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AndreasWagner\PycharmProjects\Pathways-Chemical-Industry-Japan\output\"/>
    </mc:Choice>
  </mc:AlternateContent>
  <xr:revisionPtr revIDLastSave="0" documentId="13_ncr:1_{5CA8AEC9-EB1D-43C8-B69A-EB8E76099447}" xr6:coauthVersionLast="47" xr6:coauthVersionMax="47" xr10:uidLastSave="{00000000-0000-0000-0000-000000000000}"/>
  <bookViews>
    <workbookView xWindow="-120" yWindow="-120" windowWidth="29040" windowHeight="15720" tabRatio="709" firstSheet="4" activeTab="4" xr2:uid="{00000000-000D-0000-FFFF-FFFF00000000}"/>
  </bookViews>
  <sheets>
    <sheet name="Sankey" sheetId="25" r:id="rId1"/>
    <sheet name="Scope 3 summary" sheetId="22" r:id="rId2"/>
    <sheet name="Scope 3 Yearly" sheetId="23" r:id="rId3"/>
    <sheet name="Waterfall Waste chart" sheetId="17" r:id="rId4"/>
    <sheet name="Job + CO2 Analysis" sheetId="24" r:id="rId5"/>
    <sheet name="Yearly Summary" sheetId="21" r:id="rId6"/>
    <sheet name="Yearly BTX" sheetId="19" r:id="rId7"/>
    <sheet name="Yearly Methanol" sheetId="20" r:id="rId8"/>
    <sheet name="Yearly Butadiene" sheetId="18" r:id="rId9"/>
    <sheet name="Yearly HC Ethylene" sheetId="12" r:id="rId10"/>
    <sheet name="Yearly LC Ethylene" sheetId="14" r:id="rId11"/>
    <sheet name="Yearly HC Propylene" sheetId="15" r:id="rId12"/>
    <sheet name="Yearly LC Propylene" sheetId="16" r:id="rId13"/>
  </sheets>
  <externalReferences>
    <externalReference r:id="rId14"/>
    <externalReference r:id="rId15"/>
    <externalReference r:id="rId16"/>
    <externalReference r:id="rId17"/>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1" i="25" l="1"/>
  <c r="B28" i="24"/>
  <c r="B29" i="24"/>
  <c r="B30" i="24"/>
  <c r="B27" i="24"/>
  <c r="F40" i="25"/>
  <c r="F60" i="25" s="1"/>
  <c r="F41" i="25"/>
  <c r="F61" i="25" s="1"/>
  <c r="N27" i="25"/>
  <c r="N47" i="25" s="1"/>
  <c r="R27" i="25"/>
  <c r="F28" i="25"/>
  <c r="B32" i="25" s="1"/>
  <c r="R28" i="25"/>
  <c r="F27" i="25" s="1"/>
  <c r="R30" i="25"/>
  <c r="R50" i="25" s="1"/>
  <c r="R31" i="25"/>
  <c r="R34" i="25"/>
  <c r="R54" i="25" s="1"/>
  <c r="J20" i="25"/>
  <c r="J21" i="25"/>
  <c r="N21" i="25" s="1"/>
  <c r="N6" i="25"/>
  <c r="AA11" i="25"/>
  <c r="F29" i="25" l="1"/>
  <c r="G29" i="25" s="1"/>
  <c r="R48" i="25"/>
  <c r="F47" i="25" s="1"/>
  <c r="J41" i="25"/>
  <c r="J61" i="25" s="1"/>
  <c r="B27" i="25"/>
  <c r="B8" i="25"/>
  <c r="B28" i="25"/>
  <c r="B9" i="25"/>
  <c r="B29" i="25"/>
  <c r="B30" i="25"/>
  <c r="B10" i="25"/>
  <c r="R8" i="25" s="1"/>
  <c r="B31" i="25"/>
  <c r="R29" i="25" s="1"/>
  <c r="F48" i="25"/>
  <c r="J27" i="25"/>
  <c r="G27" i="25"/>
  <c r="N20" i="25"/>
  <c r="R51" i="25"/>
  <c r="R47" i="25"/>
  <c r="N41" i="25"/>
  <c r="J40" i="25"/>
  <c r="G28" i="25" l="1"/>
  <c r="G47" i="25"/>
  <c r="J28" i="25"/>
  <c r="N40" i="25"/>
  <c r="J60" i="25"/>
  <c r="N61" i="25"/>
  <c r="J47" i="25"/>
  <c r="B52" i="25"/>
  <c r="G48" i="25"/>
  <c r="F49" i="25"/>
  <c r="R32" i="25"/>
  <c r="F33" i="25" s="1"/>
  <c r="F42" i="25" s="1"/>
  <c r="R33" i="25"/>
  <c r="J29" i="25"/>
  <c r="K27" i="25" s="1"/>
  <c r="G42" i="25" l="1"/>
  <c r="G21" i="25"/>
  <c r="F62" i="25"/>
  <c r="G62" i="25" s="1"/>
  <c r="G41" i="25"/>
  <c r="G20" i="25"/>
  <c r="G40" i="25"/>
  <c r="G60" i="25"/>
  <c r="G61" i="25"/>
  <c r="J48" i="25"/>
  <c r="J42" i="25"/>
  <c r="K28" i="25"/>
  <c r="N28" i="25"/>
  <c r="K29" i="25"/>
  <c r="R37" i="25"/>
  <c r="N60" i="25"/>
  <c r="B51" i="25"/>
  <c r="R49" i="25" s="1"/>
  <c r="B47" i="25"/>
  <c r="B48" i="25"/>
  <c r="B49" i="25"/>
  <c r="B50" i="25"/>
  <c r="G49" i="25" l="1"/>
  <c r="R35" i="25"/>
  <c r="N29" i="25"/>
  <c r="R52" i="25"/>
  <c r="R53" i="25"/>
  <c r="J49" i="25"/>
  <c r="K42" i="25"/>
  <c r="K21" i="25"/>
  <c r="J62" i="25"/>
  <c r="K62" i="25" s="1"/>
  <c r="K41" i="25"/>
  <c r="K20" i="25"/>
  <c r="K61" i="25"/>
  <c r="K40" i="25"/>
  <c r="K60" i="25"/>
  <c r="O29" i="25" l="1"/>
  <c r="N42" i="25"/>
  <c r="O27" i="25"/>
  <c r="O47" i="25"/>
  <c r="O28" i="25"/>
  <c r="N48" i="25"/>
  <c r="K49" i="25"/>
  <c r="K47" i="25"/>
  <c r="U35" i="25"/>
  <c r="R36" i="25"/>
  <c r="K48" i="25"/>
  <c r="S28" i="25" l="1"/>
  <c r="S48" i="25"/>
  <c r="S30" i="25"/>
  <c r="S50" i="25"/>
  <c r="S31" i="25"/>
  <c r="S54" i="25"/>
  <c r="S34" i="25"/>
  <c r="S27" i="25"/>
  <c r="S47" i="25"/>
  <c r="S29" i="25"/>
  <c r="S51" i="25"/>
  <c r="S33" i="25"/>
  <c r="S32" i="25"/>
  <c r="S49" i="25"/>
  <c r="S52" i="25"/>
  <c r="S35" i="25"/>
  <c r="N62" i="25"/>
  <c r="O62" i="25" s="1"/>
  <c r="O42" i="25"/>
  <c r="O21" i="25"/>
  <c r="O20" i="25"/>
  <c r="O41" i="25"/>
  <c r="O40" i="25"/>
  <c r="O61" i="25"/>
  <c r="O60" i="25"/>
  <c r="O48" i="25"/>
  <c r="R55" i="25"/>
  <c r="N49" i="25"/>
  <c r="O49" i="25" s="1"/>
  <c r="S53" i="25"/>
  <c r="S55" i="25" l="1"/>
  <c r="U55" i="25"/>
  <c r="R56" i="25"/>
  <c r="N74" i="23" l="1"/>
  <c r="CT149" i="24" l="1"/>
  <c r="CS149" i="24"/>
  <c r="CR149" i="24"/>
  <c r="CQ149" i="24"/>
  <c r="CP149" i="24"/>
  <c r="CO149" i="24"/>
  <c r="CN149" i="24"/>
  <c r="CM149" i="24"/>
  <c r="CL149" i="24"/>
  <c r="CK149" i="24"/>
  <c r="CJ149" i="24"/>
  <c r="CI149" i="24"/>
  <c r="CH149" i="24"/>
  <c r="CG149" i="24"/>
  <c r="CF149" i="24"/>
  <c r="CE149" i="24"/>
  <c r="CD149" i="24"/>
  <c r="CC149" i="24"/>
  <c r="CB149" i="24"/>
  <c r="CA149" i="24"/>
  <c r="BZ149" i="24"/>
  <c r="BY149" i="24"/>
  <c r="BX149" i="24"/>
  <c r="BW149" i="24"/>
  <c r="BV149" i="24"/>
  <c r="BU149" i="24"/>
  <c r="BT149" i="24"/>
  <c r="BS149" i="24"/>
  <c r="BR149" i="24"/>
  <c r="BQ149" i="24"/>
  <c r="BP149" i="24"/>
  <c r="B150" i="24"/>
  <c r="B149" i="24"/>
  <c r="B148" i="24"/>
  <c r="EF147" i="24"/>
  <c r="B147" i="24"/>
  <c r="CT146" i="24"/>
  <c r="CS146" i="24"/>
  <c r="CR146" i="24"/>
  <c r="CQ146" i="24"/>
  <c r="CP146" i="24"/>
  <c r="CO146" i="24"/>
  <c r="CN146" i="24"/>
  <c r="CM146" i="24"/>
  <c r="CL146" i="24"/>
  <c r="CK146" i="24"/>
  <c r="CJ146" i="24"/>
  <c r="CI146" i="24"/>
  <c r="CH146" i="24"/>
  <c r="CG146" i="24"/>
  <c r="CF146" i="24"/>
  <c r="CE146" i="24"/>
  <c r="CD146" i="24"/>
  <c r="CC146" i="24"/>
  <c r="CB146" i="24"/>
  <c r="CA146" i="24"/>
  <c r="BZ146" i="24"/>
  <c r="BY146" i="24"/>
  <c r="BX146" i="24"/>
  <c r="BW146" i="24"/>
  <c r="BV146" i="24"/>
  <c r="BU146" i="24"/>
  <c r="BT146" i="24"/>
  <c r="BS146" i="24"/>
  <c r="BR146" i="24"/>
  <c r="BQ146" i="24"/>
  <c r="BP146" i="24"/>
  <c r="B146" i="24"/>
  <c r="B145" i="24"/>
  <c r="B144" i="24"/>
  <c r="B143" i="24"/>
  <c r="B142" i="24"/>
  <c r="B141" i="24"/>
  <c r="B140" i="24"/>
  <c r="B139" i="24"/>
  <c r="B138" i="24"/>
  <c r="B137" i="24"/>
  <c r="B136" i="24"/>
  <c r="B135" i="24"/>
  <c r="B134" i="24"/>
  <c r="B133" i="24"/>
  <c r="B132" i="24"/>
  <c r="B131" i="24"/>
  <c r="CC11" i="20" l="1"/>
  <c r="D28" i="23" l="1"/>
  <c r="P20" i="17"/>
  <c r="U19" i="17"/>
  <c r="U18" i="17"/>
  <c r="T17" i="17"/>
  <c r="S15" i="17"/>
  <c r="O14" i="17"/>
  <c r="CT23" i="24" l="1"/>
  <c r="CS23" i="24"/>
  <c r="CR23" i="24"/>
  <c r="CQ23" i="24"/>
  <c r="CP23" i="24"/>
  <c r="CO23" i="24"/>
  <c r="CN23" i="24"/>
  <c r="CM23" i="24"/>
  <c r="CL23" i="24"/>
  <c r="CK23" i="24"/>
  <c r="CJ23" i="24"/>
  <c r="CI23" i="24"/>
  <c r="CH23" i="24"/>
  <c r="CG23" i="24"/>
  <c r="CF23" i="24"/>
  <c r="CE23" i="24"/>
  <c r="CD23" i="24"/>
  <c r="CC23" i="24"/>
  <c r="CB23" i="24"/>
  <c r="CA23" i="24"/>
  <c r="BZ23" i="24"/>
  <c r="BY23" i="24"/>
  <c r="BX23" i="24"/>
  <c r="BW23" i="24"/>
  <c r="BV23" i="24"/>
  <c r="BU23" i="24"/>
  <c r="BT23" i="24"/>
  <c r="BS23" i="24"/>
  <c r="BR23" i="24"/>
  <c r="BQ23" i="24"/>
  <c r="BP23" i="24"/>
  <c r="C32" i="24"/>
  <c r="C31" i="24"/>
  <c r="ED121" i="24"/>
  <c r="ED120" i="24"/>
  <c r="ED119" i="24"/>
  <c r="DX119" i="24" s="1"/>
  <c r="DY119" i="24"/>
  <c r="DS119" i="24"/>
  <c r="DQ119" i="24"/>
  <c r="DK119" i="24"/>
  <c r="DI119" i="24"/>
  <c r="DC119" i="24"/>
  <c r="DA119" i="24"/>
  <c r="CT119" i="24"/>
  <c r="CR119" i="24"/>
  <c r="CL119" i="24"/>
  <c r="CJ119" i="24"/>
  <c r="CD119" i="24"/>
  <c r="CB119" i="24"/>
  <c r="BV119" i="24"/>
  <c r="BT119" i="24"/>
  <c r="DZ118" i="24"/>
  <c r="DY118" i="24"/>
  <c r="DX118" i="24"/>
  <c r="DW118" i="24"/>
  <c r="DV118" i="24"/>
  <c r="DU118" i="24"/>
  <c r="DT118" i="24"/>
  <c r="DS118" i="24"/>
  <c r="DR118" i="24"/>
  <c r="DQ118" i="24"/>
  <c r="DP118" i="24"/>
  <c r="DO118" i="24"/>
  <c r="DN118" i="24"/>
  <c r="DM118" i="24"/>
  <c r="DL118" i="24"/>
  <c r="DK118" i="24"/>
  <c r="DJ118" i="24"/>
  <c r="DI118" i="24"/>
  <c r="DH118" i="24"/>
  <c r="DG118" i="24"/>
  <c r="DF118" i="24"/>
  <c r="DE118" i="24"/>
  <c r="DD118" i="24"/>
  <c r="DC118" i="24"/>
  <c r="DB118" i="24"/>
  <c r="DA118" i="24"/>
  <c r="CZ118" i="24"/>
  <c r="CY118" i="24"/>
  <c r="CX118" i="24"/>
  <c r="CW118" i="24"/>
  <c r="CV118" i="24"/>
  <c r="CT118" i="24"/>
  <c r="CS118" i="24"/>
  <c r="CR118" i="24"/>
  <c r="CQ118" i="24"/>
  <c r="CP118" i="24"/>
  <c r="CO118" i="24"/>
  <c r="CN118" i="24"/>
  <c r="CM118" i="24"/>
  <c r="CL118" i="24"/>
  <c r="CK118" i="24"/>
  <c r="CJ118" i="24"/>
  <c r="CI118" i="24"/>
  <c r="CH118" i="24"/>
  <c r="CG118" i="24"/>
  <c r="CF118" i="24"/>
  <c r="CE118" i="24"/>
  <c r="CD118" i="24"/>
  <c r="CC118" i="24"/>
  <c r="CB118" i="24"/>
  <c r="CA118" i="24"/>
  <c r="BZ118" i="24"/>
  <c r="BY118" i="24"/>
  <c r="BX118" i="24"/>
  <c r="BW118" i="24"/>
  <c r="BV118" i="24"/>
  <c r="BU118" i="24"/>
  <c r="BT118" i="24"/>
  <c r="BS118" i="24"/>
  <c r="BR118" i="24"/>
  <c r="BQ118" i="24"/>
  <c r="BP118" i="24"/>
  <c r="DZ117" i="24"/>
  <c r="DY117" i="24"/>
  <c r="DX117" i="24"/>
  <c r="DW117" i="24"/>
  <c r="DV117" i="24"/>
  <c r="DU117" i="24"/>
  <c r="DT117" i="24"/>
  <c r="DS117" i="24"/>
  <c r="DR117" i="24"/>
  <c r="DQ117" i="24"/>
  <c r="DP117" i="24"/>
  <c r="DO117" i="24"/>
  <c r="DN117" i="24"/>
  <c r="DM117" i="24"/>
  <c r="DL117" i="24"/>
  <c r="DK117" i="24"/>
  <c r="DJ117" i="24"/>
  <c r="DI117" i="24"/>
  <c r="DH117" i="24"/>
  <c r="DG117" i="24"/>
  <c r="DF117" i="24"/>
  <c r="DE117" i="24"/>
  <c r="DD117" i="24"/>
  <c r="DC117" i="24"/>
  <c r="DB117" i="24"/>
  <c r="DA117" i="24"/>
  <c r="CZ117" i="24"/>
  <c r="CY117" i="24"/>
  <c r="CX117" i="24"/>
  <c r="CW117" i="24"/>
  <c r="CV117" i="24"/>
  <c r="CT117" i="24"/>
  <c r="CS117" i="24"/>
  <c r="CR117" i="24"/>
  <c r="CQ117" i="24"/>
  <c r="CP117" i="24"/>
  <c r="CO117" i="24"/>
  <c r="CN117" i="24"/>
  <c r="CM117" i="24"/>
  <c r="CL117" i="24"/>
  <c r="CK117" i="24"/>
  <c r="CJ117" i="24"/>
  <c r="CI117" i="24"/>
  <c r="CH117" i="24"/>
  <c r="CG117" i="24"/>
  <c r="CF117" i="24"/>
  <c r="CE117" i="24"/>
  <c r="CD117" i="24"/>
  <c r="CC117" i="24"/>
  <c r="CB117" i="24"/>
  <c r="CA117" i="24"/>
  <c r="BZ117" i="24"/>
  <c r="BY117" i="24"/>
  <c r="BX117" i="24"/>
  <c r="BW117" i="24"/>
  <c r="BV117" i="24"/>
  <c r="BU117" i="24"/>
  <c r="BT117" i="24"/>
  <c r="BS117" i="24"/>
  <c r="BR117" i="24"/>
  <c r="BQ117" i="24"/>
  <c r="BP117" i="24"/>
  <c r="DZ116" i="24"/>
  <c r="DY116" i="24"/>
  <c r="DX116" i="24"/>
  <c r="DW116" i="24"/>
  <c r="DV116" i="24"/>
  <c r="DU116" i="24"/>
  <c r="DT116" i="24"/>
  <c r="DS116" i="24"/>
  <c r="DR116" i="24"/>
  <c r="DQ116" i="24"/>
  <c r="DP116" i="24"/>
  <c r="DO116" i="24"/>
  <c r="DN116" i="24"/>
  <c r="DM116" i="24"/>
  <c r="DL116" i="24"/>
  <c r="DK116" i="24"/>
  <c r="DJ116" i="24"/>
  <c r="DI116" i="24"/>
  <c r="DH116" i="24"/>
  <c r="DG116" i="24"/>
  <c r="DF116" i="24"/>
  <c r="DE116" i="24"/>
  <c r="DD116" i="24"/>
  <c r="DC116" i="24"/>
  <c r="DB116" i="24"/>
  <c r="DA116" i="24"/>
  <c r="CZ116" i="24"/>
  <c r="CY116" i="24"/>
  <c r="CX116" i="24"/>
  <c r="CW116" i="24"/>
  <c r="CV116" i="24"/>
  <c r="CT116" i="24"/>
  <c r="CS116" i="24"/>
  <c r="CR116" i="24"/>
  <c r="CQ116" i="24"/>
  <c r="CP116" i="24"/>
  <c r="CO116" i="24"/>
  <c r="CN116" i="24"/>
  <c r="CM116" i="24"/>
  <c r="CL116" i="24"/>
  <c r="CK116" i="24"/>
  <c r="CJ116" i="24"/>
  <c r="CI116" i="24"/>
  <c r="CH116" i="24"/>
  <c r="CG116" i="24"/>
  <c r="CF116" i="24"/>
  <c r="CE116" i="24"/>
  <c r="CD116" i="24"/>
  <c r="CC116" i="24"/>
  <c r="CB116" i="24"/>
  <c r="CA116" i="24"/>
  <c r="BZ116" i="24"/>
  <c r="BY116" i="24"/>
  <c r="BX116" i="24"/>
  <c r="BW116" i="24"/>
  <c r="BV116" i="24"/>
  <c r="BU116" i="24"/>
  <c r="BT116" i="24"/>
  <c r="BS116" i="24"/>
  <c r="BR116" i="24"/>
  <c r="BQ116" i="24"/>
  <c r="BP116" i="24"/>
  <c r="DZ115" i="24"/>
  <c r="DY115" i="24"/>
  <c r="DX115" i="24"/>
  <c r="DW115" i="24"/>
  <c r="DV115" i="24"/>
  <c r="DU115" i="24"/>
  <c r="DT115" i="24"/>
  <c r="DS115" i="24"/>
  <c r="DR115" i="24"/>
  <c r="DQ115" i="24"/>
  <c r="DP115" i="24"/>
  <c r="DO115" i="24"/>
  <c r="DN115" i="24"/>
  <c r="DM115" i="24"/>
  <c r="DL115" i="24"/>
  <c r="DK115" i="24"/>
  <c r="DJ115" i="24"/>
  <c r="DI115" i="24"/>
  <c r="DH115" i="24"/>
  <c r="DG115" i="24"/>
  <c r="DF115" i="24"/>
  <c r="DE115" i="24"/>
  <c r="DD115" i="24"/>
  <c r="DC115" i="24"/>
  <c r="DB115" i="24"/>
  <c r="DA115" i="24"/>
  <c r="CZ115" i="24"/>
  <c r="CY115" i="24"/>
  <c r="CX115" i="24"/>
  <c r="CW115" i="24"/>
  <c r="CV115" i="24"/>
  <c r="CT115" i="24"/>
  <c r="CS115" i="24"/>
  <c r="CR115" i="24"/>
  <c r="CQ115" i="24"/>
  <c r="CP115" i="24"/>
  <c r="CO115" i="24"/>
  <c r="CN115" i="24"/>
  <c r="CM115" i="24"/>
  <c r="CL115" i="24"/>
  <c r="CK115" i="24"/>
  <c r="CJ115" i="24"/>
  <c r="CI115" i="24"/>
  <c r="CH115" i="24"/>
  <c r="CG115" i="24"/>
  <c r="CF115" i="24"/>
  <c r="CE115" i="24"/>
  <c r="CD115" i="24"/>
  <c r="CC115" i="24"/>
  <c r="CB115" i="24"/>
  <c r="CA115" i="24"/>
  <c r="BZ115" i="24"/>
  <c r="BY115" i="24"/>
  <c r="BX115" i="24"/>
  <c r="BW115" i="24"/>
  <c r="BV115" i="24"/>
  <c r="BU115" i="24"/>
  <c r="BT115" i="24"/>
  <c r="BS115" i="24"/>
  <c r="BR115" i="24"/>
  <c r="BQ115" i="24"/>
  <c r="BP115" i="24"/>
  <c r="DZ114" i="24"/>
  <c r="DY114" i="24"/>
  <c r="DX114" i="24"/>
  <c r="DW114" i="24"/>
  <c r="DV114" i="24"/>
  <c r="DU114" i="24"/>
  <c r="DT114" i="24"/>
  <c r="DS114" i="24"/>
  <c r="DR114" i="24"/>
  <c r="DQ114" i="24"/>
  <c r="DP114" i="24"/>
  <c r="DO114" i="24"/>
  <c r="DN114" i="24"/>
  <c r="DM114" i="24"/>
  <c r="DL114" i="24"/>
  <c r="DK114" i="24"/>
  <c r="DJ114" i="24"/>
  <c r="DI114" i="24"/>
  <c r="DH114" i="24"/>
  <c r="DG114" i="24"/>
  <c r="DF114" i="24"/>
  <c r="DE114" i="24"/>
  <c r="DD114" i="24"/>
  <c r="DC114" i="24"/>
  <c r="DB114" i="24"/>
  <c r="DA114" i="24"/>
  <c r="CZ114" i="24"/>
  <c r="CY114" i="24"/>
  <c r="CX114" i="24"/>
  <c r="CW114" i="24"/>
  <c r="CV114" i="24"/>
  <c r="CT114" i="24"/>
  <c r="CS114" i="24"/>
  <c r="CR114" i="24"/>
  <c r="CQ114" i="24"/>
  <c r="CP114" i="24"/>
  <c r="CO114" i="24"/>
  <c r="CN114" i="24"/>
  <c r="CM114" i="24"/>
  <c r="CL114" i="24"/>
  <c r="CK114" i="24"/>
  <c r="CJ114" i="24"/>
  <c r="CI114" i="24"/>
  <c r="CH114" i="24"/>
  <c r="CG114" i="24"/>
  <c r="CF114" i="24"/>
  <c r="CE114" i="24"/>
  <c r="CD114" i="24"/>
  <c r="CC114" i="24"/>
  <c r="CB114" i="24"/>
  <c r="CA114" i="24"/>
  <c r="BZ114" i="24"/>
  <c r="BY114" i="24"/>
  <c r="BX114" i="24"/>
  <c r="BW114" i="24"/>
  <c r="BV114" i="24"/>
  <c r="BU114" i="24"/>
  <c r="BT114" i="24"/>
  <c r="BS114" i="24"/>
  <c r="BR114" i="24"/>
  <c r="BQ114" i="24"/>
  <c r="BP114" i="24"/>
  <c r="DZ113" i="24"/>
  <c r="DY113" i="24"/>
  <c r="DX113" i="24"/>
  <c r="DW113" i="24"/>
  <c r="DV113" i="24"/>
  <c r="DU113" i="24"/>
  <c r="DT113" i="24"/>
  <c r="DS113" i="24"/>
  <c r="DR113" i="24"/>
  <c r="DQ113" i="24"/>
  <c r="DP113" i="24"/>
  <c r="DO113" i="24"/>
  <c r="DN113" i="24"/>
  <c r="DM113" i="24"/>
  <c r="DL113" i="24"/>
  <c r="DK113" i="24"/>
  <c r="DJ113" i="24"/>
  <c r="DI113" i="24"/>
  <c r="DH113" i="24"/>
  <c r="DG113" i="24"/>
  <c r="DF113" i="24"/>
  <c r="DE113" i="24"/>
  <c r="DD113" i="24"/>
  <c r="DC113" i="24"/>
  <c r="DB113" i="24"/>
  <c r="DA113" i="24"/>
  <c r="CZ113" i="24"/>
  <c r="CY113" i="24"/>
  <c r="CX113" i="24"/>
  <c r="CW113" i="24"/>
  <c r="CV113" i="24"/>
  <c r="CT113" i="24"/>
  <c r="CS113" i="24"/>
  <c r="CR113" i="24"/>
  <c r="CQ113" i="24"/>
  <c r="CP113" i="24"/>
  <c r="CO113" i="24"/>
  <c r="CN113" i="24"/>
  <c r="CM113" i="24"/>
  <c r="CL113" i="24"/>
  <c r="CK113" i="24"/>
  <c r="CJ113" i="24"/>
  <c r="CI113" i="24"/>
  <c r="CH113" i="24"/>
  <c r="CG113" i="24"/>
  <c r="CF113" i="24"/>
  <c r="CE113" i="24"/>
  <c r="CD113" i="24"/>
  <c r="CC113" i="24"/>
  <c r="CB113" i="24"/>
  <c r="CA113" i="24"/>
  <c r="BZ113" i="24"/>
  <c r="BY113" i="24"/>
  <c r="BX113" i="24"/>
  <c r="BW113" i="24"/>
  <c r="BV113" i="24"/>
  <c r="BU113" i="24"/>
  <c r="BT113" i="24"/>
  <c r="BS113" i="24"/>
  <c r="BR113" i="24"/>
  <c r="BQ113" i="24"/>
  <c r="BP113" i="24"/>
  <c r="DZ112" i="24"/>
  <c r="DY112" i="24"/>
  <c r="DX112" i="24"/>
  <c r="DW112" i="24"/>
  <c r="DV112" i="24"/>
  <c r="DU112" i="24"/>
  <c r="DT112" i="24"/>
  <c r="DS112" i="24"/>
  <c r="DR112" i="24"/>
  <c r="DQ112" i="24"/>
  <c r="DP112" i="24"/>
  <c r="DO112" i="24"/>
  <c r="DN112" i="24"/>
  <c r="DM112" i="24"/>
  <c r="DL112" i="24"/>
  <c r="DK112" i="24"/>
  <c r="DJ112" i="24"/>
  <c r="DI112" i="24"/>
  <c r="DH112" i="24"/>
  <c r="DG112" i="24"/>
  <c r="DF112" i="24"/>
  <c r="DE112" i="24"/>
  <c r="DD112" i="24"/>
  <c r="DC112" i="24"/>
  <c r="DB112" i="24"/>
  <c r="DA112" i="24"/>
  <c r="CZ112" i="24"/>
  <c r="CY112" i="24"/>
  <c r="CX112" i="24"/>
  <c r="CW112" i="24"/>
  <c r="CV112" i="24"/>
  <c r="CT112" i="24"/>
  <c r="CS112" i="24"/>
  <c r="CR112" i="24"/>
  <c r="CQ112" i="24"/>
  <c r="CP112" i="24"/>
  <c r="CO112" i="24"/>
  <c r="CN112" i="24"/>
  <c r="CM112" i="24"/>
  <c r="CL112" i="24"/>
  <c r="CK112" i="24"/>
  <c r="CJ112" i="24"/>
  <c r="CI112" i="24"/>
  <c r="CH112" i="24"/>
  <c r="CG112" i="24"/>
  <c r="CF112" i="24"/>
  <c r="CE112" i="24"/>
  <c r="CD112" i="24"/>
  <c r="CC112" i="24"/>
  <c r="CB112" i="24"/>
  <c r="CA112" i="24"/>
  <c r="BZ112" i="24"/>
  <c r="BY112" i="24"/>
  <c r="BX112" i="24"/>
  <c r="BW112" i="24"/>
  <c r="BV112" i="24"/>
  <c r="BU112" i="24"/>
  <c r="BT112" i="24"/>
  <c r="BS112" i="24"/>
  <c r="BR112" i="24"/>
  <c r="BQ112" i="24"/>
  <c r="BP112" i="24"/>
  <c r="DZ111" i="24"/>
  <c r="DY111" i="24"/>
  <c r="DX111" i="24"/>
  <c r="DW111" i="24"/>
  <c r="DV111" i="24"/>
  <c r="DU111" i="24"/>
  <c r="DT111" i="24"/>
  <c r="DS111" i="24"/>
  <c r="DR111" i="24"/>
  <c r="DQ111" i="24"/>
  <c r="DP111" i="24"/>
  <c r="DO111" i="24"/>
  <c r="DN111" i="24"/>
  <c r="DM111" i="24"/>
  <c r="DL111" i="24"/>
  <c r="DK111" i="24"/>
  <c r="DJ111" i="24"/>
  <c r="DI111" i="24"/>
  <c r="DH111" i="24"/>
  <c r="DG111" i="24"/>
  <c r="DF111" i="24"/>
  <c r="DE111" i="24"/>
  <c r="DD111" i="24"/>
  <c r="DC111" i="24"/>
  <c r="DB111" i="24"/>
  <c r="DA111" i="24"/>
  <c r="CZ111" i="24"/>
  <c r="CY111" i="24"/>
  <c r="CX111" i="24"/>
  <c r="CW111" i="24"/>
  <c r="CV111" i="24"/>
  <c r="CT111" i="24"/>
  <c r="CS111" i="24"/>
  <c r="CR111" i="24"/>
  <c r="CQ111" i="24"/>
  <c r="CP111" i="24"/>
  <c r="CO111" i="24"/>
  <c r="CN111" i="24"/>
  <c r="CM111" i="24"/>
  <c r="CL111" i="24"/>
  <c r="CK111" i="24"/>
  <c r="CJ111" i="24"/>
  <c r="CI111" i="24"/>
  <c r="CH111" i="24"/>
  <c r="CG111" i="24"/>
  <c r="CF111" i="24"/>
  <c r="CE111" i="24"/>
  <c r="CD111" i="24"/>
  <c r="CC111" i="24"/>
  <c r="CB111" i="24"/>
  <c r="CA111" i="24"/>
  <c r="BZ111" i="24"/>
  <c r="BY111" i="24"/>
  <c r="BX111" i="24"/>
  <c r="BW111" i="24"/>
  <c r="BV111" i="24"/>
  <c r="BU111" i="24"/>
  <c r="BT111" i="24"/>
  <c r="BS111" i="24"/>
  <c r="BR111" i="24"/>
  <c r="BQ111" i="24"/>
  <c r="BP111" i="24"/>
  <c r="DZ110" i="24"/>
  <c r="DY110" i="24"/>
  <c r="DX110" i="24"/>
  <c r="DW110" i="24"/>
  <c r="DV110" i="24"/>
  <c r="DU110" i="24"/>
  <c r="DT110" i="24"/>
  <c r="DS110" i="24"/>
  <c r="DR110" i="24"/>
  <c r="DQ110" i="24"/>
  <c r="DP110" i="24"/>
  <c r="DO110" i="24"/>
  <c r="DN110" i="24"/>
  <c r="DM110" i="24"/>
  <c r="DL110" i="24"/>
  <c r="DK110" i="24"/>
  <c r="DJ110" i="24"/>
  <c r="DI110" i="24"/>
  <c r="DH110" i="24"/>
  <c r="DG110" i="24"/>
  <c r="DF110" i="24"/>
  <c r="DE110" i="24"/>
  <c r="DD110" i="24"/>
  <c r="DC110" i="24"/>
  <c r="DB110" i="24"/>
  <c r="DA110" i="24"/>
  <c r="CZ110" i="24"/>
  <c r="CY110" i="24"/>
  <c r="CX110" i="24"/>
  <c r="CW110" i="24"/>
  <c r="CV110" i="24"/>
  <c r="CT110" i="24"/>
  <c r="CS110" i="24"/>
  <c r="CR110" i="24"/>
  <c r="CQ110" i="24"/>
  <c r="CP110" i="24"/>
  <c r="CO110" i="24"/>
  <c r="CN110" i="24"/>
  <c r="CM110" i="24"/>
  <c r="CL110" i="24"/>
  <c r="CK110" i="24"/>
  <c r="CJ110" i="24"/>
  <c r="CI110" i="24"/>
  <c r="CH110" i="24"/>
  <c r="CG110" i="24"/>
  <c r="CF110" i="24"/>
  <c r="CE110" i="24"/>
  <c r="CD110" i="24"/>
  <c r="CC110" i="24"/>
  <c r="CB110" i="24"/>
  <c r="CA110" i="24"/>
  <c r="BZ110" i="24"/>
  <c r="BY110" i="24"/>
  <c r="BX110" i="24"/>
  <c r="BW110" i="24"/>
  <c r="BV110" i="24"/>
  <c r="BU110" i="24"/>
  <c r="BT110" i="24"/>
  <c r="BS110" i="24"/>
  <c r="BR110" i="24"/>
  <c r="BQ110" i="24"/>
  <c r="BP110" i="24"/>
  <c r="DZ109" i="24"/>
  <c r="DY109" i="24"/>
  <c r="DX109" i="24"/>
  <c r="DW109" i="24"/>
  <c r="DV109" i="24"/>
  <c r="DU109" i="24"/>
  <c r="DT109" i="24"/>
  <c r="DS109" i="24"/>
  <c r="DR109" i="24"/>
  <c r="DQ109" i="24"/>
  <c r="DP109" i="24"/>
  <c r="DO109" i="24"/>
  <c r="DN109" i="24"/>
  <c r="DM109" i="24"/>
  <c r="DL109" i="24"/>
  <c r="DK109" i="24"/>
  <c r="DJ109" i="24"/>
  <c r="DI109" i="24"/>
  <c r="DH109" i="24"/>
  <c r="DG109" i="24"/>
  <c r="DF109" i="24"/>
  <c r="DE109" i="24"/>
  <c r="DD109" i="24"/>
  <c r="DC109" i="24"/>
  <c r="DB109" i="24"/>
  <c r="DA109" i="24"/>
  <c r="CZ109" i="24"/>
  <c r="CY109" i="24"/>
  <c r="CX109" i="24"/>
  <c r="CW109" i="24"/>
  <c r="CV109" i="24"/>
  <c r="CT109" i="24"/>
  <c r="CS109" i="24"/>
  <c r="CR109" i="24"/>
  <c r="CQ109" i="24"/>
  <c r="CP109" i="24"/>
  <c r="CO109" i="24"/>
  <c r="CN109" i="24"/>
  <c r="CM109" i="24"/>
  <c r="CL109" i="24"/>
  <c r="CK109" i="24"/>
  <c r="CJ109" i="24"/>
  <c r="CI109" i="24"/>
  <c r="CH109" i="24"/>
  <c r="CG109" i="24"/>
  <c r="CF109" i="24"/>
  <c r="CE109" i="24"/>
  <c r="CD109" i="24"/>
  <c r="CC109" i="24"/>
  <c r="CB109" i="24"/>
  <c r="CA109" i="24"/>
  <c r="BZ109" i="24"/>
  <c r="BY109" i="24"/>
  <c r="BX109" i="24"/>
  <c r="BW109" i="24"/>
  <c r="BV109" i="24"/>
  <c r="BU109" i="24"/>
  <c r="BT109" i="24"/>
  <c r="BS109" i="24"/>
  <c r="BR109" i="24"/>
  <c r="BQ109" i="24"/>
  <c r="BP109" i="24"/>
  <c r="DZ108" i="24"/>
  <c r="DY108" i="24"/>
  <c r="DX108" i="24"/>
  <c r="DW108" i="24"/>
  <c r="DV108" i="24"/>
  <c r="DU108" i="24"/>
  <c r="DT108" i="24"/>
  <c r="DS108" i="24"/>
  <c r="DR108" i="24"/>
  <c r="DQ108" i="24"/>
  <c r="DP108" i="24"/>
  <c r="DO108" i="24"/>
  <c r="DN108" i="24"/>
  <c r="DM108" i="24"/>
  <c r="DL108" i="24"/>
  <c r="DK108" i="24"/>
  <c r="DJ108" i="24"/>
  <c r="DI108" i="24"/>
  <c r="DH108" i="24"/>
  <c r="DG108" i="24"/>
  <c r="DF108" i="24"/>
  <c r="DE108" i="24"/>
  <c r="DD108" i="24"/>
  <c r="DC108" i="24"/>
  <c r="DB108" i="24"/>
  <c r="DA108" i="24"/>
  <c r="CZ108" i="24"/>
  <c r="CY108" i="24"/>
  <c r="CX108" i="24"/>
  <c r="CW108" i="24"/>
  <c r="CV108" i="24"/>
  <c r="CT108" i="24"/>
  <c r="CS108" i="24"/>
  <c r="CR108" i="24"/>
  <c r="CQ108" i="24"/>
  <c r="CP108" i="24"/>
  <c r="CO108" i="24"/>
  <c r="CN108" i="24"/>
  <c r="CM108" i="24"/>
  <c r="CL108" i="24"/>
  <c r="CK108" i="24"/>
  <c r="CJ108" i="24"/>
  <c r="CI108" i="24"/>
  <c r="CH108" i="24"/>
  <c r="CG108" i="24"/>
  <c r="CF108" i="24"/>
  <c r="CE108" i="24"/>
  <c r="CD108" i="24"/>
  <c r="CC108" i="24"/>
  <c r="CB108" i="24"/>
  <c r="CA108" i="24"/>
  <c r="BZ108" i="24"/>
  <c r="BY108" i="24"/>
  <c r="BX108" i="24"/>
  <c r="BW108" i="24"/>
  <c r="BV108" i="24"/>
  <c r="BU108" i="24"/>
  <c r="BT108" i="24"/>
  <c r="BS108" i="24"/>
  <c r="BR108" i="24"/>
  <c r="BQ108" i="24"/>
  <c r="BP108" i="24"/>
  <c r="ED107" i="24"/>
  <c r="DX107" i="24" s="1"/>
  <c r="DN107" i="24"/>
  <c r="DF107" i="24"/>
  <c r="DE107" i="24"/>
  <c r="CW107" i="24"/>
  <c r="CN107" i="24"/>
  <c r="CL107" i="24"/>
  <c r="CD107" i="24"/>
  <c r="BV107" i="24"/>
  <c r="BS107" i="24"/>
  <c r="DZ106" i="24"/>
  <c r="DY106" i="24"/>
  <c r="DX106" i="24"/>
  <c r="DW106" i="24"/>
  <c r="DV106" i="24"/>
  <c r="DU106" i="24"/>
  <c r="DT106" i="24"/>
  <c r="DS106" i="24"/>
  <c r="DR106" i="24"/>
  <c r="DQ106" i="24"/>
  <c r="DP106" i="24"/>
  <c r="DO106" i="24"/>
  <c r="DN106" i="24"/>
  <c r="DM106" i="24"/>
  <c r="DL106" i="24"/>
  <c r="DK106" i="24"/>
  <c r="DJ106" i="24"/>
  <c r="DI106" i="24"/>
  <c r="DH106" i="24"/>
  <c r="DG106" i="24"/>
  <c r="DF106" i="24"/>
  <c r="DE106" i="24"/>
  <c r="DD106" i="24"/>
  <c r="DC106" i="24"/>
  <c r="DB106" i="24"/>
  <c r="DA106" i="24"/>
  <c r="CZ106" i="24"/>
  <c r="CY106" i="24"/>
  <c r="CX106" i="24"/>
  <c r="CW106" i="24"/>
  <c r="CV106" i="24"/>
  <c r="CT106" i="24"/>
  <c r="CS106" i="24"/>
  <c r="CR106" i="24"/>
  <c r="CQ106" i="24"/>
  <c r="CP106" i="24"/>
  <c r="CO106" i="24"/>
  <c r="CN106" i="24"/>
  <c r="CM106" i="24"/>
  <c r="CL106" i="24"/>
  <c r="CK106" i="24"/>
  <c r="CJ106" i="24"/>
  <c r="CI106" i="24"/>
  <c r="CH106" i="24"/>
  <c r="CG106" i="24"/>
  <c r="CF106" i="24"/>
  <c r="CE106" i="24"/>
  <c r="CD106" i="24"/>
  <c r="CC106" i="24"/>
  <c r="CB106" i="24"/>
  <c r="CA106" i="24"/>
  <c r="BZ106" i="24"/>
  <c r="BY106" i="24"/>
  <c r="BX106" i="24"/>
  <c r="BW106" i="24"/>
  <c r="BV106" i="24"/>
  <c r="BU106" i="24"/>
  <c r="BT106" i="24"/>
  <c r="BS106" i="24"/>
  <c r="BR106" i="24"/>
  <c r="BQ106" i="24"/>
  <c r="BP106" i="24"/>
  <c r="DZ105" i="24"/>
  <c r="DY105" i="24"/>
  <c r="DX105" i="24"/>
  <c r="DW105" i="24"/>
  <c r="DV105" i="24"/>
  <c r="DU105" i="24"/>
  <c r="DT105" i="24"/>
  <c r="DS105" i="24"/>
  <c r="DR105" i="24"/>
  <c r="DQ105" i="24"/>
  <c r="DP105" i="24"/>
  <c r="DO105" i="24"/>
  <c r="DN105" i="24"/>
  <c r="DM105" i="24"/>
  <c r="DL105" i="24"/>
  <c r="DK105" i="24"/>
  <c r="DJ105" i="24"/>
  <c r="DI105" i="24"/>
  <c r="DH105" i="24"/>
  <c r="DG105" i="24"/>
  <c r="DF105" i="24"/>
  <c r="DE105" i="24"/>
  <c r="DD105" i="24"/>
  <c r="DC105" i="24"/>
  <c r="DB105" i="24"/>
  <c r="DA105" i="24"/>
  <c r="CZ105" i="24"/>
  <c r="CY105" i="24"/>
  <c r="CX105" i="24"/>
  <c r="CW105" i="24"/>
  <c r="CV105" i="24"/>
  <c r="CT105" i="24"/>
  <c r="CS105" i="24"/>
  <c r="CR105" i="24"/>
  <c r="CQ105" i="24"/>
  <c r="CP105" i="24"/>
  <c r="CO105" i="24"/>
  <c r="CN105" i="24"/>
  <c r="CM105" i="24"/>
  <c r="CL105" i="24"/>
  <c r="CK105" i="24"/>
  <c r="CJ105" i="24"/>
  <c r="CI105" i="24"/>
  <c r="CH105" i="24"/>
  <c r="CG105" i="24"/>
  <c r="CF105" i="24"/>
  <c r="CE105" i="24"/>
  <c r="CD105" i="24"/>
  <c r="CC105" i="24"/>
  <c r="CB105" i="24"/>
  <c r="CA105" i="24"/>
  <c r="BZ105" i="24"/>
  <c r="BY105" i="24"/>
  <c r="BX105" i="24"/>
  <c r="BW105" i="24"/>
  <c r="BV105" i="24"/>
  <c r="BU105" i="24"/>
  <c r="BT105" i="24"/>
  <c r="BS105" i="24"/>
  <c r="BR105" i="24"/>
  <c r="BQ105" i="24"/>
  <c r="BP105" i="24"/>
  <c r="B97" i="24"/>
  <c r="B123" i="24" s="1"/>
  <c r="B95" i="24"/>
  <c r="B122" i="24" s="1"/>
  <c r="ED94" i="24"/>
  <c r="B94" i="24"/>
  <c r="B121" i="24" s="1"/>
  <c r="B93" i="24"/>
  <c r="B120" i="24" s="1"/>
  <c r="ED92" i="24"/>
  <c r="B92" i="24"/>
  <c r="B119" i="24" s="1"/>
  <c r="DZ91" i="24"/>
  <c r="DY91" i="24"/>
  <c r="DX91" i="24"/>
  <c r="DW91" i="24"/>
  <c r="DV91" i="24"/>
  <c r="DU91" i="24"/>
  <c r="DT91" i="24"/>
  <c r="DS91" i="24"/>
  <c r="DR91" i="24"/>
  <c r="DQ91" i="24"/>
  <c r="DP91" i="24"/>
  <c r="DO91" i="24"/>
  <c r="DN91" i="24"/>
  <c r="DM91" i="24"/>
  <c r="DL91" i="24"/>
  <c r="DK91" i="24"/>
  <c r="DJ91" i="24"/>
  <c r="DI91" i="24"/>
  <c r="DH91" i="24"/>
  <c r="DG91" i="24"/>
  <c r="DF91" i="24"/>
  <c r="DE91" i="24"/>
  <c r="DD91" i="24"/>
  <c r="DC91" i="24"/>
  <c r="DB91" i="24"/>
  <c r="DA91" i="24"/>
  <c r="CZ91" i="24"/>
  <c r="CY91" i="24"/>
  <c r="CX91" i="24"/>
  <c r="CW91" i="24"/>
  <c r="CV91" i="24"/>
  <c r="CT91" i="24"/>
  <c r="CS91" i="24"/>
  <c r="CR91" i="24"/>
  <c r="CQ91" i="24"/>
  <c r="CP91" i="24"/>
  <c r="CO91" i="24"/>
  <c r="CN91" i="24"/>
  <c r="CM91" i="24"/>
  <c r="CL91" i="24"/>
  <c r="CK91" i="24"/>
  <c r="CJ91" i="24"/>
  <c r="CI91" i="24"/>
  <c r="CH91" i="24"/>
  <c r="CG91" i="24"/>
  <c r="CF91" i="24"/>
  <c r="CE91" i="24"/>
  <c r="CD91" i="24"/>
  <c r="CC91" i="24"/>
  <c r="CB91" i="24"/>
  <c r="CA91" i="24"/>
  <c r="BZ91" i="24"/>
  <c r="BY91" i="24"/>
  <c r="BX91" i="24"/>
  <c r="BW91" i="24"/>
  <c r="BV91" i="24"/>
  <c r="BU91" i="24"/>
  <c r="BT91" i="24"/>
  <c r="BS91" i="24"/>
  <c r="BR91" i="24"/>
  <c r="BQ91" i="24"/>
  <c r="BP91" i="24"/>
  <c r="B91" i="24"/>
  <c r="B118" i="24" s="1"/>
  <c r="DZ90" i="24"/>
  <c r="DY90" i="24"/>
  <c r="DX90" i="24"/>
  <c r="DW90" i="24"/>
  <c r="DV90" i="24"/>
  <c r="DU90" i="24"/>
  <c r="DT90" i="24"/>
  <c r="DS90" i="24"/>
  <c r="DR90" i="24"/>
  <c r="DQ90" i="24"/>
  <c r="DP90" i="24"/>
  <c r="DO90" i="24"/>
  <c r="DN90" i="24"/>
  <c r="DM90" i="24"/>
  <c r="DL90" i="24"/>
  <c r="DK90" i="24"/>
  <c r="DJ90" i="24"/>
  <c r="DI90" i="24"/>
  <c r="DH90" i="24"/>
  <c r="DG90" i="24"/>
  <c r="DF90" i="24"/>
  <c r="DE90" i="24"/>
  <c r="DD90" i="24"/>
  <c r="DC90" i="24"/>
  <c r="DB90" i="24"/>
  <c r="DA90" i="24"/>
  <c r="CZ90" i="24"/>
  <c r="CY90" i="24"/>
  <c r="CX90" i="24"/>
  <c r="CW90" i="24"/>
  <c r="CV90" i="24"/>
  <c r="CT90" i="24"/>
  <c r="CS90" i="24"/>
  <c r="CR90" i="24"/>
  <c r="CQ90" i="24"/>
  <c r="CP90" i="24"/>
  <c r="CO90" i="24"/>
  <c r="CN90" i="24"/>
  <c r="CM90" i="24"/>
  <c r="CL90" i="24"/>
  <c r="CK90" i="24"/>
  <c r="CJ90" i="24"/>
  <c r="CI90" i="24"/>
  <c r="CH90" i="24"/>
  <c r="CG90" i="24"/>
  <c r="CF90" i="24"/>
  <c r="CE90" i="24"/>
  <c r="CD90" i="24"/>
  <c r="CC90" i="24"/>
  <c r="CB90" i="24"/>
  <c r="CA90" i="24"/>
  <c r="BZ90" i="24"/>
  <c r="BY90" i="24"/>
  <c r="BX90" i="24"/>
  <c r="BW90" i="24"/>
  <c r="BV90" i="24"/>
  <c r="BU90" i="24"/>
  <c r="BT90" i="24"/>
  <c r="BS90" i="24"/>
  <c r="BR90" i="24"/>
  <c r="BQ90" i="24"/>
  <c r="BP90" i="24"/>
  <c r="B90" i="24"/>
  <c r="B117" i="24" s="1"/>
  <c r="DZ89" i="24"/>
  <c r="DY89" i="24"/>
  <c r="DX89" i="24"/>
  <c r="DW89" i="24"/>
  <c r="DV89" i="24"/>
  <c r="DU89" i="24"/>
  <c r="DT89" i="24"/>
  <c r="DS89" i="24"/>
  <c r="DR89" i="24"/>
  <c r="DQ89" i="24"/>
  <c r="DP89" i="24"/>
  <c r="DO89" i="24"/>
  <c r="DN89" i="24"/>
  <c r="DM89" i="24"/>
  <c r="DL89" i="24"/>
  <c r="DK89" i="24"/>
  <c r="DJ89" i="24"/>
  <c r="DI89" i="24"/>
  <c r="DH89" i="24"/>
  <c r="DG89" i="24"/>
  <c r="DF89" i="24"/>
  <c r="DE89" i="24"/>
  <c r="DD89" i="24"/>
  <c r="DC89" i="24"/>
  <c r="DB89" i="24"/>
  <c r="DA89" i="24"/>
  <c r="CZ89" i="24"/>
  <c r="CY89" i="24"/>
  <c r="CX89" i="24"/>
  <c r="CW89" i="24"/>
  <c r="CV89" i="24"/>
  <c r="CT89" i="24"/>
  <c r="CS89" i="24"/>
  <c r="CR89" i="24"/>
  <c r="CQ89" i="24"/>
  <c r="CP89" i="24"/>
  <c r="CO89" i="24"/>
  <c r="CN89" i="24"/>
  <c r="CM89" i="24"/>
  <c r="CL89" i="24"/>
  <c r="CK89" i="24"/>
  <c r="CJ89" i="24"/>
  <c r="CI89" i="24"/>
  <c r="CH89" i="24"/>
  <c r="CG89" i="24"/>
  <c r="CF89" i="24"/>
  <c r="CE89" i="24"/>
  <c r="CD89" i="24"/>
  <c r="CC89" i="24"/>
  <c r="CB89" i="24"/>
  <c r="CA89" i="24"/>
  <c r="BZ89" i="24"/>
  <c r="BY89" i="24"/>
  <c r="BX89" i="24"/>
  <c r="BW89" i="24"/>
  <c r="BV89" i="24"/>
  <c r="BU89" i="24"/>
  <c r="BT89" i="24"/>
  <c r="BS89" i="24"/>
  <c r="BR89" i="24"/>
  <c r="BQ89" i="24"/>
  <c r="BP89" i="24"/>
  <c r="B89" i="24"/>
  <c r="B116" i="24" s="1"/>
  <c r="DZ88" i="24"/>
  <c r="DY88" i="24"/>
  <c r="DX88" i="24"/>
  <c r="DW88" i="24"/>
  <c r="DV88" i="24"/>
  <c r="DU88" i="24"/>
  <c r="DT88" i="24"/>
  <c r="DS88" i="24"/>
  <c r="DR88" i="24"/>
  <c r="DQ88" i="24"/>
  <c r="DP88" i="24"/>
  <c r="DO88" i="24"/>
  <c r="DN88" i="24"/>
  <c r="DM88" i="24"/>
  <c r="DL88" i="24"/>
  <c r="DK88" i="24"/>
  <c r="DJ88" i="24"/>
  <c r="DI88" i="24"/>
  <c r="DH88" i="24"/>
  <c r="DG88" i="24"/>
  <c r="DF88" i="24"/>
  <c r="DE88" i="24"/>
  <c r="DD88" i="24"/>
  <c r="DC88" i="24"/>
  <c r="DB88" i="24"/>
  <c r="DA88" i="24"/>
  <c r="CZ88" i="24"/>
  <c r="CY88" i="24"/>
  <c r="CX88" i="24"/>
  <c r="CW88" i="24"/>
  <c r="CV88" i="24"/>
  <c r="CT88" i="24"/>
  <c r="CS88" i="24"/>
  <c r="CR88" i="24"/>
  <c r="CQ88" i="24"/>
  <c r="CP88" i="24"/>
  <c r="CO88" i="24"/>
  <c r="CN88" i="24"/>
  <c r="CM88" i="24"/>
  <c r="CL88" i="24"/>
  <c r="CK88" i="24"/>
  <c r="CJ88" i="24"/>
  <c r="CI88" i="24"/>
  <c r="CH88" i="24"/>
  <c r="CG88" i="24"/>
  <c r="CF88" i="24"/>
  <c r="CE88" i="24"/>
  <c r="CD88" i="24"/>
  <c r="CC88" i="24"/>
  <c r="CB88" i="24"/>
  <c r="CA88" i="24"/>
  <c r="BZ88" i="24"/>
  <c r="BY88" i="24"/>
  <c r="BX88" i="24"/>
  <c r="BW88" i="24"/>
  <c r="BV88" i="24"/>
  <c r="BU88" i="24"/>
  <c r="BT88" i="24"/>
  <c r="BS88" i="24"/>
  <c r="BR88" i="24"/>
  <c r="BQ88" i="24"/>
  <c r="BP88" i="24"/>
  <c r="B88" i="24"/>
  <c r="B115" i="24" s="1"/>
  <c r="DZ87" i="24"/>
  <c r="DY87" i="24"/>
  <c r="DX87" i="24"/>
  <c r="DW87" i="24"/>
  <c r="DV87" i="24"/>
  <c r="DU87" i="24"/>
  <c r="DT87" i="24"/>
  <c r="DS87" i="24"/>
  <c r="DR87" i="24"/>
  <c r="DQ87" i="24"/>
  <c r="DP87" i="24"/>
  <c r="DO87" i="24"/>
  <c r="DN87" i="24"/>
  <c r="DM87" i="24"/>
  <c r="DL87" i="24"/>
  <c r="DK87" i="24"/>
  <c r="DJ87" i="24"/>
  <c r="DI87" i="24"/>
  <c r="DH87" i="24"/>
  <c r="DG87" i="24"/>
  <c r="DF87" i="24"/>
  <c r="DE87" i="24"/>
  <c r="DD87" i="24"/>
  <c r="DC87" i="24"/>
  <c r="DB87" i="24"/>
  <c r="DA87" i="24"/>
  <c r="CZ87" i="24"/>
  <c r="CY87" i="24"/>
  <c r="CX87" i="24"/>
  <c r="CW87" i="24"/>
  <c r="CV87" i="24"/>
  <c r="CT87" i="24"/>
  <c r="CS87" i="24"/>
  <c r="CR87" i="24"/>
  <c r="CQ87" i="24"/>
  <c r="CP87" i="24"/>
  <c r="CO87" i="24"/>
  <c r="CN87" i="24"/>
  <c r="CM87" i="24"/>
  <c r="CL87" i="24"/>
  <c r="CK87" i="24"/>
  <c r="CJ87" i="24"/>
  <c r="CI87" i="24"/>
  <c r="CH87" i="24"/>
  <c r="CG87" i="24"/>
  <c r="CF87" i="24"/>
  <c r="CE87" i="24"/>
  <c r="CD87" i="24"/>
  <c r="CC87" i="24"/>
  <c r="CB87" i="24"/>
  <c r="CA87" i="24"/>
  <c r="BZ87" i="24"/>
  <c r="BY87" i="24"/>
  <c r="BX87" i="24"/>
  <c r="BW87" i="24"/>
  <c r="BV87" i="24"/>
  <c r="BU87" i="24"/>
  <c r="BT87" i="24"/>
  <c r="BS87" i="24"/>
  <c r="BR87" i="24"/>
  <c r="BQ87" i="24"/>
  <c r="BP87" i="24"/>
  <c r="B87" i="24"/>
  <c r="B114" i="24" s="1"/>
  <c r="DZ86" i="24"/>
  <c r="DY86" i="24"/>
  <c r="DX86" i="24"/>
  <c r="DW86" i="24"/>
  <c r="DV86" i="24"/>
  <c r="DU86" i="24"/>
  <c r="DT86" i="24"/>
  <c r="DS86" i="24"/>
  <c r="DR86" i="24"/>
  <c r="DQ86" i="24"/>
  <c r="DP86" i="24"/>
  <c r="DO86" i="24"/>
  <c r="DN86" i="24"/>
  <c r="DM86" i="24"/>
  <c r="DL86" i="24"/>
  <c r="DK86" i="24"/>
  <c r="DJ86" i="24"/>
  <c r="DI86" i="24"/>
  <c r="DH86" i="24"/>
  <c r="DG86" i="24"/>
  <c r="DF86" i="24"/>
  <c r="DE86" i="24"/>
  <c r="DD86" i="24"/>
  <c r="DC86" i="24"/>
  <c r="DB86" i="24"/>
  <c r="DA86" i="24"/>
  <c r="CZ86" i="24"/>
  <c r="CY86" i="24"/>
  <c r="CX86" i="24"/>
  <c r="CW86" i="24"/>
  <c r="CV86" i="24"/>
  <c r="CT86" i="24"/>
  <c r="CS86" i="24"/>
  <c r="CR86" i="24"/>
  <c r="CQ86" i="24"/>
  <c r="CP86" i="24"/>
  <c r="CO86" i="24"/>
  <c r="CN86" i="24"/>
  <c r="CM86" i="24"/>
  <c r="CL86" i="24"/>
  <c r="CK86" i="24"/>
  <c r="CJ86" i="24"/>
  <c r="CI86" i="24"/>
  <c r="CH86" i="24"/>
  <c r="CG86" i="24"/>
  <c r="CF86" i="24"/>
  <c r="CE86" i="24"/>
  <c r="CD86" i="24"/>
  <c r="CC86" i="24"/>
  <c r="CB86" i="24"/>
  <c r="CA86" i="24"/>
  <c r="BZ86" i="24"/>
  <c r="BY86" i="24"/>
  <c r="BX86" i="24"/>
  <c r="BW86" i="24"/>
  <c r="BV86" i="24"/>
  <c r="BU86" i="24"/>
  <c r="BT86" i="24"/>
  <c r="BS86" i="24"/>
  <c r="BR86" i="24"/>
  <c r="BQ86" i="24"/>
  <c r="BP86" i="24"/>
  <c r="B86" i="24"/>
  <c r="B113" i="24" s="1"/>
  <c r="DZ85" i="24"/>
  <c r="DY85" i="24"/>
  <c r="DX85" i="24"/>
  <c r="DW85" i="24"/>
  <c r="DV85" i="24"/>
  <c r="DU85" i="24"/>
  <c r="DT85" i="24"/>
  <c r="DS85" i="24"/>
  <c r="DR85" i="24"/>
  <c r="DQ85" i="24"/>
  <c r="DP85" i="24"/>
  <c r="DO85" i="24"/>
  <c r="DN85" i="24"/>
  <c r="DM85" i="24"/>
  <c r="DL85" i="24"/>
  <c r="DK85" i="24"/>
  <c r="DJ85" i="24"/>
  <c r="DI85" i="24"/>
  <c r="DH85" i="24"/>
  <c r="DG85" i="24"/>
  <c r="DF85" i="24"/>
  <c r="DE85" i="24"/>
  <c r="DD85" i="24"/>
  <c r="DC85" i="24"/>
  <c r="DB85" i="24"/>
  <c r="DA85" i="24"/>
  <c r="CZ85" i="24"/>
  <c r="CY85" i="24"/>
  <c r="CX85" i="24"/>
  <c r="CW85" i="24"/>
  <c r="CV85" i="24"/>
  <c r="CT85" i="24"/>
  <c r="CS85" i="24"/>
  <c r="CR85" i="24"/>
  <c r="CQ85" i="24"/>
  <c r="CP85" i="24"/>
  <c r="CO85" i="24"/>
  <c r="CN85" i="24"/>
  <c r="CM85" i="24"/>
  <c r="CL85" i="24"/>
  <c r="CK85" i="24"/>
  <c r="CJ85" i="24"/>
  <c r="CI85" i="24"/>
  <c r="CH85" i="24"/>
  <c r="CG85" i="24"/>
  <c r="CF85" i="24"/>
  <c r="CE85" i="24"/>
  <c r="CD85" i="24"/>
  <c r="CC85" i="24"/>
  <c r="CB85" i="24"/>
  <c r="CA85" i="24"/>
  <c r="BZ85" i="24"/>
  <c r="BY85" i="24"/>
  <c r="BX85" i="24"/>
  <c r="BW85" i="24"/>
  <c r="BV85" i="24"/>
  <c r="BU85" i="24"/>
  <c r="BT85" i="24"/>
  <c r="BS85" i="24"/>
  <c r="BR85" i="24"/>
  <c r="BQ85" i="24"/>
  <c r="BP85" i="24"/>
  <c r="B85" i="24"/>
  <c r="B112" i="24" s="1"/>
  <c r="DZ84" i="24"/>
  <c r="DY84" i="24"/>
  <c r="DX84" i="24"/>
  <c r="DW84" i="24"/>
  <c r="DV84" i="24"/>
  <c r="DU84" i="24"/>
  <c r="DT84" i="24"/>
  <c r="DS84" i="24"/>
  <c r="DR84" i="24"/>
  <c r="DQ84" i="24"/>
  <c r="DP84" i="24"/>
  <c r="DO84" i="24"/>
  <c r="DN84" i="24"/>
  <c r="DM84" i="24"/>
  <c r="DL84" i="24"/>
  <c r="DK84" i="24"/>
  <c r="DJ84" i="24"/>
  <c r="DI84" i="24"/>
  <c r="DH84" i="24"/>
  <c r="DG84" i="24"/>
  <c r="DF84" i="24"/>
  <c r="DE84" i="24"/>
  <c r="DD84" i="24"/>
  <c r="DC84" i="24"/>
  <c r="DB84" i="24"/>
  <c r="DA84" i="24"/>
  <c r="CZ84" i="24"/>
  <c r="CY84" i="24"/>
  <c r="CX84" i="24"/>
  <c r="CW84" i="24"/>
  <c r="CV84" i="24"/>
  <c r="CT84" i="24"/>
  <c r="CS84" i="24"/>
  <c r="CR84" i="24"/>
  <c r="CQ84" i="24"/>
  <c r="CP84" i="24"/>
  <c r="CO84" i="24"/>
  <c r="CN84" i="24"/>
  <c r="CM84" i="24"/>
  <c r="CL84" i="24"/>
  <c r="CK84" i="24"/>
  <c r="CJ84" i="24"/>
  <c r="CI84" i="24"/>
  <c r="CH84" i="24"/>
  <c r="CG84" i="24"/>
  <c r="CF84" i="24"/>
  <c r="CE84" i="24"/>
  <c r="CD84" i="24"/>
  <c r="CC84" i="24"/>
  <c r="CB84" i="24"/>
  <c r="CA84" i="24"/>
  <c r="BZ84" i="24"/>
  <c r="BY84" i="24"/>
  <c r="BX84" i="24"/>
  <c r="BW84" i="24"/>
  <c r="BV84" i="24"/>
  <c r="BU84" i="24"/>
  <c r="BT84" i="24"/>
  <c r="BS84" i="24"/>
  <c r="BR84" i="24"/>
  <c r="BQ84" i="24"/>
  <c r="BP84" i="24"/>
  <c r="B84" i="24"/>
  <c r="B111" i="24" s="1"/>
  <c r="DZ83" i="24"/>
  <c r="DY83" i="24"/>
  <c r="DX83" i="24"/>
  <c r="DW83" i="24"/>
  <c r="DV83" i="24"/>
  <c r="DU83" i="24"/>
  <c r="DT83" i="24"/>
  <c r="DS83" i="24"/>
  <c r="DR83" i="24"/>
  <c r="DQ83" i="24"/>
  <c r="DP83" i="24"/>
  <c r="DO83" i="24"/>
  <c r="DN83" i="24"/>
  <c r="DM83" i="24"/>
  <c r="DL83" i="24"/>
  <c r="DK83" i="24"/>
  <c r="DJ83" i="24"/>
  <c r="DI83" i="24"/>
  <c r="DH83" i="24"/>
  <c r="DG83" i="24"/>
  <c r="DF83" i="24"/>
  <c r="DE83" i="24"/>
  <c r="DD83" i="24"/>
  <c r="DC83" i="24"/>
  <c r="DB83" i="24"/>
  <c r="DA83" i="24"/>
  <c r="CZ83" i="24"/>
  <c r="CY83" i="24"/>
  <c r="CX83" i="24"/>
  <c r="CW83" i="24"/>
  <c r="CV83" i="24"/>
  <c r="CT83" i="24"/>
  <c r="CS83" i="24"/>
  <c r="CR83" i="24"/>
  <c r="CQ83" i="24"/>
  <c r="CP83" i="24"/>
  <c r="CO83" i="24"/>
  <c r="CN83" i="24"/>
  <c r="CM83" i="24"/>
  <c r="CL83" i="24"/>
  <c r="CK83" i="24"/>
  <c r="CJ83" i="24"/>
  <c r="CI83" i="24"/>
  <c r="CH83" i="24"/>
  <c r="CG83" i="24"/>
  <c r="CF83" i="24"/>
  <c r="CE83" i="24"/>
  <c r="CD83" i="24"/>
  <c r="CC83" i="24"/>
  <c r="CB83" i="24"/>
  <c r="CA83" i="24"/>
  <c r="BZ83" i="24"/>
  <c r="BY83" i="24"/>
  <c r="BX83" i="24"/>
  <c r="BW83" i="24"/>
  <c r="BV83" i="24"/>
  <c r="BU83" i="24"/>
  <c r="BT83" i="24"/>
  <c r="BS83" i="24"/>
  <c r="BR83" i="24"/>
  <c r="BQ83" i="24"/>
  <c r="BP83" i="24"/>
  <c r="B83" i="24"/>
  <c r="B110" i="24" s="1"/>
  <c r="DZ82" i="24"/>
  <c r="DY82" i="24"/>
  <c r="DX82" i="24"/>
  <c r="DW82" i="24"/>
  <c r="DV82" i="24"/>
  <c r="DU82" i="24"/>
  <c r="DT82" i="24"/>
  <c r="DS82" i="24"/>
  <c r="DR82" i="24"/>
  <c r="DQ82" i="24"/>
  <c r="DP82" i="24"/>
  <c r="DO82" i="24"/>
  <c r="DN82" i="24"/>
  <c r="DM82" i="24"/>
  <c r="DL82" i="24"/>
  <c r="DK82" i="24"/>
  <c r="DJ82" i="24"/>
  <c r="DI82" i="24"/>
  <c r="DH82" i="24"/>
  <c r="DG82" i="24"/>
  <c r="DF82" i="24"/>
  <c r="DE82" i="24"/>
  <c r="DD82" i="24"/>
  <c r="DC82" i="24"/>
  <c r="DB82" i="24"/>
  <c r="DA82" i="24"/>
  <c r="CZ82" i="24"/>
  <c r="CY82" i="24"/>
  <c r="CX82" i="24"/>
  <c r="CW82" i="24"/>
  <c r="CV82" i="24"/>
  <c r="CT82" i="24"/>
  <c r="CS82" i="24"/>
  <c r="CR82" i="24"/>
  <c r="CQ82" i="24"/>
  <c r="CP82" i="24"/>
  <c r="CO82" i="24"/>
  <c r="CN82" i="24"/>
  <c r="CM82" i="24"/>
  <c r="CL82" i="24"/>
  <c r="CK82" i="24"/>
  <c r="CJ82" i="24"/>
  <c r="CI82" i="24"/>
  <c r="CH82" i="24"/>
  <c r="CG82" i="24"/>
  <c r="CF82" i="24"/>
  <c r="CE82" i="24"/>
  <c r="CD82" i="24"/>
  <c r="CC82" i="24"/>
  <c r="CB82" i="24"/>
  <c r="CA82" i="24"/>
  <c r="BZ82" i="24"/>
  <c r="BY82" i="24"/>
  <c r="BX82" i="24"/>
  <c r="BW82" i="24"/>
  <c r="BV82" i="24"/>
  <c r="BU82" i="24"/>
  <c r="BT82" i="24"/>
  <c r="BS82" i="24"/>
  <c r="BR82" i="24"/>
  <c r="BQ82" i="24"/>
  <c r="BP82" i="24"/>
  <c r="B82" i="24"/>
  <c r="B109" i="24" s="1"/>
  <c r="DZ81" i="24"/>
  <c r="DY81" i="24"/>
  <c r="DX81" i="24"/>
  <c r="DW81" i="24"/>
  <c r="DV81" i="24"/>
  <c r="DU81" i="24"/>
  <c r="DT81" i="24"/>
  <c r="DS81" i="24"/>
  <c r="DR81" i="24"/>
  <c r="DQ81" i="24"/>
  <c r="DP81" i="24"/>
  <c r="DO81" i="24"/>
  <c r="DN81" i="24"/>
  <c r="DM81" i="24"/>
  <c r="DL81" i="24"/>
  <c r="DK81" i="24"/>
  <c r="DJ81" i="24"/>
  <c r="DI81" i="24"/>
  <c r="DH81" i="24"/>
  <c r="DG81" i="24"/>
  <c r="DF81" i="24"/>
  <c r="DE81" i="24"/>
  <c r="DD81" i="24"/>
  <c r="DC81" i="24"/>
  <c r="DB81" i="24"/>
  <c r="DA81" i="24"/>
  <c r="CZ81" i="24"/>
  <c r="CY81" i="24"/>
  <c r="CX81" i="24"/>
  <c r="CW81" i="24"/>
  <c r="CV81" i="24"/>
  <c r="CT81" i="24"/>
  <c r="CS81" i="24"/>
  <c r="CR81" i="24"/>
  <c r="CQ81" i="24"/>
  <c r="CP81" i="24"/>
  <c r="CO81" i="24"/>
  <c r="CN81" i="24"/>
  <c r="CM81" i="24"/>
  <c r="CL81" i="24"/>
  <c r="CK81" i="24"/>
  <c r="CJ81" i="24"/>
  <c r="CI81" i="24"/>
  <c r="CH81" i="24"/>
  <c r="CG81" i="24"/>
  <c r="CF81" i="24"/>
  <c r="CE81" i="24"/>
  <c r="CD81" i="24"/>
  <c r="CC81" i="24"/>
  <c r="CB81" i="24"/>
  <c r="CA81" i="24"/>
  <c r="BZ81" i="24"/>
  <c r="BY81" i="24"/>
  <c r="BX81" i="24"/>
  <c r="BW81" i="24"/>
  <c r="BV81" i="24"/>
  <c r="BU81" i="24"/>
  <c r="BT81" i="24"/>
  <c r="BS81" i="24"/>
  <c r="BR81" i="24"/>
  <c r="BQ81" i="24"/>
  <c r="BP81" i="24"/>
  <c r="B81" i="24"/>
  <c r="B108" i="24" s="1"/>
  <c r="ED80" i="24"/>
  <c r="DV80" i="24" s="1"/>
  <c r="DW80" i="24"/>
  <c r="DK80" i="24"/>
  <c r="CV80" i="24"/>
  <c r="CT80" i="24"/>
  <c r="CL80" i="24"/>
  <c r="BZ80" i="24"/>
  <c r="BW80" i="24"/>
  <c r="B80" i="24"/>
  <c r="B107" i="24" s="1"/>
  <c r="DZ79" i="24"/>
  <c r="DY79" i="24"/>
  <c r="DX79" i="24"/>
  <c r="DW79" i="24"/>
  <c r="DV79" i="24"/>
  <c r="DU79" i="24"/>
  <c r="DT79" i="24"/>
  <c r="DS79" i="24"/>
  <c r="DR79" i="24"/>
  <c r="DQ79" i="24"/>
  <c r="DP79" i="24"/>
  <c r="DO79" i="24"/>
  <c r="DN79" i="24"/>
  <c r="DM79" i="24"/>
  <c r="DL79" i="24"/>
  <c r="DK79" i="24"/>
  <c r="DJ79" i="24"/>
  <c r="DI79" i="24"/>
  <c r="DH79" i="24"/>
  <c r="DG79" i="24"/>
  <c r="DF79" i="24"/>
  <c r="DE79" i="24"/>
  <c r="DD79" i="24"/>
  <c r="DC79" i="24"/>
  <c r="DB79" i="24"/>
  <c r="DA79" i="24"/>
  <c r="CZ79" i="24"/>
  <c r="CY79" i="24"/>
  <c r="CX79" i="24"/>
  <c r="CW79" i="24"/>
  <c r="CV79" i="24"/>
  <c r="CT79" i="24"/>
  <c r="CS79" i="24"/>
  <c r="CR79" i="24"/>
  <c r="CQ79" i="24"/>
  <c r="CP79" i="24"/>
  <c r="CO79" i="24"/>
  <c r="CN79" i="24"/>
  <c r="CM79" i="24"/>
  <c r="CL79" i="24"/>
  <c r="CK79" i="24"/>
  <c r="CJ79" i="24"/>
  <c r="CI79" i="24"/>
  <c r="CH79" i="24"/>
  <c r="CG79" i="24"/>
  <c r="CF79" i="24"/>
  <c r="CE79" i="24"/>
  <c r="CD79" i="24"/>
  <c r="CC79" i="24"/>
  <c r="CB79" i="24"/>
  <c r="CA79" i="24"/>
  <c r="BZ79" i="24"/>
  <c r="BY79" i="24"/>
  <c r="BX79" i="24"/>
  <c r="BW79" i="24"/>
  <c r="BV79" i="24"/>
  <c r="BU79" i="24"/>
  <c r="BT79" i="24"/>
  <c r="BS79" i="24"/>
  <c r="BR79" i="24"/>
  <c r="BQ79" i="24"/>
  <c r="BP79" i="24"/>
  <c r="B79" i="24"/>
  <c r="B106" i="24" s="1"/>
  <c r="DZ78" i="24"/>
  <c r="DY78" i="24"/>
  <c r="DX78" i="24"/>
  <c r="DW78" i="24"/>
  <c r="DV78" i="24"/>
  <c r="DU78" i="24"/>
  <c r="DT78" i="24"/>
  <c r="DS78" i="24"/>
  <c r="DR78" i="24"/>
  <c r="DQ78" i="24"/>
  <c r="DP78" i="24"/>
  <c r="DO78" i="24"/>
  <c r="DN78" i="24"/>
  <c r="DM78" i="24"/>
  <c r="DL78" i="24"/>
  <c r="DK78" i="24"/>
  <c r="DJ78" i="24"/>
  <c r="DI78" i="24"/>
  <c r="DH78" i="24"/>
  <c r="DG78" i="24"/>
  <c r="DF78" i="24"/>
  <c r="DE78" i="24"/>
  <c r="DD78" i="24"/>
  <c r="DC78" i="24"/>
  <c r="DB78" i="24"/>
  <c r="DA78" i="24"/>
  <c r="CZ78" i="24"/>
  <c r="CY78" i="24"/>
  <c r="CX78" i="24"/>
  <c r="CW78" i="24"/>
  <c r="CV78" i="24"/>
  <c r="CT78" i="24"/>
  <c r="CS78" i="24"/>
  <c r="CR78" i="24"/>
  <c r="CQ78" i="24"/>
  <c r="CP78" i="24"/>
  <c r="CO78" i="24"/>
  <c r="CN78" i="24"/>
  <c r="CM78" i="24"/>
  <c r="CL78" i="24"/>
  <c r="CK78" i="24"/>
  <c r="CJ78" i="24"/>
  <c r="CI78" i="24"/>
  <c r="CH78" i="24"/>
  <c r="CG78" i="24"/>
  <c r="CF78" i="24"/>
  <c r="CE78" i="24"/>
  <c r="CD78" i="24"/>
  <c r="CC78" i="24"/>
  <c r="CB78" i="24"/>
  <c r="CA78" i="24"/>
  <c r="BZ78" i="24"/>
  <c r="BY78" i="24"/>
  <c r="BX78" i="24"/>
  <c r="BW78" i="24"/>
  <c r="BV78" i="24"/>
  <c r="BU78" i="24"/>
  <c r="BT78" i="24"/>
  <c r="BS78" i="24"/>
  <c r="BR78" i="24"/>
  <c r="BQ78" i="24"/>
  <c r="BP78" i="24"/>
  <c r="B78" i="24"/>
  <c r="B105" i="24" s="1"/>
  <c r="ED74" i="24"/>
  <c r="CV73" i="24"/>
  <c r="BP73" i="24"/>
  <c r="ED72" i="24"/>
  <c r="BP72" i="24"/>
  <c r="CV70" i="24"/>
  <c r="BP70" i="24"/>
  <c r="CV69" i="24"/>
  <c r="BP69" i="24"/>
  <c r="CV68" i="24"/>
  <c r="BP68" i="24"/>
  <c r="CV67" i="24"/>
  <c r="BP67" i="24"/>
  <c r="CV66" i="24"/>
  <c r="BP66" i="24"/>
  <c r="CV65" i="24"/>
  <c r="BP65" i="24"/>
  <c r="CV64" i="24"/>
  <c r="BP64" i="24"/>
  <c r="ED63" i="24"/>
  <c r="BP63" i="24" s="1"/>
  <c r="CV62" i="24"/>
  <c r="BP62" i="24"/>
  <c r="CV61" i="24"/>
  <c r="BP61" i="24"/>
  <c r="B53" i="24"/>
  <c r="B52" i="24"/>
  <c r="B51" i="24"/>
  <c r="B50" i="24"/>
  <c r="B49" i="24"/>
  <c r="DZ48" i="24"/>
  <c r="DY48" i="24"/>
  <c r="DX48" i="24"/>
  <c r="DW48" i="24"/>
  <c r="DV48" i="24"/>
  <c r="DU48" i="24"/>
  <c r="DT48" i="24"/>
  <c r="DS48" i="24"/>
  <c r="DR48" i="24"/>
  <c r="DQ48" i="24"/>
  <c r="DP48" i="24"/>
  <c r="DO48" i="24"/>
  <c r="DN48" i="24"/>
  <c r="DM48" i="24"/>
  <c r="DL48" i="24"/>
  <c r="DK48" i="24"/>
  <c r="DJ48" i="24"/>
  <c r="DI48" i="24"/>
  <c r="DH48" i="24"/>
  <c r="DG48" i="24"/>
  <c r="DF48" i="24"/>
  <c r="DE48" i="24"/>
  <c r="DD48" i="24"/>
  <c r="DC48" i="24"/>
  <c r="DB48" i="24"/>
  <c r="DA48" i="24"/>
  <c r="CZ48" i="24"/>
  <c r="CY48" i="24"/>
  <c r="CX48" i="24"/>
  <c r="CW48" i="24"/>
  <c r="CV48" i="24"/>
  <c r="CT48" i="24"/>
  <c r="CS48" i="24"/>
  <c r="CR48" i="24"/>
  <c r="CQ48" i="24"/>
  <c r="CP48" i="24"/>
  <c r="CO48" i="24"/>
  <c r="CN48" i="24"/>
  <c r="CM48" i="24"/>
  <c r="CL48" i="24"/>
  <c r="CK48" i="24"/>
  <c r="CJ48" i="24"/>
  <c r="CI48" i="24"/>
  <c r="CH48" i="24"/>
  <c r="CG48" i="24"/>
  <c r="CF48" i="24"/>
  <c r="CE48" i="24"/>
  <c r="CD48" i="24"/>
  <c r="CC48" i="24"/>
  <c r="CB48" i="24"/>
  <c r="CA48" i="24"/>
  <c r="BZ48" i="24"/>
  <c r="BY48" i="24"/>
  <c r="BX48" i="24"/>
  <c r="BW48" i="24"/>
  <c r="BV48" i="24"/>
  <c r="BU48" i="24"/>
  <c r="BT48" i="24"/>
  <c r="BS48" i="24"/>
  <c r="BR48" i="24"/>
  <c r="BQ48" i="24"/>
  <c r="BP48" i="24"/>
  <c r="B48" i="24"/>
  <c r="B74" i="24" s="1"/>
  <c r="DZ47" i="24"/>
  <c r="DY47" i="24"/>
  <c r="DX47" i="24"/>
  <c r="DW47" i="24"/>
  <c r="DV47" i="24"/>
  <c r="DU47" i="24"/>
  <c r="DT47" i="24"/>
  <c r="DS47" i="24"/>
  <c r="DR47" i="24"/>
  <c r="DQ47" i="24"/>
  <c r="DP47" i="24"/>
  <c r="DO47" i="24"/>
  <c r="DN47" i="24"/>
  <c r="DM47" i="24"/>
  <c r="DL47" i="24"/>
  <c r="DK47" i="24"/>
  <c r="DJ47" i="24"/>
  <c r="DI47" i="24"/>
  <c r="DH47" i="24"/>
  <c r="DG47" i="24"/>
  <c r="DF47" i="24"/>
  <c r="DE47" i="24"/>
  <c r="DD47" i="24"/>
  <c r="DC47" i="24"/>
  <c r="DB47" i="24"/>
  <c r="DA47" i="24"/>
  <c r="CZ47" i="24"/>
  <c r="CY47" i="24"/>
  <c r="CX47" i="24"/>
  <c r="CW47" i="24"/>
  <c r="CV47" i="24"/>
  <c r="CT47" i="24"/>
  <c r="CS47" i="24"/>
  <c r="CR47" i="24"/>
  <c r="CQ47" i="24"/>
  <c r="CP47" i="24"/>
  <c r="CO47" i="24"/>
  <c r="CN47" i="24"/>
  <c r="CM47" i="24"/>
  <c r="CL47" i="24"/>
  <c r="CK47" i="24"/>
  <c r="CJ47" i="24"/>
  <c r="CI47" i="24"/>
  <c r="CH47" i="24"/>
  <c r="CG47" i="24"/>
  <c r="CF47" i="24"/>
  <c r="CE47" i="24"/>
  <c r="CD47" i="24"/>
  <c r="CC47" i="24"/>
  <c r="CB47" i="24"/>
  <c r="CA47" i="24"/>
  <c r="BZ47" i="24"/>
  <c r="BY47" i="24"/>
  <c r="BX47" i="24"/>
  <c r="BW47" i="24"/>
  <c r="BV47" i="24"/>
  <c r="BU47" i="24"/>
  <c r="BT47" i="24"/>
  <c r="BS47" i="24"/>
  <c r="BR47" i="24"/>
  <c r="BQ47" i="24"/>
  <c r="BP47" i="24"/>
  <c r="B47" i="24"/>
  <c r="B73" i="24" s="1"/>
  <c r="DZ46" i="24"/>
  <c r="DY46" i="24"/>
  <c r="DX46" i="24"/>
  <c r="DW46" i="24"/>
  <c r="DV46" i="24"/>
  <c r="DU46" i="24"/>
  <c r="DT46" i="24"/>
  <c r="DS46" i="24"/>
  <c r="DR46" i="24"/>
  <c r="DQ46" i="24"/>
  <c r="DP46" i="24"/>
  <c r="DO46" i="24"/>
  <c r="DN46" i="24"/>
  <c r="DM46" i="24"/>
  <c r="DL46" i="24"/>
  <c r="DK46" i="24"/>
  <c r="DJ46" i="24"/>
  <c r="DI46" i="24"/>
  <c r="DH46" i="24"/>
  <c r="DG46" i="24"/>
  <c r="DF46" i="24"/>
  <c r="DE46" i="24"/>
  <c r="DD46" i="24"/>
  <c r="DC46" i="24"/>
  <c r="DB46" i="24"/>
  <c r="DA46" i="24"/>
  <c r="CZ46" i="24"/>
  <c r="CY46" i="24"/>
  <c r="CX46" i="24"/>
  <c r="CW46" i="24"/>
  <c r="CV46" i="24"/>
  <c r="CT46" i="24"/>
  <c r="CS46" i="24"/>
  <c r="CR46" i="24"/>
  <c r="CQ46" i="24"/>
  <c r="CP46" i="24"/>
  <c r="CO46" i="24"/>
  <c r="CN46" i="24"/>
  <c r="CM46" i="24"/>
  <c r="CL46" i="24"/>
  <c r="CK46" i="24"/>
  <c r="CJ46" i="24"/>
  <c r="CI46" i="24"/>
  <c r="CH46" i="24"/>
  <c r="CG46" i="24"/>
  <c r="CF46" i="24"/>
  <c r="CE46" i="24"/>
  <c r="CD46" i="24"/>
  <c r="CC46" i="24"/>
  <c r="CB46" i="24"/>
  <c r="CA46" i="24"/>
  <c r="BZ46" i="24"/>
  <c r="BY46" i="24"/>
  <c r="BX46" i="24"/>
  <c r="BW46" i="24"/>
  <c r="BV46" i="24"/>
  <c r="BU46" i="24"/>
  <c r="BT46" i="24"/>
  <c r="BS46" i="24"/>
  <c r="BR46" i="24"/>
  <c r="BQ46" i="24"/>
  <c r="BP46" i="24"/>
  <c r="B46" i="24"/>
  <c r="B72" i="24" s="1"/>
  <c r="ED45" i="24"/>
  <c r="DX45" i="24" s="1"/>
  <c r="DK45" i="24"/>
  <c r="DF45" i="24"/>
  <c r="CS45" i="24"/>
  <c r="CN45" i="24"/>
  <c r="CE45" i="24"/>
  <c r="CC45" i="24"/>
  <c r="BR45" i="24"/>
  <c r="BP45" i="24"/>
  <c r="B45" i="24"/>
  <c r="B71" i="24" s="1"/>
  <c r="DZ44" i="24"/>
  <c r="DY44" i="24"/>
  <c r="DX44" i="24"/>
  <c r="DW44" i="24"/>
  <c r="DV44" i="24"/>
  <c r="DU44" i="24"/>
  <c r="DT44" i="24"/>
  <c r="DS44" i="24"/>
  <c r="DR44" i="24"/>
  <c r="DQ44" i="24"/>
  <c r="DP44" i="24"/>
  <c r="DO44" i="24"/>
  <c r="DN44" i="24"/>
  <c r="DM44" i="24"/>
  <c r="DL44" i="24"/>
  <c r="DK44" i="24"/>
  <c r="DJ44" i="24"/>
  <c r="DI44" i="24"/>
  <c r="DH44" i="24"/>
  <c r="DG44" i="24"/>
  <c r="DF44" i="24"/>
  <c r="DE44" i="24"/>
  <c r="DD44" i="24"/>
  <c r="DC44" i="24"/>
  <c r="DB44" i="24"/>
  <c r="DA44" i="24"/>
  <c r="CZ44" i="24"/>
  <c r="CY44" i="24"/>
  <c r="CX44" i="24"/>
  <c r="CW44" i="24"/>
  <c r="CV44" i="24"/>
  <c r="CT44" i="24"/>
  <c r="CS44" i="24"/>
  <c r="CR44" i="24"/>
  <c r="CQ44" i="24"/>
  <c r="CP44" i="24"/>
  <c r="CO44" i="24"/>
  <c r="CN44" i="24"/>
  <c r="CM44" i="24"/>
  <c r="CL44" i="24"/>
  <c r="CK44" i="24"/>
  <c r="CJ44" i="24"/>
  <c r="CI44" i="24"/>
  <c r="CH44" i="24"/>
  <c r="CG44" i="24"/>
  <c r="CF44" i="24"/>
  <c r="CE44" i="24"/>
  <c r="CD44" i="24"/>
  <c r="CC44" i="24"/>
  <c r="CB44" i="24"/>
  <c r="CA44" i="24"/>
  <c r="BZ44" i="24"/>
  <c r="BY44" i="24"/>
  <c r="BX44" i="24"/>
  <c r="BW44" i="24"/>
  <c r="BV44" i="24"/>
  <c r="BU44" i="24"/>
  <c r="BT44" i="24"/>
  <c r="BS44" i="24"/>
  <c r="BR44" i="24"/>
  <c r="BQ44" i="24"/>
  <c r="BP44" i="24"/>
  <c r="B44" i="24"/>
  <c r="B70" i="24" s="1"/>
  <c r="DZ43" i="24"/>
  <c r="DY43" i="24"/>
  <c r="DX43" i="24"/>
  <c r="DW43" i="24"/>
  <c r="DV43" i="24"/>
  <c r="DU43" i="24"/>
  <c r="DT43" i="24"/>
  <c r="DS43" i="24"/>
  <c r="DR43" i="24"/>
  <c r="DQ43" i="24"/>
  <c r="DP43" i="24"/>
  <c r="DO43" i="24"/>
  <c r="DN43" i="24"/>
  <c r="DM43" i="24"/>
  <c r="DL43" i="24"/>
  <c r="DK43" i="24"/>
  <c r="DJ43" i="24"/>
  <c r="DI43" i="24"/>
  <c r="DH43" i="24"/>
  <c r="DG43" i="24"/>
  <c r="DF43" i="24"/>
  <c r="DE43" i="24"/>
  <c r="DD43" i="24"/>
  <c r="DC43" i="24"/>
  <c r="DB43" i="24"/>
  <c r="DA43" i="24"/>
  <c r="CZ43" i="24"/>
  <c r="CY43" i="24"/>
  <c r="CX43" i="24"/>
  <c r="CW43" i="24"/>
  <c r="CV43" i="24"/>
  <c r="CT43" i="24"/>
  <c r="CS43" i="24"/>
  <c r="CR43" i="24"/>
  <c r="CQ43" i="24"/>
  <c r="CP43" i="24"/>
  <c r="CO43" i="24"/>
  <c r="CN43" i="24"/>
  <c r="CM43" i="24"/>
  <c r="CL43" i="24"/>
  <c r="CK43" i="24"/>
  <c r="CJ43" i="24"/>
  <c r="CI43" i="24"/>
  <c r="CH43" i="24"/>
  <c r="CG43" i="24"/>
  <c r="CF43" i="24"/>
  <c r="CE43" i="24"/>
  <c r="CD43" i="24"/>
  <c r="CC43" i="24"/>
  <c r="CB43" i="24"/>
  <c r="CA43" i="24"/>
  <c r="BZ43" i="24"/>
  <c r="BY43" i="24"/>
  <c r="BX43" i="24"/>
  <c r="BW43" i="24"/>
  <c r="BV43" i="24"/>
  <c r="BU43" i="24"/>
  <c r="BT43" i="24"/>
  <c r="BS43" i="24"/>
  <c r="BR43" i="24"/>
  <c r="BQ43" i="24"/>
  <c r="BP43" i="24"/>
  <c r="B43" i="24"/>
  <c r="B69" i="24" s="1"/>
  <c r="DZ42" i="24"/>
  <c r="DY42" i="24"/>
  <c r="DX42" i="24"/>
  <c r="DW42" i="24"/>
  <c r="DV42" i="24"/>
  <c r="DU42" i="24"/>
  <c r="DT42" i="24"/>
  <c r="DS42" i="24"/>
  <c r="DR42" i="24"/>
  <c r="DQ42" i="24"/>
  <c r="DP42" i="24"/>
  <c r="DO42" i="24"/>
  <c r="DN42" i="24"/>
  <c r="DM42" i="24"/>
  <c r="DL42" i="24"/>
  <c r="DK42" i="24"/>
  <c r="DJ42" i="24"/>
  <c r="DI42" i="24"/>
  <c r="DH42" i="24"/>
  <c r="DG42" i="24"/>
  <c r="DF42" i="24"/>
  <c r="DE42" i="24"/>
  <c r="DD42" i="24"/>
  <c r="DC42" i="24"/>
  <c r="DB42" i="24"/>
  <c r="DA42" i="24"/>
  <c r="CZ42" i="24"/>
  <c r="CY42" i="24"/>
  <c r="CX42" i="24"/>
  <c r="CW42" i="24"/>
  <c r="CV42" i="24"/>
  <c r="CT42" i="24"/>
  <c r="CS42" i="24"/>
  <c r="CR42" i="24"/>
  <c r="CQ42" i="24"/>
  <c r="CP42" i="24"/>
  <c r="CO42" i="24"/>
  <c r="CN42" i="24"/>
  <c r="CM42" i="24"/>
  <c r="CL42" i="24"/>
  <c r="CK42" i="24"/>
  <c r="CJ42" i="24"/>
  <c r="CI42" i="24"/>
  <c r="CH42" i="24"/>
  <c r="CG42" i="24"/>
  <c r="CF42" i="24"/>
  <c r="CE42" i="24"/>
  <c r="CD42" i="24"/>
  <c r="CC42" i="24"/>
  <c r="CB42" i="24"/>
  <c r="CA42" i="24"/>
  <c r="BZ42" i="24"/>
  <c r="BY42" i="24"/>
  <c r="BX42" i="24"/>
  <c r="BW42" i="24"/>
  <c r="BV42" i="24"/>
  <c r="BU42" i="24"/>
  <c r="BT42" i="24"/>
  <c r="BS42" i="24"/>
  <c r="BR42" i="24"/>
  <c r="BQ42" i="24"/>
  <c r="BP42" i="24"/>
  <c r="B42" i="24"/>
  <c r="B68" i="24" s="1"/>
  <c r="DZ41" i="24"/>
  <c r="DY41" i="24"/>
  <c r="DX41" i="24"/>
  <c r="DW41" i="24"/>
  <c r="DV41" i="24"/>
  <c r="DU41" i="24"/>
  <c r="DT41" i="24"/>
  <c r="DS41" i="24"/>
  <c r="DR41" i="24"/>
  <c r="DQ41" i="24"/>
  <c r="DP41" i="24"/>
  <c r="DO41" i="24"/>
  <c r="DN41" i="24"/>
  <c r="DM41" i="24"/>
  <c r="DL41" i="24"/>
  <c r="DK41" i="24"/>
  <c r="DJ41" i="24"/>
  <c r="DI41" i="24"/>
  <c r="DH41" i="24"/>
  <c r="DG41" i="24"/>
  <c r="DF41" i="24"/>
  <c r="DE41" i="24"/>
  <c r="DD41" i="24"/>
  <c r="DC41" i="24"/>
  <c r="DB41" i="24"/>
  <c r="DA41" i="24"/>
  <c r="CZ41" i="24"/>
  <c r="CY41" i="24"/>
  <c r="CX41" i="24"/>
  <c r="CW41" i="24"/>
  <c r="CV41" i="24"/>
  <c r="CT41" i="24"/>
  <c r="CS41" i="24"/>
  <c r="CR41" i="24"/>
  <c r="CQ41" i="24"/>
  <c r="CP41" i="24"/>
  <c r="CO41" i="24"/>
  <c r="CN41" i="24"/>
  <c r="CM41" i="24"/>
  <c r="CL41" i="24"/>
  <c r="CK41" i="24"/>
  <c r="CJ41" i="24"/>
  <c r="CI41" i="24"/>
  <c r="CH41" i="24"/>
  <c r="CG41" i="24"/>
  <c r="CF41" i="24"/>
  <c r="CE41" i="24"/>
  <c r="CD41" i="24"/>
  <c r="CC41" i="24"/>
  <c r="CB41" i="24"/>
  <c r="CA41" i="24"/>
  <c r="BZ41" i="24"/>
  <c r="BY41" i="24"/>
  <c r="BX41" i="24"/>
  <c r="BW41" i="24"/>
  <c r="BV41" i="24"/>
  <c r="BU41" i="24"/>
  <c r="BT41" i="24"/>
  <c r="BS41" i="24"/>
  <c r="BR41" i="24"/>
  <c r="BQ41" i="24"/>
  <c r="BP41" i="24"/>
  <c r="B41" i="24"/>
  <c r="B67" i="24" s="1"/>
  <c r="DZ40" i="24"/>
  <c r="DY40" i="24"/>
  <c r="DX40" i="24"/>
  <c r="DW40" i="24"/>
  <c r="DV40" i="24"/>
  <c r="DU40" i="24"/>
  <c r="DT40" i="24"/>
  <c r="DS40" i="24"/>
  <c r="DR40" i="24"/>
  <c r="DQ40" i="24"/>
  <c r="DP40" i="24"/>
  <c r="DO40" i="24"/>
  <c r="DN40" i="24"/>
  <c r="DM40" i="24"/>
  <c r="DL40" i="24"/>
  <c r="DK40" i="24"/>
  <c r="DJ40" i="24"/>
  <c r="DI40" i="24"/>
  <c r="DH40" i="24"/>
  <c r="DG40" i="24"/>
  <c r="DF40" i="24"/>
  <c r="DE40" i="24"/>
  <c r="DD40" i="24"/>
  <c r="DC40" i="24"/>
  <c r="DB40" i="24"/>
  <c r="DA40" i="24"/>
  <c r="CZ40" i="24"/>
  <c r="CY40" i="24"/>
  <c r="CX40" i="24"/>
  <c r="CW40" i="24"/>
  <c r="CV40" i="24"/>
  <c r="CT40" i="24"/>
  <c r="CS40" i="24"/>
  <c r="CR40" i="24"/>
  <c r="CQ40" i="24"/>
  <c r="CP40" i="24"/>
  <c r="CO40" i="24"/>
  <c r="CN40" i="24"/>
  <c r="CM40" i="24"/>
  <c r="CL40" i="24"/>
  <c r="CK40" i="24"/>
  <c r="CJ40" i="24"/>
  <c r="CI40" i="24"/>
  <c r="CH40" i="24"/>
  <c r="CG40" i="24"/>
  <c r="CF40" i="24"/>
  <c r="CE40" i="24"/>
  <c r="CD40" i="24"/>
  <c r="CC40" i="24"/>
  <c r="CB40" i="24"/>
  <c r="CA40" i="24"/>
  <c r="BZ40" i="24"/>
  <c r="BY40" i="24"/>
  <c r="BX40" i="24"/>
  <c r="BW40" i="24"/>
  <c r="BV40" i="24"/>
  <c r="BU40" i="24"/>
  <c r="BT40" i="24"/>
  <c r="BS40" i="24"/>
  <c r="BR40" i="24"/>
  <c r="BQ40" i="24"/>
  <c r="BP40" i="24"/>
  <c r="B40" i="24"/>
  <c r="B66" i="24" s="1"/>
  <c r="DZ39" i="24"/>
  <c r="DY39" i="24"/>
  <c r="DX39" i="24"/>
  <c r="DW39" i="24"/>
  <c r="DV39" i="24"/>
  <c r="DU39" i="24"/>
  <c r="DT39" i="24"/>
  <c r="DS39" i="24"/>
  <c r="DR39" i="24"/>
  <c r="DQ39" i="24"/>
  <c r="DP39" i="24"/>
  <c r="DO39" i="24"/>
  <c r="DN39" i="24"/>
  <c r="DM39" i="24"/>
  <c r="DL39" i="24"/>
  <c r="DK39" i="24"/>
  <c r="DJ39" i="24"/>
  <c r="DI39" i="24"/>
  <c r="DH39" i="24"/>
  <c r="DG39" i="24"/>
  <c r="DF39" i="24"/>
  <c r="DE39" i="24"/>
  <c r="DD39" i="24"/>
  <c r="DC39" i="24"/>
  <c r="DB39" i="24"/>
  <c r="DA39" i="24"/>
  <c r="CZ39" i="24"/>
  <c r="CY39" i="24"/>
  <c r="CX39" i="24"/>
  <c r="CW39" i="24"/>
  <c r="CV39" i="24"/>
  <c r="CT39" i="24"/>
  <c r="CS39" i="24"/>
  <c r="CR39" i="24"/>
  <c r="CQ39" i="24"/>
  <c r="CP39" i="24"/>
  <c r="CO39" i="24"/>
  <c r="CN39" i="24"/>
  <c r="CM39" i="24"/>
  <c r="CL39" i="24"/>
  <c r="CK39" i="24"/>
  <c r="CJ39" i="24"/>
  <c r="CI39" i="24"/>
  <c r="CH39" i="24"/>
  <c r="CG39" i="24"/>
  <c r="CF39" i="24"/>
  <c r="CE39" i="24"/>
  <c r="CD39" i="24"/>
  <c r="CC39" i="24"/>
  <c r="CB39" i="24"/>
  <c r="CA39" i="24"/>
  <c r="BZ39" i="24"/>
  <c r="BY39" i="24"/>
  <c r="BX39" i="24"/>
  <c r="BW39" i="24"/>
  <c r="BV39" i="24"/>
  <c r="BU39" i="24"/>
  <c r="BT39" i="24"/>
  <c r="BS39" i="24"/>
  <c r="BR39" i="24"/>
  <c r="BQ39" i="24"/>
  <c r="BP39" i="24"/>
  <c r="B39" i="24"/>
  <c r="B65" i="24" s="1"/>
  <c r="DZ38" i="24"/>
  <c r="DY38" i="24"/>
  <c r="DX38" i="24"/>
  <c r="DW38" i="24"/>
  <c r="DV38" i="24"/>
  <c r="DU38" i="24"/>
  <c r="DT38" i="24"/>
  <c r="DS38" i="24"/>
  <c r="DR38" i="24"/>
  <c r="DQ38" i="24"/>
  <c r="DP38" i="24"/>
  <c r="DO38" i="24"/>
  <c r="DN38" i="24"/>
  <c r="DM38" i="24"/>
  <c r="DL38" i="24"/>
  <c r="DK38" i="24"/>
  <c r="DJ38" i="24"/>
  <c r="DI38" i="24"/>
  <c r="DH38" i="24"/>
  <c r="DG38" i="24"/>
  <c r="DF38" i="24"/>
  <c r="DE38" i="24"/>
  <c r="DD38" i="24"/>
  <c r="DC38" i="24"/>
  <c r="DB38" i="24"/>
  <c r="DA38" i="24"/>
  <c r="CZ38" i="24"/>
  <c r="CY38" i="24"/>
  <c r="CX38" i="24"/>
  <c r="CW38" i="24"/>
  <c r="CV38" i="24"/>
  <c r="CT38" i="24"/>
  <c r="CS38" i="24"/>
  <c r="CR38" i="24"/>
  <c r="CQ38" i="24"/>
  <c r="CP38" i="24"/>
  <c r="CO38" i="24"/>
  <c r="CN38" i="24"/>
  <c r="CM38" i="24"/>
  <c r="CL38" i="24"/>
  <c r="CK38" i="24"/>
  <c r="CJ38" i="24"/>
  <c r="CI38" i="24"/>
  <c r="CH38" i="24"/>
  <c r="CG38" i="24"/>
  <c r="CF38" i="24"/>
  <c r="CE38" i="24"/>
  <c r="CD38" i="24"/>
  <c r="CC38" i="24"/>
  <c r="CB38" i="24"/>
  <c r="CA38" i="24"/>
  <c r="BZ38" i="24"/>
  <c r="BY38" i="24"/>
  <c r="BX38" i="24"/>
  <c r="BW38" i="24"/>
  <c r="BV38" i="24"/>
  <c r="BU38" i="24"/>
  <c r="BT38" i="24"/>
  <c r="BS38" i="24"/>
  <c r="BR38" i="24"/>
  <c r="BQ38" i="24"/>
  <c r="BP38" i="24"/>
  <c r="B38" i="24"/>
  <c r="B64" i="24" s="1"/>
  <c r="DZ37" i="24"/>
  <c r="DY37" i="24"/>
  <c r="DX37" i="24"/>
  <c r="DW37" i="24"/>
  <c r="DV37" i="24"/>
  <c r="DU37" i="24"/>
  <c r="DT37" i="24"/>
  <c r="DS37" i="24"/>
  <c r="DR37" i="24"/>
  <c r="DQ37" i="24"/>
  <c r="DP37" i="24"/>
  <c r="DO37" i="24"/>
  <c r="DN37" i="24"/>
  <c r="DM37" i="24"/>
  <c r="DL37" i="24"/>
  <c r="DK37" i="24"/>
  <c r="DJ37" i="24"/>
  <c r="DI37" i="24"/>
  <c r="DH37" i="24"/>
  <c r="DG37" i="24"/>
  <c r="DF37" i="24"/>
  <c r="DE37" i="24"/>
  <c r="DD37" i="24"/>
  <c r="DC37" i="24"/>
  <c r="DB37" i="24"/>
  <c r="DA37" i="24"/>
  <c r="CZ37" i="24"/>
  <c r="CY37" i="24"/>
  <c r="CX37" i="24"/>
  <c r="CW37" i="24"/>
  <c r="CV37" i="24"/>
  <c r="CT37" i="24"/>
  <c r="CS37" i="24"/>
  <c r="CR37" i="24"/>
  <c r="CQ37" i="24"/>
  <c r="CP37" i="24"/>
  <c r="CO37" i="24"/>
  <c r="CN37" i="24"/>
  <c r="CM37" i="24"/>
  <c r="CL37" i="24"/>
  <c r="CK37" i="24"/>
  <c r="CJ37" i="24"/>
  <c r="CI37" i="24"/>
  <c r="CH37" i="24"/>
  <c r="CG37" i="24"/>
  <c r="CF37" i="24"/>
  <c r="CE37" i="24"/>
  <c r="CD37" i="24"/>
  <c r="CC37" i="24"/>
  <c r="CB37" i="24"/>
  <c r="CA37" i="24"/>
  <c r="BZ37" i="24"/>
  <c r="BY37" i="24"/>
  <c r="BX37" i="24"/>
  <c r="BW37" i="24"/>
  <c r="BV37" i="24"/>
  <c r="BU37" i="24"/>
  <c r="BT37" i="24"/>
  <c r="BS37" i="24"/>
  <c r="BR37" i="24"/>
  <c r="BQ37" i="24"/>
  <c r="BP37" i="24"/>
  <c r="B37" i="24"/>
  <c r="B63" i="24" s="1"/>
  <c r="DZ36" i="24"/>
  <c r="DY36" i="24"/>
  <c r="DX36" i="24"/>
  <c r="DW36" i="24"/>
  <c r="DV36" i="24"/>
  <c r="DU36" i="24"/>
  <c r="DT36" i="24"/>
  <c r="DS36" i="24"/>
  <c r="DR36" i="24"/>
  <c r="DQ36" i="24"/>
  <c r="DP36" i="24"/>
  <c r="DO36" i="24"/>
  <c r="DN36" i="24"/>
  <c r="DM36" i="24"/>
  <c r="DL36" i="24"/>
  <c r="DK36" i="24"/>
  <c r="DJ36" i="24"/>
  <c r="DI36" i="24"/>
  <c r="DH36" i="24"/>
  <c r="DG36" i="24"/>
  <c r="DF36" i="24"/>
  <c r="DE36" i="24"/>
  <c r="DD36" i="24"/>
  <c r="DC36" i="24"/>
  <c r="DB36" i="24"/>
  <c r="DA36" i="24"/>
  <c r="CZ36" i="24"/>
  <c r="CY36" i="24"/>
  <c r="CX36" i="24"/>
  <c r="CW36" i="24"/>
  <c r="CV36" i="24"/>
  <c r="CT36" i="24"/>
  <c r="CS36" i="24"/>
  <c r="CR36" i="24"/>
  <c r="CQ36" i="24"/>
  <c r="CP36" i="24"/>
  <c r="CO36" i="24"/>
  <c r="CN36" i="24"/>
  <c r="CM36" i="24"/>
  <c r="CL36" i="24"/>
  <c r="CK36" i="24"/>
  <c r="CJ36" i="24"/>
  <c r="CI36" i="24"/>
  <c r="CH36" i="24"/>
  <c r="CG36" i="24"/>
  <c r="CF36" i="24"/>
  <c r="CE36" i="24"/>
  <c r="CD36" i="24"/>
  <c r="CC36" i="24"/>
  <c r="CB36" i="24"/>
  <c r="CA36" i="24"/>
  <c r="BZ36" i="24"/>
  <c r="BY36" i="24"/>
  <c r="BX36" i="24"/>
  <c r="BW36" i="24"/>
  <c r="BV36" i="24"/>
  <c r="BU36" i="24"/>
  <c r="BT36" i="24"/>
  <c r="BS36" i="24"/>
  <c r="BR36" i="24"/>
  <c r="BQ36" i="24"/>
  <c r="BP36" i="24"/>
  <c r="B36" i="24"/>
  <c r="B62" i="24" s="1"/>
  <c r="DZ35" i="24"/>
  <c r="DY35" i="24"/>
  <c r="DX35" i="24"/>
  <c r="DW35" i="24"/>
  <c r="DV35" i="24"/>
  <c r="DU35" i="24"/>
  <c r="DT35" i="24"/>
  <c r="DS35" i="24"/>
  <c r="DR35" i="24"/>
  <c r="DQ35" i="24"/>
  <c r="DP35" i="24"/>
  <c r="DO35" i="24"/>
  <c r="DN35" i="24"/>
  <c r="DM35" i="24"/>
  <c r="DL35" i="24"/>
  <c r="DK35" i="24"/>
  <c r="DJ35" i="24"/>
  <c r="DI35" i="24"/>
  <c r="DH35" i="24"/>
  <c r="DG35" i="24"/>
  <c r="DF35" i="24"/>
  <c r="DE35" i="24"/>
  <c r="DD35" i="24"/>
  <c r="DC35" i="24"/>
  <c r="DB35" i="24"/>
  <c r="DA35" i="24"/>
  <c r="CZ35" i="24"/>
  <c r="CY35" i="24"/>
  <c r="CX35" i="24"/>
  <c r="CW35" i="24"/>
  <c r="CV35" i="24"/>
  <c r="CT35" i="24"/>
  <c r="CS35" i="24"/>
  <c r="CR35" i="24"/>
  <c r="CQ35" i="24"/>
  <c r="CP35" i="24"/>
  <c r="CO35" i="24"/>
  <c r="CN35" i="24"/>
  <c r="CM35" i="24"/>
  <c r="CL35" i="24"/>
  <c r="CK35" i="24"/>
  <c r="CJ35" i="24"/>
  <c r="CI35" i="24"/>
  <c r="CH35" i="24"/>
  <c r="CG35" i="24"/>
  <c r="CF35" i="24"/>
  <c r="CE35" i="24"/>
  <c r="CD35" i="24"/>
  <c r="CC35" i="24"/>
  <c r="CB35" i="24"/>
  <c r="CA35" i="24"/>
  <c r="BZ35" i="24"/>
  <c r="BY35" i="24"/>
  <c r="BX35" i="24"/>
  <c r="BW35" i="24"/>
  <c r="BV35" i="24"/>
  <c r="BU35" i="24"/>
  <c r="BT35" i="24"/>
  <c r="BS35" i="24"/>
  <c r="BR35" i="24"/>
  <c r="BQ35" i="24"/>
  <c r="BP35" i="24"/>
  <c r="B35" i="24"/>
  <c r="B61" i="24" s="1"/>
  <c r="B101" i="24"/>
  <c r="EF9" i="24"/>
  <c r="EE8" i="24"/>
  <c r="CW2" i="24"/>
  <c r="BQ2" i="24"/>
  <c r="AK2" i="24"/>
  <c r="AL2" i="24" s="1"/>
  <c r="AM2" i="24" s="1"/>
  <c r="AN2" i="24" s="1"/>
  <c r="AO2" i="24" s="1"/>
  <c r="AP2" i="24" s="1"/>
  <c r="AQ2" i="24" s="1"/>
  <c r="AR2" i="24" s="1"/>
  <c r="AS2" i="24" s="1"/>
  <c r="AT2" i="24" s="1"/>
  <c r="AU2" i="24" s="1"/>
  <c r="AV2" i="24" s="1"/>
  <c r="AW2" i="24" s="1"/>
  <c r="AX2" i="24" s="1"/>
  <c r="AY2" i="24" s="1"/>
  <c r="AZ2" i="24" s="1"/>
  <c r="BA2" i="24" s="1"/>
  <c r="BB2" i="24" s="1"/>
  <c r="BC2" i="24" s="1"/>
  <c r="BD2" i="24" s="1"/>
  <c r="BE2" i="24" s="1"/>
  <c r="BF2" i="24" s="1"/>
  <c r="BG2" i="24" s="1"/>
  <c r="BH2" i="24" s="1"/>
  <c r="BI2" i="24" s="1"/>
  <c r="BJ2" i="24" s="1"/>
  <c r="BK2" i="24" s="1"/>
  <c r="BL2" i="24" s="1"/>
  <c r="BM2" i="24" s="1"/>
  <c r="BN2" i="24" s="1"/>
  <c r="E2" i="24"/>
  <c r="F2" i="24" s="1"/>
  <c r="G2" i="24" s="1"/>
  <c r="H2" i="24" s="1"/>
  <c r="I2" i="24" s="1"/>
  <c r="J2" i="24" s="1"/>
  <c r="K2" i="24" s="1"/>
  <c r="L2" i="24" s="1"/>
  <c r="M2" i="24" s="1"/>
  <c r="N2" i="24" s="1"/>
  <c r="O2" i="24" s="1"/>
  <c r="P2" i="24" s="1"/>
  <c r="Q2" i="24" s="1"/>
  <c r="R2" i="24" s="1"/>
  <c r="S2" i="24" s="1"/>
  <c r="T2" i="24" s="1"/>
  <c r="U2" i="24" s="1"/>
  <c r="V2" i="24" s="1"/>
  <c r="W2" i="24" s="1"/>
  <c r="X2" i="24" s="1"/>
  <c r="Y2" i="24" s="1"/>
  <c r="Z2" i="24" s="1"/>
  <c r="AA2" i="24" s="1"/>
  <c r="AB2" i="24" s="1"/>
  <c r="AC2" i="24" s="1"/>
  <c r="AD2" i="24" s="1"/>
  <c r="AE2" i="24" s="1"/>
  <c r="AF2" i="24" s="1"/>
  <c r="AG2" i="24" s="1"/>
  <c r="AH2" i="24" s="1"/>
  <c r="B127" i="24" l="1"/>
  <c r="B154" i="24"/>
  <c r="BU45" i="24"/>
  <c r="CF45" i="24"/>
  <c r="CV45" i="24"/>
  <c r="DN45" i="24"/>
  <c r="BR80" i="24"/>
  <c r="CM80" i="24"/>
  <c r="DO80" i="24"/>
  <c r="BX107" i="24"/>
  <c r="CO107" i="24"/>
  <c r="DK107" i="24"/>
  <c r="BV45" i="24"/>
  <c r="CH45" i="24"/>
  <c r="CX45" i="24"/>
  <c r="DQ45" i="24"/>
  <c r="BV80" i="24"/>
  <c r="CP80" i="24"/>
  <c r="DS80" i="24"/>
  <c r="BY107" i="24"/>
  <c r="CT107" i="24"/>
  <c r="DM107" i="24"/>
  <c r="BQ119" i="24"/>
  <c r="CG119" i="24"/>
  <c r="CX119" i="24"/>
  <c r="DN119" i="24"/>
  <c r="BW45" i="24"/>
  <c r="CK45" i="24"/>
  <c r="DA45" i="24"/>
  <c r="DS45" i="24"/>
  <c r="BR119" i="24"/>
  <c r="CH119" i="24"/>
  <c r="CY119" i="24"/>
  <c r="DO119" i="24"/>
  <c r="BX45" i="24"/>
  <c r="CL45" i="24"/>
  <c r="DC45" i="24"/>
  <c r="DV45" i="24"/>
  <c r="CF107" i="24"/>
  <c r="CX107" i="24"/>
  <c r="DP107" i="24"/>
  <c r="BZ45" i="24"/>
  <c r="CM45" i="24"/>
  <c r="DD45" i="24"/>
  <c r="DY45" i="24"/>
  <c r="CD80" i="24"/>
  <c r="CY80" i="24"/>
  <c r="BP107" i="24"/>
  <c r="CG107" i="24"/>
  <c r="CZ107" i="24"/>
  <c r="DS107" i="24"/>
  <c r="CE80" i="24"/>
  <c r="DC80" i="24"/>
  <c r="BQ107" i="24"/>
  <c r="CI107" i="24"/>
  <c r="DC107" i="24"/>
  <c r="DV107" i="24"/>
  <c r="BY119" i="24"/>
  <c r="CO119" i="24"/>
  <c r="DF119" i="24"/>
  <c r="DV119" i="24"/>
  <c r="CD45" i="24"/>
  <c r="CP45" i="24"/>
  <c r="DI45" i="24"/>
  <c r="CH80" i="24"/>
  <c r="DG80" i="24"/>
  <c r="BZ119" i="24"/>
  <c r="CP119" i="24"/>
  <c r="DG119" i="24"/>
  <c r="DW119" i="24"/>
  <c r="BT121" i="24"/>
  <c r="BT93" i="24"/>
  <c r="BT50" i="24"/>
  <c r="CB121" i="24"/>
  <c r="CB93" i="24"/>
  <c r="CB50" i="24"/>
  <c r="CJ121" i="24"/>
  <c r="CJ93" i="24"/>
  <c r="CJ50" i="24"/>
  <c r="CR121" i="24"/>
  <c r="CR93" i="24"/>
  <c r="CR50" i="24"/>
  <c r="B98" i="24"/>
  <c r="B54" i="24"/>
  <c r="CA121" i="24"/>
  <c r="CA93" i="24"/>
  <c r="CA50" i="24"/>
  <c r="BU121" i="24"/>
  <c r="BU93" i="24"/>
  <c r="BU50" i="24"/>
  <c r="CC121" i="24"/>
  <c r="CC93" i="24"/>
  <c r="CC50" i="24"/>
  <c r="CK121" i="24"/>
  <c r="CK93" i="24"/>
  <c r="CK50" i="24"/>
  <c r="CS121" i="24"/>
  <c r="CS93" i="24"/>
  <c r="CS50" i="24"/>
  <c r="BS121" i="24"/>
  <c r="BS93" i="24"/>
  <c r="BS50" i="24"/>
  <c r="BV121" i="24"/>
  <c r="BV93" i="24"/>
  <c r="BV50" i="24"/>
  <c r="CD121" i="24"/>
  <c r="CD93" i="24"/>
  <c r="CD50" i="24"/>
  <c r="CL121" i="24"/>
  <c r="CL93" i="24"/>
  <c r="CL50" i="24"/>
  <c r="CT121" i="24"/>
  <c r="CT93" i="24"/>
  <c r="CT50" i="24"/>
  <c r="CW68" i="24"/>
  <c r="CW66" i="24"/>
  <c r="CW70" i="24"/>
  <c r="CW72" i="24"/>
  <c r="CW67" i="24"/>
  <c r="CW63" i="24"/>
  <c r="CW73" i="24"/>
  <c r="CW64" i="24"/>
  <c r="CW61" i="24"/>
  <c r="CW65" i="24"/>
  <c r="CW62" i="24"/>
  <c r="CW69" i="24"/>
  <c r="BW121" i="24"/>
  <c r="BW93" i="24"/>
  <c r="BW50" i="24"/>
  <c r="CE121" i="24"/>
  <c r="CE93" i="24"/>
  <c r="CE50" i="24"/>
  <c r="CM121" i="24"/>
  <c r="CM93" i="24"/>
  <c r="CM50" i="24"/>
  <c r="CX2" i="24"/>
  <c r="BP121" i="24"/>
  <c r="BP93" i="24"/>
  <c r="BP50" i="24"/>
  <c r="BX121" i="24"/>
  <c r="BX93" i="24"/>
  <c r="BX50" i="24"/>
  <c r="CF121" i="24"/>
  <c r="CF93" i="24"/>
  <c r="CF50" i="24"/>
  <c r="CN121" i="24"/>
  <c r="CN93" i="24"/>
  <c r="CN50" i="24"/>
  <c r="CQ121" i="24"/>
  <c r="CQ93" i="24"/>
  <c r="CQ50" i="24"/>
  <c r="BQ73" i="24"/>
  <c r="BQ67" i="24"/>
  <c r="BQ68" i="24"/>
  <c r="BQ69" i="24"/>
  <c r="BQ64" i="24"/>
  <c r="BQ61" i="24"/>
  <c r="BQ70" i="24"/>
  <c r="BQ65" i="24"/>
  <c r="BQ62" i="24"/>
  <c r="BQ66" i="24"/>
  <c r="BQ121" i="24"/>
  <c r="BQ93" i="24"/>
  <c r="BQ50" i="24"/>
  <c r="BY121" i="24"/>
  <c r="BY93" i="24"/>
  <c r="BY50" i="24"/>
  <c r="CG121" i="24"/>
  <c r="CG93" i="24"/>
  <c r="CG50" i="24"/>
  <c r="CO121" i="24"/>
  <c r="CO93" i="24"/>
  <c r="CO50" i="24"/>
  <c r="B99" i="24"/>
  <c r="B55" i="24"/>
  <c r="CI121" i="24"/>
  <c r="CI93" i="24"/>
  <c r="CI50" i="24"/>
  <c r="BR2" i="24"/>
  <c r="BR121" i="24"/>
  <c r="BR93" i="24"/>
  <c r="BR50" i="24"/>
  <c r="BZ121" i="24"/>
  <c r="BZ93" i="24"/>
  <c r="BZ50" i="24"/>
  <c r="CH121" i="24"/>
  <c r="CH93" i="24"/>
  <c r="CH50" i="24"/>
  <c r="CP121" i="24"/>
  <c r="CP93" i="24"/>
  <c r="CP50" i="24"/>
  <c r="CT45" i="24"/>
  <c r="CU47" i="24" s="1"/>
  <c r="EG47" i="24" s="1"/>
  <c r="EG50" i="24" s="1"/>
  <c r="DB45" i="24"/>
  <c r="DJ45" i="24"/>
  <c r="DR45" i="24"/>
  <c r="DZ45" i="24"/>
  <c r="DL45" i="24"/>
  <c r="DT45" i="24"/>
  <c r="BQ45" i="24"/>
  <c r="BY45" i="24"/>
  <c r="CG45" i="24"/>
  <c r="CO45" i="24"/>
  <c r="CW45" i="24"/>
  <c r="DE45" i="24"/>
  <c r="DM45" i="24"/>
  <c r="DU45" i="24"/>
  <c r="B57" i="24"/>
  <c r="B100" i="24"/>
  <c r="B56" i="24"/>
  <c r="BS45" i="24"/>
  <c r="CA45" i="24"/>
  <c r="CI45" i="24"/>
  <c r="CQ45" i="24"/>
  <c r="CY45" i="24"/>
  <c r="DG45" i="24"/>
  <c r="DO45" i="24"/>
  <c r="DW45" i="24"/>
  <c r="BT45" i="24"/>
  <c r="CB45" i="24"/>
  <c r="CJ45" i="24"/>
  <c r="CR45" i="24"/>
  <c r="CZ45" i="24"/>
  <c r="DH45" i="24"/>
  <c r="DP45" i="24"/>
  <c r="CV72" i="24"/>
  <c r="BR72" i="24"/>
  <c r="BQ72" i="24"/>
  <c r="ED71" i="24"/>
  <c r="CV63" i="24"/>
  <c r="BQ63" i="24"/>
  <c r="BP74" i="24"/>
  <c r="CV74" i="24"/>
  <c r="BQ74" i="24"/>
  <c r="CW74" i="24"/>
  <c r="BS80" i="24"/>
  <c r="CA80" i="24"/>
  <c r="CI80" i="24"/>
  <c r="CQ80" i="24"/>
  <c r="CZ80" i="24"/>
  <c r="DH80" i="24"/>
  <c r="DP80" i="24"/>
  <c r="DX80" i="24"/>
  <c r="BT80" i="24"/>
  <c r="CB80" i="24"/>
  <c r="CJ80" i="24"/>
  <c r="CR80" i="24"/>
  <c r="DA80" i="24"/>
  <c r="DI80" i="24"/>
  <c r="DQ80" i="24"/>
  <c r="DY80" i="24"/>
  <c r="BU80" i="24"/>
  <c r="CC80" i="24"/>
  <c r="CK80" i="24"/>
  <c r="CS80" i="24"/>
  <c r="DB80" i="24"/>
  <c r="DJ80" i="24"/>
  <c r="DR80" i="24"/>
  <c r="DZ80" i="24"/>
  <c r="DD80" i="24"/>
  <c r="DL80" i="24"/>
  <c r="DT80" i="24"/>
  <c r="BP80" i="24"/>
  <c r="BX80" i="24"/>
  <c r="CF80" i="24"/>
  <c r="CN80" i="24"/>
  <c r="CW80" i="24"/>
  <c r="DE80" i="24"/>
  <c r="DM80" i="24"/>
  <c r="DU80" i="24"/>
  <c r="BQ80" i="24"/>
  <c r="BY80" i="24"/>
  <c r="CG80" i="24"/>
  <c r="CO80" i="24"/>
  <c r="CX80" i="24"/>
  <c r="DF80" i="24"/>
  <c r="DN80" i="24"/>
  <c r="CA107" i="24"/>
  <c r="CQ107" i="24"/>
  <c r="DH107" i="24"/>
  <c r="DW107" i="24"/>
  <c r="DO107" i="24"/>
  <c r="DG107" i="24"/>
  <c r="CY107" i="24"/>
  <c r="CP107" i="24"/>
  <c r="CH107" i="24"/>
  <c r="BZ107" i="24"/>
  <c r="BR107" i="24"/>
  <c r="DT107" i="24"/>
  <c r="DL107" i="24"/>
  <c r="DD107" i="24"/>
  <c r="CV107" i="24"/>
  <c r="CM107" i="24"/>
  <c r="CE107" i="24"/>
  <c r="BW107" i="24"/>
  <c r="DZ107" i="24"/>
  <c r="DR107" i="24"/>
  <c r="DJ107" i="24"/>
  <c r="DB107" i="24"/>
  <c r="CS107" i="24"/>
  <c r="CK107" i="24"/>
  <c r="CC107" i="24"/>
  <c r="BU107" i="24"/>
  <c r="DY107" i="24"/>
  <c r="DQ107" i="24"/>
  <c r="DI107" i="24"/>
  <c r="DA107" i="24"/>
  <c r="CR107" i="24"/>
  <c r="CJ107" i="24"/>
  <c r="CB107" i="24"/>
  <c r="BT107" i="24"/>
  <c r="DU107" i="24"/>
  <c r="BU119" i="24"/>
  <c r="CC119" i="24"/>
  <c r="CK119" i="24"/>
  <c r="CS119" i="24"/>
  <c r="DB119" i="24"/>
  <c r="DJ119" i="24"/>
  <c r="DR119" i="24"/>
  <c r="DZ119" i="24"/>
  <c r="BW119" i="24"/>
  <c r="CE119" i="24"/>
  <c r="CM119" i="24"/>
  <c r="CV119" i="24"/>
  <c r="DD119" i="24"/>
  <c r="DL119" i="24"/>
  <c r="DT119" i="24"/>
  <c r="BP119" i="24"/>
  <c r="BX119" i="24"/>
  <c r="CF119" i="24"/>
  <c r="CN119" i="24"/>
  <c r="CW119" i="24"/>
  <c r="DE119" i="24"/>
  <c r="DM119" i="24"/>
  <c r="DU119" i="24"/>
  <c r="BS119" i="24"/>
  <c r="CA119" i="24"/>
  <c r="CI119" i="24"/>
  <c r="CQ119" i="24"/>
  <c r="CZ119" i="24"/>
  <c r="DH119" i="24"/>
  <c r="DP119" i="24"/>
  <c r="B126" i="24" l="1"/>
  <c r="B153" i="24"/>
  <c r="B125" i="24"/>
  <c r="B152" i="24"/>
  <c r="B124" i="24"/>
  <c r="B151" i="24"/>
  <c r="BR70" i="24"/>
  <c r="BR66" i="24"/>
  <c r="BR69" i="24"/>
  <c r="BR67" i="24"/>
  <c r="BR64" i="24"/>
  <c r="BR68" i="24"/>
  <c r="BR65" i="24"/>
  <c r="BR62" i="24"/>
  <c r="BR73" i="24"/>
  <c r="BR74" i="24"/>
  <c r="BR61" i="24"/>
  <c r="BR63" i="24"/>
  <c r="BS2" i="24"/>
  <c r="CX73" i="24"/>
  <c r="CX67" i="24"/>
  <c r="CX68" i="24"/>
  <c r="CX69" i="24"/>
  <c r="CX64" i="24"/>
  <c r="CX61" i="24"/>
  <c r="CX65" i="24"/>
  <c r="CX62" i="24"/>
  <c r="CX70" i="24"/>
  <c r="CX66" i="24"/>
  <c r="CY2" i="24"/>
  <c r="CX74" i="24"/>
  <c r="CX72" i="24"/>
  <c r="CX63" i="24"/>
  <c r="CY71" i="24"/>
  <c r="BR71" i="24"/>
  <c r="CX71" i="24"/>
  <c r="BQ71" i="24"/>
  <c r="BQ75" i="24" s="1"/>
  <c r="CW71" i="24"/>
  <c r="CW75" i="24" s="1"/>
  <c r="BP71" i="24"/>
  <c r="BP75" i="24" s="1"/>
  <c r="CV71" i="24"/>
  <c r="CV75" i="24" s="1"/>
  <c r="BS71" i="24"/>
  <c r="CX75" i="24" l="1"/>
  <c r="CY70" i="24"/>
  <c r="CY66" i="24"/>
  <c r="CY69" i="24"/>
  <c r="CY67" i="24"/>
  <c r="CY73" i="24"/>
  <c r="CY64" i="24"/>
  <c r="CY65" i="24"/>
  <c r="CY62" i="24"/>
  <c r="CY74" i="24"/>
  <c r="CY68" i="24"/>
  <c r="CY63" i="24"/>
  <c r="CY61" i="24"/>
  <c r="CZ2" i="24"/>
  <c r="CY72" i="24"/>
  <c r="BS66" i="24"/>
  <c r="BS69" i="24"/>
  <c r="BS73" i="24"/>
  <c r="BS67" i="24"/>
  <c r="BS64" i="24"/>
  <c r="BS61" i="24"/>
  <c r="BS70" i="24"/>
  <c r="BS68" i="24"/>
  <c r="BS65" i="24"/>
  <c r="BS62" i="24"/>
  <c r="BS74" i="24"/>
  <c r="BT2" i="24"/>
  <c r="BS72" i="24"/>
  <c r="BS63" i="24"/>
  <c r="BR75" i="24"/>
  <c r="BT68" i="24" l="1"/>
  <c r="BT69" i="24"/>
  <c r="BT73" i="24"/>
  <c r="BT70" i="24"/>
  <c r="BT65" i="24"/>
  <c r="BT62" i="24"/>
  <c r="BT66" i="24"/>
  <c r="BT67" i="24"/>
  <c r="BT61" i="24"/>
  <c r="BT64" i="24"/>
  <c r="BU2" i="24"/>
  <c r="BT72" i="24"/>
  <c r="BT74" i="24"/>
  <c r="BT63" i="24"/>
  <c r="BT71" i="24"/>
  <c r="CZ65" i="24"/>
  <c r="CZ66" i="24"/>
  <c r="CZ69" i="24"/>
  <c r="CZ73" i="24"/>
  <c r="CZ67" i="24"/>
  <c r="CZ64" i="24"/>
  <c r="CZ61" i="24"/>
  <c r="CZ62" i="24"/>
  <c r="CZ74" i="24"/>
  <c r="CZ70" i="24"/>
  <c r="CZ68" i="24"/>
  <c r="DA2" i="24"/>
  <c r="CZ72" i="24"/>
  <c r="CZ63" i="24"/>
  <c r="CZ71" i="24"/>
  <c r="BS75" i="24"/>
  <c r="CY75" i="24"/>
  <c r="CZ75" i="24" l="1"/>
  <c r="DA68" i="24"/>
  <c r="DA69" i="24"/>
  <c r="DA73" i="24"/>
  <c r="DA70" i="24"/>
  <c r="DA62" i="24"/>
  <c r="DA65" i="24"/>
  <c r="DA66" i="24"/>
  <c r="DA67" i="24"/>
  <c r="DA64" i="24"/>
  <c r="DA61" i="24"/>
  <c r="DB2" i="24"/>
  <c r="DA72" i="24"/>
  <c r="DA74" i="24"/>
  <c r="DA63" i="24"/>
  <c r="DA71" i="24"/>
  <c r="BU73" i="24"/>
  <c r="BU67" i="24"/>
  <c r="BU70" i="24"/>
  <c r="BU65" i="24"/>
  <c r="BU68" i="24"/>
  <c r="BU69" i="24"/>
  <c r="BU72" i="24"/>
  <c r="BU66" i="24"/>
  <c r="BU64" i="24"/>
  <c r="BU61" i="24"/>
  <c r="BU62" i="24"/>
  <c r="BV2" i="24"/>
  <c r="BU74" i="24"/>
  <c r="BU63" i="24"/>
  <c r="BU71" i="24"/>
  <c r="BT75" i="24"/>
  <c r="BV66" i="24" l="1"/>
  <c r="BV73" i="24"/>
  <c r="BV67" i="24"/>
  <c r="BV70" i="24"/>
  <c r="BV68" i="24"/>
  <c r="BV65" i="24"/>
  <c r="BV62" i="24"/>
  <c r="BV69" i="24"/>
  <c r="BV72" i="24"/>
  <c r="BV63" i="24"/>
  <c r="BV74" i="24"/>
  <c r="BV64" i="24"/>
  <c r="BV61" i="24"/>
  <c r="BW2" i="24"/>
  <c r="BV71" i="24"/>
  <c r="DB73" i="24"/>
  <c r="DB67" i="24"/>
  <c r="DB70" i="24"/>
  <c r="DB72" i="24"/>
  <c r="DB65" i="24"/>
  <c r="DB68" i="24"/>
  <c r="DB66" i="24"/>
  <c r="DB69" i="24"/>
  <c r="DB64" i="24"/>
  <c r="DB61" i="24"/>
  <c r="DB62" i="24"/>
  <c r="DC2" i="24"/>
  <c r="DB63" i="24"/>
  <c r="DB74" i="24"/>
  <c r="DB71" i="24"/>
  <c r="DA75" i="24"/>
  <c r="BU75" i="24"/>
  <c r="BW69" i="24" l="1"/>
  <c r="BW70" i="24"/>
  <c r="BW68" i="24"/>
  <c r="BW73" i="24"/>
  <c r="BW66" i="24"/>
  <c r="BW64" i="24"/>
  <c r="BW61" i="24"/>
  <c r="BW67" i="24"/>
  <c r="BW65" i="24"/>
  <c r="BW62" i="24"/>
  <c r="BX2" i="24"/>
  <c r="BW72" i="24"/>
  <c r="BW74" i="24"/>
  <c r="BW63" i="24"/>
  <c r="BW71" i="24"/>
  <c r="BV75" i="24"/>
  <c r="DC66" i="24"/>
  <c r="DC73" i="24"/>
  <c r="DC67" i="24"/>
  <c r="DC70" i="24"/>
  <c r="DC68" i="24"/>
  <c r="DC62" i="24"/>
  <c r="DC65" i="24"/>
  <c r="DC63" i="24"/>
  <c r="DC74" i="24"/>
  <c r="DC69" i="24"/>
  <c r="DC64" i="24"/>
  <c r="DC61" i="24"/>
  <c r="DC72" i="24"/>
  <c r="DD2" i="24"/>
  <c r="DC71" i="24"/>
  <c r="DB75" i="24"/>
  <c r="BW75" i="24" l="1"/>
  <c r="DD69" i="24"/>
  <c r="DD70" i="24"/>
  <c r="DD68" i="24"/>
  <c r="DD73" i="24"/>
  <c r="DD65" i="24"/>
  <c r="DD66" i="24"/>
  <c r="DD64" i="24"/>
  <c r="DD61" i="24"/>
  <c r="DD67" i="24"/>
  <c r="DD62" i="24"/>
  <c r="DE2" i="24"/>
  <c r="DD63" i="24"/>
  <c r="DD74" i="24"/>
  <c r="DD72" i="24"/>
  <c r="DD71" i="24"/>
  <c r="DC75" i="24"/>
  <c r="BX68" i="24"/>
  <c r="BX74" i="24"/>
  <c r="BX66" i="24"/>
  <c r="BX69" i="24"/>
  <c r="BX63" i="24"/>
  <c r="BX72" i="24"/>
  <c r="BX70" i="24"/>
  <c r="BX73" i="24"/>
  <c r="BX64" i="24"/>
  <c r="BX61" i="24"/>
  <c r="BX67" i="24"/>
  <c r="BX65" i="24"/>
  <c r="BX62" i="24"/>
  <c r="BY2" i="24"/>
  <c r="BX71" i="24"/>
  <c r="DE68" i="24" l="1"/>
  <c r="DE74" i="24"/>
  <c r="DE66" i="24"/>
  <c r="DE63" i="24"/>
  <c r="DE64" i="24"/>
  <c r="DE61" i="24"/>
  <c r="DE69" i="24"/>
  <c r="DE70" i="24"/>
  <c r="DE67" i="24"/>
  <c r="DE72" i="24"/>
  <c r="DE62" i="24"/>
  <c r="DE65" i="24"/>
  <c r="DE73" i="24"/>
  <c r="DF2" i="24"/>
  <c r="DE71" i="24"/>
  <c r="BY73" i="24"/>
  <c r="BY67" i="24"/>
  <c r="BY68" i="24"/>
  <c r="BY69" i="24"/>
  <c r="BY70" i="24"/>
  <c r="BY64" i="24"/>
  <c r="BY61" i="24"/>
  <c r="BY66" i="24"/>
  <c r="BY65" i="24"/>
  <c r="BY62" i="24"/>
  <c r="BZ2" i="24"/>
  <c r="BY74" i="24"/>
  <c r="BY72" i="24"/>
  <c r="BY63" i="24"/>
  <c r="BY71" i="24"/>
  <c r="BX75" i="24"/>
  <c r="DD75" i="24"/>
  <c r="BY75" i="24" l="1"/>
  <c r="DF73" i="24"/>
  <c r="DF67" i="24"/>
  <c r="DF68" i="24"/>
  <c r="DF69" i="24"/>
  <c r="DF64" i="24"/>
  <c r="DF61" i="24"/>
  <c r="DF66" i="24"/>
  <c r="DF70" i="24"/>
  <c r="DF62" i="24"/>
  <c r="DF65" i="24"/>
  <c r="DG2" i="24"/>
  <c r="DF63" i="24"/>
  <c r="DF72" i="24"/>
  <c r="DF74" i="24"/>
  <c r="DF71" i="24"/>
  <c r="DE75" i="24"/>
  <c r="BZ70" i="24"/>
  <c r="BZ66" i="24"/>
  <c r="BZ69" i="24"/>
  <c r="BZ68" i="24"/>
  <c r="BZ64" i="24"/>
  <c r="BZ73" i="24"/>
  <c r="BZ67" i="24"/>
  <c r="BZ65" i="24"/>
  <c r="BZ62" i="24"/>
  <c r="BZ63" i="24"/>
  <c r="BZ61" i="24"/>
  <c r="CA2" i="24"/>
  <c r="BZ74" i="24"/>
  <c r="BZ72" i="24"/>
  <c r="BZ71" i="24"/>
  <c r="DF75" i="24" l="1"/>
  <c r="CA66" i="24"/>
  <c r="CA69" i="24"/>
  <c r="CA73" i="24"/>
  <c r="CA67" i="24"/>
  <c r="CA70" i="24"/>
  <c r="CA68" i="24"/>
  <c r="CA64" i="24"/>
  <c r="CA61" i="24"/>
  <c r="CA65" i="24"/>
  <c r="CA62" i="24"/>
  <c r="CB2" i="24"/>
  <c r="CA72" i="24"/>
  <c r="CA63" i="24"/>
  <c r="CA74" i="24"/>
  <c r="CA71" i="24"/>
  <c r="BZ75" i="24"/>
  <c r="DG70" i="24"/>
  <c r="DG66" i="24"/>
  <c r="DG69" i="24"/>
  <c r="DG64" i="24"/>
  <c r="DG68" i="24"/>
  <c r="DG67" i="24"/>
  <c r="DG62" i="24"/>
  <c r="DG65" i="24"/>
  <c r="DG73" i="24"/>
  <c r="DG63" i="24"/>
  <c r="DG61" i="24"/>
  <c r="DH2" i="24"/>
  <c r="DG74" i="24"/>
  <c r="DG72" i="24"/>
  <c r="DG71" i="24"/>
  <c r="CB68" i="24" l="1"/>
  <c r="CB69" i="24"/>
  <c r="CB73" i="24"/>
  <c r="CB70" i="24"/>
  <c r="CB66" i="24"/>
  <c r="CB65" i="24"/>
  <c r="CB62" i="24"/>
  <c r="CB67" i="24"/>
  <c r="CB61" i="24"/>
  <c r="CB64" i="24"/>
  <c r="CC2" i="24"/>
  <c r="CB63" i="24"/>
  <c r="CB72" i="24"/>
  <c r="CB74" i="24"/>
  <c r="CB71" i="24"/>
  <c r="DG75" i="24"/>
  <c r="DH65" i="24"/>
  <c r="DH66" i="24"/>
  <c r="DH69" i="24"/>
  <c r="DH73" i="24"/>
  <c r="DH67" i="24"/>
  <c r="DH64" i="24"/>
  <c r="DH61" i="24"/>
  <c r="DH70" i="24"/>
  <c r="DH68" i="24"/>
  <c r="DH62" i="24"/>
  <c r="DI2" i="24"/>
  <c r="DH74" i="24"/>
  <c r="DH72" i="24"/>
  <c r="DH63" i="24"/>
  <c r="DH71" i="24"/>
  <c r="CA75" i="24"/>
  <c r="CC73" i="24" l="1"/>
  <c r="CC67" i="24"/>
  <c r="CC70" i="24"/>
  <c r="CC69" i="24"/>
  <c r="CC72" i="24"/>
  <c r="CC66" i="24"/>
  <c r="CC65" i="24"/>
  <c r="CC74" i="24"/>
  <c r="CC64" i="24"/>
  <c r="CC61" i="24"/>
  <c r="CC68" i="24"/>
  <c r="CC62" i="24"/>
  <c r="CD2" i="24"/>
  <c r="CC63" i="24"/>
  <c r="CC71" i="24"/>
  <c r="DH75" i="24"/>
  <c r="DI68" i="24"/>
  <c r="DI69" i="24"/>
  <c r="DI73" i="24"/>
  <c r="DI67" i="24"/>
  <c r="DI70" i="24"/>
  <c r="DI66" i="24"/>
  <c r="DI62" i="24"/>
  <c r="DI65" i="24"/>
  <c r="DI64" i="24"/>
  <c r="DI61" i="24"/>
  <c r="DJ2" i="24"/>
  <c r="DI72" i="24"/>
  <c r="DI74" i="24"/>
  <c r="DI63" i="24"/>
  <c r="DI71" i="24"/>
  <c r="CB75" i="24"/>
  <c r="DJ73" i="24" l="1"/>
  <c r="DJ67" i="24"/>
  <c r="DJ70" i="24"/>
  <c r="DJ66" i="24"/>
  <c r="DJ68" i="24"/>
  <c r="DJ74" i="24"/>
  <c r="DJ69" i="24"/>
  <c r="DJ65" i="24"/>
  <c r="DJ72" i="24"/>
  <c r="DJ64" i="24"/>
  <c r="DJ61" i="24"/>
  <c r="DJ62" i="24"/>
  <c r="DK2" i="24"/>
  <c r="DJ63" i="24"/>
  <c r="DJ71" i="24"/>
  <c r="DI75" i="24"/>
  <c r="CC75" i="24"/>
  <c r="CD66" i="24"/>
  <c r="CD73" i="24"/>
  <c r="CD67" i="24"/>
  <c r="CD70" i="24"/>
  <c r="CD68" i="24"/>
  <c r="CD72" i="24"/>
  <c r="CD65" i="24"/>
  <c r="CD62" i="24"/>
  <c r="CD74" i="24"/>
  <c r="CD63" i="24"/>
  <c r="CD64" i="24"/>
  <c r="CD61" i="24"/>
  <c r="CD69" i="24"/>
  <c r="CE2" i="24"/>
  <c r="CD71" i="24"/>
  <c r="DJ75" i="24" l="1"/>
  <c r="CE69" i="24"/>
  <c r="CE70" i="24"/>
  <c r="CE68" i="24"/>
  <c r="CE66" i="24"/>
  <c r="CE73" i="24"/>
  <c r="CE67" i="24"/>
  <c r="CE64" i="24"/>
  <c r="CE61" i="24"/>
  <c r="CE62" i="24"/>
  <c r="CE65" i="24"/>
  <c r="CF2" i="24"/>
  <c r="CE63" i="24"/>
  <c r="CE72" i="24"/>
  <c r="CE74" i="24"/>
  <c r="CE71" i="24"/>
  <c r="CD75" i="24"/>
  <c r="DK66" i="24"/>
  <c r="DK73" i="24"/>
  <c r="DK67" i="24"/>
  <c r="DK70" i="24"/>
  <c r="DK68" i="24"/>
  <c r="DK62" i="24"/>
  <c r="DK74" i="24"/>
  <c r="DK69" i="24"/>
  <c r="DK65" i="24"/>
  <c r="DK63" i="24"/>
  <c r="DK64" i="24"/>
  <c r="DK61" i="24"/>
  <c r="DL2" i="24"/>
  <c r="DK72" i="24"/>
  <c r="DK71" i="24"/>
  <c r="CE75" i="24" l="1"/>
  <c r="DL69" i="24"/>
  <c r="DL70" i="24"/>
  <c r="DL68" i="24"/>
  <c r="DL66" i="24"/>
  <c r="DL65" i="24"/>
  <c r="DL67" i="24"/>
  <c r="DL64" i="24"/>
  <c r="DL61" i="24"/>
  <c r="DL73" i="24"/>
  <c r="DL62" i="24"/>
  <c r="DM2" i="24"/>
  <c r="DL74" i="24"/>
  <c r="DL72" i="24"/>
  <c r="DL63" i="24"/>
  <c r="DL71" i="24"/>
  <c r="DK75" i="24"/>
  <c r="CF68" i="24"/>
  <c r="CF66" i="24"/>
  <c r="CF73" i="24"/>
  <c r="CF67" i="24"/>
  <c r="CF63" i="24"/>
  <c r="CF74" i="24"/>
  <c r="CF64" i="24"/>
  <c r="CF61" i="24"/>
  <c r="CF69" i="24"/>
  <c r="CF65" i="24"/>
  <c r="CF62" i="24"/>
  <c r="CF70" i="24"/>
  <c r="CF72" i="24"/>
  <c r="CG2" i="24"/>
  <c r="CF71" i="24"/>
  <c r="CF75" i="24" l="1"/>
  <c r="DL75" i="24"/>
  <c r="CG73" i="24"/>
  <c r="CG67" i="24"/>
  <c r="CG68" i="24"/>
  <c r="CG69" i="24"/>
  <c r="CG64" i="24"/>
  <c r="CG61" i="24"/>
  <c r="CG65" i="24"/>
  <c r="CG62" i="24"/>
  <c r="CG70" i="24"/>
  <c r="CG66" i="24"/>
  <c r="CH2" i="24"/>
  <c r="CG63" i="24"/>
  <c r="CG72" i="24"/>
  <c r="CG74" i="24"/>
  <c r="CG71" i="24"/>
  <c r="DM68" i="24"/>
  <c r="DM66" i="24"/>
  <c r="DM65" i="24"/>
  <c r="DM74" i="24"/>
  <c r="DM69" i="24"/>
  <c r="DM63" i="24"/>
  <c r="DM70" i="24"/>
  <c r="DM67" i="24"/>
  <c r="DM72" i="24"/>
  <c r="DM64" i="24"/>
  <c r="DM61" i="24"/>
  <c r="DM73" i="24"/>
  <c r="DM62" i="24"/>
  <c r="DN2" i="24"/>
  <c r="DM71" i="24"/>
  <c r="CG75" i="24" l="1"/>
  <c r="DN73" i="24"/>
  <c r="DN67" i="24"/>
  <c r="DN68" i="24"/>
  <c r="DN69" i="24"/>
  <c r="DN70" i="24"/>
  <c r="DN64" i="24"/>
  <c r="DN61" i="24"/>
  <c r="DN75" i="24" s="1"/>
  <c r="DN62" i="24"/>
  <c r="DN65" i="24"/>
  <c r="DN66" i="24"/>
  <c r="DO2" i="24"/>
  <c r="DN72" i="24"/>
  <c r="DN74" i="24"/>
  <c r="DN63" i="24"/>
  <c r="DN71" i="24"/>
  <c r="CH70" i="24"/>
  <c r="CH66" i="24"/>
  <c r="CH69" i="24"/>
  <c r="CH67" i="24"/>
  <c r="CH64" i="24"/>
  <c r="CH65" i="24"/>
  <c r="CH62" i="24"/>
  <c r="CH68" i="24"/>
  <c r="CH61" i="24"/>
  <c r="CH73" i="24"/>
  <c r="CH63" i="24"/>
  <c r="CI2" i="24"/>
  <c r="CH74" i="24"/>
  <c r="CH72" i="24"/>
  <c r="CH71" i="24"/>
  <c r="DM75" i="24"/>
  <c r="DO70" i="24" l="1"/>
  <c r="DO66" i="24"/>
  <c r="DO69" i="24"/>
  <c r="DO68" i="24"/>
  <c r="DO67" i="24"/>
  <c r="DO64" i="24"/>
  <c r="DO73" i="24"/>
  <c r="DO62" i="24"/>
  <c r="DO65" i="24"/>
  <c r="DO63" i="24"/>
  <c r="DO61" i="24"/>
  <c r="DP2" i="24"/>
  <c r="DO74" i="24"/>
  <c r="DO72" i="24"/>
  <c r="DO71" i="24"/>
  <c r="CI66" i="24"/>
  <c r="CI69" i="24"/>
  <c r="CI74" i="24"/>
  <c r="CI73" i="24"/>
  <c r="CI67" i="24"/>
  <c r="CI64" i="24"/>
  <c r="CI61" i="24"/>
  <c r="CI65" i="24"/>
  <c r="CI62" i="24"/>
  <c r="CI70" i="24"/>
  <c r="CI68" i="24"/>
  <c r="CJ2" i="24"/>
  <c r="CI63" i="24"/>
  <c r="CI72" i="24"/>
  <c r="CI71" i="24"/>
  <c r="CH75" i="24"/>
  <c r="DO75" i="24" l="1"/>
  <c r="CJ68" i="24"/>
  <c r="CJ69" i="24"/>
  <c r="CJ73" i="24"/>
  <c r="CJ70" i="24"/>
  <c r="CJ65" i="24"/>
  <c r="CJ62" i="24"/>
  <c r="CJ66" i="24"/>
  <c r="CJ61" i="24"/>
  <c r="CJ67" i="24"/>
  <c r="CJ64" i="24"/>
  <c r="CK2" i="24"/>
  <c r="CJ63" i="24"/>
  <c r="CJ72" i="24"/>
  <c r="CJ74" i="24"/>
  <c r="CJ71" i="24"/>
  <c r="CI75" i="24"/>
  <c r="DP65" i="24"/>
  <c r="DP66" i="24"/>
  <c r="DP69" i="24"/>
  <c r="DP74" i="24"/>
  <c r="DP73" i="24"/>
  <c r="DP67" i="24"/>
  <c r="DP70" i="24"/>
  <c r="DP68" i="24"/>
  <c r="DP64" i="24"/>
  <c r="DP61" i="24"/>
  <c r="DP62" i="24"/>
  <c r="DQ2" i="24"/>
  <c r="DP63" i="24"/>
  <c r="DP72" i="24"/>
  <c r="DP71" i="24"/>
  <c r="CJ75" i="24" l="1"/>
  <c r="DQ68" i="24"/>
  <c r="DQ69" i="24"/>
  <c r="DQ73" i="24"/>
  <c r="DQ67" i="24"/>
  <c r="DQ70" i="24"/>
  <c r="DQ62" i="24"/>
  <c r="DQ65" i="24"/>
  <c r="DQ66" i="24"/>
  <c r="DQ64" i="24"/>
  <c r="DQ61" i="24"/>
  <c r="DR2" i="24"/>
  <c r="DQ72" i="24"/>
  <c r="DQ74" i="24"/>
  <c r="DQ63" i="24"/>
  <c r="DQ71" i="24"/>
  <c r="CK73" i="24"/>
  <c r="CK67" i="24"/>
  <c r="CK70" i="24"/>
  <c r="CK65" i="24"/>
  <c r="CK68" i="24"/>
  <c r="CK69" i="24"/>
  <c r="CK66" i="24"/>
  <c r="CK72" i="24"/>
  <c r="CK64" i="24"/>
  <c r="CK61" i="24"/>
  <c r="CK62" i="24"/>
  <c r="CL2" i="24"/>
  <c r="CK74" i="24"/>
  <c r="CK63" i="24"/>
  <c r="CK71" i="24"/>
  <c r="DP75" i="24"/>
  <c r="DR73" i="24" l="1"/>
  <c r="DR67" i="24"/>
  <c r="DR70" i="24"/>
  <c r="DR69" i="24"/>
  <c r="DR72" i="24"/>
  <c r="DR65" i="24"/>
  <c r="DR66" i="24"/>
  <c r="DR64" i="24"/>
  <c r="DR61" i="24"/>
  <c r="DR68" i="24"/>
  <c r="DR62" i="24"/>
  <c r="DS2" i="24"/>
  <c r="DR63" i="24"/>
  <c r="DR74" i="24"/>
  <c r="DR71" i="24"/>
  <c r="DQ75" i="24"/>
  <c r="CL66" i="24"/>
  <c r="CL73" i="24"/>
  <c r="CL67" i="24"/>
  <c r="CL70" i="24"/>
  <c r="CL68" i="24"/>
  <c r="CL65" i="24"/>
  <c r="CL62" i="24"/>
  <c r="CL63" i="24"/>
  <c r="CL69" i="24"/>
  <c r="CL72" i="24"/>
  <c r="CL64" i="24"/>
  <c r="CL61" i="24"/>
  <c r="CM2" i="24"/>
  <c r="CL74" i="24"/>
  <c r="CL71" i="24"/>
  <c r="CK75" i="24"/>
  <c r="CM69" i="24" l="1"/>
  <c r="CM70" i="24"/>
  <c r="CM68" i="24"/>
  <c r="CM74" i="24"/>
  <c r="CM66" i="24"/>
  <c r="CM64" i="24"/>
  <c r="CM61" i="24"/>
  <c r="CM73" i="24"/>
  <c r="CM67" i="24"/>
  <c r="CM62" i="24"/>
  <c r="CM65" i="24"/>
  <c r="CN2" i="24"/>
  <c r="CM63" i="24"/>
  <c r="CM72" i="24"/>
  <c r="CM71" i="24"/>
  <c r="DS66" i="24"/>
  <c r="DS73" i="24"/>
  <c r="DS67" i="24"/>
  <c r="DS70" i="24"/>
  <c r="DS68" i="24"/>
  <c r="DS62" i="24"/>
  <c r="DS72" i="24"/>
  <c r="DS65" i="24"/>
  <c r="DS63" i="24"/>
  <c r="DS64" i="24"/>
  <c r="DS61" i="24"/>
  <c r="DS69" i="24"/>
  <c r="DT2" i="24"/>
  <c r="DS74" i="24"/>
  <c r="DS71" i="24"/>
  <c r="CL75" i="24"/>
  <c r="DR75" i="24"/>
  <c r="CM75" i="24" l="1"/>
  <c r="DT69" i="24"/>
  <c r="DT70" i="24"/>
  <c r="DT68" i="24"/>
  <c r="DT74" i="24"/>
  <c r="DT67" i="24"/>
  <c r="DT73" i="24"/>
  <c r="DT65" i="24"/>
  <c r="DT66" i="24"/>
  <c r="DT64" i="24"/>
  <c r="DT61" i="24"/>
  <c r="DT62" i="24"/>
  <c r="DU2" i="24"/>
  <c r="DT63" i="24"/>
  <c r="DT72" i="24"/>
  <c r="DT71" i="24"/>
  <c r="CN68" i="24"/>
  <c r="CN66" i="24"/>
  <c r="CN74" i="24"/>
  <c r="CN63" i="24"/>
  <c r="CN69" i="24"/>
  <c r="CN64" i="24"/>
  <c r="CN61" i="24"/>
  <c r="CN72" i="24"/>
  <c r="CN70" i="24"/>
  <c r="CN73" i="24"/>
  <c r="CN67" i="24"/>
  <c r="CN65" i="24"/>
  <c r="CN62" i="24"/>
  <c r="CO2" i="24"/>
  <c r="CN71" i="24"/>
  <c r="DS75" i="24"/>
  <c r="CN75" i="24" l="1"/>
  <c r="CO73" i="24"/>
  <c r="CO67" i="24"/>
  <c r="CO68" i="24"/>
  <c r="CO69" i="24"/>
  <c r="CO64" i="24"/>
  <c r="CO61" i="24"/>
  <c r="CO70" i="24"/>
  <c r="CO66" i="24"/>
  <c r="CO65" i="24"/>
  <c r="CO62" i="24"/>
  <c r="CP2" i="24"/>
  <c r="CO63" i="24"/>
  <c r="CO72" i="24"/>
  <c r="CO74" i="24"/>
  <c r="CO71" i="24"/>
  <c r="DU68" i="24"/>
  <c r="DU66" i="24"/>
  <c r="DU72" i="24"/>
  <c r="DU73" i="24"/>
  <c r="DU65" i="24"/>
  <c r="DU63" i="24"/>
  <c r="DU64" i="24"/>
  <c r="DU61" i="24"/>
  <c r="DU75" i="24" s="1"/>
  <c r="DU69" i="24"/>
  <c r="DU62" i="24"/>
  <c r="DU70" i="24"/>
  <c r="DU67" i="24"/>
  <c r="DU74" i="24"/>
  <c r="DV2" i="24"/>
  <c r="DU71" i="24"/>
  <c r="DT75" i="24"/>
  <c r="CO75" i="24" l="1"/>
  <c r="CP70" i="24"/>
  <c r="CP66" i="24"/>
  <c r="CP69" i="24"/>
  <c r="CP64" i="24"/>
  <c r="CP68" i="24"/>
  <c r="CP73" i="24"/>
  <c r="CP67" i="24"/>
  <c r="CP65" i="24"/>
  <c r="CP62" i="24"/>
  <c r="CP61" i="24"/>
  <c r="CP63" i="24"/>
  <c r="CQ2" i="24"/>
  <c r="CP72" i="24"/>
  <c r="CP74" i="24"/>
  <c r="CP71" i="24"/>
  <c r="DV73" i="24"/>
  <c r="DV67" i="24"/>
  <c r="DV68" i="24"/>
  <c r="DV69" i="24"/>
  <c r="DV65" i="24"/>
  <c r="DV64" i="24"/>
  <c r="DV61" i="24"/>
  <c r="DV66" i="24"/>
  <c r="DV62" i="24"/>
  <c r="DV70" i="24"/>
  <c r="DW2" i="24"/>
  <c r="DV63" i="24"/>
  <c r="DV72" i="24"/>
  <c r="DV74" i="24"/>
  <c r="DV71" i="24"/>
  <c r="DV75" i="24" l="1"/>
  <c r="CQ66" i="24"/>
  <c r="CQ69" i="24"/>
  <c r="CQ73" i="24"/>
  <c r="CQ67" i="24"/>
  <c r="CQ64" i="24"/>
  <c r="CQ61" i="24"/>
  <c r="CQ70" i="24"/>
  <c r="CQ68" i="24"/>
  <c r="CQ65" i="24"/>
  <c r="CQ62" i="24"/>
  <c r="CQ74" i="24"/>
  <c r="CR2" i="24"/>
  <c r="CQ63" i="24"/>
  <c r="CQ72" i="24"/>
  <c r="CQ71" i="24"/>
  <c r="DW70" i="24"/>
  <c r="DW66" i="24"/>
  <c r="DW69" i="24"/>
  <c r="DW73" i="24"/>
  <c r="DW64" i="24"/>
  <c r="DW62" i="24"/>
  <c r="DW68" i="24"/>
  <c r="DW67" i="24"/>
  <c r="DW61" i="24"/>
  <c r="DW63" i="24"/>
  <c r="DW65" i="24"/>
  <c r="DX2" i="24"/>
  <c r="DW74" i="24"/>
  <c r="DW72" i="24"/>
  <c r="DW71" i="24"/>
  <c r="CP75" i="24"/>
  <c r="CQ75" i="24" l="1"/>
  <c r="CR68" i="24"/>
  <c r="CR69" i="24"/>
  <c r="CR73" i="24"/>
  <c r="CR70" i="24"/>
  <c r="CR66" i="24"/>
  <c r="CR65" i="24"/>
  <c r="CR62" i="24"/>
  <c r="CR67" i="24"/>
  <c r="CR61" i="24"/>
  <c r="CR64" i="24"/>
  <c r="CS2" i="24"/>
  <c r="CR63" i="24"/>
  <c r="CR72" i="24"/>
  <c r="CR74" i="24"/>
  <c r="CR71" i="24"/>
  <c r="DX65" i="24"/>
  <c r="DX66" i="24"/>
  <c r="DX69" i="24"/>
  <c r="DX73" i="24"/>
  <c r="DX67" i="24"/>
  <c r="DX64" i="24"/>
  <c r="DX61" i="24"/>
  <c r="DX62" i="24"/>
  <c r="DX70" i="24"/>
  <c r="DX68" i="24"/>
  <c r="DX74" i="24"/>
  <c r="DY2" i="24"/>
  <c r="DX63" i="24"/>
  <c r="DX72" i="24"/>
  <c r="DX71" i="24"/>
  <c r="DW75" i="24"/>
  <c r="DX75" i="24" l="1"/>
  <c r="CS73" i="24"/>
  <c r="CS67" i="24"/>
  <c r="CS70" i="24"/>
  <c r="CS68" i="24"/>
  <c r="CS66" i="24"/>
  <c r="CS65" i="24"/>
  <c r="CS69" i="24"/>
  <c r="CS72" i="24"/>
  <c r="CS64" i="24"/>
  <c r="CS61" i="24"/>
  <c r="CS62" i="24"/>
  <c r="CT2" i="24"/>
  <c r="CS63" i="24"/>
  <c r="CS74" i="24"/>
  <c r="CS71" i="24"/>
  <c r="DY68" i="24"/>
  <c r="DY69" i="24"/>
  <c r="DY73" i="24"/>
  <c r="DY67" i="24"/>
  <c r="DY70" i="24"/>
  <c r="DY66" i="24"/>
  <c r="DY62" i="24"/>
  <c r="DY65" i="24"/>
  <c r="DY61" i="24"/>
  <c r="DY64" i="24"/>
  <c r="DZ2" i="24"/>
  <c r="DY63" i="24"/>
  <c r="DY74" i="24"/>
  <c r="DY72" i="24"/>
  <c r="DY71" i="24"/>
  <c r="CR75" i="24"/>
  <c r="CS75" i="24" l="1"/>
  <c r="DZ73" i="24"/>
  <c r="DZ67" i="24"/>
  <c r="DZ70" i="24"/>
  <c r="DZ66" i="24"/>
  <c r="DZ68" i="24"/>
  <c r="DZ69" i="24"/>
  <c r="DZ65" i="24"/>
  <c r="DZ64" i="24"/>
  <c r="DZ61" i="24"/>
  <c r="DZ62" i="24"/>
  <c r="DZ72" i="24"/>
  <c r="DZ74" i="24"/>
  <c r="DZ63" i="24"/>
  <c r="DZ71" i="24"/>
  <c r="CT66" i="24"/>
  <c r="CT73" i="24"/>
  <c r="CT67" i="24"/>
  <c r="CT70" i="24"/>
  <c r="CT74" i="24"/>
  <c r="CT68" i="24"/>
  <c r="CT65" i="24"/>
  <c r="CT62" i="24"/>
  <c r="CT69" i="24"/>
  <c r="CT72" i="24"/>
  <c r="CT63" i="24"/>
  <c r="CT64" i="24"/>
  <c r="CT61" i="24"/>
  <c r="CT71" i="24"/>
  <c r="DY75" i="24"/>
  <c r="CT75" i="24" l="1"/>
  <c r="DZ75" i="24"/>
  <c r="D26" i="23" l="1"/>
  <c r="BQ5" i="23" l="1"/>
  <c r="CW5" i="23" s="1"/>
  <c r="BR5" i="23"/>
  <c r="BS5" i="23"/>
  <c r="BT5" i="23"/>
  <c r="BU5" i="23"/>
  <c r="BV5" i="23"/>
  <c r="BW5" i="23"/>
  <c r="BX5" i="23"/>
  <c r="BY5" i="23"/>
  <c r="BZ5" i="23"/>
  <c r="CA5" i="23"/>
  <c r="CB5" i="23"/>
  <c r="CC5" i="23"/>
  <c r="CD5" i="23"/>
  <c r="CE5" i="23"/>
  <c r="CF5" i="23"/>
  <c r="CG5" i="23"/>
  <c r="CH5" i="23"/>
  <c r="CI5" i="23"/>
  <c r="CJ5" i="23"/>
  <c r="CK5" i="23"/>
  <c r="CL5" i="23"/>
  <c r="CM5" i="23"/>
  <c r="CN5" i="23"/>
  <c r="CO5" i="23"/>
  <c r="CP5" i="23"/>
  <c r="CQ5" i="23"/>
  <c r="CR5" i="23"/>
  <c r="CS5" i="23"/>
  <c r="CT5" i="23"/>
  <c r="DZ5" i="23" s="1"/>
  <c r="BP5" i="23"/>
  <c r="CX5" i="23"/>
  <c r="AK5" i="23"/>
  <c r="AL5" i="23"/>
  <c r="AM5" i="23"/>
  <c r="AN5" i="23"/>
  <c r="AO5" i="23"/>
  <c r="AP5" i="23"/>
  <c r="AQ5" i="23"/>
  <c r="AR5" i="23"/>
  <c r="AS5" i="23"/>
  <c r="AT5" i="23"/>
  <c r="AU5" i="23"/>
  <c r="AV5" i="23"/>
  <c r="AW5" i="23"/>
  <c r="AX5" i="23"/>
  <c r="AY5" i="23"/>
  <c r="AZ5" i="23"/>
  <c r="BA5" i="23"/>
  <c r="BB5" i="23"/>
  <c r="BC5" i="23"/>
  <c r="BD5" i="23"/>
  <c r="BE5" i="23"/>
  <c r="BF5" i="23"/>
  <c r="BG5" i="23"/>
  <c r="BH5" i="23"/>
  <c r="BI5" i="23"/>
  <c r="BJ5" i="23"/>
  <c r="BK5" i="23"/>
  <c r="BL5" i="23"/>
  <c r="BM5" i="23"/>
  <c r="BN5" i="23"/>
  <c r="AJ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AG5" i="23"/>
  <c r="AH5" i="23"/>
  <c r="D5" i="23"/>
  <c r="DX5" i="23" l="1"/>
  <c r="DP5" i="23"/>
  <c r="DH5" i="23"/>
  <c r="DQ5" i="23"/>
  <c r="CY5" i="23"/>
  <c r="DI5" i="23"/>
  <c r="DV5" i="23"/>
  <c r="DN5" i="23"/>
  <c r="DF5" i="23"/>
  <c r="DU5" i="23"/>
  <c r="DM5" i="23"/>
  <c r="DE5" i="23"/>
  <c r="DY5" i="23"/>
  <c r="DT5" i="23"/>
  <c r="DL5" i="23"/>
  <c r="DD5" i="23"/>
  <c r="DA5" i="23"/>
  <c r="DK5" i="23"/>
  <c r="DR5" i="23"/>
  <c r="DJ5" i="23"/>
  <c r="DB5" i="23"/>
  <c r="DS5" i="23"/>
  <c r="DC5" i="23"/>
  <c r="DO5" i="23"/>
  <c r="DG5" i="23"/>
  <c r="CZ5" i="23"/>
  <c r="DW5" i="23"/>
  <c r="CV5" i="23"/>
  <c r="D207" i="23" l="1"/>
  <c r="E206" i="23"/>
  <c r="F206" i="23" s="1"/>
  <c r="AT195" i="23"/>
  <c r="D120" i="23" s="1"/>
  <c r="AT194" i="23"/>
  <c r="B194" i="23"/>
  <c r="C194" i="23" s="1"/>
  <c r="AT193" i="23"/>
  <c r="B193" i="23"/>
  <c r="AT192" i="23"/>
  <c r="B192" i="23"/>
  <c r="D168" i="23" s="1"/>
  <c r="EB191" i="23"/>
  <c r="EB192" i="23" s="1"/>
  <c r="AT191" i="23"/>
  <c r="AT190" i="23"/>
  <c r="B190" i="23"/>
  <c r="B191" i="23" s="1"/>
  <c r="C191" i="23" s="1"/>
  <c r="EA189" i="23"/>
  <c r="AT189" i="23"/>
  <c r="C189" i="23"/>
  <c r="AH165" i="23" s="1"/>
  <c r="BN165" i="23" s="1"/>
  <c r="DZ165" i="23" s="1"/>
  <c r="B189" i="23"/>
  <c r="AT188" i="23"/>
  <c r="C188" i="23"/>
  <c r="B188" i="23"/>
  <c r="D164" i="23" s="1"/>
  <c r="AJ172" i="23"/>
  <c r="CV172" i="23" s="1"/>
  <c r="AH172" i="23"/>
  <c r="BN172" i="23" s="1"/>
  <c r="D172" i="23"/>
  <c r="E172" i="23" s="1"/>
  <c r="AH171" i="23"/>
  <c r="BN171" i="23" s="1"/>
  <c r="D171" i="23"/>
  <c r="AJ171" i="23" s="1"/>
  <c r="CV171" i="23" s="1"/>
  <c r="AJ170" i="23"/>
  <c r="CV170" i="23" s="1"/>
  <c r="AH170" i="23"/>
  <c r="BN170" i="23" s="1"/>
  <c r="D170" i="23"/>
  <c r="BP170" i="23" s="1"/>
  <c r="CT170" i="23" s="1"/>
  <c r="BQ170" i="23" s="1"/>
  <c r="BR170" i="23" s="1"/>
  <c r="BS170" i="23" s="1"/>
  <c r="BT170" i="23" s="1"/>
  <c r="BU170" i="23" s="1"/>
  <c r="BV170" i="23" s="1"/>
  <c r="BW170" i="23" s="1"/>
  <c r="BX170" i="23" s="1"/>
  <c r="BY170" i="23" s="1"/>
  <c r="BZ170" i="23" s="1"/>
  <c r="CA170" i="23" s="1"/>
  <c r="CB170" i="23" s="1"/>
  <c r="CC170" i="23" s="1"/>
  <c r="CD170" i="23" s="1"/>
  <c r="CE170" i="23" s="1"/>
  <c r="CF170" i="23" s="1"/>
  <c r="CG170" i="23" s="1"/>
  <c r="CH170" i="23" s="1"/>
  <c r="CI170" i="23" s="1"/>
  <c r="CJ170" i="23" s="1"/>
  <c r="CK170" i="23" s="1"/>
  <c r="CL170" i="23" s="1"/>
  <c r="CM170" i="23" s="1"/>
  <c r="CN170" i="23" s="1"/>
  <c r="CO170" i="23" s="1"/>
  <c r="CP170" i="23" s="1"/>
  <c r="CQ170" i="23" s="1"/>
  <c r="CR170" i="23" s="1"/>
  <c r="CS170" i="23" s="1"/>
  <c r="AH169" i="23"/>
  <c r="BN169" i="23" s="1"/>
  <c r="D169" i="23"/>
  <c r="BP169" i="23" s="1"/>
  <c r="AH168" i="23"/>
  <c r="D167" i="23"/>
  <c r="AJ167" i="23" s="1"/>
  <c r="CV167" i="23" s="1"/>
  <c r="AH166" i="23"/>
  <c r="BN166" i="23" s="1"/>
  <c r="DZ166" i="23" s="1"/>
  <c r="D166" i="23"/>
  <c r="D165" i="23"/>
  <c r="BP165" i="23" s="1"/>
  <c r="CT165" i="23" s="1"/>
  <c r="AH164" i="23"/>
  <c r="AJ149" i="23"/>
  <c r="CV149" i="23" s="1"/>
  <c r="AH149" i="23"/>
  <c r="BN149" i="23" s="1"/>
  <c r="D149" i="23"/>
  <c r="AH148" i="23"/>
  <c r="BN148" i="23" s="1"/>
  <c r="E148" i="23"/>
  <c r="D148" i="23"/>
  <c r="AJ148" i="23" s="1"/>
  <c r="CV148" i="23" s="1"/>
  <c r="BN147" i="23"/>
  <c r="AH147" i="23"/>
  <c r="D147" i="23"/>
  <c r="E147" i="23" s="1"/>
  <c r="AH146" i="23"/>
  <c r="BN146" i="23" s="1"/>
  <c r="D146" i="23"/>
  <c r="AH145" i="23"/>
  <c r="BN145" i="23" s="1"/>
  <c r="DZ145" i="23" s="1"/>
  <c r="D142" i="23"/>
  <c r="AJ142" i="23" s="1"/>
  <c r="CV142" i="23" s="1"/>
  <c r="BN141" i="23"/>
  <c r="DZ141" i="23" s="1"/>
  <c r="AH141" i="23"/>
  <c r="AH126" i="23"/>
  <c r="BN126" i="23" s="1"/>
  <c r="D126" i="23"/>
  <c r="E126" i="23" s="1"/>
  <c r="AH125" i="23"/>
  <c r="BN125" i="23" s="1"/>
  <c r="D125" i="23"/>
  <c r="AJ125" i="23" s="1"/>
  <c r="CV125" i="23" s="1"/>
  <c r="AH124" i="23"/>
  <c r="BN124" i="23" s="1"/>
  <c r="D124" i="23"/>
  <c r="E124" i="23" s="1"/>
  <c r="AJ123" i="23"/>
  <c r="CV123" i="23" s="1"/>
  <c r="AH123" i="23"/>
  <c r="BN123" i="23" s="1"/>
  <c r="D123" i="23"/>
  <c r="BP123" i="23" s="1"/>
  <c r="CT123" i="23" s="1"/>
  <c r="BQ123" i="23" s="1"/>
  <c r="BR123" i="23" s="1"/>
  <c r="BS123" i="23" s="1"/>
  <c r="BT123" i="23" s="1"/>
  <c r="BU123" i="23" s="1"/>
  <c r="BV123" i="23" s="1"/>
  <c r="BW123" i="23" s="1"/>
  <c r="BX123" i="23" s="1"/>
  <c r="BY123" i="23" s="1"/>
  <c r="BZ123" i="23" s="1"/>
  <c r="CA123" i="23" s="1"/>
  <c r="CB123" i="23" s="1"/>
  <c r="CC123" i="23" s="1"/>
  <c r="CD123" i="23" s="1"/>
  <c r="CE123" i="23" s="1"/>
  <c r="CF123" i="23" s="1"/>
  <c r="CG123" i="23" s="1"/>
  <c r="CH123" i="23" s="1"/>
  <c r="CI123" i="23" s="1"/>
  <c r="CJ123" i="23" s="1"/>
  <c r="CK123" i="23" s="1"/>
  <c r="CL123" i="23" s="1"/>
  <c r="CM123" i="23" s="1"/>
  <c r="CN123" i="23" s="1"/>
  <c r="CO123" i="23" s="1"/>
  <c r="CP123" i="23" s="1"/>
  <c r="CQ123" i="23" s="1"/>
  <c r="CR123" i="23" s="1"/>
  <c r="CS123" i="23" s="1"/>
  <c r="AH122" i="23"/>
  <c r="BN122" i="23" s="1"/>
  <c r="DZ122" i="23" s="1"/>
  <c r="D119" i="23"/>
  <c r="AJ119" i="23" s="1"/>
  <c r="CV119" i="23" s="1"/>
  <c r="BN118" i="23"/>
  <c r="AH118" i="23"/>
  <c r="AH103" i="23"/>
  <c r="BN103" i="23" s="1"/>
  <c r="D103" i="23"/>
  <c r="AH102" i="23"/>
  <c r="BN102" i="23" s="1"/>
  <c r="D102" i="23"/>
  <c r="E102" i="23" s="1"/>
  <c r="AH101" i="23"/>
  <c r="BN101" i="23" s="1"/>
  <c r="D101" i="23"/>
  <c r="AJ101" i="23" s="1"/>
  <c r="CV101" i="23" s="1"/>
  <c r="AH100" i="23"/>
  <c r="BN100" i="23" s="1"/>
  <c r="D100" i="23"/>
  <c r="AH99" i="23"/>
  <c r="BN99" i="23" s="1"/>
  <c r="DZ99" i="23" s="1"/>
  <c r="AH97" i="23"/>
  <c r="BN97" i="23" s="1"/>
  <c r="DZ97" i="23" s="1"/>
  <c r="D96" i="23"/>
  <c r="AH95" i="23"/>
  <c r="BN95" i="23" s="1"/>
  <c r="DZ95" i="23" s="1"/>
  <c r="AH80" i="23"/>
  <c r="BN80" i="23" s="1"/>
  <c r="D80" i="23"/>
  <c r="BP80" i="23" s="1"/>
  <c r="AH79" i="23"/>
  <c r="BN79" i="23" s="1"/>
  <c r="D79" i="23"/>
  <c r="AH78" i="23"/>
  <c r="BN78" i="23" s="1"/>
  <c r="D78" i="23"/>
  <c r="BP78" i="23" s="1"/>
  <c r="AH77" i="23"/>
  <c r="BN77" i="23" s="1"/>
  <c r="D77" i="23"/>
  <c r="BP77" i="23" s="1"/>
  <c r="CT77" i="23" s="1"/>
  <c r="AH76" i="23"/>
  <c r="BN76" i="23" s="1"/>
  <c r="DZ76" i="23" s="1"/>
  <c r="AH74" i="23"/>
  <c r="BN74" i="23" s="1"/>
  <c r="DZ74" i="23" s="1"/>
  <c r="D73" i="23"/>
  <c r="AH72" i="23"/>
  <c r="BN72" i="23" s="1"/>
  <c r="DZ72" i="23" s="1"/>
  <c r="AH57" i="23"/>
  <c r="BN57" i="23" s="1"/>
  <c r="D57" i="23"/>
  <c r="BP57" i="23" s="1"/>
  <c r="AH56" i="23"/>
  <c r="BN56" i="23" s="1"/>
  <c r="D56" i="23"/>
  <c r="BP56" i="23" s="1"/>
  <c r="BN55" i="23"/>
  <c r="AH55" i="23"/>
  <c r="D55" i="23"/>
  <c r="E55" i="23" s="1"/>
  <c r="AH54" i="23"/>
  <c r="BN54" i="23" s="1"/>
  <c r="D54" i="23"/>
  <c r="AH53" i="23"/>
  <c r="BN53" i="23" s="1"/>
  <c r="DZ53" i="23" s="1"/>
  <c r="AH51" i="23"/>
  <c r="BN51" i="23" s="1"/>
  <c r="DZ51" i="23" s="1"/>
  <c r="D50" i="23"/>
  <c r="AH49" i="23"/>
  <c r="BN49" i="23" s="1"/>
  <c r="DZ49" i="23" s="1"/>
  <c r="AH34" i="23"/>
  <c r="BN34" i="23" s="1"/>
  <c r="D34" i="23"/>
  <c r="BP34" i="23" s="1"/>
  <c r="AH33" i="23"/>
  <c r="BN33" i="23" s="1"/>
  <c r="D33" i="23"/>
  <c r="BP33" i="23" s="1"/>
  <c r="AH32" i="23"/>
  <c r="BN32" i="23" s="1"/>
  <c r="E32" i="23"/>
  <c r="F32" i="23" s="1"/>
  <c r="D32" i="23"/>
  <c r="BP32" i="23" s="1"/>
  <c r="AH31" i="23"/>
  <c r="BN31" i="23" s="1"/>
  <c r="D31" i="23"/>
  <c r="BP31" i="23" s="1"/>
  <c r="AH30" i="23"/>
  <c r="BN30" i="23" s="1"/>
  <c r="DZ30" i="23" s="1"/>
  <c r="AH28" i="23"/>
  <c r="BN28" i="23" s="1"/>
  <c r="DZ28" i="23" s="1"/>
  <c r="D27" i="23"/>
  <c r="BP27" i="23" s="1"/>
  <c r="AH26" i="23"/>
  <c r="BN26" i="23" s="1"/>
  <c r="CW3" i="23"/>
  <c r="CX3" i="23" s="1"/>
  <c r="CY3" i="23" s="1"/>
  <c r="CZ3" i="23" s="1"/>
  <c r="DA3" i="23" s="1"/>
  <c r="DB3" i="23" s="1"/>
  <c r="DC3" i="23" s="1"/>
  <c r="DD3" i="23" s="1"/>
  <c r="DE3" i="23" s="1"/>
  <c r="DF3" i="23" s="1"/>
  <c r="DG3" i="23" s="1"/>
  <c r="DH3" i="23" s="1"/>
  <c r="DI3" i="23" s="1"/>
  <c r="DJ3" i="23" s="1"/>
  <c r="DK3" i="23" s="1"/>
  <c r="DL3" i="23" s="1"/>
  <c r="DM3" i="23" s="1"/>
  <c r="DN3" i="23" s="1"/>
  <c r="DO3" i="23" s="1"/>
  <c r="DP3" i="23" s="1"/>
  <c r="DQ3" i="23" s="1"/>
  <c r="DR3" i="23" s="1"/>
  <c r="DS3" i="23" s="1"/>
  <c r="DT3" i="23" s="1"/>
  <c r="DU3" i="23" s="1"/>
  <c r="DV3" i="23" s="1"/>
  <c r="DW3" i="23" s="1"/>
  <c r="DX3" i="23" s="1"/>
  <c r="DY3" i="23" s="1"/>
  <c r="DZ3" i="23" s="1"/>
  <c r="BQ3" i="23"/>
  <c r="BR3" i="23" s="1"/>
  <c r="BS3" i="23" s="1"/>
  <c r="BT3" i="23" s="1"/>
  <c r="BU3" i="23" s="1"/>
  <c r="BV3" i="23" s="1"/>
  <c r="BW3" i="23" s="1"/>
  <c r="BX3" i="23" s="1"/>
  <c r="BY3" i="23" s="1"/>
  <c r="BZ3" i="23" s="1"/>
  <c r="CA3" i="23" s="1"/>
  <c r="CB3" i="23" s="1"/>
  <c r="CC3" i="23" s="1"/>
  <c r="CD3" i="23" s="1"/>
  <c r="CE3" i="23" s="1"/>
  <c r="CF3" i="23" s="1"/>
  <c r="CG3" i="23" s="1"/>
  <c r="CH3" i="23" s="1"/>
  <c r="CI3" i="23" s="1"/>
  <c r="CJ3" i="23" s="1"/>
  <c r="CK3" i="23" s="1"/>
  <c r="CL3" i="23" s="1"/>
  <c r="CM3" i="23" s="1"/>
  <c r="CN3" i="23" s="1"/>
  <c r="CO3" i="23" s="1"/>
  <c r="CP3" i="23" s="1"/>
  <c r="CQ3" i="23" s="1"/>
  <c r="CR3" i="23" s="1"/>
  <c r="CS3" i="23" s="1"/>
  <c r="CT3" i="23" s="1"/>
  <c r="AK3" i="23"/>
  <c r="AL3" i="23" s="1"/>
  <c r="AM3" i="23" s="1"/>
  <c r="AN3" i="23" s="1"/>
  <c r="AO3" i="23" s="1"/>
  <c r="AP3" i="23" s="1"/>
  <c r="AQ3" i="23" s="1"/>
  <c r="AR3" i="23" s="1"/>
  <c r="AS3" i="23" s="1"/>
  <c r="AT3" i="23" s="1"/>
  <c r="AU3" i="23" s="1"/>
  <c r="AV3" i="23" s="1"/>
  <c r="AW3" i="23" s="1"/>
  <c r="AX3" i="23" s="1"/>
  <c r="AY3" i="23" s="1"/>
  <c r="AZ3" i="23" s="1"/>
  <c r="BA3" i="23" s="1"/>
  <c r="BB3" i="23" s="1"/>
  <c r="BC3" i="23" s="1"/>
  <c r="BD3" i="23" s="1"/>
  <c r="BE3" i="23" s="1"/>
  <c r="BF3" i="23" s="1"/>
  <c r="BG3" i="23" s="1"/>
  <c r="BH3" i="23" s="1"/>
  <c r="BI3" i="23" s="1"/>
  <c r="BJ3" i="23" s="1"/>
  <c r="BK3" i="23" s="1"/>
  <c r="BL3" i="23" s="1"/>
  <c r="BM3" i="23" s="1"/>
  <c r="BN3" i="23" s="1"/>
  <c r="E3" i="23"/>
  <c r="F3" i="23" s="1"/>
  <c r="G3" i="23" s="1"/>
  <c r="H3" i="23" s="1"/>
  <c r="I3" i="23" s="1"/>
  <c r="J3" i="23" s="1"/>
  <c r="K3" i="23" s="1"/>
  <c r="L3" i="23" s="1"/>
  <c r="M3" i="23" s="1"/>
  <c r="N3" i="23" s="1"/>
  <c r="O3" i="23" s="1"/>
  <c r="P3" i="23" s="1"/>
  <c r="Q3" i="23" s="1"/>
  <c r="R3" i="23" s="1"/>
  <c r="S3" i="23" s="1"/>
  <c r="T3" i="23" s="1"/>
  <c r="U3" i="23" s="1"/>
  <c r="V3" i="23" s="1"/>
  <c r="W3" i="23" s="1"/>
  <c r="X3" i="23" s="1"/>
  <c r="Y3" i="23" s="1"/>
  <c r="Z3" i="23" s="1"/>
  <c r="AA3" i="23" s="1"/>
  <c r="AB3" i="23" s="1"/>
  <c r="AC3" i="23" s="1"/>
  <c r="AD3" i="23" s="1"/>
  <c r="AE3" i="23" s="1"/>
  <c r="AF3" i="23" s="1"/>
  <c r="AG3" i="23" s="1"/>
  <c r="AH3" i="23" s="1"/>
  <c r="AI133" i="19"/>
  <c r="BO133" i="19"/>
  <c r="CU133" i="19"/>
  <c r="EA133" i="19"/>
  <c r="B143" i="19"/>
  <c r="C139" i="19" s="1"/>
  <c r="AK2" i="21"/>
  <c r="AL2" i="21" s="1"/>
  <c r="AM2" i="21" s="1"/>
  <c r="AN2" i="21" s="1"/>
  <c r="AO2" i="21" s="1"/>
  <c r="AP2" i="21" s="1"/>
  <c r="AQ2" i="21" s="1"/>
  <c r="AR2" i="21" s="1"/>
  <c r="AS2" i="21" s="1"/>
  <c r="AT2" i="21" s="1"/>
  <c r="AU2" i="21" s="1"/>
  <c r="AV2" i="21" s="1"/>
  <c r="AW2" i="21" s="1"/>
  <c r="AX2" i="21" s="1"/>
  <c r="AY2" i="21" s="1"/>
  <c r="AZ2" i="21" s="1"/>
  <c r="BA2" i="21" s="1"/>
  <c r="BB2" i="21" s="1"/>
  <c r="BC2" i="21" s="1"/>
  <c r="BD2" i="21" s="1"/>
  <c r="BE2" i="21" s="1"/>
  <c r="BF2" i="21" s="1"/>
  <c r="BG2" i="21" s="1"/>
  <c r="BH2" i="21" s="1"/>
  <c r="BI2" i="21" s="1"/>
  <c r="BJ2" i="21" s="1"/>
  <c r="BK2" i="21" s="1"/>
  <c r="BL2" i="21" s="1"/>
  <c r="BM2" i="21" s="1"/>
  <c r="BN2" i="21" s="1"/>
  <c r="E2" i="21"/>
  <c r="F2" i="21" s="1"/>
  <c r="G2" i="21" s="1"/>
  <c r="H2" i="21" s="1"/>
  <c r="I2" i="21" s="1"/>
  <c r="J2" i="21" s="1"/>
  <c r="K2" i="21" s="1"/>
  <c r="L2" i="21" s="1"/>
  <c r="M2" i="21" s="1"/>
  <c r="N2" i="21" s="1"/>
  <c r="O2" i="21" s="1"/>
  <c r="P2" i="21" s="1"/>
  <c r="Q2" i="21" s="1"/>
  <c r="R2" i="21" s="1"/>
  <c r="S2" i="21" s="1"/>
  <c r="T2" i="21" s="1"/>
  <c r="U2" i="21" s="1"/>
  <c r="V2" i="21" s="1"/>
  <c r="W2" i="21" s="1"/>
  <c r="X2" i="21" s="1"/>
  <c r="Y2" i="21" s="1"/>
  <c r="Z2" i="21" s="1"/>
  <c r="AA2" i="21" s="1"/>
  <c r="AB2" i="21" s="1"/>
  <c r="AC2" i="21" s="1"/>
  <c r="AD2" i="21" s="1"/>
  <c r="AE2" i="21" s="1"/>
  <c r="AF2" i="21" s="1"/>
  <c r="AG2" i="21" s="1"/>
  <c r="AH2" i="21" s="1"/>
  <c r="D51" i="23" l="1"/>
  <c r="E51" i="23" s="1"/>
  <c r="D121" i="23"/>
  <c r="BP121" i="23" s="1"/>
  <c r="D49" i="23"/>
  <c r="BP49" i="23" s="1"/>
  <c r="CT49" i="23" s="1"/>
  <c r="D118" i="23"/>
  <c r="AJ118" i="23" s="1"/>
  <c r="D143" i="23"/>
  <c r="E80" i="23"/>
  <c r="E34" i="23"/>
  <c r="F34" i="23" s="1"/>
  <c r="AL34" i="23" s="1"/>
  <c r="D72" i="23"/>
  <c r="AJ72" i="23" s="1"/>
  <c r="D95" i="23"/>
  <c r="D141" i="23"/>
  <c r="AJ34" i="23"/>
  <c r="CV34" i="23" s="1"/>
  <c r="E78" i="23"/>
  <c r="F78" i="23" s="1"/>
  <c r="D74" i="23"/>
  <c r="AJ74" i="23" s="1"/>
  <c r="CV74" i="23" s="1"/>
  <c r="BP55" i="23"/>
  <c r="AJ121" i="23"/>
  <c r="CV121" i="23" s="1"/>
  <c r="E169" i="23"/>
  <c r="AK169" i="23" s="1"/>
  <c r="AJ168" i="23"/>
  <c r="CV168" i="23" s="1"/>
  <c r="BP168" i="23"/>
  <c r="EB193" i="23"/>
  <c r="AH143" i="23" s="1"/>
  <c r="BN143" i="23" s="1"/>
  <c r="DZ143" i="23" s="1"/>
  <c r="AH120" i="23"/>
  <c r="BN120" i="23" s="1"/>
  <c r="DZ120" i="23" s="1"/>
  <c r="CT27" i="23"/>
  <c r="BQ27" i="23" s="1"/>
  <c r="BR27" i="23" s="1"/>
  <c r="BS27" i="23" s="1"/>
  <c r="BT27" i="23" s="1"/>
  <c r="BU27" i="23" s="1"/>
  <c r="BV27" i="23" s="1"/>
  <c r="BW27" i="23" s="1"/>
  <c r="BX27" i="23" s="1"/>
  <c r="BY27" i="23" s="1"/>
  <c r="BZ27" i="23" s="1"/>
  <c r="CA27" i="23" s="1"/>
  <c r="CB27" i="23" s="1"/>
  <c r="CC27" i="23" s="1"/>
  <c r="CD27" i="23" s="1"/>
  <c r="CE27" i="23" s="1"/>
  <c r="CF27" i="23" s="1"/>
  <c r="CG27" i="23" s="1"/>
  <c r="CH27" i="23" s="1"/>
  <c r="CI27" i="23" s="1"/>
  <c r="CJ27" i="23" s="1"/>
  <c r="CK27" i="23" s="1"/>
  <c r="CL27" i="23" s="1"/>
  <c r="CM27" i="23" s="1"/>
  <c r="CN27" i="23" s="1"/>
  <c r="CO27" i="23" s="1"/>
  <c r="CP27" i="23" s="1"/>
  <c r="CQ27" i="23" s="1"/>
  <c r="CR27" i="23" s="1"/>
  <c r="CS27" i="23" s="1"/>
  <c r="AJ49" i="23"/>
  <c r="CV49" i="23" s="1"/>
  <c r="E77" i="23"/>
  <c r="AK77" i="23" s="1"/>
  <c r="BP172" i="23"/>
  <c r="AJ31" i="23"/>
  <c r="CV31" i="23" s="1"/>
  <c r="AJ51" i="23"/>
  <c r="CV51" i="23" s="1"/>
  <c r="E56" i="23"/>
  <c r="F56" i="23" s="1"/>
  <c r="AH73" i="23"/>
  <c r="BN73" i="23" s="1"/>
  <c r="DZ73" i="23" s="1"/>
  <c r="E100" i="23"/>
  <c r="D122" i="23"/>
  <c r="AJ126" i="23"/>
  <c r="CV126" i="23" s="1"/>
  <c r="D145" i="23"/>
  <c r="AJ147" i="23"/>
  <c r="CV147" i="23" s="1"/>
  <c r="AJ77" i="23"/>
  <c r="CV77" i="23" s="1"/>
  <c r="CW77" i="23" s="1"/>
  <c r="CX77" i="23" s="1"/>
  <c r="CY77" i="23" s="1"/>
  <c r="CZ77" i="23" s="1"/>
  <c r="DA77" i="23" s="1"/>
  <c r="DB77" i="23" s="1"/>
  <c r="DC77" i="23" s="1"/>
  <c r="DD77" i="23" s="1"/>
  <c r="DE77" i="23" s="1"/>
  <c r="DF77" i="23" s="1"/>
  <c r="DG77" i="23" s="1"/>
  <c r="DH77" i="23" s="1"/>
  <c r="DI77" i="23" s="1"/>
  <c r="DJ77" i="23" s="1"/>
  <c r="DK77" i="23" s="1"/>
  <c r="DL77" i="23" s="1"/>
  <c r="DM77" i="23" s="1"/>
  <c r="DN77" i="23" s="1"/>
  <c r="DO77" i="23" s="1"/>
  <c r="DP77" i="23" s="1"/>
  <c r="DQ77" i="23" s="1"/>
  <c r="DR77" i="23" s="1"/>
  <c r="DS77" i="23" s="1"/>
  <c r="DT77" i="23" s="1"/>
  <c r="DU77" i="23" s="1"/>
  <c r="DV77" i="23" s="1"/>
  <c r="DW77" i="23" s="1"/>
  <c r="DX77" i="23" s="1"/>
  <c r="DY77" i="23" s="1"/>
  <c r="AH119" i="23"/>
  <c r="BN119" i="23" s="1"/>
  <c r="DZ119" i="23" s="1"/>
  <c r="D30" i="23"/>
  <c r="BP30" i="23" s="1"/>
  <c r="AH27" i="23"/>
  <c r="AH96" i="23"/>
  <c r="BN96" i="23" s="1"/>
  <c r="DZ96" i="23" s="1"/>
  <c r="AJ100" i="23"/>
  <c r="CV100" i="23" s="1"/>
  <c r="E120" i="23"/>
  <c r="F120" i="23" s="1"/>
  <c r="E207" i="23"/>
  <c r="AJ27" i="23"/>
  <c r="CV27" i="23" s="1"/>
  <c r="D53" i="23"/>
  <c r="E95" i="23"/>
  <c r="BP100" i="23"/>
  <c r="AJ124" i="23"/>
  <c r="CV124" i="23" s="1"/>
  <c r="AH142" i="23"/>
  <c r="BN142" i="23" s="1"/>
  <c r="DZ142" i="23" s="1"/>
  <c r="E170" i="23"/>
  <c r="AH50" i="23"/>
  <c r="BN50" i="23" s="1"/>
  <c r="DZ50" i="23" s="1"/>
  <c r="D76" i="23"/>
  <c r="E165" i="23"/>
  <c r="CW123" i="23"/>
  <c r="CX123" i="23" s="1"/>
  <c r="CY123" i="23" s="1"/>
  <c r="CZ123" i="23" s="1"/>
  <c r="DA123" i="23" s="1"/>
  <c r="DB123" i="23" s="1"/>
  <c r="DC123" i="23" s="1"/>
  <c r="DD123" i="23" s="1"/>
  <c r="DE123" i="23" s="1"/>
  <c r="DF123" i="23" s="1"/>
  <c r="DG123" i="23" s="1"/>
  <c r="DH123" i="23" s="1"/>
  <c r="DI123" i="23" s="1"/>
  <c r="DJ123" i="23" s="1"/>
  <c r="DK123" i="23" s="1"/>
  <c r="DL123" i="23" s="1"/>
  <c r="DM123" i="23" s="1"/>
  <c r="DN123" i="23" s="1"/>
  <c r="DO123" i="23" s="1"/>
  <c r="DP123" i="23" s="1"/>
  <c r="DQ123" i="23" s="1"/>
  <c r="DR123" i="23" s="1"/>
  <c r="DS123" i="23" s="1"/>
  <c r="DT123" i="23" s="1"/>
  <c r="DU123" i="23" s="1"/>
  <c r="DV123" i="23" s="1"/>
  <c r="DW123" i="23" s="1"/>
  <c r="DX123" i="23" s="1"/>
  <c r="DY123" i="23" s="1"/>
  <c r="E31" i="23"/>
  <c r="AJ32" i="23"/>
  <c r="CV32" i="23" s="1"/>
  <c r="E79" i="23"/>
  <c r="D99" i="23"/>
  <c r="E149" i="23"/>
  <c r="E26" i="23"/>
  <c r="AJ26" i="23"/>
  <c r="BP26" i="23"/>
  <c r="CT32" i="23"/>
  <c r="BQ32" i="23" s="1"/>
  <c r="BR32" i="23" s="1"/>
  <c r="BS32" i="23" s="1"/>
  <c r="BT32" i="23" s="1"/>
  <c r="BU32" i="23" s="1"/>
  <c r="BV32" i="23" s="1"/>
  <c r="BW32" i="23" s="1"/>
  <c r="BX32" i="23" s="1"/>
  <c r="BY32" i="23" s="1"/>
  <c r="BZ32" i="23" s="1"/>
  <c r="CA32" i="23" s="1"/>
  <c r="CB32" i="23" s="1"/>
  <c r="CC32" i="23" s="1"/>
  <c r="CD32" i="23" s="1"/>
  <c r="CE32" i="23" s="1"/>
  <c r="CF32" i="23" s="1"/>
  <c r="CG32" i="23" s="1"/>
  <c r="CH32" i="23" s="1"/>
  <c r="CI32" i="23" s="1"/>
  <c r="CJ32" i="23" s="1"/>
  <c r="CK32" i="23" s="1"/>
  <c r="CL32" i="23" s="1"/>
  <c r="CM32" i="23" s="1"/>
  <c r="CN32" i="23" s="1"/>
  <c r="CO32" i="23" s="1"/>
  <c r="CP32" i="23" s="1"/>
  <c r="CQ32" i="23" s="1"/>
  <c r="CR32" i="23" s="1"/>
  <c r="CS32" i="23" s="1"/>
  <c r="DZ26" i="23"/>
  <c r="DZ32" i="23"/>
  <c r="E30" i="23"/>
  <c r="CT30" i="23"/>
  <c r="BQ30" i="23" s="1"/>
  <c r="BR30" i="23" s="1"/>
  <c r="BS30" i="23" s="1"/>
  <c r="BT30" i="23" s="1"/>
  <c r="BU30" i="23" s="1"/>
  <c r="BV30" i="23" s="1"/>
  <c r="BW30" i="23" s="1"/>
  <c r="BX30" i="23" s="1"/>
  <c r="BY30" i="23" s="1"/>
  <c r="BZ30" i="23" s="1"/>
  <c r="CA30" i="23" s="1"/>
  <c r="CB30" i="23" s="1"/>
  <c r="CC30" i="23" s="1"/>
  <c r="CD30" i="23" s="1"/>
  <c r="CE30" i="23" s="1"/>
  <c r="CF30" i="23" s="1"/>
  <c r="CG30" i="23" s="1"/>
  <c r="CH30" i="23" s="1"/>
  <c r="CI30" i="23" s="1"/>
  <c r="CJ30" i="23" s="1"/>
  <c r="CK30" i="23" s="1"/>
  <c r="CL30" i="23" s="1"/>
  <c r="CM30" i="23" s="1"/>
  <c r="CN30" i="23" s="1"/>
  <c r="CO30" i="23" s="1"/>
  <c r="CP30" i="23" s="1"/>
  <c r="CQ30" i="23" s="1"/>
  <c r="CR30" i="23" s="1"/>
  <c r="CS30" i="23" s="1"/>
  <c r="CT33" i="23"/>
  <c r="BQ33" i="23"/>
  <c r="BR33" i="23" s="1"/>
  <c r="BS33" i="23" s="1"/>
  <c r="BT33" i="23" s="1"/>
  <c r="BU33" i="23" s="1"/>
  <c r="BV33" i="23" s="1"/>
  <c r="BW33" i="23" s="1"/>
  <c r="BX33" i="23" s="1"/>
  <c r="BY33" i="23" s="1"/>
  <c r="BZ33" i="23" s="1"/>
  <c r="CA33" i="23" s="1"/>
  <c r="CB33" i="23" s="1"/>
  <c r="CC33" i="23" s="1"/>
  <c r="CD33" i="23" s="1"/>
  <c r="CE33" i="23" s="1"/>
  <c r="CF33" i="23" s="1"/>
  <c r="CG33" i="23" s="1"/>
  <c r="CH33" i="23" s="1"/>
  <c r="CI33" i="23" s="1"/>
  <c r="CJ33" i="23" s="1"/>
  <c r="CK33" i="23" s="1"/>
  <c r="CL33" i="23" s="1"/>
  <c r="CM33" i="23" s="1"/>
  <c r="CN33" i="23" s="1"/>
  <c r="CO33" i="23" s="1"/>
  <c r="CP33" i="23" s="1"/>
  <c r="CQ33" i="23" s="1"/>
  <c r="CR33" i="23" s="1"/>
  <c r="CS33" i="23" s="1"/>
  <c r="CT34" i="23"/>
  <c r="BQ34" i="23" s="1"/>
  <c r="BR34" i="23" s="1"/>
  <c r="BS34" i="23" s="1"/>
  <c r="BT34" i="23" s="1"/>
  <c r="BU34" i="23" s="1"/>
  <c r="BV34" i="23" s="1"/>
  <c r="BW34" i="23" s="1"/>
  <c r="BX34" i="23" s="1"/>
  <c r="BY34" i="23" s="1"/>
  <c r="BZ34" i="23" s="1"/>
  <c r="CA34" i="23" s="1"/>
  <c r="CB34" i="23" s="1"/>
  <c r="CC34" i="23" s="1"/>
  <c r="CD34" i="23" s="1"/>
  <c r="CE34" i="23" s="1"/>
  <c r="CF34" i="23" s="1"/>
  <c r="CG34" i="23" s="1"/>
  <c r="CH34" i="23" s="1"/>
  <c r="CI34" i="23" s="1"/>
  <c r="CJ34" i="23" s="1"/>
  <c r="CK34" i="23" s="1"/>
  <c r="CL34" i="23" s="1"/>
  <c r="CM34" i="23" s="1"/>
  <c r="CN34" i="23" s="1"/>
  <c r="CO34" i="23" s="1"/>
  <c r="CP34" i="23" s="1"/>
  <c r="CQ34" i="23" s="1"/>
  <c r="CR34" i="23" s="1"/>
  <c r="CS34" i="23" s="1"/>
  <c r="AL32" i="23"/>
  <c r="G32" i="23"/>
  <c r="DZ34" i="23"/>
  <c r="CT31" i="23"/>
  <c r="CW31" i="23" s="1"/>
  <c r="CX31" i="23" s="1"/>
  <c r="CY31" i="23" s="1"/>
  <c r="CZ31" i="23" s="1"/>
  <c r="DA31" i="23" s="1"/>
  <c r="DB31" i="23" s="1"/>
  <c r="DC31" i="23" s="1"/>
  <c r="DD31" i="23" s="1"/>
  <c r="DE31" i="23" s="1"/>
  <c r="DF31" i="23" s="1"/>
  <c r="DG31" i="23" s="1"/>
  <c r="DH31" i="23" s="1"/>
  <c r="DI31" i="23" s="1"/>
  <c r="DJ31" i="23" s="1"/>
  <c r="DK31" i="23" s="1"/>
  <c r="DL31" i="23" s="1"/>
  <c r="DM31" i="23" s="1"/>
  <c r="DN31" i="23" s="1"/>
  <c r="DO31" i="23" s="1"/>
  <c r="DP31" i="23" s="1"/>
  <c r="DQ31" i="23" s="1"/>
  <c r="DR31" i="23" s="1"/>
  <c r="DS31" i="23" s="1"/>
  <c r="DT31" i="23" s="1"/>
  <c r="DU31" i="23" s="1"/>
  <c r="DV31" i="23" s="1"/>
  <c r="DW31" i="23" s="1"/>
  <c r="DX31" i="23" s="1"/>
  <c r="DY31" i="23" s="1"/>
  <c r="AJ33" i="23"/>
  <c r="CV33" i="23" s="1"/>
  <c r="AK51" i="23"/>
  <c r="CW51" i="23" s="1"/>
  <c r="F51" i="23"/>
  <c r="E54" i="23"/>
  <c r="AJ54" i="23"/>
  <c r="CV54" i="23" s="1"/>
  <c r="BP54" i="23"/>
  <c r="E33" i="23"/>
  <c r="BQ49" i="23"/>
  <c r="F55" i="23"/>
  <c r="AK55" i="23"/>
  <c r="AJ30" i="23"/>
  <c r="CV30" i="23" s="1"/>
  <c r="AK32" i="23"/>
  <c r="CT56" i="23"/>
  <c r="BQ56" i="23" s="1"/>
  <c r="BR56" i="23" s="1"/>
  <c r="BS56" i="23" s="1"/>
  <c r="BT56" i="23" s="1"/>
  <c r="BU56" i="23" s="1"/>
  <c r="BV56" i="23" s="1"/>
  <c r="BW56" i="23" s="1"/>
  <c r="BX56" i="23" s="1"/>
  <c r="BY56" i="23" s="1"/>
  <c r="BZ56" i="23" s="1"/>
  <c r="CA56" i="23" s="1"/>
  <c r="CB56" i="23" s="1"/>
  <c r="CC56" i="23" s="1"/>
  <c r="CD56" i="23" s="1"/>
  <c r="CE56" i="23" s="1"/>
  <c r="CF56" i="23" s="1"/>
  <c r="CG56" i="23" s="1"/>
  <c r="CH56" i="23" s="1"/>
  <c r="CI56" i="23" s="1"/>
  <c r="CJ56" i="23" s="1"/>
  <c r="CK56" i="23" s="1"/>
  <c r="CL56" i="23" s="1"/>
  <c r="CM56" i="23" s="1"/>
  <c r="CN56" i="23" s="1"/>
  <c r="CO56" i="23" s="1"/>
  <c r="CP56" i="23" s="1"/>
  <c r="CQ56" i="23" s="1"/>
  <c r="CR56" i="23" s="1"/>
  <c r="CS56" i="23" s="1"/>
  <c r="E50" i="23"/>
  <c r="AJ50" i="23"/>
  <c r="CV50" i="23" s="1"/>
  <c r="BP50" i="23"/>
  <c r="AJ56" i="23"/>
  <c r="CV56" i="23" s="1"/>
  <c r="CV72" i="23"/>
  <c r="CT55" i="23"/>
  <c r="BQ55" i="23" s="1"/>
  <c r="BR55" i="23" s="1"/>
  <c r="BS55" i="23" s="1"/>
  <c r="BT55" i="23" s="1"/>
  <c r="BU55" i="23" s="1"/>
  <c r="BV55" i="23" s="1"/>
  <c r="BW55" i="23" s="1"/>
  <c r="BX55" i="23" s="1"/>
  <c r="BY55" i="23" s="1"/>
  <c r="BZ55" i="23" s="1"/>
  <c r="CA55" i="23" s="1"/>
  <c r="CB55" i="23" s="1"/>
  <c r="CC55" i="23" s="1"/>
  <c r="CD55" i="23" s="1"/>
  <c r="CE55" i="23" s="1"/>
  <c r="CF55" i="23" s="1"/>
  <c r="CG55" i="23" s="1"/>
  <c r="CH55" i="23" s="1"/>
  <c r="CI55" i="23" s="1"/>
  <c r="CJ55" i="23" s="1"/>
  <c r="CK55" i="23" s="1"/>
  <c r="CL55" i="23" s="1"/>
  <c r="CM55" i="23" s="1"/>
  <c r="CN55" i="23" s="1"/>
  <c r="CO55" i="23" s="1"/>
  <c r="CP55" i="23" s="1"/>
  <c r="CQ55" i="23" s="1"/>
  <c r="CR55" i="23" s="1"/>
  <c r="CS55" i="23" s="1"/>
  <c r="BP51" i="23"/>
  <c r="BP53" i="23"/>
  <c r="AJ55" i="23"/>
  <c r="CV55" i="23" s="1"/>
  <c r="AJ57" i="23"/>
  <c r="CV57" i="23" s="1"/>
  <c r="CT57" i="23"/>
  <c r="BQ57" i="23" s="1"/>
  <c r="BR57" i="23" s="1"/>
  <c r="BS57" i="23" s="1"/>
  <c r="BT57" i="23" s="1"/>
  <c r="BU57" i="23" s="1"/>
  <c r="BV57" i="23" s="1"/>
  <c r="BW57" i="23" s="1"/>
  <c r="BX57" i="23" s="1"/>
  <c r="BY57" i="23" s="1"/>
  <c r="BZ57" i="23" s="1"/>
  <c r="CA57" i="23" s="1"/>
  <c r="CB57" i="23" s="1"/>
  <c r="CC57" i="23" s="1"/>
  <c r="CD57" i="23" s="1"/>
  <c r="CE57" i="23" s="1"/>
  <c r="CF57" i="23" s="1"/>
  <c r="CG57" i="23" s="1"/>
  <c r="CH57" i="23" s="1"/>
  <c r="CI57" i="23" s="1"/>
  <c r="CJ57" i="23" s="1"/>
  <c r="CK57" i="23" s="1"/>
  <c r="CL57" i="23" s="1"/>
  <c r="CM57" i="23" s="1"/>
  <c r="CN57" i="23" s="1"/>
  <c r="CO57" i="23" s="1"/>
  <c r="CP57" i="23" s="1"/>
  <c r="CQ57" i="23" s="1"/>
  <c r="CR57" i="23" s="1"/>
  <c r="CS57" i="23" s="1"/>
  <c r="E57" i="23"/>
  <c r="E49" i="23"/>
  <c r="E72" i="23"/>
  <c r="BP73" i="23"/>
  <c r="CT78" i="23"/>
  <c r="BQ78" i="23" s="1"/>
  <c r="BR78" i="23" s="1"/>
  <c r="BS78" i="23" s="1"/>
  <c r="BT78" i="23" s="1"/>
  <c r="BU78" i="23" s="1"/>
  <c r="BV78" i="23" s="1"/>
  <c r="BW78" i="23" s="1"/>
  <c r="BX78" i="23" s="1"/>
  <c r="BY78" i="23" s="1"/>
  <c r="BZ78" i="23" s="1"/>
  <c r="CA78" i="23" s="1"/>
  <c r="CB78" i="23" s="1"/>
  <c r="CC78" i="23" s="1"/>
  <c r="CD78" i="23" s="1"/>
  <c r="CE78" i="23" s="1"/>
  <c r="CF78" i="23" s="1"/>
  <c r="CG78" i="23" s="1"/>
  <c r="CH78" i="23" s="1"/>
  <c r="CI78" i="23" s="1"/>
  <c r="CJ78" i="23" s="1"/>
  <c r="CK78" i="23" s="1"/>
  <c r="CL78" i="23" s="1"/>
  <c r="CM78" i="23" s="1"/>
  <c r="CN78" i="23" s="1"/>
  <c r="CO78" i="23" s="1"/>
  <c r="CP78" i="23" s="1"/>
  <c r="CQ78" i="23" s="1"/>
  <c r="CR78" i="23" s="1"/>
  <c r="CS78" i="23" s="1"/>
  <c r="AJ73" i="23"/>
  <c r="CV73" i="23" s="1"/>
  <c r="F79" i="23"/>
  <c r="AK79" i="23"/>
  <c r="CT80" i="23"/>
  <c r="BQ80" i="23"/>
  <c r="BR80" i="23" s="1"/>
  <c r="BS80" i="23" s="1"/>
  <c r="BT80" i="23" s="1"/>
  <c r="BU80" i="23" s="1"/>
  <c r="BV80" i="23" s="1"/>
  <c r="BW80" i="23" s="1"/>
  <c r="BX80" i="23" s="1"/>
  <c r="BY80" i="23" s="1"/>
  <c r="BZ80" i="23" s="1"/>
  <c r="CA80" i="23" s="1"/>
  <c r="CB80" i="23" s="1"/>
  <c r="CC80" i="23" s="1"/>
  <c r="CD80" i="23" s="1"/>
  <c r="CE80" i="23" s="1"/>
  <c r="CF80" i="23" s="1"/>
  <c r="CG80" i="23" s="1"/>
  <c r="CH80" i="23" s="1"/>
  <c r="CI80" i="23" s="1"/>
  <c r="CJ80" i="23" s="1"/>
  <c r="CK80" i="23" s="1"/>
  <c r="CL80" i="23" s="1"/>
  <c r="CM80" i="23" s="1"/>
  <c r="CN80" i="23" s="1"/>
  <c r="CO80" i="23" s="1"/>
  <c r="CP80" i="23" s="1"/>
  <c r="CQ80" i="23" s="1"/>
  <c r="CR80" i="23" s="1"/>
  <c r="CS80" i="23" s="1"/>
  <c r="BP72" i="23"/>
  <c r="E76" i="23"/>
  <c r="AJ76" i="23"/>
  <c r="CV76" i="23" s="1"/>
  <c r="BP76" i="23"/>
  <c r="F80" i="23"/>
  <c r="AK80" i="23"/>
  <c r="BQ77" i="23"/>
  <c r="BR77" i="23" s="1"/>
  <c r="BS77" i="23" s="1"/>
  <c r="BT77" i="23" s="1"/>
  <c r="BU77" i="23" s="1"/>
  <c r="BV77" i="23" s="1"/>
  <c r="BW77" i="23" s="1"/>
  <c r="BX77" i="23" s="1"/>
  <c r="BY77" i="23" s="1"/>
  <c r="BZ77" i="23" s="1"/>
  <c r="CA77" i="23" s="1"/>
  <c r="CB77" i="23" s="1"/>
  <c r="CC77" i="23" s="1"/>
  <c r="CD77" i="23" s="1"/>
  <c r="CE77" i="23" s="1"/>
  <c r="CF77" i="23" s="1"/>
  <c r="CG77" i="23" s="1"/>
  <c r="CH77" i="23" s="1"/>
  <c r="CI77" i="23" s="1"/>
  <c r="CJ77" i="23" s="1"/>
  <c r="CK77" i="23" s="1"/>
  <c r="CL77" i="23" s="1"/>
  <c r="CM77" i="23" s="1"/>
  <c r="CN77" i="23" s="1"/>
  <c r="CO77" i="23" s="1"/>
  <c r="CP77" i="23" s="1"/>
  <c r="CQ77" i="23" s="1"/>
  <c r="CR77" i="23" s="1"/>
  <c r="CS77" i="23" s="1"/>
  <c r="F100" i="23"/>
  <c r="AK100" i="23"/>
  <c r="F77" i="23"/>
  <c r="AJ78" i="23"/>
  <c r="CV78" i="23" s="1"/>
  <c r="AJ80" i="23"/>
  <c r="CV80" i="23" s="1"/>
  <c r="BP96" i="23"/>
  <c r="BP79" i="23"/>
  <c r="DZ101" i="23"/>
  <c r="AJ79" i="23"/>
  <c r="CV79" i="23" s="1"/>
  <c r="AK95" i="23"/>
  <c r="F95" i="23"/>
  <c r="AJ96" i="23"/>
  <c r="CV96" i="23" s="1"/>
  <c r="F102" i="23"/>
  <c r="AK102" i="23"/>
  <c r="CT100" i="23"/>
  <c r="CW100" i="23" s="1"/>
  <c r="CX100" i="23" s="1"/>
  <c r="CY100" i="23" s="1"/>
  <c r="CZ100" i="23" s="1"/>
  <c r="DA100" i="23" s="1"/>
  <c r="DB100" i="23" s="1"/>
  <c r="DC100" i="23" s="1"/>
  <c r="DD100" i="23" s="1"/>
  <c r="DE100" i="23" s="1"/>
  <c r="DF100" i="23" s="1"/>
  <c r="DG100" i="23" s="1"/>
  <c r="DH100" i="23" s="1"/>
  <c r="DI100" i="23" s="1"/>
  <c r="DJ100" i="23" s="1"/>
  <c r="DK100" i="23" s="1"/>
  <c r="DL100" i="23" s="1"/>
  <c r="DM100" i="23" s="1"/>
  <c r="DN100" i="23" s="1"/>
  <c r="DO100" i="23" s="1"/>
  <c r="DP100" i="23" s="1"/>
  <c r="DQ100" i="23" s="1"/>
  <c r="DR100" i="23" s="1"/>
  <c r="DS100" i="23" s="1"/>
  <c r="DT100" i="23" s="1"/>
  <c r="DU100" i="23" s="1"/>
  <c r="DV100" i="23" s="1"/>
  <c r="DW100" i="23" s="1"/>
  <c r="DX100" i="23" s="1"/>
  <c r="DY100" i="23" s="1"/>
  <c r="E101" i="23"/>
  <c r="BP102" i="23"/>
  <c r="F126" i="23"/>
  <c r="AK126" i="23"/>
  <c r="AJ102" i="23"/>
  <c r="CV102" i="23" s="1"/>
  <c r="AJ103" i="23"/>
  <c r="CV103" i="23" s="1"/>
  <c r="BP103" i="23"/>
  <c r="DZ118" i="23"/>
  <c r="E103" i="23"/>
  <c r="BP101" i="23"/>
  <c r="CV118" i="23"/>
  <c r="BP118" i="23"/>
  <c r="BP120" i="23"/>
  <c r="AJ120" i="23"/>
  <c r="CV120" i="23" s="1"/>
  <c r="DZ124" i="23"/>
  <c r="E118" i="23"/>
  <c r="BP119" i="23"/>
  <c r="F124" i="23"/>
  <c r="AK124" i="23"/>
  <c r="DZ126" i="23"/>
  <c r="DZ125" i="23"/>
  <c r="E125" i="23"/>
  <c r="E123" i="23"/>
  <c r="BP124" i="23"/>
  <c r="BP126" i="23"/>
  <c r="AJ141" i="23"/>
  <c r="BP141" i="23"/>
  <c r="E141" i="23"/>
  <c r="BP125" i="23"/>
  <c r="BP142" i="23"/>
  <c r="DZ147" i="23"/>
  <c r="AJ146" i="23"/>
  <c r="CV146" i="23" s="1"/>
  <c r="BP146" i="23"/>
  <c r="E146" i="23"/>
  <c r="F149" i="23"/>
  <c r="AK149" i="23"/>
  <c r="DZ149" i="23"/>
  <c r="AJ145" i="23"/>
  <c r="CV145" i="23" s="1"/>
  <c r="F147" i="23"/>
  <c r="AK147" i="23"/>
  <c r="DZ148" i="23"/>
  <c r="AK148" i="23"/>
  <c r="F148" i="23"/>
  <c r="BP147" i="23"/>
  <c r="BP149" i="23"/>
  <c r="BP148" i="23"/>
  <c r="E166" i="23"/>
  <c r="AJ166" i="23"/>
  <c r="CV166" i="23" s="1"/>
  <c r="BP166" i="23"/>
  <c r="CT168" i="23"/>
  <c r="BQ168" i="23" s="1"/>
  <c r="BR168" i="23" s="1"/>
  <c r="BS168" i="23" s="1"/>
  <c r="BT168" i="23" s="1"/>
  <c r="BU168" i="23" s="1"/>
  <c r="BV168" i="23" s="1"/>
  <c r="BW168" i="23" s="1"/>
  <c r="BX168" i="23" s="1"/>
  <c r="BY168" i="23" s="1"/>
  <c r="BZ168" i="23" s="1"/>
  <c r="CA168" i="23" s="1"/>
  <c r="CB168" i="23" s="1"/>
  <c r="CC168" i="23" s="1"/>
  <c r="CD168" i="23" s="1"/>
  <c r="CE168" i="23" s="1"/>
  <c r="CF168" i="23" s="1"/>
  <c r="CG168" i="23" s="1"/>
  <c r="CH168" i="23" s="1"/>
  <c r="CI168" i="23" s="1"/>
  <c r="CJ168" i="23" s="1"/>
  <c r="CK168" i="23" s="1"/>
  <c r="CL168" i="23" s="1"/>
  <c r="CM168" i="23" s="1"/>
  <c r="CN168" i="23" s="1"/>
  <c r="CO168" i="23" s="1"/>
  <c r="CP168" i="23" s="1"/>
  <c r="CQ168" i="23" s="1"/>
  <c r="CR168" i="23" s="1"/>
  <c r="CS168" i="23" s="1"/>
  <c r="E168" i="23"/>
  <c r="BN168" i="23"/>
  <c r="DZ168" i="23" s="1"/>
  <c r="DZ170" i="23"/>
  <c r="CW170" i="23"/>
  <c r="CX170" i="23" s="1"/>
  <c r="CY170" i="23" s="1"/>
  <c r="CZ170" i="23" s="1"/>
  <c r="DA170" i="23" s="1"/>
  <c r="DB170" i="23" s="1"/>
  <c r="DC170" i="23" s="1"/>
  <c r="DD170" i="23" s="1"/>
  <c r="DE170" i="23" s="1"/>
  <c r="DF170" i="23" s="1"/>
  <c r="DG170" i="23" s="1"/>
  <c r="DH170" i="23" s="1"/>
  <c r="DI170" i="23" s="1"/>
  <c r="DJ170" i="23" s="1"/>
  <c r="DK170" i="23" s="1"/>
  <c r="DL170" i="23" s="1"/>
  <c r="DM170" i="23" s="1"/>
  <c r="DN170" i="23" s="1"/>
  <c r="DO170" i="23" s="1"/>
  <c r="DP170" i="23" s="1"/>
  <c r="DQ170" i="23" s="1"/>
  <c r="DR170" i="23" s="1"/>
  <c r="DS170" i="23" s="1"/>
  <c r="DT170" i="23" s="1"/>
  <c r="DU170" i="23" s="1"/>
  <c r="DV170" i="23" s="1"/>
  <c r="DW170" i="23" s="1"/>
  <c r="DX170" i="23" s="1"/>
  <c r="DY170" i="23" s="1"/>
  <c r="AK165" i="23"/>
  <c r="CW165" i="23" s="1"/>
  <c r="F165" i="23"/>
  <c r="BQ165" i="23"/>
  <c r="BR165" i="23" s="1"/>
  <c r="BS165" i="23" s="1"/>
  <c r="BT165" i="23" s="1"/>
  <c r="BU165" i="23" s="1"/>
  <c r="BV165" i="23" s="1"/>
  <c r="BW165" i="23" s="1"/>
  <c r="BX165" i="23" s="1"/>
  <c r="BY165" i="23" s="1"/>
  <c r="BZ165" i="23" s="1"/>
  <c r="CA165" i="23" s="1"/>
  <c r="CB165" i="23" s="1"/>
  <c r="CC165" i="23" s="1"/>
  <c r="CD165" i="23" s="1"/>
  <c r="CE165" i="23" s="1"/>
  <c r="CF165" i="23" s="1"/>
  <c r="CG165" i="23" s="1"/>
  <c r="CH165" i="23" s="1"/>
  <c r="CI165" i="23" s="1"/>
  <c r="CJ165" i="23" s="1"/>
  <c r="CK165" i="23" s="1"/>
  <c r="CL165" i="23" s="1"/>
  <c r="CM165" i="23" s="1"/>
  <c r="CN165" i="23" s="1"/>
  <c r="CO165" i="23" s="1"/>
  <c r="CP165" i="23" s="1"/>
  <c r="CQ165" i="23" s="1"/>
  <c r="CR165" i="23" s="1"/>
  <c r="CS165" i="23" s="1"/>
  <c r="F172" i="23"/>
  <c r="AK172" i="23"/>
  <c r="E164" i="23"/>
  <c r="AJ164" i="23"/>
  <c r="BP164" i="23"/>
  <c r="DZ172" i="23"/>
  <c r="DZ171" i="23"/>
  <c r="AJ165" i="23"/>
  <c r="CV165" i="23" s="1"/>
  <c r="CT169" i="23"/>
  <c r="BQ169" i="23" s="1"/>
  <c r="BR169" i="23" s="1"/>
  <c r="BS169" i="23" s="1"/>
  <c r="BT169" i="23" s="1"/>
  <c r="BU169" i="23" s="1"/>
  <c r="BV169" i="23" s="1"/>
  <c r="BW169" i="23" s="1"/>
  <c r="BX169" i="23" s="1"/>
  <c r="BY169" i="23" s="1"/>
  <c r="BZ169" i="23" s="1"/>
  <c r="CA169" i="23" s="1"/>
  <c r="CB169" i="23" s="1"/>
  <c r="CC169" i="23" s="1"/>
  <c r="CD169" i="23" s="1"/>
  <c r="CE169" i="23" s="1"/>
  <c r="CF169" i="23" s="1"/>
  <c r="CG169" i="23" s="1"/>
  <c r="CH169" i="23" s="1"/>
  <c r="CI169" i="23" s="1"/>
  <c r="CJ169" i="23" s="1"/>
  <c r="CK169" i="23" s="1"/>
  <c r="CL169" i="23" s="1"/>
  <c r="CM169" i="23" s="1"/>
  <c r="CN169" i="23" s="1"/>
  <c r="CO169" i="23" s="1"/>
  <c r="CP169" i="23" s="1"/>
  <c r="CQ169" i="23" s="1"/>
  <c r="CR169" i="23" s="1"/>
  <c r="CS169" i="23" s="1"/>
  <c r="BP171" i="23"/>
  <c r="E171" i="23"/>
  <c r="BN164" i="23"/>
  <c r="BP167" i="23"/>
  <c r="F169" i="23"/>
  <c r="AJ169" i="23"/>
  <c r="CV169" i="23" s="1"/>
  <c r="AH167" i="23"/>
  <c r="BN167" i="23" s="1"/>
  <c r="EA194" i="23"/>
  <c r="EA192" i="23"/>
  <c r="AH121" i="23"/>
  <c r="BN121" i="23" s="1"/>
  <c r="G206" i="23"/>
  <c r="F207" i="23"/>
  <c r="C138" i="19"/>
  <c r="C141" i="19"/>
  <c r="C142" i="19"/>
  <c r="C140" i="19"/>
  <c r="EA193" i="23" l="1"/>
  <c r="EA190" i="23"/>
  <c r="BP74" i="23"/>
  <c r="CT74" i="23" s="1"/>
  <c r="D75" i="23"/>
  <c r="E74" i="23"/>
  <c r="AK74" i="23" s="1"/>
  <c r="CW74" i="23" s="1"/>
  <c r="BP143" i="23"/>
  <c r="E143" i="23"/>
  <c r="AK143" i="23" s="1"/>
  <c r="CW143" i="23" s="1"/>
  <c r="AJ143" i="23"/>
  <c r="CV143" i="23" s="1"/>
  <c r="AH144" i="23"/>
  <c r="BN144" i="23" s="1"/>
  <c r="CT144" i="23" s="1"/>
  <c r="D144" i="23"/>
  <c r="G34" i="23"/>
  <c r="AK56" i="23"/>
  <c r="E142" i="23"/>
  <c r="AK34" i="23"/>
  <c r="AK78" i="23"/>
  <c r="CW32" i="23"/>
  <c r="CX32" i="23" s="1"/>
  <c r="CY32" i="23" s="1"/>
  <c r="CZ32" i="23" s="1"/>
  <c r="DA32" i="23" s="1"/>
  <c r="DB32" i="23" s="1"/>
  <c r="DC32" i="23" s="1"/>
  <c r="DD32" i="23" s="1"/>
  <c r="DE32" i="23" s="1"/>
  <c r="DF32" i="23" s="1"/>
  <c r="DG32" i="23" s="1"/>
  <c r="DH32" i="23" s="1"/>
  <c r="DI32" i="23" s="1"/>
  <c r="DJ32" i="23" s="1"/>
  <c r="DK32" i="23" s="1"/>
  <c r="DL32" i="23" s="1"/>
  <c r="DM32" i="23" s="1"/>
  <c r="DN32" i="23" s="1"/>
  <c r="DO32" i="23" s="1"/>
  <c r="DP32" i="23" s="1"/>
  <c r="DQ32" i="23" s="1"/>
  <c r="DR32" i="23" s="1"/>
  <c r="DS32" i="23" s="1"/>
  <c r="DT32" i="23" s="1"/>
  <c r="DU32" i="23" s="1"/>
  <c r="DV32" i="23" s="1"/>
  <c r="DW32" i="23" s="1"/>
  <c r="DX32" i="23" s="1"/>
  <c r="DY32" i="23" s="1"/>
  <c r="E119" i="23"/>
  <c r="BQ31" i="23"/>
  <c r="BR31" i="23" s="1"/>
  <c r="BS31" i="23" s="1"/>
  <c r="BT31" i="23" s="1"/>
  <c r="BU31" i="23" s="1"/>
  <c r="BV31" i="23" s="1"/>
  <c r="BW31" i="23" s="1"/>
  <c r="BX31" i="23" s="1"/>
  <c r="BY31" i="23" s="1"/>
  <c r="BZ31" i="23" s="1"/>
  <c r="CA31" i="23" s="1"/>
  <c r="CB31" i="23" s="1"/>
  <c r="CC31" i="23" s="1"/>
  <c r="CD31" i="23" s="1"/>
  <c r="CE31" i="23" s="1"/>
  <c r="CF31" i="23" s="1"/>
  <c r="CG31" i="23" s="1"/>
  <c r="CH31" i="23" s="1"/>
  <c r="CI31" i="23" s="1"/>
  <c r="CJ31" i="23" s="1"/>
  <c r="CK31" i="23" s="1"/>
  <c r="CL31" i="23" s="1"/>
  <c r="CM31" i="23" s="1"/>
  <c r="CN31" i="23" s="1"/>
  <c r="CO31" i="23" s="1"/>
  <c r="CP31" i="23" s="1"/>
  <c r="CQ31" i="23" s="1"/>
  <c r="CR31" i="23" s="1"/>
  <c r="CS31" i="23" s="1"/>
  <c r="AJ95" i="23"/>
  <c r="CV95" i="23" s="1"/>
  <c r="BP95" i="23"/>
  <c r="CW169" i="23"/>
  <c r="CX169" i="23" s="1"/>
  <c r="CY169" i="23" s="1"/>
  <c r="CZ169" i="23" s="1"/>
  <c r="DA169" i="23" s="1"/>
  <c r="DB169" i="23" s="1"/>
  <c r="DC169" i="23" s="1"/>
  <c r="DD169" i="23" s="1"/>
  <c r="DE169" i="23" s="1"/>
  <c r="DF169" i="23" s="1"/>
  <c r="DG169" i="23" s="1"/>
  <c r="DH169" i="23" s="1"/>
  <c r="DI169" i="23" s="1"/>
  <c r="DJ169" i="23" s="1"/>
  <c r="DK169" i="23" s="1"/>
  <c r="DL169" i="23" s="1"/>
  <c r="DM169" i="23" s="1"/>
  <c r="DN169" i="23" s="1"/>
  <c r="DO169" i="23" s="1"/>
  <c r="DP169" i="23" s="1"/>
  <c r="DQ169" i="23" s="1"/>
  <c r="DR169" i="23" s="1"/>
  <c r="DS169" i="23" s="1"/>
  <c r="DT169" i="23" s="1"/>
  <c r="DU169" i="23" s="1"/>
  <c r="DV169" i="23" s="1"/>
  <c r="DW169" i="23" s="1"/>
  <c r="DX169" i="23" s="1"/>
  <c r="DY169" i="23" s="1"/>
  <c r="AK31" i="23"/>
  <c r="F31" i="23"/>
  <c r="AK170" i="23"/>
  <c r="F170" i="23"/>
  <c r="CT172" i="23"/>
  <c r="CW172" i="23" s="1"/>
  <c r="CX172" i="23" s="1"/>
  <c r="CY172" i="23" s="1"/>
  <c r="CZ172" i="23" s="1"/>
  <c r="DA172" i="23" s="1"/>
  <c r="DB172" i="23" s="1"/>
  <c r="DC172" i="23" s="1"/>
  <c r="DD172" i="23" s="1"/>
  <c r="DE172" i="23" s="1"/>
  <c r="DF172" i="23" s="1"/>
  <c r="DG172" i="23" s="1"/>
  <c r="DH172" i="23" s="1"/>
  <c r="DI172" i="23" s="1"/>
  <c r="DJ172" i="23" s="1"/>
  <c r="DK172" i="23" s="1"/>
  <c r="DL172" i="23" s="1"/>
  <c r="DM172" i="23" s="1"/>
  <c r="DN172" i="23" s="1"/>
  <c r="DO172" i="23" s="1"/>
  <c r="DP172" i="23" s="1"/>
  <c r="DQ172" i="23" s="1"/>
  <c r="DR172" i="23" s="1"/>
  <c r="DS172" i="23" s="1"/>
  <c r="DT172" i="23" s="1"/>
  <c r="DU172" i="23" s="1"/>
  <c r="DV172" i="23" s="1"/>
  <c r="DW172" i="23" s="1"/>
  <c r="DX172" i="23" s="1"/>
  <c r="DY172" i="23" s="1"/>
  <c r="BN27" i="23"/>
  <c r="DZ27" i="23" s="1"/>
  <c r="E27" i="23"/>
  <c r="E73" i="23"/>
  <c r="E167" i="23"/>
  <c r="F167" i="23" s="1"/>
  <c r="AK120" i="23"/>
  <c r="CW120" i="23" s="1"/>
  <c r="BP99" i="23"/>
  <c r="CT99" i="23" s="1"/>
  <c r="BQ99" i="23" s="1"/>
  <c r="BR99" i="23" s="1"/>
  <c r="BS99" i="23" s="1"/>
  <c r="BT99" i="23" s="1"/>
  <c r="BU99" i="23" s="1"/>
  <c r="BV99" i="23" s="1"/>
  <c r="BW99" i="23" s="1"/>
  <c r="BX99" i="23" s="1"/>
  <c r="BY99" i="23" s="1"/>
  <c r="BZ99" i="23" s="1"/>
  <c r="CA99" i="23" s="1"/>
  <c r="CB99" i="23" s="1"/>
  <c r="CC99" i="23" s="1"/>
  <c r="CD99" i="23" s="1"/>
  <c r="CE99" i="23" s="1"/>
  <c r="CF99" i="23" s="1"/>
  <c r="CG99" i="23" s="1"/>
  <c r="CH99" i="23" s="1"/>
  <c r="CI99" i="23" s="1"/>
  <c r="CJ99" i="23" s="1"/>
  <c r="CK99" i="23" s="1"/>
  <c r="CL99" i="23" s="1"/>
  <c r="CM99" i="23" s="1"/>
  <c r="CN99" i="23" s="1"/>
  <c r="CO99" i="23" s="1"/>
  <c r="CP99" i="23" s="1"/>
  <c r="CQ99" i="23" s="1"/>
  <c r="CR99" i="23" s="1"/>
  <c r="CS99" i="23" s="1"/>
  <c r="E99" i="23"/>
  <c r="AJ99" i="23"/>
  <c r="CV99" i="23" s="1"/>
  <c r="BP122" i="23"/>
  <c r="CT122" i="23" s="1"/>
  <c r="BQ122" i="23" s="1"/>
  <c r="BR122" i="23" s="1"/>
  <c r="BS122" i="23" s="1"/>
  <c r="BT122" i="23" s="1"/>
  <c r="BU122" i="23" s="1"/>
  <c r="BV122" i="23" s="1"/>
  <c r="BW122" i="23" s="1"/>
  <c r="BX122" i="23" s="1"/>
  <c r="BY122" i="23" s="1"/>
  <c r="BZ122" i="23" s="1"/>
  <c r="CA122" i="23" s="1"/>
  <c r="CB122" i="23" s="1"/>
  <c r="CC122" i="23" s="1"/>
  <c r="CD122" i="23" s="1"/>
  <c r="CE122" i="23" s="1"/>
  <c r="CF122" i="23" s="1"/>
  <c r="CG122" i="23" s="1"/>
  <c r="CH122" i="23" s="1"/>
  <c r="CI122" i="23" s="1"/>
  <c r="CJ122" i="23" s="1"/>
  <c r="CK122" i="23" s="1"/>
  <c r="CL122" i="23" s="1"/>
  <c r="CM122" i="23" s="1"/>
  <c r="CN122" i="23" s="1"/>
  <c r="CO122" i="23" s="1"/>
  <c r="CP122" i="23" s="1"/>
  <c r="CQ122" i="23" s="1"/>
  <c r="CR122" i="23" s="1"/>
  <c r="CS122" i="23" s="1"/>
  <c r="AJ122" i="23"/>
  <c r="CV122" i="23" s="1"/>
  <c r="E122" i="23"/>
  <c r="E145" i="23"/>
  <c r="BP145" i="23"/>
  <c r="E53" i="23"/>
  <c r="AJ53" i="23"/>
  <c r="CV53" i="23" s="1"/>
  <c r="E96" i="23"/>
  <c r="E121" i="23"/>
  <c r="AK121" i="23" s="1"/>
  <c r="CW121" i="23" s="1"/>
  <c r="CT166" i="23"/>
  <c r="BQ166" i="23" s="1"/>
  <c r="BR166" i="23" s="1"/>
  <c r="BS166" i="23" s="1"/>
  <c r="BT166" i="23" s="1"/>
  <c r="BU166" i="23" s="1"/>
  <c r="BV166" i="23" s="1"/>
  <c r="BW166" i="23" s="1"/>
  <c r="BX166" i="23" s="1"/>
  <c r="BY166" i="23" s="1"/>
  <c r="BZ166" i="23" s="1"/>
  <c r="CA166" i="23" s="1"/>
  <c r="CB166" i="23" s="1"/>
  <c r="CC166" i="23" s="1"/>
  <c r="CD166" i="23" s="1"/>
  <c r="CE166" i="23" s="1"/>
  <c r="CF166" i="23" s="1"/>
  <c r="CG166" i="23" s="1"/>
  <c r="CH166" i="23" s="1"/>
  <c r="CI166" i="23" s="1"/>
  <c r="CJ166" i="23" s="1"/>
  <c r="CK166" i="23" s="1"/>
  <c r="CL166" i="23" s="1"/>
  <c r="CM166" i="23" s="1"/>
  <c r="CN166" i="23" s="1"/>
  <c r="CO166" i="23" s="1"/>
  <c r="CP166" i="23" s="1"/>
  <c r="CQ166" i="23" s="1"/>
  <c r="CR166" i="23" s="1"/>
  <c r="CS166" i="23" s="1"/>
  <c r="CT126" i="23"/>
  <c r="BQ126" i="23" s="1"/>
  <c r="BR126" i="23" s="1"/>
  <c r="BS126" i="23" s="1"/>
  <c r="BT126" i="23" s="1"/>
  <c r="BU126" i="23" s="1"/>
  <c r="BV126" i="23" s="1"/>
  <c r="BW126" i="23" s="1"/>
  <c r="BX126" i="23" s="1"/>
  <c r="BY126" i="23" s="1"/>
  <c r="BZ126" i="23" s="1"/>
  <c r="CA126" i="23" s="1"/>
  <c r="CB126" i="23" s="1"/>
  <c r="CC126" i="23" s="1"/>
  <c r="CD126" i="23" s="1"/>
  <c r="CE126" i="23" s="1"/>
  <c r="CF126" i="23" s="1"/>
  <c r="CG126" i="23" s="1"/>
  <c r="CH126" i="23" s="1"/>
  <c r="CI126" i="23" s="1"/>
  <c r="CJ126" i="23" s="1"/>
  <c r="CK126" i="23" s="1"/>
  <c r="CL126" i="23" s="1"/>
  <c r="CM126" i="23" s="1"/>
  <c r="CN126" i="23" s="1"/>
  <c r="CO126" i="23" s="1"/>
  <c r="CP126" i="23" s="1"/>
  <c r="CQ126" i="23" s="1"/>
  <c r="CR126" i="23" s="1"/>
  <c r="CS126" i="23" s="1"/>
  <c r="H206" i="23"/>
  <c r="G207" i="23"/>
  <c r="CT101" i="23"/>
  <c r="BQ101" i="23" s="1"/>
  <c r="BR101" i="23" s="1"/>
  <c r="BS101" i="23" s="1"/>
  <c r="BT101" i="23" s="1"/>
  <c r="BU101" i="23" s="1"/>
  <c r="BV101" i="23" s="1"/>
  <c r="BW101" i="23" s="1"/>
  <c r="BX101" i="23" s="1"/>
  <c r="BY101" i="23" s="1"/>
  <c r="BZ101" i="23" s="1"/>
  <c r="CA101" i="23" s="1"/>
  <c r="CB101" i="23" s="1"/>
  <c r="CC101" i="23" s="1"/>
  <c r="CD101" i="23" s="1"/>
  <c r="CE101" i="23" s="1"/>
  <c r="CF101" i="23" s="1"/>
  <c r="CG101" i="23" s="1"/>
  <c r="CH101" i="23" s="1"/>
  <c r="CI101" i="23" s="1"/>
  <c r="CJ101" i="23" s="1"/>
  <c r="CK101" i="23" s="1"/>
  <c r="CL101" i="23" s="1"/>
  <c r="CM101" i="23" s="1"/>
  <c r="CN101" i="23" s="1"/>
  <c r="CO101" i="23" s="1"/>
  <c r="CP101" i="23" s="1"/>
  <c r="CQ101" i="23" s="1"/>
  <c r="CR101" i="23" s="1"/>
  <c r="CS101" i="23" s="1"/>
  <c r="F57" i="23"/>
  <c r="AK57" i="23"/>
  <c r="CT51" i="23"/>
  <c r="BQ51" i="23" s="1"/>
  <c r="BR51" i="23" s="1"/>
  <c r="BS51" i="23" s="1"/>
  <c r="BT51" i="23" s="1"/>
  <c r="BU51" i="23" s="1"/>
  <c r="BV51" i="23" s="1"/>
  <c r="BW51" i="23" s="1"/>
  <c r="BX51" i="23" s="1"/>
  <c r="BY51" i="23" s="1"/>
  <c r="BZ51" i="23" s="1"/>
  <c r="CA51" i="23" s="1"/>
  <c r="CB51" i="23" s="1"/>
  <c r="CC51" i="23" s="1"/>
  <c r="CD51" i="23" s="1"/>
  <c r="CE51" i="23" s="1"/>
  <c r="CF51" i="23" s="1"/>
  <c r="CG51" i="23" s="1"/>
  <c r="CH51" i="23" s="1"/>
  <c r="CI51" i="23" s="1"/>
  <c r="CJ51" i="23" s="1"/>
  <c r="CK51" i="23" s="1"/>
  <c r="CL51" i="23" s="1"/>
  <c r="CM51" i="23" s="1"/>
  <c r="CN51" i="23" s="1"/>
  <c r="CO51" i="23" s="1"/>
  <c r="CP51" i="23" s="1"/>
  <c r="CQ51" i="23" s="1"/>
  <c r="CR51" i="23" s="1"/>
  <c r="CS51" i="23" s="1"/>
  <c r="AK166" i="23"/>
  <c r="CW166" i="23" s="1"/>
  <c r="F166" i="23"/>
  <c r="G149" i="23"/>
  <c r="AL149" i="23"/>
  <c r="AK123" i="23"/>
  <c r="F123" i="23"/>
  <c r="G102" i="23"/>
  <c r="AL102" i="23"/>
  <c r="G78" i="23"/>
  <c r="AL78" i="23"/>
  <c r="G56" i="23"/>
  <c r="AL56" i="23"/>
  <c r="AL100" i="23"/>
  <c r="G100" i="23"/>
  <c r="CT124" i="23"/>
  <c r="BQ124" i="23" s="1"/>
  <c r="BR124" i="23" s="1"/>
  <c r="BS124" i="23" s="1"/>
  <c r="BT124" i="23" s="1"/>
  <c r="BU124" i="23" s="1"/>
  <c r="BV124" i="23" s="1"/>
  <c r="BW124" i="23" s="1"/>
  <c r="BX124" i="23" s="1"/>
  <c r="BY124" i="23" s="1"/>
  <c r="BZ124" i="23" s="1"/>
  <c r="CA124" i="23" s="1"/>
  <c r="CB124" i="23" s="1"/>
  <c r="CC124" i="23" s="1"/>
  <c r="CD124" i="23" s="1"/>
  <c r="CE124" i="23" s="1"/>
  <c r="CF124" i="23" s="1"/>
  <c r="CG124" i="23" s="1"/>
  <c r="CH124" i="23" s="1"/>
  <c r="CI124" i="23" s="1"/>
  <c r="CJ124" i="23" s="1"/>
  <c r="CK124" i="23" s="1"/>
  <c r="CL124" i="23" s="1"/>
  <c r="CM124" i="23" s="1"/>
  <c r="CN124" i="23" s="1"/>
  <c r="CO124" i="23" s="1"/>
  <c r="CP124" i="23" s="1"/>
  <c r="CQ124" i="23" s="1"/>
  <c r="CR124" i="23" s="1"/>
  <c r="CS124" i="23" s="1"/>
  <c r="DZ102" i="23"/>
  <c r="DZ79" i="23"/>
  <c r="CT96" i="23"/>
  <c r="BQ96" i="23" s="1"/>
  <c r="BR96" i="23" s="1"/>
  <c r="BS96" i="23" s="1"/>
  <c r="BT96" i="23" s="1"/>
  <c r="BU96" i="23" s="1"/>
  <c r="BV96" i="23" s="1"/>
  <c r="BW96" i="23" s="1"/>
  <c r="BX96" i="23" s="1"/>
  <c r="BY96" i="23" s="1"/>
  <c r="BZ96" i="23" s="1"/>
  <c r="CA96" i="23" s="1"/>
  <c r="CB96" i="23" s="1"/>
  <c r="CC96" i="23" s="1"/>
  <c r="CD96" i="23" s="1"/>
  <c r="CE96" i="23" s="1"/>
  <c r="CF96" i="23" s="1"/>
  <c r="CG96" i="23" s="1"/>
  <c r="CH96" i="23" s="1"/>
  <c r="CI96" i="23" s="1"/>
  <c r="CJ96" i="23" s="1"/>
  <c r="CK96" i="23" s="1"/>
  <c r="CL96" i="23" s="1"/>
  <c r="CM96" i="23" s="1"/>
  <c r="CN96" i="23" s="1"/>
  <c r="CO96" i="23" s="1"/>
  <c r="CP96" i="23" s="1"/>
  <c r="CQ96" i="23" s="1"/>
  <c r="CR96" i="23" s="1"/>
  <c r="CS96" i="23" s="1"/>
  <c r="G80" i="23"/>
  <c r="AL80" i="23"/>
  <c r="AK171" i="23"/>
  <c r="F171" i="23"/>
  <c r="CV164" i="23"/>
  <c r="CT167" i="23"/>
  <c r="BQ167" i="23" s="1"/>
  <c r="BR167" i="23" s="1"/>
  <c r="BS167" i="23" s="1"/>
  <c r="BT167" i="23" s="1"/>
  <c r="BU167" i="23" s="1"/>
  <c r="BV167" i="23" s="1"/>
  <c r="BW167" i="23" s="1"/>
  <c r="BX167" i="23" s="1"/>
  <c r="BY167" i="23" s="1"/>
  <c r="BZ167" i="23" s="1"/>
  <c r="CA167" i="23" s="1"/>
  <c r="CB167" i="23" s="1"/>
  <c r="CC167" i="23" s="1"/>
  <c r="CD167" i="23" s="1"/>
  <c r="CE167" i="23" s="1"/>
  <c r="CF167" i="23" s="1"/>
  <c r="CG167" i="23" s="1"/>
  <c r="CH167" i="23" s="1"/>
  <c r="CI167" i="23" s="1"/>
  <c r="CJ167" i="23" s="1"/>
  <c r="CK167" i="23" s="1"/>
  <c r="CL167" i="23" s="1"/>
  <c r="CM167" i="23" s="1"/>
  <c r="CN167" i="23" s="1"/>
  <c r="CO167" i="23" s="1"/>
  <c r="CP167" i="23" s="1"/>
  <c r="CQ167" i="23" s="1"/>
  <c r="CR167" i="23" s="1"/>
  <c r="CS167" i="23" s="1"/>
  <c r="DZ167" i="23"/>
  <c r="CT171" i="23"/>
  <c r="CW171" i="23" s="1"/>
  <c r="CX171" i="23" s="1"/>
  <c r="CY171" i="23" s="1"/>
  <c r="CZ171" i="23" s="1"/>
  <c r="DA171" i="23" s="1"/>
  <c r="DB171" i="23" s="1"/>
  <c r="DC171" i="23" s="1"/>
  <c r="DD171" i="23" s="1"/>
  <c r="DE171" i="23" s="1"/>
  <c r="DF171" i="23" s="1"/>
  <c r="DG171" i="23" s="1"/>
  <c r="DH171" i="23" s="1"/>
  <c r="DI171" i="23" s="1"/>
  <c r="DJ171" i="23" s="1"/>
  <c r="DK171" i="23" s="1"/>
  <c r="DL171" i="23" s="1"/>
  <c r="DM171" i="23" s="1"/>
  <c r="DN171" i="23" s="1"/>
  <c r="DO171" i="23" s="1"/>
  <c r="DP171" i="23" s="1"/>
  <c r="DQ171" i="23" s="1"/>
  <c r="DR171" i="23" s="1"/>
  <c r="DS171" i="23" s="1"/>
  <c r="DT171" i="23" s="1"/>
  <c r="DU171" i="23" s="1"/>
  <c r="DV171" i="23" s="1"/>
  <c r="DW171" i="23" s="1"/>
  <c r="DX171" i="23" s="1"/>
  <c r="DY171" i="23" s="1"/>
  <c r="AK164" i="23"/>
  <c r="F164" i="23"/>
  <c r="CT148" i="23"/>
  <c r="CW148" i="23" s="1"/>
  <c r="CX148" i="23" s="1"/>
  <c r="CY148" i="23" s="1"/>
  <c r="CZ148" i="23" s="1"/>
  <c r="DA148" i="23" s="1"/>
  <c r="DB148" i="23" s="1"/>
  <c r="DC148" i="23" s="1"/>
  <c r="DD148" i="23" s="1"/>
  <c r="DE148" i="23" s="1"/>
  <c r="DF148" i="23" s="1"/>
  <c r="DG148" i="23" s="1"/>
  <c r="DH148" i="23" s="1"/>
  <c r="DI148" i="23" s="1"/>
  <c r="DJ148" i="23" s="1"/>
  <c r="DK148" i="23" s="1"/>
  <c r="DL148" i="23" s="1"/>
  <c r="DM148" i="23" s="1"/>
  <c r="DN148" i="23" s="1"/>
  <c r="DO148" i="23" s="1"/>
  <c r="DP148" i="23" s="1"/>
  <c r="DQ148" i="23" s="1"/>
  <c r="DR148" i="23" s="1"/>
  <c r="DS148" i="23" s="1"/>
  <c r="DT148" i="23" s="1"/>
  <c r="DU148" i="23" s="1"/>
  <c r="DV148" i="23" s="1"/>
  <c r="DW148" i="23" s="1"/>
  <c r="DX148" i="23" s="1"/>
  <c r="DY148" i="23" s="1"/>
  <c r="G147" i="23"/>
  <c r="AL147" i="23"/>
  <c r="AK146" i="23"/>
  <c r="F146" i="23"/>
  <c r="CT125" i="23"/>
  <c r="CW125" i="23" s="1"/>
  <c r="CX125" i="23" s="1"/>
  <c r="CY125" i="23" s="1"/>
  <c r="CZ125" i="23" s="1"/>
  <c r="DA125" i="23" s="1"/>
  <c r="DB125" i="23" s="1"/>
  <c r="DC125" i="23" s="1"/>
  <c r="DD125" i="23" s="1"/>
  <c r="DE125" i="23" s="1"/>
  <c r="DF125" i="23" s="1"/>
  <c r="DG125" i="23" s="1"/>
  <c r="DH125" i="23" s="1"/>
  <c r="DI125" i="23" s="1"/>
  <c r="DJ125" i="23" s="1"/>
  <c r="DK125" i="23" s="1"/>
  <c r="DL125" i="23" s="1"/>
  <c r="DM125" i="23" s="1"/>
  <c r="DN125" i="23" s="1"/>
  <c r="DO125" i="23" s="1"/>
  <c r="DP125" i="23" s="1"/>
  <c r="DQ125" i="23" s="1"/>
  <c r="DR125" i="23" s="1"/>
  <c r="DS125" i="23" s="1"/>
  <c r="DT125" i="23" s="1"/>
  <c r="DU125" i="23" s="1"/>
  <c r="DV125" i="23" s="1"/>
  <c r="DW125" i="23" s="1"/>
  <c r="DX125" i="23" s="1"/>
  <c r="DY125" i="23" s="1"/>
  <c r="AK125" i="23"/>
  <c r="F125" i="23"/>
  <c r="G124" i="23"/>
  <c r="AL124" i="23"/>
  <c r="F103" i="23"/>
  <c r="AK103" i="23"/>
  <c r="G126" i="23"/>
  <c r="AL126" i="23"/>
  <c r="CW101" i="23"/>
  <c r="CX101" i="23" s="1"/>
  <c r="CY101" i="23" s="1"/>
  <c r="CZ101" i="23" s="1"/>
  <c r="DA101" i="23" s="1"/>
  <c r="DB101" i="23" s="1"/>
  <c r="DC101" i="23" s="1"/>
  <c r="DD101" i="23" s="1"/>
  <c r="DE101" i="23" s="1"/>
  <c r="DF101" i="23" s="1"/>
  <c r="DG101" i="23" s="1"/>
  <c r="DH101" i="23" s="1"/>
  <c r="DI101" i="23" s="1"/>
  <c r="DJ101" i="23" s="1"/>
  <c r="DK101" i="23" s="1"/>
  <c r="DL101" i="23" s="1"/>
  <c r="DM101" i="23" s="1"/>
  <c r="DN101" i="23" s="1"/>
  <c r="DO101" i="23" s="1"/>
  <c r="DP101" i="23" s="1"/>
  <c r="DQ101" i="23" s="1"/>
  <c r="DR101" i="23" s="1"/>
  <c r="DS101" i="23" s="1"/>
  <c r="DT101" i="23" s="1"/>
  <c r="DU101" i="23" s="1"/>
  <c r="DV101" i="23" s="1"/>
  <c r="DW101" i="23" s="1"/>
  <c r="DX101" i="23" s="1"/>
  <c r="DY101" i="23" s="1"/>
  <c r="CT76" i="23"/>
  <c r="BQ76" i="23" s="1"/>
  <c r="BR76" i="23" s="1"/>
  <c r="BS76" i="23" s="1"/>
  <c r="BT76" i="23" s="1"/>
  <c r="BU76" i="23" s="1"/>
  <c r="BV76" i="23" s="1"/>
  <c r="BW76" i="23" s="1"/>
  <c r="BX76" i="23" s="1"/>
  <c r="BY76" i="23" s="1"/>
  <c r="BZ76" i="23" s="1"/>
  <c r="CA76" i="23" s="1"/>
  <c r="CB76" i="23" s="1"/>
  <c r="CC76" i="23" s="1"/>
  <c r="CD76" i="23" s="1"/>
  <c r="CE76" i="23" s="1"/>
  <c r="CF76" i="23" s="1"/>
  <c r="CG76" i="23" s="1"/>
  <c r="CH76" i="23" s="1"/>
  <c r="CI76" i="23" s="1"/>
  <c r="CJ76" i="23" s="1"/>
  <c r="CK76" i="23" s="1"/>
  <c r="CL76" i="23" s="1"/>
  <c r="CM76" i="23" s="1"/>
  <c r="CN76" i="23" s="1"/>
  <c r="CO76" i="23" s="1"/>
  <c r="CP76" i="23" s="1"/>
  <c r="CQ76" i="23" s="1"/>
  <c r="CR76" i="23" s="1"/>
  <c r="CS76" i="23" s="1"/>
  <c r="AL79" i="23"/>
  <c r="G79" i="23"/>
  <c r="CW56" i="23"/>
  <c r="CX56" i="23" s="1"/>
  <c r="CY56" i="23" s="1"/>
  <c r="CZ56" i="23" s="1"/>
  <c r="DA56" i="23" s="1"/>
  <c r="DB56" i="23" s="1"/>
  <c r="DC56" i="23" s="1"/>
  <c r="DD56" i="23" s="1"/>
  <c r="DE56" i="23" s="1"/>
  <c r="DF56" i="23" s="1"/>
  <c r="DG56" i="23" s="1"/>
  <c r="DH56" i="23" s="1"/>
  <c r="DI56" i="23" s="1"/>
  <c r="DJ56" i="23" s="1"/>
  <c r="DK56" i="23" s="1"/>
  <c r="DL56" i="23" s="1"/>
  <c r="DM56" i="23" s="1"/>
  <c r="DN56" i="23" s="1"/>
  <c r="DO56" i="23" s="1"/>
  <c r="DP56" i="23" s="1"/>
  <c r="DQ56" i="23" s="1"/>
  <c r="DR56" i="23" s="1"/>
  <c r="DS56" i="23" s="1"/>
  <c r="DT56" i="23" s="1"/>
  <c r="DU56" i="23" s="1"/>
  <c r="DV56" i="23" s="1"/>
  <c r="DW56" i="23" s="1"/>
  <c r="DX56" i="23" s="1"/>
  <c r="DY56" i="23" s="1"/>
  <c r="DZ56" i="23"/>
  <c r="F54" i="23"/>
  <c r="AK54" i="23"/>
  <c r="AM34" i="23"/>
  <c r="H34" i="23"/>
  <c r="AK30" i="23"/>
  <c r="CW30" i="23" s="1"/>
  <c r="F30" i="23"/>
  <c r="CT54" i="23"/>
  <c r="CW54" i="23" s="1"/>
  <c r="CX54" i="23" s="1"/>
  <c r="CY54" i="23" s="1"/>
  <c r="CZ54" i="23" s="1"/>
  <c r="DA54" i="23" s="1"/>
  <c r="DB54" i="23" s="1"/>
  <c r="DC54" i="23" s="1"/>
  <c r="DD54" i="23" s="1"/>
  <c r="DE54" i="23" s="1"/>
  <c r="DF54" i="23" s="1"/>
  <c r="DG54" i="23" s="1"/>
  <c r="DH54" i="23" s="1"/>
  <c r="DI54" i="23" s="1"/>
  <c r="DJ54" i="23" s="1"/>
  <c r="DK54" i="23" s="1"/>
  <c r="DL54" i="23" s="1"/>
  <c r="DM54" i="23" s="1"/>
  <c r="DN54" i="23" s="1"/>
  <c r="DO54" i="23" s="1"/>
  <c r="DP54" i="23" s="1"/>
  <c r="DQ54" i="23" s="1"/>
  <c r="DR54" i="23" s="1"/>
  <c r="DS54" i="23" s="1"/>
  <c r="DT54" i="23" s="1"/>
  <c r="DU54" i="23" s="1"/>
  <c r="DV54" i="23" s="1"/>
  <c r="DW54" i="23" s="1"/>
  <c r="DX54" i="23" s="1"/>
  <c r="DY54" i="23" s="1"/>
  <c r="CT149" i="23"/>
  <c r="BQ149" i="23" s="1"/>
  <c r="BR149" i="23" s="1"/>
  <c r="BS149" i="23" s="1"/>
  <c r="BT149" i="23" s="1"/>
  <c r="BU149" i="23" s="1"/>
  <c r="BV149" i="23" s="1"/>
  <c r="BW149" i="23" s="1"/>
  <c r="BX149" i="23" s="1"/>
  <c r="BY149" i="23" s="1"/>
  <c r="BZ149" i="23" s="1"/>
  <c r="CA149" i="23" s="1"/>
  <c r="CB149" i="23" s="1"/>
  <c r="CC149" i="23" s="1"/>
  <c r="CD149" i="23" s="1"/>
  <c r="CE149" i="23" s="1"/>
  <c r="CF149" i="23" s="1"/>
  <c r="CG149" i="23" s="1"/>
  <c r="CH149" i="23" s="1"/>
  <c r="CI149" i="23" s="1"/>
  <c r="CJ149" i="23" s="1"/>
  <c r="CK149" i="23" s="1"/>
  <c r="CL149" i="23" s="1"/>
  <c r="CM149" i="23" s="1"/>
  <c r="CN149" i="23" s="1"/>
  <c r="CO149" i="23" s="1"/>
  <c r="CP149" i="23" s="1"/>
  <c r="CQ149" i="23" s="1"/>
  <c r="CR149" i="23" s="1"/>
  <c r="CS149" i="23" s="1"/>
  <c r="CT146" i="23"/>
  <c r="BQ146" i="23" s="1"/>
  <c r="BR146" i="23" s="1"/>
  <c r="BS146" i="23" s="1"/>
  <c r="BT146" i="23" s="1"/>
  <c r="BU146" i="23" s="1"/>
  <c r="BV146" i="23" s="1"/>
  <c r="BW146" i="23" s="1"/>
  <c r="BX146" i="23" s="1"/>
  <c r="BY146" i="23" s="1"/>
  <c r="BZ146" i="23" s="1"/>
  <c r="CA146" i="23" s="1"/>
  <c r="CB146" i="23" s="1"/>
  <c r="CC146" i="23" s="1"/>
  <c r="CD146" i="23" s="1"/>
  <c r="CE146" i="23" s="1"/>
  <c r="CF146" i="23" s="1"/>
  <c r="CG146" i="23" s="1"/>
  <c r="CH146" i="23" s="1"/>
  <c r="CI146" i="23" s="1"/>
  <c r="CJ146" i="23" s="1"/>
  <c r="CK146" i="23" s="1"/>
  <c r="CL146" i="23" s="1"/>
  <c r="CM146" i="23" s="1"/>
  <c r="CN146" i="23" s="1"/>
  <c r="CO146" i="23" s="1"/>
  <c r="CP146" i="23" s="1"/>
  <c r="CQ146" i="23" s="1"/>
  <c r="CR146" i="23" s="1"/>
  <c r="CS146" i="23" s="1"/>
  <c r="AK141" i="23"/>
  <c r="F141" i="23"/>
  <c r="CT119" i="23"/>
  <c r="BQ119" i="23" s="1"/>
  <c r="BR119" i="23" s="1"/>
  <c r="BS119" i="23" s="1"/>
  <c r="BT119" i="23" s="1"/>
  <c r="BU119" i="23" s="1"/>
  <c r="BV119" i="23" s="1"/>
  <c r="BW119" i="23" s="1"/>
  <c r="BX119" i="23" s="1"/>
  <c r="BY119" i="23" s="1"/>
  <c r="BZ119" i="23" s="1"/>
  <c r="CA119" i="23" s="1"/>
  <c r="CB119" i="23" s="1"/>
  <c r="CC119" i="23" s="1"/>
  <c r="CD119" i="23" s="1"/>
  <c r="CE119" i="23" s="1"/>
  <c r="CF119" i="23" s="1"/>
  <c r="CG119" i="23" s="1"/>
  <c r="CH119" i="23" s="1"/>
  <c r="CI119" i="23" s="1"/>
  <c r="CJ119" i="23" s="1"/>
  <c r="CK119" i="23" s="1"/>
  <c r="CL119" i="23" s="1"/>
  <c r="CM119" i="23" s="1"/>
  <c r="CN119" i="23" s="1"/>
  <c r="CO119" i="23" s="1"/>
  <c r="CP119" i="23" s="1"/>
  <c r="CQ119" i="23" s="1"/>
  <c r="CR119" i="23" s="1"/>
  <c r="CS119" i="23" s="1"/>
  <c r="F118" i="23"/>
  <c r="AK118" i="23"/>
  <c r="AL95" i="23"/>
  <c r="G95" i="23"/>
  <c r="CW80" i="23"/>
  <c r="CX80" i="23" s="1"/>
  <c r="CY80" i="23" s="1"/>
  <c r="CZ80" i="23" s="1"/>
  <c r="DA80" i="23" s="1"/>
  <c r="DB80" i="23" s="1"/>
  <c r="DC80" i="23" s="1"/>
  <c r="DD80" i="23" s="1"/>
  <c r="DE80" i="23" s="1"/>
  <c r="DF80" i="23" s="1"/>
  <c r="DG80" i="23" s="1"/>
  <c r="DH80" i="23" s="1"/>
  <c r="DI80" i="23" s="1"/>
  <c r="DJ80" i="23" s="1"/>
  <c r="DK80" i="23" s="1"/>
  <c r="DL80" i="23" s="1"/>
  <c r="DM80" i="23" s="1"/>
  <c r="DN80" i="23" s="1"/>
  <c r="DO80" i="23" s="1"/>
  <c r="DP80" i="23" s="1"/>
  <c r="DQ80" i="23" s="1"/>
  <c r="DR80" i="23" s="1"/>
  <c r="DS80" i="23" s="1"/>
  <c r="DT80" i="23" s="1"/>
  <c r="DU80" i="23" s="1"/>
  <c r="DV80" i="23" s="1"/>
  <c r="DW80" i="23" s="1"/>
  <c r="DX80" i="23" s="1"/>
  <c r="DY80" i="23" s="1"/>
  <c r="DZ80" i="23"/>
  <c r="BQ100" i="23"/>
  <c r="BR100" i="23" s="1"/>
  <c r="BS100" i="23" s="1"/>
  <c r="BT100" i="23" s="1"/>
  <c r="BU100" i="23" s="1"/>
  <c r="BV100" i="23" s="1"/>
  <c r="BW100" i="23" s="1"/>
  <c r="BX100" i="23" s="1"/>
  <c r="BY100" i="23" s="1"/>
  <c r="BZ100" i="23" s="1"/>
  <c r="CA100" i="23" s="1"/>
  <c r="CB100" i="23" s="1"/>
  <c r="CC100" i="23" s="1"/>
  <c r="CD100" i="23" s="1"/>
  <c r="CE100" i="23" s="1"/>
  <c r="CF100" i="23" s="1"/>
  <c r="CG100" i="23" s="1"/>
  <c r="CH100" i="23" s="1"/>
  <c r="CI100" i="23" s="1"/>
  <c r="CJ100" i="23" s="1"/>
  <c r="CK100" i="23" s="1"/>
  <c r="CL100" i="23" s="1"/>
  <c r="CM100" i="23" s="1"/>
  <c r="CN100" i="23" s="1"/>
  <c r="CO100" i="23" s="1"/>
  <c r="CP100" i="23" s="1"/>
  <c r="CQ100" i="23" s="1"/>
  <c r="CR100" i="23" s="1"/>
  <c r="CS100" i="23" s="1"/>
  <c r="AK49" i="23"/>
  <c r="F49" i="23"/>
  <c r="CT50" i="23"/>
  <c r="BQ50" i="23" s="1"/>
  <c r="BR50" i="23" s="1"/>
  <c r="BS50" i="23" s="1"/>
  <c r="BT50" i="23" s="1"/>
  <c r="BU50" i="23" s="1"/>
  <c r="BV50" i="23" s="1"/>
  <c r="BW50" i="23" s="1"/>
  <c r="BX50" i="23" s="1"/>
  <c r="BY50" i="23" s="1"/>
  <c r="BZ50" i="23" s="1"/>
  <c r="CA50" i="23" s="1"/>
  <c r="CB50" i="23" s="1"/>
  <c r="CC50" i="23" s="1"/>
  <c r="CD50" i="23" s="1"/>
  <c r="CE50" i="23" s="1"/>
  <c r="CF50" i="23" s="1"/>
  <c r="CG50" i="23" s="1"/>
  <c r="CH50" i="23" s="1"/>
  <c r="CI50" i="23" s="1"/>
  <c r="CJ50" i="23" s="1"/>
  <c r="CK50" i="23" s="1"/>
  <c r="CL50" i="23" s="1"/>
  <c r="CM50" i="23" s="1"/>
  <c r="CN50" i="23" s="1"/>
  <c r="CO50" i="23" s="1"/>
  <c r="CP50" i="23" s="1"/>
  <c r="CQ50" i="23" s="1"/>
  <c r="CR50" i="23" s="1"/>
  <c r="CS50" i="23" s="1"/>
  <c r="AL51" i="23"/>
  <c r="CX51" i="23" s="1"/>
  <c r="G51" i="23"/>
  <c r="CW33" i="23"/>
  <c r="CX33" i="23" s="1"/>
  <c r="CY33" i="23" s="1"/>
  <c r="CZ33" i="23" s="1"/>
  <c r="DA33" i="23" s="1"/>
  <c r="DB33" i="23" s="1"/>
  <c r="DC33" i="23" s="1"/>
  <c r="DD33" i="23" s="1"/>
  <c r="DE33" i="23" s="1"/>
  <c r="DF33" i="23" s="1"/>
  <c r="DG33" i="23" s="1"/>
  <c r="DH33" i="23" s="1"/>
  <c r="DI33" i="23" s="1"/>
  <c r="DJ33" i="23" s="1"/>
  <c r="DK33" i="23" s="1"/>
  <c r="DL33" i="23" s="1"/>
  <c r="DM33" i="23" s="1"/>
  <c r="DN33" i="23" s="1"/>
  <c r="DO33" i="23" s="1"/>
  <c r="DP33" i="23" s="1"/>
  <c r="DQ33" i="23" s="1"/>
  <c r="DR33" i="23" s="1"/>
  <c r="DS33" i="23" s="1"/>
  <c r="DT33" i="23" s="1"/>
  <c r="DU33" i="23" s="1"/>
  <c r="DV33" i="23" s="1"/>
  <c r="DW33" i="23" s="1"/>
  <c r="DX33" i="23" s="1"/>
  <c r="DY33" i="23" s="1"/>
  <c r="DZ33" i="23"/>
  <c r="CW34" i="23"/>
  <c r="CX34" i="23" s="1"/>
  <c r="CY34" i="23" s="1"/>
  <c r="CZ34" i="23" s="1"/>
  <c r="DA34" i="23" s="1"/>
  <c r="DB34" i="23" s="1"/>
  <c r="DC34" i="23" s="1"/>
  <c r="DD34" i="23" s="1"/>
  <c r="DE34" i="23" s="1"/>
  <c r="DF34" i="23" s="1"/>
  <c r="DG34" i="23" s="1"/>
  <c r="DH34" i="23" s="1"/>
  <c r="DI34" i="23" s="1"/>
  <c r="DJ34" i="23" s="1"/>
  <c r="DK34" i="23" s="1"/>
  <c r="DL34" i="23" s="1"/>
  <c r="DM34" i="23" s="1"/>
  <c r="DN34" i="23" s="1"/>
  <c r="DO34" i="23" s="1"/>
  <c r="DP34" i="23" s="1"/>
  <c r="DQ34" i="23" s="1"/>
  <c r="DR34" i="23" s="1"/>
  <c r="DS34" i="23" s="1"/>
  <c r="DT34" i="23" s="1"/>
  <c r="DU34" i="23" s="1"/>
  <c r="DV34" i="23" s="1"/>
  <c r="DW34" i="23" s="1"/>
  <c r="DX34" i="23" s="1"/>
  <c r="DY34" i="23" s="1"/>
  <c r="AL165" i="23"/>
  <c r="CX165" i="23" s="1"/>
  <c r="G165" i="23"/>
  <c r="CW126" i="23"/>
  <c r="CX126" i="23" s="1"/>
  <c r="CY126" i="23" s="1"/>
  <c r="CZ126" i="23" s="1"/>
  <c r="DA126" i="23" s="1"/>
  <c r="DB126" i="23" s="1"/>
  <c r="DC126" i="23" s="1"/>
  <c r="DD126" i="23" s="1"/>
  <c r="DE126" i="23" s="1"/>
  <c r="DF126" i="23" s="1"/>
  <c r="DG126" i="23" s="1"/>
  <c r="DH126" i="23" s="1"/>
  <c r="DI126" i="23" s="1"/>
  <c r="DJ126" i="23" s="1"/>
  <c r="DK126" i="23" s="1"/>
  <c r="DL126" i="23" s="1"/>
  <c r="DM126" i="23" s="1"/>
  <c r="DN126" i="23" s="1"/>
  <c r="DO126" i="23" s="1"/>
  <c r="DP126" i="23" s="1"/>
  <c r="DQ126" i="23" s="1"/>
  <c r="DR126" i="23" s="1"/>
  <c r="DS126" i="23" s="1"/>
  <c r="DT126" i="23" s="1"/>
  <c r="DU126" i="23" s="1"/>
  <c r="DV126" i="23" s="1"/>
  <c r="DW126" i="23" s="1"/>
  <c r="DX126" i="23" s="1"/>
  <c r="DY126" i="23" s="1"/>
  <c r="CT164" i="23"/>
  <c r="BQ164" i="23" s="1"/>
  <c r="F142" i="23"/>
  <c r="AK142" i="23"/>
  <c r="CW142" i="23" s="1"/>
  <c r="CT141" i="23"/>
  <c r="CW124" i="23"/>
  <c r="CX124" i="23" s="1"/>
  <c r="CY124" i="23" s="1"/>
  <c r="CZ124" i="23" s="1"/>
  <c r="DA124" i="23" s="1"/>
  <c r="DB124" i="23" s="1"/>
  <c r="DC124" i="23" s="1"/>
  <c r="DD124" i="23" s="1"/>
  <c r="DE124" i="23" s="1"/>
  <c r="DF124" i="23" s="1"/>
  <c r="DG124" i="23" s="1"/>
  <c r="DH124" i="23" s="1"/>
  <c r="DI124" i="23" s="1"/>
  <c r="DJ124" i="23" s="1"/>
  <c r="DK124" i="23" s="1"/>
  <c r="DL124" i="23" s="1"/>
  <c r="DM124" i="23" s="1"/>
  <c r="DN124" i="23" s="1"/>
  <c r="DO124" i="23" s="1"/>
  <c r="DP124" i="23" s="1"/>
  <c r="DQ124" i="23" s="1"/>
  <c r="DR124" i="23" s="1"/>
  <c r="DS124" i="23" s="1"/>
  <c r="DT124" i="23" s="1"/>
  <c r="DU124" i="23" s="1"/>
  <c r="DV124" i="23" s="1"/>
  <c r="DW124" i="23" s="1"/>
  <c r="DX124" i="23" s="1"/>
  <c r="DY124" i="23" s="1"/>
  <c r="CT102" i="23"/>
  <c r="CW102" i="23" s="1"/>
  <c r="CX102" i="23" s="1"/>
  <c r="CY102" i="23" s="1"/>
  <c r="CZ102" i="23" s="1"/>
  <c r="DA102" i="23" s="1"/>
  <c r="DB102" i="23" s="1"/>
  <c r="DC102" i="23" s="1"/>
  <c r="DD102" i="23" s="1"/>
  <c r="DE102" i="23" s="1"/>
  <c r="DF102" i="23" s="1"/>
  <c r="DG102" i="23" s="1"/>
  <c r="DH102" i="23" s="1"/>
  <c r="DI102" i="23" s="1"/>
  <c r="DJ102" i="23" s="1"/>
  <c r="DK102" i="23" s="1"/>
  <c r="DL102" i="23" s="1"/>
  <c r="DM102" i="23" s="1"/>
  <c r="DN102" i="23" s="1"/>
  <c r="DO102" i="23" s="1"/>
  <c r="DP102" i="23" s="1"/>
  <c r="DQ102" i="23" s="1"/>
  <c r="DR102" i="23" s="1"/>
  <c r="DS102" i="23" s="1"/>
  <c r="DT102" i="23" s="1"/>
  <c r="DU102" i="23" s="1"/>
  <c r="DV102" i="23" s="1"/>
  <c r="DW102" i="23" s="1"/>
  <c r="DX102" i="23" s="1"/>
  <c r="DY102" i="23" s="1"/>
  <c r="CW78" i="23"/>
  <c r="CX78" i="23" s="1"/>
  <c r="CY78" i="23" s="1"/>
  <c r="CZ78" i="23" s="1"/>
  <c r="DA78" i="23" s="1"/>
  <c r="DB78" i="23" s="1"/>
  <c r="DC78" i="23" s="1"/>
  <c r="DD78" i="23" s="1"/>
  <c r="DE78" i="23" s="1"/>
  <c r="DF78" i="23" s="1"/>
  <c r="DG78" i="23" s="1"/>
  <c r="DH78" i="23" s="1"/>
  <c r="DI78" i="23" s="1"/>
  <c r="DJ78" i="23" s="1"/>
  <c r="DK78" i="23" s="1"/>
  <c r="DL78" i="23" s="1"/>
  <c r="DM78" i="23" s="1"/>
  <c r="DN78" i="23" s="1"/>
  <c r="DO78" i="23" s="1"/>
  <c r="DP78" i="23" s="1"/>
  <c r="DQ78" i="23" s="1"/>
  <c r="DR78" i="23" s="1"/>
  <c r="DS78" i="23" s="1"/>
  <c r="DT78" i="23" s="1"/>
  <c r="DU78" i="23" s="1"/>
  <c r="DV78" i="23" s="1"/>
  <c r="DW78" i="23" s="1"/>
  <c r="DX78" i="23" s="1"/>
  <c r="DY78" i="23" s="1"/>
  <c r="DZ78" i="23"/>
  <c r="F76" i="23"/>
  <c r="AK76" i="23"/>
  <c r="CW76" i="23" s="1"/>
  <c r="AM32" i="23"/>
  <c r="H32" i="23"/>
  <c r="AH52" i="23"/>
  <c r="D52" i="23"/>
  <c r="AK168" i="23"/>
  <c r="CW168" i="23" s="1"/>
  <c r="F168" i="23"/>
  <c r="CT147" i="23"/>
  <c r="BQ147" i="23" s="1"/>
  <c r="BR147" i="23" s="1"/>
  <c r="BS147" i="23" s="1"/>
  <c r="BT147" i="23" s="1"/>
  <c r="BU147" i="23" s="1"/>
  <c r="BV147" i="23" s="1"/>
  <c r="BW147" i="23" s="1"/>
  <c r="BX147" i="23" s="1"/>
  <c r="BY147" i="23" s="1"/>
  <c r="BZ147" i="23" s="1"/>
  <c r="CA147" i="23" s="1"/>
  <c r="CB147" i="23" s="1"/>
  <c r="CC147" i="23" s="1"/>
  <c r="CD147" i="23" s="1"/>
  <c r="CE147" i="23" s="1"/>
  <c r="CF147" i="23" s="1"/>
  <c r="CG147" i="23" s="1"/>
  <c r="CH147" i="23" s="1"/>
  <c r="CI147" i="23" s="1"/>
  <c r="CJ147" i="23" s="1"/>
  <c r="CK147" i="23" s="1"/>
  <c r="CL147" i="23" s="1"/>
  <c r="CM147" i="23" s="1"/>
  <c r="CN147" i="23" s="1"/>
  <c r="CO147" i="23" s="1"/>
  <c r="CP147" i="23" s="1"/>
  <c r="CQ147" i="23" s="1"/>
  <c r="CR147" i="23" s="1"/>
  <c r="CS147" i="23" s="1"/>
  <c r="CT120" i="23"/>
  <c r="BQ120" i="23" s="1"/>
  <c r="BR120" i="23" s="1"/>
  <c r="BS120" i="23" s="1"/>
  <c r="BT120" i="23" s="1"/>
  <c r="BU120" i="23" s="1"/>
  <c r="BV120" i="23" s="1"/>
  <c r="BW120" i="23" s="1"/>
  <c r="BX120" i="23" s="1"/>
  <c r="BY120" i="23" s="1"/>
  <c r="BZ120" i="23" s="1"/>
  <c r="CA120" i="23" s="1"/>
  <c r="CB120" i="23" s="1"/>
  <c r="CC120" i="23" s="1"/>
  <c r="CD120" i="23" s="1"/>
  <c r="CE120" i="23" s="1"/>
  <c r="CF120" i="23" s="1"/>
  <c r="CG120" i="23" s="1"/>
  <c r="CH120" i="23" s="1"/>
  <c r="CI120" i="23" s="1"/>
  <c r="CJ120" i="23" s="1"/>
  <c r="CK120" i="23" s="1"/>
  <c r="CL120" i="23" s="1"/>
  <c r="CM120" i="23" s="1"/>
  <c r="CN120" i="23" s="1"/>
  <c r="CO120" i="23" s="1"/>
  <c r="CP120" i="23" s="1"/>
  <c r="CQ120" i="23" s="1"/>
  <c r="CR120" i="23" s="1"/>
  <c r="CS120" i="23" s="1"/>
  <c r="EA188" i="23"/>
  <c r="CT121" i="23"/>
  <c r="BQ121" i="23" s="1"/>
  <c r="BR121" i="23" s="1"/>
  <c r="BS121" i="23" s="1"/>
  <c r="BT121" i="23" s="1"/>
  <c r="BU121" i="23" s="1"/>
  <c r="BV121" i="23" s="1"/>
  <c r="BW121" i="23" s="1"/>
  <c r="BX121" i="23" s="1"/>
  <c r="BY121" i="23" s="1"/>
  <c r="BZ121" i="23" s="1"/>
  <c r="CA121" i="23" s="1"/>
  <c r="CB121" i="23" s="1"/>
  <c r="CC121" i="23" s="1"/>
  <c r="CD121" i="23" s="1"/>
  <c r="CE121" i="23" s="1"/>
  <c r="CF121" i="23" s="1"/>
  <c r="CG121" i="23" s="1"/>
  <c r="CH121" i="23" s="1"/>
  <c r="CI121" i="23" s="1"/>
  <c r="CJ121" i="23" s="1"/>
  <c r="CK121" i="23" s="1"/>
  <c r="CL121" i="23" s="1"/>
  <c r="CM121" i="23" s="1"/>
  <c r="CN121" i="23" s="1"/>
  <c r="CO121" i="23" s="1"/>
  <c r="CP121" i="23" s="1"/>
  <c r="CQ121" i="23" s="1"/>
  <c r="CR121" i="23" s="1"/>
  <c r="CS121" i="23" s="1"/>
  <c r="DZ121" i="23"/>
  <c r="AL169" i="23"/>
  <c r="G169" i="23"/>
  <c r="AL172" i="23"/>
  <c r="G172" i="23"/>
  <c r="AL148" i="23"/>
  <c r="G148" i="23"/>
  <c r="CW149" i="23"/>
  <c r="CX149" i="23" s="1"/>
  <c r="CY149" i="23" s="1"/>
  <c r="CZ149" i="23" s="1"/>
  <c r="DA149" i="23" s="1"/>
  <c r="DB149" i="23" s="1"/>
  <c r="DC149" i="23" s="1"/>
  <c r="DD149" i="23" s="1"/>
  <c r="DE149" i="23" s="1"/>
  <c r="DF149" i="23" s="1"/>
  <c r="DG149" i="23" s="1"/>
  <c r="DH149" i="23" s="1"/>
  <c r="DI149" i="23" s="1"/>
  <c r="DJ149" i="23" s="1"/>
  <c r="DK149" i="23" s="1"/>
  <c r="DL149" i="23" s="1"/>
  <c r="DM149" i="23" s="1"/>
  <c r="DN149" i="23" s="1"/>
  <c r="DO149" i="23" s="1"/>
  <c r="DP149" i="23" s="1"/>
  <c r="DQ149" i="23" s="1"/>
  <c r="DR149" i="23" s="1"/>
  <c r="DS149" i="23" s="1"/>
  <c r="DT149" i="23" s="1"/>
  <c r="DU149" i="23" s="1"/>
  <c r="DV149" i="23" s="1"/>
  <c r="DW149" i="23" s="1"/>
  <c r="DX149" i="23" s="1"/>
  <c r="DY149" i="23" s="1"/>
  <c r="CV141" i="23"/>
  <c r="CT118" i="23"/>
  <c r="BQ118" i="23" s="1"/>
  <c r="G120" i="23"/>
  <c r="AL120" i="23"/>
  <c r="CX120" i="23" s="1"/>
  <c r="F101" i="23"/>
  <c r="AK101" i="23"/>
  <c r="CW95" i="23"/>
  <c r="BQ79" i="23"/>
  <c r="BR79" i="23" s="1"/>
  <c r="BS79" i="23" s="1"/>
  <c r="BT79" i="23" s="1"/>
  <c r="BU79" i="23" s="1"/>
  <c r="BV79" i="23" s="1"/>
  <c r="BW79" i="23" s="1"/>
  <c r="BX79" i="23" s="1"/>
  <c r="BY79" i="23" s="1"/>
  <c r="BZ79" i="23" s="1"/>
  <c r="CA79" i="23" s="1"/>
  <c r="CB79" i="23" s="1"/>
  <c r="CC79" i="23" s="1"/>
  <c r="CD79" i="23" s="1"/>
  <c r="CE79" i="23" s="1"/>
  <c r="CF79" i="23" s="1"/>
  <c r="CG79" i="23" s="1"/>
  <c r="CH79" i="23" s="1"/>
  <c r="CI79" i="23" s="1"/>
  <c r="CJ79" i="23" s="1"/>
  <c r="CK79" i="23" s="1"/>
  <c r="CL79" i="23" s="1"/>
  <c r="CM79" i="23" s="1"/>
  <c r="CN79" i="23" s="1"/>
  <c r="CO79" i="23" s="1"/>
  <c r="CP79" i="23" s="1"/>
  <c r="CQ79" i="23" s="1"/>
  <c r="CR79" i="23" s="1"/>
  <c r="CS79" i="23" s="1"/>
  <c r="CT79" i="23"/>
  <c r="CW79" i="23" s="1"/>
  <c r="CX79" i="23" s="1"/>
  <c r="CY79" i="23" s="1"/>
  <c r="CZ79" i="23" s="1"/>
  <c r="DA79" i="23" s="1"/>
  <c r="DB79" i="23" s="1"/>
  <c r="DC79" i="23" s="1"/>
  <c r="DD79" i="23" s="1"/>
  <c r="DE79" i="23" s="1"/>
  <c r="DF79" i="23" s="1"/>
  <c r="DG79" i="23" s="1"/>
  <c r="DH79" i="23" s="1"/>
  <c r="DI79" i="23" s="1"/>
  <c r="DJ79" i="23" s="1"/>
  <c r="DK79" i="23" s="1"/>
  <c r="DL79" i="23" s="1"/>
  <c r="DM79" i="23" s="1"/>
  <c r="DN79" i="23" s="1"/>
  <c r="DO79" i="23" s="1"/>
  <c r="DP79" i="23" s="1"/>
  <c r="DQ79" i="23" s="1"/>
  <c r="DR79" i="23" s="1"/>
  <c r="DS79" i="23" s="1"/>
  <c r="DT79" i="23" s="1"/>
  <c r="DU79" i="23" s="1"/>
  <c r="DV79" i="23" s="1"/>
  <c r="DW79" i="23" s="1"/>
  <c r="DX79" i="23" s="1"/>
  <c r="DY79" i="23" s="1"/>
  <c r="AL77" i="23"/>
  <c r="G77" i="23"/>
  <c r="CT73" i="23"/>
  <c r="BQ73" i="23" s="1"/>
  <c r="BR73" i="23" s="1"/>
  <c r="BS73" i="23" s="1"/>
  <c r="BT73" i="23" s="1"/>
  <c r="BU73" i="23" s="1"/>
  <c r="BV73" i="23" s="1"/>
  <c r="BW73" i="23" s="1"/>
  <c r="BX73" i="23" s="1"/>
  <c r="BY73" i="23" s="1"/>
  <c r="BZ73" i="23" s="1"/>
  <c r="CA73" i="23" s="1"/>
  <c r="CB73" i="23" s="1"/>
  <c r="CC73" i="23" s="1"/>
  <c r="CD73" i="23" s="1"/>
  <c r="CE73" i="23" s="1"/>
  <c r="CF73" i="23" s="1"/>
  <c r="CG73" i="23" s="1"/>
  <c r="CH73" i="23" s="1"/>
  <c r="CI73" i="23" s="1"/>
  <c r="CJ73" i="23" s="1"/>
  <c r="CK73" i="23" s="1"/>
  <c r="CL73" i="23" s="1"/>
  <c r="CM73" i="23" s="1"/>
  <c r="CN73" i="23" s="1"/>
  <c r="CO73" i="23" s="1"/>
  <c r="CP73" i="23" s="1"/>
  <c r="CQ73" i="23" s="1"/>
  <c r="CR73" i="23" s="1"/>
  <c r="CS73" i="23" s="1"/>
  <c r="DZ57" i="23"/>
  <c r="CW57" i="23"/>
  <c r="CX57" i="23" s="1"/>
  <c r="CY57" i="23" s="1"/>
  <c r="CZ57" i="23" s="1"/>
  <c r="DA57" i="23" s="1"/>
  <c r="DB57" i="23" s="1"/>
  <c r="DC57" i="23" s="1"/>
  <c r="DD57" i="23" s="1"/>
  <c r="DE57" i="23" s="1"/>
  <c r="DF57" i="23" s="1"/>
  <c r="DG57" i="23" s="1"/>
  <c r="DH57" i="23" s="1"/>
  <c r="DI57" i="23" s="1"/>
  <c r="DJ57" i="23" s="1"/>
  <c r="DK57" i="23" s="1"/>
  <c r="DL57" i="23" s="1"/>
  <c r="DM57" i="23" s="1"/>
  <c r="DN57" i="23" s="1"/>
  <c r="DO57" i="23" s="1"/>
  <c r="DP57" i="23" s="1"/>
  <c r="DQ57" i="23" s="1"/>
  <c r="DR57" i="23" s="1"/>
  <c r="DS57" i="23" s="1"/>
  <c r="DT57" i="23" s="1"/>
  <c r="DU57" i="23" s="1"/>
  <c r="DV57" i="23" s="1"/>
  <c r="DW57" i="23" s="1"/>
  <c r="DX57" i="23" s="1"/>
  <c r="DY57" i="23" s="1"/>
  <c r="F50" i="23"/>
  <c r="AK50" i="23"/>
  <c r="CW50" i="23" s="1"/>
  <c r="AL55" i="23"/>
  <c r="G55" i="23"/>
  <c r="CT26" i="23"/>
  <c r="DZ164" i="23"/>
  <c r="AH98" i="23"/>
  <c r="EA191" i="23"/>
  <c r="D98" i="23"/>
  <c r="D97" i="23"/>
  <c r="CT103" i="23"/>
  <c r="BQ103" i="23" s="1"/>
  <c r="BR103" i="23" s="1"/>
  <c r="BS103" i="23" s="1"/>
  <c r="BT103" i="23" s="1"/>
  <c r="BU103" i="23" s="1"/>
  <c r="BV103" i="23" s="1"/>
  <c r="BW103" i="23" s="1"/>
  <c r="BX103" i="23" s="1"/>
  <c r="BY103" i="23" s="1"/>
  <c r="BZ103" i="23" s="1"/>
  <c r="CA103" i="23" s="1"/>
  <c r="CB103" i="23" s="1"/>
  <c r="CC103" i="23" s="1"/>
  <c r="CD103" i="23" s="1"/>
  <c r="CE103" i="23" s="1"/>
  <c r="CF103" i="23" s="1"/>
  <c r="CG103" i="23" s="1"/>
  <c r="CH103" i="23" s="1"/>
  <c r="CI103" i="23" s="1"/>
  <c r="CJ103" i="23" s="1"/>
  <c r="CK103" i="23" s="1"/>
  <c r="CL103" i="23" s="1"/>
  <c r="CM103" i="23" s="1"/>
  <c r="CN103" i="23" s="1"/>
  <c r="CO103" i="23" s="1"/>
  <c r="CP103" i="23" s="1"/>
  <c r="CQ103" i="23" s="1"/>
  <c r="CR103" i="23" s="1"/>
  <c r="CS103" i="23" s="1"/>
  <c r="CT72" i="23"/>
  <c r="F74" i="23"/>
  <c r="CW55" i="23"/>
  <c r="CX55" i="23" s="1"/>
  <c r="CY55" i="23" s="1"/>
  <c r="CZ55" i="23" s="1"/>
  <c r="DA55" i="23" s="1"/>
  <c r="DB55" i="23" s="1"/>
  <c r="DC55" i="23" s="1"/>
  <c r="DD55" i="23" s="1"/>
  <c r="DE55" i="23" s="1"/>
  <c r="DF55" i="23" s="1"/>
  <c r="DG55" i="23" s="1"/>
  <c r="DH55" i="23" s="1"/>
  <c r="DI55" i="23" s="1"/>
  <c r="DJ55" i="23" s="1"/>
  <c r="DK55" i="23" s="1"/>
  <c r="DL55" i="23" s="1"/>
  <c r="DM55" i="23" s="1"/>
  <c r="DN55" i="23" s="1"/>
  <c r="DO55" i="23" s="1"/>
  <c r="DP55" i="23" s="1"/>
  <c r="DQ55" i="23" s="1"/>
  <c r="DR55" i="23" s="1"/>
  <c r="DS55" i="23" s="1"/>
  <c r="DT55" i="23" s="1"/>
  <c r="DU55" i="23" s="1"/>
  <c r="DV55" i="23" s="1"/>
  <c r="DW55" i="23" s="1"/>
  <c r="DX55" i="23" s="1"/>
  <c r="DY55" i="23" s="1"/>
  <c r="DZ55" i="23"/>
  <c r="BR49" i="23"/>
  <c r="CV26" i="23"/>
  <c r="CT142" i="23"/>
  <c r="BQ142" i="23" s="1"/>
  <c r="BR142" i="23" s="1"/>
  <c r="BS142" i="23" s="1"/>
  <c r="BT142" i="23" s="1"/>
  <c r="BU142" i="23" s="1"/>
  <c r="BV142" i="23" s="1"/>
  <c r="BW142" i="23" s="1"/>
  <c r="BX142" i="23" s="1"/>
  <c r="BY142" i="23" s="1"/>
  <c r="BZ142" i="23" s="1"/>
  <c r="CA142" i="23" s="1"/>
  <c r="CB142" i="23" s="1"/>
  <c r="CC142" i="23" s="1"/>
  <c r="CD142" i="23" s="1"/>
  <c r="CE142" i="23" s="1"/>
  <c r="CF142" i="23" s="1"/>
  <c r="CG142" i="23" s="1"/>
  <c r="CH142" i="23" s="1"/>
  <c r="CI142" i="23" s="1"/>
  <c r="CJ142" i="23" s="1"/>
  <c r="CK142" i="23" s="1"/>
  <c r="CL142" i="23" s="1"/>
  <c r="CM142" i="23" s="1"/>
  <c r="CN142" i="23" s="1"/>
  <c r="CO142" i="23" s="1"/>
  <c r="CP142" i="23" s="1"/>
  <c r="CQ142" i="23" s="1"/>
  <c r="CR142" i="23" s="1"/>
  <c r="CS142" i="23" s="1"/>
  <c r="DZ103" i="23"/>
  <c r="AK72" i="23"/>
  <c r="F72" i="23"/>
  <c r="CT53" i="23"/>
  <c r="BQ53" i="23" s="1"/>
  <c r="BR53" i="23" s="1"/>
  <c r="BS53" i="23" s="1"/>
  <c r="BT53" i="23" s="1"/>
  <c r="BU53" i="23" s="1"/>
  <c r="BV53" i="23" s="1"/>
  <c r="BW53" i="23" s="1"/>
  <c r="BX53" i="23" s="1"/>
  <c r="BY53" i="23" s="1"/>
  <c r="BZ53" i="23" s="1"/>
  <c r="CA53" i="23" s="1"/>
  <c r="CB53" i="23" s="1"/>
  <c r="CC53" i="23" s="1"/>
  <c r="CD53" i="23" s="1"/>
  <c r="CE53" i="23" s="1"/>
  <c r="CF53" i="23" s="1"/>
  <c r="CG53" i="23" s="1"/>
  <c r="CH53" i="23" s="1"/>
  <c r="CI53" i="23" s="1"/>
  <c r="CJ53" i="23" s="1"/>
  <c r="CK53" i="23" s="1"/>
  <c r="CL53" i="23" s="1"/>
  <c r="CM53" i="23" s="1"/>
  <c r="CN53" i="23" s="1"/>
  <c r="CO53" i="23" s="1"/>
  <c r="CP53" i="23" s="1"/>
  <c r="CQ53" i="23" s="1"/>
  <c r="CR53" i="23" s="1"/>
  <c r="CS53" i="23" s="1"/>
  <c r="F33" i="23"/>
  <c r="AK33" i="23"/>
  <c r="F26" i="23"/>
  <c r="AK26" i="23"/>
  <c r="C143" i="19"/>
  <c r="U25" i="17"/>
  <c r="U24" i="17"/>
  <c r="HD20" i="18"/>
  <c r="HD19" i="18"/>
  <c r="AJ5" i="19"/>
  <c r="AK5" i="19"/>
  <c r="AL5" i="19"/>
  <c r="AM5" i="19"/>
  <c r="AN5" i="19"/>
  <c r="AO5" i="19"/>
  <c r="AP5" i="19"/>
  <c r="AQ5" i="19"/>
  <c r="AR5" i="19"/>
  <c r="AS5" i="19"/>
  <c r="AT5" i="19"/>
  <c r="AU5" i="19"/>
  <c r="AV5" i="19"/>
  <c r="AW5" i="19"/>
  <c r="AX5" i="19"/>
  <c r="AY5" i="19"/>
  <c r="AZ5" i="19"/>
  <c r="BA5" i="19"/>
  <c r="BB5" i="19"/>
  <c r="BC5" i="19"/>
  <c r="BD5" i="19"/>
  <c r="BE5" i="19"/>
  <c r="BF5" i="19"/>
  <c r="BG5" i="19"/>
  <c r="BH5" i="19"/>
  <c r="BI5" i="19"/>
  <c r="BJ5" i="19"/>
  <c r="BK5" i="19"/>
  <c r="BL5" i="19"/>
  <c r="BM5" i="19"/>
  <c r="BN5" i="19"/>
  <c r="AJ6" i="19"/>
  <c r="AK6" i="19"/>
  <c r="AL6" i="19"/>
  <c r="AM6" i="19"/>
  <c r="AN6" i="19"/>
  <c r="AO6" i="19"/>
  <c r="AP6" i="19"/>
  <c r="AQ6" i="19"/>
  <c r="AR6" i="19"/>
  <c r="AS6" i="19"/>
  <c r="AT6" i="19"/>
  <c r="AU6" i="19"/>
  <c r="AV6" i="19"/>
  <c r="AW6" i="19"/>
  <c r="AX6" i="19"/>
  <c r="AY6" i="19"/>
  <c r="AZ6" i="19"/>
  <c r="BA6" i="19"/>
  <c r="BB6" i="19"/>
  <c r="BC6" i="19"/>
  <c r="BD6" i="19"/>
  <c r="BE6" i="19"/>
  <c r="BF6" i="19"/>
  <c r="BG6" i="19"/>
  <c r="BH6" i="19"/>
  <c r="BI6" i="19"/>
  <c r="BJ6" i="19"/>
  <c r="BK6" i="19"/>
  <c r="BL6" i="19"/>
  <c r="BM6" i="19"/>
  <c r="BN6" i="19"/>
  <c r="AJ7" i="19"/>
  <c r="AK7" i="19"/>
  <c r="AL7" i="19"/>
  <c r="AM7" i="19"/>
  <c r="AN7" i="19"/>
  <c r="AO7" i="19"/>
  <c r="AP7" i="19"/>
  <c r="AQ7" i="19"/>
  <c r="AR7" i="19"/>
  <c r="AS7" i="19"/>
  <c r="AT7" i="19"/>
  <c r="AU7" i="19"/>
  <c r="AV7" i="19"/>
  <c r="AW7" i="19"/>
  <c r="AX7" i="19"/>
  <c r="AY7" i="19"/>
  <c r="AZ7" i="19"/>
  <c r="BA7" i="19"/>
  <c r="BB7" i="19"/>
  <c r="BC7" i="19"/>
  <c r="BD7" i="19"/>
  <c r="BE7" i="19"/>
  <c r="BF7" i="19"/>
  <c r="BG7" i="19"/>
  <c r="BH7" i="19"/>
  <c r="BI7" i="19"/>
  <c r="BJ7" i="19"/>
  <c r="BK7" i="19"/>
  <c r="BL7" i="19"/>
  <c r="BM7" i="19"/>
  <c r="BN7" i="19"/>
  <c r="AJ8" i="19"/>
  <c r="AK8" i="19"/>
  <c r="AL8" i="19"/>
  <c r="AM8" i="19"/>
  <c r="AN8" i="19"/>
  <c r="AO8" i="19"/>
  <c r="AP8" i="19"/>
  <c r="AQ8" i="19"/>
  <c r="AR8" i="19"/>
  <c r="AS8" i="19"/>
  <c r="AT8" i="19"/>
  <c r="AU8" i="19"/>
  <c r="AV8" i="19"/>
  <c r="AW8" i="19"/>
  <c r="AX8" i="19"/>
  <c r="AY8" i="19"/>
  <c r="AZ8" i="19"/>
  <c r="BA8" i="19"/>
  <c r="BB8" i="19"/>
  <c r="BC8" i="19"/>
  <c r="BD8" i="19"/>
  <c r="BE8" i="19"/>
  <c r="BF8" i="19"/>
  <c r="BG8" i="19"/>
  <c r="BH8" i="19"/>
  <c r="BI8" i="19"/>
  <c r="BJ8" i="19"/>
  <c r="BK8" i="19"/>
  <c r="BL8" i="19"/>
  <c r="BM8" i="19"/>
  <c r="BN8" i="19"/>
  <c r="AJ9" i="19"/>
  <c r="AK9" i="19"/>
  <c r="AL9" i="19"/>
  <c r="AM9" i="19"/>
  <c r="AN9" i="19"/>
  <c r="AO9" i="19"/>
  <c r="AP9" i="19"/>
  <c r="AQ9" i="19"/>
  <c r="AR9" i="19"/>
  <c r="AS9" i="19"/>
  <c r="AT9" i="19"/>
  <c r="AU9" i="19"/>
  <c r="AV9" i="19"/>
  <c r="AW9" i="19"/>
  <c r="AX9" i="19"/>
  <c r="AY9" i="19"/>
  <c r="AZ9" i="19"/>
  <c r="BA9" i="19"/>
  <c r="BB9" i="19"/>
  <c r="BC9" i="19"/>
  <c r="BD9" i="19"/>
  <c r="BE9" i="19"/>
  <c r="BF9" i="19"/>
  <c r="BG9" i="19"/>
  <c r="BH9" i="19"/>
  <c r="BI9" i="19"/>
  <c r="BJ9" i="19"/>
  <c r="BK9" i="19"/>
  <c r="BL9" i="19"/>
  <c r="BM9" i="19"/>
  <c r="BN9" i="19"/>
  <c r="AJ10" i="19"/>
  <c r="AK10" i="19"/>
  <c r="AL10" i="19"/>
  <c r="AM10" i="19"/>
  <c r="AN10" i="19"/>
  <c r="AO10" i="19"/>
  <c r="AP10" i="19"/>
  <c r="AQ10" i="19"/>
  <c r="AR10" i="19"/>
  <c r="AS10" i="19"/>
  <c r="AT10" i="19"/>
  <c r="AU10" i="19"/>
  <c r="AV10" i="19"/>
  <c r="AW10" i="19"/>
  <c r="AX10" i="19"/>
  <c r="AY10" i="19"/>
  <c r="AZ10" i="19"/>
  <c r="BA10" i="19"/>
  <c r="BB10" i="19"/>
  <c r="BC10" i="19"/>
  <c r="BD10" i="19"/>
  <c r="BE10" i="19"/>
  <c r="BF10" i="19"/>
  <c r="BG10" i="19"/>
  <c r="BH10" i="19"/>
  <c r="BI10" i="19"/>
  <c r="BJ10" i="19"/>
  <c r="BK10" i="19"/>
  <c r="BL10" i="19"/>
  <c r="BM10" i="19"/>
  <c r="BN10" i="19"/>
  <c r="AJ11" i="19"/>
  <c r="AK11" i="19"/>
  <c r="AL11" i="19"/>
  <c r="AM11" i="19"/>
  <c r="AN11" i="19"/>
  <c r="AO11" i="19"/>
  <c r="AP11" i="19"/>
  <c r="AQ11" i="19"/>
  <c r="AR11" i="19"/>
  <c r="AS11" i="19"/>
  <c r="AT11" i="19"/>
  <c r="AU11" i="19"/>
  <c r="AV11" i="19"/>
  <c r="AW11" i="19"/>
  <c r="AX11" i="19"/>
  <c r="AY11" i="19"/>
  <c r="AZ11" i="19"/>
  <c r="BA11" i="19"/>
  <c r="BB11" i="19"/>
  <c r="BC11" i="19"/>
  <c r="BD11" i="19"/>
  <c r="BE11" i="19"/>
  <c r="BF11" i="19"/>
  <c r="BG11" i="19"/>
  <c r="BH11" i="19"/>
  <c r="BI11" i="19"/>
  <c r="BJ11" i="19"/>
  <c r="BK11" i="19"/>
  <c r="BL11" i="19"/>
  <c r="BM11" i="19"/>
  <c r="BN11" i="19"/>
  <c r="AJ12" i="19"/>
  <c r="AK12" i="19"/>
  <c r="AL12" i="19"/>
  <c r="AM12" i="19"/>
  <c r="AN12" i="19"/>
  <c r="AO12" i="19"/>
  <c r="AP12" i="19"/>
  <c r="AQ12" i="19"/>
  <c r="AR12" i="19"/>
  <c r="AS12" i="19"/>
  <c r="AT12" i="19"/>
  <c r="AU12" i="19"/>
  <c r="AV12" i="19"/>
  <c r="AW12" i="19"/>
  <c r="AX12" i="19"/>
  <c r="AY12" i="19"/>
  <c r="AZ12" i="19"/>
  <c r="BA12" i="19"/>
  <c r="BB12" i="19"/>
  <c r="BC12" i="19"/>
  <c r="BD12" i="19"/>
  <c r="BE12" i="19"/>
  <c r="BF12" i="19"/>
  <c r="BG12" i="19"/>
  <c r="BH12" i="19"/>
  <c r="BI12" i="19"/>
  <c r="BJ12" i="19"/>
  <c r="BK12" i="19"/>
  <c r="BL12" i="19"/>
  <c r="BM12" i="19"/>
  <c r="BN12" i="19"/>
  <c r="AJ13" i="19"/>
  <c r="AK13" i="19"/>
  <c r="AL13" i="19"/>
  <c r="AM13" i="19"/>
  <c r="AN13" i="19"/>
  <c r="AO13" i="19"/>
  <c r="AP13" i="19"/>
  <c r="AQ13" i="19"/>
  <c r="AR13" i="19"/>
  <c r="AS13" i="19"/>
  <c r="AT13" i="19"/>
  <c r="AU13" i="19"/>
  <c r="AV13" i="19"/>
  <c r="AW13" i="19"/>
  <c r="AX13" i="19"/>
  <c r="AY13" i="19"/>
  <c r="AZ13" i="19"/>
  <c r="BA13" i="19"/>
  <c r="BB13" i="19"/>
  <c r="BC13" i="19"/>
  <c r="BD13" i="19"/>
  <c r="BE13" i="19"/>
  <c r="BF13" i="19"/>
  <c r="BG13" i="19"/>
  <c r="BH13" i="19"/>
  <c r="BI13" i="19"/>
  <c r="BJ13" i="19"/>
  <c r="BK13" i="19"/>
  <c r="BL13" i="19"/>
  <c r="BM13" i="19"/>
  <c r="BN13" i="19"/>
  <c r="AJ14" i="19"/>
  <c r="AK14" i="19"/>
  <c r="AL14" i="19"/>
  <c r="AM14" i="19"/>
  <c r="AN14" i="19"/>
  <c r="AO14" i="19"/>
  <c r="AP14" i="19"/>
  <c r="AQ14" i="19"/>
  <c r="AR14" i="19"/>
  <c r="AS14" i="19"/>
  <c r="AT14" i="19"/>
  <c r="AU14" i="19"/>
  <c r="AV14" i="19"/>
  <c r="AW14" i="19"/>
  <c r="AX14" i="19"/>
  <c r="AY14" i="19"/>
  <c r="AZ14" i="19"/>
  <c r="BA14" i="19"/>
  <c r="BB14" i="19"/>
  <c r="BC14" i="19"/>
  <c r="BD14" i="19"/>
  <c r="BE14" i="19"/>
  <c r="BF14" i="19"/>
  <c r="BG14" i="19"/>
  <c r="BH14" i="19"/>
  <c r="BI14" i="19"/>
  <c r="BJ14" i="19"/>
  <c r="BK14" i="19"/>
  <c r="BL14" i="19"/>
  <c r="BM14" i="19"/>
  <c r="BN14" i="19"/>
  <c r="AJ15" i="19"/>
  <c r="AK15" i="19"/>
  <c r="AL15" i="19"/>
  <c r="AM15" i="19"/>
  <c r="AN15" i="19"/>
  <c r="AO15" i="19"/>
  <c r="AP15" i="19"/>
  <c r="AQ15" i="19"/>
  <c r="AR15" i="19"/>
  <c r="AS15" i="19"/>
  <c r="AT15" i="19"/>
  <c r="AU15" i="19"/>
  <c r="AV15" i="19"/>
  <c r="AW15" i="19"/>
  <c r="AX15" i="19"/>
  <c r="AY15" i="19"/>
  <c r="AZ15" i="19"/>
  <c r="BA15" i="19"/>
  <c r="BB15" i="19"/>
  <c r="BC15" i="19"/>
  <c r="BD15" i="19"/>
  <c r="BE15" i="19"/>
  <c r="BF15" i="19"/>
  <c r="BG15" i="19"/>
  <c r="BH15" i="19"/>
  <c r="BI15" i="19"/>
  <c r="BJ15" i="19"/>
  <c r="BK15" i="19"/>
  <c r="BL15" i="19"/>
  <c r="BM15" i="19"/>
  <c r="BN15" i="19"/>
  <c r="AJ17" i="19"/>
  <c r="AJ19" i="19"/>
  <c r="AJ20" i="19"/>
  <c r="AJ21" i="19"/>
  <c r="AJ22" i="19"/>
  <c r="AK22" i="19"/>
  <c r="AL22" i="19"/>
  <c r="AM22" i="19"/>
  <c r="AN22" i="19"/>
  <c r="AO22" i="19"/>
  <c r="AP22" i="19"/>
  <c r="AQ22" i="19"/>
  <c r="AR22" i="19"/>
  <c r="AS22" i="19"/>
  <c r="AT22" i="19"/>
  <c r="AU22" i="19"/>
  <c r="AV22" i="19"/>
  <c r="AW22" i="19"/>
  <c r="AX22" i="19"/>
  <c r="AY22" i="19"/>
  <c r="AZ22" i="19"/>
  <c r="BA22" i="19"/>
  <c r="BB22" i="19"/>
  <c r="BC22" i="19"/>
  <c r="BD22" i="19"/>
  <c r="BE22" i="19"/>
  <c r="BF22" i="19"/>
  <c r="BG22" i="19"/>
  <c r="BH22" i="19"/>
  <c r="BI22" i="19"/>
  <c r="BJ22" i="19"/>
  <c r="BK22" i="19"/>
  <c r="BL22" i="19"/>
  <c r="BM22" i="19"/>
  <c r="BN22" i="19"/>
  <c r="AJ28" i="19"/>
  <c r="AJ29" i="19"/>
  <c r="AJ30" i="19"/>
  <c r="AJ31" i="19"/>
  <c r="AJ32" i="19"/>
  <c r="AJ33" i="19"/>
  <c r="AJ39" i="19"/>
  <c r="AJ40" i="19"/>
  <c r="AJ45" i="19"/>
  <c r="AK45" i="19"/>
  <c r="AL45" i="19"/>
  <c r="AM45" i="19"/>
  <c r="AN45" i="19"/>
  <c r="AO45" i="19"/>
  <c r="AP45" i="19"/>
  <c r="AQ45" i="19"/>
  <c r="AR45" i="19"/>
  <c r="AS45" i="19"/>
  <c r="AT45" i="19"/>
  <c r="AU45" i="19"/>
  <c r="AV45" i="19"/>
  <c r="AW45" i="19"/>
  <c r="AX45" i="19"/>
  <c r="AY45" i="19"/>
  <c r="AZ45" i="19"/>
  <c r="BA45" i="19"/>
  <c r="BB45" i="19"/>
  <c r="BC45" i="19"/>
  <c r="BD45" i="19"/>
  <c r="BE45" i="19"/>
  <c r="BF45" i="19"/>
  <c r="BG45" i="19"/>
  <c r="BH45" i="19"/>
  <c r="BI45" i="19"/>
  <c r="BJ45" i="19"/>
  <c r="BK45" i="19"/>
  <c r="BL45" i="19"/>
  <c r="BM45" i="19"/>
  <c r="BN45" i="19"/>
  <c r="AJ46" i="19"/>
  <c r="AK46" i="19"/>
  <c r="AL46" i="19"/>
  <c r="AM46" i="19"/>
  <c r="AN46" i="19"/>
  <c r="AO46" i="19"/>
  <c r="AP46" i="19"/>
  <c r="AQ46" i="19"/>
  <c r="AR46" i="19"/>
  <c r="AS46" i="19"/>
  <c r="AT46" i="19"/>
  <c r="AU46" i="19"/>
  <c r="AV46" i="19"/>
  <c r="AW46" i="19"/>
  <c r="AX46" i="19"/>
  <c r="AY46" i="19"/>
  <c r="AZ46" i="19"/>
  <c r="BA46" i="19"/>
  <c r="BB46" i="19"/>
  <c r="BC46" i="19"/>
  <c r="BD46" i="19"/>
  <c r="BE46" i="19"/>
  <c r="BF46" i="19"/>
  <c r="BG46" i="19"/>
  <c r="BH46" i="19"/>
  <c r="BI46" i="19"/>
  <c r="BJ46" i="19"/>
  <c r="BK46" i="19"/>
  <c r="BL46" i="19"/>
  <c r="BM46" i="19"/>
  <c r="BN46" i="19"/>
  <c r="AJ47" i="19"/>
  <c r="AK47" i="19"/>
  <c r="AL47" i="19"/>
  <c r="AM47" i="19"/>
  <c r="AN47" i="19"/>
  <c r="AO47" i="19"/>
  <c r="AP47" i="19"/>
  <c r="AQ47" i="19"/>
  <c r="AR47" i="19"/>
  <c r="AS47" i="19"/>
  <c r="AT47" i="19"/>
  <c r="AU47" i="19"/>
  <c r="AV47" i="19"/>
  <c r="AW47" i="19"/>
  <c r="AX47" i="19"/>
  <c r="AY47" i="19"/>
  <c r="AZ47" i="19"/>
  <c r="BA47" i="19"/>
  <c r="BB47" i="19"/>
  <c r="BC47" i="19"/>
  <c r="BD47" i="19"/>
  <c r="BE47" i="19"/>
  <c r="BF47" i="19"/>
  <c r="BG47" i="19"/>
  <c r="BH47" i="19"/>
  <c r="BI47" i="19"/>
  <c r="BJ47" i="19"/>
  <c r="BK47" i="19"/>
  <c r="BL47" i="19"/>
  <c r="BM47" i="19"/>
  <c r="BN47" i="19"/>
  <c r="AJ48" i="19"/>
  <c r="AK48" i="19"/>
  <c r="AL48" i="19"/>
  <c r="AM48" i="19"/>
  <c r="AN48" i="19"/>
  <c r="AO48" i="19"/>
  <c r="AP48" i="19"/>
  <c r="AQ48" i="19"/>
  <c r="AR48" i="19"/>
  <c r="AS48" i="19"/>
  <c r="AT48" i="19"/>
  <c r="AU48" i="19"/>
  <c r="AV48" i="19"/>
  <c r="AW48" i="19"/>
  <c r="AX48" i="19"/>
  <c r="AY48" i="19"/>
  <c r="AZ48" i="19"/>
  <c r="BA48" i="19"/>
  <c r="BB48" i="19"/>
  <c r="BC48" i="19"/>
  <c r="BD48" i="19"/>
  <c r="BE48" i="19"/>
  <c r="BF48" i="19"/>
  <c r="BG48" i="19"/>
  <c r="BH48" i="19"/>
  <c r="BI48" i="19"/>
  <c r="BJ48" i="19"/>
  <c r="BK48" i="19"/>
  <c r="BL48" i="19"/>
  <c r="BM48" i="19"/>
  <c r="BN48" i="19"/>
  <c r="AJ49" i="19"/>
  <c r="AK49" i="19"/>
  <c r="AL49" i="19"/>
  <c r="AM49" i="19"/>
  <c r="AN49" i="19"/>
  <c r="AO49" i="19"/>
  <c r="AP49" i="19"/>
  <c r="AQ49" i="19"/>
  <c r="AR49" i="19"/>
  <c r="AS49" i="19"/>
  <c r="AT49" i="19"/>
  <c r="AU49" i="19"/>
  <c r="AV49" i="19"/>
  <c r="AW49" i="19"/>
  <c r="AX49" i="19"/>
  <c r="AY49" i="19"/>
  <c r="AZ49" i="19"/>
  <c r="BA49" i="19"/>
  <c r="BB49" i="19"/>
  <c r="BC49" i="19"/>
  <c r="BD49" i="19"/>
  <c r="BE49" i="19"/>
  <c r="BF49" i="19"/>
  <c r="BG49" i="19"/>
  <c r="BH49" i="19"/>
  <c r="BI49" i="19"/>
  <c r="BJ49" i="19"/>
  <c r="BK49" i="19"/>
  <c r="BL49" i="19"/>
  <c r="BM49" i="19"/>
  <c r="BN49" i="19"/>
  <c r="AJ50" i="19"/>
  <c r="AK50" i="19"/>
  <c r="AL50" i="19"/>
  <c r="AM50" i="19"/>
  <c r="AN50" i="19"/>
  <c r="AO50" i="19"/>
  <c r="AP50" i="19"/>
  <c r="AQ50" i="19"/>
  <c r="AR50" i="19"/>
  <c r="AS50" i="19"/>
  <c r="AT50" i="19"/>
  <c r="AU50" i="19"/>
  <c r="AV50" i="19"/>
  <c r="AW50" i="19"/>
  <c r="AX50" i="19"/>
  <c r="AY50" i="19"/>
  <c r="AZ50" i="19"/>
  <c r="BA50" i="19"/>
  <c r="BB50" i="19"/>
  <c r="BC50" i="19"/>
  <c r="BD50" i="19"/>
  <c r="BE50" i="19"/>
  <c r="BF50" i="19"/>
  <c r="BG50" i="19"/>
  <c r="BH50" i="19"/>
  <c r="BI50" i="19"/>
  <c r="BJ50" i="19"/>
  <c r="BK50" i="19"/>
  <c r="BL50" i="19"/>
  <c r="BM50" i="19"/>
  <c r="BN50" i="19"/>
  <c r="AJ51" i="19"/>
  <c r="AK51" i="19"/>
  <c r="AL51" i="19"/>
  <c r="AM51" i="19"/>
  <c r="AN51" i="19"/>
  <c r="AO51" i="19"/>
  <c r="AP51" i="19"/>
  <c r="AQ51" i="19"/>
  <c r="AR51" i="19"/>
  <c r="AS51" i="19"/>
  <c r="AT51" i="19"/>
  <c r="AU51" i="19"/>
  <c r="AV51" i="19"/>
  <c r="AW51" i="19"/>
  <c r="AX51" i="19"/>
  <c r="AY51" i="19"/>
  <c r="AZ51" i="19"/>
  <c r="BA51" i="19"/>
  <c r="BB51" i="19"/>
  <c r="BC51" i="19"/>
  <c r="BD51" i="19"/>
  <c r="BE51" i="19"/>
  <c r="BF51" i="19"/>
  <c r="BG51" i="19"/>
  <c r="BH51" i="19"/>
  <c r="BI51" i="19"/>
  <c r="BJ51" i="19"/>
  <c r="BK51" i="19"/>
  <c r="BL51" i="19"/>
  <c r="BM51" i="19"/>
  <c r="BN51" i="19"/>
  <c r="AJ52" i="19"/>
  <c r="AK52" i="19"/>
  <c r="AL52" i="19"/>
  <c r="AM52" i="19"/>
  <c r="AN52" i="19"/>
  <c r="AO52" i="19"/>
  <c r="AP52" i="19"/>
  <c r="AQ52" i="19"/>
  <c r="AR52" i="19"/>
  <c r="AS52" i="19"/>
  <c r="AT52" i="19"/>
  <c r="AU52" i="19"/>
  <c r="AV52" i="19"/>
  <c r="AW52" i="19"/>
  <c r="AX52" i="19"/>
  <c r="AY52" i="19"/>
  <c r="AZ52" i="19"/>
  <c r="BA52" i="19"/>
  <c r="BB52" i="19"/>
  <c r="BC52" i="19"/>
  <c r="BD52" i="19"/>
  <c r="BE52" i="19"/>
  <c r="BF52" i="19"/>
  <c r="BG52" i="19"/>
  <c r="BH52" i="19"/>
  <c r="BI52" i="19"/>
  <c r="BJ52" i="19"/>
  <c r="BK52" i="19"/>
  <c r="BL52" i="19"/>
  <c r="BM52" i="19"/>
  <c r="BN52" i="19"/>
  <c r="AJ53" i="19"/>
  <c r="AK53" i="19"/>
  <c r="AL53" i="19"/>
  <c r="AM53" i="19"/>
  <c r="AN53" i="19"/>
  <c r="AO53" i="19"/>
  <c r="AP53" i="19"/>
  <c r="AQ53" i="19"/>
  <c r="AR53" i="19"/>
  <c r="AS53" i="19"/>
  <c r="AT53" i="19"/>
  <c r="AU53" i="19"/>
  <c r="AV53" i="19"/>
  <c r="AW53" i="19"/>
  <c r="AX53" i="19"/>
  <c r="AY53" i="19"/>
  <c r="AZ53" i="19"/>
  <c r="BA53" i="19"/>
  <c r="BB53" i="19"/>
  <c r="BC53" i="19"/>
  <c r="BD53" i="19"/>
  <c r="BE53" i="19"/>
  <c r="BF53" i="19"/>
  <c r="BG53" i="19"/>
  <c r="BH53" i="19"/>
  <c r="BI53" i="19"/>
  <c r="BJ53" i="19"/>
  <c r="BK53" i="19"/>
  <c r="BL53" i="19"/>
  <c r="BM53" i="19"/>
  <c r="BN53" i="19"/>
  <c r="AJ55" i="19"/>
  <c r="AJ56" i="19"/>
  <c r="AJ61" i="19"/>
  <c r="AK61" i="19"/>
  <c r="AL61" i="19"/>
  <c r="AM61" i="19"/>
  <c r="AN61" i="19"/>
  <c r="AO61" i="19"/>
  <c r="AP61" i="19"/>
  <c r="AQ61" i="19"/>
  <c r="AR61" i="19"/>
  <c r="AS61" i="19"/>
  <c r="AT61" i="19"/>
  <c r="AU61" i="19"/>
  <c r="AV61" i="19"/>
  <c r="AW61" i="19"/>
  <c r="AX61" i="19"/>
  <c r="AY61" i="19"/>
  <c r="AZ61" i="19"/>
  <c r="BA61" i="19"/>
  <c r="BB61" i="19"/>
  <c r="BC61" i="19"/>
  <c r="BD61" i="19"/>
  <c r="BE61" i="19"/>
  <c r="BF61" i="19"/>
  <c r="BG61" i="19"/>
  <c r="BH61" i="19"/>
  <c r="BI61" i="19"/>
  <c r="BJ61" i="19"/>
  <c r="BK61" i="19"/>
  <c r="BL61" i="19"/>
  <c r="BM61" i="19"/>
  <c r="BN61" i="19"/>
  <c r="AJ62" i="19"/>
  <c r="AK62" i="19"/>
  <c r="AL62" i="19"/>
  <c r="AM62" i="19"/>
  <c r="AN62" i="19"/>
  <c r="AO62" i="19"/>
  <c r="AP62" i="19"/>
  <c r="AQ62" i="19"/>
  <c r="AR62" i="19"/>
  <c r="AS62" i="19"/>
  <c r="AT62" i="19"/>
  <c r="AU62" i="19"/>
  <c r="AV62" i="19"/>
  <c r="AW62" i="19"/>
  <c r="AX62" i="19"/>
  <c r="AY62" i="19"/>
  <c r="AZ62" i="19"/>
  <c r="BA62" i="19"/>
  <c r="BB62" i="19"/>
  <c r="BC62" i="19"/>
  <c r="BD62" i="19"/>
  <c r="BE62" i="19"/>
  <c r="BF62" i="19"/>
  <c r="BG62" i="19"/>
  <c r="BH62" i="19"/>
  <c r="BI62" i="19"/>
  <c r="BJ62" i="19"/>
  <c r="BK62" i="19"/>
  <c r="BL62" i="19"/>
  <c r="BM62" i="19"/>
  <c r="BN62" i="19"/>
  <c r="AJ63" i="19"/>
  <c r="AK63" i="19"/>
  <c r="AL63" i="19"/>
  <c r="AM63" i="19"/>
  <c r="AN63" i="19"/>
  <c r="AO63" i="19"/>
  <c r="AP63" i="19"/>
  <c r="AQ63" i="19"/>
  <c r="AR63" i="19"/>
  <c r="AS63" i="19"/>
  <c r="AT63" i="19"/>
  <c r="AU63" i="19"/>
  <c r="AV63" i="19"/>
  <c r="AW63" i="19"/>
  <c r="AX63" i="19"/>
  <c r="AY63" i="19"/>
  <c r="AZ63" i="19"/>
  <c r="BA63" i="19"/>
  <c r="BB63" i="19"/>
  <c r="BC63" i="19"/>
  <c r="BD63" i="19"/>
  <c r="BE63" i="19"/>
  <c r="BF63" i="19"/>
  <c r="BG63" i="19"/>
  <c r="BH63" i="19"/>
  <c r="BI63" i="19"/>
  <c r="BJ63" i="19"/>
  <c r="BK63" i="19"/>
  <c r="BL63" i="19"/>
  <c r="BM63" i="19"/>
  <c r="BN63" i="19"/>
  <c r="AJ64" i="19"/>
  <c r="AK64" i="19"/>
  <c r="AL64" i="19"/>
  <c r="AM64" i="19"/>
  <c r="AN64" i="19"/>
  <c r="AO64" i="19"/>
  <c r="AP64" i="19"/>
  <c r="AQ64" i="19"/>
  <c r="AR64" i="19"/>
  <c r="AS64" i="19"/>
  <c r="AT64" i="19"/>
  <c r="AU64" i="19"/>
  <c r="AV64" i="19"/>
  <c r="AW64" i="19"/>
  <c r="AX64" i="19"/>
  <c r="AY64" i="19"/>
  <c r="AZ64" i="19"/>
  <c r="BA64" i="19"/>
  <c r="BB64" i="19"/>
  <c r="BC64" i="19"/>
  <c r="BD64" i="19"/>
  <c r="BE64" i="19"/>
  <c r="BF64" i="19"/>
  <c r="BG64" i="19"/>
  <c r="BH64" i="19"/>
  <c r="BI64" i="19"/>
  <c r="BJ64" i="19"/>
  <c r="BK64" i="19"/>
  <c r="BL64" i="19"/>
  <c r="BM64" i="19"/>
  <c r="BN64" i="19"/>
  <c r="AJ65" i="19"/>
  <c r="AK65" i="19"/>
  <c r="AL65" i="19"/>
  <c r="AM65" i="19"/>
  <c r="AN65" i="19"/>
  <c r="AO65" i="19"/>
  <c r="AP65" i="19"/>
  <c r="AQ65" i="19"/>
  <c r="AR65" i="19"/>
  <c r="AS65" i="19"/>
  <c r="AT65" i="19"/>
  <c r="AU65" i="19"/>
  <c r="AV65" i="19"/>
  <c r="AW65" i="19"/>
  <c r="AX65" i="19"/>
  <c r="AY65" i="19"/>
  <c r="AZ65" i="19"/>
  <c r="BA65" i="19"/>
  <c r="BB65" i="19"/>
  <c r="BC65" i="19"/>
  <c r="BD65" i="19"/>
  <c r="BE65" i="19"/>
  <c r="BF65" i="19"/>
  <c r="BG65" i="19"/>
  <c r="BH65" i="19"/>
  <c r="BI65" i="19"/>
  <c r="BJ65" i="19"/>
  <c r="BK65" i="19"/>
  <c r="BL65" i="19"/>
  <c r="BM65" i="19"/>
  <c r="BN65" i="19"/>
  <c r="AJ66" i="19"/>
  <c r="AK66" i="19"/>
  <c r="AL66" i="19"/>
  <c r="AM66" i="19"/>
  <c r="AN66" i="19"/>
  <c r="AO66" i="19"/>
  <c r="AP66" i="19"/>
  <c r="AQ66" i="19"/>
  <c r="AR66" i="19"/>
  <c r="AS66" i="19"/>
  <c r="AT66" i="19"/>
  <c r="AU66" i="19"/>
  <c r="AV66" i="19"/>
  <c r="AW66" i="19"/>
  <c r="AX66" i="19"/>
  <c r="AY66" i="19"/>
  <c r="AZ66" i="19"/>
  <c r="BA66" i="19"/>
  <c r="BB66" i="19"/>
  <c r="BC66" i="19"/>
  <c r="BD66" i="19"/>
  <c r="BE66" i="19"/>
  <c r="BF66" i="19"/>
  <c r="BG66" i="19"/>
  <c r="BH66" i="19"/>
  <c r="BI66" i="19"/>
  <c r="BJ66" i="19"/>
  <c r="BK66" i="19"/>
  <c r="BL66" i="19"/>
  <c r="BM66" i="19"/>
  <c r="BN66" i="19"/>
  <c r="AJ67" i="19"/>
  <c r="AJ68" i="19"/>
  <c r="AJ69" i="19"/>
  <c r="AJ70" i="19"/>
  <c r="AJ74" i="19"/>
  <c r="AK74" i="19"/>
  <c r="AL74" i="19"/>
  <c r="AM74" i="19"/>
  <c r="AN74" i="19"/>
  <c r="AO74" i="19"/>
  <c r="AP74" i="19"/>
  <c r="AQ74" i="19"/>
  <c r="AR74" i="19"/>
  <c r="AS74" i="19"/>
  <c r="AT74" i="19"/>
  <c r="AU74" i="19"/>
  <c r="AV74" i="19"/>
  <c r="AW74" i="19"/>
  <c r="AX74" i="19"/>
  <c r="AY74" i="19"/>
  <c r="AZ74" i="19"/>
  <c r="BA74" i="19"/>
  <c r="BB74" i="19"/>
  <c r="BC74" i="19"/>
  <c r="BD74" i="19"/>
  <c r="BE74" i="19"/>
  <c r="BF74" i="19"/>
  <c r="BG74" i="19"/>
  <c r="BH74" i="19"/>
  <c r="BI74" i="19"/>
  <c r="BJ74" i="19"/>
  <c r="BK74" i="19"/>
  <c r="BL74" i="19"/>
  <c r="BM74" i="19"/>
  <c r="BN74" i="19"/>
  <c r="AJ88" i="19"/>
  <c r="AK88" i="19"/>
  <c r="AL88" i="19"/>
  <c r="AM88" i="19"/>
  <c r="AN88" i="19"/>
  <c r="AO88" i="19"/>
  <c r="AP88" i="19"/>
  <c r="AQ88" i="19"/>
  <c r="AR88" i="19"/>
  <c r="AS88" i="19"/>
  <c r="AT88" i="19"/>
  <c r="AU88" i="19"/>
  <c r="AV88" i="19"/>
  <c r="AW88" i="19"/>
  <c r="AX88" i="19"/>
  <c r="AY88" i="19"/>
  <c r="AZ88" i="19"/>
  <c r="BA88" i="19"/>
  <c r="BB88" i="19"/>
  <c r="BC88" i="19"/>
  <c r="BD88" i="19"/>
  <c r="BE88" i="19"/>
  <c r="BF88" i="19"/>
  <c r="BG88" i="19"/>
  <c r="BH88" i="19"/>
  <c r="BI88" i="19"/>
  <c r="BJ88" i="19"/>
  <c r="BK88" i="19"/>
  <c r="BL88" i="19"/>
  <c r="BM88" i="19"/>
  <c r="BN88" i="19"/>
  <c r="AJ92" i="19"/>
  <c r="AK92" i="19"/>
  <c r="AL92" i="19"/>
  <c r="AM92" i="19"/>
  <c r="AN92" i="19"/>
  <c r="AO92" i="19"/>
  <c r="AP92" i="19"/>
  <c r="AQ92" i="19"/>
  <c r="AR92" i="19"/>
  <c r="AS92" i="19"/>
  <c r="AT92" i="19"/>
  <c r="AU92" i="19"/>
  <c r="AV92" i="19"/>
  <c r="AW92" i="19"/>
  <c r="AX92" i="19"/>
  <c r="AY92" i="19"/>
  <c r="AZ92" i="19"/>
  <c r="BA92" i="19"/>
  <c r="BB92" i="19"/>
  <c r="BC92" i="19"/>
  <c r="BD92" i="19"/>
  <c r="BE92" i="19"/>
  <c r="BF92" i="19"/>
  <c r="BG92" i="19"/>
  <c r="BH92" i="19"/>
  <c r="BI92" i="19"/>
  <c r="BJ92" i="19"/>
  <c r="BK92" i="19"/>
  <c r="BL92" i="19"/>
  <c r="BM92" i="19"/>
  <c r="BN92" i="19"/>
  <c r="AK4" i="19"/>
  <c r="AK133" i="19" s="1"/>
  <c r="AL4" i="19"/>
  <c r="AL133" i="19" s="1"/>
  <c r="AM4" i="19"/>
  <c r="AM133" i="19" s="1"/>
  <c r="AN4" i="19"/>
  <c r="AN133" i="19" s="1"/>
  <c r="AO4" i="19"/>
  <c r="AO133" i="19" s="1"/>
  <c r="AP4" i="19"/>
  <c r="AP133" i="19" s="1"/>
  <c r="AQ4" i="19"/>
  <c r="AQ133" i="19" s="1"/>
  <c r="AR4" i="19"/>
  <c r="AR133" i="19" s="1"/>
  <c r="AS4" i="19"/>
  <c r="AS133" i="19" s="1"/>
  <c r="AT4" i="19"/>
  <c r="AT133" i="19" s="1"/>
  <c r="AU4" i="19"/>
  <c r="AU133" i="19" s="1"/>
  <c r="AV4" i="19"/>
  <c r="AV133" i="19" s="1"/>
  <c r="AW4" i="19"/>
  <c r="AW133" i="19" s="1"/>
  <c r="AX4" i="19"/>
  <c r="AX133" i="19" s="1"/>
  <c r="AY4" i="19"/>
  <c r="AY133" i="19" s="1"/>
  <c r="AZ4" i="19"/>
  <c r="AZ133" i="19" s="1"/>
  <c r="BA4" i="19"/>
  <c r="BA133" i="19" s="1"/>
  <c r="BB4" i="19"/>
  <c r="BB133" i="19" s="1"/>
  <c r="BC4" i="19"/>
  <c r="BC133" i="19" s="1"/>
  <c r="BD4" i="19"/>
  <c r="BD133" i="19" s="1"/>
  <c r="BE4" i="19"/>
  <c r="BE133" i="19" s="1"/>
  <c r="BF4" i="19"/>
  <c r="BF133" i="19" s="1"/>
  <c r="BG4" i="19"/>
  <c r="BG133" i="19" s="1"/>
  <c r="BH4" i="19"/>
  <c r="BH133" i="19" s="1"/>
  <c r="BI4" i="19"/>
  <c r="BI133" i="19" s="1"/>
  <c r="BJ4" i="19"/>
  <c r="BJ133" i="19" s="1"/>
  <c r="BK4" i="19"/>
  <c r="BK133" i="19" s="1"/>
  <c r="BL4" i="19"/>
  <c r="BL133" i="19" s="1"/>
  <c r="BM4" i="19"/>
  <c r="BM133" i="19" s="1"/>
  <c r="BN4" i="19"/>
  <c r="BN133" i="19" s="1"/>
  <c r="AH74" i="19"/>
  <c r="AH65" i="19"/>
  <c r="AH62" i="19"/>
  <c r="GQ23" i="19"/>
  <c r="AH22" i="19"/>
  <c r="AH8" i="19"/>
  <c r="AJ9" i="20"/>
  <c r="AK9" i="20"/>
  <c r="AL9" i="20"/>
  <c r="AM9" i="20"/>
  <c r="AN9" i="20"/>
  <c r="AO9" i="20"/>
  <c r="AP9" i="20"/>
  <c r="AQ9" i="20"/>
  <c r="AR9" i="20"/>
  <c r="AS9" i="20"/>
  <c r="AT9" i="20"/>
  <c r="AU9" i="20"/>
  <c r="AV9" i="20"/>
  <c r="AW9" i="20"/>
  <c r="AX9" i="20"/>
  <c r="AY9" i="20"/>
  <c r="AZ9" i="20"/>
  <c r="BA9" i="20"/>
  <c r="BB9" i="20"/>
  <c r="BC9" i="20"/>
  <c r="BD9" i="20"/>
  <c r="BE9" i="20"/>
  <c r="BF9" i="20"/>
  <c r="BG9" i="20"/>
  <c r="BH9" i="20"/>
  <c r="BI9" i="20"/>
  <c r="BJ9" i="20"/>
  <c r="BK9" i="20"/>
  <c r="BL9" i="20"/>
  <c r="BM9" i="20"/>
  <c r="BN9" i="20"/>
  <c r="AJ18" i="20"/>
  <c r="AJ20" i="20"/>
  <c r="AJ21" i="20"/>
  <c r="AJ23" i="20"/>
  <c r="AK23" i="20"/>
  <c r="AL23" i="20"/>
  <c r="AM23" i="20"/>
  <c r="AN23" i="20"/>
  <c r="AO23" i="20"/>
  <c r="AP23" i="20"/>
  <c r="AQ23" i="20"/>
  <c r="AR23" i="20"/>
  <c r="AS23" i="20"/>
  <c r="AT23" i="20"/>
  <c r="AU23" i="20"/>
  <c r="AV23" i="20"/>
  <c r="AW23" i="20"/>
  <c r="AX23" i="20"/>
  <c r="AY23" i="20"/>
  <c r="AZ23" i="20"/>
  <c r="BA23" i="20"/>
  <c r="BB23" i="20"/>
  <c r="BC23" i="20"/>
  <c r="BD23" i="20"/>
  <c r="BE23" i="20"/>
  <c r="BF23" i="20"/>
  <c r="BG23" i="20"/>
  <c r="BH23" i="20"/>
  <c r="BI23" i="20"/>
  <c r="BJ23" i="20"/>
  <c r="BK23" i="20"/>
  <c r="BL23" i="20"/>
  <c r="BM23" i="20"/>
  <c r="BN23" i="20"/>
  <c r="AJ26" i="20"/>
  <c r="AK26" i="20"/>
  <c r="AL26" i="20"/>
  <c r="AM26" i="20"/>
  <c r="AN26" i="20"/>
  <c r="AO26" i="20"/>
  <c r="AP26" i="20"/>
  <c r="AQ26" i="20"/>
  <c r="AR26" i="20"/>
  <c r="AS26" i="20"/>
  <c r="AT26" i="20"/>
  <c r="AU26" i="20"/>
  <c r="AV26" i="20"/>
  <c r="AW26" i="20"/>
  <c r="AX26" i="20"/>
  <c r="AY26" i="20"/>
  <c r="AZ26" i="20"/>
  <c r="BA26" i="20"/>
  <c r="BB26" i="20"/>
  <c r="BC26" i="20"/>
  <c r="BD26" i="20"/>
  <c r="BE26" i="20"/>
  <c r="BF26" i="20"/>
  <c r="BG26" i="20"/>
  <c r="BH26" i="20"/>
  <c r="BI26" i="20"/>
  <c r="BJ26" i="20"/>
  <c r="BK26" i="20"/>
  <c r="BL26" i="20"/>
  <c r="BM26" i="20"/>
  <c r="BN26" i="20"/>
  <c r="AJ29" i="20"/>
  <c r="AJ30" i="20"/>
  <c r="AJ32" i="20"/>
  <c r="AJ33" i="20"/>
  <c r="AJ37" i="20"/>
  <c r="AK37" i="20"/>
  <c r="AL37" i="20"/>
  <c r="AM37" i="20"/>
  <c r="AN37" i="20"/>
  <c r="AO37" i="20"/>
  <c r="AP37" i="20"/>
  <c r="AQ37" i="20"/>
  <c r="AR37" i="20"/>
  <c r="AS37" i="20"/>
  <c r="AT37" i="20"/>
  <c r="AU37" i="20"/>
  <c r="AV37" i="20"/>
  <c r="AW37" i="20"/>
  <c r="AX37" i="20"/>
  <c r="AY37" i="20"/>
  <c r="AZ37" i="20"/>
  <c r="BA37" i="20"/>
  <c r="BB37" i="20"/>
  <c r="BC37" i="20"/>
  <c r="BD37" i="20"/>
  <c r="BE37" i="20"/>
  <c r="BF37" i="20"/>
  <c r="BG37" i="20"/>
  <c r="BH37" i="20"/>
  <c r="BI37" i="20"/>
  <c r="BJ37" i="20"/>
  <c r="BK37" i="20"/>
  <c r="BL37" i="20"/>
  <c r="BM37" i="20"/>
  <c r="BN37" i="20"/>
  <c r="AJ40" i="20"/>
  <c r="AJ41" i="20"/>
  <c r="AJ44" i="20"/>
  <c r="AK44" i="20"/>
  <c r="AL44" i="20"/>
  <c r="AM44" i="20"/>
  <c r="AN44" i="20"/>
  <c r="AO44" i="20"/>
  <c r="AP44" i="20"/>
  <c r="AQ44" i="20"/>
  <c r="AR44" i="20"/>
  <c r="AS44" i="20"/>
  <c r="AT44" i="20"/>
  <c r="AU44" i="20"/>
  <c r="AV44" i="20"/>
  <c r="AW44" i="20"/>
  <c r="AX44" i="20"/>
  <c r="AY44" i="20"/>
  <c r="AZ44" i="20"/>
  <c r="BA44" i="20"/>
  <c r="BB44" i="20"/>
  <c r="BC44" i="20"/>
  <c r="BD44" i="20"/>
  <c r="BE44" i="20"/>
  <c r="BF44" i="20"/>
  <c r="BG44" i="20"/>
  <c r="BH44" i="20"/>
  <c r="BI44" i="20"/>
  <c r="BJ44" i="20"/>
  <c r="BK44" i="20"/>
  <c r="BL44" i="20"/>
  <c r="BM44" i="20"/>
  <c r="BN44" i="20"/>
  <c r="AJ53" i="20"/>
  <c r="AK53" i="20"/>
  <c r="AL53" i="20"/>
  <c r="AM53" i="20"/>
  <c r="AN53" i="20"/>
  <c r="AO53" i="20"/>
  <c r="AP53" i="20"/>
  <c r="AQ53" i="20"/>
  <c r="AR53" i="20"/>
  <c r="AS53" i="20"/>
  <c r="AT53" i="20"/>
  <c r="AU53" i="20"/>
  <c r="AV53" i="20"/>
  <c r="AW53" i="20"/>
  <c r="AX53" i="20"/>
  <c r="AY53" i="20"/>
  <c r="AZ53" i="20"/>
  <c r="BA53" i="20"/>
  <c r="BB53" i="20"/>
  <c r="BC53" i="20"/>
  <c r="BD53" i="20"/>
  <c r="BE53" i="20"/>
  <c r="BF53" i="20"/>
  <c r="BG53" i="20"/>
  <c r="BH53" i="20"/>
  <c r="BI53" i="20"/>
  <c r="BJ53" i="20"/>
  <c r="BK53" i="20"/>
  <c r="BL53" i="20"/>
  <c r="BM53" i="20"/>
  <c r="BN53" i="20"/>
  <c r="AJ56" i="20"/>
  <c r="AJ57" i="20"/>
  <c r="AJ60" i="20"/>
  <c r="AK60" i="20"/>
  <c r="AL60" i="20"/>
  <c r="AM60" i="20"/>
  <c r="AN60" i="20"/>
  <c r="AO60" i="20"/>
  <c r="AP60" i="20"/>
  <c r="AQ60" i="20"/>
  <c r="AR60" i="20"/>
  <c r="AS60" i="20"/>
  <c r="AT60" i="20"/>
  <c r="AU60" i="20"/>
  <c r="AV60" i="20"/>
  <c r="AW60" i="20"/>
  <c r="AX60" i="20"/>
  <c r="AY60" i="20"/>
  <c r="AZ60" i="20"/>
  <c r="BA60" i="20"/>
  <c r="BB60" i="20"/>
  <c r="BC60" i="20"/>
  <c r="BD60" i="20"/>
  <c r="BE60" i="20"/>
  <c r="BF60" i="20"/>
  <c r="BG60" i="20"/>
  <c r="BH60" i="20"/>
  <c r="BI60" i="20"/>
  <c r="BJ60" i="20"/>
  <c r="BK60" i="20"/>
  <c r="BL60" i="20"/>
  <c r="BM60" i="20"/>
  <c r="BN60" i="20"/>
  <c r="AJ66" i="20"/>
  <c r="AK66" i="20"/>
  <c r="AL66" i="20"/>
  <c r="AM66" i="20"/>
  <c r="AN66" i="20"/>
  <c r="AO66" i="20"/>
  <c r="AP66" i="20"/>
  <c r="AQ66" i="20"/>
  <c r="AR66" i="20"/>
  <c r="AS66" i="20"/>
  <c r="AT66" i="20"/>
  <c r="AU66" i="20"/>
  <c r="AV66" i="20"/>
  <c r="AW66" i="20"/>
  <c r="AX66" i="20"/>
  <c r="AY66" i="20"/>
  <c r="AZ66" i="20"/>
  <c r="BA66" i="20"/>
  <c r="BB66" i="20"/>
  <c r="BC66" i="20"/>
  <c r="BD66" i="20"/>
  <c r="BE66" i="20"/>
  <c r="BF66" i="20"/>
  <c r="BG66" i="20"/>
  <c r="BH66" i="20"/>
  <c r="BI66" i="20"/>
  <c r="BJ66" i="20"/>
  <c r="BK66" i="20"/>
  <c r="BL66" i="20"/>
  <c r="BM66" i="20"/>
  <c r="BN66" i="20"/>
  <c r="AJ75" i="20"/>
  <c r="AK75" i="20"/>
  <c r="AL75" i="20"/>
  <c r="AM75" i="20"/>
  <c r="AN75" i="20"/>
  <c r="AO75" i="20"/>
  <c r="AP75" i="20"/>
  <c r="AQ75" i="20"/>
  <c r="AR75" i="20"/>
  <c r="AS75" i="20"/>
  <c r="AT75" i="20"/>
  <c r="AU75" i="20"/>
  <c r="AV75" i="20"/>
  <c r="AW75" i="20"/>
  <c r="AX75" i="20"/>
  <c r="AY75" i="20"/>
  <c r="AZ75" i="20"/>
  <c r="BA75" i="20"/>
  <c r="BB75" i="20"/>
  <c r="BC75" i="20"/>
  <c r="BD75" i="20"/>
  <c r="BE75" i="20"/>
  <c r="BF75" i="20"/>
  <c r="BG75" i="20"/>
  <c r="BH75" i="20"/>
  <c r="BI75" i="20"/>
  <c r="BJ75" i="20"/>
  <c r="BK75" i="20"/>
  <c r="BL75" i="20"/>
  <c r="BM75" i="20"/>
  <c r="BN75" i="20"/>
  <c r="AK87" i="20"/>
  <c r="AL87" i="20"/>
  <c r="AM87" i="20"/>
  <c r="AN87" i="20"/>
  <c r="AO87" i="20"/>
  <c r="AP87" i="20"/>
  <c r="AQ87" i="20"/>
  <c r="AR87" i="20"/>
  <c r="AS87" i="20"/>
  <c r="AT87" i="20"/>
  <c r="AU87" i="20"/>
  <c r="AV87" i="20"/>
  <c r="AW87" i="20"/>
  <c r="AX87" i="20"/>
  <c r="AY87" i="20"/>
  <c r="AZ87" i="20"/>
  <c r="BA87" i="20"/>
  <c r="BB87" i="20"/>
  <c r="BC87" i="20"/>
  <c r="BD87" i="20"/>
  <c r="BE87" i="20"/>
  <c r="BF87" i="20"/>
  <c r="BG87" i="20"/>
  <c r="BH87" i="20"/>
  <c r="BI87" i="20"/>
  <c r="BJ87" i="20"/>
  <c r="BK87" i="20"/>
  <c r="BL87" i="20"/>
  <c r="BM87" i="20"/>
  <c r="BN87" i="20"/>
  <c r="D9" i="20"/>
  <c r="E9" i="20"/>
  <c r="F9" i="20"/>
  <c r="G9" i="20"/>
  <c r="H9" i="20"/>
  <c r="I9" i="20"/>
  <c r="J9" i="20"/>
  <c r="K9" i="20"/>
  <c r="L9" i="20"/>
  <c r="M9" i="20"/>
  <c r="N9" i="20"/>
  <c r="O9" i="20"/>
  <c r="P9" i="20"/>
  <c r="Q9" i="20"/>
  <c r="R9" i="20"/>
  <c r="S9" i="20"/>
  <c r="T9" i="20"/>
  <c r="U9" i="20"/>
  <c r="V9" i="20"/>
  <c r="W9" i="20"/>
  <c r="X9" i="20"/>
  <c r="Y9" i="20"/>
  <c r="Z9" i="20"/>
  <c r="AA9" i="20"/>
  <c r="AB9" i="20"/>
  <c r="AC9" i="20"/>
  <c r="AD9" i="20"/>
  <c r="AE9" i="20"/>
  <c r="AF9" i="20"/>
  <c r="AG9" i="20"/>
  <c r="AH9" i="20"/>
  <c r="D18" i="20"/>
  <c r="D20" i="20"/>
  <c r="D21" i="20"/>
  <c r="D23" i="20"/>
  <c r="E23" i="20"/>
  <c r="F23" i="20"/>
  <c r="G23" i="20"/>
  <c r="H23" i="20"/>
  <c r="I23" i="20"/>
  <c r="J23" i="20"/>
  <c r="K23" i="20"/>
  <c r="L23" i="20"/>
  <c r="M23" i="20"/>
  <c r="N23" i="20"/>
  <c r="O23" i="20"/>
  <c r="P23" i="20"/>
  <c r="Q23" i="20"/>
  <c r="R23" i="20"/>
  <c r="S23" i="20"/>
  <c r="T23" i="20"/>
  <c r="U23" i="20"/>
  <c r="V23" i="20"/>
  <c r="W23" i="20"/>
  <c r="X23" i="20"/>
  <c r="Y23" i="20"/>
  <c r="Z23" i="20"/>
  <c r="AA23" i="20"/>
  <c r="AB23" i="20"/>
  <c r="AC23" i="20"/>
  <c r="AD23" i="20"/>
  <c r="AE23" i="20"/>
  <c r="AF23" i="20"/>
  <c r="AG23" i="20"/>
  <c r="AH23" i="20"/>
  <c r="D26" i="20"/>
  <c r="E26" i="20"/>
  <c r="F26" i="20"/>
  <c r="G26" i="20"/>
  <c r="H26" i="20"/>
  <c r="I26" i="20"/>
  <c r="J26" i="20"/>
  <c r="K26" i="20"/>
  <c r="L26" i="20"/>
  <c r="M26" i="20"/>
  <c r="N26" i="20"/>
  <c r="O26" i="20"/>
  <c r="P26" i="20"/>
  <c r="Q26" i="20"/>
  <c r="R26" i="20"/>
  <c r="S26" i="20"/>
  <c r="T26" i="20"/>
  <c r="U26" i="20"/>
  <c r="V26" i="20"/>
  <c r="W26" i="20"/>
  <c r="X26" i="20"/>
  <c r="Y26" i="20"/>
  <c r="Z26" i="20"/>
  <c r="AA26" i="20"/>
  <c r="AB26" i="20"/>
  <c r="AC26" i="20"/>
  <c r="AD26" i="20"/>
  <c r="AE26" i="20"/>
  <c r="AF26" i="20"/>
  <c r="AG26" i="20"/>
  <c r="AH26" i="20"/>
  <c r="D29" i="20"/>
  <c r="D30" i="20"/>
  <c r="D32" i="20"/>
  <c r="D33" i="20"/>
  <c r="D37" i="20"/>
  <c r="E37" i="20"/>
  <c r="F37" i="20"/>
  <c r="G37" i="20"/>
  <c r="H37" i="20"/>
  <c r="I37" i="20"/>
  <c r="J37" i="20"/>
  <c r="K37" i="20"/>
  <c r="L37" i="20"/>
  <c r="M37" i="20"/>
  <c r="N37" i="20"/>
  <c r="O37" i="20"/>
  <c r="P37" i="20"/>
  <c r="Q37" i="20"/>
  <c r="R37" i="20"/>
  <c r="S37" i="20"/>
  <c r="T37" i="20"/>
  <c r="U37" i="20"/>
  <c r="V37" i="20"/>
  <c r="W37" i="20"/>
  <c r="X37" i="20"/>
  <c r="Y37" i="20"/>
  <c r="Z37" i="20"/>
  <c r="AA37" i="20"/>
  <c r="AB37" i="20"/>
  <c r="AC37" i="20"/>
  <c r="AD37" i="20"/>
  <c r="AE37" i="20"/>
  <c r="AF37" i="20"/>
  <c r="AG37" i="20"/>
  <c r="AH37" i="20"/>
  <c r="D40" i="20"/>
  <c r="D41" i="20"/>
  <c r="D44" i="20"/>
  <c r="E44" i="20"/>
  <c r="F44" i="20"/>
  <c r="G44" i="20"/>
  <c r="H44" i="20"/>
  <c r="I44" i="20"/>
  <c r="J44" i="20"/>
  <c r="K44" i="20"/>
  <c r="L44" i="20"/>
  <c r="M44" i="20"/>
  <c r="N44" i="20"/>
  <c r="O44" i="20"/>
  <c r="P44" i="20"/>
  <c r="Q44" i="20"/>
  <c r="R44" i="20"/>
  <c r="S44" i="20"/>
  <c r="T44" i="20"/>
  <c r="U44" i="20"/>
  <c r="V44" i="20"/>
  <c r="W44" i="20"/>
  <c r="X44" i="20"/>
  <c r="Y44" i="20"/>
  <c r="Z44" i="20"/>
  <c r="AA44" i="20"/>
  <c r="AB44" i="20"/>
  <c r="AC44" i="20"/>
  <c r="AD44" i="20"/>
  <c r="AE44" i="20"/>
  <c r="AF44" i="20"/>
  <c r="AG44" i="20"/>
  <c r="AH44" i="20"/>
  <c r="D53" i="20"/>
  <c r="E53" i="20"/>
  <c r="F53" i="20"/>
  <c r="G53" i="20"/>
  <c r="H53" i="20"/>
  <c r="I53" i="20"/>
  <c r="J53" i="20"/>
  <c r="K53" i="20"/>
  <c r="L53" i="20"/>
  <c r="M53" i="20"/>
  <c r="N53" i="20"/>
  <c r="O53" i="20"/>
  <c r="P53" i="20"/>
  <c r="Q53" i="20"/>
  <c r="R53" i="20"/>
  <c r="S53" i="20"/>
  <c r="T53" i="20"/>
  <c r="U53" i="20"/>
  <c r="V53" i="20"/>
  <c r="W53" i="20"/>
  <c r="X53" i="20"/>
  <c r="Y53" i="20"/>
  <c r="Z53" i="20"/>
  <c r="AA53" i="20"/>
  <c r="AB53" i="20"/>
  <c r="AC53" i="20"/>
  <c r="AD53" i="20"/>
  <c r="AE53" i="20"/>
  <c r="AF53" i="20"/>
  <c r="AG53" i="20"/>
  <c r="AH53" i="20"/>
  <c r="D56" i="20"/>
  <c r="D57" i="20"/>
  <c r="D60" i="20"/>
  <c r="E60" i="20"/>
  <c r="F60" i="20"/>
  <c r="G60" i="20"/>
  <c r="H60" i="20"/>
  <c r="I60" i="20"/>
  <c r="J60" i="20"/>
  <c r="K60" i="20"/>
  <c r="L60" i="20"/>
  <c r="M60" i="20"/>
  <c r="N60" i="20"/>
  <c r="O60" i="20"/>
  <c r="P60" i="20"/>
  <c r="Q60" i="20"/>
  <c r="R60" i="20"/>
  <c r="S60" i="20"/>
  <c r="T60" i="20"/>
  <c r="U60" i="20"/>
  <c r="V60" i="20"/>
  <c r="W60" i="20"/>
  <c r="X60" i="20"/>
  <c r="Y60" i="20"/>
  <c r="Z60" i="20"/>
  <c r="AA60" i="20"/>
  <c r="AB60" i="20"/>
  <c r="AC60" i="20"/>
  <c r="AD60" i="20"/>
  <c r="AE60" i="20"/>
  <c r="AF60" i="20"/>
  <c r="AG60" i="20"/>
  <c r="AH60" i="20"/>
  <c r="D66" i="20"/>
  <c r="E66" i="20"/>
  <c r="F66" i="20"/>
  <c r="G66" i="20"/>
  <c r="H66" i="20"/>
  <c r="I66" i="20"/>
  <c r="J66" i="20"/>
  <c r="K66" i="20"/>
  <c r="L66" i="20"/>
  <c r="M66" i="20"/>
  <c r="N66" i="20"/>
  <c r="O66" i="20"/>
  <c r="P66" i="20"/>
  <c r="Q66" i="20"/>
  <c r="R66" i="20"/>
  <c r="S66" i="20"/>
  <c r="T66" i="20"/>
  <c r="U66" i="20"/>
  <c r="V66" i="20"/>
  <c r="W66" i="20"/>
  <c r="X66" i="20"/>
  <c r="Y66" i="20"/>
  <c r="Z66" i="20"/>
  <c r="AA66" i="20"/>
  <c r="AB66" i="20"/>
  <c r="AC66" i="20"/>
  <c r="AD66" i="20"/>
  <c r="AE66" i="20"/>
  <c r="AF66" i="20"/>
  <c r="AG66" i="20"/>
  <c r="AH66" i="20"/>
  <c r="D75" i="20"/>
  <c r="E75" i="20"/>
  <c r="F75" i="20"/>
  <c r="G75" i="20"/>
  <c r="H75" i="20"/>
  <c r="I75" i="20"/>
  <c r="J75" i="20"/>
  <c r="K75" i="20"/>
  <c r="L75" i="20"/>
  <c r="M75" i="20"/>
  <c r="N75" i="20"/>
  <c r="O75" i="20"/>
  <c r="P75" i="20"/>
  <c r="Q75" i="20"/>
  <c r="R75" i="20"/>
  <c r="S75" i="20"/>
  <c r="T75" i="20"/>
  <c r="U75" i="20"/>
  <c r="V75" i="20"/>
  <c r="W75" i="20"/>
  <c r="X75" i="20"/>
  <c r="Y75" i="20"/>
  <c r="Z75" i="20"/>
  <c r="AA75" i="20"/>
  <c r="AB75" i="20"/>
  <c r="AC75" i="20"/>
  <c r="AD75" i="20"/>
  <c r="AE75" i="20"/>
  <c r="AF75" i="20"/>
  <c r="AG75" i="20"/>
  <c r="AH75" i="20"/>
  <c r="E87" i="20"/>
  <c r="F87" i="20"/>
  <c r="G87" i="20"/>
  <c r="H87" i="20"/>
  <c r="I87" i="20"/>
  <c r="J87" i="20"/>
  <c r="K87" i="20"/>
  <c r="L87" i="20"/>
  <c r="M87" i="20"/>
  <c r="N87" i="20"/>
  <c r="O87" i="20"/>
  <c r="P87" i="20"/>
  <c r="Q87" i="20"/>
  <c r="R87" i="20"/>
  <c r="S87" i="20"/>
  <c r="T87" i="20"/>
  <c r="U87" i="20"/>
  <c r="V87" i="20"/>
  <c r="W87" i="20"/>
  <c r="X87" i="20"/>
  <c r="Y87" i="20"/>
  <c r="Z87" i="20"/>
  <c r="AA87" i="20"/>
  <c r="AB87" i="20"/>
  <c r="AC87" i="20"/>
  <c r="AD87" i="20"/>
  <c r="AE87" i="20"/>
  <c r="AF87" i="20"/>
  <c r="AG87" i="20"/>
  <c r="AH87" i="20"/>
  <c r="BS33" i="20"/>
  <c r="BS32" i="20"/>
  <c r="BS30" i="20"/>
  <c r="BS34" i="20" s="1"/>
  <c r="BS28" i="20"/>
  <c r="BR28" i="20"/>
  <c r="BS24" i="20"/>
  <c r="BR24" i="20"/>
  <c r="BS19" i="20"/>
  <c r="BS18" i="20"/>
  <c r="BS13" i="20"/>
  <c r="BS20" i="20" s="1"/>
  <c r="AK3" i="20"/>
  <c r="AL3" i="20" s="1"/>
  <c r="AM3" i="20" s="1"/>
  <c r="AN3" i="20" s="1"/>
  <c r="AO3" i="20" s="1"/>
  <c r="AP3" i="20" s="1"/>
  <c r="AQ3" i="20" s="1"/>
  <c r="AR3" i="20" s="1"/>
  <c r="AS3" i="20" s="1"/>
  <c r="AT3" i="20" s="1"/>
  <c r="AU3" i="20" s="1"/>
  <c r="AV3" i="20" s="1"/>
  <c r="AW3" i="20" s="1"/>
  <c r="AX3" i="20" s="1"/>
  <c r="AY3" i="20" s="1"/>
  <c r="AZ3" i="20" s="1"/>
  <c r="BA3" i="20" s="1"/>
  <c r="BB3" i="20" s="1"/>
  <c r="BC3" i="20" s="1"/>
  <c r="BD3" i="20" s="1"/>
  <c r="BE3" i="20" s="1"/>
  <c r="BF3" i="20" s="1"/>
  <c r="BG3" i="20" s="1"/>
  <c r="BH3" i="20" s="1"/>
  <c r="BI3" i="20" s="1"/>
  <c r="BJ3" i="20" s="1"/>
  <c r="BK3" i="20" s="1"/>
  <c r="BL3" i="20" s="1"/>
  <c r="BM3" i="20" s="1"/>
  <c r="BN3" i="20" s="1"/>
  <c r="E3" i="20"/>
  <c r="F3" i="20" s="1"/>
  <c r="G3" i="20" s="1"/>
  <c r="H3" i="20" s="1"/>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AG5" i="16"/>
  <c r="AH5" i="16"/>
  <c r="D7" i="16"/>
  <c r="D9" i="16"/>
  <c r="D10" i="16"/>
  <c r="D12" i="16"/>
  <c r="E12" i="16"/>
  <c r="F12" i="16"/>
  <c r="G12" i="16"/>
  <c r="H12" i="16"/>
  <c r="I12" i="16"/>
  <c r="J12" i="16"/>
  <c r="K12" i="16"/>
  <c r="L12" i="16"/>
  <c r="M12" i="16"/>
  <c r="N12" i="16"/>
  <c r="O12" i="16"/>
  <c r="P12" i="16"/>
  <c r="Q12" i="16"/>
  <c r="R12" i="16"/>
  <c r="S12" i="16"/>
  <c r="T12" i="16"/>
  <c r="U12" i="16"/>
  <c r="V12" i="16"/>
  <c r="W12" i="16"/>
  <c r="X12" i="16"/>
  <c r="Y12" i="16"/>
  <c r="Z12" i="16"/>
  <c r="AA12" i="16"/>
  <c r="AB12" i="16"/>
  <c r="AC12" i="16"/>
  <c r="AD12" i="16"/>
  <c r="AE12" i="16"/>
  <c r="AF12" i="16"/>
  <c r="AG12" i="16"/>
  <c r="AH12" i="16"/>
  <c r="D15" i="16"/>
  <c r="D16" i="16"/>
  <c r="D18" i="16"/>
  <c r="D19" i="16"/>
  <c r="D23" i="16"/>
  <c r="D24" i="16"/>
  <c r="D26" i="16"/>
  <c r="E26" i="16"/>
  <c r="F26" i="16"/>
  <c r="G26" i="16"/>
  <c r="H26" i="16"/>
  <c r="I26" i="16"/>
  <c r="J26" i="16"/>
  <c r="K26" i="16"/>
  <c r="L26" i="16"/>
  <c r="M26" i="16"/>
  <c r="N26" i="16"/>
  <c r="O26" i="16"/>
  <c r="P26" i="16"/>
  <c r="Q26" i="16"/>
  <c r="R26" i="16"/>
  <c r="S26" i="16"/>
  <c r="T26" i="16"/>
  <c r="U26" i="16"/>
  <c r="V26" i="16"/>
  <c r="W26" i="16"/>
  <c r="X26" i="16"/>
  <c r="Y26" i="16"/>
  <c r="Z26" i="16"/>
  <c r="AA26" i="16"/>
  <c r="AB26" i="16"/>
  <c r="AC26" i="16"/>
  <c r="AD26" i="16"/>
  <c r="AE26" i="16"/>
  <c r="AF26" i="16"/>
  <c r="AG26" i="16"/>
  <c r="AH26" i="16"/>
  <c r="D27" i="16"/>
  <c r="E27" i="16"/>
  <c r="F27" i="16"/>
  <c r="G27" i="16"/>
  <c r="H27" i="16"/>
  <c r="I27" i="16"/>
  <c r="J27" i="16"/>
  <c r="K27" i="16"/>
  <c r="L27" i="16"/>
  <c r="M27" i="16"/>
  <c r="N27" i="16"/>
  <c r="O27" i="16"/>
  <c r="P27" i="16"/>
  <c r="Q27" i="16"/>
  <c r="R27" i="16"/>
  <c r="S27" i="16"/>
  <c r="T27" i="16"/>
  <c r="U27" i="16"/>
  <c r="V27" i="16"/>
  <c r="W27" i="16"/>
  <c r="X27" i="16"/>
  <c r="Y27" i="16"/>
  <c r="Z27" i="16"/>
  <c r="AA27" i="16"/>
  <c r="AB27" i="16"/>
  <c r="AC27" i="16"/>
  <c r="AD27" i="16"/>
  <c r="AE27" i="16"/>
  <c r="AF27" i="16"/>
  <c r="AG27" i="16"/>
  <c r="AH27" i="16"/>
  <c r="D28" i="16"/>
  <c r="E28" i="16"/>
  <c r="F28" i="16"/>
  <c r="G28" i="16"/>
  <c r="H28" i="16"/>
  <c r="I28" i="16"/>
  <c r="J28" i="16"/>
  <c r="K28" i="16"/>
  <c r="L28" i="16"/>
  <c r="M28" i="16"/>
  <c r="N28" i="16"/>
  <c r="O28" i="16"/>
  <c r="P28" i="16"/>
  <c r="Q28" i="16"/>
  <c r="R28" i="16"/>
  <c r="S28" i="16"/>
  <c r="T28" i="16"/>
  <c r="U28" i="16"/>
  <c r="V28" i="16"/>
  <c r="W28" i="16"/>
  <c r="X28" i="16"/>
  <c r="Y28" i="16"/>
  <c r="Z28" i="16"/>
  <c r="AA28" i="16"/>
  <c r="AB28" i="16"/>
  <c r="AC28" i="16"/>
  <c r="AD28" i="16"/>
  <c r="AE28" i="16"/>
  <c r="AF28" i="16"/>
  <c r="AG28" i="16"/>
  <c r="AH28" i="16"/>
  <c r="D29" i="16"/>
  <c r="E29" i="16"/>
  <c r="F29" i="16"/>
  <c r="G29" i="16"/>
  <c r="H29" i="16"/>
  <c r="I29" i="16"/>
  <c r="J29" i="16"/>
  <c r="K29" i="16"/>
  <c r="L29" i="16"/>
  <c r="M29" i="16"/>
  <c r="N29" i="16"/>
  <c r="O29" i="16"/>
  <c r="P29" i="16"/>
  <c r="Q29" i="16"/>
  <c r="R29" i="16"/>
  <c r="S29" i="16"/>
  <c r="T29" i="16"/>
  <c r="U29" i="16"/>
  <c r="V29" i="16"/>
  <c r="W29" i="16"/>
  <c r="X29" i="16"/>
  <c r="Y29" i="16"/>
  <c r="Z29" i="16"/>
  <c r="AA29" i="16"/>
  <c r="AB29" i="16"/>
  <c r="AC29" i="16"/>
  <c r="AD29" i="16"/>
  <c r="AE29" i="16"/>
  <c r="AF29" i="16"/>
  <c r="AG29" i="16"/>
  <c r="AH29" i="16"/>
  <c r="D30" i="16"/>
  <c r="E30" i="16"/>
  <c r="F30" i="16"/>
  <c r="G30" i="16"/>
  <c r="H30" i="16"/>
  <c r="I30" i="16"/>
  <c r="J30" i="16"/>
  <c r="K30" i="16"/>
  <c r="L30" i="16"/>
  <c r="M30" i="16"/>
  <c r="N30" i="16"/>
  <c r="O30" i="16"/>
  <c r="P30" i="16"/>
  <c r="Q30" i="16"/>
  <c r="R30" i="16"/>
  <c r="S30" i="16"/>
  <c r="T30" i="16"/>
  <c r="U30" i="16"/>
  <c r="V30" i="16"/>
  <c r="W30" i="16"/>
  <c r="X30" i="16"/>
  <c r="Y30" i="16"/>
  <c r="Z30" i="16"/>
  <c r="AA30" i="16"/>
  <c r="AB30" i="16"/>
  <c r="AC30" i="16"/>
  <c r="AD30" i="16"/>
  <c r="AE30" i="16"/>
  <c r="AF30" i="16"/>
  <c r="AG30" i="16"/>
  <c r="AH30" i="16"/>
  <c r="D33" i="16"/>
  <c r="D34" i="16"/>
  <c r="D36" i="16"/>
  <c r="E36" i="16"/>
  <c r="F36" i="16"/>
  <c r="G36" i="16"/>
  <c r="H36" i="16"/>
  <c r="I36" i="16"/>
  <c r="J36" i="16"/>
  <c r="K36" i="16"/>
  <c r="L36" i="16"/>
  <c r="M36" i="16"/>
  <c r="N36" i="16"/>
  <c r="O36" i="16"/>
  <c r="P36" i="16"/>
  <c r="Q36" i="16"/>
  <c r="R36" i="16"/>
  <c r="S36" i="16"/>
  <c r="T36" i="16"/>
  <c r="U36" i="16"/>
  <c r="V36" i="16"/>
  <c r="W36" i="16"/>
  <c r="X36" i="16"/>
  <c r="Y36" i="16"/>
  <c r="Z36" i="16"/>
  <c r="AA36" i="16"/>
  <c r="AB36" i="16"/>
  <c r="AC36" i="16"/>
  <c r="AD36" i="16"/>
  <c r="AE36" i="16"/>
  <c r="AF36" i="16"/>
  <c r="AG36" i="16"/>
  <c r="AH36" i="16"/>
  <c r="D37" i="16"/>
  <c r="E37" i="16"/>
  <c r="F37" i="16"/>
  <c r="G37" i="16"/>
  <c r="H37" i="16"/>
  <c r="I37" i="16"/>
  <c r="J37" i="16"/>
  <c r="K37" i="16"/>
  <c r="L37" i="16"/>
  <c r="M37" i="16"/>
  <c r="N37" i="16"/>
  <c r="O37" i="16"/>
  <c r="P37" i="16"/>
  <c r="Q37" i="16"/>
  <c r="R37" i="16"/>
  <c r="S37" i="16"/>
  <c r="T37" i="16"/>
  <c r="U37" i="16"/>
  <c r="V37" i="16"/>
  <c r="W37" i="16"/>
  <c r="X37" i="16"/>
  <c r="Y37" i="16"/>
  <c r="Z37" i="16"/>
  <c r="AA37" i="16"/>
  <c r="AB37" i="16"/>
  <c r="AC37" i="16"/>
  <c r="AD37" i="16"/>
  <c r="AE37" i="16"/>
  <c r="AF37" i="16"/>
  <c r="AG37" i="16"/>
  <c r="AH37" i="16"/>
  <c r="D52" i="16"/>
  <c r="E52" i="16"/>
  <c r="F52" i="16"/>
  <c r="G52" i="16"/>
  <c r="H52" i="16"/>
  <c r="I52" i="16"/>
  <c r="J52" i="16"/>
  <c r="K52" i="16"/>
  <c r="L52" i="16"/>
  <c r="M52" i="16"/>
  <c r="N52" i="16"/>
  <c r="O52" i="16"/>
  <c r="P52" i="16"/>
  <c r="Q52" i="16"/>
  <c r="R52" i="16"/>
  <c r="S52" i="16"/>
  <c r="T52" i="16"/>
  <c r="U52" i="16"/>
  <c r="V52" i="16"/>
  <c r="W52" i="16"/>
  <c r="X52" i="16"/>
  <c r="Y52" i="16"/>
  <c r="Z52" i="16"/>
  <c r="AA52" i="16"/>
  <c r="AB52" i="16"/>
  <c r="AC52" i="16"/>
  <c r="AD52" i="16"/>
  <c r="AE52" i="16"/>
  <c r="AF52" i="16"/>
  <c r="AG52" i="16"/>
  <c r="AH52" i="16"/>
  <c r="D57" i="16"/>
  <c r="E57" i="16"/>
  <c r="F57" i="16"/>
  <c r="G57" i="16"/>
  <c r="H57" i="16"/>
  <c r="I57" i="16"/>
  <c r="J57" i="16"/>
  <c r="K57" i="16"/>
  <c r="L57" i="16"/>
  <c r="M57" i="16"/>
  <c r="N57" i="16"/>
  <c r="O57" i="16"/>
  <c r="P57" i="16"/>
  <c r="Q57" i="16"/>
  <c r="R57" i="16"/>
  <c r="S57" i="16"/>
  <c r="T57" i="16"/>
  <c r="U57" i="16"/>
  <c r="V57" i="16"/>
  <c r="W57" i="16"/>
  <c r="X57" i="16"/>
  <c r="Y57" i="16"/>
  <c r="Z57" i="16"/>
  <c r="AA57" i="16"/>
  <c r="AB57" i="16"/>
  <c r="AC57" i="16"/>
  <c r="AD57" i="16"/>
  <c r="AE57" i="16"/>
  <c r="AF57" i="16"/>
  <c r="AG57" i="16"/>
  <c r="AH57" i="16"/>
  <c r="D63" i="16"/>
  <c r="E63" i="16"/>
  <c r="F63" i="16"/>
  <c r="G63" i="16"/>
  <c r="H63" i="16"/>
  <c r="I63" i="16"/>
  <c r="J63" i="16"/>
  <c r="K63" i="16"/>
  <c r="L63" i="16"/>
  <c r="M63" i="16"/>
  <c r="N63" i="16"/>
  <c r="O63" i="16"/>
  <c r="P63" i="16"/>
  <c r="Q63" i="16"/>
  <c r="R63" i="16"/>
  <c r="S63" i="16"/>
  <c r="T63" i="16"/>
  <c r="U63" i="16"/>
  <c r="V63" i="16"/>
  <c r="W63" i="16"/>
  <c r="X63" i="16"/>
  <c r="Y63" i="16"/>
  <c r="Z63" i="16"/>
  <c r="AA63" i="16"/>
  <c r="AB63" i="16"/>
  <c r="AC63" i="16"/>
  <c r="AD63" i="16"/>
  <c r="AE63" i="16"/>
  <c r="AF63" i="16"/>
  <c r="AG63" i="16"/>
  <c r="AH63"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AF5" i="15"/>
  <c r="AG5" i="15"/>
  <c r="AH5" i="15"/>
  <c r="D7" i="15"/>
  <c r="D9" i="15"/>
  <c r="D10"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AF12" i="15"/>
  <c r="AG12" i="15"/>
  <c r="AH12" i="15"/>
  <c r="D15" i="15"/>
  <c r="D16" i="15"/>
  <c r="D18" i="15"/>
  <c r="D19" i="15"/>
  <c r="D23" i="15"/>
  <c r="D24"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AF26" i="15"/>
  <c r="AG26" i="15"/>
  <c r="AH26" i="15"/>
  <c r="D27" i="15"/>
  <c r="E27" i="15"/>
  <c r="F27" i="15"/>
  <c r="G27" i="15"/>
  <c r="H27" i="15"/>
  <c r="I27" i="15"/>
  <c r="J27" i="15"/>
  <c r="K27" i="15"/>
  <c r="L27" i="15"/>
  <c r="M27" i="15"/>
  <c r="N27" i="15"/>
  <c r="O27" i="15"/>
  <c r="P27" i="15"/>
  <c r="Q27" i="15"/>
  <c r="R27" i="15"/>
  <c r="S27" i="15"/>
  <c r="T27" i="15"/>
  <c r="U27" i="15"/>
  <c r="V27" i="15"/>
  <c r="W27" i="15"/>
  <c r="X27" i="15"/>
  <c r="Y27" i="15"/>
  <c r="Z27" i="15"/>
  <c r="AA27" i="15"/>
  <c r="AB27" i="15"/>
  <c r="AC27" i="15"/>
  <c r="AD27" i="15"/>
  <c r="AE27" i="15"/>
  <c r="AF27" i="15"/>
  <c r="AG27" i="15"/>
  <c r="AH27" i="15"/>
  <c r="D28" i="15"/>
  <c r="E28" i="15"/>
  <c r="F28" i="15"/>
  <c r="G28" i="15"/>
  <c r="H28" i="15"/>
  <c r="I28" i="15"/>
  <c r="J28" i="15"/>
  <c r="K28" i="15"/>
  <c r="L28" i="15"/>
  <c r="M28" i="15"/>
  <c r="N28" i="15"/>
  <c r="O28" i="15"/>
  <c r="P28" i="15"/>
  <c r="Q28" i="15"/>
  <c r="R28" i="15"/>
  <c r="S28" i="15"/>
  <c r="T28" i="15"/>
  <c r="U28" i="15"/>
  <c r="V28" i="15"/>
  <c r="W28" i="15"/>
  <c r="X28" i="15"/>
  <c r="Y28" i="15"/>
  <c r="Z28" i="15"/>
  <c r="AA28" i="15"/>
  <c r="AB28" i="15"/>
  <c r="AC28" i="15"/>
  <c r="AD28" i="15"/>
  <c r="AE28" i="15"/>
  <c r="AF28" i="15"/>
  <c r="AG28" i="15"/>
  <c r="AH28" i="15"/>
  <c r="D29" i="15"/>
  <c r="E29" i="15"/>
  <c r="F29" i="15"/>
  <c r="G29" i="15"/>
  <c r="H29" i="15"/>
  <c r="I29" i="15"/>
  <c r="J29" i="15"/>
  <c r="K29" i="15"/>
  <c r="L29" i="15"/>
  <c r="M29" i="15"/>
  <c r="N29" i="15"/>
  <c r="O29" i="15"/>
  <c r="P29" i="15"/>
  <c r="Q29" i="15"/>
  <c r="R29" i="15"/>
  <c r="S29" i="15"/>
  <c r="T29" i="15"/>
  <c r="U29" i="15"/>
  <c r="V29" i="15"/>
  <c r="W29" i="15"/>
  <c r="X29" i="15"/>
  <c r="Y29" i="15"/>
  <c r="Z29" i="15"/>
  <c r="AA29" i="15"/>
  <c r="AB29" i="15"/>
  <c r="AC29" i="15"/>
  <c r="AD29" i="15"/>
  <c r="AE29" i="15"/>
  <c r="AF29" i="15"/>
  <c r="AG29" i="15"/>
  <c r="AH29" i="15"/>
  <c r="D30" i="15"/>
  <c r="E30" i="15"/>
  <c r="F30" i="15"/>
  <c r="G30" i="15"/>
  <c r="H30" i="15"/>
  <c r="I30" i="15"/>
  <c r="J30" i="15"/>
  <c r="K30" i="15"/>
  <c r="L30" i="15"/>
  <c r="M30" i="15"/>
  <c r="N30" i="15"/>
  <c r="O30" i="15"/>
  <c r="P30" i="15"/>
  <c r="Q30" i="15"/>
  <c r="R30" i="15"/>
  <c r="S30" i="15"/>
  <c r="T30" i="15"/>
  <c r="U30" i="15"/>
  <c r="V30" i="15"/>
  <c r="W30" i="15"/>
  <c r="X30" i="15"/>
  <c r="Y30" i="15"/>
  <c r="Z30" i="15"/>
  <c r="AA30" i="15"/>
  <c r="AB30" i="15"/>
  <c r="AC30" i="15"/>
  <c r="AD30" i="15"/>
  <c r="AE30" i="15"/>
  <c r="AF30" i="15"/>
  <c r="AG30" i="15"/>
  <c r="AH30" i="15"/>
  <c r="D33" i="15"/>
  <c r="D34" i="15"/>
  <c r="D36" i="15"/>
  <c r="E36" i="15"/>
  <c r="F36" i="15"/>
  <c r="G36" i="15"/>
  <c r="H36" i="15"/>
  <c r="I36" i="15"/>
  <c r="J36" i="15"/>
  <c r="K36" i="15"/>
  <c r="L36" i="15"/>
  <c r="M36" i="15"/>
  <c r="N36" i="15"/>
  <c r="O36" i="15"/>
  <c r="P36" i="15"/>
  <c r="Q36" i="15"/>
  <c r="R36" i="15"/>
  <c r="S36" i="15"/>
  <c r="T36" i="15"/>
  <c r="U36" i="15"/>
  <c r="V36" i="15"/>
  <c r="W36" i="15"/>
  <c r="X36" i="15"/>
  <c r="Y36" i="15"/>
  <c r="Z36" i="15"/>
  <c r="AA36" i="15"/>
  <c r="AB36" i="15"/>
  <c r="AC36" i="15"/>
  <c r="AD36" i="15"/>
  <c r="AE36" i="15"/>
  <c r="AF36" i="15"/>
  <c r="AG36" i="15"/>
  <c r="AH36" i="15"/>
  <c r="D37" i="15"/>
  <c r="E37" i="15"/>
  <c r="F37" i="15"/>
  <c r="G37" i="15"/>
  <c r="H37" i="15"/>
  <c r="I37" i="15"/>
  <c r="J37" i="15"/>
  <c r="K37" i="15"/>
  <c r="L37" i="15"/>
  <c r="M37" i="15"/>
  <c r="N37" i="15"/>
  <c r="O37" i="15"/>
  <c r="P37" i="15"/>
  <c r="Q37" i="15"/>
  <c r="R37" i="15"/>
  <c r="S37" i="15"/>
  <c r="T37" i="15"/>
  <c r="U37" i="15"/>
  <c r="V37" i="15"/>
  <c r="W37" i="15"/>
  <c r="X37" i="15"/>
  <c r="Y37" i="15"/>
  <c r="Z37" i="15"/>
  <c r="AA37" i="15"/>
  <c r="AB37" i="15"/>
  <c r="AC37" i="15"/>
  <c r="AD37" i="15"/>
  <c r="AE37" i="15"/>
  <c r="AF37" i="15"/>
  <c r="AG37" i="15"/>
  <c r="AH37" i="15"/>
  <c r="D11" i="14"/>
  <c r="E11" i="14"/>
  <c r="F11" i="14"/>
  <c r="G11" i="14"/>
  <c r="H11" i="14"/>
  <c r="I11" i="14"/>
  <c r="J11" i="14"/>
  <c r="K11" i="14"/>
  <c r="L11" i="14"/>
  <c r="M11" i="14"/>
  <c r="N11" i="14"/>
  <c r="O11" i="14"/>
  <c r="P11" i="14"/>
  <c r="Q11" i="14"/>
  <c r="R11" i="14"/>
  <c r="S11" i="14"/>
  <c r="T11" i="14"/>
  <c r="U11" i="14"/>
  <c r="V11" i="14"/>
  <c r="W11" i="14"/>
  <c r="X11" i="14"/>
  <c r="Y11" i="14"/>
  <c r="Z11" i="14"/>
  <c r="AA11" i="14"/>
  <c r="AB11" i="14"/>
  <c r="AC11" i="14"/>
  <c r="AD11" i="14"/>
  <c r="AE11" i="14"/>
  <c r="AF11" i="14"/>
  <c r="AG11" i="14"/>
  <c r="AH11" i="14"/>
  <c r="D13" i="14"/>
  <c r="D15" i="14"/>
  <c r="D16" i="14"/>
  <c r="D18" i="14"/>
  <c r="E18" i="14"/>
  <c r="F18" i="14"/>
  <c r="G18" i="14"/>
  <c r="H18" i="14"/>
  <c r="I18" i="14"/>
  <c r="J18" i="14"/>
  <c r="K18" i="14"/>
  <c r="L18" i="14"/>
  <c r="M18" i="14"/>
  <c r="N18" i="14"/>
  <c r="O18" i="14"/>
  <c r="P18" i="14"/>
  <c r="Q18" i="14"/>
  <c r="R18" i="14"/>
  <c r="S18" i="14"/>
  <c r="T18" i="14"/>
  <c r="U18" i="14"/>
  <c r="V18" i="14"/>
  <c r="W18" i="14"/>
  <c r="X18" i="14"/>
  <c r="Y18" i="14"/>
  <c r="Z18" i="14"/>
  <c r="AA18" i="14"/>
  <c r="AB18" i="14"/>
  <c r="AC18" i="14"/>
  <c r="AD18" i="14"/>
  <c r="AE18" i="14"/>
  <c r="AF18" i="14"/>
  <c r="AG18" i="14"/>
  <c r="AH18" i="14"/>
  <c r="D27" i="14"/>
  <c r="D28" i="14"/>
  <c r="D30" i="14"/>
  <c r="D31" i="14"/>
  <c r="D41" i="14"/>
  <c r="D42" i="14"/>
  <c r="D51" i="14"/>
  <c r="D52" i="14"/>
  <c r="D54" i="14"/>
  <c r="D63" i="14"/>
  <c r="D64" i="14"/>
  <c r="D91" i="14"/>
  <c r="E91" i="14"/>
  <c r="F91" i="14"/>
  <c r="G91" i="14"/>
  <c r="H91" i="14"/>
  <c r="I91" i="14"/>
  <c r="J91" i="14"/>
  <c r="K91" i="14"/>
  <c r="L91" i="14"/>
  <c r="M91" i="14"/>
  <c r="N91" i="14"/>
  <c r="O91" i="14"/>
  <c r="P91" i="14"/>
  <c r="Q91" i="14"/>
  <c r="R91" i="14"/>
  <c r="S91" i="14"/>
  <c r="T91" i="14"/>
  <c r="U91" i="14"/>
  <c r="V91" i="14"/>
  <c r="W91" i="14"/>
  <c r="X91" i="14"/>
  <c r="Y91" i="14"/>
  <c r="Z91" i="14"/>
  <c r="AA91" i="14"/>
  <c r="AB91" i="14"/>
  <c r="AC91" i="14"/>
  <c r="AD91" i="14"/>
  <c r="AE91" i="14"/>
  <c r="AF91" i="14"/>
  <c r="AG91" i="14"/>
  <c r="AH91" i="14"/>
  <c r="D11" i="12"/>
  <c r="E11" i="12"/>
  <c r="F11" i="12"/>
  <c r="G11" i="12"/>
  <c r="H11" i="12"/>
  <c r="I11" i="12"/>
  <c r="J11" i="12"/>
  <c r="K11" i="12"/>
  <c r="L11" i="12"/>
  <c r="M11" i="12"/>
  <c r="N11" i="12"/>
  <c r="O11" i="12"/>
  <c r="P11" i="12"/>
  <c r="Q11" i="12"/>
  <c r="R11" i="12"/>
  <c r="S11" i="12"/>
  <c r="T11" i="12"/>
  <c r="U11" i="12"/>
  <c r="V11" i="12"/>
  <c r="W11" i="12"/>
  <c r="X11" i="12"/>
  <c r="Y11" i="12"/>
  <c r="Z11" i="12"/>
  <c r="AA11" i="12"/>
  <c r="AB11" i="12"/>
  <c r="AC11" i="12"/>
  <c r="AD11" i="12"/>
  <c r="AE11" i="12"/>
  <c r="AF11" i="12"/>
  <c r="AG11" i="12"/>
  <c r="AH11" i="12"/>
  <c r="D13" i="12"/>
  <c r="D15" i="12"/>
  <c r="D16" i="12"/>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AE18" i="12"/>
  <c r="AF18" i="12"/>
  <c r="AG18" i="12"/>
  <c r="AH18" i="12"/>
  <c r="D27" i="12"/>
  <c r="D28" i="12"/>
  <c r="D30" i="12"/>
  <c r="D31" i="12"/>
  <c r="D41" i="12"/>
  <c r="D42" i="12"/>
  <c r="D51" i="12"/>
  <c r="D52" i="12"/>
  <c r="D54" i="12"/>
  <c r="D63" i="12"/>
  <c r="D64" i="12"/>
  <c r="D91" i="12"/>
  <c r="E91" i="12"/>
  <c r="F91" i="12"/>
  <c r="G91" i="12"/>
  <c r="H91" i="12"/>
  <c r="I91" i="12"/>
  <c r="J91" i="12"/>
  <c r="K91" i="12"/>
  <c r="L91" i="12"/>
  <c r="M91" i="12"/>
  <c r="N91" i="12"/>
  <c r="O91" i="12"/>
  <c r="P91" i="12"/>
  <c r="Q91" i="12"/>
  <c r="R91" i="12"/>
  <c r="S91" i="12"/>
  <c r="T91" i="12"/>
  <c r="U91" i="12"/>
  <c r="V91" i="12"/>
  <c r="W91" i="12"/>
  <c r="X91" i="12"/>
  <c r="Y91" i="12"/>
  <c r="Z91" i="12"/>
  <c r="AA91" i="12"/>
  <c r="AB91" i="12"/>
  <c r="AC91" i="12"/>
  <c r="AD91" i="12"/>
  <c r="AE91" i="12"/>
  <c r="AF91" i="12"/>
  <c r="AG91" i="12"/>
  <c r="AH91" i="12"/>
  <c r="CV8" i="19"/>
  <c r="CW8" i="19"/>
  <c r="CX8" i="19"/>
  <c r="CY8" i="19"/>
  <c r="CZ8" i="19"/>
  <c r="DA8" i="19"/>
  <c r="DB8" i="19"/>
  <c r="DC8" i="19"/>
  <c r="DD8" i="19"/>
  <c r="DE8" i="19"/>
  <c r="DF8" i="19"/>
  <c r="DG8" i="19"/>
  <c r="DH8" i="19"/>
  <c r="DI8" i="19"/>
  <c r="DJ8" i="19"/>
  <c r="DK8" i="19"/>
  <c r="DL8" i="19"/>
  <c r="DM8" i="19"/>
  <c r="DN8" i="19"/>
  <c r="DO8" i="19"/>
  <c r="DP8" i="19"/>
  <c r="DQ8" i="19"/>
  <c r="DR8" i="19"/>
  <c r="DS8" i="19"/>
  <c r="DT8" i="19"/>
  <c r="DU8" i="19"/>
  <c r="DV8" i="19"/>
  <c r="DW8" i="19"/>
  <c r="DX8" i="19"/>
  <c r="DY8" i="19"/>
  <c r="DZ8" i="19"/>
  <c r="CV17" i="19"/>
  <c r="CV19" i="19"/>
  <c r="CV20" i="19"/>
  <c r="CV22" i="19"/>
  <c r="CW22" i="19"/>
  <c r="CX22" i="19"/>
  <c r="CY22" i="19"/>
  <c r="CZ22" i="19"/>
  <c r="DA22" i="19"/>
  <c r="DB22" i="19"/>
  <c r="DC22" i="19"/>
  <c r="DD22" i="19"/>
  <c r="DE22" i="19"/>
  <c r="DF22" i="19"/>
  <c r="DG22" i="19"/>
  <c r="DH22" i="19"/>
  <c r="DI22" i="19"/>
  <c r="DJ22" i="19"/>
  <c r="DK22" i="19"/>
  <c r="DL22" i="19"/>
  <c r="DM22" i="19"/>
  <c r="DN22" i="19"/>
  <c r="DO22" i="19"/>
  <c r="DP22" i="19"/>
  <c r="DQ22" i="19"/>
  <c r="DR22" i="19"/>
  <c r="DS22" i="19"/>
  <c r="DT22" i="19"/>
  <c r="DU22" i="19"/>
  <c r="DV22" i="19"/>
  <c r="DW22" i="19"/>
  <c r="DX22" i="19"/>
  <c r="DY22" i="19"/>
  <c r="DZ22" i="19"/>
  <c r="CV28" i="19"/>
  <c r="CV29" i="19"/>
  <c r="CV31" i="19"/>
  <c r="CV32" i="19"/>
  <c r="CV39" i="19"/>
  <c r="CV40" i="19"/>
  <c r="CV55" i="19"/>
  <c r="CV56" i="19"/>
  <c r="CV74" i="19"/>
  <c r="CW74" i="19"/>
  <c r="CX74" i="19"/>
  <c r="CY74" i="19"/>
  <c r="CZ74" i="19"/>
  <c r="DA74" i="19"/>
  <c r="DB74" i="19"/>
  <c r="DC74" i="19"/>
  <c r="DD74" i="19"/>
  <c r="DE74" i="19"/>
  <c r="DF74" i="19"/>
  <c r="DG74" i="19"/>
  <c r="DH74" i="19"/>
  <c r="DI74" i="19"/>
  <c r="DJ74" i="19"/>
  <c r="DK74" i="19"/>
  <c r="DL74" i="19"/>
  <c r="DM74" i="19"/>
  <c r="DN74" i="19"/>
  <c r="DO74" i="19"/>
  <c r="DP74" i="19"/>
  <c r="DQ74" i="19"/>
  <c r="DR74" i="19"/>
  <c r="DS74" i="19"/>
  <c r="DT74" i="19"/>
  <c r="DU74" i="19"/>
  <c r="DV74" i="19"/>
  <c r="DW74" i="19"/>
  <c r="DX74" i="19"/>
  <c r="DY74" i="19"/>
  <c r="DZ74"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AF8" i="19"/>
  <c r="AG8" i="19"/>
  <c r="D17" i="19"/>
  <c r="D19" i="19"/>
  <c r="D20"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AF22" i="19"/>
  <c r="AG22" i="19"/>
  <c r="D28" i="19"/>
  <c r="D29" i="19"/>
  <c r="D31" i="19"/>
  <c r="D32" i="19"/>
  <c r="D39" i="19"/>
  <c r="D40" i="19"/>
  <c r="D55" i="19"/>
  <c r="D56" i="19"/>
  <c r="D62" i="19"/>
  <c r="E62" i="19"/>
  <c r="F62" i="19"/>
  <c r="G62" i="19"/>
  <c r="H62" i="19"/>
  <c r="I62" i="19"/>
  <c r="J62" i="19"/>
  <c r="K62" i="19"/>
  <c r="L62" i="19"/>
  <c r="M62" i="19"/>
  <c r="N62" i="19"/>
  <c r="O62" i="19"/>
  <c r="P62" i="19"/>
  <c r="Q62" i="19"/>
  <c r="R62" i="19"/>
  <c r="S62" i="19"/>
  <c r="T62" i="19"/>
  <c r="U62" i="19"/>
  <c r="V62" i="19"/>
  <c r="W62" i="19"/>
  <c r="X62" i="19"/>
  <c r="Y62" i="19"/>
  <c r="Z62" i="19"/>
  <c r="AA62" i="19"/>
  <c r="AB62" i="19"/>
  <c r="AC62" i="19"/>
  <c r="AD62" i="19"/>
  <c r="AE62" i="19"/>
  <c r="AF62" i="19"/>
  <c r="AG62" i="19"/>
  <c r="D65" i="19"/>
  <c r="E65" i="19"/>
  <c r="F65" i="19"/>
  <c r="G65" i="19"/>
  <c r="H65" i="19"/>
  <c r="I65" i="19"/>
  <c r="J65" i="19"/>
  <c r="K65" i="19"/>
  <c r="L65" i="19"/>
  <c r="M65" i="19"/>
  <c r="N65" i="19"/>
  <c r="O65" i="19"/>
  <c r="P65" i="19"/>
  <c r="Q65" i="19"/>
  <c r="R65" i="19"/>
  <c r="S65" i="19"/>
  <c r="T65" i="19"/>
  <c r="U65" i="19"/>
  <c r="V65" i="19"/>
  <c r="W65" i="19"/>
  <c r="X65" i="19"/>
  <c r="Y65" i="19"/>
  <c r="Z65" i="19"/>
  <c r="AA65" i="19"/>
  <c r="AB65" i="19"/>
  <c r="AC65" i="19"/>
  <c r="AD65" i="19"/>
  <c r="AE65" i="19"/>
  <c r="AF65" i="19"/>
  <c r="AG65" i="19"/>
  <c r="D74" i="19"/>
  <c r="E74" i="19"/>
  <c r="F74" i="19"/>
  <c r="G74" i="19"/>
  <c r="H74" i="19"/>
  <c r="I74" i="19"/>
  <c r="J74" i="19"/>
  <c r="K74" i="19"/>
  <c r="L74" i="19"/>
  <c r="M74" i="19"/>
  <c r="N74" i="19"/>
  <c r="O74" i="19"/>
  <c r="P74" i="19"/>
  <c r="Q74" i="19"/>
  <c r="R74" i="19"/>
  <c r="S74" i="19"/>
  <c r="T74" i="19"/>
  <c r="U74" i="19"/>
  <c r="V74" i="19"/>
  <c r="W74" i="19"/>
  <c r="X74" i="19"/>
  <c r="Y74" i="19"/>
  <c r="Z74" i="19"/>
  <c r="AA74" i="19"/>
  <c r="AB74" i="19"/>
  <c r="AC74" i="19"/>
  <c r="AD74" i="19"/>
  <c r="AE74" i="19"/>
  <c r="AF74" i="19"/>
  <c r="AG74" i="19"/>
  <c r="CV5" i="18"/>
  <c r="CW5" i="18"/>
  <c r="CX5" i="18"/>
  <c r="CY5" i="18"/>
  <c r="CZ5" i="18"/>
  <c r="DA5" i="18"/>
  <c r="DB5" i="18"/>
  <c r="DC5" i="18"/>
  <c r="DD5" i="18"/>
  <c r="DE5" i="18"/>
  <c r="DF5" i="18"/>
  <c r="DG5" i="18"/>
  <c r="DH5" i="18"/>
  <c r="DI5" i="18"/>
  <c r="DJ5" i="18"/>
  <c r="DK5" i="18"/>
  <c r="DL5" i="18"/>
  <c r="DM5" i="18"/>
  <c r="DN5" i="18"/>
  <c r="DO5" i="18"/>
  <c r="DP5" i="18"/>
  <c r="DQ5" i="18"/>
  <c r="DR5" i="18"/>
  <c r="DS5" i="18"/>
  <c r="DT5" i="18"/>
  <c r="DU5" i="18"/>
  <c r="DV5" i="18"/>
  <c r="DW5" i="18"/>
  <c r="DX5" i="18"/>
  <c r="DY5" i="18"/>
  <c r="DZ5" i="18"/>
  <c r="CV11" i="18"/>
  <c r="CW11" i="18"/>
  <c r="CX11" i="18"/>
  <c r="CY11" i="18"/>
  <c r="CZ11" i="18"/>
  <c r="DA11" i="18"/>
  <c r="DB11" i="18"/>
  <c r="DC11" i="18"/>
  <c r="DD11" i="18"/>
  <c r="DE11" i="18"/>
  <c r="DF11" i="18"/>
  <c r="DG11" i="18"/>
  <c r="DH11" i="18"/>
  <c r="DI11" i="18"/>
  <c r="DJ11" i="18"/>
  <c r="DK11" i="18"/>
  <c r="DL11" i="18"/>
  <c r="DM11" i="18"/>
  <c r="DN11" i="18"/>
  <c r="DO11" i="18"/>
  <c r="DP11" i="18"/>
  <c r="DQ11" i="18"/>
  <c r="DR11" i="18"/>
  <c r="DS11" i="18"/>
  <c r="DT11" i="18"/>
  <c r="DU11" i="18"/>
  <c r="DV11" i="18"/>
  <c r="DW11" i="18"/>
  <c r="DX11" i="18"/>
  <c r="DY11" i="18"/>
  <c r="DZ11" i="18"/>
  <c r="CV13" i="18"/>
  <c r="CV14" i="18"/>
  <c r="CV16" i="18"/>
  <c r="CW16" i="18"/>
  <c r="CX16" i="18"/>
  <c r="CY16" i="18"/>
  <c r="CZ16" i="18"/>
  <c r="DA16" i="18"/>
  <c r="DB16" i="18"/>
  <c r="DC16" i="18"/>
  <c r="DD16" i="18"/>
  <c r="DE16" i="18"/>
  <c r="DF16" i="18"/>
  <c r="DG16" i="18"/>
  <c r="DH16" i="18"/>
  <c r="DI16" i="18"/>
  <c r="DJ16" i="18"/>
  <c r="DK16" i="18"/>
  <c r="DL16" i="18"/>
  <c r="DM16" i="18"/>
  <c r="DN16" i="18"/>
  <c r="DO16" i="18"/>
  <c r="DP16" i="18"/>
  <c r="DQ16" i="18"/>
  <c r="DR16" i="18"/>
  <c r="DS16" i="18"/>
  <c r="DT16" i="18"/>
  <c r="DU16" i="18"/>
  <c r="DV16" i="18"/>
  <c r="DW16" i="18"/>
  <c r="DX16" i="18"/>
  <c r="DY16" i="18"/>
  <c r="DZ16" i="18"/>
  <c r="CV19" i="18"/>
  <c r="CV20" i="18"/>
  <c r="CV22" i="18"/>
  <c r="CV23" i="18"/>
  <c r="CV27" i="18"/>
  <c r="CV28" i="18"/>
  <c r="CV37" i="18"/>
  <c r="CV38" i="18"/>
  <c r="CV47" i="18"/>
  <c r="CW47" i="18"/>
  <c r="CX47" i="18"/>
  <c r="CY47" i="18"/>
  <c r="CZ47" i="18"/>
  <c r="DA47" i="18"/>
  <c r="DB47" i="18"/>
  <c r="DC47" i="18"/>
  <c r="DD47" i="18"/>
  <c r="DE47" i="18"/>
  <c r="DF47" i="18"/>
  <c r="DG47" i="18"/>
  <c r="DH47" i="18"/>
  <c r="DI47" i="18"/>
  <c r="DJ47" i="18"/>
  <c r="DK47" i="18"/>
  <c r="DL47" i="18"/>
  <c r="DM47" i="18"/>
  <c r="DN47" i="18"/>
  <c r="DO47" i="18"/>
  <c r="DP47" i="18"/>
  <c r="DQ47" i="18"/>
  <c r="DR47" i="18"/>
  <c r="DS47" i="18"/>
  <c r="DT47" i="18"/>
  <c r="DU47" i="18"/>
  <c r="DV47" i="18"/>
  <c r="DW47" i="18"/>
  <c r="DX47" i="18"/>
  <c r="DY47" i="18"/>
  <c r="DZ47" i="18"/>
  <c r="D5" i="18"/>
  <c r="E5" i="18"/>
  <c r="F5" i="18"/>
  <c r="G5" i="18"/>
  <c r="H5" i="18"/>
  <c r="I5" i="18"/>
  <c r="J5" i="18"/>
  <c r="K5" i="18"/>
  <c r="L5" i="18"/>
  <c r="M5" i="18"/>
  <c r="N5" i="18"/>
  <c r="O5" i="18"/>
  <c r="P5" i="18"/>
  <c r="Q5" i="18"/>
  <c r="R5" i="18"/>
  <c r="S5" i="18"/>
  <c r="T5" i="18"/>
  <c r="U5" i="18"/>
  <c r="V5" i="18"/>
  <c r="W5" i="18"/>
  <c r="X5" i="18"/>
  <c r="Y5" i="18"/>
  <c r="Z5" i="18"/>
  <c r="AA5" i="18"/>
  <c r="AB5" i="18"/>
  <c r="AC5" i="18"/>
  <c r="AD5" i="18"/>
  <c r="AE5" i="18"/>
  <c r="AF5" i="18"/>
  <c r="AG5" i="18"/>
  <c r="AH5" i="18"/>
  <c r="D6" i="18"/>
  <c r="D11" i="18"/>
  <c r="E11" i="18"/>
  <c r="F11" i="18"/>
  <c r="G11" i="18"/>
  <c r="H11" i="18"/>
  <c r="I11" i="18"/>
  <c r="J11" i="18"/>
  <c r="K11" i="18"/>
  <c r="L11" i="18"/>
  <c r="M11" i="18"/>
  <c r="N11" i="18"/>
  <c r="O11" i="18"/>
  <c r="P11" i="18"/>
  <c r="Q11" i="18"/>
  <c r="R11" i="18"/>
  <c r="S11" i="18"/>
  <c r="T11" i="18"/>
  <c r="U11" i="18"/>
  <c r="V11" i="18"/>
  <c r="W11" i="18"/>
  <c r="X11" i="18"/>
  <c r="Y11" i="18"/>
  <c r="Z11" i="18"/>
  <c r="AA11" i="18"/>
  <c r="AB11" i="18"/>
  <c r="AC11" i="18"/>
  <c r="AD11" i="18"/>
  <c r="AE11" i="18"/>
  <c r="AF11" i="18"/>
  <c r="AG11" i="18"/>
  <c r="AH11" i="18"/>
  <c r="D13" i="18"/>
  <c r="D14" i="18"/>
  <c r="D16" i="18"/>
  <c r="E16" i="18"/>
  <c r="F16" i="18"/>
  <c r="G16" i="18"/>
  <c r="H16" i="18"/>
  <c r="I16" i="18"/>
  <c r="J16" i="18"/>
  <c r="K16" i="18"/>
  <c r="L16" i="18"/>
  <c r="M16" i="18"/>
  <c r="N16" i="18"/>
  <c r="O16" i="18"/>
  <c r="P16" i="18"/>
  <c r="Q16" i="18"/>
  <c r="R16" i="18"/>
  <c r="S16" i="18"/>
  <c r="T16" i="18"/>
  <c r="U16" i="18"/>
  <c r="V16" i="18"/>
  <c r="W16" i="18"/>
  <c r="X16" i="18"/>
  <c r="Y16" i="18"/>
  <c r="Z16" i="18"/>
  <c r="AA16" i="18"/>
  <c r="AB16" i="18"/>
  <c r="AC16" i="18"/>
  <c r="AD16" i="18"/>
  <c r="AE16" i="18"/>
  <c r="AF16" i="18"/>
  <c r="AG16" i="18"/>
  <c r="AH16" i="18"/>
  <c r="D19" i="18"/>
  <c r="D20" i="18"/>
  <c r="D22" i="18"/>
  <c r="D23" i="18"/>
  <c r="D27" i="18"/>
  <c r="D28" i="18"/>
  <c r="D37" i="18"/>
  <c r="D38" i="18"/>
  <c r="D40" i="18"/>
  <c r="E40" i="18"/>
  <c r="F40" i="18"/>
  <c r="G40" i="18"/>
  <c r="H40" i="18"/>
  <c r="I40" i="18"/>
  <c r="J40" i="18"/>
  <c r="K40" i="18"/>
  <c r="L40" i="18"/>
  <c r="M40" i="18"/>
  <c r="N40" i="18"/>
  <c r="O40" i="18"/>
  <c r="P40" i="18"/>
  <c r="Q40" i="18"/>
  <c r="R40" i="18"/>
  <c r="S40" i="18"/>
  <c r="T40" i="18"/>
  <c r="U40" i="18"/>
  <c r="V40" i="18"/>
  <c r="W40" i="18"/>
  <c r="X40" i="18"/>
  <c r="Y40" i="18"/>
  <c r="Z40" i="18"/>
  <c r="AA40" i="18"/>
  <c r="AB40" i="18"/>
  <c r="AC40" i="18"/>
  <c r="AD40" i="18"/>
  <c r="AE40" i="18"/>
  <c r="AF40" i="18"/>
  <c r="AG40" i="18"/>
  <c r="AH40" i="18"/>
  <c r="D41" i="18"/>
  <c r="E41" i="18"/>
  <c r="F41" i="18"/>
  <c r="G41" i="18"/>
  <c r="H41" i="18"/>
  <c r="I41" i="18"/>
  <c r="J41" i="18"/>
  <c r="K41" i="18"/>
  <c r="L41" i="18"/>
  <c r="M41" i="18"/>
  <c r="N41" i="18"/>
  <c r="O41" i="18"/>
  <c r="P41" i="18"/>
  <c r="Q41" i="18"/>
  <c r="R41" i="18"/>
  <c r="S41" i="18"/>
  <c r="T41" i="18"/>
  <c r="U41" i="18"/>
  <c r="V41" i="18"/>
  <c r="W41" i="18"/>
  <c r="X41" i="18"/>
  <c r="Y41" i="18"/>
  <c r="Z41" i="18"/>
  <c r="AA41" i="18"/>
  <c r="AB41" i="18"/>
  <c r="AC41" i="18"/>
  <c r="AD41" i="18"/>
  <c r="AE41" i="18"/>
  <c r="AF41" i="18"/>
  <c r="AG41" i="18"/>
  <c r="AH41" i="18"/>
  <c r="D47" i="18"/>
  <c r="E47" i="18"/>
  <c r="F47" i="18"/>
  <c r="G47" i="18"/>
  <c r="H47" i="18"/>
  <c r="I47" i="18"/>
  <c r="J47" i="18"/>
  <c r="K47" i="18"/>
  <c r="L47" i="18"/>
  <c r="M47" i="18"/>
  <c r="N47" i="18"/>
  <c r="O47" i="18"/>
  <c r="P47" i="18"/>
  <c r="Q47" i="18"/>
  <c r="R47" i="18"/>
  <c r="S47" i="18"/>
  <c r="T47" i="18"/>
  <c r="U47" i="18"/>
  <c r="V47" i="18"/>
  <c r="W47" i="18"/>
  <c r="X47" i="18"/>
  <c r="Y47" i="18"/>
  <c r="Z47" i="18"/>
  <c r="AA47" i="18"/>
  <c r="AB47" i="18"/>
  <c r="AC47" i="18"/>
  <c r="AD47" i="18"/>
  <c r="AE47" i="18"/>
  <c r="AF47" i="18"/>
  <c r="AG47" i="18"/>
  <c r="AH47" i="18"/>
  <c r="E144" i="23" l="1"/>
  <c r="AH75" i="23"/>
  <c r="BN75" i="23" s="1"/>
  <c r="DZ144" i="23"/>
  <c r="AK167" i="23"/>
  <c r="CW167" i="23" s="1"/>
  <c r="F143" i="23"/>
  <c r="AL143" i="23" s="1"/>
  <c r="CX143" i="23" s="1"/>
  <c r="F121" i="23"/>
  <c r="AL121" i="23" s="1"/>
  <c r="CX121" i="23" s="1"/>
  <c r="BQ74" i="23"/>
  <c r="BP144" i="23"/>
  <c r="BQ144" i="23" s="1"/>
  <c r="BR144" i="23" s="1"/>
  <c r="BS144" i="23" s="1"/>
  <c r="BT144" i="23" s="1"/>
  <c r="BU144" i="23" s="1"/>
  <c r="BV144" i="23" s="1"/>
  <c r="BW144" i="23" s="1"/>
  <c r="BX144" i="23" s="1"/>
  <c r="BY144" i="23" s="1"/>
  <c r="BZ144" i="23" s="1"/>
  <c r="CA144" i="23" s="1"/>
  <c r="CB144" i="23" s="1"/>
  <c r="CC144" i="23" s="1"/>
  <c r="CD144" i="23" s="1"/>
  <c r="CE144" i="23" s="1"/>
  <c r="CF144" i="23" s="1"/>
  <c r="CG144" i="23" s="1"/>
  <c r="CH144" i="23" s="1"/>
  <c r="CI144" i="23" s="1"/>
  <c r="CJ144" i="23" s="1"/>
  <c r="CK144" i="23" s="1"/>
  <c r="CL144" i="23" s="1"/>
  <c r="CM144" i="23" s="1"/>
  <c r="CN144" i="23" s="1"/>
  <c r="CO144" i="23" s="1"/>
  <c r="CP144" i="23" s="1"/>
  <c r="CQ144" i="23" s="1"/>
  <c r="CR144" i="23" s="1"/>
  <c r="CS144" i="23" s="1"/>
  <c r="AJ144" i="23"/>
  <c r="CV144" i="23" s="1"/>
  <c r="CT143" i="23"/>
  <c r="BQ143" i="23" s="1"/>
  <c r="BR143" i="23" s="1"/>
  <c r="BS143" i="23" s="1"/>
  <c r="BT143" i="23" s="1"/>
  <c r="BQ54" i="23"/>
  <c r="BR54" i="23" s="1"/>
  <c r="BS54" i="23" s="1"/>
  <c r="BT54" i="23" s="1"/>
  <c r="BU54" i="23" s="1"/>
  <c r="BV54" i="23" s="1"/>
  <c r="BW54" i="23" s="1"/>
  <c r="BX54" i="23" s="1"/>
  <c r="BY54" i="23" s="1"/>
  <c r="BZ54" i="23" s="1"/>
  <c r="CA54" i="23" s="1"/>
  <c r="CB54" i="23" s="1"/>
  <c r="CC54" i="23" s="1"/>
  <c r="CD54" i="23" s="1"/>
  <c r="CE54" i="23" s="1"/>
  <c r="CF54" i="23" s="1"/>
  <c r="CG54" i="23" s="1"/>
  <c r="CH54" i="23" s="1"/>
  <c r="CI54" i="23" s="1"/>
  <c r="CJ54" i="23" s="1"/>
  <c r="CK54" i="23" s="1"/>
  <c r="CL54" i="23" s="1"/>
  <c r="CM54" i="23" s="1"/>
  <c r="CN54" i="23" s="1"/>
  <c r="CO54" i="23" s="1"/>
  <c r="CP54" i="23" s="1"/>
  <c r="CQ54" i="23" s="1"/>
  <c r="CR54" i="23" s="1"/>
  <c r="CS54" i="23" s="1"/>
  <c r="CW103" i="23"/>
  <c r="CX103" i="23" s="1"/>
  <c r="CY103" i="23" s="1"/>
  <c r="CZ103" i="23" s="1"/>
  <c r="DA103" i="23" s="1"/>
  <c r="DB103" i="23" s="1"/>
  <c r="DC103" i="23" s="1"/>
  <c r="DD103" i="23" s="1"/>
  <c r="DE103" i="23" s="1"/>
  <c r="DF103" i="23" s="1"/>
  <c r="DG103" i="23" s="1"/>
  <c r="DH103" i="23" s="1"/>
  <c r="DI103" i="23" s="1"/>
  <c r="DJ103" i="23" s="1"/>
  <c r="DK103" i="23" s="1"/>
  <c r="DL103" i="23" s="1"/>
  <c r="DM103" i="23" s="1"/>
  <c r="DN103" i="23" s="1"/>
  <c r="DO103" i="23" s="1"/>
  <c r="DP103" i="23" s="1"/>
  <c r="DQ103" i="23" s="1"/>
  <c r="DR103" i="23" s="1"/>
  <c r="DS103" i="23" s="1"/>
  <c r="DT103" i="23" s="1"/>
  <c r="DU103" i="23" s="1"/>
  <c r="DV103" i="23" s="1"/>
  <c r="DW103" i="23" s="1"/>
  <c r="DX103" i="23" s="1"/>
  <c r="DY103" i="23" s="1"/>
  <c r="AK119" i="23"/>
  <c r="CW119" i="23" s="1"/>
  <c r="F119" i="23"/>
  <c r="CT95" i="23"/>
  <c r="BQ95" i="23"/>
  <c r="BR95" i="23" s="1"/>
  <c r="AK53" i="23"/>
  <c r="CW53" i="23" s="1"/>
  <c r="F53" i="23"/>
  <c r="CT145" i="23"/>
  <c r="BQ145" i="23"/>
  <c r="BR145" i="23" s="1"/>
  <c r="BS145" i="23" s="1"/>
  <c r="BT145" i="23" s="1"/>
  <c r="BU145" i="23" s="1"/>
  <c r="BV145" i="23" s="1"/>
  <c r="BW145" i="23" s="1"/>
  <c r="BX145" i="23" s="1"/>
  <c r="BY145" i="23" s="1"/>
  <c r="BZ145" i="23" s="1"/>
  <c r="CA145" i="23" s="1"/>
  <c r="CB145" i="23" s="1"/>
  <c r="CC145" i="23" s="1"/>
  <c r="CD145" i="23" s="1"/>
  <c r="CE145" i="23" s="1"/>
  <c r="CF145" i="23" s="1"/>
  <c r="CG145" i="23" s="1"/>
  <c r="CH145" i="23" s="1"/>
  <c r="CI145" i="23" s="1"/>
  <c r="CJ145" i="23" s="1"/>
  <c r="CK145" i="23" s="1"/>
  <c r="CL145" i="23" s="1"/>
  <c r="CM145" i="23" s="1"/>
  <c r="CN145" i="23" s="1"/>
  <c r="CO145" i="23" s="1"/>
  <c r="CP145" i="23" s="1"/>
  <c r="CQ145" i="23" s="1"/>
  <c r="CR145" i="23" s="1"/>
  <c r="CS145" i="23" s="1"/>
  <c r="BQ172" i="23"/>
  <c r="BR172" i="23" s="1"/>
  <c r="BS172" i="23" s="1"/>
  <c r="BT172" i="23" s="1"/>
  <c r="BU172" i="23" s="1"/>
  <c r="BV172" i="23" s="1"/>
  <c r="BW172" i="23" s="1"/>
  <c r="BX172" i="23" s="1"/>
  <c r="BY172" i="23" s="1"/>
  <c r="BZ172" i="23" s="1"/>
  <c r="CA172" i="23" s="1"/>
  <c r="CB172" i="23" s="1"/>
  <c r="CC172" i="23" s="1"/>
  <c r="CD172" i="23" s="1"/>
  <c r="CE172" i="23" s="1"/>
  <c r="CF172" i="23" s="1"/>
  <c r="CG172" i="23" s="1"/>
  <c r="CH172" i="23" s="1"/>
  <c r="CI172" i="23" s="1"/>
  <c r="CJ172" i="23" s="1"/>
  <c r="CK172" i="23" s="1"/>
  <c r="CL172" i="23" s="1"/>
  <c r="CM172" i="23" s="1"/>
  <c r="CN172" i="23" s="1"/>
  <c r="CO172" i="23" s="1"/>
  <c r="CP172" i="23" s="1"/>
  <c r="CQ172" i="23" s="1"/>
  <c r="CR172" i="23" s="1"/>
  <c r="CS172" i="23" s="1"/>
  <c r="F145" i="23"/>
  <c r="AK145" i="23"/>
  <c r="CW145" i="23" s="1"/>
  <c r="AK99" i="23"/>
  <c r="CW99" i="23" s="1"/>
  <c r="F99" i="23"/>
  <c r="AK27" i="23"/>
  <c r="CW27" i="23" s="1"/>
  <c r="F27" i="23"/>
  <c r="AL170" i="23"/>
  <c r="G170" i="23"/>
  <c r="CW146" i="23"/>
  <c r="CX146" i="23" s="1"/>
  <c r="CY146" i="23" s="1"/>
  <c r="CZ146" i="23" s="1"/>
  <c r="DA146" i="23" s="1"/>
  <c r="DB146" i="23" s="1"/>
  <c r="DC146" i="23" s="1"/>
  <c r="DD146" i="23" s="1"/>
  <c r="DE146" i="23" s="1"/>
  <c r="DF146" i="23" s="1"/>
  <c r="DG146" i="23" s="1"/>
  <c r="DH146" i="23" s="1"/>
  <c r="DI146" i="23" s="1"/>
  <c r="DJ146" i="23" s="1"/>
  <c r="DK146" i="23" s="1"/>
  <c r="DL146" i="23" s="1"/>
  <c r="DM146" i="23" s="1"/>
  <c r="DN146" i="23" s="1"/>
  <c r="DO146" i="23" s="1"/>
  <c r="DP146" i="23" s="1"/>
  <c r="DQ146" i="23" s="1"/>
  <c r="DR146" i="23" s="1"/>
  <c r="DS146" i="23" s="1"/>
  <c r="DT146" i="23" s="1"/>
  <c r="DU146" i="23" s="1"/>
  <c r="DV146" i="23" s="1"/>
  <c r="DW146" i="23" s="1"/>
  <c r="DX146" i="23" s="1"/>
  <c r="DY146" i="23" s="1"/>
  <c r="F96" i="23"/>
  <c r="AK96" i="23"/>
  <c r="CW96" i="23" s="1"/>
  <c r="F122" i="23"/>
  <c r="AK122" i="23"/>
  <c r="CW122" i="23" s="1"/>
  <c r="F73" i="23"/>
  <c r="AK73" i="23"/>
  <c r="CW73" i="23" s="1"/>
  <c r="G31" i="23"/>
  <c r="AL31" i="23"/>
  <c r="F144" i="23"/>
  <c r="AK144" i="23"/>
  <c r="CW144" i="23" s="1"/>
  <c r="G101" i="23"/>
  <c r="AL101" i="23"/>
  <c r="BR118" i="23"/>
  <c r="H148" i="23"/>
  <c r="AM148" i="23"/>
  <c r="E28" i="23"/>
  <c r="AJ28" i="23"/>
  <c r="BP28" i="23"/>
  <c r="AL168" i="23"/>
  <c r="CX168" i="23" s="1"/>
  <c r="G168" i="23"/>
  <c r="AM51" i="23"/>
  <c r="CY51" i="23" s="1"/>
  <c r="H51" i="23"/>
  <c r="AM79" i="23"/>
  <c r="H79" i="23"/>
  <c r="G103" i="23"/>
  <c r="AL103" i="23"/>
  <c r="AL146" i="23"/>
  <c r="G146" i="23"/>
  <c r="H56" i="23"/>
  <c r="AM56" i="23"/>
  <c r="H149" i="23"/>
  <c r="AM149" i="23"/>
  <c r="BQ72" i="23"/>
  <c r="BQ26" i="23"/>
  <c r="AH29" i="23"/>
  <c r="D29" i="23"/>
  <c r="BQ141" i="23"/>
  <c r="AM165" i="23"/>
  <c r="CY165" i="23" s="1"/>
  <c r="H165" i="23"/>
  <c r="BQ171" i="23"/>
  <c r="BR171" i="23" s="1"/>
  <c r="BS171" i="23" s="1"/>
  <c r="BT171" i="23" s="1"/>
  <c r="BU171" i="23" s="1"/>
  <c r="BV171" i="23" s="1"/>
  <c r="BW171" i="23" s="1"/>
  <c r="BX171" i="23" s="1"/>
  <c r="BY171" i="23" s="1"/>
  <c r="BZ171" i="23" s="1"/>
  <c r="CA171" i="23" s="1"/>
  <c r="CB171" i="23" s="1"/>
  <c r="CC171" i="23" s="1"/>
  <c r="CD171" i="23" s="1"/>
  <c r="CE171" i="23" s="1"/>
  <c r="CF171" i="23" s="1"/>
  <c r="CG171" i="23" s="1"/>
  <c r="CH171" i="23" s="1"/>
  <c r="CI171" i="23" s="1"/>
  <c r="CJ171" i="23" s="1"/>
  <c r="CK171" i="23" s="1"/>
  <c r="CL171" i="23" s="1"/>
  <c r="CM171" i="23" s="1"/>
  <c r="CN171" i="23" s="1"/>
  <c r="CO171" i="23" s="1"/>
  <c r="CP171" i="23" s="1"/>
  <c r="CQ171" i="23" s="1"/>
  <c r="CR171" i="23" s="1"/>
  <c r="CS171" i="23" s="1"/>
  <c r="H80" i="23"/>
  <c r="AM80" i="23"/>
  <c r="BP75" i="23"/>
  <c r="AJ75" i="23"/>
  <c r="G166" i="23"/>
  <c r="AL166" i="23"/>
  <c r="CX166" i="23" s="1"/>
  <c r="AL57" i="23"/>
  <c r="G57" i="23"/>
  <c r="CW26" i="23"/>
  <c r="BS49" i="23"/>
  <c r="AM172" i="23"/>
  <c r="H172" i="23"/>
  <c r="E52" i="23"/>
  <c r="AJ52" i="23"/>
  <c r="BP52" i="23"/>
  <c r="G76" i="23"/>
  <c r="AL76" i="23"/>
  <c r="CX76" i="23" s="1"/>
  <c r="AM100" i="23"/>
  <c r="H100" i="23"/>
  <c r="AL26" i="23"/>
  <c r="G26" i="23"/>
  <c r="G72" i="23"/>
  <c r="AL72" i="23"/>
  <c r="BS95" i="23"/>
  <c r="BN52" i="23"/>
  <c r="AL141" i="23"/>
  <c r="G141" i="23"/>
  <c r="H124" i="23"/>
  <c r="AM124" i="23"/>
  <c r="H147" i="23"/>
  <c r="AM147" i="23"/>
  <c r="BP97" i="23"/>
  <c r="E97" i="23"/>
  <c r="AJ97" i="23"/>
  <c r="AM55" i="23"/>
  <c r="H55" i="23"/>
  <c r="H169" i="23"/>
  <c r="AM169" i="23"/>
  <c r="G142" i="23"/>
  <c r="AL142" i="23"/>
  <c r="CX142" i="23" s="1"/>
  <c r="AL49" i="23"/>
  <c r="G49" i="23"/>
  <c r="AM95" i="23"/>
  <c r="H95" i="23"/>
  <c r="CW141" i="23"/>
  <c r="AL125" i="23"/>
  <c r="G125" i="23"/>
  <c r="H78" i="23"/>
  <c r="AM78" i="23"/>
  <c r="G123" i="23"/>
  <c r="AL123" i="23"/>
  <c r="CW147" i="23"/>
  <c r="CX147" i="23" s="1"/>
  <c r="CY147" i="23" s="1"/>
  <c r="CZ147" i="23" s="1"/>
  <c r="DA147" i="23" s="1"/>
  <c r="DB147" i="23" s="1"/>
  <c r="DC147" i="23" s="1"/>
  <c r="DD147" i="23" s="1"/>
  <c r="DE147" i="23" s="1"/>
  <c r="DF147" i="23" s="1"/>
  <c r="DG147" i="23" s="1"/>
  <c r="DH147" i="23" s="1"/>
  <c r="DI147" i="23" s="1"/>
  <c r="DJ147" i="23" s="1"/>
  <c r="DK147" i="23" s="1"/>
  <c r="DL147" i="23" s="1"/>
  <c r="DM147" i="23" s="1"/>
  <c r="DN147" i="23" s="1"/>
  <c r="DO147" i="23" s="1"/>
  <c r="DP147" i="23" s="1"/>
  <c r="DQ147" i="23" s="1"/>
  <c r="DR147" i="23" s="1"/>
  <c r="DS147" i="23" s="1"/>
  <c r="DT147" i="23" s="1"/>
  <c r="DU147" i="23" s="1"/>
  <c r="DV147" i="23" s="1"/>
  <c r="DW147" i="23" s="1"/>
  <c r="DX147" i="23" s="1"/>
  <c r="DY147" i="23" s="1"/>
  <c r="CW72" i="23"/>
  <c r="E98" i="23"/>
  <c r="AJ98" i="23"/>
  <c r="CV98" i="23" s="1"/>
  <c r="BP98" i="23"/>
  <c r="BR164" i="23"/>
  <c r="CW49" i="23"/>
  <c r="CX95" i="23"/>
  <c r="G54" i="23"/>
  <c r="AL54" i="23"/>
  <c r="BQ148" i="23"/>
  <c r="BR148" i="23" s="1"/>
  <c r="BS148" i="23" s="1"/>
  <c r="BT148" i="23" s="1"/>
  <c r="BU148" i="23" s="1"/>
  <c r="BV148" i="23" s="1"/>
  <c r="BW148" i="23" s="1"/>
  <c r="BX148" i="23" s="1"/>
  <c r="BY148" i="23" s="1"/>
  <c r="BZ148" i="23" s="1"/>
  <c r="CA148" i="23" s="1"/>
  <c r="CB148" i="23" s="1"/>
  <c r="CC148" i="23" s="1"/>
  <c r="CD148" i="23" s="1"/>
  <c r="CE148" i="23" s="1"/>
  <c r="CF148" i="23" s="1"/>
  <c r="CG148" i="23" s="1"/>
  <c r="CH148" i="23" s="1"/>
  <c r="CI148" i="23" s="1"/>
  <c r="CJ148" i="23" s="1"/>
  <c r="CK148" i="23" s="1"/>
  <c r="CL148" i="23" s="1"/>
  <c r="CM148" i="23" s="1"/>
  <c r="CN148" i="23" s="1"/>
  <c r="CO148" i="23" s="1"/>
  <c r="CP148" i="23" s="1"/>
  <c r="CQ148" i="23" s="1"/>
  <c r="CR148" i="23" s="1"/>
  <c r="CS148" i="23" s="1"/>
  <c r="G33" i="23"/>
  <c r="AL33" i="23"/>
  <c r="G74" i="23"/>
  <c r="AL74" i="23"/>
  <c r="CX74" i="23" s="1"/>
  <c r="H120" i="23"/>
  <c r="AM120" i="23"/>
  <c r="CY120" i="23" s="1"/>
  <c r="I32" i="23"/>
  <c r="AN32" i="23"/>
  <c r="BQ102" i="23"/>
  <c r="BR102" i="23" s="1"/>
  <c r="BS102" i="23" s="1"/>
  <c r="BT102" i="23" s="1"/>
  <c r="BU102" i="23" s="1"/>
  <c r="BV102" i="23" s="1"/>
  <c r="BW102" i="23" s="1"/>
  <c r="BX102" i="23" s="1"/>
  <c r="BY102" i="23" s="1"/>
  <c r="BZ102" i="23" s="1"/>
  <c r="CA102" i="23" s="1"/>
  <c r="CB102" i="23" s="1"/>
  <c r="CC102" i="23" s="1"/>
  <c r="CD102" i="23" s="1"/>
  <c r="CE102" i="23" s="1"/>
  <c r="CF102" i="23" s="1"/>
  <c r="CG102" i="23" s="1"/>
  <c r="CH102" i="23" s="1"/>
  <c r="CI102" i="23" s="1"/>
  <c r="CJ102" i="23" s="1"/>
  <c r="CK102" i="23" s="1"/>
  <c r="CL102" i="23" s="1"/>
  <c r="CM102" i="23" s="1"/>
  <c r="CN102" i="23" s="1"/>
  <c r="CO102" i="23" s="1"/>
  <c r="CP102" i="23" s="1"/>
  <c r="CQ102" i="23" s="1"/>
  <c r="CR102" i="23" s="1"/>
  <c r="CS102" i="23" s="1"/>
  <c r="CW118" i="23"/>
  <c r="AL30" i="23"/>
  <c r="CX30" i="23" s="1"/>
  <c r="G30" i="23"/>
  <c r="I34" i="23"/>
  <c r="AN34" i="23"/>
  <c r="H126" i="23"/>
  <c r="AM126" i="23"/>
  <c r="G164" i="23"/>
  <c r="AL164" i="23"/>
  <c r="AM102" i="23"/>
  <c r="H102" i="23"/>
  <c r="I206" i="23"/>
  <c r="H207" i="23"/>
  <c r="BN98" i="23"/>
  <c r="G50" i="23"/>
  <c r="AL50" i="23"/>
  <c r="CX50" i="23" s="1"/>
  <c r="AM77" i="23"/>
  <c r="H77" i="23"/>
  <c r="G118" i="23"/>
  <c r="AL118" i="23"/>
  <c r="BQ125" i="23"/>
  <c r="BR125" i="23" s="1"/>
  <c r="BS125" i="23" s="1"/>
  <c r="BT125" i="23" s="1"/>
  <c r="BU125" i="23" s="1"/>
  <c r="BV125" i="23" s="1"/>
  <c r="BW125" i="23" s="1"/>
  <c r="BX125" i="23" s="1"/>
  <c r="BY125" i="23" s="1"/>
  <c r="BZ125" i="23" s="1"/>
  <c r="CA125" i="23" s="1"/>
  <c r="CB125" i="23" s="1"/>
  <c r="CC125" i="23" s="1"/>
  <c r="CD125" i="23" s="1"/>
  <c r="CE125" i="23" s="1"/>
  <c r="CF125" i="23" s="1"/>
  <c r="CG125" i="23" s="1"/>
  <c r="CH125" i="23" s="1"/>
  <c r="CI125" i="23" s="1"/>
  <c r="CJ125" i="23" s="1"/>
  <c r="CK125" i="23" s="1"/>
  <c r="CL125" i="23" s="1"/>
  <c r="CM125" i="23" s="1"/>
  <c r="CN125" i="23" s="1"/>
  <c r="CO125" i="23" s="1"/>
  <c r="CP125" i="23" s="1"/>
  <c r="CQ125" i="23" s="1"/>
  <c r="CR125" i="23" s="1"/>
  <c r="CS125" i="23" s="1"/>
  <c r="CW164" i="23"/>
  <c r="AL171" i="23"/>
  <c r="G171" i="23"/>
  <c r="AL167" i="23"/>
  <c r="CX167" i="23" s="1"/>
  <c r="G167" i="23"/>
  <c r="CT22" i="19"/>
  <c r="CT62" i="19"/>
  <c r="CT65" i="19"/>
  <c r="BN136" i="19"/>
  <c r="BN135" i="19"/>
  <c r="BN134" i="19"/>
  <c r="BF136" i="19"/>
  <c r="BF135" i="19"/>
  <c r="BF134" i="19"/>
  <c r="AX136" i="19"/>
  <c r="AX135" i="19"/>
  <c r="AX134" i="19"/>
  <c r="AP136" i="19"/>
  <c r="AP135" i="19"/>
  <c r="AP134" i="19"/>
  <c r="BM135" i="19"/>
  <c r="BM134" i="19"/>
  <c r="BM136" i="19"/>
  <c r="BE135" i="19"/>
  <c r="BE134" i="19"/>
  <c r="BE136" i="19"/>
  <c r="AW136" i="19"/>
  <c r="AW135" i="19"/>
  <c r="AW134" i="19"/>
  <c r="AO136" i="19"/>
  <c r="AO135" i="19"/>
  <c r="AO134" i="19"/>
  <c r="BL135" i="19"/>
  <c r="BL134" i="19"/>
  <c r="BL136" i="19"/>
  <c r="BD135" i="19"/>
  <c r="BD134" i="19"/>
  <c r="BD136" i="19"/>
  <c r="AV136" i="19"/>
  <c r="AV135" i="19"/>
  <c r="AV134" i="19"/>
  <c r="AN136" i="19"/>
  <c r="AN135" i="19"/>
  <c r="AN134" i="19"/>
  <c r="BK135" i="19"/>
  <c r="BK134" i="19"/>
  <c r="BK136" i="19"/>
  <c r="BC136" i="19"/>
  <c r="BC135" i="19"/>
  <c r="BC134" i="19"/>
  <c r="AU134" i="19"/>
  <c r="AU136" i="19"/>
  <c r="AU135" i="19"/>
  <c r="AM136" i="19"/>
  <c r="AM135" i="19"/>
  <c r="AM134" i="19"/>
  <c r="BJ135" i="19"/>
  <c r="BJ134" i="19"/>
  <c r="BJ136" i="19"/>
  <c r="BB136" i="19"/>
  <c r="BB135" i="19"/>
  <c r="BB134" i="19"/>
  <c r="AT136" i="19"/>
  <c r="AT135" i="19"/>
  <c r="AT134" i="19"/>
  <c r="AL136" i="19"/>
  <c r="AL135" i="19"/>
  <c r="AL134" i="19"/>
  <c r="BI136" i="19"/>
  <c r="BI135" i="19"/>
  <c r="BI134" i="19"/>
  <c r="BA136" i="19"/>
  <c r="BA135" i="19"/>
  <c r="BA134" i="19"/>
  <c r="AS135" i="19"/>
  <c r="AS134" i="19"/>
  <c r="AS136" i="19"/>
  <c r="AK135" i="19"/>
  <c r="AK134" i="19"/>
  <c r="AK136" i="19"/>
  <c r="BH136" i="19"/>
  <c r="BH135" i="19"/>
  <c r="BH134" i="19"/>
  <c r="AZ136" i="19"/>
  <c r="AZ135" i="19"/>
  <c r="AZ134" i="19"/>
  <c r="AR136" i="19"/>
  <c r="AR134" i="19"/>
  <c r="AR135" i="19"/>
  <c r="BG136" i="19"/>
  <c r="BG135" i="19"/>
  <c r="BG134" i="19"/>
  <c r="AY136" i="19"/>
  <c r="AY135" i="19"/>
  <c r="AY134" i="19"/>
  <c r="AQ136" i="19"/>
  <c r="AQ135" i="19"/>
  <c r="AQ134" i="19"/>
  <c r="CT74" i="19"/>
  <c r="CT8" i="19"/>
  <c r="I3" i="20"/>
  <c r="J3" i="20" s="1"/>
  <c r="K3" i="20" s="1"/>
  <c r="L3" i="20" s="1"/>
  <c r="M3" i="20" s="1"/>
  <c r="N3" i="20" s="1"/>
  <c r="O3" i="20" s="1"/>
  <c r="P3" i="20" s="1"/>
  <c r="EB5" i="19"/>
  <c r="EC5" i="19"/>
  <c r="ED5" i="19"/>
  <c r="EE5" i="19"/>
  <c r="EF5" i="19"/>
  <c r="EG5" i="19"/>
  <c r="EH5" i="19"/>
  <c r="EI5" i="19"/>
  <c r="EJ5" i="19"/>
  <c r="EK5" i="19"/>
  <c r="EL5" i="19"/>
  <c r="EM5" i="19"/>
  <c r="EN5" i="19"/>
  <c r="EO5" i="19"/>
  <c r="EP5" i="19"/>
  <c r="EQ5" i="19"/>
  <c r="ER5" i="19"/>
  <c r="ES5" i="19"/>
  <c r="ET5" i="19"/>
  <c r="EU5" i="19"/>
  <c r="EV5" i="19"/>
  <c r="EW5" i="19"/>
  <c r="EX5" i="19"/>
  <c r="EY5" i="19"/>
  <c r="EZ5" i="19"/>
  <c r="FA5" i="19"/>
  <c r="FB5" i="19"/>
  <c r="FC5" i="19"/>
  <c r="FD5" i="19"/>
  <c r="FE5" i="19"/>
  <c r="FF5" i="19"/>
  <c r="EB6" i="19"/>
  <c r="EC6" i="19"/>
  <c r="ED6" i="19"/>
  <c r="EE6" i="19"/>
  <c r="EF6" i="19"/>
  <c r="EG6" i="19"/>
  <c r="EH6" i="19"/>
  <c r="EI6" i="19"/>
  <c r="EJ6" i="19"/>
  <c r="EK6" i="19"/>
  <c r="EL6" i="19"/>
  <c r="EM6" i="19"/>
  <c r="EN6" i="19"/>
  <c r="EO6" i="19"/>
  <c r="EP6" i="19"/>
  <c r="EQ6" i="19"/>
  <c r="ER6" i="19"/>
  <c r="ES6" i="19"/>
  <c r="ET6" i="19"/>
  <c r="EU6" i="19"/>
  <c r="EV6" i="19"/>
  <c r="EW6" i="19"/>
  <c r="EX6" i="19"/>
  <c r="EY6" i="19"/>
  <c r="EZ6" i="19"/>
  <c r="FA6" i="19"/>
  <c r="FB6" i="19"/>
  <c r="FC6" i="19"/>
  <c r="FD6" i="19"/>
  <c r="FE6" i="19"/>
  <c r="FF6" i="19"/>
  <c r="EB7" i="19"/>
  <c r="EC7" i="19"/>
  <c r="ED7" i="19"/>
  <c r="EE7" i="19"/>
  <c r="EF7" i="19"/>
  <c r="EG7" i="19"/>
  <c r="EH7" i="19"/>
  <c r="EI7" i="19"/>
  <c r="EJ7" i="19"/>
  <c r="EK7" i="19"/>
  <c r="EL7" i="19"/>
  <c r="EM7" i="19"/>
  <c r="EN7" i="19"/>
  <c r="EO7" i="19"/>
  <c r="EP7" i="19"/>
  <c r="EQ7" i="19"/>
  <c r="ER7" i="19"/>
  <c r="ES7" i="19"/>
  <c r="ET7" i="19"/>
  <c r="EU7" i="19"/>
  <c r="EV7" i="19"/>
  <c r="EW7" i="19"/>
  <c r="EX7" i="19"/>
  <c r="EY7" i="19"/>
  <c r="EZ7" i="19"/>
  <c r="FA7" i="19"/>
  <c r="FB7" i="19"/>
  <c r="FC7" i="19"/>
  <c r="FD7" i="19"/>
  <c r="FE7" i="19"/>
  <c r="FF7" i="19"/>
  <c r="EB8" i="19"/>
  <c r="FH8" i="19" s="1"/>
  <c r="EC8" i="19"/>
  <c r="FI8" i="19" s="1"/>
  <c r="ED8" i="19"/>
  <c r="FJ8" i="19" s="1"/>
  <c r="EE8" i="19"/>
  <c r="FK8" i="19" s="1"/>
  <c r="EF8" i="19"/>
  <c r="FL8" i="19" s="1"/>
  <c r="EG8" i="19"/>
  <c r="FM8" i="19" s="1"/>
  <c r="EH8" i="19"/>
  <c r="FN8" i="19" s="1"/>
  <c r="EI8" i="19"/>
  <c r="FO8" i="19" s="1"/>
  <c r="EJ8" i="19"/>
  <c r="FP8" i="19" s="1"/>
  <c r="EK8" i="19"/>
  <c r="FQ8" i="19" s="1"/>
  <c r="EL8" i="19"/>
  <c r="FR8" i="19" s="1"/>
  <c r="EM8" i="19"/>
  <c r="FS8" i="19" s="1"/>
  <c r="EN8" i="19"/>
  <c r="FT8" i="19" s="1"/>
  <c r="EO8" i="19"/>
  <c r="FU8" i="19" s="1"/>
  <c r="EP8" i="19"/>
  <c r="FV8" i="19" s="1"/>
  <c r="EQ8" i="19"/>
  <c r="FW8" i="19" s="1"/>
  <c r="ER8" i="19"/>
  <c r="FX8" i="19" s="1"/>
  <c r="ES8" i="19"/>
  <c r="FY8" i="19" s="1"/>
  <c r="ET8" i="19"/>
  <c r="FZ8" i="19" s="1"/>
  <c r="EU8" i="19"/>
  <c r="GA8" i="19" s="1"/>
  <c r="EV8" i="19"/>
  <c r="GB8" i="19" s="1"/>
  <c r="EW8" i="19"/>
  <c r="GC8" i="19" s="1"/>
  <c r="EX8" i="19"/>
  <c r="GD8" i="19" s="1"/>
  <c r="EY8" i="19"/>
  <c r="GE8" i="19" s="1"/>
  <c r="EZ8" i="19"/>
  <c r="GF8" i="19" s="1"/>
  <c r="FA8" i="19"/>
  <c r="GG8" i="19" s="1"/>
  <c r="FB8" i="19"/>
  <c r="GH8" i="19" s="1"/>
  <c r="FC8" i="19"/>
  <c r="GI8" i="19" s="1"/>
  <c r="FD8" i="19"/>
  <c r="GJ8" i="19" s="1"/>
  <c r="FE8" i="19"/>
  <c r="GK8" i="19" s="1"/>
  <c r="FF8" i="19"/>
  <c r="GL8" i="19" s="1"/>
  <c r="EB9" i="19"/>
  <c r="EC9" i="19"/>
  <c r="ED9" i="19"/>
  <c r="EE9" i="19"/>
  <c r="EF9" i="19"/>
  <c r="EG9" i="19"/>
  <c r="EH9" i="19"/>
  <c r="EI9" i="19"/>
  <c r="EJ9" i="19"/>
  <c r="EK9" i="19"/>
  <c r="EL9" i="19"/>
  <c r="EM9" i="19"/>
  <c r="EN9" i="19"/>
  <c r="EO9" i="19"/>
  <c r="EP9" i="19"/>
  <c r="EQ9" i="19"/>
  <c r="ER9" i="19"/>
  <c r="ES9" i="19"/>
  <c r="ET9" i="19"/>
  <c r="EU9" i="19"/>
  <c r="EV9" i="19"/>
  <c r="EW9" i="19"/>
  <c r="EX9" i="19"/>
  <c r="EY9" i="19"/>
  <c r="EZ9" i="19"/>
  <c r="FA9" i="19"/>
  <c r="FB9" i="19"/>
  <c r="FC9" i="19"/>
  <c r="FD9" i="19"/>
  <c r="FE9" i="19"/>
  <c r="FF9" i="19"/>
  <c r="EB10" i="19"/>
  <c r="EC10" i="19"/>
  <c r="ED10" i="19"/>
  <c r="EE10" i="19"/>
  <c r="EF10" i="19"/>
  <c r="EG10" i="19"/>
  <c r="EH10" i="19"/>
  <c r="EI10" i="19"/>
  <c r="EJ10" i="19"/>
  <c r="EK10" i="19"/>
  <c r="EL10" i="19"/>
  <c r="EM10" i="19"/>
  <c r="EN10" i="19"/>
  <c r="EO10" i="19"/>
  <c r="EP10" i="19"/>
  <c r="EQ10" i="19"/>
  <c r="ER10" i="19"/>
  <c r="ES10" i="19"/>
  <c r="ET10" i="19"/>
  <c r="EU10" i="19"/>
  <c r="EV10" i="19"/>
  <c r="EW10" i="19"/>
  <c r="EX10" i="19"/>
  <c r="EY10" i="19"/>
  <c r="EZ10" i="19"/>
  <c r="FA10" i="19"/>
  <c r="FB10" i="19"/>
  <c r="FC10" i="19"/>
  <c r="FD10" i="19"/>
  <c r="FE10" i="19"/>
  <c r="FF10" i="19"/>
  <c r="EB11" i="19"/>
  <c r="EC11" i="19"/>
  <c r="ED11" i="19"/>
  <c r="EE11" i="19"/>
  <c r="EF11" i="19"/>
  <c r="EG11" i="19"/>
  <c r="EH11" i="19"/>
  <c r="EI11" i="19"/>
  <c r="EJ11" i="19"/>
  <c r="EK11" i="19"/>
  <c r="EL11" i="19"/>
  <c r="EM11" i="19"/>
  <c r="EN11" i="19"/>
  <c r="EO11" i="19"/>
  <c r="EP11" i="19"/>
  <c r="EQ11" i="19"/>
  <c r="ER11" i="19"/>
  <c r="ES11" i="19"/>
  <c r="ET11" i="19"/>
  <c r="EU11" i="19"/>
  <c r="EV11" i="19"/>
  <c r="EW11" i="19"/>
  <c r="EX11" i="19"/>
  <c r="EY11" i="19"/>
  <c r="EZ11" i="19"/>
  <c r="FA11" i="19"/>
  <c r="FB11" i="19"/>
  <c r="FC11" i="19"/>
  <c r="FD11" i="19"/>
  <c r="FE11" i="19"/>
  <c r="FF11" i="19"/>
  <c r="EB12" i="19"/>
  <c r="EC12" i="19"/>
  <c r="ED12" i="19"/>
  <c r="EE12" i="19"/>
  <c r="EF12" i="19"/>
  <c r="EG12" i="19"/>
  <c r="EH12" i="19"/>
  <c r="EI12" i="19"/>
  <c r="EJ12" i="19"/>
  <c r="EK12" i="19"/>
  <c r="EL12" i="19"/>
  <c r="EM12" i="19"/>
  <c r="EN12" i="19"/>
  <c r="EO12" i="19"/>
  <c r="EP12" i="19"/>
  <c r="EQ12" i="19"/>
  <c r="ER12" i="19"/>
  <c r="ES12" i="19"/>
  <c r="ET12" i="19"/>
  <c r="EU12" i="19"/>
  <c r="EV12" i="19"/>
  <c r="EW12" i="19"/>
  <c r="EX12" i="19"/>
  <c r="EY12" i="19"/>
  <c r="EZ12" i="19"/>
  <c r="FA12" i="19"/>
  <c r="FB12" i="19"/>
  <c r="FC12" i="19"/>
  <c r="FD12" i="19"/>
  <c r="FE12" i="19"/>
  <c r="FF12" i="19"/>
  <c r="EB13" i="19"/>
  <c r="EC13" i="19"/>
  <c r="ED13" i="19"/>
  <c r="EE13" i="19"/>
  <c r="EF13" i="19"/>
  <c r="EG13" i="19"/>
  <c r="EH13" i="19"/>
  <c r="EI13" i="19"/>
  <c r="EJ13" i="19"/>
  <c r="EK13" i="19"/>
  <c r="EL13" i="19"/>
  <c r="EM13" i="19"/>
  <c r="EN13" i="19"/>
  <c r="EO13" i="19"/>
  <c r="EP13" i="19"/>
  <c r="EQ13" i="19"/>
  <c r="ER13" i="19"/>
  <c r="ES13" i="19"/>
  <c r="ET13" i="19"/>
  <c r="EU13" i="19"/>
  <c r="EV13" i="19"/>
  <c r="EW13" i="19"/>
  <c r="EX13" i="19"/>
  <c r="EY13" i="19"/>
  <c r="EZ13" i="19"/>
  <c r="FA13" i="19"/>
  <c r="FB13" i="19"/>
  <c r="FC13" i="19"/>
  <c r="FD13" i="19"/>
  <c r="FE13" i="19"/>
  <c r="FF13" i="19"/>
  <c r="EB14" i="19"/>
  <c r="EC14" i="19"/>
  <c r="ED14" i="19"/>
  <c r="EE14" i="19"/>
  <c r="EF14" i="19"/>
  <c r="EG14" i="19"/>
  <c r="EH14" i="19"/>
  <c r="EI14" i="19"/>
  <c r="EJ14" i="19"/>
  <c r="EK14" i="19"/>
  <c r="EL14" i="19"/>
  <c r="EM14" i="19"/>
  <c r="EN14" i="19"/>
  <c r="EO14" i="19"/>
  <c r="EP14" i="19"/>
  <c r="EQ14" i="19"/>
  <c r="ER14" i="19"/>
  <c r="ES14" i="19"/>
  <c r="ET14" i="19"/>
  <c r="EU14" i="19"/>
  <c r="EV14" i="19"/>
  <c r="EW14" i="19"/>
  <c r="EX14" i="19"/>
  <c r="EY14" i="19"/>
  <c r="EZ14" i="19"/>
  <c r="FA14" i="19"/>
  <c r="FB14" i="19"/>
  <c r="FC14" i="19"/>
  <c r="FD14" i="19"/>
  <c r="FE14" i="19"/>
  <c r="FF14" i="19"/>
  <c r="EB15" i="19"/>
  <c r="EC15" i="19"/>
  <c r="ED15" i="19"/>
  <c r="EE15" i="19"/>
  <c r="EF15" i="19"/>
  <c r="EG15" i="19"/>
  <c r="EH15" i="19"/>
  <c r="EI15" i="19"/>
  <c r="EJ15" i="19"/>
  <c r="EK15" i="19"/>
  <c r="EL15" i="19"/>
  <c r="EM15" i="19"/>
  <c r="EN15" i="19"/>
  <c r="EO15" i="19"/>
  <c r="EP15" i="19"/>
  <c r="EQ15" i="19"/>
  <c r="ER15" i="19"/>
  <c r="ES15" i="19"/>
  <c r="ET15" i="19"/>
  <c r="EU15" i="19"/>
  <c r="EV15" i="19"/>
  <c r="EW15" i="19"/>
  <c r="EX15" i="19"/>
  <c r="EY15" i="19"/>
  <c r="EZ15" i="19"/>
  <c r="FA15" i="19"/>
  <c r="FB15" i="19"/>
  <c r="FC15" i="19"/>
  <c r="FD15" i="19"/>
  <c r="FE15" i="19"/>
  <c r="FF15" i="19"/>
  <c r="EB17" i="19"/>
  <c r="FH17" i="19" s="1"/>
  <c r="EB19" i="19"/>
  <c r="FH19" i="19" s="1"/>
  <c r="EB20" i="19"/>
  <c r="FH20" i="19" s="1"/>
  <c r="EB21" i="19"/>
  <c r="EB22" i="19"/>
  <c r="FH22" i="19" s="1"/>
  <c r="EC22" i="19"/>
  <c r="FI22" i="19" s="1"/>
  <c r="ED22" i="19"/>
  <c r="FJ22" i="19" s="1"/>
  <c r="EE22" i="19"/>
  <c r="FK22" i="19" s="1"/>
  <c r="EF22" i="19"/>
  <c r="FL22" i="19" s="1"/>
  <c r="EG22" i="19"/>
  <c r="FM22" i="19" s="1"/>
  <c r="EH22" i="19"/>
  <c r="FN22" i="19" s="1"/>
  <c r="EI22" i="19"/>
  <c r="FO22" i="19" s="1"/>
  <c r="EJ22" i="19"/>
  <c r="FP22" i="19" s="1"/>
  <c r="EK22" i="19"/>
  <c r="FQ22" i="19" s="1"/>
  <c r="EL22" i="19"/>
  <c r="FR22" i="19" s="1"/>
  <c r="EM22" i="19"/>
  <c r="FS22" i="19" s="1"/>
  <c r="EN22" i="19"/>
  <c r="FT22" i="19" s="1"/>
  <c r="EO22" i="19"/>
  <c r="FU22" i="19" s="1"/>
  <c r="EP22" i="19"/>
  <c r="FV22" i="19" s="1"/>
  <c r="EQ22" i="19"/>
  <c r="FW22" i="19" s="1"/>
  <c r="ER22" i="19"/>
  <c r="FX22" i="19" s="1"/>
  <c r="ES22" i="19"/>
  <c r="FY22" i="19" s="1"/>
  <c r="ET22" i="19"/>
  <c r="FZ22" i="19" s="1"/>
  <c r="EU22" i="19"/>
  <c r="GA22" i="19" s="1"/>
  <c r="EV22" i="19"/>
  <c r="GB22" i="19" s="1"/>
  <c r="EW22" i="19"/>
  <c r="GC22" i="19" s="1"/>
  <c r="EX22" i="19"/>
  <c r="GD22" i="19" s="1"/>
  <c r="EY22" i="19"/>
  <c r="GE22" i="19" s="1"/>
  <c r="EZ22" i="19"/>
  <c r="GF22" i="19" s="1"/>
  <c r="FA22" i="19"/>
  <c r="GG22" i="19" s="1"/>
  <c r="FB22" i="19"/>
  <c r="GH22" i="19" s="1"/>
  <c r="FC22" i="19"/>
  <c r="GI22" i="19" s="1"/>
  <c r="FD22" i="19"/>
  <c r="GJ22" i="19" s="1"/>
  <c r="FE22" i="19"/>
  <c r="GK22" i="19" s="1"/>
  <c r="FF22" i="19"/>
  <c r="GL22" i="19" s="1"/>
  <c r="EB28" i="19"/>
  <c r="FH28" i="19" s="1"/>
  <c r="EB29" i="19"/>
  <c r="FH29" i="19" s="1"/>
  <c r="EB30" i="19"/>
  <c r="EB31" i="19"/>
  <c r="FH31" i="19" s="1"/>
  <c r="EB32" i="19"/>
  <c r="FH32" i="19" s="1"/>
  <c r="EB33" i="19"/>
  <c r="EB39" i="19"/>
  <c r="FH39" i="19" s="1"/>
  <c r="EB40" i="19"/>
  <c r="FH40" i="19" s="1"/>
  <c r="EB45" i="19"/>
  <c r="EC45" i="19"/>
  <c r="ED45" i="19"/>
  <c r="EE45" i="19"/>
  <c r="EF45" i="19"/>
  <c r="EG45" i="19"/>
  <c r="EH45" i="19"/>
  <c r="EI45" i="19"/>
  <c r="EJ45" i="19"/>
  <c r="EK45" i="19"/>
  <c r="EL45" i="19"/>
  <c r="EM45" i="19"/>
  <c r="EN45" i="19"/>
  <c r="EO45" i="19"/>
  <c r="EP45" i="19"/>
  <c r="EQ45" i="19"/>
  <c r="ER45" i="19"/>
  <c r="ES45" i="19"/>
  <c r="ET45" i="19"/>
  <c r="EU45" i="19"/>
  <c r="EV45" i="19"/>
  <c r="EW45" i="19"/>
  <c r="EX45" i="19"/>
  <c r="EY45" i="19"/>
  <c r="EZ45" i="19"/>
  <c r="FA45" i="19"/>
  <c r="FB45" i="19"/>
  <c r="FC45" i="19"/>
  <c r="FD45" i="19"/>
  <c r="FE45" i="19"/>
  <c r="FF45" i="19"/>
  <c r="EB46" i="19"/>
  <c r="EC46" i="19"/>
  <c r="ED46" i="19"/>
  <c r="EE46" i="19"/>
  <c r="EF46" i="19"/>
  <c r="EG46" i="19"/>
  <c r="EH46" i="19"/>
  <c r="EI46" i="19"/>
  <c r="EJ46" i="19"/>
  <c r="EK46" i="19"/>
  <c r="EL46" i="19"/>
  <c r="EM46" i="19"/>
  <c r="EN46" i="19"/>
  <c r="EO46" i="19"/>
  <c r="EP46" i="19"/>
  <c r="EQ46" i="19"/>
  <c r="ER46" i="19"/>
  <c r="ES46" i="19"/>
  <c r="ET46" i="19"/>
  <c r="EU46" i="19"/>
  <c r="EV46" i="19"/>
  <c r="EW46" i="19"/>
  <c r="EX46" i="19"/>
  <c r="EY46" i="19"/>
  <c r="EZ46" i="19"/>
  <c r="FA46" i="19"/>
  <c r="FB46" i="19"/>
  <c r="FC46" i="19"/>
  <c r="FD46" i="19"/>
  <c r="FE46" i="19"/>
  <c r="FF46" i="19"/>
  <c r="EB47" i="19"/>
  <c r="EC47" i="19"/>
  <c r="ED47" i="19"/>
  <c r="EE47" i="19"/>
  <c r="EF47" i="19"/>
  <c r="EG47" i="19"/>
  <c r="EH47" i="19"/>
  <c r="EI47" i="19"/>
  <c r="EJ47" i="19"/>
  <c r="EK47" i="19"/>
  <c r="EL47" i="19"/>
  <c r="EM47" i="19"/>
  <c r="EN47" i="19"/>
  <c r="EO47" i="19"/>
  <c r="EP47" i="19"/>
  <c r="EQ47" i="19"/>
  <c r="ER47" i="19"/>
  <c r="ES47" i="19"/>
  <c r="ET47" i="19"/>
  <c r="EU47" i="19"/>
  <c r="EV47" i="19"/>
  <c r="EW47" i="19"/>
  <c r="EX47" i="19"/>
  <c r="EY47" i="19"/>
  <c r="EZ47" i="19"/>
  <c r="FA47" i="19"/>
  <c r="FB47" i="19"/>
  <c r="FC47" i="19"/>
  <c r="FD47" i="19"/>
  <c r="FE47" i="19"/>
  <c r="FF47" i="19"/>
  <c r="EB48" i="19"/>
  <c r="EC48" i="19"/>
  <c r="ED48" i="19"/>
  <c r="EE48" i="19"/>
  <c r="EF48" i="19"/>
  <c r="EG48" i="19"/>
  <c r="EH48" i="19"/>
  <c r="EI48" i="19"/>
  <c r="EJ48" i="19"/>
  <c r="EK48" i="19"/>
  <c r="EL48" i="19"/>
  <c r="EM48" i="19"/>
  <c r="EN48" i="19"/>
  <c r="EO48" i="19"/>
  <c r="EP48" i="19"/>
  <c r="EQ48" i="19"/>
  <c r="ER48" i="19"/>
  <c r="ES48" i="19"/>
  <c r="ET48" i="19"/>
  <c r="EU48" i="19"/>
  <c r="EV48" i="19"/>
  <c r="EW48" i="19"/>
  <c r="EX48" i="19"/>
  <c r="EY48" i="19"/>
  <c r="EZ48" i="19"/>
  <c r="FA48" i="19"/>
  <c r="FB48" i="19"/>
  <c r="FC48" i="19"/>
  <c r="FD48" i="19"/>
  <c r="FE48" i="19"/>
  <c r="FF48" i="19"/>
  <c r="EB49" i="19"/>
  <c r="EC49" i="19"/>
  <c r="ED49" i="19"/>
  <c r="EE49" i="19"/>
  <c r="EF49" i="19"/>
  <c r="EG49" i="19"/>
  <c r="EH49" i="19"/>
  <c r="EI49" i="19"/>
  <c r="EJ49" i="19"/>
  <c r="EK49" i="19"/>
  <c r="EL49" i="19"/>
  <c r="EM49" i="19"/>
  <c r="EN49" i="19"/>
  <c r="EO49" i="19"/>
  <c r="EP49" i="19"/>
  <c r="EQ49" i="19"/>
  <c r="ER49" i="19"/>
  <c r="ES49" i="19"/>
  <c r="ET49" i="19"/>
  <c r="EU49" i="19"/>
  <c r="EV49" i="19"/>
  <c r="EW49" i="19"/>
  <c r="EX49" i="19"/>
  <c r="EY49" i="19"/>
  <c r="EZ49" i="19"/>
  <c r="FA49" i="19"/>
  <c r="FB49" i="19"/>
  <c r="FC49" i="19"/>
  <c r="FD49" i="19"/>
  <c r="FE49" i="19"/>
  <c r="FF49" i="19"/>
  <c r="EB50" i="19"/>
  <c r="EC50" i="19"/>
  <c r="ED50" i="19"/>
  <c r="EE50" i="19"/>
  <c r="EF50" i="19"/>
  <c r="EG50" i="19"/>
  <c r="EH50" i="19"/>
  <c r="EI50" i="19"/>
  <c r="EJ50" i="19"/>
  <c r="EK50" i="19"/>
  <c r="EL50" i="19"/>
  <c r="EM50" i="19"/>
  <c r="EN50" i="19"/>
  <c r="EO50" i="19"/>
  <c r="EP50" i="19"/>
  <c r="EQ50" i="19"/>
  <c r="ER50" i="19"/>
  <c r="ES50" i="19"/>
  <c r="ET50" i="19"/>
  <c r="EU50" i="19"/>
  <c r="EV50" i="19"/>
  <c r="EW50" i="19"/>
  <c r="EX50" i="19"/>
  <c r="EY50" i="19"/>
  <c r="EZ50" i="19"/>
  <c r="FA50" i="19"/>
  <c r="FB50" i="19"/>
  <c r="FC50" i="19"/>
  <c r="FD50" i="19"/>
  <c r="FE50" i="19"/>
  <c r="FF50" i="19"/>
  <c r="EB51" i="19"/>
  <c r="EC51" i="19"/>
  <c r="ED51" i="19"/>
  <c r="EE51" i="19"/>
  <c r="EF51" i="19"/>
  <c r="EG51" i="19"/>
  <c r="EH51" i="19"/>
  <c r="EI51" i="19"/>
  <c r="EJ51" i="19"/>
  <c r="EK51" i="19"/>
  <c r="EL51" i="19"/>
  <c r="EM51" i="19"/>
  <c r="EN51" i="19"/>
  <c r="EO51" i="19"/>
  <c r="EP51" i="19"/>
  <c r="EQ51" i="19"/>
  <c r="ER51" i="19"/>
  <c r="ES51" i="19"/>
  <c r="ET51" i="19"/>
  <c r="EU51" i="19"/>
  <c r="EV51" i="19"/>
  <c r="EW51" i="19"/>
  <c r="EX51" i="19"/>
  <c r="EY51" i="19"/>
  <c r="EZ51" i="19"/>
  <c r="FA51" i="19"/>
  <c r="FB51" i="19"/>
  <c r="FC51" i="19"/>
  <c r="FD51" i="19"/>
  <c r="FE51" i="19"/>
  <c r="FF51" i="19"/>
  <c r="EB52" i="19"/>
  <c r="EC52" i="19"/>
  <c r="ED52" i="19"/>
  <c r="EE52" i="19"/>
  <c r="EF52" i="19"/>
  <c r="EG52" i="19"/>
  <c r="EH52" i="19"/>
  <c r="EI52" i="19"/>
  <c r="EJ52" i="19"/>
  <c r="EK52" i="19"/>
  <c r="EL52" i="19"/>
  <c r="EM52" i="19"/>
  <c r="EN52" i="19"/>
  <c r="EO52" i="19"/>
  <c r="EP52" i="19"/>
  <c r="EQ52" i="19"/>
  <c r="ER52" i="19"/>
  <c r="ES52" i="19"/>
  <c r="ET52" i="19"/>
  <c r="EU52" i="19"/>
  <c r="EV52" i="19"/>
  <c r="EW52" i="19"/>
  <c r="EX52" i="19"/>
  <c r="EY52" i="19"/>
  <c r="EZ52" i="19"/>
  <c r="FA52" i="19"/>
  <c r="FB52" i="19"/>
  <c r="FC52" i="19"/>
  <c r="FD52" i="19"/>
  <c r="FE52" i="19"/>
  <c r="FF52" i="19"/>
  <c r="EB53" i="19"/>
  <c r="EC53" i="19"/>
  <c r="ED53" i="19"/>
  <c r="EE53" i="19"/>
  <c r="EF53" i="19"/>
  <c r="EG53" i="19"/>
  <c r="EH53" i="19"/>
  <c r="EI53" i="19"/>
  <c r="EJ53" i="19"/>
  <c r="EK53" i="19"/>
  <c r="EL53" i="19"/>
  <c r="EM53" i="19"/>
  <c r="EN53" i="19"/>
  <c r="EO53" i="19"/>
  <c r="EP53" i="19"/>
  <c r="EQ53" i="19"/>
  <c r="ER53" i="19"/>
  <c r="ES53" i="19"/>
  <c r="ET53" i="19"/>
  <c r="EU53" i="19"/>
  <c r="EV53" i="19"/>
  <c r="EW53" i="19"/>
  <c r="EX53" i="19"/>
  <c r="EY53" i="19"/>
  <c r="EZ53" i="19"/>
  <c r="FA53" i="19"/>
  <c r="FB53" i="19"/>
  <c r="FC53" i="19"/>
  <c r="FD53" i="19"/>
  <c r="FE53" i="19"/>
  <c r="FF53" i="19"/>
  <c r="EB55" i="19"/>
  <c r="FH55" i="19" s="1"/>
  <c r="EB56" i="19"/>
  <c r="FH56" i="19" s="1"/>
  <c r="EB61" i="19"/>
  <c r="EC61" i="19"/>
  <c r="ED61" i="19"/>
  <c r="EE61" i="19"/>
  <c r="EF61" i="19"/>
  <c r="EG61" i="19"/>
  <c r="EH61" i="19"/>
  <c r="EI61" i="19"/>
  <c r="EJ61" i="19"/>
  <c r="EK61" i="19"/>
  <c r="EL61" i="19"/>
  <c r="EM61" i="19"/>
  <c r="EN61" i="19"/>
  <c r="EO61" i="19"/>
  <c r="EP61" i="19"/>
  <c r="EQ61" i="19"/>
  <c r="ER61" i="19"/>
  <c r="ES61" i="19"/>
  <c r="ET61" i="19"/>
  <c r="EU61" i="19"/>
  <c r="EV61" i="19"/>
  <c r="EW61" i="19"/>
  <c r="EX61" i="19"/>
  <c r="EY61" i="19"/>
  <c r="EZ61" i="19"/>
  <c r="FA61" i="19"/>
  <c r="FB61" i="19"/>
  <c r="FC61" i="19"/>
  <c r="FD61" i="19"/>
  <c r="FE61" i="19"/>
  <c r="FF61" i="19"/>
  <c r="EB62" i="19"/>
  <c r="EC62" i="19"/>
  <c r="ED62" i="19"/>
  <c r="EE62" i="19"/>
  <c r="EF62" i="19"/>
  <c r="EG62" i="19"/>
  <c r="EH62" i="19"/>
  <c r="EI62" i="19"/>
  <c r="EJ62" i="19"/>
  <c r="EK62" i="19"/>
  <c r="EL62" i="19"/>
  <c r="EM62" i="19"/>
  <c r="EN62" i="19"/>
  <c r="EO62" i="19"/>
  <c r="EP62" i="19"/>
  <c r="EQ62" i="19"/>
  <c r="ER62" i="19"/>
  <c r="ES62" i="19"/>
  <c r="ET62" i="19"/>
  <c r="EU62" i="19"/>
  <c r="EV62" i="19"/>
  <c r="EW62" i="19"/>
  <c r="EX62" i="19"/>
  <c r="EY62" i="19"/>
  <c r="EZ62" i="19"/>
  <c r="FA62" i="19"/>
  <c r="FB62" i="19"/>
  <c r="FC62" i="19"/>
  <c r="FD62" i="19"/>
  <c r="FE62" i="19"/>
  <c r="FF62" i="19"/>
  <c r="EB63" i="19"/>
  <c r="EC63" i="19"/>
  <c r="ED63" i="19"/>
  <c r="EE63" i="19"/>
  <c r="EF63" i="19"/>
  <c r="EG63" i="19"/>
  <c r="EH63" i="19"/>
  <c r="EI63" i="19"/>
  <c r="EJ63" i="19"/>
  <c r="EK63" i="19"/>
  <c r="EL63" i="19"/>
  <c r="EM63" i="19"/>
  <c r="EN63" i="19"/>
  <c r="EO63" i="19"/>
  <c r="EP63" i="19"/>
  <c r="EQ63" i="19"/>
  <c r="ER63" i="19"/>
  <c r="ES63" i="19"/>
  <c r="ET63" i="19"/>
  <c r="EU63" i="19"/>
  <c r="EV63" i="19"/>
  <c r="EW63" i="19"/>
  <c r="EX63" i="19"/>
  <c r="EY63" i="19"/>
  <c r="EZ63" i="19"/>
  <c r="FA63" i="19"/>
  <c r="FB63" i="19"/>
  <c r="FC63" i="19"/>
  <c r="FD63" i="19"/>
  <c r="FE63" i="19"/>
  <c r="FF63" i="19"/>
  <c r="EB64" i="19"/>
  <c r="EC64" i="19"/>
  <c r="ED64" i="19"/>
  <c r="EE64" i="19"/>
  <c r="EF64" i="19"/>
  <c r="EG64" i="19"/>
  <c r="EH64" i="19"/>
  <c r="EI64" i="19"/>
  <c r="EJ64" i="19"/>
  <c r="EK64" i="19"/>
  <c r="EL64" i="19"/>
  <c r="EM64" i="19"/>
  <c r="EN64" i="19"/>
  <c r="EO64" i="19"/>
  <c r="EP64" i="19"/>
  <c r="EQ64" i="19"/>
  <c r="ER64" i="19"/>
  <c r="ES64" i="19"/>
  <c r="ET64" i="19"/>
  <c r="EU64" i="19"/>
  <c r="EV64" i="19"/>
  <c r="EW64" i="19"/>
  <c r="EX64" i="19"/>
  <c r="EY64" i="19"/>
  <c r="EZ64" i="19"/>
  <c r="FA64" i="19"/>
  <c r="FB64" i="19"/>
  <c r="FC64" i="19"/>
  <c r="FD64" i="19"/>
  <c r="FE64" i="19"/>
  <c r="FF64" i="19"/>
  <c r="EB65" i="19"/>
  <c r="EC65" i="19"/>
  <c r="ED65" i="19"/>
  <c r="EE65" i="19"/>
  <c r="EF65" i="19"/>
  <c r="EG65" i="19"/>
  <c r="EH65" i="19"/>
  <c r="EI65" i="19"/>
  <c r="EJ65" i="19"/>
  <c r="EK65" i="19"/>
  <c r="EL65" i="19"/>
  <c r="EM65" i="19"/>
  <c r="EN65" i="19"/>
  <c r="EO65" i="19"/>
  <c r="EP65" i="19"/>
  <c r="EQ65" i="19"/>
  <c r="ER65" i="19"/>
  <c r="ES65" i="19"/>
  <c r="ET65" i="19"/>
  <c r="EU65" i="19"/>
  <c r="EV65" i="19"/>
  <c r="EW65" i="19"/>
  <c r="EX65" i="19"/>
  <c r="EY65" i="19"/>
  <c r="EZ65" i="19"/>
  <c r="FA65" i="19"/>
  <c r="FB65" i="19"/>
  <c r="FC65" i="19"/>
  <c r="FD65" i="19"/>
  <c r="FE65" i="19"/>
  <c r="FF65" i="19"/>
  <c r="EB66" i="19"/>
  <c r="EC66" i="19"/>
  <c r="ED66" i="19"/>
  <c r="EE66" i="19"/>
  <c r="EF66" i="19"/>
  <c r="EG66" i="19"/>
  <c r="EH66" i="19"/>
  <c r="EI66" i="19"/>
  <c r="EJ66" i="19"/>
  <c r="EK66" i="19"/>
  <c r="EL66" i="19"/>
  <c r="EM66" i="19"/>
  <c r="EN66" i="19"/>
  <c r="EO66" i="19"/>
  <c r="EP66" i="19"/>
  <c r="EQ66" i="19"/>
  <c r="ER66" i="19"/>
  <c r="ES66" i="19"/>
  <c r="ET66" i="19"/>
  <c r="EU66" i="19"/>
  <c r="EV66" i="19"/>
  <c r="EW66" i="19"/>
  <c r="EX66" i="19"/>
  <c r="EY66" i="19"/>
  <c r="EZ66" i="19"/>
  <c r="FA66" i="19"/>
  <c r="FB66" i="19"/>
  <c r="FC66" i="19"/>
  <c r="FD66" i="19"/>
  <c r="FE66" i="19"/>
  <c r="FF66" i="19"/>
  <c r="EB67" i="19"/>
  <c r="EB68" i="19"/>
  <c r="EB69" i="19"/>
  <c r="EB70" i="19"/>
  <c r="EB74" i="19"/>
  <c r="FH74" i="19" s="1"/>
  <c r="EC74" i="19"/>
  <c r="FI74" i="19" s="1"/>
  <c r="ED74" i="19"/>
  <c r="FJ74" i="19" s="1"/>
  <c r="EE74" i="19"/>
  <c r="FK74" i="19" s="1"/>
  <c r="EF74" i="19"/>
  <c r="FL74" i="19" s="1"/>
  <c r="EG74" i="19"/>
  <c r="FM74" i="19" s="1"/>
  <c r="EH74" i="19"/>
  <c r="FN74" i="19" s="1"/>
  <c r="EI74" i="19"/>
  <c r="FO74" i="19" s="1"/>
  <c r="EJ74" i="19"/>
  <c r="FP74" i="19" s="1"/>
  <c r="EK74" i="19"/>
  <c r="FQ74" i="19" s="1"/>
  <c r="EL74" i="19"/>
  <c r="FR74" i="19" s="1"/>
  <c r="EM74" i="19"/>
  <c r="FS74" i="19" s="1"/>
  <c r="EN74" i="19"/>
  <c r="FT74" i="19" s="1"/>
  <c r="EO74" i="19"/>
  <c r="FU74" i="19" s="1"/>
  <c r="EP74" i="19"/>
  <c r="FV74" i="19" s="1"/>
  <c r="EQ74" i="19"/>
  <c r="FW74" i="19" s="1"/>
  <c r="ER74" i="19"/>
  <c r="FX74" i="19" s="1"/>
  <c r="ES74" i="19"/>
  <c r="FY74" i="19" s="1"/>
  <c r="ET74" i="19"/>
  <c r="FZ74" i="19" s="1"/>
  <c r="EU74" i="19"/>
  <c r="GA74" i="19" s="1"/>
  <c r="EV74" i="19"/>
  <c r="GB74" i="19" s="1"/>
  <c r="EW74" i="19"/>
  <c r="GC74" i="19" s="1"/>
  <c r="EX74" i="19"/>
  <c r="GD74" i="19" s="1"/>
  <c r="EY74" i="19"/>
  <c r="GE74" i="19" s="1"/>
  <c r="EZ74" i="19"/>
  <c r="GF74" i="19" s="1"/>
  <c r="FA74" i="19"/>
  <c r="GG74" i="19" s="1"/>
  <c r="FB74" i="19"/>
  <c r="GH74" i="19" s="1"/>
  <c r="FC74" i="19"/>
  <c r="GI74" i="19" s="1"/>
  <c r="FD74" i="19"/>
  <c r="GJ74" i="19" s="1"/>
  <c r="FE74" i="19"/>
  <c r="GK74" i="19" s="1"/>
  <c r="FF74" i="19"/>
  <c r="GL74" i="19" s="1"/>
  <c r="EB88" i="19"/>
  <c r="EC88" i="19"/>
  <c r="ED88" i="19"/>
  <c r="EE88" i="19"/>
  <c r="EF88" i="19"/>
  <c r="EG88" i="19"/>
  <c r="EH88" i="19"/>
  <c r="EI88" i="19"/>
  <c r="EJ88" i="19"/>
  <c r="EK88" i="19"/>
  <c r="EL88" i="19"/>
  <c r="EM88" i="19"/>
  <c r="EN88" i="19"/>
  <c r="EO88" i="19"/>
  <c r="EP88" i="19"/>
  <c r="EQ88" i="19"/>
  <c r="ER88" i="19"/>
  <c r="ES88" i="19"/>
  <c r="ET88" i="19"/>
  <c r="EU88" i="19"/>
  <c r="EV88" i="19"/>
  <c r="EW88" i="19"/>
  <c r="EX88" i="19"/>
  <c r="EY88" i="19"/>
  <c r="EZ88" i="19"/>
  <c r="FA88" i="19"/>
  <c r="FB88" i="19"/>
  <c r="FC88" i="19"/>
  <c r="FD88" i="19"/>
  <c r="FE88" i="19"/>
  <c r="FF88" i="19"/>
  <c r="EB92" i="19"/>
  <c r="EC92" i="19"/>
  <c r="ED92" i="19"/>
  <c r="EE92" i="19"/>
  <c r="EF92" i="19"/>
  <c r="EG92" i="19"/>
  <c r="EH92" i="19"/>
  <c r="EI92" i="19"/>
  <c r="EJ92" i="19"/>
  <c r="EK92" i="19"/>
  <c r="EL92" i="19"/>
  <c r="EM92" i="19"/>
  <c r="EN92" i="19"/>
  <c r="EO92" i="19"/>
  <c r="EP92" i="19"/>
  <c r="EQ92" i="19"/>
  <c r="ER92" i="19"/>
  <c r="ES92" i="19"/>
  <c r="ET92" i="19"/>
  <c r="EU92" i="19"/>
  <c r="EV92" i="19"/>
  <c r="EW92" i="19"/>
  <c r="EX92" i="19"/>
  <c r="EY92" i="19"/>
  <c r="EZ92" i="19"/>
  <c r="FA92" i="19"/>
  <c r="FB92" i="19"/>
  <c r="FC92" i="19"/>
  <c r="FD92" i="19"/>
  <c r="FE92" i="19"/>
  <c r="FF92" i="19"/>
  <c r="EC4" i="19"/>
  <c r="ED4" i="19"/>
  <c r="ED133" i="19" s="1"/>
  <c r="EE4" i="19"/>
  <c r="EE133" i="19" s="1"/>
  <c r="EF4" i="19"/>
  <c r="EG4" i="19"/>
  <c r="EG133" i="19" s="1"/>
  <c r="EH4" i="19"/>
  <c r="EH133" i="19" s="1"/>
  <c r="EI4" i="19"/>
  <c r="EI133" i="19" s="1"/>
  <c r="EJ4" i="19"/>
  <c r="EJ133" i="19" s="1"/>
  <c r="EK4" i="19"/>
  <c r="EL4" i="19"/>
  <c r="EL133" i="19" s="1"/>
  <c r="EM4" i="19"/>
  <c r="EM133" i="19" s="1"/>
  <c r="EN4" i="19"/>
  <c r="EO4" i="19"/>
  <c r="EO133" i="19" s="1"/>
  <c r="EP4" i="19"/>
  <c r="EP133" i="19" s="1"/>
  <c r="EQ4" i="19"/>
  <c r="EQ133" i="19" s="1"/>
  <c r="ER4" i="19"/>
  <c r="ER133" i="19" s="1"/>
  <c r="ES4" i="19"/>
  <c r="ES133" i="19" s="1"/>
  <c r="ET4" i="19"/>
  <c r="ET133" i="19" s="1"/>
  <c r="EU4" i="19"/>
  <c r="EU133" i="19" s="1"/>
  <c r="EV4" i="19"/>
  <c r="EW4" i="19"/>
  <c r="EW133" i="19" s="1"/>
  <c r="EX4" i="19"/>
  <c r="EX133" i="19" s="1"/>
  <c r="EY4" i="19"/>
  <c r="EZ4" i="19"/>
  <c r="EZ133" i="19" s="1"/>
  <c r="FA4" i="19"/>
  <c r="FB4" i="19"/>
  <c r="FB133" i="19" s="1"/>
  <c r="FC4" i="19"/>
  <c r="FC133" i="19" s="1"/>
  <c r="FD4" i="19"/>
  <c r="FD133" i="19" s="1"/>
  <c r="FE4" i="19"/>
  <c r="FE133" i="19" s="1"/>
  <c r="FF4" i="19"/>
  <c r="FF133" i="19" s="1"/>
  <c r="EB4" i="19"/>
  <c r="EB133" i="19" s="1"/>
  <c r="BP8" i="19"/>
  <c r="BQ8" i="19"/>
  <c r="BR8" i="19"/>
  <c r="BS8" i="19"/>
  <c r="BT8" i="19"/>
  <c r="BU8" i="19"/>
  <c r="BV8" i="19"/>
  <c r="BW8" i="19"/>
  <c r="BX8" i="19"/>
  <c r="BY8" i="19"/>
  <c r="BZ8" i="19"/>
  <c r="CA8" i="19"/>
  <c r="CB8" i="19"/>
  <c r="CC8" i="19"/>
  <c r="CD8" i="19"/>
  <c r="CE8" i="19"/>
  <c r="CF8" i="19"/>
  <c r="CG8" i="19"/>
  <c r="CH8" i="19"/>
  <c r="CI8" i="19"/>
  <c r="CJ8" i="19"/>
  <c r="CK8" i="19"/>
  <c r="CL8" i="19"/>
  <c r="CM8" i="19"/>
  <c r="CN8" i="19"/>
  <c r="CO8" i="19"/>
  <c r="CP8" i="19"/>
  <c r="CQ8" i="19"/>
  <c r="CR8" i="19"/>
  <c r="CS8" i="19"/>
  <c r="BP17" i="19"/>
  <c r="BP19" i="19"/>
  <c r="BP20" i="19"/>
  <c r="BP22" i="19"/>
  <c r="BQ22" i="19"/>
  <c r="BR22" i="19"/>
  <c r="BS22" i="19"/>
  <c r="BT22" i="19"/>
  <c r="BU22" i="19"/>
  <c r="BV22" i="19"/>
  <c r="BW22" i="19"/>
  <c r="BX22" i="19"/>
  <c r="BY22" i="19"/>
  <c r="BZ22" i="19"/>
  <c r="CA22" i="19"/>
  <c r="CB22" i="19"/>
  <c r="CC22" i="19"/>
  <c r="CD22" i="19"/>
  <c r="CE22" i="19"/>
  <c r="CF22" i="19"/>
  <c r="CG22" i="19"/>
  <c r="CH22" i="19"/>
  <c r="CI22" i="19"/>
  <c r="CJ22" i="19"/>
  <c r="CK22" i="19"/>
  <c r="CL22" i="19"/>
  <c r="CM22" i="19"/>
  <c r="CN22" i="19"/>
  <c r="CO22" i="19"/>
  <c r="CP22" i="19"/>
  <c r="CQ22" i="19"/>
  <c r="CR22" i="19"/>
  <c r="CS22" i="19"/>
  <c r="BP28" i="19"/>
  <c r="BP29" i="19"/>
  <c r="BP31" i="19"/>
  <c r="BP32" i="19"/>
  <c r="BP39" i="19"/>
  <c r="BP40" i="19"/>
  <c r="BP55" i="19"/>
  <c r="BP56" i="19"/>
  <c r="BP62" i="19"/>
  <c r="BQ62" i="19"/>
  <c r="BR62" i="19"/>
  <c r="BS62" i="19"/>
  <c r="BT62" i="19"/>
  <c r="BU62" i="19"/>
  <c r="BV62" i="19"/>
  <c r="BW62" i="19"/>
  <c r="BX62" i="19"/>
  <c r="BY62" i="19"/>
  <c r="BZ62" i="19"/>
  <c r="CA62" i="19"/>
  <c r="CB62" i="19"/>
  <c r="CC62" i="19"/>
  <c r="CD62" i="19"/>
  <c r="CE62" i="19"/>
  <c r="CF62" i="19"/>
  <c r="CG62" i="19"/>
  <c r="CH62" i="19"/>
  <c r="CI62" i="19"/>
  <c r="CJ62" i="19"/>
  <c r="CK62" i="19"/>
  <c r="CL62" i="19"/>
  <c r="CM62" i="19"/>
  <c r="CN62" i="19"/>
  <c r="CO62" i="19"/>
  <c r="CP62" i="19"/>
  <c r="CQ62" i="19"/>
  <c r="CR62" i="19"/>
  <c r="CS62" i="19"/>
  <c r="BP65" i="19"/>
  <c r="BQ65" i="19"/>
  <c r="BR65" i="19"/>
  <c r="BS65" i="19"/>
  <c r="BT65" i="19"/>
  <c r="BU65" i="19"/>
  <c r="BV65" i="19"/>
  <c r="BW65" i="19"/>
  <c r="BX65" i="19"/>
  <c r="BY65" i="19"/>
  <c r="BZ65" i="19"/>
  <c r="CA65" i="19"/>
  <c r="CB65" i="19"/>
  <c r="CC65" i="19"/>
  <c r="CD65" i="19"/>
  <c r="CE65" i="19"/>
  <c r="CF65" i="19"/>
  <c r="CG65" i="19"/>
  <c r="CH65" i="19"/>
  <c r="CI65" i="19"/>
  <c r="CJ65" i="19"/>
  <c r="CK65" i="19"/>
  <c r="CL65" i="19"/>
  <c r="CM65" i="19"/>
  <c r="CN65" i="19"/>
  <c r="CO65" i="19"/>
  <c r="CP65" i="19"/>
  <c r="CQ65" i="19"/>
  <c r="CR65" i="19"/>
  <c r="CS65" i="19"/>
  <c r="BP74" i="19"/>
  <c r="BQ74" i="19"/>
  <c r="BR74" i="19"/>
  <c r="BS74" i="19"/>
  <c r="BT74" i="19"/>
  <c r="BU74" i="19"/>
  <c r="BV74" i="19"/>
  <c r="BW74" i="19"/>
  <c r="BX74" i="19"/>
  <c r="BY74" i="19"/>
  <c r="BZ74" i="19"/>
  <c r="CA74" i="19"/>
  <c r="CB74" i="19"/>
  <c r="CC74" i="19"/>
  <c r="CD74" i="19"/>
  <c r="CE74" i="19"/>
  <c r="CF74" i="19"/>
  <c r="CG74" i="19"/>
  <c r="CH74" i="19"/>
  <c r="CI74" i="19"/>
  <c r="CJ74" i="19"/>
  <c r="CK74" i="19"/>
  <c r="CL74" i="19"/>
  <c r="CM74" i="19"/>
  <c r="CN74" i="19"/>
  <c r="CO74" i="19"/>
  <c r="CP74" i="19"/>
  <c r="CQ74" i="19"/>
  <c r="CR74" i="19"/>
  <c r="CS74" i="19"/>
  <c r="AJ4" i="19"/>
  <c r="FI3" i="19"/>
  <c r="FJ3" i="19" s="1"/>
  <c r="FK3" i="19" s="1"/>
  <c r="FL3" i="19" s="1"/>
  <c r="FM3" i="19" s="1"/>
  <c r="FN3" i="19" s="1"/>
  <c r="FO3" i="19" s="1"/>
  <c r="FP3" i="19" s="1"/>
  <c r="FQ3" i="19" s="1"/>
  <c r="FR3" i="19" s="1"/>
  <c r="FS3" i="19" s="1"/>
  <c r="FT3" i="19" s="1"/>
  <c r="FU3" i="19" s="1"/>
  <c r="FV3" i="19" s="1"/>
  <c r="FW3" i="19" s="1"/>
  <c r="FX3" i="19" s="1"/>
  <c r="FY3" i="19" s="1"/>
  <c r="FZ3" i="19" s="1"/>
  <c r="GA3" i="19" s="1"/>
  <c r="GB3" i="19" s="1"/>
  <c r="GC3" i="19" s="1"/>
  <c r="GD3" i="19" s="1"/>
  <c r="GE3" i="19" s="1"/>
  <c r="GF3" i="19" s="1"/>
  <c r="GG3" i="19" s="1"/>
  <c r="GH3" i="19" s="1"/>
  <c r="GI3" i="19" s="1"/>
  <c r="GJ3" i="19" s="1"/>
  <c r="GK3" i="19" s="1"/>
  <c r="GL3" i="19" s="1"/>
  <c r="EC3" i="19"/>
  <c r="ED3" i="19" s="1"/>
  <c r="EE3" i="19" s="1"/>
  <c r="EF3" i="19" s="1"/>
  <c r="EG3" i="19" s="1"/>
  <c r="EH3" i="19" s="1"/>
  <c r="EI3" i="19" s="1"/>
  <c r="EJ3" i="19" s="1"/>
  <c r="EK3" i="19" s="1"/>
  <c r="EL3" i="19" s="1"/>
  <c r="EM3" i="19" s="1"/>
  <c r="EN3" i="19" s="1"/>
  <c r="EO3" i="19" s="1"/>
  <c r="EP3" i="19" s="1"/>
  <c r="EQ3" i="19" s="1"/>
  <c r="ER3" i="19" s="1"/>
  <c r="ES3" i="19" s="1"/>
  <c r="ET3" i="19" s="1"/>
  <c r="EU3" i="19" s="1"/>
  <c r="EV3" i="19" s="1"/>
  <c r="EW3" i="19" s="1"/>
  <c r="EX3" i="19" s="1"/>
  <c r="EY3" i="19" s="1"/>
  <c r="EZ3" i="19" s="1"/>
  <c r="FA3" i="19" s="1"/>
  <c r="FB3" i="19" s="1"/>
  <c r="FC3" i="19" s="1"/>
  <c r="FD3" i="19" s="1"/>
  <c r="FE3" i="19" s="1"/>
  <c r="FF3" i="19" s="1"/>
  <c r="CW3" i="19"/>
  <c r="CX3" i="19" s="1"/>
  <c r="CY3" i="19" s="1"/>
  <c r="CZ3" i="19" s="1"/>
  <c r="DA3" i="19" s="1"/>
  <c r="DB3" i="19" s="1"/>
  <c r="DC3" i="19" s="1"/>
  <c r="DD3" i="19" s="1"/>
  <c r="DE3" i="19" s="1"/>
  <c r="DF3" i="19" s="1"/>
  <c r="DG3" i="19" s="1"/>
  <c r="DH3" i="19" s="1"/>
  <c r="DI3" i="19" s="1"/>
  <c r="DJ3" i="19" s="1"/>
  <c r="DK3" i="19" s="1"/>
  <c r="DL3" i="19" s="1"/>
  <c r="DM3" i="19" s="1"/>
  <c r="DN3" i="19" s="1"/>
  <c r="DO3" i="19" s="1"/>
  <c r="DP3" i="19" s="1"/>
  <c r="DQ3" i="19" s="1"/>
  <c r="DR3" i="19" s="1"/>
  <c r="DS3" i="19" s="1"/>
  <c r="DT3" i="19" s="1"/>
  <c r="DU3" i="19" s="1"/>
  <c r="DV3" i="19" s="1"/>
  <c r="DW3" i="19" s="1"/>
  <c r="DX3" i="19" s="1"/>
  <c r="DY3" i="19" s="1"/>
  <c r="DZ3" i="19" s="1"/>
  <c r="BQ3" i="19"/>
  <c r="BR3" i="19" s="1"/>
  <c r="BS3" i="19" s="1"/>
  <c r="BT3" i="19" s="1"/>
  <c r="BU3" i="19" s="1"/>
  <c r="BV3" i="19" s="1"/>
  <c r="BW3" i="19" s="1"/>
  <c r="BX3" i="19" s="1"/>
  <c r="BY3" i="19" s="1"/>
  <c r="BZ3" i="19" s="1"/>
  <c r="CA3" i="19" s="1"/>
  <c r="CB3" i="19" s="1"/>
  <c r="CC3" i="19" s="1"/>
  <c r="EB5" i="18"/>
  <c r="FH5" i="18" s="1"/>
  <c r="EC5" i="18"/>
  <c r="FI5" i="18" s="1"/>
  <c r="ED5" i="18"/>
  <c r="FJ5" i="18" s="1"/>
  <c r="EE5" i="18"/>
  <c r="FK5" i="18" s="1"/>
  <c r="EF5" i="18"/>
  <c r="FL5" i="18" s="1"/>
  <c r="EG5" i="18"/>
  <c r="FM5" i="18" s="1"/>
  <c r="EH5" i="18"/>
  <c r="FN5" i="18" s="1"/>
  <c r="EI5" i="18"/>
  <c r="FO5" i="18" s="1"/>
  <c r="EJ5" i="18"/>
  <c r="FP5" i="18" s="1"/>
  <c r="EK5" i="18"/>
  <c r="FQ5" i="18" s="1"/>
  <c r="EL5" i="18"/>
  <c r="FR5" i="18" s="1"/>
  <c r="EM5" i="18"/>
  <c r="FS5" i="18" s="1"/>
  <c r="EN5" i="18"/>
  <c r="FT5" i="18" s="1"/>
  <c r="EO5" i="18"/>
  <c r="FU5" i="18" s="1"/>
  <c r="EP5" i="18"/>
  <c r="FV5" i="18" s="1"/>
  <c r="EQ5" i="18"/>
  <c r="FW5" i="18" s="1"/>
  <c r="ER5" i="18"/>
  <c r="FX5" i="18" s="1"/>
  <c r="ES5" i="18"/>
  <c r="FY5" i="18" s="1"/>
  <c r="ET5" i="18"/>
  <c r="FZ5" i="18" s="1"/>
  <c r="EU5" i="18"/>
  <c r="GA5" i="18" s="1"/>
  <c r="EV5" i="18"/>
  <c r="GB5" i="18" s="1"/>
  <c r="EW5" i="18"/>
  <c r="GC5" i="18" s="1"/>
  <c r="EX5" i="18"/>
  <c r="GD5" i="18" s="1"/>
  <c r="EY5" i="18"/>
  <c r="GE5" i="18" s="1"/>
  <c r="EZ5" i="18"/>
  <c r="GF5" i="18" s="1"/>
  <c r="FA5" i="18"/>
  <c r="GG5" i="18" s="1"/>
  <c r="FB5" i="18"/>
  <c r="GH5" i="18" s="1"/>
  <c r="FC5" i="18"/>
  <c r="GI5" i="18" s="1"/>
  <c r="FD5" i="18"/>
  <c r="GJ5" i="18" s="1"/>
  <c r="FE5" i="18"/>
  <c r="GK5" i="18" s="1"/>
  <c r="FF5" i="18"/>
  <c r="GL5" i="18" s="1"/>
  <c r="EB6" i="18"/>
  <c r="EC6" i="18"/>
  <c r="ED6" i="18"/>
  <c r="EE6" i="18"/>
  <c r="EF6" i="18"/>
  <c r="EG6" i="18"/>
  <c r="EH6" i="18"/>
  <c r="EI6" i="18"/>
  <c r="EJ6" i="18"/>
  <c r="EK6" i="18"/>
  <c r="EL6" i="18"/>
  <c r="EM6" i="18"/>
  <c r="EN6" i="18"/>
  <c r="EO6" i="18"/>
  <c r="EP6" i="18"/>
  <c r="EQ6" i="18"/>
  <c r="ER6" i="18"/>
  <c r="ES6" i="18"/>
  <c r="ET6" i="18"/>
  <c r="EU6" i="18"/>
  <c r="EV6" i="18"/>
  <c r="EW6" i="18"/>
  <c r="EX6" i="18"/>
  <c r="EY6" i="18"/>
  <c r="EZ6" i="18"/>
  <c r="FA6" i="18"/>
  <c r="FB6" i="18"/>
  <c r="FC6" i="18"/>
  <c r="FD6" i="18"/>
  <c r="FE6" i="18"/>
  <c r="FF6" i="18"/>
  <c r="EB7" i="18"/>
  <c r="EC7" i="18"/>
  <c r="ED7" i="18"/>
  <c r="EE7" i="18"/>
  <c r="EF7" i="18"/>
  <c r="EG7" i="18"/>
  <c r="EH7" i="18"/>
  <c r="EI7" i="18"/>
  <c r="EJ7" i="18"/>
  <c r="EK7" i="18"/>
  <c r="EL7" i="18"/>
  <c r="EM7" i="18"/>
  <c r="EN7" i="18"/>
  <c r="EO7" i="18"/>
  <c r="EP7" i="18"/>
  <c r="EQ7" i="18"/>
  <c r="ER7" i="18"/>
  <c r="ES7" i="18"/>
  <c r="ET7" i="18"/>
  <c r="EU7" i="18"/>
  <c r="EV7" i="18"/>
  <c r="EW7" i="18"/>
  <c r="EX7" i="18"/>
  <c r="EY7" i="18"/>
  <c r="EZ7" i="18"/>
  <c r="FA7" i="18"/>
  <c r="FB7" i="18"/>
  <c r="FC7" i="18"/>
  <c r="FD7" i="18"/>
  <c r="FE7" i="18"/>
  <c r="FF7" i="18"/>
  <c r="EB8" i="18"/>
  <c r="EC8" i="18"/>
  <c r="ED8" i="18"/>
  <c r="EE8" i="18"/>
  <c r="EF8" i="18"/>
  <c r="EG8" i="18"/>
  <c r="EH8" i="18"/>
  <c r="EI8" i="18"/>
  <c r="EJ8" i="18"/>
  <c r="EK8" i="18"/>
  <c r="EL8" i="18"/>
  <c r="EM8" i="18"/>
  <c r="EN8" i="18"/>
  <c r="EO8" i="18"/>
  <c r="EP8" i="18"/>
  <c r="EQ8" i="18"/>
  <c r="ER8" i="18"/>
  <c r="ES8" i="18"/>
  <c r="ET8" i="18"/>
  <c r="EU8" i="18"/>
  <c r="EV8" i="18"/>
  <c r="EW8" i="18"/>
  <c r="EX8" i="18"/>
  <c r="EY8" i="18"/>
  <c r="EZ8" i="18"/>
  <c r="FA8" i="18"/>
  <c r="FB8" i="18"/>
  <c r="FC8" i="18"/>
  <c r="FD8" i="18"/>
  <c r="FE8" i="18"/>
  <c r="FF8" i="18"/>
  <c r="EB9" i="18"/>
  <c r="EC9" i="18"/>
  <c r="ED9" i="18"/>
  <c r="EE9" i="18"/>
  <c r="EF9" i="18"/>
  <c r="EG9" i="18"/>
  <c r="EH9" i="18"/>
  <c r="EI9" i="18"/>
  <c r="EJ9" i="18"/>
  <c r="EK9" i="18"/>
  <c r="EL9" i="18"/>
  <c r="EM9" i="18"/>
  <c r="EN9" i="18"/>
  <c r="EO9" i="18"/>
  <c r="EP9" i="18"/>
  <c r="EQ9" i="18"/>
  <c r="ER9" i="18"/>
  <c r="ES9" i="18"/>
  <c r="ET9" i="18"/>
  <c r="EU9" i="18"/>
  <c r="EV9" i="18"/>
  <c r="EW9" i="18"/>
  <c r="EX9" i="18"/>
  <c r="EY9" i="18"/>
  <c r="EZ9" i="18"/>
  <c r="FA9" i="18"/>
  <c r="FB9" i="18"/>
  <c r="FC9" i="18"/>
  <c r="FD9" i="18"/>
  <c r="FE9" i="18"/>
  <c r="FF9" i="18"/>
  <c r="EB10" i="18"/>
  <c r="EC10" i="18"/>
  <c r="ED10" i="18"/>
  <c r="EE10" i="18"/>
  <c r="EF10" i="18"/>
  <c r="EG10" i="18"/>
  <c r="EH10" i="18"/>
  <c r="EI10" i="18"/>
  <c r="EJ10" i="18"/>
  <c r="EK10" i="18"/>
  <c r="EL10" i="18"/>
  <c r="EM10" i="18"/>
  <c r="EN10" i="18"/>
  <c r="EO10" i="18"/>
  <c r="EP10" i="18"/>
  <c r="EQ10" i="18"/>
  <c r="ER10" i="18"/>
  <c r="ES10" i="18"/>
  <c r="ET10" i="18"/>
  <c r="EU10" i="18"/>
  <c r="EV10" i="18"/>
  <c r="EW10" i="18"/>
  <c r="EX10" i="18"/>
  <c r="EY10" i="18"/>
  <c r="EZ10" i="18"/>
  <c r="FA10" i="18"/>
  <c r="FB10" i="18"/>
  <c r="FC10" i="18"/>
  <c r="FD10" i="18"/>
  <c r="FE10" i="18"/>
  <c r="FF10" i="18"/>
  <c r="EB11" i="18"/>
  <c r="FH11" i="18" s="1"/>
  <c r="EC11" i="18"/>
  <c r="FI11" i="18" s="1"/>
  <c r="ED11" i="18"/>
  <c r="FJ11" i="18" s="1"/>
  <c r="EE11" i="18"/>
  <c r="FK11" i="18" s="1"/>
  <c r="EF11" i="18"/>
  <c r="FL11" i="18" s="1"/>
  <c r="EG11" i="18"/>
  <c r="FM11" i="18" s="1"/>
  <c r="EH11" i="18"/>
  <c r="FN11" i="18" s="1"/>
  <c r="EI11" i="18"/>
  <c r="FO11" i="18" s="1"/>
  <c r="EJ11" i="18"/>
  <c r="FP11" i="18" s="1"/>
  <c r="EK11" i="18"/>
  <c r="FQ11" i="18" s="1"/>
  <c r="EL11" i="18"/>
  <c r="FR11" i="18" s="1"/>
  <c r="EM11" i="18"/>
  <c r="FS11" i="18" s="1"/>
  <c r="EN11" i="18"/>
  <c r="FT11" i="18" s="1"/>
  <c r="EO11" i="18"/>
  <c r="FU11" i="18" s="1"/>
  <c r="EP11" i="18"/>
  <c r="FV11" i="18" s="1"/>
  <c r="EQ11" i="18"/>
  <c r="FW11" i="18" s="1"/>
  <c r="ER11" i="18"/>
  <c r="FX11" i="18" s="1"/>
  <c r="ES11" i="18"/>
  <c r="FY11" i="18" s="1"/>
  <c r="ET11" i="18"/>
  <c r="FZ11" i="18" s="1"/>
  <c r="EU11" i="18"/>
  <c r="GA11" i="18" s="1"/>
  <c r="EV11" i="18"/>
  <c r="GB11" i="18" s="1"/>
  <c r="EW11" i="18"/>
  <c r="GC11" i="18" s="1"/>
  <c r="EX11" i="18"/>
  <c r="GD11" i="18" s="1"/>
  <c r="EY11" i="18"/>
  <c r="GE11" i="18" s="1"/>
  <c r="EZ11" i="18"/>
  <c r="GF11" i="18" s="1"/>
  <c r="FA11" i="18"/>
  <c r="GG11" i="18" s="1"/>
  <c r="FB11" i="18"/>
  <c r="GH11" i="18" s="1"/>
  <c r="FC11" i="18"/>
  <c r="GI11" i="18" s="1"/>
  <c r="FD11" i="18"/>
  <c r="GJ11" i="18" s="1"/>
  <c r="FE11" i="18"/>
  <c r="GK11" i="18" s="1"/>
  <c r="FF11" i="18"/>
  <c r="GL11" i="18" s="1"/>
  <c r="EB12" i="18"/>
  <c r="EC12" i="18"/>
  <c r="ED12" i="18"/>
  <c r="EE12" i="18"/>
  <c r="EF12" i="18"/>
  <c r="EG12" i="18"/>
  <c r="EH12" i="18"/>
  <c r="EI12" i="18"/>
  <c r="EJ12" i="18"/>
  <c r="EK12" i="18"/>
  <c r="EL12" i="18"/>
  <c r="EM12" i="18"/>
  <c r="EN12" i="18"/>
  <c r="EO12" i="18"/>
  <c r="EP12" i="18"/>
  <c r="EQ12" i="18"/>
  <c r="ER12" i="18"/>
  <c r="ES12" i="18"/>
  <c r="ET12" i="18"/>
  <c r="EU12" i="18"/>
  <c r="EV12" i="18"/>
  <c r="EW12" i="18"/>
  <c r="EX12" i="18"/>
  <c r="EY12" i="18"/>
  <c r="EZ12" i="18"/>
  <c r="FA12" i="18"/>
  <c r="FB12" i="18"/>
  <c r="FC12" i="18"/>
  <c r="FD12" i="18"/>
  <c r="FE12" i="18"/>
  <c r="FF12" i="18"/>
  <c r="EB13" i="18"/>
  <c r="FH13" i="18" s="1"/>
  <c r="EC13" i="18"/>
  <c r="ED13" i="18"/>
  <c r="EE13" i="18"/>
  <c r="EF13" i="18"/>
  <c r="EG13" i="18"/>
  <c r="EH13" i="18"/>
  <c r="EI13" i="18"/>
  <c r="EJ13" i="18"/>
  <c r="EK13" i="18"/>
  <c r="EL13" i="18"/>
  <c r="EM13" i="18"/>
  <c r="EN13" i="18"/>
  <c r="EO13" i="18"/>
  <c r="EP13" i="18"/>
  <c r="EQ13" i="18"/>
  <c r="ER13" i="18"/>
  <c r="ES13" i="18"/>
  <c r="ET13" i="18"/>
  <c r="EU13" i="18"/>
  <c r="EV13" i="18"/>
  <c r="EW13" i="18"/>
  <c r="EX13" i="18"/>
  <c r="EY13" i="18"/>
  <c r="EZ13" i="18"/>
  <c r="FA13" i="18"/>
  <c r="FB13" i="18"/>
  <c r="FC13" i="18"/>
  <c r="FD13" i="18"/>
  <c r="FE13" i="18"/>
  <c r="FF13" i="18"/>
  <c r="EB14" i="18"/>
  <c r="FH14" i="18" s="1"/>
  <c r="EC14" i="18"/>
  <c r="ED14" i="18"/>
  <c r="EE14" i="18"/>
  <c r="EF14" i="18"/>
  <c r="EG14" i="18"/>
  <c r="EH14" i="18"/>
  <c r="EI14" i="18"/>
  <c r="EJ14" i="18"/>
  <c r="EK14" i="18"/>
  <c r="EL14" i="18"/>
  <c r="EM14" i="18"/>
  <c r="EN14" i="18"/>
  <c r="EO14" i="18"/>
  <c r="EP14" i="18"/>
  <c r="EQ14" i="18"/>
  <c r="ER14" i="18"/>
  <c r="ES14" i="18"/>
  <c r="ET14" i="18"/>
  <c r="EU14" i="18"/>
  <c r="EV14" i="18"/>
  <c r="EW14" i="18"/>
  <c r="EX14" i="18"/>
  <c r="EY14" i="18"/>
  <c r="EZ14" i="18"/>
  <c r="FA14" i="18"/>
  <c r="FB14" i="18"/>
  <c r="FC14" i="18"/>
  <c r="FD14" i="18"/>
  <c r="FE14" i="18"/>
  <c r="FF14" i="18"/>
  <c r="EB15" i="18"/>
  <c r="EC15" i="18"/>
  <c r="ED15" i="18"/>
  <c r="EE15" i="18"/>
  <c r="EF15" i="18"/>
  <c r="EG15" i="18"/>
  <c r="EH15" i="18"/>
  <c r="EI15" i="18"/>
  <c r="EJ15" i="18"/>
  <c r="EK15" i="18"/>
  <c r="EL15" i="18"/>
  <c r="EM15" i="18"/>
  <c r="EN15" i="18"/>
  <c r="EO15" i="18"/>
  <c r="EP15" i="18"/>
  <c r="EQ15" i="18"/>
  <c r="ER15" i="18"/>
  <c r="ES15" i="18"/>
  <c r="ET15" i="18"/>
  <c r="EU15" i="18"/>
  <c r="EV15" i="18"/>
  <c r="EW15" i="18"/>
  <c r="EX15" i="18"/>
  <c r="EY15" i="18"/>
  <c r="EZ15" i="18"/>
  <c r="FA15" i="18"/>
  <c r="FB15" i="18"/>
  <c r="FC15" i="18"/>
  <c r="FD15" i="18"/>
  <c r="FE15" i="18"/>
  <c r="FF15" i="18"/>
  <c r="EB16" i="18"/>
  <c r="EC16" i="18"/>
  <c r="ED16" i="18"/>
  <c r="EE16" i="18"/>
  <c r="EF16" i="18"/>
  <c r="EG16" i="18"/>
  <c r="EH16" i="18"/>
  <c r="EI16" i="18"/>
  <c r="EJ16" i="18"/>
  <c r="EK16" i="18"/>
  <c r="EL16" i="18"/>
  <c r="EM16" i="18"/>
  <c r="EN16" i="18"/>
  <c r="EO16" i="18"/>
  <c r="EP16" i="18"/>
  <c r="EQ16" i="18"/>
  <c r="ER16" i="18"/>
  <c r="ES16" i="18"/>
  <c r="ET16" i="18"/>
  <c r="EU16" i="18"/>
  <c r="EV16" i="18"/>
  <c r="EW16" i="18"/>
  <c r="EX16" i="18"/>
  <c r="EY16" i="18"/>
  <c r="EZ16" i="18"/>
  <c r="FA16" i="18"/>
  <c r="FB16" i="18"/>
  <c r="FC16" i="18"/>
  <c r="FD16" i="18"/>
  <c r="FE16" i="18"/>
  <c r="FF16" i="18"/>
  <c r="EB17" i="18"/>
  <c r="EC17" i="18"/>
  <c r="ED17" i="18"/>
  <c r="EE17" i="18"/>
  <c r="EF17" i="18"/>
  <c r="EG17" i="18"/>
  <c r="EH17" i="18"/>
  <c r="EI17" i="18"/>
  <c r="EJ17" i="18"/>
  <c r="EK17" i="18"/>
  <c r="EL17" i="18"/>
  <c r="EM17" i="18"/>
  <c r="EN17" i="18"/>
  <c r="EO17" i="18"/>
  <c r="EP17" i="18"/>
  <c r="EQ17" i="18"/>
  <c r="ER17" i="18"/>
  <c r="ES17" i="18"/>
  <c r="ET17" i="18"/>
  <c r="EU17" i="18"/>
  <c r="EV17" i="18"/>
  <c r="EW17" i="18"/>
  <c r="EX17" i="18"/>
  <c r="EY17" i="18"/>
  <c r="EZ17" i="18"/>
  <c r="FA17" i="18"/>
  <c r="FB17" i="18"/>
  <c r="FC17" i="18"/>
  <c r="FD17" i="18"/>
  <c r="FE17" i="18"/>
  <c r="FF17" i="18"/>
  <c r="EB18" i="18"/>
  <c r="EC18" i="18"/>
  <c r="ED18" i="18"/>
  <c r="EE18" i="18"/>
  <c r="EF18" i="18"/>
  <c r="EG18" i="18"/>
  <c r="EH18" i="18"/>
  <c r="EI18" i="18"/>
  <c r="EJ18" i="18"/>
  <c r="EK18" i="18"/>
  <c r="EL18" i="18"/>
  <c r="EM18" i="18"/>
  <c r="EN18" i="18"/>
  <c r="EO18" i="18"/>
  <c r="EP18" i="18"/>
  <c r="EQ18" i="18"/>
  <c r="ER18" i="18"/>
  <c r="ES18" i="18"/>
  <c r="ET18" i="18"/>
  <c r="EU18" i="18"/>
  <c r="EV18" i="18"/>
  <c r="EW18" i="18"/>
  <c r="EX18" i="18"/>
  <c r="EY18" i="18"/>
  <c r="EZ18" i="18"/>
  <c r="FA18" i="18"/>
  <c r="FB18" i="18"/>
  <c r="FC18" i="18"/>
  <c r="FD18" i="18"/>
  <c r="FE18" i="18"/>
  <c r="FF18" i="18"/>
  <c r="EB19" i="18"/>
  <c r="FH19" i="18" s="1"/>
  <c r="EC19" i="18"/>
  <c r="ED19" i="18"/>
  <c r="EE19" i="18"/>
  <c r="EF19" i="18"/>
  <c r="EG19" i="18"/>
  <c r="EH19" i="18"/>
  <c r="EI19" i="18"/>
  <c r="EJ19" i="18"/>
  <c r="EK19" i="18"/>
  <c r="EL19" i="18"/>
  <c r="EM19" i="18"/>
  <c r="EN19" i="18"/>
  <c r="EO19" i="18"/>
  <c r="EP19" i="18"/>
  <c r="EQ19" i="18"/>
  <c r="ER19" i="18"/>
  <c r="ES19" i="18"/>
  <c r="ET19" i="18"/>
  <c r="EU19" i="18"/>
  <c r="EV19" i="18"/>
  <c r="EW19" i="18"/>
  <c r="EX19" i="18"/>
  <c r="EY19" i="18"/>
  <c r="EZ19" i="18"/>
  <c r="FA19" i="18"/>
  <c r="FB19" i="18"/>
  <c r="FC19" i="18"/>
  <c r="FD19" i="18"/>
  <c r="FE19" i="18"/>
  <c r="FF19" i="18"/>
  <c r="EB20" i="18"/>
  <c r="FH20" i="18" s="1"/>
  <c r="EC20" i="18"/>
  <c r="ED20" i="18"/>
  <c r="EE20" i="18"/>
  <c r="EF20" i="18"/>
  <c r="EG20" i="18"/>
  <c r="EH20" i="18"/>
  <c r="EI20" i="18"/>
  <c r="EJ20" i="18"/>
  <c r="EK20" i="18"/>
  <c r="EL20" i="18"/>
  <c r="EM20" i="18"/>
  <c r="EN20" i="18"/>
  <c r="EO20" i="18"/>
  <c r="EP20" i="18"/>
  <c r="EQ20" i="18"/>
  <c r="ER20" i="18"/>
  <c r="ES20" i="18"/>
  <c r="ET20" i="18"/>
  <c r="EU20" i="18"/>
  <c r="EV20" i="18"/>
  <c r="EW20" i="18"/>
  <c r="EX20" i="18"/>
  <c r="EY20" i="18"/>
  <c r="EZ20" i="18"/>
  <c r="FA20" i="18"/>
  <c r="FB20" i="18"/>
  <c r="FC20" i="18"/>
  <c r="FD20" i="18"/>
  <c r="FE20" i="18"/>
  <c r="FF20" i="18"/>
  <c r="EB21" i="18"/>
  <c r="EC21" i="18"/>
  <c r="ED21" i="18"/>
  <c r="EE21" i="18"/>
  <c r="EF21" i="18"/>
  <c r="EG21" i="18"/>
  <c r="EH21" i="18"/>
  <c r="EI21" i="18"/>
  <c r="EJ21" i="18"/>
  <c r="EK21" i="18"/>
  <c r="EL21" i="18"/>
  <c r="EM21" i="18"/>
  <c r="EN21" i="18"/>
  <c r="EO21" i="18"/>
  <c r="EP21" i="18"/>
  <c r="EQ21" i="18"/>
  <c r="ER21" i="18"/>
  <c r="ES21" i="18"/>
  <c r="ET21" i="18"/>
  <c r="EU21" i="18"/>
  <c r="EV21" i="18"/>
  <c r="EW21" i="18"/>
  <c r="EX21" i="18"/>
  <c r="EY21" i="18"/>
  <c r="EZ21" i="18"/>
  <c r="FA21" i="18"/>
  <c r="FB21" i="18"/>
  <c r="FC21" i="18"/>
  <c r="FD21" i="18"/>
  <c r="FE21" i="18"/>
  <c r="FF21" i="18"/>
  <c r="EB22" i="18"/>
  <c r="FH22" i="18" s="1"/>
  <c r="EC22" i="18"/>
  <c r="ED22" i="18"/>
  <c r="EE22" i="18"/>
  <c r="EF22" i="18"/>
  <c r="EG22" i="18"/>
  <c r="EH22" i="18"/>
  <c r="EI22" i="18"/>
  <c r="EJ22" i="18"/>
  <c r="EK22" i="18"/>
  <c r="EL22" i="18"/>
  <c r="EM22" i="18"/>
  <c r="EN22" i="18"/>
  <c r="EO22" i="18"/>
  <c r="EP22" i="18"/>
  <c r="EQ22" i="18"/>
  <c r="ER22" i="18"/>
  <c r="ES22" i="18"/>
  <c r="ET22" i="18"/>
  <c r="EU22" i="18"/>
  <c r="EV22" i="18"/>
  <c r="EW22" i="18"/>
  <c r="EX22" i="18"/>
  <c r="EY22" i="18"/>
  <c r="EZ22" i="18"/>
  <c r="FA22" i="18"/>
  <c r="FB22" i="18"/>
  <c r="FC22" i="18"/>
  <c r="FD22" i="18"/>
  <c r="FE22" i="18"/>
  <c r="FF22" i="18"/>
  <c r="EB23" i="18"/>
  <c r="EC23" i="18"/>
  <c r="ED23" i="18"/>
  <c r="EE23" i="18"/>
  <c r="EF23" i="18"/>
  <c r="EG23" i="18"/>
  <c r="EH23" i="18"/>
  <c r="EI23" i="18"/>
  <c r="EJ23" i="18"/>
  <c r="EK23" i="18"/>
  <c r="EL23" i="18"/>
  <c r="EM23" i="18"/>
  <c r="EN23" i="18"/>
  <c r="EO23" i="18"/>
  <c r="EP23" i="18"/>
  <c r="EQ23" i="18"/>
  <c r="ER23" i="18"/>
  <c r="ES23" i="18"/>
  <c r="ET23" i="18"/>
  <c r="EU23" i="18"/>
  <c r="EV23" i="18"/>
  <c r="EW23" i="18"/>
  <c r="EX23" i="18"/>
  <c r="EY23" i="18"/>
  <c r="EZ23" i="18"/>
  <c r="FA23" i="18"/>
  <c r="FB23" i="18"/>
  <c r="FC23" i="18"/>
  <c r="FD23" i="18"/>
  <c r="FE23" i="18"/>
  <c r="FF23" i="18"/>
  <c r="EB24" i="18"/>
  <c r="EC24" i="18"/>
  <c r="ED24" i="18"/>
  <c r="EE24" i="18"/>
  <c r="EF24" i="18"/>
  <c r="EG24" i="18"/>
  <c r="EH24" i="18"/>
  <c r="EI24" i="18"/>
  <c r="EJ24" i="18"/>
  <c r="EK24" i="18"/>
  <c r="EL24" i="18"/>
  <c r="EM24" i="18"/>
  <c r="EN24" i="18"/>
  <c r="EO24" i="18"/>
  <c r="EP24" i="18"/>
  <c r="EQ24" i="18"/>
  <c r="ER24" i="18"/>
  <c r="ES24" i="18"/>
  <c r="ET24" i="18"/>
  <c r="EU24" i="18"/>
  <c r="EV24" i="18"/>
  <c r="EW24" i="18"/>
  <c r="EX24" i="18"/>
  <c r="EY24" i="18"/>
  <c r="EZ24" i="18"/>
  <c r="FA24" i="18"/>
  <c r="FB24" i="18"/>
  <c r="FC24" i="18"/>
  <c r="FD24" i="18"/>
  <c r="FE24" i="18"/>
  <c r="FF24" i="18"/>
  <c r="EB25" i="18"/>
  <c r="EC25" i="18"/>
  <c r="ED25" i="18"/>
  <c r="EE25" i="18"/>
  <c r="EF25" i="18"/>
  <c r="EG25" i="18"/>
  <c r="EH25" i="18"/>
  <c r="EI25" i="18"/>
  <c r="EJ25" i="18"/>
  <c r="EK25" i="18"/>
  <c r="EL25" i="18"/>
  <c r="EM25" i="18"/>
  <c r="EN25" i="18"/>
  <c r="EO25" i="18"/>
  <c r="EP25" i="18"/>
  <c r="EQ25" i="18"/>
  <c r="ER25" i="18"/>
  <c r="ES25" i="18"/>
  <c r="ET25" i="18"/>
  <c r="EU25" i="18"/>
  <c r="EV25" i="18"/>
  <c r="EW25" i="18"/>
  <c r="EX25" i="18"/>
  <c r="EY25" i="18"/>
  <c r="EZ25" i="18"/>
  <c r="FA25" i="18"/>
  <c r="FB25" i="18"/>
  <c r="FC25" i="18"/>
  <c r="FD25" i="18"/>
  <c r="FE25" i="18"/>
  <c r="FF25" i="18"/>
  <c r="EB26" i="18"/>
  <c r="EC26" i="18"/>
  <c r="ED26" i="18"/>
  <c r="EE26" i="18"/>
  <c r="EF26" i="18"/>
  <c r="EG26" i="18"/>
  <c r="EH26" i="18"/>
  <c r="EI26" i="18"/>
  <c r="EJ26" i="18"/>
  <c r="EK26" i="18"/>
  <c r="EL26" i="18"/>
  <c r="EM26" i="18"/>
  <c r="EN26" i="18"/>
  <c r="EO26" i="18"/>
  <c r="EP26" i="18"/>
  <c r="EQ26" i="18"/>
  <c r="ER26" i="18"/>
  <c r="ES26" i="18"/>
  <c r="ET26" i="18"/>
  <c r="EU26" i="18"/>
  <c r="EV26" i="18"/>
  <c r="EW26" i="18"/>
  <c r="EX26" i="18"/>
  <c r="EY26" i="18"/>
  <c r="EZ26" i="18"/>
  <c r="FA26" i="18"/>
  <c r="FB26" i="18"/>
  <c r="FC26" i="18"/>
  <c r="FD26" i="18"/>
  <c r="FE26" i="18"/>
  <c r="FF26" i="18"/>
  <c r="EB27" i="18"/>
  <c r="EC27" i="18"/>
  <c r="ED27" i="18"/>
  <c r="EE27" i="18"/>
  <c r="EF27" i="18"/>
  <c r="EG27" i="18"/>
  <c r="EH27" i="18"/>
  <c r="EI27" i="18"/>
  <c r="EJ27" i="18"/>
  <c r="EK27" i="18"/>
  <c r="EL27" i="18"/>
  <c r="EM27" i="18"/>
  <c r="EN27" i="18"/>
  <c r="EO27" i="18"/>
  <c r="EP27" i="18"/>
  <c r="EQ27" i="18"/>
  <c r="ER27" i="18"/>
  <c r="ES27" i="18"/>
  <c r="ET27" i="18"/>
  <c r="EU27" i="18"/>
  <c r="EV27" i="18"/>
  <c r="EW27" i="18"/>
  <c r="EX27" i="18"/>
  <c r="EY27" i="18"/>
  <c r="EZ27" i="18"/>
  <c r="FA27" i="18"/>
  <c r="FB27" i="18"/>
  <c r="FC27" i="18"/>
  <c r="FD27" i="18"/>
  <c r="FE27" i="18"/>
  <c r="FF27" i="18"/>
  <c r="EB28" i="18"/>
  <c r="FH28" i="18" s="1"/>
  <c r="EC28" i="18"/>
  <c r="ED28" i="18"/>
  <c r="EE28" i="18"/>
  <c r="EF28" i="18"/>
  <c r="EG28" i="18"/>
  <c r="EH28" i="18"/>
  <c r="EI28" i="18"/>
  <c r="EJ28" i="18"/>
  <c r="EK28" i="18"/>
  <c r="EL28" i="18"/>
  <c r="EM28" i="18"/>
  <c r="EN28" i="18"/>
  <c r="EO28" i="18"/>
  <c r="EP28" i="18"/>
  <c r="EQ28" i="18"/>
  <c r="ER28" i="18"/>
  <c r="ES28" i="18"/>
  <c r="ET28" i="18"/>
  <c r="EU28" i="18"/>
  <c r="EV28" i="18"/>
  <c r="EW28" i="18"/>
  <c r="EX28" i="18"/>
  <c r="EY28" i="18"/>
  <c r="EZ28" i="18"/>
  <c r="FA28" i="18"/>
  <c r="FB28" i="18"/>
  <c r="FC28" i="18"/>
  <c r="FD28" i="18"/>
  <c r="FE28" i="18"/>
  <c r="FF28" i="18"/>
  <c r="EB29" i="18"/>
  <c r="EC29" i="18"/>
  <c r="ED29" i="18"/>
  <c r="EE29" i="18"/>
  <c r="EF29" i="18"/>
  <c r="EG29" i="18"/>
  <c r="EH29" i="18"/>
  <c r="EI29" i="18"/>
  <c r="EJ29" i="18"/>
  <c r="EK29" i="18"/>
  <c r="EL29" i="18"/>
  <c r="EM29" i="18"/>
  <c r="EN29" i="18"/>
  <c r="EO29" i="18"/>
  <c r="EP29" i="18"/>
  <c r="EQ29" i="18"/>
  <c r="ER29" i="18"/>
  <c r="ES29" i="18"/>
  <c r="ET29" i="18"/>
  <c r="EU29" i="18"/>
  <c r="EV29" i="18"/>
  <c r="EW29" i="18"/>
  <c r="EX29" i="18"/>
  <c r="EY29" i="18"/>
  <c r="EZ29" i="18"/>
  <c r="FA29" i="18"/>
  <c r="FB29" i="18"/>
  <c r="FC29" i="18"/>
  <c r="FD29" i="18"/>
  <c r="FE29" i="18"/>
  <c r="FF29" i="18"/>
  <c r="EB30" i="18"/>
  <c r="EC30" i="18"/>
  <c r="ED30" i="18"/>
  <c r="EE30" i="18"/>
  <c r="EF30" i="18"/>
  <c r="EG30" i="18"/>
  <c r="EH30" i="18"/>
  <c r="EI30" i="18"/>
  <c r="EJ30" i="18"/>
  <c r="EK30" i="18"/>
  <c r="EL30" i="18"/>
  <c r="EM30" i="18"/>
  <c r="EN30" i="18"/>
  <c r="EO30" i="18"/>
  <c r="EP30" i="18"/>
  <c r="EQ30" i="18"/>
  <c r="ER30" i="18"/>
  <c r="ES30" i="18"/>
  <c r="ET30" i="18"/>
  <c r="EU30" i="18"/>
  <c r="EV30" i="18"/>
  <c r="EW30" i="18"/>
  <c r="EX30" i="18"/>
  <c r="EY30" i="18"/>
  <c r="EZ30" i="18"/>
  <c r="FA30" i="18"/>
  <c r="FB30" i="18"/>
  <c r="FC30" i="18"/>
  <c r="FD30" i="18"/>
  <c r="FE30" i="18"/>
  <c r="FF30" i="18"/>
  <c r="EB31" i="18"/>
  <c r="EC31" i="18"/>
  <c r="ED31" i="18"/>
  <c r="EE31" i="18"/>
  <c r="EF31" i="18"/>
  <c r="EG31" i="18"/>
  <c r="EH31" i="18"/>
  <c r="EI31" i="18"/>
  <c r="EJ31" i="18"/>
  <c r="EK31" i="18"/>
  <c r="EL31" i="18"/>
  <c r="EM31" i="18"/>
  <c r="EN31" i="18"/>
  <c r="EO31" i="18"/>
  <c r="EP31" i="18"/>
  <c r="EQ31" i="18"/>
  <c r="ER31" i="18"/>
  <c r="ES31" i="18"/>
  <c r="ET31" i="18"/>
  <c r="EU31" i="18"/>
  <c r="EV31" i="18"/>
  <c r="EW31" i="18"/>
  <c r="EX31" i="18"/>
  <c r="EY31" i="18"/>
  <c r="EZ31" i="18"/>
  <c r="FA31" i="18"/>
  <c r="FB31" i="18"/>
  <c r="FC31" i="18"/>
  <c r="FD31" i="18"/>
  <c r="FE31" i="18"/>
  <c r="FF31" i="18"/>
  <c r="EB32" i="18"/>
  <c r="EC32" i="18"/>
  <c r="ED32" i="18"/>
  <c r="EE32" i="18"/>
  <c r="EF32" i="18"/>
  <c r="EG32" i="18"/>
  <c r="EH32" i="18"/>
  <c r="EI32" i="18"/>
  <c r="EJ32" i="18"/>
  <c r="EK32" i="18"/>
  <c r="EL32" i="18"/>
  <c r="EM32" i="18"/>
  <c r="EN32" i="18"/>
  <c r="EO32" i="18"/>
  <c r="EP32" i="18"/>
  <c r="EQ32" i="18"/>
  <c r="ER32" i="18"/>
  <c r="ES32" i="18"/>
  <c r="ET32" i="18"/>
  <c r="EU32" i="18"/>
  <c r="EV32" i="18"/>
  <c r="EW32" i="18"/>
  <c r="EX32" i="18"/>
  <c r="EY32" i="18"/>
  <c r="EZ32" i="18"/>
  <c r="FA32" i="18"/>
  <c r="FB32" i="18"/>
  <c r="FC32" i="18"/>
  <c r="FD32" i="18"/>
  <c r="FE32" i="18"/>
  <c r="FF32" i="18"/>
  <c r="EB33" i="18"/>
  <c r="EC33" i="18"/>
  <c r="ED33" i="18"/>
  <c r="EE33" i="18"/>
  <c r="EF33" i="18"/>
  <c r="EG33" i="18"/>
  <c r="EH33" i="18"/>
  <c r="EI33" i="18"/>
  <c r="EJ33" i="18"/>
  <c r="EK33" i="18"/>
  <c r="EL33" i="18"/>
  <c r="EM33" i="18"/>
  <c r="EN33" i="18"/>
  <c r="EO33" i="18"/>
  <c r="EP33" i="18"/>
  <c r="EQ33" i="18"/>
  <c r="ER33" i="18"/>
  <c r="ES33" i="18"/>
  <c r="ET33" i="18"/>
  <c r="EU33" i="18"/>
  <c r="EV33" i="18"/>
  <c r="EW33" i="18"/>
  <c r="EX33" i="18"/>
  <c r="EY33" i="18"/>
  <c r="EZ33" i="18"/>
  <c r="FA33" i="18"/>
  <c r="FB33" i="18"/>
  <c r="FC33" i="18"/>
  <c r="FD33" i="18"/>
  <c r="FE33" i="18"/>
  <c r="FF33" i="18"/>
  <c r="EB34" i="18"/>
  <c r="EC34" i="18"/>
  <c r="ED34" i="18"/>
  <c r="EE34" i="18"/>
  <c r="EF34" i="18"/>
  <c r="EG34" i="18"/>
  <c r="EH34" i="18"/>
  <c r="EI34" i="18"/>
  <c r="EJ34" i="18"/>
  <c r="EK34" i="18"/>
  <c r="EL34" i="18"/>
  <c r="EM34" i="18"/>
  <c r="EN34" i="18"/>
  <c r="EO34" i="18"/>
  <c r="EP34" i="18"/>
  <c r="EQ34" i="18"/>
  <c r="ER34" i="18"/>
  <c r="ES34" i="18"/>
  <c r="ET34" i="18"/>
  <c r="EU34" i="18"/>
  <c r="EV34" i="18"/>
  <c r="EW34" i="18"/>
  <c r="EX34" i="18"/>
  <c r="EY34" i="18"/>
  <c r="EZ34" i="18"/>
  <c r="FA34" i="18"/>
  <c r="FB34" i="18"/>
  <c r="FC34" i="18"/>
  <c r="FD34" i="18"/>
  <c r="FE34" i="18"/>
  <c r="FF34" i="18"/>
  <c r="EB35" i="18"/>
  <c r="EC35" i="18"/>
  <c r="ED35" i="18"/>
  <c r="EE35" i="18"/>
  <c r="EF35" i="18"/>
  <c r="EG35" i="18"/>
  <c r="EH35" i="18"/>
  <c r="EI35" i="18"/>
  <c r="EJ35" i="18"/>
  <c r="EK35" i="18"/>
  <c r="EL35" i="18"/>
  <c r="EM35" i="18"/>
  <c r="EN35" i="18"/>
  <c r="EO35" i="18"/>
  <c r="EP35" i="18"/>
  <c r="EQ35" i="18"/>
  <c r="ER35" i="18"/>
  <c r="ES35" i="18"/>
  <c r="ET35" i="18"/>
  <c r="EU35" i="18"/>
  <c r="EV35" i="18"/>
  <c r="EW35" i="18"/>
  <c r="EX35" i="18"/>
  <c r="EY35" i="18"/>
  <c r="EZ35" i="18"/>
  <c r="FA35" i="18"/>
  <c r="FB35" i="18"/>
  <c r="FC35" i="18"/>
  <c r="FD35" i="18"/>
  <c r="FE35" i="18"/>
  <c r="FF35" i="18"/>
  <c r="EB36" i="18"/>
  <c r="EC36" i="18"/>
  <c r="ED36" i="18"/>
  <c r="EE36" i="18"/>
  <c r="EF36" i="18"/>
  <c r="EG36" i="18"/>
  <c r="EH36" i="18"/>
  <c r="EI36" i="18"/>
  <c r="EJ36" i="18"/>
  <c r="EK36" i="18"/>
  <c r="EL36" i="18"/>
  <c r="EM36" i="18"/>
  <c r="EN36" i="18"/>
  <c r="EO36" i="18"/>
  <c r="EP36" i="18"/>
  <c r="EQ36" i="18"/>
  <c r="ER36" i="18"/>
  <c r="ES36" i="18"/>
  <c r="ET36" i="18"/>
  <c r="EU36" i="18"/>
  <c r="EV36" i="18"/>
  <c r="EW36" i="18"/>
  <c r="EX36" i="18"/>
  <c r="EY36" i="18"/>
  <c r="EZ36" i="18"/>
  <c r="FA36" i="18"/>
  <c r="FB36" i="18"/>
  <c r="FC36" i="18"/>
  <c r="FD36" i="18"/>
  <c r="FE36" i="18"/>
  <c r="FF36" i="18"/>
  <c r="EB37" i="18"/>
  <c r="EC37" i="18"/>
  <c r="ED37" i="18"/>
  <c r="EE37" i="18"/>
  <c r="EF37" i="18"/>
  <c r="EG37" i="18"/>
  <c r="EH37" i="18"/>
  <c r="EI37" i="18"/>
  <c r="EJ37" i="18"/>
  <c r="EK37" i="18"/>
  <c r="EL37" i="18"/>
  <c r="EM37" i="18"/>
  <c r="EN37" i="18"/>
  <c r="EO37" i="18"/>
  <c r="EP37" i="18"/>
  <c r="EQ37" i="18"/>
  <c r="ER37" i="18"/>
  <c r="ES37" i="18"/>
  <c r="ET37" i="18"/>
  <c r="EU37" i="18"/>
  <c r="EV37" i="18"/>
  <c r="EW37" i="18"/>
  <c r="EX37" i="18"/>
  <c r="EY37" i="18"/>
  <c r="EZ37" i="18"/>
  <c r="FA37" i="18"/>
  <c r="FB37" i="18"/>
  <c r="FC37" i="18"/>
  <c r="FD37" i="18"/>
  <c r="FE37" i="18"/>
  <c r="FF37" i="18"/>
  <c r="EB38" i="18"/>
  <c r="EC38" i="18"/>
  <c r="ED38" i="18"/>
  <c r="EE38" i="18"/>
  <c r="EF38" i="18"/>
  <c r="EG38" i="18"/>
  <c r="EH38" i="18"/>
  <c r="EI38" i="18"/>
  <c r="EJ38" i="18"/>
  <c r="EK38" i="18"/>
  <c r="EL38" i="18"/>
  <c r="EM38" i="18"/>
  <c r="EN38" i="18"/>
  <c r="EO38" i="18"/>
  <c r="EP38" i="18"/>
  <c r="EQ38" i="18"/>
  <c r="ER38" i="18"/>
  <c r="ES38" i="18"/>
  <c r="ET38" i="18"/>
  <c r="EU38" i="18"/>
  <c r="EV38" i="18"/>
  <c r="EW38" i="18"/>
  <c r="EX38" i="18"/>
  <c r="EY38" i="18"/>
  <c r="EZ38" i="18"/>
  <c r="FA38" i="18"/>
  <c r="FB38" i="18"/>
  <c r="FC38" i="18"/>
  <c r="FD38" i="18"/>
  <c r="FE38" i="18"/>
  <c r="FF38" i="18"/>
  <c r="EB39" i="18"/>
  <c r="EC39" i="18"/>
  <c r="ED39" i="18"/>
  <c r="EE39" i="18"/>
  <c r="EF39" i="18"/>
  <c r="EG39" i="18"/>
  <c r="EH39" i="18"/>
  <c r="EI39" i="18"/>
  <c r="EJ39" i="18"/>
  <c r="EK39" i="18"/>
  <c r="EL39" i="18"/>
  <c r="EM39" i="18"/>
  <c r="EN39" i="18"/>
  <c r="EO39" i="18"/>
  <c r="EP39" i="18"/>
  <c r="EQ39" i="18"/>
  <c r="ER39" i="18"/>
  <c r="ES39" i="18"/>
  <c r="ET39" i="18"/>
  <c r="EU39" i="18"/>
  <c r="EV39" i="18"/>
  <c r="EW39" i="18"/>
  <c r="EX39" i="18"/>
  <c r="EY39" i="18"/>
  <c r="EZ39" i="18"/>
  <c r="FA39" i="18"/>
  <c r="FB39" i="18"/>
  <c r="FC39" i="18"/>
  <c r="FD39" i="18"/>
  <c r="FE39" i="18"/>
  <c r="FF39" i="18"/>
  <c r="EB40" i="18"/>
  <c r="EC40" i="18"/>
  <c r="ED40" i="18"/>
  <c r="EE40" i="18"/>
  <c r="EF40" i="18"/>
  <c r="EG40" i="18"/>
  <c r="EH40" i="18"/>
  <c r="EI40" i="18"/>
  <c r="EJ40" i="18"/>
  <c r="EK40" i="18"/>
  <c r="EL40" i="18"/>
  <c r="EM40" i="18"/>
  <c r="EN40" i="18"/>
  <c r="EO40" i="18"/>
  <c r="EP40" i="18"/>
  <c r="EQ40" i="18"/>
  <c r="ER40" i="18"/>
  <c r="ES40" i="18"/>
  <c r="ET40" i="18"/>
  <c r="EU40" i="18"/>
  <c r="EV40" i="18"/>
  <c r="EW40" i="18"/>
  <c r="EX40" i="18"/>
  <c r="EY40" i="18"/>
  <c r="EZ40" i="18"/>
  <c r="FA40" i="18"/>
  <c r="FB40" i="18"/>
  <c r="FC40" i="18"/>
  <c r="FD40" i="18"/>
  <c r="FE40" i="18"/>
  <c r="FF40" i="18"/>
  <c r="EB41" i="18"/>
  <c r="EC41" i="18"/>
  <c r="ED41" i="18"/>
  <c r="EE41" i="18"/>
  <c r="EF41" i="18"/>
  <c r="EG41" i="18"/>
  <c r="EH41" i="18"/>
  <c r="EI41" i="18"/>
  <c r="EJ41" i="18"/>
  <c r="EK41" i="18"/>
  <c r="EL41" i="18"/>
  <c r="EM41" i="18"/>
  <c r="EN41" i="18"/>
  <c r="EO41" i="18"/>
  <c r="EP41" i="18"/>
  <c r="EQ41" i="18"/>
  <c r="ER41" i="18"/>
  <c r="ES41" i="18"/>
  <c r="ET41" i="18"/>
  <c r="EU41" i="18"/>
  <c r="EV41" i="18"/>
  <c r="EW41" i="18"/>
  <c r="EX41" i="18"/>
  <c r="EY41" i="18"/>
  <c r="EZ41" i="18"/>
  <c r="FA41" i="18"/>
  <c r="FB41" i="18"/>
  <c r="FC41" i="18"/>
  <c r="FD41" i="18"/>
  <c r="FE41" i="18"/>
  <c r="FF41" i="18"/>
  <c r="EB42" i="18"/>
  <c r="EC42" i="18"/>
  <c r="ED42" i="18"/>
  <c r="EE42" i="18"/>
  <c r="EF42" i="18"/>
  <c r="EG42" i="18"/>
  <c r="EH42" i="18"/>
  <c r="EI42" i="18"/>
  <c r="EJ42" i="18"/>
  <c r="EK42" i="18"/>
  <c r="EL42" i="18"/>
  <c r="EM42" i="18"/>
  <c r="EN42" i="18"/>
  <c r="EO42" i="18"/>
  <c r="EP42" i="18"/>
  <c r="EQ42" i="18"/>
  <c r="ER42" i="18"/>
  <c r="ES42" i="18"/>
  <c r="ET42" i="18"/>
  <c r="EU42" i="18"/>
  <c r="EV42" i="18"/>
  <c r="EW42" i="18"/>
  <c r="EX42" i="18"/>
  <c r="EY42" i="18"/>
  <c r="EZ42" i="18"/>
  <c r="FA42" i="18"/>
  <c r="FB42" i="18"/>
  <c r="FC42" i="18"/>
  <c r="FD42" i="18"/>
  <c r="FE42" i="18"/>
  <c r="FF42" i="18"/>
  <c r="EB43" i="18"/>
  <c r="EC43" i="18"/>
  <c r="ED43" i="18"/>
  <c r="EE43" i="18"/>
  <c r="EF43" i="18"/>
  <c r="EG43" i="18"/>
  <c r="EH43" i="18"/>
  <c r="EI43" i="18"/>
  <c r="EJ43" i="18"/>
  <c r="EK43" i="18"/>
  <c r="EL43" i="18"/>
  <c r="EM43" i="18"/>
  <c r="EN43" i="18"/>
  <c r="EO43" i="18"/>
  <c r="EP43" i="18"/>
  <c r="EQ43" i="18"/>
  <c r="ER43" i="18"/>
  <c r="ES43" i="18"/>
  <c r="ET43" i="18"/>
  <c r="EU43" i="18"/>
  <c r="EV43" i="18"/>
  <c r="EW43" i="18"/>
  <c r="EX43" i="18"/>
  <c r="EY43" i="18"/>
  <c r="EZ43" i="18"/>
  <c r="FA43" i="18"/>
  <c r="FB43" i="18"/>
  <c r="FC43" i="18"/>
  <c r="FD43" i="18"/>
  <c r="FE43" i="18"/>
  <c r="FF43" i="18"/>
  <c r="EB44" i="18"/>
  <c r="EC44" i="18"/>
  <c r="ED44" i="18"/>
  <c r="EE44" i="18"/>
  <c r="EF44" i="18"/>
  <c r="EG44" i="18"/>
  <c r="EH44" i="18"/>
  <c r="EI44" i="18"/>
  <c r="EJ44" i="18"/>
  <c r="EK44" i="18"/>
  <c r="EL44" i="18"/>
  <c r="EM44" i="18"/>
  <c r="EN44" i="18"/>
  <c r="EO44" i="18"/>
  <c r="EP44" i="18"/>
  <c r="EQ44" i="18"/>
  <c r="ER44" i="18"/>
  <c r="ES44" i="18"/>
  <c r="ET44" i="18"/>
  <c r="EU44" i="18"/>
  <c r="EV44" i="18"/>
  <c r="EW44" i="18"/>
  <c r="EX44" i="18"/>
  <c r="EY44" i="18"/>
  <c r="EZ44" i="18"/>
  <c r="FA44" i="18"/>
  <c r="FB44" i="18"/>
  <c r="FC44" i="18"/>
  <c r="FD44" i="18"/>
  <c r="FE44" i="18"/>
  <c r="FF44" i="18"/>
  <c r="EB45" i="18"/>
  <c r="EC45" i="18"/>
  <c r="ED45" i="18"/>
  <c r="EE45" i="18"/>
  <c r="EF45" i="18"/>
  <c r="EG45" i="18"/>
  <c r="EH45" i="18"/>
  <c r="EI45" i="18"/>
  <c r="EJ45" i="18"/>
  <c r="EK45" i="18"/>
  <c r="EL45" i="18"/>
  <c r="EM45" i="18"/>
  <c r="EN45" i="18"/>
  <c r="EO45" i="18"/>
  <c r="EP45" i="18"/>
  <c r="EQ45" i="18"/>
  <c r="ER45" i="18"/>
  <c r="ES45" i="18"/>
  <c r="ET45" i="18"/>
  <c r="EU45" i="18"/>
  <c r="EV45" i="18"/>
  <c r="EW45" i="18"/>
  <c r="EX45" i="18"/>
  <c r="EY45" i="18"/>
  <c r="EZ45" i="18"/>
  <c r="FA45" i="18"/>
  <c r="FB45" i="18"/>
  <c r="FC45" i="18"/>
  <c r="FD45" i="18"/>
  <c r="FE45" i="18"/>
  <c r="FF45" i="18"/>
  <c r="EB46" i="18"/>
  <c r="EC46" i="18"/>
  <c r="ED46" i="18"/>
  <c r="EE46" i="18"/>
  <c r="EF46" i="18"/>
  <c r="EG46" i="18"/>
  <c r="EH46" i="18"/>
  <c r="EI46" i="18"/>
  <c r="EJ46" i="18"/>
  <c r="EK46" i="18"/>
  <c r="EL46" i="18"/>
  <c r="EM46" i="18"/>
  <c r="EN46" i="18"/>
  <c r="EO46" i="18"/>
  <c r="EP46" i="18"/>
  <c r="EQ46" i="18"/>
  <c r="ER46" i="18"/>
  <c r="ES46" i="18"/>
  <c r="ET46" i="18"/>
  <c r="EU46" i="18"/>
  <c r="EV46" i="18"/>
  <c r="EW46" i="18"/>
  <c r="EX46" i="18"/>
  <c r="EY46" i="18"/>
  <c r="EZ46" i="18"/>
  <c r="FA46" i="18"/>
  <c r="FB46" i="18"/>
  <c r="FC46" i="18"/>
  <c r="FD46" i="18"/>
  <c r="FE46" i="18"/>
  <c r="FF46" i="18"/>
  <c r="EB47" i="18"/>
  <c r="FH47" i="18" s="1"/>
  <c r="EC47" i="18"/>
  <c r="FI47" i="18" s="1"/>
  <c r="ED47" i="18"/>
  <c r="FJ47" i="18" s="1"/>
  <c r="EE47" i="18"/>
  <c r="FK47" i="18" s="1"/>
  <c r="EF47" i="18"/>
  <c r="FL47" i="18" s="1"/>
  <c r="EG47" i="18"/>
  <c r="FM47" i="18" s="1"/>
  <c r="EH47" i="18"/>
  <c r="FN47" i="18" s="1"/>
  <c r="EI47" i="18"/>
  <c r="FO47" i="18" s="1"/>
  <c r="EJ47" i="18"/>
  <c r="FP47" i="18" s="1"/>
  <c r="EK47" i="18"/>
  <c r="FQ47" i="18" s="1"/>
  <c r="EL47" i="18"/>
  <c r="FR47" i="18" s="1"/>
  <c r="EM47" i="18"/>
  <c r="FS47" i="18" s="1"/>
  <c r="EN47" i="18"/>
  <c r="FT47" i="18" s="1"/>
  <c r="EO47" i="18"/>
  <c r="FU47" i="18" s="1"/>
  <c r="EP47" i="18"/>
  <c r="FV47" i="18" s="1"/>
  <c r="EQ47" i="18"/>
  <c r="FW47" i="18" s="1"/>
  <c r="ER47" i="18"/>
  <c r="FX47" i="18" s="1"/>
  <c r="ES47" i="18"/>
  <c r="FY47" i="18" s="1"/>
  <c r="ET47" i="18"/>
  <c r="FZ47" i="18" s="1"/>
  <c r="EU47" i="18"/>
  <c r="GA47" i="18" s="1"/>
  <c r="EV47" i="18"/>
  <c r="GB47" i="18" s="1"/>
  <c r="EW47" i="18"/>
  <c r="GC47" i="18" s="1"/>
  <c r="EX47" i="18"/>
  <c r="GD47" i="18" s="1"/>
  <c r="EY47" i="18"/>
  <c r="GE47" i="18" s="1"/>
  <c r="EZ47" i="18"/>
  <c r="GF47" i="18" s="1"/>
  <c r="FA47" i="18"/>
  <c r="GG47" i="18" s="1"/>
  <c r="FB47" i="18"/>
  <c r="GH47" i="18" s="1"/>
  <c r="FC47" i="18"/>
  <c r="GI47" i="18" s="1"/>
  <c r="FD47" i="18"/>
  <c r="GJ47" i="18" s="1"/>
  <c r="FE47" i="18"/>
  <c r="GK47" i="18" s="1"/>
  <c r="FF47" i="18"/>
  <c r="GL47" i="18" s="1"/>
  <c r="EB48" i="18"/>
  <c r="EC48" i="18"/>
  <c r="ED48" i="18"/>
  <c r="EE48" i="18"/>
  <c r="EF48" i="18"/>
  <c r="EG48" i="18"/>
  <c r="EH48" i="18"/>
  <c r="EI48" i="18"/>
  <c r="EJ48" i="18"/>
  <c r="EK48" i="18"/>
  <c r="EL48" i="18"/>
  <c r="EM48" i="18"/>
  <c r="EN48" i="18"/>
  <c r="EO48" i="18"/>
  <c r="EP48" i="18"/>
  <c r="EQ48" i="18"/>
  <c r="ER48" i="18"/>
  <c r="ES48" i="18"/>
  <c r="ET48" i="18"/>
  <c r="EU48" i="18"/>
  <c r="EV48" i="18"/>
  <c r="EW48" i="18"/>
  <c r="EX48" i="18"/>
  <c r="EY48" i="18"/>
  <c r="EZ48" i="18"/>
  <c r="FA48" i="18"/>
  <c r="FB48" i="18"/>
  <c r="FC48" i="18"/>
  <c r="FD48" i="18"/>
  <c r="FE48" i="18"/>
  <c r="FF48" i="18"/>
  <c r="EB52" i="18"/>
  <c r="EC52" i="18"/>
  <c r="ED52" i="18"/>
  <c r="EE52" i="18"/>
  <c r="EF52" i="18"/>
  <c r="EG52" i="18"/>
  <c r="EH52" i="18"/>
  <c r="EI52" i="18"/>
  <c r="EJ52" i="18"/>
  <c r="EK52" i="18"/>
  <c r="EL52" i="18"/>
  <c r="EM52" i="18"/>
  <c r="EN52" i="18"/>
  <c r="EO52" i="18"/>
  <c r="EP52" i="18"/>
  <c r="EQ52" i="18"/>
  <c r="ER52" i="18"/>
  <c r="ES52" i="18"/>
  <c r="ET52" i="18"/>
  <c r="EU52" i="18"/>
  <c r="EV52" i="18"/>
  <c r="EW52" i="18"/>
  <c r="EX52" i="18"/>
  <c r="EY52" i="18"/>
  <c r="EZ52" i="18"/>
  <c r="FA52" i="18"/>
  <c r="FB52" i="18"/>
  <c r="FC52" i="18"/>
  <c r="FD52" i="18"/>
  <c r="FE52" i="18"/>
  <c r="FF52" i="18"/>
  <c r="EB55" i="18"/>
  <c r="EC55" i="18"/>
  <c r="ED55" i="18"/>
  <c r="EE55" i="18"/>
  <c r="EF55" i="18"/>
  <c r="EG55" i="18"/>
  <c r="EH55" i="18"/>
  <c r="EI55" i="18"/>
  <c r="EJ55" i="18"/>
  <c r="EK55" i="18"/>
  <c r="EL55" i="18"/>
  <c r="EM55" i="18"/>
  <c r="EN55" i="18"/>
  <c r="EO55" i="18"/>
  <c r="EP55" i="18"/>
  <c r="EQ55" i="18"/>
  <c r="ER55" i="18"/>
  <c r="ES55" i="18"/>
  <c r="ET55" i="18"/>
  <c r="EU55" i="18"/>
  <c r="EV55" i="18"/>
  <c r="EW55" i="18"/>
  <c r="EX55" i="18"/>
  <c r="EY55" i="18"/>
  <c r="EZ55" i="18"/>
  <c r="FA55" i="18"/>
  <c r="FB55" i="18"/>
  <c r="FC55" i="18"/>
  <c r="FD55" i="18"/>
  <c r="FE55" i="18"/>
  <c r="FF55" i="18"/>
  <c r="EB59" i="18"/>
  <c r="EC59" i="18"/>
  <c r="ED59" i="18"/>
  <c r="EE59" i="18"/>
  <c r="EF59" i="18"/>
  <c r="EG59" i="18"/>
  <c r="EH59" i="18"/>
  <c r="EI59" i="18"/>
  <c r="EJ59" i="18"/>
  <c r="EK59" i="18"/>
  <c r="EL59" i="18"/>
  <c r="EM59" i="18"/>
  <c r="EN59" i="18"/>
  <c r="EO59" i="18"/>
  <c r="EP59" i="18"/>
  <c r="EQ59" i="18"/>
  <c r="ER59" i="18"/>
  <c r="ES59" i="18"/>
  <c r="ET59" i="18"/>
  <c r="EU59" i="18"/>
  <c r="EV59" i="18"/>
  <c r="EW59" i="18"/>
  <c r="EX59" i="18"/>
  <c r="EY59" i="18"/>
  <c r="EZ59" i="18"/>
  <c r="FA59" i="18"/>
  <c r="FB59" i="18"/>
  <c r="FC59" i="18"/>
  <c r="FD59" i="18"/>
  <c r="FE59" i="18"/>
  <c r="FF59" i="18"/>
  <c r="EB65" i="18"/>
  <c r="EC65" i="18"/>
  <c r="ED65" i="18"/>
  <c r="EE65" i="18"/>
  <c r="EF65" i="18"/>
  <c r="EG65" i="18"/>
  <c r="EH65" i="18"/>
  <c r="EI65" i="18"/>
  <c r="EJ65" i="18"/>
  <c r="EK65" i="18"/>
  <c r="EL65" i="18"/>
  <c r="EM65" i="18"/>
  <c r="EN65" i="18"/>
  <c r="EO65" i="18"/>
  <c r="EP65" i="18"/>
  <c r="EQ65" i="18"/>
  <c r="ER65" i="18"/>
  <c r="ES65" i="18"/>
  <c r="ET65" i="18"/>
  <c r="EU65" i="18"/>
  <c r="EV65" i="18"/>
  <c r="EW65" i="18"/>
  <c r="EX65" i="18"/>
  <c r="EY65" i="18"/>
  <c r="EZ65" i="18"/>
  <c r="FA65" i="18"/>
  <c r="FB65" i="18"/>
  <c r="FC65" i="18"/>
  <c r="FD65" i="18"/>
  <c r="FE65" i="18"/>
  <c r="FF65" i="18"/>
  <c r="EC4" i="18"/>
  <c r="ED4" i="18"/>
  <c r="EE4" i="18"/>
  <c r="EF4" i="18"/>
  <c r="EG4" i="18"/>
  <c r="EH4" i="18"/>
  <c r="EI4" i="18"/>
  <c r="EJ4" i="18"/>
  <c r="EK4" i="18"/>
  <c r="EL4" i="18"/>
  <c r="EM4" i="18"/>
  <c r="EN4" i="18"/>
  <c r="EO4" i="18"/>
  <c r="EP4" i="18"/>
  <c r="EQ4" i="18"/>
  <c r="ER4" i="18"/>
  <c r="ES4" i="18"/>
  <c r="ET4" i="18"/>
  <c r="EU4" i="18"/>
  <c r="EV4" i="18"/>
  <c r="EW4" i="18"/>
  <c r="EX4" i="18"/>
  <c r="EY4" i="18"/>
  <c r="EZ4" i="18"/>
  <c r="FA4" i="18"/>
  <c r="FB4" i="18"/>
  <c r="FC4" i="18"/>
  <c r="FD4" i="18"/>
  <c r="FE4" i="18"/>
  <c r="FF4" i="18"/>
  <c r="EB4" i="18"/>
  <c r="AJ5" i="18"/>
  <c r="BP5" i="18" s="1"/>
  <c r="AK5" i="18"/>
  <c r="BQ5" i="18" s="1"/>
  <c r="AL5" i="18"/>
  <c r="BR5" i="18" s="1"/>
  <c r="AM5" i="18"/>
  <c r="BS5" i="18" s="1"/>
  <c r="AN5" i="18"/>
  <c r="BT5" i="18" s="1"/>
  <c r="AO5" i="18"/>
  <c r="BU5" i="18" s="1"/>
  <c r="AP5" i="18"/>
  <c r="BV5" i="18" s="1"/>
  <c r="AQ5" i="18"/>
  <c r="BW5" i="18" s="1"/>
  <c r="AR5" i="18"/>
  <c r="BX5" i="18" s="1"/>
  <c r="AS5" i="18"/>
  <c r="BY5" i="18" s="1"/>
  <c r="AT5" i="18"/>
  <c r="BZ5" i="18" s="1"/>
  <c r="AU5" i="18"/>
  <c r="CA5" i="18" s="1"/>
  <c r="AV5" i="18"/>
  <c r="CB5" i="18" s="1"/>
  <c r="AW5" i="18"/>
  <c r="CC5" i="18" s="1"/>
  <c r="AX5" i="18"/>
  <c r="CD5" i="18" s="1"/>
  <c r="AY5" i="18"/>
  <c r="CE5" i="18" s="1"/>
  <c r="AZ5" i="18"/>
  <c r="CF5" i="18" s="1"/>
  <c r="BA5" i="18"/>
  <c r="CG5" i="18" s="1"/>
  <c r="BB5" i="18"/>
  <c r="CH5" i="18" s="1"/>
  <c r="BC5" i="18"/>
  <c r="CI5" i="18" s="1"/>
  <c r="BD5" i="18"/>
  <c r="CJ5" i="18" s="1"/>
  <c r="BE5" i="18"/>
  <c r="CK5" i="18" s="1"/>
  <c r="BF5" i="18"/>
  <c r="CL5" i="18" s="1"/>
  <c r="BG5" i="18"/>
  <c r="CM5" i="18" s="1"/>
  <c r="BH5" i="18"/>
  <c r="CN5" i="18" s="1"/>
  <c r="BI5" i="18"/>
  <c r="CO5" i="18" s="1"/>
  <c r="BJ5" i="18"/>
  <c r="CP5" i="18" s="1"/>
  <c r="BK5" i="18"/>
  <c r="CQ5" i="18" s="1"/>
  <c r="BL5" i="18"/>
  <c r="CR5" i="18" s="1"/>
  <c r="BM5" i="18"/>
  <c r="CS5" i="18" s="1"/>
  <c r="BN5" i="18"/>
  <c r="CT5" i="18" s="1"/>
  <c r="AJ6" i="18"/>
  <c r="BP6" i="18" s="1"/>
  <c r="AK6" i="18"/>
  <c r="AL6" i="18"/>
  <c r="AM6" i="18"/>
  <c r="AN6" i="18"/>
  <c r="AO6" i="18"/>
  <c r="AP6" i="18"/>
  <c r="AQ6" i="18"/>
  <c r="AR6" i="18"/>
  <c r="AS6" i="18"/>
  <c r="AT6" i="18"/>
  <c r="AU6" i="18"/>
  <c r="AV6" i="18"/>
  <c r="AW6" i="18"/>
  <c r="AX6" i="18"/>
  <c r="AY6" i="18"/>
  <c r="AZ6" i="18"/>
  <c r="BA6" i="18"/>
  <c r="BB6" i="18"/>
  <c r="BC6" i="18"/>
  <c r="BD6" i="18"/>
  <c r="BE6" i="18"/>
  <c r="BF6" i="18"/>
  <c r="BG6" i="18"/>
  <c r="BH6" i="18"/>
  <c r="BI6" i="18"/>
  <c r="BJ6" i="18"/>
  <c r="BK6" i="18"/>
  <c r="BL6" i="18"/>
  <c r="BM6" i="18"/>
  <c r="BN6" i="18"/>
  <c r="AJ7" i="18"/>
  <c r="AK7" i="18"/>
  <c r="AL7" i="18"/>
  <c r="AM7" i="18"/>
  <c r="AN7" i="18"/>
  <c r="AO7" i="18"/>
  <c r="AP7" i="18"/>
  <c r="AQ7" i="18"/>
  <c r="AR7" i="18"/>
  <c r="AS7" i="18"/>
  <c r="AT7" i="18"/>
  <c r="AU7" i="18"/>
  <c r="AV7" i="18"/>
  <c r="AW7" i="18"/>
  <c r="AX7" i="18"/>
  <c r="AY7" i="18"/>
  <c r="AZ7" i="18"/>
  <c r="BA7" i="18"/>
  <c r="BB7" i="18"/>
  <c r="BC7" i="18"/>
  <c r="BD7" i="18"/>
  <c r="BE7" i="18"/>
  <c r="BF7" i="18"/>
  <c r="BG7" i="18"/>
  <c r="BH7" i="18"/>
  <c r="BI7" i="18"/>
  <c r="BJ7" i="18"/>
  <c r="BK7" i="18"/>
  <c r="BL7" i="18"/>
  <c r="BM7" i="18"/>
  <c r="BN7" i="18"/>
  <c r="AJ8" i="18"/>
  <c r="AK8" i="18"/>
  <c r="AL8" i="18"/>
  <c r="AM8" i="18"/>
  <c r="AN8" i="18"/>
  <c r="AO8" i="18"/>
  <c r="AP8" i="18"/>
  <c r="AQ8" i="18"/>
  <c r="AR8" i="18"/>
  <c r="AS8" i="18"/>
  <c r="AT8" i="18"/>
  <c r="AU8" i="18"/>
  <c r="AV8" i="18"/>
  <c r="AW8" i="18"/>
  <c r="AX8" i="18"/>
  <c r="AY8" i="18"/>
  <c r="AZ8" i="18"/>
  <c r="BA8" i="18"/>
  <c r="BB8" i="18"/>
  <c r="BC8" i="18"/>
  <c r="BD8" i="18"/>
  <c r="BE8" i="18"/>
  <c r="BF8" i="18"/>
  <c r="BG8" i="18"/>
  <c r="BH8" i="18"/>
  <c r="BI8" i="18"/>
  <c r="BJ8" i="18"/>
  <c r="BK8" i="18"/>
  <c r="BL8" i="18"/>
  <c r="BM8" i="18"/>
  <c r="BN8" i="18"/>
  <c r="AJ9" i="18"/>
  <c r="AK9" i="18"/>
  <c r="AL9" i="18"/>
  <c r="AM9" i="18"/>
  <c r="AN9" i="18"/>
  <c r="AO9" i="18"/>
  <c r="AP9" i="18"/>
  <c r="AQ9" i="18"/>
  <c r="AR9" i="18"/>
  <c r="AS9" i="18"/>
  <c r="AT9" i="18"/>
  <c r="AU9" i="18"/>
  <c r="AV9" i="18"/>
  <c r="AW9" i="18"/>
  <c r="AX9" i="18"/>
  <c r="AY9" i="18"/>
  <c r="AZ9" i="18"/>
  <c r="BA9" i="18"/>
  <c r="BB9" i="18"/>
  <c r="BC9" i="18"/>
  <c r="BD9" i="18"/>
  <c r="BE9" i="18"/>
  <c r="BF9" i="18"/>
  <c r="BG9" i="18"/>
  <c r="BH9" i="18"/>
  <c r="BI9" i="18"/>
  <c r="BJ9" i="18"/>
  <c r="BK9" i="18"/>
  <c r="BL9" i="18"/>
  <c r="BM9" i="18"/>
  <c r="BN9"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M10" i="18"/>
  <c r="BN10" i="18"/>
  <c r="AJ11" i="18"/>
  <c r="BP11" i="18" s="1"/>
  <c r="AK11" i="18"/>
  <c r="BQ11" i="18" s="1"/>
  <c r="AL11" i="18"/>
  <c r="BR11" i="18" s="1"/>
  <c r="AM11" i="18"/>
  <c r="BS11" i="18" s="1"/>
  <c r="AN11" i="18"/>
  <c r="BT11" i="18" s="1"/>
  <c r="AO11" i="18"/>
  <c r="BU11" i="18" s="1"/>
  <c r="AP11" i="18"/>
  <c r="BV11" i="18" s="1"/>
  <c r="AQ11" i="18"/>
  <c r="BW11" i="18" s="1"/>
  <c r="AR11" i="18"/>
  <c r="BX11" i="18" s="1"/>
  <c r="AS11" i="18"/>
  <c r="BY11" i="18" s="1"/>
  <c r="AT11" i="18"/>
  <c r="BZ11" i="18" s="1"/>
  <c r="AU11" i="18"/>
  <c r="CA11" i="18" s="1"/>
  <c r="AV11" i="18"/>
  <c r="CB11" i="18" s="1"/>
  <c r="AW11" i="18"/>
  <c r="CC11" i="18" s="1"/>
  <c r="AX11" i="18"/>
  <c r="CD11" i="18" s="1"/>
  <c r="AY11" i="18"/>
  <c r="CE11" i="18" s="1"/>
  <c r="AZ11" i="18"/>
  <c r="CF11" i="18" s="1"/>
  <c r="BA11" i="18"/>
  <c r="CG11" i="18" s="1"/>
  <c r="BB11" i="18"/>
  <c r="CH11" i="18" s="1"/>
  <c r="BC11" i="18"/>
  <c r="CI11" i="18" s="1"/>
  <c r="BD11" i="18"/>
  <c r="CJ11" i="18" s="1"/>
  <c r="BE11" i="18"/>
  <c r="CK11" i="18" s="1"/>
  <c r="BF11" i="18"/>
  <c r="CL11" i="18" s="1"/>
  <c r="BG11" i="18"/>
  <c r="CM11" i="18" s="1"/>
  <c r="BH11" i="18"/>
  <c r="CN11" i="18" s="1"/>
  <c r="BI11" i="18"/>
  <c r="CO11" i="18" s="1"/>
  <c r="BJ11" i="18"/>
  <c r="CP11" i="18" s="1"/>
  <c r="BK11" i="18"/>
  <c r="CQ11" i="18" s="1"/>
  <c r="BL11" i="18"/>
  <c r="CR11" i="18" s="1"/>
  <c r="BM11" i="18"/>
  <c r="CS11" i="18" s="1"/>
  <c r="BN11" i="18"/>
  <c r="CT11" i="18" s="1"/>
  <c r="AJ12" i="18"/>
  <c r="AK12" i="18"/>
  <c r="AL12" i="18"/>
  <c r="AM12" i="18"/>
  <c r="AN12" i="18"/>
  <c r="AO12" i="18"/>
  <c r="AP12" i="18"/>
  <c r="AQ12" i="18"/>
  <c r="AR12" i="18"/>
  <c r="AS12" i="18"/>
  <c r="AT12" i="18"/>
  <c r="AU12" i="18"/>
  <c r="AV12" i="18"/>
  <c r="AW12" i="18"/>
  <c r="AX12" i="18"/>
  <c r="AY12" i="18"/>
  <c r="AZ12" i="18"/>
  <c r="BA12" i="18"/>
  <c r="BB12" i="18"/>
  <c r="BC12" i="18"/>
  <c r="BD12" i="18"/>
  <c r="BE12" i="18"/>
  <c r="BF12" i="18"/>
  <c r="BG12" i="18"/>
  <c r="BH12" i="18"/>
  <c r="BI12" i="18"/>
  <c r="BJ12" i="18"/>
  <c r="BK12" i="18"/>
  <c r="BL12" i="18"/>
  <c r="BM12" i="18"/>
  <c r="BN12" i="18"/>
  <c r="AJ13" i="18"/>
  <c r="BP13" i="18" s="1"/>
  <c r="AK13" i="18"/>
  <c r="AL13" i="18"/>
  <c r="AM13" i="18"/>
  <c r="AN13" i="18"/>
  <c r="AO13" i="18"/>
  <c r="AP13" i="18"/>
  <c r="AQ13" i="18"/>
  <c r="AR13" i="18"/>
  <c r="AS13" i="18"/>
  <c r="AT13" i="18"/>
  <c r="AU13" i="18"/>
  <c r="AV13" i="18"/>
  <c r="AW13" i="18"/>
  <c r="AX13" i="18"/>
  <c r="AY13" i="18"/>
  <c r="AZ13" i="18"/>
  <c r="BA13" i="18"/>
  <c r="BB13" i="18"/>
  <c r="BC13" i="18"/>
  <c r="BD13" i="18"/>
  <c r="BE13" i="18"/>
  <c r="BF13" i="18"/>
  <c r="BG13" i="18"/>
  <c r="BH13" i="18"/>
  <c r="BI13" i="18"/>
  <c r="BJ13" i="18"/>
  <c r="BK13" i="18"/>
  <c r="BL13" i="18"/>
  <c r="BM13" i="18"/>
  <c r="BN13" i="18"/>
  <c r="AJ14" i="18"/>
  <c r="BP14" i="18" s="1"/>
  <c r="AK14" i="18"/>
  <c r="AL14" i="18"/>
  <c r="AM14" i="18"/>
  <c r="AN14" i="18"/>
  <c r="AO14" i="18"/>
  <c r="AP14" i="18"/>
  <c r="AQ14" i="18"/>
  <c r="AR14" i="18"/>
  <c r="AS14" i="18"/>
  <c r="AT14" i="18"/>
  <c r="AU14" i="18"/>
  <c r="AV14" i="18"/>
  <c r="AW14" i="18"/>
  <c r="AX14" i="18"/>
  <c r="AY14" i="18"/>
  <c r="AZ14" i="18"/>
  <c r="BA14" i="18"/>
  <c r="BB14" i="18"/>
  <c r="BC14" i="18"/>
  <c r="BD14" i="18"/>
  <c r="BE14" i="18"/>
  <c r="BF14" i="18"/>
  <c r="BG14" i="18"/>
  <c r="BH14" i="18"/>
  <c r="BI14" i="18"/>
  <c r="BJ14" i="18"/>
  <c r="BK14" i="18"/>
  <c r="BL14" i="18"/>
  <c r="BM14" i="18"/>
  <c r="BN14" i="18"/>
  <c r="AJ15" i="18"/>
  <c r="AK15" i="18"/>
  <c r="AL15" i="18"/>
  <c r="AM15" i="18"/>
  <c r="AN15" i="18"/>
  <c r="AO15" i="18"/>
  <c r="AP15" i="18"/>
  <c r="AQ15" i="18"/>
  <c r="AR15" i="18"/>
  <c r="AS15" i="18"/>
  <c r="AT15" i="18"/>
  <c r="AU15" i="18"/>
  <c r="AV15" i="18"/>
  <c r="AW15" i="18"/>
  <c r="AX15" i="18"/>
  <c r="AY15" i="18"/>
  <c r="AZ15" i="18"/>
  <c r="BA15" i="18"/>
  <c r="BB15" i="18"/>
  <c r="BC15" i="18"/>
  <c r="BD15" i="18"/>
  <c r="BE15" i="18"/>
  <c r="BF15" i="18"/>
  <c r="BG15" i="18"/>
  <c r="BH15" i="18"/>
  <c r="BI15" i="18"/>
  <c r="BJ15" i="18"/>
  <c r="BK15" i="18"/>
  <c r="BL15" i="18"/>
  <c r="BM15" i="18"/>
  <c r="BN15" i="18"/>
  <c r="AJ16" i="18"/>
  <c r="BP16" i="18" s="1"/>
  <c r="AK16" i="18"/>
  <c r="BQ16" i="18" s="1"/>
  <c r="AL16" i="18"/>
  <c r="BR16" i="18" s="1"/>
  <c r="AM16" i="18"/>
  <c r="BS16" i="18" s="1"/>
  <c r="AN16" i="18"/>
  <c r="BT16" i="18" s="1"/>
  <c r="AO16" i="18"/>
  <c r="BU16" i="18" s="1"/>
  <c r="AP16" i="18"/>
  <c r="BV16" i="18" s="1"/>
  <c r="AQ16" i="18"/>
  <c r="BW16" i="18" s="1"/>
  <c r="AR16" i="18"/>
  <c r="BX16" i="18" s="1"/>
  <c r="AS16" i="18"/>
  <c r="BY16" i="18" s="1"/>
  <c r="AT16" i="18"/>
  <c r="BZ16" i="18" s="1"/>
  <c r="AU16" i="18"/>
  <c r="CA16" i="18" s="1"/>
  <c r="AV16" i="18"/>
  <c r="CB16" i="18" s="1"/>
  <c r="AW16" i="18"/>
  <c r="CC16" i="18" s="1"/>
  <c r="AX16" i="18"/>
  <c r="CD16" i="18" s="1"/>
  <c r="AY16" i="18"/>
  <c r="CE16" i="18" s="1"/>
  <c r="AZ16" i="18"/>
  <c r="CF16" i="18" s="1"/>
  <c r="BA16" i="18"/>
  <c r="CG16" i="18" s="1"/>
  <c r="BB16" i="18"/>
  <c r="CH16" i="18" s="1"/>
  <c r="BC16" i="18"/>
  <c r="CI16" i="18" s="1"/>
  <c r="BD16" i="18"/>
  <c r="CJ16" i="18" s="1"/>
  <c r="BE16" i="18"/>
  <c r="CK16" i="18" s="1"/>
  <c r="BF16" i="18"/>
  <c r="CL16" i="18" s="1"/>
  <c r="BG16" i="18"/>
  <c r="CM16" i="18" s="1"/>
  <c r="BH16" i="18"/>
  <c r="CN16" i="18" s="1"/>
  <c r="BI16" i="18"/>
  <c r="CO16" i="18" s="1"/>
  <c r="BJ16" i="18"/>
  <c r="CP16" i="18" s="1"/>
  <c r="BK16" i="18"/>
  <c r="CQ16" i="18" s="1"/>
  <c r="BL16" i="18"/>
  <c r="CR16" i="18" s="1"/>
  <c r="BM16" i="18"/>
  <c r="CS16" i="18" s="1"/>
  <c r="BN16" i="18"/>
  <c r="CT16" i="18" s="1"/>
  <c r="AJ17" i="18"/>
  <c r="AK17" i="18"/>
  <c r="AL17" i="18"/>
  <c r="AM17" i="18"/>
  <c r="AN17" i="18"/>
  <c r="AO17" i="18"/>
  <c r="AP17" i="18"/>
  <c r="AQ17" i="18"/>
  <c r="AR17" i="18"/>
  <c r="AS17" i="18"/>
  <c r="AT17" i="18"/>
  <c r="AU17" i="18"/>
  <c r="AV17" i="18"/>
  <c r="AW17" i="18"/>
  <c r="AX17" i="18"/>
  <c r="AY17" i="18"/>
  <c r="AZ17" i="18"/>
  <c r="BA17" i="18"/>
  <c r="BB17" i="18"/>
  <c r="BC17" i="18"/>
  <c r="BD17" i="18"/>
  <c r="BE17" i="18"/>
  <c r="BF17" i="18"/>
  <c r="BG17" i="18"/>
  <c r="BH17" i="18"/>
  <c r="BI17" i="18"/>
  <c r="BJ17" i="18"/>
  <c r="BK17" i="18"/>
  <c r="BL17" i="18"/>
  <c r="BM17" i="18"/>
  <c r="BN17" i="18"/>
  <c r="AJ18" i="18"/>
  <c r="AK18" i="18"/>
  <c r="AL18" i="18"/>
  <c r="AM18" i="18"/>
  <c r="AN18" i="18"/>
  <c r="AO18" i="18"/>
  <c r="AP18" i="18"/>
  <c r="AQ18" i="18"/>
  <c r="AR18" i="18"/>
  <c r="AS18" i="18"/>
  <c r="AT18" i="18"/>
  <c r="AU18" i="18"/>
  <c r="AV18" i="18"/>
  <c r="AW18" i="18"/>
  <c r="AX18" i="18"/>
  <c r="AY18" i="18"/>
  <c r="AZ18" i="18"/>
  <c r="BA18" i="18"/>
  <c r="BB18" i="18"/>
  <c r="BC18" i="18"/>
  <c r="BD18" i="18"/>
  <c r="BE18" i="18"/>
  <c r="BF18" i="18"/>
  <c r="BG18" i="18"/>
  <c r="BH18" i="18"/>
  <c r="BI18" i="18"/>
  <c r="BJ18" i="18"/>
  <c r="BK18" i="18"/>
  <c r="BL18" i="18"/>
  <c r="BM18" i="18"/>
  <c r="BN18" i="18"/>
  <c r="AJ19" i="18"/>
  <c r="BP19" i="18" s="1"/>
  <c r="AK19" i="18"/>
  <c r="AL19" i="18"/>
  <c r="AM19" i="18"/>
  <c r="AN19" i="18"/>
  <c r="AO19" i="18"/>
  <c r="AP19" i="18"/>
  <c r="AQ19" i="18"/>
  <c r="AR19" i="18"/>
  <c r="AS19" i="18"/>
  <c r="AT19" i="18"/>
  <c r="AU19" i="18"/>
  <c r="AV19" i="18"/>
  <c r="AW19" i="18"/>
  <c r="AX19" i="18"/>
  <c r="AY19" i="18"/>
  <c r="AZ19" i="18"/>
  <c r="BA19" i="18"/>
  <c r="BB19" i="18"/>
  <c r="BC19" i="18"/>
  <c r="BD19" i="18"/>
  <c r="BE19" i="18"/>
  <c r="BF19" i="18"/>
  <c r="BG19" i="18"/>
  <c r="BH19" i="18"/>
  <c r="BI19" i="18"/>
  <c r="BJ19" i="18"/>
  <c r="BK19" i="18"/>
  <c r="BL19" i="18"/>
  <c r="BM19" i="18"/>
  <c r="BN19" i="18"/>
  <c r="AJ20" i="18"/>
  <c r="BP20" i="18" s="1"/>
  <c r="AK20" i="18"/>
  <c r="AL20" i="18"/>
  <c r="AM20" i="18"/>
  <c r="AN20" i="18"/>
  <c r="AO20" i="18"/>
  <c r="AP20" i="18"/>
  <c r="AQ20" i="18"/>
  <c r="AR20" i="18"/>
  <c r="AS20" i="18"/>
  <c r="AT20" i="18"/>
  <c r="AU20" i="18"/>
  <c r="AV20" i="18"/>
  <c r="AW20" i="18"/>
  <c r="AX20" i="18"/>
  <c r="AY20" i="18"/>
  <c r="AZ20" i="18"/>
  <c r="BA20" i="18"/>
  <c r="BB20" i="18"/>
  <c r="BC20" i="18"/>
  <c r="BD20" i="18"/>
  <c r="BE20" i="18"/>
  <c r="BF20" i="18"/>
  <c r="BG20" i="18"/>
  <c r="BH20" i="18"/>
  <c r="BI20" i="18"/>
  <c r="BJ20" i="18"/>
  <c r="BK20" i="18"/>
  <c r="BL20" i="18"/>
  <c r="BM20" i="18"/>
  <c r="BN20" i="18"/>
  <c r="AJ21" i="18"/>
  <c r="AK21" i="18"/>
  <c r="AL21" i="18"/>
  <c r="AM21" i="18"/>
  <c r="AN21" i="18"/>
  <c r="AO21" i="18"/>
  <c r="AP21" i="18"/>
  <c r="AQ21" i="18"/>
  <c r="AR21" i="18"/>
  <c r="AS21" i="18"/>
  <c r="AT21" i="18"/>
  <c r="AU21" i="18"/>
  <c r="AV21" i="18"/>
  <c r="AW21" i="18"/>
  <c r="AX21" i="18"/>
  <c r="AY21" i="18"/>
  <c r="AZ21" i="18"/>
  <c r="BA21" i="18"/>
  <c r="BB21" i="18"/>
  <c r="BC21" i="18"/>
  <c r="BD21" i="18"/>
  <c r="BE21" i="18"/>
  <c r="BF21" i="18"/>
  <c r="BG21" i="18"/>
  <c r="BH21" i="18"/>
  <c r="BI21" i="18"/>
  <c r="BJ21" i="18"/>
  <c r="BK21" i="18"/>
  <c r="BL21" i="18"/>
  <c r="BM21" i="18"/>
  <c r="BN21" i="18"/>
  <c r="AJ22" i="18"/>
  <c r="BP22" i="18" s="1"/>
  <c r="AK22" i="18"/>
  <c r="AL22" i="18"/>
  <c r="AM22" i="18"/>
  <c r="AN22" i="18"/>
  <c r="AO22" i="18"/>
  <c r="AP22" i="18"/>
  <c r="AQ22" i="18"/>
  <c r="AR22" i="18"/>
  <c r="AS22" i="18"/>
  <c r="AT22" i="18"/>
  <c r="AU22" i="18"/>
  <c r="AV22" i="18"/>
  <c r="AW22" i="18"/>
  <c r="AX22" i="18"/>
  <c r="AY22" i="18"/>
  <c r="AZ22" i="18"/>
  <c r="BA22" i="18"/>
  <c r="BB22" i="18"/>
  <c r="BC22" i="18"/>
  <c r="BD22" i="18"/>
  <c r="BE22" i="18"/>
  <c r="BF22" i="18"/>
  <c r="BG22" i="18"/>
  <c r="BH22" i="18"/>
  <c r="BI22" i="18"/>
  <c r="BJ22" i="18"/>
  <c r="BK22" i="18"/>
  <c r="BL22" i="18"/>
  <c r="BM22" i="18"/>
  <c r="BN22" i="18"/>
  <c r="AJ23" i="18"/>
  <c r="BP23" i="18" s="1"/>
  <c r="AK23" i="18"/>
  <c r="AL23" i="18"/>
  <c r="AM23" i="18"/>
  <c r="AN23" i="18"/>
  <c r="AO23" i="18"/>
  <c r="AP23" i="18"/>
  <c r="AQ23" i="18"/>
  <c r="AR23" i="18"/>
  <c r="AS23" i="18"/>
  <c r="AT23" i="18"/>
  <c r="AU23" i="18"/>
  <c r="AV23" i="18"/>
  <c r="AW23" i="18"/>
  <c r="AX23" i="18"/>
  <c r="AY23" i="18"/>
  <c r="AZ23" i="18"/>
  <c r="BA23" i="18"/>
  <c r="BB23" i="18"/>
  <c r="BC23" i="18"/>
  <c r="BD23" i="18"/>
  <c r="BE23" i="18"/>
  <c r="BF23" i="18"/>
  <c r="BG23" i="18"/>
  <c r="BH23" i="18"/>
  <c r="BI23" i="18"/>
  <c r="BJ23" i="18"/>
  <c r="BK23" i="18"/>
  <c r="BL23" i="18"/>
  <c r="BM23" i="18"/>
  <c r="BN23" i="18"/>
  <c r="AJ24" i="18"/>
  <c r="AK24" i="18"/>
  <c r="AL24" i="18"/>
  <c r="AM24" i="18"/>
  <c r="AN24" i="18"/>
  <c r="AO24" i="18"/>
  <c r="AP24" i="18"/>
  <c r="AQ24" i="18"/>
  <c r="AR24" i="18"/>
  <c r="AS24" i="18"/>
  <c r="AT24" i="18"/>
  <c r="AU24" i="18"/>
  <c r="AV24" i="18"/>
  <c r="AW24" i="18"/>
  <c r="AX24" i="18"/>
  <c r="AY24" i="18"/>
  <c r="AZ24" i="18"/>
  <c r="BA24" i="18"/>
  <c r="BB24" i="18"/>
  <c r="BC24" i="18"/>
  <c r="BD24" i="18"/>
  <c r="BE24" i="18"/>
  <c r="BF24" i="18"/>
  <c r="BG24" i="18"/>
  <c r="BH24" i="18"/>
  <c r="BI24" i="18"/>
  <c r="BJ24" i="18"/>
  <c r="BK24" i="18"/>
  <c r="BL24" i="18"/>
  <c r="BM24" i="18"/>
  <c r="BN24" i="18"/>
  <c r="AJ25" i="18"/>
  <c r="AK25" i="18"/>
  <c r="AL25" i="18"/>
  <c r="AM25" i="18"/>
  <c r="AN25" i="18"/>
  <c r="AO25" i="18"/>
  <c r="AP25" i="18"/>
  <c r="AQ25" i="18"/>
  <c r="AR25" i="18"/>
  <c r="AS25" i="18"/>
  <c r="AT25" i="18"/>
  <c r="AU25" i="18"/>
  <c r="AV25" i="18"/>
  <c r="AW25" i="18"/>
  <c r="AX25" i="18"/>
  <c r="AY25" i="18"/>
  <c r="AZ25" i="18"/>
  <c r="BA25" i="18"/>
  <c r="BB25" i="18"/>
  <c r="BC25" i="18"/>
  <c r="BD25" i="18"/>
  <c r="BE25" i="18"/>
  <c r="BF25" i="18"/>
  <c r="BG25" i="18"/>
  <c r="BH25" i="18"/>
  <c r="BI25" i="18"/>
  <c r="BJ25" i="18"/>
  <c r="BK25" i="18"/>
  <c r="BL25" i="18"/>
  <c r="BM25" i="18"/>
  <c r="BN25" i="18"/>
  <c r="AJ26" i="18"/>
  <c r="AK26" i="18"/>
  <c r="AL26" i="18"/>
  <c r="AM26" i="18"/>
  <c r="AN26" i="18"/>
  <c r="AO26" i="18"/>
  <c r="AP26" i="18"/>
  <c r="AQ26" i="18"/>
  <c r="AR26" i="18"/>
  <c r="AS26" i="18"/>
  <c r="AT26" i="18"/>
  <c r="AU26" i="18"/>
  <c r="AV26" i="18"/>
  <c r="AW26" i="18"/>
  <c r="AX26" i="18"/>
  <c r="AY26" i="18"/>
  <c r="AZ26" i="18"/>
  <c r="BA26" i="18"/>
  <c r="BB26" i="18"/>
  <c r="BC26" i="18"/>
  <c r="BD26" i="18"/>
  <c r="BE26" i="18"/>
  <c r="BF26" i="18"/>
  <c r="BG26" i="18"/>
  <c r="BH26" i="18"/>
  <c r="BI26" i="18"/>
  <c r="BJ26" i="18"/>
  <c r="BK26" i="18"/>
  <c r="BL26" i="18"/>
  <c r="BM26" i="18"/>
  <c r="BN26" i="18"/>
  <c r="AJ27" i="18"/>
  <c r="BP27" i="18" s="1"/>
  <c r="AK27" i="18"/>
  <c r="AL27" i="18"/>
  <c r="AM27" i="18"/>
  <c r="AN27" i="18"/>
  <c r="AO27" i="18"/>
  <c r="AP27" i="18"/>
  <c r="AQ27" i="18"/>
  <c r="AR27" i="18"/>
  <c r="AS27" i="18"/>
  <c r="AT27" i="18"/>
  <c r="AU27" i="18"/>
  <c r="AV27" i="18"/>
  <c r="AW27" i="18"/>
  <c r="AX27" i="18"/>
  <c r="AY27" i="18"/>
  <c r="AZ27" i="18"/>
  <c r="BA27" i="18"/>
  <c r="BB27" i="18"/>
  <c r="BC27" i="18"/>
  <c r="BD27" i="18"/>
  <c r="BE27" i="18"/>
  <c r="BF27" i="18"/>
  <c r="BG27" i="18"/>
  <c r="BH27" i="18"/>
  <c r="BI27" i="18"/>
  <c r="BJ27" i="18"/>
  <c r="BK27" i="18"/>
  <c r="BL27" i="18"/>
  <c r="BM27" i="18"/>
  <c r="BN27" i="18"/>
  <c r="AJ28" i="18"/>
  <c r="BP28" i="18" s="1"/>
  <c r="AK28" i="18"/>
  <c r="AL28" i="18"/>
  <c r="AM28" i="18"/>
  <c r="AN28" i="18"/>
  <c r="AO28" i="18"/>
  <c r="AP28" i="18"/>
  <c r="AQ28" i="18"/>
  <c r="AR28" i="18"/>
  <c r="AS28" i="18"/>
  <c r="AT28" i="18"/>
  <c r="AU28" i="18"/>
  <c r="AV28" i="18"/>
  <c r="AW28" i="18"/>
  <c r="AX28" i="18"/>
  <c r="AY28" i="18"/>
  <c r="AZ28" i="18"/>
  <c r="BA28" i="18"/>
  <c r="BB28" i="18"/>
  <c r="BC28" i="18"/>
  <c r="BD28" i="18"/>
  <c r="BE28" i="18"/>
  <c r="BF28" i="18"/>
  <c r="BG28" i="18"/>
  <c r="BH28" i="18"/>
  <c r="BI28" i="18"/>
  <c r="BJ28" i="18"/>
  <c r="BK28" i="18"/>
  <c r="BL28" i="18"/>
  <c r="BM28" i="18"/>
  <c r="BN28" i="18"/>
  <c r="AJ29" i="18"/>
  <c r="AK29" i="18"/>
  <c r="AL29" i="18"/>
  <c r="AM29" i="18"/>
  <c r="AN29" i="18"/>
  <c r="AO29" i="18"/>
  <c r="AP29" i="18"/>
  <c r="AQ29" i="18"/>
  <c r="AR29" i="18"/>
  <c r="AS29" i="18"/>
  <c r="AT29" i="18"/>
  <c r="AU29" i="18"/>
  <c r="AV29" i="18"/>
  <c r="AW29" i="18"/>
  <c r="AX29" i="18"/>
  <c r="AY29" i="18"/>
  <c r="AZ29" i="18"/>
  <c r="BA29" i="18"/>
  <c r="BB29" i="18"/>
  <c r="BC29" i="18"/>
  <c r="BD29" i="18"/>
  <c r="BE29" i="18"/>
  <c r="BF29" i="18"/>
  <c r="BG29" i="18"/>
  <c r="BH29" i="18"/>
  <c r="BI29" i="18"/>
  <c r="BJ29" i="18"/>
  <c r="BK29" i="18"/>
  <c r="BL29" i="18"/>
  <c r="BM29" i="18"/>
  <c r="BN29" i="18"/>
  <c r="AJ30" i="18"/>
  <c r="AK30" i="18"/>
  <c r="AL30" i="18"/>
  <c r="AM30" i="18"/>
  <c r="AN30" i="18"/>
  <c r="AO30" i="18"/>
  <c r="AP30" i="18"/>
  <c r="AQ30" i="18"/>
  <c r="AR30" i="18"/>
  <c r="AS30" i="18"/>
  <c r="AT30" i="18"/>
  <c r="AU30" i="18"/>
  <c r="AV30" i="18"/>
  <c r="AW30" i="18"/>
  <c r="AX30" i="18"/>
  <c r="AY30" i="18"/>
  <c r="AZ30" i="18"/>
  <c r="BA30" i="18"/>
  <c r="BB30" i="18"/>
  <c r="BC30" i="18"/>
  <c r="BD30" i="18"/>
  <c r="BE30" i="18"/>
  <c r="BF30" i="18"/>
  <c r="BG30" i="18"/>
  <c r="BH30" i="18"/>
  <c r="BI30" i="18"/>
  <c r="BJ30" i="18"/>
  <c r="BK30" i="18"/>
  <c r="BL30" i="18"/>
  <c r="BM30" i="18"/>
  <c r="BN30" i="18"/>
  <c r="AJ31" i="18"/>
  <c r="AK31" i="18"/>
  <c r="AL31" i="18"/>
  <c r="AM31" i="18"/>
  <c r="AN31" i="18"/>
  <c r="AO31" i="18"/>
  <c r="AP31" i="18"/>
  <c r="AQ31" i="18"/>
  <c r="AR31" i="18"/>
  <c r="AS31" i="18"/>
  <c r="AT31" i="18"/>
  <c r="AU31" i="18"/>
  <c r="AV31" i="18"/>
  <c r="AW31" i="18"/>
  <c r="AX31" i="18"/>
  <c r="AY31" i="18"/>
  <c r="AZ31" i="18"/>
  <c r="BA31" i="18"/>
  <c r="BB31" i="18"/>
  <c r="BC31" i="18"/>
  <c r="BD31" i="18"/>
  <c r="BE31" i="18"/>
  <c r="BF31" i="18"/>
  <c r="BG31" i="18"/>
  <c r="BH31" i="18"/>
  <c r="BI31" i="18"/>
  <c r="BJ31" i="18"/>
  <c r="BK31" i="18"/>
  <c r="BL31" i="18"/>
  <c r="BM31" i="18"/>
  <c r="BN31" i="18"/>
  <c r="AJ32" i="18"/>
  <c r="AK32" i="18"/>
  <c r="AL32" i="18"/>
  <c r="AM32" i="18"/>
  <c r="AN32" i="18"/>
  <c r="AO32" i="18"/>
  <c r="AP32" i="18"/>
  <c r="AQ32" i="18"/>
  <c r="AR32" i="18"/>
  <c r="AS32" i="18"/>
  <c r="AT32" i="18"/>
  <c r="AU32" i="18"/>
  <c r="AV32" i="18"/>
  <c r="AW32" i="18"/>
  <c r="AX32" i="18"/>
  <c r="AY32" i="18"/>
  <c r="AZ32" i="18"/>
  <c r="BA32" i="18"/>
  <c r="BB32" i="18"/>
  <c r="BC32" i="18"/>
  <c r="BD32" i="18"/>
  <c r="BE32" i="18"/>
  <c r="BF32" i="18"/>
  <c r="BG32" i="18"/>
  <c r="BH32" i="18"/>
  <c r="BI32" i="18"/>
  <c r="BJ32" i="18"/>
  <c r="BK32" i="18"/>
  <c r="BL32" i="18"/>
  <c r="BM32" i="18"/>
  <c r="BN32" i="18"/>
  <c r="AJ33" i="18"/>
  <c r="AK33" i="18"/>
  <c r="AL33" i="18"/>
  <c r="AM33" i="18"/>
  <c r="AN33" i="18"/>
  <c r="AO33" i="18"/>
  <c r="AP33" i="18"/>
  <c r="AQ33" i="18"/>
  <c r="AR33" i="18"/>
  <c r="AS33" i="18"/>
  <c r="AT33" i="18"/>
  <c r="AU33" i="18"/>
  <c r="AV33" i="18"/>
  <c r="AW33" i="18"/>
  <c r="AX33" i="18"/>
  <c r="AY33" i="18"/>
  <c r="AZ33" i="18"/>
  <c r="BA33" i="18"/>
  <c r="BB33" i="18"/>
  <c r="BC33" i="18"/>
  <c r="BD33" i="18"/>
  <c r="BE33" i="18"/>
  <c r="BF33" i="18"/>
  <c r="BG33" i="18"/>
  <c r="BH33" i="18"/>
  <c r="BI33" i="18"/>
  <c r="BJ33" i="18"/>
  <c r="BK33" i="18"/>
  <c r="BL33" i="18"/>
  <c r="BM33" i="18"/>
  <c r="BN33" i="18"/>
  <c r="AJ34" i="18"/>
  <c r="AK34" i="18"/>
  <c r="AL34" i="18"/>
  <c r="AM34" i="18"/>
  <c r="AN34" i="18"/>
  <c r="AO34" i="18"/>
  <c r="AP34" i="18"/>
  <c r="AQ34" i="18"/>
  <c r="AR34" i="18"/>
  <c r="AS34" i="18"/>
  <c r="AT34" i="18"/>
  <c r="AU34" i="18"/>
  <c r="AV34" i="18"/>
  <c r="AW34" i="18"/>
  <c r="AX34" i="18"/>
  <c r="AY34" i="18"/>
  <c r="AZ34" i="18"/>
  <c r="BA34" i="18"/>
  <c r="BB34" i="18"/>
  <c r="BC34" i="18"/>
  <c r="BD34" i="18"/>
  <c r="BE34" i="18"/>
  <c r="BF34" i="18"/>
  <c r="BG34" i="18"/>
  <c r="BH34" i="18"/>
  <c r="BI34" i="18"/>
  <c r="BJ34" i="18"/>
  <c r="BK34" i="18"/>
  <c r="BL34" i="18"/>
  <c r="BM34" i="18"/>
  <c r="BN34" i="18"/>
  <c r="AJ35" i="18"/>
  <c r="AK35" i="18"/>
  <c r="AL35" i="18"/>
  <c r="AM35" i="18"/>
  <c r="AN35" i="18"/>
  <c r="AO35" i="18"/>
  <c r="AP35" i="18"/>
  <c r="AQ35" i="18"/>
  <c r="AR35" i="18"/>
  <c r="AS35" i="18"/>
  <c r="AT35" i="18"/>
  <c r="AU35" i="18"/>
  <c r="AV35" i="18"/>
  <c r="AW35" i="18"/>
  <c r="AX35" i="18"/>
  <c r="AY35" i="18"/>
  <c r="AZ35" i="18"/>
  <c r="BA35" i="18"/>
  <c r="BB35" i="18"/>
  <c r="BC35" i="18"/>
  <c r="BD35" i="18"/>
  <c r="BE35" i="18"/>
  <c r="BF35" i="18"/>
  <c r="BG35" i="18"/>
  <c r="BH35" i="18"/>
  <c r="BI35" i="18"/>
  <c r="BJ35" i="18"/>
  <c r="BK35" i="18"/>
  <c r="BL35" i="18"/>
  <c r="BM35" i="18"/>
  <c r="BN35" i="18"/>
  <c r="AJ36" i="18"/>
  <c r="AK36" i="18"/>
  <c r="AL36" i="18"/>
  <c r="AM36" i="18"/>
  <c r="AN36" i="18"/>
  <c r="AO36" i="18"/>
  <c r="AP36" i="18"/>
  <c r="AQ36" i="18"/>
  <c r="AR36" i="18"/>
  <c r="AS36" i="18"/>
  <c r="AT36" i="18"/>
  <c r="AU36" i="18"/>
  <c r="AV36" i="18"/>
  <c r="AW36" i="18"/>
  <c r="AX36" i="18"/>
  <c r="AY36" i="18"/>
  <c r="AZ36" i="18"/>
  <c r="BA36" i="18"/>
  <c r="BB36" i="18"/>
  <c r="BC36" i="18"/>
  <c r="BD36" i="18"/>
  <c r="BE36" i="18"/>
  <c r="BF36" i="18"/>
  <c r="BG36" i="18"/>
  <c r="BH36" i="18"/>
  <c r="BI36" i="18"/>
  <c r="BJ36" i="18"/>
  <c r="BK36" i="18"/>
  <c r="BL36" i="18"/>
  <c r="BM36" i="18"/>
  <c r="BN36" i="18"/>
  <c r="AJ37" i="18"/>
  <c r="BP37" i="18" s="1"/>
  <c r="AK37" i="18"/>
  <c r="AL37" i="18"/>
  <c r="AM37" i="18"/>
  <c r="AN37" i="18"/>
  <c r="AO37" i="18"/>
  <c r="AP37" i="18"/>
  <c r="AQ37" i="18"/>
  <c r="AR37" i="18"/>
  <c r="AS37" i="18"/>
  <c r="AT37" i="18"/>
  <c r="AU37" i="18"/>
  <c r="AV37" i="18"/>
  <c r="AW37" i="18"/>
  <c r="AX37" i="18"/>
  <c r="AY37" i="18"/>
  <c r="AZ37" i="18"/>
  <c r="BA37" i="18"/>
  <c r="BB37" i="18"/>
  <c r="BC37" i="18"/>
  <c r="BD37" i="18"/>
  <c r="BE37" i="18"/>
  <c r="BF37" i="18"/>
  <c r="BG37" i="18"/>
  <c r="BH37" i="18"/>
  <c r="BI37" i="18"/>
  <c r="BJ37" i="18"/>
  <c r="BK37" i="18"/>
  <c r="BL37" i="18"/>
  <c r="BM37" i="18"/>
  <c r="BN37" i="18"/>
  <c r="AJ38" i="18"/>
  <c r="BP38" i="18" s="1"/>
  <c r="AK38" i="18"/>
  <c r="AL38" i="18"/>
  <c r="AM38" i="18"/>
  <c r="AN38" i="18"/>
  <c r="AO38" i="18"/>
  <c r="AP38" i="18"/>
  <c r="AQ38" i="18"/>
  <c r="AR38" i="18"/>
  <c r="AS38" i="18"/>
  <c r="AT38" i="18"/>
  <c r="AU38" i="18"/>
  <c r="AV38" i="18"/>
  <c r="AW38" i="18"/>
  <c r="AX38" i="18"/>
  <c r="AY38" i="18"/>
  <c r="AZ38" i="18"/>
  <c r="BA38" i="18"/>
  <c r="BB38" i="18"/>
  <c r="BC38" i="18"/>
  <c r="BD38" i="18"/>
  <c r="BE38" i="18"/>
  <c r="BF38" i="18"/>
  <c r="BG38" i="18"/>
  <c r="BH38" i="18"/>
  <c r="BI38" i="18"/>
  <c r="BJ38" i="18"/>
  <c r="BK38" i="18"/>
  <c r="BL38" i="18"/>
  <c r="BM38" i="18"/>
  <c r="BN38" i="18"/>
  <c r="AJ39" i="18"/>
  <c r="AK39" i="18"/>
  <c r="AL39" i="18"/>
  <c r="AM39" i="18"/>
  <c r="AN39" i="18"/>
  <c r="AO39" i="18"/>
  <c r="AP39" i="18"/>
  <c r="AQ39" i="18"/>
  <c r="AR39" i="18"/>
  <c r="AS39" i="18"/>
  <c r="AT39" i="18"/>
  <c r="AU39" i="18"/>
  <c r="AV39" i="18"/>
  <c r="AW39" i="18"/>
  <c r="AX39" i="18"/>
  <c r="AY39" i="18"/>
  <c r="AZ39" i="18"/>
  <c r="BA39" i="18"/>
  <c r="BB39" i="18"/>
  <c r="BC39" i="18"/>
  <c r="BD39" i="18"/>
  <c r="BE39" i="18"/>
  <c r="BF39" i="18"/>
  <c r="BG39" i="18"/>
  <c r="BH39" i="18"/>
  <c r="BI39" i="18"/>
  <c r="BJ39" i="18"/>
  <c r="BK39" i="18"/>
  <c r="BL39" i="18"/>
  <c r="BM39" i="18"/>
  <c r="BN39" i="18"/>
  <c r="AJ40" i="18"/>
  <c r="BP40" i="18" s="1"/>
  <c r="AK40" i="18"/>
  <c r="BQ40" i="18" s="1"/>
  <c r="AL40" i="18"/>
  <c r="BR40" i="18" s="1"/>
  <c r="AM40" i="18"/>
  <c r="BS40" i="18" s="1"/>
  <c r="AN40" i="18"/>
  <c r="BT40" i="18" s="1"/>
  <c r="AO40" i="18"/>
  <c r="BU40" i="18" s="1"/>
  <c r="AP40" i="18"/>
  <c r="BV40" i="18" s="1"/>
  <c r="AQ40" i="18"/>
  <c r="BW40" i="18" s="1"/>
  <c r="AR40" i="18"/>
  <c r="BX40" i="18" s="1"/>
  <c r="AS40" i="18"/>
  <c r="BY40" i="18" s="1"/>
  <c r="AT40" i="18"/>
  <c r="BZ40" i="18" s="1"/>
  <c r="AU40" i="18"/>
  <c r="CA40" i="18" s="1"/>
  <c r="AV40" i="18"/>
  <c r="CB40" i="18" s="1"/>
  <c r="AW40" i="18"/>
  <c r="CC40" i="18" s="1"/>
  <c r="AX40" i="18"/>
  <c r="CD40" i="18" s="1"/>
  <c r="AY40" i="18"/>
  <c r="CE40" i="18" s="1"/>
  <c r="AZ40" i="18"/>
  <c r="CF40" i="18" s="1"/>
  <c r="BA40" i="18"/>
  <c r="CG40" i="18" s="1"/>
  <c r="BB40" i="18"/>
  <c r="CH40" i="18" s="1"/>
  <c r="BC40" i="18"/>
  <c r="CI40" i="18" s="1"/>
  <c r="BD40" i="18"/>
  <c r="CJ40" i="18" s="1"/>
  <c r="BE40" i="18"/>
  <c r="CK40" i="18" s="1"/>
  <c r="BF40" i="18"/>
  <c r="CL40" i="18" s="1"/>
  <c r="BG40" i="18"/>
  <c r="CM40" i="18" s="1"/>
  <c r="BH40" i="18"/>
  <c r="CN40" i="18" s="1"/>
  <c r="BI40" i="18"/>
  <c r="CO40" i="18" s="1"/>
  <c r="BJ40" i="18"/>
  <c r="CP40" i="18" s="1"/>
  <c r="BK40" i="18"/>
  <c r="CQ40" i="18" s="1"/>
  <c r="BL40" i="18"/>
  <c r="CR40" i="18" s="1"/>
  <c r="BM40" i="18"/>
  <c r="CS40" i="18" s="1"/>
  <c r="BN40" i="18"/>
  <c r="CT40" i="18" s="1"/>
  <c r="AJ41" i="18"/>
  <c r="BP41" i="18" s="1"/>
  <c r="AK41" i="18"/>
  <c r="BQ41" i="18" s="1"/>
  <c r="AL41" i="18"/>
  <c r="BR41" i="18" s="1"/>
  <c r="AM41" i="18"/>
  <c r="BS41" i="18" s="1"/>
  <c r="AN41" i="18"/>
  <c r="BT41" i="18" s="1"/>
  <c r="AO41" i="18"/>
  <c r="BU41" i="18" s="1"/>
  <c r="AP41" i="18"/>
  <c r="BV41" i="18" s="1"/>
  <c r="AQ41" i="18"/>
  <c r="BW41" i="18" s="1"/>
  <c r="AR41" i="18"/>
  <c r="BX41" i="18" s="1"/>
  <c r="AS41" i="18"/>
  <c r="BY41" i="18" s="1"/>
  <c r="AT41" i="18"/>
  <c r="BZ41" i="18" s="1"/>
  <c r="AU41" i="18"/>
  <c r="CA41" i="18" s="1"/>
  <c r="AV41" i="18"/>
  <c r="CB41" i="18" s="1"/>
  <c r="AW41" i="18"/>
  <c r="CC41" i="18" s="1"/>
  <c r="AX41" i="18"/>
  <c r="CD41" i="18" s="1"/>
  <c r="AY41" i="18"/>
  <c r="CE41" i="18" s="1"/>
  <c r="AZ41" i="18"/>
  <c r="CF41" i="18" s="1"/>
  <c r="BA41" i="18"/>
  <c r="CG41" i="18" s="1"/>
  <c r="BB41" i="18"/>
  <c r="CH41" i="18" s="1"/>
  <c r="BC41" i="18"/>
  <c r="CI41" i="18" s="1"/>
  <c r="BD41" i="18"/>
  <c r="CJ41" i="18" s="1"/>
  <c r="BE41" i="18"/>
  <c r="CK41" i="18" s="1"/>
  <c r="BF41" i="18"/>
  <c r="CL41" i="18" s="1"/>
  <c r="BG41" i="18"/>
  <c r="CM41" i="18" s="1"/>
  <c r="BH41" i="18"/>
  <c r="CN41" i="18" s="1"/>
  <c r="BI41" i="18"/>
  <c r="CO41" i="18" s="1"/>
  <c r="BJ41" i="18"/>
  <c r="CP41" i="18" s="1"/>
  <c r="BK41" i="18"/>
  <c r="CQ41" i="18" s="1"/>
  <c r="BL41" i="18"/>
  <c r="CR41" i="18" s="1"/>
  <c r="BM41" i="18"/>
  <c r="CS41" i="18" s="1"/>
  <c r="BN41" i="18"/>
  <c r="CT41" i="18" s="1"/>
  <c r="AJ42" i="18"/>
  <c r="AK42" i="18"/>
  <c r="AL42" i="18"/>
  <c r="AM42" i="18"/>
  <c r="AN42" i="18"/>
  <c r="AO42" i="18"/>
  <c r="AP42" i="18"/>
  <c r="AQ42" i="18"/>
  <c r="AR42" i="18"/>
  <c r="AS42" i="18"/>
  <c r="AT42" i="18"/>
  <c r="AU42" i="18"/>
  <c r="AV42" i="18"/>
  <c r="AW42" i="18"/>
  <c r="AX42" i="18"/>
  <c r="AY42" i="18"/>
  <c r="AZ42" i="18"/>
  <c r="BA42" i="18"/>
  <c r="BB42" i="18"/>
  <c r="BC42" i="18"/>
  <c r="BD42" i="18"/>
  <c r="BE42" i="18"/>
  <c r="BF42" i="18"/>
  <c r="BG42" i="18"/>
  <c r="BH42" i="18"/>
  <c r="BI42" i="18"/>
  <c r="BJ42" i="18"/>
  <c r="BK42" i="18"/>
  <c r="BL42" i="18"/>
  <c r="BM42" i="18"/>
  <c r="BN42" i="18"/>
  <c r="AJ43" i="18"/>
  <c r="AK43" i="18"/>
  <c r="AL43" i="18"/>
  <c r="AM43" i="18"/>
  <c r="AN43" i="18"/>
  <c r="AO43" i="18"/>
  <c r="AP43" i="18"/>
  <c r="AQ43" i="18"/>
  <c r="AR43" i="18"/>
  <c r="AS43" i="18"/>
  <c r="AT43" i="18"/>
  <c r="AU43" i="18"/>
  <c r="AV43" i="18"/>
  <c r="AW43" i="18"/>
  <c r="AX43" i="18"/>
  <c r="AY43" i="18"/>
  <c r="AZ43" i="18"/>
  <c r="BA43" i="18"/>
  <c r="BB43" i="18"/>
  <c r="BC43" i="18"/>
  <c r="BD43" i="18"/>
  <c r="BE43" i="18"/>
  <c r="BF43" i="18"/>
  <c r="BG43" i="18"/>
  <c r="BH43" i="18"/>
  <c r="BI43" i="18"/>
  <c r="BJ43" i="18"/>
  <c r="BK43" i="18"/>
  <c r="BL43" i="18"/>
  <c r="BM43" i="18"/>
  <c r="BN43" i="18"/>
  <c r="AJ44" i="18"/>
  <c r="AK44" i="18"/>
  <c r="AL44" i="18"/>
  <c r="AM44" i="18"/>
  <c r="AN44" i="18"/>
  <c r="AO44" i="18"/>
  <c r="AP44" i="18"/>
  <c r="AQ44" i="18"/>
  <c r="AR44" i="18"/>
  <c r="AS44" i="18"/>
  <c r="AT44" i="18"/>
  <c r="AU44" i="18"/>
  <c r="AV44" i="18"/>
  <c r="AW44" i="18"/>
  <c r="AX44" i="18"/>
  <c r="AY44" i="18"/>
  <c r="AZ44" i="18"/>
  <c r="BA44" i="18"/>
  <c r="BB44" i="18"/>
  <c r="BC44" i="18"/>
  <c r="BD44" i="18"/>
  <c r="BE44" i="18"/>
  <c r="BF44" i="18"/>
  <c r="BG44" i="18"/>
  <c r="BH44" i="18"/>
  <c r="BI44" i="18"/>
  <c r="BJ44" i="18"/>
  <c r="BK44" i="18"/>
  <c r="BL44" i="18"/>
  <c r="BM44" i="18"/>
  <c r="BN44" i="18"/>
  <c r="AJ45" i="18"/>
  <c r="AK45" i="18"/>
  <c r="AL45" i="18"/>
  <c r="AM45" i="18"/>
  <c r="AN45" i="18"/>
  <c r="AO45" i="18"/>
  <c r="AP45" i="18"/>
  <c r="AQ45" i="18"/>
  <c r="AR45" i="18"/>
  <c r="AS45" i="18"/>
  <c r="AT45" i="18"/>
  <c r="AU45" i="18"/>
  <c r="AV45" i="18"/>
  <c r="AW45" i="18"/>
  <c r="AX45" i="18"/>
  <c r="AY45" i="18"/>
  <c r="AZ45" i="18"/>
  <c r="BA45" i="18"/>
  <c r="BB45" i="18"/>
  <c r="BC45" i="18"/>
  <c r="BD45" i="18"/>
  <c r="BE45" i="18"/>
  <c r="BF45" i="18"/>
  <c r="BG45" i="18"/>
  <c r="BH45" i="18"/>
  <c r="BI45" i="18"/>
  <c r="BJ45" i="18"/>
  <c r="BK45" i="18"/>
  <c r="BL45" i="18"/>
  <c r="BM45" i="18"/>
  <c r="BN45" i="18"/>
  <c r="AJ46" i="18"/>
  <c r="AK46" i="18"/>
  <c r="AL46" i="18"/>
  <c r="AM46" i="18"/>
  <c r="AN46" i="18"/>
  <c r="AO46" i="18"/>
  <c r="AP46" i="18"/>
  <c r="AQ46" i="18"/>
  <c r="AR46" i="18"/>
  <c r="AS46" i="18"/>
  <c r="AT46" i="18"/>
  <c r="AU46" i="18"/>
  <c r="AV46" i="18"/>
  <c r="AW46" i="18"/>
  <c r="AX46" i="18"/>
  <c r="AY46" i="18"/>
  <c r="AZ46" i="18"/>
  <c r="BA46" i="18"/>
  <c r="BB46" i="18"/>
  <c r="BC46" i="18"/>
  <c r="BD46" i="18"/>
  <c r="BE46" i="18"/>
  <c r="BF46" i="18"/>
  <c r="BG46" i="18"/>
  <c r="BH46" i="18"/>
  <c r="BI46" i="18"/>
  <c r="BJ46" i="18"/>
  <c r="BK46" i="18"/>
  <c r="BL46" i="18"/>
  <c r="BM46" i="18"/>
  <c r="BN46" i="18"/>
  <c r="AJ47" i="18"/>
  <c r="BP47" i="18" s="1"/>
  <c r="AK47" i="18"/>
  <c r="BQ47" i="18" s="1"/>
  <c r="AL47" i="18"/>
  <c r="BR47" i="18" s="1"/>
  <c r="AM47" i="18"/>
  <c r="BS47" i="18" s="1"/>
  <c r="AN47" i="18"/>
  <c r="BT47" i="18" s="1"/>
  <c r="AO47" i="18"/>
  <c r="BU47" i="18" s="1"/>
  <c r="AP47" i="18"/>
  <c r="BV47" i="18" s="1"/>
  <c r="AQ47" i="18"/>
  <c r="BW47" i="18" s="1"/>
  <c r="AR47" i="18"/>
  <c r="BX47" i="18" s="1"/>
  <c r="AS47" i="18"/>
  <c r="BY47" i="18" s="1"/>
  <c r="AT47" i="18"/>
  <c r="BZ47" i="18" s="1"/>
  <c r="AU47" i="18"/>
  <c r="CA47" i="18" s="1"/>
  <c r="AV47" i="18"/>
  <c r="CB47" i="18" s="1"/>
  <c r="AW47" i="18"/>
  <c r="CC47" i="18" s="1"/>
  <c r="AX47" i="18"/>
  <c r="CD47" i="18" s="1"/>
  <c r="AY47" i="18"/>
  <c r="CE47" i="18" s="1"/>
  <c r="AZ47" i="18"/>
  <c r="CF47" i="18" s="1"/>
  <c r="BA47" i="18"/>
  <c r="CG47" i="18" s="1"/>
  <c r="BB47" i="18"/>
  <c r="CH47" i="18" s="1"/>
  <c r="BC47" i="18"/>
  <c r="CI47" i="18" s="1"/>
  <c r="BD47" i="18"/>
  <c r="CJ47" i="18" s="1"/>
  <c r="BE47" i="18"/>
  <c r="CK47" i="18" s="1"/>
  <c r="BF47" i="18"/>
  <c r="CL47" i="18" s="1"/>
  <c r="BG47" i="18"/>
  <c r="CM47" i="18" s="1"/>
  <c r="BH47" i="18"/>
  <c r="CN47" i="18" s="1"/>
  <c r="BI47" i="18"/>
  <c r="CO47" i="18" s="1"/>
  <c r="BJ47" i="18"/>
  <c r="CP47" i="18" s="1"/>
  <c r="BK47" i="18"/>
  <c r="CQ47" i="18" s="1"/>
  <c r="BL47" i="18"/>
  <c r="CR47" i="18" s="1"/>
  <c r="BM47" i="18"/>
  <c r="CS47" i="18" s="1"/>
  <c r="BN47" i="18"/>
  <c r="CT47" i="18" s="1"/>
  <c r="AJ48" i="18"/>
  <c r="AK48" i="18"/>
  <c r="AL48" i="18"/>
  <c r="AM48" i="18"/>
  <c r="AN48" i="18"/>
  <c r="AO48" i="18"/>
  <c r="AP48" i="18"/>
  <c r="AQ48" i="18"/>
  <c r="AR48" i="18"/>
  <c r="AS48" i="18"/>
  <c r="AT48" i="18"/>
  <c r="AU48" i="18"/>
  <c r="AV48" i="18"/>
  <c r="AW48" i="18"/>
  <c r="AX48" i="18"/>
  <c r="AY48" i="18"/>
  <c r="AZ48" i="18"/>
  <c r="BA48" i="18"/>
  <c r="BB48" i="18"/>
  <c r="BC48" i="18"/>
  <c r="BD48" i="18"/>
  <c r="BE48" i="18"/>
  <c r="BF48" i="18"/>
  <c r="BG48" i="18"/>
  <c r="BH48" i="18"/>
  <c r="BI48" i="18"/>
  <c r="BJ48" i="18"/>
  <c r="BK48" i="18"/>
  <c r="BL48" i="18"/>
  <c r="BM48" i="18"/>
  <c r="BN48" i="18"/>
  <c r="AJ52" i="18"/>
  <c r="AK52" i="18"/>
  <c r="AL52" i="18"/>
  <c r="AM52" i="18"/>
  <c r="AN52" i="18"/>
  <c r="AO52" i="18"/>
  <c r="AP52" i="18"/>
  <c r="AQ52" i="18"/>
  <c r="AR52" i="18"/>
  <c r="AS52" i="18"/>
  <c r="AT52" i="18"/>
  <c r="AU52" i="18"/>
  <c r="AV52" i="18"/>
  <c r="AW52" i="18"/>
  <c r="AX52" i="18"/>
  <c r="AY52" i="18"/>
  <c r="AZ52" i="18"/>
  <c r="BA52" i="18"/>
  <c r="BB52" i="18"/>
  <c r="BC52" i="18"/>
  <c r="BD52" i="18"/>
  <c r="BE52" i="18"/>
  <c r="BF52" i="18"/>
  <c r="BG52" i="18"/>
  <c r="BH52" i="18"/>
  <c r="BI52" i="18"/>
  <c r="BJ52" i="18"/>
  <c r="BK52" i="18"/>
  <c r="BL52" i="18"/>
  <c r="BM52" i="18"/>
  <c r="BN52" i="18"/>
  <c r="AJ55" i="18"/>
  <c r="AK55" i="18"/>
  <c r="AL55" i="18"/>
  <c r="AM55" i="18"/>
  <c r="AN55" i="18"/>
  <c r="AO55" i="18"/>
  <c r="AP55" i="18"/>
  <c r="AQ55" i="18"/>
  <c r="AR55" i="18"/>
  <c r="AS55" i="18"/>
  <c r="AT55" i="18"/>
  <c r="AU55" i="18"/>
  <c r="AV55" i="18"/>
  <c r="AW55" i="18"/>
  <c r="AX55" i="18"/>
  <c r="AY55" i="18"/>
  <c r="AZ55" i="18"/>
  <c r="BA55" i="18"/>
  <c r="BB55" i="18"/>
  <c r="BC55" i="18"/>
  <c r="BD55" i="18"/>
  <c r="BE55" i="18"/>
  <c r="BF55" i="18"/>
  <c r="BG55" i="18"/>
  <c r="BH55" i="18"/>
  <c r="BI55" i="18"/>
  <c r="BJ55" i="18"/>
  <c r="BK55" i="18"/>
  <c r="BL55" i="18"/>
  <c r="BM55" i="18"/>
  <c r="BN55" i="18"/>
  <c r="AJ59" i="18"/>
  <c r="AK59" i="18"/>
  <c r="AL59" i="18"/>
  <c r="AM59" i="18"/>
  <c r="AN59" i="18"/>
  <c r="AO59" i="18"/>
  <c r="AP59" i="18"/>
  <c r="AQ59" i="18"/>
  <c r="AR59" i="18"/>
  <c r="AS59" i="18"/>
  <c r="AT59" i="18"/>
  <c r="AU59" i="18"/>
  <c r="AV59" i="18"/>
  <c r="AW59" i="18"/>
  <c r="AX59" i="18"/>
  <c r="AY59" i="18"/>
  <c r="AZ59" i="18"/>
  <c r="BA59" i="18"/>
  <c r="BB59" i="18"/>
  <c r="BC59" i="18"/>
  <c r="BD59" i="18"/>
  <c r="BE59" i="18"/>
  <c r="BF59" i="18"/>
  <c r="BG59" i="18"/>
  <c r="BH59" i="18"/>
  <c r="BI59" i="18"/>
  <c r="BJ59" i="18"/>
  <c r="BK59" i="18"/>
  <c r="BL59" i="18"/>
  <c r="BM59" i="18"/>
  <c r="BN59" i="18"/>
  <c r="AJ65" i="18"/>
  <c r="AK65" i="18"/>
  <c r="AL65" i="18"/>
  <c r="AM65" i="18"/>
  <c r="AN65" i="18"/>
  <c r="AO65" i="18"/>
  <c r="AP65" i="18"/>
  <c r="AQ65" i="18"/>
  <c r="AR65" i="18"/>
  <c r="AS65" i="18"/>
  <c r="AT65" i="18"/>
  <c r="AU65" i="18"/>
  <c r="AV65" i="18"/>
  <c r="AW65" i="18"/>
  <c r="AX65" i="18"/>
  <c r="AY65" i="18"/>
  <c r="AZ65" i="18"/>
  <c r="BA65" i="18"/>
  <c r="BB65" i="18"/>
  <c r="BC65" i="18"/>
  <c r="BD65" i="18"/>
  <c r="BE65" i="18"/>
  <c r="BF65" i="18"/>
  <c r="BG65" i="18"/>
  <c r="BH65" i="18"/>
  <c r="BI65" i="18"/>
  <c r="BJ65" i="18"/>
  <c r="BK65" i="18"/>
  <c r="BL65" i="18"/>
  <c r="BM65" i="18"/>
  <c r="BN65" i="18"/>
  <c r="AK4" i="18"/>
  <c r="AL4" i="18"/>
  <c r="AM4" i="18"/>
  <c r="AN4" i="18"/>
  <c r="AO4" i="18"/>
  <c r="AP4" i="18"/>
  <c r="AQ4" i="18"/>
  <c r="AR4" i="18"/>
  <c r="AS4" i="18"/>
  <c r="AT4" i="18"/>
  <c r="AU4" i="18"/>
  <c r="AV4" i="18"/>
  <c r="AW4" i="18"/>
  <c r="AX4" i="18"/>
  <c r="AY4" i="18"/>
  <c r="AZ4" i="18"/>
  <c r="BA4" i="18"/>
  <c r="BB4" i="18"/>
  <c r="BC4" i="18"/>
  <c r="BD4" i="18"/>
  <c r="BE4" i="18"/>
  <c r="BF4" i="18"/>
  <c r="BG4" i="18"/>
  <c r="BH4" i="18"/>
  <c r="BI4" i="18"/>
  <c r="BJ4" i="18"/>
  <c r="BK4" i="18"/>
  <c r="BL4" i="18"/>
  <c r="BM4" i="18"/>
  <c r="BN4" i="18"/>
  <c r="AJ4" i="18"/>
  <c r="FI3" i="18"/>
  <c r="FJ3" i="18" s="1"/>
  <c r="FK3" i="18" s="1"/>
  <c r="FL3" i="18" s="1"/>
  <c r="FM3" i="18" s="1"/>
  <c r="FN3" i="18" s="1"/>
  <c r="FO3" i="18" s="1"/>
  <c r="FP3" i="18" s="1"/>
  <c r="FQ3" i="18" s="1"/>
  <c r="FR3" i="18" s="1"/>
  <c r="FS3" i="18" s="1"/>
  <c r="FT3" i="18" s="1"/>
  <c r="FU3" i="18" s="1"/>
  <c r="FV3" i="18" s="1"/>
  <c r="FW3" i="18" s="1"/>
  <c r="FX3" i="18" s="1"/>
  <c r="FY3" i="18" s="1"/>
  <c r="FZ3" i="18" s="1"/>
  <c r="GA3" i="18" s="1"/>
  <c r="GB3" i="18" s="1"/>
  <c r="GC3" i="18" s="1"/>
  <c r="GD3" i="18" s="1"/>
  <c r="GE3" i="18" s="1"/>
  <c r="GF3" i="18" s="1"/>
  <c r="GG3" i="18" s="1"/>
  <c r="GH3" i="18" s="1"/>
  <c r="GI3" i="18" s="1"/>
  <c r="GJ3" i="18" s="1"/>
  <c r="GK3" i="18" s="1"/>
  <c r="GL3" i="18" s="1"/>
  <c r="EC3" i="18"/>
  <c r="ED3" i="18" s="1"/>
  <c r="CW3" i="18"/>
  <c r="CX3" i="18" s="1"/>
  <c r="CY3" i="18" s="1"/>
  <c r="CZ3" i="18" s="1"/>
  <c r="DA3" i="18" s="1"/>
  <c r="DB3" i="18" s="1"/>
  <c r="DC3" i="18" s="1"/>
  <c r="DD3" i="18" s="1"/>
  <c r="DE3" i="18" s="1"/>
  <c r="DF3" i="18" s="1"/>
  <c r="DG3" i="18" s="1"/>
  <c r="DH3" i="18" s="1"/>
  <c r="DI3" i="18" s="1"/>
  <c r="DJ3" i="18" s="1"/>
  <c r="DK3" i="18" s="1"/>
  <c r="DL3" i="18" s="1"/>
  <c r="DM3" i="18" s="1"/>
  <c r="DN3" i="18" s="1"/>
  <c r="DO3" i="18" s="1"/>
  <c r="DP3" i="18" s="1"/>
  <c r="DQ3" i="18" s="1"/>
  <c r="DR3" i="18" s="1"/>
  <c r="DS3" i="18" s="1"/>
  <c r="DT3" i="18" s="1"/>
  <c r="DU3" i="18" s="1"/>
  <c r="DV3" i="18" s="1"/>
  <c r="DW3" i="18" s="1"/>
  <c r="DX3" i="18" s="1"/>
  <c r="DY3" i="18" s="1"/>
  <c r="DZ3" i="18" s="1"/>
  <c r="BQ3" i="18"/>
  <c r="BR3" i="18" s="1"/>
  <c r="GQ32" i="19"/>
  <c r="GQ31" i="19"/>
  <c r="GS29" i="19" a="1"/>
  <c r="GS29" i="19" s="1"/>
  <c r="GQ29" i="19"/>
  <c r="GQ33" i="19" s="1"/>
  <c r="GQ27" i="19"/>
  <c r="GP27" i="19"/>
  <c r="GP23" i="19"/>
  <c r="GQ18" i="19"/>
  <c r="GQ17" i="19"/>
  <c r="GQ12" i="19"/>
  <c r="GQ19" i="19" s="1"/>
  <c r="HA10" i="19"/>
  <c r="GY10" i="19"/>
  <c r="GP10" i="19"/>
  <c r="GX7" i="19"/>
  <c r="AK3" i="19"/>
  <c r="AL3" i="19" s="1"/>
  <c r="AM3" i="19" s="1"/>
  <c r="AN3" i="19" s="1"/>
  <c r="AO3" i="19" s="1"/>
  <c r="AP3" i="19" s="1"/>
  <c r="AQ3" i="19" s="1"/>
  <c r="AR3" i="19" s="1"/>
  <c r="AS3" i="19" s="1"/>
  <c r="AT3" i="19" s="1"/>
  <c r="AU3" i="19" s="1"/>
  <c r="AV3" i="19" s="1"/>
  <c r="AW3" i="19" s="1"/>
  <c r="AX3" i="19" s="1"/>
  <c r="AY3" i="19" s="1"/>
  <c r="AZ3" i="19" s="1"/>
  <c r="BA3" i="19" s="1"/>
  <c r="BB3" i="19" s="1"/>
  <c r="BC3" i="19" s="1"/>
  <c r="BD3" i="19" s="1"/>
  <c r="BE3" i="19" s="1"/>
  <c r="BF3" i="19" s="1"/>
  <c r="BG3" i="19" s="1"/>
  <c r="BH3" i="19" s="1"/>
  <c r="BI3" i="19" s="1"/>
  <c r="BJ3" i="19" s="1"/>
  <c r="BK3" i="19" s="1"/>
  <c r="BL3" i="19" s="1"/>
  <c r="BM3" i="19" s="1"/>
  <c r="BN3" i="19" s="1"/>
  <c r="E3" i="19"/>
  <c r="F3" i="19" s="1"/>
  <c r="GQ23" i="18"/>
  <c r="GQ22" i="18"/>
  <c r="GQ21" i="18"/>
  <c r="GS20" i="18" a="1"/>
  <c r="GS20" i="18" s="1"/>
  <c r="GQ20" i="18"/>
  <c r="GQ24" i="18" s="1"/>
  <c r="GQ18" i="18"/>
  <c r="GP18" i="18"/>
  <c r="GQ17" i="18"/>
  <c r="GP17" i="18"/>
  <c r="GQ12" i="18"/>
  <c r="GQ11" i="18"/>
  <c r="GQ9" i="18"/>
  <c r="GQ13" i="18" s="1"/>
  <c r="HA7" i="18"/>
  <c r="GY7" i="18"/>
  <c r="GP7" i="18"/>
  <c r="AK3" i="18"/>
  <c r="AL3" i="18" s="1"/>
  <c r="AM3" i="18" s="1"/>
  <c r="AN3" i="18" s="1"/>
  <c r="AO3" i="18" s="1"/>
  <c r="AP3" i="18" s="1"/>
  <c r="AQ3" i="18" s="1"/>
  <c r="AR3" i="18" s="1"/>
  <c r="AS3" i="18" s="1"/>
  <c r="AT3" i="18" s="1"/>
  <c r="AU3" i="18" s="1"/>
  <c r="AV3" i="18" s="1"/>
  <c r="AW3" i="18" s="1"/>
  <c r="AX3" i="18" s="1"/>
  <c r="AY3" i="18" s="1"/>
  <c r="AZ3" i="18" s="1"/>
  <c r="BA3" i="18" s="1"/>
  <c r="BB3" i="18" s="1"/>
  <c r="BC3" i="18" s="1"/>
  <c r="BD3" i="18" s="1"/>
  <c r="BE3" i="18" s="1"/>
  <c r="BF3" i="18" s="1"/>
  <c r="BG3" i="18" s="1"/>
  <c r="BH3" i="18" s="1"/>
  <c r="BI3" i="18" s="1"/>
  <c r="BJ3" i="18" s="1"/>
  <c r="BK3" i="18" s="1"/>
  <c r="BL3" i="18" s="1"/>
  <c r="BM3" i="18" s="1"/>
  <c r="BN3" i="18" s="1"/>
  <c r="E3" i="18"/>
  <c r="AJ5" i="16"/>
  <c r="AK5" i="16"/>
  <c r="AL5" i="16"/>
  <c r="AM5" i="16"/>
  <c r="AN5" i="16"/>
  <c r="AO5" i="16"/>
  <c r="AP5" i="16"/>
  <c r="AQ5" i="16"/>
  <c r="AR5" i="16"/>
  <c r="AS5" i="16"/>
  <c r="AT5" i="16"/>
  <c r="AU5" i="16"/>
  <c r="AV5" i="16"/>
  <c r="AW5" i="16"/>
  <c r="AX5" i="16"/>
  <c r="AY5" i="16"/>
  <c r="AZ5" i="16"/>
  <c r="BA5" i="16"/>
  <c r="BB5" i="16"/>
  <c r="BC5" i="16"/>
  <c r="BD5" i="16"/>
  <c r="BE5" i="16"/>
  <c r="BF5" i="16"/>
  <c r="BG5" i="16"/>
  <c r="BH5" i="16"/>
  <c r="BI5" i="16"/>
  <c r="BJ5" i="16"/>
  <c r="BK5" i="16"/>
  <c r="BL5" i="16"/>
  <c r="BM5" i="16"/>
  <c r="BN5" i="16"/>
  <c r="AJ7" i="16"/>
  <c r="AJ9" i="16"/>
  <c r="AJ10" i="16"/>
  <c r="AJ11" i="16"/>
  <c r="AJ12" i="16"/>
  <c r="AK12" i="16"/>
  <c r="AL12" i="16"/>
  <c r="AM12" i="16"/>
  <c r="AN12" i="16"/>
  <c r="AO12" i="16"/>
  <c r="AP12" i="16"/>
  <c r="AQ12" i="16"/>
  <c r="AR12" i="16"/>
  <c r="AS12" i="16"/>
  <c r="AT12" i="16"/>
  <c r="AU12" i="16"/>
  <c r="AV12" i="16"/>
  <c r="AW12" i="16"/>
  <c r="AX12" i="16"/>
  <c r="AY12" i="16"/>
  <c r="AZ12" i="16"/>
  <c r="BA12" i="16"/>
  <c r="BB12" i="16"/>
  <c r="BC12" i="16"/>
  <c r="BD12" i="16"/>
  <c r="BE12" i="16"/>
  <c r="BF12" i="16"/>
  <c r="BG12" i="16"/>
  <c r="BH12" i="16"/>
  <c r="BI12" i="16"/>
  <c r="BJ12" i="16"/>
  <c r="BK12" i="16"/>
  <c r="BL12" i="16"/>
  <c r="BM12" i="16"/>
  <c r="BN12" i="16"/>
  <c r="AJ15" i="16"/>
  <c r="AJ16" i="16"/>
  <c r="AJ17" i="16"/>
  <c r="AJ18" i="16"/>
  <c r="AJ19" i="16"/>
  <c r="AJ20" i="16"/>
  <c r="AJ23" i="16"/>
  <c r="AJ24" i="16"/>
  <c r="AJ26" i="16"/>
  <c r="AK26" i="16"/>
  <c r="AL26" i="16"/>
  <c r="AM26" i="16"/>
  <c r="AN26" i="16"/>
  <c r="AO26" i="16"/>
  <c r="AP26" i="16"/>
  <c r="AQ26" i="16"/>
  <c r="AR26" i="16"/>
  <c r="AS26" i="16"/>
  <c r="AT26" i="16"/>
  <c r="AU26" i="16"/>
  <c r="AV26" i="16"/>
  <c r="AW26" i="16"/>
  <c r="AX26" i="16"/>
  <c r="AY26" i="16"/>
  <c r="AZ26" i="16"/>
  <c r="BA26" i="16"/>
  <c r="BB26" i="16"/>
  <c r="BC26" i="16"/>
  <c r="BD26" i="16"/>
  <c r="BE26" i="16"/>
  <c r="BF26" i="16"/>
  <c r="BG26" i="16"/>
  <c r="BH26" i="16"/>
  <c r="BI26" i="16"/>
  <c r="BJ26" i="16"/>
  <c r="BK26" i="16"/>
  <c r="BL26" i="16"/>
  <c r="BM26" i="16"/>
  <c r="BN26" i="16"/>
  <c r="AJ27" i="16"/>
  <c r="AK27" i="16"/>
  <c r="AL27" i="16"/>
  <c r="AM27" i="16"/>
  <c r="AN27" i="16"/>
  <c r="AO27" i="16"/>
  <c r="AP27" i="16"/>
  <c r="AQ27" i="16"/>
  <c r="AR27" i="16"/>
  <c r="AS27" i="16"/>
  <c r="AT27" i="16"/>
  <c r="AU27" i="16"/>
  <c r="AV27" i="16"/>
  <c r="AW27" i="16"/>
  <c r="AX27" i="16"/>
  <c r="AY27" i="16"/>
  <c r="AZ27" i="16"/>
  <c r="BA27" i="16"/>
  <c r="BB27" i="16"/>
  <c r="BC27" i="16"/>
  <c r="BD27" i="16"/>
  <c r="BE27" i="16"/>
  <c r="BF27" i="16"/>
  <c r="BG27" i="16"/>
  <c r="BH27" i="16"/>
  <c r="BI27" i="16"/>
  <c r="BJ27" i="16"/>
  <c r="BK27" i="16"/>
  <c r="BL27" i="16"/>
  <c r="BM27" i="16"/>
  <c r="BN27" i="16"/>
  <c r="AJ28" i="16"/>
  <c r="AK28" i="16"/>
  <c r="AL28" i="16"/>
  <c r="AM28" i="16"/>
  <c r="AN28" i="16"/>
  <c r="AO28" i="16"/>
  <c r="AP28" i="16"/>
  <c r="AQ28" i="16"/>
  <c r="AR28" i="16"/>
  <c r="AS28" i="16"/>
  <c r="AT28" i="16"/>
  <c r="AU28" i="16"/>
  <c r="AV28" i="16"/>
  <c r="AW28" i="16"/>
  <c r="AX28" i="16"/>
  <c r="AY28" i="16"/>
  <c r="AZ28" i="16"/>
  <c r="BA28" i="16"/>
  <c r="BB28" i="16"/>
  <c r="BC28" i="16"/>
  <c r="BD28" i="16"/>
  <c r="BE28" i="16"/>
  <c r="BF28" i="16"/>
  <c r="BG28" i="16"/>
  <c r="BH28" i="16"/>
  <c r="BI28" i="16"/>
  <c r="BJ28" i="16"/>
  <c r="BK28" i="16"/>
  <c r="BL28" i="16"/>
  <c r="BM28" i="16"/>
  <c r="BN28" i="16"/>
  <c r="AJ29" i="16"/>
  <c r="AK29" i="16"/>
  <c r="AL29" i="16"/>
  <c r="AM29" i="16"/>
  <c r="AN29" i="16"/>
  <c r="AO29" i="16"/>
  <c r="AP29" i="16"/>
  <c r="AQ29" i="16"/>
  <c r="AR29" i="16"/>
  <c r="AS29" i="16"/>
  <c r="AT29" i="16"/>
  <c r="AU29" i="16"/>
  <c r="AV29" i="16"/>
  <c r="AW29" i="16"/>
  <c r="AX29" i="16"/>
  <c r="AY29" i="16"/>
  <c r="AZ29" i="16"/>
  <c r="BA29" i="16"/>
  <c r="BB29" i="16"/>
  <c r="BC29" i="16"/>
  <c r="BD29" i="16"/>
  <c r="BE29" i="16"/>
  <c r="BF29" i="16"/>
  <c r="BG29" i="16"/>
  <c r="BH29" i="16"/>
  <c r="BI29" i="16"/>
  <c r="BJ29" i="16"/>
  <c r="BK29" i="16"/>
  <c r="BL29" i="16"/>
  <c r="BM29" i="16"/>
  <c r="BN29" i="16"/>
  <c r="AJ30" i="16"/>
  <c r="AK30" i="16"/>
  <c r="AL30" i="16"/>
  <c r="AM30" i="16"/>
  <c r="AN30" i="16"/>
  <c r="AO30" i="16"/>
  <c r="AP30" i="16"/>
  <c r="AQ30" i="16"/>
  <c r="AR30" i="16"/>
  <c r="AS30" i="16"/>
  <c r="AT30" i="16"/>
  <c r="AU30" i="16"/>
  <c r="AV30" i="16"/>
  <c r="AW30" i="16"/>
  <c r="AX30" i="16"/>
  <c r="AY30" i="16"/>
  <c r="AZ30" i="16"/>
  <c r="BA30" i="16"/>
  <c r="BB30" i="16"/>
  <c r="BC30" i="16"/>
  <c r="BD30" i="16"/>
  <c r="BE30" i="16"/>
  <c r="BF30" i="16"/>
  <c r="BG30" i="16"/>
  <c r="BH30" i="16"/>
  <c r="BI30" i="16"/>
  <c r="BJ30" i="16"/>
  <c r="BK30" i="16"/>
  <c r="BL30" i="16"/>
  <c r="BM30" i="16"/>
  <c r="BN30" i="16"/>
  <c r="AJ31" i="16"/>
  <c r="AK31" i="16"/>
  <c r="AL31" i="16"/>
  <c r="AM31" i="16"/>
  <c r="AN31" i="16"/>
  <c r="AO31" i="16"/>
  <c r="AP31" i="16"/>
  <c r="AQ31" i="16"/>
  <c r="AR31" i="16"/>
  <c r="AS31" i="16"/>
  <c r="AT31" i="16"/>
  <c r="AU31" i="16"/>
  <c r="AV31" i="16"/>
  <c r="AW31" i="16"/>
  <c r="AX31" i="16"/>
  <c r="AY31" i="16"/>
  <c r="AZ31" i="16"/>
  <c r="BA31" i="16"/>
  <c r="BB31" i="16"/>
  <c r="BC31" i="16"/>
  <c r="BD31" i="16"/>
  <c r="BE31" i="16"/>
  <c r="BF31" i="16"/>
  <c r="BG31" i="16"/>
  <c r="BH31" i="16"/>
  <c r="BI31" i="16"/>
  <c r="BJ31" i="16"/>
  <c r="BK31" i="16"/>
  <c r="BL31" i="16"/>
  <c r="BM31" i="16"/>
  <c r="BN31" i="16"/>
  <c r="AJ33" i="16"/>
  <c r="AJ34" i="16"/>
  <c r="AJ36" i="16"/>
  <c r="AK36" i="16"/>
  <c r="AL36" i="16"/>
  <c r="AM36" i="16"/>
  <c r="AN36" i="16"/>
  <c r="AO36" i="16"/>
  <c r="AP36" i="16"/>
  <c r="AQ36" i="16"/>
  <c r="AR36" i="16"/>
  <c r="AS36" i="16"/>
  <c r="AT36" i="16"/>
  <c r="AU36" i="16"/>
  <c r="AV36" i="16"/>
  <c r="AW36" i="16"/>
  <c r="AX36" i="16"/>
  <c r="AY36" i="16"/>
  <c r="AZ36" i="16"/>
  <c r="BA36" i="16"/>
  <c r="BB36" i="16"/>
  <c r="BC36" i="16"/>
  <c r="BD36" i="16"/>
  <c r="BE36" i="16"/>
  <c r="BF36" i="16"/>
  <c r="BG36" i="16"/>
  <c r="BH36" i="16"/>
  <c r="BI36" i="16"/>
  <c r="BJ36" i="16"/>
  <c r="BK36" i="16"/>
  <c r="BL36" i="16"/>
  <c r="BM36" i="16"/>
  <c r="BN36" i="16"/>
  <c r="AJ37" i="16"/>
  <c r="AK37" i="16"/>
  <c r="AL37" i="16"/>
  <c r="AM37" i="16"/>
  <c r="AN37" i="16"/>
  <c r="AO37" i="16"/>
  <c r="AP37" i="16"/>
  <c r="AQ37" i="16"/>
  <c r="AR37" i="16"/>
  <c r="AS37" i="16"/>
  <c r="AT37" i="16"/>
  <c r="AU37" i="16"/>
  <c r="AV37" i="16"/>
  <c r="AW37" i="16"/>
  <c r="AX37" i="16"/>
  <c r="AY37" i="16"/>
  <c r="AZ37" i="16"/>
  <c r="BA37" i="16"/>
  <c r="BB37" i="16"/>
  <c r="BC37" i="16"/>
  <c r="BD37" i="16"/>
  <c r="BE37" i="16"/>
  <c r="BF37" i="16"/>
  <c r="BG37" i="16"/>
  <c r="BH37" i="16"/>
  <c r="BI37" i="16"/>
  <c r="BJ37" i="16"/>
  <c r="BK37" i="16"/>
  <c r="BL37" i="16"/>
  <c r="BM37" i="16"/>
  <c r="BN37" i="16"/>
  <c r="AJ38" i="16"/>
  <c r="AK38" i="16"/>
  <c r="AL38" i="16"/>
  <c r="AM38" i="16"/>
  <c r="AN38" i="16"/>
  <c r="AO38" i="16"/>
  <c r="AP38" i="16"/>
  <c r="AQ38" i="16"/>
  <c r="AR38" i="16"/>
  <c r="AS38" i="16"/>
  <c r="AT38" i="16"/>
  <c r="AU38" i="16"/>
  <c r="AV38" i="16"/>
  <c r="AW38" i="16"/>
  <c r="AX38" i="16"/>
  <c r="AY38" i="16"/>
  <c r="AZ38" i="16"/>
  <c r="BA38" i="16"/>
  <c r="BB38" i="16"/>
  <c r="BC38" i="16"/>
  <c r="BD38" i="16"/>
  <c r="BE38" i="16"/>
  <c r="BF38" i="16"/>
  <c r="BG38" i="16"/>
  <c r="BH38" i="16"/>
  <c r="BI38" i="16"/>
  <c r="BJ38" i="16"/>
  <c r="BK38" i="16"/>
  <c r="BL38" i="16"/>
  <c r="BM38" i="16"/>
  <c r="BN38" i="16"/>
  <c r="AJ39" i="16"/>
  <c r="AJ40" i="16"/>
  <c r="AJ41" i="16"/>
  <c r="AJ42" i="16"/>
  <c r="AJ44" i="16"/>
  <c r="AJ45" i="16"/>
  <c r="AJ48" i="16"/>
  <c r="AJ50" i="16"/>
  <c r="AK50" i="16"/>
  <c r="AL50" i="16"/>
  <c r="AM50" i="16"/>
  <c r="AN50" i="16"/>
  <c r="AO50" i="16"/>
  <c r="AP50" i="16"/>
  <c r="AQ50" i="16"/>
  <c r="AR50" i="16"/>
  <c r="AS50" i="16"/>
  <c r="AT50" i="16"/>
  <c r="AU50" i="16"/>
  <c r="AV50" i="16"/>
  <c r="AW50" i="16"/>
  <c r="AX50" i="16"/>
  <c r="AY50" i="16"/>
  <c r="AZ50" i="16"/>
  <c r="BA50" i="16"/>
  <c r="BB50" i="16"/>
  <c r="BC50" i="16"/>
  <c r="BD50" i="16"/>
  <c r="BE50" i="16"/>
  <c r="BF50" i="16"/>
  <c r="BG50" i="16"/>
  <c r="BH50" i="16"/>
  <c r="BI50" i="16"/>
  <c r="BJ50" i="16"/>
  <c r="BK50" i="16"/>
  <c r="BL50" i="16"/>
  <c r="BM50" i="16"/>
  <c r="BN50" i="16"/>
  <c r="AJ51" i="16"/>
  <c r="AK51" i="16"/>
  <c r="AL51" i="16"/>
  <c r="AM51" i="16"/>
  <c r="AN51" i="16"/>
  <c r="AO51" i="16"/>
  <c r="AP51" i="16"/>
  <c r="AQ51" i="16"/>
  <c r="AR51" i="16"/>
  <c r="AS51" i="16"/>
  <c r="AT51" i="16"/>
  <c r="AU51" i="16"/>
  <c r="AV51" i="16"/>
  <c r="AW51" i="16"/>
  <c r="AX51" i="16"/>
  <c r="AY51" i="16"/>
  <c r="AZ51" i="16"/>
  <c r="BA51" i="16"/>
  <c r="BB51" i="16"/>
  <c r="BC51" i="16"/>
  <c r="BD51" i="16"/>
  <c r="BE51" i="16"/>
  <c r="BF51" i="16"/>
  <c r="BG51" i="16"/>
  <c r="BH51" i="16"/>
  <c r="BI51" i="16"/>
  <c r="BJ51" i="16"/>
  <c r="BK51" i="16"/>
  <c r="BL51" i="16"/>
  <c r="BM51" i="16"/>
  <c r="BN51" i="16"/>
  <c r="AJ52" i="16"/>
  <c r="AK52" i="16"/>
  <c r="AL52" i="16"/>
  <c r="AM52" i="16"/>
  <c r="AN52" i="16"/>
  <c r="AO52" i="16"/>
  <c r="AP52" i="16"/>
  <c r="AQ52" i="16"/>
  <c r="AR52" i="16"/>
  <c r="AS52" i="16"/>
  <c r="AT52" i="16"/>
  <c r="AU52" i="16"/>
  <c r="AV52" i="16"/>
  <c r="AW52" i="16"/>
  <c r="AX52" i="16"/>
  <c r="AY52" i="16"/>
  <c r="AZ52" i="16"/>
  <c r="BA52" i="16"/>
  <c r="BB52" i="16"/>
  <c r="BC52" i="16"/>
  <c r="BD52" i="16"/>
  <c r="BE52" i="16"/>
  <c r="BF52" i="16"/>
  <c r="BG52" i="16"/>
  <c r="BH52" i="16"/>
  <c r="BI52" i="16"/>
  <c r="BJ52" i="16"/>
  <c r="BK52" i="16"/>
  <c r="BL52" i="16"/>
  <c r="BM52" i="16"/>
  <c r="BN52" i="16"/>
  <c r="AJ53" i="16"/>
  <c r="AK53" i="16"/>
  <c r="AL53" i="16"/>
  <c r="AM53" i="16"/>
  <c r="AN53" i="16"/>
  <c r="AO53" i="16"/>
  <c r="AP53" i="16"/>
  <c r="AQ53" i="16"/>
  <c r="AR53" i="16"/>
  <c r="AS53" i="16"/>
  <c r="AT53" i="16"/>
  <c r="AU53" i="16"/>
  <c r="AV53" i="16"/>
  <c r="AW53" i="16"/>
  <c r="AX53" i="16"/>
  <c r="AY53" i="16"/>
  <c r="AZ53" i="16"/>
  <c r="BA53" i="16"/>
  <c r="BB53" i="16"/>
  <c r="BC53" i="16"/>
  <c r="BD53" i="16"/>
  <c r="BE53" i="16"/>
  <c r="BF53" i="16"/>
  <c r="BG53" i="16"/>
  <c r="BH53" i="16"/>
  <c r="BI53" i="16"/>
  <c r="BJ53" i="16"/>
  <c r="BK53" i="16"/>
  <c r="BL53" i="16"/>
  <c r="BM53" i="16"/>
  <c r="BN53" i="16"/>
  <c r="AJ55" i="16"/>
  <c r="AJ56" i="16"/>
  <c r="AJ57" i="16"/>
  <c r="AK57" i="16"/>
  <c r="AL57" i="16"/>
  <c r="AM57" i="16"/>
  <c r="AN57" i="16"/>
  <c r="AO57" i="16"/>
  <c r="AP57" i="16"/>
  <c r="AQ57" i="16"/>
  <c r="AR57" i="16"/>
  <c r="AS57" i="16"/>
  <c r="AT57" i="16"/>
  <c r="AU57" i="16"/>
  <c r="AV57" i="16"/>
  <c r="AW57" i="16"/>
  <c r="AX57" i="16"/>
  <c r="AY57" i="16"/>
  <c r="AZ57" i="16"/>
  <c r="BA57" i="16"/>
  <c r="BB57" i="16"/>
  <c r="BC57" i="16"/>
  <c r="BD57" i="16"/>
  <c r="BE57" i="16"/>
  <c r="BF57" i="16"/>
  <c r="BG57" i="16"/>
  <c r="BH57" i="16"/>
  <c r="BI57" i="16"/>
  <c r="BJ57" i="16"/>
  <c r="BK57" i="16"/>
  <c r="BL57" i="16"/>
  <c r="BM57" i="16"/>
  <c r="BN57" i="16"/>
  <c r="AJ58" i="16"/>
  <c r="AJ61" i="16"/>
  <c r="AJ62" i="16"/>
  <c r="AJ63" i="16"/>
  <c r="AK63" i="16"/>
  <c r="AL63" i="16"/>
  <c r="AM63" i="16"/>
  <c r="AN63" i="16"/>
  <c r="AO63" i="16"/>
  <c r="AP63" i="16"/>
  <c r="AQ63" i="16"/>
  <c r="AR63" i="16"/>
  <c r="AS63" i="16"/>
  <c r="AT63" i="16"/>
  <c r="AU63" i="16"/>
  <c r="AV63" i="16"/>
  <c r="AW63" i="16"/>
  <c r="AX63" i="16"/>
  <c r="AY63" i="16"/>
  <c r="AZ63" i="16"/>
  <c r="BA63" i="16"/>
  <c r="BB63" i="16"/>
  <c r="BC63" i="16"/>
  <c r="BD63" i="16"/>
  <c r="BE63" i="16"/>
  <c r="BF63" i="16"/>
  <c r="BG63" i="16"/>
  <c r="BH63" i="16"/>
  <c r="BI63" i="16"/>
  <c r="BJ63" i="16"/>
  <c r="BK63" i="16"/>
  <c r="BL63" i="16"/>
  <c r="BM63" i="16"/>
  <c r="BN63" i="16"/>
  <c r="AJ64" i="16"/>
  <c r="AJ66" i="16"/>
  <c r="AJ67" i="16"/>
  <c r="AJ78" i="16"/>
  <c r="AK78" i="16"/>
  <c r="AL78" i="16"/>
  <c r="AM78" i="16"/>
  <c r="AN78" i="16"/>
  <c r="AO78" i="16"/>
  <c r="AP78" i="16"/>
  <c r="AQ78" i="16"/>
  <c r="AR78" i="16"/>
  <c r="AS78" i="16"/>
  <c r="AT78" i="16"/>
  <c r="AU78" i="16"/>
  <c r="AV78" i="16"/>
  <c r="AW78" i="16"/>
  <c r="AX78" i="16"/>
  <c r="AY78" i="16"/>
  <c r="AZ78" i="16"/>
  <c r="BA78" i="16"/>
  <c r="BB78" i="16"/>
  <c r="BC78" i="16"/>
  <c r="BD78" i="16"/>
  <c r="BE78" i="16"/>
  <c r="BF78" i="16"/>
  <c r="BG78" i="16"/>
  <c r="BH78" i="16"/>
  <c r="BI78" i="16"/>
  <c r="BJ78" i="16"/>
  <c r="BK78" i="16"/>
  <c r="BL78" i="16"/>
  <c r="BM78" i="16"/>
  <c r="BN78" i="16"/>
  <c r="AK4" i="16"/>
  <c r="AL4" i="16"/>
  <c r="AM4" i="16"/>
  <c r="AN4" i="16"/>
  <c r="AO4" i="16"/>
  <c r="AP4" i="16"/>
  <c r="AQ4" i="16"/>
  <c r="AR4" i="16"/>
  <c r="AS4" i="16"/>
  <c r="AT4" i="16"/>
  <c r="AU4" i="16"/>
  <c r="AV4" i="16"/>
  <c r="AW4" i="16"/>
  <c r="AX4" i="16"/>
  <c r="AY4" i="16"/>
  <c r="AZ4" i="16"/>
  <c r="BA4" i="16"/>
  <c r="BB4" i="16"/>
  <c r="BC4" i="16"/>
  <c r="BD4" i="16"/>
  <c r="BE4" i="16"/>
  <c r="BF4" i="16"/>
  <c r="BG4" i="16"/>
  <c r="BH4" i="16"/>
  <c r="BI4" i="16"/>
  <c r="BJ4" i="16"/>
  <c r="BK4" i="16"/>
  <c r="BL4" i="16"/>
  <c r="BM4" i="16"/>
  <c r="BN4" i="16"/>
  <c r="AJ4" i="16"/>
  <c r="AJ5" i="15"/>
  <c r="AK5" i="15"/>
  <c r="AL5" i="15"/>
  <c r="AM5" i="15"/>
  <c r="AN5" i="15"/>
  <c r="AO5" i="15"/>
  <c r="AP5" i="15"/>
  <c r="AQ5" i="15"/>
  <c r="AR5" i="15"/>
  <c r="AS5" i="15"/>
  <c r="AT5" i="15"/>
  <c r="AU5" i="15"/>
  <c r="AV5" i="15"/>
  <c r="AW5" i="15"/>
  <c r="AX5" i="15"/>
  <c r="AY5" i="15"/>
  <c r="AZ5" i="15"/>
  <c r="BA5" i="15"/>
  <c r="BB5" i="15"/>
  <c r="BC5" i="15"/>
  <c r="BD5" i="15"/>
  <c r="BE5" i="15"/>
  <c r="BF5" i="15"/>
  <c r="BG5" i="15"/>
  <c r="BH5" i="15"/>
  <c r="BI5" i="15"/>
  <c r="BJ5" i="15"/>
  <c r="BK5" i="15"/>
  <c r="BL5" i="15"/>
  <c r="BM5" i="15"/>
  <c r="BN5" i="15"/>
  <c r="AJ7" i="15"/>
  <c r="AJ9" i="15"/>
  <c r="AJ10" i="15"/>
  <c r="AJ11" i="15"/>
  <c r="AJ12" i="15"/>
  <c r="AK12" i="15"/>
  <c r="AL12" i="15"/>
  <c r="AM12" i="15"/>
  <c r="AN12" i="15"/>
  <c r="AO12" i="15"/>
  <c r="AP12" i="15"/>
  <c r="AQ12" i="15"/>
  <c r="AR12" i="15"/>
  <c r="AS12" i="15"/>
  <c r="AT12" i="15"/>
  <c r="AU12" i="15"/>
  <c r="AV12" i="15"/>
  <c r="AW12" i="15"/>
  <c r="AX12" i="15"/>
  <c r="AY12" i="15"/>
  <c r="AZ12" i="15"/>
  <c r="BA12" i="15"/>
  <c r="BB12" i="15"/>
  <c r="BC12" i="15"/>
  <c r="BD12" i="15"/>
  <c r="BE12" i="15"/>
  <c r="BF12" i="15"/>
  <c r="BG12" i="15"/>
  <c r="BH12" i="15"/>
  <c r="BI12" i="15"/>
  <c r="BJ12" i="15"/>
  <c r="BK12" i="15"/>
  <c r="BL12" i="15"/>
  <c r="BM12" i="15"/>
  <c r="BN12" i="15"/>
  <c r="AJ15" i="15"/>
  <c r="AJ16" i="15"/>
  <c r="AJ17" i="15"/>
  <c r="AJ18" i="15"/>
  <c r="AJ19" i="15"/>
  <c r="AJ20" i="15"/>
  <c r="AJ23" i="15"/>
  <c r="AJ24" i="15"/>
  <c r="AJ26" i="15"/>
  <c r="AK26" i="15"/>
  <c r="AL26" i="15"/>
  <c r="AM26" i="15"/>
  <c r="AN26" i="15"/>
  <c r="AO26" i="15"/>
  <c r="AP26" i="15"/>
  <c r="AQ26" i="15"/>
  <c r="AR26" i="15"/>
  <c r="AS26" i="15"/>
  <c r="AT26" i="15"/>
  <c r="AU26" i="15"/>
  <c r="AV26" i="15"/>
  <c r="AW26" i="15"/>
  <c r="AX26" i="15"/>
  <c r="AY26" i="15"/>
  <c r="AZ26" i="15"/>
  <c r="BA26" i="15"/>
  <c r="BB26" i="15"/>
  <c r="BC26" i="15"/>
  <c r="BD26" i="15"/>
  <c r="BE26" i="15"/>
  <c r="BF26" i="15"/>
  <c r="BG26" i="15"/>
  <c r="BH26" i="15"/>
  <c r="BI26" i="15"/>
  <c r="BJ26" i="15"/>
  <c r="BK26" i="15"/>
  <c r="BL26" i="15"/>
  <c r="BM26" i="15"/>
  <c r="BN26" i="15"/>
  <c r="AJ27" i="15"/>
  <c r="AK27" i="15"/>
  <c r="AL27" i="15"/>
  <c r="AM27" i="15"/>
  <c r="AN27" i="15"/>
  <c r="AO27" i="15"/>
  <c r="AP27" i="15"/>
  <c r="AQ27" i="15"/>
  <c r="AR27" i="15"/>
  <c r="AS27" i="15"/>
  <c r="AT27" i="15"/>
  <c r="AU27" i="15"/>
  <c r="AV27" i="15"/>
  <c r="AW27" i="15"/>
  <c r="AX27" i="15"/>
  <c r="AY27" i="15"/>
  <c r="AZ27" i="15"/>
  <c r="BA27" i="15"/>
  <c r="BB27" i="15"/>
  <c r="BC27" i="15"/>
  <c r="BD27" i="15"/>
  <c r="BE27" i="15"/>
  <c r="BF27" i="15"/>
  <c r="BG27" i="15"/>
  <c r="BH27" i="15"/>
  <c r="BI27" i="15"/>
  <c r="BJ27" i="15"/>
  <c r="BK27" i="15"/>
  <c r="BL27" i="15"/>
  <c r="BM27" i="15"/>
  <c r="BN27" i="15"/>
  <c r="AJ28" i="15"/>
  <c r="AK28" i="15"/>
  <c r="AL28" i="15"/>
  <c r="AM28" i="15"/>
  <c r="AN28" i="15"/>
  <c r="AO28" i="15"/>
  <c r="AP28" i="15"/>
  <c r="AQ28" i="15"/>
  <c r="AR28" i="15"/>
  <c r="AS28" i="15"/>
  <c r="AT28" i="15"/>
  <c r="AU28" i="15"/>
  <c r="AV28" i="15"/>
  <c r="AW28" i="15"/>
  <c r="AX28" i="15"/>
  <c r="AY28" i="15"/>
  <c r="AZ28" i="15"/>
  <c r="BA28" i="15"/>
  <c r="BB28" i="15"/>
  <c r="BC28" i="15"/>
  <c r="BD28" i="15"/>
  <c r="BE28" i="15"/>
  <c r="BF28" i="15"/>
  <c r="BG28" i="15"/>
  <c r="BH28" i="15"/>
  <c r="BI28" i="15"/>
  <c r="BJ28" i="15"/>
  <c r="BK28" i="15"/>
  <c r="BL28" i="15"/>
  <c r="BM28" i="15"/>
  <c r="BN28" i="15"/>
  <c r="AJ29" i="15"/>
  <c r="AK29" i="15"/>
  <c r="AL29" i="15"/>
  <c r="AM29" i="15"/>
  <c r="AN29" i="15"/>
  <c r="AO29" i="15"/>
  <c r="AP29" i="15"/>
  <c r="AQ29" i="15"/>
  <c r="AR29" i="15"/>
  <c r="AS29" i="15"/>
  <c r="AT29" i="15"/>
  <c r="AU29" i="15"/>
  <c r="AV29" i="15"/>
  <c r="AW29" i="15"/>
  <c r="AX29" i="15"/>
  <c r="AY29" i="15"/>
  <c r="AZ29" i="15"/>
  <c r="BA29" i="15"/>
  <c r="BB29" i="15"/>
  <c r="BC29" i="15"/>
  <c r="BD29" i="15"/>
  <c r="BE29" i="15"/>
  <c r="BF29" i="15"/>
  <c r="BG29" i="15"/>
  <c r="BH29" i="15"/>
  <c r="BI29" i="15"/>
  <c r="BJ29" i="15"/>
  <c r="BK29" i="15"/>
  <c r="BL29" i="15"/>
  <c r="BM29" i="15"/>
  <c r="BN29" i="15"/>
  <c r="AJ30" i="15"/>
  <c r="AK30" i="15"/>
  <c r="AL30" i="15"/>
  <c r="AM30" i="15"/>
  <c r="AN30" i="15"/>
  <c r="AO30" i="15"/>
  <c r="AP30" i="15"/>
  <c r="AQ30" i="15"/>
  <c r="AR30" i="15"/>
  <c r="AS30" i="15"/>
  <c r="AT30" i="15"/>
  <c r="AU30" i="15"/>
  <c r="AV30" i="15"/>
  <c r="AW30" i="15"/>
  <c r="AX30" i="15"/>
  <c r="AY30" i="15"/>
  <c r="AZ30" i="15"/>
  <c r="BA30" i="15"/>
  <c r="BB30" i="15"/>
  <c r="BC30" i="15"/>
  <c r="BD30" i="15"/>
  <c r="BE30" i="15"/>
  <c r="BF30" i="15"/>
  <c r="BG30" i="15"/>
  <c r="BH30" i="15"/>
  <c r="BI30" i="15"/>
  <c r="BJ30" i="15"/>
  <c r="BK30" i="15"/>
  <c r="BL30" i="15"/>
  <c r="BM30" i="15"/>
  <c r="BN30" i="15"/>
  <c r="AJ31" i="15"/>
  <c r="AK31" i="15"/>
  <c r="AL31" i="15"/>
  <c r="AM31" i="15"/>
  <c r="AN31" i="15"/>
  <c r="AO31" i="15"/>
  <c r="AP31" i="15"/>
  <c r="AQ31" i="15"/>
  <c r="AR31" i="15"/>
  <c r="AS31" i="15"/>
  <c r="AT31" i="15"/>
  <c r="AU31" i="15"/>
  <c r="AV31" i="15"/>
  <c r="AW31" i="15"/>
  <c r="AX31" i="15"/>
  <c r="AY31" i="15"/>
  <c r="AZ31" i="15"/>
  <c r="BA31" i="15"/>
  <c r="BB31" i="15"/>
  <c r="BC31" i="15"/>
  <c r="BD31" i="15"/>
  <c r="BE31" i="15"/>
  <c r="BF31" i="15"/>
  <c r="BG31" i="15"/>
  <c r="BH31" i="15"/>
  <c r="BI31" i="15"/>
  <c r="BJ31" i="15"/>
  <c r="BK31" i="15"/>
  <c r="BL31" i="15"/>
  <c r="BM31" i="15"/>
  <c r="BN31" i="15"/>
  <c r="AJ33" i="15"/>
  <c r="AJ34" i="15"/>
  <c r="AJ36" i="15"/>
  <c r="AK36" i="15"/>
  <c r="AL36" i="15"/>
  <c r="AM36" i="15"/>
  <c r="AN36" i="15"/>
  <c r="AO36" i="15"/>
  <c r="AP36" i="15"/>
  <c r="AQ36" i="15"/>
  <c r="AR36" i="15"/>
  <c r="AS36" i="15"/>
  <c r="AT36" i="15"/>
  <c r="AU36" i="15"/>
  <c r="AV36" i="15"/>
  <c r="AW36" i="15"/>
  <c r="AX36" i="15"/>
  <c r="AY36" i="15"/>
  <c r="AZ36" i="15"/>
  <c r="BA36" i="15"/>
  <c r="BB36" i="15"/>
  <c r="BC36" i="15"/>
  <c r="BD36" i="15"/>
  <c r="BE36" i="15"/>
  <c r="BF36" i="15"/>
  <c r="BG36" i="15"/>
  <c r="BH36" i="15"/>
  <c r="BI36" i="15"/>
  <c r="BJ36" i="15"/>
  <c r="BK36" i="15"/>
  <c r="BL36" i="15"/>
  <c r="BM36" i="15"/>
  <c r="BN36" i="15"/>
  <c r="AJ37" i="15"/>
  <c r="AK37" i="15"/>
  <c r="AL37" i="15"/>
  <c r="AM37" i="15"/>
  <c r="AN37" i="15"/>
  <c r="AO37" i="15"/>
  <c r="AP37" i="15"/>
  <c r="AQ37" i="15"/>
  <c r="AR37" i="15"/>
  <c r="AS37" i="15"/>
  <c r="AT37" i="15"/>
  <c r="AU37" i="15"/>
  <c r="AV37" i="15"/>
  <c r="AW37" i="15"/>
  <c r="AX37" i="15"/>
  <c r="AY37" i="15"/>
  <c r="AZ37" i="15"/>
  <c r="BA37" i="15"/>
  <c r="BB37" i="15"/>
  <c r="BC37" i="15"/>
  <c r="BD37" i="15"/>
  <c r="BE37" i="15"/>
  <c r="BF37" i="15"/>
  <c r="BG37" i="15"/>
  <c r="BH37" i="15"/>
  <c r="BI37" i="15"/>
  <c r="BJ37" i="15"/>
  <c r="BK37" i="15"/>
  <c r="BL37" i="15"/>
  <c r="BM37" i="15"/>
  <c r="BN37" i="15"/>
  <c r="AJ38" i="15"/>
  <c r="AK38" i="15"/>
  <c r="AL38" i="15"/>
  <c r="AM38" i="15"/>
  <c r="AN38" i="15"/>
  <c r="AO38" i="15"/>
  <c r="AP38" i="15"/>
  <c r="AQ38" i="15"/>
  <c r="AR38" i="15"/>
  <c r="AS38" i="15"/>
  <c r="AT38" i="15"/>
  <c r="AU38" i="15"/>
  <c r="AV38" i="15"/>
  <c r="AW38" i="15"/>
  <c r="AX38" i="15"/>
  <c r="AY38" i="15"/>
  <c r="AZ38" i="15"/>
  <c r="BA38" i="15"/>
  <c r="BB38" i="15"/>
  <c r="BC38" i="15"/>
  <c r="BD38" i="15"/>
  <c r="BE38" i="15"/>
  <c r="BF38" i="15"/>
  <c r="BG38" i="15"/>
  <c r="BH38" i="15"/>
  <c r="BI38" i="15"/>
  <c r="BJ38" i="15"/>
  <c r="BK38" i="15"/>
  <c r="BL38" i="15"/>
  <c r="BM38" i="15"/>
  <c r="BN38" i="15"/>
  <c r="AJ39" i="15"/>
  <c r="AJ40" i="15"/>
  <c r="AJ41" i="15"/>
  <c r="AJ42" i="15"/>
  <c r="AJ44" i="15"/>
  <c r="AJ45" i="15"/>
  <c r="AJ48" i="15"/>
  <c r="AJ50" i="15"/>
  <c r="AK50" i="15"/>
  <c r="AL50" i="15"/>
  <c r="AM50" i="15"/>
  <c r="AN50" i="15"/>
  <c r="AO50" i="15"/>
  <c r="AP50" i="15"/>
  <c r="AQ50" i="15"/>
  <c r="AR50" i="15"/>
  <c r="AS50" i="15"/>
  <c r="AT50" i="15"/>
  <c r="AU50" i="15"/>
  <c r="AV50" i="15"/>
  <c r="AW50" i="15"/>
  <c r="AX50" i="15"/>
  <c r="AY50" i="15"/>
  <c r="AZ50" i="15"/>
  <c r="BA50" i="15"/>
  <c r="BB50" i="15"/>
  <c r="BC50" i="15"/>
  <c r="BD50" i="15"/>
  <c r="BE50" i="15"/>
  <c r="BF50" i="15"/>
  <c r="BG50" i="15"/>
  <c r="BH50" i="15"/>
  <c r="BI50" i="15"/>
  <c r="BJ50" i="15"/>
  <c r="BK50" i="15"/>
  <c r="BL50" i="15"/>
  <c r="BM50" i="15"/>
  <c r="BN50" i="15"/>
  <c r="AJ51" i="15"/>
  <c r="AK51" i="15"/>
  <c r="AL51" i="15"/>
  <c r="AM51" i="15"/>
  <c r="AN51" i="15"/>
  <c r="AO51" i="15"/>
  <c r="AP51" i="15"/>
  <c r="AQ51" i="15"/>
  <c r="AR51" i="15"/>
  <c r="AS51" i="15"/>
  <c r="AT51" i="15"/>
  <c r="AU51" i="15"/>
  <c r="AV51" i="15"/>
  <c r="AW51" i="15"/>
  <c r="AX51" i="15"/>
  <c r="AY51" i="15"/>
  <c r="AZ51" i="15"/>
  <c r="BA51" i="15"/>
  <c r="BB51" i="15"/>
  <c r="BC51" i="15"/>
  <c r="BD51" i="15"/>
  <c r="BE51" i="15"/>
  <c r="BF51" i="15"/>
  <c r="BG51" i="15"/>
  <c r="BH51" i="15"/>
  <c r="BI51" i="15"/>
  <c r="BJ51" i="15"/>
  <c r="BK51" i="15"/>
  <c r="BL51" i="15"/>
  <c r="BM51" i="15"/>
  <c r="BN51" i="15"/>
  <c r="AJ52" i="15"/>
  <c r="AK52" i="15"/>
  <c r="AL52" i="15"/>
  <c r="AM52" i="15"/>
  <c r="AN52" i="15"/>
  <c r="AO52" i="15"/>
  <c r="AP52" i="15"/>
  <c r="AQ52" i="15"/>
  <c r="AR52" i="15"/>
  <c r="AS52" i="15"/>
  <c r="AT52" i="15"/>
  <c r="AU52" i="15"/>
  <c r="AV52" i="15"/>
  <c r="AW52" i="15"/>
  <c r="AX52" i="15"/>
  <c r="AY52" i="15"/>
  <c r="AZ52" i="15"/>
  <c r="BA52" i="15"/>
  <c r="BB52" i="15"/>
  <c r="BC52" i="15"/>
  <c r="BD52" i="15"/>
  <c r="BE52" i="15"/>
  <c r="BF52" i="15"/>
  <c r="BG52" i="15"/>
  <c r="BH52" i="15"/>
  <c r="BI52" i="15"/>
  <c r="BJ52" i="15"/>
  <c r="BK52" i="15"/>
  <c r="BL52" i="15"/>
  <c r="BM52" i="15"/>
  <c r="BN52" i="15"/>
  <c r="AJ53" i="15"/>
  <c r="AK53" i="15"/>
  <c r="AL53" i="15"/>
  <c r="AM53" i="15"/>
  <c r="AN53" i="15"/>
  <c r="AO53" i="15"/>
  <c r="AP53" i="15"/>
  <c r="AQ53" i="15"/>
  <c r="AR53" i="15"/>
  <c r="AS53" i="15"/>
  <c r="AT53" i="15"/>
  <c r="AU53" i="15"/>
  <c r="AV53" i="15"/>
  <c r="AW53" i="15"/>
  <c r="AX53" i="15"/>
  <c r="AY53" i="15"/>
  <c r="AZ53" i="15"/>
  <c r="BA53" i="15"/>
  <c r="BB53" i="15"/>
  <c r="BC53" i="15"/>
  <c r="BD53" i="15"/>
  <c r="BE53" i="15"/>
  <c r="BF53" i="15"/>
  <c r="BG53" i="15"/>
  <c r="BH53" i="15"/>
  <c r="BI53" i="15"/>
  <c r="BJ53" i="15"/>
  <c r="BK53" i="15"/>
  <c r="BL53" i="15"/>
  <c r="BM53" i="15"/>
  <c r="BN53" i="15"/>
  <c r="AJ55" i="15"/>
  <c r="AJ56" i="15"/>
  <c r="AJ57" i="15"/>
  <c r="AK57" i="15"/>
  <c r="AL57" i="15"/>
  <c r="AM57" i="15"/>
  <c r="AN57" i="15"/>
  <c r="AO57" i="15"/>
  <c r="AP57" i="15"/>
  <c r="AQ57" i="15"/>
  <c r="AR57" i="15"/>
  <c r="AS57" i="15"/>
  <c r="AT57" i="15"/>
  <c r="AU57" i="15"/>
  <c r="AV57" i="15"/>
  <c r="AW57" i="15"/>
  <c r="AX57" i="15"/>
  <c r="AY57" i="15"/>
  <c r="AZ57" i="15"/>
  <c r="BA57" i="15"/>
  <c r="BB57" i="15"/>
  <c r="BC57" i="15"/>
  <c r="BD57" i="15"/>
  <c r="BE57" i="15"/>
  <c r="BF57" i="15"/>
  <c r="BG57" i="15"/>
  <c r="BH57" i="15"/>
  <c r="BI57" i="15"/>
  <c r="BJ57" i="15"/>
  <c r="BK57" i="15"/>
  <c r="BL57" i="15"/>
  <c r="BM57" i="15"/>
  <c r="BN57" i="15"/>
  <c r="AJ58" i="15"/>
  <c r="AJ61" i="15"/>
  <c r="AJ62" i="15"/>
  <c r="AJ63" i="15"/>
  <c r="AK63" i="15"/>
  <c r="AL63" i="15"/>
  <c r="AM63" i="15"/>
  <c r="AN63" i="15"/>
  <c r="AO63" i="15"/>
  <c r="AP63" i="15"/>
  <c r="AQ63" i="15"/>
  <c r="AR63" i="15"/>
  <c r="AS63" i="15"/>
  <c r="AT63" i="15"/>
  <c r="AU63" i="15"/>
  <c r="AV63" i="15"/>
  <c r="AW63" i="15"/>
  <c r="AX63" i="15"/>
  <c r="AY63" i="15"/>
  <c r="AZ63" i="15"/>
  <c r="BA63" i="15"/>
  <c r="BB63" i="15"/>
  <c r="BC63" i="15"/>
  <c r="BD63" i="15"/>
  <c r="BE63" i="15"/>
  <c r="BF63" i="15"/>
  <c r="BG63" i="15"/>
  <c r="BH63" i="15"/>
  <c r="BI63" i="15"/>
  <c r="BJ63" i="15"/>
  <c r="BK63" i="15"/>
  <c r="BL63" i="15"/>
  <c r="BM63" i="15"/>
  <c r="BN63" i="15"/>
  <c r="AJ64" i="15"/>
  <c r="AJ66" i="15"/>
  <c r="AJ67" i="15"/>
  <c r="AK4" i="15"/>
  <c r="AL4" i="15"/>
  <c r="AM4" i="15"/>
  <c r="AN4" i="15"/>
  <c r="AO4" i="15"/>
  <c r="AP4" i="15"/>
  <c r="AQ4" i="15"/>
  <c r="AR4" i="15"/>
  <c r="AS4" i="15"/>
  <c r="AT4" i="15"/>
  <c r="AU4" i="15"/>
  <c r="AV4" i="15"/>
  <c r="AW4" i="15"/>
  <c r="AX4" i="15"/>
  <c r="AY4" i="15"/>
  <c r="AZ4" i="15"/>
  <c r="BA4" i="15"/>
  <c r="BB4" i="15"/>
  <c r="BC4" i="15"/>
  <c r="BD4" i="15"/>
  <c r="BE4" i="15"/>
  <c r="BF4" i="15"/>
  <c r="BG4" i="15"/>
  <c r="BH4" i="15"/>
  <c r="BI4" i="15"/>
  <c r="BJ4" i="15"/>
  <c r="BK4" i="15"/>
  <c r="BL4" i="15"/>
  <c r="BM4" i="15"/>
  <c r="BN4" i="15"/>
  <c r="AJ4" i="15"/>
  <c r="AJ5" i="14"/>
  <c r="AK5" i="14"/>
  <c r="AL5" i="14"/>
  <c r="AM5" i="14"/>
  <c r="AN5" i="14"/>
  <c r="AO5" i="14"/>
  <c r="AP5" i="14"/>
  <c r="AQ5" i="14"/>
  <c r="AR5" i="14"/>
  <c r="AS5" i="14"/>
  <c r="AT5" i="14"/>
  <c r="AU5" i="14"/>
  <c r="AV5" i="14"/>
  <c r="AW5" i="14"/>
  <c r="AX5" i="14"/>
  <c r="AY5" i="14"/>
  <c r="AZ5" i="14"/>
  <c r="BA5" i="14"/>
  <c r="BB5" i="14"/>
  <c r="BC5" i="14"/>
  <c r="BD5" i="14"/>
  <c r="BE5" i="14"/>
  <c r="BF5" i="14"/>
  <c r="BG5" i="14"/>
  <c r="BH5" i="14"/>
  <c r="BI5" i="14"/>
  <c r="BJ5" i="14"/>
  <c r="BK5" i="14"/>
  <c r="BL5" i="14"/>
  <c r="BM5" i="14"/>
  <c r="BN5" i="14"/>
  <c r="AJ6" i="14"/>
  <c r="AK6" i="14"/>
  <c r="AL6" i="14"/>
  <c r="AM6" i="14"/>
  <c r="AN6" i="14"/>
  <c r="AO6" i="14"/>
  <c r="AP6" i="14"/>
  <c r="AQ6" i="14"/>
  <c r="AR6" i="14"/>
  <c r="AS6" i="14"/>
  <c r="AT6" i="14"/>
  <c r="AU6" i="14"/>
  <c r="AV6" i="14"/>
  <c r="AW6" i="14"/>
  <c r="AX6" i="14"/>
  <c r="AY6" i="14"/>
  <c r="AZ6" i="14"/>
  <c r="BA6" i="14"/>
  <c r="BB6" i="14"/>
  <c r="BC6" i="14"/>
  <c r="BD6" i="14"/>
  <c r="BE6" i="14"/>
  <c r="BF6" i="14"/>
  <c r="BG6" i="14"/>
  <c r="BH6" i="14"/>
  <c r="BI6" i="14"/>
  <c r="BJ6" i="14"/>
  <c r="BK6" i="14"/>
  <c r="BL6" i="14"/>
  <c r="BM6" i="14"/>
  <c r="BN6" i="14"/>
  <c r="AJ7" i="14"/>
  <c r="AK7" i="14"/>
  <c r="AL7" i="14"/>
  <c r="AM7" i="14"/>
  <c r="AN7" i="14"/>
  <c r="AO7" i="14"/>
  <c r="AP7" i="14"/>
  <c r="AQ7" i="14"/>
  <c r="AR7" i="14"/>
  <c r="AS7" i="14"/>
  <c r="AT7" i="14"/>
  <c r="AU7" i="14"/>
  <c r="AV7" i="14"/>
  <c r="AW7" i="14"/>
  <c r="AX7" i="14"/>
  <c r="AY7" i="14"/>
  <c r="AZ7" i="14"/>
  <c r="BA7" i="14"/>
  <c r="BB7" i="14"/>
  <c r="BC7" i="14"/>
  <c r="BD7" i="14"/>
  <c r="BE7" i="14"/>
  <c r="BF7" i="14"/>
  <c r="BG7" i="14"/>
  <c r="BH7" i="14"/>
  <c r="BI7" i="14"/>
  <c r="BJ7" i="14"/>
  <c r="BK7" i="14"/>
  <c r="BL7" i="14"/>
  <c r="BM7" i="14"/>
  <c r="BN7" i="14"/>
  <c r="AJ8" i="14"/>
  <c r="AK8" i="14"/>
  <c r="AL8" i="14"/>
  <c r="AM8" i="14"/>
  <c r="AN8" i="14"/>
  <c r="AO8" i="14"/>
  <c r="AP8" i="14"/>
  <c r="AQ8" i="14"/>
  <c r="AR8" i="14"/>
  <c r="AS8" i="14"/>
  <c r="AT8" i="14"/>
  <c r="AU8" i="14"/>
  <c r="AV8" i="14"/>
  <c r="AW8" i="14"/>
  <c r="AX8" i="14"/>
  <c r="AY8" i="14"/>
  <c r="AZ8" i="14"/>
  <c r="BA8" i="14"/>
  <c r="BB8" i="14"/>
  <c r="BC8" i="14"/>
  <c r="BD8" i="14"/>
  <c r="BE8" i="14"/>
  <c r="BF8" i="14"/>
  <c r="BG8" i="14"/>
  <c r="BH8" i="14"/>
  <c r="BI8" i="14"/>
  <c r="BJ8" i="14"/>
  <c r="BK8" i="14"/>
  <c r="BL8" i="14"/>
  <c r="BM8" i="14"/>
  <c r="BN8" i="14"/>
  <c r="AJ9" i="14"/>
  <c r="AK9" i="14"/>
  <c r="AL9" i="14"/>
  <c r="AM9" i="14"/>
  <c r="AN9" i="14"/>
  <c r="AO9" i="14"/>
  <c r="AP9" i="14"/>
  <c r="AQ9" i="14"/>
  <c r="AR9" i="14"/>
  <c r="AS9" i="14"/>
  <c r="AT9" i="14"/>
  <c r="AU9" i="14"/>
  <c r="AV9" i="14"/>
  <c r="AW9" i="14"/>
  <c r="AX9" i="14"/>
  <c r="AY9" i="14"/>
  <c r="AZ9" i="14"/>
  <c r="BA9" i="14"/>
  <c r="BB9" i="14"/>
  <c r="BC9" i="14"/>
  <c r="BD9" i="14"/>
  <c r="BE9" i="14"/>
  <c r="BF9" i="14"/>
  <c r="BG9" i="14"/>
  <c r="BH9" i="14"/>
  <c r="BI9" i="14"/>
  <c r="BJ9" i="14"/>
  <c r="BK9" i="14"/>
  <c r="BL9" i="14"/>
  <c r="BM9" i="14"/>
  <c r="BN9" i="14"/>
  <c r="AJ10" i="14"/>
  <c r="AK10" i="14"/>
  <c r="AL10" i="14"/>
  <c r="AM10" i="14"/>
  <c r="AN10" i="14"/>
  <c r="AO10" i="14"/>
  <c r="AP10" i="14"/>
  <c r="AQ10" i="14"/>
  <c r="AR10" i="14"/>
  <c r="AS10" i="14"/>
  <c r="AT10" i="14"/>
  <c r="AU10" i="14"/>
  <c r="AV10" i="14"/>
  <c r="AW10" i="14"/>
  <c r="AX10" i="14"/>
  <c r="AY10" i="14"/>
  <c r="AZ10" i="14"/>
  <c r="BA10" i="14"/>
  <c r="BB10" i="14"/>
  <c r="BC10" i="14"/>
  <c r="BD10" i="14"/>
  <c r="BE10" i="14"/>
  <c r="BF10" i="14"/>
  <c r="BG10" i="14"/>
  <c r="BH10" i="14"/>
  <c r="BI10" i="14"/>
  <c r="BJ10" i="14"/>
  <c r="BK10" i="14"/>
  <c r="BL10" i="14"/>
  <c r="BM10" i="14"/>
  <c r="BN10" i="14"/>
  <c r="AJ11" i="14"/>
  <c r="AK11" i="14"/>
  <c r="AL11" i="14"/>
  <c r="AM11" i="14"/>
  <c r="AN11" i="14"/>
  <c r="AO11" i="14"/>
  <c r="AP11" i="14"/>
  <c r="AQ11" i="14"/>
  <c r="AR11" i="14"/>
  <c r="AS11" i="14"/>
  <c r="AT11" i="14"/>
  <c r="AU11" i="14"/>
  <c r="AV11" i="14"/>
  <c r="AW11" i="14"/>
  <c r="AX11" i="14"/>
  <c r="AY11" i="14"/>
  <c r="AZ11" i="14"/>
  <c r="BA11" i="14"/>
  <c r="BB11" i="14"/>
  <c r="BC11" i="14"/>
  <c r="BD11" i="14"/>
  <c r="BE11" i="14"/>
  <c r="BF11" i="14"/>
  <c r="BG11" i="14"/>
  <c r="BH11" i="14"/>
  <c r="BI11" i="14"/>
  <c r="BJ11" i="14"/>
  <c r="BK11" i="14"/>
  <c r="BL11" i="14"/>
  <c r="BM11" i="14"/>
  <c r="BN11" i="14"/>
  <c r="AJ12" i="14"/>
  <c r="AK12" i="14"/>
  <c r="AL12" i="14"/>
  <c r="AM12" i="14"/>
  <c r="AN12" i="14"/>
  <c r="AO12" i="14"/>
  <c r="AP12" i="14"/>
  <c r="AQ12" i="14"/>
  <c r="AR12" i="14"/>
  <c r="AS12" i="14"/>
  <c r="AT12" i="14"/>
  <c r="AU12" i="14"/>
  <c r="AV12" i="14"/>
  <c r="AW12" i="14"/>
  <c r="AX12" i="14"/>
  <c r="AY12" i="14"/>
  <c r="AZ12" i="14"/>
  <c r="BA12" i="14"/>
  <c r="BB12" i="14"/>
  <c r="BC12" i="14"/>
  <c r="BD12" i="14"/>
  <c r="BE12" i="14"/>
  <c r="BF12" i="14"/>
  <c r="BG12" i="14"/>
  <c r="BH12" i="14"/>
  <c r="BI12" i="14"/>
  <c r="BJ12" i="14"/>
  <c r="BK12" i="14"/>
  <c r="BL12" i="14"/>
  <c r="BM12" i="14"/>
  <c r="BN12" i="14"/>
  <c r="AJ13" i="14"/>
  <c r="AK13" i="14"/>
  <c r="AL13" i="14"/>
  <c r="AM13" i="14"/>
  <c r="AN13" i="14"/>
  <c r="AO13" i="14"/>
  <c r="AP13" i="14"/>
  <c r="AQ13" i="14"/>
  <c r="AR13" i="14"/>
  <c r="AS13" i="14"/>
  <c r="AT13" i="14"/>
  <c r="AU13" i="14"/>
  <c r="AV13" i="14"/>
  <c r="AW13" i="14"/>
  <c r="AX13" i="14"/>
  <c r="AY13" i="14"/>
  <c r="AZ13" i="14"/>
  <c r="BA13" i="14"/>
  <c r="BB13" i="14"/>
  <c r="BC13" i="14"/>
  <c r="BD13" i="14"/>
  <c r="BE13" i="14"/>
  <c r="BF13" i="14"/>
  <c r="BG13" i="14"/>
  <c r="BH13" i="14"/>
  <c r="BI13" i="14"/>
  <c r="BJ13" i="14"/>
  <c r="BK13" i="14"/>
  <c r="BL13" i="14"/>
  <c r="BM13" i="14"/>
  <c r="BN13" i="14"/>
  <c r="AJ14" i="14"/>
  <c r="AK14" i="14"/>
  <c r="AL14" i="14"/>
  <c r="AM14" i="14"/>
  <c r="AN14" i="14"/>
  <c r="AO14" i="14"/>
  <c r="AP14" i="14"/>
  <c r="AQ14" i="14"/>
  <c r="AR14" i="14"/>
  <c r="AS14" i="14"/>
  <c r="AT14" i="14"/>
  <c r="AU14" i="14"/>
  <c r="AV14" i="14"/>
  <c r="AW14" i="14"/>
  <c r="AX14" i="14"/>
  <c r="AY14" i="14"/>
  <c r="AZ14" i="14"/>
  <c r="BA14" i="14"/>
  <c r="BB14" i="14"/>
  <c r="BC14" i="14"/>
  <c r="BD14" i="14"/>
  <c r="BE14" i="14"/>
  <c r="BF14" i="14"/>
  <c r="BG14" i="14"/>
  <c r="BH14" i="14"/>
  <c r="BI14" i="14"/>
  <c r="BJ14" i="14"/>
  <c r="BK14" i="14"/>
  <c r="BL14" i="14"/>
  <c r="BM14" i="14"/>
  <c r="BN14" i="14"/>
  <c r="AJ15" i="14"/>
  <c r="AK15" i="14"/>
  <c r="AL15" i="14"/>
  <c r="AM15" i="14"/>
  <c r="AN15" i="14"/>
  <c r="AO15" i="14"/>
  <c r="AP15" i="14"/>
  <c r="AQ15" i="14"/>
  <c r="AR15" i="14"/>
  <c r="AS15" i="14"/>
  <c r="AT15" i="14"/>
  <c r="AU15" i="14"/>
  <c r="AV15" i="14"/>
  <c r="AW15" i="14"/>
  <c r="AX15" i="14"/>
  <c r="AY15" i="14"/>
  <c r="AZ15" i="14"/>
  <c r="BA15" i="14"/>
  <c r="BB15" i="14"/>
  <c r="BC15" i="14"/>
  <c r="BD15" i="14"/>
  <c r="BE15" i="14"/>
  <c r="BF15" i="14"/>
  <c r="BG15" i="14"/>
  <c r="BH15" i="14"/>
  <c r="BI15" i="14"/>
  <c r="BJ15" i="14"/>
  <c r="BK15" i="14"/>
  <c r="BL15" i="14"/>
  <c r="BM15" i="14"/>
  <c r="BN15" i="14"/>
  <c r="AJ16" i="14"/>
  <c r="AK16" i="14"/>
  <c r="AL16" i="14"/>
  <c r="AM16" i="14"/>
  <c r="AN16" i="14"/>
  <c r="AO16" i="14"/>
  <c r="AP16" i="14"/>
  <c r="AQ16" i="14"/>
  <c r="AR16" i="14"/>
  <c r="AS16" i="14"/>
  <c r="AT16" i="14"/>
  <c r="AU16" i="14"/>
  <c r="AV16" i="14"/>
  <c r="AW16" i="14"/>
  <c r="AX16" i="14"/>
  <c r="AY16" i="14"/>
  <c r="AZ16" i="14"/>
  <c r="BA16" i="14"/>
  <c r="BB16" i="14"/>
  <c r="BC16" i="14"/>
  <c r="BD16" i="14"/>
  <c r="BE16" i="14"/>
  <c r="BF16" i="14"/>
  <c r="BG16" i="14"/>
  <c r="BH16" i="14"/>
  <c r="BI16" i="14"/>
  <c r="BJ16" i="14"/>
  <c r="BK16" i="14"/>
  <c r="BL16" i="14"/>
  <c r="BM16" i="14"/>
  <c r="BN16" i="14"/>
  <c r="AJ17" i="14"/>
  <c r="AK17" i="14"/>
  <c r="AL17" i="14"/>
  <c r="AM17" i="14"/>
  <c r="AN17" i="14"/>
  <c r="AO17" i="14"/>
  <c r="AP17" i="14"/>
  <c r="AQ17" i="14"/>
  <c r="AR17" i="14"/>
  <c r="AS17" i="14"/>
  <c r="AT17" i="14"/>
  <c r="AU17" i="14"/>
  <c r="AV17" i="14"/>
  <c r="AW17" i="14"/>
  <c r="AX17" i="14"/>
  <c r="AY17" i="14"/>
  <c r="AZ17" i="14"/>
  <c r="BA17" i="14"/>
  <c r="BB17" i="14"/>
  <c r="BC17" i="14"/>
  <c r="BD17" i="14"/>
  <c r="BE17" i="14"/>
  <c r="BF17" i="14"/>
  <c r="BG17" i="14"/>
  <c r="BH17" i="14"/>
  <c r="BI17" i="14"/>
  <c r="BJ17" i="14"/>
  <c r="BK17" i="14"/>
  <c r="BL17" i="14"/>
  <c r="BM17" i="14"/>
  <c r="BN17" i="14"/>
  <c r="AJ18" i="14"/>
  <c r="AK18" i="14"/>
  <c r="AL18" i="14"/>
  <c r="AM18" i="14"/>
  <c r="AN18" i="14"/>
  <c r="AO18" i="14"/>
  <c r="AP18" i="14"/>
  <c r="AQ18" i="14"/>
  <c r="AR18" i="14"/>
  <c r="AS18" i="14"/>
  <c r="AT18" i="14"/>
  <c r="AU18" i="14"/>
  <c r="AV18" i="14"/>
  <c r="AW18" i="14"/>
  <c r="AX18" i="14"/>
  <c r="AY18" i="14"/>
  <c r="AZ18" i="14"/>
  <c r="BA18" i="14"/>
  <c r="BB18" i="14"/>
  <c r="BC18" i="14"/>
  <c r="BD18" i="14"/>
  <c r="BE18" i="14"/>
  <c r="BF18" i="14"/>
  <c r="BG18" i="14"/>
  <c r="BH18" i="14"/>
  <c r="BI18" i="14"/>
  <c r="BJ18" i="14"/>
  <c r="BK18" i="14"/>
  <c r="BL18" i="14"/>
  <c r="BM18" i="14"/>
  <c r="BN18" i="14"/>
  <c r="AJ19" i="14"/>
  <c r="AK19" i="14"/>
  <c r="AL19" i="14"/>
  <c r="AM19" i="14"/>
  <c r="AN19" i="14"/>
  <c r="AO19" i="14"/>
  <c r="AP19" i="14"/>
  <c r="AQ19" i="14"/>
  <c r="AR19" i="14"/>
  <c r="AS19" i="14"/>
  <c r="AT19" i="14"/>
  <c r="AU19" i="14"/>
  <c r="AV19" i="14"/>
  <c r="AW19" i="14"/>
  <c r="AX19" i="14"/>
  <c r="AY19" i="14"/>
  <c r="AZ19" i="14"/>
  <c r="BA19" i="14"/>
  <c r="BB19" i="14"/>
  <c r="BC19" i="14"/>
  <c r="BD19" i="14"/>
  <c r="BE19" i="14"/>
  <c r="BF19" i="14"/>
  <c r="BG19" i="14"/>
  <c r="BH19" i="14"/>
  <c r="BI19" i="14"/>
  <c r="BJ19" i="14"/>
  <c r="BK19" i="14"/>
  <c r="BL19" i="14"/>
  <c r="BM19" i="14"/>
  <c r="BN19" i="14"/>
  <c r="AJ20" i="14"/>
  <c r="AK20" i="14"/>
  <c r="AL20" i="14"/>
  <c r="AM20" i="14"/>
  <c r="AN20" i="14"/>
  <c r="AO20" i="14"/>
  <c r="AP20" i="14"/>
  <c r="AQ20" i="14"/>
  <c r="AR20" i="14"/>
  <c r="AS20" i="14"/>
  <c r="AT20" i="14"/>
  <c r="AU20" i="14"/>
  <c r="AV20" i="14"/>
  <c r="AW20" i="14"/>
  <c r="AX20" i="14"/>
  <c r="AY20" i="14"/>
  <c r="AZ20" i="14"/>
  <c r="BA20" i="14"/>
  <c r="BB20" i="14"/>
  <c r="BC20" i="14"/>
  <c r="BD20" i="14"/>
  <c r="BE20" i="14"/>
  <c r="BF20" i="14"/>
  <c r="BG20" i="14"/>
  <c r="BH20" i="14"/>
  <c r="BI20" i="14"/>
  <c r="BJ20" i="14"/>
  <c r="BK20" i="14"/>
  <c r="BL20" i="14"/>
  <c r="BM20" i="14"/>
  <c r="BN20" i="14"/>
  <c r="AJ21" i="14"/>
  <c r="AK21" i="14"/>
  <c r="AL21" i="14"/>
  <c r="AM21" i="14"/>
  <c r="AN21" i="14"/>
  <c r="AO21" i="14"/>
  <c r="AP21" i="14"/>
  <c r="AQ21" i="14"/>
  <c r="AR21" i="14"/>
  <c r="AS21" i="14"/>
  <c r="AT21" i="14"/>
  <c r="AU21" i="14"/>
  <c r="AV21" i="14"/>
  <c r="AW21" i="14"/>
  <c r="AX21" i="14"/>
  <c r="AY21" i="14"/>
  <c r="AZ21" i="14"/>
  <c r="BA21" i="14"/>
  <c r="BB21" i="14"/>
  <c r="BC21" i="14"/>
  <c r="BD21" i="14"/>
  <c r="BE21" i="14"/>
  <c r="BF21" i="14"/>
  <c r="BG21" i="14"/>
  <c r="BH21" i="14"/>
  <c r="BI21" i="14"/>
  <c r="BJ21" i="14"/>
  <c r="BK21" i="14"/>
  <c r="BL21" i="14"/>
  <c r="BM21" i="14"/>
  <c r="BN21" i="14"/>
  <c r="AJ22" i="14"/>
  <c r="AK22" i="14"/>
  <c r="AL22" i="14"/>
  <c r="AM22" i="14"/>
  <c r="AN22" i="14"/>
  <c r="AO22" i="14"/>
  <c r="AP22" i="14"/>
  <c r="AQ22" i="14"/>
  <c r="AR22" i="14"/>
  <c r="AS22" i="14"/>
  <c r="AT22" i="14"/>
  <c r="AU22" i="14"/>
  <c r="AV22" i="14"/>
  <c r="AW22" i="14"/>
  <c r="AX22" i="14"/>
  <c r="AY22" i="14"/>
  <c r="AZ22" i="14"/>
  <c r="BA22" i="14"/>
  <c r="BB22" i="14"/>
  <c r="BC22" i="14"/>
  <c r="BD22" i="14"/>
  <c r="BE22" i="14"/>
  <c r="BF22" i="14"/>
  <c r="BG22" i="14"/>
  <c r="BH22" i="14"/>
  <c r="BI22" i="14"/>
  <c r="BJ22" i="14"/>
  <c r="BK22" i="14"/>
  <c r="BL22" i="14"/>
  <c r="BM22" i="14"/>
  <c r="BN22" i="14"/>
  <c r="AJ23" i="14"/>
  <c r="AK23" i="14"/>
  <c r="AL23" i="14"/>
  <c r="AM23" i="14"/>
  <c r="AN23" i="14"/>
  <c r="AO23" i="14"/>
  <c r="AP23" i="14"/>
  <c r="AQ23" i="14"/>
  <c r="AR23" i="14"/>
  <c r="AS23" i="14"/>
  <c r="AT23" i="14"/>
  <c r="AU23" i="14"/>
  <c r="AV23" i="14"/>
  <c r="AW23" i="14"/>
  <c r="AX23" i="14"/>
  <c r="AY23" i="14"/>
  <c r="AZ23" i="14"/>
  <c r="BA23" i="14"/>
  <c r="BB23" i="14"/>
  <c r="BC23" i="14"/>
  <c r="BD23" i="14"/>
  <c r="BE23" i="14"/>
  <c r="BF23" i="14"/>
  <c r="BG23" i="14"/>
  <c r="BH23" i="14"/>
  <c r="BI23" i="14"/>
  <c r="BJ23" i="14"/>
  <c r="BK23" i="14"/>
  <c r="BL23" i="14"/>
  <c r="BM23" i="14"/>
  <c r="BN23" i="14"/>
  <c r="AJ24" i="14"/>
  <c r="AK24" i="14"/>
  <c r="AL24" i="14"/>
  <c r="AM24" i="14"/>
  <c r="AN24" i="14"/>
  <c r="AO24" i="14"/>
  <c r="AP24" i="14"/>
  <c r="AQ24" i="14"/>
  <c r="AR24" i="14"/>
  <c r="AS24" i="14"/>
  <c r="AT24" i="14"/>
  <c r="AU24" i="14"/>
  <c r="AV24" i="14"/>
  <c r="AW24" i="14"/>
  <c r="AX24" i="14"/>
  <c r="AY24" i="14"/>
  <c r="AZ24" i="14"/>
  <c r="BA24" i="14"/>
  <c r="BB24" i="14"/>
  <c r="BC24" i="14"/>
  <c r="BD24" i="14"/>
  <c r="BE24" i="14"/>
  <c r="BF24" i="14"/>
  <c r="BG24" i="14"/>
  <c r="BH24" i="14"/>
  <c r="BI24" i="14"/>
  <c r="BJ24" i="14"/>
  <c r="BK24" i="14"/>
  <c r="BL24" i="14"/>
  <c r="BM24" i="14"/>
  <c r="BN24" i="14"/>
  <c r="AJ25" i="14"/>
  <c r="AK25" i="14"/>
  <c r="AL25" i="14"/>
  <c r="AM25" i="14"/>
  <c r="AN25" i="14"/>
  <c r="AO25" i="14"/>
  <c r="AP25" i="14"/>
  <c r="AQ25" i="14"/>
  <c r="AR25" i="14"/>
  <c r="AS25" i="14"/>
  <c r="AT25" i="14"/>
  <c r="AU25" i="14"/>
  <c r="AV25" i="14"/>
  <c r="AW25" i="14"/>
  <c r="AX25" i="14"/>
  <c r="AY25" i="14"/>
  <c r="AZ25" i="14"/>
  <c r="BA25" i="14"/>
  <c r="BB25" i="14"/>
  <c r="BC25" i="14"/>
  <c r="BD25" i="14"/>
  <c r="BE25" i="14"/>
  <c r="BF25" i="14"/>
  <c r="BG25" i="14"/>
  <c r="BH25" i="14"/>
  <c r="BI25" i="14"/>
  <c r="BJ25" i="14"/>
  <c r="BK25" i="14"/>
  <c r="BL25" i="14"/>
  <c r="BM25" i="14"/>
  <c r="BN25" i="14"/>
  <c r="AJ26" i="14"/>
  <c r="AK26" i="14"/>
  <c r="AL26" i="14"/>
  <c r="AM26" i="14"/>
  <c r="AN26" i="14"/>
  <c r="AO26" i="14"/>
  <c r="AP26" i="14"/>
  <c r="AQ26" i="14"/>
  <c r="AR26" i="14"/>
  <c r="AS26" i="14"/>
  <c r="AT26" i="14"/>
  <c r="AU26" i="14"/>
  <c r="AV26" i="14"/>
  <c r="AW26" i="14"/>
  <c r="AX26" i="14"/>
  <c r="AY26" i="14"/>
  <c r="AZ26" i="14"/>
  <c r="BA26" i="14"/>
  <c r="BB26" i="14"/>
  <c r="BC26" i="14"/>
  <c r="BD26" i="14"/>
  <c r="BE26" i="14"/>
  <c r="BF26" i="14"/>
  <c r="BG26" i="14"/>
  <c r="BH26" i="14"/>
  <c r="BI26" i="14"/>
  <c r="BJ26" i="14"/>
  <c r="BK26" i="14"/>
  <c r="BL26" i="14"/>
  <c r="BM26" i="14"/>
  <c r="BN26" i="14"/>
  <c r="AJ27" i="14"/>
  <c r="AK27" i="14"/>
  <c r="AL27" i="14"/>
  <c r="AM27" i="14"/>
  <c r="AN27" i="14"/>
  <c r="AO27" i="14"/>
  <c r="AP27" i="14"/>
  <c r="AQ27" i="14"/>
  <c r="AR27" i="14"/>
  <c r="AS27" i="14"/>
  <c r="AT27" i="14"/>
  <c r="AU27" i="14"/>
  <c r="AV27" i="14"/>
  <c r="AW27" i="14"/>
  <c r="AX27" i="14"/>
  <c r="AY27" i="14"/>
  <c r="AZ27" i="14"/>
  <c r="BA27" i="14"/>
  <c r="BB27" i="14"/>
  <c r="BC27" i="14"/>
  <c r="BD27" i="14"/>
  <c r="BE27" i="14"/>
  <c r="BF27" i="14"/>
  <c r="BG27" i="14"/>
  <c r="BH27" i="14"/>
  <c r="BI27" i="14"/>
  <c r="BJ27" i="14"/>
  <c r="BK27" i="14"/>
  <c r="BL27" i="14"/>
  <c r="BM27" i="14"/>
  <c r="BN27" i="14"/>
  <c r="AJ28" i="14"/>
  <c r="AK28" i="14"/>
  <c r="AL28" i="14"/>
  <c r="AM28" i="14"/>
  <c r="AN28" i="14"/>
  <c r="AO28" i="14"/>
  <c r="AP28" i="14"/>
  <c r="AQ28" i="14"/>
  <c r="AR28" i="14"/>
  <c r="AS28" i="14"/>
  <c r="AT28" i="14"/>
  <c r="AU28" i="14"/>
  <c r="AV28" i="14"/>
  <c r="AW28" i="14"/>
  <c r="AX28" i="14"/>
  <c r="AY28" i="14"/>
  <c r="AZ28" i="14"/>
  <c r="BA28" i="14"/>
  <c r="BB28" i="14"/>
  <c r="BC28" i="14"/>
  <c r="BD28" i="14"/>
  <c r="BE28" i="14"/>
  <c r="BF28" i="14"/>
  <c r="BG28" i="14"/>
  <c r="BH28" i="14"/>
  <c r="BI28" i="14"/>
  <c r="BJ28" i="14"/>
  <c r="BK28" i="14"/>
  <c r="BL28" i="14"/>
  <c r="BM28" i="14"/>
  <c r="BN28" i="14"/>
  <c r="AJ29" i="14"/>
  <c r="AK29" i="14"/>
  <c r="AL29" i="14"/>
  <c r="AM29" i="14"/>
  <c r="AN29" i="14"/>
  <c r="AO29" i="14"/>
  <c r="AP29" i="14"/>
  <c r="AQ29" i="14"/>
  <c r="AR29" i="14"/>
  <c r="AS29" i="14"/>
  <c r="AT29" i="14"/>
  <c r="AU29" i="14"/>
  <c r="AV29" i="14"/>
  <c r="AW29" i="14"/>
  <c r="AX29" i="14"/>
  <c r="AY29" i="14"/>
  <c r="AZ29" i="14"/>
  <c r="BA29" i="14"/>
  <c r="BB29" i="14"/>
  <c r="BC29" i="14"/>
  <c r="BD29" i="14"/>
  <c r="BE29" i="14"/>
  <c r="BF29" i="14"/>
  <c r="BG29" i="14"/>
  <c r="BH29" i="14"/>
  <c r="BI29" i="14"/>
  <c r="BJ29" i="14"/>
  <c r="BK29" i="14"/>
  <c r="BL29" i="14"/>
  <c r="BM29" i="14"/>
  <c r="BN29" i="14"/>
  <c r="AJ30" i="14"/>
  <c r="AK30" i="14"/>
  <c r="AL30" i="14"/>
  <c r="AM30" i="14"/>
  <c r="AN30" i="14"/>
  <c r="AO30" i="14"/>
  <c r="AP30" i="14"/>
  <c r="AQ30" i="14"/>
  <c r="AR30" i="14"/>
  <c r="AS30" i="14"/>
  <c r="AT30" i="14"/>
  <c r="AU30" i="14"/>
  <c r="AV30" i="14"/>
  <c r="AW30" i="14"/>
  <c r="AX30" i="14"/>
  <c r="AY30" i="14"/>
  <c r="AZ30" i="14"/>
  <c r="BA30" i="14"/>
  <c r="BB30" i="14"/>
  <c r="BC30" i="14"/>
  <c r="BD30" i="14"/>
  <c r="BE30" i="14"/>
  <c r="BF30" i="14"/>
  <c r="BG30" i="14"/>
  <c r="BH30" i="14"/>
  <c r="BI30" i="14"/>
  <c r="BJ30" i="14"/>
  <c r="BK30" i="14"/>
  <c r="BL30" i="14"/>
  <c r="BM30" i="14"/>
  <c r="BN30" i="14"/>
  <c r="AJ31" i="14"/>
  <c r="AK31" i="14"/>
  <c r="AL31" i="14"/>
  <c r="AM31" i="14"/>
  <c r="AN31" i="14"/>
  <c r="AO31" i="14"/>
  <c r="AP31" i="14"/>
  <c r="AQ31" i="14"/>
  <c r="AR31" i="14"/>
  <c r="AS31" i="14"/>
  <c r="AT31" i="14"/>
  <c r="AU31" i="14"/>
  <c r="AV31" i="14"/>
  <c r="AW31" i="14"/>
  <c r="AX31" i="14"/>
  <c r="AY31" i="14"/>
  <c r="AZ31" i="14"/>
  <c r="BA31" i="14"/>
  <c r="BB31" i="14"/>
  <c r="BC31" i="14"/>
  <c r="BD31" i="14"/>
  <c r="BE31" i="14"/>
  <c r="BF31" i="14"/>
  <c r="BG31" i="14"/>
  <c r="BH31" i="14"/>
  <c r="BI31" i="14"/>
  <c r="BJ31" i="14"/>
  <c r="BK31" i="14"/>
  <c r="BL31" i="14"/>
  <c r="BM31" i="14"/>
  <c r="BN31" i="14"/>
  <c r="AJ32" i="14"/>
  <c r="AK32" i="14"/>
  <c r="AL32" i="14"/>
  <c r="AM32" i="14"/>
  <c r="AN32" i="14"/>
  <c r="AO32" i="14"/>
  <c r="AP32" i="14"/>
  <c r="AQ32" i="14"/>
  <c r="AR32" i="14"/>
  <c r="AS32" i="14"/>
  <c r="AT32" i="14"/>
  <c r="AU32" i="14"/>
  <c r="AV32" i="14"/>
  <c r="AW32" i="14"/>
  <c r="AX32" i="14"/>
  <c r="AY32" i="14"/>
  <c r="AZ32" i="14"/>
  <c r="BA32" i="14"/>
  <c r="BB32" i="14"/>
  <c r="BC32" i="14"/>
  <c r="BD32" i="14"/>
  <c r="BE32" i="14"/>
  <c r="BF32" i="14"/>
  <c r="BG32" i="14"/>
  <c r="BH32" i="14"/>
  <c r="BI32" i="14"/>
  <c r="BJ32" i="14"/>
  <c r="BK32" i="14"/>
  <c r="BL32" i="14"/>
  <c r="BM32" i="14"/>
  <c r="BN32" i="14"/>
  <c r="AJ33" i="14"/>
  <c r="AK33" i="14"/>
  <c r="AL33" i="14"/>
  <c r="AM33" i="14"/>
  <c r="AN33" i="14"/>
  <c r="AO33" i="14"/>
  <c r="AP33" i="14"/>
  <c r="AQ33" i="14"/>
  <c r="AR33" i="14"/>
  <c r="AS33" i="14"/>
  <c r="AT33" i="14"/>
  <c r="AU33" i="14"/>
  <c r="AV33" i="14"/>
  <c r="AW33" i="14"/>
  <c r="AX33" i="14"/>
  <c r="AY33" i="14"/>
  <c r="AZ33" i="14"/>
  <c r="BA33" i="14"/>
  <c r="BB33" i="14"/>
  <c r="BC33" i="14"/>
  <c r="BD33" i="14"/>
  <c r="BE33" i="14"/>
  <c r="BF33" i="14"/>
  <c r="BG33" i="14"/>
  <c r="BH33" i="14"/>
  <c r="BI33" i="14"/>
  <c r="BJ33" i="14"/>
  <c r="BK33" i="14"/>
  <c r="BL33" i="14"/>
  <c r="BM33" i="14"/>
  <c r="BN33" i="14"/>
  <c r="AJ34" i="14"/>
  <c r="AK34" i="14"/>
  <c r="AL34" i="14"/>
  <c r="AM34" i="14"/>
  <c r="AN34" i="14"/>
  <c r="AO34" i="14"/>
  <c r="AP34" i="14"/>
  <c r="AQ34" i="14"/>
  <c r="AR34" i="14"/>
  <c r="AS34" i="14"/>
  <c r="AT34" i="14"/>
  <c r="AU34" i="14"/>
  <c r="AV34" i="14"/>
  <c r="AW34" i="14"/>
  <c r="AX34" i="14"/>
  <c r="AY34" i="14"/>
  <c r="AZ34" i="14"/>
  <c r="BA34" i="14"/>
  <c r="BB34" i="14"/>
  <c r="BC34" i="14"/>
  <c r="BD34" i="14"/>
  <c r="BE34" i="14"/>
  <c r="BF34" i="14"/>
  <c r="BG34" i="14"/>
  <c r="BH34" i="14"/>
  <c r="BI34" i="14"/>
  <c r="BJ34" i="14"/>
  <c r="BK34" i="14"/>
  <c r="BL34" i="14"/>
  <c r="BM34" i="14"/>
  <c r="BN34" i="14"/>
  <c r="AJ35" i="14"/>
  <c r="AK35" i="14"/>
  <c r="AL35" i="14"/>
  <c r="AM35" i="14"/>
  <c r="AN35" i="14"/>
  <c r="AO35" i="14"/>
  <c r="AP35" i="14"/>
  <c r="AQ35" i="14"/>
  <c r="AR35" i="14"/>
  <c r="AS35" i="14"/>
  <c r="AT35" i="14"/>
  <c r="AU35" i="14"/>
  <c r="AV35" i="14"/>
  <c r="AW35" i="14"/>
  <c r="AX35" i="14"/>
  <c r="AY35" i="14"/>
  <c r="AZ35" i="14"/>
  <c r="BA35" i="14"/>
  <c r="BB35" i="14"/>
  <c r="BC35" i="14"/>
  <c r="BD35" i="14"/>
  <c r="BE35" i="14"/>
  <c r="BF35" i="14"/>
  <c r="BG35" i="14"/>
  <c r="BH35" i="14"/>
  <c r="BI35" i="14"/>
  <c r="BJ35" i="14"/>
  <c r="BK35" i="14"/>
  <c r="BL35" i="14"/>
  <c r="BM35" i="14"/>
  <c r="BN35" i="14"/>
  <c r="AJ36" i="14"/>
  <c r="AK36" i="14"/>
  <c r="AL36" i="14"/>
  <c r="AM36" i="14"/>
  <c r="AN36" i="14"/>
  <c r="AO36" i="14"/>
  <c r="AP36" i="14"/>
  <c r="AQ36" i="14"/>
  <c r="AR36" i="14"/>
  <c r="AS36" i="14"/>
  <c r="AT36" i="14"/>
  <c r="AU36" i="14"/>
  <c r="AV36" i="14"/>
  <c r="AW36" i="14"/>
  <c r="AX36" i="14"/>
  <c r="AY36" i="14"/>
  <c r="AZ36" i="14"/>
  <c r="BA36" i="14"/>
  <c r="BB36" i="14"/>
  <c r="BC36" i="14"/>
  <c r="BD36" i="14"/>
  <c r="BE36" i="14"/>
  <c r="BF36" i="14"/>
  <c r="BG36" i="14"/>
  <c r="BH36" i="14"/>
  <c r="BI36" i="14"/>
  <c r="BJ36" i="14"/>
  <c r="BK36" i="14"/>
  <c r="BL36" i="14"/>
  <c r="BM36" i="14"/>
  <c r="BN36" i="14"/>
  <c r="AJ37" i="14"/>
  <c r="AK37" i="14"/>
  <c r="AL37" i="14"/>
  <c r="AM37" i="14"/>
  <c r="AN37" i="14"/>
  <c r="AO37" i="14"/>
  <c r="AP37" i="14"/>
  <c r="AQ37" i="14"/>
  <c r="AR37" i="14"/>
  <c r="AS37" i="14"/>
  <c r="AT37" i="14"/>
  <c r="AU37" i="14"/>
  <c r="AV37" i="14"/>
  <c r="AW37" i="14"/>
  <c r="AX37" i="14"/>
  <c r="AY37" i="14"/>
  <c r="AZ37" i="14"/>
  <c r="BA37" i="14"/>
  <c r="BB37" i="14"/>
  <c r="BC37" i="14"/>
  <c r="BD37" i="14"/>
  <c r="BE37" i="14"/>
  <c r="BF37" i="14"/>
  <c r="BG37" i="14"/>
  <c r="BH37" i="14"/>
  <c r="BI37" i="14"/>
  <c r="BJ37" i="14"/>
  <c r="BK37" i="14"/>
  <c r="BL37" i="14"/>
  <c r="BM37" i="14"/>
  <c r="BN37" i="14"/>
  <c r="AJ38" i="14"/>
  <c r="AK38" i="14"/>
  <c r="AL38" i="14"/>
  <c r="AM38" i="14"/>
  <c r="AN38" i="14"/>
  <c r="AO38" i="14"/>
  <c r="AP38" i="14"/>
  <c r="AQ38" i="14"/>
  <c r="AR38" i="14"/>
  <c r="AS38" i="14"/>
  <c r="AT38" i="14"/>
  <c r="AU38" i="14"/>
  <c r="AV38" i="14"/>
  <c r="AW38" i="14"/>
  <c r="AX38" i="14"/>
  <c r="AY38" i="14"/>
  <c r="AZ38" i="14"/>
  <c r="BA38" i="14"/>
  <c r="BB38" i="14"/>
  <c r="BC38" i="14"/>
  <c r="BD38" i="14"/>
  <c r="BE38" i="14"/>
  <c r="BF38" i="14"/>
  <c r="BG38" i="14"/>
  <c r="BH38" i="14"/>
  <c r="BI38" i="14"/>
  <c r="BJ38" i="14"/>
  <c r="BK38" i="14"/>
  <c r="BL38" i="14"/>
  <c r="BM38" i="14"/>
  <c r="BN38" i="14"/>
  <c r="AJ39" i="14"/>
  <c r="AK39" i="14"/>
  <c r="AL39" i="14"/>
  <c r="AM39" i="14"/>
  <c r="AN39" i="14"/>
  <c r="AO39" i="14"/>
  <c r="AP39" i="14"/>
  <c r="AQ39" i="14"/>
  <c r="AR39" i="14"/>
  <c r="AS39" i="14"/>
  <c r="AT39" i="14"/>
  <c r="AU39" i="14"/>
  <c r="AV39" i="14"/>
  <c r="AW39" i="14"/>
  <c r="AX39" i="14"/>
  <c r="AY39" i="14"/>
  <c r="AZ39" i="14"/>
  <c r="BA39" i="14"/>
  <c r="BB39" i="14"/>
  <c r="BC39" i="14"/>
  <c r="BD39" i="14"/>
  <c r="BE39" i="14"/>
  <c r="BF39" i="14"/>
  <c r="BG39" i="14"/>
  <c r="BH39" i="14"/>
  <c r="BI39" i="14"/>
  <c r="BJ39" i="14"/>
  <c r="BK39" i="14"/>
  <c r="BL39" i="14"/>
  <c r="BM39" i="14"/>
  <c r="BN39" i="14"/>
  <c r="AJ40" i="14"/>
  <c r="AK40" i="14"/>
  <c r="AL40" i="14"/>
  <c r="AM40" i="14"/>
  <c r="AN40" i="14"/>
  <c r="AO40" i="14"/>
  <c r="AP40" i="14"/>
  <c r="AQ40" i="14"/>
  <c r="AR40" i="14"/>
  <c r="AS40" i="14"/>
  <c r="AT40" i="14"/>
  <c r="AU40" i="14"/>
  <c r="AV40" i="14"/>
  <c r="AW40" i="14"/>
  <c r="AX40" i="14"/>
  <c r="AY40" i="14"/>
  <c r="AZ40" i="14"/>
  <c r="BA40" i="14"/>
  <c r="BB40" i="14"/>
  <c r="BC40" i="14"/>
  <c r="BD40" i="14"/>
  <c r="BE40" i="14"/>
  <c r="BF40" i="14"/>
  <c r="BG40" i="14"/>
  <c r="BH40" i="14"/>
  <c r="BI40" i="14"/>
  <c r="BJ40" i="14"/>
  <c r="BK40" i="14"/>
  <c r="BL40" i="14"/>
  <c r="BM40" i="14"/>
  <c r="BN40" i="14"/>
  <c r="AJ41" i="14"/>
  <c r="AK41" i="14"/>
  <c r="AL41" i="14"/>
  <c r="AM41" i="14"/>
  <c r="AN41" i="14"/>
  <c r="AO41" i="14"/>
  <c r="AP41" i="14"/>
  <c r="AQ41" i="14"/>
  <c r="AR41" i="14"/>
  <c r="AS41" i="14"/>
  <c r="AT41" i="14"/>
  <c r="AU41" i="14"/>
  <c r="AV41" i="14"/>
  <c r="AW41" i="14"/>
  <c r="AX41" i="14"/>
  <c r="AY41" i="14"/>
  <c r="AZ41" i="14"/>
  <c r="BA41" i="14"/>
  <c r="BB41" i="14"/>
  <c r="BC41" i="14"/>
  <c r="BD41" i="14"/>
  <c r="BE41" i="14"/>
  <c r="BF41" i="14"/>
  <c r="BG41" i="14"/>
  <c r="BH41" i="14"/>
  <c r="BI41" i="14"/>
  <c r="BJ41" i="14"/>
  <c r="BK41" i="14"/>
  <c r="BL41" i="14"/>
  <c r="BM41" i="14"/>
  <c r="BN41" i="14"/>
  <c r="AJ42" i="14"/>
  <c r="AK42" i="14"/>
  <c r="AL42" i="14"/>
  <c r="AM42" i="14"/>
  <c r="AN42" i="14"/>
  <c r="AO42" i="14"/>
  <c r="AP42" i="14"/>
  <c r="AQ42" i="14"/>
  <c r="AR42" i="14"/>
  <c r="AS42" i="14"/>
  <c r="AT42" i="14"/>
  <c r="AU42" i="14"/>
  <c r="AV42" i="14"/>
  <c r="AW42" i="14"/>
  <c r="AX42" i="14"/>
  <c r="AY42" i="14"/>
  <c r="AZ42" i="14"/>
  <c r="BA42" i="14"/>
  <c r="BB42" i="14"/>
  <c r="BC42" i="14"/>
  <c r="BD42" i="14"/>
  <c r="BE42" i="14"/>
  <c r="BF42" i="14"/>
  <c r="BG42" i="14"/>
  <c r="BH42" i="14"/>
  <c r="BI42" i="14"/>
  <c r="BJ42" i="14"/>
  <c r="BK42" i="14"/>
  <c r="BL42" i="14"/>
  <c r="BM42" i="14"/>
  <c r="BN42" i="14"/>
  <c r="AJ43" i="14"/>
  <c r="AK43" i="14"/>
  <c r="AL43" i="14"/>
  <c r="AM43" i="14"/>
  <c r="AN43" i="14"/>
  <c r="AO43" i="14"/>
  <c r="AP43" i="14"/>
  <c r="AQ43" i="14"/>
  <c r="AR43" i="14"/>
  <c r="AS43" i="14"/>
  <c r="AT43" i="14"/>
  <c r="AU43" i="14"/>
  <c r="AV43" i="14"/>
  <c r="AW43" i="14"/>
  <c r="AX43" i="14"/>
  <c r="AY43" i="14"/>
  <c r="AZ43" i="14"/>
  <c r="BA43" i="14"/>
  <c r="BB43" i="14"/>
  <c r="BC43" i="14"/>
  <c r="BD43" i="14"/>
  <c r="BE43" i="14"/>
  <c r="BF43" i="14"/>
  <c r="BG43" i="14"/>
  <c r="BH43" i="14"/>
  <c r="BI43" i="14"/>
  <c r="BJ43" i="14"/>
  <c r="BK43" i="14"/>
  <c r="BL43" i="14"/>
  <c r="BM43" i="14"/>
  <c r="BN43" i="14"/>
  <c r="AJ44" i="14"/>
  <c r="AK44" i="14"/>
  <c r="AL44" i="14"/>
  <c r="AM44" i="14"/>
  <c r="AN44" i="14"/>
  <c r="AO44" i="14"/>
  <c r="AP44" i="14"/>
  <c r="AQ44" i="14"/>
  <c r="AR44" i="14"/>
  <c r="AS44" i="14"/>
  <c r="AT44" i="14"/>
  <c r="AU44" i="14"/>
  <c r="AV44" i="14"/>
  <c r="AW44" i="14"/>
  <c r="AX44" i="14"/>
  <c r="AY44" i="14"/>
  <c r="AZ44" i="14"/>
  <c r="BA44" i="14"/>
  <c r="BB44" i="14"/>
  <c r="BC44" i="14"/>
  <c r="BD44" i="14"/>
  <c r="BE44" i="14"/>
  <c r="BF44" i="14"/>
  <c r="BG44" i="14"/>
  <c r="BH44" i="14"/>
  <c r="BI44" i="14"/>
  <c r="BJ44" i="14"/>
  <c r="BK44" i="14"/>
  <c r="BL44" i="14"/>
  <c r="BM44" i="14"/>
  <c r="BN44" i="14"/>
  <c r="AJ45" i="14"/>
  <c r="AK45" i="14"/>
  <c r="AL45" i="14"/>
  <c r="AM45" i="14"/>
  <c r="AN45" i="14"/>
  <c r="AO45" i="14"/>
  <c r="AP45" i="14"/>
  <c r="AQ45" i="14"/>
  <c r="AR45" i="14"/>
  <c r="AS45" i="14"/>
  <c r="AT45" i="14"/>
  <c r="AU45" i="14"/>
  <c r="AV45" i="14"/>
  <c r="AW45" i="14"/>
  <c r="AX45" i="14"/>
  <c r="AY45" i="14"/>
  <c r="AZ45" i="14"/>
  <c r="BA45" i="14"/>
  <c r="BB45" i="14"/>
  <c r="BC45" i="14"/>
  <c r="BD45" i="14"/>
  <c r="BE45" i="14"/>
  <c r="BF45" i="14"/>
  <c r="BG45" i="14"/>
  <c r="BH45" i="14"/>
  <c r="BI45" i="14"/>
  <c r="BJ45" i="14"/>
  <c r="BK45" i="14"/>
  <c r="BL45" i="14"/>
  <c r="BM45" i="14"/>
  <c r="BN45" i="14"/>
  <c r="AJ46" i="14"/>
  <c r="AK46" i="14"/>
  <c r="AL46" i="14"/>
  <c r="AM46" i="14"/>
  <c r="AN46" i="14"/>
  <c r="AO46" i="14"/>
  <c r="AP46" i="14"/>
  <c r="AQ46" i="14"/>
  <c r="AR46" i="14"/>
  <c r="AS46" i="14"/>
  <c r="AT46" i="14"/>
  <c r="AU46" i="14"/>
  <c r="AV46" i="14"/>
  <c r="AW46" i="14"/>
  <c r="AX46" i="14"/>
  <c r="AY46" i="14"/>
  <c r="AZ46" i="14"/>
  <c r="BA46" i="14"/>
  <c r="BB46" i="14"/>
  <c r="BC46" i="14"/>
  <c r="BD46" i="14"/>
  <c r="BE46" i="14"/>
  <c r="BF46" i="14"/>
  <c r="BG46" i="14"/>
  <c r="BH46" i="14"/>
  <c r="BI46" i="14"/>
  <c r="BJ46" i="14"/>
  <c r="BK46" i="14"/>
  <c r="BL46" i="14"/>
  <c r="BM46" i="14"/>
  <c r="BN46" i="14"/>
  <c r="AJ47" i="14"/>
  <c r="AK47" i="14"/>
  <c r="AL47" i="14"/>
  <c r="AM47" i="14"/>
  <c r="AN47" i="14"/>
  <c r="AO47" i="14"/>
  <c r="AP47" i="14"/>
  <c r="AQ47" i="14"/>
  <c r="AR47" i="14"/>
  <c r="AS47" i="14"/>
  <c r="AT47" i="14"/>
  <c r="AU47" i="14"/>
  <c r="AV47" i="14"/>
  <c r="AW47" i="14"/>
  <c r="AX47" i="14"/>
  <c r="AY47" i="14"/>
  <c r="AZ47" i="14"/>
  <c r="BA47" i="14"/>
  <c r="BB47" i="14"/>
  <c r="BC47" i="14"/>
  <c r="BD47" i="14"/>
  <c r="BE47" i="14"/>
  <c r="BF47" i="14"/>
  <c r="BG47" i="14"/>
  <c r="BH47" i="14"/>
  <c r="BI47" i="14"/>
  <c r="BJ47" i="14"/>
  <c r="BK47" i="14"/>
  <c r="BL47" i="14"/>
  <c r="BM47" i="14"/>
  <c r="BN47" i="14"/>
  <c r="AJ48" i="14"/>
  <c r="AK48" i="14"/>
  <c r="AL48" i="14"/>
  <c r="AM48" i="14"/>
  <c r="AN48" i="14"/>
  <c r="AO48" i="14"/>
  <c r="AP48" i="14"/>
  <c r="AQ48" i="14"/>
  <c r="AR48" i="14"/>
  <c r="AS48" i="14"/>
  <c r="AT48" i="14"/>
  <c r="AU48" i="14"/>
  <c r="AV48" i="14"/>
  <c r="AW48" i="14"/>
  <c r="AX48" i="14"/>
  <c r="AY48" i="14"/>
  <c r="AZ48" i="14"/>
  <c r="BA48" i="14"/>
  <c r="BB48" i="14"/>
  <c r="BC48" i="14"/>
  <c r="BD48" i="14"/>
  <c r="BE48" i="14"/>
  <c r="BF48" i="14"/>
  <c r="BG48" i="14"/>
  <c r="BH48" i="14"/>
  <c r="BI48" i="14"/>
  <c r="BJ48" i="14"/>
  <c r="BK48" i="14"/>
  <c r="BL48" i="14"/>
  <c r="BM48" i="14"/>
  <c r="BN48" i="14"/>
  <c r="AJ49" i="14"/>
  <c r="AK49" i="14"/>
  <c r="AL49" i="14"/>
  <c r="AM49" i="14"/>
  <c r="AN49" i="14"/>
  <c r="AO49" i="14"/>
  <c r="AP49" i="14"/>
  <c r="AQ49" i="14"/>
  <c r="AR49" i="14"/>
  <c r="AS49" i="14"/>
  <c r="AT49" i="14"/>
  <c r="AU49" i="14"/>
  <c r="AV49" i="14"/>
  <c r="AW49" i="14"/>
  <c r="AX49" i="14"/>
  <c r="AY49" i="14"/>
  <c r="AZ49" i="14"/>
  <c r="BA49" i="14"/>
  <c r="BB49" i="14"/>
  <c r="BC49" i="14"/>
  <c r="BD49" i="14"/>
  <c r="BE49" i="14"/>
  <c r="BF49" i="14"/>
  <c r="BG49" i="14"/>
  <c r="BH49" i="14"/>
  <c r="BI49" i="14"/>
  <c r="BJ49" i="14"/>
  <c r="BK49" i="14"/>
  <c r="BL49" i="14"/>
  <c r="BM49" i="14"/>
  <c r="BN49" i="14"/>
  <c r="AJ50" i="14"/>
  <c r="AK50" i="14"/>
  <c r="AL50" i="14"/>
  <c r="AM50" i="14"/>
  <c r="AN50" i="14"/>
  <c r="AO50" i="14"/>
  <c r="AP50" i="14"/>
  <c r="AQ50" i="14"/>
  <c r="AR50" i="14"/>
  <c r="AS50" i="14"/>
  <c r="AT50" i="14"/>
  <c r="AU50" i="14"/>
  <c r="AV50" i="14"/>
  <c r="AW50" i="14"/>
  <c r="AX50" i="14"/>
  <c r="AY50" i="14"/>
  <c r="AZ50" i="14"/>
  <c r="BA50" i="14"/>
  <c r="BB50" i="14"/>
  <c r="BC50" i="14"/>
  <c r="BD50" i="14"/>
  <c r="BE50" i="14"/>
  <c r="BF50" i="14"/>
  <c r="BG50" i="14"/>
  <c r="BH50" i="14"/>
  <c r="BI50" i="14"/>
  <c r="BJ50" i="14"/>
  <c r="BK50" i="14"/>
  <c r="BL50" i="14"/>
  <c r="BM50" i="14"/>
  <c r="BN50" i="14"/>
  <c r="AJ51" i="14"/>
  <c r="AK51" i="14"/>
  <c r="AL51" i="14"/>
  <c r="AM51" i="14"/>
  <c r="AN51" i="14"/>
  <c r="AO51" i="14"/>
  <c r="AP51" i="14"/>
  <c r="AQ51" i="14"/>
  <c r="AR51" i="14"/>
  <c r="AS51" i="14"/>
  <c r="AT51" i="14"/>
  <c r="AU51" i="14"/>
  <c r="AV51" i="14"/>
  <c r="AW51" i="14"/>
  <c r="AX51" i="14"/>
  <c r="AY51" i="14"/>
  <c r="AZ51" i="14"/>
  <c r="BA51" i="14"/>
  <c r="BB51" i="14"/>
  <c r="BC51" i="14"/>
  <c r="BD51" i="14"/>
  <c r="BE51" i="14"/>
  <c r="BF51" i="14"/>
  <c r="BG51" i="14"/>
  <c r="BH51" i="14"/>
  <c r="BI51" i="14"/>
  <c r="BJ51" i="14"/>
  <c r="BK51" i="14"/>
  <c r="BL51" i="14"/>
  <c r="BM51" i="14"/>
  <c r="BN51" i="14"/>
  <c r="AJ52" i="14"/>
  <c r="AK52" i="14"/>
  <c r="AL52" i="14"/>
  <c r="AM52" i="14"/>
  <c r="AN52" i="14"/>
  <c r="AO52" i="14"/>
  <c r="AP52" i="14"/>
  <c r="AQ52" i="14"/>
  <c r="AR52" i="14"/>
  <c r="AS52" i="14"/>
  <c r="AT52" i="14"/>
  <c r="AU52" i="14"/>
  <c r="AV52" i="14"/>
  <c r="AW52" i="14"/>
  <c r="AX52" i="14"/>
  <c r="AY52" i="14"/>
  <c r="AZ52" i="14"/>
  <c r="BA52" i="14"/>
  <c r="BB52" i="14"/>
  <c r="BC52" i="14"/>
  <c r="BD52" i="14"/>
  <c r="BE52" i="14"/>
  <c r="BF52" i="14"/>
  <c r="BG52" i="14"/>
  <c r="BH52" i="14"/>
  <c r="BI52" i="14"/>
  <c r="BJ52" i="14"/>
  <c r="BK52" i="14"/>
  <c r="BL52" i="14"/>
  <c r="BM52" i="14"/>
  <c r="BN52" i="14"/>
  <c r="AJ53" i="14"/>
  <c r="AK53" i="14"/>
  <c r="AL53" i="14"/>
  <c r="AM53" i="14"/>
  <c r="AN53" i="14"/>
  <c r="AO53" i="14"/>
  <c r="AP53" i="14"/>
  <c r="AQ53" i="14"/>
  <c r="AR53" i="14"/>
  <c r="AS53" i="14"/>
  <c r="AT53" i="14"/>
  <c r="AU53" i="14"/>
  <c r="AV53" i="14"/>
  <c r="AW53" i="14"/>
  <c r="AX53" i="14"/>
  <c r="AY53" i="14"/>
  <c r="AZ53" i="14"/>
  <c r="BA53" i="14"/>
  <c r="BB53" i="14"/>
  <c r="BC53" i="14"/>
  <c r="BD53" i="14"/>
  <c r="BE53" i="14"/>
  <c r="BF53" i="14"/>
  <c r="BG53" i="14"/>
  <c r="BH53" i="14"/>
  <c r="BI53" i="14"/>
  <c r="BJ53" i="14"/>
  <c r="BK53" i="14"/>
  <c r="BL53" i="14"/>
  <c r="BM53" i="14"/>
  <c r="BN53" i="14"/>
  <c r="AJ54" i="14"/>
  <c r="AK54" i="14"/>
  <c r="AL54" i="14"/>
  <c r="AM54" i="14"/>
  <c r="AN54" i="14"/>
  <c r="AO54" i="14"/>
  <c r="AP54" i="14"/>
  <c r="AQ54" i="14"/>
  <c r="AR54" i="14"/>
  <c r="AS54" i="14"/>
  <c r="AT54" i="14"/>
  <c r="AU54" i="14"/>
  <c r="AV54" i="14"/>
  <c r="AW54" i="14"/>
  <c r="AX54" i="14"/>
  <c r="AY54" i="14"/>
  <c r="AZ54" i="14"/>
  <c r="BA54" i="14"/>
  <c r="BB54" i="14"/>
  <c r="BC54" i="14"/>
  <c r="BD54" i="14"/>
  <c r="BE54" i="14"/>
  <c r="BF54" i="14"/>
  <c r="BG54" i="14"/>
  <c r="BH54" i="14"/>
  <c r="BI54" i="14"/>
  <c r="BJ54" i="14"/>
  <c r="BK54" i="14"/>
  <c r="BL54" i="14"/>
  <c r="BM54" i="14"/>
  <c r="BN54" i="14"/>
  <c r="AJ55" i="14"/>
  <c r="AK55" i="14"/>
  <c r="AL55" i="14"/>
  <c r="AM55" i="14"/>
  <c r="AN55" i="14"/>
  <c r="AO55" i="14"/>
  <c r="AP55" i="14"/>
  <c r="AQ55" i="14"/>
  <c r="AR55" i="14"/>
  <c r="AS55" i="14"/>
  <c r="AT55" i="14"/>
  <c r="AU55" i="14"/>
  <c r="AV55" i="14"/>
  <c r="AW55" i="14"/>
  <c r="AX55" i="14"/>
  <c r="AY55" i="14"/>
  <c r="AZ55" i="14"/>
  <c r="BA55" i="14"/>
  <c r="BB55" i="14"/>
  <c r="BC55" i="14"/>
  <c r="BD55" i="14"/>
  <c r="BE55" i="14"/>
  <c r="BF55" i="14"/>
  <c r="BG55" i="14"/>
  <c r="BH55" i="14"/>
  <c r="BI55" i="14"/>
  <c r="BJ55" i="14"/>
  <c r="BK55" i="14"/>
  <c r="BL55" i="14"/>
  <c r="BM55" i="14"/>
  <c r="BN55" i="14"/>
  <c r="AJ56" i="14"/>
  <c r="AK56" i="14"/>
  <c r="AL56" i="14"/>
  <c r="AM56" i="14"/>
  <c r="AN56" i="14"/>
  <c r="AO56" i="14"/>
  <c r="AP56" i="14"/>
  <c r="AQ56" i="14"/>
  <c r="AR56" i="14"/>
  <c r="AS56" i="14"/>
  <c r="AT56" i="14"/>
  <c r="AU56" i="14"/>
  <c r="AV56" i="14"/>
  <c r="AW56" i="14"/>
  <c r="AX56" i="14"/>
  <c r="AY56" i="14"/>
  <c r="AZ56" i="14"/>
  <c r="BA56" i="14"/>
  <c r="BB56" i="14"/>
  <c r="BC56" i="14"/>
  <c r="BD56" i="14"/>
  <c r="BE56" i="14"/>
  <c r="BF56" i="14"/>
  <c r="BG56" i="14"/>
  <c r="BH56" i="14"/>
  <c r="BI56" i="14"/>
  <c r="BJ56" i="14"/>
  <c r="BK56" i="14"/>
  <c r="BL56" i="14"/>
  <c r="BM56" i="14"/>
  <c r="BN56" i="14"/>
  <c r="AJ57" i="14"/>
  <c r="AK57" i="14"/>
  <c r="AL57" i="14"/>
  <c r="AM57" i="14"/>
  <c r="AN57" i="14"/>
  <c r="AO57" i="14"/>
  <c r="AP57" i="14"/>
  <c r="AQ57" i="14"/>
  <c r="AR57" i="14"/>
  <c r="AS57" i="14"/>
  <c r="AT57" i="14"/>
  <c r="AU57" i="14"/>
  <c r="AV57" i="14"/>
  <c r="AW57" i="14"/>
  <c r="AX57" i="14"/>
  <c r="AY57" i="14"/>
  <c r="AZ57" i="14"/>
  <c r="BA57" i="14"/>
  <c r="BB57" i="14"/>
  <c r="BC57" i="14"/>
  <c r="BD57" i="14"/>
  <c r="BE57" i="14"/>
  <c r="BF57" i="14"/>
  <c r="BG57" i="14"/>
  <c r="BH57" i="14"/>
  <c r="BI57" i="14"/>
  <c r="BJ57" i="14"/>
  <c r="BK57" i="14"/>
  <c r="BL57" i="14"/>
  <c r="BM57" i="14"/>
  <c r="BN57" i="14"/>
  <c r="AJ58" i="14"/>
  <c r="AK58" i="14"/>
  <c r="AL58" i="14"/>
  <c r="AM58" i="14"/>
  <c r="AN58" i="14"/>
  <c r="AO58" i="14"/>
  <c r="AP58" i="14"/>
  <c r="AQ58" i="14"/>
  <c r="AR58" i="14"/>
  <c r="AS58" i="14"/>
  <c r="AT58" i="14"/>
  <c r="AU58" i="14"/>
  <c r="AV58" i="14"/>
  <c r="AW58" i="14"/>
  <c r="AX58" i="14"/>
  <c r="AY58" i="14"/>
  <c r="AZ58" i="14"/>
  <c r="BA58" i="14"/>
  <c r="BB58" i="14"/>
  <c r="BC58" i="14"/>
  <c r="BD58" i="14"/>
  <c r="BE58" i="14"/>
  <c r="BF58" i="14"/>
  <c r="BG58" i="14"/>
  <c r="BH58" i="14"/>
  <c r="BI58" i="14"/>
  <c r="BJ58" i="14"/>
  <c r="BK58" i="14"/>
  <c r="BL58" i="14"/>
  <c r="BM58" i="14"/>
  <c r="BN58" i="14"/>
  <c r="AJ59" i="14"/>
  <c r="AK59" i="14"/>
  <c r="AL59" i="14"/>
  <c r="AM59" i="14"/>
  <c r="AN59" i="14"/>
  <c r="AO59" i="14"/>
  <c r="AP59" i="14"/>
  <c r="AQ59" i="14"/>
  <c r="AR59" i="14"/>
  <c r="AS59" i="14"/>
  <c r="AT59" i="14"/>
  <c r="AU59" i="14"/>
  <c r="AV59" i="14"/>
  <c r="AW59" i="14"/>
  <c r="AX59" i="14"/>
  <c r="AY59" i="14"/>
  <c r="AZ59" i="14"/>
  <c r="BA59" i="14"/>
  <c r="BB59" i="14"/>
  <c r="BC59" i="14"/>
  <c r="BD59" i="14"/>
  <c r="BE59" i="14"/>
  <c r="BF59" i="14"/>
  <c r="BG59" i="14"/>
  <c r="BH59" i="14"/>
  <c r="BI59" i="14"/>
  <c r="BJ59" i="14"/>
  <c r="BK59" i="14"/>
  <c r="BL59" i="14"/>
  <c r="BM59" i="14"/>
  <c r="BN59" i="14"/>
  <c r="AJ60" i="14"/>
  <c r="AK60" i="14"/>
  <c r="AL60" i="14"/>
  <c r="AM60" i="14"/>
  <c r="AN60" i="14"/>
  <c r="AO60" i="14"/>
  <c r="AP60" i="14"/>
  <c r="AQ60" i="14"/>
  <c r="AR60" i="14"/>
  <c r="AS60" i="14"/>
  <c r="AT60" i="14"/>
  <c r="AU60" i="14"/>
  <c r="AV60" i="14"/>
  <c r="AW60" i="14"/>
  <c r="AX60" i="14"/>
  <c r="AY60" i="14"/>
  <c r="AZ60" i="14"/>
  <c r="BA60" i="14"/>
  <c r="BB60" i="14"/>
  <c r="BC60" i="14"/>
  <c r="BD60" i="14"/>
  <c r="BE60" i="14"/>
  <c r="BF60" i="14"/>
  <c r="BG60" i="14"/>
  <c r="BH60" i="14"/>
  <c r="BI60" i="14"/>
  <c r="BJ60" i="14"/>
  <c r="BK60" i="14"/>
  <c r="BL60" i="14"/>
  <c r="BM60" i="14"/>
  <c r="BN60" i="14"/>
  <c r="AJ61" i="14"/>
  <c r="AK61" i="14"/>
  <c r="AL61" i="14"/>
  <c r="AM61" i="14"/>
  <c r="AN61" i="14"/>
  <c r="AO61" i="14"/>
  <c r="AP61" i="14"/>
  <c r="AQ61" i="14"/>
  <c r="AR61" i="14"/>
  <c r="AS61" i="14"/>
  <c r="AT61" i="14"/>
  <c r="AU61" i="14"/>
  <c r="AV61" i="14"/>
  <c r="AW61" i="14"/>
  <c r="AX61" i="14"/>
  <c r="AY61" i="14"/>
  <c r="AZ61" i="14"/>
  <c r="BA61" i="14"/>
  <c r="BB61" i="14"/>
  <c r="BC61" i="14"/>
  <c r="BD61" i="14"/>
  <c r="BE61" i="14"/>
  <c r="BF61" i="14"/>
  <c r="BG61" i="14"/>
  <c r="BH61" i="14"/>
  <c r="BI61" i="14"/>
  <c r="BJ61" i="14"/>
  <c r="BK61" i="14"/>
  <c r="BL61" i="14"/>
  <c r="BM61" i="14"/>
  <c r="BN61" i="14"/>
  <c r="AJ62" i="14"/>
  <c r="AK62" i="14"/>
  <c r="AL62" i="14"/>
  <c r="AM62" i="14"/>
  <c r="AN62" i="14"/>
  <c r="AO62" i="14"/>
  <c r="AP62" i="14"/>
  <c r="AQ62" i="14"/>
  <c r="AR62" i="14"/>
  <c r="AS62" i="14"/>
  <c r="AT62" i="14"/>
  <c r="AU62" i="14"/>
  <c r="AV62" i="14"/>
  <c r="AW62" i="14"/>
  <c r="AX62" i="14"/>
  <c r="AY62" i="14"/>
  <c r="AZ62" i="14"/>
  <c r="BA62" i="14"/>
  <c r="BB62" i="14"/>
  <c r="BC62" i="14"/>
  <c r="BD62" i="14"/>
  <c r="BE62" i="14"/>
  <c r="BF62" i="14"/>
  <c r="BG62" i="14"/>
  <c r="BH62" i="14"/>
  <c r="BI62" i="14"/>
  <c r="BJ62" i="14"/>
  <c r="BK62" i="14"/>
  <c r="BL62" i="14"/>
  <c r="BM62" i="14"/>
  <c r="BN62" i="14"/>
  <c r="AJ63" i="14"/>
  <c r="AK63" i="14"/>
  <c r="AL63" i="14"/>
  <c r="AM63" i="14"/>
  <c r="AN63" i="14"/>
  <c r="AO63" i="14"/>
  <c r="AP63" i="14"/>
  <c r="AQ63" i="14"/>
  <c r="AR63" i="14"/>
  <c r="AS63" i="14"/>
  <c r="AT63" i="14"/>
  <c r="AU63" i="14"/>
  <c r="AV63" i="14"/>
  <c r="AW63" i="14"/>
  <c r="AX63" i="14"/>
  <c r="AY63" i="14"/>
  <c r="AZ63" i="14"/>
  <c r="BA63" i="14"/>
  <c r="BB63" i="14"/>
  <c r="BC63" i="14"/>
  <c r="BD63" i="14"/>
  <c r="BE63" i="14"/>
  <c r="BF63" i="14"/>
  <c r="BG63" i="14"/>
  <c r="BH63" i="14"/>
  <c r="BI63" i="14"/>
  <c r="BJ63" i="14"/>
  <c r="BK63" i="14"/>
  <c r="BL63" i="14"/>
  <c r="BM63" i="14"/>
  <c r="BN63" i="14"/>
  <c r="AJ64" i="14"/>
  <c r="AK64" i="14"/>
  <c r="AL64" i="14"/>
  <c r="AM64" i="14"/>
  <c r="AN64" i="14"/>
  <c r="AO64" i="14"/>
  <c r="AP64" i="14"/>
  <c r="AQ64" i="14"/>
  <c r="AR64" i="14"/>
  <c r="AS64" i="14"/>
  <c r="AT64" i="14"/>
  <c r="AU64" i="14"/>
  <c r="AV64" i="14"/>
  <c r="AW64" i="14"/>
  <c r="AX64" i="14"/>
  <c r="AY64" i="14"/>
  <c r="AZ64" i="14"/>
  <c r="BA64" i="14"/>
  <c r="BB64" i="14"/>
  <c r="BC64" i="14"/>
  <c r="BD64" i="14"/>
  <c r="BE64" i="14"/>
  <c r="BF64" i="14"/>
  <c r="BG64" i="14"/>
  <c r="BH64" i="14"/>
  <c r="BI64" i="14"/>
  <c r="BJ64" i="14"/>
  <c r="BK64" i="14"/>
  <c r="BL64" i="14"/>
  <c r="BM64" i="14"/>
  <c r="BN64" i="14"/>
  <c r="AJ65" i="14"/>
  <c r="AK65" i="14"/>
  <c r="AL65" i="14"/>
  <c r="AM65" i="14"/>
  <c r="AN65" i="14"/>
  <c r="AO65" i="14"/>
  <c r="AP65" i="14"/>
  <c r="AQ65" i="14"/>
  <c r="AR65" i="14"/>
  <c r="AS65" i="14"/>
  <c r="AT65" i="14"/>
  <c r="AU65" i="14"/>
  <c r="AV65" i="14"/>
  <c r="AW65" i="14"/>
  <c r="AX65" i="14"/>
  <c r="AY65" i="14"/>
  <c r="AZ65" i="14"/>
  <c r="BA65" i="14"/>
  <c r="BB65" i="14"/>
  <c r="BC65" i="14"/>
  <c r="BD65" i="14"/>
  <c r="BE65" i="14"/>
  <c r="BF65" i="14"/>
  <c r="BG65" i="14"/>
  <c r="BH65" i="14"/>
  <c r="BI65" i="14"/>
  <c r="BJ65" i="14"/>
  <c r="BK65" i="14"/>
  <c r="BL65" i="14"/>
  <c r="BM65" i="14"/>
  <c r="BN65" i="14"/>
  <c r="AJ66" i="14"/>
  <c r="AK66" i="14"/>
  <c r="AL66" i="14"/>
  <c r="AM66" i="14"/>
  <c r="AN66" i="14"/>
  <c r="AO66" i="14"/>
  <c r="AP66" i="14"/>
  <c r="AQ66" i="14"/>
  <c r="AR66" i="14"/>
  <c r="AS66" i="14"/>
  <c r="AT66" i="14"/>
  <c r="AU66" i="14"/>
  <c r="AV66" i="14"/>
  <c r="AW66" i="14"/>
  <c r="AX66" i="14"/>
  <c r="AY66" i="14"/>
  <c r="AZ66" i="14"/>
  <c r="BA66" i="14"/>
  <c r="BB66" i="14"/>
  <c r="BC66" i="14"/>
  <c r="BD66" i="14"/>
  <c r="BE66" i="14"/>
  <c r="BF66" i="14"/>
  <c r="BG66" i="14"/>
  <c r="BH66" i="14"/>
  <c r="BI66" i="14"/>
  <c r="BJ66" i="14"/>
  <c r="BK66" i="14"/>
  <c r="BL66" i="14"/>
  <c r="BM66" i="14"/>
  <c r="BN66" i="14"/>
  <c r="AJ67" i="14"/>
  <c r="AK67" i="14"/>
  <c r="AL67" i="14"/>
  <c r="AM67" i="14"/>
  <c r="AN67" i="14"/>
  <c r="AO67" i="14"/>
  <c r="AP67" i="14"/>
  <c r="AQ67" i="14"/>
  <c r="AR67" i="14"/>
  <c r="AS67" i="14"/>
  <c r="AT67" i="14"/>
  <c r="AU67" i="14"/>
  <c r="AV67" i="14"/>
  <c r="AW67" i="14"/>
  <c r="AX67" i="14"/>
  <c r="AY67" i="14"/>
  <c r="AZ67" i="14"/>
  <c r="BA67" i="14"/>
  <c r="BB67" i="14"/>
  <c r="BC67" i="14"/>
  <c r="BD67" i="14"/>
  <c r="BE67" i="14"/>
  <c r="BF67" i="14"/>
  <c r="BG67" i="14"/>
  <c r="BH67" i="14"/>
  <c r="BI67" i="14"/>
  <c r="BJ67" i="14"/>
  <c r="BK67" i="14"/>
  <c r="BL67" i="14"/>
  <c r="BM67" i="14"/>
  <c r="BN67" i="14"/>
  <c r="AJ68" i="14"/>
  <c r="AK68" i="14"/>
  <c r="AL68" i="14"/>
  <c r="AM68" i="14"/>
  <c r="AN68" i="14"/>
  <c r="AO68" i="14"/>
  <c r="AP68" i="14"/>
  <c r="AQ68" i="14"/>
  <c r="AR68" i="14"/>
  <c r="AS68" i="14"/>
  <c r="AT68" i="14"/>
  <c r="AU68" i="14"/>
  <c r="AV68" i="14"/>
  <c r="AW68" i="14"/>
  <c r="AX68" i="14"/>
  <c r="AY68" i="14"/>
  <c r="AZ68" i="14"/>
  <c r="BA68" i="14"/>
  <c r="BB68" i="14"/>
  <c r="BC68" i="14"/>
  <c r="BD68" i="14"/>
  <c r="BE68" i="14"/>
  <c r="BF68" i="14"/>
  <c r="BG68" i="14"/>
  <c r="BH68" i="14"/>
  <c r="BI68" i="14"/>
  <c r="BJ68" i="14"/>
  <c r="BK68" i="14"/>
  <c r="BL68" i="14"/>
  <c r="BM68" i="14"/>
  <c r="BN68" i="14"/>
  <c r="AJ69" i="14"/>
  <c r="AK69" i="14"/>
  <c r="AL69" i="14"/>
  <c r="AM69" i="14"/>
  <c r="AN69" i="14"/>
  <c r="AO69" i="14"/>
  <c r="AP69" i="14"/>
  <c r="AQ69" i="14"/>
  <c r="AR69" i="14"/>
  <c r="AS69" i="14"/>
  <c r="AT69" i="14"/>
  <c r="AU69" i="14"/>
  <c r="AV69" i="14"/>
  <c r="AW69" i="14"/>
  <c r="AX69" i="14"/>
  <c r="AY69" i="14"/>
  <c r="AZ69" i="14"/>
  <c r="BA69" i="14"/>
  <c r="BB69" i="14"/>
  <c r="BC69" i="14"/>
  <c r="BD69" i="14"/>
  <c r="BE69" i="14"/>
  <c r="BF69" i="14"/>
  <c r="BG69" i="14"/>
  <c r="BH69" i="14"/>
  <c r="BI69" i="14"/>
  <c r="BJ69" i="14"/>
  <c r="BK69" i="14"/>
  <c r="BL69" i="14"/>
  <c r="BM69" i="14"/>
  <c r="BN69" i="14"/>
  <c r="AJ70" i="14"/>
  <c r="AK70" i="14"/>
  <c r="AL70" i="14"/>
  <c r="AM70" i="14"/>
  <c r="AN70" i="14"/>
  <c r="AO70" i="14"/>
  <c r="AP70" i="14"/>
  <c r="AQ70" i="14"/>
  <c r="AR70" i="14"/>
  <c r="AS70" i="14"/>
  <c r="AT70" i="14"/>
  <c r="AU70" i="14"/>
  <c r="AV70" i="14"/>
  <c r="AW70" i="14"/>
  <c r="AX70" i="14"/>
  <c r="AY70" i="14"/>
  <c r="AZ70" i="14"/>
  <c r="BA70" i="14"/>
  <c r="BB70" i="14"/>
  <c r="BC70" i="14"/>
  <c r="BD70" i="14"/>
  <c r="BE70" i="14"/>
  <c r="BF70" i="14"/>
  <c r="BG70" i="14"/>
  <c r="BH70" i="14"/>
  <c r="BI70" i="14"/>
  <c r="BJ70" i="14"/>
  <c r="BK70" i="14"/>
  <c r="BL70" i="14"/>
  <c r="BM70" i="14"/>
  <c r="BN70" i="14"/>
  <c r="AJ71" i="14"/>
  <c r="AK71" i="14"/>
  <c r="AL71" i="14"/>
  <c r="AM71" i="14"/>
  <c r="AN71" i="14"/>
  <c r="AO71" i="14"/>
  <c r="AP71" i="14"/>
  <c r="AQ71" i="14"/>
  <c r="AR71" i="14"/>
  <c r="AS71" i="14"/>
  <c r="AT71" i="14"/>
  <c r="AU71" i="14"/>
  <c r="AV71" i="14"/>
  <c r="AW71" i="14"/>
  <c r="AX71" i="14"/>
  <c r="AY71" i="14"/>
  <c r="AZ71" i="14"/>
  <c r="BA71" i="14"/>
  <c r="BB71" i="14"/>
  <c r="BC71" i="14"/>
  <c r="BD71" i="14"/>
  <c r="BE71" i="14"/>
  <c r="BF71" i="14"/>
  <c r="BG71" i="14"/>
  <c r="BH71" i="14"/>
  <c r="BI71" i="14"/>
  <c r="BJ71" i="14"/>
  <c r="BK71" i="14"/>
  <c r="BL71" i="14"/>
  <c r="BM71" i="14"/>
  <c r="BN71" i="14"/>
  <c r="AJ72" i="14"/>
  <c r="AK72" i="14"/>
  <c r="AL72" i="14"/>
  <c r="AM72" i="14"/>
  <c r="AN72" i="14"/>
  <c r="AO72" i="14"/>
  <c r="AP72" i="14"/>
  <c r="AQ72" i="14"/>
  <c r="AR72" i="14"/>
  <c r="AS72" i="14"/>
  <c r="AT72" i="14"/>
  <c r="AU72" i="14"/>
  <c r="AV72" i="14"/>
  <c r="AW72" i="14"/>
  <c r="AX72" i="14"/>
  <c r="AY72" i="14"/>
  <c r="AZ72" i="14"/>
  <c r="BA72" i="14"/>
  <c r="BB72" i="14"/>
  <c r="BC72" i="14"/>
  <c r="BD72" i="14"/>
  <c r="BE72" i="14"/>
  <c r="BF72" i="14"/>
  <c r="BG72" i="14"/>
  <c r="BH72" i="14"/>
  <c r="BI72" i="14"/>
  <c r="BJ72" i="14"/>
  <c r="BK72" i="14"/>
  <c r="BL72" i="14"/>
  <c r="BM72" i="14"/>
  <c r="BN72" i="14"/>
  <c r="AJ73" i="14"/>
  <c r="AK73" i="14"/>
  <c r="AL73" i="14"/>
  <c r="AM73" i="14"/>
  <c r="AN73" i="14"/>
  <c r="AO73" i="14"/>
  <c r="AP73" i="14"/>
  <c r="AQ73" i="14"/>
  <c r="AR73" i="14"/>
  <c r="AS73" i="14"/>
  <c r="AT73" i="14"/>
  <c r="AU73" i="14"/>
  <c r="AV73" i="14"/>
  <c r="AW73" i="14"/>
  <c r="AX73" i="14"/>
  <c r="AY73" i="14"/>
  <c r="AZ73" i="14"/>
  <c r="BA73" i="14"/>
  <c r="BB73" i="14"/>
  <c r="BC73" i="14"/>
  <c r="BD73" i="14"/>
  <c r="BE73" i="14"/>
  <c r="BF73" i="14"/>
  <c r="BG73" i="14"/>
  <c r="BH73" i="14"/>
  <c r="BI73" i="14"/>
  <c r="BJ73" i="14"/>
  <c r="BK73" i="14"/>
  <c r="BL73" i="14"/>
  <c r="BM73" i="14"/>
  <c r="BN73" i="14"/>
  <c r="AJ74" i="14"/>
  <c r="AK74" i="14"/>
  <c r="AL74" i="14"/>
  <c r="AM74" i="14"/>
  <c r="AN74" i="14"/>
  <c r="AO74" i="14"/>
  <c r="AP74" i="14"/>
  <c r="AQ74" i="14"/>
  <c r="AR74" i="14"/>
  <c r="AS74" i="14"/>
  <c r="AT74" i="14"/>
  <c r="AU74" i="14"/>
  <c r="AV74" i="14"/>
  <c r="AW74" i="14"/>
  <c r="AX74" i="14"/>
  <c r="AY74" i="14"/>
  <c r="AZ74" i="14"/>
  <c r="BA74" i="14"/>
  <c r="BB74" i="14"/>
  <c r="BC74" i="14"/>
  <c r="BD74" i="14"/>
  <c r="BE74" i="14"/>
  <c r="BF74" i="14"/>
  <c r="BG74" i="14"/>
  <c r="BH74" i="14"/>
  <c r="BI74" i="14"/>
  <c r="BJ74" i="14"/>
  <c r="BK74" i="14"/>
  <c r="BL74" i="14"/>
  <c r="BM74" i="14"/>
  <c r="BN74" i="14"/>
  <c r="AJ75" i="14"/>
  <c r="AK75" i="14"/>
  <c r="AL75" i="14"/>
  <c r="AM75" i="14"/>
  <c r="AN75" i="14"/>
  <c r="AO75" i="14"/>
  <c r="AP75" i="14"/>
  <c r="AQ75" i="14"/>
  <c r="AR75" i="14"/>
  <c r="AS75" i="14"/>
  <c r="AT75" i="14"/>
  <c r="AU75" i="14"/>
  <c r="AV75" i="14"/>
  <c r="AW75" i="14"/>
  <c r="AX75" i="14"/>
  <c r="AY75" i="14"/>
  <c r="AZ75" i="14"/>
  <c r="BA75" i="14"/>
  <c r="BB75" i="14"/>
  <c r="BC75" i="14"/>
  <c r="BD75" i="14"/>
  <c r="BE75" i="14"/>
  <c r="BF75" i="14"/>
  <c r="BG75" i="14"/>
  <c r="BH75" i="14"/>
  <c r="BI75" i="14"/>
  <c r="BJ75" i="14"/>
  <c r="BK75" i="14"/>
  <c r="BL75" i="14"/>
  <c r="BM75" i="14"/>
  <c r="BN75" i="14"/>
  <c r="AJ76" i="14"/>
  <c r="AK76" i="14"/>
  <c r="AL76" i="14"/>
  <c r="AM76" i="14"/>
  <c r="AN76" i="14"/>
  <c r="AO76" i="14"/>
  <c r="AP76" i="14"/>
  <c r="AQ76" i="14"/>
  <c r="AR76" i="14"/>
  <c r="AS76" i="14"/>
  <c r="AT76" i="14"/>
  <c r="AU76" i="14"/>
  <c r="AV76" i="14"/>
  <c r="AW76" i="14"/>
  <c r="AX76" i="14"/>
  <c r="AY76" i="14"/>
  <c r="AZ76" i="14"/>
  <c r="BA76" i="14"/>
  <c r="BB76" i="14"/>
  <c r="BC76" i="14"/>
  <c r="BD76" i="14"/>
  <c r="BE76" i="14"/>
  <c r="BF76" i="14"/>
  <c r="BG76" i="14"/>
  <c r="BH76" i="14"/>
  <c r="BI76" i="14"/>
  <c r="BJ76" i="14"/>
  <c r="BK76" i="14"/>
  <c r="BL76" i="14"/>
  <c r="BM76" i="14"/>
  <c r="BN76" i="14"/>
  <c r="AJ77" i="14"/>
  <c r="AK77" i="14"/>
  <c r="AL77" i="14"/>
  <c r="AM77" i="14"/>
  <c r="AN77" i="14"/>
  <c r="AO77" i="14"/>
  <c r="AP77" i="14"/>
  <c r="AQ77" i="14"/>
  <c r="AR77" i="14"/>
  <c r="AS77" i="14"/>
  <c r="AT77" i="14"/>
  <c r="AU77" i="14"/>
  <c r="AV77" i="14"/>
  <c r="AW77" i="14"/>
  <c r="AX77" i="14"/>
  <c r="AY77" i="14"/>
  <c r="AZ77" i="14"/>
  <c r="BA77" i="14"/>
  <c r="BB77" i="14"/>
  <c r="BC77" i="14"/>
  <c r="BD77" i="14"/>
  <c r="BE77" i="14"/>
  <c r="BF77" i="14"/>
  <c r="BG77" i="14"/>
  <c r="BH77" i="14"/>
  <c r="BI77" i="14"/>
  <c r="BJ77" i="14"/>
  <c r="BK77" i="14"/>
  <c r="BL77" i="14"/>
  <c r="BM77" i="14"/>
  <c r="BN77" i="14"/>
  <c r="AJ78" i="14"/>
  <c r="AK78" i="14"/>
  <c r="AL78" i="14"/>
  <c r="AM78" i="14"/>
  <c r="AN78" i="14"/>
  <c r="AO78" i="14"/>
  <c r="AP78" i="14"/>
  <c r="AQ78" i="14"/>
  <c r="AR78" i="14"/>
  <c r="AS78" i="14"/>
  <c r="AT78" i="14"/>
  <c r="AU78" i="14"/>
  <c r="AV78" i="14"/>
  <c r="AW78" i="14"/>
  <c r="AX78" i="14"/>
  <c r="AY78" i="14"/>
  <c r="AZ78" i="14"/>
  <c r="BA78" i="14"/>
  <c r="BB78" i="14"/>
  <c r="BC78" i="14"/>
  <c r="BD78" i="14"/>
  <c r="BE78" i="14"/>
  <c r="BF78" i="14"/>
  <c r="BG78" i="14"/>
  <c r="BH78" i="14"/>
  <c r="BI78" i="14"/>
  <c r="BJ78" i="14"/>
  <c r="BK78" i="14"/>
  <c r="BL78" i="14"/>
  <c r="BM78" i="14"/>
  <c r="BN78" i="14"/>
  <c r="AJ79" i="14"/>
  <c r="AK79" i="14"/>
  <c r="AL79" i="14"/>
  <c r="AM79" i="14"/>
  <c r="AN79" i="14"/>
  <c r="AO79" i="14"/>
  <c r="AP79" i="14"/>
  <c r="AQ79" i="14"/>
  <c r="AR79" i="14"/>
  <c r="AS79" i="14"/>
  <c r="AT79" i="14"/>
  <c r="AU79" i="14"/>
  <c r="AV79" i="14"/>
  <c r="AW79" i="14"/>
  <c r="AX79" i="14"/>
  <c r="AY79" i="14"/>
  <c r="AZ79" i="14"/>
  <c r="BA79" i="14"/>
  <c r="BB79" i="14"/>
  <c r="BC79" i="14"/>
  <c r="BD79" i="14"/>
  <c r="BE79" i="14"/>
  <c r="BF79" i="14"/>
  <c r="BG79" i="14"/>
  <c r="BH79" i="14"/>
  <c r="BI79" i="14"/>
  <c r="BJ79" i="14"/>
  <c r="BK79" i="14"/>
  <c r="BL79" i="14"/>
  <c r="BM79" i="14"/>
  <c r="BN79" i="14"/>
  <c r="AJ80" i="14"/>
  <c r="AK80" i="14"/>
  <c r="AL80" i="14"/>
  <c r="AM80" i="14"/>
  <c r="AN80" i="14"/>
  <c r="AO80" i="14"/>
  <c r="AP80" i="14"/>
  <c r="AQ80" i="14"/>
  <c r="AR80" i="14"/>
  <c r="AS80" i="14"/>
  <c r="AT80" i="14"/>
  <c r="AU80" i="14"/>
  <c r="AV80" i="14"/>
  <c r="AW80" i="14"/>
  <c r="AX80" i="14"/>
  <c r="AY80" i="14"/>
  <c r="AZ80" i="14"/>
  <c r="BA80" i="14"/>
  <c r="BB80" i="14"/>
  <c r="BC80" i="14"/>
  <c r="BD80" i="14"/>
  <c r="BE80" i="14"/>
  <c r="BF80" i="14"/>
  <c r="BG80" i="14"/>
  <c r="BH80" i="14"/>
  <c r="BI80" i="14"/>
  <c r="BJ80" i="14"/>
  <c r="BK80" i="14"/>
  <c r="BL80" i="14"/>
  <c r="BM80" i="14"/>
  <c r="BN80" i="14"/>
  <c r="AJ81" i="14"/>
  <c r="AK81" i="14"/>
  <c r="AL81" i="14"/>
  <c r="AM81" i="14"/>
  <c r="AN81" i="14"/>
  <c r="AO81" i="14"/>
  <c r="AP81" i="14"/>
  <c r="AQ81" i="14"/>
  <c r="AR81" i="14"/>
  <c r="AS81" i="14"/>
  <c r="AT81" i="14"/>
  <c r="AU81" i="14"/>
  <c r="AV81" i="14"/>
  <c r="AW81" i="14"/>
  <c r="AX81" i="14"/>
  <c r="AY81" i="14"/>
  <c r="AZ81" i="14"/>
  <c r="BA81" i="14"/>
  <c r="BB81" i="14"/>
  <c r="BC81" i="14"/>
  <c r="BD81" i="14"/>
  <c r="BE81" i="14"/>
  <c r="BF81" i="14"/>
  <c r="BG81" i="14"/>
  <c r="BH81" i="14"/>
  <c r="BI81" i="14"/>
  <c r="BJ81" i="14"/>
  <c r="BK81" i="14"/>
  <c r="BL81" i="14"/>
  <c r="BM81" i="14"/>
  <c r="BN81" i="14"/>
  <c r="AJ82" i="14"/>
  <c r="AK82" i="14"/>
  <c r="AL82" i="14"/>
  <c r="AM82" i="14"/>
  <c r="AN82" i="14"/>
  <c r="AO82" i="14"/>
  <c r="AP82" i="14"/>
  <c r="AQ82" i="14"/>
  <c r="AR82" i="14"/>
  <c r="AS82" i="14"/>
  <c r="AT82" i="14"/>
  <c r="AU82" i="14"/>
  <c r="AV82" i="14"/>
  <c r="AW82" i="14"/>
  <c r="AX82" i="14"/>
  <c r="AY82" i="14"/>
  <c r="AZ82" i="14"/>
  <c r="BA82" i="14"/>
  <c r="BB82" i="14"/>
  <c r="BC82" i="14"/>
  <c r="BD82" i="14"/>
  <c r="BE82" i="14"/>
  <c r="BF82" i="14"/>
  <c r="BG82" i="14"/>
  <c r="BH82" i="14"/>
  <c r="BI82" i="14"/>
  <c r="BJ82" i="14"/>
  <c r="BK82" i="14"/>
  <c r="BL82" i="14"/>
  <c r="BM82" i="14"/>
  <c r="BN82" i="14"/>
  <c r="AJ83" i="14"/>
  <c r="AK83" i="14"/>
  <c r="AL83" i="14"/>
  <c r="AM83" i="14"/>
  <c r="AN83" i="14"/>
  <c r="AO83" i="14"/>
  <c r="AP83" i="14"/>
  <c r="AQ83" i="14"/>
  <c r="AR83" i="14"/>
  <c r="AS83" i="14"/>
  <c r="AT83" i="14"/>
  <c r="AU83" i="14"/>
  <c r="AV83" i="14"/>
  <c r="AW83" i="14"/>
  <c r="AX83" i="14"/>
  <c r="AY83" i="14"/>
  <c r="AZ83" i="14"/>
  <c r="BA83" i="14"/>
  <c r="BB83" i="14"/>
  <c r="BC83" i="14"/>
  <c r="BD83" i="14"/>
  <c r="BE83" i="14"/>
  <c r="BF83" i="14"/>
  <c r="BG83" i="14"/>
  <c r="BH83" i="14"/>
  <c r="BI83" i="14"/>
  <c r="BJ83" i="14"/>
  <c r="BK83" i="14"/>
  <c r="BL83" i="14"/>
  <c r="BM83" i="14"/>
  <c r="BN83" i="14"/>
  <c r="AJ84" i="14"/>
  <c r="AK84" i="14"/>
  <c r="AL84" i="14"/>
  <c r="AM84" i="14"/>
  <c r="AN84" i="14"/>
  <c r="AO84" i="14"/>
  <c r="AP84" i="14"/>
  <c r="AQ84" i="14"/>
  <c r="AR84" i="14"/>
  <c r="AS84" i="14"/>
  <c r="AT84" i="14"/>
  <c r="AU84" i="14"/>
  <c r="AV84" i="14"/>
  <c r="AW84" i="14"/>
  <c r="AX84" i="14"/>
  <c r="AY84" i="14"/>
  <c r="AZ84" i="14"/>
  <c r="BA84" i="14"/>
  <c r="BB84" i="14"/>
  <c r="BC84" i="14"/>
  <c r="BD84" i="14"/>
  <c r="BE84" i="14"/>
  <c r="BF84" i="14"/>
  <c r="BG84" i="14"/>
  <c r="BH84" i="14"/>
  <c r="BI84" i="14"/>
  <c r="BJ84" i="14"/>
  <c r="BK84" i="14"/>
  <c r="BL84" i="14"/>
  <c r="BM84" i="14"/>
  <c r="BN84" i="14"/>
  <c r="AJ85" i="14"/>
  <c r="AK85" i="14"/>
  <c r="AL85" i="14"/>
  <c r="AM85" i="14"/>
  <c r="AN85" i="14"/>
  <c r="AO85" i="14"/>
  <c r="AP85" i="14"/>
  <c r="AQ85" i="14"/>
  <c r="AR85" i="14"/>
  <c r="AS85" i="14"/>
  <c r="AT85" i="14"/>
  <c r="AU85" i="14"/>
  <c r="AV85" i="14"/>
  <c r="AW85" i="14"/>
  <c r="AX85" i="14"/>
  <c r="AY85" i="14"/>
  <c r="AZ85" i="14"/>
  <c r="BA85" i="14"/>
  <c r="BB85" i="14"/>
  <c r="BC85" i="14"/>
  <c r="BD85" i="14"/>
  <c r="BE85" i="14"/>
  <c r="BF85" i="14"/>
  <c r="BG85" i="14"/>
  <c r="BH85" i="14"/>
  <c r="BI85" i="14"/>
  <c r="BJ85" i="14"/>
  <c r="BK85" i="14"/>
  <c r="BL85" i="14"/>
  <c r="BM85" i="14"/>
  <c r="BN85" i="14"/>
  <c r="AJ86" i="14"/>
  <c r="AK86" i="14"/>
  <c r="AL86" i="14"/>
  <c r="AM86" i="14"/>
  <c r="AN86" i="14"/>
  <c r="AO86" i="14"/>
  <c r="AP86" i="14"/>
  <c r="AQ86" i="14"/>
  <c r="AR86" i="14"/>
  <c r="AS86" i="14"/>
  <c r="AT86" i="14"/>
  <c r="AU86" i="14"/>
  <c r="AV86" i="14"/>
  <c r="AW86" i="14"/>
  <c r="AX86" i="14"/>
  <c r="AY86" i="14"/>
  <c r="AZ86" i="14"/>
  <c r="BA86" i="14"/>
  <c r="BB86" i="14"/>
  <c r="BC86" i="14"/>
  <c r="BD86" i="14"/>
  <c r="BE86" i="14"/>
  <c r="BF86" i="14"/>
  <c r="BG86" i="14"/>
  <c r="BH86" i="14"/>
  <c r="BI86" i="14"/>
  <c r="BJ86" i="14"/>
  <c r="BK86" i="14"/>
  <c r="BL86" i="14"/>
  <c r="BM86" i="14"/>
  <c r="BN86" i="14"/>
  <c r="AJ87" i="14"/>
  <c r="AK87" i="14"/>
  <c r="AL87" i="14"/>
  <c r="AM87" i="14"/>
  <c r="AN87" i="14"/>
  <c r="AO87" i="14"/>
  <c r="AP87" i="14"/>
  <c r="AQ87" i="14"/>
  <c r="AR87" i="14"/>
  <c r="AS87" i="14"/>
  <c r="AT87" i="14"/>
  <c r="AU87" i="14"/>
  <c r="AV87" i="14"/>
  <c r="AW87" i="14"/>
  <c r="AX87" i="14"/>
  <c r="AY87" i="14"/>
  <c r="AZ87" i="14"/>
  <c r="BA87" i="14"/>
  <c r="BB87" i="14"/>
  <c r="BC87" i="14"/>
  <c r="BD87" i="14"/>
  <c r="BE87" i="14"/>
  <c r="BF87" i="14"/>
  <c r="BG87" i="14"/>
  <c r="BH87" i="14"/>
  <c r="BI87" i="14"/>
  <c r="BJ87" i="14"/>
  <c r="BK87" i="14"/>
  <c r="BL87" i="14"/>
  <c r="BM87" i="14"/>
  <c r="BN87" i="14"/>
  <c r="AJ88" i="14"/>
  <c r="AK88" i="14"/>
  <c r="AL88" i="14"/>
  <c r="AM88" i="14"/>
  <c r="AN88" i="14"/>
  <c r="AO88" i="14"/>
  <c r="AP88" i="14"/>
  <c r="AQ88" i="14"/>
  <c r="AR88" i="14"/>
  <c r="AS88" i="14"/>
  <c r="AT88" i="14"/>
  <c r="AU88" i="14"/>
  <c r="AV88" i="14"/>
  <c r="AW88" i="14"/>
  <c r="AX88" i="14"/>
  <c r="AY88" i="14"/>
  <c r="AZ88" i="14"/>
  <c r="BA88" i="14"/>
  <c r="BB88" i="14"/>
  <c r="BC88" i="14"/>
  <c r="BD88" i="14"/>
  <c r="BE88" i="14"/>
  <c r="BF88" i="14"/>
  <c r="BG88" i="14"/>
  <c r="BH88" i="14"/>
  <c r="BI88" i="14"/>
  <c r="BJ88" i="14"/>
  <c r="BK88" i="14"/>
  <c r="BL88" i="14"/>
  <c r="BM88" i="14"/>
  <c r="BN88" i="14"/>
  <c r="AJ89" i="14"/>
  <c r="AK89" i="14"/>
  <c r="AL89" i="14"/>
  <c r="AM89" i="14"/>
  <c r="AN89" i="14"/>
  <c r="AO89" i="14"/>
  <c r="AP89" i="14"/>
  <c r="AQ89" i="14"/>
  <c r="AR89" i="14"/>
  <c r="AS89" i="14"/>
  <c r="AT89" i="14"/>
  <c r="AU89" i="14"/>
  <c r="AV89" i="14"/>
  <c r="AW89" i="14"/>
  <c r="AX89" i="14"/>
  <c r="AY89" i="14"/>
  <c r="AZ89" i="14"/>
  <c r="BA89" i="14"/>
  <c r="BB89" i="14"/>
  <c r="BC89" i="14"/>
  <c r="BD89" i="14"/>
  <c r="BE89" i="14"/>
  <c r="BF89" i="14"/>
  <c r="BG89" i="14"/>
  <c r="BH89" i="14"/>
  <c r="BI89" i="14"/>
  <c r="BJ89" i="14"/>
  <c r="BK89" i="14"/>
  <c r="BL89" i="14"/>
  <c r="BM89" i="14"/>
  <c r="BN89" i="14"/>
  <c r="AJ90" i="14"/>
  <c r="AK90" i="14"/>
  <c r="AL90" i="14"/>
  <c r="AM90" i="14"/>
  <c r="AN90" i="14"/>
  <c r="AO90" i="14"/>
  <c r="AP90" i="14"/>
  <c r="AQ90" i="14"/>
  <c r="AR90" i="14"/>
  <c r="AS90" i="14"/>
  <c r="AT90" i="14"/>
  <c r="AU90" i="14"/>
  <c r="AV90" i="14"/>
  <c r="AW90" i="14"/>
  <c r="AX90" i="14"/>
  <c r="AY90" i="14"/>
  <c r="AZ90" i="14"/>
  <c r="BA90" i="14"/>
  <c r="BB90" i="14"/>
  <c r="BC90" i="14"/>
  <c r="BD90" i="14"/>
  <c r="BE90" i="14"/>
  <c r="BF90" i="14"/>
  <c r="BG90" i="14"/>
  <c r="BH90" i="14"/>
  <c r="BI90" i="14"/>
  <c r="BJ90" i="14"/>
  <c r="BK90" i="14"/>
  <c r="BL90" i="14"/>
  <c r="BM90" i="14"/>
  <c r="BN90" i="14"/>
  <c r="AJ91" i="14"/>
  <c r="AK91" i="14"/>
  <c r="AL91" i="14"/>
  <c r="AM91" i="14"/>
  <c r="AN91" i="14"/>
  <c r="AO91" i="14"/>
  <c r="AP91" i="14"/>
  <c r="AQ91" i="14"/>
  <c r="AR91" i="14"/>
  <c r="AS91" i="14"/>
  <c r="AT91" i="14"/>
  <c r="AU91" i="14"/>
  <c r="AV91" i="14"/>
  <c r="AW91" i="14"/>
  <c r="AX91" i="14"/>
  <c r="AY91" i="14"/>
  <c r="AZ91" i="14"/>
  <c r="BA91" i="14"/>
  <c r="BB91" i="14"/>
  <c r="BC91" i="14"/>
  <c r="BD91" i="14"/>
  <c r="BE91" i="14"/>
  <c r="BF91" i="14"/>
  <c r="BG91" i="14"/>
  <c r="BH91" i="14"/>
  <c r="BI91" i="14"/>
  <c r="BJ91" i="14"/>
  <c r="BK91" i="14"/>
  <c r="BL91" i="14"/>
  <c r="BM91" i="14"/>
  <c r="BN91" i="14"/>
  <c r="AJ92" i="14"/>
  <c r="AK92" i="14"/>
  <c r="AL92" i="14"/>
  <c r="AM92" i="14"/>
  <c r="AN92" i="14"/>
  <c r="AO92" i="14"/>
  <c r="AP92" i="14"/>
  <c r="AQ92" i="14"/>
  <c r="AR92" i="14"/>
  <c r="AS92" i="14"/>
  <c r="AT92" i="14"/>
  <c r="AU92" i="14"/>
  <c r="AV92" i="14"/>
  <c r="AW92" i="14"/>
  <c r="AX92" i="14"/>
  <c r="AY92" i="14"/>
  <c r="AZ92" i="14"/>
  <c r="BA92" i="14"/>
  <c r="BB92" i="14"/>
  <c r="BC92" i="14"/>
  <c r="BD92" i="14"/>
  <c r="BE92" i="14"/>
  <c r="BF92" i="14"/>
  <c r="BG92" i="14"/>
  <c r="BH92" i="14"/>
  <c r="BI92" i="14"/>
  <c r="BJ92" i="14"/>
  <c r="BK92" i="14"/>
  <c r="BL92" i="14"/>
  <c r="BM92" i="14"/>
  <c r="BN92" i="14"/>
  <c r="AJ102" i="14"/>
  <c r="AK102" i="14"/>
  <c r="AL102" i="14"/>
  <c r="AM102" i="14"/>
  <c r="AN102" i="14"/>
  <c r="AO102" i="14"/>
  <c r="AP102" i="14"/>
  <c r="AQ102" i="14"/>
  <c r="AR102" i="14"/>
  <c r="AS102" i="14"/>
  <c r="AT102" i="14"/>
  <c r="AU102" i="14"/>
  <c r="AV102" i="14"/>
  <c r="AW102" i="14"/>
  <c r="AX102" i="14"/>
  <c r="AY102" i="14"/>
  <c r="AZ102" i="14"/>
  <c r="BA102" i="14"/>
  <c r="BB102" i="14"/>
  <c r="BC102" i="14"/>
  <c r="BD102" i="14"/>
  <c r="BE102" i="14"/>
  <c r="BF102" i="14"/>
  <c r="BG102" i="14"/>
  <c r="BH102" i="14"/>
  <c r="BI102" i="14"/>
  <c r="BJ102" i="14"/>
  <c r="BK102" i="14"/>
  <c r="BL102" i="14"/>
  <c r="BM102" i="14"/>
  <c r="BN102" i="14"/>
  <c r="AJ112" i="14"/>
  <c r="AK112" i="14"/>
  <c r="AL112" i="14"/>
  <c r="AM112" i="14"/>
  <c r="AN112" i="14"/>
  <c r="AO112" i="14"/>
  <c r="AP112" i="14"/>
  <c r="AQ112" i="14"/>
  <c r="AR112" i="14"/>
  <c r="AS112" i="14"/>
  <c r="AT112" i="14"/>
  <c r="AU112" i="14"/>
  <c r="AV112" i="14"/>
  <c r="AW112" i="14"/>
  <c r="AX112" i="14"/>
  <c r="AY112" i="14"/>
  <c r="AZ112" i="14"/>
  <c r="BA112" i="14"/>
  <c r="BB112" i="14"/>
  <c r="BC112" i="14"/>
  <c r="BD112" i="14"/>
  <c r="BE112" i="14"/>
  <c r="BF112" i="14"/>
  <c r="BG112" i="14"/>
  <c r="BH112" i="14"/>
  <c r="BI112" i="14"/>
  <c r="BJ112" i="14"/>
  <c r="BK112" i="14"/>
  <c r="BL112" i="14"/>
  <c r="BM112" i="14"/>
  <c r="BN112" i="14"/>
  <c r="AJ122" i="14"/>
  <c r="AK122" i="14"/>
  <c r="AL122" i="14"/>
  <c r="AM122" i="14"/>
  <c r="AN122" i="14"/>
  <c r="AO122" i="14"/>
  <c r="AP122" i="14"/>
  <c r="AQ122" i="14"/>
  <c r="AR122" i="14"/>
  <c r="AS122" i="14"/>
  <c r="AT122" i="14"/>
  <c r="AU122" i="14"/>
  <c r="AV122" i="14"/>
  <c r="AW122" i="14"/>
  <c r="AX122" i="14"/>
  <c r="AY122" i="14"/>
  <c r="AZ122" i="14"/>
  <c r="BA122" i="14"/>
  <c r="BB122" i="14"/>
  <c r="BC122" i="14"/>
  <c r="BD122" i="14"/>
  <c r="BE122" i="14"/>
  <c r="BF122" i="14"/>
  <c r="BG122" i="14"/>
  <c r="BH122" i="14"/>
  <c r="BI122" i="14"/>
  <c r="BJ122" i="14"/>
  <c r="BK122" i="14"/>
  <c r="BL122" i="14"/>
  <c r="BM122" i="14"/>
  <c r="BN122" i="14"/>
  <c r="AJ134" i="14"/>
  <c r="AK134" i="14"/>
  <c r="AL134" i="14"/>
  <c r="AM134" i="14"/>
  <c r="AN134" i="14"/>
  <c r="AO134" i="14"/>
  <c r="AP134" i="14"/>
  <c r="AQ134" i="14"/>
  <c r="AR134" i="14"/>
  <c r="AS134" i="14"/>
  <c r="AT134" i="14"/>
  <c r="AU134" i="14"/>
  <c r="AV134" i="14"/>
  <c r="AW134" i="14"/>
  <c r="AX134" i="14"/>
  <c r="AY134" i="14"/>
  <c r="AZ134" i="14"/>
  <c r="BA134" i="14"/>
  <c r="BB134" i="14"/>
  <c r="BC134" i="14"/>
  <c r="BD134" i="14"/>
  <c r="BE134" i="14"/>
  <c r="BF134" i="14"/>
  <c r="BG134" i="14"/>
  <c r="BH134" i="14"/>
  <c r="BI134" i="14"/>
  <c r="BJ134" i="14"/>
  <c r="BK134" i="14"/>
  <c r="BL134" i="14"/>
  <c r="BM134" i="14"/>
  <c r="BN134" i="14"/>
  <c r="AK4" i="14"/>
  <c r="AL4" i="14"/>
  <c r="AM4" i="14"/>
  <c r="AN4" i="14"/>
  <c r="AO4" i="14"/>
  <c r="AP4" i="14"/>
  <c r="AQ4" i="14"/>
  <c r="AR4" i="14"/>
  <c r="AS4" i="14"/>
  <c r="AT4" i="14"/>
  <c r="AU4" i="14"/>
  <c r="AV4" i="14"/>
  <c r="AW4" i="14"/>
  <c r="AX4" i="14"/>
  <c r="AY4" i="14"/>
  <c r="AZ4" i="14"/>
  <c r="BA4" i="14"/>
  <c r="BB4" i="14"/>
  <c r="BC4" i="14"/>
  <c r="BD4" i="14"/>
  <c r="BE4" i="14"/>
  <c r="BF4" i="14"/>
  <c r="BG4" i="14"/>
  <c r="BH4" i="14"/>
  <c r="BI4" i="14"/>
  <c r="BJ4" i="14"/>
  <c r="BK4" i="14"/>
  <c r="BL4" i="14"/>
  <c r="BM4" i="14"/>
  <c r="BN4" i="14"/>
  <c r="AJ4" i="14"/>
  <c r="AJ5" i="12"/>
  <c r="AK5" i="12"/>
  <c r="AL5" i="12"/>
  <c r="AM5" i="12"/>
  <c r="AN5" i="12"/>
  <c r="AO5" i="12"/>
  <c r="AP5" i="12"/>
  <c r="AQ5" i="12"/>
  <c r="AR5" i="12"/>
  <c r="AS5" i="12"/>
  <c r="AT5" i="12"/>
  <c r="AU5" i="12"/>
  <c r="AV5" i="12"/>
  <c r="AW5" i="12"/>
  <c r="AX5" i="12"/>
  <c r="AY5" i="12"/>
  <c r="AZ5" i="12"/>
  <c r="BA5" i="12"/>
  <c r="BB5" i="12"/>
  <c r="BC5" i="12"/>
  <c r="BD5" i="12"/>
  <c r="BE5" i="12"/>
  <c r="BF5" i="12"/>
  <c r="BG5" i="12"/>
  <c r="BH5" i="12"/>
  <c r="BI5" i="12"/>
  <c r="BJ5" i="12"/>
  <c r="BK5" i="12"/>
  <c r="BL5" i="12"/>
  <c r="BM5" i="12"/>
  <c r="BN5" i="12"/>
  <c r="AJ6" i="12"/>
  <c r="AK6" i="12"/>
  <c r="AL6" i="12"/>
  <c r="AM6" i="12"/>
  <c r="AN6" i="12"/>
  <c r="AO6" i="12"/>
  <c r="AP6" i="12"/>
  <c r="AQ6" i="12"/>
  <c r="AR6" i="12"/>
  <c r="AS6" i="12"/>
  <c r="AT6" i="12"/>
  <c r="AU6" i="12"/>
  <c r="AV6" i="12"/>
  <c r="AW6" i="12"/>
  <c r="AX6" i="12"/>
  <c r="AY6" i="12"/>
  <c r="AZ6" i="12"/>
  <c r="BA6" i="12"/>
  <c r="BB6" i="12"/>
  <c r="BC6" i="12"/>
  <c r="BD6" i="12"/>
  <c r="BE6" i="12"/>
  <c r="BF6" i="12"/>
  <c r="BG6" i="12"/>
  <c r="BH6" i="12"/>
  <c r="BI6" i="12"/>
  <c r="BJ6" i="12"/>
  <c r="BK6" i="12"/>
  <c r="BL6" i="12"/>
  <c r="BM6" i="12"/>
  <c r="BN6" i="12"/>
  <c r="AJ7" i="12"/>
  <c r="AK7" i="12"/>
  <c r="AL7" i="12"/>
  <c r="AM7" i="12"/>
  <c r="AN7" i="12"/>
  <c r="AO7" i="12"/>
  <c r="AP7" i="12"/>
  <c r="AQ7" i="12"/>
  <c r="AR7" i="12"/>
  <c r="AS7" i="12"/>
  <c r="AT7" i="12"/>
  <c r="AU7" i="12"/>
  <c r="AV7" i="12"/>
  <c r="AW7" i="12"/>
  <c r="AX7" i="12"/>
  <c r="AY7" i="12"/>
  <c r="AZ7" i="12"/>
  <c r="BA7" i="12"/>
  <c r="BB7" i="12"/>
  <c r="BC7" i="12"/>
  <c r="BD7" i="12"/>
  <c r="BE7" i="12"/>
  <c r="BF7" i="12"/>
  <c r="BG7" i="12"/>
  <c r="BH7" i="12"/>
  <c r="BI7" i="12"/>
  <c r="BJ7" i="12"/>
  <c r="BK7" i="12"/>
  <c r="BL7" i="12"/>
  <c r="BM7" i="12"/>
  <c r="BN7" i="12"/>
  <c r="AJ8" i="12"/>
  <c r="AK8" i="12"/>
  <c r="AL8" i="12"/>
  <c r="AM8" i="12"/>
  <c r="AN8" i="12"/>
  <c r="AO8" i="12"/>
  <c r="AP8" i="12"/>
  <c r="AQ8" i="12"/>
  <c r="AR8" i="12"/>
  <c r="AS8" i="12"/>
  <c r="AT8" i="12"/>
  <c r="AU8" i="12"/>
  <c r="AV8" i="12"/>
  <c r="AW8" i="12"/>
  <c r="AX8" i="12"/>
  <c r="AY8" i="12"/>
  <c r="AZ8" i="12"/>
  <c r="BA8" i="12"/>
  <c r="BB8" i="12"/>
  <c r="BC8" i="12"/>
  <c r="BD8" i="12"/>
  <c r="BE8" i="12"/>
  <c r="BF8" i="12"/>
  <c r="BG8" i="12"/>
  <c r="BH8" i="12"/>
  <c r="BI8" i="12"/>
  <c r="BJ8" i="12"/>
  <c r="BK8" i="12"/>
  <c r="BL8" i="12"/>
  <c r="BM8" i="12"/>
  <c r="BN8" i="12"/>
  <c r="AJ9" i="12"/>
  <c r="AK9" i="12"/>
  <c r="AL9" i="12"/>
  <c r="AM9" i="12"/>
  <c r="AN9" i="12"/>
  <c r="AO9" i="12"/>
  <c r="AP9" i="12"/>
  <c r="AQ9" i="12"/>
  <c r="AR9" i="12"/>
  <c r="AS9" i="12"/>
  <c r="AT9" i="12"/>
  <c r="AU9" i="12"/>
  <c r="AV9" i="12"/>
  <c r="AW9" i="12"/>
  <c r="AX9" i="12"/>
  <c r="AY9" i="12"/>
  <c r="AZ9" i="12"/>
  <c r="BA9" i="12"/>
  <c r="BB9" i="12"/>
  <c r="BC9" i="12"/>
  <c r="BD9" i="12"/>
  <c r="BE9" i="12"/>
  <c r="BF9" i="12"/>
  <c r="BG9" i="12"/>
  <c r="BH9" i="12"/>
  <c r="BI9" i="12"/>
  <c r="BJ9" i="12"/>
  <c r="BK9" i="12"/>
  <c r="BL9" i="12"/>
  <c r="BM9" i="12"/>
  <c r="BN9" i="12"/>
  <c r="AJ10" i="12"/>
  <c r="AK10" i="12"/>
  <c r="AL10" i="12"/>
  <c r="AM10" i="12"/>
  <c r="AN10" i="12"/>
  <c r="AO10" i="12"/>
  <c r="AP10" i="12"/>
  <c r="AQ10" i="12"/>
  <c r="AR10" i="12"/>
  <c r="AS10" i="12"/>
  <c r="AT10" i="12"/>
  <c r="AU10" i="12"/>
  <c r="AV10" i="12"/>
  <c r="AW10" i="12"/>
  <c r="AX10" i="12"/>
  <c r="AY10" i="12"/>
  <c r="AZ10" i="12"/>
  <c r="BA10" i="12"/>
  <c r="BB10" i="12"/>
  <c r="BC10" i="12"/>
  <c r="BD10" i="12"/>
  <c r="BE10" i="12"/>
  <c r="BF10" i="12"/>
  <c r="BG10" i="12"/>
  <c r="BH10" i="12"/>
  <c r="BI10" i="12"/>
  <c r="BJ10" i="12"/>
  <c r="BK10" i="12"/>
  <c r="BL10" i="12"/>
  <c r="BM10" i="12"/>
  <c r="BN10" i="12"/>
  <c r="AJ11" i="12"/>
  <c r="AK11" i="12"/>
  <c r="AL11" i="12"/>
  <c r="AM11" i="12"/>
  <c r="AN11" i="12"/>
  <c r="AO11" i="12"/>
  <c r="AP11" i="12"/>
  <c r="AQ11" i="12"/>
  <c r="AR11" i="12"/>
  <c r="AS11" i="12"/>
  <c r="AT11" i="12"/>
  <c r="AU11" i="12"/>
  <c r="AV11" i="12"/>
  <c r="AW11" i="12"/>
  <c r="AX11" i="12"/>
  <c r="AY11" i="12"/>
  <c r="AZ11" i="12"/>
  <c r="BA11" i="12"/>
  <c r="BB11" i="12"/>
  <c r="BC11" i="12"/>
  <c r="BD11" i="12"/>
  <c r="BE11" i="12"/>
  <c r="BF11" i="12"/>
  <c r="BG11" i="12"/>
  <c r="BH11" i="12"/>
  <c r="BI11" i="12"/>
  <c r="BJ11" i="12"/>
  <c r="BK11" i="12"/>
  <c r="BL11" i="12"/>
  <c r="BM11" i="12"/>
  <c r="BN11" i="12"/>
  <c r="AJ12" i="12"/>
  <c r="AK12" i="12"/>
  <c r="AL12" i="12"/>
  <c r="AM12" i="12"/>
  <c r="AN12" i="12"/>
  <c r="AO12" i="12"/>
  <c r="AP12" i="12"/>
  <c r="AQ12" i="12"/>
  <c r="AR12" i="12"/>
  <c r="AS12" i="12"/>
  <c r="AT12" i="12"/>
  <c r="AU12" i="12"/>
  <c r="AV12" i="12"/>
  <c r="AW12" i="12"/>
  <c r="AX12" i="12"/>
  <c r="AY12" i="12"/>
  <c r="AZ12" i="12"/>
  <c r="BA12" i="12"/>
  <c r="BB12" i="12"/>
  <c r="BC12" i="12"/>
  <c r="BD12" i="12"/>
  <c r="BE12" i="12"/>
  <c r="BF12" i="12"/>
  <c r="BG12" i="12"/>
  <c r="BH12" i="12"/>
  <c r="BI12" i="12"/>
  <c r="BJ12" i="12"/>
  <c r="BK12" i="12"/>
  <c r="BL12" i="12"/>
  <c r="BM12" i="12"/>
  <c r="BN12" i="12"/>
  <c r="AJ13" i="12"/>
  <c r="AK13" i="12"/>
  <c r="AL13" i="12"/>
  <c r="AM13" i="12"/>
  <c r="AN13" i="12"/>
  <c r="AO13" i="12"/>
  <c r="AP13" i="12"/>
  <c r="AQ13" i="12"/>
  <c r="AR13" i="12"/>
  <c r="AS13" i="12"/>
  <c r="AT13" i="12"/>
  <c r="AU13" i="12"/>
  <c r="AV13" i="12"/>
  <c r="AW13" i="12"/>
  <c r="AX13" i="12"/>
  <c r="AY13" i="12"/>
  <c r="AZ13" i="12"/>
  <c r="BA13" i="12"/>
  <c r="BB13" i="12"/>
  <c r="BC13" i="12"/>
  <c r="BD13" i="12"/>
  <c r="BE13" i="12"/>
  <c r="BF13" i="12"/>
  <c r="BG13" i="12"/>
  <c r="BH13" i="12"/>
  <c r="BI13" i="12"/>
  <c r="BJ13" i="12"/>
  <c r="BK13" i="12"/>
  <c r="BL13" i="12"/>
  <c r="BM13" i="12"/>
  <c r="BN13" i="12"/>
  <c r="AJ14" i="12"/>
  <c r="AK14" i="12"/>
  <c r="AL14" i="12"/>
  <c r="AM14" i="12"/>
  <c r="AN14" i="12"/>
  <c r="AO14" i="12"/>
  <c r="AP14" i="12"/>
  <c r="AQ14" i="12"/>
  <c r="AR14" i="12"/>
  <c r="AS14" i="12"/>
  <c r="AT14" i="12"/>
  <c r="AU14" i="12"/>
  <c r="AV14" i="12"/>
  <c r="AW14" i="12"/>
  <c r="AX14" i="12"/>
  <c r="AY14" i="12"/>
  <c r="AZ14" i="12"/>
  <c r="BA14" i="12"/>
  <c r="BB14" i="12"/>
  <c r="BC14" i="12"/>
  <c r="BD14" i="12"/>
  <c r="BE14" i="12"/>
  <c r="BF14" i="12"/>
  <c r="BG14" i="12"/>
  <c r="BH14" i="12"/>
  <c r="BI14" i="12"/>
  <c r="BJ14" i="12"/>
  <c r="BK14" i="12"/>
  <c r="BL14" i="12"/>
  <c r="BM14" i="12"/>
  <c r="BN14" i="12"/>
  <c r="AJ15" i="12"/>
  <c r="AK15" i="12"/>
  <c r="AL15" i="12"/>
  <c r="AM15" i="12"/>
  <c r="AN15" i="12"/>
  <c r="AO15" i="12"/>
  <c r="AP15" i="12"/>
  <c r="AQ15" i="12"/>
  <c r="AR15" i="12"/>
  <c r="AS15" i="12"/>
  <c r="AT15" i="12"/>
  <c r="AU15" i="12"/>
  <c r="AV15" i="12"/>
  <c r="AW15" i="12"/>
  <c r="AX15" i="12"/>
  <c r="AY15" i="12"/>
  <c r="AZ15" i="12"/>
  <c r="BA15" i="12"/>
  <c r="BB15" i="12"/>
  <c r="BC15" i="12"/>
  <c r="BD15" i="12"/>
  <c r="BE15" i="12"/>
  <c r="BF15" i="12"/>
  <c r="BG15" i="12"/>
  <c r="BH15" i="12"/>
  <c r="BI15" i="12"/>
  <c r="BJ15" i="12"/>
  <c r="BK15" i="12"/>
  <c r="BL15" i="12"/>
  <c r="BM15" i="12"/>
  <c r="BN15" i="12"/>
  <c r="AJ16" i="12"/>
  <c r="AK16" i="12"/>
  <c r="AL16" i="12"/>
  <c r="AM16" i="12"/>
  <c r="AN16" i="12"/>
  <c r="AO16" i="12"/>
  <c r="AP16" i="12"/>
  <c r="AQ16" i="12"/>
  <c r="AR16" i="12"/>
  <c r="AS16" i="12"/>
  <c r="AT16" i="12"/>
  <c r="AU16" i="12"/>
  <c r="AV16" i="12"/>
  <c r="AW16" i="12"/>
  <c r="AX16" i="12"/>
  <c r="AY16" i="12"/>
  <c r="AZ16" i="12"/>
  <c r="BA16" i="12"/>
  <c r="BB16" i="12"/>
  <c r="BC16" i="12"/>
  <c r="BD16" i="12"/>
  <c r="BE16" i="12"/>
  <c r="BF16" i="12"/>
  <c r="BG16" i="12"/>
  <c r="BH16" i="12"/>
  <c r="BI16" i="12"/>
  <c r="BJ16" i="12"/>
  <c r="BK16" i="12"/>
  <c r="BL16" i="12"/>
  <c r="BM16" i="12"/>
  <c r="BN16" i="12"/>
  <c r="AJ17" i="12"/>
  <c r="AK17" i="12"/>
  <c r="AL17" i="12"/>
  <c r="AM17" i="12"/>
  <c r="AN17" i="12"/>
  <c r="AO17" i="12"/>
  <c r="AP17" i="12"/>
  <c r="AQ17" i="12"/>
  <c r="AR17" i="12"/>
  <c r="AS17" i="12"/>
  <c r="AT17" i="12"/>
  <c r="AU17" i="12"/>
  <c r="AV17" i="12"/>
  <c r="AW17" i="12"/>
  <c r="AX17" i="12"/>
  <c r="AY17" i="12"/>
  <c r="AZ17" i="12"/>
  <c r="BA17" i="12"/>
  <c r="BB17" i="12"/>
  <c r="BC17" i="12"/>
  <c r="BD17" i="12"/>
  <c r="BE17" i="12"/>
  <c r="BF17" i="12"/>
  <c r="BG17" i="12"/>
  <c r="BH17" i="12"/>
  <c r="BI17" i="12"/>
  <c r="BJ17" i="12"/>
  <c r="BK17" i="12"/>
  <c r="BL17" i="12"/>
  <c r="BM17" i="12"/>
  <c r="BN17" i="12"/>
  <c r="AJ18" i="12"/>
  <c r="AK18" i="12"/>
  <c r="AL18" i="12"/>
  <c r="AM18" i="12"/>
  <c r="AN18" i="12"/>
  <c r="AO18" i="12"/>
  <c r="AP18" i="12"/>
  <c r="AQ18" i="12"/>
  <c r="AR18" i="12"/>
  <c r="AS18" i="12"/>
  <c r="AT18" i="12"/>
  <c r="AU18" i="12"/>
  <c r="AV18" i="12"/>
  <c r="AW18" i="12"/>
  <c r="AX18" i="12"/>
  <c r="AY18" i="12"/>
  <c r="AZ18" i="12"/>
  <c r="BA18" i="12"/>
  <c r="BB18" i="12"/>
  <c r="BC18" i="12"/>
  <c r="BD18" i="12"/>
  <c r="BE18" i="12"/>
  <c r="BF18" i="12"/>
  <c r="BG18" i="12"/>
  <c r="BH18" i="12"/>
  <c r="BI18" i="12"/>
  <c r="BJ18" i="12"/>
  <c r="BK18" i="12"/>
  <c r="BL18" i="12"/>
  <c r="BM18" i="12"/>
  <c r="BN18" i="12"/>
  <c r="AJ19" i="12"/>
  <c r="AK19" i="12"/>
  <c r="AL19" i="12"/>
  <c r="AM19" i="12"/>
  <c r="AN19" i="12"/>
  <c r="AO19" i="12"/>
  <c r="AP19" i="12"/>
  <c r="AQ19" i="12"/>
  <c r="AR19" i="12"/>
  <c r="AS19" i="12"/>
  <c r="AT19" i="12"/>
  <c r="AU19" i="12"/>
  <c r="AV19" i="12"/>
  <c r="AW19" i="12"/>
  <c r="AX19" i="12"/>
  <c r="AY19" i="12"/>
  <c r="AZ19" i="12"/>
  <c r="BA19" i="12"/>
  <c r="BB19" i="12"/>
  <c r="BC19" i="12"/>
  <c r="BD19" i="12"/>
  <c r="BE19" i="12"/>
  <c r="BF19" i="12"/>
  <c r="BG19" i="12"/>
  <c r="BH19" i="12"/>
  <c r="BI19" i="12"/>
  <c r="BJ19" i="12"/>
  <c r="BK19" i="12"/>
  <c r="BL19" i="12"/>
  <c r="BM19" i="12"/>
  <c r="BN19" i="12"/>
  <c r="AJ20" i="12"/>
  <c r="AK20" i="12"/>
  <c r="AL20" i="12"/>
  <c r="AM20" i="12"/>
  <c r="AN20" i="12"/>
  <c r="AO20" i="12"/>
  <c r="AP20" i="12"/>
  <c r="AQ20" i="12"/>
  <c r="AR20" i="12"/>
  <c r="AS20" i="12"/>
  <c r="AT20" i="12"/>
  <c r="AU20" i="12"/>
  <c r="AV20" i="12"/>
  <c r="AW20" i="12"/>
  <c r="AX20" i="12"/>
  <c r="AY20" i="12"/>
  <c r="AZ20" i="12"/>
  <c r="BA20" i="12"/>
  <c r="BB20" i="12"/>
  <c r="BC20" i="12"/>
  <c r="BD20" i="12"/>
  <c r="BE20" i="12"/>
  <c r="BF20" i="12"/>
  <c r="BG20" i="12"/>
  <c r="BH20" i="12"/>
  <c r="BI20" i="12"/>
  <c r="BJ20" i="12"/>
  <c r="BK20" i="12"/>
  <c r="BL20" i="12"/>
  <c r="BM20" i="12"/>
  <c r="BN20" i="12"/>
  <c r="AJ21" i="12"/>
  <c r="AK21" i="12"/>
  <c r="AL21" i="12"/>
  <c r="AM21" i="12"/>
  <c r="AN21" i="12"/>
  <c r="AO21" i="12"/>
  <c r="AP21" i="12"/>
  <c r="AQ21" i="12"/>
  <c r="AR21" i="12"/>
  <c r="AS21" i="12"/>
  <c r="AT21" i="12"/>
  <c r="AU21" i="12"/>
  <c r="AV21" i="12"/>
  <c r="AW21" i="12"/>
  <c r="AX21" i="12"/>
  <c r="AY21" i="12"/>
  <c r="AZ21" i="12"/>
  <c r="BA21" i="12"/>
  <c r="BB21" i="12"/>
  <c r="BC21" i="12"/>
  <c r="BD21" i="12"/>
  <c r="BE21" i="12"/>
  <c r="BF21" i="12"/>
  <c r="BG21" i="12"/>
  <c r="BH21" i="12"/>
  <c r="BI21" i="12"/>
  <c r="BJ21" i="12"/>
  <c r="BK21" i="12"/>
  <c r="BL21" i="12"/>
  <c r="BM21" i="12"/>
  <c r="BN21" i="12"/>
  <c r="AJ22" i="12"/>
  <c r="AK22" i="12"/>
  <c r="AL22" i="12"/>
  <c r="AM22" i="12"/>
  <c r="AN22" i="12"/>
  <c r="AO22" i="12"/>
  <c r="AP22" i="12"/>
  <c r="AQ22" i="12"/>
  <c r="AR22" i="12"/>
  <c r="AS22" i="12"/>
  <c r="AT22" i="12"/>
  <c r="AU22" i="12"/>
  <c r="AV22" i="12"/>
  <c r="AW22" i="12"/>
  <c r="AX22" i="12"/>
  <c r="AY22" i="12"/>
  <c r="AZ22" i="12"/>
  <c r="BA22" i="12"/>
  <c r="BB22" i="12"/>
  <c r="BC22" i="12"/>
  <c r="BD22" i="12"/>
  <c r="BE22" i="12"/>
  <c r="BF22" i="12"/>
  <c r="BG22" i="12"/>
  <c r="BH22" i="12"/>
  <c r="BI22" i="12"/>
  <c r="BJ22" i="12"/>
  <c r="BK22" i="12"/>
  <c r="BL22" i="12"/>
  <c r="BM22" i="12"/>
  <c r="BN22" i="12"/>
  <c r="AJ23" i="12"/>
  <c r="AK23" i="12"/>
  <c r="AL23" i="12"/>
  <c r="AM23" i="12"/>
  <c r="AN23" i="12"/>
  <c r="AO23" i="12"/>
  <c r="AP23" i="12"/>
  <c r="AQ23" i="12"/>
  <c r="AR23" i="12"/>
  <c r="AS23" i="12"/>
  <c r="AT23" i="12"/>
  <c r="AU23" i="12"/>
  <c r="AV23" i="12"/>
  <c r="AW23" i="12"/>
  <c r="AX23" i="12"/>
  <c r="AY23" i="12"/>
  <c r="AZ23" i="12"/>
  <c r="BA23" i="12"/>
  <c r="BB23" i="12"/>
  <c r="BC23" i="12"/>
  <c r="BD23" i="12"/>
  <c r="BE23" i="12"/>
  <c r="BF23" i="12"/>
  <c r="BG23" i="12"/>
  <c r="BH23" i="12"/>
  <c r="BI23" i="12"/>
  <c r="BJ23" i="12"/>
  <c r="BK23" i="12"/>
  <c r="BL23" i="12"/>
  <c r="BM23" i="12"/>
  <c r="BN23" i="12"/>
  <c r="AJ24" i="12"/>
  <c r="AK24" i="12"/>
  <c r="AL24" i="12"/>
  <c r="AM24" i="12"/>
  <c r="AN24" i="12"/>
  <c r="AO24" i="12"/>
  <c r="AP24" i="12"/>
  <c r="AQ24" i="12"/>
  <c r="AR24" i="12"/>
  <c r="AS24" i="12"/>
  <c r="AT24" i="12"/>
  <c r="AU24" i="12"/>
  <c r="AV24" i="12"/>
  <c r="AW24" i="12"/>
  <c r="AX24" i="12"/>
  <c r="AY24" i="12"/>
  <c r="AZ24" i="12"/>
  <c r="BA24" i="12"/>
  <c r="BB24" i="12"/>
  <c r="BC24" i="12"/>
  <c r="BD24" i="12"/>
  <c r="BE24" i="12"/>
  <c r="BF24" i="12"/>
  <c r="BG24" i="12"/>
  <c r="BH24" i="12"/>
  <c r="BI24" i="12"/>
  <c r="BJ24" i="12"/>
  <c r="BK24" i="12"/>
  <c r="BL24" i="12"/>
  <c r="BM24" i="12"/>
  <c r="BN24" i="12"/>
  <c r="AJ25" i="12"/>
  <c r="AK25" i="12"/>
  <c r="AL25" i="12"/>
  <c r="AM25" i="12"/>
  <c r="AN25" i="12"/>
  <c r="AO25" i="12"/>
  <c r="AP25" i="12"/>
  <c r="AQ25" i="12"/>
  <c r="AR25" i="12"/>
  <c r="AS25" i="12"/>
  <c r="AT25" i="12"/>
  <c r="AU25" i="12"/>
  <c r="AV25" i="12"/>
  <c r="AW25" i="12"/>
  <c r="AX25" i="12"/>
  <c r="AY25" i="12"/>
  <c r="AZ25" i="12"/>
  <c r="BA25" i="12"/>
  <c r="BB25" i="12"/>
  <c r="BC25" i="12"/>
  <c r="BD25" i="12"/>
  <c r="BE25" i="12"/>
  <c r="BF25" i="12"/>
  <c r="BG25" i="12"/>
  <c r="BH25" i="12"/>
  <c r="BI25" i="12"/>
  <c r="BJ25" i="12"/>
  <c r="BK25" i="12"/>
  <c r="BL25" i="12"/>
  <c r="BM25" i="12"/>
  <c r="BN25" i="12"/>
  <c r="AJ26" i="12"/>
  <c r="AK26" i="12"/>
  <c r="AL26" i="12"/>
  <c r="AM26" i="12"/>
  <c r="AN26" i="12"/>
  <c r="AO26" i="12"/>
  <c r="AP26" i="12"/>
  <c r="AQ26" i="12"/>
  <c r="AR26" i="12"/>
  <c r="AS26" i="12"/>
  <c r="AT26" i="12"/>
  <c r="AU26" i="12"/>
  <c r="AV26" i="12"/>
  <c r="AW26" i="12"/>
  <c r="AX26" i="12"/>
  <c r="AY26" i="12"/>
  <c r="AZ26" i="12"/>
  <c r="BA26" i="12"/>
  <c r="BB26" i="12"/>
  <c r="BC26" i="12"/>
  <c r="BD26" i="12"/>
  <c r="BE26" i="12"/>
  <c r="BF26" i="12"/>
  <c r="BG26" i="12"/>
  <c r="BH26" i="12"/>
  <c r="BI26" i="12"/>
  <c r="BJ26" i="12"/>
  <c r="BK26" i="12"/>
  <c r="BL26" i="12"/>
  <c r="BM26" i="12"/>
  <c r="BN26" i="12"/>
  <c r="AJ27" i="12"/>
  <c r="AK27" i="12"/>
  <c r="AL27" i="12"/>
  <c r="AM27" i="12"/>
  <c r="AN27" i="12"/>
  <c r="AO27" i="12"/>
  <c r="AP27" i="12"/>
  <c r="AQ27" i="12"/>
  <c r="AR27" i="12"/>
  <c r="AS27" i="12"/>
  <c r="AT27" i="12"/>
  <c r="AU27" i="12"/>
  <c r="AV27" i="12"/>
  <c r="AW27" i="12"/>
  <c r="AX27" i="12"/>
  <c r="AY27" i="12"/>
  <c r="AZ27" i="12"/>
  <c r="BA27" i="12"/>
  <c r="BB27" i="12"/>
  <c r="BC27" i="12"/>
  <c r="BD27" i="12"/>
  <c r="BE27" i="12"/>
  <c r="BF27" i="12"/>
  <c r="BG27" i="12"/>
  <c r="BH27" i="12"/>
  <c r="BI27" i="12"/>
  <c r="BJ27" i="12"/>
  <c r="BK27" i="12"/>
  <c r="BL27" i="12"/>
  <c r="BM27" i="12"/>
  <c r="BN27" i="12"/>
  <c r="AJ28" i="12"/>
  <c r="AK28" i="12"/>
  <c r="AL28" i="12"/>
  <c r="AM28" i="12"/>
  <c r="AN28" i="12"/>
  <c r="AO28" i="12"/>
  <c r="AP28" i="12"/>
  <c r="AQ28" i="12"/>
  <c r="AR28" i="12"/>
  <c r="AS28" i="12"/>
  <c r="AT28" i="12"/>
  <c r="AU28" i="12"/>
  <c r="AV28" i="12"/>
  <c r="AW28" i="12"/>
  <c r="AX28" i="12"/>
  <c r="AY28" i="12"/>
  <c r="AZ28" i="12"/>
  <c r="BA28" i="12"/>
  <c r="BB28" i="12"/>
  <c r="BC28" i="12"/>
  <c r="BD28" i="12"/>
  <c r="BE28" i="12"/>
  <c r="BF28" i="12"/>
  <c r="BG28" i="12"/>
  <c r="BH28" i="12"/>
  <c r="BI28" i="12"/>
  <c r="BJ28" i="12"/>
  <c r="BK28" i="12"/>
  <c r="BL28" i="12"/>
  <c r="BM28" i="12"/>
  <c r="BN28" i="12"/>
  <c r="AJ29" i="12"/>
  <c r="AK29" i="12"/>
  <c r="AL29" i="12"/>
  <c r="AM29" i="12"/>
  <c r="AN29" i="12"/>
  <c r="AO29" i="12"/>
  <c r="AP29" i="12"/>
  <c r="AQ29" i="12"/>
  <c r="AR29" i="12"/>
  <c r="AS29" i="12"/>
  <c r="AT29" i="12"/>
  <c r="AU29" i="12"/>
  <c r="AV29" i="12"/>
  <c r="AW29" i="12"/>
  <c r="AX29" i="12"/>
  <c r="AY29" i="12"/>
  <c r="AZ29" i="12"/>
  <c r="BA29" i="12"/>
  <c r="BB29" i="12"/>
  <c r="BC29" i="12"/>
  <c r="BD29" i="12"/>
  <c r="BE29" i="12"/>
  <c r="BF29" i="12"/>
  <c r="BG29" i="12"/>
  <c r="BH29" i="12"/>
  <c r="BI29" i="12"/>
  <c r="BJ29" i="12"/>
  <c r="BK29" i="12"/>
  <c r="BL29" i="12"/>
  <c r="BM29" i="12"/>
  <c r="BN29" i="12"/>
  <c r="AJ30" i="12"/>
  <c r="AK30" i="12"/>
  <c r="AL30" i="12"/>
  <c r="AM30" i="12"/>
  <c r="AN30" i="12"/>
  <c r="AO30" i="12"/>
  <c r="AP30" i="12"/>
  <c r="AQ30" i="12"/>
  <c r="AR30" i="12"/>
  <c r="AS30" i="12"/>
  <c r="AT30" i="12"/>
  <c r="AU30" i="12"/>
  <c r="AV30" i="12"/>
  <c r="AW30" i="12"/>
  <c r="AX30" i="12"/>
  <c r="AY30" i="12"/>
  <c r="AZ30" i="12"/>
  <c r="BA30" i="12"/>
  <c r="BB30" i="12"/>
  <c r="BC30" i="12"/>
  <c r="BD30" i="12"/>
  <c r="BE30" i="12"/>
  <c r="BF30" i="12"/>
  <c r="BG30" i="12"/>
  <c r="BH30" i="12"/>
  <c r="BI30" i="12"/>
  <c r="BJ30" i="12"/>
  <c r="BK30" i="12"/>
  <c r="BL30" i="12"/>
  <c r="BM30" i="12"/>
  <c r="BN30" i="12"/>
  <c r="AJ31" i="12"/>
  <c r="AK31" i="12"/>
  <c r="AL31" i="12"/>
  <c r="AM31" i="12"/>
  <c r="AN31" i="12"/>
  <c r="AO31" i="12"/>
  <c r="AP31" i="12"/>
  <c r="AQ31" i="12"/>
  <c r="AR31" i="12"/>
  <c r="AS31" i="12"/>
  <c r="AT31" i="12"/>
  <c r="AU31" i="12"/>
  <c r="AV31" i="12"/>
  <c r="AW31" i="12"/>
  <c r="AX31" i="12"/>
  <c r="AY31" i="12"/>
  <c r="AZ31" i="12"/>
  <c r="BA31" i="12"/>
  <c r="BB31" i="12"/>
  <c r="BC31" i="12"/>
  <c r="BD31" i="12"/>
  <c r="BE31" i="12"/>
  <c r="BF31" i="12"/>
  <c r="BG31" i="12"/>
  <c r="BH31" i="12"/>
  <c r="BI31" i="12"/>
  <c r="BJ31" i="12"/>
  <c r="BK31" i="12"/>
  <c r="BL31" i="12"/>
  <c r="BM31" i="12"/>
  <c r="BN31" i="12"/>
  <c r="AJ32" i="12"/>
  <c r="AK32" i="12"/>
  <c r="AL32" i="12"/>
  <c r="AM32" i="12"/>
  <c r="AN32" i="12"/>
  <c r="AO32" i="12"/>
  <c r="AP32" i="12"/>
  <c r="AQ32" i="12"/>
  <c r="AR32" i="12"/>
  <c r="AS32" i="12"/>
  <c r="AT32" i="12"/>
  <c r="AU32" i="12"/>
  <c r="AV32" i="12"/>
  <c r="AW32" i="12"/>
  <c r="AX32" i="12"/>
  <c r="AY32" i="12"/>
  <c r="AZ32" i="12"/>
  <c r="BA32" i="12"/>
  <c r="BB32" i="12"/>
  <c r="BC32" i="12"/>
  <c r="BD32" i="12"/>
  <c r="BE32" i="12"/>
  <c r="BF32" i="12"/>
  <c r="BG32" i="12"/>
  <c r="BH32" i="12"/>
  <c r="BI32" i="12"/>
  <c r="BJ32" i="12"/>
  <c r="BK32" i="12"/>
  <c r="BL32" i="12"/>
  <c r="BM32" i="12"/>
  <c r="BN32" i="12"/>
  <c r="AJ33" i="12"/>
  <c r="AK33" i="12"/>
  <c r="AL33" i="12"/>
  <c r="AM33" i="12"/>
  <c r="AN33" i="12"/>
  <c r="AO33" i="12"/>
  <c r="AP33" i="12"/>
  <c r="AQ33" i="12"/>
  <c r="AR33" i="12"/>
  <c r="AS33" i="12"/>
  <c r="AT33" i="12"/>
  <c r="AU33" i="12"/>
  <c r="AV33" i="12"/>
  <c r="AW33" i="12"/>
  <c r="AX33" i="12"/>
  <c r="AY33" i="12"/>
  <c r="AZ33" i="12"/>
  <c r="BA33" i="12"/>
  <c r="BB33" i="12"/>
  <c r="BC33" i="12"/>
  <c r="BD33" i="12"/>
  <c r="BE33" i="12"/>
  <c r="BF33" i="12"/>
  <c r="BG33" i="12"/>
  <c r="BH33" i="12"/>
  <c r="BI33" i="12"/>
  <c r="BJ33" i="12"/>
  <c r="BK33" i="12"/>
  <c r="BL33" i="12"/>
  <c r="BM33" i="12"/>
  <c r="BN33" i="12"/>
  <c r="AJ34" i="12"/>
  <c r="AK34" i="12"/>
  <c r="AL34" i="12"/>
  <c r="AM34" i="12"/>
  <c r="AN34" i="12"/>
  <c r="AO34" i="12"/>
  <c r="AP34" i="12"/>
  <c r="AQ34" i="12"/>
  <c r="AR34" i="12"/>
  <c r="AS34" i="12"/>
  <c r="AT34" i="12"/>
  <c r="AU34" i="12"/>
  <c r="AV34" i="12"/>
  <c r="AW34" i="12"/>
  <c r="AX34" i="12"/>
  <c r="AY34" i="12"/>
  <c r="AZ34" i="12"/>
  <c r="BA34" i="12"/>
  <c r="BB34" i="12"/>
  <c r="BC34" i="12"/>
  <c r="BD34" i="12"/>
  <c r="BE34" i="12"/>
  <c r="BF34" i="12"/>
  <c r="BG34" i="12"/>
  <c r="BH34" i="12"/>
  <c r="BI34" i="12"/>
  <c r="BJ34" i="12"/>
  <c r="BK34" i="12"/>
  <c r="BL34" i="12"/>
  <c r="BM34" i="12"/>
  <c r="BN34" i="12"/>
  <c r="AJ35" i="12"/>
  <c r="AK35" i="12"/>
  <c r="AL35" i="12"/>
  <c r="AM35" i="12"/>
  <c r="AN35" i="12"/>
  <c r="AO35" i="12"/>
  <c r="AP35" i="12"/>
  <c r="AQ35" i="12"/>
  <c r="AR35" i="12"/>
  <c r="AS35" i="12"/>
  <c r="AT35" i="12"/>
  <c r="AU35" i="12"/>
  <c r="AV35" i="12"/>
  <c r="AW35" i="12"/>
  <c r="AX35" i="12"/>
  <c r="AY35" i="12"/>
  <c r="AZ35" i="12"/>
  <c r="BA35" i="12"/>
  <c r="BB35" i="12"/>
  <c r="BC35" i="12"/>
  <c r="BD35" i="12"/>
  <c r="BE35" i="12"/>
  <c r="BF35" i="12"/>
  <c r="BG35" i="12"/>
  <c r="BH35" i="12"/>
  <c r="BI35" i="12"/>
  <c r="BJ35" i="12"/>
  <c r="BK35" i="12"/>
  <c r="BL35" i="12"/>
  <c r="BM35" i="12"/>
  <c r="BN35" i="12"/>
  <c r="AJ36" i="12"/>
  <c r="AK36" i="12"/>
  <c r="AL36" i="12"/>
  <c r="AM36" i="12"/>
  <c r="AN36" i="12"/>
  <c r="AO36" i="12"/>
  <c r="AP36" i="12"/>
  <c r="AQ36" i="12"/>
  <c r="AR36" i="12"/>
  <c r="AS36" i="12"/>
  <c r="AT36" i="12"/>
  <c r="AU36" i="12"/>
  <c r="AV36" i="12"/>
  <c r="AW36" i="12"/>
  <c r="AX36" i="12"/>
  <c r="AY36" i="12"/>
  <c r="AZ36" i="12"/>
  <c r="BA36" i="12"/>
  <c r="BB36" i="12"/>
  <c r="BC36" i="12"/>
  <c r="BD36" i="12"/>
  <c r="BE36" i="12"/>
  <c r="BF36" i="12"/>
  <c r="BG36" i="12"/>
  <c r="BH36" i="12"/>
  <c r="BI36" i="12"/>
  <c r="BJ36" i="12"/>
  <c r="BK36" i="12"/>
  <c r="BL36" i="12"/>
  <c r="BM36" i="12"/>
  <c r="BN36" i="12"/>
  <c r="AJ37" i="12"/>
  <c r="AK37" i="12"/>
  <c r="AL37" i="12"/>
  <c r="AM37" i="12"/>
  <c r="AN37" i="12"/>
  <c r="AO37" i="12"/>
  <c r="AP37" i="12"/>
  <c r="AQ37" i="12"/>
  <c r="AR37" i="12"/>
  <c r="AS37" i="12"/>
  <c r="AT37" i="12"/>
  <c r="AU37" i="12"/>
  <c r="AV37" i="12"/>
  <c r="AW37" i="12"/>
  <c r="AX37" i="12"/>
  <c r="AY37" i="12"/>
  <c r="AZ37" i="12"/>
  <c r="BA37" i="12"/>
  <c r="BB37" i="12"/>
  <c r="BC37" i="12"/>
  <c r="BD37" i="12"/>
  <c r="BE37" i="12"/>
  <c r="BF37" i="12"/>
  <c r="BG37" i="12"/>
  <c r="BH37" i="12"/>
  <c r="BI37" i="12"/>
  <c r="BJ37" i="12"/>
  <c r="BK37" i="12"/>
  <c r="BL37" i="12"/>
  <c r="BM37" i="12"/>
  <c r="BN37" i="12"/>
  <c r="AJ38" i="12"/>
  <c r="AK38" i="12"/>
  <c r="AL38" i="12"/>
  <c r="AM38" i="12"/>
  <c r="AN38" i="12"/>
  <c r="AO38" i="12"/>
  <c r="AP38" i="12"/>
  <c r="AQ38" i="12"/>
  <c r="AR38" i="12"/>
  <c r="AS38" i="12"/>
  <c r="AT38" i="12"/>
  <c r="AU38" i="12"/>
  <c r="AV38" i="12"/>
  <c r="AW38" i="12"/>
  <c r="AX38" i="12"/>
  <c r="AY38" i="12"/>
  <c r="AZ38" i="12"/>
  <c r="BA38" i="12"/>
  <c r="BB38" i="12"/>
  <c r="BC38" i="12"/>
  <c r="BD38" i="12"/>
  <c r="BE38" i="12"/>
  <c r="BF38" i="12"/>
  <c r="BG38" i="12"/>
  <c r="BH38" i="12"/>
  <c r="BI38" i="12"/>
  <c r="BJ38" i="12"/>
  <c r="BK38" i="12"/>
  <c r="BL38" i="12"/>
  <c r="BM38" i="12"/>
  <c r="BN38" i="12"/>
  <c r="AJ39" i="12"/>
  <c r="AK39" i="12"/>
  <c r="AL39" i="12"/>
  <c r="AM39" i="12"/>
  <c r="AN39" i="12"/>
  <c r="AO39" i="12"/>
  <c r="AP39" i="12"/>
  <c r="AQ39" i="12"/>
  <c r="AR39" i="12"/>
  <c r="AS39" i="12"/>
  <c r="AT39" i="12"/>
  <c r="AU39" i="12"/>
  <c r="AV39" i="12"/>
  <c r="AW39" i="12"/>
  <c r="AX39" i="12"/>
  <c r="AY39" i="12"/>
  <c r="AZ39" i="12"/>
  <c r="BA39" i="12"/>
  <c r="BB39" i="12"/>
  <c r="BC39" i="12"/>
  <c r="BD39" i="12"/>
  <c r="BE39" i="12"/>
  <c r="BF39" i="12"/>
  <c r="BG39" i="12"/>
  <c r="BH39" i="12"/>
  <c r="BI39" i="12"/>
  <c r="BJ39" i="12"/>
  <c r="BK39" i="12"/>
  <c r="BL39" i="12"/>
  <c r="BM39" i="12"/>
  <c r="BN39" i="12"/>
  <c r="AJ40" i="12"/>
  <c r="AK40" i="12"/>
  <c r="AL40" i="12"/>
  <c r="AM40" i="12"/>
  <c r="AN40" i="12"/>
  <c r="AO40" i="12"/>
  <c r="AP40" i="12"/>
  <c r="AQ40" i="12"/>
  <c r="AR40" i="12"/>
  <c r="AS40" i="12"/>
  <c r="AT40" i="12"/>
  <c r="AU40" i="12"/>
  <c r="AV40" i="12"/>
  <c r="AW40" i="12"/>
  <c r="AX40" i="12"/>
  <c r="AY40" i="12"/>
  <c r="AZ40" i="12"/>
  <c r="BA40" i="12"/>
  <c r="BB40" i="12"/>
  <c r="BC40" i="12"/>
  <c r="BD40" i="12"/>
  <c r="BE40" i="12"/>
  <c r="BF40" i="12"/>
  <c r="BG40" i="12"/>
  <c r="BH40" i="12"/>
  <c r="BI40" i="12"/>
  <c r="BJ40" i="12"/>
  <c r="BK40" i="12"/>
  <c r="BL40" i="12"/>
  <c r="BM40" i="12"/>
  <c r="BN40" i="12"/>
  <c r="AJ41" i="12"/>
  <c r="AK41" i="12"/>
  <c r="AL41" i="12"/>
  <c r="AM41" i="12"/>
  <c r="AN41" i="12"/>
  <c r="AO41" i="12"/>
  <c r="AP41" i="12"/>
  <c r="AQ41" i="12"/>
  <c r="AR41" i="12"/>
  <c r="AS41" i="12"/>
  <c r="AT41" i="12"/>
  <c r="AU41" i="12"/>
  <c r="AV41" i="12"/>
  <c r="AW41" i="12"/>
  <c r="AX41" i="12"/>
  <c r="AY41" i="12"/>
  <c r="AZ41" i="12"/>
  <c r="BA41" i="12"/>
  <c r="BB41" i="12"/>
  <c r="BC41" i="12"/>
  <c r="BD41" i="12"/>
  <c r="BE41" i="12"/>
  <c r="BF41" i="12"/>
  <c r="BG41" i="12"/>
  <c r="BH41" i="12"/>
  <c r="BI41" i="12"/>
  <c r="BJ41" i="12"/>
  <c r="BK41" i="12"/>
  <c r="BL41" i="12"/>
  <c r="BM41" i="12"/>
  <c r="BN41" i="12"/>
  <c r="AJ42" i="12"/>
  <c r="AK42" i="12"/>
  <c r="AL42" i="12"/>
  <c r="AM42" i="12"/>
  <c r="AN42" i="12"/>
  <c r="AO42" i="12"/>
  <c r="AP42" i="12"/>
  <c r="AQ42" i="12"/>
  <c r="AR42" i="12"/>
  <c r="AS42" i="12"/>
  <c r="AT42" i="12"/>
  <c r="AU42" i="12"/>
  <c r="AV42" i="12"/>
  <c r="AW42" i="12"/>
  <c r="AX42" i="12"/>
  <c r="AY42" i="12"/>
  <c r="AZ42" i="12"/>
  <c r="BA42" i="12"/>
  <c r="BB42" i="12"/>
  <c r="BC42" i="12"/>
  <c r="BD42" i="12"/>
  <c r="BE42" i="12"/>
  <c r="BF42" i="12"/>
  <c r="BG42" i="12"/>
  <c r="BH42" i="12"/>
  <c r="BI42" i="12"/>
  <c r="BJ42" i="12"/>
  <c r="BK42" i="12"/>
  <c r="BL42" i="12"/>
  <c r="BM42" i="12"/>
  <c r="BN42" i="12"/>
  <c r="AJ43" i="12"/>
  <c r="AK43" i="12"/>
  <c r="AL43" i="12"/>
  <c r="AM43" i="12"/>
  <c r="AN43" i="12"/>
  <c r="AO43" i="12"/>
  <c r="AP43" i="12"/>
  <c r="AQ43" i="12"/>
  <c r="AR43" i="12"/>
  <c r="AS43" i="12"/>
  <c r="AT43" i="12"/>
  <c r="AU43" i="12"/>
  <c r="AV43" i="12"/>
  <c r="AW43" i="12"/>
  <c r="AX43" i="12"/>
  <c r="AY43" i="12"/>
  <c r="AZ43" i="12"/>
  <c r="BA43" i="12"/>
  <c r="BB43" i="12"/>
  <c r="BC43" i="12"/>
  <c r="BD43" i="12"/>
  <c r="BE43" i="12"/>
  <c r="BF43" i="12"/>
  <c r="BG43" i="12"/>
  <c r="BH43" i="12"/>
  <c r="BI43" i="12"/>
  <c r="BJ43" i="12"/>
  <c r="BK43" i="12"/>
  <c r="BL43" i="12"/>
  <c r="BM43" i="12"/>
  <c r="BN43" i="12"/>
  <c r="AJ44" i="12"/>
  <c r="AK44" i="12"/>
  <c r="AL44" i="12"/>
  <c r="AM44" i="12"/>
  <c r="AN44" i="12"/>
  <c r="AO44" i="12"/>
  <c r="AP44" i="12"/>
  <c r="AQ44" i="12"/>
  <c r="AR44" i="12"/>
  <c r="AS44" i="12"/>
  <c r="AT44" i="12"/>
  <c r="AU44" i="12"/>
  <c r="AV44" i="12"/>
  <c r="AW44" i="12"/>
  <c r="AX44" i="12"/>
  <c r="AY44" i="12"/>
  <c r="AZ44" i="12"/>
  <c r="BA44" i="12"/>
  <c r="BB44" i="12"/>
  <c r="BC44" i="12"/>
  <c r="BD44" i="12"/>
  <c r="BE44" i="12"/>
  <c r="BF44" i="12"/>
  <c r="BG44" i="12"/>
  <c r="BH44" i="12"/>
  <c r="BI44" i="12"/>
  <c r="BJ44" i="12"/>
  <c r="BK44" i="12"/>
  <c r="BL44" i="12"/>
  <c r="BM44" i="12"/>
  <c r="BN44" i="12"/>
  <c r="AJ45" i="12"/>
  <c r="AK45" i="12"/>
  <c r="AL45" i="12"/>
  <c r="AM45" i="12"/>
  <c r="AN45" i="12"/>
  <c r="AO45" i="12"/>
  <c r="AP45" i="12"/>
  <c r="AQ45" i="12"/>
  <c r="AR45" i="12"/>
  <c r="AS45" i="12"/>
  <c r="AT45" i="12"/>
  <c r="AU45" i="12"/>
  <c r="AV45" i="12"/>
  <c r="AW45" i="12"/>
  <c r="AX45" i="12"/>
  <c r="AY45" i="12"/>
  <c r="AZ45" i="12"/>
  <c r="BA45" i="12"/>
  <c r="BB45" i="12"/>
  <c r="BC45" i="12"/>
  <c r="BD45" i="12"/>
  <c r="BE45" i="12"/>
  <c r="BF45" i="12"/>
  <c r="BG45" i="12"/>
  <c r="BH45" i="12"/>
  <c r="BI45" i="12"/>
  <c r="BJ45" i="12"/>
  <c r="BK45" i="12"/>
  <c r="BL45" i="12"/>
  <c r="BM45" i="12"/>
  <c r="BN45" i="12"/>
  <c r="AJ46" i="12"/>
  <c r="AK46" i="12"/>
  <c r="AL46" i="12"/>
  <c r="AM46" i="12"/>
  <c r="AN46" i="12"/>
  <c r="AO46" i="12"/>
  <c r="AP46" i="12"/>
  <c r="AQ46" i="12"/>
  <c r="AR46" i="12"/>
  <c r="AS46" i="12"/>
  <c r="AT46" i="12"/>
  <c r="AU46" i="12"/>
  <c r="AV46" i="12"/>
  <c r="AW46" i="12"/>
  <c r="AX46" i="12"/>
  <c r="AY46" i="12"/>
  <c r="AZ46" i="12"/>
  <c r="BA46" i="12"/>
  <c r="BB46" i="12"/>
  <c r="BC46" i="12"/>
  <c r="BD46" i="12"/>
  <c r="BE46" i="12"/>
  <c r="BF46" i="12"/>
  <c r="BG46" i="12"/>
  <c r="BH46" i="12"/>
  <c r="BI46" i="12"/>
  <c r="BJ46" i="12"/>
  <c r="BK46" i="12"/>
  <c r="BL46" i="12"/>
  <c r="BM46" i="12"/>
  <c r="BN46" i="12"/>
  <c r="AJ47" i="12"/>
  <c r="AK47" i="12"/>
  <c r="AL47" i="12"/>
  <c r="AM47" i="12"/>
  <c r="AN47" i="12"/>
  <c r="AO47" i="12"/>
  <c r="AP47" i="12"/>
  <c r="AQ47" i="12"/>
  <c r="AR47" i="12"/>
  <c r="AS47" i="12"/>
  <c r="AT47" i="12"/>
  <c r="AU47" i="12"/>
  <c r="AV47" i="12"/>
  <c r="AW47" i="12"/>
  <c r="AX47" i="12"/>
  <c r="AY47" i="12"/>
  <c r="AZ47" i="12"/>
  <c r="BA47" i="12"/>
  <c r="BB47" i="12"/>
  <c r="BC47" i="12"/>
  <c r="BD47" i="12"/>
  <c r="BE47" i="12"/>
  <c r="BF47" i="12"/>
  <c r="BG47" i="12"/>
  <c r="BH47" i="12"/>
  <c r="BI47" i="12"/>
  <c r="BJ47" i="12"/>
  <c r="BK47" i="12"/>
  <c r="BL47" i="12"/>
  <c r="BM47" i="12"/>
  <c r="BN47" i="12"/>
  <c r="AJ48" i="12"/>
  <c r="AK48" i="12"/>
  <c r="AL48" i="12"/>
  <c r="AM48" i="12"/>
  <c r="AN48" i="12"/>
  <c r="AO48" i="12"/>
  <c r="AP48" i="12"/>
  <c r="AQ48" i="12"/>
  <c r="AR48" i="12"/>
  <c r="AS48" i="12"/>
  <c r="AT48" i="12"/>
  <c r="AU48" i="12"/>
  <c r="AV48" i="12"/>
  <c r="AW48" i="12"/>
  <c r="AX48" i="12"/>
  <c r="AY48" i="12"/>
  <c r="AZ48" i="12"/>
  <c r="BA48" i="12"/>
  <c r="BB48" i="12"/>
  <c r="BC48" i="12"/>
  <c r="BD48" i="12"/>
  <c r="BE48" i="12"/>
  <c r="BF48" i="12"/>
  <c r="BG48" i="12"/>
  <c r="BH48" i="12"/>
  <c r="BI48" i="12"/>
  <c r="BJ48" i="12"/>
  <c r="BK48" i="12"/>
  <c r="BL48" i="12"/>
  <c r="BM48" i="12"/>
  <c r="BN48" i="12"/>
  <c r="AJ49" i="12"/>
  <c r="AK49" i="12"/>
  <c r="AL49" i="12"/>
  <c r="AM49" i="12"/>
  <c r="AN49" i="12"/>
  <c r="AO49" i="12"/>
  <c r="AP49" i="12"/>
  <c r="AQ49" i="12"/>
  <c r="AR49" i="12"/>
  <c r="AS49" i="12"/>
  <c r="AT49" i="12"/>
  <c r="AU49" i="12"/>
  <c r="AV49" i="12"/>
  <c r="AW49" i="12"/>
  <c r="AX49" i="12"/>
  <c r="AY49" i="12"/>
  <c r="AZ49" i="12"/>
  <c r="BA49" i="12"/>
  <c r="BB49" i="12"/>
  <c r="BC49" i="12"/>
  <c r="BD49" i="12"/>
  <c r="BE49" i="12"/>
  <c r="BF49" i="12"/>
  <c r="BG49" i="12"/>
  <c r="BH49" i="12"/>
  <c r="BI49" i="12"/>
  <c r="BJ49" i="12"/>
  <c r="BK49" i="12"/>
  <c r="BL49" i="12"/>
  <c r="BM49" i="12"/>
  <c r="BN49" i="12"/>
  <c r="AJ50" i="12"/>
  <c r="AK50" i="12"/>
  <c r="AL50" i="12"/>
  <c r="AM50" i="12"/>
  <c r="AN50" i="12"/>
  <c r="AO50" i="12"/>
  <c r="AP50" i="12"/>
  <c r="AQ50" i="12"/>
  <c r="AR50" i="12"/>
  <c r="AS50" i="12"/>
  <c r="AT50" i="12"/>
  <c r="AU50" i="12"/>
  <c r="AV50" i="12"/>
  <c r="AW50" i="12"/>
  <c r="AX50" i="12"/>
  <c r="AY50" i="12"/>
  <c r="AZ50" i="12"/>
  <c r="BA50" i="12"/>
  <c r="BB50" i="12"/>
  <c r="BC50" i="12"/>
  <c r="BD50" i="12"/>
  <c r="BE50" i="12"/>
  <c r="BF50" i="12"/>
  <c r="BG50" i="12"/>
  <c r="BH50" i="12"/>
  <c r="BI50" i="12"/>
  <c r="BJ50" i="12"/>
  <c r="BK50" i="12"/>
  <c r="BL50" i="12"/>
  <c r="BM50" i="12"/>
  <c r="BN50" i="12"/>
  <c r="AJ51" i="12"/>
  <c r="AK51" i="12"/>
  <c r="AL51" i="12"/>
  <c r="AM51" i="12"/>
  <c r="AN51" i="12"/>
  <c r="AO51" i="12"/>
  <c r="AP51" i="12"/>
  <c r="AQ51" i="12"/>
  <c r="AR51" i="12"/>
  <c r="AS51" i="12"/>
  <c r="AT51" i="12"/>
  <c r="AU51" i="12"/>
  <c r="AV51" i="12"/>
  <c r="AW51" i="12"/>
  <c r="AX51" i="12"/>
  <c r="AY51" i="12"/>
  <c r="AZ51" i="12"/>
  <c r="BA51" i="12"/>
  <c r="BB51" i="12"/>
  <c r="BC51" i="12"/>
  <c r="BD51" i="12"/>
  <c r="BE51" i="12"/>
  <c r="BF51" i="12"/>
  <c r="BG51" i="12"/>
  <c r="BH51" i="12"/>
  <c r="BI51" i="12"/>
  <c r="BJ51" i="12"/>
  <c r="BK51" i="12"/>
  <c r="BL51" i="12"/>
  <c r="BM51" i="12"/>
  <c r="BN51" i="12"/>
  <c r="AJ52" i="12"/>
  <c r="AK52" i="12"/>
  <c r="AL52" i="12"/>
  <c r="AM52" i="12"/>
  <c r="AN52" i="12"/>
  <c r="AO52" i="12"/>
  <c r="AP52" i="12"/>
  <c r="AQ52" i="12"/>
  <c r="AR52" i="12"/>
  <c r="AS52" i="12"/>
  <c r="AT52" i="12"/>
  <c r="AU52" i="12"/>
  <c r="AV52" i="12"/>
  <c r="AW52" i="12"/>
  <c r="AX52" i="12"/>
  <c r="AY52" i="12"/>
  <c r="AZ52" i="12"/>
  <c r="BA52" i="12"/>
  <c r="BB52" i="12"/>
  <c r="BC52" i="12"/>
  <c r="BD52" i="12"/>
  <c r="BE52" i="12"/>
  <c r="BF52" i="12"/>
  <c r="BG52" i="12"/>
  <c r="BH52" i="12"/>
  <c r="BI52" i="12"/>
  <c r="BJ52" i="12"/>
  <c r="BK52" i="12"/>
  <c r="BL52" i="12"/>
  <c r="BM52" i="12"/>
  <c r="BN52" i="12"/>
  <c r="AJ53" i="12"/>
  <c r="AK53" i="12"/>
  <c r="AL53" i="12"/>
  <c r="AM53" i="12"/>
  <c r="AN53" i="12"/>
  <c r="AO53" i="12"/>
  <c r="AP53" i="12"/>
  <c r="AQ53" i="12"/>
  <c r="AR53" i="12"/>
  <c r="AS53" i="12"/>
  <c r="AT53" i="12"/>
  <c r="AU53" i="12"/>
  <c r="AV53" i="12"/>
  <c r="AW53" i="12"/>
  <c r="AX53" i="12"/>
  <c r="AY53" i="12"/>
  <c r="AZ53" i="12"/>
  <c r="BA53" i="12"/>
  <c r="BB53" i="12"/>
  <c r="BC53" i="12"/>
  <c r="BD53" i="12"/>
  <c r="BE53" i="12"/>
  <c r="BF53" i="12"/>
  <c r="BG53" i="12"/>
  <c r="BH53" i="12"/>
  <c r="BI53" i="12"/>
  <c r="BJ53" i="12"/>
  <c r="BK53" i="12"/>
  <c r="BL53" i="12"/>
  <c r="BM53" i="12"/>
  <c r="BN53" i="12"/>
  <c r="AJ54" i="12"/>
  <c r="AK54" i="12"/>
  <c r="AL54" i="12"/>
  <c r="AM54" i="12"/>
  <c r="AN54" i="12"/>
  <c r="AO54" i="12"/>
  <c r="AP54" i="12"/>
  <c r="AQ54" i="12"/>
  <c r="AR54" i="12"/>
  <c r="AS54" i="12"/>
  <c r="AT54" i="12"/>
  <c r="AU54" i="12"/>
  <c r="AV54" i="12"/>
  <c r="AW54" i="12"/>
  <c r="AX54" i="12"/>
  <c r="AY54" i="12"/>
  <c r="AZ54" i="12"/>
  <c r="BA54" i="12"/>
  <c r="BB54" i="12"/>
  <c r="BC54" i="12"/>
  <c r="BD54" i="12"/>
  <c r="BE54" i="12"/>
  <c r="BF54" i="12"/>
  <c r="BG54" i="12"/>
  <c r="BH54" i="12"/>
  <c r="BI54" i="12"/>
  <c r="BJ54" i="12"/>
  <c r="BK54" i="12"/>
  <c r="BL54" i="12"/>
  <c r="BM54" i="12"/>
  <c r="BN54" i="12"/>
  <c r="AJ55" i="12"/>
  <c r="AK55" i="12"/>
  <c r="AL55" i="12"/>
  <c r="AM55" i="12"/>
  <c r="AN55" i="12"/>
  <c r="AO55" i="12"/>
  <c r="AP55" i="12"/>
  <c r="AQ55" i="12"/>
  <c r="AR55" i="12"/>
  <c r="AS55" i="12"/>
  <c r="AT55" i="12"/>
  <c r="AU55" i="12"/>
  <c r="AV55" i="12"/>
  <c r="AW55" i="12"/>
  <c r="AX55" i="12"/>
  <c r="AY55" i="12"/>
  <c r="AZ55" i="12"/>
  <c r="BA55" i="12"/>
  <c r="BB55" i="12"/>
  <c r="BC55" i="12"/>
  <c r="BD55" i="12"/>
  <c r="BE55" i="12"/>
  <c r="BF55" i="12"/>
  <c r="BG55" i="12"/>
  <c r="BH55" i="12"/>
  <c r="BI55" i="12"/>
  <c r="BJ55" i="12"/>
  <c r="BK55" i="12"/>
  <c r="BL55" i="12"/>
  <c r="BM55" i="12"/>
  <c r="BN55" i="12"/>
  <c r="AJ56" i="12"/>
  <c r="AK56" i="12"/>
  <c r="AL56" i="12"/>
  <c r="AM56" i="12"/>
  <c r="AN56" i="12"/>
  <c r="AO56" i="12"/>
  <c r="AP56" i="12"/>
  <c r="AQ56" i="12"/>
  <c r="AR56" i="12"/>
  <c r="AS56" i="12"/>
  <c r="AT56" i="12"/>
  <c r="AU56" i="12"/>
  <c r="AV56" i="12"/>
  <c r="AW56" i="12"/>
  <c r="AX56" i="12"/>
  <c r="AY56" i="12"/>
  <c r="AZ56" i="12"/>
  <c r="BA56" i="12"/>
  <c r="BB56" i="12"/>
  <c r="BC56" i="12"/>
  <c r="BD56" i="12"/>
  <c r="BE56" i="12"/>
  <c r="BF56" i="12"/>
  <c r="BG56" i="12"/>
  <c r="BH56" i="12"/>
  <c r="BI56" i="12"/>
  <c r="BJ56" i="12"/>
  <c r="BK56" i="12"/>
  <c r="BL56" i="12"/>
  <c r="BM56" i="12"/>
  <c r="BN56" i="12"/>
  <c r="AJ57" i="12"/>
  <c r="AK57" i="12"/>
  <c r="AL57" i="12"/>
  <c r="AM57" i="12"/>
  <c r="AN57" i="12"/>
  <c r="AO57" i="12"/>
  <c r="AP57" i="12"/>
  <c r="AQ57" i="12"/>
  <c r="AR57" i="12"/>
  <c r="AS57" i="12"/>
  <c r="AT57" i="12"/>
  <c r="AU57" i="12"/>
  <c r="AV57" i="12"/>
  <c r="AW57" i="12"/>
  <c r="AX57" i="12"/>
  <c r="AY57" i="12"/>
  <c r="AZ57" i="12"/>
  <c r="BA57" i="12"/>
  <c r="BB57" i="12"/>
  <c r="BC57" i="12"/>
  <c r="BD57" i="12"/>
  <c r="BE57" i="12"/>
  <c r="BF57" i="12"/>
  <c r="BG57" i="12"/>
  <c r="BH57" i="12"/>
  <c r="BI57" i="12"/>
  <c r="BJ57" i="12"/>
  <c r="BK57" i="12"/>
  <c r="BL57" i="12"/>
  <c r="BM57" i="12"/>
  <c r="BN57" i="12"/>
  <c r="AJ58" i="12"/>
  <c r="AK58" i="12"/>
  <c r="AL58" i="12"/>
  <c r="AM58" i="12"/>
  <c r="AN58" i="12"/>
  <c r="AO58" i="12"/>
  <c r="AP58" i="12"/>
  <c r="AQ58" i="12"/>
  <c r="AR58" i="12"/>
  <c r="AS58" i="12"/>
  <c r="AT58" i="12"/>
  <c r="AU58" i="12"/>
  <c r="AV58" i="12"/>
  <c r="AW58" i="12"/>
  <c r="AX58" i="12"/>
  <c r="AY58" i="12"/>
  <c r="AZ58" i="12"/>
  <c r="BA58" i="12"/>
  <c r="BB58" i="12"/>
  <c r="BC58" i="12"/>
  <c r="BD58" i="12"/>
  <c r="BE58" i="12"/>
  <c r="BF58" i="12"/>
  <c r="BG58" i="12"/>
  <c r="BH58" i="12"/>
  <c r="BI58" i="12"/>
  <c r="BJ58" i="12"/>
  <c r="BK58" i="12"/>
  <c r="BL58" i="12"/>
  <c r="BM58" i="12"/>
  <c r="BN58" i="12"/>
  <c r="AJ59" i="12"/>
  <c r="AK59" i="12"/>
  <c r="AL59" i="12"/>
  <c r="AM59" i="12"/>
  <c r="AN59" i="12"/>
  <c r="AO59" i="12"/>
  <c r="AP59" i="12"/>
  <c r="AQ59" i="12"/>
  <c r="AR59" i="12"/>
  <c r="AS59" i="12"/>
  <c r="AT59" i="12"/>
  <c r="AU59" i="12"/>
  <c r="AV59" i="12"/>
  <c r="AW59" i="12"/>
  <c r="AX59" i="12"/>
  <c r="AY59" i="12"/>
  <c r="AZ59" i="12"/>
  <c r="BA59" i="12"/>
  <c r="BB59" i="12"/>
  <c r="BC59" i="12"/>
  <c r="BD59" i="12"/>
  <c r="BE59" i="12"/>
  <c r="BF59" i="12"/>
  <c r="BG59" i="12"/>
  <c r="BH59" i="12"/>
  <c r="BI59" i="12"/>
  <c r="BJ59" i="12"/>
  <c r="BK59" i="12"/>
  <c r="BL59" i="12"/>
  <c r="BM59" i="12"/>
  <c r="BN59" i="12"/>
  <c r="AJ60" i="12"/>
  <c r="AK60" i="12"/>
  <c r="AL60" i="12"/>
  <c r="AM60" i="12"/>
  <c r="AN60" i="12"/>
  <c r="AO60" i="12"/>
  <c r="AP60" i="12"/>
  <c r="AQ60" i="12"/>
  <c r="AR60" i="12"/>
  <c r="AS60" i="12"/>
  <c r="AT60" i="12"/>
  <c r="AU60" i="12"/>
  <c r="AV60" i="12"/>
  <c r="AW60" i="12"/>
  <c r="AX60" i="12"/>
  <c r="AY60" i="12"/>
  <c r="AZ60" i="12"/>
  <c r="BA60" i="12"/>
  <c r="BB60" i="12"/>
  <c r="BC60" i="12"/>
  <c r="BD60" i="12"/>
  <c r="BE60" i="12"/>
  <c r="BF60" i="12"/>
  <c r="BG60" i="12"/>
  <c r="BH60" i="12"/>
  <c r="BI60" i="12"/>
  <c r="BJ60" i="12"/>
  <c r="BK60" i="12"/>
  <c r="BL60" i="12"/>
  <c r="BM60" i="12"/>
  <c r="BN60" i="12"/>
  <c r="AJ61" i="12"/>
  <c r="AK61" i="12"/>
  <c r="AL61" i="12"/>
  <c r="AM61" i="12"/>
  <c r="AN61" i="12"/>
  <c r="AO61" i="12"/>
  <c r="AP61" i="12"/>
  <c r="AQ61" i="12"/>
  <c r="AR61" i="12"/>
  <c r="AS61" i="12"/>
  <c r="AT61" i="12"/>
  <c r="AU61" i="12"/>
  <c r="AV61" i="12"/>
  <c r="AW61" i="12"/>
  <c r="AX61" i="12"/>
  <c r="AY61" i="12"/>
  <c r="AZ61" i="12"/>
  <c r="BA61" i="12"/>
  <c r="BB61" i="12"/>
  <c r="BC61" i="12"/>
  <c r="BD61" i="12"/>
  <c r="BE61" i="12"/>
  <c r="BF61" i="12"/>
  <c r="BG61" i="12"/>
  <c r="BH61" i="12"/>
  <c r="BI61" i="12"/>
  <c r="BJ61" i="12"/>
  <c r="BK61" i="12"/>
  <c r="BL61" i="12"/>
  <c r="BM61" i="12"/>
  <c r="BN61" i="12"/>
  <c r="AJ62" i="12"/>
  <c r="AK62" i="12"/>
  <c r="AL62" i="12"/>
  <c r="AM62" i="12"/>
  <c r="AN62" i="12"/>
  <c r="AO62" i="12"/>
  <c r="AP62" i="12"/>
  <c r="AQ62" i="12"/>
  <c r="AR62" i="12"/>
  <c r="AS62" i="12"/>
  <c r="AT62" i="12"/>
  <c r="AU62" i="12"/>
  <c r="AV62" i="12"/>
  <c r="AW62" i="12"/>
  <c r="AX62" i="12"/>
  <c r="AY62" i="12"/>
  <c r="AZ62" i="12"/>
  <c r="BA62" i="12"/>
  <c r="BB62" i="12"/>
  <c r="BC62" i="12"/>
  <c r="BD62" i="12"/>
  <c r="BE62" i="12"/>
  <c r="BF62" i="12"/>
  <c r="BG62" i="12"/>
  <c r="BH62" i="12"/>
  <c r="BI62" i="12"/>
  <c r="BJ62" i="12"/>
  <c r="BK62" i="12"/>
  <c r="BL62" i="12"/>
  <c r="BM62" i="12"/>
  <c r="BN62" i="12"/>
  <c r="AJ63" i="12"/>
  <c r="AK63" i="12"/>
  <c r="AL63" i="12"/>
  <c r="AM63" i="12"/>
  <c r="AN63" i="12"/>
  <c r="AO63" i="12"/>
  <c r="AP63" i="12"/>
  <c r="AQ63" i="12"/>
  <c r="AR63" i="12"/>
  <c r="AS63" i="12"/>
  <c r="AT63" i="12"/>
  <c r="AU63" i="12"/>
  <c r="AV63" i="12"/>
  <c r="AW63" i="12"/>
  <c r="AX63" i="12"/>
  <c r="AY63" i="12"/>
  <c r="AZ63" i="12"/>
  <c r="BA63" i="12"/>
  <c r="BB63" i="12"/>
  <c r="BC63" i="12"/>
  <c r="BD63" i="12"/>
  <c r="BE63" i="12"/>
  <c r="BF63" i="12"/>
  <c r="BG63" i="12"/>
  <c r="BH63" i="12"/>
  <c r="BI63" i="12"/>
  <c r="BJ63" i="12"/>
  <c r="BK63" i="12"/>
  <c r="BL63" i="12"/>
  <c r="BM63" i="12"/>
  <c r="BN63" i="12"/>
  <c r="AJ64" i="12"/>
  <c r="AK64" i="12"/>
  <c r="AL64" i="12"/>
  <c r="AM64" i="12"/>
  <c r="AN64" i="12"/>
  <c r="AO64" i="12"/>
  <c r="AP64" i="12"/>
  <c r="AQ64" i="12"/>
  <c r="AR64" i="12"/>
  <c r="AS64" i="12"/>
  <c r="AT64" i="12"/>
  <c r="AU64" i="12"/>
  <c r="AV64" i="12"/>
  <c r="AW64" i="12"/>
  <c r="AX64" i="12"/>
  <c r="AY64" i="12"/>
  <c r="AZ64" i="12"/>
  <c r="BA64" i="12"/>
  <c r="BB64" i="12"/>
  <c r="BC64" i="12"/>
  <c r="BD64" i="12"/>
  <c r="BE64" i="12"/>
  <c r="BF64" i="12"/>
  <c r="BG64" i="12"/>
  <c r="BH64" i="12"/>
  <c r="BI64" i="12"/>
  <c r="BJ64" i="12"/>
  <c r="BK64" i="12"/>
  <c r="BL64" i="12"/>
  <c r="BM64" i="12"/>
  <c r="BN64" i="12"/>
  <c r="AJ65" i="12"/>
  <c r="AK65" i="12"/>
  <c r="AL65" i="12"/>
  <c r="AM65" i="12"/>
  <c r="AN65" i="12"/>
  <c r="AO65" i="12"/>
  <c r="AP65" i="12"/>
  <c r="AQ65" i="12"/>
  <c r="AR65" i="12"/>
  <c r="AS65" i="12"/>
  <c r="AT65" i="12"/>
  <c r="AU65" i="12"/>
  <c r="AV65" i="12"/>
  <c r="AW65" i="12"/>
  <c r="AX65" i="12"/>
  <c r="AY65" i="12"/>
  <c r="AZ65" i="12"/>
  <c r="BA65" i="12"/>
  <c r="BB65" i="12"/>
  <c r="BC65" i="12"/>
  <c r="BD65" i="12"/>
  <c r="BE65" i="12"/>
  <c r="BF65" i="12"/>
  <c r="BG65" i="12"/>
  <c r="BH65" i="12"/>
  <c r="BI65" i="12"/>
  <c r="BJ65" i="12"/>
  <c r="BK65" i="12"/>
  <c r="BL65" i="12"/>
  <c r="BM65" i="12"/>
  <c r="BN65" i="12"/>
  <c r="AJ66" i="12"/>
  <c r="AK66" i="12"/>
  <c r="AL66" i="12"/>
  <c r="AM66" i="12"/>
  <c r="AN66" i="12"/>
  <c r="AO66" i="12"/>
  <c r="AP66" i="12"/>
  <c r="AQ66" i="12"/>
  <c r="AR66" i="12"/>
  <c r="AS66" i="12"/>
  <c r="AT66" i="12"/>
  <c r="AU66" i="12"/>
  <c r="AV66" i="12"/>
  <c r="AW66" i="12"/>
  <c r="AX66" i="12"/>
  <c r="AY66" i="12"/>
  <c r="AZ66" i="12"/>
  <c r="BA66" i="12"/>
  <c r="BB66" i="12"/>
  <c r="BC66" i="12"/>
  <c r="BD66" i="12"/>
  <c r="BE66" i="12"/>
  <c r="BF66" i="12"/>
  <c r="BG66" i="12"/>
  <c r="BH66" i="12"/>
  <c r="BI66" i="12"/>
  <c r="BJ66" i="12"/>
  <c r="BK66" i="12"/>
  <c r="BL66" i="12"/>
  <c r="BM66" i="12"/>
  <c r="BN66" i="12"/>
  <c r="AJ67" i="12"/>
  <c r="AK67" i="12"/>
  <c r="AL67" i="12"/>
  <c r="AM67" i="12"/>
  <c r="AN67" i="12"/>
  <c r="AO67" i="12"/>
  <c r="AP67" i="12"/>
  <c r="AQ67" i="12"/>
  <c r="AR67" i="12"/>
  <c r="AS67" i="12"/>
  <c r="AT67" i="12"/>
  <c r="AU67" i="12"/>
  <c r="AV67" i="12"/>
  <c r="AW67" i="12"/>
  <c r="AX67" i="12"/>
  <c r="AY67" i="12"/>
  <c r="AZ67" i="12"/>
  <c r="BA67" i="12"/>
  <c r="BB67" i="12"/>
  <c r="BC67" i="12"/>
  <c r="BD67" i="12"/>
  <c r="BE67" i="12"/>
  <c r="BF67" i="12"/>
  <c r="BG67" i="12"/>
  <c r="BH67" i="12"/>
  <c r="BI67" i="12"/>
  <c r="BJ67" i="12"/>
  <c r="BK67" i="12"/>
  <c r="BL67" i="12"/>
  <c r="BM67" i="12"/>
  <c r="BN67" i="12"/>
  <c r="AJ68" i="12"/>
  <c r="AK68" i="12"/>
  <c r="AL68" i="12"/>
  <c r="AM68" i="12"/>
  <c r="AN68" i="12"/>
  <c r="AO68" i="12"/>
  <c r="AP68" i="12"/>
  <c r="AQ68" i="12"/>
  <c r="AR68" i="12"/>
  <c r="AS68" i="12"/>
  <c r="AT68" i="12"/>
  <c r="AU68" i="12"/>
  <c r="AV68" i="12"/>
  <c r="AW68" i="12"/>
  <c r="AX68" i="12"/>
  <c r="AY68" i="12"/>
  <c r="AZ68" i="12"/>
  <c r="BA68" i="12"/>
  <c r="BB68" i="12"/>
  <c r="BC68" i="12"/>
  <c r="BD68" i="12"/>
  <c r="BE68" i="12"/>
  <c r="BF68" i="12"/>
  <c r="BG68" i="12"/>
  <c r="BH68" i="12"/>
  <c r="BI68" i="12"/>
  <c r="BJ68" i="12"/>
  <c r="BK68" i="12"/>
  <c r="BL68" i="12"/>
  <c r="BM68" i="12"/>
  <c r="BN68" i="12"/>
  <c r="AJ69" i="12"/>
  <c r="AK69" i="12"/>
  <c r="AL69" i="12"/>
  <c r="AM69" i="12"/>
  <c r="AN69" i="12"/>
  <c r="AO69" i="12"/>
  <c r="AP69" i="12"/>
  <c r="AQ69" i="12"/>
  <c r="AR69" i="12"/>
  <c r="AS69" i="12"/>
  <c r="AT69" i="12"/>
  <c r="AU69" i="12"/>
  <c r="AV69" i="12"/>
  <c r="AW69" i="12"/>
  <c r="AX69" i="12"/>
  <c r="AY69" i="12"/>
  <c r="AZ69" i="12"/>
  <c r="BA69" i="12"/>
  <c r="BB69" i="12"/>
  <c r="BC69" i="12"/>
  <c r="BD69" i="12"/>
  <c r="BE69" i="12"/>
  <c r="BF69" i="12"/>
  <c r="BG69" i="12"/>
  <c r="BH69" i="12"/>
  <c r="BI69" i="12"/>
  <c r="BJ69" i="12"/>
  <c r="BK69" i="12"/>
  <c r="BL69" i="12"/>
  <c r="BM69" i="12"/>
  <c r="BN69" i="12"/>
  <c r="AJ70" i="12"/>
  <c r="AK70" i="12"/>
  <c r="AL70" i="12"/>
  <c r="AM70" i="12"/>
  <c r="AN70" i="12"/>
  <c r="AO70" i="12"/>
  <c r="AP70" i="12"/>
  <c r="AQ70" i="12"/>
  <c r="AR70" i="12"/>
  <c r="AS70" i="12"/>
  <c r="AT70" i="12"/>
  <c r="AU70" i="12"/>
  <c r="AV70" i="12"/>
  <c r="AW70" i="12"/>
  <c r="AX70" i="12"/>
  <c r="AY70" i="12"/>
  <c r="AZ70" i="12"/>
  <c r="BA70" i="12"/>
  <c r="BB70" i="12"/>
  <c r="BC70" i="12"/>
  <c r="BD70" i="12"/>
  <c r="BE70" i="12"/>
  <c r="BF70" i="12"/>
  <c r="BG70" i="12"/>
  <c r="BH70" i="12"/>
  <c r="BI70" i="12"/>
  <c r="BJ70" i="12"/>
  <c r="BK70" i="12"/>
  <c r="BL70" i="12"/>
  <c r="BM70" i="12"/>
  <c r="BN70" i="12"/>
  <c r="AJ71" i="12"/>
  <c r="AK71" i="12"/>
  <c r="AL71" i="12"/>
  <c r="AM71" i="12"/>
  <c r="AN71" i="12"/>
  <c r="AO71" i="12"/>
  <c r="AP71" i="12"/>
  <c r="AQ71" i="12"/>
  <c r="AR71" i="12"/>
  <c r="AS71" i="12"/>
  <c r="AT71" i="12"/>
  <c r="AU71" i="12"/>
  <c r="AV71" i="12"/>
  <c r="AW71" i="12"/>
  <c r="AX71" i="12"/>
  <c r="AY71" i="12"/>
  <c r="AZ71" i="12"/>
  <c r="BA71" i="12"/>
  <c r="BB71" i="12"/>
  <c r="BC71" i="12"/>
  <c r="BD71" i="12"/>
  <c r="BE71" i="12"/>
  <c r="BF71" i="12"/>
  <c r="BG71" i="12"/>
  <c r="BH71" i="12"/>
  <c r="BI71" i="12"/>
  <c r="BJ71" i="12"/>
  <c r="BK71" i="12"/>
  <c r="BL71" i="12"/>
  <c r="BM71" i="12"/>
  <c r="BN71" i="12"/>
  <c r="AJ72" i="12"/>
  <c r="AK72" i="12"/>
  <c r="AL72" i="12"/>
  <c r="AM72" i="12"/>
  <c r="AN72" i="12"/>
  <c r="AO72" i="12"/>
  <c r="AP72" i="12"/>
  <c r="AQ72" i="12"/>
  <c r="AR72" i="12"/>
  <c r="AS72" i="12"/>
  <c r="AT72" i="12"/>
  <c r="AU72" i="12"/>
  <c r="AV72" i="12"/>
  <c r="AW72" i="12"/>
  <c r="AX72" i="12"/>
  <c r="AY72" i="12"/>
  <c r="AZ72" i="12"/>
  <c r="BA72" i="12"/>
  <c r="BB72" i="12"/>
  <c r="BC72" i="12"/>
  <c r="BD72" i="12"/>
  <c r="BE72" i="12"/>
  <c r="BF72" i="12"/>
  <c r="BG72" i="12"/>
  <c r="BH72" i="12"/>
  <c r="BI72" i="12"/>
  <c r="BJ72" i="12"/>
  <c r="BK72" i="12"/>
  <c r="BL72" i="12"/>
  <c r="BM72" i="12"/>
  <c r="BN72" i="12"/>
  <c r="AJ73" i="12"/>
  <c r="AK73" i="12"/>
  <c r="AL73" i="12"/>
  <c r="AM73" i="12"/>
  <c r="AN73" i="12"/>
  <c r="AO73" i="12"/>
  <c r="AP73" i="12"/>
  <c r="AQ73" i="12"/>
  <c r="AR73" i="12"/>
  <c r="AS73" i="12"/>
  <c r="AT73" i="12"/>
  <c r="AU73" i="12"/>
  <c r="AV73" i="12"/>
  <c r="AW73" i="12"/>
  <c r="AX73" i="12"/>
  <c r="AY73" i="12"/>
  <c r="AZ73" i="12"/>
  <c r="BA73" i="12"/>
  <c r="BB73" i="12"/>
  <c r="BC73" i="12"/>
  <c r="BD73" i="12"/>
  <c r="BE73" i="12"/>
  <c r="BF73" i="12"/>
  <c r="BG73" i="12"/>
  <c r="BH73" i="12"/>
  <c r="BI73" i="12"/>
  <c r="BJ73" i="12"/>
  <c r="BK73" i="12"/>
  <c r="BL73" i="12"/>
  <c r="BM73" i="12"/>
  <c r="BN73" i="12"/>
  <c r="AJ74" i="12"/>
  <c r="AK74" i="12"/>
  <c r="AL74" i="12"/>
  <c r="AM74" i="12"/>
  <c r="AN74" i="12"/>
  <c r="AO74" i="12"/>
  <c r="AP74" i="12"/>
  <c r="AQ74" i="12"/>
  <c r="AR74" i="12"/>
  <c r="AS74" i="12"/>
  <c r="AT74" i="12"/>
  <c r="AU74" i="12"/>
  <c r="AV74" i="12"/>
  <c r="AW74" i="12"/>
  <c r="AX74" i="12"/>
  <c r="AY74" i="12"/>
  <c r="AZ74" i="12"/>
  <c r="BA74" i="12"/>
  <c r="BB74" i="12"/>
  <c r="BC74" i="12"/>
  <c r="BD74" i="12"/>
  <c r="BE74" i="12"/>
  <c r="BF74" i="12"/>
  <c r="BG74" i="12"/>
  <c r="BH74" i="12"/>
  <c r="BI74" i="12"/>
  <c r="BJ74" i="12"/>
  <c r="BK74" i="12"/>
  <c r="BL74" i="12"/>
  <c r="BM74" i="12"/>
  <c r="BN74" i="12"/>
  <c r="AJ75" i="12"/>
  <c r="AK75" i="12"/>
  <c r="AL75" i="12"/>
  <c r="AM75" i="12"/>
  <c r="AN75" i="12"/>
  <c r="AO75" i="12"/>
  <c r="AP75" i="12"/>
  <c r="AQ75" i="12"/>
  <c r="AR75" i="12"/>
  <c r="AS75" i="12"/>
  <c r="AT75" i="12"/>
  <c r="AU75" i="12"/>
  <c r="AV75" i="12"/>
  <c r="AW75" i="12"/>
  <c r="AX75" i="12"/>
  <c r="AY75" i="12"/>
  <c r="AZ75" i="12"/>
  <c r="BA75" i="12"/>
  <c r="BB75" i="12"/>
  <c r="BC75" i="12"/>
  <c r="BD75" i="12"/>
  <c r="BE75" i="12"/>
  <c r="BF75" i="12"/>
  <c r="BG75" i="12"/>
  <c r="BH75" i="12"/>
  <c r="BI75" i="12"/>
  <c r="BJ75" i="12"/>
  <c r="BK75" i="12"/>
  <c r="BL75" i="12"/>
  <c r="BM75" i="12"/>
  <c r="BN75" i="12"/>
  <c r="AJ76" i="12"/>
  <c r="AK76" i="12"/>
  <c r="AL76" i="12"/>
  <c r="AM76" i="12"/>
  <c r="AN76" i="12"/>
  <c r="AO76" i="12"/>
  <c r="AP76" i="12"/>
  <c r="AQ76" i="12"/>
  <c r="AR76" i="12"/>
  <c r="AS76" i="12"/>
  <c r="AT76" i="12"/>
  <c r="AU76" i="12"/>
  <c r="AV76" i="12"/>
  <c r="AW76" i="12"/>
  <c r="AX76" i="12"/>
  <c r="AY76" i="12"/>
  <c r="AZ76" i="12"/>
  <c r="BA76" i="12"/>
  <c r="BB76" i="12"/>
  <c r="BC76" i="12"/>
  <c r="BD76" i="12"/>
  <c r="BE76" i="12"/>
  <c r="BF76" i="12"/>
  <c r="BG76" i="12"/>
  <c r="BH76" i="12"/>
  <c r="BI76" i="12"/>
  <c r="BJ76" i="12"/>
  <c r="BK76" i="12"/>
  <c r="BL76" i="12"/>
  <c r="BM76" i="12"/>
  <c r="BN76" i="12"/>
  <c r="AJ77" i="12"/>
  <c r="AK77" i="12"/>
  <c r="AL77" i="12"/>
  <c r="AM77" i="12"/>
  <c r="AN77" i="12"/>
  <c r="AO77" i="12"/>
  <c r="AP77" i="12"/>
  <c r="AQ77" i="12"/>
  <c r="AR77" i="12"/>
  <c r="AS77" i="12"/>
  <c r="AT77" i="12"/>
  <c r="AU77" i="12"/>
  <c r="AV77" i="12"/>
  <c r="AW77" i="12"/>
  <c r="AX77" i="12"/>
  <c r="AY77" i="12"/>
  <c r="AZ77" i="12"/>
  <c r="BA77" i="12"/>
  <c r="BB77" i="12"/>
  <c r="BC77" i="12"/>
  <c r="BD77" i="12"/>
  <c r="BE77" i="12"/>
  <c r="BF77" i="12"/>
  <c r="BG77" i="12"/>
  <c r="BH77" i="12"/>
  <c r="BI77" i="12"/>
  <c r="BJ77" i="12"/>
  <c r="BK77" i="12"/>
  <c r="BL77" i="12"/>
  <c r="BM77" i="12"/>
  <c r="BN77" i="12"/>
  <c r="AJ78" i="12"/>
  <c r="AK78" i="12"/>
  <c r="AL78" i="12"/>
  <c r="AM78" i="12"/>
  <c r="AN78" i="12"/>
  <c r="AO78" i="12"/>
  <c r="AP78" i="12"/>
  <c r="AQ78" i="12"/>
  <c r="AR78" i="12"/>
  <c r="AS78" i="12"/>
  <c r="AT78" i="12"/>
  <c r="AU78" i="12"/>
  <c r="AV78" i="12"/>
  <c r="AW78" i="12"/>
  <c r="AX78" i="12"/>
  <c r="AY78" i="12"/>
  <c r="AZ78" i="12"/>
  <c r="BA78" i="12"/>
  <c r="BB78" i="12"/>
  <c r="BC78" i="12"/>
  <c r="BD78" i="12"/>
  <c r="BE78" i="12"/>
  <c r="BF78" i="12"/>
  <c r="BG78" i="12"/>
  <c r="BH78" i="12"/>
  <c r="BI78" i="12"/>
  <c r="BJ78" i="12"/>
  <c r="BK78" i="12"/>
  <c r="BL78" i="12"/>
  <c r="BM78" i="12"/>
  <c r="BN78" i="12"/>
  <c r="AJ79" i="12"/>
  <c r="AK79" i="12"/>
  <c r="AL79" i="12"/>
  <c r="AM79" i="12"/>
  <c r="AN79" i="12"/>
  <c r="AO79" i="12"/>
  <c r="AP79" i="12"/>
  <c r="AQ79" i="12"/>
  <c r="AR79" i="12"/>
  <c r="AS79" i="12"/>
  <c r="AT79" i="12"/>
  <c r="AU79" i="12"/>
  <c r="AV79" i="12"/>
  <c r="AW79" i="12"/>
  <c r="AX79" i="12"/>
  <c r="AY79" i="12"/>
  <c r="AZ79" i="12"/>
  <c r="BA79" i="12"/>
  <c r="BB79" i="12"/>
  <c r="BC79" i="12"/>
  <c r="BD79" i="12"/>
  <c r="BE79" i="12"/>
  <c r="BF79" i="12"/>
  <c r="BG79" i="12"/>
  <c r="BH79" i="12"/>
  <c r="BI79" i="12"/>
  <c r="BJ79" i="12"/>
  <c r="BK79" i="12"/>
  <c r="BL79" i="12"/>
  <c r="BM79" i="12"/>
  <c r="BN79" i="12"/>
  <c r="AJ80" i="12"/>
  <c r="AK80" i="12"/>
  <c r="AL80" i="12"/>
  <c r="AM80" i="12"/>
  <c r="AN80" i="12"/>
  <c r="AO80" i="12"/>
  <c r="AP80" i="12"/>
  <c r="AQ80" i="12"/>
  <c r="AR80" i="12"/>
  <c r="AS80" i="12"/>
  <c r="AT80" i="12"/>
  <c r="AU80" i="12"/>
  <c r="AV80" i="12"/>
  <c r="AW80" i="12"/>
  <c r="AX80" i="12"/>
  <c r="AY80" i="12"/>
  <c r="AZ80" i="12"/>
  <c r="BA80" i="12"/>
  <c r="BB80" i="12"/>
  <c r="BC80" i="12"/>
  <c r="BD80" i="12"/>
  <c r="BE80" i="12"/>
  <c r="BF80" i="12"/>
  <c r="BG80" i="12"/>
  <c r="BH80" i="12"/>
  <c r="BI80" i="12"/>
  <c r="BJ80" i="12"/>
  <c r="BK80" i="12"/>
  <c r="BL80" i="12"/>
  <c r="BM80" i="12"/>
  <c r="BN80" i="12"/>
  <c r="AJ81" i="12"/>
  <c r="AK81" i="12"/>
  <c r="AL81" i="12"/>
  <c r="AM81" i="12"/>
  <c r="AN81" i="12"/>
  <c r="AO81" i="12"/>
  <c r="AP81" i="12"/>
  <c r="AQ81" i="12"/>
  <c r="AR81" i="12"/>
  <c r="AS81" i="12"/>
  <c r="AT81" i="12"/>
  <c r="AU81" i="12"/>
  <c r="AV81" i="12"/>
  <c r="AW81" i="12"/>
  <c r="AX81" i="12"/>
  <c r="AY81" i="12"/>
  <c r="AZ81" i="12"/>
  <c r="BA81" i="12"/>
  <c r="BB81" i="12"/>
  <c r="BC81" i="12"/>
  <c r="BD81" i="12"/>
  <c r="BE81" i="12"/>
  <c r="BF81" i="12"/>
  <c r="BG81" i="12"/>
  <c r="BH81" i="12"/>
  <c r="BI81" i="12"/>
  <c r="BJ81" i="12"/>
  <c r="BK81" i="12"/>
  <c r="BL81" i="12"/>
  <c r="BM81" i="12"/>
  <c r="BN81" i="12"/>
  <c r="AJ82" i="12"/>
  <c r="AK82" i="12"/>
  <c r="AL82" i="12"/>
  <c r="AM82" i="12"/>
  <c r="AN82" i="12"/>
  <c r="AO82" i="12"/>
  <c r="AP82" i="12"/>
  <c r="AQ82" i="12"/>
  <c r="AR82" i="12"/>
  <c r="AS82" i="12"/>
  <c r="AT82" i="12"/>
  <c r="AU82" i="12"/>
  <c r="AV82" i="12"/>
  <c r="AW82" i="12"/>
  <c r="AX82" i="12"/>
  <c r="AY82" i="12"/>
  <c r="AZ82" i="12"/>
  <c r="BA82" i="12"/>
  <c r="BB82" i="12"/>
  <c r="BC82" i="12"/>
  <c r="BD82" i="12"/>
  <c r="BE82" i="12"/>
  <c r="BF82" i="12"/>
  <c r="BG82" i="12"/>
  <c r="BH82" i="12"/>
  <c r="BI82" i="12"/>
  <c r="BJ82" i="12"/>
  <c r="BK82" i="12"/>
  <c r="BL82" i="12"/>
  <c r="BM82" i="12"/>
  <c r="BN82" i="12"/>
  <c r="AJ83" i="12"/>
  <c r="AK83" i="12"/>
  <c r="AL83" i="12"/>
  <c r="AM83" i="12"/>
  <c r="AN83" i="12"/>
  <c r="AO83" i="12"/>
  <c r="AP83" i="12"/>
  <c r="AQ83" i="12"/>
  <c r="AR83" i="12"/>
  <c r="AS83" i="12"/>
  <c r="AT83" i="12"/>
  <c r="AU83" i="12"/>
  <c r="AV83" i="12"/>
  <c r="AW83" i="12"/>
  <c r="AX83" i="12"/>
  <c r="AY83" i="12"/>
  <c r="AZ83" i="12"/>
  <c r="BA83" i="12"/>
  <c r="BB83" i="12"/>
  <c r="BC83" i="12"/>
  <c r="BD83" i="12"/>
  <c r="BE83" i="12"/>
  <c r="BF83" i="12"/>
  <c r="BG83" i="12"/>
  <c r="BH83" i="12"/>
  <c r="BI83" i="12"/>
  <c r="BJ83" i="12"/>
  <c r="BK83" i="12"/>
  <c r="BL83" i="12"/>
  <c r="BM83" i="12"/>
  <c r="BN83" i="12"/>
  <c r="AJ84" i="12"/>
  <c r="AK84" i="12"/>
  <c r="AL84" i="12"/>
  <c r="AM84" i="12"/>
  <c r="AN84" i="12"/>
  <c r="AO84" i="12"/>
  <c r="AP84" i="12"/>
  <c r="AQ84" i="12"/>
  <c r="AR84" i="12"/>
  <c r="AS84" i="12"/>
  <c r="AT84" i="12"/>
  <c r="AU84" i="12"/>
  <c r="AV84" i="12"/>
  <c r="AW84" i="12"/>
  <c r="AX84" i="12"/>
  <c r="AY84" i="12"/>
  <c r="AZ84" i="12"/>
  <c r="BA84" i="12"/>
  <c r="BB84" i="12"/>
  <c r="BC84" i="12"/>
  <c r="BD84" i="12"/>
  <c r="BE84" i="12"/>
  <c r="BF84" i="12"/>
  <c r="BG84" i="12"/>
  <c r="BH84" i="12"/>
  <c r="BI84" i="12"/>
  <c r="BJ84" i="12"/>
  <c r="BK84" i="12"/>
  <c r="BL84" i="12"/>
  <c r="BM84" i="12"/>
  <c r="BN84" i="12"/>
  <c r="AJ85" i="12"/>
  <c r="AK85" i="12"/>
  <c r="AL85" i="12"/>
  <c r="AM85" i="12"/>
  <c r="AN85" i="12"/>
  <c r="AO85" i="12"/>
  <c r="AP85" i="12"/>
  <c r="AQ85" i="12"/>
  <c r="AR85" i="12"/>
  <c r="AS85" i="12"/>
  <c r="AT85" i="12"/>
  <c r="AU85" i="12"/>
  <c r="AV85" i="12"/>
  <c r="AW85" i="12"/>
  <c r="AX85" i="12"/>
  <c r="AY85" i="12"/>
  <c r="AZ85" i="12"/>
  <c r="BA85" i="12"/>
  <c r="BB85" i="12"/>
  <c r="BC85" i="12"/>
  <c r="BD85" i="12"/>
  <c r="BE85" i="12"/>
  <c r="BF85" i="12"/>
  <c r="BG85" i="12"/>
  <c r="BH85" i="12"/>
  <c r="BI85" i="12"/>
  <c r="BJ85" i="12"/>
  <c r="BK85" i="12"/>
  <c r="BL85" i="12"/>
  <c r="BM85" i="12"/>
  <c r="BN85" i="12"/>
  <c r="AJ86" i="12"/>
  <c r="AK86" i="12"/>
  <c r="AL86" i="12"/>
  <c r="AM86" i="12"/>
  <c r="AN86" i="12"/>
  <c r="AO86" i="12"/>
  <c r="AP86" i="12"/>
  <c r="AQ86" i="12"/>
  <c r="AR86" i="12"/>
  <c r="AS86" i="12"/>
  <c r="AT86" i="12"/>
  <c r="AU86" i="12"/>
  <c r="AV86" i="12"/>
  <c r="AW86" i="12"/>
  <c r="AX86" i="12"/>
  <c r="AY86" i="12"/>
  <c r="AZ86" i="12"/>
  <c r="BA86" i="12"/>
  <c r="BB86" i="12"/>
  <c r="BC86" i="12"/>
  <c r="BD86" i="12"/>
  <c r="BE86" i="12"/>
  <c r="BF86" i="12"/>
  <c r="BG86" i="12"/>
  <c r="BH86" i="12"/>
  <c r="BI86" i="12"/>
  <c r="BJ86" i="12"/>
  <c r="BK86" i="12"/>
  <c r="BL86" i="12"/>
  <c r="BM86" i="12"/>
  <c r="BN86" i="12"/>
  <c r="AJ87" i="12"/>
  <c r="AK87" i="12"/>
  <c r="AL87" i="12"/>
  <c r="AM87" i="12"/>
  <c r="AN87" i="12"/>
  <c r="AO87" i="12"/>
  <c r="AP87" i="12"/>
  <c r="AQ87" i="12"/>
  <c r="AR87" i="12"/>
  <c r="AS87" i="12"/>
  <c r="AT87" i="12"/>
  <c r="AU87" i="12"/>
  <c r="AV87" i="12"/>
  <c r="AW87" i="12"/>
  <c r="AX87" i="12"/>
  <c r="AY87" i="12"/>
  <c r="AZ87" i="12"/>
  <c r="BA87" i="12"/>
  <c r="BB87" i="12"/>
  <c r="BC87" i="12"/>
  <c r="BD87" i="12"/>
  <c r="BE87" i="12"/>
  <c r="BF87" i="12"/>
  <c r="BG87" i="12"/>
  <c r="BH87" i="12"/>
  <c r="BI87" i="12"/>
  <c r="BJ87" i="12"/>
  <c r="BK87" i="12"/>
  <c r="BL87" i="12"/>
  <c r="BM87" i="12"/>
  <c r="BN87" i="12"/>
  <c r="AJ88" i="12"/>
  <c r="AK88" i="12"/>
  <c r="AL88" i="12"/>
  <c r="AM88" i="12"/>
  <c r="AN88" i="12"/>
  <c r="AO88" i="12"/>
  <c r="AP88" i="12"/>
  <c r="AQ88" i="12"/>
  <c r="AR88" i="12"/>
  <c r="AS88" i="12"/>
  <c r="AT88" i="12"/>
  <c r="AU88" i="12"/>
  <c r="AV88" i="12"/>
  <c r="AW88" i="12"/>
  <c r="AX88" i="12"/>
  <c r="AY88" i="12"/>
  <c r="AZ88" i="12"/>
  <c r="BA88" i="12"/>
  <c r="BB88" i="12"/>
  <c r="BC88" i="12"/>
  <c r="BD88" i="12"/>
  <c r="BE88" i="12"/>
  <c r="BF88" i="12"/>
  <c r="BG88" i="12"/>
  <c r="BH88" i="12"/>
  <c r="BI88" i="12"/>
  <c r="BJ88" i="12"/>
  <c r="BK88" i="12"/>
  <c r="BL88" i="12"/>
  <c r="BM88" i="12"/>
  <c r="BN88" i="12"/>
  <c r="AJ89" i="12"/>
  <c r="AK89" i="12"/>
  <c r="AL89" i="12"/>
  <c r="AM89" i="12"/>
  <c r="AN89" i="12"/>
  <c r="AO89" i="12"/>
  <c r="AP89" i="12"/>
  <c r="AQ89" i="12"/>
  <c r="AR89" i="12"/>
  <c r="AS89" i="12"/>
  <c r="AT89" i="12"/>
  <c r="AU89" i="12"/>
  <c r="AV89" i="12"/>
  <c r="AW89" i="12"/>
  <c r="AX89" i="12"/>
  <c r="AY89" i="12"/>
  <c r="AZ89" i="12"/>
  <c r="BA89" i="12"/>
  <c r="BB89" i="12"/>
  <c r="BC89" i="12"/>
  <c r="BD89" i="12"/>
  <c r="BE89" i="12"/>
  <c r="BF89" i="12"/>
  <c r="BG89" i="12"/>
  <c r="BH89" i="12"/>
  <c r="BI89" i="12"/>
  <c r="BJ89" i="12"/>
  <c r="BK89" i="12"/>
  <c r="BL89" i="12"/>
  <c r="BM89" i="12"/>
  <c r="BN89" i="12"/>
  <c r="AJ90" i="12"/>
  <c r="AK90" i="12"/>
  <c r="AL90" i="12"/>
  <c r="AM90" i="12"/>
  <c r="AN90" i="12"/>
  <c r="AO90" i="12"/>
  <c r="AP90" i="12"/>
  <c r="AQ90" i="12"/>
  <c r="AR90" i="12"/>
  <c r="AS90" i="12"/>
  <c r="AT90" i="12"/>
  <c r="AU90" i="12"/>
  <c r="AV90" i="12"/>
  <c r="AW90" i="12"/>
  <c r="AX90" i="12"/>
  <c r="AY90" i="12"/>
  <c r="AZ90" i="12"/>
  <c r="BA90" i="12"/>
  <c r="BB90" i="12"/>
  <c r="BC90" i="12"/>
  <c r="BD90" i="12"/>
  <c r="BE90" i="12"/>
  <c r="BF90" i="12"/>
  <c r="BG90" i="12"/>
  <c r="BH90" i="12"/>
  <c r="BI90" i="12"/>
  <c r="BJ90" i="12"/>
  <c r="BK90" i="12"/>
  <c r="BL90" i="12"/>
  <c r="BM90" i="12"/>
  <c r="BN90" i="12"/>
  <c r="AJ91" i="12"/>
  <c r="AK91" i="12"/>
  <c r="AL91" i="12"/>
  <c r="AM91" i="12"/>
  <c r="AN91" i="12"/>
  <c r="AO91" i="12"/>
  <c r="AP91" i="12"/>
  <c r="AQ91" i="12"/>
  <c r="AR91" i="12"/>
  <c r="AS91" i="12"/>
  <c r="AT91" i="12"/>
  <c r="AU91" i="12"/>
  <c r="AV91" i="12"/>
  <c r="AW91" i="12"/>
  <c r="AX91" i="12"/>
  <c r="AY91" i="12"/>
  <c r="AZ91" i="12"/>
  <c r="BA91" i="12"/>
  <c r="BB91" i="12"/>
  <c r="BC91" i="12"/>
  <c r="BD91" i="12"/>
  <c r="BE91" i="12"/>
  <c r="BF91" i="12"/>
  <c r="BG91" i="12"/>
  <c r="BH91" i="12"/>
  <c r="BI91" i="12"/>
  <c r="BJ91" i="12"/>
  <c r="BK91" i="12"/>
  <c r="BL91" i="12"/>
  <c r="BM91" i="12"/>
  <c r="BN91" i="12"/>
  <c r="AJ92" i="12"/>
  <c r="AK92" i="12"/>
  <c r="AL92" i="12"/>
  <c r="AM92" i="12"/>
  <c r="AN92" i="12"/>
  <c r="AO92" i="12"/>
  <c r="AP92" i="12"/>
  <c r="AQ92" i="12"/>
  <c r="AR92" i="12"/>
  <c r="AS92" i="12"/>
  <c r="AT92" i="12"/>
  <c r="AU92" i="12"/>
  <c r="AV92" i="12"/>
  <c r="AW92" i="12"/>
  <c r="AX92" i="12"/>
  <c r="AY92" i="12"/>
  <c r="AZ92" i="12"/>
  <c r="BA92" i="12"/>
  <c r="BB92" i="12"/>
  <c r="BC92" i="12"/>
  <c r="BD92" i="12"/>
  <c r="BE92" i="12"/>
  <c r="BF92" i="12"/>
  <c r="BG92" i="12"/>
  <c r="BH92" i="12"/>
  <c r="BI92" i="12"/>
  <c r="BJ92" i="12"/>
  <c r="BK92" i="12"/>
  <c r="BL92" i="12"/>
  <c r="BM92" i="12"/>
  <c r="BN92" i="12"/>
  <c r="AJ93" i="12"/>
  <c r="AJ94" i="12"/>
  <c r="AJ95" i="12"/>
  <c r="AJ102" i="12"/>
  <c r="AK102" i="12"/>
  <c r="AL102" i="12"/>
  <c r="AM102" i="12"/>
  <c r="AN102" i="12"/>
  <c r="AO102" i="12"/>
  <c r="AP102" i="12"/>
  <c r="AQ102" i="12"/>
  <c r="AR102" i="12"/>
  <c r="AS102" i="12"/>
  <c r="AT102" i="12"/>
  <c r="AU102" i="12"/>
  <c r="AV102" i="12"/>
  <c r="AW102" i="12"/>
  <c r="AX102" i="12"/>
  <c r="AY102" i="12"/>
  <c r="AZ102" i="12"/>
  <c r="BA102" i="12"/>
  <c r="BB102" i="12"/>
  <c r="BC102" i="12"/>
  <c r="BD102" i="12"/>
  <c r="BE102" i="12"/>
  <c r="BF102" i="12"/>
  <c r="BG102" i="12"/>
  <c r="BH102" i="12"/>
  <c r="BI102" i="12"/>
  <c r="BJ102" i="12"/>
  <c r="BK102" i="12"/>
  <c r="BL102" i="12"/>
  <c r="BM102" i="12"/>
  <c r="BN102" i="12"/>
  <c r="AJ112" i="12"/>
  <c r="AK112" i="12"/>
  <c r="AL112" i="12"/>
  <c r="AM112" i="12"/>
  <c r="AN112" i="12"/>
  <c r="AO112" i="12"/>
  <c r="AP112" i="12"/>
  <c r="AQ112" i="12"/>
  <c r="AR112" i="12"/>
  <c r="AS112" i="12"/>
  <c r="AT112" i="12"/>
  <c r="AU112" i="12"/>
  <c r="AV112" i="12"/>
  <c r="AW112" i="12"/>
  <c r="AX112" i="12"/>
  <c r="AY112" i="12"/>
  <c r="AZ112" i="12"/>
  <c r="BA112" i="12"/>
  <c r="BB112" i="12"/>
  <c r="BC112" i="12"/>
  <c r="BD112" i="12"/>
  <c r="BE112" i="12"/>
  <c r="BF112" i="12"/>
  <c r="BG112" i="12"/>
  <c r="BH112" i="12"/>
  <c r="BI112" i="12"/>
  <c r="BJ112" i="12"/>
  <c r="BK112" i="12"/>
  <c r="BL112" i="12"/>
  <c r="BM112" i="12"/>
  <c r="BN112" i="12"/>
  <c r="AJ122" i="12"/>
  <c r="AK122" i="12"/>
  <c r="AL122" i="12"/>
  <c r="AM122" i="12"/>
  <c r="AN122" i="12"/>
  <c r="AO122" i="12"/>
  <c r="AP122" i="12"/>
  <c r="AQ122" i="12"/>
  <c r="AR122" i="12"/>
  <c r="AS122" i="12"/>
  <c r="AT122" i="12"/>
  <c r="AU122" i="12"/>
  <c r="AV122" i="12"/>
  <c r="AW122" i="12"/>
  <c r="AX122" i="12"/>
  <c r="AY122" i="12"/>
  <c r="AZ122" i="12"/>
  <c r="BA122" i="12"/>
  <c r="BB122" i="12"/>
  <c r="BC122" i="12"/>
  <c r="BD122" i="12"/>
  <c r="BE122" i="12"/>
  <c r="BF122" i="12"/>
  <c r="BG122" i="12"/>
  <c r="BH122" i="12"/>
  <c r="BI122" i="12"/>
  <c r="BJ122" i="12"/>
  <c r="BK122" i="12"/>
  <c r="BL122" i="12"/>
  <c r="BM122" i="12"/>
  <c r="BN122" i="12"/>
  <c r="AJ123" i="12"/>
  <c r="AJ124" i="12"/>
  <c r="AJ125" i="12"/>
  <c r="AJ126" i="12"/>
  <c r="AJ134" i="12"/>
  <c r="AK134" i="12"/>
  <c r="AL134" i="12"/>
  <c r="AM134" i="12"/>
  <c r="AN134" i="12"/>
  <c r="AO134" i="12"/>
  <c r="AP134" i="12"/>
  <c r="AQ134" i="12"/>
  <c r="AR134" i="12"/>
  <c r="AS134" i="12"/>
  <c r="AT134" i="12"/>
  <c r="AU134" i="12"/>
  <c r="AV134" i="12"/>
  <c r="AW134" i="12"/>
  <c r="AX134" i="12"/>
  <c r="AY134" i="12"/>
  <c r="AZ134" i="12"/>
  <c r="BA134" i="12"/>
  <c r="BB134" i="12"/>
  <c r="BC134" i="12"/>
  <c r="BD134" i="12"/>
  <c r="BE134" i="12"/>
  <c r="BF134" i="12"/>
  <c r="BG134" i="12"/>
  <c r="BH134" i="12"/>
  <c r="BI134" i="12"/>
  <c r="BJ134" i="12"/>
  <c r="BK134" i="12"/>
  <c r="BL134" i="12"/>
  <c r="BM134" i="12"/>
  <c r="BN134" i="12"/>
  <c r="AJ166" i="12"/>
  <c r="AK166" i="12"/>
  <c r="AL166" i="12"/>
  <c r="AM166" i="12"/>
  <c r="AN166" i="12"/>
  <c r="AO166" i="12"/>
  <c r="AP166" i="12"/>
  <c r="AQ166" i="12"/>
  <c r="AR166" i="12"/>
  <c r="AS166" i="12"/>
  <c r="AT166" i="12"/>
  <c r="AU166" i="12"/>
  <c r="AV166" i="12"/>
  <c r="AW166" i="12"/>
  <c r="AX166" i="12"/>
  <c r="AY166" i="12"/>
  <c r="AZ166" i="12"/>
  <c r="BA166" i="12"/>
  <c r="BB166" i="12"/>
  <c r="BC166" i="12"/>
  <c r="BD166" i="12"/>
  <c r="BE166" i="12"/>
  <c r="BF166" i="12"/>
  <c r="BG166" i="12"/>
  <c r="BH166" i="12"/>
  <c r="BI166" i="12"/>
  <c r="BJ166" i="12"/>
  <c r="BK166" i="12"/>
  <c r="BL166" i="12"/>
  <c r="BM166" i="12"/>
  <c r="BN166" i="12"/>
  <c r="AJ167" i="12"/>
  <c r="AK167" i="12"/>
  <c r="AL167" i="12"/>
  <c r="AM167" i="12"/>
  <c r="AN167" i="12"/>
  <c r="AO167" i="12"/>
  <c r="AP167" i="12"/>
  <c r="AQ167" i="12"/>
  <c r="AR167" i="12"/>
  <c r="AS167" i="12"/>
  <c r="AT167" i="12"/>
  <c r="AU167" i="12"/>
  <c r="AV167" i="12"/>
  <c r="AW167" i="12"/>
  <c r="AX167" i="12"/>
  <c r="AY167" i="12"/>
  <c r="AZ167" i="12"/>
  <c r="BA167" i="12"/>
  <c r="BB167" i="12"/>
  <c r="BC167" i="12"/>
  <c r="BD167" i="12"/>
  <c r="BE167" i="12"/>
  <c r="BF167" i="12"/>
  <c r="BG167" i="12"/>
  <c r="BH167" i="12"/>
  <c r="BI167" i="12"/>
  <c r="BJ167" i="12"/>
  <c r="BK167" i="12"/>
  <c r="BL167" i="12"/>
  <c r="BM167" i="12"/>
  <c r="BN167" i="12"/>
  <c r="AJ168" i="12"/>
  <c r="AK168" i="12"/>
  <c r="AL168" i="12"/>
  <c r="AM168" i="12"/>
  <c r="AN168" i="12"/>
  <c r="AO168" i="12"/>
  <c r="AP168" i="12"/>
  <c r="AQ168" i="12"/>
  <c r="AR168" i="12"/>
  <c r="AS168" i="12"/>
  <c r="AT168" i="12"/>
  <c r="AU168" i="12"/>
  <c r="AV168" i="12"/>
  <c r="AW168" i="12"/>
  <c r="AX168" i="12"/>
  <c r="AY168" i="12"/>
  <c r="AZ168" i="12"/>
  <c r="BA168" i="12"/>
  <c r="BB168" i="12"/>
  <c r="BC168" i="12"/>
  <c r="BD168" i="12"/>
  <c r="BE168" i="12"/>
  <c r="BF168" i="12"/>
  <c r="BG168" i="12"/>
  <c r="BH168" i="12"/>
  <c r="BI168" i="12"/>
  <c r="BJ168" i="12"/>
  <c r="BK168" i="12"/>
  <c r="BL168" i="12"/>
  <c r="BM168" i="12"/>
  <c r="BN168" i="12"/>
  <c r="AK4" i="12"/>
  <c r="AL4" i="12"/>
  <c r="AM4" i="12"/>
  <c r="AN4" i="12"/>
  <c r="AO4" i="12"/>
  <c r="AP4" i="12"/>
  <c r="AQ4" i="12"/>
  <c r="AR4" i="12"/>
  <c r="AS4" i="12"/>
  <c r="AT4" i="12"/>
  <c r="AU4" i="12"/>
  <c r="AV4" i="12"/>
  <c r="AW4" i="12"/>
  <c r="AX4" i="12"/>
  <c r="AY4" i="12"/>
  <c r="AZ4" i="12"/>
  <c r="BA4" i="12"/>
  <c r="BB4" i="12"/>
  <c r="BC4" i="12"/>
  <c r="BD4" i="12"/>
  <c r="BE4" i="12"/>
  <c r="BF4" i="12"/>
  <c r="BG4" i="12"/>
  <c r="BH4" i="12"/>
  <c r="BI4" i="12"/>
  <c r="BJ4" i="12"/>
  <c r="BK4" i="12"/>
  <c r="BL4" i="12"/>
  <c r="BM4" i="12"/>
  <c r="BN4" i="12"/>
  <c r="AJ4" i="12"/>
  <c r="E75" i="23" l="1"/>
  <c r="G143" i="23"/>
  <c r="H143" i="23" s="1"/>
  <c r="G121" i="23"/>
  <c r="H121" i="23" s="1"/>
  <c r="BR74" i="23"/>
  <c r="BU143" i="23"/>
  <c r="G119" i="23"/>
  <c r="AL119" i="23"/>
  <c r="CX119" i="23" s="1"/>
  <c r="AL73" i="23"/>
  <c r="CX73" i="23" s="1"/>
  <c r="G73" i="23"/>
  <c r="G145" i="23"/>
  <c r="AL145" i="23"/>
  <c r="CX145" i="23" s="1"/>
  <c r="AM170" i="23"/>
  <c r="H170" i="23"/>
  <c r="AL122" i="23"/>
  <c r="CX122" i="23" s="1"/>
  <c r="G122" i="23"/>
  <c r="AL27" i="23"/>
  <c r="CX27" i="23" s="1"/>
  <c r="G27" i="23"/>
  <c r="AL96" i="23"/>
  <c r="CX96" i="23" s="1"/>
  <c r="G96" i="23"/>
  <c r="AL53" i="23"/>
  <c r="CX53" i="23" s="1"/>
  <c r="G53" i="23"/>
  <c r="AL99" i="23"/>
  <c r="CX99" i="23" s="1"/>
  <c r="G99" i="23"/>
  <c r="AM31" i="23"/>
  <c r="H31" i="23"/>
  <c r="I77" i="23"/>
  <c r="AN77" i="23"/>
  <c r="CT98" i="23"/>
  <c r="BQ98" i="23" s="1"/>
  <c r="BR98" i="23" s="1"/>
  <c r="BS98" i="23" s="1"/>
  <c r="BT98" i="23" s="1"/>
  <c r="BU98" i="23" s="1"/>
  <c r="BV98" i="23" s="1"/>
  <c r="BW98" i="23" s="1"/>
  <c r="BX98" i="23" s="1"/>
  <c r="BY98" i="23" s="1"/>
  <c r="BZ98" i="23" s="1"/>
  <c r="CA98" i="23" s="1"/>
  <c r="CB98" i="23" s="1"/>
  <c r="CC98" i="23" s="1"/>
  <c r="CD98" i="23" s="1"/>
  <c r="CE98" i="23" s="1"/>
  <c r="CF98" i="23" s="1"/>
  <c r="CG98" i="23" s="1"/>
  <c r="CH98" i="23" s="1"/>
  <c r="CI98" i="23" s="1"/>
  <c r="CJ98" i="23" s="1"/>
  <c r="CK98" i="23" s="1"/>
  <c r="CL98" i="23" s="1"/>
  <c r="CM98" i="23" s="1"/>
  <c r="CN98" i="23" s="1"/>
  <c r="CO98" i="23" s="1"/>
  <c r="CP98" i="23" s="1"/>
  <c r="CQ98" i="23" s="1"/>
  <c r="CR98" i="23" s="1"/>
  <c r="CS98" i="23" s="1"/>
  <c r="DZ98" i="23"/>
  <c r="AN102" i="23"/>
  <c r="I102" i="23"/>
  <c r="J34" i="23"/>
  <c r="AO34" i="23"/>
  <c r="H125" i="23"/>
  <c r="AM125" i="23"/>
  <c r="I95" i="23"/>
  <c r="AN95" i="23"/>
  <c r="AN147" i="23"/>
  <c r="I147" i="23"/>
  <c r="F52" i="23"/>
  <c r="AK52" i="23"/>
  <c r="I56" i="23"/>
  <c r="AN56" i="23"/>
  <c r="G144" i="23"/>
  <c r="AL144" i="23"/>
  <c r="CX144" i="23" s="1"/>
  <c r="AN120" i="23"/>
  <c r="CZ120" i="23" s="1"/>
  <c r="I120" i="23"/>
  <c r="H123" i="23"/>
  <c r="AM123" i="23"/>
  <c r="BT95" i="23"/>
  <c r="H30" i="23"/>
  <c r="AM30" i="23"/>
  <c r="CY30" i="23" s="1"/>
  <c r="I78" i="23"/>
  <c r="AN78" i="23"/>
  <c r="CY95" i="23"/>
  <c r="AN172" i="23"/>
  <c r="I172" i="23"/>
  <c r="CV75" i="23"/>
  <c r="I148" i="23"/>
  <c r="AN148" i="23"/>
  <c r="AN55" i="23"/>
  <c r="I55" i="23"/>
  <c r="H146" i="23"/>
  <c r="AM146" i="23"/>
  <c r="CX164" i="23"/>
  <c r="J32" i="23"/>
  <c r="AO32" i="23"/>
  <c r="H74" i="23"/>
  <c r="AM74" i="23"/>
  <c r="CY74" i="23" s="1"/>
  <c r="BS164" i="23"/>
  <c r="AN124" i="23"/>
  <c r="I124" i="23"/>
  <c r="AK75" i="23"/>
  <c r="F75" i="23"/>
  <c r="BR72" i="23"/>
  <c r="H103" i="23"/>
  <c r="AM103" i="23"/>
  <c r="H168" i="23"/>
  <c r="AM168" i="23"/>
  <c r="CY168" i="23" s="1"/>
  <c r="BS118" i="23"/>
  <c r="CV52" i="23"/>
  <c r="AM167" i="23"/>
  <c r="CY167" i="23" s="1"/>
  <c r="H167" i="23"/>
  <c r="CX118" i="23"/>
  <c r="H50" i="23"/>
  <c r="AM50" i="23"/>
  <c r="CY50" i="23" s="1"/>
  <c r="I207" i="23"/>
  <c r="J206" i="23"/>
  <c r="H164" i="23"/>
  <c r="AM164" i="23"/>
  <c r="AM49" i="23"/>
  <c r="H49" i="23"/>
  <c r="CV97" i="23"/>
  <c r="AM26" i="23"/>
  <c r="H26" i="23"/>
  <c r="AM57" i="23"/>
  <c r="H57" i="23"/>
  <c r="AN79" i="23"/>
  <c r="I79" i="23"/>
  <c r="F28" i="23"/>
  <c r="AK28" i="23"/>
  <c r="H118" i="23"/>
  <c r="AM118" i="23"/>
  <c r="CX49" i="23"/>
  <c r="H142" i="23"/>
  <c r="AM142" i="23"/>
  <c r="CY142" i="23" s="1"/>
  <c r="AK97" i="23"/>
  <c r="F97" i="23"/>
  <c r="CX72" i="23"/>
  <c r="CX26" i="23"/>
  <c r="I100" i="23"/>
  <c r="AN100" i="23"/>
  <c r="H76" i="23"/>
  <c r="AM76" i="23"/>
  <c r="CY76" i="23" s="1"/>
  <c r="I165" i="23"/>
  <c r="AN165" i="23"/>
  <c r="CZ165" i="23" s="1"/>
  <c r="BP29" i="23"/>
  <c r="E29" i="23"/>
  <c r="AJ29" i="23"/>
  <c r="CV29" i="23" s="1"/>
  <c r="I51" i="23"/>
  <c r="AN51" i="23"/>
  <c r="CZ51" i="23" s="1"/>
  <c r="BR26" i="23"/>
  <c r="AN169" i="23"/>
  <c r="I169" i="23"/>
  <c r="CT97" i="23"/>
  <c r="CT52" i="23"/>
  <c r="DZ52" i="23"/>
  <c r="H72" i="23"/>
  <c r="AM72" i="23"/>
  <c r="BT49" i="23"/>
  <c r="H166" i="23"/>
  <c r="AM166" i="23"/>
  <c r="CY166" i="23" s="1"/>
  <c r="I80" i="23"/>
  <c r="AN80" i="23"/>
  <c r="CT29" i="23"/>
  <c r="BN29" i="23"/>
  <c r="CT28" i="23"/>
  <c r="H101" i="23"/>
  <c r="AM101" i="23"/>
  <c r="CX141" i="23"/>
  <c r="H171" i="23"/>
  <c r="AM171" i="23"/>
  <c r="AN126" i="23"/>
  <c r="I126" i="23"/>
  <c r="H33" i="23"/>
  <c r="AM33" i="23"/>
  <c r="H54" i="23"/>
  <c r="AM54" i="23"/>
  <c r="F98" i="23"/>
  <c r="AK98" i="23"/>
  <c r="CW98" i="23" s="1"/>
  <c r="AM141" i="23"/>
  <c r="H141" i="23"/>
  <c r="BR141" i="23"/>
  <c r="AN149" i="23"/>
  <c r="I149" i="23"/>
  <c r="DZ75" i="23"/>
  <c r="CT75" i="23"/>
  <c r="CV28" i="23"/>
  <c r="AJ133" i="19"/>
  <c r="EB134" i="19"/>
  <c r="EB135" i="19"/>
  <c r="EB136" i="19"/>
  <c r="EY133" i="19"/>
  <c r="EQ135" i="19"/>
  <c r="EQ134" i="19"/>
  <c r="EQ136" i="19"/>
  <c r="EI134" i="19"/>
  <c r="EI135" i="19"/>
  <c r="EI136" i="19"/>
  <c r="EJ134" i="19"/>
  <c r="EJ135" i="19"/>
  <c r="EJ136" i="19"/>
  <c r="FF136" i="19"/>
  <c r="FF135" i="19"/>
  <c r="FF134" i="19"/>
  <c r="EX136" i="19"/>
  <c r="EX135" i="19"/>
  <c r="EX134" i="19"/>
  <c r="EP136" i="19"/>
  <c r="EP135" i="19"/>
  <c r="EP134" i="19"/>
  <c r="EH135" i="19"/>
  <c r="EH134" i="19"/>
  <c r="EH136" i="19"/>
  <c r="FE134" i="19"/>
  <c r="FE136" i="19"/>
  <c r="FE135" i="19"/>
  <c r="EW134" i="19"/>
  <c r="EW136" i="19"/>
  <c r="EW135" i="19"/>
  <c r="EO136" i="19"/>
  <c r="EO135" i="19"/>
  <c r="EO134" i="19"/>
  <c r="EG135" i="19"/>
  <c r="EG134" i="19"/>
  <c r="EG136" i="19"/>
  <c r="ER134" i="19"/>
  <c r="ER135" i="19"/>
  <c r="ER136" i="19"/>
  <c r="FD135" i="19"/>
  <c r="FD134" i="19"/>
  <c r="FD136" i="19"/>
  <c r="EV133" i="19"/>
  <c r="EN133" i="19"/>
  <c r="EF133" i="19"/>
  <c r="FC136" i="19"/>
  <c r="FC134" i="19"/>
  <c r="FC135" i="19"/>
  <c r="EU136" i="19"/>
  <c r="EU134" i="19"/>
  <c r="EU135" i="19"/>
  <c r="EM136" i="19"/>
  <c r="EM134" i="19"/>
  <c r="EM135" i="19"/>
  <c r="EE136" i="19"/>
  <c r="EE134" i="19"/>
  <c r="EE135" i="19"/>
  <c r="EZ134" i="19"/>
  <c r="EZ135" i="19"/>
  <c r="EZ136" i="19"/>
  <c r="FB135" i="19"/>
  <c r="FB136" i="19"/>
  <c r="FB134" i="19"/>
  <c r="ET136" i="19"/>
  <c r="ET135" i="19"/>
  <c r="ET134" i="19"/>
  <c r="EL136" i="19"/>
  <c r="EL134" i="19"/>
  <c r="EL135" i="19"/>
  <c r="ED136" i="19"/>
  <c r="ED135" i="19"/>
  <c r="ED134" i="19"/>
  <c r="FA133" i="19"/>
  <c r="ES136" i="19"/>
  <c r="ES135" i="19"/>
  <c r="ES134" i="19"/>
  <c r="EK133" i="19"/>
  <c r="EC133" i="19"/>
  <c r="Q3" i="20"/>
  <c r="CD3" i="19"/>
  <c r="CE3" i="19" s="1"/>
  <c r="CF3" i="19" s="1"/>
  <c r="CG3" i="19" s="1"/>
  <c r="CH3" i="19" s="1"/>
  <c r="CI3" i="19" s="1"/>
  <c r="CJ3" i="19" s="1"/>
  <c r="CK3" i="19" s="1"/>
  <c r="BS3" i="18"/>
  <c r="BT3" i="18" s="1"/>
  <c r="EE3" i="18"/>
  <c r="F3" i="18"/>
  <c r="G3" i="19"/>
  <c r="AM143" i="23" l="1"/>
  <c r="CY143" i="23" s="1"/>
  <c r="AM121" i="23"/>
  <c r="CY121" i="23" s="1"/>
  <c r="BV143" i="23"/>
  <c r="BQ97" i="23"/>
  <c r="BS74" i="23"/>
  <c r="BQ28" i="23"/>
  <c r="H119" i="23"/>
  <c r="AM119" i="23"/>
  <c r="CY119" i="23" s="1"/>
  <c r="AM122" i="23"/>
  <c r="CY122" i="23" s="1"/>
  <c r="H122" i="23"/>
  <c r="H99" i="23"/>
  <c r="AM99" i="23"/>
  <c r="CY99" i="23" s="1"/>
  <c r="AM53" i="23"/>
  <c r="CY53" i="23" s="1"/>
  <c r="H53" i="23"/>
  <c r="AN170" i="23"/>
  <c r="I170" i="23"/>
  <c r="AM96" i="23"/>
  <c r="CY96" i="23" s="1"/>
  <c r="H96" i="23"/>
  <c r="AM145" i="23"/>
  <c r="CY145" i="23" s="1"/>
  <c r="H145" i="23"/>
  <c r="I31" i="23"/>
  <c r="AN31" i="23"/>
  <c r="AM27" i="23"/>
  <c r="CY27" i="23" s="1"/>
  <c r="H27" i="23"/>
  <c r="H73" i="23"/>
  <c r="AM73" i="23"/>
  <c r="CY73" i="23" s="1"/>
  <c r="CW97" i="23"/>
  <c r="CW75" i="23"/>
  <c r="AO120" i="23"/>
  <c r="DA120" i="23" s="1"/>
  <c r="J120" i="23"/>
  <c r="CY141" i="23"/>
  <c r="I166" i="23"/>
  <c r="AN166" i="23"/>
  <c r="CZ166" i="23" s="1"/>
  <c r="BX20" i="22"/>
  <c r="CE20" i="22"/>
  <c r="AO165" i="23"/>
  <c r="DA165" i="23" s="1"/>
  <c r="J165" i="23"/>
  <c r="AL28" i="23"/>
  <c r="G28" i="23"/>
  <c r="I49" i="23"/>
  <c r="AN49" i="23"/>
  <c r="AN167" i="23"/>
  <c r="CZ167" i="23" s="1"/>
  <c r="I167" i="23"/>
  <c r="AN103" i="23"/>
  <c r="I103" i="23"/>
  <c r="BS72" i="23"/>
  <c r="I74" i="23"/>
  <c r="AN74" i="23"/>
  <c r="CZ74" i="23" s="1"/>
  <c r="BT20" i="22"/>
  <c r="I125" i="23"/>
  <c r="AN125" i="23"/>
  <c r="AO149" i="23"/>
  <c r="J149" i="23"/>
  <c r="BQ52" i="23"/>
  <c r="I33" i="23"/>
  <c r="AN33" i="23"/>
  <c r="AO169" i="23"/>
  <c r="J169" i="23"/>
  <c r="J51" i="23"/>
  <c r="AO51" i="23"/>
  <c r="DA51" i="23" s="1"/>
  <c r="AO100" i="23"/>
  <c r="J100" i="23"/>
  <c r="I142" i="23"/>
  <c r="AN142" i="23"/>
  <c r="CZ142" i="23" s="1"/>
  <c r="CY49" i="23"/>
  <c r="BT118" i="23"/>
  <c r="AO124" i="23"/>
  <c r="J124" i="23"/>
  <c r="CN20" i="22"/>
  <c r="BU95" i="23"/>
  <c r="K34" i="23"/>
  <c r="AP34" i="23"/>
  <c r="J77" i="23"/>
  <c r="AO77" i="23"/>
  <c r="AO172" i="23"/>
  <c r="J172" i="23"/>
  <c r="I54" i="23"/>
  <c r="AN54" i="23"/>
  <c r="BU49" i="23"/>
  <c r="BS26" i="23"/>
  <c r="BW20" i="22"/>
  <c r="J79" i="23"/>
  <c r="AO79" i="23"/>
  <c r="I50" i="23"/>
  <c r="AN50" i="23"/>
  <c r="CZ50" i="23" s="1"/>
  <c r="J78" i="23"/>
  <c r="AO78" i="23"/>
  <c r="J102" i="23"/>
  <c r="AO102" i="23"/>
  <c r="DZ29" i="23"/>
  <c r="I72" i="23"/>
  <c r="AN72" i="23"/>
  <c r="CY118" i="23"/>
  <c r="CF20" i="22"/>
  <c r="I146" i="23"/>
  <c r="AN146" i="23"/>
  <c r="J56" i="23"/>
  <c r="AO56" i="23"/>
  <c r="CW52" i="23"/>
  <c r="J207" i="23"/>
  <c r="K206" i="23"/>
  <c r="BT164" i="23"/>
  <c r="BS141" i="23"/>
  <c r="AL98" i="23"/>
  <c r="CX98" i="23" s="1"/>
  <c r="G98" i="23"/>
  <c r="I101" i="23"/>
  <c r="AN101" i="23"/>
  <c r="CD20" i="22"/>
  <c r="AN118" i="23"/>
  <c r="I118" i="23"/>
  <c r="BQ75" i="23"/>
  <c r="CY164" i="23"/>
  <c r="I168" i="23"/>
  <c r="AN168" i="23"/>
  <c r="CZ168" i="23" s="1"/>
  <c r="BV20" i="22"/>
  <c r="J55" i="23"/>
  <c r="AO55" i="23"/>
  <c r="I30" i="23"/>
  <c r="AN30" i="23"/>
  <c r="CZ30" i="23" s="1"/>
  <c r="I123" i="23"/>
  <c r="AN123" i="23"/>
  <c r="H144" i="23"/>
  <c r="AM144" i="23"/>
  <c r="CY144" i="23" s="1"/>
  <c r="I143" i="23"/>
  <c r="AN143" i="23"/>
  <c r="CZ143" i="23" s="1"/>
  <c r="G52" i="23"/>
  <c r="AL52" i="23"/>
  <c r="AO147" i="23"/>
  <c r="J147" i="23"/>
  <c r="CB20" i="22"/>
  <c r="CW28" i="23"/>
  <c r="CR20" i="22"/>
  <c r="BP20" i="22"/>
  <c r="F29" i="23"/>
  <c r="BQ29" i="23"/>
  <c r="AK29" i="23"/>
  <c r="CW29" i="23" s="1"/>
  <c r="I76" i="23"/>
  <c r="AN76" i="23"/>
  <c r="CZ76" i="23" s="1"/>
  <c r="AN57" i="23"/>
  <c r="I57" i="23"/>
  <c r="I26" i="23"/>
  <c r="AN26" i="23"/>
  <c r="I164" i="23"/>
  <c r="AN164" i="23"/>
  <c r="CT20" i="22"/>
  <c r="K32" i="23"/>
  <c r="AP32" i="23"/>
  <c r="CL20" i="22"/>
  <c r="AN141" i="23"/>
  <c r="I141" i="23"/>
  <c r="CM20" i="22"/>
  <c r="J95" i="23"/>
  <c r="AO95" i="23"/>
  <c r="CY72" i="23"/>
  <c r="AO126" i="23"/>
  <c r="J126" i="23"/>
  <c r="I171" i="23"/>
  <c r="AN171" i="23"/>
  <c r="J80" i="23"/>
  <c r="AO80" i="23"/>
  <c r="AL97" i="23"/>
  <c r="G97" i="23"/>
  <c r="CJ20" i="22"/>
  <c r="CY26" i="23"/>
  <c r="G75" i="23"/>
  <c r="AL75" i="23"/>
  <c r="J148" i="23"/>
  <c r="AO148" i="23"/>
  <c r="I121" i="23"/>
  <c r="AN121" i="23"/>
  <c r="CZ121" i="23" s="1"/>
  <c r="CZ95" i="23"/>
  <c r="EF135" i="19"/>
  <c r="EF134" i="19"/>
  <c r="EF136" i="19"/>
  <c r="AJ136" i="19"/>
  <c r="AJ135" i="19"/>
  <c r="AJ134" i="19"/>
  <c r="EN136" i="19"/>
  <c r="EN135" i="19"/>
  <c r="EN134" i="19"/>
  <c r="FA136" i="19"/>
  <c r="FA135" i="19"/>
  <c r="FA134" i="19"/>
  <c r="EC136" i="19"/>
  <c r="EC135" i="19"/>
  <c r="EC134" i="19"/>
  <c r="EV136" i="19"/>
  <c r="EV135" i="19"/>
  <c r="EV134" i="19"/>
  <c r="EY135" i="19"/>
  <c r="EY134" i="19"/>
  <c r="EY136" i="19"/>
  <c r="EK136" i="19"/>
  <c r="EK134" i="19"/>
  <c r="EK135" i="19"/>
  <c r="R3" i="20"/>
  <c r="CL3" i="19"/>
  <c r="BU3" i="18"/>
  <c r="EF3" i="18"/>
  <c r="G3" i="18"/>
  <c r="H3" i="19"/>
  <c r="BT74" i="23" l="1"/>
  <c r="BR28" i="23"/>
  <c r="BW143" i="23"/>
  <c r="BR97" i="23"/>
  <c r="BS97" i="23" s="1"/>
  <c r="I119" i="23"/>
  <c r="AN119" i="23"/>
  <c r="CZ119" i="23" s="1"/>
  <c r="AO31" i="23"/>
  <c r="J31" i="23"/>
  <c r="I53" i="23"/>
  <c r="AN53" i="23"/>
  <c r="CZ53" i="23" s="1"/>
  <c r="I145" i="23"/>
  <c r="AN145" i="23"/>
  <c r="CZ145" i="23" s="1"/>
  <c r="AN96" i="23"/>
  <c r="CZ96" i="23" s="1"/>
  <c r="I96" i="23"/>
  <c r="I99" i="23"/>
  <c r="AN99" i="23"/>
  <c r="CZ99" i="23" s="1"/>
  <c r="AN73" i="23"/>
  <c r="CZ73" i="23" s="1"/>
  <c r="I73" i="23"/>
  <c r="I27" i="23"/>
  <c r="AN27" i="23"/>
  <c r="CZ27" i="23" s="1"/>
  <c r="AN122" i="23"/>
  <c r="CZ122" i="23" s="1"/>
  <c r="I122" i="23"/>
  <c r="J170" i="23"/>
  <c r="AO170" i="23"/>
  <c r="DA95" i="23"/>
  <c r="J123" i="23"/>
  <c r="AO123" i="23"/>
  <c r="AO167" i="23"/>
  <c r="DA167" i="23" s="1"/>
  <c r="J167" i="23"/>
  <c r="J57" i="23"/>
  <c r="AO57" i="23"/>
  <c r="CZ49" i="23"/>
  <c r="H97" i="23"/>
  <c r="AM97" i="23"/>
  <c r="BT141" i="23"/>
  <c r="CS20" i="22"/>
  <c r="L34" i="23"/>
  <c r="AQ34" i="23"/>
  <c r="CC20" i="22"/>
  <c r="CX97" i="23"/>
  <c r="J171" i="23"/>
  <c r="AO171" i="23"/>
  <c r="H52" i="23"/>
  <c r="AM52" i="23"/>
  <c r="BR75" i="23"/>
  <c r="K207" i="23"/>
  <c r="L206" i="23"/>
  <c r="AP56" i="23"/>
  <c r="K56" i="23"/>
  <c r="CQ20" i="22"/>
  <c r="AO50" i="23"/>
  <c r="DA50" i="23" s="1"/>
  <c r="J50" i="23"/>
  <c r="AO54" i="23"/>
  <c r="J54" i="23"/>
  <c r="K51" i="23"/>
  <c r="AP51" i="23"/>
  <c r="DB51" i="23" s="1"/>
  <c r="J125" i="23"/>
  <c r="AO125" i="23"/>
  <c r="CI20" i="22"/>
  <c r="H75" i="23"/>
  <c r="AM75" i="23"/>
  <c r="AP126" i="23"/>
  <c r="K126" i="23"/>
  <c r="AO30" i="23"/>
  <c r="DA30" i="23" s="1"/>
  <c r="J30" i="23"/>
  <c r="K55" i="23"/>
  <c r="AP55" i="23"/>
  <c r="AO118" i="23"/>
  <c r="J118" i="23"/>
  <c r="J33" i="23"/>
  <c r="AO33" i="23"/>
  <c r="BT72" i="23"/>
  <c r="AO166" i="23"/>
  <c r="DA166" i="23" s="1"/>
  <c r="J166" i="23"/>
  <c r="CZ164" i="23"/>
  <c r="BT26" i="23"/>
  <c r="L32" i="23"/>
  <c r="AQ32" i="23"/>
  <c r="AO143" i="23"/>
  <c r="DA143" i="23" s="1"/>
  <c r="J143" i="23"/>
  <c r="CZ118" i="23"/>
  <c r="CP20" i="22"/>
  <c r="BV95" i="23"/>
  <c r="BR52" i="23"/>
  <c r="K120" i="23"/>
  <c r="AP120" i="23"/>
  <c r="DB120" i="23" s="1"/>
  <c r="BU164" i="23"/>
  <c r="AP95" i="23"/>
  <c r="K95" i="23"/>
  <c r="BS20" i="22"/>
  <c r="J49" i="23"/>
  <c r="AO49" i="23"/>
  <c r="G29" i="23"/>
  <c r="AL29" i="23"/>
  <c r="CX29" i="23" s="1"/>
  <c r="BR29" i="23"/>
  <c r="CA20" i="22"/>
  <c r="AM98" i="23"/>
  <c r="CY98" i="23" s="1"/>
  <c r="H98" i="23"/>
  <c r="CZ72" i="23"/>
  <c r="CK20" i="22"/>
  <c r="BV49" i="23"/>
  <c r="BR20" i="22"/>
  <c r="AP124" i="23"/>
  <c r="K124" i="23"/>
  <c r="K169" i="23"/>
  <c r="AP169" i="23"/>
  <c r="K149" i="23"/>
  <c r="AP149" i="23"/>
  <c r="J103" i="23"/>
  <c r="AO103" i="23"/>
  <c r="AM28" i="23"/>
  <c r="H28" i="23"/>
  <c r="J141" i="23"/>
  <c r="AO141" i="23"/>
  <c r="K165" i="23"/>
  <c r="AP165" i="23"/>
  <c r="DB165" i="23" s="1"/>
  <c r="CX75" i="23"/>
  <c r="CZ141" i="23"/>
  <c r="AO164" i="23"/>
  <c r="J164" i="23"/>
  <c r="AO76" i="23"/>
  <c r="DA76" i="23" s="1"/>
  <c r="J76" i="23"/>
  <c r="CX52" i="23"/>
  <c r="BY20" i="22"/>
  <c r="AP80" i="23"/>
  <c r="K80" i="23"/>
  <c r="CZ26" i="23"/>
  <c r="AP147" i="23"/>
  <c r="K147" i="23"/>
  <c r="I144" i="23"/>
  <c r="AN144" i="23"/>
  <c r="CZ144" i="23" s="1"/>
  <c r="BU20" i="22"/>
  <c r="BQ20" i="22"/>
  <c r="CG20" i="22"/>
  <c r="J72" i="23"/>
  <c r="AO72" i="23"/>
  <c r="AP172" i="23"/>
  <c r="K172" i="23"/>
  <c r="AO142" i="23"/>
  <c r="DA142" i="23" s="1"/>
  <c r="J142" i="23"/>
  <c r="J74" i="23"/>
  <c r="AO74" i="23"/>
  <c r="DA74" i="23" s="1"/>
  <c r="CX28" i="23"/>
  <c r="K102" i="23"/>
  <c r="AP102" i="23"/>
  <c r="CH20" i="22"/>
  <c r="J121" i="23"/>
  <c r="AO121" i="23"/>
  <c r="DA121" i="23" s="1"/>
  <c r="K148" i="23"/>
  <c r="AP148" i="23"/>
  <c r="CO20" i="22"/>
  <c r="J26" i="23"/>
  <c r="AO26" i="23"/>
  <c r="AO168" i="23"/>
  <c r="DA168" i="23" s="1"/>
  <c r="J168" i="23"/>
  <c r="J101" i="23"/>
  <c r="AO101" i="23"/>
  <c r="J146" i="23"/>
  <c r="AO146" i="23"/>
  <c r="AP78" i="23"/>
  <c r="K78" i="23"/>
  <c r="K79" i="23"/>
  <c r="AP79" i="23"/>
  <c r="K77" i="23"/>
  <c r="AP77" i="23"/>
  <c r="BU118" i="23"/>
  <c r="AP100" i="23"/>
  <c r="K100" i="23"/>
  <c r="BZ20" i="22"/>
  <c r="S3" i="20"/>
  <c r="CM3" i="19"/>
  <c r="BV3" i="18"/>
  <c r="EG3" i="18"/>
  <c r="H3" i="18"/>
  <c r="I3" i="18" s="1"/>
  <c r="I3" i="19"/>
  <c r="BX143" i="23" l="1"/>
  <c r="BS28" i="23"/>
  <c r="BU74" i="23"/>
  <c r="AO119" i="23"/>
  <c r="DA119" i="23" s="1"/>
  <c r="J119" i="23"/>
  <c r="J27" i="23"/>
  <c r="AO27" i="23"/>
  <c r="DA27" i="23" s="1"/>
  <c r="J145" i="23"/>
  <c r="AO145" i="23"/>
  <c r="DA145" i="23" s="1"/>
  <c r="J73" i="23"/>
  <c r="AO73" i="23"/>
  <c r="DA73" i="23" s="1"/>
  <c r="J53" i="23"/>
  <c r="AO53" i="23"/>
  <c r="DA53" i="23" s="1"/>
  <c r="K170" i="23"/>
  <c r="AP170" i="23"/>
  <c r="K31" i="23"/>
  <c r="AP31" i="23"/>
  <c r="AO99" i="23"/>
  <c r="DA99" i="23" s="1"/>
  <c r="J99" i="23"/>
  <c r="J122" i="23"/>
  <c r="AO122" i="23"/>
  <c r="DA122" i="23" s="1"/>
  <c r="AO96" i="23"/>
  <c r="DA96" i="23" s="1"/>
  <c r="J96" i="23"/>
  <c r="L77" i="23"/>
  <c r="AQ77" i="23"/>
  <c r="L102" i="23"/>
  <c r="AQ102" i="23"/>
  <c r="DA72" i="23"/>
  <c r="L165" i="23"/>
  <c r="AQ165" i="23"/>
  <c r="DC165" i="23" s="1"/>
  <c r="BW49" i="23"/>
  <c r="AQ56" i="23"/>
  <c r="L56" i="23"/>
  <c r="AP146" i="23"/>
  <c r="K146" i="23"/>
  <c r="K72" i="23"/>
  <c r="AP72" i="23"/>
  <c r="DA164" i="23"/>
  <c r="L149" i="23"/>
  <c r="AQ149" i="23"/>
  <c r="BS52" i="23"/>
  <c r="K143" i="23"/>
  <c r="AP143" i="23"/>
  <c r="DB143" i="23" s="1"/>
  <c r="L126" i="23"/>
  <c r="AQ126" i="23"/>
  <c r="L51" i="23"/>
  <c r="AQ51" i="23"/>
  <c r="DC51" i="23" s="1"/>
  <c r="AP171" i="23"/>
  <c r="K171" i="23"/>
  <c r="AP142" i="23"/>
  <c r="DB142" i="23" s="1"/>
  <c r="K142" i="23"/>
  <c r="BS75" i="23"/>
  <c r="K123" i="23"/>
  <c r="AP123" i="23"/>
  <c r="L79" i="23"/>
  <c r="AQ79" i="23"/>
  <c r="L172" i="23"/>
  <c r="AQ172" i="23"/>
  <c r="BU26" i="23"/>
  <c r="BT97" i="23"/>
  <c r="M206" i="23"/>
  <c r="L207" i="23"/>
  <c r="CY52" i="23"/>
  <c r="DA118" i="23"/>
  <c r="L148" i="23"/>
  <c r="AQ148" i="23"/>
  <c r="L100" i="23"/>
  <c r="AQ100" i="23"/>
  <c r="L169" i="23"/>
  <c r="AQ169" i="23"/>
  <c r="L55" i="23"/>
  <c r="AQ55" i="23"/>
  <c r="AP54" i="23"/>
  <c r="K54" i="23"/>
  <c r="I52" i="23"/>
  <c r="AN52" i="23"/>
  <c r="M34" i="23"/>
  <c r="AR34" i="23"/>
  <c r="CY97" i="23"/>
  <c r="AP167" i="23"/>
  <c r="DB167" i="23" s="1"/>
  <c r="K167" i="23"/>
  <c r="AP164" i="23"/>
  <c r="K164" i="23"/>
  <c r="CY28" i="23"/>
  <c r="I98" i="23"/>
  <c r="AN98" i="23"/>
  <c r="CZ98" i="23" s="1"/>
  <c r="AN75" i="23"/>
  <c r="I75" i="23"/>
  <c r="AP57" i="23"/>
  <c r="K57" i="23"/>
  <c r="DA26" i="23"/>
  <c r="AP121" i="23"/>
  <c r="DB121" i="23" s="1"/>
  <c r="K121" i="23"/>
  <c r="L124" i="23"/>
  <c r="AQ124" i="23"/>
  <c r="BW95" i="23"/>
  <c r="K30" i="23"/>
  <c r="AP30" i="23"/>
  <c r="DB30" i="23" s="1"/>
  <c r="I97" i="23"/>
  <c r="AN97" i="23"/>
  <c r="K168" i="23"/>
  <c r="AP168" i="23"/>
  <c r="DB168" i="23" s="1"/>
  <c r="BV118" i="23"/>
  <c r="AQ78" i="23"/>
  <c r="L78" i="23"/>
  <c r="K26" i="23"/>
  <c r="AP26" i="23"/>
  <c r="AO144" i="23"/>
  <c r="DA144" i="23" s="1"/>
  <c r="J144" i="23"/>
  <c r="AQ80" i="23"/>
  <c r="L80" i="23"/>
  <c r="BV164" i="23"/>
  <c r="AP166" i="23"/>
  <c r="DB166" i="23" s="1"/>
  <c r="K166" i="23"/>
  <c r="BU141" i="23"/>
  <c r="L147" i="23"/>
  <c r="AQ147" i="23"/>
  <c r="AP76" i="23"/>
  <c r="DB76" i="23" s="1"/>
  <c r="K76" i="23"/>
  <c r="DA141" i="23"/>
  <c r="AM29" i="23"/>
  <c r="CY29" i="23" s="1"/>
  <c r="BS29" i="23"/>
  <c r="H29" i="23"/>
  <c r="DA49" i="23"/>
  <c r="AQ95" i="23"/>
  <c r="L95" i="23"/>
  <c r="M32" i="23"/>
  <c r="AR32" i="23"/>
  <c r="AP33" i="23"/>
  <c r="K33" i="23"/>
  <c r="K101" i="23"/>
  <c r="AP101" i="23"/>
  <c r="K74" i="23"/>
  <c r="AP74" i="23"/>
  <c r="DB74" i="23" s="1"/>
  <c r="K141" i="23"/>
  <c r="AP141" i="23"/>
  <c r="I28" i="23"/>
  <c r="AN28" i="23"/>
  <c r="K103" i="23"/>
  <c r="AP103" i="23"/>
  <c r="K49" i="23"/>
  <c r="AP49" i="23"/>
  <c r="DB95" i="23"/>
  <c r="L120" i="23"/>
  <c r="AQ120" i="23"/>
  <c r="DC120" i="23" s="1"/>
  <c r="BU72" i="23"/>
  <c r="K118" i="23"/>
  <c r="AP118" i="23"/>
  <c r="CY75" i="23"/>
  <c r="K125" i="23"/>
  <c r="AP125" i="23"/>
  <c r="AP50" i="23"/>
  <c r="DB50" i="23" s="1"/>
  <c r="K50" i="23"/>
  <c r="T3" i="20"/>
  <c r="CN3" i="19"/>
  <c r="EH3" i="18"/>
  <c r="BW3" i="18"/>
  <c r="J3" i="18"/>
  <c r="J3" i="19"/>
  <c r="BV74" i="23" l="1"/>
  <c r="BT28" i="23"/>
  <c r="BY143" i="23"/>
  <c r="K119" i="23"/>
  <c r="AP119" i="23"/>
  <c r="DB119" i="23" s="1"/>
  <c r="AP99" i="23"/>
  <c r="DB99" i="23" s="1"/>
  <c r="K99" i="23"/>
  <c r="K53" i="23"/>
  <c r="AP53" i="23"/>
  <c r="DB53" i="23" s="1"/>
  <c r="K73" i="23"/>
  <c r="AP73" i="23"/>
  <c r="DB73" i="23" s="1"/>
  <c r="K122" i="23"/>
  <c r="AP122" i="23"/>
  <c r="DB122" i="23" s="1"/>
  <c r="L31" i="23"/>
  <c r="AQ31" i="23"/>
  <c r="AP96" i="23"/>
  <c r="DB96" i="23" s="1"/>
  <c r="K96" i="23"/>
  <c r="K145" i="23"/>
  <c r="AP145" i="23"/>
  <c r="DB145" i="23" s="1"/>
  <c r="AQ170" i="23"/>
  <c r="L170" i="23"/>
  <c r="AP27" i="23"/>
  <c r="DB27" i="23" s="1"/>
  <c r="K27" i="23"/>
  <c r="L121" i="23"/>
  <c r="AQ121" i="23"/>
  <c r="DC121" i="23" s="1"/>
  <c r="N34" i="23"/>
  <c r="AS34" i="23"/>
  <c r="AQ123" i="23"/>
  <c r="L123" i="23"/>
  <c r="M102" i="23"/>
  <c r="AR102" i="23"/>
  <c r="L125" i="23"/>
  <c r="AQ125" i="23"/>
  <c r="DB49" i="23"/>
  <c r="DB141" i="23"/>
  <c r="AQ101" i="23"/>
  <c r="L101" i="23"/>
  <c r="BV141" i="23"/>
  <c r="AQ26" i="23"/>
  <c r="L26" i="23"/>
  <c r="L168" i="23"/>
  <c r="AQ168" i="23"/>
  <c r="DC168" i="23" s="1"/>
  <c r="J75" i="23"/>
  <c r="AO75" i="23"/>
  <c r="M172" i="23"/>
  <c r="AR172" i="23"/>
  <c r="M126" i="23"/>
  <c r="AR126" i="23"/>
  <c r="AR56" i="23"/>
  <c r="M56" i="23"/>
  <c r="BX49" i="23"/>
  <c r="L49" i="23"/>
  <c r="AQ49" i="23"/>
  <c r="L141" i="23"/>
  <c r="AQ141" i="23"/>
  <c r="N32" i="23"/>
  <c r="AS32" i="23"/>
  <c r="AN29" i="23"/>
  <c r="CZ29" i="23" s="1"/>
  <c r="BT29" i="23"/>
  <c r="I29" i="23"/>
  <c r="CZ75" i="23"/>
  <c r="AQ167" i="23"/>
  <c r="DC167" i="23" s="1"/>
  <c r="L167" i="23"/>
  <c r="N206" i="23"/>
  <c r="M207" i="23"/>
  <c r="BT75" i="23"/>
  <c r="DB72" i="23"/>
  <c r="M77" i="23"/>
  <c r="AR77" i="23"/>
  <c r="AP144" i="23"/>
  <c r="DB144" i="23" s="1"/>
  <c r="K144" i="23"/>
  <c r="BX95" i="23"/>
  <c r="AQ76" i="23"/>
  <c r="DC76" i="23" s="1"/>
  <c r="L76" i="23"/>
  <c r="AR78" i="23"/>
  <c r="M78" i="23"/>
  <c r="L30" i="23"/>
  <c r="AQ30" i="23"/>
  <c r="DC30" i="23" s="1"/>
  <c r="AR169" i="23"/>
  <c r="M169" i="23"/>
  <c r="M79" i="23"/>
  <c r="AR79" i="23"/>
  <c r="AQ142" i="23"/>
  <c r="DC142" i="23" s="1"/>
  <c r="L142" i="23"/>
  <c r="M149" i="23"/>
  <c r="AR149" i="23"/>
  <c r="L72" i="23"/>
  <c r="AQ72" i="23"/>
  <c r="DB118" i="23"/>
  <c r="AQ164" i="23"/>
  <c r="L164" i="23"/>
  <c r="CZ52" i="23"/>
  <c r="AQ54" i="23"/>
  <c r="L54" i="23"/>
  <c r="L143" i="23"/>
  <c r="AQ143" i="23"/>
  <c r="DC143" i="23" s="1"/>
  <c r="M165" i="23"/>
  <c r="AR165" i="23"/>
  <c r="DD165" i="23" s="1"/>
  <c r="AO98" i="23"/>
  <c r="DA98" i="23" s="1"/>
  <c r="J98" i="23"/>
  <c r="L118" i="23"/>
  <c r="AQ118" i="23"/>
  <c r="AQ103" i="23"/>
  <c r="L103" i="23"/>
  <c r="AQ33" i="23"/>
  <c r="L33" i="23"/>
  <c r="AR95" i="23"/>
  <c r="M95" i="23"/>
  <c r="BW164" i="23"/>
  <c r="BW118" i="23"/>
  <c r="CZ97" i="23"/>
  <c r="DB164" i="23"/>
  <c r="AO52" i="23"/>
  <c r="J52" i="23"/>
  <c r="M55" i="23"/>
  <c r="AR55" i="23"/>
  <c r="AR148" i="23"/>
  <c r="M148" i="23"/>
  <c r="BU97" i="23"/>
  <c r="M51" i="23"/>
  <c r="AR51" i="23"/>
  <c r="DD51" i="23" s="1"/>
  <c r="AQ146" i="23"/>
  <c r="L146" i="23"/>
  <c r="DB26" i="23"/>
  <c r="M100" i="23"/>
  <c r="AR100" i="23"/>
  <c r="AQ50" i="23"/>
  <c r="DC50" i="23" s="1"/>
  <c r="L50" i="23"/>
  <c r="DC95" i="23"/>
  <c r="M147" i="23"/>
  <c r="AR147" i="23"/>
  <c r="AQ166" i="23"/>
  <c r="DC166" i="23" s="1"/>
  <c r="L166" i="23"/>
  <c r="AR80" i="23"/>
  <c r="M80" i="23"/>
  <c r="J97" i="23"/>
  <c r="AO97" i="23"/>
  <c r="L57" i="23"/>
  <c r="AQ57" i="23"/>
  <c r="BV26" i="23"/>
  <c r="BT52" i="23"/>
  <c r="J28" i="23"/>
  <c r="AO28" i="23"/>
  <c r="M124" i="23"/>
  <c r="AR124" i="23"/>
  <c r="AQ171" i="23"/>
  <c r="L171" i="23"/>
  <c r="M120" i="23"/>
  <c r="AR120" i="23"/>
  <c r="DD120" i="23" s="1"/>
  <c r="BV72" i="23"/>
  <c r="CZ28" i="23"/>
  <c r="L74" i="23"/>
  <c r="AQ74" i="23"/>
  <c r="DC74" i="23" s="1"/>
  <c r="U3" i="20"/>
  <c r="CO3" i="19"/>
  <c r="EI3" i="18"/>
  <c r="BX3" i="18"/>
  <c r="K3" i="18"/>
  <c r="K3" i="19"/>
  <c r="BU28" i="23" l="1"/>
  <c r="BZ143" i="23"/>
  <c r="BW74" i="23"/>
  <c r="L119" i="23"/>
  <c r="AQ119" i="23"/>
  <c r="DC119" i="23" s="1"/>
  <c r="L122" i="23"/>
  <c r="AQ122" i="23"/>
  <c r="DC122" i="23" s="1"/>
  <c r="L145" i="23"/>
  <c r="AQ145" i="23"/>
  <c r="DC145" i="23" s="1"/>
  <c r="AQ73" i="23"/>
  <c r="DC73" i="23" s="1"/>
  <c r="L73" i="23"/>
  <c r="AQ96" i="23"/>
  <c r="DC96" i="23" s="1"/>
  <c r="L96" i="23"/>
  <c r="AR170" i="23"/>
  <c r="M170" i="23"/>
  <c r="L53" i="23"/>
  <c r="AQ53" i="23"/>
  <c r="DC53" i="23" s="1"/>
  <c r="AQ27" i="23"/>
  <c r="DC27" i="23" s="1"/>
  <c r="L27" i="23"/>
  <c r="AQ99" i="23"/>
  <c r="DC99" i="23" s="1"/>
  <c r="L99" i="23"/>
  <c r="M31" i="23"/>
  <c r="AR31" i="23"/>
  <c r="AR103" i="23"/>
  <c r="M103" i="23"/>
  <c r="M30" i="23"/>
  <c r="AR30" i="23"/>
  <c r="DD30" i="23" s="1"/>
  <c r="BY49" i="23"/>
  <c r="N80" i="23"/>
  <c r="AS80" i="23"/>
  <c r="N100" i="23"/>
  <c r="AS100" i="23"/>
  <c r="M54" i="23"/>
  <c r="AR54" i="23"/>
  <c r="AS169" i="23"/>
  <c r="N169" i="23"/>
  <c r="N78" i="23"/>
  <c r="AS78" i="23"/>
  <c r="O206" i="23"/>
  <c r="N207" i="23"/>
  <c r="AT32" i="23"/>
  <c r="O32" i="23"/>
  <c r="N172" i="23"/>
  <c r="AS172" i="23"/>
  <c r="DA75" i="23"/>
  <c r="N102" i="23"/>
  <c r="AS102" i="23"/>
  <c r="M121" i="23"/>
  <c r="AR121" i="23"/>
  <c r="DD121" i="23" s="1"/>
  <c r="DC164" i="23"/>
  <c r="M142" i="23"/>
  <c r="AR142" i="23"/>
  <c r="DD142" i="23" s="1"/>
  <c r="AQ144" i="23"/>
  <c r="DC144" i="23" s="1"/>
  <c r="L144" i="23"/>
  <c r="M49" i="23"/>
  <c r="AR49" i="23"/>
  <c r="DC26" i="23"/>
  <c r="AR101" i="23"/>
  <c r="M101" i="23"/>
  <c r="DC118" i="23"/>
  <c r="AS165" i="23"/>
  <c r="DE165" i="23" s="1"/>
  <c r="N165" i="23"/>
  <c r="N56" i="23"/>
  <c r="AS56" i="23"/>
  <c r="K75" i="23"/>
  <c r="AP75" i="23"/>
  <c r="AR123" i="23"/>
  <c r="M123" i="23"/>
  <c r="N124" i="23"/>
  <c r="AS124" i="23"/>
  <c r="N55" i="23"/>
  <c r="AS55" i="23"/>
  <c r="BX118" i="23"/>
  <c r="AS95" i="23"/>
  <c r="N95" i="23"/>
  <c r="M118" i="23"/>
  <c r="AR118" i="23"/>
  <c r="DC72" i="23"/>
  <c r="N79" i="23"/>
  <c r="AS79" i="23"/>
  <c r="AS77" i="23"/>
  <c r="N77" i="23"/>
  <c r="AS148" i="23"/>
  <c r="N148" i="23"/>
  <c r="BW72" i="23"/>
  <c r="DA97" i="23"/>
  <c r="AS51" i="23"/>
  <c r="DE51" i="23" s="1"/>
  <c r="N51" i="23"/>
  <c r="DD95" i="23"/>
  <c r="M143" i="23"/>
  <c r="AR143" i="23"/>
  <c r="DD143" i="23" s="1"/>
  <c r="AR72" i="23"/>
  <c r="M72" i="23"/>
  <c r="DC141" i="23"/>
  <c r="AR168" i="23"/>
  <c r="DD168" i="23" s="1"/>
  <c r="M168" i="23"/>
  <c r="BW141" i="23"/>
  <c r="DA28" i="23"/>
  <c r="BU52" i="23"/>
  <c r="AP97" i="23"/>
  <c r="K97" i="23"/>
  <c r="M166" i="23"/>
  <c r="AR166" i="23"/>
  <c r="DD166" i="23" s="1"/>
  <c r="AP52" i="23"/>
  <c r="K52" i="23"/>
  <c r="M167" i="23"/>
  <c r="AR167" i="23"/>
  <c r="DD167" i="23" s="1"/>
  <c r="BU29" i="23"/>
  <c r="J29" i="23"/>
  <c r="AO29" i="23"/>
  <c r="DA29" i="23" s="1"/>
  <c r="AR141" i="23"/>
  <c r="M141" i="23"/>
  <c r="N126" i="23"/>
  <c r="AS126" i="23"/>
  <c r="M50" i="23"/>
  <c r="AR50" i="23"/>
  <c r="DD50" i="23" s="1"/>
  <c r="DA52" i="23"/>
  <c r="M76" i="23"/>
  <c r="AR76" i="23"/>
  <c r="DD76" i="23" s="1"/>
  <c r="BY95" i="23"/>
  <c r="AR171" i="23"/>
  <c r="M171" i="23"/>
  <c r="BW26" i="23"/>
  <c r="N147" i="23"/>
  <c r="AS147" i="23"/>
  <c r="K28" i="23"/>
  <c r="AP28" i="23"/>
  <c r="AR146" i="23"/>
  <c r="M146" i="23"/>
  <c r="M33" i="23"/>
  <c r="AR33" i="23"/>
  <c r="AR74" i="23"/>
  <c r="DD74" i="23" s="1"/>
  <c r="M74" i="23"/>
  <c r="N120" i="23"/>
  <c r="AS120" i="23"/>
  <c r="DE120" i="23" s="1"/>
  <c r="M57" i="23"/>
  <c r="AR57" i="23"/>
  <c r="BV97" i="23"/>
  <c r="BX164" i="23"/>
  <c r="AP98" i="23"/>
  <c r="DB98" i="23" s="1"/>
  <c r="K98" i="23"/>
  <c r="M164" i="23"/>
  <c r="AR164" i="23"/>
  <c r="N149" i="23"/>
  <c r="AS149" i="23"/>
  <c r="BU75" i="23"/>
  <c r="DC49" i="23"/>
  <c r="M26" i="23"/>
  <c r="AR26" i="23"/>
  <c r="AR125" i="23"/>
  <c r="M125" i="23"/>
  <c r="AT34" i="23"/>
  <c r="O34" i="23"/>
  <c r="V3" i="20"/>
  <c r="CP3" i="19"/>
  <c r="EJ3" i="18"/>
  <c r="BY3" i="18"/>
  <c r="L3" i="18"/>
  <c r="L3" i="19"/>
  <c r="BX74" i="23" l="1"/>
  <c r="CA143" i="23"/>
  <c r="BV28" i="23"/>
  <c r="M119" i="23"/>
  <c r="AR119" i="23"/>
  <c r="DD119" i="23" s="1"/>
  <c r="M96" i="23"/>
  <c r="AR96" i="23"/>
  <c r="DD96" i="23" s="1"/>
  <c r="M27" i="23"/>
  <c r="AR27" i="23"/>
  <c r="DD27" i="23" s="1"/>
  <c r="AR73" i="23"/>
  <c r="DD73" i="23" s="1"/>
  <c r="M73" i="23"/>
  <c r="AR53" i="23"/>
  <c r="DD53" i="23" s="1"/>
  <c r="M53" i="23"/>
  <c r="AR145" i="23"/>
  <c r="DD145" i="23" s="1"/>
  <c r="M145" i="23"/>
  <c r="AS170" i="23"/>
  <c r="N170" i="23"/>
  <c r="AR99" i="23"/>
  <c r="DD99" i="23" s="1"/>
  <c r="M99" i="23"/>
  <c r="N31" i="23"/>
  <c r="AS31" i="23"/>
  <c r="M122" i="23"/>
  <c r="AR122" i="23"/>
  <c r="DD122" i="23" s="1"/>
  <c r="N33" i="23"/>
  <c r="AS33" i="23"/>
  <c r="O126" i="23"/>
  <c r="AT126" i="23"/>
  <c r="DD118" i="23"/>
  <c r="N103" i="23"/>
  <c r="AS103" i="23"/>
  <c r="O149" i="23"/>
  <c r="AT149" i="23"/>
  <c r="AS74" i="23"/>
  <c r="DE74" i="23" s="1"/>
  <c r="AS146" i="23"/>
  <c r="N146" i="23"/>
  <c r="N50" i="23"/>
  <c r="AS50" i="23"/>
  <c r="DE50" i="23" s="1"/>
  <c r="AS141" i="23"/>
  <c r="N141" i="23"/>
  <c r="DB52" i="23"/>
  <c r="DB97" i="23"/>
  <c r="AS143" i="23"/>
  <c r="DE143" i="23" s="1"/>
  <c r="N143" i="23"/>
  <c r="AT51" i="23"/>
  <c r="DF51" i="23" s="1"/>
  <c r="O51" i="23"/>
  <c r="N118" i="23"/>
  <c r="AS118" i="23"/>
  <c r="AT55" i="23"/>
  <c r="O55" i="23"/>
  <c r="DD49" i="23"/>
  <c r="N54" i="23"/>
  <c r="AS54" i="23"/>
  <c r="AU34" i="23"/>
  <c r="P34" i="23"/>
  <c r="N167" i="23"/>
  <c r="AS167" i="23"/>
  <c r="DE167" i="23" s="1"/>
  <c r="AS125" i="23"/>
  <c r="N125" i="23"/>
  <c r="BY164" i="23"/>
  <c r="BW97" i="23"/>
  <c r="N76" i="23"/>
  <c r="AS76" i="23"/>
  <c r="DE76" i="23" s="1"/>
  <c r="DD141" i="23"/>
  <c r="BX141" i="23"/>
  <c r="AT79" i="23"/>
  <c r="O79" i="23"/>
  <c r="AT165" i="23"/>
  <c r="DF165" i="23" s="1"/>
  <c r="O165" i="23"/>
  <c r="AS49" i="23"/>
  <c r="N49" i="23"/>
  <c r="AT172" i="23"/>
  <c r="O172" i="23"/>
  <c r="P206" i="23"/>
  <c r="O207" i="23"/>
  <c r="O120" i="23"/>
  <c r="AT120" i="23"/>
  <c r="DF120" i="23" s="1"/>
  <c r="AQ52" i="23"/>
  <c r="L52" i="23"/>
  <c r="O147" i="23"/>
  <c r="AT147" i="23"/>
  <c r="BV52" i="23"/>
  <c r="AS72" i="23"/>
  <c r="N72" i="23"/>
  <c r="AT95" i="23"/>
  <c r="O95" i="23"/>
  <c r="DB75" i="23"/>
  <c r="N101" i="23"/>
  <c r="AS101" i="23"/>
  <c r="AU32" i="23"/>
  <c r="P32" i="23"/>
  <c r="L98" i="23"/>
  <c r="AQ98" i="23"/>
  <c r="DC98" i="23" s="1"/>
  <c r="DD26" i="23"/>
  <c r="N57" i="23"/>
  <c r="AS57" i="23"/>
  <c r="BX26" i="23"/>
  <c r="AS168" i="23"/>
  <c r="DE168" i="23" s="1"/>
  <c r="N168" i="23"/>
  <c r="DD72" i="23"/>
  <c r="DE95" i="23"/>
  <c r="L75" i="23"/>
  <c r="AQ75" i="23"/>
  <c r="M144" i="23"/>
  <c r="AR144" i="23"/>
  <c r="DD144" i="23" s="1"/>
  <c r="DD164" i="23"/>
  <c r="K29" i="23"/>
  <c r="AP29" i="23"/>
  <c r="DB29" i="23" s="1"/>
  <c r="BV29" i="23"/>
  <c r="BX72" i="23"/>
  <c r="O124" i="23"/>
  <c r="AT124" i="23"/>
  <c r="AS123" i="23"/>
  <c r="N123" i="23"/>
  <c r="AS121" i="23"/>
  <c r="DE121" i="23" s="1"/>
  <c r="N121" i="23"/>
  <c r="O78" i="23"/>
  <c r="AT78" i="23"/>
  <c r="O56" i="23"/>
  <c r="AT56" i="23"/>
  <c r="N26" i="23"/>
  <c r="AS26" i="23"/>
  <c r="N164" i="23"/>
  <c r="AS164" i="23"/>
  <c r="DB28" i="23"/>
  <c r="N171" i="23"/>
  <c r="AS171" i="23"/>
  <c r="AS166" i="23"/>
  <c r="DE166" i="23" s="1"/>
  <c r="N166" i="23"/>
  <c r="BY118" i="23"/>
  <c r="AT169" i="23"/>
  <c r="O169" i="23"/>
  <c r="AT100" i="23"/>
  <c r="O100" i="23"/>
  <c r="BZ49" i="23"/>
  <c r="AQ97" i="23"/>
  <c r="L97" i="23"/>
  <c r="O80" i="23"/>
  <c r="AT80" i="23"/>
  <c r="BV75" i="23"/>
  <c r="AQ28" i="23"/>
  <c r="L28" i="23"/>
  <c r="BZ95" i="23"/>
  <c r="AT148" i="23"/>
  <c r="O148" i="23"/>
  <c r="AT77" i="23"/>
  <c r="O77" i="23"/>
  <c r="AS142" i="23"/>
  <c r="DE142" i="23" s="1"/>
  <c r="N142" i="23"/>
  <c r="O102" i="23"/>
  <c r="AT102" i="23"/>
  <c r="AS30" i="23"/>
  <c r="DE30" i="23" s="1"/>
  <c r="N30" i="23"/>
  <c r="W3" i="20"/>
  <c r="CQ3" i="19"/>
  <c r="BZ3" i="18"/>
  <c r="EK3" i="18"/>
  <c r="M3" i="18"/>
  <c r="M3" i="19"/>
  <c r="CB143" i="23" l="1"/>
  <c r="BW28" i="23"/>
  <c r="BY74" i="23"/>
  <c r="AS119" i="23"/>
  <c r="DE119" i="23" s="1"/>
  <c r="N119" i="23"/>
  <c r="N53" i="23"/>
  <c r="AS53" i="23"/>
  <c r="DE53" i="23" s="1"/>
  <c r="O31" i="23"/>
  <c r="AT31" i="23"/>
  <c r="N99" i="23"/>
  <c r="AS99" i="23"/>
  <c r="DE99" i="23" s="1"/>
  <c r="AS73" i="23"/>
  <c r="DE73" i="23" s="1"/>
  <c r="N73" i="23"/>
  <c r="AT170" i="23"/>
  <c r="O170" i="23"/>
  <c r="N27" i="23"/>
  <c r="AS27" i="23"/>
  <c r="DE27" i="23" s="1"/>
  <c r="AS145" i="23"/>
  <c r="DE145" i="23" s="1"/>
  <c r="N145" i="23"/>
  <c r="N122" i="23"/>
  <c r="AS122" i="23"/>
  <c r="DE122" i="23" s="1"/>
  <c r="N96" i="23"/>
  <c r="AS96" i="23"/>
  <c r="DE96" i="23" s="1"/>
  <c r="M98" i="23"/>
  <c r="AR98" i="23"/>
  <c r="DD98" i="23" s="1"/>
  <c r="AU79" i="23"/>
  <c r="P79" i="23"/>
  <c r="Q34" i="23"/>
  <c r="AV34" i="23"/>
  <c r="DE118" i="23"/>
  <c r="AU77" i="23"/>
  <c r="P77" i="23"/>
  <c r="CA49" i="23"/>
  <c r="P124" i="23"/>
  <c r="AU124" i="23"/>
  <c r="Q206" i="23"/>
  <c r="P207" i="23"/>
  <c r="BY141" i="23"/>
  <c r="O118" i="23"/>
  <c r="AT118" i="23"/>
  <c r="AT146" i="23"/>
  <c r="O146" i="23"/>
  <c r="P126" i="23"/>
  <c r="AU126" i="23"/>
  <c r="AU165" i="23"/>
  <c r="DG165" i="23" s="1"/>
  <c r="P165" i="23"/>
  <c r="O76" i="23"/>
  <c r="AT76" i="23"/>
  <c r="DF76" i="23" s="1"/>
  <c r="O50" i="23"/>
  <c r="AT50" i="23"/>
  <c r="DF50" i="23" s="1"/>
  <c r="AT168" i="23"/>
  <c r="DF168" i="23" s="1"/>
  <c r="O168" i="23"/>
  <c r="BY26" i="23"/>
  <c r="P120" i="23"/>
  <c r="AU120" i="23"/>
  <c r="DG120" i="23" s="1"/>
  <c r="AU172" i="23"/>
  <c r="P172" i="23"/>
  <c r="AT125" i="23"/>
  <c r="O125" i="23"/>
  <c r="AU102" i="23"/>
  <c r="P102" i="23"/>
  <c r="BZ118" i="23"/>
  <c r="AS144" i="23"/>
  <c r="DE144" i="23" s="1"/>
  <c r="N144" i="23"/>
  <c r="Q32" i="23"/>
  <c r="AV32" i="23"/>
  <c r="DC52" i="23"/>
  <c r="O142" i="23"/>
  <c r="AT142" i="23"/>
  <c r="DF142" i="23" s="1"/>
  <c r="M28" i="23"/>
  <c r="AR28" i="23"/>
  <c r="P148" i="23"/>
  <c r="AU148" i="23"/>
  <c r="DC28" i="23"/>
  <c r="AU100" i="23"/>
  <c r="P100" i="23"/>
  <c r="P56" i="23"/>
  <c r="AU56" i="23"/>
  <c r="O101" i="23"/>
  <c r="AT101" i="23"/>
  <c r="O72" i="23"/>
  <c r="AT72" i="23"/>
  <c r="BW52" i="23"/>
  <c r="AU51" i="23"/>
  <c r="DG51" i="23" s="1"/>
  <c r="P51" i="23"/>
  <c r="O74" i="23"/>
  <c r="AT74" i="23"/>
  <c r="DF74" i="23" s="1"/>
  <c r="O103" i="23"/>
  <c r="AT103" i="23"/>
  <c r="O33" i="23"/>
  <c r="AT33" i="23"/>
  <c r="AT49" i="23"/>
  <c r="O49" i="23"/>
  <c r="AT141" i="23"/>
  <c r="O141" i="23"/>
  <c r="P78" i="23"/>
  <c r="AU78" i="23"/>
  <c r="AT30" i="23"/>
  <c r="DF30" i="23" s="1"/>
  <c r="O30" i="23"/>
  <c r="CA95" i="23"/>
  <c r="BW75" i="23"/>
  <c r="P80" i="23"/>
  <c r="AU80" i="23"/>
  <c r="P169" i="23"/>
  <c r="AU169" i="23"/>
  <c r="DE164" i="23"/>
  <c r="DE26" i="23"/>
  <c r="O123" i="23"/>
  <c r="AT123" i="23"/>
  <c r="DC75" i="23"/>
  <c r="AT57" i="23"/>
  <c r="O57" i="23"/>
  <c r="DE72" i="23"/>
  <c r="P147" i="23"/>
  <c r="AU147" i="23"/>
  <c r="DE49" i="23"/>
  <c r="BX97" i="23"/>
  <c r="AT167" i="23"/>
  <c r="DF167" i="23" s="1"/>
  <c r="O167" i="23"/>
  <c r="O54" i="23"/>
  <c r="AT54" i="23"/>
  <c r="AT143" i="23"/>
  <c r="DF143" i="23" s="1"/>
  <c r="O143" i="23"/>
  <c r="DE141" i="23"/>
  <c r="DC97" i="23"/>
  <c r="O166" i="23"/>
  <c r="AT166" i="23"/>
  <c r="DF166" i="23" s="1"/>
  <c r="O164" i="23"/>
  <c r="AT164" i="23"/>
  <c r="AT26" i="23"/>
  <c r="O26" i="23"/>
  <c r="BY72" i="23"/>
  <c r="BW29" i="23"/>
  <c r="AQ29" i="23"/>
  <c r="DC29" i="23" s="1"/>
  <c r="L29" i="23"/>
  <c r="M75" i="23"/>
  <c r="AR75" i="23"/>
  <c r="P95" i="23"/>
  <c r="AU95" i="23"/>
  <c r="BZ164" i="23"/>
  <c r="AU55" i="23"/>
  <c r="P55" i="23"/>
  <c r="P149" i="23"/>
  <c r="AU149" i="23"/>
  <c r="M97" i="23"/>
  <c r="AR97" i="23"/>
  <c r="AT171" i="23"/>
  <c r="O171" i="23"/>
  <c r="AT121" i="23"/>
  <c r="DF121" i="23" s="1"/>
  <c r="O121" i="23"/>
  <c r="DF95" i="23"/>
  <c r="M52" i="23"/>
  <c r="AR52" i="23"/>
  <c r="X3" i="20"/>
  <c r="CR3" i="19"/>
  <c r="CA3" i="18"/>
  <c r="EL3" i="18"/>
  <c r="N3" i="18"/>
  <c r="N3" i="19"/>
  <c r="BX28" i="23" l="1"/>
  <c r="BZ74" i="23"/>
  <c r="CC143" i="23"/>
  <c r="O119" i="23"/>
  <c r="AT119" i="23"/>
  <c r="DF119" i="23" s="1"/>
  <c r="AT122" i="23"/>
  <c r="DF122" i="23" s="1"/>
  <c r="O122" i="23"/>
  <c r="O145" i="23"/>
  <c r="AT145" i="23"/>
  <c r="DF145" i="23" s="1"/>
  <c r="AT99" i="23"/>
  <c r="DF99" i="23" s="1"/>
  <c r="O99" i="23"/>
  <c r="O27" i="23"/>
  <c r="AT27" i="23"/>
  <c r="DF27" i="23" s="1"/>
  <c r="P31" i="23"/>
  <c r="AU31" i="23"/>
  <c r="AU170" i="23"/>
  <c r="P170" i="23"/>
  <c r="O73" i="23"/>
  <c r="AT73" i="23"/>
  <c r="DF73" i="23" s="1"/>
  <c r="AT96" i="23"/>
  <c r="DF96" i="23" s="1"/>
  <c r="O96" i="23"/>
  <c r="O53" i="23"/>
  <c r="AT53" i="23"/>
  <c r="DF53" i="23" s="1"/>
  <c r="AS75" i="23"/>
  <c r="N75" i="23"/>
  <c r="AS97" i="23"/>
  <c r="N97" i="23"/>
  <c r="P166" i="23"/>
  <c r="AU166" i="23"/>
  <c r="DG166" i="23" s="1"/>
  <c r="AU57" i="23"/>
  <c r="P57" i="23"/>
  <c r="N52" i="23"/>
  <c r="AS52" i="23"/>
  <c r="P171" i="23"/>
  <c r="AU171" i="23"/>
  <c r="DD75" i="23"/>
  <c r="DF164" i="23"/>
  <c r="BX75" i="23"/>
  <c r="Q78" i="23"/>
  <c r="AV78" i="23"/>
  <c r="DF141" i="23"/>
  <c r="DD28" i="23"/>
  <c r="AV120" i="23"/>
  <c r="DH120" i="23" s="1"/>
  <c r="Q120" i="23"/>
  <c r="Q165" i="23"/>
  <c r="AV165" i="23"/>
  <c r="DH165" i="23" s="1"/>
  <c r="R34" i="23"/>
  <c r="AW34" i="23"/>
  <c r="P164" i="23"/>
  <c r="AU164" i="23"/>
  <c r="P54" i="23"/>
  <c r="AU54" i="23"/>
  <c r="CB95" i="23"/>
  <c r="P103" i="23"/>
  <c r="AU103" i="23"/>
  <c r="BX52" i="23"/>
  <c r="Q56" i="23"/>
  <c r="AV56" i="23"/>
  <c r="N28" i="23"/>
  <c r="AS28" i="23"/>
  <c r="R32" i="23"/>
  <c r="AW32" i="23"/>
  <c r="P125" i="23"/>
  <c r="AU125" i="23"/>
  <c r="P168" i="23"/>
  <c r="AU168" i="23"/>
  <c r="DG168" i="23" s="1"/>
  <c r="AV79" i="23"/>
  <c r="Q79" i="23"/>
  <c r="AV149" i="23"/>
  <c r="Q149" i="23"/>
  <c r="BZ72" i="23"/>
  <c r="P121" i="23"/>
  <c r="AU121" i="23"/>
  <c r="DG121" i="23" s="1"/>
  <c r="AU167" i="23"/>
  <c r="DG167" i="23" s="1"/>
  <c r="P167" i="23"/>
  <c r="AU49" i="23"/>
  <c r="P49" i="23"/>
  <c r="DF72" i="23"/>
  <c r="O144" i="23"/>
  <c r="AT144" i="23"/>
  <c r="DF144" i="23" s="1"/>
  <c r="DF118" i="23"/>
  <c r="BZ141" i="23"/>
  <c r="AV124" i="23"/>
  <c r="Q124" i="23"/>
  <c r="N98" i="23"/>
  <c r="AS98" i="23"/>
  <c r="DE98" i="23" s="1"/>
  <c r="DD97" i="23"/>
  <c r="AV55" i="23"/>
  <c r="Q55" i="23"/>
  <c r="DG95" i="23"/>
  <c r="P123" i="23"/>
  <c r="AU123" i="23"/>
  <c r="DF49" i="23"/>
  <c r="P74" i="23"/>
  <c r="AU74" i="23"/>
  <c r="DG74" i="23" s="1"/>
  <c r="P72" i="23"/>
  <c r="AU72" i="23"/>
  <c r="AU142" i="23"/>
  <c r="DG142" i="23" s="1"/>
  <c r="P142" i="23"/>
  <c r="AV126" i="23"/>
  <c r="Q126" i="23"/>
  <c r="P118" i="23"/>
  <c r="AU118" i="23"/>
  <c r="Q77" i="23"/>
  <c r="AV77" i="23"/>
  <c r="Q100" i="23"/>
  <c r="AV100" i="23"/>
  <c r="Q148" i="23"/>
  <c r="AV148" i="23"/>
  <c r="Q95" i="23"/>
  <c r="AV95" i="23"/>
  <c r="AU143" i="23"/>
  <c r="DG143" i="23" s="1"/>
  <c r="P143" i="23"/>
  <c r="DD52" i="23"/>
  <c r="CA164" i="23"/>
  <c r="AU26" i="23"/>
  <c r="P26" i="23"/>
  <c r="AV147" i="23"/>
  <c r="Q147" i="23"/>
  <c r="P30" i="23"/>
  <c r="AU30" i="23"/>
  <c r="DG30" i="23" s="1"/>
  <c r="CA118" i="23"/>
  <c r="AV172" i="23"/>
  <c r="Q172" i="23"/>
  <c r="Q207" i="23"/>
  <c r="R206" i="23"/>
  <c r="AV169" i="23"/>
  <c r="Q169" i="23"/>
  <c r="BX29" i="23"/>
  <c r="M29" i="23"/>
  <c r="AR29" i="23"/>
  <c r="DD29" i="23" s="1"/>
  <c r="DF26" i="23"/>
  <c r="BY97" i="23"/>
  <c r="Q80" i="23"/>
  <c r="AV80" i="23"/>
  <c r="Q51" i="23"/>
  <c r="AV51" i="23"/>
  <c r="DH51" i="23" s="1"/>
  <c r="P101" i="23"/>
  <c r="AU101" i="23"/>
  <c r="P50" i="23"/>
  <c r="AU50" i="23"/>
  <c r="DG50" i="23" s="1"/>
  <c r="AU146" i="23"/>
  <c r="P146" i="23"/>
  <c r="CB49" i="23"/>
  <c r="AU141" i="23"/>
  <c r="P141" i="23"/>
  <c r="P33" i="23"/>
  <c r="AU33" i="23"/>
  <c r="AV102" i="23"/>
  <c r="Q102" i="23"/>
  <c r="BZ26" i="23"/>
  <c r="P76" i="23"/>
  <c r="AU76" i="23"/>
  <c r="DG76" i="23" s="1"/>
  <c r="Y3" i="20"/>
  <c r="CS3" i="19"/>
  <c r="EM3" i="18"/>
  <c r="CB3" i="18"/>
  <c r="O3" i="18"/>
  <c r="O3" i="19"/>
  <c r="CA74" i="23" l="1"/>
  <c r="BY28" i="23"/>
  <c r="CD143" i="23"/>
  <c r="P119" i="23"/>
  <c r="AU119" i="23"/>
  <c r="DG119" i="23" s="1"/>
  <c r="AU27" i="23"/>
  <c r="DG27" i="23" s="1"/>
  <c r="P27" i="23"/>
  <c r="P73" i="23"/>
  <c r="AU73" i="23"/>
  <c r="DG73" i="23" s="1"/>
  <c r="AU99" i="23"/>
  <c r="DG99" i="23" s="1"/>
  <c r="P99" i="23"/>
  <c r="AV170" i="23"/>
  <c r="Q170" i="23"/>
  <c r="AU145" i="23"/>
  <c r="DG145" i="23" s="1"/>
  <c r="P145" i="23"/>
  <c r="AU53" i="23"/>
  <c r="DG53" i="23" s="1"/>
  <c r="P53" i="23"/>
  <c r="AU122" i="23"/>
  <c r="DG122" i="23" s="1"/>
  <c r="P122" i="23"/>
  <c r="AU96" i="23"/>
  <c r="DG96" i="23" s="1"/>
  <c r="P96" i="23"/>
  <c r="Q31" i="23"/>
  <c r="AV31" i="23"/>
  <c r="AW147" i="23"/>
  <c r="R147" i="23"/>
  <c r="AT28" i="23"/>
  <c r="O28" i="23"/>
  <c r="Q33" i="23"/>
  <c r="AV33" i="23"/>
  <c r="AW100" i="23"/>
  <c r="R100" i="23"/>
  <c r="DG118" i="23"/>
  <c r="AT98" i="23"/>
  <c r="DF98" i="23" s="1"/>
  <c r="O98" i="23"/>
  <c r="R79" i="23"/>
  <c r="AW79" i="23"/>
  <c r="Q168" i="23"/>
  <c r="AV168" i="23"/>
  <c r="DH168" i="23" s="1"/>
  <c r="Q54" i="23"/>
  <c r="AV54" i="23"/>
  <c r="Q121" i="23"/>
  <c r="AV121" i="23"/>
  <c r="DH121" i="23" s="1"/>
  <c r="Q171" i="23"/>
  <c r="AV171" i="23"/>
  <c r="AV141" i="23"/>
  <c r="Q141" i="23"/>
  <c r="AV146" i="23"/>
  <c r="Q146" i="23"/>
  <c r="Q101" i="23"/>
  <c r="AV101" i="23"/>
  <c r="R172" i="23"/>
  <c r="AW172" i="23"/>
  <c r="Q26" i="23"/>
  <c r="AV26" i="23"/>
  <c r="Q143" i="23"/>
  <c r="AV143" i="23"/>
  <c r="DH143" i="23" s="1"/>
  <c r="AV118" i="23"/>
  <c r="Q118" i="23"/>
  <c r="Q103" i="23"/>
  <c r="AV103" i="23"/>
  <c r="DG164" i="23"/>
  <c r="R165" i="23"/>
  <c r="AW165" i="23"/>
  <c r="DI165" i="23" s="1"/>
  <c r="AV57" i="23"/>
  <c r="Q57" i="23"/>
  <c r="O75" i="23"/>
  <c r="AT75" i="23"/>
  <c r="Q76" i="23"/>
  <c r="AV76" i="23"/>
  <c r="DH76" i="23" s="1"/>
  <c r="CB164" i="23"/>
  <c r="R55" i="23"/>
  <c r="AW55" i="23"/>
  <c r="BY75" i="23"/>
  <c r="DE97" i="23"/>
  <c r="CA26" i="23"/>
  <c r="DG141" i="23"/>
  <c r="AW169" i="23"/>
  <c r="R169" i="23"/>
  <c r="DG26" i="23"/>
  <c r="Q142" i="23"/>
  <c r="AV142" i="23"/>
  <c r="DH142" i="23" s="1"/>
  <c r="Q123" i="23"/>
  <c r="AV123" i="23"/>
  <c r="AW124" i="23"/>
  <c r="R124" i="23"/>
  <c r="Q49" i="23"/>
  <c r="AV49" i="23"/>
  <c r="Q125" i="23"/>
  <c r="AV125" i="23"/>
  <c r="R56" i="23"/>
  <c r="AW56" i="23"/>
  <c r="Q164" i="23"/>
  <c r="AV164" i="23"/>
  <c r="DE75" i="23"/>
  <c r="R51" i="23"/>
  <c r="AW51" i="23"/>
  <c r="DI51" i="23" s="1"/>
  <c r="CB118" i="23"/>
  <c r="DH95" i="23"/>
  <c r="AW126" i="23"/>
  <c r="R126" i="23"/>
  <c r="DG49" i="23"/>
  <c r="S34" i="23"/>
  <c r="AX34" i="23"/>
  <c r="CC49" i="23"/>
  <c r="R102" i="23"/>
  <c r="AW102" i="23"/>
  <c r="Q50" i="23"/>
  <c r="AV50" i="23"/>
  <c r="DH50" i="23" s="1"/>
  <c r="AS29" i="23"/>
  <c r="DE29" i="23" s="1"/>
  <c r="BY29" i="23"/>
  <c r="N29" i="23"/>
  <c r="R95" i="23"/>
  <c r="AW95" i="23"/>
  <c r="DG72" i="23"/>
  <c r="Q74" i="23"/>
  <c r="AV74" i="23"/>
  <c r="DH74" i="23" s="1"/>
  <c r="CA72" i="23"/>
  <c r="S32" i="23"/>
  <c r="AX32" i="23"/>
  <c r="BY52" i="23"/>
  <c r="DE52" i="23"/>
  <c r="Q166" i="23"/>
  <c r="AV166" i="23"/>
  <c r="DH166" i="23" s="1"/>
  <c r="R207" i="23"/>
  <c r="S206" i="23"/>
  <c r="R77" i="23"/>
  <c r="AW77" i="23"/>
  <c r="Q72" i="23"/>
  <c r="AV72" i="23"/>
  <c r="CA141" i="23"/>
  <c r="Q167" i="23"/>
  <c r="AV167" i="23"/>
  <c r="DH167" i="23" s="1"/>
  <c r="CC95" i="23"/>
  <c r="R78" i="23"/>
  <c r="AW78" i="23"/>
  <c r="O52" i="23"/>
  <c r="AT52" i="23"/>
  <c r="R80" i="23"/>
  <c r="AW80" i="23"/>
  <c r="BZ97" i="23"/>
  <c r="Q30" i="23"/>
  <c r="AV30" i="23"/>
  <c r="DH30" i="23" s="1"/>
  <c r="R148" i="23"/>
  <c r="AW148" i="23"/>
  <c r="P144" i="23"/>
  <c r="AU144" i="23"/>
  <c r="DG144" i="23" s="1"/>
  <c r="AW149" i="23"/>
  <c r="R149" i="23"/>
  <c r="DE28" i="23"/>
  <c r="AW120" i="23"/>
  <c r="DI120" i="23" s="1"/>
  <c r="R120" i="23"/>
  <c r="AT97" i="23"/>
  <c r="O97" i="23"/>
  <c r="Z3" i="20"/>
  <c r="CT3" i="19"/>
  <c r="CC3" i="18"/>
  <c r="EN3" i="18"/>
  <c r="P3" i="18"/>
  <c r="P3" i="19"/>
  <c r="CE143" i="23" l="1"/>
  <c r="CB74" i="23"/>
  <c r="BZ28" i="23"/>
  <c r="Q119" i="23"/>
  <c r="AV119" i="23"/>
  <c r="DH119" i="23" s="1"/>
  <c r="R170" i="23"/>
  <c r="AW170" i="23"/>
  <c r="AV122" i="23"/>
  <c r="DH122" i="23" s="1"/>
  <c r="Q122" i="23"/>
  <c r="AV99" i="23"/>
  <c r="DH99" i="23" s="1"/>
  <c r="Q99" i="23"/>
  <c r="Q53" i="23"/>
  <c r="AV53" i="23"/>
  <c r="DH53" i="23" s="1"/>
  <c r="Q145" i="23"/>
  <c r="AV145" i="23"/>
  <c r="DH145" i="23" s="1"/>
  <c r="AV73" i="23"/>
  <c r="DH73" i="23" s="1"/>
  <c r="Q73" i="23"/>
  <c r="AW31" i="23"/>
  <c r="R31" i="23"/>
  <c r="Q27" i="23"/>
  <c r="AV27" i="23"/>
  <c r="DH27" i="23" s="1"/>
  <c r="Q96" i="23"/>
  <c r="AV96" i="23"/>
  <c r="DH96" i="23" s="1"/>
  <c r="DF97" i="23"/>
  <c r="DH72" i="23"/>
  <c r="T32" i="23"/>
  <c r="AY32" i="23"/>
  <c r="AX169" i="23"/>
  <c r="S169" i="23"/>
  <c r="CB26" i="23"/>
  <c r="BZ75" i="23"/>
  <c r="CC164" i="23"/>
  <c r="R101" i="23"/>
  <c r="AW101" i="23"/>
  <c r="T34" i="23"/>
  <c r="AY34" i="23"/>
  <c r="AX124" i="23"/>
  <c r="S124" i="23"/>
  <c r="R26" i="23"/>
  <c r="AW26" i="23"/>
  <c r="R33" i="23"/>
  <c r="AW33" i="23"/>
  <c r="AW30" i="23"/>
  <c r="DI30" i="23" s="1"/>
  <c r="R30" i="23"/>
  <c r="AX78" i="23"/>
  <c r="S78" i="23"/>
  <c r="R72" i="23"/>
  <c r="AW72" i="23"/>
  <c r="CB72" i="23"/>
  <c r="DI95" i="23"/>
  <c r="CD49" i="23"/>
  <c r="AX56" i="23"/>
  <c r="S56" i="23"/>
  <c r="AW146" i="23"/>
  <c r="R146" i="23"/>
  <c r="R171" i="23"/>
  <c r="AW171" i="23"/>
  <c r="S79" i="23"/>
  <c r="AX79" i="23"/>
  <c r="AW57" i="23"/>
  <c r="R57" i="23"/>
  <c r="AX95" i="23"/>
  <c r="S95" i="23"/>
  <c r="AW142" i="23"/>
  <c r="DI142" i="23" s="1"/>
  <c r="R142" i="23"/>
  <c r="S172" i="23"/>
  <c r="AX172" i="23"/>
  <c r="P97" i="23"/>
  <c r="AU97" i="23"/>
  <c r="AW167" i="23"/>
  <c r="DI167" i="23" s="1"/>
  <c r="R167" i="23"/>
  <c r="AW50" i="23"/>
  <c r="DI50" i="23" s="1"/>
  <c r="R50" i="23"/>
  <c r="P52" i="23"/>
  <c r="AU52" i="23"/>
  <c r="S51" i="23"/>
  <c r="AX51" i="23"/>
  <c r="DJ51" i="23" s="1"/>
  <c r="R125" i="23"/>
  <c r="AW125" i="23"/>
  <c r="AW76" i="23"/>
  <c r="DI76" i="23" s="1"/>
  <c r="R76" i="23"/>
  <c r="R103" i="23"/>
  <c r="AW103" i="23"/>
  <c r="AW141" i="23"/>
  <c r="R141" i="23"/>
  <c r="R121" i="23"/>
  <c r="AW121" i="23"/>
  <c r="DI121" i="23" s="1"/>
  <c r="AW54" i="23"/>
  <c r="R54" i="23"/>
  <c r="AU98" i="23"/>
  <c r="DG98" i="23" s="1"/>
  <c r="P98" i="23"/>
  <c r="AU28" i="23"/>
  <c r="P28" i="23"/>
  <c r="S102" i="23"/>
  <c r="AX102" i="23"/>
  <c r="S149" i="23"/>
  <c r="AX149" i="23"/>
  <c r="CA97" i="23"/>
  <c r="CB141" i="23"/>
  <c r="S77" i="23"/>
  <c r="AX77" i="23"/>
  <c r="O29" i="23"/>
  <c r="AT29" i="23"/>
  <c r="DF29" i="23" s="1"/>
  <c r="BZ29" i="23"/>
  <c r="AX126" i="23"/>
  <c r="S126" i="23"/>
  <c r="DH49" i="23"/>
  <c r="R123" i="23"/>
  <c r="AW123" i="23"/>
  <c r="S55" i="23"/>
  <c r="AX55" i="23"/>
  <c r="AW118" i="23"/>
  <c r="R118" i="23"/>
  <c r="DH141" i="23"/>
  <c r="DF28" i="23"/>
  <c r="AX100" i="23"/>
  <c r="S100" i="23"/>
  <c r="DF52" i="23"/>
  <c r="S148" i="23"/>
  <c r="AX148" i="23"/>
  <c r="CD95" i="23"/>
  <c r="AW166" i="23"/>
  <c r="DI166" i="23" s="1"/>
  <c r="R166" i="23"/>
  <c r="R74" i="23"/>
  <c r="AW74" i="23"/>
  <c r="DI74" i="23" s="1"/>
  <c r="CC118" i="23"/>
  <c r="DH164" i="23"/>
  <c r="R49" i="23"/>
  <c r="AW49" i="23"/>
  <c r="DF75" i="23"/>
  <c r="DH118" i="23"/>
  <c r="AW143" i="23"/>
  <c r="DI143" i="23" s="1"/>
  <c r="R143" i="23"/>
  <c r="Q144" i="23"/>
  <c r="AV144" i="23"/>
  <c r="DH144" i="23" s="1"/>
  <c r="S207" i="23"/>
  <c r="T206" i="23"/>
  <c r="S165" i="23"/>
  <c r="AX165" i="23"/>
  <c r="DJ165" i="23" s="1"/>
  <c r="R168" i="23"/>
  <c r="AW168" i="23"/>
  <c r="DI168" i="23" s="1"/>
  <c r="S120" i="23"/>
  <c r="AX120" i="23"/>
  <c r="DJ120" i="23" s="1"/>
  <c r="AX80" i="23"/>
  <c r="S80" i="23"/>
  <c r="BZ52" i="23"/>
  <c r="AW164" i="23"/>
  <c r="R164" i="23"/>
  <c r="P75" i="23"/>
  <c r="AU75" i="23"/>
  <c r="DH26" i="23"/>
  <c r="AX147" i="23"/>
  <c r="S147" i="23"/>
  <c r="AA3" i="20"/>
  <c r="EO3" i="18"/>
  <c r="CD3" i="18"/>
  <c r="Q3" i="18"/>
  <c r="Q3" i="19"/>
  <c r="CF143" i="23" l="1"/>
  <c r="CC74" i="23"/>
  <c r="CA28" i="23"/>
  <c r="R119" i="23"/>
  <c r="AW119" i="23"/>
  <c r="DI119" i="23" s="1"/>
  <c r="R27" i="23"/>
  <c r="AW27" i="23"/>
  <c r="DI27" i="23" s="1"/>
  <c r="R53" i="23"/>
  <c r="AW53" i="23"/>
  <c r="DI53" i="23" s="1"/>
  <c r="AX31" i="23"/>
  <c r="S31" i="23"/>
  <c r="R99" i="23"/>
  <c r="AW99" i="23"/>
  <c r="DI99" i="23" s="1"/>
  <c r="AW73" i="23"/>
  <c r="DI73" i="23" s="1"/>
  <c r="R73" i="23"/>
  <c r="R122" i="23"/>
  <c r="AW122" i="23"/>
  <c r="DI122" i="23" s="1"/>
  <c r="R96" i="23"/>
  <c r="AW96" i="23"/>
  <c r="DI96" i="23" s="1"/>
  <c r="AW145" i="23"/>
  <c r="DI145" i="23" s="1"/>
  <c r="R145" i="23"/>
  <c r="S170" i="23"/>
  <c r="AX170" i="23"/>
  <c r="T102" i="23"/>
  <c r="AY102" i="23"/>
  <c r="U34" i="23"/>
  <c r="AZ34" i="23"/>
  <c r="CA52" i="23"/>
  <c r="CD118" i="23"/>
  <c r="T100" i="23"/>
  <c r="AY100" i="23"/>
  <c r="T55" i="23"/>
  <c r="AY55" i="23"/>
  <c r="S121" i="23"/>
  <c r="AX121" i="23"/>
  <c r="DJ121" i="23" s="1"/>
  <c r="DG52" i="23"/>
  <c r="AX167" i="23"/>
  <c r="DJ167" i="23" s="1"/>
  <c r="S167" i="23"/>
  <c r="DG97" i="23"/>
  <c r="T172" i="23"/>
  <c r="AY172" i="23"/>
  <c r="AX33" i="23"/>
  <c r="S33" i="23"/>
  <c r="CA75" i="23"/>
  <c r="S143" i="23"/>
  <c r="AX143" i="23"/>
  <c r="DJ143" i="23" s="1"/>
  <c r="DG28" i="23"/>
  <c r="AY56" i="23"/>
  <c r="T56" i="23"/>
  <c r="T147" i="23"/>
  <c r="AY147" i="23"/>
  <c r="T165" i="23"/>
  <c r="AY165" i="23"/>
  <c r="DK165" i="23" s="1"/>
  <c r="AX166" i="23"/>
  <c r="DJ166" i="23" s="1"/>
  <c r="S166" i="23"/>
  <c r="S141" i="23"/>
  <c r="AX141" i="23"/>
  <c r="S125" i="23"/>
  <c r="AX125" i="23"/>
  <c r="Q52" i="23"/>
  <c r="AV52" i="23"/>
  <c r="Q97" i="23"/>
  <c r="AV97" i="23"/>
  <c r="AX57" i="23"/>
  <c r="S57" i="23"/>
  <c r="DI26" i="23"/>
  <c r="CC26" i="23"/>
  <c r="S118" i="23"/>
  <c r="AX118" i="23"/>
  <c r="S123" i="23"/>
  <c r="AX123" i="23"/>
  <c r="DI141" i="23"/>
  <c r="CC72" i="23"/>
  <c r="S26" i="23"/>
  <c r="AX26" i="23"/>
  <c r="AY78" i="23"/>
  <c r="T78" i="23"/>
  <c r="AX164" i="23"/>
  <c r="S164" i="23"/>
  <c r="DG75" i="23"/>
  <c r="AY80" i="23"/>
  <c r="T80" i="23"/>
  <c r="T120" i="23"/>
  <c r="AY120" i="23"/>
  <c r="DK120" i="23" s="1"/>
  <c r="DI49" i="23"/>
  <c r="DI118" i="23"/>
  <c r="P29" i="23"/>
  <c r="CA29" i="23"/>
  <c r="AU29" i="23"/>
  <c r="DG29" i="23" s="1"/>
  <c r="T149" i="23"/>
  <c r="AY149" i="23"/>
  <c r="Q98" i="23"/>
  <c r="AV98" i="23"/>
  <c r="DH98" i="23" s="1"/>
  <c r="T79" i="23"/>
  <c r="AY79" i="23"/>
  <c r="S101" i="23"/>
  <c r="AX101" i="23"/>
  <c r="T169" i="23"/>
  <c r="AY169" i="23"/>
  <c r="U32" i="23"/>
  <c r="AZ32" i="23"/>
  <c r="DI164" i="23"/>
  <c r="AV75" i="23"/>
  <c r="Q75" i="23"/>
  <c r="S49" i="23"/>
  <c r="AX49" i="23"/>
  <c r="CB97" i="23"/>
  <c r="AX50" i="23"/>
  <c r="DJ50" i="23" s="1"/>
  <c r="S50" i="23"/>
  <c r="AY95" i="23"/>
  <c r="T95" i="23"/>
  <c r="DI72" i="23"/>
  <c r="T124" i="23"/>
  <c r="AY124" i="23"/>
  <c r="S168" i="23"/>
  <c r="AX168" i="23"/>
  <c r="DJ168" i="23" s="1"/>
  <c r="T148" i="23"/>
  <c r="AY148" i="23"/>
  <c r="AX54" i="23"/>
  <c r="S54" i="23"/>
  <c r="S103" i="23"/>
  <c r="AX103" i="23"/>
  <c r="T51" i="23"/>
  <c r="AY51" i="23"/>
  <c r="DK51" i="23" s="1"/>
  <c r="DJ95" i="23"/>
  <c r="AX171" i="23"/>
  <c r="S171" i="23"/>
  <c r="S72" i="23"/>
  <c r="AX72" i="23"/>
  <c r="S30" i="23"/>
  <c r="AX30" i="23"/>
  <c r="DJ30" i="23" s="1"/>
  <c r="CD164" i="23"/>
  <c r="CE95" i="23"/>
  <c r="T77" i="23"/>
  <c r="AY77" i="23"/>
  <c r="U206" i="23"/>
  <c r="T207" i="23"/>
  <c r="AW144" i="23"/>
  <c r="DI144" i="23" s="1"/>
  <c r="R144" i="23"/>
  <c r="S74" i="23"/>
  <c r="AX74" i="23"/>
  <c r="DJ74" i="23" s="1"/>
  <c r="T126" i="23"/>
  <c r="AY126" i="23"/>
  <c r="CC141" i="23"/>
  <c r="Q28" i="23"/>
  <c r="AV28" i="23"/>
  <c r="AX76" i="23"/>
  <c r="DJ76" i="23" s="1"/>
  <c r="S76" i="23"/>
  <c r="AX142" i="23"/>
  <c r="DJ142" i="23" s="1"/>
  <c r="S142" i="23"/>
  <c r="S146" i="23"/>
  <c r="AX146" i="23"/>
  <c r="CE49" i="23"/>
  <c r="AB3" i="20"/>
  <c r="EP3" i="18"/>
  <c r="CE3" i="18"/>
  <c r="R3" i="18"/>
  <c r="R3" i="19"/>
  <c r="CB28" i="23" l="1"/>
  <c r="CD74" i="23"/>
  <c r="CG143" i="23"/>
  <c r="S119" i="23"/>
  <c r="AX119" i="23"/>
  <c r="DJ119" i="23" s="1"/>
  <c r="AX99" i="23"/>
  <c r="DJ99" i="23" s="1"/>
  <c r="S99" i="23"/>
  <c r="S145" i="23"/>
  <c r="AX145" i="23"/>
  <c r="DJ145" i="23" s="1"/>
  <c r="T31" i="23"/>
  <c r="AY31" i="23"/>
  <c r="AX96" i="23"/>
  <c r="DJ96" i="23" s="1"/>
  <c r="S96" i="23"/>
  <c r="S122" i="23"/>
  <c r="AX122" i="23"/>
  <c r="DJ122" i="23" s="1"/>
  <c r="AX53" i="23"/>
  <c r="DJ53" i="23" s="1"/>
  <c r="S53" i="23"/>
  <c r="S73" i="23"/>
  <c r="AX73" i="23"/>
  <c r="DJ73" i="23" s="1"/>
  <c r="T170" i="23"/>
  <c r="AY170" i="23"/>
  <c r="S27" i="23"/>
  <c r="AX27" i="23"/>
  <c r="DJ27" i="23" s="1"/>
  <c r="CF49" i="23"/>
  <c r="U77" i="23"/>
  <c r="AZ77" i="23"/>
  <c r="AY76" i="23"/>
  <c r="DK76" i="23" s="1"/>
  <c r="T76" i="23"/>
  <c r="AY146" i="23"/>
  <c r="T146" i="23"/>
  <c r="DH28" i="23"/>
  <c r="U126" i="23"/>
  <c r="AZ126" i="23"/>
  <c r="T74" i="23"/>
  <c r="AY74" i="23"/>
  <c r="DK74" i="23" s="1"/>
  <c r="R28" i="23"/>
  <c r="AW28" i="23"/>
  <c r="AY171" i="23"/>
  <c r="T171" i="23"/>
  <c r="AY54" i="23"/>
  <c r="T54" i="23"/>
  <c r="AZ95" i="23"/>
  <c r="U95" i="23"/>
  <c r="T49" i="23"/>
  <c r="AY49" i="23"/>
  <c r="DJ164" i="23"/>
  <c r="CD72" i="23"/>
  <c r="T125" i="23"/>
  <c r="AY125" i="23"/>
  <c r="U147" i="23"/>
  <c r="AZ147" i="23"/>
  <c r="CB75" i="23"/>
  <c r="U102" i="23"/>
  <c r="AZ102" i="23"/>
  <c r="T30" i="23"/>
  <c r="AY30" i="23"/>
  <c r="DK30" i="23" s="1"/>
  <c r="U124" i="23"/>
  <c r="AZ124" i="23"/>
  <c r="DK95" i="23"/>
  <c r="CC97" i="23"/>
  <c r="AY101" i="23"/>
  <c r="T101" i="23"/>
  <c r="CD26" i="23"/>
  <c r="DJ141" i="23"/>
  <c r="AZ56" i="23"/>
  <c r="U56" i="23"/>
  <c r="AY33" i="23"/>
  <c r="T33" i="23"/>
  <c r="U100" i="23"/>
  <c r="AZ100" i="23"/>
  <c r="DJ72" i="23"/>
  <c r="AZ148" i="23"/>
  <c r="U148" i="23"/>
  <c r="AV29" i="23"/>
  <c r="DH29" i="23" s="1"/>
  <c r="Q29" i="23"/>
  <c r="CB29" i="23"/>
  <c r="DH97" i="23"/>
  <c r="T141" i="23"/>
  <c r="AY141" i="23"/>
  <c r="T143" i="23"/>
  <c r="AY143" i="23"/>
  <c r="DK143" i="23" s="1"/>
  <c r="T167" i="23"/>
  <c r="AY167" i="23"/>
  <c r="DK167" i="23" s="1"/>
  <c r="CB52" i="23"/>
  <c r="T72" i="23"/>
  <c r="AY72" i="23"/>
  <c r="R97" i="23"/>
  <c r="AW97" i="23"/>
  <c r="AY166" i="23"/>
  <c r="DK166" i="23" s="1"/>
  <c r="T166" i="23"/>
  <c r="U165" i="23"/>
  <c r="AZ165" i="23"/>
  <c r="DL165" i="23" s="1"/>
  <c r="AX144" i="23"/>
  <c r="DJ144" i="23" s="1"/>
  <c r="S144" i="23"/>
  <c r="AZ78" i="23"/>
  <c r="U78" i="23"/>
  <c r="V34" i="23"/>
  <c r="BA34" i="23"/>
  <c r="AY142" i="23"/>
  <c r="DK142" i="23" s="1"/>
  <c r="T142" i="23"/>
  <c r="U51" i="23"/>
  <c r="AZ51" i="23"/>
  <c r="DL51" i="23" s="1"/>
  <c r="AY50" i="23"/>
  <c r="DK50" i="23" s="1"/>
  <c r="T50" i="23"/>
  <c r="AW75" i="23"/>
  <c r="R75" i="23"/>
  <c r="V32" i="23"/>
  <c r="BA32" i="23"/>
  <c r="AW98" i="23"/>
  <c r="DI98" i="23" s="1"/>
  <c r="R98" i="23"/>
  <c r="DJ26" i="23"/>
  <c r="AY123" i="23"/>
  <c r="T123" i="23"/>
  <c r="DH52" i="23"/>
  <c r="U55" i="23"/>
  <c r="AZ55" i="23"/>
  <c r="CE118" i="23"/>
  <c r="CD141" i="23"/>
  <c r="V206" i="23"/>
  <c r="U207" i="23"/>
  <c r="CF95" i="23"/>
  <c r="CE164" i="23"/>
  <c r="T168" i="23"/>
  <c r="AY168" i="23"/>
  <c r="DK168" i="23" s="1"/>
  <c r="DH75" i="23"/>
  <c r="U120" i="23"/>
  <c r="AZ120" i="23"/>
  <c r="DL120" i="23" s="1"/>
  <c r="AY26" i="23"/>
  <c r="T26" i="23"/>
  <c r="DJ118" i="23"/>
  <c r="AW52" i="23"/>
  <c r="R52" i="23"/>
  <c r="U172" i="23"/>
  <c r="AZ172" i="23"/>
  <c r="AY103" i="23"/>
  <c r="T103" i="23"/>
  <c r="DJ49" i="23"/>
  <c r="U169" i="23"/>
  <c r="AZ169" i="23"/>
  <c r="U79" i="23"/>
  <c r="AZ79" i="23"/>
  <c r="U149" i="23"/>
  <c r="AZ149" i="23"/>
  <c r="AZ80" i="23"/>
  <c r="U80" i="23"/>
  <c r="AY164" i="23"/>
  <c r="T164" i="23"/>
  <c r="T118" i="23"/>
  <c r="AY118" i="23"/>
  <c r="AY57" i="23"/>
  <c r="T57" i="23"/>
  <c r="T121" i="23"/>
  <c r="AY121" i="23"/>
  <c r="DK121" i="23" s="1"/>
  <c r="AC3" i="20"/>
  <c r="EQ3" i="18"/>
  <c r="CF3" i="18"/>
  <c r="S3" i="18"/>
  <c r="S3" i="19"/>
  <c r="CE74" i="23" l="1"/>
  <c r="CC28" i="23"/>
  <c r="CH143" i="23"/>
  <c r="T119" i="23"/>
  <c r="AY119" i="23"/>
  <c r="DK119" i="23" s="1"/>
  <c r="T96" i="23"/>
  <c r="AY96" i="23"/>
  <c r="DK96" i="23" s="1"/>
  <c r="T73" i="23"/>
  <c r="AY73" i="23"/>
  <c r="DK73" i="23" s="1"/>
  <c r="U31" i="23"/>
  <c r="AZ31" i="23"/>
  <c r="T53" i="23"/>
  <c r="AY53" i="23"/>
  <c r="DK53" i="23" s="1"/>
  <c r="AZ170" i="23"/>
  <c r="U170" i="23"/>
  <c r="T145" i="23"/>
  <c r="AY145" i="23"/>
  <c r="DK145" i="23" s="1"/>
  <c r="AY27" i="23"/>
  <c r="DK27" i="23" s="1"/>
  <c r="T27" i="23"/>
  <c r="T99" i="23"/>
  <c r="AY99" i="23"/>
  <c r="DK99" i="23" s="1"/>
  <c r="AY122" i="23"/>
  <c r="DK122" i="23" s="1"/>
  <c r="T122" i="23"/>
  <c r="V169" i="23"/>
  <c r="BA169" i="23"/>
  <c r="AZ103" i="23"/>
  <c r="U103" i="23"/>
  <c r="AX52" i="23"/>
  <c r="S52" i="23"/>
  <c r="U26" i="23"/>
  <c r="AZ26" i="23"/>
  <c r="CG95" i="23"/>
  <c r="BB32" i="23"/>
  <c r="W32" i="23"/>
  <c r="V78" i="23"/>
  <c r="BA78" i="23"/>
  <c r="DK141" i="23"/>
  <c r="U33" i="23"/>
  <c r="AZ33" i="23"/>
  <c r="V124" i="23"/>
  <c r="BA124" i="23"/>
  <c r="BA95" i="23"/>
  <c r="V95" i="23"/>
  <c r="V80" i="23"/>
  <c r="BA80" i="23"/>
  <c r="BA51" i="23"/>
  <c r="DM51" i="23" s="1"/>
  <c r="V51" i="23"/>
  <c r="DK26" i="23"/>
  <c r="V55" i="23"/>
  <c r="BA55" i="23"/>
  <c r="AY144" i="23"/>
  <c r="DK144" i="23" s="1"/>
  <c r="T144" i="23"/>
  <c r="BA165" i="23"/>
  <c r="DM165" i="23" s="1"/>
  <c r="V165" i="23"/>
  <c r="AZ141" i="23"/>
  <c r="U141" i="23"/>
  <c r="CE26" i="23"/>
  <c r="V102" i="23"/>
  <c r="BA102" i="23"/>
  <c r="CE72" i="23"/>
  <c r="DL95" i="23"/>
  <c r="DI28" i="23"/>
  <c r="AZ57" i="23"/>
  <c r="U57" i="23"/>
  <c r="DI52" i="23"/>
  <c r="V149" i="23"/>
  <c r="BA149" i="23"/>
  <c r="CE141" i="23"/>
  <c r="S75" i="23"/>
  <c r="AX75" i="23"/>
  <c r="U142" i="23"/>
  <c r="AZ142" i="23"/>
  <c r="DL142" i="23" s="1"/>
  <c r="U166" i="23"/>
  <c r="AZ166" i="23"/>
  <c r="DL166" i="23" s="1"/>
  <c r="DK72" i="23"/>
  <c r="V56" i="23"/>
  <c r="BA56" i="23"/>
  <c r="U30" i="23"/>
  <c r="AZ30" i="23"/>
  <c r="DL30" i="23" s="1"/>
  <c r="V147" i="23"/>
  <c r="BA147" i="23"/>
  <c r="S28" i="23"/>
  <c r="AX28" i="23"/>
  <c r="AZ146" i="23"/>
  <c r="U146" i="23"/>
  <c r="CF164" i="23"/>
  <c r="AZ171" i="23"/>
  <c r="U171" i="23"/>
  <c r="U121" i="23"/>
  <c r="AZ121" i="23"/>
  <c r="DL121" i="23" s="1"/>
  <c r="U168" i="23"/>
  <c r="AZ168" i="23"/>
  <c r="DL168" i="23" s="1"/>
  <c r="W206" i="23"/>
  <c r="V207" i="23"/>
  <c r="AX98" i="23"/>
  <c r="DJ98" i="23" s="1"/>
  <c r="S98" i="23"/>
  <c r="DI75" i="23"/>
  <c r="AZ72" i="23"/>
  <c r="U72" i="23"/>
  <c r="U167" i="23"/>
  <c r="AZ167" i="23"/>
  <c r="DL167" i="23" s="1"/>
  <c r="BA77" i="23"/>
  <c r="V77" i="23"/>
  <c r="U118" i="23"/>
  <c r="AZ118" i="23"/>
  <c r="U164" i="23"/>
  <c r="AZ164" i="23"/>
  <c r="V79" i="23"/>
  <c r="BA79" i="23"/>
  <c r="V172" i="23"/>
  <c r="BA172" i="23"/>
  <c r="V120" i="23"/>
  <c r="BA120" i="23"/>
  <c r="DM120" i="23" s="1"/>
  <c r="AZ123" i="23"/>
  <c r="U123" i="23"/>
  <c r="U50" i="23"/>
  <c r="AZ50" i="23"/>
  <c r="DL50" i="23" s="1"/>
  <c r="CD97" i="23"/>
  <c r="AZ74" i="23"/>
  <c r="DL74" i="23" s="1"/>
  <c r="U74" i="23"/>
  <c r="CG49" i="23"/>
  <c r="DK118" i="23"/>
  <c r="DK164" i="23"/>
  <c r="BB34" i="23"/>
  <c r="W34" i="23"/>
  <c r="DI97" i="23"/>
  <c r="CC52" i="23"/>
  <c r="U143" i="23"/>
  <c r="AZ143" i="23"/>
  <c r="DL143" i="23" s="1"/>
  <c r="BA148" i="23"/>
  <c r="V148" i="23"/>
  <c r="V100" i="23"/>
  <c r="BA100" i="23"/>
  <c r="AZ125" i="23"/>
  <c r="U125" i="23"/>
  <c r="DK49" i="23"/>
  <c r="U54" i="23"/>
  <c r="AZ54" i="23"/>
  <c r="CF118" i="23"/>
  <c r="AX97" i="23"/>
  <c r="S97" i="23"/>
  <c r="CC29" i="23"/>
  <c r="R29" i="23"/>
  <c r="AW29" i="23"/>
  <c r="DI29" i="23" s="1"/>
  <c r="AZ101" i="23"/>
  <c r="U101" i="23"/>
  <c r="CC75" i="23"/>
  <c r="U49" i="23"/>
  <c r="AZ49" i="23"/>
  <c r="V126" i="23"/>
  <c r="BA126" i="23"/>
  <c r="U76" i="23"/>
  <c r="AZ76" i="23"/>
  <c r="DL76" i="23" s="1"/>
  <c r="AD3" i="20"/>
  <c r="CG3" i="18"/>
  <c r="ER3" i="18"/>
  <c r="T3" i="18"/>
  <c r="T3" i="19"/>
  <c r="CI143" i="23" l="1"/>
  <c r="CF74" i="23"/>
  <c r="CD28" i="23"/>
  <c r="AZ119" i="23"/>
  <c r="DL119" i="23" s="1"/>
  <c r="U119" i="23"/>
  <c r="U27" i="23"/>
  <c r="AZ27" i="23"/>
  <c r="DL27" i="23" s="1"/>
  <c r="U53" i="23"/>
  <c r="AZ53" i="23"/>
  <c r="DL53" i="23" s="1"/>
  <c r="U99" i="23"/>
  <c r="AZ99" i="23"/>
  <c r="DL99" i="23" s="1"/>
  <c r="V31" i="23"/>
  <c r="BA31" i="23"/>
  <c r="U145" i="23"/>
  <c r="AZ145" i="23"/>
  <c r="DL145" i="23" s="1"/>
  <c r="AZ122" i="23"/>
  <c r="DL122" i="23" s="1"/>
  <c r="U122" i="23"/>
  <c r="U73" i="23"/>
  <c r="AZ73" i="23"/>
  <c r="DL73" i="23" s="1"/>
  <c r="V170" i="23"/>
  <c r="BA170" i="23"/>
  <c r="U96" i="23"/>
  <c r="AZ96" i="23"/>
  <c r="DL96" i="23" s="1"/>
  <c r="X206" i="23"/>
  <c r="W207" i="23"/>
  <c r="V141" i="23"/>
  <c r="BA141" i="23"/>
  <c r="BA123" i="23"/>
  <c r="V123" i="23"/>
  <c r="BB77" i="23"/>
  <c r="W77" i="23"/>
  <c r="V146" i="23"/>
  <c r="BA146" i="23"/>
  <c r="W126" i="23"/>
  <c r="BB126" i="23"/>
  <c r="BA167" i="23"/>
  <c r="DM167" i="23" s="1"/>
  <c r="V167" i="23"/>
  <c r="T98" i="23"/>
  <c r="AY98" i="23"/>
  <c r="DK98" i="23" s="1"/>
  <c r="BA30" i="23"/>
  <c r="DM30" i="23" s="1"/>
  <c r="V30" i="23"/>
  <c r="BA57" i="23"/>
  <c r="V57" i="23"/>
  <c r="DL141" i="23"/>
  <c r="W124" i="23"/>
  <c r="BB124" i="23"/>
  <c r="BC32" i="23"/>
  <c r="X32" i="23"/>
  <c r="AY52" i="23"/>
  <c r="T52" i="23"/>
  <c r="BB169" i="23"/>
  <c r="W169" i="23"/>
  <c r="CG118" i="23"/>
  <c r="CD52" i="23"/>
  <c r="BB172" i="23"/>
  <c r="W172" i="23"/>
  <c r="AY97" i="23"/>
  <c r="T97" i="23"/>
  <c r="BB79" i="23"/>
  <c r="W79" i="23"/>
  <c r="BA168" i="23"/>
  <c r="DM168" i="23" s="1"/>
  <c r="V168" i="23"/>
  <c r="CF72" i="23"/>
  <c r="BB55" i="23"/>
  <c r="W55" i="23"/>
  <c r="W80" i="23"/>
  <c r="BB80" i="23"/>
  <c r="DJ52" i="23"/>
  <c r="DL49" i="23"/>
  <c r="BA49" i="23"/>
  <c r="V49" i="23"/>
  <c r="CE97" i="23"/>
  <c r="DL164" i="23"/>
  <c r="DJ28" i="23"/>
  <c r="BB165" i="23"/>
  <c r="DN165" i="23" s="1"/>
  <c r="W165" i="23"/>
  <c r="V33" i="23"/>
  <c r="BA33" i="23"/>
  <c r="CH95" i="23"/>
  <c r="V101" i="23"/>
  <c r="BA101" i="23"/>
  <c r="DJ97" i="23"/>
  <c r="CH49" i="23"/>
  <c r="BA164" i="23"/>
  <c r="V164" i="23"/>
  <c r="BA72" i="23"/>
  <c r="V72" i="23"/>
  <c r="BA121" i="23"/>
  <c r="DM121" i="23" s="1"/>
  <c r="V121" i="23"/>
  <c r="CG164" i="23"/>
  <c r="AY28" i="23"/>
  <c r="T28" i="23"/>
  <c r="DJ75" i="23"/>
  <c r="V54" i="23"/>
  <c r="BA54" i="23"/>
  <c r="DL72" i="23"/>
  <c r="BA171" i="23"/>
  <c r="V171" i="23"/>
  <c r="W56" i="23"/>
  <c r="BB56" i="23"/>
  <c r="BA166" i="23"/>
  <c r="DM166" i="23" s="1"/>
  <c r="V166" i="23"/>
  <c r="T75" i="23"/>
  <c r="AY75" i="23"/>
  <c r="W102" i="23"/>
  <c r="BB102" i="23"/>
  <c r="U144" i="23"/>
  <c r="AZ144" i="23"/>
  <c r="DL144" i="23" s="1"/>
  <c r="BB51" i="23"/>
  <c r="DN51" i="23" s="1"/>
  <c r="W51" i="23"/>
  <c r="BB95" i="23"/>
  <c r="W95" i="23"/>
  <c r="DL26" i="23"/>
  <c r="BA125" i="23"/>
  <c r="V125" i="23"/>
  <c r="CD75" i="23"/>
  <c r="BB100" i="23"/>
  <c r="W100" i="23"/>
  <c r="BA143" i="23"/>
  <c r="DM143" i="23" s="1"/>
  <c r="V143" i="23"/>
  <c r="BC34" i="23"/>
  <c r="X34" i="23"/>
  <c r="BA74" i="23"/>
  <c r="DM74" i="23" s="1"/>
  <c r="V74" i="23"/>
  <c r="W120" i="23"/>
  <c r="BB120" i="23"/>
  <c r="DN120" i="23" s="1"/>
  <c r="DL118" i="23"/>
  <c r="W147" i="23"/>
  <c r="BB147" i="23"/>
  <c r="CF141" i="23"/>
  <c r="CF26" i="23"/>
  <c r="DM95" i="23"/>
  <c r="W78" i="23"/>
  <c r="BB78" i="23"/>
  <c r="V26" i="23"/>
  <c r="BA26" i="23"/>
  <c r="V103" i="23"/>
  <c r="BA103" i="23"/>
  <c r="V76" i="23"/>
  <c r="BA76" i="23"/>
  <c r="DM76" i="23" s="1"/>
  <c r="CD29" i="23"/>
  <c r="AX29" i="23"/>
  <c r="DJ29" i="23" s="1"/>
  <c r="S29" i="23"/>
  <c r="BB148" i="23"/>
  <c r="W148" i="23"/>
  <c r="V50" i="23"/>
  <c r="BA50" i="23"/>
  <c r="DM50" i="23" s="1"/>
  <c r="V118" i="23"/>
  <c r="BA118" i="23"/>
  <c r="V142" i="23"/>
  <c r="BA142" i="23"/>
  <c r="DM142" i="23" s="1"/>
  <c r="W149" i="23"/>
  <c r="BB149" i="23"/>
  <c r="AE3" i="20"/>
  <c r="ES3" i="18"/>
  <c r="CH3" i="18"/>
  <c r="U3" i="18"/>
  <c r="U3" i="19"/>
  <c r="CE28" i="23" l="1"/>
  <c r="CJ143" i="23"/>
  <c r="CG74" i="23"/>
  <c r="BA119" i="23"/>
  <c r="DM119" i="23" s="1"/>
  <c r="V119" i="23"/>
  <c r="BB170" i="23"/>
  <c r="W170" i="23"/>
  <c r="W31" i="23"/>
  <c r="BB31" i="23"/>
  <c r="V73" i="23"/>
  <c r="BA73" i="23"/>
  <c r="DM73" i="23" s="1"/>
  <c r="BA99" i="23"/>
  <c r="DM99" i="23" s="1"/>
  <c r="V99" i="23"/>
  <c r="V122" i="23"/>
  <c r="BA122" i="23"/>
  <c r="DM122" i="23" s="1"/>
  <c r="BA53" i="23"/>
  <c r="DM53" i="23" s="1"/>
  <c r="V53" i="23"/>
  <c r="V96" i="23"/>
  <c r="BA96" i="23"/>
  <c r="DM96" i="23" s="1"/>
  <c r="BA145" i="23"/>
  <c r="DM145" i="23" s="1"/>
  <c r="V145" i="23"/>
  <c r="V27" i="23"/>
  <c r="BA27" i="23"/>
  <c r="DM27" i="23" s="1"/>
  <c r="DM118" i="23"/>
  <c r="W166" i="23"/>
  <c r="BB166" i="23"/>
  <c r="DN166" i="23" s="1"/>
  <c r="BB121" i="23"/>
  <c r="DN121" i="23" s="1"/>
  <c r="W121" i="23"/>
  <c r="BC165" i="23"/>
  <c r="DO165" i="23" s="1"/>
  <c r="X165" i="23"/>
  <c r="DM164" i="23"/>
  <c r="X78" i="23"/>
  <c r="BC78" i="23"/>
  <c r="X148" i="23"/>
  <c r="BC148" i="23"/>
  <c r="X147" i="23"/>
  <c r="BC147" i="23"/>
  <c r="X120" i="23"/>
  <c r="BC120" i="23"/>
  <c r="DO120" i="23" s="1"/>
  <c r="BB143" i="23"/>
  <c r="DN143" i="23" s="1"/>
  <c r="W143" i="23"/>
  <c r="BB125" i="23"/>
  <c r="W125" i="23"/>
  <c r="BC51" i="23"/>
  <c r="DO51" i="23" s="1"/>
  <c r="X51" i="23"/>
  <c r="W171" i="23"/>
  <c r="BB171" i="23"/>
  <c r="U28" i="23"/>
  <c r="AZ28" i="23"/>
  <c r="CF97" i="23"/>
  <c r="BC79" i="23"/>
  <c r="X79" i="23"/>
  <c r="U97" i="23"/>
  <c r="AZ97" i="23"/>
  <c r="X169" i="23"/>
  <c r="BC169" i="23"/>
  <c r="BB30" i="23"/>
  <c r="DN30" i="23" s="1"/>
  <c r="W30" i="23"/>
  <c r="DK28" i="23"/>
  <c r="W72" i="23"/>
  <c r="BB72" i="23"/>
  <c r="BB49" i="23"/>
  <c r="W49" i="23"/>
  <c r="DK97" i="23"/>
  <c r="X124" i="23"/>
  <c r="BC124" i="23"/>
  <c r="X126" i="23"/>
  <c r="BC126" i="23"/>
  <c r="W76" i="23"/>
  <c r="BB76" i="23"/>
  <c r="DN76" i="23" s="1"/>
  <c r="CE29" i="23"/>
  <c r="AY29" i="23"/>
  <c r="DK29" i="23" s="1"/>
  <c r="T29" i="23"/>
  <c r="W103" i="23"/>
  <c r="BB103" i="23"/>
  <c r="CG26" i="23"/>
  <c r="BC100" i="23"/>
  <c r="X100" i="23"/>
  <c r="X56" i="23"/>
  <c r="BC56" i="23"/>
  <c r="W54" i="23"/>
  <c r="BB54" i="23"/>
  <c r="CH164" i="23"/>
  <c r="DM72" i="23"/>
  <c r="CI95" i="23"/>
  <c r="DM49" i="23"/>
  <c r="BB168" i="23"/>
  <c r="DN168" i="23" s="1"/>
  <c r="W168" i="23"/>
  <c r="BC172" i="23"/>
  <c r="X172" i="23"/>
  <c r="Y206" i="23"/>
  <c r="X207" i="23"/>
  <c r="Y34" i="23"/>
  <c r="BD34" i="23"/>
  <c r="DN95" i="23"/>
  <c r="CG72" i="23"/>
  <c r="W101" i="23"/>
  <c r="BB101" i="23"/>
  <c r="X80" i="23"/>
  <c r="BC80" i="23"/>
  <c r="U52" i="23"/>
  <c r="AZ52" i="23"/>
  <c r="U98" i="23"/>
  <c r="AZ98" i="23"/>
  <c r="DL98" i="23" s="1"/>
  <c r="W146" i="23"/>
  <c r="BB146" i="23"/>
  <c r="U75" i="23"/>
  <c r="AZ75" i="23"/>
  <c r="W123" i="23"/>
  <c r="BB123" i="23"/>
  <c r="X149" i="23"/>
  <c r="BC149" i="23"/>
  <c r="W118" i="23"/>
  <c r="BB118" i="23"/>
  <c r="W142" i="23"/>
  <c r="BB142" i="23"/>
  <c r="DN142" i="23" s="1"/>
  <c r="W50" i="23"/>
  <c r="BB50" i="23"/>
  <c r="DN50" i="23" s="1"/>
  <c r="DM26" i="23"/>
  <c r="W74" i="23"/>
  <c r="BB74" i="23"/>
  <c r="DN74" i="23" s="1"/>
  <c r="CE75" i="23"/>
  <c r="BA144" i="23"/>
  <c r="DM144" i="23" s="1"/>
  <c r="V144" i="23"/>
  <c r="BB26" i="23"/>
  <c r="W26" i="23"/>
  <c r="CI49" i="23"/>
  <c r="BC55" i="23"/>
  <c r="X55" i="23"/>
  <c r="DK52" i="23"/>
  <c r="BB57" i="23"/>
  <c r="W57" i="23"/>
  <c r="BB167" i="23"/>
  <c r="DN167" i="23" s="1"/>
  <c r="W167" i="23"/>
  <c r="BC77" i="23"/>
  <c r="X77" i="23"/>
  <c r="DM141" i="23"/>
  <c r="CH118" i="23"/>
  <c r="CG141" i="23"/>
  <c r="BC95" i="23"/>
  <c r="X95" i="23"/>
  <c r="BC102" i="23"/>
  <c r="X102" i="23"/>
  <c r="DK75" i="23"/>
  <c r="W164" i="23"/>
  <c r="BB164" i="23"/>
  <c r="W33" i="23"/>
  <c r="BB33" i="23"/>
  <c r="CE52" i="23"/>
  <c r="Y32" i="23"/>
  <c r="BD32" i="23"/>
  <c r="BB141" i="23"/>
  <c r="W141" i="23"/>
  <c r="AF3" i="20"/>
  <c r="ET3" i="18"/>
  <c r="CI3" i="18"/>
  <c r="V3" i="18"/>
  <c r="V3" i="19"/>
  <c r="CK143" i="23" l="1"/>
  <c r="CF28" i="23"/>
  <c r="CH74" i="23"/>
  <c r="W119" i="23"/>
  <c r="BB119" i="23"/>
  <c r="DN119" i="23" s="1"/>
  <c r="BB96" i="23"/>
  <c r="DN96" i="23" s="1"/>
  <c r="W96" i="23"/>
  <c r="W73" i="23"/>
  <c r="BB73" i="23"/>
  <c r="DN73" i="23" s="1"/>
  <c r="BB53" i="23"/>
  <c r="DN53" i="23" s="1"/>
  <c r="W53" i="23"/>
  <c r="BC31" i="23"/>
  <c r="X31" i="23"/>
  <c r="BB99" i="23"/>
  <c r="DN99" i="23" s="1"/>
  <c r="W99" i="23"/>
  <c r="W27" i="23"/>
  <c r="BB27" i="23"/>
  <c r="DN27" i="23" s="1"/>
  <c r="BC170" i="23"/>
  <c r="X170" i="23"/>
  <c r="BB145" i="23"/>
  <c r="DN145" i="23" s="1"/>
  <c r="W145" i="23"/>
  <c r="BB122" i="23"/>
  <c r="DN122" i="23" s="1"/>
  <c r="W122" i="23"/>
  <c r="DN141" i="23"/>
  <c r="BD102" i="23"/>
  <c r="Y102" i="23"/>
  <c r="W144" i="23"/>
  <c r="BB144" i="23"/>
  <c r="DN144" i="23" s="1"/>
  <c r="V98" i="23"/>
  <c r="BA98" i="23"/>
  <c r="DM98" i="23" s="1"/>
  <c r="CF29" i="23"/>
  <c r="U29" i="23"/>
  <c r="AZ29" i="23"/>
  <c r="DL29" i="23" s="1"/>
  <c r="DL97" i="23"/>
  <c r="Y51" i="23"/>
  <c r="BD51" i="23"/>
  <c r="DP51" i="23" s="1"/>
  <c r="Y165" i="23"/>
  <c r="BD165" i="23"/>
  <c r="DP165" i="23" s="1"/>
  <c r="DN164" i="23"/>
  <c r="X166" i="23"/>
  <c r="BC166" i="23"/>
  <c r="DO166" i="23" s="1"/>
  <c r="CJ49" i="23"/>
  <c r="BD149" i="23"/>
  <c r="Y149" i="23"/>
  <c r="DL75" i="23"/>
  <c r="DN72" i="23"/>
  <c r="BA97" i="23"/>
  <c r="V97" i="23"/>
  <c r="BD147" i="23"/>
  <c r="Y147" i="23"/>
  <c r="X171" i="23"/>
  <c r="BC171" i="23"/>
  <c r="X164" i="23"/>
  <c r="BC164" i="23"/>
  <c r="CH141" i="23"/>
  <c r="BC167" i="23"/>
  <c r="DO167" i="23" s="1"/>
  <c r="X167" i="23"/>
  <c r="X142" i="23"/>
  <c r="BC142" i="23"/>
  <c r="DO142" i="23" s="1"/>
  <c r="BA75" i="23"/>
  <c r="V75" i="23"/>
  <c r="X101" i="23"/>
  <c r="BC101" i="23"/>
  <c r="X54" i="23"/>
  <c r="BC54" i="23"/>
  <c r="Y100" i="23"/>
  <c r="BD100" i="23"/>
  <c r="X76" i="23"/>
  <c r="BC76" i="23"/>
  <c r="DO76" i="23" s="1"/>
  <c r="BD126" i="23"/>
  <c r="Y126" i="23"/>
  <c r="X72" i="23"/>
  <c r="BC72" i="23"/>
  <c r="BD79" i="23"/>
  <c r="Y79" i="23"/>
  <c r="CG97" i="23"/>
  <c r="DL28" i="23"/>
  <c r="X125" i="23"/>
  <c r="BC125" i="23"/>
  <c r="BC121" i="23"/>
  <c r="DO121" i="23" s="1"/>
  <c r="X121" i="23"/>
  <c r="X103" i="23"/>
  <c r="BC103" i="23"/>
  <c r="Y77" i="23"/>
  <c r="BD77" i="23"/>
  <c r="DO95" i="23"/>
  <c r="CF75" i="23"/>
  <c r="X50" i="23"/>
  <c r="BC50" i="23"/>
  <c r="DO50" i="23" s="1"/>
  <c r="X123" i="23"/>
  <c r="BC123" i="23"/>
  <c r="DL52" i="23"/>
  <c r="CH72" i="23"/>
  <c r="BD172" i="23"/>
  <c r="Y172" i="23"/>
  <c r="V28" i="23"/>
  <c r="BA28" i="23"/>
  <c r="Y148" i="23"/>
  <c r="BD148" i="23"/>
  <c r="BC57" i="23"/>
  <c r="X57" i="23"/>
  <c r="BD55" i="23"/>
  <c r="Y55" i="23"/>
  <c r="BC26" i="23"/>
  <c r="X26" i="23"/>
  <c r="V52" i="23"/>
  <c r="BA52" i="23"/>
  <c r="CH26" i="23"/>
  <c r="BC49" i="23"/>
  <c r="X49" i="23"/>
  <c r="BC143" i="23"/>
  <c r="DO143" i="23" s="1"/>
  <c r="X143" i="23"/>
  <c r="Y207" i="23"/>
  <c r="Z206" i="23"/>
  <c r="BD120" i="23"/>
  <c r="DP120" i="23" s="1"/>
  <c r="Y120" i="23"/>
  <c r="Y95" i="23"/>
  <c r="BD95" i="23"/>
  <c r="Z32" i="23"/>
  <c r="BE32" i="23"/>
  <c r="X141" i="23"/>
  <c r="BC141" i="23"/>
  <c r="CF52" i="23"/>
  <c r="X33" i="23"/>
  <c r="BC33" i="23"/>
  <c r="CI118" i="23"/>
  <c r="DN26" i="23"/>
  <c r="X74" i="23"/>
  <c r="BC74" i="23"/>
  <c r="DO74" i="23" s="1"/>
  <c r="DN118" i="23"/>
  <c r="Z34" i="23"/>
  <c r="BE34" i="23"/>
  <c r="BC168" i="23"/>
  <c r="DO168" i="23" s="1"/>
  <c r="X168" i="23"/>
  <c r="CI164" i="23"/>
  <c r="Y56" i="23"/>
  <c r="BD56" i="23"/>
  <c r="BD124" i="23"/>
  <c r="Y124" i="23"/>
  <c r="DN49" i="23"/>
  <c r="Y78" i="23"/>
  <c r="BD78" i="23"/>
  <c r="X118" i="23"/>
  <c r="BC118" i="23"/>
  <c r="X146" i="23"/>
  <c r="BC146" i="23"/>
  <c r="Y80" i="23"/>
  <c r="BD80" i="23"/>
  <c r="CJ95" i="23"/>
  <c r="X30" i="23"/>
  <c r="BC30" i="23"/>
  <c r="DO30" i="23" s="1"/>
  <c r="Y169" i="23"/>
  <c r="BD169" i="23"/>
  <c r="AG3" i="20"/>
  <c r="CJ3" i="18"/>
  <c r="EU3" i="18"/>
  <c r="W3" i="18"/>
  <c r="W3" i="19"/>
  <c r="CL143" i="23" l="1"/>
  <c r="CI74" i="23"/>
  <c r="CG28" i="23"/>
  <c r="X119" i="23"/>
  <c r="BC119" i="23"/>
  <c r="DO119" i="23" s="1"/>
  <c r="BD170" i="23"/>
  <c r="Y170" i="23"/>
  <c r="BC53" i="23"/>
  <c r="DO53" i="23" s="1"/>
  <c r="X53" i="23"/>
  <c r="Y31" i="23"/>
  <c r="BD31" i="23"/>
  <c r="BC27" i="23"/>
  <c r="DO27" i="23" s="1"/>
  <c r="X27" i="23"/>
  <c r="X73" i="23"/>
  <c r="BC73" i="23"/>
  <c r="DO73" i="23" s="1"/>
  <c r="BC122" i="23"/>
  <c r="DO122" i="23" s="1"/>
  <c r="X122" i="23"/>
  <c r="X99" i="23"/>
  <c r="BC99" i="23"/>
  <c r="DO99" i="23" s="1"/>
  <c r="X96" i="23"/>
  <c r="BC96" i="23"/>
  <c r="DO96" i="23" s="1"/>
  <c r="BC145" i="23"/>
  <c r="DO145" i="23" s="1"/>
  <c r="X145" i="23"/>
  <c r="Y30" i="23"/>
  <c r="BD30" i="23"/>
  <c r="DP30" i="23" s="1"/>
  <c r="Z80" i="23"/>
  <c r="BE80" i="23"/>
  <c r="DO141" i="23"/>
  <c r="AA32" i="23"/>
  <c r="BF32" i="23"/>
  <c r="DO49" i="23"/>
  <c r="Y50" i="23"/>
  <c r="BD50" i="23"/>
  <c r="DP50" i="23" s="1"/>
  <c r="Y103" i="23"/>
  <c r="BD103" i="23"/>
  <c r="BE100" i="23"/>
  <c r="Z100" i="23"/>
  <c r="Y101" i="23"/>
  <c r="BD101" i="23"/>
  <c r="CI141" i="23"/>
  <c r="CK49" i="23"/>
  <c r="CG52" i="23"/>
  <c r="Y143" i="23"/>
  <c r="BD143" i="23"/>
  <c r="DP143" i="23" s="1"/>
  <c r="DO26" i="23"/>
  <c r="AA34" i="23"/>
  <c r="BF34" i="23"/>
  <c r="Y141" i="23"/>
  <c r="BD141" i="23"/>
  <c r="DP95" i="23"/>
  <c r="Z55" i="23"/>
  <c r="BE55" i="23"/>
  <c r="DM28" i="23"/>
  <c r="CI72" i="23"/>
  <c r="DO72" i="23"/>
  <c r="Y76" i="23"/>
  <c r="BD76" i="23"/>
  <c r="DP76" i="23" s="1"/>
  <c r="BB97" i="23"/>
  <c r="W97" i="23"/>
  <c r="Z165" i="23"/>
  <c r="BE165" i="23"/>
  <c r="DQ165" i="23" s="1"/>
  <c r="BB28" i="23"/>
  <c r="W28" i="23"/>
  <c r="CG75" i="23"/>
  <c r="Y72" i="23"/>
  <c r="BD72" i="23"/>
  <c r="Y54" i="23"/>
  <c r="BD54" i="23"/>
  <c r="DO164" i="23"/>
  <c r="DM97" i="23"/>
  <c r="V29" i="23"/>
  <c r="BA29" i="23"/>
  <c r="DM29" i="23" s="1"/>
  <c r="CG29" i="23"/>
  <c r="X144" i="23"/>
  <c r="BC144" i="23"/>
  <c r="DO144" i="23" s="1"/>
  <c r="CK95" i="23"/>
  <c r="CI26" i="23"/>
  <c r="Z172" i="23"/>
  <c r="BE172" i="23"/>
  <c r="BE124" i="23"/>
  <c r="Z124" i="23"/>
  <c r="Y146" i="23"/>
  <c r="BD146" i="23"/>
  <c r="CJ118" i="23"/>
  <c r="W52" i="23"/>
  <c r="BB52" i="23"/>
  <c r="BD57" i="23"/>
  <c r="Y57" i="23"/>
  <c r="Y121" i="23"/>
  <c r="BD121" i="23"/>
  <c r="DP121" i="23" s="1"/>
  <c r="Y164" i="23"/>
  <c r="BD164" i="23"/>
  <c r="Y142" i="23"/>
  <c r="BD142" i="23"/>
  <c r="DP142" i="23" s="1"/>
  <c r="BD118" i="23"/>
  <c r="Y118" i="23"/>
  <c r="CJ164" i="23"/>
  <c r="CH97" i="23"/>
  <c r="W75" i="23"/>
  <c r="BB75" i="23"/>
  <c r="Z78" i="23"/>
  <c r="BE78" i="23"/>
  <c r="Z95" i="23"/>
  <c r="BE95" i="23"/>
  <c r="Y33" i="23"/>
  <c r="BD33" i="23"/>
  <c r="Z207" i="23"/>
  <c r="AA206" i="23"/>
  <c r="Z79" i="23"/>
  <c r="BE79" i="23"/>
  <c r="DM75" i="23"/>
  <c r="BE147" i="23"/>
  <c r="Z147" i="23"/>
  <c r="Z51" i="23"/>
  <c r="BE51" i="23"/>
  <c r="DQ51" i="23" s="1"/>
  <c r="BB98" i="23"/>
  <c r="DN98" i="23" s="1"/>
  <c r="W98" i="23"/>
  <c r="Y74" i="23"/>
  <c r="BD74" i="23"/>
  <c r="DP74" i="23" s="1"/>
  <c r="Y49" i="23"/>
  <c r="BD49" i="23"/>
  <c r="Z148" i="23"/>
  <c r="BE148" i="23"/>
  <c r="DM52" i="23"/>
  <c r="DO118" i="23"/>
  <c r="Z56" i="23"/>
  <c r="BE56" i="23"/>
  <c r="BE169" i="23"/>
  <c r="Z169" i="23"/>
  <c r="Y168" i="23"/>
  <c r="BD168" i="23"/>
  <c r="DP168" i="23" s="1"/>
  <c r="BE120" i="23"/>
  <c r="DQ120" i="23" s="1"/>
  <c r="Z120" i="23"/>
  <c r="Y26" i="23"/>
  <c r="BD26" i="23"/>
  <c r="Y123" i="23"/>
  <c r="BD123" i="23"/>
  <c r="Z77" i="23"/>
  <c r="BE77" i="23"/>
  <c r="Y125" i="23"/>
  <c r="BD125" i="23"/>
  <c r="BE126" i="23"/>
  <c r="Z126" i="23"/>
  <c r="BD167" i="23"/>
  <c r="DP167" i="23" s="1"/>
  <c r="Y167" i="23"/>
  <c r="Y171" i="23"/>
  <c r="BD171" i="23"/>
  <c r="BE149" i="23"/>
  <c r="Z149" i="23"/>
  <c r="Y166" i="23"/>
  <c r="BD166" i="23"/>
  <c r="DP166" i="23" s="1"/>
  <c r="Z102" i="23"/>
  <c r="BE102" i="23"/>
  <c r="AH3" i="20"/>
  <c r="CK3" i="18"/>
  <c r="EV3" i="18"/>
  <c r="X3" i="18"/>
  <c r="X3" i="19"/>
  <c r="CH28" i="23" l="1"/>
  <c r="CM143" i="23"/>
  <c r="CJ74" i="23"/>
  <c r="Y119" i="23"/>
  <c r="BD119" i="23"/>
  <c r="DP119" i="23" s="1"/>
  <c r="BD27" i="23"/>
  <c r="DP27" i="23" s="1"/>
  <c r="Y27" i="23"/>
  <c r="Y96" i="23"/>
  <c r="BD96" i="23"/>
  <c r="DP96" i="23" s="1"/>
  <c r="Y99" i="23"/>
  <c r="BD99" i="23"/>
  <c r="DP99" i="23" s="1"/>
  <c r="BE31" i="23"/>
  <c r="Z31" i="23"/>
  <c r="BD122" i="23"/>
  <c r="DP122" i="23" s="1"/>
  <c r="Y122" i="23"/>
  <c r="BD53" i="23"/>
  <c r="DP53" i="23" s="1"/>
  <c r="Y53" i="23"/>
  <c r="Y145" i="23"/>
  <c r="BD145" i="23"/>
  <c r="DP145" i="23" s="1"/>
  <c r="BE170" i="23"/>
  <c r="Z170" i="23"/>
  <c r="BD73" i="23"/>
  <c r="DP73" i="23" s="1"/>
  <c r="Y73" i="23"/>
  <c r="Z171" i="23"/>
  <c r="BE171" i="23"/>
  <c r="DN75" i="23"/>
  <c r="BF172" i="23"/>
  <c r="AA172" i="23"/>
  <c r="BC28" i="23"/>
  <c r="X28" i="23"/>
  <c r="Z125" i="23"/>
  <c r="BE125" i="23"/>
  <c r="DP49" i="23"/>
  <c r="BC98" i="23"/>
  <c r="DO98" i="23" s="1"/>
  <c r="X98" i="23"/>
  <c r="BF147" i="23"/>
  <c r="AA147" i="23"/>
  <c r="BF78" i="23"/>
  <c r="AA78" i="23"/>
  <c r="DP118" i="23"/>
  <c r="BE54" i="23"/>
  <c r="Z54" i="23"/>
  <c r="CH75" i="23"/>
  <c r="AA55" i="23"/>
  <c r="BF55" i="23"/>
  <c r="BE30" i="23"/>
  <c r="DQ30" i="23" s="1"/>
  <c r="Z30" i="23"/>
  <c r="BF169" i="23"/>
  <c r="AA169" i="23"/>
  <c r="BF56" i="23"/>
  <c r="AA56" i="23"/>
  <c r="Z49" i="23"/>
  <c r="BE49" i="23"/>
  <c r="AA79" i="23"/>
  <c r="BF79" i="23"/>
  <c r="Z33" i="23"/>
  <c r="BE33" i="23"/>
  <c r="CI97" i="23"/>
  <c r="CK164" i="23"/>
  <c r="BE142" i="23"/>
  <c r="DQ142" i="23" s="1"/>
  <c r="Z142" i="23"/>
  <c r="DN52" i="23"/>
  <c r="CK118" i="23"/>
  <c r="DP72" i="23"/>
  <c r="AB34" i="23"/>
  <c r="BG34" i="23"/>
  <c r="CJ141" i="23"/>
  <c r="X52" i="23"/>
  <c r="BC52" i="23"/>
  <c r="BE168" i="23"/>
  <c r="DQ168" i="23" s="1"/>
  <c r="Z168" i="23"/>
  <c r="BE164" i="23"/>
  <c r="Z164" i="23"/>
  <c r="CJ26" i="23"/>
  <c r="DN28" i="23"/>
  <c r="DN97" i="23"/>
  <c r="CL49" i="23"/>
  <c r="Z121" i="23"/>
  <c r="BE121" i="23"/>
  <c r="DQ121" i="23" s="1"/>
  <c r="Y144" i="23"/>
  <c r="BD144" i="23"/>
  <c r="DP144" i="23" s="1"/>
  <c r="X97" i="23"/>
  <c r="BC97" i="23"/>
  <c r="BC75" i="23"/>
  <c r="X75" i="23"/>
  <c r="AA51" i="23"/>
  <c r="BF51" i="23"/>
  <c r="DR51" i="23" s="1"/>
  <c r="AA165" i="23"/>
  <c r="BF165" i="23"/>
  <c r="DR165" i="23" s="1"/>
  <c r="Z101" i="23"/>
  <c r="BE101" i="23"/>
  <c r="Z103" i="23"/>
  <c r="BE103" i="23"/>
  <c r="BF80" i="23"/>
  <c r="AA80" i="23"/>
  <c r="AA77" i="23"/>
  <c r="BF77" i="23"/>
  <c r="DQ95" i="23"/>
  <c r="BE166" i="23"/>
  <c r="DQ166" i="23" s="1"/>
  <c r="Z166" i="23"/>
  <c r="CL95" i="23"/>
  <c r="W29" i="23"/>
  <c r="CH29" i="23"/>
  <c r="BB29" i="23"/>
  <c r="DN29" i="23" s="1"/>
  <c r="DP141" i="23"/>
  <c r="Z143" i="23"/>
  <c r="BE143" i="23"/>
  <c r="DQ143" i="23" s="1"/>
  <c r="AA100" i="23"/>
  <c r="BF100" i="23"/>
  <c r="BE167" i="23"/>
  <c r="DQ167" i="23" s="1"/>
  <c r="Z167" i="23"/>
  <c r="Z74" i="23"/>
  <c r="BE74" i="23"/>
  <c r="DQ74" i="23" s="1"/>
  <c r="BF95" i="23"/>
  <c r="AA95" i="23"/>
  <c r="AA102" i="23"/>
  <c r="BF102" i="23"/>
  <c r="AA149" i="23"/>
  <c r="BF149" i="23"/>
  <c r="Z26" i="23"/>
  <c r="BE26" i="23"/>
  <c r="AA120" i="23"/>
  <c r="BF120" i="23"/>
  <c r="DR120" i="23" s="1"/>
  <c r="AA207" i="23"/>
  <c r="AB206" i="23"/>
  <c r="BE118" i="23"/>
  <c r="Z118" i="23"/>
  <c r="Z57" i="23"/>
  <c r="BE57" i="23"/>
  <c r="CJ72" i="23"/>
  <c r="Z141" i="23"/>
  <c r="BE141" i="23"/>
  <c r="DP164" i="23"/>
  <c r="Z72" i="23"/>
  <c r="BE72" i="23"/>
  <c r="Z123" i="23"/>
  <c r="BE123" i="23"/>
  <c r="Z146" i="23"/>
  <c r="BE146" i="23"/>
  <c r="BF126" i="23"/>
  <c r="AA126" i="23"/>
  <c r="DP26" i="23"/>
  <c r="BF124" i="23"/>
  <c r="AA124" i="23"/>
  <c r="AA148" i="23"/>
  <c r="BF148" i="23"/>
  <c r="BE76" i="23"/>
  <c r="DQ76" i="23" s="1"/>
  <c r="Z76" i="23"/>
  <c r="CH52" i="23"/>
  <c r="BE50" i="23"/>
  <c r="DQ50" i="23" s="1"/>
  <c r="Z50" i="23"/>
  <c r="AB32" i="23"/>
  <c r="BG32" i="23"/>
  <c r="CL3" i="18"/>
  <c r="EW3" i="18"/>
  <c r="Y3" i="18"/>
  <c r="Y3" i="19"/>
  <c r="CK74" i="23" l="1"/>
  <c r="CI28" i="23"/>
  <c r="CN143" i="23"/>
  <c r="BE119" i="23"/>
  <c r="DQ119" i="23" s="1"/>
  <c r="Z119" i="23"/>
  <c r="AA31" i="23"/>
  <c r="BF31" i="23"/>
  <c r="Z145" i="23"/>
  <c r="BE145" i="23"/>
  <c r="DQ145" i="23" s="1"/>
  <c r="BE99" i="23"/>
  <c r="DQ99" i="23" s="1"/>
  <c r="Z99" i="23"/>
  <c r="BE53" i="23"/>
  <c r="DQ53" i="23" s="1"/>
  <c r="Z53" i="23"/>
  <c r="BE73" i="23"/>
  <c r="DQ73" i="23" s="1"/>
  <c r="Z73" i="23"/>
  <c r="Z96" i="23"/>
  <c r="BE96" i="23"/>
  <c r="DQ96" i="23" s="1"/>
  <c r="BE122" i="23"/>
  <c r="DQ122" i="23" s="1"/>
  <c r="Z122" i="23"/>
  <c r="Z27" i="23"/>
  <c r="BE27" i="23"/>
  <c r="DQ27" i="23" s="1"/>
  <c r="AA170" i="23"/>
  <c r="BF170" i="23"/>
  <c r="AA146" i="23"/>
  <c r="BF146" i="23"/>
  <c r="DQ141" i="23"/>
  <c r="BE144" i="23"/>
  <c r="DQ144" i="23" s="1"/>
  <c r="Z144" i="23"/>
  <c r="CJ97" i="23"/>
  <c r="AA141" i="23"/>
  <c r="BF141" i="23"/>
  <c r="DQ118" i="23"/>
  <c r="AB120" i="23"/>
  <c r="BG120" i="23"/>
  <c r="DS120" i="23" s="1"/>
  <c r="AA168" i="23"/>
  <c r="BF168" i="23"/>
  <c r="DR168" i="23" s="1"/>
  <c r="DQ49" i="23"/>
  <c r="AB147" i="23"/>
  <c r="BG147" i="23"/>
  <c r="BF166" i="23"/>
  <c r="DR166" i="23" s="1"/>
  <c r="AA166" i="23"/>
  <c r="AC32" i="23"/>
  <c r="BH32" i="23"/>
  <c r="BF76" i="23"/>
  <c r="DR76" i="23" s="1"/>
  <c r="AA76" i="23"/>
  <c r="DQ72" i="23"/>
  <c r="BF57" i="23"/>
  <c r="AA57" i="23"/>
  <c r="DQ26" i="23"/>
  <c r="AA101" i="23"/>
  <c r="BF101" i="23"/>
  <c r="AA121" i="23"/>
  <c r="BF121" i="23"/>
  <c r="DR121" i="23" s="1"/>
  <c r="BF164" i="23"/>
  <c r="AA164" i="23"/>
  <c r="AA49" i="23"/>
  <c r="BF49" i="23"/>
  <c r="AA125" i="23"/>
  <c r="BF125" i="23"/>
  <c r="AA118" i="23"/>
  <c r="BF118" i="23"/>
  <c r="AB79" i="23"/>
  <c r="BG79" i="23"/>
  <c r="AA30" i="23"/>
  <c r="BF30" i="23"/>
  <c r="DR30" i="23" s="1"/>
  <c r="BF50" i="23"/>
  <c r="DR50" i="23" s="1"/>
  <c r="AA50" i="23"/>
  <c r="AA72" i="23"/>
  <c r="BF72" i="23"/>
  <c r="AA26" i="23"/>
  <c r="BF26" i="23"/>
  <c r="AB100" i="23"/>
  <c r="BG100" i="23"/>
  <c r="AB77" i="23"/>
  <c r="BG77" i="23"/>
  <c r="AB51" i="23"/>
  <c r="BG51" i="23"/>
  <c r="DS51" i="23" s="1"/>
  <c r="DQ164" i="23"/>
  <c r="CK141" i="23"/>
  <c r="CI75" i="23"/>
  <c r="Y98" i="23"/>
  <c r="BD98" i="23"/>
  <c r="DP98" i="23" s="1"/>
  <c r="BF171" i="23"/>
  <c r="AA171" i="23"/>
  <c r="CI52" i="23"/>
  <c r="AA103" i="23"/>
  <c r="BF103" i="23"/>
  <c r="CK26" i="23"/>
  <c r="BG95" i="23"/>
  <c r="AB95" i="23"/>
  <c r="BG80" i="23"/>
  <c r="AB80" i="23"/>
  <c r="BF142" i="23"/>
  <c r="DR142" i="23" s="1"/>
  <c r="AA142" i="23"/>
  <c r="CL164" i="23"/>
  <c r="BG56" i="23"/>
  <c r="AB56" i="23"/>
  <c r="AB55" i="23"/>
  <c r="BG55" i="23"/>
  <c r="BF54" i="23"/>
  <c r="AA54" i="23"/>
  <c r="Y28" i="23"/>
  <c r="BD28" i="23"/>
  <c r="CL118" i="23"/>
  <c r="AA123" i="23"/>
  <c r="BF123" i="23"/>
  <c r="AB124" i="23"/>
  <c r="BG124" i="23"/>
  <c r="AB126" i="23"/>
  <c r="BG126" i="23"/>
  <c r="CK72" i="23"/>
  <c r="DR95" i="23"/>
  <c r="AA74" i="23"/>
  <c r="BF74" i="23"/>
  <c r="DR74" i="23" s="1"/>
  <c r="AA143" i="23"/>
  <c r="BF143" i="23"/>
  <c r="DR143" i="23" s="1"/>
  <c r="CI29" i="23"/>
  <c r="X29" i="23"/>
  <c r="BC29" i="23"/>
  <c r="DO29" i="23" s="1"/>
  <c r="AB165" i="23"/>
  <c r="BG165" i="23"/>
  <c r="DS165" i="23" s="1"/>
  <c r="BD75" i="23"/>
  <c r="Y75" i="23"/>
  <c r="DO97" i="23"/>
  <c r="DO52" i="23"/>
  <c r="DO28" i="23"/>
  <c r="AB102" i="23"/>
  <c r="BG102" i="23"/>
  <c r="AB148" i="23"/>
  <c r="BG148" i="23"/>
  <c r="AB149" i="23"/>
  <c r="BG149" i="23"/>
  <c r="BF167" i="23"/>
  <c r="DR167" i="23" s="1"/>
  <c r="AA167" i="23"/>
  <c r="CM95" i="23"/>
  <c r="DO75" i="23"/>
  <c r="Y97" i="23"/>
  <c r="BD97" i="23"/>
  <c r="Y52" i="23"/>
  <c r="BD52" i="23"/>
  <c r="BF33" i="23"/>
  <c r="AA33" i="23"/>
  <c r="BG169" i="23"/>
  <c r="AB169" i="23"/>
  <c r="AB172" i="23"/>
  <c r="BG172" i="23"/>
  <c r="AC206" i="23"/>
  <c r="AB207" i="23"/>
  <c r="CM49" i="23"/>
  <c r="AC34" i="23"/>
  <c r="BH34" i="23"/>
  <c r="BG78" i="23"/>
  <c r="AB78" i="23"/>
  <c r="CM3" i="18"/>
  <c r="EX3" i="18"/>
  <c r="Z3" i="18"/>
  <c r="Z3" i="19"/>
  <c r="CJ28" i="23" l="1"/>
  <c r="CL74" i="23"/>
  <c r="CO143" i="23"/>
  <c r="BF119" i="23"/>
  <c r="DR119" i="23" s="1"/>
  <c r="AA119" i="23"/>
  <c r="AA53" i="23"/>
  <c r="BF53" i="23"/>
  <c r="DR53" i="23" s="1"/>
  <c r="BF27" i="23"/>
  <c r="DR27" i="23" s="1"/>
  <c r="AA27" i="23"/>
  <c r="AA122" i="23"/>
  <c r="BF122" i="23"/>
  <c r="DR122" i="23" s="1"/>
  <c r="BF99" i="23"/>
  <c r="DR99" i="23" s="1"/>
  <c r="AA99" i="23"/>
  <c r="BF96" i="23"/>
  <c r="DR96" i="23" s="1"/>
  <c r="AA96" i="23"/>
  <c r="AA145" i="23"/>
  <c r="BF145" i="23"/>
  <c r="DR145" i="23" s="1"/>
  <c r="AB170" i="23"/>
  <c r="BG170" i="23"/>
  <c r="AA73" i="23"/>
  <c r="BF73" i="23"/>
  <c r="DR73" i="23" s="1"/>
  <c r="AB31" i="23"/>
  <c r="BG31" i="23"/>
  <c r="AC55" i="23"/>
  <c r="BH55" i="23"/>
  <c r="BG171" i="23"/>
  <c r="AB171" i="23"/>
  <c r="AC51" i="23"/>
  <c r="BH51" i="23"/>
  <c r="DT51" i="23" s="1"/>
  <c r="BG26" i="23"/>
  <c r="AB26" i="23"/>
  <c r="AC79" i="23"/>
  <c r="BH79" i="23"/>
  <c r="BG101" i="23"/>
  <c r="AB101" i="23"/>
  <c r="BG166" i="23"/>
  <c r="DS166" i="23" s="1"/>
  <c r="AB166" i="23"/>
  <c r="CK97" i="23"/>
  <c r="CN49" i="23"/>
  <c r="DP52" i="23"/>
  <c r="AC165" i="23"/>
  <c r="BH165" i="23"/>
  <c r="DT165" i="23" s="1"/>
  <c r="AB143" i="23"/>
  <c r="BG143" i="23"/>
  <c r="DS143" i="23" s="1"/>
  <c r="DP28" i="23"/>
  <c r="BH56" i="23"/>
  <c r="AC56" i="23"/>
  <c r="CL141" i="23"/>
  <c r="BG164" i="23"/>
  <c r="AB164" i="23"/>
  <c r="AC120" i="23"/>
  <c r="BH120" i="23"/>
  <c r="DT120" i="23" s="1"/>
  <c r="BF144" i="23"/>
  <c r="DR144" i="23" s="1"/>
  <c r="AA144" i="23"/>
  <c r="AD34" i="23"/>
  <c r="BI34" i="23"/>
  <c r="AC169" i="23"/>
  <c r="BH169" i="23"/>
  <c r="BE52" i="23"/>
  <c r="Z52" i="23"/>
  <c r="AC126" i="23"/>
  <c r="BH126" i="23"/>
  <c r="Z28" i="23"/>
  <c r="BE28" i="23"/>
  <c r="DR164" i="23"/>
  <c r="BH78" i="23"/>
  <c r="AC78" i="23"/>
  <c r="AB74" i="23"/>
  <c r="BG74" i="23"/>
  <c r="DS74" i="23" s="1"/>
  <c r="CL72" i="23"/>
  <c r="CL26" i="23"/>
  <c r="BE98" i="23"/>
  <c r="DQ98" i="23" s="1"/>
  <c r="Z98" i="23"/>
  <c r="AC100" i="23"/>
  <c r="BH100" i="23"/>
  <c r="BG50" i="23"/>
  <c r="DS50" i="23" s="1"/>
  <c r="AB50" i="23"/>
  <c r="DR118" i="23"/>
  <c r="DR49" i="23"/>
  <c r="BG33" i="23"/>
  <c r="AB33" i="23"/>
  <c r="DP97" i="23"/>
  <c r="CN95" i="23"/>
  <c r="AC149" i="23"/>
  <c r="BH149" i="23"/>
  <c r="AC102" i="23"/>
  <c r="BH102" i="23"/>
  <c r="AC124" i="23"/>
  <c r="BH124" i="23"/>
  <c r="AC77" i="23"/>
  <c r="BH77" i="23"/>
  <c r="AB118" i="23"/>
  <c r="BG118" i="23"/>
  <c r="AB49" i="23"/>
  <c r="BG49" i="23"/>
  <c r="BG76" i="23"/>
  <c r="DS76" i="23" s="1"/>
  <c r="AB76" i="23"/>
  <c r="DR141" i="23"/>
  <c r="BG123" i="23"/>
  <c r="AB123" i="23"/>
  <c r="BG54" i="23"/>
  <c r="AB54" i="23"/>
  <c r="CM164" i="23"/>
  <c r="BH80" i="23"/>
  <c r="AC80" i="23"/>
  <c r="BH95" i="23"/>
  <c r="AC95" i="23"/>
  <c r="CJ75" i="23"/>
  <c r="BG57" i="23"/>
  <c r="AB57" i="23"/>
  <c r="BG141" i="23"/>
  <c r="AB141" i="23"/>
  <c r="AD206" i="23"/>
  <c r="AC207" i="23"/>
  <c r="BH148" i="23"/>
  <c r="AC148" i="23"/>
  <c r="Z97" i="23"/>
  <c r="BE97" i="23"/>
  <c r="Z75" i="23"/>
  <c r="BE75" i="23"/>
  <c r="BD29" i="23"/>
  <c r="DP29" i="23" s="1"/>
  <c r="CJ29" i="23"/>
  <c r="Y29" i="23"/>
  <c r="CM118" i="23"/>
  <c r="DS95" i="23"/>
  <c r="BG103" i="23"/>
  <c r="AB103" i="23"/>
  <c r="DR72" i="23"/>
  <c r="AB30" i="23"/>
  <c r="BG30" i="23"/>
  <c r="DS30" i="23" s="1"/>
  <c r="AB121" i="23"/>
  <c r="BG121" i="23"/>
  <c r="DS121" i="23" s="1"/>
  <c r="BG146" i="23"/>
  <c r="AB146" i="23"/>
  <c r="AC172" i="23"/>
  <c r="BH172" i="23"/>
  <c r="AB167" i="23"/>
  <c r="BG167" i="23"/>
  <c r="DS167" i="23" s="1"/>
  <c r="DP75" i="23"/>
  <c r="BG142" i="23"/>
  <c r="DS142" i="23" s="1"/>
  <c r="AB142" i="23"/>
  <c r="CJ52" i="23"/>
  <c r="DR26" i="23"/>
  <c r="AB72" i="23"/>
  <c r="BG72" i="23"/>
  <c r="AB125" i="23"/>
  <c r="BG125" i="23"/>
  <c r="AD32" i="23"/>
  <c r="BI32" i="23"/>
  <c r="AC147" i="23"/>
  <c r="BH147" i="23"/>
  <c r="AB168" i="23"/>
  <c r="BG168" i="23"/>
  <c r="DS168" i="23" s="1"/>
  <c r="EY3" i="18"/>
  <c r="CN3" i="18"/>
  <c r="AA3" i="18"/>
  <c r="AA3" i="19"/>
  <c r="CP143" i="23" l="1"/>
  <c r="CK28" i="23"/>
  <c r="CM74" i="23"/>
  <c r="AB119" i="23"/>
  <c r="BG119" i="23"/>
  <c r="DS119" i="23" s="1"/>
  <c r="BG73" i="23"/>
  <c r="DS73" i="23" s="1"/>
  <c r="AB73" i="23"/>
  <c r="BG99" i="23"/>
  <c r="DS99" i="23" s="1"/>
  <c r="AB99" i="23"/>
  <c r="AC170" i="23"/>
  <c r="BH170" i="23"/>
  <c r="AB122" i="23"/>
  <c r="BG122" i="23"/>
  <c r="DS122" i="23" s="1"/>
  <c r="BG27" i="23"/>
  <c r="DS27" i="23" s="1"/>
  <c r="AB27" i="23"/>
  <c r="AC31" i="23"/>
  <c r="BH31" i="23"/>
  <c r="AB145" i="23"/>
  <c r="BG145" i="23"/>
  <c r="DS145" i="23" s="1"/>
  <c r="BG96" i="23"/>
  <c r="DS96" i="23" s="1"/>
  <c r="AB96" i="23"/>
  <c r="BG53" i="23"/>
  <c r="DS53" i="23" s="1"/>
  <c r="AB53" i="23"/>
  <c r="BH123" i="23"/>
  <c r="AC123" i="23"/>
  <c r="BI77" i="23"/>
  <c r="AD77" i="23"/>
  <c r="AC33" i="23"/>
  <c r="BH33" i="23"/>
  <c r="BH168" i="23"/>
  <c r="DT168" i="23" s="1"/>
  <c r="AC168" i="23"/>
  <c r="CK75" i="23"/>
  <c r="DS118" i="23"/>
  <c r="CM26" i="23"/>
  <c r="BH74" i="23"/>
  <c r="DT74" i="23" s="1"/>
  <c r="AC74" i="23"/>
  <c r="AC164" i="23"/>
  <c r="BH164" i="23"/>
  <c r="DT95" i="23"/>
  <c r="AD100" i="23"/>
  <c r="BI100" i="23"/>
  <c r="AD56" i="23"/>
  <c r="BI56" i="23"/>
  <c r="AC143" i="23"/>
  <c r="BH143" i="23"/>
  <c r="DT143" i="23" s="1"/>
  <c r="CK29" i="23"/>
  <c r="Z29" i="23"/>
  <c r="BE29" i="23"/>
  <c r="DQ29" i="23" s="1"/>
  <c r="AE206" i="23"/>
  <c r="AD207" i="23"/>
  <c r="AD80" i="23"/>
  <c r="BI80" i="23"/>
  <c r="AC118" i="23"/>
  <c r="BH118" i="23"/>
  <c r="AD149" i="23"/>
  <c r="BI149" i="23"/>
  <c r="BF98" i="23"/>
  <c r="DR98" i="23" s="1"/>
  <c r="AA98" i="23"/>
  <c r="DQ28" i="23"/>
  <c r="AD169" i="23"/>
  <c r="BI169" i="23"/>
  <c r="DS164" i="23"/>
  <c r="BI165" i="23"/>
  <c r="DU165" i="23" s="1"/>
  <c r="AD165" i="23"/>
  <c r="CL97" i="23"/>
  <c r="AD78" i="23"/>
  <c r="BI78" i="23"/>
  <c r="DQ97" i="23"/>
  <c r="CO95" i="23"/>
  <c r="AA28" i="23"/>
  <c r="BF28" i="23"/>
  <c r="AC26" i="23"/>
  <c r="BH26" i="23"/>
  <c r="AD55" i="23"/>
  <c r="BI55" i="23"/>
  <c r="AD120" i="23"/>
  <c r="BI120" i="23"/>
  <c r="DU120" i="23" s="1"/>
  <c r="BH101" i="23"/>
  <c r="AC101" i="23"/>
  <c r="AC142" i="23"/>
  <c r="BH142" i="23"/>
  <c r="DT142" i="23" s="1"/>
  <c r="AD172" i="23"/>
  <c r="BI172" i="23"/>
  <c r="BF97" i="23"/>
  <c r="AA97" i="23"/>
  <c r="BH141" i="23"/>
  <c r="AC141" i="23"/>
  <c r="CN164" i="23"/>
  <c r="AC76" i="23"/>
  <c r="BH76" i="23"/>
  <c r="DT76" i="23" s="1"/>
  <c r="AC50" i="23"/>
  <c r="BH50" i="23"/>
  <c r="DT50" i="23" s="1"/>
  <c r="BJ34" i="23"/>
  <c r="AE34" i="23"/>
  <c r="DS26" i="23"/>
  <c r="AC167" i="23"/>
  <c r="BH167" i="23"/>
  <c r="DT167" i="23" s="1"/>
  <c r="CN118" i="23"/>
  <c r="AC30" i="23"/>
  <c r="BH30" i="23"/>
  <c r="DT30" i="23" s="1"/>
  <c r="BJ32" i="23"/>
  <c r="AE32" i="23"/>
  <c r="DS72" i="23"/>
  <c r="AC121" i="23"/>
  <c r="BH121" i="23"/>
  <c r="DT121" i="23" s="1"/>
  <c r="DS141" i="23"/>
  <c r="AD102" i="23"/>
  <c r="BI102" i="23"/>
  <c r="AD126" i="23"/>
  <c r="BI126" i="23"/>
  <c r="BG144" i="23"/>
  <c r="DS144" i="23" s="1"/>
  <c r="AB144" i="23"/>
  <c r="CO49" i="23"/>
  <c r="CK52" i="23"/>
  <c r="BH72" i="23"/>
  <c r="AC72" i="23"/>
  <c r="DQ75" i="23"/>
  <c r="AC54" i="23"/>
  <c r="BH54" i="23"/>
  <c r="DS49" i="23"/>
  <c r="AD124" i="23"/>
  <c r="BI124" i="23"/>
  <c r="CM72" i="23"/>
  <c r="CM141" i="23"/>
  <c r="AC166" i="23"/>
  <c r="BH166" i="23"/>
  <c r="DT166" i="23" s="1"/>
  <c r="BH103" i="23"/>
  <c r="AC103" i="23"/>
  <c r="DQ52" i="23"/>
  <c r="BH171" i="23"/>
  <c r="AC171" i="23"/>
  <c r="AD147" i="23"/>
  <c r="BI147" i="23"/>
  <c r="BH125" i="23"/>
  <c r="AC125" i="23"/>
  <c r="BH146" i="23"/>
  <c r="AC146" i="23"/>
  <c r="BF75" i="23"/>
  <c r="AA75" i="23"/>
  <c r="BI148" i="23"/>
  <c r="AD148" i="23"/>
  <c r="BH57" i="23"/>
  <c r="AC57" i="23"/>
  <c r="BI95" i="23"/>
  <c r="AD95" i="23"/>
  <c r="AC49" i="23"/>
  <c r="BH49" i="23"/>
  <c r="BF52" i="23"/>
  <c r="AA52" i="23"/>
  <c r="AD79" i="23"/>
  <c r="BI79" i="23"/>
  <c r="BI51" i="23"/>
  <c r="DU51" i="23" s="1"/>
  <c r="AD51" i="23"/>
  <c r="EZ3" i="18"/>
  <c r="CO3" i="18"/>
  <c r="AB3" i="18"/>
  <c r="AB3" i="19"/>
  <c r="CQ143" i="23" l="1"/>
  <c r="CN74" i="23"/>
  <c r="CL28" i="23"/>
  <c r="BH119" i="23"/>
  <c r="DT119" i="23" s="1"/>
  <c r="AC119" i="23"/>
  <c r="BH122" i="23"/>
  <c r="DT122" i="23" s="1"/>
  <c r="AC122" i="23"/>
  <c r="AC145" i="23"/>
  <c r="BH145" i="23"/>
  <c r="DT145" i="23" s="1"/>
  <c r="BI170" i="23"/>
  <c r="AD170" i="23"/>
  <c r="AD31" i="23"/>
  <c r="BI31" i="23"/>
  <c r="AC99" i="23"/>
  <c r="BH99" i="23"/>
  <c r="DT99" i="23" s="1"/>
  <c r="AC53" i="23"/>
  <c r="BH53" i="23"/>
  <c r="DT53" i="23" s="1"/>
  <c r="AC27" i="23"/>
  <c r="BH27" i="23"/>
  <c r="DT27" i="23" s="1"/>
  <c r="AC73" i="23"/>
  <c r="BH73" i="23"/>
  <c r="DT73" i="23" s="1"/>
  <c r="AC96" i="23"/>
  <c r="BH96" i="23"/>
  <c r="DT96" i="23" s="1"/>
  <c r="AC144" i="23"/>
  <c r="BH144" i="23"/>
  <c r="DT144" i="23" s="1"/>
  <c r="CL75" i="23"/>
  <c r="BJ79" i="23"/>
  <c r="AE79" i="23"/>
  <c r="DR28" i="23"/>
  <c r="AE80" i="23"/>
  <c r="BJ80" i="23"/>
  <c r="CN26" i="23"/>
  <c r="BI168" i="23"/>
  <c r="DU168" i="23" s="1"/>
  <c r="AD168" i="23"/>
  <c r="AD101" i="23"/>
  <c r="BI101" i="23"/>
  <c r="BI49" i="23"/>
  <c r="AD49" i="23"/>
  <c r="DT26" i="23"/>
  <c r="BJ165" i="23"/>
  <c r="DV165" i="23" s="1"/>
  <c r="AE165" i="23"/>
  <c r="AE56" i="23"/>
  <c r="BJ56" i="23"/>
  <c r="BJ148" i="23"/>
  <c r="AE148" i="23"/>
  <c r="BK32" i="23"/>
  <c r="AF32" i="23"/>
  <c r="AD50" i="23"/>
  <c r="BI50" i="23"/>
  <c r="DU50" i="23" s="1"/>
  <c r="BJ172" i="23"/>
  <c r="AE172" i="23"/>
  <c r="AD26" i="23"/>
  <c r="BI26" i="23"/>
  <c r="BG28" i="23"/>
  <c r="AB28" i="23"/>
  <c r="DT164" i="23"/>
  <c r="CO118" i="23"/>
  <c r="AD103" i="23"/>
  <c r="BI103" i="23"/>
  <c r="BI141" i="23"/>
  <c r="AD141" i="23"/>
  <c r="AE120" i="23"/>
  <c r="BJ120" i="23"/>
  <c r="DV120" i="23" s="1"/>
  <c r="AE78" i="23"/>
  <c r="BJ78" i="23"/>
  <c r="AE149" i="23"/>
  <c r="BJ149" i="23"/>
  <c r="CL29" i="23"/>
  <c r="AA29" i="23"/>
  <c r="BF29" i="23"/>
  <c r="DR29" i="23" s="1"/>
  <c r="BJ100" i="23"/>
  <c r="AE100" i="23"/>
  <c r="BI164" i="23"/>
  <c r="AD164" i="23"/>
  <c r="DR97" i="23"/>
  <c r="CL52" i="23"/>
  <c r="BI30" i="23"/>
  <c r="DU30" i="23" s="1"/>
  <c r="AD30" i="23"/>
  <c r="AE147" i="23"/>
  <c r="BJ147" i="23"/>
  <c r="CP49" i="23"/>
  <c r="AD167" i="23"/>
  <c r="BI167" i="23"/>
  <c r="DU167" i="23" s="1"/>
  <c r="DT141" i="23"/>
  <c r="AD142" i="23"/>
  <c r="BI142" i="23"/>
  <c r="DU142" i="23" s="1"/>
  <c r="DT118" i="23"/>
  <c r="AD33" i="23"/>
  <c r="BI33" i="23"/>
  <c r="AD57" i="23"/>
  <c r="BI57" i="23"/>
  <c r="BJ55" i="23"/>
  <c r="AE55" i="23"/>
  <c r="AE124" i="23"/>
  <c r="BJ124" i="23"/>
  <c r="AB75" i="23"/>
  <c r="BG75" i="23"/>
  <c r="BI72" i="23"/>
  <c r="AD72" i="23"/>
  <c r="BI121" i="23"/>
  <c r="DU121" i="23" s="1"/>
  <c r="AD121" i="23"/>
  <c r="BK34" i="23"/>
  <c r="AF34" i="23"/>
  <c r="AD76" i="23"/>
  <c r="BI76" i="23"/>
  <c r="DU76" i="23" s="1"/>
  <c r="CP95" i="23"/>
  <c r="AD118" i="23"/>
  <c r="BI118" i="23"/>
  <c r="BJ77" i="23"/>
  <c r="AE77" i="23"/>
  <c r="AE126" i="23"/>
  <c r="BJ126" i="23"/>
  <c r="BJ95" i="23"/>
  <c r="AE95" i="23"/>
  <c r="AD171" i="23"/>
  <c r="BI171" i="23"/>
  <c r="BJ51" i="23"/>
  <c r="DV51" i="23" s="1"/>
  <c r="AE51" i="23"/>
  <c r="BG52" i="23"/>
  <c r="AB52" i="23"/>
  <c r="DU95" i="23"/>
  <c r="DR75" i="23"/>
  <c r="BI166" i="23"/>
  <c r="DU166" i="23" s="1"/>
  <c r="AD166" i="23"/>
  <c r="DT72" i="23"/>
  <c r="CO164" i="23"/>
  <c r="CM97" i="23"/>
  <c r="AF206" i="23"/>
  <c r="AE207" i="23"/>
  <c r="DT49" i="23"/>
  <c r="CN72" i="23"/>
  <c r="DR52" i="23"/>
  <c r="BI146" i="23"/>
  <c r="AD146" i="23"/>
  <c r="BI125" i="23"/>
  <c r="AD125" i="23"/>
  <c r="CN141" i="23"/>
  <c r="AD54" i="23"/>
  <c r="BI54" i="23"/>
  <c r="AE102" i="23"/>
  <c r="BJ102" i="23"/>
  <c r="BG97" i="23"/>
  <c r="AB97" i="23"/>
  <c r="BJ169" i="23"/>
  <c r="AE169" i="23"/>
  <c r="AB98" i="23"/>
  <c r="BG98" i="23"/>
  <c r="DS98" i="23" s="1"/>
  <c r="BI143" i="23"/>
  <c r="DU143" i="23" s="1"/>
  <c r="AD143" i="23"/>
  <c r="BI74" i="23"/>
  <c r="DU74" i="23" s="1"/>
  <c r="AD74" i="23"/>
  <c r="BI123" i="23"/>
  <c r="AD123" i="23"/>
  <c r="FA3" i="18"/>
  <c r="CP3" i="18"/>
  <c r="AC3" i="18"/>
  <c r="AC3" i="19"/>
  <c r="CM28" i="23" l="1"/>
  <c r="CO74" i="23"/>
  <c r="CR143" i="23"/>
  <c r="BI119" i="23"/>
  <c r="DU119" i="23" s="1"/>
  <c r="AD119" i="23"/>
  <c r="AD27" i="23"/>
  <c r="BI27" i="23"/>
  <c r="DU27" i="23" s="1"/>
  <c r="BJ170" i="23"/>
  <c r="AE170" i="23"/>
  <c r="AE31" i="23"/>
  <c r="BJ31" i="23"/>
  <c r="BI53" i="23"/>
  <c r="DU53" i="23" s="1"/>
  <c r="AD53" i="23"/>
  <c r="AD96" i="23"/>
  <c r="BI96" i="23"/>
  <c r="DU96" i="23" s="1"/>
  <c r="BI145" i="23"/>
  <c r="DU145" i="23" s="1"/>
  <c r="AD145" i="23"/>
  <c r="BI99" i="23"/>
  <c r="DU99" i="23" s="1"/>
  <c r="AD99" i="23"/>
  <c r="AD122" i="23"/>
  <c r="BI122" i="23"/>
  <c r="DU122" i="23" s="1"/>
  <c r="AD73" i="23"/>
  <c r="BI73" i="23"/>
  <c r="DU73" i="23" s="1"/>
  <c r="BJ143" i="23"/>
  <c r="DV143" i="23" s="1"/>
  <c r="AE143" i="23"/>
  <c r="BJ146" i="23"/>
  <c r="AE146" i="23"/>
  <c r="CQ95" i="23"/>
  <c r="DU72" i="23"/>
  <c r="AF124" i="23"/>
  <c r="BK124" i="23"/>
  <c r="BJ57" i="23"/>
  <c r="AE57" i="23"/>
  <c r="AE142" i="23"/>
  <c r="BJ142" i="23"/>
  <c r="DV142" i="23" s="1"/>
  <c r="DU26" i="23"/>
  <c r="AE50" i="23"/>
  <c r="BJ50" i="23"/>
  <c r="DV50" i="23" s="1"/>
  <c r="AE101" i="23"/>
  <c r="BJ101" i="23"/>
  <c r="AF80" i="23"/>
  <c r="BK80" i="23"/>
  <c r="AE166" i="23"/>
  <c r="BJ166" i="23"/>
  <c r="DV166" i="23" s="1"/>
  <c r="AF126" i="23"/>
  <c r="BK126" i="23"/>
  <c r="BJ121" i="23"/>
  <c r="DV121" i="23" s="1"/>
  <c r="AE121" i="23"/>
  <c r="BK55" i="23"/>
  <c r="AF55" i="23"/>
  <c r="AF78" i="23"/>
  <c r="BK78" i="23"/>
  <c r="BJ26" i="23"/>
  <c r="AE26" i="23"/>
  <c r="AF148" i="23"/>
  <c r="BK148" i="23"/>
  <c r="AD144" i="23"/>
  <c r="BI144" i="23"/>
  <c r="DU144" i="23" s="1"/>
  <c r="AG34" i="23"/>
  <c r="BM34" i="23" s="1"/>
  <c r="BL34" i="23"/>
  <c r="CQ49" i="23"/>
  <c r="BK100" i="23"/>
  <c r="AF100" i="23"/>
  <c r="AE123" i="23"/>
  <c r="BJ123" i="23"/>
  <c r="CN97" i="23"/>
  <c r="AC52" i="23"/>
  <c r="BH52" i="23"/>
  <c r="CM29" i="23"/>
  <c r="BG29" i="23"/>
  <c r="DS29" i="23" s="1"/>
  <c r="AB29" i="23"/>
  <c r="BJ103" i="23"/>
  <c r="AE103" i="23"/>
  <c r="BK79" i="23"/>
  <c r="AF79" i="23"/>
  <c r="DS28" i="23"/>
  <c r="AC97" i="23"/>
  <c r="BH97" i="23"/>
  <c r="DS52" i="23"/>
  <c r="AF95" i="23"/>
  <c r="BK95" i="23"/>
  <c r="AE33" i="23"/>
  <c r="BJ33" i="23"/>
  <c r="BJ30" i="23"/>
  <c r="DV30" i="23" s="1"/>
  <c r="AE30" i="23"/>
  <c r="CP118" i="23"/>
  <c r="BK172" i="23"/>
  <c r="AF172" i="23"/>
  <c r="BJ168" i="23"/>
  <c r="DV168" i="23" s="1"/>
  <c r="AE168" i="23"/>
  <c r="AG206" i="23"/>
  <c r="AF207" i="23"/>
  <c r="CM75" i="23"/>
  <c r="AE54" i="23"/>
  <c r="BJ54" i="23"/>
  <c r="CO141" i="23"/>
  <c r="AC98" i="23"/>
  <c r="BH98" i="23"/>
  <c r="DT98" i="23" s="1"/>
  <c r="AF169" i="23"/>
  <c r="BK169" i="23"/>
  <c r="DS97" i="23"/>
  <c r="CO72" i="23"/>
  <c r="BK51" i="23"/>
  <c r="DW51" i="23" s="1"/>
  <c r="AF51" i="23"/>
  <c r="DV95" i="23"/>
  <c r="BJ167" i="23"/>
  <c r="DV167" i="23" s="1"/>
  <c r="AE167" i="23"/>
  <c r="AE164" i="23"/>
  <c r="BJ164" i="23"/>
  <c r="AF120" i="23"/>
  <c r="BK120" i="23"/>
  <c r="DW120" i="23" s="1"/>
  <c r="AF56" i="23"/>
  <c r="BK56" i="23"/>
  <c r="BJ49" i="23"/>
  <c r="AE49" i="23"/>
  <c r="BK77" i="23"/>
  <c r="AF77" i="23"/>
  <c r="AE72" i="23"/>
  <c r="BJ72" i="23"/>
  <c r="BK102" i="23"/>
  <c r="AF102" i="23"/>
  <c r="CP164" i="23"/>
  <c r="DU118" i="23"/>
  <c r="DS75" i="23"/>
  <c r="AF147" i="23"/>
  <c r="BK147" i="23"/>
  <c r="DU164" i="23"/>
  <c r="AF149" i="23"/>
  <c r="BK149" i="23"/>
  <c r="BJ141" i="23"/>
  <c r="AE141" i="23"/>
  <c r="AG32" i="23"/>
  <c r="BM32" i="23" s="1"/>
  <c r="BL32" i="23"/>
  <c r="BK165" i="23"/>
  <c r="DW165" i="23" s="1"/>
  <c r="AF165" i="23"/>
  <c r="DU49" i="23"/>
  <c r="CO26" i="23"/>
  <c r="BJ171" i="23"/>
  <c r="AE171" i="23"/>
  <c r="AE74" i="23"/>
  <c r="BJ74" i="23"/>
  <c r="DV74" i="23" s="1"/>
  <c r="BJ125" i="23"/>
  <c r="AE125" i="23"/>
  <c r="AE118" i="23"/>
  <c r="BJ118" i="23"/>
  <c r="AE76" i="23"/>
  <c r="BJ76" i="23"/>
  <c r="DV76" i="23" s="1"/>
  <c r="BH75" i="23"/>
  <c r="AC75" i="23"/>
  <c r="CM52" i="23"/>
  <c r="DU141" i="23"/>
  <c r="AC28" i="23"/>
  <c r="BH28" i="23"/>
  <c r="FB3" i="18"/>
  <c r="CQ3" i="18"/>
  <c r="AD3" i="18"/>
  <c r="AD3" i="19"/>
  <c r="CP74" i="23" l="1"/>
  <c r="CS143" i="23"/>
  <c r="CN28" i="23"/>
  <c r="BJ119" i="23"/>
  <c r="DV119" i="23" s="1"/>
  <c r="AE119" i="23"/>
  <c r="BJ99" i="23"/>
  <c r="DV99" i="23" s="1"/>
  <c r="AE99" i="23"/>
  <c r="BJ145" i="23"/>
  <c r="DV145" i="23" s="1"/>
  <c r="AE145" i="23"/>
  <c r="AF31" i="23"/>
  <c r="BK31" i="23"/>
  <c r="AF170" i="23"/>
  <c r="BK170" i="23"/>
  <c r="AE73" i="23"/>
  <c r="BJ73" i="23"/>
  <c r="DV73" i="23" s="1"/>
  <c r="BJ96" i="23"/>
  <c r="DV96" i="23" s="1"/>
  <c r="AE96" i="23"/>
  <c r="BJ122" i="23"/>
  <c r="DV122" i="23" s="1"/>
  <c r="AE122" i="23"/>
  <c r="BJ53" i="23"/>
  <c r="DV53" i="23" s="1"/>
  <c r="AE53" i="23"/>
  <c r="AE27" i="23"/>
  <c r="BJ27" i="23"/>
  <c r="DV27" i="23" s="1"/>
  <c r="BI97" i="23"/>
  <c r="AD97" i="23"/>
  <c r="CP26" i="23"/>
  <c r="AF72" i="23"/>
  <c r="BK72" i="23"/>
  <c r="CP72" i="23"/>
  <c r="AD98" i="23"/>
  <c r="BI98" i="23"/>
  <c r="DU98" i="23" s="1"/>
  <c r="CN75" i="23"/>
  <c r="AG95" i="23"/>
  <c r="BL95" i="23"/>
  <c r="AG78" i="23"/>
  <c r="BM78" i="23" s="1"/>
  <c r="BL78" i="23"/>
  <c r="BL55" i="23"/>
  <c r="AG55" i="23"/>
  <c r="BM55" i="23" s="1"/>
  <c r="AF166" i="23"/>
  <c r="BK166" i="23"/>
  <c r="DW166" i="23" s="1"/>
  <c r="AF76" i="23"/>
  <c r="BK76" i="23"/>
  <c r="DW76" i="23" s="1"/>
  <c r="BK141" i="23"/>
  <c r="AF141" i="23"/>
  <c r="AG56" i="23"/>
  <c r="BM56" i="23" s="1"/>
  <c r="BL56" i="23"/>
  <c r="BL120" i="23"/>
  <c r="DX120" i="23" s="1"/>
  <c r="AG120" i="23"/>
  <c r="BM120" i="23" s="1"/>
  <c r="DY120" i="23" s="1"/>
  <c r="CP141" i="23"/>
  <c r="BK168" i="23"/>
  <c r="DW168" i="23" s="1"/>
  <c r="AF168" i="23"/>
  <c r="AF33" i="23"/>
  <c r="BK33" i="23"/>
  <c r="CR95" i="23"/>
  <c r="BK143" i="23"/>
  <c r="DW143" i="23" s="1"/>
  <c r="AF143" i="23"/>
  <c r="DV72" i="23"/>
  <c r="AF167" i="23"/>
  <c r="BK167" i="23"/>
  <c r="DW167" i="23" s="1"/>
  <c r="DW95" i="23"/>
  <c r="CR49" i="23"/>
  <c r="DV141" i="23"/>
  <c r="AG77" i="23"/>
  <c r="BM77" i="23" s="1"/>
  <c r="BL77" i="23"/>
  <c r="DV164" i="23"/>
  <c r="DT52" i="23"/>
  <c r="AF123" i="23"/>
  <c r="BK123" i="23"/>
  <c r="AF121" i="23"/>
  <c r="BK121" i="23"/>
  <c r="DW121" i="23" s="1"/>
  <c r="CQ164" i="23"/>
  <c r="BL79" i="23"/>
  <c r="AG79" i="23"/>
  <c r="BM79" i="23" s="1"/>
  <c r="DV118" i="23"/>
  <c r="CN52" i="23"/>
  <c r="AF118" i="23"/>
  <c r="BK118" i="23"/>
  <c r="BL147" i="23"/>
  <c r="AG147" i="23"/>
  <c r="BM147" i="23" s="1"/>
  <c r="BL102" i="23"/>
  <c r="AG102" i="23"/>
  <c r="BM102" i="23" s="1"/>
  <c r="AF164" i="23"/>
  <c r="BK164" i="23"/>
  <c r="AG172" i="23"/>
  <c r="BM172" i="23" s="1"/>
  <c r="BL172" i="23"/>
  <c r="AD52" i="23"/>
  <c r="BI52" i="23"/>
  <c r="AG148" i="23"/>
  <c r="BM148" i="23" s="1"/>
  <c r="BL148" i="23"/>
  <c r="AF50" i="23"/>
  <c r="BK50" i="23"/>
  <c r="DW50" i="23" s="1"/>
  <c r="BK57" i="23"/>
  <c r="AF57" i="23"/>
  <c r="AF146" i="23"/>
  <c r="BK146" i="23"/>
  <c r="AF74" i="23"/>
  <c r="BK74" i="23"/>
  <c r="DW74" i="23" s="1"/>
  <c r="BI75" i="23"/>
  <c r="AD75" i="23"/>
  <c r="DT75" i="23"/>
  <c r="AG165" i="23"/>
  <c r="BM165" i="23" s="1"/>
  <c r="DY165" i="23" s="1"/>
  <c r="BL165" i="23"/>
  <c r="DX165" i="23" s="1"/>
  <c r="AG51" i="23"/>
  <c r="BM51" i="23" s="1"/>
  <c r="DY51" i="23" s="1"/>
  <c r="BL51" i="23"/>
  <c r="DX51" i="23" s="1"/>
  <c r="AG207" i="23"/>
  <c r="AH206" i="23"/>
  <c r="AH207" i="23" s="1"/>
  <c r="AF103" i="23"/>
  <c r="BK103" i="23"/>
  <c r="BK26" i="23"/>
  <c r="AF26" i="23"/>
  <c r="BL126" i="23"/>
  <c r="AG126" i="23"/>
  <c r="BM126" i="23" s="1"/>
  <c r="DT28" i="23"/>
  <c r="AF125" i="23"/>
  <c r="BK125" i="23"/>
  <c r="BK49" i="23"/>
  <c r="AF49" i="23"/>
  <c r="CQ118" i="23"/>
  <c r="AF30" i="23"/>
  <c r="BK30" i="23"/>
  <c r="DW30" i="23" s="1"/>
  <c r="AG100" i="23"/>
  <c r="BM100" i="23" s="1"/>
  <c r="BL100" i="23"/>
  <c r="DV26" i="23"/>
  <c r="AG80" i="23"/>
  <c r="BM80" i="23" s="1"/>
  <c r="BL80" i="23"/>
  <c r="AF142" i="23"/>
  <c r="BK142" i="23"/>
  <c r="DW142" i="23" s="1"/>
  <c r="AF101" i="23"/>
  <c r="BK101" i="23"/>
  <c r="BL149" i="23"/>
  <c r="AG149" i="23"/>
  <c r="BM149" i="23" s="1"/>
  <c r="AD28" i="23"/>
  <c r="BI28" i="23"/>
  <c r="AF171" i="23"/>
  <c r="BK171" i="23"/>
  <c r="DV49" i="23"/>
  <c r="BL169" i="23"/>
  <c r="AG169" i="23"/>
  <c r="BM169" i="23" s="1"/>
  <c r="AF54" i="23"/>
  <c r="BK54" i="23"/>
  <c r="DT97" i="23"/>
  <c r="CN29" i="23"/>
  <c r="BH29" i="23"/>
  <c r="DT29" i="23" s="1"/>
  <c r="AC29" i="23"/>
  <c r="CO97" i="23"/>
  <c r="AE144" i="23"/>
  <c r="BJ144" i="23"/>
  <c r="DV144" i="23" s="1"/>
  <c r="BL124" i="23"/>
  <c r="AG124" i="23"/>
  <c r="BM124" i="23" s="1"/>
  <c r="CR3" i="18"/>
  <c r="FC3" i="18"/>
  <c r="AE3" i="18"/>
  <c r="AE3" i="19"/>
  <c r="CO28" i="23" l="1"/>
  <c r="CQ74" i="23"/>
  <c r="AF119" i="23"/>
  <c r="BK119" i="23"/>
  <c r="DW119" i="23" s="1"/>
  <c r="AG170" i="23"/>
  <c r="BM170" i="23" s="1"/>
  <c r="BL170" i="23"/>
  <c r="BK122" i="23"/>
  <c r="DW122" i="23" s="1"/>
  <c r="AF122" i="23"/>
  <c r="AG31" i="23"/>
  <c r="BM31" i="23" s="1"/>
  <c r="BL31" i="23"/>
  <c r="BK96" i="23"/>
  <c r="DW96" i="23" s="1"/>
  <c r="AF96" i="23"/>
  <c r="AF145" i="23"/>
  <c r="BK145" i="23"/>
  <c r="DW145" i="23" s="1"/>
  <c r="BK53" i="23"/>
  <c r="DW53" i="23" s="1"/>
  <c r="AF53" i="23"/>
  <c r="AF99" i="23"/>
  <c r="BK99" i="23"/>
  <c r="DW99" i="23" s="1"/>
  <c r="BK27" i="23"/>
  <c r="DW27" i="23" s="1"/>
  <c r="AF27" i="23"/>
  <c r="AF73" i="23"/>
  <c r="BK73" i="23"/>
  <c r="DW73" i="23" s="1"/>
  <c r="AG146" i="23"/>
  <c r="BM146" i="23" s="1"/>
  <c r="BL146" i="23"/>
  <c r="CP97" i="23"/>
  <c r="DU28" i="23"/>
  <c r="AG49" i="23"/>
  <c r="BL49" i="23"/>
  <c r="BJ75" i="23"/>
  <c r="AE75" i="23"/>
  <c r="BL57" i="23"/>
  <c r="AG57" i="23"/>
  <c r="BM57" i="23" s="1"/>
  <c r="AE52" i="23"/>
  <c r="BJ52" i="23"/>
  <c r="DW164" i="23"/>
  <c r="CQ72" i="23"/>
  <c r="BJ28" i="23"/>
  <c r="AE28" i="23"/>
  <c r="DW49" i="23"/>
  <c r="DU75" i="23"/>
  <c r="AG164" i="23"/>
  <c r="BL164" i="23"/>
  <c r="CQ141" i="23"/>
  <c r="AG141" i="23"/>
  <c r="BL141" i="23"/>
  <c r="CR164" i="23"/>
  <c r="AG142" i="23"/>
  <c r="BM142" i="23" s="1"/>
  <c r="DY142" i="23" s="1"/>
  <c r="BL142" i="23"/>
  <c r="DX142" i="23" s="1"/>
  <c r="CO52" i="23"/>
  <c r="CS49" i="23"/>
  <c r="AG143" i="23"/>
  <c r="BM143" i="23" s="1"/>
  <c r="DY143" i="23" s="1"/>
  <c r="BL143" i="23"/>
  <c r="DX143" i="23" s="1"/>
  <c r="DW141" i="23"/>
  <c r="AG76" i="23"/>
  <c r="BM76" i="23" s="1"/>
  <c r="DY76" i="23" s="1"/>
  <c r="BL76" i="23"/>
  <c r="DX76" i="23" s="1"/>
  <c r="AG123" i="23"/>
  <c r="BM123" i="23" s="1"/>
  <c r="BL123" i="23"/>
  <c r="BI29" i="23"/>
  <c r="DU29" i="23" s="1"/>
  <c r="AD29" i="23"/>
  <c r="CO29" i="23"/>
  <c r="AG30" i="23"/>
  <c r="BM30" i="23" s="1"/>
  <c r="DY30" i="23" s="1"/>
  <c r="BL30" i="23"/>
  <c r="DX30" i="23" s="1"/>
  <c r="AG74" i="23"/>
  <c r="BM74" i="23" s="1"/>
  <c r="DY74" i="23" s="1"/>
  <c r="BL74" i="23"/>
  <c r="DX74" i="23" s="1"/>
  <c r="AG50" i="23"/>
  <c r="BM50" i="23" s="1"/>
  <c r="DY50" i="23" s="1"/>
  <c r="BL50" i="23"/>
  <c r="DX50" i="23" s="1"/>
  <c r="DW72" i="23"/>
  <c r="DU52" i="23"/>
  <c r="BL118" i="23"/>
  <c r="AG118" i="23"/>
  <c r="AG171" i="23"/>
  <c r="BM171" i="23" s="1"/>
  <c r="BL171" i="23"/>
  <c r="CR118" i="23"/>
  <c r="AG26" i="23"/>
  <c r="BL26" i="23"/>
  <c r="CS95" i="23"/>
  <c r="AG166" i="23"/>
  <c r="BM166" i="23" s="1"/>
  <c r="DY166" i="23" s="1"/>
  <c r="BL166" i="23"/>
  <c r="DX166" i="23" s="1"/>
  <c r="CO75" i="23"/>
  <c r="AG72" i="23"/>
  <c r="BL72" i="23"/>
  <c r="CQ26" i="23"/>
  <c r="BJ97" i="23"/>
  <c r="AE97" i="23"/>
  <c r="BL168" i="23"/>
  <c r="DX168" i="23" s="1"/>
  <c r="AG168" i="23"/>
  <c r="BM168" i="23" s="1"/>
  <c r="DY168" i="23" s="1"/>
  <c r="AF144" i="23"/>
  <c r="BK144" i="23"/>
  <c r="DW144" i="23" s="1"/>
  <c r="AG101" i="23"/>
  <c r="BM101" i="23" s="1"/>
  <c r="BL101" i="23"/>
  <c r="AG125" i="23"/>
  <c r="BM125" i="23" s="1"/>
  <c r="BL125" i="23"/>
  <c r="DW26" i="23"/>
  <c r="AG103" i="23"/>
  <c r="BM103" i="23" s="1"/>
  <c r="BL103" i="23"/>
  <c r="BL121" i="23"/>
  <c r="DX121" i="23" s="1"/>
  <c r="AG121" i="23"/>
  <c r="BM121" i="23" s="1"/>
  <c r="DY121" i="23" s="1"/>
  <c r="DX95" i="23"/>
  <c r="DU97" i="23"/>
  <c r="AG54" i="23"/>
  <c r="BM54" i="23" s="1"/>
  <c r="BL54" i="23"/>
  <c r="BL167" i="23"/>
  <c r="DX167" i="23" s="1"/>
  <c r="AG167" i="23"/>
  <c r="BM167" i="23" s="1"/>
  <c r="DY167" i="23" s="1"/>
  <c r="DW118" i="23"/>
  <c r="AG33" i="23"/>
  <c r="BM33" i="23" s="1"/>
  <c r="BL33" i="23"/>
  <c r="BM95" i="23"/>
  <c r="BJ98" i="23"/>
  <c r="DV98" i="23" s="1"/>
  <c r="AE98" i="23"/>
  <c r="CS3" i="18"/>
  <c r="FD3" i="18"/>
  <c r="AF3" i="18"/>
  <c r="AF3" i="19"/>
  <c r="CP28" i="23" l="1"/>
  <c r="CR74" i="23"/>
  <c r="AG119" i="23"/>
  <c r="BM119" i="23" s="1"/>
  <c r="DY119" i="23" s="1"/>
  <c r="BL119" i="23"/>
  <c r="DX119" i="23" s="1"/>
  <c r="AG96" i="23"/>
  <c r="BM96" i="23" s="1"/>
  <c r="DY96" i="23" s="1"/>
  <c r="BL96" i="23"/>
  <c r="DX96" i="23" s="1"/>
  <c r="AG27" i="23"/>
  <c r="BM27" i="23" s="1"/>
  <c r="DY27" i="23" s="1"/>
  <c r="BL27" i="23"/>
  <c r="DX27" i="23" s="1"/>
  <c r="BL99" i="23"/>
  <c r="DX99" i="23" s="1"/>
  <c r="AG99" i="23"/>
  <c r="BM99" i="23" s="1"/>
  <c r="DY99" i="23" s="1"/>
  <c r="BL53" i="23"/>
  <c r="DX53" i="23" s="1"/>
  <c r="AG53" i="23"/>
  <c r="BM53" i="23" s="1"/>
  <c r="DY53" i="23" s="1"/>
  <c r="BL122" i="23"/>
  <c r="DX122" i="23" s="1"/>
  <c r="AG122" i="23"/>
  <c r="BM122" i="23" s="1"/>
  <c r="DY122" i="23" s="1"/>
  <c r="BL73" i="23"/>
  <c r="DX73" i="23" s="1"/>
  <c r="AG73" i="23"/>
  <c r="BM73" i="23" s="1"/>
  <c r="DY73" i="23" s="1"/>
  <c r="AG145" i="23"/>
  <c r="BM145" i="23" s="1"/>
  <c r="DY145" i="23" s="1"/>
  <c r="BL145" i="23"/>
  <c r="DX145" i="23" s="1"/>
  <c r="DX26" i="23"/>
  <c r="AG144" i="23"/>
  <c r="BM144" i="23" s="1"/>
  <c r="DY144" i="23" s="1"/>
  <c r="BL144" i="23"/>
  <c r="DX144" i="23" s="1"/>
  <c r="CP75" i="23"/>
  <c r="DX164" i="23"/>
  <c r="BK75" i="23"/>
  <c r="AF75" i="23"/>
  <c r="DV97" i="23"/>
  <c r="CP52" i="23"/>
  <c r="BM164" i="23"/>
  <c r="DV75" i="23"/>
  <c r="DY95" i="23"/>
  <c r="AF97" i="23"/>
  <c r="BK97" i="23"/>
  <c r="BM26" i="23"/>
  <c r="CR26" i="23"/>
  <c r="CS118" i="23"/>
  <c r="AE29" i="23"/>
  <c r="CP29" i="23"/>
  <c r="BJ29" i="23"/>
  <c r="DV29" i="23" s="1"/>
  <c r="DX141" i="23"/>
  <c r="CR72" i="23"/>
  <c r="BM118" i="23"/>
  <c r="BM141" i="23"/>
  <c r="DV52" i="23"/>
  <c r="DX72" i="23"/>
  <c r="DX118" i="23"/>
  <c r="CS164" i="23"/>
  <c r="AF52" i="23"/>
  <c r="BK52" i="23"/>
  <c r="DX49" i="23"/>
  <c r="CQ97" i="23"/>
  <c r="BK98" i="23"/>
  <c r="DW98" i="23" s="1"/>
  <c r="AF98" i="23"/>
  <c r="BM72" i="23"/>
  <c r="CR141" i="23"/>
  <c r="BK28" i="23"/>
  <c r="AF28" i="23"/>
  <c r="BM49" i="23"/>
  <c r="DV28" i="23"/>
  <c r="FE3" i="18"/>
  <c r="CT3" i="18"/>
  <c r="AG3" i="18"/>
  <c r="AG3" i="19"/>
  <c r="CQ28" i="23" l="1"/>
  <c r="CS74" i="23"/>
  <c r="DW97" i="23"/>
  <c r="CS26" i="23"/>
  <c r="CS141" i="23"/>
  <c r="AG97" i="23"/>
  <c r="BL97" i="23"/>
  <c r="CQ52" i="23"/>
  <c r="BL75" i="23"/>
  <c r="AG75" i="23"/>
  <c r="DY164" i="23"/>
  <c r="DW75" i="23"/>
  <c r="DW52" i="23"/>
  <c r="AG52" i="23"/>
  <c r="BL52" i="23"/>
  <c r="DY49" i="23"/>
  <c r="DY141" i="23"/>
  <c r="CS72" i="23"/>
  <c r="AF29" i="23"/>
  <c r="CQ29" i="23"/>
  <c r="BK29" i="23"/>
  <c r="DW29" i="23" s="1"/>
  <c r="DY26" i="23"/>
  <c r="AG98" i="23"/>
  <c r="BM98" i="23" s="1"/>
  <c r="DY98" i="23" s="1"/>
  <c r="BL98" i="23"/>
  <c r="DX98" i="23" s="1"/>
  <c r="CR97" i="23"/>
  <c r="DW28" i="23"/>
  <c r="DY118" i="23"/>
  <c r="AG28" i="23"/>
  <c r="BL28" i="23"/>
  <c r="DY72" i="23"/>
  <c r="CQ75" i="23"/>
  <c r="FF3" i="18"/>
  <c r="AH3" i="18"/>
  <c r="AH3" i="19"/>
  <c r="CR28" i="23" l="1"/>
  <c r="DX52" i="23"/>
  <c r="BM52" i="23"/>
  <c r="CR52" i="23"/>
  <c r="CS97" i="23"/>
  <c r="DX97" i="23"/>
  <c r="CR75" i="23"/>
  <c r="DX28" i="23"/>
  <c r="BL29" i="23"/>
  <c r="DX29" i="23" s="1"/>
  <c r="AG29" i="23"/>
  <c r="CR29" i="23"/>
  <c r="BM75" i="23"/>
  <c r="BM97" i="23"/>
  <c r="BM28" i="23"/>
  <c r="DX75" i="23"/>
  <c r="BR12" i="15"/>
  <c r="CH12" i="15"/>
  <c r="CP12" i="15"/>
  <c r="BQ12" i="15"/>
  <c r="BY12" i="15"/>
  <c r="CD12" i="15"/>
  <c r="CG12" i="15"/>
  <c r="CO12" i="15"/>
  <c r="CT12" i="15"/>
  <c r="BV12" i="15"/>
  <c r="BZ12" i="15"/>
  <c r="CL12" i="15"/>
  <c r="BP24" i="15"/>
  <c r="BV26" i="15"/>
  <c r="CC26" i="15"/>
  <c r="CD26" i="15"/>
  <c r="CL26" i="15"/>
  <c r="CS26" i="15"/>
  <c r="CT26" i="15"/>
  <c r="BR26" i="15"/>
  <c r="BZ26" i="15"/>
  <c r="CH26" i="15"/>
  <c r="CP26" i="15"/>
  <c r="BQ26" i="15"/>
  <c r="BY26" i="15"/>
  <c r="CG26" i="15"/>
  <c r="CO26" i="15"/>
  <c r="CJ27" i="15"/>
  <c r="BT27" i="15"/>
  <c r="CB27" i="15"/>
  <c r="CR27" i="15"/>
  <c r="BP28" i="15"/>
  <c r="BQ28" i="15"/>
  <c r="BU28" i="15"/>
  <c r="BX28" i="15"/>
  <c r="BY28" i="15"/>
  <c r="CC28" i="15"/>
  <c r="CF28" i="15"/>
  <c r="CG28" i="15"/>
  <c r="CK28" i="15"/>
  <c r="CN28" i="15"/>
  <c r="CS28" i="15"/>
  <c r="BS28" i="15"/>
  <c r="BT28" i="15"/>
  <c r="CJ28" i="15"/>
  <c r="CR28" i="15"/>
  <c r="CB28" i="15"/>
  <c r="BW29" i="15"/>
  <c r="BR29" i="15"/>
  <c r="BV29" i="15"/>
  <c r="BZ29" i="15"/>
  <c r="CD29" i="15"/>
  <c r="CH29" i="15"/>
  <c r="CL29" i="15"/>
  <c r="CP29" i="15"/>
  <c r="CT29" i="15"/>
  <c r="CM29" i="15"/>
  <c r="BR30" i="15"/>
  <c r="BQ30" i="15"/>
  <c r="BY30" i="15"/>
  <c r="CG30" i="15"/>
  <c r="CO30" i="15"/>
  <c r="CH30" i="15"/>
  <c r="BX36" i="15"/>
  <c r="CF36" i="15"/>
  <c r="CM37" i="15"/>
  <c r="BS37" i="15"/>
  <c r="BV37" i="15"/>
  <c r="CA37" i="15"/>
  <c r="CD37" i="15"/>
  <c r="CE37" i="15"/>
  <c r="CL37" i="15"/>
  <c r="CQ37" i="15"/>
  <c r="CT37" i="15"/>
  <c r="BW37" i="15"/>
  <c r="CI37" i="15"/>
  <c r="CI78" i="15"/>
  <c r="BW78" i="15"/>
  <c r="CK79" i="15"/>
  <c r="BY80" i="15"/>
  <c r="CR80" i="15"/>
  <c r="BQ80" i="15"/>
  <c r="CK80" i="15"/>
  <c r="BW81" i="15"/>
  <c r="BX81" i="15"/>
  <c r="CF81" i="15"/>
  <c r="CA81" i="15"/>
  <c r="CI81" i="15"/>
  <c r="CM81" i="15"/>
  <c r="CR81" i="15"/>
  <c r="BT81" i="15"/>
  <c r="BW82" i="15"/>
  <c r="CQ82" i="15"/>
  <c r="CE82" i="15"/>
  <c r="BV82" i="15"/>
  <c r="BU83" i="15"/>
  <c r="CD83" i="15"/>
  <c r="CG83" i="15"/>
  <c r="CP83" i="15"/>
  <c r="BQ83" i="15"/>
  <c r="BR83" i="15"/>
  <c r="CK83" i="15"/>
  <c r="CS83" i="15"/>
  <c r="BU84" i="15"/>
  <c r="BQ84" i="15"/>
  <c r="CF84" i="15"/>
  <c r="CN84" i="15"/>
  <c r="CR84" i="15"/>
  <c r="CN85" i="15"/>
  <c r="CA85" i="15"/>
  <c r="CI85" i="15"/>
  <c r="CM85" i="15"/>
  <c r="CR85" i="15"/>
  <c r="BT85" i="15"/>
  <c r="BS86" i="15"/>
  <c r="CI86" i="15"/>
  <c r="BW86" i="15"/>
  <c r="CA86" i="15"/>
  <c r="CQ86" i="15"/>
  <c r="BS87" i="15"/>
  <c r="BV87" i="15"/>
  <c r="CB87" i="15"/>
  <c r="CS87" i="15"/>
  <c r="BQ87" i="15"/>
  <c r="BR87" i="15"/>
  <c r="BY87" i="15"/>
  <c r="CC87" i="15"/>
  <c r="CG87" i="15"/>
  <c r="CH87" i="15"/>
  <c r="CL87" i="15"/>
  <c r="CP87" i="15"/>
  <c r="CT87" i="15"/>
  <c r="CS88" i="15"/>
  <c r="BU88" i="15"/>
  <c r="CN88" i="15"/>
  <c r="BX89" i="15"/>
  <c r="BS89" i="15"/>
  <c r="CI89" i="15"/>
  <c r="CQ89" i="15"/>
  <c r="CA90" i="15"/>
  <c r="BW90" i="15"/>
  <c r="CE90" i="15"/>
  <c r="CI90" i="15"/>
  <c r="CQ90" i="15"/>
  <c r="BS91" i="15"/>
  <c r="BW91" i="15"/>
  <c r="CA91" i="15"/>
  <c r="CD91" i="15"/>
  <c r="CE91" i="15"/>
  <c r="CT91" i="15"/>
  <c r="BR91" i="15"/>
  <c r="CH91" i="15"/>
  <c r="CP91" i="15"/>
  <c r="BV91" i="15"/>
  <c r="BZ91" i="15"/>
  <c r="CG92" i="15"/>
  <c r="BU93" i="15"/>
  <c r="CC93" i="15"/>
  <c r="CK93" i="15"/>
  <c r="CS93" i="15"/>
  <c r="BQ94" i="15"/>
  <c r="BY94" i="15"/>
  <c r="CG94" i="15"/>
  <c r="CM94" i="15"/>
  <c r="CO94" i="15"/>
  <c r="BS96" i="15"/>
  <c r="CA96" i="15"/>
  <c r="CI96" i="15"/>
  <c r="CQ96" i="15"/>
  <c r="BW97" i="15"/>
  <c r="CE97" i="15"/>
  <c r="CM97" i="15"/>
  <c r="BS98" i="15"/>
  <c r="CI98" i="15"/>
  <c r="CD99" i="15"/>
  <c r="CL99" i="15"/>
  <c r="BV99" i="15"/>
  <c r="BX101" i="15"/>
  <c r="BX102" i="15"/>
  <c r="CG102" i="15"/>
  <c r="CM102" i="15"/>
  <c r="CO102" i="15"/>
  <c r="BV102" i="15"/>
  <c r="CE102" i="15"/>
  <c r="CH103" i="15"/>
  <c r="CP103" i="15"/>
  <c r="BU103" i="15"/>
  <c r="CL103" i="15"/>
  <c r="CC104" i="15"/>
  <c r="BQ104" i="15"/>
  <c r="BX104" i="15"/>
  <c r="BY104" i="15"/>
  <c r="CG104" i="15"/>
  <c r="CO104" i="15"/>
  <c r="CS104" i="15"/>
  <c r="BX105" i="15"/>
  <c r="CE105" i="15"/>
  <c r="CM105" i="15"/>
  <c r="BS106" i="15"/>
  <c r="BR107" i="15"/>
  <c r="BT109" i="15"/>
  <c r="CB109" i="15"/>
  <c r="CJ109" i="15"/>
  <c r="CR109" i="15"/>
  <c r="BW110" i="15"/>
  <c r="BR110" i="15"/>
  <c r="BV110" i="15"/>
  <c r="BZ110" i="15"/>
  <c r="CD110" i="15"/>
  <c r="CH110" i="15"/>
  <c r="CL110" i="15"/>
  <c r="CP110" i="15"/>
  <c r="CT110" i="15"/>
  <c r="BS111" i="15"/>
  <c r="CA111" i="15"/>
  <c r="CI111" i="15"/>
  <c r="CQ111" i="15"/>
  <c r="BU111" i="15"/>
  <c r="CC111" i="15"/>
  <c r="CK111" i="15"/>
  <c r="CS111" i="15"/>
  <c r="BR112" i="15"/>
  <c r="BZ112" i="15"/>
  <c r="CC112" i="15"/>
  <c r="CH112" i="15"/>
  <c r="CP112" i="15"/>
  <c r="BT113" i="15"/>
  <c r="BV113" i="15"/>
  <c r="CD113" i="15"/>
  <c r="CL113" i="15"/>
  <c r="CT113" i="15"/>
  <c r="BP113" i="15"/>
  <c r="BX113" i="15"/>
  <c r="CN113" i="15"/>
  <c r="BQ114" i="15"/>
  <c r="BS114" i="15"/>
  <c r="CI114" i="15"/>
  <c r="CA114" i="15"/>
  <c r="CQ114" i="15"/>
  <c r="BW115" i="15"/>
  <c r="CE115" i="15"/>
  <c r="CK115" i="15"/>
  <c r="CM115" i="15"/>
  <c r="CC115" i="15"/>
  <c r="CS115" i="15"/>
  <c r="BS117" i="15"/>
  <c r="CA117" i="15"/>
  <c r="CI117" i="15"/>
  <c r="CQ117" i="15"/>
  <c r="BP118" i="15"/>
  <c r="BX118" i="15"/>
  <c r="BS118" i="15"/>
  <c r="CA118" i="15"/>
  <c r="CI118" i="15"/>
  <c r="CQ118" i="15"/>
  <c r="CS28" i="23" l="1"/>
  <c r="CS75" i="23"/>
  <c r="DY97" i="23"/>
  <c r="CS29" i="23"/>
  <c r="BM29" i="23"/>
  <c r="DY29" i="23" s="1"/>
  <c r="DY28" i="23"/>
  <c r="DY75" i="23"/>
  <c r="CS52" i="23"/>
  <c r="DY52" i="23"/>
  <c r="CS100" i="15"/>
  <c r="CK100" i="15"/>
  <c r="CC100" i="15"/>
  <c r="BU100" i="15"/>
  <c r="CM117" i="15"/>
  <c r="CE117" i="15"/>
  <c r="BW117" i="15"/>
  <c r="CS108" i="15"/>
  <c r="CN116" i="15"/>
  <c r="BP116" i="15"/>
  <c r="CT115" i="15"/>
  <c r="CL115" i="15"/>
  <c r="CD115" i="15"/>
  <c r="BV115" i="15"/>
  <c r="CQ105" i="15"/>
  <c r="CI105" i="15"/>
  <c r="CA105" i="15"/>
  <c r="CN100" i="15"/>
  <c r="CF100" i="15"/>
  <c r="BX100" i="15"/>
  <c r="BP100" i="15"/>
  <c r="CQ97" i="15"/>
  <c r="CI97" i="15"/>
  <c r="CA97" i="15"/>
  <c r="BS97" i="15"/>
  <c r="CL91" i="15"/>
  <c r="CN89" i="15"/>
  <c r="CF89" i="15"/>
  <c r="BP89" i="15"/>
  <c r="CI102" i="15"/>
  <c r="CT99" i="15"/>
  <c r="CP95" i="15"/>
  <c r="CH95" i="15"/>
  <c r="CE94" i="15"/>
  <c r="BW94" i="15"/>
  <c r="BP10" i="15"/>
  <c r="CM106" i="15"/>
  <c r="CK104" i="15"/>
  <c r="BT104" i="15"/>
  <c r="CR101" i="15"/>
  <c r="CJ101" i="15"/>
  <c r="CB101" i="15"/>
  <c r="BS101" i="15"/>
  <c r="CK88" i="15"/>
  <c r="CB88" i="15"/>
  <c r="CF85" i="15"/>
  <c r="BW85" i="15"/>
  <c r="CM118" i="15"/>
  <c r="BW118" i="15"/>
  <c r="CM114" i="15"/>
  <c r="CE114" i="15"/>
  <c r="BW114" i="15"/>
  <c r="CP111" i="15"/>
  <c r="CH111" i="15"/>
  <c r="BR111" i="15"/>
  <c r="CP99" i="15"/>
  <c r="CH99" i="15"/>
  <c r="BZ99" i="15"/>
  <c r="BR99" i="15"/>
  <c r="CE118" i="15"/>
  <c r="CJ113" i="15"/>
  <c r="CO111" i="15"/>
  <c r="CG111" i="15"/>
  <c r="BY111" i="15"/>
  <c r="BQ111" i="15"/>
  <c r="CM98" i="15"/>
  <c r="BW98" i="15"/>
  <c r="CR116" i="15"/>
  <c r="CB116" i="15"/>
  <c r="CP115" i="15"/>
  <c r="CH115" i="15"/>
  <c r="BZ115" i="15"/>
  <c r="BR115" i="15"/>
  <c r="CP106" i="15"/>
  <c r="CH106" i="15"/>
  <c r="CR105" i="15"/>
  <c r="CJ105" i="15"/>
  <c r="CB105" i="15"/>
  <c r="CR100" i="15"/>
  <c r="CJ100" i="15"/>
  <c r="CB100" i="15"/>
  <c r="BT100" i="15"/>
  <c r="CQ98" i="15"/>
  <c r="CA98" i="15"/>
  <c r="BU96" i="15"/>
  <c r="CO95" i="15"/>
  <c r="CG95" i="15"/>
  <c r="BY95" i="15"/>
  <c r="BQ95" i="15"/>
  <c r="CC88" i="15"/>
  <c r="BT88" i="15"/>
  <c r="BS78" i="15"/>
  <c r="BY27" i="15"/>
  <c r="CK26" i="15"/>
  <c r="BU26" i="15"/>
  <c r="BX97" i="15"/>
  <c r="CJ96" i="15"/>
  <c r="CS92" i="15"/>
  <c r="CL118" i="15"/>
  <c r="BV118" i="15"/>
  <c r="CL107" i="15"/>
  <c r="BY103" i="15"/>
  <c r="BQ103" i="15"/>
  <c r="CP90" i="15"/>
  <c r="CH90" i="15"/>
  <c r="BZ90" i="15"/>
  <c r="BR90" i="15"/>
  <c r="CR89" i="15"/>
  <c r="CJ89" i="15"/>
  <c r="CB89" i="15"/>
  <c r="BT89" i="15"/>
  <c r="CR88" i="15"/>
  <c r="CQ85" i="15"/>
  <c r="CS84" i="15"/>
  <c r="CK84" i="15"/>
  <c r="CA82" i="15"/>
  <c r="BR82" i="15"/>
  <c r="CS30" i="15"/>
  <c r="CK30" i="15"/>
  <c r="CC30" i="15"/>
  <c r="BU30" i="15"/>
  <c r="CB96" i="15"/>
  <c r="CT118" i="15"/>
  <c r="CD118" i="15"/>
  <c r="BV95" i="15"/>
  <c r="CQ94" i="15"/>
  <c r="CI94" i="15"/>
  <c r="CA94" i="15"/>
  <c r="BS94" i="15"/>
  <c r="CO91" i="15"/>
  <c r="CG91" i="15"/>
  <c r="BY91" i="15"/>
  <c r="BQ91" i="15"/>
  <c r="CA89" i="15"/>
  <c r="BQ88" i="15"/>
  <c r="CB81" i="15"/>
  <c r="BS81" i="15"/>
  <c r="CN80" i="15"/>
  <c r="CR96" i="15"/>
  <c r="BT96" i="15"/>
  <c r="CK92" i="15"/>
  <c r="CT106" i="15"/>
  <c r="CL106" i="15"/>
  <c r="CD106" i="15"/>
  <c r="BS102" i="15"/>
  <c r="CE85" i="15"/>
  <c r="CG84" i="15"/>
  <c r="BX84" i="15"/>
  <c r="CT83" i="15"/>
  <c r="CL83" i="15"/>
  <c r="CC83" i="15"/>
  <c r="CC80" i="15"/>
  <c r="BT80" i="15"/>
  <c r="CP118" i="15"/>
  <c r="CH118" i="15"/>
  <c r="BZ118" i="15"/>
  <c r="BR118" i="15"/>
  <c r="BX117" i="15"/>
  <c r="CE110" i="15"/>
  <c r="CF113" i="15"/>
  <c r="CT104" i="15"/>
  <c r="CL104" i="15"/>
  <c r="CD104" i="15"/>
  <c r="BU104" i="15"/>
  <c r="CN98" i="15"/>
  <c r="CF98" i="15"/>
  <c r="BX98" i="15"/>
  <c r="BP98" i="15"/>
  <c r="CG96" i="15"/>
  <c r="CO27" i="15"/>
  <c r="CG27" i="15"/>
  <c r="BQ27" i="15"/>
  <c r="CI82" i="15"/>
  <c r="BZ95" i="15"/>
  <c r="BR95" i="15"/>
  <c r="CR113" i="15"/>
  <c r="CB113" i="15"/>
  <c r="CJ36" i="15"/>
  <c r="BT36" i="15"/>
  <c r="BP33" i="15"/>
  <c r="CQ26" i="15"/>
  <c r="CI26" i="15"/>
  <c r="CA26" i="15"/>
  <c r="CF117" i="15"/>
  <c r="CF115" i="15"/>
  <c r="BX115" i="15"/>
  <c r="BP115" i="15"/>
  <c r="CS114" i="15"/>
  <c r="CK114" i="15"/>
  <c r="CC114" i="15"/>
  <c r="BU114" i="15"/>
  <c r="CT112" i="15"/>
  <c r="CL112" i="15"/>
  <c r="CD112" i="15"/>
  <c r="BV112" i="15"/>
  <c r="BR101" i="15"/>
  <c r="CE98" i="15"/>
  <c r="CS97" i="15"/>
  <c r="CK97" i="15"/>
  <c r="CC97" i="15"/>
  <c r="BU97" i="15"/>
  <c r="CC89" i="15"/>
  <c r="CH83" i="15"/>
  <c r="BY83" i="15"/>
  <c r="CQ110" i="15"/>
  <c r="CI110" i="15"/>
  <c r="CA110" i="15"/>
  <c r="BS110" i="15"/>
  <c r="CD90" i="15"/>
  <c r="CP37" i="15"/>
  <c r="BZ37" i="15"/>
  <c r="CS27" i="15"/>
  <c r="CK27" i="15"/>
  <c r="CC27" i="15"/>
  <c r="BU27" i="15"/>
  <c r="CM26" i="15"/>
  <c r="CE26" i="15"/>
  <c r="BW26" i="15"/>
  <c r="CF116" i="15"/>
  <c r="CO109" i="15"/>
  <c r="CG109" i="15"/>
  <c r="BY109" i="15"/>
  <c r="BQ109" i="15"/>
  <c r="BT105" i="15"/>
  <c r="CS102" i="15"/>
  <c r="CK102" i="15"/>
  <c r="CC102" i="15"/>
  <c r="BT102" i="15"/>
  <c r="CO100" i="15"/>
  <c r="CG100" i="15"/>
  <c r="BY100" i="15"/>
  <c r="BQ100" i="15"/>
  <c r="CQ99" i="15"/>
  <c r="CI99" i="15"/>
  <c r="CA99" i="15"/>
  <c r="BS99" i="15"/>
  <c r="CF87" i="15"/>
  <c r="BW87" i="15"/>
  <c r="CN86" i="15"/>
  <c r="CF86" i="15"/>
  <c r="BY84" i="15"/>
  <c r="CF109" i="15"/>
  <c r="BP109" i="15"/>
  <c r="BW106" i="15"/>
  <c r="CP104" i="15"/>
  <c r="CH104" i="15"/>
  <c r="BV103" i="15"/>
  <c r="CF101" i="15"/>
  <c r="CR98" i="15"/>
  <c r="CJ98" i="15"/>
  <c r="CB98" i="15"/>
  <c r="BT98" i="15"/>
  <c r="CM96" i="15"/>
  <c r="CE96" i="15"/>
  <c r="BW96" i="15"/>
  <c r="CT95" i="15"/>
  <c r="CL95" i="15"/>
  <c r="CD95" i="15"/>
  <c r="CM86" i="15"/>
  <c r="CE86" i="15"/>
  <c r="CB85" i="15"/>
  <c r="CO28" i="15"/>
  <c r="BP9" i="15"/>
  <c r="CJ115" i="15"/>
  <c r="CB115" i="15"/>
  <c r="BT115" i="15"/>
  <c r="CO114" i="15"/>
  <c r="CG114" i="15"/>
  <c r="BY114" i="15"/>
  <c r="CE106" i="15"/>
  <c r="CT103" i="15"/>
  <c r="CD103" i="15"/>
  <c r="CQ102" i="15"/>
  <c r="CA102" i="15"/>
  <c r="BV101" i="15"/>
  <c r="CO97" i="15"/>
  <c r="CG97" i="15"/>
  <c r="BY97" i="15"/>
  <c r="BQ97" i="15"/>
  <c r="CO89" i="15"/>
  <c r="CG89" i="15"/>
  <c r="CO88" i="15"/>
  <c r="CF88" i="15"/>
  <c r="BR79" i="15"/>
  <c r="CB118" i="15"/>
  <c r="BT118" i="15"/>
  <c r="CS116" i="15"/>
  <c r="CK116" i="15"/>
  <c r="CC116" i="15"/>
  <c r="BU116" i="15"/>
  <c r="CQ115" i="15"/>
  <c r="CI115" i="15"/>
  <c r="CA115" i="15"/>
  <c r="BS115" i="15"/>
  <c r="CP113" i="15"/>
  <c r="CH113" i="15"/>
  <c r="BZ113" i="15"/>
  <c r="BR113" i="15"/>
  <c r="CM111" i="15"/>
  <c r="CE111" i="15"/>
  <c r="BW111" i="15"/>
  <c r="CM110" i="15"/>
  <c r="BU108" i="15"/>
  <c r="CF97" i="15"/>
  <c r="CS96" i="15"/>
  <c r="CC96" i="15"/>
  <c r="CS94" i="15"/>
  <c r="CK94" i="15"/>
  <c r="CC94" i="15"/>
  <c r="BU94" i="15"/>
  <c r="CO93" i="15"/>
  <c r="CG93" i="15"/>
  <c r="BY93" i="15"/>
  <c r="BQ93" i="15"/>
  <c r="BS26" i="15"/>
  <c r="BT116" i="15"/>
  <c r="CS109" i="15"/>
  <c r="CK109" i="15"/>
  <c r="CC109" i="15"/>
  <c r="BU109" i="15"/>
  <c r="CM99" i="15"/>
  <c r="CE99" i="15"/>
  <c r="BW99" i="15"/>
  <c r="CM89" i="15"/>
  <c r="CE89" i="15"/>
  <c r="BW89" i="15"/>
  <c r="CR86" i="15"/>
  <c r="CJ86" i="15"/>
  <c r="CB86" i="15"/>
  <c r="CN109" i="15"/>
  <c r="CN108" i="15"/>
  <c r="BX108" i="15"/>
  <c r="BX109" i="15"/>
  <c r="CF108" i="15"/>
  <c r="BP108" i="15"/>
  <c r="CS112" i="15"/>
  <c r="BQ96" i="15"/>
  <c r="BR37" i="15"/>
  <c r="CN27" i="15"/>
  <c r="CF27" i="15"/>
  <c r="BX27" i="15"/>
  <c r="BP27" i="15"/>
  <c r="CS12" i="15"/>
  <c r="CK12" i="15"/>
  <c r="CC12" i="15"/>
  <c r="BU12" i="15"/>
  <c r="CS107" i="15"/>
  <c r="CK107" i="15"/>
  <c r="CC107" i="15"/>
  <c r="CN97" i="15"/>
  <c r="CN96" i="15"/>
  <c r="CF96" i="15"/>
  <c r="BX96" i="15"/>
  <c r="BY92" i="15"/>
  <c r="BQ92" i="15"/>
  <c r="CR108" i="15"/>
  <c r="CJ108" i="15"/>
  <c r="CB108" i="15"/>
  <c r="BT108" i="15"/>
  <c r="CS95" i="15"/>
  <c r="CK95" i="15"/>
  <c r="CC95" i="15"/>
  <c r="BU95" i="15"/>
  <c r="CT90" i="15"/>
  <c r="CL90" i="15"/>
  <c r="BV90" i="15"/>
  <c r="CO112" i="15"/>
  <c r="CG112" i="15"/>
  <c r="BY112" i="15"/>
  <c r="BQ112" i="15"/>
  <c r="BR102" i="15"/>
  <c r="CN101" i="15"/>
  <c r="BW101" i="15"/>
  <c r="CK96" i="15"/>
  <c r="CO107" i="15"/>
  <c r="CG107" i="15"/>
  <c r="BU87" i="15"/>
  <c r="BP19" i="15"/>
  <c r="BS85" i="15"/>
  <c r="CP82" i="15"/>
  <c r="CS80" i="15"/>
  <c r="CB80" i="15"/>
  <c r="CR118" i="15"/>
  <c r="CN118" i="15"/>
  <c r="CJ118" i="15"/>
  <c r="CF118" i="15"/>
  <c r="CR117" i="15"/>
  <c r="CN117" i="15"/>
  <c r="CJ117" i="15"/>
  <c r="CB117" i="15"/>
  <c r="BT117" i="15"/>
  <c r="BP117" i="15"/>
  <c r="CJ116" i="15"/>
  <c r="BX116" i="15"/>
  <c r="CO115" i="15"/>
  <c r="CG115" i="15"/>
  <c r="CS113" i="15"/>
  <c r="CO113" i="15"/>
  <c r="CK113" i="15"/>
  <c r="CG113" i="15"/>
  <c r="CC113" i="15"/>
  <c r="BY113" i="15"/>
  <c r="BU113" i="15"/>
  <c r="BQ113" i="15"/>
  <c r="CK112" i="15"/>
  <c r="BU112" i="15"/>
  <c r="CT111" i="15"/>
  <c r="CL111" i="15"/>
  <c r="CD111" i="15"/>
  <c r="BZ111" i="15"/>
  <c r="BV111" i="15"/>
  <c r="CT107" i="15"/>
  <c r="CP107" i="15"/>
  <c r="CH107" i="15"/>
  <c r="CD107" i="15"/>
  <c r="CR106" i="15"/>
  <c r="CN106" i="15"/>
  <c r="CJ106" i="15"/>
  <c r="CF106" i="15"/>
  <c r="CB106" i="15"/>
  <c r="BV105" i="15"/>
  <c r="BR105" i="15"/>
  <c r="BW104" i="15"/>
  <c r="BS104" i="15"/>
  <c r="CR103" i="15"/>
  <c r="CN103" i="15"/>
  <c r="CS101" i="15"/>
  <c r="CO101" i="15"/>
  <c r="CR115" i="15"/>
  <c r="CN115" i="15"/>
  <c r="CS110" i="15"/>
  <c r="CO110" i="15"/>
  <c r="CK110" i="15"/>
  <c r="CG110" i="15"/>
  <c r="CC110" i="15"/>
  <c r="BY110" i="15"/>
  <c r="BU110" i="15"/>
  <c r="BQ110" i="15"/>
  <c r="CQ108" i="15"/>
  <c r="CM108" i="15"/>
  <c r="CI108" i="15"/>
  <c r="CE108" i="15"/>
  <c r="CA108" i="15"/>
  <c r="BW108" i="15"/>
  <c r="BS108" i="15"/>
  <c r="BX107" i="15"/>
  <c r="BT107" i="15"/>
  <c r="CQ106" i="15"/>
  <c r="CI106" i="15"/>
  <c r="CA106" i="15"/>
  <c r="CT105" i="15"/>
  <c r="CP105" i="15"/>
  <c r="CL105" i="15"/>
  <c r="CH105" i="15"/>
  <c r="CD105" i="15"/>
  <c r="BY105" i="15"/>
  <c r="BU105" i="15"/>
  <c r="BQ105" i="15"/>
  <c r="CQ104" i="15"/>
  <c r="CM104" i="15"/>
  <c r="CI104" i="15"/>
  <c r="CE104" i="15"/>
  <c r="CA104" i="15"/>
  <c r="BV104" i="15"/>
  <c r="BR104" i="15"/>
  <c r="CQ103" i="15"/>
  <c r="CM103" i="15"/>
  <c r="CI103" i="15"/>
  <c r="CE103" i="15"/>
  <c r="CA103" i="15"/>
  <c r="BR103" i="15"/>
  <c r="BY102" i="15"/>
  <c r="BU102" i="15"/>
  <c r="BQ102" i="15"/>
  <c r="CT117" i="15"/>
  <c r="CP117" i="15"/>
  <c r="CL117" i="15"/>
  <c r="CH117" i="15"/>
  <c r="CD117" i="15"/>
  <c r="BZ117" i="15"/>
  <c r="BV117" i="15"/>
  <c r="BR117" i="15"/>
  <c r="CT116" i="15"/>
  <c r="CP116" i="15"/>
  <c r="CL116" i="15"/>
  <c r="CH116" i="15"/>
  <c r="CD116" i="15"/>
  <c r="BZ116" i="15"/>
  <c r="BV116" i="15"/>
  <c r="BR116" i="15"/>
  <c r="CR114" i="15"/>
  <c r="CN114" i="15"/>
  <c r="CJ114" i="15"/>
  <c r="CF114" i="15"/>
  <c r="CB114" i="15"/>
  <c r="BX114" i="15"/>
  <c r="BT114" i="15"/>
  <c r="BP114" i="15"/>
  <c r="CQ112" i="15"/>
  <c r="CM112" i="15"/>
  <c r="CI112" i="15"/>
  <c r="CE112" i="15"/>
  <c r="CA112" i="15"/>
  <c r="BW112" i="15"/>
  <c r="BS112" i="15"/>
  <c r="CR111" i="15"/>
  <c r="CN111" i="15"/>
  <c r="CJ111" i="15"/>
  <c r="CF111" i="15"/>
  <c r="CB111" i="15"/>
  <c r="BX111" i="15"/>
  <c r="BT111" i="15"/>
  <c r="BP111" i="15"/>
  <c r="CR110" i="15"/>
  <c r="CN110" i="15"/>
  <c r="CJ110" i="15"/>
  <c r="CF110" i="15"/>
  <c r="CB110" i="15"/>
  <c r="BX110" i="15"/>
  <c r="BT110" i="15"/>
  <c r="BP110" i="15"/>
  <c r="CT109" i="15"/>
  <c r="CP109" i="15"/>
  <c r="CL109" i="15"/>
  <c r="CH109" i="15"/>
  <c r="CD109" i="15"/>
  <c r="BZ109" i="15"/>
  <c r="BV109" i="15"/>
  <c r="BR109" i="15"/>
  <c r="CT108" i="15"/>
  <c r="CP108" i="15"/>
  <c r="CL108" i="15"/>
  <c r="CH108" i="15"/>
  <c r="CD108" i="15"/>
  <c r="BZ108" i="15"/>
  <c r="BV108" i="15"/>
  <c r="BR108" i="15"/>
  <c r="CR107" i="15"/>
  <c r="CN107" i="15"/>
  <c r="CJ107" i="15"/>
  <c r="CF107" i="15"/>
  <c r="CB107" i="15"/>
  <c r="BW107" i="15"/>
  <c r="BS107" i="15"/>
  <c r="BY106" i="15"/>
  <c r="BU106" i="15"/>
  <c r="BQ106" i="15"/>
  <c r="CS105" i="15"/>
  <c r="CO105" i="15"/>
  <c r="CK105" i="15"/>
  <c r="CG105" i="15"/>
  <c r="CC105" i="15"/>
  <c r="CS118" i="15"/>
  <c r="CO118" i="15"/>
  <c r="CK118" i="15"/>
  <c r="CG118" i="15"/>
  <c r="CC118" i="15"/>
  <c r="BY118" i="15"/>
  <c r="BU118" i="15"/>
  <c r="BQ118" i="15"/>
  <c r="CS117" i="15"/>
  <c r="CO117" i="15"/>
  <c r="CK117" i="15"/>
  <c r="CG117" i="15"/>
  <c r="CC117" i="15"/>
  <c r="BY117" i="15"/>
  <c r="BU117" i="15"/>
  <c r="BQ117" i="15"/>
  <c r="CO116" i="15"/>
  <c r="CG116" i="15"/>
  <c r="BY116" i="15"/>
  <c r="BQ116" i="15"/>
  <c r="CO108" i="15"/>
  <c r="CK108" i="15"/>
  <c r="CG108" i="15"/>
  <c r="CC108" i="15"/>
  <c r="BY108" i="15"/>
  <c r="BQ108" i="15"/>
  <c r="CQ107" i="15"/>
  <c r="CM107" i="15"/>
  <c r="CI107" i="15"/>
  <c r="CE107" i="15"/>
  <c r="CA107" i="15"/>
  <c r="BV107" i="15"/>
  <c r="CS106" i="15"/>
  <c r="CO106" i="15"/>
  <c r="CK106" i="15"/>
  <c r="CG106" i="15"/>
  <c r="CC106" i="15"/>
  <c r="BX106" i="15"/>
  <c r="BT106" i="15"/>
  <c r="CN105" i="15"/>
  <c r="CF105" i="15"/>
  <c r="BX103" i="15"/>
  <c r="BT103" i="15"/>
  <c r="CT101" i="15"/>
  <c r="CP101" i="15"/>
  <c r="CL101" i="15"/>
  <c r="CH101" i="15"/>
  <c r="CJ103" i="15"/>
  <c r="CF103" i="15"/>
  <c r="CB103" i="15"/>
  <c r="BW103" i="15"/>
  <c r="BS103" i="15"/>
  <c r="CR102" i="15"/>
  <c r="CN102" i="15"/>
  <c r="CJ102" i="15"/>
  <c r="CF102" i="15"/>
  <c r="CB102" i="15"/>
  <c r="BW102" i="15"/>
  <c r="CO96" i="15"/>
  <c r="BY96" i="15"/>
  <c r="CR95" i="15"/>
  <c r="CN95" i="15"/>
  <c r="CJ95" i="15"/>
  <c r="CF95" i="15"/>
  <c r="CB95" i="15"/>
  <c r="BX95" i="15"/>
  <c r="BT95" i="15"/>
  <c r="CR92" i="15"/>
  <c r="CJ92" i="15"/>
  <c r="CB92" i="15"/>
  <c r="BT92" i="15"/>
  <c r="CT88" i="15"/>
  <c r="CP88" i="15"/>
  <c r="CL88" i="15"/>
  <c r="CG88" i="15"/>
  <c r="BX88" i="15"/>
  <c r="CH85" i="15"/>
  <c r="CD85" i="15"/>
  <c r="BY85" i="15"/>
  <c r="BU85" i="15"/>
  <c r="BQ85" i="15"/>
  <c r="CT84" i="15"/>
  <c r="CP84" i="15"/>
  <c r="CL84" i="15"/>
  <c r="CC84" i="15"/>
  <c r="BT84" i="15"/>
  <c r="CQ83" i="15"/>
  <c r="CM83" i="15"/>
  <c r="CM82" i="15"/>
  <c r="CH82" i="15"/>
  <c r="CD82" i="15"/>
  <c r="CS81" i="15"/>
  <c r="CO81" i="15"/>
  <c r="CK81" i="15"/>
  <c r="CQ100" i="15"/>
  <c r="CM100" i="15"/>
  <c r="CI100" i="15"/>
  <c r="CE100" i="15"/>
  <c r="CA100" i="15"/>
  <c r="BW100" i="15"/>
  <c r="BS100" i="15"/>
  <c r="CT97" i="15"/>
  <c r="CP97" i="15"/>
  <c r="CL97" i="15"/>
  <c r="CH97" i="15"/>
  <c r="CD97" i="15"/>
  <c r="BZ97" i="15"/>
  <c r="BV97" i="15"/>
  <c r="BR97" i="15"/>
  <c r="CQ95" i="15"/>
  <c r="CM95" i="15"/>
  <c r="CI95" i="15"/>
  <c r="CE95" i="15"/>
  <c r="CA95" i="15"/>
  <c r="BW95" i="15"/>
  <c r="BS95" i="15"/>
  <c r="CT93" i="15"/>
  <c r="CP93" i="15"/>
  <c r="CL93" i="15"/>
  <c r="CH93" i="15"/>
  <c r="CD93" i="15"/>
  <c r="BZ93" i="15"/>
  <c r="BV93" i="15"/>
  <c r="BR93" i="15"/>
  <c r="CQ92" i="15"/>
  <c r="CQ91" i="15"/>
  <c r="CM91" i="15"/>
  <c r="CI91" i="15"/>
  <c r="CR87" i="15"/>
  <c r="CN87" i="15"/>
  <c r="CI87" i="15"/>
  <c r="CE87" i="15"/>
  <c r="CA87" i="15"/>
  <c r="CT85" i="15"/>
  <c r="CP85" i="15"/>
  <c r="CL85" i="15"/>
  <c r="CG85" i="15"/>
  <c r="CC85" i="15"/>
  <c r="BX85" i="15"/>
  <c r="CO84" i="15"/>
  <c r="CB84" i="15"/>
  <c r="BS84" i="15"/>
  <c r="CT82" i="15"/>
  <c r="CL82" i="15"/>
  <c r="BX82" i="15"/>
  <c r="BT82" i="15"/>
  <c r="CN81" i="15"/>
  <c r="CE81" i="15"/>
  <c r="CD101" i="15"/>
  <c r="BY101" i="15"/>
  <c r="BU101" i="15"/>
  <c r="BQ101" i="15"/>
  <c r="CT100" i="15"/>
  <c r="CP100" i="15"/>
  <c r="CL100" i="15"/>
  <c r="CH100" i="15"/>
  <c r="CD100" i="15"/>
  <c r="BZ100" i="15"/>
  <c r="BV100" i="15"/>
  <c r="BR100" i="15"/>
  <c r="CR99" i="15"/>
  <c r="CN99" i="15"/>
  <c r="CJ99" i="15"/>
  <c r="CF99" i="15"/>
  <c r="CB99" i="15"/>
  <c r="BX99" i="15"/>
  <c r="BT99" i="15"/>
  <c r="BP99" i="15"/>
  <c r="CS98" i="15"/>
  <c r="CO98" i="15"/>
  <c r="CK98" i="15"/>
  <c r="CG98" i="15"/>
  <c r="CC98" i="15"/>
  <c r="BY98" i="15"/>
  <c r="BU98" i="15"/>
  <c r="BQ98" i="15"/>
  <c r="CT92" i="15"/>
  <c r="CP92" i="15"/>
  <c r="CL92" i="15"/>
  <c r="CH92" i="15"/>
  <c r="CD92" i="15"/>
  <c r="BZ92" i="15"/>
  <c r="BV92" i="15"/>
  <c r="BR92" i="15"/>
  <c r="CR90" i="15"/>
  <c r="CN90" i="15"/>
  <c r="CJ90" i="15"/>
  <c r="CF90" i="15"/>
  <c r="CB90" i="15"/>
  <c r="BX90" i="15"/>
  <c r="BT90" i="15"/>
  <c r="BP90" i="15"/>
  <c r="CS89" i="15"/>
  <c r="CK89" i="15"/>
  <c r="BY89" i="15"/>
  <c r="BU89" i="15"/>
  <c r="BQ89" i="15"/>
  <c r="BV88" i="15"/>
  <c r="BR88" i="15"/>
  <c r="CQ87" i="15"/>
  <c r="CM87" i="15"/>
  <c r="CD87" i="15"/>
  <c r="BY86" i="15"/>
  <c r="BU86" i="15"/>
  <c r="BQ86" i="15"/>
  <c r="CS85" i="15"/>
  <c r="CO85" i="15"/>
  <c r="CK85" i="15"/>
  <c r="CA84" i="15"/>
  <c r="BV84" i="15"/>
  <c r="BR84" i="15"/>
  <c r="CO83" i="15"/>
  <c r="BW83" i="15"/>
  <c r="BS83" i="15"/>
  <c r="CF82" i="15"/>
  <c r="CB82" i="15"/>
  <c r="BS82" i="15"/>
  <c r="CQ81" i="15"/>
  <c r="BY81" i="15"/>
  <c r="BU81" i="15"/>
  <c r="BQ81" i="15"/>
  <c r="CO80" i="15"/>
  <c r="CF80" i="15"/>
  <c r="CK101" i="15"/>
  <c r="CG101" i="15"/>
  <c r="CC101" i="15"/>
  <c r="BT101" i="15"/>
  <c r="CR97" i="15"/>
  <c r="CJ97" i="15"/>
  <c r="CB97" i="15"/>
  <c r="BT97" i="15"/>
  <c r="CT96" i="15"/>
  <c r="CP96" i="15"/>
  <c r="CL96" i="15"/>
  <c r="CH96" i="15"/>
  <c r="CD96" i="15"/>
  <c r="BZ96" i="15"/>
  <c r="BV96" i="15"/>
  <c r="BR96" i="15"/>
  <c r="CR94" i="15"/>
  <c r="CN94" i="15"/>
  <c r="CJ94" i="15"/>
  <c r="CF94" i="15"/>
  <c r="CB94" i="15"/>
  <c r="BX94" i="15"/>
  <c r="BT94" i="15"/>
  <c r="CR93" i="15"/>
  <c r="CN93" i="15"/>
  <c r="CJ93" i="15"/>
  <c r="CF93" i="15"/>
  <c r="CB93" i="15"/>
  <c r="BX93" i="15"/>
  <c r="BT93" i="15"/>
  <c r="CO92" i="15"/>
  <c r="CC92" i="15"/>
  <c r="BU92" i="15"/>
  <c r="CS91" i="15"/>
  <c r="CK91" i="15"/>
  <c r="CC91" i="15"/>
  <c r="BU91" i="15"/>
  <c r="CM90" i="15"/>
  <c r="BS90" i="15"/>
  <c r="CH88" i="15"/>
  <c r="CD88" i="15"/>
  <c r="BY88" i="15"/>
  <c r="BX87" i="15"/>
  <c r="BT87" i="15"/>
  <c r="BP87" i="15"/>
  <c r="CS86" i="15"/>
  <c r="CO86" i="15"/>
  <c r="CK86" i="15"/>
  <c r="CG86" i="15"/>
  <c r="CC86" i="15"/>
  <c r="BX86" i="15"/>
  <c r="BT86" i="15"/>
  <c r="BP86" i="15"/>
  <c r="BV85" i="15"/>
  <c r="BR85" i="15"/>
  <c r="CH84" i="15"/>
  <c r="CD84" i="15"/>
  <c r="CI83" i="15"/>
  <c r="CE83" i="15"/>
  <c r="CA83" i="15"/>
  <c r="BV83" i="15"/>
  <c r="CR82" i="15"/>
  <c r="CN82" i="15"/>
  <c r="CG81" i="15"/>
  <c r="CC81" i="15"/>
  <c r="CH80" i="15"/>
  <c r="CD80" i="15"/>
  <c r="BU80" i="15"/>
  <c r="CR79" i="15"/>
  <c r="CN79" i="15"/>
  <c r="CJ79" i="15"/>
  <c r="CF79" i="15"/>
  <c r="CB79" i="15"/>
  <c r="BX79" i="15"/>
  <c r="BT79" i="15"/>
  <c r="BP79" i="15"/>
  <c r="CS78" i="15"/>
  <c r="CO78" i="15"/>
  <c r="CK78" i="15"/>
  <c r="CG78" i="15"/>
  <c r="CC78" i="15"/>
  <c r="BY78" i="15"/>
  <c r="BU78" i="15"/>
  <c r="BQ78" i="15"/>
  <c r="CH37" i="15"/>
  <c r="CR36" i="15"/>
  <c r="CN36" i="15"/>
  <c r="CB36" i="15"/>
  <c r="BP36" i="15"/>
  <c r="CT30" i="15"/>
  <c r="CP30" i="15"/>
  <c r="CL30" i="15"/>
  <c r="CD30" i="15"/>
  <c r="BZ30" i="15"/>
  <c r="BV30" i="15"/>
  <c r="CR12" i="15"/>
  <c r="CN12" i="15"/>
  <c r="CJ12" i="15"/>
  <c r="CF12" i="15"/>
  <c r="CB12" i="15"/>
  <c r="BX12" i="15"/>
  <c r="BT12" i="15"/>
  <c r="BP12" i="15"/>
  <c r="CT80" i="15"/>
  <c r="CP80" i="15"/>
  <c r="CL80" i="15"/>
  <c r="CG80" i="15"/>
  <c r="BX80" i="15"/>
  <c r="CQ79" i="15"/>
  <c r="CM79" i="15"/>
  <c r="CI79" i="15"/>
  <c r="CE79" i="15"/>
  <c r="CA79" i="15"/>
  <c r="BW79" i="15"/>
  <c r="BS79" i="15"/>
  <c r="CR78" i="15"/>
  <c r="CN78" i="15"/>
  <c r="CJ78" i="15"/>
  <c r="CF78" i="15"/>
  <c r="CB78" i="15"/>
  <c r="BX78" i="15"/>
  <c r="BT78" i="15"/>
  <c r="BP78" i="15"/>
  <c r="CS37" i="15"/>
  <c r="CO37" i="15"/>
  <c r="CK37" i="15"/>
  <c r="CG37" i="15"/>
  <c r="CC37" i="15"/>
  <c r="BY37" i="15"/>
  <c r="BU37" i="15"/>
  <c r="BQ37" i="15"/>
  <c r="CA36" i="15"/>
  <c r="CS29" i="15"/>
  <c r="CO29" i="15"/>
  <c r="CK29" i="15"/>
  <c r="CG29" i="15"/>
  <c r="CC29" i="15"/>
  <c r="BY29" i="15"/>
  <c r="BU29" i="15"/>
  <c r="BQ29" i="15"/>
  <c r="BP15" i="15"/>
  <c r="CQ12" i="15"/>
  <c r="CM12" i="15"/>
  <c r="CI12" i="15"/>
  <c r="CE12" i="15"/>
  <c r="CA12" i="15"/>
  <c r="BW12" i="15"/>
  <c r="BS12" i="15"/>
  <c r="BP7" i="15"/>
  <c r="CT79" i="15"/>
  <c r="CP79" i="15"/>
  <c r="CL79" i="15"/>
  <c r="CH79" i="15"/>
  <c r="CD79" i="15"/>
  <c r="BZ79" i="15"/>
  <c r="BV79" i="15"/>
  <c r="CQ78" i="15"/>
  <c r="CM78" i="15"/>
  <c r="CE78" i="15"/>
  <c r="CA78" i="15"/>
  <c r="CR37" i="15"/>
  <c r="CN37" i="15"/>
  <c r="CJ37" i="15"/>
  <c r="CF37" i="15"/>
  <c r="CB37" i="15"/>
  <c r="BX37" i="15"/>
  <c r="BT37" i="15"/>
  <c r="BP37" i="15"/>
  <c r="CT36" i="15"/>
  <c r="CP36" i="15"/>
  <c r="CL36" i="15"/>
  <c r="CH36" i="15"/>
  <c r="CD36" i="15"/>
  <c r="BZ36" i="15"/>
  <c r="BV36" i="15"/>
  <c r="BR36" i="15"/>
  <c r="CR30" i="15"/>
  <c r="CN30" i="15"/>
  <c r="CJ30" i="15"/>
  <c r="CF30" i="15"/>
  <c r="CB30" i="15"/>
  <c r="BX30" i="15"/>
  <c r="BT30" i="15"/>
  <c r="BP30" i="15"/>
  <c r="CR29" i="15"/>
  <c r="CN29" i="15"/>
  <c r="CJ29" i="15"/>
  <c r="CF29" i="15"/>
  <c r="CB29" i="15"/>
  <c r="BX29" i="15"/>
  <c r="BT29" i="15"/>
  <c r="BP29" i="15"/>
  <c r="CA28" i="15"/>
  <c r="CQ27" i="15"/>
  <c r="CM27" i="15"/>
  <c r="CI27" i="15"/>
  <c r="CE27" i="15"/>
  <c r="CA27" i="15"/>
  <c r="BW27" i="15"/>
  <c r="BS27" i="15"/>
  <c r="BV80" i="15"/>
  <c r="BR80" i="15"/>
  <c r="CS79" i="15"/>
  <c r="CC79" i="15"/>
  <c r="BU79" i="15"/>
  <c r="CS36" i="15"/>
  <c r="CO36" i="15"/>
  <c r="CK36" i="15"/>
  <c r="CG36" i="15"/>
  <c r="CC36" i="15"/>
  <c r="BY36" i="15"/>
  <c r="BU36" i="15"/>
  <c r="BQ36" i="15"/>
  <c r="CQ30" i="15"/>
  <c r="CM30" i="15"/>
  <c r="CI30" i="15"/>
  <c r="CE30" i="15"/>
  <c r="CA30" i="15"/>
  <c r="BW30" i="15"/>
  <c r="BS30" i="15"/>
  <c r="CQ29" i="15"/>
  <c r="CI29" i="15"/>
  <c r="CE29" i="15"/>
  <c r="CA29" i="15"/>
  <c r="BS29" i="15"/>
  <c r="CT28" i="15"/>
  <c r="CP28" i="15"/>
  <c r="CL28" i="15"/>
  <c r="CH28" i="15"/>
  <c r="CD28" i="15"/>
  <c r="BZ28" i="15"/>
  <c r="BV28" i="15"/>
  <c r="BR28" i="15"/>
  <c r="CT27" i="15"/>
  <c r="CP27" i="15"/>
  <c r="CL27" i="15"/>
  <c r="CH27" i="15"/>
  <c r="CD27" i="15"/>
  <c r="BZ27" i="15"/>
  <c r="BV27" i="15"/>
  <c r="BR27" i="15"/>
  <c r="BP16" i="15"/>
  <c r="CQ113" i="15"/>
  <c r="BW113" i="15"/>
  <c r="CM113" i="15"/>
  <c r="CE113" i="15"/>
  <c r="BY115" i="15"/>
  <c r="BU115" i="15"/>
  <c r="BQ115" i="15"/>
  <c r="CT114" i="15"/>
  <c r="CP114" i="15"/>
  <c r="CL114" i="15"/>
  <c r="CH114" i="15"/>
  <c r="CD114" i="15"/>
  <c r="BZ114" i="15"/>
  <c r="BV114" i="15"/>
  <c r="BR114" i="15"/>
  <c r="CI113" i="15"/>
  <c r="CA113" i="15"/>
  <c r="BS113" i="15"/>
  <c r="CQ109" i="15"/>
  <c r="CM109" i="15"/>
  <c r="CI109" i="15"/>
  <c r="CE109" i="15"/>
  <c r="CA109" i="15"/>
  <c r="BW109" i="15"/>
  <c r="BS109" i="15"/>
  <c r="BY107" i="15"/>
  <c r="BU107" i="15"/>
  <c r="BQ107" i="15"/>
  <c r="BV106" i="15"/>
  <c r="BR106" i="15"/>
  <c r="BW105" i="15"/>
  <c r="BS105" i="15"/>
  <c r="CS99" i="15"/>
  <c r="CO99" i="15"/>
  <c r="CK99" i="15"/>
  <c r="CG99" i="15"/>
  <c r="CC99" i="15"/>
  <c r="BY99" i="15"/>
  <c r="BU99" i="15"/>
  <c r="BQ99" i="15"/>
  <c r="CT98" i="15"/>
  <c r="CP98" i="15"/>
  <c r="CL98" i="15"/>
  <c r="CH98" i="15"/>
  <c r="CD98" i="15"/>
  <c r="BZ98" i="15"/>
  <c r="BV98" i="15"/>
  <c r="BR98" i="15"/>
  <c r="CR112" i="15"/>
  <c r="CN112" i="15"/>
  <c r="CJ112" i="15"/>
  <c r="CF112" i="15"/>
  <c r="CB112" i="15"/>
  <c r="BX112" i="15"/>
  <c r="BT112" i="15"/>
  <c r="BP112" i="15"/>
  <c r="CR104" i="15"/>
  <c r="CN104" i="15"/>
  <c r="CJ104" i="15"/>
  <c r="CF104" i="15"/>
  <c r="CB104" i="15"/>
  <c r="CS103" i="15"/>
  <c r="CO103" i="15"/>
  <c r="CK103" i="15"/>
  <c r="CG103" i="15"/>
  <c r="CC103" i="15"/>
  <c r="CT102" i="15"/>
  <c r="CP102" i="15"/>
  <c r="CL102" i="15"/>
  <c r="CH102" i="15"/>
  <c r="CD102" i="15"/>
  <c r="CQ101" i="15"/>
  <c r="CM101" i="15"/>
  <c r="CI101" i="15"/>
  <c r="CE101" i="15"/>
  <c r="CA101" i="15"/>
  <c r="CT94" i="15"/>
  <c r="CP94" i="15"/>
  <c r="CL94" i="15"/>
  <c r="CH94" i="15"/>
  <c r="CD94" i="15"/>
  <c r="BZ94" i="15"/>
  <c r="BV94" i="15"/>
  <c r="BR94" i="15"/>
  <c r="CQ93" i="15"/>
  <c r="CM93" i="15"/>
  <c r="CI93" i="15"/>
  <c r="CE93" i="15"/>
  <c r="CA93" i="15"/>
  <c r="BW93" i="15"/>
  <c r="BS93" i="15"/>
  <c r="BP23" i="15"/>
  <c r="BV86" i="15"/>
  <c r="BR86" i="15"/>
  <c r="CO79" i="15"/>
  <c r="CG79" i="15"/>
  <c r="BY79" i="15"/>
  <c r="BQ79" i="15"/>
  <c r="CT78" i="15"/>
  <c r="CP78" i="15"/>
  <c r="CL78" i="15"/>
  <c r="CH78" i="15"/>
  <c r="CD78" i="15"/>
  <c r="BZ78" i="15"/>
  <c r="BV78" i="15"/>
  <c r="BR78" i="15"/>
  <c r="CQ36" i="15"/>
  <c r="CM36" i="15"/>
  <c r="CI36" i="15"/>
  <c r="CE36" i="15"/>
  <c r="BW36" i="15"/>
  <c r="BS36" i="15"/>
  <c r="CQ28" i="15"/>
  <c r="CM28" i="15"/>
  <c r="CI28" i="15"/>
  <c r="CE28" i="15"/>
  <c r="BW28" i="15"/>
  <c r="CN92" i="15"/>
  <c r="CF92" i="15"/>
  <c r="BX92" i="15"/>
  <c r="CO87" i="15"/>
  <c r="CK87" i="15"/>
  <c r="CT86" i="15"/>
  <c r="CP86" i="15"/>
  <c r="CL86" i="15"/>
  <c r="CH86" i="15"/>
  <c r="CD86" i="15"/>
  <c r="BP18" i="15"/>
  <c r="CQ116" i="15"/>
  <c r="CM116" i="15"/>
  <c r="CI116" i="15"/>
  <c r="CE116" i="15"/>
  <c r="CA116" i="15"/>
  <c r="BW116" i="15"/>
  <c r="BS116" i="15"/>
  <c r="CM92" i="15"/>
  <c r="CR91" i="15"/>
  <c r="CN91" i="15"/>
  <c r="CJ91" i="15"/>
  <c r="CF91" i="15"/>
  <c r="CB91" i="15"/>
  <c r="BX91" i="15"/>
  <c r="BT91" i="15"/>
  <c r="CI92" i="15"/>
  <c r="CE92" i="15"/>
  <c r="CA92" i="15"/>
  <c r="BW92" i="15"/>
  <c r="BS92" i="15"/>
  <c r="CQ84" i="15"/>
  <c r="CM84" i="15"/>
  <c r="CI84" i="15"/>
  <c r="CE84" i="15"/>
  <c r="BW84" i="15"/>
  <c r="CS90" i="15"/>
  <c r="CO90" i="15"/>
  <c r="CK90" i="15"/>
  <c r="CG90" i="15"/>
  <c r="CC90" i="15"/>
  <c r="BY90" i="15"/>
  <c r="BU90" i="15"/>
  <c r="BQ90" i="15"/>
  <c r="CT89" i="15"/>
  <c r="CP89" i="15"/>
  <c r="CL89" i="15"/>
  <c r="CH89" i="15"/>
  <c r="CD89" i="15"/>
  <c r="BZ89" i="15"/>
  <c r="BV89" i="15"/>
  <c r="BR89" i="15"/>
  <c r="CR83" i="15"/>
  <c r="CN83" i="15"/>
  <c r="CF83" i="15"/>
  <c r="CB83" i="15"/>
  <c r="BX83" i="15"/>
  <c r="BT83" i="15"/>
  <c r="CS82" i="15"/>
  <c r="CO82" i="15"/>
  <c r="CK82" i="15"/>
  <c r="CG82" i="15"/>
  <c r="CC82" i="15"/>
  <c r="BY82" i="15"/>
  <c r="BU82" i="15"/>
  <c r="BQ82" i="15"/>
  <c r="CT81" i="15"/>
  <c r="CP81" i="15"/>
  <c r="CL81" i="15"/>
  <c r="CH81" i="15"/>
  <c r="CD81" i="15"/>
  <c r="BV81" i="15"/>
  <c r="BR81" i="15"/>
  <c r="CQ88" i="15"/>
  <c r="CM88" i="15"/>
  <c r="CI88" i="15"/>
  <c r="CE88" i="15"/>
  <c r="CA88" i="15"/>
  <c r="BW88" i="15"/>
  <c r="BS88" i="15"/>
  <c r="CQ80" i="15"/>
  <c r="CM80" i="15"/>
  <c r="CI80" i="15"/>
  <c r="CE80" i="15"/>
  <c r="CA80" i="15"/>
  <c r="BW80" i="15"/>
  <c r="BS80" i="15"/>
  <c r="BP34" i="15"/>
  <c r="CR26" i="15"/>
  <c r="CN26" i="15"/>
  <c r="CJ26" i="15"/>
  <c r="CF26" i="15"/>
  <c r="CB26" i="15"/>
  <c r="BX26" i="15"/>
  <c r="BT26" i="15"/>
  <c r="BP26" i="15"/>
  <c r="CT165" i="15" l="1"/>
  <c r="CL165" i="15"/>
  <c r="CD165" i="15"/>
  <c r="BV165" i="15"/>
  <c r="CM164" i="15"/>
  <c r="CE164" i="15"/>
  <c r="BW164" i="15"/>
  <c r="CR164" i="15"/>
  <c r="CJ164" i="15"/>
  <c r="CB164" i="15"/>
  <c r="BT164" i="15"/>
  <c r="CC163" i="15"/>
  <c r="BU163" i="15"/>
  <c r="CP163" i="15"/>
  <c r="CH163" i="15"/>
  <c r="BZ163" i="15"/>
  <c r="BR163" i="15"/>
  <c r="CQ162" i="15"/>
  <c r="CI162" i="15"/>
  <c r="BS162" i="15"/>
  <c r="CN162" i="15"/>
  <c r="CF162" i="15"/>
  <c r="BX162" i="15"/>
  <c r="BP162" i="15"/>
  <c r="CO161" i="15"/>
  <c r="CG161" i="15"/>
  <c r="BY161" i="15"/>
  <c r="BQ161" i="15"/>
  <c r="CT161" i="15"/>
  <c r="CL161" i="15"/>
  <c r="CD161" i="15"/>
  <c r="BV161" i="15"/>
  <c r="CM160" i="15"/>
  <c r="CI160" i="15"/>
  <c r="CE160" i="15"/>
  <c r="CR160" i="15"/>
  <c r="CJ160" i="15"/>
  <c r="CB160" i="15"/>
  <c r="BT160" i="15"/>
  <c r="CP159" i="15"/>
  <c r="CH159" i="15"/>
  <c r="BZ159" i="15"/>
  <c r="BR159" i="15"/>
  <c r="CN158" i="15"/>
  <c r="CF158" i="15"/>
  <c r="BX158" i="15"/>
  <c r="BP158" i="15"/>
  <c r="CT157" i="15"/>
  <c r="CL157" i="15"/>
  <c r="CD157" i="15"/>
  <c r="BV157" i="15"/>
  <c r="CM156" i="15"/>
  <c r="CR156" i="15"/>
  <c r="CJ156" i="15"/>
  <c r="CB156" i="15"/>
  <c r="BT156" i="15"/>
  <c r="CP155" i="15"/>
  <c r="CH155" i="15"/>
  <c r="BZ155" i="15"/>
  <c r="BR155" i="15"/>
  <c r="CP154" i="15"/>
  <c r="CH154" i="15"/>
  <c r="BZ154" i="15"/>
  <c r="BR154" i="15"/>
  <c r="CN154" i="15"/>
  <c r="CF154" i="15"/>
  <c r="BX154" i="15"/>
  <c r="BP154" i="15"/>
  <c r="CT153" i="15"/>
  <c r="CL153" i="15"/>
  <c r="CD153" i="15"/>
  <c r="BV153" i="15"/>
  <c r="CP151" i="15"/>
  <c r="CH151" i="15"/>
  <c r="BZ151" i="15"/>
  <c r="BR151" i="15"/>
  <c r="CN150" i="15"/>
  <c r="CF150" i="15"/>
  <c r="BX150" i="15"/>
  <c r="BP150" i="15"/>
  <c r="CT149" i="15"/>
  <c r="CL149" i="15"/>
  <c r="CD149" i="15"/>
  <c r="BV149" i="15"/>
  <c r="CR148" i="15"/>
  <c r="CJ148" i="15"/>
  <c r="CB148" i="15"/>
  <c r="BT148" i="15"/>
  <c r="CP147" i="15"/>
  <c r="CH147" i="15"/>
  <c r="BZ147" i="15"/>
  <c r="BR147" i="15"/>
  <c r="CN146" i="15"/>
  <c r="CF146" i="15"/>
  <c r="BX146" i="15"/>
  <c r="BP146" i="15"/>
  <c r="CT145" i="15"/>
  <c r="CL145" i="15"/>
  <c r="CD145" i="15"/>
  <c r="BV145" i="15"/>
  <c r="CE143" i="15"/>
  <c r="CP143" i="15"/>
  <c r="CH143" i="15"/>
  <c r="BZ143" i="15"/>
  <c r="BR143" i="15"/>
  <c r="CN138" i="15"/>
  <c r="CF138" i="15"/>
  <c r="BX138" i="15"/>
  <c r="CT137" i="15"/>
  <c r="CL137" i="15"/>
  <c r="CD137" i="15"/>
  <c r="BV137" i="15"/>
  <c r="CN130" i="15"/>
  <c r="CG130" i="15"/>
  <c r="CF130" i="15"/>
  <c r="BX130" i="15"/>
  <c r="BP130" i="15"/>
  <c r="BM227" i="15"/>
  <c r="BG227" i="15"/>
  <c r="BF227" i="15"/>
  <c r="AY227" i="15"/>
  <c r="AX227" i="15"/>
  <c r="AQ227" i="15"/>
  <c r="AP227" i="15"/>
  <c r="CS127" i="15"/>
  <c r="CS227" i="15" s="1"/>
  <c r="AE227" i="15"/>
  <c r="AA227" i="15"/>
  <c r="Y227" i="15"/>
  <c r="W227" i="15"/>
  <c r="CC127" i="15"/>
  <c r="CC227" i="15" s="1"/>
  <c r="O227" i="15"/>
  <c r="K227" i="15"/>
  <c r="I227" i="15"/>
  <c r="G227" i="15"/>
  <c r="BP127" i="15"/>
  <c r="BP227" i="15" s="1"/>
  <c r="CP126" i="15"/>
  <c r="CH126" i="15"/>
  <c r="BZ126" i="15"/>
  <c r="BR126" i="15"/>
  <c r="CT126" i="15"/>
  <c r="CQ126" i="15"/>
  <c r="CL126" i="15"/>
  <c r="CI126" i="15"/>
  <c r="CD126" i="15"/>
  <c r="CA126" i="15"/>
  <c r="BV126" i="15"/>
  <c r="CR120" i="15"/>
  <c r="CJ120" i="15"/>
  <c r="CB120" i="15"/>
  <c r="BT120" i="15"/>
  <c r="CP119" i="15"/>
  <c r="CH119" i="15"/>
  <c r="BZ119" i="15"/>
  <c r="BR119" i="15"/>
  <c r="BK229" i="15"/>
  <c r="BG229" i="15"/>
  <c r="BC229" i="15"/>
  <c r="AY229" i="15"/>
  <c r="AU229" i="15"/>
  <c r="AQ229" i="15"/>
  <c r="AM229" i="15"/>
  <c r="CQ228" i="15"/>
  <c r="CM228" i="15"/>
  <c r="CI228" i="15"/>
  <c r="CE228" i="15"/>
  <c r="CA228" i="15"/>
  <c r="BW228" i="15"/>
  <c r="BS228" i="15"/>
  <c r="CO214" i="15"/>
  <c r="CO224" i="15" s="1"/>
  <c r="CG214" i="15"/>
  <c r="CG224" i="15" s="1"/>
  <c r="BY214" i="15"/>
  <c r="BY224" i="15" s="1"/>
  <c r="BQ214" i="15"/>
  <c r="BQ224" i="15" s="1"/>
  <c r="CQ213" i="15"/>
  <c r="BG213" i="15"/>
  <c r="CI213" i="15"/>
  <c r="AY213" i="15"/>
  <c r="CA213" i="15"/>
  <c r="AQ213" i="15"/>
  <c r="BS213" i="15"/>
  <c r="AC219" i="15"/>
  <c r="AC230" i="15" s="1"/>
  <c r="E219" i="15"/>
  <c r="E230" i="15" s="1"/>
  <c r="M214" i="15"/>
  <c r="M224" i="15" s="1"/>
  <c r="BQ212" i="15"/>
  <c r="BR212" i="15" s="1"/>
  <c r="BS212" i="15" s="1"/>
  <c r="BT212" i="15" s="1"/>
  <c r="BU212" i="15" s="1"/>
  <c r="BV212" i="15" s="1"/>
  <c r="BW212" i="15" s="1"/>
  <c r="BX212" i="15" s="1"/>
  <c r="BY212" i="15" s="1"/>
  <c r="BZ212" i="15" s="1"/>
  <c r="CA212" i="15" s="1"/>
  <c r="CB212" i="15" s="1"/>
  <c r="CC212" i="15" s="1"/>
  <c r="CD212" i="15" s="1"/>
  <c r="CE212" i="15" s="1"/>
  <c r="CF212" i="15" s="1"/>
  <c r="CG212" i="15" s="1"/>
  <c r="CH212" i="15" s="1"/>
  <c r="CI212" i="15" s="1"/>
  <c r="CJ212" i="15" s="1"/>
  <c r="CK212" i="15" s="1"/>
  <c r="CL212" i="15" s="1"/>
  <c r="CM212" i="15" s="1"/>
  <c r="CN212" i="15" s="1"/>
  <c r="CO212" i="15" s="1"/>
  <c r="CP212" i="15" s="1"/>
  <c r="CQ212" i="15" s="1"/>
  <c r="CR212" i="15" s="1"/>
  <c r="CS212" i="15" s="1"/>
  <c r="CT212" i="15" s="1"/>
  <c r="AK212" i="15"/>
  <c r="AL212" i="15" s="1"/>
  <c r="AM212" i="15" s="1"/>
  <c r="AN212" i="15" s="1"/>
  <c r="AO212" i="15" s="1"/>
  <c r="AP212" i="15" s="1"/>
  <c r="AQ212" i="15" s="1"/>
  <c r="AR212" i="15" s="1"/>
  <c r="AS212" i="15" s="1"/>
  <c r="AT212" i="15" s="1"/>
  <c r="AU212" i="15" s="1"/>
  <c r="AV212" i="15" s="1"/>
  <c r="AW212" i="15" s="1"/>
  <c r="AX212" i="15" s="1"/>
  <c r="AY212" i="15" s="1"/>
  <c r="AZ212" i="15" s="1"/>
  <c r="BA212" i="15" s="1"/>
  <c r="BB212" i="15" s="1"/>
  <c r="BC212" i="15" s="1"/>
  <c r="BD212" i="15" s="1"/>
  <c r="BE212" i="15" s="1"/>
  <c r="BF212" i="15" s="1"/>
  <c r="BG212" i="15" s="1"/>
  <c r="BH212" i="15" s="1"/>
  <c r="BI212" i="15" s="1"/>
  <c r="BJ212" i="15" s="1"/>
  <c r="BK212" i="15" s="1"/>
  <c r="BL212" i="15" s="1"/>
  <c r="BM212" i="15" s="1"/>
  <c r="BN212" i="15" s="1"/>
  <c r="E212" i="15"/>
  <c r="F212" i="15" s="1"/>
  <c r="G212" i="15" s="1"/>
  <c r="H212" i="15" s="1"/>
  <c r="I212" i="15" s="1"/>
  <c r="J212" i="15" s="1"/>
  <c r="K212" i="15" s="1"/>
  <c r="L212" i="15" s="1"/>
  <c r="M212" i="15" s="1"/>
  <c r="N212" i="15" s="1"/>
  <c r="O212" i="15" s="1"/>
  <c r="P212" i="15" s="1"/>
  <c r="Q212" i="15" s="1"/>
  <c r="R212" i="15" s="1"/>
  <c r="S212" i="15" s="1"/>
  <c r="T212" i="15" s="1"/>
  <c r="U212" i="15" s="1"/>
  <c r="V212" i="15" s="1"/>
  <c r="W212" i="15" s="1"/>
  <c r="X212" i="15" s="1"/>
  <c r="Y212" i="15" s="1"/>
  <c r="Z212" i="15" s="1"/>
  <c r="AA212" i="15" s="1"/>
  <c r="AB212" i="15" s="1"/>
  <c r="AC212" i="15" s="1"/>
  <c r="AD212" i="15" s="1"/>
  <c r="AE212" i="15" s="1"/>
  <c r="AF212" i="15" s="1"/>
  <c r="AG212" i="15" s="1"/>
  <c r="AH212" i="15" s="1"/>
  <c r="BP199" i="15"/>
  <c r="AJ199" i="15"/>
  <c r="D199" i="15"/>
  <c r="BP198" i="15"/>
  <c r="AJ198" i="15"/>
  <c r="D198" i="15"/>
  <c r="BP197" i="15"/>
  <c r="AJ197" i="15"/>
  <c r="D197" i="15"/>
  <c r="BP196" i="15"/>
  <c r="AJ196" i="15"/>
  <c r="D196" i="15"/>
  <c r="BP195" i="15"/>
  <c r="AJ195" i="15"/>
  <c r="D195" i="15"/>
  <c r="BP194" i="15"/>
  <c r="AJ194" i="15"/>
  <c r="D194" i="15"/>
  <c r="BP193" i="15"/>
  <c r="AJ193" i="15"/>
  <c r="D193" i="15"/>
  <c r="BU165" i="15"/>
  <c r="CC165" i="15"/>
  <c r="BY165" i="15"/>
  <c r="CP164" i="15"/>
  <c r="CH164" i="15"/>
  <c r="BZ164" i="15"/>
  <c r="BR164" i="15"/>
  <c r="CI164" i="15"/>
  <c r="CS163" i="15"/>
  <c r="CN163" i="15"/>
  <c r="CK163" i="15"/>
  <c r="CG163" i="15"/>
  <c r="CF163" i="15"/>
  <c r="BX163" i="15"/>
  <c r="BP163" i="15"/>
  <c r="CA162" i="15"/>
  <c r="CT162" i="15"/>
  <c r="CL162" i="15"/>
  <c r="CD162" i="15"/>
  <c r="BV162" i="15"/>
  <c r="CR161" i="15"/>
  <c r="CJ161" i="15"/>
  <c r="CB161" i="15"/>
  <c r="BU161" i="15"/>
  <c r="BT161" i="15"/>
  <c r="CP160" i="15"/>
  <c r="CH160" i="15"/>
  <c r="BZ160" i="15"/>
  <c r="BR160" i="15"/>
  <c r="CA160" i="15"/>
  <c r="BW160" i="15"/>
  <c r="CN159" i="15"/>
  <c r="CF159" i="15"/>
  <c r="BX159" i="15"/>
  <c r="BP159" i="15"/>
  <c r="CM158" i="15"/>
  <c r="BS158" i="15"/>
  <c r="CR157" i="15"/>
  <c r="CO157" i="15"/>
  <c r="CK157" i="15"/>
  <c r="CJ157" i="15"/>
  <c r="CB157" i="15"/>
  <c r="BT157" i="15"/>
  <c r="CP156" i="15"/>
  <c r="CH156" i="15"/>
  <c r="BZ156" i="15"/>
  <c r="BR156" i="15"/>
  <c r="CI156" i="15"/>
  <c r="CE156" i="15"/>
  <c r="CS155" i="15"/>
  <c r="CN155" i="15"/>
  <c r="CK155" i="15"/>
  <c r="CG155" i="15"/>
  <c r="CF155" i="15"/>
  <c r="BX155" i="15"/>
  <c r="BP155" i="15"/>
  <c r="CQ154" i="15"/>
  <c r="CA154" i="15"/>
  <c r="CT154" i="15"/>
  <c r="CL154" i="15"/>
  <c r="CD154" i="15"/>
  <c r="BV154" i="15"/>
  <c r="CR153" i="15"/>
  <c r="CJ153" i="15"/>
  <c r="CG153" i="15"/>
  <c r="CB153" i="15"/>
  <c r="BT153" i="15"/>
  <c r="CP152" i="15"/>
  <c r="CH152" i="15"/>
  <c r="BZ152" i="15"/>
  <c r="BR152" i="15"/>
  <c r="CQ152" i="15"/>
  <c r="CM152" i="15"/>
  <c r="BW152" i="15"/>
  <c r="BS152" i="15"/>
  <c r="CN151" i="15"/>
  <c r="CF151" i="15"/>
  <c r="BX151" i="15"/>
  <c r="BP151" i="15"/>
  <c r="CM150" i="15"/>
  <c r="CE150" i="15"/>
  <c r="BW150" i="15"/>
  <c r="BS150" i="15"/>
  <c r="CS149" i="15"/>
  <c r="CR149" i="15"/>
  <c r="CO149" i="15"/>
  <c r="CJ149" i="15"/>
  <c r="CC149" i="15"/>
  <c r="CB149" i="15"/>
  <c r="BY149" i="15"/>
  <c r="BU149" i="15"/>
  <c r="BT149" i="15"/>
  <c r="CP148" i="15"/>
  <c r="CH148" i="15"/>
  <c r="BZ148" i="15"/>
  <c r="BR148" i="15"/>
  <c r="CQ148" i="15"/>
  <c r="CM148" i="15"/>
  <c r="CI148" i="15"/>
  <c r="CA148" i="15"/>
  <c r="BS148" i="15"/>
  <c r="CS147" i="15"/>
  <c r="CO147" i="15"/>
  <c r="CN147" i="15"/>
  <c r="CK147" i="15"/>
  <c r="CF147" i="15"/>
  <c r="BY147" i="15"/>
  <c r="BX147" i="15"/>
  <c r="BU147" i="15"/>
  <c r="BQ147" i="15"/>
  <c r="BP147" i="15"/>
  <c r="CM146" i="15"/>
  <c r="CE146" i="15"/>
  <c r="CA146" i="15"/>
  <c r="BW146" i="15"/>
  <c r="BS146" i="15"/>
  <c r="CT146" i="15"/>
  <c r="CL146" i="15"/>
  <c r="CD146" i="15"/>
  <c r="BV146" i="15"/>
  <c r="CS145" i="15"/>
  <c r="CR145" i="15"/>
  <c r="CO145" i="15"/>
  <c r="CK145" i="15"/>
  <c r="CJ145" i="15"/>
  <c r="CC145" i="15"/>
  <c r="CB145" i="15"/>
  <c r="BU145" i="15"/>
  <c r="BT145" i="15"/>
  <c r="BQ145" i="15"/>
  <c r="CP144" i="15"/>
  <c r="CH144" i="15"/>
  <c r="BZ144" i="15"/>
  <c r="BR144" i="15"/>
  <c r="CQ144" i="15"/>
  <c r="CM144" i="15"/>
  <c r="CI144" i="15"/>
  <c r="CE144" i="15"/>
  <c r="CA144" i="15"/>
  <c r="BS144" i="15"/>
  <c r="CN143" i="15"/>
  <c r="CF143" i="15"/>
  <c r="BX143" i="15"/>
  <c r="BP143" i="15"/>
  <c r="CM138" i="15"/>
  <c r="BW138" i="15"/>
  <c r="BP138" i="15"/>
  <c r="CQ138" i="15"/>
  <c r="CI138" i="15"/>
  <c r="CA138" i="15"/>
  <c r="BS138" i="15"/>
  <c r="CS137" i="15"/>
  <c r="CK137" i="15"/>
  <c r="CG137" i="15"/>
  <c r="BY137" i="15"/>
  <c r="BU137" i="15"/>
  <c r="BQ137" i="15"/>
  <c r="CR137" i="15"/>
  <c r="CJ137" i="15"/>
  <c r="CB137" i="15"/>
  <c r="BT137" i="15"/>
  <c r="BP131" i="15"/>
  <c r="CT130" i="15"/>
  <c r="CL130" i="15"/>
  <c r="CD130" i="15"/>
  <c r="BV130" i="15"/>
  <c r="CQ130" i="15"/>
  <c r="CI130" i="15"/>
  <c r="CA130" i="15"/>
  <c r="BW130" i="15"/>
  <c r="BS130" i="15"/>
  <c r="CO127" i="15"/>
  <c r="CO227" i="15" s="1"/>
  <c r="CK127" i="15"/>
  <c r="CK227" i="15" s="1"/>
  <c r="CG127" i="15"/>
  <c r="CG227" i="15" s="1"/>
  <c r="BY127" i="15"/>
  <c r="BY227" i="15" s="1"/>
  <c r="BQ127" i="15"/>
  <c r="BQ227" i="15" s="1"/>
  <c r="BK227" i="15"/>
  <c r="BJ227" i="15"/>
  <c r="BI227" i="15"/>
  <c r="BH227" i="15"/>
  <c r="BE227" i="15"/>
  <c r="BC227" i="15"/>
  <c r="BB227" i="15"/>
  <c r="BA227" i="15"/>
  <c r="AZ227" i="15"/>
  <c r="AW227" i="15"/>
  <c r="AU227" i="15"/>
  <c r="AT227" i="15"/>
  <c r="AS227" i="15"/>
  <c r="AR227" i="15"/>
  <c r="AO227" i="15"/>
  <c r="AM227" i="15"/>
  <c r="AL227" i="15"/>
  <c r="AK227" i="15"/>
  <c r="AJ227" i="15"/>
  <c r="AF227" i="15"/>
  <c r="AC227" i="15"/>
  <c r="X227" i="15"/>
  <c r="U227" i="15"/>
  <c r="S227" i="15"/>
  <c r="Q227" i="15"/>
  <c r="P227" i="15"/>
  <c r="M227" i="15"/>
  <c r="H227" i="15"/>
  <c r="E227" i="15"/>
  <c r="CK126" i="15"/>
  <c r="CM126" i="15"/>
  <c r="CE126" i="15"/>
  <c r="BW126" i="15"/>
  <c r="CQ120" i="15"/>
  <c r="CI120" i="15"/>
  <c r="CA120" i="15"/>
  <c r="BS120" i="15"/>
  <c r="CP120" i="15"/>
  <c r="CH120" i="15"/>
  <c r="BZ120" i="15"/>
  <c r="BR120" i="15"/>
  <c r="CO119" i="15"/>
  <c r="CN119" i="15"/>
  <c r="CK119" i="15"/>
  <c r="CG119" i="15"/>
  <c r="CF119" i="15"/>
  <c r="BY119" i="15"/>
  <c r="BX119" i="15"/>
  <c r="BQ119" i="15"/>
  <c r="BP119" i="15"/>
  <c r="CS229" i="15"/>
  <c r="CR229" i="15"/>
  <c r="CO229" i="15"/>
  <c r="CN229" i="15"/>
  <c r="CK229" i="15"/>
  <c r="CJ229" i="15"/>
  <c r="CG229" i="15"/>
  <c r="CF229" i="15"/>
  <c r="CC229" i="15"/>
  <c r="CB229" i="15"/>
  <c r="BY229" i="15"/>
  <c r="BX229" i="15"/>
  <c r="BU229" i="15"/>
  <c r="BT229" i="15"/>
  <c r="BQ229" i="15"/>
  <c r="BP229" i="15"/>
  <c r="BM229" i="15"/>
  <c r="BL229" i="15"/>
  <c r="BJ229" i="15"/>
  <c r="BI229" i="15"/>
  <c r="BH229" i="15"/>
  <c r="BF229" i="15"/>
  <c r="BE229" i="15"/>
  <c r="BD229" i="15"/>
  <c r="BB229" i="15"/>
  <c r="BA229" i="15"/>
  <c r="AZ229" i="15"/>
  <c r="AX229" i="15"/>
  <c r="AW229" i="15"/>
  <c r="AV229" i="15"/>
  <c r="AT229" i="15"/>
  <c r="AS229" i="15"/>
  <c r="AR229" i="15"/>
  <c r="AP229" i="15"/>
  <c r="AO229" i="15"/>
  <c r="AN229" i="15"/>
  <c r="AL229" i="15"/>
  <c r="AK229" i="15"/>
  <c r="AJ229" i="15"/>
  <c r="AG229" i="15"/>
  <c r="AF229" i="15"/>
  <c r="AE229" i="15"/>
  <c r="AC229" i="15"/>
  <c r="AB229" i="15"/>
  <c r="AA229" i="15"/>
  <c r="Y229" i="15"/>
  <c r="X229" i="15"/>
  <c r="W229" i="15"/>
  <c r="U229" i="15"/>
  <c r="T229" i="15"/>
  <c r="S229" i="15"/>
  <c r="Q229" i="15"/>
  <c r="P229" i="15"/>
  <c r="O229" i="15"/>
  <c r="M229" i="15"/>
  <c r="L229" i="15"/>
  <c r="K229" i="15"/>
  <c r="I229" i="15"/>
  <c r="H229" i="15"/>
  <c r="G229" i="15"/>
  <c r="E229" i="15"/>
  <c r="D229" i="15"/>
  <c r="CP228" i="15"/>
  <c r="CL228" i="15"/>
  <c r="CH228" i="15"/>
  <c r="CD228" i="15"/>
  <c r="BV228" i="15"/>
  <c r="BR228" i="15"/>
  <c r="BM228" i="15"/>
  <c r="BL228" i="15"/>
  <c r="BJ228" i="15"/>
  <c r="BI228" i="15"/>
  <c r="BH228" i="15"/>
  <c r="BF228" i="15"/>
  <c r="BE228" i="15"/>
  <c r="BD228" i="15"/>
  <c r="BB228" i="15"/>
  <c r="BA228" i="15"/>
  <c r="AZ228" i="15"/>
  <c r="AX228" i="15"/>
  <c r="AW228" i="15"/>
  <c r="AV228" i="15"/>
  <c r="AS228" i="15"/>
  <c r="AR228" i="15"/>
  <c r="AP228" i="15"/>
  <c r="AO228" i="15"/>
  <c r="AN228" i="15"/>
  <c r="AL228" i="15"/>
  <c r="AK228" i="15"/>
  <c r="AG228" i="15"/>
  <c r="AE228" i="15"/>
  <c r="AD228" i="15"/>
  <c r="AC228" i="15"/>
  <c r="AA228" i="15"/>
  <c r="Z228" i="15"/>
  <c r="Y228" i="15"/>
  <c r="W228" i="15"/>
  <c r="V228" i="15"/>
  <c r="U228" i="15"/>
  <c r="S228" i="15"/>
  <c r="R228" i="15"/>
  <c r="Q228" i="15"/>
  <c r="O228" i="15"/>
  <c r="N228" i="15"/>
  <c r="M228" i="15"/>
  <c r="K228" i="15"/>
  <c r="J228" i="15"/>
  <c r="I228" i="15"/>
  <c r="G228" i="15"/>
  <c r="F228" i="15"/>
  <c r="E228" i="15"/>
  <c r="CT214" i="15"/>
  <c r="CT224" i="15" s="1"/>
  <c r="CS214" i="15"/>
  <c r="CS224" i="15" s="1"/>
  <c r="CP214" i="15"/>
  <c r="CP224" i="15" s="1"/>
  <c r="CL214" i="15"/>
  <c r="CL224" i="15" s="1"/>
  <c r="CK214" i="15"/>
  <c r="CK224" i="15" s="1"/>
  <c r="CH214" i="15"/>
  <c r="CH224" i="15" s="1"/>
  <c r="CD214" i="15"/>
  <c r="CD224" i="15" s="1"/>
  <c r="CC214" i="15"/>
  <c r="CC224" i="15" s="1"/>
  <c r="BV214" i="15"/>
  <c r="BV224" i="15" s="1"/>
  <c r="BU214" i="15"/>
  <c r="BU224" i="15" s="1"/>
  <c r="BR214" i="15"/>
  <c r="BR224" i="15" s="1"/>
  <c r="BN214" i="15"/>
  <c r="BN224" i="15" s="1"/>
  <c r="BM214" i="15"/>
  <c r="BM224" i="15" s="1"/>
  <c r="BL214" i="15"/>
  <c r="BL224" i="15" s="1"/>
  <c r="BK214" i="15"/>
  <c r="BK224" i="15" s="1"/>
  <c r="BJ214" i="15"/>
  <c r="BJ224" i="15" s="1"/>
  <c r="BI214" i="15"/>
  <c r="BI224" i="15" s="1"/>
  <c r="BH214" i="15"/>
  <c r="BH224" i="15" s="1"/>
  <c r="BG214" i="15"/>
  <c r="BG224" i="15" s="1"/>
  <c r="BF214" i="15"/>
  <c r="BF224" i="15" s="1"/>
  <c r="BE214" i="15"/>
  <c r="BE224" i="15" s="1"/>
  <c r="BC214" i="15"/>
  <c r="BC224" i="15" s="1"/>
  <c r="BB214" i="15"/>
  <c r="BB224" i="15" s="1"/>
  <c r="BA214" i="15"/>
  <c r="BA224" i="15" s="1"/>
  <c r="AZ214" i="15"/>
  <c r="AZ224" i="15" s="1"/>
  <c r="AY214" i="15"/>
  <c r="AY224" i="15" s="1"/>
  <c r="AX214" i="15"/>
  <c r="AX224" i="15" s="1"/>
  <c r="AW214" i="15"/>
  <c r="AW224" i="15" s="1"/>
  <c r="AV214" i="15"/>
  <c r="AV224" i="15" s="1"/>
  <c r="AU214" i="15"/>
  <c r="AU224" i="15" s="1"/>
  <c r="AS214" i="15"/>
  <c r="AS224" i="15" s="1"/>
  <c r="AR214" i="15"/>
  <c r="AR224" i="15" s="1"/>
  <c r="AQ214" i="15"/>
  <c r="AQ224" i="15" s="1"/>
  <c r="AP214" i="15"/>
  <c r="AP224" i="15" s="1"/>
  <c r="AO214" i="15"/>
  <c r="AO224" i="15" s="1"/>
  <c r="AN214" i="15"/>
  <c r="AN224" i="15" s="1"/>
  <c r="AM214" i="15"/>
  <c r="AM224" i="15" s="1"/>
  <c r="AL214" i="15"/>
  <c r="AL224" i="15" s="1"/>
  <c r="AK214" i="15"/>
  <c r="AK224" i="15" s="1"/>
  <c r="AH214" i="15"/>
  <c r="AH224" i="15" s="1"/>
  <c r="AG214" i="15"/>
  <c r="AG224" i="15" s="1"/>
  <c r="AF214" i="15"/>
  <c r="AF224" i="15" s="1"/>
  <c r="AD214" i="15"/>
  <c r="AD224" i="15" s="1"/>
  <c r="AC214" i="15"/>
  <c r="AC224" i="15" s="1"/>
  <c r="AB214" i="15"/>
  <c r="AB224" i="15" s="1"/>
  <c r="Z214" i="15"/>
  <c r="Z224" i="15" s="1"/>
  <c r="Y214" i="15"/>
  <c r="Y224" i="15" s="1"/>
  <c r="X214" i="15"/>
  <c r="X224" i="15" s="1"/>
  <c r="V214" i="15"/>
  <c r="V224" i="15" s="1"/>
  <c r="U214" i="15"/>
  <c r="U224" i="15" s="1"/>
  <c r="T214" i="15"/>
  <c r="T224" i="15" s="1"/>
  <c r="R214" i="15"/>
  <c r="R224" i="15" s="1"/>
  <c r="Q214" i="15"/>
  <c r="Q224" i="15" s="1"/>
  <c r="P214" i="15"/>
  <c r="P224" i="15" s="1"/>
  <c r="N214" i="15"/>
  <c r="N224" i="15" s="1"/>
  <c r="L214" i="15"/>
  <c r="L224" i="15" s="1"/>
  <c r="J214" i="15"/>
  <c r="J224" i="15" s="1"/>
  <c r="I214" i="15"/>
  <c r="I224" i="15" s="1"/>
  <c r="F214" i="15"/>
  <c r="F224" i="15" s="1"/>
  <c r="E214" i="15"/>
  <c r="E224" i="15" s="1"/>
  <c r="CM213" i="15"/>
  <c r="BW213" i="15"/>
  <c r="BM213" i="15"/>
  <c r="BL213" i="15"/>
  <c r="BK213" i="15"/>
  <c r="BI213" i="15"/>
  <c r="BH213" i="15"/>
  <c r="BE213" i="15"/>
  <c r="BA213" i="15"/>
  <c r="AZ213" i="15"/>
  <c r="AW213" i="15"/>
  <c r="AV213" i="15"/>
  <c r="AU213" i="15"/>
  <c r="AS213" i="15"/>
  <c r="AR213" i="15"/>
  <c r="AO213" i="15"/>
  <c r="AN213" i="15"/>
  <c r="AK213" i="15"/>
  <c r="AH213" i="15"/>
  <c r="AE213" i="15"/>
  <c r="AD213" i="15"/>
  <c r="AA213" i="15"/>
  <c r="Z213" i="15"/>
  <c r="W213" i="15"/>
  <c r="V213" i="15"/>
  <c r="S213" i="15"/>
  <c r="R213" i="15"/>
  <c r="O213" i="15"/>
  <c r="N213" i="15"/>
  <c r="K213" i="15"/>
  <c r="J213" i="15"/>
  <c r="G213" i="15"/>
  <c r="F213" i="15"/>
  <c r="AG219" i="15"/>
  <c r="AG230" i="15" s="1"/>
  <c r="AD219" i="15"/>
  <c r="AD230" i="15" s="1"/>
  <c r="Z219" i="15"/>
  <c r="Z230" i="15" s="1"/>
  <c r="Y219" i="15"/>
  <c r="Y230" i="15" s="1"/>
  <c r="V219" i="15"/>
  <c r="V230" i="15" s="1"/>
  <c r="R219" i="15"/>
  <c r="R230" i="15" s="1"/>
  <c r="Q219" i="15"/>
  <c r="Q230" i="15" s="1"/>
  <c r="N219" i="15"/>
  <c r="N230" i="15" s="1"/>
  <c r="J219" i="15"/>
  <c r="J230" i="15" s="1"/>
  <c r="I219" i="15"/>
  <c r="I230" i="15" s="1"/>
  <c r="F219" i="15"/>
  <c r="F230" i="15" s="1"/>
  <c r="AJ218" i="15"/>
  <c r="AJ215" i="15"/>
  <c r="D215" i="15"/>
  <c r="BP217" i="15"/>
  <c r="AJ217" i="15"/>
  <c r="D217" i="15"/>
  <c r="DE23" i="15"/>
  <c r="BQ3" i="15"/>
  <c r="BR3" i="15" s="1"/>
  <c r="BS3" i="15" s="1"/>
  <c r="BT3" i="15" s="1"/>
  <c r="BU3" i="15" s="1"/>
  <c r="BV3" i="15" s="1"/>
  <c r="BW3" i="15" s="1"/>
  <c r="BX3" i="15" s="1"/>
  <c r="BY3" i="15" s="1"/>
  <c r="BZ3" i="15" s="1"/>
  <c r="CA3" i="15" s="1"/>
  <c r="CB3" i="15" s="1"/>
  <c r="CC3" i="15" s="1"/>
  <c r="CD3" i="15" s="1"/>
  <c r="CE3" i="15" s="1"/>
  <c r="CF3" i="15" s="1"/>
  <c r="CG3" i="15" s="1"/>
  <c r="CH3" i="15" s="1"/>
  <c r="CI3" i="15" s="1"/>
  <c r="CJ3" i="15" s="1"/>
  <c r="CK3" i="15" s="1"/>
  <c r="CL3" i="15" s="1"/>
  <c r="CM3" i="15" s="1"/>
  <c r="CN3" i="15" s="1"/>
  <c r="CO3" i="15" s="1"/>
  <c r="CP3" i="15" s="1"/>
  <c r="CQ3" i="15" s="1"/>
  <c r="CR3" i="15" s="1"/>
  <c r="CS3" i="15" s="1"/>
  <c r="CT3" i="15" s="1"/>
  <c r="AK3" i="15"/>
  <c r="AL3" i="15" s="1"/>
  <c r="AM3" i="15" s="1"/>
  <c r="AN3" i="15" s="1"/>
  <c r="AO3" i="15" s="1"/>
  <c r="AP3" i="15" s="1"/>
  <c r="AQ3" i="15" s="1"/>
  <c r="AR3" i="15" s="1"/>
  <c r="AS3" i="15" s="1"/>
  <c r="AT3" i="15" s="1"/>
  <c r="AU3" i="15" s="1"/>
  <c r="AV3" i="15" s="1"/>
  <c r="AW3" i="15" s="1"/>
  <c r="AX3" i="15" s="1"/>
  <c r="AY3" i="15" s="1"/>
  <c r="AZ3" i="15" s="1"/>
  <c r="BA3" i="15" s="1"/>
  <c r="BB3" i="15" s="1"/>
  <c r="BC3" i="15" s="1"/>
  <c r="BD3" i="15" s="1"/>
  <c r="BE3" i="15" s="1"/>
  <c r="BF3" i="15" s="1"/>
  <c r="BG3" i="15" s="1"/>
  <c r="BH3" i="15" s="1"/>
  <c r="BI3" i="15" s="1"/>
  <c r="BJ3" i="15" s="1"/>
  <c r="BK3" i="15" s="1"/>
  <c r="BL3" i="15" s="1"/>
  <c r="BM3" i="15" s="1"/>
  <c r="BN3" i="15" s="1"/>
  <c r="E3" i="15"/>
  <c r="F3" i="15" s="1"/>
  <c r="G3" i="15" s="1"/>
  <c r="H3" i="15" s="1"/>
  <c r="I3" i="15" s="1"/>
  <c r="J3" i="15" s="1"/>
  <c r="K3" i="15" s="1"/>
  <c r="L3" i="15" s="1"/>
  <c r="M3" i="15" s="1"/>
  <c r="N3" i="15" s="1"/>
  <c r="O3" i="15" s="1"/>
  <c r="P3" i="15" s="1"/>
  <c r="Q3" i="15" s="1"/>
  <c r="R3" i="15" s="1"/>
  <c r="S3" i="15" s="1"/>
  <c r="T3" i="15" s="1"/>
  <c r="U3" i="15" s="1"/>
  <c r="V3" i="15" s="1"/>
  <c r="W3" i="15" s="1"/>
  <c r="X3" i="15" s="1"/>
  <c r="Y3" i="15" s="1"/>
  <c r="Z3" i="15" s="1"/>
  <c r="AA3" i="15" s="1"/>
  <c r="AB3" i="15" s="1"/>
  <c r="AC3" i="15" s="1"/>
  <c r="AD3" i="15" s="1"/>
  <c r="AE3" i="15" s="1"/>
  <c r="AF3" i="15" s="1"/>
  <c r="AG3" i="15" s="1"/>
  <c r="AH3" i="15" s="1"/>
  <c r="BV78" i="16"/>
  <c r="BY78" i="16"/>
  <c r="CD78" i="16"/>
  <c r="CL78" i="16"/>
  <c r="CT78" i="16"/>
  <c r="BQ78" i="16"/>
  <c r="BU78" i="16"/>
  <c r="CC78" i="16"/>
  <c r="CG78" i="16"/>
  <c r="CK78" i="16"/>
  <c r="CO78" i="16"/>
  <c r="CS78" i="16"/>
  <c r="CS165" i="16"/>
  <c r="CK165" i="16"/>
  <c r="CQ164" i="16"/>
  <c r="CJ164" i="16"/>
  <c r="CO163" i="16"/>
  <c r="CO162" i="16"/>
  <c r="CN162" i="16"/>
  <c r="CM162" i="16"/>
  <c r="BP162" i="16"/>
  <c r="CS161" i="16"/>
  <c r="CL161" i="16"/>
  <c r="CK161" i="16"/>
  <c r="CR160" i="16"/>
  <c r="CQ160" i="16"/>
  <c r="CJ160" i="16"/>
  <c r="BP159" i="16"/>
  <c r="CM158" i="16"/>
  <c r="CT157" i="16"/>
  <c r="CS157" i="16"/>
  <c r="CK157" i="16"/>
  <c r="CQ156" i="16"/>
  <c r="CK156" i="16"/>
  <c r="CO155" i="16"/>
  <c r="CO154" i="16"/>
  <c r="CM154" i="16"/>
  <c r="BP154" i="16"/>
  <c r="CT153" i="16"/>
  <c r="CS153" i="16"/>
  <c r="CK153" i="16"/>
  <c r="CS152" i="16"/>
  <c r="CQ152" i="16"/>
  <c r="CP151" i="16"/>
  <c r="CN150" i="16"/>
  <c r="CM150" i="16"/>
  <c r="BP150" i="16"/>
  <c r="CT149" i="16"/>
  <c r="CS149" i="16"/>
  <c r="CL149" i="16"/>
  <c r="CK149" i="16"/>
  <c r="CQ148" i="16"/>
  <c r="CP148" i="16"/>
  <c r="CP147" i="16"/>
  <c r="CO147" i="16"/>
  <c r="CN146" i="16"/>
  <c r="CM146" i="16"/>
  <c r="BP146" i="16"/>
  <c r="CT145" i="16"/>
  <c r="CL145" i="16"/>
  <c r="CK145" i="16"/>
  <c r="CR144" i="16"/>
  <c r="CQ144" i="16"/>
  <c r="CJ144" i="16"/>
  <c r="CP143" i="16"/>
  <c r="CM138" i="16"/>
  <c r="BP138" i="16"/>
  <c r="CS137" i="16"/>
  <c r="CL137" i="16"/>
  <c r="CK137" i="16"/>
  <c r="CD137" i="16"/>
  <c r="CC137" i="16"/>
  <c r="BV137" i="16"/>
  <c r="BU137" i="16"/>
  <c r="CQ130" i="16"/>
  <c r="CK130" i="16"/>
  <c r="BK227" i="16"/>
  <c r="BJ227" i="16"/>
  <c r="AE227" i="16"/>
  <c r="AA227" i="16"/>
  <c r="CP126" i="16"/>
  <c r="CO126" i="16"/>
  <c r="CN126" i="16"/>
  <c r="CJ126" i="16"/>
  <c r="CM120" i="16"/>
  <c r="BU120" i="16"/>
  <c r="BT120" i="16"/>
  <c r="CS119" i="16"/>
  <c r="CQ119" i="16"/>
  <c r="CL119" i="16"/>
  <c r="CK119" i="16"/>
  <c r="CD119" i="16"/>
  <c r="CA119" i="16"/>
  <c r="BZ119" i="16"/>
  <c r="BU119" i="16"/>
  <c r="BR119" i="16"/>
  <c r="CN118" i="16"/>
  <c r="CI118" i="16"/>
  <c r="CG118" i="16"/>
  <c r="CA118" i="16"/>
  <c r="BT118" i="16"/>
  <c r="CO117" i="16"/>
  <c r="CG117" i="16"/>
  <c r="CD117" i="16"/>
  <c r="BY117" i="16"/>
  <c r="CS116" i="16"/>
  <c r="CM116" i="16"/>
  <c r="CJ116" i="16"/>
  <c r="CE116" i="16"/>
  <c r="CC116" i="16"/>
  <c r="BH229" i="16"/>
  <c r="BD229" i="16"/>
  <c r="AX229" i="16"/>
  <c r="AU229" i="16"/>
  <c r="AT229" i="16"/>
  <c r="AR229" i="16"/>
  <c r="AQ229" i="16"/>
  <c r="AP229" i="16"/>
  <c r="AL229" i="16"/>
  <c r="AE229" i="16"/>
  <c r="AA229" i="16"/>
  <c r="Z229" i="16"/>
  <c r="S229" i="16"/>
  <c r="K229" i="16"/>
  <c r="J229" i="16"/>
  <c r="G229" i="16"/>
  <c r="F229" i="16"/>
  <c r="CQ114" i="16"/>
  <c r="CN114" i="16"/>
  <c r="CG114" i="16"/>
  <c r="BT114" i="16"/>
  <c r="BS114" i="16"/>
  <c r="BQ114" i="16"/>
  <c r="CO113" i="16"/>
  <c r="CN113" i="16"/>
  <c r="CL113" i="16"/>
  <c r="CH113" i="16"/>
  <c r="CG113" i="16"/>
  <c r="BV113" i="16"/>
  <c r="BQ113" i="16"/>
  <c r="CM112" i="16"/>
  <c r="CE112" i="16"/>
  <c r="BU112" i="16"/>
  <c r="CR111" i="16"/>
  <c r="CL111" i="16"/>
  <c r="CJ111" i="16"/>
  <c r="CN110" i="16"/>
  <c r="CM109" i="16"/>
  <c r="CN106" i="16"/>
  <c r="CM106" i="16"/>
  <c r="BL228" i="16"/>
  <c r="BK228" i="16"/>
  <c r="BJ228" i="16"/>
  <c r="BH228" i="16"/>
  <c r="BD228" i="16"/>
  <c r="AF228" i="16"/>
  <c r="AE228" i="16"/>
  <c r="CM105" i="16"/>
  <c r="CM228" i="16" s="1"/>
  <c r="X228" i="16"/>
  <c r="D228" i="16"/>
  <c r="CR104" i="16"/>
  <c r="BT104" i="16"/>
  <c r="CP103" i="16"/>
  <c r="CN102" i="16"/>
  <c r="CM102" i="16"/>
  <c r="BW102" i="16"/>
  <c r="CM101" i="16"/>
  <c r="CJ101" i="16"/>
  <c r="CP100" i="16"/>
  <c r="CN99" i="16"/>
  <c r="CM97" i="16"/>
  <c r="CL97" i="16"/>
  <c r="CM96" i="16"/>
  <c r="CJ96" i="16"/>
  <c r="CP94" i="16"/>
  <c r="CQ92" i="16"/>
  <c r="CK92" i="16"/>
  <c r="CI92" i="16"/>
  <c r="BU92" i="16"/>
  <c r="BT92" i="16"/>
  <c r="BS92" i="16"/>
  <c r="CO91" i="16"/>
  <c r="CH91" i="16"/>
  <c r="CG91" i="16"/>
  <c r="BR91" i="16"/>
  <c r="BQ91" i="16"/>
  <c r="CN90" i="16"/>
  <c r="CM90" i="16"/>
  <c r="CD90" i="16"/>
  <c r="BW90" i="16"/>
  <c r="CS89" i="16"/>
  <c r="CK89" i="16"/>
  <c r="BU89" i="16"/>
  <c r="CM88" i="16"/>
  <c r="CK88" i="16"/>
  <c r="CH88" i="16"/>
  <c r="CF88" i="16"/>
  <c r="CE88" i="16"/>
  <c r="BW88" i="16"/>
  <c r="BU88" i="16"/>
  <c r="CB87" i="16"/>
  <c r="BT87" i="16"/>
  <c r="CP86" i="16"/>
  <c r="CE85" i="16"/>
  <c r="CK84" i="16"/>
  <c r="BU84" i="16"/>
  <c r="BT84" i="16"/>
  <c r="CO83" i="16"/>
  <c r="CI83" i="16"/>
  <c r="CH83" i="16"/>
  <c r="CG83" i="16"/>
  <c r="BS83" i="16"/>
  <c r="BR83" i="16"/>
  <c r="BQ83" i="16"/>
  <c r="AX214" i="16"/>
  <c r="AX224" i="16" s="1"/>
  <c r="AP214" i="16"/>
  <c r="AP224" i="16" s="1"/>
  <c r="N214" i="16"/>
  <c r="N224" i="16" s="1"/>
  <c r="BN213" i="16"/>
  <c r="BK213" i="16"/>
  <c r="BJ213" i="16"/>
  <c r="BH213" i="16"/>
  <c r="BG213" i="16"/>
  <c r="BF213" i="16"/>
  <c r="BC213" i="16"/>
  <c r="AY213" i="16"/>
  <c r="AU213" i="16"/>
  <c r="AQ213" i="16"/>
  <c r="AM213" i="16"/>
  <c r="AB213" i="16"/>
  <c r="AA213" i="16"/>
  <c r="W213" i="16"/>
  <c r="S213" i="16"/>
  <c r="O213" i="16"/>
  <c r="O223" i="16" s="1"/>
  <c r="L213" i="16"/>
  <c r="K213" i="16"/>
  <c r="G213" i="16"/>
  <c r="D213" i="16"/>
  <c r="CI80" i="16"/>
  <c r="CA80" i="16"/>
  <c r="BS80" i="16"/>
  <c r="BR80" i="16"/>
  <c r="CO79" i="16"/>
  <c r="CG79" i="16"/>
  <c r="BZ79" i="16"/>
  <c r="BY79" i="16"/>
  <c r="BR79" i="16"/>
  <c r="BQ79" i="16"/>
  <c r="AH219" i="16"/>
  <c r="AH230" i="16" s="1"/>
  <c r="Z219" i="16"/>
  <c r="Z230" i="16" s="1"/>
  <c r="V219" i="16"/>
  <c r="V230" i="16" s="1"/>
  <c r="R219" i="16"/>
  <c r="R230" i="16" s="1"/>
  <c r="N219" i="16"/>
  <c r="N230" i="16" s="1"/>
  <c r="J219" i="16"/>
  <c r="J230" i="16" s="1"/>
  <c r="F219" i="16"/>
  <c r="F230" i="16" s="1"/>
  <c r="CP63" i="16"/>
  <c r="CH63" i="16"/>
  <c r="BZ63" i="16"/>
  <c r="CO57" i="16"/>
  <c r="CG57" i="16"/>
  <c r="BZ57" i="16"/>
  <c r="BQ57" i="16"/>
  <c r="CI52" i="16"/>
  <c r="CA52" i="16"/>
  <c r="BS52" i="16"/>
  <c r="CP37" i="16"/>
  <c r="CH37" i="16"/>
  <c r="BZ37" i="16"/>
  <c r="BR37" i="16"/>
  <c r="CF36" i="16"/>
  <c r="BX36" i="16"/>
  <c r="BP36" i="16"/>
  <c r="D215" i="16"/>
  <c r="CR30" i="16"/>
  <c r="CQ30" i="16"/>
  <c r="CJ30" i="16"/>
  <c r="CI30" i="16"/>
  <c r="CB30" i="16"/>
  <c r="CA30" i="16"/>
  <c r="BT30" i="16"/>
  <c r="BS30" i="16"/>
  <c r="CP29" i="16"/>
  <c r="CO29" i="16"/>
  <c r="CH29" i="16"/>
  <c r="CG29" i="16"/>
  <c r="BZ29" i="16"/>
  <c r="BY29" i="16"/>
  <c r="BR29" i="16"/>
  <c r="BQ29" i="16"/>
  <c r="CM28" i="16"/>
  <c r="CF28" i="16"/>
  <c r="CE28" i="16"/>
  <c r="BX28" i="16"/>
  <c r="BW28" i="16"/>
  <c r="BP28" i="16"/>
  <c r="CT27" i="16"/>
  <c r="CS27" i="16"/>
  <c r="CL27" i="16"/>
  <c r="CK27" i="16"/>
  <c r="CD27" i="16"/>
  <c r="CC27" i="16"/>
  <c r="BU27" i="16"/>
  <c r="CR26" i="16"/>
  <c r="CQ26" i="16"/>
  <c r="CJ26" i="16"/>
  <c r="CI26" i="16"/>
  <c r="CB26" i="16"/>
  <c r="CA26" i="16"/>
  <c r="BT26" i="16"/>
  <c r="BP24" i="16"/>
  <c r="BP23" i="16"/>
  <c r="BP18" i="16"/>
  <c r="BP15" i="16"/>
  <c r="CP12" i="16"/>
  <c r="CN12" i="16"/>
  <c r="CJ12" i="16"/>
  <c r="CI12" i="16"/>
  <c r="CH12" i="16"/>
  <c r="CF12" i="16"/>
  <c r="CB12" i="16"/>
  <c r="CA12" i="16"/>
  <c r="BZ12" i="16"/>
  <c r="BU12" i="16"/>
  <c r="BP9" i="16"/>
  <c r="BP7" i="16"/>
  <c r="AA214" i="16"/>
  <c r="AA224" i="16" s="1"/>
  <c r="Z214" i="16"/>
  <c r="Z224" i="16" s="1"/>
  <c r="BE213" i="16"/>
  <c r="BQ212" i="16"/>
  <c r="BR212" i="16" s="1"/>
  <c r="BS212" i="16" s="1"/>
  <c r="BT212" i="16" s="1"/>
  <c r="BU212" i="16" s="1"/>
  <c r="BV212" i="16" s="1"/>
  <c r="BW212" i="16" s="1"/>
  <c r="BX212" i="16" s="1"/>
  <c r="BY212" i="16" s="1"/>
  <c r="BZ212" i="16" s="1"/>
  <c r="CA212" i="16" s="1"/>
  <c r="CB212" i="16" s="1"/>
  <c r="CC212" i="16" s="1"/>
  <c r="CD212" i="16" s="1"/>
  <c r="CE212" i="16" s="1"/>
  <c r="CF212" i="16" s="1"/>
  <c r="CG212" i="16" s="1"/>
  <c r="CH212" i="16" s="1"/>
  <c r="CI212" i="16" s="1"/>
  <c r="CJ212" i="16" s="1"/>
  <c r="CK212" i="16" s="1"/>
  <c r="CL212" i="16" s="1"/>
  <c r="CM212" i="16" s="1"/>
  <c r="CN212" i="16" s="1"/>
  <c r="CO212" i="16" s="1"/>
  <c r="CP212" i="16" s="1"/>
  <c r="CQ212" i="16" s="1"/>
  <c r="CR212" i="16" s="1"/>
  <c r="CS212" i="16" s="1"/>
  <c r="CT212" i="16" s="1"/>
  <c r="AK212" i="16"/>
  <c r="AL212" i="16" s="1"/>
  <c r="AM212" i="16" s="1"/>
  <c r="AN212" i="16" s="1"/>
  <c r="AO212" i="16" s="1"/>
  <c r="AP212" i="16" s="1"/>
  <c r="AQ212" i="16" s="1"/>
  <c r="AR212" i="16" s="1"/>
  <c r="AS212" i="16" s="1"/>
  <c r="AT212" i="16" s="1"/>
  <c r="AU212" i="16" s="1"/>
  <c r="AV212" i="16" s="1"/>
  <c r="AW212" i="16" s="1"/>
  <c r="AX212" i="16" s="1"/>
  <c r="AY212" i="16" s="1"/>
  <c r="AZ212" i="16" s="1"/>
  <c r="BA212" i="16" s="1"/>
  <c r="BB212" i="16" s="1"/>
  <c r="BC212" i="16" s="1"/>
  <c r="BD212" i="16" s="1"/>
  <c r="BE212" i="16" s="1"/>
  <c r="BF212" i="16" s="1"/>
  <c r="BG212" i="16" s="1"/>
  <c r="BH212" i="16" s="1"/>
  <c r="BI212" i="16" s="1"/>
  <c r="BJ212" i="16" s="1"/>
  <c r="BK212" i="16" s="1"/>
  <c r="BL212" i="16" s="1"/>
  <c r="BM212" i="16" s="1"/>
  <c r="BN212" i="16" s="1"/>
  <c r="E212" i="16"/>
  <c r="F212" i="16" s="1"/>
  <c r="G212" i="16" s="1"/>
  <c r="H212" i="16" s="1"/>
  <c r="I212" i="16" s="1"/>
  <c r="J212" i="16" s="1"/>
  <c r="K212" i="16" s="1"/>
  <c r="L212" i="16" s="1"/>
  <c r="M212" i="16" s="1"/>
  <c r="N212" i="16" s="1"/>
  <c r="O212" i="16" s="1"/>
  <c r="P212" i="16" s="1"/>
  <c r="Q212" i="16" s="1"/>
  <c r="R212" i="16" s="1"/>
  <c r="S212" i="16" s="1"/>
  <c r="T212" i="16" s="1"/>
  <c r="U212" i="16" s="1"/>
  <c r="V212" i="16" s="1"/>
  <c r="W212" i="16" s="1"/>
  <c r="X212" i="16" s="1"/>
  <c r="Y212" i="16" s="1"/>
  <c r="Z212" i="16" s="1"/>
  <c r="AA212" i="16" s="1"/>
  <c r="AB212" i="16" s="1"/>
  <c r="AC212" i="16" s="1"/>
  <c r="AD212" i="16" s="1"/>
  <c r="AE212" i="16" s="1"/>
  <c r="AF212" i="16" s="1"/>
  <c r="AG212" i="16" s="1"/>
  <c r="AH212" i="16" s="1"/>
  <c r="BP199" i="16"/>
  <c r="AJ199" i="16"/>
  <c r="D199" i="16"/>
  <c r="BP198" i="16"/>
  <c r="AJ198" i="16"/>
  <c r="D198" i="16"/>
  <c r="BP197" i="16"/>
  <c r="AJ197" i="16"/>
  <c r="D197" i="16"/>
  <c r="BP196" i="16"/>
  <c r="AJ196" i="16"/>
  <c r="D196" i="16"/>
  <c r="BP195" i="16"/>
  <c r="AJ195" i="16"/>
  <c r="D195" i="16"/>
  <c r="BP194" i="16"/>
  <c r="AJ194" i="16"/>
  <c r="D194" i="16"/>
  <c r="BP193" i="16"/>
  <c r="AJ193" i="16"/>
  <c r="D193" i="16"/>
  <c r="BD176" i="16"/>
  <c r="CO165" i="16"/>
  <c r="CT165" i="16"/>
  <c r="BP165" i="16"/>
  <c r="CM164" i="16"/>
  <c r="CP164" i="16"/>
  <c r="CL164" i="16"/>
  <c r="CR164" i="16"/>
  <c r="CN164" i="16"/>
  <c r="CP163" i="16"/>
  <c r="CS163" i="16"/>
  <c r="CK163" i="16"/>
  <c r="CJ162" i="16"/>
  <c r="CR162" i="16"/>
  <c r="CQ162" i="16"/>
  <c r="CO161" i="16"/>
  <c r="CR161" i="16"/>
  <c r="CN161" i="16"/>
  <c r="CT161" i="16"/>
  <c r="CP161" i="16"/>
  <c r="CT160" i="16"/>
  <c r="CN160" i="16"/>
  <c r="CM160" i="16"/>
  <c r="CT159" i="16"/>
  <c r="CP159" i="16"/>
  <c r="CR159" i="16"/>
  <c r="CR158" i="16"/>
  <c r="CN158" i="16"/>
  <c r="BP158" i="16"/>
  <c r="CQ158" i="16"/>
  <c r="CO157" i="16"/>
  <c r="CN157" i="16"/>
  <c r="BP157" i="16"/>
  <c r="CL157" i="16"/>
  <c r="CL156" i="16"/>
  <c r="CM156" i="16"/>
  <c r="CT155" i="16"/>
  <c r="CP155" i="16"/>
  <c r="CS155" i="16"/>
  <c r="CK155" i="16"/>
  <c r="CQ154" i="16"/>
  <c r="CN154" i="16"/>
  <c r="CJ154" i="16"/>
  <c r="CP154" i="16"/>
  <c r="CO153" i="16"/>
  <c r="CR153" i="16"/>
  <c r="CN153" i="16"/>
  <c r="CP153" i="16"/>
  <c r="CL153" i="16"/>
  <c r="CT152" i="16"/>
  <c r="CM152" i="16"/>
  <c r="CR151" i="16"/>
  <c r="CR150" i="16"/>
  <c r="CQ150" i="16"/>
  <c r="CO149" i="16"/>
  <c r="CL148" i="16"/>
  <c r="CM148" i="16"/>
  <c r="CS147" i="16"/>
  <c r="CR147" i="16"/>
  <c r="CK147" i="16"/>
  <c r="CJ147" i="16"/>
  <c r="CQ146" i="16"/>
  <c r="CS145" i="16"/>
  <c r="CO145" i="16"/>
  <c r="CN145" i="16"/>
  <c r="CL144" i="16"/>
  <c r="CM144" i="16"/>
  <c r="CR143" i="16"/>
  <c r="CN143" i="16"/>
  <c r="CN138" i="16"/>
  <c r="CJ138" i="16"/>
  <c r="CQ138" i="16"/>
  <c r="CP138" i="16"/>
  <c r="CT137" i="16"/>
  <c r="CO137" i="16"/>
  <c r="BY137" i="16"/>
  <c r="BX137" i="16"/>
  <c r="BR137" i="16"/>
  <c r="CG137" i="16"/>
  <c r="BQ137" i="16"/>
  <c r="CN137" i="16"/>
  <c r="BP137" i="16"/>
  <c r="CJ130" i="16"/>
  <c r="CN130" i="16"/>
  <c r="CT130" i="16"/>
  <c r="CM130" i="16"/>
  <c r="CJ127" i="16"/>
  <c r="CJ227" i="16" s="1"/>
  <c r="BM227" i="16"/>
  <c r="BL227" i="16"/>
  <c r="BI227" i="16"/>
  <c r="BF227" i="16"/>
  <c r="BE227" i="16"/>
  <c r="BD227" i="16"/>
  <c r="AF227" i="16"/>
  <c r="AB227" i="16"/>
  <c r="X227" i="16"/>
  <c r="D227" i="16"/>
  <c r="CT126" i="16"/>
  <c r="BP122" i="16"/>
  <c r="CI120" i="16"/>
  <c r="CE120" i="16"/>
  <c r="BS120" i="16"/>
  <c r="CD120" i="16"/>
  <c r="CS120" i="16"/>
  <c r="CR120" i="16"/>
  <c r="CQ120" i="16"/>
  <c r="CG120" i="16"/>
  <c r="CA120" i="16"/>
  <c r="BW120" i="16"/>
  <c r="CR119" i="16"/>
  <c r="CO119" i="16"/>
  <c r="CG119" i="16"/>
  <c r="CC119" i="16"/>
  <c r="CB119" i="16"/>
  <c r="BY119" i="16"/>
  <c r="BQ119" i="16"/>
  <c r="BX118" i="16"/>
  <c r="CQ118" i="16"/>
  <c r="CM118" i="16"/>
  <c r="CH118" i="16"/>
  <c r="CE118" i="16"/>
  <c r="BZ118" i="16"/>
  <c r="BW118" i="16"/>
  <c r="BS118" i="16"/>
  <c r="BR118" i="16"/>
  <c r="CC117" i="16"/>
  <c r="CS117" i="16"/>
  <c r="CK117" i="16"/>
  <c r="BU117" i="16"/>
  <c r="BQ117" i="16"/>
  <c r="CN117" i="16"/>
  <c r="CJ117" i="16"/>
  <c r="BP117" i="16"/>
  <c r="CQ116" i="16"/>
  <c r="CI116" i="16"/>
  <c r="CA116" i="16"/>
  <c r="BS116" i="16"/>
  <c r="CT116" i="16"/>
  <c r="CD116" i="16"/>
  <c r="BV116" i="16"/>
  <c r="CR116" i="16"/>
  <c r="CB116" i="16"/>
  <c r="BW116" i="16"/>
  <c r="CJ115" i="16"/>
  <c r="CJ229" i="16" s="1"/>
  <c r="BM229" i="16"/>
  <c r="BK229" i="16"/>
  <c r="BJ229" i="16"/>
  <c r="BI229" i="16"/>
  <c r="BG229" i="16"/>
  <c r="BF229" i="16"/>
  <c r="BE229" i="16"/>
  <c r="BB229" i="16"/>
  <c r="BA229" i="16"/>
  <c r="AZ229" i="16"/>
  <c r="AW229" i="16"/>
  <c r="AS229" i="16"/>
  <c r="AO229" i="16"/>
  <c r="AK229" i="16"/>
  <c r="AF229" i="16"/>
  <c r="AB229" i="16"/>
  <c r="X229" i="16"/>
  <c r="W229" i="16"/>
  <c r="V229" i="16"/>
  <c r="T229" i="16"/>
  <c r="P229" i="16"/>
  <c r="O229" i="16"/>
  <c r="L229" i="16"/>
  <c r="H229" i="16"/>
  <c r="D229" i="16"/>
  <c r="CI114" i="16"/>
  <c r="CM114" i="16"/>
  <c r="CH114" i="16"/>
  <c r="CE114" i="16"/>
  <c r="CA114" i="16"/>
  <c r="BZ114" i="16"/>
  <c r="BW114" i="16"/>
  <c r="CK113" i="16"/>
  <c r="CF113" i="16"/>
  <c r="CD113" i="16"/>
  <c r="BY113" i="16"/>
  <c r="BU113" i="16"/>
  <c r="BT113" i="16"/>
  <c r="CS113" i="16"/>
  <c r="CC113" i="16"/>
  <c r="CB113" i="16"/>
  <c r="CA112" i="16"/>
  <c r="CT112" i="16"/>
  <c r="CQ112" i="16"/>
  <c r="CI112" i="16"/>
  <c r="BW112" i="16"/>
  <c r="BS112" i="16"/>
  <c r="CQ110" i="16"/>
  <c r="CM110" i="16"/>
  <c r="CN109" i="16"/>
  <c r="CJ109" i="16"/>
  <c r="CS109" i="16"/>
  <c r="CO109" i="16"/>
  <c r="CK109" i="16"/>
  <c r="CQ108" i="16"/>
  <c r="CM108" i="16"/>
  <c r="CJ107" i="16"/>
  <c r="CS107" i="16"/>
  <c r="CO107" i="16"/>
  <c r="CK107" i="16"/>
  <c r="CQ106" i="16"/>
  <c r="CT106" i="16"/>
  <c r="CN105" i="16"/>
  <c r="CN228" i="16" s="1"/>
  <c r="BM228" i="16"/>
  <c r="BI228" i="16"/>
  <c r="BF228" i="16"/>
  <c r="BE228" i="16"/>
  <c r="AB228" i="16"/>
  <c r="AA228" i="16"/>
  <c r="CJ104" i="16"/>
  <c r="CB104" i="16"/>
  <c r="CT104" i="16"/>
  <c r="CH104" i="16"/>
  <c r="CD104" i="16"/>
  <c r="CS103" i="16"/>
  <c r="CO103" i="16"/>
  <c r="CK103" i="16"/>
  <c r="CQ102" i="16"/>
  <c r="CI102" i="16"/>
  <c r="CE102" i="16"/>
  <c r="CA102" i="16"/>
  <c r="BS102" i="16"/>
  <c r="CJ102" i="16"/>
  <c r="CS101" i="16"/>
  <c r="CO101" i="16"/>
  <c r="CK101" i="16"/>
  <c r="CN100" i="16"/>
  <c r="CJ100" i="16"/>
  <c r="CQ100" i="16"/>
  <c r="CM100" i="16"/>
  <c r="CL100" i="16"/>
  <c r="CP99" i="16"/>
  <c r="CL99" i="16"/>
  <c r="CS99" i="16"/>
  <c r="CO99" i="16"/>
  <c r="CK99" i="16"/>
  <c r="CR99" i="16"/>
  <c r="CJ99" i="16"/>
  <c r="CQ98" i="16"/>
  <c r="CM98" i="16"/>
  <c r="CR98" i="16"/>
  <c r="CR97" i="16"/>
  <c r="CT97" i="16"/>
  <c r="CS97" i="16"/>
  <c r="CO97" i="16"/>
  <c r="CK97" i="16"/>
  <c r="CT96" i="16"/>
  <c r="CQ96" i="16"/>
  <c r="CL96" i="16"/>
  <c r="CP95" i="16"/>
  <c r="CQ94" i="16"/>
  <c r="CM94" i="16"/>
  <c r="CR94" i="16"/>
  <c r="CR93" i="16"/>
  <c r="CN93" i="16"/>
  <c r="CF93" i="16"/>
  <c r="CB93" i="16"/>
  <c r="BX93" i="16"/>
  <c r="CS93" i="16"/>
  <c r="CO93" i="16"/>
  <c r="CK93" i="16"/>
  <c r="CG93" i="16"/>
  <c r="CC93" i="16"/>
  <c r="BZ93" i="16"/>
  <c r="BY93" i="16"/>
  <c r="BU93" i="16"/>
  <c r="BR93" i="16"/>
  <c r="BQ93" i="16"/>
  <c r="CJ92" i="16"/>
  <c r="CT92" i="16"/>
  <c r="CP92" i="16"/>
  <c r="CM92" i="16"/>
  <c r="CL92" i="16"/>
  <c r="CE92" i="16"/>
  <c r="CD92" i="16"/>
  <c r="CA92" i="16"/>
  <c r="BW92" i="16"/>
  <c r="BV92" i="16"/>
  <c r="CD91" i="16"/>
  <c r="CS91" i="16"/>
  <c r="CK91" i="16"/>
  <c r="CC91" i="16"/>
  <c r="BY91" i="16"/>
  <c r="BU91" i="16"/>
  <c r="CQ90" i="16"/>
  <c r="CP90" i="16"/>
  <c r="CI90" i="16"/>
  <c r="CH90" i="16"/>
  <c r="CE90" i="16"/>
  <c r="CA90" i="16"/>
  <c r="BZ90" i="16"/>
  <c r="BS90" i="16"/>
  <c r="BR90" i="16"/>
  <c r="CJ90" i="16"/>
  <c r="BX90" i="16"/>
  <c r="CN89" i="16"/>
  <c r="CF89" i="16"/>
  <c r="BX89" i="16"/>
  <c r="BP89" i="16"/>
  <c r="CO89" i="16"/>
  <c r="CG89" i="16"/>
  <c r="CC89" i="16"/>
  <c r="BY89" i="16"/>
  <c r="BQ89" i="16"/>
  <c r="BT88" i="16"/>
  <c r="CQ88" i="16"/>
  <c r="CI88" i="16"/>
  <c r="CA88" i="16"/>
  <c r="BV88" i="16"/>
  <c r="BS88" i="16"/>
  <c r="CT87" i="16"/>
  <c r="CO87" i="16"/>
  <c r="CH87" i="16"/>
  <c r="CG87" i="16"/>
  <c r="BY87" i="16"/>
  <c r="BQ87" i="16"/>
  <c r="CS87" i="16"/>
  <c r="CK87" i="16"/>
  <c r="CC87" i="16"/>
  <c r="BU87" i="16"/>
  <c r="CQ86" i="16"/>
  <c r="CM86" i="16"/>
  <c r="CI86" i="16"/>
  <c r="CH86" i="16"/>
  <c r="CE86" i="16"/>
  <c r="CA86" i="16"/>
  <c r="BW86" i="16"/>
  <c r="BS86" i="16"/>
  <c r="CR86" i="16"/>
  <c r="BT86" i="16"/>
  <c r="CF85" i="16"/>
  <c r="CS85" i="16"/>
  <c r="CO85" i="16"/>
  <c r="CK85" i="16"/>
  <c r="CG85" i="16"/>
  <c r="CC85" i="16"/>
  <c r="BY85" i="16"/>
  <c r="BU85" i="16"/>
  <c r="BQ85" i="16"/>
  <c r="CF84" i="16"/>
  <c r="CS83" i="16"/>
  <c r="CK83" i="16"/>
  <c r="CC83" i="16"/>
  <c r="BY83" i="16"/>
  <c r="BU83" i="16"/>
  <c r="CQ82" i="16"/>
  <c r="CQ214" i="16" s="1"/>
  <c r="CQ224" i="16" s="1"/>
  <c r="CM82" i="16"/>
  <c r="CM214" i="16" s="1"/>
  <c r="CM224" i="16" s="1"/>
  <c r="CI82" i="16"/>
  <c r="CI214" i="16" s="1"/>
  <c r="CI224" i="16" s="1"/>
  <c r="CE82" i="16"/>
  <c r="CE214" i="16" s="1"/>
  <c r="CE224" i="16" s="1"/>
  <c r="CA82" i="16"/>
  <c r="CA214" i="16" s="1"/>
  <c r="CA224" i="16" s="1"/>
  <c r="BW82" i="16"/>
  <c r="BW214" i="16" s="1"/>
  <c r="BW224" i="16" s="1"/>
  <c r="BS82" i="16"/>
  <c r="BS214" i="16" s="1"/>
  <c r="BS224" i="16" s="1"/>
  <c r="BM214" i="16"/>
  <c r="BM224" i="16" s="1"/>
  <c r="BL214" i="16"/>
  <c r="BL224" i="16" s="1"/>
  <c r="BK214" i="16"/>
  <c r="BK224" i="16" s="1"/>
  <c r="BJ214" i="16"/>
  <c r="BJ224" i="16" s="1"/>
  <c r="BI214" i="16"/>
  <c r="BI224" i="16" s="1"/>
  <c r="BH214" i="16"/>
  <c r="BH224" i="16" s="1"/>
  <c r="BG214" i="16"/>
  <c r="BG224" i="16" s="1"/>
  <c r="BE214" i="16"/>
  <c r="BE224" i="16" s="1"/>
  <c r="BC214" i="16"/>
  <c r="BC224" i="16" s="1"/>
  <c r="BB214" i="16"/>
  <c r="BB224" i="16" s="1"/>
  <c r="BA214" i="16"/>
  <c r="BA224" i="16" s="1"/>
  <c r="AZ214" i="16"/>
  <c r="AZ224" i="16" s="1"/>
  <c r="AY214" i="16"/>
  <c r="AY224" i="16" s="1"/>
  <c r="AW214" i="16"/>
  <c r="AW224" i="16" s="1"/>
  <c r="AV214" i="16"/>
  <c r="AV224" i="16" s="1"/>
  <c r="AU214" i="16"/>
  <c r="AU224" i="16" s="1"/>
  <c r="AS214" i="16"/>
  <c r="AS224" i="16" s="1"/>
  <c r="AR214" i="16"/>
  <c r="AR224" i="16" s="1"/>
  <c r="AQ214" i="16"/>
  <c r="AQ224" i="16" s="1"/>
  <c r="AO214" i="16"/>
  <c r="AO224" i="16" s="1"/>
  <c r="AN214" i="16"/>
  <c r="AN224" i="16" s="1"/>
  <c r="AM214" i="16"/>
  <c r="AM224" i="16" s="1"/>
  <c r="AL214" i="16"/>
  <c r="AL224" i="16" s="1"/>
  <c r="AK214" i="16"/>
  <c r="AK224" i="16" s="1"/>
  <c r="AH214" i="16"/>
  <c r="AH224" i="16" s="1"/>
  <c r="AE214" i="16"/>
  <c r="AE224" i="16" s="1"/>
  <c r="AD214" i="16"/>
  <c r="AD224" i="16" s="1"/>
  <c r="W214" i="16"/>
  <c r="W224" i="16" s="1"/>
  <c r="V214" i="16"/>
  <c r="V224" i="16" s="1"/>
  <c r="S214" i="16"/>
  <c r="S224" i="16" s="1"/>
  <c r="R214" i="16"/>
  <c r="R224" i="16" s="1"/>
  <c r="O214" i="16"/>
  <c r="O224" i="16" s="1"/>
  <c r="K214" i="16"/>
  <c r="K224" i="16" s="1"/>
  <c r="J214" i="16"/>
  <c r="J224" i="16" s="1"/>
  <c r="G214" i="16"/>
  <c r="G224" i="16" s="1"/>
  <c r="F214" i="16"/>
  <c r="F224" i="16" s="1"/>
  <c r="BM213" i="16"/>
  <c r="BI213" i="16"/>
  <c r="BB213" i="16"/>
  <c r="BA213" i="16"/>
  <c r="AZ213" i="16"/>
  <c r="AX213" i="16"/>
  <c r="AW213" i="16"/>
  <c r="AW223" i="16" s="1"/>
  <c r="AV213" i="16"/>
  <c r="AV223" i="16" s="1"/>
  <c r="AS213" i="16"/>
  <c r="AR213" i="16"/>
  <c r="AP213" i="16"/>
  <c r="AO213" i="16"/>
  <c r="AL213" i="16"/>
  <c r="AK213" i="16"/>
  <c r="AF213" i="16"/>
  <c r="AE213" i="16"/>
  <c r="X213" i="16"/>
  <c r="T213" i="16"/>
  <c r="P213" i="16"/>
  <c r="P223" i="16" s="1"/>
  <c r="H213" i="16"/>
  <c r="BX80" i="16"/>
  <c r="BT80" i="16"/>
  <c r="CT80" i="16"/>
  <c r="CQ80" i="16"/>
  <c r="CM80" i="16"/>
  <c r="CL80" i="16"/>
  <c r="CE80" i="16"/>
  <c r="CD80" i="16"/>
  <c r="BW80" i="16"/>
  <c r="BV80" i="16"/>
  <c r="CL79" i="16"/>
  <c r="CS79" i="16"/>
  <c r="CK79" i="16"/>
  <c r="CC79" i="16"/>
  <c r="BU79" i="16"/>
  <c r="CR79" i="16"/>
  <c r="CJ79" i="16"/>
  <c r="CB79" i="16"/>
  <c r="BT79" i="16"/>
  <c r="AE219" i="16"/>
  <c r="AE230" i="16" s="1"/>
  <c r="AD219" i="16"/>
  <c r="AD230" i="16" s="1"/>
  <c r="AA219" i="16"/>
  <c r="AA230" i="16" s="1"/>
  <c r="W219" i="16"/>
  <c r="W230" i="16" s="1"/>
  <c r="S219" i="16"/>
  <c r="S230" i="16" s="1"/>
  <c r="O219" i="16"/>
  <c r="O230" i="16" s="1"/>
  <c r="K219" i="16"/>
  <c r="K230" i="16" s="1"/>
  <c r="G219" i="16"/>
  <c r="G230" i="16" s="1"/>
  <c r="CO63" i="16"/>
  <c r="CG63" i="16"/>
  <c r="BY63" i="16"/>
  <c r="BQ63" i="16"/>
  <c r="CS63" i="16"/>
  <c r="CK63" i="16"/>
  <c r="CC63" i="16"/>
  <c r="BU63" i="16"/>
  <c r="CR63" i="16"/>
  <c r="CB63" i="16"/>
  <c r="BX63" i="16"/>
  <c r="CR57" i="16"/>
  <c r="CJ57" i="16"/>
  <c r="CB57" i="16"/>
  <c r="BT57" i="16"/>
  <c r="CS57" i="16"/>
  <c r="CK57" i="16"/>
  <c r="CC57" i="16"/>
  <c r="BY57" i="16"/>
  <c r="BU57" i="16"/>
  <c r="AJ218" i="16"/>
  <c r="CR52" i="16"/>
  <c r="CN52" i="16"/>
  <c r="CQ52" i="16"/>
  <c r="CM52" i="16"/>
  <c r="CE52" i="16"/>
  <c r="BW52" i="16"/>
  <c r="CB37" i="16"/>
  <c r="CS37" i="16"/>
  <c r="CO37" i="16"/>
  <c r="CK37" i="16"/>
  <c r="CG37" i="16"/>
  <c r="CC37" i="16"/>
  <c r="BY37" i="16"/>
  <c r="BU37" i="16"/>
  <c r="BQ37" i="16"/>
  <c r="CB36" i="16"/>
  <c r="CQ36" i="16"/>
  <c r="CM36" i="16"/>
  <c r="CI36" i="16"/>
  <c r="CE36" i="16"/>
  <c r="CA36" i="16"/>
  <c r="BW36" i="16"/>
  <c r="BS36" i="16"/>
  <c r="CM30" i="16"/>
  <c r="CE30" i="16"/>
  <c r="BW30" i="16"/>
  <c r="CL30" i="16"/>
  <c r="BT29" i="16"/>
  <c r="CS29" i="16"/>
  <c r="CK29" i="16"/>
  <c r="CC29" i="16"/>
  <c r="BU29" i="16"/>
  <c r="CB28" i="16"/>
  <c r="BT28" i="16"/>
  <c r="CQ28" i="16"/>
  <c r="CI28" i="16"/>
  <c r="CA28" i="16"/>
  <c r="BS28" i="16"/>
  <c r="CO27" i="16"/>
  <c r="CG27" i="16"/>
  <c r="BY27" i="16"/>
  <c r="BR27" i="16"/>
  <c r="BQ27" i="16"/>
  <c r="CT26" i="16"/>
  <c r="CM26" i="16"/>
  <c r="CE26" i="16"/>
  <c r="CD26" i="16"/>
  <c r="BW26" i="16"/>
  <c r="BS26" i="16"/>
  <c r="AJ217" i="16"/>
  <c r="CM12" i="16"/>
  <c r="CE12" i="16"/>
  <c r="BW12" i="16"/>
  <c r="BS12" i="16"/>
  <c r="BR12" i="16"/>
  <c r="BQ3" i="16"/>
  <c r="BR3" i="16" s="1"/>
  <c r="BS3" i="16" s="1"/>
  <c r="BT3" i="16" s="1"/>
  <c r="BU3" i="16" s="1"/>
  <c r="BV3" i="16" s="1"/>
  <c r="BW3" i="16" s="1"/>
  <c r="BX3" i="16" s="1"/>
  <c r="BY3" i="16" s="1"/>
  <c r="BZ3" i="16" s="1"/>
  <c r="CA3" i="16" s="1"/>
  <c r="CB3" i="16" s="1"/>
  <c r="CC3" i="16" s="1"/>
  <c r="CD3" i="16" s="1"/>
  <c r="CE3" i="16" s="1"/>
  <c r="CF3" i="16" s="1"/>
  <c r="CG3" i="16" s="1"/>
  <c r="CH3" i="16" s="1"/>
  <c r="CI3" i="16" s="1"/>
  <c r="CJ3" i="16" s="1"/>
  <c r="CK3" i="16" s="1"/>
  <c r="CL3" i="16" s="1"/>
  <c r="CM3" i="16" s="1"/>
  <c r="CN3" i="16" s="1"/>
  <c r="CO3" i="16" s="1"/>
  <c r="CP3" i="16" s="1"/>
  <c r="CQ3" i="16" s="1"/>
  <c r="CR3" i="16" s="1"/>
  <c r="CS3" i="16" s="1"/>
  <c r="CT3" i="16" s="1"/>
  <c r="AK3" i="16"/>
  <c r="AL3" i="16" s="1"/>
  <c r="AM3" i="16" s="1"/>
  <c r="AN3" i="16" s="1"/>
  <c r="AO3" i="16" s="1"/>
  <c r="AP3" i="16" s="1"/>
  <c r="AQ3" i="16" s="1"/>
  <c r="AR3" i="16" s="1"/>
  <c r="AS3" i="16" s="1"/>
  <c r="AT3" i="16" s="1"/>
  <c r="AU3" i="16" s="1"/>
  <c r="AV3" i="16" s="1"/>
  <c r="AW3" i="16" s="1"/>
  <c r="AX3" i="16" s="1"/>
  <c r="AY3" i="16" s="1"/>
  <c r="AZ3" i="16" s="1"/>
  <c r="BA3" i="16" s="1"/>
  <c r="BB3" i="16" s="1"/>
  <c r="BC3" i="16" s="1"/>
  <c r="BD3" i="16" s="1"/>
  <c r="BE3" i="16" s="1"/>
  <c r="BF3" i="16" s="1"/>
  <c r="BG3" i="16" s="1"/>
  <c r="BH3" i="16" s="1"/>
  <c r="BI3" i="16" s="1"/>
  <c r="BJ3" i="16" s="1"/>
  <c r="BK3" i="16" s="1"/>
  <c r="BL3" i="16" s="1"/>
  <c r="BM3" i="16" s="1"/>
  <c r="BN3" i="16" s="1"/>
  <c r="E3" i="16"/>
  <c r="F3" i="16" s="1"/>
  <c r="G3" i="16" s="1"/>
  <c r="H3" i="16" s="1"/>
  <c r="I3" i="16" s="1"/>
  <c r="J3" i="16" s="1"/>
  <c r="K3" i="16" s="1"/>
  <c r="L3" i="16" s="1"/>
  <c r="M3" i="16" s="1"/>
  <c r="N3" i="16" s="1"/>
  <c r="O3" i="16" s="1"/>
  <c r="P3" i="16" s="1"/>
  <c r="Q3" i="16" s="1"/>
  <c r="R3" i="16" s="1"/>
  <c r="S3" i="16" s="1"/>
  <c r="T3" i="16" s="1"/>
  <c r="U3" i="16" s="1"/>
  <c r="V3" i="16" s="1"/>
  <c r="W3" i="16" s="1"/>
  <c r="X3" i="16" s="1"/>
  <c r="Y3" i="16" s="1"/>
  <c r="Z3" i="16" s="1"/>
  <c r="AA3" i="16" s="1"/>
  <c r="AB3" i="16" s="1"/>
  <c r="AC3" i="16" s="1"/>
  <c r="AD3" i="16" s="1"/>
  <c r="AE3" i="16" s="1"/>
  <c r="AF3" i="16" s="1"/>
  <c r="AG3" i="16" s="1"/>
  <c r="AH3" i="16" s="1"/>
  <c r="CR91" i="14"/>
  <c r="CM91" i="14"/>
  <c r="CK91" i="14"/>
  <c r="CJ91" i="14"/>
  <c r="CI91" i="14"/>
  <c r="CG91" i="14"/>
  <c r="CC91" i="14"/>
  <c r="CB91" i="14"/>
  <c r="BU91" i="14"/>
  <c r="BT91" i="14"/>
  <c r="BS91" i="14"/>
  <c r="BQ91" i="14"/>
  <c r="AJ214" i="14"/>
  <c r="AJ224" i="14" s="1"/>
  <c r="AJ213" i="14"/>
  <c r="CA18" i="14"/>
  <c r="BP91" i="14"/>
  <c r="BP64" i="14"/>
  <c r="BP63" i="14"/>
  <c r="BP51" i="14"/>
  <c r="BP27" i="14"/>
  <c r="AJ8" i="24" s="1"/>
  <c r="BP15" i="14"/>
  <c r="BQ212" i="14"/>
  <c r="BR212" i="14" s="1"/>
  <c r="BS212" i="14" s="1"/>
  <c r="BT212" i="14" s="1"/>
  <c r="BU212" i="14" s="1"/>
  <c r="BV212" i="14" s="1"/>
  <c r="BW212" i="14" s="1"/>
  <c r="BX212" i="14" s="1"/>
  <c r="BY212" i="14" s="1"/>
  <c r="BZ212" i="14" s="1"/>
  <c r="CA212" i="14" s="1"/>
  <c r="CB212" i="14" s="1"/>
  <c r="CC212" i="14" s="1"/>
  <c r="CD212" i="14" s="1"/>
  <c r="CE212" i="14" s="1"/>
  <c r="CF212" i="14" s="1"/>
  <c r="CG212" i="14" s="1"/>
  <c r="CH212" i="14" s="1"/>
  <c r="CI212" i="14" s="1"/>
  <c r="CJ212" i="14" s="1"/>
  <c r="CK212" i="14" s="1"/>
  <c r="CL212" i="14" s="1"/>
  <c r="CM212" i="14" s="1"/>
  <c r="CN212" i="14" s="1"/>
  <c r="CO212" i="14" s="1"/>
  <c r="CP212" i="14" s="1"/>
  <c r="CQ212" i="14" s="1"/>
  <c r="CR212" i="14" s="1"/>
  <c r="CS212" i="14" s="1"/>
  <c r="CT212" i="14" s="1"/>
  <c r="AK212" i="14"/>
  <c r="AL212" i="14" s="1"/>
  <c r="AM212" i="14" s="1"/>
  <c r="AN212" i="14" s="1"/>
  <c r="AO212" i="14" s="1"/>
  <c r="AP212" i="14" s="1"/>
  <c r="AQ212" i="14" s="1"/>
  <c r="AR212" i="14" s="1"/>
  <c r="AS212" i="14" s="1"/>
  <c r="AT212" i="14" s="1"/>
  <c r="AU212" i="14" s="1"/>
  <c r="AV212" i="14" s="1"/>
  <c r="AW212" i="14" s="1"/>
  <c r="AX212" i="14" s="1"/>
  <c r="AY212" i="14" s="1"/>
  <c r="AZ212" i="14" s="1"/>
  <c r="BA212" i="14" s="1"/>
  <c r="BB212" i="14" s="1"/>
  <c r="BC212" i="14" s="1"/>
  <c r="BD212" i="14" s="1"/>
  <c r="BE212" i="14" s="1"/>
  <c r="BF212" i="14" s="1"/>
  <c r="BG212" i="14" s="1"/>
  <c r="BH212" i="14" s="1"/>
  <c r="BI212" i="14" s="1"/>
  <c r="BJ212" i="14" s="1"/>
  <c r="BK212" i="14" s="1"/>
  <c r="BL212" i="14" s="1"/>
  <c r="BM212" i="14" s="1"/>
  <c r="BN212" i="14" s="1"/>
  <c r="E212" i="14"/>
  <c r="F212" i="14" s="1"/>
  <c r="G212" i="14" s="1"/>
  <c r="H212" i="14" s="1"/>
  <c r="I212" i="14" s="1"/>
  <c r="J212" i="14" s="1"/>
  <c r="K212" i="14" s="1"/>
  <c r="L212" i="14" s="1"/>
  <c r="M212" i="14" s="1"/>
  <c r="N212" i="14" s="1"/>
  <c r="O212" i="14" s="1"/>
  <c r="P212" i="14" s="1"/>
  <c r="Q212" i="14" s="1"/>
  <c r="R212" i="14" s="1"/>
  <c r="S212" i="14" s="1"/>
  <c r="T212" i="14" s="1"/>
  <c r="U212" i="14" s="1"/>
  <c r="V212" i="14" s="1"/>
  <c r="W212" i="14" s="1"/>
  <c r="X212" i="14" s="1"/>
  <c r="Y212" i="14" s="1"/>
  <c r="Z212" i="14" s="1"/>
  <c r="AA212" i="14" s="1"/>
  <c r="AB212" i="14" s="1"/>
  <c r="AC212" i="14" s="1"/>
  <c r="AD212" i="14" s="1"/>
  <c r="AE212" i="14" s="1"/>
  <c r="AF212" i="14" s="1"/>
  <c r="AG212" i="14" s="1"/>
  <c r="AH212" i="14" s="1"/>
  <c r="BP199" i="14"/>
  <c r="AJ199" i="14"/>
  <c r="BP198" i="14"/>
  <c r="AJ198" i="14"/>
  <c r="BP197" i="14"/>
  <c r="AJ197" i="14"/>
  <c r="BP196" i="14"/>
  <c r="AJ196" i="14"/>
  <c r="BP195" i="14"/>
  <c r="AJ195" i="14"/>
  <c r="BP194" i="14"/>
  <c r="AJ194" i="14"/>
  <c r="BP193" i="14"/>
  <c r="AJ193" i="14"/>
  <c r="CN91" i="14"/>
  <c r="CF91" i="14"/>
  <c r="BX91" i="14"/>
  <c r="CS91" i="14"/>
  <c r="CO91" i="14"/>
  <c r="BY91" i="14"/>
  <c r="BP52" i="14"/>
  <c r="CS18" i="14"/>
  <c r="CK18" i="14"/>
  <c r="CC18" i="14"/>
  <c r="BU18" i="14"/>
  <c r="BQ18" i="14"/>
  <c r="CB18" i="14"/>
  <c r="BQ3" i="14"/>
  <c r="BR3" i="14" s="1"/>
  <c r="BS3" i="14" s="1"/>
  <c r="BT3" i="14" s="1"/>
  <c r="BU3" i="14" s="1"/>
  <c r="BV3" i="14" s="1"/>
  <c r="BW3" i="14" s="1"/>
  <c r="BX3" i="14" s="1"/>
  <c r="BY3" i="14" s="1"/>
  <c r="BZ3" i="14" s="1"/>
  <c r="CA3" i="14" s="1"/>
  <c r="CB3" i="14" s="1"/>
  <c r="CC3" i="14" s="1"/>
  <c r="CD3" i="14" s="1"/>
  <c r="CE3" i="14" s="1"/>
  <c r="CF3" i="14" s="1"/>
  <c r="CG3" i="14" s="1"/>
  <c r="CH3" i="14" s="1"/>
  <c r="CI3" i="14" s="1"/>
  <c r="CJ3" i="14" s="1"/>
  <c r="CK3" i="14" s="1"/>
  <c r="CL3" i="14" s="1"/>
  <c r="CM3" i="14" s="1"/>
  <c r="CN3" i="14" s="1"/>
  <c r="CO3" i="14" s="1"/>
  <c r="CP3" i="14" s="1"/>
  <c r="CQ3" i="14" s="1"/>
  <c r="CR3" i="14" s="1"/>
  <c r="CS3" i="14" s="1"/>
  <c r="CT3" i="14" s="1"/>
  <c r="AK3" i="14"/>
  <c r="AL3" i="14" s="1"/>
  <c r="AM3" i="14" s="1"/>
  <c r="AN3" i="14" s="1"/>
  <c r="AO3" i="14" s="1"/>
  <c r="AP3" i="14" s="1"/>
  <c r="AQ3" i="14" s="1"/>
  <c r="AR3" i="14" s="1"/>
  <c r="AS3" i="14" s="1"/>
  <c r="AT3" i="14" s="1"/>
  <c r="AU3" i="14" s="1"/>
  <c r="AV3" i="14" s="1"/>
  <c r="AW3" i="14" s="1"/>
  <c r="AX3" i="14" s="1"/>
  <c r="AY3" i="14" s="1"/>
  <c r="AZ3" i="14" s="1"/>
  <c r="BA3" i="14" s="1"/>
  <c r="BB3" i="14" s="1"/>
  <c r="BC3" i="14" s="1"/>
  <c r="BD3" i="14" s="1"/>
  <c r="BE3" i="14" s="1"/>
  <c r="BF3" i="14" s="1"/>
  <c r="BG3" i="14" s="1"/>
  <c r="BH3" i="14" s="1"/>
  <c r="BI3" i="14" s="1"/>
  <c r="BJ3" i="14" s="1"/>
  <c r="BK3" i="14" s="1"/>
  <c r="BL3" i="14" s="1"/>
  <c r="BM3" i="14" s="1"/>
  <c r="BN3" i="14" s="1"/>
  <c r="E3" i="14"/>
  <c r="F3" i="14" s="1"/>
  <c r="G3" i="14" s="1"/>
  <c r="H3" i="14" s="1"/>
  <c r="I3" i="14" s="1"/>
  <c r="J3" i="14" s="1"/>
  <c r="K3" i="14" s="1"/>
  <c r="L3" i="14" s="1"/>
  <c r="M3" i="14" s="1"/>
  <c r="N3" i="14" s="1"/>
  <c r="O3" i="14" s="1"/>
  <c r="P3" i="14" s="1"/>
  <c r="Q3" i="14" s="1"/>
  <c r="R3" i="14" s="1"/>
  <c r="S3" i="14" s="1"/>
  <c r="T3" i="14" s="1"/>
  <c r="U3" i="14" s="1"/>
  <c r="V3" i="14" s="1"/>
  <c r="W3" i="14" s="1"/>
  <c r="X3" i="14" s="1"/>
  <c r="Y3" i="14" s="1"/>
  <c r="Z3" i="14" s="1"/>
  <c r="AA3" i="14" s="1"/>
  <c r="AB3" i="14" s="1"/>
  <c r="AC3" i="14" s="1"/>
  <c r="AD3" i="14" s="1"/>
  <c r="AE3" i="14" s="1"/>
  <c r="AF3" i="14" s="1"/>
  <c r="AG3" i="14" s="1"/>
  <c r="AH3" i="14" s="1"/>
  <c r="AJ12" i="24" l="1"/>
  <c r="AJ110" i="24" s="1"/>
  <c r="AJ106" i="24"/>
  <c r="AJ79" i="24"/>
  <c r="AJ62" i="24"/>
  <c r="AJ36" i="24"/>
  <c r="BP200" i="16"/>
  <c r="D200" i="16"/>
  <c r="AJ200" i="14"/>
  <c r="BP200" i="14"/>
  <c r="BP200" i="15"/>
  <c r="AJ200" i="15"/>
  <c r="BU130" i="15"/>
  <c r="CC130" i="15"/>
  <c r="CK130" i="15"/>
  <c r="CS130" i="15"/>
  <c r="CJ151" i="15"/>
  <c r="CR151" i="15"/>
  <c r="CD152" i="15"/>
  <c r="CL152" i="15"/>
  <c r="BT155" i="15"/>
  <c r="CB155" i="15"/>
  <c r="CJ155" i="15"/>
  <c r="CR155" i="15"/>
  <c r="BT159" i="15"/>
  <c r="CB159" i="15"/>
  <c r="CJ159" i="15"/>
  <c r="CR159" i="15"/>
  <c r="BV160" i="15"/>
  <c r="CN161" i="15"/>
  <c r="BR162" i="15"/>
  <c r="BZ162" i="15"/>
  <c r="CH162" i="15"/>
  <c r="CP162" i="15"/>
  <c r="BT163" i="15"/>
  <c r="CB163" i="15"/>
  <c r="CJ163" i="15"/>
  <c r="CG149" i="15"/>
  <c r="BW156" i="15"/>
  <c r="BQ165" i="15"/>
  <c r="BR130" i="15"/>
  <c r="BS160" i="15"/>
  <c r="CQ160" i="15"/>
  <c r="BX81" i="16"/>
  <c r="BX213" i="16" s="1"/>
  <c r="BX223" i="16" s="1"/>
  <c r="CN81" i="16"/>
  <c r="CN213" i="16" s="1"/>
  <c r="CF63" i="16"/>
  <c r="CN63" i="16"/>
  <c r="CR85" i="16"/>
  <c r="BR92" i="16"/>
  <c r="BZ92" i="16"/>
  <c r="CH92" i="16"/>
  <c r="BV102" i="16"/>
  <c r="BU127" i="15"/>
  <c r="BU227" i="15" s="1"/>
  <c r="BP137" i="15"/>
  <c r="BX137" i="15"/>
  <c r="CF137" i="15"/>
  <c r="CN137" i="15"/>
  <c r="BT143" i="15"/>
  <c r="CB143" i="15"/>
  <c r="CJ143" i="15"/>
  <c r="CR143" i="15"/>
  <c r="BV144" i="15"/>
  <c r="CD144" i="15"/>
  <c r="CL144" i="15"/>
  <c r="CT144" i="15"/>
  <c r="BP145" i="15"/>
  <c r="BX145" i="15"/>
  <c r="CF145" i="15"/>
  <c r="CN145" i="15"/>
  <c r="BR146" i="15"/>
  <c r="BZ146" i="15"/>
  <c r="CH146" i="15"/>
  <c r="CP146" i="15"/>
  <c r="BT147" i="15"/>
  <c r="CB147" i="15"/>
  <c r="CJ147" i="15"/>
  <c r="CR147" i="15"/>
  <c r="BV148" i="15"/>
  <c r="CD148" i="15"/>
  <c r="CL148" i="15"/>
  <c r="CT148" i="15"/>
  <c r="BP149" i="15"/>
  <c r="BX149" i="15"/>
  <c r="CF149" i="15"/>
  <c r="CN149" i="15"/>
  <c r="BT151" i="15"/>
  <c r="CB151" i="15"/>
  <c r="BV152" i="15"/>
  <c r="CT152" i="15"/>
  <c r="BP153" i="15"/>
  <c r="BX153" i="15"/>
  <c r="CF153" i="15"/>
  <c r="CN153" i="15"/>
  <c r="BV156" i="15"/>
  <c r="CD156" i="15"/>
  <c r="CL156" i="15"/>
  <c r="CT156" i="15"/>
  <c r="BP157" i="15"/>
  <c r="BX157" i="15"/>
  <c r="CF157" i="15"/>
  <c r="CN157" i="15"/>
  <c r="CD160" i="15"/>
  <c r="CL160" i="15"/>
  <c r="CT160" i="15"/>
  <c r="BP161" i="15"/>
  <c r="BX161" i="15"/>
  <c r="CF161" i="15"/>
  <c r="CR163" i="15"/>
  <c r="BV164" i="15"/>
  <c r="CD164" i="15"/>
  <c r="CL164" i="15"/>
  <c r="CT164" i="15"/>
  <c r="BX18" i="14"/>
  <c r="CF18" i="14"/>
  <c r="CL82" i="16"/>
  <c r="CL214" i="16" s="1"/>
  <c r="CL224" i="16" s="1"/>
  <c r="CT82" i="16"/>
  <c r="CT214" i="16" s="1"/>
  <c r="CT224" i="16" s="1"/>
  <c r="CR87" i="16"/>
  <c r="CP110" i="16"/>
  <c r="CO137" i="15"/>
  <c r="BW144" i="15"/>
  <c r="BY145" i="15"/>
  <c r="CG145" i="15"/>
  <c r="CI146" i="15"/>
  <c r="CQ146" i="15"/>
  <c r="CC147" i="15"/>
  <c r="BW148" i="15"/>
  <c r="CE148" i="15"/>
  <c r="BQ149" i="15"/>
  <c r="CA150" i="15"/>
  <c r="CI150" i="15"/>
  <c r="CQ150" i="15"/>
  <c r="CE152" i="15"/>
  <c r="BQ153" i="15"/>
  <c r="BY153" i="15"/>
  <c r="CO153" i="15"/>
  <c r="BS154" i="15"/>
  <c r="CI154" i="15"/>
  <c r="BU155" i="15"/>
  <c r="CC155" i="15"/>
  <c r="BQ157" i="15"/>
  <c r="BY157" i="15"/>
  <c r="CG157" i="15"/>
  <c r="CA158" i="15"/>
  <c r="CI158" i="15"/>
  <c r="CQ158" i="15"/>
  <c r="CG165" i="15"/>
  <c r="BR26" i="16"/>
  <c r="CJ97" i="16"/>
  <c r="CL98" i="16"/>
  <c r="CT98" i="16"/>
  <c r="AG227" i="15"/>
  <c r="BW143" i="15"/>
  <c r="BQ144" i="15"/>
  <c r="BY144" i="15"/>
  <c r="CG144" i="15"/>
  <c r="CO144" i="15"/>
  <c r="CJ18" i="14"/>
  <c r="CP108" i="16"/>
  <c r="BW158" i="15"/>
  <c r="CE158" i="15"/>
  <c r="CC161" i="15"/>
  <c r="CK161" i="15"/>
  <c r="CS161" i="15"/>
  <c r="BQ163" i="15"/>
  <c r="BY163" i="15"/>
  <c r="BS164" i="15"/>
  <c r="CK165" i="15"/>
  <c r="BP79" i="16"/>
  <c r="BX79" i="16"/>
  <c r="CF79" i="16"/>
  <c r="CN79" i="16"/>
  <c r="BT85" i="16"/>
  <c r="CP88" i="16"/>
  <c r="BT89" i="16"/>
  <c r="CB89" i="16"/>
  <c r="CJ89" i="16"/>
  <c r="CR89" i="16"/>
  <c r="BV90" i="16"/>
  <c r="CL90" i="16"/>
  <c r="CT90" i="16"/>
  <c r="CR137" i="16"/>
  <c r="CP144" i="16"/>
  <c r="CJ145" i="16"/>
  <c r="CR145" i="16"/>
  <c r="CT146" i="16"/>
  <c r="CJ149" i="16"/>
  <c r="CR149" i="16"/>
  <c r="BP151" i="16"/>
  <c r="CP152" i="16"/>
  <c r="CT154" i="16"/>
  <c r="CN155" i="16"/>
  <c r="CN163" i="16"/>
  <c r="CR165" i="16"/>
  <c r="BX127" i="15"/>
  <c r="BX227" i="15" s="1"/>
  <c r="L227" i="15"/>
  <c r="CF127" i="15"/>
  <c r="CF227" i="15" s="1"/>
  <c r="T227" i="15"/>
  <c r="CN127" i="15"/>
  <c r="CN227" i="15" s="1"/>
  <c r="AB227" i="15"/>
  <c r="CQ12" i="16"/>
  <c r="CN85" i="16"/>
  <c r="BR86" i="16"/>
  <c r="BR88" i="16"/>
  <c r="CP96" i="16"/>
  <c r="CN78" i="16"/>
  <c r="CF78" i="16"/>
  <c r="BX78" i="16"/>
  <c r="BP78" i="16"/>
  <c r="CB81" i="16"/>
  <c r="CB213" i="16" s="1"/>
  <c r="CB223" i="16" s="1"/>
  <c r="CN87" i="16"/>
  <c r="CR109" i="16"/>
  <c r="CN111" i="16"/>
  <c r="CH112" i="16"/>
  <c r="CP112" i="16"/>
  <c r="CF119" i="16"/>
  <c r="BZ120" i="16"/>
  <c r="CP120" i="16"/>
  <c r="BX85" i="16"/>
  <c r="CF87" i="16"/>
  <c r="CL88" i="16"/>
  <c r="CT88" i="16"/>
  <c r="CT94" i="16"/>
  <c r="CL130" i="16"/>
  <c r="CJ163" i="16"/>
  <c r="CR163" i="16"/>
  <c r="CT164" i="16"/>
  <c r="CN165" i="16"/>
  <c r="BP12" i="16"/>
  <c r="CP80" i="16"/>
  <c r="CD86" i="16"/>
  <c r="CL86" i="16"/>
  <c r="CT86" i="16"/>
  <c r="BP87" i="16"/>
  <c r="CD88" i="16"/>
  <c r="CD102" i="16"/>
  <c r="BY18" i="14"/>
  <c r="CG18" i="14"/>
  <c r="CO18" i="14"/>
  <c r="BP31" i="14"/>
  <c r="CH80" i="16"/>
  <c r="CP18" i="14"/>
  <c r="CB85" i="16"/>
  <c r="CP118" i="16"/>
  <c r="D227" i="15"/>
  <c r="BP165" i="15"/>
  <c r="CE130" i="15"/>
  <c r="CM130" i="15"/>
  <c r="CO165" i="15"/>
  <c r="BT119" i="15"/>
  <c r="CB119" i="15"/>
  <c r="CJ119" i="15"/>
  <c r="CR119" i="15"/>
  <c r="BV120" i="15"/>
  <c r="CD120" i="15"/>
  <c r="CL120" i="15"/>
  <c r="CT120" i="15"/>
  <c r="BP121" i="15"/>
  <c r="BS126" i="15"/>
  <c r="BS137" i="15"/>
  <c r="CA137" i="15"/>
  <c r="CI137" i="15"/>
  <c r="CQ137" i="15"/>
  <c r="BU138" i="15"/>
  <c r="CK138" i="15"/>
  <c r="BS145" i="15"/>
  <c r="CA145" i="15"/>
  <c r="CI145" i="15"/>
  <c r="CQ145" i="15"/>
  <c r="BU146" i="15"/>
  <c r="CC146" i="15"/>
  <c r="CK146" i="15"/>
  <c r="CS146" i="15"/>
  <c r="BW147" i="15"/>
  <c r="CE147" i="15"/>
  <c r="CM147" i="15"/>
  <c r="BQ148" i="15"/>
  <c r="BY148" i="15"/>
  <c r="CG148" i="15"/>
  <c r="CO148" i="15"/>
  <c r="BU150" i="15"/>
  <c r="CC150" i="15"/>
  <c r="CK150" i="15"/>
  <c r="CS150" i="15"/>
  <c r="BW151" i="15"/>
  <c r="CE151" i="15"/>
  <c r="CM151" i="15"/>
  <c r="BQ152" i="15"/>
  <c r="BY152" i="15"/>
  <c r="CG152" i="15"/>
  <c r="CO152" i="15"/>
  <c r="BS153" i="15"/>
  <c r="CA153" i="15"/>
  <c r="CI153" i="15"/>
  <c r="CQ153" i="15"/>
  <c r="BU154" i="15"/>
  <c r="CC154" i="15"/>
  <c r="CK154" i="15"/>
  <c r="CS154" i="15"/>
  <c r="BW155" i="15"/>
  <c r="CE155" i="15"/>
  <c r="CM155" i="15"/>
  <c r="BQ156" i="15"/>
  <c r="BY156" i="15"/>
  <c r="CG156" i="15"/>
  <c r="CO156" i="15"/>
  <c r="BU158" i="15"/>
  <c r="CC158" i="15"/>
  <c r="CK158" i="15"/>
  <c r="CS158" i="15"/>
  <c r="BW159" i="15"/>
  <c r="CE159" i="15"/>
  <c r="CM159" i="15"/>
  <c r="BQ160" i="15"/>
  <c r="BY160" i="15"/>
  <c r="CG160" i="15"/>
  <c r="CO160" i="15"/>
  <c r="BS161" i="15"/>
  <c r="CA161" i="15"/>
  <c r="CI161" i="15"/>
  <c r="CQ161" i="15"/>
  <c r="BU162" i="15"/>
  <c r="CC162" i="15"/>
  <c r="CK162" i="15"/>
  <c r="CS162" i="15"/>
  <c r="BW163" i="15"/>
  <c r="CE163" i="15"/>
  <c r="CM163" i="15"/>
  <c r="BQ164" i="15"/>
  <c r="BY164" i="15"/>
  <c r="CG164" i="15"/>
  <c r="CO164" i="15"/>
  <c r="BU119" i="15"/>
  <c r="CC119" i="15"/>
  <c r="CS119" i="15"/>
  <c r="BW120" i="15"/>
  <c r="CE120" i="15"/>
  <c r="CM120" i="15"/>
  <c r="BZ130" i="15"/>
  <c r="CH130" i="15"/>
  <c r="CP130" i="15"/>
  <c r="BP120" i="15"/>
  <c r="CC126" i="15"/>
  <c r="CC137" i="15"/>
  <c r="CE138" i="15"/>
  <c r="CG147" i="15"/>
  <c r="CK149" i="15"/>
  <c r="CA152" i="15"/>
  <c r="CI152" i="15"/>
  <c r="BU153" i="15"/>
  <c r="CC153" i="15"/>
  <c r="CK153" i="15"/>
  <c r="CS153" i="15"/>
  <c r="BW154" i="15"/>
  <c r="CE154" i="15"/>
  <c r="CM154" i="15"/>
  <c r="BQ155" i="15"/>
  <c r="BY155" i="15"/>
  <c r="CO155" i="15"/>
  <c r="BS156" i="15"/>
  <c r="CA156" i="15"/>
  <c r="CQ156" i="15"/>
  <c r="BU157" i="15"/>
  <c r="CC157" i="15"/>
  <c r="CS157" i="15"/>
  <c r="BW162" i="15"/>
  <c r="CE162" i="15"/>
  <c r="CM162" i="15"/>
  <c r="CO163" i="15"/>
  <c r="CA164" i="15"/>
  <c r="CQ164" i="15"/>
  <c r="CS165" i="15"/>
  <c r="CO120" i="15"/>
  <c r="BP18" i="14"/>
  <c r="CN18" i="14"/>
  <c r="BP16" i="16"/>
  <c r="CK138" i="16"/>
  <c r="CM155" i="16"/>
  <c r="CS158" i="16"/>
  <c r="CM159" i="16"/>
  <c r="CO160" i="16"/>
  <c r="CQ85" i="16"/>
  <c r="BW87" i="16"/>
  <c r="CE87" i="16"/>
  <c r="CM87" i="16"/>
  <c r="CA89" i="16"/>
  <c r="CE91" i="16"/>
  <c r="BS93" i="16"/>
  <c r="CA93" i="16"/>
  <c r="CI93" i="16"/>
  <c r="CQ93" i="16"/>
  <c r="CK94" i="16"/>
  <c r="CS94" i="16"/>
  <c r="CO96" i="16"/>
  <c r="CQ97" i="16"/>
  <c r="CK98" i="16"/>
  <c r="CS98" i="16"/>
  <c r="CM99" i="16"/>
  <c r="CO100" i="16"/>
  <c r="CM111" i="16"/>
  <c r="CS114" i="16"/>
  <c r="BQ116" i="16"/>
  <c r="CS118" i="16"/>
  <c r="CL165" i="16"/>
  <c r="CB127" i="15"/>
  <c r="CB227" i="15" s="1"/>
  <c r="AV227" i="15"/>
  <c r="BL227" i="15"/>
  <c r="CR127" i="15"/>
  <c r="CR227" i="15" s="1"/>
  <c r="BT127" i="15"/>
  <c r="BT227" i="15" s="1"/>
  <c r="AN227" i="15"/>
  <c r="CJ127" i="15"/>
  <c r="CJ227" i="15" s="1"/>
  <c r="BD227" i="15"/>
  <c r="AN213" i="16"/>
  <c r="AN223" i="16" s="1"/>
  <c r="BT81" i="16"/>
  <c r="BT213" i="16" s="1"/>
  <c r="BL213" i="16"/>
  <c r="BL223" i="16" s="1"/>
  <c r="CR81" i="16"/>
  <c r="CR213" i="16" s="1"/>
  <c r="CR223" i="16" s="1"/>
  <c r="BP115" i="16"/>
  <c r="BP229" i="16" s="1"/>
  <c r="AJ229" i="16"/>
  <c r="BH227" i="16"/>
  <c r="CN127" i="16"/>
  <c r="CN227" i="16" s="1"/>
  <c r="BF214" i="16"/>
  <c r="BF224" i="16" s="1"/>
  <c r="BN214" i="16"/>
  <c r="BN224" i="16" s="1"/>
  <c r="CR105" i="16"/>
  <c r="CR228" i="16" s="1"/>
  <c r="BV12" i="16"/>
  <c r="CD12" i="16"/>
  <c r="CL12" i="16"/>
  <c r="CT12" i="16"/>
  <c r="CH26" i="16"/>
  <c r="CF29" i="16"/>
  <c r="CN29" i="16"/>
  <c r="BR30" i="16"/>
  <c r="CH30" i="16"/>
  <c r="BV36" i="16"/>
  <c r="CL36" i="16"/>
  <c r="BP37" i="16"/>
  <c r="CN37" i="16"/>
  <c r="BV52" i="16"/>
  <c r="CD52" i="16"/>
  <c r="CL52" i="16"/>
  <c r="CT52" i="16"/>
  <c r="BP57" i="16"/>
  <c r="BP52" i="16"/>
  <c r="BX52" i="16"/>
  <c r="CF52" i="16"/>
  <c r="BR57" i="16"/>
  <c r="CH57" i="16"/>
  <c r="CP57" i="16"/>
  <c r="BW91" i="14"/>
  <c r="CE27" i="16"/>
  <c r="BS29" i="16"/>
  <c r="BS37" i="16"/>
  <c r="CR12" i="16"/>
  <c r="BX26" i="16"/>
  <c r="CN26" i="16"/>
  <c r="BZ27" i="16"/>
  <c r="CH27" i="16"/>
  <c r="CR28" i="16"/>
  <c r="BT36" i="16"/>
  <c r="CR36" i="16"/>
  <c r="CB52" i="16"/>
  <c r="BV57" i="16"/>
  <c r="CD57" i="16"/>
  <c r="CL57" i="16"/>
  <c r="CT57" i="16"/>
  <c r="BV63" i="16"/>
  <c r="CD63" i="16"/>
  <c r="CL63" i="16"/>
  <c r="BV79" i="16"/>
  <c r="CD79" i="16"/>
  <c r="CN80" i="16"/>
  <c r="BV83" i="16"/>
  <c r="CL83" i="16"/>
  <c r="BR85" i="16"/>
  <c r="CH85" i="16"/>
  <c r="CP85" i="16"/>
  <c r="CB86" i="16"/>
  <c r="CJ86" i="16"/>
  <c r="CL87" i="16"/>
  <c r="BT90" i="16"/>
  <c r="CT91" i="16"/>
  <c r="CF92" i="16"/>
  <c r="CJ94" i="16"/>
  <c r="CL95" i="16"/>
  <c r="CJ98" i="16"/>
  <c r="BP100" i="16"/>
  <c r="BT102" i="16"/>
  <c r="CL103" i="16"/>
  <c r="CL107" i="16"/>
  <c r="CT107" i="16"/>
  <c r="CR110" i="16"/>
  <c r="CP113" i="16"/>
  <c r="CB114" i="16"/>
  <c r="CR114" i="16"/>
  <c r="BR117" i="16"/>
  <c r="BZ117" i="16"/>
  <c r="CH117" i="16"/>
  <c r="CJ118" i="16"/>
  <c r="CF120" i="16"/>
  <c r="CN120" i="16"/>
  <c r="CR126" i="16"/>
  <c r="CR130" i="16"/>
  <c r="BP132" i="16"/>
  <c r="BZ137" i="16"/>
  <c r="CH137" i="16"/>
  <c r="CP137" i="16"/>
  <c r="CR138" i="16"/>
  <c r="CL143" i="16"/>
  <c r="CT143" i="16"/>
  <c r="CN144" i="16"/>
  <c r="CP145" i="16"/>
  <c r="CJ146" i="16"/>
  <c r="CR146" i="16"/>
  <c r="CL147" i="16"/>
  <c r="CT147" i="16"/>
  <c r="BP148" i="16"/>
  <c r="CP149" i="16"/>
  <c r="CJ150" i="16"/>
  <c r="CL151" i="16"/>
  <c r="CT151" i="16"/>
  <c r="CR154" i="16"/>
  <c r="CL155" i="16"/>
  <c r="CP157" i="16"/>
  <c r="CJ158" i="16"/>
  <c r="CL159" i="16"/>
  <c r="CL163" i="16"/>
  <c r="CT163" i="16"/>
  <c r="BP164" i="16"/>
  <c r="CP165" i="16"/>
  <c r="BV119" i="15"/>
  <c r="CD119" i="15"/>
  <c r="CL119" i="15"/>
  <c r="CT119" i="15"/>
  <c r="BX120" i="15"/>
  <c r="CF120" i="15"/>
  <c r="CN120" i="15"/>
  <c r="BT130" i="15"/>
  <c r="CB130" i="15"/>
  <c r="CJ130" i="15"/>
  <c r="CR130" i="15"/>
  <c r="BP132" i="15"/>
  <c r="BR137" i="15"/>
  <c r="BZ137" i="15"/>
  <c r="CH137" i="15"/>
  <c r="CP137" i="15"/>
  <c r="BT138" i="15"/>
  <c r="CB138" i="15"/>
  <c r="CJ138" i="15"/>
  <c r="CL109" i="16"/>
  <c r="CI63" i="16"/>
  <c r="CE89" i="16"/>
  <c r="CP78" i="16"/>
  <c r="CH78" i="16"/>
  <c r="BZ78" i="16"/>
  <c r="BR78" i="16"/>
  <c r="CR138" i="15"/>
  <c r="BV143" i="15"/>
  <c r="CD143" i="15"/>
  <c r="CL143" i="15"/>
  <c r="CT143" i="15"/>
  <c r="BR145" i="15"/>
  <c r="BZ145" i="15"/>
  <c r="CH145" i="15"/>
  <c r="CP145" i="15"/>
  <c r="BT146" i="15"/>
  <c r="CB146" i="15"/>
  <c r="CJ146" i="15"/>
  <c r="CR146" i="15"/>
  <c r="BV147" i="15"/>
  <c r="CD147" i="15"/>
  <c r="CL147" i="15"/>
  <c r="CT147" i="15"/>
  <c r="BP148" i="15"/>
  <c r="BX148" i="15"/>
  <c r="CF148" i="15"/>
  <c r="CN148" i="15"/>
  <c r="BR149" i="15"/>
  <c r="BZ149" i="15"/>
  <c r="CH149" i="15"/>
  <c r="CP149" i="15"/>
  <c r="BT150" i="15"/>
  <c r="CB150" i="15"/>
  <c r="CJ150" i="15"/>
  <c r="CR150" i="15"/>
  <c r="BV151" i="15"/>
  <c r="CD151" i="15"/>
  <c r="CL151" i="15"/>
  <c r="CT151" i="15"/>
  <c r="BR153" i="15"/>
  <c r="BZ153" i="15"/>
  <c r="CH153" i="15"/>
  <c r="CP153" i="15"/>
  <c r="BT154" i="15"/>
  <c r="CB154" i="15"/>
  <c r="CJ154" i="15"/>
  <c r="CR154" i="15"/>
  <c r="BV155" i="15"/>
  <c r="CD155" i="15"/>
  <c r="CL155" i="15"/>
  <c r="CT155" i="15"/>
  <c r="BP156" i="15"/>
  <c r="BX156" i="15"/>
  <c r="CF156" i="15"/>
  <c r="CN156" i="15"/>
  <c r="BR157" i="15"/>
  <c r="BZ157" i="15"/>
  <c r="CH157" i="15"/>
  <c r="CP157" i="15"/>
  <c r="BT158" i="15"/>
  <c r="CB158" i="15"/>
  <c r="CJ158" i="15"/>
  <c r="CR158" i="15"/>
  <c r="BV159" i="15"/>
  <c r="CD159" i="15"/>
  <c r="CL159" i="15"/>
  <c r="CT159" i="15"/>
  <c r="BP160" i="15"/>
  <c r="BX160" i="15"/>
  <c r="CF160" i="15"/>
  <c r="CN160" i="15"/>
  <c r="BR161" i="15"/>
  <c r="BZ161" i="15"/>
  <c r="CH161" i="15"/>
  <c r="CP161" i="15"/>
  <c r="BT162" i="15"/>
  <c r="CB162" i="15"/>
  <c r="CJ162" i="15"/>
  <c r="CR162" i="15"/>
  <c r="BV163" i="15"/>
  <c r="CD163" i="15"/>
  <c r="CL163" i="15"/>
  <c r="CT163" i="15"/>
  <c r="BP164" i="15"/>
  <c r="BX164" i="15"/>
  <c r="CF164" i="15"/>
  <c r="CN164" i="15"/>
  <c r="BR165" i="15"/>
  <c r="BZ165" i="15"/>
  <c r="CH165" i="15"/>
  <c r="CP165" i="15"/>
  <c r="BZ18" i="14"/>
  <c r="BT18" i="14"/>
  <c r="CR18" i="14"/>
  <c r="BP16" i="14"/>
  <c r="BV18" i="14"/>
  <c r="CL18" i="14"/>
  <c r="CE91" i="14"/>
  <c r="BV26" i="16"/>
  <c r="CL26" i="16"/>
  <c r="BR28" i="16"/>
  <c r="BZ28" i="16"/>
  <c r="CH28" i="16"/>
  <c r="CP28" i="16"/>
  <c r="CB29" i="16"/>
  <c r="CJ29" i="16"/>
  <c r="CR29" i="16"/>
  <c r="BV30" i="16"/>
  <c r="CD30" i="16"/>
  <c r="CT30" i="16"/>
  <c r="BR36" i="16"/>
  <c r="BZ36" i="16"/>
  <c r="CH36" i="16"/>
  <c r="CP36" i="16"/>
  <c r="BT37" i="16"/>
  <c r="CJ37" i="16"/>
  <c r="CR37" i="16"/>
  <c r="BR52" i="16"/>
  <c r="BZ52" i="16"/>
  <c r="CH52" i="16"/>
  <c r="CP52" i="16"/>
  <c r="CA91" i="14"/>
  <c r="CQ91" i="14"/>
  <c r="BP28" i="14"/>
  <c r="AJ9" i="24" s="1"/>
  <c r="BZ26" i="16"/>
  <c r="CP26" i="16"/>
  <c r="BV28" i="16"/>
  <c r="CD28" i="16"/>
  <c r="CL28" i="16"/>
  <c r="CT28" i="16"/>
  <c r="BP29" i="16"/>
  <c r="BX29" i="16"/>
  <c r="BZ30" i="16"/>
  <c r="CP30" i="16"/>
  <c r="BP33" i="16"/>
  <c r="BP215" i="16" s="1"/>
  <c r="CD36" i="16"/>
  <c r="CT36" i="16"/>
  <c r="BX37" i="16"/>
  <c r="CF37" i="16"/>
  <c r="BX57" i="16"/>
  <c r="CR78" i="16"/>
  <c r="CJ78" i="16"/>
  <c r="CB78" i="16"/>
  <c r="BT78" i="16"/>
  <c r="BT63" i="16"/>
  <c r="CJ63" i="16"/>
  <c r="CF81" i="16"/>
  <c r="CF213" i="16" s="1"/>
  <c r="CF223" i="16" s="1"/>
  <c r="CN97" i="16"/>
  <c r="CP98" i="16"/>
  <c r="CT100" i="16"/>
  <c r="CN101" i="16"/>
  <c r="CH102" i="16"/>
  <c r="CP102" i="16"/>
  <c r="BV104" i="16"/>
  <c r="CL104" i="16"/>
  <c r="CP106" i="16"/>
  <c r="CR107" i="16"/>
  <c r="CL108" i="16"/>
  <c r="CT108" i="16"/>
  <c r="BP109" i="16"/>
  <c r="BV112" i="16"/>
  <c r="CD112" i="16"/>
  <c r="CL112" i="16"/>
  <c r="BP113" i="16"/>
  <c r="BX113" i="16"/>
  <c r="BR114" i="16"/>
  <c r="CP114" i="16"/>
  <c r="CL116" i="16"/>
  <c r="BX117" i="16"/>
  <c r="CF117" i="16"/>
  <c r="BT119" i="16"/>
  <c r="CJ119" i="16"/>
  <c r="BV120" i="16"/>
  <c r="CL120" i="16"/>
  <c r="CT120" i="16"/>
  <c r="BP121" i="16"/>
  <c r="CR127" i="16"/>
  <c r="CR227" i="16" s="1"/>
  <c r="CP130" i="16"/>
  <c r="CF137" i="16"/>
  <c r="CJ143" i="16"/>
  <c r="CT144" i="16"/>
  <c r="BP145" i="16"/>
  <c r="CP146" i="16"/>
  <c r="CT148" i="16"/>
  <c r="BP149" i="16"/>
  <c r="CN149" i="16"/>
  <c r="CJ151" i="16"/>
  <c r="CL152" i="16"/>
  <c r="BP153" i="16"/>
  <c r="CJ155" i="16"/>
  <c r="CR155" i="16"/>
  <c r="CT156" i="16"/>
  <c r="CJ159" i="16"/>
  <c r="CL160" i="16"/>
  <c r="BP161" i="16"/>
  <c r="CF57" i="16"/>
  <c r="CN57" i="16"/>
  <c r="BP63" i="16"/>
  <c r="BV86" i="16"/>
  <c r="BX87" i="16"/>
  <c r="BT93" i="16"/>
  <c r="CJ93" i="16"/>
  <c r="CL94" i="16"/>
  <c r="BP99" i="16"/>
  <c r="CR101" i="16"/>
  <c r="CL102" i="16"/>
  <c r="CT102" i="16"/>
  <c r="BR104" i="16"/>
  <c r="CP104" i="16"/>
  <c r="CJ105" i="16"/>
  <c r="CJ228" i="16" s="1"/>
  <c r="CL106" i="16"/>
  <c r="CN107" i="16"/>
  <c r="CL110" i="16"/>
  <c r="CT110" i="16"/>
  <c r="BP111" i="16"/>
  <c r="BR112" i="16"/>
  <c r="BZ112" i="16"/>
  <c r="CJ113" i="16"/>
  <c r="CR113" i="16"/>
  <c r="BV114" i="16"/>
  <c r="CD114" i="16"/>
  <c r="CL114" i="16"/>
  <c r="CT114" i="16"/>
  <c r="CF115" i="16"/>
  <c r="CF229" i="16" s="1"/>
  <c r="BR116" i="16"/>
  <c r="BZ116" i="16"/>
  <c r="CH116" i="16"/>
  <c r="CP116" i="16"/>
  <c r="BT117" i="16"/>
  <c r="CB117" i="16"/>
  <c r="CR117" i="16"/>
  <c r="BV118" i="16"/>
  <c r="CD118" i="16"/>
  <c r="CL118" i="16"/>
  <c r="CT118" i="16"/>
  <c r="BP119" i="16"/>
  <c r="BX119" i="16"/>
  <c r="CN119" i="16"/>
  <c r="BR120" i="16"/>
  <c r="CH120" i="16"/>
  <c r="CL126" i="16"/>
  <c r="BP131" i="16"/>
  <c r="BT137" i="16"/>
  <c r="CB137" i="16"/>
  <c r="CJ137" i="16"/>
  <c r="CL138" i="16"/>
  <c r="CT138" i="16"/>
  <c r="BP143" i="16"/>
  <c r="CL146" i="16"/>
  <c r="BP147" i="16"/>
  <c r="CN147" i="16"/>
  <c r="CN151" i="16"/>
  <c r="CJ153" i="16"/>
  <c r="CL154" i="16"/>
  <c r="BP155" i="16"/>
  <c r="CP156" i="16"/>
  <c r="CJ157" i="16"/>
  <c r="CR157" i="16"/>
  <c r="CN159" i="16"/>
  <c r="CP160" i="16"/>
  <c r="CJ161" i="16"/>
  <c r="BP163" i="16"/>
  <c r="BS119" i="15"/>
  <c r="CA119" i="15"/>
  <c r="CI119" i="15"/>
  <c r="CQ119" i="15"/>
  <c r="BU120" i="15"/>
  <c r="CC120" i="15"/>
  <c r="CK120" i="15"/>
  <c r="CS120" i="15"/>
  <c r="BQ126" i="15"/>
  <c r="BY126" i="15"/>
  <c r="CG126" i="15"/>
  <c r="CO126" i="15"/>
  <c r="BW137" i="15"/>
  <c r="CE137" i="15"/>
  <c r="CM137" i="15"/>
  <c r="BQ138" i="15"/>
  <c r="BY138" i="15"/>
  <c r="CG138" i="15"/>
  <c r="CO138" i="15"/>
  <c r="BS143" i="15"/>
  <c r="CA143" i="15"/>
  <c r="CI143" i="15"/>
  <c r="CQ143" i="15"/>
  <c r="BU144" i="15"/>
  <c r="CC144" i="15"/>
  <c r="CK144" i="15"/>
  <c r="CS144" i="15"/>
  <c r="BW145" i="15"/>
  <c r="CE145" i="15"/>
  <c r="CM145" i="15"/>
  <c r="BQ146" i="15"/>
  <c r="BY146" i="15"/>
  <c r="CG146" i="15"/>
  <c r="CO146" i="15"/>
  <c r="BS147" i="15"/>
  <c r="CA147" i="15"/>
  <c r="CI147" i="15"/>
  <c r="CQ147" i="15"/>
  <c r="BU148" i="15"/>
  <c r="CC148" i="15"/>
  <c r="CK148" i="15"/>
  <c r="CS148" i="15"/>
  <c r="BQ150" i="15"/>
  <c r="BY150" i="15"/>
  <c r="CG150" i="15"/>
  <c r="CO150" i="15"/>
  <c r="BS151" i="15"/>
  <c r="CA151" i="15"/>
  <c r="CI151" i="15"/>
  <c r="CQ151" i="15"/>
  <c r="BU152" i="15"/>
  <c r="CC152" i="15"/>
  <c r="CK152" i="15"/>
  <c r="CS152" i="15"/>
  <c r="BW153" i="15"/>
  <c r="CE153" i="15"/>
  <c r="CM153" i="15"/>
  <c r="BQ154" i="15"/>
  <c r="BY154" i="15"/>
  <c r="CG154" i="15"/>
  <c r="CO154" i="15"/>
  <c r="BS155" i="15"/>
  <c r="CA155" i="15"/>
  <c r="CI155" i="15"/>
  <c r="CQ155" i="15"/>
  <c r="BU156" i="15"/>
  <c r="CC156" i="15"/>
  <c r="CK156" i="15"/>
  <c r="CS156" i="15"/>
  <c r="BQ158" i="15"/>
  <c r="BY158" i="15"/>
  <c r="CG158" i="15"/>
  <c r="CO158" i="15"/>
  <c r="BS159" i="15"/>
  <c r="CA159" i="15"/>
  <c r="CI159" i="15"/>
  <c r="CQ159" i="15"/>
  <c r="BU160" i="15"/>
  <c r="CC160" i="15"/>
  <c r="CK160" i="15"/>
  <c r="CS160" i="15"/>
  <c r="BW161" i="15"/>
  <c r="CE161" i="15"/>
  <c r="CM161" i="15"/>
  <c r="BQ162" i="15"/>
  <c r="BY162" i="15"/>
  <c r="CG162" i="15"/>
  <c r="CO162" i="15"/>
  <c r="BS163" i="15"/>
  <c r="CA163" i="15"/>
  <c r="CI163" i="15"/>
  <c r="CQ163" i="15"/>
  <c r="BU164" i="15"/>
  <c r="CC164" i="15"/>
  <c r="CK164" i="15"/>
  <c r="CS164" i="15"/>
  <c r="CE165" i="15"/>
  <c r="BR18" i="14"/>
  <c r="CD18" i="14"/>
  <c r="CH18" i="14"/>
  <c r="CT18" i="14"/>
  <c r="BS18" i="14"/>
  <c r="AJ215" i="16"/>
  <c r="BT115" i="16"/>
  <c r="BT229" i="16" s="1"/>
  <c r="AN229" i="16"/>
  <c r="AV229" i="16"/>
  <c r="CB115" i="16"/>
  <c r="CB229" i="16" s="1"/>
  <c r="CR115" i="16"/>
  <c r="CR229" i="16" s="1"/>
  <c r="BL229" i="16"/>
  <c r="BP127" i="16"/>
  <c r="BP227" i="16" s="1"/>
  <c r="AJ227" i="16"/>
  <c r="BW119" i="15"/>
  <c r="CE119" i="15"/>
  <c r="CM119" i="15"/>
  <c r="BQ120" i="15"/>
  <c r="BY120" i="15"/>
  <c r="CG120" i="15"/>
  <c r="BU126" i="15"/>
  <c r="CS126" i="15"/>
  <c r="BQ130" i="15"/>
  <c r="BY130" i="15"/>
  <c r="CO130" i="15"/>
  <c r="CC138" i="15"/>
  <c r="CS138" i="15"/>
  <c r="CM143" i="15"/>
  <c r="BP122" i="15"/>
  <c r="D168" i="15"/>
  <c r="BP30" i="14"/>
  <c r="AJ10" i="24" s="1"/>
  <c r="BW18" i="14"/>
  <c r="CE18" i="14"/>
  <c r="CI18" i="14"/>
  <c r="CM18" i="14"/>
  <c r="CQ18" i="14"/>
  <c r="BQ12" i="16"/>
  <c r="BY12" i="16"/>
  <c r="CC12" i="16"/>
  <c r="CG12" i="16"/>
  <c r="CK12" i="16"/>
  <c r="CO12" i="16"/>
  <c r="CS12" i="16"/>
  <c r="BS27" i="16"/>
  <c r="BW27" i="16"/>
  <c r="CA27" i="16"/>
  <c r="CI27" i="16"/>
  <c r="CM27" i="16"/>
  <c r="CQ27" i="16"/>
  <c r="BQ28" i="16"/>
  <c r="BU28" i="16"/>
  <c r="BY28" i="16"/>
  <c r="CC28" i="16"/>
  <c r="CG28" i="16"/>
  <c r="CK28" i="16"/>
  <c r="CO28" i="16"/>
  <c r="CS28" i="16"/>
  <c r="BW29" i="16"/>
  <c r="CA29" i="16"/>
  <c r="CE29" i="16"/>
  <c r="CI29" i="16"/>
  <c r="CM29" i="16"/>
  <c r="CQ29" i="16"/>
  <c r="BQ30" i="16"/>
  <c r="BU30" i="16"/>
  <c r="BY30" i="16"/>
  <c r="CC30" i="16"/>
  <c r="CG30" i="16"/>
  <c r="CK30" i="16"/>
  <c r="CO30" i="16"/>
  <c r="CS30" i="16"/>
  <c r="BQ36" i="16"/>
  <c r="BU36" i="16"/>
  <c r="BY36" i="16"/>
  <c r="CC36" i="16"/>
  <c r="CG36" i="16"/>
  <c r="CK36" i="16"/>
  <c r="CO36" i="16"/>
  <c r="CS36" i="16"/>
  <c r="BW37" i="16"/>
  <c r="CA37" i="16"/>
  <c r="CE37" i="16"/>
  <c r="CI37" i="16"/>
  <c r="CM37" i="16"/>
  <c r="CQ37" i="16"/>
  <c r="BQ52" i="16"/>
  <c r="BU52" i="16"/>
  <c r="BY52" i="16"/>
  <c r="CC52" i="16"/>
  <c r="CG52" i="16"/>
  <c r="CK52" i="16"/>
  <c r="CO52" i="16"/>
  <c r="CS52" i="16"/>
  <c r="BS57" i="16"/>
  <c r="BW57" i="16"/>
  <c r="CA57" i="16"/>
  <c r="CE57" i="16"/>
  <c r="CI57" i="16"/>
  <c r="CM57" i="16"/>
  <c r="CQ57" i="16"/>
  <c r="BS63" i="16"/>
  <c r="CA63" i="16"/>
  <c r="CQ63" i="16"/>
  <c r="BS79" i="16"/>
  <c r="BW79" i="16"/>
  <c r="CA79" i="16"/>
  <c r="CE79" i="16"/>
  <c r="CI79" i="16"/>
  <c r="CM79" i="16"/>
  <c r="CQ79" i="16"/>
  <c r="BQ80" i="16"/>
  <c r="BU80" i="16"/>
  <c r="BY80" i="16"/>
  <c r="CC80" i="16"/>
  <c r="CG80" i="16"/>
  <c r="CK80" i="16"/>
  <c r="CO80" i="16"/>
  <c r="CS80" i="16"/>
  <c r="BW83" i="16"/>
  <c r="CA83" i="16"/>
  <c r="CE83" i="16"/>
  <c r="CM83" i="16"/>
  <c r="CQ83" i="16"/>
  <c r="BQ84" i="16"/>
  <c r="BY84" i="16"/>
  <c r="CC84" i="16"/>
  <c r="CG84" i="16"/>
  <c r="CO84" i="16"/>
  <c r="CS84" i="16"/>
  <c r="BS85" i="16"/>
  <c r="BW85" i="16"/>
  <c r="CA85" i="16"/>
  <c r="CI85" i="16"/>
  <c r="CM85" i="16"/>
  <c r="BQ86" i="16"/>
  <c r="BU86" i="16"/>
  <c r="BY86" i="16"/>
  <c r="CC86" i="16"/>
  <c r="CG86" i="16"/>
  <c r="CK86" i="16"/>
  <c r="CO86" i="16"/>
  <c r="CS86" i="16"/>
  <c r="BS87" i="16"/>
  <c r="CA87" i="16"/>
  <c r="CI87" i="16"/>
  <c r="CQ87" i="16"/>
  <c r="BQ88" i="16"/>
  <c r="BY88" i="16"/>
  <c r="CC88" i="16"/>
  <c r="CG88" i="16"/>
  <c r="CO88" i="16"/>
  <c r="CS88" i="16"/>
  <c r="BS89" i="16"/>
  <c r="BW89" i="16"/>
  <c r="CI89" i="16"/>
  <c r="CM89" i="16"/>
  <c r="CQ89" i="16"/>
  <c r="BS91" i="16"/>
  <c r="BW91" i="16"/>
  <c r="CA91" i="16"/>
  <c r="CI91" i="16"/>
  <c r="CM91" i="16"/>
  <c r="CQ91" i="16"/>
  <c r="BQ92" i="16"/>
  <c r="BY92" i="16"/>
  <c r="CC92" i="16"/>
  <c r="CG92" i="16"/>
  <c r="CO92" i="16"/>
  <c r="CS92" i="16"/>
  <c r="BW93" i="16"/>
  <c r="CE93" i="16"/>
  <c r="CM93" i="16"/>
  <c r="CO94" i="16"/>
  <c r="CK96" i="16"/>
  <c r="CS96" i="16"/>
  <c r="CO98" i="16"/>
  <c r="CQ99" i="16"/>
  <c r="CK100" i="16"/>
  <c r="CS100" i="16"/>
  <c r="CQ101" i="16"/>
  <c r="CM103" i="16"/>
  <c r="CQ103" i="16"/>
  <c r="BQ104" i="16"/>
  <c r="BU104" i="16"/>
  <c r="BY104" i="16"/>
  <c r="CC104" i="16"/>
  <c r="CG104" i="16"/>
  <c r="CK104" i="16"/>
  <c r="CO104" i="16"/>
  <c r="CS104" i="16"/>
  <c r="CK106" i="16"/>
  <c r="CO106" i="16"/>
  <c r="CS106" i="16"/>
  <c r="CM107" i="16"/>
  <c r="CQ107" i="16"/>
  <c r="CO108" i="16"/>
  <c r="CS108" i="16"/>
  <c r="CQ109" i="16"/>
  <c r="CK110" i="16"/>
  <c r="CO110" i="16"/>
  <c r="CS110" i="16"/>
  <c r="CQ111" i="16"/>
  <c r="BQ112" i="16"/>
  <c r="BY112" i="16"/>
  <c r="CC112" i="16"/>
  <c r="CG112" i="16"/>
  <c r="CK112" i="16"/>
  <c r="CO112" i="16"/>
  <c r="CS112" i="16"/>
  <c r="BU114" i="16"/>
  <c r="BY114" i="16"/>
  <c r="CC114" i="16"/>
  <c r="CK114" i="16"/>
  <c r="CO114" i="16"/>
  <c r="BU116" i="16"/>
  <c r="BY116" i="16"/>
  <c r="CG116" i="16"/>
  <c r="CK116" i="16"/>
  <c r="CO116" i="16"/>
  <c r="BS117" i="16"/>
  <c r="BW117" i="16"/>
  <c r="CA117" i="16"/>
  <c r="CE117" i="16"/>
  <c r="CI117" i="16"/>
  <c r="CM117" i="16"/>
  <c r="CQ117" i="16"/>
  <c r="BQ118" i="16"/>
  <c r="BU118" i="16"/>
  <c r="BY118" i="16"/>
  <c r="CC118" i="16"/>
  <c r="CK118" i="16"/>
  <c r="CO118" i="16"/>
  <c r="BS119" i="16"/>
  <c r="BW119" i="16"/>
  <c r="CE119" i="16"/>
  <c r="CI119" i="16"/>
  <c r="CM119" i="16"/>
  <c r="BQ120" i="16"/>
  <c r="BY120" i="16"/>
  <c r="CC120" i="16"/>
  <c r="CK120" i="16"/>
  <c r="CO120" i="16"/>
  <c r="CK126" i="16"/>
  <c r="CS126" i="16"/>
  <c r="CO130" i="16"/>
  <c r="CS130" i="16"/>
  <c r="BS137" i="16"/>
  <c r="BW137" i="16"/>
  <c r="CA137" i="16"/>
  <c r="CE137" i="16"/>
  <c r="CI137" i="16"/>
  <c r="CM137" i="16"/>
  <c r="CQ137" i="16"/>
  <c r="CO138" i="16"/>
  <c r="CS138" i="16"/>
  <c r="CM143" i="16"/>
  <c r="CQ143" i="16"/>
  <c r="CK144" i="16"/>
  <c r="CO144" i="16"/>
  <c r="CS144" i="16"/>
  <c r="CK146" i="16"/>
  <c r="CO146" i="16"/>
  <c r="CS146" i="16"/>
  <c r="CM147" i="16"/>
  <c r="CQ147" i="16"/>
  <c r="CK148" i="16"/>
  <c r="CO148" i="16"/>
  <c r="CS148" i="16"/>
  <c r="CK150" i="16"/>
  <c r="CO150" i="16"/>
  <c r="CS150" i="16"/>
  <c r="CM151" i="16"/>
  <c r="CQ151" i="16"/>
  <c r="CK152" i="16"/>
  <c r="CO152" i="16"/>
  <c r="CK154" i="16"/>
  <c r="CS154" i="16"/>
  <c r="CQ155" i="16"/>
  <c r="CO156" i="16"/>
  <c r="CS156" i="16"/>
  <c r="CM157" i="16"/>
  <c r="CQ157" i="16"/>
  <c r="CK158" i="16"/>
  <c r="CO158" i="16"/>
  <c r="CQ159" i="16"/>
  <c r="CK160" i="16"/>
  <c r="CS160" i="16"/>
  <c r="CK162" i="16"/>
  <c r="CS162" i="16"/>
  <c r="CM163" i="16"/>
  <c r="CQ163" i="16"/>
  <c r="CK164" i="16"/>
  <c r="CO164" i="16"/>
  <c r="CS164" i="16"/>
  <c r="BT12" i="16"/>
  <c r="BX12" i="16"/>
  <c r="BP26" i="16"/>
  <c r="CF26" i="16"/>
  <c r="BV27" i="16"/>
  <c r="CP27" i="16"/>
  <c r="CJ28" i="16"/>
  <c r="CN28" i="16"/>
  <c r="BV29" i="16"/>
  <c r="CD29" i="16"/>
  <c r="CL29" i="16"/>
  <c r="CT29" i="16"/>
  <c r="BP30" i="16"/>
  <c r="BX30" i="16"/>
  <c r="CF30" i="16"/>
  <c r="CN30" i="16"/>
  <c r="BP34" i="16"/>
  <c r="CJ36" i="16"/>
  <c r="CN36" i="16"/>
  <c r="BV37" i="16"/>
  <c r="CD37" i="16"/>
  <c r="CL37" i="16"/>
  <c r="CT37" i="16"/>
  <c r="BT52" i="16"/>
  <c r="CJ52" i="16"/>
  <c r="BR63" i="16"/>
  <c r="CT63" i="16"/>
  <c r="CH79" i="16"/>
  <c r="CP79" i="16"/>
  <c r="CT79" i="16"/>
  <c r="CB80" i="16"/>
  <c r="CF80" i="16"/>
  <c r="CR80" i="16"/>
  <c r="CD83" i="16"/>
  <c r="CP83" i="16"/>
  <c r="CT83" i="16"/>
  <c r="BX84" i="16"/>
  <c r="CB84" i="16"/>
  <c r="CN84" i="16"/>
  <c r="CR84" i="16"/>
  <c r="BV85" i="16"/>
  <c r="CD85" i="16"/>
  <c r="CL85" i="16"/>
  <c r="CT85" i="16"/>
  <c r="BP86" i="16"/>
  <c r="BX86" i="16"/>
  <c r="CF86" i="16"/>
  <c r="CN86" i="16"/>
  <c r="BR87" i="16"/>
  <c r="BV87" i="16"/>
  <c r="CD87" i="16"/>
  <c r="CP87" i="16"/>
  <c r="BX88" i="16"/>
  <c r="CB88" i="16"/>
  <c r="CN88" i="16"/>
  <c r="CR88" i="16"/>
  <c r="BP90" i="16"/>
  <c r="CB90" i="16"/>
  <c r="CF90" i="16"/>
  <c r="CR90" i="16"/>
  <c r="BV91" i="16"/>
  <c r="BZ91" i="16"/>
  <c r="CL91" i="16"/>
  <c r="CP91" i="16"/>
  <c r="BX92" i="16"/>
  <c r="CB92" i="16"/>
  <c r="CN92" i="16"/>
  <c r="CR92" i="16"/>
  <c r="BV93" i="16"/>
  <c r="CD93" i="16"/>
  <c r="CN94" i="16"/>
  <c r="CT95" i="16"/>
  <c r="CN96" i="16"/>
  <c r="CR96" i="16"/>
  <c r="CP97" i="16"/>
  <c r="BP98" i="16"/>
  <c r="CN98" i="16"/>
  <c r="CT99" i="16"/>
  <c r="CR100" i="16"/>
  <c r="BX102" i="16"/>
  <c r="CF102" i="16"/>
  <c r="CR102" i="16"/>
  <c r="CT103" i="16"/>
  <c r="BX104" i="16"/>
  <c r="CF104" i="16"/>
  <c r="CN104" i="16"/>
  <c r="CJ106" i="16"/>
  <c r="CR106" i="16"/>
  <c r="CP107" i="16"/>
  <c r="CP109" i="16"/>
  <c r="CT109" i="16"/>
  <c r="BP110" i="16"/>
  <c r="CJ110" i="16"/>
  <c r="CP111" i="16"/>
  <c r="CT111" i="16"/>
  <c r="BR113" i="16"/>
  <c r="BZ113" i="16"/>
  <c r="CT113" i="16"/>
  <c r="BP114" i="16"/>
  <c r="BX114" i="16"/>
  <c r="CF114" i="16"/>
  <c r="CJ114" i="16"/>
  <c r="BP116" i="16"/>
  <c r="BT116" i="16"/>
  <c r="BX116" i="16"/>
  <c r="CF116" i="16"/>
  <c r="CN116" i="16"/>
  <c r="BV117" i="16"/>
  <c r="CL117" i="16"/>
  <c r="CP117" i="16"/>
  <c r="CT117" i="16"/>
  <c r="BP118" i="16"/>
  <c r="CB118" i="16"/>
  <c r="CF118" i="16"/>
  <c r="CR118" i="16"/>
  <c r="BV119" i="16"/>
  <c r="CH119" i="16"/>
  <c r="CP119" i="16"/>
  <c r="CT119" i="16"/>
  <c r="BP120" i="16"/>
  <c r="BX120" i="16"/>
  <c r="CB120" i="16"/>
  <c r="CJ120" i="16"/>
  <c r="BP126" i="16"/>
  <c r="BP130" i="16"/>
  <c r="M219" i="15"/>
  <c r="M230" i="15" s="1"/>
  <c r="U219" i="15"/>
  <c r="U230" i="15" s="1"/>
  <c r="AM228" i="15"/>
  <c r="AQ228" i="15"/>
  <c r="AU228" i="15"/>
  <c r="AY228" i="15"/>
  <c r="BC228" i="15"/>
  <c r="BG228" i="15"/>
  <c r="BK228" i="15"/>
  <c r="AM213" i="15"/>
  <c r="AM223" i="15" s="1"/>
  <c r="BC213" i="15"/>
  <c r="BC223" i="15" s="1"/>
  <c r="CE213" i="15"/>
  <c r="CE223" i="15" s="1"/>
  <c r="CQ78" i="16"/>
  <c r="CM78" i="16"/>
  <c r="CI78" i="16"/>
  <c r="CE78" i="16"/>
  <c r="CA78" i="16"/>
  <c r="BW78" i="16"/>
  <c r="BS78" i="16"/>
  <c r="BP13" i="14"/>
  <c r="BP41" i="14"/>
  <c r="BW63" i="16"/>
  <c r="CE63" i="16"/>
  <c r="CM63" i="16"/>
  <c r="I213" i="15"/>
  <c r="BU213" i="15"/>
  <c r="Y213" i="15"/>
  <c r="CK213" i="15"/>
  <c r="AP213" i="15"/>
  <c r="BV213" i="15"/>
  <c r="AX213" i="15"/>
  <c r="CD213" i="15"/>
  <c r="BJ213" i="15"/>
  <c r="CP213" i="15"/>
  <c r="H214" i="15"/>
  <c r="H224" i="15" s="1"/>
  <c r="BT214" i="15"/>
  <c r="BT224" i="15" s="1"/>
  <c r="BT226" i="15"/>
  <c r="CR226" i="15"/>
  <c r="F229" i="15"/>
  <c r="BR229" i="15"/>
  <c r="R229" i="15"/>
  <c r="CD229" i="15"/>
  <c r="AD229" i="15"/>
  <c r="CP229" i="15"/>
  <c r="E213" i="15"/>
  <c r="BQ213" i="15"/>
  <c r="Q213" i="15"/>
  <c r="CC213" i="15"/>
  <c r="AC213" i="15"/>
  <c r="CO213" i="15"/>
  <c r="AL213" i="15"/>
  <c r="BR213" i="15"/>
  <c r="BB213" i="15"/>
  <c r="CH213" i="15"/>
  <c r="CB226" i="15"/>
  <c r="J229" i="15"/>
  <c r="BV229" i="15"/>
  <c r="V229" i="15"/>
  <c r="CH229" i="15"/>
  <c r="AH229" i="15"/>
  <c r="X178" i="15"/>
  <c r="BW223" i="15"/>
  <c r="CM223" i="15"/>
  <c r="M213" i="15"/>
  <c r="BY213" i="15"/>
  <c r="U213" i="15"/>
  <c r="CG213" i="15"/>
  <c r="AG213" i="15"/>
  <c r="CS213" i="15"/>
  <c r="BF213" i="15"/>
  <c r="CL213" i="15"/>
  <c r="BN213" i="15"/>
  <c r="CT213" i="15"/>
  <c r="D214" i="15"/>
  <c r="D224" i="15" s="1"/>
  <c r="CJ226" i="15"/>
  <c r="N229" i="15"/>
  <c r="BZ229" i="15"/>
  <c r="Z229" i="15"/>
  <c r="CL229" i="15"/>
  <c r="Z223" i="15"/>
  <c r="Y168" i="15"/>
  <c r="AC168" i="15"/>
  <c r="AG168" i="15"/>
  <c r="G219" i="15"/>
  <c r="G230" i="15" s="1"/>
  <c r="K219" i="15"/>
  <c r="K230" i="15" s="1"/>
  <c r="O219" i="15"/>
  <c r="O230" i="15" s="1"/>
  <c r="S219" i="15"/>
  <c r="S230" i="15" s="1"/>
  <c r="W219" i="15"/>
  <c r="W230" i="15" s="1"/>
  <c r="AA219" i="15"/>
  <c r="AA230" i="15" s="1"/>
  <c r="AA231" i="15" s="1"/>
  <c r="AE219" i="15"/>
  <c r="AE230" i="15" s="1"/>
  <c r="AE231" i="15" s="1"/>
  <c r="BL223" i="15"/>
  <c r="BS223" i="15"/>
  <c r="CA223" i="15"/>
  <c r="CI223" i="15"/>
  <c r="CQ223" i="15"/>
  <c r="F226" i="15"/>
  <c r="J226" i="15"/>
  <c r="N226" i="15"/>
  <c r="R226" i="15"/>
  <c r="V226" i="15"/>
  <c r="Z226" i="15"/>
  <c r="Z225" i="15" a="1"/>
  <c r="Z225" i="15" s="1"/>
  <c r="Z169" i="15"/>
  <c r="AD225" i="15" a="1"/>
  <c r="AD225" i="15" s="1"/>
  <c r="AD226" i="15"/>
  <c r="AD169" i="15"/>
  <c r="AH226" i="15"/>
  <c r="AH225" i="15" a="1"/>
  <c r="AH225" i="15" s="1"/>
  <c r="X176" i="15"/>
  <c r="AH169" i="15"/>
  <c r="X172" i="15"/>
  <c r="AM226" i="15"/>
  <c r="AQ226" i="15"/>
  <c r="AU226" i="15"/>
  <c r="AY226" i="15"/>
  <c r="BC226" i="15"/>
  <c r="BG226" i="15"/>
  <c r="BK226" i="15"/>
  <c r="BX226" i="15"/>
  <c r="CF226" i="15"/>
  <c r="CN226" i="15"/>
  <c r="BP126" i="15"/>
  <c r="BT126" i="15"/>
  <c r="BX126" i="15"/>
  <c r="CB126" i="15"/>
  <c r="CF126" i="15"/>
  <c r="CJ126" i="15"/>
  <c r="CN126" i="15"/>
  <c r="CR126" i="15"/>
  <c r="F227" i="15"/>
  <c r="BR127" i="15"/>
  <c r="BR227" i="15" s="1"/>
  <c r="J227" i="15"/>
  <c r="BV127" i="15"/>
  <c r="BV227" i="15" s="1"/>
  <c r="N227" i="15"/>
  <c r="BZ127" i="15"/>
  <c r="BZ227" i="15" s="1"/>
  <c r="R227" i="15"/>
  <c r="CD127" i="15"/>
  <c r="CD227" i="15" s="1"/>
  <c r="V227" i="15"/>
  <c r="CH127" i="15"/>
  <c r="CH227" i="15" s="1"/>
  <c r="Z227" i="15"/>
  <c r="CL127" i="15"/>
  <c r="CL227" i="15" s="1"/>
  <c r="AD227" i="15"/>
  <c r="CP127" i="15"/>
  <c r="CP227" i="15" s="1"/>
  <c r="AH227" i="15"/>
  <c r="X173" i="15"/>
  <c r="CT127" i="15"/>
  <c r="BP215" i="15"/>
  <c r="D219" i="15"/>
  <c r="D230" i="15" s="1"/>
  <c r="D231" i="15" s="1"/>
  <c r="H219" i="15"/>
  <c r="H230" i="15" s="1"/>
  <c r="L219" i="15"/>
  <c r="L230" i="15" s="1"/>
  <c r="P219" i="15"/>
  <c r="P230" i="15" s="1"/>
  <c r="T219" i="15"/>
  <c r="T230" i="15" s="1"/>
  <c r="X219" i="15"/>
  <c r="X230" i="15" s="1"/>
  <c r="X231" i="15" s="1"/>
  <c r="AB219" i="15"/>
  <c r="AB230" i="15" s="1"/>
  <c r="AB231" i="15" s="1"/>
  <c r="AF219" i="15"/>
  <c r="AF230" i="15" s="1"/>
  <c r="AF231" i="15" s="1"/>
  <c r="D213" i="15"/>
  <c r="H213" i="15"/>
  <c r="BT213" i="15"/>
  <c r="L213" i="15"/>
  <c r="BX213" i="15"/>
  <c r="P213" i="15"/>
  <c r="CB213" i="15"/>
  <c r="T213" i="15"/>
  <c r="CF213" i="15"/>
  <c r="X213" i="15"/>
  <c r="AB213" i="15"/>
  <c r="CN213" i="15"/>
  <c r="AF213" i="15"/>
  <c r="CR213" i="15"/>
  <c r="AK223" i="15"/>
  <c r="AO223" i="15"/>
  <c r="AS223" i="15"/>
  <c r="AW223" i="15"/>
  <c r="BA223" i="15"/>
  <c r="BE223" i="15"/>
  <c r="BI223" i="15"/>
  <c r="BM223" i="15"/>
  <c r="G214" i="15"/>
  <c r="G224" i="15" s="1"/>
  <c r="BS214" i="15"/>
  <c r="BS224" i="15" s="1"/>
  <c r="K214" i="15"/>
  <c r="K224" i="15" s="1"/>
  <c r="BW214" i="15"/>
  <c r="BW224" i="15" s="1"/>
  <c r="O214" i="15"/>
  <c r="O224" i="15" s="1"/>
  <c r="CA214" i="15"/>
  <c r="CA224" i="15" s="1"/>
  <c r="S214" i="15"/>
  <c r="S224" i="15" s="1"/>
  <c r="CE214" i="15"/>
  <c r="CE224" i="15" s="1"/>
  <c r="W214" i="15"/>
  <c r="W224" i="15" s="1"/>
  <c r="CI214" i="15"/>
  <c r="CI224" i="15" s="1"/>
  <c r="AA214" i="15"/>
  <c r="AA224" i="15" s="1"/>
  <c r="CM214" i="15"/>
  <c r="CM224" i="15" s="1"/>
  <c r="AE214" i="15"/>
  <c r="AE224" i="15" s="1"/>
  <c r="CQ214" i="15"/>
  <c r="CQ224" i="15" s="1"/>
  <c r="D228" i="15"/>
  <c r="H228" i="15"/>
  <c r="BT228" i="15"/>
  <c r="L228" i="15"/>
  <c r="BX228" i="15"/>
  <c r="P228" i="15"/>
  <c r="CB228" i="15"/>
  <c r="T228" i="15"/>
  <c r="CF228" i="15"/>
  <c r="X228" i="15"/>
  <c r="CJ228" i="15"/>
  <c r="AB228" i="15"/>
  <c r="CN228" i="15"/>
  <c r="AF228" i="15"/>
  <c r="CR228" i="15"/>
  <c r="CT228" i="15"/>
  <c r="CJ174" i="15"/>
  <c r="Z168" i="15"/>
  <c r="AD168" i="15"/>
  <c r="AH168" i="15"/>
  <c r="G226" i="15"/>
  <c r="K226" i="15"/>
  <c r="O226" i="15"/>
  <c r="S226" i="15"/>
  <c r="W226" i="15"/>
  <c r="AA226" i="15"/>
  <c r="AA225" i="15" a="1"/>
  <c r="AA225" i="15" s="1"/>
  <c r="AA169" i="15"/>
  <c r="AE226" i="15"/>
  <c r="AE225" i="15" a="1"/>
  <c r="AE225" i="15" s="1"/>
  <c r="AE169" i="15"/>
  <c r="AN226" i="15"/>
  <c r="AR226" i="15"/>
  <c r="AV226" i="15"/>
  <c r="AZ226" i="15"/>
  <c r="BD226" i="15"/>
  <c r="BH226" i="15"/>
  <c r="BL226" i="15"/>
  <c r="BQ226" i="15"/>
  <c r="BU226" i="15"/>
  <c r="BY226" i="15"/>
  <c r="CC226" i="15"/>
  <c r="CG226" i="15"/>
  <c r="CK226" i="15"/>
  <c r="CO226" i="15"/>
  <c r="CS226" i="15"/>
  <c r="BN228" i="15"/>
  <c r="BD174" i="15"/>
  <c r="BR138" i="15"/>
  <c r="BV138" i="15"/>
  <c r="BZ138" i="15"/>
  <c r="CD138" i="15"/>
  <c r="CH138" i="15"/>
  <c r="CL138" i="15"/>
  <c r="CP138" i="15"/>
  <c r="CT138" i="15"/>
  <c r="BS149" i="15"/>
  <c r="BW149" i="15"/>
  <c r="CA149" i="15"/>
  <c r="CE149" i="15"/>
  <c r="CI149" i="15"/>
  <c r="CM149" i="15"/>
  <c r="CQ149" i="15"/>
  <c r="BS157" i="15"/>
  <c r="BW157" i="15"/>
  <c r="CA157" i="15"/>
  <c r="CE157" i="15"/>
  <c r="CI157" i="15"/>
  <c r="CM157" i="15"/>
  <c r="CQ157" i="15"/>
  <c r="BS165" i="15"/>
  <c r="BW165" i="15"/>
  <c r="CA165" i="15"/>
  <c r="CI165" i="15"/>
  <c r="CM165" i="15"/>
  <c r="F223" i="15"/>
  <c r="J223" i="15"/>
  <c r="N223" i="15"/>
  <c r="R223" i="15"/>
  <c r="V223" i="15"/>
  <c r="AD223" i="15"/>
  <c r="AH223" i="15"/>
  <c r="AQ223" i="15"/>
  <c r="AU223" i="15"/>
  <c r="AY223" i="15"/>
  <c r="BG223" i="15"/>
  <c r="BK223" i="15"/>
  <c r="AA168" i="15"/>
  <c r="AE168" i="15"/>
  <c r="D226" i="15"/>
  <c r="D225" i="15" a="1"/>
  <c r="D225" i="15" s="1"/>
  <c r="D169" i="15"/>
  <c r="H226" i="15"/>
  <c r="L226" i="15"/>
  <c r="P226" i="15"/>
  <c r="T226" i="15"/>
  <c r="X226" i="15"/>
  <c r="X225" i="15" a="1"/>
  <c r="X225" i="15" s="1"/>
  <c r="X169" i="15"/>
  <c r="AB226" i="15"/>
  <c r="AB225" i="15" a="1"/>
  <c r="AB225" i="15" s="1"/>
  <c r="AB169" i="15"/>
  <c r="AF226" i="15"/>
  <c r="AF225" i="15" a="1"/>
  <c r="AF225" i="15" s="1"/>
  <c r="AF169" i="15"/>
  <c r="AK226" i="15"/>
  <c r="AO226" i="15"/>
  <c r="AS226" i="15"/>
  <c r="AW226" i="15"/>
  <c r="BA226" i="15"/>
  <c r="BE226" i="15"/>
  <c r="BI226" i="15"/>
  <c r="BM226" i="15"/>
  <c r="AH228" i="15"/>
  <c r="X174" i="15"/>
  <c r="BQ143" i="15"/>
  <c r="BU143" i="15"/>
  <c r="BY143" i="15"/>
  <c r="CC143" i="15"/>
  <c r="CG143" i="15"/>
  <c r="CK143" i="15"/>
  <c r="CO143" i="15"/>
  <c r="CS143" i="15"/>
  <c r="BP144" i="15"/>
  <c r="BT144" i="15"/>
  <c r="BX144" i="15"/>
  <c r="CB144" i="15"/>
  <c r="CF144" i="15"/>
  <c r="CJ144" i="15"/>
  <c r="CN144" i="15"/>
  <c r="CR144" i="15"/>
  <c r="BR150" i="15"/>
  <c r="BV150" i="15"/>
  <c r="BZ150" i="15"/>
  <c r="CD150" i="15"/>
  <c r="CH150" i="15"/>
  <c r="CL150" i="15"/>
  <c r="CP150" i="15"/>
  <c r="CT150" i="15"/>
  <c r="BQ151" i="15"/>
  <c r="BU151" i="15"/>
  <c r="BY151" i="15"/>
  <c r="CC151" i="15"/>
  <c r="CG151" i="15"/>
  <c r="CK151" i="15"/>
  <c r="CO151" i="15"/>
  <c r="CS151" i="15"/>
  <c r="BP152" i="15"/>
  <c r="BT152" i="15"/>
  <c r="BX152" i="15"/>
  <c r="CB152" i="15"/>
  <c r="CF152" i="15"/>
  <c r="CJ152" i="15"/>
  <c r="CN152" i="15"/>
  <c r="CR152" i="15"/>
  <c r="BR158" i="15"/>
  <c r="BV158" i="15"/>
  <c r="BZ158" i="15"/>
  <c r="CD158" i="15"/>
  <c r="CH158" i="15"/>
  <c r="CL158" i="15"/>
  <c r="CP158" i="15"/>
  <c r="CT158" i="15"/>
  <c r="BQ159" i="15"/>
  <c r="BU159" i="15"/>
  <c r="BY159" i="15"/>
  <c r="CC159" i="15"/>
  <c r="CG159" i="15"/>
  <c r="CK159" i="15"/>
  <c r="CO159" i="15"/>
  <c r="CS159" i="15"/>
  <c r="AH219" i="15"/>
  <c r="AH230" i="15" s="1"/>
  <c r="AH231" i="15" s="1"/>
  <c r="D179" i="15"/>
  <c r="G223" i="15"/>
  <c r="K223" i="15"/>
  <c r="O223" i="15"/>
  <c r="S223" i="15"/>
  <c r="W223" i="15"/>
  <c r="AA223" i="15"/>
  <c r="AE223" i="15"/>
  <c r="AN223" i="15"/>
  <c r="AR223" i="15"/>
  <c r="AV223" i="15"/>
  <c r="AZ223" i="15"/>
  <c r="BH223" i="15"/>
  <c r="BX214" i="15"/>
  <c r="BX224" i="15" s="1"/>
  <c r="CB214" i="15"/>
  <c r="CB224" i="15" s="1"/>
  <c r="CF214" i="15"/>
  <c r="CF224" i="15" s="1"/>
  <c r="CN214" i="15"/>
  <c r="CN224" i="15" s="1"/>
  <c r="CR214" i="15"/>
  <c r="CR224" i="15" s="1"/>
  <c r="X168" i="15"/>
  <c r="AB168" i="15"/>
  <c r="AF168" i="15"/>
  <c r="E226" i="15"/>
  <c r="I226" i="15"/>
  <c r="M226" i="15"/>
  <c r="Q226" i="15"/>
  <c r="U226" i="15"/>
  <c r="Y226" i="15"/>
  <c r="Y225" i="15" a="1"/>
  <c r="Y225" i="15" s="1"/>
  <c r="Y169" i="15"/>
  <c r="AC226" i="15"/>
  <c r="AC225" i="15" a="1"/>
  <c r="AC225" i="15" s="1"/>
  <c r="AC169" i="15"/>
  <c r="AG226" i="15"/>
  <c r="AG225" i="15" a="1"/>
  <c r="AG225" i="15" s="1"/>
  <c r="AG169" i="15"/>
  <c r="AL226" i="15"/>
  <c r="AP226" i="15"/>
  <c r="AT226" i="15"/>
  <c r="AX226" i="15"/>
  <c r="BB226" i="15"/>
  <c r="BF226" i="15"/>
  <c r="BJ226" i="15"/>
  <c r="BN226" i="15"/>
  <c r="BD172" i="15"/>
  <c r="BD176" i="15"/>
  <c r="BQ228" i="15"/>
  <c r="BU228" i="15"/>
  <c r="BY228" i="15"/>
  <c r="CC228" i="15"/>
  <c r="CG228" i="15"/>
  <c r="CK228" i="15"/>
  <c r="CO228" i="15"/>
  <c r="CS228" i="15"/>
  <c r="BN229" i="15"/>
  <c r="BD178" i="15"/>
  <c r="BS229" i="15"/>
  <c r="BW229" i="15"/>
  <c r="CA229" i="15"/>
  <c r="CE229" i="15"/>
  <c r="CI229" i="15"/>
  <c r="CM229" i="15"/>
  <c r="CQ229" i="15"/>
  <c r="BN227" i="15"/>
  <c r="BD173" i="15"/>
  <c r="BS127" i="15"/>
  <c r="BS227" i="15" s="1"/>
  <c r="BW127" i="15"/>
  <c r="BW227" i="15" s="1"/>
  <c r="CA127" i="15"/>
  <c r="CA227" i="15" s="1"/>
  <c r="CE127" i="15"/>
  <c r="CE227" i="15" s="1"/>
  <c r="CI127" i="15"/>
  <c r="CI227" i="15" s="1"/>
  <c r="CM127" i="15"/>
  <c r="CM227" i="15" s="1"/>
  <c r="CQ127" i="15"/>
  <c r="CQ227" i="15" s="1"/>
  <c r="Y231" i="15"/>
  <c r="AC231" i="15"/>
  <c r="AG231" i="15"/>
  <c r="CQ165" i="15"/>
  <c r="Z231" i="15"/>
  <c r="AD231" i="15"/>
  <c r="X177" i="15"/>
  <c r="X175" i="15"/>
  <c r="X179" i="15"/>
  <c r="BT165" i="15"/>
  <c r="BX165" i="15"/>
  <c r="CB165" i="15"/>
  <c r="CF165" i="15"/>
  <c r="CJ165" i="15"/>
  <c r="CN165" i="15"/>
  <c r="CR165" i="15"/>
  <c r="D200" i="15"/>
  <c r="X223" i="16"/>
  <c r="BT223" i="16"/>
  <c r="CH93" i="16"/>
  <c r="CL93" i="16"/>
  <c r="CP93" i="16"/>
  <c r="CT93" i="16"/>
  <c r="BD226" i="16"/>
  <c r="BH226" i="16"/>
  <c r="BL226" i="16"/>
  <c r="CP226" i="16"/>
  <c r="D219" i="16"/>
  <c r="D230" i="16" s="1"/>
  <c r="D231" i="16" s="1"/>
  <c r="H219" i="16"/>
  <c r="H230" i="16" s="1"/>
  <c r="L219" i="16"/>
  <c r="L230" i="16" s="1"/>
  <c r="P219" i="16"/>
  <c r="P230" i="16" s="1"/>
  <c r="T219" i="16"/>
  <c r="T230" i="16" s="1"/>
  <c r="X219" i="16"/>
  <c r="X230" i="16" s="1"/>
  <c r="X231" i="16" s="1"/>
  <c r="AB219" i="16"/>
  <c r="AB230" i="16" s="1"/>
  <c r="AB231" i="16" s="1"/>
  <c r="AF219" i="16"/>
  <c r="AF230" i="16" s="1"/>
  <c r="AF231" i="16" s="1"/>
  <c r="E213" i="16"/>
  <c r="BQ81" i="16"/>
  <c r="BQ213" i="16" s="1"/>
  <c r="I213" i="16"/>
  <c r="BU81" i="16"/>
  <c r="BU213" i="16" s="1"/>
  <c r="M213" i="16"/>
  <c r="BY81" i="16"/>
  <c r="BY213" i="16" s="1"/>
  <c r="Q213" i="16"/>
  <c r="CC81" i="16"/>
  <c r="CC213" i="16" s="1"/>
  <c r="U213" i="16"/>
  <c r="CG81" i="16"/>
  <c r="CG213" i="16" s="1"/>
  <c r="Y213" i="16"/>
  <c r="CK81" i="16"/>
  <c r="CK213" i="16" s="1"/>
  <c r="AC213" i="16"/>
  <c r="CO81" i="16"/>
  <c r="CO213" i="16" s="1"/>
  <c r="AG213" i="16"/>
  <c r="CS81" i="16"/>
  <c r="CS213" i="16" s="1"/>
  <c r="AL223" i="16"/>
  <c r="AP223" i="16"/>
  <c r="AX223" i="16"/>
  <c r="BB223" i="16"/>
  <c r="BF223" i="16"/>
  <c r="BJ223" i="16"/>
  <c r="BN223" i="16"/>
  <c r="BW81" i="16"/>
  <c r="BW213" i="16" s="1"/>
  <c r="CE81" i="16"/>
  <c r="CE213" i="16" s="1"/>
  <c r="CM81" i="16"/>
  <c r="CM213" i="16" s="1"/>
  <c r="D214" i="16"/>
  <c r="D224" i="16" s="1"/>
  <c r="H214" i="16"/>
  <c r="H224" i="16" s="1"/>
  <c r="BT82" i="16"/>
  <c r="BT214" i="16" s="1"/>
  <c r="BT224" i="16" s="1"/>
  <c r="L214" i="16"/>
  <c r="L224" i="16" s="1"/>
  <c r="BX82" i="16"/>
  <c r="BX214" i="16" s="1"/>
  <c r="BX224" i="16" s="1"/>
  <c r="P214" i="16"/>
  <c r="CB82" i="16"/>
  <c r="CB214" i="16" s="1"/>
  <c r="CB224" i="16" s="1"/>
  <c r="T214" i="16"/>
  <c r="T224" i="16" s="1"/>
  <c r="CF82" i="16"/>
  <c r="CF214" i="16" s="1"/>
  <c r="CF224" i="16" s="1"/>
  <c r="X214" i="16"/>
  <c r="X224" i="16" s="1"/>
  <c r="AB214" i="16"/>
  <c r="AB224" i="16" s="1"/>
  <c r="CN82" i="16"/>
  <c r="CN214" i="16" s="1"/>
  <c r="CN224" i="16" s="1"/>
  <c r="AF214" i="16"/>
  <c r="AF224" i="16" s="1"/>
  <c r="CR82" i="16"/>
  <c r="CR214" i="16" s="1"/>
  <c r="CR224" i="16" s="1"/>
  <c r="BV82" i="16"/>
  <c r="BV214" i="16" s="1"/>
  <c r="BV224" i="16" s="1"/>
  <c r="CD82" i="16"/>
  <c r="CD214" i="16" s="1"/>
  <c r="CD224" i="16" s="1"/>
  <c r="D226" i="16"/>
  <c r="D225" i="16" a="1"/>
  <c r="D225" i="16" s="1"/>
  <c r="D169" i="16"/>
  <c r="BE226" i="16"/>
  <c r="BI226" i="16"/>
  <c r="BM226" i="16"/>
  <c r="CK95" i="16"/>
  <c r="CS95" i="16"/>
  <c r="CB102" i="16"/>
  <c r="BP10" i="16"/>
  <c r="BP19" i="16"/>
  <c r="BP217" i="16" s="1"/>
  <c r="D217" i="16"/>
  <c r="BQ26" i="16"/>
  <c r="BU26" i="16"/>
  <c r="BY26" i="16"/>
  <c r="CC26" i="16"/>
  <c r="CG26" i="16"/>
  <c r="CK26" i="16"/>
  <c r="CO26" i="16"/>
  <c r="CS26" i="16"/>
  <c r="BP27" i="16"/>
  <c r="BT27" i="16"/>
  <c r="BX27" i="16"/>
  <c r="CB27" i="16"/>
  <c r="CF27" i="16"/>
  <c r="CJ27" i="16"/>
  <c r="CN27" i="16"/>
  <c r="CR27" i="16"/>
  <c r="E219" i="16"/>
  <c r="E230" i="16" s="1"/>
  <c r="I219" i="16"/>
  <c r="I230" i="16" s="1"/>
  <c r="M219" i="16"/>
  <c r="M230" i="16" s="1"/>
  <c r="Q219" i="16"/>
  <c r="Q230" i="16" s="1"/>
  <c r="U219" i="16"/>
  <c r="U230" i="16" s="1"/>
  <c r="Y219" i="16"/>
  <c r="Y230" i="16" s="1"/>
  <c r="Y231" i="16" s="1"/>
  <c r="AC219" i="16"/>
  <c r="AC230" i="16" s="1"/>
  <c r="AC231" i="16" s="1"/>
  <c r="AG219" i="16"/>
  <c r="AG230" i="16" s="1"/>
  <c r="AG231" i="16" s="1"/>
  <c r="F213" i="16"/>
  <c r="BR81" i="16"/>
  <c r="BR213" i="16" s="1"/>
  <c r="J213" i="16"/>
  <c r="BV81" i="16"/>
  <c r="BV213" i="16" s="1"/>
  <c r="N213" i="16"/>
  <c r="R213" i="16"/>
  <c r="CD81" i="16"/>
  <c r="CD213" i="16" s="1"/>
  <c r="V213" i="16"/>
  <c r="CH81" i="16"/>
  <c r="CH213" i="16" s="1"/>
  <c r="Z213" i="16"/>
  <c r="CL81" i="16"/>
  <c r="CL213" i="16" s="1"/>
  <c r="AD213" i="16"/>
  <c r="CP81" i="16"/>
  <c r="CP213" i="16" s="1"/>
  <c r="AH213" i="16"/>
  <c r="CT81" i="16"/>
  <c r="CT213" i="16" s="1"/>
  <c r="AM223" i="16"/>
  <c r="AQ223" i="16"/>
  <c r="AU223" i="16"/>
  <c r="AY223" i="16"/>
  <c r="BC223" i="16"/>
  <c r="BG223" i="16"/>
  <c r="BK223" i="16"/>
  <c r="CN223" i="16"/>
  <c r="E214" i="16"/>
  <c r="E224" i="16" s="1"/>
  <c r="BQ82" i="16"/>
  <c r="BQ214" i="16" s="1"/>
  <c r="BQ224" i="16" s="1"/>
  <c r="I214" i="16"/>
  <c r="I224" i="16" s="1"/>
  <c r="BU82" i="16"/>
  <c r="BU214" i="16" s="1"/>
  <c r="BU224" i="16" s="1"/>
  <c r="M214" i="16"/>
  <c r="M224" i="16" s="1"/>
  <c r="BY82" i="16"/>
  <c r="BY214" i="16" s="1"/>
  <c r="BY224" i="16" s="1"/>
  <c r="Q214" i="16"/>
  <c r="Q224" i="16" s="1"/>
  <c r="CC82" i="16"/>
  <c r="CC214" i="16" s="1"/>
  <c r="CC224" i="16" s="1"/>
  <c r="U214" i="16"/>
  <c r="U224" i="16" s="1"/>
  <c r="CG82" i="16"/>
  <c r="CG214" i="16" s="1"/>
  <c r="CG224" i="16" s="1"/>
  <c r="Y214" i="16"/>
  <c r="Y224" i="16" s="1"/>
  <c r="CK82" i="16"/>
  <c r="CK214" i="16" s="1"/>
  <c r="CK224" i="16" s="1"/>
  <c r="AC214" i="16"/>
  <c r="AC224" i="16" s="1"/>
  <c r="CO82" i="16"/>
  <c r="CO214" i="16" s="1"/>
  <c r="CO224" i="16" s="1"/>
  <c r="AG214" i="16"/>
  <c r="AG224" i="16" s="1"/>
  <c r="CS82" i="16"/>
  <c r="CS214" i="16" s="1"/>
  <c r="CS224" i="16" s="1"/>
  <c r="BT83" i="16"/>
  <c r="BX83" i="16"/>
  <c r="CB83" i="16"/>
  <c r="CF83" i="16"/>
  <c r="CN83" i="16"/>
  <c r="CR83" i="16"/>
  <c r="BR84" i="16"/>
  <c r="BV84" i="16"/>
  <c r="CD84" i="16"/>
  <c r="CH84" i="16"/>
  <c r="Z168" i="16"/>
  <c r="CL84" i="16"/>
  <c r="AD168" i="16"/>
  <c r="CP84" i="16"/>
  <c r="AH168" i="16"/>
  <c r="CT84" i="16"/>
  <c r="BR89" i="16"/>
  <c r="BV89" i="16"/>
  <c r="BZ89" i="16"/>
  <c r="CD89" i="16"/>
  <c r="CH89" i="16"/>
  <c r="CL89" i="16"/>
  <c r="CP89" i="16"/>
  <c r="CT89" i="16"/>
  <c r="BQ90" i="16"/>
  <c r="BU90" i="16"/>
  <c r="BY90" i="16"/>
  <c r="CC90" i="16"/>
  <c r="CG90" i="16"/>
  <c r="CK90" i="16"/>
  <c r="CO90" i="16"/>
  <c r="CS90" i="16"/>
  <c r="BT91" i="16"/>
  <c r="BX91" i="16"/>
  <c r="CB91" i="16"/>
  <c r="CF91" i="16"/>
  <c r="CJ91" i="16"/>
  <c r="CN91" i="16"/>
  <c r="CR91" i="16"/>
  <c r="AA225" i="16" a="1"/>
  <c r="AA225" i="16" s="1"/>
  <c r="AA226" i="16"/>
  <c r="AA169" i="16"/>
  <c r="CM95" i="16"/>
  <c r="AE225" i="16" a="1"/>
  <c r="AE225" i="16" s="1"/>
  <c r="AE226" i="16"/>
  <c r="AE169" i="16"/>
  <c r="CQ95" i="16"/>
  <c r="BN228" i="16"/>
  <c r="BD174" i="16"/>
  <c r="W223" i="16"/>
  <c r="BS81" i="16"/>
  <c r="BS213" i="16" s="1"/>
  <c r="CA81" i="16"/>
  <c r="CA213" i="16" s="1"/>
  <c r="CI81" i="16"/>
  <c r="CI213" i="16" s="1"/>
  <c r="CQ81" i="16"/>
  <c r="CQ213" i="16" s="1"/>
  <c r="BR82" i="16"/>
  <c r="BR214" i="16" s="1"/>
  <c r="BR224" i="16" s="1"/>
  <c r="CH82" i="16"/>
  <c r="CH214" i="16" s="1"/>
  <c r="CH224" i="16" s="1"/>
  <c r="CP82" i="16"/>
  <c r="CP214" i="16" s="1"/>
  <c r="CP224" i="16" s="1"/>
  <c r="BS84" i="16"/>
  <c r="BW84" i="16"/>
  <c r="CA84" i="16"/>
  <c r="CE84" i="16"/>
  <c r="CI84" i="16"/>
  <c r="CM84" i="16"/>
  <c r="AA168" i="16"/>
  <c r="AE168" i="16"/>
  <c r="CQ84" i="16"/>
  <c r="X226" i="16"/>
  <c r="X225" i="16" a="1"/>
  <c r="X225" i="16" s="1"/>
  <c r="X169" i="16"/>
  <c r="CJ95" i="16"/>
  <c r="AB226" i="16"/>
  <c r="AB225" i="16" a="1"/>
  <c r="AB225" i="16" s="1"/>
  <c r="AB169" i="16"/>
  <c r="CN95" i="16"/>
  <c r="AF226" i="16"/>
  <c r="AF225" i="16" a="1"/>
  <c r="AF225" i="16" s="1"/>
  <c r="AF169" i="16"/>
  <c r="CR95" i="16"/>
  <c r="CO95" i="16"/>
  <c r="N229" i="16"/>
  <c r="BZ115" i="16"/>
  <c r="BZ229" i="16" s="1"/>
  <c r="R229" i="16"/>
  <c r="CD115" i="16"/>
  <c r="CD229" i="16" s="1"/>
  <c r="AD229" i="16"/>
  <c r="CP115" i="16"/>
  <c r="CP229" i="16" s="1"/>
  <c r="AH229" i="16"/>
  <c r="X178" i="16"/>
  <c r="CT115" i="16"/>
  <c r="AM229" i="16"/>
  <c r="BS115" i="16"/>
  <c r="BS229" i="16" s="1"/>
  <c r="AY229" i="16"/>
  <c r="CE115" i="16"/>
  <c r="CE229" i="16" s="1"/>
  <c r="BC229" i="16"/>
  <c r="CI115" i="16"/>
  <c r="CI229" i="16" s="1"/>
  <c r="BW115" i="16"/>
  <c r="BW229" i="16" s="1"/>
  <c r="CH115" i="16"/>
  <c r="CH229" i="16" s="1"/>
  <c r="CQ115" i="16"/>
  <c r="CQ229" i="16" s="1"/>
  <c r="Y227" i="16"/>
  <c r="CK127" i="16"/>
  <c r="CK227" i="16" s="1"/>
  <c r="AC227" i="16"/>
  <c r="CO127" i="16"/>
  <c r="CO227" i="16" s="1"/>
  <c r="AG227" i="16"/>
  <c r="CS127" i="16"/>
  <c r="CS227" i="16" s="1"/>
  <c r="BQ102" i="16"/>
  <c r="BU102" i="16"/>
  <c r="BY102" i="16"/>
  <c r="CC102" i="16"/>
  <c r="CG102" i="16"/>
  <c r="CK102" i="16"/>
  <c r="CO102" i="16"/>
  <c r="CS102" i="16"/>
  <c r="Y228" i="16"/>
  <c r="CK105" i="16"/>
  <c r="CK228" i="16" s="1"/>
  <c r="AC228" i="16"/>
  <c r="CO105" i="16"/>
  <c r="CO228" i="16" s="1"/>
  <c r="AG228" i="16"/>
  <c r="CS105" i="16"/>
  <c r="CS228" i="16" s="1"/>
  <c r="BG228" i="16"/>
  <c r="BR115" i="16"/>
  <c r="BR229" i="16" s="1"/>
  <c r="CA115" i="16"/>
  <c r="CA229" i="16" s="1"/>
  <c r="Z227" i="16"/>
  <c r="CL127" i="16"/>
  <c r="CL227" i="16" s="1"/>
  <c r="AD227" i="16"/>
  <c r="CP127" i="16"/>
  <c r="CP227" i="16" s="1"/>
  <c r="AH227" i="16"/>
  <c r="X173" i="16"/>
  <c r="CT127" i="16"/>
  <c r="CL101" i="16"/>
  <c r="CP101" i="16"/>
  <c r="CT101" i="16"/>
  <c r="BR102" i="16"/>
  <c r="BS104" i="16"/>
  <c r="BW104" i="16"/>
  <c r="CA104" i="16"/>
  <c r="CE104" i="16"/>
  <c r="CI104" i="16"/>
  <c r="CM104" i="16"/>
  <c r="CQ104" i="16"/>
  <c r="Z228" i="16"/>
  <c r="CL105" i="16"/>
  <c r="CL228" i="16" s="1"/>
  <c r="AD228" i="16"/>
  <c r="CP105" i="16"/>
  <c r="CP228" i="16" s="1"/>
  <c r="AD169" i="16"/>
  <c r="AH228" i="16"/>
  <c r="X174" i="16"/>
  <c r="CT105" i="16"/>
  <c r="CQ105" i="16"/>
  <c r="CQ228" i="16" s="1"/>
  <c r="CK108" i="16"/>
  <c r="CL115" i="16"/>
  <c r="CL229" i="16" s="1"/>
  <c r="CL226" i="16"/>
  <c r="CT226" i="16"/>
  <c r="CJ176" i="16"/>
  <c r="CJ172" i="16"/>
  <c r="CJ103" i="16"/>
  <c r="CN103" i="16"/>
  <c r="CR103" i="16"/>
  <c r="BV115" i="16"/>
  <c r="BV229" i="16" s="1"/>
  <c r="CM115" i="16"/>
  <c r="CM229" i="16" s="1"/>
  <c r="BG227" i="16"/>
  <c r="CM127" i="16"/>
  <c r="CM227" i="16" s="1"/>
  <c r="CQ127" i="16"/>
  <c r="CQ227" i="16" s="1"/>
  <c r="BE223" i="16"/>
  <c r="G223" i="16"/>
  <c r="K223" i="16"/>
  <c r="S223" i="16"/>
  <c r="AA223" i="16"/>
  <c r="AE223" i="16"/>
  <c r="AR223" i="16"/>
  <c r="AZ223" i="16"/>
  <c r="BH223" i="16"/>
  <c r="D168" i="16"/>
  <c r="X168" i="16"/>
  <c r="AB168" i="16"/>
  <c r="AF168" i="16"/>
  <c r="Y225" i="16" a="1"/>
  <c r="Y225" i="16" s="1"/>
  <c r="Y169" i="16"/>
  <c r="Y226" i="16"/>
  <c r="AC226" i="16"/>
  <c r="AC225" i="16" a="1"/>
  <c r="AC225" i="16" s="1"/>
  <c r="AC169" i="16"/>
  <c r="AG225" i="16" a="1"/>
  <c r="AG225" i="16" s="1"/>
  <c r="AG226" i="16"/>
  <c r="AG169" i="16"/>
  <c r="BJ226" i="16"/>
  <c r="BN226" i="16"/>
  <c r="BD172" i="16"/>
  <c r="CJ108" i="16"/>
  <c r="CN108" i="16"/>
  <c r="CR108" i="16"/>
  <c r="CK111" i="16"/>
  <c r="CO111" i="16"/>
  <c r="CS111" i="16"/>
  <c r="BP112" i="16"/>
  <c r="BT112" i="16"/>
  <c r="BX112" i="16"/>
  <c r="CB112" i="16"/>
  <c r="CF112" i="16"/>
  <c r="CJ112" i="16"/>
  <c r="CN112" i="16"/>
  <c r="CR112" i="16"/>
  <c r="BS113" i="16"/>
  <c r="BW113" i="16"/>
  <c r="CA113" i="16"/>
  <c r="CE113" i="16"/>
  <c r="CI113" i="16"/>
  <c r="CM113" i="16"/>
  <c r="CQ113" i="16"/>
  <c r="BX115" i="16"/>
  <c r="BX229" i="16" s="1"/>
  <c r="CN115" i="16"/>
  <c r="CN229" i="16" s="1"/>
  <c r="CJ152" i="16"/>
  <c r="CN152" i="16"/>
  <c r="CR152" i="16"/>
  <c r="BP156" i="16"/>
  <c r="CJ165" i="16"/>
  <c r="D179" i="16"/>
  <c r="BF226" i="16"/>
  <c r="D223" i="16"/>
  <c r="H223" i="16"/>
  <c r="L223" i="16"/>
  <c r="T223" i="16"/>
  <c r="AB223" i="16"/>
  <c r="AF223" i="16"/>
  <c r="AK223" i="16"/>
  <c r="AO223" i="16"/>
  <c r="AS223" i="16"/>
  <c r="BA223" i="16"/>
  <c r="BI223" i="16"/>
  <c r="BM223" i="16"/>
  <c r="Y168" i="16"/>
  <c r="AC168" i="16"/>
  <c r="Z226" i="16"/>
  <c r="Z225" i="16" a="1"/>
  <c r="Z225" i="16" s="1"/>
  <c r="AD226" i="16"/>
  <c r="AD225" i="16" a="1"/>
  <c r="AD225" i="16" s="1"/>
  <c r="AH226" i="16"/>
  <c r="AH225" i="16" a="1"/>
  <c r="AH225" i="16" s="1"/>
  <c r="X176" i="16"/>
  <c r="AH169" i="16"/>
  <c r="BG226" i="16"/>
  <c r="BK226" i="16"/>
  <c r="BP108" i="16"/>
  <c r="E229" i="16"/>
  <c r="BQ115" i="16"/>
  <c r="BQ229" i="16" s="1"/>
  <c r="I229" i="16"/>
  <c r="BU115" i="16"/>
  <c r="BU229" i="16" s="1"/>
  <c r="M229" i="16"/>
  <c r="BY115" i="16"/>
  <c r="BY229" i="16" s="1"/>
  <c r="Q229" i="16"/>
  <c r="CC115" i="16"/>
  <c r="CC229" i="16" s="1"/>
  <c r="U229" i="16"/>
  <c r="CG115" i="16"/>
  <c r="CG229" i="16" s="1"/>
  <c r="Y229" i="16"/>
  <c r="CK115" i="16"/>
  <c r="CK229" i="16" s="1"/>
  <c r="AC229" i="16"/>
  <c r="CO115" i="16"/>
  <c r="CO229" i="16" s="1"/>
  <c r="AG229" i="16"/>
  <c r="CS115" i="16"/>
  <c r="CS229" i="16" s="1"/>
  <c r="BN229" i="16"/>
  <c r="BD178" i="16"/>
  <c r="CM126" i="16"/>
  <c r="CQ126" i="16"/>
  <c r="BN227" i="16"/>
  <c r="BD173" i="16"/>
  <c r="CM149" i="16"/>
  <c r="CQ149" i="16"/>
  <c r="AG168" i="16"/>
  <c r="Z169" i="16"/>
  <c r="X172" i="16"/>
  <c r="AD231" i="16"/>
  <c r="BP144" i="16"/>
  <c r="CM145" i="16"/>
  <c r="CQ145" i="16"/>
  <c r="CJ148" i="16"/>
  <c r="CN148" i="16"/>
  <c r="CR148" i="16"/>
  <c r="CL150" i="16"/>
  <c r="CP150" i="16"/>
  <c r="CT150" i="16"/>
  <c r="BP152" i="16"/>
  <c r="CM153" i="16"/>
  <c r="CQ153" i="16"/>
  <c r="CJ156" i="16"/>
  <c r="CN156" i="16"/>
  <c r="CR156" i="16"/>
  <c r="CL158" i="16"/>
  <c r="CP158" i="16"/>
  <c r="CT158" i="16"/>
  <c r="BP160" i="16"/>
  <c r="CM161" i="16"/>
  <c r="CQ161" i="16"/>
  <c r="CK143" i="16"/>
  <c r="CO143" i="16"/>
  <c r="CS143" i="16"/>
  <c r="CK151" i="16"/>
  <c r="CO151" i="16"/>
  <c r="CS151" i="16"/>
  <c r="CK159" i="16"/>
  <c r="CO159" i="16"/>
  <c r="CS159" i="16"/>
  <c r="Z231" i="16"/>
  <c r="AH231" i="16"/>
  <c r="X179" i="16"/>
  <c r="X177" i="16"/>
  <c r="CM165" i="16"/>
  <c r="CQ165" i="16"/>
  <c r="X175" i="16"/>
  <c r="AA231" i="16"/>
  <c r="AE231" i="16"/>
  <c r="CL162" i="16"/>
  <c r="CP162" i="16"/>
  <c r="CT162" i="16"/>
  <c r="AJ200" i="16"/>
  <c r="BP42" i="14"/>
  <c r="AJ15" i="24" s="1"/>
  <c r="BP54" i="14"/>
  <c r="AJ219" i="14"/>
  <c r="AJ230" i="14" s="1"/>
  <c r="AJ223" i="14"/>
  <c r="BR91" i="14"/>
  <c r="BV91" i="14"/>
  <c r="BZ91" i="14"/>
  <c r="CD91" i="14"/>
  <c r="CH91" i="14"/>
  <c r="CL91" i="14"/>
  <c r="CP91" i="14"/>
  <c r="CT91" i="14"/>
  <c r="AJ40" i="24" l="1"/>
  <c r="AJ66" i="24"/>
  <c r="AJ83" i="24"/>
  <c r="AJ13" i="24"/>
  <c r="AJ108" i="24"/>
  <c r="AJ81" i="24"/>
  <c r="AJ64" i="24"/>
  <c r="AJ38" i="24"/>
  <c r="AJ113" i="24"/>
  <c r="AJ86" i="24"/>
  <c r="AJ43" i="24"/>
  <c r="AJ69" i="24"/>
  <c r="AJ107" i="24"/>
  <c r="AJ80" i="24"/>
  <c r="AJ63" i="24"/>
  <c r="AJ37" i="24"/>
  <c r="X232" i="15"/>
  <c r="AF232" i="15"/>
  <c r="AA233" i="15"/>
  <c r="CQ226" i="15"/>
  <c r="CA226" i="15"/>
  <c r="AF223" i="15"/>
  <c r="AF233" i="15" s="1"/>
  <c r="P223" i="15"/>
  <c r="CL223" i="15"/>
  <c r="BY223" i="15"/>
  <c r="CH223" i="15"/>
  <c r="BQ223" i="15"/>
  <c r="CM226" i="15"/>
  <c r="BW226" i="15"/>
  <c r="BD180" i="15"/>
  <c r="Y232" i="15"/>
  <c r="AB232" i="15"/>
  <c r="AH233" i="15"/>
  <c r="CN223" i="15"/>
  <c r="CF223" i="15"/>
  <c r="BX223" i="15"/>
  <c r="X180" i="15"/>
  <c r="BZ174" i="15" s="1"/>
  <c r="BP185" i="15" s="1"/>
  <c r="BZ197" i="15" s="1"/>
  <c r="AH232" i="15"/>
  <c r="Z232" i="15"/>
  <c r="Z233" i="15"/>
  <c r="BF223" i="15"/>
  <c r="AG223" i="15"/>
  <c r="AG233" i="15" s="1"/>
  <c r="M223" i="15"/>
  <c r="BB223" i="15"/>
  <c r="AC223" i="15"/>
  <c r="AC233" i="15" s="1"/>
  <c r="E223" i="15"/>
  <c r="CP223" i="15"/>
  <c r="BV223" i="15"/>
  <c r="BU223" i="15"/>
  <c r="X223" i="15"/>
  <c r="X233" i="15" s="1"/>
  <c r="H223" i="15"/>
  <c r="CT226" i="15"/>
  <c r="CJ176" i="15"/>
  <c r="CJ172" i="15"/>
  <c r="CO223" i="15"/>
  <c r="AX223" i="15"/>
  <c r="Y223" i="15"/>
  <c r="Y233" i="15" s="1"/>
  <c r="CI226" i="15"/>
  <c r="BS226" i="15"/>
  <c r="AC232" i="15"/>
  <c r="AE233" i="15"/>
  <c r="AA232" i="15"/>
  <c r="AB223" i="15"/>
  <c r="AB233" i="15" s="1"/>
  <c r="T223" i="15"/>
  <c r="L223" i="15"/>
  <c r="D223" i="15"/>
  <c r="D233" i="15" s="1"/>
  <c r="CT227" i="15"/>
  <c r="CJ173" i="15"/>
  <c r="CP226" i="15"/>
  <c r="CL226" i="15"/>
  <c r="CH226" i="15"/>
  <c r="CD226" i="15"/>
  <c r="BZ226" i="15"/>
  <c r="BV226" i="15"/>
  <c r="BR226" i="15"/>
  <c r="CT223" i="15"/>
  <c r="CG223" i="15"/>
  <c r="BR223" i="15"/>
  <c r="CC223" i="15"/>
  <c r="BJ223" i="15"/>
  <c r="AP223" i="15"/>
  <c r="I223" i="15"/>
  <c r="AD232" i="15"/>
  <c r="CS223" i="15"/>
  <c r="CE226" i="15"/>
  <c r="AG232" i="15"/>
  <c r="D232" i="15"/>
  <c r="AD233" i="15"/>
  <c r="AE232" i="15"/>
  <c r="CR223" i="15"/>
  <c r="CB223" i="15"/>
  <c r="BT223" i="15"/>
  <c r="BN223" i="15"/>
  <c r="U223" i="15"/>
  <c r="CT229" i="15"/>
  <c r="CJ178" i="15"/>
  <c r="BZ178" i="15" s="1"/>
  <c r="AL223" i="15"/>
  <c r="Q223" i="15"/>
  <c r="CD223" i="15"/>
  <c r="CK223" i="15"/>
  <c r="AF233" i="16"/>
  <c r="AB233" i="16"/>
  <c r="D233" i="16"/>
  <c r="AH232" i="16"/>
  <c r="Z232" i="16"/>
  <c r="CJ180" i="16"/>
  <c r="CO226" i="16"/>
  <c r="AF232" i="16"/>
  <c r="AB232" i="16"/>
  <c r="X232" i="16"/>
  <c r="CA223" i="16"/>
  <c r="AE232" i="16"/>
  <c r="AA232" i="16"/>
  <c r="AD223" i="16"/>
  <c r="AD233" i="16" s="1"/>
  <c r="V223" i="16"/>
  <c r="N223" i="16"/>
  <c r="F223" i="16"/>
  <c r="CS226" i="16"/>
  <c r="BW223" i="16"/>
  <c r="AC223" i="16"/>
  <c r="AC233" i="16" s="1"/>
  <c r="U223" i="16"/>
  <c r="M223" i="16"/>
  <c r="E223" i="16"/>
  <c r="AG232" i="16"/>
  <c r="AC232" i="16"/>
  <c r="AA233" i="16"/>
  <c r="CT227" i="16"/>
  <c r="CJ173" i="16"/>
  <c r="CR226" i="16"/>
  <c r="CN226" i="16"/>
  <c r="CJ226" i="16"/>
  <c r="BS223" i="16"/>
  <c r="CT223" i="16"/>
  <c r="CL223" i="16"/>
  <c r="CD223" i="16"/>
  <c r="BV223" i="16"/>
  <c r="CK226" i="16"/>
  <c r="CS223" i="16"/>
  <c r="CK223" i="16"/>
  <c r="CC223" i="16"/>
  <c r="BU223" i="16"/>
  <c r="AD232" i="16"/>
  <c r="Y232" i="16"/>
  <c r="CT228" i="16"/>
  <c r="CJ174" i="16"/>
  <c r="CQ223" i="16"/>
  <c r="CQ226" i="16"/>
  <c r="CM226" i="16"/>
  <c r="AH223" i="16"/>
  <c r="AH233" i="16" s="1"/>
  <c r="Z223" i="16"/>
  <c r="Z233" i="16" s="1"/>
  <c r="R223" i="16"/>
  <c r="J223" i="16"/>
  <c r="D232" i="16"/>
  <c r="CM223" i="16"/>
  <c r="AG223" i="16"/>
  <c r="AG233" i="16" s="1"/>
  <c r="Y223" i="16"/>
  <c r="Y233" i="16" s="1"/>
  <c r="Q223" i="16"/>
  <c r="I223" i="16"/>
  <c r="X180" i="16"/>
  <c r="AT176" i="16" s="1"/>
  <c r="BD180" i="16"/>
  <c r="AE233" i="16"/>
  <c r="CT229" i="16"/>
  <c r="CJ178" i="16"/>
  <c r="CI223" i="16"/>
  <c r="CP223" i="16"/>
  <c r="CH223" i="16"/>
  <c r="BR223" i="16"/>
  <c r="P224" i="16"/>
  <c r="CE223" i="16"/>
  <c r="CO223" i="16"/>
  <c r="CG223" i="16"/>
  <c r="BY223" i="16"/>
  <c r="BQ223" i="16"/>
  <c r="X233" i="16"/>
  <c r="AJ111" i="24" l="1"/>
  <c r="AJ84" i="24"/>
  <c r="AJ67" i="24"/>
  <c r="AJ41" i="24"/>
  <c r="BZ173" i="15"/>
  <c r="BP184" i="15" s="1"/>
  <c r="BZ198" i="15" s="1"/>
  <c r="AT174" i="15"/>
  <c r="AJ185" i="15" s="1"/>
  <c r="AT197" i="15" s="1"/>
  <c r="AT176" i="15"/>
  <c r="N173" i="15"/>
  <c r="D184" i="15" s="1"/>
  <c r="N198" i="15" s="1"/>
  <c r="N176" i="15"/>
  <c r="AT178" i="15"/>
  <c r="N179" i="15"/>
  <c r="D189" i="15" s="1"/>
  <c r="N193" i="15" s="1"/>
  <c r="N200" i="15" s="1"/>
  <c r="N175" i="15"/>
  <c r="D187" i="15" s="1"/>
  <c r="N195" i="15" s="1"/>
  <c r="N177" i="15"/>
  <c r="N174" i="15"/>
  <c r="D185" i="15" s="1"/>
  <c r="N197" i="15" s="1"/>
  <c r="BZ176" i="15"/>
  <c r="AT172" i="15"/>
  <c r="AT173" i="15"/>
  <c r="AJ184" i="15" s="1"/>
  <c r="AT198" i="15" s="1"/>
  <c r="N172" i="15"/>
  <c r="CJ180" i="15"/>
  <c r="BZ172" i="15"/>
  <c r="N178" i="15"/>
  <c r="N174" i="16"/>
  <c r="D185" i="16" s="1"/>
  <c r="N197" i="16" s="1"/>
  <c r="BZ178" i="16"/>
  <c r="N172" i="16"/>
  <c r="N180" i="16" s="1"/>
  <c r="AT172" i="16"/>
  <c r="N175" i="16"/>
  <c r="D187" i="16" s="1"/>
  <c r="N195" i="16" s="1"/>
  <c r="AT173" i="16"/>
  <c r="AJ184" i="16" s="1"/>
  <c r="AT198" i="16" s="1"/>
  <c r="AT174" i="16"/>
  <c r="AJ185" i="16" s="1"/>
  <c r="AT197" i="16" s="1"/>
  <c r="N173" i="16"/>
  <c r="D184" i="16" s="1"/>
  <c r="N198" i="16" s="1"/>
  <c r="N176" i="16"/>
  <c r="BZ176" i="16"/>
  <c r="BZ174" i="16"/>
  <c r="BP185" i="16" s="1"/>
  <c r="BZ197" i="16" s="1"/>
  <c r="BZ173" i="16"/>
  <c r="BP184" i="16" s="1"/>
  <c r="BZ198" i="16" s="1"/>
  <c r="N178" i="16"/>
  <c r="BZ172" i="16"/>
  <c r="N177" i="16"/>
  <c r="AT178" i="16"/>
  <c r="N179" i="16"/>
  <c r="D189" i="16" s="1"/>
  <c r="N193" i="16" s="1"/>
  <c r="N200" i="16" s="1"/>
  <c r="D183" i="16" l="1"/>
  <c r="D190" i="16" s="1"/>
  <c r="D183" i="15"/>
  <c r="N180" i="15"/>
  <c r="AJ183" i="15"/>
  <c r="AT180" i="15"/>
  <c r="BP183" i="15"/>
  <c r="BZ180" i="15"/>
  <c r="AT180" i="16"/>
  <c r="AJ183" i="16"/>
  <c r="BP183" i="16"/>
  <c r="BZ180" i="16"/>
  <c r="N199" i="16" l="1"/>
  <c r="AJ190" i="15"/>
  <c r="AT199" i="15"/>
  <c r="BZ199" i="15"/>
  <c r="BP190" i="15"/>
  <c r="N199" i="15"/>
  <c r="D190" i="15"/>
  <c r="BP190" i="16"/>
  <c r="BZ199" i="16"/>
  <c r="AT199" i="16"/>
  <c r="AJ190" i="16"/>
  <c r="BP11" i="12" l="1"/>
  <c r="BQ11" i="12"/>
  <c r="BR11" i="12"/>
  <c r="BS11" i="12"/>
  <c r="BT11" i="12"/>
  <c r="BU11" i="12"/>
  <c r="BV11" i="12"/>
  <c r="BW11" i="12"/>
  <c r="BX11" i="12"/>
  <c r="BY11" i="12"/>
  <c r="BZ11" i="12"/>
  <c r="CA11" i="12"/>
  <c r="CB11" i="12"/>
  <c r="CC11" i="12"/>
  <c r="CD11" i="12"/>
  <c r="CE11" i="12"/>
  <c r="CF11" i="12"/>
  <c r="CG11" i="12"/>
  <c r="CH11" i="12"/>
  <c r="CI11" i="12"/>
  <c r="CJ11" i="12"/>
  <c r="CK11" i="12"/>
  <c r="CL11" i="12"/>
  <c r="CM11" i="12"/>
  <c r="CN11" i="12"/>
  <c r="CO11" i="12"/>
  <c r="CP11" i="12"/>
  <c r="CQ11" i="12"/>
  <c r="CR11" i="12"/>
  <c r="CS11" i="12"/>
  <c r="CT11" i="12"/>
  <c r="BP13" i="12"/>
  <c r="BP15" i="12"/>
  <c r="D12" i="24" s="1"/>
  <c r="BP16" i="12"/>
  <c r="D13" i="24" s="1"/>
  <c r="BP18" i="12"/>
  <c r="BQ18" i="12"/>
  <c r="BR18" i="12"/>
  <c r="BS18" i="12"/>
  <c r="BT18" i="12"/>
  <c r="BU18" i="12"/>
  <c r="BV18" i="12"/>
  <c r="BW18" i="12"/>
  <c r="BX18" i="12"/>
  <c r="BY18" i="12"/>
  <c r="BZ18" i="12"/>
  <c r="CA18" i="12"/>
  <c r="CB18" i="12"/>
  <c r="CC18" i="12"/>
  <c r="CD18" i="12"/>
  <c r="CE18" i="12"/>
  <c r="CF18" i="12"/>
  <c r="CG18" i="12"/>
  <c r="CH18" i="12"/>
  <c r="CI18" i="12"/>
  <c r="CJ18" i="12"/>
  <c r="CK18" i="12"/>
  <c r="CL18" i="12"/>
  <c r="CM18" i="12"/>
  <c r="CN18" i="12"/>
  <c r="CO18" i="12"/>
  <c r="CP18" i="12"/>
  <c r="CQ18" i="12"/>
  <c r="CR18" i="12"/>
  <c r="CS18" i="12"/>
  <c r="CT18" i="12"/>
  <c r="BP27" i="12"/>
  <c r="D8" i="24" s="1"/>
  <c r="BP28" i="12"/>
  <c r="D9" i="24" s="1"/>
  <c r="BP30" i="12"/>
  <c r="D10" i="24" s="1"/>
  <c r="BP31" i="12"/>
  <c r="D11" i="24" s="1"/>
  <c r="BP41" i="12"/>
  <c r="D14" i="24" s="1"/>
  <c r="BP42" i="12"/>
  <c r="D15" i="24" s="1"/>
  <c r="BP51" i="12"/>
  <c r="BP52" i="12"/>
  <c r="BP54" i="12"/>
  <c r="BP63" i="12"/>
  <c r="D19" i="24" s="1"/>
  <c r="BP64" i="12"/>
  <c r="D20" i="24" s="1"/>
  <c r="BP91" i="12"/>
  <c r="BQ91" i="12"/>
  <c r="BR91" i="12"/>
  <c r="BS91" i="12"/>
  <c r="BT91" i="12"/>
  <c r="BU91" i="12"/>
  <c r="BV91" i="12"/>
  <c r="BW91" i="12"/>
  <c r="BX91" i="12"/>
  <c r="BY91" i="12"/>
  <c r="BZ91" i="12"/>
  <c r="CA91" i="12"/>
  <c r="CB91" i="12"/>
  <c r="CC91" i="12"/>
  <c r="CD91" i="12"/>
  <c r="CE91" i="12"/>
  <c r="CF91" i="12"/>
  <c r="CG91" i="12"/>
  <c r="CH91" i="12"/>
  <c r="CI91" i="12"/>
  <c r="CJ91" i="12"/>
  <c r="CK91" i="12"/>
  <c r="CL91" i="12"/>
  <c r="CM91" i="12"/>
  <c r="CN91" i="12"/>
  <c r="CO91" i="12"/>
  <c r="CP91" i="12"/>
  <c r="CQ91" i="12"/>
  <c r="CR91" i="12"/>
  <c r="CS91" i="12"/>
  <c r="CT91" i="12"/>
  <c r="BQ212" i="12"/>
  <c r="BR212" i="12" s="1"/>
  <c r="BS212" i="12" s="1"/>
  <c r="BT212" i="12" s="1"/>
  <c r="BU212" i="12" s="1"/>
  <c r="BV212" i="12" s="1"/>
  <c r="BW212" i="12" s="1"/>
  <c r="BX212" i="12" s="1"/>
  <c r="BY212" i="12" s="1"/>
  <c r="BZ212" i="12" s="1"/>
  <c r="CA212" i="12" s="1"/>
  <c r="CB212" i="12" s="1"/>
  <c r="CC212" i="12" s="1"/>
  <c r="CD212" i="12" s="1"/>
  <c r="CE212" i="12" s="1"/>
  <c r="CF212" i="12" s="1"/>
  <c r="CG212" i="12" s="1"/>
  <c r="CH212" i="12" s="1"/>
  <c r="CI212" i="12" s="1"/>
  <c r="CJ212" i="12" s="1"/>
  <c r="CK212" i="12" s="1"/>
  <c r="CL212" i="12" s="1"/>
  <c r="CM212" i="12" s="1"/>
  <c r="CN212" i="12" s="1"/>
  <c r="CO212" i="12" s="1"/>
  <c r="CP212" i="12" s="1"/>
  <c r="CQ212" i="12" s="1"/>
  <c r="CR212" i="12" s="1"/>
  <c r="CS212" i="12" s="1"/>
  <c r="CT212" i="12" s="1"/>
  <c r="BP199" i="12"/>
  <c r="BP198" i="12"/>
  <c r="BP197" i="12"/>
  <c r="BP196" i="12"/>
  <c r="BP195" i="12"/>
  <c r="BP194" i="12"/>
  <c r="BP193" i="12"/>
  <c r="BQ3" i="12"/>
  <c r="BR3" i="12" s="1"/>
  <c r="BS3" i="12" s="1"/>
  <c r="BT3" i="12" s="1"/>
  <c r="BU3" i="12" s="1"/>
  <c r="BV3" i="12" s="1"/>
  <c r="BW3" i="12" s="1"/>
  <c r="BX3" i="12" s="1"/>
  <c r="BY3" i="12" s="1"/>
  <c r="BZ3" i="12" s="1"/>
  <c r="CA3" i="12" s="1"/>
  <c r="CB3" i="12" s="1"/>
  <c r="CC3" i="12" s="1"/>
  <c r="CD3" i="12" s="1"/>
  <c r="CE3" i="12" s="1"/>
  <c r="CF3" i="12" s="1"/>
  <c r="CG3" i="12" s="1"/>
  <c r="CH3" i="12" s="1"/>
  <c r="CI3" i="12" s="1"/>
  <c r="CJ3" i="12" s="1"/>
  <c r="CK3" i="12" s="1"/>
  <c r="CL3" i="12" s="1"/>
  <c r="CM3" i="12" s="1"/>
  <c r="CN3" i="12" s="1"/>
  <c r="CO3" i="12" s="1"/>
  <c r="CP3" i="12" s="1"/>
  <c r="CQ3" i="12" s="1"/>
  <c r="CR3" i="12" s="1"/>
  <c r="CS3" i="12" s="1"/>
  <c r="CT3" i="12" s="1"/>
  <c r="AK212" i="12"/>
  <c r="AL212" i="12" s="1"/>
  <c r="AM212" i="12" s="1"/>
  <c r="AN212" i="12" s="1"/>
  <c r="AO212" i="12" s="1"/>
  <c r="AP212" i="12" s="1"/>
  <c r="AQ212" i="12" s="1"/>
  <c r="AR212" i="12" s="1"/>
  <c r="AS212" i="12" s="1"/>
  <c r="AT212" i="12" s="1"/>
  <c r="AU212" i="12" s="1"/>
  <c r="AV212" i="12" s="1"/>
  <c r="AW212" i="12" s="1"/>
  <c r="AX212" i="12" s="1"/>
  <c r="AY212" i="12" s="1"/>
  <c r="AZ212" i="12" s="1"/>
  <c r="BA212" i="12" s="1"/>
  <c r="BB212" i="12" s="1"/>
  <c r="BC212" i="12" s="1"/>
  <c r="BD212" i="12" s="1"/>
  <c r="BE212" i="12" s="1"/>
  <c r="BF212" i="12" s="1"/>
  <c r="BG212" i="12" s="1"/>
  <c r="BH212" i="12" s="1"/>
  <c r="BI212" i="12" s="1"/>
  <c r="BJ212" i="12" s="1"/>
  <c r="BK212" i="12" s="1"/>
  <c r="BL212" i="12" s="1"/>
  <c r="BM212" i="12" s="1"/>
  <c r="BN212" i="12" s="1"/>
  <c r="AJ199" i="12"/>
  <c r="AJ198" i="12"/>
  <c r="AJ197" i="12"/>
  <c r="AJ196" i="12"/>
  <c r="AJ195" i="12"/>
  <c r="AJ194" i="12"/>
  <c r="AJ193" i="12"/>
  <c r="AJ214" i="12"/>
  <c r="AJ224" i="12" s="1"/>
  <c r="AK3" i="12"/>
  <c r="AL3" i="12" s="1"/>
  <c r="AM3" i="12" s="1"/>
  <c r="AN3" i="12" s="1"/>
  <c r="AO3" i="12" s="1"/>
  <c r="AP3" i="12" s="1"/>
  <c r="AQ3" i="12" s="1"/>
  <c r="AR3" i="12" s="1"/>
  <c r="AS3" i="12" s="1"/>
  <c r="AT3" i="12" s="1"/>
  <c r="AU3" i="12" s="1"/>
  <c r="AV3" i="12" s="1"/>
  <c r="AW3" i="12" s="1"/>
  <c r="AX3" i="12" s="1"/>
  <c r="AY3" i="12" s="1"/>
  <c r="AZ3" i="12" s="1"/>
  <c r="BA3" i="12" s="1"/>
  <c r="BB3" i="12" s="1"/>
  <c r="BC3" i="12" s="1"/>
  <c r="BD3" i="12" s="1"/>
  <c r="BE3" i="12" s="1"/>
  <c r="BF3" i="12" s="1"/>
  <c r="BG3" i="12" s="1"/>
  <c r="BH3" i="12" s="1"/>
  <c r="BI3" i="12" s="1"/>
  <c r="BJ3" i="12" s="1"/>
  <c r="BK3" i="12" s="1"/>
  <c r="BL3" i="12" s="1"/>
  <c r="BM3" i="12" s="1"/>
  <c r="BN3" i="12" s="1"/>
  <c r="D113" i="24" l="1"/>
  <c r="D69" i="24"/>
  <c r="D43" i="24"/>
  <c r="D86" i="24"/>
  <c r="D112" i="24"/>
  <c r="D85" i="24"/>
  <c r="D68" i="24"/>
  <c r="D42" i="24"/>
  <c r="D109" i="24"/>
  <c r="D82" i="24"/>
  <c r="D65" i="24"/>
  <c r="D39" i="24"/>
  <c r="D118" i="24"/>
  <c r="D91" i="24"/>
  <c r="D74" i="24"/>
  <c r="D48" i="24"/>
  <c r="D108" i="24"/>
  <c r="D81" i="24"/>
  <c r="D64" i="24"/>
  <c r="D38" i="24"/>
  <c r="D90" i="24"/>
  <c r="D73" i="24"/>
  <c r="D47" i="24"/>
  <c r="D117" i="24"/>
  <c r="D107" i="24"/>
  <c r="D80" i="24"/>
  <c r="D37" i="24"/>
  <c r="D63" i="24"/>
  <c r="D106" i="24"/>
  <c r="D79" i="24"/>
  <c r="D62" i="24"/>
  <c r="D36" i="24"/>
  <c r="D111" i="24"/>
  <c r="D84" i="24"/>
  <c r="D67" i="24"/>
  <c r="D41" i="24"/>
  <c r="D110" i="24"/>
  <c r="D83" i="24"/>
  <c r="D66" i="24"/>
  <c r="D40" i="24"/>
  <c r="BP200" i="12"/>
  <c r="AJ213" i="12"/>
  <c r="AJ200" i="12"/>
  <c r="AJ223" i="12" l="1"/>
  <c r="AJ219" i="12"/>
  <c r="A165" i="12" l="1"/>
  <c r="A164" i="12"/>
  <c r="C101" i="16" l="1"/>
  <c r="B96" i="16"/>
  <c r="B101" i="16" s="1"/>
  <c r="C101" i="15"/>
  <c r="B96" i="15"/>
  <c r="B101" i="15" s="1"/>
  <c r="E212" i="12" l="1"/>
  <c r="F212" i="12" s="1"/>
  <c r="G212" i="12" s="1"/>
  <c r="H212" i="12" s="1"/>
  <c r="I212" i="12" s="1"/>
  <c r="J212" i="12" s="1"/>
  <c r="K212" i="12" s="1"/>
  <c r="L212" i="12" s="1"/>
  <c r="M212" i="12" s="1"/>
  <c r="N212" i="12" s="1"/>
  <c r="O212" i="12" s="1"/>
  <c r="P212" i="12" s="1"/>
  <c r="Q212" i="12" s="1"/>
  <c r="R212" i="12" s="1"/>
  <c r="S212" i="12" s="1"/>
  <c r="T212" i="12" s="1"/>
  <c r="U212" i="12" s="1"/>
  <c r="V212" i="12" s="1"/>
  <c r="W212" i="12" s="1"/>
  <c r="X212" i="12" s="1"/>
  <c r="Y212" i="12" s="1"/>
  <c r="Z212" i="12" s="1"/>
  <c r="AA212" i="12" s="1"/>
  <c r="AB212" i="12" s="1"/>
  <c r="AC212" i="12" s="1"/>
  <c r="AD212" i="12" s="1"/>
  <c r="AE212" i="12" s="1"/>
  <c r="AF212" i="12" s="1"/>
  <c r="AG212" i="12" s="1"/>
  <c r="AH212" i="12" s="1"/>
  <c r="C193" i="14" l="1"/>
  <c r="B189" i="14"/>
  <c r="B193" i="14" s="1"/>
  <c r="C193" i="12"/>
  <c r="B189" i="12"/>
  <c r="B193" i="12" s="1"/>
  <c r="B86" i="15" l="1"/>
  <c r="B86" i="16"/>
  <c r="E3" i="12" l="1"/>
  <c r="F3" i="12" l="1"/>
  <c r="G3" i="12" l="1"/>
  <c r="H3" i="12" l="1"/>
  <c r="I3" i="12" l="1"/>
  <c r="J3" i="12" l="1"/>
  <c r="K3" i="12" l="1"/>
  <c r="L3" i="12" l="1"/>
  <c r="M3" i="12" l="1"/>
  <c r="N3" i="12" l="1"/>
  <c r="O3" i="12" l="1"/>
  <c r="P3" i="12" l="1"/>
  <c r="Q3" i="12" l="1"/>
  <c r="R3" i="12" l="1"/>
  <c r="S3" i="12" l="1"/>
  <c r="T3" i="12" l="1"/>
  <c r="U3" i="12" l="1"/>
  <c r="V3" i="12" l="1"/>
  <c r="W3" i="12" l="1"/>
  <c r="X3" i="12" l="1"/>
  <c r="Y3" i="12" l="1"/>
  <c r="Z3" i="12" l="1"/>
  <c r="AA3" i="12" l="1"/>
  <c r="AB3" i="12" l="1"/>
  <c r="AC3" i="12" l="1"/>
  <c r="AD3" i="12" l="1"/>
  <c r="AE3" i="12" l="1"/>
  <c r="AF3" i="12" l="1"/>
  <c r="AG3" i="12" l="1"/>
  <c r="AH3" i="12" l="1"/>
  <c r="B82" i="15" l="1"/>
  <c r="B92" i="15" s="1"/>
  <c r="B105" i="15" s="1"/>
  <c r="B82" i="16"/>
  <c r="B92" i="16" s="1"/>
  <c r="B105" i="16" s="1"/>
  <c r="B84" i="15"/>
  <c r="B84" i="16"/>
  <c r="B81" i="16"/>
  <c r="B93" i="16" s="1"/>
  <c r="B104" i="16" s="1"/>
  <c r="B81" i="15"/>
  <c r="B93" i="15" s="1"/>
  <c r="B104" i="15" s="1"/>
  <c r="B85" i="16"/>
  <c r="B95" i="16" s="1"/>
  <c r="B102" i="16" s="1"/>
  <c r="B85" i="15"/>
  <c r="B95" i="15" s="1"/>
  <c r="B102" i="15" s="1"/>
  <c r="B83" i="15"/>
  <c r="B94" i="15" s="1"/>
  <c r="B103" i="15" s="1"/>
  <c r="B83" i="16"/>
  <c r="B94" i="16" s="1"/>
  <c r="B103" i="16" s="1"/>
  <c r="B80" i="15"/>
  <c r="B80" i="16"/>
  <c r="B91" i="16" l="1"/>
  <c r="B88" i="16"/>
  <c r="B88" i="15"/>
  <c r="B91" i="15"/>
  <c r="B97" i="15" l="1"/>
  <c r="B106" i="15"/>
  <c r="C104" i="16"/>
  <c r="C104" i="15"/>
  <c r="C105" i="16"/>
  <c r="C105" i="15"/>
  <c r="B97" i="16"/>
  <c r="B106" i="16"/>
  <c r="C106" i="15" l="1"/>
  <c r="C106" i="16"/>
  <c r="B107" i="16"/>
  <c r="B107" i="15"/>
  <c r="C103" i="16" l="1"/>
  <c r="C103" i="15"/>
  <c r="B186" i="12"/>
  <c r="B196" i="12" s="1"/>
  <c r="B186" i="14"/>
  <c r="B196" i="14" s="1"/>
  <c r="C102" i="16"/>
  <c r="C102" i="15"/>
  <c r="C107" i="15" l="1"/>
  <c r="C107" i="16"/>
  <c r="B176" i="14" l="1"/>
  <c r="B176" i="12"/>
  <c r="B177" i="12"/>
  <c r="B177" i="14"/>
  <c r="B174" i="12"/>
  <c r="B185" i="12" s="1"/>
  <c r="B197" i="12" s="1"/>
  <c r="B174" i="14"/>
  <c r="B185" i="14" s="1"/>
  <c r="B197" i="14" s="1"/>
  <c r="B172" i="14"/>
  <c r="B172" i="12"/>
  <c r="B173" i="12"/>
  <c r="B184" i="12" s="1"/>
  <c r="B198" i="12" s="1"/>
  <c r="B173" i="14"/>
  <c r="B184" i="14" s="1"/>
  <c r="B198" i="14" s="1"/>
  <c r="B175" i="12"/>
  <c r="B187" i="12" s="1"/>
  <c r="B195" i="12" s="1"/>
  <c r="B175" i="14"/>
  <c r="B187" i="14" s="1"/>
  <c r="B195" i="14" s="1"/>
  <c r="B178" i="12"/>
  <c r="B178" i="14"/>
  <c r="B188" i="14" l="1"/>
  <c r="B194" i="14" s="1"/>
  <c r="B180" i="12"/>
  <c r="B183" i="12"/>
  <c r="B188" i="12"/>
  <c r="B194" i="12" s="1"/>
  <c r="B180" i="14"/>
  <c r="B183" i="14"/>
  <c r="C197" i="14" l="1"/>
  <c r="C197" i="12"/>
  <c r="B190" i="14"/>
  <c r="B199" i="14"/>
  <c r="B200" i="14" s="1"/>
  <c r="B190" i="12"/>
  <c r="B199" i="12"/>
  <c r="C199" i="14"/>
  <c r="C199" i="12"/>
  <c r="B200" i="12" l="1"/>
  <c r="C198" i="12"/>
  <c r="C198" i="14"/>
  <c r="C196" i="12"/>
  <c r="C195" i="12" l="1"/>
  <c r="C195" i="14"/>
  <c r="C196" i="14"/>
  <c r="C194" i="14" s="1"/>
  <c r="C200" i="14" s="1"/>
  <c r="C194" i="12"/>
  <c r="C200" i="12" l="1"/>
  <c r="C80" i="15" l="1"/>
  <c r="C87" i="16" l="1"/>
  <c r="C96" i="16" s="1"/>
  <c r="C86" i="16"/>
  <c r="C81" i="16"/>
  <c r="C93" i="16" s="1"/>
  <c r="C83" i="16"/>
  <c r="C94" i="16" s="1"/>
  <c r="C85" i="16"/>
  <c r="C80" i="16"/>
  <c r="C84" i="16"/>
  <c r="C82" i="15"/>
  <c r="C92" i="15" s="1"/>
  <c r="C87" i="15"/>
  <c r="C96" i="15" s="1"/>
  <c r="C86" i="15"/>
  <c r="C81" i="15"/>
  <c r="C93" i="15" s="1"/>
  <c r="C83" i="15"/>
  <c r="C94" i="15" s="1"/>
  <c r="C85" i="15"/>
  <c r="C82" i="16"/>
  <c r="C92" i="16" s="1"/>
  <c r="C84" i="15"/>
  <c r="C91" i="15" s="1"/>
  <c r="C95" i="16" l="1"/>
  <c r="C95" i="15"/>
  <c r="C97" i="15" s="1"/>
  <c r="C88" i="16"/>
  <c r="C91" i="16"/>
  <c r="C88" i="15"/>
  <c r="C97" i="16" l="1"/>
  <c r="BV94" i="16" l="1"/>
  <c r="CD94" i="16"/>
  <c r="BQ96" i="16"/>
  <c r="CG96" i="16"/>
  <c r="CB97" i="16"/>
  <c r="CE98" i="16"/>
  <c r="CC99" i="16"/>
  <c r="CC100" i="16"/>
  <c r="CE101" i="16"/>
  <c r="CH103" i="16"/>
  <c r="BW94" i="16"/>
  <c r="CE94" i="16"/>
  <c r="BT96" i="16"/>
  <c r="BS97" i="16"/>
  <c r="CI97" i="16"/>
  <c r="BR107" i="16"/>
  <c r="BR94" i="16"/>
  <c r="BZ94" i="16"/>
  <c r="CH94" i="16"/>
  <c r="BY96" i="16"/>
  <c r="BT97" i="16"/>
  <c r="BR103" i="16"/>
  <c r="CB107" i="16"/>
  <c r="BW108" i="16"/>
  <c r="BS94" i="16"/>
  <c r="CA94" i="16"/>
  <c r="CI94" i="16"/>
  <c r="CB96" i="16"/>
  <c r="CA97" i="16"/>
  <c r="BW98" i="16"/>
  <c r="BU99" i="16"/>
  <c r="BU100" i="16"/>
  <c r="BW101" i="16"/>
  <c r="CA106" i="16"/>
  <c r="CH108" i="16"/>
  <c r="BY109" i="16"/>
  <c r="BS110" i="16"/>
  <c r="CC110" i="16"/>
  <c r="BW111" i="16"/>
  <c r="CH111" i="16"/>
  <c r="BQ126" i="16"/>
  <c r="CG126" i="16"/>
  <c r="BU130" i="16"/>
  <c r="CA138" i="16"/>
  <c r="BS143" i="16"/>
  <c r="CH144" i="16"/>
  <c r="CG145" i="16"/>
  <c r="BS146" i="16"/>
  <c r="BR147" i="16"/>
  <c r="CF149" i="16"/>
  <c r="BR98" i="16"/>
  <c r="BZ98" i="16"/>
  <c r="CH98" i="16"/>
  <c r="BV99" i="16"/>
  <c r="CD99" i="16"/>
  <c r="BX100" i="16"/>
  <c r="CF100" i="16"/>
  <c r="BX101" i="16"/>
  <c r="CF101" i="16"/>
  <c r="BU103" i="16"/>
  <c r="CC103" i="16"/>
  <c r="BQ106" i="16"/>
  <c r="CB106" i="16"/>
  <c r="BV107" i="16"/>
  <c r="CF107" i="16"/>
  <c r="BY108" i="16"/>
  <c r="CI108" i="16"/>
  <c r="BR109" i="16"/>
  <c r="CC109" i="16"/>
  <c r="BW110" i="16"/>
  <c r="CG110" i="16"/>
  <c r="BX111" i="16"/>
  <c r="CI111" i="16"/>
  <c r="BX126" i="16"/>
  <c r="CB130" i="16"/>
  <c r="CD143" i="16"/>
  <c r="BQ144" i="16"/>
  <c r="CB146" i="16"/>
  <c r="BW147" i="16"/>
  <c r="BU96" i="16"/>
  <c r="CC96" i="16"/>
  <c r="BW97" i="16"/>
  <c r="CE97" i="16"/>
  <c r="BS98" i="16"/>
  <c r="CA98" i="16"/>
  <c r="CI98" i="16"/>
  <c r="BQ99" i="16"/>
  <c r="BY99" i="16"/>
  <c r="CG99" i="16"/>
  <c r="BQ100" i="16"/>
  <c r="BY100" i="16"/>
  <c r="CG100" i="16"/>
  <c r="BS101" i="16"/>
  <c r="CA101" i="16"/>
  <c r="CI101" i="16"/>
  <c r="BV103" i="16"/>
  <c r="CD103" i="16"/>
  <c r="BU106" i="16"/>
  <c r="CF106" i="16"/>
  <c r="BW107" i="16"/>
  <c r="CH107" i="16"/>
  <c r="BR108" i="16"/>
  <c r="CC108" i="16"/>
  <c r="BT109" i="16"/>
  <c r="CD109" i="16"/>
  <c r="BX110" i="16"/>
  <c r="CI110" i="16"/>
  <c r="BR111" i="16"/>
  <c r="CB111" i="16"/>
  <c r="BY126" i="16"/>
  <c r="CC130" i="16"/>
  <c r="CI143" i="16"/>
  <c r="BR144" i="16"/>
  <c r="BQ145" i="16"/>
  <c r="CI146" i="16"/>
  <c r="CH147" i="16"/>
  <c r="BU148" i="16"/>
  <c r="CE150" i="16"/>
  <c r="BX96" i="16"/>
  <c r="CF96" i="16"/>
  <c r="BX97" i="16"/>
  <c r="CF97" i="16"/>
  <c r="BV98" i="16"/>
  <c r="CD98" i="16"/>
  <c r="BR99" i="16"/>
  <c r="BZ99" i="16"/>
  <c r="CH99" i="16"/>
  <c r="BT100" i="16"/>
  <c r="CB100" i="16"/>
  <c r="BT101" i="16"/>
  <c r="CB101" i="16"/>
  <c r="BQ103" i="16"/>
  <c r="BY103" i="16"/>
  <c r="CG103" i="16"/>
  <c r="BW106" i="16"/>
  <c r="CG106" i="16"/>
  <c r="CA107" i="16"/>
  <c r="BS108" i="16"/>
  <c r="CD108" i="16"/>
  <c r="BX109" i="16"/>
  <c r="CH109" i="16"/>
  <c r="BQ110" i="16"/>
  <c r="CB110" i="16"/>
  <c r="BS111" i="16"/>
  <c r="CD111" i="16"/>
  <c r="CF126" i="16"/>
  <c r="BT130" i="16"/>
  <c r="BT138" i="16"/>
  <c r="CG144" i="16"/>
  <c r="BT145" i="16"/>
  <c r="CD148" i="16"/>
  <c r="BU149" i="16"/>
  <c r="CF150" i="16"/>
  <c r="BV151" i="16"/>
  <c r="BY152" i="16"/>
  <c r="BY153" i="16"/>
  <c r="BT154" i="16"/>
  <c r="BZ155" i="16"/>
  <c r="BV156" i="16"/>
  <c r="BX157" i="16"/>
  <c r="BW158" i="16"/>
  <c r="CD159" i="16"/>
  <c r="BQ160" i="16"/>
  <c r="CG160" i="16"/>
  <c r="BQ161" i="16"/>
  <c r="CG161" i="16"/>
  <c r="CE162" i="16"/>
  <c r="CE163" i="16"/>
  <c r="BZ164" i="16"/>
  <c r="BQ165" i="16"/>
  <c r="AY227" i="16"/>
  <c r="CA151" i="16"/>
  <c r="BZ152" i="16"/>
  <c r="CB153" i="16"/>
  <c r="CA154" i="16"/>
  <c r="CE155" i="16"/>
  <c r="CC156" i="16"/>
  <c r="CC157" i="16"/>
  <c r="BX158" i="16"/>
  <c r="BS159" i="16"/>
  <c r="CI159" i="16"/>
  <c r="BR160" i="16"/>
  <c r="CH160" i="16"/>
  <c r="BT161" i="16"/>
  <c r="CI162" i="16"/>
  <c r="BS163" i="16"/>
  <c r="CA164" i="16"/>
  <c r="BU165" i="16"/>
  <c r="AZ227" i="16"/>
  <c r="BT94" i="16"/>
  <c r="BX94" i="16"/>
  <c r="CB94" i="16"/>
  <c r="CF94" i="16"/>
  <c r="BR96" i="16"/>
  <c r="BV96" i="16"/>
  <c r="BZ96" i="16"/>
  <c r="CD96" i="16"/>
  <c r="CH96" i="16"/>
  <c r="BQ97" i="16"/>
  <c r="BU97" i="16"/>
  <c r="BY97" i="16"/>
  <c r="CC97" i="16"/>
  <c r="CG97" i="16"/>
  <c r="BT98" i="16"/>
  <c r="BX98" i="16"/>
  <c r="CB98" i="16"/>
  <c r="CF98" i="16"/>
  <c r="BS99" i="16"/>
  <c r="BW99" i="16"/>
  <c r="CA99" i="16"/>
  <c r="CE99" i="16"/>
  <c r="CI99" i="16"/>
  <c r="BR100" i="16"/>
  <c r="BV100" i="16"/>
  <c r="BZ100" i="16"/>
  <c r="CD100" i="16"/>
  <c r="CH100" i="16"/>
  <c r="BQ101" i="16"/>
  <c r="BU101" i="16"/>
  <c r="BY101" i="16"/>
  <c r="CC101" i="16"/>
  <c r="CG101" i="16"/>
  <c r="BS103" i="16"/>
  <c r="BW103" i="16"/>
  <c r="CA103" i="16"/>
  <c r="CE103" i="16"/>
  <c r="CI103" i="16"/>
  <c r="BS106" i="16"/>
  <c r="BX106" i="16"/>
  <c r="CC106" i="16"/>
  <c r="CI106" i="16"/>
  <c r="BS107" i="16"/>
  <c r="BX107" i="16"/>
  <c r="CD107" i="16"/>
  <c r="CI107" i="16"/>
  <c r="BU108" i="16"/>
  <c r="BZ108" i="16"/>
  <c r="CE108" i="16"/>
  <c r="BU109" i="16"/>
  <c r="BZ109" i="16"/>
  <c r="CF109" i="16"/>
  <c r="BT110" i="16"/>
  <c r="BY110" i="16"/>
  <c r="CE110" i="16"/>
  <c r="BT111" i="16"/>
  <c r="BZ111" i="16"/>
  <c r="CE111" i="16"/>
  <c r="BT126" i="16"/>
  <c r="CB126" i="16"/>
  <c r="BX130" i="16"/>
  <c r="CF130" i="16"/>
  <c r="CB138" i="16"/>
  <c r="BV143" i="16"/>
  <c r="BY144" i="16"/>
  <c r="BY145" i="16"/>
  <c r="BT146" i="16"/>
  <c r="BZ147" i="16"/>
  <c r="BV148" i="16"/>
  <c r="BX149" i="16"/>
  <c r="BW150" i="16"/>
  <c r="CD151" i="16"/>
  <c r="BQ152" i="16"/>
  <c r="CG152" i="16"/>
  <c r="BQ153" i="16"/>
  <c r="CG153" i="16"/>
  <c r="CB154" i="16"/>
  <c r="BR155" i="16"/>
  <c r="CH155" i="16"/>
  <c r="CD156" i="16"/>
  <c r="CF157" i="16"/>
  <c r="CE158" i="16"/>
  <c r="BV159" i="16"/>
  <c r="BY160" i="16"/>
  <c r="BY161" i="16"/>
  <c r="BT162" i="16"/>
  <c r="BT163" i="16"/>
  <c r="CB165" i="16"/>
  <c r="BQ94" i="16"/>
  <c r="BU94" i="16"/>
  <c r="BY94" i="16"/>
  <c r="CC94" i="16"/>
  <c r="CG94" i="16"/>
  <c r="BS96" i="16"/>
  <c r="BW96" i="16"/>
  <c r="CA96" i="16"/>
  <c r="CE96" i="16"/>
  <c r="CI96" i="16"/>
  <c r="BR97" i="16"/>
  <c r="BV97" i="16"/>
  <c r="BZ97" i="16"/>
  <c r="CD97" i="16"/>
  <c r="CH97" i="16"/>
  <c r="BQ98" i="16"/>
  <c r="BU98" i="16"/>
  <c r="BY98" i="16"/>
  <c r="CC98" i="16"/>
  <c r="CG98" i="16"/>
  <c r="BT99" i="16"/>
  <c r="BX99" i="16"/>
  <c r="CB99" i="16"/>
  <c r="CF99" i="16"/>
  <c r="BS100" i="16"/>
  <c r="BW100" i="16"/>
  <c r="CA100" i="16"/>
  <c r="CE100" i="16"/>
  <c r="CI100" i="16"/>
  <c r="BR101" i="16"/>
  <c r="BV101" i="16"/>
  <c r="CD101" i="16"/>
  <c r="CH101" i="16"/>
  <c r="BT103" i="16"/>
  <c r="BX103" i="16"/>
  <c r="CB103" i="16"/>
  <c r="CF103" i="16"/>
  <c r="BT106" i="16"/>
  <c r="BY106" i="16"/>
  <c r="CE106" i="16"/>
  <c r="BT107" i="16"/>
  <c r="CE107" i="16"/>
  <c r="BQ108" i="16"/>
  <c r="BV108" i="16"/>
  <c r="CA108" i="16"/>
  <c r="CG108" i="16"/>
  <c r="BQ109" i="16"/>
  <c r="BV109" i="16"/>
  <c r="CB109" i="16"/>
  <c r="CG109" i="16"/>
  <c r="BU110" i="16"/>
  <c r="CA110" i="16"/>
  <c r="CF110" i="16"/>
  <c r="BV111" i="16"/>
  <c r="CA111" i="16"/>
  <c r="CF111" i="16"/>
  <c r="BU126" i="16"/>
  <c r="CC126" i="16"/>
  <c r="BQ130" i="16"/>
  <c r="BY130" i="16"/>
  <c r="CG130" i="16"/>
  <c r="BS138" i="16"/>
  <c r="CI138" i="16"/>
  <c r="CA143" i="16"/>
  <c r="BZ144" i="16"/>
  <c r="CB145" i="16"/>
  <c r="CA146" i="16"/>
  <c r="CE147" i="16"/>
  <c r="CC148" i="16"/>
  <c r="CC149" i="16"/>
  <c r="BX150" i="16"/>
  <c r="BS151" i="16"/>
  <c r="CI151" i="16"/>
  <c r="BR152" i="16"/>
  <c r="CH152" i="16"/>
  <c r="BT153" i="16"/>
  <c r="BS154" i="16"/>
  <c r="CI154" i="16"/>
  <c r="BW155" i="16"/>
  <c r="BU156" i="16"/>
  <c r="BU157" i="16"/>
  <c r="CF158" i="16"/>
  <c r="CA159" i="16"/>
  <c r="BZ160" i="16"/>
  <c r="CB161" i="16"/>
  <c r="BX162" i="16"/>
  <c r="CD163" i="16"/>
  <c r="BQ164" i="16"/>
  <c r="CF165" i="16"/>
  <c r="BR106" i="16"/>
  <c r="BV106" i="16"/>
  <c r="CD106" i="16"/>
  <c r="CH106" i="16"/>
  <c r="BQ107" i="16"/>
  <c r="BU107" i="16"/>
  <c r="BY107" i="16"/>
  <c r="CC107" i="16"/>
  <c r="CG107" i="16"/>
  <c r="BT108" i="16"/>
  <c r="BX108" i="16"/>
  <c r="CB108" i="16"/>
  <c r="CF108" i="16"/>
  <c r="BS109" i="16"/>
  <c r="BW109" i="16"/>
  <c r="CA109" i="16"/>
  <c r="CE109" i="16"/>
  <c r="CI109" i="16"/>
  <c r="BR110" i="16"/>
  <c r="BV110" i="16"/>
  <c r="BZ110" i="16"/>
  <c r="CD110" i="16"/>
  <c r="CH110" i="16"/>
  <c r="BQ111" i="16"/>
  <c r="BU111" i="16"/>
  <c r="BY111" i="16"/>
  <c r="CC111" i="16"/>
  <c r="CG111" i="16"/>
  <c r="BR126" i="16"/>
  <c r="BV126" i="16"/>
  <c r="BZ126" i="16"/>
  <c r="CD126" i="16"/>
  <c r="CH126" i="16"/>
  <c r="BR130" i="16"/>
  <c r="BV130" i="16"/>
  <c r="BZ130" i="16"/>
  <c r="CD130" i="16"/>
  <c r="CH130" i="16"/>
  <c r="BW138" i="16"/>
  <c r="CE138" i="16"/>
  <c r="BW143" i="16"/>
  <c r="CE143" i="16"/>
  <c r="BU144" i="16"/>
  <c r="CC144" i="16"/>
  <c r="BU145" i="16"/>
  <c r="CC145" i="16"/>
  <c r="BW146" i="16"/>
  <c r="CE146" i="16"/>
  <c r="BS147" i="16"/>
  <c r="CA147" i="16"/>
  <c r="CI147" i="16"/>
  <c r="BQ148" i="16"/>
  <c r="BY148" i="16"/>
  <c r="CG148" i="16"/>
  <c r="BQ149" i="16"/>
  <c r="BY149" i="16"/>
  <c r="CG149" i="16"/>
  <c r="BS150" i="16"/>
  <c r="CA150" i="16"/>
  <c r="CI150" i="16"/>
  <c r="BW151" i="16"/>
  <c r="CE151" i="16"/>
  <c r="BU152" i="16"/>
  <c r="CC152" i="16"/>
  <c r="BU153" i="16"/>
  <c r="CC153" i="16"/>
  <c r="BW154" i="16"/>
  <c r="CE154" i="16"/>
  <c r="BS155" i="16"/>
  <c r="CA155" i="16"/>
  <c r="CI155" i="16"/>
  <c r="BQ156" i="16"/>
  <c r="BY156" i="16"/>
  <c r="CG156" i="16"/>
  <c r="BQ157" i="16"/>
  <c r="BY157" i="16"/>
  <c r="CG157" i="16"/>
  <c r="BS158" i="16"/>
  <c r="CA158" i="16"/>
  <c r="CI158" i="16"/>
  <c r="BW159" i="16"/>
  <c r="CE159" i="16"/>
  <c r="BU160" i="16"/>
  <c r="CC160" i="16"/>
  <c r="BU161" i="16"/>
  <c r="CC161" i="16"/>
  <c r="BY162" i="16"/>
  <c r="BX163" i="16"/>
  <c r="CI163" i="16"/>
  <c r="BU164" i="16"/>
  <c r="CE164" i="16"/>
  <c r="BV165" i="16"/>
  <c r="CG165" i="16"/>
  <c r="G227" i="16"/>
  <c r="I228" i="16"/>
  <c r="BS126" i="16"/>
  <c r="BW126" i="16"/>
  <c r="CA126" i="16"/>
  <c r="CE126" i="16"/>
  <c r="CI126" i="16"/>
  <c r="BS130" i="16"/>
  <c r="BW130" i="16"/>
  <c r="CA130" i="16"/>
  <c r="CE130" i="16"/>
  <c r="CI130" i="16"/>
  <c r="BX138" i="16"/>
  <c r="CF138" i="16"/>
  <c r="BR143" i="16"/>
  <c r="BZ143" i="16"/>
  <c r="CH143" i="16"/>
  <c r="BV144" i="16"/>
  <c r="CD144" i="16"/>
  <c r="BX145" i="16"/>
  <c r="CF145" i="16"/>
  <c r="BX146" i="16"/>
  <c r="CF146" i="16"/>
  <c r="BV147" i="16"/>
  <c r="CD147" i="16"/>
  <c r="BR148" i="16"/>
  <c r="BZ148" i="16"/>
  <c r="CH148" i="16"/>
  <c r="BT149" i="16"/>
  <c r="CB149" i="16"/>
  <c r="BT150" i="16"/>
  <c r="CB150" i="16"/>
  <c r="BR151" i="16"/>
  <c r="BZ151" i="16"/>
  <c r="CH151" i="16"/>
  <c r="BV152" i="16"/>
  <c r="CD152" i="16"/>
  <c r="BX153" i="16"/>
  <c r="CF153" i="16"/>
  <c r="BX154" i="16"/>
  <c r="CF154" i="16"/>
  <c r="BV155" i="16"/>
  <c r="CD155" i="16"/>
  <c r="BR156" i="16"/>
  <c r="BZ156" i="16"/>
  <c r="CH156" i="16"/>
  <c r="BT157" i="16"/>
  <c r="CB157" i="16"/>
  <c r="BT158" i="16"/>
  <c r="CB158" i="16"/>
  <c r="BR159" i="16"/>
  <c r="BZ159" i="16"/>
  <c r="CH159" i="16"/>
  <c r="BV160" i="16"/>
  <c r="CD160" i="16"/>
  <c r="BX161" i="16"/>
  <c r="CF161" i="16"/>
  <c r="BS162" i="16"/>
  <c r="CC162" i="16"/>
  <c r="BZ163" i="16"/>
  <c r="BV164" i="16"/>
  <c r="CG164" i="16"/>
  <c r="BZ165" i="16"/>
  <c r="H227" i="16"/>
  <c r="J228" i="16"/>
  <c r="BQ138" i="16"/>
  <c r="BU138" i="16"/>
  <c r="BY138" i="16"/>
  <c r="CC138" i="16"/>
  <c r="CG138" i="16"/>
  <c r="BT143" i="16"/>
  <c r="BX143" i="16"/>
  <c r="CB143" i="16"/>
  <c r="CF143" i="16"/>
  <c r="BS144" i="16"/>
  <c r="BW144" i="16"/>
  <c r="CA144" i="16"/>
  <c r="CE144" i="16"/>
  <c r="CI144" i="16"/>
  <c r="BR145" i="16"/>
  <c r="BV145" i="16"/>
  <c r="BZ145" i="16"/>
  <c r="CD145" i="16"/>
  <c r="CH145" i="16"/>
  <c r="BQ146" i="16"/>
  <c r="BU146" i="16"/>
  <c r="BY146" i="16"/>
  <c r="CC146" i="16"/>
  <c r="CG146" i="16"/>
  <c r="BT147" i="16"/>
  <c r="BX147" i="16"/>
  <c r="CB147" i="16"/>
  <c r="CF147" i="16"/>
  <c r="BS148" i="16"/>
  <c r="BW148" i="16"/>
  <c r="CA148" i="16"/>
  <c r="CE148" i="16"/>
  <c r="CI148" i="16"/>
  <c r="BR149" i="16"/>
  <c r="BV149" i="16"/>
  <c r="BZ149" i="16"/>
  <c r="CD149" i="16"/>
  <c r="CH149" i="16"/>
  <c r="BQ150" i="16"/>
  <c r="BU150" i="16"/>
  <c r="BY150" i="16"/>
  <c r="CC150" i="16"/>
  <c r="CG150" i="16"/>
  <c r="BT151" i="16"/>
  <c r="BX151" i="16"/>
  <c r="CB151" i="16"/>
  <c r="CF151" i="16"/>
  <c r="BS152" i="16"/>
  <c r="BW152" i="16"/>
  <c r="CA152" i="16"/>
  <c r="CE152" i="16"/>
  <c r="CI152" i="16"/>
  <c r="BR153" i="16"/>
  <c r="BV153" i="16"/>
  <c r="BZ153" i="16"/>
  <c r="CD153" i="16"/>
  <c r="CH153" i="16"/>
  <c r="BQ154" i="16"/>
  <c r="BU154" i="16"/>
  <c r="BY154" i="16"/>
  <c r="CC154" i="16"/>
  <c r="CG154" i="16"/>
  <c r="BT155" i="16"/>
  <c r="BX155" i="16"/>
  <c r="CB155" i="16"/>
  <c r="CF155" i="16"/>
  <c r="BS156" i="16"/>
  <c r="BW156" i="16"/>
  <c r="CA156" i="16"/>
  <c r="CE156" i="16"/>
  <c r="CI156" i="16"/>
  <c r="BR157" i="16"/>
  <c r="BV157" i="16"/>
  <c r="BZ157" i="16"/>
  <c r="CD157" i="16"/>
  <c r="CH157" i="16"/>
  <c r="BQ158" i="16"/>
  <c r="BU158" i="16"/>
  <c r="BY158" i="16"/>
  <c r="CC158" i="16"/>
  <c r="CG158" i="16"/>
  <c r="BT159" i="16"/>
  <c r="BX159" i="16"/>
  <c r="CB159" i="16"/>
  <c r="CF159" i="16"/>
  <c r="BS160" i="16"/>
  <c r="BW160" i="16"/>
  <c r="CA160" i="16"/>
  <c r="CE160" i="16"/>
  <c r="CI160" i="16"/>
  <c r="BR161" i="16"/>
  <c r="BV161" i="16"/>
  <c r="BZ161" i="16"/>
  <c r="CD161" i="16"/>
  <c r="CH161" i="16"/>
  <c r="BU162" i="16"/>
  <c r="CA162" i="16"/>
  <c r="CF162" i="16"/>
  <c r="BV163" i="16"/>
  <c r="CA163" i="16"/>
  <c r="CF163" i="16"/>
  <c r="BR164" i="16"/>
  <c r="BW164" i="16"/>
  <c r="CC164" i="16"/>
  <c r="CH164" i="16"/>
  <c r="BR165" i="16"/>
  <c r="BX165" i="16"/>
  <c r="CC165" i="16"/>
  <c r="CH165" i="16"/>
  <c r="BU127" i="16"/>
  <c r="BU227" i="16" s="1"/>
  <c r="AZ228" i="16"/>
  <c r="BR138" i="16"/>
  <c r="BV138" i="16"/>
  <c r="BZ138" i="16"/>
  <c r="CD138" i="16"/>
  <c r="CH138" i="16"/>
  <c r="BQ143" i="16"/>
  <c r="BU143" i="16"/>
  <c r="BY143" i="16"/>
  <c r="CC143" i="16"/>
  <c r="CG143" i="16"/>
  <c r="BT144" i="16"/>
  <c r="BX144" i="16"/>
  <c r="CB144" i="16"/>
  <c r="CF144" i="16"/>
  <c r="BS145" i="16"/>
  <c r="BW145" i="16"/>
  <c r="CA145" i="16"/>
  <c r="CE145" i="16"/>
  <c r="CI145" i="16"/>
  <c r="BR146" i="16"/>
  <c r="BV146" i="16"/>
  <c r="BZ146" i="16"/>
  <c r="CD146" i="16"/>
  <c r="CH146" i="16"/>
  <c r="BQ147" i="16"/>
  <c r="BU147" i="16"/>
  <c r="BY147" i="16"/>
  <c r="CC147" i="16"/>
  <c r="CG147" i="16"/>
  <c r="BT148" i="16"/>
  <c r="BX148" i="16"/>
  <c r="CB148" i="16"/>
  <c r="CF148" i="16"/>
  <c r="BS149" i="16"/>
  <c r="BW149" i="16"/>
  <c r="CA149" i="16"/>
  <c r="CE149" i="16"/>
  <c r="CI149" i="16"/>
  <c r="BR150" i="16"/>
  <c r="BV150" i="16"/>
  <c r="BZ150" i="16"/>
  <c r="CD150" i="16"/>
  <c r="CH150" i="16"/>
  <c r="BQ151" i="16"/>
  <c r="BU151" i="16"/>
  <c r="BY151" i="16"/>
  <c r="CC151" i="16"/>
  <c r="CG151" i="16"/>
  <c r="BT152" i="16"/>
  <c r="BX152" i="16"/>
  <c r="CB152" i="16"/>
  <c r="CF152" i="16"/>
  <c r="BS153" i="16"/>
  <c r="BW153" i="16"/>
  <c r="CA153" i="16"/>
  <c r="CE153" i="16"/>
  <c r="CI153" i="16"/>
  <c r="BR154" i="16"/>
  <c r="BV154" i="16"/>
  <c r="BZ154" i="16"/>
  <c r="CD154" i="16"/>
  <c r="CH154" i="16"/>
  <c r="BQ155" i="16"/>
  <c r="BU155" i="16"/>
  <c r="BY155" i="16"/>
  <c r="CC155" i="16"/>
  <c r="CG155" i="16"/>
  <c r="BT156" i="16"/>
  <c r="BX156" i="16"/>
  <c r="CB156" i="16"/>
  <c r="CF156" i="16"/>
  <c r="BS157" i="16"/>
  <c r="BW157" i="16"/>
  <c r="CA157" i="16"/>
  <c r="CE157" i="16"/>
  <c r="CI157" i="16"/>
  <c r="BR158" i="16"/>
  <c r="BV158" i="16"/>
  <c r="BZ158" i="16"/>
  <c r="CD158" i="16"/>
  <c r="CH158" i="16"/>
  <c r="BQ159" i="16"/>
  <c r="BU159" i="16"/>
  <c r="BY159" i="16"/>
  <c r="CC159" i="16"/>
  <c r="CG159" i="16"/>
  <c r="BT160" i="16"/>
  <c r="BX160" i="16"/>
  <c r="CB160" i="16"/>
  <c r="CF160" i="16"/>
  <c r="BS161" i="16"/>
  <c r="BW161" i="16"/>
  <c r="CA161" i="16"/>
  <c r="CE161" i="16"/>
  <c r="CI161" i="16"/>
  <c r="BQ162" i="16"/>
  <c r="BW162" i="16"/>
  <c r="CB162" i="16"/>
  <c r="CG162" i="16"/>
  <c r="BR163" i="16"/>
  <c r="BW163" i="16"/>
  <c r="CB163" i="16"/>
  <c r="CH163" i="16"/>
  <c r="BS164" i="16"/>
  <c r="BY164" i="16"/>
  <c r="CD164" i="16"/>
  <c r="CI164" i="16"/>
  <c r="BT165" i="16"/>
  <c r="BY165" i="16"/>
  <c r="CD165" i="16"/>
  <c r="BV127" i="16"/>
  <c r="BV227" i="16" s="1"/>
  <c r="BB228" i="16"/>
  <c r="R227" i="16"/>
  <c r="AN227" i="16"/>
  <c r="CH127" i="16"/>
  <c r="CH227" i="16" s="1"/>
  <c r="BW105" i="16"/>
  <c r="BW228" i="16" s="1"/>
  <c r="BR162" i="16"/>
  <c r="BV162" i="16"/>
  <c r="BZ162" i="16"/>
  <c r="CD162" i="16"/>
  <c r="CH162" i="16"/>
  <c r="BQ163" i="16"/>
  <c r="BU163" i="16"/>
  <c r="BY163" i="16"/>
  <c r="CC163" i="16"/>
  <c r="CG163" i="16"/>
  <c r="BT164" i="16"/>
  <c r="BX164" i="16"/>
  <c r="CB164" i="16"/>
  <c r="CF164" i="16"/>
  <c r="BS165" i="16"/>
  <c r="BW165" i="16"/>
  <c r="CA165" i="16"/>
  <c r="CE165" i="16"/>
  <c r="CI165" i="16"/>
  <c r="S227" i="16"/>
  <c r="AO227" i="16"/>
  <c r="BX105" i="16"/>
  <c r="BX228" i="16" s="1"/>
  <c r="L227" i="16"/>
  <c r="W227" i="16"/>
  <c r="AS227" i="16"/>
  <c r="BZ127" i="16"/>
  <c r="BZ227" i="16" s="1"/>
  <c r="S228" i="16"/>
  <c r="AP228" i="16"/>
  <c r="CG105" i="16"/>
  <c r="CG228" i="16" s="1"/>
  <c r="N227" i="16"/>
  <c r="AU227" i="16"/>
  <c r="BQ127" i="16"/>
  <c r="BQ227" i="16" s="1"/>
  <c r="CC127" i="16"/>
  <c r="CC227" i="16" s="1"/>
  <c r="U228" i="16"/>
  <c r="AQ228" i="16"/>
  <c r="CI105" i="16"/>
  <c r="CI228" i="16" s="1"/>
  <c r="J227" i="16"/>
  <c r="O227" i="16"/>
  <c r="T227" i="16"/>
  <c r="AK227" i="16"/>
  <c r="AQ227" i="16"/>
  <c r="AV227" i="16"/>
  <c r="BA227" i="16"/>
  <c r="BR127" i="16"/>
  <c r="BR227" i="16" s="1"/>
  <c r="BX127" i="16"/>
  <c r="BX227" i="16" s="1"/>
  <c r="CD127" i="16"/>
  <c r="CD227" i="16" s="1"/>
  <c r="N228" i="16"/>
  <c r="AU228" i="16"/>
  <c r="BQ105" i="16"/>
  <c r="BQ228" i="16" s="1"/>
  <c r="CB105" i="16"/>
  <c r="CB228" i="16" s="1"/>
  <c r="K226" i="16"/>
  <c r="AR226" i="16"/>
  <c r="BY95" i="16"/>
  <c r="F227" i="16"/>
  <c r="K227" i="16"/>
  <c r="P227" i="16"/>
  <c r="V227" i="16"/>
  <c r="AM227" i="16"/>
  <c r="AR227" i="16"/>
  <c r="AW227" i="16"/>
  <c r="BC227" i="16"/>
  <c r="BT127" i="16"/>
  <c r="BT227" i="16" s="1"/>
  <c r="BY127" i="16"/>
  <c r="BY227" i="16" s="1"/>
  <c r="CF127" i="16"/>
  <c r="CF227" i="16" s="1"/>
  <c r="E228" i="16"/>
  <c r="O228" i="16"/>
  <c r="AL228" i="16"/>
  <c r="AV228" i="16"/>
  <c r="BS105" i="16"/>
  <c r="BS228" i="16" s="1"/>
  <c r="CC105" i="16"/>
  <c r="CC228" i="16" s="1"/>
  <c r="L226" i="16"/>
  <c r="AS226" i="16"/>
  <c r="BZ95" i="16"/>
  <c r="BZ226" i="16" s="1"/>
  <c r="CB127" i="16"/>
  <c r="CB227" i="16" s="1"/>
  <c r="CG127" i="16"/>
  <c r="CG227" i="16" s="1"/>
  <c r="F228" i="16"/>
  <c r="K228" i="16"/>
  <c r="Q228" i="16"/>
  <c r="V228" i="16"/>
  <c r="AM228" i="16"/>
  <c r="AR228" i="16"/>
  <c r="AX228" i="16"/>
  <c r="BC228" i="16"/>
  <c r="BT105" i="16"/>
  <c r="BT228" i="16" s="1"/>
  <c r="BY105" i="16"/>
  <c r="CE105" i="16"/>
  <c r="CE228" i="16" s="1"/>
  <c r="S226" i="16"/>
  <c r="AZ226" i="16"/>
  <c r="BQ95" i="16"/>
  <c r="BQ226" i="16" s="1"/>
  <c r="CG95" i="16"/>
  <c r="CG226" i="16" s="1"/>
  <c r="G228" i="16"/>
  <c r="M228" i="16"/>
  <c r="R228" i="16"/>
  <c r="W228" i="16"/>
  <c r="AN228" i="16"/>
  <c r="AY228" i="16"/>
  <c r="BU105" i="16"/>
  <c r="BU228" i="16" s="1"/>
  <c r="CA105" i="16"/>
  <c r="CA228" i="16" s="1"/>
  <c r="CF105" i="16"/>
  <c r="CF228" i="16" s="1"/>
  <c r="T226" i="16"/>
  <c r="AK226" i="16"/>
  <c r="BA226" i="16"/>
  <c r="BR95" i="16"/>
  <c r="BR226" i="16" s="1"/>
  <c r="CH95" i="16"/>
  <c r="CH226" i="16" s="1"/>
  <c r="G226" i="16"/>
  <c r="O226" i="16"/>
  <c r="W226" i="16"/>
  <c r="AN226" i="16"/>
  <c r="AV226" i="16"/>
  <c r="BU95" i="16"/>
  <c r="BU226" i="16" s="1"/>
  <c r="CC95" i="16"/>
  <c r="E227" i="16"/>
  <c r="I227" i="16"/>
  <c r="M227" i="16"/>
  <c r="Q227" i="16"/>
  <c r="U227" i="16"/>
  <c r="AL227" i="16"/>
  <c r="AP227" i="16"/>
  <c r="AT227" i="16"/>
  <c r="AX227" i="16"/>
  <c r="BB227" i="16"/>
  <c r="BS127" i="16"/>
  <c r="BS227" i="16" s="1"/>
  <c r="BW127" i="16"/>
  <c r="BW227" i="16" s="1"/>
  <c r="CA127" i="16"/>
  <c r="CA227" i="16" s="1"/>
  <c r="CE127" i="16"/>
  <c r="CE227" i="16" s="1"/>
  <c r="CI127" i="16"/>
  <c r="CI227" i="16" s="1"/>
  <c r="H228" i="16"/>
  <c r="L228" i="16"/>
  <c r="P228" i="16"/>
  <c r="T228" i="16"/>
  <c r="AK228" i="16"/>
  <c r="AO228" i="16"/>
  <c r="AS228" i="16"/>
  <c r="AW228" i="16"/>
  <c r="BA228" i="16"/>
  <c r="BR105" i="16"/>
  <c r="BR228" i="16" s="1"/>
  <c r="BV105" i="16"/>
  <c r="BV228" i="16" s="1"/>
  <c r="CD105" i="16"/>
  <c r="CD228" i="16" s="1"/>
  <c r="CH105" i="16"/>
  <c r="CH228" i="16" s="1"/>
  <c r="H226" i="16"/>
  <c r="P226" i="16"/>
  <c r="AO226" i="16"/>
  <c r="AW226" i="16"/>
  <c r="BV95" i="16"/>
  <c r="BV226" i="16" s="1"/>
  <c r="CD95" i="16"/>
  <c r="CD226" i="16" s="1"/>
  <c r="E226" i="16"/>
  <c r="I226" i="16"/>
  <c r="M226" i="16"/>
  <c r="Q226" i="16"/>
  <c r="U226" i="16"/>
  <c r="AL226" i="16"/>
  <c r="AP226" i="16"/>
  <c r="AT226" i="16"/>
  <c r="AX226" i="16"/>
  <c r="BB226" i="16"/>
  <c r="BS95" i="16"/>
  <c r="BS226" i="16" s="1"/>
  <c r="BW95" i="16"/>
  <c r="BW226" i="16" s="1"/>
  <c r="CA95" i="16"/>
  <c r="CA226" i="16" s="1"/>
  <c r="CE95" i="16"/>
  <c r="CE226" i="16" s="1"/>
  <c r="CI95" i="16"/>
  <c r="CI226" i="16" s="1"/>
  <c r="F226" i="16"/>
  <c r="J226" i="16"/>
  <c r="N226" i="16"/>
  <c r="R226" i="16"/>
  <c r="V226" i="16"/>
  <c r="AM226" i="16"/>
  <c r="AQ226" i="16"/>
  <c r="AU226" i="16"/>
  <c r="AY226" i="16"/>
  <c r="BC226" i="16"/>
  <c r="BT95" i="16"/>
  <c r="BT226" i="16" s="1"/>
  <c r="BX95" i="16"/>
  <c r="BX226" i="16" s="1"/>
  <c r="CB95" i="16"/>
  <c r="CB226" i="16" s="1"/>
  <c r="CF95" i="16"/>
  <c r="CF226" i="16" s="1"/>
  <c r="CC226" i="16" l="1"/>
  <c r="BY228" i="16"/>
  <c r="BY226" i="16"/>
  <c r="L225" i="15" l="1" a="1"/>
  <c r="L225" i="15" s="1"/>
  <c r="J231" i="16"/>
  <c r="J232" i="16" s="1"/>
  <c r="J169" i="16"/>
  <c r="E169" i="16"/>
  <c r="E231" i="16"/>
  <c r="E232" i="16" s="1"/>
  <c r="M231" i="15"/>
  <c r="M232" i="15" s="1"/>
  <c r="M169" i="15"/>
  <c r="M225" i="15" a="1"/>
  <c r="M225" i="15" s="1"/>
  <c r="J231" i="15"/>
  <c r="J232" i="15" s="1"/>
  <c r="J169" i="15"/>
  <c r="L169" i="15"/>
  <c r="L231" i="15"/>
  <c r="L232" i="15" s="1"/>
  <c r="L231" i="16"/>
  <c r="L232" i="16" s="1"/>
  <c r="L169" i="16"/>
  <c r="L225" i="16" a="1"/>
  <c r="L225" i="16" s="1"/>
  <c r="V225" i="16" a="1"/>
  <c r="V225" i="16" s="1"/>
  <c r="I231" i="16"/>
  <c r="I232" i="16" s="1"/>
  <c r="I169" i="16"/>
  <c r="I225" i="16" a="1"/>
  <c r="I225" i="16" s="1"/>
  <c r="J225" i="16" a="1"/>
  <c r="J225" i="16" s="1"/>
  <c r="V231" i="16"/>
  <c r="V232" i="16" s="1"/>
  <c r="V169" i="16"/>
  <c r="I225" i="15" a="1"/>
  <c r="I225" i="15" s="1"/>
  <c r="M225" i="16" a="1"/>
  <c r="M225" i="16" s="1"/>
  <c r="V231" i="15"/>
  <c r="V232" i="15" s="1"/>
  <c r="V169" i="15"/>
  <c r="V225" i="15" a="1"/>
  <c r="V225" i="15" s="1"/>
  <c r="E231" i="15"/>
  <c r="E232" i="15" s="1"/>
  <c r="E225" i="15" a="1"/>
  <c r="E225" i="15" s="1"/>
  <c r="E169" i="15"/>
  <c r="I231" i="15"/>
  <c r="I232" i="15" s="1"/>
  <c r="I169" i="15"/>
  <c r="J225" i="15" a="1"/>
  <c r="J225" i="15" s="1"/>
  <c r="M231" i="16"/>
  <c r="M232" i="16" s="1"/>
  <c r="M169" i="16"/>
  <c r="J233" i="15" l="1"/>
  <c r="J233" i="16"/>
  <c r="L233" i="16"/>
  <c r="I233" i="16"/>
  <c r="V233" i="15"/>
  <c r="V233" i="16"/>
  <c r="M233" i="15"/>
  <c r="I233" i="15"/>
  <c r="H231" i="16"/>
  <c r="H232" i="16" s="1"/>
  <c r="H169" i="16"/>
  <c r="O231" i="16"/>
  <c r="O232" i="16" s="1"/>
  <c r="O169" i="16"/>
  <c r="K225" i="15" a="1"/>
  <c r="K225" i="15" s="1"/>
  <c r="S231" i="15"/>
  <c r="S232" i="15" s="1"/>
  <c r="S169" i="15"/>
  <c r="G225" i="15" a="1"/>
  <c r="G225" i="15" s="1"/>
  <c r="F231" i="15"/>
  <c r="F232" i="15" s="1"/>
  <c r="F169" i="15"/>
  <c r="H225" i="16" a="1"/>
  <c r="H225" i="16" s="1"/>
  <c r="N169" i="15"/>
  <c r="N231" i="15"/>
  <c r="N232" i="15" s="1"/>
  <c r="G169" i="15"/>
  <c r="G231" i="15"/>
  <c r="G232" i="15" s="1"/>
  <c r="M233" i="16"/>
  <c r="K231" i="15"/>
  <c r="K232" i="15" s="1"/>
  <c r="K169" i="15"/>
  <c r="M168" i="16"/>
  <c r="J168" i="16"/>
  <c r="V168" i="16"/>
  <c r="L233" i="15"/>
  <c r="G169" i="16"/>
  <c r="G231" i="16"/>
  <c r="G232" i="16" s="1"/>
  <c r="K225" i="16" a="1"/>
  <c r="K225" i="16" s="1"/>
  <c r="S225" i="16" a="1"/>
  <c r="S225" i="16" s="1"/>
  <c r="R231" i="16"/>
  <c r="R232" i="16" s="1"/>
  <c r="R169" i="16"/>
  <c r="E233" i="15"/>
  <c r="V168" i="15"/>
  <c r="H225" i="15" a="1"/>
  <c r="H225" i="15" s="1"/>
  <c r="N169" i="16"/>
  <c r="N231" i="16"/>
  <c r="N232" i="16" s="1"/>
  <c r="K169" i="16"/>
  <c r="K231" i="16"/>
  <c r="K232" i="16" s="1"/>
  <c r="O225" i="15" a="1"/>
  <c r="O225" i="15" s="1"/>
  <c r="S169" i="16"/>
  <c r="S231" i="16"/>
  <c r="S232" i="16" s="1"/>
  <c r="N225" i="16" a="1"/>
  <c r="N225" i="16" s="1"/>
  <c r="F225" i="15" a="1"/>
  <c r="F225" i="15" s="1"/>
  <c r="R225" i="15" a="1"/>
  <c r="R225" i="15" s="1"/>
  <c r="E168" i="15"/>
  <c r="F169" i="16"/>
  <c r="F231" i="16"/>
  <c r="F232" i="16" s="1"/>
  <c r="R225" i="16" a="1"/>
  <c r="R225" i="16" s="1"/>
  <c r="J168" i="15"/>
  <c r="F225" i="16" a="1"/>
  <c r="F225" i="16" s="1"/>
  <c r="I168" i="15"/>
  <c r="H231" i="15"/>
  <c r="H232" i="15" s="1"/>
  <c r="H169" i="15"/>
  <c r="I168" i="16"/>
  <c r="O231" i="15"/>
  <c r="O232" i="15" s="1"/>
  <c r="O169" i="15"/>
  <c r="L168" i="16"/>
  <c r="R231" i="15"/>
  <c r="R232" i="15" s="1"/>
  <c r="R169" i="15"/>
  <c r="E168" i="16"/>
  <c r="O225" i="16" a="1"/>
  <c r="O225" i="16" s="1"/>
  <c r="M168" i="15"/>
  <c r="E225" i="16" a="1"/>
  <c r="E225" i="16" s="1"/>
  <c r="E233" i="16" s="1"/>
  <c r="L168" i="15"/>
  <c r="R233" i="16" l="1"/>
  <c r="F233" i="16"/>
  <c r="H233" i="16"/>
  <c r="N233" i="16"/>
  <c r="O233" i="16"/>
  <c r="F233" i="15"/>
  <c r="K233" i="16"/>
  <c r="O233" i="15"/>
  <c r="G233" i="15"/>
  <c r="R233" i="15"/>
  <c r="P231" i="16"/>
  <c r="P232" i="16" s="1"/>
  <c r="P169" i="16"/>
  <c r="W225" i="15" a="1"/>
  <c r="W225" i="15" s="1"/>
  <c r="W169" i="15"/>
  <c r="W231" i="15"/>
  <c r="W232" i="15" s="1"/>
  <c r="U231" i="15"/>
  <c r="U232" i="15" s="1"/>
  <c r="U169" i="15"/>
  <c r="N168" i="16"/>
  <c r="U225" i="16" a="1"/>
  <c r="U225" i="16" s="1"/>
  <c r="U231" i="16"/>
  <c r="U232" i="16" s="1"/>
  <c r="U169" i="16"/>
  <c r="T169" i="15"/>
  <c r="T231" i="15"/>
  <c r="T232" i="15" s="1"/>
  <c r="N168" i="15"/>
  <c r="K168" i="16"/>
  <c r="H168" i="16"/>
  <c r="G168" i="15"/>
  <c r="T225" i="16" a="1"/>
  <c r="T225" i="16" s="1"/>
  <c r="T231" i="16"/>
  <c r="T232" i="16" s="1"/>
  <c r="T169" i="16"/>
  <c r="R168" i="16"/>
  <c r="G168" i="16"/>
  <c r="Q225" i="15" a="1"/>
  <c r="Q225" i="15" s="1"/>
  <c r="H233" i="15"/>
  <c r="O168" i="15"/>
  <c r="P231" i="15"/>
  <c r="P232" i="15" s="1"/>
  <c r="P169" i="15"/>
  <c r="P225" i="15" a="1"/>
  <c r="P225" i="15" s="1"/>
  <c r="S168" i="16"/>
  <c r="G225" i="16" a="1"/>
  <c r="G225" i="16" s="1"/>
  <c r="G233" i="16" s="1"/>
  <c r="N225" i="15" a="1"/>
  <c r="N225" i="15" s="1"/>
  <c r="N233" i="15" s="1"/>
  <c r="Q225" i="16" a="1"/>
  <c r="Q225" i="16" s="1"/>
  <c r="O168" i="16"/>
  <c r="S168" i="15"/>
  <c r="F168" i="16"/>
  <c r="Q231" i="15"/>
  <c r="Q232" i="15" s="1"/>
  <c r="Q169" i="15"/>
  <c r="R168" i="15"/>
  <c r="F168" i="15"/>
  <c r="S233" i="16"/>
  <c r="H168" i="15"/>
  <c r="W225" i="16" a="1"/>
  <c r="W225" i="16" s="1"/>
  <c r="W231" i="16"/>
  <c r="W232" i="16" s="1"/>
  <c r="W169" i="16"/>
  <c r="K233" i="15"/>
  <c r="Q231" i="16"/>
  <c r="Q232" i="16" s="1"/>
  <c r="Q169" i="16"/>
  <c r="S225" i="15" a="1"/>
  <c r="S225" i="15" s="1"/>
  <c r="S233" i="15" s="1"/>
  <c r="K168" i="15"/>
  <c r="W233" i="15" l="1"/>
  <c r="Q233" i="16"/>
  <c r="P233" i="15"/>
  <c r="T233" i="16"/>
  <c r="Q233" i="15"/>
  <c r="W233" i="16"/>
  <c r="T168" i="15"/>
  <c r="W168" i="16"/>
  <c r="U168" i="15"/>
  <c r="T225" i="15" a="1"/>
  <c r="T225" i="15" s="1"/>
  <c r="T233" i="15" s="1"/>
  <c r="U233" i="16"/>
  <c r="P168" i="15"/>
  <c r="U168" i="16"/>
  <c r="U225" i="15" a="1"/>
  <c r="U225" i="15" s="1"/>
  <c r="U233" i="15" s="1"/>
  <c r="W168" i="15"/>
  <c r="P168" i="16"/>
  <c r="Q168" i="16"/>
  <c r="P225" i="16" a="1"/>
  <c r="P225" i="16" s="1"/>
  <c r="P233" i="16" s="1"/>
  <c r="Q168" i="15"/>
  <c r="T168" i="16"/>
  <c r="AJ218" i="14" l="1"/>
  <c r="AJ166" i="15"/>
  <c r="AJ218" i="12"/>
  <c r="AJ166" i="16"/>
  <c r="AJ220" i="12" l="1"/>
  <c r="AJ215" i="14"/>
  <c r="AJ216" i="14"/>
  <c r="AJ216" i="12"/>
  <c r="AJ215" i="12"/>
  <c r="BP123" i="15"/>
  <c r="BP124" i="15"/>
  <c r="BP74" i="15" l="1"/>
  <c r="BP219" i="15" s="1"/>
  <c r="BP230" i="15" s="1"/>
  <c r="AJ219" i="15"/>
  <c r="AJ230" i="15" s="1"/>
  <c r="BP125" i="15"/>
  <c r="BP75" i="15"/>
  <c r="AP219" i="14"/>
  <c r="AP230" i="14" s="1"/>
  <c r="BJ219" i="12"/>
  <c r="AK219" i="12"/>
  <c r="AP219" i="12"/>
  <c r="AJ217" i="14"/>
  <c r="AU219" i="12"/>
  <c r="AZ219" i="12"/>
  <c r="BE219" i="14"/>
  <c r="BE230" i="14" s="1"/>
  <c r="BE219" i="12"/>
  <c r="AJ166" i="14"/>
  <c r="AK219" i="14"/>
  <c r="AK230" i="14" s="1"/>
  <c r="AJ217" i="12"/>
  <c r="AJ221" i="12" s="1"/>
  <c r="AJ167" i="14"/>
  <c r="AU219" i="14"/>
  <c r="AU230" i="14" s="1"/>
  <c r="AZ219" i="14"/>
  <c r="AZ230" i="14" s="1"/>
  <c r="BJ219" i="14"/>
  <c r="BJ230" i="14" s="1"/>
  <c r="BQ124" i="15"/>
  <c r="BP128" i="15"/>
  <c r="BP76" i="15"/>
  <c r="BP129" i="15" l="1"/>
  <c r="AQ219" i="14"/>
  <c r="AQ230" i="14" s="1"/>
  <c r="BQ74" i="15"/>
  <c r="BQ219" i="15" s="1"/>
  <c r="BQ230" i="15" s="1"/>
  <c r="AK219" i="15"/>
  <c r="AK230" i="15" s="1"/>
  <c r="AV219" i="14"/>
  <c r="AV230" i="14" s="1"/>
  <c r="AL166" i="14"/>
  <c r="BF219" i="12"/>
  <c r="AJ220" i="14"/>
  <c r="AJ221" i="14" s="1"/>
  <c r="AL218" i="14"/>
  <c r="BF219" i="14"/>
  <c r="BF230" i="14" s="1"/>
  <c r="BK219" i="12"/>
  <c r="AQ219" i="12"/>
  <c r="AL219" i="12"/>
  <c r="AK216" i="14"/>
  <c r="AK166" i="14"/>
  <c r="BA219" i="14"/>
  <c r="BA230" i="14" s="1"/>
  <c r="BA219" i="12"/>
  <c r="AV219" i="12"/>
  <c r="AL219" i="14"/>
  <c r="AL230" i="14" s="1"/>
  <c r="BK219" i="14"/>
  <c r="BK230" i="14" s="1"/>
  <c r="BP135" i="15"/>
  <c r="BQ128" i="15" l="1"/>
  <c r="AK216" i="12"/>
  <c r="AN166" i="14"/>
  <c r="AK218" i="12"/>
  <c r="AL218" i="12"/>
  <c r="BL219" i="14"/>
  <c r="BL230" i="14" s="1"/>
  <c r="AM219" i="12"/>
  <c r="BP134" i="15"/>
  <c r="BB219" i="14"/>
  <c r="BB230" i="14" s="1"/>
  <c r="AM219" i="14"/>
  <c r="AM230" i="14" s="1"/>
  <c r="BP136" i="15"/>
  <c r="BL219" i="12"/>
  <c r="BG219" i="12"/>
  <c r="BR74" i="15"/>
  <c r="BR219" i="15" s="1"/>
  <c r="BR230" i="15" s="1"/>
  <c r="AL219" i="15"/>
  <c r="AL230" i="15" s="1"/>
  <c r="AL216" i="12"/>
  <c r="AW219" i="14"/>
  <c r="AW230" i="14" s="1"/>
  <c r="BB219" i="12"/>
  <c r="AK218" i="14"/>
  <c r="AK215" i="12"/>
  <c r="AR219" i="14"/>
  <c r="AR230" i="14" s="1"/>
  <c r="AR219" i="12"/>
  <c r="AM166" i="14"/>
  <c r="BG219" i="14"/>
  <c r="BG230" i="14" s="1"/>
  <c r="AW219" i="12"/>
  <c r="BR124" i="15"/>
  <c r="BS124" i="15"/>
  <c r="BR128" i="15"/>
  <c r="BR123" i="15"/>
  <c r="BQ123" i="15"/>
  <c r="BN219" i="14" l="1"/>
  <c r="BN230" i="14" s="1"/>
  <c r="AJ179" i="14"/>
  <c r="AK220" i="12"/>
  <c r="BP139" i="15"/>
  <c r="BP231" i="15" s="1"/>
  <c r="AJ231" i="15"/>
  <c r="BH219" i="12"/>
  <c r="AK215" i="14"/>
  <c r="AK214" i="12"/>
  <c r="AK224" i="12" s="1"/>
  <c r="AM218" i="14"/>
  <c r="BC219" i="12"/>
  <c r="BM219" i="12"/>
  <c r="AS219" i="12"/>
  <c r="BS74" i="15"/>
  <c r="BS219" i="15" s="1"/>
  <c r="BS230" i="15" s="1"/>
  <c r="AM219" i="15"/>
  <c r="AM230" i="15" s="1"/>
  <c r="AX219" i="14"/>
  <c r="AX230" i="14" s="1"/>
  <c r="AK220" i="14"/>
  <c r="AL216" i="14"/>
  <c r="AN219" i="14"/>
  <c r="AN230" i="14" s="1"/>
  <c r="BP140" i="15"/>
  <c r="BH219" i="14"/>
  <c r="BH230" i="14" s="1"/>
  <c r="AN218" i="12"/>
  <c r="BP77" i="15"/>
  <c r="AK214" i="14"/>
  <c r="AK224" i="14" s="1"/>
  <c r="AX219" i="12"/>
  <c r="AM216" i="14"/>
  <c r="AL215" i="14"/>
  <c r="AL215" i="12"/>
  <c r="BN219" i="12"/>
  <c r="AJ179" i="12"/>
  <c r="BC219" i="14"/>
  <c r="BC230" i="14" s="1"/>
  <c r="BP133" i="15"/>
  <c r="BQ132" i="15"/>
  <c r="BM219" i="14"/>
  <c r="BM230" i="14" s="1"/>
  <c r="AN219" i="12"/>
  <c r="AS219" i="14"/>
  <c r="AS230" i="14" s="1"/>
  <c r="AM218" i="12"/>
  <c r="BS123" i="15"/>
  <c r="BT124" i="15"/>
  <c r="BS128" i="15" l="1"/>
  <c r="BP142" i="15"/>
  <c r="BP141" i="15"/>
  <c r="AL220" i="12"/>
  <c r="AO219" i="12"/>
  <c r="AM215" i="14"/>
  <c r="BR132" i="15"/>
  <c r="AO166" i="14"/>
  <c r="AN218" i="14"/>
  <c r="BD219" i="12"/>
  <c r="AL214" i="14"/>
  <c r="AL224" i="14" s="1"/>
  <c r="AN216" i="14"/>
  <c r="AO219" i="14"/>
  <c r="AO230" i="14" s="1"/>
  <c r="BI219" i="12"/>
  <c r="AL220" i="14"/>
  <c r="AN216" i="12"/>
  <c r="BQ122" i="15"/>
  <c r="AY219" i="12"/>
  <c r="AM220" i="14"/>
  <c r="BI219" i="14"/>
  <c r="BI230" i="14" s="1"/>
  <c r="AM216" i="12"/>
  <c r="AT219" i="12"/>
  <c r="BD219" i="14"/>
  <c r="BD230" i="14" s="1"/>
  <c r="AM220" i="12"/>
  <c r="AT219" i="14"/>
  <c r="AT230" i="14" s="1"/>
  <c r="AM214" i="12"/>
  <c r="AM224" i="12" s="1"/>
  <c r="AY219" i="14"/>
  <c r="AY230" i="14" s="1"/>
  <c r="BT74" i="15"/>
  <c r="BT219" i="15" s="1"/>
  <c r="BT230" i="15" s="1"/>
  <c r="AN219" i="15"/>
  <c r="AN230" i="15" s="1"/>
  <c r="AL214" i="12"/>
  <c r="AL224" i="12" s="1"/>
  <c r="BT128" i="15"/>
  <c r="BQ134" i="15"/>
  <c r="BQ125" i="15"/>
  <c r="BQ121" i="15"/>
  <c r="BQ168" i="15" l="1"/>
  <c r="AK168" i="15"/>
  <c r="BT132" i="15"/>
  <c r="AM214" i="14"/>
  <c r="AM224" i="14" s="1"/>
  <c r="BU74" i="15"/>
  <c r="BU219" i="15" s="1"/>
  <c r="BU230" i="15" s="1"/>
  <c r="AO219" i="15"/>
  <c r="AO230" i="15" s="1"/>
  <c r="AN220" i="14"/>
  <c r="BT123" i="15"/>
  <c r="AN214" i="14"/>
  <c r="AN224" i="14" s="1"/>
  <c r="BQ135" i="15"/>
  <c r="AP166" i="14"/>
  <c r="AO218" i="12"/>
  <c r="BR134" i="15"/>
  <c r="AO216" i="14"/>
  <c r="BR135" i="15"/>
  <c r="AN215" i="12"/>
  <c r="AM215" i="12"/>
  <c r="BS132" i="15"/>
  <c r="BR122" i="15"/>
  <c r="AL168" i="15"/>
  <c r="BU128" i="15"/>
  <c r="BQ133" i="15"/>
  <c r="BQ76" i="15"/>
  <c r="BQ75" i="15"/>
  <c r="BR125" i="15"/>
  <c r="BQ131" i="15"/>
  <c r="BQ129" i="15"/>
  <c r="BR121" i="15"/>
  <c r="BU124" i="15"/>
  <c r="BQ77" i="15"/>
  <c r="BR139" i="15" l="1"/>
  <c r="AL231" i="15"/>
  <c r="AL232" i="15" s="1"/>
  <c r="AL169" i="15"/>
  <c r="AQ166" i="14"/>
  <c r="AO218" i="14"/>
  <c r="BS122" i="15"/>
  <c r="AM168" i="15"/>
  <c r="AO216" i="12"/>
  <c r="BV74" i="15"/>
  <c r="BV219" i="15" s="1"/>
  <c r="BV230" i="15" s="1"/>
  <c r="AP219" i="15"/>
  <c r="AP230" i="15" s="1"/>
  <c r="AK231" i="15"/>
  <c r="AK232" i="15" s="1"/>
  <c r="BQ139" i="15"/>
  <c r="AK169" i="15"/>
  <c r="AK225" i="15" a="1"/>
  <c r="AK225" i="15" s="1"/>
  <c r="BR168" i="15"/>
  <c r="AO215" i="12"/>
  <c r="AO215" i="14"/>
  <c r="BR225" i="15" a="1"/>
  <c r="BR225" i="15" s="1"/>
  <c r="AL225" i="15" a="1"/>
  <c r="AL225" i="15" s="1"/>
  <c r="AP218" i="14"/>
  <c r="BV124" i="15"/>
  <c r="AO214" i="14"/>
  <c r="AO224" i="14" s="1"/>
  <c r="AK217" i="14"/>
  <c r="AK213" i="12"/>
  <c r="AP216" i="14"/>
  <c r="BT122" i="15"/>
  <c r="BS135" i="15"/>
  <c r="AN214" i="12"/>
  <c r="AN224" i="12" s="1"/>
  <c r="AK167" i="14"/>
  <c r="AM225" i="15" a="1"/>
  <c r="AM225" i="15" s="1"/>
  <c r="BS134" i="15"/>
  <c r="AP216" i="12"/>
  <c r="AN215" i="14"/>
  <c r="AK213" i="14"/>
  <c r="AK217" i="12"/>
  <c r="AN220" i="12"/>
  <c r="BS125" i="15"/>
  <c r="BS121" i="15"/>
  <c r="BU123" i="15"/>
  <c r="BR76" i="15"/>
  <c r="BR75" i="15"/>
  <c r="BR129" i="15"/>
  <c r="BR131" i="15"/>
  <c r="BR133" i="15"/>
  <c r="BS168" i="15" l="1"/>
  <c r="AK233" i="15"/>
  <c r="BR140" i="15"/>
  <c r="BR136" i="15"/>
  <c r="BV128" i="15"/>
  <c r="BQ142" i="15"/>
  <c r="BQ141" i="15"/>
  <c r="AO214" i="12"/>
  <c r="AO224" i="12" s="1"/>
  <c r="AR166" i="14"/>
  <c r="BQ136" i="15"/>
  <c r="BQ140" i="15"/>
  <c r="BR231" i="15"/>
  <c r="BR232" i="15" s="1"/>
  <c r="BR169" i="15"/>
  <c r="BW74" i="15"/>
  <c r="BW219" i="15" s="1"/>
  <c r="BW230" i="15" s="1"/>
  <c r="AQ219" i="15"/>
  <c r="AQ230" i="15" s="1"/>
  <c r="AP218" i="12"/>
  <c r="BU132" i="15"/>
  <c r="AL217" i="12"/>
  <c r="AL217" i="14"/>
  <c r="AL167" i="14"/>
  <c r="AK223" i="14"/>
  <c r="AK221" i="14"/>
  <c r="AL213" i="14"/>
  <c r="AP215" i="14"/>
  <c r="AL233" i="15"/>
  <c r="AM169" i="15"/>
  <c r="AM231" i="15"/>
  <c r="AM232" i="15" s="1"/>
  <c r="BS139" i="15"/>
  <c r="BS225" i="15" s="1" a="1"/>
  <c r="BS225" i="15" s="1"/>
  <c r="BV123" i="15"/>
  <c r="AO220" i="12"/>
  <c r="AQ218" i="14"/>
  <c r="AL213" i="12"/>
  <c r="AQ216" i="14"/>
  <c r="AP215" i="12"/>
  <c r="BQ169" i="15"/>
  <c r="BQ231" i="15"/>
  <c r="BQ232" i="15" s="1"/>
  <c r="BQ225" i="15" a="1"/>
  <c r="BQ225" i="15" s="1"/>
  <c r="AK223" i="12"/>
  <c r="AK221" i="12"/>
  <c r="BR77" i="15"/>
  <c r="AO220" i="14"/>
  <c r="AQ218" i="12"/>
  <c r="BW124" i="15"/>
  <c r="BT121" i="15"/>
  <c r="BS129" i="15"/>
  <c r="BS131" i="15"/>
  <c r="BX124" i="15"/>
  <c r="BT125" i="15"/>
  <c r="BS76" i="15"/>
  <c r="BS75" i="15"/>
  <c r="BS133" i="15" l="1"/>
  <c r="BQ233" i="15"/>
  <c r="BT135" i="15"/>
  <c r="BU122" i="15"/>
  <c r="BR233" i="15"/>
  <c r="AN213" i="12"/>
  <c r="AM167" i="14"/>
  <c r="BV132" i="15"/>
  <c r="AQ216" i="12"/>
  <c r="AM213" i="12"/>
  <c r="AR216" i="12"/>
  <c r="AM217" i="14"/>
  <c r="AQ215" i="12"/>
  <c r="AM213" i="14"/>
  <c r="AL221" i="14"/>
  <c r="AL223" i="14"/>
  <c r="AP220" i="14"/>
  <c r="AN217" i="12"/>
  <c r="BR142" i="15"/>
  <c r="BR141" i="15"/>
  <c r="BS140" i="15"/>
  <c r="BS136" i="15"/>
  <c r="AP220" i="12"/>
  <c r="BV135" i="15"/>
  <c r="AQ215" i="14"/>
  <c r="BX74" i="15"/>
  <c r="BX219" i="15" s="1"/>
  <c r="BX230" i="15" s="1"/>
  <c r="AR219" i="15"/>
  <c r="AR230" i="15" s="1"/>
  <c r="AM233" i="15"/>
  <c r="AP214" i="12"/>
  <c r="AP224" i="12" s="1"/>
  <c r="BW128" i="15"/>
  <c r="AM217" i="12"/>
  <c r="AS166" i="14"/>
  <c r="AL221" i="12"/>
  <c r="AL223" i="12"/>
  <c r="BS169" i="15"/>
  <c r="BS231" i="15"/>
  <c r="BS232" i="15" s="1"/>
  <c r="AP214" i="14"/>
  <c r="AP224" i="14" s="1"/>
  <c r="BU125" i="15"/>
  <c r="BS77" i="15"/>
  <c r="BU121" i="15"/>
  <c r="BT75" i="15"/>
  <c r="BT76" i="15"/>
  <c r="BW123" i="15"/>
  <c r="BT131" i="15"/>
  <c r="BT129" i="15"/>
  <c r="BT133" i="15"/>
  <c r="BY124" i="15" l="1"/>
  <c r="AP225" i="15" a="1"/>
  <c r="AP225" i="15" s="1"/>
  <c r="BV134" i="15"/>
  <c r="AQ214" i="12"/>
  <c r="AQ224" i="12" s="1"/>
  <c r="AM223" i="14"/>
  <c r="AM221" i="14"/>
  <c r="AN217" i="14"/>
  <c r="BV122" i="15"/>
  <c r="AP168" i="15"/>
  <c r="BY74" i="15"/>
  <c r="BY219" i="15" s="1"/>
  <c r="BY230" i="15" s="1"/>
  <c r="AS219" i="15"/>
  <c r="AS230" i="15" s="1"/>
  <c r="AR218" i="14"/>
  <c r="AQ214" i="14"/>
  <c r="AQ224" i="14" s="1"/>
  <c r="BX128" i="15"/>
  <c r="AS216" i="12"/>
  <c r="AT166" i="14"/>
  <c r="AS218" i="14"/>
  <c r="AN167" i="14"/>
  <c r="AO217" i="14"/>
  <c r="AP231" i="15"/>
  <c r="AP232" i="15" s="1"/>
  <c r="AP169" i="15"/>
  <c r="BV139" i="15"/>
  <c r="BS233" i="15"/>
  <c r="BT77" i="15"/>
  <c r="AN231" i="15"/>
  <c r="AN232" i="15" s="1"/>
  <c r="AN169" i="15"/>
  <c r="BT139" i="15"/>
  <c r="AR216" i="14"/>
  <c r="AO167" i="14"/>
  <c r="AN213" i="14"/>
  <c r="AN225" i="15" a="1"/>
  <c r="AN225" i="15" s="1"/>
  <c r="AN233" i="15" s="1"/>
  <c r="BT134" i="15"/>
  <c r="BT168" i="15" s="1"/>
  <c r="AN168" i="15"/>
  <c r="AR215" i="12"/>
  <c r="BT140" i="15"/>
  <c r="BT136" i="15"/>
  <c r="AR218" i="12"/>
  <c r="BW132" i="15"/>
  <c r="AO213" i="14"/>
  <c r="AQ220" i="12"/>
  <c r="BU135" i="15"/>
  <c r="AR215" i="14"/>
  <c r="AS218" i="12"/>
  <c r="AM221" i="12"/>
  <c r="AM223" i="12"/>
  <c r="BS142" i="15"/>
  <c r="BS141" i="15"/>
  <c r="AR214" i="14"/>
  <c r="AR224" i="14" s="1"/>
  <c r="AQ220" i="14"/>
  <c r="AN223" i="12"/>
  <c r="AN221" i="12"/>
  <c r="BZ124" i="15"/>
  <c r="BY128" i="15"/>
  <c r="BU75" i="15"/>
  <c r="BU76" i="15"/>
  <c r="BV125" i="15"/>
  <c r="BU133" i="15"/>
  <c r="BU131" i="15"/>
  <c r="BU129" i="15"/>
  <c r="BW125" i="15"/>
  <c r="BV121" i="15"/>
  <c r="BW121" i="15"/>
  <c r="BX123" i="15"/>
  <c r="CA74" i="15" l="1"/>
  <c r="CA219" i="15" s="1"/>
  <c r="CA230" i="15" s="1"/>
  <c r="AP233" i="15"/>
  <c r="AS216" i="14"/>
  <c r="AU166" i="14"/>
  <c r="BX132" i="15"/>
  <c r="BV168" i="15"/>
  <c r="AR220" i="12"/>
  <c r="AU219" i="15"/>
  <c r="AU230" i="15" s="1"/>
  <c r="AO231" i="15"/>
  <c r="AO232" i="15" s="1"/>
  <c r="BU139" i="15"/>
  <c r="AO169" i="15"/>
  <c r="AO225" i="15" a="1"/>
  <c r="AO225" i="15" s="1"/>
  <c r="AO233" i="15" s="1"/>
  <c r="BW122" i="15"/>
  <c r="BV231" i="15"/>
  <c r="BV232" i="15" s="1"/>
  <c r="BV169" i="15"/>
  <c r="BU136" i="15"/>
  <c r="AT218" i="14"/>
  <c r="BV225" i="15" a="1"/>
  <c r="BV225" i="15" s="1"/>
  <c r="AR214" i="12"/>
  <c r="AR224" i="12" s="1"/>
  <c r="AS215" i="14"/>
  <c r="AT216" i="14"/>
  <c r="AN223" i="14"/>
  <c r="AN221" i="14"/>
  <c r="AT216" i="12"/>
  <c r="AR220" i="14"/>
  <c r="AP213" i="12"/>
  <c r="AP217" i="12"/>
  <c r="BY123" i="15"/>
  <c r="AS220" i="12"/>
  <c r="BT142" i="15"/>
  <c r="BT141" i="15"/>
  <c r="BT231" i="15"/>
  <c r="BT232" i="15" s="1"/>
  <c r="BT169" i="15"/>
  <c r="BT225" i="15" a="1"/>
  <c r="BT225" i="15" s="1"/>
  <c r="AT218" i="12"/>
  <c r="AO213" i="12"/>
  <c r="AO223" i="14"/>
  <c r="AO221" i="14"/>
  <c r="BZ74" i="15"/>
  <c r="BZ219" i="15" s="1"/>
  <c r="BZ230" i="15" s="1"/>
  <c r="AT219" i="15"/>
  <c r="AT230" i="15" s="1"/>
  <c r="BU77" i="15"/>
  <c r="AO217" i="12"/>
  <c r="AS215" i="12"/>
  <c r="BV76" i="15"/>
  <c r="BV75" i="15"/>
  <c r="BW129" i="15"/>
  <c r="BW131" i="15"/>
  <c r="BV129" i="15"/>
  <c r="BV131" i="15"/>
  <c r="BV133" i="15"/>
  <c r="BW76" i="15"/>
  <c r="BW75" i="15"/>
  <c r="BV233" i="15" l="1"/>
  <c r="BT233" i="15"/>
  <c r="CA124" i="15"/>
  <c r="BV77" i="15"/>
  <c r="BV140" i="15"/>
  <c r="BV136" i="15"/>
  <c r="AU218" i="14"/>
  <c r="AP217" i="14"/>
  <c r="AS220" i="14"/>
  <c r="BU142" i="15"/>
  <c r="BU141" i="15"/>
  <c r="BW136" i="15"/>
  <c r="AS214" i="12"/>
  <c r="AS224" i="12" s="1"/>
  <c r="AP167" i="14"/>
  <c r="BU134" i="15"/>
  <c r="BU168" i="15" s="1"/>
  <c r="AO168" i="15"/>
  <c r="BW135" i="15"/>
  <c r="AT215" i="12"/>
  <c r="BU169" i="15"/>
  <c r="BU231" i="15"/>
  <c r="BU232" i="15" s="1"/>
  <c r="BU225" i="15" a="1"/>
  <c r="BU225" i="15" s="1"/>
  <c r="BU140" i="15"/>
  <c r="AU216" i="12"/>
  <c r="AT215" i="14"/>
  <c r="AP221" i="12"/>
  <c r="AP223" i="12"/>
  <c r="AP213" i="14"/>
  <c r="AV166" i="14"/>
  <c r="BX122" i="15"/>
  <c r="AS214" i="14"/>
  <c r="AS224" i="14" s="1"/>
  <c r="BY132" i="15"/>
  <c r="AO223" i="12"/>
  <c r="AO221" i="12"/>
  <c r="BZ128" i="15"/>
  <c r="BW140" i="15"/>
  <c r="BZ123" i="15"/>
  <c r="BX125" i="15"/>
  <c r="CA123" i="15"/>
  <c r="BX121" i="15"/>
  <c r="AR168" i="15"/>
  <c r="BU233" i="15" l="1"/>
  <c r="BW133" i="15"/>
  <c r="BV142" i="15"/>
  <c r="BV141" i="15"/>
  <c r="AQ217" i="12"/>
  <c r="BZ132" i="15"/>
  <c r="BZ122" i="15"/>
  <c r="AW166" i="14"/>
  <c r="AR225" i="15" a="1"/>
  <c r="AR225" i="15" s="1"/>
  <c r="BX134" i="15"/>
  <c r="BX168" i="15" s="1"/>
  <c r="BX135" i="15"/>
  <c r="AP223" i="14"/>
  <c r="AP221" i="14"/>
  <c r="CB74" i="15"/>
  <c r="CB219" i="15" s="1"/>
  <c r="CB230" i="15" s="1"/>
  <c r="AV219" i="15"/>
  <c r="AV230" i="15" s="1"/>
  <c r="AT214" i="12"/>
  <c r="AT224" i="12" s="1"/>
  <c r="CA128" i="15"/>
  <c r="AT220" i="14"/>
  <c r="AU215" i="14"/>
  <c r="BY134" i="15"/>
  <c r="AU216" i="14"/>
  <c r="AQ217" i="14"/>
  <c r="CB124" i="15"/>
  <c r="BW134" i="15"/>
  <c r="BW168" i="15" s="1"/>
  <c r="AQ168" i="15"/>
  <c r="AU218" i="12"/>
  <c r="BY122" i="15"/>
  <c r="AT214" i="14"/>
  <c r="AT224" i="14" s="1"/>
  <c r="AU215" i="12"/>
  <c r="AT220" i="12"/>
  <c r="AQ213" i="12"/>
  <c r="AQ167" i="14"/>
  <c r="AV216" i="14"/>
  <c r="AQ213" i="14"/>
  <c r="BW139" i="15"/>
  <c r="AQ231" i="15"/>
  <c r="AQ232" i="15" s="1"/>
  <c r="AQ169" i="15"/>
  <c r="AQ225" i="15" a="1"/>
  <c r="AQ225" i="15" s="1"/>
  <c r="BX133" i="15"/>
  <c r="CB128" i="15"/>
  <c r="BW77" i="15"/>
  <c r="BX129" i="15"/>
  <c r="BZ125" i="15"/>
  <c r="BY125" i="15"/>
  <c r="BZ121" i="15"/>
  <c r="BY121" i="15"/>
  <c r="BX76" i="15"/>
  <c r="BX75" i="15"/>
  <c r="CB123" i="15" l="1"/>
  <c r="AQ233" i="15"/>
  <c r="AS168" i="15"/>
  <c r="AV216" i="12"/>
  <c r="BX131" i="15"/>
  <c r="AQ223" i="12"/>
  <c r="AQ221" i="12"/>
  <c r="AR213" i="14"/>
  <c r="BX77" i="15"/>
  <c r="AU214" i="12"/>
  <c r="AU224" i="12" s="1"/>
  <c r="AR217" i="12"/>
  <c r="AR231" i="15"/>
  <c r="AR232" i="15" s="1"/>
  <c r="AR169" i="15"/>
  <c r="BX139" i="15"/>
  <c r="BY75" i="15"/>
  <c r="AU214" i="14"/>
  <c r="AU224" i="14" s="1"/>
  <c r="AU220" i="14"/>
  <c r="CA132" i="15"/>
  <c r="AR217" i="14"/>
  <c r="BW142" i="15"/>
  <c r="BW141" i="15"/>
  <c r="AX218" i="14"/>
  <c r="CC74" i="15"/>
  <c r="CC219" i="15" s="1"/>
  <c r="CC230" i="15" s="1"/>
  <c r="AW219" i="15"/>
  <c r="AW230" i="15" s="1"/>
  <c r="BW169" i="15"/>
  <c r="BW231" i="15"/>
  <c r="BW232" i="15" s="1"/>
  <c r="BW225" i="15" a="1"/>
  <c r="BW225" i="15" s="1"/>
  <c r="BW233" i="15" s="1"/>
  <c r="AR213" i="12"/>
  <c r="BY168" i="15"/>
  <c r="AU220" i="12"/>
  <c r="AX166" i="14"/>
  <c r="AV218" i="14"/>
  <c r="CC124" i="15"/>
  <c r="AQ223" i="14"/>
  <c r="AQ221" i="14"/>
  <c r="AV218" i="12"/>
  <c r="BY135" i="15"/>
  <c r="AW216" i="12"/>
  <c r="AW218" i="14"/>
  <c r="AR167" i="14"/>
  <c r="BZ76" i="15"/>
  <c r="BZ75" i="15"/>
  <c r="BZ131" i="15"/>
  <c r="BZ129" i="15"/>
  <c r="BY76" i="15"/>
  <c r="BY131" i="15"/>
  <c r="BY129" i="15"/>
  <c r="AR233" i="15" l="1"/>
  <c r="CD124" i="15"/>
  <c r="CC128" i="15"/>
  <c r="CC123" i="15"/>
  <c r="AV214" i="12"/>
  <c r="AV224" i="12" s="1"/>
  <c r="AV215" i="12"/>
  <c r="AX218" i="12"/>
  <c r="AW218" i="12"/>
  <c r="CA122" i="15"/>
  <c r="AV220" i="14"/>
  <c r="AV215" i="14"/>
  <c r="AS217" i="14"/>
  <c r="AV214" i="14"/>
  <c r="AV224" i="14" s="1"/>
  <c r="CB132" i="15"/>
  <c r="BX136" i="15"/>
  <c r="BX140" i="15"/>
  <c r="AU169" i="15"/>
  <c r="AU231" i="15"/>
  <c r="AU232" i="15" s="1"/>
  <c r="CA139" i="15"/>
  <c r="CC132" i="15"/>
  <c r="CA135" i="15"/>
  <c r="AW220" i="14"/>
  <c r="AW215" i="12"/>
  <c r="AS213" i="12"/>
  <c r="AS217" i="12"/>
  <c r="AR223" i="12"/>
  <c r="AR221" i="12"/>
  <c r="AS167" i="14"/>
  <c r="AV220" i="12"/>
  <c r="BX231" i="15"/>
  <c r="BX232" i="15" s="1"/>
  <c r="BX169" i="15"/>
  <c r="BX225" i="15" a="1"/>
  <c r="BX225" i="15" s="1"/>
  <c r="AY166" i="14"/>
  <c r="AS213" i="14"/>
  <c r="AW216" i="14"/>
  <c r="CD74" i="15"/>
  <c r="CD219" i="15" s="1"/>
  <c r="CD230" i="15" s="1"/>
  <c r="AX219" i="15"/>
  <c r="AX230" i="15" s="1"/>
  <c r="BZ136" i="15"/>
  <c r="BZ135" i="15"/>
  <c r="AW215" i="14"/>
  <c r="AS169" i="15"/>
  <c r="AS231" i="15"/>
  <c r="AS232" i="15" s="1"/>
  <c r="BY139" i="15"/>
  <c r="AS225" i="15" a="1"/>
  <c r="AS225" i="15" s="1"/>
  <c r="AR223" i="14"/>
  <c r="AR221" i="14"/>
  <c r="CB121" i="15"/>
  <c r="CA121" i="15"/>
  <c r="BY133" i="15"/>
  <c r="BZ133" i="15"/>
  <c r="CD128" i="15"/>
  <c r="CB125" i="15"/>
  <c r="CA125" i="15"/>
  <c r="AU168" i="15"/>
  <c r="AS233" i="15" l="1"/>
  <c r="CD123" i="15"/>
  <c r="CE124" i="15"/>
  <c r="BZ77" i="15"/>
  <c r="BY77" i="15"/>
  <c r="BZ140" i="15"/>
  <c r="BY140" i="15"/>
  <c r="BY136" i="15"/>
  <c r="AT217" i="14"/>
  <c r="CC122" i="15"/>
  <c r="AV169" i="15"/>
  <c r="AV231" i="15"/>
  <c r="AV232" i="15" s="1"/>
  <c r="CB139" i="15"/>
  <c r="BZ139" i="15"/>
  <c r="BZ231" i="15" s="1"/>
  <c r="AT231" i="15"/>
  <c r="AW220" i="12"/>
  <c r="AS223" i="14"/>
  <c r="AS221" i="14"/>
  <c r="CA169" i="15"/>
  <c r="CA231" i="15"/>
  <c r="CA232" i="15" s="1"/>
  <c r="AT213" i="12"/>
  <c r="BX141" i="15"/>
  <c r="BX142" i="15"/>
  <c r="AX215" i="12"/>
  <c r="AS223" i="12"/>
  <c r="AS221" i="12"/>
  <c r="AT217" i="12"/>
  <c r="AZ166" i="14"/>
  <c r="AZ218" i="12"/>
  <c r="AU225" i="15" a="1"/>
  <c r="AU225" i="15" s="1"/>
  <c r="AU233" i="15" s="1"/>
  <c r="CA134" i="15"/>
  <c r="CA168" i="15" s="1"/>
  <c r="CB135" i="15"/>
  <c r="AT167" i="14"/>
  <c r="AX215" i="14"/>
  <c r="CE74" i="15"/>
  <c r="CE219" i="15" s="1"/>
  <c r="CE230" i="15" s="1"/>
  <c r="AY219" i="15"/>
  <c r="AY230" i="15" s="1"/>
  <c r="AW214" i="14"/>
  <c r="AW224" i="14" s="1"/>
  <c r="AX216" i="14"/>
  <c r="AY216" i="14"/>
  <c r="CB122" i="15"/>
  <c r="AX216" i="12"/>
  <c r="BY169" i="15"/>
  <c r="BY231" i="15"/>
  <c r="BY232" i="15" s="1"/>
  <c r="BY225" i="15" a="1"/>
  <c r="BY225" i="15" s="1"/>
  <c r="AT213" i="14"/>
  <c r="AW214" i="12"/>
  <c r="AW224" i="12" s="1"/>
  <c r="BX233" i="15"/>
  <c r="CA133" i="15"/>
  <c r="CC121" i="15"/>
  <c r="CA75" i="15"/>
  <c r="CA76" i="15"/>
  <c r="CA129" i="15"/>
  <c r="CB75" i="15"/>
  <c r="CB76" i="15"/>
  <c r="CB131" i="15"/>
  <c r="CB129" i="15"/>
  <c r="CC125" i="15"/>
  <c r="BY233" i="15" l="1"/>
  <c r="CE128" i="15"/>
  <c r="CB133" i="15"/>
  <c r="CF124" i="15"/>
  <c r="CE123" i="15"/>
  <c r="CB77" i="15"/>
  <c r="AZ216" i="12"/>
  <c r="CA77" i="15"/>
  <c r="BY142" i="15"/>
  <c r="BY141" i="15"/>
  <c r="AY215" i="12"/>
  <c r="AT221" i="12"/>
  <c r="AT223" i="12"/>
  <c r="BA166" i="14"/>
  <c r="AY218" i="14"/>
  <c r="AV213" i="14"/>
  <c r="CA141" i="15"/>
  <c r="AX220" i="14"/>
  <c r="BZ134" i="15"/>
  <c r="AX214" i="14"/>
  <c r="AX224" i="14" s="1"/>
  <c r="BZ142" i="15"/>
  <c r="BZ141" i="15"/>
  <c r="AX214" i="12"/>
  <c r="AX224" i="12" s="1"/>
  <c r="AY215" i="14"/>
  <c r="BA218" i="14"/>
  <c r="AY220" i="14"/>
  <c r="AT223" i="14"/>
  <c r="AT221" i="14"/>
  <c r="AU167" i="14"/>
  <c r="CF74" i="15"/>
  <c r="CF219" i="15" s="1"/>
  <c r="CF230" i="15" s="1"/>
  <c r="AZ219" i="15"/>
  <c r="AZ230" i="15" s="1"/>
  <c r="CF123" i="15"/>
  <c r="AU213" i="12"/>
  <c r="CA225" i="15" a="1"/>
  <c r="CA225" i="15" s="1"/>
  <c r="CA233" i="15" s="1"/>
  <c r="AZ218" i="14"/>
  <c r="CC135" i="15"/>
  <c r="AY216" i="12"/>
  <c r="CD132" i="15"/>
  <c r="AU217" i="14"/>
  <c r="AX220" i="12"/>
  <c r="CB169" i="15"/>
  <c r="CB231" i="15"/>
  <c r="CB232" i="15" s="1"/>
  <c r="AU213" i="14"/>
  <c r="AU217" i="12"/>
  <c r="AY218" i="12"/>
  <c r="CB136" i="15"/>
  <c r="AV167" i="14"/>
  <c r="CA131" i="15"/>
  <c r="AV217" i="14"/>
  <c r="CC76" i="15"/>
  <c r="CC75" i="15"/>
  <c r="CC133" i="15"/>
  <c r="CF128" i="15"/>
  <c r="CC131" i="15"/>
  <c r="CC129" i="15"/>
  <c r="CD125" i="15"/>
  <c r="CG124" i="15"/>
  <c r="CD121" i="15"/>
  <c r="AZ214" i="14" l="1"/>
  <c r="AZ224" i="14" s="1"/>
  <c r="AY214" i="14"/>
  <c r="AY224" i="14" s="1"/>
  <c r="CD122" i="15"/>
  <c r="AX168" i="15"/>
  <c r="CA136" i="15"/>
  <c r="CA140" i="15"/>
  <c r="CE132" i="15"/>
  <c r="AY220" i="12"/>
  <c r="AZ215" i="12"/>
  <c r="AV213" i="12"/>
  <c r="CG74" i="15"/>
  <c r="CG219" i="15" s="1"/>
  <c r="CG230" i="15" s="1"/>
  <c r="BA219" i="15"/>
  <c r="BA230" i="15" s="1"/>
  <c r="AV225" i="15" a="1"/>
  <c r="AV225" i="15" s="1"/>
  <c r="AV233" i="15" s="1"/>
  <c r="CB134" i="15"/>
  <c r="AV168" i="15"/>
  <c r="AW225" i="15" a="1"/>
  <c r="AW225" i="15" s="1"/>
  <c r="CB140" i="15"/>
  <c r="CB142" i="15"/>
  <c r="CB141" i="15"/>
  <c r="CD135" i="15"/>
  <c r="CC77" i="15"/>
  <c r="AW217" i="14"/>
  <c r="BB166" i="14"/>
  <c r="CC136" i="15"/>
  <c r="AV223" i="14"/>
  <c r="AV221" i="14"/>
  <c r="AU221" i="12"/>
  <c r="AU223" i="12"/>
  <c r="AV217" i="12"/>
  <c r="AX225" i="15" a="1"/>
  <c r="AX225" i="15" s="1"/>
  <c r="CD134" i="15"/>
  <c r="CA142" i="15"/>
  <c r="BA216" i="14"/>
  <c r="AW167" i="14"/>
  <c r="AX231" i="15"/>
  <c r="AX232" i="15" s="1"/>
  <c r="AX169" i="15"/>
  <c r="CD139" i="15"/>
  <c r="CD133" i="15"/>
  <c r="BA218" i="12"/>
  <c r="AU223" i="14"/>
  <c r="AU221" i="14"/>
  <c r="AY214" i="12"/>
  <c r="AY224" i="12" s="1"/>
  <c r="BA216" i="12"/>
  <c r="AW213" i="14"/>
  <c r="AZ215" i="14"/>
  <c r="AW169" i="15"/>
  <c r="CC139" i="15"/>
  <c r="AW231" i="15"/>
  <c r="AW232" i="15" s="1"/>
  <c r="AZ216" i="14"/>
  <c r="CC141" i="15"/>
  <c r="CG128" i="15"/>
  <c r="CG123" i="15"/>
  <c r="CD76" i="15"/>
  <c r="CD75" i="15"/>
  <c r="CC142" i="15"/>
  <c r="CD131" i="15"/>
  <c r="CD129" i="15"/>
  <c r="AW233" i="15" l="1"/>
  <c r="CD168" i="15"/>
  <c r="CF134" i="15"/>
  <c r="BC166" i="14"/>
  <c r="AZ220" i="12"/>
  <c r="CH74" i="15"/>
  <c r="CH219" i="15" s="1"/>
  <c r="CH230" i="15" s="1"/>
  <c r="BB219" i="15"/>
  <c r="BB230" i="15" s="1"/>
  <c r="BA215" i="14"/>
  <c r="CD225" i="15" a="1"/>
  <c r="CD225" i="15" s="1"/>
  <c r="AZ214" i="12"/>
  <c r="AZ224" i="12" s="1"/>
  <c r="AW213" i="12"/>
  <c r="AZ220" i="14"/>
  <c r="BC218" i="12"/>
  <c r="AW217" i="12"/>
  <c r="BA215" i="12"/>
  <c r="BB218" i="14"/>
  <c r="CE135" i="15"/>
  <c r="CC134" i="15"/>
  <c r="CC168" i="15" s="1"/>
  <c r="AW168" i="15"/>
  <c r="AV223" i="12"/>
  <c r="AV221" i="12"/>
  <c r="CE122" i="15"/>
  <c r="BA220" i="14"/>
  <c r="CC169" i="15"/>
  <c r="CC231" i="15"/>
  <c r="CC232" i="15" s="1"/>
  <c r="CD231" i="15"/>
  <c r="CD232" i="15" s="1"/>
  <c r="CD169" i="15"/>
  <c r="AX233" i="15"/>
  <c r="CC140" i="15"/>
  <c r="AW223" i="14"/>
  <c r="AW221" i="14"/>
  <c r="CD77" i="15"/>
  <c r="CB168" i="15"/>
  <c r="CB225" i="15" a="1"/>
  <c r="CB225" i="15" s="1"/>
  <c r="CB233" i="15" s="1"/>
  <c r="CF132" i="15"/>
  <c r="CD141" i="15"/>
  <c r="CD142" i="15"/>
  <c r="CF125" i="15"/>
  <c r="CF121" i="15"/>
  <c r="CH124" i="15"/>
  <c r="CE125" i="15"/>
  <c r="CE121" i="15"/>
  <c r="CC225" i="15" l="1" a="1"/>
  <c r="CC225" i="15" s="1"/>
  <c r="CC233" i="15" s="1"/>
  <c r="CD233" i="15"/>
  <c r="CH128" i="15"/>
  <c r="CI124" i="15"/>
  <c r="AX213" i="14"/>
  <c r="AY217" i="12"/>
  <c r="BA214" i="14"/>
  <c r="BA224" i="14" s="1"/>
  <c r="BB215" i="14"/>
  <c r="BB215" i="12"/>
  <c r="CF139" i="15"/>
  <c r="AZ231" i="15"/>
  <c r="AZ232" i="15" s="1"/>
  <c r="AZ169" i="15"/>
  <c r="CE139" i="15"/>
  <c r="AY231" i="15"/>
  <c r="AY232" i="15" s="1"/>
  <c r="AY169" i="15"/>
  <c r="BD166" i="14"/>
  <c r="BC216" i="14"/>
  <c r="AX217" i="12"/>
  <c r="BB218" i="12"/>
  <c r="BA214" i="12"/>
  <c r="BA224" i="12" s="1"/>
  <c r="BB216" i="12"/>
  <c r="AY213" i="12"/>
  <c r="BA220" i="12"/>
  <c r="AX217" i="14"/>
  <c r="BB216" i="14"/>
  <c r="CG132" i="15"/>
  <c r="CD136" i="15"/>
  <c r="CD140" i="15"/>
  <c r="CF135" i="15"/>
  <c r="CF122" i="15"/>
  <c r="AZ225" i="15" a="1"/>
  <c r="AZ225" i="15" s="1"/>
  <c r="AZ168" i="15"/>
  <c r="AY225" i="15" a="1"/>
  <c r="AY225" i="15" s="1"/>
  <c r="CE134" i="15"/>
  <c r="CE168" i="15" s="1"/>
  <c r="CI74" i="15"/>
  <c r="CI219" i="15" s="1"/>
  <c r="CI230" i="15" s="1"/>
  <c r="BC219" i="15"/>
  <c r="BC230" i="15" s="1"/>
  <c r="BB220" i="14"/>
  <c r="AX167" i="14"/>
  <c r="AX213" i="12"/>
  <c r="BC218" i="14"/>
  <c r="AY168" i="15"/>
  <c r="AW223" i="12"/>
  <c r="AW221" i="12"/>
  <c r="CI128" i="15"/>
  <c r="CE76" i="15"/>
  <c r="CE75" i="15"/>
  <c r="CE133" i="15"/>
  <c r="CF133" i="15"/>
  <c r="CE129" i="15"/>
  <c r="CE131" i="15"/>
  <c r="CH123" i="15"/>
  <c r="CF76" i="15"/>
  <c r="CF75" i="15"/>
  <c r="CF131" i="15"/>
  <c r="CF129" i="15"/>
  <c r="AZ233" i="15" l="1"/>
  <c r="AY233" i="15"/>
  <c r="BE166" i="14"/>
  <c r="CE225" i="15" a="1"/>
  <c r="CE225" i="15" s="1"/>
  <c r="AY217" i="14"/>
  <c r="AY167" i="14"/>
  <c r="CH132" i="15"/>
  <c r="AZ217" i="14"/>
  <c r="BB214" i="12"/>
  <c r="BB224" i="12" s="1"/>
  <c r="AY213" i="14"/>
  <c r="CF169" i="15"/>
  <c r="CF231" i="15"/>
  <c r="CF232" i="15" s="1"/>
  <c r="CJ74" i="15"/>
  <c r="CJ219" i="15" s="1"/>
  <c r="CJ230" i="15" s="1"/>
  <c r="BD219" i="15"/>
  <c r="BD230" i="15" s="1"/>
  <c r="CE77" i="15"/>
  <c r="BC215" i="12"/>
  <c r="CF225" i="15" a="1"/>
  <c r="CF225" i="15" s="1"/>
  <c r="CF168" i="15"/>
  <c r="BD216" i="12"/>
  <c r="AZ167" i="14"/>
  <c r="AZ217" i="12"/>
  <c r="CG135" i="15"/>
  <c r="CI123" i="15"/>
  <c r="BA225" i="15" a="1"/>
  <c r="BA225" i="15" s="1"/>
  <c r="CG134" i="15"/>
  <c r="CG122" i="15"/>
  <c r="BA168" i="15"/>
  <c r="AZ213" i="14"/>
  <c r="AX223" i="14"/>
  <c r="AX221" i="14"/>
  <c r="BB220" i="12"/>
  <c r="CE231" i="15"/>
  <c r="CE232" i="15" s="1"/>
  <c r="CE169" i="15"/>
  <c r="BD218" i="12"/>
  <c r="BC215" i="14"/>
  <c r="BE218" i="12"/>
  <c r="BD218" i="14"/>
  <c r="BB214" i="14"/>
  <c r="BB224" i="14" s="1"/>
  <c r="AZ213" i="12"/>
  <c r="BC216" i="12"/>
  <c r="AY221" i="12"/>
  <c r="AY223" i="12"/>
  <c r="CK74" i="15"/>
  <c r="CK219" i="15" s="1"/>
  <c r="CK230" i="15" s="1"/>
  <c r="BE219" i="15"/>
  <c r="BE230" i="15" s="1"/>
  <c r="CF140" i="15"/>
  <c r="CF136" i="15"/>
  <c r="BC220" i="12"/>
  <c r="AX223" i="12"/>
  <c r="AX221" i="12"/>
  <c r="CJ124" i="15"/>
  <c r="CE141" i="15"/>
  <c r="CH125" i="15"/>
  <c r="CH121" i="15"/>
  <c r="CG125" i="15"/>
  <c r="CF77" i="15"/>
  <c r="CG121" i="15"/>
  <c r="CF233" i="15" l="1"/>
  <c r="CG168" i="15"/>
  <c r="CE142" i="15"/>
  <c r="CH122" i="15"/>
  <c r="BC214" i="14"/>
  <c r="BC224" i="14" s="1"/>
  <c r="AZ223" i="12"/>
  <c r="AZ221" i="12"/>
  <c r="BE218" i="14"/>
  <c r="BF218" i="14"/>
  <c r="BF166" i="14"/>
  <c r="BD220" i="14"/>
  <c r="BD215" i="12"/>
  <c r="BD216" i="14"/>
  <c r="CF142" i="15"/>
  <c r="CF141" i="15"/>
  <c r="CE136" i="15"/>
  <c r="CE140" i="15"/>
  <c r="CI132" i="15"/>
  <c r="AZ223" i="14"/>
  <c r="AZ221" i="14"/>
  <c r="BC214" i="12"/>
  <c r="BC224" i="12" s="1"/>
  <c r="AY223" i="14"/>
  <c r="AY221" i="14"/>
  <c r="CJ128" i="15"/>
  <c r="CG139" i="15"/>
  <c r="BA231" i="15"/>
  <c r="BA232" i="15" s="1"/>
  <c r="BA169" i="15"/>
  <c r="CE233" i="15"/>
  <c r="BD215" i="14"/>
  <c r="CK124" i="15"/>
  <c r="BC220" i="14"/>
  <c r="BE216" i="14"/>
  <c r="CK128" i="15"/>
  <c r="CG131" i="15"/>
  <c r="CG129" i="15"/>
  <c r="BB168" i="15"/>
  <c r="CH75" i="15"/>
  <c r="CH76" i="15"/>
  <c r="CH129" i="15"/>
  <c r="CH131" i="15"/>
  <c r="CG133" i="15"/>
  <c r="CJ123" i="15"/>
  <c r="CG75" i="15"/>
  <c r="CG76" i="15"/>
  <c r="CL74" i="15" l="1"/>
  <c r="CL219" i="15" s="1"/>
  <c r="CL230" i="15" s="1"/>
  <c r="BF219" i="15"/>
  <c r="BF230" i="15" s="1"/>
  <c r="CG77" i="15"/>
  <c r="BD214" i="12"/>
  <c r="BD224" i="12" s="1"/>
  <c r="BE216" i="12"/>
  <c r="BA217" i="12"/>
  <c r="BG218" i="14"/>
  <c r="BA167" i="14"/>
  <c r="CI122" i="15"/>
  <c r="BG166" i="14"/>
  <c r="BA213" i="12"/>
  <c r="BE220" i="12"/>
  <c r="BA213" i="14"/>
  <c r="BE215" i="12"/>
  <c r="BA233" i="15"/>
  <c r="BE215" i="14"/>
  <c r="CI139" i="15"/>
  <c r="BC231" i="15"/>
  <c r="BC232" i="15" s="1"/>
  <c r="BC169" i="15"/>
  <c r="CG140" i="15"/>
  <c r="CG136" i="15"/>
  <c r="BB225" i="15" a="1"/>
  <c r="BB225" i="15" s="1"/>
  <c r="CH134" i="15"/>
  <c r="CH168" i="15" s="1"/>
  <c r="CH136" i="15"/>
  <c r="CG231" i="15"/>
  <c r="CG232" i="15" s="1"/>
  <c r="CG169" i="15"/>
  <c r="BD220" i="12"/>
  <c r="CI135" i="15"/>
  <c r="CH135" i="15"/>
  <c r="CL124" i="15"/>
  <c r="CJ132" i="15"/>
  <c r="BD214" i="14"/>
  <c r="BD224" i="14" s="1"/>
  <c r="BF218" i="12"/>
  <c r="BE220" i="14"/>
  <c r="BF216" i="14"/>
  <c r="BA217" i="14"/>
  <c r="CG225" i="15" a="1"/>
  <c r="CG225" i="15" s="1"/>
  <c r="CI134" i="15"/>
  <c r="CI168" i="15" s="1"/>
  <c r="CJ125" i="15"/>
  <c r="CH140" i="15"/>
  <c r="CG141" i="15"/>
  <c r="CJ121" i="15"/>
  <c r="CI125" i="15"/>
  <c r="CK123" i="15"/>
  <c r="CI121" i="15"/>
  <c r="CH77" i="15" l="1"/>
  <c r="CL128" i="15"/>
  <c r="CG142" i="15"/>
  <c r="CG233" i="15"/>
  <c r="CM124" i="15"/>
  <c r="BB167" i="14"/>
  <c r="CI225" i="15" a="1"/>
  <c r="CI225" i="15" s="1"/>
  <c r="CH139" i="15"/>
  <c r="BB231" i="15"/>
  <c r="BB232" i="15" s="1"/>
  <c r="BB169" i="15"/>
  <c r="BF215" i="12"/>
  <c r="CH133" i="15"/>
  <c r="BE214" i="12"/>
  <c r="BE224" i="12" s="1"/>
  <c r="CI169" i="15"/>
  <c r="CI231" i="15"/>
  <c r="CI232" i="15" s="1"/>
  <c r="BC213" i="12"/>
  <c r="BB213" i="14"/>
  <c r="BE214" i="14"/>
  <c r="BE224" i="14" s="1"/>
  <c r="BF214" i="12"/>
  <c r="BF224" i="12" s="1"/>
  <c r="CJ122" i="15"/>
  <c r="CK132" i="15"/>
  <c r="BH166" i="14"/>
  <c r="BF215" i="14"/>
  <c r="BA221" i="12"/>
  <c r="BA223" i="12"/>
  <c r="BB217" i="14"/>
  <c r="BC217" i="12"/>
  <c r="BA223" i="14"/>
  <c r="BA221" i="14"/>
  <c r="BB213" i="12"/>
  <c r="BB223" i="12" s="1"/>
  <c r="BB217" i="12"/>
  <c r="CM74" i="15"/>
  <c r="CM219" i="15" s="1"/>
  <c r="CM230" i="15" s="1"/>
  <c r="BG219" i="15"/>
  <c r="BG230" i="15" s="1"/>
  <c r="BC225" i="15" a="1"/>
  <c r="BC225" i="15" s="1"/>
  <c r="BC233" i="15" s="1"/>
  <c r="BF216" i="12"/>
  <c r="BC168" i="15"/>
  <c r="CM128" i="15"/>
  <c r="CJ136" i="15"/>
  <c r="CL123" i="15"/>
  <c r="CJ75" i="15"/>
  <c r="CJ76" i="15"/>
  <c r="CJ131" i="15"/>
  <c r="CJ129" i="15"/>
  <c r="CI75" i="15"/>
  <c r="CI76" i="15"/>
  <c r="CK125" i="15"/>
  <c r="CI131" i="15"/>
  <c r="CI129" i="15"/>
  <c r="CK121" i="15"/>
  <c r="CJ134" i="15"/>
  <c r="CI133" i="15"/>
  <c r="CM123" i="15" l="1"/>
  <c r="BB221" i="12"/>
  <c r="CN124" i="15"/>
  <c r="BB233" i="15"/>
  <c r="CJ135" i="15"/>
  <c r="BC217" i="14"/>
  <c r="BD213" i="14"/>
  <c r="BG216" i="12"/>
  <c r="BH218" i="12"/>
  <c r="BG220" i="14"/>
  <c r="BD217" i="14"/>
  <c r="BG215" i="14"/>
  <c r="CN74" i="15"/>
  <c r="CN219" i="15" s="1"/>
  <c r="CN230" i="15" s="1"/>
  <c r="BH219" i="15"/>
  <c r="BH230" i="15" s="1"/>
  <c r="CL132" i="15"/>
  <c r="BF220" i="12"/>
  <c r="BG218" i="12"/>
  <c r="BI166" i="14"/>
  <c r="CH169" i="15"/>
  <c r="CH231" i="15"/>
  <c r="CH232" i="15" s="1"/>
  <c r="CH225" i="15" a="1"/>
  <c r="CH225" i="15" s="1"/>
  <c r="BG216" i="14"/>
  <c r="BF220" i="14"/>
  <c r="BG215" i="12"/>
  <c r="BC167" i="14"/>
  <c r="CK122" i="15"/>
  <c r="CI233" i="15"/>
  <c r="BG214" i="12"/>
  <c r="BG224" i="12" s="1"/>
  <c r="CI77" i="15"/>
  <c r="CH142" i="15"/>
  <c r="CH141" i="15"/>
  <c r="BC213" i="14"/>
  <c r="BF214" i="14"/>
  <c r="BF224" i="14" s="1"/>
  <c r="BC221" i="12"/>
  <c r="BC223" i="12"/>
  <c r="BD167" i="14"/>
  <c r="BB223" i="14"/>
  <c r="BB221" i="14"/>
  <c r="CN123" i="15"/>
  <c r="CK134" i="15"/>
  <c r="CK129" i="15"/>
  <c r="CK131" i="15"/>
  <c r="CK75" i="15"/>
  <c r="CK76" i="15"/>
  <c r="CJ140" i="15"/>
  <c r="CK133" i="15" l="1"/>
  <c r="CN128" i="15"/>
  <c r="CH233" i="15"/>
  <c r="CI142" i="15"/>
  <c r="CI141" i="15"/>
  <c r="CN132" i="15"/>
  <c r="BE213" i="12"/>
  <c r="BE223" i="12" s="1"/>
  <c r="CI136" i="15"/>
  <c r="CI140" i="15"/>
  <c r="CL122" i="15"/>
  <c r="BE168" i="15"/>
  <c r="BC223" i="14"/>
  <c r="BC221" i="14"/>
  <c r="CK168" i="15"/>
  <c r="BG220" i="12"/>
  <c r="BD217" i="12"/>
  <c r="CJ133" i="15"/>
  <c r="CO74" i="15"/>
  <c r="CO219" i="15" s="1"/>
  <c r="CO230" i="15" s="1"/>
  <c r="BI219" i="15"/>
  <c r="BI230" i="15" s="1"/>
  <c r="CK136" i="15"/>
  <c r="BH216" i="12"/>
  <c r="BI218" i="14"/>
  <c r="BD169" i="15"/>
  <c r="CJ139" i="15"/>
  <c r="BD231" i="15"/>
  <c r="BD232" i="15" s="1"/>
  <c r="BD225" i="15" a="1"/>
  <c r="BD225" i="15" s="1"/>
  <c r="BH220" i="14"/>
  <c r="BG214" i="14"/>
  <c r="BG224" i="14" s="1"/>
  <c r="BH218" i="14"/>
  <c r="CM132" i="15"/>
  <c r="CO124" i="15"/>
  <c r="BI216" i="12"/>
  <c r="CK135" i="15"/>
  <c r="BE217" i="12"/>
  <c r="BD213" i="12"/>
  <c r="BJ166" i="14"/>
  <c r="BD223" i="14"/>
  <c r="BD221" i="14"/>
  <c r="BH216" i="14"/>
  <c r="CK141" i="15"/>
  <c r="CK140" i="15"/>
  <c r="CO128" i="15"/>
  <c r="CL121" i="15"/>
  <c r="CM125" i="15"/>
  <c r="CM121" i="15"/>
  <c r="CJ77" i="15"/>
  <c r="CL125" i="15"/>
  <c r="CO123" i="15"/>
  <c r="CK142" i="15"/>
  <c r="BE221" i="12" l="1"/>
  <c r="CP124" i="15"/>
  <c r="BH215" i="12"/>
  <c r="BH220" i="12"/>
  <c r="BH214" i="12"/>
  <c r="BH224" i="12" s="1"/>
  <c r="BE213" i="14"/>
  <c r="CJ142" i="15"/>
  <c r="CJ141" i="15"/>
  <c r="CP74" i="15"/>
  <c r="CP219" i="15" s="1"/>
  <c r="CP230" i="15" s="1"/>
  <c r="BJ219" i="15"/>
  <c r="BJ230" i="15" s="1"/>
  <c r="CJ231" i="15"/>
  <c r="CJ232" i="15" s="1"/>
  <c r="CJ169" i="15"/>
  <c r="CJ225" i="15" a="1"/>
  <c r="CJ225" i="15" s="1"/>
  <c r="BJ218" i="14"/>
  <c r="BH214" i="14"/>
  <c r="BH224" i="14" s="1"/>
  <c r="CN135" i="15"/>
  <c r="BF217" i="14"/>
  <c r="BI214" i="12"/>
  <c r="BI224" i="12" s="1"/>
  <c r="CQ74" i="15"/>
  <c r="CQ219" i="15" s="1"/>
  <c r="CQ230" i="15" s="1"/>
  <c r="BK219" i="15"/>
  <c r="BK230" i="15" s="1"/>
  <c r="BD223" i="12"/>
  <c r="BD221" i="12"/>
  <c r="BF217" i="12"/>
  <c r="BF167" i="14"/>
  <c r="CM122" i="15"/>
  <c r="BJ216" i="14"/>
  <c r="CK77" i="15"/>
  <c r="BI216" i="14"/>
  <c r="BK166" i="14"/>
  <c r="CN122" i="15"/>
  <c r="CL135" i="15"/>
  <c r="BH215" i="14"/>
  <c r="BE167" i="14"/>
  <c r="BF213" i="14"/>
  <c r="BI218" i="12"/>
  <c r="BJ218" i="12"/>
  <c r="BF213" i="12"/>
  <c r="CM135" i="15"/>
  <c r="BE217" i="14"/>
  <c r="BE169" i="15"/>
  <c r="CK139" i="15"/>
  <c r="BE231" i="15"/>
  <c r="BE232" i="15" s="1"/>
  <c r="BE225" i="15" a="1"/>
  <c r="BE225" i="15" s="1"/>
  <c r="CP128" i="15"/>
  <c r="CM134" i="15"/>
  <c r="CM133" i="15"/>
  <c r="CM75" i="15"/>
  <c r="CM76" i="15"/>
  <c r="CM131" i="15"/>
  <c r="CM129" i="15"/>
  <c r="CL133" i="15"/>
  <c r="CN134" i="15"/>
  <c r="CL75" i="15"/>
  <c r="CL76" i="15"/>
  <c r="CL129" i="15"/>
  <c r="BE233" i="15" l="1"/>
  <c r="BL166" i="14"/>
  <c r="CP123" i="15"/>
  <c r="CL77" i="15"/>
  <c r="BH168" i="15"/>
  <c r="BI214" i="14"/>
  <c r="BI224" i="14" s="1"/>
  <c r="CP132" i="15"/>
  <c r="BI220" i="12"/>
  <c r="BH225" i="15" a="1"/>
  <c r="BH225" i="15" s="1"/>
  <c r="BG213" i="14"/>
  <c r="BJ216" i="12"/>
  <c r="BK216" i="12"/>
  <c r="BK216" i="14"/>
  <c r="BF223" i="14"/>
  <c r="BF221" i="14"/>
  <c r="CN168" i="15"/>
  <c r="CL139" i="15"/>
  <c r="BF231" i="15"/>
  <c r="BF232" i="15" s="1"/>
  <c r="BF169" i="15"/>
  <c r="BF225" i="15" a="1"/>
  <c r="BF225" i="15" s="1"/>
  <c r="BH231" i="15"/>
  <c r="BH232" i="15" s="1"/>
  <c r="CN139" i="15"/>
  <c r="CN225" i="15" s="1" a="1"/>
  <c r="CN225" i="15" s="1"/>
  <c r="BH169" i="15"/>
  <c r="CL136" i="15"/>
  <c r="BJ215" i="14"/>
  <c r="BI220" i="14"/>
  <c r="BG168" i="15"/>
  <c r="CM140" i="15"/>
  <c r="CM136" i="15"/>
  <c r="CQ124" i="15"/>
  <c r="CK231" i="15"/>
  <c r="CK232" i="15" s="1"/>
  <c r="CK169" i="15"/>
  <c r="CK225" i="15" a="1"/>
  <c r="CK225" i="15" s="1"/>
  <c r="BJ215" i="12"/>
  <c r="BG217" i="14"/>
  <c r="BI215" i="12"/>
  <c r="BG225" i="15" a="1"/>
  <c r="BG225" i="15" s="1"/>
  <c r="BG167" i="14"/>
  <c r="BE223" i="14"/>
  <c r="BE221" i="14"/>
  <c r="CL141" i="15"/>
  <c r="CL131" i="15"/>
  <c r="CM77" i="15"/>
  <c r="BF223" i="12"/>
  <c r="BF221" i="12"/>
  <c r="BK218" i="12"/>
  <c r="CM168" i="15"/>
  <c r="BI215" i="14"/>
  <c r="CO132" i="15"/>
  <c r="CM139" i="15"/>
  <c r="CM225" i="15" s="1" a="1"/>
  <c r="CM225" i="15" s="1"/>
  <c r="BG169" i="15"/>
  <c r="BG231" i="15"/>
  <c r="BG232" i="15" s="1"/>
  <c r="CL142" i="15"/>
  <c r="CN125" i="15"/>
  <c r="CN121" i="15"/>
  <c r="CQ128" i="15" l="1"/>
  <c r="CR124" i="15"/>
  <c r="BH233" i="15"/>
  <c r="BF233" i="15"/>
  <c r="CL140" i="15"/>
  <c r="BL216" i="14"/>
  <c r="BJ220" i="14"/>
  <c r="CM142" i="15"/>
  <c r="CM141" i="15"/>
  <c r="BG217" i="12"/>
  <c r="BG233" i="15"/>
  <c r="BI169" i="15"/>
  <c r="CO139" i="15"/>
  <c r="BI231" i="15"/>
  <c r="BI232" i="15" s="1"/>
  <c r="BJ214" i="14"/>
  <c r="BJ224" i="14" s="1"/>
  <c r="BK215" i="12"/>
  <c r="BM166" i="14"/>
  <c r="CN169" i="15"/>
  <c r="CN231" i="15"/>
  <c r="CN232" i="15" s="1"/>
  <c r="BG223" i="14"/>
  <c r="BG221" i="14"/>
  <c r="CO135" i="15"/>
  <c r="BH167" i="14"/>
  <c r="CP122" i="15"/>
  <c r="CM169" i="15"/>
  <c r="CM231" i="15"/>
  <c r="CM232" i="15" s="1"/>
  <c r="CR74" i="15"/>
  <c r="CR219" i="15" s="1"/>
  <c r="CR230" i="15" s="1"/>
  <c r="BL219" i="15"/>
  <c r="BL230" i="15" s="1"/>
  <c r="BG213" i="12"/>
  <c r="BK220" i="12"/>
  <c r="CO122" i="15"/>
  <c r="BJ214" i="12"/>
  <c r="BJ224" i="12" s="1"/>
  <c r="BH213" i="14"/>
  <c r="BH217" i="14"/>
  <c r="BK218" i="14"/>
  <c r="BK215" i="14"/>
  <c r="CK233" i="15"/>
  <c r="BJ220" i="12"/>
  <c r="CL231" i="15"/>
  <c r="CL232" i="15" s="1"/>
  <c r="CL169" i="15"/>
  <c r="BL218" i="14"/>
  <c r="CL134" i="15"/>
  <c r="CL168" i="15" s="1"/>
  <c r="BF168" i="15"/>
  <c r="CN75" i="15"/>
  <c r="CN76" i="15"/>
  <c r="CN131" i="15"/>
  <c r="CN129" i="15"/>
  <c r="CO125" i="15"/>
  <c r="CO121" i="15"/>
  <c r="CN133" i="15"/>
  <c r="CQ123" i="15"/>
  <c r="CR123" i="15"/>
  <c r="CR128" i="15" l="1"/>
  <c r="CM233" i="15"/>
  <c r="BG221" i="12"/>
  <c r="BG223" i="12"/>
  <c r="BL216" i="12"/>
  <c r="BL215" i="14"/>
  <c r="CN77" i="15"/>
  <c r="BM216" i="14"/>
  <c r="CS74" i="15"/>
  <c r="CS219" i="15" s="1"/>
  <c r="CS230" i="15" s="1"/>
  <c r="BM219" i="15"/>
  <c r="BM230" i="15" s="1"/>
  <c r="BK220" i="14"/>
  <c r="BI213" i="14"/>
  <c r="BH217" i="12"/>
  <c r="BI217" i="14"/>
  <c r="CN140" i="15"/>
  <c r="CN136" i="15"/>
  <c r="CS124" i="15"/>
  <c r="BI213" i="12"/>
  <c r="BH213" i="12"/>
  <c r="CT74" i="15"/>
  <c r="BN219" i="15"/>
  <c r="BN230" i="15" s="1"/>
  <c r="AJ179" i="15"/>
  <c r="BL220" i="12"/>
  <c r="BL215" i="12"/>
  <c r="BL218" i="12"/>
  <c r="CO231" i="15"/>
  <c r="CO232" i="15" s="1"/>
  <c r="CO169" i="15"/>
  <c r="BK214" i="12"/>
  <c r="BK224" i="12" s="1"/>
  <c r="BH223" i="14"/>
  <c r="BH221" i="14"/>
  <c r="CQ132" i="15"/>
  <c r="CL225" i="15" a="1"/>
  <c r="CL225" i="15" s="1"/>
  <c r="CL233" i="15" s="1"/>
  <c r="BK214" i="14"/>
  <c r="BK224" i="14" s="1"/>
  <c r="BL214" i="14"/>
  <c r="BL224" i="14" s="1"/>
  <c r="BI217" i="12"/>
  <c r="BM218" i="14"/>
  <c r="CN233" i="15"/>
  <c r="BN166" i="14"/>
  <c r="BM216" i="12"/>
  <c r="BI167" i="14"/>
  <c r="CO131" i="15"/>
  <c r="CO129" i="15"/>
  <c r="CS123" i="15"/>
  <c r="CP75" i="15"/>
  <c r="CO76" i="15"/>
  <c r="CO75" i="15"/>
  <c r="CS128" i="15" l="1"/>
  <c r="CP135" i="15"/>
  <c r="CP134" i="15"/>
  <c r="CP168" i="15" s="1"/>
  <c r="BJ168" i="15"/>
  <c r="CN142" i="15"/>
  <c r="CN141" i="15"/>
  <c r="CO134" i="15"/>
  <c r="BI225" i="15" a="1"/>
  <c r="BI225" i="15" s="1"/>
  <c r="BI233" i="15" s="1"/>
  <c r="BI168" i="15"/>
  <c r="BJ217" i="12"/>
  <c r="BN218" i="12"/>
  <c r="AJ178" i="12"/>
  <c r="BM215" i="14"/>
  <c r="AJ173" i="12"/>
  <c r="BN216" i="12"/>
  <c r="AJ172" i="12"/>
  <c r="AJ180" i="12" s="1"/>
  <c r="BN215" i="12"/>
  <c r="AJ176" i="12"/>
  <c r="CP129" i="15"/>
  <c r="CP125" i="15"/>
  <c r="CP131" i="15"/>
  <c r="CP121" i="15"/>
  <c r="CQ122" i="15"/>
  <c r="BH223" i="12"/>
  <c r="BH221" i="12"/>
  <c r="BI223" i="14"/>
  <c r="BI221" i="14"/>
  <c r="BN214" i="12"/>
  <c r="BN224" i="12" s="1"/>
  <c r="BM215" i="12"/>
  <c r="BI223" i="12"/>
  <c r="BI221" i="12"/>
  <c r="BM218" i="12"/>
  <c r="BJ213" i="12"/>
  <c r="CR132" i="15"/>
  <c r="BN218" i="14"/>
  <c r="AJ178" i="14"/>
  <c r="AJ173" i="14"/>
  <c r="BN216" i="14"/>
  <c r="BL220" i="14"/>
  <c r="BL214" i="12"/>
  <c r="BL224" i="12" s="1"/>
  <c r="BM214" i="12"/>
  <c r="BM224" i="12" s="1"/>
  <c r="CT219" i="15"/>
  <c r="CT230" i="15" s="1"/>
  <c r="BP179" i="15"/>
  <c r="CQ134" i="15"/>
  <c r="CT124" i="15"/>
  <c r="CQ125" i="15"/>
  <c r="CP133" i="15"/>
  <c r="CQ121" i="15"/>
  <c r="CR121" i="15"/>
  <c r="CP76" i="15"/>
  <c r="CR125" i="15" l="1"/>
  <c r="BJ225" i="15" a="1"/>
  <c r="BJ225" i="15" s="1"/>
  <c r="CP139" i="15"/>
  <c r="BJ231" i="15"/>
  <c r="BJ232" i="15" s="1"/>
  <c r="BJ169" i="15"/>
  <c r="CS132" i="15"/>
  <c r="BK217" i="12"/>
  <c r="BM220" i="12"/>
  <c r="BN215" i="14"/>
  <c r="AJ176" i="14"/>
  <c r="AJ172" i="14"/>
  <c r="AJ180" i="14" s="1"/>
  <c r="CP77" i="15"/>
  <c r="BM214" i="14"/>
  <c r="BM224" i="14" s="1"/>
  <c r="BN220" i="12"/>
  <c r="AJ175" i="12"/>
  <c r="AJ177" i="12"/>
  <c r="CP140" i="15"/>
  <c r="CP136" i="15"/>
  <c r="BJ223" i="12"/>
  <c r="BJ221" i="12"/>
  <c r="BK213" i="12"/>
  <c r="BK223" i="12" s="1"/>
  <c r="CO133" i="15"/>
  <c r="CO168" i="15"/>
  <c r="CO225" i="15" a="1"/>
  <c r="CO225" i="15" s="1"/>
  <c r="CO233" i="15" s="1"/>
  <c r="CR135" i="15"/>
  <c r="CQ135" i="15"/>
  <c r="BJ167" i="14"/>
  <c r="BJ217" i="14"/>
  <c r="BK168" i="15"/>
  <c r="CO77" i="15"/>
  <c r="BK167" i="14"/>
  <c r="BP81" i="15"/>
  <c r="BP213" i="15" s="1"/>
  <c r="AJ213" i="15"/>
  <c r="BJ213" i="14"/>
  <c r="BK217" i="14"/>
  <c r="CR122" i="15"/>
  <c r="CQ168" i="15"/>
  <c r="CO136" i="15"/>
  <c r="CO140" i="15"/>
  <c r="BM220" i="14"/>
  <c r="BK213" i="14"/>
  <c r="CT123" i="15"/>
  <c r="BP80" i="15"/>
  <c r="CR76" i="15"/>
  <c r="CR75" i="15"/>
  <c r="CR133" i="15"/>
  <c r="CR131" i="15"/>
  <c r="CQ133" i="15"/>
  <c r="BP85" i="15"/>
  <c r="CT128" i="15"/>
  <c r="BP83" i="15"/>
  <c r="CQ75" i="15"/>
  <c r="CQ76" i="15"/>
  <c r="CQ129" i="15"/>
  <c r="BJ233" i="15" l="1"/>
  <c r="CR129" i="15"/>
  <c r="CP225" i="15" a="1"/>
  <c r="CP225" i="15" s="1"/>
  <c r="CP169" i="15"/>
  <c r="CP231" i="15"/>
  <c r="CP232" i="15" s="1"/>
  <c r="BJ223" i="14"/>
  <c r="BJ221" i="14"/>
  <c r="BL213" i="14"/>
  <c r="BN220" i="14"/>
  <c r="AJ175" i="14"/>
  <c r="AJ177" i="14"/>
  <c r="BL217" i="14"/>
  <c r="BP84" i="15"/>
  <c r="CO142" i="15"/>
  <c r="CO141" i="15"/>
  <c r="BN214" i="14"/>
  <c r="BN224" i="14" s="1"/>
  <c r="CQ139" i="15"/>
  <c r="BK169" i="15"/>
  <c r="BK231" i="15"/>
  <c r="BK232" i="15" s="1"/>
  <c r="BK225" i="15" a="1"/>
  <c r="BK225" i="15" s="1"/>
  <c r="CS122" i="15"/>
  <c r="CP142" i="15"/>
  <c r="CP141" i="15"/>
  <c r="BK223" i="14"/>
  <c r="BK221" i="14"/>
  <c r="CQ131" i="15"/>
  <c r="CQ77" i="15"/>
  <c r="CR136" i="15"/>
  <c r="BN217" i="12"/>
  <c r="AJ174" i="12"/>
  <c r="D4" i="17"/>
  <c r="CS135" i="15"/>
  <c r="BL169" i="15"/>
  <c r="BL231" i="15"/>
  <c r="BL232" i="15" s="1"/>
  <c r="CR139" i="15"/>
  <c r="CT132" i="15"/>
  <c r="AJ223" i="15"/>
  <c r="BK221" i="12"/>
  <c r="BN213" i="12"/>
  <c r="BN223" i="12" s="1"/>
  <c r="CR77" i="15"/>
  <c r="BP223" i="15"/>
  <c r="BL167" i="14"/>
  <c r="CS121" i="15"/>
  <c r="CS134" i="15"/>
  <c r="CS125" i="15"/>
  <c r="CP233" i="15" l="1"/>
  <c r="CR140" i="15"/>
  <c r="BM217" i="14"/>
  <c r="CR134" i="15"/>
  <c r="CR168" i="15" s="1"/>
  <c r="BL225" i="15" a="1"/>
  <c r="BL225" i="15" s="1"/>
  <c r="BL233" i="15" s="1"/>
  <c r="BL168" i="15"/>
  <c r="BL217" i="12"/>
  <c r="CQ169" i="15"/>
  <c r="CQ231" i="15"/>
  <c r="CQ232" i="15" s="1"/>
  <c r="CQ225" i="15" a="1"/>
  <c r="CQ225" i="15" s="1"/>
  <c r="CQ136" i="15"/>
  <c r="CQ140" i="15"/>
  <c r="CR231" i="15"/>
  <c r="CR232" i="15" s="1"/>
  <c r="CR169" i="15"/>
  <c r="BM167" i="14"/>
  <c r="BN217" i="14"/>
  <c r="AJ174" i="14"/>
  <c r="CS139" i="15"/>
  <c r="CS225" i="15" s="1" a="1"/>
  <c r="CS225" i="15" s="1"/>
  <c r="BM231" i="15"/>
  <c r="BM232" i="15" s="1"/>
  <c r="BM169" i="15"/>
  <c r="CR225" i="15" a="1"/>
  <c r="CR225" i="15" s="1"/>
  <c r="CR233" i="15" s="1"/>
  <c r="BM225" i="15" a="1"/>
  <c r="BM225" i="15" s="1"/>
  <c r="BL223" i="14"/>
  <c r="BL221" i="14"/>
  <c r="BL213" i="12"/>
  <c r="CT122" i="15"/>
  <c r="BM213" i="14"/>
  <c r="BM168" i="15"/>
  <c r="BN213" i="14"/>
  <c r="CR142" i="15"/>
  <c r="CR141" i="15"/>
  <c r="BN221" i="12"/>
  <c r="CS168" i="15"/>
  <c r="BK233" i="15"/>
  <c r="CJ80" i="15"/>
  <c r="CS76" i="15"/>
  <c r="CS75" i="15"/>
  <c r="CS131" i="15"/>
  <c r="CS129" i="15"/>
  <c r="CQ233" i="15" l="1"/>
  <c r="CT125" i="15"/>
  <c r="CJ84" i="15"/>
  <c r="CS133" i="15"/>
  <c r="BM233" i="15"/>
  <c r="CT134" i="15"/>
  <c r="CT168" i="15" s="1"/>
  <c r="BM213" i="12"/>
  <c r="BM223" i="12" s="1"/>
  <c r="CS169" i="15"/>
  <c r="CS231" i="15"/>
  <c r="CS232" i="15" s="1"/>
  <c r="D7" i="17"/>
  <c r="D8" i="17"/>
  <c r="BN223" i="14"/>
  <c r="BN221" i="14"/>
  <c r="BM217" i="12"/>
  <c r="BN168" i="15"/>
  <c r="BL221" i="12"/>
  <c r="BL223" i="12"/>
  <c r="CS77" i="15"/>
  <c r="BM223" i="14"/>
  <c r="BM221" i="14"/>
  <c r="B9" i="17"/>
  <c r="CQ141" i="15"/>
  <c r="CQ142" i="15"/>
  <c r="CS141" i="15"/>
  <c r="CT135" i="15"/>
  <c r="CS233" i="15" l="1"/>
  <c r="BM221" i="12"/>
  <c r="CS142" i="15"/>
  <c r="BD168" i="15"/>
  <c r="CT76" i="15"/>
  <c r="CT75" i="15"/>
  <c r="CT121" i="15"/>
  <c r="CT129" i="15"/>
  <c r="CT131" i="15"/>
  <c r="CS140" i="15"/>
  <c r="CS136" i="15"/>
  <c r="CJ168" i="15"/>
  <c r="BN167" i="14"/>
  <c r="BD175" i="15"/>
  <c r="AT175" i="15" s="1"/>
  <c r="AJ187" i="15" s="1"/>
  <c r="AT195" i="15" s="1"/>
  <c r="BN231" i="15"/>
  <c r="BN232" i="15" s="1"/>
  <c r="BD177" i="15"/>
  <c r="AT177" i="15" s="1"/>
  <c r="CT139" i="15"/>
  <c r="BD179" i="15"/>
  <c r="AT179" i="15" s="1"/>
  <c r="AJ189" i="15" s="1"/>
  <c r="AT193" i="15" s="1"/>
  <c r="AT200" i="15" s="1"/>
  <c r="BN169" i="15"/>
  <c r="BN225" i="15" a="1"/>
  <c r="BN225" i="15" s="1"/>
  <c r="E8" i="17"/>
  <c r="D9" i="17"/>
  <c r="CJ81" i="15"/>
  <c r="CJ213" i="15" s="1"/>
  <c r="BD213" i="15"/>
  <c r="C9" i="17"/>
  <c r="D5" i="17"/>
  <c r="E5" i="17" s="1"/>
  <c r="BP105" i="15" l="1"/>
  <c r="BP228" i="15" s="1"/>
  <c r="AJ228" i="15"/>
  <c r="BP104" i="15"/>
  <c r="BP88" i="15"/>
  <c r="BP82" i="15"/>
  <c r="BP214" i="15" s="1"/>
  <c r="AJ214" i="15"/>
  <c r="CT133" i="15"/>
  <c r="CT77" i="15"/>
  <c r="CJ223" i="15"/>
  <c r="CJ179" i="15"/>
  <c r="BZ179" i="15" s="1"/>
  <c r="BP189" i="15" s="1"/>
  <c r="BZ193" i="15" s="1"/>
  <c r="BZ200" i="15" s="1"/>
  <c r="CJ175" i="15"/>
  <c r="BZ175" i="15" s="1"/>
  <c r="BP187" i="15" s="1"/>
  <c r="BZ195" i="15" s="1"/>
  <c r="CJ177" i="15"/>
  <c r="BZ177" i="15" s="1"/>
  <c r="CT169" i="15"/>
  <c r="CT231" i="15"/>
  <c r="CT232" i="15" s="1"/>
  <c r="CT225" i="15" a="1"/>
  <c r="CT225" i="15" s="1"/>
  <c r="BN233" i="15"/>
  <c r="BD223" i="15"/>
  <c r="CT233" i="15" l="1"/>
  <c r="BP103" i="15"/>
  <c r="AJ224" i="15"/>
  <c r="BP102" i="15"/>
  <c r="CJ85" i="15"/>
  <c r="CT136" i="15"/>
  <c r="CT140" i="15"/>
  <c r="BP224" i="15"/>
  <c r="CJ82" i="15"/>
  <c r="CJ214" i="15" s="1"/>
  <c r="BD214" i="15"/>
  <c r="CJ87" i="15"/>
  <c r="CJ224" i="15" l="1"/>
  <c r="CJ233" i="15" s="1"/>
  <c r="BP106" i="15"/>
  <c r="BP101" i="15"/>
  <c r="BP107" i="15"/>
  <c r="CT142" i="15"/>
  <c r="CT141" i="15"/>
  <c r="CJ83" i="15"/>
  <c r="BD224" i="15"/>
  <c r="BD233" i="15" s="1"/>
  <c r="D6" i="17"/>
  <c r="BZ86" i="15" l="1"/>
  <c r="CJ88" i="15"/>
  <c r="E7" i="17"/>
  <c r="E6" i="17"/>
  <c r="BZ85" i="15" l="1"/>
  <c r="BZ80" i="15"/>
  <c r="BZ88" i="15"/>
  <c r="BZ83" i="15"/>
  <c r="BZ87" i="15"/>
  <c r="BZ84" i="15"/>
  <c r="BZ106" i="15" l="1"/>
  <c r="BP91" i="15"/>
  <c r="BP97" i="15"/>
  <c r="BP96" i="15"/>
  <c r="BZ104" i="15"/>
  <c r="BP93" i="15"/>
  <c r="BZ103" i="15"/>
  <c r="BP94" i="15"/>
  <c r="BZ81" i="15"/>
  <c r="BZ213" i="15" s="1"/>
  <c r="AT213" i="15"/>
  <c r="AT214" i="15"/>
  <c r="AT224" i="15" s="1"/>
  <c r="BZ82" i="15"/>
  <c r="BZ214" i="15" s="1"/>
  <c r="BZ224" i="15" s="1"/>
  <c r="BZ102" i="15" l="1"/>
  <c r="BZ168" i="15" s="1"/>
  <c r="AT168" i="15"/>
  <c r="BP92" i="15"/>
  <c r="BP168" i="15" s="1"/>
  <c r="AJ168" i="15"/>
  <c r="BZ101" i="15"/>
  <c r="BZ107" i="15"/>
  <c r="BP95" i="15"/>
  <c r="AJ226" i="15"/>
  <c r="AJ232" i="15" s="1"/>
  <c r="AJ225" i="15" a="1"/>
  <c r="AJ225" i="15" s="1"/>
  <c r="AJ169" i="15"/>
  <c r="AT223" i="15"/>
  <c r="BZ223" i="15"/>
  <c r="AT169" i="15"/>
  <c r="AT225" i="15" a="1"/>
  <c r="AT225" i="15" s="1"/>
  <c r="AT228" i="15"/>
  <c r="AT232" i="15" s="1"/>
  <c r="BZ105" i="15"/>
  <c r="AJ233" i="15" l="1"/>
  <c r="BP226" i="15"/>
  <c r="BP232" i="15" s="1"/>
  <c r="BP169" i="15"/>
  <c r="BP225" i="15" a="1"/>
  <c r="BP225" i="15" s="1"/>
  <c r="BP233" i="15" s="1"/>
  <c r="AT233" i="15"/>
  <c r="BZ228" i="15"/>
  <c r="BZ232" i="15" s="1"/>
  <c r="BZ225" i="15" a="1"/>
  <c r="BZ225" i="15" s="1"/>
  <c r="BZ233" i="15" s="1"/>
  <c r="BZ169" i="15"/>
  <c r="AJ168" i="14" l="1"/>
  <c r="AK168" i="14"/>
  <c r="AL168" i="14"/>
  <c r="AM168" i="14"/>
  <c r="AN168" i="14"/>
  <c r="AO168" i="14"/>
  <c r="AP168" i="14"/>
  <c r="AQ168" i="14"/>
  <c r="AR168" i="14"/>
  <c r="AS168" i="14"/>
  <c r="AT168" i="14"/>
  <c r="AU168" i="14"/>
  <c r="AV168" i="14"/>
  <c r="AW168" i="14"/>
  <c r="AX168" i="14"/>
  <c r="AY168" i="14"/>
  <c r="AZ168" i="14"/>
  <c r="BA168" i="14"/>
  <c r="BB168" i="14"/>
  <c r="BC168" i="14"/>
  <c r="BD168" i="14"/>
  <c r="BE168" i="14"/>
  <c r="BF168" i="14"/>
  <c r="BG168" i="14"/>
  <c r="BH168" i="14"/>
  <c r="BI168" i="14"/>
  <c r="BJ168" i="14"/>
  <c r="BK168" i="14"/>
  <c r="BL168" i="14"/>
  <c r="BM168" i="14"/>
  <c r="BN168" i="14"/>
  <c r="BP80" i="16"/>
  <c r="BZ80" i="16"/>
  <c r="CJ80" i="16"/>
  <c r="BP81" i="16"/>
  <c r="BP213" i="16" s="1"/>
  <c r="BP223" i="16" s="1"/>
  <c r="BZ81" i="16"/>
  <c r="CJ81" i="16"/>
  <c r="BP82" i="16"/>
  <c r="BP214" i="16" s="1"/>
  <c r="BP224" i="16" s="1"/>
  <c r="BZ82" i="16"/>
  <c r="CJ82" i="16"/>
  <c r="CJ214" i="16" s="1"/>
  <c r="CJ224" i="16" s="1"/>
  <c r="BP83" i="16"/>
  <c r="BZ83" i="16"/>
  <c r="CJ83" i="16"/>
  <c r="BP84" i="16"/>
  <c r="BZ84" i="16"/>
  <c r="CJ84" i="16"/>
  <c r="BP85" i="16"/>
  <c r="BZ85" i="16"/>
  <c r="CJ85" i="16"/>
  <c r="BZ86" i="16"/>
  <c r="BZ87" i="16"/>
  <c r="CJ87" i="16"/>
  <c r="BP88" i="16"/>
  <c r="BZ88" i="16"/>
  <c r="CJ88" i="16"/>
  <c r="BP91" i="16"/>
  <c r="BP92" i="16"/>
  <c r="BP93" i="16"/>
  <c r="BP94" i="16"/>
  <c r="BP95" i="16"/>
  <c r="BP96" i="16"/>
  <c r="BP97" i="16"/>
  <c r="BP101" i="16"/>
  <c r="BZ101" i="16"/>
  <c r="BP102" i="16"/>
  <c r="BZ102" i="16"/>
  <c r="BP103" i="16"/>
  <c r="BZ103" i="16"/>
  <c r="BP104" i="16"/>
  <c r="BZ104" i="16"/>
  <c r="BP105" i="16"/>
  <c r="BP228" i="16" s="1"/>
  <c r="BZ105" i="16"/>
  <c r="BP106" i="16"/>
  <c r="BZ106" i="16"/>
  <c r="BP107" i="16"/>
  <c r="BZ107" i="16"/>
  <c r="BQ121" i="16"/>
  <c r="BR121" i="16"/>
  <c r="BS121" i="16"/>
  <c r="BT121" i="16"/>
  <c r="BU121" i="16"/>
  <c r="BV121" i="16"/>
  <c r="BW121" i="16"/>
  <c r="BX121" i="16"/>
  <c r="BY121" i="16"/>
  <c r="BZ121" i="16"/>
  <c r="CA121" i="16"/>
  <c r="CB121" i="16"/>
  <c r="CC121" i="16"/>
  <c r="CD121" i="16"/>
  <c r="CE121" i="16"/>
  <c r="CF121" i="16"/>
  <c r="CG121" i="16"/>
  <c r="CH121" i="16"/>
  <c r="CI121" i="16"/>
  <c r="CJ121" i="16"/>
  <c r="CK121" i="16"/>
  <c r="CL121" i="16"/>
  <c r="CM121" i="16"/>
  <c r="CN121" i="16"/>
  <c r="CO121" i="16"/>
  <c r="CP121" i="16"/>
  <c r="CQ121" i="16"/>
  <c r="CR121" i="16"/>
  <c r="CS121" i="16"/>
  <c r="CT121" i="16"/>
  <c r="BQ122" i="16"/>
  <c r="BR122" i="16"/>
  <c r="BS122" i="16"/>
  <c r="BT122" i="16"/>
  <c r="BU122" i="16"/>
  <c r="BV122" i="16"/>
  <c r="BW122" i="16"/>
  <c r="BX122" i="16"/>
  <c r="BY122" i="16"/>
  <c r="BZ122" i="16"/>
  <c r="CA122" i="16"/>
  <c r="CB122" i="16"/>
  <c r="CC122" i="16"/>
  <c r="CD122" i="16"/>
  <c r="CE122" i="16"/>
  <c r="CF122" i="16"/>
  <c r="CG122" i="16"/>
  <c r="CH122" i="16"/>
  <c r="CI122" i="16"/>
  <c r="CJ122" i="16"/>
  <c r="CK122" i="16"/>
  <c r="CL122" i="16"/>
  <c r="CM122" i="16"/>
  <c r="CN122" i="16"/>
  <c r="CO122" i="16"/>
  <c r="CP122" i="16"/>
  <c r="CQ122" i="16"/>
  <c r="CR122" i="16"/>
  <c r="CS122" i="16"/>
  <c r="CT122" i="16"/>
  <c r="BP123" i="16"/>
  <c r="BQ123" i="16"/>
  <c r="BR123" i="16"/>
  <c r="BS123" i="16"/>
  <c r="BT123" i="16"/>
  <c r="BU123" i="16"/>
  <c r="BV123" i="16"/>
  <c r="BW123" i="16"/>
  <c r="BX123" i="16"/>
  <c r="BY123" i="16"/>
  <c r="BZ123" i="16"/>
  <c r="CA123" i="16"/>
  <c r="CB123" i="16"/>
  <c r="CC123" i="16"/>
  <c r="CD123" i="16"/>
  <c r="CE123" i="16"/>
  <c r="CF123" i="16"/>
  <c r="CG123" i="16"/>
  <c r="CH123" i="16"/>
  <c r="CI123" i="16"/>
  <c r="CJ123" i="16"/>
  <c r="CK123" i="16"/>
  <c r="CL123" i="16"/>
  <c r="CM123" i="16"/>
  <c r="CN123" i="16"/>
  <c r="CO123" i="16"/>
  <c r="CP123" i="16"/>
  <c r="CQ123" i="16"/>
  <c r="CR123" i="16"/>
  <c r="CS123" i="16"/>
  <c r="CT123" i="16"/>
  <c r="BP124" i="16"/>
  <c r="BQ124" i="16"/>
  <c r="BR124" i="16"/>
  <c r="BS124" i="16"/>
  <c r="BT124" i="16"/>
  <c r="BU124" i="16"/>
  <c r="BV124" i="16"/>
  <c r="BW124" i="16"/>
  <c r="BX124" i="16"/>
  <c r="BY124" i="16"/>
  <c r="BZ124" i="16"/>
  <c r="CA124" i="16"/>
  <c r="CB124" i="16"/>
  <c r="CC124" i="16"/>
  <c r="CD124" i="16"/>
  <c r="CE124" i="16"/>
  <c r="CF124" i="16"/>
  <c r="CG124" i="16"/>
  <c r="CH124" i="16"/>
  <c r="CI124" i="16"/>
  <c r="CJ124" i="16"/>
  <c r="CK124" i="16"/>
  <c r="CL124" i="16"/>
  <c r="CM124" i="16"/>
  <c r="CN124" i="16"/>
  <c r="CO124" i="16"/>
  <c r="CP124" i="16"/>
  <c r="CQ124" i="16"/>
  <c r="CR124" i="16"/>
  <c r="CS124" i="16"/>
  <c r="CT124" i="16"/>
  <c r="BP125" i="16"/>
  <c r="BQ125" i="16"/>
  <c r="BR125" i="16"/>
  <c r="BS125" i="16"/>
  <c r="BT125" i="16"/>
  <c r="BU125" i="16"/>
  <c r="BV125" i="16"/>
  <c r="BW125" i="16"/>
  <c r="BX125" i="16"/>
  <c r="BY125" i="16"/>
  <c r="BZ125" i="16"/>
  <c r="CA125" i="16"/>
  <c r="CB125" i="16"/>
  <c r="CC125" i="16"/>
  <c r="CD125" i="16"/>
  <c r="CE125" i="16"/>
  <c r="CF125" i="16"/>
  <c r="CG125" i="16"/>
  <c r="CH125" i="16"/>
  <c r="CI125" i="16"/>
  <c r="CJ125" i="16"/>
  <c r="CK125" i="16"/>
  <c r="CL125" i="16"/>
  <c r="CM125" i="16"/>
  <c r="CN125" i="16"/>
  <c r="CO125" i="16"/>
  <c r="CP125" i="16"/>
  <c r="CQ125" i="16"/>
  <c r="CR125" i="16"/>
  <c r="CS125" i="16"/>
  <c r="CT125" i="16"/>
  <c r="BP128" i="16"/>
  <c r="BQ128" i="16"/>
  <c r="BR128" i="16"/>
  <c r="BS128" i="16"/>
  <c r="BT128" i="16"/>
  <c r="BU128" i="16"/>
  <c r="BV128" i="16"/>
  <c r="BW128" i="16"/>
  <c r="BX128" i="16"/>
  <c r="BY128" i="16"/>
  <c r="BZ128" i="16"/>
  <c r="CA128" i="16"/>
  <c r="CB128" i="16"/>
  <c r="CC128" i="16"/>
  <c r="CD128" i="16"/>
  <c r="CE128" i="16"/>
  <c r="CF128" i="16"/>
  <c r="CG128" i="16"/>
  <c r="CH128" i="16"/>
  <c r="CI128" i="16"/>
  <c r="CJ128" i="16"/>
  <c r="CK128" i="16"/>
  <c r="CL128" i="16"/>
  <c r="CM128" i="16"/>
  <c r="CN128" i="16"/>
  <c r="CO128" i="16"/>
  <c r="CP128" i="16"/>
  <c r="CQ128" i="16"/>
  <c r="CR128" i="16"/>
  <c r="CS128" i="16"/>
  <c r="CT128" i="16"/>
  <c r="BP129" i="16"/>
  <c r="BQ129" i="16"/>
  <c r="BR129" i="16"/>
  <c r="BS129" i="16"/>
  <c r="BT129" i="16"/>
  <c r="BU129" i="16"/>
  <c r="BV129" i="16"/>
  <c r="BW129" i="16"/>
  <c r="BX129" i="16"/>
  <c r="BY129" i="16"/>
  <c r="BZ129" i="16"/>
  <c r="CA129" i="16"/>
  <c r="CB129" i="16"/>
  <c r="CC129" i="16"/>
  <c r="CD129" i="16"/>
  <c r="CE129" i="16"/>
  <c r="CF129" i="16"/>
  <c r="CG129" i="16"/>
  <c r="CH129" i="16"/>
  <c r="CI129" i="16"/>
  <c r="CJ129" i="16"/>
  <c r="CK129" i="16"/>
  <c r="CL129" i="16"/>
  <c r="CM129" i="16"/>
  <c r="CN129" i="16"/>
  <c r="CO129" i="16"/>
  <c r="CP129" i="16"/>
  <c r="CQ129" i="16"/>
  <c r="CR129" i="16"/>
  <c r="CS129" i="16"/>
  <c r="CT129" i="16"/>
  <c r="BQ131" i="16"/>
  <c r="BR131" i="16"/>
  <c r="BS131" i="16"/>
  <c r="BT131" i="16"/>
  <c r="BU131" i="16"/>
  <c r="BV131" i="16"/>
  <c r="BW131" i="16"/>
  <c r="BX131" i="16"/>
  <c r="BY131" i="16"/>
  <c r="BZ131" i="16"/>
  <c r="CA131" i="16"/>
  <c r="CB131" i="16"/>
  <c r="CC131" i="16"/>
  <c r="CD131" i="16"/>
  <c r="CE131" i="16"/>
  <c r="CF131" i="16"/>
  <c r="CG131" i="16"/>
  <c r="CH131" i="16"/>
  <c r="CI131" i="16"/>
  <c r="CJ131" i="16"/>
  <c r="CK131" i="16"/>
  <c r="CL131" i="16"/>
  <c r="CM131" i="16"/>
  <c r="CN131" i="16"/>
  <c r="CO131" i="16"/>
  <c r="CP131" i="16"/>
  <c r="CQ131" i="16"/>
  <c r="CR131" i="16"/>
  <c r="CS131" i="16"/>
  <c r="CT131" i="16"/>
  <c r="BQ132" i="16"/>
  <c r="BR132" i="16"/>
  <c r="BS132" i="16"/>
  <c r="BT132" i="16"/>
  <c r="BU132" i="16"/>
  <c r="BV132" i="16"/>
  <c r="BW132" i="16"/>
  <c r="BX132" i="16"/>
  <c r="BY132" i="16"/>
  <c r="BZ132" i="16"/>
  <c r="CA132" i="16"/>
  <c r="CB132" i="16"/>
  <c r="CC132" i="16"/>
  <c r="CD132" i="16"/>
  <c r="CE132" i="16"/>
  <c r="CF132" i="16"/>
  <c r="CG132" i="16"/>
  <c r="CH132" i="16"/>
  <c r="CI132" i="16"/>
  <c r="CJ132" i="16"/>
  <c r="CK132" i="16"/>
  <c r="CL132" i="16"/>
  <c r="CM132" i="16"/>
  <c r="CN132" i="16"/>
  <c r="CO132" i="16"/>
  <c r="CP132" i="16"/>
  <c r="CQ132" i="16"/>
  <c r="CR132" i="16"/>
  <c r="CS132" i="16"/>
  <c r="CT132" i="16"/>
  <c r="BP133" i="16"/>
  <c r="BQ133" i="16"/>
  <c r="BR133" i="16"/>
  <c r="BS133" i="16"/>
  <c r="BT133" i="16"/>
  <c r="BU133" i="16"/>
  <c r="BV133" i="16"/>
  <c r="BW133" i="16"/>
  <c r="BX133" i="16"/>
  <c r="BY133" i="16"/>
  <c r="BZ133" i="16"/>
  <c r="CA133" i="16"/>
  <c r="CB133" i="16"/>
  <c r="CC133" i="16"/>
  <c r="CD133" i="16"/>
  <c r="CE133" i="16"/>
  <c r="CF133" i="16"/>
  <c r="CG133" i="16"/>
  <c r="CH133" i="16"/>
  <c r="CI133" i="16"/>
  <c r="CJ133" i="16"/>
  <c r="CK133" i="16"/>
  <c r="CL133" i="16"/>
  <c r="CM133" i="16"/>
  <c r="CN133" i="16"/>
  <c r="CO133" i="16"/>
  <c r="CP133" i="16"/>
  <c r="CQ133" i="16"/>
  <c r="CR133" i="16"/>
  <c r="CS133" i="16"/>
  <c r="CT133" i="16"/>
  <c r="BP134" i="16"/>
  <c r="BQ134" i="16"/>
  <c r="BR134" i="16"/>
  <c r="BS134" i="16"/>
  <c r="BT134" i="16"/>
  <c r="BU134" i="16"/>
  <c r="BV134" i="16"/>
  <c r="BW134" i="16"/>
  <c r="BW168" i="16" s="1"/>
  <c r="BX134" i="16"/>
  <c r="BY134" i="16"/>
  <c r="BZ134" i="16"/>
  <c r="CA134" i="16"/>
  <c r="CB134" i="16"/>
  <c r="CC134" i="16"/>
  <c r="CD134" i="16"/>
  <c r="CE134" i="16"/>
  <c r="CE168" i="16" s="1"/>
  <c r="CF134" i="16"/>
  <c r="CF168" i="16" s="1"/>
  <c r="CG134" i="16"/>
  <c r="CG168" i="16" s="1"/>
  <c r="CH134" i="16"/>
  <c r="CI134" i="16"/>
  <c r="CJ134" i="16"/>
  <c r="CK134" i="16"/>
  <c r="CL134" i="16"/>
  <c r="CM134" i="16"/>
  <c r="CM168" i="16" s="1"/>
  <c r="CN134" i="16"/>
  <c r="CN168" i="16" s="1"/>
  <c r="CO134" i="16"/>
  <c r="CO225" i="16" s="1" a="1"/>
  <c r="CO225" i="16" s="1"/>
  <c r="CP134" i="16"/>
  <c r="CQ134" i="16"/>
  <c r="CR134" i="16"/>
  <c r="CS134" i="16"/>
  <c r="CT134" i="16"/>
  <c r="BP135" i="16"/>
  <c r="BQ135" i="16"/>
  <c r="BR135" i="16"/>
  <c r="BS135" i="16"/>
  <c r="BT135" i="16"/>
  <c r="BU135" i="16"/>
  <c r="BV135" i="16"/>
  <c r="BW135" i="16"/>
  <c r="BX135" i="16"/>
  <c r="BY135" i="16"/>
  <c r="BZ135" i="16"/>
  <c r="CA135" i="16"/>
  <c r="CB135" i="16"/>
  <c r="CC135" i="16"/>
  <c r="CD135" i="16"/>
  <c r="CE135" i="16"/>
  <c r="CF135" i="16"/>
  <c r="CG135" i="16"/>
  <c r="CH135" i="16"/>
  <c r="CI135" i="16"/>
  <c r="CJ135" i="16"/>
  <c r="CK135" i="16"/>
  <c r="CL135" i="16"/>
  <c r="CM135" i="16"/>
  <c r="CN135" i="16"/>
  <c r="CO135" i="16"/>
  <c r="CP135" i="16"/>
  <c r="CQ135" i="16"/>
  <c r="CR135" i="16"/>
  <c r="CS135" i="16"/>
  <c r="CT135" i="16"/>
  <c r="BP136" i="16"/>
  <c r="BQ136" i="16"/>
  <c r="BR136" i="16"/>
  <c r="BS136" i="16"/>
  <c r="BT136" i="16"/>
  <c r="BU136" i="16"/>
  <c r="BV136" i="16"/>
  <c r="BW136" i="16"/>
  <c r="BX136" i="16"/>
  <c r="BY136" i="16"/>
  <c r="BZ136" i="16"/>
  <c r="CA136" i="16"/>
  <c r="CB136" i="16"/>
  <c r="CC136" i="16"/>
  <c r="CD136" i="16"/>
  <c r="CE136" i="16"/>
  <c r="CF136" i="16"/>
  <c r="CG136" i="16"/>
  <c r="CH136" i="16"/>
  <c r="CI136" i="16"/>
  <c r="CJ136" i="16"/>
  <c r="CK136" i="16"/>
  <c r="CL136" i="16"/>
  <c r="CM136" i="16"/>
  <c r="CN136" i="16"/>
  <c r="CO136" i="16"/>
  <c r="CP136" i="16"/>
  <c r="CQ136" i="16"/>
  <c r="CR136" i="16"/>
  <c r="CS136" i="16"/>
  <c r="CT136" i="16"/>
  <c r="BP139" i="16"/>
  <c r="BQ139" i="16"/>
  <c r="BR139" i="16"/>
  <c r="BR225" i="16" s="1" a="1"/>
  <c r="BR225" i="16" s="1"/>
  <c r="BS139" i="16"/>
  <c r="BS169" i="16" s="1"/>
  <c r="BT139" i="16"/>
  <c r="BT169" i="16" s="1"/>
  <c r="BU139" i="16"/>
  <c r="BV139" i="16"/>
  <c r="BW139" i="16"/>
  <c r="BW169" i="16" s="1"/>
  <c r="BX139" i="16"/>
  <c r="BY139" i="16"/>
  <c r="BZ139" i="16"/>
  <c r="CA139" i="16"/>
  <c r="CA225" i="16" s="1" a="1"/>
  <c r="CA225" i="16" s="1"/>
  <c r="CB139" i="16"/>
  <c r="CB169" i="16" s="1"/>
  <c r="CC139" i="16"/>
  <c r="CD139" i="16"/>
  <c r="CE139" i="16"/>
  <c r="CE169" i="16" s="1"/>
  <c r="CF139" i="16"/>
  <c r="CG139" i="16"/>
  <c r="CH139" i="16"/>
  <c r="CH169" i="16" s="1"/>
  <c r="CI139" i="16"/>
  <c r="CI169" i="16" s="1"/>
  <c r="CJ139" i="16"/>
  <c r="CJ169" i="16" s="1"/>
  <c r="CK139" i="16"/>
  <c r="CL139" i="16"/>
  <c r="CM139" i="16"/>
  <c r="CN139" i="16"/>
  <c r="CO139" i="16"/>
  <c r="CP139" i="16"/>
  <c r="CP225" i="16" s="1" a="1"/>
  <c r="CP225" i="16" s="1"/>
  <c r="CQ139" i="16"/>
  <c r="CQ169" i="16" s="1"/>
  <c r="CR139" i="16"/>
  <c r="CR169" i="16" s="1"/>
  <c r="CS139" i="16"/>
  <c r="CT139" i="16"/>
  <c r="BP140" i="16"/>
  <c r="BQ140" i="16"/>
  <c r="BR140" i="16"/>
  <c r="BS140" i="16"/>
  <c r="BT140" i="16"/>
  <c r="BU140" i="16"/>
  <c r="BV140" i="16"/>
  <c r="BW140" i="16"/>
  <c r="BX140" i="16"/>
  <c r="BY140" i="16"/>
  <c r="BZ140" i="16"/>
  <c r="CA140" i="16"/>
  <c r="CB140" i="16"/>
  <c r="CC140" i="16"/>
  <c r="CD140" i="16"/>
  <c r="CE140" i="16"/>
  <c r="CF140" i="16"/>
  <c r="CG140" i="16"/>
  <c r="CH140" i="16"/>
  <c r="CI140" i="16"/>
  <c r="CJ140" i="16"/>
  <c r="CK140" i="16"/>
  <c r="CL140" i="16"/>
  <c r="CM140" i="16"/>
  <c r="CN140" i="16"/>
  <c r="CO140" i="16"/>
  <c r="CP140" i="16"/>
  <c r="CQ140" i="16"/>
  <c r="CR140" i="16"/>
  <c r="CS140" i="16"/>
  <c r="CT140" i="16"/>
  <c r="BP141" i="16"/>
  <c r="BQ141" i="16"/>
  <c r="BR141" i="16"/>
  <c r="BS141" i="16"/>
  <c r="BT141" i="16"/>
  <c r="BU141" i="16"/>
  <c r="BV141" i="16"/>
  <c r="BW141" i="16"/>
  <c r="BX141" i="16"/>
  <c r="BY141" i="16"/>
  <c r="BZ141" i="16"/>
  <c r="CA141" i="16"/>
  <c r="CB141" i="16"/>
  <c r="CC141" i="16"/>
  <c r="CD141" i="16"/>
  <c r="CE141" i="16"/>
  <c r="CF141" i="16"/>
  <c r="CG141" i="16"/>
  <c r="CH141" i="16"/>
  <c r="CI141" i="16"/>
  <c r="CJ141" i="16"/>
  <c r="CK141" i="16"/>
  <c r="CL141" i="16"/>
  <c r="CM141" i="16"/>
  <c r="CN141" i="16"/>
  <c r="CO141" i="16"/>
  <c r="CP141" i="16"/>
  <c r="CQ141" i="16"/>
  <c r="CR141" i="16"/>
  <c r="CS141" i="16"/>
  <c r="CT141" i="16"/>
  <c r="BP142" i="16"/>
  <c r="BQ142" i="16"/>
  <c r="BR142" i="16"/>
  <c r="BS142" i="16"/>
  <c r="BT142" i="16"/>
  <c r="BU142" i="16"/>
  <c r="BV142" i="16"/>
  <c r="BW142" i="16"/>
  <c r="BX142" i="16"/>
  <c r="BY142" i="16"/>
  <c r="BZ142" i="16"/>
  <c r="CA142" i="16"/>
  <c r="CB142" i="16"/>
  <c r="CC142" i="16"/>
  <c r="CD142" i="16"/>
  <c r="CE142" i="16"/>
  <c r="CF142" i="16"/>
  <c r="CG142" i="16"/>
  <c r="CH142" i="16"/>
  <c r="CI142" i="16"/>
  <c r="CJ142" i="16"/>
  <c r="CK142" i="16"/>
  <c r="CL142" i="16"/>
  <c r="CM142" i="16"/>
  <c r="CN142" i="16"/>
  <c r="CO142" i="16"/>
  <c r="CP142" i="16"/>
  <c r="CQ142" i="16"/>
  <c r="CR142" i="16"/>
  <c r="CS142" i="16"/>
  <c r="CT142" i="16"/>
  <c r="AJ168" i="16"/>
  <c r="AK168" i="16"/>
  <c r="AL168" i="16"/>
  <c r="AM168" i="16"/>
  <c r="AN168" i="16"/>
  <c r="AO168" i="16"/>
  <c r="AP168" i="16"/>
  <c r="AQ168" i="16"/>
  <c r="AR168" i="16"/>
  <c r="AS168" i="16"/>
  <c r="AT168" i="16"/>
  <c r="AU168" i="16"/>
  <c r="AV168" i="16"/>
  <c r="AW168" i="16"/>
  <c r="AX168" i="16"/>
  <c r="AY168" i="16"/>
  <c r="AZ168" i="16"/>
  <c r="BA168" i="16"/>
  <c r="BB168" i="16"/>
  <c r="BC168" i="16"/>
  <c r="BD168" i="16"/>
  <c r="BE168" i="16"/>
  <c r="BF168" i="16"/>
  <c r="BG168" i="16"/>
  <c r="BH168" i="16"/>
  <c r="BI168" i="16"/>
  <c r="BJ168" i="16"/>
  <c r="BK168" i="16"/>
  <c r="BL168" i="16"/>
  <c r="BM168" i="16"/>
  <c r="BN168" i="16"/>
  <c r="BP168" i="16"/>
  <c r="BQ168" i="16"/>
  <c r="BR168" i="16"/>
  <c r="BS168" i="16"/>
  <c r="BZ168" i="16"/>
  <c r="CA168" i="16"/>
  <c r="CH168" i="16"/>
  <c r="CI168" i="16"/>
  <c r="CK168" i="16"/>
  <c r="CP168" i="16"/>
  <c r="CQ168" i="16"/>
  <c r="AJ169" i="16"/>
  <c r="AK169" i="16"/>
  <c r="AL169" i="16"/>
  <c r="AM169" i="16"/>
  <c r="AN169" i="16"/>
  <c r="AO169" i="16"/>
  <c r="AP169" i="16"/>
  <c r="AQ169" i="16"/>
  <c r="AR169" i="16"/>
  <c r="AS169" i="16"/>
  <c r="AT169" i="16"/>
  <c r="AU169" i="16"/>
  <c r="AV169" i="16"/>
  <c r="AW169" i="16"/>
  <c r="AX169" i="16"/>
  <c r="AY169" i="16"/>
  <c r="AZ169" i="16"/>
  <c r="BA169" i="16"/>
  <c r="BB169" i="16"/>
  <c r="BC169" i="16"/>
  <c r="BD169" i="16"/>
  <c r="BE169" i="16"/>
  <c r="BF169" i="16"/>
  <c r="BG169" i="16"/>
  <c r="BH169" i="16"/>
  <c r="BI169" i="16"/>
  <c r="BJ169" i="16"/>
  <c r="BK169" i="16"/>
  <c r="BL169" i="16"/>
  <c r="BM169" i="16"/>
  <c r="BN169" i="16"/>
  <c r="BQ169" i="16"/>
  <c r="BU169" i="16"/>
  <c r="BV169" i="16"/>
  <c r="BX169" i="16"/>
  <c r="BY169" i="16"/>
  <c r="CA169" i="16"/>
  <c r="CC169" i="16"/>
  <c r="CD169" i="16"/>
  <c r="CF169" i="16"/>
  <c r="CG169" i="16"/>
  <c r="CK169" i="16"/>
  <c r="CL169" i="16"/>
  <c r="CM169" i="16"/>
  <c r="CN169" i="16"/>
  <c r="CO169" i="16"/>
  <c r="CS169" i="16"/>
  <c r="CT169" i="16"/>
  <c r="BD175" i="16"/>
  <c r="AT175" i="16" s="1"/>
  <c r="AJ187" i="16" s="1"/>
  <c r="AT195" i="16" s="1"/>
  <c r="CJ175" i="16"/>
  <c r="BZ175" i="16" s="1"/>
  <c r="BP187" i="16" s="1"/>
  <c r="BZ195" i="16" s="1"/>
  <c r="BD177" i="16"/>
  <c r="AT177" i="16" s="1"/>
  <c r="CJ177" i="16"/>
  <c r="BZ177" i="16" s="1"/>
  <c r="BD179" i="16"/>
  <c r="AT179" i="16" s="1"/>
  <c r="AJ189" i="16" s="1"/>
  <c r="AT193" i="16" s="1"/>
  <c r="AT200" i="16" s="1"/>
  <c r="CJ179" i="16"/>
  <c r="BZ179" i="16" s="1"/>
  <c r="BP189" i="16" s="1"/>
  <c r="BZ193" i="16" s="1"/>
  <c r="BZ200" i="16" s="1"/>
  <c r="AJ213" i="16"/>
  <c r="AJ223" i="16" s="1"/>
  <c r="AT213" i="16"/>
  <c r="AT223" i="16" s="1"/>
  <c r="BD213" i="16"/>
  <c r="BD223" i="16" s="1"/>
  <c r="BZ213" i="16"/>
  <c r="BZ223" i="16" s="1"/>
  <c r="CJ213" i="16"/>
  <c r="CJ223" i="16" s="1"/>
  <c r="AJ214" i="16"/>
  <c r="AJ224" i="16" s="1"/>
  <c r="AT214" i="16"/>
  <c r="AT224" i="16" s="1"/>
  <c r="BD214" i="16"/>
  <c r="BD224" i="16" s="1"/>
  <c r="BZ214" i="16"/>
  <c r="BZ224" i="16" s="1"/>
  <c r="AJ225" i="16" a="1"/>
  <c r="AJ225" i="16" s="1"/>
  <c r="AK225" i="16" a="1"/>
  <c r="AK225" i="16" s="1"/>
  <c r="AL225" i="16" a="1"/>
  <c r="AL225" i="16" s="1"/>
  <c r="AM225" i="16" a="1"/>
  <c r="AM225" i="16" s="1"/>
  <c r="AN225" i="16" a="1"/>
  <c r="AN225" i="16" s="1"/>
  <c r="AO225" i="16" a="1"/>
  <c r="AO225" i="16" s="1"/>
  <c r="AP225" i="16" a="1"/>
  <c r="AP225" i="16" s="1"/>
  <c r="AQ225" i="16" a="1"/>
  <c r="AQ225" i="16" s="1"/>
  <c r="AR225" i="16" a="1"/>
  <c r="AR225" i="16" s="1"/>
  <c r="AS225" i="16" a="1"/>
  <c r="AS225" i="16" s="1"/>
  <c r="AT225" i="16" a="1"/>
  <c r="AT225" i="16" s="1"/>
  <c r="AU225" i="16" a="1"/>
  <c r="AU225" i="16" s="1"/>
  <c r="AV225" i="16" a="1"/>
  <c r="AV225" i="16" s="1"/>
  <c r="AW225" i="16" a="1"/>
  <c r="AW225" i="16" s="1"/>
  <c r="AX225" i="16" a="1"/>
  <c r="AX225" i="16" s="1"/>
  <c r="AY225" i="16" a="1"/>
  <c r="AY225" i="16" s="1"/>
  <c r="AZ225" i="16" a="1"/>
  <c r="AZ225" i="16" s="1"/>
  <c r="BA225" i="16" a="1"/>
  <c r="BA225" i="16" s="1"/>
  <c r="BB225" i="16" a="1"/>
  <c r="BB225" i="16" s="1"/>
  <c r="BC225" i="16" a="1"/>
  <c r="BC225" i="16" s="1"/>
  <c r="BD225" i="16" a="1"/>
  <c r="BD225" i="16" s="1"/>
  <c r="BE225" i="16" a="1"/>
  <c r="BE225" i="16" s="1"/>
  <c r="BF225" i="16" a="1"/>
  <c r="BF225" i="16" s="1"/>
  <c r="BG225" i="16" a="1"/>
  <c r="BG225" i="16" s="1"/>
  <c r="BH225" i="16" a="1"/>
  <c r="BH225" i="16" s="1"/>
  <c r="BI225" i="16" a="1"/>
  <c r="BI225" i="16" s="1"/>
  <c r="BJ225" i="16" a="1"/>
  <c r="BJ225" i="16" s="1"/>
  <c r="BK225" i="16" a="1"/>
  <c r="BK225" i="16" s="1"/>
  <c r="BL225" i="16" a="1"/>
  <c r="BL225" i="16" s="1"/>
  <c r="BM225" i="16" a="1"/>
  <c r="BM225" i="16" s="1"/>
  <c r="BN225" i="16" a="1"/>
  <c r="BN225" i="16" s="1"/>
  <c r="BS225" i="16" a="1"/>
  <c r="BS225" i="16" s="1"/>
  <c r="BU225" i="16" a="1"/>
  <c r="BU225" i="16" s="1"/>
  <c r="BW225" i="16" a="1"/>
  <c r="BW225" i="16" s="1"/>
  <c r="CI225" i="16" a="1"/>
  <c r="CI225" i="16" s="1"/>
  <c r="AJ226" i="16"/>
  <c r="BP226" i="16"/>
  <c r="AJ228" i="16"/>
  <c r="AT228" i="16"/>
  <c r="FH16" i="18"/>
  <c r="FI16" i="18"/>
  <c r="FJ16" i="18"/>
  <c r="FK16" i="18"/>
  <c r="FL16" i="18"/>
  <c r="FM16" i="18"/>
  <c r="FN16" i="18"/>
  <c r="FO16" i="18"/>
  <c r="FP16" i="18"/>
  <c r="FQ16" i="18"/>
  <c r="FR16" i="18"/>
  <c r="FS16" i="18"/>
  <c r="FT16" i="18"/>
  <c r="FU16" i="18"/>
  <c r="FV16" i="18"/>
  <c r="FW16" i="18"/>
  <c r="FX16" i="18"/>
  <c r="FY16" i="18"/>
  <c r="FZ16" i="18"/>
  <c r="GA16" i="18"/>
  <c r="GB16" i="18"/>
  <c r="GC16" i="18"/>
  <c r="GD16" i="18"/>
  <c r="GE16" i="18"/>
  <c r="GF16" i="18"/>
  <c r="GG16" i="18"/>
  <c r="GH16" i="18"/>
  <c r="GI16" i="18"/>
  <c r="GJ16" i="18"/>
  <c r="GK16" i="18"/>
  <c r="GL16" i="18"/>
  <c r="FH23" i="18"/>
  <c r="AJ11" i="24" s="1"/>
  <c r="FH27" i="18"/>
  <c r="AJ14" i="24" s="1"/>
  <c r="FH37" i="18"/>
  <c r="AJ19" i="24" s="1"/>
  <c r="FH38" i="18"/>
  <c r="AJ20" i="24" s="1"/>
  <c r="AJ109" i="24" l="1"/>
  <c r="AJ82" i="24"/>
  <c r="AJ65" i="24"/>
  <c r="AJ39" i="24"/>
  <c r="AJ112" i="24"/>
  <c r="AJ85" i="24"/>
  <c r="AJ68" i="24"/>
  <c r="AJ42" i="24"/>
  <c r="AJ48" i="24"/>
  <c r="AJ118" i="24"/>
  <c r="AJ91" i="24"/>
  <c r="AJ74" i="24"/>
  <c r="AJ117" i="24"/>
  <c r="AJ90" i="24"/>
  <c r="AJ73" i="24"/>
  <c r="AJ47" i="24"/>
  <c r="CR168" i="16"/>
  <c r="BT168" i="16"/>
  <c r="CJ168" i="16"/>
  <c r="CP169" i="16"/>
  <c r="BR169" i="16"/>
  <c r="CH225" i="16" a="1"/>
  <c r="CH225" i="16" s="1"/>
  <c r="CM225" i="16" a="1"/>
  <c r="CM225" i="16" s="1"/>
  <c r="CB168" i="16"/>
  <c r="BY225" i="16" a="1"/>
  <c r="BY225" i="16" s="1"/>
  <c r="BQ225" i="16" a="1"/>
  <c r="BQ225" i="16" s="1"/>
  <c r="CT168" i="16"/>
  <c r="CL168" i="16"/>
  <c r="CD168" i="16"/>
  <c r="BV168" i="16"/>
  <c r="BZ225" i="16" a="1"/>
  <c r="BZ225" i="16" s="1"/>
  <c r="BX225" i="16" a="1"/>
  <c r="BX225" i="16" s="1"/>
  <c r="CS168" i="16"/>
  <c r="CK225" i="16" a="1"/>
  <c r="CK225" i="16" s="1"/>
  <c r="CC168" i="16"/>
  <c r="BU168" i="16"/>
  <c r="CE225" i="16" a="1"/>
  <c r="CE225" i="16" s="1"/>
  <c r="CS225" i="16" a="1"/>
  <c r="CS225" i="16" s="1"/>
  <c r="CF225" i="16" a="1"/>
  <c r="CF225" i="16" s="1"/>
  <c r="BP169" i="16"/>
  <c r="BX168" i="16"/>
  <c r="CQ225" i="16" a="1"/>
  <c r="CQ225" i="16" s="1"/>
  <c r="BP225" i="16" a="1"/>
  <c r="BP225" i="16" s="1"/>
  <c r="CC225" i="16" a="1"/>
  <c r="CC225" i="16" s="1"/>
  <c r="CN225" i="16" a="1"/>
  <c r="CN225" i="16" s="1"/>
  <c r="BY168" i="16"/>
  <c r="CG225" i="16" a="1"/>
  <c r="CG225" i="16" s="1"/>
  <c r="CO168" i="16"/>
  <c r="BZ169" i="16"/>
  <c r="CT225" i="16" a="1"/>
  <c r="CT225" i="16" s="1"/>
  <c r="CL225" i="16" a="1"/>
  <c r="CL225" i="16" s="1"/>
  <c r="CD225" i="16" a="1"/>
  <c r="CD225" i="16" s="1"/>
  <c r="BV225" i="16" a="1"/>
  <c r="BV225" i="16" s="1"/>
  <c r="BZ228" i="16"/>
  <c r="CR225" i="16" a="1"/>
  <c r="CR225" i="16" s="1"/>
  <c r="CJ225" i="16" a="1"/>
  <c r="CJ225" i="16" s="1"/>
  <c r="CB225" i="16" a="1"/>
  <c r="CB225" i="16" s="1"/>
  <c r="BT225" i="16" a="1"/>
  <c r="BT225" i="16" s="1"/>
  <c r="D66" i="19" l="1"/>
  <c r="BP66" i="19" s="1"/>
  <c r="D64" i="19"/>
  <c r="BP64" i="19" s="1"/>
  <c r="D61" i="19" l="1"/>
  <c r="BP61" i="19" s="1"/>
  <c r="D63" i="20"/>
  <c r="D62" i="20"/>
  <c r="D73" i="14"/>
  <c r="BP73" i="14" s="1"/>
  <c r="D72" i="14"/>
  <c r="BP72" i="14" s="1"/>
  <c r="D73" i="12"/>
  <c r="BP73" i="12" s="1"/>
  <c r="D72" i="12"/>
  <c r="BP72" i="12" s="1"/>
  <c r="CV24" i="18" l="1"/>
  <c r="FH24" i="18" s="1"/>
  <c r="CV21" i="18"/>
  <c r="FH21" i="18" s="1"/>
  <c r="D24" i="18"/>
  <c r="BP24" i="18" s="1"/>
  <c r="D21" i="18"/>
  <c r="BP21" i="18" s="1"/>
  <c r="DZ41" i="18"/>
  <c r="GL41" i="18" s="1"/>
  <c r="DY41" i="18"/>
  <c r="GK41" i="18" s="1"/>
  <c r="DX41" i="18"/>
  <c r="GJ41" i="18" s="1"/>
  <c r="DW41" i="18"/>
  <c r="GI41" i="18" s="1"/>
  <c r="DV41" i="18"/>
  <c r="GH41" i="18" s="1"/>
  <c r="DU41" i="18"/>
  <c r="GG41" i="18" s="1"/>
  <c r="DT41" i="18"/>
  <c r="GF41" i="18" s="1"/>
  <c r="DS41" i="18"/>
  <c r="GE41" i="18" s="1"/>
  <c r="DR41" i="18"/>
  <c r="GD41" i="18" s="1"/>
  <c r="DQ41" i="18"/>
  <c r="GC41" i="18" s="1"/>
  <c r="DP41" i="18"/>
  <c r="GB41" i="18" s="1"/>
  <c r="DO41" i="18"/>
  <c r="GA41" i="18" s="1"/>
  <c r="DN41" i="18"/>
  <c r="FZ41" i="18" s="1"/>
  <c r="DM41" i="18"/>
  <c r="FY41" i="18" s="1"/>
  <c r="DL41" i="18"/>
  <c r="FX41" i="18" s="1"/>
  <c r="DK41" i="18"/>
  <c r="FW41" i="18" s="1"/>
  <c r="DJ41" i="18"/>
  <c r="FV41" i="18" s="1"/>
  <c r="DI41" i="18"/>
  <c r="FU41" i="18" s="1"/>
  <c r="DH41" i="18"/>
  <c r="FT41" i="18" s="1"/>
  <c r="DG41" i="18"/>
  <c r="FS41" i="18" s="1"/>
  <c r="DF41" i="18"/>
  <c r="FR41" i="18" s="1"/>
  <c r="DE41" i="18"/>
  <c r="FQ41" i="18" s="1"/>
  <c r="DD41" i="18"/>
  <c r="FP41" i="18" s="1"/>
  <c r="DC41" i="18"/>
  <c r="FO41" i="18" s="1"/>
  <c r="DB41" i="18"/>
  <c r="FN41" i="18" s="1"/>
  <c r="DA41" i="18"/>
  <c r="FM41" i="18" s="1"/>
  <c r="CZ41" i="18"/>
  <c r="FL41" i="18" s="1"/>
  <c r="CY41" i="18"/>
  <c r="FK41" i="18" s="1"/>
  <c r="CX41" i="18"/>
  <c r="FJ41" i="18" s="1"/>
  <c r="CW41" i="18"/>
  <c r="FI41" i="18" s="1"/>
  <c r="CV41" i="18"/>
  <c r="FH41" i="18" s="1"/>
  <c r="AF42" i="18"/>
  <c r="CR42" i="18" s="1"/>
  <c r="AE42" i="18"/>
  <c r="CQ42" i="18" s="1"/>
  <c r="AD42" i="18"/>
  <c r="CP42" i="18" s="1"/>
  <c r="AB42" i="18"/>
  <c r="CN42" i="18" s="1"/>
  <c r="AA42" i="18"/>
  <c r="CM42" i="18" s="1"/>
  <c r="Z42" i="18"/>
  <c r="CL42" i="18" s="1"/>
  <c r="X42" i="18"/>
  <c r="CJ42" i="18" s="1"/>
  <c r="W42" i="18"/>
  <c r="CI42" i="18" s="1"/>
  <c r="V42" i="18"/>
  <c r="CH42" i="18" s="1"/>
  <c r="DM40" i="18"/>
  <c r="FY40" i="18" s="1"/>
  <c r="T42" i="18"/>
  <c r="CF42" i="18" s="1"/>
  <c r="S42" i="18"/>
  <c r="CE42" i="18" s="1"/>
  <c r="R42" i="18"/>
  <c r="CD42" i="18" s="1"/>
  <c r="DH40" i="18"/>
  <c r="FT40" i="18" s="1"/>
  <c r="O42" i="18"/>
  <c r="CA42" i="18" s="1"/>
  <c r="N42" i="18"/>
  <c r="BZ42" i="18" s="1"/>
  <c r="DD40" i="18"/>
  <c r="FP40" i="18" s="1"/>
  <c r="K42" i="18"/>
  <c r="BW42" i="18" s="1"/>
  <c r="J42" i="18"/>
  <c r="BV42" i="18" s="1"/>
  <c r="CZ40" i="18"/>
  <c r="FL40" i="18" s="1"/>
  <c r="G42" i="18"/>
  <c r="BS42" i="18" s="1"/>
  <c r="F42" i="18"/>
  <c r="BR42" i="18" s="1"/>
  <c r="CV40" i="18"/>
  <c r="FH40" i="18" s="1"/>
  <c r="CV15" i="18"/>
  <c r="FH15" i="18" s="1"/>
  <c r="D15" i="18"/>
  <c r="BP15" i="18" s="1"/>
  <c r="AH42" i="18" l="1"/>
  <c r="CZ42" i="18"/>
  <c r="FL42" i="18" s="1"/>
  <c r="DD42" i="18"/>
  <c r="FP42" i="18" s="1"/>
  <c r="DH42" i="18"/>
  <c r="FT42" i="18" s="1"/>
  <c r="DM42" i="18"/>
  <c r="FY42" i="18" s="1"/>
  <c r="H42" i="18"/>
  <c r="BT42" i="18" s="1"/>
  <c r="L42" i="18"/>
  <c r="BX42" i="18" s="1"/>
  <c r="P42" i="18"/>
  <c r="CB42" i="18" s="1"/>
  <c r="E42" i="18"/>
  <c r="BQ42" i="18" s="1"/>
  <c r="I42" i="18"/>
  <c r="BU42" i="18" s="1"/>
  <c r="M42" i="18"/>
  <c r="BY42" i="18" s="1"/>
  <c r="Q42" i="18"/>
  <c r="CC42" i="18" s="1"/>
  <c r="Y42" i="18"/>
  <c r="CK42" i="18" s="1"/>
  <c r="AC42" i="18"/>
  <c r="CO42" i="18" s="1"/>
  <c r="AG42" i="18"/>
  <c r="CS42" i="18" s="1"/>
  <c r="U42" i="18"/>
  <c r="CG42" i="18" s="1"/>
  <c r="DV42" i="18" l="1"/>
  <c r="GH42" i="18" s="1"/>
  <c r="DV40" i="18"/>
  <c r="GH40" i="18" s="1"/>
  <c r="DS42" i="18"/>
  <c r="GE42" i="18" s="1"/>
  <c r="DS40" i="18"/>
  <c r="GE40" i="18" s="1"/>
  <c r="DE42" i="18"/>
  <c r="FQ42" i="18" s="1"/>
  <c r="DE40" i="18"/>
  <c r="FQ40" i="18" s="1"/>
  <c r="DF42" i="18"/>
  <c r="FR42" i="18" s="1"/>
  <c r="DF40" i="18"/>
  <c r="FR40" i="18" s="1"/>
  <c r="DJ42" i="18"/>
  <c r="FV42" i="18" s="1"/>
  <c r="DJ40" i="18"/>
  <c r="FV40" i="18" s="1"/>
  <c r="DN42" i="18"/>
  <c r="FZ42" i="18" s="1"/>
  <c r="DN40" i="18"/>
  <c r="FZ40" i="18" s="1"/>
  <c r="CX42" i="18"/>
  <c r="FJ42" i="18" s="1"/>
  <c r="CX40" i="18"/>
  <c r="FJ40" i="18" s="1"/>
  <c r="D45" i="18"/>
  <c r="D42" i="18"/>
  <c r="BP42" i="18" s="1"/>
  <c r="DW42" i="18"/>
  <c r="GI42" i="18" s="1"/>
  <c r="DW40" i="18"/>
  <c r="GI40" i="18" s="1"/>
  <c r="DA42" i="18"/>
  <c r="FM42" i="18" s="1"/>
  <c r="DA40" i="18"/>
  <c r="FM40" i="18" s="1"/>
  <c r="DI42" i="18"/>
  <c r="FU42" i="18" s="1"/>
  <c r="DI40" i="18"/>
  <c r="FU40" i="18" s="1"/>
  <c r="DO42" i="18"/>
  <c r="GA42" i="18" s="1"/>
  <c r="DO40" i="18"/>
  <c r="GA40" i="18" s="1"/>
  <c r="DU42" i="18"/>
  <c r="GG42" i="18" s="1"/>
  <c r="DU40" i="18"/>
  <c r="GG40" i="18" s="1"/>
  <c r="DK42" i="18"/>
  <c r="FW42" i="18" s="1"/>
  <c r="DK40" i="18"/>
  <c r="FW40" i="18" s="1"/>
  <c r="DR42" i="18"/>
  <c r="GD42" i="18" s="1"/>
  <c r="DR40" i="18"/>
  <c r="GD40" i="18" s="1"/>
  <c r="DB42" i="18"/>
  <c r="FN42" i="18" s="1"/>
  <c r="DB40" i="18"/>
  <c r="FN40" i="18" s="1"/>
  <c r="CV45" i="18"/>
  <c r="FH45" i="18" s="1"/>
  <c r="CV42" i="18"/>
  <c r="FH42" i="18" s="1"/>
  <c r="DY42" i="18"/>
  <c r="GK42" i="18" s="1"/>
  <c r="DY40" i="18"/>
  <c r="GK40" i="18" s="1"/>
  <c r="DX42" i="18"/>
  <c r="GJ42" i="18" s="1"/>
  <c r="DX40" i="18"/>
  <c r="GJ40" i="18" s="1"/>
  <c r="DG42" i="18"/>
  <c r="FS42" i="18" s="1"/>
  <c r="DG40" i="18"/>
  <c r="FS40" i="18" s="1"/>
  <c r="DQ42" i="18"/>
  <c r="GC42" i="18" s="1"/>
  <c r="DQ40" i="18"/>
  <c r="GC40" i="18" s="1"/>
  <c r="DT42" i="18"/>
  <c r="GF42" i="18" s="1"/>
  <c r="DT40" i="18"/>
  <c r="GF40" i="18" s="1"/>
  <c r="DC42" i="18"/>
  <c r="FO42" i="18" s="1"/>
  <c r="DC40" i="18"/>
  <c r="FO40" i="18" s="1"/>
  <c r="CW42" i="18"/>
  <c r="FI42" i="18" s="1"/>
  <c r="CW40" i="18"/>
  <c r="FI40" i="18" s="1"/>
  <c r="DZ42" i="18"/>
  <c r="GL42" i="18" s="1"/>
  <c r="DZ40" i="18"/>
  <c r="GL40" i="18" s="1"/>
  <c r="CT42" i="18"/>
  <c r="HG7" i="18"/>
  <c r="DL42" i="18"/>
  <c r="FX42" i="18" s="1"/>
  <c r="DL40" i="18"/>
  <c r="FX40" i="18" s="1"/>
  <c r="DP42" i="18"/>
  <c r="GB42" i="18" s="1"/>
  <c r="DP40" i="18"/>
  <c r="GB40" i="18" s="1"/>
  <c r="CY42" i="18"/>
  <c r="FK42" i="18" s="1"/>
  <c r="CY40" i="18"/>
  <c r="FK40" i="18" s="1"/>
  <c r="E45" i="18"/>
  <c r="BQ45" i="18" l="1"/>
  <c r="BP45" i="18"/>
  <c r="CW45" i="18"/>
  <c r="FI45" i="18" s="1"/>
  <c r="F45" i="18"/>
  <c r="BR45" i="18" l="1"/>
  <c r="CX45" i="18"/>
  <c r="FJ45" i="18" s="1"/>
  <c r="G45" i="18"/>
  <c r="BS45" i="18" l="1"/>
  <c r="H45" i="18"/>
  <c r="CY45" i="18"/>
  <c r="FK45" i="18" s="1"/>
  <c r="BT45" i="18" l="1"/>
  <c r="CZ45" i="18"/>
  <c r="FL45" i="18" s="1"/>
  <c r="I45" i="18"/>
  <c r="BU45" i="18" l="1"/>
  <c r="DA45" i="18"/>
  <c r="FM45" i="18" s="1"/>
  <c r="J45" i="18"/>
  <c r="CW65" i="19"/>
  <c r="FI65" i="19" s="1"/>
  <c r="CX65" i="19"/>
  <c r="FJ65" i="19" s="1"/>
  <c r="CY65" i="19"/>
  <c r="FK65" i="19" s="1"/>
  <c r="CZ65" i="19"/>
  <c r="FL65" i="19" s="1"/>
  <c r="DA65" i="19"/>
  <c r="FM65" i="19" s="1"/>
  <c r="DB65" i="19"/>
  <c r="FN65" i="19" s="1"/>
  <c r="DC65" i="19"/>
  <c r="FO65" i="19" s="1"/>
  <c r="DD65" i="19"/>
  <c r="FP65" i="19" s="1"/>
  <c r="DE65" i="19"/>
  <c r="FQ65" i="19" s="1"/>
  <c r="DF65" i="19"/>
  <c r="FR65" i="19" s="1"/>
  <c r="DG65" i="19"/>
  <c r="FS65" i="19" s="1"/>
  <c r="DH65" i="19"/>
  <c r="FT65" i="19" s="1"/>
  <c r="DI65" i="19"/>
  <c r="FU65" i="19" s="1"/>
  <c r="DJ65" i="19"/>
  <c r="FV65" i="19" s="1"/>
  <c r="DK65" i="19"/>
  <c r="FW65" i="19" s="1"/>
  <c r="DL65" i="19"/>
  <c r="FX65" i="19" s="1"/>
  <c r="DM65" i="19"/>
  <c r="FY65" i="19" s="1"/>
  <c r="DN65" i="19"/>
  <c r="FZ65" i="19" s="1"/>
  <c r="DO65" i="19"/>
  <c r="GA65" i="19" s="1"/>
  <c r="DP65" i="19"/>
  <c r="GB65" i="19" s="1"/>
  <c r="DQ65" i="19"/>
  <c r="GC65" i="19" s="1"/>
  <c r="DR65" i="19"/>
  <c r="GD65" i="19" s="1"/>
  <c r="DS65" i="19"/>
  <c r="GE65" i="19" s="1"/>
  <c r="DT65" i="19"/>
  <c r="GF65" i="19" s="1"/>
  <c r="DU65" i="19"/>
  <c r="GG65" i="19" s="1"/>
  <c r="DV65" i="19"/>
  <c r="GH65" i="19" s="1"/>
  <c r="DW65" i="19"/>
  <c r="GI65" i="19" s="1"/>
  <c r="DX65" i="19"/>
  <c r="GJ65" i="19" s="1"/>
  <c r="DY65" i="19"/>
  <c r="GK65" i="19" s="1"/>
  <c r="DZ65" i="19"/>
  <c r="GL65" i="19" s="1"/>
  <c r="CV65" i="19"/>
  <c r="FH65" i="19" s="1"/>
  <c r="CW62" i="19"/>
  <c r="FI62" i="19" s="1"/>
  <c r="CX62" i="19"/>
  <c r="FJ62" i="19" s="1"/>
  <c r="CY62" i="19"/>
  <c r="FK62" i="19" s="1"/>
  <c r="CZ62" i="19"/>
  <c r="FL62" i="19" s="1"/>
  <c r="DA62" i="19"/>
  <c r="FM62" i="19" s="1"/>
  <c r="DB62" i="19"/>
  <c r="FN62" i="19" s="1"/>
  <c r="DC62" i="19"/>
  <c r="FO62" i="19" s="1"/>
  <c r="DD62" i="19"/>
  <c r="FP62" i="19" s="1"/>
  <c r="DE62" i="19"/>
  <c r="FQ62" i="19" s="1"/>
  <c r="DF62" i="19"/>
  <c r="FR62" i="19" s="1"/>
  <c r="DG62" i="19"/>
  <c r="FS62" i="19" s="1"/>
  <c r="DH62" i="19"/>
  <c r="FT62" i="19" s="1"/>
  <c r="DI62" i="19"/>
  <c r="FU62" i="19" s="1"/>
  <c r="DJ62" i="19"/>
  <c r="FV62" i="19" s="1"/>
  <c r="DK62" i="19"/>
  <c r="FW62" i="19" s="1"/>
  <c r="DL62" i="19"/>
  <c r="FX62" i="19" s="1"/>
  <c r="DM62" i="19"/>
  <c r="FY62" i="19" s="1"/>
  <c r="DN62" i="19"/>
  <c r="FZ62" i="19" s="1"/>
  <c r="DO62" i="19"/>
  <c r="GA62" i="19" s="1"/>
  <c r="DP62" i="19"/>
  <c r="GB62" i="19" s="1"/>
  <c r="DQ62" i="19"/>
  <c r="GC62" i="19" s="1"/>
  <c r="DR62" i="19"/>
  <c r="GD62" i="19" s="1"/>
  <c r="DS62" i="19"/>
  <c r="GE62" i="19" s="1"/>
  <c r="DT62" i="19"/>
  <c r="GF62" i="19" s="1"/>
  <c r="DU62" i="19"/>
  <c r="GG62" i="19" s="1"/>
  <c r="DV62" i="19"/>
  <c r="GH62" i="19" s="1"/>
  <c r="DW62" i="19"/>
  <c r="GI62" i="19" s="1"/>
  <c r="DX62" i="19"/>
  <c r="GJ62" i="19" s="1"/>
  <c r="DY62" i="19"/>
  <c r="GK62" i="19" s="1"/>
  <c r="DZ62" i="19"/>
  <c r="GL62" i="19" s="1"/>
  <c r="CV62" i="19"/>
  <c r="FH62" i="19" s="1"/>
  <c r="CV33" i="19"/>
  <c r="FH33" i="19" s="1"/>
  <c r="CV30" i="19"/>
  <c r="FH30" i="19" s="1"/>
  <c r="CV21" i="19"/>
  <c r="FH21" i="19" s="1"/>
  <c r="CV66" i="19"/>
  <c r="FH66" i="19" s="1"/>
  <c r="CV64" i="19"/>
  <c r="FH64" i="19" s="1"/>
  <c r="CV61" i="19"/>
  <c r="FH61" i="19" s="1"/>
  <c r="BV45" i="18" l="1"/>
  <c r="DB45" i="18"/>
  <c r="FN45" i="18" s="1"/>
  <c r="K45" i="18"/>
  <c r="BW45" i="18" l="1"/>
  <c r="CV69" i="19"/>
  <c r="FH69" i="19" s="1"/>
  <c r="CV63" i="19"/>
  <c r="FH63" i="19" s="1"/>
  <c r="DC45" i="18"/>
  <c r="FO45" i="18" s="1"/>
  <c r="L45" i="18"/>
  <c r="BX45" i="18" l="1"/>
  <c r="M45" i="18"/>
  <c r="DD45" i="18"/>
  <c r="FP45" i="18" s="1"/>
  <c r="BY45" i="18" l="1"/>
  <c r="DE45" i="18"/>
  <c r="FQ45" i="18" s="1"/>
  <c r="N45" i="18"/>
  <c r="BZ45" i="18" l="1"/>
  <c r="DF45" i="18"/>
  <c r="FR45" i="18" s="1"/>
  <c r="O45" i="18"/>
  <c r="CA45" i="18" l="1"/>
  <c r="DG45" i="18"/>
  <c r="FS45" i="18" s="1"/>
  <c r="P45" i="18"/>
  <c r="D33" i="19"/>
  <c r="BP33" i="19" s="1"/>
  <c r="D30" i="19"/>
  <c r="BP30" i="19" s="1"/>
  <c r="D21" i="19"/>
  <c r="BP21" i="19" s="1"/>
  <c r="CB45" i="18" l="1"/>
  <c r="D69" i="19"/>
  <c r="D63" i="19"/>
  <c r="BP63" i="19" s="1"/>
  <c r="Q45" i="18"/>
  <c r="DH45" i="18"/>
  <c r="FT45" i="18" s="1"/>
  <c r="CC45" i="18" l="1"/>
  <c r="BP69" i="19"/>
  <c r="DI45" i="18"/>
  <c r="FU45" i="18" s="1"/>
  <c r="R45" i="18"/>
  <c r="CD45" i="18" l="1"/>
  <c r="DJ45" i="18"/>
  <c r="FV45" i="18" s="1"/>
  <c r="S45" i="18"/>
  <c r="CE45" i="18" l="1"/>
  <c r="DK45" i="18"/>
  <c r="FW45" i="18" s="1"/>
  <c r="T45" i="18"/>
  <c r="CF45" i="18" l="1"/>
  <c r="DL45" i="18"/>
  <c r="FX45" i="18" s="1"/>
  <c r="U45" i="18"/>
  <c r="CG45" i="18" l="1"/>
  <c r="V45" i="18"/>
  <c r="DM45" i="18"/>
  <c r="FY45" i="18" s="1"/>
  <c r="CH45" i="18" l="1"/>
  <c r="W45" i="18"/>
  <c r="DN45" i="18"/>
  <c r="FZ45" i="18" s="1"/>
  <c r="E103" i="20"/>
  <c r="F103" i="20"/>
  <c r="G103" i="20"/>
  <c r="H103" i="20"/>
  <c r="I103" i="20"/>
  <c r="J103" i="20"/>
  <c r="K103" i="20"/>
  <c r="L103" i="20"/>
  <c r="M103" i="20"/>
  <c r="N103" i="20"/>
  <c r="O103" i="20"/>
  <c r="P103" i="20"/>
  <c r="Q103" i="20"/>
  <c r="R103" i="20"/>
  <c r="S103" i="20"/>
  <c r="T103" i="20"/>
  <c r="U103" i="20"/>
  <c r="V103" i="20"/>
  <c r="W103" i="20"/>
  <c r="X103" i="20"/>
  <c r="Y103" i="20"/>
  <c r="Z103" i="20"/>
  <c r="AA103" i="20"/>
  <c r="AB103" i="20"/>
  <c r="AC103" i="20"/>
  <c r="AD103" i="20"/>
  <c r="AE103" i="20"/>
  <c r="AF103" i="20"/>
  <c r="AG103" i="20"/>
  <c r="AH103" i="20"/>
  <c r="BN103" i="20"/>
  <c r="BM103" i="20"/>
  <c r="BL103" i="20"/>
  <c r="BK103" i="20"/>
  <c r="BJ103" i="20"/>
  <c r="BI103" i="20"/>
  <c r="BH103" i="20"/>
  <c r="BG103" i="20"/>
  <c r="BF103" i="20"/>
  <c r="BE103" i="20"/>
  <c r="BD103" i="20"/>
  <c r="BC103" i="20"/>
  <c r="BB103" i="20"/>
  <c r="BA103" i="20"/>
  <c r="AZ103" i="20"/>
  <c r="AY103" i="20"/>
  <c r="AX103" i="20"/>
  <c r="AW103" i="20"/>
  <c r="AV103" i="20"/>
  <c r="AU103" i="20"/>
  <c r="AT103" i="20"/>
  <c r="AS103" i="20"/>
  <c r="AR103" i="20"/>
  <c r="AQ103" i="20"/>
  <c r="AP103" i="20"/>
  <c r="AO103" i="20"/>
  <c r="AN103" i="20"/>
  <c r="AM103" i="20"/>
  <c r="AL103" i="20"/>
  <c r="AK103" i="20"/>
  <c r="AJ103" i="20"/>
  <c r="D103" i="20"/>
  <c r="BN94" i="20"/>
  <c r="BM94" i="20"/>
  <c r="BL94" i="20"/>
  <c r="BK94" i="20"/>
  <c r="BJ94" i="20"/>
  <c r="BI94" i="20"/>
  <c r="BH94" i="20"/>
  <c r="BG94" i="20"/>
  <c r="BF94" i="20"/>
  <c r="BE94" i="20"/>
  <c r="BD94" i="20"/>
  <c r="BC94" i="20"/>
  <c r="BB94" i="20"/>
  <c r="BA94" i="20"/>
  <c r="AZ94" i="20"/>
  <c r="AY94" i="20"/>
  <c r="AX94" i="20"/>
  <c r="AW94" i="20"/>
  <c r="AV94" i="20"/>
  <c r="AU94" i="20"/>
  <c r="AT94" i="20"/>
  <c r="AS94" i="20"/>
  <c r="AR94" i="20"/>
  <c r="AQ94" i="20"/>
  <c r="AP94" i="20"/>
  <c r="AO94" i="20"/>
  <c r="AN94" i="20"/>
  <c r="AM94" i="20"/>
  <c r="AL94" i="20"/>
  <c r="AK94" i="20"/>
  <c r="AJ94" i="20"/>
  <c r="E94" i="20"/>
  <c r="F94" i="20"/>
  <c r="G94" i="20"/>
  <c r="H94" i="20"/>
  <c r="I94" i="20"/>
  <c r="J94" i="20"/>
  <c r="K94" i="20"/>
  <c r="L94" i="20"/>
  <c r="M94" i="20"/>
  <c r="N94" i="20"/>
  <c r="O94" i="20"/>
  <c r="P94" i="20"/>
  <c r="Q94" i="20"/>
  <c r="R94" i="20"/>
  <c r="S94" i="20"/>
  <c r="T94" i="20"/>
  <c r="U94" i="20"/>
  <c r="V94" i="20"/>
  <c r="W94" i="20"/>
  <c r="X94" i="20"/>
  <c r="Y94" i="20"/>
  <c r="Z94" i="20"/>
  <c r="AA94" i="20"/>
  <c r="AB94" i="20"/>
  <c r="AC94" i="20"/>
  <c r="AD94" i="20"/>
  <c r="AE94" i="20"/>
  <c r="AF94" i="20"/>
  <c r="AG94" i="20"/>
  <c r="AH94" i="20"/>
  <c r="D94" i="20"/>
  <c r="AJ87" i="20"/>
  <c r="D87" i="20"/>
  <c r="BN81" i="20"/>
  <c r="BM81" i="20"/>
  <c r="BL81" i="20"/>
  <c r="BK81" i="20"/>
  <c r="BJ81" i="20"/>
  <c r="BI81" i="20"/>
  <c r="BH81" i="20"/>
  <c r="BG81" i="20"/>
  <c r="BF81" i="20"/>
  <c r="BE81" i="20"/>
  <c r="BD81" i="20"/>
  <c r="BC81" i="20"/>
  <c r="BB81" i="20"/>
  <c r="BA81" i="20"/>
  <c r="AZ81" i="20"/>
  <c r="AY81" i="20"/>
  <c r="AX81" i="20"/>
  <c r="AW81" i="20"/>
  <c r="AV81" i="20"/>
  <c r="AU81" i="20"/>
  <c r="AT81" i="20"/>
  <c r="AS81" i="20"/>
  <c r="AR81" i="20"/>
  <c r="AQ81" i="20"/>
  <c r="AP81" i="20"/>
  <c r="AO81" i="20"/>
  <c r="AN81" i="20"/>
  <c r="AM81" i="20"/>
  <c r="AL81" i="20"/>
  <c r="AK81" i="20"/>
  <c r="AJ81" i="20"/>
  <c r="E81" i="20"/>
  <c r="F81" i="20"/>
  <c r="G81" i="20"/>
  <c r="H81" i="20"/>
  <c r="I81" i="20"/>
  <c r="J81" i="20"/>
  <c r="K81" i="20"/>
  <c r="L81" i="20"/>
  <c r="M81" i="20"/>
  <c r="N81" i="20"/>
  <c r="O81" i="20"/>
  <c r="P81" i="20"/>
  <c r="Q81" i="20"/>
  <c r="R81" i="20"/>
  <c r="S81" i="20"/>
  <c r="T81" i="20"/>
  <c r="U81" i="20"/>
  <c r="V81" i="20"/>
  <c r="W81" i="20"/>
  <c r="X81" i="20"/>
  <c r="Y81" i="20"/>
  <c r="Z81" i="20"/>
  <c r="AA81" i="20"/>
  <c r="AB81" i="20"/>
  <c r="AC81" i="20"/>
  <c r="AD81" i="20"/>
  <c r="AE81" i="20"/>
  <c r="AF81" i="20"/>
  <c r="AG81" i="20"/>
  <c r="AH81" i="20"/>
  <c r="D81" i="20"/>
  <c r="CI45" i="18" l="1"/>
  <c r="X45" i="18"/>
  <c r="DO45" i="18"/>
  <c r="GA45" i="18" s="1"/>
  <c r="CJ45" i="18" l="1"/>
  <c r="DP45" i="18"/>
  <c r="GB45" i="18" s="1"/>
  <c r="Y45" i="18"/>
  <c r="AJ34" i="20"/>
  <c r="AJ31" i="20"/>
  <c r="AJ22" i="20"/>
  <c r="CK45" i="18" l="1"/>
  <c r="DQ45" i="18"/>
  <c r="GC45" i="18" s="1"/>
  <c r="Z45" i="18"/>
  <c r="D67" i="20"/>
  <c r="CL45" i="18" l="1"/>
  <c r="AJ67" i="20"/>
  <c r="AJ62" i="20"/>
  <c r="DR45" i="18"/>
  <c r="GD45" i="18" s="1"/>
  <c r="AA45" i="18"/>
  <c r="CM45" i="18" l="1"/>
  <c r="DS45" i="18"/>
  <c r="GE45" i="18" s="1"/>
  <c r="AB45" i="18"/>
  <c r="D31" i="20"/>
  <c r="CN45" i="18" l="1"/>
  <c r="DT45" i="18"/>
  <c r="GF45" i="18" s="1"/>
  <c r="AC45" i="18"/>
  <c r="AJ63" i="20"/>
  <c r="D65" i="20"/>
  <c r="CO45" i="18" l="1"/>
  <c r="DU45" i="18"/>
  <c r="GG45" i="18" s="1"/>
  <c r="AD45" i="18"/>
  <c r="AJ65" i="20"/>
  <c r="CP45" i="18" l="1"/>
  <c r="AJ70" i="20"/>
  <c r="AJ64" i="20"/>
  <c r="AE45" i="18"/>
  <c r="DV45" i="18"/>
  <c r="GH45" i="18" s="1"/>
  <c r="CQ45" i="18" l="1"/>
  <c r="AF45" i="18"/>
  <c r="DW45" i="18"/>
  <c r="GI45" i="18" s="1"/>
  <c r="CR45" i="18" l="1"/>
  <c r="DX45" i="18"/>
  <c r="GJ45" i="18" s="1"/>
  <c r="AG45" i="18"/>
  <c r="CS45" i="18" l="1"/>
  <c r="DY45" i="18"/>
  <c r="GK45" i="18" s="1"/>
  <c r="DZ45" i="18" l="1"/>
  <c r="GL45" i="18" s="1"/>
  <c r="HK21" i="18" s="1"/>
  <c r="HK31" i="18" s="1"/>
  <c r="AH45" i="18" l="1"/>
  <c r="E14" i="17" s="1"/>
  <c r="CT45" i="18" l="1"/>
  <c r="D34" i="20" l="1"/>
  <c r="D22" i="20"/>
  <c r="D64" i="20" l="1"/>
  <c r="D70" i="20" l="1"/>
  <c r="BU30" i="20" l="1" a="1"/>
  <c r="BU30" i="20" s="1"/>
  <c r="D10" i="20" l="1"/>
  <c r="BS31" i="20" s="1"/>
  <c r="AJ10" i="20"/>
  <c r="D11" i="20" l="1"/>
  <c r="D7" i="20"/>
  <c r="D15" i="20"/>
  <c r="AJ11" i="20"/>
  <c r="AJ7" i="20" l="1"/>
  <c r="AJ12" i="20"/>
  <c r="D12" i="20"/>
  <c r="AJ15" i="20"/>
  <c r="D73" i="20"/>
  <c r="D123" i="20" l="1"/>
  <c r="D117" i="20"/>
  <c r="AJ73" i="20"/>
  <c r="AJ123" i="20" l="1"/>
  <c r="AJ117" i="20"/>
  <c r="D64" i="16" l="1"/>
  <c r="BP64" i="16" s="1"/>
  <c r="D62" i="16"/>
  <c r="BP62" i="16" s="1"/>
  <c r="D61" i="16"/>
  <c r="BP61" i="16" s="1"/>
  <c r="D58" i="16"/>
  <c r="BP58" i="16" s="1"/>
  <c r="D56" i="16"/>
  <c r="BP56" i="16" s="1"/>
  <c r="D55" i="16"/>
  <c r="D48" i="16"/>
  <c r="BP48" i="16" s="1"/>
  <c r="D45" i="16"/>
  <c r="BP45" i="16" s="1"/>
  <c r="D44" i="16"/>
  <c r="BP44" i="16" s="1"/>
  <c r="D64" i="15"/>
  <c r="BP64" i="15" s="1"/>
  <c r="D63" i="15"/>
  <c r="BP63" i="15" s="1"/>
  <c r="D62" i="15"/>
  <c r="BP62" i="15" s="1"/>
  <c r="D61" i="15"/>
  <c r="BP61" i="15" s="1"/>
  <c r="D58" i="15"/>
  <c r="BP58" i="15" s="1"/>
  <c r="D57" i="15"/>
  <c r="BP57" i="15" s="1"/>
  <c r="D56" i="15"/>
  <c r="BP56" i="15" s="1"/>
  <c r="D55" i="15"/>
  <c r="F52" i="15"/>
  <c r="BR52" i="15" s="1"/>
  <c r="G52" i="15"/>
  <c r="BS52" i="15" s="1"/>
  <c r="H52" i="15"/>
  <c r="BT52" i="15" s="1"/>
  <c r="I52" i="15"/>
  <c r="BU52" i="15" s="1"/>
  <c r="J52" i="15"/>
  <c r="BV52" i="15" s="1"/>
  <c r="K52" i="15"/>
  <c r="BW52" i="15" s="1"/>
  <c r="L52" i="15"/>
  <c r="BX52" i="15" s="1"/>
  <c r="M52" i="15"/>
  <c r="BY52" i="15" s="1"/>
  <c r="N52" i="15"/>
  <c r="BZ52" i="15" s="1"/>
  <c r="O52" i="15"/>
  <c r="CA52" i="15" s="1"/>
  <c r="P52" i="15"/>
  <c r="CB52" i="15" s="1"/>
  <c r="Q52" i="15"/>
  <c r="CC52" i="15" s="1"/>
  <c r="R52" i="15"/>
  <c r="CD52" i="15" s="1"/>
  <c r="S52" i="15"/>
  <c r="CE52" i="15" s="1"/>
  <c r="T52" i="15"/>
  <c r="CF52" i="15" s="1"/>
  <c r="U52" i="15"/>
  <c r="CG52" i="15" s="1"/>
  <c r="V52" i="15"/>
  <c r="CH52" i="15" s="1"/>
  <c r="W52" i="15"/>
  <c r="CI52" i="15" s="1"/>
  <c r="X52" i="15"/>
  <c r="CJ52" i="15" s="1"/>
  <c r="Y52" i="15"/>
  <c r="CK52" i="15" s="1"/>
  <c r="Z52" i="15"/>
  <c r="CL52" i="15" s="1"/>
  <c r="AA52" i="15"/>
  <c r="CM52" i="15" s="1"/>
  <c r="AB52" i="15"/>
  <c r="CN52" i="15" s="1"/>
  <c r="AC52" i="15"/>
  <c r="CO52" i="15" s="1"/>
  <c r="AD52" i="15"/>
  <c r="CP52" i="15" s="1"/>
  <c r="AE52" i="15"/>
  <c r="CQ52" i="15" s="1"/>
  <c r="AF52" i="15"/>
  <c r="CR52" i="15" s="1"/>
  <c r="AG52" i="15"/>
  <c r="CS52" i="15" s="1"/>
  <c r="D51" i="15"/>
  <c r="BP51" i="15" s="1"/>
  <c r="D48" i="15"/>
  <c r="BP48" i="15" s="1"/>
  <c r="D45" i="15"/>
  <c r="BP45" i="15" s="1"/>
  <c r="D44" i="15"/>
  <c r="BP44" i="15" s="1"/>
  <c r="AH52" i="15" l="1"/>
  <c r="CT52" i="15" s="1"/>
  <c r="D218" i="16"/>
  <c r="BP55" i="16"/>
  <c r="BP218" i="16" s="1"/>
  <c r="BP55" i="15"/>
  <c r="BP218" i="15" s="1"/>
  <c r="D218" i="15"/>
  <c r="D126" i="12" l="1"/>
  <c r="BP126" i="12" s="1"/>
  <c r="D125" i="12"/>
  <c r="BP125" i="12" s="1"/>
  <c r="D124" i="12"/>
  <c r="BP124" i="12" s="1"/>
  <c r="D123" i="12"/>
  <c r="BP123" i="12" s="1"/>
  <c r="D94" i="12"/>
  <c r="BP94" i="12" s="1"/>
  <c r="D93" i="12"/>
  <c r="BP93" i="12" s="1"/>
  <c r="E51" i="16" l="1"/>
  <c r="BQ51" i="16" s="1"/>
  <c r="F51" i="16"/>
  <c r="BR51" i="16" s="1"/>
  <c r="G51" i="16"/>
  <c r="BS51" i="16" s="1"/>
  <c r="H51" i="16"/>
  <c r="BT51" i="16" s="1"/>
  <c r="I51" i="16"/>
  <c r="BU51" i="16" s="1"/>
  <c r="J51" i="16"/>
  <c r="BV51" i="16" s="1"/>
  <c r="K51" i="16"/>
  <c r="BW51" i="16" s="1"/>
  <c r="L51" i="16"/>
  <c r="BX51" i="16" s="1"/>
  <c r="M51" i="16"/>
  <c r="BY51" i="16" s="1"/>
  <c r="N51" i="16"/>
  <c r="BZ51" i="16" s="1"/>
  <c r="O51" i="16"/>
  <c r="CA51" i="16" s="1"/>
  <c r="P51" i="16"/>
  <c r="CB51" i="16" s="1"/>
  <c r="Q51" i="16"/>
  <c r="CC51" i="16" s="1"/>
  <c r="R51" i="16"/>
  <c r="CD51" i="16" s="1"/>
  <c r="S51" i="16"/>
  <c r="CE51" i="16" s="1"/>
  <c r="T51" i="16"/>
  <c r="CF51" i="16" s="1"/>
  <c r="U51" i="16"/>
  <c r="CG51" i="16" s="1"/>
  <c r="V51" i="16"/>
  <c r="CH51" i="16" s="1"/>
  <c r="W51" i="16"/>
  <c r="CI51" i="16" s="1"/>
  <c r="X51" i="16"/>
  <c r="CJ51" i="16" s="1"/>
  <c r="Y51" i="16"/>
  <c r="CK51" i="16" s="1"/>
  <c r="Z51" i="16"/>
  <c r="CL51" i="16" s="1"/>
  <c r="AA51" i="16"/>
  <c r="CM51" i="16" s="1"/>
  <c r="AB51" i="16"/>
  <c r="CN51" i="16" s="1"/>
  <c r="AC51" i="16"/>
  <c r="CO51" i="16" s="1"/>
  <c r="AD51" i="16"/>
  <c r="CP51" i="16" s="1"/>
  <c r="AE51" i="16"/>
  <c r="CQ51" i="16" s="1"/>
  <c r="AF51" i="16"/>
  <c r="CR51" i="16" s="1"/>
  <c r="AG51" i="16"/>
  <c r="CS51" i="16" s="1"/>
  <c r="AH51" i="16"/>
  <c r="CT51" i="16" s="1"/>
  <c r="D51" i="16"/>
  <c r="BP51" i="16" s="1"/>
  <c r="E52" i="15"/>
  <c r="BQ52" i="15" s="1"/>
  <c r="D52" i="15"/>
  <c r="BP52" i="15" s="1"/>
  <c r="D17" i="14"/>
  <c r="BP17" i="14" s="1"/>
  <c r="D29" i="14"/>
  <c r="BP29" i="14" s="1"/>
  <c r="D53" i="14"/>
  <c r="BP53" i="14" s="1"/>
  <c r="D32" i="14" l="1"/>
  <c r="BP32" i="14" s="1"/>
  <c r="D81" i="14" l="1"/>
  <c r="D74" i="14"/>
  <c r="AH51" i="15"/>
  <c r="CT51" i="15" s="1"/>
  <c r="D82" i="14"/>
  <c r="AH63" i="15"/>
  <c r="CT63" i="15" s="1"/>
  <c r="D83" i="14"/>
  <c r="BP83" i="14" s="1"/>
  <c r="BP81" i="14" l="1"/>
  <c r="BP213" i="14" s="1"/>
  <c r="BP223" i="14" s="1"/>
  <c r="D213" i="14"/>
  <c r="D223" i="14" s="1"/>
  <c r="D214" i="14"/>
  <c r="D224" i="14" s="1"/>
  <c r="BP82" i="14"/>
  <c r="BP214" i="14" s="1"/>
  <c r="BP224" i="14" s="1"/>
  <c r="D219" i="14"/>
  <c r="D230" i="14" s="1"/>
  <c r="BP74" i="14"/>
  <c r="BP219" i="14" s="1"/>
  <c r="BP230" i="14" s="1"/>
  <c r="F51" i="15" l="1"/>
  <c r="BR51" i="15" s="1"/>
  <c r="E51" i="15"/>
  <c r="BQ51" i="15" s="1"/>
  <c r="G51" i="15"/>
  <c r="BS51" i="15" s="1"/>
  <c r="I63" i="15" l="1"/>
  <c r="BU63" i="15" s="1"/>
  <c r="I51" i="15"/>
  <c r="BU51" i="15" s="1"/>
  <c r="G63" i="15"/>
  <c r="BS63" i="15" s="1"/>
  <c r="G57" i="15"/>
  <c r="BS57" i="15" s="1"/>
  <c r="H51" i="15"/>
  <c r="BT51" i="15" s="1"/>
  <c r="E63" i="15"/>
  <c r="BQ63" i="15" s="1"/>
  <c r="E57" i="15"/>
  <c r="BQ57" i="15" s="1"/>
  <c r="F63" i="15"/>
  <c r="BR63" i="15" s="1"/>
  <c r="F57" i="15"/>
  <c r="BR57" i="15" s="1"/>
  <c r="I57" i="15" l="1"/>
  <c r="BU57" i="15" s="1"/>
  <c r="H63" i="15"/>
  <c r="BT63" i="15" s="1"/>
  <c r="H57" i="15"/>
  <c r="BT57" i="15" s="1"/>
  <c r="J63" i="15"/>
  <c r="BV63" i="15" s="1"/>
  <c r="J51" i="15"/>
  <c r="BV51" i="15" s="1"/>
  <c r="K51" i="15" l="1"/>
  <c r="BW51" i="15" s="1"/>
  <c r="J57" i="15"/>
  <c r="BV57" i="15" s="1"/>
  <c r="N63" i="15"/>
  <c r="BZ63" i="15" s="1"/>
  <c r="N51" i="15"/>
  <c r="BZ51" i="15" s="1"/>
  <c r="K63" i="15" l="1"/>
  <c r="BW63" i="15" s="1"/>
  <c r="K57" i="15"/>
  <c r="BW57" i="15" s="1"/>
  <c r="L63" i="15"/>
  <c r="BX63" i="15" s="1"/>
  <c r="L51" i="15"/>
  <c r="BX51" i="15" s="1"/>
  <c r="O63" i="15"/>
  <c r="CA63" i="15" s="1"/>
  <c r="O51" i="15"/>
  <c r="CA51" i="15" s="1"/>
  <c r="L57" i="15" l="1"/>
  <c r="BX57" i="15" s="1"/>
  <c r="P63" i="15"/>
  <c r="CB63" i="15" s="1"/>
  <c r="P51" i="15"/>
  <c r="CB51" i="15" s="1"/>
  <c r="M63" i="15"/>
  <c r="BY63" i="15" s="1"/>
  <c r="M51" i="15"/>
  <c r="BY51" i="15" s="1"/>
  <c r="M57" i="15" l="1"/>
  <c r="BY57" i="15" s="1"/>
  <c r="N57" i="15"/>
  <c r="BZ57" i="15" s="1"/>
  <c r="Q63" i="15"/>
  <c r="CC63" i="15" s="1"/>
  <c r="Q51" i="15"/>
  <c r="CC51" i="15" s="1"/>
  <c r="R63" i="15" l="1"/>
  <c r="CD63" i="15" s="1"/>
  <c r="R51" i="15"/>
  <c r="CD51" i="15" s="1"/>
  <c r="O57" i="15"/>
  <c r="CA57" i="15" s="1"/>
  <c r="P57" i="15" l="1"/>
  <c r="CB57" i="15" s="1"/>
  <c r="S63" i="15"/>
  <c r="CE63" i="15" s="1"/>
  <c r="S51" i="15"/>
  <c r="CE51" i="15" s="1"/>
  <c r="Q57" i="15" l="1"/>
  <c r="CC57" i="15" s="1"/>
  <c r="T63" i="15"/>
  <c r="CF63" i="15" s="1"/>
  <c r="T51" i="15"/>
  <c r="CF51" i="15" s="1"/>
  <c r="U63" i="15" l="1"/>
  <c r="CG63" i="15" s="1"/>
  <c r="U51" i="15"/>
  <c r="CG51" i="15" s="1"/>
  <c r="R57" i="15"/>
  <c r="CD57" i="15" s="1"/>
  <c r="V63" i="15" l="1"/>
  <c r="CH63" i="15" s="1"/>
  <c r="V51" i="15"/>
  <c r="CH51" i="15" s="1"/>
  <c r="S57" i="15"/>
  <c r="CE57" i="15" s="1"/>
  <c r="W63" i="15" l="1"/>
  <c r="CI63" i="15" s="1"/>
  <c r="W51" i="15"/>
  <c r="CI51" i="15" s="1"/>
  <c r="T57" i="15"/>
  <c r="CF57" i="15" s="1"/>
  <c r="U57" i="15" l="1"/>
  <c r="CG57" i="15" s="1"/>
  <c r="X63" i="15"/>
  <c r="CJ63" i="15" s="1"/>
  <c r="X51" i="15"/>
  <c r="CJ51" i="15" s="1"/>
  <c r="Y63" i="15" l="1"/>
  <c r="CK63" i="15" s="1"/>
  <c r="Y51" i="15"/>
  <c r="CK51" i="15" s="1"/>
  <c r="V57" i="15"/>
  <c r="CH57" i="15" s="1"/>
  <c r="W57" i="15" l="1"/>
  <c r="CI57" i="15" s="1"/>
  <c r="Z63" i="15"/>
  <c r="CL63" i="15" s="1"/>
  <c r="Z51" i="15"/>
  <c r="CL51" i="15" s="1"/>
  <c r="AA63" i="15" l="1"/>
  <c r="CM63" i="15" s="1"/>
  <c r="AA51" i="15"/>
  <c r="CM51" i="15" s="1"/>
  <c r="X57" i="15"/>
  <c r="CJ57" i="15" s="1"/>
  <c r="Y57" i="15" l="1"/>
  <c r="CK57" i="15" s="1"/>
  <c r="AB63" i="15"/>
  <c r="CN63" i="15" s="1"/>
  <c r="AB51" i="15"/>
  <c r="CN51" i="15" s="1"/>
  <c r="AC63" i="15" l="1"/>
  <c r="CO63" i="15" s="1"/>
  <c r="AC51" i="15"/>
  <c r="CO51" i="15" s="1"/>
  <c r="Z57" i="15"/>
  <c r="CL57" i="15" s="1"/>
  <c r="AD63" i="15" l="1"/>
  <c r="CP63" i="15" s="1"/>
  <c r="AD51" i="15"/>
  <c r="CP51" i="15" s="1"/>
  <c r="AA57" i="15"/>
  <c r="CM57" i="15" s="1"/>
  <c r="AB57" i="15" l="1"/>
  <c r="CN57" i="15" s="1"/>
  <c r="AE63" i="15"/>
  <c r="CQ63" i="15" s="1"/>
  <c r="AE51" i="15"/>
  <c r="CQ51" i="15" s="1"/>
  <c r="AF63" i="15" l="1"/>
  <c r="CR63" i="15" s="1"/>
  <c r="AF51" i="15"/>
  <c r="CR51" i="15" s="1"/>
  <c r="AC57" i="15"/>
  <c r="CO57" i="15" s="1"/>
  <c r="AG63" i="15" l="1"/>
  <c r="CS63" i="15" s="1"/>
  <c r="AG51" i="15"/>
  <c r="CS51" i="15" s="1"/>
  <c r="AD57" i="15"/>
  <c r="CP57" i="15" s="1"/>
  <c r="AE57" i="15" l="1"/>
  <c r="CQ57" i="15" s="1"/>
  <c r="AF57" i="15" l="1"/>
  <c r="CR57" i="15" s="1"/>
  <c r="AG57" i="15" l="1"/>
  <c r="CS57" i="15" s="1"/>
  <c r="AH57" i="15" l="1"/>
  <c r="CT57" i="15" s="1"/>
  <c r="D74" i="12" l="1"/>
  <c r="BP74" i="12" l="1"/>
  <c r="BP219" i="12" s="1"/>
  <c r="D219" i="12"/>
  <c r="D83" i="12"/>
  <c r="BP83" i="12" s="1"/>
  <c r="AH38" i="16" l="1"/>
  <c r="CT38" i="16" s="1"/>
  <c r="D38" i="16"/>
  <c r="BP38" i="16" s="1"/>
  <c r="AH31" i="16"/>
  <c r="CT31" i="16" s="1"/>
  <c r="AG31" i="16"/>
  <c r="CS31" i="16" s="1"/>
  <c r="AF31" i="16"/>
  <c r="CR31" i="16" s="1"/>
  <c r="AE31" i="16"/>
  <c r="CQ31" i="16" s="1"/>
  <c r="AD31" i="16"/>
  <c r="CP31" i="16" s="1"/>
  <c r="AC31" i="16"/>
  <c r="CO31" i="16" s="1"/>
  <c r="AB31" i="16"/>
  <c r="CN31" i="16" s="1"/>
  <c r="AA31" i="16"/>
  <c r="CM31" i="16" s="1"/>
  <c r="Z31" i="16"/>
  <c r="CL31" i="16" s="1"/>
  <c r="Y31" i="16"/>
  <c r="CK31" i="16" s="1"/>
  <c r="X31" i="16"/>
  <c r="CJ31" i="16" s="1"/>
  <c r="W31" i="16"/>
  <c r="CI31" i="16" s="1"/>
  <c r="V31" i="16"/>
  <c r="CH31" i="16" s="1"/>
  <c r="U31" i="16"/>
  <c r="CG31" i="16" s="1"/>
  <c r="T31" i="16"/>
  <c r="CF31" i="16" s="1"/>
  <c r="S31" i="16"/>
  <c r="CE31" i="16" s="1"/>
  <c r="R31" i="16"/>
  <c r="CD31" i="16" s="1"/>
  <c r="Q31" i="16"/>
  <c r="CC31" i="16" s="1"/>
  <c r="P31" i="16"/>
  <c r="CB31" i="16" s="1"/>
  <c r="O31" i="16"/>
  <c r="CA31" i="16" s="1"/>
  <c r="N31" i="16"/>
  <c r="BZ31" i="16" s="1"/>
  <c r="M31" i="16"/>
  <c r="BY31" i="16" s="1"/>
  <c r="L31" i="16"/>
  <c r="BX31" i="16" s="1"/>
  <c r="K31" i="16"/>
  <c r="BW31" i="16" s="1"/>
  <c r="J31" i="16"/>
  <c r="BV31" i="16" s="1"/>
  <c r="I31" i="16"/>
  <c r="BU31" i="16" s="1"/>
  <c r="H31" i="16"/>
  <c r="BT31" i="16" s="1"/>
  <c r="G31" i="16"/>
  <c r="BS31" i="16" s="1"/>
  <c r="F31" i="16"/>
  <c r="BR31" i="16" s="1"/>
  <c r="E31" i="16"/>
  <c r="BQ31" i="16" s="1"/>
  <c r="D31" i="16"/>
  <c r="BP31" i="16" s="1"/>
  <c r="D17" i="16"/>
  <c r="BP17" i="16" s="1"/>
  <c r="D11" i="16"/>
  <c r="BP11" i="16" s="1"/>
  <c r="D31" i="15"/>
  <c r="BP31" i="15" s="1"/>
  <c r="D17" i="15"/>
  <c r="BP17" i="15" s="1"/>
  <c r="D11" i="15"/>
  <c r="BP11" i="15" s="1"/>
  <c r="E38" i="15" l="1"/>
  <c r="BQ38" i="15" s="1"/>
  <c r="Z38" i="16"/>
  <c r="CL38" i="16" s="1"/>
  <c r="I38" i="15"/>
  <c r="BU38" i="15" s="1"/>
  <c r="G38" i="15"/>
  <c r="BS38" i="15" s="1"/>
  <c r="AB38" i="15"/>
  <c r="CN38" i="15" s="1"/>
  <c r="K38" i="16"/>
  <c r="BW38" i="16" s="1"/>
  <c r="S38" i="16"/>
  <c r="CE38" i="16" s="1"/>
  <c r="AA38" i="16"/>
  <c r="CM38" i="16" s="1"/>
  <c r="J38" i="16"/>
  <c r="BV38" i="16" s="1"/>
  <c r="R38" i="16"/>
  <c r="CD38" i="16" s="1"/>
  <c r="M38" i="15"/>
  <c r="BY38" i="15" s="1"/>
  <c r="H38" i="15"/>
  <c r="BT38" i="15" s="1"/>
  <c r="AE38" i="15"/>
  <c r="CQ38" i="15" s="1"/>
  <c r="D40" i="16"/>
  <c r="BP40" i="16" s="1"/>
  <c r="D20" i="16"/>
  <c r="BP20" i="16" s="1"/>
  <c r="L38" i="16"/>
  <c r="BX38" i="16" s="1"/>
  <c r="T38" i="16"/>
  <c r="CF38" i="16" s="1"/>
  <c r="AB38" i="16"/>
  <c r="CN38" i="16" s="1"/>
  <c r="D38" i="15"/>
  <c r="BP38" i="15" s="1"/>
  <c r="X38" i="15"/>
  <c r="CJ38" i="15" s="1"/>
  <c r="Q38" i="15"/>
  <c r="CC38" i="15" s="1"/>
  <c r="L38" i="15"/>
  <c r="BX38" i="15" s="1"/>
  <c r="AF38" i="15"/>
  <c r="CR38" i="15" s="1"/>
  <c r="E38" i="16"/>
  <c r="BQ38" i="16" s="1"/>
  <c r="M38" i="16"/>
  <c r="BY38" i="16" s="1"/>
  <c r="U38" i="16"/>
  <c r="CG38" i="16" s="1"/>
  <c r="AC38" i="16"/>
  <c r="CO38" i="16" s="1"/>
  <c r="F38" i="16"/>
  <c r="BR38" i="16" s="1"/>
  <c r="AD38" i="16"/>
  <c r="CP38" i="16" s="1"/>
  <c r="Y38" i="15"/>
  <c r="CK38" i="15" s="1"/>
  <c r="P38" i="15"/>
  <c r="CB38" i="15" s="1"/>
  <c r="S38" i="15"/>
  <c r="CE38" i="15" s="1"/>
  <c r="G38" i="16"/>
  <c r="BS38" i="16" s="1"/>
  <c r="O38" i="16"/>
  <c r="CA38" i="16" s="1"/>
  <c r="W38" i="16"/>
  <c r="CI38" i="16" s="1"/>
  <c r="AE38" i="16"/>
  <c r="CQ38" i="16" s="1"/>
  <c r="U38" i="15"/>
  <c r="CG38" i="15" s="1"/>
  <c r="O38" i="15"/>
  <c r="CA38" i="15" s="1"/>
  <c r="AA38" i="15"/>
  <c r="CM38" i="15" s="1"/>
  <c r="N38" i="16"/>
  <c r="BZ38" i="16" s="1"/>
  <c r="V38" i="16"/>
  <c r="CH38" i="16" s="1"/>
  <c r="D20" i="15"/>
  <c r="BP20" i="15" s="1"/>
  <c r="AC38" i="15"/>
  <c r="CO38" i="15" s="1"/>
  <c r="T38" i="15"/>
  <c r="CF38" i="15" s="1"/>
  <c r="K38" i="15"/>
  <c r="BW38" i="15" s="1"/>
  <c r="H38" i="16"/>
  <c r="BT38" i="16" s="1"/>
  <c r="P38" i="16"/>
  <c r="CB38" i="16" s="1"/>
  <c r="X38" i="16"/>
  <c r="CJ38" i="16" s="1"/>
  <c r="AF38" i="16"/>
  <c r="CR38" i="16" s="1"/>
  <c r="AG38" i="15"/>
  <c r="CS38" i="15" s="1"/>
  <c r="W38" i="15"/>
  <c r="CI38" i="15" s="1"/>
  <c r="I38" i="16"/>
  <c r="BU38" i="16" s="1"/>
  <c r="Q38" i="16"/>
  <c r="CC38" i="16" s="1"/>
  <c r="Y38" i="16"/>
  <c r="CK38" i="16" s="1"/>
  <c r="AG38" i="16"/>
  <c r="CS38" i="16" s="1"/>
  <c r="D41" i="16"/>
  <c r="BP41" i="16" s="1"/>
  <c r="AJ21" i="24" s="1"/>
  <c r="AJ119" i="24" s="1"/>
  <c r="D41" i="15"/>
  <c r="BP41" i="15" s="1"/>
  <c r="D21" i="24" s="1"/>
  <c r="D119" i="24" s="1"/>
  <c r="AH38" i="15"/>
  <c r="CT38" i="15" s="1"/>
  <c r="N38" i="15" l="1"/>
  <c r="BZ38" i="15" s="1"/>
  <c r="Q50" i="16"/>
  <c r="CC50" i="16" s="1"/>
  <c r="AH53" i="16"/>
  <c r="CT53" i="16" s="1"/>
  <c r="AH50" i="16"/>
  <c r="CT50" i="16" s="1"/>
  <c r="J38" i="15"/>
  <c r="BV38" i="15" s="1"/>
  <c r="AE50" i="16"/>
  <c r="CQ50" i="16" s="1"/>
  <c r="O50" i="16"/>
  <c r="CA50" i="16" s="1"/>
  <c r="R50" i="16"/>
  <c r="CD50" i="16" s="1"/>
  <c r="M50" i="16"/>
  <c r="BY50" i="16" s="1"/>
  <c r="D50" i="16"/>
  <c r="BP50" i="16" s="1"/>
  <c r="Y50" i="16"/>
  <c r="CK50" i="16" s="1"/>
  <c r="L50" i="16"/>
  <c r="BX50" i="16" s="1"/>
  <c r="D39" i="16"/>
  <c r="BP39" i="16" s="1"/>
  <c r="V50" i="16"/>
  <c r="CH50" i="16" s="1"/>
  <c r="P50" i="16"/>
  <c r="CB50" i="16" s="1"/>
  <c r="AC50" i="16"/>
  <c r="CO50" i="16" s="1"/>
  <c r="F38" i="15"/>
  <c r="BR38" i="15" s="1"/>
  <c r="AF50" i="16"/>
  <c r="CR50" i="16" s="1"/>
  <c r="D39" i="15"/>
  <c r="BP39" i="15" s="1"/>
  <c r="F50" i="16"/>
  <c r="BR50" i="16" s="1"/>
  <c r="AA50" i="16"/>
  <c r="CM50" i="16" s="1"/>
  <c r="K50" i="16"/>
  <c r="BW50" i="16" s="1"/>
  <c r="AD50" i="16"/>
  <c r="CP50" i="16" s="1"/>
  <c r="N50" i="16"/>
  <c r="BZ50" i="16" s="1"/>
  <c r="E50" i="16"/>
  <c r="BQ50" i="16" s="1"/>
  <c r="U50" i="16"/>
  <c r="CG50" i="16" s="1"/>
  <c r="R38" i="15"/>
  <c r="CD38" i="15" s="1"/>
  <c r="S50" i="16"/>
  <c r="CE50" i="16" s="1"/>
  <c r="E73" i="12"/>
  <c r="BQ73" i="12" s="1"/>
  <c r="E73" i="14"/>
  <c r="BQ73" i="14" s="1"/>
  <c r="T50" i="16"/>
  <c r="CF50" i="16" s="1"/>
  <c r="Z38" i="15"/>
  <c r="CL38" i="15" s="1"/>
  <c r="W50" i="16"/>
  <c r="CI50" i="16" s="1"/>
  <c r="G50" i="16"/>
  <c r="BS50" i="16" s="1"/>
  <c r="Z50" i="16"/>
  <c r="CL50" i="16" s="1"/>
  <c r="J50" i="16"/>
  <c r="BV50" i="16" s="1"/>
  <c r="AB50" i="16"/>
  <c r="CN50" i="16" s="1"/>
  <c r="AG50" i="16"/>
  <c r="CS50" i="16" s="1"/>
  <c r="I50" i="16"/>
  <c r="BU50" i="16" s="1"/>
  <c r="D40" i="15"/>
  <c r="BP40" i="15" s="1"/>
  <c r="X50" i="16"/>
  <c r="CJ50" i="16" s="1"/>
  <c r="AD38" i="15"/>
  <c r="CP38" i="15" s="1"/>
  <c r="V38" i="15"/>
  <c r="CH38" i="15" s="1"/>
  <c r="D50" i="15"/>
  <c r="BP50" i="15" s="1"/>
  <c r="H50" i="16"/>
  <c r="BT50" i="16" s="1"/>
  <c r="E62" i="20"/>
  <c r="D76" i="14"/>
  <c r="BP76" i="14" s="1"/>
  <c r="D80" i="14"/>
  <c r="BP80" i="14" s="1"/>
  <c r="D80" i="12"/>
  <c r="BP80" i="12" s="1"/>
  <c r="D76" i="12"/>
  <c r="BP76" i="12" s="1"/>
  <c r="D75" i="14"/>
  <c r="BP75" i="14" s="1"/>
  <c r="D75" i="12"/>
  <c r="BP75" i="12" s="1"/>
  <c r="D79" i="14"/>
  <c r="BP79" i="14" s="1"/>
  <c r="D77" i="14"/>
  <c r="BP77" i="14" s="1"/>
  <c r="D77" i="12"/>
  <c r="BP77" i="12" s="1"/>
  <c r="D79" i="12"/>
  <c r="BP79" i="12" s="1"/>
  <c r="D78" i="14"/>
  <c r="BP78" i="14" s="1"/>
  <c r="D78" i="12"/>
  <c r="BP78" i="12" s="1"/>
  <c r="E31" i="15"/>
  <c r="BQ31" i="15" s="1"/>
  <c r="D53" i="15" l="1"/>
  <c r="BP53" i="15" s="1"/>
  <c r="X53" i="16"/>
  <c r="CJ53" i="16" s="1"/>
  <c r="T53" i="16"/>
  <c r="CF53" i="16" s="1"/>
  <c r="AD53" i="16"/>
  <c r="CP53" i="16" s="1"/>
  <c r="G53" i="16"/>
  <c r="BS53" i="16" s="1"/>
  <c r="AB53" i="16"/>
  <c r="CN53" i="16" s="1"/>
  <c r="W53" i="16"/>
  <c r="CI53" i="16" s="1"/>
  <c r="AC53" i="16"/>
  <c r="CO53" i="16" s="1"/>
  <c r="M53" i="16"/>
  <c r="BY53" i="16" s="1"/>
  <c r="AE53" i="16"/>
  <c r="CQ53" i="16" s="1"/>
  <c r="E64" i="19"/>
  <c r="BQ64" i="19" s="1"/>
  <c r="E61" i="19"/>
  <c r="BQ61" i="19" s="1"/>
  <c r="U53" i="16"/>
  <c r="CG53" i="16" s="1"/>
  <c r="K53" i="16"/>
  <c r="BW53" i="16" s="1"/>
  <c r="CW66" i="19"/>
  <c r="FI66" i="19" s="1"/>
  <c r="E66" i="19"/>
  <c r="BQ66" i="19" s="1"/>
  <c r="J53" i="16"/>
  <c r="BV53" i="16" s="1"/>
  <c r="P53" i="16"/>
  <c r="CB53" i="16" s="1"/>
  <c r="L53" i="16"/>
  <c r="BX53" i="16" s="1"/>
  <c r="R53" i="16"/>
  <c r="CD53" i="16" s="1"/>
  <c r="AG53" i="16"/>
  <c r="CS53" i="16" s="1"/>
  <c r="S53" i="16"/>
  <c r="CE53" i="16" s="1"/>
  <c r="E53" i="16"/>
  <c r="BQ53" i="16" s="1"/>
  <c r="AA53" i="16"/>
  <c r="CM53" i="16" s="1"/>
  <c r="Q53" i="16"/>
  <c r="CC53" i="16" s="1"/>
  <c r="D53" i="16"/>
  <c r="BP53" i="16" s="1"/>
  <c r="E72" i="12"/>
  <c r="BQ72" i="12" s="1"/>
  <c r="E72" i="14"/>
  <c r="BQ72" i="14" s="1"/>
  <c r="I53" i="16"/>
  <c r="BU53" i="16" s="1"/>
  <c r="Z53" i="16"/>
  <c r="CL53" i="16" s="1"/>
  <c r="AF53" i="16"/>
  <c r="CR53" i="16" s="1"/>
  <c r="V53" i="16"/>
  <c r="CH53" i="16" s="1"/>
  <c r="Y53" i="16"/>
  <c r="CK53" i="16" s="1"/>
  <c r="O53" i="16"/>
  <c r="CA53" i="16" s="1"/>
  <c r="F53" i="16"/>
  <c r="BR53" i="16" s="1"/>
  <c r="H53" i="16"/>
  <c r="BT53" i="16" s="1"/>
  <c r="N53" i="16"/>
  <c r="BZ53" i="16" s="1"/>
  <c r="F62" i="20"/>
  <c r="CW64" i="19"/>
  <c r="FI64" i="19" s="1"/>
  <c r="E63" i="20"/>
  <c r="F31" i="15"/>
  <c r="BR31" i="15" s="1"/>
  <c r="F64" i="19" l="1"/>
  <c r="BR64" i="19" s="1"/>
  <c r="F61" i="19"/>
  <c r="BR61" i="19" s="1"/>
  <c r="E50" i="15"/>
  <c r="BQ50" i="15" s="1"/>
  <c r="F66" i="19"/>
  <c r="BR66" i="19" s="1"/>
  <c r="F72" i="14"/>
  <c r="BR72" i="14" s="1"/>
  <c r="F72" i="12"/>
  <c r="BR72" i="12" s="1"/>
  <c r="G62" i="20"/>
  <c r="CX64" i="19"/>
  <c r="FJ64" i="19" s="1"/>
  <c r="E63" i="19"/>
  <c r="BQ63" i="19" s="1"/>
  <c r="E67" i="20"/>
  <c r="AK63" i="20"/>
  <c r="E65" i="20"/>
  <c r="E64" i="20"/>
  <c r="E79" i="14"/>
  <c r="BQ79" i="14" s="1"/>
  <c r="E77" i="14"/>
  <c r="BQ77" i="14" s="1"/>
  <c r="E75" i="14"/>
  <c r="BQ75" i="14" s="1"/>
  <c r="E78" i="14"/>
  <c r="BQ78" i="14" s="1"/>
  <c r="E76" i="14"/>
  <c r="BQ76" i="14" s="1"/>
  <c r="E80" i="14"/>
  <c r="BQ80" i="14" s="1"/>
  <c r="F63" i="20"/>
  <c r="G31" i="15"/>
  <c r="BS31" i="15" s="1"/>
  <c r="D53" i="12"/>
  <c r="BP53" i="12" s="1"/>
  <c r="E74" i="14" l="1"/>
  <c r="G66" i="19"/>
  <c r="BS66" i="19" s="1"/>
  <c r="G72" i="14"/>
  <c r="BS72" i="14" s="1"/>
  <c r="G72" i="12"/>
  <c r="BS72" i="12" s="1"/>
  <c r="F73" i="12"/>
  <c r="BR73" i="12" s="1"/>
  <c r="F73" i="14"/>
  <c r="BR73" i="14" s="1"/>
  <c r="CX63" i="19"/>
  <c r="FJ63" i="19" s="1"/>
  <c r="CX61" i="19"/>
  <c r="FJ61" i="19" s="1"/>
  <c r="CW63" i="19"/>
  <c r="FI63" i="19" s="1"/>
  <c r="CW61" i="19"/>
  <c r="FI61" i="19" s="1"/>
  <c r="CX66" i="19"/>
  <c r="FJ66" i="19" s="1"/>
  <c r="F50" i="15"/>
  <c r="BR50" i="15" s="1"/>
  <c r="AK62" i="20"/>
  <c r="G64" i="19"/>
  <c r="BS64" i="19" s="1"/>
  <c r="G61" i="19"/>
  <c r="BS61" i="19" s="1"/>
  <c r="E53" i="15"/>
  <c r="BQ53" i="15" s="1"/>
  <c r="H62" i="20"/>
  <c r="CY64" i="19"/>
  <c r="FK64" i="19" s="1"/>
  <c r="F63" i="19"/>
  <c r="BR63" i="19" s="1"/>
  <c r="F67" i="20"/>
  <c r="AL63" i="20"/>
  <c r="F65" i="20"/>
  <c r="F64" i="20"/>
  <c r="AK64" i="20"/>
  <c r="E76" i="12"/>
  <c r="BQ76" i="12" s="1"/>
  <c r="E77" i="12"/>
  <c r="BQ77" i="12" s="1"/>
  <c r="E78" i="12"/>
  <c r="BQ78" i="12" s="1"/>
  <c r="E79" i="12"/>
  <c r="BQ79" i="12" s="1"/>
  <c r="E75" i="12"/>
  <c r="BQ75" i="12" s="1"/>
  <c r="E80" i="12"/>
  <c r="BQ80" i="12" s="1"/>
  <c r="F80" i="14"/>
  <c r="BR80" i="14" s="1"/>
  <c r="F78" i="14"/>
  <c r="BR78" i="14" s="1"/>
  <c r="F76" i="14"/>
  <c r="BR76" i="14" s="1"/>
  <c r="F75" i="14"/>
  <c r="BR75" i="14" s="1"/>
  <c r="F77" i="14"/>
  <c r="BR77" i="14" s="1"/>
  <c r="F79" i="14"/>
  <c r="BR79" i="14" s="1"/>
  <c r="G63" i="20"/>
  <c r="H31" i="15"/>
  <c r="BT31" i="15" s="1"/>
  <c r="G50" i="15" l="1"/>
  <c r="BS50" i="15" s="1"/>
  <c r="AK65" i="20"/>
  <c r="AL62" i="20"/>
  <c r="H64" i="19"/>
  <c r="BT64" i="19" s="1"/>
  <c r="H61" i="19"/>
  <c r="BT61" i="19" s="1"/>
  <c r="AK67" i="20"/>
  <c r="CY66" i="19"/>
  <c r="FK66" i="19" s="1"/>
  <c r="E219" i="14"/>
  <c r="E230" i="14" s="1"/>
  <c r="BQ74" i="14"/>
  <c r="BQ219" i="14" s="1"/>
  <c r="BQ230" i="14" s="1"/>
  <c r="CZ66" i="19"/>
  <c r="FL66" i="19" s="1"/>
  <c r="H66" i="19"/>
  <c r="BT66" i="19" s="1"/>
  <c r="F74" i="14"/>
  <c r="H72" i="12"/>
  <c r="BT72" i="12" s="1"/>
  <c r="H72" i="14"/>
  <c r="BT72" i="14" s="1"/>
  <c r="F53" i="15"/>
  <c r="BR53" i="15" s="1"/>
  <c r="G73" i="14"/>
  <c r="BS73" i="14" s="1"/>
  <c r="G73" i="12"/>
  <c r="BS73" i="12" s="1"/>
  <c r="E74" i="12"/>
  <c r="I62" i="20"/>
  <c r="CZ64" i="19"/>
  <c r="FL64" i="19" s="1"/>
  <c r="D7" i="18"/>
  <c r="BP7" i="18" s="1"/>
  <c r="CV6" i="18"/>
  <c r="FH6" i="18" s="1"/>
  <c r="G63" i="19"/>
  <c r="BS63" i="19" s="1"/>
  <c r="G67" i="20"/>
  <c r="AM63" i="20"/>
  <c r="G65" i="20"/>
  <c r="G64" i="20"/>
  <c r="AL64" i="20"/>
  <c r="F75" i="12"/>
  <c r="BR75" i="12" s="1"/>
  <c r="F78" i="12"/>
  <c r="BR78" i="12" s="1"/>
  <c r="F77" i="12"/>
  <c r="BR77" i="12" s="1"/>
  <c r="F80" i="12"/>
  <c r="BR80" i="12" s="1"/>
  <c r="F79" i="12"/>
  <c r="BR79" i="12" s="1"/>
  <c r="F76" i="12"/>
  <c r="BR76" i="12" s="1"/>
  <c r="G77" i="14"/>
  <c r="BS77" i="14" s="1"/>
  <c r="G79" i="14"/>
  <c r="BS79" i="14" s="1"/>
  <c r="G78" i="14"/>
  <c r="BS78" i="14" s="1"/>
  <c r="G75" i="14"/>
  <c r="BS75" i="14" s="1"/>
  <c r="G76" i="14"/>
  <c r="BS76" i="14" s="1"/>
  <c r="G80" i="14"/>
  <c r="BS80" i="14" s="1"/>
  <c r="H63" i="20"/>
  <c r="I31" i="15"/>
  <c r="BU31" i="15" s="1"/>
  <c r="AL65" i="20" l="1"/>
  <c r="AL67" i="20"/>
  <c r="CZ63" i="19"/>
  <c r="FL63" i="19" s="1"/>
  <c r="CZ61" i="19"/>
  <c r="FL61" i="19" s="1"/>
  <c r="I64" i="19"/>
  <c r="BU64" i="19" s="1"/>
  <c r="I61" i="19"/>
  <c r="BU61" i="19" s="1"/>
  <c r="G74" i="14"/>
  <c r="AM62" i="20"/>
  <c r="DA66" i="19"/>
  <c r="FM66" i="19" s="1"/>
  <c r="I66" i="19"/>
  <c r="BU66" i="19" s="1"/>
  <c r="F219" i="14"/>
  <c r="F230" i="14" s="1"/>
  <c r="BR74" i="14"/>
  <c r="BR219" i="14" s="1"/>
  <c r="BR230" i="14" s="1"/>
  <c r="H73" i="14"/>
  <c r="BT73" i="14" s="1"/>
  <c r="H73" i="12"/>
  <c r="BT73" i="12" s="1"/>
  <c r="F74" i="12"/>
  <c r="I72" i="12"/>
  <c r="BU72" i="12" s="1"/>
  <c r="I72" i="14"/>
  <c r="BU72" i="14" s="1"/>
  <c r="E219" i="12"/>
  <c r="BQ74" i="12"/>
  <c r="BQ219" i="12" s="1"/>
  <c r="H50" i="15"/>
  <c r="BT50" i="15" s="1"/>
  <c r="CY63" i="19"/>
  <c r="FK63" i="19" s="1"/>
  <c r="CY61" i="19"/>
  <c r="FK61" i="19" s="1"/>
  <c r="G53" i="15"/>
  <c r="BS53" i="15" s="1"/>
  <c r="J62" i="20"/>
  <c r="DA64" i="19"/>
  <c r="FM64" i="19" s="1"/>
  <c r="CV7" i="18"/>
  <c r="FH7" i="18" s="1"/>
  <c r="H67" i="20"/>
  <c r="H63" i="19"/>
  <c r="BT63" i="19" s="1"/>
  <c r="AN63" i="20"/>
  <c r="H64" i="20"/>
  <c r="H65" i="20"/>
  <c r="AM64" i="20"/>
  <c r="G77" i="12"/>
  <c r="BS77" i="12" s="1"/>
  <c r="G80" i="12"/>
  <c r="BS80" i="12" s="1"/>
  <c r="G76" i="12"/>
  <c r="BS76" i="12" s="1"/>
  <c r="G75" i="12"/>
  <c r="BS75" i="12" s="1"/>
  <c r="G78" i="12"/>
  <c r="BS78" i="12" s="1"/>
  <c r="G79" i="12"/>
  <c r="BS79" i="12" s="1"/>
  <c r="H78" i="14"/>
  <c r="BT78" i="14" s="1"/>
  <c r="H80" i="14"/>
  <c r="BT80" i="14" s="1"/>
  <c r="H79" i="14"/>
  <c r="BT79" i="14" s="1"/>
  <c r="H76" i="14"/>
  <c r="BT76" i="14" s="1"/>
  <c r="H75" i="14"/>
  <c r="BT75" i="14" s="1"/>
  <c r="H77" i="14"/>
  <c r="BT77" i="14" s="1"/>
  <c r="I63" i="20"/>
  <c r="K31" i="15"/>
  <c r="BW31" i="15" s="1"/>
  <c r="J31" i="15"/>
  <c r="BV31" i="15" s="1"/>
  <c r="H74" i="14" l="1"/>
  <c r="AN62" i="20"/>
  <c r="AM67" i="20"/>
  <c r="I73" i="12"/>
  <c r="BU73" i="12" s="1"/>
  <c r="I73" i="14"/>
  <c r="BU73" i="14" s="1"/>
  <c r="G74" i="12"/>
  <c r="G219" i="14"/>
  <c r="G230" i="14" s="1"/>
  <c r="BS74" i="14"/>
  <c r="BS219" i="14" s="1"/>
  <c r="BS230" i="14" s="1"/>
  <c r="I50" i="15"/>
  <c r="BU50" i="15" s="1"/>
  <c r="AM65" i="20"/>
  <c r="DA63" i="19"/>
  <c r="FM63" i="19" s="1"/>
  <c r="DA61" i="19"/>
  <c r="FM61" i="19" s="1"/>
  <c r="F219" i="12"/>
  <c r="BR74" i="12"/>
  <c r="BR219" i="12" s="1"/>
  <c r="H53" i="15"/>
  <c r="BT53" i="15" s="1"/>
  <c r="CV8" i="18"/>
  <c r="FH8" i="18" s="1"/>
  <c r="D8" i="18"/>
  <c r="BP8" i="18" s="1"/>
  <c r="J66" i="19"/>
  <c r="BV66" i="19" s="1"/>
  <c r="J72" i="12"/>
  <c r="BV72" i="12" s="1"/>
  <c r="J72" i="14"/>
  <c r="BV72" i="14" s="1"/>
  <c r="J64" i="19"/>
  <c r="BV64" i="19" s="1"/>
  <c r="J61" i="19"/>
  <c r="BV61" i="19" s="1"/>
  <c r="K62" i="20"/>
  <c r="I63" i="19"/>
  <c r="BU63" i="19" s="1"/>
  <c r="I67" i="20"/>
  <c r="AN64" i="20"/>
  <c r="AO63" i="20"/>
  <c r="I65" i="20"/>
  <c r="I64" i="20"/>
  <c r="H78" i="12"/>
  <c r="BT78" i="12" s="1"/>
  <c r="H79" i="12"/>
  <c r="BT79" i="12" s="1"/>
  <c r="H76" i="12"/>
  <c r="BT76" i="12" s="1"/>
  <c r="H80" i="12"/>
  <c r="BT80" i="12" s="1"/>
  <c r="H75" i="12"/>
  <c r="BT75" i="12" s="1"/>
  <c r="H77" i="12"/>
  <c r="BT77" i="12" s="1"/>
  <c r="I79" i="14"/>
  <c r="BU79" i="14" s="1"/>
  <c r="J63" i="20"/>
  <c r="L31" i="15"/>
  <c r="BX31" i="15" s="1"/>
  <c r="I53" i="15" l="1"/>
  <c r="BU53" i="15" s="1"/>
  <c r="AO62" i="20"/>
  <c r="K66" i="19"/>
  <c r="BW66" i="19" s="1"/>
  <c r="K50" i="15"/>
  <c r="BW50" i="15" s="1"/>
  <c r="K72" i="12"/>
  <c r="BW72" i="12" s="1"/>
  <c r="K72" i="14"/>
  <c r="BW72" i="14" s="1"/>
  <c r="DB66" i="19"/>
  <c r="FN66" i="19" s="1"/>
  <c r="K64" i="19"/>
  <c r="BW64" i="19" s="1"/>
  <c r="K61" i="19"/>
  <c r="BW61" i="19" s="1"/>
  <c r="AN65" i="20"/>
  <c r="H74" i="12"/>
  <c r="AN67" i="20"/>
  <c r="I75" i="14"/>
  <c r="BU75" i="14" s="1"/>
  <c r="DB64" i="19"/>
  <c r="FN64" i="19" s="1"/>
  <c r="G219" i="12"/>
  <c r="BS74" i="12"/>
  <c r="BS219" i="12" s="1"/>
  <c r="H219" i="14"/>
  <c r="H230" i="14" s="1"/>
  <c r="BT74" i="14"/>
  <c r="BT219" i="14" s="1"/>
  <c r="BT230" i="14" s="1"/>
  <c r="I76" i="14"/>
  <c r="BU76" i="14" s="1"/>
  <c r="I80" i="14"/>
  <c r="BU80" i="14" s="1"/>
  <c r="I77" i="14"/>
  <c r="BU77" i="14" s="1"/>
  <c r="J73" i="12"/>
  <c r="BV73" i="12" s="1"/>
  <c r="J73" i="14"/>
  <c r="BV73" i="14" s="1"/>
  <c r="I78" i="14"/>
  <c r="BU78" i="14" s="1"/>
  <c r="J50" i="15"/>
  <c r="BV50" i="15" s="1"/>
  <c r="L62" i="20"/>
  <c r="DC64" i="19"/>
  <c r="J63" i="19"/>
  <c r="BV63" i="19" s="1"/>
  <c r="J67" i="20"/>
  <c r="AO64" i="20"/>
  <c r="AP63" i="20"/>
  <c r="J64" i="20"/>
  <c r="J65" i="20"/>
  <c r="I74" i="12"/>
  <c r="I76" i="12"/>
  <c r="BU76" i="12" s="1"/>
  <c r="I77" i="12"/>
  <c r="BU77" i="12" s="1"/>
  <c r="I78" i="12"/>
  <c r="BU78" i="12" s="1"/>
  <c r="I79" i="12"/>
  <c r="BU79" i="12" s="1"/>
  <c r="I75" i="12"/>
  <c r="BU75" i="12" s="1"/>
  <c r="I80" i="12"/>
  <c r="BU80" i="12" s="1"/>
  <c r="J80" i="14"/>
  <c r="BV80" i="14" s="1"/>
  <c r="K63" i="20"/>
  <c r="J79" i="14" l="1"/>
  <c r="BV79" i="14" s="1"/>
  <c r="L72" i="12"/>
  <c r="BX72" i="12" s="1"/>
  <c r="L72" i="14"/>
  <c r="BX72" i="14" s="1"/>
  <c r="AO67" i="20"/>
  <c r="L66" i="19"/>
  <c r="BX66" i="19" s="1"/>
  <c r="J75" i="14"/>
  <c r="BV75" i="14" s="1"/>
  <c r="AP62" i="20"/>
  <c r="L64" i="19"/>
  <c r="BX64" i="19" s="1"/>
  <c r="L61" i="19"/>
  <c r="BX61" i="19" s="1"/>
  <c r="H219" i="12"/>
  <c r="BT74" i="12"/>
  <c r="BT219" i="12" s="1"/>
  <c r="FO64" i="19"/>
  <c r="DC66" i="19"/>
  <c r="FO66" i="19" s="1"/>
  <c r="AO65" i="20"/>
  <c r="K73" i="12"/>
  <c r="BW73" i="12" s="1"/>
  <c r="K73" i="14"/>
  <c r="BW73" i="14" s="1"/>
  <c r="J77" i="14"/>
  <c r="BV77" i="14" s="1"/>
  <c r="I219" i="12"/>
  <c r="BU74" i="12"/>
  <c r="BU219" i="12" s="1"/>
  <c r="J76" i="14"/>
  <c r="BV76" i="14" s="1"/>
  <c r="DC63" i="19"/>
  <c r="FO63" i="19" s="1"/>
  <c r="DC61" i="19"/>
  <c r="FO61" i="19" s="1"/>
  <c r="J53" i="15"/>
  <c r="BV53" i="15" s="1"/>
  <c r="I74" i="14"/>
  <c r="J78" i="14"/>
  <c r="BV78" i="14" s="1"/>
  <c r="L50" i="15"/>
  <c r="BX50" i="15" s="1"/>
  <c r="DB63" i="19"/>
  <c r="FN63" i="19" s="1"/>
  <c r="DB61" i="19"/>
  <c r="FN61" i="19" s="1"/>
  <c r="K53" i="15"/>
  <c r="BW53" i="15" s="1"/>
  <c r="M62" i="20"/>
  <c r="DD64" i="19"/>
  <c r="K63" i="19"/>
  <c r="BW63" i="19" s="1"/>
  <c r="K67" i="20"/>
  <c r="AP64" i="20"/>
  <c r="AQ63" i="20"/>
  <c r="K64" i="20"/>
  <c r="K65" i="20"/>
  <c r="J75" i="12"/>
  <c r="BV75" i="12" s="1"/>
  <c r="J78" i="12"/>
  <c r="BV78" i="12" s="1"/>
  <c r="J77" i="12"/>
  <c r="BV77" i="12" s="1"/>
  <c r="J80" i="12"/>
  <c r="BV80" i="12" s="1"/>
  <c r="J76" i="12"/>
  <c r="BV76" i="12" s="1"/>
  <c r="J79" i="12"/>
  <c r="BV79" i="12" s="1"/>
  <c r="K79" i="14"/>
  <c r="BW79" i="14" s="1"/>
  <c r="K75" i="14"/>
  <c r="BW75" i="14" s="1"/>
  <c r="K78" i="14"/>
  <c r="BW78" i="14" s="1"/>
  <c r="K76" i="14"/>
  <c r="BW76" i="14" s="1"/>
  <c r="K77" i="14"/>
  <c r="BW77" i="14" s="1"/>
  <c r="K80" i="14"/>
  <c r="BW80" i="14" s="1"/>
  <c r="L63" i="20"/>
  <c r="M31" i="15"/>
  <c r="BY31" i="15" s="1"/>
  <c r="N31" i="15"/>
  <c r="BZ31" i="15" s="1"/>
  <c r="K74" i="14" l="1"/>
  <c r="DE66" i="19"/>
  <c r="FQ66" i="19" s="1"/>
  <c r="M66" i="19"/>
  <c r="BY66" i="19" s="1"/>
  <c r="J74" i="14"/>
  <c r="FP64" i="19"/>
  <c r="AP67" i="20"/>
  <c r="AP65" i="20"/>
  <c r="L53" i="15"/>
  <c r="BX53" i="15" s="1"/>
  <c r="M64" i="19"/>
  <c r="BY64" i="19" s="1"/>
  <c r="M61" i="19"/>
  <c r="BY61" i="19" s="1"/>
  <c r="AQ62" i="20"/>
  <c r="L73" i="12"/>
  <c r="BX73" i="12" s="1"/>
  <c r="L73" i="14"/>
  <c r="BX73" i="14" s="1"/>
  <c r="J74" i="12"/>
  <c r="DD63" i="19"/>
  <c r="FP63" i="19" s="1"/>
  <c r="DD61" i="19"/>
  <c r="FP61" i="19" s="1"/>
  <c r="I219" i="14"/>
  <c r="I230" i="14" s="1"/>
  <c r="BU74" i="14"/>
  <c r="BU219" i="14" s="1"/>
  <c r="BU230" i="14" s="1"/>
  <c r="DD66" i="19"/>
  <c r="FP66" i="19" s="1"/>
  <c r="M72" i="12"/>
  <c r="BY72" i="12" s="1"/>
  <c r="M72" i="14"/>
  <c r="BY72" i="14" s="1"/>
  <c r="N62" i="20"/>
  <c r="DE64" i="19"/>
  <c r="FQ64" i="19" s="1"/>
  <c r="L63" i="19"/>
  <c r="BX63" i="19" s="1"/>
  <c r="L67" i="20"/>
  <c r="AR63" i="20"/>
  <c r="L64" i="20"/>
  <c r="L65" i="20"/>
  <c r="AQ64" i="20"/>
  <c r="K75" i="12"/>
  <c r="BW75" i="12" s="1"/>
  <c r="K78" i="12"/>
  <c r="BW78" i="12" s="1"/>
  <c r="K76" i="12"/>
  <c r="BW76" i="12" s="1"/>
  <c r="K77" i="12"/>
  <c r="BW77" i="12" s="1"/>
  <c r="K80" i="12"/>
  <c r="BW80" i="12" s="1"/>
  <c r="K79" i="12"/>
  <c r="BW79" i="12" s="1"/>
  <c r="L75" i="14"/>
  <c r="BX75" i="14" s="1"/>
  <c r="L80" i="14"/>
  <c r="BX80" i="14" s="1"/>
  <c r="L77" i="14"/>
  <c r="BX77" i="14" s="1"/>
  <c r="L78" i="14"/>
  <c r="BX78" i="14" s="1"/>
  <c r="L76" i="14"/>
  <c r="BX76" i="14" s="1"/>
  <c r="L79" i="14"/>
  <c r="BX79" i="14" s="1"/>
  <c r="M63" i="20"/>
  <c r="O31" i="15"/>
  <c r="CA31" i="15" s="1"/>
  <c r="N72" i="14" l="1"/>
  <c r="BZ72" i="14" s="1"/>
  <c r="N72" i="12"/>
  <c r="BZ72" i="12" s="1"/>
  <c r="N64" i="19"/>
  <c r="BZ64" i="19" s="1"/>
  <c r="N61" i="19"/>
  <c r="BZ61" i="19" s="1"/>
  <c r="K219" i="14"/>
  <c r="K230" i="14" s="1"/>
  <c r="BW74" i="14"/>
  <c r="BW219" i="14" s="1"/>
  <c r="BW230" i="14" s="1"/>
  <c r="N50" i="15"/>
  <c r="BZ50" i="15" s="1"/>
  <c r="M50" i="15"/>
  <c r="BY50" i="15" s="1"/>
  <c r="N66" i="19"/>
  <c r="BZ66" i="19" s="1"/>
  <c r="AQ65" i="20"/>
  <c r="AR62" i="20"/>
  <c r="AQ67" i="20"/>
  <c r="L74" i="14"/>
  <c r="J219" i="14"/>
  <c r="J230" i="14" s="1"/>
  <c r="BV74" i="14"/>
  <c r="BV219" i="14" s="1"/>
  <c r="BV230" i="14" s="1"/>
  <c r="M73" i="12"/>
  <c r="BY73" i="12" s="1"/>
  <c r="M73" i="14"/>
  <c r="BY73" i="14" s="1"/>
  <c r="K74" i="12"/>
  <c r="J219" i="12"/>
  <c r="BV74" i="12"/>
  <c r="BV219" i="12" s="1"/>
  <c r="O62" i="20"/>
  <c r="M67" i="20"/>
  <c r="M63" i="19"/>
  <c r="BY63" i="19" s="1"/>
  <c r="AS63" i="20"/>
  <c r="M65" i="20"/>
  <c r="M64" i="20"/>
  <c r="AR64" i="20"/>
  <c r="L78" i="12"/>
  <c r="BX78" i="12" s="1"/>
  <c r="L79" i="12"/>
  <c r="BX79" i="12" s="1"/>
  <c r="L75" i="12"/>
  <c r="BX75" i="12" s="1"/>
  <c r="L80" i="12"/>
  <c r="BX80" i="12" s="1"/>
  <c r="L76" i="12"/>
  <c r="BX76" i="12" s="1"/>
  <c r="L77" i="12"/>
  <c r="BX77" i="12" s="1"/>
  <c r="M79" i="14"/>
  <c r="BY79" i="14" s="1"/>
  <c r="M77" i="14"/>
  <c r="BY77" i="14" s="1"/>
  <c r="M75" i="14"/>
  <c r="BY75" i="14" s="1"/>
  <c r="M78" i="14"/>
  <c r="BY78" i="14" s="1"/>
  <c r="M80" i="14"/>
  <c r="BY80" i="14" s="1"/>
  <c r="M76" i="14"/>
  <c r="BY76" i="14" s="1"/>
  <c r="N73" i="12" l="1"/>
  <c r="BZ73" i="12" s="1"/>
  <c r="N73" i="14"/>
  <c r="BZ73" i="14" s="1"/>
  <c r="DF63" i="19"/>
  <c r="FR63" i="19" s="1"/>
  <c r="DF61" i="19"/>
  <c r="FR61" i="19" s="1"/>
  <c r="M53" i="15"/>
  <c r="BY53" i="15" s="1"/>
  <c r="DF64" i="19"/>
  <c r="FR64" i="19" s="1"/>
  <c r="K219" i="12"/>
  <c r="BW74" i="12"/>
  <c r="BW219" i="12" s="1"/>
  <c r="DF66" i="19"/>
  <c r="FR66" i="19" s="1"/>
  <c r="O50" i="15"/>
  <c r="CA50" i="15" s="1"/>
  <c r="AR65" i="20"/>
  <c r="N53" i="15"/>
  <c r="BZ53" i="15" s="1"/>
  <c r="O64" i="19"/>
  <c r="CA64" i="19" s="1"/>
  <c r="O61" i="19"/>
  <c r="CA61" i="19" s="1"/>
  <c r="DE63" i="19"/>
  <c r="FQ63" i="19" s="1"/>
  <c r="DE61" i="19"/>
  <c r="FQ61" i="19" s="1"/>
  <c r="AS62" i="20"/>
  <c r="O66" i="19"/>
  <c r="CA66" i="19" s="1"/>
  <c r="L219" i="14"/>
  <c r="L230" i="14" s="1"/>
  <c r="BX74" i="14"/>
  <c r="BX219" i="14" s="1"/>
  <c r="BX230" i="14" s="1"/>
  <c r="M74" i="14"/>
  <c r="N63" i="20"/>
  <c r="N65" i="20"/>
  <c r="L74" i="12"/>
  <c r="O72" i="14"/>
  <c r="CA72" i="14" s="1"/>
  <c r="O72" i="12"/>
  <c r="CA72" i="12" s="1"/>
  <c r="AR67" i="20"/>
  <c r="DG64" i="19"/>
  <c r="FS64" i="19" s="1"/>
  <c r="P62" i="20"/>
  <c r="N63" i="19"/>
  <c r="BZ63" i="19" s="1"/>
  <c r="N67" i="20"/>
  <c r="AT63" i="20"/>
  <c r="N64" i="20"/>
  <c r="AS64" i="20"/>
  <c r="M78" i="12"/>
  <c r="BY78" i="12" s="1"/>
  <c r="M79" i="12"/>
  <c r="BY79" i="12" s="1"/>
  <c r="M80" i="12"/>
  <c r="BY80" i="12" s="1"/>
  <c r="M75" i="12"/>
  <c r="BY75" i="12" s="1"/>
  <c r="M76" i="12"/>
  <c r="BY76" i="12" s="1"/>
  <c r="M77" i="12"/>
  <c r="BY77" i="12" s="1"/>
  <c r="N80" i="14"/>
  <c r="BZ80" i="14" s="1"/>
  <c r="N78" i="14"/>
  <c r="BZ78" i="14" s="1"/>
  <c r="N76" i="14"/>
  <c r="BZ76" i="14" s="1"/>
  <c r="N75" i="14"/>
  <c r="BZ75" i="14" s="1"/>
  <c r="N79" i="14"/>
  <c r="BZ79" i="14" s="1"/>
  <c r="N77" i="14"/>
  <c r="BZ77" i="14" s="1"/>
  <c r="O63" i="20"/>
  <c r="P31" i="15"/>
  <c r="CB31" i="15" s="1"/>
  <c r="O53" i="15" l="1"/>
  <c r="CA53" i="15" s="1"/>
  <c r="AS67" i="20"/>
  <c r="M74" i="12"/>
  <c r="AS65" i="20"/>
  <c r="L219" i="12"/>
  <c r="BX74" i="12"/>
  <c r="BX219" i="12" s="1"/>
  <c r="P64" i="19"/>
  <c r="CB64" i="19" s="1"/>
  <c r="P61" i="19"/>
  <c r="CB61" i="19" s="1"/>
  <c r="P66" i="19"/>
  <c r="CB66" i="19" s="1"/>
  <c r="N74" i="14"/>
  <c r="AT62" i="20"/>
  <c r="P72" i="12"/>
  <c r="CB72" i="12" s="1"/>
  <c r="P72" i="14"/>
  <c r="CB72" i="14" s="1"/>
  <c r="M219" i="14"/>
  <c r="M230" i="14" s="1"/>
  <c r="BY74" i="14"/>
  <c r="BY219" i="14" s="1"/>
  <c r="BY230" i="14" s="1"/>
  <c r="O73" i="14"/>
  <c r="CA73" i="14" s="1"/>
  <c r="O73" i="12"/>
  <c r="CA73" i="12" s="1"/>
  <c r="DG63" i="19"/>
  <c r="FS63" i="19" s="1"/>
  <c r="DG61" i="19"/>
  <c r="FS61" i="19" s="1"/>
  <c r="DG66" i="19"/>
  <c r="FS66" i="19" s="1"/>
  <c r="DH64" i="19"/>
  <c r="FT64" i="19" s="1"/>
  <c r="Q62" i="20"/>
  <c r="O63" i="19"/>
  <c r="CA63" i="19" s="1"/>
  <c r="O67" i="20"/>
  <c r="AU63" i="20"/>
  <c r="O64" i="20"/>
  <c r="O65" i="20"/>
  <c r="AT64" i="20"/>
  <c r="N75" i="12"/>
  <c r="BZ75" i="12" s="1"/>
  <c r="N78" i="12"/>
  <c r="BZ78" i="12" s="1"/>
  <c r="N79" i="12"/>
  <c r="BZ79" i="12" s="1"/>
  <c r="N76" i="12"/>
  <c r="BZ76" i="12" s="1"/>
  <c r="N77" i="12"/>
  <c r="BZ77" i="12" s="1"/>
  <c r="N80" i="12"/>
  <c r="BZ80" i="12" s="1"/>
  <c r="O77" i="14"/>
  <c r="CA77" i="14" s="1"/>
  <c r="O79" i="14"/>
  <c r="CA79" i="14" s="1"/>
  <c r="O76" i="14"/>
  <c r="CA76" i="14" s="1"/>
  <c r="O75" i="14"/>
  <c r="CA75" i="14" s="1"/>
  <c r="O80" i="14"/>
  <c r="CA80" i="14" s="1"/>
  <c r="O78" i="14"/>
  <c r="CA78" i="14" s="1"/>
  <c r="P63" i="20"/>
  <c r="Q31" i="15"/>
  <c r="CC31" i="15" s="1"/>
  <c r="Q72" i="12" l="1"/>
  <c r="CC72" i="12" s="1"/>
  <c r="Q72" i="14"/>
  <c r="CC72" i="14" s="1"/>
  <c r="DH66" i="19"/>
  <c r="FT66" i="19" s="1"/>
  <c r="P73" i="14"/>
  <c r="CB73" i="14" s="1"/>
  <c r="P73" i="12"/>
  <c r="CB73" i="12" s="1"/>
  <c r="AT67" i="20"/>
  <c r="AT65" i="20"/>
  <c r="DH63" i="19"/>
  <c r="FT63" i="19" s="1"/>
  <c r="DH61" i="19"/>
  <c r="FT61" i="19" s="1"/>
  <c r="M219" i="12"/>
  <c r="BY74" i="12"/>
  <c r="BY219" i="12" s="1"/>
  <c r="Q66" i="19"/>
  <c r="CC66" i="19" s="1"/>
  <c r="O74" i="14"/>
  <c r="P50" i="15"/>
  <c r="CB50" i="15" s="1"/>
  <c r="AU62" i="20"/>
  <c r="N219" i="14"/>
  <c r="N230" i="14" s="1"/>
  <c r="BZ74" i="14"/>
  <c r="BZ219" i="14" s="1"/>
  <c r="BZ230" i="14" s="1"/>
  <c r="N74" i="12"/>
  <c r="Q64" i="19"/>
  <c r="CC64" i="19" s="1"/>
  <c r="Q61" i="19"/>
  <c r="CC61" i="19" s="1"/>
  <c r="DI64" i="19"/>
  <c r="FU64" i="19" s="1"/>
  <c r="R62" i="20"/>
  <c r="P63" i="19"/>
  <c r="CB63" i="19" s="1"/>
  <c r="P67" i="20"/>
  <c r="AV63" i="20"/>
  <c r="P65" i="20"/>
  <c r="P64" i="20"/>
  <c r="AU64" i="20"/>
  <c r="O77" i="12"/>
  <c r="CA77" i="12" s="1"/>
  <c r="O80" i="12"/>
  <c r="CA80" i="12" s="1"/>
  <c r="O79" i="12"/>
  <c r="CA79" i="12" s="1"/>
  <c r="O75" i="12"/>
  <c r="CA75" i="12" s="1"/>
  <c r="O78" i="12"/>
  <c r="CA78" i="12" s="1"/>
  <c r="O76" i="12"/>
  <c r="CA76" i="12" s="1"/>
  <c r="P80" i="14"/>
  <c r="CB80" i="14" s="1"/>
  <c r="Q63" i="20"/>
  <c r="R31" i="15"/>
  <c r="CD31" i="15" s="1"/>
  <c r="R64" i="19" l="1"/>
  <c r="CD64" i="19" s="1"/>
  <c r="R61" i="19"/>
  <c r="CD61" i="19" s="1"/>
  <c r="P78" i="14"/>
  <c r="CB78" i="14" s="1"/>
  <c r="AU65" i="20"/>
  <c r="Q73" i="12"/>
  <c r="CC73" i="12" s="1"/>
  <c r="Q73" i="14"/>
  <c r="CC73" i="14" s="1"/>
  <c r="P76" i="14"/>
  <c r="CB76" i="14" s="1"/>
  <c r="AV62" i="20"/>
  <c r="DI63" i="19"/>
  <c r="FU63" i="19" s="1"/>
  <c r="DI61" i="19"/>
  <c r="FU61" i="19" s="1"/>
  <c r="DI66" i="19"/>
  <c r="FU66" i="19" s="1"/>
  <c r="P77" i="14"/>
  <c r="CB77" i="14" s="1"/>
  <c r="P75" i="14"/>
  <c r="CB75" i="14" s="1"/>
  <c r="N219" i="12"/>
  <c r="BZ74" i="12"/>
  <c r="BZ219" i="12" s="1"/>
  <c r="AU67" i="20"/>
  <c r="O74" i="12"/>
  <c r="DJ66" i="19"/>
  <c r="FV66" i="19" s="1"/>
  <c r="R66" i="19"/>
  <c r="CD66" i="19" s="1"/>
  <c r="P53" i="15"/>
  <c r="CB53" i="15" s="1"/>
  <c r="P79" i="14"/>
  <c r="CB79" i="14" s="1"/>
  <c r="Q50" i="15"/>
  <c r="CC50" i="15" s="1"/>
  <c r="R72" i="12"/>
  <c r="CD72" i="12" s="1"/>
  <c r="R72" i="14"/>
  <c r="CD72" i="14" s="1"/>
  <c r="O219" i="14"/>
  <c r="O230" i="14" s="1"/>
  <c r="CA74" i="14"/>
  <c r="CA219" i="14" s="1"/>
  <c r="CA230" i="14" s="1"/>
  <c r="S62" i="20"/>
  <c r="DJ64" i="19"/>
  <c r="FV64" i="19" s="1"/>
  <c r="Q67" i="20"/>
  <c r="Q63" i="19"/>
  <c r="CC63" i="19" s="1"/>
  <c r="AW63" i="20"/>
  <c r="Q65" i="20"/>
  <c r="Q64" i="20"/>
  <c r="AV64" i="20"/>
  <c r="P76" i="12"/>
  <c r="CB76" i="12" s="1"/>
  <c r="P77" i="12"/>
  <c r="CB77" i="12" s="1"/>
  <c r="P80" i="12"/>
  <c r="CB80" i="12" s="1"/>
  <c r="P78" i="12"/>
  <c r="CB78" i="12" s="1"/>
  <c r="P79" i="12"/>
  <c r="CB79" i="12" s="1"/>
  <c r="P75" i="12"/>
  <c r="CB75" i="12" s="1"/>
  <c r="Q80" i="14"/>
  <c r="CC80" i="14" s="1"/>
  <c r="Q76" i="14"/>
  <c r="CC76" i="14" s="1"/>
  <c r="Q77" i="14"/>
  <c r="CC77" i="14" s="1"/>
  <c r="Q79" i="14"/>
  <c r="CC79" i="14" s="1"/>
  <c r="Q78" i="14"/>
  <c r="CC78" i="14" s="1"/>
  <c r="Q75" i="14"/>
  <c r="CC75" i="14" s="1"/>
  <c r="R63" i="20"/>
  <c r="S31" i="15"/>
  <c r="CE31" i="15" s="1"/>
  <c r="D32" i="12"/>
  <c r="BP32" i="12" s="1"/>
  <c r="D29" i="12"/>
  <c r="BP29" i="12" s="1"/>
  <c r="D17" i="12"/>
  <c r="BP17" i="12" s="1"/>
  <c r="Q74" i="14" l="1"/>
  <c r="P74" i="12"/>
  <c r="O219" i="12"/>
  <c r="CA74" i="12"/>
  <c r="CA219" i="12" s="1"/>
  <c r="DJ63" i="19"/>
  <c r="FV63" i="19" s="1"/>
  <c r="DJ61" i="19"/>
  <c r="FV61" i="19" s="1"/>
  <c r="P74" i="14"/>
  <c r="AV67" i="20"/>
  <c r="Q53" i="15"/>
  <c r="CC53" i="15" s="1"/>
  <c r="S66" i="19"/>
  <c r="CE66" i="19" s="1"/>
  <c r="AW62" i="20"/>
  <c r="R73" i="12"/>
  <c r="CD73" i="12" s="1"/>
  <c r="R73" i="14"/>
  <c r="CD73" i="14" s="1"/>
  <c r="AV65" i="20"/>
  <c r="S72" i="12"/>
  <c r="CE72" i="12" s="1"/>
  <c r="S72" i="14"/>
  <c r="CE72" i="14" s="1"/>
  <c r="R50" i="15"/>
  <c r="CD50" i="15" s="1"/>
  <c r="S64" i="19"/>
  <c r="CE64" i="19" s="1"/>
  <c r="S61" i="19"/>
  <c r="CE61" i="19" s="1"/>
  <c r="T62" i="20"/>
  <c r="DK64" i="19"/>
  <c r="R63" i="19"/>
  <c r="CD63" i="19" s="1"/>
  <c r="R67" i="20"/>
  <c r="AX63" i="20"/>
  <c r="R64" i="20"/>
  <c r="R65" i="20"/>
  <c r="AW64" i="20"/>
  <c r="D82" i="12"/>
  <c r="Q76" i="12"/>
  <c r="CC76" i="12" s="1"/>
  <c r="Q77" i="12"/>
  <c r="CC77" i="12" s="1"/>
  <c r="Q80" i="12"/>
  <c r="CC80" i="12" s="1"/>
  <c r="Q75" i="12"/>
  <c r="CC75" i="12" s="1"/>
  <c r="Q78" i="12"/>
  <c r="CC78" i="12" s="1"/>
  <c r="Q79" i="12"/>
  <c r="CC79" i="12" s="1"/>
  <c r="R77" i="14"/>
  <c r="CD77" i="14" s="1"/>
  <c r="R75" i="14"/>
  <c r="CD75" i="14" s="1"/>
  <c r="R76" i="14"/>
  <c r="CD76" i="14" s="1"/>
  <c r="R80" i="14"/>
  <c r="CD80" i="14" s="1"/>
  <c r="R78" i="14"/>
  <c r="CD78" i="14" s="1"/>
  <c r="R79" i="14"/>
  <c r="CD79" i="14" s="1"/>
  <c r="S63" i="20"/>
  <c r="T31" i="15"/>
  <c r="CF31" i="15" s="1"/>
  <c r="Q74" i="12" l="1"/>
  <c r="T66" i="19"/>
  <c r="CF66" i="19" s="1"/>
  <c r="AW65" i="20"/>
  <c r="AW67" i="20"/>
  <c r="S73" i="12"/>
  <c r="CE73" i="12" s="1"/>
  <c r="S73" i="14"/>
  <c r="CE73" i="14" s="1"/>
  <c r="T72" i="12"/>
  <c r="CF72" i="12" s="1"/>
  <c r="T72" i="14"/>
  <c r="CF72" i="14" s="1"/>
  <c r="P219" i="12"/>
  <c r="CB74" i="12"/>
  <c r="CB219" i="12" s="1"/>
  <c r="BP82" i="12"/>
  <c r="BP214" i="12" s="1"/>
  <c r="BP224" i="12" s="1"/>
  <c r="D214" i="12"/>
  <c r="D224" i="12" s="1"/>
  <c r="S50" i="15"/>
  <c r="CE50" i="15" s="1"/>
  <c r="T64" i="19"/>
  <c r="CF64" i="19" s="1"/>
  <c r="T61" i="19"/>
  <c r="CF61" i="19" s="1"/>
  <c r="R53" i="15"/>
  <c r="CD53" i="15" s="1"/>
  <c r="P219" i="14"/>
  <c r="P230" i="14" s="1"/>
  <c r="CB74" i="14"/>
  <c r="CB219" i="14" s="1"/>
  <c r="CB230" i="14" s="1"/>
  <c r="AX62" i="20"/>
  <c r="DK66" i="19"/>
  <c r="FW66" i="19" s="1"/>
  <c r="Q219" i="14"/>
  <c r="Q230" i="14" s="1"/>
  <c r="CC74" i="14"/>
  <c r="CC219" i="14" s="1"/>
  <c r="CC230" i="14" s="1"/>
  <c r="FW64" i="19"/>
  <c r="R74" i="14"/>
  <c r="D81" i="12"/>
  <c r="U62" i="20"/>
  <c r="DL64" i="19"/>
  <c r="S63" i="19"/>
  <c r="CE63" i="19" s="1"/>
  <c r="S67" i="20"/>
  <c r="AX64" i="20"/>
  <c r="AY63" i="20"/>
  <c r="S64" i="20"/>
  <c r="S65" i="20"/>
  <c r="R75" i="12"/>
  <c r="CD75" i="12" s="1"/>
  <c r="R78" i="12"/>
  <c r="CD78" i="12" s="1"/>
  <c r="R77" i="12"/>
  <c r="CD77" i="12" s="1"/>
  <c r="R80" i="12"/>
  <c r="CD80" i="12" s="1"/>
  <c r="R79" i="12"/>
  <c r="CD79" i="12" s="1"/>
  <c r="R76" i="12"/>
  <c r="CD76" i="12" s="1"/>
  <c r="S79" i="14"/>
  <c r="CE79" i="14" s="1"/>
  <c r="S75" i="14"/>
  <c r="CE75" i="14" s="1"/>
  <c r="S78" i="14"/>
  <c r="CE78" i="14" s="1"/>
  <c r="S77" i="14"/>
  <c r="CE77" i="14" s="1"/>
  <c r="S80" i="14"/>
  <c r="CE80" i="14" s="1"/>
  <c r="S76" i="14"/>
  <c r="CE76" i="14" s="1"/>
  <c r="T63" i="20"/>
  <c r="U31" i="15"/>
  <c r="CG31" i="15" s="1"/>
  <c r="S74" i="14" l="1"/>
  <c r="R74" i="12"/>
  <c r="U64" i="19"/>
  <c r="CG64" i="19" s="1"/>
  <c r="U61" i="19"/>
  <c r="CG61" i="19" s="1"/>
  <c r="BP81" i="12"/>
  <c r="BP213" i="12" s="1"/>
  <c r="D213" i="12"/>
  <c r="U66" i="19"/>
  <c r="CG66" i="19" s="1"/>
  <c r="AX67" i="20"/>
  <c r="S53" i="15"/>
  <c r="CE53" i="15" s="1"/>
  <c r="U72" i="12"/>
  <c r="CG72" i="12" s="1"/>
  <c r="U72" i="14"/>
  <c r="CG72" i="14" s="1"/>
  <c r="T50" i="15"/>
  <c r="CF50" i="15" s="1"/>
  <c r="AX65" i="20"/>
  <c r="Q219" i="12"/>
  <c r="CC74" i="12"/>
  <c r="CC219" i="12" s="1"/>
  <c r="DK63" i="19"/>
  <c r="FW63" i="19" s="1"/>
  <c r="DK61" i="19"/>
  <c r="FW61" i="19" s="1"/>
  <c r="DL66" i="19"/>
  <c r="FX66" i="19" s="1"/>
  <c r="T73" i="12"/>
  <c r="CF73" i="12" s="1"/>
  <c r="T73" i="14"/>
  <c r="CF73" i="14" s="1"/>
  <c r="AY62" i="20"/>
  <c r="DL63" i="19"/>
  <c r="FX63" i="19" s="1"/>
  <c r="DL61" i="19"/>
  <c r="FX61" i="19" s="1"/>
  <c r="R219" i="14"/>
  <c r="R230" i="14" s="1"/>
  <c r="CD74" i="14"/>
  <c r="CD219" i="14" s="1"/>
  <c r="CD230" i="14" s="1"/>
  <c r="FX64" i="19"/>
  <c r="V62" i="20"/>
  <c r="DM64" i="19"/>
  <c r="FY64" i="19" s="1"/>
  <c r="T67" i="20"/>
  <c r="T63" i="19"/>
  <c r="CF63" i="19" s="1"/>
  <c r="AY64" i="20"/>
  <c r="AZ63" i="20"/>
  <c r="T64" i="20"/>
  <c r="T65" i="20"/>
  <c r="S76" i="12"/>
  <c r="CE76" i="12" s="1"/>
  <c r="S77" i="12"/>
  <c r="CE77" i="12" s="1"/>
  <c r="S80" i="12"/>
  <c r="CE80" i="12" s="1"/>
  <c r="S75" i="12"/>
  <c r="CE75" i="12" s="1"/>
  <c r="S78" i="12"/>
  <c r="CE78" i="12" s="1"/>
  <c r="S79" i="12"/>
  <c r="CE79" i="12" s="1"/>
  <c r="T78" i="14"/>
  <c r="CF78" i="14" s="1"/>
  <c r="T76" i="14"/>
  <c r="CF76" i="14" s="1"/>
  <c r="T79" i="14"/>
  <c r="CF79" i="14" s="1"/>
  <c r="T77" i="14"/>
  <c r="CF77" i="14" s="1"/>
  <c r="T80" i="14"/>
  <c r="CF80" i="14" s="1"/>
  <c r="T75" i="14"/>
  <c r="CF75" i="14" s="1"/>
  <c r="U63" i="20"/>
  <c r="V31" i="15"/>
  <c r="CH31" i="15" s="1"/>
  <c r="AY65" i="20" l="1"/>
  <c r="BP223" i="12"/>
  <c r="BP233" i="12" s="1"/>
  <c r="DM63" i="19"/>
  <c r="FY63" i="19" s="1"/>
  <c r="DM61" i="19"/>
  <c r="FY61" i="19" s="1"/>
  <c r="S219" i="14"/>
  <c r="S230" i="14" s="1"/>
  <c r="CE74" i="14"/>
  <c r="CE219" i="14" s="1"/>
  <c r="CE230" i="14" s="1"/>
  <c r="AY67" i="20"/>
  <c r="T74" i="14"/>
  <c r="S74" i="12"/>
  <c r="D223" i="12"/>
  <c r="AZ62" i="20"/>
  <c r="V72" i="14"/>
  <c r="CH72" i="14" s="1"/>
  <c r="V72" i="12"/>
  <c r="CH72" i="12" s="1"/>
  <c r="U50" i="15"/>
  <c r="CG50" i="15" s="1"/>
  <c r="V64" i="19"/>
  <c r="CH64" i="19" s="1"/>
  <c r="V61" i="19"/>
  <c r="CH61" i="19" s="1"/>
  <c r="V66" i="19"/>
  <c r="CH66" i="19" s="1"/>
  <c r="R219" i="12"/>
  <c r="CD74" i="12"/>
  <c r="CD219" i="12" s="1"/>
  <c r="U73" i="12"/>
  <c r="CG73" i="12" s="1"/>
  <c r="U73" i="14"/>
  <c r="CG73" i="14" s="1"/>
  <c r="T53" i="15"/>
  <c r="CF53" i="15" s="1"/>
  <c r="DM66" i="19"/>
  <c r="FY66" i="19" s="1"/>
  <c r="DN64" i="19"/>
  <c r="FZ64" i="19" s="1"/>
  <c r="W62" i="20"/>
  <c r="U63" i="19"/>
  <c r="CG63" i="19" s="1"/>
  <c r="U67" i="20"/>
  <c r="BA63" i="20"/>
  <c r="U65" i="20"/>
  <c r="U64" i="20"/>
  <c r="AZ64" i="20"/>
  <c r="T78" i="12"/>
  <c r="CF78" i="12" s="1"/>
  <c r="T79" i="12"/>
  <c r="CF79" i="12" s="1"/>
  <c r="T76" i="12"/>
  <c r="CF76" i="12" s="1"/>
  <c r="T80" i="12"/>
  <c r="CF80" i="12" s="1"/>
  <c r="T75" i="12"/>
  <c r="CF75" i="12" s="1"/>
  <c r="T77" i="12"/>
  <c r="CF77" i="12" s="1"/>
  <c r="U79" i="14"/>
  <c r="CG79" i="14" s="1"/>
  <c r="U77" i="14"/>
  <c r="CG77" i="14" s="1"/>
  <c r="U75" i="14"/>
  <c r="CG75" i="14" s="1"/>
  <c r="U78" i="14"/>
  <c r="CG78" i="14" s="1"/>
  <c r="U76" i="14"/>
  <c r="CG76" i="14" s="1"/>
  <c r="U80" i="14"/>
  <c r="CG80" i="14" s="1"/>
  <c r="V63" i="20"/>
  <c r="W31" i="15"/>
  <c r="CI31" i="15" s="1"/>
  <c r="V73" i="12" l="1"/>
  <c r="CH73" i="12" s="1"/>
  <c r="V73" i="14"/>
  <c r="CH73" i="14" s="1"/>
  <c r="W66" i="19"/>
  <c r="CI66" i="19" s="1"/>
  <c r="S219" i="12"/>
  <c r="CE74" i="12"/>
  <c r="CE219" i="12" s="1"/>
  <c r="W72" i="14"/>
  <c r="CI72" i="14" s="1"/>
  <c r="W72" i="12"/>
  <c r="CI72" i="12" s="1"/>
  <c r="DN63" i="19"/>
  <c r="FZ63" i="19" s="1"/>
  <c r="DN61" i="19"/>
  <c r="FZ61" i="19" s="1"/>
  <c r="DN66" i="19"/>
  <c r="FZ66" i="19" s="1"/>
  <c r="T219" i="14"/>
  <c r="T230" i="14" s="1"/>
  <c r="CF74" i="14"/>
  <c r="CF219" i="14" s="1"/>
  <c r="CF230" i="14" s="1"/>
  <c r="U74" i="14"/>
  <c r="T74" i="12"/>
  <c r="AZ65" i="20"/>
  <c r="U53" i="15"/>
  <c r="CG53" i="15" s="1"/>
  <c r="W64" i="19"/>
  <c r="CI64" i="19" s="1"/>
  <c r="W61" i="19"/>
  <c r="CI61" i="19" s="1"/>
  <c r="BA62" i="20"/>
  <c r="V50" i="15"/>
  <c r="CH50" i="15" s="1"/>
  <c r="AZ67" i="20"/>
  <c r="X62" i="20"/>
  <c r="DO64" i="19"/>
  <c r="GA64" i="19" s="1"/>
  <c r="V67" i="20"/>
  <c r="V63" i="19"/>
  <c r="CH63" i="19" s="1"/>
  <c r="BB63" i="20"/>
  <c r="V64" i="20"/>
  <c r="BA64" i="20"/>
  <c r="U76" i="12"/>
  <c r="CG76" i="12" s="1"/>
  <c r="U77" i="12"/>
  <c r="CG77" i="12" s="1"/>
  <c r="U78" i="12"/>
  <c r="CG78" i="12" s="1"/>
  <c r="U79" i="12"/>
  <c r="CG79" i="12" s="1"/>
  <c r="U80" i="12"/>
  <c r="CG80" i="12" s="1"/>
  <c r="U75" i="12"/>
  <c r="CG75" i="12" s="1"/>
  <c r="V80" i="14"/>
  <c r="CH80" i="14" s="1"/>
  <c r="V79" i="14"/>
  <c r="CH79" i="14" s="1"/>
  <c r="V76" i="14"/>
  <c r="CH76" i="14" s="1"/>
  <c r="V78" i="14"/>
  <c r="CH78" i="14" s="1"/>
  <c r="V75" i="14"/>
  <c r="CH75" i="14" s="1"/>
  <c r="V77" i="14"/>
  <c r="CH77" i="14" s="1"/>
  <c r="W63" i="20"/>
  <c r="X31" i="15"/>
  <c r="CJ31" i="15" s="1"/>
  <c r="X72" i="12" l="1"/>
  <c r="CJ72" i="12" s="1"/>
  <c r="X72" i="14"/>
  <c r="CJ72" i="14" s="1"/>
  <c r="U74" i="12"/>
  <c r="V65" i="20"/>
  <c r="DP66" i="19"/>
  <c r="GB66" i="19" s="1"/>
  <c r="X66" i="19"/>
  <c r="CJ66" i="19" s="1"/>
  <c r="W50" i="15"/>
  <c r="CI50" i="15" s="1"/>
  <c r="W73" i="14"/>
  <c r="CI73" i="14" s="1"/>
  <c r="W73" i="12"/>
  <c r="CI73" i="12" s="1"/>
  <c r="DO63" i="19"/>
  <c r="GA63" i="19" s="1"/>
  <c r="DO61" i="19"/>
  <c r="GA61" i="19" s="1"/>
  <c r="V53" i="15"/>
  <c r="CH53" i="15" s="1"/>
  <c r="T219" i="12"/>
  <c r="CF74" i="12"/>
  <c r="CF219" i="12" s="1"/>
  <c r="BA65" i="20"/>
  <c r="V74" i="14"/>
  <c r="BB62" i="20"/>
  <c r="X64" i="19"/>
  <c r="CJ64" i="19" s="1"/>
  <c r="X61" i="19"/>
  <c r="CJ61" i="19" s="1"/>
  <c r="BA67" i="20"/>
  <c r="U219" i="14"/>
  <c r="U230" i="14" s="1"/>
  <c r="CG74" i="14"/>
  <c r="CG219" i="14" s="1"/>
  <c r="CG230" i="14" s="1"/>
  <c r="DO66" i="19"/>
  <c r="GA66" i="19" s="1"/>
  <c r="DP64" i="19"/>
  <c r="GB64" i="19" s="1"/>
  <c r="Y62" i="20"/>
  <c r="W63" i="19"/>
  <c r="CI63" i="19" s="1"/>
  <c r="BC63" i="20"/>
  <c r="W64" i="20"/>
  <c r="BB64" i="20"/>
  <c r="V75" i="12"/>
  <c r="CH75" i="12" s="1"/>
  <c r="V78" i="12"/>
  <c r="CH78" i="12" s="1"/>
  <c r="V79" i="12"/>
  <c r="CH79" i="12" s="1"/>
  <c r="V76" i="12"/>
  <c r="CH76" i="12" s="1"/>
  <c r="V77" i="12"/>
  <c r="CH77" i="12" s="1"/>
  <c r="V80" i="12"/>
  <c r="CH80" i="12" s="1"/>
  <c r="W79" i="14"/>
  <c r="CI79" i="14" s="1"/>
  <c r="W75" i="14"/>
  <c r="CI75" i="14" s="1"/>
  <c r="X63" i="20"/>
  <c r="Y31" i="15"/>
  <c r="CK31" i="15" s="1"/>
  <c r="W65" i="20" l="1"/>
  <c r="Y64" i="19"/>
  <c r="CK64" i="19" s="1"/>
  <c r="Y61" i="19"/>
  <c r="CK61" i="19" s="1"/>
  <c r="V219" i="14"/>
  <c r="V230" i="14" s="1"/>
  <c r="CH74" i="14"/>
  <c r="CH219" i="14" s="1"/>
  <c r="CH230" i="14" s="1"/>
  <c r="X50" i="15"/>
  <c r="CJ50" i="15" s="1"/>
  <c r="Y66" i="19"/>
  <c r="CK66" i="19" s="1"/>
  <c r="W78" i="14"/>
  <c r="CI78" i="14" s="1"/>
  <c r="W76" i="14"/>
  <c r="CI76" i="14" s="1"/>
  <c r="Y72" i="12"/>
  <c r="CK72" i="12" s="1"/>
  <c r="Y72" i="14"/>
  <c r="CK72" i="14" s="1"/>
  <c r="U219" i="12"/>
  <c r="CG74" i="12"/>
  <c r="CG219" i="12" s="1"/>
  <c r="W74" i="14"/>
  <c r="BB65" i="20"/>
  <c r="V74" i="12"/>
  <c r="W80" i="14"/>
  <c r="CI80" i="14" s="1"/>
  <c r="DP63" i="19"/>
  <c r="GB63" i="19" s="1"/>
  <c r="DP61" i="19"/>
  <c r="GB61" i="19" s="1"/>
  <c r="X73" i="14"/>
  <c r="CJ73" i="14" s="1"/>
  <c r="X73" i="12"/>
  <c r="CJ73" i="12" s="1"/>
  <c r="W53" i="15"/>
  <c r="CI53" i="15" s="1"/>
  <c r="W67" i="20"/>
  <c r="W77" i="14"/>
  <c r="CI77" i="14" s="1"/>
  <c r="BC62" i="20"/>
  <c r="BB67" i="20"/>
  <c r="Z62" i="20"/>
  <c r="DQ64" i="19"/>
  <c r="GC64" i="19" s="1"/>
  <c r="X63" i="19"/>
  <c r="CJ63" i="19" s="1"/>
  <c r="BC64" i="20"/>
  <c r="BD63" i="20"/>
  <c r="X64" i="20"/>
  <c r="W77" i="12"/>
  <c r="CI77" i="12" s="1"/>
  <c r="W80" i="12"/>
  <c r="CI80" i="12" s="1"/>
  <c r="W79" i="12"/>
  <c r="CI79" i="12" s="1"/>
  <c r="W76" i="12"/>
  <c r="CI76" i="12" s="1"/>
  <c r="W78" i="12"/>
  <c r="CI78" i="12" s="1"/>
  <c r="W75" i="12"/>
  <c r="CI75" i="12" s="1"/>
  <c r="X78" i="14"/>
  <c r="CJ78" i="14" s="1"/>
  <c r="X80" i="14"/>
  <c r="CJ80" i="14" s="1"/>
  <c r="X79" i="14"/>
  <c r="CJ79" i="14" s="1"/>
  <c r="X76" i="14"/>
  <c r="CJ76" i="14" s="1"/>
  <c r="X75" i="14"/>
  <c r="CJ75" i="14" s="1"/>
  <c r="X77" i="14"/>
  <c r="CJ77" i="14" s="1"/>
  <c r="Y63" i="20"/>
  <c r="Z31" i="15"/>
  <c r="CL31" i="15" s="1"/>
  <c r="W74" i="12" l="1"/>
  <c r="BD62" i="20"/>
  <c r="DQ63" i="19"/>
  <c r="GC63" i="19" s="1"/>
  <c r="DQ61" i="19"/>
  <c r="GC61" i="19" s="1"/>
  <c r="X53" i="15"/>
  <c r="CJ53" i="15" s="1"/>
  <c r="X65" i="20"/>
  <c r="Z66" i="19"/>
  <c r="CL66" i="19" s="1"/>
  <c r="V219" i="12"/>
  <c r="CH74" i="12"/>
  <c r="CH219" i="12" s="1"/>
  <c r="W219" i="14"/>
  <c r="W230" i="14" s="1"/>
  <c r="CI74" i="14"/>
  <c r="CI219" i="14" s="1"/>
  <c r="CI230" i="14" s="1"/>
  <c r="Z72" i="12"/>
  <c r="CL72" i="12" s="1"/>
  <c r="Z72" i="14"/>
  <c r="CL72" i="14" s="1"/>
  <c r="X74" i="14"/>
  <c r="Y73" i="12"/>
  <c r="CK73" i="12" s="1"/>
  <c r="Y73" i="14"/>
  <c r="CK73" i="14" s="1"/>
  <c r="Z64" i="19"/>
  <c r="CL64" i="19" s="1"/>
  <c r="Z61" i="19"/>
  <c r="CL61" i="19" s="1"/>
  <c r="BC67" i="20"/>
  <c r="Y50" i="15"/>
  <c r="CK50" i="15" s="1"/>
  <c r="BC65" i="20"/>
  <c r="DQ66" i="19"/>
  <c r="GC66" i="19" s="1"/>
  <c r="X67" i="20"/>
  <c r="AA62" i="20"/>
  <c r="DR64" i="19"/>
  <c r="GD64" i="19" s="1"/>
  <c r="Y63" i="19"/>
  <c r="CK63" i="19" s="1"/>
  <c r="BE63" i="20"/>
  <c r="Y64" i="20"/>
  <c r="BD64" i="20"/>
  <c r="X76" i="12"/>
  <c r="CJ76" i="12" s="1"/>
  <c r="X77" i="12"/>
  <c r="CJ77" i="12" s="1"/>
  <c r="X80" i="12"/>
  <c r="CJ80" i="12" s="1"/>
  <c r="X75" i="12"/>
  <c r="CJ75" i="12" s="1"/>
  <c r="X78" i="12"/>
  <c r="CJ78" i="12" s="1"/>
  <c r="X79" i="12"/>
  <c r="CJ79" i="12" s="1"/>
  <c r="Z63" i="20"/>
  <c r="AA31" i="15"/>
  <c r="CM31" i="15" s="1"/>
  <c r="BD65" i="20" l="1"/>
  <c r="DR63" i="19"/>
  <c r="GD63" i="19" s="1"/>
  <c r="DR61" i="19"/>
  <c r="GD61" i="19" s="1"/>
  <c r="DR66" i="19"/>
  <c r="GD66" i="19" s="1"/>
  <c r="Y65" i="20"/>
  <c r="X219" i="14"/>
  <c r="X230" i="14" s="1"/>
  <c r="CJ74" i="14"/>
  <c r="CJ219" i="14" s="1"/>
  <c r="CJ230" i="14" s="1"/>
  <c r="Y78" i="14"/>
  <c r="CK78" i="14" s="1"/>
  <c r="DS66" i="19"/>
  <c r="GE66" i="19" s="1"/>
  <c r="AA66" i="19"/>
  <c r="CM66" i="19" s="1"/>
  <c r="AA72" i="12"/>
  <c r="CM72" i="12" s="1"/>
  <c r="AA72" i="14"/>
  <c r="CM72" i="14" s="1"/>
  <c r="Y74" i="14"/>
  <c r="Y75" i="14"/>
  <c r="CK75" i="14" s="1"/>
  <c r="Y67" i="20"/>
  <c r="AA64" i="19"/>
  <c r="CM64" i="19" s="1"/>
  <c r="AA61" i="19"/>
  <c r="CM61" i="19" s="1"/>
  <c r="BD67" i="20"/>
  <c r="X74" i="12"/>
  <c r="Z50" i="15"/>
  <c r="CL50" i="15" s="1"/>
  <c r="Z73" i="12"/>
  <c r="CL73" i="12" s="1"/>
  <c r="Z73" i="14"/>
  <c r="CL73" i="14" s="1"/>
  <c r="Y76" i="14"/>
  <c r="CK76" i="14" s="1"/>
  <c r="BE62" i="20"/>
  <c r="Y53" i="15"/>
  <c r="CK53" i="15" s="1"/>
  <c r="W219" i="12"/>
  <c r="CI74" i="12"/>
  <c r="CI219" i="12" s="1"/>
  <c r="Y77" i="14"/>
  <c r="CK77" i="14" s="1"/>
  <c r="Y79" i="14"/>
  <c r="CK79" i="14" s="1"/>
  <c r="Y80" i="14"/>
  <c r="CK80" i="14" s="1"/>
  <c r="AB62" i="20"/>
  <c r="Z63" i="19"/>
  <c r="CL63" i="19" s="1"/>
  <c r="BF63" i="20"/>
  <c r="Z64" i="20"/>
  <c r="BE64" i="20"/>
  <c r="Y76" i="12"/>
  <c r="CK76" i="12" s="1"/>
  <c r="Y77" i="12"/>
  <c r="CK77" i="12" s="1"/>
  <c r="Y78" i="12"/>
  <c r="CK78" i="12" s="1"/>
  <c r="Y79" i="12"/>
  <c r="CK79" i="12" s="1"/>
  <c r="Y75" i="12"/>
  <c r="CK75" i="12" s="1"/>
  <c r="Y80" i="12"/>
  <c r="CK80" i="12" s="1"/>
  <c r="Z77" i="14"/>
  <c r="CL77" i="14" s="1"/>
  <c r="Z78" i="14"/>
  <c r="CL78" i="14" s="1"/>
  <c r="Z75" i="14"/>
  <c r="CL75" i="14" s="1"/>
  <c r="Z80" i="14"/>
  <c r="CL80" i="14" s="1"/>
  <c r="Z79" i="14"/>
  <c r="CL79" i="14" s="1"/>
  <c r="Z76" i="14"/>
  <c r="CL76" i="14" s="1"/>
  <c r="AA63" i="20"/>
  <c r="AB31" i="15"/>
  <c r="CN31" i="15" s="1"/>
  <c r="BF62" i="20" l="1"/>
  <c r="Z53" i="15"/>
  <c r="CL53" i="15" s="1"/>
  <c r="DS64" i="19"/>
  <c r="GE64" i="19" s="1"/>
  <c r="X219" i="12"/>
  <c r="CJ74" i="12"/>
  <c r="CJ219" i="12" s="1"/>
  <c r="Z74" i="14"/>
  <c r="Y74" i="12"/>
  <c r="DS63" i="19"/>
  <c r="GE63" i="19" s="1"/>
  <c r="DS61" i="19"/>
  <c r="GE61" i="19" s="1"/>
  <c r="Y219" i="14"/>
  <c r="Y230" i="14" s="1"/>
  <c r="CK74" i="14"/>
  <c r="CK219" i="14" s="1"/>
  <c r="CK230" i="14" s="1"/>
  <c r="Z67" i="20"/>
  <c r="Z65" i="20"/>
  <c r="BE67" i="20"/>
  <c r="AA50" i="15"/>
  <c r="CM50" i="15" s="1"/>
  <c r="DT66" i="19"/>
  <c r="GF66" i="19" s="1"/>
  <c r="AB66" i="19"/>
  <c r="CN66" i="19" s="1"/>
  <c r="AB72" i="12"/>
  <c r="CN72" i="12" s="1"/>
  <c r="AB72" i="14"/>
  <c r="CN72" i="14" s="1"/>
  <c r="AA73" i="12"/>
  <c r="CM73" i="12" s="1"/>
  <c r="AA73" i="14"/>
  <c r="CM73" i="14" s="1"/>
  <c r="BE65" i="20"/>
  <c r="AB64" i="19"/>
  <c r="CN64" i="19" s="1"/>
  <c r="AB61" i="19"/>
  <c r="CN61" i="19" s="1"/>
  <c r="AC62" i="20"/>
  <c r="DT64" i="19"/>
  <c r="AA63" i="19"/>
  <c r="CM63" i="19" s="1"/>
  <c r="BG63" i="20"/>
  <c r="AA64" i="20"/>
  <c r="BF64" i="20"/>
  <c r="Z75" i="12"/>
  <c r="CL75" i="12" s="1"/>
  <c r="Z78" i="12"/>
  <c r="CL78" i="12" s="1"/>
  <c r="Z80" i="12"/>
  <c r="CL80" i="12" s="1"/>
  <c r="Z79" i="12"/>
  <c r="CL79" i="12" s="1"/>
  <c r="Z76" i="12"/>
  <c r="CL76" i="12" s="1"/>
  <c r="Z77" i="12"/>
  <c r="CL77" i="12" s="1"/>
  <c r="AA80" i="14"/>
  <c r="CM80" i="14" s="1"/>
  <c r="AA76" i="14"/>
  <c r="CM76" i="14" s="1"/>
  <c r="AA78" i="14"/>
  <c r="CM78" i="14" s="1"/>
  <c r="AA75" i="14"/>
  <c r="CM75" i="14" s="1"/>
  <c r="AA77" i="14"/>
  <c r="CM77" i="14" s="1"/>
  <c r="AA79" i="14"/>
  <c r="CM79" i="14" s="1"/>
  <c r="AB63" i="20"/>
  <c r="AC31" i="15"/>
  <c r="CO31" i="15" s="1"/>
  <c r="AC66" i="19" l="1"/>
  <c r="CO66" i="19" s="1"/>
  <c r="BF65" i="20"/>
  <c r="Y219" i="12"/>
  <c r="CK74" i="12"/>
  <c r="CK219" i="12" s="1"/>
  <c r="AA65" i="20"/>
  <c r="GF64" i="19"/>
  <c r="BG62" i="20"/>
  <c r="Z74" i="12"/>
  <c r="Z219" i="14"/>
  <c r="Z230" i="14" s="1"/>
  <c r="CL74" i="14"/>
  <c r="CL219" i="14" s="1"/>
  <c r="CL230" i="14" s="1"/>
  <c r="AA53" i="15"/>
  <c r="CM53" i="15" s="1"/>
  <c r="DT63" i="19"/>
  <c r="GF63" i="19" s="1"/>
  <c r="DT61" i="19"/>
  <c r="GF61" i="19" s="1"/>
  <c r="AA74" i="14"/>
  <c r="AB50" i="15"/>
  <c r="CN50" i="15" s="1"/>
  <c r="BF67" i="20"/>
  <c r="AC72" i="12"/>
  <c r="CO72" i="12" s="1"/>
  <c r="AC72" i="14"/>
  <c r="CO72" i="14" s="1"/>
  <c r="AB73" i="12"/>
  <c r="CN73" i="12" s="1"/>
  <c r="AB73" i="14"/>
  <c r="CN73" i="14" s="1"/>
  <c r="AA67" i="20"/>
  <c r="AC64" i="19"/>
  <c r="CO64" i="19" s="1"/>
  <c r="AC61" i="19"/>
  <c r="CO61" i="19" s="1"/>
  <c r="AD62" i="20"/>
  <c r="AB63" i="19"/>
  <c r="CN63" i="19" s="1"/>
  <c r="BG64" i="20"/>
  <c r="BH63" i="20"/>
  <c r="AB64" i="20"/>
  <c r="AA75" i="12"/>
  <c r="CM75" i="12" s="1"/>
  <c r="AA78" i="12"/>
  <c r="CM78" i="12" s="1"/>
  <c r="AA77" i="12"/>
  <c r="CM77" i="12" s="1"/>
  <c r="AA80" i="12"/>
  <c r="CM80" i="12" s="1"/>
  <c r="AA79" i="12"/>
  <c r="CM79" i="12" s="1"/>
  <c r="AA76" i="12"/>
  <c r="CM76" i="12" s="1"/>
  <c r="AB75" i="14"/>
  <c r="CN75" i="14" s="1"/>
  <c r="AB80" i="14"/>
  <c r="CN80" i="14" s="1"/>
  <c r="AB79" i="14"/>
  <c r="CN79" i="14" s="1"/>
  <c r="AB77" i="14"/>
  <c r="CN77" i="14" s="1"/>
  <c r="AB78" i="14"/>
  <c r="CN78" i="14" s="1"/>
  <c r="AB76" i="14"/>
  <c r="CN76" i="14" s="1"/>
  <c r="AC63" i="20"/>
  <c r="AD31" i="15"/>
  <c r="CP31" i="15" s="1"/>
  <c r="BH62" i="20" l="1"/>
  <c r="AB74" i="14"/>
  <c r="AB53" i="15"/>
  <c r="CN53" i="15" s="1"/>
  <c r="BG67" i="20"/>
  <c r="AA74" i="12"/>
  <c r="BG65" i="20"/>
  <c r="AA219" i="14"/>
  <c r="AA230" i="14" s="1"/>
  <c r="CM74" i="14"/>
  <c r="CM219" i="14" s="1"/>
  <c r="CM230" i="14" s="1"/>
  <c r="AC50" i="15"/>
  <c r="CO50" i="15" s="1"/>
  <c r="AD72" i="14"/>
  <c r="CP72" i="14" s="1"/>
  <c r="AD72" i="12"/>
  <c r="CP72" i="12" s="1"/>
  <c r="DU63" i="19"/>
  <c r="GG63" i="19" s="1"/>
  <c r="DU61" i="19"/>
  <c r="GG61" i="19" s="1"/>
  <c r="AD64" i="19"/>
  <c r="CP64" i="19" s="1"/>
  <c r="AD61" i="19"/>
  <c r="CP61" i="19" s="1"/>
  <c r="DU66" i="19"/>
  <c r="GG66" i="19" s="1"/>
  <c r="AC73" i="12"/>
  <c r="CO73" i="12" s="1"/>
  <c r="AC73" i="14"/>
  <c r="CO73" i="14" s="1"/>
  <c r="AD66" i="19"/>
  <c r="CP66" i="19" s="1"/>
  <c r="AB65" i="20"/>
  <c r="AB67" i="20"/>
  <c r="DU64" i="19"/>
  <c r="GG64" i="19" s="1"/>
  <c r="Z219" i="12"/>
  <c r="CL74" i="12"/>
  <c r="CL219" i="12" s="1"/>
  <c r="DV64" i="19"/>
  <c r="GH64" i="19" s="1"/>
  <c r="AE62" i="20"/>
  <c r="AC63" i="19"/>
  <c r="CO63" i="19" s="1"/>
  <c r="BI63" i="20"/>
  <c r="AC64" i="20"/>
  <c r="BH64" i="20"/>
  <c r="AB76" i="12"/>
  <c r="CN76" i="12" s="1"/>
  <c r="AB77" i="12"/>
  <c r="CN77" i="12" s="1"/>
  <c r="AB78" i="12"/>
  <c r="CN78" i="12" s="1"/>
  <c r="AB79" i="12"/>
  <c r="CN79" i="12" s="1"/>
  <c r="AB80" i="12"/>
  <c r="CN80" i="12" s="1"/>
  <c r="AB75" i="12"/>
  <c r="CN75" i="12" s="1"/>
  <c r="AC79" i="14"/>
  <c r="CO79" i="14" s="1"/>
  <c r="AC77" i="14"/>
  <c r="CO77" i="14" s="1"/>
  <c r="AC75" i="14"/>
  <c r="CO75" i="14" s="1"/>
  <c r="AC78" i="14"/>
  <c r="CO78" i="14" s="1"/>
  <c r="AC76" i="14"/>
  <c r="CO76" i="14" s="1"/>
  <c r="AC80" i="14"/>
  <c r="CO80" i="14" s="1"/>
  <c r="AD63" i="20"/>
  <c r="AE31" i="15"/>
  <c r="CQ31" i="15" s="1"/>
  <c r="AC74" i="14" l="1"/>
  <c r="AB74" i="12"/>
  <c r="AC65" i="20"/>
  <c r="AE66" i="19"/>
  <c r="CQ66" i="19" s="1"/>
  <c r="DV66" i="19"/>
  <c r="GH66" i="19" s="1"/>
  <c r="AE72" i="14"/>
  <c r="CQ72" i="14" s="1"/>
  <c r="AE72" i="12"/>
  <c r="CQ72" i="12" s="1"/>
  <c r="AB219" i="14"/>
  <c r="AB230" i="14" s="1"/>
  <c r="CN74" i="14"/>
  <c r="CN219" i="14" s="1"/>
  <c r="CN230" i="14" s="1"/>
  <c r="AE64" i="19"/>
  <c r="CQ64" i="19" s="1"/>
  <c r="AE61" i="19"/>
  <c r="CQ61" i="19" s="1"/>
  <c r="AD50" i="15"/>
  <c r="CP50" i="15" s="1"/>
  <c r="DV63" i="19"/>
  <c r="GH63" i="19" s="1"/>
  <c r="DV61" i="19"/>
  <c r="GH61" i="19" s="1"/>
  <c r="AA219" i="12"/>
  <c r="CM74" i="12"/>
  <c r="CM219" i="12" s="1"/>
  <c r="BI62" i="20"/>
  <c r="BH65" i="20"/>
  <c r="AC53" i="15"/>
  <c r="CO53" i="15" s="1"/>
  <c r="BH67" i="20"/>
  <c r="AD73" i="12"/>
  <c r="CP73" i="12" s="1"/>
  <c r="AD73" i="14"/>
  <c r="CP73" i="14" s="1"/>
  <c r="AC67" i="20"/>
  <c r="AF62" i="20"/>
  <c r="AD63" i="19"/>
  <c r="CP63" i="19" s="1"/>
  <c r="BI64" i="20"/>
  <c r="BJ63" i="20"/>
  <c r="AD64" i="20"/>
  <c r="AC76" i="12"/>
  <c r="CO76" i="12" s="1"/>
  <c r="AC77" i="12"/>
  <c r="CO77" i="12" s="1"/>
  <c r="AC78" i="12"/>
  <c r="CO78" i="12" s="1"/>
  <c r="AC79" i="12"/>
  <c r="CO79" i="12" s="1"/>
  <c r="AC75" i="12"/>
  <c r="CO75" i="12" s="1"/>
  <c r="AC80" i="12"/>
  <c r="CO80" i="12" s="1"/>
  <c r="AD80" i="14"/>
  <c r="CP80" i="14" s="1"/>
  <c r="AD75" i="14"/>
  <c r="CP75" i="14" s="1"/>
  <c r="AD76" i="14"/>
  <c r="CP76" i="14" s="1"/>
  <c r="AD78" i="14"/>
  <c r="CP78" i="14" s="1"/>
  <c r="AD79" i="14"/>
  <c r="CP79" i="14" s="1"/>
  <c r="AD77" i="14"/>
  <c r="CP77" i="14" s="1"/>
  <c r="AE63" i="20"/>
  <c r="AF31" i="15"/>
  <c r="CR31" i="15" s="1"/>
  <c r="AD67" i="20" l="1"/>
  <c r="DW63" i="19"/>
  <c r="GI63" i="19" s="1"/>
  <c r="DW61" i="19"/>
  <c r="GI61" i="19" s="1"/>
  <c r="BI67" i="20"/>
  <c r="AD53" i="15"/>
  <c r="CP53" i="15" s="1"/>
  <c r="AD65" i="20"/>
  <c r="BJ62" i="20"/>
  <c r="AC74" i="12"/>
  <c r="AF64" i="19"/>
  <c r="CR64" i="19" s="1"/>
  <c r="AF61" i="19"/>
  <c r="CR61" i="19" s="1"/>
  <c r="AC219" i="14"/>
  <c r="AC230" i="14" s="1"/>
  <c r="CO74" i="14"/>
  <c r="CO219" i="14" s="1"/>
  <c r="CO230" i="14" s="1"/>
  <c r="AD74" i="14"/>
  <c r="AE50" i="15"/>
  <c r="CQ50" i="15" s="1"/>
  <c r="BI65" i="20"/>
  <c r="DX66" i="19"/>
  <c r="GJ66" i="19" s="1"/>
  <c r="AF66" i="19"/>
  <c r="CR66" i="19" s="1"/>
  <c r="AB219" i="12"/>
  <c r="CN74" i="12"/>
  <c r="CN219" i="12" s="1"/>
  <c r="AF72" i="12"/>
  <c r="CR72" i="12" s="1"/>
  <c r="AF72" i="14"/>
  <c r="CR72" i="14" s="1"/>
  <c r="AE73" i="14"/>
  <c r="CQ73" i="14" s="1"/>
  <c r="AE73" i="12"/>
  <c r="CQ73" i="12" s="1"/>
  <c r="DW64" i="19"/>
  <c r="GI64" i="19" s="1"/>
  <c r="DW66" i="19"/>
  <c r="GI66" i="19" s="1"/>
  <c r="AG62" i="20"/>
  <c r="AH62" i="20"/>
  <c r="AE63" i="19"/>
  <c r="CQ63" i="19" s="1"/>
  <c r="BK63" i="20"/>
  <c r="AE64" i="20"/>
  <c r="BJ64" i="20"/>
  <c r="AD75" i="12"/>
  <c r="CP75" i="12" s="1"/>
  <c r="AD78" i="12"/>
  <c r="CP78" i="12" s="1"/>
  <c r="AD77" i="12"/>
  <c r="CP77" i="12" s="1"/>
  <c r="AD80" i="12"/>
  <c r="CP80" i="12" s="1"/>
  <c r="AD76" i="12"/>
  <c r="CP76" i="12" s="1"/>
  <c r="AD79" i="12"/>
  <c r="CP79" i="12" s="1"/>
  <c r="AE77" i="14"/>
  <c r="CQ77" i="14" s="1"/>
  <c r="AE80" i="14"/>
  <c r="CQ80" i="14" s="1"/>
  <c r="AE78" i="14"/>
  <c r="CQ78" i="14" s="1"/>
  <c r="AE76" i="14"/>
  <c r="CQ76" i="14" s="1"/>
  <c r="AE75" i="14"/>
  <c r="CQ75" i="14" s="1"/>
  <c r="AE79" i="14"/>
  <c r="CQ79" i="14" s="1"/>
  <c r="AF63" i="20"/>
  <c r="AG31" i="15"/>
  <c r="CS31" i="15" s="1"/>
  <c r="AF50" i="15" l="1"/>
  <c r="CR50" i="15" s="1"/>
  <c r="AH72" i="12"/>
  <c r="CT72" i="12" s="1"/>
  <c r="AH72" i="14"/>
  <c r="CT72" i="14" s="1"/>
  <c r="AH64" i="19"/>
  <c r="CT64" i="19" s="1"/>
  <c r="AH61" i="19"/>
  <c r="CT61" i="19" s="1"/>
  <c r="BJ65" i="20"/>
  <c r="AG64" i="19"/>
  <c r="CS64" i="19" s="1"/>
  <c r="AG61" i="19"/>
  <c r="CS61" i="19" s="1"/>
  <c r="BJ67" i="20"/>
  <c r="AE65" i="20"/>
  <c r="AE67" i="20"/>
  <c r="DY66" i="19"/>
  <c r="GK66" i="19" s="1"/>
  <c r="AG66" i="19"/>
  <c r="CS66" i="19" s="1"/>
  <c r="BK62" i="20"/>
  <c r="AG72" i="12"/>
  <c r="CS72" i="12" s="1"/>
  <c r="AG72" i="14"/>
  <c r="CS72" i="14" s="1"/>
  <c r="AE53" i="15"/>
  <c r="CQ53" i="15" s="1"/>
  <c r="AF73" i="14"/>
  <c r="CR73" i="14" s="1"/>
  <c r="AF73" i="12"/>
  <c r="CR73" i="12" s="1"/>
  <c r="AE74" i="14"/>
  <c r="AD74" i="12"/>
  <c r="DX64" i="19"/>
  <c r="GJ64" i="19" s="1"/>
  <c r="AD219" i="14"/>
  <c r="AD230" i="14" s="1"/>
  <c r="CP74" i="14"/>
  <c r="CP219" i="14" s="1"/>
  <c r="CP230" i="14" s="1"/>
  <c r="AC219" i="12"/>
  <c r="CO74" i="12"/>
  <c r="CO219" i="12" s="1"/>
  <c r="AH66" i="19"/>
  <c r="CT66" i="19" s="1"/>
  <c r="DZ64" i="19"/>
  <c r="GL64" i="19" s="1"/>
  <c r="DY64" i="19"/>
  <c r="GK64" i="19" s="1"/>
  <c r="AF63" i="19"/>
  <c r="CR63" i="19" s="1"/>
  <c r="BL63" i="20"/>
  <c r="AF64" i="20"/>
  <c r="BK64" i="20"/>
  <c r="AE75" i="12"/>
  <c r="CQ75" i="12" s="1"/>
  <c r="AE78" i="12"/>
  <c r="CQ78" i="12" s="1"/>
  <c r="AE79" i="12"/>
  <c r="CQ79" i="12" s="1"/>
  <c r="AE76" i="12"/>
  <c r="CQ76" i="12" s="1"/>
  <c r="AE77" i="12"/>
  <c r="CQ77" i="12" s="1"/>
  <c r="AE80" i="12"/>
  <c r="CQ80" i="12" s="1"/>
  <c r="AF79" i="14"/>
  <c r="CR79" i="14" s="1"/>
  <c r="AF75" i="14"/>
  <c r="CR75" i="14" s="1"/>
  <c r="AF76" i="14"/>
  <c r="CR76" i="14" s="1"/>
  <c r="AF78" i="14"/>
  <c r="CR78" i="14" s="1"/>
  <c r="AF80" i="14"/>
  <c r="CR80" i="14" s="1"/>
  <c r="AF77" i="14"/>
  <c r="CR77" i="14" s="1"/>
  <c r="AH63" i="20"/>
  <c r="AG63" i="20"/>
  <c r="AH31" i="15"/>
  <c r="CT31" i="15" s="1"/>
  <c r="AH73" i="12" l="1"/>
  <c r="CT73" i="12" s="1"/>
  <c r="AH73" i="14"/>
  <c r="CT73" i="14" s="1"/>
  <c r="AG50" i="15"/>
  <c r="CS50" i="15" s="1"/>
  <c r="AE219" i="14"/>
  <c r="AE230" i="14" s="1"/>
  <c r="CQ74" i="14"/>
  <c r="CQ219" i="14" s="1"/>
  <c r="CQ230" i="14" s="1"/>
  <c r="AF74" i="14"/>
  <c r="AF65" i="20"/>
  <c r="AE74" i="12"/>
  <c r="DX63" i="19"/>
  <c r="GJ63" i="19" s="1"/>
  <c r="DX61" i="19"/>
  <c r="GJ61" i="19" s="1"/>
  <c r="BK65" i="20"/>
  <c r="BK67" i="20"/>
  <c r="AG73" i="12"/>
  <c r="CS73" i="12" s="1"/>
  <c r="AG73" i="14"/>
  <c r="CS73" i="14" s="1"/>
  <c r="AF67" i="20"/>
  <c r="DZ66" i="19"/>
  <c r="GL66" i="19" s="1"/>
  <c r="AD219" i="12"/>
  <c r="CP74" i="12"/>
  <c r="CP219" i="12" s="1"/>
  <c r="BL62" i="20"/>
  <c r="AF53" i="15"/>
  <c r="CR53" i="15" s="1"/>
  <c r="AG63" i="19"/>
  <c r="CS63" i="19" s="1"/>
  <c r="AH63" i="19"/>
  <c r="BN63" i="20"/>
  <c r="BM63" i="20"/>
  <c r="AG64" i="20"/>
  <c r="BL64" i="20"/>
  <c r="AF76" i="12"/>
  <c r="CR76" i="12" s="1"/>
  <c r="AF77" i="12"/>
  <c r="CR77" i="12" s="1"/>
  <c r="AF75" i="12"/>
  <c r="CR75" i="12" s="1"/>
  <c r="AF78" i="12"/>
  <c r="CR78" i="12" s="1"/>
  <c r="AF79" i="12"/>
  <c r="CR79" i="12" s="1"/>
  <c r="AF80" i="12"/>
  <c r="CR80" i="12" s="1"/>
  <c r="AG80" i="14"/>
  <c r="CS80" i="14" s="1"/>
  <c r="AG76" i="14"/>
  <c r="CS76" i="14" s="1"/>
  <c r="AG75" i="14"/>
  <c r="CS75" i="14" s="1"/>
  <c r="AG77" i="14"/>
  <c r="CS77" i="14" s="1"/>
  <c r="AG79" i="14"/>
  <c r="CS79" i="14" s="1"/>
  <c r="AG78" i="14"/>
  <c r="CS78" i="14" s="1"/>
  <c r="AH75" i="14"/>
  <c r="CT75" i="14" s="1"/>
  <c r="AH77" i="14"/>
  <c r="CT77" i="14" s="1"/>
  <c r="AH76" i="14"/>
  <c r="CT76" i="14" s="1"/>
  <c r="AH80" i="14"/>
  <c r="CT80" i="14" s="1"/>
  <c r="AH78" i="14"/>
  <c r="CT78" i="14" s="1"/>
  <c r="AH79" i="14"/>
  <c r="CT79" i="14" s="1"/>
  <c r="AH67" i="20" l="1"/>
  <c r="AG53" i="15"/>
  <c r="CS53" i="15" s="1"/>
  <c r="BL65" i="20"/>
  <c r="AH64" i="20"/>
  <c r="CI11" i="20" s="1"/>
  <c r="BN62" i="20"/>
  <c r="AF74" i="12"/>
  <c r="AH65" i="20"/>
  <c r="BL67" i="20"/>
  <c r="AH50" i="15"/>
  <c r="CT50" i="15" s="1"/>
  <c r="AH74" i="14"/>
  <c r="AF219" i="14"/>
  <c r="AF230" i="14" s="1"/>
  <c r="CR74" i="14"/>
  <c r="CR219" i="14" s="1"/>
  <c r="CR230" i="14" s="1"/>
  <c r="DY63" i="19"/>
  <c r="GK63" i="19" s="1"/>
  <c r="DY61" i="19"/>
  <c r="GK61" i="19" s="1"/>
  <c r="CT63" i="19"/>
  <c r="HG10" i="19"/>
  <c r="DZ63" i="19"/>
  <c r="GL63" i="19" s="1"/>
  <c r="DZ61" i="19"/>
  <c r="GL61" i="19" s="1"/>
  <c r="AG74" i="14"/>
  <c r="AG65" i="20"/>
  <c r="AG67" i="20"/>
  <c r="BM62" i="20"/>
  <c r="AE219" i="12"/>
  <c r="CQ74" i="12"/>
  <c r="CQ219" i="12" s="1"/>
  <c r="BM64" i="20"/>
  <c r="BN64" i="20"/>
  <c r="AG80" i="12"/>
  <c r="CS80" i="12" s="1"/>
  <c r="AG79" i="12"/>
  <c r="CS79" i="12" s="1"/>
  <c r="AG75" i="12"/>
  <c r="CS75" i="12" s="1"/>
  <c r="AG78" i="12"/>
  <c r="CS78" i="12" s="1"/>
  <c r="AG76" i="12"/>
  <c r="CS76" i="12" s="1"/>
  <c r="AG77" i="12"/>
  <c r="CS77" i="12" s="1"/>
  <c r="AH75" i="12"/>
  <c r="CT75" i="12" s="1"/>
  <c r="AH78" i="12"/>
  <c r="CT78" i="12" s="1"/>
  <c r="AH77" i="12"/>
  <c r="CT77" i="12" s="1"/>
  <c r="AH80" i="12"/>
  <c r="CT80" i="12" s="1"/>
  <c r="AH79" i="12"/>
  <c r="CT79" i="12" s="1"/>
  <c r="AH76" i="12"/>
  <c r="CT76" i="12" s="1"/>
  <c r="CD22" i="20" l="1"/>
  <c r="CP11" i="20"/>
  <c r="BM65" i="20"/>
  <c r="AH53" i="15"/>
  <c r="CT53" i="15" s="1"/>
  <c r="AG219" i="14"/>
  <c r="AG230" i="14" s="1"/>
  <c r="CS74" i="14"/>
  <c r="CS219" i="14" s="1"/>
  <c r="CS230" i="14" s="1"/>
  <c r="AG74" i="12"/>
  <c r="AH74" i="12"/>
  <c r="AF219" i="12"/>
  <c r="CR74" i="12"/>
  <c r="CR219" i="12" s="1"/>
  <c r="BN65" i="20"/>
  <c r="BM67" i="20"/>
  <c r="AH219" i="14"/>
  <c r="AH230" i="14" s="1"/>
  <c r="D179" i="14"/>
  <c r="CT74" i="14"/>
  <c r="BN67" i="20"/>
  <c r="D179" i="12" l="1"/>
  <c r="AH219" i="12"/>
  <c r="CT74" i="12"/>
  <c r="AG219" i="12"/>
  <c r="CS74" i="12"/>
  <c r="CS219" i="12" s="1"/>
  <c r="CT219" i="14"/>
  <c r="CT230" i="14" s="1"/>
  <c r="BP179" i="14"/>
  <c r="BP179" i="12" l="1"/>
  <c r="DH24" i="12"/>
  <c r="CT219" i="12"/>
  <c r="D66" i="16" l="1"/>
  <c r="BP66" i="16" s="1"/>
  <c r="D66" i="15"/>
  <c r="BP66" i="15" s="1"/>
  <c r="D67" i="15"/>
  <c r="BP67" i="15" s="1"/>
  <c r="D67" i="16" l="1"/>
  <c r="BP67" i="16" s="1"/>
  <c r="CV60" i="18" l="1"/>
  <c r="D60" i="18"/>
  <c r="CW60" i="18" l="1"/>
  <c r="E60" i="18"/>
  <c r="E55" i="15"/>
  <c r="CX60" i="18" l="1"/>
  <c r="F60" i="18"/>
  <c r="E218" i="15"/>
  <c r="G55" i="16"/>
  <c r="G55" i="15"/>
  <c r="E55" i="16"/>
  <c r="F55" i="15"/>
  <c r="F55" i="16"/>
  <c r="F218" i="16" l="1"/>
  <c r="CY60" i="18"/>
  <c r="G60" i="18"/>
  <c r="E218" i="16"/>
  <c r="F218" i="15"/>
  <c r="G218" i="15"/>
  <c r="G218" i="16"/>
  <c r="H55" i="15"/>
  <c r="H55" i="16"/>
  <c r="CZ60" i="18" l="1"/>
  <c r="H60" i="18"/>
  <c r="H218" i="16"/>
  <c r="H218" i="15"/>
  <c r="I55" i="15"/>
  <c r="I55" i="16"/>
  <c r="I218" i="16" l="1"/>
  <c r="I218" i="15"/>
  <c r="DA60" i="18"/>
  <c r="I60" i="18"/>
  <c r="J55" i="16"/>
  <c r="J55" i="15"/>
  <c r="DB60" i="18" l="1"/>
  <c r="J60" i="18"/>
  <c r="J218" i="15"/>
  <c r="J218" i="16"/>
  <c r="K55" i="16"/>
  <c r="K55" i="15"/>
  <c r="K218" i="15" l="1"/>
  <c r="DC60" i="18"/>
  <c r="K60" i="18"/>
  <c r="K218" i="16"/>
  <c r="L55" i="15"/>
  <c r="L55" i="16"/>
  <c r="DD60" i="18" l="1"/>
  <c r="L60" i="18"/>
  <c r="L218" i="16"/>
  <c r="L218" i="15"/>
  <c r="M55" i="16"/>
  <c r="M55" i="15"/>
  <c r="M218" i="15" l="1"/>
  <c r="M218" i="16"/>
  <c r="DE60" i="18"/>
  <c r="M60" i="18"/>
  <c r="N55" i="15"/>
  <c r="N55" i="16"/>
  <c r="N218" i="16" l="1"/>
  <c r="N218" i="15"/>
  <c r="DF60" i="18"/>
  <c r="N60" i="18"/>
  <c r="O55" i="15"/>
  <c r="O55" i="16"/>
  <c r="D123" i="14"/>
  <c r="O218" i="15" l="1"/>
  <c r="DG60" i="18"/>
  <c r="O60" i="18"/>
  <c r="O218" i="16"/>
  <c r="P55" i="16"/>
  <c r="P55" i="15"/>
  <c r="E123" i="14"/>
  <c r="E123" i="12"/>
  <c r="F123" i="14"/>
  <c r="DH60" i="18" l="1"/>
  <c r="P60" i="18"/>
  <c r="P218" i="15"/>
  <c r="P218" i="16"/>
  <c r="Q55" i="16"/>
  <c r="Q55" i="15"/>
  <c r="G123" i="14"/>
  <c r="F123" i="12"/>
  <c r="Q218" i="15" l="1"/>
  <c r="Q218" i="16"/>
  <c r="DI60" i="18"/>
  <c r="Q60" i="18"/>
  <c r="R55" i="16"/>
  <c r="R55" i="15"/>
  <c r="G123" i="12"/>
  <c r="H123" i="14"/>
  <c r="R218" i="15" l="1"/>
  <c r="R218" i="16"/>
  <c r="DJ60" i="18"/>
  <c r="R60" i="18"/>
  <c r="S55" i="15"/>
  <c r="S55" i="16"/>
  <c r="I123" i="14"/>
  <c r="H123" i="12"/>
  <c r="S218" i="16" l="1"/>
  <c r="DK60" i="18"/>
  <c r="S60" i="18"/>
  <c r="S218" i="15"/>
  <c r="T55" i="16"/>
  <c r="T55" i="15"/>
  <c r="I123" i="12"/>
  <c r="J123" i="14"/>
  <c r="T218" i="15" l="1"/>
  <c r="T218" i="16"/>
  <c r="DL60" i="18"/>
  <c r="T60" i="18"/>
  <c r="U55" i="15"/>
  <c r="U55" i="16"/>
  <c r="J123" i="12"/>
  <c r="K123" i="14"/>
  <c r="DM60" i="18" l="1"/>
  <c r="U60" i="18"/>
  <c r="U218" i="16"/>
  <c r="U218" i="15"/>
  <c r="V55" i="15"/>
  <c r="V55" i="16"/>
  <c r="L123" i="14"/>
  <c r="K123" i="12"/>
  <c r="V218" i="15" l="1"/>
  <c r="V218" i="16"/>
  <c r="DN60" i="18"/>
  <c r="V60" i="18"/>
  <c r="W55" i="16"/>
  <c r="W55" i="15"/>
  <c r="M123" i="14"/>
  <c r="L123" i="12"/>
  <c r="DO60" i="18" l="1"/>
  <c r="W60" i="18"/>
  <c r="W218" i="15"/>
  <c r="W218" i="16"/>
  <c r="X55" i="16"/>
  <c r="X55" i="15"/>
  <c r="M123" i="12"/>
  <c r="N123" i="14"/>
  <c r="X218" i="15" l="1"/>
  <c r="DP60" i="18"/>
  <c r="X60" i="18"/>
  <c r="X218" i="16"/>
  <c r="Y55" i="16"/>
  <c r="Y55" i="15"/>
  <c r="N123" i="12"/>
  <c r="O123" i="14"/>
  <c r="DQ60" i="18" l="1"/>
  <c r="Y60" i="18"/>
  <c r="Y218" i="15"/>
  <c r="Y218" i="16"/>
  <c r="Z55" i="15"/>
  <c r="Z55" i="16"/>
  <c r="O123" i="12"/>
  <c r="P123" i="14"/>
  <c r="Z218" i="16" l="1"/>
  <c r="Z218" i="15"/>
  <c r="DR60" i="18"/>
  <c r="Z60" i="18"/>
  <c r="AA55" i="16"/>
  <c r="AA55" i="15"/>
  <c r="Q123" i="14"/>
  <c r="P123" i="12"/>
  <c r="AA218" i="15" l="1"/>
  <c r="DS60" i="18"/>
  <c r="AA60" i="18"/>
  <c r="AA218" i="16"/>
  <c r="AB55" i="15"/>
  <c r="AB55" i="16"/>
  <c r="Q123" i="12"/>
  <c r="R123" i="14"/>
  <c r="AB218" i="16" l="1"/>
  <c r="DT60" i="18"/>
  <c r="AB60" i="18"/>
  <c r="AB218" i="15"/>
  <c r="AC55" i="15"/>
  <c r="AC55" i="16"/>
  <c r="S123" i="14"/>
  <c r="R123" i="12"/>
  <c r="AC218" i="16" l="1"/>
  <c r="AC218" i="15"/>
  <c r="DU60" i="18"/>
  <c r="AC60" i="18"/>
  <c r="AD55" i="15"/>
  <c r="AD55" i="16"/>
  <c r="T123" i="14"/>
  <c r="S123" i="12"/>
  <c r="AD218" i="15" l="1"/>
  <c r="AD218" i="16"/>
  <c r="DV60" i="18"/>
  <c r="AD60" i="18"/>
  <c r="AE55" i="15"/>
  <c r="AE55" i="16"/>
  <c r="U123" i="14"/>
  <c r="T123" i="12"/>
  <c r="DW60" i="18" l="1"/>
  <c r="AE60" i="18"/>
  <c r="AE218" i="16"/>
  <c r="AE218" i="15"/>
  <c r="AF55" i="16"/>
  <c r="AF55" i="15"/>
  <c r="V123" i="14"/>
  <c r="U123" i="12"/>
  <c r="AF218" i="15" l="1"/>
  <c r="AF218" i="16"/>
  <c r="DX60" i="18"/>
  <c r="AF60" i="18"/>
  <c r="AG55" i="15"/>
  <c r="AG55" i="16"/>
  <c r="V123" i="12"/>
  <c r="W123" i="14"/>
  <c r="DY60" i="18" l="1"/>
  <c r="AG60" i="18"/>
  <c r="AG218" i="15"/>
  <c r="AG218" i="16"/>
  <c r="AH55" i="16"/>
  <c r="AH55" i="15"/>
  <c r="X123" i="14"/>
  <c r="W123" i="12"/>
  <c r="AH218" i="15" l="1"/>
  <c r="D178" i="15"/>
  <c r="D178" i="16"/>
  <c r="AH218" i="16"/>
  <c r="X123" i="12"/>
  <c r="Y123" i="14"/>
  <c r="Y123" i="12" l="1"/>
  <c r="Z123" i="14"/>
  <c r="Z123" i="12" l="1"/>
  <c r="AA123" i="14"/>
  <c r="AB123" i="14" l="1"/>
  <c r="AA123" i="12"/>
  <c r="AC123" i="14" l="1"/>
  <c r="AB123" i="12"/>
  <c r="AD123" i="14" l="1"/>
  <c r="AC123" i="12"/>
  <c r="AD123" i="12" l="1"/>
  <c r="AE123" i="14"/>
  <c r="AE123" i="12" l="1"/>
  <c r="AF123" i="14"/>
  <c r="AF123" i="12" l="1"/>
  <c r="AH123" i="14"/>
  <c r="AG123" i="14"/>
  <c r="AG123" i="12" l="1"/>
  <c r="AH123" i="12"/>
  <c r="D97" i="20" l="1"/>
  <c r="AR97" i="20"/>
  <c r="L97" i="20"/>
  <c r="BG97" i="20" l="1"/>
  <c r="AA97" i="20"/>
  <c r="BL97" i="20"/>
  <c r="AF97" i="20"/>
  <c r="AT97" i="20"/>
  <c r="N97" i="20"/>
  <c r="BJ97" i="20"/>
  <c r="AD97" i="20"/>
  <c r="BF97" i="20"/>
  <c r="Z97" i="20"/>
  <c r="AN97" i="20"/>
  <c r="H97" i="20"/>
  <c r="AH97" i="20"/>
  <c r="BD97" i="20"/>
  <c r="X97" i="20"/>
  <c r="BE97" i="20"/>
  <c r="Y97" i="20"/>
  <c r="AW97" i="20"/>
  <c r="Q97" i="20"/>
  <c r="AZ97" i="20"/>
  <c r="T97" i="20"/>
  <c r="AS97" i="20"/>
  <c r="M97" i="20"/>
  <c r="AO97" i="20"/>
  <c r="I97" i="20"/>
  <c r="BM97" i="20"/>
  <c r="AG97" i="20"/>
  <c r="BI97" i="20"/>
  <c r="AC97" i="20"/>
  <c r="AY97" i="20"/>
  <c r="S97" i="20"/>
  <c r="AJ97" i="20"/>
  <c r="AL97" i="20"/>
  <c r="F97" i="20"/>
  <c r="BH97" i="20"/>
  <c r="AB97" i="20"/>
  <c r="BC97" i="20"/>
  <c r="W97" i="20"/>
  <c r="AM97" i="20"/>
  <c r="G97" i="20"/>
  <c r="AP97" i="20"/>
  <c r="J97" i="20"/>
  <c r="AV97" i="20"/>
  <c r="P97" i="20"/>
  <c r="AK97" i="20"/>
  <c r="E97" i="20"/>
  <c r="AU97" i="20"/>
  <c r="O97" i="20"/>
  <c r="AX97" i="20"/>
  <c r="R97" i="20"/>
  <c r="BK97" i="20"/>
  <c r="AE97" i="20"/>
  <c r="BA97" i="20"/>
  <c r="U97" i="20"/>
  <c r="AQ97" i="20"/>
  <c r="K97" i="20"/>
  <c r="BB97" i="20"/>
  <c r="V97" i="20"/>
  <c r="BN97" i="20" l="1"/>
  <c r="DZ60" i="18" l="1"/>
  <c r="AH60" i="18"/>
  <c r="AJ127" i="12" l="1"/>
  <c r="AJ6" i="16" l="1"/>
  <c r="AJ6" i="15"/>
  <c r="AJ22" i="15"/>
  <c r="AJ22" i="16"/>
  <c r="AJ8" i="15" l="1"/>
  <c r="AK6" i="16"/>
  <c r="AK22" i="15"/>
  <c r="AK23" i="15"/>
  <c r="AJ25" i="15"/>
  <c r="AK22" i="16"/>
  <c r="AK23" i="16"/>
  <c r="AK6" i="15"/>
  <c r="AJ25" i="16"/>
  <c r="AJ8" i="16"/>
  <c r="AK24" i="15" l="1"/>
  <c r="AL6" i="16"/>
  <c r="AK7" i="15"/>
  <c r="AJ54" i="15"/>
  <c r="AK7" i="16"/>
  <c r="AK25" i="16"/>
  <c r="AJ13" i="16"/>
  <c r="AJ54" i="16"/>
  <c r="AJ14" i="16"/>
  <c r="AJ74" i="16"/>
  <c r="AL6" i="15"/>
  <c r="AL22" i="16"/>
  <c r="AL23" i="16"/>
  <c r="AJ14" i="15"/>
  <c r="AL23" i="15"/>
  <c r="AL22" i="15"/>
  <c r="AJ13" i="15"/>
  <c r="AK24" i="16"/>
  <c r="AM22" i="15" l="1"/>
  <c r="AM23" i="15"/>
  <c r="AM6" i="15"/>
  <c r="AJ32" i="16"/>
  <c r="AJ59" i="15"/>
  <c r="AK41" i="15"/>
  <c r="AJ219" i="16"/>
  <c r="AJ230" i="16" s="1"/>
  <c r="BP74" i="16"/>
  <c r="BP219" i="16" s="1"/>
  <c r="BP230" i="16" s="1"/>
  <c r="AK54" i="16"/>
  <c r="AL8" i="15"/>
  <c r="AL10" i="15"/>
  <c r="AK16" i="16"/>
  <c r="AK19" i="16"/>
  <c r="AK14" i="16"/>
  <c r="AJ47" i="16"/>
  <c r="AK8" i="16"/>
  <c r="AM22" i="16"/>
  <c r="AM23" i="16"/>
  <c r="AJ21" i="16"/>
  <c r="AK41" i="16"/>
  <c r="AM6" i="16"/>
  <c r="AL24" i="15"/>
  <c r="AL24" i="16"/>
  <c r="AJ59" i="16"/>
  <c r="AK25" i="15"/>
  <c r="AJ47" i="15"/>
  <c r="AJ32" i="15"/>
  <c r="AL7" i="15"/>
  <c r="AJ75" i="16"/>
  <c r="BP75" i="16" s="1"/>
  <c r="AK14" i="15"/>
  <c r="AK19" i="15"/>
  <c r="AK16" i="15"/>
  <c r="AL7" i="16"/>
  <c r="AJ21" i="15"/>
  <c r="AK10" i="15"/>
  <c r="AK8" i="15"/>
  <c r="AK15" i="15" l="1"/>
  <c r="AL25" i="16"/>
  <c r="AJ43" i="16"/>
  <c r="AK9" i="16"/>
  <c r="AJ49" i="16"/>
  <c r="AK15" i="16"/>
  <c r="AJ43" i="15"/>
  <c r="AK217" i="15"/>
  <c r="AJ35" i="15"/>
  <c r="AN6" i="16"/>
  <c r="AK10" i="16"/>
  <c r="AK18" i="16"/>
  <c r="AN22" i="15"/>
  <c r="AN23" i="15"/>
  <c r="AJ49" i="15"/>
  <c r="AK217" i="16"/>
  <c r="AM24" i="15"/>
  <c r="AK32" i="15"/>
  <c r="AK34" i="15"/>
  <c r="AK33" i="15"/>
  <c r="AK54" i="15"/>
  <c r="AM8" i="16"/>
  <c r="AK32" i="16"/>
  <c r="AK34" i="16"/>
  <c r="AK33" i="16"/>
  <c r="AN6" i="15"/>
  <c r="AL14" i="15"/>
  <c r="AL19" i="15"/>
  <c r="AL16" i="15"/>
  <c r="AM7" i="16"/>
  <c r="AN22" i="16"/>
  <c r="AN23" i="16"/>
  <c r="AK74" i="16"/>
  <c r="AM8" i="15"/>
  <c r="AM24" i="16"/>
  <c r="AL19" i="16"/>
  <c r="AL14" i="16"/>
  <c r="AL16" i="16"/>
  <c r="AL74" i="16"/>
  <c r="AJ35" i="16"/>
  <c r="AJ76" i="16"/>
  <c r="BP76" i="16" s="1"/>
  <c r="AL8" i="16"/>
  <c r="AL41" i="15"/>
  <c r="BP231" i="16"/>
  <c r="BP233" i="16" s="1"/>
  <c r="AM7" i="15"/>
  <c r="AK9" i="15"/>
  <c r="AL41" i="16"/>
  <c r="AK18" i="15"/>
  <c r="AL25" i="15"/>
  <c r="AL9" i="15"/>
  <c r="AJ231" i="16"/>
  <c r="AJ232" i="16" s="1"/>
  <c r="AJ233" i="16" l="1"/>
  <c r="BP232" i="16"/>
  <c r="BR74" i="16"/>
  <c r="BR219" i="16" s="1"/>
  <c r="BR230" i="16" s="1"/>
  <c r="AL219" i="16"/>
  <c r="AL230" i="16" s="1"/>
  <c r="AN8" i="16"/>
  <c r="AM41" i="15"/>
  <c r="AL9" i="16"/>
  <c r="AL11" i="15"/>
  <c r="AJ38" i="19"/>
  <c r="BQ74" i="16"/>
  <c r="BQ219" i="16" s="1"/>
  <c r="BQ230" i="16" s="1"/>
  <c r="AK219" i="16"/>
  <c r="AK230" i="16" s="1"/>
  <c r="AM14" i="15"/>
  <c r="AM19" i="15"/>
  <c r="AM16" i="15"/>
  <c r="AM16" i="16"/>
  <c r="AM19" i="16"/>
  <c r="AM14" i="16"/>
  <c r="AM74" i="16"/>
  <c r="AJ60" i="18"/>
  <c r="BP60" i="18" s="1"/>
  <c r="AL54" i="15"/>
  <c r="AL15" i="16"/>
  <c r="AM25" i="15"/>
  <c r="AK215" i="16"/>
  <c r="AK35" i="15"/>
  <c r="AN24" i="15"/>
  <c r="AN7" i="16"/>
  <c r="AK20" i="15"/>
  <c r="AL217" i="16"/>
  <c r="AM41" i="16"/>
  <c r="AO6" i="15"/>
  <c r="AK20" i="16"/>
  <c r="AJ216" i="16"/>
  <c r="AK11" i="15"/>
  <c r="AM25" i="16"/>
  <c r="AL10" i="16"/>
  <c r="AL18" i="16"/>
  <c r="AO22" i="16"/>
  <c r="AO23" i="16"/>
  <c r="AL15" i="15"/>
  <c r="AJ60" i="15"/>
  <c r="AL32" i="16"/>
  <c r="AL34" i="16"/>
  <c r="AL33" i="16"/>
  <c r="AJ16" i="19"/>
  <c r="AN24" i="16"/>
  <c r="AL217" i="15"/>
  <c r="AN7" i="15"/>
  <c r="AJ46" i="16"/>
  <c r="AM9" i="15"/>
  <c r="AL18" i="15"/>
  <c r="AJ216" i="15"/>
  <c r="AK17" i="16"/>
  <c r="AK17" i="15"/>
  <c r="AM10" i="15"/>
  <c r="AL32" i="15"/>
  <c r="AL34" i="15"/>
  <c r="AL33" i="15"/>
  <c r="AN8" i="15"/>
  <c r="AN10" i="15"/>
  <c r="AM9" i="16"/>
  <c r="AJ60" i="16"/>
  <c r="AM10" i="16"/>
  <c r="AK215" i="15"/>
  <c r="AO22" i="15"/>
  <c r="AO23" i="15"/>
  <c r="AO6" i="16"/>
  <c r="AJ46" i="15"/>
  <c r="AL54" i="16"/>
  <c r="AJ65" i="16" l="1"/>
  <c r="AO24" i="16"/>
  <c r="AM32" i="16"/>
  <c r="AM34" i="16"/>
  <c r="AM33" i="16"/>
  <c r="AK11" i="16"/>
  <c r="EB38" i="19"/>
  <c r="AL231" i="16"/>
  <c r="AL233" i="16" s="1"/>
  <c r="AP6" i="16"/>
  <c r="AP22" i="15"/>
  <c r="AP23" i="15"/>
  <c r="AM11" i="16"/>
  <c r="AL215" i="15"/>
  <c r="AN25" i="16"/>
  <c r="EB62" i="18"/>
  <c r="AJ62" i="18"/>
  <c r="AL20" i="15"/>
  <c r="EB16" i="19"/>
  <c r="AK39" i="15"/>
  <c r="AO7" i="15"/>
  <c r="BS74" i="16"/>
  <c r="BS219" i="16" s="1"/>
  <c r="BS230" i="16" s="1"/>
  <c r="AM219" i="16"/>
  <c r="AM230" i="16" s="1"/>
  <c r="AM217" i="15"/>
  <c r="AJ41" i="19"/>
  <c r="BR231" i="16"/>
  <c r="BR233" i="16" s="1"/>
  <c r="AJ54" i="18"/>
  <c r="AJ53" i="18"/>
  <c r="AN41" i="16"/>
  <c r="AN14" i="16"/>
  <c r="AN16" i="16"/>
  <c r="AN19" i="16"/>
  <c r="AM32" i="15"/>
  <c r="AM34" i="15"/>
  <c r="AM33" i="15"/>
  <c r="AL13" i="15"/>
  <c r="AO7" i="16"/>
  <c r="AL17" i="15"/>
  <c r="AK231" i="16"/>
  <c r="AK233" i="16" s="1"/>
  <c r="AO24" i="15"/>
  <c r="AL215" i="16"/>
  <c r="AK35" i="16"/>
  <c r="AM54" i="16"/>
  <c r="AP6" i="15"/>
  <c r="AK60" i="15"/>
  <c r="AL17" i="16"/>
  <c r="EB60" i="18"/>
  <c r="FH60" i="18" s="1"/>
  <c r="AM18" i="16"/>
  <c r="AN14" i="15"/>
  <c r="AN19" i="15"/>
  <c r="AN16" i="15"/>
  <c r="BQ231" i="16"/>
  <c r="BQ232" i="16" s="1"/>
  <c r="AN9" i="16"/>
  <c r="AK40" i="16"/>
  <c r="AO10" i="15"/>
  <c r="AO8" i="15"/>
  <c r="AM15" i="16"/>
  <c r="AK61" i="15"/>
  <c r="AN9" i="15"/>
  <c r="AK16" i="19"/>
  <c r="AO25" i="16"/>
  <c r="AL20" i="16"/>
  <c r="AK40" i="15"/>
  <c r="AM18" i="15"/>
  <c r="AK60" i="18"/>
  <c r="BQ60" i="18" s="1"/>
  <c r="AN10" i="16"/>
  <c r="AJ68" i="15"/>
  <c r="AK21" i="15"/>
  <c r="AK21" i="16"/>
  <c r="AJ77" i="16"/>
  <c r="BP77" i="16" s="1"/>
  <c r="AN41" i="15"/>
  <c r="AJ18" i="19"/>
  <c r="AJ65" i="15"/>
  <c r="AP22" i="16"/>
  <c r="AP23" i="16"/>
  <c r="AK13" i="15"/>
  <c r="AN25" i="15"/>
  <c r="AM54" i="15"/>
  <c r="AM217" i="16"/>
  <c r="AM15" i="15"/>
  <c r="AK40" i="19"/>
  <c r="AK38" i="19"/>
  <c r="AK39" i="19"/>
  <c r="BR232" i="16" l="1"/>
  <c r="BQ233" i="16"/>
  <c r="AL232" i="16"/>
  <c r="AK18" i="19"/>
  <c r="AK20" i="19"/>
  <c r="AP10" i="15"/>
  <c r="AP8" i="15"/>
  <c r="AL38" i="19"/>
  <c r="AL40" i="19"/>
  <c r="AL39" i="19"/>
  <c r="AM17" i="15"/>
  <c r="AJ23" i="19"/>
  <c r="AK43" i="15"/>
  <c r="AM17" i="16"/>
  <c r="AK60" i="16"/>
  <c r="AO25" i="15"/>
  <c r="AL39" i="15"/>
  <c r="AK232" i="16"/>
  <c r="AL21" i="15"/>
  <c r="AN18" i="16"/>
  <c r="AO41" i="15"/>
  <c r="AK53" i="18"/>
  <c r="AK54" i="18"/>
  <c r="AM13" i="16"/>
  <c r="AP7" i="16"/>
  <c r="AN54" i="15"/>
  <c r="AK47" i="15"/>
  <c r="AO10" i="16"/>
  <c r="AO8" i="16"/>
  <c r="AK56" i="18"/>
  <c r="AO41" i="16"/>
  <c r="AJ126" i="14"/>
  <c r="AN217" i="16"/>
  <c r="AK42" i="15"/>
  <c r="AQ6" i="16"/>
  <c r="AQ23" i="16"/>
  <c r="AQ22" i="16"/>
  <c r="AJ27" i="19"/>
  <c r="AL40" i="16"/>
  <c r="EC16" i="19"/>
  <c r="AN11" i="15"/>
  <c r="AL61" i="15"/>
  <c r="AN15" i="15"/>
  <c r="AQ6" i="15"/>
  <c r="AJ44" i="19"/>
  <c r="AN54" i="16"/>
  <c r="AJ68" i="16"/>
  <c r="AP24" i="16"/>
  <c r="EC60" i="18"/>
  <c r="FI60" i="18" s="1"/>
  <c r="AN217" i="15"/>
  <c r="AL21" i="16"/>
  <c r="AL35" i="16"/>
  <c r="AN32" i="16"/>
  <c r="AN34" i="16"/>
  <c r="AN33" i="16"/>
  <c r="AJ95" i="19"/>
  <c r="AQ22" i="15"/>
  <c r="AQ23" i="15"/>
  <c r="AK13" i="16"/>
  <c r="AJ50" i="18"/>
  <c r="AK43" i="16"/>
  <c r="AM20" i="15"/>
  <c r="AL16" i="19"/>
  <c r="AO9" i="15"/>
  <c r="AN18" i="15"/>
  <c r="AP7" i="15"/>
  <c r="AM35" i="15"/>
  <c r="AN74" i="16"/>
  <c r="EB54" i="18"/>
  <c r="EB53" i="18"/>
  <c r="AJ42" i="19"/>
  <c r="AM231" i="16"/>
  <c r="AM232" i="16" s="1"/>
  <c r="AP24" i="15"/>
  <c r="AK39" i="16"/>
  <c r="EB68" i="18"/>
  <c r="AJ68" i="18"/>
  <c r="AJ220" i="16"/>
  <c r="AJ221" i="16" s="1"/>
  <c r="AJ234" i="16" s="1"/>
  <c r="AJ167" i="16"/>
  <c r="AJ220" i="15"/>
  <c r="AJ221" i="15" s="1"/>
  <c r="AJ234" i="15" s="1"/>
  <c r="AJ167" i="15"/>
  <c r="AK17" i="19"/>
  <c r="AK61" i="16"/>
  <c r="AN32" i="15"/>
  <c r="AN34" i="15"/>
  <c r="AN33" i="15"/>
  <c r="AM20" i="16"/>
  <c r="AL11" i="16"/>
  <c r="AM215" i="15"/>
  <c r="AO14" i="16"/>
  <c r="AO19" i="16"/>
  <c r="AO16" i="16"/>
  <c r="AO74" i="16"/>
  <c r="AJ43" i="19"/>
  <c r="BS231" i="16"/>
  <c r="BS233" i="16" s="1"/>
  <c r="EC38" i="19"/>
  <c r="EC40" i="19"/>
  <c r="EC39" i="19"/>
  <c r="AL60" i="18"/>
  <c r="BR60" i="18" s="1"/>
  <c r="AL35" i="15"/>
  <c r="EB57" i="18"/>
  <c r="AJ57" i="18"/>
  <c r="AN15" i="16"/>
  <c r="EB41" i="19"/>
  <c r="AO54" i="16"/>
  <c r="AO14" i="15"/>
  <c r="AO16" i="15"/>
  <c r="AO19" i="15"/>
  <c r="AM11" i="15"/>
  <c r="AJ61" i="18"/>
  <c r="AL47" i="15"/>
  <c r="EB18" i="19"/>
  <c r="AL40" i="15"/>
  <c r="AK62" i="18"/>
  <c r="EC62" i="18"/>
  <c r="AM215" i="16"/>
  <c r="AN39" i="15" l="1"/>
  <c r="ED62" i="18"/>
  <c r="AL62" i="18"/>
  <c r="AP14" i="16"/>
  <c r="AP19" i="16"/>
  <c r="AP16" i="16"/>
  <c r="AK42" i="16"/>
  <c r="AK75" i="16"/>
  <c r="BQ75" i="16" s="1"/>
  <c r="AK76" i="16"/>
  <c r="BQ76" i="16" s="1"/>
  <c r="AN20" i="15"/>
  <c r="AM16" i="19"/>
  <c r="EB50" i="18"/>
  <c r="AN215" i="16"/>
  <c r="AL43" i="16"/>
  <c r="AJ34" i="19"/>
  <c r="AK56" i="15"/>
  <c r="AK56" i="16"/>
  <c r="EC54" i="18"/>
  <c r="EC53" i="18"/>
  <c r="AL43" i="15"/>
  <c r="AJ24" i="19"/>
  <c r="AO18" i="15"/>
  <c r="AN17" i="16"/>
  <c r="AP25" i="15"/>
  <c r="AL13" i="16"/>
  <c r="AN215" i="15"/>
  <c r="AR22" i="15"/>
  <c r="AR23" i="15"/>
  <c r="AL60" i="16"/>
  <c r="AQ7" i="15"/>
  <c r="AJ36" i="19"/>
  <c r="AQ24" i="16"/>
  <c r="AR6" i="16"/>
  <c r="AJ82" i="19"/>
  <c r="AM21" i="15"/>
  <c r="EB23" i="19"/>
  <c r="EB61" i="18"/>
  <c r="AO217" i="15"/>
  <c r="EB42" i="19"/>
  <c r="AL60" i="15"/>
  <c r="BS232" i="16"/>
  <c r="AO18" i="16"/>
  <c r="AL39" i="16"/>
  <c r="AN35" i="15"/>
  <c r="AM60" i="18"/>
  <c r="BS60" i="18" s="1"/>
  <c r="AM233" i="16"/>
  <c r="AO11" i="15"/>
  <c r="AL17" i="19"/>
  <c r="AQ24" i="15"/>
  <c r="AJ54" i="19"/>
  <c r="AR23" i="16"/>
  <c r="AR22" i="16"/>
  <c r="AJ66" i="18"/>
  <c r="AM13" i="15"/>
  <c r="EB43" i="19"/>
  <c r="AK50" i="18"/>
  <c r="AO15" i="16"/>
  <c r="AP8" i="16"/>
  <c r="AP10" i="16"/>
  <c r="AN219" i="16"/>
  <c r="AN230" i="16" s="1"/>
  <c r="BT74" i="16"/>
  <c r="BT219" i="16" s="1"/>
  <c r="BT230" i="16" s="1"/>
  <c r="AK27" i="19"/>
  <c r="AK29" i="19"/>
  <c r="AQ7" i="16"/>
  <c r="AK58" i="16"/>
  <c r="AK58" i="15"/>
  <c r="AJ51" i="18"/>
  <c r="AJ49" i="18"/>
  <c r="AJ94" i="14"/>
  <c r="AM21" i="16"/>
  <c r="AK41" i="19"/>
  <c r="AP9" i="15"/>
  <c r="AM39" i="15"/>
  <c r="AO15" i="15"/>
  <c r="EB44" i="19"/>
  <c r="EC68" i="18"/>
  <c r="AK68" i="18"/>
  <c r="AJ125" i="14"/>
  <c r="EC41" i="19"/>
  <c r="AP25" i="16"/>
  <c r="AK126" i="12"/>
  <c r="AM40" i="15"/>
  <c r="AQ25" i="15"/>
  <c r="AK61" i="18"/>
  <c r="AR6" i="15"/>
  <c r="EC17" i="19"/>
  <c r="EB27" i="19"/>
  <c r="AK64" i="16"/>
  <c r="AK64" i="15"/>
  <c r="AK125" i="12"/>
  <c r="AP41" i="16"/>
  <c r="AM47" i="16"/>
  <c r="AM38" i="19"/>
  <c r="AM40" i="19"/>
  <c r="AM39" i="19"/>
  <c r="AO32" i="15"/>
  <c r="AO34" i="15"/>
  <c r="AO33" i="15"/>
  <c r="AJ103" i="12"/>
  <c r="AJ147" i="12"/>
  <c r="AJ137" i="14"/>
  <c r="AJ137" i="12"/>
  <c r="AO217" i="16"/>
  <c r="AK69" i="19"/>
  <c r="AP41" i="15"/>
  <c r="AK216" i="16"/>
  <c r="AK47" i="16"/>
  <c r="EB96" i="19"/>
  <c r="AJ96" i="19"/>
  <c r="AJ37" i="19"/>
  <c r="AK62" i="16"/>
  <c r="AK48" i="16"/>
  <c r="AO9" i="16"/>
  <c r="AK216" i="15"/>
  <c r="ED38" i="19"/>
  <c r="ED39" i="19"/>
  <c r="ED40" i="19"/>
  <c r="AK19" i="19"/>
  <c r="AM35" i="16"/>
  <c r="AJ103" i="14"/>
  <c r="AJ138" i="14"/>
  <c r="AJ138" i="12"/>
  <c r="AO32" i="16"/>
  <c r="AO33" i="16"/>
  <c r="AO34" i="16"/>
  <c r="AM60" i="15"/>
  <c r="EC57" i="18"/>
  <c r="AK57" i="18"/>
  <c r="AM39" i="16"/>
  <c r="AN17" i="15"/>
  <c r="EC56" i="18"/>
  <c r="EC58" i="18"/>
  <c r="AJ25" i="19"/>
  <c r="AJ72" i="19"/>
  <c r="AK126" i="14"/>
  <c r="AP14" i="15"/>
  <c r="AP19" i="15"/>
  <c r="AP16" i="15"/>
  <c r="AL54" i="18"/>
  <c r="AL53" i="18"/>
  <c r="EB95" i="19"/>
  <c r="ED60" i="18"/>
  <c r="FJ60" i="18" s="1"/>
  <c r="BU74" i="16"/>
  <c r="BU219" i="16" s="1"/>
  <c r="BU230" i="16" s="1"/>
  <c r="AO219" i="16"/>
  <c r="AO230" i="16" s="1"/>
  <c r="EB67" i="18"/>
  <c r="AJ67" i="18"/>
  <c r="AM40" i="16"/>
  <c r="ED16" i="19"/>
  <c r="AL56" i="18"/>
  <c r="AL58" i="18"/>
  <c r="AN11" i="16"/>
  <c r="AQ8" i="15"/>
  <c r="AQ10" i="15"/>
  <c r="AL61" i="16"/>
  <c r="AN13" i="15"/>
  <c r="AJ35" i="19"/>
  <c r="AK58" i="18"/>
  <c r="AM61" i="15"/>
  <c r="AN20" i="16"/>
  <c r="AL42" i="15"/>
  <c r="AO54" i="15"/>
  <c r="AJ26" i="19"/>
  <c r="AK36" i="19" l="1"/>
  <c r="AM63" i="18"/>
  <c r="EE63" i="18"/>
  <c r="AR8" i="15"/>
  <c r="AR10" i="15"/>
  <c r="AN42" i="15"/>
  <c r="AQ9" i="15"/>
  <c r="AP15" i="15"/>
  <c r="AL62" i="16"/>
  <c r="AL50" i="18"/>
  <c r="AQ10" i="16"/>
  <c r="AQ8" i="16"/>
  <c r="AK103" i="12"/>
  <c r="EC69" i="19"/>
  <c r="EC43" i="19"/>
  <c r="AK95" i="19"/>
  <c r="AM43" i="16"/>
  <c r="EB49" i="18"/>
  <c r="EB51" i="18"/>
  <c r="AK28" i="19"/>
  <c r="AK49" i="18"/>
  <c r="AK72" i="18"/>
  <c r="AK51" i="18"/>
  <c r="BT231" i="16"/>
  <c r="BT232" i="16" s="1"/>
  <c r="AP9" i="16"/>
  <c r="AJ57" i="19"/>
  <c r="AL69" i="19"/>
  <c r="EB25" i="19"/>
  <c r="EB72" i="19"/>
  <c r="AL58" i="16"/>
  <c r="AL58" i="15"/>
  <c r="AJ58" i="19"/>
  <c r="AQ14" i="16"/>
  <c r="AQ19" i="16"/>
  <c r="AQ16" i="16"/>
  <c r="AQ74" i="16"/>
  <c r="AP217" i="15"/>
  <c r="AL56" i="15"/>
  <c r="AL56" i="16"/>
  <c r="AM42" i="16"/>
  <c r="AM76" i="16"/>
  <c r="BS76" i="16" s="1"/>
  <c r="AM75" i="16"/>
  <c r="BS75" i="16" s="1"/>
  <c r="AL68" i="18"/>
  <c r="ED68" i="18"/>
  <c r="AL126" i="14"/>
  <c r="AN40" i="19"/>
  <c r="AN39" i="19"/>
  <c r="AN38" i="19"/>
  <c r="EC61" i="18"/>
  <c r="AP54" i="16"/>
  <c r="EC44" i="19"/>
  <c r="AO17" i="15"/>
  <c r="AP11" i="15"/>
  <c r="AK43" i="19"/>
  <c r="AQ41" i="16"/>
  <c r="AN231" i="16"/>
  <c r="AN232" i="16" s="1"/>
  <c r="AS22" i="16"/>
  <c r="AS23" i="16"/>
  <c r="EB73" i="19"/>
  <c r="EB26" i="19"/>
  <c r="AN60" i="18"/>
  <c r="BT60" i="18" s="1"/>
  <c r="AJ71" i="19"/>
  <c r="AM56" i="18"/>
  <c r="AQ25" i="16"/>
  <c r="AN16" i="19"/>
  <c r="AP18" i="16"/>
  <c r="AJ60" i="19"/>
  <c r="AN40" i="16"/>
  <c r="AK44" i="16"/>
  <c r="AK67" i="16"/>
  <c r="ED17" i="19"/>
  <c r="AK21" i="19"/>
  <c r="EE38" i="19"/>
  <c r="EE39" i="19"/>
  <c r="EE40" i="19"/>
  <c r="EB54" i="19"/>
  <c r="AS6" i="15"/>
  <c r="AQ54" i="15"/>
  <c r="EC42" i="19"/>
  <c r="AN35" i="16"/>
  <c r="EC50" i="18"/>
  <c r="AM47" i="15"/>
  <c r="AO13" i="15"/>
  <c r="EE60" i="18"/>
  <c r="FK60" i="18" s="1"/>
  <c r="AL42" i="16"/>
  <c r="AL75" i="16"/>
  <c r="BR75" i="16" s="1"/>
  <c r="AL76" i="16"/>
  <c r="BR76" i="16" s="1"/>
  <c r="EB24" i="19"/>
  <c r="AS22" i="15"/>
  <c r="AS23" i="15"/>
  <c r="AP54" i="15"/>
  <c r="EE16" i="19"/>
  <c r="AP15" i="16"/>
  <c r="AK44" i="15"/>
  <c r="AK67" i="15"/>
  <c r="AO231" i="16"/>
  <c r="AO232" i="16" s="1"/>
  <c r="ED54" i="18"/>
  <c r="ED53" i="18"/>
  <c r="AP32" i="15"/>
  <c r="AP33" i="15"/>
  <c r="AP34" i="15"/>
  <c r="AL41" i="19"/>
  <c r="AK65" i="16"/>
  <c r="AK48" i="15"/>
  <c r="EB36" i="19"/>
  <c r="EC95" i="19"/>
  <c r="AM42" i="15"/>
  <c r="AL125" i="12"/>
  <c r="EC27" i="19"/>
  <c r="EC29" i="19"/>
  <c r="AJ113" i="14"/>
  <c r="AR24" i="16"/>
  <c r="EB82" i="19"/>
  <c r="AM43" i="15"/>
  <c r="AR24" i="15"/>
  <c r="AJ75" i="19"/>
  <c r="AM20" i="19"/>
  <c r="AM18" i="19"/>
  <c r="AN47" i="15"/>
  <c r="AN13" i="16"/>
  <c r="ED18" i="19"/>
  <c r="ED20" i="19"/>
  <c r="BU231" i="16"/>
  <c r="BU233" i="16" s="1"/>
  <c r="AQ19" i="15"/>
  <c r="AQ16" i="15"/>
  <c r="AQ14" i="15"/>
  <c r="AN61" i="15"/>
  <c r="AM60" i="16"/>
  <c r="AN63" i="18"/>
  <c r="EF63" i="18"/>
  <c r="AK62" i="15"/>
  <c r="AJ135" i="12"/>
  <c r="AK55" i="15"/>
  <c r="EB66" i="18"/>
  <c r="AN60" i="15"/>
  <c r="AS6" i="16"/>
  <c r="AQ41" i="15"/>
  <c r="AL47" i="16"/>
  <c r="AN21" i="16"/>
  <c r="AO20" i="15"/>
  <c r="AL216" i="15"/>
  <c r="AP217" i="16"/>
  <c r="AN21" i="15"/>
  <c r="AN69" i="18"/>
  <c r="EF69" i="18"/>
  <c r="AK166" i="16"/>
  <c r="AK67" i="18"/>
  <c r="EC67" i="18"/>
  <c r="EB37" i="19"/>
  <c r="AR7" i="15"/>
  <c r="AK55" i="16"/>
  <c r="AK54" i="19"/>
  <c r="AK56" i="19"/>
  <c r="AK55" i="19"/>
  <c r="AL126" i="12"/>
  <c r="AJ113" i="12"/>
  <c r="AM69" i="18"/>
  <c r="EE69" i="18"/>
  <c r="AL57" i="18"/>
  <c r="ED57" i="18"/>
  <c r="AO20" i="16"/>
  <c r="AK125" i="14"/>
  <c r="AR7" i="16"/>
  <c r="AL216" i="16"/>
  <c r="AM17" i="19"/>
  <c r="AP34" i="16"/>
  <c r="AP32" i="16"/>
  <c r="AP33" i="16"/>
  <c r="AJ73" i="19"/>
  <c r="AM61" i="16"/>
  <c r="AN39" i="16"/>
  <c r="AM54" i="18"/>
  <c r="AM53" i="18"/>
  <c r="AJ59" i="19"/>
  <c r="AK94" i="12"/>
  <c r="EB35" i="19"/>
  <c r="AK138" i="12"/>
  <c r="AK138" i="14"/>
  <c r="AK44" i="19"/>
  <c r="AL27" i="19"/>
  <c r="AL32" i="19"/>
  <c r="AL29" i="19"/>
  <c r="AL18" i="19"/>
  <c r="AL20" i="19"/>
  <c r="AO17" i="16"/>
  <c r="AK45" i="16"/>
  <c r="AK66" i="16"/>
  <c r="AL61" i="18"/>
  <c r="AL64" i="18"/>
  <c r="AL64" i="16"/>
  <c r="AL64" i="15"/>
  <c r="AN40" i="15"/>
  <c r="AP74" i="16"/>
  <c r="ED56" i="18"/>
  <c r="ED58" i="18"/>
  <c r="AM62" i="18"/>
  <c r="EE62" i="18"/>
  <c r="AP18" i="15"/>
  <c r="AO215" i="16"/>
  <c r="AO11" i="16"/>
  <c r="EC20" i="19"/>
  <c r="EC18" i="19"/>
  <c r="AK49" i="16"/>
  <c r="AO215" i="15"/>
  <c r="AK103" i="14"/>
  <c r="EB34" i="19"/>
  <c r="AK42" i="19"/>
  <c r="AK66" i="18"/>
  <c r="AK70" i="18"/>
  <c r="AK32" i="19"/>
  <c r="AK31" i="19"/>
  <c r="AK45" i="15"/>
  <c r="AK66" i="15"/>
  <c r="AK137" i="12"/>
  <c r="AK137" i="14"/>
  <c r="AL48" i="16"/>
  <c r="BU232" i="16" l="1"/>
  <c r="AO233" i="16"/>
  <c r="AN233" i="16"/>
  <c r="BT233" i="16"/>
  <c r="EC36" i="19"/>
  <c r="AS8" i="16"/>
  <c r="BW74" i="16"/>
  <c r="BW219" i="16" s="1"/>
  <c r="BW230" i="16" s="1"/>
  <c r="AQ219" i="16"/>
  <c r="AQ230" i="16" s="1"/>
  <c r="AL37" i="19"/>
  <c r="AS25" i="15"/>
  <c r="AO13" i="16"/>
  <c r="AL19" i="19"/>
  <c r="AL35" i="19"/>
  <c r="AL45" i="15"/>
  <c r="AL66" i="15"/>
  <c r="AO40" i="16"/>
  <c r="AL63" i="18"/>
  <c r="ED63" i="18"/>
  <c r="AL138" i="14"/>
  <c r="AL138" i="12"/>
  <c r="AK35" i="19"/>
  <c r="AK218" i="16"/>
  <c r="BQ55" i="16"/>
  <c r="AK167" i="16"/>
  <c r="AM50" i="18"/>
  <c r="AT6" i="16"/>
  <c r="AM58" i="15"/>
  <c r="AM58" i="16"/>
  <c r="ED19" i="19"/>
  <c r="EE57" i="18"/>
  <c r="AM57" i="18"/>
  <c r="AK123" i="12"/>
  <c r="BQ123" i="12" s="1"/>
  <c r="AK49" i="15"/>
  <c r="AP17" i="16"/>
  <c r="EB58" i="19"/>
  <c r="AO47" i="15"/>
  <c r="AO63" i="18"/>
  <c r="EG63" i="18"/>
  <c r="AL94" i="12"/>
  <c r="AN17" i="19"/>
  <c r="EE56" i="18"/>
  <c r="EF60" i="18"/>
  <c r="FL60" i="18" s="1"/>
  <c r="AJ135" i="14"/>
  <c r="AL62" i="15"/>
  <c r="AL36" i="19"/>
  <c r="AL45" i="16"/>
  <c r="AL66" i="16"/>
  <c r="AK63" i="18"/>
  <c r="AK64" i="18"/>
  <c r="AR41" i="15"/>
  <c r="AN43" i="15"/>
  <c r="EE68" i="18"/>
  <c r="AM68" i="18"/>
  <c r="AM64" i="15"/>
  <c r="AM64" i="16"/>
  <c r="AL70" i="18"/>
  <c r="AL66" i="18"/>
  <c r="AM126" i="12"/>
  <c r="AK65" i="15"/>
  <c r="AK167" i="15" s="1"/>
  <c r="AQ15" i="15"/>
  <c r="AJ56" i="18"/>
  <c r="AO61" i="15"/>
  <c r="AR25" i="16"/>
  <c r="AL44" i="15"/>
  <c r="AL67" i="15"/>
  <c r="AN20" i="19"/>
  <c r="AN18" i="19"/>
  <c r="AO38" i="19"/>
  <c r="AO40" i="19"/>
  <c r="AO39" i="19"/>
  <c r="AR14" i="16"/>
  <c r="AR16" i="16"/>
  <c r="AR19" i="16"/>
  <c r="AR74" i="16"/>
  <c r="AQ9" i="16"/>
  <c r="AO39" i="16"/>
  <c r="AK113" i="12"/>
  <c r="AL31" i="19"/>
  <c r="AR41" i="16"/>
  <c r="AJ63" i="18"/>
  <c r="AJ64" i="18"/>
  <c r="AJ136" i="14"/>
  <c r="AK166" i="15"/>
  <c r="AQ32" i="15"/>
  <c r="AQ33" i="15"/>
  <c r="AQ34" i="15"/>
  <c r="AQ217" i="15"/>
  <c r="AN47" i="16"/>
  <c r="AN56" i="18"/>
  <c r="AK220" i="16"/>
  <c r="EE17" i="19"/>
  <c r="EB71" i="19"/>
  <c r="EF62" i="18"/>
  <c r="AN62" i="18"/>
  <c r="AL44" i="16"/>
  <c r="AL67" i="16"/>
  <c r="ED69" i="19"/>
  <c r="AM58" i="18"/>
  <c r="AQ15" i="16"/>
  <c r="AJ102" i="19"/>
  <c r="EB75" i="19"/>
  <c r="EC19" i="19"/>
  <c r="AM62" i="16"/>
  <c r="ED61" i="18"/>
  <c r="ED64" i="18"/>
  <c r="ED29" i="19"/>
  <c r="ED32" i="19"/>
  <c r="ED27" i="19"/>
  <c r="AJ94" i="19"/>
  <c r="AJ93" i="19"/>
  <c r="EB94" i="19"/>
  <c r="EB93" i="19"/>
  <c r="AM69" i="19"/>
  <c r="AK59" i="15"/>
  <c r="AJ99" i="19"/>
  <c r="EB99" i="19"/>
  <c r="AL103" i="14"/>
  <c r="EE18" i="19"/>
  <c r="EE20" i="19"/>
  <c r="AL69" i="18"/>
  <c r="ED69" i="18"/>
  <c r="AM125" i="12"/>
  <c r="AS7" i="15"/>
  <c r="AP20" i="16"/>
  <c r="AP13" i="15"/>
  <c r="EF40" i="19"/>
  <c r="EF39" i="19"/>
  <c r="EF38" i="19"/>
  <c r="AO60" i="18"/>
  <c r="BU60" i="18" s="1"/>
  <c r="AJ104" i="19"/>
  <c r="EC51" i="18"/>
  <c r="EC72" i="18"/>
  <c r="EC49" i="18"/>
  <c r="AP17" i="15"/>
  <c r="AR8" i="16"/>
  <c r="EC66" i="18"/>
  <c r="AK94" i="14"/>
  <c r="AM56" i="16"/>
  <c r="AM56" i="15"/>
  <c r="AK113" i="14"/>
  <c r="AL28" i="19"/>
  <c r="AN42" i="16"/>
  <c r="AN76" i="16"/>
  <c r="BT76" i="16" s="1"/>
  <c r="AN75" i="16"/>
  <c r="BT75" i="16" s="1"/>
  <c r="AJ89" i="19"/>
  <c r="AJ91" i="19"/>
  <c r="AR25" i="15"/>
  <c r="AO35" i="16"/>
  <c r="AO40" i="15"/>
  <c r="AS7" i="16"/>
  <c r="AL125" i="14"/>
  <c r="AO39" i="15"/>
  <c r="AK218" i="15"/>
  <c r="BQ55" i="15"/>
  <c r="AR19" i="15"/>
  <c r="AR14" i="15"/>
  <c r="AR16" i="15"/>
  <c r="AL95" i="19"/>
  <c r="AP215" i="15"/>
  <c r="AK69" i="18"/>
  <c r="EC69" i="18"/>
  <c r="EB57" i="19"/>
  <c r="AN53" i="18"/>
  <c r="AN54" i="18"/>
  <c r="AQ54" i="16"/>
  <c r="AN41" i="19"/>
  <c r="ED41" i="19"/>
  <c r="AO21" i="16"/>
  <c r="AJ123" i="14"/>
  <c r="BP123" i="14" s="1"/>
  <c r="AL137" i="14"/>
  <c r="AL137" i="12"/>
  <c r="EC54" i="19"/>
  <c r="EC56" i="19"/>
  <c r="EC55" i="19"/>
  <c r="AL42" i="19"/>
  <c r="AT22" i="15"/>
  <c r="AT23" i="15"/>
  <c r="AJ69" i="18"/>
  <c r="AJ70" i="18"/>
  <c r="AN60" i="16"/>
  <c r="AL72" i="18"/>
  <c r="AL49" i="18"/>
  <c r="AL51" i="18"/>
  <c r="AT22" i="16"/>
  <c r="AT23" i="16"/>
  <c r="AQ18" i="16"/>
  <c r="EB59" i="19"/>
  <c r="ED67" i="18"/>
  <c r="AL67" i="18"/>
  <c r="AO35" i="15"/>
  <c r="AQ11" i="15"/>
  <c r="AR9" i="15"/>
  <c r="AK37" i="19"/>
  <c r="AP20" i="15"/>
  <c r="BV74" i="16"/>
  <c r="BV219" i="16" s="1"/>
  <c r="BV230" i="16" s="1"/>
  <c r="AP219" i="16"/>
  <c r="AP230" i="16" s="1"/>
  <c r="AL56" i="19"/>
  <c r="AL54" i="19"/>
  <c r="AL55" i="19"/>
  <c r="EE53" i="18"/>
  <c r="EE54" i="18"/>
  <c r="AN43" i="16"/>
  <c r="AK96" i="19"/>
  <c r="AM19" i="19"/>
  <c r="AN58" i="18"/>
  <c r="EC28" i="19"/>
  <c r="AM41" i="19"/>
  <c r="AL44" i="19"/>
  <c r="AK46" i="15"/>
  <c r="AL55" i="16"/>
  <c r="AT6" i="15"/>
  <c r="AK46" i="16"/>
  <c r="AK77" i="16"/>
  <c r="BQ77" i="16" s="1"/>
  <c r="AO16" i="19"/>
  <c r="EB60" i="19"/>
  <c r="AS24" i="16"/>
  <c r="AO21" i="15"/>
  <c r="AK135" i="12"/>
  <c r="AQ217" i="16"/>
  <c r="AP11" i="16"/>
  <c r="AK30" i="19"/>
  <c r="AM216" i="16"/>
  <c r="ED50" i="18"/>
  <c r="AL48" i="15"/>
  <c r="AM32" i="19"/>
  <c r="AM27" i="19"/>
  <c r="AM29" i="19"/>
  <c r="AJ108" i="19"/>
  <c r="EB108" i="19"/>
  <c r="AP215" i="16"/>
  <c r="AK59" i="16"/>
  <c r="AN61" i="16"/>
  <c r="AQ18" i="15"/>
  <c r="AM216" i="15"/>
  <c r="AM61" i="18"/>
  <c r="AM64" i="18"/>
  <c r="EC31" i="19"/>
  <c r="EC32" i="19"/>
  <c r="AL103" i="12"/>
  <c r="AL43" i="19"/>
  <c r="AJ124" i="14"/>
  <c r="AS24" i="15"/>
  <c r="AL55" i="15"/>
  <c r="AS10" i="15"/>
  <c r="AS8" i="15"/>
  <c r="AO69" i="18"/>
  <c r="EG69" i="18"/>
  <c r="AK23" i="19"/>
  <c r="EF16" i="19"/>
  <c r="AQ34" i="16"/>
  <c r="AQ32" i="16"/>
  <c r="AQ33" i="16"/>
  <c r="AL166" i="16"/>
  <c r="EF18" i="19" l="1"/>
  <c r="EF20" i="19"/>
  <c r="ED37" i="19"/>
  <c r="AM71" i="18"/>
  <c r="AK25" i="19"/>
  <c r="AJ133" i="14"/>
  <c r="AJ129" i="14"/>
  <c r="AM45" i="16"/>
  <c r="AM66" i="16"/>
  <c r="AM36" i="19"/>
  <c r="ED71" i="18"/>
  <c r="AK34" i="19"/>
  <c r="AO18" i="19"/>
  <c r="AO20" i="19"/>
  <c r="AJ119" i="12"/>
  <c r="AJ119" i="14"/>
  <c r="AT7" i="15"/>
  <c r="AM42" i="19"/>
  <c r="AN61" i="18"/>
  <c r="AN64" i="18"/>
  <c r="EC96" i="19"/>
  <c r="AN64" i="16"/>
  <c r="AN64" i="15"/>
  <c r="AM94" i="12"/>
  <c r="ED44" i="19"/>
  <c r="AN44" i="19"/>
  <c r="EE41" i="19"/>
  <c r="AR54" i="15"/>
  <c r="AK77" i="19"/>
  <c r="AR9" i="16"/>
  <c r="AM55" i="16"/>
  <c r="AM137" i="14"/>
  <c r="AM137" i="12"/>
  <c r="AM166" i="16"/>
  <c r="AQ17" i="16"/>
  <c r="EE69" i="19"/>
  <c r="AP35" i="15"/>
  <c r="AJ104" i="14"/>
  <c r="AJ140" i="14"/>
  <c r="AJ140" i="12"/>
  <c r="AJ71" i="18"/>
  <c r="AM67" i="16"/>
  <c r="AM44" i="16"/>
  <c r="AS19" i="16"/>
  <c r="AS16" i="16"/>
  <c r="AS14" i="16"/>
  <c r="AL46" i="15"/>
  <c r="AK99" i="19"/>
  <c r="EC99" i="19"/>
  <c r="AQ17" i="15"/>
  <c r="AM138" i="12"/>
  <c r="AM138" i="14"/>
  <c r="AK98" i="19"/>
  <c r="EC98" i="19"/>
  <c r="AQ231" i="16"/>
  <c r="AQ232" i="16" s="1"/>
  <c r="AL71" i="18"/>
  <c r="AK68" i="15"/>
  <c r="AT25" i="16"/>
  <c r="AN42" i="19"/>
  <c r="EB104" i="19"/>
  <c r="AS14" i="15"/>
  <c r="AS16" i="15"/>
  <c r="AS19" i="15"/>
  <c r="EB89" i="19"/>
  <c r="EC37" i="19"/>
  <c r="AM125" i="14"/>
  <c r="ED31" i="19"/>
  <c r="AM62" i="15"/>
  <c r="AL46" i="16"/>
  <c r="AL77" i="16"/>
  <c r="BR77" i="16" s="1"/>
  <c r="AJ136" i="12"/>
  <c r="AO42" i="16"/>
  <c r="AO75" i="16"/>
  <c r="BU75" i="16" s="1"/>
  <c r="AO76" i="16"/>
  <c r="BU76" i="16" s="1"/>
  <c r="AR18" i="16"/>
  <c r="AO62" i="18"/>
  <c r="EG62" i="18"/>
  <c r="AL65" i="15"/>
  <c r="AL167" i="15" s="1"/>
  <c r="AL21" i="19"/>
  <c r="AO47" i="16"/>
  <c r="BW231" i="16"/>
  <c r="BW232" i="16" s="1"/>
  <c r="AK24" i="19"/>
  <c r="AJ76" i="19"/>
  <c r="AJ78" i="19"/>
  <c r="AM54" i="19"/>
  <c r="AM55" i="19"/>
  <c r="AM56" i="19"/>
  <c r="AM31" i="19"/>
  <c r="AP13" i="16"/>
  <c r="AL57" i="19"/>
  <c r="AO43" i="16"/>
  <c r="ED42" i="19"/>
  <c r="ED28" i="19"/>
  <c r="EB102" i="19"/>
  <c r="EB63" i="18"/>
  <c r="EB64" i="18"/>
  <c r="AL33" i="19"/>
  <c r="AL68" i="19"/>
  <c r="AR15" i="16"/>
  <c r="AO54" i="18"/>
  <c r="AO53" i="18"/>
  <c r="AO61" i="16"/>
  <c r="AJ58" i="18"/>
  <c r="AJ72" i="18"/>
  <c r="AL166" i="15"/>
  <c r="AK67" i="19"/>
  <c r="AS9" i="16"/>
  <c r="AM126" i="14"/>
  <c r="AJ83" i="19"/>
  <c r="AJ84" i="19"/>
  <c r="AK26" i="19"/>
  <c r="EC33" i="19"/>
  <c r="EC68" i="19"/>
  <c r="AM28" i="19"/>
  <c r="AP39" i="16"/>
  <c r="AO43" i="15"/>
  <c r="AM43" i="19"/>
  <c r="AR11" i="15"/>
  <c r="ED96" i="19"/>
  <c r="AL96" i="19"/>
  <c r="AN126" i="14"/>
  <c r="ED43" i="19"/>
  <c r="AN95" i="19"/>
  <c r="EF54" i="18"/>
  <c r="EF53" i="18"/>
  <c r="AO60" i="16"/>
  <c r="EC70" i="18"/>
  <c r="AK71" i="18"/>
  <c r="AP47" i="15"/>
  <c r="AS41" i="15"/>
  <c r="EF56" i="18"/>
  <c r="EC35" i="19"/>
  <c r="EB101" i="19"/>
  <c r="AJ104" i="12"/>
  <c r="AM48" i="15"/>
  <c r="AQ11" i="16"/>
  <c r="EB56" i="18"/>
  <c r="AK220" i="15"/>
  <c r="AK221" i="15" s="1"/>
  <c r="AK234" i="15" s="1"/>
  <c r="AK57" i="19"/>
  <c r="AK73" i="19"/>
  <c r="AK71" i="19"/>
  <c r="AP35" i="16"/>
  <c r="EB107" i="19"/>
  <c r="AJ107" i="19"/>
  <c r="AP61" i="15"/>
  <c r="AU6" i="16"/>
  <c r="AS10" i="16"/>
  <c r="EC71" i="18"/>
  <c r="AQ215" i="16"/>
  <c r="AK82" i="19"/>
  <c r="AK84" i="19"/>
  <c r="AL59" i="15"/>
  <c r="AK123" i="14"/>
  <c r="BQ123" i="14" s="1"/>
  <c r="EE61" i="18"/>
  <c r="EE64" i="18"/>
  <c r="AQ20" i="15"/>
  <c r="AN27" i="19"/>
  <c r="AN32" i="19"/>
  <c r="AN29" i="19"/>
  <c r="AO17" i="19"/>
  <c r="AM44" i="19"/>
  <c r="AO60" i="15"/>
  <c r="EB69" i="18"/>
  <c r="EB70" i="18"/>
  <c r="EH69" i="18"/>
  <c r="AP69" i="18"/>
  <c r="AN43" i="19"/>
  <c r="AR15" i="15"/>
  <c r="BQ218" i="15"/>
  <c r="AP21" i="15"/>
  <c r="AN50" i="18"/>
  <c r="EC21" i="19"/>
  <c r="AK108" i="19"/>
  <c r="EC108" i="19"/>
  <c r="EB103" i="19"/>
  <c r="AL113" i="14"/>
  <c r="AM48" i="16"/>
  <c r="AR217" i="16"/>
  <c r="ED66" i="18"/>
  <c r="ED70" i="18"/>
  <c r="EE58" i="18"/>
  <c r="AJ97" i="19"/>
  <c r="AJ100" i="19"/>
  <c r="EE50" i="18"/>
  <c r="EF17" i="19"/>
  <c r="BR55" i="15"/>
  <c r="AL218" i="15"/>
  <c r="AJ131" i="14"/>
  <c r="AJ131" i="12"/>
  <c r="AL49" i="15"/>
  <c r="AJ146" i="12"/>
  <c r="AJ114" i="12"/>
  <c r="AO56" i="18"/>
  <c r="AO58" i="18"/>
  <c r="AM95" i="19"/>
  <c r="AP231" i="16"/>
  <c r="AP232" i="16" s="1"/>
  <c r="AQ13" i="15"/>
  <c r="AQ20" i="16"/>
  <c r="ED51" i="18"/>
  <c r="ED72" i="18"/>
  <c r="ED49" i="18"/>
  <c r="AP63" i="18"/>
  <c r="EH63" i="18"/>
  <c r="AK83" i="19"/>
  <c r="EC83" i="19"/>
  <c r="AL65" i="16"/>
  <c r="AL167" i="16" s="1"/>
  <c r="ED95" i="19"/>
  <c r="AM66" i="18"/>
  <c r="AM70" i="18"/>
  <c r="AR10" i="16"/>
  <c r="EF68" i="18"/>
  <c r="AN68" i="18"/>
  <c r="AL123" i="12"/>
  <c r="BR123" i="12" s="1"/>
  <c r="EE19" i="19"/>
  <c r="AJ106" i="19"/>
  <c r="EB106" i="19"/>
  <c r="ED54" i="19"/>
  <c r="ED56" i="19"/>
  <c r="ED55" i="19"/>
  <c r="AJ101" i="19"/>
  <c r="AQ215" i="15"/>
  <c r="AL49" i="16"/>
  <c r="AN56" i="15"/>
  <c r="AN56" i="16"/>
  <c r="AP38" i="19"/>
  <c r="AP39" i="19"/>
  <c r="AP40" i="19"/>
  <c r="AN19" i="19"/>
  <c r="EE67" i="18"/>
  <c r="AM67" i="18"/>
  <c r="AS25" i="16"/>
  <c r="AN69" i="19"/>
  <c r="AK89" i="19"/>
  <c r="AN126" i="12"/>
  <c r="AT7" i="16"/>
  <c r="AK136" i="14"/>
  <c r="AM35" i="19"/>
  <c r="AK33" i="19"/>
  <c r="AK68" i="19"/>
  <c r="AP16" i="19"/>
  <c r="AJ116" i="12"/>
  <c r="AJ116" i="14"/>
  <c r="AL135" i="12"/>
  <c r="AL59" i="16"/>
  <c r="EF57" i="18"/>
  <c r="AN57" i="18"/>
  <c r="AM21" i="19"/>
  <c r="AN216" i="16"/>
  <c r="BV231" i="16"/>
  <c r="BV233" i="16" s="1"/>
  <c r="AU22" i="16"/>
  <c r="AU23" i="16"/>
  <c r="AU22" i="15"/>
  <c r="AU23" i="15"/>
  <c r="AK85" i="19"/>
  <c r="AP39" i="15"/>
  <c r="AM49" i="18"/>
  <c r="AM72" i="18"/>
  <c r="AM51" i="18"/>
  <c r="AR18" i="15"/>
  <c r="AO42" i="15"/>
  <c r="AL30" i="19"/>
  <c r="EG60" i="18"/>
  <c r="FM60" i="18" s="1"/>
  <c r="AP60" i="18"/>
  <c r="BV60" i="18" s="1"/>
  <c r="AJ103" i="19"/>
  <c r="AJ106" i="12"/>
  <c r="AJ106" i="14"/>
  <c r="AQ35" i="15"/>
  <c r="AL113" i="12"/>
  <c r="AJ143" i="14"/>
  <c r="AJ143" i="12"/>
  <c r="AJ77" i="19"/>
  <c r="AR219" i="16"/>
  <c r="AR230" i="16" s="1"/>
  <c r="BX74" i="16"/>
  <c r="BX219" i="16" s="1"/>
  <c r="BX230" i="16" s="1"/>
  <c r="AN216" i="15"/>
  <c r="EC63" i="18"/>
  <c r="EC64" i="18"/>
  <c r="AP21" i="16"/>
  <c r="ED21" i="19"/>
  <c r="BQ218" i="16"/>
  <c r="AQ35" i="16"/>
  <c r="AJ87" i="19"/>
  <c r="AJ86" i="19"/>
  <c r="AJ85" i="19"/>
  <c r="EB86" i="19"/>
  <c r="EB85" i="19"/>
  <c r="EB87" i="19"/>
  <c r="AL94" i="14"/>
  <c r="AS9" i="15"/>
  <c r="AJ128" i="12"/>
  <c r="AJ128" i="14"/>
  <c r="AM45" i="15"/>
  <c r="AM66" i="15"/>
  <c r="EE27" i="19"/>
  <c r="EE29" i="19"/>
  <c r="EE32" i="19"/>
  <c r="AK107" i="19"/>
  <c r="EC107" i="19"/>
  <c r="EG16" i="19"/>
  <c r="AK68" i="16"/>
  <c r="AJ114" i="14"/>
  <c r="AJ146" i="14"/>
  <c r="AU6" i="15"/>
  <c r="BR55" i="16"/>
  <c r="AL218" i="16"/>
  <c r="EC30" i="19"/>
  <c r="AN58" i="16"/>
  <c r="AN58" i="15"/>
  <c r="AP40" i="15"/>
  <c r="AQ39" i="15"/>
  <c r="AT24" i="16"/>
  <c r="AT24" i="15"/>
  <c r="AK135" i="14"/>
  <c r="AR32" i="15"/>
  <c r="AR34" i="15"/>
  <c r="AR33" i="15"/>
  <c r="AR217" i="15"/>
  <c r="AS41" i="16"/>
  <c r="AM55" i="15"/>
  <c r="AP40" i="16"/>
  <c r="EB98" i="19"/>
  <c r="AJ98" i="19"/>
  <c r="AN125" i="12"/>
  <c r="AJ109" i="14"/>
  <c r="AJ109" i="12"/>
  <c r="AJ90" i="19"/>
  <c r="EB90" i="19"/>
  <c r="AM44" i="15"/>
  <c r="AM67" i="15"/>
  <c r="AN62" i="16"/>
  <c r="AR34" i="16"/>
  <c r="AR32" i="16"/>
  <c r="AR33" i="16"/>
  <c r="EG40" i="19"/>
  <c r="EG38" i="19"/>
  <c r="EG39" i="19"/>
  <c r="AR54" i="16"/>
  <c r="AK221" i="16"/>
  <c r="AK234" i="16" s="1"/>
  <c r="AS54" i="15"/>
  <c r="BW233" i="16" l="1"/>
  <c r="BV232" i="16"/>
  <c r="AQ233" i="16"/>
  <c r="AR39" i="15"/>
  <c r="AL105" i="19"/>
  <c r="ED105" i="19"/>
  <c r="AR215" i="16"/>
  <c r="AJ145" i="12"/>
  <c r="AJ141" i="12"/>
  <c r="AK139" i="14"/>
  <c r="AJ115" i="14"/>
  <c r="EE35" i="19"/>
  <c r="AO125" i="12"/>
  <c r="AN125" i="14"/>
  <c r="AU25" i="15"/>
  <c r="AP18" i="19"/>
  <c r="AP20" i="19"/>
  <c r="AJ130" i="12"/>
  <c r="AJ132" i="12"/>
  <c r="AK136" i="12"/>
  <c r="AJ110" i="14"/>
  <c r="AJ108" i="14"/>
  <c r="AJ144" i="14"/>
  <c r="AJ142" i="14"/>
  <c r="AJ121" i="14"/>
  <c r="AJ117" i="14"/>
  <c r="AM37" i="19"/>
  <c r="AP61" i="16"/>
  <c r="AK104" i="19"/>
  <c r="EF58" i="18"/>
  <c r="AO216" i="15"/>
  <c r="EB80" i="19"/>
  <c r="AL60" i="19"/>
  <c r="AK93" i="12"/>
  <c r="AK147" i="12"/>
  <c r="AQ63" i="18"/>
  <c r="EI63" i="18"/>
  <c r="AQ21" i="15"/>
  <c r="BS55" i="16"/>
  <c r="AM218" i="16"/>
  <c r="EE44" i="19"/>
  <c r="AT41" i="15"/>
  <c r="AK86" i="19"/>
  <c r="AN166" i="16"/>
  <c r="AJ145" i="14"/>
  <c r="AJ141" i="14"/>
  <c r="AM113" i="12"/>
  <c r="BR218" i="16"/>
  <c r="AQ60" i="16"/>
  <c r="BX231" i="16"/>
  <c r="BX233" i="16" s="1"/>
  <c r="AQ60" i="15"/>
  <c r="ED108" i="19"/>
  <c r="AL108" i="19"/>
  <c r="AU24" i="15"/>
  <c r="AO58" i="15"/>
  <c r="AO58" i="16"/>
  <c r="AT41" i="16"/>
  <c r="EH39" i="19"/>
  <c r="EH38" i="19"/>
  <c r="EH40" i="19"/>
  <c r="AM105" i="19"/>
  <c r="EE105" i="19"/>
  <c r="AQ47" i="15"/>
  <c r="EG56" i="18"/>
  <c r="AJ139" i="14"/>
  <c r="AJ144" i="12"/>
  <c r="AJ142" i="12"/>
  <c r="AN54" i="19"/>
  <c r="AN56" i="19"/>
  <c r="AN55" i="19"/>
  <c r="AN36" i="19"/>
  <c r="AU8" i="16"/>
  <c r="AO50" i="18"/>
  <c r="AM123" i="12"/>
  <c r="BS123" i="12" s="1"/>
  <c r="AP56" i="18"/>
  <c r="EF67" i="18"/>
  <c r="AN67" i="18"/>
  <c r="AK114" i="12"/>
  <c r="EB79" i="19"/>
  <c r="AK87" i="19"/>
  <c r="EB71" i="18"/>
  <c r="AN45" i="16"/>
  <c r="AN66" i="16"/>
  <c r="AN55" i="15"/>
  <c r="AL107" i="19"/>
  <c r="ED107" i="19"/>
  <c r="AS15" i="15"/>
  <c r="AJ118" i="12"/>
  <c r="AJ120" i="12"/>
  <c r="AS15" i="16"/>
  <c r="AJ105" i="14"/>
  <c r="AQ21" i="16"/>
  <c r="AL77" i="19"/>
  <c r="EE95" i="19"/>
  <c r="AT25" i="15"/>
  <c r="AM113" i="14"/>
  <c r="AR215" i="15"/>
  <c r="AU7" i="15"/>
  <c r="EE36" i="19"/>
  <c r="AP43" i="16"/>
  <c r="AR231" i="16"/>
  <c r="AR233" i="16" s="1"/>
  <c r="AL34" i="19"/>
  <c r="EE49" i="18"/>
  <c r="EE51" i="18"/>
  <c r="EE72" i="18"/>
  <c r="AN138" i="14"/>
  <c r="AN138" i="12"/>
  <c r="EE21" i="19"/>
  <c r="AJ115" i="12"/>
  <c r="EF69" i="19"/>
  <c r="AO56" i="15"/>
  <c r="AO56" i="16"/>
  <c r="AM49" i="16"/>
  <c r="EF50" i="18"/>
  <c r="AO29" i="19"/>
  <c r="AO32" i="19"/>
  <c r="AO27" i="19"/>
  <c r="AQ40" i="15"/>
  <c r="AK59" i="19"/>
  <c r="AO68" i="18"/>
  <c r="EG68" i="18"/>
  <c r="AJ105" i="12"/>
  <c r="AR13" i="15"/>
  <c r="AK114" i="14"/>
  <c r="AP42" i="16"/>
  <c r="AP75" i="16"/>
  <c r="BV75" i="16" s="1"/>
  <c r="AP76" i="16"/>
  <c r="BV76" i="16" s="1"/>
  <c r="AJ79" i="19"/>
  <c r="ED30" i="19"/>
  <c r="ED98" i="19"/>
  <c r="AL98" i="19"/>
  <c r="AO216" i="16"/>
  <c r="AM135" i="12"/>
  <c r="AN45" i="15"/>
  <c r="AN66" i="15"/>
  <c r="AP47" i="16"/>
  <c r="AJ139" i="12"/>
  <c r="AN55" i="16"/>
  <c r="AS18" i="15"/>
  <c r="AN94" i="12"/>
  <c r="AM94" i="14"/>
  <c r="AN48" i="16"/>
  <c r="AJ118" i="14"/>
  <c r="AJ120" i="14"/>
  <c r="AL68" i="15"/>
  <c r="AL89" i="19"/>
  <c r="EE43" i="19"/>
  <c r="AM46" i="15"/>
  <c r="ED36" i="19"/>
  <c r="EC34" i="19"/>
  <c r="EE28" i="19"/>
  <c r="AS11" i="15"/>
  <c r="AJ113" i="19"/>
  <c r="AK143" i="12"/>
  <c r="AK143" i="14"/>
  <c r="EC89" i="19"/>
  <c r="AN21" i="19"/>
  <c r="EE70" i="18"/>
  <c r="EE66" i="18"/>
  <c r="EB97" i="19"/>
  <c r="EB100" i="19"/>
  <c r="AO69" i="19"/>
  <c r="AN37" i="19"/>
  <c r="AN31" i="19"/>
  <c r="EC73" i="18"/>
  <c r="AP60" i="16"/>
  <c r="AK60" i="19"/>
  <c r="AK146" i="12"/>
  <c r="AQ13" i="16"/>
  <c r="AN70" i="18"/>
  <c r="AN66" i="18"/>
  <c r="AK73" i="18"/>
  <c r="AJ80" i="19"/>
  <c r="AL104" i="19"/>
  <c r="AS217" i="15"/>
  <c r="AN48" i="15"/>
  <c r="AS32" i="16"/>
  <c r="AS34" i="16"/>
  <c r="AS33" i="16"/>
  <c r="AS217" i="16"/>
  <c r="AP60" i="15"/>
  <c r="EE42" i="19"/>
  <c r="AT8" i="16"/>
  <c r="AM59" i="15"/>
  <c r="EC57" i="19"/>
  <c r="AQ42" i="15"/>
  <c r="AV6" i="15"/>
  <c r="ED23" i="19"/>
  <c r="EB77" i="19"/>
  <c r="EH60" i="18"/>
  <c r="FN60" i="18" s="1"/>
  <c r="AP42" i="15"/>
  <c r="AV23" i="16"/>
  <c r="AV22" i="16"/>
  <c r="AM96" i="19"/>
  <c r="EE96" i="19"/>
  <c r="AP233" i="16"/>
  <c r="EC23" i="19"/>
  <c r="AN71" i="18"/>
  <c r="AP43" i="15"/>
  <c r="AK116" i="14"/>
  <c r="AK116" i="12"/>
  <c r="AM30" i="19"/>
  <c r="AJ81" i="19"/>
  <c r="EG53" i="18"/>
  <c r="EG54" i="18"/>
  <c r="AL59" i="19"/>
  <c r="AT8" i="15"/>
  <c r="AM33" i="19"/>
  <c r="AM68" i="19"/>
  <c r="EB76" i="19"/>
  <c r="EB78" i="19"/>
  <c r="AL23" i="19"/>
  <c r="AL68" i="16"/>
  <c r="AM65" i="15"/>
  <c r="AM167" i="15" s="1"/>
  <c r="AS74" i="16"/>
  <c r="EF61" i="18"/>
  <c r="EF64" i="18"/>
  <c r="AK75" i="19"/>
  <c r="AN62" i="15"/>
  <c r="BS55" i="15"/>
  <c r="AM218" i="15"/>
  <c r="EE54" i="19"/>
  <c r="EE55" i="19"/>
  <c r="EE56" i="19"/>
  <c r="EE31" i="19"/>
  <c r="ED67" i="19"/>
  <c r="AU24" i="16"/>
  <c r="AM23" i="19"/>
  <c r="AQ16" i="19"/>
  <c r="AK140" i="12"/>
  <c r="AK140" i="14"/>
  <c r="AQ38" i="19"/>
  <c r="AQ40" i="19"/>
  <c r="AQ39" i="19"/>
  <c r="AQ40" i="16"/>
  <c r="AO57" i="18"/>
  <c r="EG57" i="18"/>
  <c r="EF32" i="19"/>
  <c r="EF27" i="19"/>
  <c r="EF29" i="19"/>
  <c r="AQ39" i="16"/>
  <c r="AJ129" i="12"/>
  <c r="AJ133" i="12"/>
  <c r="AM103" i="12"/>
  <c r="EB83" i="19"/>
  <c r="EB84" i="19"/>
  <c r="AQ61" i="15"/>
  <c r="AL58" i="19"/>
  <c r="AN51" i="18"/>
  <c r="AN49" i="18"/>
  <c r="AN72" i="18"/>
  <c r="AL67" i="19"/>
  <c r="AM166" i="15"/>
  <c r="EG41" i="19"/>
  <c r="EF41" i="19"/>
  <c r="EG18" i="19"/>
  <c r="EG20" i="19"/>
  <c r="EE37" i="19"/>
  <c r="AN67" i="16"/>
  <c r="AN44" i="16"/>
  <c r="AN137" i="14"/>
  <c r="AN137" i="12"/>
  <c r="AM67" i="19"/>
  <c r="EH16" i="19"/>
  <c r="AS54" i="16"/>
  <c r="AO61" i="18"/>
  <c r="AO64" i="18"/>
  <c r="BR218" i="15"/>
  <c r="AO126" i="12"/>
  <c r="EC67" i="19"/>
  <c r="AM124" i="12"/>
  <c r="AV6" i="16"/>
  <c r="AM49" i="15"/>
  <c r="AP62" i="18"/>
  <c r="EH62" i="18"/>
  <c r="AL135" i="14"/>
  <c r="AR17" i="16"/>
  <c r="AJ111" i="14"/>
  <c r="AJ107" i="14"/>
  <c r="AN103" i="14"/>
  <c r="AL220" i="15"/>
  <c r="AL221" i="15" s="1"/>
  <c r="AL234" i="15" s="1"/>
  <c r="AS32" i="15"/>
  <c r="AS34" i="15"/>
  <c r="AS33" i="15"/>
  <c r="AQ69" i="18"/>
  <c r="EI69" i="18"/>
  <c r="AT54" i="16"/>
  <c r="AL73" i="18"/>
  <c r="AT14" i="16"/>
  <c r="AT19" i="16"/>
  <c r="AT16" i="16"/>
  <c r="AT74" i="16"/>
  <c r="AM46" i="16"/>
  <c r="AM77" i="16"/>
  <c r="BS77" i="16" s="1"/>
  <c r="EC77" i="19"/>
  <c r="AO19" i="19"/>
  <c r="EF19" i="19"/>
  <c r="AL99" i="19"/>
  <c r="ED99" i="19"/>
  <c r="EG17" i="19"/>
  <c r="AO41" i="19"/>
  <c r="AN44" i="15"/>
  <c r="AN67" i="15"/>
  <c r="ED35" i="19"/>
  <c r="AL123" i="14"/>
  <c r="BR123" i="14" s="1"/>
  <c r="AR20" i="15"/>
  <c r="AV22" i="15"/>
  <c r="AV23" i="15"/>
  <c r="AO64" i="16"/>
  <c r="AO64" i="15"/>
  <c r="AP17" i="19"/>
  <c r="AJ132" i="14"/>
  <c r="AJ130" i="14"/>
  <c r="AJ108" i="12"/>
  <c r="AJ110" i="12"/>
  <c r="AQ60" i="18"/>
  <c r="BW60" i="18" s="1"/>
  <c r="AL220" i="16"/>
  <c r="AL221" i="16" s="1"/>
  <c r="AL234" i="16" s="1"/>
  <c r="ED83" i="19"/>
  <c r="AL83" i="19"/>
  <c r="AK124" i="12"/>
  <c r="AR17" i="15"/>
  <c r="AJ121" i="12"/>
  <c r="AJ117" i="12"/>
  <c r="AN28" i="19"/>
  <c r="AU7" i="16"/>
  <c r="AK58" i="19"/>
  <c r="EB58" i="18"/>
  <c r="EB72" i="18"/>
  <c r="AP54" i="18"/>
  <c r="AP53" i="18"/>
  <c r="AK119" i="14"/>
  <c r="AK119" i="12"/>
  <c r="AM103" i="14"/>
  <c r="EB81" i="19"/>
  <c r="AM65" i="16"/>
  <c r="AM167" i="16" s="1"/>
  <c r="AJ111" i="12"/>
  <c r="AJ107" i="12"/>
  <c r="AN103" i="12"/>
  <c r="AR20" i="16"/>
  <c r="ED33" i="19"/>
  <c r="ED68" i="19"/>
  <c r="EB91" i="19"/>
  <c r="AT14" i="15"/>
  <c r="AT16" i="15"/>
  <c r="AT19" i="15"/>
  <c r="AS18" i="16"/>
  <c r="AM59" i="16"/>
  <c r="AK72" i="19"/>
  <c r="EF36" i="19" l="1"/>
  <c r="AQ18" i="19"/>
  <c r="AQ20" i="19"/>
  <c r="AL78" i="18"/>
  <c r="AL77" i="18"/>
  <c r="AR42" i="15"/>
  <c r="EB78" i="18"/>
  <c r="EB77" i="18"/>
  <c r="AJ77" i="18"/>
  <c r="AJ78" i="18"/>
  <c r="AQ56" i="18"/>
  <c r="AR21" i="15"/>
  <c r="AM108" i="19"/>
  <c r="EE108" i="19"/>
  <c r="AV24" i="15"/>
  <c r="AJ152" i="14"/>
  <c r="AJ99" i="14"/>
  <c r="AM68" i="16"/>
  <c r="AT15" i="16"/>
  <c r="AS215" i="15"/>
  <c r="AM124" i="14"/>
  <c r="AJ99" i="12"/>
  <c r="AJ152" i="12"/>
  <c r="EF44" i="19"/>
  <c r="AP126" i="12"/>
  <c r="AM26" i="19"/>
  <c r="AM87" i="19"/>
  <c r="AO137" i="12"/>
  <c r="AO137" i="14"/>
  <c r="BY74" i="16"/>
  <c r="BY219" i="16" s="1"/>
  <c r="BY230" i="16" s="1"/>
  <c r="AS219" i="16"/>
  <c r="AS230" i="16" s="1"/>
  <c r="AO49" i="18"/>
  <c r="AO72" i="18"/>
  <c r="AO51" i="18"/>
  <c r="ED25" i="19"/>
  <c r="ED86" i="19"/>
  <c r="AN49" i="15"/>
  <c r="AM135" i="14"/>
  <c r="EF66" i="18"/>
  <c r="EF70" i="18"/>
  <c r="AK109" i="12"/>
  <c r="AJ70" i="16"/>
  <c r="AO62" i="16"/>
  <c r="ED57" i="19"/>
  <c r="EE30" i="19"/>
  <c r="AR35" i="16"/>
  <c r="ED89" i="19"/>
  <c r="BT55" i="15"/>
  <c r="AN218" i="15"/>
  <c r="AO71" i="18"/>
  <c r="BX232" i="16"/>
  <c r="AK95" i="12"/>
  <c r="AP19" i="19"/>
  <c r="AP69" i="19"/>
  <c r="AO42" i="19"/>
  <c r="AP126" i="14"/>
  <c r="AR69" i="18"/>
  <c r="EJ69" i="18"/>
  <c r="AT217" i="16"/>
  <c r="AO66" i="18"/>
  <c r="AO70" i="18"/>
  <c r="AR21" i="16"/>
  <c r="AW6" i="16"/>
  <c r="EH17" i="19"/>
  <c r="EG95" i="19"/>
  <c r="AP50" i="18"/>
  <c r="EF28" i="19"/>
  <c r="EI16" i="19"/>
  <c r="AJ101" i="14"/>
  <c r="AL25" i="19"/>
  <c r="AL86" i="19"/>
  <c r="AL72" i="19"/>
  <c r="AT9" i="15"/>
  <c r="AR61" i="15"/>
  <c r="AV24" i="16"/>
  <c r="ED87" i="19"/>
  <c r="ED73" i="19"/>
  <c r="ED26" i="19"/>
  <c r="EC104" i="19"/>
  <c r="AR35" i="15"/>
  <c r="AS215" i="16"/>
  <c r="AK109" i="14"/>
  <c r="EC75" i="19"/>
  <c r="AO35" i="19"/>
  <c r="ED77" i="19"/>
  <c r="AL124" i="12"/>
  <c r="AM89" i="19"/>
  <c r="AK231" i="14"/>
  <c r="AT32" i="15"/>
  <c r="AT34" i="15"/>
  <c r="AT33" i="15"/>
  <c r="EH53" i="18"/>
  <c r="EH54" i="18"/>
  <c r="AK127" i="12"/>
  <c r="AO95" i="19"/>
  <c r="EF21" i="19"/>
  <c r="AT219" i="16"/>
  <c r="AT230" i="16" s="1"/>
  <c r="BZ74" i="16"/>
  <c r="BZ219" i="16" s="1"/>
  <c r="BZ230" i="16" s="1"/>
  <c r="AK128" i="12"/>
  <c r="AK128" i="14"/>
  <c r="AR60" i="18"/>
  <c r="BX60" i="18" s="1"/>
  <c r="EG19" i="19"/>
  <c r="EG42" i="19"/>
  <c r="AN65" i="16"/>
  <c r="AN167" i="16" s="1"/>
  <c r="AS11" i="16"/>
  <c r="EH68" i="18"/>
  <c r="AP68" i="18"/>
  <c r="EF54" i="19"/>
  <c r="EF55" i="19"/>
  <c r="EF56" i="19"/>
  <c r="AM24" i="19"/>
  <c r="AM85" i="19"/>
  <c r="AJ101" i="12"/>
  <c r="EC82" i="19"/>
  <c r="EC84" i="19"/>
  <c r="AJ100" i="14"/>
  <c r="EC59" i="19"/>
  <c r="AM107" i="19"/>
  <c r="EE107" i="19"/>
  <c r="AJ225" i="12" a="1"/>
  <c r="AJ225" i="12" s="1"/>
  <c r="AJ233" i="12" s="1"/>
  <c r="AJ234" i="12" s="1"/>
  <c r="AO31" i="19"/>
  <c r="EF71" i="18"/>
  <c r="AL75" i="19"/>
  <c r="EH56" i="18"/>
  <c r="AL93" i="12"/>
  <c r="AL147" i="12"/>
  <c r="AU9" i="16"/>
  <c r="AU41" i="16"/>
  <c r="AT34" i="16"/>
  <c r="AT32" i="16"/>
  <c r="AT33" i="16"/>
  <c r="EC70" i="19"/>
  <c r="EG61" i="18"/>
  <c r="EG64" i="18"/>
  <c r="AM70" i="19"/>
  <c r="AK75" i="18"/>
  <c r="AL70" i="19"/>
  <c r="AQ42" i="16"/>
  <c r="AQ75" i="16"/>
  <c r="BW75" i="16" s="1"/>
  <c r="AQ76" i="16"/>
  <c r="BW76" i="16" s="1"/>
  <c r="AQ17" i="19"/>
  <c r="AP216" i="15"/>
  <c r="EC25" i="19"/>
  <c r="EC86" i="19"/>
  <c r="EC72" i="19"/>
  <c r="AJ100" i="12"/>
  <c r="AJ70" i="15"/>
  <c r="AK93" i="14"/>
  <c r="AK147" i="14"/>
  <c r="AM77" i="19"/>
  <c r="AK104" i="14"/>
  <c r="EH57" i="18"/>
  <c r="AP57" i="18"/>
  <c r="AJ93" i="14"/>
  <c r="AJ147" i="14"/>
  <c r="AN59" i="16"/>
  <c r="AR47" i="15"/>
  <c r="AJ148" i="12"/>
  <c r="AO45" i="15"/>
  <c r="AO66" i="15"/>
  <c r="AR232" i="16"/>
  <c r="AP216" i="16"/>
  <c r="AO126" i="14"/>
  <c r="EE98" i="19"/>
  <c r="AM98" i="19"/>
  <c r="AK115" i="12"/>
  <c r="AP58" i="18"/>
  <c r="AO44" i="16"/>
  <c r="AO67" i="16"/>
  <c r="AL75" i="18"/>
  <c r="AK139" i="12"/>
  <c r="AO48" i="16"/>
  <c r="AU16" i="15"/>
  <c r="AU19" i="15"/>
  <c r="AU14" i="15"/>
  <c r="AM220" i="16"/>
  <c r="AM221" i="16" s="1"/>
  <c r="AM234" i="16" s="1"/>
  <c r="EI60" i="18"/>
  <c r="FO60" i="18" s="1"/>
  <c r="AN113" i="12"/>
  <c r="AO44" i="19"/>
  <c r="AO21" i="19"/>
  <c r="AJ73" i="18"/>
  <c r="AU16" i="16"/>
  <c r="AU14" i="16"/>
  <c r="AU19" i="16"/>
  <c r="AU74" i="16"/>
  <c r="AV7" i="16"/>
  <c r="AP41" i="19"/>
  <c r="AK142" i="14"/>
  <c r="AK144" i="14"/>
  <c r="EF42" i="19"/>
  <c r="AK78" i="18"/>
  <c r="AK77" i="18"/>
  <c r="AU8" i="15"/>
  <c r="AU10" i="15"/>
  <c r="BS218" i="15"/>
  <c r="AN65" i="15"/>
  <c r="AM34" i="19"/>
  <c r="AN35" i="19"/>
  <c r="EC24" i="19"/>
  <c r="EC71" i="19"/>
  <c r="EC85" i="19"/>
  <c r="EB113" i="19"/>
  <c r="AW6" i="15"/>
  <c r="AK120" i="12"/>
  <c r="AK118" i="12"/>
  <c r="AN23" i="19"/>
  <c r="AS13" i="15"/>
  <c r="AM73" i="18"/>
  <c r="AS20" i="15"/>
  <c r="BT55" i="16"/>
  <c r="AN218" i="16"/>
  <c r="AJ169" i="12"/>
  <c r="EG32" i="19"/>
  <c r="EG27" i="19"/>
  <c r="EG29" i="19"/>
  <c r="AO45" i="16"/>
  <c r="AO66" i="16"/>
  <c r="AQ43" i="16"/>
  <c r="AO44" i="15"/>
  <c r="AO67" i="15"/>
  <c r="EG58" i="18"/>
  <c r="BS218" i="16"/>
  <c r="AM99" i="19"/>
  <c r="EE99" i="19"/>
  <c r="AO48" i="15"/>
  <c r="AK70" i="19"/>
  <c r="AN30" i="19"/>
  <c r="AU25" i="16"/>
  <c r="AP125" i="12"/>
  <c r="EG69" i="19"/>
  <c r="AN123" i="12"/>
  <c r="BT123" i="12" s="1"/>
  <c r="AK131" i="14"/>
  <c r="AK131" i="12"/>
  <c r="AV8" i="16"/>
  <c r="AK142" i="12"/>
  <c r="AK144" i="12"/>
  <c r="EG44" i="19"/>
  <c r="EC105" i="19"/>
  <c r="AK105" i="19"/>
  <c r="AR38" i="19"/>
  <c r="AR40" i="19"/>
  <c r="AR39" i="19"/>
  <c r="AN166" i="15"/>
  <c r="AM220" i="15"/>
  <c r="AM221" i="15" s="1"/>
  <c r="AM234" i="15" s="1"/>
  <c r="AL82" i="19"/>
  <c r="AL84" i="19"/>
  <c r="AN124" i="12"/>
  <c r="EC73" i="19"/>
  <c r="EC87" i="19"/>
  <c r="EC26" i="19"/>
  <c r="EC60" i="19"/>
  <c r="AT9" i="16"/>
  <c r="AK118" i="14"/>
  <c r="AK120" i="14"/>
  <c r="AK106" i="12"/>
  <c r="AK106" i="14"/>
  <c r="AP61" i="18"/>
  <c r="AP64" i="18"/>
  <c r="EC111" i="19"/>
  <c r="EC112" i="19"/>
  <c r="AN49" i="16"/>
  <c r="AO54" i="19"/>
  <c r="AO55" i="19"/>
  <c r="AO56" i="19"/>
  <c r="AO28" i="19"/>
  <c r="EF96" i="19"/>
  <c r="AN96" i="19"/>
  <c r="AJ96" i="14"/>
  <c r="AS17" i="15"/>
  <c r="AO55" i="15"/>
  <c r="AK121" i="12"/>
  <c r="AK117" i="12"/>
  <c r="AM123" i="14"/>
  <c r="BS123" i="14" s="1"/>
  <c r="AP56" i="16"/>
  <c r="AP56" i="15"/>
  <c r="AO67" i="18"/>
  <c r="EG67" i="18"/>
  <c r="AU54" i="15"/>
  <c r="AT217" i="15"/>
  <c r="AT18" i="15"/>
  <c r="AR40" i="15"/>
  <c r="AN113" i="14"/>
  <c r="AN46" i="15"/>
  <c r="AO43" i="19"/>
  <c r="AT18" i="16"/>
  <c r="AM57" i="19"/>
  <c r="AM73" i="19"/>
  <c r="AM71" i="19"/>
  <c r="AP64" i="15"/>
  <c r="AP64" i="16"/>
  <c r="EF43" i="19"/>
  <c r="ED73" i="18"/>
  <c r="EF31" i="19"/>
  <c r="AM82" i="19"/>
  <c r="AM84" i="19"/>
  <c r="AL26" i="19"/>
  <c r="AL73" i="19"/>
  <c r="AL87" i="19"/>
  <c r="AT10" i="15"/>
  <c r="AK141" i="12"/>
  <c r="AK145" i="12"/>
  <c r="ED84" i="19"/>
  <c r="ED82" i="19"/>
  <c r="AV10" i="15"/>
  <c r="AV8" i="15"/>
  <c r="EC58" i="19"/>
  <c r="EC110" i="19"/>
  <c r="AJ75" i="18"/>
  <c r="AN33" i="19"/>
  <c r="AN68" i="19"/>
  <c r="AQ62" i="18"/>
  <c r="EI62" i="18"/>
  <c r="AM68" i="15"/>
  <c r="AK115" i="14"/>
  <c r="AO37" i="19"/>
  <c r="EE23" i="19"/>
  <c r="AJ96" i="12"/>
  <c r="AU41" i="15"/>
  <c r="AT54" i="15"/>
  <c r="AJ228" i="14"/>
  <c r="AJ231" i="14"/>
  <c r="AO55" i="16"/>
  <c r="AK121" i="14"/>
  <c r="AK117" i="14"/>
  <c r="EE71" i="18"/>
  <c r="AJ229" i="14"/>
  <c r="AR40" i="16"/>
  <c r="AW23" i="15"/>
  <c r="AW22" i="15"/>
  <c r="AO94" i="12"/>
  <c r="AS20" i="16"/>
  <c r="AT15" i="15"/>
  <c r="AJ127" i="14"/>
  <c r="AR63" i="18"/>
  <c r="EJ63" i="18"/>
  <c r="AN105" i="19"/>
  <c r="EF105" i="19"/>
  <c r="AN135" i="12"/>
  <c r="AO138" i="14"/>
  <c r="AO138" i="12"/>
  <c r="AP58" i="16"/>
  <c r="AP58" i="15"/>
  <c r="AN46" i="16"/>
  <c r="AN77" i="16"/>
  <c r="BT77" i="16" s="1"/>
  <c r="EF95" i="19"/>
  <c r="EG43" i="19"/>
  <c r="EF49" i="18"/>
  <c r="EF72" i="18"/>
  <c r="EF51" i="18"/>
  <c r="EI40" i="19"/>
  <c r="EI39" i="19"/>
  <c r="EI38" i="19"/>
  <c r="AR16" i="19"/>
  <c r="AM86" i="19"/>
  <c r="AM72" i="19"/>
  <c r="AM25" i="19"/>
  <c r="AO125" i="14"/>
  <c r="EE33" i="19"/>
  <c r="EE68" i="19"/>
  <c r="AL24" i="19"/>
  <c r="AL85" i="19"/>
  <c r="AL71" i="19"/>
  <c r="AK141" i="14"/>
  <c r="AK145" i="14"/>
  <c r="AW23" i="16"/>
  <c r="AW22" i="16"/>
  <c r="ED24" i="19"/>
  <c r="ED85" i="19"/>
  <c r="ED71" i="19"/>
  <c r="AV7" i="15"/>
  <c r="AT10" i="16"/>
  <c r="AR11" i="16"/>
  <c r="AQ47" i="16"/>
  <c r="AK104" i="12"/>
  <c r="AQ54" i="18"/>
  <c r="AQ53" i="18"/>
  <c r="AO62" i="15"/>
  <c r="AM83" i="19"/>
  <c r="EE83" i="19"/>
  <c r="AO105" i="19"/>
  <c r="EG105" i="19"/>
  <c r="ED34" i="19"/>
  <c r="AP27" i="19"/>
  <c r="AP29" i="19"/>
  <c r="AP32" i="19"/>
  <c r="AJ105" i="19"/>
  <c r="AJ109" i="19"/>
  <c r="AS17" i="16"/>
  <c r="AN94" i="14"/>
  <c r="AN59" i="15"/>
  <c r="EG50" i="18"/>
  <c r="AU10" i="16"/>
  <c r="AQ43" i="15"/>
  <c r="AK148" i="12" l="1"/>
  <c r="EB74" i="18"/>
  <c r="AO67" i="19"/>
  <c r="AN136" i="14"/>
  <c r="EI53" i="18"/>
  <c r="EI54" i="18"/>
  <c r="AR13" i="16"/>
  <c r="AR20" i="19"/>
  <c r="AR18" i="19"/>
  <c r="AV25" i="15"/>
  <c r="AK111" i="12"/>
  <c r="AK107" i="12"/>
  <c r="AT20" i="16"/>
  <c r="AN68" i="15"/>
  <c r="AL109" i="12"/>
  <c r="AQ50" i="18"/>
  <c r="EJ39" i="19"/>
  <c r="EJ38" i="19"/>
  <c r="EJ40" i="19"/>
  <c r="AO49" i="15"/>
  <c r="EG35" i="19"/>
  <c r="AN26" i="19"/>
  <c r="AN87" i="19"/>
  <c r="AX6" i="15"/>
  <c r="AP44" i="19"/>
  <c r="AV41" i="16"/>
  <c r="AU219" i="16"/>
  <c r="AU230" i="16" s="1"/>
  <c r="CA74" i="16"/>
  <c r="CA219" i="16" s="1"/>
  <c r="CA230" i="16" s="1"/>
  <c r="AL119" i="12"/>
  <c r="AL119" i="14"/>
  <c r="AU18" i="15"/>
  <c r="AQ62" i="16"/>
  <c r="AJ112" i="19"/>
  <c r="AK111" i="19"/>
  <c r="AJ153" i="12"/>
  <c r="AJ98" i="14"/>
  <c r="AJ151" i="14"/>
  <c r="AR60" i="15"/>
  <c r="AQ61" i="16"/>
  <c r="EH69" i="19"/>
  <c r="AW8" i="16"/>
  <c r="AW10" i="16"/>
  <c r="BT218" i="15"/>
  <c r="AK97" i="19"/>
  <c r="AK100" i="19"/>
  <c r="ED58" i="19"/>
  <c r="EI57" i="18"/>
  <c r="AQ57" i="18"/>
  <c r="AJ114" i="19"/>
  <c r="EH27" i="19"/>
  <c r="EH29" i="19"/>
  <c r="EH32" i="19"/>
  <c r="AK105" i="12"/>
  <c r="AX22" i="16"/>
  <c r="AX23" i="16"/>
  <c r="EJ16" i="19"/>
  <c r="EF35" i="19"/>
  <c r="AJ227" i="14"/>
  <c r="AX22" i="15"/>
  <c r="AX23" i="15"/>
  <c r="AP55" i="16"/>
  <c r="AL131" i="12"/>
  <c r="AL131" i="14"/>
  <c r="EE73" i="18"/>
  <c r="AL109" i="14"/>
  <c r="AS21" i="15"/>
  <c r="AN124" i="14"/>
  <c r="AM147" i="12"/>
  <c r="AM93" i="12"/>
  <c r="AO94" i="14"/>
  <c r="EG31" i="19"/>
  <c r="BT218" i="16"/>
  <c r="AS47" i="15"/>
  <c r="AN82" i="19"/>
  <c r="AN84" i="19"/>
  <c r="AP42" i="19"/>
  <c r="AU32" i="16"/>
  <c r="AU34" i="16"/>
  <c r="AU33" i="16"/>
  <c r="AQ125" i="12"/>
  <c r="AL116" i="12"/>
  <c r="AL116" i="14"/>
  <c r="AU217" i="15"/>
  <c r="AJ110" i="19"/>
  <c r="AJ95" i="14"/>
  <c r="AK105" i="14"/>
  <c r="AJ98" i="12"/>
  <c r="AJ151" i="12"/>
  <c r="AQ69" i="19"/>
  <c r="AP94" i="12"/>
  <c r="AL95" i="12"/>
  <c r="AO68" i="19"/>
  <c r="AO33" i="19"/>
  <c r="EH67" i="18"/>
  <c r="AP67" i="18"/>
  <c r="AK152" i="12"/>
  <c r="AK99" i="12"/>
  <c r="ED104" i="19"/>
  <c r="AS231" i="16"/>
  <c r="AS232" i="16" s="1"/>
  <c r="AR56" i="18"/>
  <c r="EI56" i="18"/>
  <c r="EI58" i="18"/>
  <c r="AK110" i="19"/>
  <c r="AP35" i="19"/>
  <c r="AO166" i="15"/>
  <c r="AP28" i="19"/>
  <c r="AR39" i="16"/>
  <c r="AW24" i="16"/>
  <c r="AS16" i="19"/>
  <c r="AN68" i="16"/>
  <c r="AW25" i="15"/>
  <c r="AP55" i="15"/>
  <c r="AL124" i="14"/>
  <c r="AO59" i="16"/>
  <c r="AK99" i="14"/>
  <c r="AK152" i="14"/>
  <c r="AO113" i="14"/>
  <c r="AM104" i="19"/>
  <c r="AL104" i="12"/>
  <c r="AS39" i="15"/>
  <c r="AQ58" i="16"/>
  <c r="AQ58" i="15"/>
  <c r="AV9" i="16"/>
  <c r="AO46" i="15"/>
  <c r="AS40" i="15"/>
  <c r="AN24" i="19"/>
  <c r="AN85" i="19"/>
  <c r="AW7" i="15"/>
  <c r="AP43" i="19"/>
  <c r="AV19" i="16"/>
  <c r="AV14" i="16"/>
  <c r="AV16" i="16"/>
  <c r="AV74" i="16"/>
  <c r="AL114" i="14"/>
  <c r="AU32" i="15"/>
  <c r="AU34" i="15"/>
  <c r="AU33" i="15"/>
  <c r="AO103" i="12"/>
  <c r="EB110" i="19"/>
  <c r="EE77" i="19"/>
  <c r="AO135" i="12"/>
  <c r="EH58" i="18"/>
  <c r="EG21" i="19"/>
  <c r="AP103" i="12"/>
  <c r="AT215" i="15"/>
  <c r="AL127" i="12"/>
  <c r="AN99" i="19"/>
  <c r="EF99" i="19"/>
  <c r="EG70" i="18"/>
  <c r="EG66" i="18"/>
  <c r="AK169" i="12"/>
  <c r="AO73" i="18"/>
  <c r="AQ61" i="18"/>
  <c r="AQ64" i="18"/>
  <c r="AV25" i="16"/>
  <c r="BY231" i="16"/>
  <c r="BY232" i="16" s="1"/>
  <c r="AP45" i="16"/>
  <c r="AP66" i="16"/>
  <c r="AQ58" i="18"/>
  <c r="AP31" i="19"/>
  <c r="AN77" i="19"/>
  <c r="AR17" i="19"/>
  <c r="AT17" i="15"/>
  <c r="AW24" i="15"/>
  <c r="AP44" i="15"/>
  <c r="AP67" i="15"/>
  <c r="AO218" i="16"/>
  <c r="BU55" i="16"/>
  <c r="EE26" i="19"/>
  <c r="EE87" i="19"/>
  <c r="AN107" i="19"/>
  <c r="EF107" i="19"/>
  <c r="AQ41" i="19"/>
  <c r="AM59" i="19"/>
  <c r="AO59" i="15"/>
  <c r="AN73" i="19"/>
  <c r="AN57" i="19"/>
  <c r="AN71" i="19"/>
  <c r="AR53" i="18"/>
  <c r="AR54" i="18"/>
  <c r="AN67" i="19"/>
  <c r="AN73" i="18"/>
  <c r="AQ64" i="15"/>
  <c r="AQ64" i="16"/>
  <c r="AU9" i="15"/>
  <c r="AK124" i="14"/>
  <c r="AK146" i="14"/>
  <c r="AU18" i="16"/>
  <c r="AO23" i="19"/>
  <c r="AL114" i="12"/>
  <c r="AL146" i="12"/>
  <c r="AJ111" i="19"/>
  <c r="AL140" i="12"/>
  <c r="AL140" i="14"/>
  <c r="AN108" i="19"/>
  <c r="EF108" i="19"/>
  <c r="AK112" i="19"/>
  <c r="AK100" i="12"/>
  <c r="AS35" i="16"/>
  <c r="EJ60" i="18"/>
  <c r="FP60" i="18" s="1"/>
  <c r="EC93" i="19"/>
  <c r="EC94" i="19"/>
  <c r="AK94" i="19"/>
  <c r="AK93" i="19"/>
  <c r="EI18" i="19"/>
  <c r="EI20" i="19"/>
  <c r="AS60" i="18"/>
  <c r="BY60" i="18" s="1"/>
  <c r="AM127" i="12"/>
  <c r="EE67" i="19"/>
  <c r="ED59" i="19"/>
  <c r="EE57" i="19"/>
  <c r="AP45" i="15"/>
  <c r="AP66" i="15"/>
  <c r="AM131" i="12"/>
  <c r="AR43" i="15"/>
  <c r="ED75" i="19"/>
  <c r="AP36" i="19"/>
  <c r="AV41" i="15"/>
  <c r="AW25" i="16"/>
  <c r="AS63" i="18"/>
  <c r="EK63" i="18"/>
  <c r="AP44" i="16"/>
  <c r="AP67" i="16"/>
  <c r="EE25" i="19"/>
  <c r="EE72" i="19"/>
  <c r="EE86" i="19"/>
  <c r="AP51" i="18"/>
  <c r="AP49" i="18"/>
  <c r="AP72" i="18"/>
  <c r="AO113" i="12"/>
  <c r="AO123" i="12"/>
  <c r="BU123" i="12" s="1"/>
  <c r="AM58" i="19"/>
  <c r="ED78" i="18"/>
  <c r="ED77" i="18"/>
  <c r="BU55" i="15"/>
  <c r="AO218" i="15"/>
  <c r="EJ62" i="18"/>
  <c r="AR62" i="18"/>
  <c r="AK106" i="19"/>
  <c r="EC106" i="19"/>
  <c r="AP62" i="16"/>
  <c r="AK108" i="12"/>
  <c r="AK110" i="12"/>
  <c r="AV14" i="15"/>
  <c r="AV19" i="15"/>
  <c r="AV16" i="15"/>
  <c r="AO103" i="14"/>
  <c r="AO46" i="16"/>
  <c r="AO77" i="16"/>
  <c r="BU77" i="16" s="1"/>
  <c r="EB73" i="18"/>
  <c r="EB112" i="19"/>
  <c r="AL136" i="12"/>
  <c r="AT35" i="16"/>
  <c r="AK100" i="14"/>
  <c r="ED70" i="19"/>
  <c r="AS13" i="16"/>
  <c r="AS35" i="15"/>
  <c r="EI17" i="19"/>
  <c r="EH50" i="18"/>
  <c r="AK130" i="12"/>
  <c r="AK132" i="12"/>
  <c r="AP21" i="19"/>
  <c r="EC101" i="19"/>
  <c r="AK103" i="19"/>
  <c r="AK101" i="19"/>
  <c r="EC102" i="19"/>
  <c r="AK102" i="19"/>
  <c r="EC103" i="19"/>
  <c r="ED60" i="19"/>
  <c r="AM128" i="14"/>
  <c r="AM128" i="12"/>
  <c r="AM136" i="12"/>
  <c r="AQ19" i="19"/>
  <c r="AQ216" i="15"/>
  <c r="EB105" i="19"/>
  <c r="EB109" i="19"/>
  <c r="AP54" i="19"/>
  <c r="AP55" i="19"/>
  <c r="AP56" i="19"/>
  <c r="AP37" i="19"/>
  <c r="AK76" i="19"/>
  <c r="AK78" i="19"/>
  <c r="AS40" i="16"/>
  <c r="AS69" i="18"/>
  <c r="EK69" i="18"/>
  <c r="EE24" i="19"/>
  <c r="EE85" i="19"/>
  <c r="EE71" i="19"/>
  <c r="AV9" i="15"/>
  <c r="ED75" i="18"/>
  <c r="AL106" i="14"/>
  <c r="AL106" i="12"/>
  <c r="AO30" i="19"/>
  <c r="EH61" i="18"/>
  <c r="EH64" i="18"/>
  <c r="AK96" i="14"/>
  <c r="AV10" i="16"/>
  <c r="AP62" i="15"/>
  <c r="AM133" i="12"/>
  <c r="AM129" i="12"/>
  <c r="AK110" i="14"/>
  <c r="AK108" i="14"/>
  <c r="AK101" i="14"/>
  <c r="AN220" i="15"/>
  <c r="AN221" i="15" s="1"/>
  <c r="AN234" i="15" s="1"/>
  <c r="AN123" i="14"/>
  <c r="BT123" i="14" s="1"/>
  <c r="AU217" i="16"/>
  <c r="AU15" i="15"/>
  <c r="AO49" i="16"/>
  <c r="EB111" i="19"/>
  <c r="AK95" i="14"/>
  <c r="AT215" i="16"/>
  <c r="AJ97" i="12"/>
  <c r="AJ150" i="12"/>
  <c r="AN220" i="16"/>
  <c r="AN221" i="16" s="1"/>
  <c r="AN234" i="16" s="1"/>
  <c r="AN83" i="19"/>
  <c r="EF83" i="19"/>
  <c r="EC75" i="18"/>
  <c r="BZ231" i="16"/>
  <c r="BZ232" i="16" s="1"/>
  <c r="AP105" i="19"/>
  <c r="EH105" i="19"/>
  <c r="EC109" i="19"/>
  <c r="AK132" i="14"/>
  <c r="AK130" i="14"/>
  <c r="AN135" i="14"/>
  <c r="AN89" i="19"/>
  <c r="AO65" i="16"/>
  <c r="EG72" i="18"/>
  <c r="EG51" i="18"/>
  <c r="EG49" i="18"/>
  <c r="AS61" i="15"/>
  <c r="EF37" i="19"/>
  <c r="AT17" i="16"/>
  <c r="AM140" i="12"/>
  <c r="AM140" i="14"/>
  <c r="AJ69" i="15"/>
  <c r="AJ71" i="15"/>
  <c r="EG71" i="18"/>
  <c r="AS21" i="16"/>
  <c r="AQ27" i="19"/>
  <c r="AQ32" i="19"/>
  <c r="AQ29" i="19"/>
  <c r="AO65" i="15"/>
  <c r="EB75" i="18"/>
  <c r="EF33" i="19"/>
  <c r="EF68" i="19"/>
  <c r="AM60" i="19"/>
  <c r="AJ149" i="14"/>
  <c r="AK96" i="12"/>
  <c r="AN98" i="19"/>
  <c r="EF98" i="19"/>
  <c r="AP125" i="14"/>
  <c r="AS38" i="19"/>
  <c r="AS39" i="19"/>
  <c r="AS40" i="19"/>
  <c r="EG56" i="19"/>
  <c r="EG55" i="19"/>
  <c r="EG54" i="19"/>
  <c r="EG28" i="19"/>
  <c r="AN86" i="19"/>
  <c r="AN72" i="19"/>
  <c r="AN25" i="19"/>
  <c r="AK101" i="12"/>
  <c r="AM75" i="19"/>
  <c r="AQ56" i="16"/>
  <c r="AQ56" i="15"/>
  <c r="AL143" i="12"/>
  <c r="AL143" i="14"/>
  <c r="AK129" i="12"/>
  <c r="AK133" i="12"/>
  <c r="AJ154" i="12"/>
  <c r="AS39" i="16"/>
  <c r="EC78" i="18"/>
  <c r="EC77" i="18"/>
  <c r="AT231" i="16"/>
  <c r="AT232" i="16" s="1"/>
  <c r="EF23" i="19"/>
  <c r="EE89" i="19"/>
  <c r="AK90" i="19"/>
  <c r="AK91" i="19"/>
  <c r="AJ154" i="14"/>
  <c r="EF30" i="19"/>
  <c r="AP48" i="15"/>
  <c r="AX6" i="16"/>
  <c r="AR43" i="16"/>
  <c r="AN167" i="15"/>
  <c r="AR60" i="16"/>
  <c r="AO166" i="16"/>
  <c r="ED72" i="19"/>
  <c r="AP138" i="12"/>
  <c r="AP138" i="14"/>
  <c r="AK109" i="19"/>
  <c r="AM143" i="14"/>
  <c r="AM143" i="12"/>
  <c r="AQ126" i="12"/>
  <c r="EH18" i="19"/>
  <c r="EH20" i="19"/>
  <c r="AL128" i="12"/>
  <c r="AL128" i="14"/>
  <c r="AJ149" i="12"/>
  <c r="EE82" i="19"/>
  <c r="EE84" i="19"/>
  <c r="AO36" i="19"/>
  <c r="AK229" i="14"/>
  <c r="AK107" i="14"/>
  <c r="AK111" i="14"/>
  <c r="AT20" i="15"/>
  <c r="EH41" i="19"/>
  <c r="AL93" i="14"/>
  <c r="AL147" i="14"/>
  <c r="AL104" i="14"/>
  <c r="AQ68" i="18"/>
  <c r="EI68" i="18"/>
  <c r="AP137" i="12"/>
  <c r="AP137" i="14"/>
  <c r="AR41" i="19"/>
  <c r="AU54" i="16"/>
  <c r="AN34" i="19"/>
  <c r="AQ216" i="16"/>
  <c r="EG37" i="19"/>
  <c r="AP95" i="19"/>
  <c r="AU15" i="16"/>
  <c r="AO96" i="19"/>
  <c r="ED112" i="19"/>
  <c r="AO124" i="12"/>
  <c r="AK133" i="14"/>
  <c r="AK129" i="14"/>
  <c r="AJ153" i="14"/>
  <c r="AP103" i="14"/>
  <c r="AR61" i="16"/>
  <c r="AJ150" i="14"/>
  <c r="AJ97" i="14"/>
  <c r="AP48" i="16"/>
  <c r="AW7" i="16"/>
  <c r="AP70" i="18"/>
  <c r="AP66" i="18"/>
  <c r="EE34" i="19"/>
  <c r="AK70" i="16"/>
  <c r="AT233" i="16" l="1"/>
  <c r="BZ233" i="16"/>
  <c r="AK225" i="12" a="1"/>
  <c r="AK225" i="12" s="1"/>
  <c r="AK233" i="12" s="1"/>
  <c r="AK234" i="12" s="1"/>
  <c r="BY233" i="16"/>
  <c r="AS233" i="16"/>
  <c r="AQ37" i="19"/>
  <c r="AX10" i="15"/>
  <c r="AX8" i="15"/>
  <c r="AL99" i="14"/>
  <c r="AL152" i="14"/>
  <c r="AS20" i="19"/>
  <c r="AS18" i="19"/>
  <c r="AM77" i="18"/>
  <c r="AM78" i="18"/>
  <c r="AN77" i="18"/>
  <c r="AN78" i="18"/>
  <c r="EE78" i="18"/>
  <c r="EE77" i="18"/>
  <c r="AU11" i="16"/>
  <c r="AT40" i="15"/>
  <c r="AQ94" i="12"/>
  <c r="AM133" i="14"/>
  <c r="AM129" i="14"/>
  <c r="AM106" i="14"/>
  <c r="AM106" i="12"/>
  <c r="EF25" i="19"/>
  <c r="EF86" i="19"/>
  <c r="AL97" i="19"/>
  <c r="AL100" i="19"/>
  <c r="AL130" i="12"/>
  <c r="AL132" i="12"/>
  <c r="AR126" i="12"/>
  <c r="AO220" i="15"/>
  <c r="AO221" i="15" s="1"/>
  <c r="AO234" i="15" s="1"/>
  <c r="AR29" i="19"/>
  <c r="AR32" i="19"/>
  <c r="AR27" i="19"/>
  <c r="AT21" i="16"/>
  <c r="AP71" i="18"/>
  <c r="AR56" i="16"/>
  <c r="AR56" i="15"/>
  <c r="AN147" i="12"/>
  <c r="AN93" i="12"/>
  <c r="AQ125" i="14"/>
  <c r="AQ66" i="18"/>
  <c r="AQ70" i="18"/>
  <c r="EB114" i="19"/>
  <c r="AP23" i="19"/>
  <c r="AT11" i="15"/>
  <c r="AS60" i="15"/>
  <c r="AK153" i="14"/>
  <c r="AP65" i="16"/>
  <c r="AP167" i="16" s="1"/>
  <c r="AP46" i="16"/>
  <c r="AP77" i="16"/>
  <c r="BV77" i="16" s="1"/>
  <c r="AW54" i="16"/>
  <c r="AR216" i="15"/>
  <c r="EE59" i="19"/>
  <c r="EI19" i="19"/>
  <c r="AK153" i="12"/>
  <c r="AN59" i="19"/>
  <c r="AQ44" i="19"/>
  <c r="AS56" i="18"/>
  <c r="AV54" i="16"/>
  <c r="EI61" i="18"/>
  <c r="EI64" i="18"/>
  <c r="EI105" i="19"/>
  <c r="AQ105" i="19"/>
  <c r="AU35" i="15"/>
  <c r="CB74" i="16"/>
  <c r="CB219" i="16" s="1"/>
  <c r="CB230" i="16" s="1"/>
  <c r="AV219" i="16"/>
  <c r="AV230" i="16" s="1"/>
  <c r="AW54" i="15"/>
  <c r="AJ148" i="14"/>
  <c r="AX24" i="15"/>
  <c r="AX24" i="16"/>
  <c r="AK79" i="19"/>
  <c r="EH37" i="19"/>
  <c r="AO99" i="19"/>
  <c r="EG99" i="19"/>
  <c r="AM141" i="12"/>
  <c r="AM145" i="12"/>
  <c r="CA231" i="16"/>
  <c r="CA233" i="16" s="1"/>
  <c r="AT40" i="16"/>
  <c r="AN143" i="12"/>
  <c r="AN143" i="14"/>
  <c r="EE75" i="19"/>
  <c r="AM136" i="14"/>
  <c r="AJ72" i="16"/>
  <c r="AJ73" i="16"/>
  <c r="AP49" i="16"/>
  <c r="AL120" i="12"/>
  <c r="AL118" i="12"/>
  <c r="AR64" i="15"/>
  <c r="AR64" i="16"/>
  <c r="AR42" i="19"/>
  <c r="AM104" i="12"/>
  <c r="AR61" i="18"/>
  <c r="AR64" i="18"/>
  <c r="AK150" i="12"/>
  <c r="AK97" i="12"/>
  <c r="AL70" i="15"/>
  <c r="EI29" i="19"/>
  <c r="EI32" i="19"/>
  <c r="EI27" i="19"/>
  <c r="AO220" i="16"/>
  <c r="AO221" i="16" s="1"/>
  <c r="AO234" i="16" s="1"/>
  <c r="EB117" i="19"/>
  <c r="AR62" i="16"/>
  <c r="AV11" i="15"/>
  <c r="AS47" i="16"/>
  <c r="AM114" i="14"/>
  <c r="AM146" i="14"/>
  <c r="AV18" i="15"/>
  <c r="AP166" i="16"/>
  <c r="AT63" i="18"/>
  <c r="EL63" i="18"/>
  <c r="AN109" i="12"/>
  <c r="EE60" i="19"/>
  <c r="AK98" i="12"/>
  <c r="AK151" i="12"/>
  <c r="AL74" i="18"/>
  <c r="AL76" i="18"/>
  <c r="AO84" i="19"/>
  <c r="AO82" i="19"/>
  <c r="AW8" i="15"/>
  <c r="AW10" i="15"/>
  <c r="AP123" i="12"/>
  <c r="BV123" i="12" s="1"/>
  <c r="AN58" i="19"/>
  <c r="EF77" i="19"/>
  <c r="AO98" i="19"/>
  <c r="EG98" i="19"/>
  <c r="AL90" i="19"/>
  <c r="AL91" i="19"/>
  <c r="AU215" i="15"/>
  <c r="AN127" i="12"/>
  <c r="AS42" i="15"/>
  <c r="AR42" i="16"/>
  <c r="AR75" i="16"/>
  <c r="BX75" i="16" s="1"/>
  <c r="AR76" i="16"/>
  <c r="BX76" i="16" s="1"/>
  <c r="AL145" i="12"/>
  <c r="AL141" i="12"/>
  <c r="AM95" i="12"/>
  <c r="AK81" i="19"/>
  <c r="EH31" i="19"/>
  <c r="AM141" i="14"/>
  <c r="AM145" i="14"/>
  <c r="EC97" i="19"/>
  <c r="EC100" i="19"/>
  <c r="AP124" i="12"/>
  <c r="AJ118" i="19"/>
  <c r="AU20" i="15"/>
  <c r="AU231" i="16"/>
  <c r="AU233" i="16" s="1"/>
  <c r="AO89" i="19"/>
  <c r="AN140" i="12"/>
  <c r="AN140" i="14"/>
  <c r="AR58" i="16"/>
  <c r="AR58" i="15"/>
  <c r="EH42" i="19"/>
  <c r="AQ138" i="12"/>
  <c r="AQ138" i="14"/>
  <c r="AP49" i="15"/>
  <c r="EC90" i="19"/>
  <c r="EC91" i="19"/>
  <c r="AL103" i="19"/>
  <c r="ED102" i="19"/>
  <c r="AL102" i="19"/>
  <c r="AL101" i="19"/>
  <c r="ED103" i="19"/>
  <c r="ED101" i="19"/>
  <c r="AK154" i="12"/>
  <c r="AT38" i="19"/>
  <c r="AT39" i="19"/>
  <c r="AT40" i="19"/>
  <c r="AQ36" i="19"/>
  <c r="AL96" i="12"/>
  <c r="AJ72" i="15"/>
  <c r="AJ73" i="15"/>
  <c r="EH71" i="18"/>
  <c r="AM119" i="14"/>
  <c r="AM119" i="12"/>
  <c r="AL139" i="12"/>
  <c r="EB76" i="18"/>
  <c r="AV217" i="15"/>
  <c r="AN133" i="12"/>
  <c r="AN129" i="12"/>
  <c r="EL69" i="18"/>
  <c r="AT69" i="18"/>
  <c r="AN109" i="14"/>
  <c r="EH51" i="18"/>
  <c r="EH72" i="18"/>
  <c r="EH49" i="18"/>
  <c r="AM131" i="14"/>
  <c r="EE58" i="19"/>
  <c r="AQ49" i="18"/>
  <c r="AQ51" i="18"/>
  <c r="AQ72" i="18"/>
  <c r="EE70" i="19"/>
  <c r="AS60" i="16"/>
  <c r="AO25" i="19"/>
  <c r="AO86" i="19"/>
  <c r="EG36" i="19"/>
  <c r="AN70" i="19"/>
  <c r="AO167" i="16"/>
  <c r="AO108" i="19"/>
  <c r="EG108" i="19"/>
  <c r="AL105" i="12"/>
  <c r="AS17" i="19"/>
  <c r="AT35" i="15"/>
  <c r="AL145" i="14"/>
  <c r="AL141" i="14"/>
  <c r="EG33" i="19"/>
  <c r="EG68" i="19"/>
  <c r="AS43" i="15"/>
  <c r="EI41" i="19"/>
  <c r="EC80" i="19"/>
  <c r="EH36" i="19"/>
  <c r="AW9" i="16"/>
  <c r="AQ48" i="16"/>
  <c r="AR19" i="19"/>
  <c r="AN75" i="18"/>
  <c r="AJ69" i="16"/>
  <c r="AJ71" i="16"/>
  <c r="AL136" i="14"/>
  <c r="EG96" i="19"/>
  <c r="AU17" i="16"/>
  <c r="AN75" i="19"/>
  <c r="AR48" i="16"/>
  <c r="EH44" i="19"/>
  <c r="AR216" i="16"/>
  <c r="EF26" i="19"/>
  <c r="EF87" i="19"/>
  <c r="AS76" i="16"/>
  <c r="BY76" i="16" s="1"/>
  <c r="AS75" i="16"/>
  <c r="BY75" i="16" s="1"/>
  <c r="AS42" i="16"/>
  <c r="EK38" i="19"/>
  <c r="EK40" i="19"/>
  <c r="EK39" i="19"/>
  <c r="AL110" i="12"/>
  <c r="AL108" i="12"/>
  <c r="AQ31" i="19"/>
  <c r="AS43" i="16"/>
  <c r="AL96" i="14"/>
  <c r="AT61" i="15"/>
  <c r="AM114" i="12"/>
  <c r="AM146" i="12"/>
  <c r="AO68" i="16"/>
  <c r="AV15" i="15"/>
  <c r="AN106" i="12"/>
  <c r="AN106" i="14"/>
  <c r="AJ117" i="19"/>
  <c r="AO26" i="19"/>
  <c r="AO87" i="19"/>
  <c r="AK127" i="14"/>
  <c r="AK225" i="14" s="1" a="1"/>
  <c r="AK225" i="14" s="1"/>
  <c r="AN104" i="19"/>
  <c r="AQ42" i="19"/>
  <c r="BU218" i="16"/>
  <c r="EG23" i="19"/>
  <c r="AW19" i="16"/>
  <c r="AW16" i="16"/>
  <c r="AW14" i="16"/>
  <c r="AT16" i="19"/>
  <c r="AU215" i="16"/>
  <c r="AN114" i="14"/>
  <c r="AN146" i="14"/>
  <c r="AN128" i="12"/>
  <c r="AN128" i="14"/>
  <c r="AK80" i="19"/>
  <c r="AP94" i="14"/>
  <c r="AO135" i="14"/>
  <c r="AL76" i="19"/>
  <c r="AL114" i="19"/>
  <c r="AL78" i="19"/>
  <c r="AY6" i="15"/>
  <c r="AQ48" i="15"/>
  <c r="AV54" i="15"/>
  <c r="AL95" i="14"/>
  <c r="EI67" i="18"/>
  <c r="AQ67" i="18"/>
  <c r="EF67" i="19"/>
  <c r="AR95" i="19"/>
  <c r="EH43" i="19"/>
  <c r="EH19" i="19"/>
  <c r="AR57" i="18"/>
  <c r="EJ57" i="18"/>
  <c r="AY6" i="16"/>
  <c r="EF34" i="19"/>
  <c r="EF24" i="19"/>
  <c r="EF85" i="19"/>
  <c r="AP96" i="19"/>
  <c r="EH96" i="19"/>
  <c r="EG30" i="19"/>
  <c r="AL108" i="14"/>
  <c r="AL110" i="14"/>
  <c r="AS61" i="16"/>
  <c r="AK226" i="14"/>
  <c r="AK154" i="14"/>
  <c r="AO123" i="14"/>
  <c r="BU123" i="14" s="1"/>
  <c r="AQ21" i="19"/>
  <c r="EI69" i="19"/>
  <c r="AM116" i="14"/>
  <c r="AM116" i="12"/>
  <c r="AT60" i="16"/>
  <c r="AN104" i="14"/>
  <c r="ED111" i="19"/>
  <c r="EK60" i="18"/>
  <c r="FQ60" i="18" s="1"/>
  <c r="AO24" i="19"/>
  <c r="AO85" i="19"/>
  <c r="AS53" i="18"/>
  <c r="AS54" i="18"/>
  <c r="EJ54" i="18"/>
  <c r="EJ53" i="18"/>
  <c r="AN60" i="19"/>
  <c r="AQ43" i="19"/>
  <c r="ED93" i="19"/>
  <c r="AL93" i="19"/>
  <c r="AL94" i="19"/>
  <c r="ED94" i="19"/>
  <c r="AL146" i="14"/>
  <c r="AV15" i="16"/>
  <c r="AW41" i="15"/>
  <c r="AL99" i="12"/>
  <c r="AL152" i="12"/>
  <c r="AL127" i="14"/>
  <c r="EK16" i="19"/>
  <c r="AP30" i="19"/>
  <c r="AP135" i="12"/>
  <c r="AN116" i="14"/>
  <c r="AN116" i="12"/>
  <c r="AQ45" i="15"/>
  <c r="AQ66" i="15"/>
  <c r="EJ17" i="19"/>
  <c r="EH54" i="19"/>
  <c r="EH55" i="19"/>
  <c r="EH56" i="19"/>
  <c r="EI50" i="18"/>
  <c r="AN136" i="12"/>
  <c r="AL120" i="14"/>
  <c r="AL118" i="14"/>
  <c r="AO124" i="14"/>
  <c r="AL106" i="19"/>
  <c r="AL109" i="19"/>
  <c r="AR43" i="19"/>
  <c r="EH95" i="19"/>
  <c r="AX7" i="16"/>
  <c r="EF82" i="19"/>
  <c r="EF84" i="19"/>
  <c r="AL101" i="12"/>
  <c r="AQ35" i="19"/>
  <c r="AM132" i="14"/>
  <c r="AM130" i="14"/>
  <c r="AN139" i="14"/>
  <c r="AK148" i="14"/>
  <c r="AP65" i="15"/>
  <c r="AP167" i="15" s="1"/>
  <c r="EC76" i="19"/>
  <c r="EC114" i="19"/>
  <c r="EC78" i="19"/>
  <c r="AM139" i="12"/>
  <c r="AO77" i="19"/>
  <c r="EB118" i="19"/>
  <c r="AV33" i="15"/>
  <c r="AV34" i="15"/>
  <c r="AV32" i="15"/>
  <c r="AL117" i="12"/>
  <c r="AL121" i="12"/>
  <c r="AP113" i="12"/>
  <c r="AO167" i="15"/>
  <c r="AL115" i="12"/>
  <c r="AU11" i="15"/>
  <c r="AP46" i="15"/>
  <c r="AT21" i="15"/>
  <c r="AP33" i="19"/>
  <c r="AP68" i="19"/>
  <c r="AL115" i="14"/>
  <c r="AV18" i="16"/>
  <c r="AO68" i="15"/>
  <c r="AL169" i="12"/>
  <c r="AK228" i="14"/>
  <c r="AN114" i="12"/>
  <c r="AN146" i="12"/>
  <c r="AQ45" i="16"/>
  <c r="AQ66" i="16"/>
  <c r="EH35" i="19"/>
  <c r="AL142" i="12"/>
  <c r="AL144" i="12"/>
  <c r="AQ55" i="16"/>
  <c r="AL111" i="19"/>
  <c r="AL110" i="19"/>
  <c r="AL112" i="19"/>
  <c r="AQ67" i="15"/>
  <c r="AQ44" i="15"/>
  <c r="AR44" i="19"/>
  <c r="AM104" i="14"/>
  <c r="AX8" i="16"/>
  <c r="AX10" i="16"/>
  <c r="EG83" i="19"/>
  <c r="AO83" i="19"/>
  <c r="EF72" i="19"/>
  <c r="EF71" i="19"/>
  <c r="EF57" i="19"/>
  <c r="EG57" i="19"/>
  <c r="AL101" i="14"/>
  <c r="AQ28" i="19"/>
  <c r="AM132" i="12"/>
  <c r="AM130" i="12"/>
  <c r="EF89" i="19"/>
  <c r="AU17" i="15"/>
  <c r="AK150" i="14"/>
  <c r="AK97" i="14"/>
  <c r="AP166" i="15"/>
  <c r="AK149" i="14"/>
  <c r="AO34" i="19"/>
  <c r="AK114" i="19"/>
  <c r="AW14" i="15"/>
  <c r="AW19" i="15"/>
  <c r="AW16" i="15"/>
  <c r="AL121" i="14"/>
  <c r="AL117" i="14"/>
  <c r="AP113" i="14"/>
  <c r="AL107" i="14"/>
  <c r="AL111" i="14"/>
  <c r="AM142" i="12"/>
  <c r="AM144" i="12"/>
  <c r="EE104" i="19"/>
  <c r="EK62" i="18"/>
  <c r="AS62" i="18"/>
  <c r="EE73" i="19"/>
  <c r="AT60" i="18"/>
  <c r="BZ60" i="18" s="1"/>
  <c r="EB116" i="19"/>
  <c r="AT11" i="16"/>
  <c r="AR50" i="18"/>
  <c r="AP59" i="15"/>
  <c r="AR58" i="18"/>
  <c r="AN119" i="14"/>
  <c r="AN119" i="12"/>
  <c r="AN131" i="12"/>
  <c r="AP59" i="16"/>
  <c r="AY22" i="15"/>
  <c r="AY23" i="15"/>
  <c r="EC79" i="19"/>
  <c r="EH28" i="19"/>
  <c r="AJ115" i="19"/>
  <c r="ED110" i="19"/>
  <c r="AK70" i="15"/>
  <c r="AL144" i="14"/>
  <c r="AL142" i="14"/>
  <c r="AQ166" i="16"/>
  <c r="AQ55" i="15"/>
  <c r="AL100" i="14"/>
  <c r="AL133" i="12"/>
  <c r="AL129" i="12"/>
  <c r="EH66" i="18"/>
  <c r="EH70" i="18"/>
  <c r="AW41" i="16"/>
  <c r="EF73" i="18"/>
  <c r="AQ67" i="16"/>
  <c r="AQ44" i="16"/>
  <c r="EE112" i="19"/>
  <c r="AL105" i="14"/>
  <c r="AM109" i="12"/>
  <c r="AM109" i="14"/>
  <c r="AK149" i="12"/>
  <c r="AL132" i="14"/>
  <c r="AL130" i="14"/>
  <c r="AQ54" i="19"/>
  <c r="AQ55" i="19"/>
  <c r="AQ56" i="19"/>
  <c r="EG73" i="18"/>
  <c r="AQ126" i="14"/>
  <c r="AQ137" i="12"/>
  <c r="AQ137" i="14"/>
  <c r="AK98" i="14"/>
  <c r="AK151" i="14"/>
  <c r="AL107" i="12"/>
  <c r="AL111" i="12"/>
  <c r="BU218" i="15"/>
  <c r="AN104" i="12"/>
  <c r="AM142" i="14"/>
  <c r="AM144" i="14"/>
  <c r="AO107" i="19"/>
  <c r="EG107" i="19"/>
  <c r="AU20" i="16"/>
  <c r="AQ95" i="19"/>
  <c r="AR69" i="19"/>
  <c r="AV32" i="16"/>
  <c r="AV33" i="16"/>
  <c r="AV34" i="16"/>
  <c r="AV217" i="16"/>
  <c r="AM147" i="14"/>
  <c r="AM93" i="14"/>
  <c r="EJ68" i="18"/>
  <c r="AR68" i="18"/>
  <c r="BV55" i="15"/>
  <c r="AP218" i="15"/>
  <c r="EJ56" i="18"/>
  <c r="EJ58" i="18"/>
  <c r="AJ225" i="14" a="1"/>
  <c r="AJ225" i="14" s="1"/>
  <c r="AJ226" i="14"/>
  <c r="AJ232" i="14" s="1"/>
  <c r="AJ116" i="19"/>
  <c r="BV55" i="16"/>
  <c r="AP218" i="16"/>
  <c r="AY23" i="16"/>
  <c r="AY22" i="16"/>
  <c r="EC81" i="19"/>
  <c r="AK113" i="19"/>
  <c r="AL70" i="16"/>
  <c r="AQ62" i="15"/>
  <c r="AR125" i="12"/>
  <c r="AX7" i="15"/>
  <c r="AO57" i="19"/>
  <c r="AO71" i="19"/>
  <c r="AL100" i="12"/>
  <c r="AL133" i="14"/>
  <c r="AL129" i="14"/>
  <c r="AR47" i="16"/>
  <c r="CA232" i="16" l="1"/>
  <c r="AJ169" i="14"/>
  <c r="AU232" i="16"/>
  <c r="EG77" i="18"/>
  <c r="EG78" i="18"/>
  <c r="AO77" i="18"/>
  <c r="AO78" i="18"/>
  <c r="AT18" i="19"/>
  <c r="AT20" i="19"/>
  <c r="AQ67" i="19"/>
  <c r="AY8" i="16"/>
  <c r="AY25" i="15"/>
  <c r="EF77" i="18"/>
  <c r="EF78" i="18"/>
  <c r="AM99" i="14"/>
  <c r="AM152" i="14"/>
  <c r="AL98" i="12"/>
  <c r="AL151" i="12"/>
  <c r="AK115" i="19"/>
  <c r="EK57" i="18"/>
  <c r="AS57" i="18"/>
  <c r="AL153" i="14"/>
  <c r="AN131" i="14"/>
  <c r="AT13" i="16"/>
  <c r="AN111" i="12"/>
  <c r="AN107" i="12"/>
  <c r="ED79" i="19"/>
  <c r="AN133" i="14"/>
  <c r="AN129" i="14"/>
  <c r="AU39" i="15"/>
  <c r="AP98" i="19"/>
  <c r="EH98" i="19"/>
  <c r="AM90" i="19"/>
  <c r="AM91" i="19"/>
  <c r="ED106" i="19"/>
  <c r="ED109" i="19"/>
  <c r="EJ69" i="19"/>
  <c r="AP34" i="19"/>
  <c r="AM99" i="12"/>
  <c r="AM152" i="12"/>
  <c r="EF70" i="19"/>
  <c r="AR94" i="12"/>
  <c r="AO106" i="12"/>
  <c r="AO106" i="14"/>
  <c r="AX25" i="16"/>
  <c r="EL38" i="19"/>
  <c r="EL39" i="19"/>
  <c r="EL40" i="19"/>
  <c r="AV13" i="15"/>
  <c r="EI31" i="19"/>
  <c r="EJ41" i="19"/>
  <c r="AM101" i="12"/>
  <c r="AU63" i="18"/>
  <c r="EM63" i="18"/>
  <c r="AN108" i="12"/>
  <c r="AN110" i="12"/>
  <c r="AP220" i="16"/>
  <c r="AP221" i="16" s="1"/>
  <c r="AP234" i="16" s="1"/>
  <c r="AM117" i="14"/>
  <c r="AM121" i="14"/>
  <c r="AN95" i="12"/>
  <c r="AR36" i="19"/>
  <c r="AS64" i="16"/>
  <c r="AS64" i="15"/>
  <c r="AN132" i="14"/>
  <c r="AN130" i="14"/>
  <c r="AM95" i="14"/>
  <c r="AU40" i="16"/>
  <c r="AS125" i="12"/>
  <c r="EH30" i="19"/>
  <c r="AT39" i="16"/>
  <c r="EL60" i="18"/>
  <c r="FR60" i="18" s="1"/>
  <c r="AN111" i="14"/>
  <c r="AN107" i="14"/>
  <c r="AR125" i="14"/>
  <c r="AS56" i="15"/>
  <c r="AS56" i="16"/>
  <c r="EG58" i="19"/>
  <c r="ED81" i="19"/>
  <c r="AT43" i="15"/>
  <c r="AQ113" i="14"/>
  <c r="AN231" i="14"/>
  <c r="AM108" i="12"/>
  <c r="AM110" i="12"/>
  <c r="AO128" i="12"/>
  <c r="AO128" i="14"/>
  <c r="AM75" i="18"/>
  <c r="AL227" i="14"/>
  <c r="EG34" i="19"/>
  <c r="AY7" i="16"/>
  <c r="AO70" i="19"/>
  <c r="AZ6" i="15"/>
  <c r="ED76" i="19"/>
  <c r="ED78" i="19"/>
  <c r="AK117" i="19"/>
  <c r="AW15" i="16"/>
  <c r="EG24" i="19"/>
  <c r="EG85" i="19"/>
  <c r="EG71" i="19"/>
  <c r="AS50" i="18"/>
  <c r="EI43" i="19"/>
  <c r="EE110" i="19"/>
  <c r="AO75" i="18"/>
  <c r="EC113" i="19"/>
  <c r="AK118" i="19"/>
  <c r="AM70" i="16"/>
  <c r="AK116" i="19"/>
  <c r="AM101" i="14"/>
  <c r="AN110" i="14"/>
  <c r="AN108" i="14"/>
  <c r="AP85" i="19"/>
  <c r="AP24" i="19"/>
  <c r="AP73" i="18"/>
  <c r="AR56" i="19"/>
  <c r="AR55" i="19"/>
  <c r="AR54" i="19"/>
  <c r="AR31" i="19"/>
  <c r="AQ166" i="15"/>
  <c r="EC118" i="19"/>
  <c r="AN132" i="12"/>
  <c r="AN130" i="12"/>
  <c r="BV218" i="15"/>
  <c r="AV215" i="16"/>
  <c r="AJ74" i="18"/>
  <c r="AJ76" i="18"/>
  <c r="AQ103" i="12"/>
  <c r="AQ96" i="19"/>
  <c r="EI96" i="19"/>
  <c r="AR65" i="16"/>
  <c r="AL228" i="14"/>
  <c r="AQ77" i="16"/>
  <c r="BW77" i="16" s="1"/>
  <c r="AQ46" i="16"/>
  <c r="AL98" i="14"/>
  <c r="AL151" i="14"/>
  <c r="AW18" i="15"/>
  <c r="AO75" i="19"/>
  <c r="AR137" i="14"/>
  <c r="AR137" i="12"/>
  <c r="AS62" i="16"/>
  <c r="AL80" i="19"/>
  <c r="AV20" i="16"/>
  <c r="EG77" i="19"/>
  <c r="AM108" i="14"/>
  <c r="AM110" i="14"/>
  <c r="EK17" i="19"/>
  <c r="EH21" i="19"/>
  <c r="AN145" i="12"/>
  <c r="AN141" i="12"/>
  <c r="EG73" i="19"/>
  <c r="EG87" i="19"/>
  <c r="EG26" i="19"/>
  <c r="EK68" i="18"/>
  <c r="AS68" i="18"/>
  <c r="AV17" i="15"/>
  <c r="AL149" i="14"/>
  <c r="AO104" i="12"/>
  <c r="AL139" i="14"/>
  <c r="AN144" i="14"/>
  <c r="AN142" i="14"/>
  <c r="AR21" i="19"/>
  <c r="AW11" i="16"/>
  <c r="EI44" i="19"/>
  <c r="EG89" i="19"/>
  <c r="EI28" i="19"/>
  <c r="EJ61" i="18"/>
  <c r="EJ64" i="18"/>
  <c r="AV231" i="16"/>
  <c r="AV232" i="16" s="1"/>
  <c r="AS58" i="18"/>
  <c r="EE111" i="19"/>
  <c r="AT56" i="18"/>
  <c r="AP25" i="19"/>
  <c r="AP86" i="19"/>
  <c r="AS58" i="16"/>
  <c r="AS58" i="15"/>
  <c r="EE102" i="19"/>
  <c r="EE101" i="19"/>
  <c r="AM101" i="19"/>
  <c r="AM102" i="19"/>
  <c r="AM103" i="19"/>
  <c r="EE103" i="19"/>
  <c r="AR55" i="15"/>
  <c r="AO104" i="19"/>
  <c r="AL153" i="12"/>
  <c r="AQ65" i="15"/>
  <c r="AQ167" i="15" s="1"/>
  <c r="AX41" i="15"/>
  <c r="AJ233" i="14"/>
  <c r="AJ234" i="14" s="1"/>
  <c r="AO59" i="19"/>
  <c r="AX25" i="15"/>
  <c r="AQ103" i="14"/>
  <c r="AS126" i="12"/>
  <c r="AT58" i="18"/>
  <c r="AQ71" i="18"/>
  <c r="EC116" i="19"/>
  <c r="AM96" i="14"/>
  <c r="AW217" i="15"/>
  <c r="EF104" i="19"/>
  <c r="AX9" i="16"/>
  <c r="AQ59" i="16"/>
  <c r="AL81" i="19"/>
  <c r="AR126" i="14"/>
  <c r="AL154" i="12"/>
  <c r="AP108" i="19"/>
  <c r="EH108" i="19"/>
  <c r="EG67" i="19"/>
  <c r="AS41" i="19"/>
  <c r="EF75" i="19"/>
  <c r="AL148" i="14"/>
  <c r="AN141" i="14"/>
  <c r="AN145" i="14"/>
  <c r="AY7" i="15"/>
  <c r="AN115" i="14"/>
  <c r="AL148" i="12"/>
  <c r="AW18" i="16"/>
  <c r="EG82" i="19"/>
  <c r="EG84" i="19"/>
  <c r="AS216" i="16"/>
  <c r="AO109" i="12"/>
  <c r="AR48" i="15"/>
  <c r="AN142" i="12"/>
  <c r="AN144" i="12"/>
  <c r="EI95" i="19"/>
  <c r="AN118" i="12"/>
  <c r="AN120" i="12"/>
  <c r="AP99" i="19"/>
  <c r="EH99" i="19"/>
  <c r="AV11" i="16"/>
  <c r="AM127" i="14"/>
  <c r="AN121" i="12"/>
  <c r="AN117" i="12"/>
  <c r="ED90" i="19"/>
  <c r="ED91" i="19"/>
  <c r="AP67" i="19"/>
  <c r="AM105" i="12"/>
  <c r="EE75" i="18"/>
  <c r="CB231" i="16"/>
  <c r="CB232" i="16" s="1"/>
  <c r="EK56" i="18"/>
  <c r="EK58" i="18"/>
  <c r="AP68" i="16"/>
  <c r="AP26" i="19"/>
  <c r="AP87" i="19"/>
  <c r="AS27" i="19"/>
  <c r="AS29" i="19"/>
  <c r="AS32" i="19"/>
  <c r="AR28" i="19"/>
  <c r="AR55" i="16"/>
  <c r="AS19" i="19"/>
  <c r="AR67" i="16"/>
  <c r="AR44" i="16"/>
  <c r="AQ59" i="15"/>
  <c r="AQ65" i="16"/>
  <c r="AQ167" i="16" s="1"/>
  <c r="AM96" i="12"/>
  <c r="AP83" i="19"/>
  <c r="EH83" i="19"/>
  <c r="AW15" i="15"/>
  <c r="AP77" i="19"/>
  <c r="EF58" i="19"/>
  <c r="AQ46" i="15"/>
  <c r="BW55" i="16"/>
  <c r="AQ218" i="16"/>
  <c r="AL79" i="19"/>
  <c r="AN115" i="12"/>
  <c r="AM100" i="14"/>
  <c r="AL229" i="14"/>
  <c r="AL97" i="12"/>
  <c r="AL150" i="12"/>
  <c r="EF110" i="19"/>
  <c r="AO131" i="12"/>
  <c r="AO131" i="14"/>
  <c r="AN105" i="14"/>
  <c r="AR45" i="16"/>
  <c r="AR66" i="16"/>
  <c r="AQ124" i="12"/>
  <c r="AL225" i="14" a="1"/>
  <c r="AL225" i="14" s="1"/>
  <c r="AL226" i="14"/>
  <c r="AY10" i="15"/>
  <c r="AY8" i="15"/>
  <c r="AP89" i="19"/>
  <c r="EG25" i="19"/>
  <c r="EG72" i="19"/>
  <c r="EG86" i="19"/>
  <c r="AK227" i="14"/>
  <c r="AK232" i="14" s="1"/>
  <c r="AR66" i="18"/>
  <c r="AR70" i="18"/>
  <c r="AM115" i="12"/>
  <c r="AP57" i="19"/>
  <c r="AQ68" i="19"/>
  <c r="AQ33" i="19"/>
  <c r="AO104" i="14"/>
  <c r="EI42" i="19"/>
  <c r="AN118" i="14"/>
  <c r="AN120" i="14"/>
  <c r="AU40" i="15"/>
  <c r="AN117" i="14"/>
  <c r="AN121" i="14"/>
  <c r="AV20" i="15"/>
  <c r="AR62" i="15"/>
  <c r="EI54" i="19"/>
  <c r="EI55" i="19"/>
  <c r="EI56" i="19"/>
  <c r="EL62" i="18"/>
  <c r="AT62" i="18"/>
  <c r="AU60" i="15"/>
  <c r="AP82" i="19"/>
  <c r="AP84" i="19"/>
  <c r="EJ27" i="19"/>
  <c r="EJ29" i="19"/>
  <c r="EJ32" i="19"/>
  <c r="AU13" i="16"/>
  <c r="EG75" i="18"/>
  <c r="AO60" i="19"/>
  <c r="AZ22" i="16"/>
  <c r="AZ23" i="16"/>
  <c r="AR49" i="16"/>
  <c r="AK74" i="18"/>
  <c r="AK76" i="18"/>
  <c r="AR44" i="15"/>
  <c r="AR67" i="15"/>
  <c r="AM106" i="19"/>
  <c r="AM109" i="19"/>
  <c r="AQ218" i="15"/>
  <c r="BW55" i="15"/>
  <c r="AZ22" i="15"/>
  <c r="AZ23" i="15"/>
  <c r="EJ50" i="18"/>
  <c r="AW34" i="15"/>
  <c r="AW33" i="15"/>
  <c r="AW32" i="15"/>
  <c r="AU21" i="15"/>
  <c r="AL154" i="14"/>
  <c r="EG104" i="19"/>
  <c r="EF112" i="19"/>
  <c r="EF60" i="19"/>
  <c r="AM105" i="14"/>
  <c r="AM100" i="12"/>
  <c r="AP68" i="15"/>
  <c r="AV215" i="15"/>
  <c r="AX41" i="16"/>
  <c r="AM94" i="19"/>
  <c r="AM93" i="19"/>
  <c r="EE94" i="19"/>
  <c r="EE93" i="19"/>
  <c r="AL225" i="12" a="1"/>
  <c r="AL225" i="12" s="1"/>
  <c r="AL233" i="12" s="1"/>
  <c r="AL234" i="12" s="1"/>
  <c r="AV17" i="16"/>
  <c r="EK54" i="18"/>
  <c r="EK53" i="18"/>
  <c r="EH107" i="19"/>
  <c r="AP107" i="19"/>
  <c r="AK169" i="14"/>
  <c r="AR66" i="15"/>
  <c r="AR45" i="15"/>
  <c r="AP135" i="14"/>
  <c r="AU16" i="19"/>
  <c r="AW34" i="16"/>
  <c r="AW32" i="16"/>
  <c r="AW33" i="16"/>
  <c r="AW217" i="16"/>
  <c r="EF73" i="19"/>
  <c r="EJ67" i="18"/>
  <c r="AR67" i="18"/>
  <c r="AS216" i="15"/>
  <c r="AO72" i="19"/>
  <c r="AP124" i="14"/>
  <c r="AO127" i="12"/>
  <c r="AR166" i="16"/>
  <c r="AT54" i="18"/>
  <c r="AT53" i="18"/>
  <c r="AT13" i="15"/>
  <c r="AT43" i="16"/>
  <c r="AL113" i="19"/>
  <c r="AU39" i="16"/>
  <c r="AO58" i="19"/>
  <c r="AQ135" i="12"/>
  <c r="AY24" i="16"/>
  <c r="BV218" i="16"/>
  <c r="AN105" i="12"/>
  <c r="AM118" i="12"/>
  <c r="AM120" i="12"/>
  <c r="AO147" i="12"/>
  <c r="AO93" i="12"/>
  <c r="AM112" i="19"/>
  <c r="AM110" i="19"/>
  <c r="AM111" i="19"/>
  <c r="AR71" i="18"/>
  <c r="AQ30" i="19"/>
  <c r="AL150" i="14"/>
  <c r="AL97" i="14"/>
  <c r="EG59" i="19"/>
  <c r="EF59" i="19"/>
  <c r="EF111" i="19"/>
  <c r="AM76" i="19"/>
  <c r="AM114" i="19"/>
  <c r="AM78" i="19"/>
  <c r="EJ18" i="19"/>
  <c r="EJ20" i="19"/>
  <c r="AU13" i="15"/>
  <c r="AV35" i="15"/>
  <c r="AQ113" i="12"/>
  <c r="AP220" i="15"/>
  <c r="AP221" i="15" s="1"/>
  <c r="AP234" i="15" s="1"/>
  <c r="AO129" i="14"/>
  <c r="AO133" i="14"/>
  <c r="AQ123" i="12"/>
  <c r="BW123" i="12" s="1"/>
  <c r="EF75" i="18"/>
  <c r="AQ23" i="19"/>
  <c r="AZ6" i="16"/>
  <c r="AM111" i="12"/>
  <c r="AM107" i="12"/>
  <c r="EL16" i="19"/>
  <c r="AW74" i="16"/>
  <c r="AO109" i="14"/>
  <c r="AU21" i="16"/>
  <c r="EC117" i="19"/>
  <c r="AT60" i="15"/>
  <c r="AS69" i="19"/>
  <c r="AU40" i="19"/>
  <c r="AU39" i="19"/>
  <c r="AU38" i="19"/>
  <c r="AM169" i="12"/>
  <c r="AW9" i="15"/>
  <c r="AM115" i="14"/>
  <c r="AQ94" i="14"/>
  <c r="AM139" i="14"/>
  <c r="EM69" i="18"/>
  <c r="AU69" i="18"/>
  <c r="AP123" i="14"/>
  <c r="BV123" i="14" s="1"/>
  <c r="EI21" i="19"/>
  <c r="EB115" i="19"/>
  <c r="AR35" i="19"/>
  <c r="AR105" i="19"/>
  <c r="EJ105" i="19"/>
  <c r="AM118" i="14"/>
  <c r="AM120" i="14"/>
  <c r="AS61" i="18"/>
  <c r="AS64" i="18"/>
  <c r="AY24" i="15"/>
  <c r="AX14" i="15"/>
  <c r="AX19" i="15"/>
  <c r="AX16" i="15"/>
  <c r="EG60" i="19"/>
  <c r="ED80" i="19"/>
  <c r="AU35" i="16"/>
  <c r="AU60" i="18"/>
  <c r="CA60" i="18" s="1"/>
  <c r="EC74" i="18"/>
  <c r="EC76" i="18"/>
  <c r="AR72" i="18"/>
  <c r="AR51" i="18"/>
  <c r="AR49" i="18"/>
  <c r="AN139" i="12"/>
  <c r="EI71" i="18"/>
  <c r="AM107" i="14"/>
  <c r="AM111" i="14"/>
  <c r="AQ49" i="15"/>
  <c r="AT17" i="19"/>
  <c r="AX16" i="16"/>
  <c r="AX19" i="16"/>
  <c r="AX14" i="16"/>
  <c r="AO73" i="19"/>
  <c r="AQ49" i="16"/>
  <c r="EI51" i="18"/>
  <c r="EI49" i="18"/>
  <c r="EI72" i="18"/>
  <c r="AU61" i="15"/>
  <c r="AL149" i="12"/>
  <c r="AT41" i="19"/>
  <c r="EH68" i="19"/>
  <c r="EH33" i="19"/>
  <c r="AM121" i="12"/>
  <c r="AM117" i="12"/>
  <c r="AT39" i="15"/>
  <c r="EI70" i="18"/>
  <c r="EI66" i="18"/>
  <c r="AR138" i="12"/>
  <c r="AR138" i="14"/>
  <c r="ED97" i="19"/>
  <c r="ED100" i="19"/>
  <c r="AM97" i="19"/>
  <c r="AM100" i="19"/>
  <c r="AX9" i="15"/>
  <c r="AL169" i="14" l="1"/>
  <c r="AK233" i="14"/>
  <c r="AK234" i="14" s="1"/>
  <c r="CB233" i="16"/>
  <c r="AV233" i="16"/>
  <c r="AR67" i="19"/>
  <c r="EH78" i="18"/>
  <c r="EH77" i="18"/>
  <c r="AS71" i="18"/>
  <c r="AN99" i="14"/>
  <c r="AN152" i="14"/>
  <c r="AU61" i="16"/>
  <c r="AL72" i="15"/>
  <c r="AL73" i="15"/>
  <c r="AT95" i="19"/>
  <c r="EM60" i="18"/>
  <c r="FS60" i="18" s="1"/>
  <c r="EJ96" i="19"/>
  <c r="AR96" i="19"/>
  <c r="AV69" i="18"/>
  <c r="EN69" i="18"/>
  <c r="AM229" i="14"/>
  <c r="AP116" i="14"/>
  <c r="AP116" i="12"/>
  <c r="EL17" i="19"/>
  <c r="AQ127" i="12"/>
  <c r="AK72" i="16"/>
  <c r="AK73" i="16"/>
  <c r="AR37" i="19"/>
  <c r="AW35" i="16"/>
  <c r="AV16" i="19"/>
  <c r="AQ136" i="14"/>
  <c r="BA22" i="15"/>
  <c r="BA23" i="15"/>
  <c r="AU47" i="16"/>
  <c r="EJ28" i="19"/>
  <c r="AR65" i="15"/>
  <c r="AR167" i="15" s="1"/>
  <c r="AP60" i="19"/>
  <c r="EH89" i="19"/>
  <c r="AN228" i="14"/>
  <c r="BX55" i="16"/>
  <c r="AR218" i="16"/>
  <c r="AR167" i="16"/>
  <c r="EK27" i="19"/>
  <c r="EK32" i="19"/>
  <c r="EK29" i="19"/>
  <c r="AS35" i="19"/>
  <c r="AT50" i="18"/>
  <c r="AP70" i="19"/>
  <c r="AQ108" i="19"/>
  <c r="EI108" i="19"/>
  <c r="EK41" i="19"/>
  <c r="AS42" i="19"/>
  <c r="AX11" i="16"/>
  <c r="AS138" i="12"/>
  <c r="AS138" i="14"/>
  <c r="AO132" i="12"/>
  <c r="AO130" i="12"/>
  <c r="AQ83" i="19"/>
  <c r="EI83" i="19"/>
  <c r="AS62" i="15"/>
  <c r="AR220" i="16"/>
  <c r="AP136" i="12"/>
  <c r="AO107" i="12"/>
  <c r="AO111" i="12"/>
  <c r="AP104" i="12"/>
  <c r="AZ7" i="15"/>
  <c r="AY41" i="16"/>
  <c r="EF102" i="19"/>
  <c r="EF103" i="19"/>
  <c r="AN103" i="19"/>
  <c r="AN101" i="19"/>
  <c r="AN102" i="19"/>
  <c r="EF101" i="19"/>
  <c r="AN100" i="12"/>
  <c r="AM148" i="14"/>
  <c r="EJ44" i="19"/>
  <c r="AY54" i="15"/>
  <c r="EJ51" i="18"/>
  <c r="EJ49" i="18"/>
  <c r="EJ72" i="18"/>
  <c r="AQ34" i="19"/>
  <c r="EE97" i="19"/>
  <c r="EE100" i="19"/>
  <c r="AX18" i="16"/>
  <c r="AT56" i="16"/>
  <c r="AT56" i="15"/>
  <c r="AX18" i="15"/>
  <c r="AS105" i="19"/>
  <c r="EK105" i="19"/>
  <c r="AO93" i="14"/>
  <c r="AO147" i="14"/>
  <c r="AT58" i="15"/>
  <c r="AT58" i="16"/>
  <c r="EI67" i="19"/>
  <c r="AV38" i="19"/>
  <c r="AV40" i="19"/>
  <c r="AV39" i="19"/>
  <c r="AP119" i="12"/>
  <c r="AP119" i="14"/>
  <c r="AQ24" i="19"/>
  <c r="AQ85" i="19"/>
  <c r="AK69" i="16"/>
  <c r="AK71" i="16"/>
  <c r="AO95" i="12"/>
  <c r="AM148" i="12"/>
  <c r="EI99" i="19"/>
  <c r="AQ99" i="19"/>
  <c r="AU20" i="19"/>
  <c r="AU18" i="19"/>
  <c r="AQ123" i="14"/>
  <c r="BW123" i="14" s="1"/>
  <c r="AZ25" i="15"/>
  <c r="EJ36" i="19"/>
  <c r="AR166" i="15"/>
  <c r="AP58" i="19"/>
  <c r="EK18" i="19"/>
  <c r="EK20" i="19"/>
  <c r="AN106" i="19"/>
  <c r="AN109" i="19"/>
  <c r="AM153" i="14"/>
  <c r="AT27" i="19"/>
  <c r="AT32" i="19"/>
  <c r="AT29" i="19"/>
  <c r="EL68" i="18"/>
  <c r="AT68" i="18"/>
  <c r="AW20" i="16"/>
  <c r="EE81" i="19"/>
  <c r="AM149" i="14"/>
  <c r="AK69" i="15"/>
  <c r="AK71" i="15"/>
  <c r="AX54" i="15"/>
  <c r="AR59" i="15"/>
  <c r="AL117" i="19"/>
  <c r="AS166" i="16"/>
  <c r="AO111" i="14"/>
  <c r="AO107" i="14"/>
  <c r="ED118" i="19"/>
  <c r="AM225" i="14" a="1"/>
  <c r="AM225" i="14" s="1"/>
  <c r="AM226" i="14"/>
  <c r="EJ42" i="19"/>
  <c r="AN127" i="14"/>
  <c r="AX11" i="15"/>
  <c r="AL69" i="15"/>
  <c r="AL71" i="15"/>
  <c r="AJ156" i="12"/>
  <c r="AJ158" i="12"/>
  <c r="AX15" i="16"/>
  <c r="AX15" i="15"/>
  <c r="AP114" i="14"/>
  <c r="AP146" i="14"/>
  <c r="AQ82" i="19"/>
  <c r="AQ84" i="19"/>
  <c r="AT216" i="16"/>
  <c r="AP128" i="14"/>
  <c r="AP128" i="12"/>
  <c r="AU17" i="19"/>
  <c r="AW215" i="15"/>
  <c r="AZ24" i="16"/>
  <c r="EJ31" i="19"/>
  <c r="AP127" i="12"/>
  <c r="AM225" i="12" a="1"/>
  <c r="AM225" i="12" s="1"/>
  <c r="AM233" i="12" s="1"/>
  <c r="AM234" i="12" s="1"/>
  <c r="AP59" i="19"/>
  <c r="EJ66" i="18"/>
  <c r="EJ70" i="18"/>
  <c r="AN112" i="19"/>
  <c r="AN110" i="19"/>
  <c r="AN111" i="19"/>
  <c r="BW218" i="16"/>
  <c r="AM149" i="12"/>
  <c r="AQ220" i="16"/>
  <c r="AQ221" i="16" s="1"/>
  <c r="AQ234" i="16" s="1"/>
  <c r="AS37" i="19"/>
  <c r="AP73" i="19"/>
  <c r="AV13" i="16"/>
  <c r="AS43" i="19"/>
  <c r="AM81" i="19"/>
  <c r="AR218" i="15"/>
  <c r="BX55" i="15"/>
  <c r="AL231" i="14"/>
  <c r="AL233" i="14" s="1"/>
  <c r="AL234" i="14" s="1"/>
  <c r="EI98" i="19"/>
  <c r="AQ98" i="19"/>
  <c r="AQ68" i="16"/>
  <c r="EC115" i="19"/>
  <c r="EG75" i="19"/>
  <c r="AR103" i="14"/>
  <c r="AT42" i="16"/>
  <c r="AT75" i="16"/>
  <c r="BZ75" i="16" s="1"/>
  <c r="AT76" i="16"/>
  <c r="BZ76" i="16" s="1"/>
  <c r="ED116" i="19"/>
  <c r="AR113" i="14"/>
  <c r="AN101" i="14"/>
  <c r="AT19" i="19"/>
  <c r="AX32" i="16"/>
  <c r="AX34" i="16"/>
  <c r="AX33" i="16"/>
  <c r="AS45" i="16"/>
  <c r="AS66" i="16"/>
  <c r="AS45" i="15"/>
  <c r="AS66" i="15"/>
  <c r="AT42" i="15"/>
  <c r="AU56" i="18"/>
  <c r="AU58" i="18"/>
  <c r="AT42" i="19"/>
  <c r="AX217" i="16"/>
  <c r="AU60" i="16"/>
  <c r="AX217" i="15"/>
  <c r="AT48" i="15"/>
  <c r="AT48" i="16"/>
  <c r="EI36" i="19"/>
  <c r="EM38" i="19"/>
  <c r="EM39" i="19"/>
  <c r="EM40" i="19"/>
  <c r="AV61" i="15"/>
  <c r="BA6" i="16"/>
  <c r="AQ86" i="19"/>
  <c r="AQ25" i="19"/>
  <c r="AM153" i="12"/>
  <c r="AO114" i="12"/>
  <c r="AO146" i="12"/>
  <c r="AZ24" i="15"/>
  <c r="AU53" i="18"/>
  <c r="AU54" i="18"/>
  <c r="BA22" i="16"/>
  <c r="BA23" i="16"/>
  <c r="AO140" i="14"/>
  <c r="AO140" i="12"/>
  <c r="AQ124" i="14"/>
  <c r="AQ68" i="15"/>
  <c r="AW17" i="15"/>
  <c r="AT126" i="12"/>
  <c r="AV39" i="16"/>
  <c r="AS95" i="19"/>
  <c r="AS70" i="18"/>
  <c r="AS66" i="18"/>
  <c r="AN90" i="19"/>
  <c r="AN91" i="19"/>
  <c r="EE79" i="19"/>
  <c r="AQ73" i="18"/>
  <c r="EL57" i="18"/>
  <c r="AT57" i="18"/>
  <c r="AV35" i="16"/>
  <c r="AR23" i="19"/>
  <c r="EH23" i="19"/>
  <c r="AN96" i="14"/>
  <c r="ED74" i="18"/>
  <c r="ED76" i="18"/>
  <c r="AR94" i="14"/>
  <c r="EK50" i="18"/>
  <c r="AP104" i="14"/>
  <c r="ED114" i="19"/>
  <c r="AR103" i="12"/>
  <c r="AN148" i="12"/>
  <c r="AV47" i="15"/>
  <c r="AS126" i="14"/>
  <c r="AO133" i="12"/>
  <c r="AO129" i="12"/>
  <c r="AP75" i="19"/>
  <c r="AS44" i="16"/>
  <c r="AS67" i="16"/>
  <c r="AN101" i="12"/>
  <c r="AX74" i="16"/>
  <c r="AS137" i="14"/>
  <c r="AS137" i="12"/>
  <c r="AX33" i="15"/>
  <c r="AX32" i="15"/>
  <c r="AX34" i="15"/>
  <c r="EK61" i="18"/>
  <c r="EK64" i="18"/>
  <c r="AN147" i="14"/>
  <c r="AN93" i="14"/>
  <c r="AW11" i="15"/>
  <c r="AV60" i="15"/>
  <c r="AV60" i="18"/>
  <c r="CB60" i="18" s="1"/>
  <c r="AU42" i="16"/>
  <c r="AU76" i="16"/>
  <c r="CA76" i="16" s="1"/>
  <c r="AU75" i="16"/>
  <c r="CA75" i="16" s="1"/>
  <c r="EI37" i="19"/>
  <c r="AO108" i="12"/>
  <c r="AO110" i="12"/>
  <c r="AO114" i="14"/>
  <c r="AJ164" i="14"/>
  <c r="AO143" i="14"/>
  <c r="AO143" i="12"/>
  <c r="EH77" i="19"/>
  <c r="AS36" i="19"/>
  <c r="AN229" i="14"/>
  <c r="AS44" i="19"/>
  <c r="EE80" i="19"/>
  <c r="EI30" i="19"/>
  <c r="AO105" i="12"/>
  <c r="EH67" i="19"/>
  <c r="EK69" i="19"/>
  <c r="AN96" i="12"/>
  <c r="AR33" i="19"/>
  <c r="AR68" i="19"/>
  <c r="AP71" i="19"/>
  <c r="AQ77" i="19"/>
  <c r="AN97" i="19"/>
  <c r="AN100" i="19"/>
  <c r="AN169" i="12"/>
  <c r="AX54" i="16"/>
  <c r="AQ107" i="19"/>
  <c r="EI107" i="19"/>
  <c r="AU42" i="15"/>
  <c r="AS44" i="15"/>
  <c r="AS67" i="15"/>
  <c r="AN70" i="16"/>
  <c r="AT125" i="12"/>
  <c r="AQ57" i="19"/>
  <c r="AQ71" i="19"/>
  <c r="AS94" i="12"/>
  <c r="AZ8" i="16"/>
  <c r="AZ10" i="16"/>
  <c r="EE76" i="19"/>
  <c r="EE78" i="19"/>
  <c r="EL53" i="18"/>
  <c r="EL54" i="18"/>
  <c r="AO110" i="14"/>
  <c r="AO108" i="14"/>
  <c r="AM151" i="12"/>
  <c r="AM98" i="12"/>
  <c r="AO119" i="14"/>
  <c r="AO119" i="12"/>
  <c r="AU43" i="15"/>
  <c r="EE106" i="19"/>
  <c r="EE109" i="19"/>
  <c r="EM62" i="18"/>
  <c r="AU62" i="18"/>
  <c r="AJ156" i="14"/>
  <c r="AJ158" i="14"/>
  <c r="AR46" i="16"/>
  <c r="AR77" i="16"/>
  <c r="BX77" i="16" s="1"/>
  <c r="AS21" i="19"/>
  <c r="AR30" i="19"/>
  <c r="AP147" i="12"/>
  <c r="AP93" i="12"/>
  <c r="EG70" i="19"/>
  <c r="AL118" i="19"/>
  <c r="AM79" i="19"/>
  <c r="AT61" i="18"/>
  <c r="AT64" i="18"/>
  <c r="AQ220" i="15"/>
  <c r="AQ221" i="15" s="1"/>
  <c r="AQ234" i="15" s="1"/>
  <c r="AP72" i="19"/>
  <c r="AS55" i="15"/>
  <c r="AV40" i="16"/>
  <c r="AS48" i="15"/>
  <c r="AW17" i="16"/>
  <c r="BA6" i="15"/>
  <c r="AJ165" i="14"/>
  <c r="AN225" i="12" a="1"/>
  <c r="AN225" i="12" s="1"/>
  <c r="AN233" i="12" s="1"/>
  <c r="AN234" i="12" s="1"/>
  <c r="AT61" i="16"/>
  <c r="AT47" i="16"/>
  <c r="AY9" i="16"/>
  <c r="AM74" i="18"/>
  <c r="AM76" i="18"/>
  <c r="ED113" i="19"/>
  <c r="AT69" i="19"/>
  <c r="AT44" i="19"/>
  <c r="AY14" i="16"/>
  <c r="AY19" i="16"/>
  <c r="AY16" i="16"/>
  <c r="AY74" i="16"/>
  <c r="AR124" i="12"/>
  <c r="AS125" i="14"/>
  <c r="AR135" i="12"/>
  <c r="AV63" i="18"/>
  <c r="EN63" i="18"/>
  <c r="AM231" i="14"/>
  <c r="AU43" i="16"/>
  <c r="AZ7" i="16"/>
  <c r="EK67" i="18"/>
  <c r="AS67" i="18"/>
  <c r="AL115" i="19"/>
  <c r="AT47" i="15"/>
  <c r="AP131" i="12"/>
  <c r="AW215" i="16"/>
  <c r="AO116" i="12"/>
  <c r="AO116" i="14"/>
  <c r="AM228" i="14"/>
  <c r="BW218" i="15"/>
  <c r="AR46" i="15"/>
  <c r="AO136" i="12"/>
  <c r="AR123" i="12"/>
  <c r="BX123" i="12" s="1"/>
  <c r="EH57" i="19"/>
  <c r="AL116" i="19"/>
  <c r="AS28" i="19"/>
  <c r="EI35" i="19"/>
  <c r="AM227" i="14"/>
  <c r="AR49" i="15"/>
  <c r="AM80" i="19"/>
  <c r="AQ135" i="14"/>
  <c r="AS55" i="16"/>
  <c r="AV39" i="15"/>
  <c r="EH73" i="18"/>
  <c r="AW13" i="16"/>
  <c r="AV21" i="15"/>
  <c r="AN76" i="19"/>
  <c r="AN114" i="19"/>
  <c r="AN78" i="19"/>
  <c r="AW20" i="15"/>
  <c r="AS48" i="16"/>
  <c r="AM154" i="14"/>
  <c r="AP143" i="12"/>
  <c r="AP143" i="14"/>
  <c r="AP109" i="12"/>
  <c r="AP109" i="14"/>
  <c r="AT216" i="15"/>
  <c r="EH34" i="19"/>
  <c r="AM154" i="12"/>
  <c r="EJ95" i="19"/>
  <c r="AY25" i="16"/>
  <c r="AT64" i="16"/>
  <c r="AT64" i="15"/>
  <c r="AM113" i="19"/>
  <c r="AM70" i="15"/>
  <c r="AT43" i="19"/>
  <c r="ED117" i="19"/>
  <c r="AT62" i="16"/>
  <c r="AY14" i="15"/>
  <c r="AY19" i="15"/>
  <c r="AY16" i="15"/>
  <c r="EI23" i="19"/>
  <c r="AP114" i="12"/>
  <c r="AP146" i="12"/>
  <c r="AW219" i="16"/>
  <c r="AW230" i="16" s="1"/>
  <c r="CC74" i="16"/>
  <c r="CC219" i="16" s="1"/>
  <c r="CC230" i="16" s="1"/>
  <c r="AQ26" i="19"/>
  <c r="AQ87" i="19"/>
  <c r="AQ73" i="19"/>
  <c r="AU47" i="15"/>
  <c r="EJ19" i="19"/>
  <c r="AN99" i="12"/>
  <c r="AN152" i="12"/>
  <c r="AP133" i="12"/>
  <c r="AP129" i="12"/>
  <c r="AT126" i="14"/>
  <c r="EM16" i="19"/>
  <c r="AV21" i="16"/>
  <c r="EJ54" i="19"/>
  <c r="EJ55" i="19"/>
  <c r="EJ56" i="19"/>
  <c r="AO146" i="14"/>
  <c r="AV40" i="15"/>
  <c r="AQ89" i="19"/>
  <c r="AO105" i="14"/>
  <c r="AP104" i="19"/>
  <c r="AY9" i="15"/>
  <c r="AM98" i="14"/>
  <c r="AM151" i="14"/>
  <c r="AR59" i="16"/>
  <c r="AS55" i="19"/>
  <c r="AS54" i="19"/>
  <c r="AS56" i="19"/>
  <c r="AS31" i="19"/>
  <c r="AS65" i="16"/>
  <c r="AY41" i="15"/>
  <c r="EF93" i="19"/>
  <c r="AN93" i="19"/>
  <c r="AN94" i="19"/>
  <c r="EF94" i="19"/>
  <c r="AK72" i="15"/>
  <c r="AK73" i="15"/>
  <c r="EL58" i="18"/>
  <c r="EL56" i="18"/>
  <c r="AO132" i="14"/>
  <c r="AO130" i="14"/>
  <c r="AM150" i="14"/>
  <c r="AM97" i="14"/>
  <c r="AP140" i="14"/>
  <c r="AP140" i="12"/>
  <c r="AP106" i="14"/>
  <c r="AP106" i="12"/>
  <c r="AS49" i="18"/>
  <c r="AS72" i="18"/>
  <c r="AS51" i="18"/>
  <c r="AN100" i="14"/>
  <c r="AM150" i="12"/>
  <c r="AM97" i="12"/>
  <c r="EJ43" i="19"/>
  <c r="EI33" i="19"/>
  <c r="EI68" i="19"/>
  <c r="EE90" i="19"/>
  <c r="EE91" i="19"/>
  <c r="AR113" i="12"/>
  <c r="AY10" i="16"/>
  <c r="EE74" i="18"/>
  <c r="EE76" i="18"/>
  <c r="AL232" i="14" l="1"/>
  <c r="AM169" i="14"/>
  <c r="BA8" i="15"/>
  <c r="AQ77" i="18"/>
  <c r="AQ78" i="18"/>
  <c r="AJ120" i="19"/>
  <c r="AJ122" i="19"/>
  <c r="EM18" i="19"/>
  <c r="EM20" i="19"/>
  <c r="AP77" i="18"/>
  <c r="AP78" i="18"/>
  <c r="AO152" i="14"/>
  <c r="AO99" i="14"/>
  <c r="AP131" i="14"/>
  <c r="AY18" i="16"/>
  <c r="EH70" i="19"/>
  <c r="BX218" i="15"/>
  <c r="AO96" i="12"/>
  <c r="EF106" i="19"/>
  <c r="EF109" i="19"/>
  <c r="EK35" i="19"/>
  <c r="AT72" i="18"/>
  <c r="AT51" i="18"/>
  <c r="AT49" i="18"/>
  <c r="AY217" i="15"/>
  <c r="AM115" i="19"/>
  <c r="AS49" i="16"/>
  <c r="AW40" i="15"/>
  <c r="EH59" i="19"/>
  <c r="AR127" i="12"/>
  <c r="AT49" i="15"/>
  <c r="AO152" i="12"/>
  <c r="AO99" i="12"/>
  <c r="AY15" i="16"/>
  <c r="AS49" i="15"/>
  <c r="AS59" i="15"/>
  <c r="AP169" i="12"/>
  <c r="AP95" i="12"/>
  <c r="EN62" i="18"/>
  <c r="AV62" i="18"/>
  <c r="AR123" i="14"/>
  <c r="BX123" i="14" s="1"/>
  <c r="AS94" i="14"/>
  <c r="AN150" i="12"/>
  <c r="AN97" i="12"/>
  <c r="EH24" i="19"/>
  <c r="EH85" i="19"/>
  <c r="EH71" i="19"/>
  <c r="AT138" i="12"/>
  <c r="AT138" i="14"/>
  <c r="AW21" i="15"/>
  <c r="AO115" i="12"/>
  <c r="EL105" i="19"/>
  <c r="AT105" i="19"/>
  <c r="AW60" i="18"/>
  <c r="CC60" i="18" s="1"/>
  <c r="AT21" i="19"/>
  <c r="AX17" i="15"/>
  <c r="AN227" i="14"/>
  <c r="AM233" i="14"/>
  <c r="AM234" i="14" s="1"/>
  <c r="AP136" i="14"/>
  <c r="AT36" i="19"/>
  <c r="AZ54" i="15"/>
  <c r="AJ164" i="12"/>
  <c r="AJ165" i="12"/>
  <c r="AS103" i="12"/>
  <c r="EF79" i="19"/>
  <c r="AX13" i="16"/>
  <c r="EK95" i="19"/>
  <c r="EK31" i="19"/>
  <c r="AQ143" i="12"/>
  <c r="AQ143" i="14"/>
  <c r="AV17" i="19"/>
  <c r="AT44" i="16"/>
  <c r="AT67" i="16"/>
  <c r="AO70" i="16"/>
  <c r="AZ8" i="15"/>
  <c r="AS33" i="19"/>
  <c r="AS68" i="19"/>
  <c r="AR107" i="19"/>
  <c r="EJ107" i="19"/>
  <c r="AZ41" i="16"/>
  <c r="AO115" i="14"/>
  <c r="AO112" i="19"/>
  <c r="EG112" i="19"/>
  <c r="EG110" i="19"/>
  <c r="AO110" i="19"/>
  <c r="EG111" i="19"/>
  <c r="AO111" i="19"/>
  <c r="EI73" i="18"/>
  <c r="EF81" i="19"/>
  <c r="AO136" i="14"/>
  <c r="AO117" i="14"/>
  <c r="AO121" i="14"/>
  <c r="EJ21" i="19"/>
  <c r="EI24" i="19"/>
  <c r="EI85" i="19"/>
  <c r="AO101" i="14"/>
  <c r="AY32" i="15"/>
  <c r="AY34" i="15"/>
  <c r="AY33" i="15"/>
  <c r="AN74" i="18"/>
  <c r="AN76" i="18"/>
  <c r="EH60" i="19"/>
  <c r="AU216" i="16"/>
  <c r="CE74" i="16"/>
  <c r="CE219" i="16" s="1"/>
  <c r="CE230" i="16" s="1"/>
  <c r="AY219" i="16"/>
  <c r="AY230" i="16" s="1"/>
  <c r="ED115" i="19"/>
  <c r="AT49" i="16"/>
  <c r="AS218" i="15"/>
  <c r="BY55" i="15"/>
  <c r="AM116" i="19"/>
  <c r="AZ25" i="16"/>
  <c r="AS46" i="15"/>
  <c r="AP107" i="14"/>
  <c r="AP111" i="14"/>
  <c r="AN149" i="12"/>
  <c r="EI71" i="19"/>
  <c r="EI57" i="19"/>
  <c r="AP105" i="14"/>
  <c r="EH26" i="19"/>
  <c r="EH73" i="19"/>
  <c r="EH87" i="19"/>
  <c r="AV60" i="16"/>
  <c r="AN70" i="15"/>
  <c r="AV47" i="16"/>
  <c r="AU69" i="19"/>
  <c r="AP115" i="14"/>
  <c r="AX17" i="16"/>
  <c r="AQ70" i="19"/>
  <c r="AQ147" i="12"/>
  <c r="AQ93" i="12"/>
  <c r="AU61" i="18"/>
  <c r="AU64" i="18"/>
  <c r="EK19" i="19"/>
  <c r="AU19" i="19"/>
  <c r="AT103" i="14"/>
  <c r="AS103" i="14"/>
  <c r="AN153" i="12"/>
  <c r="AP105" i="12"/>
  <c r="AP139" i="12"/>
  <c r="AS65" i="15"/>
  <c r="AN79" i="19"/>
  <c r="AO97" i="19"/>
  <c r="AO100" i="19"/>
  <c r="EK43" i="19"/>
  <c r="AR221" i="16"/>
  <c r="AR234" i="16" s="1"/>
  <c r="AR73" i="18"/>
  <c r="AT44" i="15"/>
  <c r="AT67" i="15"/>
  <c r="AR83" i="19"/>
  <c r="EJ83" i="19"/>
  <c r="AP147" i="14"/>
  <c r="AP93" i="14"/>
  <c r="AR124" i="14"/>
  <c r="AJ162" i="14"/>
  <c r="AJ160" i="14"/>
  <c r="AW39" i="15"/>
  <c r="AW35" i="15"/>
  <c r="BA7" i="16"/>
  <c r="EK49" i="18"/>
  <c r="EK72" i="18"/>
  <c r="EK51" i="18"/>
  <c r="AR57" i="19"/>
  <c r="AO121" i="12"/>
  <c r="AO117" i="12"/>
  <c r="EI26" i="19"/>
  <c r="EI87" i="19"/>
  <c r="EI73" i="19"/>
  <c r="AO101" i="12"/>
  <c r="AT62" i="15"/>
  <c r="AR98" i="19"/>
  <c r="EJ98" i="19"/>
  <c r="AR77" i="19"/>
  <c r="AT55" i="16"/>
  <c r="AW47" i="16"/>
  <c r="AV42" i="15"/>
  <c r="AM117" i="19"/>
  <c r="AS30" i="19"/>
  <c r="EH104" i="19"/>
  <c r="AO139" i="12"/>
  <c r="AQ114" i="12"/>
  <c r="AQ146" i="12"/>
  <c r="AP120" i="12"/>
  <c r="AP118" i="12"/>
  <c r="AY34" i="16"/>
  <c r="AY32" i="16"/>
  <c r="AY33" i="16"/>
  <c r="AV54" i="18"/>
  <c r="AV53" i="18"/>
  <c r="AP75" i="18"/>
  <c r="EH75" i="18"/>
  <c r="AP111" i="12"/>
  <c r="AP107" i="12"/>
  <c r="AP141" i="12"/>
  <c r="AP145" i="12"/>
  <c r="EL67" i="18"/>
  <c r="AT67" i="18"/>
  <c r="EG94" i="19"/>
  <c r="AO94" i="19"/>
  <c r="AO93" i="19"/>
  <c r="EG93" i="19"/>
  <c r="AQ109" i="12"/>
  <c r="AJ155" i="14"/>
  <c r="AU125" i="12"/>
  <c r="AN149" i="14"/>
  <c r="EH25" i="19"/>
  <c r="EH86" i="19"/>
  <c r="EH72" i="19"/>
  <c r="AR26" i="19"/>
  <c r="AR87" i="19"/>
  <c r="AS123" i="12"/>
  <c r="BY123" i="12" s="1"/>
  <c r="EM53" i="18"/>
  <c r="EM54" i="18"/>
  <c r="AS135" i="12"/>
  <c r="AT137" i="12"/>
  <c r="AT137" i="14"/>
  <c r="AN150" i="14"/>
  <c r="AN97" i="14"/>
  <c r="AM118" i="19"/>
  <c r="AO142" i="14"/>
  <c r="AO144" i="14"/>
  <c r="AO118" i="12"/>
  <c r="AO120" i="12"/>
  <c r="AT66" i="15"/>
  <c r="AT45" i="15"/>
  <c r="AJ162" i="12"/>
  <c r="AJ160" i="12"/>
  <c r="AS113" i="14"/>
  <c r="EM57" i="18"/>
  <c r="AU57" i="18"/>
  <c r="EL29" i="19"/>
  <c r="EL27" i="19"/>
  <c r="EL32" i="19"/>
  <c r="AT103" i="12"/>
  <c r="AJ155" i="12"/>
  <c r="EE113" i="19"/>
  <c r="AN151" i="12"/>
  <c r="AN98" i="12"/>
  <c r="AS166" i="15"/>
  <c r="EF80" i="19"/>
  <c r="BX218" i="16"/>
  <c r="AR220" i="15"/>
  <c r="AR221" i="15" s="1"/>
  <c r="AR234" i="15" s="1"/>
  <c r="AS96" i="19"/>
  <c r="EK96" i="19"/>
  <c r="AU58" i="16"/>
  <c r="AU58" i="15"/>
  <c r="AY18" i="15"/>
  <c r="AP144" i="14"/>
  <c r="AP142" i="14"/>
  <c r="BA24" i="16"/>
  <c r="AM69" i="16"/>
  <c r="AM71" i="16"/>
  <c r="EM17" i="19"/>
  <c r="AR108" i="19"/>
  <c r="EJ108" i="19"/>
  <c r="AW69" i="18"/>
  <c r="EO69" i="18"/>
  <c r="AK125" i="19"/>
  <c r="AZ14" i="15"/>
  <c r="AZ16" i="15"/>
  <c r="AZ19" i="15"/>
  <c r="AT166" i="16"/>
  <c r="AT55" i="15"/>
  <c r="EF76" i="19"/>
  <c r="EF114" i="19"/>
  <c r="EF78" i="19"/>
  <c r="EH58" i="19"/>
  <c r="AR99" i="19"/>
  <c r="EJ99" i="19"/>
  <c r="AP120" i="14"/>
  <c r="AP118" i="14"/>
  <c r="AU56" i="15"/>
  <c r="AU56" i="16"/>
  <c r="AZ14" i="16"/>
  <c r="AZ19" i="16"/>
  <c r="AZ16" i="16"/>
  <c r="AZ74" i="16"/>
  <c r="AW21" i="16"/>
  <c r="AR34" i="19"/>
  <c r="AO141" i="12"/>
  <c r="AO145" i="12"/>
  <c r="AP141" i="14"/>
  <c r="AP145" i="14"/>
  <c r="AQ109" i="14"/>
  <c r="EN60" i="18"/>
  <c r="FT60" i="18" s="1"/>
  <c r="AN95" i="14"/>
  <c r="AX215" i="15"/>
  <c r="AX219" i="16"/>
  <c r="AX230" i="16" s="1"/>
  <c r="CD74" i="16"/>
  <c r="CD219" i="16" s="1"/>
  <c r="CD230" i="16" s="1"/>
  <c r="AL72" i="16"/>
  <c r="AL73" i="16"/>
  <c r="EF90" i="19"/>
  <c r="EF91" i="19"/>
  <c r="AQ131" i="14"/>
  <c r="AQ131" i="12"/>
  <c r="AP130" i="12"/>
  <c r="AP132" i="12"/>
  <c r="AT125" i="14"/>
  <c r="AX215" i="16"/>
  <c r="AN154" i="14"/>
  <c r="AO144" i="12"/>
  <c r="AO142" i="12"/>
  <c r="AO120" i="14"/>
  <c r="AO118" i="14"/>
  <c r="AT45" i="16"/>
  <c r="AT66" i="16"/>
  <c r="AO74" i="18"/>
  <c r="AO76" i="18"/>
  <c r="AO76" i="19"/>
  <c r="AO78" i="19"/>
  <c r="AT37" i="19"/>
  <c r="AX20" i="15"/>
  <c r="AN81" i="19"/>
  <c r="EL50" i="18"/>
  <c r="EJ30" i="19"/>
  <c r="AQ136" i="12"/>
  <c r="AW60" i="16"/>
  <c r="AU64" i="15"/>
  <c r="AU64" i="16"/>
  <c r="AR68" i="15"/>
  <c r="EM56" i="18"/>
  <c r="AT35" i="19"/>
  <c r="AQ75" i="19"/>
  <c r="AT70" i="18"/>
  <c r="AT66" i="18"/>
  <c r="AO228" i="14"/>
  <c r="EL41" i="19"/>
  <c r="AY11" i="15"/>
  <c r="AW63" i="18"/>
  <c r="EO63" i="18"/>
  <c r="CC231" i="16"/>
  <c r="CC232" i="16" s="1"/>
  <c r="EI25" i="19"/>
  <c r="EI86" i="19"/>
  <c r="AK120" i="19"/>
  <c r="AK122" i="19"/>
  <c r="EH75" i="19"/>
  <c r="AQ116" i="14"/>
  <c r="AQ116" i="12"/>
  <c r="BB6" i="15"/>
  <c r="AR68" i="16"/>
  <c r="AO145" i="14"/>
  <c r="AO141" i="14"/>
  <c r="AQ59" i="19"/>
  <c r="AN113" i="19"/>
  <c r="EI77" i="19"/>
  <c r="EE117" i="19"/>
  <c r="AQ104" i="14"/>
  <c r="AU126" i="12"/>
  <c r="AP129" i="14"/>
  <c r="AP133" i="14"/>
  <c r="AL69" i="16"/>
  <c r="AL71" i="16"/>
  <c r="AR71" i="19"/>
  <c r="AR85" i="19"/>
  <c r="AR24" i="19"/>
  <c r="EE116" i="19"/>
  <c r="AQ133" i="14"/>
  <c r="AQ129" i="14"/>
  <c r="BB22" i="16"/>
  <c r="BB23" i="16"/>
  <c r="AP130" i="14"/>
  <c r="AP132" i="14"/>
  <c r="AQ72" i="19"/>
  <c r="BB6" i="16"/>
  <c r="AV61" i="16"/>
  <c r="EJ33" i="19"/>
  <c r="EJ68" i="19"/>
  <c r="AT54" i="19"/>
  <c r="AT56" i="19"/>
  <c r="AT55" i="19"/>
  <c r="AT31" i="19"/>
  <c r="AO169" i="12"/>
  <c r="EL20" i="19"/>
  <c r="EL18" i="19"/>
  <c r="AW38" i="19"/>
  <c r="AW39" i="19"/>
  <c r="AW40" i="19"/>
  <c r="AO95" i="14"/>
  <c r="AX20" i="16"/>
  <c r="AN80" i="19"/>
  <c r="AW39" i="16"/>
  <c r="AO100" i="12"/>
  <c r="AN153" i="14"/>
  <c r="EI89" i="19"/>
  <c r="AV58" i="18"/>
  <c r="AV56" i="18"/>
  <c r="EL61" i="18"/>
  <c r="EL64" i="18"/>
  <c r="EF97" i="19"/>
  <c r="EF100" i="19"/>
  <c r="AO90" i="19"/>
  <c r="AO91" i="19"/>
  <c r="EH82" i="19"/>
  <c r="EH84" i="19"/>
  <c r="AX13" i="15"/>
  <c r="AP110" i="14"/>
  <c r="AP108" i="14"/>
  <c r="AS220" i="16"/>
  <c r="AW231" i="16"/>
  <c r="AW233" i="16" s="1"/>
  <c r="EI82" i="19"/>
  <c r="EI84" i="19"/>
  <c r="AR135" i="14"/>
  <c r="AY15" i="15"/>
  <c r="AS59" i="16"/>
  <c r="EG74" i="18"/>
  <c r="EG76" i="18"/>
  <c r="AQ119" i="12"/>
  <c r="AQ119" i="14"/>
  <c r="AP121" i="12"/>
  <c r="AP117" i="12"/>
  <c r="AS23" i="19"/>
  <c r="EJ35" i="19"/>
  <c r="EE114" i="19"/>
  <c r="AQ58" i="19"/>
  <c r="AQ104" i="12"/>
  <c r="AU50" i="18"/>
  <c r="AS77" i="16"/>
  <c r="BY77" i="16" s="1"/>
  <c r="AS46" i="16"/>
  <c r="AR25" i="19"/>
  <c r="AR72" i="19"/>
  <c r="AR86" i="19"/>
  <c r="AQ128" i="12"/>
  <c r="AQ128" i="14"/>
  <c r="AK126" i="19"/>
  <c r="AT94" i="12"/>
  <c r="AW61" i="15"/>
  <c r="AS113" i="12"/>
  <c r="EE118" i="19"/>
  <c r="AW40" i="16"/>
  <c r="AU29" i="19"/>
  <c r="AU27" i="19"/>
  <c r="AU32" i="19"/>
  <c r="AT28" i="19"/>
  <c r="EN38" i="19"/>
  <c r="EN40" i="19"/>
  <c r="EN39" i="19"/>
  <c r="AW16" i="19"/>
  <c r="EL69" i="19"/>
  <c r="AO100" i="14"/>
  <c r="AQ75" i="18"/>
  <c r="AO127" i="14"/>
  <c r="AQ104" i="19"/>
  <c r="AV42" i="16"/>
  <c r="AV75" i="16"/>
  <c r="CB75" i="16" s="1"/>
  <c r="AV76" i="16"/>
  <c r="CB76" i="16" s="1"/>
  <c r="AZ41" i="15"/>
  <c r="EK42" i="19"/>
  <c r="BA24" i="15"/>
  <c r="EN16" i="19"/>
  <c r="AN98" i="14"/>
  <c r="AN151" i="14"/>
  <c r="AV43" i="16"/>
  <c r="AP115" i="12"/>
  <c r="AY54" i="16"/>
  <c r="AV43" i="15"/>
  <c r="AS218" i="16"/>
  <c r="BY55" i="16"/>
  <c r="AS167" i="16"/>
  <c r="EF74" i="18"/>
  <c r="EF76" i="18"/>
  <c r="AQ114" i="14"/>
  <c r="AQ146" i="14"/>
  <c r="AY217" i="16"/>
  <c r="AP117" i="14"/>
  <c r="AP121" i="14"/>
  <c r="BA7" i="15"/>
  <c r="AP142" i="12"/>
  <c r="AP144" i="12"/>
  <c r="AU216" i="15"/>
  <c r="AR89" i="19"/>
  <c r="AZ9" i="16"/>
  <c r="AQ60" i="19"/>
  <c r="EI34" i="19"/>
  <c r="AQ106" i="12"/>
  <c r="AQ106" i="14"/>
  <c r="EJ37" i="19"/>
  <c r="EM68" i="18"/>
  <c r="AU68" i="18"/>
  <c r="AW13" i="15"/>
  <c r="AN154" i="12"/>
  <c r="AR82" i="19"/>
  <c r="AR84" i="19"/>
  <c r="AO106" i="19"/>
  <c r="AO109" i="19"/>
  <c r="EK66" i="18"/>
  <c r="EK70" i="18"/>
  <c r="EJ71" i="18"/>
  <c r="AM72" i="16"/>
  <c r="AM73" i="16"/>
  <c r="AU41" i="19"/>
  <c r="AO96" i="14"/>
  <c r="AM232" i="14"/>
  <c r="AP108" i="12"/>
  <c r="AP110" i="12"/>
  <c r="AO102" i="19"/>
  <c r="EG103" i="19"/>
  <c r="EG101" i="19"/>
  <c r="AO103" i="19"/>
  <c r="EG102" i="19"/>
  <c r="AO101" i="19"/>
  <c r="EK44" i="19"/>
  <c r="EK54" i="19"/>
  <c r="EK56" i="19"/>
  <c r="EK55" i="19"/>
  <c r="EK28" i="19"/>
  <c r="BB22" i="15"/>
  <c r="BB23" i="15"/>
  <c r="AQ140" i="14"/>
  <c r="AQ140" i="12"/>
  <c r="AS221" i="16" l="1"/>
  <c r="AS234" i="16" s="1"/>
  <c r="CC233" i="16"/>
  <c r="AW232" i="16"/>
  <c r="EI78" i="18"/>
  <c r="EI77" i="18"/>
  <c r="AU71" i="18"/>
  <c r="EJ78" i="18"/>
  <c r="EJ77" i="18"/>
  <c r="AT67" i="19"/>
  <c r="AU95" i="19"/>
  <c r="AP96" i="14"/>
  <c r="EK98" i="19"/>
  <c r="AS98" i="19"/>
  <c r="AP110" i="19"/>
  <c r="AP111" i="19"/>
  <c r="AP112" i="19"/>
  <c r="AR114" i="12"/>
  <c r="AT96" i="19"/>
  <c r="EL96" i="19"/>
  <c r="AO81" i="19"/>
  <c r="AX69" i="18"/>
  <c r="EP69" i="18"/>
  <c r="AO153" i="12"/>
  <c r="EE115" i="19"/>
  <c r="AY35" i="16"/>
  <c r="AQ115" i="12"/>
  <c r="AS34" i="19"/>
  <c r="AV126" i="14"/>
  <c r="BY218" i="15"/>
  <c r="AQ139" i="14"/>
  <c r="BC23" i="15"/>
  <c r="BC22" i="15"/>
  <c r="AU49" i="18"/>
  <c r="AU72" i="18"/>
  <c r="AU51" i="18"/>
  <c r="EJ89" i="19"/>
  <c r="AR119" i="14"/>
  <c r="AR119" i="12"/>
  <c r="AU126" i="14"/>
  <c r="AV27" i="19"/>
  <c r="AV32" i="19"/>
  <c r="AV29" i="19"/>
  <c r="AO79" i="19"/>
  <c r="AP90" i="19"/>
  <c r="AP91" i="19"/>
  <c r="AX63" i="18"/>
  <c r="EP63" i="18"/>
  <c r="AP100" i="12"/>
  <c r="AX47" i="15"/>
  <c r="EN56" i="18"/>
  <c r="AO98" i="12"/>
  <c r="AO151" i="12"/>
  <c r="AO148" i="14"/>
  <c r="AQ129" i="12"/>
  <c r="AQ133" i="12"/>
  <c r="AQ105" i="14"/>
  <c r="BB7" i="15"/>
  <c r="AU67" i="15"/>
  <c r="AU44" i="15"/>
  <c r="EK37" i="19"/>
  <c r="EG76" i="19"/>
  <c r="EG78" i="19"/>
  <c r="AN225" i="14" a="1"/>
  <c r="AN225" i="14" s="1"/>
  <c r="AN226" i="14"/>
  <c r="AN232" i="14" s="1"/>
  <c r="BA14" i="16"/>
  <c r="BA19" i="16"/>
  <c r="BA16" i="16"/>
  <c r="BA74" i="16"/>
  <c r="AK119" i="19"/>
  <c r="AK121" i="19"/>
  <c r="AK123" i="19"/>
  <c r="AK124" i="19"/>
  <c r="AQ141" i="12"/>
  <c r="AQ145" i="12"/>
  <c r="AT71" i="18"/>
  <c r="AQ130" i="12"/>
  <c r="AQ132" i="12"/>
  <c r="AY215" i="16"/>
  <c r="AT59" i="16"/>
  <c r="AT65" i="15"/>
  <c r="AT167" i="15" s="1"/>
  <c r="EJ57" i="19"/>
  <c r="AR58" i="19"/>
  <c r="EG97" i="19"/>
  <c r="EG100" i="19"/>
  <c r="EM61" i="18"/>
  <c r="EM64" i="18"/>
  <c r="AT113" i="14"/>
  <c r="EI104" i="19"/>
  <c r="AQ120" i="14"/>
  <c r="AQ118" i="14"/>
  <c r="BA41" i="15"/>
  <c r="AU54" i="19"/>
  <c r="AU55" i="19"/>
  <c r="AU56" i="19"/>
  <c r="AY11" i="16"/>
  <c r="AX38" i="19"/>
  <c r="AX40" i="19"/>
  <c r="AX39" i="19"/>
  <c r="AP97" i="19"/>
  <c r="AP100" i="19"/>
  <c r="AO148" i="12"/>
  <c r="AX35" i="15"/>
  <c r="EN53" i="18"/>
  <c r="EN54" i="18"/>
  <c r="AR60" i="19"/>
  <c r="AR128" i="12"/>
  <c r="AR128" i="14"/>
  <c r="EI59" i="19"/>
  <c r="AQ118" i="12"/>
  <c r="AQ120" i="12"/>
  <c r="AO97" i="14"/>
  <c r="AO150" i="14"/>
  <c r="AR140" i="14"/>
  <c r="AR140" i="12"/>
  <c r="AT65" i="16"/>
  <c r="AT167" i="16" s="1"/>
  <c r="EL49" i="18"/>
  <c r="EL51" i="18"/>
  <c r="EL72" i="18"/>
  <c r="AP127" i="14"/>
  <c r="EI111" i="19"/>
  <c r="AR116" i="12"/>
  <c r="AR116" i="14"/>
  <c r="AO153" i="14"/>
  <c r="EO16" i="19"/>
  <c r="AU35" i="19"/>
  <c r="AU28" i="19"/>
  <c r="EM67" i="18"/>
  <c r="AU67" i="18"/>
  <c r="AQ105" i="12"/>
  <c r="AU55" i="15"/>
  <c r="AP100" i="14"/>
  <c r="BC6" i="15"/>
  <c r="AU67" i="16"/>
  <c r="AU44" i="16"/>
  <c r="AQ139" i="12"/>
  <c r="EL71" i="18"/>
  <c r="AO114" i="19"/>
  <c r="AN148" i="14"/>
  <c r="AR75" i="19"/>
  <c r="AZ15" i="15"/>
  <c r="AS83" i="19"/>
  <c r="EK83" i="19"/>
  <c r="AQ141" i="14"/>
  <c r="AQ145" i="14"/>
  <c r="AX39" i="16"/>
  <c r="AJ163" i="12"/>
  <c r="AJ159" i="12"/>
  <c r="EL31" i="19"/>
  <c r="AT218" i="16"/>
  <c r="BZ55" i="16"/>
  <c r="EJ77" i="19"/>
  <c r="AT166" i="15"/>
  <c r="AW56" i="18"/>
  <c r="AW42" i="15"/>
  <c r="AT46" i="15"/>
  <c r="AN116" i="19"/>
  <c r="AU21" i="19"/>
  <c r="EI60" i="19"/>
  <c r="EI112" i="19"/>
  <c r="AV62" i="16"/>
  <c r="AO139" i="14"/>
  <c r="AO225" i="14" s="1" a="1"/>
  <c r="AO225" i="14" s="1"/>
  <c r="EK33" i="19"/>
  <c r="EK68" i="19"/>
  <c r="AU137" i="12"/>
  <c r="AU137" i="14"/>
  <c r="AW53" i="18"/>
  <c r="AW54" i="18"/>
  <c r="AP225" i="12" a="1"/>
  <c r="AP225" i="12" s="1"/>
  <c r="AP233" i="12" s="1"/>
  <c r="AP234" i="12" s="1"/>
  <c r="AY17" i="16"/>
  <c r="BA9" i="15"/>
  <c r="BA25" i="16"/>
  <c r="EM50" i="18"/>
  <c r="AS77" i="19"/>
  <c r="AS82" i="19"/>
  <c r="AS84" i="19"/>
  <c r="AU55" i="16"/>
  <c r="AU48" i="15"/>
  <c r="AT68" i="19"/>
  <c r="AT33" i="19"/>
  <c r="AN115" i="19"/>
  <c r="AN118" i="19"/>
  <c r="AS135" i="14"/>
  <c r="AV126" i="12"/>
  <c r="AZ18" i="16"/>
  <c r="AQ117" i="12"/>
  <c r="AQ121" i="12"/>
  <c r="AP99" i="14"/>
  <c r="AP152" i="14"/>
  <c r="AZ217" i="15"/>
  <c r="AP70" i="16"/>
  <c r="AJ157" i="12"/>
  <c r="AJ161" i="12"/>
  <c r="AX35" i="16"/>
  <c r="AR59" i="19"/>
  <c r="AQ95" i="12"/>
  <c r="AV125" i="12"/>
  <c r="AQ110" i="12"/>
  <c r="AQ108" i="12"/>
  <c r="AS68" i="15"/>
  <c r="AZ54" i="16"/>
  <c r="EN68" i="18"/>
  <c r="AV68" i="18"/>
  <c r="AV56" i="16"/>
  <c r="AV56" i="15"/>
  <c r="AV69" i="19"/>
  <c r="AV61" i="18"/>
  <c r="AV64" i="18"/>
  <c r="AP139" i="14"/>
  <c r="AX39" i="15"/>
  <c r="AT23" i="19"/>
  <c r="AU125" i="14"/>
  <c r="AW43" i="15"/>
  <c r="EO62" i="18"/>
  <c r="AW62" i="18"/>
  <c r="EI75" i="18"/>
  <c r="AU44" i="19"/>
  <c r="BA8" i="16"/>
  <c r="BA10" i="16"/>
  <c r="AO226" i="14"/>
  <c r="EK71" i="18"/>
  <c r="BB24" i="15"/>
  <c r="EN18" i="19"/>
  <c r="EN20" i="19"/>
  <c r="EN17" i="19"/>
  <c r="AW18" i="19"/>
  <c r="AW20" i="19"/>
  <c r="AU31" i="19"/>
  <c r="EG80" i="19"/>
  <c r="AS68" i="16"/>
  <c r="AS24" i="19"/>
  <c r="AS85" i="19"/>
  <c r="AP94" i="19"/>
  <c r="EH93" i="19"/>
  <c r="AP93" i="19"/>
  <c r="EH94" i="19"/>
  <c r="AY17" i="15"/>
  <c r="AT124" i="12"/>
  <c r="AU48" i="16"/>
  <c r="AW42" i="16"/>
  <c r="AW75" i="16"/>
  <c r="CC75" i="16" s="1"/>
  <c r="AW76" i="16"/>
  <c r="CC76" i="16" s="1"/>
  <c r="AP101" i="12"/>
  <c r="EL43" i="19"/>
  <c r="EM58" i="18"/>
  <c r="AX40" i="15"/>
  <c r="AZ15" i="16"/>
  <c r="AQ117" i="14"/>
  <c r="AQ121" i="14"/>
  <c r="EL54" i="19"/>
  <c r="EL55" i="19"/>
  <c r="EL56" i="19"/>
  <c r="AQ93" i="14"/>
  <c r="AQ147" i="14"/>
  <c r="AR93" i="12"/>
  <c r="AR147" i="12"/>
  <c r="AU62" i="15"/>
  <c r="AO150" i="12"/>
  <c r="AO97" i="12"/>
  <c r="BA41" i="16"/>
  <c r="AP95" i="14"/>
  <c r="AV64" i="16"/>
  <c r="AV64" i="15"/>
  <c r="AQ144" i="12"/>
  <c r="AQ142" i="12"/>
  <c r="AS220" i="15"/>
  <c r="AS221" i="15" s="1"/>
  <c r="AS234" i="15" s="1"/>
  <c r="EK21" i="19"/>
  <c r="AQ110" i="14"/>
  <c r="AQ108" i="14"/>
  <c r="AV50" i="18"/>
  <c r="EH112" i="19"/>
  <c r="AY215" i="15"/>
  <c r="AO229" i="14"/>
  <c r="AR146" i="12"/>
  <c r="AX21" i="15"/>
  <c r="AP148" i="12"/>
  <c r="EH111" i="19"/>
  <c r="EB120" i="19"/>
  <c r="EB122" i="19"/>
  <c r="EH74" i="18"/>
  <c r="EH76" i="18"/>
  <c r="BA10" i="15"/>
  <c r="EK57" i="19"/>
  <c r="AV41" i="19"/>
  <c r="EJ73" i="18"/>
  <c r="EF113" i="19"/>
  <c r="BA14" i="15"/>
  <c r="BA16" i="15"/>
  <c r="BA19" i="15"/>
  <c r="EL36" i="19"/>
  <c r="AQ132" i="14"/>
  <c r="AQ130" i="14"/>
  <c r="AM72" i="15"/>
  <c r="AM73" i="15"/>
  <c r="AV216" i="16"/>
  <c r="AX16" i="19"/>
  <c r="AQ127" i="14"/>
  <c r="EI75" i="19"/>
  <c r="AQ115" i="14"/>
  <c r="AU43" i="19"/>
  <c r="AZ11" i="16"/>
  <c r="AP106" i="19"/>
  <c r="AP109" i="19"/>
  <c r="AM69" i="15"/>
  <c r="AM71" i="15"/>
  <c r="AO227" i="14"/>
  <c r="AU45" i="15"/>
  <c r="AU66" i="15"/>
  <c r="AU37" i="19"/>
  <c r="EG79" i="19"/>
  <c r="AS89" i="19"/>
  <c r="AS87" i="19"/>
  <c r="AS26" i="19"/>
  <c r="EL19" i="19"/>
  <c r="BC6" i="16"/>
  <c r="AP101" i="14"/>
  <c r="EL44" i="19"/>
  <c r="EJ34" i="19"/>
  <c r="CD231" i="16"/>
  <c r="CD233" i="16" s="1"/>
  <c r="AT123" i="12"/>
  <c r="BZ123" i="12" s="1"/>
  <c r="AP76" i="19"/>
  <c r="AP114" i="19"/>
  <c r="AP78" i="19"/>
  <c r="AZ217" i="16"/>
  <c r="AR133" i="12"/>
  <c r="AR129" i="12"/>
  <c r="EL37" i="19"/>
  <c r="AR73" i="19"/>
  <c r="AJ157" i="14"/>
  <c r="AU62" i="16"/>
  <c r="AO154" i="12"/>
  <c r="AS99" i="19"/>
  <c r="EK99" i="19"/>
  <c r="AV58" i="15"/>
  <c r="AV58" i="16"/>
  <c r="AQ144" i="14"/>
  <c r="AQ142" i="14"/>
  <c r="AX21" i="16"/>
  <c r="AT113" i="12"/>
  <c r="EJ23" i="19"/>
  <c r="AT46" i="16"/>
  <c r="AT77" i="16"/>
  <c r="BZ77" i="16" s="1"/>
  <c r="AT94" i="14"/>
  <c r="AU36" i="19"/>
  <c r="BB7" i="16"/>
  <c r="AX60" i="18"/>
  <c r="CD60" i="18" s="1"/>
  <c r="AO149" i="14"/>
  <c r="AR114" i="14"/>
  <c r="AR146" i="14"/>
  <c r="AO98" i="14"/>
  <c r="AO151" i="14"/>
  <c r="EN41" i="19"/>
  <c r="EM27" i="19"/>
  <c r="EM32" i="19"/>
  <c r="EM29" i="19"/>
  <c r="BY218" i="16"/>
  <c r="AV18" i="19"/>
  <c r="AV20" i="19"/>
  <c r="EK30" i="19"/>
  <c r="AU42" i="19"/>
  <c r="EM41" i="19"/>
  <c r="EG106" i="19"/>
  <c r="EG109" i="19"/>
  <c r="AW47" i="15"/>
  <c r="AS108" i="19"/>
  <c r="EK108" i="19"/>
  <c r="AS67" i="19"/>
  <c r="AP96" i="12"/>
  <c r="AV216" i="15"/>
  <c r="AU45" i="16"/>
  <c r="AU66" i="16"/>
  <c r="AW17" i="19"/>
  <c r="AT30" i="19"/>
  <c r="AO80" i="19"/>
  <c r="AS25" i="19"/>
  <c r="AS86" i="19"/>
  <c r="AU66" i="18"/>
  <c r="AU70" i="18"/>
  <c r="AS73" i="18"/>
  <c r="AX40" i="16"/>
  <c r="EO38" i="19"/>
  <c r="EO40" i="19"/>
  <c r="EO39" i="19"/>
  <c r="BC23" i="16"/>
  <c r="BC22" i="16"/>
  <c r="AO70" i="15"/>
  <c r="EI72" i="19"/>
  <c r="AY13" i="15"/>
  <c r="EL42" i="19"/>
  <c r="AQ107" i="12"/>
  <c r="AQ111" i="12"/>
  <c r="AU94" i="12"/>
  <c r="AO225" i="12" a="1"/>
  <c r="AO225" i="12" s="1"/>
  <c r="AO233" i="12" s="1"/>
  <c r="AO234" i="12" s="1"/>
  <c r="AK156" i="12"/>
  <c r="AK158" i="12"/>
  <c r="AS123" i="14"/>
  <c r="BY123" i="14" s="1"/>
  <c r="AX231" i="16"/>
  <c r="AX233" i="16" s="1"/>
  <c r="AW43" i="16"/>
  <c r="AZ219" i="16"/>
  <c r="AZ230" i="16" s="1"/>
  <c r="CF74" i="16"/>
  <c r="CF219" i="16" s="1"/>
  <c r="CF230" i="16" s="1"/>
  <c r="AT59" i="15"/>
  <c r="AZ18" i="15"/>
  <c r="EM69" i="19"/>
  <c r="AY20" i="15"/>
  <c r="EF117" i="19"/>
  <c r="EL28" i="19"/>
  <c r="AJ159" i="14"/>
  <c r="AJ163" i="14"/>
  <c r="BA25" i="15"/>
  <c r="AO113" i="19"/>
  <c r="AY231" i="16"/>
  <c r="AY233" i="16" s="1"/>
  <c r="EF118" i="19"/>
  <c r="AZ9" i="15"/>
  <c r="EN57" i="18"/>
  <c r="AV57" i="18"/>
  <c r="AR136" i="12"/>
  <c r="AP99" i="12"/>
  <c r="AP152" i="12"/>
  <c r="AO149" i="12"/>
  <c r="AR70" i="19"/>
  <c r="EG81" i="19"/>
  <c r="EG90" i="19"/>
  <c r="EG91" i="19"/>
  <c r="AN117" i="19"/>
  <c r="AW41" i="19"/>
  <c r="AX61" i="15"/>
  <c r="BB24" i="16"/>
  <c r="AU138" i="12"/>
  <c r="AU138" i="14"/>
  <c r="AP103" i="19"/>
  <c r="EH103" i="19"/>
  <c r="AP102" i="19"/>
  <c r="AP101" i="19"/>
  <c r="EH101" i="19"/>
  <c r="EH102" i="19"/>
  <c r="EL95" i="19"/>
  <c r="EL66" i="18"/>
  <c r="EL70" i="18"/>
  <c r="AQ107" i="14"/>
  <c r="AQ111" i="14"/>
  <c r="AZ32" i="16"/>
  <c r="AZ34" i="16"/>
  <c r="AZ33" i="16"/>
  <c r="EH110" i="19"/>
  <c r="BZ55" i="15"/>
  <c r="AT218" i="15"/>
  <c r="AZ34" i="15"/>
  <c r="AZ33" i="15"/>
  <c r="AZ32" i="15"/>
  <c r="EK36" i="19"/>
  <c r="EI70" i="19"/>
  <c r="AU105" i="19"/>
  <c r="EM105" i="19"/>
  <c r="AR104" i="19"/>
  <c r="AW60" i="15"/>
  <c r="AR131" i="12"/>
  <c r="AR131" i="14"/>
  <c r="AP229" i="14"/>
  <c r="AP228" i="14"/>
  <c r="EI58" i="19"/>
  <c r="EI110" i="19"/>
  <c r="AS167" i="15"/>
  <c r="CE231" i="16"/>
  <c r="CE232" i="16" s="1"/>
  <c r="AO154" i="14"/>
  <c r="EJ67" i="19"/>
  <c r="AS107" i="19"/>
  <c r="EK107" i="19"/>
  <c r="AZ10" i="15"/>
  <c r="EJ75" i="18"/>
  <c r="AX47" i="16"/>
  <c r="EF116" i="19"/>
  <c r="EO60" i="18"/>
  <c r="FU60" i="18" s="1"/>
  <c r="AT135" i="12"/>
  <c r="AR143" i="12"/>
  <c r="AR143" i="14"/>
  <c r="AS57" i="19"/>
  <c r="AS73" i="19"/>
  <c r="AY20" i="16"/>
  <c r="EM19" i="19"/>
  <c r="AO169" i="14" l="1"/>
  <c r="AN233" i="14"/>
  <c r="AN234" i="14" s="1"/>
  <c r="AX232" i="16"/>
  <c r="CD232" i="16"/>
  <c r="CE233" i="16"/>
  <c r="BC10" i="15"/>
  <c r="BC8" i="15"/>
  <c r="AS78" i="18"/>
  <c r="AS77" i="18"/>
  <c r="AR78" i="18"/>
  <c r="AR77" i="18"/>
  <c r="AQ99" i="14"/>
  <c r="AQ152" i="14"/>
  <c r="BC8" i="16"/>
  <c r="AV71" i="18"/>
  <c r="AX18" i="19"/>
  <c r="AX20" i="19"/>
  <c r="EM21" i="19"/>
  <c r="AY40" i="16"/>
  <c r="AY60" i="18"/>
  <c r="CE60" i="18" s="1"/>
  <c r="AV94" i="12"/>
  <c r="EL30" i="19"/>
  <c r="CF231" i="16"/>
  <c r="CF232" i="16" s="1"/>
  <c r="AW216" i="16"/>
  <c r="EM42" i="19"/>
  <c r="EM28" i="19"/>
  <c r="EN42" i="19"/>
  <c r="EJ25" i="19"/>
  <c r="EJ72" i="19"/>
  <c r="EJ86" i="19"/>
  <c r="AT127" i="12"/>
  <c r="AP154" i="14"/>
  <c r="EH106" i="19"/>
  <c r="EH109" i="19"/>
  <c r="EK104" i="19"/>
  <c r="AR104" i="14"/>
  <c r="AT123" i="14"/>
  <c r="BZ123" i="14" s="1"/>
  <c r="AN69" i="16"/>
  <c r="AN71" i="16"/>
  <c r="AU49" i="16"/>
  <c r="AU103" i="12"/>
  <c r="AX42" i="15"/>
  <c r="AW64" i="15"/>
  <c r="AW64" i="16"/>
  <c r="AX54" i="18"/>
  <c r="AX53" i="18"/>
  <c r="AV138" i="14"/>
  <c r="AV138" i="12"/>
  <c r="EK77" i="19"/>
  <c r="AU23" i="19"/>
  <c r="EL33" i="19"/>
  <c r="EL68" i="19"/>
  <c r="AL156" i="12"/>
  <c r="AL158" i="12"/>
  <c r="AP80" i="19"/>
  <c r="EH97" i="19"/>
  <c r="EH100" i="19"/>
  <c r="AY13" i="16"/>
  <c r="AR136" i="14"/>
  <c r="EL83" i="19"/>
  <c r="AT83" i="19"/>
  <c r="AT73" i="18"/>
  <c r="BA15" i="16"/>
  <c r="BB41" i="15"/>
  <c r="AV35" i="19"/>
  <c r="EM51" i="18"/>
  <c r="EM72" i="18"/>
  <c r="EM49" i="18"/>
  <c r="AQ90" i="19"/>
  <c r="AQ91" i="19"/>
  <c r="AW62" i="16"/>
  <c r="AS75" i="19"/>
  <c r="AS58" i="19"/>
  <c r="AV45" i="16"/>
  <c r="AV66" i="16"/>
  <c r="AZ215" i="15"/>
  <c r="AO115" i="19"/>
  <c r="AV48" i="16"/>
  <c r="AZ231" i="16"/>
  <c r="AZ232" i="16" s="1"/>
  <c r="BC24" i="16"/>
  <c r="EM66" i="18"/>
  <c r="EM70" i="18"/>
  <c r="AR118" i="12"/>
  <c r="AR120" i="12"/>
  <c r="AS70" i="19"/>
  <c r="EJ24" i="19"/>
  <c r="EJ85" i="19"/>
  <c r="EJ71" i="19"/>
  <c r="EJ75" i="19"/>
  <c r="AT99" i="19"/>
  <c r="EL99" i="19"/>
  <c r="BA15" i="15"/>
  <c r="EK58" i="19"/>
  <c r="AX43" i="15"/>
  <c r="AY21" i="15"/>
  <c r="BA9" i="16"/>
  <c r="AQ97" i="19"/>
  <c r="AQ100" i="19"/>
  <c r="EB119" i="19"/>
  <c r="EB123" i="19"/>
  <c r="EB124" i="19"/>
  <c r="EB121" i="19"/>
  <c r="AQ101" i="12"/>
  <c r="EP62" i="18"/>
  <c r="AX62" i="18"/>
  <c r="AY21" i="16"/>
  <c r="AW125" i="12"/>
  <c r="EL73" i="18"/>
  <c r="BD6" i="15"/>
  <c r="EO68" i="18"/>
  <c r="AW68" i="18"/>
  <c r="AU113" i="12"/>
  <c r="AO69" i="16"/>
  <c r="AO71" i="16"/>
  <c r="EG113" i="19"/>
  <c r="EJ104" i="19"/>
  <c r="AV70" i="18"/>
  <c r="AV66" i="18"/>
  <c r="BA219" i="16"/>
  <c r="BA230" i="16" s="1"/>
  <c r="CG74" i="16"/>
  <c r="CG219" i="16" s="1"/>
  <c r="CG230" i="16" s="1"/>
  <c r="AU46" i="15"/>
  <c r="AP153" i="12"/>
  <c r="AO116" i="19"/>
  <c r="AQ74" i="18"/>
  <c r="AQ76" i="18"/>
  <c r="AR115" i="12"/>
  <c r="AS104" i="19"/>
  <c r="EJ70" i="19"/>
  <c r="AU94" i="14"/>
  <c r="AV55" i="15"/>
  <c r="EM96" i="19"/>
  <c r="AU96" i="19"/>
  <c r="AW44" i="19"/>
  <c r="AV48" i="15"/>
  <c r="AT136" i="14"/>
  <c r="AR118" i="14"/>
  <c r="AR120" i="14"/>
  <c r="EM44" i="19"/>
  <c r="EN43" i="19"/>
  <c r="AQ114" i="19"/>
  <c r="AQ76" i="19"/>
  <c r="AQ78" i="19"/>
  <c r="AT68" i="16"/>
  <c r="AQ227" i="14"/>
  <c r="BA18" i="15"/>
  <c r="AV95" i="19"/>
  <c r="AR109" i="12"/>
  <c r="AS75" i="18"/>
  <c r="AS93" i="12"/>
  <c r="AS147" i="12"/>
  <c r="AU103" i="14"/>
  <c r="EK73" i="18"/>
  <c r="AT26" i="19"/>
  <c r="AT87" i="19"/>
  <c r="AQ101" i="14"/>
  <c r="BB8" i="15"/>
  <c r="BB10" i="15"/>
  <c r="AW61" i="18"/>
  <c r="AW64" i="18"/>
  <c r="AO231" i="14"/>
  <c r="AO232" i="14" s="1"/>
  <c r="AU67" i="19"/>
  <c r="AT68" i="15"/>
  <c r="AX75" i="16"/>
  <c r="CD75" i="16" s="1"/>
  <c r="AX42" i="16"/>
  <c r="AX76" i="16"/>
  <c r="CD76" i="16" s="1"/>
  <c r="AP153" i="14"/>
  <c r="AQ112" i="19"/>
  <c r="AQ110" i="19"/>
  <c r="AQ111" i="19"/>
  <c r="AT220" i="16"/>
  <c r="AT135" i="14"/>
  <c r="AY38" i="19"/>
  <c r="AY40" i="19"/>
  <c r="AY39" i="19"/>
  <c r="AY39" i="16"/>
  <c r="AW50" i="18"/>
  <c r="AU113" i="14"/>
  <c r="EJ60" i="19"/>
  <c r="EJ112" i="19"/>
  <c r="AQ100" i="14"/>
  <c r="AK128" i="19"/>
  <c r="BA32" i="16"/>
  <c r="BA33" i="16"/>
  <c r="BA34" i="16"/>
  <c r="EG114" i="19"/>
  <c r="AV56" i="19"/>
  <c r="AV55" i="19"/>
  <c r="AV54" i="19"/>
  <c r="AV37" i="19"/>
  <c r="EI93" i="19"/>
  <c r="EI94" i="19"/>
  <c r="AQ94" i="19"/>
  <c r="AQ93" i="19"/>
  <c r="AS59" i="19"/>
  <c r="AZ35" i="15"/>
  <c r="AX61" i="16"/>
  <c r="AW95" i="19"/>
  <c r="AR130" i="12"/>
  <c r="AR132" i="12"/>
  <c r="AY47" i="15"/>
  <c r="AS124" i="12"/>
  <c r="AV19" i="19"/>
  <c r="AR115" i="14"/>
  <c r="EJ26" i="19"/>
  <c r="EJ87" i="19"/>
  <c r="EJ73" i="19"/>
  <c r="AW126" i="14"/>
  <c r="AU65" i="16"/>
  <c r="AU167" i="16" s="1"/>
  <c r="AT98" i="19"/>
  <c r="EL98" i="19"/>
  <c r="BA217" i="15"/>
  <c r="EF115" i="19"/>
  <c r="AV42" i="19"/>
  <c r="EK59" i="19"/>
  <c r="AU65" i="15"/>
  <c r="AU167" i="15" s="1"/>
  <c r="AZ17" i="16"/>
  <c r="AW216" i="15"/>
  <c r="AQ148" i="12"/>
  <c r="EL35" i="19"/>
  <c r="AZ20" i="16"/>
  <c r="AU49" i="15"/>
  <c r="EM71" i="18"/>
  <c r="EO53" i="18"/>
  <c r="EO54" i="18"/>
  <c r="EO57" i="18"/>
  <c r="AW57" i="18"/>
  <c r="AV62" i="15"/>
  <c r="AU123" i="12"/>
  <c r="CA123" i="12" s="1"/>
  <c r="AZ17" i="15"/>
  <c r="AP151" i="14"/>
  <c r="AP98" i="14"/>
  <c r="EH79" i="19"/>
  <c r="EP38" i="19"/>
  <c r="EP40" i="19"/>
  <c r="EP39" i="19"/>
  <c r="AV44" i="15"/>
  <c r="AV67" i="15"/>
  <c r="AQ100" i="12"/>
  <c r="BB14" i="16"/>
  <c r="BB19" i="16"/>
  <c r="BB16" i="16"/>
  <c r="BB74" i="16"/>
  <c r="AQ228" i="14"/>
  <c r="EN58" i="18"/>
  <c r="AW27" i="19"/>
  <c r="AW29" i="19"/>
  <c r="AW32" i="19"/>
  <c r="AV36" i="19"/>
  <c r="AV137" i="12"/>
  <c r="AV137" i="14"/>
  <c r="AR117" i="12"/>
  <c r="AR121" i="12"/>
  <c r="AU135" i="12"/>
  <c r="AR130" i="14"/>
  <c r="AR132" i="14"/>
  <c r="AZ20" i="15"/>
  <c r="AK162" i="12"/>
  <c r="AK160" i="12"/>
  <c r="BB10" i="16"/>
  <c r="BB8" i="16"/>
  <c r="EM54" i="19"/>
  <c r="EM55" i="19"/>
  <c r="EM56" i="19"/>
  <c r="EM36" i="19"/>
  <c r="EJ82" i="19"/>
  <c r="EJ84" i="19"/>
  <c r="AX43" i="16"/>
  <c r="AU166" i="16"/>
  <c r="AT57" i="19"/>
  <c r="EG116" i="19"/>
  <c r="AZ13" i="16"/>
  <c r="AQ229" i="14"/>
  <c r="AY16" i="19"/>
  <c r="AV44" i="19"/>
  <c r="EK60" i="19"/>
  <c r="AR109" i="14"/>
  <c r="EN50" i="18"/>
  <c r="EK23" i="19"/>
  <c r="AU166" i="15"/>
  <c r="AQ95" i="14"/>
  <c r="AT89" i="19"/>
  <c r="EG117" i="19"/>
  <c r="AT25" i="19"/>
  <c r="AT86" i="19"/>
  <c r="AT72" i="19"/>
  <c r="AP231" i="14"/>
  <c r="AQ225" i="12" a="1"/>
  <c r="AQ225" i="12" s="1"/>
  <c r="AQ233" i="12" s="1"/>
  <c r="AQ234" i="12" s="1"/>
  <c r="AU59" i="16"/>
  <c r="AV166" i="16"/>
  <c r="AW58" i="18"/>
  <c r="BZ218" i="16"/>
  <c r="AR93" i="14"/>
  <c r="AR147" i="14"/>
  <c r="BC7" i="15"/>
  <c r="AU59" i="15"/>
  <c r="AU30" i="19"/>
  <c r="EO17" i="19"/>
  <c r="BB25" i="15"/>
  <c r="AV49" i="18"/>
  <c r="AV51" i="18"/>
  <c r="AV72" i="18"/>
  <c r="EH80" i="19"/>
  <c r="AV44" i="16"/>
  <c r="AV67" i="16"/>
  <c r="AM125" i="19"/>
  <c r="AV105" i="19"/>
  <c r="EN105" i="19"/>
  <c r="AR129" i="14"/>
  <c r="AR133" i="14"/>
  <c r="EJ58" i="19"/>
  <c r="EJ110" i="19"/>
  <c r="AQ231" i="14"/>
  <c r="AV125" i="14"/>
  <c r="AY60" i="16"/>
  <c r="AO118" i="19"/>
  <c r="AR121" i="14"/>
  <c r="AR117" i="14"/>
  <c r="AN72" i="15"/>
  <c r="AN73" i="15"/>
  <c r="AS60" i="19"/>
  <c r="AZ215" i="16"/>
  <c r="AW43" i="19"/>
  <c r="AY39" i="15"/>
  <c r="AY232" i="16"/>
  <c r="AO117" i="19"/>
  <c r="AW69" i="19"/>
  <c r="EM43" i="19"/>
  <c r="EM31" i="19"/>
  <c r="EM37" i="19"/>
  <c r="AR145" i="12"/>
  <c r="AR141" i="12"/>
  <c r="AV67" i="18"/>
  <c r="EN67" i="18"/>
  <c r="AQ152" i="12"/>
  <c r="AQ99" i="12"/>
  <c r="AK164" i="12"/>
  <c r="AK165" i="12"/>
  <c r="BD6" i="16"/>
  <c r="EL21" i="19"/>
  <c r="EK89" i="19"/>
  <c r="EP16" i="19"/>
  <c r="AW61" i="16"/>
  <c r="AV43" i="19"/>
  <c r="AR106" i="12"/>
  <c r="AR106" i="14"/>
  <c r="EK67" i="19"/>
  <c r="AR75" i="18"/>
  <c r="AP154" i="12"/>
  <c r="AQ102" i="19"/>
  <c r="EI103" i="19"/>
  <c r="AQ101" i="19"/>
  <c r="EI102" i="19"/>
  <c r="EI101" i="19"/>
  <c r="AQ103" i="19"/>
  <c r="AT24" i="19"/>
  <c r="AT85" i="19"/>
  <c r="AT71" i="19"/>
  <c r="AY35" i="15"/>
  <c r="AQ169" i="12"/>
  <c r="AW58" i="15"/>
  <c r="AW58" i="16"/>
  <c r="AX60" i="16"/>
  <c r="AJ125" i="19"/>
  <c r="AJ126" i="19"/>
  <c r="AY63" i="18"/>
  <c r="EQ63" i="18"/>
  <c r="CA55" i="16"/>
  <c r="AU218" i="16"/>
  <c r="BA54" i="16"/>
  <c r="EO56" i="18"/>
  <c r="EO58" i="18"/>
  <c r="AT221" i="16"/>
  <c r="AT234" i="16" s="1"/>
  <c r="CA55" i="15"/>
  <c r="AU218" i="15"/>
  <c r="AT107" i="19"/>
  <c r="EL107" i="19"/>
  <c r="AP227" i="14"/>
  <c r="EH81" i="19"/>
  <c r="AM120" i="19"/>
  <c r="AM122" i="19"/>
  <c r="AN169" i="14"/>
  <c r="EH90" i="19"/>
  <c r="EH91" i="19"/>
  <c r="AV31" i="19"/>
  <c r="AW56" i="15"/>
  <c r="AW56" i="16"/>
  <c r="AP149" i="14"/>
  <c r="AR70" i="15"/>
  <c r="AV45" i="15"/>
  <c r="AV66" i="15"/>
  <c r="BZ218" i="15"/>
  <c r="AV55" i="16"/>
  <c r="AW42" i="19"/>
  <c r="AX56" i="18"/>
  <c r="EL108" i="19"/>
  <c r="AT108" i="19"/>
  <c r="EG118" i="19"/>
  <c r="AR139" i="12"/>
  <c r="BA54" i="15"/>
  <c r="AY40" i="15"/>
  <c r="AY61" i="15"/>
  <c r="AS72" i="19"/>
  <c r="EM95" i="19"/>
  <c r="EN95" i="19"/>
  <c r="EP60" i="18"/>
  <c r="FV60" i="18" s="1"/>
  <c r="AR145" i="14"/>
  <c r="AR141" i="14"/>
  <c r="AJ161" i="14"/>
  <c r="EH114" i="19"/>
  <c r="EH76" i="19"/>
  <c r="EH78" i="19"/>
  <c r="BA32" i="15"/>
  <c r="BA33" i="15"/>
  <c r="BA34" i="15"/>
  <c r="AR144" i="12"/>
  <c r="AR142" i="12"/>
  <c r="AR104" i="12"/>
  <c r="AP225" i="14" a="1"/>
  <c r="AP225" i="14" s="1"/>
  <c r="AP226" i="14"/>
  <c r="AR95" i="12"/>
  <c r="AR169" i="12"/>
  <c r="AN72" i="16"/>
  <c r="AN73" i="16"/>
  <c r="AP150" i="12"/>
  <c r="AP97" i="12"/>
  <c r="AT124" i="14"/>
  <c r="AU33" i="19"/>
  <c r="AU68" i="19"/>
  <c r="AW19" i="19"/>
  <c r="EN19" i="19"/>
  <c r="AT77" i="19"/>
  <c r="AQ70" i="15"/>
  <c r="EB125" i="19"/>
  <c r="EB126" i="19"/>
  <c r="AT82" i="19"/>
  <c r="AT84" i="19"/>
  <c r="AY69" i="18"/>
  <c r="EQ69" i="18"/>
  <c r="AU46" i="16"/>
  <c r="AU77" i="16"/>
  <c r="CA77" i="16" s="1"/>
  <c r="AQ106" i="19"/>
  <c r="AQ109" i="19"/>
  <c r="AP79" i="19"/>
  <c r="AP113" i="19"/>
  <c r="EJ111" i="19"/>
  <c r="EJ59" i="19"/>
  <c r="BA18" i="16"/>
  <c r="BB25" i="16"/>
  <c r="AV28" i="19"/>
  <c r="BD22" i="15"/>
  <c r="BD23" i="15"/>
  <c r="AQ96" i="12"/>
  <c r="AN69" i="15"/>
  <c r="AN71" i="15"/>
  <c r="AP70" i="15"/>
  <c r="BD22" i="16"/>
  <c r="BD23" i="16"/>
  <c r="AT34" i="19"/>
  <c r="AP149" i="12"/>
  <c r="EK34" i="19"/>
  <c r="EM35" i="19"/>
  <c r="EN44" i="19"/>
  <c r="BB41" i="16"/>
  <c r="AK155" i="12"/>
  <c r="AP150" i="14"/>
  <c r="AP97" i="14"/>
  <c r="BC7" i="16"/>
  <c r="AX17" i="19"/>
  <c r="BB19" i="15"/>
  <c r="BB14" i="15"/>
  <c r="BB16" i="15"/>
  <c r="AR142" i="14"/>
  <c r="AR144" i="14"/>
  <c r="AP148" i="14"/>
  <c r="AS71" i="19"/>
  <c r="EN69" i="19"/>
  <c r="EN61" i="18"/>
  <c r="EN64" i="18"/>
  <c r="AJ119" i="19"/>
  <c r="AJ121" i="19"/>
  <c r="AJ124" i="19"/>
  <c r="AJ123" i="19"/>
  <c r="AW126" i="12"/>
  <c r="AK156" i="14"/>
  <c r="AK158" i="14"/>
  <c r="AX60" i="15"/>
  <c r="AP81" i="19"/>
  <c r="AO72" i="16"/>
  <c r="AO73" i="16"/>
  <c r="AT220" i="15"/>
  <c r="AT221" i="15" s="1"/>
  <c r="AT234" i="15" s="1"/>
  <c r="BA217" i="16"/>
  <c r="AP151" i="12"/>
  <c r="AP98" i="12"/>
  <c r="EN27" i="19"/>
  <c r="EN29" i="19"/>
  <c r="EN32" i="19"/>
  <c r="BC24" i="15"/>
  <c r="AQ70" i="16"/>
  <c r="AQ96" i="14"/>
  <c r="AZ233" i="16" l="1"/>
  <c r="AO233" i="14"/>
  <c r="AO234" i="14" s="1"/>
  <c r="AP232" i="14"/>
  <c r="AP233" i="14"/>
  <c r="AP234" i="14" s="1"/>
  <c r="EM67" i="19"/>
  <c r="EK78" i="18"/>
  <c r="EK77" i="18"/>
  <c r="BB219" i="16"/>
  <c r="BB230" i="16" s="1"/>
  <c r="CH74" i="16"/>
  <c r="CH219" i="16" s="1"/>
  <c r="CH230" i="16" s="1"/>
  <c r="AW48" i="16"/>
  <c r="EK75" i="19"/>
  <c r="AP115" i="19"/>
  <c r="AX126" i="12"/>
  <c r="EI79" i="19"/>
  <c r="AZ69" i="18"/>
  <c r="ER69" i="18"/>
  <c r="AW105" i="19"/>
  <c r="EO105" i="19"/>
  <c r="EL67" i="19"/>
  <c r="AZ61" i="15"/>
  <c r="AR127" i="14"/>
  <c r="EK25" i="19"/>
  <c r="EK72" i="19"/>
  <c r="EK86" i="19"/>
  <c r="AT59" i="19"/>
  <c r="BB15" i="16"/>
  <c r="AV65" i="15"/>
  <c r="AV167" i="15" s="1"/>
  <c r="EM73" i="18"/>
  <c r="AR97" i="19"/>
  <c r="AR100" i="19"/>
  <c r="AS114" i="14"/>
  <c r="AU108" i="19"/>
  <c r="EM108" i="19"/>
  <c r="AZ60" i="15"/>
  <c r="AV113" i="14"/>
  <c r="AQ98" i="14"/>
  <c r="AQ151" i="14"/>
  <c r="AY42" i="16"/>
  <c r="AY76" i="16"/>
  <c r="CE76" i="16" s="1"/>
  <c r="AY75" i="16"/>
  <c r="CE75" i="16" s="1"/>
  <c r="EM98" i="19"/>
  <c r="AU98" i="19"/>
  <c r="CB55" i="15"/>
  <c r="AV218" i="15"/>
  <c r="AZ60" i="18"/>
  <c r="CF60" i="18" s="1"/>
  <c r="EE120" i="19"/>
  <c r="EE122" i="19"/>
  <c r="BA231" i="16"/>
  <c r="BA233" i="16" s="1"/>
  <c r="AQ154" i="12"/>
  <c r="EB128" i="19"/>
  <c r="BA11" i="16"/>
  <c r="AR108" i="12"/>
  <c r="AR110" i="12"/>
  <c r="EM107" i="19"/>
  <c r="AU107" i="19"/>
  <c r="EI90" i="19"/>
  <c r="EI91" i="19"/>
  <c r="AS143" i="14"/>
  <c r="AS143" i="12"/>
  <c r="AR152" i="12"/>
  <c r="AR99" i="12"/>
  <c r="EP54" i="18"/>
  <c r="EP53" i="18"/>
  <c r="AU77" i="19"/>
  <c r="CF233" i="16"/>
  <c r="EL34" i="19"/>
  <c r="AT114" i="14"/>
  <c r="AT146" i="14"/>
  <c r="EN35" i="19"/>
  <c r="AP118" i="19"/>
  <c r="AR101" i="14"/>
  <c r="AX50" i="18"/>
  <c r="BB217" i="15"/>
  <c r="BE22" i="15"/>
  <c r="BE23" i="15"/>
  <c r="EI106" i="19"/>
  <c r="EI109" i="19"/>
  <c r="AR152" i="14"/>
  <c r="AR99" i="14"/>
  <c r="AW66" i="16"/>
  <c r="AW45" i="16"/>
  <c r="AT133" i="14"/>
  <c r="AT129" i="14"/>
  <c r="AR105" i="12"/>
  <c r="AW55" i="16"/>
  <c r="AZ39" i="16"/>
  <c r="AT106" i="12"/>
  <c r="AT106" i="14"/>
  <c r="EI81" i="19"/>
  <c r="EH118" i="19"/>
  <c r="EQ62" i="18"/>
  <c r="AY62" i="18"/>
  <c r="AL156" i="14"/>
  <c r="AL158" i="14"/>
  <c r="AY42" i="15"/>
  <c r="AR76" i="19"/>
  <c r="AR78" i="19"/>
  <c r="EK82" i="19"/>
  <c r="EK84" i="19"/>
  <c r="AY18" i="19"/>
  <c r="AY20" i="19"/>
  <c r="AT60" i="19"/>
  <c r="AW55" i="19"/>
  <c r="AW56" i="19"/>
  <c r="AW54" i="19"/>
  <c r="AW28" i="19"/>
  <c r="BB18" i="16"/>
  <c r="AQ151" i="12"/>
  <c r="AQ98" i="12"/>
  <c r="AV166" i="15"/>
  <c r="BA35" i="16"/>
  <c r="AR106" i="19"/>
  <c r="AR109" i="19"/>
  <c r="AT143" i="12"/>
  <c r="AT143" i="14"/>
  <c r="AT70" i="19"/>
  <c r="BD7" i="15"/>
  <c r="AR110" i="14"/>
  <c r="AR108" i="14"/>
  <c r="AM126" i="19"/>
  <c r="AX125" i="12"/>
  <c r="EN28" i="19"/>
  <c r="AL164" i="12"/>
  <c r="AL165" i="12"/>
  <c r="AR101" i="12"/>
  <c r="AX68" i="18"/>
  <c r="EP68" i="18"/>
  <c r="AV94" i="14"/>
  <c r="BD24" i="15"/>
  <c r="BA20" i="16"/>
  <c r="AP116" i="19"/>
  <c r="AK164" i="14"/>
  <c r="AK165" i="14"/>
  <c r="AW45" i="15"/>
  <c r="AW66" i="15"/>
  <c r="EN21" i="19"/>
  <c r="AT128" i="14"/>
  <c r="AT128" i="12"/>
  <c r="AW55" i="15"/>
  <c r="EI80" i="19"/>
  <c r="AV59" i="16"/>
  <c r="AR93" i="19"/>
  <c r="EJ94" i="19"/>
  <c r="AR94" i="19"/>
  <c r="EJ93" i="19"/>
  <c r="AY53" i="18"/>
  <c r="AY54" i="18"/>
  <c r="BB54" i="15"/>
  <c r="AW51" i="18"/>
  <c r="AW49" i="18"/>
  <c r="AW72" i="18"/>
  <c r="AX64" i="15"/>
  <c r="AX64" i="16"/>
  <c r="AZ16" i="19"/>
  <c r="AX27" i="19"/>
  <c r="AX32" i="19"/>
  <c r="AX29" i="19"/>
  <c r="BB217" i="16"/>
  <c r="AR100" i="12"/>
  <c r="AZ21" i="16"/>
  <c r="AU220" i="16"/>
  <c r="AU221" i="16" s="1"/>
  <c r="AU234" i="16" s="1"/>
  <c r="AV21" i="19"/>
  <c r="AV113" i="12"/>
  <c r="BA215" i="16"/>
  <c r="AT139" i="14"/>
  <c r="AQ154" i="14"/>
  <c r="AT136" i="12"/>
  <c r="AU68" i="15"/>
  <c r="AQ150" i="12"/>
  <c r="AQ97" i="12"/>
  <c r="AY43" i="15"/>
  <c r="EM83" i="19"/>
  <c r="AU83" i="19"/>
  <c r="AP117" i="19"/>
  <c r="AS146" i="14"/>
  <c r="AU86" i="19"/>
  <c r="AU25" i="19"/>
  <c r="AW67" i="18"/>
  <c r="EO67" i="18"/>
  <c r="AT116" i="14"/>
  <c r="AT116" i="12"/>
  <c r="AQ149" i="14"/>
  <c r="AK162" i="14"/>
  <c r="AK160" i="14"/>
  <c r="BB32" i="15"/>
  <c r="BB34" i="15"/>
  <c r="BB33" i="15"/>
  <c r="EN54" i="19"/>
  <c r="EN56" i="19"/>
  <c r="EN55" i="19"/>
  <c r="EN37" i="19"/>
  <c r="AS109" i="12"/>
  <c r="BC14" i="15"/>
  <c r="BC19" i="15"/>
  <c r="BC16" i="15"/>
  <c r="BB54" i="16"/>
  <c r="AS124" i="14"/>
  <c r="AT104" i="12"/>
  <c r="AQ79" i="19"/>
  <c r="AV218" i="16"/>
  <c r="CB55" i="16"/>
  <c r="AR72" i="15"/>
  <c r="EO18" i="19"/>
  <c r="EO20" i="19"/>
  <c r="CA218" i="16"/>
  <c r="AP72" i="16"/>
  <c r="AP73" i="16"/>
  <c r="AY60" i="15"/>
  <c r="EP17" i="19"/>
  <c r="BE6" i="16"/>
  <c r="EM33" i="19"/>
  <c r="EM68" i="19"/>
  <c r="AU99" i="19"/>
  <c r="EM99" i="19"/>
  <c r="AY56" i="18"/>
  <c r="AY58" i="18"/>
  <c r="AZ47" i="16"/>
  <c r="AW31" i="19"/>
  <c r="AW37" i="19"/>
  <c r="AV123" i="12"/>
  <c r="CB123" i="12" s="1"/>
  <c r="AR100" i="14"/>
  <c r="AU220" i="15"/>
  <c r="AU221" i="15" s="1"/>
  <c r="AU234" i="15" s="1"/>
  <c r="AZ38" i="19"/>
  <c r="AZ40" i="19"/>
  <c r="AZ39" i="19"/>
  <c r="BA11" i="15"/>
  <c r="AQ150" i="14"/>
  <c r="AQ97" i="14"/>
  <c r="EI74" i="18"/>
  <c r="EI76" i="18"/>
  <c r="AN125" i="19"/>
  <c r="EI76" i="19"/>
  <c r="EI114" i="19"/>
  <c r="EI78" i="19"/>
  <c r="EN70" i="18"/>
  <c r="EN66" i="18"/>
  <c r="AS136" i="12"/>
  <c r="AX19" i="19"/>
  <c r="BC9" i="16"/>
  <c r="EP57" i="18"/>
  <c r="AX57" i="18"/>
  <c r="AX69" i="19"/>
  <c r="AK163" i="12"/>
  <c r="AK159" i="12"/>
  <c r="AQ149" i="12"/>
  <c r="AU68" i="16"/>
  <c r="AT131" i="14"/>
  <c r="AT131" i="12"/>
  <c r="BA215" i="15"/>
  <c r="AT109" i="14"/>
  <c r="AT109" i="12"/>
  <c r="AQ80" i="19"/>
  <c r="AP69" i="16"/>
  <c r="AP71" i="16"/>
  <c r="EP20" i="19"/>
  <c r="EP18" i="19"/>
  <c r="BD7" i="16"/>
  <c r="AW103" i="12"/>
  <c r="AU135" i="14"/>
  <c r="AX56" i="16"/>
  <c r="AX56" i="15"/>
  <c r="EH117" i="19"/>
  <c r="EO69" i="19"/>
  <c r="AX58" i="16"/>
  <c r="AX58" i="15"/>
  <c r="AY17" i="19"/>
  <c r="AT104" i="19"/>
  <c r="EO27" i="19"/>
  <c r="EO32" i="19"/>
  <c r="EO29" i="19"/>
  <c r="BB32" i="16"/>
  <c r="BB34" i="16"/>
  <c r="BB33" i="16"/>
  <c r="AV46" i="15"/>
  <c r="AZ21" i="15"/>
  <c r="AS116" i="14"/>
  <c r="AS116" i="12"/>
  <c r="AK130" i="19"/>
  <c r="AK131" i="19"/>
  <c r="AK129" i="19"/>
  <c r="EO61" i="18"/>
  <c r="EO64" i="18"/>
  <c r="AN120" i="19"/>
  <c r="AN122" i="19"/>
  <c r="AV96" i="19"/>
  <c r="EO41" i="19"/>
  <c r="AW66" i="18"/>
  <c r="AW70" i="18"/>
  <c r="BE6" i="15"/>
  <c r="AQ113" i="19"/>
  <c r="AX216" i="15"/>
  <c r="AW166" i="16"/>
  <c r="AS140" i="14"/>
  <c r="AS140" i="12"/>
  <c r="AU82" i="19"/>
  <c r="AU84" i="19"/>
  <c r="AT119" i="14"/>
  <c r="AT119" i="12"/>
  <c r="EN36" i="19"/>
  <c r="AS106" i="14"/>
  <c r="AS106" i="12"/>
  <c r="AT93" i="12"/>
  <c r="AT147" i="12"/>
  <c r="EN31" i="19"/>
  <c r="AL155" i="12"/>
  <c r="AX61" i="18"/>
  <c r="AX64" i="18"/>
  <c r="AJ128" i="19"/>
  <c r="AR107" i="14"/>
  <c r="AR111" i="14"/>
  <c r="BB15" i="15"/>
  <c r="AK157" i="12"/>
  <c r="AK161" i="12"/>
  <c r="AV30" i="19"/>
  <c r="AK155" i="14"/>
  <c r="AW21" i="19"/>
  <c r="AS128" i="12"/>
  <c r="AS128" i="14"/>
  <c r="AQ81" i="19"/>
  <c r="EK70" i="19"/>
  <c r="AW103" i="14"/>
  <c r="AV103" i="14"/>
  <c r="AU73" i="18"/>
  <c r="AM119" i="19"/>
  <c r="AM121" i="19"/>
  <c r="AM123" i="19"/>
  <c r="AM124" i="19"/>
  <c r="BC41" i="15"/>
  <c r="AR95" i="14"/>
  <c r="AQ226" i="14"/>
  <c r="AQ232" i="14" s="1"/>
  <c r="AQ225" i="14" a="1"/>
  <c r="AQ225" i="14" s="1"/>
  <c r="EQ16" i="19"/>
  <c r="AW94" i="12"/>
  <c r="BB9" i="16"/>
  <c r="AW36" i="19"/>
  <c r="BC14" i="16"/>
  <c r="BC19" i="16"/>
  <c r="BC16" i="16"/>
  <c r="BC74" i="16"/>
  <c r="EJ102" i="19"/>
  <c r="EJ101" i="19"/>
  <c r="AR102" i="19"/>
  <c r="AR101" i="19"/>
  <c r="EJ103" i="19"/>
  <c r="AR103" i="19"/>
  <c r="AL120" i="19"/>
  <c r="AL122" i="19"/>
  <c r="AW71" i="18"/>
  <c r="EQ40" i="19"/>
  <c r="EQ39" i="19"/>
  <c r="EQ38" i="19"/>
  <c r="AR110" i="19"/>
  <c r="AR111" i="19"/>
  <c r="AR112" i="19"/>
  <c r="BC25" i="16"/>
  <c r="AV49" i="15"/>
  <c r="AW137" i="12"/>
  <c r="AW137" i="14"/>
  <c r="AY43" i="16"/>
  <c r="AS93" i="14"/>
  <c r="AS147" i="14"/>
  <c r="AV135" i="12"/>
  <c r="AW62" i="15"/>
  <c r="AY47" i="16"/>
  <c r="AL160" i="12"/>
  <c r="AL162" i="12"/>
  <c r="AU26" i="19"/>
  <c r="AU87" i="19"/>
  <c r="AN126" i="19"/>
  <c r="AT114" i="12"/>
  <c r="AT146" i="12"/>
  <c r="EM23" i="19"/>
  <c r="BC10" i="16"/>
  <c r="AS70" i="15"/>
  <c r="AS104" i="14"/>
  <c r="AS109" i="14"/>
  <c r="AW138" i="14"/>
  <c r="AW138" i="12"/>
  <c r="AR111" i="12"/>
  <c r="AR107" i="12"/>
  <c r="BB18" i="15"/>
  <c r="BC41" i="16"/>
  <c r="AT75" i="19"/>
  <c r="BE22" i="16"/>
  <c r="BE23" i="16"/>
  <c r="AW67" i="16"/>
  <c r="AW44" i="16"/>
  <c r="AM156" i="12"/>
  <c r="AM158" i="12"/>
  <c r="AP74" i="18"/>
  <c r="AP76" i="18"/>
  <c r="EL57" i="19"/>
  <c r="AP169" i="14"/>
  <c r="AS131" i="12"/>
  <c r="AS131" i="14"/>
  <c r="AT104" i="14"/>
  <c r="AX58" i="18"/>
  <c r="AV33" i="19"/>
  <c r="AV68" i="19"/>
  <c r="CA218" i="15"/>
  <c r="AR96" i="12"/>
  <c r="AR90" i="19"/>
  <c r="AR91" i="19"/>
  <c r="AV103" i="12"/>
  <c r="AV77" i="16"/>
  <c r="CB77" i="16" s="1"/>
  <c r="AV46" i="16"/>
  <c r="AU34" i="19"/>
  <c r="AQ148" i="14"/>
  <c r="EK85" i="19"/>
  <c r="EK71" i="19"/>
  <c r="EK24" i="19"/>
  <c r="AT58" i="19"/>
  <c r="AX216" i="16"/>
  <c r="AZ40" i="16"/>
  <c r="AS119" i="14"/>
  <c r="AS119" i="12"/>
  <c r="EO50" i="18"/>
  <c r="BB9" i="15"/>
  <c r="BA20" i="15"/>
  <c r="AT140" i="12"/>
  <c r="AT140" i="14"/>
  <c r="AW125" i="14"/>
  <c r="EI97" i="19"/>
  <c r="EI100" i="19"/>
  <c r="BA17" i="15"/>
  <c r="BA17" i="16"/>
  <c r="AR139" i="14"/>
  <c r="AU24" i="19"/>
  <c r="AU85" i="19"/>
  <c r="AR105" i="14"/>
  <c r="EQ60" i="18"/>
  <c r="FW60" i="18" s="1"/>
  <c r="AS104" i="12"/>
  <c r="AW48" i="15"/>
  <c r="BD24" i="16"/>
  <c r="AW44" i="15"/>
  <c r="AW67" i="15"/>
  <c r="AU57" i="19"/>
  <c r="AU72" i="19"/>
  <c r="EL77" i="19"/>
  <c r="AR148" i="12"/>
  <c r="EP56" i="18"/>
  <c r="EP58" i="18"/>
  <c r="AX41" i="19"/>
  <c r="ER63" i="18"/>
  <c r="AZ63" i="18"/>
  <c r="AR96" i="14"/>
  <c r="AW65" i="16"/>
  <c r="EL23" i="19"/>
  <c r="EN51" i="18"/>
  <c r="EN72" i="18"/>
  <c r="EN49" i="18"/>
  <c r="EL89" i="19"/>
  <c r="EK26" i="19"/>
  <c r="EK73" i="19"/>
  <c r="EK87" i="19"/>
  <c r="AU89" i="19"/>
  <c r="AZ40" i="15"/>
  <c r="AW35" i="19"/>
  <c r="AQ153" i="12"/>
  <c r="EH116" i="19"/>
  <c r="AS114" i="12"/>
  <c r="AS146" i="12"/>
  <c r="EC120" i="19"/>
  <c r="EC122" i="19"/>
  <c r="AR229" i="14"/>
  <c r="AS127" i="12"/>
  <c r="AZ11" i="15"/>
  <c r="AZ35" i="16"/>
  <c r="EJ74" i="18"/>
  <c r="EJ76" i="18"/>
  <c r="BC25" i="15"/>
  <c r="AQ153" i="14"/>
  <c r="AV65" i="16"/>
  <c r="AT73" i="19"/>
  <c r="AS95" i="12"/>
  <c r="AS169" i="12"/>
  <c r="AV59" i="15"/>
  <c r="CG231" i="16"/>
  <c r="CG232" i="16" s="1"/>
  <c r="AU123" i="14"/>
  <c r="CA123" i="14" s="1"/>
  <c r="AV49" i="16"/>
  <c r="EH113" i="19"/>
  <c r="EM30" i="19"/>
  <c r="AR70" i="16"/>
  <c r="BC9" i="15"/>
  <c r="CG233" i="16" l="1"/>
  <c r="AQ233" i="14"/>
  <c r="AQ234" i="14" s="1"/>
  <c r="BA232" i="16"/>
  <c r="EM78" i="18"/>
  <c r="EM77" i="18"/>
  <c r="BE8" i="16"/>
  <c r="BE10" i="16"/>
  <c r="EL78" i="18"/>
  <c r="EL77" i="18"/>
  <c r="AT77" i="18"/>
  <c r="AT78" i="18"/>
  <c r="AX71" i="18"/>
  <c r="BE8" i="15"/>
  <c r="BE10" i="15"/>
  <c r="AS152" i="14"/>
  <c r="AS99" i="14"/>
  <c r="BE25" i="15"/>
  <c r="AX66" i="18"/>
  <c r="AX70" i="18"/>
  <c r="BA60" i="18"/>
  <c r="CG60" i="18" s="1"/>
  <c r="EL26" i="19"/>
  <c r="EL87" i="19"/>
  <c r="EL73" i="19"/>
  <c r="AU60" i="19"/>
  <c r="AW49" i="15"/>
  <c r="AS105" i="12"/>
  <c r="AS96" i="14"/>
  <c r="EM25" i="19"/>
  <c r="EM86" i="19"/>
  <c r="AS95" i="14"/>
  <c r="AS74" i="18"/>
  <c r="AS76" i="18"/>
  <c r="BC219" i="16"/>
  <c r="BC230" i="16" s="1"/>
  <c r="CI74" i="16"/>
  <c r="CI219" i="16" s="1"/>
  <c r="CI230" i="16" s="1"/>
  <c r="EQ18" i="19"/>
  <c r="EQ20" i="19"/>
  <c r="BA35" i="15"/>
  <c r="AK157" i="14"/>
  <c r="AV34" i="19"/>
  <c r="AJ131" i="19"/>
  <c r="AJ129" i="19"/>
  <c r="AJ130" i="19"/>
  <c r="AW113" i="12"/>
  <c r="EO44" i="19"/>
  <c r="AX126" i="14"/>
  <c r="EO54" i="19"/>
  <c r="EO56" i="19"/>
  <c r="EO55" i="19"/>
  <c r="EO36" i="19"/>
  <c r="AZ53" i="18"/>
  <c r="AZ54" i="18"/>
  <c r="AX137" i="12"/>
  <c r="AX137" i="14"/>
  <c r="BA13" i="15"/>
  <c r="AR151" i="14"/>
  <c r="AR98" i="14"/>
  <c r="AX48" i="15"/>
  <c r="EQ56" i="18"/>
  <c r="BF6" i="16"/>
  <c r="CB218" i="16"/>
  <c r="BC217" i="15"/>
  <c r="AY216" i="15"/>
  <c r="EP27" i="19"/>
  <c r="EP29" i="19"/>
  <c r="EP32" i="19"/>
  <c r="EQ53" i="18"/>
  <c r="EQ54" i="18"/>
  <c r="EN30" i="19"/>
  <c r="AS99" i="12"/>
  <c r="AS152" i="12"/>
  <c r="BB20" i="16"/>
  <c r="AY19" i="19"/>
  <c r="AX45" i="16"/>
  <c r="AX66" i="16"/>
  <c r="AS76" i="19"/>
  <c r="AS78" i="19"/>
  <c r="ER60" i="18"/>
  <c r="FX60" i="18" s="1"/>
  <c r="AT110" i="14"/>
  <c r="AT108" i="14"/>
  <c r="BB231" i="16"/>
  <c r="BB233" i="16" s="1"/>
  <c r="AV73" i="18"/>
  <c r="AZ13" i="15"/>
  <c r="AX44" i="19"/>
  <c r="AU59" i="19"/>
  <c r="AW46" i="15"/>
  <c r="EI113" i="19"/>
  <c r="AV68" i="16"/>
  <c r="AS105" i="14"/>
  <c r="AS142" i="14"/>
  <c r="AS144" i="14"/>
  <c r="AW65" i="15"/>
  <c r="AW167" i="15" s="1"/>
  <c r="BC54" i="16"/>
  <c r="AS118" i="12"/>
  <c r="AS120" i="12"/>
  <c r="BC32" i="16"/>
  <c r="BC33" i="16"/>
  <c r="BC34" i="16"/>
  <c r="EQ17" i="19"/>
  <c r="AX62" i="15"/>
  <c r="AW23" i="19"/>
  <c r="BB17" i="15"/>
  <c r="AS101" i="14"/>
  <c r="BF6" i="15"/>
  <c r="EO43" i="19"/>
  <c r="AZ62" i="18"/>
  <c r="ER62" i="18"/>
  <c r="AM156" i="14"/>
  <c r="AM158" i="14"/>
  <c r="ED120" i="19"/>
  <c r="ED122" i="19"/>
  <c r="EN71" i="18"/>
  <c r="EJ81" i="19"/>
  <c r="AT105" i="12"/>
  <c r="BC32" i="15"/>
  <c r="BC34" i="15"/>
  <c r="BC33" i="15"/>
  <c r="AY61" i="18"/>
  <c r="AY64" i="18"/>
  <c r="AV108" i="19"/>
  <c r="EN108" i="19"/>
  <c r="AX31" i="19"/>
  <c r="EO72" i="18"/>
  <c r="EO49" i="18"/>
  <c r="EO51" i="18"/>
  <c r="EN23" i="19"/>
  <c r="AS97" i="19"/>
  <c r="AS100" i="19"/>
  <c r="AW135" i="12"/>
  <c r="AX45" i="15"/>
  <c r="AX66" i="15"/>
  <c r="AL160" i="14"/>
  <c r="AL162" i="14"/>
  <c r="BF23" i="15"/>
  <c r="BF22" i="15"/>
  <c r="AR154" i="14"/>
  <c r="EL75" i="19"/>
  <c r="AV220" i="15"/>
  <c r="AR227" i="14"/>
  <c r="AX138" i="12"/>
  <c r="AX138" i="14"/>
  <c r="EM34" i="19"/>
  <c r="EH115" i="19"/>
  <c r="EK110" i="19"/>
  <c r="AS110" i="19"/>
  <c r="AS111" i="19"/>
  <c r="EK112" i="19"/>
  <c r="AS112" i="19"/>
  <c r="EK111" i="19"/>
  <c r="AT145" i="12"/>
  <c r="AT141" i="12"/>
  <c r="AV83" i="19"/>
  <c r="EN83" i="19"/>
  <c r="AX42" i="19"/>
  <c r="AU104" i="19"/>
  <c r="BA40" i="15"/>
  <c r="EO71" i="18"/>
  <c r="EL60" i="19"/>
  <c r="BF22" i="16"/>
  <c r="BF23" i="16"/>
  <c r="AT147" i="14"/>
  <c r="AT93" i="14"/>
  <c r="EM24" i="19"/>
  <c r="EM85" i="19"/>
  <c r="AS144" i="12"/>
  <c r="AS142" i="12"/>
  <c r="AW166" i="15"/>
  <c r="AO72" i="15"/>
  <c r="AO73" i="15"/>
  <c r="AN156" i="12"/>
  <c r="AN158" i="12"/>
  <c r="AS120" i="14"/>
  <c r="AS118" i="14"/>
  <c r="BD14" i="16"/>
  <c r="BD19" i="16"/>
  <c r="BD16" i="16"/>
  <c r="AX62" i="16"/>
  <c r="AQ118" i="19"/>
  <c r="AW67" i="19"/>
  <c r="AS101" i="12"/>
  <c r="EO95" i="19"/>
  <c r="EO31" i="19"/>
  <c r="EP19" i="19"/>
  <c r="AQ117" i="19"/>
  <c r="BA39" i="15"/>
  <c r="EJ79" i="19"/>
  <c r="AY56" i="16"/>
  <c r="AY56" i="15"/>
  <c r="BE7" i="16"/>
  <c r="EQ68" i="18"/>
  <c r="AY68" i="18"/>
  <c r="AY61" i="16"/>
  <c r="AT139" i="12"/>
  <c r="AS133" i="12"/>
  <c r="AS129" i="12"/>
  <c r="BD41" i="15"/>
  <c r="EK103" i="19"/>
  <c r="AS102" i="19"/>
  <c r="EK101" i="19"/>
  <c r="AS101" i="19"/>
  <c r="EK102" i="19"/>
  <c r="AS103" i="19"/>
  <c r="AW30" i="19"/>
  <c r="AR97" i="14"/>
  <c r="AR150" i="14"/>
  <c r="AR113" i="19"/>
  <c r="BB17" i="16"/>
  <c r="AL164" i="14"/>
  <c r="AL165" i="14"/>
  <c r="AS100" i="12"/>
  <c r="AT141" i="14"/>
  <c r="AT145" i="14"/>
  <c r="AS148" i="12"/>
  <c r="AZ39" i="15"/>
  <c r="AW220" i="16"/>
  <c r="AU58" i="19"/>
  <c r="AS90" i="19"/>
  <c r="AS91" i="19"/>
  <c r="AV77" i="19"/>
  <c r="EC125" i="19"/>
  <c r="EC126" i="19"/>
  <c r="EJ90" i="19"/>
  <c r="EJ91" i="19"/>
  <c r="EL104" i="19"/>
  <c r="EM82" i="19"/>
  <c r="EM84" i="19"/>
  <c r="AR226" i="14"/>
  <c r="AR225" i="14" a="1"/>
  <c r="AR225" i="14" s="1"/>
  <c r="AM128" i="19"/>
  <c r="EP61" i="18"/>
  <c r="EP64" i="18"/>
  <c r="EN68" i="19"/>
  <c r="EN33" i="19"/>
  <c r="EK75" i="18"/>
  <c r="AQ115" i="19"/>
  <c r="BE7" i="15"/>
  <c r="EO42" i="19"/>
  <c r="AZ43" i="15"/>
  <c r="BD25" i="15"/>
  <c r="AN119" i="19"/>
  <c r="AN121" i="19"/>
  <c r="AN124" i="19"/>
  <c r="AN123" i="19"/>
  <c r="AW123" i="12"/>
  <c r="CC123" i="12" s="1"/>
  <c r="AW68" i="19"/>
  <c r="AW33" i="19"/>
  <c r="EJ80" i="19"/>
  <c r="AY62" i="16"/>
  <c r="AY50" i="18"/>
  <c r="EO19" i="19"/>
  <c r="BD14" i="15"/>
  <c r="BD19" i="15"/>
  <c r="BD16" i="15"/>
  <c r="AS108" i="12"/>
  <c r="AS110" i="12"/>
  <c r="AV23" i="19"/>
  <c r="AX37" i="19"/>
  <c r="BA16" i="19"/>
  <c r="AS129" i="14"/>
  <c r="AS133" i="14"/>
  <c r="AV89" i="19"/>
  <c r="AZ42" i="16"/>
  <c r="AZ76" i="16"/>
  <c r="CF76" i="16" s="1"/>
  <c r="AZ75" i="16"/>
  <c r="CF75" i="16" s="1"/>
  <c r="AR225" i="12" a="1"/>
  <c r="AR225" i="12" s="1"/>
  <c r="AR233" i="12" s="1"/>
  <c r="AR234" i="12" s="1"/>
  <c r="EL70" i="19"/>
  <c r="AS100" i="14"/>
  <c r="EE125" i="19"/>
  <c r="EE126" i="19"/>
  <c r="AV220" i="16"/>
  <c r="AV221" i="16" s="1"/>
  <c r="AV234" i="16" s="1"/>
  <c r="BA61" i="15"/>
  <c r="AR149" i="14"/>
  <c r="AX43" i="19"/>
  <c r="AR231" i="14"/>
  <c r="AU75" i="19"/>
  <c r="AR149" i="12"/>
  <c r="BE24" i="16"/>
  <c r="AO69" i="15"/>
  <c r="AO71" i="15"/>
  <c r="AY216" i="16"/>
  <c r="AX94" i="12"/>
  <c r="BC15" i="16"/>
  <c r="BB11" i="16"/>
  <c r="AR148" i="14"/>
  <c r="BD8" i="16"/>
  <c r="BD10" i="16"/>
  <c r="AT111" i="12"/>
  <c r="AT107" i="12"/>
  <c r="AM164" i="12"/>
  <c r="AM165" i="12"/>
  <c r="AY41" i="19"/>
  <c r="BB215" i="16"/>
  <c r="EO37" i="19"/>
  <c r="EM57" i="19"/>
  <c r="EM72" i="19"/>
  <c r="EP41" i="19"/>
  <c r="AR81" i="19"/>
  <c r="AQ116" i="19"/>
  <c r="BC18" i="15"/>
  <c r="AS110" i="14"/>
  <c r="AS108" i="14"/>
  <c r="AT231" i="14"/>
  <c r="AV67" i="19"/>
  <c r="AX35" i="19"/>
  <c r="AZ17" i="19"/>
  <c r="AW59" i="15"/>
  <c r="AQ72" i="15"/>
  <c r="AQ73" i="15"/>
  <c r="AR97" i="12"/>
  <c r="AR150" i="12"/>
  <c r="AS141" i="12"/>
  <c r="AS145" i="12"/>
  <c r="EG115" i="19"/>
  <c r="BA60" i="16"/>
  <c r="AS121" i="14"/>
  <c r="AS117" i="14"/>
  <c r="AR73" i="15"/>
  <c r="EJ76" i="19"/>
  <c r="EJ114" i="19"/>
  <c r="EJ78" i="19"/>
  <c r="AW124" i="12"/>
  <c r="AO164" i="14"/>
  <c r="AS107" i="12"/>
  <c r="AS111" i="12"/>
  <c r="BA13" i="16"/>
  <c r="AV221" i="15"/>
  <c r="AV234" i="15" s="1"/>
  <c r="EJ97" i="19"/>
  <c r="EJ100" i="19"/>
  <c r="AY58" i="16"/>
  <c r="AY58" i="15"/>
  <c r="ES69" i="18"/>
  <c r="BA69" i="18"/>
  <c r="AL155" i="14"/>
  <c r="AS106" i="19"/>
  <c r="AS109" i="19"/>
  <c r="AS115" i="12"/>
  <c r="EL25" i="19"/>
  <c r="EL72" i="19"/>
  <c r="EL86" i="19"/>
  <c r="AX95" i="19"/>
  <c r="AP72" i="15"/>
  <c r="AP73" i="15"/>
  <c r="BA21" i="15"/>
  <c r="BB11" i="15"/>
  <c r="EO96" i="19"/>
  <c r="AW96" i="19"/>
  <c r="EC119" i="19"/>
  <c r="EC124" i="19"/>
  <c r="EC123" i="19"/>
  <c r="EC121" i="19"/>
  <c r="AX44" i="15"/>
  <c r="AX67" i="15"/>
  <c r="AT105" i="14"/>
  <c r="AW46" i="16"/>
  <c r="AW77" i="16"/>
  <c r="CC77" i="16" s="1"/>
  <c r="BB20" i="15"/>
  <c r="AT115" i="12"/>
  <c r="AU73" i="19"/>
  <c r="BD8" i="15"/>
  <c r="BD10" i="15"/>
  <c r="AT142" i="12"/>
  <c r="AT144" i="12"/>
  <c r="AW73" i="18"/>
  <c r="BC18" i="16"/>
  <c r="AT107" i="14"/>
  <c r="AT111" i="14"/>
  <c r="AV98" i="19"/>
  <c r="EN98" i="19"/>
  <c r="AL125" i="19"/>
  <c r="AL126" i="19"/>
  <c r="EO28" i="19"/>
  <c r="AW94" i="14"/>
  <c r="AY69" i="19"/>
  <c r="AX21" i="19"/>
  <c r="AT129" i="12"/>
  <c r="AT133" i="12"/>
  <c r="BA39" i="19"/>
  <c r="BA38" i="19"/>
  <c r="BA40" i="19"/>
  <c r="AR80" i="19"/>
  <c r="BB215" i="15"/>
  <c r="AV123" i="14"/>
  <c r="CB123" i="14" s="1"/>
  <c r="AZ18" i="19"/>
  <c r="AZ20" i="19"/>
  <c r="AW218" i="15"/>
  <c r="CC55" i="15"/>
  <c r="BA40" i="16"/>
  <c r="AR154" i="12"/>
  <c r="AS145" i="14"/>
  <c r="AS141" i="14"/>
  <c r="AS117" i="12"/>
  <c r="AS121" i="12"/>
  <c r="AR114" i="19"/>
  <c r="AZ56" i="18"/>
  <c r="AZ58" i="18"/>
  <c r="EI118" i="19"/>
  <c r="BE24" i="15"/>
  <c r="AO156" i="14"/>
  <c r="AO158" i="14"/>
  <c r="AS111" i="14"/>
  <c r="AS107" i="14"/>
  <c r="BA39" i="16"/>
  <c r="CB218" i="15"/>
  <c r="ES63" i="18"/>
  <c r="BA63" i="18"/>
  <c r="AW49" i="16"/>
  <c r="EE119" i="19"/>
  <c r="EE123" i="19"/>
  <c r="EE124" i="19"/>
  <c r="EE121" i="19"/>
  <c r="AZ60" i="16"/>
  <c r="BC11" i="15"/>
  <c r="EL84" i="19"/>
  <c r="EL82" i="19"/>
  <c r="AR74" i="18"/>
  <c r="AR76" i="18"/>
  <c r="AR228" i="14"/>
  <c r="AU71" i="19"/>
  <c r="BA21" i="16"/>
  <c r="EK94" i="19"/>
  <c r="EK93" i="19"/>
  <c r="AS93" i="19"/>
  <c r="AS94" i="19"/>
  <c r="AV57" i="19"/>
  <c r="AX44" i="16"/>
  <c r="AX67" i="16"/>
  <c r="EL111" i="19"/>
  <c r="EL59" i="19"/>
  <c r="AT142" i="14"/>
  <c r="AT144" i="14"/>
  <c r="AU70" i="19"/>
  <c r="AQ169" i="14"/>
  <c r="AU124" i="12"/>
  <c r="AL157" i="12"/>
  <c r="AT169" i="12"/>
  <c r="AT95" i="12"/>
  <c r="AW113" i="14"/>
  <c r="EO66" i="18"/>
  <c r="EO70" i="18"/>
  <c r="BD41" i="16"/>
  <c r="AS132" i="14"/>
  <c r="AS130" i="14"/>
  <c r="AQ72" i="16"/>
  <c r="AQ73" i="16"/>
  <c r="AT117" i="12"/>
  <c r="AT121" i="12"/>
  <c r="ER38" i="19"/>
  <c r="ER40" i="19"/>
  <c r="ER39" i="19"/>
  <c r="AR79" i="19"/>
  <c r="AN156" i="14"/>
  <c r="AN158" i="14"/>
  <c r="EP69" i="19"/>
  <c r="AR69" i="15"/>
  <c r="AR71" i="15"/>
  <c r="AT132" i="14"/>
  <c r="AT130" i="14"/>
  <c r="AY57" i="18"/>
  <c r="EQ57" i="18"/>
  <c r="AS136" i="14"/>
  <c r="EL75" i="18"/>
  <c r="AZ43" i="16"/>
  <c r="AR153" i="12"/>
  <c r="AX54" i="19"/>
  <c r="AX56" i="19"/>
  <c r="AX55" i="19"/>
  <c r="AX36" i="19"/>
  <c r="ER16" i="19"/>
  <c r="AQ69" i="15"/>
  <c r="AQ71" i="15"/>
  <c r="BD25" i="16"/>
  <c r="AT120" i="12"/>
  <c r="AT118" i="12"/>
  <c r="EJ106" i="19"/>
  <c r="EJ109" i="19"/>
  <c r="AW59" i="16"/>
  <c r="EP50" i="18"/>
  <c r="EM77" i="19"/>
  <c r="EM75" i="18"/>
  <c r="EI116" i="19"/>
  <c r="AX55" i="15"/>
  <c r="AT70" i="15"/>
  <c r="BC54" i="15"/>
  <c r="EM89" i="19"/>
  <c r="EL24" i="19"/>
  <c r="EL71" i="19"/>
  <c r="EL85" i="19"/>
  <c r="AU93" i="12"/>
  <c r="AU147" i="12"/>
  <c r="AY126" i="12"/>
  <c r="AP69" i="15"/>
  <c r="AP71" i="15"/>
  <c r="AS96" i="12"/>
  <c r="AX105" i="19"/>
  <c r="EP105" i="19"/>
  <c r="EL58" i="19"/>
  <c r="EL110" i="19"/>
  <c r="AM162" i="12"/>
  <c r="AM160" i="12"/>
  <c r="EM26" i="19"/>
  <c r="EM73" i="19"/>
  <c r="EM87" i="19"/>
  <c r="AV107" i="19"/>
  <c r="EN107" i="19"/>
  <c r="BC217" i="16"/>
  <c r="AK163" i="14"/>
  <c r="AK159" i="14"/>
  <c r="AM155" i="12"/>
  <c r="AL159" i="12"/>
  <c r="AL163" i="12"/>
  <c r="EN96" i="19"/>
  <c r="AL119" i="19"/>
  <c r="AL124" i="19"/>
  <c r="AL121" i="19"/>
  <c r="AL123" i="19"/>
  <c r="AV68" i="15"/>
  <c r="EO35" i="19"/>
  <c r="AT75" i="18"/>
  <c r="AS130" i="12"/>
  <c r="AS132" i="12"/>
  <c r="AQ69" i="16"/>
  <c r="AQ71" i="16"/>
  <c r="AT117" i="14"/>
  <c r="AT121" i="14"/>
  <c r="AS139" i="12"/>
  <c r="AV99" i="19"/>
  <c r="EN99" i="19"/>
  <c r="AX125" i="14"/>
  <c r="AZ41" i="19"/>
  <c r="AR153" i="14"/>
  <c r="AX48" i="16"/>
  <c r="AV167" i="16"/>
  <c r="AT130" i="12"/>
  <c r="AT132" i="12"/>
  <c r="BC15" i="15"/>
  <c r="EP67" i="18"/>
  <c r="AX67" i="18"/>
  <c r="AV135" i="14"/>
  <c r="AR98" i="12"/>
  <c r="AR151" i="12"/>
  <c r="AY27" i="19"/>
  <c r="AY29" i="19"/>
  <c r="AY32" i="19"/>
  <c r="AX28" i="19"/>
  <c r="EI117" i="19"/>
  <c r="AT118" i="14"/>
  <c r="AT120" i="14"/>
  <c r="CC55" i="16"/>
  <c r="AW218" i="16"/>
  <c r="AW167" i="16"/>
  <c r="AX51" i="18"/>
  <c r="AX72" i="18"/>
  <c r="AX49" i="18"/>
  <c r="AT115" i="14"/>
  <c r="AY125" i="12"/>
  <c r="EB130" i="19"/>
  <c r="EB129" i="19"/>
  <c r="EB131" i="19"/>
  <c r="AS115" i="14"/>
  <c r="AY64" i="15"/>
  <c r="AY64" i="16"/>
  <c r="AZ61" i="16"/>
  <c r="AT110" i="12"/>
  <c r="AT108" i="12"/>
  <c r="AX55" i="16"/>
  <c r="CH231" i="16"/>
  <c r="CH233" i="16" s="1"/>
  <c r="AW221" i="16" l="1"/>
  <c r="AW234" i="16" s="1"/>
  <c r="CH232" i="16"/>
  <c r="AU78" i="18"/>
  <c r="AU77" i="18"/>
  <c r="AT152" i="14"/>
  <c r="AT99" i="14"/>
  <c r="BF8" i="15"/>
  <c r="BF10" i="15"/>
  <c r="AY28" i="19"/>
  <c r="AZ44" i="19"/>
  <c r="AS149" i="12"/>
  <c r="AY55" i="15"/>
  <c r="AY138" i="12"/>
  <c r="AY138" i="14"/>
  <c r="CD55" i="15"/>
  <c r="AX218" i="15"/>
  <c r="BA54" i="18"/>
  <c r="BA53" i="18"/>
  <c r="AV60" i="19"/>
  <c r="BA43" i="16"/>
  <c r="EL101" i="19"/>
  <c r="EL102" i="19"/>
  <c r="EL103" i="19"/>
  <c r="AT101" i="19"/>
  <c r="AT102" i="19"/>
  <c r="AT103" i="19"/>
  <c r="AZ126" i="12"/>
  <c r="BB60" i="18"/>
  <c r="CH60" i="18" s="1"/>
  <c r="BA41" i="19"/>
  <c r="AX113" i="14"/>
  <c r="AS69" i="15"/>
  <c r="AS71" i="15"/>
  <c r="EK106" i="19"/>
  <c r="EK109" i="19"/>
  <c r="ER57" i="18"/>
  <c r="AZ57" i="18"/>
  <c r="EP44" i="19"/>
  <c r="AU114" i="14"/>
  <c r="BC17" i="16"/>
  <c r="EL94" i="19"/>
  <c r="EL93" i="19"/>
  <c r="AT94" i="19"/>
  <c r="AT93" i="19"/>
  <c r="BB16" i="19"/>
  <c r="AV24" i="19"/>
  <c r="AV71" i="19"/>
  <c r="AV85" i="19"/>
  <c r="BE14" i="15"/>
  <c r="BE16" i="15"/>
  <c r="BE19" i="15"/>
  <c r="AY62" i="15"/>
  <c r="EK90" i="19"/>
  <c r="EK91" i="19"/>
  <c r="AT112" i="19"/>
  <c r="AT111" i="19"/>
  <c r="AT110" i="19"/>
  <c r="EK80" i="19"/>
  <c r="AY49" i="18"/>
  <c r="AY51" i="18"/>
  <c r="AY72" i="18"/>
  <c r="EJ116" i="19"/>
  <c r="AU140" i="14"/>
  <c r="AU140" i="12"/>
  <c r="BD18" i="16"/>
  <c r="EQ41" i="19"/>
  <c r="BF24" i="15"/>
  <c r="EN82" i="19"/>
  <c r="EN84" i="19"/>
  <c r="EN57" i="19"/>
  <c r="AN155" i="12"/>
  <c r="AS228" i="14"/>
  <c r="AZ47" i="15"/>
  <c r="BF7" i="16"/>
  <c r="AZ62" i="16"/>
  <c r="AT100" i="14"/>
  <c r="BB69" i="18"/>
  <c r="ET69" i="18"/>
  <c r="EP49" i="18"/>
  <c r="EP72" i="18"/>
  <c r="EP51" i="18"/>
  <c r="AX135" i="12"/>
  <c r="AT229" i="14"/>
  <c r="CC218" i="16"/>
  <c r="AY54" i="19"/>
  <c r="AY56" i="19"/>
  <c r="AY55" i="19"/>
  <c r="EQ27" i="19"/>
  <c r="EQ29" i="19"/>
  <c r="EQ32" i="19"/>
  <c r="AZ43" i="19"/>
  <c r="AN160" i="14"/>
  <c r="AN162" i="14"/>
  <c r="ES62" i="18"/>
  <c r="BA62" i="18"/>
  <c r="AT225" i="12" a="1"/>
  <c r="AT225" i="12" s="1"/>
  <c r="AT233" i="12" s="1"/>
  <c r="AT234" i="12" s="1"/>
  <c r="AT152" i="12"/>
  <c r="AT99" i="12"/>
  <c r="CC218" i="15"/>
  <c r="ES40" i="19"/>
  <c r="ES38" i="19"/>
  <c r="ES39" i="19"/>
  <c r="BB40" i="15"/>
  <c r="AX46" i="15"/>
  <c r="BB13" i="15"/>
  <c r="AW57" i="19"/>
  <c r="AZ61" i="18"/>
  <c r="AZ64" i="18"/>
  <c r="AT70" i="16"/>
  <c r="AU119" i="12"/>
  <c r="AU119" i="14"/>
  <c r="AY95" i="19"/>
  <c r="ES16" i="19"/>
  <c r="AV82" i="19"/>
  <c r="AV84" i="19"/>
  <c r="AS127" i="14"/>
  <c r="BD54" i="15"/>
  <c r="EK79" i="19"/>
  <c r="EP21" i="19"/>
  <c r="AU136" i="12"/>
  <c r="AN162" i="12"/>
  <c r="AN160" i="12"/>
  <c r="EN25" i="19"/>
  <c r="EN86" i="19"/>
  <c r="EN72" i="19"/>
  <c r="BC215" i="16"/>
  <c r="EP36" i="19"/>
  <c r="ER54" i="18"/>
  <c r="ER53" i="18"/>
  <c r="AU104" i="12"/>
  <c r="AT100" i="12"/>
  <c r="AZ27" i="19"/>
  <c r="AZ29" i="19"/>
  <c r="AZ32" i="19"/>
  <c r="BC17" i="15"/>
  <c r="AX49" i="16"/>
  <c r="AZ42" i="19"/>
  <c r="AU95" i="12"/>
  <c r="AY45" i="16"/>
  <c r="AY66" i="16"/>
  <c r="AZ125" i="12"/>
  <c r="AZ216" i="16"/>
  <c r="BB35" i="16"/>
  <c r="AT148" i="12"/>
  <c r="AX77" i="16"/>
  <c r="CD77" i="16" s="1"/>
  <c r="AX46" i="16"/>
  <c r="AO162" i="14"/>
  <c r="AO160" i="14"/>
  <c r="AN155" i="14"/>
  <c r="AU75" i="18"/>
  <c r="AT228" i="14"/>
  <c r="BB39" i="15"/>
  <c r="AW107" i="19"/>
  <c r="EO107" i="19"/>
  <c r="AW124" i="14"/>
  <c r="AV70" i="19"/>
  <c r="AR118" i="19"/>
  <c r="AW123" i="14"/>
  <c r="CC123" i="14" s="1"/>
  <c r="AU114" i="12"/>
  <c r="AU146" i="12"/>
  <c r="BD9" i="16"/>
  <c r="AS153" i="14"/>
  <c r="AZ64" i="15"/>
  <c r="AZ64" i="16"/>
  <c r="BA17" i="19"/>
  <c r="BD18" i="15"/>
  <c r="EO21" i="19"/>
  <c r="AZ216" i="15"/>
  <c r="AR233" i="14"/>
  <c r="AR234" i="14" s="1"/>
  <c r="BB61" i="15"/>
  <c r="AS79" i="19"/>
  <c r="BE41" i="16"/>
  <c r="AS154" i="12"/>
  <c r="AX65" i="16"/>
  <c r="AX167" i="16" s="1"/>
  <c r="BD217" i="16"/>
  <c r="AT76" i="19"/>
  <c r="AT78" i="19"/>
  <c r="EO99" i="19"/>
  <c r="AW99" i="19"/>
  <c r="AW83" i="19"/>
  <c r="EO83" i="19"/>
  <c r="EN24" i="19"/>
  <c r="EN85" i="19"/>
  <c r="EN71" i="19"/>
  <c r="BC215" i="15"/>
  <c r="AY67" i="15"/>
  <c r="AY44" i="15"/>
  <c r="AM162" i="14"/>
  <c r="AM160" i="14"/>
  <c r="AS150" i="14"/>
  <c r="AS97" i="14"/>
  <c r="AW24" i="19"/>
  <c r="AW71" i="19"/>
  <c r="AW85" i="19"/>
  <c r="AX65" i="15"/>
  <c r="AT101" i="12"/>
  <c r="EQ58" i="18"/>
  <c r="BA47" i="15"/>
  <c r="AU106" i="12"/>
  <c r="AU106" i="14"/>
  <c r="AY45" i="15"/>
  <c r="AY66" i="15"/>
  <c r="ER17" i="19"/>
  <c r="BC13" i="15"/>
  <c r="AS225" i="12" a="1"/>
  <c r="AS225" i="12" s="1"/>
  <c r="AS233" i="12" s="1"/>
  <c r="AS234" i="12" s="1"/>
  <c r="EM70" i="19"/>
  <c r="BA42" i="16"/>
  <c r="BA76" i="16"/>
  <c r="CG76" i="16" s="1"/>
  <c r="BA75" i="16"/>
  <c r="CG75" i="16" s="1"/>
  <c r="AR117" i="19"/>
  <c r="AX94" i="14"/>
  <c r="BE25" i="16"/>
  <c r="EM58" i="19"/>
  <c r="AW98" i="19"/>
  <c r="EO98" i="19"/>
  <c r="EN89" i="19"/>
  <c r="EJ117" i="19"/>
  <c r="AR169" i="14"/>
  <c r="BB21" i="16"/>
  <c r="AS80" i="19"/>
  <c r="BC11" i="16"/>
  <c r="AX166" i="16"/>
  <c r="BD32" i="16"/>
  <c r="BD33" i="16"/>
  <c r="BD34" i="16"/>
  <c r="BF24" i="16"/>
  <c r="AY44" i="16"/>
  <c r="AY67" i="16"/>
  <c r="AX103" i="12"/>
  <c r="AS154" i="14"/>
  <c r="AX166" i="15"/>
  <c r="AW220" i="15"/>
  <c r="AW221" i="15" s="1"/>
  <c r="AW234" i="15" s="1"/>
  <c r="AT101" i="14"/>
  <c r="AW68" i="15"/>
  <c r="AT127" i="14"/>
  <c r="AM164" i="14"/>
  <c r="AM165" i="14"/>
  <c r="AK161" i="14"/>
  <c r="CI231" i="16"/>
  <c r="CI232" i="16" s="1"/>
  <c r="AV93" i="12"/>
  <c r="AV147" i="12"/>
  <c r="ES60" i="18"/>
  <c r="FY60" i="18" s="1"/>
  <c r="AY35" i="19"/>
  <c r="AZ95" i="19"/>
  <c r="AY37" i="19"/>
  <c r="AT96" i="14"/>
  <c r="AO156" i="12"/>
  <c r="AO158" i="12"/>
  <c r="AW136" i="14"/>
  <c r="AS139" i="14"/>
  <c r="AS225" i="14" s="1" a="1"/>
  <c r="AS225" i="14" s="1"/>
  <c r="AR116" i="19"/>
  <c r="AY137" i="14"/>
  <c r="AY137" i="12"/>
  <c r="AV58" i="19"/>
  <c r="EE128" i="19"/>
  <c r="AY94" i="12"/>
  <c r="EQ67" i="18"/>
  <c r="AY67" i="18"/>
  <c r="AX23" i="19"/>
  <c r="EC128" i="19"/>
  <c r="BA43" i="15"/>
  <c r="BA47" i="16"/>
  <c r="EM59" i="19"/>
  <c r="AY43" i="19"/>
  <c r="BB13" i="16"/>
  <c r="AS151" i="14"/>
  <c r="AS98" i="14"/>
  <c r="AZ48" i="15"/>
  <c r="AX123" i="12"/>
  <c r="CD123" i="12" s="1"/>
  <c r="BD15" i="15"/>
  <c r="AN128" i="19"/>
  <c r="AR232" i="14"/>
  <c r="EN77" i="19"/>
  <c r="AT106" i="19"/>
  <c r="AT109" i="19"/>
  <c r="AS81" i="19"/>
  <c r="BA42" i="15"/>
  <c r="AS150" i="12"/>
  <c r="AS97" i="12"/>
  <c r="AU143" i="14"/>
  <c r="AU143" i="12"/>
  <c r="AY105" i="19"/>
  <c r="EQ105" i="19"/>
  <c r="BD74" i="16"/>
  <c r="BG22" i="16"/>
  <c r="BG23" i="16"/>
  <c r="AS113" i="19"/>
  <c r="AW25" i="19"/>
  <c r="AW86" i="19"/>
  <c r="AW72" i="19"/>
  <c r="BB232" i="16"/>
  <c r="EN34" i="19"/>
  <c r="EP55" i="19"/>
  <c r="EP54" i="19"/>
  <c r="EP56" i="19"/>
  <c r="EP35" i="19"/>
  <c r="AU131" i="14"/>
  <c r="AU131" i="12"/>
  <c r="AX49" i="15"/>
  <c r="BA60" i="15"/>
  <c r="BC231" i="16"/>
  <c r="BC233" i="16" s="1"/>
  <c r="BE9" i="15"/>
  <c r="AT96" i="12"/>
  <c r="AT72" i="15"/>
  <c r="BD54" i="16"/>
  <c r="AY125" i="14"/>
  <c r="AV104" i="19"/>
  <c r="AZ19" i="19"/>
  <c r="EO30" i="19"/>
  <c r="AL159" i="14"/>
  <c r="AL163" i="14"/>
  <c r="AO155" i="14"/>
  <c r="AZ69" i="19"/>
  <c r="BC20" i="15"/>
  <c r="EP43" i="19"/>
  <c r="EM104" i="19"/>
  <c r="AY44" i="19"/>
  <c r="BB39" i="16"/>
  <c r="AT90" i="19"/>
  <c r="AT91" i="19"/>
  <c r="AZ58" i="16"/>
  <c r="AZ58" i="15"/>
  <c r="BD217" i="15"/>
  <c r="EQ50" i="18"/>
  <c r="BE41" i="15"/>
  <c r="AZ42" i="15"/>
  <c r="AS153" i="12"/>
  <c r="AW34" i="19"/>
  <c r="EO68" i="19"/>
  <c r="EO33" i="19"/>
  <c r="AU146" i="14"/>
  <c r="BD15" i="16"/>
  <c r="EL112" i="19"/>
  <c r="EO73" i="18"/>
  <c r="AX33" i="19"/>
  <c r="AX68" i="19"/>
  <c r="BG6" i="15"/>
  <c r="AO165" i="14"/>
  <c r="AW87" i="19"/>
  <c r="AW26" i="19"/>
  <c r="AW73" i="19"/>
  <c r="AX96" i="19"/>
  <c r="EP96" i="19"/>
  <c r="AN164" i="12"/>
  <c r="AN165" i="12"/>
  <c r="AS70" i="16"/>
  <c r="AY21" i="19"/>
  <c r="EP31" i="19"/>
  <c r="AU124" i="14"/>
  <c r="AZ56" i="15"/>
  <c r="AZ56" i="16"/>
  <c r="ED125" i="19"/>
  <c r="ED126" i="19"/>
  <c r="AM155" i="14"/>
  <c r="EO57" i="19"/>
  <c r="AU104" i="14"/>
  <c r="AS149" i="14"/>
  <c r="AU147" i="14"/>
  <c r="AU93" i="14"/>
  <c r="AS229" i="14"/>
  <c r="AL128" i="19"/>
  <c r="AM159" i="12"/>
  <c r="AM163" i="12"/>
  <c r="AX30" i="19"/>
  <c r="AY36" i="19"/>
  <c r="AZ50" i="18"/>
  <c r="AM157" i="12"/>
  <c r="AL161" i="12"/>
  <c r="AT73" i="15"/>
  <c r="AY70" i="18"/>
  <c r="AY66" i="18"/>
  <c r="AT97" i="19"/>
  <c r="AT100" i="19"/>
  <c r="AY48" i="15"/>
  <c r="BC20" i="16"/>
  <c r="AW68" i="16"/>
  <c r="EM111" i="19"/>
  <c r="AL161" i="14"/>
  <c r="AL157" i="14"/>
  <c r="EJ113" i="19"/>
  <c r="EP42" i="19"/>
  <c r="EM112" i="19"/>
  <c r="EM60" i="19"/>
  <c r="AU116" i="14"/>
  <c r="AU116" i="12"/>
  <c r="EN67" i="19"/>
  <c r="AV26" i="19"/>
  <c r="AV87" i="19"/>
  <c r="AV73" i="19"/>
  <c r="AS98" i="12"/>
  <c r="AS151" i="12"/>
  <c r="BE14" i="16"/>
  <c r="BE19" i="16"/>
  <c r="BE16" i="16"/>
  <c r="EM71" i="19"/>
  <c r="BG22" i="15"/>
  <c r="BG23" i="15"/>
  <c r="EQ61" i="18"/>
  <c r="EQ64" i="18"/>
  <c r="EJ118" i="19"/>
  <c r="AX103" i="14"/>
  <c r="BF7" i="15"/>
  <c r="AW84" i="19"/>
  <c r="AW82" i="19"/>
  <c r="EQ69" i="19"/>
  <c r="EI115" i="19"/>
  <c r="EK76" i="19"/>
  <c r="EK114" i="19"/>
  <c r="EK78" i="19"/>
  <c r="EP28" i="19"/>
  <c r="AU109" i="12"/>
  <c r="AU109" i="14"/>
  <c r="AS226" i="14"/>
  <c r="ET63" i="18"/>
  <c r="BB63" i="18"/>
  <c r="AW89" i="19"/>
  <c r="AX59" i="16"/>
  <c r="AY31" i="19"/>
  <c r="AX218" i="16"/>
  <c r="CD55" i="16"/>
  <c r="AY126" i="14"/>
  <c r="BB35" i="15"/>
  <c r="ER68" i="18"/>
  <c r="AZ68" i="18"/>
  <c r="AY55" i="16"/>
  <c r="EO108" i="19"/>
  <c r="AW108" i="19"/>
  <c r="AX59" i="15"/>
  <c r="AU127" i="12"/>
  <c r="AV59" i="19"/>
  <c r="AY48" i="16"/>
  <c r="AW77" i="19"/>
  <c r="ER56" i="18"/>
  <c r="ER58" i="18"/>
  <c r="AN164" i="14"/>
  <c r="AN165" i="14"/>
  <c r="BB38" i="19"/>
  <c r="BB40" i="19"/>
  <c r="BB39" i="19"/>
  <c r="AX113" i="12"/>
  <c r="BD9" i="15"/>
  <c r="AS72" i="15"/>
  <c r="AS73" i="15"/>
  <c r="EP95" i="19"/>
  <c r="AV124" i="12"/>
  <c r="AY42" i="19"/>
  <c r="BA56" i="18"/>
  <c r="BA58" i="18"/>
  <c r="AV25" i="19"/>
  <c r="AV72" i="19"/>
  <c r="AV86" i="19"/>
  <c r="BD32" i="15"/>
  <c r="BD33" i="15"/>
  <c r="BD34" i="15"/>
  <c r="AY166" i="16"/>
  <c r="AM131" i="19"/>
  <c r="AM129" i="19"/>
  <c r="AM130" i="19"/>
  <c r="EK81" i="19"/>
  <c r="AW135" i="14"/>
  <c r="AT95" i="14"/>
  <c r="EM75" i="19"/>
  <c r="EK97" i="19"/>
  <c r="EK100" i="19"/>
  <c r="EN26" i="19"/>
  <c r="EN73" i="19"/>
  <c r="EN87" i="19"/>
  <c r="EN73" i="18"/>
  <c r="BB21" i="15"/>
  <c r="AS114" i="19"/>
  <c r="BB40" i="16"/>
  <c r="EP37" i="19"/>
  <c r="AU128" i="14"/>
  <c r="AU128" i="12"/>
  <c r="BG6" i="16"/>
  <c r="ED119" i="19"/>
  <c r="ED123" i="19"/>
  <c r="ED124" i="19"/>
  <c r="ED121" i="19"/>
  <c r="AV75" i="19"/>
  <c r="EQ19" i="19"/>
  <c r="EP66" i="18"/>
  <c r="EP70" i="18"/>
  <c r="BE54" i="15"/>
  <c r="EK74" i="18"/>
  <c r="EK76" i="18"/>
  <c r="BE9" i="16"/>
  <c r="BC232" i="16" l="1"/>
  <c r="AU99" i="14"/>
  <c r="AU152" i="14"/>
  <c r="EF120" i="19"/>
  <c r="EF122" i="19"/>
  <c r="AV77" i="18"/>
  <c r="AV78" i="18"/>
  <c r="EP67" i="19"/>
  <c r="AT148" i="14"/>
  <c r="AV106" i="14"/>
  <c r="AV106" i="12"/>
  <c r="AW139" i="14"/>
  <c r="AU118" i="12"/>
  <c r="AU120" i="12"/>
  <c r="EM102" i="19"/>
  <c r="AU102" i="19"/>
  <c r="EM101" i="19"/>
  <c r="AU101" i="19"/>
  <c r="AU103" i="19"/>
  <c r="EM103" i="19"/>
  <c r="CE55" i="16"/>
  <c r="AY218" i="16"/>
  <c r="AU96" i="12"/>
  <c r="BA56" i="16"/>
  <c r="BA56" i="15"/>
  <c r="BF41" i="15"/>
  <c r="EN70" i="19"/>
  <c r="AT113" i="19"/>
  <c r="AZ71" i="18"/>
  <c r="ER105" i="19"/>
  <c r="AZ105" i="19"/>
  <c r="BF25" i="16"/>
  <c r="BA61" i="16"/>
  <c r="AU110" i="14"/>
  <c r="AU108" i="14"/>
  <c r="AY123" i="12"/>
  <c r="CE123" i="12" s="1"/>
  <c r="EL106" i="19"/>
  <c r="EL109" i="19"/>
  <c r="AV131" i="12"/>
  <c r="AV131" i="14"/>
  <c r="AW114" i="12"/>
  <c r="AW146" i="12"/>
  <c r="AX83" i="19"/>
  <c r="EP83" i="19"/>
  <c r="AZ45" i="15"/>
  <c r="AZ66" i="15"/>
  <c r="ER69" i="19"/>
  <c r="BC69" i="18"/>
  <c r="EU69" i="18"/>
  <c r="BF8" i="16"/>
  <c r="BC35" i="16"/>
  <c r="AS116" i="19"/>
  <c r="BC21" i="15"/>
  <c r="AZ35" i="19"/>
  <c r="AT81" i="19"/>
  <c r="AU111" i="12"/>
  <c r="AU107" i="12"/>
  <c r="AU129" i="14"/>
  <c r="AU133" i="14"/>
  <c r="AY166" i="15"/>
  <c r="AR69" i="16"/>
  <c r="AR71" i="16"/>
  <c r="BA95" i="19"/>
  <c r="ET60" i="18"/>
  <c r="FZ60" i="18" s="1"/>
  <c r="BA216" i="16"/>
  <c r="EM74" i="18"/>
  <c r="EM76" i="18"/>
  <c r="AY218" i="15"/>
  <c r="CE55" i="15"/>
  <c r="AS69" i="16"/>
  <c r="AS71" i="16"/>
  <c r="BB56" i="18"/>
  <c r="AU144" i="12"/>
  <c r="AU142" i="12"/>
  <c r="AU118" i="14"/>
  <c r="AU120" i="14"/>
  <c r="AZ94" i="12"/>
  <c r="BC40" i="19"/>
  <c r="BC38" i="19"/>
  <c r="BC39" i="19"/>
  <c r="BC60" i="18"/>
  <c r="CI60" i="18" s="1"/>
  <c r="BB60" i="15"/>
  <c r="AU96" i="14"/>
  <c r="BE217" i="16"/>
  <c r="AY49" i="15"/>
  <c r="AM157" i="14"/>
  <c r="AU127" i="14"/>
  <c r="AY67" i="19"/>
  <c r="BG8" i="15"/>
  <c r="BG10" i="15"/>
  <c r="AW75" i="19"/>
  <c r="EL90" i="19"/>
  <c r="EL91" i="19"/>
  <c r="AW93" i="12"/>
  <c r="AW147" i="12"/>
  <c r="ET62" i="18"/>
  <c r="BB62" i="18"/>
  <c r="BG24" i="16"/>
  <c r="AV124" i="14"/>
  <c r="AX26" i="19"/>
  <c r="AX87" i="19"/>
  <c r="AW140" i="12"/>
  <c r="AW140" i="14"/>
  <c r="AT97" i="14"/>
  <c r="AT150" i="14"/>
  <c r="AX220" i="15"/>
  <c r="AX221" i="15" s="1"/>
  <c r="AX234" i="15" s="1"/>
  <c r="EL76" i="19"/>
  <c r="EL114" i="19"/>
  <c r="EL78" i="19"/>
  <c r="BB61" i="16"/>
  <c r="BA69" i="19"/>
  <c r="AW131" i="12"/>
  <c r="AW131" i="14"/>
  <c r="BB60" i="16"/>
  <c r="AZ137" i="12"/>
  <c r="AZ137" i="14"/>
  <c r="AV116" i="12"/>
  <c r="AV116" i="14"/>
  <c r="AT80" i="19"/>
  <c r="ES17" i="19"/>
  <c r="BA58" i="16"/>
  <c r="BA58" i="15"/>
  <c r="AW59" i="19"/>
  <c r="EP71" i="18"/>
  <c r="EQ35" i="19"/>
  <c r="AN163" i="12"/>
  <c r="AN159" i="12"/>
  <c r="EQ43" i="19"/>
  <c r="EK117" i="19"/>
  <c r="BE15" i="15"/>
  <c r="BB20" i="19"/>
  <c r="BB18" i="19"/>
  <c r="AU115" i="14"/>
  <c r="BA43" i="19"/>
  <c r="AX167" i="15"/>
  <c r="ED128" i="19"/>
  <c r="BF25" i="15"/>
  <c r="AU142" i="14"/>
  <c r="AU144" i="14"/>
  <c r="AV104" i="12"/>
  <c r="BD215" i="15"/>
  <c r="AV127" i="12"/>
  <c r="BB41" i="19"/>
  <c r="AY49" i="16"/>
  <c r="EP30" i="19"/>
  <c r="BE18" i="16"/>
  <c r="AU145" i="12"/>
  <c r="AU141" i="12"/>
  <c r="AY65" i="16"/>
  <c r="AY167" i="16" s="1"/>
  <c r="BC40" i="16"/>
  <c r="EL97" i="19"/>
  <c r="EL100" i="19"/>
  <c r="AU95" i="14"/>
  <c r="AU105" i="14"/>
  <c r="AM163" i="14"/>
  <c r="AM159" i="14"/>
  <c r="BH6" i="15"/>
  <c r="BD17" i="16"/>
  <c r="EQ71" i="18"/>
  <c r="BB53" i="18"/>
  <c r="BB54" i="18"/>
  <c r="BA18" i="19"/>
  <c r="BA20" i="19"/>
  <c r="BA57" i="18"/>
  <c r="ES57" i="18"/>
  <c r="AX25" i="19"/>
  <c r="AX86" i="19"/>
  <c r="EE129" i="19"/>
  <c r="EE131" i="19"/>
  <c r="EE130" i="19"/>
  <c r="AV95" i="12"/>
  <c r="CI233" i="16"/>
  <c r="AT154" i="14"/>
  <c r="AT114" i="19"/>
  <c r="AZ126" i="14"/>
  <c r="AW128" i="12"/>
  <c r="AW128" i="14"/>
  <c r="AZ125" i="14"/>
  <c r="AX57" i="19"/>
  <c r="AZ55" i="19"/>
  <c r="AZ54" i="19"/>
  <c r="AZ56" i="19"/>
  <c r="AZ28" i="19"/>
  <c r="AT151" i="12"/>
  <c r="AT98" i="12"/>
  <c r="AT79" i="19"/>
  <c r="ER61" i="18"/>
  <c r="ER64" i="18"/>
  <c r="EQ54" i="19"/>
  <c r="EQ55" i="19"/>
  <c r="EQ56" i="19"/>
  <c r="EQ37" i="19"/>
  <c r="AV136" i="12"/>
  <c r="AX73" i="18"/>
  <c r="AN157" i="12"/>
  <c r="AN161" i="12"/>
  <c r="EN58" i="19"/>
  <c r="EQ42" i="19"/>
  <c r="BC16" i="19"/>
  <c r="AW109" i="14"/>
  <c r="AW109" i="12"/>
  <c r="AZ138" i="14"/>
  <c r="AZ138" i="12"/>
  <c r="ES53" i="18"/>
  <c r="ES54" i="18"/>
  <c r="AY30" i="19"/>
  <c r="AV70" i="15"/>
  <c r="BH6" i="16"/>
  <c r="AU99" i="12"/>
  <c r="AU152" i="12"/>
  <c r="EK118" i="19"/>
  <c r="ES58" i="18"/>
  <c r="ES56" i="18"/>
  <c r="ET38" i="19"/>
  <c r="ET39" i="19"/>
  <c r="ET40" i="19"/>
  <c r="BA126" i="12"/>
  <c r="EO89" i="19"/>
  <c r="BE32" i="16"/>
  <c r="BE34" i="16"/>
  <c r="BE33" i="16"/>
  <c r="AU141" i="14"/>
  <c r="AU145" i="14"/>
  <c r="EJ115" i="19"/>
  <c r="AU106" i="19"/>
  <c r="AU109" i="19"/>
  <c r="ER41" i="19"/>
  <c r="EO59" i="19"/>
  <c r="BG7" i="15"/>
  <c r="EP98" i="19"/>
  <c r="AX98" i="19"/>
  <c r="BB42" i="16"/>
  <c r="BB76" i="16"/>
  <c r="CH76" i="16" s="1"/>
  <c r="BB75" i="16"/>
  <c r="CH75" i="16" s="1"/>
  <c r="AU117" i="12"/>
  <c r="AU121" i="12"/>
  <c r="BC40" i="15"/>
  <c r="AT69" i="15"/>
  <c r="AT71" i="15"/>
  <c r="EN75" i="19"/>
  <c r="BD219" i="16"/>
  <c r="BD230" i="16" s="1"/>
  <c r="CJ74" i="16"/>
  <c r="CJ219" i="16" s="1"/>
  <c r="CJ230" i="16" s="1"/>
  <c r="AN130" i="19"/>
  <c r="AN131" i="19"/>
  <c r="AN129" i="19"/>
  <c r="AX107" i="19"/>
  <c r="EP107" i="19"/>
  <c r="BB47" i="16"/>
  <c r="BA216" i="15"/>
  <c r="AX24" i="19"/>
  <c r="AX71" i="19"/>
  <c r="AX85" i="19"/>
  <c r="AS231" i="14"/>
  <c r="AT149" i="14"/>
  <c r="AW119" i="14"/>
  <c r="AW119" i="12"/>
  <c r="EM110" i="19"/>
  <c r="BE54" i="16"/>
  <c r="AZ70" i="18"/>
  <c r="AZ66" i="18"/>
  <c r="AU115" i="12"/>
  <c r="AX68" i="16"/>
  <c r="AT74" i="18"/>
  <c r="AT76" i="18"/>
  <c r="BA27" i="19"/>
  <c r="BA32" i="19"/>
  <c r="BA29" i="19"/>
  <c r="AT153" i="12"/>
  <c r="AV119" i="14"/>
  <c r="AV119" i="12"/>
  <c r="AX89" i="19"/>
  <c r="BA64" i="16"/>
  <c r="BA64" i="15"/>
  <c r="AX68" i="15"/>
  <c r="BA125" i="12"/>
  <c r="EQ28" i="19"/>
  <c r="EQ36" i="19"/>
  <c r="AZ166" i="16"/>
  <c r="EN104" i="19"/>
  <c r="EQ95" i="19"/>
  <c r="BE32" i="15"/>
  <c r="BE33" i="15"/>
  <c r="BE34" i="15"/>
  <c r="BB17" i="19"/>
  <c r="CD218" i="15"/>
  <c r="BG7" i="16"/>
  <c r="AP156" i="12"/>
  <c r="AP158" i="12"/>
  <c r="AS148" i="14"/>
  <c r="BB43" i="15"/>
  <c r="EQ21" i="19"/>
  <c r="AX135" i="14"/>
  <c r="CD218" i="16"/>
  <c r="BH22" i="15"/>
  <c r="BH23" i="15"/>
  <c r="BE74" i="16"/>
  <c r="AW70" i="19"/>
  <c r="AY124" i="12"/>
  <c r="EQ66" i="18"/>
  <c r="EQ70" i="18"/>
  <c r="BA50" i="18"/>
  <c r="AX34" i="19"/>
  <c r="AV93" i="14"/>
  <c r="AV147" i="14"/>
  <c r="EO58" i="19"/>
  <c r="AU136" i="14"/>
  <c r="AU121" i="14"/>
  <c r="AU117" i="14"/>
  <c r="AO159" i="14"/>
  <c r="AO163" i="14"/>
  <c r="EO34" i="19"/>
  <c r="AT149" i="12"/>
  <c r="BE11" i="15"/>
  <c r="BC35" i="15"/>
  <c r="AX108" i="19"/>
  <c r="EP108" i="19"/>
  <c r="AS118" i="19"/>
  <c r="EC130" i="19"/>
  <c r="EC131" i="19"/>
  <c r="EC129" i="19"/>
  <c r="AX84" i="19"/>
  <c r="AX82" i="19"/>
  <c r="ER18" i="19"/>
  <c r="ER20" i="19"/>
  <c r="AW136" i="12"/>
  <c r="AU100" i="12"/>
  <c r="AS117" i="19"/>
  <c r="AY113" i="12"/>
  <c r="AO164" i="12"/>
  <c r="AO165" i="12"/>
  <c r="AY46" i="15"/>
  <c r="AX99" i="19"/>
  <c r="EP99" i="19"/>
  <c r="EO23" i="19"/>
  <c r="AN157" i="14"/>
  <c r="ER29" i="19"/>
  <c r="ER32" i="19"/>
  <c r="ER27" i="19"/>
  <c r="AZ31" i="19"/>
  <c r="AV114" i="14"/>
  <c r="AV146" i="14"/>
  <c r="AS227" i="14"/>
  <c r="AW60" i="19"/>
  <c r="AZ62" i="15"/>
  <c r="EN59" i="19"/>
  <c r="EQ44" i="19"/>
  <c r="BF19" i="15"/>
  <c r="BF14" i="15"/>
  <c r="BF16" i="15"/>
  <c r="ET16" i="19"/>
  <c r="BE11" i="16"/>
  <c r="EK113" i="19"/>
  <c r="AY96" i="19"/>
  <c r="EQ96" i="19"/>
  <c r="AV109" i="12"/>
  <c r="AV109" i="14"/>
  <c r="AU130" i="14"/>
  <c r="AU132" i="14"/>
  <c r="BF14" i="16"/>
  <c r="BF19" i="16"/>
  <c r="BF16" i="16"/>
  <c r="BA68" i="18"/>
  <c r="ES68" i="18"/>
  <c r="AM161" i="12"/>
  <c r="EP33" i="19"/>
  <c r="EP68" i="19"/>
  <c r="AR115" i="19"/>
  <c r="ER67" i="18"/>
  <c r="AZ67" i="18"/>
  <c r="AO157" i="14"/>
  <c r="AO161" i="14"/>
  <c r="AZ21" i="19"/>
  <c r="BC39" i="15"/>
  <c r="AY71" i="18"/>
  <c r="BA61" i="18"/>
  <c r="BA64" i="18"/>
  <c r="AZ55" i="15"/>
  <c r="AW143" i="14"/>
  <c r="AW143" i="12"/>
  <c r="AW114" i="14"/>
  <c r="AW146" i="14"/>
  <c r="AU100" i="14"/>
  <c r="BC13" i="16"/>
  <c r="AY113" i="14"/>
  <c r="BB42" i="15"/>
  <c r="AN163" i="14"/>
  <c r="AN159" i="14"/>
  <c r="AZ36" i="19"/>
  <c r="AV114" i="12"/>
  <c r="AV146" i="12"/>
  <c r="EL79" i="19"/>
  <c r="AU139" i="12"/>
  <c r="EK116" i="19"/>
  <c r="AW104" i="19"/>
  <c r="AT98" i="14"/>
  <c r="AT151" i="14"/>
  <c r="BF41" i="16"/>
  <c r="EQ49" i="18"/>
  <c r="EQ72" i="18"/>
  <c r="EQ51" i="18"/>
  <c r="AU90" i="19"/>
  <c r="AU91" i="19"/>
  <c r="AW104" i="14"/>
  <c r="AZ72" i="18"/>
  <c r="AZ49" i="18"/>
  <c r="AZ51" i="18"/>
  <c r="BD11" i="15"/>
  <c r="AY33" i="19"/>
  <c r="AY68" i="19"/>
  <c r="AU130" i="12"/>
  <c r="AU132" i="12"/>
  <c r="EO60" i="19"/>
  <c r="AU101" i="14"/>
  <c r="BH22" i="16"/>
  <c r="BH23" i="16"/>
  <c r="BD17" i="15"/>
  <c r="AU114" i="19"/>
  <c r="AU76" i="19"/>
  <c r="AU78" i="19"/>
  <c r="AZ55" i="16"/>
  <c r="AY103" i="12"/>
  <c r="AW116" i="14"/>
  <c r="AW116" i="12"/>
  <c r="AT227" i="14"/>
  <c r="AY46" i="16"/>
  <c r="AY77" i="16"/>
  <c r="CE77" i="16" s="1"/>
  <c r="EN77" i="18"/>
  <c r="EN78" i="18"/>
  <c r="AX123" i="14"/>
  <c r="CD123" i="14" s="1"/>
  <c r="BC47" i="15"/>
  <c r="AO155" i="12"/>
  <c r="AT154" i="12"/>
  <c r="EO67" i="19"/>
  <c r="AU105" i="12"/>
  <c r="EL81" i="19"/>
  <c r="BC61" i="15"/>
  <c r="AW58" i="19"/>
  <c r="BB47" i="15"/>
  <c r="EQ31" i="19"/>
  <c r="AV140" i="14"/>
  <c r="AV140" i="12"/>
  <c r="AT153" i="14"/>
  <c r="BD20" i="16"/>
  <c r="AW127" i="12"/>
  <c r="BE217" i="15"/>
  <c r="BC21" i="16"/>
  <c r="AR72" i="16"/>
  <c r="AR73" i="16"/>
  <c r="BA44" i="19"/>
  <c r="AW104" i="12"/>
  <c r="AZ44" i="16"/>
  <c r="AZ67" i="16"/>
  <c r="AV104" i="14"/>
  <c r="AZ44" i="15"/>
  <c r="AZ67" i="15"/>
  <c r="AT225" i="14" a="1"/>
  <c r="AT225" i="14" s="1"/>
  <c r="AT226" i="14"/>
  <c r="AU97" i="19"/>
  <c r="AU100" i="19"/>
  <c r="EO77" i="19"/>
  <c r="AY59" i="16"/>
  <c r="BA62" i="16"/>
  <c r="BG24" i="15"/>
  <c r="BE15" i="16"/>
  <c r="AU111" i="19"/>
  <c r="AU112" i="19"/>
  <c r="AU110" i="19"/>
  <c r="AX67" i="19"/>
  <c r="AY135" i="12"/>
  <c r="ER50" i="18"/>
  <c r="AL131" i="19"/>
  <c r="AL129" i="19"/>
  <c r="AL130" i="19"/>
  <c r="EO104" i="19"/>
  <c r="AY23" i="19"/>
  <c r="AY94" i="14"/>
  <c r="AU101" i="12"/>
  <c r="AU108" i="12"/>
  <c r="AU110" i="12"/>
  <c r="AV128" i="12"/>
  <c r="AV128" i="14"/>
  <c r="AZ48" i="16"/>
  <c r="AY103" i="14"/>
  <c r="AO160" i="12"/>
  <c r="AO162" i="12"/>
  <c r="EN75" i="18"/>
  <c r="BD215" i="16"/>
  <c r="BC39" i="16"/>
  <c r="BB43" i="16"/>
  <c r="AZ66" i="16"/>
  <c r="AZ45" i="16"/>
  <c r="AX77" i="19"/>
  <c r="EU63" i="18"/>
  <c r="BC63" i="18"/>
  <c r="AT150" i="12"/>
  <c r="AT97" i="12"/>
  <c r="AX220" i="16"/>
  <c r="AX221" i="16" s="1"/>
  <c r="AX234" i="16" s="1"/>
  <c r="BD20" i="15"/>
  <c r="BD11" i="16"/>
  <c r="AW133" i="14"/>
  <c r="AW129" i="14"/>
  <c r="AZ37" i="19"/>
  <c r="EL80" i="19"/>
  <c r="EP23" i="19"/>
  <c r="AV143" i="14"/>
  <c r="AV143" i="12"/>
  <c r="AY57" i="19"/>
  <c r="AU111" i="14"/>
  <c r="AU107" i="14"/>
  <c r="AU133" i="12"/>
  <c r="AU129" i="12"/>
  <c r="EN60" i="19"/>
  <c r="EN112" i="19"/>
  <c r="AY65" i="15"/>
  <c r="BE18" i="15"/>
  <c r="AU93" i="19"/>
  <c r="EM93" i="19"/>
  <c r="EM94" i="19"/>
  <c r="AU94" i="19"/>
  <c r="BA42" i="19"/>
  <c r="AW106" i="12"/>
  <c r="AW106" i="14"/>
  <c r="AY59" i="15"/>
  <c r="BF9" i="15"/>
  <c r="AT169" i="14" l="1"/>
  <c r="AS232" i="14"/>
  <c r="AT232" i="14"/>
  <c r="AU225" i="12" a="1"/>
  <c r="AU225" i="12" s="1"/>
  <c r="AU233" i="12" s="1"/>
  <c r="AU234" i="12" s="1"/>
  <c r="AW77" i="18"/>
  <c r="AW78" i="18"/>
  <c r="EQ67" i="19"/>
  <c r="AR156" i="14"/>
  <c r="AR158" i="14"/>
  <c r="AX78" i="18"/>
  <c r="AX77" i="18"/>
  <c r="AP120" i="19"/>
  <c r="AP122" i="19"/>
  <c r="EO77" i="18"/>
  <c r="EO78" i="18"/>
  <c r="AR125" i="19"/>
  <c r="EL117" i="19"/>
  <c r="BA49" i="18"/>
  <c r="BA51" i="18"/>
  <c r="BA72" i="18"/>
  <c r="BC43" i="16"/>
  <c r="BD69" i="18"/>
  <c r="EV69" i="18"/>
  <c r="AO157" i="12"/>
  <c r="EM76" i="19"/>
  <c r="EM78" i="19"/>
  <c r="AV96" i="12"/>
  <c r="AV144" i="14"/>
  <c r="AV142" i="14"/>
  <c r="BA70" i="18"/>
  <c r="BA66" i="18"/>
  <c r="AV132" i="12"/>
  <c r="AV130" i="12"/>
  <c r="BF18" i="16"/>
  <c r="EK115" i="19"/>
  <c r="ET17" i="19"/>
  <c r="ER31" i="19"/>
  <c r="EO24" i="19"/>
  <c r="EO71" i="19"/>
  <c r="EO85" i="19"/>
  <c r="BE13" i="15"/>
  <c r="AX75" i="19"/>
  <c r="BI22" i="15"/>
  <c r="BI23" i="15"/>
  <c r="AS169" i="14"/>
  <c r="EP89" i="19"/>
  <c r="BA31" i="19"/>
  <c r="ER66" i="18"/>
  <c r="ER70" i="18"/>
  <c r="AW145" i="14"/>
  <c r="AW141" i="14"/>
  <c r="ER44" i="19"/>
  <c r="BA138" i="14"/>
  <c r="BA138" i="12"/>
  <c r="AV97" i="19"/>
  <c r="AV100" i="19"/>
  <c r="EQ57" i="19"/>
  <c r="AV120" i="14"/>
  <c r="AV118" i="14"/>
  <c r="AX58" i="19"/>
  <c r="AW142" i="14"/>
  <c r="AW144" i="14"/>
  <c r="BH8" i="15"/>
  <c r="AU226" i="14"/>
  <c r="BE20" i="16"/>
  <c r="CE218" i="15"/>
  <c r="AZ65" i="16"/>
  <c r="AZ167" i="16" s="1"/>
  <c r="AT118" i="19"/>
  <c r="AV121" i="12"/>
  <c r="AV117" i="12"/>
  <c r="AU148" i="12"/>
  <c r="AZ113" i="14"/>
  <c r="BF9" i="16"/>
  <c r="EP26" i="19"/>
  <c r="EP87" i="19"/>
  <c r="BG25" i="16"/>
  <c r="AU150" i="12"/>
  <c r="AU97" i="12"/>
  <c r="AY25" i="19"/>
  <c r="AY72" i="19"/>
  <c r="AY86" i="19"/>
  <c r="BA166" i="16"/>
  <c r="AT233" i="14"/>
  <c r="AT234" i="14" s="1"/>
  <c r="AW105" i="12"/>
  <c r="BD63" i="18"/>
  <c r="EV63" i="18"/>
  <c r="AO163" i="12"/>
  <c r="AO159" i="12"/>
  <c r="BD21" i="15"/>
  <c r="AW105" i="14"/>
  <c r="AV142" i="12"/>
  <c r="AV144" i="12"/>
  <c r="AV115" i="12"/>
  <c r="AX143" i="12"/>
  <c r="AX143" i="14"/>
  <c r="BF15" i="15"/>
  <c r="AV111" i="19"/>
  <c r="AV112" i="19"/>
  <c r="AV110" i="19"/>
  <c r="ER28" i="19"/>
  <c r="ER19" i="19"/>
  <c r="BA67" i="18"/>
  <c r="ES67" i="18"/>
  <c r="BE39" i="15"/>
  <c r="BH24" i="15"/>
  <c r="BB69" i="19"/>
  <c r="BA37" i="19"/>
  <c r="ER42" i="19"/>
  <c r="BE215" i="16"/>
  <c r="BH7" i="16"/>
  <c r="BD16" i="19"/>
  <c r="AT116" i="19"/>
  <c r="AZ30" i="19"/>
  <c r="EM81" i="19"/>
  <c r="AX104" i="14"/>
  <c r="BB43" i="19"/>
  <c r="EP73" i="18"/>
  <c r="ES69" i="19"/>
  <c r="AY107" i="19"/>
  <c r="EQ107" i="19"/>
  <c r="BC56" i="18"/>
  <c r="BB61" i="18"/>
  <c r="BB64" i="18"/>
  <c r="BA44" i="16"/>
  <c r="BA67" i="16"/>
  <c r="AV117" i="14"/>
  <c r="AV121" i="14"/>
  <c r="AW130" i="12"/>
  <c r="AW132" i="12"/>
  <c r="BE20" i="15"/>
  <c r="EP82" i="19"/>
  <c r="EP84" i="19"/>
  <c r="AW127" i="14"/>
  <c r="AW121" i="14"/>
  <c r="AW117" i="14"/>
  <c r="AU154" i="12"/>
  <c r="AY82" i="19"/>
  <c r="AY84" i="19"/>
  <c r="AV152" i="14"/>
  <c r="AV99" i="14"/>
  <c r="BE17" i="16"/>
  <c r="BA62" i="15"/>
  <c r="AZ46" i="15"/>
  <c r="AV105" i="14"/>
  <c r="BD40" i="16"/>
  <c r="AY68" i="16"/>
  <c r="AZ59" i="16"/>
  <c r="AU98" i="14"/>
  <c r="AU151" i="14"/>
  <c r="BC42" i="15"/>
  <c r="BF217" i="16"/>
  <c r="BF217" i="15"/>
  <c r="AZ33" i="19"/>
  <c r="AZ68" i="19"/>
  <c r="AY68" i="15"/>
  <c r="AW120" i="12"/>
  <c r="AW118" i="12"/>
  <c r="EO75" i="19"/>
  <c r="AY124" i="14"/>
  <c r="BG10" i="16"/>
  <c r="BG8" i="16"/>
  <c r="BA56" i="19"/>
  <c r="BA54" i="19"/>
  <c r="BA55" i="19"/>
  <c r="CJ231" i="16"/>
  <c r="CJ232" i="16" s="1"/>
  <c r="AV100" i="12"/>
  <c r="ER43" i="19"/>
  <c r="EM106" i="19"/>
  <c r="EM109" i="19"/>
  <c r="BH8" i="16"/>
  <c r="BH10" i="16"/>
  <c r="BC17" i="19"/>
  <c r="BA66" i="15"/>
  <c r="BA45" i="15"/>
  <c r="AX60" i="19"/>
  <c r="EM80" i="19"/>
  <c r="AZ96" i="19"/>
  <c r="ER96" i="19"/>
  <c r="AX109" i="12"/>
  <c r="BB42" i="19"/>
  <c r="AP164" i="12"/>
  <c r="AP165" i="12"/>
  <c r="AY108" i="19"/>
  <c r="EQ108" i="19"/>
  <c r="AS115" i="19"/>
  <c r="AV110" i="12"/>
  <c r="AV108" i="12"/>
  <c r="ET56" i="18"/>
  <c r="AO120" i="19"/>
  <c r="AO122" i="19"/>
  <c r="AY98" i="19"/>
  <c r="EQ98" i="19"/>
  <c r="AW130" i="14"/>
  <c r="AW132" i="14"/>
  <c r="BC60" i="16"/>
  <c r="BA55" i="16"/>
  <c r="AW231" i="14"/>
  <c r="AY58" i="19"/>
  <c r="EP86" i="19"/>
  <c r="EP25" i="19"/>
  <c r="BA137" i="14"/>
  <c r="BA137" i="12"/>
  <c r="BD13" i="16"/>
  <c r="AW117" i="12"/>
  <c r="AW121" i="12"/>
  <c r="AZ135" i="12"/>
  <c r="EQ33" i="19"/>
  <c r="EQ68" i="19"/>
  <c r="EG120" i="19"/>
  <c r="EG122" i="19"/>
  <c r="CF55" i="16"/>
  <c r="AZ218" i="16"/>
  <c r="AV129" i="12"/>
  <c r="AV133" i="12"/>
  <c r="AU154" i="14"/>
  <c r="AY135" i="14"/>
  <c r="BD13" i="15"/>
  <c r="AU153" i="14"/>
  <c r="BF32" i="16"/>
  <c r="BF34" i="16"/>
  <c r="BF33" i="16"/>
  <c r="BE13" i="16"/>
  <c r="AW110" i="12"/>
  <c r="AW108" i="12"/>
  <c r="BF18" i="15"/>
  <c r="AZ65" i="15"/>
  <c r="AZ167" i="15" s="1"/>
  <c r="ER37" i="19"/>
  <c r="AW120" i="14"/>
  <c r="AW118" i="14"/>
  <c r="BC60" i="15"/>
  <c r="AU139" i="14"/>
  <c r="AV95" i="14"/>
  <c r="EQ23" i="19"/>
  <c r="AV75" i="18"/>
  <c r="BB27" i="19"/>
  <c r="BB29" i="19"/>
  <c r="BB32" i="19"/>
  <c r="BD231" i="16"/>
  <c r="BD232" i="16" s="1"/>
  <c r="AV100" i="14"/>
  <c r="AS233" i="14"/>
  <c r="AS234" i="14" s="1"/>
  <c r="EU16" i="19"/>
  <c r="EN110" i="19"/>
  <c r="EN103" i="19"/>
  <c r="AV101" i="19"/>
  <c r="EN102" i="19"/>
  <c r="EN101" i="19"/>
  <c r="AV103" i="19"/>
  <c r="AV102" i="19"/>
  <c r="BA45" i="16"/>
  <c r="BA66" i="16"/>
  <c r="AV169" i="12"/>
  <c r="EM79" i="19"/>
  <c r="BA19" i="19"/>
  <c r="BD21" i="16"/>
  <c r="EH120" i="19"/>
  <c r="EH122" i="19"/>
  <c r="EP34" i="19"/>
  <c r="BB95" i="19"/>
  <c r="BF54" i="15"/>
  <c r="BB19" i="19"/>
  <c r="AT117" i="19"/>
  <c r="ET57" i="18"/>
  <c r="BB57" i="18"/>
  <c r="AW95" i="12"/>
  <c r="AW169" i="12"/>
  <c r="AU227" i="14"/>
  <c r="AV110" i="14"/>
  <c r="AV108" i="14"/>
  <c r="BB58" i="18"/>
  <c r="BA55" i="15"/>
  <c r="AV99" i="12"/>
  <c r="AV152" i="12"/>
  <c r="AU149" i="12"/>
  <c r="AO119" i="19"/>
  <c r="AO124" i="19"/>
  <c r="AO123" i="19"/>
  <c r="AO121" i="19"/>
  <c r="BA125" i="14"/>
  <c r="BB64" i="16"/>
  <c r="BB64" i="15"/>
  <c r="AY77" i="19"/>
  <c r="AY60" i="19"/>
  <c r="BB58" i="15"/>
  <c r="BB58" i="16"/>
  <c r="EP24" i="19"/>
  <c r="EP85" i="19"/>
  <c r="BD39" i="16"/>
  <c r="BB216" i="16"/>
  <c r="AY83" i="19"/>
  <c r="EQ83" i="19"/>
  <c r="AY123" i="14"/>
  <c r="CE123" i="14" s="1"/>
  <c r="AU70" i="15"/>
  <c r="AU113" i="19"/>
  <c r="AV107" i="12"/>
  <c r="AV111" i="12"/>
  <c r="BB126" i="14"/>
  <c r="EL118" i="19"/>
  <c r="AV129" i="14"/>
  <c r="AV133" i="14"/>
  <c r="AU150" i="14"/>
  <c r="AU97" i="14"/>
  <c r="AZ59" i="15"/>
  <c r="AV101" i="14"/>
  <c r="BF74" i="16"/>
  <c r="BG25" i="15"/>
  <c r="AX140" i="14"/>
  <c r="AX140" i="12"/>
  <c r="AW108" i="14"/>
  <c r="AW110" i="14"/>
  <c r="BF34" i="15"/>
  <c r="BF32" i="15"/>
  <c r="BF33" i="15"/>
  <c r="AZ166" i="15"/>
  <c r="ER54" i="19"/>
  <c r="ER55" i="19"/>
  <c r="ER56" i="19"/>
  <c r="AN161" i="14"/>
  <c r="AU153" i="12"/>
  <c r="AP160" i="12"/>
  <c r="AP162" i="12"/>
  <c r="BE215" i="15"/>
  <c r="BA28" i="19"/>
  <c r="BG41" i="15"/>
  <c r="ER95" i="19"/>
  <c r="AV139" i="12"/>
  <c r="AX59" i="19"/>
  <c r="AU81" i="19"/>
  <c r="BC53" i="18"/>
  <c r="BC54" i="18"/>
  <c r="AY220" i="16"/>
  <c r="AY221" i="16" s="1"/>
  <c r="AY234" i="16" s="1"/>
  <c r="AX109" i="14"/>
  <c r="BB126" i="12"/>
  <c r="BB44" i="19"/>
  <c r="EN93" i="19"/>
  <c r="EN94" i="19"/>
  <c r="AV93" i="19"/>
  <c r="AV94" i="19"/>
  <c r="AX73" i="19"/>
  <c r="BB50" i="18"/>
  <c r="CE218" i="16"/>
  <c r="AR120" i="19"/>
  <c r="AR122" i="19"/>
  <c r="AY104" i="19"/>
  <c r="ES41" i="19"/>
  <c r="BC42" i="16"/>
  <c r="BC76" i="16"/>
  <c r="CI76" i="16" s="1"/>
  <c r="BC75" i="16"/>
  <c r="CI75" i="16" s="1"/>
  <c r="AV107" i="14"/>
  <c r="AV111" i="14"/>
  <c r="AZ49" i="15"/>
  <c r="BC61" i="16"/>
  <c r="EO70" i="19"/>
  <c r="BI22" i="16"/>
  <c r="BI23" i="16"/>
  <c r="BD39" i="15"/>
  <c r="EM90" i="19"/>
  <c r="EM91" i="19"/>
  <c r="BD61" i="15"/>
  <c r="CF55" i="15"/>
  <c r="AZ218" i="15"/>
  <c r="ES61" i="18"/>
  <c r="ES64" i="18"/>
  <c r="AZ23" i="19"/>
  <c r="AV101" i="12"/>
  <c r="BG14" i="16"/>
  <c r="BG19" i="16"/>
  <c r="BG16" i="16"/>
  <c r="BG14" i="15"/>
  <c r="BG16" i="15"/>
  <c r="BG19" i="15"/>
  <c r="ER36" i="19"/>
  <c r="EO25" i="19"/>
  <c r="EO72" i="19"/>
  <c r="EO86" i="19"/>
  <c r="AU151" i="12"/>
  <c r="AU98" i="12"/>
  <c r="BE219" i="16"/>
  <c r="BE230" i="16" s="1"/>
  <c r="CK74" i="16"/>
  <c r="CK219" i="16" s="1"/>
  <c r="CK230" i="16" s="1"/>
  <c r="AW111" i="14"/>
  <c r="AW107" i="14"/>
  <c r="AV76" i="19"/>
  <c r="AV78" i="19"/>
  <c r="AZ103" i="14"/>
  <c r="BA35" i="19"/>
  <c r="BB125" i="12"/>
  <c r="AX104" i="19"/>
  <c r="AU74" i="18"/>
  <c r="AU76" i="18"/>
  <c r="AU79" i="19"/>
  <c r="BI6" i="15"/>
  <c r="BC62" i="18"/>
  <c r="EU62" i="18"/>
  <c r="AX104" i="12"/>
  <c r="AP155" i="12"/>
  <c r="BE17" i="15"/>
  <c r="AV141" i="12"/>
  <c r="AV145" i="12"/>
  <c r="BG9" i="15"/>
  <c r="AM161" i="14"/>
  <c r="AX93" i="12"/>
  <c r="AX147" i="12"/>
  <c r="AU149" i="14"/>
  <c r="EU60" i="18"/>
  <c r="GA60" i="18" s="1"/>
  <c r="AW115" i="12"/>
  <c r="BB68" i="18"/>
  <c r="ET68" i="18"/>
  <c r="BF54" i="16"/>
  <c r="AU169" i="12"/>
  <c r="AY59" i="19"/>
  <c r="EP77" i="19"/>
  <c r="AY26" i="19"/>
  <c r="AY87" i="19"/>
  <c r="AY73" i="19"/>
  <c r="AX70" i="19"/>
  <c r="EM97" i="19"/>
  <c r="EM100" i="19"/>
  <c r="AZ46" i="16"/>
  <c r="AZ77" i="16"/>
  <c r="CF77" i="16" s="1"/>
  <c r="AV70" i="16"/>
  <c r="ER51" i="18"/>
  <c r="ER49" i="18"/>
  <c r="ER72" i="18"/>
  <c r="BC47" i="16"/>
  <c r="AW115" i="14"/>
  <c r="AY73" i="18"/>
  <c r="EP57" i="19"/>
  <c r="EP71" i="19"/>
  <c r="AZ67" i="19"/>
  <c r="EN111" i="19"/>
  <c r="AV106" i="19"/>
  <c r="AV109" i="19"/>
  <c r="AV115" i="14"/>
  <c r="EO82" i="19"/>
  <c r="EO84" i="19"/>
  <c r="AW139" i="12"/>
  <c r="EL74" i="18"/>
  <c r="EL76" i="18"/>
  <c r="BB216" i="15"/>
  <c r="AW107" i="12"/>
  <c r="AW111" i="12"/>
  <c r="BE35" i="15"/>
  <c r="EQ30" i="19"/>
  <c r="AZ103" i="12"/>
  <c r="ES18" i="19"/>
  <c r="ES20" i="19"/>
  <c r="ES27" i="19"/>
  <c r="ES29" i="19"/>
  <c r="ES32" i="19"/>
  <c r="AZ123" i="12"/>
  <c r="CF123" i="12" s="1"/>
  <c r="AZ124" i="12"/>
  <c r="AY136" i="14"/>
  <c r="BD35" i="15"/>
  <c r="AX72" i="19"/>
  <c r="AU80" i="19"/>
  <c r="ET53" i="18"/>
  <c r="ET54" i="18"/>
  <c r="BH7" i="15"/>
  <c r="AU228" i="14"/>
  <c r="AX106" i="14"/>
  <c r="AX106" i="12"/>
  <c r="AV145" i="14"/>
  <c r="AV141" i="14"/>
  <c r="AV127" i="14"/>
  <c r="EU40" i="19"/>
  <c r="EU39" i="19"/>
  <c r="EU38" i="19"/>
  <c r="AV136" i="14"/>
  <c r="BA48" i="15"/>
  <c r="AZ113" i="12"/>
  <c r="BF10" i="16"/>
  <c r="BD60" i="18"/>
  <c r="CJ60" i="18" s="1"/>
  <c r="AY220" i="15"/>
  <c r="AY221" i="15" s="1"/>
  <c r="AY234" i="15" s="1"/>
  <c r="AS72" i="16"/>
  <c r="AS73" i="16"/>
  <c r="BF11" i="15"/>
  <c r="BA94" i="12"/>
  <c r="BD40" i="15"/>
  <c r="AR126" i="19"/>
  <c r="AZ49" i="16"/>
  <c r="AY85" i="19"/>
  <c r="AY71" i="19"/>
  <c r="AY24" i="19"/>
  <c r="ER71" i="18"/>
  <c r="AW129" i="12"/>
  <c r="AW133" i="12"/>
  <c r="BH24" i="16"/>
  <c r="AV96" i="14"/>
  <c r="BB56" i="16"/>
  <c r="BB56" i="15"/>
  <c r="AX124" i="12"/>
  <c r="EL116" i="19"/>
  <c r="BD35" i="16"/>
  <c r="AV132" i="14"/>
  <c r="AV130" i="14"/>
  <c r="BF15" i="16"/>
  <c r="AX136" i="12"/>
  <c r="ER35" i="19"/>
  <c r="EO26" i="19"/>
  <c r="EO87" i="19"/>
  <c r="EO73" i="19"/>
  <c r="ES50" i="18"/>
  <c r="AU70" i="16"/>
  <c r="BG41" i="16"/>
  <c r="BA36" i="19"/>
  <c r="AW75" i="18"/>
  <c r="AW145" i="12"/>
  <c r="AW141" i="12"/>
  <c r="BI6" i="16"/>
  <c r="AY34" i="19"/>
  <c r="AY99" i="19"/>
  <c r="EQ99" i="19"/>
  <c r="AV120" i="12"/>
  <c r="AV118" i="12"/>
  <c r="AW142" i="12"/>
  <c r="AW144" i="12"/>
  <c r="EL113" i="19"/>
  <c r="AZ94" i="14"/>
  <c r="AV105" i="12"/>
  <c r="ED131" i="19"/>
  <c r="ED129" i="19"/>
  <c r="ED130" i="19"/>
  <c r="AU229" i="14"/>
  <c r="AV90" i="19"/>
  <c r="AV91" i="19"/>
  <c r="AX75" i="18"/>
  <c r="BA105" i="19"/>
  <c r="ES105" i="19"/>
  <c r="AQ156" i="12"/>
  <c r="AQ158" i="12"/>
  <c r="BA44" i="15"/>
  <c r="BA67" i="15"/>
  <c r="BD40" i="19"/>
  <c r="BD39" i="19"/>
  <c r="BD38" i="19"/>
  <c r="AY167" i="15"/>
  <c r="BA126" i="14"/>
  <c r="AY89" i="19"/>
  <c r="EO75" i="18"/>
  <c r="BA48" i="16"/>
  <c r="BC43" i="15"/>
  <c r="CJ233" i="16" l="1"/>
  <c r="BD233" i="16"/>
  <c r="BE42" i="15"/>
  <c r="BD18" i="19"/>
  <c r="BD20" i="19"/>
  <c r="AW152" i="14"/>
  <c r="AW99" i="14"/>
  <c r="EP78" i="18"/>
  <c r="EP77" i="18"/>
  <c r="AQ156" i="14"/>
  <c r="AQ158" i="14"/>
  <c r="BI7" i="16"/>
  <c r="ER73" i="18"/>
  <c r="AV139" i="14"/>
  <c r="AV225" i="14" s="1" a="1"/>
  <c r="AV225" i="14" s="1"/>
  <c r="BE60" i="15"/>
  <c r="EP59" i="19"/>
  <c r="BG11" i="15"/>
  <c r="AP163" i="12"/>
  <c r="AP159" i="12"/>
  <c r="BH19" i="15"/>
  <c r="BH14" i="15"/>
  <c r="BH16" i="15"/>
  <c r="BG217" i="16"/>
  <c r="AZ85" i="19"/>
  <c r="AZ24" i="19"/>
  <c r="BD61" i="16"/>
  <c r="AY104" i="12"/>
  <c r="ET50" i="18"/>
  <c r="BA123" i="12"/>
  <c r="CG123" i="12" s="1"/>
  <c r="BC18" i="19"/>
  <c r="BC20" i="19"/>
  <c r="BF215" i="15"/>
  <c r="AO128" i="19"/>
  <c r="AW96" i="12"/>
  <c r="BB54" i="19"/>
  <c r="BB56" i="19"/>
  <c r="BB55" i="19"/>
  <c r="EQ24" i="19"/>
  <c r="EQ71" i="19"/>
  <c r="EQ85" i="19"/>
  <c r="AU231" i="14"/>
  <c r="AU232" i="14" s="1"/>
  <c r="BF20" i="15"/>
  <c r="BF215" i="16"/>
  <c r="EP75" i="18"/>
  <c r="AR156" i="12"/>
  <c r="AR158" i="12"/>
  <c r="EH119" i="19"/>
  <c r="EH123" i="19"/>
  <c r="EH124" i="19"/>
  <c r="EH121" i="19"/>
  <c r="AV151" i="12"/>
  <c r="AV98" i="12"/>
  <c r="EF119" i="19"/>
  <c r="EF123" i="19"/>
  <c r="EF124" i="19"/>
  <c r="EF121" i="19"/>
  <c r="AY131" i="12"/>
  <c r="BB45" i="15"/>
  <c r="BB66" i="15"/>
  <c r="AY70" i="19"/>
  <c r="AX105" i="14"/>
  <c r="AZ34" i="19"/>
  <c r="BH41" i="16"/>
  <c r="AV80" i="19"/>
  <c r="AW228" i="14"/>
  <c r="BB44" i="16"/>
  <c r="BB67" i="16"/>
  <c r="BH9" i="15"/>
  <c r="ER33" i="19"/>
  <c r="ER68" i="19"/>
  <c r="AW76" i="19"/>
  <c r="AW78" i="19"/>
  <c r="AR162" i="14"/>
  <c r="AR160" i="14"/>
  <c r="AY75" i="19"/>
  <c r="BD60" i="16"/>
  <c r="BF39" i="15"/>
  <c r="AQ164" i="12"/>
  <c r="AQ165" i="12"/>
  <c r="BH41" i="15"/>
  <c r="ES55" i="19"/>
  <c r="ES56" i="19"/>
  <c r="ES54" i="19"/>
  <c r="ES35" i="19"/>
  <c r="EQ34" i="19"/>
  <c r="AT69" i="16"/>
  <c r="AT71" i="16"/>
  <c r="EP60" i="19"/>
  <c r="AW101" i="12"/>
  <c r="AP157" i="12"/>
  <c r="AP161" i="12"/>
  <c r="AV69" i="15"/>
  <c r="AV71" i="15"/>
  <c r="BG15" i="15"/>
  <c r="BG18" i="16"/>
  <c r="AZ25" i="19"/>
  <c r="AZ86" i="19"/>
  <c r="AY104" i="14"/>
  <c r="BI24" i="16"/>
  <c r="BB138" i="12"/>
  <c r="BB138" i="14"/>
  <c r="EQ73" i="18"/>
  <c r="AZ77" i="19"/>
  <c r="AU115" i="19"/>
  <c r="AW96" i="14"/>
  <c r="BC126" i="12"/>
  <c r="BA21" i="19"/>
  <c r="AZ98" i="19"/>
  <c r="ER98" i="19"/>
  <c r="BC27" i="19"/>
  <c r="BC32" i="19"/>
  <c r="BC29" i="19"/>
  <c r="BB31" i="19"/>
  <c r="AX124" i="14"/>
  <c r="EQ25" i="19"/>
  <c r="EQ86" i="19"/>
  <c r="EQ72" i="19"/>
  <c r="AY114" i="14"/>
  <c r="AY146" i="14"/>
  <c r="EW63" i="18"/>
  <c r="BE63" i="18"/>
  <c r="EP72" i="19"/>
  <c r="AS125" i="19"/>
  <c r="AV153" i="12"/>
  <c r="BB103" i="14"/>
  <c r="BB45" i="16"/>
  <c r="BB66" i="16"/>
  <c r="EU56" i="18"/>
  <c r="BA103" i="12"/>
  <c r="EP73" i="19"/>
  <c r="EQ104" i="19"/>
  <c r="EN97" i="19"/>
  <c r="EN100" i="19"/>
  <c r="ES49" i="18"/>
  <c r="ES51" i="18"/>
  <c r="ES72" i="18"/>
  <c r="BB125" i="14"/>
  <c r="AY127" i="12"/>
  <c r="ES71" i="18"/>
  <c r="BB66" i="18"/>
  <c r="BB70" i="18"/>
  <c r="AX139" i="12"/>
  <c r="EV60" i="18"/>
  <c r="GB60" i="18" s="1"/>
  <c r="EU57" i="18"/>
  <c r="BC57" i="18"/>
  <c r="AY140" i="14"/>
  <c r="AY140" i="12"/>
  <c r="AZ124" i="14"/>
  <c r="ES31" i="19"/>
  <c r="BH25" i="15"/>
  <c r="EN106" i="19"/>
  <c r="EN109" i="19"/>
  <c r="AZ108" i="19"/>
  <c r="ER108" i="19"/>
  <c r="AW101" i="14"/>
  <c r="BD54" i="18"/>
  <c r="BD53" i="18"/>
  <c r="AZ107" i="19"/>
  <c r="ER107" i="19"/>
  <c r="BG217" i="15"/>
  <c r="BG32" i="16"/>
  <c r="BG34" i="16"/>
  <c r="BG33" i="16"/>
  <c r="AZ82" i="19"/>
  <c r="AZ84" i="19"/>
  <c r="AY109" i="12"/>
  <c r="ES42" i="19"/>
  <c r="AU118" i="19"/>
  <c r="AW110" i="19"/>
  <c r="EO112" i="19"/>
  <c r="AW112" i="19"/>
  <c r="AW111" i="19"/>
  <c r="EO110" i="19"/>
  <c r="EO111" i="19"/>
  <c r="BB55" i="16"/>
  <c r="BC58" i="15"/>
  <c r="BC58" i="16"/>
  <c r="BB21" i="19"/>
  <c r="AX110" i="12"/>
  <c r="AX108" i="12"/>
  <c r="AV153" i="14"/>
  <c r="ET29" i="19"/>
  <c r="ET32" i="19"/>
  <c r="ET27" i="19"/>
  <c r="BB28" i="19"/>
  <c r="BE69" i="18"/>
  <c r="EW69" i="18"/>
  <c r="BB94" i="12"/>
  <c r="BC69" i="19"/>
  <c r="AS120" i="19"/>
  <c r="AS122" i="19"/>
  <c r="BB103" i="12"/>
  <c r="BE40" i="15"/>
  <c r="BC58" i="18"/>
  <c r="EV16" i="19"/>
  <c r="ET41" i="19"/>
  <c r="AZ220" i="16"/>
  <c r="AZ221" i="16" s="1"/>
  <c r="AZ234" i="16" s="1"/>
  <c r="BH10" i="15"/>
  <c r="EQ60" i="19"/>
  <c r="EM114" i="19"/>
  <c r="AR119" i="19"/>
  <c r="AR124" i="19"/>
  <c r="AR123" i="19"/>
  <c r="AR121" i="19"/>
  <c r="AV74" i="18"/>
  <c r="AV76" i="18"/>
  <c r="AU148" i="14"/>
  <c r="BA49" i="16"/>
  <c r="BC61" i="18"/>
  <c r="BC64" i="18"/>
  <c r="BC50" i="18"/>
  <c r="AY93" i="12"/>
  <c r="AY147" i="12"/>
  <c r="AU117" i="19"/>
  <c r="ES37" i="19"/>
  <c r="ES19" i="19"/>
  <c r="AX142" i="12"/>
  <c r="AX144" i="12"/>
  <c r="EM113" i="19"/>
  <c r="AX105" i="12"/>
  <c r="CK231" i="16"/>
  <c r="CK233" i="16" s="1"/>
  <c r="BG74" i="16"/>
  <c r="AY106" i="12"/>
  <c r="AY106" i="14"/>
  <c r="ES43" i="19"/>
  <c r="BG54" i="15"/>
  <c r="BB55" i="15"/>
  <c r="BD75" i="16"/>
  <c r="CJ75" i="16" s="1"/>
  <c r="BD76" i="16"/>
  <c r="CJ76" i="16" s="1"/>
  <c r="BD42" i="16"/>
  <c r="BC64" i="16"/>
  <c r="BC64" i="15"/>
  <c r="AW225" i="12" a="1"/>
  <c r="AW225" i="12" s="1"/>
  <c r="AW233" i="12" s="1"/>
  <c r="AW234" i="12" s="1"/>
  <c r="AX110" i="14"/>
  <c r="AX108" i="14"/>
  <c r="AZ57" i="19"/>
  <c r="AZ71" i="19"/>
  <c r="AV98" i="14"/>
  <c r="AV151" i="14"/>
  <c r="BB35" i="19"/>
  <c r="EQ84" i="19"/>
  <c r="EQ82" i="19"/>
  <c r="EM117" i="19"/>
  <c r="AV228" i="14"/>
  <c r="AW100" i="14"/>
  <c r="BA46" i="16"/>
  <c r="BA77" i="16"/>
  <c r="CG77" i="16" s="1"/>
  <c r="ET61" i="18"/>
  <c r="ET64" i="18"/>
  <c r="BE16" i="19"/>
  <c r="AX114" i="14"/>
  <c r="AX146" i="14"/>
  <c r="EN80" i="19"/>
  <c r="BF17" i="15"/>
  <c r="BA103" i="14"/>
  <c r="BC41" i="19"/>
  <c r="EQ58" i="19"/>
  <c r="BE35" i="16"/>
  <c r="BA68" i="19"/>
  <c r="BA33" i="19"/>
  <c r="AX141" i="12"/>
  <c r="AX145" i="12"/>
  <c r="BB62" i="15"/>
  <c r="EP70" i="19"/>
  <c r="AZ136" i="14"/>
  <c r="EV38" i="19"/>
  <c r="EV39" i="19"/>
  <c r="EV40" i="19"/>
  <c r="BJ6" i="16"/>
  <c r="BF17" i="16"/>
  <c r="ES96" i="19"/>
  <c r="BA96" i="19"/>
  <c r="AQ155" i="12"/>
  <c r="EU68" i="18"/>
  <c r="BC68" i="18"/>
  <c r="AY143" i="14"/>
  <c r="AY143" i="12"/>
  <c r="AV229" i="14"/>
  <c r="AX144" i="14"/>
  <c r="AX142" i="14"/>
  <c r="AZ70" i="19"/>
  <c r="BE61" i="15"/>
  <c r="BA113" i="12"/>
  <c r="BD62" i="18"/>
  <c r="EV62" i="18"/>
  <c r="BE21" i="15"/>
  <c r="BJ6" i="15"/>
  <c r="BE231" i="16"/>
  <c r="BE233" i="16" s="1"/>
  <c r="BG34" i="15"/>
  <c r="BG32" i="15"/>
  <c r="BG33" i="15"/>
  <c r="BH14" i="16"/>
  <c r="BH19" i="16"/>
  <c r="BH16" i="16"/>
  <c r="BH74" i="16"/>
  <c r="AV154" i="12"/>
  <c r="CF218" i="15"/>
  <c r="ES95" i="19"/>
  <c r="BA30" i="19"/>
  <c r="CL74" i="16"/>
  <c r="CL219" i="16" s="1"/>
  <c r="CL230" i="16" s="1"/>
  <c r="BF219" i="16"/>
  <c r="BF230" i="16" s="1"/>
  <c r="EQ77" i="19"/>
  <c r="AW148" i="12"/>
  <c r="EP75" i="19"/>
  <c r="EM116" i="19"/>
  <c r="BB37" i="19"/>
  <c r="AV226" i="14"/>
  <c r="CF218" i="16"/>
  <c r="AY129" i="12"/>
  <c r="AY133" i="12"/>
  <c r="BA135" i="12"/>
  <c r="ET58" i="18"/>
  <c r="EG125" i="19"/>
  <c r="EG126" i="19"/>
  <c r="AZ68" i="15"/>
  <c r="AW227" i="14"/>
  <c r="AO125" i="19"/>
  <c r="AO126" i="19"/>
  <c r="AW100" i="12"/>
  <c r="EM118" i="19"/>
  <c r="EN79" i="19"/>
  <c r="AW97" i="19"/>
  <c r="AW100" i="19"/>
  <c r="BG54" i="16"/>
  <c r="AZ73" i="18"/>
  <c r="AZ83" i="19"/>
  <c r="ER83" i="19"/>
  <c r="AX107" i="14"/>
  <c r="AX111" i="14"/>
  <c r="EQ59" i="19"/>
  <c r="AX145" i="14"/>
  <c r="AX141" i="14"/>
  <c r="BB62" i="16"/>
  <c r="AP156" i="14"/>
  <c r="AP158" i="14"/>
  <c r="BC216" i="16"/>
  <c r="BC216" i="15"/>
  <c r="BA65" i="16"/>
  <c r="BA167" i="16" s="1"/>
  <c r="BE40" i="19"/>
  <c r="BE38" i="19"/>
  <c r="BE39" i="19"/>
  <c r="BD56" i="18"/>
  <c r="BD58" i="18"/>
  <c r="AY136" i="12"/>
  <c r="ES36" i="19"/>
  <c r="BA71" i="18"/>
  <c r="AW229" i="14"/>
  <c r="BE60" i="18"/>
  <c r="CK60" i="18" s="1"/>
  <c r="BI7" i="15"/>
  <c r="BE39" i="16"/>
  <c r="AV150" i="12"/>
  <c r="AV97" i="12"/>
  <c r="BD42" i="15"/>
  <c r="ES44" i="19"/>
  <c r="AX93" i="14"/>
  <c r="AX147" i="14"/>
  <c r="EU54" i="18"/>
  <c r="EU53" i="18"/>
  <c r="BC125" i="12"/>
  <c r="AW106" i="19"/>
  <c r="AW109" i="19"/>
  <c r="AT115" i="19"/>
  <c r="BA59" i="15"/>
  <c r="AX131" i="12"/>
  <c r="AX131" i="14"/>
  <c r="AY114" i="12"/>
  <c r="AY146" i="12"/>
  <c r="BD47" i="15"/>
  <c r="BD47" i="16"/>
  <c r="BG9" i="16"/>
  <c r="AQ120" i="19"/>
  <c r="AQ122" i="19"/>
  <c r="BA65" i="15"/>
  <c r="BA167" i="15" s="1"/>
  <c r="AX114" i="12"/>
  <c r="AX146" i="12"/>
  <c r="EN81" i="19"/>
  <c r="ER30" i="19"/>
  <c r="ET18" i="19"/>
  <c r="ET20" i="19"/>
  <c r="AX111" i="12"/>
  <c r="AX107" i="12"/>
  <c r="AU225" i="14" a="1"/>
  <c r="AU225" i="14" s="1"/>
  <c r="AU233" i="14" s="1"/>
  <c r="AU234" i="14" s="1"/>
  <c r="BJ22" i="15"/>
  <c r="BJ23" i="15"/>
  <c r="ES66" i="18"/>
  <c r="ES70" i="18"/>
  <c r="AO161" i="12"/>
  <c r="AZ99" i="19"/>
  <c r="ER99" i="19"/>
  <c r="AQ160" i="12"/>
  <c r="AQ162" i="12"/>
  <c r="AX127" i="12"/>
  <c r="AZ89" i="19"/>
  <c r="BA94" i="14"/>
  <c r="AW99" i="12"/>
  <c r="AW152" i="12"/>
  <c r="BA49" i="15"/>
  <c r="AZ127" i="12"/>
  <c r="EP58" i="19"/>
  <c r="EP110" i="19"/>
  <c r="BC56" i="15"/>
  <c r="BC56" i="16"/>
  <c r="BI8" i="15"/>
  <c r="BI10" i="15"/>
  <c r="AV114" i="19"/>
  <c r="BG18" i="15"/>
  <c r="AY109" i="14"/>
  <c r="AW147" i="14"/>
  <c r="AW93" i="14"/>
  <c r="AV225" i="12" a="1"/>
  <c r="AV225" i="12" s="1"/>
  <c r="AV233" i="12" s="1"/>
  <c r="AV234" i="12" s="1"/>
  <c r="AV150" i="14"/>
  <c r="AV97" i="14"/>
  <c r="AZ135" i="14"/>
  <c r="CG55" i="15"/>
  <c r="BA218" i="15"/>
  <c r="BD43" i="16"/>
  <c r="AV148" i="12"/>
  <c r="EU18" i="19"/>
  <c r="EU20" i="19"/>
  <c r="BB36" i="19"/>
  <c r="AZ220" i="15"/>
  <c r="AZ221" i="15" s="1"/>
  <c r="AZ234" i="15" s="1"/>
  <c r="AY119" i="12"/>
  <c r="AY119" i="14"/>
  <c r="BA59" i="16"/>
  <c r="AW70" i="16"/>
  <c r="EH125" i="19"/>
  <c r="EH126" i="19"/>
  <c r="BH9" i="16"/>
  <c r="EF125" i="19"/>
  <c r="EF126" i="19"/>
  <c r="BA166" i="15"/>
  <c r="AW90" i="19"/>
  <c r="AW91" i="19"/>
  <c r="EN74" i="18"/>
  <c r="EN76" i="18"/>
  <c r="BB105" i="19"/>
  <c r="ET105" i="19"/>
  <c r="BD17" i="19"/>
  <c r="AX119" i="14"/>
  <c r="AX119" i="12"/>
  <c r="AV81" i="19"/>
  <c r="BA124" i="12"/>
  <c r="BH25" i="16"/>
  <c r="EO101" i="19"/>
  <c r="AW102" i="19"/>
  <c r="AW103" i="19"/>
  <c r="EO103" i="19"/>
  <c r="AW101" i="19"/>
  <c r="EO102" i="19"/>
  <c r="BB67" i="18"/>
  <c r="ET67" i="18"/>
  <c r="ET69" i="19"/>
  <c r="BB48" i="15"/>
  <c r="AP155" i="14"/>
  <c r="BA46" i="15"/>
  <c r="AS126" i="19"/>
  <c r="AV149" i="14"/>
  <c r="EQ89" i="19"/>
  <c r="EN90" i="19"/>
  <c r="EN91" i="19"/>
  <c r="EL115" i="19"/>
  <c r="AZ123" i="14"/>
  <c r="CF123" i="14" s="1"/>
  <c r="BF13" i="15"/>
  <c r="AV227" i="14"/>
  <c r="BD60" i="15"/>
  <c r="ES28" i="19"/>
  <c r="AT72" i="16"/>
  <c r="AT73" i="16"/>
  <c r="EP104" i="19"/>
  <c r="BC62" i="16"/>
  <c r="AZ68" i="16"/>
  <c r="BA113" i="14"/>
  <c r="AX95" i="12"/>
  <c r="AU116" i="19"/>
  <c r="AV72" i="15"/>
  <c r="AV73" i="15"/>
  <c r="EN76" i="19"/>
  <c r="EN114" i="19"/>
  <c r="EN78" i="19"/>
  <c r="AX136" i="14"/>
  <c r="BG15" i="16"/>
  <c r="AZ87" i="19"/>
  <c r="AZ26" i="19"/>
  <c r="AZ73" i="19"/>
  <c r="BJ22" i="16"/>
  <c r="BJ23" i="16"/>
  <c r="BB71" i="18"/>
  <c r="BB51" i="18"/>
  <c r="BB49" i="18"/>
  <c r="BB72" i="18"/>
  <c r="AV154" i="14"/>
  <c r="EU17" i="19"/>
  <c r="AX128" i="14"/>
  <c r="AX128" i="12"/>
  <c r="EQ26" i="19"/>
  <c r="EQ87" i="19"/>
  <c r="EQ73" i="19"/>
  <c r="BE47" i="16"/>
  <c r="AY116" i="12"/>
  <c r="AY116" i="14"/>
  <c r="BA218" i="16"/>
  <c r="CG55" i="16"/>
  <c r="AY128" i="12"/>
  <c r="AY128" i="14"/>
  <c r="EG119" i="19"/>
  <c r="EG123" i="19"/>
  <c r="EG124" i="19"/>
  <c r="EG121" i="19"/>
  <c r="BE21" i="16"/>
  <c r="AW93" i="19"/>
  <c r="EO94" i="19"/>
  <c r="AW94" i="19"/>
  <c r="EO93" i="19"/>
  <c r="AX116" i="12"/>
  <c r="AX116" i="14"/>
  <c r="AV79" i="19"/>
  <c r="ER21" i="19"/>
  <c r="BB44" i="15"/>
  <c r="BB67" i="15"/>
  <c r="BD43" i="15"/>
  <c r="BE40" i="16"/>
  <c r="AV113" i="19"/>
  <c r="BI24" i="15"/>
  <c r="BE47" i="15"/>
  <c r="BF20" i="16"/>
  <c r="AV149" i="12"/>
  <c r="BB137" i="12"/>
  <c r="BB137" i="14"/>
  <c r="BB48" i="16"/>
  <c r="CK232" i="16" l="1"/>
  <c r="AU169" i="14"/>
  <c r="BJ25" i="15"/>
  <c r="AS156" i="12"/>
  <c r="AS158" i="12"/>
  <c r="ER78" i="18"/>
  <c r="ER77" i="18"/>
  <c r="EJ120" i="19"/>
  <c r="EJ122" i="19"/>
  <c r="BJ8" i="15"/>
  <c r="BC71" i="18"/>
  <c r="ER67" i="19"/>
  <c r="CG218" i="16"/>
  <c r="BD58" i="15"/>
  <c r="BD58" i="16"/>
  <c r="BA123" i="14"/>
  <c r="CG123" i="14" s="1"/>
  <c r="BB73" i="18"/>
  <c r="BF47" i="15"/>
  <c r="BI25" i="15"/>
  <c r="BH11" i="16"/>
  <c r="BG20" i="15"/>
  <c r="AX115" i="12"/>
  <c r="AY108" i="14"/>
  <c r="AY110" i="14"/>
  <c r="BB96" i="19"/>
  <c r="ET96" i="19"/>
  <c r="AY139" i="12"/>
  <c r="BB65" i="16"/>
  <c r="BB167" i="16" s="1"/>
  <c r="AQ125" i="19"/>
  <c r="AQ126" i="19"/>
  <c r="AY147" i="14"/>
  <c r="AY93" i="14"/>
  <c r="BJ7" i="16"/>
  <c r="AZ140" i="12"/>
  <c r="AZ140" i="14"/>
  <c r="AW80" i="19"/>
  <c r="BB166" i="15"/>
  <c r="BE17" i="19"/>
  <c r="AV148" i="14"/>
  <c r="AZ60" i="19"/>
  <c r="ES21" i="19"/>
  <c r="ET43" i="19"/>
  <c r="AZ119" i="14"/>
  <c r="AZ119" i="12"/>
  <c r="AY115" i="14"/>
  <c r="EU27" i="19"/>
  <c r="EU32" i="19"/>
  <c r="EU29" i="19"/>
  <c r="BC31" i="19"/>
  <c r="BC48" i="16"/>
  <c r="EV57" i="18"/>
  <c r="BD57" i="18"/>
  <c r="BA77" i="19"/>
  <c r="AX228" i="14"/>
  <c r="BC45" i="16"/>
  <c r="BC66" i="16"/>
  <c r="AR164" i="14"/>
  <c r="AR165" i="14"/>
  <c r="BH34" i="15"/>
  <c r="BH32" i="15"/>
  <c r="BH33" i="15"/>
  <c r="AY144" i="12"/>
  <c r="AY142" i="12"/>
  <c r="ES98" i="19"/>
  <c r="BA98" i="19"/>
  <c r="AR164" i="12"/>
  <c r="AR165" i="12"/>
  <c r="BJ24" i="16"/>
  <c r="AX139" i="14"/>
  <c r="AX97" i="19"/>
  <c r="AX100" i="19"/>
  <c r="BC137" i="12"/>
  <c r="BC137" i="14"/>
  <c r="EU19" i="19"/>
  <c r="BD216" i="16"/>
  <c r="AX99" i="14"/>
  <c r="AX152" i="14"/>
  <c r="BA220" i="15"/>
  <c r="BA221" i="15" s="1"/>
  <c r="BA234" i="15" s="1"/>
  <c r="BE76" i="16"/>
  <c r="CK76" i="16" s="1"/>
  <c r="BE42" i="16"/>
  <c r="BE75" i="16"/>
  <c r="CK75" i="16" s="1"/>
  <c r="BB166" i="16"/>
  <c r="AW113" i="19"/>
  <c r="AX118" i="12"/>
  <c r="AX120" i="12"/>
  <c r="BF231" i="16"/>
  <c r="BF232" i="16" s="1"/>
  <c r="BH15" i="16"/>
  <c r="BF60" i="18"/>
  <c r="CL60" i="18" s="1"/>
  <c r="AQ163" i="12"/>
  <c r="AQ159" i="12"/>
  <c r="AZ136" i="12"/>
  <c r="AW81" i="19"/>
  <c r="AY77" i="18"/>
  <c r="AY78" i="18"/>
  <c r="BC95" i="19"/>
  <c r="AX115" i="14"/>
  <c r="AZ59" i="19"/>
  <c r="ET42" i="19"/>
  <c r="ET37" i="19"/>
  <c r="AX100" i="12"/>
  <c r="BG215" i="16"/>
  <c r="EV53" i="18"/>
  <c r="EV54" i="18"/>
  <c r="ET66" i="18"/>
  <c r="ET70" i="18"/>
  <c r="BC35" i="19"/>
  <c r="BC48" i="15"/>
  <c r="AW154" i="12"/>
  <c r="EF128" i="19"/>
  <c r="AY117" i="12"/>
  <c r="AY121" i="12"/>
  <c r="AY142" i="14"/>
  <c r="AY144" i="14"/>
  <c r="BI41" i="16"/>
  <c r="AX148" i="12"/>
  <c r="BA107" i="19"/>
  <c r="ES107" i="19"/>
  <c r="AX76" i="19"/>
  <c r="AX78" i="19"/>
  <c r="AP157" i="14"/>
  <c r="BC125" i="14"/>
  <c r="AX129" i="12"/>
  <c r="AX133" i="12"/>
  <c r="AW95" i="14"/>
  <c r="ER89" i="19"/>
  <c r="AY115" i="12"/>
  <c r="BA73" i="18"/>
  <c r="AX120" i="14"/>
  <c r="AX118" i="14"/>
  <c r="AQ119" i="19"/>
  <c r="AQ123" i="19"/>
  <c r="AQ121" i="19"/>
  <c r="AQ124" i="19"/>
  <c r="CL231" i="16"/>
  <c r="CL232" i="16" s="1"/>
  <c r="BD125" i="12"/>
  <c r="BJ7" i="15"/>
  <c r="AQ157" i="12"/>
  <c r="AQ161" i="12"/>
  <c r="AW79" i="19"/>
  <c r="BE60" i="16"/>
  <c r="BF21" i="15"/>
  <c r="BA68" i="16"/>
  <c r="AZ104" i="19"/>
  <c r="BB59" i="15"/>
  <c r="AX101" i="14"/>
  <c r="ET95" i="19"/>
  <c r="AX100" i="14"/>
  <c r="AW97" i="14"/>
  <c r="AW150" i="14"/>
  <c r="ES33" i="19"/>
  <c r="ES68" i="19"/>
  <c r="AZ116" i="14"/>
  <c r="AZ116" i="12"/>
  <c r="AS119" i="19"/>
  <c r="AS124" i="19"/>
  <c r="AS123" i="19"/>
  <c r="AS121" i="19"/>
  <c r="BC36" i="19"/>
  <c r="AW149" i="14"/>
  <c r="BF35" i="15"/>
  <c r="AY105" i="14"/>
  <c r="AW97" i="12"/>
  <c r="AW150" i="12"/>
  <c r="EQ75" i="19"/>
  <c r="EO76" i="19"/>
  <c r="EO78" i="19"/>
  <c r="BB46" i="16"/>
  <c r="BB77" i="16"/>
  <c r="CH77" i="16" s="1"/>
  <c r="AZ75" i="19"/>
  <c r="AY121" i="14"/>
  <c r="AY117" i="14"/>
  <c r="BB123" i="12"/>
  <c r="CH123" i="12" s="1"/>
  <c r="BD126" i="12"/>
  <c r="AR155" i="14"/>
  <c r="BI14" i="15"/>
  <c r="BI19" i="15"/>
  <c r="BI16" i="15"/>
  <c r="BG13" i="15"/>
  <c r="AX90" i="19"/>
  <c r="AX91" i="19"/>
  <c r="ER23" i="19"/>
  <c r="BB46" i="15"/>
  <c r="AV115" i="19"/>
  <c r="AV116" i="19"/>
  <c r="AX169" i="12"/>
  <c r="BA68" i="15"/>
  <c r="AP163" i="14"/>
  <c r="AP159" i="14"/>
  <c r="BD69" i="19"/>
  <c r="AX133" i="14"/>
  <c r="AX129" i="14"/>
  <c r="BK23" i="15"/>
  <c r="BK22" i="15"/>
  <c r="ER34" i="19"/>
  <c r="ER57" i="19"/>
  <c r="AP160" i="14"/>
  <c r="AP162" i="14"/>
  <c r="AP125" i="19"/>
  <c r="AP126" i="19"/>
  <c r="EO97" i="19"/>
  <c r="EO100" i="19"/>
  <c r="AW153" i="12"/>
  <c r="BA34" i="19"/>
  <c r="AX96" i="12"/>
  <c r="BH18" i="16"/>
  <c r="BC44" i="16"/>
  <c r="BC67" i="16"/>
  <c r="BC105" i="19"/>
  <c r="EU105" i="19"/>
  <c r="CH55" i="15"/>
  <c r="BB218" i="15"/>
  <c r="AX101" i="12"/>
  <c r="CM74" i="16"/>
  <c r="CM219" i="16" s="1"/>
  <c r="CM230" i="16" s="1"/>
  <c r="BG219" i="16"/>
  <c r="BG230" i="16" s="1"/>
  <c r="BD50" i="18"/>
  <c r="AY95" i="12"/>
  <c r="EU61" i="18"/>
  <c r="EU64" i="18"/>
  <c r="ET44" i="19"/>
  <c r="BA57" i="19"/>
  <c r="AW154" i="14"/>
  <c r="ES73" i="18"/>
  <c r="AZ114" i="14"/>
  <c r="EU58" i="18"/>
  <c r="BF35" i="16"/>
  <c r="BC37" i="19"/>
  <c r="BG17" i="15"/>
  <c r="AY141" i="12"/>
  <c r="AY145" i="12"/>
  <c r="BB113" i="12"/>
  <c r="AW114" i="19"/>
  <c r="AW149" i="12"/>
  <c r="EG128" i="19"/>
  <c r="AR155" i="12"/>
  <c r="ES30" i="19"/>
  <c r="EP101" i="19"/>
  <c r="EP102" i="19"/>
  <c r="AX103" i="19"/>
  <c r="AX102" i="19"/>
  <c r="AX101" i="19"/>
  <c r="EP103" i="19"/>
  <c r="BA124" i="14"/>
  <c r="EO90" i="19"/>
  <c r="EO91" i="19"/>
  <c r="EQ70" i="19"/>
  <c r="BJ24" i="15"/>
  <c r="ER75" i="18"/>
  <c r="EI120" i="19"/>
  <c r="EI122" i="19"/>
  <c r="EO74" i="18"/>
  <c r="EO76" i="18"/>
  <c r="BF11" i="16"/>
  <c r="AW98" i="12"/>
  <c r="AW151" i="12"/>
  <c r="AX96" i="14"/>
  <c r="BH217" i="16"/>
  <c r="AX112" i="19"/>
  <c r="AX110" i="19"/>
  <c r="AX111" i="19"/>
  <c r="BC42" i="19"/>
  <c r="BF16" i="19"/>
  <c r="EV68" i="18"/>
  <c r="BD68" i="18"/>
  <c r="BB30" i="19"/>
  <c r="ET31" i="19"/>
  <c r="BB59" i="16"/>
  <c r="BI25" i="16"/>
  <c r="AZ131" i="12"/>
  <c r="BB124" i="12"/>
  <c r="EN113" i="19"/>
  <c r="BC126" i="14"/>
  <c r="BB33" i="19"/>
  <c r="BB68" i="19"/>
  <c r="BC28" i="19"/>
  <c r="AY145" i="14"/>
  <c r="AY141" i="14"/>
  <c r="AV117" i="19"/>
  <c r="AR160" i="12"/>
  <c r="AR162" i="12"/>
  <c r="AX130" i="12"/>
  <c r="AX132" i="12"/>
  <c r="AY105" i="12"/>
  <c r="EP111" i="19"/>
  <c r="BB49" i="16"/>
  <c r="EU69" i="19"/>
  <c r="ET51" i="18"/>
  <c r="ET49" i="18"/>
  <c r="ET72" i="18"/>
  <c r="BF40" i="16"/>
  <c r="BC94" i="12"/>
  <c r="BE43" i="16"/>
  <c r="BC72" i="18"/>
  <c r="BC49" i="18"/>
  <c r="BC51" i="18"/>
  <c r="BD41" i="19"/>
  <c r="BB49" i="15"/>
  <c r="BH54" i="16"/>
  <c r="AV118" i="19"/>
  <c r="AZ139" i="14"/>
  <c r="AY132" i="12"/>
  <c r="AY130" i="12"/>
  <c r="AY139" i="14"/>
  <c r="BD56" i="15"/>
  <c r="BD56" i="16"/>
  <c r="AX70" i="16"/>
  <c r="AW74" i="18"/>
  <c r="AW76" i="18"/>
  <c r="AP119" i="19"/>
  <c r="AP121" i="19"/>
  <c r="AP124" i="19"/>
  <c r="AP123" i="19"/>
  <c r="AZ147" i="12"/>
  <c r="AZ93" i="12"/>
  <c r="AY133" i="14"/>
  <c r="AY129" i="14"/>
  <c r="AY120" i="12"/>
  <c r="AY118" i="12"/>
  <c r="AY107" i="12"/>
  <c r="AY111" i="12"/>
  <c r="BH32" i="16"/>
  <c r="BH34" i="16"/>
  <c r="BH33" i="16"/>
  <c r="BE232" i="16"/>
  <c r="BE43" i="15"/>
  <c r="BC44" i="15"/>
  <c r="BC67" i="15"/>
  <c r="AU72" i="16"/>
  <c r="AU73" i="16"/>
  <c r="EO79" i="19"/>
  <c r="BC43" i="19"/>
  <c r="AW153" i="14"/>
  <c r="EM115" i="19"/>
  <c r="BB23" i="19"/>
  <c r="BB218" i="16"/>
  <c r="CH55" i="16"/>
  <c r="BC66" i="18"/>
  <c r="BC70" i="18"/>
  <c r="BA83" i="19"/>
  <c r="ES83" i="19"/>
  <c r="AW70" i="15"/>
  <c r="BC138" i="14"/>
  <c r="BC138" i="12"/>
  <c r="AZ72" i="19"/>
  <c r="AT125" i="19"/>
  <c r="BB113" i="14"/>
  <c r="AY131" i="14"/>
  <c r="BF40" i="15"/>
  <c r="AX130" i="14"/>
  <c r="AX132" i="14"/>
  <c r="AO130" i="19"/>
  <c r="AO131" i="19"/>
  <c r="AO129" i="19"/>
  <c r="BH15" i="15"/>
  <c r="EU41" i="19"/>
  <c r="AX93" i="19"/>
  <c r="EP94" i="19"/>
  <c r="EP93" i="19"/>
  <c r="AX94" i="19"/>
  <c r="BD19" i="19"/>
  <c r="BD64" i="15"/>
  <c r="BD64" i="16"/>
  <c r="BC62" i="15"/>
  <c r="BD126" i="14"/>
  <c r="CG218" i="15"/>
  <c r="BA108" i="19"/>
  <c r="ES108" i="19"/>
  <c r="AZ133" i="12"/>
  <c r="AZ129" i="12"/>
  <c r="EN118" i="19"/>
  <c r="AY130" i="14"/>
  <c r="AY132" i="14"/>
  <c r="EO106" i="19"/>
  <c r="EO109" i="19"/>
  <c r="EW60" i="18"/>
  <c r="GC60" i="18" s="1"/>
  <c r="EV56" i="18"/>
  <c r="EV58" i="18"/>
  <c r="BI8" i="16"/>
  <c r="BF40" i="19"/>
  <c r="BF39" i="19"/>
  <c r="BF38" i="19"/>
  <c r="BA220" i="16"/>
  <c r="BA221" i="16" s="1"/>
  <c r="BA234" i="16" s="1"/>
  <c r="AP164" i="14"/>
  <c r="AP165" i="14"/>
  <c r="BF69" i="18"/>
  <c r="EX69" i="18"/>
  <c r="AY118" i="14"/>
  <c r="AY120" i="14"/>
  <c r="AY111" i="14"/>
  <c r="AY107" i="14"/>
  <c r="BH219" i="16"/>
  <c r="BH230" i="16" s="1"/>
  <c r="CN74" i="16"/>
  <c r="CN219" i="16" s="1"/>
  <c r="CN230" i="16" s="1"/>
  <c r="BE61" i="16"/>
  <c r="BK6" i="16"/>
  <c r="AX74" i="18"/>
  <c r="AX76" i="18"/>
  <c r="EV41" i="19"/>
  <c r="AZ143" i="14"/>
  <c r="AZ143" i="12"/>
  <c r="EO81" i="19"/>
  <c r="BC44" i="19"/>
  <c r="BC55" i="15"/>
  <c r="BF61" i="15"/>
  <c r="EV18" i="19"/>
  <c r="EV20" i="19"/>
  <c r="ET54" i="19"/>
  <c r="ET55" i="19"/>
  <c r="ET56" i="19"/>
  <c r="ET35" i="19"/>
  <c r="BH54" i="15"/>
  <c r="AZ128" i="12"/>
  <c r="AZ128" i="14"/>
  <c r="AZ114" i="12"/>
  <c r="BB94" i="14"/>
  <c r="BC55" i="19"/>
  <c r="BC54" i="19"/>
  <c r="BC56" i="19"/>
  <c r="BA23" i="19"/>
  <c r="AX152" i="12"/>
  <c r="AX99" i="12"/>
  <c r="AT120" i="19"/>
  <c r="AT122" i="19"/>
  <c r="EP112" i="19"/>
  <c r="BF42" i="15"/>
  <c r="AX117" i="14"/>
  <c r="AX121" i="14"/>
  <c r="EW62" i="18"/>
  <c r="BE62" i="18"/>
  <c r="BH217" i="15"/>
  <c r="AV231" i="14"/>
  <c r="AV232" i="14" s="1"/>
  <c r="BD216" i="15"/>
  <c r="BK22" i="16"/>
  <c r="BK23" i="16"/>
  <c r="BG17" i="16"/>
  <c r="BC166" i="16"/>
  <c r="BI9" i="15"/>
  <c r="ET19" i="19"/>
  <c r="BG11" i="16"/>
  <c r="BA135" i="14"/>
  <c r="AX95" i="14"/>
  <c r="BA99" i="19"/>
  <c r="ES99" i="19"/>
  <c r="AY110" i="12"/>
  <c r="AY108" i="12"/>
  <c r="BI41" i="15"/>
  <c r="EW38" i="19"/>
  <c r="EW39" i="19"/>
  <c r="EW40" i="19"/>
  <c r="EN116" i="19"/>
  <c r="BF63" i="18"/>
  <c r="EX63" i="18"/>
  <c r="BB135" i="12"/>
  <c r="BA89" i="19"/>
  <c r="BI14" i="16"/>
  <c r="BI19" i="16"/>
  <c r="BI16" i="16"/>
  <c r="BI74" i="16"/>
  <c r="BG215" i="15"/>
  <c r="BK6" i="15"/>
  <c r="BC67" i="18"/>
  <c r="EU67" i="18"/>
  <c r="BF21" i="16"/>
  <c r="AX106" i="19"/>
  <c r="AX109" i="19"/>
  <c r="AU69" i="16"/>
  <c r="AU71" i="16"/>
  <c r="EO80" i="19"/>
  <c r="BB65" i="15"/>
  <c r="EN117" i="19"/>
  <c r="EW16" i="19"/>
  <c r="AW151" i="14"/>
  <c r="AW98" i="14"/>
  <c r="BC55" i="16"/>
  <c r="AZ58" i="19"/>
  <c r="EU50" i="18"/>
  <c r="AR128" i="19"/>
  <c r="EV17" i="19"/>
  <c r="ET28" i="19"/>
  <c r="ET36" i="19"/>
  <c r="BD27" i="19"/>
  <c r="BD29" i="19"/>
  <c r="BD32" i="19"/>
  <c r="BA67" i="19"/>
  <c r="ER77" i="19"/>
  <c r="BG20" i="16"/>
  <c r="BD61" i="18"/>
  <c r="BD64" i="18"/>
  <c r="AX121" i="12"/>
  <c r="AX117" i="12"/>
  <c r="EH128" i="19"/>
  <c r="BE56" i="18"/>
  <c r="BE58" i="18"/>
  <c r="BC45" i="15"/>
  <c r="BC66" i="15"/>
  <c r="BC19" i="19"/>
  <c r="BE53" i="18"/>
  <c r="BE54" i="18"/>
  <c r="BH18" i="15"/>
  <c r="AQ160" i="14"/>
  <c r="AQ162" i="14"/>
  <c r="AX225" i="12" l="1" a="1"/>
  <c r="AX225" i="12" s="1"/>
  <c r="AX233" i="12" s="1"/>
  <c r="AX234" i="12" s="1"/>
  <c r="CL233" i="16"/>
  <c r="BF233" i="16"/>
  <c r="AV233" i="14"/>
  <c r="AV234" i="14" s="1"/>
  <c r="BD71" i="18"/>
  <c r="AZ78" i="18"/>
  <c r="AZ77" i="18"/>
  <c r="CO74" i="16"/>
  <c r="CO219" i="16" s="1"/>
  <c r="CO230" i="16" s="1"/>
  <c r="BI219" i="16"/>
  <c r="BI230" i="16" s="1"/>
  <c r="ET107" i="19"/>
  <c r="BB107" i="19"/>
  <c r="ET30" i="19"/>
  <c r="CI55" i="16"/>
  <c r="BC218" i="16"/>
  <c r="BF43" i="16"/>
  <c r="AX148" i="14"/>
  <c r="BG13" i="16"/>
  <c r="BD48" i="16"/>
  <c r="BA25" i="19"/>
  <c r="BA86" i="19"/>
  <c r="BA72" i="19"/>
  <c r="BG63" i="18"/>
  <c r="EY63" i="18"/>
  <c r="BH231" i="16"/>
  <c r="BH232" i="16" s="1"/>
  <c r="BI9" i="16"/>
  <c r="AW69" i="16"/>
  <c r="AW71" i="16"/>
  <c r="BF53" i="18"/>
  <c r="BF54" i="18"/>
  <c r="EU43" i="19"/>
  <c r="BH11" i="15"/>
  <c r="BB25" i="19"/>
  <c r="BB86" i="19"/>
  <c r="AP128" i="19"/>
  <c r="AY231" i="14"/>
  <c r="AZ131" i="14"/>
  <c r="ET33" i="19"/>
  <c r="ET68" i="19"/>
  <c r="AZ147" i="14"/>
  <c r="AZ93" i="14"/>
  <c r="BA129" i="14"/>
  <c r="BA133" i="14"/>
  <c r="EG129" i="19"/>
  <c r="EG130" i="19"/>
  <c r="EG131" i="19"/>
  <c r="BB83" i="19"/>
  <c r="ET83" i="19"/>
  <c r="AX149" i="12"/>
  <c r="EO113" i="19"/>
  <c r="ER104" i="19"/>
  <c r="BL23" i="15"/>
  <c r="BL22" i="15"/>
  <c r="ER25" i="19"/>
  <c r="ER72" i="19"/>
  <c r="ER86" i="19"/>
  <c r="AY75" i="18"/>
  <c r="AW148" i="14"/>
  <c r="AZ121" i="12"/>
  <c r="AZ117" i="12"/>
  <c r="AY101" i="12"/>
  <c r="AX113" i="19"/>
  <c r="BH215" i="15"/>
  <c r="EU35" i="19"/>
  <c r="ES23" i="19"/>
  <c r="BC113" i="12"/>
  <c r="ER70" i="19"/>
  <c r="EW56" i="18"/>
  <c r="BG40" i="16"/>
  <c r="BC21" i="19"/>
  <c r="BC103" i="14"/>
  <c r="EV27" i="19"/>
  <c r="EV29" i="19"/>
  <c r="EV32" i="19"/>
  <c r="AZ145" i="12"/>
  <c r="AZ141" i="12"/>
  <c r="BI18" i="16"/>
  <c r="ES89" i="19"/>
  <c r="AZ104" i="12"/>
  <c r="BL22" i="16"/>
  <c r="BL23" i="16"/>
  <c r="BA82" i="19"/>
  <c r="BA84" i="19"/>
  <c r="BB67" i="19"/>
  <c r="BG69" i="18"/>
  <c r="EY69" i="18"/>
  <c r="BD21" i="19"/>
  <c r="EU42" i="19"/>
  <c r="BB87" i="19"/>
  <c r="BB26" i="19"/>
  <c r="EO116" i="19"/>
  <c r="BD103" i="12"/>
  <c r="BD44" i="19"/>
  <c r="BE58" i="16"/>
  <c r="BE58" i="15"/>
  <c r="BC94" i="14"/>
  <c r="BB124" i="14"/>
  <c r="BI54" i="16"/>
  <c r="BA131" i="12"/>
  <c r="BA131" i="14"/>
  <c r="EP80" i="19"/>
  <c r="ES34" i="19"/>
  <c r="BA59" i="19"/>
  <c r="CH218" i="15"/>
  <c r="BC46" i="16"/>
  <c r="BC77" i="16"/>
  <c r="CI77" i="16" s="1"/>
  <c r="BA147" i="12"/>
  <c r="BA93" i="12"/>
  <c r="ER60" i="19"/>
  <c r="BK24" i="15"/>
  <c r="BI15" i="15"/>
  <c r="BJ8" i="16"/>
  <c r="AW226" i="14"/>
  <c r="AW232" i="14" s="1"/>
  <c r="AW225" i="14" a="1"/>
  <c r="AW225" i="14" s="1"/>
  <c r="AX114" i="19"/>
  <c r="BJ25" i="16"/>
  <c r="AZ117" i="14"/>
  <c r="AZ121" i="14"/>
  <c r="AX229" i="14"/>
  <c r="AZ139" i="12"/>
  <c r="AY101" i="14"/>
  <c r="BE125" i="12"/>
  <c r="ET108" i="19"/>
  <c r="BB108" i="19"/>
  <c r="ES67" i="19"/>
  <c r="BG60" i="18"/>
  <c r="CM60" i="18" s="1"/>
  <c r="BI54" i="15"/>
  <c r="AS162" i="12"/>
  <c r="AS160" i="12"/>
  <c r="BD36" i="19"/>
  <c r="EQ103" i="19"/>
  <c r="EQ101" i="19"/>
  <c r="AY103" i="19"/>
  <c r="AY101" i="19"/>
  <c r="AY102" i="19"/>
  <c r="EQ102" i="19"/>
  <c r="AR130" i="19"/>
  <c r="AR131" i="19"/>
  <c r="AR129" i="19"/>
  <c r="AZ145" i="14"/>
  <c r="AZ141" i="14"/>
  <c r="BI15" i="16"/>
  <c r="BG39" i="16"/>
  <c r="BI11" i="15"/>
  <c r="BB57" i="19"/>
  <c r="BB72" i="19"/>
  <c r="BB73" i="19"/>
  <c r="BC57" i="19"/>
  <c r="EV95" i="19"/>
  <c r="BL6" i="16"/>
  <c r="EX38" i="19"/>
  <c r="EX39" i="19"/>
  <c r="EX40" i="19"/>
  <c r="BI10" i="16"/>
  <c r="BC65" i="15"/>
  <c r="BC167" i="15" s="1"/>
  <c r="EU44" i="19"/>
  <c r="AV72" i="16"/>
  <c r="AV73" i="16"/>
  <c r="AQ164" i="14"/>
  <c r="AQ165" i="14"/>
  <c r="BB24" i="19"/>
  <c r="BB71" i="19"/>
  <c r="BB85" i="19"/>
  <c r="AS156" i="14"/>
  <c r="AS158" i="14"/>
  <c r="BD103" i="14"/>
  <c r="BD95" i="19"/>
  <c r="EU72" i="18"/>
  <c r="EU49" i="18"/>
  <c r="EU51" i="18"/>
  <c r="EW57" i="18"/>
  <c r="BE57" i="18"/>
  <c r="BB34" i="19"/>
  <c r="BC96" i="19"/>
  <c r="EU96" i="19"/>
  <c r="BF13" i="16"/>
  <c r="EP79" i="19"/>
  <c r="BA119" i="14"/>
  <c r="BA119" i="12"/>
  <c r="BA104" i="19"/>
  <c r="ER59" i="19"/>
  <c r="BK25" i="15"/>
  <c r="ER82" i="19"/>
  <c r="ER84" i="19"/>
  <c r="BG47" i="15"/>
  <c r="BI217" i="15"/>
  <c r="BF43" i="15"/>
  <c r="BE62" i="16"/>
  <c r="EP76" i="19"/>
  <c r="EP78" i="19"/>
  <c r="BA127" i="12"/>
  <c r="BC65" i="16"/>
  <c r="AY90" i="19"/>
  <c r="AY91" i="19"/>
  <c r="AX151" i="12"/>
  <c r="AX98" i="12"/>
  <c r="EX60" i="18"/>
  <c r="GD60" i="18" s="1"/>
  <c r="EP97" i="19"/>
  <c r="EP100" i="19"/>
  <c r="AX231" i="14"/>
  <c r="BC49" i="16"/>
  <c r="EU36" i="19"/>
  <c r="AY229" i="14"/>
  <c r="AV169" i="14"/>
  <c r="BJ9" i="15"/>
  <c r="EH130" i="19"/>
  <c r="EH129" i="19"/>
  <c r="EH131" i="19"/>
  <c r="EW53" i="18"/>
  <c r="EW54" i="18"/>
  <c r="BC103" i="12"/>
  <c r="BD31" i="19"/>
  <c r="AZ129" i="14"/>
  <c r="AZ133" i="14"/>
  <c r="BL6" i="15"/>
  <c r="BK24" i="16"/>
  <c r="AU72" i="15"/>
  <c r="AU73" i="15"/>
  <c r="EV19" i="19"/>
  <c r="BC59" i="15"/>
  <c r="EV44" i="19"/>
  <c r="BG40" i="19"/>
  <c r="BG38" i="19"/>
  <c r="BG39" i="19"/>
  <c r="BC166" i="15"/>
  <c r="AY127" i="14"/>
  <c r="AV69" i="16"/>
  <c r="AV71" i="16"/>
  <c r="AZ130" i="12"/>
  <c r="AZ132" i="12"/>
  <c r="BE18" i="19"/>
  <c r="BE20" i="19"/>
  <c r="AZ142" i="12"/>
  <c r="AZ144" i="12"/>
  <c r="BE216" i="15"/>
  <c r="AZ169" i="12"/>
  <c r="AZ95" i="12"/>
  <c r="BD43" i="19"/>
  <c r="BE64" i="15"/>
  <c r="BE64" i="16"/>
  <c r="BE61" i="18"/>
  <c r="BE64" i="18"/>
  <c r="AX149" i="14"/>
  <c r="BD62" i="15"/>
  <c r="BD94" i="12"/>
  <c r="EP81" i="19"/>
  <c r="AR163" i="12"/>
  <c r="AR159" i="12"/>
  <c r="EV50" i="18"/>
  <c r="BC135" i="12"/>
  <c r="BB89" i="19"/>
  <c r="ER73" i="19"/>
  <c r="ER26" i="19"/>
  <c r="ER87" i="19"/>
  <c r="AY228" i="14"/>
  <c r="AX98" i="14"/>
  <c r="AX151" i="14"/>
  <c r="AX154" i="14"/>
  <c r="AY96" i="12"/>
  <c r="EF129" i="19"/>
  <c r="EF130" i="19"/>
  <c r="EF131" i="19"/>
  <c r="BC49" i="15"/>
  <c r="AX153" i="12"/>
  <c r="EU37" i="19"/>
  <c r="AY106" i="19"/>
  <c r="AY109" i="19"/>
  <c r="BE69" i="19"/>
  <c r="BB135" i="14"/>
  <c r="BH13" i="16"/>
  <c r="EV61" i="18"/>
  <c r="EV64" i="18"/>
  <c r="BK8" i="15"/>
  <c r="BK10" i="15"/>
  <c r="BI217" i="16"/>
  <c r="AZ106" i="12"/>
  <c r="AZ106" i="14"/>
  <c r="ET21" i="19"/>
  <c r="BK25" i="16"/>
  <c r="BA26" i="19"/>
  <c r="BA73" i="19"/>
  <c r="BA87" i="19"/>
  <c r="ET57" i="19"/>
  <c r="BC218" i="15"/>
  <c r="CI55" i="15"/>
  <c r="BK7" i="16"/>
  <c r="BF41" i="19"/>
  <c r="AZ130" i="14"/>
  <c r="AZ132" i="14"/>
  <c r="CH218" i="16"/>
  <c r="AZ144" i="14"/>
  <c r="AZ142" i="14"/>
  <c r="BF56" i="18"/>
  <c r="BF58" i="18"/>
  <c r="BD42" i="19"/>
  <c r="BE216" i="16"/>
  <c r="BF18" i="19"/>
  <c r="BF20" i="19"/>
  <c r="BF39" i="16"/>
  <c r="BD62" i="16"/>
  <c r="AX80" i="19"/>
  <c r="AR161" i="12"/>
  <c r="AR157" i="12"/>
  <c r="BA114" i="14"/>
  <c r="BF60" i="16"/>
  <c r="BA58" i="19"/>
  <c r="AY148" i="12"/>
  <c r="AX154" i="12"/>
  <c r="BA75" i="19"/>
  <c r="EI125" i="19"/>
  <c r="EI126" i="19"/>
  <c r="BI32" i="15"/>
  <c r="BI34" i="15"/>
  <c r="BI33" i="15"/>
  <c r="AR157" i="14"/>
  <c r="BF60" i="15"/>
  <c r="AX153" i="14"/>
  <c r="AX150" i="14"/>
  <c r="AX97" i="14"/>
  <c r="AW116" i="19"/>
  <c r="AY96" i="14"/>
  <c r="BE56" i="16"/>
  <c r="BE56" i="15"/>
  <c r="AT156" i="12"/>
  <c r="AT158" i="12"/>
  <c r="BD45" i="16"/>
  <c r="BD66" i="16"/>
  <c r="BB98" i="19"/>
  <c r="ET98" i="19"/>
  <c r="ES77" i="19"/>
  <c r="EU28" i="19"/>
  <c r="AY110" i="19"/>
  <c r="AY112" i="19"/>
  <c r="AY111" i="19"/>
  <c r="EQ110" i="19"/>
  <c r="EQ112" i="19"/>
  <c r="EQ111" i="19"/>
  <c r="BJ41" i="16"/>
  <c r="BB220" i="16"/>
  <c r="BB221" i="16" s="1"/>
  <c r="BB234" i="16" s="1"/>
  <c r="BG40" i="15"/>
  <c r="BJ10" i="15"/>
  <c r="BA70" i="19"/>
  <c r="EV69" i="19"/>
  <c r="ES57" i="19"/>
  <c r="BD35" i="19"/>
  <c r="AZ118" i="12"/>
  <c r="AZ120" i="12"/>
  <c r="BB220" i="15"/>
  <c r="BB221" i="15" s="1"/>
  <c r="BB234" i="15" s="1"/>
  <c r="AZ109" i="12"/>
  <c r="AZ109" i="14"/>
  <c r="AU69" i="15"/>
  <c r="AU71" i="15"/>
  <c r="AZ115" i="12"/>
  <c r="BF61" i="16"/>
  <c r="EV42" i="19"/>
  <c r="AT126" i="19"/>
  <c r="AZ75" i="18"/>
  <c r="AT119" i="19"/>
  <c r="AT123" i="19"/>
  <c r="AT124" i="19"/>
  <c r="AT121" i="19"/>
  <c r="AQ155" i="14"/>
  <c r="AY76" i="19"/>
  <c r="AY114" i="19"/>
  <c r="AY78" i="19"/>
  <c r="EU66" i="18"/>
  <c r="EU70" i="18"/>
  <c r="BH215" i="16"/>
  <c r="BE41" i="19"/>
  <c r="BF17" i="19"/>
  <c r="AX81" i="19"/>
  <c r="BA114" i="12"/>
  <c r="BA146" i="12"/>
  <c r="BG21" i="15"/>
  <c r="BD105" i="19"/>
  <c r="EV105" i="19"/>
  <c r="BA60" i="19"/>
  <c r="AY225" i="12" a="1"/>
  <c r="AY225" i="12" s="1"/>
  <c r="AY233" i="12" s="1"/>
  <c r="AY234" i="12" s="1"/>
  <c r="BJ14" i="15"/>
  <c r="BJ19" i="15"/>
  <c r="BJ16" i="15"/>
  <c r="AR159" i="14"/>
  <c r="AR163" i="14"/>
  <c r="BD70" i="18"/>
  <c r="BD66" i="18"/>
  <c r="AX127" i="14"/>
  <c r="AX225" i="14" s="1" a="1"/>
  <c r="AX225" i="14" s="1"/>
  <c r="BJ41" i="15"/>
  <c r="AQ128" i="19"/>
  <c r="BB77" i="19"/>
  <c r="AY93" i="19"/>
  <c r="EQ94" i="19"/>
  <c r="AY94" i="19"/>
  <c r="EQ93" i="19"/>
  <c r="BH17" i="16"/>
  <c r="BD45" i="15"/>
  <c r="BD66" i="15"/>
  <c r="BC33" i="19"/>
  <c r="BC68" i="19"/>
  <c r="BD55" i="15"/>
  <c r="BD37" i="19"/>
  <c r="BH20" i="15"/>
  <c r="BD54" i="19"/>
  <c r="BD56" i="19"/>
  <c r="BD55" i="19"/>
  <c r="BD28" i="19"/>
  <c r="AZ120" i="14"/>
  <c r="AZ118" i="14"/>
  <c r="EW17" i="19"/>
  <c r="EP106" i="19"/>
  <c r="EP109" i="19"/>
  <c r="AY100" i="14"/>
  <c r="BK7" i="15"/>
  <c r="BI33" i="16"/>
  <c r="BI34" i="16"/>
  <c r="BI32" i="16"/>
  <c r="BD137" i="14"/>
  <c r="BD137" i="12"/>
  <c r="BA24" i="19"/>
  <c r="BA71" i="19"/>
  <c r="BA85" i="19"/>
  <c r="AZ146" i="12"/>
  <c r="EO118" i="19"/>
  <c r="EV43" i="19"/>
  <c r="BG35" i="15"/>
  <c r="AW72" i="16"/>
  <c r="AW73" i="16"/>
  <c r="BH17" i="15"/>
  <c r="BB84" i="19"/>
  <c r="BB82" i="19"/>
  <c r="EP74" i="18"/>
  <c r="EP76" i="18"/>
  <c r="EN115" i="19"/>
  <c r="EX16" i="19"/>
  <c r="AY152" i="14"/>
  <c r="AY99" i="14"/>
  <c r="BA128" i="14"/>
  <c r="BA128" i="12"/>
  <c r="AX79" i="19"/>
  <c r="BB123" i="14"/>
  <c r="CH123" i="14" s="1"/>
  <c r="BB136" i="14"/>
  <c r="BG35" i="16"/>
  <c r="AY169" i="12"/>
  <c r="BG231" i="16"/>
  <c r="BG232" i="16" s="1"/>
  <c r="AX150" i="12"/>
  <c r="AX97" i="12"/>
  <c r="BD44" i="16"/>
  <c r="BD67" i="16"/>
  <c r="EI119" i="19"/>
  <c r="EI124" i="19"/>
  <c r="EI123" i="19"/>
  <c r="EI121" i="19"/>
  <c r="ER75" i="19"/>
  <c r="BE126" i="14"/>
  <c r="BB68" i="15"/>
  <c r="BB68" i="16"/>
  <c r="AS128" i="19"/>
  <c r="BB99" i="19"/>
  <c r="ET99" i="19"/>
  <c r="AP161" i="14"/>
  <c r="BD72" i="18"/>
  <c r="BD51" i="18"/>
  <c r="BD49" i="18"/>
  <c r="BE50" i="18"/>
  <c r="EU31" i="19"/>
  <c r="AY95" i="14"/>
  <c r="BD55" i="16"/>
  <c r="EQ77" i="18"/>
  <c r="EQ78" i="18"/>
  <c r="BJ54" i="15"/>
  <c r="BE27" i="19"/>
  <c r="BE29" i="19"/>
  <c r="BE32" i="19"/>
  <c r="AY97" i="19"/>
  <c r="AY100" i="19"/>
  <c r="BC59" i="16"/>
  <c r="EW18" i="19"/>
  <c r="EW20" i="19"/>
  <c r="EO117" i="19"/>
  <c r="AY100" i="12"/>
  <c r="BJ19" i="16"/>
  <c r="BJ16" i="16"/>
  <c r="BJ14" i="16"/>
  <c r="AX226" i="14"/>
  <c r="BD125" i="14"/>
  <c r="BG21" i="16"/>
  <c r="BD48" i="15"/>
  <c r="EV67" i="18"/>
  <c r="BD67" i="18"/>
  <c r="CN231" i="16"/>
  <c r="CN233" i="16" s="1"/>
  <c r="EX62" i="18"/>
  <c r="BF62" i="18"/>
  <c r="EU95" i="19"/>
  <c r="BG61" i="15"/>
  <c r="BC46" i="15"/>
  <c r="AZ231" i="14"/>
  <c r="BC123" i="12"/>
  <c r="CI123" i="12" s="1"/>
  <c r="BG39" i="15"/>
  <c r="BC30" i="19"/>
  <c r="BG16" i="19"/>
  <c r="BA116" i="14"/>
  <c r="BA116" i="12"/>
  <c r="AZ115" i="14"/>
  <c r="CM231" i="16"/>
  <c r="CM233" i="16" s="1"/>
  <c r="BB167" i="15"/>
  <c r="AY99" i="12"/>
  <c r="AY152" i="12"/>
  <c r="BH20" i="16"/>
  <c r="BD44" i="15"/>
  <c r="BD67" i="15"/>
  <c r="ER58" i="19"/>
  <c r="AX70" i="15"/>
  <c r="ER24" i="19"/>
  <c r="ER71" i="19"/>
  <c r="ER85" i="19"/>
  <c r="EP90" i="19"/>
  <c r="EP91" i="19"/>
  <c r="BI18" i="15"/>
  <c r="ET71" i="18"/>
  <c r="BD138" i="14"/>
  <c r="BD138" i="12"/>
  <c r="EO114" i="19"/>
  <c r="BE126" i="12"/>
  <c r="AW118" i="19"/>
  <c r="EU21" i="19"/>
  <c r="BE68" i="18"/>
  <c r="EW68" i="18"/>
  <c r="EU55" i="19"/>
  <c r="EU56" i="19"/>
  <c r="EU54" i="19"/>
  <c r="AW117" i="19"/>
  <c r="AY70" i="15"/>
  <c r="BC113" i="14"/>
  <c r="AW169" i="14" l="1"/>
  <c r="AW233" i="14"/>
  <c r="AW234" i="14" s="1"/>
  <c r="CM232" i="16"/>
  <c r="CN232" i="16"/>
  <c r="AX169" i="14"/>
  <c r="ES77" i="18"/>
  <c r="ES78" i="18"/>
  <c r="BB78" i="18"/>
  <c r="BB77" i="18"/>
  <c r="BL8" i="15"/>
  <c r="EL120" i="19"/>
  <c r="EL122" i="19"/>
  <c r="BA77" i="18"/>
  <c r="BA78" i="18"/>
  <c r="AZ152" i="14"/>
  <c r="AZ99" i="14"/>
  <c r="BC124" i="12"/>
  <c r="AU156" i="12"/>
  <c r="AU158" i="12"/>
  <c r="EU67" i="19"/>
  <c r="AZ229" i="14"/>
  <c r="AZ110" i="19"/>
  <c r="AZ111" i="19"/>
  <c r="AZ112" i="19"/>
  <c r="BF64" i="15"/>
  <c r="BF64" i="16"/>
  <c r="AY80" i="19"/>
  <c r="BG54" i="18"/>
  <c r="BG53" i="18"/>
  <c r="BJ34" i="16"/>
  <c r="BJ32" i="16"/>
  <c r="BJ33" i="16"/>
  <c r="AY153" i="12"/>
  <c r="AY151" i="14"/>
  <c r="AY98" i="14"/>
  <c r="BD30" i="19"/>
  <c r="BJ18" i="15"/>
  <c r="BD96" i="19"/>
  <c r="AX118" i="19"/>
  <c r="BE44" i="19"/>
  <c r="ES58" i="19"/>
  <c r="BE103" i="12"/>
  <c r="BA115" i="14"/>
  <c r="BF76" i="16"/>
  <c r="CL76" i="16" s="1"/>
  <c r="BF42" i="16"/>
  <c r="BF75" i="16"/>
  <c r="CL75" i="16" s="1"/>
  <c r="EX56" i="18"/>
  <c r="BC89" i="19"/>
  <c r="CI218" i="15"/>
  <c r="AY70" i="16"/>
  <c r="BH40" i="19"/>
  <c r="BH39" i="19"/>
  <c r="BH38" i="19"/>
  <c r="EP113" i="19"/>
  <c r="AZ101" i="14"/>
  <c r="BB104" i="19"/>
  <c r="AZ104" i="14"/>
  <c r="AZ146" i="14"/>
  <c r="EY60" i="18"/>
  <c r="GE60" i="18" s="1"/>
  <c r="BF62" i="16"/>
  <c r="AS155" i="14"/>
  <c r="BB70" i="19"/>
  <c r="EV35" i="19"/>
  <c r="ES84" i="19"/>
  <c r="ES82" i="19"/>
  <c r="BB109" i="12"/>
  <c r="AZ97" i="19"/>
  <c r="AZ100" i="19"/>
  <c r="AS155" i="12"/>
  <c r="BE66" i="15"/>
  <c r="BE45" i="15"/>
  <c r="BA136" i="12"/>
  <c r="BA104" i="12"/>
  <c r="BI20" i="15"/>
  <c r="BA75" i="18"/>
  <c r="BF58" i="16"/>
  <c r="BF58" i="15"/>
  <c r="BG61" i="16"/>
  <c r="AZ107" i="12"/>
  <c r="AZ111" i="12"/>
  <c r="AY151" i="12"/>
  <c r="AY98" i="12"/>
  <c r="BE28" i="19"/>
  <c r="AY226" i="14"/>
  <c r="AY225" i="14" a="1"/>
  <c r="AY225" i="14" s="1"/>
  <c r="EI128" i="19"/>
  <c r="BG233" i="16"/>
  <c r="EX18" i="19"/>
  <c r="EX20" i="19"/>
  <c r="EX68" i="18"/>
  <c r="BF68" i="18"/>
  <c r="BG60" i="15"/>
  <c r="ET77" i="19"/>
  <c r="ES75" i="18"/>
  <c r="EV66" i="18"/>
  <c r="EV70" i="18"/>
  <c r="BF69" i="19"/>
  <c r="AT128" i="19"/>
  <c r="ES60" i="19"/>
  <c r="AT160" i="12"/>
  <c r="AT162" i="12"/>
  <c r="BE103" i="14"/>
  <c r="BF44" i="19"/>
  <c r="ET23" i="19"/>
  <c r="BA121" i="12"/>
  <c r="BA117" i="12"/>
  <c r="EW61" i="18"/>
  <c r="EW64" i="18"/>
  <c r="AY227" i="14"/>
  <c r="BC220" i="16"/>
  <c r="BC221" i="16" s="1"/>
  <c r="BC234" i="16" s="1"/>
  <c r="BF47" i="16"/>
  <c r="BC59" i="19"/>
  <c r="BI17" i="16"/>
  <c r="BC98" i="19"/>
  <c r="EU98" i="19"/>
  <c r="ES70" i="19"/>
  <c r="EK120" i="19"/>
  <c r="EK122" i="19"/>
  <c r="BH35" i="15"/>
  <c r="ER112" i="19"/>
  <c r="BL24" i="16"/>
  <c r="EV36" i="19"/>
  <c r="ES87" i="19"/>
  <c r="ES26" i="19"/>
  <c r="ES73" i="19"/>
  <c r="BB93" i="12"/>
  <c r="BB147" i="12"/>
  <c r="BL24" i="15"/>
  <c r="BE45" i="16"/>
  <c r="BE66" i="16"/>
  <c r="AP130" i="19"/>
  <c r="AP129" i="19"/>
  <c r="AP131" i="19"/>
  <c r="BC167" i="16"/>
  <c r="BA127" i="14"/>
  <c r="ER74" i="18"/>
  <c r="ER76" i="18"/>
  <c r="BG42" i="15"/>
  <c r="BG43" i="16"/>
  <c r="AZ107" i="14"/>
  <c r="AZ111" i="14"/>
  <c r="BK16" i="16"/>
  <c r="BK14" i="16"/>
  <c r="BK19" i="16"/>
  <c r="BK74" i="16"/>
  <c r="EQ97" i="19"/>
  <c r="EQ100" i="19"/>
  <c r="BE31" i="19"/>
  <c r="BD59" i="16"/>
  <c r="AY148" i="14"/>
  <c r="AZ90" i="19"/>
  <c r="AZ91" i="19"/>
  <c r="AX116" i="19"/>
  <c r="BH35" i="16"/>
  <c r="BF50" i="18"/>
  <c r="BI35" i="16"/>
  <c r="BD57" i="19"/>
  <c r="BH39" i="16"/>
  <c r="BG43" i="15"/>
  <c r="EU108" i="19"/>
  <c r="BC108" i="19"/>
  <c r="BD113" i="12"/>
  <c r="ES104" i="19"/>
  <c r="AU120" i="19"/>
  <c r="AU122" i="19"/>
  <c r="EU30" i="19"/>
  <c r="ET58" i="19"/>
  <c r="ET67" i="19"/>
  <c r="EQ106" i="19"/>
  <c r="EQ109" i="19"/>
  <c r="AY149" i="12"/>
  <c r="BA117" i="14"/>
  <c r="BA121" i="14"/>
  <c r="EY38" i="19"/>
  <c r="EY40" i="19"/>
  <c r="EY39" i="19"/>
  <c r="EV21" i="19"/>
  <c r="BH60" i="18"/>
  <c r="CN60" i="18" s="1"/>
  <c r="ES110" i="19"/>
  <c r="AS160" i="14"/>
  <c r="AS162" i="14"/>
  <c r="BL7" i="16"/>
  <c r="BC58" i="19"/>
  <c r="BG42" i="16"/>
  <c r="BG76" i="16"/>
  <c r="CM76" i="16" s="1"/>
  <c r="BG75" i="16"/>
  <c r="CM75" i="16" s="1"/>
  <c r="BJ54" i="16"/>
  <c r="BI17" i="15"/>
  <c r="EV37" i="19"/>
  <c r="EW58" i="18"/>
  <c r="AW115" i="19"/>
  <c r="EW105" i="19"/>
  <c r="BE105" i="19"/>
  <c r="BM22" i="15"/>
  <c r="BM23" i="15"/>
  <c r="BD135" i="12"/>
  <c r="EX57" i="18"/>
  <c r="BF57" i="18"/>
  <c r="AY74" i="18"/>
  <c r="AY76" i="18"/>
  <c r="BE94" i="12"/>
  <c r="BH40" i="16"/>
  <c r="BF48" i="16"/>
  <c r="EQ80" i="19"/>
  <c r="BJ18" i="16"/>
  <c r="EU71" i="18"/>
  <c r="BE54" i="19"/>
  <c r="BE56" i="19"/>
  <c r="BE55" i="19"/>
  <c r="BD218" i="16"/>
  <c r="CJ55" i="16"/>
  <c r="EV49" i="18"/>
  <c r="EV72" i="18"/>
  <c r="EV51" i="18"/>
  <c r="BB143" i="12"/>
  <c r="BB143" i="14"/>
  <c r="BA120" i="12"/>
  <c r="BA118" i="12"/>
  <c r="AZ96" i="12"/>
  <c r="EX17" i="19"/>
  <c r="BC123" i="14"/>
  <c r="CI123" i="14" s="1"/>
  <c r="BI215" i="16"/>
  <c r="EW69" i="19"/>
  <c r="AQ130" i="19"/>
  <c r="AQ129" i="19"/>
  <c r="AQ131" i="19"/>
  <c r="BJ15" i="15"/>
  <c r="BB133" i="12"/>
  <c r="BB129" i="12"/>
  <c r="BE42" i="19"/>
  <c r="EQ76" i="19"/>
  <c r="EQ78" i="19"/>
  <c r="ES59" i="19"/>
  <c r="ES111" i="19"/>
  <c r="BC73" i="18"/>
  <c r="AY149" i="14"/>
  <c r="BK41" i="16"/>
  <c r="BK54" i="16"/>
  <c r="BE137" i="12"/>
  <c r="BE137" i="14"/>
  <c r="ET89" i="19"/>
  <c r="BM6" i="15"/>
  <c r="BD33" i="19"/>
  <c r="BD68" i="19"/>
  <c r="EP114" i="19"/>
  <c r="BF216" i="15"/>
  <c r="BA147" i="14"/>
  <c r="BA93" i="14"/>
  <c r="BB75" i="19"/>
  <c r="BM6" i="16"/>
  <c r="BC60" i="19"/>
  <c r="BB131" i="12"/>
  <c r="EV28" i="19"/>
  <c r="BB104" i="14"/>
  <c r="BF61" i="18"/>
  <c r="BF64" i="18"/>
  <c r="BD49" i="16"/>
  <c r="CI218" i="16"/>
  <c r="BA104" i="14"/>
  <c r="EJ125" i="19"/>
  <c r="EJ126" i="19"/>
  <c r="EY16" i="19"/>
  <c r="BH63" i="18"/>
  <c r="EZ63" i="18"/>
  <c r="EQ81" i="19"/>
  <c r="BG56" i="18"/>
  <c r="BG58" i="18"/>
  <c r="BD49" i="15"/>
  <c r="EW27" i="19"/>
  <c r="EW29" i="19"/>
  <c r="EW32" i="19"/>
  <c r="BE35" i="19"/>
  <c r="BE71" i="18"/>
  <c r="BC83" i="19"/>
  <c r="EU83" i="19"/>
  <c r="BG60" i="16"/>
  <c r="BB140" i="14"/>
  <c r="BB140" i="12"/>
  <c r="BA118" i="14"/>
  <c r="BA120" i="14"/>
  <c r="AZ96" i="14"/>
  <c r="BH61" i="15"/>
  <c r="BB75" i="18"/>
  <c r="BJ217" i="15"/>
  <c r="AZ99" i="12"/>
  <c r="AZ152" i="12"/>
  <c r="BE67" i="18"/>
  <c r="EW67" i="18"/>
  <c r="BE43" i="19"/>
  <c r="BD113" i="14"/>
  <c r="EQ75" i="18"/>
  <c r="BF19" i="19"/>
  <c r="AX72" i="16"/>
  <c r="AX73" i="16"/>
  <c r="ET59" i="19"/>
  <c r="BE125" i="14"/>
  <c r="BC107" i="19"/>
  <c r="EU107" i="19"/>
  <c r="AT164" i="12"/>
  <c r="AT165" i="12"/>
  <c r="BE44" i="16"/>
  <c r="BE67" i="16"/>
  <c r="AZ148" i="12"/>
  <c r="BC68" i="16"/>
  <c r="AW72" i="15"/>
  <c r="AW73" i="15"/>
  <c r="BI20" i="16"/>
  <c r="EV31" i="19"/>
  <c r="BC23" i="19"/>
  <c r="BF125" i="12"/>
  <c r="BB106" i="14"/>
  <c r="BB106" i="12"/>
  <c r="AZ127" i="14"/>
  <c r="BA143" i="14"/>
  <c r="BA143" i="12"/>
  <c r="BH233" i="16"/>
  <c r="ET34" i="19"/>
  <c r="BA106" i="12"/>
  <c r="BA106" i="14"/>
  <c r="BI231" i="16"/>
  <c r="BI233" i="16" s="1"/>
  <c r="EJ119" i="19"/>
  <c r="EJ123" i="19"/>
  <c r="EJ124" i="19"/>
  <c r="EJ121" i="19"/>
  <c r="ER110" i="19"/>
  <c r="AZ100" i="14"/>
  <c r="BH16" i="19"/>
  <c r="BC34" i="19"/>
  <c r="EQ79" i="19"/>
  <c r="BJ15" i="16"/>
  <c r="BF27" i="19"/>
  <c r="BF32" i="19"/>
  <c r="BF29" i="19"/>
  <c r="EW50" i="18"/>
  <c r="BD77" i="16"/>
  <c r="CJ77" i="16" s="1"/>
  <c r="BD46" i="16"/>
  <c r="BH21" i="15"/>
  <c r="BK41" i="15"/>
  <c r="AX227" i="14"/>
  <c r="AX232" i="14" s="1"/>
  <c r="BJ32" i="15"/>
  <c r="BJ34" i="15"/>
  <c r="BJ33" i="15"/>
  <c r="BA115" i="12"/>
  <c r="BA130" i="14"/>
  <c r="BA132" i="14"/>
  <c r="BE95" i="19"/>
  <c r="AR161" i="14"/>
  <c r="AX117" i="19"/>
  <c r="BD65" i="16"/>
  <c r="BD167" i="16" s="1"/>
  <c r="AX69" i="16"/>
  <c r="AX71" i="16"/>
  <c r="BF42" i="19"/>
  <c r="BK9" i="15"/>
  <c r="BE67" i="15"/>
  <c r="BE44" i="15"/>
  <c r="EP118" i="19"/>
  <c r="BD65" i="15"/>
  <c r="BD167" i="15" s="1"/>
  <c r="BA129" i="12"/>
  <c r="BA133" i="12"/>
  <c r="EQ90" i="19"/>
  <c r="EQ91" i="19"/>
  <c r="BE166" i="16"/>
  <c r="ER111" i="19"/>
  <c r="BC135" i="14"/>
  <c r="EP116" i="19"/>
  <c r="BB58" i="19"/>
  <c r="AY150" i="14"/>
  <c r="AY97" i="14"/>
  <c r="BJ9" i="16"/>
  <c r="BA169" i="12"/>
  <c r="BA95" i="12"/>
  <c r="ES75" i="19"/>
  <c r="BB128" i="12"/>
  <c r="BB128" i="14"/>
  <c r="BD23" i="19"/>
  <c r="AZ70" i="15"/>
  <c r="AT156" i="14"/>
  <c r="AT158" i="14"/>
  <c r="BC67" i="19"/>
  <c r="ES86" i="19"/>
  <c r="ES25" i="19"/>
  <c r="ES72" i="19"/>
  <c r="AY150" i="12"/>
  <c r="AY97" i="12"/>
  <c r="BB104" i="12"/>
  <c r="ER102" i="19"/>
  <c r="ER101" i="19"/>
  <c r="AZ103" i="19"/>
  <c r="AZ101" i="19"/>
  <c r="AZ102" i="19"/>
  <c r="ER103" i="19"/>
  <c r="AZ95" i="14"/>
  <c r="AZ108" i="12"/>
  <c r="AZ110" i="12"/>
  <c r="CO231" i="16"/>
  <c r="CO233" i="16" s="1"/>
  <c r="EU57" i="19"/>
  <c r="BE138" i="12"/>
  <c r="BE138" i="14"/>
  <c r="BD46" i="15"/>
  <c r="AZ106" i="19"/>
  <c r="AZ109" i="19"/>
  <c r="BG17" i="19"/>
  <c r="AY79" i="19"/>
  <c r="BD123" i="12"/>
  <c r="CJ123" i="12" s="1"/>
  <c r="EY62" i="18"/>
  <c r="BG62" i="18"/>
  <c r="BE36" i="19"/>
  <c r="EU68" i="19"/>
  <c r="EU33" i="19"/>
  <c r="BF126" i="12"/>
  <c r="BB136" i="12"/>
  <c r="ER94" i="19"/>
  <c r="AZ94" i="19"/>
  <c r="ER93" i="19"/>
  <c r="AZ93" i="19"/>
  <c r="BC99" i="19"/>
  <c r="EU99" i="19"/>
  <c r="BE55" i="16"/>
  <c r="BH40" i="15"/>
  <c r="BD59" i="15"/>
  <c r="BH21" i="16"/>
  <c r="BA130" i="12"/>
  <c r="BA132" i="12"/>
  <c r="AQ157" i="14"/>
  <c r="BK8" i="16"/>
  <c r="BI215" i="15"/>
  <c r="BD166" i="16"/>
  <c r="BE49" i="18"/>
  <c r="BE51" i="18"/>
  <c r="BE72" i="18"/>
  <c r="BF43" i="19"/>
  <c r="ET104" i="19"/>
  <c r="BH47" i="16"/>
  <c r="BD166" i="15"/>
  <c r="BL7" i="15"/>
  <c r="BC77" i="19"/>
  <c r="BE62" i="15"/>
  <c r="BE48" i="15"/>
  <c r="BC220" i="15"/>
  <c r="BC221" i="15" s="1"/>
  <c r="BC234" i="15" s="1"/>
  <c r="BB60" i="19"/>
  <c r="EW41" i="19"/>
  <c r="AY154" i="14"/>
  <c r="EP117" i="19"/>
  <c r="AS164" i="14"/>
  <c r="AS165" i="14"/>
  <c r="AW69" i="15"/>
  <c r="AW71" i="15"/>
  <c r="BM22" i="16"/>
  <c r="BM23" i="16"/>
  <c r="ES24" i="19"/>
  <c r="ES85" i="19"/>
  <c r="ES71" i="19"/>
  <c r="BB109" i="14"/>
  <c r="AS164" i="12"/>
  <c r="AS165" i="12"/>
  <c r="BH13" i="15"/>
  <c r="AZ108" i="14"/>
  <c r="AZ110" i="14"/>
  <c r="AZ100" i="12"/>
  <c r="BH69" i="18"/>
  <c r="EZ69" i="18"/>
  <c r="EU23" i="19"/>
  <c r="BB127" i="12"/>
  <c r="ET73" i="18"/>
  <c r="BC68" i="15"/>
  <c r="AY81" i="19"/>
  <c r="BJ74" i="16"/>
  <c r="BJ217" i="16"/>
  <c r="EW19" i="19"/>
  <c r="AY113" i="19"/>
  <c r="BE37" i="19"/>
  <c r="AS130" i="19"/>
  <c r="AS129" i="19"/>
  <c r="AS131" i="19"/>
  <c r="BE55" i="15"/>
  <c r="AY153" i="14"/>
  <c r="CJ55" i="15"/>
  <c r="BD218" i="15"/>
  <c r="BK16" i="15"/>
  <c r="BK19" i="15"/>
  <c r="BK14" i="15"/>
  <c r="BE70" i="18"/>
  <c r="BE66" i="18"/>
  <c r="AQ163" i="14"/>
  <c r="AQ159" i="14"/>
  <c r="AZ76" i="19"/>
  <c r="AZ114" i="19"/>
  <c r="AZ78" i="19"/>
  <c r="BD94" i="14"/>
  <c r="BF95" i="19"/>
  <c r="ET60" i="19"/>
  <c r="AT155" i="12"/>
  <c r="BE19" i="19"/>
  <c r="BK54" i="15"/>
  <c r="AZ101" i="12"/>
  <c r="BE48" i="16"/>
  <c r="BC104" i="19"/>
  <c r="BB59" i="19"/>
  <c r="BI13" i="15"/>
  <c r="BF56" i="16"/>
  <c r="BF56" i="15"/>
  <c r="BJ10" i="16"/>
  <c r="AZ105" i="12"/>
  <c r="EV56" i="19"/>
  <c r="EV55" i="19"/>
  <c r="EV54" i="19"/>
  <c r="AY154" i="12"/>
  <c r="BA140" i="14"/>
  <c r="BA140" i="12"/>
  <c r="BH39" i="15"/>
  <c r="EX53" i="18"/>
  <c r="EX54" i="18"/>
  <c r="BG47" i="16"/>
  <c r="BF216" i="16"/>
  <c r="BA109" i="12"/>
  <c r="BA109" i="14"/>
  <c r="CO232" i="16" l="1"/>
  <c r="BI232" i="16"/>
  <c r="BM10" i="15"/>
  <c r="BM8" i="15"/>
  <c r="AV156" i="12"/>
  <c r="AV158" i="12"/>
  <c r="BF71" i="18"/>
  <c r="EV67" i="19"/>
  <c r="BM8" i="16"/>
  <c r="BM10" i="16"/>
  <c r="BD124" i="12"/>
  <c r="EU78" i="18"/>
  <c r="EU77" i="18"/>
  <c r="ET78" i="18"/>
  <c r="ET77" i="18"/>
  <c r="BD67" i="19"/>
  <c r="BK32" i="15"/>
  <c r="BK33" i="15"/>
  <c r="BK34" i="15"/>
  <c r="EW21" i="19"/>
  <c r="AY118" i="19"/>
  <c r="BG18" i="19"/>
  <c r="BG20" i="19"/>
  <c r="EU25" i="19"/>
  <c r="EU86" i="19"/>
  <c r="EU72" i="19"/>
  <c r="BH47" i="15"/>
  <c r="BE49" i="15"/>
  <c r="BE166" i="15"/>
  <c r="BD108" i="19"/>
  <c r="EV108" i="19"/>
  <c r="EU104" i="19"/>
  <c r="AZ226" i="14"/>
  <c r="BD85" i="19"/>
  <c r="BD71" i="19"/>
  <c r="BD24" i="19"/>
  <c r="BH43" i="15"/>
  <c r="BG126" i="12"/>
  <c r="AX233" i="14"/>
  <c r="AX234" i="14" s="1"/>
  <c r="AZ153" i="14"/>
  <c r="AZ227" i="14"/>
  <c r="BB132" i="14"/>
  <c r="BB130" i="14"/>
  <c r="ER80" i="19"/>
  <c r="EQ118" i="19"/>
  <c r="EY17" i="19"/>
  <c r="AZ149" i="12"/>
  <c r="BL25" i="16"/>
  <c r="EV23" i="19"/>
  <c r="BE113" i="14"/>
  <c r="BC147" i="12"/>
  <c r="BC93" i="12"/>
  <c r="BD104" i="19"/>
  <c r="EQ113" i="19"/>
  <c r="BK18" i="16"/>
  <c r="BA107" i="12"/>
  <c r="BA111" i="12"/>
  <c r="BB108" i="12"/>
  <c r="BB110" i="12"/>
  <c r="AU119" i="19"/>
  <c r="AU121" i="19"/>
  <c r="AU123" i="19"/>
  <c r="AU124" i="19"/>
  <c r="BB145" i="14"/>
  <c r="BB141" i="14"/>
  <c r="AS157" i="12"/>
  <c r="BA90" i="19"/>
  <c r="BA91" i="19"/>
  <c r="EU89" i="19"/>
  <c r="BD34" i="19"/>
  <c r="BJ215" i="16"/>
  <c r="BC127" i="12"/>
  <c r="BL9" i="15"/>
  <c r="BE21" i="19"/>
  <c r="BI35" i="15"/>
  <c r="BI63" i="18"/>
  <c r="FA63" i="18"/>
  <c r="EU26" i="19"/>
  <c r="EU87" i="19"/>
  <c r="EU73" i="19"/>
  <c r="AX72" i="15"/>
  <c r="AX73" i="15"/>
  <c r="EW43" i="19"/>
  <c r="EU77" i="19"/>
  <c r="AQ161" i="14"/>
  <c r="AZ148" i="14"/>
  <c r="BC70" i="19"/>
  <c r="BF37" i="19"/>
  <c r="BD123" i="14"/>
  <c r="CJ123" i="14" s="1"/>
  <c r="BH56" i="18"/>
  <c r="BH58" i="18"/>
  <c r="ER81" i="19"/>
  <c r="BH61" i="16"/>
  <c r="BF105" i="19"/>
  <c r="EX105" i="19"/>
  <c r="BB131" i="14"/>
  <c r="BJ17" i="15"/>
  <c r="EU73" i="18"/>
  <c r="BM24" i="15"/>
  <c r="BB111" i="14"/>
  <c r="BB107" i="14"/>
  <c r="BA112" i="19"/>
  <c r="BA111" i="19"/>
  <c r="BA110" i="19"/>
  <c r="BD60" i="19"/>
  <c r="ER90" i="19"/>
  <c r="ER91" i="19"/>
  <c r="BK217" i="16"/>
  <c r="AY72" i="15"/>
  <c r="AY73" i="15"/>
  <c r="BB110" i="14"/>
  <c r="BB108" i="14"/>
  <c r="BB95" i="12"/>
  <c r="BH60" i="15"/>
  <c r="BI21" i="16"/>
  <c r="ES112" i="19"/>
  <c r="AY169" i="14"/>
  <c r="ER97" i="19"/>
  <c r="ER100" i="19"/>
  <c r="BI39" i="15"/>
  <c r="EV96" i="19"/>
  <c r="AY69" i="16"/>
  <c r="AY71" i="16"/>
  <c r="BI47" i="15"/>
  <c r="BE49" i="16"/>
  <c r="EV99" i="19"/>
  <c r="BD99" i="19"/>
  <c r="BK18" i="15"/>
  <c r="BE59" i="15"/>
  <c r="BA136" i="14"/>
  <c r="BA146" i="14"/>
  <c r="BB93" i="14"/>
  <c r="BB147" i="14"/>
  <c r="EW42" i="19"/>
  <c r="ES103" i="19"/>
  <c r="ES101" i="19"/>
  <c r="ES102" i="19"/>
  <c r="BA101" i="19"/>
  <c r="BA102" i="19"/>
  <c r="BA103" i="19"/>
  <c r="BE59" i="16"/>
  <c r="BG69" i="19"/>
  <c r="BD68" i="15"/>
  <c r="BA142" i="14"/>
  <c r="BA144" i="14"/>
  <c r="BL25" i="15"/>
  <c r="AT160" i="14"/>
  <c r="AT162" i="14"/>
  <c r="BD26" i="19"/>
  <c r="BD87" i="19"/>
  <c r="BD73" i="19"/>
  <c r="BL8" i="16"/>
  <c r="BA152" i="14"/>
  <c r="BA99" i="14"/>
  <c r="AZ225" i="12" a="1"/>
  <c r="AZ225" i="12" s="1"/>
  <c r="AZ233" i="12" s="1"/>
  <c r="AZ234" i="12" s="1"/>
  <c r="BK11" i="15"/>
  <c r="BD89" i="19"/>
  <c r="BG126" i="14"/>
  <c r="EW71" i="18"/>
  <c r="BF54" i="19"/>
  <c r="BF55" i="19"/>
  <c r="BF56" i="19"/>
  <c r="BI16" i="19"/>
  <c r="AZ151" i="14"/>
  <c r="AZ98" i="14"/>
  <c r="EV68" i="19"/>
  <c r="EV33" i="19"/>
  <c r="AT155" i="14"/>
  <c r="ER79" i="19"/>
  <c r="AW125" i="19"/>
  <c r="EW28" i="19"/>
  <c r="BE94" i="14"/>
  <c r="BG125" i="12"/>
  <c r="BA95" i="14"/>
  <c r="EQ117" i="19"/>
  <c r="BB107" i="12"/>
  <c r="BB111" i="12"/>
  <c r="BI21" i="15"/>
  <c r="BE113" i="12"/>
  <c r="BA70" i="16"/>
  <c r="BD58" i="19"/>
  <c r="BH60" i="16"/>
  <c r="BG216" i="16"/>
  <c r="BE65" i="16"/>
  <c r="BE167" i="16" s="1"/>
  <c r="EI131" i="19"/>
  <c r="EI130" i="19"/>
  <c r="EI129" i="19"/>
  <c r="AY233" i="14"/>
  <c r="AY234" i="14" s="1"/>
  <c r="BA105" i="12"/>
  <c r="EY57" i="18"/>
  <c r="BG57" i="18"/>
  <c r="BJ11" i="15"/>
  <c r="BD83" i="19"/>
  <c r="EV83" i="19"/>
  <c r="BL10" i="15"/>
  <c r="BH42" i="15"/>
  <c r="AZ154" i="12"/>
  <c r="BL14" i="15"/>
  <c r="BL16" i="15"/>
  <c r="BL19" i="15"/>
  <c r="BE218" i="15"/>
  <c r="CK55" i="15"/>
  <c r="BI69" i="18"/>
  <c r="FA69" i="18"/>
  <c r="AX69" i="15"/>
  <c r="AX71" i="15"/>
  <c r="EW44" i="19"/>
  <c r="CK55" i="16"/>
  <c r="BE218" i="16"/>
  <c r="BB139" i="12"/>
  <c r="BA142" i="12"/>
  <c r="BA144" i="12"/>
  <c r="BG56" i="15"/>
  <c r="BG56" i="16"/>
  <c r="BD220" i="16"/>
  <c r="BD221" i="16" s="1"/>
  <c r="BD234" i="16" s="1"/>
  <c r="AU156" i="14"/>
  <c r="AU158" i="14"/>
  <c r="BB142" i="12"/>
  <c r="BB144" i="12"/>
  <c r="BF28" i="19"/>
  <c r="BF31" i="19"/>
  <c r="BH18" i="19"/>
  <c r="BH20" i="19"/>
  <c r="AZ79" i="19"/>
  <c r="AW120" i="19"/>
  <c r="AW122" i="19"/>
  <c r="EW54" i="19"/>
  <c r="EW56" i="19"/>
  <c r="EW55" i="19"/>
  <c r="BN6" i="16"/>
  <c r="BB116" i="12"/>
  <c r="BB116" i="14"/>
  <c r="EQ114" i="19"/>
  <c r="CJ218" i="16"/>
  <c r="BJ20" i="16"/>
  <c r="BF48" i="15"/>
  <c r="BI11" i="16"/>
  <c r="BA100" i="14"/>
  <c r="EZ60" i="18"/>
  <c r="GF60" i="18" s="1"/>
  <c r="BG216" i="15"/>
  <c r="EX50" i="18"/>
  <c r="BK32" i="16"/>
  <c r="BK34" i="16"/>
  <c r="BK33" i="16"/>
  <c r="AY69" i="15"/>
  <c r="AY71" i="15"/>
  <c r="BA101" i="14"/>
  <c r="BB139" i="14"/>
  <c r="BF55" i="16"/>
  <c r="AY232" i="14"/>
  <c r="AZ154" i="14"/>
  <c r="ES93" i="19"/>
  <c r="BA93" i="19"/>
  <c r="BA94" i="19"/>
  <c r="ES94" i="19"/>
  <c r="BI38" i="19"/>
  <c r="BI39" i="19"/>
  <c r="BI40" i="19"/>
  <c r="EX58" i="18"/>
  <c r="BJ20" i="15"/>
  <c r="BF70" i="18"/>
  <c r="BF66" i="18"/>
  <c r="EQ74" i="18"/>
  <c r="EQ76" i="18"/>
  <c r="AZ150" i="12"/>
  <c r="AZ97" i="12"/>
  <c r="ER76" i="19"/>
  <c r="ER114" i="19"/>
  <c r="ER78" i="19"/>
  <c r="BJ219" i="16"/>
  <c r="BJ230" i="16" s="1"/>
  <c r="CP74" i="16"/>
  <c r="CP219" i="16" s="1"/>
  <c r="CP230" i="16" s="1"/>
  <c r="BD73" i="18"/>
  <c r="BN22" i="16"/>
  <c r="BF44" i="16"/>
  <c r="BF67" i="16"/>
  <c r="EW49" i="18"/>
  <c r="EW72" i="18"/>
  <c r="EW51" i="18"/>
  <c r="BA148" i="12"/>
  <c r="BF65" i="16"/>
  <c r="BB142" i="14"/>
  <c r="BB144" i="14"/>
  <c r="BG27" i="19"/>
  <c r="BG32" i="19"/>
  <c r="BG29" i="19"/>
  <c r="BF35" i="19"/>
  <c r="EZ16" i="19"/>
  <c r="BC86" i="19"/>
  <c r="BC25" i="19"/>
  <c r="BC72" i="19"/>
  <c r="BI40" i="16"/>
  <c r="BA152" i="12"/>
  <c r="BA99" i="12"/>
  <c r="BE77" i="16"/>
  <c r="CK77" i="16" s="1"/>
  <c r="BE46" i="16"/>
  <c r="AZ81" i="19"/>
  <c r="EW35" i="19"/>
  <c r="EV30" i="19"/>
  <c r="BM7" i="16"/>
  <c r="BB114" i="12"/>
  <c r="BB146" i="12"/>
  <c r="ET75" i="18"/>
  <c r="BL41" i="16"/>
  <c r="BA100" i="12"/>
  <c r="EU34" i="19"/>
  <c r="BK219" i="16"/>
  <c r="BK230" i="16" s="1"/>
  <c r="CQ74" i="16"/>
  <c r="CQ219" i="16" s="1"/>
  <c r="CQ230" i="16" s="1"/>
  <c r="BD135" i="14"/>
  <c r="BA101" i="12"/>
  <c r="ET26" i="19"/>
  <c r="ET73" i="19"/>
  <c r="ET87" i="19"/>
  <c r="BF137" i="12"/>
  <c r="BF137" i="14"/>
  <c r="BF55" i="15"/>
  <c r="EX19" i="19"/>
  <c r="BA139" i="12"/>
  <c r="BG61" i="18"/>
  <c r="BG64" i="18"/>
  <c r="EK125" i="19"/>
  <c r="EK126" i="19"/>
  <c r="AZ97" i="14"/>
  <c r="AZ150" i="14"/>
  <c r="BA229" i="14"/>
  <c r="BD77" i="19"/>
  <c r="EW70" i="18"/>
  <c r="EW66" i="18"/>
  <c r="CJ218" i="15"/>
  <c r="BH53" i="18"/>
  <c r="BH54" i="18"/>
  <c r="AY115" i="19"/>
  <c r="BA108" i="12"/>
  <c r="BA110" i="12"/>
  <c r="BF72" i="18"/>
  <c r="BF51" i="18"/>
  <c r="BF49" i="18"/>
  <c r="BE135" i="12"/>
  <c r="BF44" i="15"/>
  <c r="BF67" i="15"/>
  <c r="EW95" i="19"/>
  <c r="EX41" i="19"/>
  <c r="BK9" i="16"/>
  <c r="BF94" i="12"/>
  <c r="ER106" i="19"/>
  <c r="ER109" i="19"/>
  <c r="EU60" i="19"/>
  <c r="EX67" i="18"/>
  <c r="BF67" i="18"/>
  <c r="BE96" i="19"/>
  <c r="EW96" i="19"/>
  <c r="BF36" i="19"/>
  <c r="ET75" i="19"/>
  <c r="BC24" i="19"/>
  <c r="BC85" i="19"/>
  <c r="BC71" i="19"/>
  <c r="BG41" i="19"/>
  <c r="AZ80" i="19"/>
  <c r="EW37" i="19"/>
  <c r="EX69" i="19"/>
  <c r="BE57" i="19"/>
  <c r="BB129" i="14"/>
  <c r="BB133" i="14"/>
  <c r="BA106" i="19"/>
  <c r="BA109" i="19"/>
  <c r="EV71" i="18"/>
  <c r="ET70" i="19"/>
  <c r="BH75" i="16"/>
  <c r="CN75" i="16" s="1"/>
  <c r="BH76" i="16"/>
  <c r="CN76" i="16" s="1"/>
  <c r="BH42" i="16"/>
  <c r="BD59" i="19"/>
  <c r="BF45" i="15"/>
  <c r="BF66" i="15"/>
  <c r="BA227" i="14"/>
  <c r="BA141" i="12"/>
  <c r="BA145" i="12"/>
  <c r="ET24" i="19"/>
  <c r="ET85" i="19"/>
  <c r="ET71" i="19"/>
  <c r="BF125" i="14"/>
  <c r="AS157" i="14"/>
  <c r="AZ70" i="16"/>
  <c r="BA96" i="14"/>
  <c r="BH41" i="19"/>
  <c r="BE123" i="12"/>
  <c r="CK123" i="12" s="1"/>
  <c r="EY53" i="18"/>
  <c r="EY54" i="18"/>
  <c r="AU160" i="12"/>
  <c r="AU162" i="12"/>
  <c r="AX115" i="19"/>
  <c r="AT163" i="12"/>
  <c r="AT159" i="12"/>
  <c r="BK15" i="15"/>
  <c r="EZ62" i="18"/>
  <c r="BH62" i="18"/>
  <c r="BD107" i="19"/>
  <c r="EV107" i="19"/>
  <c r="BG50" i="18"/>
  <c r="BG58" i="15"/>
  <c r="BG58" i="16"/>
  <c r="EU84" i="19"/>
  <c r="EU82" i="19"/>
  <c r="AZ153" i="12"/>
  <c r="BA108" i="14"/>
  <c r="BA110" i="14"/>
  <c r="BM24" i="16"/>
  <c r="BL41" i="15"/>
  <c r="BK10" i="16"/>
  <c r="BH43" i="16"/>
  <c r="AY116" i="19"/>
  <c r="EU59" i="19"/>
  <c r="BD25" i="19"/>
  <c r="BD72" i="19"/>
  <c r="BD86" i="19"/>
  <c r="BJ17" i="16"/>
  <c r="BH17" i="19"/>
  <c r="EJ128" i="19"/>
  <c r="BC73" i="19"/>
  <c r="BC87" i="19"/>
  <c r="BC26" i="19"/>
  <c r="AV120" i="19"/>
  <c r="AV122" i="19"/>
  <c r="EW31" i="19"/>
  <c r="EY56" i="18"/>
  <c r="EY58" i="18"/>
  <c r="BA105" i="14"/>
  <c r="EX61" i="18"/>
  <c r="EX64" i="18"/>
  <c r="BB105" i="14"/>
  <c r="BB119" i="12"/>
  <c r="BB119" i="14"/>
  <c r="BM7" i="15"/>
  <c r="BI60" i="16"/>
  <c r="BE33" i="19"/>
  <c r="BE68" i="19"/>
  <c r="BL14" i="16"/>
  <c r="BL19" i="16"/>
  <c r="BL16" i="16"/>
  <c r="BL74" i="16"/>
  <c r="BF45" i="16"/>
  <c r="BF66" i="16"/>
  <c r="BA141" i="14"/>
  <c r="BA145" i="14"/>
  <c r="EO115" i="19"/>
  <c r="ET25" i="19"/>
  <c r="ET86" i="19"/>
  <c r="ET72" i="19"/>
  <c r="AU125" i="19"/>
  <c r="AU126" i="19"/>
  <c r="BE30" i="19"/>
  <c r="BI40" i="15"/>
  <c r="AS163" i="14"/>
  <c r="AS159" i="14"/>
  <c r="BF166" i="16"/>
  <c r="EK119" i="19"/>
  <c r="EK123" i="19"/>
  <c r="EK124" i="19"/>
  <c r="EK121" i="19"/>
  <c r="BA96" i="12"/>
  <c r="EU75" i="18"/>
  <c r="BA114" i="19"/>
  <c r="BA76" i="19"/>
  <c r="BA78" i="19"/>
  <c r="AT157" i="12"/>
  <c r="AT161" i="12"/>
  <c r="BF126" i="14"/>
  <c r="BK217" i="15"/>
  <c r="EY68" i="18"/>
  <c r="BG68" i="18"/>
  <c r="BG64" i="15"/>
  <c r="BG64" i="16"/>
  <c r="EU24" i="19"/>
  <c r="EU85" i="19"/>
  <c r="EU71" i="19"/>
  <c r="AZ151" i="12"/>
  <c r="AZ98" i="12"/>
  <c r="BA97" i="19"/>
  <c r="BA100" i="19"/>
  <c r="BE65" i="15"/>
  <c r="BF138" i="12"/>
  <c r="BF138" i="14"/>
  <c r="EU58" i="19"/>
  <c r="BB105" i="12"/>
  <c r="BD84" i="19"/>
  <c r="BD82" i="19"/>
  <c r="BD220" i="15"/>
  <c r="BD221" i="15" s="1"/>
  <c r="BD234" i="15" s="1"/>
  <c r="BE46" i="15"/>
  <c r="AZ74" i="18"/>
  <c r="AZ76" i="18"/>
  <c r="BJ215" i="15"/>
  <c r="BD68" i="16"/>
  <c r="EX27" i="19"/>
  <c r="EX32" i="19"/>
  <c r="EX29" i="19"/>
  <c r="EQ116" i="19"/>
  <c r="BC75" i="19"/>
  <c r="BC84" i="19"/>
  <c r="BC82" i="19"/>
  <c r="AT164" i="14"/>
  <c r="AT165" i="14"/>
  <c r="BB132" i="12"/>
  <c r="BB130" i="12"/>
  <c r="BF21" i="19"/>
  <c r="AZ149" i="14"/>
  <c r="EW36" i="19"/>
  <c r="BB114" i="14"/>
  <c r="BB146" i="14"/>
  <c r="BN6" i="15"/>
  <c r="BI61" i="15"/>
  <c r="BN22" i="15"/>
  <c r="BK15" i="16"/>
  <c r="BA107" i="14"/>
  <c r="BA111" i="14"/>
  <c r="BI60" i="18"/>
  <c r="CO60" i="18" s="1"/>
  <c r="ET82" i="19"/>
  <c r="ET84" i="19"/>
  <c r="AT129" i="19"/>
  <c r="AT130" i="19"/>
  <c r="AT131" i="19"/>
  <c r="BD98" i="19"/>
  <c r="EV98" i="19"/>
  <c r="BB145" i="12"/>
  <c r="BB141" i="12"/>
  <c r="AS159" i="12"/>
  <c r="AS163" i="12"/>
  <c r="AZ113" i="19"/>
  <c r="BF62" i="15"/>
  <c r="AZ105" i="14"/>
  <c r="AZ225" i="14" s="1" a="1"/>
  <c r="AZ225" i="14" s="1"/>
  <c r="EZ38" i="19"/>
  <c r="EZ40" i="19"/>
  <c r="EZ39" i="19"/>
  <c r="AY117" i="19"/>
  <c r="BB148" i="12" l="1"/>
  <c r="BD78" i="18"/>
  <c r="BD77" i="18"/>
  <c r="BK39" i="15"/>
  <c r="BC77" i="18"/>
  <c r="BC78" i="18"/>
  <c r="BB152" i="14"/>
  <c r="BB99" i="14"/>
  <c r="BF166" i="15"/>
  <c r="BF67" i="19"/>
  <c r="EX31" i="19"/>
  <c r="BE220" i="15"/>
  <c r="BE221" i="15" s="1"/>
  <c r="BE234" i="15" s="1"/>
  <c r="BM25" i="16"/>
  <c r="BE34" i="19"/>
  <c r="BJ60" i="18"/>
  <c r="CP60" i="18" s="1"/>
  <c r="BL15" i="16"/>
  <c r="BJ61" i="15"/>
  <c r="EV57" i="19"/>
  <c r="BH95" i="19"/>
  <c r="EV73" i="18"/>
  <c r="BB120" i="12"/>
  <c r="BB118" i="12"/>
  <c r="AV125" i="19"/>
  <c r="AV126" i="19"/>
  <c r="BI53" i="18"/>
  <c r="BI54" i="18"/>
  <c r="BC128" i="12"/>
  <c r="BC128" i="14"/>
  <c r="BA98" i="12"/>
  <c r="BA151" i="12"/>
  <c r="BM41" i="16"/>
  <c r="EV34" i="19"/>
  <c r="BG55" i="19"/>
  <c r="BG56" i="19"/>
  <c r="BG54" i="19"/>
  <c r="BG28" i="19"/>
  <c r="BG55" i="15"/>
  <c r="EP115" i="19"/>
  <c r="BF113" i="14"/>
  <c r="BA97" i="14"/>
  <c r="BA150" i="14"/>
  <c r="BG94" i="12"/>
  <c r="CK218" i="15"/>
  <c r="BL217" i="15"/>
  <c r="BG125" i="14"/>
  <c r="FA16" i="19"/>
  <c r="EV89" i="19"/>
  <c r="BC136" i="12"/>
  <c r="AW126" i="19"/>
  <c r="BG48" i="16"/>
  <c r="ES81" i="19"/>
  <c r="AS161" i="12"/>
  <c r="BC104" i="14"/>
  <c r="ER117" i="19"/>
  <c r="BK215" i="15"/>
  <c r="BD75" i="18"/>
  <c r="BD127" i="12"/>
  <c r="BC119" i="14"/>
  <c r="BC119" i="12"/>
  <c r="AZ115" i="19"/>
  <c r="BM16" i="16"/>
  <c r="BM19" i="16"/>
  <c r="BM14" i="16"/>
  <c r="BM74" i="16"/>
  <c r="BB90" i="19"/>
  <c r="BB91" i="19"/>
  <c r="BE107" i="19"/>
  <c r="EW107" i="19"/>
  <c r="BE59" i="19"/>
  <c r="BB118" i="14"/>
  <c r="BB120" i="14"/>
  <c r="FA62" i="18"/>
  <c r="BI62" i="18"/>
  <c r="BF96" i="19"/>
  <c r="EX96" i="19"/>
  <c r="EX95" i="19"/>
  <c r="EZ53" i="18"/>
  <c r="EZ54" i="18"/>
  <c r="BC131" i="12"/>
  <c r="BC131" i="14"/>
  <c r="EX21" i="19"/>
  <c r="BF49" i="16"/>
  <c r="CQ231" i="16"/>
  <c r="CQ232" i="16" s="1"/>
  <c r="BH27" i="19"/>
  <c r="BH29" i="19"/>
  <c r="BH32" i="19"/>
  <c r="BF220" i="16"/>
  <c r="BN24" i="16"/>
  <c r="BH50" i="18"/>
  <c r="BF59" i="16"/>
  <c r="BA151" i="14"/>
  <c r="BA98" i="14"/>
  <c r="BF49" i="15"/>
  <c r="BJ13" i="15"/>
  <c r="BE220" i="16"/>
  <c r="BE221" i="16" s="1"/>
  <c r="BE234" i="16" s="1"/>
  <c r="EW30" i="19"/>
  <c r="BL54" i="15"/>
  <c r="BB95" i="14"/>
  <c r="BI56" i="18"/>
  <c r="AW156" i="12"/>
  <c r="AW158" i="12"/>
  <c r="BI43" i="16"/>
  <c r="BJ21" i="15"/>
  <c r="ER118" i="19"/>
  <c r="EZ56" i="18"/>
  <c r="BG103" i="14"/>
  <c r="ES80" i="19"/>
  <c r="ES90" i="19"/>
  <c r="ES91" i="19"/>
  <c r="BK20" i="16"/>
  <c r="BL54" i="16"/>
  <c r="BH216" i="15"/>
  <c r="AZ169" i="14"/>
  <c r="BD70" i="19"/>
  <c r="BN24" i="15"/>
  <c r="ET110" i="19"/>
  <c r="ET111" i="19"/>
  <c r="BB111" i="19"/>
  <c r="ET112" i="19"/>
  <c r="BB112" i="19"/>
  <c r="BB110" i="19"/>
  <c r="BE68" i="15"/>
  <c r="BA113" i="19"/>
  <c r="BE83" i="19"/>
  <c r="EW83" i="19"/>
  <c r="BE104" i="19"/>
  <c r="AV119" i="19"/>
  <c r="AV121" i="19"/>
  <c r="AV124" i="19"/>
  <c r="AV123" i="19"/>
  <c r="BG105" i="19"/>
  <c r="EY105" i="19"/>
  <c r="BB152" i="12"/>
  <c r="BB99" i="12"/>
  <c r="EV77" i="19"/>
  <c r="BE99" i="19"/>
  <c r="EW99" i="19"/>
  <c r="BF59" i="15"/>
  <c r="BK231" i="16"/>
  <c r="BK233" i="16" s="1"/>
  <c r="BE98" i="19"/>
  <c r="EW98" i="19"/>
  <c r="AZ118" i="19"/>
  <c r="EZ20" i="19"/>
  <c r="EZ18" i="19"/>
  <c r="BG36" i="19"/>
  <c r="BG31" i="19"/>
  <c r="BN23" i="16"/>
  <c r="EZ68" i="18"/>
  <c r="BH68" i="18"/>
  <c r="BJ39" i="19"/>
  <c r="BJ38" i="19"/>
  <c r="BJ40" i="19"/>
  <c r="BF218" i="16"/>
  <c r="CL55" i="16"/>
  <c r="BF167" i="16"/>
  <c r="BA153" i="14"/>
  <c r="AV156" i="14"/>
  <c r="AV158" i="14"/>
  <c r="BF33" i="19"/>
  <c r="BF68" i="19"/>
  <c r="AU160" i="14"/>
  <c r="AU162" i="14"/>
  <c r="BB100" i="12"/>
  <c r="BL32" i="15"/>
  <c r="BL34" i="15"/>
  <c r="BL33" i="15"/>
  <c r="BJ39" i="15"/>
  <c r="BJ16" i="19"/>
  <c r="BL9" i="16"/>
  <c r="BD147" i="12"/>
  <c r="BD93" i="12"/>
  <c r="AU164" i="12"/>
  <c r="AU165" i="12"/>
  <c r="ER113" i="19"/>
  <c r="BC140" i="14"/>
  <c r="BC140" i="12"/>
  <c r="BF103" i="12"/>
  <c r="ES79" i="19"/>
  <c r="BE124" i="14"/>
  <c r="AY72" i="16"/>
  <c r="AY73" i="16"/>
  <c r="BC109" i="12"/>
  <c r="BC109" i="14"/>
  <c r="BG45" i="15"/>
  <c r="BG66" i="15"/>
  <c r="EM120" i="19"/>
  <c r="EM122" i="19"/>
  <c r="AV160" i="12"/>
  <c r="AV162" i="12"/>
  <c r="BC114" i="12"/>
  <c r="BC146" i="12"/>
  <c r="FA60" i="18"/>
  <c r="GG60" i="18" s="1"/>
  <c r="BA70" i="15"/>
  <c r="EX36" i="19"/>
  <c r="BE77" i="19"/>
  <c r="BB228" i="14"/>
  <c r="BH42" i="19"/>
  <c r="EY67" i="18"/>
  <c r="BG67" i="18"/>
  <c r="BG42" i="19"/>
  <c r="BB76" i="19"/>
  <c r="BB114" i="19"/>
  <c r="BB78" i="19"/>
  <c r="BC124" i="14"/>
  <c r="BF218" i="15"/>
  <c r="CL55" i="15"/>
  <c r="BB97" i="19"/>
  <c r="BB100" i="19"/>
  <c r="EY27" i="19"/>
  <c r="EY29" i="19"/>
  <c r="EY32" i="19"/>
  <c r="BG37" i="19"/>
  <c r="AZ72" i="15"/>
  <c r="AZ73" i="15"/>
  <c r="BJ40" i="15"/>
  <c r="FA38" i="19"/>
  <c r="FA39" i="19"/>
  <c r="FA40" i="19"/>
  <c r="BK215" i="16"/>
  <c r="BJ40" i="16"/>
  <c r="BB100" i="14"/>
  <c r="BA226" i="14"/>
  <c r="BI18" i="19"/>
  <c r="BI20" i="19"/>
  <c r="BK13" i="15"/>
  <c r="BL10" i="16"/>
  <c r="BA225" i="12" a="1"/>
  <c r="BA225" i="12" s="1"/>
  <c r="BA233" i="12" s="1"/>
  <c r="BA234" i="12" s="1"/>
  <c r="BJ35" i="16"/>
  <c r="BB169" i="12"/>
  <c r="BF103" i="14"/>
  <c r="BJ69" i="18"/>
  <c r="FB69" i="18"/>
  <c r="BA79" i="19"/>
  <c r="BD75" i="19"/>
  <c r="BH61" i="18"/>
  <c r="BH64" i="18"/>
  <c r="AU128" i="19"/>
  <c r="BC95" i="12"/>
  <c r="EV25" i="19"/>
  <c r="EV86" i="19"/>
  <c r="EV72" i="19"/>
  <c r="BB121" i="12"/>
  <c r="BB117" i="12"/>
  <c r="BE73" i="18"/>
  <c r="BB96" i="12"/>
  <c r="BG45" i="16"/>
  <c r="BG66" i="16"/>
  <c r="BC114" i="14"/>
  <c r="BC146" i="14"/>
  <c r="BK17" i="16"/>
  <c r="BN8" i="15"/>
  <c r="BB115" i="14"/>
  <c r="EV75" i="18"/>
  <c r="EX56" i="19"/>
  <c r="EX54" i="19"/>
  <c r="EX55" i="19"/>
  <c r="EX28" i="19"/>
  <c r="ES97" i="19"/>
  <c r="ES100" i="19"/>
  <c r="BA149" i="12"/>
  <c r="BL217" i="16"/>
  <c r="BF135" i="12"/>
  <c r="BH43" i="19"/>
  <c r="BF124" i="12"/>
  <c r="BH64" i="15"/>
  <c r="BH64" i="16"/>
  <c r="EU75" i="19"/>
  <c r="BF46" i="16"/>
  <c r="BF77" i="16"/>
  <c r="CL77" i="16" s="1"/>
  <c r="CP231" i="16"/>
  <c r="CP232" i="16" s="1"/>
  <c r="BB231" i="14"/>
  <c r="BF30" i="19"/>
  <c r="BE89" i="19"/>
  <c r="BA148" i="14"/>
  <c r="AW119" i="19"/>
  <c r="AW123" i="19"/>
  <c r="AW124" i="19"/>
  <c r="AW121" i="19"/>
  <c r="BI17" i="19"/>
  <c r="AU164" i="14"/>
  <c r="AU165" i="14"/>
  <c r="BJ35" i="15"/>
  <c r="BB101" i="12"/>
  <c r="BA81" i="19"/>
  <c r="EV24" i="19"/>
  <c r="EV71" i="19"/>
  <c r="EV85" i="19"/>
  <c r="BB117" i="14"/>
  <c r="BB121" i="14"/>
  <c r="BB96" i="14"/>
  <c r="BM9" i="16"/>
  <c r="EZ41" i="19"/>
  <c r="EV77" i="18"/>
  <c r="EV78" i="18"/>
  <c r="BJ11" i="16"/>
  <c r="EK128" i="19"/>
  <c r="BG66" i="18"/>
  <c r="BG70" i="18"/>
  <c r="BL18" i="16"/>
  <c r="EW33" i="19"/>
  <c r="EW68" i="19"/>
  <c r="BB94" i="19"/>
  <c r="ET94" i="19"/>
  <c r="ET93" i="19"/>
  <c r="BB93" i="19"/>
  <c r="EJ130" i="19"/>
  <c r="EJ131" i="19"/>
  <c r="EJ129" i="19"/>
  <c r="BJ21" i="16"/>
  <c r="EY50" i="18"/>
  <c r="BH44" i="19"/>
  <c r="AS161" i="14"/>
  <c r="BG43" i="19"/>
  <c r="EL125" i="19"/>
  <c r="EL126" i="19"/>
  <c r="EX43" i="19"/>
  <c r="BF46" i="15"/>
  <c r="EX51" i="18"/>
  <c r="EX49" i="18"/>
  <c r="EX72" i="18"/>
  <c r="BH58" i="16"/>
  <c r="BH58" i="15"/>
  <c r="BE123" i="14"/>
  <c r="CK123" i="14" s="1"/>
  <c r="BE68" i="16"/>
  <c r="ET103" i="19"/>
  <c r="ET102" i="19"/>
  <c r="ET101" i="19"/>
  <c r="BB102" i="19"/>
  <c r="BB101" i="19"/>
  <c r="BB103" i="19"/>
  <c r="EZ17" i="19"/>
  <c r="AZ69" i="15"/>
  <c r="AZ71" i="15"/>
  <c r="BF94" i="14"/>
  <c r="BJ231" i="16"/>
  <c r="BJ233" i="16" s="1"/>
  <c r="EX66" i="18"/>
  <c r="EX70" i="18"/>
  <c r="BE108" i="19"/>
  <c r="EW108" i="19"/>
  <c r="BF113" i="12"/>
  <c r="BN7" i="16"/>
  <c r="EW57" i="19"/>
  <c r="BH19" i="19"/>
  <c r="CK218" i="16"/>
  <c r="BM14" i="15"/>
  <c r="BM19" i="15"/>
  <c r="BM16" i="15"/>
  <c r="BG137" i="14"/>
  <c r="BG137" i="12"/>
  <c r="BI43" i="15"/>
  <c r="BH56" i="16"/>
  <c r="BH56" i="15"/>
  <c r="AW156" i="14"/>
  <c r="AW158" i="14"/>
  <c r="BI42" i="15"/>
  <c r="AU155" i="12"/>
  <c r="BG49" i="18"/>
  <c r="BG72" i="18"/>
  <c r="BG51" i="18"/>
  <c r="BB127" i="14"/>
  <c r="BG103" i="12"/>
  <c r="BG62" i="15"/>
  <c r="BJ63" i="18"/>
  <c r="FB63" i="18"/>
  <c r="BB101" i="14"/>
  <c r="BE23" i="19"/>
  <c r="BA80" i="19"/>
  <c r="EU70" i="19"/>
  <c r="BC106" i="12"/>
  <c r="BC106" i="14"/>
  <c r="EV82" i="19"/>
  <c r="EV84" i="19"/>
  <c r="BM25" i="15"/>
  <c r="EY69" i="19"/>
  <c r="AZ228" i="14"/>
  <c r="AZ233" i="14" s="1"/>
  <c r="AZ234" i="14" s="1"/>
  <c r="BC116" i="14"/>
  <c r="BC116" i="12"/>
  <c r="BC93" i="14"/>
  <c r="BC147" i="14"/>
  <c r="BN7" i="15"/>
  <c r="BB106" i="19"/>
  <c r="BB109" i="19"/>
  <c r="EX35" i="19"/>
  <c r="BF123" i="12"/>
  <c r="CL123" i="12" s="1"/>
  <c r="ES76" i="19"/>
  <c r="ES114" i="19"/>
  <c r="ES78" i="19"/>
  <c r="BL32" i="16"/>
  <c r="BL34" i="16"/>
  <c r="BL33" i="16"/>
  <c r="BH216" i="16"/>
  <c r="BK17" i="15"/>
  <c r="BA149" i="14"/>
  <c r="BE58" i="19"/>
  <c r="AZ117" i="19"/>
  <c r="BG95" i="19"/>
  <c r="EX42" i="19"/>
  <c r="BA154" i="12"/>
  <c r="BB115" i="12"/>
  <c r="BG35" i="19"/>
  <c r="BG44" i="16"/>
  <c r="BG67" i="16"/>
  <c r="BI13" i="16"/>
  <c r="AZ116" i="19"/>
  <c r="BL18" i="15"/>
  <c r="AT159" i="14"/>
  <c r="AT163" i="14"/>
  <c r="BH125" i="12"/>
  <c r="EY18" i="19"/>
  <c r="EY20" i="19"/>
  <c r="BG62" i="16"/>
  <c r="EZ57" i="18"/>
  <c r="BH57" i="18"/>
  <c r="BB70" i="15"/>
  <c r="EV26" i="19"/>
  <c r="EV73" i="19"/>
  <c r="EV87" i="19"/>
  <c r="BG138" i="14"/>
  <c r="BG138" i="12"/>
  <c r="EW23" i="19"/>
  <c r="BF65" i="15"/>
  <c r="BF167" i="15" s="1"/>
  <c r="BN23" i="15"/>
  <c r="BF23" i="19"/>
  <c r="EX37" i="19"/>
  <c r="BH126" i="12"/>
  <c r="CR74" i="16"/>
  <c r="CR219" i="16" s="1"/>
  <c r="CR230" i="16" s="1"/>
  <c r="BL219" i="16"/>
  <c r="BL230" i="16" s="1"/>
  <c r="BM41" i="15"/>
  <c r="BA228" i="14"/>
  <c r="BH69" i="19"/>
  <c r="BE135" i="14"/>
  <c r="EY41" i="19"/>
  <c r="ES106" i="19"/>
  <c r="ES109" i="19"/>
  <c r="BE60" i="19"/>
  <c r="BG44" i="19"/>
  <c r="EL119" i="19"/>
  <c r="EL124" i="19"/>
  <c r="EL123" i="19"/>
  <c r="EL121" i="19"/>
  <c r="EX44" i="19"/>
  <c r="EY61" i="18"/>
  <c r="EY64" i="18"/>
  <c r="BA150" i="12"/>
  <c r="BA97" i="12"/>
  <c r="BA153" i="12"/>
  <c r="BG44" i="15"/>
  <c r="BG67" i="15"/>
  <c r="BG55" i="16"/>
  <c r="BA154" i="14"/>
  <c r="BI39" i="16"/>
  <c r="BE167" i="15"/>
  <c r="BL15" i="15"/>
  <c r="ER116" i="19"/>
  <c r="AT157" i="14"/>
  <c r="AT161" i="14"/>
  <c r="AU155" i="14"/>
  <c r="BA139" i="14"/>
  <c r="BK20" i="15"/>
  <c r="BC143" i="14"/>
  <c r="BC143" i="12"/>
  <c r="BG48" i="15"/>
  <c r="BI60" i="15"/>
  <c r="BE67" i="19"/>
  <c r="BC104" i="12"/>
  <c r="BG19" i="19"/>
  <c r="BC75" i="18"/>
  <c r="BM9" i="15"/>
  <c r="AZ69" i="16"/>
  <c r="AZ71" i="16"/>
  <c r="BF221" i="16" l="1"/>
  <c r="BF234" i="16" s="1"/>
  <c r="CP233" i="16"/>
  <c r="BA169" i="14"/>
  <c r="BK232" i="16"/>
  <c r="BJ232" i="16"/>
  <c r="BK42" i="15"/>
  <c r="BE77" i="18"/>
  <c r="BE78" i="18"/>
  <c r="CS74" i="16"/>
  <c r="CS219" i="16" s="1"/>
  <c r="CS230" i="16" s="1"/>
  <c r="BM219" i="16"/>
  <c r="BM230" i="16" s="1"/>
  <c r="BN10" i="15"/>
  <c r="EW78" i="18"/>
  <c r="EW77" i="18"/>
  <c r="BJ18" i="19"/>
  <c r="BJ20" i="19"/>
  <c r="BG218" i="16"/>
  <c r="CM55" i="16"/>
  <c r="BG46" i="15"/>
  <c r="EY43" i="19"/>
  <c r="BD131" i="12"/>
  <c r="BD131" i="14"/>
  <c r="AZ72" i="16"/>
  <c r="AZ73" i="16"/>
  <c r="EW25" i="19"/>
  <c r="EW72" i="19"/>
  <c r="EW86" i="19"/>
  <c r="BG65" i="16"/>
  <c r="BC142" i="14"/>
  <c r="BC144" i="14"/>
  <c r="BN8" i="16"/>
  <c r="BG46" i="16"/>
  <c r="BG77" i="16"/>
  <c r="CM77" i="16" s="1"/>
  <c r="ET74" i="18"/>
  <c r="ET76" i="18"/>
  <c r="BE133" i="12"/>
  <c r="BE129" i="12"/>
  <c r="BK21" i="15"/>
  <c r="BI126" i="12"/>
  <c r="BG65" i="15"/>
  <c r="BG167" i="15" s="1"/>
  <c r="AW162" i="14"/>
  <c r="AW160" i="14"/>
  <c r="EW58" i="19"/>
  <c r="BC100" i="14"/>
  <c r="BB225" i="12" a="1"/>
  <c r="BB225" i="12" s="1"/>
  <c r="BB233" i="12" s="1"/>
  <c r="BB234" i="12" s="1"/>
  <c r="AW164" i="14"/>
  <c r="AW165" i="14"/>
  <c r="BI41" i="19"/>
  <c r="ES113" i="19"/>
  <c r="BA116" i="19"/>
  <c r="EY54" i="19"/>
  <c r="EY56" i="19"/>
  <c r="EY55" i="19"/>
  <c r="EY28" i="19"/>
  <c r="BC127" i="14"/>
  <c r="BN25" i="15"/>
  <c r="BD95" i="12"/>
  <c r="BK16" i="19"/>
  <c r="CL218" i="16"/>
  <c r="BH45" i="15"/>
  <c r="BH66" i="15"/>
  <c r="BF135" i="14"/>
  <c r="BI61" i="18"/>
  <c r="BI64" i="18"/>
  <c r="BB226" i="14"/>
  <c r="BB225" i="14" a="1"/>
  <c r="BB225" i="14" s="1"/>
  <c r="AV164" i="14"/>
  <c r="AV165" i="14"/>
  <c r="BH28" i="19"/>
  <c r="BH105" i="19"/>
  <c r="EZ105" i="19"/>
  <c r="BI61" i="16"/>
  <c r="ES118" i="19"/>
  <c r="BE143" i="12"/>
  <c r="BE143" i="14"/>
  <c r="BH62" i="16"/>
  <c r="BG30" i="19"/>
  <c r="EV75" i="19"/>
  <c r="FA54" i="18"/>
  <c r="FA53" i="18"/>
  <c r="BE114" i="14"/>
  <c r="BH44" i="16"/>
  <c r="BH67" i="16"/>
  <c r="BG94" i="14"/>
  <c r="EY44" i="19"/>
  <c r="BD124" i="14"/>
  <c r="BF82" i="19"/>
  <c r="BF84" i="19"/>
  <c r="EW24" i="19"/>
  <c r="EW71" i="19"/>
  <c r="EW85" i="19"/>
  <c r="BG166" i="16"/>
  <c r="BL20" i="15"/>
  <c r="BH48" i="16"/>
  <c r="BA117" i="19"/>
  <c r="BG166" i="15"/>
  <c r="BI125" i="12"/>
  <c r="BD106" i="12"/>
  <c r="BD106" i="14"/>
  <c r="EW60" i="19"/>
  <c r="BJ60" i="15"/>
  <c r="BJ62" i="18"/>
  <c r="FB62" i="18"/>
  <c r="EX30" i="19"/>
  <c r="BC121" i="12"/>
  <c r="BC117" i="12"/>
  <c r="BC90" i="19"/>
  <c r="BC91" i="19"/>
  <c r="BC136" i="14"/>
  <c r="BG96" i="19"/>
  <c r="EY96" i="19"/>
  <c r="EY37" i="19"/>
  <c r="BC101" i="14"/>
  <c r="BC106" i="19"/>
  <c r="BC109" i="19"/>
  <c r="EQ115" i="19"/>
  <c r="FB16" i="19"/>
  <c r="BH66" i="16"/>
  <c r="BH45" i="16"/>
  <c r="AV128" i="19"/>
  <c r="EM119" i="19"/>
  <c r="EM124" i="19"/>
  <c r="EM123" i="19"/>
  <c r="EM121" i="19"/>
  <c r="FA57" i="18"/>
  <c r="BI57" i="18"/>
  <c r="AW162" i="12"/>
  <c r="AW160" i="12"/>
  <c r="BB148" i="14"/>
  <c r="BD93" i="14"/>
  <c r="BD147" i="14"/>
  <c r="EZ50" i="18"/>
  <c r="EZ29" i="19"/>
  <c r="EZ27" i="19"/>
  <c r="EZ32" i="19"/>
  <c r="ES74" i="18"/>
  <c r="ES76" i="18"/>
  <c r="BC105" i="14"/>
  <c r="BF107" i="19"/>
  <c r="EX107" i="19"/>
  <c r="BM54" i="16"/>
  <c r="EX33" i="19"/>
  <c r="EX68" i="19"/>
  <c r="EW26" i="19"/>
  <c r="EW87" i="19"/>
  <c r="EW73" i="19"/>
  <c r="BA74" i="18"/>
  <c r="BA76" i="18"/>
  <c r="BH48" i="15"/>
  <c r="BG71" i="18"/>
  <c r="BC120" i="12"/>
  <c r="BC118" i="12"/>
  <c r="BB154" i="14"/>
  <c r="AU163" i="12"/>
  <c r="AU159" i="12"/>
  <c r="BD104" i="14"/>
  <c r="BM18" i="15"/>
  <c r="EK130" i="19"/>
  <c r="EK129" i="19"/>
  <c r="EK131" i="19"/>
  <c r="EZ43" i="19"/>
  <c r="BM11" i="16"/>
  <c r="BB149" i="14"/>
  <c r="BH126" i="14"/>
  <c r="BJ53" i="18"/>
  <c r="BJ54" i="18"/>
  <c r="BC121" i="14"/>
  <c r="BC117" i="14"/>
  <c r="EZ61" i="18"/>
  <c r="EZ64" i="18"/>
  <c r="BJ60" i="16"/>
  <c r="BI19" i="19"/>
  <c r="BH137" i="12"/>
  <c r="BH137" i="14"/>
  <c r="BB113" i="19"/>
  <c r="ET76" i="19"/>
  <c r="ET78" i="19"/>
  <c r="BC101" i="12"/>
  <c r="BE131" i="12"/>
  <c r="BJ42" i="15"/>
  <c r="BK38" i="19"/>
  <c r="BK40" i="19"/>
  <c r="BK39" i="19"/>
  <c r="BG33" i="19"/>
  <c r="BG68" i="19"/>
  <c r="ES117" i="19"/>
  <c r="AV155" i="14"/>
  <c r="BH55" i="19"/>
  <c r="BH54" i="19"/>
  <c r="BH56" i="19"/>
  <c r="BF77" i="19"/>
  <c r="BN14" i="16"/>
  <c r="BN74" i="16"/>
  <c r="BC152" i="12"/>
  <c r="BC99" i="12"/>
  <c r="BG49" i="16"/>
  <c r="BG57" i="19"/>
  <c r="ET79" i="19"/>
  <c r="BJ61" i="16"/>
  <c r="BE75" i="19"/>
  <c r="EW75" i="18"/>
  <c r="BH44" i="15"/>
  <c r="BH67" i="15"/>
  <c r="BC132" i="14"/>
  <c r="BC130" i="14"/>
  <c r="BM11" i="15"/>
  <c r="BG21" i="19"/>
  <c r="BG49" i="15"/>
  <c r="AU157" i="14"/>
  <c r="BD116" i="12"/>
  <c r="BD116" i="14"/>
  <c r="BI42" i="16"/>
  <c r="BI75" i="16"/>
  <c r="CO75" i="16" s="1"/>
  <c r="BI76" i="16"/>
  <c r="CO76" i="16" s="1"/>
  <c r="BC132" i="12"/>
  <c r="BC130" i="12"/>
  <c r="BI50" i="18"/>
  <c r="BF85" i="19"/>
  <c r="BF24" i="19"/>
  <c r="BF127" i="12"/>
  <c r="BC120" i="14"/>
  <c r="BC118" i="14"/>
  <c r="BF73" i="18"/>
  <c r="BE26" i="19"/>
  <c r="BE73" i="19"/>
  <c r="BE87" i="19"/>
  <c r="BB150" i="14"/>
  <c r="BB97" i="14"/>
  <c r="BB227" i="14"/>
  <c r="AU161" i="12"/>
  <c r="AU157" i="12"/>
  <c r="BM217" i="15"/>
  <c r="EZ69" i="19"/>
  <c r="BF68" i="15"/>
  <c r="BF136" i="14"/>
  <c r="BJ43" i="16"/>
  <c r="BF123" i="14"/>
  <c r="CL123" i="14" s="1"/>
  <c r="EZ95" i="19"/>
  <c r="BB150" i="12"/>
  <c r="BB97" i="12"/>
  <c r="AW155" i="14"/>
  <c r="BF68" i="16"/>
  <c r="BC152" i="14"/>
  <c r="BC99" i="14"/>
  <c r="BC115" i="14"/>
  <c r="BC70" i="15"/>
  <c r="BC93" i="19"/>
  <c r="BC94" i="19"/>
  <c r="EU94" i="19"/>
  <c r="EU93" i="19"/>
  <c r="BH125" i="14"/>
  <c r="BD143" i="12"/>
  <c r="BD143" i="14"/>
  <c r="AZ232" i="14"/>
  <c r="ER115" i="19"/>
  <c r="BB151" i="12"/>
  <c r="BB98" i="12"/>
  <c r="FB40" i="19"/>
  <c r="FB39" i="19"/>
  <c r="FB38" i="19"/>
  <c r="BF99" i="19"/>
  <c r="EX99" i="19"/>
  <c r="AV164" i="12"/>
  <c r="AV165" i="12"/>
  <c r="BK40" i="16"/>
  <c r="BI27" i="19"/>
  <c r="BI29" i="19"/>
  <c r="BI32" i="19"/>
  <c r="BH35" i="19"/>
  <c r="EN120" i="19"/>
  <c r="EN122" i="19"/>
  <c r="BK63" i="18"/>
  <c r="FC63" i="18"/>
  <c r="BE136" i="12"/>
  <c r="BF57" i="19"/>
  <c r="BF71" i="19"/>
  <c r="ET81" i="19"/>
  <c r="EV59" i="19"/>
  <c r="EV111" i="19"/>
  <c r="FB60" i="18"/>
  <c r="GH60" i="18" s="1"/>
  <c r="BE116" i="12"/>
  <c r="BE116" i="14"/>
  <c r="EV70" i="19"/>
  <c r="EW67" i="19"/>
  <c r="BK40" i="15"/>
  <c r="BA231" i="14"/>
  <c r="BA232" i="14" s="1"/>
  <c r="FA68" i="18"/>
  <c r="BI68" i="18"/>
  <c r="EY95" i="19"/>
  <c r="BL231" i="16"/>
  <c r="BL232" i="16" s="1"/>
  <c r="BC96" i="14"/>
  <c r="BC110" i="12"/>
  <c r="BC108" i="12"/>
  <c r="BI62" i="16"/>
  <c r="BA72" i="16"/>
  <c r="BA73" i="16"/>
  <c r="BI47" i="16"/>
  <c r="BC95" i="14"/>
  <c r="BE82" i="19"/>
  <c r="BE84" i="19"/>
  <c r="BM15" i="15"/>
  <c r="EW59" i="19"/>
  <c r="EZ44" i="19"/>
  <c r="BC111" i="12"/>
  <c r="BC107" i="12"/>
  <c r="BH51" i="18"/>
  <c r="BH72" i="18"/>
  <c r="BH49" i="18"/>
  <c r="EW73" i="18"/>
  <c r="BG113" i="12"/>
  <c r="BK35" i="16"/>
  <c r="BF124" i="14"/>
  <c r="EX57" i="19"/>
  <c r="BK21" i="16"/>
  <c r="BB149" i="12"/>
  <c r="BE93" i="12"/>
  <c r="BE147" i="12"/>
  <c r="BK47" i="15"/>
  <c r="BA225" i="14" a="1"/>
  <c r="BA225" i="14" s="1"/>
  <c r="BN25" i="16"/>
  <c r="EY35" i="19"/>
  <c r="ET97" i="19"/>
  <c r="ET100" i="19"/>
  <c r="BI48" i="16"/>
  <c r="BG123" i="12"/>
  <c r="CM123" i="12" s="1"/>
  <c r="BH94" i="12"/>
  <c r="EZ67" i="18"/>
  <c r="BH67" i="18"/>
  <c r="BE128" i="14"/>
  <c r="BE128" i="12"/>
  <c r="BJ17" i="19"/>
  <c r="BB153" i="12"/>
  <c r="BC129" i="12"/>
  <c r="BC133" i="12"/>
  <c r="EX98" i="19"/>
  <c r="BF98" i="19"/>
  <c r="BB70" i="16"/>
  <c r="BC76" i="19"/>
  <c r="BC114" i="19"/>
  <c r="BC78" i="19"/>
  <c r="BJ47" i="15"/>
  <c r="BH36" i="19"/>
  <c r="BH37" i="19"/>
  <c r="EX23" i="19"/>
  <c r="ET90" i="19"/>
  <c r="ET91" i="19"/>
  <c r="BM15" i="16"/>
  <c r="BK69" i="18"/>
  <c r="FC69" i="18"/>
  <c r="AW164" i="12"/>
  <c r="AW165" i="12"/>
  <c r="FA17" i="19"/>
  <c r="ET80" i="19"/>
  <c r="BH70" i="18"/>
  <c r="BH66" i="18"/>
  <c r="BC97" i="19"/>
  <c r="BC100" i="19"/>
  <c r="AU163" i="14"/>
  <c r="AU159" i="14"/>
  <c r="BD119" i="12"/>
  <c r="BD119" i="14"/>
  <c r="BC103" i="19"/>
  <c r="EU102" i="19"/>
  <c r="EU101" i="19"/>
  <c r="BC101" i="19"/>
  <c r="EU103" i="19"/>
  <c r="BC102" i="19"/>
  <c r="BD114" i="12"/>
  <c r="BD146" i="12"/>
  <c r="CR231" i="16"/>
  <c r="CR233" i="16" s="1"/>
  <c r="BK60" i="18"/>
  <c r="CQ60" i="18" s="1"/>
  <c r="BG135" i="12"/>
  <c r="BH138" i="14"/>
  <c r="BH138" i="12"/>
  <c r="BC96" i="12"/>
  <c r="BC110" i="14"/>
  <c r="BC108" i="14"/>
  <c r="BK11" i="16"/>
  <c r="BL215" i="16"/>
  <c r="ET106" i="19"/>
  <c r="ET109" i="19"/>
  <c r="BE24" i="19"/>
  <c r="BE85" i="19"/>
  <c r="BE71" i="19"/>
  <c r="BI216" i="15"/>
  <c r="BM32" i="15"/>
  <c r="BM34" i="15"/>
  <c r="BM33" i="15"/>
  <c r="BH21" i="19"/>
  <c r="BN41" i="16"/>
  <c r="EU74" i="18"/>
  <c r="EU76" i="18"/>
  <c r="BJ13" i="16"/>
  <c r="EZ42" i="19"/>
  <c r="BC111" i="14"/>
  <c r="BC107" i="14"/>
  <c r="BB154" i="12"/>
  <c r="BI69" i="19"/>
  <c r="BF34" i="19"/>
  <c r="EY31" i="19"/>
  <c r="BF89" i="19"/>
  <c r="BI58" i="15"/>
  <c r="BI58" i="16"/>
  <c r="EW77" i="19"/>
  <c r="BD146" i="14"/>
  <c r="BC115" i="12"/>
  <c r="EX83" i="19"/>
  <c r="BF83" i="19"/>
  <c r="BC129" i="14"/>
  <c r="BC133" i="14"/>
  <c r="AV155" i="12"/>
  <c r="BC145" i="12"/>
  <c r="BC141" i="12"/>
  <c r="BI216" i="16"/>
  <c r="BI58" i="18"/>
  <c r="EW34" i="19"/>
  <c r="BH31" i="19"/>
  <c r="CQ233" i="16"/>
  <c r="EX108" i="19"/>
  <c r="BF108" i="19"/>
  <c r="BM18" i="16"/>
  <c r="BC139" i="12"/>
  <c r="FA18" i="19"/>
  <c r="FA20" i="19"/>
  <c r="BH55" i="15"/>
  <c r="BG59" i="15"/>
  <c r="BB81" i="19"/>
  <c r="EV104" i="19"/>
  <c r="BL17" i="16"/>
  <c r="BE75" i="18"/>
  <c r="BC105" i="12"/>
  <c r="BD114" i="14"/>
  <c r="BL17" i="15"/>
  <c r="EL128" i="19"/>
  <c r="BF87" i="19"/>
  <c r="BF26" i="19"/>
  <c r="BF73" i="19"/>
  <c r="BF220" i="15"/>
  <c r="BF221" i="15" s="1"/>
  <c r="BF234" i="15" s="1"/>
  <c r="BK35" i="15"/>
  <c r="BI56" i="16"/>
  <c r="BI56" i="15"/>
  <c r="BA69" i="16"/>
  <c r="BA71" i="16"/>
  <c r="BE72" i="19"/>
  <c r="BE25" i="19"/>
  <c r="BE86" i="19"/>
  <c r="EY51" i="18"/>
  <c r="EY49" i="18"/>
  <c r="EY72" i="18"/>
  <c r="BD104" i="12"/>
  <c r="EY70" i="18"/>
  <c r="EY66" i="18"/>
  <c r="BA118" i="19"/>
  <c r="BJ56" i="18"/>
  <c r="BJ58" i="18"/>
  <c r="BG113" i="14"/>
  <c r="EW89" i="19"/>
  <c r="BB229" i="14"/>
  <c r="BC169" i="12"/>
  <c r="AU130" i="19"/>
  <c r="AU131" i="19"/>
  <c r="AU129" i="19"/>
  <c r="BB98" i="14"/>
  <c r="BB151" i="14"/>
  <c r="EY36" i="19"/>
  <c r="CL218" i="15"/>
  <c r="BD140" i="12"/>
  <c r="BD140" i="14"/>
  <c r="ES116" i="19"/>
  <c r="EZ19" i="19"/>
  <c r="EZ58" i="18"/>
  <c r="BC145" i="14"/>
  <c r="BC141" i="14"/>
  <c r="FA56" i="18"/>
  <c r="FA58" i="18"/>
  <c r="BK61" i="15"/>
  <c r="BM217" i="16"/>
  <c r="BE140" i="14"/>
  <c r="BE140" i="12"/>
  <c r="BH55" i="16"/>
  <c r="EX71" i="18"/>
  <c r="CM55" i="15"/>
  <c r="BG218" i="15"/>
  <c r="BB79" i="19"/>
  <c r="EV60" i="19"/>
  <c r="EV112" i="19"/>
  <c r="BE114" i="12"/>
  <c r="BE146" i="12"/>
  <c r="BE70" i="19"/>
  <c r="BG59" i="16"/>
  <c r="EY42" i="19"/>
  <c r="BD128" i="12"/>
  <c r="BD128" i="14"/>
  <c r="BF25" i="19"/>
  <c r="BF72" i="19"/>
  <c r="BF86" i="19"/>
  <c r="EW82" i="19"/>
  <c r="EW84" i="19"/>
  <c r="EY19" i="19"/>
  <c r="BC142" i="12"/>
  <c r="BC144" i="12"/>
  <c r="BN41" i="15"/>
  <c r="BM54" i="15"/>
  <c r="BD109" i="14"/>
  <c r="BD109" i="12"/>
  <c r="BB74" i="18"/>
  <c r="BB76" i="18"/>
  <c r="BN14" i="15"/>
  <c r="EW104" i="19"/>
  <c r="EY71" i="18"/>
  <c r="BL20" i="16"/>
  <c r="BJ39" i="16"/>
  <c r="BC100" i="12"/>
  <c r="AW128" i="19"/>
  <c r="AX156" i="12"/>
  <c r="AX158" i="12"/>
  <c r="BN9" i="15"/>
  <c r="BE124" i="12"/>
  <c r="BB153" i="14"/>
  <c r="FA41" i="19"/>
  <c r="BI64" i="16"/>
  <c r="BI64" i="15"/>
  <c r="BD136" i="12"/>
  <c r="BC110" i="19"/>
  <c r="BC112" i="19"/>
  <c r="BC111" i="19"/>
  <c r="EU111" i="19"/>
  <c r="EU112" i="19"/>
  <c r="EU110" i="19"/>
  <c r="BL215" i="15"/>
  <c r="AV160" i="14"/>
  <c r="AV162" i="14"/>
  <c r="BA115" i="19"/>
  <c r="EM125" i="19"/>
  <c r="EM126" i="19"/>
  <c r="BJ43" i="15"/>
  <c r="BM33" i="16"/>
  <c r="BM34" i="16"/>
  <c r="BM32" i="16"/>
  <c r="BL11" i="15"/>
  <c r="AW155" i="12"/>
  <c r="BH62" i="15"/>
  <c r="BB80" i="19"/>
  <c r="EV58" i="19"/>
  <c r="EV110" i="19"/>
  <c r="BE119" i="12"/>
  <c r="BE119" i="14"/>
  <c r="CR232" i="16" l="1"/>
  <c r="BL233" i="16"/>
  <c r="BC225" i="12" a="1"/>
  <c r="BC225" i="12" s="1"/>
  <c r="BC233" i="12" s="1"/>
  <c r="BC234" i="12" s="1"/>
  <c r="BA233" i="14"/>
  <c r="BA234" i="14" s="1"/>
  <c r="EX78" i="18"/>
  <c r="EX77" i="18"/>
  <c r="FB18" i="19"/>
  <c r="FB20" i="19"/>
  <c r="BM39" i="16"/>
  <c r="BM39" i="15"/>
  <c r="AW157" i="12"/>
  <c r="BJ216" i="15"/>
  <c r="BD76" i="19"/>
  <c r="BD78" i="19"/>
  <c r="BD96" i="14"/>
  <c r="FB56" i="18"/>
  <c r="BD115" i="14"/>
  <c r="BL21" i="16"/>
  <c r="BG77" i="19"/>
  <c r="BK13" i="16"/>
  <c r="BB72" i="15"/>
  <c r="BB73" i="15"/>
  <c r="BD115" i="12"/>
  <c r="ET117" i="19"/>
  <c r="BD145" i="12"/>
  <c r="BD141" i="12"/>
  <c r="BI48" i="15"/>
  <c r="EV74" i="18"/>
  <c r="EV76" i="18"/>
  <c r="BC148" i="14"/>
  <c r="BG89" i="19"/>
  <c r="FA27" i="19"/>
  <c r="FA32" i="19"/>
  <c r="FA29" i="19"/>
  <c r="FA67" i="18"/>
  <c r="BI67" i="18"/>
  <c r="EU81" i="19"/>
  <c r="BC229" i="14"/>
  <c r="BH135" i="12"/>
  <c r="AU161" i="14"/>
  <c r="BN219" i="16"/>
  <c r="BN230" i="16" s="1"/>
  <c r="AJ179" i="16"/>
  <c r="CT74" i="16"/>
  <c r="BD144" i="12"/>
  <c r="BD142" i="12"/>
  <c r="BD106" i="19"/>
  <c r="BD109" i="19"/>
  <c r="BD117" i="14"/>
  <c r="BD121" i="14"/>
  <c r="EZ28" i="19"/>
  <c r="FC62" i="18"/>
  <c r="BK62" i="18"/>
  <c r="BC139" i="14"/>
  <c r="BD99" i="12"/>
  <c r="BD152" i="12"/>
  <c r="BI125" i="14"/>
  <c r="BJ68" i="18"/>
  <c r="FB68" i="18"/>
  <c r="BK43" i="15"/>
  <c r="BN10" i="16"/>
  <c r="BG68" i="15"/>
  <c r="BM231" i="16"/>
  <c r="BM232" i="16" s="1"/>
  <c r="BD139" i="12"/>
  <c r="FA95" i="19"/>
  <c r="FA105" i="19"/>
  <c r="BI105" i="19"/>
  <c r="BM215" i="16"/>
  <c r="BN18" i="15"/>
  <c r="BH103" i="14"/>
  <c r="BD96" i="12"/>
  <c r="EZ21" i="19"/>
  <c r="BD129" i="12"/>
  <c r="BD133" i="12"/>
  <c r="BD100" i="12"/>
  <c r="BI51" i="18"/>
  <c r="BI72" i="18"/>
  <c r="BI49" i="18"/>
  <c r="EU76" i="19"/>
  <c r="EU78" i="19"/>
  <c r="BD141" i="14"/>
  <c r="BD145" i="14"/>
  <c r="BD70" i="15"/>
  <c r="EX104" i="19"/>
  <c r="BK60" i="16"/>
  <c r="EZ72" i="18"/>
  <c r="EZ51" i="18"/>
  <c r="EZ49" i="18"/>
  <c r="BM17" i="15"/>
  <c r="BC226" i="14"/>
  <c r="BI166" i="16"/>
  <c r="ET118" i="19"/>
  <c r="BI28" i="19"/>
  <c r="BC81" i="19"/>
  <c r="BJ58" i="16"/>
  <c r="BJ58" i="15"/>
  <c r="AW157" i="14"/>
  <c r="BF140" i="12"/>
  <c r="BF140" i="14"/>
  <c r="ET116" i="19"/>
  <c r="BK56" i="18"/>
  <c r="BK58" i="18"/>
  <c r="BN32" i="16"/>
  <c r="FC38" i="19"/>
  <c r="FC39" i="19"/>
  <c r="FC40" i="19"/>
  <c r="BI94" i="12"/>
  <c r="BF114" i="14"/>
  <c r="BF146" i="14"/>
  <c r="EZ54" i="19"/>
  <c r="EZ56" i="19"/>
  <c r="EZ55" i="19"/>
  <c r="BH113" i="14"/>
  <c r="BL40" i="15"/>
  <c r="BD127" i="14"/>
  <c r="BG34" i="19"/>
  <c r="BK17" i="19"/>
  <c r="EY30" i="19"/>
  <c r="BI44" i="19"/>
  <c r="BD97" i="19"/>
  <c r="BD100" i="19"/>
  <c r="BB69" i="16"/>
  <c r="BB71" i="16"/>
  <c r="CS231" i="16"/>
  <c r="CS233" i="16" s="1"/>
  <c r="BH71" i="18"/>
  <c r="BC98" i="12"/>
  <c r="BC151" i="12"/>
  <c r="BN32" i="15"/>
  <c r="BL35" i="16"/>
  <c r="BH59" i="16"/>
  <c r="BK61" i="16"/>
  <c r="BI45" i="16"/>
  <c r="BI66" i="16"/>
  <c r="BG99" i="19"/>
  <c r="EY99" i="19"/>
  <c r="BD129" i="14"/>
  <c r="BD133" i="14"/>
  <c r="BE117" i="12"/>
  <c r="BE121" i="12"/>
  <c r="BH59" i="15"/>
  <c r="BD100" i="14"/>
  <c r="AV159" i="12"/>
  <c r="AV163" i="12"/>
  <c r="BD136" i="14"/>
  <c r="BK39" i="16"/>
  <c r="BI44" i="15"/>
  <c r="BI67" i="15"/>
  <c r="BB69" i="15"/>
  <c r="BB71" i="15"/>
  <c r="BD132" i="12"/>
  <c r="BD130" i="12"/>
  <c r="FA69" i="19"/>
  <c r="EX26" i="19"/>
  <c r="EX73" i="19"/>
  <c r="EX87" i="19"/>
  <c r="EX59" i="19"/>
  <c r="BI62" i="15"/>
  <c r="EO120" i="19"/>
  <c r="EO122" i="19"/>
  <c r="BI35" i="19"/>
  <c r="BC80" i="19"/>
  <c r="BJ64" i="15"/>
  <c r="BJ64" i="16"/>
  <c r="AW159" i="14"/>
  <c r="AW163" i="14"/>
  <c r="BK41" i="19"/>
  <c r="BE131" i="14"/>
  <c r="BI21" i="19"/>
  <c r="BF116" i="12"/>
  <c r="BF116" i="14"/>
  <c r="BC228" i="14"/>
  <c r="EZ35" i="19"/>
  <c r="BC150" i="14"/>
  <c r="BC97" i="14"/>
  <c r="EX34" i="19"/>
  <c r="BL16" i="19"/>
  <c r="EY57" i="19"/>
  <c r="BH96" i="19"/>
  <c r="BI42" i="19"/>
  <c r="BF104" i="14"/>
  <c r="BJ19" i="19"/>
  <c r="BB117" i="19"/>
  <c r="BH65" i="15"/>
  <c r="BH167" i="15" s="1"/>
  <c r="BL39" i="15"/>
  <c r="FA44" i="19"/>
  <c r="BE127" i="12"/>
  <c r="BC153" i="12"/>
  <c r="BE115" i="12"/>
  <c r="CN55" i="16"/>
  <c r="BH218" i="16"/>
  <c r="BI66" i="15"/>
  <c r="BI45" i="15"/>
  <c r="BG135" i="14"/>
  <c r="BE117" i="14"/>
  <c r="BE121" i="14"/>
  <c r="BH218" i="15"/>
  <c r="CN55" i="15"/>
  <c r="AV161" i="12"/>
  <c r="AV157" i="12"/>
  <c r="EX89" i="19"/>
  <c r="BH23" i="19"/>
  <c r="BI44" i="16"/>
  <c r="BI67" i="16"/>
  <c r="BD132" i="14"/>
  <c r="BD130" i="14"/>
  <c r="BC113" i="19"/>
  <c r="BE120" i="12"/>
  <c r="BE118" i="12"/>
  <c r="EZ66" i="18"/>
  <c r="EZ70" i="18"/>
  <c r="BK43" i="16"/>
  <c r="EX60" i="19"/>
  <c r="BF131" i="12"/>
  <c r="BF131" i="14"/>
  <c r="BD90" i="19"/>
  <c r="BD91" i="19"/>
  <c r="BD110" i="12"/>
  <c r="BD108" i="12"/>
  <c r="BF104" i="19"/>
  <c r="BE139" i="12"/>
  <c r="BF147" i="12"/>
  <c r="BF93" i="12"/>
  <c r="BC79" i="19"/>
  <c r="BJ48" i="16"/>
  <c r="BJ62" i="16"/>
  <c r="BG23" i="19"/>
  <c r="BG59" i="19"/>
  <c r="BN19" i="16"/>
  <c r="EX77" i="19"/>
  <c r="BL38" i="19"/>
  <c r="BL39" i="19"/>
  <c r="BL40" i="19"/>
  <c r="ET114" i="19"/>
  <c r="FB54" i="18"/>
  <c r="FB53" i="18"/>
  <c r="BM13" i="16"/>
  <c r="BH49" i="15"/>
  <c r="EZ31" i="19"/>
  <c r="EM128" i="19"/>
  <c r="BC70" i="16"/>
  <c r="EU106" i="19"/>
  <c r="EU109" i="19"/>
  <c r="EU90" i="19"/>
  <c r="EU91" i="19"/>
  <c r="AX156" i="14"/>
  <c r="AX158" i="14"/>
  <c r="BB233" i="14"/>
  <c r="BB234" i="14" s="1"/>
  <c r="ES115" i="19"/>
  <c r="BI95" i="19"/>
  <c r="BC98" i="14"/>
  <c r="BC151" i="14"/>
  <c r="BJ125" i="12"/>
  <c r="BL13" i="15"/>
  <c r="FA42" i="19"/>
  <c r="BH166" i="15"/>
  <c r="AX120" i="19"/>
  <c r="AX122" i="19"/>
  <c r="FA43" i="19"/>
  <c r="AW129" i="19"/>
  <c r="AW131" i="19"/>
  <c r="AW130" i="19"/>
  <c r="BN19" i="15"/>
  <c r="EY21" i="19"/>
  <c r="BG107" i="19"/>
  <c r="EY107" i="19"/>
  <c r="BH123" i="12"/>
  <c r="CN123" i="12" s="1"/>
  <c r="BC148" i="12"/>
  <c r="EX67" i="19"/>
  <c r="BL11" i="16"/>
  <c r="BF75" i="19"/>
  <c r="FC60" i="18"/>
  <c r="GI60" i="18" s="1"/>
  <c r="BE120" i="14"/>
  <c r="BE118" i="14"/>
  <c r="BJ61" i="18"/>
  <c r="BJ64" i="18"/>
  <c r="EX58" i="19"/>
  <c r="BD108" i="14"/>
  <c r="BD110" i="14"/>
  <c r="BC149" i="14"/>
  <c r="BF70" i="19"/>
  <c r="BF59" i="19"/>
  <c r="BI31" i="19"/>
  <c r="BL63" i="18"/>
  <c r="FD63" i="18"/>
  <c r="BF143" i="14"/>
  <c r="BF143" i="12"/>
  <c r="BJ56" i="15"/>
  <c r="BJ56" i="16"/>
  <c r="BG67" i="19"/>
  <c r="BG58" i="19"/>
  <c r="BC150" i="12"/>
  <c r="BC97" i="12"/>
  <c r="EZ36" i="19"/>
  <c r="BC154" i="14"/>
  <c r="BH49" i="16"/>
  <c r="BH30" i="19"/>
  <c r="BB169" i="14"/>
  <c r="FC16" i="19"/>
  <c r="BI43" i="19"/>
  <c r="BC153" i="14"/>
  <c r="BE109" i="12"/>
  <c r="BE109" i="14"/>
  <c r="BC69" i="15"/>
  <c r="BC71" i="15"/>
  <c r="BJ75" i="16"/>
  <c r="CP75" i="16" s="1"/>
  <c r="BJ42" i="16"/>
  <c r="BJ76" i="16"/>
  <c r="CP76" i="16" s="1"/>
  <c r="BL40" i="16"/>
  <c r="BN16" i="15"/>
  <c r="BD118" i="12"/>
  <c r="BD120" i="12"/>
  <c r="CM218" i="15"/>
  <c r="AX164" i="12"/>
  <c r="AX165" i="12"/>
  <c r="BL60" i="18"/>
  <c r="CR60" i="18" s="1"/>
  <c r="EL130" i="19"/>
  <c r="EL129" i="19"/>
  <c r="EL131" i="19"/>
  <c r="BL21" i="15"/>
  <c r="BE136" i="14"/>
  <c r="BM20" i="16"/>
  <c r="BH67" i="19"/>
  <c r="BD111" i="14"/>
  <c r="BD107" i="14"/>
  <c r="EY108" i="19"/>
  <c r="BG108" i="19"/>
  <c r="BI70" i="18"/>
  <c r="BI66" i="18"/>
  <c r="BM17" i="16"/>
  <c r="EX24" i="19"/>
  <c r="EX85" i="19"/>
  <c r="EX71" i="19"/>
  <c r="BD152" i="14"/>
  <c r="BD99" i="14"/>
  <c r="BE95" i="12"/>
  <c r="BF128" i="14"/>
  <c r="BF128" i="12"/>
  <c r="BF60" i="19"/>
  <c r="BI54" i="19"/>
  <c r="BI56" i="19"/>
  <c r="BI55" i="19"/>
  <c r="FD69" i="18"/>
  <c r="BL69" i="18"/>
  <c r="BE93" i="14"/>
  <c r="BE147" i="14"/>
  <c r="BG60" i="19"/>
  <c r="EN125" i="19"/>
  <c r="EN126" i="19"/>
  <c r="BN15" i="16"/>
  <c r="AV157" i="14"/>
  <c r="BC154" i="12"/>
  <c r="BD111" i="19"/>
  <c r="BD110" i="19"/>
  <c r="BD112" i="19"/>
  <c r="BM20" i="15"/>
  <c r="FB17" i="19"/>
  <c r="BI126" i="14"/>
  <c r="BJ126" i="12"/>
  <c r="BH46" i="16"/>
  <c r="BH77" i="16"/>
  <c r="CN77" i="16" s="1"/>
  <c r="BC74" i="18"/>
  <c r="BC76" i="18"/>
  <c r="BB232" i="14"/>
  <c r="BL35" i="15"/>
  <c r="BN54" i="15"/>
  <c r="BF104" i="12"/>
  <c r="BG68" i="16"/>
  <c r="BG220" i="16"/>
  <c r="BG221" i="16" s="1"/>
  <c r="BG234" i="16" s="1"/>
  <c r="BG167" i="16"/>
  <c r="BE104" i="14"/>
  <c r="BE145" i="12"/>
  <c r="BE141" i="12"/>
  <c r="BE141" i="14"/>
  <c r="BE145" i="14"/>
  <c r="BD101" i="12"/>
  <c r="AX160" i="12"/>
  <c r="AX162" i="12"/>
  <c r="BD118" i="14"/>
  <c r="BD120" i="14"/>
  <c r="EX73" i="18"/>
  <c r="BB118" i="19"/>
  <c r="BH33" i="19"/>
  <c r="BH68" i="19"/>
  <c r="EY33" i="19"/>
  <c r="EY68" i="19"/>
  <c r="BD107" i="12"/>
  <c r="BD111" i="12"/>
  <c r="BI55" i="16"/>
  <c r="EU97" i="19"/>
  <c r="EU100" i="19"/>
  <c r="BE142" i="12"/>
  <c r="BE144" i="12"/>
  <c r="EX25" i="19"/>
  <c r="EX72" i="19"/>
  <c r="EX86" i="19"/>
  <c r="BG98" i="19"/>
  <c r="EY98" i="19"/>
  <c r="FB57" i="18"/>
  <c r="BJ57" i="18"/>
  <c r="BJ69" i="19"/>
  <c r="ET113" i="19"/>
  <c r="BN54" i="16"/>
  <c r="BF129" i="14"/>
  <c r="BF133" i="14"/>
  <c r="EW70" i="19"/>
  <c r="BF58" i="19"/>
  <c r="BJ32" i="19"/>
  <c r="BJ27" i="19"/>
  <c r="BJ29" i="19"/>
  <c r="BI36" i="19"/>
  <c r="EU79" i="19"/>
  <c r="BJ216" i="16"/>
  <c r="BF136" i="12"/>
  <c r="BM13" i="15"/>
  <c r="BG104" i="19"/>
  <c r="BN18" i="16"/>
  <c r="AV163" i="14"/>
  <c r="AV159" i="14"/>
  <c r="BD105" i="14"/>
  <c r="BF114" i="12"/>
  <c r="BF146" i="12"/>
  <c r="EZ37" i="19"/>
  <c r="BD95" i="14"/>
  <c r="AV131" i="19"/>
  <c r="AV129" i="19"/>
  <c r="AV130" i="19"/>
  <c r="BK53" i="18"/>
  <c r="BK54" i="18"/>
  <c r="EX75" i="18"/>
  <c r="BE115" i="14"/>
  <c r="BH65" i="16"/>
  <c r="BH167" i="16" s="1"/>
  <c r="BD74" i="18"/>
  <c r="BD76" i="18"/>
  <c r="BE130" i="14"/>
  <c r="BE132" i="14"/>
  <c r="BG220" i="15"/>
  <c r="BG221" i="15" s="1"/>
  <c r="BG234" i="15" s="1"/>
  <c r="BF106" i="12"/>
  <c r="BF106" i="14"/>
  <c r="CM218" i="16"/>
  <c r="BE106" i="14"/>
  <c r="BE106" i="12"/>
  <c r="AW159" i="12"/>
  <c r="AW163" i="12"/>
  <c r="BD101" i="14"/>
  <c r="BG83" i="19"/>
  <c r="EY83" i="19"/>
  <c r="BJ126" i="14"/>
  <c r="BN11" i="15"/>
  <c r="EY73" i="18"/>
  <c r="BN15" i="15"/>
  <c r="BH103" i="12"/>
  <c r="BB116" i="19"/>
  <c r="AX155" i="12"/>
  <c r="BD105" i="12"/>
  <c r="BK60" i="15"/>
  <c r="FA19" i="19"/>
  <c r="BL61" i="15"/>
  <c r="EW75" i="19"/>
  <c r="BH94" i="14"/>
  <c r="BJ47" i="16"/>
  <c r="BM215" i="15"/>
  <c r="BC149" i="12"/>
  <c r="BI55" i="15"/>
  <c r="BE142" i="14"/>
  <c r="BE144" i="14"/>
  <c r="EX82" i="19"/>
  <c r="EX84" i="19"/>
  <c r="BJ41" i="19"/>
  <c r="EV94" i="19"/>
  <c r="EV93" i="19"/>
  <c r="BD94" i="19"/>
  <c r="BD93" i="19"/>
  <c r="BI37" i="19"/>
  <c r="EU80" i="19"/>
  <c r="BG123" i="14"/>
  <c r="CM123" i="14" s="1"/>
  <c r="AY156" i="12"/>
  <c r="AY158" i="12"/>
  <c r="FA50" i="18"/>
  <c r="BH46" i="15"/>
  <c r="EN119" i="19"/>
  <c r="EN124" i="19"/>
  <c r="EN123" i="19"/>
  <c r="EN121" i="19"/>
  <c r="BN16" i="16"/>
  <c r="BD144" i="14"/>
  <c r="BD142" i="14"/>
  <c r="BB115" i="19"/>
  <c r="BG73" i="18"/>
  <c r="BF119" i="12"/>
  <c r="BF119" i="14"/>
  <c r="BD121" i="12"/>
  <c r="BD117" i="12"/>
  <c r="BE133" i="14"/>
  <c r="BE129" i="14"/>
  <c r="BH113" i="12"/>
  <c r="BE146" i="14"/>
  <c r="BH166" i="16"/>
  <c r="FA61" i="18"/>
  <c r="FA64" i="18"/>
  <c r="BD169" i="12"/>
  <c r="BE130" i="12"/>
  <c r="BE132" i="12"/>
  <c r="BC227" i="14"/>
  <c r="BI137" i="12"/>
  <c r="BI137" i="14"/>
  <c r="BJ50" i="18"/>
  <c r="BD103" i="19"/>
  <c r="EV103" i="19"/>
  <c r="EV102" i="19"/>
  <c r="BD101" i="19"/>
  <c r="BD102" i="19"/>
  <c r="EV101" i="19"/>
  <c r="BI138" i="12"/>
  <c r="BI138" i="14"/>
  <c r="BF109" i="12"/>
  <c r="BF109" i="14"/>
  <c r="BN9" i="16"/>
  <c r="BE104" i="12"/>
  <c r="BC169" i="14" l="1"/>
  <c r="BM233" i="16"/>
  <c r="CS232" i="16"/>
  <c r="BC225" i="14" a="1"/>
  <c r="BC225" i="14" s="1"/>
  <c r="AY120" i="19"/>
  <c r="AY122" i="19"/>
  <c r="EP120" i="19"/>
  <c r="EP122" i="19"/>
  <c r="BF78" i="18"/>
  <c r="BF77" i="18"/>
  <c r="BM42" i="16"/>
  <c r="BM75" i="16"/>
  <c r="CS75" i="16" s="1"/>
  <c r="BG78" i="18"/>
  <c r="BG77" i="18"/>
  <c r="BE152" i="14"/>
  <c r="BE99" i="14"/>
  <c r="BJ42" i="19"/>
  <c r="BI59" i="15"/>
  <c r="BN13" i="15"/>
  <c r="BD97" i="14"/>
  <c r="BD150" i="14"/>
  <c r="BE229" i="14"/>
  <c r="BF139" i="12"/>
  <c r="BJ35" i="19"/>
  <c r="BD150" i="12"/>
  <c r="BD97" i="12"/>
  <c r="BI123" i="12"/>
  <c r="CO123" i="12" s="1"/>
  <c r="BL43" i="15"/>
  <c r="FD60" i="18"/>
  <c r="GJ60" i="18" s="1"/>
  <c r="BD80" i="19"/>
  <c r="FC18" i="19"/>
  <c r="FC20" i="19"/>
  <c r="BI96" i="19"/>
  <c r="BA72" i="15"/>
  <c r="BA73" i="15"/>
  <c r="AJ174" i="15"/>
  <c r="BN217" i="15"/>
  <c r="EM131" i="19"/>
  <c r="EM129" i="19"/>
  <c r="EM130" i="19"/>
  <c r="BF117" i="14"/>
  <c r="BF121" i="14"/>
  <c r="BE96" i="12"/>
  <c r="BH84" i="19"/>
  <c r="BH82" i="19"/>
  <c r="BF105" i="14"/>
  <c r="BL17" i="19"/>
  <c r="BK43" i="19"/>
  <c r="BJ44" i="15"/>
  <c r="BJ67" i="15"/>
  <c r="BI65" i="15"/>
  <c r="BI167" i="15" s="1"/>
  <c r="EZ98" i="19"/>
  <c r="BH98" i="19"/>
  <c r="BD153" i="14"/>
  <c r="BH73" i="18"/>
  <c r="EV97" i="19"/>
  <c r="EV100" i="19"/>
  <c r="BN33" i="16"/>
  <c r="BJ55" i="15"/>
  <c r="BM21" i="15"/>
  <c r="BK61" i="18"/>
  <c r="BK64" i="18"/>
  <c r="BF108" i="14"/>
  <c r="BF110" i="14"/>
  <c r="EZ30" i="19"/>
  <c r="BF120" i="12"/>
  <c r="BF118" i="12"/>
  <c r="BN69" i="18"/>
  <c r="FF69" i="18"/>
  <c r="FA37" i="19"/>
  <c r="BG75" i="18"/>
  <c r="BD229" i="14"/>
  <c r="BI65" i="16"/>
  <c r="BI167" i="16" s="1"/>
  <c r="BE76" i="19"/>
  <c r="BE78" i="19"/>
  <c r="BI218" i="15"/>
  <c r="CO55" i="15"/>
  <c r="BJ49" i="16"/>
  <c r="BL61" i="16"/>
  <c r="AX159" i="12"/>
  <c r="AX163" i="12"/>
  <c r="BN17" i="15"/>
  <c r="BD154" i="14"/>
  <c r="BD226" i="14"/>
  <c r="BM47" i="15"/>
  <c r="BL56" i="18"/>
  <c r="BJ37" i="19"/>
  <c r="BN60" i="18"/>
  <c r="CT60" i="18" s="1"/>
  <c r="BN64" i="18"/>
  <c r="BD154" i="12"/>
  <c r="BE105" i="14"/>
  <c r="BF141" i="12"/>
  <c r="BF145" i="12"/>
  <c r="BJ67" i="18"/>
  <c r="FB67" i="18"/>
  <c r="FA66" i="18"/>
  <c r="FA70" i="18"/>
  <c r="BD79" i="19"/>
  <c r="BF111" i="12"/>
  <c r="BF107" i="12"/>
  <c r="BJ65" i="16"/>
  <c r="BG70" i="19"/>
  <c r="BE101" i="14"/>
  <c r="BF130" i="12"/>
  <c r="BF132" i="12"/>
  <c r="FB61" i="18"/>
  <c r="FB64" i="18"/>
  <c r="BJ94" i="12"/>
  <c r="BL47" i="15"/>
  <c r="BF121" i="12"/>
  <c r="BF117" i="12"/>
  <c r="BM47" i="16"/>
  <c r="BE96" i="14"/>
  <c r="BH86" i="19"/>
  <c r="BH25" i="19"/>
  <c r="AX125" i="19"/>
  <c r="AX126" i="19"/>
  <c r="BL42" i="15"/>
  <c r="ER120" i="19"/>
  <c r="ER122" i="19"/>
  <c r="EY59" i="19"/>
  <c r="BE127" i="14"/>
  <c r="BE100" i="12"/>
  <c r="BI166" i="15"/>
  <c r="BI46" i="15"/>
  <c r="BD139" i="14"/>
  <c r="BD225" i="14" s="1" a="1"/>
  <c r="BD225" i="14" s="1"/>
  <c r="BL60" i="16"/>
  <c r="BN35" i="15"/>
  <c r="FC41" i="19"/>
  <c r="BN35" i="16"/>
  <c r="EO119" i="19"/>
  <c r="EO124" i="19"/>
  <c r="EO123" i="19"/>
  <c r="EO121" i="19"/>
  <c r="BJ55" i="16"/>
  <c r="FA49" i="18"/>
  <c r="FA51" i="18"/>
  <c r="FA72" i="18"/>
  <c r="BN20" i="15"/>
  <c r="BF118" i="14"/>
  <c r="BF120" i="14"/>
  <c r="BN231" i="16"/>
  <c r="BN233" i="16" s="1"/>
  <c r="FA36" i="19"/>
  <c r="BE105" i="12"/>
  <c r="EN128" i="19"/>
  <c r="BJ44" i="19"/>
  <c r="AX157" i="12"/>
  <c r="AX161" i="12"/>
  <c r="BH99" i="19"/>
  <c r="EZ99" i="19"/>
  <c r="BD148" i="14"/>
  <c r="BN20" i="16"/>
  <c r="BE106" i="19"/>
  <c r="BE109" i="19"/>
  <c r="BM61" i="15"/>
  <c r="BM60" i="18"/>
  <c r="CS60" i="18" s="1"/>
  <c r="FB69" i="19"/>
  <c r="BM40" i="15"/>
  <c r="AV161" i="14"/>
  <c r="BI71" i="18"/>
  <c r="BF141" i="14"/>
  <c r="BF145" i="14"/>
  <c r="BF107" i="14"/>
  <c r="BF111" i="14"/>
  <c r="BF139" i="14"/>
  <c r="BA69" i="15"/>
  <c r="BA71" i="15"/>
  <c r="BE101" i="12"/>
  <c r="BI135" i="12"/>
  <c r="BF132" i="14"/>
  <c r="BF130" i="14"/>
  <c r="EX70" i="19"/>
  <c r="EY23" i="19"/>
  <c r="BG124" i="12"/>
  <c r="BM40" i="19"/>
  <c r="BM39" i="19"/>
  <c r="BM38" i="19"/>
  <c r="AJ174" i="16"/>
  <c r="BN217" i="16"/>
  <c r="BG25" i="19"/>
  <c r="BG72" i="19"/>
  <c r="BG86" i="19"/>
  <c r="BJ48" i="15"/>
  <c r="BH85" i="19"/>
  <c r="BH24" i="19"/>
  <c r="EY60" i="19"/>
  <c r="AX164" i="14"/>
  <c r="AX165" i="14"/>
  <c r="BE100" i="14"/>
  <c r="BD151" i="14"/>
  <c r="BD98" i="14"/>
  <c r="EY34" i="19"/>
  <c r="BN34" i="16"/>
  <c r="BC118" i="19"/>
  <c r="BG93" i="12"/>
  <c r="BG147" i="12"/>
  <c r="EU114" i="19"/>
  <c r="BK216" i="15"/>
  <c r="EU118" i="19"/>
  <c r="EZ107" i="19"/>
  <c r="BH107" i="19"/>
  <c r="BL43" i="16"/>
  <c r="BD114" i="19"/>
  <c r="BJ71" i="18"/>
  <c r="FB50" i="18"/>
  <c r="BJ43" i="19"/>
  <c r="FA21" i="19"/>
  <c r="BF115" i="12"/>
  <c r="EU116" i="19"/>
  <c r="BJ28" i="19"/>
  <c r="ET115" i="19"/>
  <c r="BM35" i="15"/>
  <c r="BK125" i="12"/>
  <c r="BJ45" i="15"/>
  <c r="BJ66" i="15"/>
  <c r="BL13" i="16"/>
  <c r="EY67" i="19"/>
  <c r="FD38" i="19"/>
  <c r="FD40" i="19"/>
  <c r="FD39" i="19"/>
  <c r="BG24" i="19"/>
  <c r="BG85" i="19"/>
  <c r="BG71" i="19"/>
  <c r="BI46" i="16"/>
  <c r="BI77" i="16"/>
  <c r="CO77" i="16" s="1"/>
  <c r="BH87" i="19"/>
  <c r="BH26" i="19"/>
  <c r="AX119" i="19"/>
  <c r="AX123" i="19"/>
  <c r="AX124" i="19"/>
  <c r="AX121" i="19"/>
  <c r="BJ21" i="19"/>
  <c r="EY104" i="19"/>
  <c r="BK44" i="19"/>
  <c r="BH135" i="14"/>
  <c r="BF147" i="14"/>
  <c r="BF93" i="14"/>
  <c r="BJ105" i="19"/>
  <c r="FB105" i="19"/>
  <c r="BN34" i="15"/>
  <c r="BI103" i="12"/>
  <c r="BH83" i="19"/>
  <c r="EZ83" i="19"/>
  <c r="BL58" i="18"/>
  <c r="BD153" i="12"/>
  <c r="BD149" i="12"/>
  <c r="BB72" i="16"/>
  <c r="BB73" i="16"/>
  <c r="BK64" i="16"/>
  <c r="BK64" i="15"/>
  <c r="EW103" i="19"/>
  <c r="BE103" i="19"/>
  <c r="BE102" i="19"/>
  <c r="EW101" i="19"/>
  <c r="BE101" i="19"/>
  <c r="EW102" i="19"/>
  <c r="EV76" i="19"/>
  <c r="EV78" i="19"/>
  <c r="BC69" i="16"/>
  <c r="BC71" i="16"/>
  <c r="BM63" i="18"/>
  <c r="FE63" i="18"/>
  <c r="BN39" i="15"/>
  <c r="BJ55" i="19"/>
  <c r="BJ56" i="19"/>
  <c r="BJ54" i="19"/>
  <c r="BJ31" i="19"/>
  <c r="BI59" i="16"/>
  <c r="BF105" i="12"/>
  <c r="BI113" i="14"/>
  <c r="BH68" i="16"/>
  <c r="BJ138" i="14"/>
  <c r="BJ138" i="12"/>
  <c r="BE93" i="19"/>
  <c r="BE94" i="19"/>
  <c r="EW94" i="19"/>
  <c r="EW93" i="19"/>
  <c r="BE169" i="12"/>
  <c r="BM21" i="16"/>
  <c r="BM40" i="16"/>
  <c r="EV79" i="19"/>
  <c r="BH34" i="19"/>
  <c r="BK126" i="12"/>
  <c r="BJ45" i="16"/>
  <c r="BJ66" i="16"/>
  <c r="BE74" i="18"/>
  <c r="BE76" i="18"/>
  <c r="EZ71" i="18"/>
  <c r="BG84" i="19"/>
  <c r="BG82" i="19"/>
  <c r="BK216" i="16"/>
  <c r="BH220" i="15"/>
  <c r="BH221" i="15" s="1"/>
  <c r="BH234" i="15" s="1"/>
  <c r="EZ96" i="19"/>
  <c r="BN58" i="16"/>
  <c r="BN64" i="16"/>
  <c r="BN48" i="16"/>
  <c r="BI23" i="19"/>
  <c r="BK95" i="19"/>
  <c r="BK42" i="16"/>
  <c r="BK75" i="16"/>
  <c r="CQ75" i="16" s="1"/>
  <c r="BK76" i="16"/>
  <c r="CQ76" i="16" s="1"/>
  <c r="EZ57" i="19"/>
  <c r="EW74" i="18"/>
  <c r="EW76" i="18"/>
  <c r="BK57" i="18"/>
  <c r="FC57" i="18"/>
  <c r="BH77" i="19"/>
  <c r="BD151" i="12"/>
  <c r="BD98" i="12"/>
  <c r="BC231" i="14"/>
  <c r="BC232" i="14" s="1"/>
  <c r="BK47" i="16"/>
  <c r="BD149" i="14"/>
  <c r="AW161" i="12"/>
  <c r="FA71" i="18"/>
  <c r="BJ137" i="12"/>
  <c r="BJ137" i="14"/>
  <c r="AY164" i="12"/>
  <c r="AY165" i="12"/>
  <c r="BE152" i="12"/>
  <c r="BE99" i="12"/>
  <c r="BK27" i="19"/>
  <c r="BK32" i="19"/>
  <c r="BK29" i="19"/>
  <c r="BJ36" i="19"/>
  <c r="CO55" i="16"/>
  <c r="BI218" i="16"/>
  <c r="BJ103" i="12"/>
  <c r="BI113" i="12"/>
  <c r="BL60" i="15"/>
  <c r="BE95" i="14"/>
  <c r="BI49" i="16"/>
  <c r="EV80" i="19"/>
  <c r="FB41" i="19"/>
  <c r="BI68" i="19"/>
  <c r="BI33" i="19"/>
  <c r="BL39" i="16"/>
  <c r="BC72" i="15"/>
  <c r="BC73" i="15"/>
  <c r="EZ68" i="19"/>
  <c r="EZ33" i="19"/>
  <c r="BG26" i="19"/>
  <c r="BG73" i="19"/>
  <c r="BG87" i="19"/>
  <c r="BC116" i="19"/>
  <c r="CN218" i="15"/>
  <c r="CN218" i="16"/>
  <c r="BE110" i="12"/>
  <c r="BE108" i="12"/>
  <c r="BM16" i="19"/>
  <c r="AX155" i="14"/>
  <c r="BD70" i="16"/>
  <c r="BK69" i="19"/>
  <c r="BG75" i="19"/>
  <c r="BL53" i="18"/>
  <c r="BL54" i="18"/>
  <c r="BH72" i="19"/>
  <c r="BH71" i="19"/>
  <c r="BH57" i="19"/>
  <c r="BK56" i="15"/>
  <c r="BK56" i="16"/>
  <c r="BI30" i="19"/>
  <c r="BD225" i="12" a="1"/>
  <c r="BD225" i="12" s="1"/>
  <c r="BD233" i="12" s="1"/>
  <c r="BD234" i="12" s="1"/>
  <c r="BK48" i="16"/>
  <c r="FA31" i="19"/>
  <c r="EY89" i="19"/>
  <c r="EY77" i="19"/>
  <c r="BN11" i="16"/>
  <c r="FE69" i="18"/>
  <c r="BM69" i="18"/>
  <c r="AY162" i="12"/>
  <c r="AY160" i="12"/>
  <c r="BM35" i="16"/>
  <c r="BJ125" i="14"/>
  <c r="BH220" i="16"/>
  <c r="BH221" i="16" s="1"/>
  <c r="BH234" i="16" s="1"/>
  <c r="FC53" i="18"/>
  <c r="FC54" i="18"/>
  <c r="FB27" i="19"/>
  <c r="FB32" i="19"/>
  <c r="FB29" i="19"/>
  <c r="BE110" i="19"/>
  <c r="BE112" i="19"/>
  <c r="BE111" i="19"/>
  <c r="EW111" i="19"/>
  <c r="EW110" i="19"/>
  <c r="EW112" i="19"/>
  <c r="BJ103" i="14"/>
  <c r="BK50" i="18"/>
  <c r="BN17" i="16"/>
  <c r="BE70" i="16"/>
  <c r="BE139" i="14"/>
  <c r="EV81" i="19"/>
  <c r="FC17" i="19"/>
  <c r="BF129" i="12"/>
  <c r="BF133" i="12"/>
  <c r="BE111" i="12"/>
  <c r="BE107" i="12"/>
  <c r="BK18" i="19"/>
  <c r="BK20" i="19"/>
  <c r="BJ166" i="16"/>
  <c r="BF142" i="14"/>
  <c r="BF144" i="14"/>
  <c r="EV90" i="19"/>
  <c r="EV91" i="19"/>
  <c r="BC115" i="19"/>
  <c r="BH123" i="14"/>
  <c r="CN123" i="14" s="1"/>
  <c r="BE110" i="14"/>
  <c r="BE108" i="14"/>
  <c r="EY58" i="19"/>
  <c r="BI94" i="14"/>
  <c r="BK42" i="19"/>
  <c r="BN33" i="15"/>
  <c r="BD113" i="19"/>
  <c r="BI103" i="14"/>
  <c r="BD227" i="14"/>
  <c r="FC56" i="18"/>
  <c r="FC58" i="18"/>
  <c r="BK62" i="16"/>
  <c r="AW161" i="14"/>
  <c r="EO125" i="19"/>
  <c r="EO126" i="19"/>
  <c r="EV106" i="19"/>
  <c r="EV109" i="19"/>
  <c r="CT219" i="16"/>
  <c r="CT230" i="16" s="1"/>
  <c r="BP179" i="16"/>
  <c r="FA35" i="19"/>
  <c r="BE97" i="19"/>
  <c r="BE100" i="19"/>
  <c r="BI49" i="15"/>
  <c r="FB19" i="19"/>
  <c r="BD148" i="12"/>
  <c r="BH108" i="19"/>
  <c r="EZ108" i="19"/>
  <c r="BI124" i="12"/>
  <c r="BH68" i="15"/>
  <c r="EU117" i="19"/>
  <c r="BJ95" i="19"/>
  <c r="BJ51" i="18"/>
  <c r="BJ49" i="18"/>
  <c r="BJ72" i="18"/>
  <c r="BD228" i="14"/>
  <c r="AY155" i="12"/>
  <c r="EU113" i="19"/>
  <c r="AZ156" i="12"/>
  <c r="AZ158" i="12"/>
  <c r="BH89" i="19"/>
  <c r="FC68" i="18"/>
  <c r="BK68" i="18"/>
  <c r="BE90" i="19"/>
  <c r="BE91" i="19"/>
  <c r="BD81" i="19"/>
  <c r="BE111" i="14"/>
  <c r="BE107" i="14"/>
  <c r="AX160" i="14"/>
  <c r="AX162" i="14"/>
  <c r="BJ62" i="15"/>
  <c r="BF144" i="12"/>
  <c r="BF142" i="12"/>
  <c r="BF169" i="12"/>
  <c r="BF95" i="12"/>
  <c r="FD16" i="19"/>
  <c r="EX75" i="19"/>
  <c r="BJ44" i="16"/>
  <c r="BJ67" i="16"/>
  <c r="BC117" i="19"/>
  <c r="BF115" i="14"/>
  <c r="FD62" i="18"/>
  <c r="BL62" i="18"/>
  <c r="EZ23" i="19"/>
  <c r="BF108" i="12"/>
  <c r="BF110" i="12"/>
  <c r="FF63" i="18"/>
  <c r="BN63" i="18"/>
  <c r="BK58" i="15"/>
  <c r="BK58" i="16"/>
  <c r="FA54" i="19"/>
  <c r="FA56" i="19"/>
  <c r="FA55" i="19"/>
  <c r="FA28" i="19"/>
  <c r="BJ66" i="18"/>
  <c r="BJ70" i="18"/>
  <c r="FB58" i="18"/>
  <c r="BE225" i="12" l="1" a="1"/>
  <c r="BE225" i="12" s="1"/>
  <c r="BE233" i="12" s="1"/>
  <c r="BE234" i="12" s="1"/>
  <c r="BC233" i="14"/>
  <c r="BC234" i="14" s="1"/>
  <c r="BB156" i="14"/>
  <c r="BB158" i="14"/>
  <c r="AZ156" i="14"/>
  <c r="AZ158" i="14"/>
  <c r="EY77" i="18"/>
  <c r="EY78" i="18"/>
  <c r="EZ78" i="18"/>
  <c r="EZ77" i="18"/>
  <c r="BI135" i="14"/>
  <c r="EU115" i="19"/>
  <c r="CT231" i="16"/>
  <c r="CT232" i="16" s="1"/>
  <c r="BF101" i="12"/>
  <c r="FC50" i="18"/>
  <c r="FB36" i="19"/>
  <c r="BE79" i="19"/>
  <c r="BF100" i="12"/>
  <c r="BG116" i="14"/>
  <c r="BG116" i="12"/>
  <c r="BL42" i="16"/>
  <c r="BL76" i="16"/>
  <c r="CR76" i="16" s="1"/>
  <c r="BL75" i="16"/>
  <c r="CR75" i="16" s="1"/>
  <c r="FB95" i="19"/>
  <c r="BG104" i="12"/>
  <c r="BK36" i="19"/>
  <c r="BG143" i="12"/>
  <c r="BG143" i="14"/>
  <c r="EZ58" i="19"/>
  <c r="BN45" i="15"/>
  <c r="BK94" i="12"/>
  <c r="BF90" i="19"/>
  <c r="BF91" i="19"/>
  <c r="BM43" i="16"/>
  <c r="BJ113" i="12"/>
  <c r="BI77" i="19"/>
  <c r="AX128" i="19"/>
  <c r="BJ49" i="15"/>
  <c r="BF231" i="14"/>
  <c r="BN60" i="16"/>
  <c r="FC44" i="19"/>
  <c r="BN21" i="15"/>
  <c r="BE114" i="19"/>
  <c r="FC61" i="18"/>
  <c r="FC64" i="18"/>
  <c r="EV113" i="19"/>
  <c r="FF57" i="18"/>
  <c r="BN57" i="18"/>
  <c r="BD117" i="19"/>
  <c r="FB66" i="18"/>
  <c r="FB70" i="18"/>
  <c r="EZ72" i="19"/>
  <c r="EZ25" i="19"/>
  <c r="EZ86" i="19"/>
  <c r="BJ46" i="16"/>
  <c r="BJ77" i="16"/>
  <c r="CP77" i="16" s="1"/>
  <c r="FE62" i="18"/>
  <c r="BM62" i="18"/>
  <c r="BH70" i="19"/>
  <c r="BJ135" i="12"/>
  <c r="BM42" i="15"/>
  <c r="BK45" i="15"/>
  <c r="BK66" i="15"/>
  <c r="BN56" i="18"/>
  <c r="BN58" i="18"/>
  <c r="FC105" i="19"/>
  <c r="BK105" i="19"/>
  <c r="BN215" i="15"/>
  <c r="AJ172" i="15"/>
  <c r="AJ180" i="15" s="1"/>
  <c r="AJ176" i="15"/>
  <c r="BF101" i="14"/>
  <c r="BE231" i="14"/>
  <c r="AZ164" i="12"/>
  <c r="AZ165" i="12"/>
  <c r="FB37" i="19"/>
  <c r="BE80" i="19"/>
  <c r="BI89" i="19"/>
  <c r="BF100" i="14"/>
  <c r="BG104" i="14"/>
  <c r="BE225" i="14" a="1"/>
  <c r="BE225" i="14" s="1"/>
  <c r="BE226" i="14"/>
  <c r="BK44" i="16"/>
  <c r="BK67" i="16"/>
  <c r="EZ104" i="19"/>
  <c r="BI25" i="19"/>
  <c r="BI86" i="19"/>
  <c r="BJ113" i="14"/>
  <c r="BN42" i="15"/>
  <c r="BL47" i="16"/>
  <c r="BN61" i="15"/>
  <c r="BE154" i="12"/>
  <c r="BL41" i="19"/>
  <c r="BH147" i="12"/>
  <c r="BH93" i="12"/>
  <c r="BF228" i="14"/>
  <c r="BE149" i="12"/>
  <c r="FA96" i="19"/>
  <c r="BM76" i="16"/>
  <c r="CS76" i="16" s="1"/>
  <c r="AZ160" i="12"/>
  <c r="AZ162" i="12"/>
  <c r="AY163" i="12"/>
  <c r="AY159" i="12"/>
  <c r="BK45" i="16"/>
  <c r="BK66" i="16"/>
  <c r="BK166" i="16"/>
  <c r="BK19" i="19"/>
  <c r="FB31" i="19"/>
  <c r="BE81" i="19"/>
  <c r="FA33" i="19"/>
  <c r="FA68" i="19"/>
  <c r="BG93" i="14"/>
  <c r="BG147" i="14"/>
  <c r="BH60" i="19"/>
  <c r="BN16" i="19"/>
  <c r="BE148" i="14"/>
  <c r="BK56" i="19"/>
  <c r="BK55" i="19"/>
  <c r="BK54" i="19"/>
  <c r="BK35" i="19"/>
  <c r="FA73" i="18"/>
  <c r="BG136" i="12"/>
  <c r="BF127" i="14"/>
  <c r="BK67" i="15"/>
  <c r="BK44" i="15"/>
  <c r="BI26" i="19"/>
  <c r="BI87" i="19"/>
  <c r="BN45" i="16"/>
  <c r="EZ73" i="18"/>
  <c r="EV116" i="19"/>
  <c r="EV114" i="19"/>
  <c r="BA156" i="12"/>
  <c r="BA158" i="12"/>
  <c r="BL56" i="15"/>
  <c r="BL56" i="16"/>
  <c r="BF95" i="14"/>
  <c r="BK137" i="12"/>
  <c r="BK137" i="14"/>
  <c r="BG95" i="12"/>
  <c r="EY25" i="19"/>
  <c r="EY72" i="19"/>
  <c r="EY86" i="19"/>
  <c r="BE97" i="12"/>
  <c r="BE150" i="12"/>
  <c r="BI73" i="18"/>
  <c r="BN55" i="15"/>
  <c r="EW106" i="19"/>
  <c r="EW109" i="19"/>
  <c r="BN232" i="16"/>
  <c r="BN40" i="15"/>
  <c r="BJ59" i="16"/>
  <c r="FC42" i="19"/>
  <c r="BJ220" i="16"/>
  <c r="BE228" i="14"/>
  <c r="BD169" i="14"/>
  <c r="BM43" i="15"/>
  <c r="BI220" i="15"/>
  <c r="BI221" i="15" s="1"/>
  <c r="BI234" i="15" s="1"/>
  <c r="BN54" i="18"/>
  <c r="BN53" i="18"/>
  <c r="ER125" i="19"/>
  <c r="ER126" i="19"/>
  <c r="BN51" i="18"/>
  <c r="BN72" i="18"/>
  <c r="BN49" i="18"/>
  <c r="BJ123" i="12"/>
  <c r="CP123" i="12" s="1"/>
  <c r="BD118" i="19"/>
  <c r="BF106" i="19"/>
  <c r="BF109" i="19"/>
  <c r="EW90" i="19"/>
  <c r="EW91" i="19"/>
  <c r="AY161" i="12"/>
  <c r="AY157" i="12"/>
  <c r="FB51" i="18"/>
  <c r="FB49" i="18"/>
  <c r="FB72" i="18"/>
  <c r="BE113" i="19"/>
  <c r="BK62" i="15"/>
  <c r="BL18" i="19"/>
  <c r="BL20" i="19"/>
  <c r="EV118" i="19"/>
  <c r="BN21" i="16"/>
  <c r="FB28" i="19"/>
  <c r="BN13" i="16"/>
  <c r="FA83" i="19"/>
  <c r="BI83" i="19"/>
  <c r="BH58" i="19"/>
  <c r="BG114" i="12"/>
  <c r="BG146" i="12"/>
  <c r="BF97" i="19"/>
  <c r="BF100" i="19"/>
  <c r="BL27" i="19"/>
  <c r="BL32" i="19"/>
  <c r="BL29" i="19"/>
  <c r="BK28" i="19"/>
  <c r="BM56" i="18"/>
  <c r="BG140" i="14"/>
  <c r="BG140" i="12"/>
  <c r="BL48" i="16"/>
  <c r="EZ59" i="19"/>
  <c r="BI82" i="19"/>
  <c r="BI84" i="19"/>
  <c r="BK138" i="12"/>
  <c r="BK138" i="14"/>
  <c r="BD72" i="15"/>
  <c r="BD73" i="15"/>
  <c r="BJ23" i="19"/>
  <c r="EY70" i="19"/>
  <c r="BN96" i="19"/>
  <c r="FF96" i="19"/>
  <c r="BK125" i="14"/>
  <c r="EY75" i="18"/>
  <c r="BE153" i="14"/>
  <c r="BI98" i="19"/>
  <c r="FA98" i="19"/>
  <c r="EY82" i="19"/>
  <c r="EY84" i="19"/>
  <c r="FE60" i="18"/>
  <c r="GK60" i="18" s="1"/>
  <c r="EQ120" i="19"/>
  <c r="EQ122" i="19"/>
  <c r="BJ218" i="16"/>
  <c r="CP55" i="16"/>
  <c r="BJ167" i="16"/>
  <c r="BI220" i="16"/>
  <c r="BI221" i="16" s="1"/>
  <c r="BI234" i="16" s="1"/>
  <c r="EZ67" i="19"/>
  <c r="BF70" i="16"/>
  <c r="FF62" i="18"/>
  <c r="BN62" i="18"/>
  <c r="BL69" i="19"/>
  <c r="FC67" i="18"/>
  <c r="BK67" i="18"/>
  <c r="EZ89" i="19"/>
  <c r="BI124" i="14"/>
  <c r="AZ155" i="12"/>
  <c r="BM60" i="16"/>
  <c r="BK66" i="18"/>
  <c r="BK70" i="18"/>
  <c r="BN39" i="16"/>
  <c r="BH104" i="19"/>
  <c r="BI67" i="19"/>
  <c r="FE16" i="19"/>
  <c r="BK126" i="14"/>
  <c r="BK37" i="19"/>
  <c r="BK31" i="19"/>
  <c r="BL58" i="16"/>
  <c r="BL58" i="15"/>
  <c r="BF96" i="12"/>
  <c r="BI24" i="19"/>
  <c r="BI85" i="19"/>
  <c r="BN64" i="15"/>
  <c r="FB96" i="19"/>
  <c r="BJ96" i="19"/>
  <c r="BH75" i="19"/>
  <c r="BN89" i="19"/>
  <c r="BM58" i="18"/>
  <c r="BI68" i="16"/>
  <c r="BM60" i="15"/>
  <c r="BN108" i="19"/>
  <c r="FF108" i="19"/>
  <c r="BG131" i="12"/>
  <c r="BG131" i="14"/>
  <c r="BE98" i="14"/>
  <c r="BE151" i="14"/>
  <c r="BG127" i="12"/>
  <c r="BH124" i="12"/>
  <c r="BN40" i="16"/>
  <c r="BC72" i="16"/>
  <c r="BC73" i="16"/>
  <c r="EO128" i="19"/>
  <c r="BN60" i="15"/>
  <c r="BD231" i="14"/>
  <c r="BD233" i="14" s="1"/>
  <c r="BD234" i="14" s="1"/>
  <c r="BE227" i="14"/>
  <c r="BD116" i="19"/>
  <c r="FD56" i="18"/>
  <c r="CO218" i="15"/>
  <c r="BF99" i="12"/>
  <c r="BF152" i="12"/>
  <c r="ER119" i="19"/>
  <c r="ER123" i="19"/>
  <c r="ER124" i="19"/>
  <c r="ER121" i="19"/>
  <c r="BN61" i="18"/>
  <c r="FF61" i="18"/>
  <c r="FA30" i="19"/>
  <c r="EZ85" i="19"/>
  <c r="EZ71" i="19"/>
  <c r="EZ24" i="19"/>
  <c r="FD17" i="19"/>
  <c r="BJ65" i="15"/>
  <c r="BJ167" i="15" s="1"/>
  <c r="BF111" i="19"/>
  <c r="EX110" i="19"/>
  <c r="EX112" i="19"/>
  <c r="BF112" i="19"/>
  <c r="EX111" i="19"/>
  <c r="BF110" i="19"/>
  <c r="EW97" i="19"/>
  <c r="EW100" i="19"/>
  <c r="FD68" i="18"/>
  <c r="BL68" i="18"/>
  <c r="BD115" i="19"/>
  <c r="FB54" i="19"/>
  <c r="FB55" i="19"/>
  <c r="FB56" i="19"/>
  <c r="FB35" i="19"/>
  <c r="EW81" i="19"/>
  <c r="BK55" i="16"/>
  <c r="BK48" i="15"/>
  <c r="BH59" i="19"/>
  <c r="AX157" i="14"/>
  <c r="BM17" i="19"/>
  <c r="BG114" i="14"/>
  <c r="BG146" i="14"/>
  <c r="FB44" i="19"/>
  <c r="BG106" i="14"/>
  <c r="BG106" i="12"/>
  <c r="EV117" i="19"/>
  <c r="BI108" i="19"/>
  <c r="FA108" i="19"/>
  <c r="BF96" i="14"/>
  <c r="BF93" i="19"/>
  <c r="BF94" i="19"/>
  <c r="EX94" i="19"/>
  <c r="EX93" i="19"/>
  <c r="BJ33" i="19"/>
  <c r="BJ68" i="19"/>
  <c r="BL61" i="18"/>
  <c r="BL64" i="18"/>
  <c r="BD69" i="15"/>
  <c r="BD71" i="15"/>
  <c r="BN66" i="18"/>
  <c r="BJ30" i="19"/>
  <c r="FA23" i="19"/>
  <c r="AZ120" i="19"/>
  <c r="AZ122" i="19"/>
  <c r="BG128" i="14"/>
  <c r="BG128" i="12"/>
  <c r="BN55" i="16"/>
  <c r="BE98" i="12"/>
  <c r="BE151" i="12"/>
  <c r="BI107" i="19"/>
  <c r="FA107" i="19"/>
  <c r="BE154" i="14"/>
  <c r="FF60" i="18"/>
  <c r="GL60" i="18" s="1"/>
  <c r="FF64" i="18"/>
  <c r="EX74" i="18"/>
  <c r="EX76" i="18"/>
  <c r="BN70" i="18"/>
  <c r="FC19" i="19"/>
  <c r="BL216" i="15"/>
  <c r="BA156" i="14"/>
  <c r="BA158" i="14"/>
  <c r="BN47" i="15"/>
  <c r="BA155" i="14"/>
  <c r="BF99" i="14"/>
  <c r="BF152" i="14"/>
  <c r="FD18" i="19"/>
  <c r="FD20" i="19"/>
  <c r="BF148" i="12"/>
  <c r="BJ166" i="15"/>
  <c r="BL50" i="18"/>
  <c r="FC69" i="19"/>
  <c r="BF76" i="19"/>
  <c r="BF114" i="19"/>
  <c r="BF78" i="19"/>
  <c r="EW79" i="19"/>
  <c r="BK55" i="15"/>
  <c r="BI34" i="19"/>
  <c r="AX159" i="14"/>
  <c r="AX163" i="14"/>
  <c r="BM20" i="19"/>
  <c r="BM18" i="19"/>
  <c r="FB42" i="19"/>
  <c r="BG109" i="12"/>
  <c r="BI57" i="19"/>
  <c r="BI71" i="19"/>
  <c r="BL64" i="15"/>
  <c r="BL64" i="16"/>
  <c r="BN99" i="19"/>
  <c r="FF99" i="19"/>
  <c r="EZ77" i="19"/>
  <c r="BL125" i="12"/>
  <c r="BF75" i="18"/>
  <c r="BI99" i="19"/>
  <c r="FA99" i="19"/>
  <c r="FD57" i="18"/>
  <c r="BL57" i="18"/>
  <c r="BL216" i="16"/>
  <c r="EY75" i="19"/>
  <c r="FE38" i="19"/>
  <c r="FE39" i="19"/>
  <c r="FE40" i="19"/>
  <c r="EY26" i="19"/>
  <c r="EY87" i="19"/>
  <c r="EY73" i="19"/>
  <c r="BM61" i="16"/>
  <c r="FC43" i="19"/>
  <c r="BI68" i="15"/>
  <c r="EZ75" i="18"/>
  <c r="BI123" i="14"/>
  <c r="CO123" i="14" s="1"/>
  <c r="EZ34" i="19"/>
  <c r="BJ59" i="15"/>
  <c r="AJ172" i="16"/>
  <c r="AJ180" i="16" s="1"/>
  <c r="BN215" i="16"/>
  <c r="AJ176" i="16"/>
  <c r="BJ46" i="15"/>
  <c r="BD69" i="16"/>
  <c r="BD71" i="16"/>
  <c r="EZ73" i="19"/>
  <c r="EZ26" i="19"/>
  <c r="EZ87" i="19"/>
  <c r="BF229" i="14"/>
  <c r="EZ82" i="19"/>
  <c r="EZ84" i="19"/>
  <c r="BM53" i="18"/>
  <c r="BM54" i="18"/>
  <c r="BF225" i="12" a="1"/>
  <c r="BF225" i="12" s="1"/>
  <c r="BF233" i="12" s="1"/>
  <c r="BF234" i="12" s="1"/>
  <c r="FB21" i="19"/>
  <c r="BK51" i="18"/>
  <c r="BK49" i="18"/>
  <c r="BK72" i="18"/>
  <c r="EW80" i="19"/>
  <c r="FD54" i="18"/>
  <c r="FD53" i="18"/>
  <c r="BG119" i="12"/>
  <c r="BG119" i="14"/>
  <c r="BE70" i="15"/>
  <c r="FB43" i="19"/>
  <c r="BG109" i="14"/>
  <c r="EX101" i="19"/>
  <c r="EX103" i="19"/>
  <c r="EX102" i="19"/>
  <c r="BF102" i="19"/>
  <c r="BF103" i="19"/>
  <c r="BF101" i="19"/>
  <c r="CO218" i="16"/>
  <c r="FC32" i="19"/>
  <c r="FC29" i="19"/>
  <c r="FC27" i="19"/>
  <c r="EZ60" i="19"/>
  <c r="BN48" i="15"/>
  <c r="BN58" i="15"/>
  <c r="BH73" i="19"/>
  <c r="BL126" i="12"/>
  <c r="BN61" i="16"/>
  <c r="FB71" i="18"/>
  <c r="BG124" i="14"/>
  <c r="BN38" i="19"/>
  <c r="EY24" i="19"/>
  <c r="EY71" i="19"/>
  <c r="EY85" i="19"/>
  <c r="BE148" i="12"/>
  <c r="EN129" i="19"/>
  <c r="EN130" i="19"/>
  <c r="EN131" i="19"/>
  <c r="FC95" i="19"/>
  <c r="BE153" i="12"/>
  <c r="BE149" i="14"/>
  <c r="BE150" i="14"/>
  <c r="BE97" i="14"/>
  <c r="EW76" i="19"/>
  <c r="EW114" i="19"/>
  <c r="EW78" i="19"/>
  <c r="AY156" i="14"/>
  <c r="AY158" i="14"/>
  <c r="BJ218" i="15"/>
  <c r="CP55" i="15"/>
  <c r="BJ94" i="14"/>
  <c r="AY155" i="14"/>
  <c r="BJ221" i="16" l="1"/>
  <c r="BJ234" i="16" s="1"/>
  <c r="CT233" i="16"/>
  <c r="FA77" i="18"/>
  <c r="FA78" i="18"/>
  <c r="BN41" i="19"/>
  <c r="BH77" i="18"/>
  <c r="BH78" i="18"/>
  <c r="BG99" i="14"/>
  <c r="BG152" i="14"/>
  <c r="FE18" i="19"/>
  <c r="FE20" i="19"/>
  <c r="AY157" i="14"/>
  <c r="FC54" i="19"/>
  <c r="FC56" i="19"/>
  <c r="FC55" i="19"/>
  <c r="BG90" i="19"/>
  <c r="BG91" i="19"/>
  <c r="FB67" i="19"/>
  <c r="FE53" i="18"/>
  <c r="FE54" i="18"/>
  <c r="EZ75" i="19"/>
  <c r="BM126" i="12"/>
  <c r="BG120" i="12"/>
  <c r="BG118" i="12"/>
  <c r="EW116" i="19"/>
  <c r="BA157" i="14"/>
  <c r="BN49" i="15"/>
  <c r="FF66" i="18"/>
  <c r="BM125" i="12"/>
  <c r="BM69" i="19"/>
  <c r="BK49" i="15"/>
  <c r="EX79" i="19"/>
  <c r="BI93" i="12"/>
  <c r="BI147" i="12"/>
  <c r="BJ108" i="19"/>
  <c r="FB108" i="19"/>
  <c r="BI106" i="14"/>
  <c r="BI106" i="12"/>
  <c r="BL35" i="19"/>
  <c r="BL31" i="19"/>
  <c r="BG107" i="12"/>
  <c r="BG111" i="12"/>
  <c r="BN43" i="16"/>
  <c r="BK123" i="12"/>
  <c r="CQ123" i="12" s="1"/>
  <c r="FF53" i="18"/>
  <c r="FF54" i="18"/>
  <c r="BH93" i="14"/>
  <c r="BH147" i="14"/>
  <c r="BN17" i="19"/>
  <c r="BL42" i="19"/>
  <c r="BJ73" i="18"/>
  <c r="BL70" i="18"/>
  <c r="BL66" i="18"/>
  <c r="BI116" i="14"/>
  <c r="BI116" i="12"/>
  <c r="BF150" i="14"/>
  <c r="BF97" i="14"/>
  <c r="EX90" i="19"/>
  <c r="EX91" i="19"/>
  <c r="BG101" i="12"/>
  <c r="AY163" i="14"/>
  <c r="AY159" i="14"/>
  <c r="BG127" i="14"/>
  <c r="AY160" i="14"/>
  <c r="AY162" i="14"/>
  <c r="BJ57" i="19"/>
  <c r="FC36" i="19"/>
  <c r="BE72" i="16"/>
  <c r="BE73" i="16"/>
  <c r="BH143" i="14"/>
  <c r="BH143" i="12"/>
  <c r="BI59" i="19"/>
  <c r="BG120" i="14"/>
  <c r="BG118" i="14"/>
  <c r="BG97" i="19"/>
  <c r="BG100" i="19"/>
  <c r="BA163" i="14"/>
  <c r="BA159" i="14"/>
  <c r="BA162" i="14"/>
  <c r="BA160" i="14"/>
  <c r="FA82" i="19"/>
  <c r="FA84" i="19"/>
  <c r="EX80" i="19"/>
  <c r="EW113" i="19"/>
  <c r="BG74" i="18"/>
  <c r="BG76" i="18"/>
  <c r="FD58" i="18"/>
  <c r="BF149" i="12"/>
  <c r="BN107" i="19"/>
  <c r="FF107" i="19"/>
  <c r="BJ123" i="14"/>
  <c r="CP123" i="14" s="1"/>
  <c r="BJ98" i="19"/>
  <c r="FB98" i="19"/>
  <c r="EZ70" i="19"/>
  <c r="FB99" i="19"/>
  <c r="BJ99" i="19"/>
  <c r="BK49" i="16"/>
  <c r="BG111" i="14"/>
  <c r="BG107" i="14"/>
  <c r="BK96" i="19"/>
  <c r="BE115" i="19"/>
  <c r="EQ125" i="19"/>
  <c r="EQ126" i="19"/>
  <c r="BF227" i="14"/>
  <c r="FB33" i="19"/>
  <c r="FB68" i="19"/>
  <c r="BK113" i="12"/>
  <c r="BF153" i="14"/>
  <c r="BI114" i="14"/>
  <c r="BM66" i="18"/>
  <c r="BM70" i="18"/>
  <c r="BG101" i="14"/>
  <c r="BH131" i="14"/>
  <c r="BH131" i="12"/>
  <c r="BL45" i="16"/>
  <c r="BL66" i="16"/>
  <c r="FC31" i="19"/>
  <c r="FE41" i="19"/>
  <c r="BH140" i="14"/>
  <c r="BH140" i="12"/>
  <c r="BG132" i="14"/>
  <c r="BG130" i="14"/>
  <c r="BI60" i="19"/>
  <c r="BK71" i="18"/>
  <c r="EY101" i="19"/>
  <c r="EY102" i="19"/>
  <c r="BG101" i="19"/>
  <c r="EY103" i="19"/>
  <c r="BG102" i="19"/>
  <c r="BG103" i="19"/>
  <c r="BJ77" i="19"/>
  <c r="BN67" i="18"/>
  <c r="FF67" i="18"/>
  <c r="AJ178" i="16"/>
  <c r="BN218" i="16"/>
  <c r="CT55" i="16"/>
  <c r="AX161" i="14"/>
  <c r="BK59" i="16"/>
  <c r="FB57" i="19"/>
  <c r="EX81" i="19"/>
  <c r="BJ220" i="15"/>
  <c r="BJ221" i="15" s="1"/>
  <c r="BJ234" i="15" s="1"/>
  <c r="FA34" i="19"/>
  <c r="FD41" i="19"/>
  <c r="BM56" i="16"/>
  <c r="BM56" i="15"/>
  <c r="BN75" i="16"/>
  <c r="CT75" i="16" s="1"/>
  <c r="BN76" i="16"/>
  <c r="CT76" i="16" s="1"/>
  <c r="BN42" i="16"/>
  <c r="BH119" i="12"/>
  <c r="BH119" i="14"/>
  <c r="BJ71" i="19"/>
  <c r="BJ85" i="19"/>
  <c r="BJ24" i="19"/>
  <c r="BI109" i="12"/>
  <c r="BL36" i="19"/>
  <c r="BF113" i="19"/>
  <c r="BG96" i="12"/>
  <c r="BH75" i="18"/>
  <c r="BH106" i="14"/>
  <c r="BH106" i="12"/>
  <c r="BG169" i="12"/>
  <c r="BF226" i="14"/>
  <c r="BF225" i="14" a="1"/>
  <c r="BF225" i="14" s="1"/>
  <c r="BM55" i="16"/>
  <c r="BF98" i="14"/>
  <c r="BF151" i="14"/>
  <c r="BE117" i="19"/>
  <c r="BF154" i="14"/>
  <c r="BG110" i="19"/>
  <c r="BG111" i="19"/>
  <c r="BG112" i="19"/>
  <c r="EY112" i="19"/>
  <c r="EY111" i="19"/>
  <c r="EY110" i="19"/>
  <c r="FF56" i="18"/>
  <c r="FF58" i="18"/>
  <c r="BI127" i="12"/>
  <c r="BN43" i="15"/>
  <c r="BF74" i="18"/>
  <c r="BF76" i="18"/>
  <c r="AZ160" i="14"/>
  <c r="AZ162" i="14"/>
  <c r="BB162" i="14"/>
  <c r="BB160" i="14"/>
  <c r="FF38" i="19"/>
  <c r="FF40" i="19"/>
  <c r="FF39" i="19"/>
  <c r="BK103" i="12"/>
  <c r="BH128" i="12"/>
  <c r="BH128" i="14"/>
  <c r="BL45" i="15"/>
  <c r="BL66" i="15"/>
  <c r="BE69" i="16"/>
  <c r="BE71" i="16"/>
  <c r="FC49" i="18"/>
  <c r="FC51" i="18"/>
  <c r="FC72" i="18"/>
  <c r="FA57" i="19"/>
  <c r="BJ68" i="15"/>
  <c r="BG130" i="12"/>
  <c r="BG132" i="12"/>
  <c r="BI75" i="19"/>
  <c r="FD19" i="19"/>
  <c r="BJ34" i="19"/>
  <c r="FD61" i="18"/>
  <c r="FD64" i="18"/>
  <c r="BK218" i="16"/>
  <c r="CQ55" i="16"/>
  <c r="BF80" i="19"/>
  <c r="BA164" i="14"/>
  <c r="BA165" i="14"/>
  <c r="BC164" i="14"/>
  <c r="BM62" i="16"/>
  <c r="FF89" i="19"/>
  <c r="BI131" i="12"/>
  <c r="BH114" i="12"/>
  <c r="BH146" i="12"/>
  <c r="BB156" i="12"/>
  <c r="BB158" i="12"/>
  <c r="BJ84" i="19"/>
  <c r="BJ82" i="19"/>
  <c r="BI109" i="14"/>
  <c r="BK30" i="19"/>
  <c r="FD27" i="19"/>
  <c r="FD32" i="19"/>
  <c r="FD29" i="19"/>
  <c r="BG96" i="14"/>
  <c r="EQ119" i="19"/>
  <c r="EQ124" i="19"/>
  <c r="EQ123" i="19"/>
  <c r="EQ121" i="19"/>
  <c r="BH104" i="14"/>
  <c r="BF148" i="14"/>
  <c r="BL51" i="18"/>
  <c r="BL49" i="18"/>
  <c r="BL72" i="18"/>
  <c r="BL55" i="15"/>
  <c r="BD232" i="14"/>
  <c r="BL44" i="19"/>
  <c r="BM55" i="15"/>
  <c r="BG105" i="14"/>
  <c r="BG121" i="12"/>
  <c r="BG117" i="12"/>
  <c r="BG106" i="19"/>
  <c r="BG109" i="19"/>
  <c r="BK65" i="16"/>
  <c r="BL137" i="12"/>
  <c r="BL137" i="14"/>
  <c r="AX131" i="19"/>
  <c r="AX130" i="19"/>
  <c r="AX129" i="19"/>
  <c r="FD67" i="18"/>
  <c r="BL67" i="18"/>
  <c r="BF154" i="12"/>
  <c r="BL138" i="12"/>
  <c r="BL138" i="14"/>
  <c r="BG145" i="12"/>
  <c r="BG141" i="12"/>
  <c r="FC37" i="19"/>
  <c r="BG93" i="19"/>
  <c r="EY94" i="19"/>
  <c r="EY93" i="19"/>
  <c r="BG94" i="19"/>
  <c r="BL94" i="12"/>
  <c r="BK59" i="15"/>
  <c r="BJ67" i="19"/>
  <c r="BF149" i="14"/>
  <c r="BJ89" i="19"/>
  <c r="EW118" i="19"/>
  <c r="BF79" i="19"/>
  <c r="BD72" i="16"/>
  <c r="BD73" i="16"/>
  <c r="BC156" i="14"/>
  <c r="BC158" i="14"/>
  <c r="EO131" i="19"/>
  <c r="EO130" i="19"/>
  <c r="EO129" i="19"/>
  <c r="AZ163" i="12"/>
  <c r="AZ159" i="12"/>
  <c r="BH114" i="14"/>
  <c r="BH146" i="14"/>
  <c r="BJ25" i="19"/>
  <c r="BJ86" i="19"/>
  <c r="BJ72" i="19"/>
  <c r="BI104" i="14"/>
  <c r="EX97" i="19"/>
  <c r="EX100" i="19"/>
  <c r="BN47" i="16"/>
  <c r="BK65" i="15"/>
  <c r="BM216" i="15"/>
  <c r="AY125" i="19"/>
  <c r="AY126" i="19"/>
  <c r="BI73" i="19"/>
  <c r="BL55" i="16"/>
  <c r="BK21" i="19"/>
  <c r="BK113" i="14"/>
  <c r="BA164" i="12"/>
  <c r="BA165" i="12"/>
  <c r="BK77" i="16"/>
  <c r="CQ77" i="16" s="1"/>
  <c r="BK46" i="16"/>
  <c r="BG121" i="14"/>
  <c r="BG117" i="14"/>
  <c r="BG100" i="14"/>
  <c r="BI119" i="14"/>
  <c r="BI119" i="12"/>
  <c r="BM58" i="16"/>
  <c r="BM58" i="15"/>
  <c r="BG105" i="12"/>
  <c r="BF97" i="12"/>
  <c r="BF150" i="12"/>
  <c r="FB73" i="18"/>
  <c r="CP218" i="15"/>
  <c r="BN39" i="19"/>
  <c r="BK103" i="14"/>
  <c r="BH124" i="14"/>
  <c r="BG141" i="14"/>
  <c r="BG145" i="14"/>
  <c r="FC35" i="19"/>
  <c r="BG142" i="14"/>
  <c r="BG144" i="14"/>
  <c r="CQ55" i="15"/>
  <c r="BK218" i="15"/>
  <c r="BK167" i="15"/>
  <c r="FC21" i="19"/>
  <c r="FA85" i="19"/>
  <c r="FA24" i="19"/>
  <c r="FA71" i="19"/>
  <c r="BL62" i="15"/>
  <c r="BN98" i="19"/>
  <c r="FF98" i="19"/>
  <c r="BG115" i="14"/>
  <c r="BF81" i="19"/>
  <c r="FB107" i="19"/>
  <c r="BJ107" i="19"/>
  <c r="AZ125" i="19"/>
  <c r="AZ126" i="19"/>
  <c r="BG108" i="12"/>
  <c r="BG110" i="12"/>
  <c r="FE17" i="19"/>
  <c r="AZ157" i="12"/>
  <c r="AZ161" i="12"/>
  <c r="BJ26" i="19"/>
  <c r="BJ87" i="19"/>
  <c r="BJ73" i="19"/>
  <c r="BL54" i="19"/>
  <c r="BL55" i="19"/>
  <c r="BL56" i="19"/>
  <c r="BL28" i="19"/>
  <c r="BG115" i="12"/>
  <c r="BL19" i="19"/>
  <c r="BK166" i="15"/>
  <c r="BG139" i="12"/>
  <c r="BG95" i="14"/>
  <c r="BN50" i="18"/>
  <c r="BH95" i="12"/>
  <c r="BM41" i="19"/>
  <c r="EP125" i="19"/>
  <c r="EP126" i="19"/>
  <c r="BG136" i="14"/>
  <c r="BE169" i="14"/>
  <c r="BG100" i="12"/>
  <c r="BF153" i="12"/>
  <c r="BE116" i="19"/>
  <c r="BK135" i="12"/>
  <c r="BC165" i="14"/>
  <c r="BN40" i="19"/>
  <c r="BA120" i="19"/>
  <c r="BA122" i="19"/>
  <c r="BL126" i="14"/>
  <c r="BK94" i="14"/>
  <c r="BG144" i="12"/>
  <c r="BG142" i="12"/>
  <c r="BI104" i="19"/>
  <c r="EX76" i="19"/>
  <c r="EX114" i="19"/>
  <c r="EX78" i="19"/>
  <c r="BL71" i="18"/>
  <c r="BF70" i="15"/>
  <c r="FA72" i="19"/>
  <c r="FA25" i="19"/>
  <c r="FA86" i="19"/>
  <c r="BL62" i="16"/>
  <c r="BG99" i="12"/>
  <c r="BG152" i="12"/>
  <c r="BG114" i="19"/>
  <c r="BG76" i="19"/>
  <c r="BG78" i="19"/>
  <c r="FD69" i="19"/>
  <c r="AY164" i="14"/>
  <c r="AY165" i="14"/>
  <c r="ER128" i="19"/>
  <c r="BH127" i="12"/>
  <c r="FE57" i="18"/>
  <c r="BM57" i="18"/>
  <c r="BG110" i="14"/>
  <c r="BG108" i="14"/>
  <c r="FC66" i="18"/>
  <c r="FC70" i="18"/>
  <c r="BI128" i="12"/>
  <c r="BI128" i="14"/>
  <c r="BM50" i="18"/>
  <c r="BL44" i="16"/>
  <c r="BL67" i="16"/>
  <c r="BN83" i="19"/>
  <c r="FF83" i="19"/>
  <c r="BI104" i="12"/>
  <c r="FE56" i="18"/>
  <c r="FE58" i="18"/>
  <c r="BM32" i="19"/>
  <c r="BM29" i="19"/>
  <c r="BM27" i="19"/>
  <c r="BJ135" i="14"/>
  <c r="FF72" i="18"/>
  <c r="FF49" i="18"/>
  <c r="FF51" i="18"/>
  <c r="BH104" i="12"/>
  <c r="AY119" i="19"/>
  <c r="AY124" i="19"/>
  <c r="AY121" i="19"/>
  <c r="AY123" i="19"/>
  <c r="BK46" i="15"/>
  <c r="FF16" i="19"/>
  <c r="BL105" i="19"/>
  <c r="FD105" i="19"/>
  <c r="BN68" i="18"/>
  <c r="FF68" i="18"/>
  <c r="BL95" i="19"/>
  <c r="BA155" i="12"/>
  <c r="BI72" i="19"/>
  <c r="BE232" i="14"/>
  <c r="BJ68" i="16"/>
  <c r="BG129" i="12"/>
  <c r="BG133" i="12"/>
  <c r="BL125" i="14"/>
  <c r="BM216" i="16"/>
  <c r="BM64" i="16"/>
  <c r="BM64" i="15"/>
  <c r="BF151" i="12"/>
  <c r="BF98" i="12"/>
  <c r="FC28" i="19"/>
  <c r="EW117" i="19"/>
  <c r="FB23" i="19"/>
  <c r="BH136" i="12"/>
  <c r="FA67" i="19"/>
  <c r="BN77" i="19"/>
  <c r="BI58" i="19"/>
  <c r="BM19" i="19"/>
  <c r="FD50" i="18"/>
  <c r="BI133" i="12"/>
  <c r="BI129" i="12"/>
  <c r="FA73" i="19"/>
  <c r="FA26" i="19"/>
  <c r="FA87" i="19"/>
  <c r="BB120" i="19"/>
  <c r="BB122" i="19"/>
  <c r="AZ119" i="19"/>
  <c r="AZ124" i="19"/>
  <c r="AZ121" i="19"/>
  <c r="AZ123" i="19"/>
  <c r="BM61" i="18"/>
  <c r="BM64" i="18"/>
  <c r="BK68" i="19"/>
  <c r="BK33" i="19"/>
  <c r="BI70" i="19"/>
  <c r="BH116" i="12"/>
  <c r="BH116" i="14"/>
  <c r="FE68" i="18"/>
  <c r="BM68" i="18"/>
  <c r="CP218" i="16"/>
  <c r="BL44" i="15"/>
  <c r="BL67" i="15"/>
  <c r="BL48" i="15"/>
  <c r="BL37" i="19"/>
  <c r="FB30" i="19"/>
  <c r="EX106" i="19"/>
  <c r="EX109" i="19"/>
  <c r="CT55" i="15"/>
  <c r="AJ178" i="15"/>
  <c r="BN218" i="15"/>
  <c r="BH109" i="14"/>
  <c r="BH109" i="12"/>
  <c r="BA162" i="12"/>
  <c r="BA160" i="12"/>
  <c r="BE118" i="19"/>
  <c r="BL43" i="19"/>
  <c r="EP119" i="19"/>
  <c r="EP123" i="19"/>
  <c r="EP124" i="19"/>
  <c r="EP121" i="19"/>
  <c r="BE233" i="14"/>
  <c r="BE234" i="14" s="1"/>
  <c r="BI114" i="12"/>
  <c r="BI146" i="12"/>
  <c r="FA89" i="19"/>
  <c r="BG70" i="15"/>
  <c r="FB83" i="19"/>
  <c r="BJ83" i="19"/>
  <c r="BN62" i="16"/>
  <c r="BG133" i="14"/>
  <c r="BG129" i="14"/>
  <c r="FA77" i="19"/>
  <c r="BF233" i="14" l="1"/>
  <c r="BF234" i="14" s="1"/>
  <c r="BF232" i="14"/>
  <c r="BH148" i="12"/>
  <c r="BH99" i="14"/>
  <c r="BH152" i="14"/>
  <c r="FB78" i="18"/>
  <c r="FB77" i="18"/>
  <c r="BI78" i="18"/>
  <c r="BI77" i="18"/>
  <c r="ET120" i="19"/>
  <c r="ET122" i="19"/>
  <c r="BC156" i="12"/>
  <c r="BC158" i="12"/>
  <c r="BN56" i="16"/>
  <c r="BN66" i="16"/>
  <c r="BH106" i="19"/>
  <c r="BH109" i="19"/>
  <c r="BI140" i="12"/>
  <c r="BI140" i="14"/>
  <c r="FB71" i="19"/>
  <c r="FB24" i="19"/>
  <c r="FB85" i="19"/>
  <c r="FA75" i="18"/>
  <c r="BA163" i="12"/>
  <c r="BA159" i="12"/>
  <c r="BM31" i="19"/>
  <c r="BI105" i="12"/>
  <c r="BL73" i="18"/>
  <c r="BN71" i="18"/>
  <c r="BL30" i="19"/>
  <c r="BL166" i="15"/>
  <c r="BH132" i="12"/>
  <c r="BH130" i="12"/>
  <c r="BF116" i="19"/>
  <c r="BG228" i="14"/>
  <c r="BK83" i="19"/>
  <c r="FC83" i="19"/>
  <c r="BL59" i="15"/>
  <c r="BH105" i="14"/>
  <c r="FD55" i="19"/>
  <c r="FD54" i="19"/>
  <c r="FD56" i="19"/>
  <c r="FD28" i="19"/>
  <c r="BM62" i="15"/>
  <c r="EY81" i="19"/>
  <c r="FD21" i="19"/>
  <c r="FA60" i="19"/>
  <c r="BG149" i="12"/>
  <c r="BB164" i="12"/>
  <c r="BB165" i="12"/>
  <c r="FE44" i="19"/>
  <c r="FC71" i="18"/>
  <c r="BH101" i="14"/>
  <c r="BI108" i="14"/>
  <c r="BI110" i="14"/>
  <c r="BN126" i="14"/>
  <c r="BJ60" i="19"/>
  <c r="BN69" i="19"/>
  <c r="AZ164" i="14"/>
  <c r="AZ165" i="14"/>
  <c r="AY161" i="14"/>
  <c r="BN42" i="19"/>
  <c r="BN67" i="15"/>
  <c r="BN44" i="15"/>
  <c r="EU125" i="19"/>
  <c r="FC107" i="19"/>
  <c r="BK107" i="19"/>
  <c r="BI147" i="14"/>
  <c r="BI93" i="14"/>
  <c r="FF77" i="19"/>
  <c r="BA157" i="12"/>
  <c r="BA161" i="12"/>
  <c r="FF17" i="19"/>
  <c r="BM37" i="19"/>
  <c r="ER129" i="19"/>
  <c r="ER131" i="19"/>
  <c r="ER130" i="19"/>
  <c r="BL65" i="16"/>
  <c r="BL167" i="16" s="1"/>
  <c r="BH133" i="12"/>
  <c r="BH129" i="12"/>
  <c r="BG153" i="12"/>
  <c r="BH120" i="12"/>
  <c r="BH118" i="12"/>
  <c r="CQ218" i="15"/>
  <c r="BK67" i="19"/>
  <c r="BH152" i="12"/>
  <c r="BH99" i="12"/>
  <c r="EY106" i="19"/>
  <c r="EY109" i="19"/>
  <c r="BL218" i="15"/>
  <c r="CR55" i="15"/>
  <c r="BH100" i="14"/>
  <c r="FD35" i="19"/>
  <c r="BM166" i="16"/>
  <c r="BG79" i="19"/>
  <c r="FA58" i="19"/>
  <c r="BA119" i="19"/>
  <c r="BA123" i="19"/>
  <c r="BA121" i="19"/>
  <c r="BA124" i="19"/>
  <c r="BL113" i="14"/>
  <c r="FD43" i="19"/>
  <c r="FB60" i="19"/>
  <c r="FE42" i="19"/>
  <c r="BG150" i="14"/>
  <c r="BG97" i="14"/>
  <c r="BN20" i="19"/>
  <c r="BN18" i="19"/>
  <c r="BM96" i="19"/>
  <c r="FE96" i="19"/>
  <c r="EY97" i="19"/>
  <c r="EY100" i="19"/>
  <c r="BN94" i="12"/>
  <c r="BH95" i="14"/>
  <c r="BL33" i="19"/>
  <c r="BL68" i="19"/>
  <c r="BN43" i="19"/>
  <c r="BM45" i="15"/>
  <c r="BM66" i="15"/>
  <c r="BN56" i="15"/>
  <c r="EZ110" i="19"/>
  <c r="BH110" i="19"/>
  <c r="BH112" i="19"/>
  <c r="EZ111" i="19"/>
  <c r="BH111" i="19"/>
  <c r="EZ112" i="19"/>
  <c r="BI143" i="12"/>
  <c r="BI143" i="14"/>
  <c r="FB84" i="19"/>
  <c r="FB82" i="19"/>
  <c r="FC30" i="19"/>
  <c r="AY128" i="19"/>
  <c r="BM54" i="19"/>
  <c r="BM56" i="19"/>
  <c r="BM55" i="19"/>
  <c r="BM28" i="19"/>
  <c r="EY74" i="18"/>
  <c r="EY76" i="18"/>
  <c r="BL166" i="16"/>
  <c r="BH129" i="14"/>
  <c r="BH133" i="14"/>
  <c r="BM43" i="19"/>
  <c r="BK57" i="19"/>
  <c r="BL57" i="19"/>
  <c r="BH118" i="14"/>
  <c r="BH120" i="14"/>
  <c r="FC23" i="19"/>
  <c r="BL94" i="14"/>
  <c r="BL59" i="16"/>
  <c r="EX113" i="19"/>
  <c r="BJ70" i="19"/>
  <c r="BM218" i="15"/>
  <c r="CS55" i="15"/>
  <c r="CS218" i="15" s="1"/>
  <c r="BH100" i="12"/>
  <c r="FD31" i="19"/>
  <c r="BK34" i="19"/>
  <c r="BG80" i="19"/>
  <c r="BH144" i="14"/>
  <c r="BH142" i="14"/>
  <c r="BL113" i="12"/>
  <c r="FD42" i="19"/>
  <c r="EX118" i="19"/>
  <c r="FE43" i="19"/>
  <c r="BE72" i="15"/>
  <c r="BE73" i="15"/>
  <c r="BG154" i="14"/>
  <c r="BL135" i="12"/>
  <c r="ES120" i="19"/>
  <c r="ES122" i="19"/>
  <c r="BN137" i="14"/>
  <c r="BJ104" i="19"/>
  <c r="BG227" i="14"/>
  <c r="EZ102" i="19"/>
  <c r="EZ101" i="19"/>
  <c r="BH101" i="19"/>
  <c r="BH103" i="19"/>
  <c r="BH102" i="19"/>
  <c r="EZ103" i="19"/>
  <c r="BK89" i="19"/>
  <c r="EY90" i="19"/>
  <c r="EY91" i="19"/>
  <c r="BN44" i="19"/>
  <c r="BI107" i="12"/>
  <c r="BI111" i="12"/>
  <c r="BI115" i="12"/>
  <c r="BD156" i="14"/>
  <c r="BD158" i="14"/>
  <c r="BI111" i="14"/>
  <c r="BI107" i="14"/>
  <c r="FD71" i="18"/>
  <c r="BH70" i="15"/>
  <c r="BK98" i="19"/>
  <c r="FC98" i="19"/>
  <c r="BL49" i="16"/>
  <c r="BN27" i="19"/>
  <c r="BN32" i="19"/>
  <c r="BN29" i="19"/>
  <c r="FE50" i="18"/>
  <c r="EY76" i="19"/>
  <c r="EY114" i="19"/>
  <c r="EY78" i="19"/>
  <c r="BH169" i="12"/>
  <c r="BH107" i="14"/>
  <c r="BH111" i="14"/>
  <c r="BL21" i="19"/>
  <c r="FE105" i="19"/>
  <c r="BM105" i="19"/>
  <c r="BI133" i="14"/>
  <c r="BI129" i="14"/>
  <c r="BN123" i="12"/>
  <c r="CT123" i="12" s="1"/>
  <c r="DF28" i="12" s="1"/>
  <c r="BL218" i="16"/>
  <c r="CR55" i="16"/>
  <c r="BH115" i="14"/>
  <c r="BC160" i="14"/>
  <c r="BC162" i="14"/>
  <c r="BI117" i="12"/>
  <c r="BI121" i="12"/>
  <c r="BG149" i="14"/>
  <c r="FD36" i="19"/>
  <c r="BI131" i="14"/>
  <c r="BG81" i="19"/>
  <c r="BH142" i="12"/>
  <c r="BH144" i="12"/>
  <c r="BF169" i="14"/>
  <c r="BF115" i="19"/>
  <c r="BB155" i="12"/>
  <c r="FD95" i="19"/>
  <c r="BI115" i="14"/>
  <c r="BH110" i="12"/>
  <c r="BH108" i="12"/>
  <c r="FC96" i="19"/>
  <c r="FE67" i="18"/>
  <c r="BM67" i="18"/>
  <c r="BN125" i="14"/>
  <c r="BJ58" i="19"/>
  <c r="AZ155" i="14"/>
  <c r="BI95" i="12"/>
  <c r="BA161" i="14"/>
  <c r="BM138" i="12"/>
  <c r="BM138" i="14"/>
  <c r="BM45" i="16"/>
  <c r="BM66" i="16"/>
  <c r="EU120" i="19"/>
  <c r="EU122" i="19"/>
  <c r="BK136" i="14"/>
  <c r="CT218" i="15"/>
  <c r="BP178" i="15"/>
  <c r="DF28" i="15"/>
  <c r="FB34" i="19"/>
  <c r="BL49" i="15"/>
  <c r="BF72" i="16"/>
  <c r="BF73" i="16"/>
  <c r="FE32" i="19"/>
  <c r="FE29" i="19"/>
  <c r="FE27" i="19"/>
  <c r="BM95" i="19"/>
  <c r="BH94" i="19"/>
  <c r="BH93" i="19"/>
  <c r="EZ94" i="19"/>
  <c r="EZ93" i="19"/>
  <c r="BH111" i="12"/>
  <c r="BH107" i="12"/>
  <c r="BF118" i="19"/>
  <c r="BG153" i="14"/>
  <c r="BG225" i="12" a="1"/>
  <c r="BG225" i="12" s="1"/>
  <c r="BG233" i="12" s="1"/>
  <c r="BG234" i="12" s="1"/>
  <c r="BB164" i="14"/>
  <c r="BB165" i="14"/>
  <c r="BH141" i="12"/>
  <c r="BH145" i="12"/>
  <c r="EV115" i="19"/>
  <c r="BI121" i="14"/>
  <c r="BI117" i="14"/>
  <c r="FD37" i="19"/>
  <c r="BC155" i="14"/>
  <c r="BF117" i="19"/>
  <c r="AJ173" i="15"/>
  <c r="BN216" i="15"/>
  <c r="BI118" i="12"/>
  <c r="BI120" i="12"/>
  <c r="BG70" i="16"/>
  <c r="FB104" i="19"/>
  <c r="FB77" i="19"/>
  <c r="FE95" i="19"/>
  <c r="BE69" i="15"/>
  <c r="BE71" i="15"/>
  <c r="BM137" i="14"/>
  <c r="BM137" i="12"/>
  <c r="BH76" i="19"/>
  <c r="BH78" i="19"/>
  <c r="BH108" i="14"/>
  <c r="BH110" i="14"/>
  <c r="EX117" i="19"/>
  <c r="BN125" i="12"/>
  <c r="BN138" i="14"/>
  <c r="BJ59" i="19"/>
  <c r="BL123" i="12"/>
  <c r="CR123" i="12" s="1"/>
  <c r="FB75" i="18"/>
  <c r="BH136" i="14"/>
  <c r="FE19" i="19"/>
  <c r="BI75" i="18"/>
  <c r="BN62" i="15"/>
  <c r="BN67" i="16"/>
  <c r="BN44" i="16"/>
  <c r="EP128" i="19"/>
  <c r="BH96" i="12"/>
  <c r="BF69" i="16"/>
  <c r="BF71" i="16"/>
  <c r="FE61" i="18"/>
  <c r="FE64" i="18"/>
  <c r="BM21" i="19"/>
  <c r="FA70" i="19"/>
  <c r="BL124" i="12"/>
  <c r="BK68" i="15"/>
  <c r="BM36" i="19"/>
  <c r="BM71" i="18"/>
  <c r="BB125" i="19"/>
  <c r="BB126" i="19"/>
  <c r="BM48" i="15"/>
  <c r="BG139" i="14"/>
  <c r="BG225" i="14" s="1" a="1"/>
  <c r="BG225" i="14" s="1"/>
  <c r="BM44" i="19"/>
  <c r="FE69" i="19"/>
  <c r="BG151" i="14"/>
  <c r="BG98" i="14"/>
  <c r="BK68" i="16"/>
  <c r="BI105" i="14"/>
  <c r="BN166" i="16"/>
  <c r="FB89" i="19"/>
  <c r="BL103" i="12"/>
  <c r="BH145" i="14"/>
  <c r="BH141" i="14"/>
  <c r="FD51" i="18"/>
  <c r="FD72" i="18"/>
  <c r="FD49" i="18"/>
  <c r="EQ128" i="19"/>
  <c r="BB160" i="12"/>
  <c r="BB162" i="12"/>
  <c r="BJ75" i="19"/>
  <c r="BI118" i="14"/>
  <c r="BI120" i="14"/>
  <c r="BM72" i="18"/>
  <c r="BM51" i="18"/>
  <c r="BM49" i="18"/>
  <c r="FD44" i="19"/>
  <c r="FA75" i="19"/>
  <c r="FB58" i="19"/>
  <c r="BK73" i="18"/>
  <c r="FC33" i="19"/>
  <c r="FC68" i="19"/>
  <c r="FE66" i="18"/>
  <c r="FE70" i="18"/>
  <c r="BM125" i="14"/>
  <c r="BM123" i="12"/>
  <c r="CS123" i="12" s="1"/>
  <c r="BM44" i="16"/>
  <c r="BM67" i="16"/>
  <c r="EW115" i="19"/>
  <c r="BN126" i="12"/>
  <c r="BG154" i="12"/>
  <c r="BH97" i="19"/>
  <c r="BH100" i="19"/>
  <c r="FF70" i="18"/>
  <c r="BN105" i="19"/>
  <c r="FF105" i="19"/>
  <c r="BH96" i="14"/>
  <c r="BK123" i="14"/>
  <c r="CQ123" i="14" s="1"/>
  <c r="BL46" i="15"/>
  <c r="AZ128" i="19"/>
  <c r="FB26" i="19"/>
  <c r="FB87" i="19"/>
  <c r="FB73" i="19"/>
  <c r="BH105" i="12"/>
  <c r="BM35" i="19"/>
  <c r="BL46" i="16"/>
  <c r="BL77" i="16"/>
  <c r="CR77" i="16" s="1"/>
  <c r="BH117" i="12"/>
  <c r="BH121" i="12"/>
  <c r="BM48" i="16"/>
  <c r="BM42" i="19"/>
  <c r="BG226" i="14"/>
  <c r="BH127" i="14"/>
  <c r="BB155" i="14"/>
  <c r="BK220" i="16"/>
  <c r="BK221" i="16" s="1"/>
  <c r="BK234" i="16" s="1"/>
  <c r="EY79" i="19"/>
  <c r="BK167" i="16"/>
  <c r="FA59" i="19"/>
  <c r="EU126" i="19"/>
  <c r="BI130" i="12"/>
  <c r="BI132" i="12"/>
  <c r="BM126" i="14"/>
  <c r="BP178" i="16"/>
  <c r="CT218" i="16"/>
  <c r="BM44" i="15"/>
  <c r="BM67" i="15"/>
  <c r="BK108" i="19"/>
  <c r="FC108" i="19"/>
  <c r="BG97" i="12"/>
  <c r="BG150" i="12"/>
  <c r="AJ173" i="16"/>
  <c r="BN216" i="16"/>
  <c r="EX116" i="19"/>
  <c r="BI136" i="12"/>
  <c r="BH139" i="12"/>
  <c r="FB25" i="19"/>
  <c r="FB72" i="19"/>
  <c r="FB86" i="19"/>
  <c r="BH121" i="14"/>
  <c r="BH117" i="14"/>
  <c r="BB119" i="19"/>
  <c r="BB121" i="19"/>
  <c r="BB123" i="19"/>
  <c r="BB124" i="19"/>
  <c r="BG151" i="12"/>
  <c r="BG98" i="12"/>
  <c r="BJ124" i="12"/>
  <c r="FF50" i="18"/>
  <c r="BG148" i="14"/>
  <c r="BH90" i="19"/>
  <c r="BH91" i="19"/>
  <c r="BG229" i="14"/>
  <c r="BL65" i="15"/>
  <c r="EZ74" i="18"/>
  <c r="EZ76" i="18"/>
  <c r="BH132" i="14"/>
  <c r="BH130" i="14"/>
  <c r="BK23" i="19"/>
  <c r="BK220" i="15"/>
  <c r="BK221" i="15" s="1"/>
  <c r="BK234" i="15" s="1"/>
  <c r="BN49" i="16"/>
  <c r="BL103" i="14"/>
  <c r="FA112" i="19"/>
  <c r="BJ93" i="12"/>
  <c r="BJ147" i="12"/>
  <c r="BK135" i="14"/>
  <c r="BH115" i="12"/>
  <c r="EY80" i="19"/>
  <c r="CQ218" i="16"/>
  <c r="FA104" i="19"/>
  <c r="BA125" i="19"/>
  <c r="BA126" i="19"/>
  <c r="FF41" i="19"/>
  <c r="BM218" i="16"/>
  <c r="CS55" i="16"/>
  <c r="CS218" i="16" s="1"/>
  <c r="BG148" i="12"/>
  <c r="BI130" i="14"/>
  <c r="BI132" i="14"/>
  <c r="BL96" i="19"/>
  <c r="FD96" i="19"/>
  <c r="FB59" i="19"/>
  <c r="BK99" i="19"/>
  <c r="FC99" i="19"/>
  <c r="BH101" i="12"/>
  <c r="BI108" i="12"/>
  <c r="BI110" i="12"/>
  <c r="BM94" i="12"/>
  <c r="BG113" i="19"/>
  <c r="BK77" i="19"/>
  <c r="FD66" i="18"/>
  <c r="FD70" i="18"/>
  <c r="BN95" i="19"/>
  <c r="BH70" i="16"/>
  <c r="FC78" i="18" l="1"/>
  <c r="FC77" i="18"/>
  <c r="BD156" i="12"/>
  <c r="BD158" i="12"/>
  <c r="BI152" i="14"/>
  <c r="BI99" i="14"/>
  <c r="BI106" i="19"/>
  <c r="BI109" i="19"/>
  <c r="BK25" i="19"/>
  <c r="BK72" i="19"/>
  <c r="BK86" i="19"/>
  <c r="FF95" i="19"/>
  <c r="BJ95" i="12"/>
  <c r="BK24" i="19"/>
  <c r="BK71" i="19"/>
  <c r="BK85" i="19"/>
  <c r="EZ90" i="19"/>
  <c r="EZ91" i="19"/>
  <c r="BM94" i="14"/>
  <c r="BI76" i="19"/>
  <c r="BI78" i="19"/>
  <c r="BH227" i="14"/>
  <c r="BG169" i="14"/>
  <c r="BH149" i="14"/>
  <c r="BN77" i="16"/>
  <c r="CT77" i="16" s="1"/>
  <c r="BN46" i="16"/>
  <c r="BJ109" i="12"/>
  <c r="FE49" i="18"/>
  <c r="FE72" i="18"/>
  <c r="FE51" i="18"/>
  <c r="BJ136" i="12"/>
  <c r="BL124" i="14"/>
  <c r="BN135" i="12"/>
  <c r="BN113" i="12"/>
  <c r="BM123" i="14"/>
  <c r="CS123" i="14" s="1"/>
  <c r="BC157" i="14"/>
  <c r="FE54" i="19"/>
  <c r="FE56" i="19"/>
  <c r="FE55" i="19"/>
  <c r="FB75" i="19"/>
  <c r="BN94" i="14"/>
  <c r="BM113" i="14"/>
  <c r="BH74" i="18"/>
  <c r="BH76" i="18"/>
  <c r="FF27" i="19"/>
  <c r="FF32" i="19"/>
  <c r="FF29" i="19"/>
  <c r="BD164" i="14"/>
  <c r="BD165" i="14"/>
  <c r="BM57" i="19"/>
  <c r="ES119" i="19"/>
  <c r="ES123" i="19"/>
  <c r="ES124" i="19"/>
  <c r="ES121" i="19"/>
  <c r="BH153" i="14"/>
  <c r="BJ119" i="12"/>
  <c r="BJ119" i="14"/>
  <c r="BM166" i="15"/>
  <c r="BC160" i="12"/>
  <c r="BC162" i="12"/>
  <c r="FB70" i="19"/>
  <c r="BB128" i="19"/>
  <c r="BB157" i="14"/>
  <c r="BL68" i="16"/>
  <c r="BL68" i="15"/>
  <c r="BM46" i="16"/>
  <c r="BM77" i="16"/>
  <c r="CS77" i="16" s="1"/>
  <c r="EZ80" i="19"/>
  <c r="FA103" i="19"/>
  <c r="FA101" i="19"/>
  <c r="BI102" i="19"/>
  <c r="BI103" i="19"/>
  <c r="FA102" i="19"/>
  <c r="BI101" i="19"/>
  <c r="EP130" i="19"/>
  <c r="EP129" i="19"/>
  <c r="EP131" i="19"/>
  <c r="BN166" i="15"/>
  <c r="BN138" i="12"/>
  <c r="FE35" i="19"/>
  <c r="BK143" i="12"/>
  <c r="BK143" i="14"/>
  <c r="BN36" i="19"/>
  <c r="FF18" i="19"/>
  <c r="FF20" i="19"/>
  <c r="BN103" i="12"/>
  <c r="BH153" i="12"/>
  <c r="BJ128" i="14"/>
  <c r="BJ128" i="12"/>
  <c r="BK58" i="19"/>
  <c r="BH98" i="14"/>
  <c r="BH151" i="14"/>
  <c r="BJ114" i="12"/>
  <c r="BJ146" i="12"/>
  <c r="BL98" i="19"/>
  <c r="FD98" i="19"/>
  <c r="FC73" i="18"/>
  <c r="BI90" i="19"/>
  <c r="BI91" i="19"/>
  <c r="FF43" i="19"/>
  <c r="BK26" i="19"/>
  <c r="BK73" i="19"/>
  <c r="BK87" i="19"/>
  <c r="BG115" i="19"/>
  <c r="EY117" i="19"/>
  <c r="BK82" i="19"/>
  <c r="BK84" i="19"/>
  <c r="BB159" i="14"/>
  <c r="BB163" i="14"/>
  <c r="BL89" i="19"/>
  <c r="BH113" i="19"/>
  <c r="EZ81" i="19"/>
  <c r="BM49" i="15"/>
  <c r="BJ93" i="14"/>
  <c r="BJ147" i="14"/>
  <c r="BL99" i="19"/>
  <c r="FD99" i="19"/>
  <c r="BI141" i="12"/>
  <c r="BI145" i="12"/>
  <c r="BK136" i="12"/>
  <c r="BB159" i="12"/>
  <c r="BB163" i="12"/>
  <c r="BN46" i="15"/>
  <c r="BI127" i="14"/>
  <c r="BN28" i="19"/>
  <c r="BD155" i="14"/>
  <c r="BN103" i="14"/>
  <c r="BH151" i="12"/>
  <c r="BH98" i="12"/>
  <c r="BN123" i="14"/>
  <c r="CT123" i="14" s="1"/>
  <c r="FC24" i="19"/>
  <c r="FC85" i="19"/>
  <c r="BL60" i="19"/>
  <c r="BK60" i="19"/>
  <c r="EY113" i="19"/>
  <c r="BN19" i="19"/>
  <c r="FA110" i="19"/>
  <c r="BJ114" i="14"/>
  <c r="BJ146" i="14"/>
  <c r="FA94" i="19"/>
  <c r="BI94" i="19"/>
  <c r="FA93" i="19"/>
  <c r="BI93" i="19"/>
  <c r="BH154" i="12"/>
  <c r="BK139" i="14"/>
  <c r="BL220" i="15"/>
  <c r="BL221" i="15" s="1"/>
  <c r="BL234" i="15" s="1"/>
  <c r="FF71" i="18"/>
  <c r="EZ79" i="19"/>
  <c r="BK147" i="12"/>
  <c r="BK93" i="12"/>
  <c r="BI228" i="14"/>
  <c r="BH139" i="14"/>
  <c r="BH225" i="14" s="1" a="1"/>
  <c r="BH225" i="14" s="1"/>
  <c r="EZ76" i="19"/>
  <c r="EZ114" i="19"/>
  <c r="EZ78" i="19"/>
  <c r="FE37" i="19"/>
  <c r="BI145" i="14"/>
  <c r="BI141" i="14"/>
  <c r="BI229" i="14"/>
  <c r="BB157" i="12"/>
  <c r="BB161" i="12"/>
  <c r="BL23" i="19"/>
  <c r="BN31" i="19"/>
  <c r="BL77" i="19"/>
  <c r="BN137" i="12"/>
  <c r="BG117" i="19"/>
  <c r="BJ124" i="14"/>
  <c r="FC25" i="19"/>
  <c r="FC86" i="19"/>
  <c r="AY131" i="19"/>
  <c r="AY129" i="19"/>
  <c r="AY130" i="19"/>
  <c r="BG116" i="19"/>
  <c r="FF69" i="19"/>
  <c r="BI144" i="14"/>
  <c r="BI142" i="14"/>
  <c r="BI95" i="14"/>
  <c r="FD83" i="19"/>
  <c r="BL83" i="19"/>
  <c r="BH228" i="14"/>
  <c r="BL34" i="19"/>
  <c r="BH97" i="12"/>
  <c r="BH150" i="12"/>
  <c r="BF72" i="15"/>
  <c r="BF73" i="15"/>
  <c r="BI139" i="12"/>
  <c r="AZ129" i="19"/>
  <c r="AZ131" i="19"/>
  <c r="AZ130" i="19"/>
  <c r="BJ106" i="14"/>
  <c r="BJ106" i="12"/>
  <c r="BH81" i="19"/>
  <c r="BM23" i="19"/>
  <c r="BH114" i="19"/>
  <c r="FE36" i="19"/>
  <c r="AZ157" i="14"/>
  <c r="BL67" i="19"/>
  <c r="BN37" i="19"/>
  <c r="BI136" i="14"/>
  <c r="BI146" i="14"/>
  <c r="FC26" i="19"/>
  <c r="FC87" i="19"/>
  <c r="BL104" i="19"/>
  <c r="BK104" i="19"/>
  <c r="BL220" i="16"/>
  <c r="BL221" i="16" s="1"/>
  <c r="BL234" i="16" s="1"/>
  <c r="BI144" i="12"/>
  <c r="BI142" i="12"/>
  <c r="FD30" i="19"/>
  <c r="BK124" i="12"/>
  <c r="BI110" i="19"/>
  <c r="BI111" i="19"/>
  <c r="BI112" i="19"/>
  <c r="FC75" i="18"/>
  <c r="BJ127" i="12"/>
  <c r="BM59" i="16"/>
  <c r="EY116" i="19"/>
  <c r="BM49" i="16"/>
  <c r="BM103" i="12"/>
  <c r="EZ97" i="19"/>
  <c r="EZ100" i="19"/>
  <c r="BJ104" i="14"/>
  <c r="BH80" i="19"/>
  <c r="EQ131" i="19"/>
  <c r="EQ129" i="19"/>
  <c r="EQ130" i="19"/>
  <c r="BJ143" i="14"/>
  <c r="BJ143" i="12"/>
  <c r="BM67" i="19"/>
  <c r="FE21" i="19"/>
  <c r="FE31" i="19"/>
  <c r="AZ163" i="14"/>
  <c r="AZ159" i="14"/>
  <c r="BM65" i="16"/>
  <c r="BI152" i="12"/>
  <c r="BI99" i="12"/>
  <c r="BD160" i="14"/>
  <c r="BD162" i="14"/>
  <c r="BN65" i="16"/>
  <c r="FC82" i="19"/>
  <c r="FC84" i="19"/>
  <c r="BL58" i="19"/>
  <c r="BK59" i="19"/>
  <c r="BM30" i="19"/>
  <c r="BH226" i="14"/>
  <c r="BM135" i="12"/>
  <c r="BL167" i="15"/>
  <c r="BJ116" i="14"/>
  <c r="BJ116" i="12"/>
  <c r="BK70" i="19"/>
  <c r="FD23" i="19"/>
  <c r="EY118" i="19"/>
  <c r="EZ106" i="19"/>
  <c r="EZ109" i="19"/>
  <c r="BI70" i="16"/>
  <c r="FC77" i="19"/>
  <c r="FF44" i="19"/>
  <c r="BF69" i="15"/>
  <c r="BF71" i="15"/>
  <c r="BI100" i="14"/>
  <c r="BM46" i="15"/>
  <c r="BI101" i="14"/>
  <c r="BJ109" i="14"/>
  <c r="BH79" i="19"/>
  <c r="BL108" i="19"/>
  <c r="FD108" i="19"/>
  <c r="FC72" i="19"/>
  <c r="FC57" i="19"/>
  <c r="BN113" i="14"/>
  <c r="BL135" i="14"/>
  <c r="FC67" i="19"/>
  <c r="FE28" i="19"/>
  <c r="BK140" i="12"/>
  <c r="BK140" i="14"/>
  <c r="BL123" i="14"/>
  <c r="CR123" i="14" s="1"/>
  <c r="BM113" i="12"/>
  <c r="BG118" i="19"/>
  <c r="CR218" i="16"/>
  <c r="BN54" i="19"/>
  <c r="BK75" i="19"/>
  <c r="EX115" i="19"/>
  <c r="BL59" i="19"/>
  <c r="BH225" i="12" a="1"/>
  <c r="BH225" i="12" s="1"/>
  <c r="BH233" i="12" s="1"/>
  <c r="BH234" i="12" s="1"/>
  <c r="BN66" i="15"/>
  <c r="ES125" i="19"/>
  <c r="ES126" i="19"/>
  <c r="CR218" i="15"/>
  <c r="BM59" i="15"/>
  <c r="EU119" i="19"/>
  <c r="EU124" i="19"/>
  <c r="EU123" i="19"/>
  <c r="EU121" i="19"/>
  <c r="BH97" i="14"/>
  <c r="BH150" i="14"/>
  <c r="BN73" i="18"/>
  <c r="BM33" i="19"/>
  <c r="BM68" i="19"/>
  <c r="BI96" i="12"/>
  <c r="BN59" i="16"/>
  <c r="BG69" i="16"/>
  <c r="BG71" i="16"/>
  <c r="FF42" i="19"/>
  <c r="BI100" i="12"/>
  <c r="FA111" i="19"/>
  <c r="BC120" i="19"/>
  <c r="BC122" i="19"/>
  <c r="BI101" i="12"/>
  <c r="BM103" i="14"/>
  <c r="BJ104" i="12"/>
  <c r="BI97" i="19"/>
  <c r="BI100" i="19"/>
  <c r="BJ140" i="14"/>
  <c r="BJ140" i="12"/>
  <c r="BG231" i="14"/>
  <c r="BG232" i="14" s="1"/>
  <c r="BH149" i="12"/>
  <c r="BN65" i="15"/>
  <c r="BC159" i="14"/>
  <c r="BC163" i="14"/>
  <c r="BH229" i="14"/>
  <c r="BN35" i="19"/>
  <c r="FC89" i="19"/>
  <c r="FD68" i="19"/>
  <c r="FD33" i="19"/>
  <c r="BJ131" i="12"/>
  <c r="BJ131" i="14"/>
  <c r="BJ70" i="15"/>
  <c r="FC34" i="19"/>
  <c r="BN59" i="15"/>
  <c r="BL107" i="19"/>
  <c r="FD107" i="19"/>
  <c r="BA128" i="19"/>
  <c r="BH154" i="14"/>
  <c r="FD67" i="19"/>
  <c r="BM65" i="15"/>
  <c r="BI96" i="14"/>
  <c r="FA74" i="18"/>
  <c r="FA76" i="18"/>
  <c r="BJ148" i="12" l="1"/>
  <c r="BN57" i="19"/>
  <c r="FE67" i="19"/>
  <c r="FD77" i="18"/>
  <c r="FD78" i="18"/>
  <c r="BJ99" i="14"/>
  <c r="BJ152" i="14"/>
  <c r="BI148" i="14"/>
  <c r="BK78" i="18"/>
  <c r="BK77" i="18"/>
  <c r="BI149" i="14"/>
  <c r="BK119" i="14"/>
  <c r="BK119" i="12"/>
  <c r="BE156" i="12"/>
  <c r="BE158" i="12"/>
  <c r="BM135" i="14"/>
  <c r="FC75" i="19"/>
  <c r="BJ96" i="12"/>
  <c r="BI153" i="12"/>
  <c r="FC58" i="19"/>
  <c r="BM73" i="18"/>
  <c r="BI97" i="14"/>
  <c r="BI150" i="14"/>
  <c r="EW125" i="19"/>
  <c r="EZ113" i="19"/>
  <c r="BC164" i="12"/>
  <c r="BC165" i="12"/>
  <c r="BM83" i="19"/>
  <c r="FE83" i="19"/>
  <c r="FD34" i="19"/>
  <c r="BJ99" i="12"/>
  <c r="BJ152" i="12"/>
  <c r="BM24" i="19"/>
  <c r="BM71" i="19"/>
  <c r="BM85" i="19"/>
  <c r="BJ141" i="12"/>
  <c r="BJ145" i="12"/>
  <c r="BK147" i="14"/>
  <c r="BK93" i="14"/>
  <c r="BI80" i="19"/>
  <c r="BL104" i="12"/>
  <c r="BJ129" i="14"/>
  <c r="BJ133" i="14"/>
  <c r="BK139" i="12"/>
  <c r="BJ95" i="14"/>
  <c r="BJ111" i="14"/>
  <c r="BJ107" i="14"/>
  <c r="BJ106" i="19"/>
  <c r="BJ109" i="19"/>
  <c r="BM58" i="19"/>
  <c r="FF36" i="19"/>
  <c r="BJ100" i="12"/>
  <c r="BL131" i="12"/>
  <c r="BD162" i="12"/>
  <c r="BD160" i="12"/>
  <c r="BJ96" i="14"/>
  <c r="BI113" i="19"/>
  <c r="BJ76" i="19"/>
  <c r="BJ78" i="19"/>
  <c r="BJ118" i="12"/>
  <c r="BJ120" i="12"/>
  <c r="BC119" i="19"/>
  <c r="BC123" i="19"/>
  <c r="BC124" i="19"/>
  <c r="BC121" i="19"/>
  <c r="EW120" i="19"/>
  <c r="EW122" i="19"/>
  <c r="FD26" i="19"/>
  <c r="FD87" i="19"/>
  <c r="FE23" i="19"/>
  <c r="BL133" i="12"/>
  <c r="BL129" i="12"/>
  <c r="BM26" i="19"/>
  <c r="BM87" i="19"/>
  <c r="BM73" i="19"/>
  <c r="BJ145" i="14"/>
  <c r="BJ141" i="14"/>
  <c r="BJ78" i="18"/>
  <c r="BJ77" i="18"/>
  <c r="BL75" i="19"/>
  <c r="BL82" i="19"/>
  <c r="BL84" i="19"/>
  <c r="BI81" i="19"/>
  <c r="BN21" i="19"/>
  <c r="BN30" i="19"/>
  <c r="FA90" i="19"/>
  <c r="FA91" i="19"/>
  <c r="FD73" i="18"/>
  <c r="BG72" i="15"/>
  <c r="BG73" i="15"/>
  <c r="EZ117" i="19"/>
  <c r="ES128" i="19"/>
  <c r="BM59" i="19"/>
  <c r="FF28" i="19"/>
  <c r="BJ100" i="14"/>
  <c r="BI114" i="19"/>
  <c r="BK116" i="14"/>
  <c r="BK116" i="12"/>
  <c r="BJ121" i="12"/>
  <c r="BJ117" i="12"/>
  <c r="BM89" i="19"/>
  <c r="BK128" i="12"/>
  <c r="BK128" i="14"/>
  <c r="BI150" i="12"/>
  <c r="BI97" i="12"/>
  <c r="EU128" i="19"/>
  <c r="BJ118" i="14"/>
  <c r="BJ120" i="14"/>
  <c r="FC70" i="19"/>
  <c r="FD85" i="19"/>
  <c r="FD24" i="19"/>
  <c r="BH117" i="19"/>
  <c r="FE71" i="18"/>
  <c r="AZ161" i="14"/>
  <c r="BM86" i="19"/>
  <c r="BM25" i="19"/>
  <c r="BM72" i="19"/>
  <c r="ET125" i="19"/>
  <c r="ET126" i="19"/>
  <c r="BD120" i="19"/>
  <c r="BD122" i="19"/>
  <c r="BI70" i="15"/>
  <c r="BL106" i="14"/>
  <c r="BL106" i="12"/>
  <c r="BD157" i="14"/>
  <c r="BI227" i="14"/>
  <c r="BL116" i="12"/>
  <c r="BL116" i="14"/>
  <c r="BI74" i="18"/>
  <c r="BI76" i="18"/>
  <c r="BJ115" i="12"/>
  <c r="BB129" i="19"/>
  <c r="BB131" i="19"/>
  <c r="BB130" i="19"/>
  <c r="BK106" i="14"/>
  <c r="BK106" i="12"/>
  <c r="BM104" i="19"/>
  <c r="BC161" i="14"/>
  <c r="BN135" i="14"/>
  <c r="FA97" i="19"/>
  <c r="FA100" i="19"/>
  <c r="BJ105" i="12"/>
  <c r="BK131" i="12"/>
  <c r="BK131" i="14"/>
  <c r="BI154" i="12"/>
  <c r="FC104" i="19"/>
  <c r="BJ142" i="12"/>
  <c r="BJ144" i="12"/>
  <c r="BM34" i="19"/>
  <c r="BC155" i="12"/>
  <c r="BK127" i="12"/>
  <c r="BL70" i="19"/>
  <c r="BM82" i="19"/>
  <c r="BM84" i="19"/>
  <c r="BM107" i="19"/>
  <c r="FE107" i="19"/>
  <c r="FD77" i="19"/>
  <c r="EZ116" i="19"/>
  <c r="BK231" i="14"/>
  <c r="BD163" i="14"/>
  <c r="BD159" i="14"/>
  <c r="BL119" i="12"/>
  <c r="BL119" i="14"/>
  <c r="BG69" i="15"/>
  <c r="BG71" i="15"/>
  <c r="BJ90" i="19"/>
  <c r="BJ91" i="19"/>
  <c r="BM60" i="19"/>
  <c r="BL128" i="12"/>
  <c r="BL128" i="14"/>
  <c r="BN68" i="16"/>
  <c r="BJ97" i="19"/>
  <c r="BJ100" i="19"/>
  <c r="BJ169" i="12"/>
  <c r="BK75" i="18"/>
  <c r="BK114" i="12"/>
  <c r="BK146" i="12"/>
  <c r="BK124" i="14"/>
  <c r="BI149" i="12"/>
  <c r="FC112" i="19"/>
  <c r="FC60" i="19"/>
  <c r="BJ144" i="14"/>
  <c r="BJ142" i="14"/>
  <c r="BH116" i="19"/>
  <c r="AJ177" i="16"/>
  <c r="AJ175" i="16"/>
  <c r="BN220" i="16"/>
  <c r="BN221" i="16" s="1"/>
  <c r="BN234" i="16" s="1"/>
  <c r="BN167" i="16"/>
  <c r="BJ105" i="14"/>
  <c r="BM124" i="12"/>
  <c r="FC73" i="19"/>
  <c r="BH118" i="19"/>
  <c r="ET119" i="19"/>
  <c r="ET123" i="19"/>
  <c r="ET124" i="19"/>
  <c r="ET121" i="19"/>
  <c r="BL140" i="14"/>
  <c r="BL140" i="12"/>
  <c r="FA79" i="19"/>
  <c r="EY115" i="19"/>
  <c r="BL114" i="14"/>
  <c r="BJ111" i="19"/>
  <c r="BJ110" i="19"/>
  <c r="FB112" i="19"/>
  <c r="BJ112" i="19"/>
  <c r="FB110" i="19"/>
  <c r="FB111" i="19"/>
  <c r="FF19" i="19"/>
  <c r="BJ101" i="14"/>
  <c r="BG233" i="14"/>
  <c r="BG234" i="14" s="1"/>
  <c r="BJ94" i="19"/>
  <c r="FB94" i="19"/>
  <c r="FB93" i="19"/>
  <c r="BJ93" i="19"/>
  <c r="BK104" i="14"/>
  <c r="BJ130" i="14"/>
  <c r="BJ132" i="14"/>
  <c r="FF37" i="19"/>
  <c r="BJ139" i="12"/>
  <c r="BJ117" i="14"/>
  <c r="BJ121" i="14"/>
  <c r="BM220" i="15"/>
  <c r="BM221" i="15" s="1"/>
  <c r="BM234" i="15" s="1"/>
  <c r="BM167" i="15"/>
  <c r="BK114" i="14"/>
  <c r="BK146" i="14"/>
  <c r="BA130" i="19"/>
  <c r="BA129" i="19"/>
  <c r="BA131" i="19"/>
  <c r="BI148" i="12"/>
  <c r="AJ175" i="15"/>
  <c r="BN220" i="15"/>
  <c r="BN221" i="15" s="1"/>
  <c r="BN234" i="15" s="1"/>
  <c r="AJ177" i="15"/>
  <c r="BN167" i="15"/>
  <c r="FC59" i="19"/>
  <c r="FC111" i="19"/>
  <c r="FD82" i="19"/>
  <c r="FD84" i="19"/>
  <c r="BM220" i="16"/>
  <c r="BM221" i="16" s="1"/>
  <c r="BM234" i="16" s="1"/>
  <c r="BM167" i="16"/>
  <c r="BK142" i="14"/>
  <c r="BK144" i="14"/>
  <c r="BM77" i="19"/>
  <c r="BG72" i="16"/>
  <c r="BG73" i="16"/>
  <c r="BL73" i="19"/>
  <c r="BL87" i="19"/>
  <c r="BL26" i="19"/>
  <c r="BJ110" i="12"/>
  <c r="BJ108" i="12"/>
  <c r="BL143" i="14"/>
  <c r="BL143" i="12"/>
  <c r="FA80" i="19"/>
  <c r="BL109" i="12"/>
  <c r="BL109" i="14"/>
  <c r="FF73" i="18"/>
  <c r="FC71" i="19"/>
  <c r="BN68" i="15"/>
  <c r="EZ118" i="19"/>
  <c r="BI169" i="12"/>
  <c r="BJ101" i="12"/>
  <c r="BJ136" i="14"/>
  <c r="BB161" i="14"/>
  <c r="BK109" i="12"/>
  <c r="BJ132" i="12"/>
  <c r="BJ130" i="12"/>
  <c r="FF35" i="19"/>
  <c r="FB102" i="19"/>
  <c r="FB101" i="19"/>
  <c r="FB103" i="19"/>
  <c r="BJ102" i="19"/>
  <c r="BJ103" i="19"/>
  <c r="BJ101" i="19"/>
  <c r="BK141" i="12"/>
  <c r="BK145" i="12"/>
  <c r="BN55" i="19"/>
  <c r="BL147" i="12"/>
  <c r="BL93" i="12"/>
  <c r="FE30" i="19"/>
  <c r="BI151" i="14"/>
  <c r="BI98" i="14"/>
  <c r="FD57" i="19"/>
  <c r="FD73" i="19"/>
  <c r="FD25" i="19"/>
  <c r="FD86" i="19"/>
  <c r="FD72" i="19"/>
  <c r="BK144" i="12"/>
  <c r="BK142" i="12"/>
  <c r="BH148" i="14"/>
  <c r="BI139" i="14"/>
  <c r="BI225" i="14" s="1" a="1"/>
  <c r="BI225" i="14" s="1"/>
  <c r="BI226" i="14"/>
  <c r="BL86" i="19"/>
  <c r="BL72" i="19"/>
  <c r="BL25" i="19"/>
  <c r="BL127" i="12"/>
  <c r="BH231" i="14"/>
  <c r="BH232" i="14" s="1"/>
  <c r="BK95" i="12"/>
  <c r="BJ108" i="14"/>
  <c r="BJ110" i="14"/>
  <c r="FE98" i="19"/>
  <c r="BM98" i="19"/>
  <c r="FA81" i="19"/>
  <c r="BL104" i="14"/>
  <c r="FD75" i="18"/>
  <c r="FD89" i="19"/>
  <c r="EW126" i="19"/>
  <c r="BM68" i="16"/>
  <c r="BK104" i="12"/>
  <c r="BI225" i="12" a="1"/>
  <c r="BI225" i="12" s="1"/>
  <c r="BI233" i="12" s="1"/>
  <c r="BI234" i="12" s="1"/>
  <c r="FA106" i="19"/>
  <c r="FA109" i="19"/>
  <c r="BJ72" i="15"/>
  <c r="BK141" i="14"/>
  <c r="BK145" i="14"/>
  <c r="BI98" i="12"/>
  <c r="BI151" i="12"/>
  <c r="BN56" i="19"/>
  <c r="BM99" i="19"/>
  <c r="FE99" i="19"/>
  <c r="BI154" i="14"/>
  <c r="BC125" i="19"/>
  <c r="BC126" i="19"/>
  <c r="BM68" i="15"/>
  <c r="BI153" i="14"/>
  <c r="FE33" i="19"/>
  <c r="FE68" i="19"/>
  <c r="BJ75" i="18"/>
  <c r="BN33" i="19"/>
  <c r="BL24" i="19"/>
  <c r="BL71" i="19"/>
  <c r="BL85" i="19"/>
  <c r="BL136" i="12"/>
  <c r="BI79" i="19"/>
  <c r="BJ115" i="14"/>
  <c r="BJ129" i="12"/>
  <c r="BJ133" i="12"/>
  <c r="BL114" i="12"/>
  <c r="BL146" i="12"/>
  <c r="BJ111" i="12"/>
  <c r="BJ107" i="12"/>
  <c r="BK109" i="14"/>
  <c r="FF56" i="19"/>
  <c r="FF55" i="19"/>
  <c r="FF54" i="19"/>
  <c r="FF31" i="19"/>
  <c r="BM108" i="19"/>
  <c r="FE108" i="19"/>
  <c r="FA76" i="19"/>
  <c r="FA114" i="19"/>
  <c r="FA78" i="19"/>
  <c r="BL78" i="18" l="1"/>
  <c r="BL77" i="18"/>
  <c r="BL115" i="12"/>
  <c r="BM114" i="14"/>
  <c r="BK152" i="14"/>
  <c r="BK99" i="14"/>
  <c r="BN124" i="12"/>
  <c r="FC93" i="19"/>
  <c r="BK94" i="19"/>
  <c r="FC94" i="19"/>
  <c r="BK93" i="19"/>
  <c r="BJ80" i="19"/>
  <c r="BK105" i="14"/>
  <c r="BH72" i="15"/>
  <c r="BH73" i="15"/>
  <c r="BK97" i="19"/>
  <c r="BK100" i="19"/>
  <c r="BK152" i="12"/>
  <c r="BK99" i="12"/>
  <c r="BK111" i="19"/>
  <c r="BK110" i="19"/>
  <c r="BK112" i="19"/>
  <c r="BM124" i="14"/>
  <c r="BE120" i="19"/>
  <c r="BE122" i="19"/>
  <c r="BK107" i="14"/>
  <c r="BK111" i="14"/>
  <c r="BK129" i="14"/>
  <c r="BK133" i="14"/>
  <c r="EV120" i="19"/>
  <c r="EV122" i="19"/>
  <c r="BL118" i="12"/>
  <c r="BL120" i="12"/>
  <c r="BL142" i="14"/>
  <c r="BL144" i="14"/>
  <c r="BM136" i="12"/>
  <c r="BJ229" i="14"/>
  <c r="BK76" i="19"/>
  <c r="BK78" i="19"/>
  <c r="BE155" i="12"/>
  <c r="BK169" i="12"/>
  <c r="BJ73" i="15"/>
  <c r="BL95" i="12"/>
  <c r="BJ81" i="19"/>
  <c r="BJ113" i="19"/>
  <c r="FE57" i="19"/>
  <c r="BH115" i="19"/>
  <c r="BN23" i="19"/>
  <c r="BI118" i="19"/>
  <c r="BD119" i="19"/>
  <c r="BD121" i="19"/>
  <c r="BD123" i="19"/>
  <c r="BD124" i="19"/>
  <c r="BL118" i="14"/>
  <c r="BL120" i="14"/>
  <c r="BH72" i="16"/>
  <c r="BH73" i="16"/>
  <c r="EZ115" i="19"/>
  <c r="BH233" i="14"/>
  <c r="BH234" i="14" s="1"/>
  <c r="BE160" i="12"/>
  <c r="BE162" i="12"/>
  <c r="BN104" i="19"/>
  <c r="BK148" i="12"/>
  <c r="BL107" i="12"/>
  <c r="BL111" i="12"/>
  <c r="BL111" i="14"/>
  <c r="BL107" i="14"/>
  <c r="BJ127" i="14"/>
  <c r="BL136" i="14"/>
  <c r="FD59" i="19"/>
  <c r="FD111" i="19"/>
  <c r="BJ139" i="14"/>
  <c r="BJ79" i="19"/>
  <c r="BL129" i="14"/>
  <c r="BL133" i="14"/>
  <c r="BH69" i="15"/>
  <c r="BH71" i="15"/>
  <c r="BK115" i="12"/>
  <c r="BK108" i="12"/>
  <c r="BK110" i="12"/>
  <c r="FF30" i="19"/>
  <c r="ES129" i="19"/>
  <c r="ES130" i="19"/>
  <c r="ES131" i="19"/>
  <c r="BL117" i="12"/>
  <c r="BL121" i="12"/>
  <c r="FE24" i="19"/>
  <c r="FE71" i="19"/>
  <c r="FE85" i="19"/>
  <c r="BK118" i="12"/>
  <c r="BK120" i="12"/>
  <c r="BD164" i="12"/>
  <c r="BD165" i="12"/>
  <c r="FB106" i="19"/>
  <c r="FB109" i="19"/>
  <c r="BH69" i="16"/>
  <c r="BH71" i="16"/>
  <c r="FD75" i="19"/>
  <c r="BN59" i="19"/>
  <c r="BK101" i="14"/>
  <c r="BI116" i="19"/>
  <c r="FD58" i="19"/>
  <c r="FD110" i="19"/>
  <c r="BJ70" i="16"/>
  <c r="FA117" i="19"/>
  <c r="FD70" i="19"/>
  <c r="BJ154" i="14"/>
  <c r="BK101" i="19"/>
  <c r="FC101" i="19"/>
  <c r="FC103" i="19"/>
  <c r="FC102" i="19"/>
  <c r="BK102" i="19"/>
  <c r="BK103" i="19"/>
  <c r="BJ228" i="14"/>
  <c r="FB97" i="19"/>
  <c r="FB100" i="19"/>
  <c r="BK108" i="14"/>
  <c r="BK110" i="14"/>
  <c r="FD71" i="19"/>
  <c r="EU129" i="19"/>
  <c r="EU131" i="19"/>
  <c r="EU130" i="19"/>
  <c r="BL132" i="12"/>
  <c r="BL130" i="12"/>
  <c r="BL121" i="14"/>
  <c r="BL117" i="14"/>
  <c r="BN67" i="19"/>
  <c r="FE26" i="19"/>
  <c r="FE73" i="19"/>
  <c r="FE87" i="19"/>
  <c r="BK120" i="14"/>
  <c r="BK118" i="14"/>
  <c r="BL131" i="14"/>
  <c r="BL105" i="12"/>
  <c r="BM143" i="14"/>
  <c r="BM143" i="12"/>
  <c r="BK117" i="12"/>
  <c r="BK121" i="12"/>
  <c r="BL70" i="15"/>
  <c r="BN58" i="19"/>
  <c r="BK105" i="12"/>
  <c r="BM114" i="12"/>
  <c r="BM146" i="12"/>
  <c r="BJ154" i="12"/>
  <c r="BJ150" i="14"/>
  <c r="BJ97" i="14"/>
  <c r="BL146" i="14"/>
  <c r="ET128" i="19"/>
  <c r="BM70" i="19"/>
  <c r="BC159" i="12"/>
  <c r="BC163" i="12"/>
  <c r="BM75" i="19"/>
  <c r="BL132" i="14"/>
  <c r="BL130" i="14"/>
  <c r="BK100" i="14"/>
  <c r="FE72" i="19"/>
  <c r="FE86" i="19"/>
  <c r="FE25" i="19"/>
  <c r="FB76" i="19"/>
  <c r="FB78" i="19"/>
  <c r="BJ149" i="14"/>
  <c r="BK95" i="14"/>
  <c r="EW119" i="19"/>
  <c r="EW124" i="19"/>
  <c r="EW123" i="19"/>
  <c r="EW121" i="19"/>
  <c r="FC110" i="19"/>
  <c r="BK132" i="14"/>
  <c r="BK130" i="14"/>
  <c r="BK117" i="14"/>
  <c r="BK121" i="14"/>
  <c r="BL139" i="12"/>
  <c r="BJ69" i="15"/>
  <c r="BJ71" i="15"/>
  <c r="BL105" i="14"/>
  <c r="BM116" i="12"/>
  <c r="BM116" i="14"/>
  <c r="BI231" i="14"/>
  <c r="BI233" i="14" s="1"/>
  <c r="BI234" i="14" s="1"/>
  <c r="BJ97" i="12"/>
  <c r="BJ150" i="12"/>
  <c r="BN93" i="12"/>
  <c r="BN147" i="12"/>
  <c r="BK90" i="19"/>
  <c r="BK91" i="19"/>
  <c r="FB79" i="19"/>
  <c r="BK115" i="14"/>
  <c r="BL115" i="14"/>
  <c r="FB90" i="19"/>
  <c r="FB91" i="19"/>
  <c r="BE156" i="14"/>
  <c r="BE158" i="14"/>
  <c r="BC157" i="12"/>
  <c r="BC161" i="12"/>
  <c r="BJ225" i="12" a="1"/>
  <c r="BJ225" i="12" s="1"/>
  <c r="BJ233" i="12" s="1"/>
  <c r="BJ234" i="12" s="1"/>
  <c r="BF156" i="12"/>
  <c r="BF158" i="12"/>
  <c r="BD161" i="14"/>
  <c r="BK96" i="14"/>
  <c r="BL110" i="12"/>
  <c r="BL108" i="12"/>
  <c r="BL141" i="12"/>
  <c r="BL145" i="12"/>
  <c r="BK100" i="12"/>
  <c r="FE84" i="19"/>
  <c r="FE82" i="19"/>
  <c r="BJ114" i="19"/>
  <c r="BJ153" i="12"/>
  <c r="BD155" i="12"/>
  <c r="BJ226" i="14"/>
  <c r="BM140" i="12"/>
  <c r="BM140" i="14"/>
  <c r="BK130" i="12"/>
  <c r="BK132" i="12"/>
  <c r="BN68" i="19"/>
  <c r="FF33" i="19"/>
  <c r="FF68" i="19"/>
  <c r="BE164" i="12"/>
  <c r="BE165" i="12"/>
  <c r="BM119" i="12"/>
  <c r="BM119" i="14"/>
  <c r="BI169" i="14"/>
  <c r="FD104" i="19"/>
  <c r="FE77" i="19"/>
  <c r="FB81" i="19"/>
  <c r="FF21" i="19"/>
  <c r="FA116" i="19"/>
  <c r="BK106" i="19"/>
  <c r="BK109" i="19"/>
  <c r="BM128" i="14"/>
  <c r="BM128" i="12"/>
  <c r="BK96" i="12"/>
  <c r="FE73" i="18"/>
  <c r="FE89" i="19"/>
  <c r="BJ151" i="14"/>
  <c r="BJ98" i="14"/>
  <c r="BN34" i="19"/>
  <c r="BL110" i="14"/>
  <c r="BL108" i="14"/>
  <c r="BL141" i="14"/>
  <c r="BL145" i="14"/>
  <c r="BK70" i="16"/>
  <c r="BC128" i="19"/>
  <c r="BJ151" i="12"/>
  <c r="BJ98" i="12"/>
  <c r="BI117" i="19"/>
  <c r="BN60" i="19"/>
  <c r="FF57" i="19"/>
  <c r="BM93" i="12"/>
  <c r="BM147" i="12"/>
  <c r="BK101" i="12"/>
  <c r="FB74" i="18"/>
  <c r="FB76" i="18"/>
  <c r="FA118" i="19"/>
  <c r="BH169" i="14"/>
  <c r="FD60" i="19"/>
  <c r="FD112" i="19"/>
  <c r="FE34" i="19"/>
  <c r="BL147" i="14"/>
  <c r="BL93" i="14"/>
  <c r="FB80" i="19"/>
  <c r="BM127" i="12"/>
  <c r="BK127" i="14"/>
  <c r="BM131" i="12"/>
  <c r="BM131" i="14"/>
  <c r="FA113" i="19"/>
  <c r="BJ153" i="14"/>
  <c r="BK107" i="12"/>
  <c r="BK111" i="12"/>
  <c r="BD125" i="19"/>
  <c r="BD126" i="19"/>
  <c r="BK133" i="12"/>
  <c r="BK129" i="12"/>
  <c r="BL144" i="12"/>
  <c r="BL142" i="12"/>
  <c r="BJ149" i="12"/>
  <c r="BJ225" i="14" l="1" a="1"/>
  <c r="BJ225" i="14" s="1"/>
  <c r="BK225" i="12" a="1"/>
  <c r="BK225" i="12" s="1"/>
  <c r="BK233" i="12" s="1"/>
  <c r="BK234" i="12" s="1"/>
  <c r="FE78" i="18"/>
  <c r="FE77" i="18"/>
  <c r="BL152" i="14"/>
  <c r="BL99" i="14"/>
  <c r="BG156" i="12"/>
  <c r="BG158" i="12"/>
  <c r="BK227" i="14"/>
  <c r="FB117" i="19"/>
  <c r="FE75" i="19"/>
  <c r="FF60" i="19"/>
  <c r="FF77" i="18"/>
  <c r="FF78" i="18"/>
  <c r="BN75" i="19"/>
  <c r="BE160" i="14"/>
  <c r="BE162" i="14"/>
  <c r="BL229" i="14"/>
  <c r="BN128" i="14"/>
  <c r="BN128" i="12"/>
  <c r="BK79" i="19"/>
  <c r="BM144" i="14"/>
  <c r="BM142" i="14"/>
  <c r="BL75" i="18"/>
  <c r="BF164" i="12"/>
  <c r="BF165" i="12"/>
  <c r="BL127" i="14"/>
  <c r="BN104" i="14"/>
  <c r="BI69" i="16"/>
  <c r="BI71" i="16"/>
  <c r="BM120" i="14"/>
  <c r="BM118" i="14"/>
  <c r="BM104" i="12"/>
  <c r="FC97" i="19"/>
  <c r="FC100" i="19"/>
  <c r="BL100" i="14"/>
  <c r="BM121" i="14"/>
  <c r="BM117" i="14"/>
  <c r="BE119" i="19"/>
  <c r="BE121" i="19"/>
  <c r="BE123" i="19"/>
  <c r="BE124" i="19"/>
  <c r="BM77" i="18"/>
  <c r="BM78" i="18"/>
  <c r="BK150" i="12"/>
  <c r="BK97" i="12"/>
  <c r="BM95" i="12"/>
  <c r="FF59" i="19"/>
  <c r="FB118" i="19"/>
  <c r="FD103" i="19"/>
  <c r="BL102" i="19"/>
  <c r="FD102" i="19"/>
  <c r="FD101" i="19"/>
  <c r="BL101" i="19"/>
  <c r="BL103" i="19"/>
  <c r="BF160" i="12"/>
  <c r="BF162" i="12"/>
  <c r="BL152" i="12"/>
  <c r="BL99" i="12"/>
  <c r="BK80" i="19"/>
  <c r="BM142" i="12"/>
  <c r="BM144" i="12"/>
  <c r="BL96" i="12"/>
  <c r="BK154" i="14"/>
  <c r="FF34" i="19"/>
  <c r="BK114" i="19"/>
  <c r="BL110" i="19"/>
  <c r="BL111" i="19"/>
  <c r="BL112" i="19"/>
  <c r="BL97" i="19"/>
  <c r="BL100" i="19"/>
  <c r="BK229" i="14"/>
  <c r="BK226" i="14"/>
  <c r="BK225" i="14" a="1"/>
  <c r="BK225" i="14" s="1"/>
  <c r="BK151" i="14"/>
  <c r="BK98" i="14"/>
  <c r="BF155" i="12"/>
  <c r="BM133" i="12"/>
  <c r="BM129" i="12"/>
  <c r="BL96" i="14"/>
  <c r="BF156" i="14"/>
  <c r="BF158" i="14"/>
  <c r="BN114" i="14"/>
  <c r="BN77" i="18"/>
  <c r="BN78" i="18"/>
  <c r="BK150" i="14"/>
  <c r="BK97" i="14"/>
  <c r="FC74" i="18"/>
  <c r="FC76" i="18"/>
  <c r="BN106" i="14"/>
  <c r="BN106" i="12"/>
  <c r="BJ231" i="14"/>
  <c r="BK228" i="14"/>
  <c r="BM145" i="12"/>
  <c r="BM141" i="12"/>
  <c r="BL95" i="14"/>
  <c r="BK154" i="12"/>
  <c r="BK149" i="12"/>
  <c r="FC106" i="19"/>
  <c r="FC109" i="19"/>
  <c r="BL101" i="14"/>
  <c r="BD157" i="12"/>
  <c r="BI232" i="14"/>
  <c r="BK148" i="14"/>
  <c r="FB114" i="19"/>
  <c r="BM129" i="14"/>
  <c r="BM133" i="14"/>
  <c r="BE164" i="14"/>
  <c r="BE165" i="14"/>
  <c r="BN75" i="18"/>
  <c r="FD74" i="18"/>
  <c r="FD76" i="18"/>
  <c r="BN72" i="19"/>
  <c r="BN25" i="19"/>
  <c r="BN86" i="19"/>
  <c r="FE104" i="19"/>
  <c r="BN140" i="14"/>
  <c r="BN140" i="12"/>
  <c r="BL148" i="12"/>
  <c r="FC76" i="19"/>
  <c r="FC78" i="19"/>
  <c r="BM104" i="14"/>
  <c r="EV125" i="19"/>
  <c r="EV126" i="19"/>
  <c r="FE75" i="18"/>
  <c r="BL101" i="12"/>
  <c r="BD159" i="12"/>
  <c r="BD163" i="12"/>
  <c r="BK98" i="12"/>
  <c r="BK151" i="12"/>
  <c r="BN131" i="12"/>
  <c r="BN131" i="14"/>
  <c r="FC81" i="19"/>
  <c r="EW128" i="19"/>
  <c r="BK153" i="14"/>
  <c r="ET129" i="19"/>
  <c r="ET130" i="19"/>
  <c r="ET131" i="19"/>
  <c r="BN116" i="14"/>
  <c r="BN116" i="12"/>
  <c r="BH164" i="14"/>
  <c r="BN109" i="12"/>
  <c r="BN73" i="19"/>
  <c r="BN87" i="19"/>
  <c r="BN26" i="19"/>
  <c r="FE60" i="19"/>
  <c r="BL76" i="19"/>
  <c r="BL114" i="19"/>
  <c r="BL78" i="19"/>
  <c r="BJ118" i="19"/>
  <c r="BL225" i="12" a="1"/>
  <c r="BL225" i="12" s="1"/>
  <c r="BL233" i="12" s="1"/>
  <c r="BL234" i="12" s="1"/>
  <c r="BE159" i="12"/>
  <c r="BE163" i="12"/>
  <c r="FE70" i="19"/>
  <c r="BL106" i="19"/>
  <c r="BL109" i="19"/>
  <c r="FA115" i="19"/>
  <c r="BM121" i="12"/>
  <c r="BM117" i="12"/>
  <c r="FF58" i="19"/>
  <c r="BM136" i="14"/>
  <c r="BL90" i="19"/>
  <c r="BL91" i="19"/>
  <c r="BK153" i="12"/>
  <c r="BM132" i="14"/>
  <c r="BM130" i="14"/>
  <c r="FC90" i="19"/>
  <c r="FC91" i="19"/>
  <c r="FC80" i="19"/>
  <c r="BH156" i="14"/>
  <c r="BH158" i="14"/>
  <c r="BN70" i="19"/>
  <c r="FB113" i="19"/>
  <c r="BN104" i="12"/>
  <c r="BL139" i="14"/>
  <c r="BF120" i="19"/>
  <c r="BF122" i="19"/>
  <c r="BI115" i="19"/>
  <c r="BN24" i="19"/>
  <c r="BN71" i="19"/>
  <c r="BN85" i="19"/>
  <c r="FE58" i="19"/>
  <c r="BL169" i="12"/>
  <c r="BE157" i="12"/>
  <c r="BE161" i="12"/>
  <c r="BM147" i="14"/>
  <c r="BM93" i="14"/>
  <c r="BK113" i="19"/>
  <c r="BJ117" i="19"/>
  <c r="BC131" i="19"/>
  <c r="BC129" i="19"/>
  <c r="BC130" i="19"/>
  <c r="FD94" i="19"/>
  <c r="BL93" i="19"/>
  <c r="FD93" i="19"/>
  <c r="BL94" i="19"/>
  <c r="BK74" i="18"/>
  <c r="BK76" i="18"/>
  <c r="FF23" i="19"/>
  <c r="BK149" i="14"/>
  <c r="FE112" i="19"/>
  <c r="BM130" i="12"/>
  <c r="BM132" i="12"/>
  <c r="BN124" i="14"/>
  <c r="FC79" i="19"/>
  <c r="BE155" i="14"/>
  <c r="BN93" i="14"/>
  <c r="BN147" i="14"/>
  <c r="BN119" i="14"/>
  <c r="BN119" i="12"/>
  <c r="BM115" i="12"/>
  <c r="BJ116" i="19"/>
  <c r="BJ227" i="14"/>
  <c r="BN82" i="19"/>
  <c r="BN84" i="19"/>
  <c r="FE111" i="19"/>
  <c r="FE59" i="19"/>
  <c r="BN143" i="14"/>
  <c r="BN143" i="12"/>
  <c r="BM139" i="12"/>
  <c r="BM106" i="14"/>
  <c r="BM106" i="12"/>
  <c r="BM115" i="14"/>
  <c r="BJ69" i="16"/>
  <c r="BJ71" i="16"/>
  <c r="BM145" i="14"/>
  <c r="BM141" i="14"/>
  <c r="EV119" i="19"/>
  <c r="EV123" i="19"/>
  <c r="EV124" i="19"/>
  <c r="EV121" i="19"/>
  <c r="BE125" i="19"/>
  <c r="BE126" i="19"/>
  <c r="FF104" i="19"/>
  <c r="FF75" i="18"/>
  <c r="FF67" i="19"/>
  <c r="FB116" i="19"/>
  <c r="BN95" i="12"/>
  <c r="BL228" i="14"/>
  <c r="BK81" i="19"/>
  <c r="BJ148" i="14"/>
  <c r="BN114" i="12"/>
  <c r="BN109" i="14"/>
  <c r="BD128" i="19"/>
  <c r="BI72" i="16"/>
  <c r="BI73" i="16"/>
  <c r="BN136" i="12"/>
  <c r="BM118" i="12"/>
  <c r="BM120" i="12"/>
  <c r="BM109" i="12"/>
  <c r="BM109" i="14"/>
  <c r="BL100" i="12"/>
  <c r="BN127" i="12"/>
  <c r="BM146" i="14"/>
  <c r="BJ74" i="18"/>
  <c r="BJ76" i="18"/>
  <c r="BK233" i="14" l="1"/>
  <c r="BK234" i="14" s="1"/>
  <c r="BJ233" i="14"/>
  <c r="BJ234" i="14" s="1"/>
  <c r="BK232" i="14"/>
  <c r="BN148" i="12"/>
  <c r="BM99" i="14"/>
  <c r="BM152" i="14"/>
  <c r="BN139" i="12"/>
  <c r="BL81" i="19"/>
  <c r="BN110" i="14"/>
  <c r="BN108" i="14"/>
  <c r="BE163" i="14"/>
  <c r="BE159" i="14"/>
  <c r="BM106" i="19"/>
  <c r="BM109" i="19"/>
  <c r="FE110" i="19"/>
  <c r="BN105" i="12"/>
  <c r="EW131" i="19"/>
  <c r="EW129" i="19"/>
  <c r="EW130" i="19"/>
  <c r="BH165" i="14"/>
  <c r="BN96" i="14"/>
  <c r="BN115" i="14"/>
  <c r="BM127" i="14"/>
  <c r="BL70" i="16"/>
  <c r="BK116" i="19"/>
  <c r="BM90" i="19"/>
  <c r="BM91" i="19"/>
  <c r="BG162" i="12"/>
  <c r="BG160" i="12"/>
  <c r="BL79" i="19"/>
  <c r="BE157" i="14"/>
  <c r="BE161" i="14"/>
  <c r="BM108" i="12"/>
  <c r="BM110" i="12"/>
  <c r="FB115" i="19"/>
  <c r="BN121" i="12"/>
  <c r="BN117" i="12"/>
  <c r="BN136" i="14"/>
  <c r="BF119" i="19"/>
  <c r="BF124" i="19"/>
  <c r="BF121" i="19"/>
  <c r="BF123" i="19"/>
  <c r="BH155" i="14"/>
  <c r="BG156" i="14"/>
  <c r="BG158" i="14"/>
  <c r="BN96" i="12"/>
  <c r="BN142" i="14"/>
  <c r="BN144" i="14"/>
  <c r="BK69" i="16"/>
  <c r="BK71" i="16"/>
  <c r="BF164" i="14"/>
  <c r="BF165" i="14"/>
  <c r="BM105" i="12"/>
  <c r="BD173" i="12"/>
  <c r="BM96" i="14"/>
  <c r="BN115" i="12"/>
  <c r="BJ169" i="14"/>
  <c r="BD172" i="12"/>
  <c r="BD176" i="12"/>
  <c r="BM114" i="19"/>
  <c r="BM76" i="19"/>
  <c r="BM78" i="19"/>
  <c r="BL80" i="19"/>
  <c r="BM110" i="14"/>
  <c r="BM108" i="14"/>
  <c r="FC117" i="19"/>
  <c r="BM100" i="14"/>
  <c r="FC118" i="19"/>
  <c r="BL97" i="12"/>
  <c r="BL150" i="12"/>
  <c r="BM105" i="14"/>
  <c r="BG120" i="19"/>
  <c r="BG122" i="19"/>
  <c r="BM111" i="14"/>
  <c r="BM107" i="14"/>
  <c r="BN142" i="12"/>
  <c r="BN144" i="12"/>
  <c r="BF159" i="12"/>
  <c r="BF163" i="12"/>
  <c r="FD97" i="19"/>
  <c r="FD100" i="19"/>
  <c r="BL153" i="14"/>
  <c r="BN118" i="12"/>
  <c r="BN120" i="12"/>
  <c r="BJ232" i="14"/>
  <c r="BD130" i="19"/>
  <c r="BD131" i="19"/>
  <c r="BD129" i="19"/>
  <c r="BN169" i="12"/>
  <c r="BM110" i="19"/>
  <c r="BM111" i="19"/>
  <c r="BM112" i="19"/>
  <c r="FF73" i="19"/>
  <c r="FF26" i="19"/>
  <c r="FF87" i="19"/>
  <c r="BJ72" i="16"/>
  <c r="BJ73" i="16"/>
  <c r="EX120" i="19"/>
  <c r="EX122" i="19"/>
  <c r="BN121" i="14"/>
  <c r="BN117" i="14"/>
  <c r="BN130" i="12"/>
  <c r="BN132" i="12"/>
  <c r="BM97" i="19"/>
  <c r="BM100" i="19"/>
  <c r="BM100" i="12"/>
  <c r="BL150" i="14"/>
  <c r="BL97" i="14"/>
  <c r="BM107" i="12"/>
  <c r="BM111" i="12"/>
  <c r="BF157" i="12"/>
  <c r="BF161" i="12"/>
  <c r="BM152" i="12"/>
  <c r="BM99" i="12"/>
  <c r="BM169" i="12"/>
  <c r="BL151" i="14"/>
  <c r="BL98" i="14"/>
  <c r="BM94" i="19"/>
  <c r="FE94" i="19"/>
  <c r="FE93" i="19"/>
  <c r="BM93" i="19"/>
  <c r="BL151" i="12"/>
  <c r="BL98" i="12"/>
  <c r="BN146" i="12"/>
  <c r="BH156" i="12"/>
  <c r="BH158" i="12"/>
  <c r="FC116" i="19"/>
  <c r="BN127" i="14"/>
  <c r="FF84" i="19"/>
  <c r="FF82" i="19"/>
  <c r="BN101" i="14"/>
  <c r="BN130" i="14"/>
  <c r="BN132" i="14"/>
  <c r="FD106" i="19"/>
  <c r="FD109" i="19"/>
  <c r="BI72" i="15"/>
  <c r="BI73" i="15"/>
  <c r="BL154" i="12"/>
  <c r="BL154" i="14"/>
  <c r="BF162" i="14"/>
  <c r="BF160" i="14"/>
  <c r="BF155" i="14"/>
  <c r="BE128" i="19"/>
  <c r="BN120" i="14"/>
  <c r="BN118" i="14"/>
  <c r="BM96" i="12"/>
  <c r="BL153" i="12"/>
  <c r="BK118" i="19"/>
  <c r="BN129" i="12"/>
  <c r="BN133" i="12"/>
  <c r="EV128" i="19"/>
  <c r="BM101" i="14"/>
  <c r="FD81" i="19"/>
  <c r="BN95" i="14"/>
  <c r="FF24" i="19"/>
  <c r="FF85" i="19"/>
  <c r="FF71" i="19"/>
  <c r="BN145" i="12"/>
  <c r="BN141" i="12"/>
  <c r="BN101" i="12"/>
  <c r="FD76" i="19"/>
  <c r="FD114" i="19"/>
  <c r="FD78" i="19"/>
  <c r="BN107" i="12"/>
  <c r="BN111" i="12"/>
  <c r="BL149" i="12"/>
  <c r="BK117" i="19"/>
  <c r="FC113" i="19"/>
  <c r="BL74" i="18"/>
  <c r="BL76" i="18"/>
  <c r="BN133" i="14"/>
  <c r="BN129" i="14"/>
  <c r="BM101" i="12"/>
  <c r="FD80" i="19"/>
  <c r="FF86" i="19"/>
  <c r="FF25" i="19"/>
  <c r="FF72" i="19"/>
  <c r="BN145" i="14"/>
  <c r="BN141" i="14"/>
  <c r="BL231" i="14"/>
  <c r="BH162" i="14"/>
  <c r="BH160" i="14"/>
  <c r="FD90" i="19"/>
  <c r="FD91" i="19"/>
  <c r="BI69" i="15"/>
  <c r="BI71" i="15"/>
  <c r="BN100" i="12"/>
  <c r="FC114" i="19"/>
  <c r="BD161" i="12"/>
  <c r="BL226" i="14"/>
  <c r="BL225" i="14" a="1"/>
  <c r="BL225" i="14" s="1"/>
  <c r="BK70" i="15"/>
  <c r="BL149" i="14"/>
  <c r="BN70" i="16"/>
  <c r="BM75" i="18"/>
  <c r="FF70" i="19"/>
  <c r="BN99" i="12"/>
  <c r="BN152" i="12"/>
  <c r="BM229" i="14"/>
  <c r="FD79" i="19"/>
  <c r="BN110" i="12"/>
  <c r="BN108" i="12"/>
  <c r="BK115" i="19"/>
  <c r="BM95" i="14"/>
  <c r="BM102" i="19"/>
  <c r="BM103" i="19"/>
  <c r="BM101" i="19"/>
  <c r="FE102" i="19"/>
  <c r="FE103" i="19"/>
  <c r="FE101" i="19"/>
  <c r="BM139" i="14"/>
  <c r="BF125" i="19"/>
  <c r="BF126" i="19"/>
  <c r="BN100" i="14"/>
  <c r="BJ115" i="19"/>
  <c r="BH120" i="19"/>
  <c r="BH122" i="19"/>
  <c r="BL148" i="14"/>
  <c r="BM70" i="16"/>
  <c r="BK169" i="14"/>
  <c r="BL113" i="19"/>
  <c r="BK72" i="16"/>
  <c r="BK73" i="16"/>
  <c r="BN111" i="14"/>
  <c r="BN107" i="14"/>
  <c r="FF75" i="19"/>
  <c r="BN105" i="14"/>
  <c r="BL227" i="14"/>
  <c r="BN225" i="12" l="1" a="1"/>
  <c r="BN225" i="12" s="1"/>
  <c r="BN233" i="12" s="1"/>
  <c r="BN234" i="12" s="1"/>
  <c r="BM225" i="12" a="1"/>
  <c r="BM225" i="12" s="1"/>
  <c r="BM233" i="12" s="1"/>
  <c r="BM234" i="12" s="1"/>
  <c r="BI156" i="14"/>
  <c r="BI158" i="14"/>
  <c r="EY120" i="19"/>
  <c r="EY122" i="19"/>
  <c r="BI156" i="12"/>
  <c r="BI158" i="12"/>
  <c r="BN153" i="12"/>
  <c r="BL69" i="15"/>
  <c r="BL71" i="15"/>
  <c r="FE80" i="19"/>
  <c r="BN150" i="12"/>
  <c r="BN97" i="12"/>
  <c r="FD118" i="19"/>
  <c r="BN150" i="14"/>
  <c r="BN97" i="14"/>
  <c r="BH155" i="12"/>
  <c r="FD113" i="19"/>
  <c r="BM228" i="14"/>
  <c r="BD180" i="12"/>
  <c r="BN76" i="19"/>
  <c r="BN78" i="19"/>
  <c r="BN139" i="14"/>
  <c r="BN225" i="14" s="1" a="1"/>
  <c r="BN225" i="14" s="1"/>
  <c r="BM74" i="18"/>
  <c r="BM76" i="18"/>
  <c r="BH125" i="19"/>
  <c r="BH126" i="19"/>
  <c r="FD117" i="19"/>
  <c r="BM80" i="19"/>
  <c r="BD172" i="14"/>
  <c r="BD176" i="14"/>
  <c r="BN226" i="14"/>
  <c r="BF159" i="14"/>
  <c r="BF163" i="14"/>
  <c r="BM149" i="14"/>
  <c r="BG119" i="19"/>
  <c r="BG121" i="19"/>
  <c r="BG124" i="19"/>
  <c r="BG123" i="19"/>
  <c r="BH157" i="14"/>
  <c r="BL116" i="19"/>
  <c r="FE90" i="19"/>
  <c r="FE91" i="19"/>
  <c r="BM227" i="14"/>
  <c r="BG164" i="14"/>
  <c r="BG165" i="14"/>
  <c r="BN74" i="18"/>
  <c r="BN76" i="18"/>
  <c r="BG164" i="12"/>
  <c r="BG165" i="12"/>
  <c r="BM81" i="19"/>
  <c r="BN148" i="14"/>
  <c r="BM154" i="14"/>
  <c r="BF157" i="14"/>
  <c r="BF161" i="14"/>
  <c r="BM113" i="19"/>
  <c r="BM98" i="14"/>
  <c r="BM151" i="14"/>
  <c r="EZ120" i="19"/>
  <c r="EZ122" i="19"/>
  <c r="BH159" i="14"/>
  <c r="BH163" i="14"/>
  <c r="BL118" i="19"/>
  <c r="BL169" i="14"/>
  <c r="BH119" i="19"/>
  <c r="BH123" i="19"/>
  <c r="BH124" i="19"/>
  <c r="BH121" i="19"/>
  <c r="BM154" i="12"/>
  <c r="BM79" i="19"/>
  <c r="BN111" i="19"/>
  <c r="BN112" i="19"/>
  <c r="BN110" i="19"/>
  <c r="FF111" i="19"/>
  <c r="FF112" i="19"/>
  <c r="FF110" i="19"/>
  <c r="BM150" i="14"/>
  <c r="BM97" i="14"/>
  <c r="BN97" i="19"/>
  <c r="BN100" i="19"/>
  <c r="BN227" i="14"/>
  <c r="BD173" i="14"/>
  <c r="BN93" i="19"/>
  <c r="FF94" i="19"/>
  <c r="BN94" i="19"/>
  <c r="FF93" i="19"/>
  <c r="BM153" i="14"/>
  <c r="BN149" i="14"/>
  <c r="BD175" i="12"/>
  <c r="BD177" i="12"/>
  <c r="BD179" i="12"/>
  <c r="BM231" i="14"/>
  <c r="BG155" i="12"/>
  <c r="BL233" i="14"/>
  <c r="BL234" i="14" s="1"/>
  <c r="BN106" i="19"/>
  <c r="BN109" i="19"/>
  <c r="FE97" i="19"/>
  <c r="FE100" i="19"/>
  <c r="BL117" i="19"/>
  <c r="BN229" i="14"/>
  <c r="BD178" i="14"/>
  <c r="BD174" i="12"/>
  <c r="FE106" i="19"/>
  <c r="FE109" i="19"/>
  <c r="BK69" i="15"/>
  <c r="BK71" i="15"/>
  <c r="BG155" i="14"/>
  <c r="BJ120" i="19"/>
  <c r="BJ122" i="19"/>
  <c r="BN228" i="14"/>
  <c r="BD174" i="14"/>
  <c r="BN153" i="14"/>
  <c r="BM148" i="14"/>
  <c r="FD116" i="19"/>
  <c r="BL232" i="14"/>
  <c r="BM97" i="12"/>
  <c r="BM150" i="12"/>
  <c r="EV129" i="19"/>
  <c r="EV130" i="19"/>
  <c r="EV131" i="19"/>
  <c r="BE129" i="19"/>
  <c r="BE130" i="19"/>
  <c r="BE131" i="19"/>
  <c r="BN101" i="19"/>
  <c r="BN102" i="19"/>
  <c r="BN103" i="19"/>
  <c r="FF101" i="19"/>
  <c r="FF102" i="19"/>
  <c r="FF103" i="19"/>
  <c r="BM153" i="12"/>
  <c r="BM148" i="12"/>
  <c r="EX125" i="19"/>
  <c r="EX126" i="19"/>
  <c r="FE76" i="19"/>
  <c r="FE114" i="19"/>
  <c r="FE78" i="19"/>
  <c r="BD178" i="12"/>
  <c r="BN146" i="14"/>
  <c r="FE74" i="18"/>
  <c r="FE76" i="18"/>
  <c r="BF128" i="19"/>
  <c r="BJ125" i="19"/>
  <c r="BL115" i="19"/>
  <c r="BN98" i="14"/>
  <c r="BN151" i="14"/>
  <c r="BM226" i="14"/>
  <c r="BM225" i="14" a="1"/>
  <c r="BM225" i="14" s="1"/>
  <c r="BL72" i="15"/>
  <c r="BL73" i="15"/>
  <c r="FE79" i="19"/>
  <c r="BN152" i="14"/>
  <c r="BN99" i="14"/>
  <c r="BN154" i="12"/>
  <c r="BJ126" i="19"/>
  <c r="BH160" i="12"/>
  <c r="BH162" i="12"/>
  <c r="BM151" i="12"/>
  <c r="BM98" i="12"/>
  <c r="BH164" i="12"/>
  <c r="BH165" i="12"/>
  <c r="BN90" i="19"/>
  <c r="BN91" i="19"/>
  <c r="BN149" i="12"/>
  <c r="BN151" i="12"/>
  <c r="BN98" i="12"/>
  <c r="FE81" i="19"/>
  <c r="BM149" i="12"/>
  <c r="BN154" i="14"/>
  <c r="EX119" i="19"/>
  <c r="EX124" i="19"/>
  <c r="EX123" i="19"/>
  <c r="EX121" i="19"/>
  <c r="BG125" i="19"/>
  <c r="BG126" i="19"/>
  <c r="BG160" i="14"/>
  <c r="BG162" i="14"/>
  <c r="BL69" i="16"/>
  <c r="BL71" i="16"/>
  <c r="BM232" i="14" l="1"/>
  <c r="BM169" i="14"/>
  <c r="EX128" i="19"/>
  <c r="BG163" i="14"/>
  <c r="BG159" i="14"/>
  <c r="BN79" i="19"/>
  <c r="BG163" i="12"/>
  <c r="BG159" i="12"/>
  <c r="BM116" i="19"/>
  <c r="BM72" i="16"/>
  <c r="BM73" i="16"/>
  <c r="BG128" i="19"/>
  <c r="BF131" i="19"/>
  <c r="BF129" i="19"/>
  <c r="BF130" i="19"/>
  <c r="BN80" i="19"/>
  <c r="BN113" i="19"/>
  <c r="BM69" i="16"/>
  <c r="BM71" i="16"/>
  <c r="BM118" i="19"/>
  <c r="BD180" i="14"/>
  <c r="BD179" i="14"/>
  <c r="BD177" i="14"/>
  <c r="BN231" i="14"/>
  <c r="BN233" i="14" s="1"/>
  <c r="BN234" i="14" s="1"/>
  <c r="BD175" i="14"/>
  <c r="BN114" i="19"/>
  <c r="FD115" i="19"/>
  <c r="FF106" i="19"/>
  <c r="FF109" i="19"/>
  <c r="FF76" i="19"/>
  <c r="FF78" i="19"/>
  <c r="FE118" i="19"/>
  <c r="FF90" i="19"/>
  <c r="FF91" i="19"/>
  <c r="BI120" i="19"/>
  <c r="BI122" i="19"/>
  <c r="FF97" i="19"/>
  <c r="FF100" i="19"/>
  <c r="BK72" i="15"/>
  <c r="BK73" i="15"/>
  <c r="FF74" i="18"/>
  <c r="FF76" i="18"/>
  <c r="BM115" i="19"/>
  <c r="EZ125" i="19"/>
  <c r="EZ126" i="19"/>
  <c r="BH159" i="12"/>
  <c r="BH163" i="12"/>
  <c r="BM70" i="15"/>
  <c r="FE116" i="19"/>
  <c r="BM233" i="14"/>
  <c r="BM234" i="14" s="1"/>
  <c r="FF79" i="19"/>
  <c r="BH128" i="19"/>
  <c r="BJ156" i="12"/>
  <c r="BJ158" i="12"/>
  <c r="BH157" i="12"/>
  <c r="BI162" i="12"/>
  <c r="BI160" i="12"/>
  <c r="BI160" i="14"/>
  <c r="BI162" i="14"/>
  <c r="BJ119" i="19"/>
  <c r="BJ123" i="19"/>
  <c r="BJ124" i="19"/>
  <c r="BJ121" i="19"/>
  <c r="FF80" i="19"/>
  <c r="BK120" i="19"/>
  <c r="BK122" i="19"/>
  <c r="BH161" i="14"/>
  <c r="EZ119" i="19"/>
  <c r="EZ123" i="19"/>
  <c r="EZ124" i="19"/>
  <c r="EZ121" i="19"/>
  <c r="BN169" i="14"/>
  <c r="BM117" i="19"/>
  <c r="BL72" i="16"/>
  <c r="BL73" i="16"/>
  <c r="FF81" i="19"/>
  <c r="FE113" i="19"/>
  <c r="FE117" i="19"/>
  <c r="FC115" i="19"/>
  <c r="BG157" i="14"/>
  <c r="BG161" i="14"/>
  <c r="BN81" i="19"/>
  <c r="BG157" i="12"/>
  <c r="BG161" i="12"/>
  <c r="BN70" i="15"/>
  <c r="BN232" i="14" l="1"/>
  <c r="FE115" i="19"/>
  <c r="BJ155" i="12"/>
  <c r="BI155" i="12"/>
  <c r="BI125" i="19"/>
  <c r="BI126" i="19"/>
  <c r="FA120" i="19"/>
  <c r="FA122" i="19"/>
  <c r="BH130" i="19"/>
  <c r="BH131" i="19"/>
  <c r="BH129" i="19"/>
  <c r="FB120" i="19"/>
  <c r="FB122" i="19"/>
  <c r="FF118" i="19"/>
  <c r="BN72" i="16"/>
  <c r="BN73" i="16"/>
  <c r="BI119" i="19"/>
  <c r="BI123" i="19"/>
  <c r="BI124" i="19"/>
  <c r="BI121" i="19"/>
  <c r="FF117" i="19"/>
  <c r="BK125" i="19"/>
  <c r="BK126" i="19"/>
  <c r="BN117" i="19"/>
  <c r="BK156" i="14"/>
  <c r="BK158" i="14"/>
  <c r="BJ160" i="12"/>
  <c r="BJ162" i="12"/>
  <c r="BK119" i="19"/>
  <c r="BK123" i="19"/>
  <c r="BK124" i="19"/>
  <c r="BK121" i="19"/>
  <c r="BN69" i="16"/>
  <c r="BN71" i="16"/>
  <c r="FF113" i="19"/>
  <c r="BK156" i="12"/>
  <c r="BK158" i="12"/>
  <c r="BI164" i="14"/>
  <c r="BI165" i="14"/>
  <c r="BN118" i="19"/>
  <c r="EZ128" i="19"/>
  <c r="BH161" i="12"/>
  <c r="BL120" i="19"/>
  <c r="BL122" i="19"/>
  <c r="FF114" i="19"/>
  <c r="BI164" i="12"/>
  <c r="BI165" i="12"/>
  <c r="BN116" i="19"/>
  <c r="EY125" i="19"/>
  <c r="EY126" i="19"/>
  <c r="FF116" i="19"/>
  <c r="BJ164" i="12"/>
  <c r="BJ165" i="12"/>
  <c r="BI155" i="14"/>
  <c r="EX129" i="19"/>
  <c r="EX130" i="19"/>
  <c r="EX131" i="19"/>
  <c r="BM69" i="15"/>
  <c r="BM71" i="15"/>
  <c r="BJ128" i="19"/>
  <c r="BJ156" i="14"/>
  <c r="BJ158" i="14"/>
  <c r="BG129" i="19"/>
  <c r="BG131" i="19"/>
  <c r="BG130" i="19"/>
  <c r="EY119" i="19"/>
  <c r="EY123" i="19"/>
  <c r="EY124" i="19"/>
  <c r="EY121" i="19"/>
  <c r="BJ160" i="14" l="1"/>
  <c r="BJ162" i="14"/>
  <c r="BI157" i="14"/>
  <c r="BJ155" i="14"/>
  <c r="BK162" i="14"/>
  <c r="BK160" i="14"/>
  <c r="BI163" i="12"/>
  <c r="BI159" i="12"/>
  <c r="BI163" i="14"/>
  <c r="BI159" i="14"/>
  <c r="BK162" i="12"/>
  <c r="BK160" i="12"/>
  <c r="BL125" i="19"/>
  <c r="BL126" i="19"/>
  <c r="FD120" i="19"/>
  <c r="FD122" i="19"/>
  <c r="BI157" i="12"/>
  <c r="BI161" i="12"/>
  <c r="EY128" i="19"/>
  <c r="BL119" i="19"/>
  <c r="BL124" i="19"/>
  <c r="BL123" i="19"/>
  <c r="BL121" i="19"/>
  <c r="BK164" i="12"/>
  <c r="BK165" i="12"/>
  <c r="BM72" i="15"/>
  <c r="BM73" i="15"/>
  <c r="BK164" i="14"/>
  <c r="BK165" i="14"/>
  <c r="BJ159" i="12"/>
  <c r="BJ163" i="12"/>
  <c r="BK155" i="12"/>
  <c r="BL156" i="12"/>
  <c r="BL158" i="12"/>
  <c r="BJ157" i="12"/>
  <c r="BJ164" i="14"/>
  <c r="BJ165" i="14"/>
  <c r="BI128" i="19"/>
  <c r="FB125" i="19"/>
  <c r="FB126" i="19"/>
  <c r="FA125" i="19"/>
  <c r="FA126" i="19"/>
  <c r="BN115" i="19"/>
  <c r="BJ129" i="19"/>
  <c r="BJ130" i="19"/>
  <c r="BJ131" i="19"/>
  <c r="BK155" i="14"/>
  <c r="EZ130" i="19"/>
  <c r="EZ129" i="19"/>
  <c r="EZ131" i="19"/>
  <c r="BK128" i="19"/>
  <c r="FB119" i="19"/>
  <c r="FB124" i="19"/>
  <c r="FB123" i="19"/>
  <c r="FB121" i="19"/>
  <c r="FA119" i="19"/>
  <c r="FA123" i="19"/>
  <c r="FA124" i="19"/>
  <c r="FA121" i="19"/>
  <c r="FC120" i="19" l="1"/>
  <c r="FC122" i="19"/>
  <c r="BN156" i="12"/>
  <c r="BN158" i="12"/>
  <c r="BI129" i="19"/>
  <c r="BI131" i="19"/>
  <c r="BI130" i="19"/>
  <c r="BL160" i="12"/>
  <c r="BL162" i="12"/>
  <c r="BL156" i="14"/>
  <c r="BL158" i="14"/>
  <c r="FD125" i="19"/>
  <c r="FD126" i="19"/>
  <c r="FA128" i="19"/>
  <c r="BK130" i="19"/>
  <c r="BK129" i="19"/>
  <c r="BK131" i="19"/>
  <c r="BL155" i="12"/>
  <c r="BL128" i="19"/>
  <c r="BI161" i="14"/>
  <c r="FF115" i="19"/>
  <c r="EY131" i="19"/>
  <c r="EY129" i="19"/>
  <c r="EY130" i="19"/>
  <c r="FD119" i="19"/>
  <c r="FD123" i="19"/>
  <c r="FD124" i="19"/>
  <c r="FD121" i="19"/>
  <c r="BN69" i="15"/>
  <c r="BN71" i="15"/>
  <c r="BM156" i="12"/>
  <c r="BM158" i="12"/>
  <c r="BK159" i="12"/>
  <c r="BK163" i="12"/>
  <c r="BK161" i="14"/>
  <c r="BK157" i="14"/>
  <c r="BK157" i="12"/>
  <c r="BK159" i="14"/>
  <c r="BK163" i="14"/>
  <c r="BJ161" i="12"/>
  <c r="BJ157" i="14"/>
  <c r="FB128" i="19"/>
  <c r="BN72" i="15"/>
  <c r="BN73" i="15"/>
  <c r="BN156" i="14"/>
  <c r="BN158" i="14"/>
  <c r="BL164" i="12"/>
  <c r="BL165" i="12"/>
  <c r="BJ159" i="14"/>
  <c r="BJ163" i="14"/>
  <c r="BL164" i="14" l="1"/>
  <c r="BL165" i="14"/>
  <c r="BM120" i="19"/>
  <c r="BM122" i="19"/>
  <c r="FD128" i="19"/>
  <c r="BM164" i="12"/>
  <c r="BM165" i="12"/>
  <c r="BL155" i="14"/>
  <c r="BL130" i="19"/>
  <c r="BL129" i="19"/>
  <c r="BL131" i="19"/>
  <c r="BM156" i="14"/>
  <c r="BM158" i="14"/>
  <c r="BN160" i="12"/>
  <c r="BN162" i="12"/>
  <c r="FB130" i="19"/>
  <c r="FB129" i="19"/>
  <c r="FB131" i="19"/>
  <c r="BN164" i="14"/>
  <c r="BN165" i="14"/>
  <c r="BM155" i="12"/>
  <c r="BL163" i="12"/>
  <c r="BL159" i="12"/>
  <c r="BK161" i="12"/>
  <c r="BM160" i="12"/>
  <c r="BM162" i="12"/>
  <c r="BL157" i="12"/>
  <c r="BL161" i="12"/>
  <c r="BN162" i="14"/>
  <c r="BN160" i="14"/>
  <c r="BJ161" i="14"/>
  <c r="FE120" i="19"/>
  <c r="FE122" i="19"/>
  <c r="BN155" i="14"/>
  <c r="FA131" i="19"/>
  <c r="FA129" i="19"/>
  <c r="FA130" i="19"/>
  <c r="BL160" i="14"/>
  <c r="BL162" i="14"/>
  <c r="BM157" i="12" l="1"/>
  <c r="BM160" i="14"/>
  <c r="BM162" i="14"/>
  <c r="BN155" i="12"/>
  <c r="BM163" i="12"/>
  <c r="BM159" i="12"/>
  <c r="BM164" i="14"/>
  <c r="BM165" i="14"/>
  <c r="BM125" i="19"/>
  <c r="BM126" i="19"/>
  <c r="FE125" i="19"/>
  <c r="FE126" i="19"/>
  <c r="BM119" i="19"/>
  <c r="BM121" i="19"/>
  <c r="BM123" i="19"/>
  <c r="BM124" i="19"/>
  <c r="BN163" i="14"/>
  <c r="BN159" i="14"/>
  <c r="FE119" i="19"/>
  <c r="FE124" i="19"/>
  <c r="FE123" i="19"/>
  <c r="FE121" i="19"/>
  <c r="FC125" i="19"/>
  <c r="FC126" i="19"/>
  <c r="BM155" i="14"/>
  <c r="FD130" i="19"/>
  <c r="FD129" i="19"/>
  <c r="FD131" i="19"/>
  <c r="BN157" i="14"/>
  <c r="BN161" i="14"/>
  <c r="BL159" i="14"/>
  <c r="BL163" i="14"/>
  <c r="BN164" i="12"/>
  <c r="BN165" i="12"/>
  <c r="FC119" i="19"/>
  <c r="FC124" i="19"/>
  <c r="FC123" i="19"/>
  <c r="FC121" i="19"/>
  <c r="BL157" i="14"/>
  <c r="BL161" i="14"/>
  <c r="BN120" i="19" l="1"/>
  <c r="BN122" i="19"/>
  <c r="BM128" i="19"/>
  <c r="FC128" i="19"/>
  <c r="BM161" i="12"/>
  <c r="FE128" i="19"/>
  <c r="BN159" i="12"/>
  <c r="BN163" i="12"/>
  <c r="BN157" i="12"/>
  <c r="BN161" i="12"/>
  <c r="BM157" i="14"/>
  <c r="BM159" i="14"/>
  <c r="BM163" i="14"/>
  <c r="FF120" i="19" l="1"/>
  <c r="FF122" i="19"/>
  <c r="FE130" i="19"/>
  <c r="FE131" i="19"/>
  <c r="FE129" i="19"/>
  <c r="BM130" i="19"/>
  <c r="BM131" i="19"/>
  <c r="BM129" i="19"/>
  <c r="BM161" i="14"/>
  <c r="FC130" i="19"/>
  <c r="FC129" i="19"/>
  <c r="FC131" i="19"/>
  <c r="BN119" i="19" l="1"/>
  <c r="BN123" i="19"/>
  <c r="BN124" i="19"/>
  <c r="BN121" i="19"/>
  <c r="FF125" i="19"/>
  <c r="FF126" i="19"/>
  <c r="FF119" i="19"/>
  <c r="FF124" i="19"/>
  <c r="FF123" i="19"/>
  <c r="FF121" i="19"/>
  <c r="BN125" i="19"/>
  <c r="BN126" i="19"/>
  <c r="FF128" i="19" l="1"/>
  <c r="BN128" i="19"/>
  <c r="FF129" i="19" l="1"/>
  <c r="FF130" i="19"/>
  <c r="FF131" i="19"/>
  <c r="BN130" i="19"/>
  <c r="BN131" i="19"/>
  <c r="BN129" i="19"/>
  <c r="CV33" i="22" l="1"/>
  <c r="DR33" i="22" l="1"/>
  <c r="CZ33" i="22"/>
  <c r="DM33" i="22"/>
  <c r="DS33" i="22"/>
  <c r="DV33" i="22"/>
  <c r="CY33" i="22"/>
  <c r="CX33" i="22"/>
  <c r="DW33" i="22"/>
  <c r="DX33" i="22"/>
  <c r="DO33" i="22"/>
  <c r="DH33" i="22"/>
  <c r="DE33" i="22"/>
  <c r="DC33" i="22"/>
  <c r="DP33" i="22"/>
  <c r="DI33" i="22"/>
  <c r="CW33" i="22" l="1"/>
  <c r="DQ33" i="22"/>
  <c r="DB33" i="22"/>
  <c r="DJ33" i="22"/>
  <c r="DN33" i="22"/>
  <c r="DT33" i="22"/>
  <c r="DG33" i="22"/>
  <c r="DU33" i="22"/>
  <c r="DD33" i="22"/>
  <c r="DY33" i="22"/>
  <c r="DK33" i="22"/>
  <c r="DL33" i="22"/>
  <c r="DF33" i="22" l="1"/>
  <c r="DA33" i="22"/>
  <c r="DZ33" i="22"/>
  <c r="D6" i="19" l="1"/>
  <c r="BP6" i="19" s="1"/>
  <c r="B16" i="17" l="1"/>
  <c r="D47" i="21"/>
  <c r="AJ47" i="21" s="1"/>
  <c r="D5" i="19"/>
  <c r="BP5" i="19" s="1"/>
  <c r="D7" i="19"/>
  <c r="BP7" i="19" s="1"/>
  <c r="D42" i="21" l="1"/>
  <c r="B17" i="17"/>
  <c r="D52" i="21"/>
  <c r="AJ52" i="21" s="1"/>
  <c r="B15" i="17"/>
  <c r="AJ42" i="21" l="1"/>
  <c r="E6" i="19"/>
  <c r="BQ6" i="19" s="1"/>
  <c r="E47" i="21" s="1"/>
  <c r="AK47" i="21" s="1"/>
  <c r="E5" i="19"/>
  <c r="BQ5" i="19" s="1"/>
  <c r="E42" i="21" s="1"/>
  <c r="AK42" i="21" s="1"/>
  <c r="D4" i="19"/>
  <c r="D133" i="19" l="1"/>
  <c r="BP4" i="19"/>
  <c r="GQ34" i="19"/>
  <c r="E4" i="19"/>
  <c r="CV4" i="19"/>
  <c r="E7" i="19" l="1"/>
  <c r="BQ7" i="19" s="1"/>
  <c r="E52" i="21" s="1"/>
  <c r="AK52" i="21" s="1"/>
  <c r="FH4" i="19"/>
  <c r="CV133" i="19"/>
  <c r="BP133" i="19"/>
  <c r="GX16" i="19"/>
  <c r="E133" i="19"/>
  <c r="BQ4" i="19"/>
  <c r="BQ133" i="19" s="1"/>
  <c r="D135" i="19"/>
  <c r="BP135" i="19" s="1"/>
  <c r="D134" i="19"/>
  <c r="BP134" i="19" s="1"/>
  <c r="D136" i="19"/>
  <c r="BP136" i="19" s="1"/>
  <c r="F5" i="19"/>
  <c r="BR5" i="19" s="1"/>
  <c r="F42" i="21" s="1"/>
  <c r="AL42" i="21" s="1"/>
  <c r="F6" i="19"/>
  <c r="BR6" i="19" s="1"/>
  <c r="F47" i="21" s="1"/>
  <c r="AL47" i="21" s="1"/>
  <c r="F7" i="19"/>
  <c r="BR7" i="19" s="1"/>
  <c r="F52" i="21" s="1"/>
  <c r="AL52" i="21" s="1"/>
  <c r="CW4" i="19"/>
  <c r="E13" i="19"/>
  <c r="BQ13" i="19" s="1"/>
  <c r="CW5" i="19"/>
  <c r="FI5" i="19" s="1"/>
  <c r="F4" i="19"/>
  <c r="FI4" i="19" l="1"/>
  <c r="FI133" i="19" s="1"/>
  <c r="CW133" i="19"/>
  <c r="E134" i="19"/>
  <c r="BQ134" i="19" s="1"/>
  <c r="E136" i="19"/>
  <c r="BQ136" i="19" s="1"/>
  <c r="E135" i="19"/>
  <c r="BQ135" i="19" s="1"/>
  <c r="CV134" i="19"/>
  <c r="FH134" i="19" s="1"/>
  <c r="CV136" i="19"/>
  <c r="FH136" i="19" s="1"/>
  <c r="CV135" i="19"/>
  <c r="FH135" i="19" s="1"/>
  <c r="BR4" i="19"/>
  <c r="BR133" i="19" s="1"/>
  <c r="F133" i="19"/>
  <c r="HH16" i="19"/>
  <c r="HH26" i="19" s="1"/>
  <c r="FH133" i="19"/>
  <c r="CW13" i="19"/>
  <c r="FI13" i="19" s="1"/>
  <c r="CW6" i="19"/>
  <c r="FI6" i="19" s="1"/>
  <c r="CV6" i="19"/>
  <c r="FH6" i="19" s="1"/>
  <c r="F15" i="19"/>
  <c r="BR15" i="19" s="1"/>
  <c r="CX4" i="19"/>
  <c r="CX5" i="19"/>
  <c r="FJ5" i="19" s="1"/>
  <c r="F13" i="19"/>
  <c r="BR13" i="19" s="1"/>
  <c r="CX133" i="19" l="1"/>
  <c r="FJ4" i="19"/>
  <c r="FJ133" i="19" s="1"/>
  <c r="F136" i="19"/>
  <c r="BR136" i="19" s="1"/>
  <c r="F134" i="19"/>
  <c r="BR134" i="19" s="1"/>
  <c r="F135" i="19"/>
  <c r="BR135" i="19" s="1"/>
  <c r="CW134" i="19"/>
  <c r="FI134" i="19" s="1"/>
  <c r="CW135" i="19"/>
  <c r="FI135" i="19" s="1"/>
  <c r="CW136" i="19"/>
  <c r="FI136" i="19" s="1"/>
  <c r="CX15" i="19"/>
  <c r="FJ15" i="19" s="1"/>
  <c r="CX7" i="19"/>
  <c r="FJ7" i="19" s="1"/>
  <c r="CX13" i="19"/>
  <c r="FJ13" i="19" s="1"/>
  <c r="E15" i="19"/>
  <c r="BQ15" i="19" s="1"/>
  <c r="CX6" i="19"/>
  <c r="FJ6" i="19" s="1"/>
  <c r="CW7" i="19"/>
  <c r="FI7" i="19" s="1"/>
  <c r="D13" i="19"/>
  <c r="BP13" i="19" s="1"/>
  <c r="CV5" i="19"/>
  <c r="FH5" i="19" s="1"/>
  <c r="D15" i="19"/>
  <c r="BP15" i="19" s="1"/>
  <c r="CV7" i="19"/>
  <c r="FH7" i="19" s="1"/>
  <c r="CX135" i="19" l="1"/>
  <c r="FJ135" i="19" s="1"/>
  <c r="CX136" i="19"/>
  <c r="FJ136" i="19" s="1"/>
  <c r="CX134" i="19"/>
  <c r="FJ134" i="19" s="1"/>
  <c r="CW15" i="19"/>
  <c r="FI15" i="19" s="1"/>
  <c r="CV15" i="19"/>
  <c r="FH15" i="19" s="1"/>
  <c r="CV13" i="19"/>
  <c r="FH13" i="19" s="1"/>
  <c r="N6" i="19" l="1"/>
  <c r="BZ6" i="19" s="1"/>
  <c r="N47" i="21" s="1"/>
  <c r="AT47" i="21" s="1"/>
  <c r="S5" i="19"/>
  <c r="CE5" i="19" s="1"/>
  <c r="S42" i="21" s="1"/>
  <c r="AY42" i="21" s="1"/>
  <c r="X6" i="19"/>
  <c r="CJ6" i="19" s="1"/>
  <c r="X47" i="21" s="1"/>
  <c r="BD47" i="21" s="1"/>
  <c r="AC6" i="19"/>
  <c r="CO6" i="19" s="1"/>
  <c r="AC47" i="21" s="1"/>
  <c r="BI47" i="21" s="1"/>
  <c r="AH6" i="19"/>
  <c r="CT6" i="19" s="1"/>
  <c r="AH7" i="19"/>
  <c r="CT7" i="19" s="1"/>
  <c r="I6" i="19"/>
  <c r="BU6" i="19" s="1"/>
  <c r="I47" i="21" s="1"/>
  <c r="AO47" i="21" s="1"/>
  <c r="I7" i="19"/>
  <c r="BU7" i="19" s="1"/>
  <c r="I52" i="21" s="1"/>
  <c r="AO52" i="21" s="1"/>
  <c r="AH4" i="19"/>
  <c r="J4" i="19"/>
  <c r="I4" i="19"/>
  <c r="X4" i="19"/>
  <c r="S4" i="19"/>
  <c r="N4" i="19"/>
  <c r="AC4" i="19"/>
  <c r="I133" i="19" l="1"/>
  <c r="BU4" i="19"/>
  <c r="BU133" i="19" s="1"/>
  <c r="S6" i="19"/>
  <c r="CE6" i="19" s="1"/>
  <c r="S47" i="21" s="1"/>
  <c r="AY47" i="21" s="1"/>
  <c r="J133" i="19"/>
  <c r="BV4" i="19"/>
  <c r="BV133" i="19" s="1"/>
  <c r="AH52" i="21"/>
  <c r="BN52" i="21" s="1"/>
  <c r="C15" i="17"/>
  <c r="D15" i="17" s="1"/>
  <c r="AC5" i="19"/>
  <c r="CO5" i="19" s="1"/>
  <c r="AC42" i="21" s="1"/>
  <c r="BI42" i="21" s="1"/>
  <c r="AD6" i="19"/>
  <c r="CP6" i="19" s="1"/>
  <c r="AD47" i="21" s="1"/>
  <c r="BJ47" i="21" s="1"/>
  <c r="AH47" i="21"/>
  <c r="BN47" i="21" s="1"/>
  <c r="C16" i="17"/>
  <c r="D16" i="17" s="1"/>
  <c r="S7" i="19"/>
  <c r="CE7" i="19" s="1"/>
  <c r="S52" i="21" s="1"/>
  <c r="AY52" i="21" s="1"/>
  <c r="T7" i="19"/>
  <c r="CF7" i="19" s="1"/>
  <c r="T52" i="21" s="1"/>
  <c r="AZ52" i="21" s="1"/>
  <c r="T6" i="19"/>
  <c r="CF6" i="19" s="1"/>
  <c r="T47" i="21" s="1"/>
  <c r="AZ47" i="21" s="1"/>
  <c r="J6" i="19"/>
  <c r="BV6" i="19" s="1"/>
  <c r="J47" i="21" s="1"/>
  <c r="AP47" i="21" s="1"/>
  <c r="J7" i="19"/>
  <c r="BV7" i="19" s="1"/>
  <c r="J52" i="21" s="1"/>
  <c r="AP52" i="21" s="1"/>
  <c r="CO4" i="19"/>
  <c r="CO133" i="19" s="1"/>
  <c r="AC133" i="19"/>
  <c r="N133" i="19"/>
  <c r="BZ4" i="19"/>
  <c r="BZ133" i="19" s="1"/>
  <c r="I5" i="19"/>
  <c r="BU5" i="19" s="1"/>
  <c r="I42" i="21" s="1"/>
  <c r="AO42" i="21" s="1"/>
  <c r="AC7" i="19"/>
  <c r="CO7" i="19" s="1"/>
  <c r="AC52" i="21" s="1"/>
  <c r="BI52" i="21" s="1"/>
  <c r="X7" i="19"/>
  <c r="CJ7" i="19" s="1"/>
  <c r="X52" i="21" s="1"/>
  <c r="BD52" i="21" s="1"/>
  <c r="CT4" i="19"/>
  <c r="GQ20" i="19"/>
  <c r="AH133" i="19"/>
  <c r="X5" i="19"/>
  <c r="CJ5" i="19" s="1"/>
  <c r="X42" i="21" s="1"/>
  <c r="BD42" i="21" s="1"/>
  <c r="S133" i="19"/>
  <c r="CE4" i="19"/>
  <c r="CE133" i="19" s="1"/>
  <c r="AH5" i="19"/>
  <c r="CT5" i="19" s="1"/>
  <c r="Y6" i="19"/>
  <c r="CK6" i="19" s="1"/>
  <c r="Y47" i="21" s="1"/>
  <c r="BE47" i="21" s="1"/>
  <c r="Y7" i="19"/>
  <c r="CK7" i="19" s="1"/>
  <c r="Y52" i="21" s="1"/>
  <c r="BE52" i="21" s="1"/>
  <c r="X133" i="19"/>
  <c r="CJ4" i="19"/>
  <c r="CJ133" i="19" s="1"/>
  <c r="O6" i="19"/>
  <c r="CA6" i="19" s="1"/>
  <c r="O47" i="21" s="1"/>
  <c r="AU47" i="21" s="1"/>
  <c r="O5" i="19"/>
  <c r="CA5" i="19" s="1"/>
  <c r="O42" i="21" s="1"/>
  <c r="AU42" i="21" s="1"/>
  <c r="N5" i="19"/>
  <c r="BZ5" i="19" s="1"/>
  <c r="N42" i="21" s="1"/>
  <c r="AT42" i="21" s="1"/>
  <c r="N7" i="19"/>
  <c r="BZ7" i="19" s="1"/>
  <c r="N52" i="21" s="1"/>
  <c r="AT52" i="21" s="1"/>
  <c r="DK6" i="19"/>
  <c r="FW6" i="19" s="1"/>
  <c r="DA6" i="19"/>
  <c r="FM6" i="19" s="1"/>
  <c r="DU6" i="19"/>
  <c r="GG6" i="19" s="1"/>
  <c r="DF7" i="19"/>
  <c r="FR7" i="19" s="1"/>
  <c r="DP6" i="19"/>
  <c r="GB6" i="19" s="1"/>
  <c r="DP4" i="19"/>
  <c r="DA4" i="19"/>
  <c r="DB4" i="19"/>
  <c r="DU4" i="19"/>
  <c r="DF4" i="19"/>
  <c r="DK4" i="19"/>
  <c r="I13" i="19"/>
  <c r="BU13" i="19" s="1"/>
  <c r="DA5" i="19"/>
  <c r="FM5" i="19" s="1"/>
  <c r="DP5" i="19"/>
  <c r="GB5" i="19" s="1"/>
  <c r="X13" i="19"/>
  <c r="CJ13" i="19" s="1"/>
  <c r="DZ5" i="19"/>
  <c r="GL5" i="19" s="1"/>
  <c r="AH13" i="19"/>
  <c r="CT13" i="19" s="1"/>
  <c r="O4" i="19"/>
  <c r="DF5" i="19"/>
  <c r="FR5" i="19" s="1"/>
  <c r="N13" i="19"/>
  <c r="BZ13" i="19" s="1"/>
  <c r="AC13" i="19"/>
  <c r="CO13" i="19" s="1"/>
  <c r="DU5" i="19"/>
  <c r="GG5" i="19" s="1"/>
  <c r="Y4" i="19"/>
  <c r="AD4" i="19"/>
  <c r="T4" i="19"/>
  <c r="DZ4" i="19"/>
  <c r="K4" i="19"/>
  <c r="D9" i="19"/>
  <c r="DK133" i="19" l="1"/>
  <c r="FW4" i="19"/>
  <c r="FW133" i="19" s="1"/>
  <c r="DB133" i="19"/>
  <c r="FN4" i="19"/>
  <c r="FN133" i="19" s="1"/>
  <c r="AH42" i="21"/>
  <c r="C17" i="17"/>
  <c r="D17" i="17" s="1"/>
  <c r="O133" i="19"/>
  <c r="CA4" i="19"/>
  <c r="CA133" i="19" s="1"/>
  <c r="CT133" i="19"/>
  <c r="GY21" i="19"/>
  <c r="GL4" i="19"/>
  <c r="DZ133" i="19"/>
  <c r="P6" i="19"/>
  <c r="CB6" i="19" s="1"/>
  <c r="P47" i="21" s="1"/>
  <c r="AV47" i="21" s="1"/>
  <c r="P7" i="19"/>
  <c r="CB7" i="19" s="1"/>
  <c r="P52" i="21" s="1"/>
  <c r="AV52" i="21" s="1"/>
  <c r="DF133" i="19"/>
  <c r="FR4" i="19"/>
  <c r="FR133" i="19" s="1"/>
  <c r="DA133" i="19"/>
  <c r="FM4" i="19"/>
  <c r="FM133" i="19" s="1"/>
  <c r="N136" i="19"/>
  <c r="BZ136" i="19" s="1"/>
  <c r="N134" i="19"/>
  <c r="BZ134" i="19" s="1"/>
  <c r="N135" i="19"/>
  <c r="BZ135" i="19" s="1"/>
  <c r="BP9" i="19"/>
  <c r="GQ30" i="19"/>
  <c r="AE6" i="19"/>
  <c r="CQ6" i="19" s="1"/>
  <c r="AE47" i="21" s="1"/>
  <c r="BK47" i="21" s="1"/>
  <c r="AE5" i="19"/>
  <c r="CQ5" i="19" s="1"/>
  <c r="AE42" i="21" s="1"/>
  <c r="BK42" i="21" s="1"/>
  <c r="X135" i="19"/>
  <c r="CJ135" i="19" s="1"/>
  <c r="X136" i="19"/>
  <c r="CJ136" i="19" s="1"/>
  <c r="X134" i="19"/>
  <c r="CJ134" i="19" s="1"/>
  <c r="AC135" i="19"/>
  <c r="CO135" i="19" s="1"/>
  <c r="AC136" i="19"/>
  <c r="CO136" i="19" s="1"/>
  <c r="AC134" i="19"/>
  <c r="CO134" i="19" s="1"/>
  <c r="T5" i="19"/>
  <c r="CF5" i="19" s="1"/>
  <c r="T42" i="21" s="1"/>
  <c r="AZ42" i="21" s="1"/>
  <c r="J135" i="19"/>
  <c r="BV135" i="19" s="1"/>
  <c r="J134" i="19"/>
  <c r="BV134" i="19" s="1"/>
  <c r="J136" i="19"/>
  <c r="BV136" i="19" s="1"/>
  <c r="L7" i="19"/>
  <c r="BX7" i="19" s="1"/>
  <c r="L52" i="21" s="1"/>
  <c r="AR52" i="21" s="1"/>
  <c r="L6" i="19"/>
  <c r="BX6" i="19" s="1"/>
  <c r="L47" i="21" s="1"/>
  <c r="AR47" i="21" s="1"/>
  <c r="T133" i="19"/>
  <c r="CF4" i="19"/>
  <c r="CF133" i="19" s="1"/>
  <c r="DU133" i="19"/>
  <c r="GG4" i="19"/>
  <c r="GG133" i="19" s="1"/>
  <c r="DP133" i="19"/>
  <c r="GB4" i="19"/>
  <c r="GB133" i="19" s="1"/>
  <c r="K5" i="19"/>
  <c r="BW5" i="19" s="1"/>
  <c r="K42" i="21" s="1"/>
  <c r="AQ42" i="21" s="1"/>
  <c r="S134" i="19"/>
  <c r="CE134" i="19" s="1"/>
  <c r="S136" i="19"/>
  <c r="CE136" i="19" s="1"/>
  <c r="S135" i="19"/>
  <c r="CE135" i="19" s="1"/>
  <c r="K133" i="19"/>
  <c r="BW4" i="19"/>
  <c r="BW133" i="19" s="1"/>
  <c r="U6" i="19"/>
  <c r="CG6" i="19" s="1"/>
  <c r="U47" i="21" s="1"/>
  <c r="BA47" i="21" s="1"/>
  <c r="AD5" i="19"/>
  <c r="CP5" i="19" s="1"/>
  <c r="AD42" i="21" s="1"/>
  <c r="BJ42" i="21" s="1"/>
  <c r="AD7" i="19"/>
  <c r="CP7" i="19" s="1"/>
  <c r="AD52" i="21" s="1"/>
  <c r="BJ52" i="21" s="1"/>
  <c r="Z6" i="19"/>
  <c r="CL6" i="19" s="1"/>
  <c r="Z47" i="21" s="1"/>
  <c r="BF47" i="21" s="1"/>
  <c r="Z7" i="19"/>
  <c r="CL7" i="19" s="1"/>
  <c r="Z52" i="21" s="1"/>
  <c r="BF52" i="21" s="1"/>
  <c r="AD133" i="19"/>
  <c r="CP4" i="19"/>
  <c r="CP133" i="19" s="1"/>
  <c r="Y5" i="19"/>
  <c r="CK5" i="19" s="1"/>
  <c r="Y42" i="21" s="1"/>
  <c r="BE42" i="21" s="1"/>
  <c r="Y133" i="19"/>
  <c r="CK4" i="19"/>
  <c r="CK133" i="19" s="1"/>
  <c r="AH135" i="19"/>
  <c r="CT135" i="19" s="1"/>
  <c r="AH136" i="19"/>
  <c r="CT136" i="19" s="1"/>
  <c r="AH134" i="19"/>
  <c r="CT134" i="19" s="1"/>
  <c r="I136" i="19"/>
  <c r="BU136" i="19" s="1"/>
  <c r="I135" i="19"/>
  <c r="BU135" i="19" s="1"/>
  <c r="I134" i="19"/>
  <c r="BU134" i="19" s="1"/>
  <c r="N15" i="19"/>
  <c r="BZ15" i="19" s="1"/>
  <c r="DF6" i="19"/>
  <c r="FR6" i="19" s="1"/>
  <c r="DA13" i="19"/>
  <c r="FM13" i="19" s="1"/>
  <c r="J13" i="19"/>
  <c r="BV13" i="19" s="1"/>
  <c r="DZ13" i="19"/>
  <c r="GL13" i="19" s="1"/>
  <c r="DF15" i="19"/>
  <c r="FR15" i="19" s="1"/>
  <c r="DP13" i="19"/>
  <c r="GB13" i="19" s="1"/>
  <c r="DU13" i="19"/>
  <c r="GG13" i="19" s="1"/>
  <c r="DQ6" i="19"/>
  <c r="GC6" i="19" s="1"/>
  <c r="DG6" i="19"/>
  <c r="FS6" i="19" s="1"/>
  <c r="DB6" i="19"/>
  <c r="FN6" i="19" s="1"/>
  <c r="DF13" i="19"/>
  <c r="FR13" i="19" s="1"/>
  <c r="DZ6" i="19"/>
  <c r="GL6" i="19" s="1"/>
  <c r="DL6" i="19"/>
  <c r="FX6" i="19" s="1"/>
  <c r="AD15" i="19"/>
  <c r="CP15" i="19" s="1"/>
  <c r="DL4" i="19"/>
  <c r="DG4" i="19"/>
  <c r="DQ4" i="19"/>
  <c r="DC4" i="19"/>
  <c r="DV4" i="19"/>
  <c r="S15" i="19"/>
  <c r="CE15" i="19" s="1"/>
  <c r="DK7" i="19"/>
  <c r="FW7" i="19" s="1"/>
  <c r="DK5" i="19"/>
  <c r="FW5" i="19" s="1"/>
  <c r="S13" i="19"/>
  <c r="CE13" i="19" s="1"/>
  <c r="DB7" i="19"/>
  <c r="FN7" i="19" s="1"/>
  <c r="J15" i="19"/>
  <c r="BV15" i="19" s="1"/>
  <c r="DL5" i="19"/>
  <c r="FX5" i="19" s="1"/>
  <c r="T13" i="19"/>
  <c r="CF13" i="19" s="1"/>
  <c r="DV5" i="19"/>
  <c r="GH5" i="19" s="1"/>
  <c r="AD13" i="19"/>
  <c r="CP13" i="19" s="1"/>
  <c r="DZ7" i="19"/>
  <c r="GL7" i="19" s="1"/>
  <c r="AH15" i="19"/>
  <c r="CT15" i="19" s="1"/>
  <c r="Y13" i="19"/>
  <c r="CK13" i="19" s="1"/>
  <c r="DQ5" i="19"/>
  <c r="GC5" i="19" s="1"/>
  <c r="F9" i="19"/>
  <c r="BR9" i="19" s="1"/>
  <c r="J9" i="19"/>
  <c r="BV9" i="19" s="1"/>
  <c r="N9" i="19"/>
  <c r="BZ9" i="19" s="1"/>
  <c r="CV9" i="19"/>
  <c r="FH9" i="19" s="1"/>
  <c r="G9" i="19"/>
  <c r="BS9" i="19" s="1"/>
  <c r="K9" i="19"/>
  <c r="BW9" i="19" s="1"/>
  <c r="E9" i="19"/>
  <c r="BQ9" i="19" s="1"/>
  <c r="H9" i="19"/>
  <c r="BT9" i="19" s="1"/>
  <c r="L9" i="19"/>
  <c r="BX9" i="19" s="1"/>
  <c r="D10" i="19"/>
  <c r="BP10" i="19" s="1"/>
  <c r="D7" i="24" s="1"/>
  <c r="I9" i="19"/>
  <c r="BU9" i="19" s="1"/>
  <c r="M9" i="19"/>
  <c r="BY9" i="19" s="1"/>
  <c r="L4" i="19"/>
  <c r="U4" i="19"/>
  <c r="Q4" i="19"/>
  <c r="Z4" i="19"/>
  <c r="AE4" i="19"/>
  <c r="O9" i="19"/>
  <c r="CA9" i="19" s="1"/>
  <c r="BN42" i="21" l="1"/>
  <c r="R6" i="19"/>
  <c r="CD6" i="19" s="1"/>
  <c r="R47" i="21" s="1"/>
  <c r="AX47" i="21" s="1"/>
  <c r="R7" i="19"/>
  <c r="CD7" i="19" s="1"/>
  <c r="R52" i="21" s="1"/>
  <c r="AX52" i="21" s="1"/>
  <c r="BX4" i="19"/>
  <c r="BX133" i="19" s="1"/>
  <c r="L133" i="19"/>
  <c r="Y135" i="19"/>
  <c r="CK135" i="19" s="1"/>
  <c r="Y136" i="19"/>
  <c r="CK136" i="19" s="1"/>
  <c r="Y134" i="19"/>
  <c r="CK134" i="19" s="1"/>
  <c r="Z5" i="19"/>
  <c r="CL5" i="19" s="1"/>
  <c r="Z42" i="21" s="1"/>
  <c r="BF42" i="21" s="1"/>
  <c r="DF136" i="19"/>
  <c r="FR136" i="19" s="1"/>
  <c r="DF135" i="19"/>
  <c r="FR135" i="19" s="1"/>
  <c r="DF134" i="19"/>
  <c r="FR134" i="19" s="1"/>
  <c r="DV133" i="19"/>
  <c r="GH4" i="19"/>
  <c r="GH133" i="19" s="1"/>
  <c r="DL133" i="19"/>
  <c r="FX4" i="19"/>
  <c r="FX133" i="19" s="1"/>
  <c r="U5" i="19"/>
  <c r="CG5" i="19" s="1"/>
  <c r="U42" i="21" s="1"/>
  <c r="BA42" i="21" s="1"/>
  <c r="K135" i="19"/>
  <c r="BW135" i="19" s="1"/>
  <c r="K136" i="19"/>
  <c r="BW136" i="19" s="1"/>
  <c r="K134" i="19"/>
  <c r="BW134" i="19" s="1"/>
  <c r="O134" i="19"/>
  <c r="CA134" i="19" s="1"/>
  <c r="O136" i="19"/>
  <c r="CA136" i="19" s="1"/>
  <c r="O135" i="19"/>
  <c r="CA135" i="19" s="1"/>
  <c r="J5" i="19"/>
  <c r="BV5" i="19" s="1"/>
  <c r="J42" i="21" s="1"/>
  <c r="AP42" i="21" s="1"/>
  <c r="DB5" i="19"/>
  <c r="FN5" i="19" s="1"/>
  <c r="CQ4" i="19"/>
  <c r="CQ133" i="19" s="1"/>
  <c r="AE133" i="19"/>
  <c r="FO4" i="19"/>
  <c r="FO133" i="19" s="1"/>
  <c r="DC133" i="19"/>
  <c r="DP136" i="19"/>
  <c r="GB136" i="19" s="1"/>
  <c r="DP135" i="19"/>
  <c r="GB135" i="19" s="1"/>
  <c r="DP134" i="19"/>
  <c r="GB134" i="19" s="1"/>
  <c r="Q6" i="19"/>
  <c r="CC6" i="19" s="1"/>
  <c r="Q47" i="21" s="1"/>
  <c r="AW47" i="21" s="1"/>
  <c r="D78" i="24"/>
  <c r="D61" i="24"/>
  <c r="D35" i="24"/>
  <c r="D105" i="24"/>
  <c r="AE7" i="19"/>
  <c r="CQ7" i="19" s="1"/>
  <c r="AE52" i="21" s="1"/>
  <c r="BK52" i="21" s="1"/>
  <c r="DZ136" i="19"/>
  <c r="GL136" i="19" s="1"/>
  <c r="DZ134" i="19"/>
  <c r="GL134" i="19" s="1"/>
  <c r="DZ135" i="19"/>
  <c r="GL135" i="19" s="1"/>
  <c r="AA5" i="19"/>
  <c r="CM5" i="19" s="1"/>
  <c r="AA42" i="21" s="1"/>
  <c r="BG42" i="21" s="1"/>
  <c r="Q133" i="19"/>
  <c r="CC4" i="19"/>
  <c r="CC133" i="19" s="1"/>
  <c r="DQ133" i="19"/>
  <c r="GC4" i="19"/>
  <c r="GC133" i="19" s="1"/>
  <c r="DU136" i="19"/>
  <c r="GG136" i="19" s="1"/>
  <c r="DU134" i="19"/>
  <c r="GG134" i="19" s="1"/>
  <c r="DU135" i="19"/>
  <c r="GG135" i="19" s="1"/>
  <c r="L5" i="19"/>
  <c r="BX5" i="19" s="1"/>
  <c r="L42" i="21" s="1"/>
  <c r="AR42" i="21" s="1"/>
  <c r="GL133" i="19"/>
  <c r="HI21" i="19"/>
  <c r="HI31" i="19" s="1"/>
  <c r="DB136" i="19"/>
  <c r="FN136" i="19" s="1"/>
  <c r="DB135" i="19"/>
  <c r="FN135" i="19" s="1"/>
  <c r="DB134" i="19"/>
  <c r="FN134" i="19" s="1"/>
  <c r="V6" i="19"/>
  <c r="CH6" i="19" s="1"/>
  <c r="V47" i="21" s="1"/>
  <c r="BB47" i="21" s="1"/>
  <c r="AF6" i="19"/>
  <c r="CR6" i="19" s="1"/>
  <c r="AF47" i="21" s="1"/>
  <c r="BL47" i="21" s="1"/>
  <c r="P4" i="19"/>
  <c r="O7" i="19"/>
  <c r="CA7" i="19" s="1"/>
  <c r="O52" i="21" s="1"/>
  <c r="AU52" i="21" s="1"/>
  <c r="U7" i="19"/>
  <c r="CG7" i="19" s="1"/>
  <c r="U52" i="21" s="1"/>
  <c r="BA52" i="21" s="1"/>
  <c r="DA136" i="19"/>
  <c r="FM136" i="19" s="1"/>
  <c r="DA135" i="19"/>
  <c r="FM135" i="19" s="1"/>
  <c r="DA134" i="19"/>
  <c r="FM134" i="19" s="1"/>
  <c r="Z133" i="19"/>
  <c r="CL4" i="19"/>
  <c r="CL133" i="19" s="1"/>
  <c r="M6" i="19"/>
  <c r="BY6" i="19" s="1"/>
  <c r="M47" i="21" s="1"/>
  <c r="AS47" i="21" s="1"/>
  <c r="U133" i="19"/>
  <c r="CG4" i="19"/>
  <c r="CG133" i="19" s="1"/>
  <c r="DG133" i="19"/>
  <c r="FS4" i="19"/>
  <c r="FS133" i="19" s="1"/>
  <c r="AD135" i="19"/>
  <c r="CP135" i="19" s="1"/>
  <c r="AD136" i="19"/>
  <c r="CP136" i="19" s="1"/>
  <c r="AD134" i="19"/>
  <c r="CP134" i="19" s="1"/>
  <c r="K7" i="19"/>
  <c r="BW7" i="19" s="1"/>
  <c r="K52" i="21" s="1"/>
  <c r="AQ52" i="21" s="1"/>
  <c r="T136" i="19"/>
  <c r="CF136" i="19" s="1"/>
  <c r="T135" i="19"/>
  <c r="CF135" i="19" s="1"/>
  <c r="T134" i="19"/>
  <c r="CF134" i="19" s="1"/>
  <c r="P5" i="19"/>
  <c r="CB5" i="19" s="1"/>
  <c r="P42" i="21" s="1"/>
  <c r="AV42" i="21" s="1"/>
  <c r="DK134" i="19"/>
  <c r="FW134" i="19" s="1"/>
  <c r="DK135" i="19"/>
  <c r="FW135" i="19" s="1"/>
  <c r="DK136" i="19"/>
  <c r="FW136" i="19" s="1"/>
  <c r="G6" i="19"/>
  <c r="BS6" i="19" s="1"/>
  <c r="G47" i="21" s="1"/>
  <c r="AM47" i="21" s="1"/>
  <c r="G5" i="19"/>
  <c r="BS5" i="19" s="1"/>
  <c r="G42" i="21" s="1"/>
  <c r="AM42" i="21" s="1"/>
  <c r="DH4" i="19"/>
  <c r="DB15" i="19"/>
  <c r="FN15" i="19" s="1"/>
  <c r="DG9" i="19"/>
  <c r="FS9" i="19" s="1"/>
  <c r="DD9" i="19"/>
  <c r="FP9" i="19" s="1"/>
  <c r="CX9" i="19"/>
  <c r="FJ9" i="19" s="1"/>
  <c r="DZ15" i="19"/>
  <c r="GL15" i="19" s="1"/>
  <c r="DV13" i="19"/>
  <c r="GH13" i="19" s="1"/>
  <c r="O15" i="19"/>
  <c r="CA15" i="19" s="1"/>
  <c r="CZ9" i="19"/>
  <c r="FL9" i="19" s="1"/>
  <c r="DV7" i="19"/>
  <c r="GH7" i="19" s="1"/>
  <c r="CW9" i="19"/>
  <c r="FI9" i="19" s="1"/>
  <c r="DL13" i="19"/>
  <c r="FX13" i="19" s="1"/>
  <c r="DB9" i="19"/>
  <c r="FN9" i="19" s="1"/>
  <c r="DK15" i="19"/>
  <c r="FW15" i="19" s="1"/>
  <c r="DC9" i="19"/>
  <c r="FO9" i="19" s="1"/>
  <c r="DD6" i="19"/>
  <c r="FP6" i="19" s="1"/>
  <c r="DK13" i="19"/>
  <c r="FW13" i="19" s="1"/>
  <c r="CY9" i="19"/>
  <c r="FK9" i="19" s="1"/>
  <c r="DW6" i="19"/>
  <c r="GI6" i="19" s="1"/>
  <c r="DB13" i="19"/>
  <c r="FN13" i="19" s="1"/>
  <c r="DI6" i="19"/>
  <c r="FU6" i="19" s="1"/>
  <c r="DH6" i="19"/>
  <c r="FT6" i="19" s="1"/>
  <c r="DV15" i="19"/>
  <c r="GH15" i="19" s="1"/>
  <c r="DE9" i="19"/>
  <c r="FQ9" i="19" s="1"/>
  <c r="DA9" i="19"/>
  <c r="FM9" i="19" s="1"/>
  <c r="DF9" i="19"/>
  <c r="FR9" i="19" s="1"/>
  <c r="DQ13" i="19"/>
  <c r="GC13" i="19" s="1"/>
  <c r="DV6" i="19"/>
  <c r="GH6" i="19" s="1"/>
  <c r="DM6" i="19"/>
  <c r="FY6" i="19" s="1"/>
  <c r="DG7" i="19"/>
  <c r="FS7" i="19" s="1"/>
  <c r="DW4" i="19"/>
  <c r="DM4" i="19"/>
  <c r="DI4" i="19"/>
  <c r="DD4" i="19"/>
  <c r="DR4" i="19"/>
  <c r="DR5" i="19"/>
  <c r="GD5" i="19" s="1"/>
  <c r="Z13" i="19"/>
  <c r="CL13" i="19" s="1"/>
  <c r="AC15" i="19"/>
  <c r="CO15" i="19" s="1"/>
  <c r="DU7" i="19"/>
  <c r="GG7" i="19" s="1"/>
  <c r="U13" i="19"/>
  <c r="CG13" i="19" s="1"/>
  <c r="DM5" i="19"/>
  <c r="FY5" i="19" s="1"/>
  <c r="DC5" i="19"/>
  <c r="FO5" i="19" s="1"/>
  <c r="K13" i="19"/>
  <c r="BW13" i="19" s="1"/>
  <c r="DH5" i="19"/>
  <c r="FT5" i="19" s="1"/>
  <c r="P13" i="19"/>
  <c r="CB13" i="19" s="1"/>
  <c r="K15" i="19"/>
  <c r="BW15" i="19" s="1"/>
  <c r="DC7" i="19"/>
  <c r="FO7" i="19" s="1"/>
  <c r="X15" i="19"/>
  <c r="CJ15" i="19" s="1"/>
  <c r="DP7" i="19"/>
  <c r="GB7" i="19" s="1"/>
  <c r="DD5" i="19"/>
  <c r="FP5" i="19" s="1"/>
  <c r="L13" i="19"/>
  <c r="BX13" i="19" s="1"/>
  <c r="DG5" i="19"/>
  <c r="FS5" i="19" s="1"/>
  <c r="O13" i="19"/>
  <c r="CA13" i="19" s="1"/>
  <c r="I15" i="19"/>
  <c r="BU15" i="19" s="1"/>
  <c r="DA7" i="19"/>
  <c r="FM7" i="19" s="1"/>
  <c r="CV10" i="19"/>
  <c r="FH10" i="19" s="1"/>
  <c r="AJ7" i="24" s="1"/>
  <c r="D14" i="19"/>
  <c r="BP14" i="19" s="1"/>
  <c r="D12" i="19"/>
  <c r="BP12" i="19" s="1"/>
  <c r="G4" i="19"/>
  <c r="M4" i="19"/>
  <c r="AA4" i="19"/>
  <c r="R4" i="19"/>
  <c r="AF4" i="19"/>
  <c r="V4" i="19"/>
  <c r="P9" i="19"/>
  <c r="CB9" i="19" s="1"/>
  <c r="M5" i="19" l="1"/>
  <c r="BY5" i="19" s="1"/>
  <c r="M42" i="21" s="1"/>
  <c r="AS42" i="21" s="1"/>
  <c r="P133" i="19"/>
  <c r="CB4" i="19"/>
  <c r="CB133" i="19" s="1"/>
  <c r="AA6" i="19"/>
  <c r="CM6" i="19" s="1"/>
  <c r="AA47" i="21" s="1"/>
  <c r="BG47" i="21" s="1"/>
  <c r="W6" i="19"/>
  <c r="CI6" i="19" s="1"/>
  <c r="W47" i="21" s="1"/>
  <c r="BC47" i="21" s="1"/>
  <c r="W5" i="19"/>
  <c r="CI5" i="19" s="1"/>
  <c r="W42" i="21" s="1"/>
  <c r="BC42" i="21" s="1"/>
  <c r="DR133" i="19"/>
  <c r="GD4" i="19"/>
  <c r="GD133" i="19" s="1"/>
  <c r="DW133" i="19"/>
  <c r="GI4" i="19"/>
  <c r="GI133" i="19" s="1"/>
  <c r="Z135" i="19"/>
  <c r="CL135" i="19" s="1"/>
  <c r="Z134" i="19"/>
  <c r="CL134" i="19" s="1"/>
  <c r="Z136" i="19"/>
  <c r="CL136" i="19" s="1"/>
  <c r="DQ136" i="19"/>
  <c r="GC136" i="19" s="1"/>
  <c r="DQ135" i="19"/>
  <c r="GC135" i="19" s="1"/>
  <c r="DQ134" i="19"/>
  <c r="GC134" i="19" s="1"/>
  <c r="AE136" i="19"/>
  <c r="CQ136" i="19" s="1"/>
  <c r="AE135" i="19"/>
  <c r="CQ135" i="19" s="1"/>
  <c r="AE134" i="19"/>
  <c r="CQ134" i="19" s="1"/>
  <c r="DL136" i="19"/>
  <c r="FX136" i="19" s="1"/>
  <c r="DL134" i="19"/>
  <c r="FX134" i="19" s="1"/>
  <c r="DL135" i="19"/>
  <c r="FX135" i="19" s="1"/>
  <c r="AB6" i="19"/>
  <c r="CN6" i="19" s="1"/>
  <c r="AB47" i="21" s="1"/>
  <c r="BH47" i="21" s="1"/>
  <c r="R133" i="19"/>
  <c r="CD4" i="19"/>
  <c r="CD133" i="19" s="1"/>
  <c r="AA133" i="19"/>
  <c r="CM4" i="19"/>
  <c r="CM133" i="19" s="1"/>
  <c r="AJ105" i="24"/>
  <c r="AJ61" i="24"/>
  <c r="AJ35" i="24"/>
  <c r="AJ78" i="24"/>
  <c r="DD133" i="19"/>
  <c r="FP4" i="19"/>
  <c r="FP133" i="19" s="1"/>
  <c r="DH133" i="19"/>
  <c r="FT4" i="19"/>
  <c r="FT133" i="19" s="1"/>
  <c r="DG134" i="19"/>
  <c r="FS134" i="19" s="1"/>
  <c r="DG136" i="19"/>
  <c r="FS136" i="19" s="1"/>
  <c r="DG135" i="19"/>
  <c r="FS135" i="19" s="1"/>
  <c r="AF7" i="19"/>
  <c r="CR7" i="19" s="1"/>
  <c r="AF52" i="21" s="1"/>
  <c r="BL52" i="21" s="1"/>
  <c r="Q135" i="19"/>
  <c r="CC135" i="19" s="1"/>
  <c r="Q136" i="19"/>
  <c r="CC136" i="19" s="1"/>
  <c r="Q134" i="19"/>
  <c r="CC134" i="19" s="1"/>
  <c r="DV134" i="19"/>
  <c r="GH134" i="19" s="1"/>
  <c r="DV135" i="19"/>
  <c r="GH135" i="19" s="1"/>
  <c r="DV136" i="19"/>
  <c r="GH136" i="19" s="1"/>
  <c r="M133" i="19"/>
  <c r="BY4" i="19"/>
  <c r="BY133" i="19" s="1"/>
  <c r="M7" i="19"/>
  <c r="BY7" i="19" s="1"/>
  <c r="M52" i="21" s="1"/>
  <c r="AS52" i="21" s="1"/>
  <c r="V5" i="19"/>
  <c r="CH5" i="19" s="1"/>
  <c r="V42" i="21" s="1"/>
  <c r="BB42" i="21" s="1"/>
  <c r="K6" i="19"/>
  <c r="BW6" i="19" s="1"/>
  <c r="K47" i="21" s="1"/>
  <c r="AQ47" i="21" s="1"/>
  <c r="DC6" i="19"/>
  <c r="FO6" i="19" s="1"/>
  <c r="L134" i="19"/>
  <c r="BX134" i="19" s="1"/>
  <c r="L136" i="19"/>
  <c r="BX136" i="19" s="1"/>
  <c r="L135" i="19"/>
  <c r="BX135" i="19" s="1"/>
  <c r="AG6" i="19"/>
  <c r="CS6" i="19" s="1"/>
  <c r="AG47" i="21" s="1"/>
  <c r="BM47" i="21" s="1"/>
  <c r="AG7" i="19"/>
  <c r="CS7" i="19" s="1"/>
  <c r="AG52" i="21" s="1"/>
  <c r="BM52" i="21" s="1"/>
  <c r="G133" i="19"/>
  <c r="BS4" i="19"/>
  <c r="BS133" i="19" s="1"/>
  <c r="DI133" i="19"/>
  <c r="FU4" i="19"/>
  <c r="FU133" i="19" s="1"/>
  <c r="U136" i="19"/>
  <c r="CG136" i="19" s="1"/>
  <c r="U135" i="19"/>
  <c r="CG135" i="19" s="1"/>
  <c r="U134" i="19"/>
  <c r="CG134" i="19" s="1"/>
  <c r="AF5" i="19"/>
  <c r="CR5" i="19" s="1"/>
  <c r="AF42" i="21" s="1"/>
  <c r="BL42" i="21" s="1"/>
  <c r="V7" i="19"/>
  <c r="CH7" i="19" s="1"/>
  <c r="V52" i="21" s="1"/>
  <c r="BB52" i="21" s="1"/>
  <c r="AA7" i="19"/>
  <c r="CM7" i="19" s="1"/>
  <c r="AA52" i="21" s="1"/>
  <c r="BG52" i="21" s="1"/>
  <c r="V133" i="19"/>
  <c r="CH4" i="19"/>
  <c r="CH133" i="19" s="1"/>
  <c r="Q7" i="19"/>
  <c r="CC7" i="19" s="1"/>
  <c r="Q52" i="21" s="1"/>
  <c r="AW52" i="21" s="1"/>
  <c r="R5" i="19"/>
  <c r="CD5" i="19" s="1"/>
  <c r="R42" i="21" s="1"/>
  <c r="AX42" i="21" s="1"/>
  <c r="AF133" i="19"/>
  <c r="CR4" i="19"/>
  <c r="CR133" i="19" s="1"/>
  <c r="FY4" i="19"/>
  <c r="FY133" i="19" s="1"/>
  <c r="DM133" i="19"/>
  <c r="DC136" i="19"/>
  <c r="FO136" i="19" s="1"/>
  <c r="DC135" i="19"/>
  <c r="FO135" i="19" s="1"/>
  <c r="DC134" i="19"/>
  <c r="FO134" i="19" s="1"/>
  <c r="H6" i="19"/>
  <c r="BT6" i="19" s="1"/>
  <c r="H47" i="21" s="1"/>
  <c r="AN47" i="21" s="1"/>
  <c r="H5" i="19"/>
  <c r="BT5" i="19" s="1"/>
  <c r="H42" i="21" s="1"/>
  <c r="AN42" i="21" s="1"/>
  <c r="DH9" i="19"/>
  <c r="FT9" i="19" s="1"/>
  <c r="DS6" i="19"/>
  <c r="GE6" i="19" s="1"/>
  <c r="DU15" i="19"/>
  <c r="GG15" i="19" s="1"/>
  <c r="CV12" i="19"/>
  <c r="FH12" i="19" s="1"/>
  <c r="DC15" i="19"/>
  <c r="FO15" i="19" s="1"/>
  <c r="CY6" i="19"/>
  <c r="FK6" i="19" s="1"/>
  <c r="CV14" i="19"/>
  <c r="FH14" i="19" s="1"/>
  <c r="DC13" i="19"/>
  <c r="FO13" i="19" s="1"/>
  <c r="DE6" i="19"/>
  <c r="FQ6" i="19" s="1"/>
  <c r="DR13" i="19"/>
  <c r="GD13" i="19" s="1"/>
  <c r="DX6" i="19"/>
  <c r="GJ6" i="19" s="1"/>
  <c r="DD13" i="19"/>
  <c r="FP13" i="19" s="1"/>
  <c r="DR6" i="19"/>
  <c r="GD6" i="19" s="1"/>
  <c r="DG15" i="19"/>
  <c r="FS15" i="19" s="1"/>
  <c r="DA15" i="19"/>
  <c r="FM15" i="19" s="1"/>
  <c r="DH13" i="19"/>
  <c r="FT13" i="19" s="1"/>
  <c r="DM13" i="19"/>
  <c r="FY13" i="19" s="1"/>
  <c r="DG13" i="19"/>
  <c r="FS13" i="19" s="1"/>
  <c r="DP15" i="19"/>
  <c r="GB15" i="19" s="1"/>
  <c r="DD7" i="19"/>
  <c r="FP7" i="19" s="1"/>
  <c r="DE4" i="19"/>
  <c r="DJ4" i="19"/>
  <c r="CY4" i="19"/>
  <c r="DN4" i="19"/>
  <c r="DX4" i="19"/>
  <c r="DS4" i="19"/>
  <c r="T15" i="19"/>
  <c r="CF15" i="19" s="1"/>
  <c r="DL7" i="19"/>
  <c r="FX7" i="19" s="1"/>
  <c r="AE15" i="19"/>
  <c r="CQ15" i="19" s="1"/>
  <c r="DW7" i="19"/>
  <c r="GI7" i="19" s="1"/>
  <c r="DR7" i="19"/>
  <c r="GD7" i="19" s="1"/>
  <c r="Z15" i="19"/>
  <c r="CL15" i="19" s="1"/>
  <c r="DN5" i="19"/>
  <c r="FZ5" i="19" s="1"/>
  <c r="V13" i="19"/>
  <c r="CH13" i="19" s="1"/>
  <c r="Y15" i="19"/>
  <c r="CK15" i="19" s="1"/>
  <c r="DQ7" i="19"/>
  <c r="GC7" i="19" s="1"/>
  <c r="DJ5" i="19"/>
  <c r="FV5" i="19" s="1"/>
  <c r="R13" i="19"/>
  <c r="CD13" i="19" s="1"/>
  <c r="DW5" i="19"/>
  <c r="GI5" i="19" s="1"/>
  <c r="AE13" i="19"/>
  <c r="CQ13" i="19" s="1"/>
  <c r="P15" i="19"/>
  <c r="CB15" i="19" s="1"/>
  <c r="DH7" i="19"/>
  <c r="FT7" i="19" s="1"/>
  <c r="DX5" i="19"/>
  <c r="GJ5" i="19" s="1"/>
  <c r="AF13" i="19"/>
  <c r="CR13" i="19" s="1"/>
  <c r="M13" i="19"/>
  <c r="BY13" i="19" s="1"/>
  <c r="DE5" i="19"/>
  <c r="FQ5" i="19" s="1"/>
  <c r="AB4" i="19"/>
  <c r="AG4" i="19"/>
  <c r="H4" i="19"/>
  <c r="W4" i="19"/>
  <c r="Q9" i="19"/>
  <c r="CC9" i="19" s="1"/>
  <c r="AF135" i="19" l="1"/>
  <c r="CR135" i="19" s="1"/>
  <c r="AF136" i="19"/>
  <c r="CR136" i="19" s="1"/>
  <c r="AF134" i="19"/>
  <c r="CR134" i="19" s="1"/>
  <c r="AB5" i="19"/>
  <c r="CN5" i="19" s="1"/>
  <c r="AB42" i="21" s="1"/>
  <c r="BH42" i="21" s="1"/>
  <c r="DS133" i="19"/>
  <c r="GE4" i="19"/>
  <c r="GE133" i="19" s="1"/>
  <c r="FV4" i="19"/>
  <c r="FV133" i="19" s="1"/>
  <c r="DJ133" i="19"/>
  <c r="V135" i="19"/>
  <c r="CH135" i="19" s="1"/>
  <c r="V136" i="19"/>
  <c r="CH136" i="19" s="1"/>
  <c r="V134" i="19"/>
  <c r="CH134" i="19" s="1"/>
  <c r="DH134" i="19"/>
  <c r="FT134" i="19" s="1"/>
  <c r="DH135" i="19"/>
  <c r="FT135" i="19" s="1"/>
  <c r="DH136" i="19"/>
  <c r="FT136" i="19" s="1"/>
  <c r="AA136" i="19"/>
  <c r="CM136" i="19" s="1"/>
  <c r="AA134" i="19"/>
  <c r="CM134" i="19" s="1"/>
  <c r="AA135" i="19"/>
  <c r="CM135" i="19" s="1"/>
  <c r="M136" i="19"/>
  <c r="BY136" i="19" s="1"/>
  <c r="M135" i="19"/>
  <c r="BY135" i="19" s="1"/>
  <c r="M134" i="19"/>
  <c r="BY134" i="19" s="1"/>
  <c r="W133" i="19"/>
  <c r="CI4" i="19"/>
  <c r="CI133" i="19" s="1"/>
  <c r="DX133" i="19"/>
  <c r="GJ4" i="19"/>
  <c r="GJ133" i="19" s="1"/>
  <c r="DE133" i="19"/>
  <c r="FQ4" i="19"/>
  <c r="FQ133" i="19" s="1"/>
  <c r="DI136" i="19"/>
  <c r="FU136" i="19" s="1"/>
  <c r="DI135" i="19"/>
  <c r="FU135" i="19" s="1"/>
  <c r="DI134" i="19"/>
  <c r="FU134" i="19" s="1"/>
  <c r="DD136" i="19"/>
  <c r="FP136" i="19" s="1"/>
  <c r="DD135" i="19"/>
  <c r="FP135" i="19" s="1"/>
  <c r="DD134" i="19"/>
  <c r="FP134" i="19" s="1"/>
  <c r="R135" i="19"/>
  <c r="CD135" i="19" s="1"/>
  <c r="R136" i="19"/>
  <c r="CD136" i="19" s="1"/>
  <c r="R134" i="19"/>
  <c r="CD134" i="19" s="1"/>
  <c r="H133" i="19"/>
  <c r="BT4" i="19"/>
  <c r="BT133" i="19" s="1"/>
  <c r="G7" i="19"/>
  <c r="BS7" i="19" s="1"/>
  <c r="G52" i="21" s="1"/>
  <c r="AM52" i="21" s="1"/>
  <c r="AB7" i="19"/>
  <c r="CN7" i="19" s="1"/>
  <c r="AB52" i="21" s="1"/>
  <c r="BH52" i="21" s="1"/>
  <c r="AG133" i="19"/>
  <c r="CS4" i="19"/>
  <c r="CS133" i="19" s="1"/>
  <c r="DN133" i="19"/>
  <c r="FZ4" i="19"/>
  <c r="FZ133" i="19" s="1"/>
  <c r="DM134" i="19"/>
  <c r="FY134" i="19" s="1"/>
  <c r="DM135" i="19"/>
  <c r="FY135" i="19" s="1"/>
  <c r="DM136" i="19"/>
  <c r="FY136" i="19" s="1"/>
  <c r="G136" i="19"/>
  <c r="BS136" i="19" s="1"/>
  <c r="G134" i="19"/>
  <c r="BS134" i="19" s="1"/>
  <c r="G135" i="19"/>
  <c r="BS135" i="19" s="1"/>
  <c r="DW135" i="19"/>
  <c r="GI135" i="19" s="1"/>
  <c r="DW136" i="19"/>
  <c r="GI136" i="19" s="1"/>
  <c r="DW134" i="19"/>
  <c r="GI134" i="19" s="1"/>
  <c r="P136" i="19"/>
  <c r="CB136" i="19" s="1"/>
  <c r="P135" i="19"/>
  <c r="CB135" i="19" s="1"/>
  <c r="P134" i="19"/>
  <c r="CB134" i="19" s="1"/>
  <c r="AB133" i="19"/>
  <c r="CN4" i="19"/>
  <c r="CN133" i="19" s="1"/>
  <c r="Q5" i="19"/>
  <c r="CC5" i="19" s="1"/>
  <c r="Q42" i="21" s="1"/>
  <c r="AW42" i="21" s="1"/>
  <c r="DI5" i="19"/>
  <c r="FU5" i="19" s="1"/>
  <c r="CY133" i="19"/>
  <c r="FK4" i="19"/>
  <c r="FK133" i="19" s="1"/>
  <c r="AG5" i="19"/>
  <c r="CS5" i="19" s="1"/>
  <c r="AG42" i="21" s="1"/>
  <c r="BM42" i="21" s="1"/>
  <c r="DR136" i="19"/>
  <c r="GD136" i="19" s="1"/>
  <c r="DR135" i="19"/>
  <c r="GD135" i="19" s="1"/>
  <c r="DR134" i="19"/>
  <c r="GD134" i="19" s="1"/>
  <c r="DX13" i="19"/>
  <c r="GJ13" i="19" s="1"/>
  <c r="DJ6" i="19"/>
  <c r="FV6" i="19" s="1"/>
  <c r="DM7" i="19"/>
  <c r="FY7" i="19" s="1"/>
  <c r="DY6" i="19"/>
  <c r="GK6" i="19" s="1"/>
  <c r="DW15" i="19"/>
  <c r="GI15" i="19" s="1"/>
  <c r="DH15" i="19"/>
  <c r="FT15" i="19" s="1"/>
  <c r="DO6" i="19"/>
  <c r="GA6" i="19" s="1"/>
  <c r="U15" i="19"/>
  <c r="CG15" i="19" s="1"/>
  <c r="DT6" i="19"/>
  <c r="GF6" i="19" s="1"/>
  <c r="DL15" i="19"/>
  <c r="FX15" i="19" s="1"/>
  <c r="CZ6" i="19"/>
  <c r="FL6" i="19" s="1"/>
  <c r="DN7" i="19"/>
  <c r="FZ7" i="19" s="1"/>
  <c r="DJ13" i="19"/>
  <c r="FV13" i="19" s="1"/>
  <c r="DR15" i="19"/>
  <c r="GD15" i="19" s="1"/>
  <c r="DN6" i="19"/>
  <c r="FZ6" i="19" s="1"/>
  <c r="DW13" i="19"/>
  <c r="GI13" i="19" s="1"/>
  <c r="DN13" i="19"/>
  <c r="FZ13" i="19" s="1"/>
  <c r="R15" i="19"/>
  <c r="CD15" i="19" s="1"/>
  <c r="DQ15" i="19"/>
  <c r="GC15" i="19" s="1"/>
  <c r="DI9" i="19"/>
  <c r="FU9" i="19" s="1"/>
  <c r="DE13" i="19"/>
  <c r="FQ13" i="19" s="1"/>
  <c r="L15" i="19"/>
  <c r="BX15" i="19" s="1"/>
  <c r="V15" i="19"/>
  <c r="CH15" i="19" s="1"/>
  <c r="DJ7" i="19"/>
  <c r="FV7" i="19" s="1"/>
  <c r="DO4" i="19"/>
  <c r="DY4" i="19"/>
  <c r="DT4" i="19"/>
  <c r="CZ4" i="19"/>
  <c r="CY5" i="19"/>
  <c r="FK5" i="19" s="1"/>
  <c r="G13" i="19"/>
  <c r="BS13" i="19" s="1"/>
  <c r="CZ5" i="19"/>
  <c r="FL5" i="19" s="1"/>
  <c r="H13" i="19"/>
  <c r="BT13" i="19" s="1"/>
  <c r="M15" i="19"/>
  <c r="BY15" i="19" s="1"/>
  <c r="DE7" i="19"/>
  <c r="FQ7" i="19" s="1"/>
  <c r="Q15" i="19"/>
  <c r="CC15" i="19" s="1"/>
  <c r="DI7" i="19"/>
  <c r="FU7" i="19" s="1"/>
  <c r="DT5" i="19"/>
  <c r="GF5" i="19" s="1"/>
  <c r="AB13" i="19"/>
  <c r="CN13" i="19" s="1"/>
  <c r="AA15" i="19"/>
  <c r="CM15" i="19" s="1"/>
  <c r="DS7" i="19"/>
  <c r="GE7" i="19" s="1"/>
  <c r="DS5" i="19"/>
  <c r="GE5" i="19" s="1"/>
  <c r="AA13" i="19"/>
  <c r="CM13" i="19" s="1"/>
  <c r="AG13" i="19"/>
  <c r="CS13" i="19" s="1"/>
  <c r="DY5" i="19"/>
  <c r="GK5" i="19" s="1"/>
  <c r="G15" i="19"/>
  <c r="BS15" i="19" s="1"/>
  <c r="CY7" i="19"/>
  <c r="FK7" i="19" s="1"/>
  <c r="R9" i="19"/>
  <c r="CD9" i="19" s="1"/>
  <c r="DO133" i="19" l="1"/>
  <c r="GA4" i="19"/>
  <c r="GA133" i="19" s="1"/>
  <c r="H7" i="19"/>
  <c r="BT7" i="19" s="1"/>
  <c r="H52" i="21" s="1"/>
  <c r="AN52" i="21" s="1"/>
  <c r="DX135" i="19"/>
  <c r="GJ135" i="19" s="1"/>
  <c r="DX136" i="19"/>
  <c r="GJ136" i="19" s="1"/>
  <c r="DX134" i="19"/>
  <c r="GJ134" i="19" s="1"/>
  <c r="CZ133" i="19"/>
  <c r="FL4" i="19"/>
  <c r="FL133" i="19" s="1"/>
  <c r="AB135" i="19"/>
  <c r="CN135" i="19" s="1"/>
  <c r="AB134" i="19"/>
  <c r="CN134" i="19" s="1"/>
  <c r="AB136" i="19"/>
  <c r="CN136" i="19" s="1"/>
  <c r="DN134" i="19"/>
  <c r="FZ134" i="19" s="1"/>
  <c r="DN136" i="19"/>
  <c r="FZ136" i="19" s="1"/>
  <c r="DN135" i="19"/>
  <c r="FZ135" i="19" s="1"/>
  <c r="H134" i="19"/>
  <c r="BT134" i="19" s="1"/>
  <c r="H136" i="19"/>
  <c r="BT136" i="19" s="1"/>
  <c r="H135" i="19"/>
  <c r="BT135" i="19" s="1"/>
  <c r="W134" i="19"/>
  <c r="CI134" i="19" s="1"/>
  <c r="W136" i="19"/>
  <c r="CI136" i="19" s="1"/>
  <c r="W135" i="19"/>
  <c r="CI135" i="19" s="1"/>
  <c r="DS134" i="19"/>
  <c r="GE134" i="19" s="1"/>
  <c r="DS136" i="19"/>
  <c r="GE136" i="19" s="1"/>
  <c r="DS135" i="19"/>
  <c r="GE135" i="19" s="1"/>
  <c r="CY135" i="19"/>
  <c r="FK135" i="19" s="1"/>
  <c r="CY136" i="19"/>
  <c r="FK136" i="19" s="1"/>
  <c r="CY134" i="19"/>
  <c r="FK134" i="19" s="1"/>
  <c r="DT133" i="19"/>
  <c r="GF4" i="19"/>
  <c r="GF133" i="19" s="1"/>
  <c r="AG134" i="19"/>
  <c r="CS134" i="19" s="1"/>
  <c r="AG136" i="19"/>
  <c r="CS136" i="19" s="1"/>
  <c r="AG135" i="19"/>
  <c r="CS135" i="19" s="1"/>
  <c r="DY133" i="19"/>
  <c r="GK4" i="19"/>
  <c r="GK133" i="19" s="1"/>
  <c r="Q13" i="19"/>
  <c r="CC13" i="19" s="1"/>
  <c r="DI13" i="19"/>
  <c r="FU13" i="19" s="1"/>
  <c r="DE134" i="19"/>
  <c r="FQ134" i="19" s="1"/>
  <c r="DE135" i="19"/>
  <c r="FQ135" i="19" s="1"/>
  <c r="DE136" i="19"/>
  <c r="FQ136" i="19" s="1"/>
  <c r="DJ135" i="19"/>
  <c r="FV135" i="19" s="1"/>
  <c r="DJ136" i="19"/>
  <c r="FV136" i="19" s="1"/>
  <c r="DJ134" i="19"/>
  <c r="FV134" i="19" s="1"/>
  <c r="DI15" i="19"/>
  <c r="FU15" i="19" s="1"/>
  <c r="DS15" i="19"/>
  <c r="GE15" i="19" s="1"/>
  <c r="DM15" i="19"/>
  <c r="FY15" i="19" s="1"/>
  <c r="DJ9" i="19"/>
  <c r="FV9" i="19" s="1"/>
  <c r="DN15" i="19"/>
  <c r="FZ15" i="19" s="1"/>
  <c r="CY15" i="19"/>
  <c r="FK15" i="19" s="1"/>
  <c r="DT13" i="19"/>
  <c r="GF13" i="19" s="1"/>
  <c r="DE15" i="19"/>
  <c r="FQ15" i="19" s="1"/>
  <c r="DJ15" i="19"/>
  <c r="FV15" i="19" s="1"/>
  <c r="CZ13" i="19"/>
  <c r="FL13" i="19" s="1"/>
  <c r="DD15" i="19"/>
  <c r="FP15" i="19" s="1"/>
  <c r="DY13" i="19"/>
  <c r="GK13" i="19" s="1"/>
  <c r="DO7" i="19"/>
  <c r="GA7" i="19" s="1"/>
  <c r="DS13" i="19"/>
  <c r="GE13" i="19" s="1"/>
  <c r="CY13" i="19"/>
  <c r="FK13" i="19" s="1"/>
  <c r="AF15" i="19"/>
  <c r="CR15" i="19" s="1"/>
  <c r="DX7" i="19"/>
  <c r="GJ7" i="19" s="1"/>
  <c r="DO5" i="19"/>
  <c r="GA5" i="19" s="1"/>
  <c r="W13" i="19"/>
  <c r="CI13" i="19" s="1"/>
  <c r="S9" i="19"/>
  <c r="CE9" i="19" s="1"/>
  <c r="CZ135" i="19" l="1"/>
  <c r="FL135" i="19" s="1"/>
  <c r="CZ136" i="19"/>
  <c r="FL136" i="19" s="1"/>
  <c r="CZ134" i="19"/>
  <c r="FL134" i="19" s="1"/>
  <c r="DT135" i="19"/>
  <c r="GF135" i="19" s="1"/>
  <c r="DT134" i="19"/>
  <c r="GF134" i="19" s="1"/>
  <c r="DT136" i="19"/>
  <c r="GF136" i="19" s="1"/>
  <c r="DY135" i="19"/>
  <c r="GK135" i="19" s="1"/>
  <c r="DY134" i="19"/>
  <c r="GK134" i="19" s="1"/>
  <c r="DY136" i="19"/>
  <c r="GK136" i="19" s="1"/>
  <c r="W7" i="19"/>
  <c r="CI7" i="19" s="1"/>
  <c r="W52" i="21" s="1"/>
  <c r="BC52" i="21" s="1"/>
  <c r="DO135" i="19"/>
  <c r="GA135" i="19" s="1"/>
  <c r="DO136" i="19"/>
  <c r="GA136" i="19" s="1"/>
  <c r="DO134" i="19"/>
  <c r="GA134" i="19" s="1"/>
  <c r="DO13" i="19"/>
  <c r="GA13" i="19" s="1"/>
  <c r="DK9" i="19"/>
  <c r="FW9" i="19" s="1"/>
  <c r="DX15" i="19"/>
  <c r="GJ15" i="19" s="1"/>
  <c r="AB15" i="19"/>
  <c r="CN15" i="19" s="1"/>
  <c r="DT7" i="19"/>
  <c r="GF7" i="19" s="1"/>
  <c r="H15" i="19"/>
  <c r="BT15" i="19" s="1"/>
  <c r="CZ7" i="19"/>
  <c r="FL7" i="19" s="1"/>
  <c r="AG15" i="19"/>
  <c r="CS15" i="19" s="1"/>
  <c r="DY7" i="19"/>
  <c r="GK7" i="19" s="1"/>
  <c r="T9" i="19"/>
  <c r="CF9" i="19" s="1"/>
  <c r="W15" i="19" l="1"/>
  <c r="CI15" i="19" s="1"/>
  <c r="DO15" i="19"/>
  <c r="GA15" i="19" s="1"/>
  <c r="DL9" i="19"/>
  <c r="FX9" i="19" s="1"/>
  <c r="DY15" i="19"/>
  <c r="GK15" i="19" s="1"/>
  <c r="CZ15" i="19"/>
  <c r="FL15" i="19" s="1"/>
  <c r="DT15" i="19"/>
  <c r="GF15" i="19" s="1"/>
  <c r="U9" i="19"/>
  <c r="CG9" i="19" s="1"/>
  <c r="DM9" i="19" l="1"/>
  <c r="FY9" i="19" s="1"/>
  <c r="V9" i="19"/>
  <c r="CH9" i="19" s="1"/>
  <c r="DN9" i="19" l="1"/>
  <c r="FZ9" i="19" s="1"/>
  <c r="W9" i="19"/>
  <c r="CI9" i="19" s="1"/>
  <c r="DO9" i="19" l="1"/>
  <c r="GA9" i="19" s="1"/>
  <c r="X9" i="19"/>
  <c r="CJ9" i="19" s="1"/>
  <c r="DP9" i="19" l="1"/>
  <c r="GB9" i="19" s="1"/>
  <c r="Y9" i="19"/>
  <c r="CK9" i="19" s="1"/>
  <c r="DQ9" i="19" l="1"/>
  <c r="GC9" i="19" s="1"/>
  <c r="Z9" i="19"/>
  <c r="CL9" i="19" s="1"/>
  <c r="DR9" i="19" l="1"/>
  <c r="GD9" i="19" s="1"/>
  <c r="AA9" i="19"/>
  <c r="CM9" i="19" s="1"/>
  <c r="DS9" i="19" l="1"/>
  <c r="GE9" i="19" s="1"/>
  <c r="AB9" i="19"/>
  <c r="CN9" i="19" s="1"/>
  <c r="X4" i="20"/>
  <c r="DT9" i="19" l="1"/>
  <c r="GF9" i="19" s="1"/>
  <c r="X5" i="20"/>
  <c r="X37" i="21" s="1"/>
  <c r="S4" i="20"/>
  <c r="BD4" i="20"/>
  <c r="AC4" i="20"/>
  <c r="AH4" i="20"/>
  <c r="N4" i="20"/>
  <c r="AC9" i="19"/>
  <c r="CO9" i="19" s="1"/>
  <c r="D4" i="20"/>
  <c r="BS35" i="20" s="1"/>
  <c r="BS21" i="20" l="1"/>
  <c r="C20" i="17"/>
  <c r="D5" i="20"/>
  <c r="D37" i="21" s="1"/>
  <c r="S5" i="20"/>
  <c r="S37" i="21" s="1"/>
  <c r="DU9" i="19"/>
  <c r="GG9" i="19" s="1"/>
  <c r="AH5" i="20"/>
  <c r="AC5" i="20"/>
  <c r="AC37" i="21" s="1"/>
  <c r="N5" i="20"/>
  <c r="N37" i="21" s="1"/>
  <c r="BN4" i="20"/>
  <c r="BI4" i="20"/>
  <c r="AT4" i="20"/>
  <c r="AJ4" i="20"/>
  <c r="B20" i="17" s="1"/>
  <c r="AY4" i="20"/>
  <c r="AD9" i="19"/>
  <c r="CP9" i="19" s="1"/>
  <c r="AH37" i="21" l="1"/>
  <c r="BR11" i="20"/>
  <c r="CA11" i="20"/>
  <c r="CN11" i="20" s="1"/>
  <c r="D20" i="17"/>
  <c r="DV9" i="19"/>
  <c r="GH9" i="19" s="1"/>
  <c r="D6" i="20"/>
  <c r="AE9" i="19"/>
  <c r="CQ9" i="19" s="1"/>
  <c r="DW9" i="19" l="1"/>
  <c r="GI9" i="19" s="1"/>
  <c r="N6" i="20"/>
  <c r="AJ6" i="20"/>
  <c r="D14" i="20"/>
  <c r="AF9" i="19"/>
  <c r="CR9" i="19" s="1"/>
  <c r="AJ14" i="20" l="1"/>
  <c r="DX9" i="19"/>
  <c r="GJ9" i="19" s="1"/>
  <c r="AG9" i="19"/>
  <c r="CS9" i="19" s="1"/>
  <c r="DY9" i="19" l="1"/>
  <c r="GK9" i="19" s="1"/>
  <c r="AH9" i="19"/>
  <c r="GQ16" i="19" l="1"/>
  <c r="CT9" i="19"/>
  <c r="DZ9" i="19"/>
  <c r="GL9" i="19" s="1"/>
  <c r="AJ5" i="20" l="1"/>
  <c r="BN5" i="20"/>
  <c r="BN37" i="21" s="1"/>
  <c r="AH6" i="20"/>
  <c r="BZ8" i="20" l="1"/>
  <c r="CM8" i="20" s="1"/>
  <c r="AJ37" i="21"/>
  <c r="AH14" i="20"/>
  <c r="BN6" i="20"/>
  <c r="BN14" i="20" l="1"/>
  <c r="D11" i="19" l="1"/>
  <c r="BP11" i="19" s="1"/>
  <c r="K10" i="20" l="1"/>
  <c r="CV11" i="19"/>
  <c r="FH11" i="19" s="1"/>
  <c r="D46" i="20"/>
  <c r="AF10" i="19"/>
  <c r="CR10" i="19" s="1"/>
  <c r="X10" i="19"/>
  <c r="CJ10" i="19" s="1"/>
  <c r="L10" i="19"/>
  <c r="BX10" i="19" s="1"/>
  <c r="H10" i="19"/>
  <c r="BT10" i="19" s="1"/>
  <c r="AE10" i="19"/>
  <c r="CQ10" i="19" s="1"/>
  <c r="W10" i="19"/>
  <c r="CI10" i="19" s="1"/>
  <c r="O10" i="19"/>
  <c r="CA10" i="19" s="1"/>
  <c r="G10" i="19"/>
  <c r="BS10" i="19" s="1"/>
  <c r="AH10" i="19"/>
  <c r="CT10" i="19" s="1"/>
  <c r="Z10" i="19"/>
  <c r="CL10" i="19" s="1"/>
  <c r="V10" i="19"/>
  <c r="CH10" i="19" s="1"/>
  <c r="R10" i="19"/>
  <c r="CD10" i="19" s="1"/>
  <c r="N10" i="19"/>
  <c r="BZ10" i="19" s="1"/>
  <c r="J10" i="19"/>
  <c r="BV10" i="19" s="1"/>
  <c r="F10" i="19"/>
  <c r="BR10" i="19" s="1"/>
  <c r="AB10" i="19"/>
  <c r="CN10" i="19" s="1"/>
  <c r="T10" i="19"/>
  <c r="CF10" i="19" s="1"/>
  <c r="P10" i="19"/>
  <c r="CB10" i="19" s="1"/>
  <c r="E10" i="19"/>
  <c r="BQ10" i="19" s="1"/>
  <c r="AA10" i="19"/>
  <c r="CM10" i="19" s="1"/>
  <c r="S10" i="19"/>
  <c r="CE10" i="19" s="1"/>
  <c r="K10" i="19"/>
  <c r="BW10" i="19" s="1"/>
  <c r="AD10" i="19"/>
  <c r="CP10" i="19" s="1"/>
  <c r="AG10" i="19"/>
  <c r="CS10" i="19" s="1"/>
  <c r="AC10" i="19"/>
  <c r="CO10" i="19" s="1"/>
  <c r="Y10" i="19"/>
  <c r="CK10" i="19" s="1"/>
  <c r="U10" i="19"/>
  <c r="CG10" i="19" s="1"/>
  <c r="Q10" i="19"/>
  <c r="CC10" i="19" s="1"/>
  <c r="M10" i="19"/>
  <c r="BY10" i="19" s="1"/>
  <c r="I10" i="19"/>
  <c r="BU10" i="19" s="1"/>
  <c r="E10" i="20"/>
  <c r="F10" i="20"/>
  <c r="G10" i="20"/>
  <c r="H10" i="20"/>
  <c r="I10" i="20"/>
  <c r="J10" i="20"/>
  <c r="K7" i="20"/>
  <c r="AQ10" i="20"/>
  <c r="K11" i="20"/>
  <c r="K7" i="24" s="1"/>
  <c r="L10" i="20"/>
  <c r="D39" i="20"/>
  <c r="K105" i="24" l="1"/>
  <c r="K61" i="24"/>
  <c r="K78" i="24"/>
  <c r="K35" i="24"/>
  <c r="D17" i="20"/>
  <c r="AQ11" i="20"/>
  <c r="D28" i="20"/>
  <c r="AQ7" i="20"/>
  <c r="D8" i="20"/>
  <c r="Y12" i="19"/>
  <c r="CK12" i="19" s="1"/>
  <c r="Y14" i="19"/>
  <c r="CK14" i="19" s="1"/>
  <c r="DQ10" i="19"/>
  <c r="GC10" i="19" s="1"/>
  <c r="AC12" i="19"/>
  <c r="CO12" i="19" s="1"/>
  <c r="AC14" i="19"/>
  <c r="CO14" i="19" s="1"/>
  <c r="DU10" i="19"/>
  <c r="GG10" i="19" s="1"/>
  <c r="U12" i="19"/>
  <c r="CG12" i="19" s="1"/>
  <c r="U14" i="19"/>
  <c r="CG14" i="19" s="1"/>
  <c r="DM10" i="19"/>
  <c r="FY10" i="19" s="1"/>
  <c r="DV10" i="19"/>
  <c r="GH10" i="19" s="1"/>
  <c r="AD12" i="19"/>
  <c r="CP12" i="19" s="1"/>
  <c r="AD14" i="19"/>
  <c r="CP14" i="19" s="1"/>
  <c r="E12" i="19"/>
  <c r="BQ12" i="19" s="1"/>
  <c r="E14" i="19"/>
  <c r="BQ14" i="19" s="1"/>
  <c r="CW10" i="19"/>
  <c r="FI10" i="19" s="1"/>
  <c r="CX10" i="19"/>
  <c r="FJ10" i="19" s="1"/>
  <c r="F12" i="19"/>
  <c r="BR12" i="19" s="1"/>
  <c r="F14" i="19"/>
  <c r="BR14" i="19" s="1"/>
  <c r="V11" i="19"/>
  <c r="CH11" i="19" s="1"/>
  <c r="DN10" i="19"/>
  <c r="FZ10" i="19" s="1"/>
  <c r="V12" i="19"/>
  <c r="CH12" i="19" s="1"/>
  <c r="V14" i="19"/>
  <c r="CH14" i="19" s="1"/>
  <c r="CY10" i="19"/>
  <c r="FK10" i="19" s="1"/>
  <c r="G12" i="19"/>
  <c r="BS12" i="19" s="1"/>
  <c r="G14" i="19"/>
  <c r="BS14" i="19" s="1"/>
  <c r="H11" i="19"/>
  <c r="BT11" i="19" s="1"/>
  <c r="H14" i="19"/>
  <c r="BT14" i="19" s="1"/>
  <c r="CZ10" i="19"/>
  <c r="FL10" i="19" s="1"/>
  <c r="H12" i="19"/>
  <c r="BT12" i="19" s="1"/>
  <c r="DC10" i="19"/>
  <c r="FO10" i="19" s="1"/>
  <c r="AQ7" i="24" s="1"/>
  <c r="K12" i="19"/>
  <c r="BW12" i="19" s="1"/>
  <c r="K14" i="19"/>
  <c r="BW14" i="19" s="1"/>
  <c r="P14" i="19"/>
  <c r="CB14" i="19" s="1"/>
  <c r="DH10" i="19"/>
  <c r="FT10" i="19" s="1"/>
  <c r="P12" i="19"/>
  <c r="CB12" i="19" s="1"/>
  <c r="J11" i="19"/>
  <c r="BV11" i="19" s="1"/>
  <c r="DB10" i="19"/>
  <c r="FN10" i="19" s="1"/>
  <c r="J12" i="19"/>
  <c r="BV12" i="19" s="1"/>
  <c r="J14" i="19"/>
  <c r="BV14" i="19" s="1"/>
  <c r="Z11" i="19"/>
  <c r="CL11" i="19" s="1"/>
  <c r="DR10" i="19"/>
  <c r="GD10" i="19" s="1"/>
  <c r="Z12" i="19"/>
  <c r="CL12" i="19" s="1"/>
  <c r="Z14" i="19"/>
  <c r="CL14" i="19" s="1"/>
  <c r="O11" i="19"/>
  <c r="CA11" i="19" s="1"/>
  <c r="DG10" i="19"/>
  <c r="FS10" i="19" s="1"/>
  <c r="O12" i="19"/>
  <c r="CA12" i="19" s="1"/>
  <c r="O14" i="19"/>
  <c r="CA14" i="19" s="1"/>
  <c r="L11" i="19"/>
  <c r="BX11" i="19" s="1"/>
  <c r="L14" i="19"/>
  <c r="BX14" i="19" s="1"/>
  <c r="DD10" i="19"/>
  <c r="FP10" i="19" s="1"/>
  <c r="L12" i="19"/>
  <c r="BX12" i="19" s="1"/>
  <c r="M11" i="19"/>
  <c r="BY11" i="19" s="1"/>
  <c r="M12" i="19"/>
  <c r="BY12" i="19" s="1"/>
  <c r="M14" i="19"/>
  <c r="BY14" i="19" s="1"/>
  <c r="DE10" i="19"/>
  <c r="FQ10" i="19" s="1"/>
  <c r="T14" i="19"/>
  <c r="CF14" i="19" s="1"/>
  <c r="DL10" i="19"/>
  <c r="FX10" i="19" s="1"/>
  <c r="T12" i="19"/>
  <c r="CF12" i="19" s="1"/>
  <c r="N11" i="19"/>
  <c r="BZ11" i="19" s="1"/>
  <c r="DF10" i="19"/>
  <c r="FR10" i="19" s="1"/>
  <c r="N12" i="19"/>
  <c r="BZ12" i="19" s="1"/>
  <c r="N14" i="19"/>
  <c r="BZ14" i="19" s="1"/>
  <c r="AH11" i="19"/>
  <c r="CT11" i="19" s="1"/>
  <c r="DZ10" i="19"/>
  <c r="GL10" i="19" s="1"/>
  <c r="AH12" i="19"/>
  <c r="CT12" i="19" s="1"/>
  <c r="AH14" i="19"/>
  <c r="CT14" i="19" s="1"/>
  <c r="DO10" i="19"/>
  <c r="GA10" i="19" s="1"/>
  <c r="W12" i="19"/>
  <c r="CI12" i="19" s="1"/>
  <c r="W14" i="19"/>
  <c r="CI14" i="19" s="1"/>
  <c r="X11" i="19"/>
  <c r="CJ11" i="19" s="1"/>
  <c r="X14" i="19"/>
  <c r="CJ14" i="19" s="1"/>
  <c r="DP10" i="19"/>
  <c r="GB10" i="19" s="1"/>
  <c r="X12" i="19"/>
  <c r="CJ12" i="19" s="1"/>
  <c r="I12" i="19"/>
  <c r="BU12" i="19" s="1"/>
  <c r="I14" i="19"/>
  <c r="BU14" i="19" s="1"/>
  <c r="DA10" i="19"/>
  <c r="FM10" i="19" s="1"/>
  <c r="DK10" i="19"/>
  <c r="FW10" i="19" s="1"/>
  <c r="S12" i="19"/>
  <c r="CE12" i="19" s="1"/>
  <c r="S14" i="19"/>
  <c r="CE14" i="19" s="1"/>
  <c r="Q12" i="19"/>
  <c r="CC12" i="19" s="1"/>
  <c r="Q14" i="19"/>
  <c r="CC14" i="19" s="1"/>
  <c r="DI10" i="19"/>
  <c r="FU10" i="19" s="1"/>
  <c r="AG12" i="19"/>
  <c r="CS12" i="19" s="1"/>
  <c r="AG14" i="19"/>
  <c r="CS14" i="19" s="1"/>
  <c r="DY10" i="19"/>
  <c r="GK10" i="19" s="1"/>
  <c r="AA11" i="19"/>
  <c r="CM11" i="19" s="1"/>
  <c r="DS10" i="19"/>
  <c r="GE10" i="19" s="1"/>
  <c r="AA12" i="19"/>
  <c r="CM12" i="19" s="1"/>
  <c r="AA14" i="19"/>
  <c r="CM14" i="19" s="1"/>
  <c r="AB14" i="19"/>
  <c r="CN14" i="19" s="1"/>
  <c r="DT10" i="19"/>
  <c r="GF10" i="19" s="1"/>
  <c r="AB12" i="19"/>
  <c r="CN12" i="19" s="1"/>
  <c r="DJ10" i="19"/>
  <c r="FV10" i="19" s="1"/>
  <c r="R12" i="19"/>
  <c r="CD12" i="19" s="1"/>
  <c r="R14" i="19"/>
  <c r="CD14" i="19" s="1"/>
  <c r="AE11" i="19"/>
  <c r="CQ11" i="19" s="1"/>
  <c r="DW10" i="19"/>
  <c r="GI10" i="19" s="1"/>
  <c r="AE12" i="19"/>
  <c r="CQ12" i="19" s="1"/>
  <c r="AE14" i="19"/>
  <c r="CQ14" i="19" s="1"/>
  <c r="AF11" i="19"/>
  <c r="CR11" i="19" s="1"/>
  <c r="AF14" i="19"/>
  <c r="CR14" i="19" s="1"/>
  <c r="DX10" i="19"/>
  <c r="GJ10" i="19" s="1"/>
  <c r="AF12" i="19"/>
  <c r="CR12" i="19" s="1"/>
  <c r="U11" i="19"/>
  <c r="CG11" i="19" s="1"/>
  <c r="K11" i="19"/>
  <c r="BW11" i="19" s="1"/>
  <c r="E11" i="19"/>
  <c r="BQ11" i="19" s="1"/>
  <c r="T11" i="19"/>
  <c r="CF11" i="19" s="1"/>
  <c r="G11" i="19"/>
  <c r="BS11" i="19" s="1"/>
  <c r="S11" i="19"/>
  <c r="CE11" i="19" s="1"/>
  <c r="W11" i="19"/>
  <c r="CI11" i="19" s="1"/>
  <c r="AD11" i="19"/>
  <c r="CP11" i="19" s="1"/>
  <c r="I11" i="19"/>
  <c r="BU11" i="19" s="1"/>
  <c r="Q11" i="19"/>
  <c r="CC11" i="19" s="1"/>
  <c r="AC11" i="19"/>
  <c r="CO11" i="19" s="1"/>
  <c r="Y11" i="19"/>
  <c r="CK11" i="19" s="1"/>
  <c r="AG11" i="19"/>
  <c r="CS11" i="19" s="1"/>
  <c r="P11" i="19"/>
  <c r="CB11" i="19" s="1"/>
  <c r="AB11" i="19"/>
  <c r="CN11" i="19" s="1"/>
  <c r="F11" i="19"/>
  <c r="BR11" i="19" s="1"/>
  <c r="R11" i="19"/>
  <c r="CD11" i="19" s="1"/>
  <c r="G7" i="20"/>
  <c r="G11" i="20"/>
  <c r="G7" i="24" s="1"/>
  <c r="AM10" i="20"/>
  <c r="J11" i="20"/>
  <c r="J7" i="24" s="1"/>
  <c r="J7" i="20"/>
  <c r="AP10" i="20"/>
  <c r="E7" i="20"/>
  <c r="AK10" i="20"/>
  <c r="E11" i="20"/>
  <c r="E7" i="24" s="1"/>
  <c r="AO10" i="20"/>
  <c r="I7" i="20"/>
  <c r="I11" i="20"/>
  <c r="I7" i="24" s="1"/>
  <c r="F11" i="20"/>
  <c r="F7" i="24" s="1"/>
  <c r="F7" i="20"/>
  <c r="AL10" i="20"/>
  <c r="D16" i="20"/>
  <c r="H7" i="20"/>
  <c r="H11" i="20"/>
  <c r="H7" i="24" s="1"/>
  <c r="AN10" i="20"/>
  <c r="D13" i="20"/>
  <c r="K12" i="20"/>
  <c r="L11" i="20"/>
  <c r="L7" i="24" s="1"/>
  <c r="AR10" i="20"/>
  <c r="L7" i="20"/>
  <c r="K15" i="20"/>
  <c r="M10" i="20"/>
  <c r="AQ35" i="24" l="1"/>
  <c r="AQ105" i="24"/>
  <c r="AQ78" i="24"/>
  <c r="AQ61" i="24"/>
  <c r="F105" i="24"/>
  <c r="F78" i="24"/>
  <c r="F61" i="24"/>
  <c r="F35" i="24"/>
  <c r="I35" i="24"/>
  <c r="I105" i="24"/>
  <c r="I78" i="24"/>
  <c r="I61" i="24"/>
  <c r="J61" i="24"/>
  <c r="J105" i="24"/>
  <c r="J78" i="24"/>
  <c r="J35" i="24"/>
  <c r="H78" i="24"/>
  <c r="H61" i="24"/>
  <c r="H105" i="24"/>
  <c r="H35" i="24"/>
  <c r="G105" i="24"/>
  <c r="G78" i="24"/>
  <c r="G61" i="24"/>
  <c r="G35" i="24"/>
  <c r="L105" i="24"/>
  <c r="L78" i="24"/>
  <c r="L61" i="24"/>
  <c r="L35" i="24"/>
  <c r="E35" i="24"/>
  <c r="E105" i="24"/>
  <c r="E78" i="24"/>
  <c r="E61" i="24"/>
  <c r="DI11" i="19"/>
  <c r="FU11" i="19" s="1"/>
  <c r="AQ12" i="20"/>
  <c r="AJ8" i="20"/>
  <c r="DJ11" i="19"/>
  <c r="FV11" i="19" s="1"/>
  <c r="DA11" i="19"/>
  <c r="FM11" i="19" s="1"/>
  <c r="DM11" i="19"/>
  <c r="FY11" i="19" s="1"/>
  <c r="DW11" i="19"/>
  <c r="GI11" i="19" s="1"/>
  <c r="DS12" i="19"/>
  <c r="GE12" i="19" s="1"/>
  <c r="DI12" i="19"/>
  <c r="FU12" i="19" s="1"/>
  <c r="DL14" i="19"/>
  <c r="FX14" i="19" s="1"/>
  <c r="DD11" i="19"/>
  <c r="FP11" i="19" s="1"/>
  <c r="DR11" i="19"/>
  <c r="GD11" i="19" s="1"/>
  <c r="DC14" i="19"/>
  <c r="FO14" i="19" s="1"/>
  <c r="CY12" i="19"/>
  <c r="FK12" i="19" s="1"/>
  <c r="DM14" i="19"/>
  <c r="FY14" i="19" s="1"/>
  <c r="AK11" i="20"/>
  <c r="AK7" i="24" s="1"/>
  <c r="AJ13" i="20"/>
  <c r="CX11" i="19"/>
  <c r="FJ11" i="19" s="1"/>
  <c r="DV11" i="19"/>
  <c r="GH11" i="19" s="1"/>
  <c r="DX12" i="19"/>
  <c r="GJ12" i="19" s="1"/>
  <c r="DJ14" i="19"/>
  <c r="FV14" i="19" s="1"/>
  <c r="DK14" i="19"/>
  <c r="FW14" i="19" s="1"/>
  <c r="DP14" i="19"/>
  <c r="GB14" i="19" s="1"/>
  <c r="DZ11" i="19"/>
  <c r="GL11" i="19" s="1"/>
  <c r="DG14" i="19"/>
  <c r="FS14" i="19" s="1"/>
  <c r="DB14" i="19"/>
  <c r="FN14" i="19" s="1"/>
  <c r="DC12" i="19"/>
  <c r="FO12" i="19" s="1"/>
  <c r="DM12" i="19"/>
  <c r="FY12" i="19" s="1"/>
  <c r="DP12" i="19"/>
  <c r="GB12" i="19" s="1"/>
  <c r="DD14" i="19"/>
  <c r="FP14" i="19" s="1"/>
  <c r="DQ12" i="19"/>
  <c r="GC12" i="19" s="1"/>
  <c r="DT11" i="19"/>
  <c r="GF11" i="19" s="1"/>
  <c r="DO11" i="19"/>
  <c r="GA11" i="19" s="1"/>
  <c r="DJ12" i="19"/>
  <c r="FV12" i="19" s="1"/>
  <c r="DS11" i="19"/>
  <c r="GE11" i="19" s="1"/>
  <c r="DK12" i="19"/>
  <c r="FW12" i="19" s="1"/>
  <c r="DP11" i="19"/>
  <c r="GB11" i="19" s="1"/>
  <c r="DF14" i="19"/>
  <c r="FR14" i="19" s="1"/>
  <c r="DE14" i="19"/>
  <c r="FQ14" i="19" s="1"/>
  <c r="DG12" i="19"/>
  <c r="FS12" i="19" s="1"/>
  <c r="DB12" i="19"/>
  <c r="FN12" i="19" s="1"/>
  <c r="DN14" i="19"/>
  <c r="FZ14" i="19" s="1"/>
  <c r="CW14" i="19"/>
  <c r="FI14" i="19" s="1"/>
  <c r="DC11" i="19"/>
  <c r="FO11" i="19" s="1"/>
  <c r="DH14" i="19"/>
  <c r="FT14" i="19" s="1"/>
  <c r="AL11" i="20"/>
  <c r="AL7" i="24" s="1"/>
  <c r="DH11" i="19"/>
  <c r="FT11" i="19" s="1"/>
  <c r="DK11" i="19"/>
  <c r="FW11" i="19" s="1"/>
  <c r="DX14" i="19"/>
  <c r="GJ14" i="19" s="1"/>
  <c r="DO14" i="19"/>
  <c r="GA14" i="19" s="1"/>
  <c r="DF12" i="19"/>
  <c r="FR12" i="19" s="1"/>
  <c r="DE12" i="19"/>
  <c r="FQ12" i="19" s="1"/>
  <c r="CZ12" i="19"/>
  <c r="FL12" i="19" s="1"/>
  <c r="DN12" i="19"/>
  <c r="FZ12" i="19" s="1"/>
  <c r="CW12" i="19"/>
  <c r="FI12" i="19" s="1"/>
  <c r="DU14" i="19"/>
  <c r="GG14" i="19" s="1"/>
  <c r="DZ12" i="19"/>
  <c r="GL12" i="19" s="1"/>
  <c r="CY14" i="19"/>
  <c r="FK14" i="19" s="1"/>
  <c r="K117" i="20"/>
  <c r="AN11" i="20"/>
  <c r="AN7" i="24" s="1"/>
  <c r="AO11" i="20"/>
  <c r="AO7" i="24" s="1"/>
  <c r="DY11" i="19"/>
  <c r="GK11" i="19" s="1"/>
  <c r="CY11" i="19"/>
  <c r="FK11" i="19" s="1"/>
  <c r="DX11" i="19"/>
  <c r="GJ11" i="19" s="1"/>
  <c r="DT12" i="19"/>
  <c r="GF12" i="19" s="1"/>
  <c r="DY14" i="19"/>
  <c r="GK14" i="19" s="1"/>
  <c r="DO12" i="19"/>
  <c r="GA12" i="19" s="1"/>
  <c r="DE11" i="19"/>
  <c r="FQ11" i="19" s="1"/>
  <c r="DG11" i="19"/>
  <c r="FS11" i="19" s="1"/>
  <c r="DB11" i="19"/>
  <c r="FN11" i="19" s="1"/>
  <c r="DV14" i="19"/>
  <c r="GH14" i="19" s="1"/>
  <c r="DU12" i="19"/>
  <c r="GG12" i="19" s="1"/>
  <c r="AR11" i="20"/>
  <c r="AR7" i="24" s="1"/>
  <c r="DS14" i="19"/>
  <c r="GE14" i="19" s="1"/>
  <c r="CX12" i="19"/>
  <c r="FJ12" i="19" s="1"/>
  <c r="DQ11" i="19"/>
  <c r="GC11" i="19" s="1"/>
  <c r="DL11" i="19"/>
  <c r="FX11" i="19" s="1"/>
  <c r="DW14" i="19"/>
  <c r="GI14" i="19" s="1"/>
  <c r="DY12" i="19"/>
  <c r="GK12" i="19" s="1"/>
  <c r="DA14" i="19"/>
  <c r="FM14" i="19" s="1"/>
  <c r="DF11" i="19"/>
  <c r="FR11" i="19" s="1"/>
  <c r="DD12" i="19"/>
  <c r="FP12" i="19" s="1"/>
  <c r="DR14" i="19"/>
  <c r="GD14" i="19" s="1"/>
  <c r="DH12" i="19"/>
  <c r="FT12" i="19" s="1"/>
  <c r="CZ14" i="19"/>
  <c r="FL14" i="19" s="1"/>
  <c r="DN11" i="19"/>
  <c r="FZ11" i="19" s="1"/>
  <c r="DV12" i="19"/>
  <c r="GH12" i="19" s="1"/>
  <c r="DI14" i="19"/>
  <c r="FU14" i="19" s="1"/>
  <c r="AJ16" i="20"/>
  <c r="AM11" i="20"/>
  <c r="AM7" i="24" s="1"/>
  <c r="DU11" i="19"/>
  <c r="GG11" i="19" s="1"/>
  <c r="CW11" i="19"/>
  <c r="FI11" i="19" s="1"/>
  <c r="DW12" i="19"/>
  <c r="GI12" i="19" s="1"/>
  <c r="DT14" i="19"/>
  <c r="GF14" i="19" s="1"/>
  <c r="DA12" i="19"/>
  <c r="FM12" i="19" s="1"/>
  <c r="DZ14" i="19"/>
  <c r="GL14" i="19" s="1"/>
  <c r="DL12" i="19"/>
  <c r="FX12" i="19" s="1"/>
  <c r="DR12" i="19"/>
  <c r="GD12" i="19" s="1"/>
  <c r="CZ11" i="19"/>
  <c r="FL11" i="19" s="1"/>
  <c r="CX14" i="19"/>
  <c r="FJ14" i="19" s="1"/>
  <c r="DQ14" i="19"/>
  <c r="GC14" i="19" s="1"/>
  <c r="H12" i="20"/>
  <c r="L12" i="20"/>
  <c r="AK7" i="20"/>
  <c r="E15" i="20"/>
  <c r="G12" i="20"/>
  <c r="H15" i="20"/>
  <c r="AN7" i="20"/>
  <c r="F12" i="20"/>
  <c r="I12" i="20"/>
  <c r="E12" i="20"/>
  <c r="J15" i="20"/>
  <c r="AP7" i="20"/>
  <c r="F15" i="20"/>
  <c r="AL7" i="20"/>
  <c r="AO7" i="20"/>
  <c r="I15" i="20"/>
  <c r="AP11" i="20"/>
  <c r="AP7" i="24" s="1"/>
  <c r="J12" i="20"/>
  <c r="AM7" i="20"/>
  <c r="G15" i="20"/>
  <c r="AQ15" i="20"/>
  <c r="K73" i="20"/>
  <c r="L15" i="20"/>
  <c r="AR7" i="20"/>
  <c r="M11" i="20"/>
  <c r="M7" i="24" s="1"/>
  <c r="AS10" i="20"/>
  <c r="N10" i="20"/>
  <c r="M7" i="20"/>
  <c r="F4" i="20"/>
  <c r="M4" i="20"/>
  <c r="K4" i="20"/>
  <c r="G4" i="20"/>
  <c r="J4" i="20"/>
  <c r="H4" i="20"/>
  <c r="L4" i="20"/>
  <c r="E4" i="20"/>
  <c r="I4" i="20"/>
  <c r="AN78" i="24" l="1"/>
  <c r="AN61" i="24"/>
  <c r="AN35" i="24"/>
  <c r="AN105" i="24"/>
  <c r="M105" i="24"/>
  <c r="M78" i="24"/>
  <c r="M61" i="24"/>
  <c r="M35" i="24"/>
  <c r="AP35" i="24"/>
  <c r="AP105" i="24"/>
  <c r="AP78" i="24"/>
  <c r="AP61" i="24"/>
  <c r="AM35" i="24"/>
  <c r="AM105" i="24"/>
  <c r="AM78" i="24"/>
  <c r="AM61" i="24"/>
  <c r="AR78" i="24"/>
  <c r="AR105" i="24"/>
  <c r="AR61" i="24"/>
  <c r="AR35" i="24"/>
  <c r="AK105" i="24"/>
  <c r="AK78" i="24"/>
  <c r="AK61" i="24"/>
  <c r="AK35" i="24"/>
  <c r="AL105" i="24"/>
  <c r="AL78" i="24"/>
  <c r="AL61" i="24"/>
  <c r="AL35" i="24"/>
  <c r="AO105" i="24"/>
  <c r="AO61" i="24"/>
  <c r="AO35" i="24"/>
  <c r="AO78" i="24"/>
  <c r="I5" i="20"/>
  <c r="I37" i="21" s="1"/>
  <c r="E5" i="20"/>
  <c r="E37" i="21" s="1"/>
  <c r="AO12" i="20"/>
  <c r="AN12" i="20"/>
  <c r="K123" i="20"/>
  <c r="L117" i="20"/>
  <c r="L5" i="20"/>
  <c r="L37" i="21" s="1"/>
  <c r="AL12" i="20"/>
  <c r="F5" i="20"/>
  <c r="F37" i="21" s="1"/>
  <c r="H5" i="20"/>
  <c r="H37" i="21" s="1"/>
  <c r="AK12" i="20"/>
  <c r="J5" i="20"/>
  <c r="J37" i="21" s="1"/>
  <c r="G5" i="20"/>
  <c r="G37" i="21" s="1"/>
  <c r="AP12" i="20"/>
  <c r="AM12" i="20"/>
  <c r="AR12" i="20"/>
  <c r="AS11" i="20"/>
  <c r="AS7" i="24" s="1"/>
  <c r="K5" i="20"/>
  <c r="K37" i="21" s="1"/>
  <c r="M5" i="20"/>
  <c r="M37" i="21" s="1"/>
  <c r="AM4" i="20"/>
  <c r="AL4" i="20"/>
  <c r="AK4" i="20"/>
  <c r="AP4" i="20"/>
  <c r="AS4" i="20"/>
  <c r="AR4" i="20"/>
  <c r="AQ4" i="20"/>
  <c r="AO4" i="20"/>
  <c r="AN4" i="20"/>
  <c r="H117" i="20"/>
  <c r="AN15" i="20"/>
  <c r="H73" i="20"/>
  <c r="F117" i="20"/>
  <c r="AL15" i="20"/>
  <c r="F73" i="20"/>
  <c r="E117" i="20"/>
  <c r="AK15" i="20"/>
  <c r="E73" i="20"/>
  <c r="G117" i="20"/>
  <c r="AM15" i="20"/>
  <c r="G73" i="20"/>
  <c r="I117" i="20"/>
  <c r="AO15" i="20"/>
  <c r="I73" i="20"/>
  <c r="J117" i="20"/>
  <c r="AP15" i="20"/>
  <c r="J73" i="20"/>
  <c r="AQ73" i="20"/>
  <c r="AQ117" i="20"/>
  <c r="M12" i="20"/>
  <c r="AR15" i="20"/>
  <c r="L73" i="20"/>
  <c r="M15" i="20"/>
  <c r="AS7" i="20"/>
  <c r="N11" i="20"/>
  <c r="N7" i="24" s="1"/>
  <c r="AT10" i="20"/>
  <c r="N7" i="20"/>
  <c r="O10" i="20"/>
  <c r="AS105" i="24" l="1"/>
  <c r="AS78" i="24"/>
  <c r="AS35" i="24"/>
  <c r="AS61" i="24"/>
  <c r="N35" i="24"/>
  <c r="N105" i="24"/>
  <c r="N78" i="24"/>
  <c r="N61" i="24"/>
  <c r="AS12" i="20"/>
  <c r="AQ123" i="20"/>
  <c r="F123" i="20"/>
  <c r="AT11" i="20"/>
  <c r="AT7" i="24" s="1"/>
  <c r="G123" i="20"/>
  <c r="H123" i="20"/>
  <c r="M117" i="20"/>
  <c r="J123" i="20"/>
  <c r="L123" i="20"/>
  <c r="E123" i="20"/>
  <c r="I123" i="20"/>
  <c r="AO73" i="20"/>
  <c r="AO117" i="20"/>
  <c r="AN117" i="20"/>
  <c r="AN73" i="20"/>
  <c r="AP117" i="20"/>
  <c r="AP73" i="20"/>
  <c r="AL73" i="20"/>
  <c r="AL117" i="20"/>
  <c r="AK73" i="20"/>
  <c r="AK117" i="20"/>
  <c r="AM73" i="20"/>
  <c r="AM117" i="20"/>
  <c r="AR73" i="20"/>
  <c r="AR117" i="20"/>
  <c r="AS15" i="20"/>
  <c r="M73" i="20"/>
  <c r="N12" i="20"/>
  <c r="N15" i="20"/>
  <c r="AT7" i="20"/>
  <c r="O11" i="20"/>
  <c r="O7" i="24" s="1"/>
  <c r="AU10" i="20"/>
  <c r="O7" i="20"/>
  <c r="P10" i="20"/>
  <c r="O105" i="24" l="1"/>
  <c r="O78" i="24"/>
  <c r="O61" i="24"/>
  <c r="O35" i="24"/>
  <c r="AT105" i="24"/>
  <c r="AT61" i="24"/>
  <c r="AT78" i="24"/>
  <c r="AT35" i="24"/>
  <c r="AR123" i="20"/>
  <c r="AP123" i="20"/>
  <c r="M123" i="20"/>
  <c r="AT12" i="20"/>
  <c r="AL123" i="20"/>
  <c r="AU11" i="20"/>
  <c r="AU7" i="24" s="1"/>
  <c r="AM123" i="20"/>
  <c r="AN123" i="20"/>
  <c r="N117" i="20"/>
  <c r="AK123" i="20"/>
  <c r="AO123" i="20"/>
  <c r="AS73" i="20"/>
  <c r="AS117" i="20"/>
  <c r="AT15" i="20"/>
  <c r="N73" i="20"/>
  <c r="O12" i="20"/>
  <c r="P7" i="20"/>
  <c r="AV10" i="20"/>
  <c r="O15" i="20"/>
  <c r="AU7" i="20"/>
  <c r="P11" i="20"/>
  <c r="P7" i="24" s="1"/>
  <c r="Q10" i="20"/>
  <c r="AU35" i="24" l="1"/>
  <c r="AU61" i="24"/>
  <c r="AU105" i="24"/>
  <c r="AU78" i="24"/>
  <c r="P78" i="24"/>
  <c r="P61" i="24"/>
  <c r="P35" i="24"/>
  <c r="P105" i="24"/>
  <c r="AV11" i="20"/>
  <c r="AV7" i="24" s="1"/>
  <c r="O117" i="20"/>
  <c r="AV7" i="20"/>
  <c r="AS123" i="20"/>
  <c r="AU12" i="20"/>
  <c r="Q7" i="20"/>
  <c r="N123" i="20"/>
  <c r="AT73" i="20"/>
  <c r="AT117" i="20"/>
  <c r="AU15" i="20"/>
  <c r="O73" i="20"/>
  <c r="Q11" i="20"/>
  <c r="Q7" i="24" s="1"/>
  <c r="AW10" i="20"/>
  <c r="P12" i="20"/>
  <c r="P15" i="20"/>
  <c r="R10" i="20"/>
  <c r="AV78" i="24" l="1"/>
  <c r="AV35" i="24"/>
  <c r="AV61" i="24"/>
  <c r="AV105" i="24"/>
  <c r="Q61" i="24"/>
  <c r="Q35" i="24"/>
  <c r="Q105" i="24"/>
  <c r="Q78" i="24"/>
  <c r="AT123" i="20"/>
  <c r="AW11" i="20"/>
  <c r="AW7" i="24" s="1"/>
  <c r="AW7" i="20"/>
  <c r="O123" i="20"/>
  <c r="P117" i="20"/>
  <c r="AV12" i="20"/>
  <c r="AU73" i="20"/>
  <c r="AU117" i="20"/>
  <c r="AV15" i="20"/>
  <c r="P73" i="20"/>
  <c r="Q12" i="20"/>
  <c r="Q15" i="20"/>
  <c r="R11" i="20"/>
  <c r="R7" i="24" s="1"/>
  <c r="AX10" i="20"/>
  <c r="R7" i="20"/>
  <c r="S10" i="20"/>
  <c r="Q4" i="20"/>
  <c r="O4" i="20"/>
  <c r="R4" i="20"/>
  <c r="P4" i="20"/>
  <c r="R105" i="24" l="1"/>
  <c r="R78" i="24"/>
  <c r="R61" i="24"/>
  <c r="R35" i="24"/>
  <c r="AW61" i="24"/>
  <c r="AW105" i="24"/>
  <c r="AW78" i="24"/>
  <c r="AW35" i="24"/>
  <c r="AX11" i="20"/>
  <c r="AX7" i="24" s="1"/>
  <c r="Q5" i="20"/>
  <c r="Q37" i="21" s="1"/>
  <c r="AU123" i="20"/>
  <c r="P5" i="20"/>
  <c r="P37" i="21" s="1"/>
  <c r="R5" i="20"/>
  <c r="R37" i="21" s="1"/>
  <c r="Q117" i="20"/>
  <c r="O5" i="20"/>
  <c r="O37" i="21" s="1"/>
  <c r="AW12" i="20"/>
  <c r="P123" i="20"/>
  <c r="AX4" i="20"/>
  <c r="AU4" i="20"/>
  <c r="AV4" i="20"/>
  <c r="AW4" i="20"/>
  <c r="AV73" i="20"/>
  <c r="AV117" i="20"/>
  <c r="AW15" i="20"/>
  <c r="Q73" i="20"/>
  <c r="R12" i="20"/>
  <c r="S7" i="20"/>
  <c r="AY10" i="20"/>
  <c r="R15" i="20"/>
  <c r="AX7" i="20"/>
  <c r="S11" i="20"/>
  <c r="S7" i="24" s="1"/>
  <c r="T10" i="20"/>
  <c r="AX35" i="24" l="1"/>
  <c r="AX78" i="24"/>
  <c r="AX61" i="24"/>
  <c r="AX105" i="24"/>
  <c r="S78" i="24"/>
  <c r="S105" i="24"/>
  <c r="S61" i="24"/>
  <c r="S35" i="24"/>
  <c r="AV123" i="20"/>
  <c r="AY7" i="20"/>
  <c r="AY11" i="20"/>
  <c r="AY7" i="24" s="1"/>
  <c r="Q123" i="20"/>
  <c r="AX12" i="20"/>
  <c r="R117" i="20"/>
  <c r="AW73" i="20"/>
  <c r="AW117" i="20"/>
  <c r="AX15" i="20"/>
  <c r="R73" i="20"/>
  <c r="S12" i="20"/>
  <c r="T11" i="20"/>
  <c r="T7" i="24" s="1"/>
  <c r="AZ10" i="20"/>
  <c r="S15" i="20"/>
  <c r="T7" i="20"/>
  <c r="U10" i="20"/>
  <c r="T35" i="24" l="1"/>
  <c r="T105" i="24"/>
  <c r="T61" i="24"/>
  <c r="T78" i="24"/>
  <c r="AY105" i="24"/>
  <c r="AY78" i="24"/>
  <c r="AY61" i="24"/>
  <c r="AY35" i="24"/>
  <c r="AW123" i="20"/>
  <c r="R123" i="20"/>
  <c r="S117" i="20"/>
  <c r="AZ11" i="20"/>
  <c r="AZ7" i="24" s="1"/>
  <c r="AY12" i="20"/>
  <c r="AX73" i="20"/>
  <c r="AX117" i="20"/>
  <c r="AY15" i="20"/>
  <c r="S73" i="20"/>
  <c r="T12" i="20"/>
  <c r="U11" i="20"/>
  <c r="U7" i="24" s="1"/>
  <c r="BA10" i="20"/>
  <c r="T15" i="20"/>
  <c r="AZ7" i="20"/>
  <c r="U7" i="20"/>
  <c r="V10" i="20"/>
  <c r="AZ105" i="24" l="1"/>
  <c r="AZ78" i="24"/>
  <c r="AZ61" i="24"/>
  <c r="AZ35" i="24"/>
  <c r="U105" i="24"/>
  <c r="U78" i="24"/>
  <c r="U61" i="24"/>
  <c r="U35" i="24"/>
  <c r="AZ12" i="20"/>
  <c r="S123" i="20"/>
  <c r="BA11" i="20"/>
  <c r="BA7" i="24" s="1"/>
  <c r="AX123" i="20"/>
  <c r="T117" i="20"/>
  <c r="AY73" i="20"/>
  <c r="AY117" i="20"/>
  <c r="AZ15" i="20"/>
  <c r="T73" i="20"/>
  <c r="U12" i="20"/>
  <c r="U15" i="20"/>
  <c r="BA7" i="20"/>
  <c r="V7" i="20"/>
  <c r="BB10" i="20"/>
  <c r="V11" i="20"/>
  <c r="V7" i="24" s="1"/>
  <c r="W10" i="20"/>
  <c r="BA105" i="24" l="1"/>
  <c r="BA35" i="24"/>
  <c r="BA61" i="24"/>
  <c r="BA78" i="24"/>
  <c r="V105" i="24"/>
  <c r="V78" i="24"/>
  <c r="V61" i="24"/>
  <c r="V35" i="24"/>
  <c r="BA12" i="20"/>
  <c r="AY123" i="20"/>
  <c r="U117" i="20"/>
  <c r="BB7" i="20"/>
  <c r="BB11" i="20"/>
  <c r="BB7" i="24" s="1"/>
  <c r="T123" i="20"/>
  <c r="AZ73" i="20"/>
  <c r="AZ117" i="20"/>
  <c r="BA15" i="20"/>
  <c r="U73" i="20"/>
  <c r="W7" i="20"/>
  <c r="BC10" i="20"/>
  <c r="V12" i="20"/>
  <c r="V15" i="20"/>
  <c r="W11" i="20"/>
  <c r="W7" i="24" s="1"/>
  <c r="X10" i="20"/>
  <c r="U4" i="20"/>
  <c r="T4" i="20"/>
  <c r="V4" i="20"/>
  <c r="W4" i="20"/>
  <c r="W78" i="24" l="1"/>
  <c r="W61" i="24"/>
  <c r="W35" i="24"/>
  <c r="W105" i="24"/>
  <c r="BB35" i="24"/>
  <c r="BB105" i="24"/>
  <c r="BB78" i="24"/>
  <c r="BB61" i="24"/>
  <c r="T5" i="20"/>
  <c r="T37" i="21" s="1"/>
  <c r="U123" i="20"/>
  <c r="AZ123" i="20"/>
  <c r="V117" i="20"/>
  <c r="BB12" i="20"/>
  <c r="BC11" i="20"/>
  <c r="BC7" i="24" s="1"/>
  <c r="V5" i="20"/>
  <c r="V37" i="21" s="1"/>
  <c r="U5" i="20"/>
  <c r="U37" i="21" s="1"/>
  <c r="W5" i="20"/>
  <c r="W37" i="21" s="1"/>
  <c r="BC7" i="20"/>
  <c r="BC4" i="20"/>
  <c r="AZ4" i="20"/>
  <c r="BB4" i="20"/>
  <c r="BA4" i="20"/>
  <c r="BA73" i="20"/>
  <c r="BA117" i="20"/>
  <c r="BB15" i="20"/>
  <c r="V73" i="20"/>
  <c r="W15" i="20"/>
  <c r="X11" i="20"/>
  <c r="X7" i="24" s="1"/>
  <c r="BD10" i="20"/>
  <c r="W12" i="20"/>
  <c r="X7" i="20"/>
  <c r="Y10" i="20"/>
  <c r="BC35" i="24" l="1"/>
  <c r="BC105" i="24"/>
  <c r="BC78" i="24"/>
  <c r="BC61" i="24"/>
  <c r="X105" i="24"/>
  <c r="X78" i="24"/>
  <c r="X61" i="24"/>
  <c r="X35" i="24"/>
  <c r="V123" i="20"/>
  <c r="BC12" i="20"/>
  <c r="BA123" i="20"/>
  <c r="BD11" i="20"/>
  <c r="BD7" i="24" s="1"/>
  <c r="W117" i="20"/>
  <c r="BB73" i="20"/>
  <c r="BB117" i="20"/>
  <c r="X12" i="20"/>
  <c r="BC15" i="20"/>
  <c r="W73" i="20"/>
  <c r="Y11" i="20"/>
  <c r="Y7" i="24" s="1"/>
  <c r="BE10" i="20"/>
  <c r="X15" i="20"/>
  <c r="BD7" i="20"/>
  <c r="Y7" i="20"/>
  <c r="Z10" i="20"/>
  <c r="BD35" i="24" l="1"/>
  <c r="BD105" i="24"/>
  <c r="BD61" i="24"/>
  <c r="BD78" i="24"/>
  <c r="Y105" i="24"/>
  <c r="Y78" i="24"/>
  <c r="Y61" i="24"/>
  <c r="Y35" i="24"/>
  <c r="BE11" i="20"/>
  <c r="BE7" i="24" s="1"/>
  <c r="X117" i="20"/>
  <c r="BD12" i="20"/>
  <c r="BE7" i="20"/>
  <c r="BB123" i="20"/>
  <c r="W123" i="20"/>
  <c r="BC73" i="20"/>
  <c r="BC117" i="20"/>
  <c r="Y12" i="20"/>
  <c r="BD15" i="20"/>
  <c r="X73" i="20"/>
  <c r="Y15" i="20"/>
  <c r="Z11" i="20"/>
  <c r="Z7" i="24" s="1"/>
  <c r="BF10" i="20"/>
  <c r="Z7" i="20"/>
  <c r="AA10" i="20"/>
  <c r="BE78" i="24" l="1"/>
  <c r="BE61" i="24"/>
  <c r="BE35" i="24"/>
  <c r="BE105" i="24"/>
  <c r="Z35" i="24"/>
  <c r="Z105" i="24"/>
  <c r="Z78" i="24"/>
  <c r="Z61" i="24"/>
  <c r="X123" i="20"/>
  <c r="BE12" i="20"/>
  <c r="BF11" i="20"/>
  <c r="BF7" i="24" s="1"/>
  <c r="Y117" i="20"/>
  <c r="BC123" i="20"/>
  <c r="BD73" i="20"/>
  <c r="BD117" i="20"/>
  <c r="BE15" i="20"/>
  <c r="Y73" i="20"/>
  <c r="Z12" i="20"/>
  <c r="AA11" i="20"/>
  <c r="AA7" i="24" s="1"/>
  <c r="BG10" i="20"/>
  <c r="Z15" i="20"/>
  <c r="BF7" i="20"/>
  <c r="AA7" i="20"/>
  <c r="AB10" i="20"/>
  <c r="BF78" i="24" l="1"/>
  <c r="BF35" i="24"/>
  <c r="BF105" i="24"/>
  <c r="BF61" i="24"/>
  <c r="AA35" i="24"/>
  <c r="AA78" i="24"/>
  <c r="AA105" i="24"/>
  <c r="AA61" i="24"/>
  <c r="BF12" i="20"/>
  <c r="BG7" i="20"/>
  <c r="BD123" i="20"/>
  <c r="Z117" i="20"/>
  <c r="BG11" i="20"/>
  <c r="BG7" i="24" s="1"/>
  <c r="Y123" i="20"/>
  <c r="BE73" i="20"/>
  <c r="BE117" i="20"/>
  <c r="BF15" i="20"/>
  <c r="Z73" i="20"/>
  <c r="AA12" i="20"/>
  <c r="AA15" i="20"/>
  <c r="AB11" i="20"/>
  <c r="AB7" i="24" s="1"/>
  <c r="BH10" i="20"/>
  <c r="AB7" i="20"/>
  <c r="AC10" i="20"/>
  <c r="Y4" i="20"/>
  <c r="Z4" i="20"/>
  <c r="AA4" i="20"/>
  <c r="AB4" i="20"/>
  <c r="BG105" i="24" l="1"/>
  <c r="BG78" i="24"/>
  <c r="BG61" i="24"/>
  <c r="BG35" i="24"/>
  <c r="AB105" i="24"/>
  <c r="AB78" i="24"/>
  <c r="AB61" i="24"/>
  <c r="AB35" i="24"/>
  <c r="Z123" i="20"/>
  <c r="Y5" i="20"/>
  <c r="Y37" i="21" s="1"/>
  <c r="AB5" i="20"/>
  <c r="AB37" i="21" s="1"/>
  <c r="Z5" i="20"/>
  <c r="Z37" i="21" s="1"/>
  <c r="BH11" i="20"/>
  <c r="BH7" i="24" s="1"/>
  <c r="AA117" i="20"/>
  <c r="BE123" i="20"/>
  <c r="BH7" i="20"/>
  <c r="AA5" i="20"/>
  <c r="AA37" i="21" s="1"/>
  <c r="BG12" i="20"/>
  <c r="BG4" i="20"/>
  <c r="BF4" i="20"/>
  <c r="BH4" i="20"/>
  <c r="BE4" i="20"/>
  <c r="AB12" i="20"/>
  <c r="BF73" i="20"/>
  <c r="BF117" i="20"/>
  <c r="BG15" i="20"/>
  <c r="AA73" i="20"/>
  <c r="AC7" i="20"/>
  <c r="BI10" i="20"/>
  <c r="AB15" i="20"/>
  <c r="AC11" i="20"/>
  <c r="AC7" i="24" s="1"/>
  <c r="AD10" i="20"/>
  <c r="BH78" i="24" l="1"/>
  <c r="BH35" i="24"/>
  <c r="BH105" i="24"/>
  <c r="BH61" i="24"/>
  <c r="AC105" i="24"/>
  <c r="AC78" i="24"/>
  <c r="AC61" i="24"/>
  <c r="AC35" i="24"/>
  <c r="BH12" i="20"/>
  <c r="AA123" i="20"/>
  <c r="BF123" i="20"/>
  <c r="BI11" i="20"/>
  <c r="BI7" i="24" s="1"/>
  <c r="BI7" i="20"/>
  <c r="AB117" i="20"/>
  <c r="BG73" i="20"/>
  <c r="BG117" i="20"/>
  <c r="BH15" i="20"/>
  <c r="AB73" i="20"/>
  <c r="AD11" i="20"/>
  <c r="AD7" i="24" s="1"/>
  <c r="BJ10" i="20"/>
  <c r="AD7" i="20"/>
  <c r="AC15" i="20"/>
  <c r="AC12" i="20"/>
  <c r="AE10" i="20"/>
  <c r="BI105" i="24" l="1"/>
  <c r="BI78" i="24"/>
  <c r="BI35" i="24"/>
  <c r="BI61" i="24"/>
  <c r="AD105" i="24"/>
  <c r="AD78" i="24"/>
  <c r="AD61" i="24"/>
  <c r="AD35" i="24"/>
  <c r="BG123" i="20"/>
  <c r="AC117" i="20"/>
  <c r="BJ7" i="20"/>
  <c r="AB123" i="20"/>
  <c r="BI12" i="20"/>
  <c r="BJ11" i="20"/>
  <c r="BJ7" i="24" s="1"/>
  <c r="BH73" i="20"/>
  <c r="BH117" i="20"/>
  <c r="BI15" i="20"/>
  <c r="AC73" i="20"/>
  <c r="AD12" i="20"/>
  <c r="AD15" i="20"/>
  <c r="AE7" i="20"/>
  <c r="BK10" i="20"/>
  <c r="AE11" i="20"/>
  <c r="AE7" i="24" s="1"/>
  <c r="AF10" i="20"/>
  <c r="BJ78" i="24" l="1"/>
  <c r="BJ35" i="24"/>
  <c r="BJ105" i="24"/>
  <c r="BJ61" i="24"/>
  <c r="AE105" i="24"/>
  <c r="AE35" i="24"/>
  <c r="AE78" i="24"/>
  <c r="AE61" i="24"/>
  <c r="BH123" i="20"/>
  <c r="BK7" i="20"/>
  <c r="AC123" i="20"/>
  <c r="AD117" i="20"/>
  <c r="BK11" i="20"/>
  <c r="BK7" i="24" s="1"/>
  <c r="BJ12" i="20"/>
  <c r="BI73" i="20"/>
  <c r="BI117" i="20"/>
  <c r="BJ15" i="20"/>
  <c r="AD73" i="20"/>
  <c r="AF11" i="20"/>
  <c r="AF7" i="24" s="1"/>
  <c r="BL10" i="20"/>
  <c r="AF7" i="20"/>
  <c r="AE15" i="20"/>
  <c r="AE12" i="20"/>
  <c r="AG10" i="20"/>
  <c r="BK105" i="24" l="1"/>
  <c r="BK78" i="24"/>
  <c r="BK61" i="24"/>
  <c r="BK35" i="24"/>
  <c r="AF105" i="24"/>
  <c r="AF78" i="24"/>
  <c r="AF61" i="24"/>
  <c r="AF35" i="24"/>
  <c r="AD123" i="20"/>
  <c r="BI123" i="20"/>
  <c r="AE117" i="20"/>
  <c r="BK12" i="20"/>
  <c r="BL11" i="20"/>
  <c r="BL7" i="24" s="1"/>
  <c r="BJ73" i="20"/>
  <c r="BJ117" i="20"/>
  <c r="BK15" i="20"/>
  <c r="AE73" i="20"/>
  <c r="AF12" i="20"/>
  <c r="AG7" i="20"/>
  <c r="BM10" i="20"/>
  <c r="AF15" i="20"/>
  <c r="BL7" i="20"/>
  <c r="AG11" i="20"/>
  <c r="AG7" i="24" s="1"/>
  <c r="AH10" i="20"/>
  <c r="BS17" i="20" s="1"/>
  <c r="AD4" i="20"/>
  <c r="AF4" i="20"/>
  <c r="AE4" i="20"/>
  <c r="AG4" i="20"/>
  <c r="AG78" i="24" l="1"/>
  <c r="AG61" i="24"/>
  <c r="AG35" i="24"/>
  <c r="AG105" i="24"/>
  <c r="BL78" i="24"/>
  <c r="BL35" i="24"/>
  <c r="BL105" i="24"/>
  <c r="BL61" i="24"/>
  <c r="AD5" i="20"/>
  <c r="AD37" i="21" s="1"/>
  <c r="AE123" i="20"/>
  <c r="BL12" i="20"/>
  <c r="BJ123" i="20"/>
  <c r="AG5" i="20"/>
  <c r="AG37" i="21" s="1"/>
  <c r="AF117" i="20"/>
  <c r="AF5" i="20"/>
  <c r="AF37" i="21" s="1"/>
  <c r="BM7" i="20"/>
  <c r="BM11" i="20"/>
  <c r="BM7" i="24" s="1"/>
  <c r="AE5" i="20"/>
  <c r="AE37" i="21" s="1"/>
  <c r="BM4" i="20"/>
  <c r="BJ4" i="20"/>
  <c r="BK4" i="20"/>
  <c r="BL4" i="20"/>
  <c r="BK73" i="20"/>
  <c r="BK117" i="20"/>
  <c r="BL15" i="20"/>
  <c r="AF73" i="20"/>
  <c r="AG12" i="20"/>
  <c r="AG15" i="20"/>
  <c r="G6" i="20"/>
  <c r="AC6" i="20"/>
  <c r="J6" i="20"/>
  <c r="AH11" i="20"/>
  <c r="AH7" i="24" s="1"/>
  <c r="BN10" i="20"/>
  <c r="AH7" i="20"/>
  <c r="BM61" i="24" l="1"/>
  <c r="BM35" i="24"/>
  <c r="BM105" i="24"/>
  <c r="BM78" i="24"/>
  <c r="AH35" i="24"/>
  <c r="AH78" i="24"/>
  <c r="ED11" i="24"/>
  <c r="AH61" i="24"/>
  <c r="AH105" i="24"/>
  <c r="AF123" i="20"/>
  <c r="AH8" i="20"/>
  <c r="BK123" i="20"/>
  <c r="AG117" i="20"/>
  <c r="BM12" i="20"/>
  <c r="BL73" i="20"/>
  <c r="BL117" i="20"/>
  <c r="O6" i="20"/>
  <c r="K6" i="20"/>
  <c r="Q6" i="20"/>
  <c r="H6" i="20"/>
  <c r="AB6" i="20"/>
  <c r="X6" i="20"/>
  <c r="R6" i="20"/>
  <c r="P6" i="20"/>
  <c r="W6" i="20"/>
  <c r="T6" i="20"/>
  <c r="M6" i="20"/>
  <c r="Y6" i="20"/>
  <c r="L6" i="20"/>
  <c r="I6" i="20"/>
  <c r="BM15" i="20"/>
  <c r="AG73" i="20"/>
  <c r="AH16" i="20"/>
  <c r="AA6" i="20"/>
  <c r="V6" i="20"/>
  <c r="J8" i="20"/>
  <c r="G8" i="20"/>
  <c r="U6" i="20"/>
  <c r="F6" i="20"/>
  <c r="Z6" i="20"/>
  <c r="AC8" i="20"/>
  <c r="AE13" i="20"/>
  <c r="BK5" i="20"/>
  <c r="BK37" i="21" s="1"/>
  <c r="AC14" i="20"/>
  <c r="BI6" i="20"/>
  <c r="AH13" i="20"/>
  <c r="BN11" i="20"/>
  <c r="BN7" i="24" s="1"/>
  <c r="AC13" i="20"/>
  <c r="BI5" i="20"/>
  <c r="BI37" i="21" s="1"/>
  <c r="L13" i="20"/>
  <c r="AR5" i="20"/>
  <c r="AR37" i="21" s="1"/>
  <c r="H13" i="20"/>
  <c r="AN5" i="20"/>
  <c r="AN37" i="21" s="1"/>
  <c r="AF13" i="20"/>
  <c r="BL5" i="20"/>
  <c r="BL37" i="21" s="1"/>
  <c r="U13" i="20"/>
  <c r="BA5" i="20"/>
  <c r="BA37" i="21" s="1"/>
  <c r="AB13" i="20"/>
  <c r="BH5" i="20"/>
  <c r="BH37" i="21" s="1"/>
  <c r="X13" i="20"/>
  <c r="BD5" i="20"/>
  <c r="BD37" i="21" s="1"/>
  <c r="Z13" i="20"/>
  <c r="BF5" i="20"/>
  <c r="BF37" i="21" s="1"/>
  <c r="N13" i="20"/>
  <c r="AT5" i="20"/>
  <c r="AT37" i="21" s="1"/>
  <c r="V13" i="20"/>
  <c r="BB5" i="20"/>
  <c r="BB37" i="21" s="1"/>
  <c r="R13" i="20"/>
  <c r="AX5" i="20"/>
  <c r="AX37" i="21" s="1"/>
  <c r="F13" i="20"/>
  <c r="AL5" i="20"/>
  <c r="AL37" i="21" s="1"/>
  <c r="AA13" i="20"/>
  <c r="BG5" i="20"/>
  <c r="BG37" i="21" s="1"/>
  <c r="AD13" i="20"/>
  <c r="BJ5" i="20"/>
  <c r="BJ37" i="21" s="1"/>
  <c r="AG13" i="20"/>
  <c r="BM5" i="20"/>
  <c r="BM37" i="21" s="1"/>
  <c r="BD6" i="20"/>
  <c r="AH15" i="20"/>
  <c r="BN7" i="20"/>
  <c r="J13" i="20"/>
  <c r="AP5" i="20"/>
  <c r="AP37" i="21" s="1"/>
  <c r="I13" i="20"/>
  <c r="AO5" i="20"/>
  <c r="AO37" i="21" s="1"/>
  <c r="S13" i="20"/>
  <c r="AY5" i="20"/>
  <c r="AY37" i="21" s="1"/>
  <c r="G13" i="20"/>
  <c r="AM5" i="20"/>
  <c r="AM37" i="21" s="1"/>
  <c r="J14" i="20"/>
  <c r="AP6" i="20"/>
  <c r="G14" i="20"/>
  <c r="AM6" i="20"/>
  <c r="E13" i="20"/>
  <c r="AK5" i="20"/>
  <c r="AK37" i="21" s="1"/>
  <c r="P13" i="20"/>
  <c r="AV5" i="20"/>
  <c r="AV37" i="21" s="1"/>
  <c r="W13" i="20"/>
  <c r="BC5" i="20"/>
  <c r="BC37" i="21" s="1"/>
  <c r="O13" i="20"/>
  <c r="AU5" i="20"/>
  <c r="AU37" i="21" s="1"/>
  <c r="T13" i="20"/>
  <c r="AZ5" i="20"/>
  <c r="AZ37" i="21" s="1"/>
  <c r="K13" i="20"/>
  <c r="AQ5" i="20"/>
  <c r="AQ37" i="21" s="1"/>
  <c r="M13" i="20"/>
  <c r="AS5" i="20"/>
  <c r="AS37" i="21" s="1"/>
  <c r="Q13" i="20"/>
  <c r="AW5" i="20"/>
  <c r="AW37" i="21" s="1"/>
  <c r="Y13" i="20"/>
  <c r="BE5" i="20"/>
  <c r="BE37" i="21" s="1"/>
  <c r="AF6" i="20"/>
  <c r="AD6" i="20"/>
  <c r="AG6" i="20"/>
  <c r="AE6" i="20"/>
  <c r="AH12" i="20"/>
  <c r="AY6" i="20" l="1"/>
  <c r="S6" i="20"/>
  <c r="BN61" i="24"/>
  <c r="BN35" i="24"/>
  <c r="BN105" i="24"/>
  <c r="BN78" i="24"/>
  <c r="ED20" i="24"/>
  <c r="E14" i="20"/>
  <c r="E6" i="20"/>
  <c r="AQ13" i="20"/>
  <c r="AV13" i="20"/>
  <c r="BN8" i="20"/>
  <c r="BG13" i="20"/>
  <c r="AT13" i="20"/>
  <c r="BA13" i="20"/>
  <c r="AG123" i="20"/>
  <c r="AP13" i="20"/>
  <c r="AR13" i="20"/>
  <c r="AM13" i="20"/>
  <c r="AH117" i="20"/>
  <c r="AK14" i="20"/>
  <c r="BI13" i="20"/>
  <c r="AP14" i="20"/>
  <c r="BK13" i="20"/>
  <c r="AL13" i="20"/>
  <c r="BF13" i="20"/>
  <c r="AK13" i="20"/>
  <c r="AY13" i="20"/>
  <c r="BL13" i="20"/>
  <c r="R14" i="20"/>
  <c r="BL123" i="20"/>
  <c r="M14" i="20"/>
  <c r="BE13" i="20"/>
  <c r="BN12" i="20"/>
  <c r="AU13" i="20"/>
  <c r="AM14" i="20"/>
  <c r="BM13" i="20"/>
  <c r="AX13" i="20"/>
  <c r="BD13" i="20"/>
  <c r="AO13" i="20"/>
  <c r="AN13" i="20"/>
  <c r="BI14" i="20"/>
  <c r="L8" i="20"/>
  <c r="AZ13" i="20"/>
  <c r="AW13" i="20"/>
  <c r="AS13" i="20"/>
  <c r="BC13" i="20"/>
  <c r="BJ13" i="20"/>
  <c r="BB13" i="20"/>
  <c r="BH13" i="20"/>
  <c r="H8" i="20"/>
  <c r="H14" i="20"/>
  <c r="O8" i="20"/>
  <c r="BA6" i="20"/>
  <c r="T14" i="20"/>
  <c r="R8" i="20"/>
  <c r="BM73" i="20"/>
  <c r="BM117" i="20"/>
  <c r="W14" i="20"/>
  <c r="Q14" i="20"/>
  <c r="K8" i="20"/>
  <c r="I8" i="20"/>
  <c r="AX6" i="20"/>
  <c r="AT6" i="20"/>
  <c r="AK6" i="20"/>
  <c r="P8" i="20"/>
  <c r="F14" i="20"/>
  <c r="AA14" i="20"/>
  <c r="L14" i="20"/>
  <c r="X8" i="20"/>
  <c r="S14" i="20"/>
  <c r="W8" i="20"/>
  <c r="Y14" i="20"/>
  <c r="AB8" i="20"/>
  <c r="AU6" i="20"/>
  <c r="E8" i="20"/>
  <c r="M8" i="20"/>
  <c r="AS6" i="20"/>
  <c r="O14" i="20"/>
  <c r="N8" i="20"/>
  <c r="X14" i="20"/>
  <c r="T8" i="20"/>
  <c r="N14" i="20"/>
  <c r="AZ6" i="20"/>
  <c r="AQ6" i="20"/>
  <c r="K14" i="20"/>
  <c r="Y8" i="20"/>
  <c r="AO6" i="20"/>
  <c r="S8" i="20"/>
  <c r="AV6" i="20"/>
  <c r="BH6" i="20"/>
  <c r="I14" i="20"/>
  <c r="P14" i="20"/>
  <c r="Q8" i="20"/>
  <c r="AB14" i="20"/>
  <c r="BE6" i="20"/>
  <c r="AW6" i="20"/>
  <c r="BN13" i="20"/>
  <c r="BC6" i="20"/>
  <c r="AR6" i="20"/>
  <c r="BN15" i="20"/>
  <c r="AH73" i="20"/>
  <c r="BI8" i="20"/>
  <c r="U14" i="20"/>
  <c r="BG6" i="20"/>
  <c r="V8" i="20"/>
  <c r="AG8" i="20"/>
  <c r="H16" i="20"/>
  <c r="AL6" i="20"/>
  <c r="U8" i="20"/>
  <c r="AA8" i="20"/>
  <c r="AF8" i="20"/>
  <c r="AC16" i="20"/>
  <c r="J16" i="20"/>
  <c r="AE8" i="20"/>
  <c r="Z8" i="20"/>
  <c r="G16" i="20"/>
  <c r="AD8" i="20"/>
  <c r="L16" i="20"/>
  <c r="BB6" i="20"/>
  <c r="V14" i="20"/>
  <c r="F8" i="20"/>
  <c r="BF6" i="20"/>
  <c r="Z14" i="20"/>
  <c r="AM8" i="20"/>
  <c r="AY8" i="20"/>
  <c r="AP8" i="20"/>
  <c r="AT8" i="20"/>
  <c r="BD8" i="20"/>
  <c r="AF14" i="20"/>
  <c r="BL6" i="20"/>
  <c r="AG14" i="20"/>
  <c r="BM6" i="20"/>
  <c r="AD14" i="20"/>
  <c r="BJ6" i="20"/>
  <c r="AE14" i="20"/>
  <c r="BK6" i="20"/>
  <c r="BN16" i="20"/>
  <c r="AN8" i="20" l="1"/>
  <c r="AN6" i="20"/>
  <c r="AR14" i="20"/>
  <c r="AW14" i="20"/>
  <c r="AP16" i="20"/>
  <c r="BH8" i="20"/>
  <c r="AT14" i="20"/>
  <c r="AU8" i="20"/>
  <c r="AL14" i="20"/>
  <c r="BC14" i="20"/>
  <c r="AN14" i="20"/>
  <c r="AS14" i="20"/>
  <c r="BG14" i="20"/>
  <c r="BI16" i="20"/>
  <c r="K16" i="20"/>
  <c r="AB16" i="20"/>
  <c r="BM123" i="20"/>
  <c r="AH123" i="20"/>
  <c r="BF14" i="20"/>
  <c r="BK14" i="20"/>
  <c r="BD14" i="20"/>
  <c r="BE14" i="20"/>
  <c r="AK8" i="20"/>
  <c r="BJ14" i="20"/>
  <c r="BM14" i="20"/>
  <c r="AR16" i="20"/>
  <c r="BA14" i="20"/>
  <c r="N16" i="20"/>
  <c r="W16" i="20"/>
  <c r="R16" i="20"/>
  <c r="AN16" i="20"/>
  <c r="AO14" i="20"/>
  <c r="BB14" i="20"/>
  <c r="AR8" i="20"/>
  <c r="BH14" i="20"/>
  <c r="AU14" i="20"/>
  <c r="AY14" i="20"/>
  <c r="AX8" i="20"/>
  <c r="AX14" i="20"/>
  <c r="AV14" i="20"/>
  <c r="BA8" i="20"/>
  <c r="E16" i="20"/>
  <c r="BL14" i="20"/>
  <c r="AM16" i="20"/>
  <c r="AQ14" i="20"/>
  <c r="I16" i="20"/>
  <c r="AZ14" i="20"/>
  <c r="O16" i="20"/>
  <c r="M16" i="20"/>
  <c r="P16" i="20"/>
  <c r="X16" i="20"/>
  <c r="T16" i="20"/>
  <c r="AS8" i="20"/>
  <c r="AQ8" i="20"/>
  <c r="Q16" i="20"/>
  <c r="BC8" i="20"/>
  <c r="AZ8" i="20"/>
  <c r="BN73" i="20"/>
  <c r="BN117" i="20"/>
  <c r="AL8" i="20"/>
  <c r="BG8" i="20"/>
  <c r="AV8" i="20"/>
  <c r="AW8" i="20"/>
  <c r="S16" i="20"/>
  <c r="Y16" i="20"/>
  <c r="BE8" i="20"/>
  <c r="AO8" i="20"/>
  <c r="BF8" i="20"/>
  <c r="AA16" i="20"/>
  <c r="AF16" i="20"/>
  <c r="U16" i="20"/>
  <c r="BK8" i="20"/>
  <c r="BM8" i="20"/>
  <c r="F16" i="20"/>
  <c r="AD16" i="20"/>
  <c r="Z16" i="20"/>
  <c r="AE16" i="20"/>
  <c r="V16" i="20"/>
  <c r="BJ8" i="20"/>
  <c r="BL8" i="20"/>
  <c r="BB8" i="20"/>
  <c r="AG16" i="20"/>
  <c r="AY16" i="20" l="1"/>
  <c r="AU16" i="20"/>
  <c r="BA16" i="20"/>
  <c r="AW16" i="20"/>
  <c r="AX16" i="20"/>
  <c r="BK16" i="20"/>
  <c r="BF16" i="20"/>
  <c r="AZ16" i="20"/>
  <c r="AO16" i="20"/>
  <c r="AK16" i="20"/>
  <c r="BC16" i="20"/>
  <c r="BB16" i="20"/>
  <c r="BJ16" i="20"/>
  <c r="BN123" i="20"/>
  <c r="BD16" i="20"/>
  <c r="BG16" i="20"/>
  <c r="BM16" i="20"/>
  <c r="AL16" i="20"/>
  <c r="AV16" i="20"/>
  <c r="AT16" i="20"/>
  <c r="BH16" i="20"/>
  <c r="BL16" i="20"/>
  <c r="BE16" i="20"/>
  <c r="AS16" i="20"/>
  <c r="AQ16" i="20"/>
  <c r="AJ46" i="20" l="1"/>
  <c r="E46" i="20"/>
  <c r="AJ50" i="20" l="1"/>
  <c r="AJ47" i="20"/>
  <c r="AK46" i="20"/>
  <c r="AJ48" i="20"/>
  <c r="F46" i="20"/>
  <c r="AJ69" i="20" l="1"/>
  <c r="G46" i="20"/>
  <c r="AK47" i="20"/>
  <c r="AK50" i="20"/>
  <c r="AK48" i="20"/>
  <c r="AL46" i="20"/>
  <c r="AJ49" i="20"/>
  <c r="AK49" i="20" l="1"/>
  <c r="AJ51" i="20"/>
  <c r="AJ68" i="20"/>
  <c r="D35" i="20"/>
  <c r="AJ28" i="20"/>
  <c r="E28" i="20"/>
  <c r="AL47" i="20"/>
  <c r="AL50" i="20"/>
  <c r="AL48" i="20"/>
  <c r="AM46" i="20"/>
  <c r="H46" i="20"/>
  <c r="D19" i="20"/>
  <c r="E17" i="20"/>
  <c r="AJ17" i="20"/>
  <c r="D55" i="20"/>
  <c r="E39" i="20"/>
  <c r="D42" i="20"/>
  <c r="AJ39" i="20"/>
  <c r="AJ71" i="20" l="1"/>
  <c r="AK51" i="20"/>
  <c r="D24" i="20"/>
  <c r="AK52" i="20"/>
  <c r="AK54" i="20"/>
  <c r="AK89" i="20"/>
  <c r="F39" i="20"/>
  <c r="E41" i="20"/>
  <c r="D27" i="20"/>
  <c r="D83" i="20"/>
  <c r="D25" i="20"/>
  <c r="I46" i="20"/>
  <c r="AL49" i="20"/>
  <c r="D36" i="20"/>
  <c r="D76" i="20"/>
  <c r="D38" i="20"/>
  <c r="AJ54" i="20"/>
  <c r="AJ52" i="20"/>
  <c r="AJ89" i="20"/>
  <c r="AM50" i="20"/>
  <c r="AM47" i="20"/>
  <c r="AM48" i="20"/>
  <c r="AN46" i="20"/>
  <c r="AK39" i="20"/>
  <c r="AJ42" i="20"/>
  <c r="AJ19" i="20"/>
  <c r="AJ55" i="20"/>
  <c r="E32" i="20"/>
  <c r="E30" i="20"/>
  <c r="E33" i="20"/>
  <c r="E29" i="20"/>
  <c r="F28" i="20"/>
  <c r="D43" i="20"/>
  <c r="D96" i="20"/>
  <c r="D45" i="20"/>
  <c r="AK17" i="20"/>
  <c r="E18" i="20"/>
  <c r="F17" i="20"/>
  <c r="E55" i="20"/>
  <c r="AJ35" i="20"/>
  <c r="AK28" i="20"/>
  <c r="D61" i="20" l="1"/>
  <c r="D58" i="20"/>
  <c r="D105" i="20"/>
  <c r="D59" i="20"/>
  <c r="D80" i="20"/>
  <c r="E19" i="20"/>
  <c r="AL51" i="20"/>
  <c r="AK93" i="20"/>
  <c r="AJ58" i="20"/>
  <c r="D86" i="20"/>
  <c r="AJ24" i="20"/>
  <c r="AJ93" i="20"/>
  <c r="AJ59" i="20"/>
  <c r="E34" i="20"/>
  <c r="AJ36" i="20"/>
  <c r="AJ38" i="20"/>
  <c r="AJ76" i="20"/>
  <c r="AK18" i="20"/>
  <c r="AK55" i="20"/>
  <c r="G28" i="20"/>
  <c r="F29" i="20"/>
  <c r="F32" i="20"/>
  <c r="F30" i="20"/>
  <c r="F33" i="20"/>
  <c r="AJ43" i="20"/>
  <c r="AJ45" i="20"/>
  <c r="AJ96" i="20"/>
  <c r="AN47" i="20"/>
  <c r="AN48" i="20"/>
  <c r="AN50" i="20"/>
  <c r="AO46" i="20"/>
  <c r="E56" i="20"/>
  <c r="E57" i="20"/>
  <c r="AK41" i="20"/>
  <c r="AL39" i="20"/>
  <c r="AK40" i="20"/>
  <c r="AL17" i="20"/>
  <c r="G17" i="20"/>
  <c r="F18" i="20"/>
  <c r="F55" i="20"/>
  <c r="AM49" i="20"/>
  <c r="J46" i="20"/>
  <c r="AK33" i="20"/>
  <c r="AL28" i="20"/>
  <c r="AK30" i="20"/>
  <c r="AK32" i="20"/>
  <c r="AK29" i="20"/>
  <c r="E20" i="20"/>
  <c r="E21" i="20"/>
  <c r="AJ27" i="20"/>
  <c r="AJ83" i="20"/>
  <c r="AJ25" i="20"/>
  <c r="G39" i="20"/>
  <c r="F41" i="20"/>
  <c r="F19" i="20" l="1"/>
  <c r="AK19" i="20"/>
  <c r="AJ105" i="20"/>
  <c r="AJ86" i="20"/>
  <c r="AL52" i="20"/>
  <c r="AJ80" i="20"/>
  <c r="AL54" i="20"/>
  <c r="AL89" i="20"/>
  <c r="F34" i="20"/>
  <c r="AJ72" i="20"/>
  <c r="AK34" i="20"/>
  <c r="E22" i="20"/>
  <c r="AK31" i="20"/>
  <c r="F57" i="20"/>
  <c r="F56" i="20"/>
  <c r="AK42" i="20"/>
  <c r="AO48" i="20"/>
  <c r="AP46" i="20"/>
  <c r="AO47" i="20"/>
  <c r="AO50" i="20"/>
  <c r="H39" i="20"/>
  <c r="G41" i="20"/>
  <c r="AM28" i="20"/>
  <c r="AL32" i="20"/>
  <c r="AL33" i="20"/>
  <c r="AL29" i="20"/>
  <c r="AL30" i="20"/>
  <c r="AL40" i="20"/>
  <c r="AM39" i="20"/>
  <c r="AL41" i="20"/>
  <c r="AK57" i="20"/>
  <c r="AK56" i="20"/>
  <c r="K46" i="20"/>
  <c r="G18" i="20"/>
  <c r="H17" i="20"/>
  <c r="AM17" i="20"/>
  <c r="G55" i="20"/>
  <c r="E58" i="20"/>
  <c r="AK20" i="20"/>
  <c r="AK21" i="20"/>
  <c r="AM89" i="20"/>
  <c r="F20" i="20"/>
  <c r="F21" i="20"/>
  <c r="AL18" i="20"/>
  <c r="AL55" i="20"/>
  <c r="AN49" i="20"/>
  <c r="H28" i="20"/>
  <c r="G29" i="20"/>
  <c r="G32" i="20"/>
  <c r="G33" i="20"/>
  <c r="G30" i="20"/>
  <c r="AJ74" i="20" l="1"/>
  <c r="AJ61" i="20"/>
  <c r="AM52" i="20"/>
  <c r="AM51" i="20"/>
  <c r="AM54" i="20"/>
  <c r="AN51" i="20"/>
  <c r="AL19" i="20"/>
  <c r="G19" i="20"/>
  <c r="AL93" i="20"/>
  <c r="AM93" i="20"/>
  <c r="F22" i="20"/>
  <c r="G34" i="20"/>
  <c r="AK69" i="20"/>
  <c r="AL31" i="20"/>
  <c r="AK35" i="20"/>
  <c r="AK22" i="20"/>
  <c r="AL42" i="20"/>
  <c r="AL34" i="20"/>
  <c r="G57" i="20"/>
  <c r="G56" i="20"/>
  <c r="AM41" i="20"/>
  <c r="AM40" i="20"/>
  <c r="AN39" i="20"/>
  <c r="AP47" i="20"/>
  <c r="AQ46" i="20"/>
  <c r="AP48" i="20"/>
  <c r="AP50" i="20"/>
  <c r="F58" i="20"/>
  <c r="H32" i="20"/>
  <c r="H33" i="20"/>
  <c r="H30" i="20"/>
  <c r="I28" i="20"/>
  <c r="H29" i="20"/>
  <c r="AL20" i="20"/>
  <c r="AL21" i="20"/>
  <c r="E61" i="20"/>
  <c r="E59" i="20"/>
  <c r="AM18" i="20"/>
  <c r="AM55" i="20"/>
  <c r="AN89" i="20"/>
  <c r="AN52" i="20"/>
  <c r="AN54" i="20"/>
  <c r="AL56" i="20"/>
  <c r="AL57" i="20"/>
  <c r="I17" i="20"/>
  <c r="H18" i="20"/>
  <c r="AN17" i="20"/>
  <c r="H55" i="20"/>
  <c r="AK58" i="20"/>
  <c r="AM29" i="20"/>
  <c r="AM30" i="20"/>
  <c r="AM32" i="20"/>
  <c r="AN28" i="20"/>
  <c r="AM33" i="20"/>
  <c r="I39" i="20"/>
  <c r="H41" i="20"/>
  <c r="G21" i="20"/>
  <c r="G20" i="20"/>
  <c r="L46" i="20"/>
  <c r="AO49" i="20"/>
  <c r="AK96" i="20"/>
  <c r="AK45" i="20"/>
  <c r="AK43" i="20"/>
  <c r="E27" i="20" l="1"/>
  <c r="E24" i="20"/>
  <c r="H19" i="20"/>
  <c r="AM19" i="20"/>
  <c r="AO51" i="20"/>
  <c r="F24" i="20"/>
  <c r="E25" i="20"/>
  <c r="AN93" i="20"/>
  <c r="AK68" i="20"/>
  <c r="E83" i="20"/>
  <c r="F27" i="20"/>
  <c r="F83" i="20"/>
  <c r="AL69" i="20"/>
  <c r="AP49" i="20"/>
  <c r="AL22" i="20"/>
  <c r="F25" i="20"/>
  <c r="AK24" i="20"/>
  <c r="AL58" i="20"/>
  <c r="H34" i="20"/>
  <c r="AL35" i="20"/>
  <c r="AM34" i="20"/>
  <c r="AK36" i="20"/>
  <c r="AK38" i="20"/>
  <c r="AK76" i="20"/>
  <c r="AL96" i="20"/>
  <c r="AL43" i="20"/>
  <c r="AL45" i="20"/>
  <c r="AM31" i="20"/>
  <c r="G22" i="20"/>
  <c r="AO39" i="20"/>
  <c r="AN41" i="20"/>
  <c r="AN40" i="20"/>
  <c r="AO89" i="20"/>
  <c r="M46" i="20"/>
  <c r="H20" i="20"/>
  <c r="H21" i="20"/>
  <c r="AO17" i="20"/>
  <c r="J17" i="20"/>
  <c r="I18" i="20"/>
  <c r="I55" i="20"/>
  <c r="J28" i="20"/>
  <c r="I32" i="20"/>
  <c r="I30" i="20"/>
  <c r="I29" i="20"/>
  <c r="I33" i="20"/>
  <c r="AM42" i="20"/>
  <c r="H57" i="20"/>
  <c r="H56" i="20"/>
  <c r="AM20" i="20"/>
  <c r="AM21" i="20"/>
  <c r="AQ48" i="20"/>
  <c r="AR46" i="20"/>
  <c r="AQ50" i="20"/>
  <c r="AQ47" i="20"/>
  <c r="J39" i="20"/>
  <c r="I41" i="20"/>
  <c r="AN29" i="20"/>
  <c r="AN30" i="20"/>
  <c r="AO28" i="20"/>
  <c r="AN33" i="20"/>
  <c r="AN32" i="20"/>
  <c r="AK59" i="20"/>
  <c r="AK61" i="20"/>
  <c r="AN18" i="20"/>
  <c r="AN55" i="20"/>
  <c r="AM56" i="20"/>
  <c r="AM57" i="20"/>
  <c r="F61" i="20"/>
  <c r="F59" i="20"/>
  <c r="G58" i="20"/>
  <c r="F86" i="20" l="1"/>
  <c r="AL24" i="20"/>
  <c r="E86" i="20"/>
  <c r="AK80" i="20"/>
  <c r="AP51" i="20"/>
  <c r="I19" i="20"/>
  <c r="AM69" i="20"/>
  <c r="AO54" i="20"/>
  <c r="AN19" i="20"/>
  <c r="AO52" i="20"/>
  <c r="AL83" i="20"/>
  <c r="AL68" i="20"/>
  <c r="AK83" i="20"/>
  <c r="AK25" i="20"/>
  <c r="AK27" i="20"/>
  <c r="G25" i="20"/>
  <c r="AQ49" i="20"/>
  <c r="H58" i="20"/>
  <c r="AL27" i="20"/>
  <c r="AL25" i="20"/>
  <c r="AL59" i="20"/>
  <c r="AL61" i="20"/>
  <c r="G27" i="20"/>
  <c r="H22" i="20"/>
  <c r="AM22" i="20"/>
  <c r="AN42" i="20"/>
  <c r="I34" i="20"/>
  <c r="AN31" i="20"/>
  <c r="AL36" i="20"/>
  <c r="AL38" i="20"/>
  <c r="AL76" i="20"/>
  <c r="AN34" i="20"/>
  <c r="AN57" i="20"/>
  <c r="AN56" i="20"/>
  <c r="AP89" i="20"/>
  <c r="AP52" i="20"/>
  <c r="AP54" i="20"/>
  <c r="AM58" i="20"/>
  <c r="K39" i="20"/>
  <c r="J41" i="20"/>
  <c r="J33" i="20"/>
  <c r="J30" i="20"/>
  <c r="J32" i="20"/>
  <c r="J29" i="20"/>
  <c r="K28" i="20"/>
  <c r="AP17" i="20"/>
  <c r="J18" i="20"/>
  <c r="K17" i="20"/>
  <c r="J55" i="20"/>
  <c r="AM45" i="20"/>
  <c r="AM43" i="20"/>
  <c r="AM96" i="20"/>
  <c r="I21" i="20"/>
  <c r="I20" i="20"/>
  <c r="AO18" i="20"/>
  <c r="AO55" i="20"/>
  <c r="AN21" i="20"/>
  <c r="AN20" i="20"/>
  <c r="I57" i="20"/>
  <c r="I56" i="20"/>
  <c r="N46" i="20"/>
  <c r="G59" i="20"/>
  <c r="G61" i="20"/>
  <c r="AO32" i="20"/>
  <c r="AO30" i="20"/>
  <c r="AP28" i="20"/>
  <c r="AO33" i="20"/>
  <c r="AO29" i="20"/>
  <c r="AR48" i="20"/>
  <c r="AR50" i="20"/>
  <c r="AS46" i="20"/>
  <c r="AR47" i="20"/>
  <c r="AO40" i="20"/>
  <c r="AO41" i="20"/>
  <c r="AP39" i="20"/>
  <c r="G83" i="20" l="1"/>
  <c r="G24" i="20"/>
  <c r="AM35" i="20"/>
  <c r="AL80" i="20"/>
  <c r="AM36" i="20"/>
  <c r="AP93" i="20"/>
  <c r="AL86" i="20"/>
  <c r="AK86" i="20"/>
  <c r="AO93" i="20"/>
  <c r="H59" i="20"/>
  <c r="G86" i="20"/>
  <c r="AM76" i="20"/>
  <c r="H24" i="20"/>
  <c r="AM38" i="20"/>
  <c r="J19" i="20"/>
  <c r="AN35" i="20"/>
  <c r="AN96" i="20"/>
  <c r="H61" i="20"/>
  <c r="AQ52" i="20"/>
  <c r="AR49" i="20"/>
  <c r="I22" i="20"/>
  <c r="AM68" i="20"/>
  <c r="AN58" i="20"/>
  <c r="AN43" i="20"/>
  <c r="AN45" i="20"/>
  <c r="AO31" i="20"/>
  <c r="AN38" i="20"/>
  <c r="AN36" i="20"/>
  <c r="AN76" i="20"/>
  <c r="AO34" i="20"/>
  <c r="J34" i="20"/>
  <c r="I58" i="20"/>
  <c r="AN22" i="20"/>
  <c r="AQ17" i="20"/>
  <c r="L17" i="20"/>
  <c r="K18" i="20"/>
  <c r="K55" i="20"/>
  <c r="K41" i="20"/>
  <c r="L39" i="20"/>
  <c r="AO42" i="20"/>
  <c r="J20" i="20"/>
  <c r="AM59" i="20"/>
  <c r="AM61" i="20"/>
  <c r="AN69" i="20"/>
  <c r="AO56" i="20"/>
  <c r="AO57" i="20"/>
  <c r="AP18" i="20"/>
  <c r="AP55" i="20"/>
  <c r="L28" i="20"/>
  <c r="K29" i="20"/>
  <c r="K30" i="20"/>
  <c r="K33" i="20"/>
  <c r="K32" i="20"/>
  <c r="AP30" i="20"/>
  <c r="AP33" i="20"/>
  <c r="AP29" i="20"/>
  <c r="AQ28" i="20"/>
  <c r="AP32" i="20"/>
  <c r="AQ39" i="20"/>
  <c r="AP40" i="20"/>
  <c r="AP41" i="20"/>
  <c r="AS50" i="20"/>
  <c r="AS48" i="20"/>
  <c r="AT46" i="20"/>
  <c r="AS47" i="20"/>
  <c r="O46" i="20"/>
  <c r="J56" i="20"/>
  <c r="J57" i="20"/>
  <c r="AO20" i="20" l="1"/>
  <c r="AO19" i="20"/>
  <c r="AM27" i="20"/>
  <c r="AM24" i="20"/>
  <c r="AQ54" i="20"/>
  <c r="AQ51" i="20"/>
  <c r="AM83" i="20"/>
  <c r="AM25" i="20"/>
  <c r="AO21" i="20"/>
  <c r="AQ89" i="20"/>
  <c r="J21" i="20"/>
  <c r="AN68" i="20"/>
  <c r="H83" i="20"/>
  <c r="AP19" i="20"/>
  <c r="AR51" i="20"/>
  <c r="AN59" i="20"/>
  <c r="AQ93" i="20"/>
  <c r="K19" i="20"/>
  <c r="AN80" i="20"/>
  <c r="AM86" i="20"/>
  <c r="H27" i="20"/>
  <c r="H25" i="20"/>
  <c r="AM80" i="20"/>
  <c r="AN24" i="20"/>
  <c r="AO69" i="20"/>
  <c r="AN61" i="20"/>
  <c r="AR54" i="20"/>
  <c r="I59" i="20"/>
  <c r="AP34" i="20"/>
  <c r="AO35" i="20"/>
  <c r="AR89" i="20"/>
  <c r="AR52" i="20"/>
  <c r="I61" i="20"/>
  <c r="I25" i="20"/>
  <c r="I27" i="20"/>
  <c r="J58" i="20"/>
  <c r="AO22" i="20"/>
  <c r="K34" i="20"/>
  <c r="AP31" i="20"/>
  <c r="AN27" i="20"/>
  <c r="AN83" i="20"/>
  <c r="AN25" i="20"/>
  <c r="AS49" i="20"/>
  <c r="AQ32" i="20"/>
  <c r="AQ29" i="20"/>
  <c r="AQ30" i="20"/>
  <c r="AQ33" i="20"/>
  <c r="AR28" i="20"/>
  <c r="L32" i="20"/>
  <c r="L33" i="20"/>
  <c r="L29" i="20"/>
  <c r="L30" i="20"/>
  <c r="M28" i="20"/>
  <c r="M39" i="20"/>
  <c r="L41" i="20"/>
  <c r="K21" i="20"/>
  <c r="K20" i="20"/>
  <c r="K57" i="20"/>
  <c r="K56" i="20"/>
  <c r="P46" i="20"/>
  <c r="AT50" i="20"/>
  <c r="AT47" i="20"/>
  <c r="AU46" i="20"/>
  <c r="AT48" i="20"/>
  <c r="AP42" i="20"/>
  <c r="AO58" i="20"/>
  <c r="AO96" i="20"/>
  <c r="AO43" i="20"/>
  <c r="AO45" i="20"/>
  <c r="AR17" i="20"/>
  <c r="M17" i="20"/>
  <c r="L18" i="20"/>
  <c r="L55" i="20"/>
  <c r="AQ41" i="20"/>
  <c r="AR39" i="20"/>
  <c r="AQ40" i="20"/>
  <c r="AP56" i="20"/>
  <c r="AP57" i="20"/>
  <c r="AQ18" i="20"/>
  <c r="AQ55" i="20"/>
  <c r="I83" i="20" l="1"/>
  <c r="I24" i="20"/>
  <c r="AP21" i="20"/>
  <c r="AS51" i="20"/>
  <c r="L19" i="20"/>
  <c r="AP20" i="20"/>
  <c r="AN86" i="20"/>
  <c r="AQ19" i="20"/>
  <c r="I86" i="20"/>
  <c r="AO68" i="20"/>
  <c r="H86" i="20"/>
  <c r="AP69" i="20"/>
  <c r="J22" i="20"/>
  <c r="AR93" i="20"/>
  <c r="J61" i="20"/>
  <c r="AP35" i="20"/>
  <c r="AQ34" i="20"/>
  <c r="AO76" i="20"/>
  <c r="AO36" i="20"/>
  <c r="AO38" i="20"/>
  <c r="J59" i="20"/>
  <c r="AO24" i="20"/>
  <c r="K22" i="20"/>
  <c r="AP22" i="20"/>
  <c r="AP58" i="20"/>
  <c r="AQ42" i="20"/>
  <c r="L34" i="20"/>
  <c r="AQ31" i="20"/>
  <c r="L20" i="20"/>
  <c r="L21" i="20"/>
  <c r="AR18" i="20"/>
  <c r="AR55" i="20"/>
  <c r="AT49" i="20"/>
  <c r="AS89" i="20"/>
  <c r="AS54" i="20"/>
  <c r="AS52" i="20"/>
  <c r="L56" i="20"/>
  <c r="L57" i="20"/>
  <c r="AP43" i="20"/>
  <c r="AP96" i="20"/>
  <c r="AP45" i="20"/>
  <c r="K58" i="20"/>
  <c r="N28" i="20"/>
  <c r="M30" i="20"/>
  <c r="M33" i="20"/>
  <c r="M32" i="20"/>
  <c r="M29" i="20"/>
  <c r="AQ57" i="20"/>
  <c r="AQ56" i="20"/>
  <c r="AS39" i="20"/>
  <c r="AR40" i="20"/>
  <c r="AR41" i="20"/>
  <c r="AO59" i="20"/>
  <c r="AO61" i="20"/>
  <c r="Q46" i="20"/>
  <c r="M41" i="20"/>
  <c r="N39" i="20"/>
  <c r="AQ21" i="20"/>
  <c r="AQ20" i="20"/>
  <c r="N17" i="20"/>
  <c r="M18" i="20"/>
  <c r="AS17" i="20"/>
  <c r="M55" i="20"/>
  <c r="AV46" i="20"/>
  <c r="AU47" i="20"/>
  <c r="AU48" i="20"/>
  <c r="AU50" i="20"/>
  <c r="AS28" i="20"/>
  <c r="AR30" i="20"/>
  <c r="AR32" i="20"/>
  <c r="AR29" i="20"/>
  <c r="AR33" i="20"/>
  <c r="AS93" i="20" l="1"/>
  <c r="AO83" i="20"/>
  <c r="AT51" i="20"/>
  <c r="AO80" i="20"/>
  <c r="J24" i="20"/>
  <c r="AR19" i="20"/>
  <c r="M19" i="20"/>
  <c r="AP76" i="20"/>
  <c r="AQ69" i="20"/>
  <c r="AO25" i="20"/>
  <c r="AP36" i="20"/>
  <c r="AP38" i="20"/>
  <c r="AO27" i="20"/>
  <c r="AP68" i="20"/>
  <c r="AP61" i="20"/>
  <c r="AP59" i="20"/>
  <c r="AQ96" i="20"/>
  <c r="AQ43" i="20"/>
  <c r="AQ45" i="20"/>
  <c r="M34" i="20"/>
  <c r="AR31" i="20"/>
  <c r="AR34" i="20"/>
  <c r="AQ22" i="20"/>
  <c r="L22" i="20"/>
  <c r="AU49" i="20"/>
  <c r="M20" i="20"/>
  <c r="M21" i="20"/>
  <c r="N18" i="20"/>
  <c r="AT17" i="20"/>
  <c r="O17" i="20"/>
  <c r="N55" i="20"/>
  <c r="R46" i="20"/>
  <c r="AT39" i="20"/>
  <c r="AS40" i="20"/>
  <c r="AS41" i="20"/>
  <c r="N32" i="20"/>
  <c r="N30" i="20"/>
  <c r="N29" i="20"/>
  <c r="O28" i="20"/>
  <c r="N33" i="20"/>
  <c r="M56" i="20"/>
  <c r="M57" i="20"/>
  <c r="O39" i="20"/>
  <c r="N41" i="20"/>
  <c r="AS29" i="20"/>
  <c r="AT28" i="20"/>
  <c r="AS30" i="20"/>
  <c r="AS33" i="20"/>
  <c r="AS32" i="20"/>
  <c r="AS18" i="20"/>
  <c r="AS55" i="20"/>
  <c r="AT89" i="20"/>
  <c r="AT52" i="20"/>
  <c r="AT54" i="20"/>
  <c r="AR57" i="20"/>
  <c r="AR56" i="20"/>
  <c r="AV47" i="20"/>
  <c r="AV48" i="20"/>
  <c r="AV50" i="20"/>
  <c r="AW46" i="20"/>
  <c r="AR42" i="20"/>
  <c r="AQ58" i="20"/>
  <c r="K61" i="20"/>
  <c r="K59" i="20"/>
  <c r="L58" i="20"/>
  <c r="AR21" i="20"/>
  <c r="AR20" i="20"/>
  <c r="AQ36" i="20" l="1"/>
  <c r="AQ35" i="20"/>
  <c r="AP83" i="20"/>
  <c r="AP24" i="20"/>
  <c r="K83" i="20"/>
  <c r="K24" i="20"/>
  <c r="AP25" i="20"/>
  <c r="K27" i="20"/>
  <c r="AP27" i="20"/>
  <c r="AQ38" i="20"/>
  <c r="AQ76" i="20"/>
  <c r="AQ68" i="20"/>
  <c r="AQ80" i="20"/>
  <c r="AP80" i="20"/>
  <c r="AT93" i="20"/>
  <c r="J27" i="20"/>
  <c r="J25" i="20"/>
  <c r="J83" i="20"/>
  <c r="AO86" i="20"/>
  <c r="AS19" i="20"/>
  <c r="K25" i="20"/>
  <c r="AU89" i="20"/>
  <c r="AU54" i="20"/>
  <c r="AS34" i="20"/>
  <c r="AR58" i="20"/>
  <c r="AV49" i="20"/>
  <c r="AR22" i="20"/>
  <c r="M22" i="20"/>
  <c r="M58" i="20"/>
  <c r="AR69" i="20"/>
  <c r="AS31" i="20"/>
  <c r="AS42" i="20"/>
  <c r="N34" i="20"/>
  <c r="AR35" i="20"/>
  <c r="O41" i="20"/>
  <c r="P39" i="20"/>
  <c r="O33" i="20"/>
  <c r="O32" i="20"/>
  <c r="P28" i="20"/>
  <c r="O30" i="20"/>
  <c r="O29" i="20"/>
  <c r="AT18" i="20"/>
  <c r="AT55" i="20"/>
  <c r="AQ59" i="20"/>
  <c r="AQ61" i="20"/>
  <c r="AS57" i="20"/>
  <c r="AS56" i="20"/>
  <c r="AU28" i="20"/>
  <c r="AT33" i="20"/>
  <c r="AT29" i="20"/>
  <c r="AT30" i="20"/>
  <c r="AT32" i="20"/>
  <c r="L59" i="20"/>
  <c r="L61" i="20"/>
  <c r="AR96" i="20"/>
  <c r="AR43" i="20"/>
  <c r="AR45" i="20"/>
  <c r="AS21" i="20"/>
  <c r="AT41" i="20"/>
  <c r="AT40" i="20"/>
  <c r="AU39" i="20"/>
  <c r="N56" i="20"/>
  <c r="N57" i="20"/>
  <c r="AW48" i="20"/>
  <c r="AX46" i="20"/>
  <c r="AW47" i="20"/>
  <c r="AW50" i="20"/>
  <c r="S46" i="20"/>
  <c r="AU17" i="20"/>
  <c r="O18" i="20"/>
  <c r="P17" i="20"/>
  <c r="O55" i="20"/>
  <c r="N21" i="20" l="1"/>
  <c r="N19" i="20"/>
  <c r="AQ27" i="20"/>
  <c r="AQ24" i="20"/>
  <c r="AU52" i="20"/>
  <c r="AU51" i="20"/>
  <c r="AP86" i="20"/>
  <c r="L27" i="20"/>
  <c r="L24" i="20"/>
  <c r="N20" i="20"/>
  <c r="L83" i="20"/>
  <c r="AU93" i="20"/>
  <c r="AT19" i="20"/>
  <c r="K86" i="20"/>
  <c r="J86" i="20"/>
  <c r="AS69" i="20"/>
  <c r="AR59" i="20"/>
  <c r="AR68" i="20"/>
  <c r="AQ25" i="20"/>
  <c r="AV89" i="20"/>
  <c r="AR61" i="20"/>
  <c r="AQ83" i="20"/>
  <c r="M27" i="20"/>
  <c r="N22" i="20"/>
  <c r="AV52" i="20"/>
  <c r="M59" i="20"/>
  <c r="M61" i="20"/>
  <c r="AS58" i="20"/>
  <c r="O34" i="20"/>
  <c r="AT34" i="20"/>
  <c r="AT31" i="20"/>
  <c r="AR38" i="20"/>
  <c r="AR76" i="20"/>
  <c r="AR36" i="20"/>
  <c r="AW49" i="20"/>
  <c r="AS45" i="20"/>
  <c r="AS96" i="20"/>
  <c r="AS43" i="20"/>
  <c r="AV17" i="20"/>
  <c r="P18" i="20"/>
  <c r="Q17" i="20"/>
  <c r="P55" i="20"/>
  <c r="T46" i="20"/>
  <c r="AT42" i="20"/>
  <c r="AU30" i="20"/>
  <c r="AU32" i="20"/>
  <c r="AV28" i="20"/>
  <c r="AU29" i="20"/>
  <c r="AU33" i="20"/>
  <c r="P33" i="20"/>
  <c r="Q28" i="20"/>
  <c r="P29" i="20"/>
  <c r="P32" i="20"/>
  <c r="P30" i="20"/>
  <c r="N58" i="20"/>
  <c r="O20" i="20"/>
  <c r="AU18" i="20"/>
  <c r="AU55" i="20"/>
  <c r="Q39" i="20"/>
  <c r="P41" i="20"/>
  <c r="O57" i="20"/>
  <c r="O56" i="20"/>
  <c r="AY46" i="20"/>
  <c r="AX48" i="20"/>
  <c r="AX50" i="20"/>
  <c r="AX47" i="20"/>
  <c r="AU40" i="20"/>
  <c r="AV39" i="20"/>
  <c r="AU41" i="20"/>
  <c r="AT57" i="20"/>
  <c r="AT56" i="20"/>
  <c r="O21" i="20" l="1"/>
  <c r="O19" i="20"/>
  <c r="M83" i="20"/>
  <c r="M24" i="20"/>
  <c r="AS22" i="20"/>
  <c r="AS20" i="20"/>
  <c r="AV51" i="20"/>
  <c r="L86" i="20"/>
  <c r="L25" i="20"/>
  <c r="AS76" i="20"/>
  <c r="AS35" i="20"/>
  <c r="AR83" i="20"/>
  <c r="AR24" i="20"/>
  <c r="AV54" i="20"/>
  <c r="AS38" i="20"/>
  <c r="AR25" i="20"/>
  <c r="AR27" i="20"/>
  <c r="AR80" i="20"/>
  <c r="P19" i="20"/>
  <c r="AQ86" i="20"/>
  <c r="AR86" i="20"/>
  <c r="AV93" i="20"/>
  <c r="AS36" i="20"/>
  <c r="M25" i="20"/>
  <c r="AT21" i="20"/>
  <c r="N24" i="20"/>
  <c r="AS68" i="20"/>
  <c r="AT58" i="20"/>
  <c r="AS59" i="20"/>
  <c r="AS61" i="20"/>
  <c r="AT69" i="20"/>
  <c r="P31" i="20"/>
  <c r="AT35" i="20"/>
  <c r="AU42" i="20"/>
  <c r="O22" i="20"/>
  <c r="AU31" i="20"/>
  <c r="AX49" i="20"/>
  <c r="P34" i="20"/>
  <c r="AU34" i="20"/>
  <c r="P56" i="20"/>
  <c r="P57" i="20"/>
  <c r="AW39" i="20"/>
  <c r="AV40" i="20"/>
  <c r="AV41" i="20"/>
  <c r="R39" i="20"/>
  <c r="Q41" i="20"/>
  <c r="Q33" i="20"/>
  <c r="R28" i="20"/>
  <c r="Q32" i="20"/>
  <c r="Q30" i="20"/>
  <c r="Q29" i="20"/>
  <c r="U46" i="20"/>
  <c r="R17" i="20"/>
  <c r="Q18" i="20"/>
  <c r="AW17" i="20"/>
  <c r="Q55" i="20"/>
  <c r="AY47" i="20"/>
  <c r="AZ46" i="20"/>
  <c r="AY50" i="20"/>
  <c r="AY48" i="20"/>
  <c r="AU57" i="20"/>
  <c r="AU56" i="20"/>
  <c r="AT96" i="20"/>
  <c r="AT45" i="20"/>
  <c r="AT43" i="20"/>
  <c r="P20" i="20"/>
  <c r="P21" i="20"/>
  <c r="AU20" i="20"/>
  <c r="N59" i="20"/>
  <c r="N61" i="20"/>
  <c r="AV32" i="20"/>
  <c r="AV33" i="20"/>
  <c r="AV29" i="20"/>
  <c r="AV30" i="20"/>
  <c r="AW28" i="20"/>
  <c r="AV18" i="20"/>
  <c r="AV55" i="20"/>
  <c r="AS25" i="20" l="1"/>
  <c r="AS24" i="20"/>
  <c r="AT22" i="20"/>
  <c r="AT20" i="20"/>
  <c r="O58" i="20"/>
  <c r="AW89" i="20"/>
  <c r="AW51" i="20"/>
  <c r="AU21" i="20"/>
  <c r="AU19" i="20"/>
  <c r="O61" i="20"/>
  <c r="AS83" i="20"/>
  <c r="AS27" i="20"/>
  <c r="O59" i="20"/>
  <c r="AW52" i="20"/>
  <c r="N27" i="20"/>
  <c r="AT59" i="20"/>
  <c r="O24" i="20"/>
  <c r="AS86" i="20"/>
  <c r="M86" i="20"/>
  <c r="AW54" i="20"/>
  <c r="AS80" i="20"/>
  <c r="N25" i="20"/>
  <c r="N83" i="20"/>
  <c r="AT61" i="20"/>
  <c r="AT68" i="20"/>
  <c r="P22" i="20"/>
  <c r="AU22" i="20"/>
  <c r="Q31" i="20"/>
  <c r="AT36" i="20"/>
  <c r="AT38" i="20"/>
  <c r="AT76" i="20"/>
  <c r="AU69" i="20"/>
  <c r="AU58" i="20"/>
  <c r="O25" i="20"/>
  <c r="O27" i="20"/>
  <c r="O83" i="20"/>
  <c r="AV34" i="20"/>
  <c r="Q34" i="20"/>
  <c r="AU35" i="20"/>
  <c r="AU43" i="20"/>
  <c r="AU45" i="20"/>
  <c r="AU96" i="20"/>
  <c r="AV31" i="20"/>
  <c r="AV21" i="20"/>
  <c r="AY49" i="20"/>
  <c r="Q56" i="20"/>
  <c r="Q57" i="20"/>
  <c r="AW41" i="20"/>
  <c r="AX39" i="20"/>
  <c r="AW40" i="20"/>
  <c r="AV56" i="20"/>
  <c r="AV57" i="20"/>
  <c r="AW18" i="20"/>
  <c r="AW55" i="20"/>
  <c r="V46" i="20"/>
  <c r="R41" i="20"/>
  <c r="S39" i="20"/>
  <c r="Q20" i="20"/>
  <c r="R32" i="20"/>
  <c r="S28" i="20"/>
  <c r="R29" i="20"/>
  <c r="R30" i="20"/>
  <c r="R33" i="20"/>
  <c r="P58" i="20"/>
  <c r="AW30" i="20"/>
  <c r="AW29" i="20"/>
  <c r="AW32" i="20"/>
  <c r="AX28" i="20"/>
  <c r="AW33" i="20"/>
  <c r="AZ48" i="20"/>
  <c r="BA46" i="20"/>
  <c r="AZ50" i="20"/>
  <c r="AZ47" i="20"/>
  <c r="S17" i="20"/>
  <c r="AX17" i="20"/>
  <c r="R18" i="20"/>
  <c r="R55" i="20"/>
  <c r="AV42" i="20"/>
  <c r="Q21" i="20" l="1"/>
  <c r="Q19" i="20"/>
  <c r="AX89" i="20"/>
  <c r="AX51" i="20"/>
  <c r="AV20" i="20"/>
  <c r="AV19" i="20"/>
  <c r="AT83" i="20"/>
  <c r="AT24" i="20"/>
  <c r="AW93" i="20"/>
  <c r="AT27" i="20"/>
  <c r="AT25" i="20"/>
  <c r="R19" i="20"/>
  <c r="AW19" i="20"/>
  <c r="AY51" i="20"/>
  <c r="AT86" i="20"/>
  <c r="AX54" i="20"/>
  <c r="AV69" i="20"/>
  <c r="AT80" i="20"/>
  <c r="N86" i="20"/>
  <c r="O86" i="20"/>
  <c r="AX52" i="20"/>
  <c r="AU61" i="20"/>
  <c r="AU59" i="20"/>
  <c r="Q58" i="20"/>
  <c r="AV22" i="20"/>
  <c r="AU68" i="20"/>
  <c r="AU24" i="20"/>
  <c r="AW34" i="20"/>
  <c r="AV35" i="20"/>
  <c r="R31" i="20"/>
  <c r="Q22" i="20"/>
  <c r="AU36" i="20"/>
  <c r="AU38" i="20"/>
  <c r="AU76" i="20"/>
  <c r="AZ49" i="20"/>
  <c r="AW31" i="20"/>
  <c r="R34" i="20"/>
  <c r="AV96" i="20"/>
  <c r="AV43" i="20"/>
  <c r="AV45" i="20"/>
  <c r="R57" i="20"/>
  <c r="R56" i="20"/>
  <c r="AX29" i="20"/>
  <c r="AY28" i="20"/>
  <c r="AX30" i="20"/>
  <c r="AX33" i="20"/>
  <c r="AX32" i="20"/>
  <c r="P59" i="20"/>
  <c r="P61" i="20"/>
  <c r="AW56" i="20"/>
  <c r="AW57" i="20"/>
  <c r="P25" i="20"/>
  <c r="S30" i="20"/>
  <c r="S32" i="20"/>
  <c r="S29" i="20"/>
  <c r="S33" i="20"/>
  <c r="T28" i="20"/>
  <c r="T39" i="20"/>
  <c r="S41" i="20"/>
  <c r="W46" i="20"/>
  <c r="AW21" i="20"/>
  <c r="AW20" i="20"/>
  <c r="AV58" i="20"/>
  <c r="AX18" i="20"/>
  <c r="AX55" i="20"/>
  <c r="AW42" i="20"/>
  <c r="R21" i="20"/>
  <c r="R20" i="20"/>
  <c r="AY17" i="20"/>
  <c r="T17" i="20"/>
  <c r="S18" i="20"/>
  <c r="S55" i="20"/>
  <c r="BA47" i="20"/>
  <c r="BA48" i="20"/>
  <c r="BA50" i="20"/>
  <c r="BB46" i="20"/>
  <c r="AX40" i="20"/>
  <c r="AY39" i="20"/>
  <c r="AX41" i="20"/>
  <c r="AY89" i="20"/>
  <c r="AY54" i="20"/>
  <c r="AY52" i="20"/>
  <c r="P27" i="20" l="1"/>
  <c r="P24" i="20"/>
  <c r="P83" i="20"/>
  <c r="P86" i="20"/>
  <c r="AY93" i="20"/>
  <c r="AZ51" i="20"/>
  <c r="AX93" i="20"/>
  <c r="AU80" i="20"/>
  <c r="Q61" i="20"/>
  <c r="Q59" i="20"/>
  <c r="BA49" i="20"/>
  <c r="AV24" i="20"/>
  <c r="AV68" i="20"/>
  <c r="AW58" i="20"/>
  <c r="R22" i="20"/>
  <c r="AU25" i="20"/>
  <c r="AU27" i="20"/>
  <c r="AU83" i="20"/>
  <c r="AW22" i="20"/>
  <c r="AW69" i="20"/>
  <c r="AW35" i="20"/>
  <c r="AX34" i="20"/>
  <c r="AV76" i="20"/>
  <c r="AV38" i="20"/>
  <c r="AV36" i="20"/>
  <c r="AX42" i="20"/>
  <c r="S31" i="20"/>
  <c r="S34" i="20"/>
  <c r="AX31" i="20"/>
  <c r="R58" i="20"/>
  <c r="AZ39" i="20"/>
  <c r="AY41" i="20"/>
  <c r="AY40" i="20"/>
  <c r="T41" i="20"/>
  <c r="U39" i="20"/>
  <c r="T30" i="20"/>
  <c r="T29" i="20"/>
  <c r="T33" i="20"/>
  <c r="T32" i="20"/>
  <c r="U28" i="20"/>
  <c r="AY30" i="20"/>
  <c r="AY29" i="20"/>
  <c r="AY33" i="20"/>
  <c r="AY32" i="20"/>
  <c r="AZ28" i="20"/>
  <c r="AZ17" i="20"/>
  <c r="T18" i="20"/>
  <c r="U17" i="20"/>
  <c r="T55" i="20"/>
  <c r="AW43" i="20"/>
  <c r="AW96" i="20"/>
  <c r="AW45" i="20"/>
  <c r="AX57" i="20"/>
  <c r="AX56" i="20"/>
  <c r="AV61" i="20"/>
  <c r="AV59" i="20"/>
  <c r="BB47" i="20"/>
  <c r="BC46" i="20"/>
  <c r="BB50" i="20"/>
  <c r="BB48" i="20"/>
  <c r="S21" i="20"/>
  <c r="AY18" i="20"/>
  <c r="AY55" i="20"/>
  <c r="X46" i="20"/>
  <c r="S56" i="20"/>
  <c r="S57" i="20"/>
  <c r="Q83" i="20" l="1"/>
  <c r="Q24" i="20"/>
  <c r="S20" i="20"/>
  <c r="S19" i="20"/>
  <c r="AX21" i="20"/>
  <c r="AX19" i="20"/>
  <c r="Q27" i="20"/>
  <c r="AX20" i="20"/>
  <c r="AZ52" i="20"/>
  <c r="BA51" i="20"/>
  <c r="AZ89" i="20"/>
  <c r="AY19" i="20"/>
  <c r="AV80" i="20"/>
  <c r="AZ54" i="20"/>
  <c r="AU86" i="20"/>
  <c r="BA54" i="20"/>
  <c r="BA52" i="20"/>
  <c r="BA89" i="20"/>
  <c r="S58" i="20"/>
  <c r="AX58" i="20"/>
  <c r="AV83" i="20"/>
  <c r="AV25" i="20"/>
  <c r="AV27" i="20"/>
  <c r="AX69" i="20"/>
  <c r="AW24" i="20"/>
  <c r="AW68" i="20"/>
  <c r="S22" i="20"/>
  <c r="AW59" i="20"/>
  <c r="AW61" i="20"/>
  <c r="AX35" i="20"/>
  <c r="AY34" i="20"/>
  <c r="T34" i="20"/>
  <c r="AY31" i="20"/>
  <c r="T31" i="20"/>
  <c r="AW76" i="20"/>
  <c r="AW38" i="20"/>
  <c r="AW36" i="20"/>
  <c r="AX45" i="20"/>
  <c r="AX43" i="20"/>
  <c r="AX96" i="20"/>
  <c r="R61" i="20"/>
  <c r="R59" i="20"/>
  <c r="AX22" i="20"/>
  <c r="BA17" i="20"/>
  <c r="V17" i="20"/>
  <c r="U18" i="20"/>
  <c r="U55" i="20"/>
  <c r="AZ29" i="20"/>
  <c r="AZ30" i="20"/>
  <c r="AZ33" i="20"/>
  <c r="BA28" i="20"/>
  <c r="AZ32" i="20"/>
  <c r="V28" i="20"/>
  <c r="U32" i="20"/>
  <c r="U29" i="20"/>
  <c r="U30" i="20"/>
  <c r="U33" i="20"/>
  <c r="AY57" i="20"/>
  <c r="AY56" i="20"/>
  <c r="BC48" i="20"/>
  <c r="BD46" i="20"/>
  <c r="BC50" i="20"/>
  <c r="BC47" i="20"/>
  <c r="T20" i="20"/>
  <c r="AZ40" i="20"/>
  <c r="AZ41" i="20"/>
  <c r="BA39" i="20"/>
  <c r="Y46" i="20"/>
  <c r="AY21" i="20"/>
  <c r="AY20" i="20"/>
  <c r="BB49" i="20"/>
  <c r="AZ18" i="20"/>
  <c r="AZ55" i="20"/>
  <c r="V39" i="20"/>
  <c r="U41" i="20"/>
  <c r="T57" i="20"/>
  <c r="T56" i="20"/>
  <c r="AY42" i="20"/>
  <c r="Q86" i="20" l="1"/>
  <c r="Q25" i="20"/>
  <c r="T21" i="20"/>
  <c r="T19" i="20"/>
  <c r="R25" i="20"/>
  <c r="R24" i="20"/>
  <c r="R83" i="20"/>
  <c r="R27" i="20"/>
  <c r="U19" i="20"/>
  <c r="AV86" i="20"/>
  <c r="AW80" i="20"/>
  <c r="AZ93" i="20"/>
  <c r="S24" i="20"/>
  <c r="AZ19" i="20"/>
  <c r="BA93" i="20"/>
  <c r="R86" i="20"/>
  <c r="AX59" i="20"/>
  <c r="AX61" i="20"/>
  <c r="S27" i="20"/>
  <c r="AY69" i="20"/>
  <c r="AY35" i="20"/>
  <c r="BC49" i="20"/>
  <c r="T58" i="20"/>
  <c r="S61" i="20"/>
  <c r="S59" i="20"/>
  <c r="S83" i="20"/>
  <c r="AW83" i="20"/>
  <c r="AW25" i="20"/>
  <c r="AW27" i="20"/>
  <c r="AX76" i="20"/>
  <c r="AX36" i="20"/>
  <c r="AX38" i="20"/>
  <c r="U34" i="20"/>
  <c r="U31" i="20"/>
  <c r="AY22" i="20"/>
  <c r="T22" i="20"/>
  <c r="AZ34" i="20"/>
  <c r="AZ31" i="20"/>
  <c r="AX24" i="20"/>
  <c r="AX68" i="20"/>
  <c r="U21" i="20"/>
  <c r="U20" i="20"/>
  <c r="BA40" i="20"/>
  <c r="BA41" i="20"/>
  <c r="BB39" i="20"/>
  <c r="BD48" i="20"/>
  <c r="BD50" i="20"/>
  <c r="BE46" i="20"/>
  <c r="BD47" i="20"/>
  <c r="V55" i="20"/>
  <c r="V29" i="20"/>
  <c r="V33" i="20"/>
  <c r="W28" i="20"/>
  <c r="V32" i="20"/>
  <c r="V30" i="20"/>
  <c r="BB17" i="20"/>
  <c r="V18" i="20"/>
  <c r="W17" i="20"/>
  <c r="V41" i="20"/>
  <c r="W39" i="20"/>
  <c r="AZ21" i="20"/>
  <c r="AZ20" i="20"/>
  <c r="BA18" i="20"/>
  <c r="BA55" i="20"/>
  <c r="AY96" i="20"/>
  <c r="AY45" i="20"/>
  <c r="AY43" i="20"/>
  <c r="AZ56" i="20"/>
  <c r="AZ57" i="20"/>
  <c r="Z46" i="20"/>
  <c r="AZ42" i="20"/>
  <c r="AY58" i="20"/>
  <c r="BA32" i="20"/>
  <c r="BA33" i="20"/>
  <c r="BB28" i="20"/>
  <c r="BA29" i="20"/>
  <c r="BA30" i="20"/>
  <c r="U56" i="20"/>
  <c r="U57" i="20"/>
  <c r="BB89" i="20" l="1"/>
  <c r="BB51" i="20"/>
  <c r="S25" i="20"/>
  <c r="AY76" i="20"/>
  <c r="BB52" i="20"/>
  <c r="AX80" i="20"/>
  <c r="AW86" i="20"/>
  <c r="S86" i="20"/>
  <c r="BC51" i="20"/>
  <c r="BB54" i="20"/>
  <c r="V19" i="20"/>
  <c r="T61" i="20"/>
  <c r="T59" i="20"/>
  <c r="AY36" i="20"/>
  <c r="AY38" i="20"/>
  <c r="BD49" i="20"/>
  <c r="U22" i="20"/>
  <c r="AZ69" i="20"/>
  <c r="BA31" i="20"/>
  <c r="V34" i="20"/>
  <c r="AZ35" i="20"/>
  <c r="U58" i="20"/>
  <c r="AZ58" i="20"/>
  <c r="BA34" i="20"/>
  <c r="V31" i="20"/>
  <c r="AZ22" i="20"/>
  <c r="AX27" i="20"/>
  <c r="AX25" i="20"/>
  <c r="AX83" i="20"/>
  <c r="AY24" i="20"/>
  <c r="AY68" i="20"/>
  <c r="AY59" i="20"/>
  <c r="AY61" i="20"/>
  <c r="X39" i="20"/>
  <c r="W41" i="20"/>
  <c r="BB18" i="20"/>
  <c r="BB55" i="20"/>
  <c r="BB29" i="20"/>
  <c r="BC28" i="20"/>
  <c r="BB33" i="20"/>
  <c r="BB32" i="20"/>
  <c r="BB30" i="20"/>
  <c r="BC89" i="20"/>
  <c r="BC52" i="20"/>
  <c r="BC54" i="20"/>
  <c r="AA46" i="20"/>
  <c r="BA56" i="20"/>
  <c r="BA57" i="20"/>
  <c r="BF46" i="20"/>
  <c r="BE47" i="20"/>
  <c r="BE48" i="20"/>
  <c r="BE50" i="20"/>
  <c r="T25" i="20"/>
  <c r="BA42" i="20"/>
  <c r="AZ45" i="20"/>
  <c r="AZ96" i="20"/>
  <c r="AZ43" i="20"/>
  <c r="BC17" i="20"/>
  <c r="W18" i="20"/>
  <c r="X17" i="20"/>
  <c r="W55" i="20"/>
  <c r="V57" i="20"/>
  <c r="V56" i="20"/>
  <c r="W30" i="20"/>
  <c r="X28" i="20"/>
  <c r="W32" i="20"/>
  <c r="W33" i="20"/>
  <c r="W29" i="20"/>
  <c r="BB41" i="20"/>
  <c r="BB40" i="20"/>
  <c r="BC39" i="20"/>
  <c r="Z47" i="20"/>
  <c r="T83" i="20" l="1"/>
  <c r="T24" i="20"/>
  <c r="BA20" i="20"/>
  <c r="BA19" i="20"/>
  <c r="BA21" i="20"/>
  <c r="T86" i="20"/>
  <c r="V21" i="20"/>
  <c r="V20" i="20"/>
  <c r="AZ59" i="20"/>
  <c r="AY80" i="20"/>
  <c r="BB93" i="20"/>
  <c r="T27" i="20"/>
  <c r="BC93" i="20"/>
  <c r="BB19" i="20"/>
  <c r="AX86" i="20"/>
  <c r="D4" i="18"/>
  <c r="W31" i="20"/>
  <c r="AZ61" i="20"/>
  <c r="D45" i="19"/>
  <c r="BP45" i="19" s="1"/>
  <c r="Z50" i="20"/>
  <c r="D48" i="20"/>
  <c r="D50" i="20"/>
  <c r="D47" i="20"/>
  <c r="E47" i="20"/>
  <c r="E50" i="20"/>
  <c r="E48" i="20"/>
  <c r="F50" i="20"/>
  <c r="F48" i="20"/>
  <c r="F47" i="20"/>
  <c r="G47" i="20"/>
  <c r="G50" i="20"/>
  <c r="G48" i="20"/>
  <c r="H48" i="20"/>
  <c r="H47" i="20"/>
  <c r="H50" i="20"/>
  <c r="I50" i="20"/>
  <c r="I47" i="20"/>
  <c r="I48" i="20"/>
  <c r="J50" i="20"/>
  <c r="J47" i="20"/>
  <c r="J48" i="20"/>
  <c r="K47" i="20"/>
  <c r="K48" i="20"/>
  <c r="K50" i="20"/>
  <c r="L50" i="20"/>
  <c r="L48" i="20"/>
  <c r="L47" i="20"/>
  <c r="M50" i="20"/>
  <c r="M47" i="20"/>
  <c r="M48" i="20"/>
  <c r="N48" i="20"/>
  <c r="N50" i="20"/>
  <c r="N47" i="20"/>
  <c r="O47" i="20"/>
  <c r="O50" i="20"/>
  <c r="O48" i="20"/>
  <c r="P48" i="20"/>
  <c r="P50" i="20"/>
  <c r="P47" i="20"/>
  <c r="Q48" i="20"/>
  <c r="Q47" i="20"/>
  <c r="Q50" i="20"/>
  <c r="R50" i="20"/>
  <c r="R47" i="20"/>
  <c r="R48" i="20"/>
  <c r="S48" i="20"/>
  <c r="S50" i="20"/>
  <c r="S47" i="20"/>
  <c r="T47" i="20"/>
  <c r="T48" i="20"/>
  <c r="T50" i="20"/>
  <c r="U48" i="20"/>
  <c r="U50" i="20"/>
  <c r="U47" i="20"/>
  <c r="V47" i="20"/>
  <c r="V48" i="20"/>
  <c r="V50" i="20"/>
  <c r="W48" i="20"/>
  <c r="W50" i="20"/>
  <c r="W47" i="20"/>
  <c r="X48" i="20"/>
  <c r="X47" i="20"/>
  <c r="X50" i="20"/>
  <c r="Y48" i="20"/>
  <c r="Y50" i="20"/>
  <c r="Y47" i="20"/>
  <c r="Z48" i="20"/>
  <c r="BA35" i="20"/>
  <c r="BA69" i="20"/>
  <c r="W34" i="20"/>
  <c r="BA22" i="20"/>
  <c r="BA58" i="20"/>
  <c r="BB31" i="20"/>
  <c r="BB34" i="20"/>
  <c r="AY27" i="20"/>
  <c r="AY83" i="20"/>
  <c r="AY25" i="20"/>
  <c r="AZ68" i="20"/>
  <c r="AZ24" i="20"/>
  <c r="U59" i="20"/>
  <c r="U61" i="20"/>
  <c r="V22" i="20"/>
  <c r="AZ76" i="20"/>
  <c r="AZ36" i="20"/>
  <c r="AZ38" i="20"/>
  <c r="BF48" i="20"/>
  <c r="BF50" i="20"/>
  <c r="BF47" i="20"/>
  <c r="BG46" i="20"/>
  <c r="BB57" i="20"/>
  <c r="BB56" i="20"/>
  <c r="V58" i="20"/>
  <c r="W57" i="20"/>
  <c r="W56" i="20"/>
  <c r="U27" i="20"/>
  <c r="BE49" i="20"/>
  <c r="BC30" i="20"/>
  <c r="BD28" i="20"/>
  <c r="BC32" i="20"/>
  <c r="BC29" i="20"/>
  <c r="BC33" i="20"/>
  <c r="BA45" i="20"/>
  <c r="BA96" i="20"/>
  <c r="BA43" i="20"/>
  <c r="BB42" i="20"/>
  <c r="W21" i="20"/>
  <c r="AA50" i="20"/>
  <c r="AA47" i="20"/>
  <c r="AB46" i="20"/>
  <c r="AA48" i="20"/>
  <c r="BB20" i="20"/>
  <c r="BB21" i="20"/>
  <c r="X41" i="20"/>
  <c r="Y39" i="20"/>
  <c r="BC41" i="20"/>
  <c r="BC40" i="20"/>
  <c r="BD39" i="20"/>
  <c r="BD17" i="20"/>
  <c r="Y17" i="20"/>
  <c r="X18" i="20"/>
  <c r="X55" i="20"/>
  <c r="Y28" i="20"/>
  <c r="X32" i="20"/>
  <c r="X29" i="20"/>
  <c r="X33" i="20"/>
  <c r="X30" i="20"/>
  <c r="BC18" i="20"/>
  <c r="BC55" i="20"/>
  <c r="E70" i="20"/>
  <c r="E105" i="20"/>
  <c r="BP4" i="18" l="1"/>
  <c r="GQ25" i="18"/>
  <c r="U25" i="20"/>
  <c r="U24" i="20"/>
  <c r="BD89" i="20"/>
  <c r="BD51" i="20"/>
  <c r="W20" i="20"/>
  <c r="W19" i="20"/>
  <c r="U83" i="20"/>
  <c r="U86" i="20"/>
  <c r="N69" i="20"/>
  <c r="K69" i="20"/>
  <c r="I69" i="20"/>
  <c r="AK72" i="20"/>
  <c r="BA68" i="20"/>
  <c r="S69" i="20"/>
  <c r="H69" i="20"/>
  <c r="F69" i="20"/>
  <c r="P69" i="20"/>
  <c r="BD52" i="20"/>
  <c r="AY86" i="20"/>
  <c r="U69" i="20"/>
  <c r="E69" i="20"/>
  <c r="AK74" i="20"/>
  <c r="V69" i="20"/>
  <c r="AZ80" i="20"/>
  <c r="M69" i="20"/>
  <c r="L69" i="20"/>
  <c r="Z49" i="20"/>
  <c r="T69" i="20"/>
  <c r="R69" i="20"/>
  <c r="O69" i="20"/>
  <c r="J69" i="20"/>
  <c r="G69" i="20"/>
  <c r="BC19" i="20"/>
  <c r="Q69" i="20"/>
  <c r="D69" i="20"/>
  <c r="BD54" i="20"/>
  <c r="CV4" i="18"/>
  <c r="FH4" i="18" s="1"/>
  <c r="X49" i="20"/>
  <c r="Y49" i="20"/>
  <c r="U49" i="20"/>
  <c r="BA61" i="20"/>
  <c r="BA36" i="20"/>
  <c r="W49" i="20"/>
  <c r="D46" i="19"/>
  <c r="BP46" i="19" s="1"/>
  <c r="E45" i="19"/>
  <c r="BQ45" i="19" s="1"/>
  <c r="D47" i="19"/>
  <c r="BP47" i="19" s="1"/>
  <c r="D49" i="19"/>
  <c r="BP49" i="19" s="1"/>
  <c r="P49" i="20"/>
  <c r="D49" i="20"/>
  <c r="O49" i="20"/>
  <c r="M49" i="20"/>
  <c r="T49" i="20"/>
  <c r="N49" i="20"/>
  <c r="L49" i="20"/>
  <c r="I49" i="20"/>
  <c r="H49" i="20"/>
  <c r="F49" i="20"/>
  <c r="V49" i="20"/>
  <c r="Q49" i="20"/>
  <c r="S49" i="20"/>
  <c r="R49" i="20"/>
  <c r="K49" i="20"/>
  <c r="J49" i="20"/>
  <c r="G49" i="20"/>
  <c r="E49" i="20"/>
  <c r="BA24" i="20"/>
  <c r="BA59" i="20"/>
  <c r="BB58" i="20"/>
  <c r="BB22" i="20"/>
  <c r="W22" i="20"/>
  <c r="BC42" i="20"/>
  <c r="W69" i="20"/>
  <c r="BA38" i="20"/>
  <c r="BA76" i="20"/>
  <c r="X31" i="20"/>
  <c r="BB69" i="20"/>
  <c r="X34" i="20"/>
  <c r="BC31" i="20"/>
  <c r="BB35" i="20"/>
  <c r="AA49" i="20"/>
  <c r="BC34" i="20"/>
  <c r="AZ83" i="20"/>
  <c r="AZ25" i="20"/>
  <c r="AZ27" i="20"/>
  <c r="V25" i="20"/>
  <c r="V27" i="20"/>
  <c r="BC20" i="20"/>
  <c r="BC21" i="20"/>
  <c r="X56" i="20"/>
  <c r="X57" i="20"/>
  <c r="BE39" i="20"/>
  <c r="BD40" i="20"/>
  <c r="BD41" i="20"/>
  <c r="BD33" i="20"/>
  <c r="BE28" i="20"/>
  <c r="BD32" i="20"/>
  <c r="BD29" i="20"/>
  <c r="BD30" i="20"/>
  <c r="X21" i="20"/>
  <c r="BE89" i="20"/>
  <c r="V59" i="20"/>
  <c r="V61" i="20"/>
  <c r="BG50" i="20"/>
  <c r="BG47" i="20"/>
  <c r="BG48" i="20"/>
  <c r="BH46" i="20"/>
  <c r="BE17" i="20"/>
  <c r="Y18" i="20"/>
  <c r="Z17" i="20"/>
  <c r="Y55" i="20"/>
  <c r="Y41" i="20"/>
  <c r="Z39" i="20"/>
  <c r="BB96" i="20"/>
  <c r="BB43" i="20"/>
  <c r="BB45" i="20"/>
  <c r="BF49" i="20"/>
  <c r="BC57" i="20"/>
  <c r="BC56" i="20"/>
  <c r="Y29" i="20"/>
  <c r="Y32" i="20"/>
  <c r="Z28" i="20"/>
  <c r="Y30" i="20"/>
  <c r="Y33" i="20"/>
  <c r="BD18" i="20"/>
  <c r="BD55" i="20"/>
  <c r="AC46" i="20"/>
  <c r="AB48" i="20"/>
  <c r="AB47" i="20"/>
  <c r="AB50" i="20"/>
  <c r="W58" i="20"/>
  <c r="AK70" i="20"/>
  <c r="AK105" i="20"/>
  <c r="F70" i="20"/>
  <c r="F105" i="20"/>
  <c r="BE52" i="20" l="1"/>
  <c r="BE51" i="20"/>
  <c r="X20" i="20"/>
  <c r="X19" i="20"/>
  <c r="HH16" i="18"/>
  <c r="HH26" i="18" s="1"/>
  <c r="AJ57" i="21"/>
  <c r="CW45" i="19"/>
  <c r="FI45" i="19" s="1"/>
  <c r="CV45" i="19"/>
  <c r="FH45" i="19" s="1"/>
  <c r="V83" i="20"/>
  <c r="V24" i="20"/>
  <c r="B14" i="17"/>
  <c r="D57" i="21"/>
  <c r="GX16" i="18"/>
  <c r="CV47" i="19"/>
  <c r="FH47" i="19" s="1"/>
  <c r="CV46" i="19"/>
  <c r="FH46" i="19" s="1"/>
  <c r="BE54" i="20"/>
  <c r="R51" i="20"/>
  <c r="BD93" i="20"/>
  <c r="AL72" i="20"/>
  <c r="AK71" i="20"/>
  <c r="I51" i="20"/>
  <c r="X51" i="20"/>
  <c r="AL74" i="20"/>
  <c r="W24" i="20"/>
  <c r="L51" i="20"/>
  <c r="D68" i="19"/>
  <c r="BP68" i="19" s="1"/>
  <c r="Z51" i="20"/>
  <c r="T51" i="20"/>
  <c r="BA80" i="20"/>
  <c r="BD19" i="20"/>
  <c r="BF51" i="20"/>
  <c r="Y19" i="20"/>
  <c r="AZ86" i="20"/>
  <c r="BE93" i="20"/>
  <c r="O51" i="20"/>
  <c r="V86" i="20"/>
  <c r="D68" i="20"/>
  <c r="AA51" i="20"/>
  <c r="G51" i="20"/>
  <c r="Y51" i="20"/>
  <c r="Y89" i="20"/>
  <c r="E4" i="18"/>
  <c r="BQ4" i="18" s="1"/>
  <c r="E57" i="21" s="1"/>
  <c r="F4" i="18"/>
  <c r="BR4" i="18" s="1"/>
  <c r="F57" i="21" s="1"/>
  <c r="D9" i="18"/>
  <c r="BP9" i="18" s="1"/>
  <c r="BA27" i="20"/>
  <c r="BA83" i="20"/>
  <c r="BA25" i="20"/>
  <c r="I89" i="20"/>
  <c r="BB61" i="20"/>
  <c r="O52" i="20"/>
  <c r="BC69" i="20"/>
  <c r="BC96" i="20"/>
  <c r="N89" i="20"/>
  <c r="X54" i="20"/>
  <c r="D48" i="19"/>
  <c r="BP48" i="19" s="1"/>
  <c r="CW47" i="19"/>
  <c r="FI47" i="19" s="1"/>
  <c r="CW49" i="19"/>
  <c r="FI49" i="19" s="1"/>
  <c r="CW46" i="19"/>
  <c r="FI46" i="19" s="1"/>
  <c r="CX45" i="19"/>
  <c r="FJ45" i="19" s="1"/>
  <c r="CV48" i="19"/>
  <c r="FH48" i="19" s="1"/>
  <c r="F45" i="19"/>
  <c r="BR45" i="19" s="1"/>
  <c r="E49" i="19"/>
  <c r="BQ49" i="19" s="1"/>
  <c r="E46" i="19"/>
  <c r="BQ46" i="19" s="1"/>
  <c r="E47" i="19"/>
  <c r="BQ47" i="19" s="1"/>
  <c r="BB59" i="20"/>
  <c r="O54" i="20"/>
  <c r="N52" i="20"/>
  <c r="X52" i="20"/>
  <c r="O89" i="20"/>
  <c r="N54" i="20"/>
  <c r="X89" i="20"/>
  <c r="R54" i="20"/>
  <c r="R89" i="20"/>
  <c r="R52" i="20"/>
  <c r="T54" i="20"/>
  <c r="T89" i="20"/>
  <c r="T52" i="20"/>
  <c r="G54" i="20"/>
  <c r="G89" i="20"/>
  <c r="G52" i="20"/>
  <c r="Q89" i="20"/>
  <c r="S89" i="20"/>
  <c r="L52" i="20"/>
  <c r="L89" i="20"/>
  <c r="L54" i="20"/>
  <c r="BC58" i="20"/>
  <c r="BB24" i="20"/>
  <c r="BB68" i="20"/>
  <c r="BD42" i="20"/>
  <c r="BC43" i="20"/>
  <c r="BC45" i="20"/>
  <c r="BC35" i="20"/>
  <c r="BD34" i="20"/>
  <c r="BB38" i="20"/>
  <c r="BB76" i="20"/>
  <c r="BB36" i="20"/>
  <c r="Y34" i="20"/>
  <c r="X22" i="20"/>
  <c r="BD31" i="20"/>
  <c r="BC22" i="20"/>
  <c r="W59" i="20"/>
  <c r="W61" i="20"/>
  <c r="AB49" i="20"/>
  <c r="BF89" i="20"/>
  <c r="BF52" i="20"/>
  <c r="BF54" i="20"/>
  <c r="AA39" i="20"/>
  <c r="Z41" i="20"/>
  <c r="Y56" i="20"/>
  <c r="Y57" i="20"/>
  <c r="BE18" i="20"/>
  <c r="BE55" i="20"/>
  <c r="BG49" i="20"/>
  <c r="BE41" i="20"/>
  <c r="BF39" i="20"/>
  <c r="BE40" i="20"/>
  <c r="BD21" i="20"/>
  <c r="BD20" i="20"/>
  <c r="X58" i="20"/>
  <c r="X69" i="20"/>
  <c r="AD46" i="20"/>
  <c r="AC48" i="20"/>
  <c r="AC50" i="20"/>
  <c r="AC47" i="20"/>
  <c r="BD57" i="20"/>
  <c r="BD56" i="20"/>
  <c r="AA28" i="20"/>
  <c r="Z33" i="20"/>
  <c r="Z32" i="20"/>
  <c r="Z29" i="20"/>
  <c r="Z30" i="20"/>
  <c r="AA17" i="20"/>
  <c r="BF17" i="20"/>
  <c r="Z18" i="20"/>
  <c r="Z55" i="20"/>
  <c r="BH47" i="20"/>
  <c r="BH48" i="20"/>
  <c r="BH50" i="20"/>
  <c r="BI46" i="20"/>
  <c r="W25" i="20"/>
  <c r="W27" i="20"/>
  <c r="W83" i="20"/>
  <c r="BE29" i="20"/>
  <c r="BF28" i="20"/>
  <c r="BE32" i="20"/>
  <c r="BE30" i="20"/>
  <c r="BE33" i="20"/>
  <c r="G70" i="20"/>
  <c r="G105" i="20"/>
  <c r="AL70" i="20"/>
  <c r="AL105" i="20"/>
  <c r="P54" i="20" l="1"/>
  <c r="P51" i="20"/>
  <c r="F52" i="20"/>
  <c r="F51" i="20"/>
  <c r="Q52" i="20"/>
  <c r="Q51" i="20"/>
  <c r="H52" i="20"/>
  <c r="H51" i="20"/>
  <c r="E54" i="20"/>
  <c r="E51" i="20"/>
  <c r="K52" i="20"/>
  <c r="K51" i="20"/>
  <c r="CV68" i="19"/>
  <c r="FH68" i="19" s="1"/>
  <c r="CV49" i="19"/>
  <c r="FH49" i="19" s="1"/>
  <c r="S54" i="20"/>
  <c r="S51" i="20"/>
  <c r="D89" i="20"/>
  <c r="D51" i="20"/>
  <c r="N51" i="20"/>
  <c r="U89" i="20"/>
  <c r="U51" i="20"/>
  <c r="V89" i="20"/>
  <c r="V51" i="20"/>
  <c r="M52" i="20"/>
  <c r="M51" i="20"/>
  <c r="W89" i="20"/>
  <c r="W51" i="20"/>
  <c r="J52" i="20"/>
  <c r="J51" i="20"/>
  <c r="E52" i="20"/>
  <c r="H89" i="20"/>
  <c r="E89" i="20"/>
  <c r="D52" i="20"/>
  <c r="Q54" i="20"/>
  <c r="P89" i="20"/>
  <c r="J54" i="20"/>
  <c r="W54" i="20"/>
  <c r="F54" i="20"/>
  <c r="V54" i="20"/>
  <c r="J89" i="20"/>
  <c r="M89" i="20"/>
  <c r="M54" i="20"/>
  <c r="F89" i="20"/>
  <c r="P52" i="20"/>
  <c r="K93" i="20"/>
  <c r="Q93" i="20"/>
  <c r="Y54" i="20"/>
  <c r="W86" i="20"/>
  <c r="Y21" i="20"/>
  <c r="BE19" i="20"/>
  <c r="S52" i="20"/>
  <c r="R93" i="20"/>
  <c r="CV9" i="18"/>
  <c r="FH9" i="18" s="1"/>
  <c r="AM74" i="20"/>
  <c r="N93" i="20"/>
  <c r="K54" i="20"/>
  <c r="X93" i="20"/>
  <c r="AA54" i="20"/>
  <c r="CW4" i="18"/>
  <c r="FI4" i="18" s="1"/>
  <c r="AK57" i="21" s="1"/>
  <c r="Y52" i="20"/>
  <c r="E93" i="20"/>
  <c r="AM72" i="20"/>
  <c r="L93" i="20"/>
  <c r="AA52" i="20"/>
  <c r="O93" i="20"/>
  <c r="BA86" i="20"/>
  <c r="X24" i="20"/>
  <c r="U54" i="20"/>
  <c r="G93" i="20"/>
  <c r="H93" i="20"/>
  <c r="F93" i="20"/>
  <c r="I54" i="20"/>
  <c r="D71" i="20"/>
  <c r="Z52" i="20"/>
  <c r="Z54" i="20"/>
  <c r="Z89" i="20"/>
  <c r="U52" i="20"/>
  <c r="AA89" i="20"/>
  <c r="I52" i="20"/>
  <c r="T93" i="20"/>
  <c r="AL71" i="20"/>
  <c r="BF93" i="20"/>
  <c r="BB80" i="20"/>
  <c r="D50" i="19"/>
  <c r="BP50" i="19" s="1"/>
  <c r="M93" i="20"/>
  <c r="CX4" i="18"/>
  <c r="FJ4" i="18" s="1"/>
  <c r="AL57" i="21" s="1"/>
  <c r="H54" i="20"/>
  <c r="Y20" i="20"/>
  <c r="K89" i="20"/>
  <c r="G4" i="18"/>
  <c r="BS4" i="18" s="1"/>
  <c r="G57" i="21" s="1"/>
  <c r="Y69" i="20"/>
  <c r="BC59" i="20"/>
  <c r="D67" i="19"/>
  <c r="BP67" i="19" s="1"/>
  <c r="E48" i="19"/>
  <c r="BQ48" i="19" s="1"/>
  <c r="CW48" i="19"/>
  <c r="FI48" i="19" s="1"/>
  <c r="CX47" i="19"/>
  <c r="FJ47" i="19" s="1"/>
  <c r="CX49" i="19"/>
  <c r="FJ49" i="19" s="1"/>
  <c r="CX46" i="19"/>
  <c r="FJ46" i="19" s="1"/>
  <c r="CY45" i="19"/>
  <c r="FK45" i="19" s="1"/>
  <c r="CV67" i="19"/>
  <c r="FH67" i="19" s="1"/>
  <c r="CV50" i="19"/>
  <c r="FH50" i="19" s="1"/>
  <c r="G45" i="19"/>
  <c r="BS45" i="19" s="1"/>
  <c r="F47" i="19"/>
  <c r="BR47" i="19" s="1"/>
  <c r="F49" i="19"/>
  <c r="BR49" i="19" s="1"/>
  <c r="F46" i="19"/>
  <c r="BR46" i="19" s="1"/>
  <c r="BC61" i="20"/>
  <c r="D93" i="20"/>
  <c r="D72" i="20"/>
  <c r="BH49" i="20"/>
  <c r="AC49" i="20"/>
  <c r="D88" i="19"/>
  <c r="BP88" i="19" s="1"/>
  <c r="Y58" i="20"/>
  <c r="BC68" i="20"/>
  <c r="BB25" i="20"/>
  <c r="BB27" i="20"/>
  <c r="BB83" i="20"/>
  <c r="BE42" i="20"/>
  <c r="BD96" i="20"/>
  <c r="BD43" i="20"/>
  <c r="BD45" i="20"/>
  <c r="BD69" i="20"/>
  <c r="BD35" i="20"/>
  <c r="Z31" i="20"/>
  <c r="BC76" i="20"/>
  <c r="BC38" i="20"/>
  <c r="BC36" i="20"/>
  <c r="BE31" i="20"/>
  <c r="Z34" i="20"/>
  <c r="BE34" i="20"/>
  <c r="BD22" i="20"/>
  <c r="BF18" i="20"/>
  <c r="BF55" i="20"/>
  <c r="BD58" i="20"/>
  <c r="AB89" i="20"/>
  <c r="BG17" i="20"/>
  <c r="AB17" i="20"/>
  <c r="AA18" i="20"/>
  <c r="AD47" i="20"/>
  <c r="AE46" i="20"/>
  <c r="AD50" i="20"/>
  <c r="AD48" i="20"/>
  <c r="BE56" i="20"/>
  <c r="BE57" i="20"/>
  <c r="BF33" i="20"/>
  <c r="BF30" i="20"/>
  <c r="BG28" i="20"/>
  <c r="BF32" i="20"/>
  <c r="BF29" i="20"/>
  <c r="BI50" i="20"/>
  <c r="BI47" i="20"/>
  <c r="BI48" i="20"/>
  <c r="BJ46" i="20"/>
  <c r="Z57" i="20"/>
  <c r="Z56" i="20"/>
  <c r="BG39" i="20"/>
  <c r="BF41" i="20"/>
  <c r="BF40" i="20"/>
  <c r="AA55" i="20"/>
  <c r="AA33" i="20"/>
  <c r="AA29" i="20"/>
  <c r="AB28" i="20"/>
  <c r="AA32" i="20"/>
  <c r="AA30" i="20"/>
  <c r="X59" i="20"/>
  <c r="X61" i="20"/>
  <c r="X25" i="20"/>
  <c r="X27" i="20"/>
  <c r="X83" i="20"/>
  <c r="AB39" i="20"/>
  <c r="AA41" i="20"/>
  <c r="AM70" i="20"/>
  <c r="AM105" i="20"/>
  <c r="H70" i="20"/>
  <c r="H105" i="20"/>
  <c r="BC25" i="20" l="1"/>
  <c r="BC24" i="20"/>
  <c r="AB54" i="20"/>
  <c r="AB51" i="20"/>
  <c r="D74" i="20"/>
  <c r="D54" i="20"/>
  <c r="BG52" i="20"/>
  <c r="BG51" i="20"/>
  <c r="Z20" i="20"/>
  <c r="Z19" i="20"/>
  <c r="P93" i="20"/>
  <c r="J93" i="20"/>
  <c r="V93" i="20"/>
  <c r="V52" i="20"/>
  <c r="W93" i="20"/>
  <c r="W52" i="20"/>
  <c r="BC27" i="20"/>
  <c r="BC83" i="20"/>
  <c r="Z21" i="20"/>
  <c r="BG93" i="20"/>
  <c r="X86" i="20"/>
  <c r="U93" i="20"/>
  <c r="BC80" i="20"/>
  <c r="BH51" i="20"/>
  <c r="AA93" i="20"/>
  <c r="BF19" i="20"/>
  <c r="BE20" i="20"/>
  <c r="D53" i="19"/>
  <c r="BP53" i="19" s="1"/>
  <c r="S93" i="20"/>
  <c r="CY4" i="18"/>
  <c r="FK4" i="18" s="1"/>
  <c r="AM57" i="21" s="1"/>
  <c r="D52" i="19"/>
  <c r="BP52" i="19" s="1"/>
  <c r="AN72" i="20"/>
  <c r="BG54" i="20"/>
  <c r="BC86" i="20"/>
  <c r="BB86" i="20"/>
  <c r="I93" i="20"/>
  <c r="AN74" i="20"/>
  <c r="Y22" i="20"/>
  <c r="CV70" i="19"/>
  <c r="FH70" i="19" s="1"/>
  <c r="D51" i="19"/>
  <c r="BP51" i="19" s="1"/>
  <c r="Z93" i="20"/>
  <c r="BE21" i="20"/>
  <c r="AM71" i="20"/>
  <c r="BG89" i="20"/>
  <c r="D70" i="19"/>
  <c r="BP70" i="19" s="1"/>
  <c r="Y93" i="20"/>
  <c r="Z69" i="20"/>
  <c r="BE69" i="20"/>
  <c r="H4" i="18"/>
  <c r="BT4" i="18" s="1"/>
  <c r="H57" i="21" s="1"/>
  <c r="F48" i="19"/>
  <c r="BR48" i="19" s="1"/>
  <c r="CX48" i="19"/>
  <c r="FJ48" i="19" s="1"/>
  <c r="BD38" i="20"/>
  <c r="CV53" i="19"/>
  <c r="FH53" i="19" s="1"/>
  <c r="CV51" i="19"/>
  <c r="FH51" i="19" s="1"/>
  <c r="CV52" i="19"/>
  <c r="FH52" i="19" s="1"/>
  <c r="CY49" i="19"/>
  <c r="FK49" i="19" s="1"/>
  <c r="CY46" i="19"/>
  <c r="FK46" i="19" s="1"/>
  <c r="CY47" i="19"/>
  <c r="FK47" i="19" s="1"/>
  <c r="CZ45" i="19"/>
  <c r="FL45" i="19" s="1"/>
  <c r="H45" i="19"/>
  <c r="BT45" i="19" s="1"/>
  <c r="G46" i="19"/>
  <c r="BS46" i="19" s="1"/>
  <c r="G49" i="19"/>
  <c r="BS49" i="19" s="1"/>
  <c r="G47" i="19"/>
  <c r="BS47" i="19" s="1"/>
  <c r="BH52" i="20"/>
  <c r="BH89" i="20"/>
  <c r="BH54" i="20"/>
  <c r="Y61" i="20"/>
  <c r="Y59" i="20"/>
  <c r="BE96" i="20"/>
  <c r="BE43" i="20"/>
  <c r="BE45" i="20"/>
  <c r="BD76" i="20"/>
  <c r="BD36" i="20"/>
  <c r="BF31" i="20"/>
  <c r="BF34" i="20"/>
  <c r="BE35" i="20"/>
  <c r="AA31" i="20"/>
  <c r="Z22" i="20"/>
  <c r="BF42" i="20"/>
  <c r="BD24" i="20"/>
  <c r="BD68" i="20"/>
  <c r="AA34" i="20"/>
  <c r="Z58" i="20"/>
  <c r="BE58" i="20"/>
  <c r="AC39" i="20"/>
  <c r="AB41" i="20"/>
  <c r="BI49" i="20"/>
  <c r="BG30" i="20"/>
  <c r="BG33" i="20"/>
  <c r="BH28" i="20"/>
  <c r="BG32" i="20"/>
  <c r="BG29" i="20"/>
  <c r="BF20" i="20"/>
  <c r="BF21" i="20"/>
  <c r="AB18" i="20"/>
  <c r="AC17" i="20"/>
  <c r="BH17" i="20"/>
  <c r="AB55" i="20"/>
  <c r="AA57" i="20"/>
  <c r="AA56" i="20"/>
  <c r="BH39" i="20"/>
  <c r="BG41" i="20"/>
  <c r="BG40" i="20"/>
  <c r="BJ50" i="20"/>
  <c r="BJ48" i="20"/>
  <c r="BJ47" i="20"/>
  <c r="BK46" i="20"/>
  <c r="AE47" i="20"/>
  <c r="AF46" i="20"/>
  <c r="AE48" i="20"/>
  <c r="AE50" i="20"/>
  <c r="BG18" i="20"/>
  <c r="BG55" i="20"/>
  <c r="BD59" i="20"/>
  <c r="BD61" i="20"/>
  <c r="AB32" i="20"/>
  <c r="AB33" i="20"/>
  <c r="AB29" i="20"/>
  <c r="AC28" i="20"/>
  <c r="AB30" i="20"/>
  <c r="AD49" i="20"/>
  <c r="BF56" i="20"/>
  <c r="BF57" i="20"/>
  <c r="AN70" i="20"/>
  <c r="AN105" i="20"/>
  <c r="I70" i="20"/>
  <c r="I105" i="20"/>
  <c r="CW52" i="19" l="1"/>
  <c r="FI52" i="19" s="1"/>
  <c r="CW50" i="19"/>
  <c r="FI50" i="19" s="1"/>
  <c r="AB93" i="20"/>
  <c r="AB52" i="20"/>
  <c r="AA21" i="20"/>
  <c r="AA19" i="20"/>
  <c r="AC54" i="20"/>
  <c r="AC51" i="20"/>
  <c r="E53" i="19"/>
  <c r="BQ53" i="19" s="1"/>
  <c r="E50" i="19"/>
  <c r="BQ50" i="19" s="1"/>
  <c r="E51" i="19"/>
  <c r="BQ51" i="19" s="1"/>
  <c r="E88" i="19"/>
  <c r="BQ88" i="19" s="1"/>
  <c r="E52" i="19"/>
  <c r="BQ52" i="19" s="1"/>
  <c r="AC89" i="20"/>
  <c r="AA20" i="20"/>
  <c r="CW53" i="19"/>
  <c r="FI53" i="19" s="1"/>
  <c r="CW88" i="19"/>
  <c r="FI88" i="19" s="1"/>
  <c r="BD80" i="20"/>
  <c r="E92" i="19"/>
  <c r="BQ92" i="19" s="1"/>
  <c r="AO74" i="20"/>
  <c r="BH93" i="20"/>
  <c r="Z24" i="20"/>
  <c r="AO72" i="20"/>
  <c r="BG19" i="20"/>
  <c r="CZ4" i="18"/>
  <c r="FL4" i="18" s="1"/>
  <c r="AN57" i="21" s="1"/>
  <c r="Y24" i="20"/>
  <c r="AN71" i="20"/>
  <c r="D92" i="19"/>
  <c r="BP92" i="19" s="1"/>
  <c r="BG31" i="20"/>
  <c r="I4" i="18"/>
  <c r="BU4" i="18" s="1"/>
  <c r="I57" i="21" s="1"/>
  <c r="AA22" i="20"/>
  <c r="BF69" i="20"/>
  <c r="CY48" i="19"/>
  <c r="FK48" i="19" s="1"/>
  <c r="CZ46" i="19"/>
  <c r="FL46" i="19" s="1"/>
  <c r="CZ47" i="19"/>
  <c r="FL47" i="19" s="1"/>
  <c r="CZ49" i="19"/>
  <c r="FL49" i="19" s="1"/>
  <c r="DA45" i="19"/>
  <c r="FM45" i="19" s="1"/>
  <c r="G48" i="19"/>
  <c r="BS48" i="19" s="1"/>
  <c r="I45" i="19"/>
  <c r="BU45" i="19" s="1"/>
  <c r="H46" i="19"/>
  <c r="BT46" i="19" s="1"/>
  <c r="H47" i="19"/>
  <c r="BT47" i="19" s="1"/>
  <c r="H49" i="19"/>
  <c r="BT49" i="19" s="1"/>
  <c r="CV88" i="19"/>
  <c r="FH88" i="19" s="1"/>
  <c r="CV92" i="19"/>
  <c r="FH92" i="19" s="1"/>
  <c r="AA58" i="20"/>
  <c r="BF35" i="20"/>
  <c r="BE38" i="20"/>
  <c r="BE76" i="20"/>
  <c r="BE36" i="20"/>
  <c r="AB34" i="20"/>
  <c r="BJ49" i="20"/>
  <c r="BF22" i="20"/>
  <c r="BE59" i="20"/>
  <c r="BE61" i="20"/>
  <c r="BG34" i="20"/>
  <c r="Z61" i="20"/>
  <c r="Z59" i="20"/>
  <c r="BD25" i="20"/>
  <c r="BD27" i="20"/>
  <c r="BD83" i="20"/>
  <c r="AB31" i="20"/>
  <c r="AE49" i="20"/>
  <c r="BF43" i="20"/>
  <c r="BF96" i="20"/>
  <c r="BF45" i="20"/>
  <c r="BF58" i="20"/>
  <c r="AD54" i="20"/>
  <c r="AD52" i="20"/>
  <c r="AD28" i="20"/>
  <c r="AC32" i="20"/>
  <c r="AC33" i="20"/>
  <c r="AC29" i="20"/>
  <c r="AC30" i="20"/>
  <c r="BG56" i="20"/>
  <c r="BG57" i="20"/>
  <c r="AF50" i="20"/>
  <c r="AF47" i="20"/>
  <c r="AF48" i="20"/>
  <c r="AG46" i="20"/>
  <c r="BH40" i="20"/>
  <c r="BH41" i="20"/>
  <c r="BI39" i="20"/>
  <c r="Z27" i="20"/>
  <c r="Z83" i="20"/>
  <c r="Z25" i="20"/>
  <c r="AB56" i="20"/>
  <c r="AB57" i="20"/>
  <c r="BI28" i="20"/>
  <c r="BH29" i="20"/>
  <c r="BH32" i="20"/>
  <c r="BH30" i="20"/>
  <c r="BH33" i="20"/>
  <c r="BK50" i="20"/>
  <c r="BK47" i="20"/>
  <c r="BK48" i="20"/>
  <c r="BL46" i="20"/>
  <c r="BG42" i="20"/>
  <c r="AA69" i="20"/>
  <c r="BH18" i="20"/>
  <c r="BH55" i="20"/>
  <c r="BG20" i="20"/>
  <c r="AC18" i="20"/>
  <c r="AD17" i="20"/>
  <c r="BI17" i="20"/>
  <c r="AC55" i="20"/>
  <c r="AC41" i="20"/>
  <c r="AD39" i="20"/>
  <c r="J70" i="20"/>
  <c r="J105" i="20"/>
  <c r="AO70" i="20"/>
  <c r="AO105" i="20"/>
  <c r="BE25" i="20" l="1"/>
  <c r="BE24" i="20"/>
  <c r="BE83" i="20"/>
  <c r="F88" i="19"/>
  <c r="BR88" i="19" s="1"/>
  <c r="F50" i="19"/>
  <c r="BR50" i="19" s="1"/>
  <c r="AC93" i="20"/>
  <c r="AC52" i="20"/>
  <c r="BI52" i="20"/>
  <c r="BI51" i="20"/>
  <c r="CX52" i="19"/>
  <c r="FJ52" i="19" s="1"/>
  <c r="CX50" i="19"/>
  <c r="FJ50" i="19" s="1"/>
  <c r="AD89" i="20"/>
  <c r="AD51" i="20"/>
  <c r="CW92" i="19"/>
  <c r="FI92" i="19" s="1"/>
  <c r="CW51" i="19"/>
  <c r="FI51" i="19" s="1"/>
  <c r="AB21" i="20"/>
  <c r="AB19" i="20"/>
  <c r="BE68" i="20"/>
  <c r="BE22" i="20"/>
  <c r="BE27" i="20"/>
  <c r="BI54" i="20"/>
  <c r="CX88" i="19"/>
  <c r="FJ88" i="19" s="1"/>
  <c r="BI89" i="20"/>
  <c r="F53" i="19"/>
  <c r="BR53" i="19" s="1"/>
  <c r="F51" i="19"/>
  <c r="BR51" i="19" s="1"/>
  <c r="F52" i="19"/>
  <c r="BR52" i="19" s="1"/>
  <c r="BD86" i="20"/>
  <c r="AO71" i="20"/>
  <c r="DA4" i="18"/>
  <c r="FM4" i="18" s="1"/>
  <c r="AO57" i="21" s="1"/>
  <c r="BE80" i="20"/>
  <c r="AP74" i="20"/>
  <c r="AP72" i="20"/>
  <c r="AA24" i="20"/>
  <c r="BI93" i="20"/>
  <c r="Z86" i="20"/>
  <c r="BE86" i="20"/>
  <c r="Y27" i="20"/>
  <c r="Y25" i="20"/>
  <c r="Y83" i="20"/>
  <c r="AD93" i="20"/>
  <c r="CX53" i="19"/>
  <c r="FJ53" i="19" s="1"/>
  <c r="AA61" i="20"/>
  <c r="J4" i="18"/>
  <c r="BV4" i="18" s="1"/>
  <c r="J57" i="21" s="1"/>
  <c r="AA59" i="20"/>
  <c r="BF38" i="20"/>
  <c r="H48" i="19"/>
  <c r="BT48" i="19" s="1"/>
  <c r="CZ48" i="19"/>
  <c r="FL48" i="19" s="1"/>
  <c r="DA47" i="19"/>
  <c r="FM47" i="19" s="1"/>
  <c r="DA49" i="19"/>
  <c r="FM49" i="19" s="1"/>
  <c r="DA46" i="19"/>
  <c r="FM46" i="19" s="1"/>
  <c r="DB45" i="19"/>
  <c r="FN45" i="19" s="1"/>
  <c r="J45" i="19"/>
  <c r="BV45" i="19" s="1"/>
  <c r="I47" i="19"/>
  <c r="BU47" i="19" s="1"/>
  <c r="I49" i="19"/>
  <c r="BU49" i="19" s="1"/>
  <c r="I46" i="19"/>
  <c r="BU46" i="19" s="1"/>
  <c r="BH31" i="20"/>
  <c r="BG58" i="20"/>
  <c r="BF68" i="20"/>
  <c r="BH42" i="20"/>
  <c r="BF36" i="20"/>
  <c r="BG69" i="20"/>
  <c r="BF76" i="20"/>
  <c r="AC31" i="20"/>
  <c r="AC34" i="20"/>
  <c r="BH34" i="20"/>
  <c r="AE17" i="20"/>
  <c r="AD18" i="20"/>
  <c r="BJ17" i="20"/>
  <c r="AD55" i="20"/>
  <c r="BJ52" i="20"/>
  <c r="BG96" i="20"/>
  <c r="BG43" i="20"/>
  <c r="BG45" i="20"/>
  <c r="BI29" i="20"/>
  <c r="BJ28" i="20"/>
  <c r="BI33" i="20"/>
  <c r="BI30" i="20"/>
  <c r="BI32" i="20"/>
  <c r="AA25" i="20"/>
  <c r="BH57" i="20"/>
  <c r="BH56" i="20"/>
  <c r="BL50" i="20"/>
  <c r="BM46" i="20"/>
  <c r="BL48" i="20"/>
  <c r="BL47" i="20"/>
  <c r="AB58" i="20"/>
  <c r="AB69" i="20"/>
  <c r="AH46" i="20"/>
  <c r="AG50" i="20"/>
  <c r="AG48" i="20"/>
  <c r="AG47" i="20"/>
  <c r="AE39" i="20"/>
  <c r="AD41" i="20"/>
  <c r="AC57" i="20"/>
  <c r="AC56" i="20"/>
  <c r="BI40" i="20"/>
  <c r="BI41" i="20"/>
  <c r="BJ39" i="20"/>
  <c r="BF59" i="20"/>
  <c r="BF61" i="20"/>
  <c r="BI18" i="20"/>
  <c r="BI55" i="20"/>
  <c r="BK49" i="20"/>
  <c r="AF49" i="20"/>
  <c r="AD30" i="20"/>
  <c r="AD33" i="20"/>
  <c r="AD32" i="20"/>
  <c r="AD29" i="20"/>
  <c r="AE28" i="20"/>
  <c r="K70" i="20"/>
  <c r="K105" i="20"/>
  <c r="AP70" i="20"/>
  <c r="AP105" i="20"/>
  <c r="BF25" i="20" l="1"/>
  <c r="BF24" i="20"/>
  <c r="G53" i="19"/>
  <c r="BS53" i="19" s="1"/>
  <c r="G50" i="19"/>
  <c r="BS50" i="19" s="1"/>
  <c r="BG36" i="20"/>
  <c r="BG35" i="20"/>
  <c r="AC20" i="20"/>
  <c r="AC19" i="20"/>
  <c r="BH20" i="20"/>
  <c r="BH19" i="20"/>
  <c r="BG22" i="20"/>
  <c r="BG21" i="20"/>
  <c r="AB22" i="20"/>
  <c r="AB20" i="20"/>
  <c r="CY51" i="19"/>
  <c r="FK51" i="19" s="1"/>
  <c r="CY50" i="19"/>
  <c r="FK50" i="19" s="1"/>
  <c r="AE89" i="20"/>
  <c r="AE51" i="20"/>
  <c r="F92" i="19"/>
  <c r="BR92" i="19" s="1"/>
  <c r="CX92" i="19"/>
  <c r="FJ92" i="19" s="1"/>
  <c r="CX51" i="19"/>
  <c r="FJ51" i="19" s="1"/>
  <c r="BJ54" i="20"/>
  <c r="BJ51" i="20"/>
  <c r="BJ89" i="20"/>
  <c r="AE54" i="20"/>
  <c r="CY88" i="19"/>
  <c r="FK88" i="19" s="1"/>
  <c r="CY52" i="19"/>
  <c r="FK52" i="19" s="1"/>
  <c r="CY53" i="19"/>
  <c r="FK53" i="19" s="1"/>
  <c r="BG38" i="20"/>
  <c r="BG76" i="20"/>
  <c r="G88" i="19"/>
  <c r="BS88" i="19" s="1"/>
  <c r="BH21" i="20"/>
  <c r="G52" i="19"/>
  <c r="BS52" i="19" s="1"/>
  <c r="AC21" i="20"/>
  <c r="BF83" i="20"/>
  <c r="BF27" i="20"/>
  <c r="BG80" i="20"/>
  <c r="BF80" i="20"/>
  <c r="AA86" i="20"/>
  <c r="AP71" i="20"/>
  <c r="AQ72" i="20"/>
  <c r="AC69" i="20"/>
  <c r="AQ74" i="20"/>
  <c r="AD19" i="20"/>
  <c r="BJ93" i="20"/>
  <c r="BK51" i="20"/>
  <c r="AA27" i="20"/>
  <c r="CY92" i="19"/>
  <c r="FK92" i="19" s="1"/>
  <c r="Y86" i="20"/>
  <c r="BF86" i="20"/>
  <c r="AA83" i="20"/>
  <c r="DB4" i="18"/>
  <c r="FN4" i="18" s="1"/>
  <c r="AP57" i="21" s="1"/>
  <c r="K4" i="18"/>
  <c r="BW4" i="18" s="1"/>
  <c r="K57" i="21" s="1"/>
  <c r="DA48" i="19"/>
  <c r="FM48" i="19" s="1"/>
  <c r="BH35" i="20"/>
  <c r="BH45" i="20"/>
  <c r="I48" i="19"/>
  <c r="BU48" i="19" s="1"/>
  <c r="DB47" i="19"/>
  <c r="FN47" i="19" s="1"/>
  <c r="DB49" i="19"/>
  <c r="FN49" i="19" s="1"/>
  <c r="DB46" i="19"/>
  <c r="FN46" i="19" s="1"/>
  <c r="DC45" i="19"/>
  <c r="FO45" i="19" s="1"/>
  <c r="K45" i="19"/>
  <c r="BW45" i="19" s="1"/>
  <c r="J49" i="19"/>
  <c r="BV49" i="19" s="1"/>
  <c r="J47" i="19"/>
  <c r="BV47" i="19" s="1"/>
  <c r="J46" i="19"/>
  <c r="BV46" i="19" s="1"/>
  <c r="BI34" i="20"/>
  <c r="BH58" i="20"/>
  <c r="BG61" i="20"/>
  <c r="BG59" i="20"/>
  <c r="BH43" i="20"/>
  <c r="BH96" i="20"/>
  <c r="BH69" i="20"/>
  <c r="AD31" i="20"/>
  <c r="AD34" i="20"/>
  <c r="BI31" i="20"/>
  <c r="BG68" i="20"/>
  <c r="BG24" i="20"/>
  <c r="BH22" i="20"/>
  <c r="AC22" i="20"/>
  <c r="AE29" i="20"/>
  <c r="AE33" i="20"/>
  <c r="AE30" i="20"/>
  <c r="AF28" i="20"/>
  <c r="AE32" i="20"/>
  <c r="BK52" i="20"/>
  <c r="BK54" i="20"/>
  <c r="BK89" i="20"/>
  <c r="BI56" i="20"/>
  <c r="BI57" i="20"/>
  <c r="BJ40" i="20"/>
  <c r="BK39" i="20"/>
  <c r="BJ41" i="20"/>
  <c r="AB59" i="20"/>
  <c r="AB61" i="20"/>
  <c r="AF89" i="20"/>
  <c r="AF17" i="20"/>
  <c r="BK17" i="20"/>
  <c r="AE18" i="20"/>
  <c r="AE55" i="20"/>
  <c r="BI42" i="20"/>
  <c r="AE41" i="20"/>
  <c r="AF39" i="20"/>
  <c r="AH47" i="20"/>
  <c r="AH48" i="20"/>
  <c r="AH50" i="20"/>
  <c r="BJ33" i="20"/>
  <c r="BJ32" i="20"/>
  <c r="BJ30" i="20"/>
  <c r="BJ29" i="20"/>
  <c r="BK28" i="20"/>
  <c r="AD56" i="20"/>
  <c r="AD57" i="20"/>
  <c r="AC58" i="20"/>
  <c r="AG49" i="20"/>
  <c r="BM48" i="20"/>
  <c r="BN46" i="20"/>
  <c r="BM47" i="20"/>
  <c r="BM50" i="20"/>
  <c r="BJ18" i="20"/>
  <c r="BJ55" i="20"/>
  <c r="L70" i="20"/>
  <c r="L105" i="20"/>
  <c r="AQ70" i="20"/>
  <c r="AQ105" i="20"/>
  <c r="BL51" i="20" l="1"/>
  <c r="BL49" i="20"/>
  <c r="H88" i="19"/>
  <c r="BT88" i="19" s="1"/>
  <c r="H50" i="19"/>
  <c r="BT50" i="19" s="1"/>
  <c r="AB83" i="20"/>
  <c r="AB24" i="20"/>
  <c r="AF52" i="20"/>
  <c r="AF51" i="20"/>
  <c r="G92" i="19"/>
  <c r="BS92" i="19" s="1"/>
  <c r="G51" i="19"/>
  <c r="BS51" i="19" s="1"/>
  <c r="CZ50" i="19"/>
  <c r="FL50" i="19" s="1"/>
  <c r="AE93" i="20"/>
  <c r="AE52" i="20"/>
  <c r="BI20" i="20"/>
  <c r="BI19" i="20"/>
  <c r="AB25" i="20"/>
  <c r="AB27" i="20"/>
  <c r="AF54" i="20"/>
  <c r="H53" i="19"/>
  <c r="BT53" i="19" s="1"/>
  <c r="BI21" i="20"/>
  <c r="H52" i="19"/>
  <c r="BT52" i="19" s="1"/>
  <c r="CZ52" i="19"/>
  <c r="FL52" i="19" s="1"/>
  <c r="CZ53" i="19"/>
  <c r="FL53" i="19" s="1"/>
  <c r="BH76" i="20"/>
  <c r="AR72" i="20"/>
  <c r="BJ19" i="20"/>
  <c r="DA50" i="19"/>
  <c r="FM50" i="19" s="1"/>
  <c r="AD21" i="20"/>
  <c r="AF93" i="20"/>
  <c r="DC4" i="18"/>
  <c r="FO4" i="18" s="1"/>
  <c r="AQ57" i="21" s="1"/>
  <c r="AE19" i="20"/>
  <c r="AB86" i="20"/>
  <c r="BK93" i="20"/>
  <c r="BH24" i="20"/>
  <c r="AQ71" i="20"/>
  <c r="AR74" i="20"/>
  <c r="BH68" i="20"/>
  <c r="L4" i="18"/>
  <c r="BX4" i="18" s="1"/>
  <c r="L57" i="21" s="1"/>
  <c r="BI69" i="20"/>
  <c r="DA52" i="19"/>
  <c r="FM52" i="19" s="1"/>
  <c r="DA51" i="19"/>
  <c r="FM51" i="19" s="1"/>
  <c r="AD69" i="20"/>
  <c r="I52" i="19"/>
  <c r="BU52" i="19" s="1"/>
  <c r="DA53" i="19"/>
  <c r="FM53" i="19" s="1"/>
  <c r="BH59" i="20"/>
  <c r="BH61" i="20"/>
  <c r="BL54" i="20"/>
  <c r="DB48" i="19"/>
  <c r="FN48" i="19" s="1"/>
  <c r="BH38" i="20"/>
  <c r="BH36" i="20"/>
  <c r="DC49" i="19"/>
  <c r="FO49" i="19" s="1"/>
  <c r="DC46" i="19"/>
  <c r="FO46" i="19" s="1"/>
  <c r="DC47" i="19"/>
  <c r="FO47" i="19" s="1"/>
  <c r="DD45" i="19"/>
  <c r="FP45" i="19" s="1"/>
  <c r="J48" i="19"/>
  <c r="BV48" i="19" s="1"/>
  <c r="CZ88" i="19"/>
  <c r="FL88" i="19" s="1"/>
  <c r="L45" i="19"/>
  <c r="BX45" i="19" s="1"/>
  <c r="K46" i="19"/>
  <c r="BW46" i="19" s="1"/>
  <c r="K47" i="19"/>
  <c r="BW47" i="19" s="1"/>
  <c r="K49" i="19"/>
  <c r="BW49" i="19" s="1"/>
  <c r="BL52" i="20"/>
  <c r="BL89" i="20"/>
  <c r="BI58" i="20"/>
  <c r="AD58" i="20"/>
  <c r="BJ31" i="20"/>
  <c r="AE34" i="20"/>
  <c r="AH49" i="20"/>
  <c r="BG83" i="20"/>
  <c r="BG25" i="20"/>
  <c r="BG27" i="20"/>
  <c r="BJ34" i="20"/>
  <c r="AE31" i="20"/>
  <c r="AG54" i="20"/>
  <c r="AG52" i="20"/>
  <c r="AG17" i="20"/>
  <c r="BL17" i="20"/>
  <c r="AF18" i="20"/>
  <c r="AF55" i="20"/>
  <c r="AF29" i="20"/>
  <c r="AF32" i="20"/>
  <c r="AF30" i="20"/>
  <c r="AF33" i="20"/>
  <c r="AG28" i="20"/>
  <c r="BM49" i="20"/>
  <c r="BK30" i="20"/>
  <c r="BL28" i="20"/>
  <c r="BK32" i="20"/>
  <c r="BK33" i="20"/>
  <c r="BK29" i="20"/>
  <c r="BI45" i="20"/>
  <c r="BI96" i="20"/>
  <c r="BI43" i="20"/>
  <c r="AE57" i="20"/>
  <c r="AE56" i="20"/>
  <c r="BK40" i="20"/>
  <c r="BL39" i="20"/>
  <c r="BK41" i="20"/>
  <c r="BJ20" i="20"/>
  <c r="BJ21" i="20"/>
  <c r="BN47" i="20"/>
  <c r="BN50" i="20"/>
  <c r="BN48" i="20"/>
  <c r="AC61" i="20"/>
  <c r="AC59" i="20"/>
  <c r="AE20" i="20"/>
  <c r="AE21" i="20"/>
  <c r="BH25" i="20"/>
  <c r="BH27" i="20"/>
  <c r="BH83" i="20"/>
  <c r="BJ42" i="20"/>
  <c r="BJ56" i="20"/>
  <c r="BJ57" i="20"/>
  <c r="AF41" i="20"/>
  <c r="AG39" i="20"/>
  <c r="BK18" i="20"/>
  <c r="BK55" i="20"/>
  <c r="M70" i="20"/>
  <c r="M105" i="20"/>
  <c r="AR70" i="20"/>
  <c r="AR105" i="20"/>
  <c r="BI36" i="20" l="1"/>
  <c r="BI35" i="20"/>
  <c r="H92" i="19"/>
  <c r="BT92" i="19" s="1"/>
  <c r="H51" i="19"/>
  <c r="BT51" i="19" s="1"/>
  <c r="BI22" i="20"/>
  <c r="AG89" i="20"/>
  <c r="AG51" i="20"/>
  <c r="CZ92" i="19"/>
  <c r="FL92" i="19" s="1"/>
  <c r="CZ51" i="19"/>
  <c r="FL51" i="19" s="1"/>
  <c r="AC83" i="20"/>
  <c r="AC24" i="20"/>
  <c r="I88" i="19"/>
  <c r="BU88" i="19" s="1"/>
  <c r="I50" i="19"/>
  <c r="BU50" i="19" s="1"/>
  <c r="AD22" i="20"/>
  <c r="AD20" i="20"/>
  <c r="I53" i="19"/>
  <c r="BU53" i="19" s="1"/>
  <c r="AC27" i="20"/>
  <c r="BM51" i="20"/>
  <c r="BG86" i="20"/>
  <c r="BK19" i="20"/>
  <c r="BH86" i="20"/>
  <c r="AS74" i="20"/>
  <c r="AS72" i="20"/>
  <c r="AG93" i="20"/>
  <c r="AH51" i="20"/>
  <c r="BL93" i="20"/>
  <c r="BH80" i="20"/>
  <c r="BI80" i="20"/>
  <c r="DD4" i="18"/>
  <c r="FP4" i="18" s="1"/>
  <c r="AR57" i="21" s="1"/>
  <c r="AR71" i="20"/>
  <c r="AC25" i="20"/>
  <c r="AD25" i="20"/>
  <c r="I51" i="19"/>
  <c r="BU51" i="19" s="1"/>
  <c r="AF19" i="20"/>
  <c r="BI76" i="20"/>
  <c r="M4" i="18"/>
  <c r="BY4" i="18" s="1"/>
  <c r="M57" i="21" s="1"/>
  <c r="BK31" i="20"/>
  <c r="AH89" i="20"/>
  <c r="BI59" i="20"/>
  <c r="BI61" i="20"/>
  <c r="BI38" i="20"/>
  <c r="DD46" i="19"/>
  <c r="FP46" i="19" s="1"/>
  <c r="DD49" i="19"/>
  <c r="FP49" i="19" s="1"/>
  <c r="DD47" i="19"/>
  <c r="FP47" i="19" s="1"/>
  <c r="DE45" i="19"/>
  <c r="FQ45" i="19" s="1"/>
  <c r="DC48" i="19"/>
  <c r="FO48" i="19" s="1"/>
  <c r="K48" i="19"/>
  <c r="BW48" i="19" s="1"/>
  <c r="M45" i="19"/>
  <c r="BY45" i="19" s="1"/>
  <c r="L46" i="19"/>
  <c r="BX46" i="19" s="1"/>
  <c r="L49" i="19"/>
  <c r="BX49" i="19" s="1"/>
  <c r="L47" i="19"/>
  <c r="BX47" i="19" s="1"/>
  <c r="DA92" i="19"/>
  <c r="FM92" i="19" s="1"/>
  <c r="DA88" i="19"/>
  <c r="FM88" i="19" s="1"/>
  <c r="BI68" i="20"/>
  <c r="AH54" i="20"/>
  <c r="BJ22" i="20"/>
  <c r="AD59" i="20"/>
  <c r="AD61" i="20"/>
  <c r="AE58" i="20"/>
  <c r="BK42" i="20"/>
  <c r="BJ35" i="20"/>
  <c r="BJ69" i="20"/>
  <c r="AE69" i="20"/>
  <c r="AF34" i="20"/>
  <c r="BJ58" i="20"/>
  <c r="AE22" i="20"/>
  <c r="BK34" i="20"/>
  <c r="AF31" i="20"/>
  <c r="BK57" i="20"/>
  <c r="BK56" i="20"/>
  <c r="AH39" i="20"/>
  <c r="AG41" i="20"/>
  <c r="BN49" i="20"/>
  <c r="BL41" i="20"/>
  <c r="BM39" i="20"/>
  <c r="BL40" i="20"/>
  <c r="BL32" i="20"/>
  <c r="BL29" i="20"/>
  <c r="BL30" i="20"/>
  <c r="BL33" i="20"/>
  <c r="BM28" i="20"/>
  <c r="AF57" i="20"/>
  <c r="AF56" i="20"/>
  <c r="AH17" i="20"/>
  <c r="BM17" i="20"/>
  <c r="AG18" i="20"/>
  <c r="AG55" i="20"/>
  <c r="BK21" i="20"/>
  <c r="BK20" i="20"/>
  <c r="BM52" i="20"/>
  <c r="BM54" i="20"/>
  <c r="BM89" i="20"/>
  <c r="AF21" i="20"/>
  <c r="AF20" i="20"/>
  <c r="BJ43" i="20"/>
  <c r="BJ45" i="20"/>
  <c r="BJ96" i="20"/>
  <c r="AG30" i="20"/>
  <c r="AG29" i="20"/>
  <c r="AH28" i="20"/>
  <c r="AG33" i="20"/>
  <c r="AG32" i="20"/>
  <c r="BL18" i="20"/>
  <c r="BL55" i="20"/>
  <c r="AS70" i="20"/>
  <c r="AS105" i="20"/>
  <c r="N70" i="20"/>
  <c r="N105" i="20"/>
  <c r="AD83" i="20" l="1"/>
  <c r="BI25" i="20"/>
  <c r="BI24" i="20"/>
  <c r="AD27" i="20"/>
  <c r="AD24" i="20"/>
  <c r="DB52" i="19"/>
  <c r="FN52" i="19" s="1"/>
  <c r="DB50" i="19"/>
  <c r="FN50" i="19" s="1"/>
  <c r="J52" i="19"/>
  <c r="BV52" i="19" s="1"/>
  <c r="J50" i="19"/>
  <c r="BV50" i="19" s="1"/>
  <c r="J88" i="19"/>
  <c r="BV88" i="19" s="1"/>
  <c r="J51" i="19"/>
  <c r="BV51" i="19" s="1"/>
  <c r="J53" i="19"/>
  <c r="BV53" i="19" s="1"/>
  <c r="DB53" i="19"/>
  <c r="FN53" i="19" s="1"/>
  <c r="BI86" i="20"/>
  <c r="BM93" i="20"/>
  <c r="I92" i="19"/>
  <c r="BU92" i="19" s="1"/>
  <c r="BI27" i="20"/>
  <c r="K50" i="19"/>
  <c r="BW50" i="19" s="1"/>
  <c r="AC86" i="20"/>
  <c r="AT74" i="20"/>
  <c r="AT72" i="20"/>
  <c r="AS71" i="20"/>
  <c r="AD86" i="20"/>
  <c r="DE4" i="18"/>
  <c r="FQ4" i="18" s="1"/>
  <c r="AS57" i="21" s="1"/>
  <c r="BI83" i="20"/>
  <c r="AH52" i="20"/>
  <c r="N4" i="18"/>
  <c r="BZ4" i="18" s="1"/>
  <c r="N57" i="21" s="1"/>
  <c r="BJ76" i="20"/>
  <c r="BK96" i="20"/>
  <c r="L48" i="19"/>
  <c r="BX48" i="19" s="1"/>
  <c r="DE47" i="19"/>
  <c r="FQ47" i="19" s="1"/>
  <c r="DE46" i="19"/>
  <c r="FQ46" i="19" s="1"/>
  <c r="DE49" i="19"/>
  <c r="FQ49" i="19" s="1"/>
  <c r="DF45" i="19"/>
  <c r="FR45" i="19" s="1"/>
  <c r="DD48" i="19"/>
  <c r="FP48" i="19" s="1"/>
  <c r="N45" i="19"/>
  <c r="BZ45" i="19" s="1"/>
  <c r="M49" i="19"/>
  <c r="BY49" i="19" s="1"/>
  <c r="M47" i="19"/>
  <c r="BY47" i="19" s="1"/>
  <c r="M46" i="19"/>
  <c r="BY46" i="19" s="1"/>
  <c r="DB88" i="19"/>
  <c r="FN88" i="19" s="1"/>
  <c r="K52" i="19"/>
  <c r="BW52" i="19" s="1"/>
  <c r="K51" i="19"/>
  <c r="BW51" i="19" s="1"/>
  <c r="K53" i="19"/>
  <c r="BW53" i="19" s="1"/>
  <c r="K88" i="19"/>
  <c r="BW88" i="19" s="1"/>
  <c r="BK22" i="20"/>
  <c r="AF22" i="20"/>
  <c r="AF69" i="20"/>
  <c r="BJ24" i="20"/>
  <c r="BJ68" i="20"/>
  <c r="AE59" i="20"/>
  <c r="AE61" i="20"/>
  <c r="BK45" i="20"/>
  <c r="BK43" i="20"/>
  <c r="BL42" i="20"/>
  <c r="BJ38" i="20"/>
  <c r="BJ36" i="20"/>
  <c r="AG34" i="20"/>
  <c r="BL31" i="20"/>
  <c r="BL34" i="20"/>
  <c r="BK69" i="20"/>
  <c r="AG31" i="20"/>
  <c r="AF58" i="20"/>
  <c r="BJ59" i="20"/>
  <c r="BJ61" i="20"/>
  <c r="AG21" i="20"/>
  <c r="BL21" i="20"/>
  <c r="BL56" i="20"/>
  <c r="BL57" i="20"/>
  <c r="AH32" i="20"/>
  <c r="AH30" i="20"/>
  <c r="AH29" i="20"/>
  <c r="AH33" i="20"/>
  <c r="BM18" i="20"/>
  <c r="BM55" i="20"/>
  <c r="BM32" i="20"/>
  <c r="BM29" i="20"/>
  <c r="BN28" i="20"/>
  <c r="BM30" i="20"/>
  <c r="BM33" i="20"/>
  <c r="BM40" i="20"/>
  <c r="BM41" i="20"/>
  <c r="BN39" i="20"/>
  <c r="AH41" i="20"/>
  <c r="CG10" i="20" s="1"/>
  <c r="AG57" i="20"/>
  <c r="AG56" i="20"/>
  <c r="BN17" i="20"/>
  <c r="AH18" i="20"/>
  <c r="AH55" i="20"/>
  <c r="BK58" i="20"/>
  <c r="AT70" i="20"/>
  <c r="AT105" i="20"/>
  <c r="O70" i="20"/>
  <c r="O105" i="20"/>
  <c r="BK35" i="20" l="1"/>
  <c r="DB92" i="19"/>
  <c r="FN92" i="19" s="1"/>
  <c r="DB51" i="19"/>
  <c r="FN51" i="19" s="1"/>
  <c r="AG20" i="20"/>
  <c r="AG19" i="20"/>
  <c r="J92" i="19"/>
  <c r="BV92" i="19" s="1"/>
  <c r="AE27" i="20"/>
  <c r="AE24" i="20"/>
  <c r="BN54" i="20"/>
  <c r="BN51" i="20"/>
  <c r="DC51" i="19"/>
  <c r="FO51" i="19" s="1"/>
  <c r="DC50" i="19"/>
  <c r="FO50" i="19" s="1"/>
  <c r="BL20" i="20"/>
  <c r="BL19" i="20"/>
  <c r="BK36" i="20"/>
  <c r="BN52" i="20"/>
  <c r="BN89" i="20"/>
  <c r="AE25" i="20"/>
  <c r="BK38" i="20"/>
  <c r="DC53" i="19"/>
  <c r="FO53" i="19" s="1"/>
  <c r="DC52" i="19"/>
  <c r="FO52" i="19" s="1"/>
  <c r="AU72" i="20"/>
  <c r="BJ80" i="20"/>
  <c r="BK80" i="20"/>
  <c r="AH19" i="20"/>
  <c r="DF4" i="18"/>
  <c r="FR4" i="18" s="1"/>
  <c r="AT57" i="21" s="1"/>
  <c r="AE86" i="20"/>
  <c r="K92" i="19"/>
  <c r="BW92" i="19" s="1"/>
  <c r="AU74" i="20"/>
  <c r="BN93" i="20"/>
  <c r="AT71" i="20"/>
  <c r="AE83" i="20"/>
  <c r="BK76" i="20"/>
  <c r="AH93" i="20"/>
  <c r="AF27" i="20"/>
  <c r="BK68" i="20"/>
  <c r="AG69" i="20"/>
  <c r="AF59" i="20"/>
  <c r="DF47" i="19"/>
  <c r="FR47" i="19" s="1"/>
  <c r="DF49" i="19"/>
  <c r="FR49" i="19" s="1"/>
  <c r="DF46" i="19"/>
  <c r="FR46" i="19" s="1"/>
  <c r="DG45" i="19"/>
  <c r="FS45" i="19" s="1"/>
  <c r="DD53" i="19"/>
  <c r="FP53" i="19" s="1"/>
  <c r="DE48" i="19"/>
  <c r="FQ48" i="19" s="1"/>
  <c r="DC92" i="19"/>
  <c r="FO92" i="19" s="1"/>
  <c r="DC88" i="19"/>
  <c r="FO88" i="19" s="1"/>
  <c r="O45" i="19"/>
  <c r="CA45" i="19" s="1"/>
  <c r="N46" i="19"/>
  <c r="BZ46" i="19" s="1"/>
  <c r="N47" i="19"/>
  <c r="BZ47" i="19" s="1"/>
  <c r="N49" i="19"/>
  <c r="BZ49" i="19" s="1"/>
  <c r="M48" i="19"/>
  <c r="BY48" i="19" s="1"/>
  <c r="L52" i="19"/>
  <c r="BX52" i="19" s="1"/>
  <c r="L53" i="19"/>
  <c r="BX53" i="19" s="1"/>
  <c r="AF61" i="20"/>
  <c r="BJ27" i="20"/>
  <c r="BJ25" i="20"/>
  <c r="BJ83" i="20"/>
  <c r="AG58" i="20"/>
  <c r="BM42" i="20"/>
  <c r="BL45" i="20"/>
  <c r="BL96" i="20"/>
  <c r="BL43" i="20"/>
  <c r="AH34" i="20"/>
  <c r="CF10" i="20" s="1"/>
  <c r="BL35" i="20"/>
  <c r="BL69" i="20"/>
  <c r="AH31" i="20"/>
  <c r="CF9" i="20" s="1"/>
  <c r="BM31" i="20"/>
  <c r="BL58" i="20"/>
  <c r="BM34" i="20"/>
  <c r="BL22" i="20"/>
  <c r="AG22" i="20"/>
  <c r="BN41" i="20"/>
  <c r="BN40" i="20"/>
  <c r="BN18" i="20"/>
  <c r="BN55" i="20"/>
  <c r="BM56" i="20"/>
  <c r="BM57" i="20"/>
  <c r="AH56" i="20"/>
  <c r="CH9" i="20" s="1"/>
  <c r="AH57" i="20"/>
  <c r="CH10" i="20" s="1"/>
  <c r="BN32" i="20"/>
  <c r="BN29" i="20"/>
  <c r="BN33" i="20"/>
  <c r="BN30" i="20"/>
  <c r="BK61" i="20"/>
  <c r="BK59" i="20"/>
  <c r="AH21" i="20"/>
  <c r="AH20" i="20"/>
  <c r="P70" i="20"/>
  <c r="P105" i="20"/>
  <c r="AU70" i="20"/>
  <c r="AU105" i="20"/>
  <c r="CF19" i="20" l="1"/>
  <c r="BK27" i="20"/>
  <c r="BK24" i="20"/>
  <c r="BM21" i="20"/>
  <c r="BM19" i="20"/>
  <c r="AF25" i="20"/>
  <c r="AF24" i="20"/>
  <c r="L51" i="19"/>
  <c r="BX51" i="19" s="1"/>
  <c r="L50" i="19"/>
  <c r="BX50" i="19" s="1"/>
  <c r="DD52" i="19"/>
  <c r="FP52" i="19" s="1"/>
  <c r="DD50" i="19"/>
  <c r="FP50" i="19" s="1"/>
  <c r="L88" i="19"/>
  <c r="BX88" i="19" s="1"/>
  <c r="BM20" i="20"/>
  <c r="AF83" i="20"/>
  <c r="AU71" i="20"/>
  <c r="BJ86" i="20"/>
  <c r="AF86" i="20"/>
  <c r="AV74" i="20"/>
  <c r="BK25" i="20"/>
  <c r="BK83" i="20"/>
  <c r="AV72" i="20"/>
  <c r="L92" i="19"/>
  <c r="BX92" i="19" s="1"/>
  <c r="AH4" i="14"/>
  <c r="AC4" i="14"/>
  <c r="X4" i="12"/>
  <c r="X4" i="14"/>
  <c r="S4" i="14"/>
  <c r="N4" i="14"/>
  <c r="BL36" i="20"/>
  <c r="BL61" i="20"/>
  <c r="BL38" i="20"/>
  <c r="AG59" i="20"/>
  <c r="BL76" i="20"/>
  <c r="DG49" i="19"/>
  <c r="FS49" i="19" s="1"/>
  <c r="DG47" i="19"/>
  <c r="FS47" i="19" s="1"/>
  <c r="DG46" i="19"/>
  <c r="FS46" i="19" s="1"/>
  <c r="DH45" i="19"/>
  <c r="FT45" i="19" s="1"/>
  <c r="DF48" i="19"/>
  <c r="FR48" i="19" s="1"/>
  <c r="N48" i="19"/>
  <c r="BZ48" i="19" s="1"/>
  <c r="P45" i="19"/>
  <c r="CB45" i="19" s="1"/>
  <c r="O47" i="19"/>
  <c r="CA47" i="19" s="1"/>
  <c r="O46" i="19"/>
  <c r="CA46" i="19" s="1"/>
  <c r="O49" i="19"/>
  <c r="CA49" i="19" s="1"/>
  <c r="DD88" i="19"/>
  <c r="FP88" i="19" s="1"/>
  <c r="BL59" i="20"/>
  <c r="AG61" i="20"/>
  <c r="BM22" i="20"/>
  <c r="AH22" i="20"/>
  <c r="CE9" i="20" s="1"/>
  <c r="AH58" i="20"/>
  <c r="BM96" i="20"/>
  <c r="BM45" i="20"/>
  <c r="BM43" i="20"/>
  <c r="BN42" i="20"/>
  <c r="E40" i="20"/>
  <c r="F40" i="20"/>
  <c r="G40" i="20"/>
  <c r="H40" i="20"/>
  <c r="I40" i="20"/>
  <c r="J40" i="20"/>
  <c r="K40" i="20"/>
  <c r="L40" i="20"/>
  <c r="M40" i="20"/>
  <c r="N40" i="20"/>
  <c r="O40" i="20"/>
  <c r="P40" i="20"/>
  <c r="Q40" i="20"/>
  <c r="R40" i="20"/>
  <c r="S40" i="20"/>
  <c r="T40" i="20"/>
  <c r="U40" i="20"/>
  <c r="V40" i="20"/>
  <c r="W40" i="20"/>
  <c r="X40" i="20"/>
  <c r="Y40" i="20"/>
  <c r="Z40" i="20"/>
  <c r="AA40" i="20"/>
  <c r="AB40" i="20"/>
  <c r="AC40" i="20"/>
  <c r="AD40" i="20"/>
  <c r="AE40" i="20"/>
  <c r="AF40" i="20"/>
  <c r="AG40" i="20"/>
  <c r="AH40" i="20"/>
  <c r="CG9" i="20" s="1"/>
  <c r="BN34" i="20"/>
  <c r="BN31" i="20"/>
  <c r="BL24" i="20"/>
  <c r="BL68" i="20"/>
  <c r="BM35" i="20"/>
  <c r="AG24" i="20"/>
  <c r="AH69" i="20"/>
  <c r="BM58" i="20"/>
  <c r="BM69" i="20"/>
  <c r="BN57" i="20"/>
  <c r="BN56" i="20"/>
  <c r="Q70" i="20"/>
  <c r="Q105" i="20"/>
  <c r="AV70" i="20"/>
  <c r="AV105" i="20"/>
  <c r="AC4" i="12"/>
  <c r="AH4" i="16"/>
  <c r="AH4" i="15"/>
  <c r="N4" i="16"/>
  <c r="N4" i="15"/>
  <c r="AC4" i="15"/>
  <c r="AC4" i="16"/>
  <c r="I4" i="15"/>
  <c r="I4" i="16"/>
  <c r="X4" i="16"/>
  <c r="X4" i="15"/>
  <c r="S4" i="15"/>
  <c r="S4" i="16"/>
  <c r="S4" i="12"/>
  <c r="N4" i="12"/>
  <c r="CJ4" i="16" l="1"/>
  <c r="BZ4" i="14"/>
  <c r="CJ4" i="14"/>
  <c r="CT4" i="14"/>
  <c r="DD92" i="19"/>
  <c r="FP92" i="19" s="1"/>
  <c r="DD51" i="19"/>
  <c r="FP51" i="19" s="1"/>
  <c r="BU4" i="16"/>
  <c r="CJ4" i="12"/>
  <c r="X27" i="21" s="1"/>
  <c r="BU4" i="15"/>
  <c r="I32" i="21" s="1"/>
  <c r="AO32" i="21" s="1"/>
  <c r="C116" i="16"/>
  <c r="C115" i="16"/>
  <c r="C117" i="16"/>
  <c r="C113" i="16"/>
  <c r="C112" i="16"/>
  <c r="CT4" i="16"/>
  <c r="C111" i="16"/>
  <c r="C118" i="16" s="1"/>
  <c r="AH4" i="12"/>
  <c r="DE51" i="19"/>
  <c r="FQ51" i="19" s="1"/>
  <c r="DE50" i="19"/>
  <c r="FQ50" i="19" s="1"/>
  <c r="CE4" i="12"/>
  <c r="CE4" i="15"/>
  <c r="S32" i="21" s="1"/>
  <c r="AY32" i="21" s="1"/>
  <c r="CE4" i="14"/>
  <c r="BN20" i="20"/>
  <c r="BN19" i="20"/>
  <c r="M51" i="19"/>
  <c r="BY51" i="19" s="1"/>
  <c r="M50" i="19"/>
  <c r="BY50" i="19" s="1"/>
  <c r="BZ4" i="16"/>
  <c r="C116" i="15"/>
  <c r="C115" i="15"/>
  <c r="C117" i="15"/>
  <c r="C113" i="15"/>
  <c r="C112" i="15"/>
  <c r="CT4" i="15"/>
  <c r="C111" i="15"/>
  <c r="CO4" i="16"/>
  <c r="CO4" i="15"/>
  <c r="AC32" i="21" s="1"/>
  <c r="BI32" i="21" s="1"/>
  <c r="CO4" i="12"/>
  <c r="CO4" i="14"/>
  <c r="CE4" i="16"/>
  <c r="BZ4" i="12"/>
  <c r="CJ4" i="15"/>
  <c r="X32" i="21" s="1"/>
  <c r="BD32" i="21" s="1"/>
  <c r="BZ4" i="15"/>
  <c r="N32" i="21" s="1"/>
  <c r="AT32" i="21" s="1"/>
  <c r="CR9" i="20"/>
  <c r="CE18" i="20"/>
  <c r="M88" i="19"/>
  <c r="BY88" i="19" s="1"/>
  <c r="M53" i="19"/>
  <c r="BY53" i="19" s="1"/>
  <c r="M52" i="19"/>
  <c r="BY52" i="19" s="1"/>
  <c r="DE88" i="19"/>
  <c r="FQ88" i="19" s="1"/>
  <c r="DE53" i="19"/>
  <c r="FQ53" i="19" s="1"/>
  <c r="DE52" i="19"/>
  <c r="FQ52" i="19" s="1"/>
  <c r="BK86" i="20"/>
  <c r="AW72" i="20"/>
  <c r="AW74" i="20"/>
  <c r="AV71" i="20"/>
  <c r="G42" i="20"/>
  <c r="DE92" i="19"/>
  <c r="FQ92" i="19" s="1"/>
  <c r="O42" i="20"/>
  <c r="J42" i="20"/>
  <c r="M92" i="19"/>
  <c r="BY92" i="19" s="1"/>
  <c r="BL80" i="20"/>
  <c r="AG42" i="20"/>
  <c r="AH61" i="20"/>
  <c r="Y4" i="14"/>
  <c r="O4" i="14"/>
  <c r="AD4" i="14"/>
  <c r="T4" i="14"/>
  <c r="DG48" i="19"/>
  <c r="FS48" i="19" s="1"/>
  <c r="AH59" i="20"/>
  <c r="O48" i="19"/>
  <c r="CA48" i="19" s="1"/>
  <c r="DH46" i="19"/>
  <c r="FT46" i="19" s="1"/>
  <c r="DH47" i="19"/>
  <c r="FT47" i="19" s="1"/>
  <c r="DH49" i="19"/>
  <c r="FT49" i="19" s="1"/>
  <c r="DI45" i="19"/>
  <c r="FU45" i="19" s="1"/>
  <c r="Q45" i="19"/>
  <c r="CC45" i="19" s="1"/>
  <c r="P46" i="19"/>
  <c r="CB46" i="19" s="1"/>
  <c r="P49" i="19"/>
  <c r="CB49" i="19" s="1"/>
  <c r="P47" i="19"/>
  <c r="CB47" i="19" s="1"/>
  <c r="BN35" i="20"/>
  <c r="BN69" i="20"/>
  <c r="BM68" i="20"/>
  <c r="BN58" i="20"/>
  <c r="AH24" i="20"/>
  <c r="BN96" i="20"/>
  <c r="BN43" i="20"/>
  <c r="BN45" i="20"/>
  <c r="AC42" i="20"/>
  <c r="AC68" i="20"/>
  <c r="U42" i="20"/>
  <c r="U68" i="20"/>
  <c r="G96" i="20"/>
  <c r="G45" i="20"/>
  <c r="G43" i="20"/>
  <c r="AF42" i="20"/>
  <c r="AF68" i="20"/>
  <c r="Z42" i="20"/>
  <c r="Z68" i="20"/>
  <c r="X42" i="20"/>
  <c r="X68" i="20"/>
  <c r="V42" i="20"/>
  <c r="V68" i="20"/>
  <c r="N45" i="20"/>
  <c r="N43" i="20"/>
  <c r="W42" i="20"/>
  <c r="W68" i="20"/>
  <c r="O45" i="20"/>
  <c r="O96" i="20"/>
  <c r="O43" i="20"/>
  <c r="AG68" i="20"/>
  <c r="AH42" i="20"/>
  <c r="AH68" i="20"/>
  <c r="AD42" i="20"/>
  <c r="AD68" i="20"/>
  <c r="AB42" i="20"/>
  <c r="AB68" i="20"/>
  <c r="T42" i="20"/>
  <c r="T68" i="20"/>
  <c r="R42" i="20"/>
  <c r="R68" i="20"/>
  <c r="P42" i="20"/>
  <c r="P68" i="20"/>
  <c r="L43" i="20"/>
  <c r="L45" i="20"/>
  <c r="S42" i="20"/>
  <c r="S68" i="20"/>
  <c r="M96" i="20"/>
  <c r="M45" i="20"/>
  <c r="AE42" i="20"/>
  <c r="AE68" i="20"/>
  <c r="AA42" i="20"/>
  <c r="AA68" i="20"/>
  <c r="Q42" i="20"/>
  <c r="Q68" i="20"/>
  <c r="K43" i="20"/>
  <c r="K45" i="20"/>
  <c r="AG25" i="20"/>
  <c r="AG27" i="20"/>
  <c r="AG83" i="20"/>
  <c r="BL27" i="20"/>
  <c r="BL25" i="20"/>
  <c r="BL83" i="20"/>
  <c r="BM36" i="20"/>
  <c r="BM38" i="20"/>
  <c r="BM76" i="20"/>
  <c r="BM61" i="20"/>
  <c r="BM59" i="20"/>
  <c r="R70" i="20"/>
  <c r="R105" i="20"/>
  <c r="AW70" i="20"/>
  <c r="AW105" i="20"/>
  <c r="Y31" i="20"/>
  <c r="M31" i="20"/>
  <c r="I31" i="20"/>
  <c r="G31" i="20"/>
  <c r="K31" i="20"/>
  <c r="L31" i="20"/>
  <c r="F31" i="20"/>
  <c r="O31" i="20"/>
  <c r="E31" i="20"/>
  <c r="N31" i="20"/>
  <c r="J31" i="20"/>
  <c r="H31" i="20"/>
  <c r="Y4" i="12"/>
  <c r="J4" i="16"/>
  <c r="J4" i="15"/>
  <c r="Y4" i="16"/>
  <c r="Y4" i="15"/>
  <c r="T4" i="12"/>
  <c r="O4" i="16"/>
  <c r="O4" i="15"/>
  <c r="T4" i="16"/>
  <c r="T4" i="15"/>
  <c r="AD4" i="16"/>
  <c r="AD4" i="15"/>
  <c r="AD4" i="12"/>
  <c r="O4" i="12"/>
  <c r="C118" i="15" l="1"/>
  <c r="CF4" i="16"/>
  <c r="CK4" i="16"/>
  <c r="CF4" i="14"/>
  <c r="N96" i="20"/>
  <c r="N42" i="20"/>
  <c r="CA4" i="12"/>
  <c r="CA4" i="14"/>
  <c r="H96" i="20"/>
  <c r="H42" i="20"/>
  <c r="BM27" i="20"/>
  <c r="BM24" i="20"/>
  <c r="AH32" i="21"/>
  <c r="BN32" i="21" s="1"/>
  <c r="CF4" i="15"/>
  <c r="T32" i="21" s="1"/>
  <c r="AZ32" i="21" s="1"/>
  <c r="DF50" i="19"/>
  <c r="FR50" i="19" s="1"/>
  <c r="CP4" i="12"/>
  <c r="BV4" i="15"/>
  <c r="J32" i="21" s="1"/>
  <c r="AP32" i="21" s="1"/>
  <c r="E45" i="20"/>
  <c r="E42" i="20"/>
  <c r="BN22" i="20"/>
  <c r="BN21" i="20"/>
  <c r="AC27" i="21"/>
  <c r="S27" i="21"/>
  <c r="BD27" i="21"/>
  <c r="CA4" i="16"/>
  <c r="BV4" i="16"/>
  <c r="N51" i="19"/>
  <c r="BZ51" i="19" s="1"/>
  <c r="N50" i="19"/>
  <c r="BZ50" i="19" s="1"/>
  <c r="K96" i="20"/>
  <c r="K42" i="20"/>
  <c r="M43" i="20"/>
  <c r="M42" i="20"/>
  <c r="CA4" i="15"/>
  <c r="O32" i="21" s="1"/>
  <c r="AU32" i="21" s="1"/>
  <c r="CP4" i="15"/>
  <c r="AD32" i="21" s="1"/>
  <c r="BJ32" i="21" s="1"/>
  <c r="I43" i="20"/>
  <c r="I42" i="20"/>
  <c r="N27" i="21"/>
  <c r="CP4" i="16"/>
  <c r="CP4" i="14"/>
  <c r="Y45" i="20"/>
  <c r="Y42" i="20"/>
  <c r="F96" i="20"/>
  <c r="F42" i="20"/>
  <c r="C205" i="12"/>
  <c r="C204" i="12"/>
  <c r="CT4" i="12"/>
  <c r="C203" i="12"/>
  <c r="C210" i="12" s="1"/>
  <c r="C207" i="12"/>
  <c r="C209" i="12"/>
  <c r="C206" i="12"/>
  <c r="C208" i="12"/>
  <c r="CK4" i="15"/>
  <c r="Y32" i="21" s="1"/>
  <c r="BE32" i="21" s="1"/>
  <c r="CF4" i="12"/>
  <c r="CK4" i="12"/>
  <c r="CK4" i="14"/>
  <c r="L96" i="20"/>
  <c r="L42" i="20"/>
  <c r="DF52" i="19"/>
  <c r="FR52" i="19" s="1"/>
  <c r="DF88" i="19"/>
  <c r="FR88" i="19" s="1"/>
  <c r="DF51" i="19"/>
  <c r="FR51" i="19" s="1"/>
  <c r="DF53" i="19"/>
  <c r="FR53" i="19" s="1"/>
  <c r="Y43" i="20"/>
  <c r="E43" i="20"/>
  <c r="E96" i="20"/>
  <c r="N88" i="19"/>
  <c r="BZ88" i="19" s="1"/>
  <c r="N52" i="19"/>
  <c r="BZ52" i="19" s="1"/>
  <c r="I45" i="20"/>
  <c r="N53" i="19"/>
  <c r="BZ53" i="19" s="1"/>
  <c r="BM83" i="20"/>
  <c r="Y96" i="20"/>
  <c r="F45" i="20"/>
  <c r="I96" i="20"/>
  <c r="F43" i="20"/>
  <c r="BL86" i="20"/>
  <c r="P71" i="20"/>
  <c r="F68" i="20"/>
  <c r="Y68" i="20"/>
  <c r="AX74" i="20"/>
  <c r="AX72" i="20"/>
  <c r="H43" i="20"/>
  <c r="J45" i="20"/>
  <c r="N92" i="19"/>
  <c r="BZ92" i="19" s="1"/>
  <c r="DG88" i="19"/>
  <c r="FS88" i="19" s="1"/>
  <c r="L68" i="20"/>
  <c r="G68" i="20"/>
  <c r="AW71" i="20"/>
  <c r="AG86" i="20"/>
  <c r="AG43" i="20"/>
  <c r="H45" i="20"/>
  <c r="J43" i="20"/>
  <c r="DF92" i="19"/>
  <c r="FR92" i="19" s="1"/>
  <c r="AG96" i="20"/>
  <c r="J96" i="20"/>
  <c r="M68" i="20"/>
  <c r="BM80" i="20"/>
  <c r="Q71" i="20"/>
  <c r="AG45" i="20"/>
  <c r="P4" i="14"/>
  <c r="AE4" i="14"/>
  <c r="U4" i="14"/>
  <c r="Z4" i="14"/>
  <c r="O4" i="18"/>
  <c r="CA4" i="18" s="1"/>
  <c r="O57" i="21" s="1"/>
  <c r="P48" i="19"/>
  <c r="CB48" i="19" s="1"/>
  <c r="DH48" i="19"/>
  <c r="FT48" i="19" s="1"/>
  <c r="DI47" i="19"/>
  <c r="FU47" i="19" s="1"/>
  <c r="DI49" i="19"/>
  <c r="FU49" i="19" s="1"/>
  <c r="DI46" i="19"/>
  <c r="FU46" i="19" s="1"/>
  <c r="DJ45" i="19"/>
  <c r="FV45" i="19" s="1"/>
  <c r="R45" i="19"/>
  <c r="CD45" i="19" s="1"/>
  <c r="Q49" i="19"/>
  <c r="CC49" i="19" s="1"/>
  <c r="Q46" i="19"/>
  <c r="CC46" i="19" s="1"/>
  <c r="Q47" i="19"/>
  <c r="CC47" i="19" s="1"/>
  <c r="BN38" i="20"/>
  <c r="BN36" i="20"/>
  <c r="BN76" i="20"/>
  <c r="BN24" i="20"/>
  <c r="BN68" i="20"/>
  <c r="AH25" i="20"/>
  <c r="AH83" i="20"/>
  <c r="AH27" i="20"/>
  <c r="BN61" i="20"/>
  <c r="BN59" i="20"/>
  <c r="R71" i="20"/>
  <c r="AD45" i="20"/>
  <c r="AD96" i="20"/>
  <c r="AD43" i="20"/>
  <c r="AF43" i="20"/>
  <c r="AF96" i="20"/>
  <c r="AF45" i="20"/>
  <c r="Q45" i="20"/>
  <c r="Q43" i="20"/>
  <c r="Q96" i="20"/>
  <c r="P43" i="20"/>
  <c r="P96" i="20"/>
  <c r="P45" i="20"/>
  <c r="T45" i="20"/>
  <c r="T43" i="20"/>
  <c r="T96" i="20"/>
  <c r="AB96" i="20"/>
  <c r="AB43" i="20"/>
  <c r="AB45" i="20"/>
  <c r="V96" i="20"/>
  <c r="V43" i="20"/>
  <c r="V45" i="20"/>
  <c r="Z45" i="20"/>
  <c r="Z96" i="20"/>
  <c r="Z43" i="20"/>
  <c r="R43" i="20"/>
  <c r="R45" i="20"/>
  <c r="R96" i="20"/>
  <c r="X96" i="20"/>
  <c r="X43" i="20"/>
  <c r="X45" i="20"/>
  <c r="S43" i="20"/>
  <c r="S96" i="20"/>
  <c r="S45" i="20"/>
  <c r="AH96" i="20"/>
  <c r="AH45" i="20"/>
  <c r="AH43" i="20"/>
  <c r="W45" i="20"/>
  <c r="W96" i="20"/>
  <c r="W43" i="20"/>
  <c r="U45" i="20"/>
  <c r="U43" i="20"/>
  <c r="U96" i="20"/>
  <c r="AA43" i="20"/>
  <c r="AA45" i="20"/>
  <c r="AA96" i="20"/>
  <c r="AE96" i="20"/>
  <c r="AE43" i="20"/>
  <c r="AE45" i="20"/>
  <c r="AC45" i="20"/>
  <c r="AC96" i="20"/>
  <c r="AC43" i="20"/>
  <c r="S70" i="20"/>
  <c r="S105" i="20"/>
  <c r="AX70" i="20"/>
  <c r="AX105" i="20"/>
  <c r="F71" i="20"/>
  <c r="J35" i="20"/>
  <c r="T35" i="20"/>
  <c r="E35" i="20"/>
  <c r="X35" i="20"/>
  <c r="AH35" i="20"/>
  <c r="I35" i="20"/>
  <c r="AG35" i="20"/>
  <c r="R35" i="20"/>
  <c r="P35" i="20"/>
  <c r="AD35" i="20"/>
  <c r="L35" i="20"/>
  <c r="S35" i="20"/>
  <c r="AA35" i="20"/>
  <c r="Q35" i="20"/>
  <c r="Y35" i="20"/>
  <c r="H35" i="20"/>
  <c r="N35" i="20"/>
  <c r="AB35" i="20"/>
  <c r="AF35" i="20"/>
  <c r="O35" i="20"/>
  <c r="F35" i="20"/>
  <c r="V35" i="20"/>
  <c r="Z35" i="20"/>
  <c r="K35" i="20"/>
  <c r="W35" i="20"/>
  <c r="G35" i="20"/>
  <c r="M35" i="20"/>
  <c r="U35" i="20"/>
  <c r="AC35" i="20"/>
  <c r="AE35" i="20"/>
  <c r="U4" i="12"/>
  <c r="Z4" i="12"/>
  <c r="U4" i="15"/>
  <c r="U4" i="16"/>
  <c r="K4" i="15"/>
  <c r="K4" i="16"/>
  <c r="AE4" i="15"/>
  <c r="AE4" i="16"/>
  <c r="Z4" i="16"/>
  <c r="Z4" i="15"/>
  <c r="P4" i="16"/>
  <c r="P4" i="15"/>
  <c r="AE4" i="12"/>
  <c r="P4" i="12"/>
  <c r="CQ4" i="15" l="1"/>
  <c r="AE32" i="21" s="1"/>
  <c r="BK32" i="21" s="1"/>
  <c r="CB4" i="15"/>
  <c r="P32" i="21" s="1"/>
  <c r="AV32" i="21" s="1"/>
  <c r="H71" i="20"/>
  <c r="H68" i="20"/>
  <c r="K71" i="20"/>
  <c r="K68" i="20"/>
  <c r="BI27" i="21"/>
  <c r="AD27" i="21"/>
  <c r="BJ27" i="21" s="1"/>
  <c r="J71" i="20"/>
  <c r="J68" i="20"/>
  <c r="CG4" i="12"/>
  <c r="Y27" i="21"/>
  <c r="AT27" i="21"/>
  <c r="AT9" i="21" s="1"/>
  <c r="N9" i="21"/>
  <c r="N4" i="24" s="1"/>
  <c r="N4" i="21"/>
  <c r="AT4" i="21" s="1"/>
  <c r="CL4" i="12"/>
  <c r="E71" i="20"/>
  <c r="E68" i="20"/>
  <c r="BW4" i="16"/>
  <c r="CL4" i="14"/>
  <c r="CB4" i="14"/>
  <c r="CB4" i="16"/>
  <c r="CL4" i="15"/>
  <c r="Z32" i="21" s="1"/>
  <c r="BF32" i="21" s="1"/>
  <c r="CQ4" i="14"/>
  <c r="O71" i="20"/>
  <c r="O68" i="20"/>
  <c r="T27" i="21"/>
  <c r="O27" i="21"/>
  <c r="DG50" i="19"/>
  <c r="FS50" i="19" s="1"/>
  <c r="CB4" i="12"/>
  <c r="CL4" i="16"/>
  <c r="CG4" i="16"/>
  <c r="N71" i="20"/>
  <c r="N68" i="20"/>
  <c r="AH27" i="21"/>
  <c r="BW4" i="15"/>
  <c r="K32" i="21" s="1"/>
  <c r="AQ32" i="21" s="1"/>
  <c r="CG4" i="15"/>
  <c r="U32" i="21" s="1"/>
  <c r="BA32" i="21" s="1"/>
  <c r="BM86" i="20"/>
  <c r="BM25" i="20"/>
  <c r="CQ4" i="12"/>
  <c r="CQ4" i="16"/>
  <c r="CG4" i="14"/>
  <c r="O51" i="19"/>
  <c r="CA51" i="19" s="1"/>
  <c r="O50" i="19"/>
  <c r="CA50" i="19" s="1"/>
  <c r="I71" i="20"/>
  <c r="I68" i="20"/>
  <c r="AY27" i="21"/>
  <c r="O52" i="19"/>
  <c r="CA52" i="19" s="1"/>
  <c r="DG52" i="19"/>
  <c r="FS52" i="19" s="1"/>
  <c r="O88" i="19"/>
  <c r="CA88" i="19" s="1"/>
  <c r="O53" i="19"/>
  <c r="CA53" i="19" s="1"/>
  <c r="AY72" i="20"/>
  <c r="L71" i="20"/>
  <c r="AX71" i="20"/>
  <c r="AH86" i="20"/>
  <c r="AY74" i="20"/>
  <c r="G71" i="20"/>
  <c r="DG53" i="19"/>
  <c r="FS53" i="19" s="1"/>
  <c r="BN80" i="20"/>
  <c r="O92" i="19"/>
  <c r="CA92" i="19" s="1"/>
  <c r="M71" i="20"/>
  <c r="S71" i="20"/>
  <c r="AF4" i="14"/>
  <c r="AA4" i="14"/>
  <c r="V4" i="14"/>
  <c r="Q4" i="14"/>
  <c r="P4" i="18"/>
  <c r="CB4" i="18" s="1"/>
  <c r="P57" i="21" s="1"/>
  <c r="DI48" i="19"/>
  <c r="FU48" i="19" s="1"/>
  <c r="Q48" i="19"/>
  <c r="CC48" i="19" s="1"/>
  <c r="DJ47" i="19"/>
  <c r="FV47" i="19" s="1"/>
  <c r="DJ49" i="19"/>
  <c r="FV49" i="19" s="1"/>
  <c r="DJ46" i="19"/>
  <c r="FV46" i="19" s="1"/>
  <c r="DK45" i="19"/>
  <c r="FW45" i="19" s="1"/>
  <c r="S45" i="19"/>
  <c r="CE45" i="19" s="1"/>
  <c r="R46" i="19"/>
  <c r="CD46" i="19" s="1"/>
  <c r="R47" i="19"/>
  <c r="CD47" i="19" s="1"/>
  <c r="R49" i="19"/>
  <c r="CD49" i="19" s="1"/>
  <c r="BN25" i="20"/>
  <c r="BN27" i="20"/>
  <c r="BN83" i="20"/>
  <c r="T70" i="20"/>
  <c r="T105" i="20"/>
  <c r="AY70" i="20"/>
  <c r="AY105" i="20"/>
  <c r="U38" i="20"/>
  <c r="U36" i="20"/>
  <c r="O36" i="20"/>
  <c r="O38" i="20"/>
  <c r="S36" i="20"/>
  <c r="S38" i="20"/>
  <c r="X36" i="20"/>
  <c r="X38" i="20"/>
  <c r="M38" i="20"/>
  <c r="M36" i="20"/>
  <c r="AF36" i="20"/>
  <c r="AF38" i="20"/>
  <c r="L38" i="20"/>
  <c r="L36" i="20"/>
  <c r="E38" i="20"/>
  <c r="E36" i="20"/>
  <c r="G38" i="20"/>
  <c r="G36" i="20"/>
  <c r="AB36" i="20"/>
  <c r="AB38" i="20"/>
  <c r="AD36" i="20"/>
  <c r="AD38" i="20"/>
  <c r="T36" i="20"/>
  <c r="T38" i="20"/>
  <c r="W38" i="20"/>
  <c r="W36" i="20"/>
  <c r="N38" i="20"/>
  <c r="N36" i="20"/>
  <c r="P36" i="20"/>
  <c r="P38" i="20"/>
  <c r="J36" i="20"/>
  <c r="J38" i="20"/>
  <c r="K36" i="20"/>
  <c r="K38" i="20"/>
  <c r="H36" i="20"/>
  <c r="H38" i="20"/>
  <c r="R36" i="20"/>
  <c r="R38" i="20"/>
  <c r="Z38" i="20"/>
  <c r="Z36" i="20"/>
  <c r="Y38" i="20"/>
  <c r="Y36" i="20"/>
  <c r="AG36" i="20"/>
  <c r="AG38" i="20"/>
  <c r="AE38" i="20"/>
  <c r="AE36" i="20"/>
  <c r="V38" i="20"/>
  <c r="V36" i="20"/>
  <c r="Q36" i="20"/>
  <c r="Q38" i="20"/>
  <c r="I36" i="20"/>
  <c r="I38" i="20"/>
  <c r="AC36" i="20"/>
  <c r="AC38" i="20"/>
  <c r="F36" i="20"/>
  <c r="F38" i="20"/>
  <c r="AA38" i="20"/>
  <c r="AA36" i="20"/>
  <c r="AH38" i="20"/>
  <c r="AH36" i="20"/>
  <c r="L74" i="20"/>
  <c r="AE76" i="20"/>
  <c r="U76" i="20"/>
  <c r="G76" i="20"/>
  <c r="K76" i="20"/>
  <c r="V76" i="20"/>
  <c r="O76" i="20"/>
  <c r="AB76" i="20"/>
  <c r="H76" i="20"/>
  <c r="Q76" i="20"/>
  <c r="S76" i="20"/>
  <c r="AD76" i="20"/>
  <c r="R76" i="20"/>
  <c r="I76" i="20"/>
  <c r="X76" i="20"/>
  <c r="T76" i="20"/>
  <c r="AC76" i="20"/>
  <c r="M76" i="20"/>
  <c r="W76" i="20"/>
  <c r="Z76" i="20"/>
  <c r="F76" i="20"/>
  <c r="AF76" i="20"/>
  <c r="N76" i="20"/>
  <c r="Y76" i="20"/>
  <c r="AA76" i="20"/>
  <c r="L76" i="20"/>
  <c r="P76" i="20"/>
  <c r="AG76" i="20"/>
  <c r="AH76" i="20"/>
  <c r="E76" i="20"/>
  <c r="J76" i="20"/>
  <c r="AA4" i="16"/>
  <c r="AA4" i="15"/>
  <c r="Q4" i="16"/>
  <c r="Q4" i="15"/>
  <c r="V4" i="16"/>
  <c r="V4" i="15"/>
  <c r="L4" i="16"/>
  <c r="L4" i="15"/>
  <c r="AA4" i="12"/>
  <c r="AF4" i="16"/>
  <c r="AF4" i="15"/>
  <c r="V4" i="12"/>
  <c r="AF4" i="12"/>
  <c r="Q4" i="12"/>
  <c r="DH53" i="19" l="1"/>
  <c r="FT53" i="19" s="1"/>
  <c r="DH50" i="19"/>
  <c r="FT50" i="19" s="1"/>
  <c r="CR4" i="12"/>
  <c r="CC4" i="16"/>
  <c r="CC4" i="14"/>
  <c r="DG92" i="19"/>
  <c r="FS92" i="19" s="1"/>
  <c r="DG51" i="19"/>
  <c r="FS51" i="19" s="1"/>
  <c r="Z27" i="21"/>
  <c r="U27" i="21"/>
  <c r="BX4" i="15"/>
  <c r="L32" i="21" s="1"/>
  <c r="AR32" i="21" s="1"/>
  <c r="AE27" i="21"/>
  <c r="BX4" i="16"/>
  <c r="CM4" i="15"/>
  <c r="AA32" i="21" s="1"/>
  <c r="BG32" i="21" s="1"/>
  <c r="P52" i="19"/>
  <c r="CB52" i="19" s="1"/>
  <c r="P50" i="19"/>
  <c r="CB50" i="19" s="1"/>
  <c r="O9" i="21"/>
  <c r="O4" i="24" s="1"/>
  <c r="AU27" i="21"/>
  <c r="CM4" i="16"/>
  <c r="AT4" i="24"/>
  <c r="CC4" i="15"/>
  <c r="Q32" i="21" s="1"/>
  <c r="AW32" i="21" s="1"/>
  <c r="CM4" i="14"/>
  <c r="CH4" i="12"/>
  <c r="CR4" i="15"/>
  <c r="AF32" i="21" s="1"/>
  <c r="BL32" i="21" s="1"/>
  <c r="CH4" i="15"/>
  <c r="V32" i="21" s="1"/>
  <c r="BB32" i="21" s="1"/>
  <c r="CH4" i="14"/>
  <c r="CR4" i="14"/>
  <c r="AZ27" i="21"/>
  <c r="CM4" i="12"/>
  <c r="CR4" i="16"/>
  <c r="CH4" i="16"/>
  <c r="O4" i="21"/>
  <c r="AU4" i="21" s="1"/>
  <c r="CC4" i="12"/>
  <c r="Q27" i="21" s="1"/>
  <c r="BN27" i="21"/>
  <c r="P27" i="21"/>
  <c r="BE27" i="21"/>
  <c r="DH51" i="19"/>
  <c r="FT51" i="19" s="1"/>
  <c r="P88" i="19"/>
  <c r="CB88" i="19" s="1"/>
  <c r="P53" i="19"/>
  <c r="CB53" i="19" s="1"/>
  <c r="O74" i="20"/>
  <c r="N74" i="20"/>
  <c r="Q74" i="20"/>
  <c r="K74" i="20"/>
  <c r="AY71" i="20"/>
  <c r="G74" i="20"/>
  <c r="M74" i="20"/>
  <c r="F74" i="20"/>
  <c r="J74" i="20"/>
  <c r="T74" i="20"/>
  <c r="T71" i="20"/>
  <c r="I74" i="20"/>
  <c r="E74" i="20"/>
  <c r="AZ72" i="20"/>
  <c r="DH52" i="19"/>
  <c r="FT52" i="19" s="1"/>
  <c r="R74" i="20"/>
  <c r="P74" i="20"/>
  <c r="S74" i="20"/>
  <c r="BN86" i="20"/>
  <c r="H74" i="20"/>
  <c r="AZ74" i="20"/>
  <c r="R4" i="14"/>
  <c r="AB4" i="14"/>
  <c r="AG4" i="14"/>
  <c r="W4" i="14"/>
  <c r="Q4" i="18"/>
  <c r="CC4" i="18" s="1"/>
  <c r="Q57" i="21" s="1"/>
  <c r="Q4" i="21" s="1"/>
  <c r="AW4" i="21" s="1"/>
  <c r="DG4" i="18"/>
  <c r="FS4" i="18" s="1"/>
  <c r="AU57" i="21" s="1"/>
  <c r="DJ48" i="19"/>
  <c r="FV48" i="19" s="1"/>
  <c r="R48" i="19"/>
  <c r="CD48" i="19" s="1"/>
  <c r="DK49" i="19"/>
  <c r="FW49" i="19" s="1"/>
  <c r="DK47" i="19"/>
  <c r="FW47" i="19" s="1"/>
  <c r="DK46" i="19"/>
  <c r="FW46" i="19" s="1"/>
  <c r="DL45" i="19"/>
  <c r="FX45" i="19" s="1"/>
  <c r="T45" i="19"/>
  <c r="CF45" i="19" s="1"/>
  <c r="S46" i="19"/>
  <c r="CE46" i="19" s="1"/>
  <c r="S49" i="19"/>
  <c r="CE49" i="19" s="1"/>
  <c r="S47" i="19"/>
  <c r="CE47" i="19" s="1"/>
  <c r="DH92" i="19"/>
  <c r="FT92" i="19" s="1"/>
  <c r="DH88" i="19"/>
  <c r="FT88" i="19" s="1"/>
  <c r="U74" i="20"/>
  <c r="U70" i="20"/>
  <c r="U105" i="20"/>
  <c r="AZ70" i="20"/>
  <c r="AZ105" i="20"/>
  <c r="V80" i="20"/>
  <c r="Z80" i="20"/>
  <c r="E80" i="20"/>
  <c r="E72" i="20"/>
  <c r="AC80" i="20"/>
  <c r="J80" i="20"/>
  <c r="J72" i="20"/>
  <c r="T80" i="20"/>
  <c r="T72" i="20"/>
  <c r="X80" i="20"/>
  <c r="AH80" i="20"/>
  <c r="AE80" i="20"/>
  <c r="L80" i="20"/>
  <c r="L72" i="20"/>
  <c r="R80" i="20"/>
  <c r="R72" i="20"/>
  <c r="P80" i="20"/>
  <c r="P72" i="20"/>
  <c r="AD80" i="20"/>
  <c r="S80" i="20"/>
  <c r="S72" i="20"/>
  <c r="AA80" i="20"/>
  <c r="N80" i="20"/>
  <c r="N72" i="20"/>
  <c r="I80" i="20"/>
  <c r="I72" i="20"/>
  <c r="AG80" i="20"/>
  <c r="H80" i="20"/>
  <c r="H72" i="20"/>
  <c r="AB80" i="20"/>
  <c r="AF80" i="20"/>
  <c r="O80" i="20"/>
  <c r="O72" i="20"/>
  <c r="Y80" i="20"/>
  <c r="W80" i="20"/>
  <c r="G80" i="20"/>
  <c r="G72" i="20"/>
  <c r="M80" i="20"/>
  <c r="M72" i="20"/>
  <c r="U80" i="20"/>
  <c r="U72" i="20"/>
  <c r="V74" i="20"/>
  <c r="F80" i="20"/>
  <c r="F72" i="20"/>
  <c r="Q80" i="20"/>
  <c r="Q72" i="20"/>
  <c r="K80" i="20"/>
  <c r="K72" i="20"/>
  <c r="R4" i="16"/>
  <c r="R4" i="15"/>
  <c r="W4" i="12"/>
  <c r="W4" i="16"/>
  <c r="W4" i="15"/>
  <c r="M4" i="15"/>
  <c r="M4" i="16"/>
  <c r="AG4" i="15"/>
  <c r="AG4" i="16"/>
  <c r="AB4" i="12"/>
  <c r="AB4" i="16"/>
  <c r="AB4" i="15"/>
  <c r="AG4" i="12"/>
  <c r="R4" i="12"/>
  <c r="CS4" i="14" l="1"/>
  <c r="P9" i="21"/>
  <c r="P4" i="24" s="1"/>
  <c r="AV27" i="21"/>
  <c r="P4" i="21"/>
  <c r="AV4" i="21" s="1"/>
  <c r="P92" i="19"/>
  <c r="CB92" i="19" s="1"/>
  <c r="P51" i="19"/>
  <c r="CB51" i="19" s="1"/>
  <c r="BZ4" i="24"/>
  <c r="CD4" i="12"/>
  <c r="DI51" i="19"/>
  <c r="FU51" i="19" s="1"/>
  <c r="DI50" i="19"/>
  <c r="FU50" i="19" s="1"/>
  <c r="V27" i="21"/>
  <c r="BA27" i="21"/>
  <c r="BY4" i="15"/>
  <c r="M32" i="21" s="1"/>
  <c r="AS32" i="21" s="1"/>
  <c r="CS4" i="12"/>
  <c r="CI4" i="15"/>
  <c r="W32" i="21" s="1"/>
  <c r="BC32" i="21" s="1"/>
  <c r="CN4" i="14"/>
  <c r="CS4" i="15"/>
  <c r="AG32" i="21" s="1"/>
  <c r="BM32" i="21" s="1"/>
  <c r="Q88" i="19"/>
  <c r="CC88" i="19" s="1"/>
  <c r="Q50" i="19"/>
  <c r="CC50" i="19" s="1"/>
  <c r="CN4" i="15"/>
  <c r="AB32" i="21" s="1"/>
  <c r="BH32" i="21" s="1"/>
  <c r="CI4" i="16"/>
  <c r="CI4" i="14"/>
  <c r="AU9" i="21"/>
  <c r="BF27" i="21"/>
  <c r="CN4" i="16"/>
  <c r="CI4" i="12"/>
  <c r="W27" i="21" s="1"/>
  <c r="AA27" i="21"/>
  <c r="BG27" i="21" s="1"/>
  <c r="AU4" i="24"/>
  <c r="AF27" i="21"/>
  <c r="BY4" i="16"/>
  <c r="CN4" i="12"/>
  <c r="CD4" i="15"/>
  <c r="R32" i="21" s="1"/>
  <c r="AX32" i="21" s="1"/>
  <c r="Q9" i="21"/>
  <c r="Q4" i="24" s="1"/>
  <c r="AW27" i="21"/>
  <c r="BK27" i="21"/>
  <c r="CS4" i="16"/>
  <c r="CD4" i="16"/>
  <c r="CD4" i="14"/>
  <c r="Q53" i="19"/>
  <c r="CC53" i="19" s="1"/>
  <c r="Q51" i="19"/>
  <c r="CC51" i="19" s="1"/>
  <c r="Q52" i="19"/>
  <c r="CC52" i="19" s="1"/>
  <c r="DI52" i="19"/>
  <c r="FU52" i="19" s="1"/>
  <c r="U71" i="20"/>
  <c r="V72" i="20"/>
  <c r="DI53" i="19"/>
  <c r="FU53" i="19" s="1"/>
  <c r="AZ71" i="20"/>
  <c r="BA72" i="20"/>
  <c r="BA74" i="20"/>
  <c r="DJ52" i="19"/>
  <c r="FV52" i="19" s="1"/>
  <c r="R4" i="18"/>
  <c r="CD4" i="18" s="1"/>
  <c r="R57" i="21" s="1"/>
  <c r="DH4" i="18"/>
  <c r="FT4" i="18" s="1"/>
  <c r="AV57" i="21" s="1"/>
  <c r="R53" i="19"/>
  <c r="CD53" i="19" s="1"/>
  <c r="S48" i="19"/>
  <c r="CE48" i="19" s="1"/>
  <c r="DK48" i="19"/>
  <c r="FW48" i="19" s="1"/>
  <c r="DL46" i="19"/>
  <c r="FX46" i="19" s="1"/>
  <c r="DL47" i="19"/>
  <c r="FX47" i="19" s="1"/>
  <c r="DL49" i="19"/>
  <c r="FX49" i="19" s="1"/>
  <c r="DM45" i="19"/>
  <c r="FY45" i="19" s="1"/>
  <c r="DI88" i="19"/>
  <c r="FU88" i="19" s="1"/>
  <c r="DI92" i="19"/>
  <c r="FU92" i="19" s="1"/>
  <c r="U45" i="19"/>
  <c r="CG45" i="19" s="1"/>
  <c r="T46" i="19"/>
  <c r="CF46" i="19" s="1"/>
  <c r="T47" i="19"/>
  <c r="CF47" i="19" s="1"/>
  <c r="T49" i="19"/>
  <c r="CF49" i="19" s="1"/>
  <c r="V70" i="20"/>
  <c r="V105" i="20"/>
  <c r="BA70" i="20"/>
  <c r="BA105" i="20"/>
  <c r="AB27" i="21" l="1"/>
  <c r="AG27" i="21"/>
  <c r="BM27" i="21" s="1"/>
  <c r="BC27" i="21"/>
  <c r="BB27" i="21"/>
  <c r="Q92" i="19"/>
  <c r="CC92" i="19" s="1"/>
  <c r="AV9" i="21"/>
  <c r="AW4" i="24"/>
  <c r="BL27" i="21"/>
  <c r="R27" i="21"/>
  <c r="AV4" i="24"/>
  <c r="R88" i="19"/>
  <c r="CD88" i="19" s="1"/>
  <c r="R50" i="19"/>
  <c r="CD50" i="19" s="1"/>
  <c r="DJ51" i="19"/>
  <c r="FV51" i="19" s="1"/>
  <c r="DJ50" i="19"/>
  <c r="FV50" i="19" s="1"/>
  <c r="CA4" i="24"/>
  <c r="DF4" i="24"/>
  <c r="R52" i="19"/>
  <c r="CD52" i="19" s="1"/>
  <c r="R51" i="19"/>
  <c r="CD51" i="19" s="1"/>
  <c r="DJ88" i="19"/>
  <c r="FV88" i="19" s="1"/>
  <c r="DJ53" i="19"/>
  <c r="FV53" i="19" s="1"/>
  <c r="W72" i="20"/>
  <c r="DJ92" i="19"/>
  <c r="FV92" i="19" s="1"/>
  <c r="BB72" i="20"/>
  <c r="V71" i="20"/>
  <c r="R92" i="19"/>
  <c r="CD92" i="19" s="1"/>
  <c r="W74" i="20"/>
  <c r="BA71" i="20"/>
  <c r="BB74" i="20"/>
  <c r="S4" i="18"/>
  <c r="CE4" i="18" s="1"/>
  <c r="S57" i="21" s="1"/>
  <c r="DI4" i="18"/>
  <c r="FU4" i="18" s="1"/>
  <c r="AW57" i="21" s="1"/>
  <c r="AW9" i="21" s="1"/>
  <c r="DL48" i="19"/>
  <c r="FX48" i="19" s="1"/>
  <c r="DM47" i="19"/>
  <c r="FY47" i="19" s="1"/>
  <c r="DM49" i="19"/>
  <c r="FY49" i="19" s="1"/>
  <c r="DM46" i="19"/>
  <c r="FY46" i="19" s="1"/>
  <c r="DN45" i="19"/>
  <c r="FZ45" i="19" s="1"/>
  <c r="V45" i="19"/>
  <c r="CH45" i="19" s="1"/>
  <c r="U47" i="19"/>
  <c r="CG47" i="19" s="1"/>
  <c r="U46" i="19"/>
  <c r="CG46" i="19" s="1"/>
  <c r="U49" i="19"/>
  <c r="CG49" i="19" s="1"/>
  <c r="T48" i="19"/>
  <c r="CF48" i="19" s="1"/>
  <c r="BB70" i="20"/>
  <c r="BB105" i="20"/>
  <c r="W70" i="20"/>
  <c r="W105" i="20"/>
  <c r="CC4" i="24" l="1"/>
  <c r="DK50" i="19"/>
  <c r="FW50" i="19" s="1"/>
  <c r="CB4" i="24"/>
  <c r="DG4" i="24"/>
  <c r="S51" i="19"/>
  <c r="CE51" i="19" s="1"/>
  <c r="S50" i="19"/>
  <c r="CE50" i="19" s="1"/>
  <c r="AX27" i="21"/>
  <c r="R9" i="21"/>
  <c r="R4" i="24" s="1"/>
  <c r="R4" i="21"/>
  <c r="AX4" i="21" s="1"/>
  <c r="S4" i="21"/>
  <c r="AY4" i="21" s="1"/>
  <c r="S9" i="21"/>
  <c r="S4" i="24" s="1"/>
  <c r="BH27" i="21"/>
  <c r="S88" i="19"/>
  <c r="CE88" i="19" s="1"/>
  <c r="S52" i="19"/>
  <c r="CE52" i="19" s="1"/>
  <c r="S53" i="19"/>
  <c r="CE53" i="19" s="1"/>
  <c r="BB71" i="20"/>
  <c r="X72" i="20"/>
  <c r="DK52" i="19"/>
  <c r="FW52" i="19" s="1"/>
  <c r="BC74" i="20"/>
  <c r="BC72" i="20"/>
  <c r="DK53" i="19"/>
  <c r="FW53" i="19" s="1"/>
  <c r="W71" i="20"/>
  <c r="X74" i="20"/>
  <c r="S92" i="19"/>
  <c r="CE92" i="19" s="1"/>
  <c r="DK51" i="19"/>
  <c r="FW51" i="19" s="1"/>
  <c r="T4" i="18"/>
  <c r="CF4" i="18" s="1"/>
  <c r="T57" i="21" s="1"/>
  <c r="DJ4" i="18"/>
  <c r="FV4" i="18" s="1"/>
  <c r="AX57" i="21" s="1"/>
  <c r="U48" i="19"/>
  <c r="CG48" i="19" s="1"/>
  <c r="DM48" i="19"/>
  <c r="FY48" i="19" s="1"/>
  <c r="DN47" i="19"/>
  <c r="FZ47" i="19" s="1"/>
  <c r="DN49" i="19"/>
  <c r="FZ49" i="19" s="1"/>
  <c r="DN46" i="19"/>
  <c r="FZ46" i="19" s="1"/>
  <c r="DO45" i="19"/>
  <c r="GA45" i="19" s="1"/>
  <c r="DK88" i="19"/>
  <c r="FW88" i="19" s="1"/>
  <c r="W45" i="19"/>
  <c r="CI45" i="19" s="1"/>
  <c r="V46" i="19"/>
  <c r="CH46" i="19" s="1"/>
  <c r="V47" i="19"/>
  <c r="CH47" i="19" s="1"/>
  <c r="V49" i="19"/>
  <c r="CH49" i="19" s="1"/>
  <c r="BC70" i="20"/>
  <c r="BC105" i="20"/>
  <c r="X70" i="20"/>
  <c r="X105" i="20"/>
  <c r="DH4" i="24" l="1"/>
  <c r="AY4" i="24"/>
  <c r="AX4" i="24"/>
  <c r="AX9" i="21"/>
  <c r="DL50" i="19"/>
  <c r="FX50" i="19" s="1"/>
  <c r="T4" i="21"/>
  <c r="AZ4" i="21" s="1"/>
  <c r="T9" i="21"/>
  <c r="T4" i="24" s="1"/>
  <c r="T51" i="19"/>
  <c r="CF51" i="19" s="1"/>
  <c r="T50" i="19"/>
  <c r="CF50" i="19" s="1"/>
  <c r="DI4" i="24"/>
  <c r="T88" i="19"/>
  <c r="CF88" i="19" s="1"/>
  <c r="T53" i="19"/>
  <c r="CF53" i="19" s="1"/>
  <c r="T52" i="19"/>
  <c r="CF52" i="19" s="1"/>
  <c r="DL51" i="19"/>
  <c r="FX51" i="19" s="1"/>
  <c r="DL53" i="19"/>
  <c r="FX53" i="19" s="1"/>
  <c r="DL52" i="19"/>
  <c r="FX52" i="19" s="1"/>
  <c r="BD72" i="20"/>
  <c r="Y72" i="20"/>
  <c r="T92" i="19"/>
  <c r="CF92" i="19" s="1"/>
  <c r="X71" i="20"/>
  <c r="Y74" i="20"/>
  <c r="DK92" i="19"/>
  <c r="FW92" i="19" s="1"/>
  <c r="BD74" i="20"/>
  <c r="BC71" i="20"/>
  <c r="U4" i="18"/>
  <c r="CG4" i="18" s="1"/>
  <c r="U57" i="21" s="1"/>
  <c r="DK4" i="18"/>
  <c r="FW4" i="18" s="1"/>
  <c r="AY57" i="21" s="1"/>
  <c r="AY9" i="21" s="1"/>
  <c r="V48" i="19"/>
  <c r="CH48" i="19" s="1"/>
  <c r="DO49" i="19"/>
  <c r="GA49" i="19" s="1"/>
  <c r="DO46" i="19"/>
  <c r="GA46" i="19" s="1"/>
  <c r="DO47" i="19"/>
  <c r="GA47" i="19" s="1"/>
  <c r="DP45" i="19"/>
  <c r="GB45" i="19" s="1"/>
  <c r="DN48" i="19"/>
  <c r="FZ48" i="19" s="1"/>
  <c r="X45" i="19"/>
  <c r="CJ45" i="19" s="1"/>
  <c r="W46" i="19"/>
  <c r="CI46" i="19" s="1"/>
  <c r="W47" i="19"/>
  <c r="CI47" i="19" s="1"/>
  <c r="W49" i="19"/>
  <c r="CI49" i="19" s="1"/>
  <c r="DL92" i="19"/>
  <c r="FX92" i="19" s="1"/>
  <c r="DL88" i="19"/>
  <c r="FX88" i="19" s="1"/>
  <c r="Y70" i="20"/>
  <c r="Y105" i="20"/>
  <c r="BD70" i="20"/>
  <c r="BD105" i="20"/>
  <c r="U4" i="21" l="1"/>
  <c r="BA4" i="21" s="1"/>
  <c r="U9" i="21"/>
  <c r="U4" i="24" s="1"/>
  <c r="DM51" i="19"/>
  <c r="FY51" i="19" s="1"/>
  <c r="DM50" i="19"/>
  <c r="FY50" i="19" s="1"/>
  <c r="CD4" i="24"/>
  <c r="AZ4" i="24"/>
  <c r="CE4" i="24"/>
  <c r="U51" i="19"/>
  <c r="CG51" i="19" s="1"/>
  <c r="U50" i="19"/>
  <c r="CG50" i="19" s="1"/>
  <c r="DM52" i="19"/>
  <c r="FY52" i="19" s="1"/>
  <c r="DM53" i="19"/>
  <c r="FY53" i="19" s="1"/>
  <c r="U88" i="19"/>
  <c r="CG88" i="19" s="1"/>
  <c r="BD71" i="20"/>
  <c r="U52" i="19"/>
  <c r="CG52" i="19" s="1"/>
  <c r="U53" i="19"/>
  <c r="CG53" i="19" s="1"/>
  <c r="Z74" i="20"/>
  <c r="Z72" i="20"/>
  <c r="BE74" i="20"/>
  <c r="BE72" i="20"/>
  <c r="Y71" i="20"/>
  <c r="V4" i="18"/>
  <c r="CH4" i="18" s="1"/>
  <c r="V57" i="21" s="1"/>
  <c r="DL4" i="18"/>
  <c r="FX4" i="18" s="1"/>
  <c r="AZ57" i="21" s="1"/>
  <c r="AZ9" i="21" s="1"/>
  <c r="DO48" i="19"/>
  <c r="GA48" i="19" s="1"/>
  <c r="DP46" i="19"/>
  <c r="GB46" i="19" s="1"/>
  <c r="DP47" i="19"/>
  <c r="GB47" i="19" s="1"/>
  <c r="DP49" i="19"/>
  <c r="GB49" i="19" s="1"/>
  <c r="DQ45" i="19"/>
  <c r="GC45" i="19" s="1"/>
  <c r="DN51" i="19"/>
  <c r="FZ51" i="19" s="1"/>
  <c r="DM88" i="19"/>
  <c r="FY88" i="19" s="1"/>
  <c r="DM92" i="19"/>
  <c r="FY92" i="19" s="1"/>
  <c r="W48" i="19"/>
  <c r="CI48" i="19" s="1"/>
  <c r="Y45" i="19"/>
  <c r="CK45" i="19" s="1"/>
  <c r="X46" i="19"/>
  <c r="CJ46" i="19" s="1"/>
  <c r="X47" i="19"/>
  <c r="CJ47" i="19" s="1"/>
  <c r="X49" i="19"/>
  <c r="CJ49" i="19" s="1"/>
  <c r="BE70" i="20"/>
  <c r="BE105" i="20"/>
  <c r="Z70" i="20"/>
  <c r="Z105" i="20"/>
  <c r="V4" i="21" l="1"/>
  <c r="BB4" i="21" s="1"/>
  <c r="V9" i="21"/>
  <c r="V4" i="24" s="1"/>
  <c r="DJ4" i="24"/>
  <c r="V51" i="19"/>
  <c r="CH51" i="19" s="1"/>
  <c r="V50" i="19"/>
  <c r="CH50" i="19" s="1"/>
  <c r="DN52" i="19"/>
  <c r="FZ52" i="19" s="1"/>
  <c r="DN50" i="19"/>
  <c r="FZ50" i="19" s="1"/>
  <c r="DK4" i="24"/>
  <c r="BA4" i="24"/>
  <c r="CF4" i="24"/>
  <c r="U92" i="19"/>
  <c r="CG92" i="19" s="1"/>
  <c r="DN53" i="19"/>
  <c r="FZ53" i="19" s="1"/>
  <c r="V53" i="19"/>
  <c r="CH53" i="19" s="1"/>
  <c r="V52" i="19"/>
  <c r="CH52" i="19" s="1"/>
  <c r="V88" i="19"/>
  <c r="CH88" i="19" s="1"/>
  <c r="BF72" i="20"/>
  <c r="AA72" i="20"/>
  <c r="V92" i="19"/>
  <c r="CH92" i="19" s="1"/>
  <c r="BF74" i="20"/>
  <c r="BE71" i="20"/>
  <c r="Z71" i="20"/>
  <c r="AA74" i="20"/>
  <c r="W4" i="18"/>
  <c r="CI4" i="18" s="1"/>
  <c r="W57" i="21" s="1"/>
  <c r="DM4" i="18"/>
  <c r="FY4" i="18" s="1"/>
  <c r="BA57" i="21" s="1"/>
  <c r="BA9" i="21" s="1"/>
  <c r="DP48" i="19"/>
  <c r="GB48" i="19" s="1"/>
  <c r="DQ46" i="19"/>
  <c r="GC46" i="19" s="1"/>
  <c r="DQ47" i="19"/>
  <c r="GC47" i="19" s="1"/>
  <c r="DQ49" i="19"/>
  <c r="GC49" i="19" s="1"/>
  <c r="DR45" i="19"/>
  <c r="GD45" i="19" s="1"/>
  <c r="DN88" i="19"/>
  <c r="FZ88" i="19" s="1"/>
  <c r="DN92" i="19"/>
  <c r="FZ92" i="19" s="1"/>
  <c r="X48" i="19"/>
  <c r="CJ48" i="19" s="1"/>
  <c r="Z45" i="19"/>
  <c r="CL45" i="19" s="1"/>
  <c r="Y46" i="19"/>
  <c r="CK46" i="19" s="1"/>
  <c r="Y47" i="19"/>
  <c r="CK47" i="19" s="1"/>
  <c r="Y49" i="19"/>
  <c r="CK49" i="19" s="1"/>
  <c r="BF70" i="20"/>
  <c r="BF105" i="20"/>
  <c r="AA70" i="20"/>
  <c r="AA105" i="20"/>
  <c r="DO50" i="19" l="1"/>
  <c r="GA50" i="19" s="1"/>
  <c r="DL4" i="24"/>
  <c r="CG4" i="24"/>
  <c r="W52" i="19"/>
  <c r="CI52" i="19" s="1"/>
  <c r="W50" i="19"/>
  <c r="CI50" i="19" s="1"/>
  <c r="BB4" i="24"/>
  <c r="W4" i="21"/>
  <c r="BC4" i="21" s="1"/>
  <c r="W9" i="21"/>
  <c r="W4" i="24" s="1"/>
  <c r="DO88" i="19"/>
  <c r="GA88" i="19" s="1"/>
  <c r="DO52" i="19"/>
  <c r="GA52" i="19" s="1"/>
  <c r="DO51" i="19"/>
  <c r="GA51" i="19" s="1"/>
  <c r="W53" i="19"/>
  <c r="CI53" i="19" s="1"/>
  <c r="W88" i="19"/>
  <c r="CI88" i="19" s="1"/>
  <c r="DO53" i="19"/>
  <c r="GA53" i="19" s="1"/>
  <c r="BG74" i="20"/>
  <c r="BG72" i="20"/>
  <c r="DO92" i="19"/>
  <c r="GA92" i="19" s="1"/>
  <c r="BF71" i="20"/>
  <c r="AB72" i="20"/>
  <c r="AA71" i="20"/>
  <c r="AB74" i="20"/>
  <c r="X4" i="18"/>
  <c r="CJ4" i="18" s="1"/>
  <c r="X57" i="21" s="1"/>
  <c r="DN4" i="18"/>
  <c r="FZ4" i="18" s="1"/>
  <c r="BB57" i="21" s="1"/>
  <c r="BB9" i="21" s="1"/>
  <c r="Y48" i="19"/>
  <c r="CK48" i="19" s="1"/>
  <c r="DR47" i="19"/>
  <c r="GD47" i="19" s="1"/>
  <c r="DR49" i="19"/>
  <c r="GD49" i="19" s="1"/>
  <c r="DR46" i="19"/>
  <c r="GD46" i="19" s="1"/>
  <c r="DS45" i="19"/>
  <c r="GE45" i="19" s="1"/>
  <c r="DQ48" i="19"/>
  <c r="GC48" i="19" s="1"/>
  <c r="AA45" i="19"/>
  <c r="CM45" i="19" s="1"/>
  <c r="Z47" i="19"/>
  <c r="CL47" i="19" s="1"/>
  <c r="Z46" i="19"/>
  <c r="CL46" i="19" s="1"/>
  <c r="Z49" i="19"/>
  <c r="CL49" i="19" s="1"/>
  <c r="BG70" i="20"/>
  <c r="BG105" i="20"/>
  <c r="AB70" i="20"/>
  <c r="AB105" i="20"/>
  <c r="X4" i="21" l="1"/>
  <c r="BD4" i="21" s="1"/>
  <c r="X9" i="21"/>
  <c r="X4" i="24" s="1"/>
  <c r="DP50" i="19"/>
  <c r="GB50" i="19" s="1"/>
  <c r="BC4" i="24"/>
  <c r="DM4" i="24"/>
  <c r="X52" i="19"/>
  <c r="CJ52" i="19" s="1"/>
  <c r="X50" i="19"/>
  <c r="CJ50" i="19" s="1"/>
  <c r="W92" i="19"/>
  <c r="CI92" i="19" s="1"/>
  <c r="W51" i="19"/>
  <c r="CI51" i="19" s="1"/>
  <c r="CH4" i="24"/>
  <c r="X53" i="19"/>
  <c r="CJ53" i="19" s="1"/>
  <c r="X88" i="19"/>
  <c r="CJ88" i="19" s="1"/>
  <c r="DP52" i="19"/>
  <c r="GB52" i="19" s="1"/>
  <c r="DP53" i="19"/>
  <c r="GB53" i="19" s="1"/>
  <c r="AC72" i="20"/>
  <c r="AB71" i="20"/>
  <c r="BH72" i="20"/>
  <c r="BG71" i="20"/>
  <c r="BH74" i="20"/>
  <c r="AC74" i="20"/>
  <c r="Y4" i="18"/>
  <c r="CK4" i="18" s="1"/>
  <c r="Y57" i="21" s="1"/>
  <c r="DO4" i="18"/>
  <c r="GA4" i="18" s="1"/>
  <c r="BC57" i="21" s="1"/>
  <c r="BC9" i="21" s="1"/>
  <c r="DS49" i="19"/>
  <c r="GE49" i="19" s="1"/>
  <c r="DS47" i="19"/>
  <c r="GE47" i="19" s="1"/>
  <c r="DS46" i="19"/>
  <c r="GE46" i="19" s="1"/>
  <c r="DT45" i="19"/>
  <c r="GF45" i="19" s="1"/>
  <c r="DR48" i="19"/>
  <c r="GD48" i="19" s="1"/>
  <c r="DP88" i="19"/>
  <c r="GB88" i="19" s="1"/>
  <c r="AB45" i="19"/>
  <c r="CN45" i="19" s="1"/>
  <c r="AA47" i="19"/>
  <c r="CM47" i="19" s="1"/>
  <c r="AA46" i="19"/>
  <c r="CM46" i="19" s="1"/>
  <c r="AA49" i="19"/>
  <c r="CM49" i="19" s="1"/>
  <c r="Z48" i="19"/>
  <c r="CL48" i="19" s="1"/>
  <c r="BH70" i="20"/>
  <c r="BH105" i="20"/>
  <c r="AC70" i="20"/>
  <c r="AC105" i="20"/>
  <c r="Y53" i="19" l="1"/>
  <c r="CK53" i="19" s="1"/>
  <c r="Y50" i="19"/>
  <c r="CK50" i="19" s="1"/>
  <c r="DN4" i="24"/>
  <c r="CI4" i="24"/>
  <c r="Y4" i="21"/>
  <c r="BE4" i="21" s="1"/>
  <c r="Y9" i="21"/>
  <c r="Y4" i="24" s="1"/>
  <c r="DP92" i="19"/>
  <c r="GB92" i="19" s="1"/>
  <c r="DP51" i="19"/>
  <c r="GB51" i="19" s="1"/>
  <c r="X92" i="19"/>
  <c r="CJ92" i="19" s="1"/>
  <c r="X51" i="19"/>
  <c r="CJ51" i="19" s="1"/>
  <c r="BD4" i="24"/>
  <c r="DQ52" i="19"/>
  <c r="GC52" i="19" s="1"/>
  <c r="DQ50" i="19"/>
  <c r="GC50" i="19" s="1"/>
  <c r="Y51" i="19"/>
  <c r="CK51" i="19" s="1"/>
  <c r="Y88" i="19"/>
  <c r="CK88" i="19" s="1"/>
  <c r="Y52" i="19"/>
  <c r="CK52" i="19" s="1"/>
  <c r="DQ53" i="19"/>
  <c r="GC53" i="19" s="1"/>
  <c r="AC71" i="20"/>
  <c r="AD74" i="20"/>
  <c r="BI74" i="20"/>
  <c r="AD72" i="20"/>
  <c r="BI72" i="20"/>
  <c r="Y92" i="19"/>
  <c r="CK92" i="19" s="1"/>
  <c r="BH71" i="20"/>
  <c r="Z4" i="18"/>
  <c r="CL4" i="18" s="1"/>
  <c r="Z57" i="21" s="1"/>
  <c r="DP4" i="18"/>
  <c r="GB4" i="18" s="1"/>
  <c r="BD57" i="21" s="1"/>
  <c r="BD9" i="21" s="1"/>
  <c r="DS48" i="19"/>
  <c r="GE48" i="19" s="1"/>
  <c r="DT46" i="19"/>
  <c r="GF46" i="19" s="1"/>
  <c r="DT49" i="19"/>
  <c r="GF49" i="19" s="1"/>
  <c r="DT47" i="19"/>
  <c r="GF47" i="19" s="1"/>
  <c r="DU45" i="19"/>
  <c r="GG45" i="19" s="1"/>
  <c r="AC45" i="19"/>
  <c r="CO45" i="19" s="1"/>
  <c r="AB47" i="19"/>
  <c r="CN47" i="19" s="1"/>
  <c r="AB49" i="19"/>
  <c r="CN49" i="19" s="1"/>
  <c r="AB46" i="19"/>
  <c r="CN46" i="19" s="1"/>
  <c r="DQ88" i="19"/>
  <c r="GC88" i="19" s="1"/>
  <c r="AA48" i="19"/>
  <c r="CM48" i="19" s="1"/>
  <c r="BI70" i="20"/>
  <c r="BI105" i="20"/>
  <c r="AD70" i="20"/>
  <c r="AD105" i="20"/>
  <c r="DR52" i="19" l="1"/>
  <c r="GD52" i="19" s="1"/>
  <c r="DR50" i="19"/>
  <c r="GD50" i="19" s="1"/>
  <c r="Z88" i="19"/>
  <c r="CL88" i="19" s="1"/>
  <c r="Z50" i="19"/>
  <c r="CL50" i="19" s="1"/>
  <c r="CJ4" i="24"/>
  <c r="DO4" i="24"/>
  <c r="DQ92" i="19"/>
  <c r="GC92" i="19" s="1"/>
  <c r="DQ51" i="19"/>
  <c r="GC51" i="19" s="1"/>
  <c r="Z4" i="21"/>
  <c r="BF4" i="21" s="1"/>
  <c r="Z9" i="21"/>
  <c r="Z4" i="24" s="1"/>
  <c r="BE4" i="24"/>
  <c r="DR53" i="19"/>
  <c r="GD53" i="19" s="1"/>
  <c r="Z52" i="19"/>
  <c r="CL52" i="19" s="1"/>
  <c r="Z53" i="19"/>
  <c r="CL53" i="19" s="1"/>
  <c r="AD71" i="20"/>
  <c r="BI71" i="20"/>
  <c r="BJ72" i="20"/>
  <c r="BJ74" i="20"/>
  <c r="AE72" i="20"/>
  <c r="AE74" i="20"/>
  <c r="DS50" i="19"/>
  <c r="GE50" i="19" s="1"/>
  <c r="AA4" i="18"/>
  <c r="CM4" i="18" s="1"/>
  <c r="AA57" i="21" s="1"/>
  <c r="DQ4" i="18"/>
  <c r="GC4" i="18" s="1"/>
  <c r="BE57" i="21" s="1"/>
  <c r="BE9" i="21" s="1"/>
  <c r="DT48" i="19"/>
  <c r="GF48" i="19" s="1"/>
  <c r="DU46" i="19"/>
  <c r="GG46" i="19" s="1"/>
  <c r="DU47" i="19"/>
  <c r="GG47" i="19" s="1"/>
  <c r="DU49" i="19"/>
  <c r="GG49" i="19" s="1"/>
  <c r="DV45" i="19"/>
  <c r="GH45" i="19" s="1"/>
  <c r="AD45" i="19"/>
  <c r="CP45" i="19" s="1"/>
  <c r="AC49" i="19"/>
  <c r="CO49" i="19" s="1"/>
  <c r="AC46" i="19"/>
  <c r="CO46" i="19" s="1"/>
  <c r="AC47" i="19"/>
  <c r="CO47" i="19" s="1"/>
  <c r="DR88" i="19"/>
  <c r="GD88" i="19" s="1"/>
  <c r="AE70" i="20"/>
  <c r="AE105" i="20"/>
  <c r="BJ70" i="20"/>
  <c r="BJ105" i="20"/>
  <c r="AA9" i="21" l="1"/>
  <c r="AA4" i="24" s="1"/>
  <c r="AA4" i="21"/>
  <c r="BG4" i="21" s="1"/>
  <c r="CK4" i="24"/>
  <c r="AB50" i="19"/>
  <c r="CN50" i="19" s="1"/>
  <c r="AB48" i="19"/>
  <c r="CN48" i="19" s="1"/>
  <c r="AA52" i="19"/>
  <c r="CM52" i="19" s="1"/>
  <c r="AA50" i="19"/>
  <c r="CM50" i="19" s="1"/>
  <c r="Z92" i="19"/>
  <c r="CL92" i="19" s="1"/>
  <c r="Z51" i="19"/>
  <c r="CL51" i="19" s="1"/>
  <c r="BF4" i="24"/>
  <c r="DP4" i="24"/>
  <c r="DR92" i="19"/>
  <c r="GD92" i="19" s="1"/>
  <c r="DR51" i="19"/>
  <c r="GD51" i="19" s="1"/>
  <c r="AA88" i="19"/>
  <c r="CM88" i="19" s="1"/>
  <c r="AA53" i="19"/>
  <c r="CM53" i="19" s="1"/>
  <c r="AE71" i="20"/>
  <c r="DS53" i="19"/>
  <c r="GE53" i="19" s="1"/>
  <c r="AF72" i="20"/>
  <c r="BK72" i="20"/>
  <c r="BK74" i="20"/>
  <c r="AF74" i="20"/>
  <c r="DS51" i="19"/>
  <c r="GE51" i="19" s="1"/>
  <c r="BJ71" i="20"/>
  <c r="DS52" i="19"/>
  <c r="GE52" i="19" s="1"/>
  <c r="AB4" i="18"/>
  <c r="CN4" i="18" s="1"/>
  <c r="AB57" i="21" s="1"/>
  <c r="DR4" i="18"/>
  <c r="GD4" i="18" s="1"/>
  <c r="BF57" i="21" s="1"/>
  <c r="BF9" i="21" s="1"/>
  <c r="AC48" i="19"/>
  <c r="CO48" i="19" s="1"/>
  <c r="DU48" i="19"/>
  <c r="GG48" i="19" s="1"/>
  <c r="DV47" i="19"/>
  <c r="GH47" i="19" s="1"/>
  <c r="DV49" i="19"/>
  <c r="GH49" i="19" s="1"/>
  <c r="DV46" i="19"/>
  <c r="GH46" i="19" s="1"/>
  <c r="DW45" i="19"/>
  <c r="GI45" i="19" s="1"/>
  <c r="DS88" i="19"/>
  <c r="GE88" i="19" s="1"/>
  <c r="AE45" i="19"/>
  <c r="CQ45" i="19" s="1"/>
  <c r="AD49" i="19"/>
  <c r="CP49" i="19" s="1"/>
  <c r="AD47" i="19"/>
  <c r="CP47" i="19" s="1"/>
  <c r="AD46" i="19"/>
  <c r="CP46" i="19" s="1"/>
  <c r="AB52" i="19"/>
  <c r="CN52" i="19" s="1"/>
  <c r="AB51" i="19"/>
  <c r="CN51" i="19" s="1"/>
  <c r="AB53" i="19"/>
  <c r="CN53" i="19" s="1"/>
  <c r="AB88" i="19"/>
  <c r="CN88" i="19" s="1"/>
  <c r="AF70" i="20"/>
  <c r="AF105" i="20"/>
  <c r="BK70" i="20"/>
  <c r="BK105" i="20"/>
  <c r="D4" i="16"/>
  <c r="D4" i="15"/>
  <c r="AB4" i="21" l="1"/>
  <c r="BH4" i="21" s="1"/>
  <c r="AB9" i="21"/>
  <c r="AB4" i="24" s="1"/>
  <c r="AA92" i="19"/>
  <c r="CM92" i="19" s="1"/>
  <c r="AA51" i="19"/>
  <c r="CM51" i="19" s="1"/>
  <c r="CL4" i="24"/>
  <c r="DQ4" i="24"/>
  <c r="B112" i="16"/>
  <c r="B111" i="16"/>
  <c r="B118" i="16" s="1"/>
  <c r="B115" i="16"/>
  <c r="B113" i="16"/>
  <c r="B116" i="16"/>
  <c r="B117" i="16"/>
  <c r="BP4" i="16"/>
  <c r="D166" i="16"/>
  <c r="DT50" i="19"/>
  <c r="GF50" i="19" s="1"/>
  <c r="BG4" i="24"/>
  <c r="D166" i="15"/>
  <c r="B111" i="15"/>
  <c r="B116" i="15"/>
  <c r="B113" i="15"/>
  <c r="B115" i="15"/>
  <c r="B112" i="15"/>
  <c r="B117" i="15"/>
  <c r="BP4" i="15"/>
  <c r="DT52" i="19"/>
  <c r="GF52" i="19" s="1"/>
  <c r="DT51" i="19"/>
  <c r="GF51" i="19" s="1"/>
  <c r="DT53" i="19"/>
  <c r="GF53" i="19" s="1"/>
  <c r="AH74" i="20"/>
  <c r="BL72" i="20"/>
  <c r="AB92" i="19"/>
  <c r="CN92" i="19" s="1"/>
  <c r="AF71" i="20"/>
  <c r="AH72" i="20"/>
  <c r="DU50" i="19"/>
  <c r="GG50" i="19" s="1"/>
  <c r="BL74" i="20"/>
  <c r="BK71" i="20"/>
  <c r="AG72" i="20"/>
  <c r="AG74" i="20"/>
  <c r="DS92" i="19"/>
  <c r="GE92" i="19" s="1"/>
  <c r="AC4" i="18"/>
  <c r="CO4" i="18" s="1"/>
  <c r="AC57" i="21" s="1"/>
  <c r="DS4" i="18"/>
  <c r="GE4" i="18" s="1"/>
  <c r="BG57" i="21" s="1"/>
  <c r="BG9" i="21" s="1"/>
  <c r="DV48" i="19"/>
  <c r="GH48" i="19" s="1"/>
  <c r="DU52" i="19"/>
  <c r="GG52" i="19" s="1"/>
  <c r="DU53" i="19"/>
  <c r="GG53" i="19" s="1"/>
  <c r="DW49" i="19"/>
  <c r="GI49" i="19" s="1"/>
  <c r="DW46" i="19"/>
  <c r="GI46" i="19" s="1"/>
  <c r="DW47" i="19"/>
  <c r="GI47" i="19" s="1"/>
  <c r="DX45" i="19"/>
  <c r="GJ45" i="19" s="1"/>
  <c r="DT92" i="19"/>
  <c r="GF92" i="19" s="1"/>
  <c r="DT88" i="19"/>
  <c r="GF88" i="19" s="1"/>
  <c r="AF45" i="19"/>
  <c r="CR45" i="19" s="1"/>
  <c r="AE47" i="19"/>
  <c r="CQ47" i="19" s="1"/>
  <c r="AE46" i="19"/>
  <c r="CQ46" i="19" s="1"/>
  <c r="AE49" i="19"/>
  <c r="CQ49" i="19" s="1"/>
  <c r="AD48" i="19"/>
  <c r="CP48" i="19" s="1"/>
  <c r="AH70" i="20"/>
  <c r="AH105" i="20"/>
  <c r="BL70" i="20"/>
  <c r="BL105" i="20"/>
  <c r="AG70" i="20"/>
  <c r="AG105" i="20"/>
  <c r="D42" i="16"/>
  <c r="BP42" i="16" s="1"/>
  <c r="D42" i="15"/>
  <c r="BP42" i="15" s="1"/>
  <c r="E4" i="16"/>
  <c r="E4" i="15"/>
  <c r="B118" i="15" l="1"/>
  <c r="DR4" i="24"/>
  <c r="BQ4" i="16"/>
  <c r="BP166" i="16"/>
  <c r="CZ11" i="16"/>
  <c r="CZ20" i="16" s="1"/>
  <c r="DA16" i="16"/>
  <c r="DA25" i="16" s="1"/>
  <c r="AC52" i="19"/>
  <c r="CO52" i="19" s="1"/>
  <c r="AC50" i="19"/>
  <c r="CO50" i="19" s="1"/>
  <c r="B18" i="17"/>
  <c r="CZ28" i="15"/>
  <c r="D32" i="21"/>
  <c r="AJ32" i="21" s="1"/>
  <c r="BP166" i="15"/>
  <c r="CZ11" i="15"/>
  <c r="CZ21" i="15"/>
  <c r="DA28" i="15"/>
  <c r="DA16" i="15"/>
  <c r="C18" i="17"/>
  <c r="DA24" i="15"/>
  <c r="AC4" i="21"/>
  <c r="BI4" i="21" s="1"/>
  <c r="AC9" i="21"/>
  <c r="AC4" i="24" s="1"/>
  <c r="CM4" i="24"/>
  <c r="BH4" i="24"/>
  <c r="BQ4" i="15"/>
  <c r="E32" i="21" s="1"/>
  <c r="AK32" i="21" s="1"/>
  <c r="AC88" i="19"/>
  <c r="CO88" i="19" s="1"/>
  <c r="AC51" i="19"/>
  <c r="CO51" i="19" s="1"/>
  <c r="AC53" i="19"/>
  <c r="CO53" i="19" s="1"/>
  <c r="BM72" i="20"/>
  <c r="AG71" i="20"/>
  <c r="BL71" i="20"/>
  <c r="BN72" i="20"/>
  <c r="BM74" i="20"/>
  <c r="AH71" i="20"/>
  <c r="AC92" i="19"/>
  <c r="CO92" i="19" s="1"/>
  <c r="BN74" i="20"/>
  <c r="AD4" i="18"/>
  <c r="CP4" i="18" s="1"/>
  <c r="AD57" i="21" s="1"/>
  <c r="DT4" i="18"/>
  <c r="GF4" i="18" s="1"/>
  <c r="BH57" i="21" s="1"/>
  <c r="BH9" i="21" s="1"/>
  <c r="DW48" i="19"/>
  <c r="GI48" i="19" s="1"/>
  <c r="AE48" i="19"/>
  <c r="CQ48" i="19" s="1"/>
  <c r="DX46" i="19"/>
  <c r="GJ46" i="19" s="1"/>
  <c r="DX47" i="19"/>
  <c r="GJ47" i="19" s="1"/>
  <c r="DX49" i="19"/>
  <c r="GJ49" i="19" s="1"/>
  <c r="DY45" i="19"/>
  <c r="GK45" i="19" s="1"/>
  <c r="DU88" i="19"/>
  <c r="GG88" i="19" s="1"/>
  <c r="AG45" i="19"/>
  <c r="CS45" i="19" s="1"/>
  <c r="AF47" i="19"/>
  <c r="CR47" i="19" s="1"/>
  <c r="AF46" i="19"/>
  <c r="CR46" i="19" s="1"/>
  <c r="AF49" i="19"/>
  <c r="CR49" i="19" s="1"/>
  <c r="BN70" i="20"/>
  <c r="BN105" i="20"/>
  <c r="BM70" i="20"/>
  <c r="BM105" i="20"/>
  <c r="D14" i="16"/>
  <c r="BP14" i="16" s="1"/>
  <c r="F4" i="16"/>
  <c r="F4" i="15"/>
  <c r="D6" i="15"/>
  <c r="BP6" i="15" s="1"/>
  <c r="D6" i="16"/>
  <c r="BP6" i="16" s="1"/>
  <c r="D22" i="15"/>
  <c r="BP22" i="15" s="1"/>
  <c r="D22" i="16"/>
  <c r="BP22" i="16" s="1"/>
  <c r="AD9" i="21" l="1"/>
  <c r="AD4" i="24" s="1"/>
  <c r="AD4" i="21"/>
  <c r="BJ4" i="21" s="1"/>
  <c r="DS4" i="24"/>
  <c r="AD52" i="19"/>
  <c r="CP52" i="19" s="1"/>
  <c r="AD50" i="19"/>
  <c r="CP50" i="19" s="1"/>
  <c r="BI4" i="24"/>
  <c r="BR4" i="15"/>
  <c r="F32" i="21" s="1"/>
  <c r="AL32" i="21" s="1"/>
  <c r="DV53" i="19"/>
  <c r="GH53" i="19" s="1"/>
  <c r="DV50" i="19"/>
  <c r="GH50" i="19" s="1"/>
  <c r="BR4" i="16"/>
  <c r="DU92" i="19"/>
  <c r="GG92" i="19" s="1"/>
  <c r="DU51" i="19"/>
  <c r="GG51" i="19" s="1"/>
  <c r="D18" i="17"/>
  <c r="CN4" i="24"/>
  <c r="DV51" i="19"/>
  <c r="GH51" i="19" s="1"/>
  <c r="AD51" i="19"/>
  <c r="CP51" i="19" s="1"/>
  <c r="AD53" i="19"/>
  <c r="CP53" i="19" s="1"/>
  <c r="AD88" i="19"/>
  <c r="CP88" i="19" s="1"/>
  <c r="BN71" i="20"/>
  <c r="BM71" i="20"/>
  <c r="DV52" i="19"/>
  <c r="GH52" i="19" s="1"/>
  <c r="AE4" i="18"/>
  <c r="CQ4" i="18" s="1"/>
  <c r="AE57" i="21" s="1"/>
  <c r="DU4" i="18"/>
  <c r="GG4" i="18" s="1"/>
  <c r="BI57" i="21" s="1"/>
  <c r="BI9" i="21" s="1"/>
  <c r="DX48" i="19"/>
  <c r="GJ48" i="19" s="1"/>
  <c r="AF48" i="19"/>
  <c r="CR48" i="19" s="1"/>
  <c r="DY46" i="19"/>
  <c r="GK46" i="19" s="1"/>
  <c r="DY47" i="19"/>
  <c r="GK47" i="19" s="1"/>
  <c r="DY49" i="19"/>
  <c r="GK49" i="19" s="1"/>
  <c r="DZ45" i="19"/>
  <c r="GL45" i="19" s="1"/>
  <c r="DV92" i="19"/>
  <c r="GH92" i="19" s="1"/>
  <c r="DV88" i="19"/>
  <c r="GH88" i="19" s="1"/>
  <c r="AH45" i="19"/>
  <c r="CT45" i="19" s="1"/>
  <c r="AG47" i="19"/>
  <c r="CS47" i="19" s="1"/>
  <c r="AG49" i="19"/>
  <c r="CS49" i="19" s="1"/>
  <c r="AG46" i="19"/>
  <c r="CS46" i="19" s="1"/>
  <c r="D32" i="16"/>
  <c r="BP32" i="16" s="1"/>
  <c r="D14" i="15"/>
  <c r="BP14" i="15" s="1"/>
  <c r="G4" i="16"/>
  <c r="G4" i="15"/>
  <c r="D25" i="15"/>
  <c r="BP25" i="15" s="1"/>
  <c r="E22" i="15"/>
  <c r="BQ22" i="15" s="1"/>
  <c r="E6" i="15"/>
  <c r="BQ6" i="15" s="1"/>
  <c r="D8" i="15"/>
  <c r="BP8" i="15" s="1"/>
  <c r="D8" i="16"/>
  <c r="BP8" i="16" s="1"/>
  <c r="E6" i="16"/>
  <c r="BQ6" i="16" s="1"/>
  <c r="D25" i="16"/>
  <c r="BP25" i="16" s="1"/>
  <c r="E22" i="16"/>
  <c r="BQ22" i="16" s="1"/>
  <c r="E14" i="16"/>
  <c r="BQ14" i="16" s="1"/>
  <c r="D21" i="16"/>
  <c r="BP21" i="16" s="1"/>
  <c r="AE4" i="21" l="1"/>
  <c r="BK4" i="21" s="1"/>
  <c r="AE9" i="21"/>
  <c r="AE4" i="24" s="1"/>
  <c r="AE53" i="19"/>
  <c r="CQ53" i="19" s="1"/>
  <c r="AE50" i="19"/>
  <c r="CQ50" i="19" s="1"/>
  <c r="CO4" i="24"/>
  <c r="DW88" i="19"/>
  <c r="GI88" i="19" s="1"/>
  <c r="DW50" i="19"/>
  <c r="GI50" i="19" s="1"/>
  <c r="AE88" i="19"/>
  <c r="CQ88" i="19" s="1"/>
  <c r="AE52" i="19"/>
  <c r="CQ52" i="19" s="1"/>
  <c r="AD92" i="19"/>
  <c r="CP92" i="19" s="1"/>
  <c r="BS4" i="16"/>
  <c r="AE51" i="19"/>
  <c r="CQ51" i="19" s="1"/>
  <c r="DT4" i="24"/>
  <c r="BS4" i="15"/>
  <c r="G32" i="21" s="1"/>
  <c r="AM32" i="21" s="1"/>
  <c r="BJ4" i="24"/>
  <c r="DW53" i="19"/>
  <c r="GI53" i="19" s="1"/>
  <c r="DW52" i="19"/>
  <c r="GI52" i="19" s="1"/>
  <c r="E24" i="16"/>
  <c r="BQ24" i="16" s="1"/>
  <c r="AE92" i="19"/>
  <c r="CQ92" i="19" s="1"/>
  <c r="E24" i="15"/>
  <c r="BQ24" i="15" s="1"/>
  <c r="DW51" i="19"/>
  <c r="GI51" i="19" s="1"/>
  <c r="AF4" i="18"/>
  <c r="CR4" i="18" s="1"/>
  <c r="AF57" i="21" s="1"/>
  <c r="DV4" i="18"/>
  <c r="GH4" i="18" s="1"/>
  <c r="BJ57" i="21" s="1"/>
  <c r="BJ9" i="21" s="1"/>
  <c r="DY48" i="19"/>
  <c r="GK48" i="19" s="1"/>
  <c r="DZ47" i="19"/>
  <c r="GL47" i="19" s="1"/>
  <c r="DZ49" i="19"/>
  <c r="GL49" i="19" s="1"/>
  <c r="DZ46" i="19"/>
  <c r="GL46" i="19" s="1"/>
  <c r="AG48" i="19"/>
  <c r="CS48" i="19" s="1"/>
  <c r="AH47" i="19"/>
  <c r="CT47" i="19" s="1"/>
  <c r="AH49" i="19"/>
  <c r="CT49" i="19" s="1"/>
  <c r="AH46" i="19"/>
  <c r="CT46" i="19" s="1"/>
  <c r="D21" i="15"/>
  <c r="BP21" i="15" s="1"/>
  <c r="D54" i="16"/>
  <c r="BP54" i="16" s="1"/>
  <c r="D32" i="15"/>
  <c r="BP32" i="15" s="1"/>
  <c r="D43" i="16"/>
  <c r="E7" i="15"/>
  <c r="BQ7" i="15" s="1"/>
  <c r="E32" i="16"/>
  <c r="BQ32" i="16" s="1"/>
  <c r="E14" i="15"/>
  <c r="BQ14" i="15" s="1"/>
  <c r="H4" i="16"/>
  <c r="H4" i="15"/>
  <c r="E23" i="15"/>
  <c r="BQ23" i="15" s="1"/>
  <c r="F22" i="15"/>
  <c r="BR22" i="15" s="1"/>
  <c r="F6" i="15"/>
  <c r="BR6" i="15" s="1"/>
  <c r="E18" i="16"/>
  <c r="BQ18" i="16" s="1"/>
  <c r="E15" i="16"/>
  <c r="BQ15" i="16" s="1"/>
  <c r="E16" i="16"/>
  <c r="BQ16" i="16" s="1"/>
  <c r="E19" i="16"/>
  <c r="F14" i="16"/>
  <c r="BR14" i="16" s="1"/>
  <c r="E7" i="16"/>
  <c r="BQ7" i="16" s="1"/>
  <c r="F6" i="16"/>
  <c r="BR6" i="16" s="1"/>
  <c r="E23" i="16"/>
  <c r="BQ23" i="16" s="1"/>
  <c r="F22" i="16"/>
  <c r="BR22" i="16" s="1"/>
  <c r="D60" i="16" l="1"/>
  <c r="BP60" i="16" s="1"/>
  <c r="D35" i="16"/>
  <c r="BP35" i="16" s="1"/>
  <c r="D216" i="16"/>
  <c r="BP43" i="16"/>
  <c r="D47" i="16"/>
  <c r="BP47" i="16" s="1"/>
  <c r="D13" i="16"/>
  <c r="BP13" i="16" s="1"/>
  <c r="DU4" i="24"/>
  <c r="D59" i="15"/>
  <c r="BP59" i="15" s="1"/>
  <c r="D54" i="15"/>
  <c r="BP54" i="15" s="1"/>
  <c r="AF53" i="19"/>
  <c r="CR53" i="19" s="1"/>
  <c r="AF50" i="19"/>
  <c r="CR50" i="19" s="1"/>
  <c r="DX52" i="19"/>
  <c r="GJ52" i="19" s="1"/>
  <c r="DX50" i="19"/>
  <c r="GJ50" i="19" s="1"/>
  <c r="CP4" i="24"/>
  <c r="BT4" i="15"/>
  <c r="H32" i="21" s="1"/>
  <c r="AN32" i="21" s="1"/>
  <c r="AF4" i="21"/>
  <c r="BL4" i="21" s="1"/>
  <c r="AF9" i="21"/>
  <c r="AF4" i="24" s="1"/>
  <c r="D47" i="15"/>
  <c r="BP47" i="15" s="1"/>
  <c r="D13" i="15"/>
  <c r="BP13" i="15" s="1"/>
  <c r="BK4" i="24"/>
  <c r="E217" i="16"/>
  <c r="BQ19" i="16"/>
  <c r="BT4" i="16"/>
  <c r="DX88" i="19"/>
  <c r="GJ88" i="19" s="1"/>
  <c r="DX53" i="19"/>
  <c r="GJ53" i="19" s="1"/>
  <c r="AF52" i="19"/>
  <c r="CR52" i="19" s="1"/>
  <c r="AF88" i="19"/>
  <c r="CR88" i="19" s="1"/>
  <c r="F24" i="16"/>
  <c r="BR24" i="16" s="1"/>
  <c r="DW92" i="19"/>
  <c r="GI92" i="19" s="1"/>
  <c r="F24" i="15"/>
  <c r="BR24" i="15" s="1"/>
  <c r="E41" i="16"/>
  <c r="BQ41" i="16" s="1"/>
  <c r="AH4" i="18"/>
  <c r="AG4" i="18"/>
  <c r="CS4" i="18" s="1"/>
  <c r="AG57" i="21" s="1"/>
  <c r="DW4" i="18"/>
  <c r="GI4" i="18" s="1"/>
  <c r="BK57" i="21" s="1"/>
  <c r="BK9" i="21" s="1"/>
  <c r="DZ48" i="19"/>
  <c r="GL48" i="19" s="1"/>
  <c r="AH48" i="19"/>
  <c r="CT48" i="19" s="1"/>
  <c r="D35" i="15"/>
  <c r="BP35" i="15" s="1"/>
  <c r="E33" i="16"/>
  <c r="E34" i="16"/>
  <c r="BQ34" i="16" s="1"/>
  <c r="D43" i="15"/>
  <c r="E32" i="15"/>
  <c r="BQ32" i="15" s="1"/>
  <c r="F7" i="15"/>
  <c r="BR7" i="15" s="1"/>
  <c r="F32" i="16"/>
  <c r="BR32" i="16" s="1"/>
  <c r="E19" i="15"/>
  <c r="E16" i="15"/>
  <c r="BQ16" i="15" s="1"/>
  <c r="E18" i="15"/>
  <c r="BQ18" i="15" s="1"/>
  <c r="E15" i="15"/>
  <c r="BQ15" i="15" s="1"/>
  <c r="E25" i="15"/>
  <c r="BQ25" i="15" s="1"/>
  <c r="E25" i="16"/>
  <c r="BQ25" i="16" s="1"/>
  <c r="E8" i="16"/>
  <c r="BQ8" i="16" s="1"/>
  <c r="E17" i="16"/>
  <c r="BQ17" i="16" s="1"/>
  <c r="E8" i="15"/>
  <c r="BQ8" i="15" s="1"/>
  <c r="E41" i="15"/>
  <c r="BQ41" i="15" s="1"/>
  <c r="F15" i="15"/>
  <c r="BR15" i="15" s="1"/>
  <c r="F7" i="16"/>
  <c r="BR7" i="16" s="1"/>
  <c r="G6" i="16"/>
  <c r="BS6" i="16" s="1"/>
  <c r="G22" i="15"/>
  <c r="BS22" i="15" s="1"/>
  <c r="F23" i="15"/>
  <c r="BR23" i="15" s="1"/>
  <c r="F23" i="16"/>
  <c r="BR23" i="16" s="1"/>
  <c r="G22" i="16"/>
  <c r="BS22" i="16" s="1"/>
  <c r="G6" i="15"/>
  <c r="BS6" i="15" s="1"/>
  <c r="F19" i="16"/>
  <c r="F16" i="16"/>
  <c r="BR16" i="16" s="1"/>
  <c r="F15" i="16"/>
  <c r="BR15" i="16" s="1"/>
  <c r="F18" i="16"/>
  <c r="BR18" i="16" s="1"/>
  <c r="G14" i="16"/>
  <c r="BS14" i="16" s="1"/>
  <c r="E20" i="16"/>
  <c r="BQ20" i="16" s="1"/>
  <c r="E217" i="15" l="1"/>
  <c r="BQ19" i="15"/>
  <c r="DY51" i="19"/>
  <c r="GK51" i="19" s="1"/>
  <c r="DY50" i="19"/>
  <c r="GK50" i="19" s="1"/>
  <c r="BL4" i="24"/>
  <c r="E215" i="16"/>
  <c r="BQ33" i="16"/>
  <c r="BQ215" i="16" s="1"/>
  <c r="F32" i="15"/>
  <c r="BR32" i="15" s="1"/>
  <c r="F14" i="15"/>
  <c r="BR14" i="15" s="1"/>
  <c r="BQ217" i="16"/>
  <c r="BP216" i="16"/>
  <c r="AG88" i="19"/>
  <c r="CS88" i="19" s="1"/>
  <c r="AG50" i="19"/>
  <c r="CS50" i="19" s="1"/>
  <c r="AG9" i="21"/>
  <c r="AG4" i="24" s="1"/>
  <c r="AG4" i="21"/>
  <c r="BM4" i="21" s="1"/>
  <c r="DX92" i="19"/>
  <c r="GJ92" i="19" s="1"/>
  <c r="DX51" i="19"/>
  <c r="GJ51" i="19" s="1"/>
  <c r="GQ14" i="18"/>
  <c r="CT4" i="18"/>
  <c r="AF92" i="19"/>
  <c r="CR92" i="19" s="1"/>
  <c r="AF51" i="19"/>
  <c r="CR51" i="19" s="1"/>
  <c r="CQ4" i="24"/>
  <c r="DV4" i="24"/>
  <c r="F217" i="16"/>
  <c r="BR19" i="16"/>
  <c r="D216" i="15"/>
  <c r="BP43" i="15"/>
  <c r="F16" i="15"/>
  <c r="BR16" i="15" s="1"/>
  <c r="F19" i="15"/>
  <c r="F18" i="15"/>
  <c r="BR18" i="15" s="1"/>
  <c r="G14" i="15"/>
  <c r="BS14" i="15" s="1"/>
  <c r="DY53" i="19"/>
  <c r="GK53" i="19" s="1"/>
  <c r="AG53" i="19"/>
  <c r="CS53" i="19" s="1"/>
  <c r="AG52" i="19"/>
  <c r="CS52" i="19" s="1"/>
  <c r="E9" i="16"/>
  <c r="BQ9" i="16" s="1"/>
  <c r="F41" i="15"/>
  <c r="BR41" i="15" s="1"/>
  <c r="DY52" i="19"/>
  <c r="GK52" i="19" s="1"/>
  <c r="F41" i="16"/>
  <c r="BR41" i="16" s="1"/>
  <c r="G24" i="16"/>
  <c r="BS24" i="16" s="1"/>
  <c r="G24" i="15"/>
  <c r="BS24" i="15" s="1"/>
  <c r="DX4" i="18"/>
  <c r="GJ4" i="18" s="1"/>
  <c r="BL57" i="21" s="1"/>
  <c r="BL9" i="21" s="1"/>
  <c r="AH51" i="19"/>
  <c r="CT51" i="19" s="1"/>
  <c r="DY92" i="19"/>
  <c r="GK92" i="19" s="1"/>
  <c r="DY88" i="19"/>
  <c r="GK88" i="19" s="1"/>
  <c r="D60" i="15"/>
  <c r="BP60" i="15" s="1"/>
  <c r="E54" i="15"/>
  <c r="BQ54" i="15" s="1"/>
  <c r="F33" i="16"/>
  <c r="F34" i="16"/>
  <c r="BR34" i="16" s="1"/>
  <c r="E34" i="15"/>
  <c r="BQ34" i="15" s="1"/>
  <c r="E33" i="15"/>
  <c r="F33" i="15"/>
  <c r="F34" i="15"/>
  <c r="BR34" i="15" s="1"/>
  <c r="E17" i="15"/>
  <c r="BQ17" i="15" s="1"/>
  <c r="E35" i="16"/>
  <c r="BQ35" i="16" s="1"/>
  <c r="E40" i="16"/>
  <c r="E20" i="15"/>
  <c r="BQ20" i="15" s="1"/>
  <c r="G32" i="15"/>
  <c r="BS32" i="15" s="1"/>
  <c r="E54" i="16"/>
  <c r="BQ54" i="16" s="1"/>
  <c r="G7" i="15"/>
  <c r="BS7" i="15" s="1"/>
  <c r="G32" i="16"/>
  <c r="BS32" i="16" s="1"/>
  <c r="E21" i="16"/>
  <c r="BQ21" i="16" s="1"/>
  <c r="F17" i="15"/>
  <c r="BR17" i="15" s="1"/>
  <c r="F17" i="16"/>
  <c r="BR17" i="16" s="1"/>
  <c r="F8" i="15"/>
  <c r="BR8" i="15" s="1"/>
  <c r="F25" i="16"/>
  <c r="BR25" i="16" s="1"/>
  <c r="F25" i="15"/>
  <c r="BR25" i="15" s="1"/>
  <c r="F20" i="16"/>
  <c r="BR20" i="16" s="1"/>
  <c r="E10" i="16"/>
  <c r="BQ10" i="16" s="1"/>
  <c r="H22" i="15"/>
  <c r="BT22" i="15" s="1"/>
  <c r="G23" i="15"/>
  <c r="BS23" i="15" s="1"/>
  <c r="F20" i="15"/>
  <c r="BR20" i="15" s="1"/>
  <c r="E9" i="15"/>
  <c r="BQ9" i="15" s="1"/>
  <c r="G19" i="16"/>
  <c r="G16" i="16"/>
  <c r="BS16" i="16" s="1"/>
  <c r="G18" i="16"/>
  <c r="BS18" i="16" s="1"/>
  <c r="G15" i="16"/>
  <c r="BS15" i="16" s="1"/>
  <c r="H14" i="16"/>
  <c r="BT14" i="16" s="1"/>
  <c r="H6" i="15"/>
  <c r="BT6" i="15" s="1"/>
  <c r="G7" i="16"/>
  <c r="BS7" i="16" s="1"/>
  <c r="H6" i="16"/>
  <c r="BT6" i="16" s="1"/>
  <c r="G23" i="16"/>
  <c r="BS23" i="16" s="1"/>
  <c r="H22" i="16"/>
  <c r="BT22" i="16" s="1"/>
  <c r="F8" i="16"/>
  <c r="BR8" i="16" s="1"/>
  <c r="H14" i="15"/>
  <c r="BT14" i="15" s="1"/>
  <c r="G19" i="15"/>
  <c r="G16" i="15"/>
  <c r="BS16" i="15" s="1"/>
  <c r="G18" i="15"/>
  <c r="BS18" i="15" s="1"/>
  <c r="G15" i="15"/>
  <c r="BS15" i="15" s="1"/>
  <c r="AH52" i="19" l="1"/>
  <c r="CT52" i="19" s="1"/>
  <c r="AH50" i="19"/>
  <c r="CT50" i="19" s="1"/>
  <c r="BQ40" i="16"/>
  <c r="AG92" i="19"/>
  <c r="CS92" i="19" s="1"/>
  <c r="AG51" i="19"/>
  <c r="CS51" i="19" s="1"/>
  <c r="BP216" i="15"/>
  <c r="F215" i="16"/>
  <c r="BR33" i="16"/>
  <c r="BR215" i="16" s="1"/>
  <c r="CR4" i="24"/>
  <c r="G217" i="16"/>
  <c r="BS19" i="16"/>
  <c r="DZ53" i="19"/>
  <c r="GL53" i="19" s="1"/>
  <c r="DZ50" i="19"/>
  <c r="GL50" i="19" s="1"/>
  <c r="DW4" i="24"/>
  <c r="BM4" i="24"/>
  <c r="F215" i="15"/>
  <c r="BR33" i="15"/>
  <c r="BR215" i="15" s="1"/>
  <c r="BQ217" i="15"/>
  <c r="E215" i="15"/>
  <c r="BQ33" i="15"/>
  <c r="BQ215" i="15" s="1"/>
  <c r="BR217" i="16"/>
  <c r="G217" i="15"/>
  <c r="BS19" i="15"/>
  <c r="F217" i="15"/>
  <c r="BR19" i="15"/>
  <c r="C14" i="17"/>
  <c r="D14" i="17" s="1"/>
  <c r="F14" i="17" s="1"/>
  <c r="AH57" i="21"/>
  <c r="GY21" i="18"/>
  <c r="AH88" i="19"/>
  <c r="CT88" i="19" s="1"/>
  <c r="AH53" i="19"/>
  <c r="CT53" i="19" s="1"/>
  <c r="F9" i="15"/>
  <c r="BR9" i="15" s="1"/>
  <c r="G41" i="16"/>
  <c r="BS41" i="16" s="1"/>
  <c r="AH92" i="19"/>
  <c r="CT92" i="19" s="1"/>
  <c r="H24" i="15"/>
  <c r="BT24" i="15" s="1"/>
  <c r="DZ52" i="19"/>
  <c r="GL52" i="19" s="1"/>
  <c r="H24" i="16"/>
  <c r="BT24" i="16" s="1"/>
  <c r="G41" i="15"/>
  <c r="BS41" i="15" s="1"/>
  <c r="DY4" i="18"/>
  <c r="GK4" i="18" s="1"/>
  <c r="BM57" i="21" s="1"/>
  <c r="BM9" i="21" s="1"/>
  <c r="DZ88" i="19"/>
  <c r="GL88" i="19" s="1"/>
  <c r="F21" i="16"/>
  <c r="BR21" i="16" s="1"/>
  <c r="G33" i="15"/>
  <c r="G34" i="15"/>
  <c r="BS34" i="15" s="1"/>
  <c r="G34" i="16"/>
  <c r="BS34" i="16" s="1"/>
  <c r="G33" i="16"/>
  <c r="F54" i="15"/>
  <c r="BR54" i="15" s="1"/>
  <c r="E60" i="16"/>
  <c r="BQ60" i="16" s="1"/>
  <c r="E40" i="15"/>
  <c r="F40" i="15"/>
  <c r="E21" i="15"/>
  <c r="BQ21" i="15" s="1"/>
  <c r="E35" i="15"/>
  <c r="BQ35" i="15" s="1"/>
  <c r="F35" i="16"/>
  <c r="BR35" i="16" s="1"/>
  <c r="F35" i="15"/>
  <c r="BR35" i="15" s="1"/>
  <c r="H32" i="16"/>
  <c r="BT32" i="16" s="1"/>
  <c r="F54" i="16"/>
  <c r="BR54" i="16" s="1"/>
  <c r="H32" i="15"/>
  <c r="BT32" i="15" s="1"/>
  <c r="E43" i="16"/>
  <c r="F40" i="16"/>
  <c r="D46" i="16"/>
  <c r="BP46" i="16" s="1"/>
  <c r="D65" i="15"/>
  <c r="D46" i="15"/>
  <c r="BP46" i="15" s="1"/>
  <c r="D49" i="15"/>
  <c r="BP49" i="15" s="1"/>
  <c r="H7" i="15"/>
  <c r="BT7" i="15" s="1"/>
  <c r="G25" i="16"/>
  <c r="BS25" i="16" s="1"/>
  <c r="G25" i="15"/>
  <c r="BS25" i="15" s="1"/>
  <c r="G17" i="15"/>
  <c r="BS17" i="15" s="1"/>
  <c r="G8" i="15"/>
  <c r="BS8" i="15" s="1"/>
  <c r="G17" i="16"/>
  <c r="BS17" i="16" s="1"/>
  <c r="G20" i="16"/>
  <c r="BS20" i="16" s="1"/>
  <c r="G8" i="16"/>
  <c r="BS8" i="16" s="1"/>
  <c r="H7" i="16"/>
  <c r="BT7" i="16" s="1"/>
  <c r="I6" i="16"/>
  <c r="BU6" i="16" s="1"/>
  <c r="I6" i="15"/>
  <c r="BU6" i="15" s="1"/>
  <c r="E10" i="15"/>
  <c r="BQ10" i="15" s="1"/>
  <c r="G20" i="15"/>
  <c r="BS20" i="15" s="1"/>
  <c r="I22" i="15"/>
  <c r="BU22" i="15" s="1"/>
  <c r="H23" i="15"/>
  <c r="BT23" i="15" s="1"/>
  <c r="I14" i="15"/>
  <c r="BU14" i="15" s="1"/>
  <c r="H19" i="15"/>
  <c r="H16" i="15"/>
  <c r="BT16" i="15" s="1"/>
  <c r="H15" i="15"/>
  <c r="BT15" i="15" s="1"/>
  <c r="H18" i="15"/>
  <c r="BT18" i="15" s="1"/>
  <c r="F9" i="16"/>
  <c r="BR9" i="16" s="1"/>
  <c r="H23" i="16"/>
  <c r="BT23" i="16" s="1"/>
  <c r="I22" i="16"/>
  <c r="BU22" i="16" s="1"/>
  <c r="H18" i="16"/>
  <c r="BT18" i="16" s="1"/>
  <c r="H15" i="16"/>
  <c r="BT15" i="16" s="1"/>
  <c r="H16" i="16"/>
  <c r="BT16" i="16" s="1"/>
  <c r="H19" i="16"/>
  <c r="I14" i="16"/>
  <c r="BU14" i="16" s="1"/>
  <c r="F21" i="15"/>
  <c r="BR21" i="15" s="1"/>
  <c r="BR40" i="16" l="1"/>
  <c r="E216" i="16"/>
  <c r="BQ43" i="16"/>
  <c r="DZ92" i="19"/>
  <c r="GL92" i="19" s="1"/>
  <c r="DZ51" i="19"/>
  <c r="GL51" i="19" s="1"/>
  <c r="BR217" i="15"/>
  <c r="CS4" i="24"/>
  <c r="G215" i="16"/>
  <c r="BS33" i="16"/>
  <c r="BS215" i="16" s="1"/>
  <c r="E13" i="16"/>
  <c r="BQ13" i="16" s="1"/>
  <c r="E11" i="16"/>
  <c r="BQ11" i="16" s="1"/>
  <c r="DX4" i="24"/>
  <c r="BS217" i="15"/>
  <c r="D220" i="15"/>
  <c r="D221" i="15" s="1"/>
  <c r="D234" i="15" s="1"/>
  <c r="BP65" i="15"/>
  <c r="D167" i="15"/>
  <c r="BR40" i="15"/>
  <c r="G215" i="15"/>
  <c r="BS33" i="15"/>
  <c r="BS215" i="15" s="1"/>
  <c r="H217" i="16"/>
  <c r="BT19" i="16"/>
  <c r="H217" i="15"/>
  <c r="BT19" i="15"/>
  <c r="BQ40" i="15"/>
  <c r="AH4" i="21"/>
  <c r="BN4" i="21" s="1"/>
  <c r="AH9" i="21"/>
  <c r="AH4" i="24" s="1"/>
  <c r="BS217" i="16"/>
  <c r="E11" i="15"/>
  <c r="BQ11" i="15" s="1"/>
  <c r="G9" i="15"/>
  <c r="BS9" i="15" s="1"/>
  <c r="E39" i="16"/>
  <c r="BQ39" i="16" s="1"/>
  <c r="H41" i="16"/>
  <c r="BT41" i="16" s="1"/>
  <c r="I24" i="16"/>
  <c r="BU24" i="16" s="1"/>
  <c r="F10" i="15"/>
  <c r="BR10" i="15" s="1"/>
  <c r="G9" i="16"/>
  <c r="BS9" i="16" s="1"/>
  <c r="I24" i="15"/>
  <c r="BU24" i="15" s="1"/>
  <c r="H41" i="15"/>
  <c r="BT41" i="15" s="1"/>
  <c r="DZ4" i="18"/>
  <c r="GL4" i="18" s="1"/>
  <c r="F43" i="16"/>
  <c r="H34" i="15"/>
  <c r="BT34" i="15" s="1"/>
  <c r="H33" i="15"/>
  <c r="G54" i="15"/>
  <c r="BS54" i="15" s="1"/>
  <c r="E43" i="15"/>
  <c r="H34" i="16"/>
  <c r="BT34" i="16" s="1"/>
  <c r="H33" i="16"/>
  <c r="F43" i="15"/>
  <c r="E60" i="15"/>
  <c r="BQ60" i="15" s="1"/>
  <c r="F60" i="16"/>
  <c r="BR60" i="16" s="1"/>
  <c r="G40" i="15"/>
  <c r="G40" i="16"/>
  <c r="F60" i="15"/>
  <c r="BR60" i="15" s="1"/>
  <c r="G35" i="16"/>
  <c r="BS35" i="16" s="1"/>
  <c r="G54" i="16"/>
  <c r="BS54" i="16" s="1"/>
  <c r="I32" i="15"/>
  <c r="BU32" i="15" s="1"/>
  <c r="E47" i="16"/>
  <c r="BQ47" i="16" s="1"/>
  <c r="D68" i="15"/>
  <c r="BP68" i="15" s="1"/>
  <c r="G35" i="15"/>
  <c r="BS35" i="15" s="1"/>
  <c r="I7" i="15"/>
  <c r="BU7" i="15" s="1"/>
  <c r="I32" i="16"/>
  <c r="BU32" i="16" s="1"/>
  <c r="H25" i="15"/>
  <c r="BT25" i="15" s="1"/>
  <c r="H20" i="16"/>
  <c r="BT20" i="16" s="1"/>
  <c r="H17" i="15"/>
  <c r="BT17" i="15" s="1"/>
  <c r="H17" i="16"/>
  <c r="BT17" i="16" s="1"/>
  <c r="H25" i="16"/>
  <c r="BT25" i="16" s="1"/>
  <c r="G21" i="16"/>
  <c r="BS21" i="16" s="1"/>
  <c r="G21" i="15"/>
  <c r="BS21" i="15" s="1"/>
  <c r="I18" i="16"/>
  <c r="BU18" i="16" s="1"/>
  <c r="I15" i="16"/>
  <c r="BU15" i="16" s="1"/>
  <c r="I19" i="16"/>
  <c r="I16" i="16"/>
  <c r="BU16" i="16" s="1"/>
  <c r="J14" i="16"/>
  <c r="BV14" i="16" s="1"/>
  <c r="H20" i="15"/>
  <c r="BT20" i="15" s="1"/>
  <c r="J14" i="15"/>
  <c r="BV14" i="15" s="1"/>
  <c r="I18" i="15"/>
  <c r="BU18" i="15" s="1"/>
  <c r="I19" i="15"/>
  <c r="I16" i="15"/>
  <c r="BU16" i="15" s="1"/>
  <c r="I15" i="15"/>
  <c r="BU15" i="15" s="1"/>
  <c r="E13" i="15"/>
  <c r="BQ13" i="15" s="1"/>
  <c r="J6" i="15"/>
  <c r="BV6" i="15" s="1"/>
  <c r="H8" i="16"/>
  <c r="BT8" i="16" s="1"/>
  <c r="I23" i="16"/>
  <c r="BU23" i="16" s="1"/>
  <c r="J22" i="16"/>
  <c r="BV22" i="16" s="1"/>
  <c r="F10" i="16"/>
  <c r="BR10" i="16" s="1"/>
  <c r="J22" i="15"/>
  <c r="BV22" i="15" s="1"/>
  <c r="I23" i="15"/>
  <c r="BU23" i="15" s="1"/>
  <c r="H8" i="15"/>
  <c r="BT8" i="15" s="1"/>
  <c r="G10" i="16"/>
  <c r="BS10" i="16" s="1"/>
  <c r="J6" i="16"/>
  <c r="BV6" i="16" s="1"/>
  <c r="I7" i="16"/>
  <c r="BU7" i="16" s="1"/>
  <c r="E216" i="15" l="1"/>
  <c r="BQ43" i="15"/>
  <c r="BT217" i="15"/>
  <c r="H215" i="15"/>
  <c r="BT33" i="15"/>
  <c r="BT215" i="15" s="1"/>
  <c r="BN57" i="21"/>
  <c r="BN9" i="21" s="1"/>
  <c r="HI21" i="18"/>
  <c r="HI31" i="18" s="1"/>
  <c r="BQ216" i="16"/>
  <c r="BT217" i="16"/>
  <c r="F216" i="15"/>
  <c r="BR43" i="15"/>
  <c r="BN4" i="24"/>
  <c r="DY4" i="24"/>
  <c r="I217" i="16"/>
  <c r="BU19" i="16"/>
  <c r="I217" i="15"/>
  <c r="BU19" i="15"/>
  <c r="BS40" i="16"/>
  <c r="H215" i="16"/>
  <c r="BT33" i="16"/>
  <c r="BT215" i="16" s="1"/>
  <c r="BP220" i="15"/>
  <c r="BP221" i="15" s="1"/>
  <c r="BP234" i="15" s="1"/>
  <c r="BP167" i="15"/>
  <c r="BS40" i="15"/>
  <c r="F216" i="16"/>
  <c r="BR43" i="16"/>
  <c r="F11" i="15"/>
  <c r="BR11" i="15" s="1"/>
  <c r="F11" i="16"/>
  <c r="BR11" i="16" s="1"/>
  <c r="J24" i="16"/>
  <c r="BV24" i="16" s="1"/>
  <c r="G10" i="15"/>
  <c r="BS10" i="15" s="1"/>
  <c r="I41" i="16"/>
  <c r="BU41" i="16" s="1"/>
  <c r="I41" i="15"/>
  <c r="BU41" i="15" s="1"/>
  <c r="G11" i="16"/>
  <c r="BS11" i="16" s="1"/>
  <c r="J24" i="15"/>
  <c r="BV24" i="15" s="1"/>
  <c r="E6" i="18"/>
  <c r="BQ6" i="18" s="1"/>
  <c r="K6" i="18"/>
  <c r="BW6" i="18" s="1"/>
  <c r="O6" i="18"/>
  <c r="CA6" i="18" s="1"/>
  <c r="S6" i="18"/>
  <c r="CE6" i="18" s="1"/>
  <c r="W6" i="18"/>
  <c r="CI6" i="18" s="1"/>
  <c r="AA6" i="18"/>
  <c r="CM6" i="18" s="1"/>
  <c r="AE6" i="18"/>
  <c r="CQ6" i="18" s="1"/>
  <c r="Z6" i="18"/>
  <c r="CL6" i="18" s="1"/>
  <c r="H6" i="18"/>
  <c r="BT6" i="18" s="1"/>
  <c r="L6" i="18"/>
  <c r="BX6" i="18" s="1"/>
  <c r="P6" i="18"/>
  <c r="CB6" i="18" s="1"/>
  <c r="T6" i="18"/>
  <c r="CF6" i="18" s="1"/>
  <c r="X6" i="18"/>
  <c r="CJ6" i="18" s="1"/>
  <c r="AB6" i="18"/>
  <c r="CN6" i="18" s="1"/>
  <c r="AF6" i="18"/>
  <c r="CR6" i="18" s="1"/>
  <c r="F6" i="18"/>
  <c r="BR6" i="18" s="1"/>
  <c r="N6" i="18"/>
  <c r="BZ6" i="18" s="1"/>
  <c r="R6" i="18"/>
  <c r="CD6" i="18" s="1"/>
  <c r="V6" i="18"/>
  <c r="CH6" i="18" s="1"/>
  <c r="AD6" i="18"/>
  <c r="CP6" i="18" s="1"/>
  <c r="AH6" i="18"/>
  <c r="G6" i="18"/>
  <c r="BS6" i="18" s="1"/>
  <c r="I6" i="18"/>
  <c r="BU6" i="18" s="1"/>
  <c r="M6" i="18"/>
  <c r="BY6" i="18" s="1"/>
  <c r="Q6" i="18"/>
  <c r="CC6" i="18" s="1"/>
  <c r="U6" i="18"/>
  <c r="CG6" i="18" s="1"/>
  <c r="Y6" i="18"/>
  <c r="CK6" i="18" s="1"/>
  <c r="AC6" i="18"/>
  <c r="CO6" i="18" s="1"/>
  <c r="AG6" i="18"/>
  <c r="CS6" i="18" s="1"/>
  <c r="J6" i="18"/>
  <c r="BV6" i="18" s="1"/>
  <c r="H54" i="15"/>
  <c r="BT54" i="15" s="1"/>
  <c r="I33" i="16"/>
  <c r="I34" i="16"/>
  <c r="BU34" i="16" s="1"/>
  <c r="I34" i="15"/>
  <c r="BU34" i="15" s="1"/>
  <c r="I33" i="15"/>
  <c r="G43" i="15"/>
  <c r="G60" i="16"/>
  <c r="BS60" i="16" s="1"/>
  <c r="H40" i="15"/>
  <c r="H40" i="16"/>
  <c r="H35" i="16"/>
  <c r="BT35" i="16" s="1"/>
  <c r="H35" i="15"/>
  <c r="BT35" i="15" s="1"/>
  <c r="J32" i="15"/>
  <c r="BV32" i="15" s="1"/>
  <c r="G43" i="16"/>
  <c r="D65" i="16"/>
  <c r="J32" i="16"/>
  <c r="BV32" i="16" s="1"/>
  <c r="H54" i="16"/>
  <c r="BT54" i="16" s="1"/>
  <c r="G60" i="15"/>
  <c r="BS60" i="15" s="1"/>
  <c r="E47" i="15"/>
  <c r="BQ47" i="15" s="1"/>
  <c r="J7" i="15"/>
  <c r="BV7" i="15" s="1"/>
  <c r="I8" i="15"/>
  <c r="BU8" i="15" s="1"/>
  <c r="H21" i="16"/>
  <c r="BT21" i="16" s="1"/>
  <c r="I25" i="15"/>
  <c r="BU25" i="15" s="1"/>
  <c r="I20" i="16"/>
  <c r="BU20" i="16" s="1"/>
  <c r="I17" i="15"/>
  <c r="BU17" i="15" s="1"/>
  <c r="I25" i="16"/>
  <c r="BU25" i="16" s="1"/>
  <c r="I8" i="16"/>
  <c r="BU8" i="16" s="1"/>
  <c r="I17" i="16"/>
  <c r="BU17" i="16" s="1"/>
  <c r="F13" i="16"/>
  <c r="BR13" i="16" s="1"/>
  <c r="I20" i="15"/>
  <c r="BU20" i="15" s="1"/>
  <c r="J19" i="16"/>
  <c r="J16" i="16"/>
  <c r="BV16" i="16" s="1"/>
  <c r="J18" i="16"/>
  <c r="BV18" i="16" s="1"/>
  <c r="J15" i="16"/>
  <c r="BV15" i="16" s="1"/>
  <c r="K14" i="16"/>
  <c r="BW14" i="16" s="1"/>
  <c r="H9" i="16"/>
  <c r="BT9" i="16" s="1"/>
  <c r="K6" i="15"/>
  <c r="BW6" i="15" s="1"/>
  <c r="K14" i="15"/>
  <c r="BW14" i="15" s="1"/>
  <c r="J18" i="15"/>
  <c r="BV18" i="15" s="1"/>
  <c r="J16" i="15"/>
  <c r="BV16" i="15" s="1"/>
  <c r="J15" i="15"/>
  <c r="BV15" i="15" s="1"/>
  <c r="J19" i="15"/>
  <c r="J7" i="16"/>
  <c r="BV7" i="16" s="1"/>
  <c r="K6" i="16"/>
  <c r="BW6" i="16" s="1"/>
  <c r="G13" i="16"/>
  <c r="BS13" i="16" s="1"/>
  <c r="H9" i="15"/>
  <c r="BT9" i="15" s="1"/>
  <c r="K22" i="15"/>
  <c r="BW22" i="15" s="1"/>
  <c r="J23" i="15"/>
  <c r="BV23" i="15" s="1"/>
  <c r="J23" i="16"/>
  <c r="BV23" i="16" s="1"/>
  <c r="K22" i="16"/>
  <c r="BW22" i="16" s="1"/>
  <c r="H21" i="15"/>
  <c r="BT21" i="15" s="1"/>
  <c r="J217" i="16" l="1"/>
  <c r="BV19" i="16"/>
  <c r="G216" i="16"/>
  <c r="BS43" i="16"/>
  <c r="G216" i="15"/>
  <c r="BS43" i="15"/>
  <c r="BU217" i="15"/>
  <c r="I215" i="15"/>
  <c r="BU33" i="15"/>
  <c r="BU215" i="15" s="1"/>
  <c r="CT4" i="24"/>
  <c r="GQ10" i="18"/>
  <c r="CT6" i="18"/>
  <c r="BU217" i="16"/>
  <c r="BR216" i="15"/>
  <c r="E42" i="15"/>
  <c r="BQ42" i="15" s="1"/>
  <c r="E39" i="15"/>
  <c r="BQ39" i="15" s="1"/>
  <c r="J217" i="15"/>
  <c r="BV19" i="15"/>
  <c r="BT40" i="16"/>
  <c r="I215" i="16"/>
  <c r="BU33" i="16"/>
  <c r="BU215" i="16" s="1"/>
  <c r="E42" i="16"/>
  <c r="BQ42" i="16" s="1"/>
  <c r="BQ216" i="15"/>
  <c r="D220" i="16"/>
  <c r="D221" i="16" s="1"/>
  <c r="D234" i="16" s="1"/>
  <c r="BP65" i="16"/>
  <c r="D167" i="16"/>
  <c r="BT40" i="15"/>
  <c r="BR216" i="16"/>
  <c r="F39" i="16"/>
  <c r="BR39" i="16" s="1"/>
  <c r="K24" i="16"/>
  <c r="BW24" i="16" s="1"/>
  <c r="G39" i="16"/>
  <c r="BS39" i="16" s="1"/>
  <c r="K24" i="15"/>
  <c r="BW24" i="15" s="1"/>
  <c r="I9" i="15"/>
  <c r="BU9" i="15" s="1"/>
  <c r="G11" i="15"/>
  <c r="BS11" i="15" s="1"/>
  <c r="J41" i="16"/>
  <c r="BV41" i="16" s="1"/>
  <c r="I9" i="16"/>
  <c r="BU9" i="16" s="1"/>
  <c r="J41" i="15"/>
  <c r="BV41" i="15" s="1"/>
  <c r="F39" i="15"/>
  <c r="BR39" i="15" s="1"/>
  <c r="F13" i="15"/>
  <c r="BR13" i="15" s="1"/>
  <c r="L7" i="18"/>
  <c r="BX7" i="18" s="1"/>
  <c r="DD6" i="18"/>
  <c r="FP6" i="18" s="1"/>
  <c r="AC7" i="18"/>
  <c r="CO7" i="18" s="1"/>
  <c r="DU6" i="18"/>
  <c r="GG6" i="18" s="1"/>
  <c r="DE6" i="18"/>
  <c r="FQ6" i="18" s="1"/>
  <c r="M7" i="18"/>
  <c r="BY7" i="18" s="1"/>
  <c r="DZ6" i="18"/>
  <c r="GL6" i="18" s="1"/>
  <c r="AH7" i="18"/>
  <c r="CT7" i="18" s="1"/>
  <c r="DF6" i="18"/>
  <c r="FR6" i="18" s="1"/>
  <c r="N7" i="18"/>
  <c r="BZ7" i="18" s="1"/>
  <c r="DP6" i="18"/>
  <c r="GB6" i="18" s="1"/>
  <c r="X7" i="18"/>
  <c r="CJ7" i="18" s="1"/>
  <c r="H7" i="18"/>
  <c r="BT7" i="18" s="1"/>
  <c r="CZ6" i="18"/>
  <c r="FL6" i="18" s="1"/>
  <c r="W7" i="18"/>
  <c r="CI7" i="18" s="1"/>
  <c r="DO6" i="18"/>
  <c r="GA6" i="18" s="1"/>
  <c r="E7" i="18"/>
  <c r="BQ7" i="18" s="1"/>
  <c r="CW6" i="18"/>
  <c r="FI6" i="18" s="1"/>
  <c r="DT6" i="18"/>
  <c r="GF6" i="18" s="1"/>
  <c r="AB7" i="18"/>
  <c r="CN7" i="18" s="1"/>
  <c r="DC6" i="18"/>
  <c r="FO6" i="18" s="1"/>
  <c r="K7" i="18"/>
  <c r="BW7" i="18" s="1"/>
  <c r="DQ6" i="18"/>
  <c r="GC6" i="18" s="1"/>
  <c r="Y7" i="18"/>
  <c r="CK7" i="18" s="1"/>
  <c r="I7" i="18"/>
  <c r="BU7" i="18" s="1"/>
  <c r="DA6" i="18"/>
  <c r="FM6" i="18" s="1"/>
  <c r="AD7" i="18"/>
  <c r="CP7" i="18" s="1"/>
  <c r="DV6" i="18"/>
  <c r="GH6" i="18" s="1"/>
  <c r="CX6" i="18"/>
  <c r="FJ6" i="18" s="1"/>
  <c r="F7" i="18"/>
  <c r="BR7" i="18" s="1"/>
  <c r="T7" i="18"/>
  <c r="CF7" i="18" s="1"/>
  <c r="DL6" i="18"/>
  <c r="FX6" i="18" s="1"/>
  <c r="DR6" i="18"/>
  <c r="GD6" i="18" s="1"/>
  <c r="Z7" i="18"/>
  <c r="CL7" i="18" s="1"/>
  <c r="S7" i="18"/>
  <c r="CE7" i="18" s="1"/>
  <c r="DK6" i="18"/>
  <c r="FW6" i="18" s="1"/>
  <c r="DY6" i="18"/>
  <c r="GK6" i="18" s="1"/>
  <c r="AG7" i="18"/>
  <c r="CS7" i="18" s="1"/>
  <c r="Q7" i="18"/>
  <c r="CC7" i="18" s="1"/>
  <c r="DI6" i="18"/>
  <c r="FU6" i="18" s="1"/>
  <c r="DJ6" i="18"/>
  <c r="FV6" i="18" s="1"/>
  <c r="R7" i="18"/>
  <c r="CD7" i="18" s="1"/>
  <c r="DS6" i="18"/>
  <c r="GE6" i="18" s="1"/>
  <c r="AA7" i="18"/>
  <c r="CM7" i="18" s="1"/>
  <c r="J7" i="18"/>
  <c r="BV7" i="18" s="1"/>
  <c r="DB6" i="18"/>
  <c r="FN6" i="18" s="1"/>
  <c r="DM6" i="18"/>
  <c r="FY6" i="18" s="1"/>
  <c r="U7" i="18"/>
  <c r="CG7" i="18" s="1"/>
  <c r="G7" i="18"/>
  <c r="BS7" i="18" s="1"/>
  <c r="CY6" i="18"/>
  <c r="FK6" i="18" s="1"/>
  <c r="V7" i="18"/>
  <c r="CH7" i="18" s="1"/>
  <c r="DN6" i="18"/>
  <c r="FZ6" i="18" s="1"/>
  <c r="DX6" i="18"/>
  <c r="GJ6" i="18" s="1"/>
  <c r="AF7" i="18"/>
  <c r="CR7" i="18" s="1"/>
  <c r="P7" i="18"/>
  <c r="CB7" i="18" s="1"/>
  <c r="DH6" i="18"/>
  <c r="FT6" i="18" s="1"/>
  <c r="DW6" i="18"/>
  <c r="GI6" i="18" s="1"/>
  <c r="AE7" i="18"/>
  <c r="CQ7" i="18" s="1"/>
  <c r="DG6" i="18"/>
  <c r="FS6" i="18" s="1"/>
  <c r="O7" i="18"/>
  <c r="CA7" i="18" s="1"/>
  <c r="I21" i="16"/>
  <c r="BU21" i="16" s="1"/>
  <c r="H43" i="15"/>
  <c r="J33" i="15"/>
  <c r="J34" i="15"/>
  <c r="BV34" i="15" s="1"/>
  <c r="J33" i="16"/>
  <c r="J34" i="16"/>
  <c r="BV34" i="16" s="1"/>
  <c r="I54" i="15"/>
  <c r="BU54" i="15" s="1"/>
  <c r="H60" i="16"/>
  <c r="BT60" i="16" s="1"/>
  <c r="H60" i="15"/>
  <c r="BT60" i="15" s="1"/>
  <c r="I40" i="16"/>
  <c r="I35" i="16"/>
  <c r="BU35" i="16" s="1"/>
  <c r="I35" i="15"/>
  <c r="BU35" i="15" s="1"/>
  <c r="I40" i="15"/>
  <c r="G47" i="16"/>
  <c r="BS47" i="16" s="1"/>
  <c r="I54" i="16"/>
  <c r="BU54" i="16" s="1"/>
  <c r="K32" i="16"/>
  <c r="BW32" i="16" s="1"/>
  <c r="K32" i="15"/>
  <c r="BW32" i="15" s="1"/>
  <c r="F47" i="16"/>
  <c r="BR47" i="16" s="1"/>
  <c r="H43" i="16"/>
  <c r="K7" i="15"/>
  <c r="BW7" i="15" s="1"/>
  <c r="J25" i="15"/>
  <c r="BV25" i="15" s="1"/>
  <c r="J8" i="16"/>
  <c r="BV8" i="16" s="1"/>
  <c r="J17" i="15"/>
  <c r="BV17" i="15" s="1"/>
  <c r="J17" i="16"/>
  <c r="BV17" i="16" s="1"/>
  <c r="L6" i="16"/>
  <c r="BX6" i="16" s="1"/>
  <c r="K7" i="16"/>
  <c r="BW7" i="16" s="1"/>
  <c r="L14" i="15"/>
  <c r="BX14" i="15" s="1"/>
  <c r="K19" i="15"/>
  <c r="K16" i="15"/>
  <c r="BW16" i="15" s="1"/>
  <c r="K15" i="15"/>
  <c r="BW15" i="15" s="1"/>
  <c r="K18" i="15"/>
  <c r="BW18" i="15" s="1"/>
  <c r="H10" i="16"/>
  <c r="BT10" i="16" s="1"/>
  <c r="I21" i="15"/>
  <c r="BU21" i="15" s="1"/>
  <c r="K23" i="16"/>
  <c r="BW23" i="16" s="1"/>
  <c r="L22" i="16"/>
  <c r="BX22" i="16" s="1"/>
  <c r="H10" i="15"/>
  <c r="BT10" i="15" s="1"/>
  <c r="L6" i="15"/>
  <c r="BX6" i="15" s="1"/>
  <c r="J20" i="16"/>
  <c r="BV20" i="16" s="1"/>
  <c r="L22" i="15"/>
  <c r="BX22" i="15" s="1"/>
  <c r="K23" i="15"/>
  <c r="BW23" i="15" s="1"/>
  <c r="K19" i="16"/>
  <c r="K16" i="16"/>
  <c r="BW16" i="16" s="1"/>
  <c r="K15" i="16"/>
  <c r="BW15" i="16" s="1"/>
  <c r="K18" i="16"/>
  <c r="BW18" i="16" s="1"/>
  <c r="L14" i="16"/>
  <c r="BX14" i="16" s="1"/>
  <c r="J25" i="16"/>
  <c r="BV25" i="16" s="1"/>
  <c r="J20" i="15"/>
  <c r="BV20" i="15" s="1"/>
  <c r="J8" i="15"/>
  <c r="BV8" i="15" s="1"/>
  <c r="I10" i="16"/>
  <c r="BU10" i="16" s="1"/>
  <c r="H216" i="16" l="1"/>
  <c r="BT43" i="16"/>
  <c r="H216" i="15"/>
  <c r="BT43" i="15"/>
  <c r="DZ4" i="24"/>
  <c r="BV217" i="15"/>
  <c r="K217" i="15"/>
  <c r="BW19" i="15"/>
  <c r="BU40" i="15"/>
  <c r="BS216" i="16"/>
  <c r="J215" i="16"/>
  <c r="BV33" i="16"/>
  <c r="BV215" i="16" s="1"/>
  <c r="BV217" i="16"/>
  <c r="K217" i="16"/>
  <c r="BW19" i="16"/>
  <c r="BU40" i="16"/>
  <c r="J215" i="15"/>
  <c r="BV33" i="15"/>
  <c r="BV215" i="15" s="1"/>
  <c r="BP220" i="16"/>
  <c r="BP221" i="16" s="1"/>
  <c r="BP234" i="16" s="1"/>
  <c r="BP167" i="16"/>
  <c r="BS216" i="15"/>
  <c r="H11" i="15"/>
  <c r="BT11" i="15" s="1"/>
  <c r="AF8" i="18"/>
  <c r="CR8" i="18" s="1"/>
  <c r="W8" i="18"/>
  <c r="CI8" i="18" s="1"/>
  <c r="L24" i="16"/>
  <c r="BX24" i="16" s="1"/>
  <c r="K41" i="15"/>
  <c r="BW41" i="15" s="1"/>
  <c r="G13" i="15"/>
  <c r="BS13" i="15" s="1"/>
  <c r="G39" i="15"/>
  <c r="BS39" i="15" s="1"/>
  <c r="K41" i="16"/>
  <c r="BW41" i="16" s="1"/>
  <c r="O8" i="18"/>
  <c r="CA8" i="18" s="1"/>
  <c r="AB8" i="18"/>
  <c r="CN8" i="18" s="1"/>
  <c r="H8" i="18"/>
  <c r="BT8" i="18" s="1"/>
  <c r="M8" i="18"/>
  <c r="BY8" i="18" s="1"/>
  <c r="I10" i="15"/>
  <c r="BU10" i="15" s="1"/>
  <c r="V8" i="18"/>
  <c r="CH8" i="18" s="1"/>
  <c r="F47" i="15"/>
  <c r="BR47" i="15" s="1"/>
  <c r="H11" i="16"/>
  <c r="BT11" i="16" s="1"/>
  <c r="Z8" i="18"/>
  <c r="CL8" i="18" s="1"/>
  <c r="F42" i="15"/>
  <c r="BR42" i="15" s="1"/>
  <c r="L24" i="15"/>
  <c r="BX24" i="15" s="1"/>
  <c r="G8" i="18"/>
  <c r="BS8" i="18" s="1"/>
  <c r="I8" i="18"/>
  <c r="BU8" i="18" s="1"/>
  <c r="N8" i="18"/>
  <c r="BZ8" i="18" s="1"/>
  <c r="Y8" i="18"/>
  <c r="CK8" i="18" s="1"/>
  <c r="F42" i="16"/>
  <c r="BR42" i="16" s="1"/>
  <c r="Q8" i="18"/>
  <c r="CC8" i="18" s="1"/>
  <c r="T8" i="18"/>
  <c r="CF8" i="18" s="1"/>
  <c r="L8" i="18"/>
  <c r="BX8" i="18" s="1"/>
  <c r="DV7" i="18"/>
  <c r="GH7" i="18" s="1"/>
  <c r="AD9" i="18"/>
  <c r="CP9" i="18" s="1"/>
  <c r="AE8" i="18"/>
  <c r="CQ8" i="18" s="1"/>
  <c r="DW7" i="18"/>
  <c r="GI7" i="18" s="1"/>
  <c r="AE9" i="18"/>
  <c r="CQ9" i="18" s="1"/>
  <c r="DH7" i="18"/>
  <c r="FT7" i="18" s="1"/>
  <c r="P9" i="18"/>
  <c r="CB9" i="18" s="1"/>
  <c r="DQ7" i="18"/>
  <c r="GC7" i="18" s="1"/>
  <c r="Y9" i="18"/>
  <c r="CK9" i="18" s="1"/>
  <c r="DE7" i="18"/>
  <c r="FQ7" i="18" s="1"/>
  <c r="M9" i="18"/>
  <c r="BY9" i="18" s="1"/>
  <c r="DU7" i="18"/>
  <c r="GG7" i="18" s="1"/>
  <c r="AC9" i="18"/>
  <c r="CO9" i="18" s="1"/>
  <c r="DB7" i="18"/>
  <c r="FN7" i="18" s="1"/>
  <c r="J9" i="18"/>
  <c r="BV9" i="18" s="1"/>
  <c r="DY7" i="18"/>
  <c r="GK7" i="18" s="1"/>
  <c r="AG9" i="18"/>
  <c r="CS9" i="18" s="1"/>
  <c r="DK7" i="18"/>
  <c r="FW7" i="18" s="1"/>
  <c r="S9" i="18"/>
  <c r="CE9" i="18" s="1"/>
  <c r="CW7" i="18"/>
  <c r="FI7" i="18" s="1"/>
  <c r="E9" i="18"/>
  <c r="BQ9" i="18" s="1"/>
  <c r="DP7" i="18"/>
  <c r="GB7" i="18" s="1"/>
  <c r="X9" i="18"/>
  <c r="CJ9" i="18" s="1"/>
  <c r="CY7" i="18"/>
  <c r="FK7" i="18" s="1"/>
  <c r="G9" i="18"/>
  <c r="BS9" i="18" s="1"/>
  <c r="J8" i="18"/>
  <c r="BV8" i="18" s="1"/>
  <c r="R8" i="18"/>
  <c r="CD8" i="18" s="1"/>
  <c r="DJ7" i="18"/>
  <c r="FV7" i="18" s="1"/>
  <c r="R9" i="18"/>
  <c r="CD9" i="18" s="1"/>
  <c r="DI7" i="18"/>
  <c r="FU7" i="18" s="1"/>
  <c r="Q9" i="18"/>
  <c r="CC9" i="18" s="1"/>
  <c r="S8" i="18"/>
  <c r="CE8" i="18" s="1"/>
  <c r="DR7" i="18"/>
  <c r="GD7" i="18" s="1"/>
  <c r="Z9" i="18"/>
  <c r="CL9" i="18" s="1"/>
  <c r="DL7" i="18"/>
  <c r="FX7" i="18" s="1"/>
  <c r="T9" i="18"/>
  <c r="CF9" i="18" s="1"/>
  <c r="AD8" i="18"/>
  <c r="CP8" i="18" s="1"/>
  <c r="DT7" i="18"/>
  <c r="GF7" i="18" s="1"/>
  <c r="AB9" i="18"/>
  <c r="CN9" i="18" s="1"/>
  <c r="E8" i="18"/>
  <c r="BQ8" i="18" s="1"/>
  <c r="CZ7" i="18"/>
  <c r="FL7" i="18" s="1"/>
  <c r="H9" i="18"/>
  <c r="BT9" i="18" s="1"/>
  <c r="AH8" i="18"/>
  <c r="CT8" i="18" s="1"/>
  <c r="DZ7" i="18"/>
  <c r="GL7" i="18" s="1"/>
  <c r="AH9" i="18"/>
  <c r="CT9" i="18" s="1"/>
  <c r="DM7" i="18"/>
  <c r="FY7" i="18" s="1"/>
  <c r="U9" i="18"/>
  <c r="CG9" i="18" s="1"/>
  <c r="DS7" i="18"/>
  <c r="GE7" i="18" s="1"/>
  <c r="AA9" i="18"/>
  <c r="CM9" i="18" s="1"/>
  <c r="CX7" i="18"/>
  <c r="FJ7" i="18" s="1"/>
  <c r="F9" i="18"/>
  <c r="BR9" i="18" s="1"/>
  <c r="DD7" i="18"/>
  <c r="FP7" i="18" s="1"/>
  <c r="L9" i="18"/>
  <c r="BX9" i="18" s="1"/>
  <c r="DG7" i="18"/>
  <c r="FS7" i="18" s="1"/>
  <c r="O9" i="18"/>
  <c r="CA9" i="18" s="1"/>
  <c r="P8" i="18"/>
  <c r="CB8" i="18" s="1"/>
  <c r="DX7" i="18"/>
  <c r="GJ7" i="18" s="1"/>
  <c r="AF9" i="18"/>
  <c r="CR9" i="18" s="1"/>
  <c r="DN7" i="18"/>
  <c r="FZ7" i="18" s="1"/>
  <c r="V9" i="18"/>
  <c r="CH9" i="18" s="1"/>
  <c r="U8" i="18"/>
  <c r="CG8" i="18" s="1"/>
  <c r="AA8" i="18"/>
  <c r="CM8" i="18" s="1"/>
  <c r="AG8" i="18"/>
  <c r="CS8" i="18" s="1"/>
  <c r="F8" i="18"/>
  <c r="BR8" i="18" s="1"/>
  <c r="DA7" i="18"/>
  <c r="FM7" i="18" s="1"/>
  <c r="I9" i="18"/>
  <c r="BU9" i="18" s="1"/>
  <c r="K8" i="18"/>
  <c r="BW8" i="18" s="1"/>
  <c r="DC7" i="18"/>
  <c r="FO7" i="18" s="1"/>
  <c r="K9" i="18"/>
  <c r="BW9" i="18" s="1"/>
  <c r="DO7" i="18"/>
  <c r="GA7" i="18" s="1"/>
  <c r="W9" i="18"/>
  <c r="CI9" i="18" s="1"/>
  <c r="X8" i="18"/>
  <c r="CJ8" i="18" s="1"/>
  <c r="DF7" i="18"/>
  <c r="FR7" i="18" s="1"/>
  <c r="N9" i="18"/>
  <c r="BZ9" i="18" s="1"/>
  <c r="AC8" i="18"/>
  <c r="CO8" i="18" s="1"/>
  <c r="I43" i="16"/>
  <c r="K34" i="16"/>
  <c r="BW34" i="16" s="1"/>
  <c r="K33" i="16"/>
  <c r="I43" i="15"/>
  <c r="J54" i="15"/>
  <c r="BV54" i="15" s="1"/>
  <c r="K33" i="15"/>
  <c r="K34" i="15"/>
  <c r="BW34" i="15" s="1"/>
  <c r="I60" i="16"/>
  <c r="BU60" i="16" s="1"/>
  <c r="J40" i="16"/>
  <c r="I60" i="15"/>
  <c r="BU60" i="15" s="1"/>
  <c r="J40" i="15"/>
  <c r="J35" i="16"/>
  <c r="BV35" i="16" s="1"/>
  <c r="J35" i="15"/>
  <c r="BV35" i="15" s="1"/>
  <c r="L32" i="15"/>
  <c r="BX32" i="15" s="1"/>
  <c r="J54" i="16"/>
  <c r="BV54" i="16" s="1"/>
  <c r="L7" i="15"/>
  <c r="BX7" i="15" s="1"/>
  <c r="L32" i="16"/>
  <c r="BX32" i="16" s="1"/>
  <c r="J21" i="15"/>
  <c r="BV21" i="15" s="1"/>
  <c r="K25" i="15"/>
  <c r="BW25" i="15" s="1"/>
  <c r="J21" i="16"/>
  <c r="BV21" i="16" s="1"/>
  <c r="K17" i="16"/>
  <c r="BW17" i="16" s="1"/>
  <c r="K17" i="15"/>
  <c r="BW17" i="15" s="1"/>
  <c r="K8" i="16"/>
  <c r="BW8" i="16" s="1"/>
  <c r="K20" i="16"/>
  <c r="BW20" i="16" s="1"/>
  <c r="K8" i="15"/>
  <c r="BW8" i="15" s="1"/>
  <c r="H13" i="16"/>
  <c r="BT13" i="16" s="1"/>
  <c r="J9" i="15"/>
  <c r="BV9" i="15" s="1"/>
  <c r="M6" i="15"/>
  <c r="BY6" i="15" s="1"/>
  <c r="L7" i="16"/>
  <c r="BX7" i="16" s="1"/>
  <c r="M6" i="16"/>
  <c r="BY6" i="16" s="1"/>
  <c r="L23" i="16"/>
  <c r="BX23" i="16" s="1"/>
  <c r="M22" i="16"/>
  <c r="BY22" i="16" s="1"/>
  <c r="K20" i="15"/>
  <c r="BW20" i="15" s="1"/>
  <c r="M14" i="15"/>
  <c r="BY14" i="15" s="1"/>
  <c r="L19" i="15"/>
  <c r="L16" i="15"/>
  <c r="BX16" i="15" s="1"/>
  <c r="L18" i="15"/>
  <c r="BX18" i="15" s="1"/>
  <c r="L15" i="15"/>
  <c r="BX15" i="15" s="1"/>
  <c r="H13" i="15"/>
  <c r="BT13" i="15" s="1"/>
  <c r="K25" i="16"/>
  <c r="BW25" i="16" s="1"/>
  <c r="L18" i="16"/>
  <c r="BX18" i="16" s="1"/>
  <c r="L15" i="16"/>
  <c r="BX15" i="16" s="1"/>
  <c r="L19" i="16"/>
  <c r="L16" i="16"/>
  <c r="BX16" i="16" s="1"/>
  <c r="M14" i="16"/>
  <c r="BY14" i="16" s="1"/>
  <c r="M22" i="15"/>
  <c r="BY22" i="15" s="1"/>
  <c r="L23" i="15"/>
  <c r="BX23" i="15" s="1"/>
  <c r="L217" i="15" l="1"/>
  <c r="BX19" i="15"/>
  <c r="BV40" i="16"/>
  <c r="I13" i="16"/>
  <c r="BU13" i="16" s="1"/>
  <c r="I11" i="16"/>
  <c r="BU11" i="16" s="1"/>
  <c r="L217" i="16"/>
  <c r="BX19" i="16"/>
  <c r="BW217" i="15"/>
  <c r="I216" i="16"/>
  <c r="BU43" i="16"/>
  <c r="BW217" i="16"/>
  <c r="BT216" i="15"/>
  <c r="G42" i="16"/>
  <c r="BS42" i="16" s="1"/>
  <c r="K215" i="15"/>
  <c r="BW33" i="15"/>
  <c r="BW215" i="15" s="1"/>
  <c r="BV40" i="15"/>
  <c r="BT216" i="16"/>
  <c r="I216" i="15"/>
  <c r="BU43" i="15"/>
  <c r="K215" i="16"/>
  <c r="BW33" i="16"/>
  <c r="BW215" i="16" s="1"/>
  <c r="J10" i="16"/>
  <c r="BV10" i="16" s="1"/>
  <c r="J9" i="16"/>
  <c r="BV9" i="16" s="1"/>
  <c r="L41" i="16"/>
  <c r="BX41" i="16" s="1"/>
  <c r="DP8" i="18"/>
  <c r="GB8" i="18" s="1"/>
  <c r="CX8" i="18"/>
  <c r="FJ8" i="18" s="1"/>
  <c r="DH8" i="18"/>
  <c r="FT8" i="18" s="1"/>
  <c r="CW8" i="18"/>
  <c r="FI8" i="18" s="1"/>
  <c r="DK8" i="18"/>
  <c r="FW8" i="18" s="1"/>
  <c r="I11" i="15"/>
  <c r="BU11" i="15" s="1"/>
  <c r="DG8" i="18"/>
  <c r="FS8" i="18" s="1"/>
  <c r="DO9" i="18"/>
  <c r="GA9" i="18" s="1"/>
  <c r="DY8" i="18"/>
  <c r="GK8" i="18" s="1"/>
  <c r="DG9" i="18"/>
  <c r="FS9" i="18" s="1"/>
  <c r="DM9" i="18"/>
  <c r="FY9" i="18" s="1"/>
  <c r="DT9" i="18"/>
  <c r="GF9" i="18" s="1"/>
  <c r="DI9" i="18"/>
  <c r="FU9" i="18" s="1"/>
  <c r="DP9" i="18"/>
  <c r="GB9" i="18" s="1"/>
  <c r="DB9" i="18"/>
  <c r="FN9" i="18" s="1"/>
  <c r="DH9" i="18"/>
  <c r="FT9" i="18" s="1"/>
  <c r="DQ8" i="18"/>
  <c r="GC8" i="18" s="1"/>
  <c r="CY8" i="18"/>
  <c r="FK8" i="18" s="1"/>
  <c r="DN8" i="18"/>
  <c r="FZ8" i="18" s="1"/>
  <c r="J10" i="15"/>
  <c r="BV10" i="15" s="1"/>
  <c r="DS8" i="18"/>
  <c r="GE8" i="18" s="1"/>
  <c r="DR8" i="18"/>
  <c r="GD8" i="18" s="1"/>
  <c r="DE8" i="18"/>
  <c r="FQ8" i="18" s="1"/>
  <c r="DO8" i="18"/>
  <c r="GA8" i="18" s="1"/>
  <c r="DC9" i="18"/>
  <c r="FO9" i="18" s="1"/>
  <c r="DM8" i="18"/>
  <c r="FY8" i="18" s="1"/>
  <c r="DD9" i="18"/>
  <c r="FP9" i="18" s="1"/>
  <c r="DV8" i="18"/>
  <c r="GH8" i="18" s="1"/>
  <c r="DJ9" i="18"/>
  <c r="FV9" i="18" s="1"/>
  <c r="CW9" i="18"/>
  <c r="FI9" i="18" s="1"/>
  <c r="DU9" i="18"/>
  <c r="GG9" i="18" s="1"/>
  <c r="DW9" i="18"/>
  <c r="GI9" i="18" s="1"/>
  <c r="DD8" i="18"/>
  <c r="FP8" i="18" s="1"/>
  <c r="J11" i="16"/>
  <c r="BV11" i="16" s="1"/>
  <c r="K9" i="15"/>
  <c r="BW9" i="15" s="1"/>
  <c r="DN9" i="18"/>
  <c r="FZ9" i="18" s="1"/>
  <c r="DL9" i="18"/>
  <c r="FX9" i="18" s="1"/>
  <c r="CZ8" i="18"/>
  <c r="FL8" i="18" s="1"/>
  <c r="DX8" i="18"/>
  <c r="GJ8" i="18" s="1"/>
  <c r="M24" i="15"/>
  <c r="BY24" i="15" s="1"/>
  <c r="M24" i="16"/>
  <c r="BY24" i="16" s="1"/>
  <c r="DU8" i="18"/>
  <c r="GG8" i="18" s="1"/>
  <c r="DC8" i="18"/>
  <c r="FO8" i="18" s="1"/>
  <c r="CX9" i="18"/>
  <c r="FJ9" i="18" s="1"/>
  <c r="DZ8" i="18"/>
  <c r="GL8" i="18" s="1"/>
  <c r="DJ8" i="18"/>
  <c r="FV8" i="18" s="1"/>
  <c r="DK9" i="18"/>
  <c r="FW9" i="18" s="1"/>
  <c r="DE9" i="18"/>
  <c r="FQ9" i="18" s="1"/>
  <c r="DW8" i="18"/>
  <c r="GI8" i="18" s="1"/>
  <c r="DL8" i="18"/>
  <c r="FX8" i="18" s="1"/>
  <c r="I39" i="16"/>
  <c r="BU39" i="16" s="1"/>
  <c r="DF8" i="18"/>
  <c r="FR8" i="18" s="1"/>
  <c r="G42" i="15"/>
  <c r="BS42" i="15" s="1"/>
  <c r="L41" i="15"/>
  <c r="BX41" i="15" s="1"/>
  <c r="DF9" i="18"/>
  <c r="FR9" i="18" s="1"/>
  <c r="DA9" i="18"/>
  <c r="FM9" i="18" s="1"/>
  <c r="DX9" i="18"/>
  <c r="GJ9" i="18" s="1"/>
  <c r="CZ9" i="18"/>
  <c r="FL9" i="18" s="1"/>
  <c r="DR9" i="18"/>
  <c r="GD9" i="18" s="1"/>
  <c r="DB8" i="18"/>
  <c r="FN8" i="18" s="1"/>
  <c r="DV9" i="18"/>
  <c r="GH9" i="18" s="1"/>
  <c r="DT8" i="18"/>
  <c r="GF8" i="18" s="1"/>
  <c r="G47" i="15"/>
  <c r="BS47" i="15" s="1"/>
  <c r="DS9" i="18"/>
  <c r="GE9" i="18" s="1"/>
  <c r="CY9" i="18"/>
  <c r="FK9" i="18" s="1"/>
  <c r="DY9" i="18"/>
  <c r="GK9" i="18" s="1"/>
  <c r="DQ9" i="18"/>
  <c r="GC9" i="18" s="1"/>
  <c r="DI8" i="18"/>
  <c r="FU8" i="18" s="1"/>
  <c r="DA8" i="18"/>
  <c r="FM8" i="18" s="1"/>
  <c r="H39" i="16"/>
  <c r="BT39" i="16" s="1"/>
  <c r="H39" i="15"/>
  <c r="BT39" i="15" s="1"/>
  <c r="DZ9" i="18"/>
  <c r="GL9" i="18" s="1"/>
  <c r="L34" i="16"/>
  <c r="BX34" i="16" s="1"/>
  <c r="L33" i="16"/>
  <c r="K54" i="15"/>
  <c r="BW54" i="15" s="1"/>
  <c r="L34" i="15"/>
  <c r="BX34" i="15" s="1"/>
  <c r="L33" i="15"/>
  <c r="J43" i="15"/>
  <c r="J60" i="15"/>
  <c r="BV60" i="15" s="1"/>
  <c r="K40" i="15"/>
  <c r="K40" i="16"/>
  <c r="K35" i="16"/>
  <c r="BW35" i="16" s="1"/>
  <c r="J60" i="16"/>
  <c r="BV60" i="16" s="1"/>
  <c r="K35" i="15"/>
  <c r="BW35" i="15" s="1"/>
  <c r="H47" i="16"/>
  <c r="BT47" i="16" s="1"/>
  <c r="K54" i="16"/>
  <c r="BW54" i="16" s="1"/>
  <c r="I47" i="16"/>
  <c r="BU47" i="16" s="1"/>
  <c r="M32" i="15"/>
  <c r="BY32" i="15" s="1"/>
  <c r="J43" i="16"/>
  <c r="H47" i="15"/>
  <c r="BT47" i="15" s="1"/>
  <c r="H42" i="15"/>
  <c r="BT42" i="15" s="1"/>
  <c r="M7" i="15"/>
  <c r="BY7" i="15" s="1"/>
  <c r="M32" i="16"/>
  <c r="BY32" i="16" s="1"/>
  <c r="K21" i="16"/>
  <c r="BW21" i="16" s="1"/>
  <c r="L25" i="16"/>
  <c r="BX25" i="16" s="1"/>
  <c r="L8" i="15"/>
  <c r="BX8" i="15" s="1"/>
  <c r="L20" i="16"/>
  <c r="BX20" i="16" s="1"/>
  <c r="L25" i="15"/>
  <c r="BX25" i="15" s="1"/>
  <c r="L17" i="15"/>
  <c r="BX17" i="15" s="1"/>
  <c r="M18" i="16"/>
  <c r="BY18" i="16" s="1"/>
  <c r="M15" i="16"/>
  <c r="BY15" i="16" s="1"/>
  <c r="M16" i="16"/>
  <c r="BY16" i="16" s="1"/>
  <c r="M19" i="16"/>
  <c r="N14" i="16"/>
  <c r="BZ14" i="16" s="1"/>
  <c r="M7" i="16"/>
  <c r="BY7" i="16" s="1"/>
  <c r="N6" i="16"/>
  <c r="BZ6" i="16" s="1"/>
  <c r="J13" i="16"/>
  <c r="BV13" i="16" s="1"/>
  <c r="N14" i="15"/>
  <c r="BZ14" i="15" s="1"/>
  <c r="M18" i="15"/>
  <c r="BY18" i="15" s="1"/>
  <c r="M16" i="15"/>
  <c r="BY16" i="15" s="1"/>
  <c r="M19" i="15"/>
  <c r="M15" i="15"/>
  <c r="BY15" i="15" s="1"/>
  <c r="N22" i="15"/>
  <c r="BZ22" i="15" s="1"/>
  <c r="M23" i="15"/>
  <c r="BY23" i="15" s="1"/>
  <c r="L20" i="15"/>
  <c r="BX20" i="15" s="1"/>
  <c r="K21" i="15"/>
  <c r="BW21" i="15" s="1"/>
  <c r="L8" i="16"/>
  <c r="BX8" i="16" s="1"/>
  <c r="N6" i="15"/>
  <c r="BZ6" i="15" s="1"/>
  <c r="L17" i="16"/>
  <c r="BX17" i="16" s="1"/>
  <c r="M23" i="16"/>
  <c r="BY23" i="16" s="1"/>
  <c r="N22" i="16"/>
  <c r="BZ22" i="16" s="1"/>
  <c r="BW40" i="15" l="1"/>
  <c r="J216" i="16"/>
  <c r="BV43" i="16"/>
  <c r="M217" i="15"/>
  <c r="BY19" i="15"/>
  <c r="M217" i="16"/>
  <c r="BY19" i="16"/>
  <c r="BU216" i="15"/>
  <c r="BX217" i="16"/>
  <c r="J216" i="15"/>
  <c r="BV43" i="15"/>
  <c r="BX217" i="15"/>
  <c r="L215" i="15"/>
  <c r="BX33" i="15"/>
  <c r="BX215" i="15" s="1"/>
  <c r="K10" i="16"/>
  <c r="BW10" i="16" s="1"/>
  <c r="K9" i="16"/>
  <c r="BW9" i="16" s="1"/>
  <c r="BU216" i="16"/>
  <c r="BW40" i="16"/>
  <c r="L215" i="16"/>
  <c r="BX33" i="16"/>
  <c r="BX215" i="16" s="1"/>
  <c r="N24" i="15"/>
  <c r="BZ24" i="15" s="1"/>
  <c r="M41" i="16"/>
  <c r="BY41" i="16" s="1"/>
  <c r="K10" i="15"/>
  <c r="BW10" i="15" s="1"/>
  <c r="J11" i="15"/>
  <c r="BV11" i="15" s="1"/>
  <c r="M41" i="15"/>
  <c r="BY41" i="15" s="1"/>
  <c r="J39" i="16"/>
  <c r="BV39" i="16" s="1"/>
  <c r="I39" i="15"/>
  <c r="BU39" i="15" s="1"/>
  <c r="I13" i="15"/>
  <c r="BU13" i="15" s="1"/>
  <c r="N24" i="16"/>
  <c r="BZ24" i="16" s="1"/>
  <c r="M33" i="16"/>
  <c r="M34" i="16"/>
  <c r="BY34" i="16" s="1"/>
  <c r="M34" i="15"/>
  <c r="BY34" i="15" s="1"/>
  <c r="M33" i="15"/>
  <c r="L54" i="15"/>
  <c r="BX54" i="15" s="1"/>
  <c r="K43" i="15"/>
  <c r="K60" i="16"/>
  <c r="BW60" i="16" s="1"/>
  <c r="K60" i="15"/>
  <c r="BW60" i="15" s="1"/>
  <c r="L40" i="15"/>
  <c r="L35" i="16"/>
  <c r="BX35" i="16" s="1"/>
  <c r="L40" i="16"/>
  <c r="K43" i="16"/>
  <c r="J47" i="16"/>
  <c r="BV47" i="16" s="1"/>
  <c r="L54" i="16"/>
  <c r="BX54" i="16" s="1"/>
  <c r="N32" i="15"/>
  <c r="BZ32" i="15" s="1"/>
  <c r="L35" i="15"/>
  <c r="BX35" i="15" s="1"/>
  <c r="N7" i="15"/>
  <c r="BZ7" i="15" s="1"/>
  <c r="N32" i="16"/>
  <c r="BZ32" i="16" s="1"/>
  <c r="M25" i="15"/>
  <c r="BY25" i="15" s="1"/>
  <c r="L21" i="16"/>
  <c r="BX21" i="16" s="1"/>
  <c r="M8" i="15"/>
  <c r="BY8" i="15" s="1"/>
  <c r="M25" i="16"/>
  <c r="BY25" i="16" s="1"/>
  <c r="M20" i="15"/>
  <c r="BY20" i="15" s="1"/>
  <c r="L9" i="16"/>
  <c r="BX9" i="16" s="1"/>
  <c r="O6" i="16"/>
  <c r="CA6" i="16" s="1"/>
  <c r="N7" i="16"/>
  <c r="BZ7" i="16" s="1"/>
  <c r="N23" i="16"/>
  <c r="BZ23" i="16" s="1"/>
  <c r="O22" i="16"/>
  <c r="CA22" i="16" s="1"/>
  <c r="O6" i="15"/>
  <c r="CA6" i="15" s="1"/>
  <c r="M17" i="15"/>
  <c r="BY17" i="15" s="1"/>
  <c r="O14" i="15"/>
  <c r="CA14" i="15" s="1"/>
  <c r="N18" i="15"/>
  <c r="BZ18" i="15" s="1"/>
  <c r="N19" i="15"/>
  <c r="N16" i="15"/>
  <c r="BZ16" i="15" s="1"/>
  <c r="N15" i="15"/>
  <c r="BZ15" i="15" s="1"/>
  <c r="M17" i="16"/>
  <c r="BY17" i="16" s="1"/>
  <c r="L21" i="15"/>
  <c r="BX21" i="15" s="1"/>
  <c r="O22" i="15"/>
  <c r="CA22" i="15" s="1"/>
  <c r="N23" i="15"/>
  <c r="BZ23" i="15" s="1"/>
  <c r="M8" i="16"/>
  <c r="BY8" i="16" s="1"/>
  <c r="N19" i="16"/>
  <c r="N16" i="16"/>
  <c r="BZ16" i="16" s="1"/>
  <c r="N15" i="16"/>
  <c r="BZ15" i="16" s="1"/>
  <c r="N18" i="16"/>
  <c r="BZ18" i="16" s="1"/>
  <c r="O14" i="16"/>
  <c r="CA14" i="16" s="1"/>
  <c r="M20" i="16"/>
  <c r="BY20" i="16" s="1"/>
  <c r="BX40" i="16" l="1"/>
  <c r="BX40" i="15"/>
  <c r="M215" i="16"/>
  <c r="BY33" i="16"/>
  <c r="BY215" i="16" s="1"/>
  <c r="L10" i="15"/>
  <c r="BX10" i="15" s="1"/>
  <c r="L9" i="15"/>
  <c r="BX9" i="15" s="1"/>
  <c r="BV216" i="16"/>
  <c r="N217" i="15"/>
  <c r="BZ19" i="15"/>
  <c r="I42" i="16"/>
  <c r="BU42" i="16" s="1"/>
  <c r="H42" i="16"/>
  <c r="BT42" i="16" s="1"/>
  <c r="BY217" i="16"/>
  <c r="N217" i="16"/>
  <c r="BZ19" i="16"/>
  <c r="K216" i="15"/>
  <c r="BW43" i="15"/>
  <c r="BV216" i="15"/>
  <c r="K216" i="16"/>
  <c r="BW43" i="16"/>
  <c r="M215" i="15"/>
  <c r="BY33" i="15"/>
  <c r="BY215" i="15" s="1"/>
  <c r="BY217" i="15"/>
  <c r="O24" i="16"/>
  <c r="CA24" i="16" s="1"/>
  <c r="K11" i="15"/>
  <c r="BW11" i="15" s="1"/>
  <c r="N41" i="16"/>
  <c r="BZ41" i="16" s="1"/>
  <c r="J42" i="16"/>
  <c r="BV42" i="16" s="1"/>
  <c r="N41" i="15"/>
  <c r="BZ41" i="15" s="1"/>
  <c r="J39" i="15"/>
  <c r="BV39" i="15" s="1"/>
  <c r="J13" i="15"/>
  <c r="BV13" i="15" s="1"/>
  <c r="O24" i="15"/>
  <c r="CA24" i="15" s="1"/>
  <c r="I47" i="15"/>
  <c r="BU47" i="15" s="1"/>
  <c r="L11" i="15"/>
  <c r="BX11" i="15" s="1"/>
  <c r="M9" i="15"/>
  <c r="BY9" i="15" s="1"/>
  <c r="I42" i="15"/>
  <c r="BU42" i="15" s="1"/>
  <c r="K39" i="16"/>
  <c r="BW39" i="16" s="1"/>
  <c r="N33" i="15"/>
  <c r="N34" i="15"/>
  <c r="BZ34" i="15" s="1"/>
  <c r="L43" i="15"/>
  <c r="M54" i="15"/>
  <c r="BY54" i="15" s="1"/>
  <c r="N33" i="16"/>
  <c r="N34" i="16"/>
  <c r="BZ34" i="16" s="1"/>
  <c r="L60" i="16"/>
  <c r="BX60" i="16" s="1"/>
  <c r="M35" i="16"/>
  <c r="BY35" i="16" s="1"/>
  <c r="M40" i="16"/>
  <c r="M35" i="15"/>
  <c r="BY35" i="15" s="1"/>
  <c r="M40" i="15"/>
  <c r="O32" i="15"/>
  <c r="CA32" i="15" s="1"/>
  <c r="L60" i="15"/>
  <c r="BX60" i="15" s="1"/>
  <c r="M54" i="16"/>
  <c r="BY54" i="16" s="1"/>
  <c r="L43" i="16"/>
  <c r="O7" i="15"/>
  <c r="CA7" i="15" s="1"/>
  <c r="O32" i="16"/>
  <c r="CA32" i="16" s="1"/>
  <c r="M21" i="15"/>
  <c r="BY21" i="15" s="1"/>
  <c r="N8" i="15"/>
  <c r="BZ8" i="15" s="1"/>
  <c r="N25" i="15"/>
  <c r="BZ25" i="15" s="1"/>
  <c r="N17" i="15"/>
  <c r="BZ17" i="15" s="1"/>
  <c r="L13" i="15"/>
  <c r="BX13" i="15" s="1"/>
  <c r="O19" i="16"/>
  <c r="O16" i="16"/>
  <c r="CA16" i="16" s="1"/>
  <c r="O18" i="16"/>
  <c r="CA18" i="16" s="1"/>
  <c r="O15" i="16"/>
  <c r="CA15" i="16" s="1"/>
  <c r="P14" i="16"/>
  <c r="CB14" i="16" s="1"/>
  <c r="N20" i="15"/>
  <c r="BZ20" i="15" s="1"/>
  <c r="O23" i="16"/>
  <c r="CA23" i="16" s="1"/>
  <c r="P22" i="16"/>
  <c r="CB22" i="16" s="1"/>
  <c r="O7" i="16"/>
  <c r="CA7" i="16" s="1"/>
  <c r="P6" i="16"/>
  <c r="CB6" i="16" s="1"/>
  <c r="N20" i="16"/>
  <c r="BZ20" i="16" s="1"/>
  <c r="M9" i="16"/>
  <c r="BY9" i="16" s="1"/>
  <c r="P22" i="15"/>
  <c r="CB22" i="15" s="1"/>
  <c r="O23" i="15"/>
  <c r="CA23" i="15" s="1"/>
  <c r="M21" i="16"/>
  <c r="BY21" i="16" s="1"/>
  <c r="P14" i="15"/>
  <c r="CB14" i="15" s="1"/>
  <c r="O19" i="15"/>
  <c r="O16" i="15"/>
  <c r="CA16" i="15" s="1"/>
  <c r="O18" i="15"/>
  <c r="CA18" i="15" s="1"/>
  <c r="O15" i="15"/>
  <c r="CA15" i="15" s="1"/>
  <c r="P6" i="15"/>
  <c r="CB6" i="15" s="1"/>
  <c r="N25" i="16"/>
  <c r="BZ25" i="16" s="1"/>
  <c r="M10" i="15"/>
  <c r="BY10" i="15" s="1"/>
  <c r="N17" i="16"/>
  <c r="BZ17" i="16" s="1"/>
  <c r="N8" i="16"/>
  <c r="BZ8" i="16" s="1"/>
  <c r="L10" i="16"/>
  <c r="BX10" i="16" s="1"/>
  <c r="L216" i="16" l="1"/>
  <c r="BX43" i="16"/>
  <c r="BY40" i="15"/>
  <c r="N215" i="16"/>
  <c r="BZ33" i="16"/>
  <c r="BZ215" i="16" s="1"/>
  <c r="O217" i="16"/>
  <c r="CA19" i="16"/>
  <c r="BY40" i="16"/>
  <c r="L216" i="15"/>
  <c r="BX43" i="15"/>
  <c r="BW216" i="15"/>
  <c r="K11" i="16"/>
  <c r="BW11" i="16" s="1"/>
  <c r="N215" i="15"/>
  <c r="BZ33" i="15"/>
  <c r="BZ215" i="15" s="1"/>
  <c r="BW216" i="16"/>
  <c r="BZ217" i="16"/>
  <c r="O217" i="15"/>
  <c r="CA19" i="15"/>
  <c r="BZ217" i="15"/>
  <c r="J47" i="15"/>
  <c r="BV47" i="15" s="1"/>
  <c r="J42" i="15"/>
  <c r="BV42" i="15" s="1"/>
  <c r="P24" i="15"/>
  <c r="CB24" i="15" s="1"/>
  <c r="N9" i="15"/>
  <c r="BZ9" i="15" s="1"/>
  <c r="K39" i="15"/>
  <c r="BW39" i="15" s="1"/>
  <c r="K13" i="15"/>
  <c r="BW13" i="15" s="1"/>
  <c r="M11" i="15"/>
  <c r="BY11" i="15" s="1"/>
  <c r="O41" i="16"/>
  <c r="CA41" i="16" s="1"/>
  <c r="P24" i="16"/>
  <c r="CB24" i="16" s="1"/>
  <c r="O41" i="15"/>
  <c r="CA41" i="15" s="1"/>
  <c r="O34" i="16"/>
  <c r="CA34" i="16" s="1"/>
  <c r="O33" i="16"/>
  <c r="O33" i="15"/>
  <c r="O34" i="15"/>
  <c r="CA34" i="15" s="1"/>
  <c r="N54" i="15"/>
  <c r="BZ54" i="15" s="1"/>
  <c r="M43" i="15"/>
  <c r="M60" i="16"/>
  <c r="BY60" i="16" s="1"/>
  <c r="M60" i="15"/>
  <c r="BY60" i="15" s="1"/>
  <c r="N40" i="15"/>
  <c r="N40" i="16"/>
  <c r="N35" i="16"/>
  <c r="BZ35" i="16" s="1"/>
  <c r="N35" i="15"/>
  <c r="BZ35" i="15" s="1"/>
  <c r="N54" i="16"/>
  <c r="BZ54" i="16" s="1"/>
  <c r="M43" i="16"/>
  <c r="P32" i="15"/>
  <c r="CB32" i="15" s="1"/>
  <c r="L47" i="15"/>
  <c r="BX47" i="15" s="1"/>
  <c r="P7" i="15"/>
  <c r="CB7" i="15" s="1"/>
  <c r="P32" i="16"/>
  <c r="CB32" i="16" s="1"/>
  <c r="O8" i="15"/>
  <c r="CA8" i="15" s="1"/>
  <c r="O25" i="16"/>
  <c r="CA25" i="16" s="1"/>
  <c r="O20" i="15"/>
  <c r="CA20" i="15" s="1"/>
  <c r="O25" i="15"/>
  <c r="CA25" i="15" s="1"/>
  <c r="O8" i="16"/>
  <c r="CA8" i="16" s="1"/>
  <c r="O17" i="15"/>
  <c r="CA17" i="15" s="1"/>
  <c r="Q14" i="15"/>
  <c r="CC14" i="15" s="1"/>
  <c r="P19" i="15"/>
  <c r="P16" i="15"/>
  <c r="CB16" i="15" s="1"/>
  <c r="P15" i="15"/>
  <c r="CB15" i="15" s="1"/>
  <c r="P18" i="15"/>
  <c r="CB18" i="15" s="1"/>
  <c r="N21" i="16"/>
  <c r="BZ21" i="16" s="1"/>
  <c r="P23" i="16"/>
  <c r="CB23" i="16" s="1"/>
  <c r="Q22" i="16"/>
  <c r="CC22" i="16" s="1"/>
  <c r="N21" i="15"/>
  <c r="BZ21" i="15" s="1"/>
  <c r="M13" i="15"/>
  <c r="BY13" i="15" s="1"/>
  <c r="Q6" i="15"/>
  <c r="CC6" i="15" s="1"/>
  <c r="Q22" i="15"/>
  <c r="CC22" i="15" s="1"/>
  <c r="P23" i="15"/>
  <c r="CB23" i="15" s="1"/>
  <c r="P18" i="16"/>
  <c r="CB18" i="16" s="1"/>
  <c r="P15" i="16"/>
  <c r="CB15" i="16" s="1"/>
  <c r="P16" i="16"/>
  <c r="CB16" i="16" s="1"/>
  <c r="P19" i="16"/>
  <c r="Q14" i="16"/>
  <c r="CC14" i="16" s="1"/>
  <c r="N10" i="15"/>
  <c r="BZ10" i="15" s="1"/>
  <c r="Q6" i="16"/>
  <c r="CC6" i="16" s="1"/>
  <c r="P7" i="16"/>
  <c r="CB7" i="16" s="1"/>
  <c r="O17" i="16"/>
  <c r="CA17" i="16" s="1"/>
  <c r="N9" i="16"/>
  <c r="BZ9" i="16" s="1"/>
  <c r="M10" i="16"/>
  <c r="BY10" i="16" s="1"/>
  <c r="O20" i="16"/>
  <c r="CA20" i="16" s="1"/>
  <c r="O215" i="16" l="1"/>
  <c r="CA33" i="16"/>
  <c r="CA215" i="16" s="1"/>
  <c r="M216" i="15"/>
  <c r="BY43" i="15"/>
  <c r="K42" i="16"/>
  <c r="BW42" i="16" s="1"/>
  <c r="L42" i="15"/>
  <c r="BX42" i="15" s="1"/>
  <c r="L39" i="15"/>
  <c r="BX39" i="15" s="1"/>
  <c r="K13" i="16"/>
  <c r="BW13" i="16" s="1"/>
  <c r="K47" i="16"/>
  <c r="BW47" i="16" s="1"/>
  <c r="CA217" i="16"/>
  <c r="L13" i="16"/>
  <c r="BX13" i="16" s="1"/>
  <c r="L11" i="16"/>
  <c r="BX11" i="16" s="1"/>
  <c r="P217" i="15"/>
  <c r="CB19" i="15"/>
  <c r="P217" i="16"/>
  <c r="CB19" i="16"/>
  <c r="BZ40" i="16"/>
  <c r="M216" i="16"/>
  <c r="BY43" i="16"/>
  <c r="BZ40" i="15"/>
  <c r="O215" i="15"/>
  <c r="CA33" i="15"/>
  <c r="CA215" i="15" s="1"/>
  <c r="CA217" i="15"/>
  <c r="BX216" i="15"/>
  <c r="BX216" i="16"/>
  <c r="L39" i="16"/>
  <c r="BX39" i="16" s="1"/>
  <c r="Q24" i="16"/>
  <c r="CC24" i="16" s="1"/>
  <c r="O9" i="16"/>
  <c r="CA9" i="16" s="1"/>
  <c r="K47" i="15"/>
  <c r="BW47" i="15" s="1"/>
  <c r="P41" i="16"/>
  <c r="CB41" i="16" s="1"/>
  <c r="P41" i="15"/>
  <c r="CB41" i="15" s="1"/>
  <c r="K42" i="15"/>
  <c r="BW42" i="15" s="1"/>
  <c r="O9" i="15"/>
  <c r="CA9" i="15" s="1"/>
  <c r="Q24" i="15"/>
  <c r="CC24" i="15" s="1"/>
  <c r="N11" i="15"/>
  <c r="BZ11" i="15" s="1"/>
  <c r="N43" i="15"/>
  <c r="O54" i="15"/>
  <c r="CA54" i="15" s="1"/>
  <c r="P34" i="16"/>
  <c r="CB34" i="16" s="1"/>
  <c r="P33" i="16"/>
  <c r="P34" i="15"/>
  <c r="CB34" i="15" s="1"/>
  <c r="P33" i="15"/>
  <c r="N60" i="16"/>
  <c r="BZ60" i="16" s="1"/>
  <c r="N60" i="15"/>
  <c r="BZ60" i="15" s="1"/>
  <c r="O40" i="15"/>
  <c r="O35" i="16"/>
  <c r="CA35" i="16" s="1"/>
  <c r="O40" i="16"/>
  <c r="L47" i="16"/>
  <c r="BX47" i="16" s="1"/>
  <c r="N43" i="16"/>
  <c r="O35" i="15"/>
  <c r="CA35" i="15" s="1"/>
  <c r="Q32" i="15"/>
  <c r="CC32" i="15" s="1"/>
  <c r="O54" i="16"/>
  <c r="CA54" i="16" s="1"/>
  <c r="M47" i="15"/>
  <c r="BY47" i="15" s="1"/>
  <c r="Q7" i="15"/>
  <c r="CC7" i="15" s="1"/>
  <c r="Q32" i="16"/>
  <c r="CC32" i="16" s="1"/>
  <c r="P25" i="15"/>
  <c r="CB25" i="15" s="1"/>
  <c r="P17" i="15"/>
  <c r="CB17" i="15" s="1"/>
  <c r="O21" i="15"/>
  <c r="CA21" i="15" s="1"/>
  <c r="P20" i="15"/>
  <c r="CB20" i="15" s="1"/>
  <c r="O21" i="16"/>
  <c r="CA21" i="16" s="1"/>
  <c r="P8" i="16"/>
  <c r="CB8" i="16" s="1"/>
  <c r="P20" i="16"/>
  <c r="CB20" i="16" s="1"/>
  <c r="P25" i="16"/>
  <c r="CB25" i="16" s="1"/>
  <c r="N13" i="15"/>
  <c r="BZ13" i="15" s="1"/>
  <c r="O10" i="16"/>
  <c r="CA10" i="16" s="1"/>
  <c r="R22" i="15"/>
  <c r="CD22" i="15" s="1"/>
  <c r="Q23" i="15"/>
  <c r="CC23" i="15" s="1"/>
  <c r="R14" i="15"/>
  <c r="CD14" i="15" s="1"/>
  <c r="Q18" i="15"/>
  <c r="CC18" i="15" s="1"/>
  <c r="Q15" i="15"/>
  <c r="CC15" i="15" s="1"/>
  <c r="Q19" i="15"/>
  <c r="Q16" i="15"/>
  <c r="CC16" i="15" s="1"/>
  <c r="P17" i="16"/>
  <c r="CB17" i="16" s="1"/>
  <c r="N10" i="16"/>
  <c r="BZ10" i="16" s="1"/>
  <c r="Q7" i="16"/>
  <c r="CC7" i="16" s="1"/>
  <c r="R6" i="16"/>
  <c r="CD6" i="16" s="1"/>
  <c r="Q18" i="16"/>
  <c r="CC18" i="16" s="1"/>
  <c r="Q15" i="16"/>
  <c r="CC15" i="16" s="1"/>
  <c r="Q19" i="16"/>
  <c r="Q16" i="16"/>
  <c r="CC16" i="16" s="1"/>
  <c r="R14" i="16"/>
  <c r="CD14" i="16" s="1"/>
  <c r="R6" i="15"/>
  <c r="CD6" i="15" s="1"/>
  <c r="Q23" i="16"/>
  <c r="CC23" i="16" s="1"/>
  <c r="R22" i="16"/>
  <c r="CD22" i="16" s="1"/>
  <c r="P8" i="15"/>
  <c r="CB8" i="15" s="1"/>
  <c r="M42" i="15" l="1"/>
  <c r="BY42" i="15" s="1"/>
  <c r="M39" i="15"/>
  <c r="BY39" i="15" s="1"/>
  <c r="BY216" i="16"/>
  <c r="CA40" i="15"/>
  <c r="CB217" i="15"/>
  <c r="N216" i="15"/>
  <c r="BZ43" i="15"/>
  <c r="N216" i="16"/>
  <c r="BZ43" i="16"/>
  <c r="BY216" i="15"/>
  <c r="Q217" i="16"/>
  <c r="CC19" i="16"/>
  <c r="Q217" i="15"/>
  <c r="CC19" i="15"/>
  <c r="M13" i="16"/>
  <c r="BY13" i="16" s="1"/>
  <c r="M11" i="16"/>
  <c r="BY11" i="16" s="1"/>
  <c r="CB217" i="16"/>
  <c r="P215" i="15"/>
  <c r="CB33" i="15"/>
  <c r="CB215" i="15" s="1"/>
  <c r="CA40" i="16"/>
  <c r="P215" i="16"/>
  <c r="CB33" i="16"/>
  <c r="CB215" i="16" s="1"/>
  <c r="Q41" i="16"/>
  <c r="CC41" i="16" s="1"/>
  <c r="N11" i="16"/>
  <c r="BZ11" i="16" s="1"/>
  <c r="R24" i="15"/>
  <c r="CD24" i="15" s="1"/>
  <c r="M39" i="16"/>
  <c r="BY39" i="16" s="1"/>
  <c r="O10" i="15"/>
  <c r="CA10" i="15" s="1"/>
  <c r="Q41" i="15"/>
  <c r="CC41" i="15" s="1"/>
  <c r="R24" i="16"/>
  <c r="CD24" i="16" s="1"/>
  <c r="O11" i="16"/>
  <c r="CA11" i="16" s="1"/>
  <c r="L42" i="16"/>
  <c r="BX42" i="16" s="1"/>
  <c r="O43" i="15"/>
  <c r="P54" i="15"/>
  <c r="CB54" i="15" s="1"/>
  <c r="Q34" i="15"/>
  <c r="CC34" i="15" s="1"/>
  <c r="Q33" i="15"/>
  <c r="Q33" i="16"/>
  <c r="Q34" i="16"/>
  <c r="CC34" i="16" s="1"/>
  <c r="O60" i="16"/>
  <c r="CA60" i="16" s="1"/>
  <c r="P35" i="16"/>
  <c r="CB35" i="16" s="1"/>
  <c r="P40" i="16"/>
  <c r="P40" i="15"/>
  <c r="P35" i="15"/>
  <c r="CB35" i="15" s="1"/>
  <c r="R32" i="15"/>
  <c r="CD32" i="15" s="1"/>
  <c r="M47" i="16"/>
  <c r="BY47" i="16" s="1"/>
  <c r="O43" i="16"/>
  <c r="O60" i="15"/>
  <c r="CA60" i="15" s="1"/>
  <c r="P54" i="16"/>
  <c r="CB54" i="16" s="1"/>
  <c r="N47" i="15"/>
  <c r="BZ47" i="15" s="1"/>
  <c r="R7" i="15"/>
  <c r="CD7" i="15" s="1"/>
  <c r="R32" i="16"/>
  <c r="CD32" i="16" s="1"/>
  <c r="P21" i="16"/>
  <c r="CB21" i="16" s="1"/>
  <c r="Q25" i="15"/>
  <c r="CC25" i="15" s="1"/>
  <c r="Q17" i="15"/>
  <c r="CC17" i="15" s="1"/>
  <c r="Q25" i="16"/>
  <c r="CC25" i="16" s="1"/>
  <c r="Q17" i="16"/>
  <c r="CC17" i="16" s="1"/>
  <c r="P21" i="15"/>
  <c r="CB21" i="15" s="1"/>
  <c r="S6" i="16"/>
  <c r="CE6" i="16" s="1"/>
  <c r="R7" i="16"/>
  <c r="CD7" i="16" s="1"/>
  <c r="O13" i="16"/>
  <c r="CA13" i="16" s="1"/>
  <c r="P9" i="15"/>
  <c r="CB9" i="15" s="1"/>
  <c r="R19" i="16"/>
  <c r="R16" i="16"/>
  <c r="CD16" i="16" s="1"/>
  <c r="R18" i="16"/>
  <c r="CD18" i="16" s="1"/>
  <c r="R15" i="16"/>
  <c r="CD15" i="16" s="1"/>
  <c r="S14" i="16"/>
  <c r="CE14" i="16" s="1"/>
  <c r="Q20" i="16"/>
  <c r="CC20" i="16" s="1"/>
  <c r="N13" i="16"/>
  <c r="BZ13" i="16" s="1"/>
  <c r="Q20" i="15"/>
  <c r="CC20" i="15" s="1"/>
  <c r="R23" i="16"/>
  <c r="CD23" i="16" s="1"/>
  <c r="S22" i="16"/>
  <c r="CE22" i="16" s="1"/>
  <c r="S6" i="15"/>
  <c r="CE6" i="15" s="1"/>
  <c r="Q8" i="15"/>
  <c r="CC8" i="15" s="1"/>
  <c r="Q8" i="16"/>
  <c r="CC8" i="16" s="1"/>
  <c r="S14" i="15"/>
  <c r="CE14" i="15" s="1"/>
  <c r="R18" i="15"/>
  <c r="CD18" i="15" s="1"/>
  <c r="R16" i="15"/>
  <c r="CD16" i="15" s="1"/>
  <c r="R19" i="15"/>
  <c r="R15" i="15"/>
  <c r="CD15" i="15" s="1"/>
  <c r="S22" i="15"/>
  <c r="CE22" i="15" s="1"/>
  <c r="R23" i="15"/>
  <c r="CD23" i="15" s="1"/>
  <c r="CB40" i="15" l="1"/>
  <c r="P10" i="16"/>
  <c r="CB10" i="16" s="1"/>
  <c r="P9" i="16"/>
  <c r="CB9" i="16" s="1"/>
  <c r="CB40" i="16"/>
  <c r="N42" i="15"/>
  <c r="BZ42" i="15" s="1"/>
  <c r="N39" i="15"/>
  <c r="BZ39" i="15" s="1"/>
  <c r="BZ216" i="15"/>
  <c r="O216" i="16"/>
  <c r="CA43" i="16"/>
  <c r="O216" i="15"/>
  <c r="CA43" i="15"/>
  <c r="R217" i="16"/>
  <c r="CD19" i="16"/>
  <c r="CC217" i="15"/>
  <c r="R217" i="15"/>
  <c r="CD19" i="15"/>
  <c r="Q215" i="16"/>
  <c r="CC33" i="16"/>
  <c r="CC215" i="16" s="1"/>
  <c r="Q215" i="15"/>
  <c r="CC33" i="15"/>
  <c r="CC215" i="15" s="1"/>
  <c r="CC217" i="16"/>
  <c r="BZ216" i="16"/>
  <c r="R41" i="16"/>
  <c r="CD41" i="16" s="1"/>
  <c r="N39" i="16"/>
  <c r="BZ39" i="16" s="1"/>
  <c r="O39" i="16"/>
  <c r="CA39" i="16" s="1"/>
  <c r="R41" i="15"/>
  <c r="CD41" i="15" s="1"/>
  <c r="P11" i="16"/>
  <c r="CB11" i="16" s="1"/>
  <c r="S24" i="16"/>
  <c r="CE24" i="16" s="1"/>
  <c r="S24" i="15"/>
  <c r="CE24" i="15" s="1"/>
  <c r="O11" i="15"/>
  <c r="CA11" i="15" s="1"/>
  <c r="Q54" i="15"/>
  <c r="CC54" i="15" s="1"/>
  <c r="P43" i="15"/>
  <c r="R33" i="15"/>
  <c r="R34" i="15"/>
  <c r="CD34" i="15" s="1"/>
  <c r="R33" i="16"/>
  <c r="R34" i="16"/>
  <c r="CD34" i="16" s="1"/>
  <c r="P60" i="15"/>
  <c r="CB60" i="15" s="1"/>
  <c r="Q40" i="15"/>
  <c r="Q40" i="16"/>
  <c r="Q35" i="16"/>
  <c r="CC35" i="16" s="1"/>
  <c r="P60" i="16"/>
  <c r="CB60" i="16" s="1"/>
  <c r="Q35" i="15"/>
  <c r="CC35" i="15" s="1"/>
  <c r="S32" i="15"/>
  <c r="CE32" i="15" s="1"/>
  <c r="P43" i="16"/>
  <c r="N47" i="16"/>
  <c r="BZ47" i="16" s="1"/>
  <c r="O47" i="16"/>
  <c r="CA47" i="16" s="1"/>
  <c r="Q54" i="16"/>
  <c r="CC54" i="16" s="1"/>
  <c r="S7" i="15"/>
  <c r="CE7" i="15" s="1"/>
  <c r="S32" i="16"/>
  <c r="CE32" i="16" s="1"/>
  <c r="R25" i="15"/>
  <c r="CD25" i="15" s="1"/>
  <c r="R8" i="16"/>
  <c r="CD8" i="16" s="1"/>
  <c r="R20" i="15"/>
  <c r="CD20" i="15" s="1"/>
  <c r="Q21" i="16"/>
  <c r="CC21" i="16" s="1"/>
  <c r="R25" i="16"/>
  <c r="CD25" i="16" s="1"/>
  <c r="R20" i="16"/>
  <c r="CD20" i="16" s="1"/>
  <c r="R17" i="16"/>
  <c r="CD17" i="16" s="1"/>
  <c r="P13" i="16"/>
  <c r="CB13" i="16" s="1"/>
  <c r="T22" i="15"/>
  <c r="CF22" i="15" s="1"/>
  <c r="S23" i="15"/>
  <c r="CE23" i="15" s="1"/>
  <c r="Q9" i="15"/>
  <c r="CC9" i="15" s="1"/>
  <c r="T6" i="15"/>
  <c r="CF6" i="15" s="1"/>
  <c r="P10" i="15"/>
  <c r="CB10" i="15" s="1"/>
  <c r="R17" i="15"/>
  <c r="CD17" i="15" s="1"/>
  <c r="T6" i="16"/>
  <c r="CF6" i="16" s="1"/>
  <c r="S7" i="16"/>
  <c r="CE7" i="16" s="1"/>
  <c r="T14" i="15"/>
  <c r="CF14" i="15" s="1"/>
  <c r="S19" i="15"/>
  <c r="S16" i="15"/>
  <c r="CE16" i="15" s="1"/>
  <c r="S15" i="15"/>
  <c r="CE15" i="15" s="1"/>
  <c r="S18" i="15"/>
  <c r="CE18" i="15" s="1"/>
  <c r="Q9" i="16"/>
  <c r="CC9" i="16" s="1"/>
  <c r="R8" i="15"/>
  <c r="CD8" i="15" s="1"/>
  <c r="S23" i="16"/>
  <c r="CE23" i="16" s="1"/>
  <c r="T22" i="16"/>
  <c r="CF22" i="16" s="1"/>
  <c r="S19" i="16"/>
  <c r="S16" i="16"/>
  <c r="CE16" i="16" s="1"/>
  <c r="S15" i="16"/>
  <c r="CE15" i="16" s="1"/>
  <c r="S18" i="16"/>
  <c r="CE18" i="16" s="1"/>
  <c r="T14" i="16"/>
  <c r="CF14" i="16" s="1"/>
  <c r="Q21" i="15"/>
  <c r="CC21" i="15" s="1"/>
  <c r="R215" i="16" l="1"/>
  <c r="CD33" i="16"/>
  <c r="CD215" i="16" s="1"/>
  <c r="CD217" i="15"/>
  <c r="CC40" i="16"/>
  <c r="R215" i="15"/>
  <c r="CD33" i="15"/>
  <c r="CD215" i="15" s="1"/>
  <c r="M42" i="16"/>
  <c r="BY42" i="16" s="1"/>
  <c r="CA216" i="15"/>
  <c r="CC40" i="15"/>
  <c r="P216" i="15"/>
  <c r="CB43" i="15"/>
  <c r="S217" i="16"/>
  <c r="CE19" i="16"/>
  <c r="S217" i="15"/>
  <c r="CE19" i="15"/>
  <c r="P216" i="16"/>
  <c r="CB43" i="16"/>
  <c r="CD217" i="16"/>
  <c r="CA216" i="16"/>
  <c r="P11" i="15"/>
  <c r="CB11" i="15" s="1"/>
  <c r="S41" i="15"/>
  <c r="CE41" i="15" s="1"/>
  <c r="R9" i="16"/>
  <c r="CD9" i="16" s="1"/>
  <c r="T24" i="16"/>
  <c r="CF24" i="16" s="1"/>
  <c r="T24" i="15"/>
  <c r="CF24" i="15" s="1"/>
  <c r="O13" i="15"/>
  <c r="CA13" i="15" s="1"/>
  <c r="O39" i="15"/>
  <c r="CA39" i="15" s="1"/>
  <c r="S41" i="16"/>
  <c r="CE41" i="16" s="1"/>
  <c r="P39" i="16"/>
  <c r="CB39" i="16" s="1"/>
  <c r="O42" i="16"/>
  <c r="CA42" i="16" s="1"/>
  <c r="R54" i="15"/>
  <c r="CD54" i="15" s="1"/>
  <c r="S34" i="16"/>
  <c r="CE34" i="16" s="1"/>
  <c r="S33" i="16"/>
  <c r="Q43" i="15"/>
  <c r="S33" i="15"/>
  <c r="S34" i="15"/>
  <c r="CE34" i="15" s="1"/>
  <c r="Q60" i="16"/>
  <c r="CC60" i="16" s="1"/>
  <c r="R35" i="16"/>
  <c r="CD35" i="16" s="1"/>
  <c r="R40" i="15"/>
  <c r="R40" i="16"/>
  <c r="Q60" i="15"/>
  <c r="CC60" i="15" s="1"/>
  <c r="R35" i="15"/>
  <c r="CD35" i="15" s="1"/>
  <c r="T32" i="15"/>
  <c r="CF32" i="15" s="1"/>
  <c r="R54" i="16"/>
  <c r="CD54" i="16" s="1"/>
  <c r="P47" i="16"/>
  <c r="CB47" i="16" s="1"/>
  <c r="Q43" i="16"/>
  <c r="T7" i="15"/>
  <c r="CF7" i="15" s="1"/>
  <c r="T32" i="16"/>
  <c r="CF32" i="16" s="1"/>
  <c r="S25" i="16"/>
  <c r="CE25" i="16" s="1"/>
  <c r="R21" i="16"/>
  <c r="CD21" i="16" s="1"/>
  <c r="S20" i="16"/>
  <c r="CE20" i="16" s="1"/>
  <c r="S17" i="16"/>
  <c r="CE17" i="16" s="1"/>
  <c r="R21" i="15"/>
  <c r="CD21" i="15" s="1"/>
  <c r="S20" i="15"/>
  <c r="CE20" i="15" s="1"/>
  <c r="S17" i="15"/>
  <c r="CE17" i="15" s="1"/>
  <c r="S8" i="15"/>
  <c r="CE8" i="15" s="1"/>
  <c r="S25" i="15"/>
  <c r="CE25" i="15" s="1"/>
  <c r="P13" i="15"/>
  <c r="CB13" i="15" s="1"/>
  <c r="R9" i="15"/>
  <c r="CD9" i="15" s="1"/>
  <c r="Q10" i="15"/>
  <c r="CC10" i="15" s="1"/>
  <c r="Q10" i="16"/>
  <c r="CC10" i="16" s="1"/>
  <c r="U14" i="15"/>
  <c r="CG14" i="15" s="1"/>
  <c r="T19" i="15"/>
  <c r="T16" i="15"/>
  <c r="CF16" i="15" s="1"/>
  <c r="T18" i="15"/>
  <c r="CF18" i="15" s="1"/>
  <c r="T15" i="15"/>
  <c r="CF15" i="15" s="1"/>
  <c r="T23" i="16"/>
  <c r="CF23" i="16" s="1"/>
  <c r="U22" i="16"/>
  <c r="CG22" i="16" s="1"/>
  <c r="U6" i="16"/>
  <c r="CG6" i="16" s="1"/>
  <c r="T7" i="16"/>
  <c r="CF7" i="16" s="1"/>
  <c r="U22" i="15"/>
  <c r="CG22" i="15" s="1"/>
  <c r="T23" i="15"/>
  <c r="CF23" i="15" s="1"/>
  <c r="T18" i="16"/>
  <c r="CF18" i="16" s="1"/>
  <c r="T15" i="16"/>
  <c r="CF15" i="16" s="1"/>
  <c r="T19" i="16"/>
  <c r="T16" i="16"/>
  <c r="CF16" i="16" s="1"/>
  <c r="U14" i="16"/>
  <c r="CG14" i="16" s="1"/>
  <c r="S8" i="16"/>
  <c r="CE8" i="16" s="1"/>
  <c r="U6" i="15"/>
  <c r="CG6" i="15" s="1"/>
  <c r="CB216" i="16" l="1"/>
  <c r="T217" i="16"/>
  <c r="CF19" i="16"/>
  <c r="Q216" i="16"/>
  <c r="CC43" i="16"/>
  <c r="N42" i="16"/>
  <c r="BZ42" i="16" s="1"/>
  <c r="CE217" i="15"/>
  <c r="CB216" i="15"/>
  <c r="S215" i="15"/>
  <c r="CE33" i="15"/>
  <c r="CE215" i="15" s="1"/>
  <c r="CD40" i="16"/>
  <c r="Q216" i="15"/>
  <c r="CC43" i="15"/>
  <c r="CE217" i="16"/>
  <c r="T217" i="15"/>
  <c r="CF19" i="15"/>
  <c r="CD40" i="15"/>
  <c r="S215" i="16"/>
  <c r="CE33" i="16"/>
  <c r="CE215" i="16" s="1"/>
  <c r="S9" i="15"/>
  <c r="CE9" i="15" s="1"/>
  <c r="T41" i="16"/>
  <c r="CF41" i="16" s="1"/>
  <c r="U24" i="15"/>
  <c r="CG24" i="15" s="1"/>
  <c r="R10" i="16"/>
  <c r="CD10" i="16" s="1"/>
  <c r="O42" i="15"/>
  <c r="CA42" i="15" s="1"/>
  <c r="U24" i="16"/>
  <c r="CG24" i="16" s="1"/>
  <c r="Q11" i="16"/>
  <c r="CC11" i="16" s="1"/>
  <c r="T41" i="15"/>
  <c r="CF41" i="15" s="1"/>
  <c r="O47" i="15"/>
  <c r="CA47" i="15" s="1"/>
  <c r="Q11" i="15"/>
  <c r="CC11" i="15" s="1"/>
  <c r="P42" i="16"/>
  <c r="CB42" i="16" s="1"/>
  <c r="T34" i="15"/>
  <c r="CF34" i="15" s="1"/>
  <c r="T33" i="15"/>
  <c r="R43" i="15"/>
  <c r="S54" i="15"/>
  <c r="CE54" i="15" s="1"/>
  <c r="T34" i="16"/>
  <c r="CF34" i="16" s="1"/>
  <c r="T33" i="16"/>
  <c r="R60" i="16"/>
  <c r="CD60" i="16" s="1"/>
  <c r="S40" i="16"/>
  <c r="S35" i="15"/>
  <c r="CE35" i="15" s="1"/>
  <c r="R60" i="15"/>
  <c r="CD60" i="15" s="1"/>
  <c r="S35" i="16"/>
  <c r="CE35" i="16" s="1"/>
  <c r="S40" i="15"/>
  <c r="R43" i="16"/>
  <c r="S54" i="16"/>
  <c r="CE54" i="16" s="1"/>
  <c r="U32" i="15"/>
  <c r="CG32" i="15" s="1"/>
  <c r="P47" i="15"/>
  <c r="CB47" i="15" s="1"/>
  <c r="U7" i="15"/>
  <c r="CG7" i="15" s="1"/>
  <c r="U32" i="16"/>
  <c r="CG32" i="16" s="1"/>
  <c r="T20" i="16"/>
  <c r="CF20" i="16" s="1"/>
  <c r="T25" i="15"/>
  <c r="CF25" i="15" s="1"/>
  <c r="S21" i="15"/>
  <c r="CE21" i="15" s="1"/>
  <c r="S21" i="16"/>
  <c r="CE21" i="16" s="1"/>
  <c r="T17" i="15"/>
  <c r="CF17" i="15" s="1"/>
  <c r="T8" i="15"/>
  <c r="CF8" i="15" s="1"/>
  <c r="T17" i="16"/>
  <c r="CF17" i="16" s="1"/>
  <c r="T25" i="16"/>
  <c r="CF25" i="16" s="1"/>
  <c r="T8" i="16"/>
  <c r="CF8" i="16" s="1"/>
  <c r="U23" i="16"/>
  <c r="CG23" i="16" s="1"/>
  <c r="V22" i="16"/>
  <c r="CH22" i="16" s="1"/>
  <c r="Q13" i="16"/>
  <c r="CC13" i="16" s="1"/>
  <c r="U18" i="16"/>
  <c r="CG18" i="16" s="1"/>
  <c r="U15" i="16"/>
  <c r="CG15" i="16" s="1"/>
  <c r="U16" i="16"/>
  <c r="CG16" i="16" s="1"/>
  <c r="U19" i="16"/>
  <c r="V14" i="16"/>
  <c r="CH14" i="16" s="1"/>
  <c r="V22" i="15"/>
  <c r="CH22" i="15" s="1"/>
  <c r="U23" i="15"/>
  <c r="CG23" i="15" s="1"/>
  <c r="V14" i="15"/>
  <c r="CH14" i="15" s="1"/>
  <c r="U18" i="15"/>
  <c r="CG18" i="15" s="1"/>
  <c r="U15" i="15"/>
  <c r="CG15" i="15" s="1"/>
  <c r="U16" i="15"/>
  <c r="CG16" i="15" s="1"/>
  <c r="U19" i="15"/>
  <c r="V6" i="15"/>
  <c r="CH6" i="15" s="1"/>
  <c r="T20" i="15"/>
  <c r="CF20" i="15" s="1"/>
  <c r="Q13" i="15"/>
  <c r="CC13" i="15" s="1"/>
  <c r="R10" i="15"/>
  <c r="CD10" i="15" s="1"/>
  <c r="S9" i="16"/>
  <c r="CE9" i="16" s="1"/>
  <c r="U7" i="16"/>
  <c r="CG7" i="16" s="1"/>
  <c r="V6" i="16"/>
  <c r="CH6" i="16" s="1"/>
  <c r="CE40" i="15" l="1"/>
  <c r="T215" i="16"/>
  <c r="CF33" i="16"/>
  <c r="CF215" i="16" s="1"/>
  <c r="CF217" i="15"/>
  <c r="CF217" i="16"/>
  <c r="U217" i="16"/>
  <c r="CG19" i="16"/>
  <c r="U217" i="15"/>
  <c r="CG19" i="15"/>
  <c r="R216" i="15"/>
  <c r="CD43" i="15"/>
  <c r="P42" i="15"/>
  <c r="CB42" i="15" s="1"/>
  <c r="P39" i="15"/>
  <c r="CB39" i="15" s="1"/>
  <c r="CE40" i="16"/>
  <c r="T215" i="15"/>
  <c r="CF33" i="15"/>
  <c r="CF215" i="15" s="1"/>
  <c r="R216" i="16"/>
  <c r="CD43" i="16"/>
  <c r="CC216" i="15"/>
  <c r="CC216" i="16"/>
  <c r="Q39" i="15"/>
  <c r="CC39" i="15" s="1"/>
  <c r="U41" i="16"/>
  <c r="CG41" i="16" s="1"/>
  <c r="R11" i="15"/>
  <c r="CD11" i="15" s="1"/>
  <c r="T9" i="15"/>
  <c r="CF9" i="15" s="1"/>
  <c r="R11" i="16"/>
  <c r="CD11" i="16" s="1"/>
  <c r="V24" i="16"/>
  <c r="CH24" i="16" s="1"/>
  <c r="V24" i="15"/>
  <c r="CH24" i="15" s="1"/>
  <c r="U41" i="15"/>
  <c r="CG41" i="15" s="1"/>
  <c r="Q39" i="16"/>
  <c r="CC39" i="16" s="1"/>
  <c r="S10" i="15"/>
  <c r="CE10" i="15" s="1"/>
  <c r="T9" i="16"/>
  <c r="CF9" i="16" s="1"/>
  <c r="U34" i="15"/>
  <c r="CG34" i="15" s="1"/>
  <c r="U33" i="15"/>
  <c r="T54" i="15"/>
  <c r="CF54" i="15" s="1"/>
  <c r="S43" i="15"/>
  <c r="U33" i="16"/>
  <c r="U34" i="16"/>
  <c r="CG34" i="16" s="1"/>
  <c r="S60" i="15"/>
  <c r="CE60" i="15" s="1"/>
  <c r="T40" i="16"/>
  <c r="T40" i="15"/>
  <c r="S60" i="16"/>
  <c r="CE60" i="16" s="1"/>
  <c r="T35" i="16"/>
  <c r="CF35" i="16" s="1"/>
  <c r="T21" i="16"/>
  <c r="CF21" i="16" s="1"/>
  <c r="Q47" i="16"/>
  <c r="CC47" i="16" s="1"/>
  <c r="T54" i="16"/>
  <c r="CF54" i="16" s="1"/>
  <c r="S43" i="16"/>
  <c r="V32" i="15"/>
  <c r="CH32" i="15" s="1"/>
  <c r="T35" i="15"/>
  <c r="CF35" i="15" s="1"/>
  <c r="V32" i="16"/>
  <c r="CH32" i="16" s="1"/>
  <c r="Q47" i="15"/>
  <c r="CC47" i="15" s="1"/>
  <c r="V7" i="15"/>
  <c r="CH7" i="15" s="1"/>
  <c r="Q42" i="15"/>
  <c r="CC42" i="15" s="1"/>
  <c r="U20" i="16"/>
  <c r="CG20" i="16" s="1"/>
  <c r="U25" i="15"/>
  <c r="CG25" i="15" s="1"/>
  <c r="U20" i="15"/>
  <c r="CG20" i="15" s="1"/>
  <c r="U8" i="16"/>
  <c r="CG8" i="16" s="1"/>
  <c r="U25" i="16"/>
  <c r="CG25" i="16" s="1"/>
  <c r="V7" i="16"/>
  <c r="CH7" i="16" s="1"/>
  <c r="W6" i="16"/>
  <c r="CI6" i="16" s="1"/>
  <c r="S10" i="16"/>
  <c r="CE10" i="16" s="1"/>
  <c r="W6" i="15"/>
  <c r="CI6" i="15" s="1"/>
  <c r="T10" i="16"/>
  <c r="CF10" i="16" s="1"/>
  <c r="W22" i="15"/>
  <c r="CI22" i="15" s="1"/>
  <c r="V23" i="15"/>
  <c r="CH23" i="15" s="1"/>
  <c r="V23" i="16"/>
  <c r="CH23" i="16" s="1"/>
  <c r="W22" i="16"/>
  <c r="CI22" i="16" s="1"/>
  <c r="T21" i="15"/>
  <c r="CF21" i="15" s="1"/>
  <c r="U17" i="15"/>
  <c r="CG17" i="15" s="1"/>
  <c r="U17" i="16"/>
  <c r="CG17" i="16" s="1"/>
  <c r="V19" i="16"/>
  <c r="V16" i="16"/>
  <c r="CH16" i="16" s="1"/>
  <c r="V15" i="16"/>
  <c r="CH15" i="16" s="1"/>
  <c r="V18" i="16"/>
  <c r="CH18" i="16" s="1"/>
  <c r="W14" i="16"/>
  <c r="CI14" i="16" s="1"/>
  <c r="U8" i="15"/>
  <c r="CG8" i="15" s="1"/>
  <c r="W14" i="15"/>
  <c r="CI14" i="15" s="1"/>
  <c r="V18" i="15"/>
  <c r="CH18" i="15" s="1"/>
  <c r="V19" i="15"/>
  <c r="V15" i="15"/>
  <c r="CH15" i="15" s="1"/>
  <c r="V16" i="15"/>
  <c r="CH16" i="15" s="1"/>
  <c r="CD216" i="16" l="1"/>
  <c r="S216" i="16"/>
  <c r="CE43" i="16"/>
  <c r="S216" i="15"/>
  <c r="CE43" i="15"/>
  <c r="CF40" i="15"/>
  <c r="CF40" i="16"/>
  <c r="U215" i="15"/>
  <c r="CG33" i="15"/>
  <c r="CG215" i="15" s="1"/>
  <c r="CG217" i="16"/>
  <c r="V217" i="15"/>
  <c r="CH19" i="15"/>
  <c r="CD216" i="15"/>
  <c r="V217" i="16"/>
  <c r="CH19" i="16"/>
  <c r="U215" i="16"/>
  <c r="CG33" i="16"/>
  <c r="CG215" i="16" s="1"/>
  <c r="CG217" i="15"/>
  <c r="R39" i="15"/>
  <c r="CD39" i="15" s="1"/>
  <c r="U9" i="16"/>
  <c r="CG9" i="16" s="1"/>
  <c r="V41" i="15"/>
  <c r="CH41" i="15" s="1"/>
  <c r="R39" i="16"/>
  <c r="CD39" i="16" s="1"/>
  <c r="R13" i="16"/>
  <c r="CD13" i="16" s="1"/>
  <c r="W24" i="15"/>
  <c r="CI24" i="15" s="1"/>
  <c r="W24" i="16"/>
  <c r="CI24" i="16" s="1"/>
  <c r="T11" i="16"/>
  <c r="CF11" i="16" s="1"/>
  <c r="T10" i="15"/>
  <c r="CF10" i="15" s="1"/>
  <c r="S11" i="15"/>
  <c r="CE11" i="15" s="1"/>
  <c r="V41" i="16"/>
  <c r="CH41" i="16" s="1"/>
  <c r="S11" i="16"/>
  <c r="CE11" i="16" s="1"/>
  <c r="U54" i="15"/>
  <c r="CG54" i="15" s="1"/>
  <c r="V33" i="15"/>
  <c r="V34" i="15"/>
  <c r="CH34" i="15" s="1"/>
  <c r="T43" i="15"/>
  <c r="V33" i="16"/>
  <c r="V34" i="16"/>
  <c r="CH34" i="16" s="1"/>
  <c r="T60" i="16"/>
  <c r="CF60" i="16" s="1"/>
  <c r="U40" i="16"/>
  <c r="T43" i="16"/>
  <c r="U35" i="16"/>
  <c r="CG35" i="16" s="1"/>
  <c r="U35" i="15"/>
  <c r="CG35" i="15" s="1"/>
  <c r="U40" i="15"/>
  <c r="W32" i="15"/>
  <c r="CI32" i="15" s="1"/>
  <c r="U54" i="16"/>
  <c r="CG54" i="16" s="1"/>
  <c r="T60" i="15"/>
  <c r="CF60" i="15" s="1"/>
  <c r="R47" i="15"/>
  <c r="CD47" i="15" s="1"/>
  <c r="R42" i="15"/>
  <c r="CD42" i="15" s="1"/>
  <c r="W7" i="15"/>
  <c r="CI7" i="15" s="1"/>
  <c r="W32" i="16"/>
  <c r="CI32" i="16" s="1"/>
  <c r="U21" i="16"/>
  <c r="CG21" i="16" s="1"/>
  <c r="U21" i="15"/>
  <c r="CG21" i="15" s="1"/>
  <c r="V8" i="15"/>
  <c r="CH8" i="15" s="1"/>
  <c r="V8" i="16"/>
  <c r="CH8" i="16" s="1"/>
  <c r="V25" i="15"/>
  <c r="CH25" i="15" s="1"/>
  <c r="V25" i="16"/>
  <c r="CH25" i="16" s="1"/>
  <c r="V17" i="16"/>
  <c r="CH17" i="16" s="1"/>
  <c r="S13" i="16"/>
  <c r="CE13" i="16" s="1"/>
  <c r="X14" i="15"/>
  <c r="CJ14" i="15" s="1"/>
  <c r="W19" i="15"/>
  <c r="W16" i="15"/>
  <c r="CI16" i="15" s="1"/>
  <c r="W18" i="15"/>
  <c r="CI18" i="15" s="1"/>
  <c r="W15" i="15"/>
  <c r="CI15" i="15" s="1"/>
  <c r="W23" i="16"/>
  <c r="CI23" i="16" s="1"/>
  <c r="X22" i="16"/>
  <c r="CJ22" i="16" s="1"/>
  <c r="V17" i="15"/>
  <c r="CH17" i="15" s="1"/>
  <c r="U9" i="15"/>
  <c r="CG9" i="15" s="1"/>
  <c r="X6" i="15"/>
  <c r="CJ6" i="15" s="1"/>
  <c r="W19" i="16"/>
  <c r="W16" i="16"/>
  <c r="CI16" i="16" s="1"/>
  <c r="W18" i="16"/>
  <c r="CI18" i="16" s="1"/>
  <c r="W15" i="16"/>
  <c r="CI15" i="16" s="1"/>
  <c r="X14" i="16"/>
  <c r="CJ14" i="16" s="1"/>
  <c r="U10" i="16"/>
  <c r="CG10" i="16" s="1"/>
  <c r="T13" i="16"/>
  <c r="CF13" i="16" s="1"/>
  <c r="W7" i="16"/>
  <c r="CI7" i="16" s="1"/>
  <c r="X6" i="16"/>
  <c r="CJ6" i="16" s="1"/>
  <c r="X22" i="15"/>
  <c r="CJ22" i="15" s="1"/>
  <c r="W23" i="15"/>
  <c r="CI23" i="15" s="1"/>
  <c r="V20" i="15"/>
  <c r="CH20" i="15" s="1"/>
  <c r="V20" i="16"/>
  <c r="CH20" i="16" s="1"/>
  <c r="T216" i="16" l="1"/>
  <c r="CF43" i="16"/>
  <c r="T216" i="15"/>
  <c r="CF43" i="15"/>
  <c r="CH217" i="15"/>
  <c r="CG40" i="16"/>
  <c r="CH217" i="16"/>
  <c r="V215" i="15"/>
  <c r="CH33" i="15"/>
  <c r="CH215" i="15" s="1"/>
  <c r="CE216" i="16"/>
  <c r="W217" i="16"/>
  <c r="CI19" i="16"/>
  <c r="Q42" i="16"/>
  <c r="CC42" i="16" s="1"/>
  <c r="W217" i="15"/>
  <c r="CI19" i="15"/>
  <c r="CG40" i="15"/>
  <c r="V215" i="16"/>
  <c r="CH33" i="16"/>
  <c r="CH215" i="16" s="1"/>
  <c r="R13" i="15"/>
  <c r="CD13" i="15" s="1"/>
  <c r="CE216" i="15"/>
  <c r="W41" i="16"/>
  <c r="CI41" i="16" s="1"/>
  <c r="U10" i="15"/>
  <c r="CG10" i="15" s="1"/>
  <c r="U11" i="16"/>
  <c r="CG11" i="16" s="1"/>
  <c r="S13" i="15"/>
  <c r="CE13" i="15" s="1"/>
  <c r="S39" i="15"/>
  <c r="CE39" i="15" s="1"/>
  <c r="T39" i="16"/>
  <c r="CF39" i="16" s="1"/>
  <c r="R42" i="16"/>
  <c r="CD42" i="16" s="1"/>
  <c r="X24" i="16"/>
  <c r="CJ24" i="16" s="1"/>
  <c r="S39" i="16"/>
  <c r="CE39" i="16" s="1"/>
  <c r="V9" i="15"/>
  <c r="CH9" i="15" s="1"/>
  <c r="R47" i="16"/>
  <c r="CD47" i="16" s="1"/>
  <c r="W41" i="15"/>
  <c r="CI41" i="15" s="1"/>
  <c r="T11" i="15"/>
  <c r="CF11" i="15" s="1"/>
  <c r="X24" i="15"/>
  <c r="CJ24" i="15" s="1"/>
  <c r="V54" i="15"/>
  <c r="CH54" i="15" s="1"/>
  <c r="U43" i="15"/>
  <c r="W34" i="16"/>
  <c r="CI34" i="16" s="1"/>
  <c r="W33" i="16"/>
  <c r="W33" i="15"/>
  <c r="W34" i="15"/>
  <c r="CI34" i="15" s="1"/>
  <c r="V40" i="16"/>
  <c r="U60" i="16"/>
  <c r="CG60" i="16" s="1"/>
  <c r="U60" i="15"/>
  <c r="CG60" i="15" s="1"/>
  <c r="V40" i="15"/>
  <c r="V35" i="15"/>
  <c r="CH35" i="15" s="1"/>
  <c r="V54" i="16"/>
  <c r="CH54" i="16" s="1"/>
  <c r="X32" i="16"/>
  <c r="CJ32" i="16" s="1"/>
  <c r="U43" i="16"/>
  <c r="S47" i="16"/>
  <c r="CE47" i="16" s="1"/>
  <c r="V35" i="16"/>
  <c r="CH35" i="16" s="1"/>
  <c r="T47" i="16"/>
  <c r="CF47" i="16" s="1"/>
  <c r="X32" i="15"/>
  <c r="CJ32" i="15" s="1"/>
  <c r="X7" i="15"/>
  <c r="CJ7" i="15" s="1"/>
  <c r="V21" i="16"/>
  <c r="CH21" i="16" s="1"/>
  <c r="W25" i="16"/>
  <c r="CI25" i="16" s="1"/>
  <c r="W25" i="15"/>
  <c r="CI25" i="15" s="1"/>
  <c r="W20" i="16"/>
  <c r="CI20" i="16" s="1"/>
  <c r="W17" i="15"/>
  <c r="CI17" i="15" s="1"/>
  <c r="V21" i="15"/>
  <c r="CH21" i="15" s="1"/>
  <c r="Y22" i="15"/>
  <c r="CK22" i="15" s="1"/>
  <c r="X23" i="15"/>
  <c r="CJ23" i="15" s="1"/>
  <c r="X23" i="16"/>
  <c r="CJ23" i="16" s="1"/>
  <c r="Y22" i="16"/>
  <c r="CK22" i="16" s="1"/>
  <c r="Y6" i="15"/>
  <c r="CK6" i="15" s="1"/>
  <c r="X18" i="16"/>
  <c r="CJ18" i="16" s="1"/>
  <c r="X15" i="16"/>
  <c r="CJ15" i="16" s="1"/>
  <c r="X16" i="16"/>
  <c r="CJ16" i="16" s="1"/>
  <c r="X19" i="16"/>
  <c r="Y14" i="16"/>
  <c r="CK14" i="16" s="1"/>
  <c r="W20" i="15"/>
  <c r="CI20" i="15" s="1"/>
  <c r="Y14" i="15"/>
  <c r="CK14" i="15" s="1"/>
  <c r="X19" i="15"/>
  <c r="X16" i="15"/>
  <c r="CJ16" i="15" s="1"/>
  <c r="X15" i="15"/>
  <c r="CJ15" i="15" s="1"/>
  <c r="X18" i="15"/>
  <c r="CJ18" i="15" s="1"/>
  <c r="Y6" i="16"/>
  <c r="CK6" i="16" s="1"/>
  <c r="X7" i="16"/>
  <c r="CJ7" i="16" s="1"/>
  <c r="W8" i="16"/>
  <c r="CI8" i="16" s="1"/>
  <c r="W17" i="16"/>
  <c r="CI17" i="16" s="1"/>
  <c r="W8" i="15"/>
  <c r="CI8" i="15" s="1"/>
  <c r="V10" i="15"/>
  <c r="CH10" i="15" s="1"/>
  <c r="X217" i="16" l="1"/>
  <c r="CJ19" i="16"/>
  <c r="W215" i="15"/>
  <c r="CI33" i="15"/>
  <c r="CI215" i="15" s="1"/>
  <c r="V10" i="16"/>
  <c r="CH10" i="16" s="1"/>
  <c r="V9" i="16"/>
  <c r="CH9" i="16" s="1"/>
  <c r="CI217" i="16"/>
  <c r="CF216" i="15"/>
  <c r="CH40" i="15"/>
  <c r="W215" i="16"/>
  <c r="CI33" i="16"/>
  <c r="CI215" i="16" s="1"/>
  <c r="CI217" i="15"/>
  <c r="X217" i="15"/>
  <c r="CJ19" i="15"/>
  <c r="U216" i="15"/>
  <c r="CG43" i="15"/>
  <c r="CF216" i="16"/>
  <c r="U216" i="16"/>
  <c r="CG43" i="16"/>
  <c r="CH40" i="16"/>
  <c r="Y24" i="15"/>
  <c r="CK24" i="15" s="1"/>
  <c r="U11" i="15"/>
  <c r="CG11" i="15" s="1"/>
  <c r="U39" i="16"/>
  <c r="CG39" i="16" s="1"/>
  <c r="X41" i="15"/>
  <c r="CJ41" i="15" s="1"/>
  <c r="V11" i="15"/>
  <c r="CH11" i="15" s="1"/>
  <c r="Y24" i="16"/>
  <c r="CK24" i="16" s="1"/>
  <c r="T39" i="15"/>
  <c r="CF39" i="15" s="1"/>
  <c r="T13" i="15"/>
  <c r="CF13" i="15" s="1"/>
  <c r="S42" i="15"/>
  <c r="CE42" i="15" s="1"/>
  <c r="X41" i="16"/>
  <c r="CJ41" i="16" s="1"/>
  <c r="S47" i="15"/>
  <c r="CE47" i="15" s="1"/>
  <c r="X34" i="16"/>
  <c r="CJ34" i="16" s="1"/>
  <c r="X33" i="16"/>
  <c r="V43" i="15"/>
  <c r="X34" i="15"/>
  <c r="CJ34" i="15" s="1"/>
  <c r="X33" i="15"/>
  <c r="W54" i="15"/>
  <c r="CI54" i="15" s="1"/>
  <c r="V60" i="15"/>
  <c r="CH60" i="15" s="1"/>
  <c r="W35" i="16"/>
  <c r="CI35" i="16" s="1"/>
  <c r="W40" i="15"/>
  <c r="W40" i="16"/>
  <c r="Y32" i="16"/>
  <c r="CK32" i="16" s="1"/>
  <c r="V60" i="16"/>
  <c r="CH60" i="16" s="1"/>
  <c r="Y32" i="15"/>
  <c r="CK32" i="15" s="1"/>
  <c r="V43" i="16"/>
  <c r="W35" i="15"/>
  <c r="CI35" i="15" s="1"/>
  <c r="W54" i="16"/>
  <c r="CI54" i="16" s="1"/>
  <c r="Y7" i="15"/>
  <c r="CK7" i="15" s="1"/>
  <c r="W21" i="16"/>
  <c r="CI21" i="16" s="1"/>
  <c r="X25" i="16"/>
  <c r="CJ25" i="16" s="1"/>
  <c r="X25" i="15"/>
  <c r="CJ25" i="15" s="1"/>
  <c r="X20" i="16"/>
  <c r="CJ20" i="16" s="1"/>
  <c r="X17" i="15"/>
  <c r="CJ17" i="15" s="1"/>
  <c r="X8" i="15"/>
  <c r="CJ8" i="15" s="1"/>
  <c r="Y18" i="16"/>
  <c r="CK18" i="16" s="1"/>
  <c r="Y15" i="16"/>
  <c r="CK15" i="16" s="1"/>
  <c r="Y19" i="16"/>
  <c r="Y16" i="16"/>
  <c r="CK16" i="16" s="1"/>
  <c r="Z14" i="16"/>
  <c r="CL14" i="16" s="1"/>
  <c r="Y23" i="16"/>
  <c r="CK23" i="16" s="1"/>
  <c r="Z22" i="16"/>
  <c r="CL22" i="16" s="1"/>
  <c r="V13" i="15"/>
  <c r="CH13" i="15" s="1"/>
  <c r="W9" i="16"/>
  <c r="CI9" i="16" s="1"/>
  <c r="W21" i="15"/>
  <c r="CI21" i="15" s="1"/>
  <c r="Z6" i="15"/>
  <c r="CL6" i="15" s="1"/>
  <c r="W9" i="15"/>
  <c r="CI9" i="15" s="1"/>
  <c r="Z6" i="16"/>
  <c r="CL6" i="16" s="1"/>
  <c r="Y7" i="16"/>
  <c r="CK7" i="16" s="1"/>
  <c r="X8" i="16"/>
  <c r="CJ8" i="16" s="1"/>
  <c r="X20" i="15"/>
  <c r="CJ20" i="15" s="1"/>
  <c r="Z14" i="15"/>
  <c r="CL14" i="15" s="1"/>
  <c r="Y18" i="15"/>
  <c r="CK18" i="15" s="1"/>
  <c r="Y16" i="15"/>
  <c r="CK16" i="15" s="1"/>
  <c r="Y19" i="15"/>
  <c r="Y15" i="15"/>
  <c r="CK15" i="15" s="1"/>
  <c r="X17" i="16"/>
  <c r="CJ17" i="16" s="1"/>
  <c r="Z22" i="15"/>
  <c r="CL22" i="15" s="1"/>
  <c r="Y23" i="15"/>
  <c r="CK23" i="15" s="1"/>
  <c r="Y217" i="16" l="1"/>
  <c r="CK19" i="16"/>
  <c r="V216" i="16"/>
  <c r="CH43" i="16"/>
  <c r="CG216" i="15"/>
  <c r="CG216" i="16"/>
  <c r="CJ217" i="15"/>
  <c r="X215" i="15"/>
  <c r="CJ33" i="15"/>
  <c r="CJ215" i="15" s="1"/>
  <c r="V13" i="16"/>
  <c r="CH13" i="16" s="1"/>
  <c r="V11" i="16"/>
  <c r="CH11" i="16" s="1"/>
  <c r="U47" i="16"/>
  <c r="CG47" i="16" s="1"/>
  <c r="U13" i="16"/>
  <c r="CG13" i="16" s="1"/>
  <c r="CI40" i="16"/>
  <c r="S42" i="16"/>
  <c r="CE42" i="16" s="1"/>
  <c r="CJ217" i="16"/>
  <c r="CI40" i="15"/>
  <c r="V216" i="15"/>
  <c r="CH43" i="15"/>
  <c r="T42" i="16"/>
  <c r="CF42" i="16" s="1"/>
  <c r="Y217" i="15"/>
  <c r="CK19" i="15"/>
  <c r="X215" i="16"/>
  <c r="CJ33" i="16"/>
  <c r="CJ215" i="16" s="1"/>
  <c r="V39" i="15"/>
  <c r="CH39" i="15" s="1"/>
  <c r="U42" i="16"/>
  <c r="CG42" i="16" s="1"/>
  <c r="T47" i="15"/>
  <c r="CF47" i="15" s="1"/>
  <c r="Z24" i="15"/>
  <c r="CL24" i="15" s="1"/>
  <c r="X9" i="15"/>
  <c r="CJ9" i="15" s="1"/>
  <c r="T42" i="15"/>
  <c r="CF42" i="15" s="1"/>
  <c r="W10" i="15"/>
  <c r="CI10" i="15" s="1"/>
  <c r="Y41" i="16"/>
  <c r="CK41" i="16" s="1"/>
  <c r="Z24" i="16"/>
  <c r="CL24" i="16" s="1"/>
  <c r="V39" i="16"/>
  <c r="CH39" i="16" s="1"/>
  <c r="Y41" i="15"/>
  <c r="CK41" i="15" s="1"/>
  <c r="U39" i="15"/>
  <c r="CG39" i="15" s="1"/>
  <c r="U13" i="15"/>
  <c r="CG13" i="15" s="1"/>
  <c r="W43" i="15"/>
  <c r="Y34" i="15"/>
  <c r="CK34" i="15" s="1"/>
  <c r="Y33" i="15"/>
  <c r="X54" i="15"/>
  <c r="CJ54" i="15" s="1"/>
  <c r="Y33" i="16"/>
  <c r="Y34" i="16"/>
  <c r="CK34" i="16" s="1"/>
  <c r="W60" i="16"/>
  <c r="CI60" i="16" s="1"/>
  <c r="X40" i="15"/>
  <c r="X40" i="16"/>
  <c r="X35" i="16"/>
  <c r="CJ35" i="16" s="1"/>
  <c r="X35" i="15"/>
  <c r="CJ35" i="15" s="1"/>
  <c r="X54" i="16"/>
  <c r="CJ54" i="16" s="1"/>
  <c r="W60" i="15"/>
  <c r="CI60" i="15" s="1"/>
  <c r="V47" i="16"/>
  <c r="CH47" i="16" s="1"/>
  <c r="W43" i="16"/>
  <c r="Z32" i="15"/>
  <c r="CL32" i="15" s="1"/>
  <c r="V47" i="15"/>
  <c r="CH47" i="15" s="1"/>
  <c r="V42" i="15"/>
  <c r="CH42" i="15" s="1"/>
  <c r="Z7" i="15"/>
  <c r="CL7" i="15" s="1"/>
  <c r="Z32" i="16"/>
  <c r="CL32" i="16" s="1"/>
  <c r="X21" i="16"/>
  <c r="CJ21" i="16" s="1"/>
  <c r="Y25" i="15"/>
  <c r="CK25" i="15" s="1"/>
  <c r="Y17" i="15"/>
  <c r="CK17" i="15" s="1"/>
  <c r="Y20" i="15"/>
  <c r="CK20" i="15" s="1"/>
  <c r="X21" i="15"/>
  <c r="CJ21" i="15" s="1"/>
  <c r="Y25" i="16"/>
  <c r="CK25" i="16" s="1"/>
  <c r="Y8" i="15"/>
  <c r="CK8" i="15" s="1"/>
  <c r="Y17" i="16"/>
  <c r="CK17" i="16" s="1"/>
  <c r="AA14" i="15"/>
  <c r="CM14" i="15" s="1"/>
  <c r="Z18" i="15"/>
  <c r="CL18" i="15" s="1"/>
  <c r="Z16" i="15"/>
  <c r="CL16" i="15" s="1"/>
  <c r="Z19" i="15"/>
  <c r="Z15" i="15"/>
  <c r="CL15" i="15" s="1"/>
  <c r="Z7" i="16"/>
  <c r="CL7" i="16" s="1"/>
  <c r="AA6" i="16"/>
  <c r="CM6" i="16" s="1"/>
  <c r="AA6" i="15"/>
  <c r="CM6" i="15" s="1"/>
  <c r="AA22" i="15"/>
  <c r="CM22" i="15" s="1"/>
  <c r="Z23" i="15"/>
  <c r="CL23" i="15" s="1"/>
  <c r="X9" i="16"/>
  <c r="CJ9" i="16" s="1"/>
  <c r="Y8" i="16"/>
  <c r="CK8" i="16" s="1"/>
  <c r="W10" i="16"/>
  <c r="CI10" i="16" s="1"/>
  <c r="Z23" i="16"/>
  <c r="CL23" i="16" s="1"/>
  <c r="AA22" i="16"/>
  <c r="CM22" i="16" s="1"/>
  <c r="Z19" i="16"/>
  <c r="Z16" i="16"/>
  <c r="CL16" i="16" s="1"/>
  <c r="Z18" i="16"/>
  <c r="CL18" i="16" s="1"/>
  <c r="Z15" i="16"/>
  <c r="CL15" i="16" s="1"/>
  <c r="AA14" i="16"/>
  <c r="CM14" i="16" s="1"/>
  <c r="Y20" i="16"/>
  <c r="CK20" i="16" s="1"/>
  <c r="W216" i="16" l="1"/>
  <c r="CI43" i="16"/>
  <c r="CJ40" i="16"/>
  <c r="Y215" i="15"/>
  <c r="CK33" i="15"/>
  <c r="CK215" i="15" s="1"/>
  <c r="CH216" i="16"/>
  <c r="CJ40" i="15"/>
  <c r="CK217" i="16"/>
  <c r="Z217" i="15"/>
  <c r="CL19" i="15"/>
  <c r="W216" i="15"/>
  <c r="CI43" i="15"/>
  <c r="CH216" i="15"/>
  <c r="CK217" i="15"/>
  <c r="Z217" i="16"/>
  <c r="CL19" i="16"/>
  <c r="Y215" i="16"/>
  <c r="CK33" i="16"/>
  <c r="CK215" i="16" s="1"/>
  <c r="U47" i="15"/>
  <c r="CG47" i="15" s="1"/>
  <c r="AA24" i="15"/>
  <c r="CM24" i="15" s="1"/>
  <c r="X10" i="15"/>
  <c r="CJ10" i="15" s="1"/>
  <c r="W11" i="15"/>
  <c r="CI11" i="15" s="1"/>
  <c r="U42" i="15"/>
  <c r="CG42" i="15" s="1"/>
  <c r="Y9" i="15"/>
  <c r="CK9" i="15" s="1"/>
  <c r="AA24" i="16"/>
  <c r="CM24" i="16" s="1"/>
  <c r="Z41" i="16"/>
  <c r="CL41" i="16" s="1"/>
  <c r="Z41" i="15"/>
  <c r="CL41" i="15" s="1"/>
  <c r="Z33" i="15"/>
  <c r="Z34" i="15"/>
  <c r="CL34" i="15" s="1"/>
  <c r="X43" i="15"/>
  <c r="Z33" i="16"/>
  <c r="Z34" i="16"/>
  <c r="CL34" i="16" s="1"/>
  <c r="Y54" i="15"/>
  <c r="CK54" i="15" s="1"/>
  <c r="X60" i="15"/>
  <c r="CJ60" i="15" s="1"/>
  <c r="X60" i="16"/>
  <c r="CJ60" i="16" s="1"/>
  <c r="Y40" i="16"/>
  <c r="Y40" i="15"/>
  <c r="Y35" i="15"/>
  <c r="CK35" i="15" s="1"/>
  <c r="Y35" i="16"/>
  <c r="CK35" i="16" s="1"/>
  <c r="Y54" i="16"/>
  <c r="CK54" i="16" s="1"/>
  <c r="X43" i="16"/>
  <c r="AA32" i="15"/>
  <c r="CM32" i="15" s="1"/>
  <c r="AA7" i="15"/>
  <c r="CM7" i="15" s="1"/>
  <c r="AA32" i="16"/>
  <c r="CM32" i="16" s="1"/>
  <c r="Y21" i="15"/>
  <c r="CK21" i="15" s="1"/>
  <c r="Z25" i="15"/>
  <c r="CL25" i="15" s="1"/>
  <c r="Z25" i="16"/>
  <c r="CL25" i="16" s="1"/>
  <c r="Z20" i="16"/>
  <c r="CL20" i="16" s="1"/>
  <c r="Z20" i="15"/>
  <c r="CL20" i="15" s="1"/>
  <c r="Z8" i="15"/>
  <c r="CL8" i="15" s="1"/>
  <c r="Z8" i="16"/>
  <c r="CL8" i="16" s="1"/>
  <c r="Z17" i="15"/>
  <c r="CL17" i="15" s="1"/>
  <c r="AB14" i="15"/>
  <c r="CN14" i="15" s="1"/>
  <c r="AA19" i="15"/>
  <c r="AA16" i="15"/>
  <c r="CM16" i="15" s="1"/>
  <c r="AA18" i="15"/>
  <c r="CM18" i="15" s="1"/>
  <c r="AA15" i="15"/>
  <c r="CM15" i="15" s="1"/>
  <c r="Y9" i="16"/>
  <c r="CK9" i="16" s="1"/>
  <c r="X10" i="16"/>
  <c r="CJ10" i="16" s="1"/>
  <c r="AB22" i="15"/>
  <c r="CN22" i="15" s="1"/>
  <c r="AA23" i="15"/>
  <c r="CM23" i="15" s="1"/>
  <c r="AB6" i="15"/>
  <c r="CN6" i="15" s="1"/>
  <c r="AB6" i="16"/>
  <c r="CN6" i="16" s="1"/>
  <c r="AA7" i="16"/>
  <c r="CM7" i="16" s="1"/>
  <c r="Y21" i="16"/>
  <c r="CK21" i="16" s="1"/>
  <c r="AA19" i="16"/>
  <c r="AA16" i="16"/>
  <c r="CM16" i="16" s="1"/>
  <c r="AA15" i="16"/>
  <c r="CM15" i="16" s="1"/>
  <c r="AA18" i="16"/>
  <c r="CM18" i="16" s="1"/>
  <c r="AB14" i="16"/>
  <c r="CN14" i="16" s="1"/>
  <c r="Z17" i="16"/>
  <c r="CL17" i="16" s="1"/>
  <c r="AA23" i="16"/>
  <c r="CM23" i="16" s="1"/>
  <c r="AB22" i="16"/>
  <c r="CN22" i="16" s="1"/>
  <c r="CL217" i="16" l="1"/>
  <c r="AA217" i="15"/>
  <c r="CM19" i="15"/>
  <c r="CI216" i="15"/>
  <c r="Z215" i="16"/>
  <c r="CL33" i="16"/>
  <c r="CL215" i="16" s="1"/>
  <c r="CK40" i="15"/>
  <c r="X216" i="15"/>
  <c r="CJ43" i="15"/>
  <c r="V42" i="16"/>
  <c r="CH42" i="16" s="1"/>
  <c r="CL217" i="15"/>
  <c r="CI216" i="16"/>
  <c r="X216" i="16"/>
  <c r="CJ43" i="16"/>
  <c r="CK40" i="16"/>
  <c r="W13" i="16"/>
  <c r="CI13" i="16" s="1"/>
  <c r="W11" i="16"/>
  <c r="CI11" i="16" s="1"/>
  <c r="AA217" i="16"/>
  <c r="CM19" i="16"/>
  <c r="Z215" i="15"/>
  <c r="CL33" i="15"/>
  <c r="CL215" i="15" s="1"/>
  <c r="AB24" i="15"/>
  <c r="CN24" i="15" s="1"/>
  <c r="W39" i="15"/>
  <c r="CI39" i="15" s="1"/>
  <c r="W13" i="15"/>
  <c r="CI13" i="15" s="1"/>
  <c r="AB24" i="16"/>
  <c r="CN24" i="16" s="1"/>
  <c r="AA41" i="16"/>
  <c r="CM41" i="16" s="1"/>
  <c r="Z9" i="15"/>
  <c r="CL9" i="15" s="1"/>
  <c r="AA41" i="15"/>
  <c r="CM41" i="15" s="1"/>
  <c r="W39" i="16"/>
  <c r="CI39" i="16" s="1"/>
  <c r="Y10" i="15"/>
  <c r="CK10" i="15" s="1"/>
  <c r="X11" i="15"/>
  <c r="CJ11" i="15" s="1"/>
  <c r="AA34" i="16"/>
  <c r="CM34" i="16" s="1"/>
  <c r="AA33" i="16"/>
  <c r="Z54" i="15"/>
  <c r="CL54" i="15" s="1"/>
  <c r="Y43" i="15"/>
  <c r="AA33" i="15"/>
  <c r="AA34" i="15"/>
  <c r="CM34" i="15" s="1"/>
  <c r="Y60" i="16"/>
  <c r="CK60" i="16" s="1"/>
  <c r="Y60" i="15"/>
  <c r="CK60" i="15" s="1"/>
  <c r="Z40" i="15"/>
  <c r="Z40" i="16"/>
  <c r="Z35" i="16"/>
  <c r="CL35" i="16" s="1"/>
  <c r="Z35" i="15"/>
  <c r="CL35" i="15" s="1"/>
  <c r="AB32" i="16"/>
  <c r="CN32" i="16" s="1"/>
  <c r="Z54" i="16"/>
  <c r="CL54" i="16" s="1"/>
  <c r="W47" i="16"/>
  <c r="CI47" i="16" s="1"/>
  <c r="Y43" i="16"/>
  <c r="AB32" i="15"/>
  <c r="CN32" i="15" s="1"/>
  <c r="AB7" i="15"/>
  <c r="CN7" i="15" s="1"/>
  <c r="AA17" i="16"/>
  <c r="CM17" i="16" s="1"/>
  <c r="AA8" i="16"/>
  <c r="CM8" i="16" s="1"/>
  <c r="AA25" i="15"/>
  <c r="CM25" i="15" s="1"/>
  <c r="Z21" i="16"/>
  <c r="CL21" i="16" s="1"/>
  <c r="AA25" i="16"/>
  <c r="CM25" i="16" s="1"/>
  <c r="AA8" i="15"/>
  <c r="CM8" i="15" s="1"/>
  <c r="Z21" i="15"/>
  <c r="CL21" i="15" s="1"/>
  <c r="AA20" i="16"/>
  <c r="CM20" i="16" s="1"/>
  <c r="AB7" i="16"/>
  <c r="CN7" i="16" s="1"/>
  <c r="AC6" i="16"/>
  <c r="CO6" i="16" s="1"/>
  <c r="AA17" i="15"/>
  <c r="CM17" i="15" s="1"/>
  <c r="AC14" i="15"/>
  <c r="CO14" i="15" s="1"/>
  <c r="AB19" i="15"/>
  <c r="AB16" i="15"/>
  <c r="CN16" i="15" s="1"/>
  <c r="AB18" i="15"/>
  <c r="CN18" i="15" s="1"/>
  <c r="AB15" i="15"/>
  <c r="CN15" i="15" s="1"/>
  <c r="AB18" i="16"/>
  <c r="CN18" i="16" s="1"/>
  <c r="AB15" i="16"/>
  <c r="CN15" i="16" s="1"/>
  <c r="AB19" i="16"/>
  <c r="AB16" i="16"/>
  <c r="CN16" i="16" s="1"/>
  <c r="AC14" i="16"/>
  <c r="CO14" i="16" s="1"/>
  <c r="Y10" i="16"/>
  <c r="CK10" i="16" s="1"/>
  <c r="AB23" i="16"/>
  <c r="CN23" i="16" s="1"/>
  <c r="AC22" i="16"/>
  <c r="CO22" i="16" s="1"/>
  <c r="AC6" i="15"/>
  <c r="CO6" i="15" s="1"/>
  <c r="AC22" i="15"/>
  <c r="CO22" i="15" s="1"/>
  <c r="AB23" i="15"/>
  <c r="CN23" i="15" s="1"/>
  <c r="AA20" i="15"/>
  <c r="CM20" i="15" s="1"/>
  <c r="AA215" i="15" l="1"/>
  <c r="CM33" i="15"/>
  <c r="CM215" i="15" s="1"/>
  <c r="CJ216" i="15"/>
  <c r="CM217" i="15"/>
  <c r="Y216" i="15"/>
  <c r="CK43" i="15"/>
  <c r="Z10" i="16"/>
  <c r="CL10" i="16" s="1"/>
  <c r="Z9" i="16"/>
  <c r="CL9" i="16" s="1"/>
  <c r="X13" i="16"/>
  <c r="CJ13" i="16" s="1"/>
  <c r="X11" i="16"/>
  <c r="CJ11" i="16" s="1"/>
  <c r="CL40" i="16"/>
  <c r="AA215" i="16"/>
  <c r="CM33" i="16"/>
  <c r="CM215" i="16" s="1"/>
  <c r="CL40" i="15"/>
  <c r="AB217" i="15"/>
  <c r="CN19" i="15"/>
  <c r="CM217" i="16"/>
  <c r="CJ216" i="16"/>
  <c r="AB217" i="16"/>
  <c r="CN19" i="16"/>
  <c r="Y216" i="16"/>
  <c r="CK43" i="16"/>
  <c r="AB41" i="16"/>
  <c r="CN41" i="16" s="1"/>
  <c r="AA9" i="16"/>
  <c r="CM9" i="16" s="1"/>
  <c r="Y11" i="15"/>
  <c r="CK11" i="15" s="1"/>
  <c r="W47" i="15"/>
  <c r="CI47" i="15" s="1"/>
  <c r="AC24" i="16"/>
  <c r="CO24" i="16" s="1"/>
  <c r="AB41" i="15"/>
  <c r="CN41" i="15" s="1"/>
  <c r="Z10" i="15"/>
  <c r="CL10" i="15" s="1"/>
  <c r="X39" i="16"/>
  <c r="CJ39" i="16" s="1"/>
  <c r="X39" i="15"/>
  <c r="CJ39" i="15" s="1"/>
  <c r="X13" i="15"/>
  <c r="CJ13" i="15" s="1"/>
  <c r="W42" i="15"/>
  <c r="CI42" i="15" s="1"/>
  <c r="Y11" i="16"/>
  <c r="CK11" i="16" s="1"/>
  <c r="AC24" i="15"/>
  <c r="CO24" i="15" s="1"/>
  <c r="Z43" i="15"/>
  <c r="AB34" i="15"/>
  <c r="CN34" i="15" s="1"/>
  <c r="AB33" i="15"/>
  <c r="AA54" i="15"/>
  <c r="CM54" i="15" s="1"/>
  <c r="AB34" i="16"/>
  <c r="CN34" i="16" s="1"/>
  <c r="AB33" i="16"/>
  <c r="Z60" i="16"/>
  <c r="CL60" i="16" s="1"/>
  <c r="AA35" i="16"/>
  <c r="CM35" i="16" s="1"/>
  <c r="AA40" i="15"/>
  <c r="AA40" i="16"/>
  <c r="Z60" i="15"/>
  <c r="CL60" i="15" s="1"/>
  <c r="AA35" i="15"/>
  <c r="CM35" i="15" s="1"/>
  <c r="AC32" i="15"/>
  <c r="CO32" i="15" s="1"/>
  <c r="AA54" i="16"/>
  <c r="CM54" i="16" s="1"/>
  <c r="X47" i="16"/>
  <c r="CJ47" i="16" s="1"/>
  <c r="Z43" i="16"/>
  <c r="AC7" i="15"/>
  <c r="CO7" i="15" s="1"/>
  <c r="AC32" i="16"/>
  <c r="CO32" i="16" s="1"/>
  <c r="AA21" i="16"/>
  <c r="CM21" i="16" s="1"/>
  <c r="AB25" i="15"/>
  <c r="CN25" i="15" s="1"/>
  <c r="AB8" i="15"/>
  <c r="CN8" i="15" s="1"/>
  <c r="AB8" i="16"/>
  <c r="CN8" i="16" s="1"/>
  <c r="AB17" i="15"/>
  <c r="CN17" i="15" s="1"/>
  <c r="AB25" i="16"/>
  <c r="CN25" i="16" s="1"/>
  <c r="AD22" i="15"/>
  <c r="CP22" i="15" s="1"/>
  <c r="AC23" i="15"/>
  <c r="CO23" i="15" s="1"/>
  <c r="AC23" i="16"/>
  <c r="CO23" i="16" s="1"/>
  <c r="AD22" i="16"/>
  <c r="CP22" i="16" s="1"/>
  <c r="AD14" i="15"/>
  <c r="CP14" i="15" s="1"/>
  <c r="AC18" i="15"/>
  <c r="CO18" i="15" s="1"/>
  <c r="AC19" i="15"/>
  <c r="AC16" i="15"/>
  <c r="CO16" i="15" s="1"/>
  <c r="AC15" i="15"/>
  <c r="CO15" i="15" s="1"/>
  <c r="AC7" i="16"/>
  <c r="CO7" i="16" s="1"/>
  <c r="AD6" i="16"/>
  <c r="CP6" i="16" s="1"/>
  <c r="AB17" i="16"/>
  <c r="CN17" i="16" s="1"/>
  <c r="AB20" i="15"/>
  <c r="CN20" i="15" s="1"/>
  <c r="AA21" i="15"/>
  <c r="CM21" i="15" s="1"/>
  <c r="AD6" i="15"/>
  <c r="CP6" i="15" s="1"/>
  <c r="Y13" i="16"/>
  <c r="CK13" i="16" s="1"/>
  <c r="AA10" i="16"/>
  <c r="CM10" i="16" s="1"/>
  <c r="AC18" i="16"/>
  <c r="CO18" i="16" s="1"/>
  <c r="AC15" i="16"/>
  <c r="CO15" i="16" s="1"/>
  <c r="AC16" i="16"/>
  <c r="CO16" i="16" s="1"/>
  <c r="AC19" i="16"/>
  <c r="AD14" i="16"/>
  <c r="CP14" i="16" s="1"/>
  <c r="AB20" i="16"/>
  <c r="CN20" i="16" s="1"/>
  <c r="AB215" i="15" l="1"/>
  <c r="CN33" i="15"/>
  <c r="CN215" i="15" s="1"/>
  <c r="Z13" i="16"/>
  <c r="CL13" i="16" s="1"/>
  <c r="Z11" i="16"/>
  <c r="CL11" i="16" s="1"/>
  <c r="CK216" i="15"/>
  <c r="AA10" i="15"/>
  <c r="CM10" i="15" s="1"/>
  <c r="AA9" i="15"/>
  <c r="CM9" i="15" s="1"/>
  <c r="W42" i="16"/>
  <c r="CI42" i="16" s="1"/>
  <c r="Z216" i="15"/>
  <c r="CL43" i="15"/>
  <c r="CK216" i="16"/>
  <c r="AC217" i="15"/>
  <c r="CO19" i="15"/>
  <c r="AB215" i="16"/>
  <c r="CN33" i="16"/>
  <c r="CN215" i="16" s="1"/>
  <c r="CN217" i="16"/>
  <c r="AC217" i="16"/>
  <c r="CO19" i="16"/>
  <c r="Z216" i="16"/>
  <c r="CL43" i="16"/>
  <c r="CN217" i="15"/>
  <c r="CM40" i="16"/>
  <c r="CM40" i="15"/>
  <c r="AB9" i="15"/>
  <c r="CN9" i="15" s="1"/>
  <c r="AA11" i="16"/>
  <c r="CM11" i="16" s="1"/>
  <c r="AC41" i="16"/>
  <c r="CO41" i="16" s="1"/>
  <c r="AD24" i="16"/>
  <c r="CP24" i="16" s="1"/>
  <c r="X47" i="15"/>
  <c r="CJ47" i="15" s="1"/>
  <c r="Z11" i="15"/>
  <c r="CL11" i="15" s="1"/>
  <c r="AC41" i="15"/>
  <c r="CO41" i="15" s="1"/>
  <c r="AD24" i="15"/>
  <c r="CP24" i="15" s="1"/>
  <c r="Y39" i="16"/>
  <c r="CK39" i="16" s="1"/>
  <c r="X42" i="15"/>
  <c r="CJ42" i="15" s="1"/>
  <c r="Z39" i="16"/>
  <c r="CL39" i="16" s="1"/>
  <c r="Y39" i="15"/>
  <c r="CK39" i="15" s="1"/>
  <c r="Y13" i="15"/>
  <c r="CK13" i="15" s="1"/>
  <c r="AB9" i="16"/>
  <c r="CN9" i="16" s="1"/>
  <c r="AC33" i="16"/>
  <c r="AC34" i="16"/>
  <c r="CO34" i="16" s="1"/>
  <c r="AC34" i="15"/>
  <c r="CO34" i="15" s="1"/>
  <c r="AC33" i="15"/>
  <c r="AA43" i="15"/>
  <c r="AB54" i="15"/>
  <c r="CN54" i="15" s="1"/>
  <c r="AA60" i="16"/>
  <c r="CM60" i="16" s="1"/>
  <c r="AA60" i="15"/>
  <c r="CM60" i="15" s="1"/>
  <c r="AB35" i="15"/>
  <c r="CN35" i="15" s="1"/>
  <c r="AB40" i="15"/>
  <c r="AB40" i="16"/>
  <c r="AB35" i="16"/>
  <c r="CN35" i="16" s="1"/>
  <c r="Y47" i="16"/>
  <c r="CK47" i="16" s="1"/>
  <c r="AB54" i="16"/>
  <c r="CN54" i="16" s="1"/>
  <c r="AD32" i="15"/>
  <c r="CP32" i="15" s="1"/>
  <c r="Z47" i="16"/>
  <c r="CL47" i="16" s="1"/>
  <c r="AA43" i="16"/>
  <c r="AD7" i="15"/>
  <c r="CP7" i="15" s="1"/>
  <c r="AD32" i="16"/>
  <c r="CP32" i="16" s="1"/>
  <c r="AC25" i="15"/>
  <c r="CO25" i="15" s="1"/>
  <c r="AB10" i="15"/>
  <c r="CN10" i="15" s="1"/>
  <c r="AC20" i="15"/>
  <c r="CO20" i="15" s="1"/>
  <c r="AC25" i="16"/>
  <c r="CO25" i="16" s="1"/>
  <c r="AC20" i="16"/>
  <c r="CO20" i="16" s="1"/>
  <c r="AB21" i="16"/>
  <c r="CN21" i="16" s="1"/>
  <c r="AC8" i="16"/>
  <c r="CO8" i="16" s="1"/>
  <c r="AD19" i="16"/>
  <c r="AD16" i="16"/>
  <c r="CP16" i="16" s="1"/>
  <c r="AD15" i="16"/>
  <c r="CP15" i="16" s="1"/>
  <c r="AD18" i="16"/>
  <c r="CP18" i="16" s="1"/>
  <c r="AE14" i="16"/>
  <c r="CQ14" i="16" s="1"/>
  <c r="AC8" i="15"/>
  <c r="CO8" i="15" s="1"/>
  <c r="AB21" i="15"/>
  <c r="CN21" i="15" s="1"/>
  <c r="AD7" i="16"/>
  <c r="CP7" i="16" s="1"/>
  <c r="AE6" i="16"/>
  <c r="CQ6" i="16" s="1"/>
  <c r="AD23" i="16"/>
  <c r="CP23" i="16" s="1"/>
  <c r="AE22" i="16"/>
  <c r="CQ22" i="16" s="1"/>
  <c r="AC17" i="16"/>
  <c r="CO17" i="16" s="1"/>
  <c r="AE6" i="15"/>
  <c r="CQ6" i="15" s="1"/>
  <c r="AC17" i="15"/>
  <c r="CO17" i="15" s="1"/>
  <c r="AE14" i="15"/>
  <c r="CQ14" i="15" s="1"/>
  <c r="AD18" i="15"/>
  <c r="CP18" i="15" s="1"/>
  <c r="AD19" i="15"/>
  <c r="AD16" i="15"/>
  <c r="CP16" i="15" s="1"/>
  <c r="AD15" i="15"/>
  <c r="CP15" i="15" s="1"/>
  <c r="AE22" i="15"/>
  <c r="CQ22" i="15" s="1"/>
  <c r="AD23" i="15"/>
  <c r="CP23" i="15" s="1"/>
  <c r="AB10" i="16"/>
  <c r="CN10" i="16" s="1"/>
  <c r="AC215" i="16" l="1"/>
  <c r="CO33" i="16"/>
  <c r="CO215" i="16" s="1"/>
  <c r="X42" i="16"/>
  <c r="CJ42" i="16" s="1"/>
  <c r="AA216" i="16"/>
  <c r="CM43" i="16"/>
  <c r="CL216" i="16"/>
  <c r="CL216" i="15"/>
  <c r="CN40" i="16"/>
  <c r="AA216" i="15"/>
  <c r="CM43" i="15"/>
  <c r="CO217" i="16"/>
  <c r="CO217" i="15"/>
  <c r="AD217" i="15"/>
  <c r="CP19" i="15"/>
  <c r="AD217" i="16"/>
  <c r="CP19" i="16"/>
  <c r="CN40" i="15"/>
  <c r="AC215" i="15"/>
  <c r="CO33" i="15"/>
  <c r="CO215" i="15" s="1"/>
  <c r="AE24" i="15"/>
  <c r="CQ24" i="15" s="1"/>
  <c r="AD41" i="15"/>
  <c r="CP41" i="15" s="1"/>
  <c r="Z13" i="15"/>
  <c r="CL13" i="15" s="1"/>
  <c r="Z39" i="15"/>
  <c r="CL39" i="15" s="1"/>
  <c r="AE24" i="16"/>
  <c r="CQ24" i="16" s="1"/>
  <c r="AC9" i="16"/>
  <c r="CO9" i="16" s="1"/>
  <c r="Z42" i="16"/>
  <c r="CL42" i="16" s="1"/>
  <c r="Y47" i="15"/>
  <c r="CK47" i="15" s="1"/>
  <c r="Y42" i="15"/>
  <c r="CK42" i="15" s="1"/>
  <c r="AA39" i="16"/>
  <c r="CM39" i="16" s="1"/>
  <c r="AD41" i="16"/>
  <c r="CP41" i="16" s="1"/>
  <c r="Y42" i="16"/>
  <c r="CK42" i="16" s="1"/>
  <c r="AC54" i="15"/>
  <c r="CO54" i="15" s="1"/>
  <c r="AD33" i="16"/>
  <c r="AD34" i="16"/>
  <c r="CP34" i="16" s="1"/>
  <c r="AB43" i="15"/>
  <c r="AD33" i="15"/>
  <c r="AD34" i="15"/>
  <c r="CP34" i="15" s="1"/>
  <c r="AB60" i="15"/>
  <c r="CN60" i="15" s="1"/>
  <c r="AC40" i="16"/>
  <c r="AB60" i="16"/>
  <c r="CN60" i="16" s="1"/>
  <c r="AC35" i="16"/>
  <c r="CO35" i="16" s="1"/>
  <c r="AC40" i="15"/>
  <c r="AC35" i="15"/>
  <c r="CO35" i="15" s="1"/>
  <c r="AB43" i="16"/>
  <c r="AE32" i="15"/>
  <c r="CQ32" i="15" s="1"/>
  <c r="AC54" i="16"/>
  <c r="CO54" i="16" s="1"/>
  <c r="AE7" i="15"/>
  <c r="CQ7" i="15" s="1"/>
  <c r="AE32" i="16"/>
  <c r="CQ32" i="16" s="1"/>
  <c r="AC21" i="15"/>
  <c r="CO21" i="15" s="1"/>
  <c r="AC21" i="16"/>
  <c r="CO21" i="16" s="1"/>
  <c r="AD17" i="15"/>
  <c r="CP17" i="15" s="1"/>
  <c r="AD25" i="16"/>
  <c r="CP25" i="16" s="1"/>
  <c r="AD25" i="15"/>
  <c r="CP25" i="15" s="1"/>
  <c r="AD20" i="15"/>
  <c r="CP20" i="15" s="1"/>
  <c r="AD8" i="16"/>
  <c r="CP8" i="16" s="1"/>
  <c r="AF14" i="15"/>
  <c r="CR14" i="15" s="1"/>
  <c r="AE19" i="15"/>
  <c r="AE16" i="15"/>
  <c r="CQ16" i="15" s="1"/>
  <c r="AE15" i="15"/>
  <c r="CQ15" i="15" s="1"/>
  <c r="AE18" i="15"/>
  <c r="CQ18" i="15" s="1"/>
  <c r="AE23" i="16"/>
  <c r="CQ23" i="16" s="1"/>
  <c r="AF22" i="16"/>
  <c r="CR22" i="16" s="1"/>
  <c r="AF6" i="16"/>
  <c r="CR6" i="16" s="1"/>
  <c r="AE7" i="16"/>
  <c r="CQ7" i="16" s="1"/>
  <c r="AE19" i="16"/>
  <c r="AE16" i="16"/>
  <c r="CQ16" i="16" s="1"/>
  <c r="AE18" i="16"/>
  <c r="CQ18" i="16" s="1"/>
  <c r="AE15" i="16"/>
  <c r="CQ15" i="16" s="1"/>
  <c r="AF14" i="16"/>
  <c r="CR14" i="16" s="1"/>
  <c r="AF22" i="15"/>
  <c r="CR22" i="15" s="1"/>
  <c r="AE23" i="15"/>
  <c r="CQ23" i="15" s="1"/>
  <c r="AF6" i="15"/>
  <c r="CR6" i="15" s="1"/>
  <c r="AD20" i="16"/>
  <c r="CP20" i="16" s="1"/>
  <c r="AD8" i="15"/>
  <c r="CP8" i="15" s="1"/>
  <c r="AC9" i="15"/>
  <c r="CO9" i="15" s="1"/>
  <c r="AC10" i="16"/>
  <c r="CO10" i="16" s="1"/>
  <c r="AD17" i="16"/>
  <c r="CP17" i="16" s="1"/>
  <c r="CO40" i="15" l="1"/>
  <c r="AD215" i="15"/>
  <c r="CP33" i="15"/>
  <c r="CP215" i="15" s="1"/>
  <c r="CM216" i="16"/>
  <c r="AE217" i="16"/>
  <c r="CQ19" i="16"/>
  <c r="AE217" i="15"/>
  <c r="CQ19" i="15"/>
  <c r="AB216" i="15"/>
  <c r="CN43" i="15"/>
  <c r="AA13" i="16"/>
  <c r="CM13" i="16" s="1"/>
  <c r="AB13" i="15"/>
  <c r="CN13" i="15" s="1"/>
  <c r="AB11" i="15"/>
  <c r="CN11" i="15" s="1"/>
  <c r="AB13" i="16"/>
  <c r="CN13" i="16" s="1"/>
  <c r="AB11" i="16"/>
  <c r="CN11" i="16" s="1"/>
  <c r="AA11" i="15"/>
  <c r="CM11" i="15" s="1"/>
  <c r="CO40" i="16"/>
  <c r="AA42" i="15"/>
  <c r="CM42" i="15" s="1"/>
  <c r="AA39" i="15"/>
  <c r="CM39" i="15" s="1"/>
  <c r="CP217" i="16"/>
  <c r="AD215" i="16"/>
  <c r="CP33" i="16"/>
  <c r="CP215" i="16" s="1"/>
  <c r="AB216" i="16"/>
  <c r="CN43" i="16"/>
  <c r="CP217" i="15"/>
  <c r="CM216" i="15"/>
  <c r="AB39" i="15"/>
  <c r="CN39" i="15" s="1"/>
  <c r="AA47" i="16"/>
  <c r="CM47" i="16" s="1"/>
  <c r="AC11" i="16"/>
  <c r="CO11" i="16" s="1"/>
  <c r="AE41" i="15"/>
  <c r="CQ41" i="15" s="1"/>
  <c r="AB39" i="16"/>
  <c r="CN39" i="16" s="1"/>
  <c r="AE41" i="16"/>
  <c r="CQ41" i="16" s="1"/>
  <c r="Z42" i="15"/>
  <c r="CL42" i="15" s="1"/>
  <c r="AF24" i="15"/>
  <c r="CR24" i="15" s="1"/>
  <c r="AF24" i="16"/>
  <c r="CR24" i="16" s="1"/>
  <c r="Z47" i="15"/>
  <c r="CL47" i="15" s="1"/>
  <c r="AD40" i="16"/>
  <c r="AE34" i="16"/>
  <c r="CQ34" i="16" s="1"/>
  <c r="AE33" i="16"/>
  <c r="AD54" i="15"/>
  <c r="CP54" i="15" s="1"/>
  <c r="AE33" i="15"/>
  <c r="AE34" i="15"/>
  <c r="CQ34" i="15" s="1"/>
  <c r="AC43" i="15"/>
  <c r="AB42" i="15"/>
  <c r="CN42" i="15" s="1"/>
  <c r="AC60" i="16"/>
  <c r="CO60" i="16" s="1"/>
  <c r="AC60" i="15"/>
  <c r="CO60" i="15" s="1"/>
  <c r="AD35" i="16"/>
  <c r="CP35" i="16" s="1"/>
  <c r="AD40" i="15"/>
  <c r="AD35" i="15"/>
  <c r="CP35" i="15" s="1"/>
  <c r="AB47" i="16"/>
  <c r="CN47" i="16" s="1"/>
  <c r="AF32" i="15"/>
  <c r="CR32" i="15" s="1"/>
  <c r="AD54" i="16"/>
  <c r="CP54" i="16" s="1"/>
  <c r="AC43" i="16"/>
  <c r="AB47" i="15"/>
  <c r="CN47" i="15" s="1"/>
  <c r="AF7" i="15"/>
  <c r="CR7" i="15" s="1"/>
  <c r="AF32" i="16"/>
  <c r="CR32" i="16" s="1"/>
  <c r="AD21" i="15"/>
  <c r="CP21" i="15" s="1"/>
  <c r="AE17" i="15"/>
  <c r="CQ17" i="15" s="1"/>
  <c r="AE17" i="16"/>
  <c r="CQ17" i="16" s="1"/>
  <c r="AE8" i="15"/>
  <c r="CQ8" i="15" s="1"/>
  <c r="AE20" i="16"/>
  <c r="CQ20" i="16" s="1"/>
  <c r="AE25" i="15"/>
  <c r="CQ25" i="15" s="1"/>
  <c r="AE20" i="15"/>
  <c r="CQ20" i="15" s="1"/>
  <c r="AE25" i="16"/>
  <c r="CQ25" i="16" s="1"/>
  <c r="AC13" i="16"/>
  <c r="CO13" i="16" s="1"/>
  <c r="AG6" i="16"/>
  <c r="CS6" i="16" s="1"/>
  <c r="AF7" i="16"/>
  <c r="CR7" i="16" s="1"/>
  <c r="AD21" i="16"/>
  <c r="CP21" i="16" s="1"/>
  <c r="AG22" i="15"/>
  <c r="CS22" i="15" s="1"/>
  <c r="AF23" i="15"/>
  <c r="CR23" i="15" s="1"/>
  <c r="AE8" i="16"/>
  <c r="CQ8" i="16" s="1"/>
  <c r="AF23" i="16"/>
  <c r="CR23" i="16" s="1"/>
  <c r="AG22" i="16"/>
  <c r="CS22" i="16" s="1"/>
  <c r="AG14" i="15"/>
  <c r="CS14" i="15" s="1"/>
  <c r="AF19" i="15"/>
  <c r="AF16" i="15"/>
  <c r="CR16" i="15" s="1"/>
  <c r="AF15" i="15"/>
  <c r="CR15" i="15" s="1"/>
  <c r="AF18" i="15"/>
  <c r="CR18" i="15" s="1"/>
  <c r="AC10" i="15"/>
  <c r="CO10" i="15" s="1"/>
  <c r="AG6" i="15"/>
  <c r="CS6" i="15" s="1"/>
  <c r="AD9" i="15"/>
  <c r="CP9" i="15" s="1"/>
  <c r="AF18" i="16"/>
  <c r="CR18" i="16" s="1"/>
  <c r="AF15" i="16"/>
  <c r="CR15" i="16" s="1"/>
  <c r="AF16" i="16"/>
  <c r="CR16" i="16" s="1"/>
  <c r="AF19" i="16"/>
  <c r="AG14" i="16"/>
  <c r="CS14" i="16" s="1"/>
  <c r="AE215" i="16" l="1"/>
  <c r="CQ33" i="16"/>
  <c r="CQ215" i="16" s="1"/>
  <c r="AA42" i="16"/>
  <c r="CM42" i="16" s="1"/>
  <c r="AA13" i="15"/>
  <c r="CM13" i="15" s="1"/>
  <c r="CN216" i="15"/>
  <c r="CN216" i="16"/>
  <c r="AC216" i="16"/>
  <c r="CO43" i="16"/>
  <c r="AC216" i="15"/>
  <c r="CO43" i="15"/>
  <c r="CP40" i="16"/>
  <c r="AD10" i="16"/>
  <c r="CP10" i="16" s="1"/>
  <c r="AD9" i="16"/>
  <c r="CP9" i="16" s="1"/>
  <c r="CQ217" i="15"/>
  <c r="CP40" i="15"/>
  <c r="AF217" i="16"/>
  <c r="CR19" i="16"/>
  <c r="AE215" i="15"/>
  <c r="CQ33" i="15"/>
  <c r="CQ215" i="15" s="1"/>
  <c r="AF217" i="15"/>
  <c r="CR19" i="15"/>
  <c r="CQ217" i="16"/>
  <c r="AE9" i="15"/>
  <c r="CQ9" i="15" s="1"/>
  <c r="AF41" i="16"/>
  <c r="CR41" i="16" s="1"/>
  <c r="AC39" i="16"/>
  <c r="CO39" i="16" s="1"/>
  <c r="AD10" i="15"/>
  <c r="CP10" i="15" s="1"/>
  <c r="AG24" i="16"/>
  <c r="CS24" i="16" s="1"/>
  <c r="AF41" i="15"/>
  <c r="CR41" i="15" s="1"/>
  <c r="AD11" i="16"/>
  <c r="CP11" i="16" s="1"/>
  <c r="AG24" i="15"/>
  <c r="CS24" i="15" s="1"/>
  <c r="AE54" i="15"/>
  <c r="CQ54" i="15" s="1"/>
  <c r="AD43" i="15"/>
  <c r="AF34" i="16"/>
  <c r="CR34" i="16" s="1"/>
  <c r="AF33" i="16"/>
  <c r="AF34" i="15"/>
  <c r="CR34" i="15" s="1"/>
  <c r="AF33" i="15"/>
  <c r="AD60" i="16"/>
  <c r="CP60" i="16" s="1"/>
  <c r="AD60" i="15"/>
  <c r="CP60" i="15" s="1"/>
  <c r="AE40" i="15"/>
  <c r="AE35" i="16"/>
  <c r="CQ35" i="16" s="1"/>
  <c r="AE40" i="16"/>
  <c r="AE35" i="15"/>
  <c r="CQ35" i="15" s="1"/>
  <c r="AC47" i="16"/>
  <c r="CO47" i="16" s="1"/>
  <c r="AD43" i="16"/>
  <c r="AE54" i="16"/>
  <c r="CQ54" i="16" s="1"/>
  <c r="AG32" i="15"/>
  <c r="CS32" i="15" s="1"/>
  <c r="AG7" i="15"/>
  <c r="CS7" i="15" s="1"/>
  <c r="AG32" i="16"/>
  <c r="CS32" i="16" s="1"/>
  <c r="AF25" i="15"/>
  <c r="CR25" i="15" s="1"/>
  <c r="AE21" i="16"/>
  <c r="CQ21" i="16" s="1"/>
  <c r="AF17" i="16"/>
  <c r="CR17" i="16" s="1"/>
  <c r="AF20" i="16"/>
  <c r="CR20" i="16" s="1"/>
  <c r="AE21" i="15"/>
  <c r="CQ21" i="15" s="1"/>
  <c r="AF25" i="16"/>
  <c r="CR25" i="16" s="1"/>
  <c r="AF8" i="15"/>
  <c r="CR8" i="15" s="1"/>
  <c r="AF17" i="15"/>
  <c r="CR17" i="15" s="1"/>
  <c r="AH6" i="16"/>
  <c r="CT6" i="16" s="1"/>
  <c r="AG7" i="16"/>
  <c r="CS7" i="16" s="1"/>
  <c r="AG18" i="16"/>
  <c r="CS18" i="16" s="1"/>
  <c r="AG15" i="16"/>
  <c r="CS15" i="16" s="1"/>
  <c r="AG19" i="16"/>
  <c r="AG16" i="16"/>
  <c r="CS16" i="16" s="1"/>
  <c r="AH14" i="16"/>
  <c r="CT14" i="16" s="1"/>
  <c r="AF20" i="15"/>
  <c r="CR20" i="15" s="1"/>
  <c r="AG23" i="16"/>
  <c r="CS23" i="16" s="1"/>
  <c r="AH22" i="16"/>
  <c r="CT22" i="16" s="1"/>
  <c r="AF8" i="16"/>
  <c r="CR8" i="16" s="1"/>
  <c r="AH14" i="15"/>
  <c r="CT14" i="15" s="1"/>
  <c r="AG18" i="15"/>
  <c r="CS18" i="15" s="1"/>
  <c r="AG15" i="15"/>
  <c r="CS15" i="15" s="1"/>
  <c r="AG19" i="15"/>
  <c r="AG16" i="15"/>
  <c r="CS16" i="15" s="1"/>
  <c r="AH6" i="15"/>
  <c r="CT6" i="15" s="1"/>
  <c r="AE9" i="16"/>
  <c r="CQ9" i="16" s="1"/>
  <c r="AH22" i="15"/>
  <c r="CT22" i="15" s="1"/>
  <c r="AG23" i="15"/>
  <c r="CS23" i="15" s="1"/>
  <c r="AF215" i="15" l="1"/>
  <c r="CR33" i="15"/>
  <c r="CR215" i="15" s="1"/>
  <c r="AB42" i="16"/>
  <c r="CN42" i="16" s="1"/>
  <c r="CO216" i="15"/>
  <c r="CQ40" i="16"/>
  <c r="AF215" i="16"/>
  <c r="CR33" i="16"/>
  <c r="CR215" i="16" s="1"/>
  <c r="CR217" i="16"/>
  <c r="AG217" i="15"/>
  <c r="CS19" i="15"/>
  <c r="CO216" i="16"/>
  <c r="AA47" i="15"/>
  <c r="CM47" i="15" s="1"/>
  <c r="AD216" i="16"/>
  <c r="CP43" i="16"/>
  <c r="CQ40" i="15"/>
  <c r="AD216" i="15"/>
  <c r="CP43" i="15"/>
  <c r="AC13" i="15"/>
  <c r="CO13" i="15" s="1"/>
  <c r="AC11" i="15"/>
  <c r="CO11" i="15" s="1"/>
  <c r="AG217" i="16"/>
  <c r="CS19" i="16"/>
  <c r="CR217" i="15"/>
  <c r="AD11" i="15"/>
  <c r="CP11" i="15" s="1"/>
  <c r="AH24" i="15"/>
  <c r="CT24" i="15" s="1"/>
  <c r="DD23" i="15" s="1"/>
  <c r="AD39" i="16"/>
  <c r="CP39" i="16" s="1"/>
  <c r="AH24" i="16"/>
  <c r="CT24" i="16" s="1"/>
  <c r="AG41" i="16"/>
  <c r="CS41" i="16" s="1"/>
  <c r="AG41" i="15"/>
  <c r="CS41" i="15" s="1"/>
  <c r="AC42" i="16"/>
  <c r="CO42" i="16" s="1"/>
  <c r="AE10" i="15"/>
  <c r="CQ10" i="15" s="1"/>
  <c r="AF54" i="15"/>
  <c r="CR54" i="15" s="1"/>
  <c r="AG34" i="15"/>
  <c r="CS34" i="15" s="1"/>
  <c r="AG33" i="15"/>
  <c r="AG33" i="16"/>
  <c r="AG34" i="16"/>
  <c r="CS34" i="16" s="1"/>
  <c r="AE43" i="15"/>
  <c r="AE60" i="15"/>
  <c r="CQ60" i="15" s="1"/>
  <c r="AE60" i="16"/>
  <c r="CQ60" i="16" s="1"/>
  <c r="AF35" i="16"/>
  <c r="CR35" i="16" s="1"/>
  <c r="AF40" i="16"/>
  <c r="AF40" i="15"/>
  <c r="AF35" i="15"/>
  <c r="CR35" i="15" s="1"/>
  <c r="AE43" i="16"/>
  <c r="AF54" i="16"/>
  <c r="CR54" i="16" s="1"/>
  <c r="AH32" i="15"/>
  <c r="CT32" i="15" s="1"/>
  <c r="AC47" i="15"/>
  <c r="CO47" i="15" s="1"/>
  <c r="AH7" i="15"/>
  <c r="CT7" i="15" s="1"/>
  <c r="DC16" i="15" s="1"/>
  <c r="AH32" i="16"/>
  <c r="CT32" i="16" s="1"/>
  <c r="AF21" i="16"/>
  <c r="CR21" i="16" s="1"/>
  <c r="AG25" i="16"/>
  <c r="CS25" i="16" s="1"/>
  <c r="AG8" i="16"/>
  <c r="CS8" i="16" s="1"/>
  <c r="AG25" i="15"/>
  <c r="CS25" i="15" s="1"/>
  <c r="AG17" i="16"/>
  <c r="CS17" i="16" s="1"/>
  <c r="AG20" i="15"/>
  <c r="CS20" i="15" s="1"/>
  <c r="AH23" i="16"/>
  <c r="CT23" i="16" s="1"/>
  <c r="AF21" i="15"/>
  <c r="CR21" i="15" s="1"/>
  <c r="AG8" i="15"/>
  <c r="CS8" i="15" s="1"/>
  <c r="AH7" i="16"/>
  <c r="CT7" i="16" s="1"/>
  <c r="DC16" i="16" s="1"/>
  <c r="DC25" i="16" s="1"/>
  <c r="AE10" i="16"/>
  <c r="CQ10" i="16" s="1"/>
  <c r="AH23" i="15"/>
  <c r="CT23" i="15" s="1"/>
  <c r="DD22" i="15" s="1"/>
  <c r="AG17" i="15"/>
  <c r="CS17" i="15" s="1"/>
  <c r="AH19" i="16"/>
  <c r="AH16" i="16"/>
  <c r="CT16" i="16" s="1"/>
  <c r="AH18" i="16"/>
  <c r="CT18" i="16" s="1"/>
  <c r="AH15" i="16"/>
  <c r="CT15" i="16" s="1"/>
  <c r="AG20" i="16"/>
  <c r="CS20" i="16" s="1"/>
  <c r="AH18" i="15"/>
  <c r="CT18" i="15" s="1"/>
  <c r="AH15" i="15"/>
  <c r="CT15" i="15" s="1"/>
  <c r="AH16" i="15"/>
  <c r="CT16" i="15" s="1"/>
  <c r="AH19" i="15"/>
  <c r="AF9" i="16"/>
  <c r="CR9" i="16" s="1"/>
  <c r="D174" i="16" l="1"/>
  <c r="AH217" i="16"/>
  <c r="CT19" i="16"/>
  <c r="AE216" i="15"/>
  <c r="CQ43" i="15"/>
  <c r="AD47" i="16"/>
  <c r="CP47" i="16" s="1"/>
  <c r="AD13" i="16"/>
  <c r="CP13" i="16" s="1"/>
  <c r="CP216" i="15"/>
  <c r="AH217" i="15"/>
  <c r="D174" i="15"/>
  <c r="CT19" i="15"/>
  <c r="CS217" i="16"/>
  <c r="AG215" i="15"/>
  <c r="CS33" i="15"/>
  <c r="CS215" i="15" s="1"/>
  <c r="AE216" i="16"/>
  <c r="CQ43" i="16"/>
  <c r="CS217" i="15"/>
  <c r="CR40" i="15"/>
  <c r="AG215" i="16"/>
  <c r="CS33" i="16"/>
  <c r="CS215" i="16" s="1"/>
  <c r="AF10" i="15"/>
  <c r="CR10" i="15" s="1"/>
  <c r="AF9" i="15"/>
  <c r="CR9" i="15" s="1"/>
  <c r="CP216" i="16"/>
  <c r="CR40" i="16"/>
  <c r="AC42" i="15"/>
  <c r="CO42" i="15" s="1"/>
  <c r="AC39" i="15"/>
  <c r="CO39" i="15" s="1"/>
  <c r="AE11" i="16"/>
  <c r="CQ11" i="16" s="1"/>
  <c r="AG9" i="16"/>
  <c r="CS9" i="16" s="1"/>
  <c r="AH41" i="16"/>
  <c r="CT41" i="16" s="1"/>
  <c r="DE13" i="16" s="1"/>
  <c r="AF11" i="15"/>
  <c r="CR11" i="15" s="1"/>
  <c r="AD39" i="15"/>
  <c r="CP39" i="15" s="1"/>
  <c r="AD13" i="15"/>
  <c r="CP13" i="15" s="1"/>
  <c r="AE11" i="15"/>
  <c r="CQ11" i="15" s="1"/>
  <c r="AG54" i="15"/>
  <c r="CS54" i="15" s="1"/>
  <c r="AH41" i="15"/>
  <c r="CT41" i="15" s="1"/>
  <c r="AF43" i="15"/>
  <c r="AH33" i="16"/>
  <c r="AH34" i="16"/>
  <c r="CT34" i="16" s="1"/>
  <c r="AH33" i="15"/>
  <c r="AH34" i="15"/>
  <c r="CT34" i="15" s="1"/>
  <c r="DF23" i="15" s="1"/>
  <c r="AF60" i="16"/>
  <c r="CR60" i="16" s="1"/>
  <c r="AF60" i="15"/>
  <c r="CR60" i="15" s="1"/>
  <c r="AG40" i="15"/>
  <c r="AG40" i="16"/>
  <c r="AG35" i="15"/>
  <c r="CS35" i="15" s="1"/>
  <c r="AG35" i="16"/>
  <c r="CS35" i="16" s="1"/>
  <c r="AG54" i="16"/>
  <c r="CS54" i="16" s="1"/>
  <c r="AF43" i="16"/>
  <c r="AH25" i="15"/>
  <c r="CT25" i="15" s="1"/>
  <c r="AH25" i="16"/>
  <c r="CT25" i="16" s="1"/>
  <c r="AH20" i="15"/>
  <c r="CT20" i="15" s="1"/>
  <c r="DC23" i="15" s="1"/>
  <c r="AH20" i="16"/>
  <c r="CT20" i="16" s="1"/>
  <c r="AG21" i="15"/>
  <c r="CS21" i="15" s="1"/>
  <c r="AG21" i="16"/>
  <c r="CS21" i="16" s="1"/>
  <c r="AE13" i="16"/>
  <c r="CQ13" i="16" s="1"/>
  <c r="AG9" i="15"/>
  <c r="CS9" i="15" s="1"/>
  <c r="AF13" i="15"/>
  <c r="CR13" i="15" s="1"/>
  <c r="AH8" i="16"/>
  <c r="CT8" i="16" s="1"/>
  <c r="AG10" i="16"/>
  <c r="CS10" i="16" s="1"/>
  <c r="AF10" i="16"/>
  <c r="CR10" i="16" s="1"/>
  <c r="AH17" i="15"/>
  <c r="CT17" i="15" s="1"/>
  <c r="DC22" i="15" s="1"/>
  <c r="AH17" i="16"/>
  <c r="CT17" i="16" s="1"/>
  <c r="AH8" i="15"/>
  <c r="CT8" i="15" s="1"/>
  <c r="AF216" i="15" l="1"/>
  <c r="CR43" i="15"/>
  <c r="CS40" i="16"/>
  <c r="CQ216" i="15"/>
  <c r="D172" i="15"/>
  <c r="D180" i="15" s="1"/>
  <c r="D176" i="15"/>
  <c r="AH215" i="15"/>
  <c r="CT33" i="15"/>
  <c r="DE13" i="15"/>
  <c r="E18" i="17"/>
  <c r="F18" i="17" s="1"/>
  <c r="BP174" i="16"/>
  <c r="CT217" i="16"/>
  <c r="CS40" i="15"/>
  <c r="AF216" i="16"/>
  <c r="CR43" i="16"/>
  <c r="AH215" i="16"/>
  <c r="D176" i="16"/>
  <c r="D172" i="16"/>
  <c r="D180" i="16" s="1"/>
  <c r="CT33" i="16"/>
  <c r="AD42" i="16"/>
  <c r="CP42" i="16" s="1"/>
  <c r="CQ216" i="16"/>
  <c r="CT217" i="15"/>
  <c r="BP174" i="15"/>
  <c r="AE39" i="16"/>
  <c r="CQ39" i="16" s="1"/>
  <c r="AG11" i="16"/>
  <c r="CS11" i="16" s="1"/>
  <c r="AD42" i="15"/>
  <c r="CP42" i="15" s="1"/>
  <c r="AE13" i="15"/>
  <c r="CQ13" i="15" s="1"/>
  <c r="AE39" i="15"/>
  <c r="CQ39" i="15" s="1"/>
  <c r="AD47" i="15"/>
  <c r="CP47" i="15" s="1"/>
  <c r="AF39" i="15"/>
  <c r="CR39" i="15" s="1"/>
  <c r="AF11" i="16"/>
  <c r="CR11" i="16" s="1"/>
  <c r="AG43" i="15"/>
  <c r="AH54" i="15"/>
  <c r="CT54" i="15" s="1"/>
  <c r="AG60" i="16"/>
  <c r="CS60" i="16" s="1"/>
  <c r="AH40" i="16"/>
  <c r="AG60" i="15"/>
  <c r="CS60" i="15" s="1"/>
  <c r="AH35" i="16"/>
  <c r="CT35" i="16" s="1"/>
  <c r="AH35" i="15"/>
  <c r="CT35" i="15" s="1"/>
  <c r="AH40" i="15"/>
  <c r="AE47" i="16"/>
  <c r="CQ47" i="16" s="1"/>
  <c r="AH54" i="16"/>
  <c r="CT54" i="16" s="1"/>
  <c r="AH21" i="16"/>
  <c r="CT21" i="16" s="1"/>
  <c r="AG43" i="16"/>
  <c r="AF47" i="15"/>
  <c r="CR47" i="15" s="1"/>
  <c r="AH21" i="15"/>
  <c r="CT21" i="15" s="1"/>
  <c r="AG13" i="16"/>
  <c r="CS13" i="16" s="1"/>
  <c r="AH9" i="15"/>
  <c r="CT9" i="15" s="1"/>
  <c r="AH9" i="16"/>
  <c r="CT9" i="16" s="1"/>
  <c r="AG10" i="15"/>
  <c r="CS10" i="15" s="1"/>
  <c r="CT40" i="15" l="1"/>
  <c r="BP176" i="16"/>
  <c r="CT215" i="16"/>
  <c r="BP172" i="16"/>
  <c r="BP180" i="16" s="1"/>
  <c r="BP176" i="15"/>
  <c r="CT215" i="15"/>
  <c r="BP172" i="15"/>
  <c r="BP180" i="15" s="1"/>
  <c r="DF22" i="15"/>
  <c r="CR216" i="15"/>
  <c r="AG216" i="15"/>
  <c r="CS43" i="15"/>
  <c r="AG216" i="16"/>
  <c r="CS43" i="16"/>
  <c r="CT40" i="16"/>
  <c r="CR216" i="16"/>
  <c r="AF42" i="15"/>
  <c r="CR42" i="15" s="1"/>
  <c r="AE42" i="16"/>
  <c r="CQ42" i="16" s="1"/>
  <c r="AF39" i="16"/>
  <c r="CR39" i="16" s="1"/>
  <c r="AF13" i="16"/>
  <c r="CR13" i="16" s="1"/>
  <c r="AE42" i="15"/>
  <c r="CQ42" i="15" s="1"/>
  <c r="AE47" i="15"/>
  <c r="CQ47" i="15" s="1"/>
  <c r="AG39" i="16"/>
  <c r="CS39" i="16" s="1"/>
  <c r="AH43" i="15"/>
  <c r="AH60" i="15"/>
  <c r="CT60" i="15" s="1"/>
  <c r="AH60" i="16"/>
  <c r="CT60" i="16" s="1"/>
  <c r="AG47" i="16"/>
  <c r="CS47" i="16" s="1"/>
  <c r="AH43" i="16"/>
  <c r="AF47" i="16"/>
  <c r="CR47" i="16" s="1"/>
  <c r="AH10" i="16"/>
  <c r="CT10" i="16" s="1"/>
  <c r="AH10" i="15"/>
  <c r="CT10" i="15" s="1"/>
  <c r="AH216" i="15" l="1"/>
  <c r="D173" i="15"/>
  <c r="CT43" i="15"/>
  <c r="AG13" i="15"/>
  <c r="CS13" i="15" s="1"/>
  <c r="AG11" i="15"/>
  <c r="CS11" i="15" s="1"/>
  <c r="CS216" i="15"/>
  <c r="D173" i="16"/>
  <c r="AH216" i="16"/>
  <c r="CT43" i="16"/>
  <c r="CS216" i="16"/>
  <c r="AG39" i="15"/>
  <c r="CS39" i="15" s="1"/>
  <c r="AF42" i="16"/>
  <c r="CR42" i="16" s="1"/>
  <c r="AH11" i="16"/>
  <c r="CT11" i="16" s="1"/>
  <c r="AG47" i="15"/>
  <c r="CS47" i="15" s="1"/>
  <c r="BP173" i="16" l="1"/>
  <c r="CT216" i="16"/>
  <c r="AH39" i="15"/>
  <c r="CT39" i="15" s="1"/>
  <c r="DD12" i="15" s="1"/>
  <c r="AH11" i="15"/>
  <c r="CT11" i="15" s="1"/>
  <c r="DE22" i="15" s="1"/>
  <c r="DC28" i="15" s="1"/>
  <c r="AG42" i="16"/>
  <c r="CS42" i="16" s="1"/>
  <c r="BP173" i="15"/>
  <c r="CT216" i="15"/>
  <c r="AH13" i="15"/>
  <c r="CT13" i="15" s="1"/>
  <c r="AH42" i="15"/>
  <c r="CT42" i="15" s="1"/>
  <c r="C3" i="17" s="1"/>
  <c r="C10" i="17" s="1"/>
  <c r="AH39" i="16"/>
  <c r="CT39" i="16" s="1"/>
  <c r="DD12" i="16" s="1"/>
  <c r="AG42" i="15" l="1"/>
  <c r="CS42" i="15" s="1"/>
  <c r="AH47" i="15"/>
  <c r="CT47" i="15" s="1"/>
  <c r="AH47" i="16"/>
  <c r="CT47" i="16" s="1"/>
  <c r="AH13" i="16"/>
  <c r="CT13" i="16" s="1"/>
  <c r="AH42" i="16"/>
  <c r="CT42" i="16" s="1"/>
  <c r="D4" i="12" l="1"/>
  <c r="BP4" i="12" l="1"/>
  <c r="B208" i="12"/>
  <c r="B204" i="12"/>
  <c r="B209" i="12"/>
  <c r="B203" i="12"/>
  <c r="B210" i="12" s="1"/>
  <c r="B206" i="12"/>
  <c r="B205" i="12"/>
  <c r="B207" i="12"/>
  <c r="D84" i="12"/>
  <c r="D5" i="12"/>
  <c r="BP5" i="12" s="1"/>
  <c r="D6" i="12"/>
  <c r="BP6" i="12" s="1"/>
  <c r="E4" i="12"/>
  <c r="D4" i="14"/>
  <c r="J4" i="12"/>
  <c r="I4" i="14"/>
  <c r="I4" i="12"/>
  <c r="BP4" i="14" l="1"/>
  <c r="BQ4" i="12"/>
  <c r="BU4" i="14"/>
  <c r="BV4" i="12"/>
  <c r="BP84" i="12"/>
  <c r="BU4" i="12"/>
  <c r="B19" i="17"/>
  <c r="CZ28" i="12"/>
  <c r="CZ21" i="12"/>
  <c r="CZ11" i="12"/>
  <c r="D27" i="21"/>
  <c r="C19" i="17"/>
  <c r="DA24" i="12"/>
  <c r="DA16" i="12"/>
  <c r="DA28" i="12"/>
  <c r="F4" i="14"/>
  <c r="D84" i="14"/>
  <c r="K4" i="14"/>
  <c r="J4" i="14"/>
  <c r="E4" i="14"/>
  <c r="K4" i="12"/>
  <c r="D19" i="17" l="1"/>
  <c r="BP84" i="14"/>
  <c r="J27" i="21"/>
  <c r="BV4" i="14"/>
  <c r="BR4" i="14"/>
  <c r="BQ4" i="14"/>
  <c r="I27" i="21"/>
  <c r="BW4" i="12"/>
  <c r="E27" i="21"/>
  <c r="BW4" i="14"/>
  <c r="AJ27" i="21"/>
  <c r="AJ9" i="21" s="1"/>
  <c r="D9" i="21"/>
  <c r="D4" i="24" s="1"/>
  <c r="D4" i="21"/>
  <c r="CZ11" i="14"/>
  <c r="CZ20" i="14" s="1"/>
  <c r="HH35" i="18" s="1"/>
  <c r="DA16" i="14"/>
  <c r="DA25" i="14" s="1"/>
  <c r="HI40" i="18" s="1"/>
  <c r="L4" i="14"/>
  <c r="G4" i="14"/>
  <c r="D49" i="16"/>
  <c r="BP49" i="16" s="1"/>
  <c r="D59" i="16"/>
  <c r="BP59" i="16" s="1"/>
  <c r="L4" i="12"/>
  <c r="G4" i="12"/>
  <c r="AJ4" i="21" l="1"/>
  <c r="F7" i="25"/>
  <c r="B11" i="25" s="1"/>
  <c r="F4" i="12"/>
  <c r="K27" i="21"/>
  <c r="AJ4" i="24"/>
  <c r="AO27" i="21"/>
  <c r="AO9" i="21" s="1"/>
  <c r="I9" i="21"/>
  <c r="I4" i="24" s="1"/>
  <c r="I4" i="21"/>
  <c r="AO4" i="21" s="1"/>
  <c r="BS4" i="12"/>
  <c r="J4" i="21"/>
  <c r="AP4" i="21" s="1"/>
  <c r="J9" i="21"/>
  <c r="J4" i="24" s="1"/>
  <c r="AP27" i="21"/>
  <c r="AP9" i="21" s="1"/>
  <c r="BX4" i="14"/>
  <c r="BX4" i="12"/>
  <c r="L27" i="21" s="1"/>
  <c r="BS4" i="14"/>
  <c r="AK27" i="21"/>
  <c r="AK9" i="21" s="1"/>
  <c r="E9" i="21"/>
  <c r="E4" i="24" s="1"/>
  <c r="E4" i="21"/>
  <c r="AK4" i="21" s="1"/>
  <c r="E45" i="16"/>
  <c r="BQ45" i="16" s="1"/>
  <c r="E58" i="16"/>
  <c r="BQ58" i="16" s="1"/>
  <c r="E64" i="15"/>
  <c r="BQ64" i="15" s="1"/>
  <c r="E45" i="15"/>
  <c r="BQ45" i="15" s="1"/>
  <c r="E48" i="15"/>
  <c r="BQ48" i="15" s="1"/>
  <c r="E48" i="16"/>
  <c r="BQ48" i="16" s="1"/>
  <c r="E58" i="15"/>
  <c r="BQ58" i="15" s="1"/>
  <c r="E64" i="16"/>
  <c r="BQ64" i="16" s="1"/>
  <c r="D108" i="20"/>
  <c r="D99" i="20"/>
  <c r="M4" i="14"/>
  <c r="D78" i="20"/>
  <c r="D84" i="20"/>
  <c r="H4" i="14"/>
  <c r="D68" i="16"/>
  <c r="BP68" i="16" s="1"/>
  <c r="M4" i="12"/>
  <c r="H4" i="12"/>
  <c r="B6" i="25" l="1"/>
  <c r="B7" i="25"/>
  <c r="AP4" i="24"/>
  <c r="BP4" i="24"/>
  <c r="BY4" i="14"/>
  <c r="BY4" i="12"/>
  <c r="AR27" i="21"/>
  <c r="AR9" i="21" s="1"/>
  <c r="L9" i="21"/>
  <c r="L4" i="24" s="1"/>
  <c r="L4" i="21"/>
  <c r="AR4" i="21" s="1"/>
  <c r="G27" i="21"/>
  <c r="K9" i="21"/>
  <c r="K4" i="24" s="1"/>
  <c r="AQ27" i="21"/>
  <c r="AQ9" i="21" s="1"/>
  <c r="K4" i="21"/>
  <c r="AQ4" i="21" s="1"/>
  <c r="BT4" i="12"/>
  <c r="BR4" i="12"/>
  <c r="F27" i="21" s="1"/>
  <c r="AK4" i="24"/>
  <c r="AO4" i="24"/>
  <c r="BT4" i="14"/>
  <c r="AJ99" i="20"/>
  <c r="AJ108" i="20"/>
  <c r="AJ78" i="20"/>
  <c r="E49" i="16"/>
  <c r="BQ49" i="16" s="1"/>
  <c r="E49" i="15"/>
  <c r="BQ49" i="15" s="1"/>
  <c r="E61" i="15"/>
  <c r="BQ61" i="15" s="1"/>
  <c r="F61" i="15"/>
  <c r="BR61" i="15" s="1"/>
  <c r="E78" i="20"/>
  <c r="E61" i="16"/>
  <c r="BQ61" i="16" s="1"/>
  <c r="D85" i="20"/>
  <c r="AJ84" i="20"/>
  <c r="F48" i="15"/>
  <c r="BR48" i="15" s="1"/>
  <c r="F58" i="16"/>
  <c r="BR58" i="16" s="1"/>
  <c r="F45" i="15"/>
  <c r="BR45" i="15" s="1"/>
  <c r="F64" i="16"/>
  <c r="BR64" i="16" s="1"/>
  <c r="F58" i="15"/>
  <c r="BR58" i="15" s="1"/>
  <c r="F45" i="16"/>
  <c r="BR45" i="16" s="1"/>
  <c r="F64" i="15"/>
  <c r="BR64" i="15" s="1"/>
  <c r="F48" i="16"/>
  <c r="BR48" i="16" s="1"/>
  <c r="G58" i="15"/>
  <c r="BS58" i="15" s="1"/>
  <c r="G64" i="16"/>
  <c r="BS64" i="16" s="1"/>
  <c r="G48" i="16"/>
  <c r="BS48" i="16" s="1"/>
  <c r="G45" i="16"/>
  <c r="BS45" i="16" s="1"/>
  <c r="G64" i="15"/>
  <c r="BS64" i="15" s="1"/>
  <c r="G58" i="16"/>
  <c r="BS58" i="16" s="1"/>
  <c r="G48" i="15"/>
  <c r="BS48" i="15" s="1"/>
  <c r="G45" i="15"/>
  <c r="BS45" i="15" s="1"/>
  <c r="E100" i="20"/>
  <c r="E108" i="20"/>
  <c r="E99" i="20"/>
  <c r="BU4" i="24" l="1"/>
  <c r="M27" i="21"/>
  <c r="AQ4" i="24"/>
  <c r="BQ4" i="24"/>
  <c r="AM27" i="21"/>
  <c r="AM9" i="21" s="1"/>
  <c r="G9" i="21"/>
  <c r="G4" i="24" s="1"/>
  <c r="G4" i="21"/>
  <c r="AM4" i="21" s="1"/>
  <c r="AL27" i="21"/>
  <c r="AL9" i="21" s="1"/>
  <c r="F9" i="21"/>
  <c r="F4" i="24" s="1"/>
  <c r="F4" i="21"/>
  <c r="AL4" i="21" s="1"/>
  <c r="CV4" i="24"/>
  <c r="AR4" i="24"/>
  <c r="H27" i="21"/>
  <c r="BV4" i="24"/>
  <c r="G49" i="16"/>
  <c r="BS49" i="16" s="1"/>
  <c r="AK108" i="20"/>
  <c r="AK78" i="20"/>
  <c r="F49" i="15"/>
  <c r="BR49" i="15" s="1"/>
  <c r="AJ85" i="20"/>
  <c r="G49" i="15"/>
  <c r="BS49" i="15" s="1"/>
  <c r="AK99" i="20"/>
  <c r="F49" i="16"/>
  <c r="BR49" i="16" s="1"/>
  <c r="D88" i="20"/>
  <c r="AK100" i="20"/>
  <c r="F61" i="16"/>
  <c r="BR61" i="16" s="1"/>
  <c r="F78" i="20"/>
  <c r="F100" i="20"/>
  <c r="F99" i="20"/>
  <c r="E44" i="16"/>
  <c r="BQ44" i="16" s="1"/>
  <c r="E62" i="15"/>
  <c r="E44" i="15"/>
  <c r="BQ44" i="15" s="1"/>
  <c r="E56" i="16"/>
  <c r="BQ56" i="16" s="1"/>
  <c r="E56" i="15"/>
  <c r="BQ56" i="15" s="1"/>
  <c r="E62" i="16"/>
  <c r="F108" i="20"/>
  <c r="G61" i="15"/>
  <c r="BS61" i="15" s="1"/>
  <c r="H48" i="15"/>
  <c r="BT48" i="15" s="1"/>
  <c r="H48" i="16"/>
  <c r="BT48" i="16" s="1"/>
  <c r="H45" i="15"/>
  <c r="BT45" i="15" s="1"/>
  <c r="H64" i="16"/>
  <c r="BT64" i="16" s="1"/>
  <c r="H58" i="16"/>
  <c r="BT58" i="16" s="1"/>
  <c r="H58" i="15"/>
  <c r="BT58" i="15" s="1"/>
  <c r="H45" i="16"/>
  <c r="BT45" i="16" s="1"/>
  <c r="H64" i="15"/>
  <c r="BT64" i="15" s="1"/>
  <c r="DB4" i="24" l="1"/>
  <c r="CW4" i="24"/>
  <c r="AL4" i="24"/>
  <c r="H4" i="21"/>
  <c r="AN4" i="21" s="1"/>
  <c r="AN27" i="21"/>
  <c r="AN9" i="21" s="1"/>
  <c r="H9" i="21"/>
  <c r="H4" i="24" s="1"/>
  <c r="BW4" i="24"/>
  <c r="BQ62" i="16"/>
  <c r="BQ166" i="16" s="1"/>
  <c r="E166" i="16"/>
  <c r="AM4" i="24"/>
  <c r="AS27" i="21"/>
  <c r="AS9" i="21" s="1"/>
  <c r="M9" i="21"/>
  <c r="M4" i="24" s="1"/>
  <c r="M4" i="21"/>
  <c r="AS4" i="21" s="1"/>
  <c r="BX4" i="24"/>
  <c r="BQ62" i="15"/>
  <c r="BQ166" i="15" s="1"/>
  <c r="E166" i="15"/>
  <c r="DA4" i="24"/>
  <c r="E65" i="15"/>
  <c r="AL100" i="20"/>
  <c r="AL78" i="20"/>
  <c r="AL108" i="20"/>
  <c r="H49" i="15"/>
  <c r="BT49" i="15" s="1"/>
  <c r="AL99" i="20"/>
  <c r="AJ88" i="20"/>
  <c r="E65" i="16"/>
  <c r="H49" i="16"/>
  <c r="BT49" i="16" s="1"/>
  <c r="E66" i="16"/>
  <c r="BQ66" i="16" s="1"/>
  <c r="G62" i="16"/>
  <c r="G56" i="15"/>
  <c r="BS56" i="15" s="1"/>
  <c r="G44" i="16"/>
  <c r="BS44" i="16" s="1"/>
  <c r="G44" i="15"/>
  <c r="BS44" i="15" s="1"/>
  <c r="G56" i="16"/>
  <c r="BS56" i="16" s="1"/>
  <c r="G62" i="15"/>
  <c r="G99" i="20"/>
  <c r="E67" i="16"/>
  <c r="BQ67" i="16" s="1"/>
  <c r="E46" i="16"/>
  <c r="BQ46" i="16" s="1"/>
  <c r="I64" i="15"/>
  <c r="BU64" i="15" s="1"/>
  <c r="I48" i="16"/>
  <c r="BU48" i="16" s="1"/>
  <c r="I48" i="15"/>
  <c r="BU48" i="15" s="1"/>
  <c r="I58" i="15"/>
  <c r="BU58" i="15" s="1"/>
  <c r="I64" i="16"/>
  <c r="BU64" i="16" s="1"/>
  <c r="I45" i="16"/>
  <c r="BU45" i="16" s="1"/>
  <c r="I45" i="15"/>
  <c r="BU45" i="15" s="1"/>
  <c r="I58" i="16"/>
  <c r="BU58" i="16" s="1"/>
  <c r="G78" i="20"/>
  <c r="G61" i="16"/>
  <c r="BS61" i="16" s="1"/>
  <c r="E59" i="15"/>
  <c r="BQ59" i="15" s="1"/>
  <c r="E66" i="15"/>
  <c r="BQ66" i="15" s="1"/>
  <c r="I61" i="15"/>
  <c r="BU61" i="15" s="1"/>
  <c r="E59" i="16"/>
  <c r="BQ59" i="16" s="1"/>
  <c r="F44" i="16"/>
  <c r="BR44" i="16" s="1"/>
  <c r="F56" i="15"/>
  <c r="BR56" i="15" s="1"/>
  <c r="F62" i="15"/>
  <c r="F44" i="15"/>
  <c r="BR44" i="15" s="1"/>
  <c r="F56" i="16"/>
  <c r="BR56" i="16" s="1"/>
  <c r="F62" i="16"/>
  <c r="E46" i="15"/>
  <c r="BQ46" i="15" s="1"/>
  <c r="E67" i="15"/>
  <c r="BQ67" i="15" s="1"/>
  <c r="H61" i="15"/>
  <c r="BT61" i="15" s="1"/>
  <c r="G100" i="20"/>
  <c r="G108" i="20"/>
  <c r="BR62" i="16" l="1"/>
  <c r="BR166" i="16" s="1"/>
  <c r="F166" i="16"/>
  <c r="E220" i="16"/>
  <c r="E221" i="16" s="1"/>
  <c r="E234" i="16" s="1"/>
  <c r="BQ65" i="16"/>
  <c r="E167" i="16"/>
  <c r="E220" i="15"/>
  <c r="E221" i="15" s="1"/>
  <c r="E234" i="15" s="1"/>
  <c r="BQ65" i="15"/>
  <c r="E167" i="15"/>
  <c r="BS62" i="15"/>
  <c r="BS166" i="15" s="1"/>
  <c r="G166" i="15"/>
  <c r="BS4" i="24"/>
  <c r="BR4" i="24"/>
  <c r="DD4" i="24"/>
  <c r="BS62" i="16"/>
  <c r="BS166" i="16" s="1"/>
  <c r="G166" i="16"/>
  <c r="DC4" i="24"/>
  <c r="BR62" i="15"/>
  <c r="BR166" i="15" s="1"/>
  <c r="F166" i="15"/>
  <c r="AS4" i="24"/>
  <c r="AN4" i="24"/>
  <c r="F65" i="16"/>
  <c r="AM78" i="20"/>
  <c r="G65" i="15"/>
  <c r="AM108" i="20"/>
  <c r="I49" i="15"/>
  <c r="BU49" i="15" s="1"/>
  <c r="AM99" i="20"/>
  <c r="AM100" i="20"/>
  <c r="F65" i="15"/>
  <c r="I49" i="16"/>
  <c r="BU49" i="16" s="1"/>
  <c r="I61" i="16"/>
  <c r="BU61" i="16" s="1"/>
  <c r="H99" i="20"/>
  <c r="F66" i="16"/>
  <c r="BR66" i="16" s="1"/>
  <c r="F59" i="16"/>
  <c r="BR59" i="16" s="1"/>
  <c r="F66" i="15"/>
  <c r="BR66" i="15" s="1"/>
  <c r="F59" i="15"/>
  <c r="BR59" i="15" s="1"/>
  <c r="G59" i="16"/>
  <c r="BS59" i="16" s="1"/>
  <c r="G66" i="16"/>
  <c r="BS66" i="16" s="1"/>
  <c r="G46" i="15"/>
  <c r="BS46" i="15" s="1"/>
  <c r="G67" i="15"/>
  <c r="BS67" i="15" s="1"/>
  <c r="F67" i="16"/>
  <c r="BR67" i="16" s="1"/>
  <c r="F46" i="16"/>
  <c r="BR46" i="16" s="1"/>
  <c r="G67" i="16"/>
  <c r="BS67" i="16" s="1"/>
  <c r="G46" i="16"/>
  <c r="BS46" i="16" s="1"/>
  <c r="F67" i="15"/>
  <c r="BR67" i="15" s="1"/>
  <c r="F46" i="15"/>
  <c r="BR46" i="15" s="1"/>
  <c r="G59" i="15"/>
  <c r="BS59" i="15" s="1"/>
  <c r="G66" i="15"/>
  <c r="BS66" i="15" s="1"/>
  <c r="J45" i="16"/>
  <c r="BV45" i="16" s="1"/>
  <c r="J58" i="15"/>
  <c r="BV58" i="15" s="1"/>
  <c r="J45" i="15"/>
  <c r="BV45" i="15" s="1"/>
  <c r="J48" i="16"/>
  <c r="BV48" i="16" s="1"/>
  <c r="J64" i="15"/>
  <c r="BV64" i="15" s="1"/>
  <c r="J58" i="16"/>
  <c r="BV58" i="16" s="1"/>
  <c r="J48" i="15"/>
  <c r="BV48" i="15" s="1"/>
  <c r="J64" i="16"/>
  <c r="BV64" i="16" s="1"/>
  <c r="H61" i="16"/>
  <c r="BT61" i="16" s="1"/>
  <c r="G65" i="16"/>
  <c r="E68" i="15"/>
  <c r="BQ68" i="15" s="1"/>
  <c r="J61" i="15"/>
  <c r="BV61" i="15" s="1"/>
  <c r="H100" i="20"/>
  <c r="E68" i="16"/>
  <c r="BQ68" i="16" s="1"/>
  <c r="H108" i="20"/>
  <c r="H56" i="16"/>
  <c r="BT56" i="16" s="1"/>
  <c r="H62" i="15"/>
  <c r="H62" i="16"/>
  <c r="H56" i="15"/>
  <c r="BT56" i="15" s="1"/>
  <c r="H44" i="15"/>
  <c r="BT44" i="15" s="1"/>
  <c r="H44" i="16"/>
  <c r="BT44" i="16" s="1"/>
  <c r="H78" i="20"/>
  <c r="BT62" i="16" l="1"/>
  <c r="BT166" i="16" s="1"/>
  <c r="H166" i="16"/>
  <c r="BQ220" i="15"/>
  <c r="BQ221" i="15" s="1"/>
  <c r="BQ234" i="15" s="1"/>
  <c r="BQ167" i="15"/>
  <c r="BT62" i="15"/>
  <c r="BT166" i="15" s="1"/>
  <c r="H166" i="15"/>
  <c r="F220" i="16"/>
  <c r="F221" i="16" s="1"/>
  <c r="F234" i="16" s="1"/>
  <c r="BR65" i="16"/>
  <c r="F167" i="16"/>
  <c r="CX4" i="24"/>
  <c r="CY4" i="24"/>
  <c r="BQ220" i="16"/>
  <c r="BQ221" i="16" s="1"/>
  <c r="BQ234" i="16" s="1"/>
  <c r="BQ167" i="16"/>
  <c r="G220" i="16"/>
  <c r="G221" i="16" s="1"/>
  <c r="G234" i="16" s="1"/>
  <c r="BS65" i="16"/>
  <c r="G167" i="16"/>
  <c r="BT4" i="24"/>
  <c r="F220" i="15"/>
  <c r="F221" i="15" s="1"/>
  <c r="F234" i="15" s="1"/>
  <c r="BR65" i="15"/>
  <c r="F167" i="15"/>
  <c r="G220" i="15"/>
  <c r="G221" i="15" s="1"/>
  <c r="G234" i="15" s="1"/>
  <c r="BS65" i="15"/>
  <c r="G167" i="15"/>
  <c r="BY4" i="24"/>
  <c r="H65" i="15"/>
  <c r="AN108" i="20"/>
  <c r="AN100" i="20"/>
  <c r="J49" i="15"/>
  <c r="BV49" i="15" s="1"/>
  <c r="AN99" i="20"/>
  <c r="AN78" i="20"/>
  <c r="J49" i="16"/>
  <c r="BV49" i="16" s="1"/>
  <c r="H65" i="16"/>
  <c r="H67" i="15"/>
  <c r="BT67" i="15" s="1"/>
  <c r="H46" i="15"/>
  <c r="BT46" i="15" s="1"/>
  <c r="H66" i="16"/>
  <c r="BT66" i="16" s="1"/>
  <c r="H59" i="16"/>
  <c r="BT59" i="16" s="1"/>
  <c r="I62" i="15"/>
  <c r="I56" i="15"/>
  <c r="BU56" i="15" s="1"/>
  <c r="I62" i="16"/>
  <c r="I44" i="15"/>
  <c r="BU44" i="15" s="1"/>
  <c r="I56" i="16"/>
  <c r="BU56" i="16" s="1"/>
  <c r="I44" i="16"/>
  <c r="BU44" i="16" s="1"/>
  <c r="G68" i="16"/>
  <c r="BS68" i="16" s="1"/>
  <c r="F68" i="16"/>
  <c r="BR68" i="16" s="1"/>
  <c r="H59" i="15"/>
  <c r="BT59" i="15" s="1"/>
  <c r="H66" i="15"/>
  <c r="BT66" i="15" s="1"/>
  <c r="I100" i="20"/>
  <c r="I99" i="20"/>
  <c r="H67" i="16"/>
  <c r="BT67" i="16" s="1"/>
  <c r="H46" i="16"/>
  <c r="BT46" i="16" s="1"/>
  <c r="J61" i="16"/>
  <c r="BV61" i="16" s="1"/>
  <c r="I108" i="20"/>
  <c r="I78" i="20"/>
  <c r="F68" i="15"/>
  <c r="BR68" i="15" s="1"/>
  <c r="K64" i="15"/>
  <c r="BW64" i="15" s="1"/>
  <c r="K64" i="16"/>
  <c r="BW64" i="16" s="1"/>
  <c r="K48" i="15"/>
  <c r="BW48" i="15" s="1"/>
  <c r="K58" i="16"/>
  <c r="BW58" i="16" s="1"/>
  <c r="K45" i="15"/>
  <c r="BW45" i="15" s="1"/>
  <c r="K58" i="15"/>
  <c r="BW58" i="15" s="1"/>
  <c r="K45" i="16"/>
  <c r="BW45" i="16" s="1"/>
  <c r="K48" i="16"/>
  <c r="BW48" i="16" s="1"/>
  <c r="G68" i="15"/>
  <c r="BS68" i="15" s="1"/>
  <c r="BR220" i="16" l="1"/>
  <c r="BR221" i="16" s="1"/>
  <c r="BR234" i="16" s="1"/>
  <c r="BR167" i="16"/>
  <c r="BR220" i="15"/>
  <c r="BR221" i="15" s="1"/>
  <c r="BR234" i="15" s="1"/>
  <c r="BR167" i="15"/>
  <c r="BU62" i="16"/>
  <c r="BU166" i="16" s="1"/>
  <c r="I166" i="16"/>
  <c r="H220" i="16"/>
  <c r="H221" i="16" s="1"/>
  <c r="H234" i="16" s="1"/>
  <c r="BT65" i="16"/>
  <c r="H167" i="16"/>
  <c r="DE4" i="24"/>
  <c r="CZ4" i="24"/>
  <c r="H220" i="15"/>
  <c r="H221" i="15" s="1"/>
  <c r="H234" i="15" s="1"/>
  <c r="BT65" i="15"/>
  <c r="H167" i="15"/>
  <c r="BU62" i="15"/>
  <c r="BU166" i="15" s="1"/>
  <c r="I166" i="15"/>
  <c r="BS220" i="15"/>
  <c r="BS221" i="15" s="1"/>
  <c r="BS234" i="15" s="1"/>
  <c r="BS167" i="15"/>
  <c r="BS220" i="16"/>
  <c r="BS221" i="16" s="1"/>
  <c r="BS234" i="16" s="1"/>
  <c r="BS167" i="16"/>
  <c r="I65" i="16"/>
  <c r="K49" i="15"/>
  <c r="BW49" i="15" s="1"/>
  <c r="AO99" i="20"/>
  <c r="I65" i="15"/>
  <c r="AO100" i="20"/>
  <c r="AO108" i="20"/>
  <c r="K49" i="16"/>
  <c r="BW49" i="16" s="1"/>
  <c r="AO78" i="20"/>
  <c r="K61" i="15"/>
  <c r="BW61" i="15" s="1"/>
  <c r="I59" i="16"/>
  <c r="BU59" i="16" s="1"/>
  <c r="I66" i="16"/>
  <c r="BU66" i="16" s="1"/>
  <c r="J62" i="16"/>
  <c r="J56" i="16"/>
  <c r="BV56" i="16" s="1"/>
  <c r="J56" i="15"/>
  <c r="BV56" i="15" s="1"/>
  <c r="J62" i="15"/>
  <c r="J44" i="16"/>
  <c r="BV44" i="16" s="1"/>
  <c r="J44" i="15"/>
  <c r="BV44" i="15" s="1"/>
  <c r="L64" i="16"/>
  <c r="BX64" i="16" s="1"/>
  <c r="L58" i="15"/>
  <c r="BX58" i="15" s="1"/>
  <c r="L45" i="15"/>
  <c r="BX45" i="15" s="1"/>
  <c r="L64" i="15"/>
  <c r="BX64" i="15" s="1"/>
  <c r="L48" i="15"/>
  <c r="BX48" i="15" s="1"/>
  <c r="L58" i="16"/>
  <c r="BX58" i="16" s="1"/>
  <c r="L48" i="16"/>
  <c r="BX48" i="16" s="1"/>
  <c r="L45" i="16"/>
  <c r="BX45" i="16" s="1"/>
  <c r="D70" i="15"/>
  <c r="BP70" i="15" s="1"/>
  <c r="J99" i="20"/>
  <c r="J100" i="20"/>
  <c r="J108" i="20"/>
  <c r="I67" i="15"/>
  <c r="BU67" i="15" s="1"/>
  <c r="I46" i="15"/>
  <c r="BU46" i="15" s="1"/>
  <c r="J78" i="20"/>
  <c r="H68" i="16"/>
  <c r="BT68" i="16" s="1"/>
  <c r="I67" i="16"/>
  <c r="BU67" i="16" s="1"/>
  <c r="I46" i="16"/>
  <c r="BU46" i="16" s="1"/>
  <c r="I59" i="15"/>
  <c r="BU59" i="15" s="1"/>
  <c r="I66" i="15"/>
  <c r="BU66" i="15" s="1"/>
  <c r="H68" i="15"/>
  <c r="BT68" i="15" s="1"/>
  <c r="I220" i="15" l="1"/>
  <c r="I221" i="15" s="1"/>
  <c r="I234" i="15" s="1"/>
  <c r="BU65" i="15"/>
  <c r="I167" i="15"/>
  <c r="BT220" i="16"/>
  <c r="BT221" i="16" s="1"/>
  <c r="BT234" i="16" s="1"/>
  <c r="BT167" i="16"/>
  <c r="BV62" i="16"/>
  <c r="BV166" i="16" s="1"/>
  <c r="J166" i="16"/>
  <c r="BV62" i="15"/>
  <c r="BV166" i="15" s="1"/>
  <c r="J166" i="15"/>
  <c r="I220" i="16"/>
  <c r="I221" i="16" s="1"/>
  <c r="I234" i="16" s="1"/>
  <c r="BU65" i="16"/>
  <c r="I167" i="16"/>
  <c r="BT220" i="15"/>
  <c r="BT221" i="15" s="1"/>
  <c r="BT234" i="15" s="1"/>
  <c r="BT167" i="15"/>
  <c r="AP99" i="20"/>
  <c r="L49" i="16"/>
  <c r="BX49" i="16" s="1"/>
  <c r="AP78" i="20"/>
  <c r="AP108" i="20"/>
  <c r="AP100" i="20"/>
  <c r="L49" i="15"/>
  <c r="BX49" i="15" s="1"/>
  <c r="J65" i="16"/>
  <c r="J65" i="15"/>
  <c r="G70" i="16"/>
  <c r="BS70" i="16" s="1"/>
  <c r="I68" i="16"/>
  <c r="BU68" i="16" s="1"/>
  <c r="K108" i="20"/>
  <c r="K100" i="20"/>
  <c r="K78" i="20"/>
  <c r="K99" i="20"/>
  <c r="M45" i="16"/>
  <c r="BY45" i="16" s="1"/>
  <c r="M58" i="16"/>
  <c r="BY58" i="16" s="1"/>
  <c r="M64" i="15"/>
  <c r="BY64" i="15" s="1"/>
  <c r="M64" i="16"/>
  <c r="BY64" i="16" s="1"/>
  <c r="M48" i="15"/>
  <c r="BY48" i="15" s="1"/>
  <c r="M58" i="15"/>
  <c r="BY58" i="15" s="1"/>
  <c r="M48" i="16"/>
  <c r="BY48" i="16" s="1"/>
  <c r="M45" i="15"/>
  <c r="BY45" i="15" s="1"/>
  <c r="J66" i="15"/>
  <c r="BV66" i="15" s="1"/>
  <c r="J59" i="15"/>
  <c r="BV59" i="15" s="1"/>
  <c r="L61" i="15"/>
  <c r="BX61" i="15" s="1"/>
  <c r="I68" i="15"/>
  <c r="BU68" i="15" s="1"/>
  <c r="M61" i="15"/>
  <c r="BY61" i="15" s="1"/>
  <c r="K61" i="16"/>
  <c r="BW61" i="16" s="1"/>
  <c r="D70" i="16"/>
  <c r="BP70" i="16" s="1"/>
  <c r="J67" i="15"/>
  <c r="BV67" i="15" s="1"/>
  <c r="J46" i="15"/>
  <c r="BV46" i="15" s="1"/>
  <c r="J59" i="16"/>
  <c r="BV59" i="16" s="1"/>
  <c r="J66" i="16"/>
  <c r="BV66" i="16" s="1"/>
  <c r="K62" i="16"/>
  <c r="K56" i="16"/>
  <c r="BW56" i="16" s="1"/>
  <c r="K62" i="15"/>
  <c r="K44" i="16"/>
  <c r="BW44" i="16" s="1"/>
  <c r="K56" i="15"/>
  <c r="BW56" i="15" s="1"/>
  <c r="K44" i="15"/>
  <c r="BW44" i="15" s="1"/>
  <c r="J67" i="16"/>
  <c r="BV67" i="16" s="1"/>
  <c r="J46" i="16"/>
  <c r="BV46" i="16" s="1"/>
  <c r="BW62" i="16" l="1"/>
  <c r="BW166" i="16" s="1"/>
  <c r="K166" i="16"/>
  <c r="J220" i="15"/>
  <c r="J221" i="15" s="1"/>
  <c r="J234" i="15" s="1"/>
  <c r="BV65" i="15"/>
  <c r="J167" i="15"/>
  <c r="BW62" i="15"/>
  <c r="BW166" i="15" s="1"/>
  <c r="K166" i="15"/>
  <c r="J220" i="16"/>
  <c r="J221" i="16" s="1"/>
  <c r="J234" i="16" s="1"/>
  <c r="BV65" i="16"/>
  <c r="J167" i="16"/>
  <c r="BU220" i="16"/>
  <c r="BU221" i="16" s="1"/>
  <c r="BU234" i="16" s="1"/>
  <c r="BU167" i="16"/>
  <c r="BU220" i="15"/>
  <c r="BU221" i="15" s="1"/>
  <c r="BU234" i="15" s="1"/>
  <c r="BU167" i="15"/>
  <c r="K65" i="15"/>
  <c r="AQ99" i="20"/>
  <c r="AQ108" i="20"/>
  <c r="M49" i="16"/>
  <c r="BY49" i="16" s="1"/>
  <c r="AQ100" i="20"/>
  <c r="AQ78" i="20"/>
  <c r="M49" i="15"/>
  <c r="BY49" i="15" s="1"/>
  <c r="K65" i="16"/>
  <c r="J68" i="15"/>
  <c r="BV68" i="15" s="1"/>
  <c r="D69" i="15"/>
  <c r="BP69" i="15" s="1"/>
  <c r="K67" i="16"/>
  <c r="BW67" i="16" s="1"/>
  <c r="K46" i="16"/>
  <c r="BW46" i="16" s="1"/>
  <c r="K67" i="15"/>
  <c r="BW67" i="15" s="1"/>
  <c r="K46" i="15"/>
  <c r="BW46" i="15" s="1"/>
  <c r="AJ125" i="20"/>
  <c r="AJ39" i="21" s="1"/>
  <c r="AJ126" i="20"/>
  <c r="L100" i="20"/>
  <c r="J68" i="16"/>
  <c r="BV68" i="16" s="1"/>
  <c r="N58" i="15"/>
  <c r="BZ58" i="15" s="1"/>
  <c r="N64" i="16"/>
  <c r="BZ64" i="16" s="1"/>
  <c r="N45" i="15"/>
  <c r="BZ45" i="15" s="1"/>
  <c r="N48" i="16"/>
  <c r="BZ48" i="16" s="1"/>
  <c r="N45" i="16"/>
  <c r="BZ45" i="16" s="1"/>
  <c r="N64" i="15"/>
  <c r="BZ64" i="15" s="1"/>
  <c r="N48" i="15"/>
  <c r="BZ48" i="15" s="1"/>
  <c r="N58" i="16"/>
  <c r="BZ58" i="16" s="1"/>
  <c r="K66" i="15"/>
  <c r="BW66" i="15" s="1"/>
  <c r="K59" i="15"/>
  <c r="BW59" i="15" s="1"/>
  <c r="L108" i="20"/>
  <c r="L99" i="20"/>
  <c r="L61" i="16"/>
  <c r="BX61" i="16" s="1"/>
  <c r="L78" i="20"/>
  <c r="K59" i="16"/>
  <c r="BW59" i="16" s="1"/>
  <c r="K66" i="16"/>
  <c r="BW66" i="16" s="1"/>
  <c r="M61" i="16"/>
  <c r="BY61" i="16" s="1"/>
  <c r="L44" i="16"/>
  <c r="BX44" i="16" s="1"/>
  <c r="L44" i="15"/>
  <c r="BX44" i="15" s="1"/>
  <c r="L56" i="16"/>
  <c r="BX56" i="16" s="1"/>
  <c r="L62" i="15"/>
  <c r="L56" i="15"/>
  <c r="BX56" i="15" s="1"/>
  <c r="L62" i="16"/>
  <c r="K220" i="15" l="1"/>
  <c r="K221" i="15" s="1"/>
  <c r="K234" i="15" s="1"/>
  <c r="BW65" i="15"/>
  <c r="K167" i="15"/>
  <c r="BV220" i="15"/>
  <c r="BV221" i="15" s="1"/>
  <c r="BV234" i="15" s="1"/>
  <c r="BV167" i="15"/>
  <c r="BX62" i="16"/>
  <c r="BX166" i="16" s="1"/>
  <c r="L166" i="16"/>
  <c r="K220" i="16"/>
  <c r="K221" i="16" s="1"/>
  <c r="K234" i="16" s="1"/>
  <c r="BW65" i="16"/>
  <c r="K167" i="16"/>
  <c r="BX62" i="15"/>
  <c r="BX166" i="15" s="1"/>
  <c r="L166" i="15"/>
  <c r="BV220" i="16"/>
  <c r="BV221" i="16" s="1"/>
  <c r="BV234" i="16" s="1"/>
  <c r="BV167" i="16"/>
  <c r="AR108" i="20"/>
  <c r="N49" i="15"/>
  <c r="BZ49" i="15" s="1"/>
  <c r="N49" i="16"/>
  <c r="BZ49" i="16" s="1"/>
  <c r="AR99" i="20"/>
  <c r="D71" i="15"/>
  <c r="BP71" i="15" s="1"/>
  <c r="D33" i="21" s="1"/>
  <c r="AR78" i="20"/>
  <c r="AR100" i="20"/>
  <c r="L65" i="15"/>
  <c r="L59" i="16"/>
  <c r="BX59" i="16" s="1"/>
  <c r="L66" i="16"/>
  <c r="BX66" i="16" s="1"/>
  <c r="E69" i="15"/>
  <c r="BQ69" i="15" s="1"/>
  <c r="M99" i="20"/>
  <c r="L67" i="16"/>
  <c r="BX67" i="16" s="1"/>
  <c r="L46" i="16"/>
  <c r="BX46" i="16" s="1"/>
  <c r="E70" i="16"/>
  <c r="BQ70" i="16" s="1"/>
  <c r="N61" i="15"/>
  <c r="BZ61" i="15" s="1"/>
  <c r="L66" i="15"/>
  <c r="BX66" i="15" s="1"/>
  <c r="L59" i="15"/>
  <c r="BX59" i="15" s="1"/>
  <c r="K68" i="15"/>
  <c r="BW68" i="15" s="1"/>
  <c r="O45" i="15"/>
  <c r="CA45" i="15" s="1"/>
  <c r="O48" i="16"/>
  <c r="CA48" i="16" s="1"/>
  <c r="O45" i="16"/>
  <c r="CA45" i="16" s="1"/>
  <c r="O64" i="15"/>
  <c r="CA64" i="15" s="1"/>
  <c r="O64" i="16"/>
  <c r="CA64" i="16" s="1"/>
  <c r="O48" i="15"/>
  <c r="CA48" i="15" s="1"/>
  <c r="O58" i="16"/>
  <c r="CA58" i="16" s="1"/>
  <c r="O58" i="15"/>
  <c r="CA58" i="15" s="1"/>
  <c r="M44" i="16"/>
  <c r="BY44" i="16" s="1"/>
  <c r="M62" i="16"/>
  <c r="M62" i="15"/>
  <c r="M56" i="16"/>
  <c r="BY56" i="16" s="1"/>
  <c r="M56" i="15"/>
  <c r="BY56" i="15" s="1"/>
  <c r="M44" i="15"/>
  <c r="BY44" i="15" s="1"/>
  <c r="E70" i="15"/>
  <c r="BQ70" i="15" s="1"/>
  <c r="L67" i="15"/>
  <c r="BX67" i="15" s="1"/>
  <c r="L46" i="15"/>
  <c r="BX46" i="15" s="1"/>
  <c r="G69" i="16"/>
  <c r="BS69" i="16" s="1"/>
  <c r="K68" i="16"/>
  <c r="BW68" i="16" s="1"/>
  <c r="D72" i="15"/>
  <c r="BP72" i="15" s="1"/>
  <c r="D34" i="21" s="1"/>
  <c r="D73" i="15"/>
  <c r="BP73" i="15" s="1"/>
  <c r="M108" i="20"/>
  <c r="L65" i="16"/>
  <c r="M78" i="20"/>
  <c r="M100" i="20"/>
  <c r="D69" i="16"/>
  <c r="BP69" i="16" s="1"/>
  <c r="L220" i="15" l="1"/>
  <c r="L221" i="15" s="1"/>
  <c r="L234" i="15" s="1"/>
  <c r="BX65" i="15"/>
  <c r="L167" i="15"/>
  <c r="BY62" i="15"/>
  <c r="BY166" i="15" s="1"/>
  <c r="M166" i="15"/>
  <c r="BY62" i="16"/>
  <c r="BY166" i="16" s="1"/>
  <c r="M166" i="16"/>
  <c r="L220" i="16"/>
  <c r="L221" i="16" s="1"/>
  <c r="L234" i="16" s="1"/>
  <c r="BX65" i="16"/>
  <c r="L167" i="16"/>
  <c r="BW220" i="15"/>
  <c r="BW221" i="15" s="1"/>
  <c r="BW234" i="15" s="1"/>
  <c r="BW167" i="15"/>
  <c r="BW220" i="16"/>
  <c r="BW221" i="16" s="1"/>
  <c r="BW234" i="16" s="1"/>
  <c r="BW167" i="16"/>
  <c r="AS108" i="20"/>
  <c r="O49" i="15"/>
  <c r="CA49" i="15" s="1"/>
  <c r="D71" i="16"/>
  <c r="BP71" i="16" s="1"/>
  <c r="AJ33" i="21" s="1"/>
  <c r="AS78" i="20"/>
  <c r="O49" i="16"/>
  <c r="CA49" i="16" s="1"/>
  <c r="G71" i="16"/>
  <c r="BS71" i="16" s="1"/>
  <c r="AM33" i="21" s="1"/>
  <c r="M65" i="15"/>
  <c r="AS99" i="20"/>
  <c r="AS100" i="20"/>
  <c r="M65" i="16"/>
  <c r="AK126" i="20"/>
  <c r="AK125" i="20"/>
  <c r="AK39" i="21" s="1"/>
  <c r="E71" i="15"/>
  <c r="BQ71" i="15" s="1"/>
  <c r="E33" i="21" s="1"/>
  <c r="H70" i="16"/>
  <c r="BT70" i="16" s="1"/>
  <c r="O61" i="15"/>
  <c r="CA61" i="15" s="1"/>
  <c r="F70" i="16"/>
  <c r="BR70" i="16" s="1"/>
  <c r="N108" i="20"/>
  <c r="N61" i="16"/>
  <c r="BZ61" i="16" s="1"/>
  <c r="N78" i="20"/>
  <c r="M66" i="15"/>
  <c r="BY66" i="15" s="1"/>
  <c r="M59" i="15"/>
  <c r="BY59" i="15" s="1"/>
  <c r="AO125" i="20"/>
  <c r="AO39" i="21" s="1"/>
  <c r="M66" i="16"/>
  <c r="BY66" i="16" s="1"/>
  <c r="M59" i="16"/>
  <c r="BY59" i="16" s="1"/>
  <c r="L68" i="15"/>
  <c r="BX68" i="15" s="1"/>
  <c r="N100" i="20"/>
  <c r="G70" i="15"/>
  <c r="BS70" i="15" s="1"/>
  <c r="P64" i="16"/>
  <c r="CB64" i="16" s="1"/>
  <c r="P45" i="16"/>
  <c r="CB45" i="16" s="1"/>
  <c r="P58" i="15"/>
  <c r="CB58" i="15" s="1"/>
  <c r="P48" i="16"/>
  <c r="CB48" i="16" s="1"/>
  <c r="P45" i="15"/>
  <c r="CB45" i="15" s="1"/>
  <c r="P64" i="15"/>
  <c r="CB64" i="15" s="1"/>
  <c r="P48" i="15"/>
  <c r="CB48" i="15" s="1"/>
  <c r="P58" i="16"/>
  <c r="CB58" i="16" s="1"/>
  <c r="N56" i="15"/>
  <c r="BZ56" i="15" s="1"/>
  <c r="N62" i="15"/>
  <c r="N62" i="16"/>
  <c r="N44" i="15"/>
  <c r="BZ44" i="15" s="1"/>
  <c r="N56" i="16"/>
  <c r="BZ56" i="16" s="1"/>
  <c r="N44" i="16"/>
  <c r="BZ44" i="16" s="1"/>
  <c r="H69" i="16"/>
  <c r="BT69" i="16" s="1"/>
  <c r="D72" i="16"/>
  <c r="BP72" i="16" s="1"/>
  <c r="AJ34" i="21" s="1"/>
  <c r="D73" i="16"/>
  <c r="BP73" i="16" s="1"/>
  <c r="G72" i="16"/>
  <c r="BS72" i="16" s="1"/>
  <c r="AM34" i="21" s="1"/>
  <c r="G73" i="16"/>
  <c r="BS73" i="16" s="1"/>
  <c r="M67" i="16"/>
  <c r="BY67" i="16" s="1"/>
  <c r="M46" i="16"/>
  <c r="BY46" i="16" s="1"/>
  <c r="AN125" i="20"/>
  <c r="AN39" i="21" s="1"/>
  <c r="AN126" i="20"/>
  <c r="L68" i="16"/>
  <c r="BX68" i="16" s="1"/>
  <c r="N99" i="20"/>
  <c r="M46" i="15"/>
  <c r="BY46" i="15" s="1"/>
  <c r="M67" i="15"/>
  <c r="BY67" i="15" s="1"/>
  <c r="AL125" i="20"/>
  <c r="AL39" i="21" s="1"/>
  <c r="AL126" i="20"/>
  <c r="M220" i="16" l="1"/>
  <c r="M221" i="16" s="1"/>
  <c r="M234" i="16" s="1"/>
  <c r="BY65" i="16"/>
  <c r="M167" i="16"/>
  <c r="BZ62" i="16"/>
  <c r="BZ166" i="16" s="1"/>
  <c r="N166" i="16"/>
  <c r="BZ62" i="15"/>
  <c r="BZ166" i="15" s="1"/>
  <c r="N166" i="15"/>
  <c r="M220" i="15"/>
  <c r="M221" i="15" s="1"/>
  <c r="M234" i="15" s="1"/>
  <c r="BY65" i="15"/>
  <c r="M167" i="15"/>
  <c r="BX220" i="15"/>
  <c r="BX221" i="15" s="1"/>
  <c r="BX234" i="15" s="1"/>
  <c r="BX167" i="15"/>
  <c r="BX220" i="16"/>
  <c r="BX221" i="16" s="1"/>
  <c r="BX234" i="16" s="1"/>
  <c r="BX167" i="16"/>
  <c r="AT108" i="20"/>
  <c r="P49" i="15"/>
  <c r="CB49" i="15" s="1"/>
  <c r="P49" i="16"/>
  <c r="CB49" i="16" s="1"/>
  <c r="AT78" i="20"/>
  <c r="N65" i="16"/>
  <c r="AT100" i="20"/>
  <c r="AT99" i="20"/>
  <c r="N65" i="15"/>
  <c r="H71" i="16"/>
  <c r="BT71" i="16" s="1"/>
  <c r="AN33" i="21" s="1"/>
  <c r="AO126" i="20"/>
  <c r="Q61" i="15"/>
  <c r="CC61" i="15" s="1"/>
  <c r="G69" i="15"/>
  <c r="BS69" i="15" s="1"/>
  <c r="O62" i="16"/>
  <c r="O44" i="16"/>
  <c r="CA44" i="16" s="1"/>
  <c r="O56" i="15"/>
  <c r="CA56" i="15" s="1"/>
  <c r="O62" i="15"/>
  <c r="O44" i="15"/>
  <c r="CA44" i="15" s="1"/>
  <c r="O56" i="16"/>
  <c r="CA56" i="16" s="1"/>
  <c r="O78" i="20"/>
  <c r="Q64" i="15"/>
  <c r="CC64" i="15" s="1"/>
  <c r="Q58" i="16"/>
  <c r="CC58" i="16" s="1"/>
  <c r="Q48" i="15"/>
  <c r="CC48" i="15" s="1"/>
  <c r="Q64" i="16"/>
  <c r="CC64" i="16" s="1"/>
  <c r="Q48" i="16"/>
  <c r="CC48" i="16" s="1"/>
  <c r="Q58" i="15"/>
  <c r="CC58" i="15" s="1"/>
  <c r="Q45" i="15"/>
  <c r="CC45" i="15" s="1"/>
  <c r="Q45" i="16"/>
  <c r="CC45" i="16" s="1"/>
  <c r="E72" i="15"/>
  <c r="BQ72" i="15" s="1"/>
  <c r="E34" i="21" s="1"/>
  <c r="E73" i="15"/>
  <c r="BQ73" i="15" s="1"/>
  <c r="P61" i="15"/>
  <c r="CB61" i="15" s="1"/>
  <c r="M68" i="15"/>
  <c r="BY68" i="15" s="1"/>
  <c r="J70" i="16"/>
  <c r="BV70" i="16" s="1"/>
  <c r="M68" i="16"/>
  <c r="BY68" i="16" s="1"/>
  <c r="N67" i="16"/>
  <c r="BZ67" i="16" s="1"/>
  <c r="N46" i="16"/>
  <c r="BZ46" i="16" s="1"/>
  <c r="O108" i="20"/>
  <c r="O100" i="20"/>
  <c r="H73" i="16"/>
  <c r="BT73" i="16" s="1"/>
  <c r="H72" i="16"/>
  <c r="BT72" i="16" s="1"/>
  <c r="AN34" i="21" s="1"/>
  <c r="O61" i="16"/>
  <c r="CA61" i="16" s="1"/>
  <c r="I70" i="16"/>
  <c r="BU70" i="16" s="1"/>
  <c r="N66" i="16"/>
  <c r="BZ66" i="16" s="1"/>
  <c r="N59" i="16"/>
  <c r="BZ59" i="16" s="1"/>
  <c r="N59" i="15"/>
  <c r="BZ59" i="15" s="1"/>
  <c r="N66" i="15"/>
  <c r="BZ66" i="15" s="1"/>
  <c r="E69" i="16"/>
  <c r="BQ69" i="16" s="1"/>
  <c r="H70" i="15"/>
  <c r="BT70" i="15" s="1"/>
  <c r="F69" i="15"/>
  <c r="BR69" i="15" s="1"/>
  <c r="N67" i="15"/>
  <c r="BZ67" i="15" s="1"/>
  <c r="N46" i="15"/>
  <c r="BZ46" i="15" s="1"/>
  <c r="O99" i="20"/>
  <c r="F70" i="15"/>
  <c r="BR70" i="15" s="1"/>
  <c r="N220" i="15" l="1"/>
  <c r="N221" i="15" s="1"/>
  <c r="N234" i="15" s="1"/>
  <c r="BZ65" i="15"/>
  <c r="N167" i="15"/>
  <c r="CA62" i="15"/>
  <c r="CA166" i="15" s="1"/>
  <c r="O166" i="15"/>
  <c r="CA62" i="16"/>
  <c r="CA166" i="16" s="1"/>
  <c r="O166" i="16"/>
  <c r="BY220" i="16"/>
  <c r="BY221" i="16" s="1"/>
  <c r="BY234" i="16" s="1"/>
  <c r="BY167" i="16"/>
  <c r="N220" i="16"/>
  <c r="N221" i="16" s="1"/>
  <c r="N234" i="16" s="1"/>
  <c r="BZ65" i="16"/>
  <c r="N167" i="16"/>
  <c r="BY220" i="15"/>
  <c r="BY221" i="15" s="1"/>
  <c r="BY234" i="15" s="1"/>
  <c r="BY167" i="15"/>
  <c r="O65" i="15"/>
  <c r="AU100" i="20"/>
  <c r="Q49" i="16"/>
  <c r="CC49" i="16" s="1"/>
  <c r="AU78" i="20"/>
  <c r="G71" i="15"/>
  <c r="BS71" i="15" s="1"/>
  <c r="G33" i="21" s="1"/>
  <c r="Q49" i="15"/>
  <c r="CC49" i="15" s="1"/>
  <c r="E71" i="16"/>
  <c r="BQ71" i="16" s="1"/>
  <c r="AK33" i="21" s="1"/>
  <c r="AU108" i="20"/>
  <c r="AU99" i="20"/>
  <c r="Q61" i="16"/>
  <c r="CC61" i="16" s="1"/>
  <c r="I69" i="16"/>
  <c r="BU69" i="16" s="1"/>
  <c r="F71" i="15"/>
  <c r="BR71" i="15" s="1"/>
  <c r="F33" i="21" s="1"/>
  <c r="H69" i="15"/>
  <c r="BT69" i="15" s="1"/>
  <c r="P61" i="16"/>
  <c r="CB61" i="16" s="1"/>
  <c r="I70" i="15"/>
  <c r="BU70" i="15" s="1"/>
  <c r="N68" i="16"/>
  <c r="BZ68" i="16" s="1"/>
  <c r="O59" i="15"/>
  <c r="CA59" i="15" s="1"/>
  <c r="O66" i="15"/>
  <c r="CA66" i="15" s="1"/>
  <c r="N68" i="15"/>
  <c r="BZ68" i="15" s="1"/>
  <c r="P108" i="20"/>
  <c r="O59" i="16"/>
  <c r="CA59" i="16" s="1"/>
  <c r="O66" i="16"/>
  <c r="CA66" i="16" s="1"/>
  <c r="O46" i="16"/>
  <c r="CA46" i="16" s="1"/>
  <c r="O67" i="16"/>
  <c r="CA67" i="16" s="1"/>
  <c r="R58" i="15"/>
  <c r="CD58" i="15" s="1"/>
  <c r="R64" i="15"/>
  <c r="CD64" i="15" s="1"/>
  <c r="R48" i="15"/>
  <c r="CD48" i="15" s="1"/>
  <c r="R45" i="15"/>
  <c r="CD45" i="15" s="1"/>
  <c r="R64" i="16"/>
  <c r="CD64" i="16" s="1"/>
  <c r="R48" i="16"/>
  <c r="CD48" i="16" s="1"/>
  <c r="R58" i="16"/>
  <c r="CD58" i="16" s="1"/>
  <c r="R45" i="16"/>
  <c r="CD45" i="16" s="1"/>
  <c r="P99" i="20"/>
  <c r="F69" i="16"/>
  <c r="BR69" i="16" s="1"/>
  <c r="AM125" i="20"/>
  <c r="AM39" i="21" s="1"/>
  <c r="AM126" i="20"/>
  <c r="P78" i="20"/>
  <c r="K70" i="16"/>
  <c r="BW70" i="16" s="1"/>
  <c r="P100" i="20"/>
  <c r="E72" i="16"/>
  <c r="BQ72" i="16" s="1"/>
  <c r="AK34" i="21" s="1"/>
  <c r="E73" i="16"/>
  <c r="BQ73" i="16" s="1"/>
  <c r="O67" i="15"/>
  <c r="CA67" i="15" s="1"/>
  <c r="O46" i="15"/>
  <c r="CA46" i="15" s="1"/>
  <c r="G72" i="15"/>
  <c r="BS72" i="15" s="1"/>
  <c r="G34" i="21" s="1"/>
  <c r="G73" i="15"/>
  <c r="BS73" i="15" s="1"/>
  <c r="P44" i="16"/>
  <c r="CB44" i="16" s="1"/>
  <c r="P56" i="16"/>
  <c r="CB56" i="16" s="1"/>
  <c r="P62" i="15"/>
  <c r="P62" i="16"/>
  <c r="P44" i="15"/>
  <c r="CB44" i="15" s="1"/>
  <c r="P56" i="15"/>
  <c r="CB56" i="15" s="1"/>
  <c r="O65" i="16"/>
  <c r="O220" i="16" l="1"/>
  <c r="O221" i="16" s="1"/>
  <c r="O234" i="16" s="1"/>
  <c r="CA65" i="16"/>
  <c r="O167" i="16"/>
  <c r="O220" i="15"/>
  <c r="O221" i="15" s="1"/>
  <c r="O234" i="15" s="1"/>
  <c r="CA65" i="15"/>
  <c r="O167" i="15"/>
  <c r="CB62" i="16"/>
  <c r="CB166" i="16" s="1"/>
  <c r="P166" i="16"/>
  <c r="CB62" i="15"/>
  <c r="CB166" i="15" s="1"/>
  <c r="P166" i="15"/>
  <c r="BZ220" i="16"/>
  <c r="BZ221" i="16" s="1"/>
  <c r="BZ234" i="16" s="1"/>
  <c r="BZ167" i="16"/>
  <c r="BZ220" i="15"/>
  <c r="BZ221" i="15" s="1"/>
  <c r="BZ234" i="15" s="1"/>
  <c r="BZ167" i="15"/>
  <c r="AV78" i="20"/>
  <c r="I71" i="16"/>
  <c r="BU71" i="16" s="1"/>
  <c r="AO33" i="21" s="1"/>
  <c r="P65" i="15"/>
  <c r="R49" i="15"/>
  <c r="CD49" i="15" s="1"/>
  <c r="AV108" i="20"/>
  <c r="F71" i="16"/>
  <c r="BR71" i="16" s="1"/>
  <c r="AL33" i="21" s="1"/>
  <c r="R49" i="16"/>
  <c r="CD49" i="16" s="1"/>
  <c r="AV100" i="20"/>
  <c r="AV99" i="20"/>
  <c r="H71" i="15"/>
  <c r="BT71" i="15" s="1"/>
  <c r="H33" i="21" s="1"/>
  <c r="P65" i="16"/>
  <c r="AP125" i="20"/>
  <c r="AP39" i="21" s="1"/>
  <c r="AP126" i="20"/>
  <c r="K70" i="15"/>
  <c r="BW70" i="15" s="1"/>
  <c r="P67" i="16"/>
  <c r="CB67" i="16" s="1"/>
  <c r="P46" i="16"/>
  <c r="CB46" i="16" s="1"/>
  <c r="O68" i="16"/>
  <c r="CA68" i="16" s="1"/>
  <c r="P67" i="15"/>
  <c r="CB67" i="15" s="1"/>
  <c r="P46" i="15"/>
  <c r="CB46" i="15" s="1"/>
  <c r="F72" i="16"/>
  <c r="BR72" i="16" s="1"/>
  <c r="AL34" i="21" s="1"/>
  <c r="F73" i="16"/>
  <c r="BR73" i="16" s="1"/>
  <c r="Q100" i="20"/>
  <c r="O68" i="15"/>
  <c r="CA68" i="15" s="1"/>
  <c r="J70" i="15"/>
  <c r="BV70" i="15" s="1"/>
  <c r="H72" i="15"/>
  <c r="BT72" i="15" s="1"/>
  <c r="H34" i="21" s="1"/>
  <c r="H73" i="15"/>
  <c r="BT73" i="15" s="1"/>
  <c r="Q99" i="20"/>
  <c r="J69" i="16"/>
  <c r="BV69" i="16" s="1"/>
  <c r="Q62" i="15"/>
  <c r="Q44" i="15"/>
  <c r="CC44" i="15" s="1"/>
  <c r="Q56" i="16"/>
  <c r="CC56" i="16" s="1"/>
  <c r="Q56" i="15"/>
  <c r="CC56" i="15" s="1"/>
  <c r="Q62" i="16"/>
  <c r="Q44" i="16"/>
  <c r="CC44" i="16" s="1"/>
  <c r="S48" i="15"/>
  <c r="CE48" i="15" s="1"/>
  <c r="S45" i="15"/>
  <c r="CE45" i="15" s="1"/>
  <c r="S58" i="15"/>
  <c r="CE58" i="15" s="1"/>
  <c r="S64" i="15"/>
  <c r="CE64" i="15" s="1"/>
  <c r="S48" i="16"/>
  <c r="CE48" i="16" s="1"/>
  <c r="S45" i="16"/>
  <c r="CE45" i="16" s="1"/>
  <c r="S64" i="16"/>
  <c r="CE64" i="16" s="1"/>
  <c r="S58" i="16"/>
  <c r="CE58" i="16" s="1"/>
  <c r="Q78" i="20"/>
  <c r="P66" i="16"/>
  <c r="CB66" i="16" s="1"/>
  <c r="P59" i="16"/>
  <c r="CB59" i="16" s="1"/>
  <c r="I72" i="16"/>
  <c r="BU72" i="16" s="1"/>
  <c r="AO34" i="21" s="1"/>
  <c r="I73" i="16"/>
  <c r="BU73" i="16" s="1"/>
  <c r="Q108" i="20"/>
  <c r="P59" i="15"/>
  <c r="CB59" i="15" s="1"/>
  <c r="P66" i="15"/>
  <c r="CB66" i="15" s="1"/>
  <c r="F72" i="15"/>
  <c r="BR72" i="15" s="1"/>
  <c r="F34" i="21" s="1"/>
  <c r="F73" i="15"/>
  <c r="BR73" i="15" s="1"/>
  <c r="R61" i="15"/>
  <c r="CD61" i="15" s="1"/>
  <c r="P220" i="15" l="1"/>
  <c r="P221" i="15" s="1"/>
  <c r="P234" i="15" s="1"/>
  <c r="CB65" i="15"/>
  <c r="P167" i="15"/>
  <c r="CC62" i="15"/>
  <c r="CC166" i="15" s="1"/>
  <c r="Q166" i="15"/>
  <c r="CA220" i="15"/>
  <c r="CA221" i="15" s="1"/>
  <c r="CA234" i="15" s="1"/>
  <c r="CA167" i="15"/>
  <c r="CC62" i="16"/>
  <c r="CC166" i="16" s="1"/>
  <c r="Q166" i="16"/>
  <c r="P220" i="16"/>
  <c r="P221" i="16" s="1"/>
  <c r="P234" i="16" s="1"/>
  <c r="CB65" i="16"/>
  <c r="P167" i="16"/>
  <c r="CA220" i="16"/>
  <c r="CA221" i="16" s="1"/>
  <c r="CA234" i="16" s="1"/>
  <c r="CA167" i="16"/>
  <c r="AW78" i="20"/>
  <c r="Q65" i="15"/>
  <c r="S49" i="16"/>
  <c r="CE49" i="16" s="1"/>
  <c r="Q65" i="16"/>
  <c r="S49" i="15"/>
  <c r="CE49" i="15" s="1"/>
  <c r="AW99" i="20"/>
  <c r="AW108" i="20"/>
  <c r="AW100" i="20"/>
  <c r="J71" i="16"/>
  <c r="BV71" i="16" s="1"/>
  <c r="AP33" i="21" s="1"/>
  <c r="AR125" i="20"/>
  <c r="AR39" i="21" s="1"/>
  <c r="R99" i="20"/>
  <c r="R108" i="20"/>
  <c r="P68" i="16"/>
  <c r="CB68" i="16" s="1"/>
  <c r="T58" i="15"/>
  <c r="CF58" i="15" s="1"/>
  <c r="T64" i="15"/>
  <c r="CF64" i="15" s="1"/>
  <c r="T48" i="15"/>
  <c r="CF48" i="15" s="1"/>
  <c r="T45" i="15"/>
  <c r="CF45" i="15" s="1"/>
  <c r="T45" i="16"/>
  <c r="CF45" i="16" s="1"/>
  <c r="T58" i="16"/>
  <c r="CF58" i="16" s="1"/>
  <c r="T64" i="16"/>
  <c r="CF64" i="16" s="1"/>
  <c r="T48" i="16"/>
  <c r="CF48" i="16" s="1"/>
  <c r="P68" i="15"/>
  <c r="CB68" i="15" s="1"/>
  <c r="R61" i="16"/>
  <c r="CD61" i="16" s="1"/>
  <c r="I69" i="15"/>
  <c r="BU69" i="15" s="1"/>
  <c r="Q59" i="15"/>
  <c r="CC59" i="15" s="1"/>
  <c r="Q66" i="15"/>
  <c r="CC66" i="15" s="1"/>
  <c r="S61" i="15"/>
  <c r="CE61" i="15" s="1"/>
  <c r="L70" i="15"/>
  <c r="BX70" i="15" s="1"/>
  <c r="Q66" i="16"/>
  <c r="CC66" i="16" s="1"/>
  <c r="Q59" i="16"/>
  <c r="CC59" i="16" s="1"/>
  <c r="J73" i="16"/>
  <c r="BV73" i="16" s="1"/>
  <c r="J72" i="16"/>
  <c r="BV72" i="16" s="1"/>
  <c r="AP34" i="21" s="1"/>
  <c r="L70" i="16"/>
  <c r="BX70" i="16" s="1"/>
  <c r="Q46" i="16"/>
  <c r="CC46" i="16" s="1"/>
  <c r="Q67" i="16"/>
  <c r="CC67" i="16" s="1"/>
  <c r="R56" i="15"/>
  <c r="CD56" i="15" s="1"/>
  <c r="R62" i="15"/>
  <c r="R44" i="15"/>
  <c r="CD44" i="15" s="1"/>
  <c r="R56" i="16"/>
  <c r="CD56" i="16" s="1"/>
  <c r="R44" i="16"/>
  <c r="CD44" i="16" s="1"/>
  <c r="R62" i="16"/>
  <c r="R100" i="20"/>
  <c r="Q67" i="15"/>
  <c r="CC67" i="15" s="1"/>
  <c r="Q46" i="15"/>
  <c r="CC46" i="15" s="1"/>
  <c r="K69" i="16"/>
  <c r="BW69" i="16" s="1"/>
  <c r="R78" i="20"/>
  <c r="CD62" i="16" l="1"/>
  <c r="CD166" i="16" s="1"/>
  <c r="R166" i="16"/>
  <c r="CD62" i="15"/>
  <c r="CD166" i="15" s="1"/>
  <c r="R166" i="15"/>
  <c r="Q220" i="16"/>
  <c r="Q221" i="16" s="1"/>
  <c r="Q234" i="16" s="1"/>
  <c r="CC65" i="16"/>
  <c r="Q167" i="16"/>
  <c r="CB220" i="16"/>
  <c r="CB221" i="16" s="1"/>
  <c r="CB234" i="16" s="1"/>
  <c r="CB167" i="16"/>
  <c r="Q220" i="15"/>
  <c r="Q221" i="15" s="1"/>
  <c r="Q234" i="15" s="1"/>
  <c r="CC65" i="15"/>
  <c r="Q167" i="15"/>
  <c r="CB220" i="15"/>
  <c r="CB221" i="15" s="1"/>
  <c r="CB234" i="15" s="1"/>
  <c r="CB167" i="15"/>
  <c r="K71" i="16"/>
  <c r="BW71" i="16" s="1"/>
  <c r="AQ33" i="21" s="1"/>
  <c r="T49" i="16"/>
  <c r="CF49" i="16" s="1"/>
  <c r="T49" i="15"/>
  <c r="CF49" i="15" s="1"/>
  <c r="I71" i="15"/>
  <c r="BU71" i="15" s="1"/>
  <c r="I33" i="21" s="1"/>
  <c r="AX108" i="20"/>
  <c r="AX99" i="20"/>
  <c r="AX100" i="20"/>
  <c r="R65" i="15"/>
  <c r="AX78" i="20"/>
  <c r="AR126" i="20"/>
  <c r="U61" i="15"/>
  <c r="CG61" i="15" s="1"/>
  <c r="R65" i="16"/>
  <c r="K72" i="16"/>
  <c r="BW72" i="16" s="1"/>
  <c r="AQ34" i="21" s="1"/>
  <c r="K73" i="16"/>
  <c r="BW73" i="16" s="1"/>
  <c r="T61" i="15"/>
  <c r="CF61" i="15" s="1"/>
  <c r="S61" i="16"/>
  <c r="CE61" i="16" s="1"/>
  <c r="I72" i="15"/>
  <c r="BU72" i="15" s="1"/>
  <c r="I34" i="21" s="1"/>
  <c r="I73" i="15"/>
  <c r="BU73" i="15" s="1"/>
  <c r="S56" i="16"/>
  <c r="CE56" i="16" s="1"/>
  <c r="S56" i="15"/>
  <c r="CE56" i="15" s="1"/>
  <c r="S44" i="16"/>
  <c r="CE44" i="16" s="1"/>
  <c r="S44" i="15"/>
  <c r="CE44" i="15" s="1"/>
  <c r="S62" i="15"/>
  <c r="S62" i="16"/>
  <c r="R67" i="16"/>
  <c r="CD67" i="16" s="1"/>
  <c r="R46" i="16"/>
  <c r="CD46" i="16" s="1"/>
  <c r="R66" i="15"/>
  <c r="CD66" i="15" s="1"/>
  <c r="R59" i="15"/>
  <c r="CD59" i="15" s="1"/>
  <c r="J69" i="15"/>
  <c r="BV69" i="15" s="1"/>
  <c r="S99" i="20"/>
  <c r="R66" i="16"/>
  <c r="CD66" i="16" s="1"/>
  <c r="R59" i="16"/>
  <c r="CD59" i="16" s="1"/>
  <c r="S78" i="20"/>
  <c r="Q68" i="15"/>
  <c r="CC68" i="15" s="1"/>
  <c r="S108" i="20"/>
  <c r="U58" i="15"/>
  <c r="CG58" i="15" s="1"/>
  <c r="U64" i="15"/>
  <c r="CG64" i="15" s="1"/>
  <c r="U48" i="15"/>
  <c r="CG48" i="15" s="1"/>
  <c r="U45" i="15"/>
  <c r="CG45" i="15" s="1"/>
  <c r="U45" i="16"/>
  <c r="CG45" i="16" s="1"/>
  <c r="U48" i="16"/>
  <c r="CG48" i="16" s="1"/>
  <c r="U58" i="16"/>
  <c r="CG58" i="16" s="1"/>
  <c r="U64" i="16"/>
  <c r="CG64" i="16" s="1"/>
  <c r="R67" i="15"/>
  <c r="CD67" i="15" s="1"/>
  <c r="R46" i="15"/>
  <c r="CD46" i="15" s="1"/>
  <c r="K69" i="15"/>
  <c r="BW69" i="15" s="1"/>
  <c r="AQ125" i="20"/>
  <c r="AQ39" i="21" s="1"/>
  <c r="AQ126" i="20"/>
  <c r="Q68" i="16"/>
  <c r="CC68" i="16" s="1"/>
  <c r="S100" i="20"/>
  <c r="R220" i="15" l="1"/>
  <c r="R221" i="15" s="1"/>
  <c r="R234" i="15" s="1"/>
  <c r="CD65" i="15"/>
  <c r="R167" i="15"/>
  <c r="R220" i="16"/>
  <c r="R221" i="16" s="1"/>
  <c r="R234" i="16" s="1"/>
  <c r="CD65" i="16"/>
  <c r="R167" i="16"/>
  <c r="CC220" i="16"/>
  <c r="CC221" i="16" s="1"/>
  <c r="CC234" i="16" s="1"/>
  <c r="CC167" i="16"/>
  <c r="CE62" i="16"/>
  <c r="CE166" i="16" s="1"/>
  <c r="S166" i="16"/>
  <c r="CC220" i="15"/>
  <c r="CC221" i="15" s="1"/>
  <c r="CC234" i="15" s="1"/>
  <c r="CC167" i="15"/>
  <c r="CE62" i="15"/>
  <c r="CE166" i="15" s="1"/>
  <c r="S166" i="15"/>
  <c r="S65" i="15"/>
  <c r="AY78" i="20"/>
  <c r="U49" i="16"/>
  <c r="CG49" i="16" s="1"/>
  <c r="J71" i="15"/>
  <c r="BV71" i="15" s="1"/>
  <c r="J33" i="21" s="1"/>
  <c r="AY99" i="20"/>
  <c r="K71" i="15"/>
  <c r="BW71" i="15" s="1"/>
  <c r="K33" i="21" s="1"/>
  <c r="U49" i="15"/>
  <c r="CG49" i="15" s="1"/>
  <c r="AY108" i="20"/>
  <c r="AY100" i="20"/>
  <c r="S65" i="16"/>
  <c r="M70" i="16"/>
  <c r="BY70" i="16" s="1"/>
  <c r="M69" i="16"/>
  <c r="BY69" i="16" s="1"/>
  <c r="U61" i="16"/>
  <c r="CG61" i="16" s="1"/>
  <c r="K72" i="15"/>
  <c r="BW72" i="15" s="1"/>
  <c r="K34" i="21" s="1"/>
  <c r="K73" i="15"/>
  <c r="BW73" i="15" s="1"/>
  <c r="J72" i="15"/>
  <c r="BV72" i="15" s="1"/>
  <c r="J34" i="21" s="1"/>
  <c r="J73" i="15"/>
  <c r="BV73" i="15" s="1"/>
  <c r="R68" i="16"/>
  <c r="CD68" i="16" s="1"/>
  <c r="T99" i="20"/>
  <c r="S67" i="15"/>
  <c r="CE67" i="15" s="1"/>
  <c r="S46" i="15"/>
  <c r="CE46" i="15" s="1"/>
  <c r="S67" i="16"/>
  <c r="CE67" i="16" s="1"/>
  <c r="S46" i="16"/>
  <c r="CE46" i="16" s="1"/>
  <c r="S59" i="15"/>
  <c r="CE59" i="15" s="1"/>
  <c r="S66" i="15"/>
  <c r="CE66" i="15" s="1"/>
  <c r="V48" i="15"/>
  <c r="CH48" i="15" s="1"/>
  <c r="V45" i="15"/>
  <c r="CH45" i="15" s="1"/>
  <c r="V45" i="16"/>
  <c r="CH45" i="16" s="1"/>
  <c r="V48" i="16"/>
  <c r="CH48" i="16" s="1"/>
  <c r="V58" i="16"/>
  <c r="CH58" i="16" s="1"/>
  <c r="V64" i="16"/>
  <c r="CH64" i="16" s="1"/>
  <c r="V58" i="15"/>
  <c r="CH58" i="15" s="1"/>
  <c r="V64" i="15"/>
  <c r="CH64" i="15" s="1"/>
  <c r="L69" i="16"/>
  <c r="BX69" i="16" s="1"/>
  <c r="S66" i="16"/>
  <c r="CE66" i="16" s="1"/>
  <c r="S59" i="16"/>
  <c r="CE59" i="16" s="1"/>
  <c r="T61" i="16"/>
  <c r="CF61" i="16" s="1"/>
  <c r="T100" i="20"/>
  <c r="L69" i="15"/>
  <c r="BX69" i="15" s="1"/>
  <c r="R68" i="15"/>
  <c r="CD68" i="15" s="1"/>
  <c r="AS125" i="20"/>
  <c r="AS39" i="21" s="1"/>
  <c r="AS126" i="20"/>
  <c r="T56" i="16"/>
  <c r="CF56" i="16" s="1"/>
  <c r="T44" i="15"/>
  <c r="CF44" i="15" s="1"/>
  <c r="T62" i="16"/>
  <c r="T56" i="15"/>
  <c r="CF56" i="15" s="1"/>
  <c r="T62" i="15"/>
  <c r="T44" i="16"/>
  <c r="CF44" i="16" s="1"/>
  <c r="T78" i="20"/>
  <c r="N70" i="16"/>
  <c r="BZ70" i="16" s="1"/>
  <c r="T108" i="20"/>
  <c r="CF62" i="15" l="1"/>
  <c r="CF166" i="15" s="1"/>
  <c r="T166" i="15"/>
  <c r="S220" i="16"/>
  <c r="S221" i="16" s="1"/>
  <c r="S234" i="16" s="1"/>
  <c r="CE65" i="16"/>
  <c r="S167" i="16"/>
  <c r="CD220" i="16"/>
  <c r="CD221" i="16" s="1"/>
  <c r="CD234" i="16" s="1"/>
  <c r="CD167" i="16"/>
  <c r="CF62" i="16"/>
  <c r="CF166" i="16" s="1"/>
  <c r="T166" i="16"/>
  <c r="CD220" i="15"/>
  <c r="CD221" i="15" s="1"/>
  <c r="CD234" i="15" s="1"/>
  <c r="CD167" i="15"/>
  <c r="S220" i="15"/>
  <c r="S221" i="15" s="1"/>
  <c r="S234" i="15" s="1"/>
  <c r="CE65" i="15"/>
  <c r="S167" i="15"/>
  <c r="AZ99" i="20"/>
  <c r="L71" i="15"/>
  <c r="BX71" i="15" s="1"/>
  <c r="L33" i="21" s="1"/>
  <c r="L71" i="16"/>
  <c r="BX71" i="16" s="1"/>
  <c r="AR33" i="21" s="1"/>
  <c r="V49" i="15"/>
  <c r="CH49" i="15" s="1"/>
  <c r="AZ108" i="20"/>
  <c r="AZ78" i="20"/>
  <c r="T65" i="15"/>
  <c r="AZ100" i="20"/>
  <c r="V49" i="16"/>
  <c r="CH49" i="16" s="1"/>
  <c r="M71" i="16"/>
  <c r="BY71" i="16" s="1"/>
  <c r="AS33" i="21" s="1"/>
  <c r="M72" i="16"/>
  <c r="BY72" i="16" s="1"/>
  <c r="AS34" i="21" s="1"/>
  <c r="T65" i="16"/>
  <c r="M70" i="15"/>
  <c r="BY70" i="15" s="1"/>
  <c r="U78" i="20"/>
  <c r="T67" i="16"/>
  <c r="CF67" i="16" s="1"/>
  <c r="T46" i="16"/>
  <c r="CF46" i="16" s="1"/>
  <c r="V61" i="15"/>
  <c r="CH61" i="15" s="1"/>
  <c r="U99" i="20"/>
  <c r="L72" i="16"/>
  <c r="BX72" i="16" s="1"/>
  <c r="AR34" i="21" s="1"/>
  <c r="L73" i="16"/>
  <c r="BX73" i="16" s="1"/>
  <c r="L72" i="15"/>
  <c r="BX72" i="15" s="1"/>
  <c r="L34" i="21" s="1"/>
  <c r="L73" i="15"/>
  <c r="BX73" i="15" s="1"/>
  <c r="U108" i="20"/>
  <c r="S68" i="16"/>
  <c r="CE68" i="16" s="1"/>
  <c r="T66" i="15"/>
  <c r="CF66" i="15" s="1"/>
  <c r="T59" i="15"/>
  <c r="CF59" i="15" s="1"/>
  <c r="T59" i="16"/>
  <c r="CF59" i="16" s="1"/>
  <c r="T66" i="16"/>
  <c r="CF66" i="16" s="1"/>
  <c r="U56" i="16"/>
  <c r="CG56" i="16" s="1"/>
  <c r="U62" i="16"/>
  <c r="U62" i="15"/>
  <c r="U44" i="16"/>
  <c r="CG44" i="16" s="1"/>
  <c r="U44" i="15"/>
  <c r="CG44" i="15" s="1"/>
  <c r="U56" i="15"/>
  <c r="CG56" i="15" s="1"/>
  <c r="N70" i="15"/>
  <c r="BZ70" i="15" s="1"/>
  <c r="U100" i="20"/>
  <c r="M69" i="15"/>
  <c r="BY69" i="15" s="1"/>
  <c r="P70" i="16"/>
  <c r="CB70" i="16" s="1"/>
  <c r="T67" i="15"/>
  <c r="CF67" i="15" s="1"/>
  <c r="T46" i="15"/>
  <c r="CF46" i="15" s="1"/>
  <c r="S68" i="15"/>
  <c r="CE68" i="15" s="1"/>
  <c r="W64" i="15"/>
  <c r="CI64" i="15" s="1"/>
  <c r="W48" i="15"/>
  <c r="CI48" i="15" s="1"/>
  <c r="W45" i="15"/>
  <c r="CI45" i="15" s="1"/>
  <c r="W58" i="15"/>
  <c r="CI58" i="15" s="1"/>
  <c r="W64" i="16"/>
  <c r="CI64" i="16" s="1"/>
  <c r="W58" i="16"/>
  <c r="CI58" i="16" s="1"/>
  <c r="W45" i="16"/>
  <c r="CI45" i="16" s="1"/>
  <c r="W48" i="16"/>
  <c r="CI48" i="16" s="1"/>
  <c r="T220" i="16" l="1"/>
  <c r="T221" i="16" s="1"/>
  <c r="T234" i="16" s="1"/>
  <c r="CF65" i="16"/>
  <c r="T167" i="16"/>
  <c r="CE220" i="15"/>
  <c r="CE221" i="15" s="1"/>
  <c r="CE234" i="15" s="1"/>
  <c r="CE167" i="15"/>
  <c r="CG62" i="15"/>
  <c r="CG166" i="15" s="1"/>
  <c r="U166" i="15"/>
  <c r="T220" i="15"/>
  <c r="T221" i="15" s="1"/>
  <c r="T234" i="15" s="1"/>
  <c r="CF65" i="15"/>
  <c r="T167" i="15"/>
  <c r="CE220" i="16"/>
  <c r="CE221" i="16" s="1"/>
  <c r="CE234" i="16" s="1"/>
  <c r="CE167" i="16"/>
  <c r="CG62" i="16"/>
  <c r="CG166" i="16" s="1"/>
  <c r="U166" i="16"/>
  <c r="M73" i="16"/>
  <c r="BY73" i="16" s="1"/>
  <c r="BA108" i="20"/>
  <c r="BA99" i="20"/>
  <c r="U65" i="16"/>
  <c r="W49" i="16"/>
  <c r="CI49" i="16" s="1"/>
  <c r="BA100" i="20"/>
  <c r="U65" i="15"/>
  <c r="BA78" i="20"/>
  <c r="W49" i="15"/>
  <c r="CI49" i="15" s="1"/>
  <c r="M73" i="15"/>
  <c r="BY73" i="15" s="1"/>
  <c r="M71" i="15"/>
  <c r="BY71" i="15" s="1"/>
  <c r="M33" i="21" s="1"/>
  <c r="X61" i="15"/>
  <c r="CJ61" i="15" s="1"/>
  <c r="N69" i="15"/>
  <c r="BZ69" i="15" s="1"/>
  <c r="AT125" i="20"/>
  <c r="AT39" i="21" s="1"/>
  <c r="AT126" i="20"/>
  <c r="V78" i="20"/>
  <c r="V100" i="20"/>
  <c r="U59" i="15"/>
  <c r="CG59" i="15" s="1"/>
  <c r="U66" i="15"/>
  <c r="CG66" i="15" s="1"/>
  <c r="V108" i="20"/>
  <c r="U67" i="15"/>
  <c r="CG67" i="15" s="1"/>
  <c r="U46" i="15"/>
  <c r="CG46" i="15" s="1"/>
  <c r="U59" i="16"/>
  <c r="CG59" i="16" s="1"/>
  <c r="U66" i="16"/>
  <c r="CG66" i="16" s="1"/>
  <c r="N69" i="16"/>
  <c r="BZ69" i="16" s="1"/>
  <c r="O69" i="16"/>
  <c r="CA69" i="16" s="1"/>
  <c r="M72" i="15"/>
  <c r="BY72" i="15" s="1"/>
  <c r="M34" i="21" s="1"/>
  <c r="U67" i="16"/>
  <c r="CG67" i="16" s="1"/>
  <c r="U46" i="16"/>
  <c r="CG46" i="16" s="1"/>
  <c r="O70" i="15"/>
  <c r="CA70" i="15" s="1"/>
  <c r="O70" i="16"/>
  <c r="CA70" i="16" s="1"/>
  <c r="W61" i="15"/>
  <c r="CI61" i="15" s="1"/>
  <c r="T68" i="16"/>
  <c r="CF68" i="16" s="1"/>
  <c r="V56" i="15"/>
  <c r="CH56" i="15" s="1"/>
  <c r="V62" i="16"/>
  <c r="V62" i="15"/>
  <c r="V44" i="15"/>
  <c r="CH44" i="15" s="1"/>
  <c r="V44" i="16"/>
  <c r="CH44" i="16" s="1"/>
  <c r="V56" i="16"/>
  <c r="CH56" i="16" s="1"/>
  <c r="T68" i="15"/>
  <c r="CF68" i="15" s="1"/>
  <c r="V99" i="20"/>
  <c r="V61" i="16"/>
  <c r="CH61" i="16" s="1"/>
  <c r="X58" i="15"/>
  <c r="CJ58" i="15" s="1"/>
  <c r="X64" i="15"/>
  <c r="CJ64" i="15" s="1"/>
  <c r="X48" i="15"/>
  <c r="CJ48" i="15" s="1"/>
  <c r="X45" i="15"/>
  <c r="CJ45" i="15" s="1"/>
  <c r="X58" i="16"/>
  <c r="CJ58" i="16" s="1"/>
  <c r="X64" i="16"/>
  <c r="CJ64" i="16" s="1"/>
  <c r="X48" i="16"/>
  <c r="CJ48" i="16" s="1"/>
  <c r="X45" i="16"/>
  <c r="CJ45" i="16" s="1"/>
  <c r="U220" i="16" l="1"/>
  <c r="U221" i="16" s="1"/>
  <c r="U234" i="16" s="1"/>
  <c r="CG65" i="16"/>
  <c r="U167" i="16"/>
  <c r="U220" i="15"/>
  <c r="U221" i="15" s="1"/>
  <c r="U234" i="15" s="1"/>
  <c r="CG65" i="15"/>
  <c r="U167" i="15"/>
  <c r="CH62" i="15"/>
  <c r="CH166" i="15" s="1"/>
  <c r="V166" i="15"/>
  <c r="CF220" i="16"/>
  <c r="CF221" i="16" s="1"/>
  <c r="CF234" i="16" s="1"/>
  <c r="CF167" i="16"/>
  <c r="CH62" i="16"/>
  <c r="CH166" i="16" s="1"/>
  <c r="V166" i="16"/>
  <c r="CF220" i="15"/>
  <c r="CF221" i="15" s="1"/>
  <c r="CF234" i="15" s="1"/>
  <c r="CF167" i="15"/>
  <c r="X49" i="16"/>
  <c r="CJ49" i="16" s="1"/>
  <c r="N71" i="16"/>
  <c r="BZ71" i="16" s="1"/>
  <c r="AT33" i="21" s="1"/>
  <c r="X49" i="15"/>
  <c r="CJ49" i="15" s="1"/>
  <c r="BB100" i="20"/>
  <c r="BB78" i="20"/>
  <c r="N71" i="15"/>
  <c r="BZ71" i="15" s="1"/>
  <c r="N33" i="21" s="1"/>
  <c r="V65" i="15"/>
  <c r="BB99" i="20"/>
  <c r="BB108" i="20"/>
  <c r="Y48" i="16"/>
  <c r="CK48" i="16" s="1"/>
  <c r="N72" i="15"/>
  <c r="BZ72" i="15" s="1"/>
  <c r="N34" i="21" s="1"/>
  <c r="O69" i="15"/>
  <c r="CA69" i="15" s="1"/>
  <c r="O71" i="16"/>
  <c r="CA71" i="16" s="1"/>
  <c r="AU33" i="21" s="1"/>
  <c r="P69" i="15"/>
  <c r="CB69" i="15" s="1"/>
  <c r="P69" i="16"/>
  <c r="CB69" i="16" s="1"/>
  <c r="Y64" i="15"/>
  <c r="CK64" i="15" s="1"/>
  <c r="Y48" i="15"/>
  <c r="CK48" i="15" s="1"/>
  <c r="Y45" i="15"/>
  <c r="CK45" i="15" s="1"/>
  <c r="Y58" i="15"/>
  <c r="CK58" i="15" s="1"/>
  <c r="Y64" i="16"/>
  <c r="CK64" i="16" s="1"/>
  <c r="Y58" i="16"/>
  <c r="CK58" i="16" s="1"/>
  <c r="Y45" i="16"/>
  <c r="CK45" i="16" s="1"/>
  <c r="P70" i="15"/>
  <c r="CB70" i="15" s="1"/>
  <c r="AU125" i="20"/>
  <c r="AU39" i="21" s="1"/>
  <c r="AU126" i="20"/>
  <c r="AV125" i="20"/>
  <c r="AV39" i="21" s="1"/>
  <c r="AV126" i="20"/>
  <c r="V65" i="16"/>
  <c r="W61" i="16"/>
  <c r="CI61" i="16" s="1"/>
  <c r="U68" i="16"/>
  <c r="CG68" i="16" s="1"/>
  <c r="N72" i="16"/>
  <c r="BZ72" i="16" s="1"/>
  <c r="AT34" i="21" s="1"/>
  <c r="N73" i="16"/>
  <c r="BZ73" i="16" s="1"/>
  <c r="R70" i="16"/>
  <c r="CD70" i="16" s="1"/>
  <c r="V66" i="15"/>
  <c r="CH66" i="15" s="1"/>
  <c r="V59" i="15"/>
  <c r="CH59" i="15" s="1"/>
  <c r="W56" i="16"/>
  <c r="CI56" i="16" s="1"/>
  <c r="W56" i="15"/>
  <c r="CI56" i="15" s="1"/>
  <c r="W62" i="16"/>
  <c r="W44" i="16"/>
  <c r="CI44" i="16" s="1"/>
  <c r="W62" i="15"/>
  <c r="W44" i="15"/>
  <c r="CI44" i="15" s="1"/>
  <c r="W100" i="20"/>
  <c r="W108" i="20"/>
  <c r="V46" i="16"/>
  <c r="CH46" i="16" s="1"/>
  <c r="V67" i="16"/>
  <c r="CH67" i="16" s="1"/>
  <c r="W78" i="20"/>
  <c r="U68" i="15"/>
  <c r="CG68" i="15" s="1"/>
  <c r="W99" i="20"/>
  <c r="V66" i="16"/>
  <c r="CH66" i="16" s="1"/>
  <c r="V59" i="16"/>
  <c r="CH59" i="16" s="1"/>
  <c r="V67" i="15"/>
  <c r="CH67" i="15" s="1"/>
  <c r="V46" i="15"/>
  <c r="CH46" i="15" s="1"/>
  <c r="X61" i="16"/>
  <c r="CJ61" i="16" s="1"/>
  <c r="V220" i="16" l="1"/>
  <c r="V221" i="16" s="1"/>
  <c r="V234" i="16" s="1"/>
  <c r="CH65" i="16"/>
  <c r="V167" i="16"/>
  <c r="CI62" i="15"/>
  <c r="CI166" i="15" s="1"/>
  <c r="W166" i="15"/>
  <c r="CI62" i="16"/>
  <c r="CI166" i="16" s="1"/>
  <c r="W166" i="16"/>
  <c r="CG220" i="15"/>
  <c r="CG221" i="15" s="1"/>
  <c r="CG234" i="15" s="1"/>
  <c r="CG167" i="15"/>
  <c r="V220" i="15"/>
  <c r="V221" i="15" s="1"/>
  <c r="V234" i="15" s="1"/>
  <c r="CH65" i="15"/>
  <c r="V167" i="15"/>
  <c r="CG220" i="16"/>
  <c r="CG221" i="16" s="1"/>
  <c r="CG234" i="16" s="1"/>
  <c r="CG167" i="16"/>
  <c r="N73" i="15"/>
  <c r="BZ73" i="15" s="1"/>
  <c r="BC99" i="20"/>
  <c r="O71" i="15"/>
  <c r="CA71" i="15" s="1"/>
  <c r="O33" i="21" s="1"/>
  <c r="BC108" i="20"/>
  <c r="BC100" i="20"/>
  <c r="W65" i="15"/>
  <c r="Y49" i="16"/>
  <c r="CK49" i="16" s="1"/>
  <c r="BC78" i="20"/>
  <c r="Y49" i="15"/>
  <c r="CK49" i="15" s="1"/>
  <c r="P71" i="16"/>
  <c r="CB71" i="16" s="1"/>
  <c r="AV33" i="21" s="1"/>
  <c r="W65" i="16"/>
  <c r="Z61" i="15"/>
  <c r="CL61" i="15" s="1"/>
  <c r="P71" i="15"/>
  <c r="CB71" i="15" s="1"/>
  <c r="P33" i="21" s="1"/>
  <c r="Q70" i="16"/>
  <c r="CC70" i="16" s="1"/>
  <c r="W67" i="15"/>
  <c r="CI67" i="15" s="1"/>
  <c r="W46" i="15"/>
  <c r="CI46" i="15" s="1"/>
  <c r="Y61" i="15"/>
  <c r="CK61" i="15" s="1"/>
  <c r="X62" i="16"/>
  <c r="X56" i="15"/>
  <c r="CJ56" i="15" s="1"/>
  <c r="X44" i="15"/>
  <c r="CJ44" i="15" s="1"/>
  <c r="X62" i="15"/>
  <c r="X44" i="16"/>
  <c r="CJ44" i="16" s="1"/>
  <c r="X56" i="16"/>
  <c r="CJ56" i="16" s="1"/>
  <c r="Q69" i="16"/>
  <c r="CC69" i="16" s="1"/>
  <c r="O72" i="15"/>
  <c r="CA72" i="15" s="1"/>
  <c r="O34" i="21" s="1"/>
  <c r="O73" i="15"/>
  <c r="CA73" i="15" s="1"/>
  <c r="V68" i="15"/>
  <c r="CH68" i="15" s="1"/>
  <c r="X108" i="20"/>
  <c r="O72" i="16"/>
  <c r="CA72" i="16" s="1"/>
  <c r="AU34" i="21" s="1"/>
  <c r="O73" i="16"/>
  <c r="CA73" i="16" s="1"/>
  <c r="X99" i="20"/>
  <c r="V68" i="16"/>
  <c r="CH68" i="16" s="1"/>
  <c r="W59" i="15"/>
  <c r="CI59" i="15" s="1"/>
  <c r="W66" i="15"/>
  <c r="CI66" i="15" s="1"/>
  <c r="Z58" i="15"/>
  <c r="CL58" i="15" s="1"/>
  <c r="Z45" i="15"/>
  <c r="CL45" i="15" s="1"/>
  <c r="Z64" i="15"/>
  <c r="CL64" i="15" s="1"/>
  <c r="Z48" i="15"/>
  <c r="CL48" i="15" s="1"/>
  <c r="Z64" i="16"/>
  <c r="CL64" i="16" s="1"/>
  <c r="Z58" i="16"/>
  <c r="CL58" i="16" s="1"/>
  <c r="Z45" i="16"/>
  <c r="CL45" i="16" s="1"/>
  <c r="Z48" i="16"/>
  <c r="CL48" i="16" s="1"/>
  <c r="P72" i="16"/>
  <c r="CB72" i="16" s="1"/>
  <c r="AV34" i="21" s="1"/>
  <c r="P73" i="16"/>
  <c r="CB73" i="16" s="1"/>
  <c r="Q70" i="15"/>
  <c r="CC70" i="15" s="1"/>
  <c r="X78" i="20"/>
  <c r="W59" i="16"/>
  <c r="CI59" i="16" s="1"/>
  <c r="W66" i="16"/>
  <c r="CI66" i="16" s="1"/>
  <c r="X100" i="20"/>
  <c r="W67" i="16"/>
  <c r="CI67" i="16" s="1"/>
  <c r="W46" i="16"/>
  <c r="CI46" i="16" s="1"/>
  <c r="CJ62" i="15" l="1"/>
  <c r="CJ166" i="15" s="1"/>
  <c r="X166" i="15"/>
  <c r="CJ62" i="16"/>
  <c r="CJ166" i="16" s="1"/>
  <c r="X166" i="16"/>
  <c r="W220" i="16"/>
  <c r="W221" i="16" s="1"/>
  <c r="W234" i="16" s="1"/>
  <c r="CI65" i="16"/>
  <c r="W167" i="16"/>
  <c r="CH220" i="15"/>
  <c r="CH221" i="15" s="1"/>
  <c r="CH234" i="15" s="1"/>
  <c r="CH167" i="15"/>
  <c r="CH220" i="16"/>
  <c r="CH221" i="16" s="1"/>
  <c r="CH234" i="16" s="1"/>
  <c r="CH167" i="16"/>
  <c r="W220" i="15"/>
  <c r="W221" i="15" s="1"/>
  <c r="W234" i="15" s="1"/>
  <c r="CI65" i="15"/>
  <c r="W167" i="15"/>
  <c r="BD78" i="20"/>
  <c r="Z49" i="15"/>
  <c r="CL49" i="15" s="1"/>
  <c r="Z49" i="16"/>
  <c r="CL49" i="16" s="1"/>
  <c r="BD99" i="20"/>
  <c r="BD100" i="20"/>
  <c r="BD108" i="20"/>
  <c r="X65" i="15"/>
  <c r="X65" i="16"/>
  <c r="Q71" i="16"/>
  <c r="CC71" i="16" s="1"/>
  <c r="AW33" i="21" s="1"/>
  <c r="Z61" i="16"/>
  <c r="CL61" i="16" s="1"/>
  <c r="T70" i="16"/>
  <c r="CF70" i="16" s="1"/>
  <c r="R70" i="15"/>
  <c r="CD70" i="15" s="1"/>
  <c r="Y44" i="16"/>
  <c r="CK44" i="16" s="1"/>
  <c r="Y62" i="15"/>
  <c r="Y56" i="16"/>
  <c r="CK56" i="16" s="1"/>
  <c r="Y56" i="15"/>
  <c r="CK56" i="15" s="1"/>
  <c r="Y44" i="15"/>
  <c r="CK44" i="15" s="1"/>
  <c r="Y62" i="16"/>
  <c r="Y78" i="20"/>
  <c r="AW126" i="20"/>
  <c r="AW125" i="20"/>
  <c r="AW39" i="21" s="1"/>
  <c r="X67" i="15"/>
  <c r="CJ67" i="15" s="1"/>
  <c r="X46" i="15"/>
  <c r="CJ46" i="15" s="1"/>
  <c r="Y108" i="20"/>
  <c r="AY125" i="20"/>
  <c r="AY39" i="21" s="1"/>
  <c r="AA58" i="16"/>
  <c r="CM58" i="16" s="1"/>
  <c r="P72" i="15"/>
  <c r="CB72" i="15" s="1"/>
  <c r="P34" i="21" s="1"/>
  <c r="P73" i="15"/>
  <c r="CB73" i="15" s="1"/>
  <c r="Y61" i="16"/>
  <c r="CK61" i="16" s="1"/>
  <c r="W68" i="15"/>
  <c r="CI68" i="15" s="1"/>
  <c r="Y99" i="20"/>
  <c r="W68" i="16"/>
  <c r="CI68" i="16" s="1"/>
  <c r="X59" i="16"/>
  <c r="CJ59" i="16" s="1"/>
  <c r="X66" i="16"/>
  <c r="CJ66" i="16" s="1"/>
  <c r="AA45" i="15"/>
  <c r="CM45" i="15" s="1"/>
  <c r="AA58" i="15"/>
  <c r="CM58" i="15" s="1"/>
  <c r="AA64" i="15"/>
  <c r="CM64" i="15" s="1"/>
  <c r="AA48" i="15"/>
  <c r="CM48" i="15" s="1"/>
  <c r="AA64" i="16"/>
  <c r="CM64" i="16" s="1"/>
  <c r="AA45" i="16"/>
  <c r="CM45" i="16" s="1"/>
  <c r="AA48" i="16"/>
  <c r="CM48" i="16" s="1"/>
  <c r="X66" i="15"/>
  <c r="CJ66" i="15" s="1"/>
  <c r="X59" i="15"/>
  <c r="CJ59" i="15" s="1"/>
  <c r="Y100" i="20"/>
  <c r="Q72" i="16"/>
  <c r="CC72" i="16" s="1"/>
  <c r="AW34" i="21" s="1"/>
  <c r="Q73" i="16"/>
  <c r="CC73" i="16" s="1"/>
  <c r="X67" i="16"/>
  <c r="CJ67" i="16" s="1"/>
  <c r="X46" i="16"/>
  <c r="CJ46" i="16" s="1"/>
  <c r="R69" i="16"/>
  <c r="CD69" i="16" s="1"/>
  <c r="CK62" i="16" l="1"/>
  <c r="CK166" i="16" s="1"/>
  <c r="Y166" i="16"/>
  <c r="CI220" i="16"/>
  <c r="CI221" i="16" s="1"/>
  <c r="CI234" i="16" s="1"/>
  <c r="CI167" i="16"/>
  <c r="X220" i="16"/>
  <c r="X221" i="16" s="1"/>
  <c r="X234" i="16" s="1"/>
  <c r="CJ65" i="16"/>
  <c r="X167" i="16"/>
  <c r="CI220" i="15"/>
  <c r="CI221" i="15" s="1"/>
  <c r="CI234" i="15" s="1"/>
  <c r="CI167" i="15"/>
  <c r="X220" i="15"/>
  <c r="X221" i="15" s="1"/>
  <c r="X234" i="15" s="1"/>
  <c r="CJ65" i="15"/>
  <c r="X167" i="15"/>
  <c r="CK62" i="15"/>
  <c r="CK166" i="15" s="1"/>
  <c r="Y166" i="15"/>
  <c r="AA49" i="16"/>
  <c r="CM49" i="16" s="1"/>
  <c r="Y59" i="16"/>
  <c r="CK59" i="16" s="1"/>
  <c r="Y65" i="15"/>
  <c r="BE100" i="20"/>
  <c r="BE78" i="20"/>
  <c r="R71" i="16"/>
  <c r="CD71" i="16" s="1"/>
  <c r="AX33" i="21" s="1"/>
  <c r="BE108" i="20"/>
  <c r="AA49" i="15"/>
  <c r="CM49" i="15" s="1"/>
  <c r="BE99" i="20"/>
  <c r="Y65" i="16"/>
  <c r="AZ125" i="20"/>
  <c r="AZ39" i="21" s="1"/>
  <c r="Y66" i="16"/>
  <c r="CK66" i="16" s="1"/>
  <c r="R72" i="16"/>
  <c r="CD72" i="16" s="1"/>
  <c r="AX34" i="21" s="1"/>
  <c r="R73" i="16"/>
  <c r="CD73" i="16" s="1"/>
  <c r="Q69" i="15"/>
  <c r="CC69" i="15" s="1"/>
  <c r="AB61" i="15"/>
  <c r="CN61" i="15" s="1"/>
  <c r="Z100" i="20"/>
  <c r="Y67" i="16"/>
  <c r="CK67" i="16" s="1"/>
  <c r="Y46" i="16"/>
  <c r="CK46" i="16" s="1"/>
  <c r="AY126" i="20"/>
  <c r="X68" i="16"/>
  <c r="CJ68" i="16" s="1"/>
  <c r="AA61" i="15"/>
  <c r="CM61" i="15" s="1"/>
  <c r="Y67" i="15"/>
  <c r="CK67" i="15" s="1"/>
  <c r="Y46" i="15"/>
  <c r="CK46" i="15" s="1"/>
  <c r="AB45" i="16"/>
  <c r="CN45" i="16" s="1"/>
  <c r="AB58" i="15"/>
  <c r="CN58" i="15" s="1"/>
  <c r="AB45" i="15"/>
  <c r="CN45" i="15" s="1"/>
  <c r="AB48" i="16"/>
  <c r="CN48" i="16" s="1"/>
  <c r="AB64" i="15"/>
  <c r="CN64" i="15" s="1"/>
  <c r="AB48" i="15"/>
  <c r="CN48" i="15" s="1"/>
  <c r="AB64" i="16"/>
  <c r="CN64" i="16" s="1"/>
  <c r="AB58" i="16"/>
  <c r="CN58" i="16" s="1"/>
  <c r="S70" i="16"/>
  <c r="CE70" i="16" s="1"/>
  <c r="Y59" i="15"/>
  <c r="CK59" i="15" s="1"/>
  <c r="Y66" i="15"/>
  <c r="CK66" i="15" s="1"/>
  <c r="U70" i="16"/>
  <c r="CG70" i="16" s="1"/>
  <c r="Z78" i="20"/>
  <c r="Z108" i="20"/>
  <c r="AX125" i="20"/>
  <c r="AX39" i="21" s="1"/>
  <c r="AX126" i="20"/>
  <c r="Z44" i="16"/>
  <c r="CL44" i="16" s="1"/>
  <c r="Z62" i="15"/>
  <c r="Z62" i="16"/>
  <c r="Z56" i="16"/>
  <c r="CL56" i="16" s="1"/>
  <c r="Z56" i="15"/>
  <c r="CL56" i="15" s="1"/>
  <c r="Z44" i="15"/>
  <c r="CL44" i="15" s="1"/>
  <c r="Z99" i="20"/>
  <c r="X68" i="15"/>
  <c r="CJ68" i="15" s="1"/>
  <c r="CL62" i="15" l="1"/>
  <c r="CL166" i="15" s="1"/>
  <c r="Z166" i="15"/>
  <c r="CJ220" i="16"/>
  <c r="CJ221" i="16" s="1"/>
  <c r="CJ234" i="16" s="1"/>
  <c r="CJ167" i="16"/>
  <c r="CL62" i="16"/>
  <c r="CL166" i="16" s="1"/>
  <c r="Z166" i="16"/>
  <c r="Y220" i="16"/>
  <c r="Y221" i="16" s="1"/>
  <c r="Y234" i="16" s="1"/>
  <c r="CK65" i="16"/>
  <c r="Y167" i="16"/>
  <c r="Y220" i="15"/>
  <c r="Y221" i="15" s="1"/>
  <c r="Y234" i="15" s="1"/>
  <c r="CK65" i="15"/>
  <c r="Y167" i="15"/>
  <c r="CJ220" i="15"/>
  <c r="CJ221" i="15" s="1"/>
  <c r="CJ234" i="15" s="1"/>
  <c r="CJ167" i="15"/>
  <c r="BF78" i="20"/>
  <c r="AB49" i="15"/>
  <c r="CN49" i="15" s="1"/>
  <c r="BF99" i="20"/>
  <c r="Z65" i="15"/>
  <c r="Z65" i="16"/>
  <c r="AB49" i="16"/>
  <c r="CN49" i="16" s="1"/>
  <c r="BF100" i="20"/>
  <c r="BF108" i="20"/>
  <c r="Q71" i="15"/>
  <c r="CC71" i="15" s="1"/>
  <c r="Q33" i="21" s="1"/>
  <c r="AC61" i="15"/>
  <c r="CO61" i="15" s="1"/>
  <c r="S69" i="16"/>
  <c r="CE69" i="16" s="1"/>
  <c r="AZ126" i="20"/>
  <c r="AB61" i="16"/>
  <c r="CN61" i="16" s="1"/>
  <c r="R69" i="15"/>
  <c r="CD69" i="15" s="1"/>
  <c r="Y68" i="16"/>
  <c r="CK68" i="16" s="1"/>
  <c r="Z66" i="15"/>
  <c r="CL66" i="15" s="1"/>
  <c r="Z59" i="15"/>
  <c r="CL59" i="15" s="1"/>
  <c r="U70" i="15"/>
  <c r="CG70" i="15" s="1"/>
  <c r="AA56" i="15"/>
  <c r="CM56" i="15" s="1"/>
  <c r="AA56" i="16"/>
  <c r="CM56" i="16" s="1"/>
  <c r="AA62" i="16"/>
  <c r="AA44" i="16"/>
  <c r="CM44" i="16" s="1"/>
  <c r="AA62" i="15"/>
  <c r="AA44" i="15"/>
  <c r="CM44" i="15" s="1"/>
  <c r="AA78" i="20"/>
  <c r="Z66" i="16"/>
  <c r="CL66" i="16" s="1"/>
  <c r="Z59" i="16"/>
  <c r="CL59" i="16" s="1"/>
  <c r="AA61" i="16"/>
  <c r="CM61" i="16" s="1"/>
  <c r="AA99" i="20"/>
  <c r="AC64" i="16"/>
  <c r="CO64" i="16" s="1"/>
  <c r="AC64" i="15"/>
  <c r="CO64" i="15" s="1"/>
  <c r="AC48" i="15"/>
  <c r="CO48" i="15" s="1"/>
  <c r="AC45" i="15"/>
  <c r="CO45" i="15" s="1"/>
  <c r="AC48" i="16"/>
  <c r="CO48" i="16" s="1"/>
  <c r="AC58" i="15"/>
  <c r="CO58" i="15" s="1"/>
  <c r="AC45" i="16"/>
  <c r="CO45" i="16" s="1"/>
  <c r="AC58" i="16"/>
  <c r="CO58" i="16" s="1"/>
  <c r="AA108" i="20"/>
  <c r="Q72" i="15"/>
  <c r="CC72" i="15" s="1"/>
  <c r="Q34" i="21" s="1"/>
  <c r="Q73" i="15"/>
  <c r="CC73" i="15" s="1"/>
  <c r="Z46" i="16"/>
  <c r="CL46" i="16" s="1"/>
  <c r="Z67" i="16"/>
  <c r="CL67" i="16" s="1"/>
  <c r="Y68" i="15"/>
  <c r="CK68" i="15" s="1"/>
  <c r="AA100" i="20"/>
  <c r="T70" i="15"/>
  <c r="CF70" i="15" s="1"/>
  <c r="S70" i="15"/>
  <c r="CE70" i="15" s="1"/>
  <c r="Z46" i="15"/>
  <c r="CL46" i="15" s="1"/>
  <c r="Z67" i="15"/>
  <c r="CL67" i="15" s="1"/>
  <c r="T69" i="16"/>
  <c r="CF69" i="16" s="1"/>
  <c r="CK220" i="16" l="1"/>
  <c r="CK221" i="16" s="1"/>
  <c r="CK234" i="16" s="1"/>
  <c r="CK167" i="16"/>
  <c r="Z220" i="16"/>
  <c r="Z221" i="16" s="1"/>
  <c r="Z234" i="16" s="1"/>
  <c r="CL65" i="16"/>
  <c r="Z167" i="16"/>
  <c r="CM62" i="16"/>
  <c r="CM166" i="16" s="1"/>
  <c r="AA166" i="16"/>
  <c r="Z220" i="15"/>
  <c r="Z221" i="15" s="1"/>
  <c r="Z234" i="15" s="1"/>
  <c r="CL65" i="15"/>
  <c r="Z167" i="15"/>
  <c r="CK220" i="15"/>
  <c r="CK221" i="15" s="1"/>
  <c r="CK234" i="15" s="1"/>
  <c r="CK167" i="15"/>
  <c r="CM62" i="15"/>
  <c r="CM166" i="15" s="1"/>
  <c r="AA166" i="15"/>
  <c r="BG108" i="20"/>
  <c r="R71" i="15"/>
  <c r="CD71" i="15" s="1"/>
  <c r="R33" i="21" s="1"/>
  <c r="BG100" i="20"/>
  <c r="AA65" i="15"/>
  <c r="AC49" i="16"/>
  <c r="CO49" i="16" s="1"/>
  <c r="T71" i="16"/>
  <c r="CF71" i="16" s="1"/>
  <c r="AZ33" i="21" s="1"/>
  <c r="BG99" i="20"/>
  <c r="S71" i="16"/>
  <c r="CE71" i="16" s="1"/>
  <c r="AY33" i="21" s="1"/>
  <c r="AC49" i="15"/>
  <c r="CO49" i="15" s="1"/>
  <c r="BG78" i="20"/>
  <c r="S73" i="16"/>
  <c r="CE73" i="16" s="1"/>
  <c r="T69" i="15"/>
  <c r="CF69" i="15" s="1"/>
  <c r="AD61" i="15"/>
  <c r="CP61" i="15" s="1"/>
  <c r="S69" i="15"/>
  <c r="CE69" i="15" s="1"/>
  <c r="AC61" i="16"/>
  <c r="CO61" i="16" s="1"/>
  <c r="AA59" i="16"/>
  <c r="CM59" i="16" s="1"/>
  <c r="AA66" i="16"/>
  <c r="CM66" i="16" s="1"/>
  <c r="AA67" i="16"/>
  <c r="CM67" i="16" s="1"/>
  <c r="AA46" i="16"/>
  <c r="CM46" i="16" s="1"/>
  <c r="AB78" i="20"/>
  <c r="AB56" i="16"/>
  <c r="CN56" i="16" s="1"/>
  <c r="AB62" i="15"/>
  <c r="AB56" i="15"/>
  <c r="CN56" i="15" s="1"/>
  <c r="AB62" i="16"/>
  <c r="AB44" i="16"/>
  <c r="CN44" i="16" s="1"/>
  <c r="AB44" i="15"/>
  <c r="CN44" i="15" s="1"/>
  <c r="Z68" i="16"/>
  <c r="CL68" i="16" s="1"/>
  <c r="AA66" i="15"/>
  <c r="CM66" i="15" s="1"/>
  <c r="AA59" i="15"/>
  <c r="CM59" i="15" s="1"/>
  <c r="T72" i="16"/>
  <c r="CF72" i="16" s="1"/>
  <c r="AZ34" i="21" s="1"/>
  <c r="T73" i="16"/>
  <c r="CF73" i="16" s="1"/>
  <c r="Z68" i="15"/>
  <c r="CL68" i="15" s="1"/>
  <c r="AB108" i="20"/>
  <c r="U69" i="16"/>
  <c r="CG69" i="16" s="1"/>
  <c r="AB99" i="20"/>
  <c r="S72" i="16"/>
  <c r="CE72" i="16" s="1"/>
  <c r="AY34" i="21" s="1"/>
  <c r="R72" i="15"/>
  <c r="CD72" i="15" s="1"/>
  <c r="R34" i="21" s="1"/>
  <c r="R73" i="15"/>
  <c r="CD73" i="15" s="1"/>
  <c r="AD45" i="16"/>
  <c r="CP45" i="16" s="1"/>
  <c r="AD64" i="15"/>
  <c r="CP64" i="15" s="1"/>
  <c r="AD48" i="15"/>
  <c r="CP48" i="15" s="1"/>
  <c r="AD48" i="16"/>
  <c r="CP48" i="16" s="1"/>
  <c r="AD58" i="15"/>
  <c r="CP58" i="15" s="1"/>
  <c r="AD45" i="15"/>
  <c r="CP45" i="15" s="1"/>
  <c r="AD58" i="16"/>
  <c r="CP58" i="16" s="1"/>
  <c r="AD64" i="16"/>
  <c r="CP64" i="16" s="1"/>
  <c r="AA46" i="15"/>
  <c r="CM46" i="15" s="1"/>
  <c r="AA67" i="15"/>
  <c r="CM67" i="15" s="1"/>
  <c r="AA65" i="16"/>
  <c r="AB100" i="20"/>
  <c r="AA220" i="15" l="1"/>
  <c r="AA221" i="15" s="1"/>
  <c r="AA234" i="15" s="1"/>
  <c r="CM65" i="15"/>
  <c r="AA167" i="15"/>
  <c r="AA220" i="16"/>
  <c r="AA221" i="16" s="1"/>
  <c r="AA234" i="16" s="1"/>
  <c r="CM65" i="16"/>
  <c r="AA167" i="16"/>
  <c r="CN62" i="15"/>
  <c r="CN166" i="15" s="1"/>
  <c r="AB166" i="15"/>
  <c r="CL220" i="16"/>
  <c r="CL221" i="16" s="1"/>
  <c r="CL234" i="16" s="1"/>
  <c r="CL167" i="16"/>
  <c r="CN62" i="16"/>
  <c r="CN166" i="16" s="1"/>
  <c r="AB166" i="16"/>
  <c r="CL220" i="15"/>
  <c r="CL221" i="15" s="1"/>
  <c r="CL234" i="15" s="1"/>
  <c r="CL167" i="15"/>
  <c r="U71" i="16"/>
  <c r="CG71" i="16" s="1"/>
  <c r="BA33" i="21" s="1"/>
  <c r="BH78" i="20"/>
  <c r="T71" i="15"/>
  <c r="CF71" i="15" s="1"/>
  <c r="T33" i="21" s="1"/>
  <c r="AB65" i="15"/>
  <c r="BH100" i="20"/>
  <c r="AD49" i="16"/>
  <c r="CP49" i="16" s="1"/>
  <c r="AB66" i="16"/>
  <c r="CN66" i="16" s="1"/>
  <c r="AB59" i="16"/>
  <c r="CN59" i="16" s="1"/>
  <c r="S71" i="15"/>
  <c r="CE71" i="15" s="1"/>
  <c r="S33" i="21" s="1"/>
  <c r="BH99" i="20"/>
  <c r="BH108" i="20"/>
  <c r="AD49" i="15"/>
  <c r="CP49" i="15" s="1"/>
  <c r="AD61" i="16"/>
  <c r="CP61" i="16" s="1"/>
  <c r="S72" i="15"/>
  <c r="CE72" i="15" s="1"/>
  <c r="S34" i="21" s="1"/>
  <c r="V70" i="16"/>
  <c r="CH70" i="16" s="1"/>
  <c r="AB65" i="16"/>
  <c r="AB66" i="15"/>
  <c r="CN66" i="15" s="1"/>
  <c r="AB59" i="15"/>
  <c r="CN59" i="15" s="1"/>
  <c r="AC99" i="20"/>
  <c r="AA68" i="15"/>
  <c r="CM68" i="15" s="1"/>
  <c r="AB67" i="16"/>
  <c r="CN67" i="16" s="1"/>
  <c r="AB46" i="16"/>
  <c r="CN46" i="16" s="1"/>
  <c r="W70" i="16"/>
  <c r="CI70" i="16" s="1"/>
  <c r="AC78" i="20"/>
  <c r="BA125" i="20"/>
  <c r="BA39" i="21" s="1"/>
  <c r="BA126" i="20"/>
  <c r="AC108" i="20"/>
  <c r="U72" i="16"/>
  <c r="CG72" i="16" s="1"/>
  <c r="BA34" i="21" s="1"/>
  <c r="U73" i="16"/>
  <c r="CG73" i="16" s="1"/>
  <c r="U69" i="15"/>
  <c r="CG69" i="15" s="1"/>
  <c r="AE58" i="15"/>
  <c r="CQ58" i="15" s="1"/>
  <c r="AE45" i="15"/>
  <c r="CQ45" i="15" s="1"/>
  <c r="AE64" i="15"/>
  <c r="CQ64" i="15" s="1"/>
  <c r="AE48" i="15"/>
  <c r="CQ48" i="15" s="1"/>
  <c r="AE58" i="16"/>
  <c r="CQ58" i="16" s="1"/>
  <c r="AE48" i="16"/>
  <c r="CQ48" i="16" s="1"/>
  <c r="AE45" i="16"/>
  <c r="CQ45" i="16" s="1"/>
  <c r="AE64" i="16"/>
  <c r="CQ64" i="16" s="1"/>
  <c r="T72" i="15"/>
  <c r="CF72" i="15" s="1"/>
  <c r="T34" i="21" s="1"/>
  <c r="T73" i="15"/>
  <c r="CF73" i="15" s="1"/>
  <c r="V69" i="16"/>
  <c r="CH69" i="16" s="1"/>
  <c r="AC100" i="20"/>
  <c r="AC44" i="16"/>
  <c r="CO44" i="16" s="1"/>
  <c r="AC62" i="15"/>
  <c r="AC56" i="15"/>
  <c r="CO56" i="15" s="1"/>
  <c r="AC44" i="15"/>
  <c r="CO44" i="15" s="1"/>
  <c r="AC62" i="16"/>
  <c r="AC56" i="16"/>
  <c r="CO56" i="16" s="1"/>
  <c r="AB67" i="15"/>
  <c r="CN67" i="15" s="1"/>
  <c r="AB46" i="15"/>
  <c r="CN46" i="15" s="1"/>
  <c r="AA68" i="16"/>
  <c r="CM68" i="16" s="1"/>
  <c r="X70" i="16"/>
  <c r="CJ70" i="16" s="1"/>
  <c r="CO62" i="15" l="1"/>
  <c r="CO166" i="15" s="1"/>
  <c r="AC166" i="15"/>
  <c r="AB220" i="16"/>
  <c r="AB221" i="16" s="1"/>
  <c r="AB234" i="16" s="1"/>
  <c r="CN65" i="16"/>
  <c r="AB167" i="16"/>
  <c r="AB220" i="15"/>
  <c r="AB221" i="15" s="1"/>
  <c r="AB234" i="15" s="1"/>
  <c r="CN65" i="15"/>
  <c r="AB167" i="15"/>
  <c r="CO62" i="16"/>
  <c r="CO166" i="16" s="1"/>
  <c r="AC166" i="16"/>
  <c r="CM220" i="16"/>
  <c r="CM221" i="16" s="1"/>
  <c r="CM234" i="16" s="1"/>
  <c r="CM167" i="16"/>
  <c r="CM220" i="15"/>
  <c r="CM221" i="15" s="1"/>
  <c r="CM234" i="15" s="1"/>
  <c r="CM167" i="15"/>
  <c r="AC65" i="16"/>
  <c r="BI78" i="20"/>
  <c r="BI99" i="20"/>
  <c r="AE49" i="16"/>
  <c r="CQ49" i="16" s="1"/>
  <c r="BI100" i="20"/>
  <c r="BI108" i="20"/>
  <c r="U71" i="15"/>
  <c r="CG71" i="15" s="1"/>
  <c r="U33" i="21" s="1"/>
  <c r="AC65" i="15"/>
  <c r="V71" i="16"/>
  <c r="CH71" i="16" s="1"/>
  <c r="BB33" i="21" s="1"/>
  <c r="AE49" i="15"/>
  <c r="CQ49" i="15" s="1"/>
  <c r="S73" i="15"/>
  <c r="CE73" i="15" s="1"/>
  <c r="V72" i="16"/>
  <c r="CH72" i="16" s="1"/>
  <c r="BB34" i="21" s="1"/>
  <c r="V70" i="15"/>
  <c r="CH70" i="15" s="1"/>
  <c r="W69" i="16"/>
  <c r="CI69" i="16" s="1"/>
  <c r="V69" i="15"/>
  <c r="CH69" i="15" s="1"/>
  <c r="AB68" i="15"/>
  <c r="CN68" i="15" s="1"/>
  <c r="AC66" i="16"/>
  <c r="CO66" i="16" s="1"/>
  <c r="AC59" i="16"/>
  <c r="CO59" i="16" s="1"/>
  <c r="AC66" i="15"/>
  <c r="CO66" i="15" s="1"/>
  <c r="AC59" i="15"/>
  <c r="CO59" i="15" s="1"/>
  <c r="AD99" i="20"/>
  <c r="AF61" i="15"/>
  <c r="CR61" i="15" s="1"/>
  <c r="AD78" i="20"/>
  <c r="AB68" i="16"/>
  <c r="CN68" i="16" s="1"/>
  <c r="AC46" i="16"/>
  <c r="CO46" i="16" s="1"/>
  <c r="AC67" i="16"/>
  <c r="CO67" i="16" s="1"/>
  <c r="AD108" i="20"/>
  <c r="AF58" i="15"/>
  <c r="CR58" i="15" s="1"/>
  <c r="AF45" i="15"/>
  <c r="CR45" i="15" s="1"/>
  <c r="AF64" i="15"/>
  <c r="CR64" i="15" s="1"/>
  <c r="AF48" i="15"/>
  <c r="CR48" i="15" s="1"/>
  <c r="AF64" i="16"/>
  <c r="CR64" i="16" s="1"/>
  <c r="AF58" i="16"/>
  <c r="CR58" i="16" s="1"/>
  <c r="AF45" i="16"/>
  <c r="CR45" i="16" s="1"/>
  <c r="AF48" i="16"/>
  <c r="CR48" i="16" s="1"/>
  <c r="AD62" i="16"/>
  <c r="AD56" i="15"/>
  <c r="CP56" i="15" s="1"/>
  <c r="AD44" i="16"/>
  <c r="CP44" i="16" s="1"/>
  <c r="AD62" i="15"/>
  <c r="AD44" i="15"/>
  <c r="CP44" i="15" s="1"/>
  <c r="AD56" i="16"/>
  <c r="CP56" i="16" s="1"/>
  <c r="AD100" i="20"/>
  <c r="AC67" i="15"/>
  <c r="CO67" i="15" s="1"/>
  <c r="AC46" i="15"/>
  <c r="CO46" i="15" s="1"/>
  <c r="AE61" i="15"/>
  <c r="CQ61" i="15" s="1"/>
  <c r="U72" i="15"/>
  <c r="CG72" i="15" s="1"/>
  <c r="U34" i="21" s="1"/>
  <c r="U73" i="15"/>
  <c r="CG73" i="15" s="1"/>
  <c r="AC220" i="15" l="1"/>
  <c r="AC221" i="15" s="1"/>
  <c r="AC234" i="15" s="1"/>
  <c r="CO65" i="15"/>
  <c r="AC167" i="15"/>
  <c r="CN220" i="15"/>
  <c r="CN221" i="15" s="1"/>
  <c r="CN234" i="15" s="1"/>
  <c r="CN167" i="15"/>
  <c r="AC220" i="16"/>
  <c r="AC221" i="16" s="1"/>
  <c r="AC234" i="16" s="1"/>
  <c r="CO65" i="16"/>
  <c r="AC167" i="16"/>
  <c r="CN220" i="16"/>
  <c r="CN221" i="16" s="1"/>
  <c r="CN234" i="16" s="1"/>
  <c r="CN167" i="16"/>
  <c r="CP62" i="16"/>
  <c r="CP166" i="16" s="1"/>
  <c r="AD166" i="16"/>
  <c r="CP62" i="15"/>
  <c r="CP166" i="15" s="1"/>
  <c r="AD166" i="15"/>
  <c r="AD65" i="15"/>
  <c r="BJ108" i="20"/>
  <c r="V73" i="16"/>
  <c r="CH73" i="16" s="1"/>
  <c r="AD65" i="16"/>
  <c r="BJ100" i="20"/>
  <c r="W71" i="16"/>
  <c r="CI71" i="16" s="1"/>
  <c r="BC33" i="21" s="1"/>
  <c r="BJ99" i="20"/>
  <c r="AD59" i="16"/>
  <c r="CP59" i="16" s="1"/>
  <c r="AF49" i="16"/>
  <c r="CR49" i="16" s="1"/>
  <c r="AF49" i="15"/>
  <c r="CR49" i="15" s="1"/>
  <c r="BJ78" i="20"/>
  <c r="V72" i="15"/>
  <c r="CH72" i="15" s="1"/>
  <c r="V34" i="21" s="1"/>
  <c r="V71" i="15"/>
  <c r="CH71" i="15" s="1"/>
  <c r="V33" i="21" s="1"/>
  <c r="AF61" i="16"/>
  <c r="CR61" i="16" s="1"/>
  <c r="AE78" i="20"/>
  <c r="Z70" i="16"/>
  <c r="CL70" i="16" s="1"/>
  <c r="AE62" i="16"/>
  <c r="AE56" i="15"/>
  <c r="CQ56" i="15" s="1"/>
  <c r="AE62" i="15"/>
  <c r="AE44" i="15"/>
  <c r="CQ44" i="15" s="1"/>
  <c r="AE44" i="16"/>
  <c r="CQ44" i="16" s="1"/>
  <c r="AE56" i="16"/>
  <c r="CQ56" i="16" s="1"/>
  <c r="AE100" i="20"/>
  <c r="AD67" i="16"/>
  <c r="CP67" i="16" s="1"/>
  <c r="AD46" i="16"/>
  <c r="CP46" i="16" s="1"/>
  <c r="AE99" i="20"/>
  <c r="AC68" i="16"/>
  <c r="CO68" i="16" s="1"/>
  <c r="X69" i="16"/>
  <c r="CJ69" i="16" s="1"/>
  <c r="AE61" i="16"/>
  <c r="CQ61" i="16" s="1"/>
  <c r="AD59" i="15"/>
  <c r="CP59" i="15" s="1"/>
  <c r="AD66" i="15"/>
  <c r="CP66" i="15" s="1"/>
  <c r="AE108" i="20"/>
  <c r="BB125" i="20"/>
  <c r="BB39" i="21" s="1"/>
  <c r="BB126" i="20"/>
  <c r="AC68" i="15"/>
  <c r="CO68" i="15" s="1"/>
  <c r="W72" i="16"/>
  <c r="CI72" i="16" s="1"/>
  <c r="BC34" i="21" s="1"/>
  <c r="W73" i="16"/>
  <c r="CI73" i="16" s="1"/>
  <c r="W70" i="15"/>
  <c r="CI70" i="15" s="1"/>
  <c r="AG45" i="16"/>
  <c r="CS45" i="16" s="1"/>
  <c r="AG58" i="15"/>
  <c r="CS58" i="15" s="1"/>
  <c r="AG64" i="16"/>
  <c r="CS64" i="16" s="1"/>
  <c r="AG64" i="15"/>
  <c r="CS64" i="15" s="1"/>
  <c r="AG48" i="15"/>
  <c r="CS48" i="15" s="1"/>
  <c r="AG48" i="16"/>
  <c r="CS48" i="16" s="1"/>
  <c r="AG45" i="15"/>
  <c r="CS45" i="15" s="1"/>
  <c r="AG58" i="16"/>
  <c r="CS58" i="16" s="1"/>
  <c r="AD67" i="15"/>
  <c r="CP67" i="15" s="1"/>
  <c r="AD46" i="15"/>
  <c r="CP46" i="15" s="1"/>
  <c r="BC125" i="20"/>
  <c r="BC39" i="21" s="1"/>
  <c r="BC126" i="20"/>
  <c r="AD66" i="16"/>
  <c r="CP66" i="16" s="1"/>
  <c r="CQ62" i="15" l="1"/>
  <c r="CQ166" i="15" s="1"/>
  <c r="AE166" i="15"/>
  <c r="CO220" i="16"/>
  <c r="CO221" i="16" s="1"/>
  <c r="CO234" i="16" s="1"/>
  <c r="CO167" i="16"/>
  <c r="AD220" i="16"/>
  <c r="AD221" i="16" s="1"/>
  <c r="AD234" i="16" s="1"/>
  <c r="CP65" i="16"/>
  <c r="AD167" i="16"/>
  <c r="CQ62" i="16"/>
  <c r="CQ166" i="16" s="1"/>
  <c r="AE166" i="16"/>
  <c r="CO220" i="15"/>
  <c r="CO221" i="15" s="1"/>
  <c r="CO234" i="15" s="1"/>
  <c r="CO167" i="15"/>
  <c r="AD220" i="15"/>
  <c r="AD221" i="15" s="1"/>
  <c r="AD234" i="15" s="1"/>
  <c r="CP65" i="15"/>
  <c r="AD167" i="15"/>
  <c r="V73" i="15"/>
  <c r="CH73" i="15" s="1"/>
  <c r="AG49" i="15"/>
  <c r="CS49" i="15" s="1"/>
  <c r="AE65" i="15"/>
  <c r="BK108" i="20"/>
  <c r="BK100" i="20"/>
  <c r="AG49" i="16"/>
  <c r="CS49" i="16" s="1"/>
  <c r="X71" i="16"/>
  <c r="CJ71" i="16" s="1"/>
  <c r="BD33" i="21" s="1"/>
  <c r="BK99" i="20"/>
  <c r="BK78" i="20"/>
  <c r="X70" i="15"/>
  <c r="CJ70" i="15" s="1"/>
  <c r="W69" i="15"/>
  <c r="CI69" i="15" s="1"/>
  <c r="BD125" i="20"/>
  <c r="BD39" i="21" s="1"/>
  <c r="BD126" i="20"/>
  <c r="AF56" i="16"/>
  <c r="CR56" i="16" s="1"/>
  <c r="AF62" i="15"/>
  <c r="AF62" i="16"/>
  <c r="AF44" i="15"/>
  <c r="CR44" i="15" s="1"/>
  <c r="AF56" i="15"/>
  <c r="CR56" i="15" s="1"/>
  <c r="AF44" i="16"/>
  <c r="CR44" i="16" s="1"/>
  <c r="AE66" i="15"/>
  <c r="CQ66" i="15" s="1"/>
  <c r="AE59" i="15"/>
  <c r="CQ59" i="15" s="1"/>
  <c r="Y70" i="16"/>
  <c r="CK70" i="16" s="1"/>
  <c r="AF99" i="20"/>
  <c r="AG61" i="15"/>
  <c r="CS61" i="15" s="1"/>
  <c r="X72" i="16"/>
  <c r="CJ72" i="16" s="1"/>
  <c r="BD34" i="21" s="1"/>
  <c r="X73" i="16"/>
  <c r="CJ73" i="16" s="1"/>
  <c r="AE67" i="16"/>
  <c r="CQ67" i="16" s="1"/>
  <c r="AE46" i="16"/>
  <c r="CQ46" i="16" s="1"/>
  <c r="AE65" i="16"/>
  <c r="Y69" i="16"/>
  <c r="CK69" i="16" s="1"/>
  <c r="AF108" i="20"/>
  <c r="AH64" i="15"/>
  <c r="CT64" i="15" s="1"/>
  <c r="AH48" i="15"/>
  <c r="CT48" i="15" s="1"/>
  <c r="AH45" i="15"/>
  <c r="CT45" i="15" s="1"/>
  <c r="AH64" i="16"/>
  <c r="CT64" i="16" s="1"/>
  <c r="AH58" i="15"/>
  <c r="CT58" i="15" s="1"/>
  <c r="AH48" i="16"/>
  <c r="CT48" i="16" s="1"/>
  <c r="AH45" i="16"/>
  <c r="CT45" i="16" s="1"/>
  <c r="AH58" i="16"/>
  <c r="CT58" i="16" s="1"/>
  <c r="AD68" i="15"/>
  <c r="CP68" i="15" s="1"/>
  <c r="AF78" i="20"/>
  <c r="AE67" i="15"/>
  <c r="CQ67" i="15" s="1"/>
  <c r="AE46" i="15"/>
  <c r="CQ46" i="15" s="1"/>
  <c r="AA70" i="16"/>
  <c r="CM70" i="16" s="1"/>
  <c r="AF100" i="20"/>
  <c r="X69" i="15"/>
  <c r="CJ69" i="15" s="1"/>
  <c r="Y70" i="15"/>
  <c r="CK70" i="15" s="1"/>
  <c r="AD68" i="16"/>
  <c r="CP68" i="16" s="1"/>
  <c r="AE59" i="16"/>
  <c r="CQ59" i="16" s="1"/>
  <c r="AE66" i="16"/>
  <c r="CQ66" i="16" s="1"/>
  <c r="AE220" i="16" l="1"/>
  <c r="AE221" i="16" s="1"/>
  <c r="AE234" i="16" s="1"/>
  <c r="CQ65" i="16"/>
  <c r="AE167" i="16"/>
  <c r="CP220" i="16"/>
  <c r="CP221" i="16" s="1"/>
  <c r="CP234" i="16" s="1"/>
  <c r="CP167" i="16"/>
  <c r="CP220" i="15"/>
  <c r="CP221" i="15" s="1"/>
  <c r="CP234" i="15" s="1"/>
  <c r="CP167" i="15"/>
  <c r="DG28" i="15"/>
  <c r="CR62" i="16"/>
  <c r="CR166" i="16" s="1"/>
  <c r="AF166" i="16"/>
  <c r="CR62" i="15"/>
  <c r="CR166" i="15" s="1"/>
  <c r="AF166" i="15"/>
  <c r="AE220" i="15"/>
  <c r="AE221" i="15" s="1"/>
  <c r="AE234" i="15" s="1"/>
  <c r="CQ65" i="15"/>
  <c r="AE167" i="15"/>
  <c r="BL78" i="20"/>
  <c r="BL108" i="20"/>
  <c r="AF59" i="16"/>
  <c r="CR59" i="16" s="1"/>
  <c r="W71" i="15"/>
  <c r="CI71" i="15" s="1"/>
  <c r="W33" i="21" s="1"/>
  <c r="X71" i="15"/>
  <c r="CJ71" i="15" s="1"/>
  <c r="X33" i="21" s="1"/>
  <c r="BL99" i="20"/>
  <c r="AF65" i="16"/>
  <c r="BL100" i="20"/>
  <c r="AF65" i="15"/>
  <c r="Y72" i="16"/>
  <c r="CK72" i="16" s="1"/>
  <c r="BE34" i="21" s="1"/>
  <c r="W73" i="15"/>
  <c r="CI73" i="15" s="1"/>
  <c r="AF66" i="15"/>
  <c r="CR66" i="15" s="1"/>
  <c r="AF59" i="15"/>
  <c r="CR59" i="15" s="1"/>
  <c r="AG100" i="20"/>
  <c r="Z69" i="16"/>
  <c r="CL69" i="16" s="1"/>
  <c r="AG99" i="20"/>
  <c r="AG61" i="16"/>
  <c r="CS61" i="16" s="1"/>
  <c r="AG108" i="20"/>
  <c r="AE68" i="16"/>
  <c r="CQ68" i="16" s="1"/>
  <c r="AF67" i="15"/>
  <c r="CR67" i="15" s="1"/>
  <c r="AF46" i="15"/>
  <c r="CR46" i="15" s="1"/>
  <c r="AG78" i="20"/>
  <c r="X72" i="15"/>
  <c r="CJ72" i="15" s="1"/>
  <c r="X34" i="21" s="1"/>
  <c r="X73" i="15"/>
  <c r="CJ73" i="15" s="1"/>
  <c r="BE125" i="20"/>
  <c r="BE39" i="21" s="1"/>
  <c r="BE126" i="20"/>
  <c r="AG62" i="16"/>
  <c r="AG44" i="15"/>
  <c r="CS44" i="15" s="1"/>
  <c r="AG56" i="16"/>
  <c r="CS56" i="16" s="1"/>
  <c r="AG56" i="15"/>
  <c r="CS56" i="15" s="1"/>
  <c r="AG44" i="16"/>
  <c r="CS44" i="16" s="1"/>
  <c r="AG62" i="15"/>
  <c r="AE68" i="15"/>
  <c r="CQ68" i="15" s="1"/>
  <c r="Y71" i="16"/>
  <c r="CK71" i="16" s="1"/>
  <c r="BE33" i="21" s="1"/>
  <c r="AF46" i="16"/>
  <c r="CR46" i="16" s="1"/>
  <c r="AF67" i="16"/>
  <c r="CR67" i="16" s="1"/>
  <c r="AF66" i="16"/>
  <c r="CR66" i="16" s="1"/>
  <c r="AH49" i="15"/>
  <c r="CT49" i="15" s="1"/>
  <c r="AH61" i="15"/>
  <c r="CT61" i="15" s="1"/>
  <c r="DH28" i="15" s="1"/>
  <c r="CS62" i="15" l="1"/>
  <c r="CS166" i="15" s="1"/>
  <c r="AG166" i="15"/>
  <c r="AH49" i="16"/>
  <c r="CT49" i="16" s="1"/>
  <c r="CQ220" i="15"/>
  <c r="CQ221" i="15" s="1"/>
  <c r="CQ234" i="15" s="1"/>
  <c r="CQ167" i="15"/>
  <c r="AF220" i="16"/>
  <c r="AF221" i="16" s="1"/>
  <c r="AF234" i="16" s="1"/>
  <c r="CR65" i="16"/>
  <c r="AF167" i="16"/>
  <c r="CS62" i="16"/>
  <c r="CS166" i="16" s="1"/>
  <c r="AG166" i="16"/>
  <c r="CQ220" i="16"/>
  <c r="CQ221" i="16" s="1"/>
  <c r="CQ234" i="16" s="1"/>
  <c r="CQ167" i="16"/>
  <c r="AF220" i="15"/>
  <c r="AF221" i="15" s="1"/>
  <c r="AF234" i="15" s="1"/>
  <c r="CR65" i="15"/>
  <c r="AF167" i="15"/>
  <c r="W72" i="15"/>
  <c r="CI72" i="15" s="1"/>
  <c r="W34" i="21" s="1"/>
  <c r="Y73" i="16"/>
  <c r="CK73" i="16" s="1"/>
  <c r="BM99" i="20"/>
  <c r="Z71" i="16"/>
  <c r="CL71" i="16" s="1"/>
  <c r="BF33" i="21" s="1"/>
  <c r="BM78" i="20"/>
  <c r="AG65" i="15"/>
  <c r="BM100" i="20"/>
  <c r="BM108" i="20"/>
  <c r="AG65" i="16"/>
  <c r="BF125" i="20"/>
  <c r="BF39" i="21" s="1"/>
  <c r="AF68" i="16"/>
  <c r="CR68" i="16" s="1"/>
  <c r="AH99" i="20"/>
  <c r="Y69" i="15"/>
  <c r="CK69" i="15" s="1"/>
  <c r="AG59" i="15"/>
  <c r="CS59" i="15" s="1"/>
  <c r="AG66" i="15"/>
  <c r="CS66" i="15" s="1"/>
  <c r="AH61" i="16"/>
  <c r="CT61" i="16" s="1"/>
  <c r="BH125" i="20"/>
  <c r="BH39" i="21" s="1"/>
  <c r="BH126" i="20"/>
  <c r="AG59" i="16"/>
  <c r="CS59" i="16" s="1"/>
  <c r="AG66" i="16"/>
  <c r="CS66" i="16" s="1"/>
  <c r="AG67" i="16"/>
  <c r="CS67" i="16" s="1"/>
  <c r="AG46" i="16"/>
  <c r="CS46" i="16" s="1"/>
  <c r="AH56" i="16"/>
  <c r="CT56" i="16" s="1"/>
  <c r="AH44" i="16"/>
  <c r="CT44" i="16" s="1"/>
  <c r="AH56" i="15"/>
  <c r="CT56" i="15" s="1"/>
  <c r="AH62" i="15"/>
  <c r="AH62" i="16"/>
  <c r="AH44" i="15"/>
  <c r="CT44" i="15" s="1"/>
  <c r="AG67" i="15"/>
  <c r="CS67" i="15" s="1"/>
  <c r="AG46" i="15"/>
  <c r="CS46" i="15" s="1"/>
  <c r="AF68" i="15"/>
  <c r="CR68" i="15" s="1"/>
  <c r="AA69" i="16"/>
  <c r="CM69" i="16" s="1"/>
  <c r="AH100" i="20"/>
  <c r="Z72" i="16"/>
  <c r="CL72" i="16" s="1"/>
  <c r="BF34" i="21" s="1"/>
  <c r="Z73" i="16"/>
  <c r="CL73" i="16" s="1"/>
  <c r="AH78" i="20"/>
  <c r="AH108" i="20"/>
  <c r="Z70" i="15"/>
  <c r="CL70" i="15" s="1"/>
  <c r="CR220" i="16" l="1"/>
  <c r="CR221" i="16" s="1"/>
  <c r="CR234" i="16" s="1"/>
  <c r="CR167" i="16"/>
  <c r="AG220" i="15"/>
  <c r="AG221" i="15" s="1"/>
  <c r="AG234" i="15" s="1"/>
  <c r="CS65" i="15"/>
  <c r="AG167" i="15"/>
  <c r="CR220" i="15"/>
  <c r="CR221" i="15" s="1"/>
  <c r="CR234" i="15" s="1"/>
  <c r="CR167" i="15"/>
  <c r="CT62" i="16"/>
  <c r="CT166" i="16" s="1"/>
  <c r="AH166" i="16"/>
  <c r="AG220" i="16"/>
  <c r="AG221" i="16" s="1"/>
  <c r="AG234" i="16" s="1"/>
  <c r="CS65" i="16"/>
  <c r="AG167" i="16"/>
  <c r="CT62" i="15"/>
  <c r="CT166" i="15" s="1"/>
  <c r="AH166" i="15"/>
  <c r="BN108" i="20"/>
  <c r="BN78" i="20"/>
  <c r="BN99" i="20"/>
  <c r="AA71" i="16"/>
  <c r="CM71" i="16" s="1"/>
  <c r="BG33" i="21" s="1"/>
  <c r="BN100" i="20"/>
  <c r="Y71" i="15"/>
  <c r="CK71" i="15" s="1"/>
  <c r="Y33" i="21" s="1"/>
  <c r="BF126" i="20"/>
  <c r="AB70" i="16"/>
  <c r="CN70" i="16" s="1"/>
  <c r="Z69" i="15"/>
  <c r="CL69" i="15" s="1"/>
  <c r="AH66" i="15"/>
  <c r="CT66" i="15" s="1"/>
  <c r="AH59" i="15"/>
  <c r="CT59" i="15" s="1"/>
  <c r="AH46" i="15"/>
  <c r="CT46" i="15" s="1"/>
  <c r="AH67" i="15"/>
  <c r="CT67" i="15" s="1"/>
  <c r="AH66" i="16"/>
  <c r="CT66" i="16" s="1"/>
  <c r="AH59" i="16"/>
  <c r="CT59" i="16" s="1"/>
  <c r="AH65" i="15"/>
  <c r="AA70" i="15"/>
  <c r="CM70" i="15" s="1"/>
  <c r="AC70" i="16"/>
  <c r="CO70" i="16" s="1"/>
  <c r="AB70" i="15"/>
  <c r="CN70" i="15" s="1"/>
  <c r="AH67" i="16"/>
  <c r="CT67" i="16" s="1"/>
  <c r="AH46" i="16"/>
  <c r="CT46" i="16" s="1"/>
  <c r="AG68" i="16"/>
  <c r="CS68" i="16" s="1"/>
  <c r="AB69" i="16"/>
  <c r="CN69" i="16" s="1"/>
  <c r="AA72" i="16"/>
  <c r="CM72" i="16" s="1"/>
  <c r="BG34" i="21" s="1"/>
  <c r="AA73" i="16"/>
  <c r="CM73" i="16" s="1"/>
  <c r="AG68" i="15"/>
  <c r="CS68" i="15" s="1"/>
  <c r="AC70" i="15"/>
  <c r="CO70" i="15" s="1"/>
  <c r="Y72" i="15"/>
  <c r="CK72" i="15" s="1"/>
  <c r="Y34" i="21" s="1"/>
  <c r="Y73" i="15"/>
  <c r="CK73" i="15" s="1"/>
  <c r="DE28" i="15" l="1"/>
  <c r="AH65" i="16"/>
  <c r="AH220" i="15"/>
  <c r="AH221" i="15" s="1"/>
  <c r="AH234" i="15" s="1"/>
  <c r="D175" i="15"/>
  <c r="D177" i="15"/>
  <c r="CT65" i="15"/>
  <c r="AH167" i="15"/>
  <c r="DF14" i="15"/>
  <c r="CS220" i="16"/>
  <c r="CS221" i="16" s="1"/>
  <c r="CS234" i="16" s="1"/>
  <c r="CS167" i="16"/>
  <c r="CS220" i="15"/>
  <c r="CS221" i="15" s="1"/>
  <c r="CS234" i="15" s="1"/>
  <c r="CS167" i="15"/>
  <c r="DF14" i="16"/>
  <c r="Z71" i="15"/>
  <c r="CL71" i="15" s="1"/>
  <c r="Z33" i="21" s="1"/>
  <c r="AB71" i="16"/>
  <c r="CN71" i="16" s="1"/>
  <c r="BH33" i="21" s="1"/>
  <c r="AB72" i="16"/>
  <c r="CN72" i="16" s="1"/>
  <c r="BH34" i="21" s="1"/>
  <c r="Z73" i="15"/>
  <c r="CL73" i="15" s="1"/>
  <c r="BG125" i="20"/>
  <c r="BG39" i="21" s="1"/>
  <c r="BG126" i="20"/>
  <c r="AD70" i="16"/>
  <c r="CP70" i="16" s="1"/>
  <c r="AH68" i="16"/>
  <c r="CT68" i="16" s="1"/>
  <c r="AH68" i="15"/>
  <c r="CT68" i="15" s="1"/>
  <c r="BP175" i="15" l="1"/>
  <c r="CT220" i="15"/>
  <c r="CT221" i="15" s="1"/>
  <c r="CT234" i="15" s="1"/>
  <c r="BP177" i="15"/>
  <c r="CT167" i="15"/>
  <c r="D175" i="16"/>
  <c r="D177" i="16"/>
  <c r="AH220" i="16"/>
  <c r="AH221" i="16" s="1"/>
  <c r="AH234" i="16" s="1"/>
  <c r="CT65" i="16"/>
  <c r="AH167" i="16"/>
  <c r="AB73" i="16"/>
  <c r="CN73" i="16" s="1"/>
  <c r="Z72" i="15"/>
  <c r="CL72" i="15" s="1"/>
  <c r="Z34" i="21" s="1"/>
  <c r="AE69" i="16"/>
  <c r="CQ69" i="16" s="1"/>
  <c r="AC69" i="15"/>
  <c r="CO69" i="15" s="1"/>
  <c r="AA69" i="15"/>
  <c r="CM69" i="15" s="1"/>
  <c r="AB69" i="15"/>
  <c r="CN69" i="15" s="1"/>
  <c r="AE70" i="16"/>
  <c r="CQ70" i="16" s="1"/>
  <c r="AC69" i="16"/>
  <c r="CO69" i="16" s="1"/>
  <c r="BI125" i="20"/>
  <c r="BI39" i="21" s="1"/>
  <c r="BI126" i="20"/>
  <c r="AD70" i="15"/>
  <c r="CP70" i="15" s="1"/>
  <c r="CT220" i="16" l="1"/>
  <c r="CT221" i="16" s="1"/>
  <c r="CT234" i="16" s="1"/>
  <c r="BP175" i="16"/>
  <c r="BP177" i="16"/>
  <c r="CT167" i="16"/>
  <c r="AC71" i="16"/>
  <c r="CO71" i="16" s="1"/>
  <c r="BI33" i="21" s="1"/>
  <c r="AB71" i="15"/>
  <c r="CN71" i="15" s="1"/>
  <c r="AB33" i="21" s="1"/>
  <c r="AA71" i="15"/>
  <c r="CM71" i="15" s="1"/>
  <c r="AA33" i="21" s="1"/>
  <c r="AC71" i="15"/>
  <c r="CO71" i="15" s="1"/>
  <c r="AC33" i="21" s="1"/>
  <c r="AE71" i="16"/>
  <c r="CQ71" i="16" s="1"/>
  <c r="BK33" i="21" s="1"/>
  <c r="AC72" i="16"/>
  <c r="CO72" i="16" s="1"/>
  <c r="BI34" i="21" s="1"/>
  <c r="AC73" i="16"/>
  <c r="CO73" i="16" s="1"/>
  <c r="AF70" i="16"/>
  <c r="CR70" i="16" s="1"/>
  <c r="BL125" i="20"/>
  <c r="BL39" i="21" s="1"/>
  <c r="AA72" i="15"/>
  <c r="CM72" i="15" s="1"/>
  <c r="AA34" i="21" s="1"/>
  <c r="AA73" i="15"/>
  <c r="CM73" i="15" s="1"/>
  <c r="AB72" i="15"/>
  <c r="CN72" i="15" s="1"/>
  <c r="AB34" i="21" s="1"/>
  <c r="AB73" i="15"/>
  <c r="CN73" i="15" s="1"/>
  <c r="AC72" i="15"/>
  <c r="CO72" i="15" s="1"/>
  <c r="AC34" i="21" s="1"/>
  <c r="AC73" i="15"/>
  <c r="CO73" i="15" s="1"/>
  <c r="AD69" i="16"/>
  <c r="CP69" i="16" s="1"/>
  <c r="AD71" i="16" l="1"/>
  <c r="CP71" i="16" s="1"/>
  <c r="BJ33" i="21" s="1"/>
  <c r="BL126" i="20"/>
  <c r="AF69" i="16"/>
  <c r="CR69" i="16" s="1"/>
  <c r="BK126" i="20"/>
  <c r="BK125" i="20"/>
  <c r="BK39" i="21" s="1"/>
  <c r="AD72" i="16"/>
  <c r="CP72" i="16" s="1"/>
  <c r="BJ34" i="21" s="1"/>
  <c r="AD73" i="16"/>
  <c r="CP73" i="16" s="1"/>
  <c r="AE69" i="15"/>
  <c r="CQ69" i="15" s="1"/>
  <c r="AE72" i="16"/>
  <c r="CQ72" i="16" s="1"/>
  <c r="BK34" i="21" s="1"/>
  <c r="AE73" i="16"/>
  <c r="CQ73" i="16" s="1"/>
  <c r="BJ125" i="20"/>
  <c r="BJ39" i="21" s="1"/>
  <c r="BJ126" i="20"/>
  <c r="AD69" i="15"/>
  <c r="CP69" i="15" s="1"/>
  <c r="AE70" i="15"/>
  <c r="CQ70" i="15" s="1"/>
  <c r="AG70" i="16"/>
  <c r="CS70" i="16" s="1"/>
  <c r="AD71" i="15" l="1"/>
  <c r="CP71" i="15" s="1"/>
  <c r="AD33" i="21" s="1"/>
  <c r="AF71" i="16"/>
  <c r="CR71" i="16" s="1"/>
  <c r="BL33" i="21" s="1"/>
  <c r="AF72" i="16"/>
  <c r="CR72" i="16" s="1"/>
  <c r="BL34" i="21" s="1"/>
  <c r="AE71" i="15"/>
  <c r="CQ71" i="15" s="1"/>
  <c r="AE33" i="21" s="1"/>
  <c r="AF70" i="15"/>
  <c r="CR70" i="15" s="1"/>
  <c r="AG69" i="16"/>
  <c r="CS69" i="16" s="1"/>
  <c r="AH69" i="16"/>
  <c r="CT69" i="16" s="1"/>
  <c r="AD72" i="15"/>
  <c r="CP72" i="15" s="1"/>
  <c r="AD34" i="21" s="1"/>
  <c r="AD73" i="15"/>
  <c r="CP73" i="15" s="1"/>
  <c r="AH70" i="16"/>
  <c r="CT70" i="16" s="1"/>
  <c r="AG70" i="15"/>
  <c r="CS70" i="15" s="1"/>
  <c r="AF69" i="15"/>
  <c r="CR69" i="15" s="1"/>
  <c r="DF15" i="16" l="1"/>
  <c r="DE21" i="16" s="1"/>
  <c r="AF73" i="16"/>
  <c r="CR73" i="16" s="1"/>
  <c r="AG71" i="16"/>
  <c r="CS71" i="16" s="1"/>
  <c r="BM33" i="21" s="1"/>
  <c r="AH71" i="16"/>
  <c r="CT71" i="16" s="1"/>
  <c r="AF71" i="15"/>
  <c r="CR71" i="15" s="1"/>
  <c r="AF33" i="21" s="1"/>
  <c r="AG72" i="16"/>
  <c r="CS72" i="16" s="1"/>
  <c r="BM34" i="21" s="1"/>
  <c r="BN125" i="20"/>
  <c r="BN39" i="21" s="1"/>
  <c r="BN126" i="20"/>
  <c r="AF72" i="15"/>
  <c r="CR72" i="15" s="1"/>
  <c r="AF34" i="21" s="1"/>
  <c r="AF73" i="15"/>
  <c r="CR73" i="15" s="1"/>
  <c r="AE72" i="15"/>
  <c r="CQ72" i="15" s="1"/>
  <c r="AE34" i="21" s="1"/>
  <c r="AE73" i="15"/>
  <c r="CQ73" i="15" s="1"/>
  <c r="BN33" i="21" l="1"/>
  <c r="K18" i="17"/>
  <c r="AG73" i="16"/>
  <c r="CS73" i="16" s="1"/>
  <c r="AH73" i="16"/>
  <c r="CT73" i="16" s="1"/>
  <c r="AH72" i="16"/>
  <c r="CT72" i="16" s="1"/>
  <c r="BN34" i="21" s="1"/>
  <c r="BM125" i="20"/>
  <c r="BM39" i="21" s="1"/>
  <c r="BM126" i="20"/>
  <c r="AG69" i="15"/>
  <c r="CS69" i="15" s="1"/>
  <c r="AH69" i="15"/>
  <c r="CT69" i="15" s="1"/>
  <c r="AH70" i="15"/>
  <c r="CT70" i="15" s="1"/>
  <c r="DI28" i="15" l="1"/>
  <c r="DF15" i="15" s="1"/>
  <c r="AG71" i="15"/>
  <c r="CS71" i="15" s="1"/>
  <c r="AG33" i="21" s="1"/>
  <c r="AH71" i="15"/>
  <c r="CT71" i="15" s="1"/>
  <c r="AG72" i="15"/>
  <c r="CS72" i="15" s="1"/>
  <c r="AG34" i="21" s="1"/>
  <c r="AG73" i="15"/>
  <c r="CS73" i="15" s="1"/>
  <c r="L18" i="17" l="1"/>
  <c r="AH33" i="21"/>
  <c r="AH72" i="15"/>
  <c r="CT72" i="15" s="1"/>
  <c r="AH34" i="21" s="1"/>
  <c r="AH73" i="15"/>
  <c r="CT73" i="15" s="1"/>
  <c r="F98" i="20" l="1"/>
  <c r="AL98" i="20" l="1"/>
  <c r="AH107" i="20"/>
  <c r="X98" i="20"/>
  <c r="W107" i="20"/>
  <c r="AD98" i="20"/>
  <c r="N106" i="20"/>
  <c r="AG98" i="20"/>
  <c r="Q91" i="20"/>
  <c r="L106" i="20"/>
  <c r="W98" i="20"/>
  <c r="W91" i="20"/>
  <c r="I107" i="20"/>
  <c r="AC107" i="20"/>
  <c r="AD107" i="20"/>
  <c r="I91" i="20"/>
  <c r="Z98" i="20"/>
  <c r="AH98" i="20"/>
  <c r="AA106" i="20"/>
  <c r="X107" i="20"/>
  <c r="T106" i="20"/>
  <c r="AD91" i="20"/>
  <c r="U106" i="20"/>
  <c r="R107" i="20"/>
  <c r="U107" i="20"/>
  <c r="U91" i="20"/>
  <c r="O98" i="20"/>
  <c r="T107" i="20"/>
  <c r="M91" i="20"/>
  <c r="T98" i="20"/>
  <c r="Y98" i="20"/>
  <c r="AA91" i="20"/>
  <c r="K98" i="20"/>
  <c r="J107" i="20"/>
  <c r="G106" i="20"/>
  <c r="P91" i="20"/>
  <c r="L98" i="20"/>
  <c r="K91" i="20"/>
  <c r="H91" i="20"/>
  <c r="E107" i="20"/>
  <c r="Q107" i="20"/>
  <c r="O91" i="20"/>
  <c r="G91" i="20"/>
  <c r="H98" i="20"/>
  <c r="F107" i="20"/>
  <c r="AF107" i="20"/>
  <c r="Y91" i="20"/>
  <c r="Y107" i="20"/>
  <c r="AB106" i="20"/>
  <c r="X106" i="20"/>
  <c r="M107" i="20"/>
  <c r="M98" i="20"/>
  <c r="S98" i="20"/>
  <c r="D91" i="20"/>
  <c r="V91" i="20"/>
  <c r="N107" i="20"/>
  <c r="G107" i="20"/>
  <c r="P107" i="20"/>
  <c r="AH91" i="20"/>
  <c r="AH106" i="20"/>
  <c r="AB98" i="20"/>
  <c r="Y106" i="20"/>
  <c r="AE107" i="20"/>
  <c r="W106" i="20"/>
  <c r="AD106" i="20"/>
  <c r="AA98" i="20"/>
  <c r="R98" i="20"/>
  <c r="Q98" i="20"/>
  <c r="S91" i="20"/>
  <c r="K106" i="20"/>
  <c r="S107" i="20"/>
  <c r="O107" i="20"/>
  <c r="F91" i="20"/>
  <c r="U98" i="20"/>
  <c r="AC98" i="20"/>
  <c r="AE91" i="20"/>
  <c r="AC91" i="20"/>
  <c r="I98" i="20"/>
  <c r="AF91" i="20"/>
  <c r="J98" i="20"/>
  <c r="E98" i="20"/>
  <c r="V107" i="20"/>
  <c r="D98" i="20"/>
  <c r="D106" i="20"/>
  <c r="N91" i="20"/>
  <c r="AE98" i="20"/>
  <c r="Z107" i="20"/>
  <c r="AB91" i="20"/>
  <c r="Z91" i="20"/>
  <c r="T91" i="20"/>
  <c r="R91" i="20"/>
  <c r="AB107" i="20"/>
  <c r="AG107" i="20"/>
  <c r="P98" i="20"/>
  <c r="V98" i="20"/>
  <c r="AF98" i="20"/>
  <c r="X91" i="20"/>
  <c r="AG91" i="20"/>
  <c r="L107" i="20"/>
  <c r="H107" i="20"/>
  <c r="N98" i="20"/>
  <c r="L91" i="20"/>
  <c r="J91" i="20"/>
  <c r="G98" i="20"/>
  <c r="E91" i="20"/>
  <c r="AA107" i="20"/>
  <c r="K107" i="20"/>
  <c r="D107" i="20"/>
  <c r="BN98" i="20"/>
  <c r="AK91" i="20" l="1"/>
  <c r="AQ107" i="20"/>
  <c r="AR107" i="20"/>
  <c r="AX91" i="20"/>
  <c r="AJ98" i="20"/>
  <c r="BI98" i="20"/>
  <c r="AX98" i="20"/>
  <c r="BH98" i="20"/>
  <c r="AY98" i="20"/>
  <c r="AL107" i="20"/>
  <c r="AR98" i="20"/>
  <c r="AS91" i="20"/>
  <c r="AO107" i="20"/>
  <c r="BC107" i="20"/>
  <c r="AM106" i="20"/>
  <c r="BG107" i="20"/>
  <c r="BM91" i="20"/>
  <c r="AZ91" i="20"/>
  <c r="BB107" i="20"/>
  <c r="BG98" i="20"/>
  <c r="AS98" i="20"/>
  <c r="AZ107" i="20"/>
  <c r="BD107" i="20"/>
  <c r="BC91" i="20"/>
  <c r="BD98" i="20"/>
  <c r="AK98" i="20"/>
  <c r="AM91" i="20"/>
  <c r="AM98" i="20"/>
  <c r="BH91" i="20"/>
  <c r="AP98" i="20"/>
  <c r="AU107" i="20"/>
  <c r="AV107" i="20"/>
  <c r="AU91" i="20"/>
  <c r="AP107" i="20"/>
  <c r="BA91" i="20"/>
  <c r="AP91" i="20"/>
  <c r="BF107" i="20"/>
  <c r="BL91" i="20"/>
  <c r="AY107" i="20"/>
  <c r="AM107" i="20"/>
  <c r="AW107" i="20"/>
  <c r="AQ98" i="20"/>
  <c r="BF98" i="20"/>
  <c r="AW91" i="20"/>
  <c r="AL91" i="20"/>
  <c r="AU98" i="20"/>
  <c r="AR91" i="20"/>
  <c r="AV98" i="20"/>
  <c r="BK98" i="20"/>
  <c r="AT107" i="20"/>
  <c r="BE107" i="20"/>
  <c r="AK107" i="20"/>
  <c r="BG91" i="20"/>
  <c r="AX107" i="20"/>
  <c r="AO91" i="20"/>
  <c r="BM98" i="20"/>
  <c r="BD91" i="20"/>
  <c r="BN91" i="20"/>
  <c r="AS107" i="20"/>
  <c r="BA98" i="20"/>
  <c r="AT98" i="20"/>
  <c r="BM107" i="20"/>
  <c r="AT91" i="20"/>
  <c r="BI91" i="20"/>
  <c r="BB91" i="20"/>
  <c r="BE91" i="20"/>
  <c r="AN91" i="20"/>
  <c r="BE98" i="20"/>
  <c r="BF91" i="20"/>
  <c r="BN107" i="20"/>
  <c r="AN107" i="20"/>
  <c r="BH107" i="20"/>
  <c r="AJ106" i="20"/>
  <c r="BK91" i="20"/>
  <c r="AJ91" i="20"/>
  <c r="BL107" i="20"/>
  <c r="BJ91" i="20"/>
  <c r="BI107" i="20"/>
  <c r="BJ98" i="20"/>
  <c r="BA106" i="20"/>
  <c r="BH106" i="20"/>
  <c r="Q113" i="20"/>
  <c r="AH109" i="20"/>
  <c r="AD113" i="20"/>
  <c r="AB113" i="20"/>
  <c r="AW98" i="20"/>
  <c r="AK113" i="20"/>
  <c r="AL113" i="20"/>
  <c r="AS113" i="20"/>
  <c r="T113" i="20"/>
  <c r="R113" i="20"/>
  <c r="BI113" i="20"/>
  <c r="BD106" i="20"/>
  <c r="I113" i="20"/>
  <c r="H113" i="20"/>
  <c r="AU113" i="20"/>
  <c r="AF113" i="20"/>
  <c r="AC113" i="20"/>
  <c r="P113" i="20"/>
  <c r="AG113" i="20"/>
  <c r="W113" i="20"/>
  <c r="U113" i="20"/>
  <c r="BJ106" i="20"/>
  <c r="S113" i="20"/>
  <c r="J113" i="20"/>
  <c r="AA113" i="20"/>
  <c r="Y113" i="20"/>
  <c r="V113" i="20"/>
  <c r="F113" i="20"/>
  <c r="M113" i="20"/>
  <c r="AH113" i="20"/>
  <c r="O113" i="20"/>
  <c r="N113" i="20"/>
  <c r="BB98" i="20"/>
  <c r="BE113" i="20"/>
  <c r="G113" i="20"/>
  <c r="AE113" i="20"/>
  <c r="D109" i="20"/>
  <c r="BM113" i="20"/>
  <c r="L113" i="20"/>
  <c r="BG113" i="20"/>
  <c r="X113" i="20"/>
  <c r="Z113" i="20"/>
  <c r="E113" i="20"/>
  <c r="K113" i="20"/>
  <c r="L77" i="20"/>
  <c r="Q84" i="20"/>
  <c r="R84" i="20"/>
  <c r="AC106" i="20"/>
  <c r="AD77" i="20"/>
  <c r="AC84" i="20"/>
  <c r="U84" i="20"/>
  <c r="E106" i="20"/>
  <c r="J106" i="20"/>
  <c r="M106" i="20"/>
  <c r="R106" i="20"/>
  <c r="V106" i="20"/>
  <c r="L84" i="20"/>
  <c r="O84" i="20"/>
  <c r="P106" i="20"/>
  <c r="V84" i="20"/>
  <c r="I84" i="20"/>
  <c r="X84" i="20"/>
  <c r="P77" i="20"/>
  <c r="AE77" i="20"/>
  <c r="G84" i="20"/>
  <c r="AD84" i="20"/>
  <c r="J84" i="20"/>
  <c r="AE84" i="20"/>
  <c r="K84" i="20"/>
  <c r="N84" i="20"/>
  <c r="Y84" i="20"/>
  <c r="AH84" i="20"/>
  <c r="D100" i="20"/>
  <c r="Z106" i="20"/>
  <c r="AE106" i="20"/>
  <c r="I106" i="20"/>
  <c r="AF106" i="20"/>
  <c r="Z84" i="20"/>
  <c r="T84" i="20"/>
  <c r="AG106" i="20"/>
  <c r="O106" i="20"/>
  <c r="AA84" i="20"/>
  <c r="S84" i="20"/>
  <c r="P84" i="20"/>
  <c r="D77" i="20"/>
  <c r="M84" i="20"/>
  <c r="AF84" i="20"/>
  <c r="H84" i="20"/>
  <c r="W84" i="20"/>
  <c r="E84" i="20"/>
  <c r="F84" i="20"/>
  <c r="AB84" i="20"/>
  <c r="AG84" i="20"/>
  <c r="D90" i="20"/>
  <c r="Q106" i="20"/>
  <c r="S106" i="20"/>
  <c r="F106" i="20"/>
  <c r="H106" i="20"/>
  <c r="BC106" i="20"/>
  <c r="AZ106" i="20"/>
  <c r="AR106" i="20"/>
  <c r="AQ106" i="20"/>
  <c r="AT106" i="20"/>
  <c r="BE106" i="20"/>
  <c r="BN106" i="20"/>
  <c r="Y109" i="20"/>
  <c r="W109" i="20"/>
  <c r="T109" i="20"/>
  <c r="X109" i="20"/>
  <c r="AB109" i="20"/>
  <c r="AD109" i="20"/>
  <c r="U109" i="20"/>
  <c r="G109" i="20"/>
  <c r="K109" i="20"/>
  <c r="AZ113" i="20" l="1"/>
  <c r="AZ98" i="20"/>
  <c r="AJ109" i="20"/>
  <c r="AJ107" i="20"/>
  <c r="BK113" i="20"/>
  <c r="BK107" i="20"/>
  <c r="BL113" i="20"/>
  <c r="BL98" i="20"/>
  <c r="AV113" i="20"/>
  <c r="AV91" i="20"/>
  <c r="AQ113" i="20"/>
  <c r="AQ91" i="20"/>
  <c r="AY113" i="20"/>
  <c r="AY91" i="20"/>
  <c r="AO113" i="20"/>
  <c r="AO98" i="20"/>
  <c r="BA113" i="20"/>
  <c r="BA107" i="20"/>
  <c r="AN113" i="20"/>
  <c r="AN98" i="20"/>
  <c r="BC113" i="20"/>
  <c r="BC98" i="20"/>
  <c r="BJ113" i="20"/>
  <c r="BJ107" i="20"/>
  <c r="BH113" i="20"/>
  <c r="AL84" i="20"/>
  <c r="AR109" i="20"/>
  <c r="BM84" i="20"/>
  <c r="D79" i="20"/>
  <c r="BL106" i="20"/>
  <c r="K85" i="20"/>
  <c r="AP106" i="20"/>
  <c r="AR77" i="20"/>
  <c r="BD109" i="20"/>
  <c r="AV106" i="20"/>
  <c r="AZ109" i="20"/>
  <c r="BH84" i="20"/>
  <c r="P85" i="20"/>
  <c r="AO106" i="20"/>
  <c r="AE85" i="20"/>
  <c r="V85" i="20"/>
  <c r="AK106" i="20"/>
  <c r="AY84" i="20"/>
  <c r="AM109" i="20"/>
  <c r="AN106" i="20"/>
  <c r="AK84" i="20"/>
  <c r="BF106" i="20"/>
  <c r="AD85" i="20"/>
  <c r="AU84" i="20"/>
  <c r="BI84" i="20"/>
  <c r="BN113" i="20"/>
  <c r="AR113" i="20"/>
  <c r="BA109" i="20"/>
  <c r="AL106" i="20"/>
  <c r="BC84" i="20"/>
  <c r="AU106" i="20"/>
  <c r="AJ100" i="20"/>
  <c r="G85" i="20"/>
  <c r="AR84" i="20"/>
  <c r="BJ77" i="20"/>
  <c r="AX113" i="20"/>
  <c r="BJ109" i="20"/>
  <c r="AJ111" i="20"/>
  <c r="AE109" i="20"/>
  <c r="BE109" i="20"/>
  <c r="AY106" i="20"/>
  <c r="AN84" i="20"/>
  <c r="AH85" i="20"/>
  <c r="D111" i="20"/>
  <c r="BD113" i="20"/>
  <c r="BC109" i="20"/>
  <c r="J85" i="20"/>
  <c r="BA84" i="20"/>
  <c r="BB113" i="20"/>
  <c r="AW113" i="20"/>
  <c r="AW106" i="20"/>
  <c r="BL84" i="20"/>
  <c r="T85" i="20"/>
  <c r="BE84" i="20"/>
  <c r="AV77" i="20"/>
  <c r="AX84" i="20"/>
  <c r="BF113" i="20"/>
  <c r="AJ90" i="20"/>
  <c r="AS84" i="20"/>
  <c r="Z85" i="20"/>
  <c r="N85" i="20"/>
  <c r="X85" i="20"/>
  <c r="M109" i="20"/>
  <c r="AP113" i="20"/>
  <c r="AT113" i="20"/>
  <c r="AM113" i="20"/>
  <c r="J109" i="20"/>
  <c r="I85" i="20"/>
  <c r="L85" i="20"/>
  <c r="AQ84" i="20"/>
  <c r="BA112" i="20"/>
  <c r="BA110" i="20"/>
  <c r="BA111" i="20"/>
  <c r="BD84" i="20"/>
  <c r="Q85" i="20"/>
  <c r="AT84" i="20"/>
  <c r="O85" i="20"/>
  <c r="AS106" i="20"/>
  <c r="R85" i="20"/>
  <c r="BF84" i="20"/>
  <c r="AP84" i="20"/>
  <c r="Y85" i="20"/>
  <c r="BK84" i="20"/>
  <c r="BN84" i="20"/>
  <c r="BK106" i="20"/>
  <c r="P109" i="20"/>
  <c r="U85" i="20"/>
  <c r="D113" i="20"/>
  <c r="AJ110" i="20"/>
  <c r="BD110" i="20"/>
  <c r="AJ112" i="20"/>
  <c r="AG85" i="20"/>
  <c r="AF85" i="20"/>
  <c r="BJ112" i="20"/>
  <c r="D112" i="20"/>
  <c r="BJ110" i="20"/>
  <c r="BD112" i="20"/>
  <c r="BB84" i="20"/>
  <c r="F85" i="20"/>
  <c r="AC85" i="20"/>
  <c r="S85" i="20"/>
  <c r="Q109" i="20"/>
  <c r="W85" i="20"/>
  <c r="AJ77" i="20"/>
  <c r="S109" i="20"/>
  <c r="AV84" i="20"/>
  <c r="H109" i="20"/>
  <c r="AZ84" i="20"/>
  <c r="D110" i="20"/>
  <c r="X77" i="20"/>
  <c r="F77" i="20"/>
  <c r="AF77" i="20"/>
  <c r="W90" i="20"/>
  <c r="AC90" i="20"/>
  <c r="O90" i="20"/>
  <c r="M85" i="20"/>
  <c r="AA85" i="20"/>
  <c r="D92" i="20"/>
  <c r="V77" i="20"/>
  <c r="J77" i="20"/>
  <c r="AF90" i="20"/>
  <c r="AA90" i="20"/>
  <c r="Q90" i="20"/>
  <c r="M77" i="20"/>
  <c r="X90" i="20"/>
  <c r="U90" i="20"/>
  <c r="G90" i="20"/>
  <c r="O77" i="20"/>
  <c r="H77" i="20"/>
  <c r="S77" i="20"/>
  <c r="N77" i="20"/>
  <c r="U77" i="20"/>
  <c r="T77" i="20"/>
  <c r="K90" i="20"/>
  <c r="P90" i="20"/>
  <c r="AG90" i="20"/>
  <c r="Y90" i="20"/>
  <c r="AB90" i="20"/>
  <c r="F90" i="20"/>
  <c r="I90" i="20"/>
  <c r="AB85" i="20"/>
  <c r="E85" i="20"/>
  <c r="H85" i="20"/>
  <c r="I77" i="20"/>
  <c r="Q77" i="20"/>
  <c r="AA77" i="20"/>
  <c r="E90" i="20"/>
  <c r="M90" i="20"/>
  <c r="L90" i="20"/>
  <c r="AC77" i="20"/>
  <c r="AG77" i="20"/>
  <c r="W77" i="20"/>
  <c r="S90" i="20"/>
  <c r="R90" i="20"/>
  <c r="AH77" i="20"/>
  <c r="Y77" i="20"/>
  <c r="AB77" i="20"/>
  <c r="Z77" i="20"/>
  <c r="K77" i="20"/>
  <c r="E77" i="20"/>
  <c r="R77" i="20"/>
  <c r="G77" i="20"/>
  <c r="AD90" i="20"/>
  <c r="T90" i="20"/>
  <c r="V90" i="20"/>
  <c r="AE90" i="20"/>
  <c r="J90" i="20"/>
  <c r="H90" i="20"/>
  <c r="N90" i="20"/>
  <c r="AV79" i="20"/>
  <c r="BC111" i="20"/>
  <c r="BC112" i="20"/>
  <c r="BC110" i="20"/>
  <c r="BN112" i="20"/>
  <c r="AR112" i="20"/>
  <c r="AR110" i="20"/>
  <c r="AR111" i="20"/>
  <c r="BE110" i="20"/>
  <c r="BE111" i="20"/>
  <c r="BE112" i="20"/>
  <c r="AQ112" i="20"/>
  <c r="AZ112" i="20"/>
  <c r="AZ110" i="20"/>
  <c r="AZ111" i="20"/>
  <c r="AM111" i="20"/>
  <c r="AM112" i="20"/>
  <c r="AM110" i="20"/>
  <c r="AT110" i="20"/>
  <c r="U110" i="20"/>
  <c r="U112" i="20"/>
  <c r="U111" i="20"/>
  <c r="W111" i="20"/>
  <c r="W110" i="20"/>
  <c r="W112" i="20"/>
  <c r="AD110" i="20"/>
  <c r="AD112" i="20"/>
  <c r="AD111" i="20"/>
  <c r="X112" i="20"/>
  <c r="X110" i="20"/>
  <c r="X111" i="20"/>
  <c r="J111" i="20"/>
  <c r="J110" i="20"/>
  <c r="J112" i="20"/>
  <c r="AH111" i="20"/>
  <c r="AH110" i="20"/>
  <c r="AH112" i="20"/>
  <c r="M110" i="20"/>
  <c r="M112" i="20"/>
  <c r="M111" i="20"/>
  <c r="AE111" i="20"/>
  <c r="AE110" i="20"/>
  <c r="AE112" i="20"/>
  <c r="T110" i="20"/>
  <c r="T112" i="20"/>
  <c r="T111" i="20"/>
  <c r="Y110" i="20"/>
  <c r="Y112" i="20"/>
  <c r="Y111" i="20"/>
  <c r="K111" i="20"/>
  <c r="K110" i="20"/>
  <c r="K112" i="20"/>
  <c r="G111" i="20"/>
  <c r="G110" i="20"/>
  <c r="G112" i="20"/>
  <c r="AB110" i="20"/>
  <c r="AB112" i="20"/>
  <c r="AB111" i="20"/>
  <c r="P92" i="20"/>
  <c r="AJ92" i="20"/>
  <c r="AU85" i="20"/>
  <c r="AR85" i="20"/>
  <c r="BH85" i="20"/>
  <c r="AK85" i="20"/>
  <c r="AN85" i="20"/>
  <c r="BE85" i="20"/>
  <c r="AQ85" i="20"/>
  <c r="BD85" i="20"/>
  <c r="BF85" i="20"/>
  <c r="AL85" i="20"/>
  <c r="BC85" i="20"/>
  <c r="AT85" i="20"/>
  <c r="BK85" i="20"/>
  <c r="AV85" i="20"/>
  <c r="AY85" i="20"/>
  <c r="BB85" i="20"/>
  <c r="Z109" i="20"/>
  <c r="O109" i="20"/>
  <c r="F109" i="20"/>
  <c r="L109" i="20"/>
  <c r="E109" i="20"/>
  <c r="AF109" i="20"/>
  <c r="I109" i="20"/>
  <c r="N109" i="20"/>
  <c r="AV90" i="20"/>
  <c r="BI106" i="20"/>
  <c r="BA85" i="20"/>
  <c r="BB106" i="20"/>
  <c r="AS85" i="20"/>
  <c r="AX106" i="20"/>
  <c r="BM106" i="20"/>
  <c r="BM85" i="20"/>
  <c r="BI85" i="20"/>
  <c r="BA90" i="20"/>
  <c r="BG106" i="20"/>
  <c r="AG109" i="20"/>
  <c r="R109" i="20"/>
  <c r="AA109" i="20"/>
  <c r="AC109" i="20"/>
  <c r="V109" i="20"/>
  <c r="BJ85" i="20" l="1"/>
  <c r="BJ84" i="20"/>
  <c r="AM85" i="20"/>
  <c r="AM84" i="20"/>
  <c r="AW85" i="20"/>
  <c r="AW84" i="20"/>
  <c r="BH112" i="20"/>
  <c r="BH109" i="20"/>
  <c r="BG85" i="20"/>
  <c r="BG84" i="20"/>
  <c r="AO85" i="20"/>
  <c r="AO84" i="20"/>
  <c r="Z92" i="20"/>
  <c r="Z90" i="20"/>
  <c r="BN90" i="20"/>
  <c r="AH90" i="20"/>
  <c r="AQ110" i="20"/>
  <c r="AQ109" i="20"/>
  <c r="AT111" i="20"/>
  <c r="AT109" i="20"/>
  <c r="BK79" i="20"/>
  <c r="BK77" i="20"/>
  <c r="BN110" i="20"/>
  <c r="BN109" i="20"/>
  <c r="BH111" i="20"/>
  <c r="AQ111" i="20"/>
  <c r="BN111" i="20"/>
  <c r="BF90" i="20"/>
  <c r="AT112" i="20"/>
  <c r="BM88" i="20"/>
  <c r="BL85" i="20"/>
  <c r="AM88" i="20"/>
  <c r="AJ95" i="20"/>
  <c r="T92" i="20"/>
  <c r="BE77" i="20"/>
  <c r="L92" i="20"/>
  <c r="AB88" i="20"/>
  <c r="AQ90" i="20"/>
  <c r="G92" i="20"/>
  <c r="AL77" i="20"/>
  <c r="O88" i="20"/>
  <c r="T88" i="20"/>
  <c r="AD88" i="20"/>
  <c r="AN109" i="20"/>
  <c r="AM77" i="20"/>
  <c r="BD90" i="20"/>
  <c r="BC88" i="20"/>
  <c r="AQ88" i="20"/>
  <c r="Z95" i="20"/>
  <c r="AV82" i="20"/>
  <c r="AD92" i="20"/>
  <c r="AH79" i="20"/>
  <c r="AS90" i="20"/>
  <c r="AZ77" i="20"/>
  <c r="U92" i="20"/>
  <c r="D95" i="20"/>
  <c r="BD77" i="20"/>
  <c r="S112" i="20"/>
  <c r="Y88" i="20"/>
  <c r="L88" i="20"/>
  <c r="Z88" i="20"/>
  <c r="AE88" i="20"/>
  <c r="AP109" i="20"/>
  <c r="D82" i="20"/>
  <c r="AX109" i="20"/>
  <c r="BE88" i="20"/>
  <c r="AX90" i="20"/>
  <c r="AP85" i="20"/>
  <c r="AS88" i="20"/>
  <c r="AY88" i="20"/>
  <c r="BF88" i="20"/>
  <c r="AN88" i="20"/>
  <c r="BK82" i="20"/>
  <c r="AX77" i="20"/>
  <c r="AH92" i="20"/>
  <c r="BG77" i="20"/>
  <c r="AT77" i="20"/>
  <c r="AS77" i="20"/>
  <c r="M88" i="20"/>
  <c r="W88" i="20"/>
  <c r="U88" i="20"/>
  <c r="AY109" i="20"/>
  <c r="BJ111" i="20"/>
  <c r="AO109" i="20"/>
  <c r="AV109" i="20"/>
  <c r="BB88" i="20"/>
  <c r="AK90" i="20"/>
  <c r="AA88" i="20"/>
  <c r="I88" i="20"/>
  <c r="BB109" i="20"/>
  <c r="AV88" i="20"/>
  <c r="AX85" i="20"/>
  <c r="AK88" i="20"/>
  <c r="H92" i="20"/>
  <c r="AK77" i="20"/>
  <c r="AY90" i="20"/>
  <c r="AW77" i="20"/>
  <c r="AB92" i="20"/>
  <c r="AY77" i="20"/>
  <c r="Q92" i="20"/>
  <c r="AU90" i="20"/>
  <c r="Q112" i="20"/>
  <c r="P112" i="20"/>
  <c r="AW109" i="20"/>
  <c r="AJ113" i="20"/>
  <c r="N92" i="20"/>
  <c r="BA77" i="20"/>
  <c r="Q88" i="20"/>
  <c r="G88" i="20"/>
  <c r="AL109" i="20"/>
  <c r="BJ88" i="20"/>
  <c r="BG88" i="20"/>
  <c r="BH88" i="20"/>
  <c r="AP90" i="20"/>
  <c r="AQ77" i="20"/>
  <c r="AO77" i="20"/>
  <c r="Y92" i="20"/>
  <c r="AN77" i="20"/>
  <c r="AA92" i="20"/>
  <c r="BI90" i="20"/>
  <c r="S88" i="20"/>
  <c r="AF88" i="20"/>
  <c r="R88" i="20"/>
  <c r="X88" i="20"/>
  <c r="AK109" i="20"/>
  <c r="P88" i="20"/>
  <c r="BD111" i="20"/>
  <c r="K88" i="20"/>
  <c r="AL88" i="20"/>
  <c r="I92" i="20"/>
  <c r="AJ79" i="20"/>
  <c r="AW88" i="20"/>
  <c r="BA88" i="20"/>
  <c r="BK88" i="20"/>
  <c r="AO88" i="20"/>
  <c r="AR88" i="20"/>
  <c r="AE92" i="20"/>
  <c r="BF77" i="20"/>
  <c r="BM77" i="20"/>
  <c r="H88" i="20"/>
  <c r="AG92" i="20"/>
  <c r="AU77" i="20"/>
  <c r="AF92" i="20"/>
  <c r="BC90" i="20"/>
  <c r="AZ85" i="20"/>
  <c r="AC88" i="20"/>
  <c r="AG88" i="20"/>
  <c r="BN85" i="20"/>
  <c r="J88" i="20"/>
  <c r="BJ79" i="20"/>
  <c r="AU109" i="20"/>
  <c r="BH110" i="20"/>
  <c r="BF109" i="20"/>
  <c r="BI88" i="20"/>
  <c r="AT88" i="20"/>
  <c r="BD88" i="20"/>
  <c r="AU88" i="20"/>
  <c r="BB90" i="20"/>
  <c r="BH77" i="20"/>
  <c r="BI77" i="20"/>
  <c r="E88" i="20"/>
  <c r="AP77" i="20"/>
  <c r="BL77" i="20"/>
  <c r="H111" i="20"/>
  <c r="F88" i="20"/>
  <c r="N88" i="20"/>
  <c r="AH88" i="20"/>
  <c r="V88" i="20"/>
  <c r="AR79" i="20"/>
  <c r="BL109" i="20"/>
  <c r="BM90" i="20"/>
  <c r="BL90" i="20"/>
  <c r="AS111" i="20"/>
  <c r="AW90" i="20"/>
  <c r="Q110" i="20"/>
  <c r="P111" i="20"/>
  <c r="P110" i="20"/>
  <c r="V92" i="20"/>
  <c r="F92" i="20"/>
  <c r="BJ90" i="20"/>
  <c r="BE90" i="20"/>
  <c r="J92" i="20"/>
  <c r="W92" i="20"/>
  <c r="K92" i="20"/>
  <c r="H110" i="20"/>
  <c r="AR90" i="20"/>
  <c r="D101" i="20"/>
  <c r="M92" i="20"/>
  <c r="O92" i="20"/>
  <c r="Q111" i="20"/>
  <c r="S110" i="20"/>
  <c r="S111" i="20"/>
  <c r="H112" i="20"/>
  <c r="BN77" i="20"/>
  <c r="AZ90" i="20"/>
  <c r="AN90" i="20"/>
  <c r="X92" i="20"/>
  <c r="D114" i="20"/>
  <c r="AO90" i="20"/>
  <c r="R92" i="20"/>
  <c r="AM90" i="20"/>
  <c r="BG90" i="20"/>
  <c r="AT90" i="20"/>
  <c r="BK90" i="20"/>
  <c r="BH90" i="20"/>
  <c r="AC92" i="20"/>
  <c r="S92" i="20"/>
  <c r="E92" i="20"/>
  <c r="L95" i="20"/>
  <c r="L114" i="20"/>
  <c r="AE95" i="20"/>
  <c r="AJ114" i="20"/>
  <c r="BD79" i="20"/>
  <c r="P95" i="20"/>
  <c r="BB110" i="20"/>
  <c r="BB111" i="20"/>
  <c r="BB112" i="20"/>
  <c r="BI110" i="20"/>
  <c r="AX110" i="20"/>
  <c r="AX111" i="20"/>
  <c r="AX112" i="20"/>
  <c r="AF110" i="20"/>
  <c r="AF112" i="20"/>
  <c r="AF111" i="20"/>
  <c r="V111" i="20"/>
  <c r="V110" i="20"/>
  <c r="V112" i="20"/>
  <c r="AG110" i="20"/>
  <c r="AG112" i="20"/>
  <c r="AG111" i="20"/>
  <c r="E110" i="20"/>
  <c r="E112" i="20"/>
  <c r="E111" i="20"/>
  <c r="Z110" i="20"/>
  <c r="Z112" i="20"/>
  <c r="Z111" i="20"/>
  <c r="AC110" i="20"/>
  <c r="AC112" i="20"/>
  <c r="AC111" i="20"/>
  <c r="N110" i="20"/>
  <c r="N112" i="20"/>
  <c r="N111" i="20"/>
  <c r="L110" i="20"/>
  <c r="L112" i="20"/>
  <c r="L111" i="20"/>
  <c r="R110" i="20"/>
  <c r="R112" i="20"/>
  <c r="R111" i="20"/>
  <c r="O111" i="20"/>
  <c r="O110" i="20"/>
  <c r="O112" i="20"/>
  <c r="AA111" i="20"/>
  <c r="AA110" i="20"/>
  <c r="AA112" i="20"/>
  <c r="I110" i="20"/>
  <c r="I112" i="20"/>
  <c r="I111" i="20"/>
  <c r="F110" i="20"/>
  <c r="F112" i="20"/>
  <c r="F111" i="20"/>
  <c r="BM79" i="20"/>
  <c r="BA79" i="20"/>
  <c r="AQ79" i="20"/>
  <c r="AS79" i="20"/>
  <c r="AW79" i="20"/>
  <c r="AM79" i="20"/>
  <c r="BI79" i="20"/>
  <c r="AY92" i="20"/>
  <c r="BA92" i="20"/>
  <c r="AX92" i="20"/>
  <c r="BN92" i="20"/>
  <c r="AW92" i="20"/>
  <c r="AK92" i="20"/>
  <c r="AP92" i="20"/>
  <c r="AV92" i="20"/>
  <c r="BF92" i="20"/>
  <c r="BB92" i="20"/>
  <c r="BI92" i="20"/>
  <c r="BC92" i="20"/>
  <c r="BD92" i="20"/>
  <c r="AS92" i="20"/>
  <c r="AQ92" i="20"/>
  <c r="AU92" i="20"/>
  <c r="BM92" i="20"/>
  <c r="L101" i="20"/>
  <c r="AA79" i="20"/>
  <c r="V79" i="20"/>
  <c r="G79" i="20"/>
  <c r="K79" i="20"/>
  <c r="M79" i="20"/>
  <c r="R79" i="20"/>
  <c r="H79" i="20"/>
  <c r="AE79" i="20"/>
  <c r="U79" i="20"/>
  <c r="E79" i="20"/>
  <c r="N79" i="20"/>
  <c r="AB79" i="20"/>
  <c r="F79" i="20"/>
  <c r="L79" i="20"/>
  <c r="O79" i="20"/>
  <c r="Q79" i="20"/>
  <c r="AC79" i="20"/>
  <c r="P79" i="20"/>
  <c r="X79" i="20"/>
  <c r="Y79" i="20"/>
  <c r="Z79" i="20"/>
  <c r="S79" i="20"/>
  <c r="AD79" i="20"/>
  <c r="J79" i="20"/>
  <c r="AF79" i="20"/>
  <c r="AG79" i="20"/>
  <c r="T79" i="20"/>
  <c r="I79" i="20"/>
  <c r="W79" i="20"/>
  <c r="BG111" i="20" l="1"/>
  <c r="BG109" i="20"/>
  <c r="BK112" i="20"/>
  <c r="BK109" i="20"/>
  <c r="BC79" i="20"/>
  <c r="BC77" i="20"/>
  <c r="AL92" i="20"/>
  <c r="AL90" i="20"/>
  <c r="BM110" i="20"/>
  <c r="BM109" i="20"/>
  <c r="BB79" i="20"/>
  <c r="BB77" i="20"/>
  <c r="BI111" i="20"/>
  <c r="BI109" i="20"/>
  <c r="AS112" i="20"/>
  <c r="AS109" i="20"/>
  <c r="BI112" i="20"/>
  <c r="BG110" i="20"/>
  <c r="BG112" i="20"/>
  <c r="BM112" i="20"/>
  <c r="BM111" i="20"/>
  <c r="BK111" i="20"/>
  <c r="AJ115" i="20"/>
  <c r="V95" i="20"/>
  <c r="AV112" i="20"/>
  <c r="AV111" i="20"/>
  <c r="AV110" i="20"/>
  <c r="AX79" i="20"/>
  <c r="J82" i="20"/>
  <c r="H82" i="20"/>
  <c r="L82" i="20"/>
  <c r="T82" i="20"/>
  <c r="X82" i="20"/>
  <c r="N82" i="20"/>
  <c r="G82" i="20"/>
  <c r="BD95" i="20"/>
  <c r="AK95" i="20"/>
  <c r="AW82" i="20"/>
  <c r="S95" i="20"/>
  <c r="AC95" i="20"/>
  <c r="AO92" i="20"/>
  <c r="AZ92" i="20"/>
  <c r="D104" i="20"/>
  <c r="BJ92" i="20"/>
  <c r="AY111" i="20"/>
  <c r="AY112" i="20"/>
  <c r="AY110" i="20"/>
  <c r="AH95" i="20"/>
  <c r="AP110" i="20"/>
  <c r="AP111" i="20"/>
  <c r="AP112" i="20"/>
  <c r="U95" i="20"/>
  <c r="AH82" i="20"/>
  <c r="T95" i="20"/>
  <c r="AF82" i="20"/>
  <c r="AQ82" i="20"/>
  <c r="BK92" i="20"/>
  <c r="AZ79" i="20"/>
  <c r="AG82" i="20"/>
  <c r="P82" i="20"/>
  <c r="E82" i="20"/>
  <c r="V82" i="20"/>
  <c r="BC95" i="20"/>
  <c r="AW95" i="20"/>
  <c r="AS82" i="20"/>
  <c r="BH92" i="20"/>
  <c r="AH101" i="20"/>
  <c r="BN79" i="20"/>
  <c r="AR92" i="20"/>
  <c r="F95" i="20"/>
  <c r="AU111" i="20"/>
  <c r="AU112" i="20"/>
  <c r="AU110" i="20"/>
  <c r="BN88" i="20"/>
  <c r="Y95" i="20"/>
  <c r="AL110" i="20"/>
  <c r="AL112" i="20"/>
  <c r="AL111" i="20"/>
  <c r="N95" i="20"/>
  <c r="AB95" i="20"/>
  <c r="H95" i="20"/>
  <c r="AA82" i="20"/>
  <c r="BN95" i="20"/>
  <c r="Q82" i="20"/>
  <c r="AE82" i="20"/>
  <c r="BM95" i="20"/>
  <c r="BB95" i="20"/>
  <c r="AX95" i="20"/>
  <c r="BA82" i="20"/>
  <c r="AT92" i="20"/>
  <c r="K95" i="20"/>
  <c r="BL79" i="20"/>
  <c r="BF110" i="20"/>
  <c r="BF111" i="20"/>
  <c r="BF112" i="20"/>
  <c r="BJ82" i="20"/>
  <c r="AF95" i="20"/>
  <c r="AJ82" i="20"/>
  <c r="AO79" i="20"/>
  <c r="AT79" i="20"/>
  <c r="AU95" i="20"/>
  <c r="BF95" i="20"/>
  <c r="BA95" i="20"/>
  <c r="BM82" i="20"/>
  <c r="L115" i="20"/>
  <c r="BG92" i="20"/>
  <c r="W95" i="20"/>
  <c r="AX88" i="20"/>
  <c r="AO112" i="20"/>
  <c r="AO110" i="20"/>
  <c r="AO111" i="20"/>
  <c r="AJ101" i="20"/>
  <c r="AL79" i="20"/>
  <c r="O82" i="20"/>
  <c r="R82" i="20"/>
  <c r="AQ95" i="20"/>
  <c r="AY95" i="20"/>
  <c r="BC82" i="20"/>
  <c r="AD95" i="20"/>
  <c r="AM92" i="20"/>
  <c r="D115" i="20"/>
  <c r="BL111" i="20"/>
  <c r="BL112" i="20"/>
  <c r="BL110" i="20"/>
  <c r="AP79" i="20"/>
  <c r="BH79" i="20"/>
  <c r="AU79" i="20"/>
  <c r="BF79" i="20"/>
  <c r="I95" i="20"/>
  <c r="BK110" i="20"/>
  <c r="AA95" i="20"/>
  <c r="AW112" i="20"/>
  <c r="AW111" i="20"/>
  <c r="AW110" i="20"/>
  <c r="Q95" i="20"/>
  <c r="BL88" i="20"/>
  <c r="U82" i="20"/>
  <c r="AN112" i="20"/>
  <c r="AN110" i="20"/>
  <c r="AN111" i="20"/>
  <c r="Z82" i="20"/>
  <c r="M82" i="20"/>
  <c r="AL95" i="20"/>
  <c r="BI82" i="20"/>
  <c r="BB82" i="20"/>
  <c r="E95" i="20"/>
  <c r="X95" i="20"/>
  <c r="O95" i="20"/>
  <c r="J95" i="20"/>
  <c r="BG79" i="20"/>
  <c r="AP88" i="20"/>
  <c r="G95" i="20"/>
  <c r="BE79" i="20"/>
  <c r="AC82" i="20"/>
  <c r="BI95" i="20"/>
  <c r="AD82" i="20"/>
  <c r="S82" i="20"/>
  <c r="W82" i="20"/>
  <c r="F82" i="20"/>
  <c r="I82" i="20"/>
  <c r="Y82" i="20"/>
  <c r="AB82" i="20"/>
  <c r="K82" i="20"/>
  <c r="AS95" i="20"/>
  <c r="AP95" i="20"/>
  <c r="AM82" i="20"/>
  <c r="BD82" i="20"/>
  <c r="R95" i="20"/>
  <c r="AN92" i="20"/>
  <c r="M95" i="20"/>
  <c r="BE92" i="20"/>
  <c r="AR82" i="20"/>
  <c r="AS110" i="20"/>
  <c r="AZ88" i="20"/>
  <c r="AG95" i="20"/>
  <c r="AK111" i="20"/>
  <c r="AK112" i="20"/>
  <c r="AK110" i="20"/>
  <c r="AN79" i="20"/>
  <c r="AY79" i="20"/>
  <c r="AK79" i="20"/>
  <c r="D102" i="20"/>
  <c r="AE114" i="20"/>
  <c r="AF114" i="20"/>
  <c r="K114" i="20"/>
  <c r="AA114" i="20"/>
  <c r="AG114" i="20"/>
  <c r="S114" i="20"/>
  <c r="O114" i="20"/>
  <c r="X114" i="20"/>
  <c r="G114" i="20"/>
  <c r="H114" i="20"/>
  <c r="Q114" i="20"/>
  <c r="E114" i="20"/>
  <c r="U114" i="20"/>
  <c r="AD114" i="20"/>
  <c r="R114" i="20"/>
  <c r="AB114" i="20"/>
  <c r="F114" i="20"/>
  <c r="AH114" i="20"/>
  <c r="CG20" i="20" s="1"/>
  <c r="M114" i="20"/>
  <c r="I114" i="20"/>
  <c r="J114" i="20"/>
  <c r="AC114" i="20"/>
  <c r="Y114" i="20"/>
  <c r="T114" i="20"/>
  <c r="V114" i="20"/>
  <c r="Z114" i="20"/>
  <c r="W114" i="20"/>
  <c r="AZ114" i="20"/>
  <c r="BC114" i="20"/>
  <c r="BI114" i="20"/>
  <c r="AH104" i="20"/>
  <c r="AH102" i="20"/>
  <c r="AV95" i="20"/>
  <c r="AW114" i="20"/>
  <c r="AO114" i="20"/>
  <c r="AU114" i="20"/>
  <c r="AR95" i="20"/>
  <c r="AR114" i="20"/>
  <c r="BF114" i="20"/>
  <c r="AL114" i="20"/>
  <c r="AQ114" i="20"/>
  <c r="BA114" i="20"/>
  <c r="BK95" i="20"/>
  <c r="BK114" i="20"/>
  <c r="BH114" i="20"/>
  <c r="BG114" i="20"/>
  <c r="L104" i="20"/>
  <c r="L102" i="20"/>
  <c r="AY114" i="20"/>
  <c r="AS114" i="20"/>
  <c r="AN114" i="20"/>
  <c r="P101" i="20"/>
  <c r="AA101" i="20"/>
  <c r="X101" i="20"/>
  <c r="AG101" i="20"/>
  <c r="E101" i="20"/>
  <c r="AF101" i="20"/>
  <c r="N101" i="20"/>
  <c r="AD101" i="20"/>
  <c r="F101" i="20"/>
  <c r="R101" i="20"/>
  <c r="AC101" i="20"/>
  <c r="AB101" i="20"/>
  <c r="J101" i="20"/>
  <c r="S101" i="20"/>
  <c r="AR101" i="20"/>
  <c r="AE101" i="20"/>
  <c r="K101" i="20"/>
  <c r="Z101" i="20"/>
  <c r="Q101" i="20"/>
  <c r="W101" i="20"/>
  <c r="V101" i="20"/>
  <c r="H101" i="20"/>
  <c r="T101" i="20"/>
  <c r="Y101" i="20"/>
  <c r="I101" i="20"/>
  <c r="M101" i="20"/>
  <c r="G101" i="20"/>
  <c r="O101" i="20"/>
  <c r="U101" i="20"/>
  <c r="P115" i="20" l="1"/>
  <c r="P114" i="20"/>
  <c r="N115" i="20"/>
  <c r="N114" i="20"/>
  <c r="BL114" i="20"/>
  <c r="BL92" i="20"/>
  <c r="BL115" i="20"/>
  <c r="F115" i="20"/>
  <c r="AM95" i="20"/>
  <c r="AY82" i="20"/>
  <c r="L116" i="20"/>
  <c r="BA115" i="20"/>
  <c r="AU115" i="20"/>
  <c r="BJ114" i="20"/>
  <c r="AZ115" i="20"/>
  <c r="Z115" i="20"/>
  <c r="M115" i="20"/>
  <c r="S115" i="20"/>
  <c r="BF82" i="20"/>
  <c r="AO115" i="20"/>
  <c r="BF115" i="20"/>
  <c r="K115" i="20"/>
  <c r="L118" i="20"/>
  <c r="AQ115" i="20"/>
  <c r="BB114" i="20"/>
  <c r="BJ95" i="20"/>
  <c r="V115" i="20"/>
  <c r="AH115" i="20"/>
  <c r="Q115" i="20"/>
  <c r="AG115" i="20"/>
  <c r="AK82" i="20"/>
  <c r="BE82" i="20"/>
  <c r="AL82" i="20"/>
  <c r="L127" i="20"/>
  <c r="L128" i="20" s="1"/>
  <c r="BL82" i="20"/>
  <c r="AZ82" i="20"/>
  <c r="AO95" i="20"/>
  <c r="T115" i="20"/>
  <c r="AH118" i="20"/>
  <c r="BN101" i="20"/>
  <c r="AT95" i="20"/>
  <c r="BD114" i="20"/>
  <c r="AK114" i="20"/>
  <c r="AP114" i="20"/>
  <c r="AW115" i="20"/>
  <c r="BI115" i="20"/>
  <c r="AC115" i="20"/>
  <c r="R115" i="20"/>
  <c r="G115" i="20"/>
  <c r="AF115" i="20"/>
  <c r="BH82" i="20"/>
  <c r="D127" i="20"/>
  <c r="D128" i="20" s="1"/>
  <c r="AJ104" i="20"/>
  <c r="AJ102" i="20"/>
  <c r="AH116" i="20"/>
  <c r="AN115" i="20"/>
  <c r="Y115" i="20"/>
  <c r="BE95" i="20"/>
  <c r="AS115" i="20"/>
  <c r="BK115" i="20"/>
  <c r="AM114" i="20"/>
  <c r="AX114" i="20"/>
  <c r="BC115" i="20"/>
  <c r="J115" i="20"/>
  <c r="AD115" i="20"/>
  <c r="X115" i="20"/>
  <c r="AE115" i="20"/>
  <c r="AN82" i="20"/>
  <c r="BG95" i="20"/>
  <c r="AO82" i="20"/>
  <c r="D118" i="20"/>
  <c r="AL115" i="20"/>
  <c r="AA115" i="20"/>
  <c r="BH115" i="20"/>
  <c r="AB115" i="20"/>
  <c r="AT82" i="20"/>
  <c r="P127" i="20"/>
  <c r="P128" i="20" s="1"/>
  <c r="AY115" i="20"/>
  <c r="AR115" i="20"/>
  <c r="AV114" i="20"/>
  <c r="BM114" i="20"/>
  <c r="U115" i="20"/>
  <c r="O115" i="20"/>
  <c r="D116" i="20"/>
  <c r="BL95" i="20"/>
  <c r="AP82" i="20"/>
  <c r="BG115" i="20"/>
  <c r="H115" i="20"/>
  <c r="AU82" i="20"/>
  <c r="N127" i="20"/>
  <c r="N128" i="20" s="1"/>
  <c r="BE114" i="20"/>
  <c r="AT114" i="20"/>
  <c r="W115" i="20"/>
  <c r="I115" i="20"/>
  <c r="E115" i="20"/>
  <c r="AN95" i="20"/>
  <c r="BG82" i="20"/>
  <c r="BN82" i="20"/>
  <c r="BH95" i="20"/>
  <c r="AZ95" i="20"/>
  <c r="AX82" i="20"/>
  <c r="AJ127" i="20"/>
  <c r="AJ128" i="20" s="1"/>
  <c r="BN114" i="20"/>
  <c r="AA120" i="20"/>
  <c r="AD120" i="20"/>
  <c r="M120" i="20"/>
  <c r="E119" i="20"/>
  <c r="O119" i="20"/>
  <c r="U102" i="20"/>
  <c r="U104" i="20"/>
  <c r="I104" i="20"/>
  <c r="I102" i="20"/>
  <c r="V104" i="20"/>
  <c r="V102" i="20"/>
  <c r="K104" i="20"/>
  <c r="K102" i="20"/>
  <c r="AC102" i="20"/>
  <c r="AC104" i="20"/>
  <c r="N104" i="20"/>
  <c r="N102" i="20"/>
  <c r="X102" i="20"/>
  <c r="X104" i="20"/>
  <c r="H102" i="20"/>
  <c r="H104" i="20"/>
  <c r="BN104" i="20"/>
  <c r="BN102" i="20"/>
  <c r="M102" i="20"/>
  <c r="M104" i="20"/>
  <c r="AD104" i="20"/>
  <c r="AD102" i="20"/>
  <c r="O102" i="20"/>
  <c r="O104" i="20"/>
  <c r="Y104" i="20"/>
  <c r="Y102" i="20"/>
  <c r="W104" i="20"/>
  <c r="W102" i="20"/>
  <c r="AE104" i="20"/>
  <c r="AE102" i="20"/>
  <c r="S102" i="20"/>
  <c r="S104" i="20"/>
  <c r="R104" i="20"/>
  <c r="R102" i="20"/>
  <c r="AF102" i="20"/>
  <c r="AF104" i="20"/>
  <c r="AA104" i="20"/>
  <c r="AA102" i="20"/>
  <c r="AB104" i="20"/>
  <c r="AB102" i="20"/>
  <c r="Z102" i="20"/>
  <c r="Z104" i="20"/>
  <c r="AG104" i="20"/>
  <c r="AG102" i="20"/>
  <c r="G104" i="20"/>
  <c r="G102" i="20"/>
  <c r="T102" i="20"/>
  <c r="T104" i="20"/>
  <c r="Q102" i="20"/>
  <c r="Q104" i="20"/>
  <c r="AR104" i="20"/>
  <c r="AR102" i="20"/>
  <c r="J102" i="20"/>
  <c r="J104" i="20"/>
  <c r="F102" i="20"/>
  <c r="F104" i="20"/>
  <c r="E104" i="20"/>
  <c r="E102" i="20"/>
  <c r="P102" i="20"/>
  <c r="P104" i="20"/>
  <c r="AM101" i="20"/>
  <c r="AZ101" i="20"/>
  <c r="AW101" i="20"/>
  <c r="BH101" i="20"/>
  <c r="BJ101" i="20"/>
  <c r="BM101" i="20"/>
  <c r="AU101" i="20"/>
  <c r="BE101" i="20"/>
  <c r="BC101" i="20"/>
  <c r="BK101" i="20"/>
  <c r="AP101" i="20"/>
  <c r="AL101" i="20"/>
  <c r="AK101" i="20"/>
  <c r="AV101" i="20"/>
  <c r="BA101" i="20"/>
  <c r="AO101" i="20"/>
  <c r="BB101" i="20"/>
  <c r="AQ101" i="20"/>
  <c r="AY101" i="20"/>
  <c r="AX101" i="20"/>
  <c r="BL101" i="20"/>
  <c r="BG101" i="20"/>
  <c r="AS101" i="20"/>
  <c r="AN101" i="20"/>
  <c r="BF101" i="20"/>
  <c r="BI101" i="20"/>
  <c r="AT101" i="20"/>
  <c r="BD101" i="20"/>
  <c r="AD116" i="20" l="1"/>
  <c r="K118" i="20"/>
  <c r="BG127" i="20"/>
  <c r="BG128" i="20" s="1"/>
  <c r="X127" i="20"/>
  <c r="X128" i="20" s="1"/>
  <c r="F118" i="20"/>
  <c r="T118" i="20"/>
  <c r="AB116" i="20"/>
  <c r="S118" i="20"/>
  <c r="O118" i="20"/>
  <c r="BN118" i="20"/>
  <c r="AC116" i="20"/>
  <c r="U116" i="20"/>
  <c r="W127" i="20"/>
  <c r="W128" i="20" s="1"/>
  <c r="H127" i="20"/>
  <c r="H128" i="20" s="1"/>
  <c r="D122" i="20"/>
  <c r="AR127" i="20"/>
  <c r="AR128" i="20" s="1"/>
  <c r="AB127" i="20"/>
  <c r="AB128" i="20" s="1"/>
  <c r="AE127" i="20"/>
  <c r="AE128" i="20" s="1"/>
  <c r="BC127" i="20"/>
  <c r="BC128" i="20" s="1"/>
  <c r="AJ118" i="20"/>
  <c r="AH127" i="20"/>
  <c r="AH128" i="20" s="1"/>
  <c r="AZ127" i="20"/>
  <c r="AZ128" i="20" s="1"/>
  <c r="J118" i="20"/>
  <c r="AM115" i="20"/>
  <c r="F116" i="20"/>
  <c r="T116" i="20"/>
  <c r="AB118" i="20"/>
  <c r="S116" i="20"/>
  <c r="O116" i="20"/>
  <c r="H118" i="20"/>
  <c r="K116" i="20"/>
  <c r="AU119" i="20"/>
  <c r="AT115" i="20"/>
  <c r="AX115" i="20"/>
  <c r="G127" i="20"/>
  <c r="G128" i="20" s="1"/>
  <c r="AW127" i="20"/>
  <c r="AW128" i="20" s="1"/>
  <c r="BJ115" i="20"/>
  <c r="H116" i="20"/>
  <c r="AY127" i="20"/>
  <c r="AY128" i="20" s="1"/>
  <c r="AP115" i="20"/>
  <c r="S127" i="20"/>
  <c r="S128" i="20" s="1"/>
  <c r="J116" i="20"/>
  <c r="G118" i="20"/>
  <c r="AA118" i="20"/>
  <c r="AE118" i="20"/>
  <c r="AD118" i="20"/>
  <c r="X118" i="20"/>
  <c r="V116" i="20"/>
  <c r="AS120" i="20"/>
  <c r="R127" i="20"/>
  <c r="R128" i="20" s="1"/>
  <c r="AK115" i="20"/>
  <c r="AU127" i="20"/>
  <c r="AU128" i="20" s="1"/>
  <c r="O127" i="20"/>
  <c r="O128" i="20" s="1"/>
  <c r="Y127" i="20"/>
  <c r="Y128" i="20" s="1"/>
  <c r="V127" i="20"/>
  <c r="V128" i="20" s="1"/>
  <c r="P118" i="20"/>
  <c r="AR116" i="20"/>
  <c r="AG116" i="20"/>
  <c r="AF118" i="20"/>
  <c r="W116" i="20"/>
  <c r="M118" i="20"/>
  <c r="X116" i="20"/>
  <c r="V118" i="20"/>
  <c r="BJ120" i="20"/>
  <c r="BN115" i="20"/>
  <c r="E127" i="20"/>
  <c r="E128" i="20" s="1"/>
  <c r="U127" i="20"/>
  <c r="U128" i="20" s="1"/>
  <c r="AA127" i="20"/>
  <c r="AA128" i="20" s="1"/>
  <c r="AD127" i="20"/>
  <c r="AD128" i="20" s="1"/>
  <c r="BK127" i="20"/>
  <c r="BK128" i="20" s="1"/>
  <c r="AN127" i="20"/>
  <c r="AN128" i="20" s="1"/>
  <c r="BD115" i="20"/>
  <c r="T127" i="20"/>
  <c r="T128" i="20" s="1"/>
  <c r="AG127" i="20"/>
  <c r="AG128" i="20" s="1"/>
  <c r="BB115" i="20"/>
  <c r="BF127" i="20"/>
  <c r="BF128" i="20" s="1"/>
  <c r="M127" i="20"/>
  <c r="M128" i="20" s="1"/>
  <c r="AE116" i="20"/>
  <c r="AK119" i="20"/>
  <c r="K127" i="20"/>
  <c r="K128" i="20" s="1"/>
  <c r="P116" i="20"/>
  <c r="AR118" i="20"/>
  <c r="AG118" i="20"/>
  <c r="AF116" i="20"/>
  <c r="W118" i="20"/>
  <c r="M116" i="20"/>
  <c r="N116" i="20"/>
  <c r="I116" i="20"/>
  <c r="BG120" i="20"/>
  <c r="BM115" i="20"/>
  <c r="AC127" i="20"/>
  <c r="AC128" i="20" s="1"/>
  <c r="BA127" i="20"/>
  <c r="BA128" i="20" s="1"/>
  <c r="F127" i="20"/>
  <c r="F128" i="20" s="1"/>
  <c r="AA116" i="20"/>
  <c r="BE115" i="20"/>
  <c r="E116" i="20"/>
  <c r="Q118" i="20"/>
  <c r="Z118" i="20"/>
  <c r="R116" i="20"/>
  <c r="Y116" i="20"/>
  <c r="N118" i="20"/>
  <c r="I118" i="20"/>
  <c r="I127" i="20"/>
  <c r="I128" i="20" s="1"/>
  <c r="AV115" i="20"/>
  <c r="AL127" i="20"/>
  <c r="AL128" i="20" s="1"/>
  <c r="J127" i="20"/>
  <c r="J128" i="20" s="1"/>
  <c r="AS127" i="20"/>
  <c r="AS128" i="20" s="1"/>
  <c r="AH122" i="20"/>
  <c r="Q127" i="20"/>
  <c r="Q128" i="20" s="1"/>
  <c r="AQ127" i="20"/>
  <c r="AQ128" i="20" s="1"/>
  <c r="AO127" i="20"/>
  <c r="AO128" i="20" s="1"/>
  <c r="Z127" i="20"/>
  <c r="Z128" i="20" s="1"/>
  <c r="G116" i="20"/>
  <c r="BH127" i="20"/>
  <c r="BH128" i="20" s="1"/>
  <c r="E118" i="20"/>
  <c r="Q116" i="20"/>
  <c r="Z116" i="20"/>
  <c r="R118" i="20"/>
  <c r="Y118" i="20"/>
  <c r="BN116" i="20"/>
  <c r="AC118" i="20"/>
  <c r="U118" i="20"/>
  <c r="AJ116" i="20"/>
  <c r="AF127" i="20"/>
  <c r="AF128" i="20" s="1"/>
  <c r="BI127" i="20"/>
  <c r="BI128" i="20" s="1"/>
  <c r="L122" i="20"/>
  <c r="BL127" i="20"/>
  <c r="BL128" i="20" s="1"/>
  <c r="D120" i="20"/>
  <c r="T120" i="20"/>
  <c r="X120" i="20"/>
  <c r="AF120" i="20"/>
  <c r="Z119" i="20"/>
  <c r="AA119" i="20"/>
  <c r="AG120" i="20"/>
  <c r="F119" i="20"/>
  <c r="U119" i="20"/>
  <c r="L120" i="20"/>
  <c r="V119" i="20"/>
  <c r="P120" i="20"/>
  <c r="M119" i="20"/>
  <c r="AD119" i="20"/>
  <c r="D119" i="20"/>
  <c r="BE104" i="20"/>
  <c r="BE102" i="20"/>
  <c r="AP102" i="20"/>
  <c r="AP104" i="20"/>
  <c r="BG104" i="20"/>
  <c r="BG102" i="20"/>
  <c r="AT102" i="20"/>
  <c r="AT104" i="20"/>
  <c r="BI102" i="20"/>
  <c r="BI104" i="20"/>
  <c r="BF102" i="20"/>
  <c r="BF104" i="20"/>
  <c r="BL104" i="20"/>
  <c r="BL102" i="20"/>
  <c r="BB102" i="20"/>
  <c r="BB104" i="20"/>
  <c r="AK104" i="20"/>
  <c r="AK102" i="20"/>
  <c r="BK102" i="20"/>
  <c r="BK104" i="20"/>
  <c r="BM104" i="20"/>
  <c r="BM102" i="20"/>
  <c r="AZ102" i="20"/>
  <c r="AZ104" i="20"/>
  <c r="BD102" i="20"/>
  <c r="BD104" i="20"/>
  <c r="AY102" i="20"/>
  <c r="AY104" i="20"/>
  <c r="BH102" i="20"/>
  <c r="BH104" i="20"/>
  <c r="AQ104" i="20"/>
  <c r="AQ102" i="20"/>
  <c r="AW104" i="20"/>
  <c r="AW102" i="20"/>
  <c r="AS104" i="20"/>
  <c r="AS102" i="20"/>
  <c r="AV104" i="20"/>
  <c r="AV102" i="20"/>
  <c r="AU104" i="20"/>
  <c r="AU102" i="20"/>
  <c r="E120" i="20"/>
  <c r="AN102" i="20"/>
  <c r="AN104" i="20"/>
  <c r="AX102" i="20"/>
  <c r="AX104" i="20"/>
  <c r="AO102" i="20"/>
  <c r="AO104" i="20"/>
  <c r="AL102" i="20"/>
  <c r="AL104" i="20"/>
  <c r="BC104" i="20"/>
  <c r="BC102" i="20"/>
  <c r="BJ102" i="20"/>
  <c r="BJ104" i="20"/>
  <c r="AM102" i="20"/>
  <c r="AM104" i="20"/>
  <c r="BA104" i="20"/>
  <c r="BA102" i="20"/>
  <c r="O120" i="20"/>
  <c r="AK116" i="20" l="1"/>
  <c r="BD116" i="20"/>
  <c r="AX116" i="20"/>
  <c r="BH116" i="20"/>
  <c r="BL118" i="20"/>
  <c r="AV120" i="20"/>
  <c r="O124" i="20"/>
  <c r="BC116" i="20"/>
  <c r="AN118" i="20"/>
  <c r="AS116" i="20"/>
  <c r="AY118" i="20"/>
  <c r="BK118" i="20"/>
  <c r="BF118" i="20"/>
  <c r="AP118" i="20"/>
  <c r="BB119" i="20"/>
  <c r="BL120" i="20"/>
  <c r="E124" i="20"/>
  <c r="AZ120" i="20"/>
  <c r="BC118" i="20"/>
  <c r="AN116" i="20"/>
  <c r="AS118" i="20"/>
  <c r="AY116" i="20"/>
  <c r="BK116" i="20"/>
  <c r="BF116" i="20"/>
  <c r="AP116" i="20"/>
  <c r="BD120" i="20"/>
  <c r="BN122" i="20"/>
  <c r="Q122" i="20"/>
  <c r="AV127" i="20"/>
  <c r="AV128" i="20" s="1"/>
  <c r="Y122" i="20"/>
  <c r="E122" i="20"/>
  <c r="I122" i="20"/>
  <c r="AF122" i="20"/>
  <c r="BD127" i="20"/>
  <c r="BD128" i="20" s="1"/>
  <c r="W122" i="20"/>
  <c r="V122" i="20"/>
  <c r="AP127" i="20"/>
  <c r="AP128" i="20" s="1"/>
  <c r="S122" i="20"/>
  <c r="AM127" i="20"/>
  <c r="AM128" i="20" s="1"/>
  <c r="U122" i="20"/>
  <c r="BD118" i="20"/>
  <c r="AK118" i="20"/>
  <c r="BE118" i="20"/>
  <c r="BA119" i="20"/>
  <c r="R122" i="20"/>
  <c r="BE127" i="20"/>
  <c r="BE128" i="20" s="1"/>
  <c r="N122" i="20"/>
  <c r="BB127" i="20"/>
  <c r="BB128" i="20" s="1"/>
  <c r="AK127" i="20"/>
  <c r="AK128" i="20" s="1"/>
  <c r="K122" i="20"/>
  <c r="AC122" i="20"/>
  <c r="AB122" i="20"/>
  <c r="AW116" i="20"/>
  <c r="AW118" i="20"/>
  <c r="BI116" i="20"/>
  <c r="AJ122" i="20"/>
  <c r="AM118" i="20"/>
  <c r="AO118" i="20"/>
  <c r="AU116" i="20"/>
  <c r="AQ116" i="20"/>
  <c r="AZ118" i="20"/>
  <c r="BB118" i="20"/>
  <c r="AT118" i="20"/>
  <c r="AJ119" i="20"/>
  <c r="AL119" i="20"/>
  <c r="BA116" i="20"/>
  <c r="BE116" i="20"/>
  <c r="BA118" i="20"/>
  <c r="AO116" i="20"/>
  <c r="AQ118" i="20"/>
  <c r="BB116" i="20"/>
  <c r="BJ119" i="20"/>
  <c r="AA122" i="20"/>
  <c r="BM127" i="20"/>
  <c r="BM128" i="20" s="1"/>
  <c r="M122" i="20"/>
  <c r="AE122" i="20"/>
  <c r="X122" i="20"/>
  <c r="AG122" i="20"/>
  <c r="J122" i="20"/>
  <c r="H122" i="20"/>
  <c r="AX127" i="20"/>
  <c r="AX128" i="20" s="1"/>
  <c r="T122" i="20"/>
  <c r="AL118" i="20"/>
  <c r="AR120" i="20"/>
  <c r="AL116" i="20"/>
  <c r="AM116" i="20"/>
  <c r="AU118" i="20"/>
  <c r="AZ116" i="20"/>
  <c r="AT116" i="20"/>
  <c r="BM120" i="20"/>
  <c r="BJ118" i="20"/>
  <c r="AX118" i="20"/>
  <c r="AV116" i="20"/>
  <c r="BH118" i="20"/>
  <c r="BM116" i="20"/>
  <c r="BL116" i="20"/>
  <c r="BG116" i="20"/>
  <c r="AS119" i="20"/>
  <c r="BG119" i="20"/>
  <c r="BI118" i="20"/>
  <c r="BJ116" i="20"/>
  <c r="AV118" i="20"/>
  <c r="BM118" i="20"/>
  <c r="BG118" i="20"/>
  <c r="BF119" i="20"/>
  <c r="Z122" i="20"/>
  <c r="G122" i="20"/>
  <c r="P122" i="20"/>
  <c r="BN127" i="20"/>
  <c r="BN128" i="20" s="1"/>
  <c r="AR122" i="20"/>
  <c r="BJ127" i="20"/>
  <c r="BJ128" i="20" s="1"/>
  <c r="AT127" i="20"/>
  <c r="AT128" i="20" s="1"/>
  <c r="O122" i="20"/>
  <c r="F122" i="20"/>
  <c r="AD122" i="20"/>
  <c r="AA124" i="20"/>
  <c r="D125" i="20"/>
  <c r="D39" i="21" s="1"/>
  <c r="BJ124" i="20"/>
  <c r="AD121" i="20"/>
  <c r="AD38" i="21" s="1"/>
  <c r="BG124" i="20"/>
  <c r="AD124" i="20"/>
  <c r="AA121" i="20"/>
  <c r="AA38" i="21" s="1"/>
  <c r="M124" i="20"/>
  <c r="R120" i="20"/>
  <c r="P119" i="20"/>
  <c r="AE120" i="20"/>
  <c r="K120" i="20"/>
  <c r="W120" i="20"/>
  <c r="Q119" i="20"/>
  <c r="G120" i="20"/>
  <c r="I120" i="20"/>
  <c r="AC120" i="20"/>
  <c r="D121" i="20"/>
  <c r="D38" i="21" s="1"/>
  <c r="K119" i="20"/>
  <c r="X119" i="20"/>
  <c r="T119" i="20"/>
  <c r="J120" i="20"/>
  <c r="L119" i="20"/>
  <c r="AG119" i="20"/>
  <c r="AF119" i="20"/>
  <c r="H119" i="20"/>
  <c r="S119" i="20"/>
  <c r="F120" i="20"/>
  <c r="AH119" i="20"/>
  <c r="AE119" i="20"/>
  <c r="Y120" i="20"/>
  <c r="D124" i="20"/>
  <c r="M121" i="20"/>
  <c r="M38" i="21" s="1"/>
  <c r="AB119" i="20"/>
  <c r="N120" i="20"/>
  <c r="V120" i="20"/>
  <c r="U120" i="20"/>
  <c r="AA125" i="20"/>
  <c r="AA39" i="21" s="1"/>
  <c r="E125" i="20"/>
  <c r="E39" i="21" s="1"/>
  <c r="M125" i="20"/>
  <c r="M39" i="21" s="1"/>
  <c r="AD125" i="20"/>
  <c r="AD39" i="21" s="1"/>
  <c r="AU120" i="20"/>
  <c r="O121" i="20"/>
  <c r="O38" i="21" s="1"/>
  <c r="AK120" i="20"/>
  <c r="E121" i="20"/>
  <c r="E38" i="21" s="1"/>
  <c r="Z120" i="20"/>
  <c r="O125" i="20"/>
  <c r="O39" i="21" s="1"/>
  <c r="AJ121" i="20" l="1"/>
  <c r="AJ38" i="21" s="1"/>
  <c r="AJ120" i="20"/>
  <c r="AJ124" i="20"/>
  <c r="AU121" i="20"/>
  <c r="AU38" i="21" s="1"/>
  <c r="BE120" i="20"/>
  <c r="AR119" i="20"/>
  <c r="AM120" i="20"/>
  <c r="AP120" i="20"/>
  <c r="AW119" i="20"/>
  <c r="BG121" i="20"/>
  <c r="BG38" i="21" s="1"/>
  <c r="BM122" i="20"/>
  <c r="BB122" i="20"/>
  <c r="BE122" i="20"/>
  <c r="AU122" i="20"/>
  <c r="BF122" i="20"/>
  <c r="AN122" i="20"/>
  <c r="BC122" i="20"/>
  <c r="BH122" i="20"/>
  <c r="AK121" i="20"/>
  <c r="AK38" i="21" s="1"/>
  <c r="BN119" i="20"/>
  <c r="T124" i="20"/>
  <c r="BC120" i="20"/>
  <c r="AL120" i="20"/>
  <c r="X124" i="20"/>
  <c r="AS121" i="20"/>
  <c r="AS38" i="21" s="1"/>
  <c r="AM122" i="20"/>
  <c r="BA122" i="20"/>
  <c r="BI122" i="20"/>
  <c r="BK122" i="20"/>
  <c r="AX122" i="20"/>
  <c r="AT120" i="20"/>
  <c r="AY119" i="20"/>
  <c r="AQ119" i="20"/>
  <c r="BK120" i="20"/>
  <c r="BH119" i="20"/>
  <c r="AN119" i="20"/>
  <c r="P121" i="20"/>
  <c r="P38" i="21" s="1"/>
  <c r="AS124" i="20"/>
  <c r="BJ122" i="20"/>
  <c r="BG122" i="20"/>
  <c r="AV122" i="20"/>
  <c r="AT122" i="20"/>
  <c r="AL122" i="20"/>
  <c r="AO122" i="20"/>
  <c r="AY122" i="20"/>
  <c r="AS122" i="20"/>
  <c r="BD122" i="20"/>
  <c r="BI120" i="20"/>
  <c r="AX120" i="20"/>
  <c r="AG121" i="20"/>
  <c r="AG38" i="21" s="1"/>
  <c r="AO120" i="20"/>
  <c r="BL122" i="20"/>
  <c r="AZ122" i="20"/>
  <c r="BJ121" i="20"/>
  <c r="BJ38" i="21" s="1"/>
  <c r="AQ122" i="20"/>
  <c r="AW122" i="20"/>
  <c r="AP122" i="20"/>
  <c r="AK122" i="20"/>
  <c r="K124" i="20"/>
  <c r="T121" i="20"/>
  <c r="T38" i="21" s="1"/>
  <c r="AG124" i="20"/>
  <c r="BM119" i="20"/>
  <c r="L121" i="20"/>
  <c r="L38" i="21" s="1"/>
  <c r="AV119" i="20"/>
  <c r="F124" i="20"/>
  <c r="F121" i="20"/>
  <c r="F38" i="21" s="1"/>
  <c r="L124" i="20"/>
  <c r="AZ119" i="20"/>
  <c r="X121" i="20"/>
  <c r="X38" i="21" s="1"/>
  <c r="AF121" i="20"/>
  <c r="AF38" i="21" s="1"/>
  <c r="BD119" i="20"/>
  <c r="AF124" i="20"/>
  <c r="AE124" i="20"/>
  <c r="N119" i="20"/>
  <c r="AE121" i="20"/>
  <c r="AE38" i="21" s="1"/>
  <c r="BK121" i="20"/>
  <c r="BK38" i="21" s="1"/>
  <c r="M126" i="20"/>
  <c r="J119" i="20"/>
  <c r="Y119" i="20"/>
  <c r="D126" i="20"/>
  <c r="AD126" i="20"/>
  <c r="E126" i="20"/>
  <c r="R119" i="20"/>
  <c r="G119" i="20"/>
  <c r="P124" i="20"/>
  <c r="W119" i="20"/>
  <c r="O126" i="20"/>
  <c r="K121" i="20"/>
  <c r="K38" i="21" s="1"/>
  <c r="AA126" i="20"/>
  <c r="AU124" i="20"/>
  <c r="T125" i="20"/>
  <c r="T39" i="21" s="1"/>
  <c r="AR121" i="20"/>
  <c r="AR38" i="21" s="1"/>
  <c r="AR124" i="20"/>
  <c r="V125" i="20"/>
  <c r="V39" i="21" s="1"/>
  <c r="F125" i="20"/>
  <c r="F39" i="21" s="1"/>
  <c r="AG125" i="20"/>
  <c r="AG39" i="21" s="1"/>
  <c r="AC119" i="20"/>
  <c r="Q120" i="20"/>
  <c r="U125" i="20"/>
  <c r="U39" i="21" s="1"/>
  <c r="X125" i="20"/>
  <c r="X39" i="21" s="1"/>
  <c r="L125" i="20"/>
  <c r="L39" i="21" s="1"/>
  <c r="S120" i="20"/>
  <c r="AE125" i="20"/>
  <c r="AE39" i="21" s="1"/>
  <c r="AH120" i="20"/>
  <c r="CG21" i="20" s="1"/>
  <c r="P125" i="20"/>
  <c r="P39" i="21" s="1"/>
  <c r="BF120" i="20"/>
  <c r="Z124" i="20"/>
  <c r="Z121" i="20"/>
  <c r="Z38" i="21" s="1"/>
  <c r="AF125" i="20"/>
  <c r="AF39" i="21" s="1"/>
  <c r="H120" i="20"/>
  <c r="I119" i="20"/>
  <c r="AB120" i="20"/>
  <c r="K125" i="20"/>
  <c r="K39" i="21" s="1"/>
  <c r="AK124" i="20"/>
  <c r="Z125" i="20"/>
  <c r="Z39" i="21" s="1"/>
  <c r="BA120" i="20"/>
  <c r="U124" i="20"/>
  <c r="U121" i="20"/>
  <c r="U38" i="21" s="1"/>
  <c r="BB120" i="20"/>
  <c r="V121" i="20"/>
  <c r="V38" i="21" s="1"/>
  <c r="V124" i="20"/>
  <c r="BL124" i="20" l="1"/>
  <c r="BL119" i="20"/>
  <c r="AQ124" i="20"/>
  <c r="AQ120" i="20"/>
  <c r="BK124" i="20"/>
  <c r="BK119" i="20"/>
  <c r="AQ121" i="20"/>
  <c r="AQ38" i="21" s="1"/>
  <c r="AM119" i="20"/>
  <c r="W121" i="20"/>
  <c r="W38" i="21" s="1"/>
  <c r="J121" i="20"/>
  <c r="J38" i="21" s="1"/>
  <c r="AV121" i="20"/>
  <c r="AV38" i="21" s="1"/>
  <c r="BD121" i="20"/>
  <c r="BD38" i="21" s="1"/>
  <c r="R124" i="20"/>
  <c r="BM121" i="20"/>
  <c r="BM38" i="21" s="1"/>
  <c r="AZ121" i="20"/>
  <c r="AZ38" i="21" s="1"/>
  <c r="BL121" i="20"/>
  <c r="BL38" i="21" s="1"/>
  <c r="BE119" i="20"/>
  <c r="AL121" i="20"/>
  <c r="AL38" i="21" s="1"/>
  <c r="AL124" i="20"/>
  <c r="W124" i="20"/>
  <c r="G124" i="20"/>
  <c r="BD124" i="20"/>
  <c r="N125" i="20"/>
  <c r="N39" i="21" s="1"/>
  <c r="G121" i="20"/>
  <c r="G38" i="21" s="1"/>
  <c r="R121" i="20"/>
  <c r="R38" i="21" s="1"/>
  <c r="N126" i="20"/>
  <c r="AV124" i="20"/>
  <c r="AZ124" i="20"/>
  <c r="BM124" i="20"/>
  <c r="AP119" i="20"/>
  <c r="Y124" i="20"/>
  <c r="Y121" i="20"/>
  <c r="Y38" i="21" s="1"/>
  <c r="N121" i="20"/>
  <c r="N38" i="21" s="1"/>
  <c r="AT119" i="20"/>
  <c r="N124" i="20"/>
  <c r="T126" i="20"/>
  <c r="U126" i="20"/>
  <c r="V126" i="20"/>
  <c r="Z126" i="20"/>
  <c r="J124" i="20"/>
  <c r="X126" i="20"/>
  <c r="F126" i="20"/>
  <c r="L126" i="20"/>
  <c r="AG126" i="20"/>
  <c r="K126" i="20"/>
  <c r="AF126" i="20"/>
  <c r="P126" i="20"/>
  <c r="AE126" i="20"/>
  <c r="R125" i="20"/>
  <c r="R39" i="21" s="1"/>
  <c r="Y125" i="20"/>
  <c r="Y39" i="21" s="1"/>
  <c r="AN120" i="20"/>
  <c r="H124" i="20"/>
  <c r="H121" i="20"/>
  <c r="H38" i="21" s="1"/>
  <c r="AY120" i="20"/>
  <c r="S124" i="20"/>
  <c r="S121" i="20"/>
  <c r="S38" i="21" s="1"/>
  <c r="AW120" i="20"/>
  <c r="Q121" i="20"/>
  <c r="Q38" i="21" s="1"/>
  <c r="Q124" i="20"/>
  <c r="I125" i="20"/>
  <c r="I39" i="21" s="1"/>
  <c r="AM121" i="20"/>
  <c r="AM38" i="21" s="1"/>
  <c r="AM124" i="20"/>
  <c r="W125" i="20"/>
  <c r="W39" i="21" s="1"/>
  <c r="BB121" i="20"/>
  <c r="BB38" i="21" s="1"/>
  <c r="BB124" i="20"/>
  <c r="BH120" i="20"/>
  <c r="AB124" i="20"/>
  <c r="AB121" i="20"/>
  <c r="AB38" i="21" s="1"/>
  <c r="BE121" i="20"/>
  <c r="BE38" i="21" s="1"/>
  <c r="BE124" i="20"/>
  <c r="H125" i="20"/>
  <c r="H39" i="21" s="1"/>
  <c r="BI119" i="20"/>
  <c r="AC121" i="20"/>
  <c r="AC38" i="21" s="1"/>
  <c r="AC124" i="20"/>
  <c r="J125" i="20"/>
  <c r="J39" i="21" s="1"/>
  <c r="AB125" i="20"/>
  <c r="AB39" i="21" s="1"/>
  <c r="S125" i="20"/>
  <c r="S39" i="21" s="1"/>
  <c r="Q125" i="20"/>
  <c r="Q39" i="21" s="1"/>
  <c r="AH125" i="20"/>
  <c r="AH39" i="21" s="1"/>
  <c r="AC125" i="20"/>
  <c r="AC39" i="21" s="1"/>
  <c r="G125" i="20"/>
  <c r="G39" i="21" s="1"/>
  <c r="BA121" i="20"/>
  <c r="BA38" i="21" s="1"/>
  <c r="BA124" i="20"/>
  <c r="AO119" i="20"/>
  <c r="I121" i="20"/>
  <c r="I38" i="21" s="1"/>
  <c r="I124" i="20"/>
  <c r="BF121" i="20"/>
  <c r="BF38" i="21" s="1"/>
  <c r="BF124" i="20"/>
  <c r="BN120" i="20"/>
  <c r="AH124" i="20"/>
  <c r="AH121" i="20"/>
  <c r="AH38" i="21" l="1"/>
  <c r="BC124" i="20"/>
  <c r="BC119" i="20"/>
  <c r="AX121" i="20"/>
  <c r="AX38" i="21" s="1"/>
  <c r="AX119" i="20"/>
  <c r="AP121" i="20"/>
  <c r="AP38" i="21" s="1"/>
  <c r="BC121" i="20"/>
  <c r="BC38" i="21" s="1"/>
  <c r="AX124" i="20"/>
  <c r="AP124" i="20"/>
  <c r="AT121" i="20"/>
  <c r="AT38" i="21" s="1"/>
  <c r="AT124" i="20"/>
  <c r="G126" i="20"/>
  <c r="AH126" i="20"/>
  <c r="S126" i="20"/>
  <c r="J126" i="20"/>
  <c r="W126" i="20"/>
  <c r="I126" i="20"/>
  <c r="Y126" i="20"/>
  <c r="H126" i="20"/>
  <c r="R126" i="20"/>
  <c r="AC126" i="20"/>
  <c r="Q126" i="20"/>
  <c r="AB126" i="20"/>
  <c r="AW124" i="20"/>
  <c r="AW121" i="20"/>
  <c r="AW38" i="21" s="1"/>
  <c r="AY124" i="20"/>
  <c r="AY121" i="20"/>
  <c r="AY38" i="21" s="1"/>
  <c r="BI121" i="20"/>
  <c r="BI38" i="21" s="1"/>
  <c r="BI124" i="20"/>
  <c r="BN121" i="20"/>
  <c r="BN124" i="20"/>
  <c r="BH121" i="20"/>
  <c r="BH38" i="21" s="1"/>
  <c r="BH124" i="20"/>
  <c r="AO121" i="20"/>
  <c r="AO38" i="21" s="1"/>
  <c r="AO124" i="20"/>
  <c r="AN121" i="20"/>
  <c r="AN38" i="21" s="1"/>
  <c r="AN124" i="20"/>
  <c r="BN38" i="21" l="1"/>
  <c r="E5" i="12" l="1"/>
  <c r="BQ5" i="12" s="1"/>
  <c r="F5" i="12"/>
  <c r="BR5" i="12" s="1"/>
  <c r="G5" i="12"/>
  <c r="BS5" i="12" s="1"/>
  <c r="H5" i="12"/>
  <c r="BT5" i="12" s="1"/>
  <c r="I5" i="12"/>
  <c r="BU5" i="12" s="1"/>
  <c r="J5" i="12"/>
  <c r="BV5" i="12" s="1"/>
  <c r="K5" i="12"/>
  <c r="BW5" i="12" s="1"/>
  <c r="L5" i="12"/>
  <c r="BX5" i="12" s="1"/>
  <c r="M5" i="12"/>
  <c r="BY5" i="12" s="1"/>
  <c r="N5" i="12"/>
  <c r="BZ5" i="12" s="1"/>
  <c r="O5" i="12"/>
  <c r="CA5" i="12" s="1"/>
  <c r="P5" i="12"/>
  <c r="CB5" i="12" s="1"/>
  <c r="Q5" i="12"/>
  <c r="CC5" i="12" s="1"/>
  <c r="R5" i="12"/>
  <c r="CD5" i="12" s="1"/>
  <c r="S5" i="12"/>
  <c r="CE5" i="12" s="1"/>
  <c r="T5" i="12"/>
  <c r="CF5" i="12" s="1"/>
  <c r="U5" i="12"/>
  <c r="CG5" i="12" s="1"/>
  <c r="V5" i="12"/>
  <c r="CH5" i="12" s="1"/>
  <c r="W5" i="12"/>
  <c r="CI5" i="12" s="1"/>
  <c r="X5" i="12"/>
  <c r="CJ5" i="12" s="1"/>
  <c r="Y5" i="12"/>
  <c r="CK5" i="12" s="1"/>
  <c r="Z5" i="12"/>
  <c r="CL5" i="12" s="1"/>
  <c r="AA5" i="12"/>
  <c r="CM5" i="12" s="1"/>
  <c r="AB5" i="12"/>
  <c r="CN5" i="12" s="1"/>
  <c r="AC5" i="12"/>
  <c r="CO5" i="12" s="1"/>
  <c r="AD5" i="12"/>
  <c r="CP5" i="12" s="1"/>
  <c r="AE5" i="12"/>
  <c r="CQ5" i="12" s="1"/>
  <c r="AF5" i="12"/>
  <c r="CR5" i="12" s="1"/>
  <c r="AG5" i="12"/>
  <c r="CS5" i="12" s="1"/>
  <c r="AH5" i="12"/>
  <c r="CT5" i="12" s="1"/>
  <c r="E6" i="12"/>
  <c r="BQ6" i="12" s="1"/>
  <c r="F6" i="12"/>
  <c r="BR6" i="12" s="1"/>
  <c r="H6" i="12"/>
  <c r="BT6" i="12" s="1"/>
  <c r="I6" i="12"/>
  <c r="BU6" i="12" s="1"/>
  <c r="J6" i="12"/>
  <c r="BV6" i="12" s="1"/>
  <c r="K6" i="12"/>
  <c r="BW6" i="12" s="1"/>
  <c r="L6" i="12"/>
  <c r="BX6" i="12" s="1"/>
  <c r="M6" i="12"/>
  <c r="BY6" i="12" s="1"/>
  <c r="N6" i="12"/>
  <c r="BZ6" i="12" s="1"/>
  <c r="P6" i="12"/>
  <c r="CB6" i="12" s="1"/>
  <c r="Q6" i="12"/>
  <c r="CC6" i="12" s="1"/>
  <c r="R6" i="12"/>
  <c r="CD6" i="12" s="1"/>
  <c r="S6" i="12"/>
  <c r="CE6" i="12" s="1"/>
  <c r="T6" i="12"/>
  <c r="CF6" i="12" s="1"/>
  <c r="U6" i="12"/>
  <c r="CG6" i="12" s="1"/>
  <c r="V6" i="12"/>
  <c r="CH6" i="12" s="1"/>
  <c r="X6" i="12"/>
  <c r="CJ6" i="12" s="1"/>
  <c r="Y6" i="12"/>
  <c r="CK6" i="12" s="1"/>
  <c r="Z6" i="12"/>
  <c r="CL6" i="12" s="1"/>
  <c r="AA6" i="12"/>
  <c r="CM6" i="12" s="1"/>
  <c r="AB6" i="12"/>
  <c r="CN6" i="12" s="1"/>
  <c r="AC6" i="12"/>
  <c r="CO6" i="12" s="1"/>
  <c r="AD6" i="12"/>
  <c r="CP6" i="12" s="1"/>
  <c r="AF6" i="12"/>
  <c r="CR6" i="12" s="1"/>
  <c r="AG6" i="12"/>
  <c r="CS6" i="12" s="1"/>
  <c r="AH6" i="12"/>
  <c r="CT6" i="12" s="1"/>
  <c r="E7" i="12"/>
  <c r="BQ7" i="12" s="1"/>
  <c r="G7" i="12"/>
  <c r="BS7" i="12" s="1"/>
  <c r="H7" i="12"/>
  <c r="BT7" i="12" s="1"/>
  <c r="M7" i="12"/>
  <c r="BY7" i="12" s="1"/>
  <c r="O7" i="12"/>
  <c r="CA7" i="12" s="1"/>
  <c r="P7" i="12"/>
  <c r="CB7" i="12" s="1"/>
  <c r="R7" i="12"/>
  <c r="CD7" i="12" s="1"/>
  <c r="U7" i="12"/>
  <c r="CG7" i="12" s="1"/>
  <c r="V7" i="12"/>
  <c r="CH7" i="12" s="1"/>
  <c r="W7" i="12"/>
  <c r="CI7" i="12" s="1"/>
  <c r="X7" i="12"/>
  <c r="CJ7" i="12" s="1"/>
  <c r="AC7" i="12"/>
  <c r="CO7" i="12" s="1"/>
  <c r="AD7" i="12"/>
  <c r="CP7" i="12" s="1"/>
  <c r="AE7" i="12"/>
  <c r="CQ7" i="12" s="1"/>
  <c r="AF7" i="12"/>
  <c r="CR7" i="12" s="1"/>
  <c r="AG7" i="12"/>
  <c r="CS7" i="12" s="1"/>
  <c r="AH7" i="12"/>
  <c r="CT7" i="12" s="1"/>
  <c r="D5" i="14"/>
  <c r="BP5" i="14" s="1"/>
  <c r="E5" i="14"/>
  <c r="BQ5" i="14" s="1"/>
  <c r="F5" i="14"/>
  <c r="BR5" i="14" s="1"/>
  <c r="G5" i="14"/>
  <c r="BS5" i="14" s="1"/>
  <c r="H5" i="14"/>
  <c r="BT5" i="14" s="1"/>
  <c r="I5" i="14"/>
  <c r="BU5" i="14" s="1"/>
  <c r="J5" i="14"/>
  <c r="BV5" i="14" s="1"/>
  <c r="K5" i="14"/>
  <c r="BW5" i="14" s="1"/>
  <c r="L5" i="14"/>
  <c r="BX5" i="14" s="1"/>
  <c r="M5" i="14"/>
  <c r="BY5" i="14" s="1"/>
  <c r="N5" i="14"/>
  <c r="BZ5" i="14" s="1"/>
  <c r="O5" i="14"/>
  <c r="CA5" i="14" s="1"/>
  <c r="P5" i="14"/>
  <c r="CB5" i="14" s="1"/>
  <c r="Q5" i="14"/>
  <c r="CC5" i="14" s="1"/>
  <c r="R5" i="14"/>
  <c r="CD5" i="14" s="1"/>
  <c r="S5" i="14"/>
  <c r="CE5" i="14" s="1"/>
  <c r="T5" i="14"/>
  <c r="CF5" i="14" s="1"/>
  <c r="U5" i="14"/>
  <c r="CG5" i="14" s="1"/>
  <c r="V5" i="14"/>
  <c r="CH5" i="14" s="1"/>
  <c r="W5" i="14"/>
  <c r="CI5" i="14" s="1"/>
  <c r="X5" i="14"/>
  <c r="CJ5" i="14" s="1"/>
  <c r="Y5" i="14"/>
  <c r="CK5" i="14" s="1"/>
  <c r="Z5" i="14"/>
  <c r="CL5" i="14" s="1"/>
  <c r="AA5" i="14"/>
  <c r="CM5" i="14" s="1"/>
  <c r="AB5" i="14"/>
  <c r="CN5" i="14" s="1"/>
  <c r="AC5" i="14"/>
  <c r="CO5" i="14" s="1"/>
  <c r="AD5" i="14"/>
  <c r="CP5" i="14" s="1"/>
  <c r="AE5" i="14"/>
  <c r="CQ5" i="14" s="1"/>
  <c r="AF5" i="14"/>
  <c r="CR5" i="14" s="1"/>
  <c r="AG5" i="14"/>
  <c r="CS5" i="14" s="1"/>
  <c r="AH5" i="14"/>
  <c r="CT5" i="14" s="1"/>
  <c r="D6" i="14"/>
  <c r="BP6" i="14" s="1"/>
  <c r="E6" i="14"/>
  <c r="BQ6" i="14" s="1"/>
  <c r="F6" i="14"/>
  <c r="BR6" i="14" s="1"/>
  <c r="G6" i="14"/>
  <c r="BS6" i="14" s="1"/>
  <c r="H6" i="14"/>
  <c r="BT6" i="14" s="1"/>
  <c r="I6" i="14"/>
  <c r="BU6" i="14" s="1"/>
  <c r="J6" i="14"/>
  <c r="BV6" i="14" s="1"/>
  <c r="K6" i="14"/>
  <c r="BW6" i="14" s="1"/>
  <c r="L6" i="14"/>
  <c r="BX6" i="14" s="1"/>
  <c r="M6" i="14"/>
  <c r="BY6" i="14" s="1"/>
  <c r="N6" i="14"/>
  <c r="BZ6" i="14" s="1"/>
  <c r="O6" i="14"/>
  <c r="CA6" i="14" s="1"/>
  <c r="P6" i="14"/>
  <c r="CB6" i="14" s="1"/>
  <c r="Q6" i="14"/>
  <c r="CC6" i="14" s="1"/>
  <c r="R6" i="14"/>
  <c r="CD6" i="14" s="1"/>
  <c r="S6" i="14"/>
  <c r="CE6" i="14" s="1"/>
  <c r="T6" i="14"/>
  <c r="CF6" i="14" s="1"/>
  <c r="U6" i="14"/>
  <c r="CG6" i="14" s="1"/>
  <c r="V6" i="14"/>
  <c r="CH6" i="14" s="1"/>
  <c r="W6" i="14"/>
  <c r="CI6" i="14" s="1"/>
  <c r="X6" i="14"/>
  <c r="CJ6" i="14" s="1"/>
  <c r="Y6" i="14"/>
  <c r="CK6" i="14" s="1"/>
  <c r="Z6" i="14"/>
  <c r="CL6" i="14" s="1"/>
  <c r="AA6" i="14"/>
  <c r="CM6" i="14" s="1"/>
  <c r="AB6" i="14"/>
  <c r="CN6" i="14" s="1"/>
  <c r="AC6" i="14"/>
  <c r="CO6" i="14" s="1"/>
  <c r="AD6" i="14"/>
  <c r="CP6" i="14" s="1"/>
  <c r="AE6" i="14"/>
  <c r="CQ6" i="14" s="1"/>
  <c r="AF6" i="14"/>
  <c r="CR6" i="14" s="1"/>
  <c r="AG6" i="14"/>
  <c r="CS6" i="14" s="1"/>
  <c r="AH6" i="14"/>
  <c r="CT6" i="14" s="1"/>
  <c r="D7" i="14"/>
  <c r="BP7" i="14" s="1"/>
  <c r="E7" i="14"/>
  <c r="BQ7" i="14" s="1"/>
  <c r="F7" i="14"/>
  <c r="BR7" i="14" s="1"/>
  <c r="G7" i="14"/>
  <c r="BS7" i="14" s="1"/>
  <c r="H7" i="14"/>
  <c r="BT7" i="14" s="1"/>
  <c r="I7" i="14"/>
  <c r="BU7" i="14" s="1"/>
  <c r="J7" i="14"/>
  <c r="BV7" i="14" s="1"/>
  <c r="K7" i="14"/>
  <c r="BW7" i="14" s="1"/>
  <c r="L7" i="14"/>
  <c r="BX7" i="14" s="1"/>
  <c r="M7" i="14"/>
  <c r="BY7" i="14" s="1"/>
  <c r="N7" i="14"/>
  <c r="BZ7" i="14" s="1"/>
  <c r="O7" i="14"/>
  <c r="CA7" i="14" s="1"/>
  <c r="P7" i="14"/>
  <c r="CB7" i="14" s="1"/>
  <c r="Q7" i="14"/>
  <c r="CC7" i="14" s="1"/>
  <c r="R7" i="14"/>
  <c r="CD7" i="14" s="1"/>
  <c r="S7" i="14"/>
  <c r="CE7" i="14" s="1"/>
  <c r="T7" i="14"/>
  <c r="CF7" i="14" s="1"/>
  <c r="U7" i="14"/>
  <c r="CG7" i="14" s="1"/>
  <c r="V7" i="14"/>
  <c r="CH7" i="14" s="1"/>
  <c r="W7" i="14"/>
  <c r="CI7" i="14" s="1"/>
  <c r="X7" i="14"/>
  <c r="CJ7" i="14" s="1"/>
  <c r="Y7" i="14"/>
  <c r="CK7" i="14" s="1"/>
  <c r="Z7" i="14"/>
  <c r="CL7" i="14" s="1"/>
  <c r="AA7" i="14"/>
  <c r="CM7" i="14" s="1"/>
  <c r="AB7" i="14"/>
  <c r="CN7" i="14" s="1"/>
  <c r="AC7" i="14"/>
  <c r="CO7" i="14" s="1"/>
  <c r="AD7" i="14"/>
  <c r="CP7" i="14" s="1"/>
  <c r="AE7" i="14"/>
  <c r="CQ7" i="14" s="1"/>
  <c r="AF7" i="14"/>
  <c r="CR7" i="14" s="1"/>
  <c r="AG7" i="14"/>
  <c r="CS7" i="14" s="1"/>
  <c r="AH7" i="14"/>
  <c r="CT7" i="14" s="1"/>
  <c r="J8" i="12" l="1"/>
  <c r="BV8" i="12" s="1"/>
  <c r="J7" i="12"/>
  <c r="BV7" i="12" s="1"/>
  <c r="AE8" i="12"/>
  <c r="CQ8" i="12" s="1"/>
  <c r="AE6" i="12"/>
  <c r="CQ6" i="12" s="1"/>
  <c r="W8" i="12"/>
  <c r="CI8" i="12" s="1"/>
  <c r="W6" i="12"/>
  <c r="CI6" i="12" s="1"/>
  <c r="O8" i="12"/>
  <c r="CA8" i="12" s="1"/>
  <c r="O6" i="12"/>
  <c r="CA6" i="12" s="1"/>
  <c r="G8" i="12"/>
  <c r="BS8" i="12" s="1"/>
  <c r="G6" i="12"/>
  <c r="BS6" i="12" s="1"/>
  <c r="I8" i="12"/>
  <c r="BU8" i="12" s="1"/>
  <c r="I7" i="12"/>
  <c r="BU7" i="12" s="1"/>
  <c r="Q8" i="12"/>
  <c r="CC8" i="12" s="1"/>
  <c r="Q7" i="12"/>
  <c r="CC7" i="12" s="1"/>
  <c r="K8" i="12"/>
  <c r="BW8" i="12" s="1"/>
  <c r="K7" i="12"/>
  <c r="BW7" i="12" s="1"/>
  <c r="Z8" i="12"/>
  <c r="CL8" i="12" s="1"/>
  <c r="Z7" i="12"/>
  <c r="CL7" i="12" s="1"/>
  <c r="Y8" i="12"/>
  <c r="CK8" i="12" s="1"/>
  <c r="Y7" i="12"/>
  <c r="CK7" i="12" s="1"/>
  <c r="U8" i="12"/>
  <c r="CG8" i="12" s="1"/>
  <c r="M8" i="12"/>
  <c r="BY8" i="12" s="1"/>
  <c r="E8" i="12"/>
  <c r="BQ8" i="12" s="1"/>
  <c r="AH8" i="14"/>
  <c r="CT8" i="14" s="1"/>
  <c r="W8" i="14"/>
  <c r="CI8" i="14" s="1"/>
  <c r="G8" i="14"/>
  <c r="BS8" i="14" s="1"/>
  <c r="O8" i="14"/>
  <c r="CA8" i="14" s="1"/>
  <c r="V8" i="14"/>
  <c r="CH8" i="14" s="1"/>
  <c r="F8" i="14"/>
  <c r="BR8" i="14" s="1"/>
  <c r="N7" i="12"/>
  <c r="BZ7" i="12" s="1"/>
  <c r="F7" i="12"/>
  <c r="BR7" i="12" s="1"/>
  <c r="AB7" i="12"/>
  <c r="CN7" i="12" s="1"/>
  <c r="AA7" i="12"/>
  <c r="CM7" i="12" s="1"/>
  <c r="X8" i="12"/>
  <c r="CJ8" i="12" s="1"/>
  <c r="H8" i="12"/>
  <c r="BT8" i="12" s="1"/>
  <c r="P8" i="12"/>
  <c r="CB8" i="12" s="1"/>
  <c r="Y8" i="14"/>
  <c r="CK8" i="14" s="1"/>
  <c r="Q8" i="14"/>
  <c r="CC8" i="14" s="1"/>
  <c r="I8" i="14"/>
  <c r="BU8" i="14" s="1"/>
  <c r="D7" i="12"/>
  <c r="BP7" i="12" s="1"/>
  <c r="R8" i="14"/>
  <c r="CD8" i="14" s="1"/>
  <c r="AC8" i="14"/>
  <c r="CO8" i="14" s="1"/>
  <c r="U8" i="14"/>
  <c r="CG8" i="14" s="1"/>
  <c r="M8" i="14"/>
  <c r="BY8" i="14" s="1"/>
  <c r="E8" i="14"/>
  <c r="BQ8" i="14" s="1"/>
  <c r="AB8" i="14"/>
  <c r="CN8" i="14" s="1"/>
  <c r="T8" i="14"/>
  <c r="CF8" i="14" s="1"/>
  <c r="V8" i="12"/>
  <c r="CH8" i="12" s="1"/>
  <c r="S8" i="14"/>
  <c r="CE8" i="14" s="1"/>
  <c r="AB8" i="12"/>
  <c r="CN8" i="12" s="1"/>
  <c r="D8" i="14"/>
  <c r="BP8" i="14" s="1"/>
  <c r="AD8" i="12"/>
  <c r="CP8" i="12" s="1"/>
  <c r="R8" i="12"/>
  <c r="CD8" i="12" s="1"/>
  <c r="AA8" i="14"/>
  <c r="CM8" i="14" s="1"/>
  <c r="N8" i="14"/>
  <c r="BZ8" i="14" s="1"/>
  <c r="AC8" i="12"/>
  <c r="CO8" i="12" s="1"/>
  <c r="AH8" i="12"/>
  <c r="CT8" i="12" s="1"/>
  <c r="AD8" i="14"/>
  <c r="CP8" i="14" s="1"/>
  <c r="Z8" i="14"/>
  <c r="CL8" i="14" s="1"/>
  <c r="L8" i="14"/>
  <c r="BX8" i="14" s="1"/>
  <c r="AG8" i="14"/>
  <c r="CS8" i="14" s="1"/>
  <c r="AF8" i="12"/>
  <c r="CR8" i="12" s="1"/>
  <c r="AG8" i="12"/>
  <c r="CS8" i="12" s="1"/>
  <c r="K8" i="14"/>
  <c r="BW8" i="14" s="1"/>
  <c r="X8" i="14"/>
  <c r="CJ8" i="14" s="1"/>
  <c r="P8" i="14"/>
  <c r="CB8" i="14" s="1"/>
  <c r="H8" i="14"/>
  <c r="BT8" i="14" s="1"/>
  <c r="AA8" i="12"/>
  <c r="CM8" i="12" s="1"/>
  <c r="J8" i="14"/>
  <c r="BV8" i="14" s="1"/>
  <c r="N8" i="12"/>
  <c r="BZ8" i="12" s="1"/>
  <c r="F8" i="12"/>
  <c r="BR8" i="12" s="1"/>
  <c r="AE8" i="14"/>
  <c r="CQ8" i="14" s="1"/>
  <c r="AF8" i="14"/>
  <c r="CR8" i="14" s="1"/>
  <c r="D9" i="12"/>
  <c r="BP9" i="12" s="1"/>
  <c r="S8" i="12" l="1"/>
  <c r="CE8" i="12" s="1"/>
  <c r="S7" i="12"/>
  <c r="CE7" i="12" s="1"/>
  <c r="L8" i="12"/>
  <c r="BX8" i="12" s="1"/>
  <c r="L7" i="12"/>
  <c r="BX7" i="12" s="1"/>
  <c r="T8" i="12"/>
  <c r="CF8" i="12" s="1"/>
  <c r="T7" i="12"/>
  <c r="CF7" i="12" s="1"/>
  <c r="D10" i="12"/>
  <c r="BP10" i="12" s="1"/>
  <c r="D8" i="12"/>
  <c r="BP8" i="12" s="1"/>
  <c r="G9" i="12"/>
  <c r="BS9" i="12" s="1"/>
  <c r="O9" i="12"/>
  <c r="CA9" i="12" s="1"/>
  <c r="W9" i="12"/>
  <c r="CI9" i="12" s="1"/>
  <c r="AE9" i="12"/>
  <c r="CQ9" i="12" s="1"/>
  <c r="H9" i="12"/>
  <c r="BT9" i="12" s="1"/>
  <c r="P9" i="12"/>
  <c r="CB9" i="12" s="1"/>
  <c r="X9" i="12"/>
  <c r="CJ9" i="12" s="1"/>
  <c r="AF9" i="12"/>
  <c r="CR9" i="12" s="1"/>
  <c r="I9" i="12"/>
  <c r="BU9" i="12" s="1"/>
  <c r="Q9" i="12"/>
  <c r="CC9" i="12" s="1"/>
  <c r="Y9" i="12"/>
  <c r="CK9" i="12" s="1"/>
  <c r="AG9" i="12"/>
  <c r="CS9" i="12" s="1"/>
  <c r="J9" i="12"/>
  <c r="BV9" i="12" s="1"/>
  <c r="R9" i="12"/>
  <c r="CD9" i="12" s="1"/>
  <c r="Z9" i="12"/>
  <c r="CL9" i="12" s="1"/>
  <c r="AH9" i="12"/>
  <c r="CT9" i="12" s="1"/>
  <c r="K9" i="12"/>
  <c r="BW9" i="12" s="1"/>
  <c r="S9" i="12"/>
  <c r="CE9" i="12" s="1"/>
  <c r="AA9" i="12"/>
  <c r="CM9" i="12" s="1"/>
  <c r="L9" i="12"/>
  <c r="BX9" i="12" s="1"/>
  <c r="T9" i="12"/>
  <c r="CF9" i="12" s="1"/>
  <c r="AB9" i="12"/>
  <c r="CN9" i="12" s="1"/>
  <c r="E9" i="12"/>
  <c r="BQ9" i="12" s="1"/>
  <c r="M9" i="12"/>
  <c r="BY9" i="12" s="1"/>
  <c r="U9" i="12"/>
  <c r="CG9" i="12" s="1"/>
  <c r="AC9" i="12"/>
  <c r="CO9" i="12" s="1"/>
  <c r="F9" i="12"/>
  <c r="BR9" i="12" s="1"/>
  <c r="N9" i="12"/>
  <c r="BZ9" i="12" s="1"/>
  <c r="V9" i="12"/>
  <c r="CH9" i="12" s="1"/>
  <c r="AD9" i="12"/>
  <c r="CP9" i="12" s="1"/>
  <c r="K9" i="14"/>
  <c r="BW9" i="14" s="1"/>
  <c r="S9" i="14"/>
  <c r="CE9" i="14" s="1"/>
  <c r="AA9" i="14"/>
  <c r="CM9" i="14" s="1"/>
  <c r="D9" i="14"/>
  <c r="BP9" i="14" s="1"/>
  <c r="L9" i="14"/>
  <c r="BX9" i="14" s="1"/>
  <c r="T9" i="14"/>
  <c r="CF9" i="14" s="1"/>
  <c r="AB9" i="14"/>
  <c r="CN9" i="14" s="1"/>
  <c r="E9" i="14"/>
  <c r="BQ9" i="14" s="1"/>
  <c r="M9" i="14"/>
  <c r="BY9" i="14" s="1"/>
  <c r="U9" i="14"/>
  <c r="CG9" i="14" s="1"/>
  <c r="AC9" i="14"/>
  <c r="CO9" i="14" s="1"/>
  <c r="F9" i="14"/>
  <c r="BR9" i="14" s="1"/>
  <c r="N9" i="14"/>
  <c r="BZ9" i="14" s="1"/>
  <c r="V9" i="14"/>
  <c r="CH9" i="14" s="1"/>
  <c r="AD9" i="14"/>
  <c r="CP9" i="14" s="1"/>
  <c r="G9" i="14"/>
  <c r="BS9" i="14" s="1"/>
  <c r="O9" i="14"/>
  <c r="CA9" i="14" s="1"/>
  <c r="W9" i="14"/>
  <c r="CI9" i="14" s="1"/>
  <c r="AE9" i="14"/>
  <c r="CQ9" i="14" s="1"/>
  <c r="H9" i="14"/>
  <c r="BT9" i="14" s="1"/>
  <c r="P9" i="14"/>
  <c r="CB9" i="14" s="1"/>
  <c r="X9" i="14"/>
  <c r="CJ9" i="14" s="1"/>
  <c r="AF9" i="14"/>
  <c r="CR9" i="14" s="1"/>
  <c r="I9" i="14"/>
  <c r="BU9" i="14" s="1"/>
  <c r="Q9" i="14"/>
  <c r="CC9" i="14" s="1"/>
  <c r="Y9" i="14"/>
  <c r="CK9" i="14" s="1"/>
  <c r="AG9" i="14"/>
  <c r="CS9" i="14" s="1"/>
  <c r="J9" i="14"/>
  <c r="BV9" i="14" s="1"/>
  <c r="R9" i="14"/>
  <c r="CD9" i="14" s="1"/>
  <c r="Z9" i="14"/>
  <c r="CL9" i="14" s="1"/>
  <c r="AH9" i="14"/>
  <c r="CT9" i="14" s="1"/>
  <c r="AF10" i="12"/>
  <c r="CR10" i="12" s="1"/>
  <c r="I10" i="12"/>
  <c r="BU10" i="12" s="1"/>
  <c r="AH10" i="12"/>
  <c r="CT10" i="12" s="1"/>
  <c r="K10" i="12"/>
  <c r="BW10" i="12" s="1"/>
  <c r="M10" i="12"/>
  <c r="BY10" i="12" s="1"/>
  <c r="U10" i="12"/>
  <c r="CG10" i="12" s="1"/>
  <c r="O10" i="12"/>
  <c r="CA10" i="12" s="1"/>
  <c r="W10" i="12"/>
  <c r="CI10" i="12" s="1"/>
  <c r="M10" i="14"/>
  <c r="BY10" i="14" s="1"/>
  <c r="U10" i="14"/>
  <c r="CG10" i="14" s="1"/>
  <c r="O10" i="14"/>
  <c r="CA10" i="14" s="1"/>
  <c r="W10" i="14"/>
  <c r="CI10" i="14" s="1"/>
  <c r="Q10" i="14"/>
  <c r="CC10" i="14" s="1"/>
  <c r="Y10" i="14"/>
  <c r="CK10" i="14" s="1"/>
  <c r="K10" i="14"/>
  <c r="BW10" i="14" s="1"/>
  <c r="S10" i="14"/>
  <c r="CE10" i="14" s="1"/>
  <c r="AA10" i="14"/>
  <c r="CM10" i="14" s="1"/>
  <c r="E10" i="14" l="1"/>
  <c r="BQ10" i="14" s="1"/>
  <c r="Z10" i="12"/>
  <c r="CL10" i="12" s="1"/>
  <c r="X10" i="12"/>
  <c r="CJ10" i="12" s="1"/>
  <c r="G10" i="14"/>
  <c r="BS10" i="14" s="1"/>
  <c r="E10" i="12"/>
  <c r="BQ10" i="12" s="1"/>
  <c r="AF10" i="14"/>
  <c r="CR10" i="14" s="1"/>
  <c r="AB10" i="14"/>
  <c r="CN10" i="14" s="1"/>
  <c r="AD10" i="12"/>
  <c r="CP10" i="12" s="1"/>
  <c r="AB10" i="12"/>
  <c r="CN10" i="12" s="1"/>
  <c r="R10" i="12"/>
  <c r="CD10" i="12" s="1"/>
  <c r="P10" i="12"/>
  <c r="CB10" i="12" s="1"/>
  <c r="I10" i="14"/>
  <c r="BU10" i="14" s="1"/>
  <c r="G10" i="12"/>
  <c r="BS10" i="12" s="1"/>
  <c r="AH10" i="14"/>
  <c r="CT10" i="14" s="1"/>
  <c r="AD10" i="14"/>
  <c r="CP10" i="14" s="1"/>
  <c r="Z10" i="14"/>
  <c r="CL10" i="14" s="1"/>
  <c r="X10" i="14"/>
  <c r="CJ10" i="14" s="1"/>
  <c r="V10" i="14"/>
  <c r="CH10" i="14" s="1"/>
  <c r="T10" i="14"/>
  <c r="CF10" i="14" s="1"/>
  <c r="V10" i="12"/>
  <c r="CH10" i="12" s="1"/>
  <c r="T10" i="12"/>
  <c r="CF10" i="12" s="1"/>
  <c r="J10" i="12"/>
  <c r="BV10" i="12" s="1"/>
  <c r="H10" i="12"/>
  <c r="BT10" i="12" s="1"/>
  <c r="N10" i="14"/>
  <c r="BZ10" i="14" s="1"/>
  <c r="R10" i="14"/>
  <c r="CD10" i="14" s="1"/>
  <c r="L10" i="14"/>
  <c r="BX10" i="14" s="1"/>
  <c r="L10" i="12"/>
  <c r="BX10" i="12" s="1"/>
  <c r="J10" i="14"/>
  <c r="BV10" i="14" s="1"/>
  <c r="H10" i="14"/>
  <c r="BT10" i="14" s="1"/>
  <c r="F10" i="14"/>
  <c r="BR10" i="14" s="1"/>
  <c r="D10" i="14"/>
  <c r="BP10" i="14" s="1"/>
  <c r="F10" i="12"/>
  <c r="BR10" i="12" s="1"/>
  <c r="AA10" i="12"/>
  <c r="CM10" i="12" s="1"/>
  <c r="Y10" i="12"/>
  <c r="CK10" i="12" s="1"/>
  <c r="P10" i="14"/>
  <c r="CB10" i="14" s="1"/>
  <c r="N10" i="12"/>
  <c r="BZ10" i="12" s="1"/>
  <c r="AG10" i="12"/>
  <c r="CS10" i="12" s="1"/>
  <c r="AG10" i="14"/>
  <c r="CS10" i="14" s="1"/>
  <c r="AE10" i="14"/>
  <c r="CQ10" i="14" s="1"/>
  <c r="AC10" i="14"/>
  <c r="CO10" i="14" s="1"/>
  <c r="AE10" i="12"/>
  <c r="CQ10" i="12" s="1"/>
  <c r="AC10" i="12"/>
  <c r="CO10" i="12" s="1"/>
  <c r="S10" i="12"/>
  <c r="CE10" i="12" s="1"/>
  <c r="Q10" i="12"/>
  <c r="CC10" i="12" s="1"/>
  <c r="D50" i="12" l="1"/>
  <c r="BP50" i="12" s="1"/>
  <c r="D55" i="12" l="1"/>
  <c r="D50" i="14"/>
  <c r="BP50" i="14" s="1"/>
  <c r="D218" i="12" l="1"/>
  <c r="BP55" i="12"/>
  <c r="BP218" i="12" s="1"/>
  <c r="D56" i="12"/>
  <c r="BP56" i="12" s="1"/>
  <c r="D55" i="14"/>
  <c r="E50" i="14"/>
  <c r="BQ50" i="14" s="1"/>
  <c r="E50" i="12"/>
  <c r="BQ50" i="12" s="1"/>
  <c r="D30" i="18"/>
  <c r="BP30" i="18" s="1"/>
  <c r="D61" i="12" l="1"/>
  <c r="BP61" i="12" s="1"/>
  <c r="D218" i="14"/>
  <c r="BP55" i="14"/>
  <c r="BP218" i="14" s="1"/>
  <c r="D58" i="12"/>
  <c r="BP58" i="12" s="1"/>
  <c r="D60" i="12"/>
  <c r="BP60" i="12" s="1"/>
  <c r="D32" i="18"/>
  <c r="BP32" i="18" s="1"/>
  <c r="D17" i="24" s="1"/>
  <c r="D31" i="18"/>
  <c r="BP31" i="18" s="1"/>
  <c r="D16" i="24" s="1"/>
  <c r="CV30" i="18"/>
  <c r="FH30" i="18" s="1"/>
  <c r="D34" i="18"/>
  <c r="BP34" i="18" s="1"/>
  <c r="D18" i="24" s="1"/>
  <c r="E30" i="18"/>
  <c r="BQ30" i="18" s="1"/>
  <c r="E52" i="12"/>
  <c r="BQ52" i="12" s="1"/>
  <c r="E51" i="12"/>
  <c r="BQ51" i="12" s="1"/>
  <c r="E54" i="12"/>
  <c r="BQ54" i="12" s="1"/>
  <c r="F50" i="12"/>
  <c r="BR50" i="12" s="1"/>
  <c r="D112" i="12"/>
  <c r="BP112" i="12" s="1"/>
  <c r="F50" i="14"/>
  <c r="BR50" i="14" s="1"/>
  <c r="E52" i="14"/>
  <c r="BQ52" i="14" s="1"/>
  <c r="E51" i="14"/>
  <c r="BQ51" i="14" s="1"/>
  <c r="E54" i="14"/>
  <c r="BQ54" i="14" s="1"/>
  <c r="D60" i="14"/>
  <c r="BP60" i="14" s="1"/>
  <c r="D56" i="14"/>
  <c r="BP56" i="14" s="1"/>
  <c r="D61" i="14"/>
  <c r="BP61" i="14" s="1"/>
  <c r="D112" i="14"/>
  <c r="BP112" i="14" s="1"/>
  <c r="D46" i="24" l="1"/>
  <c r="D116" i="24"/>
  <c r="D89" i="24"/>
  <c r="D72" i="24"/>
  <c r="D114" i="24"/>
  <c r="D44" i="24"/>
  <c r="D87" i="24"/>
  <c r="D70" i="24"/>
  <c r="D75" i="24" s="1"/>
  <c r="D45" i="24"/>
  <c r="D115" i="24"/>
  <c r="D88" i="24"/>
  <c r="D71" i="24"/>
  <c r="D59" i="12"/>
  <c r="BP59" i="12" s="1"/>
  <c r="D57" i="12"/>
  <c r="BP57" i="12" s="1"/>
  <c r="D44" i="18"/>
  <c r="BP44" i="18" s="1"/>
  <c r="E53" i="14"/>
  <c r="BQ53" i="14" s="1"/>
  <c r="D33" i="18"/>
  <c r="BP33" i="18" s="1"/>
  <c r="F54" i="14"/>
  <c r="BR54" i="14" s="1"/>
  <c r="G50" i="14"/>
  <c r="BS50" i="14" s="1"/>
  <c r="F52" i="14"/>
  <c r="BR52" i="14" s="1"/>
  <c r="F51" i="14"/>
  <c r="BR51" i="14" s="1"/>
  <c r="E53" i="12"/>
  <c r="BQ53" i="12" s="1"/>
  <c r="D58" i="14"/>
  <c r="BP58" i="14" s="1"/>
  <c r="D57" i="14"/>
  <c r="BP57" i="14" s="1"/>
  <c r="E32" i="18"/>
  <c r="BQ32" i="18" s="1"/>
  <c r="E17" i="24" s="1"/>
  <c r="E31" i="18"/>
  <c r="BQ31" i="18" s="1"/>
  <c r="E16" i="24" s="1"/>
  <c r="CW30" i="18"/>
  <c r="FI30" i="18" s="1"/>
  <c r="E34" i="18"/>
  <c r="BQ34" i="18" s="1"/>
  <c r="E18" i="24" s="1"/>
  <c r="F30" i="18"/>
  <c r="BR30" i="18" s="1"/>
  <c r="CV32" i="18"/>
  <c r="FH32" i="18" s="1"/>
  <c r="AJ17" i="24" s="1"/>
  <c r="CV31" i="18"/>
  <c r="FH31" i="18" s="1"/>
  <c r="AJ16" i="24" s="1"/>
  <c r="CV34" i="18"/>
  <c r="FH34" i="18" s="1"/>
  <c r="AJ18" i="24" s="1"/>
  <c r="F52" i="12"/>
  <c r="BR52" i="12" s="1"/>
  <c r="F51" i="12"/>
  <c r="BR51" i="12" s="1"/>
  <c r="F54" i="12"/>
  <c r="BR54" i="12" s="1"/>
  <c r="G50" i="12"/>
  <c r="BS50" i="12" s="1"/>
  <c r="D35" i="18"/>
  <c r="BP35" i="18" s="1"/>
  <c r="AJ71" i="24" l="1"/>
  <c r="AJ115" i="24"/>
  <c r="AJ88" i="24"/>
  <c r="AJ45" i="24"/>
  <c r="E44" i="24"/>
  <c r="E114" i="24"/>
  <c r="E87" i="24"/>
  <c r="E70" i="24"/>
  <c r="E115" i="24"/>
  <c r="E88" i="24"/>
  <c r="E45" i="24"/>
  <c r="E71" i="24"/>
  <c r="AJ46" i="24"/>
  <c r="AJ116" i="24"/>
  <c r="AJ89" i="24"/>
  <c r="AJ72" i="24"/>
  <c r="E89" i="24"/>
  <c r="E72" i="24"/>
  <c r="E46" i="24"/>
  <c r="E116" i="24"/>
  <c r="AJ87" i="24"/>
  <c r="AJ44" i="24"/>
  <c r="AJ114" i="24"/>
  <c r="AJ70" i="24"/>
  <c r="E55" i="12"/>
  <c r="CV44" i="18"/>
  <c r="FH44" i="18" s="1"/>
  <c r="D43" i="18"/>
  <c r="BP43" i="18" s="1"/>
  <c r="E55" i="14"/>
  <c r="F53" i="12"/>
  <c r="BR53" i="12" s="1"/>
  <c r="E33" i="18"/>
  <c r="BQ33" i="18" s="1"/>
  <c r="F53" i="14"/>
  <c r="BR53" i="14" s="1"/>
  <c r="I125" i="12"/>
  <c r="BU125" i="12" s="1"/>
  <c r="D59" i="14"/>
  <c r="BP59" i="14" s="1"/>
  <c r="CV33" i="18"/>
  <c r="FH33" i="18" s="1"/>
  <c r="E56" i="12"/>
  <c r="BQ56" i="12" s="1"/>
  <c r="E61" i="12"/>
  <c r="BQ61" i="12" s="1"/>
  <c r="E60" i="12"/>
  <c r="BQ60" i="12" s="1"/>
  <c r="E112" i="12"/>
  <c r="BQ112" i="12" s="1"/>
  <c r="G54" i="14"/>
  <c r="BS54" i="14" s="1"/>
  <c r="H50" i="14"/>
  <c r="BT50" i="14" s="1"/>
  <c r="G52" i="14"/>
  <c r="BS52" i="14" s="1"/>
  <c r="G51" i="14"/>
  <c r="BS51" i="14" s="1"/>
  <c r="H125" i="12"/>
  <c r="BT125" i="12" s="1"/>
  <c r="D55" i="18"/>
  <c r="BP55" i="18" s="1"/>
  <c r="G125" i="12"/>
  <c r="BS125" i="12" s="1"/>
  <c r="G30" i="18"/>
  <c r="BS30" i="18" s="1"/>
  <c r="F32" i="18"/>
  <c r="BR32" i="18" s="1"/>
  <c r="F17" i="24" s="1"/>
  <c r="F31" i="18"/>
  <c r="BR31" i="18" s="1"/>
  <c r="F16" i="24" s="1"/>
  <c r="CX30" i="18"/>
  <c r="FJ30" i="18" s="1"/>
  <c r="F34" i="18"/>
  <c r="BR34" i="18" s="1"/>
  <c r="F18" i="24" s="1"/>
  <c r="H50" i="12"/>
  <c r="BT50" i="12" s="1"/>
  <c r="G52" i="12"/>
  <c r="BS52" i="12" s="1"/>
  <c r="G51" i="12"/>
  <c r="BS51" i="12" s="1"/>
  <c r="G54" i="12"/>
  <c r="BS54" i="12" s="1"/>
  <c r="F125" i="12"/>
  <c r="BR125" i="12" s="1"/>
  <c r="E125" i="12"/>
  <c r="BQ125" i="12" s="1"/>
  <c r="CW32" i="18"/>
  <c r="FI32" i="18" s="1"/>
  <c r="AK17" i="24" s="1"/>
  <c r="CW31" i="18"/>
  <c r="FI31" i="18" s="1"/>
  <c r="AK16" i="24" s="1"/>
  <c r="CW34" i="18"/>
  <c r="FI34" i="18" s="1"/>
  <c r="AK18" i="24" s="1"/>
  <c r="E218" i="14" l="1"/>
  <c r="BQ55" i="14"/>
  <c r="BQ218" i="14" s="1"/>
  <c r="F116" i="24"/>
  <c r="F89" i="24"/>
  <c r="F72" i="24"/>
  <c r="F46" i="24"/>
  <c r="F44" i="24"/>
  <c r="F114" i="24"/>
  <c r="F87" i="24"/>
  <c r="F70" i="24"/>
  <c r="E218" i="12"/>
  <c r="BQ55" i="12"/>
  <c r="BQ218" i="12" s="1"/>
  <c r="AK116" i="24"/>
  <c r="AK89" i="24"/>
  <c r="AK72" i="24"/>
  <c r="AK46" i="24"/>
  <c r="F88" i="24"/>
  <c r="F45" i="24"/>
  <c r="F115" i="24"/>
  <c r="F71" i="24"/>
  <c r="AJ75" i="24"/>
  <c r="AK114" i="24"/>
  <c r="AK87" i="24"/>
  <c r="AK70" i="24"/>
  <c r="AK44" i="24"/>
  <c r="F55" i="12"/>
  <c r="AK115" i="24"/>
  <c r="AK88" i="24"/>
  <c r="AK71" i="24"/>
  <c r="AK45" i="24"/>
  <c r="EF47" i="24"/>
  <c r="EF50" i="24" s="1"/>
  <c r="E60" i="14"/>
  <c r="BQ60" i="14" s="1"/>
  <c r="E56" i="14"/>
  <c r="BQ56" i="14" s="1"/>
  <c r="E112" i="14"/>
  <c r="BQ112" i="14" s="1"/>
  <c r="E61" i="14"/>
  <c r="BQ61" i="14" s="1"/>
  <c r="F112" i="12"/>
  <c r="BR112" i="12" s="1"/>
  <c r="D46" i="18"/>
  <c r="BP46" i="18" s="1"/>
  <c r="E35" i="18"/>
  <c r="BQ35" i="18" s="1"/>
  <c r="F61" i="12"/>
  <c r="BR61" i="12" s="1"/>
  <c r="F56" i="12"/>
  <c r="BR56" i="12" s="1"/>
  <c r="CW33" i="18"/>
  <c r="FI33" i="18" s="1"/>
  <c r="G53" i="12"/>
  <c r="BS53" i="12" s="1"/>
  <c r="G53" i="14"/>
  <c r="BS53" i="14" s="1"/>
  <c r="D38" i="19"/>
  <c r="BP38" i="19" s="1"/>
  <c r="H137" i="12"/>
  <c r="BT137" i="12" s="1"/>
  <c r="E58" i="12"/>
  <c r="BQ58" i="12" s="1"/>
  <c r="I137" i="12"/>
  <c r="BU137" i="12" s="1"/>
  <c r="G34" i="18"/>
  <c r="BS34" i="18" s="1"/>
  <c r="G18" i="24" s="1"/>
  <c r="H30" i="18"/>
  <c r="BT30" i="18" s="1"/>
  <c r="G32" i="18"/>
  <c r="BS32" i="18" s="1"/>
  <c r="G17" i="24" s="1"/>
  <c r="G31" i="18"/>
  <c r="BS31" i="18" s="1"/>
  <c r="G16" i="24" s="1"/>
  <c r="CY30" i="18"/>
  <c r="FK30" i="18" s="1"/>
  <c r="E57" i="12"/>
  <c r="BQ57" i="12" s="1"/>
  <c r="G137" i="12"/>
  <c r="BS137" i="12" s="1"/>
  <c r="H51" i="14"/>
  <c r="BT51" i="14" s="1"/>
  <c r="H54" i="14"/>
  <c r="BT54" i="14" s="1"/>
  <c r="I50" i="14"/>
  <c r="BU50" i="14" s="1"/>
  <c r="H52" i="14"/>
  <c r="BT52" i="14" s="1"/>
  <c r="E137" i="12"/>
  <c r="BQ137" i="12" s="1"/>
  <c r="D137" i="14"/>
  <c r="BP137" i="14" s="1"/>
  <c r="D137" i="12"/>
  <c r="BP137" i="12" s="1"/>
  <c r="F57" i="12"/>
  <c r="BR57" i="12" s="1"/>
  <c r="F137" i="12"/>
  <c r="BR137" i="12" s="1"/>
  <c r="G113" i="12"/>
  <c r="BS113" i="12" s="1"/>
  <c r="J125" i="12"/>
  <c r="BV125" i="12" s="1"/>
  <c r="D125" i="14"/>
  <c r="BP125" i="14" s="1"/>
  <c r="E113" i="12"/>
  <c r="BQ113" i="12" s="1"/>
  <c r="CX32" i="18"/>
  <c r="FJ32" i="18" s="1"/>
  <c r="AL17" i="24" s="1"/>
  <c r="CX31" i="18"/>
  <c r="FJ31" i="18" s="1"/>
  <c r="AL16" i="24" s="1"/>
  <c r="CX34" i="18"/>
  <c r="FJ34" i="18" s="1"/>
  <c r="AL18" i="24" s="1"/>
  <c r="D113" i="14"/>
  <c r="BP113" i="14" s="1"/>
  <c r="D113" i="12"/>
  <c r="BP113" i="12" s="1"/>
  <c r="F113" i="12"/>
  <c r="BR113" i="12" s="1"/>
  <c r="H54" i="12"/>
  <c r="BT54" i="12" s="1"/>
  <c r="I50" i="12"/>
  <c r="BU50" i="12" s="1"/>
  <c r="H52" i="12"/>
  <c r="BT52" i="12" s="1"/>
  <c r="H51" i="12"/>
  <c r="BT51" i="12" s="1"/>
  <c r="CV43" i="18"/>
  <c r="FH43" i="18" s="1"/>
  <c r="CV35" i="18"/>
  <c r="FH35" i="18" s="1"/>
  <c r="F33" i="18"/>
  <c r="BR33" i="18" s="1"/>
  <c r="H113" i="12"/>
  <c r="BT113" i="12" s="1"/>
  <c r="I113" i="12"/>
  <c r="BU113" i="12" s="1"/>
  <c r="K125" i="12"/>
  <c r="BW125" i="12" s="1"/>
  <c r="AL114" i="24" l="1"/>
  <c r="AL87" i="24"/>
  <c r="AL70" i="24"/>
  <c r="AL44" i="24"/>
  <c r="AL71" i="24"/>
  <c r="AL115" i="24"/>
  <c r="AL88" i="24"/>
  <c r="AL45" i="24"/>
  <c r="G114" i="24"/>
  <c r="G87" i="24"/>
  <c r="G70" i="24"/>
  <c r="G44" i="24"/>
  <c r="G88" i="24"/>
  <c r="G45" i="24"/>
  <c r="G115" i="24"/>
  <c r="G71" i="24"/>
  <c r="F55" i="14"/>
  <c r="F218" i="12"/>
  <c r="BR55" i="12"/>
  <c r="BR218" i="12" s="1"/>
  <c r="AL116" i="24"/>
  <c r="AL89" i="24"/>
  <c r="AL72" i="24"/>
  <c r="AL46" i="24"/>
  <c r="G116" i="24"/>
  <c r="G89" i="24"/>
  <c r="G72" i="24"/>
  <c r="G46" i="24"/>
  <c r="F58" i="12"/>
  <c r="BR58" i="12" s="1"/>
  <c r="F60" i="12"/>
  <c r="BR60" i="12" s="1"/>
  <c r="F112" i="14"/>
  <c r="BR112" i="14" s="1"/>
  <c r="F56" i="14"/>
  <c r="BR56" i="14" s="1"/>
  <c r="F61" i="14"/>
  <c r="BR61" i="14" s="1"/>
  <c r="E57" i="14"/>
  <c r="BQ57" i="14" s="1"/>
  <c r="E55" i="18"/>
  <c r="BQ55" i="18" s="1"/>
  <c r="E58" i="14"/>
  <c r="BQ58" i="14" s="1"/>
  <c r="F35" i="18"/>
  <c r="BR35" i="18" s="1"/>
  <c r="CV46" i="18"/>
  <c r="FH46" i="18" s="1"/>
  <c r="I125" i="14"/>
  <c r="BU125" i="14" s="1"/>
  <c r="H125" i="14"/>
  <c r="BT125" i="14" s="1"/>
  <c r="F125" i="14"/>
  <c r="BR125" i="14" s="1"/>
  <c r="H53" i="14"/>
  <c r="BT53" i="14" s="1"/>
  <c r="H53" i="12"/>
  <c r="BT53" i="12" s="1"/>
  <c r="F113" i="14"/>
  <c r="BR113" i="14" s="1"/>
  <c r="F137" i="14"/>
  <c r="BR137" i="14" s="1"/>
  <c r="H113" i="14"/>
  <c r="BT113" i="14" s="1"/>
  <c r="I113" i="14"/>
  <c r="BU113" i="14" s="1"/>
  <c r="D69" i="18"/>
  <c r="BP69" i="18" s="1"/>
  <c r="D63" i="18"/>
  <c r="BP63" i="18" s="1"/>
  <c r="E59" i="12"/>
  <c r="BQ59" i="12" s="1"/>
  <c r="G33" i="18"/>
  <c r="BS33" i="18" s="1"/>
  <c r="I54" i="12"/>
  <c r="BU54" i="12" s="1"/>
  <c r="J50" i="12"/>
  <c r="BV50" i="12" s="1"/>
  <c r="I52" i="12"/>
  <c r="BU52" i="12" s="1"/>
  <c r="I51" i="12"/>
  <c r="BU51" i="12" s="1"/>
  <c r="J137" i="14"/>
  <c r="BV137" i="14" s="1"/>
  <c r="J137" i="12"/>
  <c r="BV137" i="12" s="1"/>
  <c r="E125" i="14"/>
  <c r="BQ125" i="14" s="1"/>
  <c r="CV55" i="18"/>
  <c r="FH55" i="18" s="1"/>
  <c r="J125" i="14"/>
  <c r="BV125" i="14" s="1"/>
  <c r="F59" i="12"/>
  <c r="BR59" i="12" s="1"/>
  <c r="E137" i="14"/>
  <c r="BQ137" i="14" s="1"/>
  <c r="I51" i="14"/>
  <c r="BU51" i="14" s="1"/>
  <c r="I54" i="14"/>
  <c r="BU54" i="14" s="1"/>
  <c r="J50" i="14"/>
  <c r="BV50" i="14" s="1"/>
  <c r="I52" i="14"/>
  <c r="BU52" i="14" s="1"/>
  <c r="CZ30" i="18"/>
  <c r="FL30" i="18" s="1"/>
  <c r="H34" i="18"/>
  <c r="BT34" i="18" s="1"/>
  <c r="H18" i="24" s="1"/>
  <c r="I30" i="18"/>
  <c r="BU30" i="18" s="1"/>
  <c r="H32" i="18"/>
  <c r="BT32" i="18" s="1"/>
  <c r="H17" i="24" s="1"/>
  <c r="H31" i="18"/>
  <c r="BT31" i="18" s="1"/>
  <c r="H16" i="24" s="1"/>
  <c r="K125" i="14"/>
  <c r="BW125" i="14" s="1"/>
  <c r="K137" i="14"/>
  <c r="BW137" i="14" s="1"/>
  <c r="K137" i="12"/>
  <c r="BW137" i="12" s="1"/>
  <c r="J113" i="14"/>
  <c r="BV113" i="14" s="1"/>
  <c r="J113" i="12"/>
  <c r="BV113" i="12" s="1"/>
  <c r="H137" i="14"/>
  <c r="BT137" i="14" s="1"/>
  <c r="D16" i="19"/>
  <c r="BP16" i="19" s="1"/>
  <c r="G125" i="14"/>
  <c r="BS125" i="14" s="1"/>
  <c r="F55" i="18"/>
  <c r="BR55" i="18" s="1"/>
  <c r="K113" i="14"/>
  <c r="BW113" i="14" s="1"/>
  <c r="K113" i="12"/>
  <c r="BW113" i="12" s="1"/>
  <c r="G137" i="14"/>
  <c r="BS137" i="14" s="1"/>
  <c r="E38" i="19"/>
  <c r="BQ38" i="19" s="1"/>
  <c r="D41" i="19"/>
  <c r="BP41" i="19" s="1"/>
  <c r="CV38" i="19"/>
  <c r="FH38" i="19" s="1"/>
  <c r="E113" i="14"/>
  <c r="BQ113" i="14" s="1"/>
  <c r="CY32" i="18"/>
  <c r="FK32" i="18" s="1"/>
  <c r="AM17" i="24" s="1"/>
  <c r="CY31" i="18"/>
  <c r="FK31" i="18" s="1"/>
  <c r="AM16" i="24" s="1"/>
  <c r="CY34" i="18"/>
  <c r="FK34" i="18" s="1"/>
  <c r="AM18" i="24" s="1"/>
  <c r="CX33" i="18"/>
  <c r="FJ33" i="18" s="1"/>
  <c r="G113" i="14"/>
  <c r="BS113" i="14" s="1"/>
  <c r="F57" i="14"/>
  <c r="BR57" i="14" s="1"/>
  <c r="I137" i="14"/>
  <c r="BU137" i="14" s="1"/>
  <c r="AM115" i="24" l="1"/>
  <c r="AM88" i="24"/>
  <c r="AM45" i="24"/>
  <c r="AM71" i="24"/>
  <c r="AM44" i="24"/>
  <c r="AM114" i="24"/>
  <c r="AM87" i="24"/>
  <c r="AM70" i="24"/>
  <c r="CW55" i="18"/>
  <c r="FI55" i="18" s="1"/>
  <c r="CW35" i="18"/>
  <c r="FI35" i="18" s="1"/>
  <c r="G55" i="12"/>
  <c r="F58" i="14"/>
  <c r="BR58" i="14" s="1"/>
  <c r="F60" i="14"/>
  <c r="BR60" i="14" s="1"/>
  <c r="H70" i="24"/>
  <c r="H87" i="24"/>
  <c r="H44" i="24"/>
  <c r="H114" i="24"/>
  <c r="H115" i="24"/>
  <c r="H88" i="24"/>
  <c r="H45" i="24"/>
  <c r="H71" i="24"/>
  <c r="G55" i="14"/>
  <c r="F218" i="14"/>
  <c r="BR55" i="14"/>
  <c r="BR218" i="14" s="1"/>
  <c r="AM89" i="24"/>
  <c r="AM46" i="24"/>
  <c r="AM116" i="24"/>
  <c r="AM72" i="24"/>
  <c r="H46" i="24"/>
  <c r="H116" i="24"/>
  <c r="H72" i="24"/>
  <c r="H89" i="24"/>
  <c r="G112" i="12"/>
  <c r="BS112" i="12" s="1"/>
  <c r="G112" i="14"/>
  <c r="BS112" i="14" s="1"/>
  <c r="G61" i="14"/>
  <c r="BS61" i="14" s="1"/>
  <c r="G56" i="14"/>
  <c r="BS56" i="14" s="1"/>
  <c r="CV63" i="18"/>
  <c r="FH63" i="18" s="1"/>
  <c r="H55" i="12"/>
  <c r="J56" i="18"/>
  <c r="BV56" i="18" s="1"/>
  <c r="J69" i="18"/>
  <c r="BV69" i="18" s="1"/>
  <c r="CX35" i="18"/>
  <c r="FJ35" i="18" s="1"/>
  <c r="CV69" i="18"/>
  <c r="FH69" i="18" s="1"/>
  <c r="E59" i="14"/>
  <c r="BQ59" i="14" s="1"/>
  <c r="H55" i="14"/>
  <c r="I53" i="12"/>
  <c r="BU53" i="12" s="1"/>
  <c r="CY33" i="18"/>
  <c r="FK33" i="18" s="1"/>
  <c r="F63" i="18"/>
  <c r="BR63" i="18" s="1"/>
  <c r="E63" i="18"/>
  <c r="BQ63" i="18" s="1"/>
  <c r="F69" i="18"/>
  <c r="BR69" i="18" s="1"/>
  <c r="E69" i="18"/>
  <c r="BQ69" i="18" s="1"/>
  <c r="G63" i="18"/>
  <c r="BS63" i="18" s="1"/>
  <c r="J63" i="18"/>
  <c r="BV63" i="18" s="1"/>
  <c r="H69" i="18"/>
  <c r="BT69" i="18" s="1"/>
  <c r="H63" i="18"/>
  <c r="BT63" i="18" s="1"/>
  <c r="I63" i="18"/>
  <c r="BU63" i="18" s="1"/>
  <c r="I69" i="18"/>
  <c r="BU69" i="18" s="1"/>
  <c r="F59" i="14"/>
  <c r="BR59" i="14" s="1"/>
  <c r="CW38" i="19"/>
  <c r="FI38" i="19" s="1"/>
  <c r="F38" i="19"/>
  <c r="BR38" i="19" s="1"/>
  <c r="E40" i="19"/>
  <c r="BQ40" i="19" s="1"/>
  <c r="E39" i="19"/>
  <c r="BQ39" i="19" s="1"/>
  <c r="D89" i="19"/>
  <c r="BP89" i="19" s="1"/>
  <c r="J52" i="14"/>
  <c r="BV52" i="14" s="1"/>
  <c r="J51" i="14"/>
  <c r="BV51" i="14" s="1"/>
  <c r="J54" i="14"/>
  <c r="BV54" i="14" s="1"/>
  <c r="K50" i="14"/>
  <c r="BW50" i="14" s="1"/>
  <c r="I56" i="18"/>
  <c r="BU56" i="18" s="1"/>
  <c r="D99" i="19"/>
  <c r="BP99" i="19" s="1"/>
  <c r="BP4" i="23"/>
  <c r="H33" i="18"/>
  <c r="BT33" i="18" s="1"/>
  <c r="G69" i="18"/>
  <c r="BS69" i="18" s="1"/>
  <c r="CX55" i="18"/>
  <c r="FJ55" i="18" s="1"/>
  <c r="I53" i="14"/>
  <c r="BU53" i="14" s="1"/>
  <c r="G56" i="18"/>
  <c r="BS56" i="18" s="1"/>
  <c r="I31" i="18"/>
  <c r="BU31" i="18" s="1"/>
  <c r="I16" i="24" s="1"/>
  <c r="DA30" i="18"/>
  <c r="FM30" i="18" s="1"/>
  <c r="I34" i="18"/>
  <c r="BU34" i="18" s="1"/>
  <c r="I18" i="24" s="1"/>
  <c r="J30" i="18"/>
  <c r="BV30" i="18" s="1"/>
  <c r="I32" i="18"/>
  <c r="BU32" i="18" s="1"/>
  <c r="I17" i="24" s="1"/>
  <c r="F56" i="18"/>
  <c r="BR56" i="18" s="1"/>
  <c r="K69" i="18"/>
  <c r="BW69" i="18" s="1"/>
  <c r="K63" i="18"/>
  <c r="BW63" i="18" s="1"/>
  <c r="CZ34" i="18"/>
  <c r="FL34" i="18" s="1"/>
  <c r="AN18" i="24" s="1"/>
  <c r="CZ32" i="18"/>
  <c r="FL32" i="18" s="1"/>
  <c r="AN17" i="24" s="1"/>
  <c r="CZ31" i="18"/>
  <c r="FL31" i="18" s="1"/>
  <c r="AN16" i="24" s="1"/>
  <c r="E56" i="18"/>
  <c r="BQ56" i="18" s="1"/>
  <c r="J51" i="12"/>
  <c r="BV51" i="12" s="1"/>
  <c r="J54" i="12"/>
  <c r="BV54" i="12" s="1"/>
  <c r="K50" i="12"/>
  <c r="BW50" i="12" s="1"/>
  <c r="J52" i="12"/>
  <c r="BV52" i="12" s="1"/>
  <c r="H56" i="18"/>
  <c r="BT56" i="18" s="1"/>
  <c r="D56" i="18"/>
  <c r="BP56" i="18" s="1"/>
  <c r="D44" i="19"/>
  <c r="BP44" i="19" s="1"/>
  <c r="D43" i="19"/>
  <c r="BP43" i="19" s="1"/>
  <c r="D95" i="19"/>
  <c r="BP95" i="19" s="1"/>
  <c r="D42" i="19"/>
  <c r="BP42" i="19" s="1"/>
  <c r="D108" i="19"/>
  <c r="BP108" i="19" s="1"/>
  <c r="CV16" i="19"/>
  <c r="FH16" i="19" s="1"/>
  <c r="E16" i="19"/>
  <c r="BQ16" i="19" s="1"/>
  <c r="D18" i="19"/>
  <c r="BP18" i="19" s="1"/>
  <c r="I115" i="24" l="1"/>
  <c r="I88" i="24"/>
  <c r="I45" i="24"/>
  <c r="I71" i="24"/>
  <c r="G218" i="14"/>
  <c r="BS55" i="14"/>
  <c r="BS218" i="14" s="1"/>
  <c r="G58" i="12"/>
  <c r="BS58" i="12" s="1"/>
  <c r="G60" i="12"/>
  <c r="BS60" i="12" s="1"/>
  <c r="G58" i="14"/>
  <c r="BS58" i="14" s="1"/>
  <c r="G60" i="14"/>
  <c r="BS60" i="14" s="1"/>
  <c r="I116" i="24"/>
  <c r="I89" i="24"/>
  <c r="I72" i="24"/>
  <c r="I46" i="24"/>
  <c r="CV96" i="19"/>
  <c r="FH96" i="19" s="1"/>
  <c r="D96" i="19"/>
  <c r="BP96" i="19" s="1"/>
  <c r="AN114" i="24"/>
  <c r="AN87" i="24"/>
  <c r="AN70" i="24"/>
  <c r="AN44" i="24"/>
  <c r="AN115" i="24"/>
  <c r="AN88" i="24"/>
  <c r="AN45" i="24"/>
  <c r="AN71" i="24"/>
  <c r="I114" i="24"/>
  <c r="I87" i="24"/>
  <c r="I70" i="24"/>
  <c r="I44" i="24"/>
  <c r="G218" i="12"/>
  <c r="BS55" i="12"/>
  <c r="BS218" i="12" s="1"/>
  <c r="AN116" i="24"/>
  <c r="AN89" i="24"/>
  <c r="AN72" i="24"/>
  <c r="AN46" i="24"/>
  <c r="H218" i="14"/>
  <c r="BT55" i="14"/>
  <c r="BT218" i="14" s="1"/>
  <c r="H218" i="12"/>
  <c r="BT55" i="12"/>
  <c r="BT218" i="12" s="1"/>
  <c r="G57" i="12"/>
  <c r="BS57" i="12" s="1"/>
  <c r="G61" i="12"/>
  <c r="BS61" i="12" s="1"/>
  <c r="CV42" i="19"/>
  <c r="FH42" i="19" s="1"/>
  <c r="CV41" i="19"/>
  <c r="FH41" i="19" s="1"/>
  <c r="G35" i="18"/>
  <c r="BS35" i="18" s="1"/>
  <c r="G59" i="12"/>
  <c r="BS59" i="12" s="1"/>
  <c r="G56" i="12"/>
  <c r="BS56" i="12" s="1"/>
  <c r="CV4" i="23"/>
  <c r="CV6" i="23" s="1"/>
  <c r="BP6" i="23"/>
  <c r="CV95" i="19"/>
  <c r="FH95" i="19" s="1"/>
  <c r="CV43" i="19"/>
  <c r="FH43" i="19" s="1"/>
  <c r="G55" i="18"/>
  <c r="BS55" i="18" s="1"/>
  <c r="CV44" i="19"/>
  <c r="FH44" i="19" s="1"/>
  <c r="CZ69" i="18"/>
  <c r="FL69" i="18" s="1"/>
  <c r="H61" i="12"/>
  <c r="BT61" i="12" s="1"/>
  <c r="H60" i="12"/>
  <c r="BT60" i="12" s="1"/>
  <c r="H56" i="12"/>
  <c r="BT56" i="12" s="1"/>
  <c r="H112" i="12"/>
  <c r="BT112" i="12" s="1"/>
  <c r="DB63" i="18"/>
  <c r="FN63" i="18" s="1"/>
  <c r="H56" i="14"/>
  <c r="BT56" i="14" s="1"/>
  <c r="H61" i="14"/>
  <c r="BT61" i="14" s="1"/>
  <c r="H60" i="14"/>
  <c r="BT60" i="14" s="1"/>
  <c r="H112" i="14"/>
  <c r="BT112" i="14" s="1"/>
  <c r="CZ56" i="18"/>
  <c r="FL56" i="18" s="1"/>
  <c r="CY63" i="18"/>
  <c r="FK63" i="18" s="1"/>
  <c r="CW69" i="18"/>
  <c r="FI69" i="18" s="1"/>
  <c r="DC63" i="18"/>
  <c r="FO63" i="18" s="1"/>
  <c r="DA56" i="18"/>
  <c r="FM56" i="18" s="1"/>
  <c r="DA69" i="18"/>
  <c r="FM69" i="18" s="1"/>
  <c r="CX69" i="18"/>
  <c r="FJ69" i="18" s="1"/>
  <c r="I55" i="12"/>
  <c r="DC69" i="18"/>
  <c r="FO69" i="18" s="1"/>
  <c r="DB69" i="18"/>
  <c r="FN69" i="18" s="1"/>
  <c r="CW63" i="18"/>
  <c r="FI63" i="18" s="1"/>
  <c r="CY35" i="18"/>
  <c r="FK35" i="18" s="1"/>
  <c r="DA63" i="18"/>
  <c r="FM63" i="18" s="1"/>
  <c r="DB56" i="18"/>
  <c r="FN56" i="18" s="1"/>
  <c r="G57" i="14"/>
  <c r="BS57" i="14" s="1"/>
  <c r="L125" i="12"/>
  <c r="BX125" i="12" s="1"/>
  <c r="CV108" i="19"/>
  <c r="FH108" i="19" s="1"/>
  <c r="CX56" i="18"/>
  <c r="FJ56" i="18" s="1"/>
  <c r="CY56" i="18"/>
  <c r="FK56" i="18" s="1"/>
  <c r="CY69" i="18"/>
  <c r="FK69" i="18" s="1"/>
  <c r="CV99" i="19"/>
  <c r="FH99" i="19" s="1"/>
  <c r="CZ63" i="18"/>
  <c r="FL63" i="18" s="1"/>
  <c r="CX63" i="18"/>
  <c r="FJ63" i="18" s="1"/>
  <c r="CY55" i="18"/>
  <c r="FK55" i="18" s="1"/>
  <c r="E17" i="19"/>
  <c r="BQ17" i="19" s="1"/>
  <c r="CW16" i="19"/>
  <c r="FI16" i="19" s="1"/>
  <c r="F16" i="19"/>
  <c r="BR16" i="19" s="1"/>
  <c r="L69" i="18"/>
  <c r="BX69" i="18" s="1"/>
  <c r="L63" i="18"/>
  <c r="BX63" i="18" s="1"/>
  <c r="J53" i="14"/>
  <c r="BV53" i="14" s="1"/>
  <c r="CV18" i="19"/>
  <c r="FH18" i="19" s="1"/>
  <c r="CW56" i="18"/>
  <c r="FI56" i="18" s="1"/>
  <c r="BQ4" i="23"/>
  <c r="CZ33" i="18"/>
  <c r="FL33" i="18" s="1"/>
  <c r="J31" i="18"/>
  <c r="BV31" i="18" s="1"/>
  <c r="J16" i="24" s="1"/>
  <c r="DB30" i="18"/>
  <c r="FN30" i="18" s="1"/>
  <c r="J34" i="18"/>
  <c r="BV34" i="18" s="1"/>
  <c r="J18" i="24" s="1"/>
  <c r="K30" i="18"/>
  <c r="BW30" i="18" s="1"/>
  <c r="J32" i="18"/>
  <c r="BV32" i="18" s="1"/>
  <c r="J17" i="24" s="1"/>
  <c r="K51" i="12"/>
  <c r="BW51" i="12" s="1"/>
  <c r="K54" i="12"/>
  <c r="BW54" i="12" s="1"/>
  <c r="L50" i="12"/>
  <c r="BX50" i="12" s="1"/>
  <c r="K52" i="12"/>
  <c r="BW52" i="12" s="1"/>
  <c r="K56" i="18"/>
  <c r="BW56" i="18" s="1"/>
  <c r="CX38" i="19"/>
  <c r="FJ38" i="19" s="1"/>
  <c r="G38" i="19"/>
  <c r="BS38" i="19" s="1"/>
  <c r="F40" i="19"/>
  <c r="BR40" i="19" s="1"/>
  <c r="F39" i="19"/>
  <c r="BR39" i="19" s="1"/>
  <c r="DA34" i="18"/>
  <c r="FM34" i="18" s="1"/>
  <c r="AO18" i="24" s="1"/>
  <c r="DA32" i="18"/>
  <c r="FM32" i="18" s="1"/>
  <c r="AO17" i="24" s="1"/>
  <c r="DA31" i="18"/>
  <c r="FM31" i="18" s="1"/>
  <c r="AO16" i="24" s="1"/>
  <c r="K52" i="14"/>
  <c r="BW52" i="14" s="1"/>
  <c r="K51" i="14"/>
  <c r="BW51" i="14" s="1"/>
  <c r="K54" i="14"/>
  <c r="BW54" i="14" s="1"/>
  <c r="L50" i="14"/>
  <c r="BX50" i="14" s="1"/>
  <c r="CW40" i="19"/>
  <c r="FI40" i="19" s="1"/>
  <c r="CW39" i="19"/>
  <c r="FI39" i="19" s="1"/>
  <c r="CV56" i="18"/>
  <c r="FH56" i="18" s="1"/>
  <c r="D27" i="19"/>
  <c r="BP27" i="19" s="1"/>
  <c r="D24" i="19"/>
  <c r="BP24" i="19" s="1"/>
  <c r="D26" i="19"/>
  <c r="BP26" i="19" s="1"/>
  <c r="J53" i="12"/>
  <c r="BV53" i="12" s="1"/>
  <c r="I33" i="18"/>
  <c r="BU33" i="18" s="1"/>
  <c r="I60" i="14"/>
  <c r="BU60" i="14" s="1"/>
  <c r="CV89" i="19"/>
  <c r="FH89" i="19" s="1"/>
  <c r="J114" i="24" l="1"/>
  <c r="J87" i="24"/>
  <c r="J44" i="24"/>
  <c r="J70" i="24"/>
  <c r="CW4" i="23"/>
  <c r="CW6" i="23" s="1"/>
  <c r="BQ6" i="23"/>
  <c r="I112" i="14"/>
  <c r="BU112" i="14" s="1"/>
  <c r="I55" i="14"/>
  <c r="CW96" i="19"/>
  <c r="FI96" i="19" s="1"/>
  <c r="E96" i="19"/>
  <c r="BQ96" i="19" s="1"/>
  <c r="J115" i="24"/>
  <c r="J88" i="24"/>
  <c r="J45" i="24"/>
  <c r="J71" i="24"/>
  <c r="AO87" i="24"/>
  <c r="AO70" i="24"/>
  <c r="AO44" i="24"/>
  <c r="AO114" i="24"/>
  <c r="E43" i="19"/>
  <c r="BQ43" i="19" s="1"/>
  <c r="E41" i="19"/>
  <c r="BQ41" i="19" s="1"/>
  <c r="AO115" i="24"/>
  <c r="AO88" i="24"/>
  <c r="AO45" i="24"/>
  <c r="AO71" i="24"/>
  <c r="J116" i="24"/>
  <c r="J89" i="24"/>
  <c r="J72" i="24"/>
  <c r="J46" i="24"/>
  <c r="I218" i="12"/>
  <c r="BU55" i="12"/>
  <c r="BU218" i="12" s="1"/>
  <c r="H55" i="18"/>
  <c r="BT55" i="18" s="1"/>
  <c r="H35" i="18"/>
  <c r="BT35" i="18" s="1"/>
  <c r="BP39" i="23"/>
  <c r="BP62" i="23" s="1"/>
  <c r="BP85" i="23" s="1"/>
  <c r="BP108" i="23" s="1"/>
  <c r="BP131" i="23" s="1"/>
  <c r="BP154" i="23" s="1"/>
  <c r="BP177" i="23" s="1"/>
  <c r="BP37" i="23"/>
  <c r="BP60" i="23" s="1"/>
  <c r="BP83" i="23" s="1"/>
  <c r="BP106" i="23" s="1"/>
  <c r="BP129" i="23" s="1"/>
  <c r="BP152" i="23" s="1"/>
  <c r="BP175" i="23" s="1"/>
  <c r="AO46" i="24"/>
  <c r="AO116" i="24"/>
  <c r="AO89" i="24"/>
  <c r="AO72" i="24"/>
  <c r="D25" i="19"/>
  <c r="BP25" i="19" s="1"/>
  <c r="D23" i="19"/>
  <c r="BP23" i="19" s="1"/>
  <c r="D82" i="19"/>
  <c r="BP82" i="19" s="1"/>
  <c r="E95" i="19"/>
  <c r="BQ95" i="19" s="1"/>
  <c r="E44" i="19"/>
  <c r="BQ44" i="19" s="1"/>
  <c r="I61" i="14"/>
  <c r="BU61" i="14" s="1"/>
  <c r="I56" i="14"/>
  <c r="BU56" i="14" s="1"/>
  <c r="E42" i="19"/>
  <c r="BQ42" i="19" s="1"/>
  <c r="DD63" i="18"/>
  <c r="FP63" i="18" s="1"/>
  <c r="DD69" i="18"/>
  <c r="FP69" i="18" s="1"/>
  <c r="H58" i="12"/>
  <c r="BT58" i="12" s="1"/>
  <c r="L137" i="14"/>
  <c r="BX137" i="14" s="1"/>
  <c r="L137" i="12"/>
  <c r="BX137" i="12" s="1"/>
  <c r="G59" i="14"/>
  <c r="BS59" i="14" s="1"/>
  <c r="H57" i="12"/>
  <c r="BT57" i="12" s="1"/>
  <c r="I35" i="18"/>
  <c r="BU35" i="18" s="1"/>
  <c r="L125" i="14"/>
  <c r="BX125" i="14" s="1"/>
  <c r="M125" i="12"/>
  <c r="BY125" i="12" s="1"/>
  <c r="DC56" i="18"/>
  <c r="FO56" i="18" s="1"/>
  <c r="I61" i="12"/>
  <c r="BU61" i="12" s="1"/>
  <c r="I60" i="12"/>
  <c r="BU60" i="12" s="1"/>
  <c r="I56" i="12"/>
  <c r="BU56" i="12" s="1"/>
  <c r="I112" i="12"/>
  <c r="BU112" i="12" s="1"/>
  <c r="CZ35" i="18"/>
  <c r="FL35" i="18" s="1"/>
  <c r="J55" i="14"/>
  <c r="H58" i="14"/>
  <c r="BT58" i="14" s="1"/>
  <c r="E69" i="19"/>
  <c r="L113" i="14"/>
  <c r="BX113" i="14" s="1"/>
  <c r="L113" i="12"/>
  <c r="BX113" i="12" s="1"/>
  <c r="H57" i="14"/>
  <c r="BT57" i="14" s="1"/>
  <c r="K53" i="14"/>
  <c r="BW53" i="14" s="1"/>
  <c r="K53" i="12"/>
  <c r="BW53" i="12" s="1"/>
  <c r="F41" i="19"/>
  <c r="BR41" i="19" s="1"/>
  <c r="I58" i="14"/>
  <c r="BU58" i="14" s="1"/>
  <c r="BR4" i="23"/>
  <c r="J56" i="14"/>
  <c r="BV56" i="14" s="1"/>
  <c r="J61" i="14"/>
  <c r="BV61" i="14" s="1"/>
  <c r="J60" i="14"/>
  <c r="BV60" i="14" s="1"/>
  <c r="J112" i="14"/>
  <c r="BV112" i="14" s="1"/>
  <c r="L56" i="18"/>
  <c r="BX56" i="18" s="1"/>
  <c r="I57" i="14"/>
  <c r="BU57" i="14" s="1"/>
  <c r="CV27" i="19"/>
  <c r="FH27" i="19" s="1"/>
  <c r="E27" i="19"/>
  <c r="BQ27" i="19" s="1"/>
  <c r="D34" i="19"/>
  <c r="BP34" i="19" s="1"/>
  <c r="D35" i="19"/>
  <c r="BP35" i="19" s="1"/>
  <c r="D54" i="19"/>
  <c r="BP54" i="19" s="1"/>
  <c r="F96" i="19"/>
  <c r="BR96" i="19" s="1"/>
  <c r="K32" i="18"/>
  <c r="BW32" i="18" s="1"/>
  <c r="K17" i="24" s="1"/>
  <c r="K31" i="18"/>
  <c r="BW31" i="18" s="1"/>
  <c r="K16" i="24" s="1"/>
  <c r="DC30" i="18"/>
  <c r="FO30" i="18" s="1"/>
  <c r="K34" i="18"/>
  <c r="BW34" i="18" s="1"/>
  <c r="K18" i="24" s="1"/>
  <c r="L30" i="18"/>
  <c r="BX30" i="18" s="1"/>
  <c r="E108" i="19"/>
  <c r="BQ108" i="19" s="1"/>
  <c r="CZ55" i="18"/>
  <c r="FL55" i="18" s="1"/>
  <c r="E19" i="19"/>
  <c r="BQ19" i="19" s="1"/>
  <c r="G96" i="19"/>
  <c r="BS96" i="19" s="1"/>
  <c r="E89" i="19"/>
  <c r="BQ89" i="19" s="1"/>
  <c r="F17" i="19"/>
  <c r="BR17" i="19" s="1"/>
  <c r="CX16" i="19"/>
  <c r="FJ16" i="19" s="1"/>
  <c r="G16" i="19"/>
  <c r="BS16" i="19" s="1"/>
  <c r="DA33" i="18"/>
  <c r="FM33" i="18" s="1"/>
  <c r="G39" i="19"/>
  <c r="BS39" i="19" s="1"/>
  <c r="CY38" i="19"/>
  <c r="FK38" i="19" s="1"/>
  <c r="H38" i="19"/>
  <c r="BT38" i="19" s="1"/>
  <c r="G40" i="19"/>
  <c r="BS40" i="19" s="1"/>
  <c r="L52" i="12"/>
  <c r="BX52" i="12" s="1"/>
  <c r="L51" i="12"/>
  <c r="BX51" i="12" s="1"/>
  <c r="L54" i="12"/>
  <c r="BX54" i="12" s="1"/>
  <c r="M50" i="12"/>
  <c r="BY50" i="12" s="1"/>
  <c r="DB31" i="18"/>
  <c r="FN31" i="18" s="1"/>
  <c r="AP16" i="24" s="1"/>
  <c r="DB34" i="18"/>
  <c r="FN34" i="18" s="1"/>
  <c r="AP18" i="24" s="1"/>
  <c r="DB32" i="18"/>
  <c r="FN32" i="18" s="1"/>
  <c r="AP17" i="24" s="1"/>
  <c r="E99" i="19"/>
  <c r="BQ99" i="19" s="1"/>
  <c r="CW17" i="19"/>
  <c r="FI17" i="19" s="1"/>
  <c r="CX40" i="19"/>
  <c r="FJ40" i="19" s="1"/>
  <c r="CX39" i="19"/>
  <c r="FJ39" i="19" s="1"/>
  <c r="M69" i="18"/>
  <c r="BY69" i="18" s="1"/>
  <c r="M63" i="18"/>
  <c r="BY63" i="18" s="1"/>
  <c r="L52" i="14"/>
  <c r="BX52" i="14" s="1"/>
  <c r="L51" i="14"/>
  <c r="BX51" i="14" s="1"/>
  <c r="L54" i="14"/>
  <c r="BX54" i="14" s="1"/>
  <c r="M50" i="14"/>
  <c r="BY50" i="14" s="1"/>
  <c r="J33" i="18"/>
  <c r="BV33" i="18" s="1"/>
  <c r="AP87" i="24" l="1"/>
  <c r="AP70" i="24"/>
  <c r="AP44" i="24"/>
  <c r="AP114" i="24"/>
  <c r="E20" i="19"/>
  <c r="BQ20" i="19" s="1"/>
  <c r="E18" i="19"/>
  <c r="BQ18" i="19" s="1"/>
  <c r="BQ39" i="23"/>
  <c r="BQ62" i="23" s="1"/>
  <c r="BQ85" i="23" s="1"/>
  <c r="BQ108" i="23" s="1"/>
  <c r="BQ131" i="23" s="1"/>
  <c r="BQ154" i="23" s="1"/>
  <c r="BQ177" i="23" s="1"/>
  <c r="BQ37" i="23"/>
  <c r="BQ60" i="23" s="1"/>
  <c r="BQ83" i="23" s="1"/>
  <c r="BQ106" i="23" s="1"/>
  <c r="BQ129" i="23" s="1"/>
  <c r="BQ152" i="23" s="1"/>
  <c r="BQ175" i="23" s="1"/>
  <c r="BQ69" i="19"/>
  <c r="K116" i="24"/>
  <c r="K89" i="24"/>
  <c r="K72" i="24"/>
  <c r="K46" i="24"/>
  <c r="D36" i="19"/>
  <c r="BP36" i="19" s="1"/>
  <c r="CX4" i="23"/>
  <c r="CX6" i="23" s="1"/>
  <c r="BR6" i="23"/>
  <c r="CW41" i="19"/>
  <c r="FI41" i="19" s="1"/>
  <c r="D60" i="19"/>
  <c r="BP60" i="19" s="1"/>
  <c r="D37" i="19"/>
  <c r="BP37" i="19" s="1"/>
  <c r="BV55" i="14"/>
  <c r="BV218" i="14" s="1"/>
  <c r="J218" i="14"/>
  <c r="K114" i="24"/>
  <c r="K87" i="24"/>
  <c r="K44" i="24"/>
  <c r="K70" i="24"/>
  <c r="AP115" i="24"/>
  <c r="AP88" i="24"/>
  <c r="AP45" i="24"/>
  <c r="AP71" i="24"/>
  <c r="K115" i="24"/>
  <c r="K88" i="24"/>
  <c r="K45" i="24"/>
  <c r="K71" i="24"/>
  <c r="J55" i="12"/>
  <c r="CV24" i="19"/>
  <c r="FH24" i="19" s="1"/>
  <c r="CV23" i="19"/>
  <c r="FH23" i="19" s="1"/>
  <c r="AP116" i="24"/>
  <c r="AP89" i="24"/>
  <c r="AP72" i="24"/>
  <c r="AP46" i="24"/>
  <c r="I218" i="14"/>
  <c r="BU55" i="14"/>
  <c r="BU218" i="14" s="1"/>
  <c r="CV82" i="19"/>
  <c r="FH82" i="19" s="1"/>
  <c r="CV25" i="19"/>
  <c r="FH25" i="19" s="1"/>
  <c r="CV26" i="19"/>
  <c r="FH26" i="19" s="1"/>
  <c r="DE69" i="18"/>
  <c r="FQ69" i="18" s="1"/>
  <c r="CW99" i="19"/>
  <c r="FI99" i="19" s="1"/>
  <c r="M137" i="14"/>
  <c r="BY137" i="14" s="1"/>
  <c r="M137" i="12"/>
  <c r="BY137" i="12" s="1"/>
  <c r="CW69" i="19"/>
  <c r="FI69" i="19" s="1"/>
  <c r="F42" i="19"/>
  <c r="BR42" i="19" s="1"/>
  <c r="M125" i="14"/>
  <c r="BY125" i="14" s="1"/>
  <c r="DA35" i="18"/>
  <c r="FM35" i="18" s="1"/>
  <c r="J112" i="12"/>
  <c r="BV112" i="12" s="1"/>
  <c r="CW108" i="19"/>
  <c r="FI108" i="19" s="1"/>
  <c r="CW43" i="19"/>
  <c r="FI43" i="19" s="1"/>
  <c r="K55" i="14"/>
  <c r="N125" i="12"/>
  <c r="BZ125" i="12" s="1"/>
  <c r="I55" i="18"/>
  <c r="BU55" i="18" s="1"/>
  <c r="H59" i="12"/>
  <c r="BT59" i="12" s="1"/>
  <c r="CY96" i="19"/>
  <c r="FK96" i="19" s="1"/>
  <c r="M113" i="14"/>
  <c r="BY113" i="14" s="1"/>
  <c r="M113" i="12"/>
  <c r="BY113" i="12" s="1"/>
  <c r="D59" i="19"/>
  <c r="BP59" i="19" s="1"/>
  <c r="J61" i="12"/>
  <c r="BV61" i="12" s="1"/>
  <c r="CX96" i="19"/>
  <c r="FJ96" i="19" s="1"/>
  <c r="DD56" i="18"/>
  <c r="FP56" i="18" s="1"/>
  <c r="H59" i="14"/>
  <c r="BT59" i="14" s="1"/>
  <c r="I58" i="12"/>
  <c r="BU58" i="12" s="1"/>
  <c r="DE63" i="18"/>
  <c r="FQ63" i="18" s="1"/>
  <c r="F69" i="19"/>
  <c r="J56" i="12"/>
  <c r="BV56" i="12" s="1"/>
  <c r="I57" i="12"/>
  <c r="BU57" i="12" s="1"/>
  <c r="CX41" i="19"/>
  <c r="FJ41" i="19" s="1"/>
  <c r="F95" i="19"/>
  <c r="BR95" i="19" s="1"/>
  <c r="E21" i="19"/>
  <c r="BQ21" i="19" s="1"/>
  <c r="DB33" i="18"/>
  <c r="FN33" i="18" s="1"/>
  <c r="CW44" i="19"/>
  <c r="FI44" i="19" s="1"/>
  <c r="F44" i="19"/>
  <c r="BR44" i="19" s="1"/>
  <c r="CW42" i="19"/>
  <c r="FI42" i="19" s="1"/>
  <c r="CW95" i="19"/>
  <c r="FI95" i="19" s="1"/>
  <c r="F43" i="19"/>
  <c r="BR43" i="19" s="1"/>
  <c r="G41" i="19"/>
  <c r="BS41" i="19" s="1"/>
  <c r="H39" i="19"/>
  <c r="BT39" i="19" s="1"/>
  <c r="CZ38" i="19"/>
  <c r="FL38" i="19" s="1"/>
  <c r="I38" i="19"/>
  <c r="BU38" i="19" s="1"/>
  <c r="H40" i="19"/>
  <c r="BT40" i="19" s="1"/>
  <c r="F18" i="19"/>
  <c r="BR18" i="19" s="1"/>
  <c r="O125" i="12"/>
  <c r="CA125" i="12" s="1"/>
  <c r="L32" i="18"/>
  <c r="BX32" i="18" s="1"/>
  <c r="L17" i="24" s="1"/>
  <c r="L31" i="18"/>
  <c r="BX31" i="18" s="1"/>
  <c r="L16" i="24" s="1"/>
  <c r="DD30" i="18"/>
  <c r="FP30" i="18" s="1"/>
  <c r="L34" i="18"/>
  <c r="BX34" i="18" s="1"/>
  <c r="L18" i="24" s="1"/>
  <c r="M30" i="18"/>
  <c r="BY30" i="18" s="1"/>
  <c r="L53" i="14"/>
  <c r="BX53" i="14" s="1"/>
  <c r="CY40" i="19"/>
  <c r="FK40" i="19" s="1"/>
  <c r="CY39" i="19"/>
  <c r="FK39" i="19" s="1"/>
  <c r="G17" i="19"/>
  <c r="BS17" i="19" s="1"/>
  <c r="CY16" i="19"/>
  <c r="FK16" i="19" s="1"/>
  <c r="H16" i="19"/>
  <c r="BT16" i="19" s="1"/>
  <c r="M52" i="12"/>
  <c r="BY52" i="12" s="1"/>
  <c r="M51" i="12"/>
  <c r="BY51" i="12" s="1"/>
  <c r="M54" i="12"/>
  <c r="BY54" i="12" s="1"/>
  <c r="N50" i="12"/>
  <c r="BZ50" i="12" s="1"/>
  <c r="CX17" i="19"/>
  <c r="FJ17" i="19" s="1"/>
  <c r="DC31" i="18"/>
  <c r="FO31" i="18" s="1"/>
  <c r="AQ16" i="24" s="1"/>
  <c r="DC34" i="18"/>
  <c r="FO34" i="18" s="1"/>
  <c r="AQ18" i="24" s="1"/>
  <c r="DC32" i="18"/>
  <c r="FO32" i="18" s="1"/>
  <c r="AQ17" i="24" s="1"/>
  <c r="F108" i="19"/>
  <c r="BR108" i="19" s="1"/>
  <c r="F83" i="19"/>
  <c r="BR83" i="19" s="1"/>
  <c r="F77" i="19"/>
  <c r="BR77" i="19" s="1"/>
  <c r="F107" i="19"/>
  <c r="BR107" i="19" s="1"/>
  <c r="CW89" i="19"/>
  <c r="FI89" i="19" s="1"/>
  <c r="H96" i="19"/>
  <c r="BT96" i="19" s="1"/>
  <c r="J58" i="14"/>
  <c r="BV58" i="14" s="1"/>
  <c r="F89" i="19"/>
  <c r="BR89" i="19" s="1"/>
  <c r="DA55" i="18"/>
  <c r="FM55" i="18" s="1"/>
  <c r="D73" i="19"/>
  <c r="BP73" i="19" s="1"/>
  <c r="K33" i="18"/>
  <c r="BW33" i="18" s="1"/>
  <c r="BS4" i="23"/>
  <c r="J57" i="14"/>
  <c r="BV57" i="14" s="1"/>
  <c r="F99" i="19"/>
  <c r="BR99" i="19" s="1"/>
  <c r="L53" i="12"/>
  <c r="BX53" i="12" s="1"/>
  <c r="D75" i="19"/>
  <c r="BP75" i="19" s="1"/>
  <c r="M56" i="18"/>
  <c r="BY56" i="18" s="1"/>
  <c r="N69" i="18"/>
  <c r="BZ69" i="18" s="1"/>
  <c r="N63" i="18"/>
  <c r="BZ63" i="18" s="1"/>
  <c r="J57" i="12"/>
  <c r="BV57" i="12" s="1"/>
  <c r="E28" i="19"/>
  <c r="BQ28" i="19" s="1"/>
  <c r="CW27" i="19"/>
  <c r="FI27" i="19" s="1"/>
  <c r="F27" i="19"/>
  <c r="BR27" i="19" s="1"/>
  <c r="E29" i="19"/>
  <c r="BQ29" i="19" s="1"/>
  <c r="E31" i="19"/>
  <c r="BQ31" i="19" s="1"/>
  <c r="E54" i="19"/>
  <c r="BQ54" i="19" s="1"/>
  <c r="I59" i="14"/>
  <c r="BU59" i="14" s="1"/>
  <c r="N50" i="14"/>
  <c r="BZ50" i="14" s="1"/>
  <c r="M52" i="14"/>
  <c r="BY52" i="14" s="1"/>
  <c r="M51" i="14"/>
  <c r="BY51" i="14" s="1"/>
  <c r="M54" i="14"/>
  <c r="BY54" i="14" s="1"/>
  <c r="CV37" i="19"/>
  <c r="FH37" i="19" s="1"/>
  <c r="CV36" i="19"/>
  <c r="FH36" i="19" s="1"/>
  <c r="CV35" i="19"/>
  <c r="FH35" i="19" s="1"/>
  <c r="CV34" i="19"/>
  <c r="FH34" i="19" s="1"/>
  <c r="CV54" i="19"/>
  <c r="FH54" i="19" s="1"/>
  <c r="L115" i="24" l="1"/>
  <c r="L88" i="24"/>
  <c r="L45" i="24"/>
  <c r="L71" i="24"/>
  <c r="BR69" i="19"/>
  <c r="J55" i="18"/>
  <c r="BV55" i="18" s="1"/>
  <c r="J35" i="18"/>
  <c r="BV35" i="18" s="1"/>
  <c r="J58" i="12"/>
  <c r="BV58" i="12" s="1"/>
  <c r="J60" i="12"/>
  <c r="BV60" i="12" s="1"/>
  <c r="AQ115" i="24"/>
  <c r="AQ88" i="24"/>
  <c r="AQ45" i="24"/>
  <c r="AQ71" i="24"/>
  <c r="K218" i="14"/>
  <c r="BW55" i="14"/>
  <c r="BW218" i="14" s="1"/>
  <c r="AQ116" i="24"/>
  <c r="AQ89" i="24"/>
  <c r="AQ72" i="24"/>
  <c r="AQ46" i="24"/>
  <c r="BR37" i="23"/>
  <c r="BR60" i="23" s="1"/>
  <c r="BR83" i="23" s="1"/>
  <c r="BR106" i="23" s="1"/>
  <c r="BR129" i="23" s="1"/>
  <c r="BR152" i="23" s="1"/>
  <c r="BR175" i="23" s="1"/>
  <c r="BR39" i="23"/>
  <c r="BR62" i="23" s="1"/>
  <c r="BR85" i="23" s="1"/>
  <c r="BR108" i="23" s="1"/>
  <c r="BR131" i="23" s="1"/>
  <c r="BR154" i="23" s="1"/>
  <c r="BR177" i="23" s="1"/>
  <c r="AQ114" i="24"/>
  <c r="AQ87" i="24"/>
  <c r="AQ44" i="24"/>
  <c r="AQ70" i="24"/>
  <c r="K60" i="12"/>
  <c r="BW60" i="12" s="1"/>
  <c r="K55" i="12"/>
  <c r="CY4" i="23"/>
  <c r="CY6" i="23" s="1"/>
  <c r="BS6" i="23"/>
  <c r="L46" i="24"/>
  <c r="L89" i="24"/>
  <c r="L72" i="24"/>
  <c r="L116" i="24"/>
  <c r="CW19" i="19"/>
  <c r="FI19" i="19" s="1"/>
  <c r="CW18" i="19"/>
  <c r="FI18" i="19" s="1"/>
  <c r="D57" i="19"/>
  <c r="BP57" i="19" s="1"/>
  <c r="J218" i="12"/>
  <c r="BV55" i="12"/>
  <c r="BV218" i="12" s="1"/>
  <c r="L114" i="24"/>
  <c r="L87" i="24"/>
  <c r="L70" i="24"/>
  <c r="L44" i="24"/>
  <c r="D58" i="19"/>
  <c r="BP58" i="19" s="1"/>
  <c r="D104" i="19"/>
  <c r="BP104" i="19" s="1"/>
  <c r="K112" i="12"/>
  <c r="BW112" i="12" s="1"/>
  <c r="CW20" i="19"/>
  <c r="FI20" i="19" s="1"/>
  <c r="K56" i="12"/>
  <c r="BW56" i="12" s="1"/>
  <c r="E23" i="19"/>
  <c r="BQ23" i="19" s="1"/>
  <c r="CX99" i="19"/>
  <c r="FJ99" i="19" s="1"/>
  <c r="CX107" i="19"/>
  <c r="FJ107" i="19" s="1"/>
  <c r="CX69" i="19"/>
  <c r="FJ69" i="19" s="1"/>
  <c r="N113" i="12"/>
  <c r="BZ113" i="12" s="1"/>
  <c r="N113" i="14"/>
  <c r="BZ113" i="14" s="1"/>
  <c r="CZ96" i="19"/>
  <c r="FL96" i="19" s="1"/>
  <c r="DF63" i="18"/>
  <c r="FR63" i="18" s="1"/>
  <c r="I59" i="12"/>
  <c r="BU59" i="12" s="1"/>
  <c r="D72" i="19"/>
  <c r="BP72" i="19" s="1"/>
  <c r="K58" i="12"/>
  <c r="BW58" i="12" s="1"/>
  <c r="DF69" i="18"/>
  <c r="FR69" i="18" s="1"/>
  <c r="CX83" i="19"/>
  <c r="FJ83" i="19" s="1"/>
  <c r="CX108" i="19"/>
  <c r="FJ108" i="19" s="1"/>
  <c r="N137" i="12"/>
  <c r="BZ137" i="12" s="1"/>
  <c r="N137" i="14"/>
  <c r="BZ137" i="14" s="1"/>
  <c r="K112" i="14"/>
  <c r="BW112" i="14" s="1"/>
  <c r="K60" i="14"/>
  <c r="BW60" i="14" s="1"/>
  <c r="K56" i="14"/>
  <c r="BW56" i="14" s="1"/>
  <c r="K61" i="14"/>
  <c r="BW61" i="14" s="1"/>
  <c r="K61" i="12"/>
  <c r="BW61" i="12" s="1"/>
  <c r="N125" i="14"/>
  <c r="BZ125" i="14" s="1"/>
  <c r="DE56" i="18"/>
  <c r="FQ56" i="18" s="1"/>
  <c r="G69" i="19"/>
  <c r="CV57" i="19"/>
  <c r="FH57" i="19" s="1"/>
  <c r="E36" i="19"/>
  <c r="BQ36" i="19" s="1"/>
  <c r="D71" i="19"/>
  <c r="BP71" i="19" s="1"/>
  <c r="CX42" i="19"/>
  <c r="FJ42" i="19" s="1"/>
  <c r="CX95" i="19"/>
  <c r="FJ95" i="19" s="1"/>
  <c r="CX44" i="19"/>
  <c r="FJ44" i="19" s="1"/>
  <c r="CX43" i="19"/>
  <c r="FJ43" i="19" s="1"/>
  <c r="E25" i="19"/>
  <c r="BQ25" i="19" s="1"/>
  <c r="E37" i="19"/>
  <c r="BQ37" i="19" s="1"/>
  <c r="DC33" i="18"/>
  <c r="FO33" i="18" s="1"/>
  <c r="CY41" i="19"/>
  <c r="FK41" i="19" s="1"/>
  <c r="H41" i="19"/>
  <c r="BT41" i="19" s="1"/>
  <c r="G95" i="19"/>
  <c r="BS95" i="19" s="1"/>
  <c r="M53" i="12"/>
  <c r="BY53" i="12" s="1"/>
  <c r="E35" i="19"/>
  <c r="BQ35" i="19" s="1"/>
  <c r="G42" i="19"/>
  <c r="BS42" i="19" s="1"/>
  <c r="G43" i="19"/>
  <c r="BS43" i="19" s="1"/>
  <c r="G44" i="19"/>
  <c r="BS44" i="19" s="1"/>
  <c r="H83" i="19"/>
  <c r="BT83" i="19" s="1"/>
  <c r="CX77" i="19"/>
  <c r="FJ77" i="19" s="1"/>
  <c r="G107" i="19"/>
  <c r="BS107" i="19" s="1"/>
  <c r="G83" i="19"/>
  <c r="BS83" i="19" s="1"/>
  <c r="N54" i="14"/>
  <c r="BZ54" i="14" s="1"/>
  <c r="O50" i="14"/>
  <c r="CA50" i="14" s="1"/>
  <c r="N52" i="14"/>
  <c r="BZ52" i="14" s="1"/>
  <c r="N51" i="14"/>
  <c r="BZ51" i="14" s="1"/>
  <c r="D83" i="19"/>
  <c r="BP83" i="19" s="1"/>
  <c r="O63" i="18"/>
  <c r="CA63" i="18" s="1"/>
  <c r="O69" i="18"/>
  <c r="CA69" i="18" s="1"/>
  <c r="M32" i="18"/>
  <c r="BY32" i="18" s="1"/>
  <c r="M17" i="24" s="1"/>
  <c r="M31" i="18"/>
  <c r="BY31" i="18" s="1"/>
  <c r="M16" i="24" s="1"/>
  <c r="DE30" i="18"/>
  <c r="FQ30" i="18" s="1"/>
  <c r="M34" i="18"/>
  <c r="BY34" i="18" s="1"/>
  <c r="M18" i="24" s="1"/>
  <c r="N30" i="18"/>
  <c r="BZ30" i="18" s="1"/>
  <c r="O137" i="14"/>
  <c r="CA137" i="14" s="1"/>
  <c r="O137" i="12"/>
  <c r="CA137" i="12" s="1"/>
  <c r="CZ40" i="19"/>
  <c r="FL40" i="19" s="1"/>
  <c r="CZ39" i="19"/>
  <c r="FL39" i="19" s="1"/>
  <c r="G98" i="19"/>
  <c r="BS98" i="19" s="1"/>
  <c r="J59" i="12"/>
  <c r="BV59" i="12" s="1"/>
  <c r="D98" i="19"/>
  <c r="BP98" i="19" s="1"/>
  <c r="E107" i="19"/>
  <c r="BQ107" i="19" s="1"/>
  <c r="O125" i="14"/>
  <c r="CA125" i="14" s="1"/>
  <c r="G77" i="19"/>
  <c r="BS77" i="19" s="1"/>
  <c r="F28" i="19"/>
  <c r="BR28" i="19" s="1"/>
  <c r="CX27" i="19"/>
  <c r="FJ27" i="19" s="1"/>
  <c r="G27" i="19"/>
  <c r="BS27" i="19" s="1"/>
  <c r="F29" i="19"/>
  <c r="BR29" i="19" s="1"/>
  <c r="F32" i="19"/>
  <c r="BR32" i="19" s="1"/>
  <c r="F31" i="19"/>
  <c r="BR31" i="19" s="1"/>
  <c r="F54" i="19"/>
  <c r="BR54" i="19" s="1"/>
  <c r="BT4" i="23"/>
  <c r="J59" i="14"/>
  <c r="BV59" i="14" s="1"/>
  <c r="E98" i="19"/>
  <c r="BQ98" i="19" s="1"/>
  <c r="H105" i="19"/>
  <c r="BT105" i="19" s="1"/>
  <c r="DD32" i="18"/>
  <c r="FP32" i="18" s="1"/>
  <c r="AR17" i="24" s="1"/>
  <c r="DD31" i="18"/>
  <c r="FP31" i="18" s="1"/>
  <c r="AR16" i="24" s="1"/>
  <c r="DD34" i="18"/>
  <c r="FP34" i="18" s="1"/>
  <c r="AR18" i="24" s="1"/>
  <c r="O113" i="14"/>
  <c r="CA113" i="14" s="1"/>
  <c r="O113" i="12"/>
  <c r="CA113" i="12" s="1"/>
  <c r="E56" i="19"/>
  <c r="BQ56" i="19" s="1"/>
  <c r="E55" i="19"/>
  <c r="BQ55" i="19" s="1"/>
  <c r="CW28" i="19"/>
  <c r="FI28" i="19" s="1"/>
  <c r="CW29" i="19"/>
  <c r="FI29" i="19" s="1"/>
  <c r="CW31" i="19"/>
  <c r="FI31" i="19" s="1"/>
  <c r="CW54" i="19"/>
  <c r="FI54" i="19" s="1"/>
  <c r="N52" i="12"/>
  <c r="BZ52" i="12" s="1"/>
  <c r="N51" i="12"/>
  <c r="BZ51" i="12" s="1"/>
  <c r="N54" i="12"/>
  <c r="BZ54" i="12" s="1"/>
  <c r="O50" i="12"/>
  <c r="CA50" i="12" s="1"/>
  <c r="E77" i="19"/>
  <c r="BQ77" i="19" s="1"/>
  <c r="E30" i="19"/>
  <c r="BQ30" i="19" s="1"/>
  <c r="N56" i="18"/>
  <c r="BZ56" i="18" s="1"/>
  <c r="CV58" i="19"/>
  <c r="FH58" i="19" s="1"/>
  <c r="CV60" i="19"/>
  <c r="FH60" i="19" s="1"/>
  <c r="G108" i="19"/>
  <c r="BS108" i="19" s="1"/>
  <c r="E83" i="19"/>
  <c r="BQ83" i="19" s="1"/>
  <c r="H17" i="19"/>
  <c r="BT17" i="19" s="1"/>
  <c r="CZ16" i="19"/>
  <c r="FL16" i="19" s="1"/>
  <c r="I16" i="19"/>
  <c r="BU16" i="19" s="1"/>
  <c r="L33" i="18"/>
  <c r="BX33" i="18" s="1"/>
  <c r="G99" i="19"/>
  <c r="BS99" i="19" s="1"/>
  <c r="CV59" i="19"/>
  <c r="FH59" i="19" s="1"/>
  <c r="CY17" i="19"/>
  <c r="FK17" i="19" s="1"/>
  <c r="F20" i="19"/>
  <c r="BR20" i="19" s="1"/>
  <c r="F19" i="19"/>
  <c r="BR19" i="19" s="1"/>
  <c r="CV104" i="19"/>
  <c r="FH104" i="19" s="1"/>
  <c r="M53" i="14"/>
  <c r="BY53" i="14" s="1"/>
  <c r="E32" i="19"/>
  <c r="BQ32" i="19" s="1"/>
  <c r="D107" i="19"/>
  <c r="BP107" i="19" s="1"/>
  <c r="CV75" i="19"/>
  <c r="FH75" i="19" s="1"/>
  <c r="G89" i="19"/>
  <c r="BS89" i="19" s="1"/>
  <c r="CX89" i="19"/>
  <c r="FJ89" i="19" s="1"/>
  <c r="D77" i="19"/>
  <c r="BP77" i="19" s="1"/>
  <c r="G18" i="19"/>
  <c r="BS18" i="19" s="1"/>
  <c r="I39" i="19"/>
  <c r="BU39" i="19" s="1"/>
  <c r="DA38" i="19"/>
  <c r="FM38" i="19" s="1"/>
  <c r="J38" i="19"/>
  <c r="BV38" i="19" s="1"/>
  <c r="I40" i="19"/>
  <c r="BU40" i="19" s="1"/>
  <c r="CW21" i="19"/>
  <c r="FI21" i="19" s="1"/>
  <c r="F98" i="19"/>
  <c r="BR98" i="19" s="1"/>
  <c r="CZ4" i="23" l="1"/>
  <c r="CZ6" i="23" s="1"/>
  <c r="BT6" i="23"/>
  <c r="DB55" i="18"/>
  <c r="FN55" i="18" s="1"/>
  <c r="DB35" i="18"/>
  <c r="FN35" i="18" s="1"/>
  <c r="AR116" i="24"/>
  <c r="AR89" i="24"/>
  <c r="AR72" i="24"/>
  <c r="AR46" i="24"/>
  <c r="M116" i="24"/>
  <c r="M89" i="24"/>
  <c r="M72" i="24"/>
  <c r="M46" i="24"/>
  <c r="L61" i="12"/>
  <c r="BX61" i="12" s="1"/>
  <c r="L55" i="12"/>
  <c r="L61" i="14"/>
  <c r="BX61" i="14" s="1"/>
  <c r="L55" i="14"/>
  <c r="AR114" i="24"/>
  <c r="AR87" i="24"/>
  <c r="AR44" i="24"/>
  <c r="AR70" i="24"/>
  <c r="K35" i="18"/>
  <c r="BW35" i="18" s="1"/>
  <c r="AR71" i="24"/>
  <c r="AR45" i="24"/>
  <c r="AR115" i="24"/>
  <c r="AR88" i="24"/>
  <c r="M44" i="24"/>
  <c r="M114" i="24"/>
  <c r="M87" i="24"/>
  <c r="M70" i="24"/>
  <c r="BS39" i="23"/>
  <c r="BS62" i="23" s="1"/>
  <c r="BS85" i="23" s="1"/>
  <c r="BS108" i="23" s="1"/>
  <c r="BS131" i="23" s="1"/>
  <c r="BS154" i="23" s="1"/>
  <c r="BS177" i="23" s="1"/>
  <c r="BS37" i="23"/>
  <c r="BS60" i="23" s="1"/>
  <c r="BS83" i="23" s="1"/>
  <c r="BS106" i="23" s="1"/>
  <c r="BS129" i="23" s="1"/>
  <c r="BS152" i="23" s="1"/>
  <c r="BS175" i="23" s="1"/>
  <c r="M88" i="24"/>
  <c r="M45" i="24"/>
  <c r="M115" i="24"/>
  <c r="M71" i="24"/>
  <c r="BS69" i="19"/>
  <c r="CX20" i="19"/>
  <c r="FJ20" i="19" s="1"/>
  <c r="CX18" i="19"/>
  <c r="FJ18" i="19" s="1"/>
  <c r="K218" i="12"/>
  <c r="BW55" i="12"/>
  <c r="BW218" i="12" s="1"/>
  <c r="L56" i="14"/>
  <c r="BX56" i="14" s="1"/>
  <c r="K55" i="18"/>
  <c r="BW55" i="18" s="1"/>
  <c r="L60" i="12"/>
  <c r="BX60" i="12" s="1"/>
  <c r="L60" i="14"/>
  <c r="BX60" i="14" s="1"/>
  <c r="L112" i="14"/>
  <c r="BX112" i="14" s="1"/>
  <c r="DC35" i="18"/>
  <c r="FO35" i="18" s="1"/>
  <c r="CY99" i="19"/>
  <c r="FK99" i="19" s="1"/>
  <c r="CW107" i="19"/>
  <c r="FI107" i="19" s="1"/>
  <c r="L56" i="12"/>
  <c r="BX56" i="12" s="1"/>
  <c r="DG69" i="18"/>
  <c r="FS69" i="18" s="1"/>
  <c r="CV98" i="19"/>
  <c r="FH98" i="19" s="1"/>
  <c r="CV107" i="19"/>
  <c r="FH107" i="19" s="1"/>
  <c r="H69" i="19"/>
  <c r="DF56" i="18"/>
  <c r="FR56" i="18" s="1"/>
  <c r="CZ105" i="19"/>
  <c r="FL105" i="19" s="1"/>
  <c r="CY83" i="19"/>
  <c r="FK83" i="19" s="1"/>
  <c r="M55" i="12"/>
  <c r="K57" i="14"/>
  <c r="BW57" i="14" s="1"/>
  <c r="K57" i="12"/>
  <c r="BW57" i="12" s="1"/>
  <c r="CX98" i="19"/>
  <c r="FJ98" i="19" s="1"/>
  <c r="CW35" i="19"/>
  <c r="FI35" i="19" s="1"/>
  <c r="F37" i="19"/>
  <c r="BR37" i="19" s="1"/>
  <c r="DG63" i="18"/>
  <c r="FS63" i="18" s="1"/>
  <c r="CZ83" i="19"/>
  <c r="FL83" i="19" s="1"/>
  <c r="P125" i="12"/>
  <c r="CB125" i="12" s="1"/>
  <c r="CY69" i="19"/>
  <c r="FK69" i="19" s="1"/>
  <c r="CY98" i="19"/>
  <c r="FK98" i="19" s="1"/>
  <c r="M55" i="14"/>
  <c r="CV72" i="19"/>
  <c r="FH72" i="19" s="1"/>
  <c r="CW83" i="19"/>
  <c r="FI83" i="19" s="1"/>
  <c r="K58" i="14"/>
  <c r="BW58" i="14" s="1"/>
  <c r="L112" i="12"/>
  <c r="BX112" i="12" s="1"/>
  <c r="CY107" i="19"/>
  <c r="FK107" i="19" s="1"/>
  <c r="CY108" i="19"/>
  <c r="FK108" i="19" s="1"/>
  <c r="L35" i="18"/>
  <c r="BX35" i="18" s="1"/>
  <c r="CW98" i="19"/>
  <c r="FI98" i="19" s="1"/>
  <c r="E82" i="19"/>
  <c r="BQ82" i="19" s="1"/>
  <c r="E24" i="19"/>
  <c r="BQ24" i="19" s="1"/>
  <c r="E26" i="19"/>
  <c r="BQ26" i="19" s="1"/>
  <c r="DD33" i="18"/>
  <c r="FP33" i="18" s="1"/>
  <c r="DC55" i="18"/>
  <c r="FO55" i="18" s="1"/>
  <c r="F36" i="19"/>
  <c r="BR36" i="19" s="1"/>
  <c r="H95" i="19"/>
  <c r="BT95" i="19" s="1"/>
  <c r="H44" i="19"/>
  <c r="BT44" i="19" s="1"/>
  <c r="H43" i="19"/>
  <c r="BT43" i="19" s="1"/>
  <c r="H42" i="19"/>
  <c r="BT42" i="19" s="1"/>
  <c r="CY42" i="19"/>
  <c r="FK42" i="19" s="1"/>
  <c r="CY95" i="19"/>
  <c r="FK95" i="19" s="1"/>
  <c r="CY43" i="19"/>
  <c r="FK43" i="19" s="1"/>
  <c r="CW36" i="19"/>
  <c r="FI36" i="19" s="1"/>
  <c r="CW37" i="19"/>
  <c r="FI37" i="19" s="1"/>
  <c r="F35" i="19"/>
  <c r="BR35" i="19" s="1"/>
  <c r="CY44" i="19"/>
  <c r="FK44" i="19" s="1"/>
  <c r="M33" i="18"/>
  <c r="BY33" i="18" s="1"/>
  <c r="E57" i="19"/>
  <c r="BQ57" i="19" s="1"/>
  <c r="F21" i="19"/>
  <c r="BR21" i="19" s="1"/>
  <c r="I41" i="19"/>
  <c r="BU41" i="19" s="1"/>
  <c r="J96" i="19"/>
  <c r="BV96" i="19" s="1"/>
  <c r="CW30" i="19"/>
  <c r="FI30" i="19" s="1"/>
  <c r="L57" i="14"/>
  <c r="BX57" i="14" s="1"/>
  <c r="I83" i="19"/>
  <c r="BU83" i="19" s="1"/>
  <c r="CW55" i="19"/>
  <c r="FI55" i="19" s="1"/>
  <c r="CW56" i="19"/>
  <c r="FI56" i="19" s="1"/>
  <c r="D105" i="19"/>
  <c r="BP105" i="19" s="1"/>
  <c r="D110" i="19"/>
  <c r="BP110" i="19" s="1"/>
  <c r="CY77" i="19"/>
  <c r="FK77" i="19" s="1"/>
  <c r="CY18" i="19"/>
  <c r="FK18" i="19" s="1"/>
  <c r="H18" i="19"/>
  <c r="BT18" i="19" s="1"/>
  <c r="CW77" i="19"/>
  <c r="FI77" i="19" s="1"/>
  <c r="H108" i="19"/>
  <c r="BT108" i="19" s="1"/>
  <c r="O56" i="18"/>
  <c r="CA56" i="18" s="1"/>
  <c r="M61" i="14"/>
  <c r="BY61" i="14" s="1"/>
  <c r="M60" i="14"/>
  <c r="BY60" i="14" s="1"/>
  <c r="M56" i="14"/>
  <c r="BY56" i="14" s="1"/>
  <c r="M112" i="14"/>
  <c r="BY112" i="14" s="1"/>
  <c r="P50" i="12"/>
  <c r="CB50" i="12" s="1"/>
  <c r="O52" i="12"/>
  <c r="CA52" i="12" s="1"/>
  <c r="O51" i="12"/>
  <c r="CA51" i="12" s="1"/>
  <c r="O54" i="12"/>
  <c r="CA54" i="12" s="1"/>
  <c r="H99" i="19"/>
  <c r="BT99" i="19" s="1"/>
  <c r="O30" i="18"/>
  <c r="CA30" i="18" s="1"/>
  <c r="N32" i="18"/>
  <c r="BZ32" i="18" s="1"/>
  <c r="N17" i="24" s="1"/>
  <c r="N31" i="18"/>
  <c r="BZ31" i="18" s="1"/>
  <c r="N16" i="24" s="1"/>
  <c r="DF30" i="18"/>
  <c r="FR30" i="18" s="1"/>
  <c r="N34" i="18"/>
  <c r="BZ34" i="18" s="1"/>
  <c r="N18" i="24" s="1"/>
  <c r="CV83" i="19"/>
  <c r="FH83" i="19" s="1"/>
  <c r="D84" i="19"/>
  <c r="BP84" i="19" s="1"/>
  <c r="L58" i="14"/>
  <c r="BX58" i="14" s="1"/>
  <c r="I105" i="19"/>
  <c r="BU105" i="19" s="1"/>
  <c r="L55" i="18"/>
  <c r="BX55" i="18" s="1"/>
  <c r="E67" i="19"/>
  <c r="BQ67" i="19" s="1"/>
  <c r="D86" i="19"/>
  <c r="BP86" i="19" s="1"/>
  <c r="D87" i="19"/>
  <c r="BP87" i="19" s="1"/>
  <c r="D85" i="19"/>
  <c r="BP85" i="19" s="1"/>
  <c r="CV86" i="19"/>
  <c r="FH86" i="19" s="1"/>
  <c r="CV87" i="19"/>
  <c r="FH87" i="19" s="1"/>
  <c r="CV85" i="19"/>
  <c r="FH85" i="19" s="1"/>
  <c r="J39" i="19"/>
  <c r="BV39" i="19" s="1"/>
  <c r="DB38" i="19"/>
  <c r="FN38" i="19" s="1"/>
  <c r="K38" i="19"/>
  <c r="BW38" i="19" s="1"/>
  <c r="J40" i="19"/>
  <c r="BV40" i="19" s="1"/>
  <c r="DA39" i="19"/>
  <c r="FM39" i="19" s="1"/>
  <c r="DA40" i="19"/>
  <c r="FM40" i="19" s="1"/>
  <c r="CY89" i="19"/>
  <c r="FK89" i="19" s="1"/>
  <c r="H107" i="19"/>
  <c r="BT107" i="19" s="1"/>
  <c r="CW32" i="19"/>
  <c r="FI32" i="19" s="1"/>
  <c r="H89" i="19"/>
  <c r="BT89" i="19" s="1"/>
  <c r="D97" i="19"/>
  <c r="BP97" i="19" s="1"/>
  <c r="DE32" i="18"/>
  <c r="FQ32" i="18" s="1"/>
  <c r="AS17" i="24" s="1"/>
  <c r="DE31" i="18"/>
  <c r="FQ31" i="18" s="1"/>
  <c r="AS16" i="24" s="1"/>
  <c r="DE34" i="18"/>
  <c r="FQ34" i="18" s="1"/>
  <c r="AS18" i="24" s="1"/>
  <c r="H77" i="19"/>
  <c r="BT77" i="19" s="1"/>
  <c r="N53" i="12"/>
  <c r="BZ53" i="12" s="1"/>
  <c r="G105" i="19"/>
  <c r="BS105" i="19" s="1"/>
  <c r="P63" i="18"/>
  <c r="CB63" i="18" s="1"/>
  <c r="P69" i="18"/>
  <c r="CB69" i="18" s="1"/>
  <c r="F56" i="19"/>
  <c r="BR56" i="19" s="1"/>
  <c r="F55" i="19"/>
  <c r="BR55" i="19" s="1"/>
  <c r="G28" i="19"/>
  <c r="BS28" i="19" s="1"/>
  <c r="CY27" i="19"/>
  <c r="FK27" i="19" s="1"/>
  <c r="H27" i="19"/>
  <c r="BT27" i="19" s="1"/>
  <c r="G29" i="19"/>
  <c r="BS29" i="19" s="1"/>
  <c r="G32" i="19"/>
  <c r="BS32" i="19" s="1"/>
  <c r="G31" i="19"/>
  <c r="BS31" i="19" s="1"/>
  <c r="G54" i="19"/>
  <c r="BS54" i="19" s="1"/>
  <c r="D106" i="19"/>
  <c r="BP106" i="19" s="1"/>
  <c r="E84" i="19"/>
  <c r="BQ84" i="19" s="1"/>
  <c r="N53" i="14"/>
  <c r="BZ53" i="14" s="1"/>
  <c r="H98" i="19"/>
  <c r="BT98" i="19" s="1"/>
  <c r="J16" i="19"/>
  <c r="BV16" i="19" s="1"/>
  <c r="I17" i="19"/>
  <c r="BU17" i="19" s="1"/>
  <c r="DA16" i="19"/>
  <c r="FM16" i="19" s="1"/>
  <c r="BU4" i="23"/>
  <c r="F105" i="19"/>
  <c r="BR105" i="19" s="1"/>
  <c r="CV73" i="19"/>
  <c r="FH73" i="19" s="1"/>
  <c r="CX28" i="19"/>
  <c r="FJ28" i="19" s="1"/>
  <c r="CX29" i="19"/>
  <c r="FJ29" i="19" s="1"/>
  <c r="CX31" i="19"/>
  <c r="FJ31" i="19" s="1"/>
  <c r="CX32" i="19"/>
  <c r="FJ32" i="19" s="1"/>
  <c r="CX54" i="19"/>
  <c r="FJ54" i="19" s="1"/>
  <c r="L58" i="12"/>
  <c r="BX58" i="12" s="1"/>
  <c r="D76" i="19"/>
  <c r="BP76" i="19" s="1"/>
  <c r="CW23" i="19"/>
  <c r="FI23" i="19" s="1"/>
  <c r="G20" i="19"/>
  <c r="BS20" i="19" s="1"/>
  <c r="G19" i="19"/>
  <c r="BS19" i="19" s="1"/>
  <c r="CV77" i="19"/>
  <c r="FH77" i="19" s="1"/>
  <c r="CZ17" i="19"/>
  <c r="FL17" i="19" s="1"/>
  <c r="E105" i="19"/>
  <c r="BQ105" i="19" s="1"/>
  <c r="CV71" i="19"/>
  <c r="FH71" i="19" s="1"/>
  <c r="F33" i="19"/>
  <c r="BR33" i="19" s="1"/>
  <c r="F30" i="19"/>
  <c r="BR30" i="19" s="1"/>
  <c r="L57" i="12"/>
  <c r="BX57" i="12" s="1"/>
  <c r="D90" i="19"/>
  <c r="BP90" i="19" s="1"/>
  <c r="O54" i="14"/>
  <c r="CA54" i="14" s="1"/>
  <c r="P50" i="14"/>
  <c r="CB50" i="14" s="1"/>
  <c r="O52" i="14"/>
  <c r="CA52" i="14" s="1"/>
  <c r="O51" i="14"/>
  <c r="CA51" i="14" s="1"/>
  <c r="N71" i="24" l="1"/>
  <c r="N115" i="24"/>
  <c r="N88" i="24"/>
  <c r="N45" i="24"/>
  <c r="AS116" i="24"/>
  <c r="AS89" i="24"/>
  <c r="AS72" i="24"/>
  <c r="AS46" i="24"/>
  <c r="CZ43" i="19"/>
  <c r="FL43" i="19" s="1"/>
  <c r="CZ41" i="19"/>
  <c r="FL41" i="19" s="1"/>
  <c r="AS114" i="24"/>
  <c r="AS87" i="24"/>
  <c r="AS70" i="24"/>
  <c r="AS44" i="24"/>
  <c r="AS88" i="24"/>
  <c r="AS45" i="24"/>
  <c r="AS115" i="24"/>
  <c r="AS71" i="24"/>
  <c r="BY55" i="14"/>
  <c r="BY218" i="14" s="1"/>
  <c r="M218" i="14"/>
  <c r="L218" i="14"/>
  <c r="BX55" i="14"/>
  <c r="BX218" i="14" s="1"/>
  <c r="BT39" i="23"/>
  <c r="BT62" i="23" s="1"/>
  <c r="BT85" i="23" s="1"/>
  <c r="BT108" i="23" s="1"/>
  <c r="BT131" i="23" s="1"/>
  <c r="BT154" i="23" s="1"/>
  <c r="BT177" i="23" s="1"/>
  <c r="BT37" i="23"/>
  <c r="BT60" i="23" s="1"/>
  <c r="BT83" i="23" s="1"/>
  <c r="BT106" i="23" s="1"/>
  <c r="BT129" i="23" s="1"/>
  <c r="BT152" i="23" s="1"/>
  <c r="BT175" i="23" s="1"/>
  <c r="BT69" i="19"/>
  <c r="N72" i="24"/>
  <c r="N116" i="24"/>
  <c r="N89" i="24"/>
  <c r="N46" i="24"/>
  <c r="E68" i="19"/>
  <c r="BQ68" i="19" s="1"/>
  <c r="E33" i="19"/>
  <c r="BQ33" i="19" s="1"/>
  <c r="DA96" i="19"/>
  <c r="FM96" i="19" s="1"/>
  <c r="I96" i="19"/>
  <c r="BU96" i="19" s="1"/>
  <c r="BX55" i="12"/>
  <c r="BX218" i="12" s="1"/>
  <c r="L218" i="12"/>
  <c r="DA4" i="23"/>
  <c r="DA6" i="23" s="1"/>
  <c r="BU6" i="23"/>
  <c r="N44" i="24"/>
  <c r="N114" i="24"/>
  <c r="N87" i="24"/>
  <c r="N70" i="24"/>
  <c r="CX21" i="19"/>
  <c r="FJ21" i="19" s="1"/>
  <c r="CX19" i="19"/>
  <c r="FJ19" i="19" s="1"/>
  <c r="M218" i="12"/>
  <c r="BY55" i="12"/>
  <c r="BY218" i="12" s="1"/>
  <c r="E34" i="19"/>
  <c r="BQ34" i="19" s="1"/>
  <c r="CZ44" i="19"/>
  <c r="FL44" i="19" s="1"/>
  <c r="CZ42" i="19"/>
  <c r="FL42" i="19" s="1"/>
  <c r="CZ95" i="19"/>
  <c r="FL95" i="19" s="1"/>
  <c r="CZ98" i="19"/>
  <c r="FL98" i="19" s="1"/>
  <c r="N55" i="14"/>
  <c r="CX23" i="19"/>
  <c r="FJ23" i="19" s="1"/>
  <c r="DD35" i="18"/>
  <c r="FP35" i="18" s="1"/>
  <c r="P137" i="14"/>
  <c r="CB137" i="14" s="1"/>
  <c r="P137" i="12"/>
  <c r="CB137" i="12" s="1"/>
  <c r="CZ108" i="19"/>
  <c r="FL108" i="19" s="1"/>
  <c r="J105" i="19"/>
  <c r="BV105" i="19" s="1"/>
  <c r="CX105" i="19"/>
  <c r="FJ105" i="19" s="1"/>
  <c r="CW105" i="19"/>
  <c r="FI105" i="19" s="1"/>
  <c r="I69" i="19"/>
  <c r="DH63" i="18"/>
  <c r="FT63" i="18" s="1"/>
  <c r="DA105" i="19"/>
  <c r="FM105" i="19" s="1"/>
  <c r="Q125" i="12"/>
  <c r="CC125" i="12" s="1"/>
  <c r="K59" i="14"/>
  <c r="BW59" i="14" s="1"/>
  <c r="DH69" i="18"/>
  <c r="FT69" i="18" s="1"/>
  <c r="CZ99" i="19"/>
  <c r="FL99" i="19" s="1"/>
  <c r="CZ69" i="19"/>
  <c r="FL69" i="19" s="1"/>
  <c r="CV84" i="19"/>
  <c r="FH84" i="19" s="1"/>
  <c r="DA83" i="19"/>
  <c r="FM83" i="19" s="1"/>
  <c r="DB96" i="19"/>
  <c r="FN96" i="19" s="1"/>
  <c r="M35" i="18"/>
  <c r="BY35" i="18" s="1"/>
  <c r="CY105" i="19"/>
  <c r="FK105" i="19" s="1"/>
  <c r="CW33" i="19"/>
  <c r="FI33" i="19" s="1"/>
  <c r="I44" i="19"/>
  <c r="BU44" i="19" s="1"/>
  <c r="P125" i="14"/>
  <c r="CB125" i="14" s="1"/>
  <c r="M112" i="12"/>
  <c r="BY112" i="12" s="1"/>
  <c r="M56" i="12"/>
  <c r="BY56" i="12" s="1"/>
  <c r="M61" i="12"/>
  <c r="BY61" i="12" s="1"/>
  <c r="M60" i="12"/>
  <c r="BY60" i="12" s="1"/>
  <c r="CX37" i="19"/>
  <c r="FJ37" i="19" s="1"/>
  <c r="P113" i="12"/>
  <c r="CB113" i="12" s="1"/>
  <c r="P113" i="14"/>
  <c r="CB113" i="14" s="1"/>
  <c r="K59" i="12"/>
  <c r="BW59" i="12" s="1"/>
  <c r="N55" i="12"/>
  <c r="D93" i="19"/>
  <c r="BP93" i="19" s="1"/>
  <c r="CV106" i="19"/>
  <c r="FH106" i="19" s="1"/>
  <c r="CZ107" i="19"/>
  <c r="FL107" i="19" s="1"/>
  <c r="DG56" i="18"/>
  <c r="FS56" i="18" s="1"/>
  <c r="E86" i="19"/>
  <c r="BQ86" i="19" s="1"/>
  <c r="DD55" i="18"/>
  <c r="FP55" i="18" s="1"/>
  <c r="D111" i="19"/>
  <c r="BP111" i="19" s="1"/>
  <c r="I95" i="19"/>
  <c r="BU95" i="19" s="1"/>
  <c r="E70" i="19"/>
  <c r="BQ70" i="19" s="1"/>
  <c r="I42" i="19"/>
  <c r="BU42" i="19" s="1"/>
  <c r="F68" i="19"/>
  <c r="BR68" i="19" s="1"/>
  <c r="E87" i="19"/>
  <c r="BQ87" i="19" s="1"/>
  <c r="E85" i="19"/>
  <c r="BQ85" i="19" s="1"/>
  <c r="E104" i="19"/>
  <c r="BQ104" i="19" s="1"/>
  <c r="D112" i="19"/>
  <c r="BP112" i="19" s="1"/>
  <c r="I43" i="19"/>
  <c r="BU43" i="19" s="1"/>
  <c r="CX25" i="19"/>
  <c r="FJ25" i="19" s="1"/>
  <c r="CX35" i="19"/>
  <c r="FJ35" i="19" s="1"/>
  <c r="F25" i="19"/>
  <c r="BR25" i="19" s="1"/>
  <c r="DA41" i="19"/>
  <c r="FM41" i="19" s="1"/>
  <c r="CX82" i="19"/>
  <c r="FJ82" i="19" s="1"/>
  <c r="F82" i="19"/>
  <c r="BR82" i="19" s="1"/>
  <c r="CX26" i="19"/>
  <c r="FJ26" i="19" s="1"/>
  <c r="D102" i="19"/>
  <c r="BP102" i="19" s="1"/>
  <c r="CW57" i="19"/>
  <c r="FI57" i="19" s="1"/>
  <c r="CZ18" i="19"/>
  <c r="FL18" i="19" s="1"/>
  <c r="G33" i="19"/>
  <c r="BS33" i="19" s="1"/>
  <c r="CX36" i="19"/>
  <c r="FJ36" i="19" s="1"/>
  <c r="G30" i="19"/>
  <c r="BS30" i="19" s="1"/>
  <c r="CV111" i="19"/>
  <c r="FH111" i="19" s="1"/>
  <c r="CW67" i="19"/>
  <c r="FI67" i="19" s="1"/>
  <c r="CX30" i="19"/>
  <c r="FJ30" i="19" s="1"/>
  <c r="CW34" i="19"/>
  <c r="FI34" i="19" s="1"/>
  <c r="CV94" i="19"/>
  <c r="FH94" i="19" s="1"/>
  <c r="D94" i="19"/>
  <c r="BP94" i="19" s="1"/>
  <c r="CV93" i="19"/>
  <c r="FH93" i="19" s="1"/>
  <c r="L59" i="12"/>
  <c r="BX59" i="12" s="1"/>
  <c r="CV97" i="19"/>
  <c r="FH97" i="19" s="1"/>
  <c r="D100" i="19"/>
  <c r="BP100" i="19" s="1"/>
  <c r="L38" i="19"/>
  <c r="BX38" i="19" s="1"/>
  <c r="K40" i="19"/>
  <c r="BW40" i="19" s="1"/>
  <c r="K39" i="19"/>
  <c r="BW39" i="19" s="1"/>
  <c r="DC38" i="19"/>
  <c r="FO38" i="19" s="1"/>
  <c r="DF32" i="18"/>
  <c r="FR32" i="18" s="1"/>
  <c r="AT17" i="24" s="1"/>
  <c r="DF31" i="18"/>
  <c r="FR31" i="18" s="1"/>
  <c r="AT16" i="24" s="1"/>
  <c r="DF34" i="18"/>
  <c r="FR34" i="18" s="1"/>
  <c r="AT18" i="24" s="1"/>
  <c r="CV101" i="19"/>
  <c r="FH101" i="19" s="1"/>
  <c r="CX33" i="19"/>
  <c r="FJ33" i="19" s="1"/>
  <c r="DA17" i="19"/>
  <c r="FM17" i="19" s="1"/>
  <c r="I89" i="19"/>
  <c r="BU89" i="19" s="1"/>
  <c r="G35" i="19"/>
  <c r="BS35" i="19" s="1"/>
  <c r="N60" i="12"/>
  <c r="BZ60" i="12" s="1"/>
  <c r="N56" i="12"/>
  <c r="BZ56" i="12" s="1"/>
  <c r="N61" i="12"/>
  <c r="BZ61" i="12" s="1"/>
  <c r="N112" i="12"/>
  <c r="BZ112" i="12" s="1"/>
  <c r="DB39" i="19"/>
  <c r="FN39" i="19" s="1"/>
  <c r="DB40" i="19"/>
  <c r="FN40" i="19" s="1"/>
  <c r="E75" i="19"/>
  <c r="BQ75" i="19" s="1"/>
  <c r="M58" i="14"/>
  <c r="BY58" i="14" s="1"/>
  <c r="Q113" i="14"/>
  <c r="CC113" i="14" s="1"/>
  <c r="Q113" i="12"/>
  <c r="CC113" i="12" s="1"/>
  <c r="CY20" i="19"/>
  <c r="FK20" i="19" s="1"/>
  <c r="CY19" i="19"/>
  <c r="FK19" i="19" s="1"/>
  <c r="CV105" i="19"/>
  <c r="FH105" i="19" s="1"/>
  <c r="D109" i="19"/>
  <c r="BP109" i="19" s="1"/>
  <c r="O53" i="14"/>
  <c r="CA53" i="14" s="1"/>
  <c r="CV90" i="19"/>
  <c r="FH90" i="19" s="1"/>
  <c r="D91" i="19"/>
  <c r="BP91" i="19" s="1"/>
  <c r="D113" i="19"/>
  <c r="BP113" i="19" s="1"/>
  <c r="I99" i="19"/>
  <c r="BU99" i="19" s="1"/>
  <c r="CZ77" i="19"/>
  <c r="FL77" i="19" s="1"/>
  <c r="N33" i="18"/>
  <c r="BZ33" i="18" s="1"/>
  <c r="M57" i="14"/>
  <c r="BY57" i="14" s="1"/>
  <c r="I107" i="19"/>
  <c r="BU107" i="19" s="1"/>
  <c r="I18" i="19"/>
  <c r="BU18" i="19" s="1"/>
  <c r="G56" i="19"/>
  <c r="BS56" i="19" s="1"/>
  <c r="G55" i="19"/>
  <c r="BS55" i="19" s="1"/>
  <c r="I27" i="19"/>
  <c r="BU27" i="19" s="1"/>
  <c r="H28" i="19"/>
  <c r="BT28" i="19" s="1"/>
  <c r="CZ27" i="19"/>
  <c r="FL27" i="19" s="1"/>
  <c r="H29" i="19"/>
  <c r="BT29" i="19" s="1"/>
  <c r="H32" i="19"/>
  <c r="BT32" i="19" s="1"/>
  <c r="H31" i="19"/>
  <c r="BT31" i="19" s="1"/>
  <c r="H54" i="19"/>
  <c r="BT54" i="19" s="1"/>
  <c r="Q69" i="18"/>
  <c r="CC69" i="18" s="1"/>
  <c r="Q63" i="18"/>
  <c r="CC63" i="18" s="1"/>
  <c r="CV102" i="19"/>
  <c r="FH102" i="19" s="1"/>
  <c r="O53" i="12"/>
  <c r="CA53" i="12" s="1"/>
  <c r="F67" i="19"/>
  <c r="BR67" i="19" s="1"/>
  <c r="I77" i="19"/>
  <c r="BU77" i="19" s="1"/>
  <c r="P51" i="14"/>
  <c r="CB51" i="14" s="1"/>
  <c r="P54" i="14"/>
  <c r="CB54" i="14" s="1"/>
  <c r="Q50" i="14"/>
  <c r="CC50" i="14" s="1"/>
  <c r="P52" i="14"/>
  <c r="CB52" i="14" s="1"/>
  <c r="BV4" i="23"/>
  <c r="CV76" i="19"/>
  <c r="FH76" i="19" s="1"/>
  <c r="D78" i="19"/>
  <c r="BP78" i="19" s="1"/>
  <c r="CX55" i="19"/>
  <c r="FJ55" i="19" s="1"/>
  <c r="CX56" i="19"/>
  <c r="FJ56" i="19" s="1"/>
  <c r="K16" i="19"/>
  <c r="BW16" i="19" s="1"/>
  <c r="J17" i="19"/>
  <c r="BV17" i="19" s="1"/>
  <c r="DB16" i="19"/>
  <c r="FN16" i="19" s="1"/>
  <c r="G36" i="19"/>
  <c r="BS36" i="19" s="1"/>
  <c r="CY28" i="19"/>
  <c r="FK28" i="19" s="1"/>
  <c r="CY32" i="19"/>
  <c r="FK32" i="19" s="1"/>
  <c r="CY29" i="19"/>
  <c r="FK29" i="19" s="1"/>
  <c r="CY31" i="19"/>
  <c r="FK31" i="19" s="1"/>
  <c r="CY54" i="19"/>
  <c r="FK54" i="19" s="1"/>
  <c r="O34" i="18"/>
  <c r="CA34" i="18" s="1"/>
  <c r="O18" i="24" s="1"/>
  <c r="P30" i="18"/>
  <c r="CB30" i="18" s="1"/>
  <c r="O32" i="18"/>
  <c r="CA32" i="18" s="1"/>
  <c r="O17" i="24" s="1"/>
  <c r="O31" i="18"/>
  <c r="CA31" i="18" s="1"/>
  <c r="O16" i="24" s="1"/>
  <c r="DG30" i="18"/>
  <c r="FS30" i="18" s="1"/>
  <c r="D101" i="19"/>
  <c r="BP101" i="19" s="1"/>
  <c r="I98" i="19"/>
  <c r="BU98" i="19" s="1"/>
  <c r="L59" i="14"/>
  <c r="BX59" i="14" s="1"/>
  <c r="G21" i="19"/>
  <c r="BS21" i="19" s="1"/>
  <c r="D81" i="19"/>
  <c r="BP81" i="19" s="1"/>
  <c r="D79" i="19"/>
  <c r="BP79" i="19" s="1"/>
  <c r="CV79" i="19"/>
  <c r="FH79" i="19" s="1"/>
  <c r="CV81" i="19"/>
  <c r="FH81" i="19" s="1"/>
  <c r="N61" i="14"/>
  <c r="BZ61" i="14" s="1"/>
  <c r="N60" i="14"/>
  <c r="BZ60" i="14" s="1"/>
  <c r="N56" i="14"/>
  <c r="BZ56" i="14" s="1"/>
  <c r="N112" i="14"/>
  <c r="BZ112" i="14" s="1"/>
  <c r="CV103" i="19"/>
  <c r="FH103" i="19" s="1"/>
  <c r="P54" i="12"/>
  <c r="CB54" i="12" s="1"/>
  <c r="Q50" i="12"/>
  <c r="CC50" i="12" s="1"/>
  <c r="P52" i="12"/>
  <c r="CB52" i="12" s="1"/>
  <c r="P51" i="12"/>
  <c r="CB51" i="12" s="1"/>
  <c r="CV110" i="19"/>
  <c r="FH110" i="19" s="1"/>
  <c r="G37" i="19"/>
  <c r="BS37" i="19" s="1"/>
  <c r="P56" i="18"/>
  <c r="CB56" i="18" s="1"/>
  <c r="DE33" i="18"/>
  <c r="FQ33" i="18" s="1"/>
  <c r="D103" i="19"/>
  <c r="BP103" i="19" s="1"/>
  <c r="CV112" i="19"/>
  <c r="FH112" i="19" s="1"/>
  <c r="CW24" i="19"/>
  <c r="FI24" i="19" s="1"/>
  <c r="CW26" i="19"/>
  <c r="FI26" i="19" s="1"/>
  <c r="CW25" i="19"/>
  <c r="FI25" i="19" s="1"/>
  <c r="CW82" i="19"/>
  <c r="FI82" i="19" s="1"/>
  <c r="I108" i="19"/>
  <c r="BU108" i="19" s="1"/>
  <c r="CZ89" i="19"/>
  <c r="FL89" i="19" s="1"/>
  <c r="H20" i="19"/>
  <c r="BT20" i="19" s="1"/>
  <c r="H19" i="19"/>
  <c r="BT19" i="19" s="1"/>
  <c r="DB4" i="23" l="1"/>
  <c r="DB6" i="23" s="1"/>
  <c r="BV6" i="23"/>
  <c r="AT115" i="24"/>
  <c r="AT88" i="24"/>
  <c r="AT45" i="24"/>
  <c r="AT71" i="24"/>
  <c r="F23" i="19"/>
  <c r="BR23" i="19" s="1"/>
  <c r="N218" i="14"/>
  <c r="BZ55" i="14"/>
  <c r="BZ218" i="14" s="1"/>
  <c r="BU39" i="23"/>
  <c r="BU62" i="23" s="1"/>
  <c r="BU85" i="23" s="1"/>
  <c r="BU108" i="23" s="1"/>
  <c r="BU131" i="23" s="1"/>
  <c r="BU154" i="23" s="1"/>
  <c r="BU177" i="23" s="1"/>
  <c r="BU37" i="23"/>
  <c r="BU60" i="23" s="1"/>
  <c r="BU83" i="23" s="1"/>
  <c r="BU106" i="23" s="1"/>
  <c r="BU129" i="23" s="1"/>
  <c r="BU152" i="23" s="1"/>
  <c r="BU175" i="23" s="1"/>
  <c r="CV80" i="19"/>
  <c r="FH80" i="19" s="1"/>
  <c r="CV117" i="19"/>
  <c r="FH117" i="19" s="1"/>
  <c r="E72" i="19"/>
  <c r="BQ72" i="19" s="1"/>
  <c r="E59" i="19"/>
  <c r="BQ59" i="19" s="1"/>
  <c r="BU69" i="19"/>
  <c r="O114" i="24"/>
  <c r="O87" i="24"/>
  <c r="O70" i="24"/>
  <c r="O44" i="24"/>
  <c r="D80" i="19"/>
  <c r="BP80" i="19" s="1"/>
  <c r="O45" i="24"/>
  <c r="O115" i="24"/>
  <c r="O88" i="24"/>
  <c r="O71" i="24"/>
  <c r="F34" i="19"/>
  <c r="BR34" i="19" s="1"/>
  <c r="E73" i="19"/>
  <c r="BQ73" i="19" s="1"/>
  <c r="E60" i="19"/>
  <c r="BQ60" i="19" s="1"/>
  <c r="F60" i="19"/>
  <c r="BR60" i="19" s="1"/>
  <c r="F57" i="19"/>
  <c r="BR57" i="19" s="1"/>
  <c r="E71" i="19"/>
  <c r="BQ71" i="19" s="1"/>
  <c r="E58" i="19"/>
  <c r="BQ58" i="19" s="1"/>
  <c r="O46" i="24"/>
  <c r="O89" i="24"/>
  <c r="O72" i="24"/>
  <c r="O116" i="24"/>
  <c r="AT116" i="24"/>
  <c r="AT89" i="24"/>
  <c r="AT72" i="24"/>
  <c r="AT46" i="24"/>
  <c r="AT114" i="24"/>
  <c r="AT87" i="24"/>
  <c r="AT70" i="24"/>
  <c r="AT44" i="24"/>
  <c r="J41" i="19"/>
  <c r="BV41" i="19" s="1"/>
  <c r="N218" i="12"/>
  <c r="BZ55" i="12"/>
  <c r="BZ218" i="12" s="1"/>
  <c r="F104" i="19"/>
  <c r="BR104" i="19" s="1"/>
  <c r="Q125" i="14"/>
  <c r="CC125" i="14" s="1"/>
  <c r="Q137" i="12"/>
  <c r="CC137" i="12" s="1"/>
  <c r="Q137" i="14"/>
  <c r="CC137" i="14" s="1"/>
  <c r="DH56" i="18"/>
  <c r="FT56" i="18" s="1"/>
  <c r="DA98" i="19"/>
  <c r="FM98" i="19" s="1"/>
  <c r="CV109" i="19"/>
  <c r="FH109" i="19" s="1"/>
  <c r="DA69" i="19"/>
  <c r="FM69" i="19" s="1"/>
  <c r="CW59" i="19"/>
  <c r="FI59" i="19" s="1"/>
  <c r="M58" i="12"/>
  <c r="BY58" i="12" s="1"/>
  <c r="DA107" i="19"/>
  <c r="FM107" i="19" s="1"/>
  <c r="DA99" i="19"/>
  <c r="FM99" i="19" s="1"/>
  <c r="CV91" i="19"/>
  <c r="FH91" i="19" s="1"/>
  <c r="CV100" i="19"/>
  <c r="FH100" i="19" s="1"/>
  <c r="CX86" i="19"/>
  <c r="FJ86" i="19" s="1"/>
  <c r="M57" i="12"/>
  <c r="BY57" i="12" s="1"/>
  <c r="O55" i="12"/>
  <c r="J42" i="19"/>
  <c r="BV42" i="19" s="1"/>
  <c r="R125" i="12"/>
  <c r="CD125" i="12" s="1"/>
  <c r="CX24" i="19"/>
  <c r="FJ24" i="19" s="1"/>
  <c r="H36" i="19"/>
  <c r="BT36" i="19" s="1"/>
  <c r="CW84" i="19"/>
  <c r="FI84" i="19" s="1"/>
  <c r="CX87" i="19"/>
  <c r="FJ87" i="19" s="1"/>
  <c r="DA95" i="19"/>
  <c r="FM95" i="19" s="1"/>
  <c r="F26" i="19"/>
  <c r="BR26" i="19" s="1"/>
  <c r="M55" i="18"/>
  <c r="BY55" i="18" s="1"/>
  <c r="J69" i="19"/>
  <c r="F75" i="19"/>
  <c r="BR75" i="19" s="1"/>
  <c r="F84" i="19"/>
  <c r="BR84" i="19" s="1"/>
  <c r="DA108" i="19"/>
  <c r="FM108" i="19" s="1"/>
  <c r="DI63" i="18"/>
  <c r="FU63" i="18" s="1"/>
  <c r="J43" i="19"/>
  <c r="BV43" i="19" s="1"/>
  <c r="F58" i="19"/>
  <c r="BR58" i="19" s="1"/>
  <c r="DB105" i="19"/>
  <c r="FN105" i="19" s="1"/>
  <c r="F86" i="19"/>
  <c r="BR86" i="19" s="1"/>
  <c r="CY37" i="19"/>
  <c r="FK37" i="19" s="1"/>
  <c r="DI69" i="18"/>
  <c r="FU69" i="18" s="1"/>
  <c r="CZ19" i="19"/>
  <c r="FL19" i="19" s="1"/>
  <c r="CX84" i="19"/>
  <c r="FJ84" i="19" s="1"/>
  <c r="G68" i="19"/>
  <c r="BS68" i="19" s="1"/>
  <c r="P53" i="14"/>
  <c r="CB53" i="14" s="1"/>
  <c r="CW60" i="19"/>
  <c r="FI60" i="19" s="1"/>
  <c r="J95" i="19"/>
  <c r="BV95" i="19" s="1"/>
  <c r="F70" i="19"/>
  <c r="BR70" i="19" s="1"/>
  <c r="J44" i="19"/>
  <c r="BV44" i="19" s="1"/>
  <c r="CZ20" i="19"/>
  <c r="FL20" i="19" s="1"/>
  <c r="CW104" i="19"/>
  <c r="FI104" i="19" s="1"/>
  <c r="DA44" i="19"/>
  <c r="FM44" i="19" s="1"/>
  <c r="DB41" i="19"/>
  <c r="FN41" i="19" s="1"/>
  <c r="DA43" i="19"/>
  <c r="FM43" i="19" s="1"/>
  <c r="CY35" i="19"/>
  <c r="FK35" i="19" s="1"/>
  <c r="CV113" i="19"/>
  <c r="FH113" i="19" s="1"/>
  <c r="DA42" i="19"/>
  <c r="FM42" i="19" s="1"/>
  <c r="CY36" i="19"/>
  <c r="FK36" i="19" s="1"/>
  <c r="J18" i="19"/>
  <c r="BV18" i="19" s="1"/>
  <c r="G57" i="19"/>
  <c r="BS57" i="19" s="1"/>
  <c r="CX34" i="19"/>
  <c r="FJ34" i="19" s="1"/>
  <c r="CY30" i="19"/>
  <c r="FK30" i="19" s="1"/>
  <c r="H33" i="19"/>
  <c r="BT33" i="19" s="1"/>
  <c r="D116" i="19"/>
  <c r="BP116" i="19" s="1"/>
  <c r="CY33" i="19"/>
  <c r="FK33" i="19" s="1"/>
  <c r="DA18" i="19"/>
  <c r="FM18" i="19" s="1"/>
  <c r="H30" i="19"/>
  <c r="BT30" i="19" s="1"/>
  <c r="H21" i="19"/>
  <c r="BT21" i="19" s="1"/>
  <c r="CX67" i="19"/>
  <c r="FJ67" i="19" s="1"/>
  <c r="CW85" i="19"/>
  <c r="FI85" i="19" s="1"/>
  <c r="CV116" i="19"/>
  <c r="FH116" i="19" s="1"/>
  <c r="DB17" i="19"/>
  <c r="FN17" i="19" s="1"/>
  <c r="H35" i="19"/>
  <c r="BT35" i="19" s="1"/>
  <c r="J107" i="19"/>
  <c r="BV107" i="19" s="1"/>
  <c r="J89" i="19"/>
  <c r="BV89" i="19" s="1"/>
  <c r="DH30" i="18"/>
  <c r="FT30" i="18" s="1"/>
  <c r="P34" i="18"/>
  <c r="CB34" i="18" s="1"/>
  <c r="P18" i="24" s="1"/>
  <c r="Q30" i="18"/>
  <c r="CC30" i="18" s="1"/>
  <c r="P32" i="18"/>
  <c r="CB32" i="18" s="1"/>
  <c r="P17" i="24" s="1"/>
  <c r="P31" i="18"/>
  <c r="CB31" i="18" s="1"/>
  <c r="P16" i="24" s="1"/>
  <c r="CX57" i="19"/>
  <c r="FJ57" i="19" s="1"/>
  <c r="DA77" i="19"/>
  <c r="FM77" i="19" s="1"/>
  <c r="M59" i="14"/>
  <c r="BY59" i="14" s="1"/>
  <c r="J77" i="19"/>
  <c r="BV77" i="19" s="1"/>
  <c r="N57" i="12"/>
  <c r="BZ57" i="12" s="1"/>
  <c r="J99" i="19"/>
  <c r="BV99" i="19" s="1"/>
  <c r="N58" i="14"/>
  <c r="BZ58" i="14" s="1"/>
  <c r="CY56" i="19"/>
  <c r="FK56" i="19" s="1"/>
  <c r="CY55" i="19"/>
  <c r="FK55" i="19" s="1"/>
  <c r="J98" i="19"/>
  <c r="BV98" i="19" s="1"/>
  <c r="CY21" i="19"/>
  <c r="FK21" i="19" s="1"/>
  <c r="DF33" i="18"/>
  <c r="FR33" i="18" s="1"/>
  <c r="M38" i="19"/>
  <c r="BY38" i="19" s="1"/>
  <c r="L40" i="19"/>
  <c r="BX40" i="19" s="1"/>
  <c r="L39" i="19"/>
  <c r="BX39" i="19" s="1"/>
  <c r="DD38" i="19"/>
  <c r="FP38" i="19" s="1"/>
  <c r="N57" i="14"/>
  <c r="BZ57" i="14" s="1"/>
  <c r="D118" i="19"/>
  <c r="BP118" i="19" s="1"/>
  <c r="DC16" i="19"/>
  <c r="FO16" i="19" s="1"/>
  <c r="L16" i="19"/>
  <c r="BX16" i="19" s="1"/>
  <c r="K17" i="19"/>
  <c r="BW17" i="19" s="1"/>
  <c r="H56" i="19"/>
  <c r="BT56" i="19" s="1"/>
  <c r="H55" i="19"/>
  <c r="BT55" i="19" s="1"/>
  <c r="CZ28" i="19"/>
  <c r="FL28" i="19" s="1"/>
  <c r="CZ32" i="19"/>
  <c r="FL32" i="19" s="1"/>
  <c r="CZ29" i="19"/>
  <c r="FL29" i="19" s="1"/>
  <c r="CZ31" i="19"/>
  <c r="FL31" i="19" s="1"/>
  <c r="CZ54" i="19"/>
  <c r="FL54" i="19" s="1"/>
  <c r="BW4" i="23"/>
  <c r="Q54" i="12"/>
  <c r="CC54" i="12" s="1"/>
  <c r="R50" i="12"/>
  <c r="CD50" i="12" s="1"/>
  <c r="Q52" i="12"/>
  <c r="CC52" i="12" s="1"/>
  <c r="Q51" i="12"/>
  <c r="CC51" i="12" s="1"/>
  <c r="Q51" i="14"/>
  <c r="CC51" i="14" s="1"/>
  <c r="Q54" i="14"/>
  <c r="CC54" i="14" s="1"/>
  <c r="R50" i="14"/>
  <c r="CD50" i="14" s="1"/>
  <c r="Q52" i="14"/>
  <c r="CC52" i="14" s="1"/>
  <c r="I19" i="19"/>
  <c r="BU19" i="19" s="1"/>
  <c r="I20" i="19"/>
  <c r="BU20" i="19" s="1"/>
  <c r="N58" i="12"/>
  <c r="BZ58" i="12" s="1"/>
  <c r="G67" i="19"/>
  <c r="BS67" i="19" s="1"/>
  <c r="G23" i="19"/>
  <c r="BS23" i="19" s="1"/>
  <c r="DG32" i="18"/>
  <c r="FS32" i="18" s="1"/>
  <c r="AU17" i="24" s="1"/>
  <c r="DG31" i="18"/>
  <c r="FS31" i="18" s="1"/>
  <c r="AU16" i="24" s="1"/>
  <c r="DG34" i="18"/>
  <c r="FS34" i="18" s="1"/>
  <c r="AU18" i="24" s="1"/>
  <c r="H37" i="19"/>
  <c r="BT37" i="19" s="1"/>
  <c r="J27" i="19"/>
  <c r="BV27" i="19" s="1"/>
  <c r="I29" i="19"/>
  <c r="BU29" i="19" s="1"/>
  <c r="I28" i="19"/>
  <c r="BU28" i="19" s="1"/>
  <c r="DA27" i="19"/>
  <c r="FM27" i="19" s="1"/>
  <c r="I31" i="19"/>
  <c r="BU31" i="19" s="1"/>
  <c r="I32" i="19"/>
  <c r="BU32" i="19" s="1"/>
  <c r="I54" i="19"/>
  <c r="BU54" i="19" s="1"/>
  <c r="CX75" i="19"/>
  <c r="FJ75" i="19" s="1"/>
  <c r="S125" i="12"/>
  <c r="CE125" i="12" s="1"/>
  <c r="J83" i="19"/>
  <c r="BV83" i="19" s="1"/>
  <c r="CW75" i="19"/>
  <c r="FI75" i="19" s="1"/>
  <c r="CW86" i="19"/>
  <c r="FI86" i="19" s="1"/>
  <c r="CW72" i="19"/>
  <c r="FI72" i="19" s="1"/>
  <c r="CV118" i="19"/>
  <c r="FH118" i="19" s="1"/>
  <c r="CV114" i="19"/>
  <c r="FH114" i="19" s="1"/>
  <c r="CV78" i="19"/>
  <c r="FH78" i="19" s="1"/>
  <c r="Q56" i="18"/>
  <c r="CC56" i="18" s="1"/>
  <c r="DA89" i="19"/>
  <c r="FM89" i="19" s="1"/>
  <c r="DC39" i="19"/>
  <c r="FO39" i="19" s="1"/>
  <c r="DC40" i="19"/>
  <c r="FO40" i="19" s="1"/>
  <c r="J108" i="19"/>
  <c r="BV108" i="19" s="1"/>
  <c r="CW73" i="19"/>
  <c r="FI73" i="19" s="1"/>
  <c r="CW87" i="19"/>
  <c r="FI87" i="19" s="1"/>
  <c r="O33" i="18"/>
  <c r="CA33" i="18" s="1"/>
  <c r="O61" i="12"/>
  <c r="CA61" i="12" s="1"/>
  <c r="O60" i="12"/>
  <c r="CA60" i="12" s="1"/>
  <c r="O56" i="12"/>
  <c r="CA56" i="12" s="1"/>
  <c r="O112" i="12"/>
  <c r="CA112" i="12" s="1"/>
  <c r="K83" i="19"/>
  <c r="BW83" i="19" s="1"/>
  <c r="CX68" i="19"/>
  <c r="FJ68" i="19" s="1"/>
  <c r="AU114" i="24" l="1"/>
  <c r="AU87" i="24"/>
  <c r="AU70" i="24"/>
  <c r="AU44" i="24"/>
  <c r="P115" i="24"/>
  <c r="P88" i="24"/>
  <c r="P45" i="24"/>
  <c r="P71" i="24"/>
  <c r="AU45" i="24"/>
  <c r="AU115" i="24"/>
  <c r="AU88" i="24"/>
  <c r="AU71" i="24"/>
  <c r="K43" i="19"/>
  <c r="BW43" i="19" s="1"/>
  <c r="K41" i="19"/>
  <c r="BW41" i="19" s="1"/>
  <c r="N35" i="18"/>
  <c r="BZ35" i="18" s="1"/>
  <c r="O55" i="14"/>
  <c r="DC4" i="23"/>
  <c r="DC6" i="23" s="1"/>
  <c r="BW6" i="23"/>
  <c r="P116" i="24"/>
  <c r="P89" i="24"/>
  <c r="P46" i="24"/>
  <c r="P72" i="24"/>
  <c r="BV69" i="19"/>
  <c r="CW70" i="19"/>
  <c r="FI70" i="19" s="1"/>
  <c r="CW68" i="19"/>
  <c r="FI68" i="19" s="1"/>
  <c r="P55" i="12"/>
  <c r="P53" i="12"/>
  <c r="CB53" i="12" s="1"/>
  <c r="DE35" i="18"/>
  <c r="FQ35" i="18" s="1"/>
  <c r="D117" i="19"/>
  <c r="BP117" i="19" s="1"/>
  <c r="BV39" i="23"/>
  <c r="BV62" i="23" s="1"/>
  <c r="BV85" i="23" s="1"/>
  <c r="BV108" i="23" s="1"/>
  <c r="BV131" i="23" s="1"/>
  <c r="BV154" i="23" s="1"/>
  <c r="BV177" i="23" s="1"/>
  <c r="BV37" i="23"/>
  <c r="BV60" i="23" s="1"/>
  <c r="BV83" i="23" s="1"/>
  <c r="BV106" i="23" s="1"/>
  <c r="BV129" i="23" s="1"/>
  <c r="BV152" i="23" s="1"/>
  <c r="BV175" i="23" s="1"/>
  <c r="CW71" i="19"/>
  <c r="FI71" i="19" s="1"/>
  <c r="CW58" i="19"/>
  <c r="FI58" i="19" s="1"/>
  <c r="F72" i="19"/>
  <c r="BR72" i="19" s="1"/>
  <c r="F59" i="19"/>
  <c r="BR59" i="19" s="1"/>
  <c r="G75" i="19"/>
  <c r="BS75" i="19" s="1"/>
  <c r="G34" i="19"/>
  <c r="BS34" i="19" s="1"/>
  <c r="D115" i="19"/>
  <c r="BP115" i="19" s="1"/>
  <c r="D114" i="19"/>
  <c r="BP114" i="19" s="1"/>
  <c r="DC96" i="19"/>
  <c r="FO96" i="19" s="1"/>
  <c r="K96" i="19"/>
  <c r="BW96" i="19" s="1"/>
  <c r="F85" i="19"/>
  <c r="BR85" i="19" s="1"/>
  <c r="F24" i="19"/>
  <c r="BR24" i="19" s="1"/>
  <c r="AU116" i="24"/>
  <c r="AU89" i="24"/>
  <c r="AU72" i="24"/>
  <c r="AU46" i="24"/>
  <c r="P114" i="24"/>
  <c r="P87" i="24"/>
  <c r="P70" i="24"/>
  <c r="P44" i="24"/>
  <c r="CA55" i="12"/>
  <c r="CA218" i="12" s="1"/>
  <c r="O218" i="12"/>
  <c r="DE55" i="18"/>
  <c r="FQ55" i="18" s="1"/>
  <c r="P112" i="12"/>
  <c r="CB112" i="12" s="1"/>
  <c r="P56" i="12"/>
  <c r="CB56" i="12" s="1"/>
  <c r="P60" i="12"/>
  <c r="CB60" i="12" s="1"/>
  <c r="P61" i="12"/>
  <c r="CB61" i="12" s="1"/>
  <c r="O112" i="14"/>
  <c r="CA112" i="14" s="1"/>
  <c r="N55" i="18"/>
  <c r="BZ55" i="18" s="1"/>
  <c r="O56" i="14"/>
  <c r="CA56" i="14" s="1"/>
  <c r="O60" i="14"/>
  <c r="CA60" i="14" s="1"/>
  <c r="O61" i="14"/>
  <c r="CA61" i="14" s="1"/>
  <c r="DF35" i="18"/>
  <c r="FR35" i="18" s="1"/>
  <c r="DB42" i="19"/>
  <c r="FN42" i="19" s="1"/>
  <c r="CZ37" i="19"/>
  <c r="FL37" i="19" s="1"/>
  <c r="DB107" i="19"/>
  <c r="FN107" i="19" s="1"/>
  <c r="J19" i="19"/>
  <c r="BV19" i="19" s="1"/>
  <c r="CZ21" i="19"/>
  <c r="FL21" i="19" s="1"/>
  <c r="DB69" i="19"/>
  <c r="FN69" i="19" s="1"/>
  <c r="DB98" i="19"/>
  <c r="FN98" i="19" s="1"/>
  <c r="F71" i="19"/>
  <c r="BR71" i="19" s="1"/>
  <c r="CX85" i="19"/>
  <c r="FJ85" i="19" s="1"/>
  <c r="M59" i="12"/>
  <c r="BY59" i="12" s="1"/>
  <c r="DC83" i="19"/>
  <c r="FO83" i="19" s="1"/>
  <c r="O35" i="18"/>
  <c r="CA35" i="18" s="1"/>
  <c r="DB108" i="19"/>
  <c r="FN108" i="19" s="1"/>
  <c r="DI56" i="18"/>
  <c r="FU56" i="18" s="1"/>
  <c r="DB83" i="19"/>
  <c r="FN83" i="19" s="1"/>
  <c r="K69" i="19"/>
  <c r="R137" i="14"/>
  <c r="CD137" i="14" s="1"/>
  <c r="R137" i="12"/>
  <c r="CD137" i="12" s="1"/>
  <c r="DB99" i="19"/>
  <c r="FN99" i="19" s="1"/>
  <c r="R113" i="14"/>
  <c r="CD113" i="14" s="1"/>
  <c r="R113" i="12"/>
  <c r="CD113" i="12" s="1"/>
  <c r="CX70" i="19"/>
  <c r="FJ70" i="19" s="1"/>
  <c r="G70" i="19"/>
  <c r="BS70" i="19" s="1"/>
  <c r="F73" i="19"/>
  <c r="BR73" i="19" s="1"/>
  <c r="F87" i="19"/>
  <c r="BR87" i="19" s="1"/>
  <c r="R125" i="14"/>
  <c r="CD125" i="14" s="1"/>
  <c r="R63" i="18"/>
  <c r="CD63" i="18" s="1"/>
  <c r="R69" i="18"/>
  <c r="CD69" i="18" s="1"/>
  <c r="I36" i="19"/>
  <c r="BU36" i="19" s="1"/>
  <c r="DA20" i="19"/>
  <c r="FM20" i="19" s="1"/>
  <c r="K95" i="19"/>
  <c r="BW95" i="19" s="1"/>
  <c r="P55" i="14"/>
  <c r="J20" i="19"/>
  <c r="BV20" i="19" s="1"/>
  <c r="H68" i="19"/>
  <c r="BT68" i="19" s="1"/>
  <c r="K42" i="19"/>
  <c r="BW42" i="19" s="1"/>
  <c r="K44" i="19"/>
  <c r="BW44" i="19" s="1"/>
  <c r="CV115" i="19"/>
  <c r="FH115" i="19" s="1"/>
  <c r="H67" i="19"/>
  <c r="BT67" i="19" s="1"/>
  <c r="H24" i="19"/>
  <c r="BT24" i="19" s="1"/>
  <c r="G104" i="19"/>
  <c r="BS104" i="19" s="1"/>
  <c r="G59" i="19"/>
  <c r="BS59" i="19" s="1"/>
  <c r="G60" i="19"/>
  <c r="BS60" i="19" s="1"/>
  <c r="DA19" i="19"/>
  <c r="FM19" i="19" s="1"/>
  <c r="DB95" i="19"/>
  <c r="FN95" i="19" s="1"/>
  <c r="G58" i="19"/>
  <c r="BS58" i="19" s="1"/>
  <c r="DB43" i="19"/>
  <c r="FN43" i="19" s="1"/>
  <c r="DB44" i="19"/>
  <c r="FN44" i="19" s="1"/>
  <c r="DG33" i="18"/>
  <c r="FS33" i="18" s="1"/>
  <c r="DC41" i="19"/>
  <c r="FO41" i="19" s="1"/>
  <c r="CZ36" i="19"/>
  <c r="FL36" i="19" s="1"/>
  <c r="CZ35" i="19"/>
  <c r="FL35" i="19" s="1"/>
  <c r="CY57" i="19"/>
  <c r="FK57" i="19" s="1"/>
  <c r="Q53" i="14"/>
  <c r="CC53" i="14" s="1"/>
  <c r="Q53" i="12"/>
  <c r="CC53" i="12" s="1"/>
  <c r="I35" i="19"/>
  <c r="BU35" i="19" s="1"/>
  <c r="CY34" i="19"/>
  <c r="FK34" i="19" s="1"/>
  <c r="I37" i="19"/>
  <c r="BU37" i="19" s="1"/>
  <c r="CY68" i="19"/>
  <c r="FK68" i="19" s="1"/>
  <c r="K18" i="19"/>
  <c r="BW18" i="19" s="1"/>
  <c r="L41" i="19"/>
  <c r="BX41" i="19" s="1"/>
  <c r="DB18" i="19"/>
  <c r="FN18" i="19" s="1"/>
  <c r="I30" i="19"/>
  <c r="BU30" i="19" s="1"/>
  <c r="O55" i="18"/>
  <c r="CA55" i="18" s="1"/>
  <c r="F90" i="19"/>
  <c r="BR90" i="19" s="1"/>
  <c r="G26" i="19"/>
  <c r="BS26" i="19" s="1"/>
  <c r="G25" i="19"/>
  <c r="BS25" i="19" s="1"/>
  <c r="G24" i="19"/>
  <c r="BS24" i="19" s="1"/>
  <c r="G82" i="19"/>
  <c r="BS82" i="19" s="1"/>
  <c r="K99" i="19"/>
  <c r="BW99" i="19" s="1"/>
  <c r="CZ33" i="19"/>
  <c r="FL33" i="19" s="1"/>
  <c r="H57" i="19"/>
  <c r="BT57" i="19" s="1"/>
  <c r="DE38" i="19"/>
  <c r="FQ38" i="19" s="1"/>
  <c r="N38" i="19"/>
  <c r="BZ38" i="19" s="1"/>
  <c r="M40" i="19"/>
  <c r="BY40" i="19" s="1"/>
  <c r="M39" i="19"/>
  <c r="BY39" i="19" s="1"/>
  <c r="O58" i="14"/>
  <c r="CA58" i="14" s="1"/>
  <c r="CX59" i="19"/>
  <c r="FJ59" i="19" s="1"/>
  <c r="CX104" i="19"/>
  <c r="FJ104" i="19" s="1"/>
  <c r="CX58" i="19"/>
  <c r="FJ58" i="19" s="1"/>
  <c r="CX60" i="19"/>
  <c r="FJ60" i="19" s="1"/>
  <c r="DB89" i="19"/>
  <c r="FN89" i="19" s="1"/>
  <c r="U125" i="12"/>
  <c r="CG125" i="12" s="1"/>
  <c r="H75" i="19"/>
  <c r="BT75" i="19" s="1"/>
  <c r="I33" i="19"/>
  <c r="BU33" i="19" s="1"/>
  <c r="K108" i="19"/>
  <c r="BW108" i="19" s="1"/>
  <c r="S69" i="18"/>
  <c r="CE69" i="18" s="1"/>
  <c r="S63" i="18"/>
  <c r="CE63" i="18" s="1"/>
  <c r="R52" i="14"/>
  <c r="CD52" i="14" s="1"/>
  <c r="R51" i="14"/>
  <c r="CD51" i="14" s="1"/>
  <c r="R54" i="14"/>
  <c r="CD54" i="14" s="1"/>
  <c r="S50" i="14"/>
  <c r="CE50" i="14" s="1"/>
  <c r="DF55" i="18"/>
  <c r="FR55" i="18" s="1"/>
  <c r="CY67" i="19"/>
  <c r="FK67" i="19" s="1"/>
  <c r="CY23" i="19"/>
  <c r="FK23" i="19" s="1"/>
  <c r="O57" i="14"/>
  <c r="CA57" i="14" s="1"/>
  <c r="DA28" i="19"/>
  <c r="FM28" i="19" s="1"/>
  <c r="DA32" i="19"/>
  <c r="FM32" i="19" s="1"/>
  <c r="DA29" i="19"/>
  <c r="FM29" i="19" s="1"/>
  <c r="DA31" i="19"/>
  <c r="FM31" i="19" s="1"/>
  <c r="DA54" i="19"/>
  <c r="FM54" i="19" s="1"/>
  <c r="DD16" i="19"/>
  <c r="FP16" i="19" s="1"/>
  <c r="M16" i="19"/>
  <c r="BY16" i="19" s="1"/>
  <c r="L17" i="19"/>
  <c r="BX17" i="19" s="1"/>
  <c r="BX4" i="23"/>
  <c r="O58" i="12"/>
  <c r="CA58" i="12" s="1"/>
  <c r="I55" i="19"/>
  <c r="BU55" i="19" s="1"/>
  <c r="I56" i="19"/>
  <c r="BU56" i="19" s="1"/>
  <c r="DC17" i="19"/>
  <c r="FO17" i="19" s="1"/>
  <c r="E97" i="19"/>
  <c r="BQ97" i="19" s="1"/>
  <c r="P33" i="18"/>
  <c r="CB33" i="18" s="1"/>
  <c r="O57" i="12"/>
  <c r="CA57" i="12" s="1"/>
  <c r="I21" i="19"/>
  <c r="BU21" i="19" s="1"/>
  <c r="DD39" i="19"/>
  <c r="FP39" i="19" s="1"/>
  <c r="DD40" i="19"/>
  <c r="FP40" i="19" s="1"/>
  <c r="K105" i="19"/>
  <c r="BW105" i="19" s="1"/>
  <c r="E106" i="19"/>
  <c r="BQ106" i="19" s="1"/>
  <c r="K107" i="19"/>
  <c r="BW107" i="19" s="1"/>
  <c r="T125" i="12"/>
  <c r="CF125" i="12" s="1"/>
  <c r="F97" i="19"/>
  <c r="BR97" i="19" s="1"/>
  <c r="S137" i="14"/>
  <c r="CE137" i="14" s="1"/>
  <c r="S137" i="12"/>
  <c r="CE137" i="12" s="1"/>
  <c r="DB27" i="19"/>
  <c r="FN27" i="19" s="1"/>
  <c r="K27" i="19"/>
  <c r="BW27" i="19" s="1"/>
  <c r="J28" i="19"/>
  <c r="BV28" i="19" s="1"/>
  <c r="J31" i="19"/>
  <c r="BV31" i="19" s="1"/>
  <c r="J29" i="19"/>
  <c r="BV29" i="19" s="1"/>
  <c r="J32" i="19"/>
  <c r="BV32" i="19" s="1"/>
  <c r="J54" i="19"/>
  <c r="BV54" i="19" s="1"/>
  <c r="R51" i="12"/>
  <c r="CD51" i="12" s="1"/>
  <c r="R54" i="12"/>
  <c r="CD54" i="12" s="1"/>
  <c r="S50" i="12"/>
  <c r="CE50" i="12" s="1"/>
  <c r="R52" i="12"/>
  <c r="CD52" i="12" s="1"/>
  <c r="CZ56" i="19"/>
  <c r="FL56" i="19" s="1"/>
  <c r="CZ55" i="19"/>
  <c r="FL55" i="19" s="1"/>
  <c r="CZ30" i="19"/>
  <c r="FL30" i="19" s="1"/>
  <c r="E76" i="19"/>
  <c r="BQ76" i="19" s="1"/>
  <c r="Q31" i="18"/>
  <c r="CC31" i="18" s="1"/>
  <c r="Q16" i="24" s="1"/>
  <c r="DI30" i="18"/>
  <c r="FU30" i="18" s="1"/>
  <c r="Q34" i="18"/>
  <c r="CC34" i="18" s="1"/>
  <c r="Q18" i="24" s="1"/>
  <c r="R30" i="18"/>
  <c r="CD30" i="18" s="1"/>
  <c r="Q32" i="18"/>
  <c r="CC32" i="18" s="1"/>
  <c r="Q17" i="24" s="1"/>
  <c r="K98" i="19"/>
  <c r="BW98" i="19" s="1"/>
  <c r="F106" i="19"/>
  <c r="BR106" i="19" s="1"/>
  <c r="S125" i="14"/>
  <c r="CE125" i="14" s="1"/>
  <c r="J21" i="19"/>
  <c r="BV21" i="19" s="1"/>
  <c r="E90" i="19"/>
  <c r="BQ90" i="19" s="1"/>
  <c r="DB77" i="19"/>
  <c r="FN77" i="19" s="1"/>
  <c r="K77" i="19"/>
  <c r="BW77" i="19" s="1"/>
  <c r="P58" i="12"/>
  <c r="CB58" i="12" s="1"/>
  <c r="F76" i="19"/>
  <c r="BR76" i="19" s="1"/>
  <c r="S113" i="14"/>
  <c r="CE113" i="14" s="1"/>
  <c r="S113" i="12"/>
  <c r="CE113" i="12" s="1"/>
  <c r="K89" i="19"/>
  <c r="BW89" i="19" s="1"/>
  <c r="L96" i="19"/>
  <c r="BX96" i="19" s="1"/>
  <c r="N59" i="14"/>
  <c r="BZ59" i="14" s="1"/>
  <c r="N59" i="12"/>
  <c r="BZ59" i="12" s="1"/>
  <c r="DH34" i="18"/>
  <c r="FT34" i="18" s="1"/>
  <c r="AV18" i="24" s="1"/>
  <c r="DH32" i="18"/>
  <c r="FT32" i="18" s="1"/>
  <c r="AV17" i="24" s="1"/>
  <c r="DH31" i="18"/>
  <c r="FT31" i="18" s="1"/>
  <c r="AV16" i="24" s="1"/>
  <c r="P57" i="12"/>
  <c r="CB57" i="12" s="1"/>
  <c r="Q46" i="24" l="1"/>
  <c r="Q116" i="24"/>
  <c r="Q89" i="24"/>
  <c r="Q72" i="24"/>
  <c r="P218" i="12"/>
  <c r="CB55" i="12"/>
  <c r="CB218" i="12" s="1"/>
  <c r="AV114" i="24"/>
  <c r="AV87" i="24"/>
  <c r="AV70" i="24"/>
  <c r="AV44" i="24"/>
  <c r="AV115" i="24"/>
  <c r="AV88" i="24"/>
  <c r="AV45" i="24"/>
  <c r="AV71" i="24"/>
  <c r="Q114" i="24"/>
  <c r="Q87" i="24"/>
  <c r="Q70" i="24"/>
  <c r="Q44" i="24"/>
  <c r="DD4" i="23"/>
  <c r="DD6" i="23" s="1"/>
  <c r="BX6" i="23"/>
  <c r="P218" i="14"/>
  <c r="CB55" i="14"/>
  <c r="CB218" i="14" s="1"/>
  <c r="BW39" i="23"/>
  <c r="BW62" i="23" s="1"/>
  <c r="BW85" i="23" s="1"/>
  <c r="BW108" i="23" s="1"/>
  <c r="BW131" i="23" s="1"/>
  <c r="BW154" i="23" s="1"/>
  <c r="BW177" i="23" s="1"/>
  <c r="BW37" i="23"/>
  <c r="BW60" i="23" s="1"/>
  <c r="BW83" i="23" s="1"/>
  <c r="BW106" i="23" s="1"/>
  <c r="BW129" i="23" s="1"/>
  <c r="BW152" i="23" s="1"/>
  <c r="BW175" i="23" s="1"/>
  <c r="AV46" i="24"/>
  <c r="AV89" i="24"/>
  <c r="AV72" i="24"/>
  <c r="AV116" i="24"/>
  <c r="H34" i="19"/>
  <c r="BT34" i="19" s="1"/>
  <c r="H82" i="19"/>
  <c r="BT82" i="19" s="1"/>
  <c r="H23" i="19"/>
  <c r="BT23" i="19" s="1"/>
  <c r="Q115" i="24"/>
  <c r="Q88" i="24"/>
  <c r="Q45" i="24"/>
  <c r="Q71" i="24"/>
  <c r="BW69" i="19"/>
  <c r="O218" i="14"/>
  <c r="CA55" i="14"/>
  <c r="CA218" i="14" s="1"/>
  <c r="H70" i="19"/>
  <c r="BT70" i="19" s="1"/>
  <c r="H84" i="19"/>
  <c r="BT84" i="19" s="1"/>
  <c r="DC105" i="19"/>
  <c r="FO105" i="19" s="1"/>
  <c r="L95" i="19"/>
  <c r="BX95" i="19" s="1"/>
  <c r="DC99" i="19"/>
  <c r="FO99" i="19" s="1"/>
  <c r="DC98" i="19"/>
  <c r="FO98" i="19" s="1"/>
  <c r="DC107" i="19"/>
  <c r="FO107" i="19" s="1"/>
  <c r="P35" i="18"/>
  <c r="CB35" i="18" s="1"/>
  <c r="K19" i="19"/>
  <c r="BW19" i="19" s="1"/>
  <c r="Q55" i="12"/>
  <c r="DJ69" i="18"/>
  <c r="FV69" i="18" s="1"/>
  <c r="H26" i="19"/>
  <c r="BT26" i="19" s="1"/>
  <c r="DC108" i="19"/>
  <c r="FO108" i="19" s="1"/>
  <c r="G84" i="19"/>
  <c r="BS84" i="19" s="1"/>
  <c r="Q55" i="14"/>
  <c r="DA21" i="19"/>
  <c r="FM21" i="19" s="1"/>
  <c r="P60" i="14"/>
  <c r="CB60" i="14" s="1"/>
  <c r="P112" i="14"/>
  <c r="CB112" i="14" s="1"/>
  <c r="P56" i="14"/>
  <c r="CB56" i="14" s="1"/>
  <c r="P61" i="14"/>
  <c r="CB61" i="14" s="1"/>
  <c r="DJ63" i="18"/>
  <c r="FV63" i="18" s="1"/>
  <c r="DC43" i="19"/>
  <c r="FO43" i="19" s="1"/>
  <c r="R56" i="18"/>
  <c r="CD56" i="18" s="1"/>
  <c r="L69" i="19"/>
  <c r="CZ23" i="19"/>
  <c r="FL23" i="19" s="1"/>
  <c r="DC69" i="19"/>
  <c r="FO69" i="19" s="1"/>
  <c r="DK63" i="18"/>
  <c r="FW63" i="18" s="1"/>
  <c r="DG35" i="18"/>
  <c r="FS35" i="18" s="1"/>
  <c r="DB20" i="19"/>
  <c r="FN20" i="19" s="1"/>
  <c r="DD96" i="19"/>
  <c r="FP96" i="19" s="1"/>
  <c r="DA36" i="19"/>
  <c r="FM36" i="19" s="1"/>
  <c r="H85" i="19"/>
  <c r="BT85" i="19" s="1"/>
  <c r="CY70" i="19"/>
  <c r="FK70" i="19" s="1"/>
  <c r="DK69" i="18"/>
  <c r="FW69" i="18" s="1"/>
  <c r="H25" i="19"/>
  <c r="BT25" i="19" s="1"/>
  <c r="CY58" i="19"/>
  <c r="FK58" i="19" s="1"/>
  <c r="CY104" i="19"/>
  <c r="FK104" i="19" s="1"/>
  <c r="CY59" i="19"/>
  <c r="FK59" i="19" s="1"/>
  <c r="CY60" i="19"/>
  <c r="FK60" i="19" s="1"/>
  <c r="G106" i="19"/>
  <c r="BS106" i="19" s="1"/>
  <c r="Q112" i="14"/>
  <c r="CC112" i="14" s="1"/>
  <c r="Q60" i="14"/>
  <c r="CC60" i="14" s="1"/>
  <c r="R53" i="12"/>
  <c r="CD53" i="12" s="1"/>
  <c r="Q61" i="14"/>
  <c r="CC61" i="14" s="1"/>
  <c r="Q56" i="14"/>
  <c r="CC56" i="14" s="1"/>
  <c r="L43" i="19"/>
  <c r="BX43" i="19" s="1"/>
  <c r="L44" i="19"/>
  <c r="BX44" i="19" s="1"/>
  <c r="G109" i="19"/>
  <c r="BS109" i="19" s="1"/>
  <c r="DC44" i="19"/>
  <c r="FO44" i="19" s="1"/>
  <c r="DC42" i="19"/>
  <c r="FO42" i="19" s="1"/>
  <c r="DC95" i="19"/>
  <c r="FO95" i="19" s="1"/>
  <c r="I57" i="19"/>
  <c r="BU57" i="19" s="1"/>
  <c r="L42" i="19"/>
  <c r="BX42" i="19" s="1"/>
  <c r="DA37" i="19"/>
  <c r="FM37" i="19" s="1"/>
  <c r="CY75" i="19"/>
  <c r="FK75" i="19" s="1"/>
  <c r="J33" i="19"/>
  <c r="BV33" i="19" s="1"/>
  <c r="DD41" i="19"/>
  <c r="FP41" i="19" s="1"/>
  <c r="J30" i="19"/>
  <c r="BV30" i="19" s="1"/>
  <c r="M41" i="19"/>
  <c r="BY41" i="19" s="1"/>
  <c r="DA35" i="19"/>
  <c r="FM35" i="19" s="1"/>
  <c r="K20" i="19"/>
  <c r="BW20" i="19" s="1"/>
  <c r="DB19" i="19"/>
  <c r="FN19" i="19" s="1"/>
  <c r="F111" i="19"/>
  <c r="BR111" i="19" s="1"/>
  <c r="F112" i="19"/>
  <c r="BR112" i="19" s="1"/>
  <c r="F110" i="19"/>
  <c r="BR110" i="19" s="1"/>
  <c r="DI34" i="18"/>
  <c r="FU34" i="18" s="1"/>
  <c r="AW18" i="24" s="1"/>
  <c r="DI32" i="18"/>
  <c r="FU32" i="18" s="1"/>
  <c r="AW17" i="24" s="1"/>
  <c r="DI31" i="18"/>
  <c r="FU31" i="18" s="1"/>
  <c r="AW16" i="24" s="1"/>
  <c r="CW76" i="19"/>
  <c r="FI76" i="19" s="1"/>
  <c r="E78" i="19"/>
  <c r="BQ78" i="19" s="1"/>
  <c r="J37" i="19"/>
  <c r="BV37" i="19" s="1"/>
  <c r="CX97" i="19"/>
  <c r="FJ97" i="19" s="1"/>
  <c r="F100" i="19"/>
  <c r="BR100" i="19" s="1"/>
  <c r="F113" i="19"/>
  <c r="BR113" i="19" s="1"/>
  <c r="L108" i="19"/>
  <c r="BX108" i="19" s="1"/>
  <c r="BY4" i="23"/>
  <c r="S56" i="18"/>
  <c r="CE56" i="18" s="1"/>
  <c r="U113" i="14"/>
  <c r="CG113" i="14" s="1"/>
  <c r="U113" i="12"/>
  <c r="CG113" i="12" s="1"/>
  <c r="DE40" i="19"/>
  <c r="FQ40" i="19" s="1"/>
  <c r="DE39" i="19"/>
  <c r="FQ39" i="19" s="1"/>
  <c r="Q57" i="14"/>
  <c r="CC57" i="14" s="1"/>
  <c r="L98" i="19"/>
  <c r="BX98" i="19" s="1"/>
  <c r="CW94" i="19"/>
  <c r="FI94" i="19" s="1"/>
  <c r="E94" i="19"/>
  <c r="BQ94" i="19" s="1"/>
  <c r="CW93" i="19"/>
  <c r="FI93" i="19" s="1"/>
  <c r="E93" i="19"/>
  <c r="BQ93" i="19" s="1"/>
  <c r="E79" i="19"/>
  <c r="BQ79" i="19" s="1"/>
  <c r="E81" i="19"/>
  <c r="BQ81" i="19" s="1"/>
  <c r="CW79" i="19"/>
  <c r="FI79" i="19" s="1"/>
  <c r="CW81" i="19"/>
  <c r="FI81" i="19" s="1"/>
  <c r="J55" i="19"/>
  <c r="BV55" i="19" s="1"/>
  <c r="J56" i="19"/>
  <c r="BV56" i="19" s="1"/>
  <c r="F101" i="19"/>
  <c r="BR101" i="19" s="1"/>
  <c r="F102" i="19"/>
  <c r="BR102" i="19" s="1"/>
  <c r="CX102" i="19"/>
  <c r="FJ102" i="19" s="1"/>
  <c r="CX103" i="19"/>
  <c r="FJ103" i="19" s="1"/>
  <c r="CX101" i="19"/>
  <c r="FJ101" i="19" s="1"/>
  <c r="F103" i="19"/>
  <c r="BR103" i="19" s="1"/>
  <c r="I67" i="19"/>
  <c r="BU67" i="19" s="1"/>
  <c r="I23" i="19"/>
  <c r="BU23" i="19" s="1"/>
  <c r="L89" i="19"/>
  <c r="BX89" i="19" s="1"/>
  <c r="G85" i="19"/>
  <c r="BS85" i="19" s="1"/>
  <c r="G71" i="19"/>
  <c r="BS71" i="19" s="1"/>
  <c r="L77" i="19"/>
  <c r="BX77" i="19" s="1"/>
  <c r="Q33" i="18"/>
  <c r="CC33" i="18" s="1"/>
  <c r="DC27" i="19"/>
  <c r="FO27" i="19" s="1"/>
  <c r="L27" i="19"/>
  <c r="BX27" i="19" s="1"/>
  <c r="K28" i="19"/>
  <c r="BW28" i="19" s="1"/>
  <c r="K31" i="19"/>
  <c r="BW31" i="19" s="1"/>
  <c r="K29" i="19"/>
  <c r="BW29" i="19" s="1"/>
  <c r="K32" i="19"/>
  <c r="BW32" i="19" s="1"/>
  <c r="K54" i="19"/>
  <c r="BW54" i="19" s="1"/>
  <c r="CW106" i="19"/>
  <c r="FI106" i="19" s="1"/>
  <c r="E109" i="19"/>
  <c r="BQ109" i="19" s="1"/>
  <c r="L99" i="19"/>
  <c r="BX99" i="19" s="1"/>
  <c r="P55" i="18"/>
  <c r="CB55" i="18" s="1"/>
  <c r="DC18" i="19"/>
  <c r="FO18" i="19" s="1"/>
  <c r="DA56" i="19"/>
  <c r="FM56" i="19" s="1"/>
  <c r="DA55" i="19"/>
  <c r="FM55" i="19" s="1"/>
  <c r="DA30" i="19"/>
  <c r="FM30" i="19" s="1"/>
  <c r="CX112" i="19"/>
  <c r="FJ112" i="19" s="1"/>
  <c r="CX73" i="19"/>
  <c r="FJ73" i="19" s="1"/>
  <c r="G86" i="19"/>
  <c r="BS86" i="19" s="1"/>
  <c r="G72" i="19"/>
  <c r="BS72" i="19" s="1"/>
  <c r="F94" i="19"/>
  <c r="BR94" i="19" s="1"/>
  <c r="CX93" i="19"/>
  <c r="FJ93" i="19" s="1"/>
  <c r="F93" i="19"/>
  <c r="BR93" i="19" s="1"/>
  <c r="CX94" i="19"/>
  <c r="FJ94" i="19" s="1"/>
  <c r="L107" i="19"/>
  <c r="BX107" i="19" s="1"/>
  <c r="DB28" i="19"/>
  <c r="FN28" i="19" s="1"/>
  <c r="DB32" i="19"/>
  <c r="FN32" i="19" s="1"/>
  <c r="DB29" i="19"/>
  <c r="FN29" i="19" s="1"/>
  <c r="DB31" i="19"/>
  <c r="FN31" i="19" s="1"/>
  <c r="DB54" i="19"/>
  <c r="FN54" i="19" s="1"/>
  <c r="CY25" i="19"/>
  <c r="FK25" i="19" s="1"/>
  <c r="CY24" i="19"/>
  <c r="FK24" i="19" s="1"/>
  <c r="CY26" i="19"/>
  <c r="FK26" i="19" s="1"/>
  <c r="CY82" i="19"/>
  <c r="FK82" i="19" s="1"/>
  <c r="L83" i="19"/>
  <c r="BX83" i="19" s="1"/>
  <c r="CX110" i="19"/>
  <c r="FJ110" i="19" s="1"/>
  <c r="CX71" i="19"/>
  <c r="FJ71" i="19" s="1"/>
  <c r="H60" i="19"/>
  <c r="BT60" i="19" s="1"/>
  <c r="H59" i="19"/>
  <c r="BT59" i="19" s="1"/>
  <c r="H104" i="19"/>
  <c r="BT104" i="19" s="1"/>
  <c r="H58" i="19"/>
  <c r="BT58" i="19" s="1"/>
  <c r="G87" i="19"/>
  <c r="BS87" i="19" s="1"/>
  <c r="G73" i="19"/>
  <c r="BS73" i="19" s="1"/>
  <c r="T69" i="18"/>
  <c r="CF69" i="18" s="1"/>
  <c r="T63" i="18"/>
  <c r="CF63" i="18" s="1"/>
  <c r="CX76" i="19"/>
  <c r="FJ76" i="19" s="1"/>
  <c r="F78" i="19"/>
  <c r="BR78" i="19" s="1"/>
  <c r="M83" i="19"/>
  <c r="BY83" i="19" s="1"/>
  <c r="CZ67" i="19"/>
  <c r="FL67" i="19" s="1"/>
  <c r="CZ34" i="19"/>
  <c r="FL34" i="19" s="1"/>
  <c r="S51" i="12"/>
  <c r="CE51" i="12" s="1"/>
  <c r="S54" i="12"/>
  <c r="CE54" i="12" s="1"/>
  <c r="T50" i="12"/>
  <c r="CF50" i="12" s="1"/>
  <c r="S52" i="12"/>
  <c r="CE52" i="12" s="1"/>
  <c r="J35" i="19"/>
  <c r="BV35" i="19" s="1"/>
  <c r="T137" i="14"/>
  <c r="CF137" i="14" s="1"/>
  <c r="T137" i="12"/>
  <c r="CF137" i="12" s="1"/>
  <c r="O59" i="12"/>
  <c r="CA59" i="12" s="1"/>
  <c r="CW97" i="19"/>
  <c r="FI97" i="19" s="1"/>
  <c r="E100" i="19"/>
  <c r="BQ100" i="19" s="1"/>
  <c r="E113" i="19"/>
  <c r="BQ113" i="19" s="1"/>
  <c r="L105" i="19"/>
  <c r="BX105" i="19" s="1"/>
  <c r="DA33" i="19"/>
  <c r="FM33" i="19" s="1"/>
  <c r="O59" i="14"/>
  <c r="CA59" i="14" s="1"/>
  <c r="S52" i="14"/>
  <c r="CE52" i="14" s="1"/>
  <c r="S51" i="14"/>
  <c r="CE51" i="14" s="1"/>
  <c r="S54" i="14"/>
  <c r="CE54" i="14" s="1"/>
  <c r="T50" i="14"/>
  <c r="CF50" i="14" s="1"/>
  <c r="CZ68" i="19"/>
  <c r="FL68" i="19" s="1"/>
  <c r="P59" i="12"/>
  <c r="CB59" i="12" s="1"/>
  <c r="DH33" i="18"/>
  <c r="FT33" i="18" s="1"/>
  <c r="F79" i="19"/>
  <c r="BR79" i="19" s="1"/>
  <c r="F81" i="19"/>
  <c r="BR81" i="19" s="1"/>
  <c r="CX79" i="19"/>
  <c r="FJ79" i="19" s="1"/>
  <c r="CX81" i="19"/>
  <c r="FJ81" i="19" s="1"/>
  <c r="CW90" i="19"/>
  <c r="FI90" i="19" s="1"/>
  <c r="E91" i="19"/>
  <c r="BQ91" i="19" s="1"/>
  <c r="T125" i="14"/>
  <c r="CF125" i="14" s="1"/>
  <c r="E112" i="19"/>
  <c r="BQ112" i="19" s="1"/>
  <c r="E110" i="19"/>
  <c r="BQ110" i="19" s="1"/>
  <c r="E111" i="19"/>
  <c r="BQ111" i="19" s="1"/>
  <c r="CW110" i="19"/>
  <c r="FI110" i="19" s="1"/>
  <c r="CW111" i="19"/>
  <c r="FI111" i="19" s="1"/>
  <c r="CW112" i="19"/>
  <c r="FI112" i="19" s="1"/>
  <c r="E101" i="19"/>
  <c r="BQ101" i="19" s="1"/>
  <c r="E102" i="19"/>
  <c r="BQ102" i="19" s="1"/>
  <c r="E103" i="19"/>
  <c r="BQ103" i="19" s="1"/>
  <c r="CW102" i="19"/>
  <c r="FI102" i="19" s="1"/>
  <c r="CW103" i="19"/>
  <c r="FI103" i="19" s="1"/>
  <c r="CW101" i="19"/>
  <c r="FI101" i="19" s="1"/>
  <c r="L19" i="19"/>
  <c r="BX19" i="19" s="1"/>
  <c r="I68" i="19"/>
  <c r="BU68" i="19" s="1"/>
  <c r="CX111" i="19"/>
  <c r="FJ111" i="19" s="1"/>
  <c r="CX72" i="19"/>
  <c r="FJ72" i="19" s="1"/>
  <c r="DC89" i="19"/>
  <c r="FO89" i="19" s="1"/>
  <c r="J23" i="19"/>
  <c r="BV23" i="19" s="1"/>
  <c r="CX106" i="19"/>
  <c r="FJ106" i="19" s="1"/>
  <c r="F109" i="19"/>
  <c r="BR109" i="19" s="1"/>
  <c r="R31" i="18"/>
  <c r="CD31" i="18" s="1"/>
  <c r="R16" i="24" s="1"/>
  <c r="DJ30" i="18"/>
  <c r="FV30" i="18" s="1"/>
  <c r="R34" i="18"/>
  <c r="CD34" i="18" s="1"/>
  <c r="R18" i="24" s="1"/>
  <c r="S30" i="18"/>
  <c r="CE30" i="18" s="1"/>
  <c r="R32" i="18"/>
  <c r="CD32" i="18" s="1"/>
  <c r="R17" i="24" s="1"/>
  <c r="J36" i="19"/>
  <c r="BV36" i="19" s="1"/>
  <c r="T113" i="14"/>
  <c r="CF113" i="14" s="1"/>
  <c r="T113" i="12"/>
  <c r="CF113" i="12" s="1"/>
  <c r="M17" i="19"/>
  <c r="BY17" i="19" s="1"/>
  <c r="DE16" i="19"/>
  <c r="FQ16" i="19" s="1"/>
  <c r="N16" i="19"/>
  <c r="BZ16" i="19" s="1"/>
  <c r="U137" i="14"/>
  <c r="CG137" i="14" s="1"/>
  <c r="U137" i="12"/>
  <c r="CG137" i="12" s="1"/>
  <c r="DC77" i="19"/>
  <c r="FO77" i="19" s="1"/>
  <c r="M96" i="19"/>
  <c r="BY96" i="19" s="1"/>
  <c r="DD17" i="19"/>
  <c r="FP17" i="19" s="1"/>
  <c r="R53" i="14"/>
  <c r="CD53" i="14" s="1"/>
  <c r="U125" i="14"/>
  <c r="CG125" i="14" s="1"/>
  <c r="DF38" i="19"/>
  <c r="FR38" i="19" s="1"/>
  <c r="O38" i="19"/>
  <c r="CA38" i="19" s="1"/>
  <c r="N40" i="19"/>
  <c r="BZ40" i="19" s="1"/>
  <c r="N39" i="19"/>
  <c r="BZ39" i="19" s="1"/>
  <c r="CX90" i="19"/>
  <c r="FJ90" i="19" s="1"/>
  <c r="F91" i="19"/>
  <c r="BR91" i="19" s="1"/>
  <c r="I34" i="19"/>
  <c r="BU34" i="19" s="1"/>
  <c r="Q58" i="14"/>
  <c r="CC58" i="14" s="1"/>
  <c r="R72" i="24" l="1"/>
  <c r="R46" i="24"/>
  <c r="R116" i="24"/>
  <c r="R89" i="24"/>
  <c r="CZ59" i="19"/>
  <c r="FL59" i="19" s="1"/>
  <c r="CZ57" i="19"/>
  <c r="FL57" i="19" s="1"/>
  <c r="CX80" i="19"/>
  <c r="FJ80" i="19" s="1"/>
  <c r="CX117" i="19"/>
  <c r="FJ117" i="19" s="1"/>
  <c r="Q218" i="14"/>
  <c r="CC55" i="14"/>
  <c r="CC218" i="14" s="1"/>
  <c r="R87" i="24"/>
  <c r="R70" i="24"/>
  <c r="R44" i="24"/>
  <c r="R114" i="24"/>
  <c r="F80" i="19"/>
  <c r="BR80" i="19" s="1"/>
  <c r="F117" i="19"/>
  <c r="BR117" i="19" s="1"/>
  <c r="CY76" i="19"/>
  <c r="FK76" i="19" s="1"/>
  <c r="G76" i="19"/>
  <c r="BS76" i="19" s="1"/>
  <c r="CW80" i="19"/>
  <c r="FI80" i="19" s="1"/>
  <c r="CW117" i="19"/>
  <c r="FI117" i="19" s="1"/>
  <c r="AW114" i="24"/>
  <c r="AW87" i="24"/>
  <c r="AW70" i="24"/>
  <c r="AW44" i="24"/>
  <c r="AW115" i="24"/>
  <c r="AW88" i="24"/>
  <c r="AW45" i="24"/>
  <c r="AW71" i="24"/>
  <c r="BX69" i="19"/>
  <c r="E80" i="19"/>
  <c r="BQ80" i="19" s="1"/>
  <c r="E117" i="19"/>
  <c r="BQ117" i="19" s="1"/>
  <c r="AW116" i="24"/>
  <c r="AW89" i="24"/>
  <c r="AW46" i="24"/>
  <c r="AW72" i="24"/>
  <c r="L20" i="19"/>
  <c r="BX20" i="19" s="1"/>
  <c r="L18" i="19"/>
  <c r="BX18" i="19" s="1"/>
  <c r="BX39" i="23"/>
  <c r="BX62" i="23" s="1"/>
  <c r="BX85" i="23" s="1"/>
  <c r="BX108" i="23" s="1"/>
  <c r="BX131" i="23" s="1"/>
  <c r="BX154" i="23" s="1"/>
  <c r="BX177" i="23" s="1"/>
  <c r="BX37" i="23"/>
  <c r="BX60" i="23" s="1"/>
  <c r="BX83" i="23" s="1"/>
  <c r="BX106" i="23" s="1"/>
  <c r="BX129" i="23" s="1"/>
  <c r="BX152" i="23" s="1"/>
  <c r="BX175" i="23" s="1"/>
  <c r="R88" i="24"/>
  <c r="R45" i="24"/>
  <c r="R115" i="24"/>
  <c r="R71" i="24"/>
  <c r="DE4" i="23"/>
  <c r="DE6" i="23" s="1"/>
  <c r="BY6" i="23"/>
  <c r="Q218" i="12"/>
  <c r="CC55" i="12"/>
  <c r="CC218" i="12" s="1"/>
  <c r="CY81" i="19"/>
  <c r="FK81" i="19" s="1"/>
  <c r="G78" i="19"/>
  <c r="BS78" i="19" s="1"/>
  <c r="G97" i="19"/>
  <c r="BS97" i="19" s="1"/>
  <c r="G79" i="19"/>
  <c r="BS79" i="19" s="1"/>
  <c r="G81" i="19"/>
  <c r="BS81" i="19" s="1"/>
  <c r="CY79" i="19"/>
  <c r="FK79" i="19" s="1"/>
  <c r="P57" i="14"/>
  <c r="CB57" i="14" s="1"/>
  <c r="DL69" i="18"/>
  <c r="FX69" i="18" s="1"/>
  <c r="DA23" i="19"/>
  <c r="FM23" i="19" s="1"/>
  <c r="H87" i="19"/>
  <c r="BT87" i="19" s="1"/>
  <c r="DD107" i="19"/>
  <c r="FP107" i="19" s="1"/>
  <c r="CY111" i="19"/>
  <c r="FK111" i="19" s="1"/>
  <c r="DJ56" i="18"/>
  <c r="FV56" i="18" s="1"/>
  <c r="CX91" i="19"/>
  <c r="FJ91" i="19" s="1"/>
  <c r="DE96" i="19"/>
  <c r="FQ96" i="19" s="1"/>
  <c r="E114" i="19"/>
  <c r="BQ114" i="19" s="1"/>
  <c r="DE83" i="19"/>
  <c r="FQ83" i="19" s="1"/>
  <c r="K36" i="19"/>
  <c r="BW36" i="19" s="1"/>
  <c r="DD98" i="19"/>
  <c r="FP98" i="19" s="1"/>
  <c r="DD108" i="19"/>
  <c r="FP108" i="19" s="1"/>
  <c r="CY106" i="19"/>
  <c r="FK106" i="19" s="1"/>
  <c r="G90" i="19"/>
  <c r="BS90" i="19" s="1"/>
  <c r="DL63" i="18"/>
  <c r="FX63" i="18" s="1"/>
  <c r="CY84" i="19"/>
  <c r="FK84" i="19" s="1"/>
  <c r="M69" i="19"/>
  <c r="DD83" i="19"/>
  <c r="FP83" i="19" s="1"/>
  <c r="CZ104" i="19"/>
  <c r="FL104" i="19" s="1"/>
  <c r="H86" i="19"/>
  <c r="BT86" i="19" s="1"/>
  <c r="R55" i="14"/>
  <c r="CX109" i="19"/>
  <c r="FJ109" i="19" s="1"/>
  <c r="CW109" i="19"/>
  <c r="FI109" i="19" s="1"/>
  <c r="K21" i="19"/>
  <c r="BW21" i="19" s="1"/>
  <c r="P58" i="14"/>
  <c r="CB58" i="14" s="1"/>
  <c r="Q61" i="12"/>
  <c r="CC61" i="12" s="1"/>
  <c r="Q60" i="12"/>
  <c r="CC60" i="12" s="1"/>
  <c r="Q56" i="12"/>
  <c r="CC56" i="12" s="1"/>
  <c r="Q112" i="12"/>
  <c r="CC112" i="12" s="1"/>
  <c r="DA68" i="19"/>
  <c r="FM68" i="19" s="1"/>
  <c r="DD99" i="19"/>
  <c r="FP99" i="19" s="1"/>
  <c r="DG55" i="18"/>
  <c r="FS55" i="18" s="1"/>
  <c r="F114" i="19"/>
  <c r="BR114" i="19" s="1"/>
  <c r="DD69" i="19"/>
  <c r="FP69" i="19" s="1"/>
  <c r="DH35" i="18"/>
  <c r="FT35" i="18" s="1"/>
  <c r="DD105" i="19"/>
  <c r="FP105" i="19" s="1"/>
  <c r="Q35" i="18"/>
  <c r="CC35" i="18" s="1"/>
  <c r="DK56" i="18"/>
  <c r="FW56" i="18" s="1"/>
  <c r="M42" i="19"/>
  <c r="BY42" i="19" s="1"/>
  <c r="CZ26" i="19"/>
  <c r="FL26" i="19" s="1"/>
  <c r="CZ24" i="19"/>
  <c r="FL24" i="19" s="1"/>
  <c r="CZ82" i="19"/>
  <c r="FL82" i="19" s="1"/>
  <c r="I58" i="19"/>
  <c r="BU58" i="19" s="1"/>
  <c r="I104" i="19"/>
  <c r="BU104" i="19" s="1"/>
  <c r="N96" i="19"/>
  <c r="BZ96" i="19" s="1"/>
  <c r="I59" i="19"/>
  <c r="BU59" i="19" s="1"/>
  <c r="CY110" i="19"/>
  <c r="FK110" i="19" s="1"/>
  <c r="I60" i="19"/>
  <c r="BU60" i="19" s="1"/>
  <c r="G111" i="19"/>
  <c r="BS111" i="19" s="1"/>
  <c r="G110" i="19"/>
  <c r="BS110" i="19" s="1"/>
  <c r="CY112" i="19"/>
  <c r="FK112" i="19" s="1"/>
  <c r="G112" i="19"/>
  <c r="BS112" i="19" s="1"/>
  <c r="S53" i="14"/>
  <c r="CE53" i="14" s="1"/>
  <c r="S53" i="12"/>
  <c r="CE53" i="12" s="1"/>
  <c r="CX116" i="19"/>
  <c r="FJ116" i="19" s="1"/>
  <c r="M43" i="19"/>
  <c r="BY43" i="19" s="1"/>
  <c r="CX118" i="19"/>
  <c r="FJ118" i="19" s="1"/>
  <c r="CZ60" i="19"/>
  <c r="FL60" i="19" s="1"/>
  <c r="DD44" i="19"/>
  <c r="FP44" i="19" s="1"/>
  <c r="DD42" i="19"/>
  <c r="FP42" i="19" s="1"/>
  <c r="DD95" i="19"/>
  <c r="FP95" i="19" s="1"/>
  <c r="F116" i="19"/>
  <c r="BR116" i="19" s="1"/>
  <c r="DD43" i="19"/>
  <c r="FP43" i="19" s="1"/>
  <c r="CZ58" i="19"/>
  <c r="FL58" i="19" s="1"/>
  <c r="DA57" i="19"/>
  <c r="FM57" i="19" s="1"/>
  <c r="J68" i="19"/>
  <c r="BV68" i="19" s="1"/>
  <c r="J34" i="19"/>
  <c r="BV34" i="19" s="1"/>
  <c r="J67" i="19"/>
  <c r="BV67" i="19" s="1"/>
  <c r="DE41" i="19"/>
  <c r="FQ41" i="19" s="1"/>
  <c r="DB33" i="19"/>
  <c r="FN33" i="19" s="1"/>
  <c r="K37" i="19"/>
  <c r="BW37" i="19" s="1"/>
  <c r="F118" i="19"/>
  <c r="BR118" i="19" s="1"/>
  <c r="DB37" i="19"/>
  <c r="FN37" i="19" s="1"/>
  <c r="M95" i="19"/>
  <c r="BY95" i="19" s="1"/>
  <c r="M44" i="19"/>
  <c r="BY44" i="19" s="1"/>
  <c r="K35" i="19"/>
  <c r="BW35" i="19" s="1"/>
  <c r="O96" i="19"/>
  <c r="CA96" i="19" s="1"/>
  <c r="J57" i="19"/>
  <c r="BV57" i="19" s="1"/>
  <c r="L21" i="19"/>
  <c r="BX21" i="19" s="1"/>
  <c r="M105" i="19"/>
  <c r="BY105" i="19" s="1"/>
  <c r="R56" i="14"/>
  <c r="CD56" i="14" s="1"/>
  <c r="R61" i="14"/>
  <c r="CD61" i="14" s="1"/>
  <c r="R60" i="14"/>
  <c r="CD60" i="14" s="1"/>
  <c r="R112" i="14"/>
  <c r="CD112" i="14" s="1"/>
  <c r="DE17" i="19"/>
  <c r="FQ17" i="19" s="1"/>
  <c r="DJ31" i="18"/>
  <c r="FV31" i="18" s="1"/>
  <c r="AX16" i="24" s="1"/>
  <c r="DJ34" i="18"/>
  <c r="FV34" i="18" s="1"/>
  <c r="AX18" i="24" s="1"/>
  <c r="DJ32" i="18"/>
  <c r="FV32" i="18" s="1"/>
  <c r="AX17" i="24" s="1"/>
  <c r="J26" i="19"/>
  <c r="BV26" i="19" s="1"/>
  <c r="J25" i="19"/>
  <c r="BV25" i="19" s="1"/>
  <c r="J24" i="19"/>
  <c r="BV24" i="19" s="1"/>
  <c r="J82" i="19"/>
  <c r="BV82" i="19" s="1"/>
  <c r="M98" i="19"/>
  <c r="BY98" i="19" s="1"/>
  <c r="H76" i="19"/>
  <c r="BT76" i="19" s="1"/>
  <c r="T52" i="12"/>
  <c r="CF52" i="12" s="1"/>
  <c r="T51" i="12"/>
  <c r="CF51" i="12" s="1"/>
  <c r="T54" i="12"/>
  <c r="CF54" i="12" s="1"/>
  <c r="U50" i="12"/>
  <c r="CG50" i="12" s="1"/>
  <c r="H73" i="19"/>
  <c r="BT73" i="19" s="1"/>
  <c r="CY85" i="19"/>
  <c r="FK85" i="19" s="1"/>
  <c r="CY71" i="19"/>
  <c r="FK71" i="19" s="1"/>
  <c r="M89" i="19"/>
  <c r="BY89" i="19" s="1"/>
  <c r="DB35" i="19"/>
  <c r="FN35" i="19" s="1"/>
  <c r="DC28" i="19"/>
  <c r="FO28" i="19" s="1"/>
  <c r="DC29" i="19"/>
  <c r="FO29" i="19" s="1"/>
  <c r="DC31" i="19"/>
  <c r="FO31" i="19" s="1"/>
  <c r="DC32" i="19"/>
  <c r="FO32" i="19" s="1"/>
  <c r="DC54" i="19"/>
  <c r="FO54" i="19" s="1"/>
  <c r="BZ4" i="23"/>
  <c r="DI33" i="18"/>
  <c r="FU33" i="18" s="1"/>
  <c r="M77" i="19"/>
  <c r="BY77" i="19" s="1"/>
  <c r="H90" i="19"/>
  <c r="BT90" i="19" s="1"/>
  <c r="CW100" i="19"/>
  <c r="FI100" i="19" s="1"/>
  <c r="CW113" i="19"/>
  <c r="FI113" i="19" s="1"/>
  <c r="CY86" i="19"/>
  <c r="FK86" i="19" s="1"/>
  <c r="CY72" i="19"/>
  <c r="FK72" i="19" s="1"/>
  <c r="M99" i="19"/>
  <c r="BY99" i="19" s="1"/>
  <c r="F115" i="19"/>
  <c r="BR115" i="19" s="1"/>
  <c r="I75" i="19"/>
  <c r="BU75" i="19" s="1"/>
  <c r="DD18" i="19"/>
  <c r="FP18" i="19" s="1"/>
  <c r="R33" i="18"/>
  <c r="CD33" i="18" s="1"/>
  <c r="M107" i="19"/>
  <c r="BY107" i="19" s="1"/>
  <c r="T52" i="14"/>
  <c r="CF52" i="14" s="1"/>
  <c r="T51" i="14"/>
  <c r="CF51" i="14" s="1"/>
  <c r="T54" i="14"/>
  <c r="CF54" i="14" s="1"/>
  <c r="U50" i="14"/>
  <c r="CG50" i="14" s="1"/>
  <c r="DB36" i="19"/>
  <c r="FN36" i="19" s="1"/>
  <c r="DC19" i="19"/>
  <c r="FO19" i="19" s="1"/>
  <c r="DC20" i="19"/>
  <c r="FO20" i="19" s="1"/>
  <c r="CW118" i="19"/>
  <c r="FI118" i="19" s="1"/>
  <c r="DB56" i="19"/>
  <c r="FN56" i="19" s="1"/>
  <c r="DB55" i="19"/>
  <c r="FN55" i="19" s="1"/>
  <c r="DB30" i="19"/>
  <c r="FN30" i="19" s="1"/>
  <c r="CX100" i="19"/>
  <c r="FJ100" i="19" s="1"/>
  <c r="CX113" i="19"/>
  <c r="FJ113" i="19" s="1"/>
  <c r="CZ75" i="19"/>
  <c r="FL75" i="19" s="1"/>
  <c r="U69" i="18"/>
  <c r="CG69" i="18" s="1"/>
  <c r="U63" i="18"/>
  <c r="CG63" i="18" s="1"/>
  <c r="K33" i="19"/>
  <c r="BW33" i="19" s="1"/>
  <c r="DD89" i="19"/>
  <c r="FP89" i="19" s="1"/>
  <c r="CW116" i="19"/>
  <c r="FI116" i="19" s="1"/>
  <c r="Q59" i="14"/>
  <c r="CC59" i="14" s="1"/>
  <c r="DF40" i="19"/>
  <c r="FR40" i="19" s="1"/>
  <c r="DF39" i="19"/>
  <c r="FR39" i="19" s="1"/>
  <c r="CZ70" i="19"/>
  <c r="FL70" i="19" s="1"/>
  <c r="T56" i="18"/>
  <c r="CF56" i="18" s="1"/>
  <c r="H71" i="19"/>
  <c r="BT71" i="19" s="1"/>
  <c r="DA34" i="19"/>
  <c r="FM34" i="19" s="1"/>
  <c r="DA67" i="19"/>
  <c r="FM67" i="19" s="1"/>
  <c r="Q55" i="18"/>
  <c r="CC55" i="18" s="1"/>
  <c r="O39" i="19"/>
  <c r="CA39" i="19" s="1"/>
  <c r="DG38" i="19"/>
  <c r="FS38" i="19" s="1"/>
  <c r="P38" i="19"/>
  <c r="CB38" i="19" s="1"/>
  <c r="O40" i="19"/>
  <c r="CA40" i="19" s="1"/>
  <c r="M18" i="19"/>
  <c r="BY18" i="19" s="1"/>
  <c r="S32" i="18"/>
  <c r="CE32" i="18" s="1"/>
  <c r="S17" i="24" s="1"/>
  <c r="S31" i="18"/>
  <c r="CE31" i="18" s="1"/>
  <c r="S16" i="24" s="1"/>
  <c r="DK30" i="18"/>
  <c r="FW30" i="18" s="1"/>
  <c r="S34" i="18"/>
  <c r="CE34" i="18" s="1"/>
  <c r="S18" i="24" s="1"/>
  <c r="T30" i="18"/>
  <c r="CF30" i="18" s="1"/>
  <c r="CY78" i="19"/>
  <c r="FK78" i="19" s="1"/>
  <c r="DH55" i="18"/>
  <c r="FT55" i="18" s="1"/>
  <c r="H97" i="19"/>
  <c r="BT97" i="19" s="1"/>
  <c r="K55" i="19"/>
  <c r="BW55" i="19" s="1"/>
  <c r="K56" i="19"/>
  <c r="BW56" i="19" s="1"/>
  <c r="K30" i="19"/>
  <c r="BW30" i="19" s="1"/>
  <c r="I26" i="19"/>
  <c r="BU26" i="19" s="1"/>
  <c r="I25" i="19"/>
  <c r="BU25" i="19" s="1"/>
  <c r="I24" i="19"/>
  <c r="BU24" i="19" s="1"/>
  <c r="I82" i="19"/>
  <c r="BU82" i="19" s="1"/>
  <c r="E118" i="19"/>
  <c r="BQ118" i="19" s="1"/>
  <c r="CW78" i="19"/>
  <c r="FI78" i="19" s="1"/>
  <c r="N17" i="19"/>
  <c r="BZ17" i="19" s="1"/>
  <c r="DF16" i="19"/>
  <c r="FR16" i="19" s="1"/>
  <c r="O16" i="19"/>
  <c r="CA16" i="19" s="1"/>
  <c r="H106" i="19"/>
  <c r="BT106" i="19" s="1"/>
  <c r="E115" i="19"/>
  <c r="BQ115" i="19" s="1"/>
  <c r="CX114" i="19"/>
  <c r="FJ114" i="19" s="1"/>
  <c r="CX78" i="19"/>
  <c r="FJ78" i="19" s="1"/>
  <c r="H72" i="19"/>
  <c r="BT72" i="19" s="1"/>
  <c r="CY87" i="19"/>
  <c r="FK87" i="19" s="1"/>
  <c r="CY73" i="19"/>
  <c r="FK73" i="19" s="1"/>
  <c r="M108" i="19"/>
  <c r="BY108" i="19" s="1"/>
  <c r="L28" i="19"/>
  <c r="BX28" i="19" s="1"/>
  <c r="DD27" i="19"/>
  <c r="FP27" i="19" s="1"/>
  <c r="M27" i="19"/>
  <c r="BY27" i="19" s="1"/>
  <c r="L31" i="19"/>
  <c r="BX31" i="19" s="1"/>
  <c r="L29" i="19"/>
  <c r="BX29" i="19" s="1"/>
  <c r="L32" i="19"/>
  <c r="BX32" i="19" s="1"/>
  <c r="L54" i="19"/>
  <c r="BX54" i="19" s="1"/>
  <c r="DD77" i="19"/>
  <c r="FP77" i="19" s="1"/>
  <c r="I70" i="19"/>
  <c r="BU70" i="19" s="1"/>
  <c r="E116" i="19"/>
  <c r="BQ116" i="19" s="1"/>
  <c r="DB23" i="19" l="1"/>
  <c r="FN23" i="19" s="1"/>
  <c r="DB21" i="19"/>
  <c r="FN21" i="19" s="1"/>
  <c r="DF4" i="23"/>
  <c r="DF6" i="23" s="1"/>
  <c r="BZ6" i="23"/>
  <c r="CW114" i="19"/>
  <c r="FI114" i="19" s="1"/>
  <c r="CW91" i="19"/>
  <c r="FI91" i="19" s="1"/>
  <c r="BY69" i="19"/>
  <c r="CY80" i="19"/>
  <c r="FK80" i="19" s="1"/>
  <c r="N95" i="19"/>
  <c r="BZ95" i="19" s="1"/>
  <c r="N41" i="19"/>
  <c r="BZ41" i="19" s="1"/>
  <c r="S46" i="24"/>
  <c r="S116" i="24"/>
  <c r="S89" i="24"/>
  <c r="S72" i="24"/>
  <c r="CZ72" i="19"/>
  <c r="FL72" i="19" s="1"/>
  <c r="CZ25" i="19"/>
  <c r="FL25" i="19" s="1"/>
  <c r="AX115" i="24"/>
  <c r="AX88" i="24"/>
  <c r="AX45" i="24"/>
  <c r="AX71" i="24"/>
  <c r="CD55" i="14"/>
  <c r="CD218" i="14" s="1"/>
  <c r="R218" i="14"/>
  <c r="BY37" i="23"/>
  <c r="BY60" i="23" s="1"/>
  <c r="BY83" i="23" s="1"/>
  <c r="BY106" i="23" s="1"/>
  <c r="BY129" i="23" s="1"/>
  <c r="BY152" i="23" s="1"/>
  <c r="BY175" i="23" s="1"/>
  <c r="BY39" i="23"/>
  <c r="BY62" i="23" s="1"/>
  <c r="BY85" i="23" s="1"/>
  <c r="BY108" i="23" s="1"/>
  <c r="BY131" i="23" s="1"/>
  <c r="BY154" i="23" s="1"/>
  <c r="BY177" i="23" s="1"/>
  <c r="S44" i="24"/>
  <c r="S114" i="24"/>
  <c r="S87" i="24"/>
  <c r="S70" i="24"/>
  <c r="AX46" i="24"/>
  <c r="AX116" i="24"/>
  <c r="AX72" i="24"/>
  <c r="AX89" i="24"/>
  <c r="R55" i="12"/>
  <c r="G80" i="19"/>
  <c r="BS80" i="19" s="1"/>
  <c r="S115" i="24"/>
  <c r="S88" i="24"/>
  <c r="S45" i="24"/>
  <c r="S71" i="24"/>
  <c r="AX114" i="24"/>
  <c r="AX44" i="24"/>
  <c r="AX87" i="24"/>
  <c r="AX70" i="24"/>
  <c r="G100" i="19"/>
  <c r="BS100" i="19" s="1"/>
  <c r="CY102" i="19"/>
  <c r="FK102" i="19" s="1"/>
  <c r="CY103" i="19"/>
  <c r="FK103" i="19" s="1"/>
  <c r="G102" i="19"/>
  <c r="BS102" i="19" s="1"/>
  <c r="G103" i="19"/>
  <c r="BS103" i="19" s="1"/>
  <c r="R112" i="12"/>
  <c r="CD112" i="12" s="1"/>
  <c r="R56" i="12"/>
  <c r="CD56" i="12" s="1"/>
  <c r="W125" i="12"/>
  <c r="CI125" i="12" s="1"/>
  <c r="L37" i="19"/>
  <c r="BX37" i="19" s="1"/>
  <c r="DM69" i="18"/>
  <c r="FY69" i="18" s="1"/>
  <c r="CZ71" i="19"/>
  <c r="FL71" i="19" s="1"/>
  <c r="CZ73" i="19"/>
  <c r="FL73" i="19" s="1"/>
  <c r="CY93" i="19"/>
  <c r="FK93" i="19" s="1"/>
  <c r="G93" i="19"/>
  <c r="BS93" i="19" s="1"/>
  <c r="CY94" i="19"/>
  <c r="FK94" i="19" s="1"/>
  <c r="G94" i="19"/>
  <c r="BS94" i="19" s="1"/>
  <c r="DA25" i="19"/>
  <c r="FM25" i="19" s="1"/>
  <c r="DA82" i="19"/>
  <c r="FM82" i="19" s="1"/>
  <c r="DA24" i="19"/>
  <c r="FM24" i="19" s="1"/>
  <c r="DA26" i="19"/>
  <c r="FM26" i="19" s="1"/>
  <c r="DF96" i="19"/>
  <c r="FR96" i="19" s="1"/>
  <c r="I84" i="19"/>
  <c r="BU84" i="19" s="1"/>
  <c r="DA70" i="19"/>
  <c r="FM70" i="19" s="1"/>
  <c r="DE69" i="19"/>
  <c r="FQ69" i="19" s="1"/>
  <c r="DG96" i="19"/>
  <c r="FS96" i="19" s="1"/>
  <c r="DE99" i="19"/>
  <c r="FQ99" i="19" s="1"/>
  <c r="V125" i="12"/>
  <c r="CH125" i="12" s="1"/>
  <c r="J84" i="19"/>
  <c r="BV84" i="19" s="1"/>
  <c r="DE95" i="19"/>
  <c r="FQ95" i="19" s="1"/>
  <c r="CZ84" i="19"/>
  <c r="FL84" i="19" s="1"/>
  <c r="DM63" i="18"/>
  <c r="FY63" i="18" s="1"/>
  <c r="DE108" i="19"/>
  <c r="FQ108" i="19" s="1"/>
  <c r="CZ106" i="19"/>
  <c r="FL106" i="19" s="1"/>
  <c r="DL56" i="18"/>
  <c r="FX56" i="18" s="1"/>
  <c r="DC36" i="19"/>
  <c r="FO36" i="19" s="1"/>
  <c r="DE105" i="19"/>
  <c r="FQ105" i="19" s="1"/>
  <c r="N42" i="19"/>
  <c r="BZ42" i="19" s="1"/>
  <c r="S55" i="14"/>
  <c r="CZ85" i="19"/>
  <c r="FL85" i="19" s="1"/>
  <c r="K23" i="19"/>
  <c r="BW23" i="19" s="1"/>
  <c r="CY109" i="19"/>
  <c r="FK109" i="19" s="1"/>
  <c r="N69" i="19"/>
  <c r="DE107" i="19"/>
  <c r="FQ107" i="19" s="1"/>
  <c r="DE98" i="19"/>
  <c r="FQ98" i="19" s="1"/>
  <c r="CZ86" i="19"/>
  <c r="FL86" i="19" s="1"/>
  <c r="Q58" i="12"/>
  <c r="CC58" i="12" s="1"/>
  <c r="P59" i="14"/>
  <c r="CB59" i="14" s="1"/>
  <c r="CZ87" i="19"/>
  <c r="FL87" i="19" s="1"/>
  <c r="Q57" i="12"/>
  <c r="CC57" i="12" s="1"/>
  <c r="G113" i="19"/>
  <c r="BS113" i="19" s="1"/>
  <c r="CY90" i="19"/>
  <c r="FK90" i="19" s="1"/>
  <c r="G91" i="19"/>
  <c r="BS91" i="19" s="1"/>
  <c r="N43" i="19"/>
  <c r="BZ43" i="19" s="1"/>
  <c r="N44" i="19"/>
  <c r="BZ44" i="19" s="1"/>
  <c r="DA58" i="19"/>
  <c r="FM58" i="19" s="1"/>
  <c r="DA59" i="19"/>
  <c r="FM59" i="19" s="1"/>
  <c r="DE43" i="19"/>
  <c r="FQ43" i="19" s="1"/>
  <c r="DB68" i="19"/>
  <c r="FN68" i="19" s="1"/>
  <c r="J70" i="19"/>
  <c r="BV70" i="19" s="1"/>
  <c r="DA104" i="19"/>
  <c r="FM104" i="19" s="1"/>
  <c r="DE44" i="19"/>
  <c r="FQ44" i="19" s="1"/>
  <c r="DA60" i="19"/>
  <c r="FM60" i="19" s="1"/>
  <c r="DE42" i="19"/>
  <c r="FQ42" i="19" s="1"/>
  <c r="DB67" i="19"/>
  <c r="FN67" i="19" s="1"/>
  <c r="DB57" i="19"/>
  <c r="FN57" i="19" s="1"/>
  <c r="J75" i="19"/>
  <c r="BV75" i="19" s="1"/>
  <c r="L35" i="19"/>
  <c r="BX35" i="19" s="1"/>
  <c r="DC30" i="19"/>
  <c r="FO30" i="19" s="1"/>
  <c r="L36" i="19"/>
  <c r="BX36" i="19" s="1"/>
  <c r="H112" i="19"/>
  <c r="BT112" i="19" s="1"/>
  <c r="T53" i="12"/>
  <c r="CF53" i="12" s="1"/>
  <c r="T53" i="14"/>
  <c r="CF53" i="14" s="1"/>
  <c r="DC35" i="19"/>
  <c r="FO35" i="19" s="1"/>
  <c r="H111" i="19"/>
  <c r="BT111" i="19" s="1"/>
  <c r="DC37" i="19"/>
  <c r="FO37" i="19" s="1"/>
  <c r="J58" i="19"/>
  <c r="BV58" i="19" s="1"/>
  <c r="J60" i="19"/>
  <c r="BV60" i="19" s="1"/>
  <c r="O41" i="19"/>
  <c r="CA41" i="19" s="1"/>
  <c r="K57" i="19"/>
  <c r="BW57" i="19" s="1"/>
  <c r="N18" i="19"/>
  <c r="BZ18" i="19" s="1"/>
  <c r="J104" i="19"/>
  <c r="BV104" i="19" s="1"/>
  <c r="L33" i="19"/>
  <c r="BX33" i="19" s="1"/>
  <c r="I87" i="19"/>
  <c r="BU87" i="19" s="1"/>
  <c r="I73" i="19"/>
  <c r="BU73" i="19" s="1"/>
  <c r="CW115" i="19"/>
  <c r="FI115" i="19" s="1"/>
  <c r="CZ76" i="19"/>
  <c r="FL76" i="19" s="1"/>
  <c r="H78" i="19"/>
  <c r="BT78" i="19" s="1"/>
  <c r="J86" i="19"/>
  <c r="BV86" i="19" s="1"/>
  <c r="R57" i="14"/>
  <c r="CD57" i="14" s="1"/>
  <c r="N108" i="19"/>
  <c r="BZ108" i="19" s="1"/>
  <c r="DK31" i="18"/>
  <c r="FW31" i="18" s="1"/>
  <c r="AY16" i="24" s="1"/>
  <c r="DK34" i="18"/>
  <c r="FW34" i="18" s="1"/>
  <c r="AY18" i="24" s="1"/>
  <c r="DK32" i="18"/>
  <c r="FW32" i="18" s="1"/>
  <c r="AY17" i="24" s="1"/>
  <c r="V69" i="18"/>
  <c r="CH69" i="18" s="1"/>
  <c r="V63" i="18"/>
  <c r="CH63" i="18" s="1"/>
  <c r="DD19" i="19"/>
  <c r="FP19" i="19" s="1"/>
  <c r="DD20" i="19"/>
  <c r="FP20" i="19" s="1"/>
  <c r="CZ110" i="19"/>
  <c r="FL110" i="19" s="1"/>
  <c r="DE77" i="19"/>
  <c r="FQ77" i="19" s="1"/>
  <c r="U52" i="12"/>
  <c r="CG52" i="12" s="1"/>
  <c r="U51" i="12"/>
  <c r="CG51" i="12" s="1"/>
  <c r="U54" i="12"/>
  <c r="CG54" i="12" s="1"/>
  <c r="V50" i="12"/>
  <c r="CH50" i="12" s="1"/>
  <c r="J87" i="19"/>
  <c r="BV87" i="19" s="1"/>
  <c r="J73" i="19"/>
  <c r="BV73" i="19" s="1"/>
  <c r="N89" i="19"/>
  <c r="BZ89" i="19" s="1"/>
  <c r="M20" i="19"/>
  <c r="BY20" i="19" s="1"/>
  <c r="M19" i="19"/>
  <c r="BY19" i="19" s="1"/>
  <c r="P39" i="19"/>
  <c r="CB39" i="19" s="1"/>
  <c r="DH38" i="19"/>
  <c r="FT38" i="19" s="1"/>
  <c r="Q38" i="19"/>
  <c r="CC38" i="19" s="1"/>
  <c r="P40" i="19"/>
  <c r="CB40" i="19" s="1"/>
  <c r="CZ111" i="19"/>
  <c r="FL111" i="19" s="1"/>
  <c r="CZ90" i="19"/>
  <c r="FL90" i="19" s="1"/>
  <c r="H91" i="19"/>
  <c r="BT91" i="19" s="1"/>
  <c r="DC33" i="19"/>
  <c r="FO33" i="19" s="1"/>
  <c r="L55" i="19"/>
  <c r="BX55" i="19" s="1"/>
  <c r="L56" i="19"/>
  <c r="BX56" i="19" s="1"/>
  <c r="M28" i="19"/>
  <c r="BY28" i="19" s="1"/>
  <c r="DE27" i="19"/>
  <c r="FQ27" i="19" s="1"/>
  <c r="N27" i="19"/>
  <c r="BZ27" i="19" s="1"/>
  <c r="M32" i="19"/>
  <c r="BY32" i="19" s="1"/>
  <c r="M31" i="19"/>
  <c r="BY31" i="19" s="1"/>
  <c r="M29" i="19"/>
  <c r="BY29" i="19" s="1"/>
  <c r="M54" i="19"/>
  <c r="BY54" i="19" s="1"/>
  <c r="N99" i="19"/>
  <c r="BZ99" i="19" s="1"/>
  <c r="O17" i="19"/>
  <c r="CA17" i="19" s="1"/>
  <c r="DG16" i="19"/>
  <c r="FS16" i="19" s="1"/>
  <c r="P16" i="19"/>
  <c r="CB16" i="19" s="1"/>
  <c r="CZ97" i="19"/>
  <c r="FL97" i="19" s="1"/>
  <c r="H100" i="19"/>
  <c r="BT100" i="19" s="1"/>
  <c r="H113" i="19"/>
  <c r="BT113" i="19" s="1"/>
  <c r="S33" i="18"/>
  <c r="CE33" i="18" s="1"/>
  <c r="DG40" i="19"/>
  <c r="FS40" i="19" s="1"/>
  <c r="DG39" i="19"/>
  <c r="FS39" i="19" s="1"/>
  <c r="H110" i="19"/>
  <c r="BT110" i="19" s="1"/>
  <c r="CZ112" i="19"/>
  <c r="FL112" i="19" s="1"/>
  <c r="DC21" i="19"/>
  <c r="FO21" i="19" s="1"/>
  <c r="N98" i="19"/>
  <c r="BZ98" i="19" s="1"/>
  <c r="W137" i="14"/>
  <c r="CI137" i="14" s="1"/>
  <c r="W137" i="12"/>
  <c r="CI137" i="12" s="1"/>
  <c r="CZ94" i="19"/>
  <c r="FL94" i="19" s="1"/>
  <c r="H94" i="19"/>
  <c r="BT94" i="19" s="1"/>
  <c r="CZ93" i="19"/>
  <c r="FL93" i="19" s="1"/>
  <c r="H93" i="19"/>
  <c r="BT93" i="19" s="1"/>
  <c r="DD28" i="19"/>
  <c r="FP28" i="19" s="1"/>
  <c r="DD29" i="19"/>
  <c r="FP29" i="19" s="1"/>
  <c r="DD31" i="19"/>
  <c r="FP31" i="19" s="1"/>
  <c r="DD32" i="19"/>
  <c r="FP32" i="19" s="1"/>
  <c r="DD54" i="19"/>
  <c r="FP54" i="19" s="1"/>
  <c r="DF17" i="19"/>
  <c r="FR17" i="19" s="1"/>
  <c r="K34" i="19"/>
  <c r="BW34" i="19" s="1"/>
  <c r="K67" i="19"/>
  <c r="BW67" i="19" s="1"/>
  <c r="H109" i="19"/>
  <c r="BT109" i="19" s="1"/>
  <c r="CZ103" i="19"/>
  <c r="FL103" i="19" s="1"/>
  <c r="CZ102" i="19"/>
  <c r="FL102" i="19" s="1"/>
  <c r="H103" i="19"/>
  <c r="BT103" i="19" s="1"/>
  <c r="H102" i="19"/>
  <c r="BT102" i="19" s="1"/>
  <c r="H101" i="19"/>
  <c r="BT101" i="19" s="1"/>
  <c r="CZ101" i="19"/>
  <c r="FL101" i="19" s="1"/>
  <c r="DB26" i="19"/>
  <c r="FN26" i="19" s="1"/>
  <c r="DB25" i="19"/>
  <c r="FN25" i="19" s="1"/>
  <c r="DB24" i="19"/>
  <c r="FN24" i="19" s="1"/>
  <c r="DB82" i="19"/>
  <c r="FN82" i="19" s="1"/>
  <c r="DF95" i="19"/>
  <c r="FR95" i="19" s="1"/>
  <c r="O83" i="19"/>
  <c r="CA83" i="19" s="1"/>
  <c r="N105" i="19"/>
  <c r="BZ105" i="19" s="1"/>
  <c r="V50" i="14"/>
  <c r="CH50" i="14" s="1"/>
  <c r="U52" i="14"/>
  <c r="CG52" i="14" s="1"/>
  <c r="U51" i="14"/>
  <c r="CG51" i="14" s="1"/>
  <c r="U54" i="14"/>
  <c r="CG54" i="14" s="1"/>
  <c r="N77" i="19"/>
  <c r="BZ77" i="19" s="1"/>
  <c r="W125" i="14"/>
  <c r="CI125" i="14" s="1"/>
  <c r="DC55" i="19"/>
  <c r="FO55" i="19" s="1"/>
  <c r="DC56" i="19"/>
  <c r="FO56" i="19" s="1"/>
  <c r="CZ79" i="19"/>
  <c r="FL79" i="19" s="1"/>
  <c r="H81" i="19"/>
  <c r="BT81" i="19" s="1"/>
  <c r="H79" i="19"/>
  <c r="BT79" i="19" s="1"/>
  <c r="CZ81" i="19"/>
  <c r="FL81" i="19" s="1"/>
  <c r="L30" i="19"/>
  <c r="BX30" i="19" s="1"/>
  <c r="N107" i="19"/>
  <c r="BZ107" i="19" s="1"/>
  <c r="W113" i="14"/>
  <c r="CI113" i="14" s="1"/>
  <c r="W113" i="12"/>
  <c r="CI113" i="12" s="1"/>
  <c r="DE89" i="19"/>
  <c r="FQ89" i="19" s="1"/>
  <c r="I71" i="19"/>
  <c r="BU71" i="19" s="1"/>
  <c r="I85" i="19"/>
  <c r="BU85" i="19" s="1"/>
  <c r="DA75" i="19"/>
  <c r="FM75" i="19" s="1"/>
  <c r="K68" i="19"/>
  <c r="BW68" i="19" s="1"/>
  <c r="U56" i="18"/>
  <c r="CG56" i="18" s="1"/>
  <c r="DA71" i="19"/>
  <c r="FM71" i="19" s="1"/>
  <c r="DJ33" i="18"/>
  <c r="FV33" i="18" s="1"/>
  <c r="N83" i="19"/>
  <c r="BZ83" i="19" s="1"/>
  <c r="I86" i="19"/>
  <c r="BU86" i="19" s="1"/>
  <c r="I72" i="19"/>
  <c r="BU72" i="19" s="1"/>
  <c r="T32" i="18"/>
  <c r="CF32" i="18" s="1"/>
  <c r="T17" i="24" s="1"/>
  <c r="T31" i="18"/>
  <c r="CF31" i="18" s="1"/>
  <c r="T16" i="24" s="1"/>
  <c r="DL30" i="18"/>
  <c r="FX30" i="18" s="1"/>
  <c r="T34" i="18"/>
  <c r="CF34" i="18" s="1"/>
  <c r="T18" i="24" s="1"/>
  <c r="U30" i="18"/>
  <c r="CG30" i="18" s="1"/>
  <c r="CX115" i="19"/>
  <c r="FJ115" i="19" s="1"/>
  <c r="CA4" i="23"/>
  <c r="J85" i="19"/>
  <c r="BV85" i="19" s="1"/>
  <c r="DE18" i="19"/>
  <c r="FQ18" i="19" s="1"/>
  <c r="R58" i="14"/>
  <c r="CD58" i="14" s="1"/>
  <c r="T46" i="24" l="1"/>
  <c r="T116" i="24"/>
  <c r="T89" i="24"/>
  <c r="T72" i="24"/>
  <c r="T115" i="24"/>
  <c r="T88" i="24"/>
  <c r="T71" i="24"/>
  <c r="T45" i="24"/>
  <c r="DI55" i="18"/>
  <c r="FU55" i="18" s="1"/>
  <c r="DI35" i="18"/>
  <c r="FU35" i="18" s="1"/>
  <c r="S218" i="14"/>
  <c r="CE55" i="14"/>
  <c r="CE218" i="14" s="1"/>
  <c r="G117" i="19"/>
  <c r="BS117" i="19" s="1"/>
  <c r="CY117" i="19"/>
  <c r="FK117" i="19" s="1"/>
  <c r="H80" i="19"/>
  <c r="BT80" i="19" s="1"/>
  <c r="H117" i="19"/>
  <c r="BT117" i="19" s="1"/>
  <c r="AY115" i="24"/>
  <c r="AY88" i="24"/>
  <c r="AY45" i="24"/>
  <c r="AY71" i="24"/>
  <c r="CY100" i="19"/>
  <c r="FK100" i="19" s="1"/>
  <c r="CY97" i="19"/>
  <c r="FK97" i="19" s="1"/>
  <c r="AY72" i="24"/>
  <c r="AY46" i="24"/>
  <c r="AY116" i="24"/>
  <c r="AY89" i="24"/>
  <c r="DB34" i="19"/>
  <c r="FN34" i="19" s="1"/>
  <c r="R218" i="12"/>
  <c r="CD55" i="12"/>
  <c r="CD218" i="12" s="1"/>
  <c r="AY87" i="24"/>
  <c r="AY70" i="24"/>
  <c r="AY44" i="24"/>
  <c r="AY114" i="24"/>
  <c r="DG4" i="23"/>
  <c r="DG6" i="23" s="1"/>
  <c r="CA6" i="23"/>
  <c r="DF42" i="19"/>
  <c r="FR42" i="19" s="1"/>
  <c r="DF41" i="19"/>
  <c r="FR41" i="19" s="1"/>
  <c r="BZ69" i="19"/>
  <c r="S55" i="12"/>
  <c r="R61" i="12"/>
  <c r="CD61" i="12" s="1"/>
  <c r="R58" i="12"/>
  <c r="CD58" i="12" s="1"/>
  <c r="R60" i="12"/>
  <c r="CD60" i="12" s="1"/>
  <c r="G116" i="19"/>
  <c r="BS116" i="19" s="1"/>
  <c r="G101" i="19"/>
  <c r="BS101" i="19" s="1"/>
  <c r="CZ80" i="19"/>
  <c r="FL80" i="19" s="1"/>
  <c r="CZ117" i="19"/>
  <c r="FL117" i="19" s="1"/>
  <c r="R35" i="18"/>
  <c r="CD35" i="18" s="1"/>
  <c r="CY116" i="19"/>
  <c r="FK116" i="19" s="1"/>
  <c r="CY101" i="19"/>
  <c r="FK101" i="19" s="1"/>
  <c r="T114" i="24"/>
  <c r="T87" i="24"/>
  <c r="T44" i="24"/>
  <c r="T70" i="24"/>
  <c r="L82" i="19"/>
  <c r="BX82" i="19" s="1"/>
  <c r="L23" i="19"/>
  <c r="BX23" i="19" s="1"/>
  <c r="J72" i="19"/>
  <c r="BV72" i="19" s="1"/>
  <c r="J59" i="19"/>
  <c r="BV59" i="19" s="1"/>
  <c r="BZ39" i="23"/>
  <c r="BZ62" i="23" s="1"/>
  <c r="BZ85" i="23" s="1"/>
  <c r="BZ108" i="23" s="1"/>
  <c r="BZ131" i="23" s="1"/>
  <c r="BZ154" i="23" s="1"/>
  <c r="BZ177" i="23" s="1"/>
  <c r="BZ37" i="23"/>
  <c r="BZ60" i="23" s="1"/>
  <c r="BZ83" i="23" s="1"/>
  <c r="BZ106" i="23" s="1"/>
  <c r="BZ129" i="23" s="1"/>
  <c r="BZ152" i="23" s="1"/>
  <c r="BZ175" i="23" s="1"/>
  <c r="CY118" i="19"/>
  <c r="FK118" i="19" s="1"/>
  <c r="X125" i="12"/>
  <c r="CJ125" i="12" s="1"/>
  <c r="S112" i="12"/>
  <c r="CE112" i="12" s="1"/>
  <c r="S56" i="12"/>
  <c r="CE56" i="12" s="1"/>
  <c r="L84" i="19"/>
  <c r="BX84" i="19" s="1"/>
  <c r="DF98" i="19"/>
  <c r="FR98" i="19" s="1"/>
  <c r="L24" i="19"/>
  <c r="BX24" i="19" s="1"/>
  <c r="DM56" i="18"/>
  <c r="FY56" i="18" s="1"/>
  <c r="DF43" i="19"/>
  <c r="FR43" i="19" s="1"/>
  <c r="DF69" i="19"/>
  <c r="FR69" i="19" s="1"/>
  <c r="L26" i="19"/>
  <c r="BX26" i="19" s="1"/>
  <c r="DA72" i="19"/>
  <c r="FM72" i="19" s="1"/>
  <c r="CZ109" i="19"/>
  <c r="FL109" i="19" s="1"/>
  <c r="DA86" i="19"/>
  <c r="FM86" i="19" s="1"/>
  <c r="T55" i="14"/>
  <c r="DJ35" i="18"/>
  <c r="FV35" i="18" s="1"/>
  <c r="DF105" i="19"/>
  <c r="FR105" i="19" s="1"/>
  <c r="DF44" i="19"/>
  <c r="FR44" i="19" s="1"/>
  <c r="DN63" i="18"/>
  <c r="FZ63" i="18" s="1"/>
  <c r="DF108" i="19"/>
  <c r="FR108" i="19" s="1"/>
  <c r="J71" i="19"/>
  <c r="BV71" i="19" s="1"/>
  <c r="DA73" i="19"/>
  <c r="FM73" i="19" s="1"/>
  <c r="CY91" i="19"/>
  <c r="FK91" i="19" s="1"/>
  <c r="CY113" i="19"/>
  <c r="FK113" i="19" s="1"/>
  <c r="V137" i="14"/>
  <c r="CH137" i="14" s="1"/>
  <c r="V137" i="12"/>
  <c r="CH137" i="12" s="1"/>
  <c r="G118" i="19"/>
  <c r="BS118" i="19" s="1"/>
  <c r="S35" i="18"/>
  <c r="CE35" i="18" s="1"/>
  <c r="DB84" i="19"/>
  <c r="FN84" i="19" s="1"/>
  <c r="DF99" i="19"/>
  <c r="FR99" i="19" s="1"/>
  <c r="DN69" i="18"/>
  <c r="FZ69" i="18" s="1"/>
  <c r="DB70" i="19"/>
  <c r="FN70" i="19" s="1"/>
  <c r="L25" i="19"/>
  <c r="BX25" i="19" s="1"/>
  <c r="CZ78" i="19"/>
  <c r="FL78" i="19" s="1"/>
  <c r="K26" i="19"/>
  <c r="BW26" i="19" s="1"/>
  <c r="K25" i="19"/>
  <c r="BW25" i="19" s="1"/>
  <c r="K82" i="19"/>
  <c r="BW82" i="19" s="1"/>
  <c r="K24" i="19"/>
  <c r="BW24" i="19" s="1"/>
  <c r="V125" i="14"/>
  <c r="CH125" i="14" s="1"/>
  <c r="DA87" i="19"/>
  <c r="FM87" i="19" s="1"/>
  <c r="S112" i="14"/>
  <c r="CE112" i="14" s="1"/>
  <c r="S56" i="14"/>
  <c r="CE56" i="14" s="1"/>
  <c r="S61" i="14"/>
  <c r="CE61" i="14" s="1"/>
  <c r="S60" i="14"/>
  <c r="CE60" i="14" s="1"/>
  <c r="O69" i="19"/>
  <c r="N20" i="19"/>
  <c r="BZ20" i="19" s="1"/>
  <c r="Q59" i="12"/>
  <c r="CC59" i="12" s="1"/>
  <c r="DA85" i="19"/>
  <c r="FM85" i="19" s="1"/>
  <c r="DA84" i="19"/>
  <c r="FM84" i="19" s="1"/>
  <c r="DF107" i="19"/>
  <c r="FR107" i="19" s="1"/>
  <c r="DF83" i="19"/>
  <c r="FR83" i="19" s="1"/>
  <c r="DG83" i="19"/>
  <c r="FS83" i="19" s="1"/>
  <c r="R55" i="18"/>
  <c r="CD55" i="18" s="1"/>
  <c r="DB75" i="19"/>
  <c r="FN75" i="19" s="1"/>
  <c r="K59" i="19"/>
  <c r="BW59" i="19" s="1"/>
  <c r="V113" i="12"/>
  <c r="CH113" i="12" s="1"/>
  <c r="V113" i="14"/>
  <c r="CH113" i="14" s="1"/>
  <c r="T56" i="12"/>
  <c r="CF56" i="12" s="1"/>
  <c r="CZ116" i="19"/>
  <c r="FL116" i="19" s="1"/>
  <c r="T112" i="12"/>
  <c r="CF112" i="12" s="1"/>
  <c r="DB58" i="19"/>
  <c r="FN58" i="19" s="1"/>
  <c r="DB104" i="19"/>
  <c r="FN104" i="19" s="1"/>
  <c r="DB59" i="19"/>
  <c r="FN59" i="19" s="1"/>
  <c r="K60" i="19"/>
  <c r="BW60" i="19" s="1"/>
  <c r="K58" i="19"/>
  <c r="BW58" i="19" s="1"/>
  <c r="K104" i="19"/>
  <c r="BW104" i="19" s="1"/>
  <c r="DD21" i="19"/>
  <c r="FP21" i="19" s="1"/>
  <c r="O42" i="19"/>
  <c r="CA42" i="19" s="1"/>
  <c r="T33" i="18"/>
  <c r="CF33" i="18" s="1"/>
  <c r="O95" i="19"/>
  <c r="CA95" i="19" s="1"/>
  <c r="O43" i="19"/>
  <c r="CA43" i="19" s="1"/>
  <c r="O44" i="19"/>
  <c r="CA44" i="19" s="1"/>
  <c r="DG41" i="19"/>
  <c r="FS41" i="19" s="1"/>
  <c r="Q96" i="19"/>
  <c r="CC96" i="19" s="1"/>
  <c r="O18" i="19"/>
  <c r="CA18" i="19" s="1"/>
  <c r="D120" i="19"/>
  <c r="BP120" i="19" s="1"/>
  <c r="DD33" i="19"/>
  <c r="FP33" i="19" s="1"/>
  <c r="CZ118" i="19"/>
  <c r="FL118" i="19" s="1"/>
  <c r="H116" i="19"/>
  <c r="BT116" i="19" s="1"/>
  <c r="H118" i="19"/>
  <c r="BT118" i="19" s="1"/>
  <c r="P41" i="19"/>
  <c r="CB41" i="19" s="1"/>
  <c r="M33" i="19"/>
  <c r="BY33" i="19" s="1"/>
  <c r="M21" i="19"/>
  <c r="BY21" i="19" s="1"/>
  <c r="DL32" i="18"/>
  <c r="FX32" i="18" s="1"/>
  <c r="AZ17" i="24" s="1"/>
  <c r="DL31" i="18"/>
  <c r="FX31" i="18" s="1"/>
  <c r="AZ16" i="24" s="1"/>
  <c r="DL34" i="18"/>
  <c r="FX34" i="18" s="1"/>
  <c r="AZ18" i="24" s="1"/>
  <c r="I97" i="19"/>
  <c r="BU97" i="19" s="1"/>
  <c r="X113" i="14"/>
  <c r="CJ113" i="14" s="1"/>
  <c r="X113" i="12"/>
  <c r="CJ113" i="12" s="1"/>
  <c r="O89" i="19"/>
  <c r="CA89" i="19" s="1"/>
  <c r="DB86" i="19"/>
  <c r="FN86" i="19" s="1"/>
  <c r="M56" i="19"/>
  <c r="BY56" i="19" s="1"/>
  <c r="M55" i="19"/>
  <c r="BY55" i="19" s="1"/>
  <c r="N28" i="19"/>
  <c r="BZ28" i="19" s="1"/>
  <c r="DF27" i="19"/>
  <c r="FR27" i="19" s="1"/>
  <c r="O27" i="19"/>
  <c r="CA27" i="19" s="1"/>
  <c r="N32" i="19"/>
  <c r="BZ32" i="19" s="1"/>
  <c r="N31" i="19"/>
  <c r="BZ31" i="19" s="1"/>
  <c r="N29" i="19"/>
  <c r="BZ29" i="19" s="1"/>
  <c r="N54" i="19"/>
  <c r="BZ54" i="19" s="1"/>
  <c r="V56" i="18"/>
  <c r="CH56" i="18" s="1"/>
  <c r="DK33" i="18"/>
  <c r="FW33" i="18" s="1"/>
  <c r="I106" i="19"/>
  <c r="BU106" i="19" s="1"/>
  <c r="DB87" i="19"/>
  <c r="FN87" i="19" s="1"/>
  <c r="DD55" i="19"/>
  <c r="FP55" i="19" s="1"/>
  <c r="DD56" i="19"/>
  <c r="FP56" i="19" s="1"/>
  <c r="DD30" i="19"/>
  <c r="FP30" i="19" s="1"/>
  <c r="M35" i="19"/>
  <c r="BY35" i="19" s="1"/>
  <c r="DE28" i="19"/>
  <c r="FQ28" i="19" s="1"/>
  <c r="DE29" i="19"/>
  <c r="FQ29" i="19" s="1"/>
  <c r="DE31" i="19"/>
  <c r="FQ31" i="19" s="1"/>
  <c r="DE32" i="19"/>
  <c r="FQ32" i="19" s="1"/>
  <c r="DE54" i="19"/>
  <c r="FQ54" i="19" s="1"/>
  <c r="V52" i="12"/>
  <c r="CH52" i="12" s="1"/>
  <c r="V51" i="12"/>
  <c r="CH51" i="12" s="1"/>
  <c r="V54" i="12"/>
  <c r="CH54" i="12" s="1"/>
  <c r="W50" i="12"/>
  <c r="CI50" i="12" s="1"/>
  <c r="R59" i="14"/>
  <c r="CD59" i="14" s="1"/>
  <c r="I76" i="19"/>
  <c r="BU76" i="19" s="1"/>
  <c r="K70" i="19"/>
  <c r="BW70" i="19" s="1"/>
  <c r="M30" i="19"/>
  <c r="BY30" i="19" s="1"/>
  <c r="CB4" i="23"/>
  <c r="DE19" i="19"/>
  <c r="FQ19" i="19" s="1"/>
  <c r="DE20" i="19"/>
  <c r="FQ20" i="19" s="1"/>
  <c r="I90" i="19"/>
  <c r="BU90" i="19" s="1"/>
  <c r="L67" i="19"/>
  <c r="BX67" i="19" s="1"/>
  <c r="L34" i="19"/>
  <c r="BX34" i="19" s="1"/>
  <c r="K75" i="19"/>
  <c r="BW75" i="19" s="1"/>
  <c r="DF18" i="19"/>
  <c r="FR18" i="19" s="1"/>
  <c r="DD35" i="19"/>
  <c r="FP35" i="19" s="1"/>
  <c r="DC67" i="19"/>
  <c r="FO67" i="19" s="1"/>
  <c r="DC23" i="19"/>
  <c r="FO23" i="19" s="1"/>
  <c r="S55" i="18"/>
  <c r="CE55" i="18" s="1"/>
  <c r="M36" i="19"/>
  <c r="BY36" i="19" s="1"/>
  <c r="Q39" i="19"/>
  <c r="CC39" i="19" s="1"/>
  <c r="DI38" i="19"/>
  <c r="FU38" i="19" s="1"/>
  <c r="R38" i="19"/>
  <c r="CD38" i="19" s="1"/>
  <c r="Q40" i="19"/>
  <c r="CC40" i="19" s="1"/>
  <c r="O105" i="19"/>
  <c r="CA105" i="19" s="1"/>
  <c r="U53" i="14"/>
  <c r="CG53" i="14" s="1"/>
  <c r="P17" i="19"/>
  <c r="CB17" i="19" s="1"/>
  <c r="DH16" i="19"/>
  <c r="FT16" i="19" s="1"/>
  <c r="Q16" i="19"/>
  <c r="CC16" i="19" s="1"/>
  <c r="DH40" i="19"/>
  <c r="FT40" i="19" s="1"/>
  <c r="DH39" i="19"/>
  <c r="FT39" i="19" s="1"/>
  <c r="DF89" i="19"/>
  <c r="FR89" i="19" s="1"/>
  <c r="U53" i="12"/>
  <c r="CG53" i="12" s="1"/>
  <c r="L68" i="19"/>
  <c r="BX68" i="19" s="1"/>
  <c r="O107" i="19"/>
  <c r="CA107" i="19" s="1"/>
  <c r="O108" i="19"/>
  <c r="CA108" i="19" s="1"/>
  <c r="DD36" i="19"/>
  <c r="FP36" i="19" s="1"/>
  <c r="DG17" i="19"/>
  <c r="FS17" i="19" s="1"/>
  <c r="M37" i="19"/>
  <c r="BY37" i="19" s="1"/>
  <c r="U32" i="18"/>
  <c r="CG32" i="18" s="1"/>
  <c r="U17" i="24" s="1"/>
  <c r="U31" i="18"/>
  <c r="CG31" i="18" s="1"/>
  <c r="U16" i="24" s="1"/>
  <c r="DM30" i="18"/>
  <c r="FY30" i="18" s="1"/>
  <c r="U34" i="18"/>
  <c r="CG34" i="18" s="1"/>
  <c r="U18" i="24" s="1"/>
  <c r="V30" i="18"/>
  <c r="CH30" i="18" s="1"/>
  <c r="O77" i="19"/>
  <c r="CA77" i="19" s="1"/>
  <c r="DF77" i="19"/>
  <c r="FR77" i="19" s="1"/>
  <c r="V54" i="14"/>
  <c r="CH54" i="14" s="1"/>
  <c r="W50" i="14"/>
  <c r="CI50" i="14" s="1"/>
  <c r="V52" i="14"/>
  <c r="CH52" i="14" s="1"/>
  <c r="V51" i="14"/>
  <c r="CH51" i="14" s="1"/>
  <c r="O99" i="19"/>
  <c r="CA99" i="19" s="1"/>
  <c r="DD37" i="19"/>
  <c r="FP37" i="19" s="1"/>
  <c r="CZ100" i="19"/>
  <c r="FL100" i="19" s="1"/>
  <c r="CZ113" i="19"/>
  <c r="FL113" i="19" s="1"/>
  <c r="W63" i="18"/>
  <c r="CI63" i="18" s="1"/>
  <c r="W69" i="18"/>
  <c r="CI69" i="18" s="1"/>
  <c r="O98" i="19"/>
  <c r="CA98" i="19" s="1"/>
  <c r="X125" i="14"/>
  <c r="CJ125" i="14" s="1"/>
  <c r="DB85" i="19"/>
  <c r="FN85" i="19" s="1"/>
  <c r="DC68" i="19"/>
  <c r="FO68" i="19" s="1"/>
  <c r="CV120" i="19"/>
  <c r="FH120" i="19" s="1"/>
  <c r="DC34" i="19"/>
  <c r="FO34" i="19" s="1"/>
  <c r="D119" i="19" l="1"/>
  <c r="BP119" i="19" s="1"/>
  <c r="D123" i="19"/>
  <c r="BP123" i="19" s="1"/>
  <c r="D48" i="21" s="1"/>
  <c r="DB73" i="19"/>
  <c r="FN73" i="19" s="1"/>
  <c r="DB60" i="19"/>
  <c r="FN60" i="19" s="1"/>
  <c r="T61" i="12"/>
  <c r="CF61" i="12" s="1"/>
  <c r="T55" i="12"/>
  <c r="CA39" i="23"/>
  <c r="CA62" i="23" s="1"/>
  <c r="CA85" i="23" s="1"/>
  <c r="CA108" i="23" s="1"/>
  <c r="CA131" i="23" s="1"/>
  <c r="CA154" i="23" s="1"/>
  <c r="CA177" i="23" s="1"/>
  <c r="CA37" i="23"/>
  <c r="CA60" i="23" s="1"/>
  <c r="CA83" i="23" s="1"/>
  <c r="CA106" i="23" s="1"/>
  <c r="CA129" i="23" s="1"/>
  <c r="CA152" i="23" s="1"/>
  <c r="CA175" i="23" s="1"/>
  <c r="DH4" i="23"/>
  <c r="DH6" i="23" s="1"/>
  <c r="CB6" i="23"/>
  <c r="G115" i="19"/>
  <c r="BS115" i="19" s="1"/>
  <c r="G114" i="19"/>
  <c r="BS114" i="19" s="1"/>
  <c r="U89" i="24"/>
  <c r="U72" i="24"/>
  <c r="U46" i="24"/>
  <c r="U116" i="24"/>
  <c r="AZ46" i="24"/>
  <c r="AZ116" i="24"/>
  <c r="AZ89" i="24"/>
  <c r="AZ72" i="24"/>
  <c r="CA69" i="19"/>
  <c r="H115" i="19"/>
  <c r="BT115" i="19" s="1"/>
  <c r="H114" i="19"/>
  <c r="BT114" i="19" s="1"/>
  <c r="AZ44" i="24"/>
  <c r="AZ114" i="24"/>
  <c r="AZ87" i="24"/>
  <c r="AZ70" i="24"/>
  <c r="CZ114" i="19"/>
  <c r="FL114" i="19" s="1"/>
  <c r="CZ91" i="19"/>
  <c r="FL91" i="19" s="1"/>
  <c r="U87" i="24"/>
  <c r="U70" i="24"/>
  <c r="U44" i="24"/>
  <c r="U114" i="24"/>
  <c r="AZ115" i="24"/>
  <c r="AZ88" i="24"/>
  <c r="AZ45" i="24"/>
  <c r="AZ71" i="24"/>
  <c r="L57" i="19"/>
  <c r="BX57" i="19" s="1"/>
  <c r="S61" i="12"/>
  <c r="CE61" i="12" s="1"/>
  <c r="U115" i="24"/>
  <c r="U88" i="24"/>
  <c r="U45" i="24"/>
  <c r="U71" i="24"/>
  <c r="DC58" i="19"/>
  <c r="FO58" i="19" s="1"/>
  <c r="DC57" i="19"/>
  <c r="FO57" i="19" s="1"/>
  <c r="S58" i="12"/>
  <c r="CE58" i="12" s="1"/>
  <c r="S60" i="12"/>
  <c r="CE60" i="12" s="1"/>
  <c r="T218" i="14"/>
  <c r="CF55" i="14"/>
  <c r="CF218" i="14" s="1"/>
  <c r="R57" i="12"/>
  <c r="CD57" i="12" s="1"/>
  <c r="R59" i="12"/>
  <c r="CD59" i="12" s="1"/>
  <c r="N21" i="19"/>
  <c r="BZ21" i="19" s="1"/>
  <c r="N19" i="19"/>
  <c r="BZ19" i="19" s="1"/>
  <c r="DH96" i="19"/>
  <c r="FT96" i="19" s="1"/>
  <c r="P96" i="19"/>
  <c r="CB96" i="19" s="1"/>
  <c r="S218" i="12"/>
  <c r="CE55" i="12"/>
  <c r="CE218" i="12" s="1"/>
  <c r="K72" i="19"/>
  <c r="BW72" i="19" s="1"/>
  <c r="L58" i="19"/>
  <c r="BX58" i="19" s="1"/>
  <c r="L104" i="19"/>
  <c r="BX104" i="19" s="1"/>
  <c r="X137" i="12"/>
  <c r="CJ137" i="12" s="1"/>
  <c r="DC104" i="19"/>
  <c r="FO104" i="19" s="1"/>
  <c r="X137" i="14"/>
  <c r="CJ137" i="14" s="1"/>
  <c r="DC59" i="19"/>
  <c r="FO59" i="19" s="1"/>
  <c r="DC60" i="19"/>
  <c r="FO60" i="19" s="1"/>
  <c r="Y125" i="12"/>
  <c r="CK125" i="12" s="1"/>
  <c r="DO63" i="18"/>
  <c r="GA63" i="18" s="1"/>
  <c r="DB72" i="19"/>
  <c r="FN72" i="19" s="1"/>
  <c r="L85" i="19"/>
  <c r="BX85" i="19" s="1"/>
  <c r="DG98" i="19"/>
  <c r="FS98" i="19" s="1"/>
  <c r="K84" i="19"/>
  <c r="BW84" i="19" s="1"/>
  <c r="T60" i="14"/>
  <c r="CF60" i="14" s="1"/>
  <c r="T56" i="14"/>
  <c r="CF56" i="14" s="1"/>
  <c r="T61" i="14"/>
  <c r="CF61" i="14" s="1"/>
  <c r="T112" i="14"/>
  <c r="CF112" i="14" s="1"/>
  <c r="P69" i="19"/>
  <c r="N36" i="19"/>
  <c r="BZ36" i="19" s="1"/>
  <c r="T57" i="12"/>
  <c r="CF57" i="12" s="1"/>
  <c r="K73" i="19"/>
  <c r="BW73" i="19" s="1"/>
  <c r="DK35" i="18"/>
  <c r="FW35" i="18" s="1"/>
  <c r="T35" i="18"/>
  <c r="CF35" i="18" s="1"/>
  <c r="K86" i="19"/>
  <c r="BW86" i="19" s="1"/>
  <c r="CY114" i="19"/>
  <c r="FK114" i="19" s="1"/>
  <c r="L87" i="19"/>
  <c r="BX87" i="19" s="1"/>
  <c r="T60" i="12"/>
  <c r="CF60" i="12" s="1"/>
  <c r="DG105" i="19"/>
  <c r="FS105" i="19" s="1"/>
  <c r="DN56" i="18"/>
  <c r="FZ56" i="18" s="1"/>
  <c r="D122" i="19"/>
  <c r="BP122" i="19" s="1"/>
  <c r="D43" i="21" s="1"/>
  <c r="DB71" i="19"/>
  <c r="FN71" i="19" s="1"/>
  <c r="K87" i="19"/>
  <c r="BW87" i="19" s="1"/>
  <c r="DG107" i="19"/>
  <c r="FS107" i="19" s="1"/>
  <c r="K85" i="19"/>
  <c r="BW85" i="19" s="1"/>
  <c r="DG99" i="19"/>
  <c r="FS99" i="19" s="1"/>
  <c r="DG108" i="19"/>
  <c r="FS108" i="19" s="1"/>
  <c r="U55" i="14"/>
  <c r="O20" i="19"/>
  <c r="CA20" i="19" s="1"/>
  <c r="S58" i="14"/>
  <c r="CE58" i="14" s="1"/>
  <c r="CV122" i="19"/>
  <c r="FH122" i="19" s="1"/>
  <c r="AJ43" i="21" s="1"/>
  <c r="DI96" i="19"/>
  <c r="FU96" i="19" s="1"/>
  <c r="DO69" i="18"/>
  <c r="GA69" i="18" s="1"/>
  <c r="DG69" i="19"/>
  <c r="FS69" i="19" s="1"/>
  <c r="M23" i="19"/>
  <c r="BY23" i="19" s="1"/>
  <c r="S57" i="14"/>
  <c r="CE57" i="14" s="1"/>
  <c r="L86" i="19"/>
  <c r="BX86" i="19" s="1"/>
  <c r="DJ55" i="18"/>
  <c r="FV55" i="18" s="1"/>
  <c r="DE36" i="19"/>
  <c r="FQ36" i="19" s="1"/>
  <c r="K71" i="19"/>
  <c r="BW71" i="19" s="1"/>
  <c r="T55" i="18"/>
  <c r="CF55" i="18" s="1"/>
  <c r="O19" i="19"/>
  <c r="CA19" i="19" s="1"/>
  <c r="V53" i="14"/>
  <c r="CH53" i="14" s="1"/>
  <c r="M57" i="19"/>
  <c r="BY57" i="19" s="1"/>
  <c r="DD67" i="19"/>
  <c r="FP67" i="19" s="1"/>
  <c r="DG42" i="19"/>
  <c r="FS42" i="19" s="1"/>
  <c r="DG95" i="19"/>
  <c r="FS95" i="19" s="1"/>
  <c r="DG43" i="19"/>
  <c r="FS43" i="19" s="1"/>
  <c r="DG44" i="19"/>
  <c r="FS44" i="19" s="1"/>
  <c r="DH41" i="19"/>
  <c r="FT41" i="19" s="1"/>
  <c r="M68" i="19"/>
  <c r="BY68" i="19" s="1"/>
  <c r="DD68" i="19"/>
  <c r="FP68" i="19" s="1"/>
  <c r="P95" i="19"/>
  <c r="CB95" i="19" s="1"/>
  <c r="D126" i="19"/>
  <c r="BP126" i="19" s="1"/>
  <c r="P43" i="19"/>
  <c r="CB43" i="19" s="1"/>
  <c r="P44" i="19"/>
  <c r="CB44" i="19" s="1"/>
  <c r="P42" i="19"/>
  <c r="CB42" i="19" s="1"/>
  <c r="DD34" i="19"/>
  <c r="FP34" i="19" s="1"/>
  <c r="J97" i="19"/>
  <c r="BV97" i="19" s="1"/>
  <c r="J106" i="19"/>
  <c r="BV106" i="19" s="1"/>
  <c r="J90" i="19"/>
  <c r="BV90" i="19" s="1"/>
  <c r="J76" i="19"/>
  <c r="BV76" i="19" s="1"/>
  <c r="D121" i="19"/>
  <c r="D124" i="19"/>
  <c r="BP124" i="19" s="1"/>
  <c r="D53" i="21" s="1"/>
  <c r="V53" i="12"/>
  <c r="CH53" i="12" s="1"/>
  <c r="DE37" i="19"/>
  <c r="FQ37" i="19" s="1"/>
  <c r="Q41" i="19"/>
  <c r="CC41" i="19" s="1"/>
  <c r="DE21" i="19"/>
  <c r="FQ21" i="19" s="1"/>
  <c r="DE33" i="19"/>
  <c r="FQ33" i="19" s="1"/>
  <c r="DD57" i="19"/>
  <c r="FP57" i="19" s="1"/>
  <c r="N30" i="19"/>
  <c r="BZ30" i="19" s="1"/>
  <c r="DE35" i="19"/>
  <c r="FQ35" i="19" s="1"/>
  <c r="M60" i="19"/>
  <c r="BY60" i="19" s="1"/>
  <c r="CV119" i="19"/>
  <c r="FH119" i="19" s="1"/>
  <c r="M25" i="19"/>
  <c r="BY25" i="19" s="1"/>
  <c r="M24" i="19"/>
  <c r="BY24" i="19" s="1"/>
  <c r="M26" i="19"/>
  <c r="BY26" i="19" s="1"/>
  <c r="M82" i="19"/>
  <c r="BY82" i="19" s="1"/>
  <c r="P77" i="19"/>
  <c r="CB77" i="19" s="1"/>
  <c r="DI39" i="19"/>
  <c r="FU39" i="19" s="1"/>
  <c r="DI40" i="19"/>
  <c r="FU40" i="19" s="1"/>
  <c r="M67" i="19"/>
  <c r="BY67" i="19" s="1"/>
  <c r="N33" i="19"/>
  <c r="BZ33" i="19" s="1"/>
  <c r="Y113" i="14"/>
  <c r="CK113" i="14" s="1"/>
  <c r="Y113" i="12"/>
  <c r="CK113" i="12" s="1"/>
  <c r="DC75" i="19"/>
  <c r="FO75" i="19" s="1"/>
  <c r="P98" i="19"/>
  <c r="CB98" i="19" s="1"/>
  <c r="U112" i="12"/>
  <c r="CG112" i="12" s="1"/>
  <c r="CC4" i="23"/>
  <c r="N37" i="19"/>
  <c r="BZ37" i="19" s="1"/>
  <c r="I102" i="19"/>
  <c r="BU102" i="19" s="1"/>
  <c r="I103" i="19"/>
  <c r="BU103" i="19" s="1"/>
  <c r="DA103" i="19"/>
  <c r="FM103" i="19" s="1"/>
  <c r="DA101" i="19"/>
  <c r="FM101" i="19" s="1"/>
  <c r="I101" i="19"/>
  <c r="BU101" i="19" s="1"/>
  <c r="DA102" i="19"/>
  <c r="FM102" i="19" s="1"/>
  <c r="Y137" i="14"/>
  <c r="CK137" i="14" s="1"/>
  <c r="Y137" i="12"/>
  <c r="CK137" i="12" s="1"/>
  <c r="W54" i="14"/>
  <c r="CI54" i="14" s="1"/>
  <c r="X50" i="14"/>
  <c r="CJ50" i="14" s="1"/>
  <c r="W52" i="14"/>
  <c r="CI52" i="14" s="1"/>
  <c r="W51" i="14"/>
  <c r="CI51" i="14" s="1"/>
  <c r="P107" i="19"/>
  <c r="CB107" i="19" s="1"/>
  <c r="N23" i="19"/>
  <c r="BZ23" i="19" s="1"/>
  <c r="DA76" i="19"/>
  <c r="FM76" i="19" s="1"/>
  <c r="I78" i="19"/>
  <c r="BU78" i="19" s="1"/>
  <c r="P105" i="19"/>
  <c r="CB105" i="19" s="1"/>
  <c r="W30" i="18"/>
  <c r="CI30" i="18" s="1"/>
  <c r="V32" i="18"/>
  <c r="CH32" i="18" s="1"/>
  <c r="V17" i="24" s="1"/>
  <c r="V31" i="18"/>
  <c r="CH31" i="18" s="1"/>
  <c r="V16" i="24" s="1"/>
  <c r="DN30" i="18"/>
  <c r="FZ30" i="18" s="1"/>
  <c r="V34" i="18"/>
  <c r="CH34" i="18" s="1"/>
  <c r="V18" i="24" s="1"/>
  <c r="R16" i="19"/>
  <c r="CD16" i="19" s="1"/>
  <c r="Q17" i="19"/>
  <c r="CC17" i="19" s="1"/>
  <c r="DI16" i="19"/>
  <c r="FU16" i="19" s="1"/>
  <c r="U61" i="14"/>
  <c r="CG61" i="14" s="1"/>
  <c r="U60" i="14"/>
  <c r="CG60" i="14" s="1"/>
  <c r="U56" i="14"/>
  <c r="CG56" i="14" s="1"/>
  <c r="U112" i="14"/>
  <c r="CG112" i="14" s="1"/>
  <c r="P108" i="19"/>
  <c r="CB108" i="19" s="1"/>
  <c r="DA106" i="19"/>
  <c r="FM106" i="19" s="1"/>
  <c r="I109" i="19"/>
  <c r="BU109" i="19" s="1"/>
  <c r="DG89" i="19"/>
  <c r="FS89" i="19" s="1"/>
  <c r="DH17" i="19"/>
  <c r="FT17" i="19" s="1"/>
  <c r="DF20" i="19"/>
  <c r="FR20" i="19" s="1"/>
  <c r="DF19" i="19"/>
  <c r="FR19" i="19" s="1"/>
  <c r="L75" i="19"/>
  <c r="BX75" i="19" s="1"/>
  <c r="P99" i="19"/>
  <c r="CB99" i="19" s="1"/>
  <c r="N35" i="19"/>
  <c r="BZ35" i="19" s="1"/>
  <c r="DL33" i="18"/>
  <c r="FX33" i="18" s="1"/>
  <c r="CZ115" i="19"/>
  <c r="FL115" i="19" s="1"/>
  <c r="DM32" i="18"/>
  <c r="FY32" i="18" s="1"/>
  <c r="BA17" i="24" s="1"/>
  <c r="DM31" i="18"/>
  <c r="FY31" i="18" s="1"/>
  <c r="BA16" i="24" s="1"/>
  <c r="DM34" i="18"/>
  <c r="FY34" i="18" s="1"/>
  <c r="BA18" i="24" s="1"/>
  <c r="DG18" i="19"/>
  <c r="FS18" i="19" s="1"/>
  <c r="L71" i="19"/>
  <c r="BX71" i="19" s="1"/>
  <c r="P83" i="19"/>
  <c r="CB83" i="19" s="1"/>
  <c r="DD70" i="19"/>
  <c r="FP70" i="19" s="1"/>
  <c r="X63" i="18"/>
  <c r="CJ63" i="18" s="1"/>
  <c r="X69" i="18"/>
  <c r="CJ69" i="18" s="1"/>
  <c r="L70" i="19"/>
  <c r="BX70" i="19" s="1"/>
  <c r="DA90" i="19"/>
  <c r="FM90" i="19" s="1"/>
  <c r="I91" i="19"/>
  <c r="BU91" i="19" s="1"/>
  <c r="X50" i="12"/>
  <c r="CJ50" i="12" s="1"/>
  <c r="W52" i="12"/>
  <c r="CI52" i="12" s="1"/>
  <c r="W51" i="12"/>
  <c r="CI51" i="12" s="1"/>
  <c r="W54" i="12"/>
  <c r="CI54" i="12" s="1"/>
  <c r="N56" i="19"/>
  <c r="BZ56" i="19" s="1"/>
  <c r="N55" i="19"/>
  <c r="BZ55" i="19" s="1"/>
  <c r="O28" i="19"/>
  <c r="CA28" i="19" s="1"/>
  <c r="DG27" i="19"/>
  <c r="FS27" i="19" s="1"/>
  <c r="P27" i="19"/>
  <c r="CB27" i="19" s="1"/>
  <c r="O29" i="19"/>
  <c r="CA29" i="19" s="1"/>
  <c r="O35" i="19"/>
  <c r="CA35" i="19" s="1"/>
  <c r="O32" i="19"/>
  <c r="CA32" i="19" s="1"/>
  <c r="O37" i="19"/>
  <c r="CA37" i="19" s="1"/>
  <c r="O31" i="19"/>
  <c r="CA31" i="19" s="1"/>
  <c r="O36" i="19"/>
  <c r="CA36" i="19" s="1"/>
  <c r="O54" i="19"/>
  <c r="CA54" i="19" s="1"/>
  <c r="DA97" i="19"/>
  <c r="FM97" i="19" s="1"/>
  <c r="I100" i="19"/>
  <c r="BU100" i="19" s="1"/>
  <c r="I113" i="19"/>
  <c r="BU113" i="19" s="1"/>
  <c r="P18" i="19"/>
  <c r="CB18" i="19" s="1"/>
  <c r="DC26" i="19"/>
  <c r="FO26" i="19" s="1"/>
  <c r="DC25" i="19"/>
  <c r="FO25" i="19" s="1"/>
  <c r="DC24" i="19"/>
  <c r="FO24" i="19" s="1"/>
  <c r="DC82" i="19"/>
  <c r="FO82" i="19" s="1"/>
  <c r="P89" i="19"/>
  <c r="CB89" i="19" s="1"/>
  <c r="I79" i="19"/>
  <c r="BU79" i="19" s="1"/>
  <c r="I81" i="19"/>
  <c r="BU81" i="19" s="1"/>
  <c r="DA79" i="19"/>
  <c r="FM79" i="19" s="1"/>
  <c r="DA81" i="19"/>
  <c r="FM81" i="19" s="1"/>
  <c r="DF28" i="19"/>
  <c r="FR28" i="19" s="1"/>
  <c r="DF29" i="19"/>
  <c r="FR29" i="19" s="1"/>
  <c r="DF31" i="19"/>
  <c r="FR31" i="19" s="1"/>
  <c r="DF32" i="19"/>
  <c r="FR32" i="19" s="1"/>
  <c r="DF54" i="19"/>
  <c r="FR54" i="19" s="1"/>
  <c r="W56" i="18"/>
  <c r="CI56" i="18" s="1"/>
  <c r="DG77" i="19"/>
  <c r="FS77" i="19" s="1"/>
  <c r="U33" i="18"/>
  <c r="CG33" i="18" s="1"/>
  <c r="R39" i="19"/>
  <c r="CD39" i="19" s="1"/>
  <c r="DJ38" i="19"/>
  <c r="FV38" i="19" s="1"/>
  <c r="S38" i="19"/>
  <c r="CE38" i="19" s="1"/>
  <c r="R40" i="19"/>
  <c r="CD40" i="19" s="1"/>
  <c r="DC70" i="19"/>
  <c r="FO70" i="19" s="1"/>
  <c r="DA94" i="19"/>
  <c r="FM94" i="19" s="1"/>
  <c r="I94" i="19"/>
  <c r="BU94" i="19" s="1"/>
  <c r="DA93" i="19"/>
  <c r="FM93" i="19" s="1"/>
  <c r="I93" i="19"/>
  <c r="BU93" i="19" s="1"/>
  <c r="DE55" i="19"/>
  <c r="FQ55" i="19" s="1"/>
  <c r="DE56" i="19"/>
  <c r="FQ56" i="19" s="1"/>
  <c r="DE30" i="19"/>
  <c r="FQ30" i="19" s="1"/>
  <c r="I110" i="19"/>
  <c r="BU110" i="19" s="1"/>
  <c r="I111" i="19"/>
  <c r="BU111" i="19" s="1"/>
  <c r="I112" i="19"/>
  <c r="BU112" i="19" s="1"/>
  <c r="DA110" i="19"/>
  <c r="FM110" i="19" s="1"/>
  <c r="DA111" i="19"/>
  <c r="FM111" i="19" s="1"/>
  <c r="DA112" i="19"/>
  <c r="FM112" i="19" s="1"/>
  <c r="BA114" i="24" l="1"/>
  <c r="BA87" i="24"/>
  <c r="BA70" i="24"/>
  <c r="BA44" i="24"/>
  <c r="CB69" i="19"/>
  <c r="L73" i="19"/>
  <c r="BX73" i="19" s="1"/>
  <c r="L60" i="19"/>
  <c r="BX60" i="19" s="1"/>
  <c r="DA80" i="19"/>
  <c r="FM80" i="19" s="1"/>
  <c r="DA117" i="19"/>
  <c r="FM117" i="19" s="1"/>
  <c r="BA115" i="24"/>
  <c r="BA88" i="24"/>
  <c r="BA71" i="24"/>
  <c r="BA45" i="24"/>
  <c r="T218" i="12"/>
  <c r="CF55" i="12"/>
  <c r="CF218" i="12" s="1"/>
  <c r="V46" i="24"/>
  <c r="V116" i="24"/>
  <c r="V72" i="24"/>
  <c r="V89" i="24"/>
  <c r="DI4" i="23"/>
  <c r="DI6" i="23" s="1"/>
  <c r="CC6" i="23"/>
  <c r="M34" i="19"/>
  <c r="BY34" i="19" s="1"/>
  <c r="DD82" i="19"/>
  <c r="FP82" i="19" s="1"/>
  <c r="DD23" i="19"/>
  <c r="FP23" i="19" s="1"/>
  <c r="L72" i="19"/>
  <c r="BX72" i="19" s="1"/>
  <c r="L59" i="19"/>
  <c r="BX59" i="19" s="1"/>
  <c r="D128" i="19"/>
  <c r="BP121" i="19"/>
  <c r="V44" i="24"/>
  <c r="V114" i="24"/>
  <c r="V87" i="24"/>
  <c r="V70" i="24"/>
  <c r="CG55" i="14"/>
  <c r="CG218" i="14" s="1"/>
  <c r="U218" i="14"/>
  <c r="I80" i="19"/>
  <c r="BU80" i="19" s="1"/>
  <c r="I117" i="19"/>
  <c r="BU117" i="19" s="1"/>
  <c r="V115" i="24"/>
  <c r="V88" i="24"/>
  <c r="V45" i="24"/>
  <c r="V71" i="24"/>
  <c r="S59" i="12"/>
  <c r="CE59" i="12" s="1"/>
  <c r="S57" i="12"/>
  <c r="CE57" i="12" s="1"/>
  <c r="CB37" i="23"/>
  <c r="CB60" i="23" s="1"/>
  <c r="CB83" i="23" s="1"/>
  <c r="CB106" i="23" s="1"/>
  <c r="CB129" i="23" s="1"/>
  <c r="CB152" i="23" s="1"/>
  <c r="CB175" i="23" s="1"/>
  <c r="CB39" i="23"/>
  <c r="CB62" i="23" s="1"/>
  <c r="CB85" i="23" s="1"/>
  <c r="CB108" i="23" s="1"/>
  <c r="CB131" i="23" s="1"/>
  <c r="CB154" i="23" s="1"/>
  <c r="CB177" i="23" s="1"/>
  <c r="BA46" i="24"/>
  <c r="BA72" i="24"/>
  <c r="BA116" i="24"/>
  <c r="BA89" i="24"/>
  <c r="U55" i="12"/>
  <c r="O21" i="19"/>
  <c r="CA21" i="19" s="1"/>
  <c r="M75" i="19"/>
  <c r="BY75" i="19" s="1"/>
  <c r="Y125" i="14"/>
  <c r="CK125" i="14" s="1"/>
  <c r="U60" i="12"/>
  <c r="CG60" i="12" s="1"/>
  <c r="U61" i="12"/>
  <c r="CG61" i="12" s="1"/>
  <c r="U56" i="12"/>
  <c r="CG56" i="12" s="1"/>
  <c r="DD84" i="19"/>
  <c r="FP84" i="19" s="1"/>
  <c r="DH83" i="19"/>
  <c r="FT83" i="19" s="1"/>
  <c r="DH105" i="19"/>
  <c r="FT105" i="19" s="1"/>
  <c r="DP69" i="18"/>
  <c r="GB69" i="18" s="1"/>
  <c r="DH98" i="19"/>
  <c r="FT98" i="19" s="1"/>
  <c r="DD25" i="19"/>
  <c r="FP25" i="19" s="1"/>
  <c r="S59" i="14"/>
  <c r="CE59" i="14" s="1"/>
  <c r="T57" i="14"/>
  <c r="CF57" i="14" s="1"/>
  <c r="DK55" i="18"/>
  <c r="FW55" i="18" s="1"/>
  <c r="U35" i="18"/>
  <c r="CG35" i="18" s="1"/>
  <c r="I114" i="19"/>
  <c r="BU114" i="19" s="1"/>
  <c r="M84" i="19"/>
  <c r="BY84" i="19" s="1"/>
  <c r="DE23" i="19"/>
  <c r="FQ23" i="19" s="1"/>
  <c r="T58" i="12"/>
  <c r="CF58" i="12" s="1"/>
  <c r="T58" i="14"/>
  <c r="CF58" i="14" s="1"/>
  <c r="DH108" i="19"/>
  <c r="FT108" i="19" s="1"/>
  <c r="DH107" i="19"/>
  <c r="FT107" i="19" s="1"/>
  <c r="DP63" i="18"/>
  <c r="GB63" i="18" s="1"/>
  <c r="DH99" i="19"/>
  <c r="FT99" i="19" s="1"/>
  <c r="DH69" i="19"/>
  <c r="FT69" i="19" s="1"/>
  <c r="CY115" i="19"/>
  <c r="FK115" i="19" s="1"/>
  <c r="DO56" i="18"/>
  <c r="GA56" i="18" s="1"/>
  <c r="DC84" i="19"/>
  <c r="FO84" i="19" s="1"/>
  <c r="DL35" i="18"/>
  <c r="FX35" i="18" s="1"/>
  <c r="Q69" i="19"/>
  <c r="DA109" i="19"/>
  <c r="FM109" i="19" s="1"/>
  <c r="V55" i="14"/>
  <c r="DD60" i="19"/>
  <c r="FP60" i="19" s="1"/>
  <c r="DF37" i="19"/>
  <c r="FR37" i="19" s="1"/>
  <c r="V55" i="12"/>
  <c r="M70" i="19"/>
  <c r="BY70" i="19" s="1"/>
  <c r="M104" i="19"/>
  <c r="BY104" i="19" s="1"/>
  <c r="M59" i="19"/>
  <c r="BY59" i="19" s="1"/>
  <c r="D125" i="19"/>
  <c r="DD58" i="19"/>
  <c r="FP58" i="19" s="1"/>
  <c r="W53" i="12"/>
  <c r="CI53" i="12" s="1"/>
  <c r="DE82" i="19"/>
  <c r="FQ82" i="19" s="1"/>
  <c r="DE25" i="19"/>
  <c r="FQ25" i="19" s="1"/>
  <c r="DE26" i="19"/>
  <c r="FQ26" i="19" s="1"/>
  <c r="DH42" i="19"/>
  <c r="FT42" i="19" s="1"/>
  <c r="DH95" i="19"/>
  <c r="FT95" i="19" s="1"/>
  <c r="DD75" i="19"/>
  <c r="FP75" i="19" s="1"/>
  <c r="DH43" i="19"/>
  <c r="FT43" i="19" s="1"/>
  <c r="DE68" i="19"/>
  <c r="FQ68" i="19" s="1"/>
  <c r="DH44" i="19"/>
  <c r="FT44" i="19" s="1"/>
  <c r="DF21" i="19"/>
  <c r="FR21" i="19" s="1"/>
  <c r="J81" i="19"/>
  <c r="BV81" i="19" s="1"/>
  <c r="DB81" i="19"/>
  <c r="FN81" i="19" s="1"/>
  <c r="J79" i="19"/>
  <c r="BV79" i="19" s="1"/>
  <c r="DB79" i="19"/>
  <c r="FN79" i="19" s="1"/>
  <c r="J113" i="19"/>
  <c r="BV113" i="19" s="1"/>
  <c r="J100" i="19"/>
  <c r="BV100" i="19" s="1"/>
  <c r="DB97" i="19"/>
  <c r="FN97" i="19" s="1"/>
  <c r="DB106" i="19"/>
  <c r="FN106" i="19" s="1"/>
  <c r="J109" i="19"/>
  <c r="BV109" i="19" s="1"/>
  <c r="Q95" i="19"/>
  <c r="CC95" i="19" s="1"/>
  <c r="J102" i="19"/>
  <c r="BV102" i="19" s="1"/>
  <c r="DB101" i="19"/>
  <c r="FN101" i="19" s="1"/>
  <c r="J101" i="19"/>
  <c r="BV101" i="19" s="1"/>
  <c r="DB102" i="19"/>
  <c r="FN102" i="19" s="1"/>
  <c r="DB103" i="19"/>
  <c r="FN103" i="19" s="1"/>
  <c r="J103" i="19"/>
  <c r="BV103" i="19" s="1"/>
  <c r="Q43" i="19"/>
  <c r="CC43" i="19" s="1"/>
  <c r="DB90" i="19"/>
  <c r="FN90" i="19" s="1"/>
  <c r="J91" i="19"/>
  <c r="BV91" i="19" s="1"/>
  <c r="J94" i="19"/>
  <c r="BV94" i="19" s="1"/>
  <c r="DB93" i="19"/>
  <c r="FN93" i="19" s="1"/>
  <c r="J93" i="19"/>
  <c r="BV93" i="19" s="1"/>
  <c r="DB94" i="19"/>
  <c r="FN94" i="19" s="1"/>
  <c r="Q44" i="19"/>
  <c r="CC44" i="19" s="1"/>
  <c r="Q42" i="19"/>
  <c r="CC42" i="19" s="1"/>
  <c r="DB76" i="19"/>
  <c r="FN76" i="19" s="1"/>
  <c r="J78" i="19"/>
  <c r="BV78" i="19" s="1"/>
  <c r="J111" i="19"/>
  <c r="BV111" i="19" s="1"/>
  <c r="J112" i="19"/>
  <c r="BV112" i="19" s="1"/>
  <c r="DB111" i="19"/>
  <c r="FN111" i="19" s="1"/>
  <c r="DB112" i="19"/>
  <c r="FN112" i="19" s="1"/>
  <c r="J110" i="19"/>
  <c r="BV110" i="19" s="1"/>
  <c r="DB110" i="19"/>
  <c r="FN110" i="19" s="1"/>
  <c r="DF35" i="19"/>
  <c r="FR35" i="19" s="1"/>
  <c r="N57" i="19"/>
  <c r="BZ57" i="19" s="1"/>
  <c r="R41" i="19"/>
  <c r="CD41" i="19" s="1"/>
  <c r="DF30" i="19"/>
  <c r="FR30" i="19" s="1"/>
  <c r="DI41" i="19"/>
  <c r="FU41" i="19" s="1"/>
  <c r="DD104" i="19"/>
  <c r="FP104" i="19" s="1"/>
  <c r="DD59" i="19"/>
  <c r="FP59" i="19" s="1"/>
  <c r="E119" i="19"/>
  <c r="BQ119" i="19" s="1"/>
  <c r="DJ39" i="19"/>
  <c r="FV39" i="19" s="1"/>
  <c r="DJ40" i="19"/>
  <c r="FV40" i="19" s="1"/>
  <c r="DF55" i="19"/>
  <c r="FR55" i="19" s="1"/>
  <c r="DF56" i="19"/>
  <c r="FR56" i="19" s="1"/>
  <c r="DA116" i="19"/>
  <c r="FM116" i="19" s="1"/>
  <c r="DC72" i="19"/>
  <c r="FO72" i="19" s="1"/>
  <c r="DC86" i="19"/>
  <c r="FO86" i="19" s="1"/>
  <c r="X56" i="18"/>
  <c r="CJ56" i="18" s="1"/>
  <c r="DG20" i="19"/>
  <c r="FS20" i="19" s="1"/>
  <c r="DG19" i="19"/>
  <c r="FS19" i="19" s="1"/>
  <c r="S16" i="19"/>
  <c r="CE16" i="19" s="1"/>
  <c r="R17" i="19"/>
  <c r="CD17" i="19" s="1"/>
  <c r="DJ16" i="19"/>
  <c r="FV16" i="19" s="1"/>
  <c r="X51" i="14"/>
  <c r="CJ51" i="14" s="1"/>
  <c r="X54" i="14"/>
  <c r="CJ54" i="14" s="1"/>
  <c r="Y50" i="14"/>
  <c r="CK50" i="14" s="1"/>
  <c r="X52" i="14"/>
  <c r="CJ52" i="14" s="1"/>
  <c r="N68" i="19"/>
  <c r="BZ68" i="19" s="1"/>
  <c r="CV125" i="19"/>
  <c r="FH125" i="19" s="1"/>
  <c r="CV126" i="19"/>
  <c r="FH126" i="19" s="1"/>
  <c r="I118" i="19"/>
  <c r="BU118" i="19" s="1"/>
  <c r="DC87" i="19"/>
  <c r="FO87" i="19" s="1"/>
  <c r="DC73" i="19"/>
  <c r="FO73" i="19" s="1"/>
  <c r="DA100" i="19"/>
  <c r="FM100" i="19" s="1"/>
  <c r="DA113" i="19"/>
  <c r="FM113" i="19" s="1"/>
  <c r="W34" i="18"/>
  <c r="CI34" i="18" s="1"/>
  <c r="W18" i="24" s="1"/>
  <c r="X30" i="18"/>
  <c r="CJ30" i="18" s="1"/>
  <c r="W32" i="18"/>
  <c r="CI32" i="18" s="1"/>
  <c r="W17" i="24" s="1"/>
  <c r="W31" i="18"/>
  <c r="CI31" i="18" s="1"/>
  <c r="W16" i="24" s="1"/>
  <c r="DO30" i="18"/>
  <c r="GA30" i="18" s="1"/>
  <c r="U58" i="12"/>
  <c r="CG58" i="12" s="1"/>
  <c r="R96" i="19"/>
  <c r="CD96" i="19" s="1"/>
  <c r="I116" i="19"/>
  <c r="BU116" i="19" s="1"/>
  <c r="H120" i="19"/>
  <c r="BT120" i="19" s="1"/>
  <c r="DE67" i="19"/>
  <c r="FQ67" i="19" s="1"/>
  <c r="U57" i="12"/>
  <c r="CG57" i="12" s="1"/>
  <c r="Q105" i="19"/>
  <c r="CC105" i="19" s="1"/>
  <c r="CV123" i="19"/>
  <c r="FH123" i="19" s="1"/>
  <c r="AJ48" i="21" s="1"/>
  <c r="CV124" i="19"/>
  <c r="FH124" i="19" s="1"/>
  <c r="AJ53" i="21" s="1"/>
  <c r="CV121" i="19"/>
  <c r="Q77" i="19"/>
  <c r="CC77" i="19" s="1"/>
  <c r="DF36" i="19"/>
  <c r="FR36" i="19" s="1"/>
  <c r="X54" i="12"/>
  <c r="CJ54" i="12" s="1"/>
  <c r="Y50" i="12"/>
  <c r="CK50" i="12" s="1"/>
  <c r="X52" i="12"/>
  <c r="CJ52" i="12" s="1"/>
  <c r="X51" i="12"/>
  <c r="CJ51" i="12" s="1"/>
  <c r="U58" i="14"/>
  <c r="CG58" i="14" s="1"/>
  <c r="N25" i="19"/>
  <c r="BZ25" i="19" s="1"/>
  <c r="N24" i="19"/>
  <c r="BZ24" i="19" s="1"/>
  <c r="N26" i="19"/>
  <c r="BZ26" i="19" s="1"/>
  <c r="N82" i="19"/>
  <c r="BZ82" i="19" s="1"/>
  <c r="Q107" i="19"/>
  <c r="CC107" i="19" s="1"/>
  <c r="DH89" i="19"/>
  <c r="FT89" i="19" s="1"/>
  <c r="O56" i="19"/>
  <c r="CA56" i="19" s="1"/>
  <c r="O55" i="19"/>
  <c r="CA55" i="19" s="1"/>
  <c r="Q27" i="19"/>
  <c r="CC27" i="19" s="1"/>
  <c r="P28" i="19"/>
  <c r="CB28" i="19" s="1"/>
  <c r="DH27" i="19"/>
  <c r="FT27" i="19" s="1"/>
  <c r="P29" i="19"/>
  <c r="CB29" i="19" s="1"/>
  <c r="P36" i="19"/>
  <c r="CB36" i="19" s="1"/>
  <c r="P35" i="19"/>
  <c r="CB35" i="19" s="1"/>
  <c r="P32" i="19"/>
  <c r="CB32" i="19" s="1"/>
  <c r="P37" i="19"/>
  <c r="CB37" i="19" s="1"/>
  <c r="P31" i="19"/>
  <c r="CB31" i="19" s="1"/>
  <c r="P54" i="19"/>
  <c r="CB54" i="19" s="1"/>
  <c r="Q108" i="19"/>
  <c r="CC108" i="19" s="1"/>
  <c r="U57" i="14"/>
  <c r="CG57" i="14" s="1"/>
  <c r="Q83" i="19"/>
  <c r="CC83" i="19" s="1"/>
  <c r="N67" i="19"/>
  <c r="BZ67" i="19" s="1"/>
  <c r="K97" i="19"/>
  <c r="BW97" i="19" s="1"/>
  <c r="M73" i="19"/>
  <c r="BY73" i="19" s="1"/>
  <c r="M87" i="19"/>
  <c r="BY87" i="19" s="1"/>
  <c r="Q98" i="19"/>
  <c r="CC98" i="19" s="1"/>
  <c r="DF33" i="19"/>
  <c r="FR33" i="19" s="1"/>
  <c r="DG28" i="19"/>
  <c r="FS28" i="19" s="1"/>
  <c r="DG32" i="19"/>
  <c r="FS32" i="19" s="1"/>
  <c r="DG35" i="19"/>
  <c r="FS35" i="19" s="1"/>
  <c r="DG29" i="19"/>
  <c r="FS29" i="19" s="1"/>
  <c r="DG31" i="19"/>
  <c r="FS31" i="19" s="1"/>
  <c r="DG37" i="19"/>
  <c r="FS37" i="19" s="1"/>
  <c r="DG36" i="19"/>
  <c r="FS36" i="19" s="1"/>
  <c r="DG54" i="19"/>
  <c r="FS54" i="19" s="1"/>
  <c r="DI17" i="19"/>
  <c r="FU17" i="19" s="1"/>
  <c r="DN32" i="18"/>
  <c r="FZ32" i="18" s="1"/>
  <c r="BB17" i="24" s="1"/>
  <c r="DN31" i="18"/>
  <c r="FZ31" i="18" s="1"/>
  <c r="BB16" i="24" s="1"/>
  <c r="DN34" i="18"/>
  <c r="FZ34" i="18" s="1"/>
  <c r="BB18" i="24" s="1"/>
  <c r="CD4" i="23"/>
  <c r="K106" i="19"/>
  <c r="BW106" i="19" s="1"/>
  <c r="Z125" i="12"/>
  <c r="CL125" i="12" s="1"/>
  <c r="M85" i="19"/>
  <c r="BY85" i="19" s="1"/>
  <c r="U55" i="18"/>
  <c r="CG55" i="18" s="1"/>
  <c r="DA118" i="19"/>
  <c r="FM118" i="19" s="1"/>
  <c r="O33" i="19"/>
  <c r="CA33" i="19" s="1"/>
  <c r="O30" i="19"/>
  <c r="CA30" i="19" s="1"/>
  <c r="Q89" i="19"/>
  <c r="CC89" i="19" s="1"/>
  <c r="DA78" i="19"/>
  <c r="FM78" i="19" s="1"/>
  <c r="W53" i="14"/>
  <c r="CI53" i="14" s="1"/>
  <c r="K90" i="19"/>
  <c r="BW90" i="19" s="1"/>
  <c r="E120" i="19"/>
  <c r="BQ120" i="19" s="1"/>
  <c r="M86" i="19"/>
  <c r="BY86" i="19" s="1"/>
  <c r="T38" i="19"/>
  <c r="CF38" i="19" s="1"/>
  <c r="S40" i="19"/>
  <c r="CE40" i="19" s="1"/>
  <c r="S39" i="19"/>
  <c r="CE39" i="19" s="1"/>
  <c r="DK38" i="19"/>
  <c r="FW38" i="19" s="1"/>
  <c r="DC85" i="19"/>
  <c r="FO85" i="19" s="1"/>
  <c r="DC71" i="19"/>
  <c r="FO71" i="19" s="1"/>
  <c r="P20" i="19"/>
  <c r="CB20" i="19" s="1"/>
  <c r="P19" i="19"/>
  <c r="CB19" i="19" s="1"/>
  <c r="DM33" i="18"/>
  <c r="FY33" i="18" s="1"/>
  <c r="Q99" i="19"/>
  <c r="CC99" i="19" s="1"/>
  <c r="Q18" i="19"/>
  <c r="CC18" i="19" s="1"/>
  <c r="V33" i="18"/>
  <c r="CH33" i="18" s="1"/>
  <c r="K76" i="19"/>
  <c r="BW76" i="19" s="1"/>
  <c r="DH77" i="19"/>
  <c r="FT77" i="19" s="1"/>
  <c r="N34" i="19"/>
  <c r="BZ34" i="19" s="1"/>
  <c r="AJ44" i="21" l="1"/>
  <c r="AJ54" i="21"/>
  <c r="BB45" i="24"/>
  <c r="BB115" i="24"/>
  <c r="BB88" i="24"/>
  <c r="BB71" i="24"/>
  <c r="O82" i="19"/>
  <c r="CA82" i="19" s="1"/>
  <c r="O23" i="19"/>
  <c r="CA23" i="19" s="1"/>
  <c r="CV128" i="19"/>
  <c r="FH121" i="19"/>
  <c r="DH20" i="19"/>
  <c r="FT20" i="19" s="1"/>
  <c r="DH18" i="19"/>
  <c r="FT18" i="19" s="1"/>
  <c r="BP125" i="19"/>
  <c r="D54" i="21"/>
  <c r="D49" i="21"/>
  <c r="D44" i="21"/>
  <c r="CH55" i="12"/>
  <c r="CH218" i="12" s="1"/>
  <c r="V218" i="12"/>
  <c r="W114" i="24"/>
  <c r="W87" i="24"/>
  <c r="W70" i="24"/>
  <c r="W44" i="24"/>
  <c r="DB80" i="19"/>
  <c r="FN80" i="19" s="1"/>
  <c r="DB117" i="19"/>
  <c r="FN117" i="19" s="1"/>
  <c r="D131" i="19"/>
  <c r="BP131" i="19" s="1"/>
  <c r="D130" i="19"/>
  <c r="BP130" i="19" s="1"/>
  <c r="D129" i="19"/>
  <c r="BP129" i="19" s="1"/>
  <c r="BP128" i="19"/>
  <c r="CC37" i="23"/>
  <c r="CC60" i="23" s="1"/>
  <c r="CC83" i="23" s="1"/>
  <c r="CC106" i="23" s="1"/>
  <c r="CC129" i="23" s="1"/>
  <c r="CC152" i="23" s="1"/>
  <c r="CC175" i="23" s="1"/>
  <c r="CC39" i="23"/>
  <c r="CC62" i="23" s="1"/>
  <c r="CC85" i="23" s="1"/>
  <c r="CC108" i="23" s="1"/>
  <c r="CC131" i="23" s="1"/>
  <c r="CC154" i="23" s="1"/>
  <c r="CC177" i="23" s="1"/>
  <c r="AJ49" i="21"/>
  <c r="W45" i="24"/>
  <c r="W115" i="24"/>
  <c r="W88" i="24"/>
  <c r="W71" i="24"/>
  <c r="DE34" i="19"/>
  <c r="FQ34" i="19" s="1"/>
  <c r="DA114" i="19"/>
  <c r="FM114" i="19" s="1"/>
  <c r="DA91" i="19"/>
  <c r="FM91" i="19" s="1"/>
  <c r="DD87" i="19"/>
  <c r="FP87" i="19" s="1"/>
  <c r="DD26" i="19"/>
  <c r="FP26" i="19" s="1"/>
  <c r="DJ4" i="23"/>
  <c r="DJ6" i="23" s="1"/>
  <c r="CD6" i="23"/>
  <c r="W116" i="24"/>
  <c r="W89" i="24"/>
  <c r="W72" i="24"/>
  <c r="W46" i="24"/>
  <c r="M71" i="19"/>
  <c r="BY71" i="19" s="1"/>
  <c r="M58" i="19"/>
  <c r="BY58" i="19" s="1"/>
  <c r="U218" i="12"/>
  <c r="CG55" i="12"/>
  <c r="CG218" i="12" s="1"/>
  <c r="BB89" i="24"/>
  <c r="BB72" i="24"/>
  <c r="BB46" i="24"/>
  <c r="BB116" i="24"/>
  <c r="DE59" i="19"/>
  <c r="FQ59" i="19" s="1"/>
  <c r="DE57" i="19"/>
  <c r="FQ57" i="19" s="1"/>
  <c r="CC69" i="19"/>
  <c r="DD85" i="19"/>
  <c r="FP85" i="19" s="1"/>
  <c r="DD24" i="19"/>
  <c r="FP24" i="19" s="1"/>
  <c r="BB44" i="24"/>
  <c r="BB114" i="24"/>
  <c r="BB87" i="24"/>
  <c r="BB70" i="24"/>
  <c r="J80" i="19"/>
  <c r="BV80" i="19" s="1"/>
  <c r="J117" i="19"/>
  <c r="BV117" i="19" s="1"/>
  <c r="V218" i="14"/>
  <c r="CH55" i="14"/>
  <c r="CH218" i="14" s="1"/>
  <c r="DE75" i="19"/>
  <c r="FQ75" i="19" s="1"/>
  <c r="G120" i="19"/>
  <c r="BS120" i="19" s="1"/>
  <c r="DH19" i="19"/>
  <c r="FT19" i="19" s="1"/>
  <c r="E122" i="19"/>
  <c r="BQ122" i="19" s="1"/>
  <c r="E43" i="21" s="1"/>
  <c r="DE87" i="19"/>
  <c r="FQ87" i="19" s="1"/>
  <c r="O68" i="19"/>
  <c r="CA68" i="19" s="1"/>
  <c r="DI69" i="19"/>
  <c r="FU69" i="19" s="1"/>
  <c r="V60" i="12"/>
  <c r="CH60" i="12" s="1"/>
  <c r="V112" i="12"/>
  <c r="CH112" i="12" s="1"/>
  <c r="DI83" i="19"/>
  <c r="FU83" i="19" s="1"/>
  <c r="H122" i="19"/>
  <c r="BT122" i="19" s="1"/>
  <c r="H43" i="21" s="1"/>
  <c r="R69" i="19"/>
  <c r="R95" i="19"/>
  <c r="CD95" i="19" s="1"/>
  <c r="DB109" i="19"/>
  <c r="FN109" i="19" s="1"/>
  <c r="DE84" i="19"/>
  <c r="FQ84" i="19" s="1"/>
  <c r="DE72" i="19"/>
  <c r="FQ72" i="19" s="1"/>
  <c r="DM35" i="18"/>
  <c r="FY35" i="18" s="1"/>
  <c r="DI98" i="19"/>
  <c r="FU98" i="19" s="1"/>
  <c r="DE70" i="19"/>
  <c r="FQ70" i="19" s="1"/>
  <c r="N84" i="19"/>
  <c r="BZ84" i="19" s="1"/>
  <c r="N59" i="19"/>
  <c r="BZ59" i="19" s="1"/>
  <c r="W55" i="12"/>
  <c r="V56" i="12"/>
  <c r="CH56" i="12" s="1"/>
  <c r="DI107" i="19"/>
  <c r="FU107" i="19" s="1"/>
  <c r="W55" i="14"/>
  <c r="DI108" i="19"/>
  <c r="FU108" i="19" s="1"/>
  <c r="DB91" i="19"/>
  <c r="FN91" i="19" s="1"/>
  <c r="V61" i="12"/>
  <c r="CH61" i="12" s="1"/>
  <c r="V56" i="14"/>
  <c r="CH56" i="14" s="1"/>
  <c r="V112" i="14"/>
  <c r="CH112" i="14" s="1"/>
  <c r="V61" i="14"/>
  <c r="CH61" i="14" s="1"/>
  <c r="V60" i="14"/>
  <c r="CH60" i="14" s="1"/>
  <c r="DE24" i="19"/>
  <c r="FQ24" i="19" s="1"/>
  <c r="DP56" i="18"/>
  <c r="GB56" i="18" s="1"/>
  <c r="DI95" i="19"/>
  <c r="FU95" i="19" s="1"/>
  <c r="DI99" i="19"/>
  <c r="FU99" i="19" s="1"/>
  <c r="DL55" i="18"/>
  <c r="FX55" i="18" s="1"/>
  <c r="DJ96" i="19"/>
  <c r="FV96" i="19" s="1"/>
  <c r="DD72" i="19"/>
  <c r="FP72" i="19" s="1"/>
  <c r="DF23" i="19"/>
  <c r="FR23" i="19" s="1"/>
  <c r="DD71" i="19"/>
  <c r="FP71" i="19" s="1"/>
  <c r="O26" i="19"/>
  <c r="CA26" i="19" s="1"/>
  <c r="DD86" i="19"/>
  <c r="FP86" i="19" s="1"/>
  <c r="O84" i="19"/>
  <c r="CA84" i="19" s="1"/>
  <c r="T59" i="12"/>
  <c r="CF59" i="12" s="1"/>
  <c r="DE86" i="19"/>
  <c r="FQ86" i="19" s="1"/>
  <c r="V35" i="18"/>
  <c r="CH35" i="18" s="1"/>
  <c r="Y63" i="18"/>
  <c r="CK63" i="18" s="1"/>
  <c r="Y69" i="18"/>
  <c r="CK69" i="18" s="1"/>
  <c r="G122" i="19"/>
  <c r="BS122" i="19" s="1"/>
  <c r="G43" i="21" s="1"/>
  <c r="DI105" i="19"/>
  <c r="FU105" i="19" s="1"/>
  <c r="I115" i="19"/>
  <c r="BU115" i="19" s="1"/>
  <c r="M72" i="19"/>
  <c r="BY72" i="19" s="1"/>
  <c r="DD73" i="19"/>
  <c r="FP73" i="19" s="1"/>
  <c r="T59" i="14"/>
  <c r="CF59" i="14" s="1"/>
  <c r="R44" i="19"/>
  <c r="CD44" i="19" s="1"/>
  <c r="DN33" i="18"/>
  <c r="FZ33" i="18" s="1"/>
  <c r="DE60" i="19"/>
  <c r="FQ60" i="19" s="1"/>
  <c r="DE58" i="19"/>
  <c r="FQ58" i="19" s="1"/>
  <c r="DE104" i="19"/>
  <c r="FQ104" i="19" s="1"/>
  <c r="N58" i="19"/>
  <c r="BZ58" i="19" s="1"/>
  <c r="DF68" i="19"/>
  <c r="FR68" i="19" s="1"/>
  <c r="N104" i="19"/>
  <c r="BZ104" i="19" s="1"/>
  <c r="DI44" i="19"/>
  <c r="FU44" i="19" s="1"/>
  <c r="N70" i="19"/>
  <c r="BZ70" i="19" s="1"/>
  <c r="DI42" i="19"/>
  <c r="FU42" i="19" s="1"/>
  <c r="R42" i="19"/>
  <c r="CD42" i="19" s="1"/>
  <c r="DN35" i="18"/>
  <c r="FZ35" i="18" s="1"/>
  <c r="P30" i="19"/>
  <c r="CB30" i="19" s="1"/>
  <c r="R43" i="19"/>
  <c r="CD43" i="19" s="1"/>
  <c r="DI43" i="19"/>
  <c r="FU43" i="19" s="1"/>
  <c r="DB116" i="19"/>
  <c r="FN116" i="19" s="1"/>
  <c r="J116" i="19"/>
  <c r="BV116" i="19" s="1"/>
  <c r="DB78" i="19"/>
  <c r="FN78" i="19" s="1"/>
  <c r="DB114" i="19"/>
  <c r="FN114" i="19" s="1"/>
  <c r="S41" i="19"/>
  <c r="CE41" i="19" s="1"/>
  <c r="DB118" i="19"/>
  <c r="FN118" i="19" s="1"/>
  <c r="J118" i="19"/>
  <c r="BV118" i="19" s="1"/>
  <c r="DB100" i="19"/>
  <c r="FN100" i="19" s="1"/>
  <c r="DB113" i="19"/>
  <c r="FN113" i="19" s="1"/>
  <c r="X53" i="12"/>
  <c r="CJ53" i="12" s="1"/>
  <c r="DG30" i="19"/>
  <c r="FS30" i="19" s="1"/>
  <c r="DJ41" i="19"/>
  <c r="FV41" i="19" s="1"/>
  <c r="P33" i="19"/>
  <c r="CB33" i="19" s="1"/>
  <c r="DG33" i="19"/>
  <c r="FS33" i="19" s="1"/>
  <c r="O57" i="19"/>
  <c r="CA57" i="19" s="1"/>
  <c r="R18" i="19"/>
  <c r="CD18" i="19" s="1"/>
  <c r="DH21" i="19"/>
  <c r="FT21" i="19" s="1"/>
  <c r="DF57" i="19"/>
  <c r="FR57" i="19" s="1"/>
  <c r="DC90" i="19"/>
  <c r="FO90" i="19" s="1"/>
  <c r="K91" i="19"/>
  <c r="BW91" i="19" s="1"/>
  <c r="W61" i="14"/>
  <c r="CI61" i="14" s="1"/>
  <c r="W60" i="14"/>
  <c r="CI60" i="14" s="1"/>
  <c r="W56" i="14"/>
  <c r="CI56" i="14" s="1"/>
  <c r="W112" i="14"/>
  <c r="CI112" i="14" s="1"/>
  <c r="DI89" i="19"/>
  <c r="FU89" i="19" s="1"/>
  <c r="Z125" i="14"/>
  <c r="CL125" i="14" s="1"/>
  <c r="K111" i="19"/>
  <c r="BW111" i="19" s="1"/>
  <c r="K110" i="19"/>
  <c r="BW110" i="19" s="1"/>
  <c r="K112" i="19"/>
  <c r="BW112" i="19" s="1"/>
  <c r="DC111" i="19"/>
  <c r="FO111" i="19" s="1"/>
  <c r="DC112" i="19"/>
  <c r="FO112" i="19" s="1"/>
  <c r="DC110" i="19"/>
  <c r="FO110" i="19" s="1"/>
  <c r="DI18" i="19"/>
  <c r="FU18" i="19" s="1"/>
  <c r="R83" i="19"/>
  <c r="CD83" i="19" s="1"/>
  <c r="M106" i="19"/>
  <c r="BY106" i="19" s="1"/>
  <c r="DK16" i="19"/>
  <c r="FW16" i="19" s="1"/>
  <c r="T16" i="19"/>
  <c r="CF16" i="19" s="1"/>
  <c r="S17" i="19"/>
  <c r="CE17" i="19" s="1"/>
  <c r="E124" i="19"/>
  <c r="BQ124" i="19" s="1"/>
  <c r="E53" i="21" s="1"/>
  <c r="E123" i="19"/>
  <c r="BQ123" i="19" s="1"/>
  <c r="E48" i="21" s="1"/>
  <c r="E121" i="19"/>
  <c r="Q19" i="19"/>
  <c r="CC19" i="19" s="1"/>
  <c r="Q20" i="19"/>
  <c r="CC20" i="19" s="1"/>
  <c r="DM55" i="18"/>
  <c r="FY55" i="18" s="1"/>
  <c r="DC94" i="19"/>
  <c r="FO94" i="19" s="1"/>
  <c r="K94" i="19"/>
  <c r="BW94" i="19" s="1"/>
  <c r="DC93" i="19"/>
  <c r="FO93" i="19" s="1"/>
  <c r="K93" i="19"/>
  <c r="BW93" i="19" s="1"/>
  <c r="Z113" i="14"/>
  <c r="CL113" i="14" s="1"/>
  <c r="Z113" i="12"/>
  <c r="CL113" i="12" s="1"/>
  <c r="DC103" i="19"/>
  <c r="FO103" i="19" s="1"/>
  <c r="K103" i="19"/>
  <c r="BW103" i="19" s="1"/>
  <c r="DC101" i="19"/>
  <c r="FO101" i="19" s="1"/>
  <c r="DC102" i="19"/>
  <c r="FO102" i="19" s="1"/>
  <c r="K101" i="19"/>
  <c r="BW101" i="19" s="1"/>
  <c r="K102" i="19"/>
  <c r="BW102" i="19" s="1"/>
  <c r="M76" i="19"/>
  <c r="BY76" i="19" s="1"/>
  <c r="P56" i="19"/>
  <c r="CB56" i="19" s="1"/>
  <c r="P55" i="19"/>
  <c r="CB55" i="19" s="1"/>
  <c r="DH28" i="19"/>
  <c r="FT28" i="19" s="1"/>
  <c r="DH32" i="19"/>
  <c r="FT32" i="19" s="1"/>
  <c r="DH35" i="19"/>
  <c r="FT35" i="19" s="1"/>
  <c r="DH29" i="19"/>
  <c r="FT29" i="19" s="1"/>
  <c r="DH31" i="19"/>
  <c r="FT31" i="19" s="1"/>
  <c r="DH37" i="19"/>
  <c r="FT37" i="19" s="1"/>
  <c r="DH36" i="19"/>
  <c r="FT36" i="19" s="1"/>
  <c r="DH54" i="19"/>
  <c r="FT54" i="19" s="1"/>
  <c r="Y54" i="12"/>
  <c r="CK54" i="12" s="1"/>
  <c r="Z50" i="12"/>
  <c r="CL50" i="12" s="1"/>
  <c r="Y52" i="12"/>
  <c r="CK52" i="12" s="1"/>
  <c r="Y51" i="12"/>
  <c r="CK51" i="12" s="1"/>
  <c r="U59" i="12"/>
  <c r="CG59" i="12" s="1"/>
  <c r="DG21" i="19"/>
  <c r="FS21" i="19" s="1"/>
  <c r="DF34" i="19"/>
  <c r="FR34" i="19" s="1"/>
  <c r="U38" i="19"/>
  <c r="CG38" i="19" s="1"/>
  <c r="T40" i="19"/>
  <c r="CF40" i="19" s="1"/>
  <c r="T39" i="19"/>
  <c r="CF39" i="19" s="1"/>
  <c r="DL38" i="19"/>
  <c r="FX38" i="19" s="1"/>
  <c r="R108" i="19"/>
  <c r="CD108" i="19" s="1"/>
  <c r="M90" i="19"/>
  <c r="BY90" i="19" s="1"/>
  <c r="N87" i="19"/>
  <c r="BZ87" i="19" s="1"/>
  <c r="DA115" i="19"/>
  <c r="FM115" i="19" s="1"/>
  <c r="X53" i="14"/>
  <c r="CJ53" i="14" s="1"/>
  <c r="DC76" i="19"/>
  <c r="FO76" i="19" s="1"/>
  <c r="K114" i="19"/>
  <c r="BW114" i="19" s="1"/>
  <c r="K78" i="19"/>
  <c r="BW78" i="19" s="1"/>
  <c r="U59" i="14"/>
  <c r="CG59" i="14" s="1"/>
  <c r="R27" i="19"/>
  <c r="CD27" i="19" s="1"/>
  <c r="Q28" i="19"/>
  <c r="CC28" i="19" s="1"/>
  <c r="DI27" i="19"/>
  <c r="FU27" i="19" s="1"/>
  <c r="Q31" i="19"/>
  <c r="CC31" i="19" s="1"/>
  <c r="Q29" i="19"/>
  <c r="CC29" i="19" s="1"/>
  <c r="Q36" i="19"/>
  <c r="CC36" i="19" s="1"/>
  <c r="Q35" i="19"/>
  <c r="CC35" i="19" s="1"/>
  <c r="Q32" i="19"/>
  <c r="CC32" i="19" s="1"/>
  <c r="Q37" i="19"/>
  <c r="CC37" i="19" s="1"/>
  <c r="Q54" i="19"/>
  <c r="CC54" i="19" s="1"/>
  <c r="N85" i="19"/>
  <c r="BZ85" i="19" s="1"/>
  <c r="DO32" i="18"/>
  <c r="GA32" i="18" s="1"/>
  <c r="BC17" i="24" s="1"/>
  <c r="DO31" i="18"/>
  <c r="GA31" i="18" s="1"/>
  <c r="BC16" i="24" s="1"/>
  <c r="DO34" i="18"/>
  <c r="GA34" i="18" s="1"/>
  <c r="BC18" i="24" s="1"/>
  <c r="G119" i="19"/>
  <c r="BS119" i="19" s="1"/>
  <c r="K79" i="19"/>
  <c r="BW79" i="19" s="1"/>
  <c r="K81" i="19"/>
  <c r="BW81" i="19" s="1"/>
  <c r="DC79" i="19"/>
  <c r="FO79" i="19" s="1"/>
  <c r="DC81" i="19"/>
  <c r="FO81" i="19" s="1"/>
  <c r="L97" i="19"/>
  <c r="BX97" i="19" s="1"/>
  <c r="S96" i="19"/>
  <c r="CE96" i="19" s="1"/>
  <c r="R89" i="19"/>
  <c r="CD89" i="19" s="1"/>
  <c r="CE4" i="23"/>
  <c r="CY120" i="19"/>
  <c r="FK120" i="19" s="1"/>
  <c r="N86" i="19"/>
  <c r="BZ86" i="19" s="1"/>
  <c r="N72" i="19"/>
  <c r="BZ72" i="19" s="1"/>
  <c r="V55" i="18"/>
  <c r="CH55" i="18" s="1"/>
  <c r="L106" i="19"/>
  <c r="BX106" i="19" s="1"/>
  <c r="P21" i="19"/>
  <c r="CB21" i="19" s="1"/>
  <c r="R99" i="19"/>
  <c r="CD99" i="19" s="1"/>
  <c r="DC97" i="19"/>
  <c r="FO97" i="19" s="1"/>
  <c r="K100" i="19"/>
  <c r="BW100" i="19" s="1"/>
  <c r="K113" i="19"/>
  <c r="BW113" i="19" s="1"/>
  <c r="DI77" i="19"/>
  <c r="FU77" i="19" s="1"/>
  <c r="W33" i="18"/>
  <c r="CI33" i="18" s="1"/>
  <c r="R107" i="19"/>
  <c r="CD107" i="19" s="1"/>
  <c r="DJ17" i="19"/>
  <c r="FV17" i="19" s="1"/>
  <c r="N75" i="19"/>
  <c r="BZ75" i="19" s="1"/>
  <c r="L76" i="19"/>
  <c r="BX76" i="19" s="1"/>
  <c r="DK39" i="19"/>
  <c r="FW39" i="19" s="1"/>
  <c r="DK40" i="19"/>
  <c r="FW40" i="19" s="1"/>
  <c r="O67" i="19"/>
  <c r="CA67" i="19" s="1"/>
  <c r="O34" i="19"/>
  <c r="CA34" i="19" s="1"/>
  <c r="Z69" i="18"/>
  <c r="CL69" i="18" s="1"/>
  <c r="Z63" i="18"/>
  <c r="CL63" i="18" s="1"/>
  <c r="R77" i="19"/>
  <c r="CD77" i="19" s="1"/>
  <c r="L90" i="19"/>
  <c r="BX90" i="19" s="1"/>
  <c r="S44" i="19"/>
  <c r="CE44" i="19" s="1"/>
  <c r="Z137" i="14"/>
  <c r="CL137" i="14" s="1"/>
  <c r="Z137" i="12"/>
  <c r="CL137" i="12" s="1"/>
  <c r="DC106" i="19"/>
  <c r="FO106" i="19" s="1"/>
  <c r="K109" i="19"/>
  <c r="BW109" i="19" s="1"/>
  <c r="DG56" i="19"/>
  <c r="FS56" i="19" s="1"/>
  <c r="DG55" i="19"/>
  <c r="FS55" i="19" s="1"/>
  <c r="R105" i="19"/>
  <c r="CD105" i="19" s="1"/>
  <c r="M97" i="19"/>
  <c r="BY97" i="19" s="1"/>
  <c r="F120" i="19"/>
  <c r="BR120" i="19" s="1"/>
  <c r="DP30" i="18"/>
  <c r="GB30" i="18" s="1"/>
  <c r="X34" i="18"/>
  <c r="CJ34" i="18" s="1"/>
  <c r="X18" i="24" s="1"/>
  <c r="Y30" i="18"/>
  <c r="CK30" i="18" s="1"/>
  <c r="X32" i="18"/>
  <c r="CJ32" i="18" s="1"/>
  <c r="X17" i="24" s="1"/>
  <c r="X31" i="18"/>
  <c r="CJ31" i="18" s="1"/>
  <c r="X16" i="24" s="1"/>
  <c r="R98" i="19"/>
  <c r="CD98" i="19" s="1"/>
  <c r="Y51" i="14"/>
  <c r="CK51" i="14" s="1"/>
  <c r="Y54" i="14"/>
  <c r="CK54" i="14" s="1"/>
  <c r="Z50" i="14"/>
  <c r="CL50" i="14" s="1"/>
  <c r="Y52" i="14"/>
  <c r="CK52" i="14" s="1"/>
  <c r="R19" i="19"/>
  <c r="CD19" i="19" s="1"/>
  <c r="K80" i="19" l="1"/>
  <c r="BW80" i="19" s="1"/>
  <c r="K117" i="19"/>
  <c r="BW117" i="19" s="1"/>
  <c r="BC115" i="24"/>
  <c r="BC88" i="24"/>
  <c r="BC45" i="24"/>
  <c r="BC71" i="24"/>
  <c r="N73" i="19"/>
  <c r="BZ73" i="19" s="1"/>
  <c r="N60" i="19"/>
  <c r="BZ60" i="19" s="1"/>
  <c r="X87" i="24"/>
  <c r="X70" i="24"/>
  <c r="X44" i="24"/>
  <c r="X114" i="24"/>
  <c r="X71" i="24"/>
  <c r="X115" i="24"/>
  <c r="X88" i="24"/>
  <c r="X45" i="24"/>
  <c r="CI55" i="12"/>
  <c r="CI218" i="12" s="1"/>
  <c r="W218" i="12"/>
  <c r="DK4" i="23"/>
  <c r="DK6" i="23" s="1"/>
  <c r="CE6" i="23"/>
  <c r="DF70" i="19"/>
  <c r="FR70" i="19" s="1"/>
  <c r="DF67" i="19"/>
  <c r="FR67" i="19" s="1"/>
  <c r="J115" i="19"/>
  <c r="BV115" i="19" s="1"/>
  <c r="J114" i="19"/>
  <c r="BV114" i="19" s="1"/>
  <c r="O85" i="19"/>
  <c r="CA85" i="19" s="1"/>
  <c r="O24" i="19"/>
  <c r="CA24" i="19" s="1"/>
  <c r="X46" i="24"/>
  <c r="X116" i="24"/>
  <c r="X89" i="24"/>
  <c r="X72" i="24"/>
  <c r="E128" i="19"/>
  <c r="BQ121" i="19"/>
  <c r="CV131" i="19"/>
  <c r="FH131" i="19" s="1"/>
  <c r="CV130" i="19"/>
  <c r="FH130" i="19" s="1"/>
  <c r="CV129" i="19"/>
  <c r="FH129" i="19" s="1"/>
  <c r="FH128" i="19"/>
  <c r="DC80" i="19"/>
  <c r="FO80" i="19" s="1"/>
  <c r="DC117" i="19"/>
  <c r="FO117" i="19" s="1"/>
  <c r="O86" i="19"/>
  <c r="CA86" i="19" s="1"/>
  <c r="O25" i="19"/>
  <c r="CA25" i="19" s="1"/>
  <c r="BC46" i="24"/>
  <c r="BC116" i="24"/>
  <c r="BC89" i="24"/>
  <c r="BC72" i="24"/>
  <c r="W218" i="14"/>
  <c r="CI55" i="14"/>
  <c r="CI218" i="14" s="1"/>
  <c r="CD69" i="19"/>
  <c r="CD39" i="23"/>
  <c r="CD62" i="23" s="1"/>
  <c r="CD85" i="23" s="1"/>
  <c r="CD108" i="23" s="1"/>
  <c r="CD131" i="23" s="1"/>
  <c r="CD154" i="23" s="1"/>
  <c r="CD177" i="23" s="1"/>
  <c r="CD37" i="23"/>
  <c r="CD60" i="23" s="1"/>
  <c r="CD83" i="23" s="1"/>
  <c r="CD106" i="23" s="1"/>
  <c r="CD129" i="23" s="1"/>
  <c r="CD152" i="23" s="1"/>
  <c r="CD175" i="23" s="1"/>
  <c r="BC44" i="24"/>
  <c r="BC114" i="24"/>
  <c r="BC87" i="24"/>
  <c r="BC70" i="24"/>
  <c r="V58" i="14"/>
  <c r="CH58" i="14" s="1"/>
  <c r="DR63" i="18"/>
  <c r="GD63" i="18" s="1"/>
  <c r="DJ107" i="19"/>
  <c r="FV107" i="19" s="1"/>
  <c r="DJ42" i="19"/>
  <c r="FV42" i="19" s="1"/>
  <c r="DQ69" i="18"/>
  <c r="GC69" i="18" s="1"/>
  <c r="V57" i="14"/>
  <c r="CH57" i="14" s="1"/>
  <c r="DR69" i="18"/>
  <c r="GD69" i="18" s="1"/>
  <c r="DK96" i="19"/>
  <c r="FW96" i="19" s="1"/>
  <c r="DC116" i="19"/>
  <c r="FO116" i="19" s="1"/>
  <c r="DJ108" i="19"/>
  <c r="FV108" i="19" s="1"/>
  <c r="DQ63" i="18"/>
  <c r="GC63" i="18" s="1"/>
  <c r="DF25" i="19"/>
  <c r="FR25" i="19" s="1"/>
  <c r="DF24" i="19"/>
  <c r="FR24" i="19" s="1"/>
  <c r="DF26" i="19"/>
  <c r="FR26" i="19" s="1"/>
  <c r="DF82" i="19"/>
  <c r="FR82" i="19" s="1"/>
  <c r="DJ99" i="19"/>
  <c r="FV99" i="19" s="1"/>
  <c r="P34" i="19"/>
  <c r="CB34" i="19" s="1"/>
  <c r="F122" i="19"/>
  <c r="BR122" i="19" s="1"/>
  <c r="F43" i="21" s="1"/>
  <c r="DE71" i="19"/>
  <c r="FQ71" i="19" s="1"/>
  <c r="Y56" i="18"/>
  <c r="CK56" i="18" s="1"/>
  <c r="N71" i="19"/>
  <c r="BZ71" i="19" s="1"/>
  <c r="O70" i="19"/>
  <c r="CA70" i="19" s="1"/>
  <c r="W35" i="18"/>
  <c r="CI35" i="18" s="1"/>
  <c r="CY122" i="19"/>
  <c r="FK122" i="19" s="1"/>
  <c r="AM43" i="21" s="1"/>
  <c r="X55" i="14"/>
  <c r="DE73" i="19"/>
  <c r="FQ73" i="19" s="1"/>
  <c r="W56" i="12"/>
  <c r="CI56" i="12" s="1"/>
  <c r="W61" i="12"/>
  <c r="CI61" i="12" s="1"/>
  <c r="W112" i="12"/>
  <c r="CI112" i="12" s="1"/>
  <c r="W60" i="12"/>
  <c r="CI60" i="12" s="1"/>
  <c r="V58" i="12"/>
  <c r="CH58" i="12" s="1"/>
  <c r="DC109" i="19"/>
  <c r="FO109" i="19" s="1"/>
  <c r="O60" i="19"/>
  <c r="CA60" i="19" s="1"/>
  <c r="X55" i="12"/>
  <c r="DJ98" i="19"/>
  <c r="FV98" i="19" s="1"/>
  <c r="DJ69" i="19"/>
  <c r="FV69" i="19" s="1"/>
  <c r="S69" i="19"/>
  <c r="O87" i="19"/>
  <c r="CA87" i="19" s="1"/>
  <c r="AA125" i="12"/>
  <c r="CM125" i="12" s="1"/>
  <c r="DJ83" i="19"/>
  <c r="FV83" i="19" s="1"/>
  <c r="DJ105" i="19"/>
  <c r="FV105" i="19" s="1"/>
  <c r="DC91" i="19"/>
  <c r="FO91" i="19" s="1"/>
  <c r="DE85" i="19"/>
  <c r="FQ85" i="19" s="1"/>
  <c r="V57" i="12"/>
  <c r="CH57" i="12" s="1"/>
  <c r="S42" i="19"/>
  <c r="CE42" i="19" s="1"/>
  <c r="S95" i="19"/>
  <c r="CE95" i="19" s="1"/>
  <c r="S43" i="19"/>
  <c r="CE43" i="19" s="1"/>
  <c r="DN55" i="18"/>
  <c r="FZ55" i="18" s="1"/>
  <c r="S105" i="19"/>
  <c r="CE105" i="19" s="1"/>
  <c r="DC118" i="19"/>
  <c r="FO118" i="19" s="1"/>
  <c r="DF59" i="19"/>
  <c r="FR59" i="19" s="1"/>
  <c r="DJ95" i="19"/>
  <c r="FV95" i="19" s="1"/>
  <c r="DJ43" i="19"/>
  <c r="FV43" i="19" s="1"/>
  <c r="DJ44" i="19"/>
  <c r="FV44" i="19" s="1"/>
  <c r="DF60" i="19"/>
  <c r="FR60" i="19" s="1"/>
  <c r="DE112" i="19"/>
  <c r="FQ112" i="19" s="1"/>
  <c r="DE111" i="19"/>
  <c r="FQ111" i="19" s="1"/>
  <c r="K118" i="19"/>
  <c r="BW118" i="19" s="1"/>
  <c r="O58" i="19"/>
  <c r="CA58" i="19" s="1"/>
  <c r="O59" i="19"/>
  <c r="CA59" i="19" s="1"/>
  <c r="K115" i="19"/>
  <c r="BW115" i="19" s="1"/>
  <c r="P68" i="19"/>
  <c r="CB68" i="19" s="1"/>
  <c r="K116" i="19"/>
  <c r="BW116" i="19" s="1"/>
  <c r="O104" i="19"/>
  <c r="CA104" i="19" s="1"/>
  <c r="DE110" i="19"/>
  <c r="FQ110" i="19" s="1"/>
  <c r="Q21" i="19"/>
  <c r="CC21" i="19" s="1"/>
  <c r="DF58" i="19"/>
  <c r="FR58" i="19" s="1"/>
  <c r="DF104" i="19"/>
  <c r="FR104" i="19" s="1"/>
  <c r="DH25" i="19"/>
  <c r="FT25" i="19" s="1"/>
  <c r="DH26" i="19"/>
  <c r="FT26" i="19" s="1"/>
  <c r="DB115" i="19"/>
  <c r="FN115" i="19" s="1"/>
  <c r="DH82" i="19"/>
  <c r="FT82" i="19" s="1"/>
  <c r="P57" i="19"/>
  <c r="CB57" i="19" s="1"/>
  <c r="P75" i="19"/>
  <c r="CB75" i="19" s="1"/>
  <c r="DK41" i="19"/>
  <c r="FW41" i="19" s="1"/>
  <c r="DH30" i="19"/>
  <c r="FT30" i="19" s="1"/>
  <c r="Q33" i="19"/>
  <c r="CC33" i="19" s="1"/>
  <c r="DH33" i="19"/>
  <c r="FT33" i="19" s="1"/>
  <c r="Q30" i="19"/>
  <c r="CC30" i="19" s="1"/>
  <c r="DG34" i="19"/>
  <c r="FS34" i="19" s="1"/>
  <c r="DG57" i="19"/>
  <c r="FS57" i="19" s="1"/>
  <c r="Z56" i="18"/>
  <c r="CL56" i="18" s="1"/>
  <c r="DC100" i="19"/>
  <c r="FO100" i="19" s="1"/>
  <c r="DC113" i="19"/>
  <c r="FO113" i="19" s="1"/>
  <c r="S89" i="19"/>
  <c r="CE89" i="19" s="1"/>
  <c r="G124" i="19"/>
  <c r="BS124" i="19" s="1"/>
  <c r="G53" i="21" s="1"/>
  <c r="G123" i="19"/>
  <c r="BS123" i="19" s="1"/>
  <c r="G48" i="21" s="1"/>
  <c r="G121" i="19"/>
  <c r="DO33" i="18"/>
  <c r="GA33" i="18" s="1"/>
  <c r="Q55" i="19"/>
  <c r="CC55" i="19" s="1"/>
  <c r="Q56" i="19"/>
  <c r="CC56" i="19" s="1"/>
  <c r="DI28" i="19"/>
  <c r="FU28" i="19" s="1"/>
  <c r="DI36" i="19"/>
  <c r="FU36" i="19" s="1"/>
  <c r="DI32" i="19"/>
  <c r="FU32" i="19" s="1"/>
  <c r="DI35" i="19"/>
  <c r="FU35" i="19" s="1"/>
  <c r="DI29" i="19"/>
  <c r="FU29" i="19" s="1"/>
  <c r="DI31" i="19"/>
  <c r="FU31" i="19" s="1"/>
  <c r="DI37" i="19"/>
  <c r="FU37" i="19" s="1"/>
  <c r="DI54" i="19"/>
  <c r="FU54" i="19" s="1"/>
  <c r="CF4" i="23"/>
  <c r="DG68" i="19"/>
  <c r="FS68" i="19" s="1"/>
  <c r="DL39" i="19"/>
  <c r="FX39" i="19" s="1"/>
  <c r="DL40" i="19"/>
  <c r="FX40" i="19" s="1"/>
  <c r="O73" i="19"/>
  <c r="CA73" i="19" s="1"/>
  <c r="X33" i="18"/>
  <c r="CJ33" i="18" s="1"/>
  <c r="DJ77" i="19"/>
  <c r="FV77" i="19" s="1"/>
  <c r="AA69" i="18"/>
  <c r="CM69" i="18" s="1"/>
  <c r="AA63" i="18"/>
  <c r="CM63" i="18" s="1"/>
  <c r="S99" i="19"/>
  <c r="CE99" i="19" s="1"/>
  <c r="U96" i="19"/>
  <c r="CG96" i="19" s="1"/>
  <c r="CX120" i="19"/>
  <c r="FJ120" i="19" s="1"/>
  <c r="M111" i="19"/>
  <c r="BY111" i="19" s="1"/>
  <c r="M110" i="19"/>
  <c r="BY110" i="19" s="1"/>
  <c r="M112" i="19"/>
  <c r="BY112" i="19" s="1"/>
  <c r="S107" i="19"/>
  <c r="CE107" i="19" s="1"/>
  <c r="Z52" i="14"/>
  <c r="CL52" i="14" s="1"/>
  <c r="Z51" i="14"/>
  <c r="CL51" i="14" s="1"/>
  <c r="Z54" i="14"/>
  <c r="CL54" i="14" s="1"/>
  <c r="AA50" i="14"/>
  <c r="CM50" i="14" s="1"/>
  <c r="DD90" i="19"/>
  <c r="FP90" i="19" s="1"/>
  <c r="L91" i="19"/>
  <c r="BX91" i="19" s="1"/>
  <c r="DD106" i="19"/>
  <c r="FP106" i="19" s="1"/>
  <c r="L109" i="19"/>
  <c r="BX109" i="19" s="1"/>
  <c r="DJ89" i="19"/>
  <c r="FV89" i="19" s="1"/>
  <c r="S108" i="19"/>
  <c r="CE108" i="19" s="1"/>
  <c r="DD97" i="19"/>
  <c r="FP97" i="19" s="1"/>
  <c r="L100" i="19"/>
  <c r="BX100" i="19" s="1"/>
  <c r="L113" i="19"/>
  <c r="BX113" i="19" s="1"/>
  <c r="DJ27" i="19"/>
  <c r="FV27" i="19" s="1"/>
  <c r="S27" i="19"/>
  <c r="CE27" i="19" s="1"/>
  <c r="R28" i="19"/>
  <c r="CD28" i="19" s="1"/>
  <c r="R37" i="19"/>
  <c r="CD37" i="19" s="1"/>
  <c r="R31" i="19"/>
  <c r="CD31" i="19" s="1"/>
  <c r="R29" i="19"/>
  <c r="CD29" i="19" s="1"/>
  <c r="R36" i="19"/>
  <c r="CD36" i="19" s="1"/>
  <c r="R35" i="19"/>
  <c r="CD35" i="19" s="1"/>
  <c r="R32" i="19"/>
  <c r="CD32" i="19" s="1"/>
  <c r="R54" i="19"/>
  <c r="CD54" i="19" s="1"/>
  <c r="X56" i="14"/>
  <c r="CJ56" i="14" s="1"/>
  <c r="X61" i="14"/>
  <c r="CJ61" i="14" s="1"/>
  <c r="X60" i="14"/>
  <c r="CJ60" i="14" s="1"/>
  <c r="X112" i="14"/>
  <c r="CJ112" i="14" s="1"/>
  <c r="DE90" i="19"/>
  <c r="FQ90" i="19" s="1"/>
  <c r="M91" i="19"/>
  <c r="BY91" i="19" s="1"/>
  <c r="DG67" i="19"/>
  <c r="FS67" i="19" s="1"/>
  <c r="DG23" i="19"/>
  <c r="FS23" i="19" s="1"/>
  <c r="W58" i="14"/>
  <c r="CI58" i="14" s="1"/>
  <c r="S98" i="19"/>
  <c r="CE98" i="19" s="1"/>
  <c r="Y31" i="18"/>
  <c r="CK31" i="18" s="1"/>
  <c r="Y16" i="24" s="1"/>
  <c r="DQ30" i="18"/>
  <c r="GC30" i="18" s="1"/>
  <c r="Y34" i="18"/>
  <c r="CK34" i="18" s="1"/>
  <c r="Y18" i="24" s="1"/>
  <c r="Z30" i="18"/>
  <c r="CL30" i="18" s="1"/>
  <c r="Y32" i="18"/>
  <c r="CK32" i="18" s="1"/>
  <c r="Y17" i="24" s="1"/>
  <c r="DE97" i="19"/>
  <c r="FQ97" i="19" s="1"/>
  <c r="M100" i="19"/>
  <c r="BY100" i="19" s="1"/>
  <c r="M113" i="19"/>
  <c r="BY113" i="19" s="1"/>
  <c r="O75" i="19"/>
  <c r="CA75" i="19" s="1"/>
  <c r="P67" i="19"/>
  <c r="CB67" i="19" s="1"/>
  <c r="P23" i="19"/>
  <c r="CB23" i="19" s="1"/>
  <c r="L110" i="19"/>
  <c r="BX110" i="19" s="1"/>
  <c r="L111" i="19"/>
  <c r="BX111" i="19" s="1"/>
  <c r="L112" i="19"/>
  <c r="BX112" i="19" s="1"/>
  <c r="DD112" i="19"/>
  <c r="FP112" i="19" s="1"/>
  <c r="DD111" i="19"/>
  <c r="FP111" i="19" s="1"/>
  <c r="DD110" i="19"/>
  <c r="FP110" i="19" s="1"/>
  <c r="DC114" i="19"/>
  <c r="FO114" i="19" s="1"/>
  <c r="DC78" i="19"/>
  <c r="FO78" i="19" s="1"/>
  <c r="DF75" i="19"/>
  <c r="FR75" i="19" s="1"/>
  <c r="Y53" i="12"/>
  <c r="CK53" i="12" s="1"/>
  <c r="W57" i="14"/>
  <c r="CI57" i="14" s="1"/>
  <c r="S77" i="19"/>
  <c r="CE77" i="19" s="1"/>
  <c r="M103" i="19"/>
  <c r="BY103" i="19" s="1"/>
  <c r="M101" i="19"/>
  <c r="BY101" i="19" s="1"/>
  <c r="M102" i="19"/>
  <c r="BY102" i="19" s="1"/>
  <c r="DE102" i="19"/>
  <c r="FQ102" i="19" s="1"/>
  <c r="DE101" i="19"/>
  <c r="FQ101" i="19" s="1"/>
  <c r="DE103" i="19"/>
  <c r="FQ103" i="19" s="1"/>
  <c r="DD94" i="19"/>
  <c r="FP94" i="19" s="1"/>
  <c r="L94" i="19"/>
  <c r="BX94" i="19" s="1"/>
  <c r="DD93" i="19"/>
  <c r="FP93" i="19" s="1"/>
  <c r="L93" i="19"/>
  <c r="BX93" i="19" s="1"/>
  <c r="E125" i="19"/>
  <c r="E126" i="19"/>
  <c r="BQ126" i="19" s="1"/>
  <c r="DD76" i="19"/>
  <c r="FP76" i="19" s="1"/>
  <c r="L78" i="19"/>
  <c r="BX78" i="19" s="1"/>
  <c r="DM38" i="19"/>
  <c r="FY38" i="19" s="1"/>
  <c r="V38" i="19"/>
  <c r="CH38" i="19" s="1"/>
  <c r="U40" i="19"/>
  <c r="CG40" i="19" s="1"/>
  <c r="U39" i="19"/>
  <c r="CG39" i="19" s="1"/>
  <c r="DE76" i="19"/>
  <c r="FQ76" i="19" s="1"/>
  <c r="M78" i="19"/>
  <c r="BY78" i="19" s="1"/>
  <c r="L79" i="19"/>
  <c r="BX79" i="19" s="1"/>
  <c r="L81" i="19"/>
  <c r="BX81" i="19" s="1"/>
  <c r="DD79" i="19"/>
  <c r="FP79" i="19" s="1"/>
  <c r="DD81" i="19"/>
  <c r="FP81" i="19" s="1"/>
  <c r="T96" i="19"/>
  <c r="CF96" i="19" s="1"/>
  <c r="DE93" i="19"/>
  <c r="FQ93" i="19" s="1"/>
  <c r="M93" i="19"/>
  <c r="BY93" i="19" s="1"/>
  <c r="DE94" i="19"/>
  <c r="FQ94" i="19" s="1"/>
  <c r="M94" i="19"/>
  <c r="BY94" i="19" s="1"/>
  <c r="H119" i="19"/>
  <c r="BT119" i="19" s="1"/>
  <c r="Z51" i="12"/>
  <c r="CL51" i="12" s="1"/>
  <c r="Z54" i="12"/>
  <c r="CL54" i="12" s="1"/>
  <c r="AA50" i="12"/>
  <c r="CM50" i="12" s="1"/>
  <c r="Z52" i="12"/>
  <c r="CL52" i="12" s="1"/>
  <c r="DE79" i="19"/>
  <c r="FQ79" i="19" s="1"/>
  <c r="M81" i="19"/>
  <c r="BY81" i="19" s="1"/>
  <c r="DE81" i="19"/>
  <c r="FQ81" i="19" s="1"/>
  <c r="M79" i="19"/>
  <c r="BY79" i="19" s="1"/>
  <c r="S18" i="19"/>
  <c r="CE18" i="19" s="1"/>
  <c r="O71" i="19"/>
  <c r="CA71" i="19" s="1"/>
  <c r="Y53" i="14"/>
  <c r="CK53" i="14" s="1"/>
  <c r="DP34" i="18"/>
  <c r="GB34" i="18" s="1"/>
  <c r="BD18" i="24" s="1"/>
  <c r="DP32" i="18"/>
  <c r="GB32" i="18" s="1"/>
  <c r="BD17" i="24" s="1"/>
  <c r="DP31" i="18"/>
  <c r="GB31" i="18" s="1"/>
  <c r="BD16" i="24" s="1"/>
  <c r="W55" i="18"/>
  <c r="CI55" i="18" s="1"/>
  <c r="S83" i="19"/>
  <c r="CE83" i="19" s="1"/>
  <c r="L102" i="19"/>
  <c r="BX102" i="19" s="1"/>
  <c r="L101" i="19"/>
  <c r="BX101" i="19" s="1"/>
  <c r="DD101" i="19"/>
  <c r="FP101" i="19" s="1"/>
  <c r="DD102" i="19"/>
  <c r="FP102" i="19" s="1"/>
  <c r="L103" i="19"/>
  <c r="BX103" i="19" s="1"/>
  <c r="DD103" i="19"/>
  <c r="FP103" i="19" s="1"/>
  <c r="G125" i="19"/>
  <c r="G126" i="19"/>
  <c r="BS126" i="19" s="1"/>
  <c r="CW120" i="19"/>
  <c r="FI120" i="19" s="1"/>
  <c r="DL16" i="19"/>
  <c r="FX16" i="19" s="1"/>
  <c r="U16" i="19"/>
  <c r="CG16" i="19" s="1"/>
  <c r="T17" i="19"/>
  <c r="CF17" i="19" s="1"/>
  <c r="DE106" i="19"/>
  <c r="FQ106" i="19" s="1"/>
  <c r="M109" i="19"/>
  <c r="BY109" i="19" s="1"/>
  <c r="DI20" i="19"/>
  <c r="FU20" i="19" s="1"/>
  <c r="DI19" i="19"/>
  <c r="FU19" i="19" s="1"/>
  <c r="DH86" i="19"/>
  <c r="FT86" i="19" s="1"/>
  <c r="F119" i="19"/>
  <c r="BR119" i="19" s="1"/>
  <c r="CY119" i="19"/>
  <c r="FK119" i="19" s="1"/>
  <c r="DH56" i="19"/>
  <c r="FT56" i="19" s="1"/>
  <c r="DH55" i="19"/>
  <c r="FT55" i="19" s="1"/>
  <c r="DK17" i="19"/>
  <c r="FW17" i="19" s="1"/>
  <c r="DH87" i="19"/>
  <c r="FT87" i="19" s="1"/>
  <c r="BD114" i="24" l="1"/>
  <c r="BD87" i="24"/>
  <c r="BD70" i="24"/>
  <c r="BD44" i="24"/>
  <c r="DL4" i="23"/>
  <c r="DL6" i="23" s="1"/>
  <c r="CF6" i="23"/>
  <c r="T95" i="19"/>
  <c r="CF95" i="19" s="1"/>
  <c r="T41" i="19"/>
  <c r="CF41" i="19" s="1"/>
  <c r="BD115" i="24"/>
  <c r="BD88" i="24"/>
  <c r="BD45" i="24"/>
  <c r="BD71" i="24"/>
  <c r="M80" i="19"/>
  <c r="BY80" i="19" s="1"/>
  <c r="M117" i="19"/>
  <c r="BY117" i="19" s="1"/>
  <c r="DD80" i="19"/>
  <c r="FP80" i="19" s="1"/>
  <c r="DD117" i="19"/>
  <c r="FP117" i="19" s="1"/>
  <c r="BQ125" i="19"/>
  <c r="E44" i="21"/>
  <c r="E49" i="21"/>
  <c r="E54" i="21"/>
  <c r="X218" i="12"/>
  <c r="CJ55" i="12"/>
  <c r="CJ218" i="12" s="1"/>
  <c r="BS125" i="19"/>
  <c r="G49" i="21"/>
  <c r="G54" i="21"/>
  <c r="G44" i="21"/>
  <c r="BD46" i="24"/>
  <c r="BD116" i="24"/>
  <c r="BD89" i="24"/>
  <c r="BD72" i="24"/>
  <c r="DE80" i="19"/>
  <c r="FQ80" i="19" s="1"/>
  <c r="DE117" i="19"/>
  <c r="FQ117" i="19" s="1"/>
  <c r="Y88" i="24"/>
  <c r="Y45" i="24"/>
  <c r="Y115" i="24"/>
  <c r="Y71" i="24"/>
  <c r="G128" i="19"/>
  <c r="BS121" i="19"/>
  <c r="E131" i="19"/>
  <c r="BQ131" i="19" s="1"/>
  <c r="E130" i="19"/>
  <c r="BQ130" i="19" s="1"/>
  <c r="E129" i="19"/>
  <c r="BQ129" i="19" s="1"/>
  <c r="BQ128" i="19"/>
  <c r="L80" i="19"/>
  <c r="BX80" i="19" s="1"/>
  <c r="L117" i="19"/>
  <c r="BX117" i="19" s="1"/>
  <c r="Y116" i="24"/>
  <c r="Y89" i="24"/>
  <c r="Y72" i="24"/>
  <c r="Y46" i="24"/>
  <c r="CE39" i="23"/>
  <c r="CE62" i="23" s="1"/>
  <c r="CE85" i="23" s="1"/>
  <c r="CE108" i="23" s="1"/>
  <c r="CE131" i="23" s="1"/>
  <c r="CE154" i="23" s="1"/>
  <c r="CE177" i="23" s="1"/>
  <c r="CE37" i="23"/>
  <c r="CE60" i="23" s="1"/>
  <c r="CE83" i="23" s="1"/>
  <c r="CE106" i="23" s="1"/>
  <c r="CE129" i="23" s="1"/>
  <c r="CE152" i="23" s="1"/>
  <c r="CE175" i="23" s="1"/>
  <c r="CE69" i="19"/>
  <c r="Y44" i="24"/>
  <c r="Y114" i="24"/>
  <c r="Y87" i="24"/>
  <c r="Y70" i="24"/>
  <c r="R21" i="19"/>
  <c r="CD21" i="19" s="1"/>
  <c r="R20" i="19"/>
  <c r="CD20" i="19" s="1"/>
  <c r="DJ20" i="19"/>
  <c r="FV20" i="19" s="1"/>
  <c r="DJ18" i="19"/>
  <c r="FV18" i="19" s="1"/>
  <c r="X218" i="14"/>
  <c r="CJ55" i="14"/>
  <c r="CJ218" i="14" s="1"/>
  <c r="DH24" i="19"/>
  <c r="FT24" i="19" s="1"/>
  <c r="DH23" i="19"/>
  <c r="FT23" i="19" s="1"/>
  <c r="CW122" i="19"/>
  <c r="FI122" i="19" s="1"/>
  <c r="AK43" i="21" s="1"/>
  <c r="DK83" i="19"/>
  <c r="FW83" i="19" s="1"/>
  <c r="Y55" i="12"/>
  <c r="DK99" i="19"/>
  <c r="FW99" i="19" s="1"/>
  <c r="DO35" i="18"/>
  <c r="GA35" i="18" s="1"/>
  <c r="DH85" i="19"/>
  <c r="FT85" i="19" s="1"/>
  <c r="W57" i="12"/>
  <c r="CI57" i="12" s="1"/>
  <c r="DQ56" i="18"/>
  <c r="GC56" i="18" s="1"/>
  <c r="DS63" i="18"/>
  <c r="GE63" i="18" s="1"/>
  <c r="DH84" i="19"/>
  <c r="FT84" i="19" s="1"/>
  <c r="DF71" i="19"/>
  <c r="FR71" i="19" s="1"/>
  <c r="DF73" i="19"/>
  <c r="FR73" i="19" s="1"/>
  <c r="AB125" i="12"/>
  <c r="CN125" i="12" s="1"/>
  <c r="V59" i="14"/>
  <c r="CH59" i="14" s="1"/>
  <c r="DM96" i="19"/>
  <c r="FY96" i="19" s="1"/>
  <c r="DS69" i="18"/>
  <c r="GE69" i="18" s="1"/>
  <c r="Q23" i="19"/>
  <c r="CC23" i="19" s="1"/>
  <c r="DG60" i="19"/>
  <c r="FS60" i="19" s="1"/>
  <c r="DE109" i="19"/>
  <c r="FQ109" i="19" s="1"/>
  <c r="Y55" i="14"/>
  <c r="DE91" i="19"/>
  <c r="FQ91" i="19" s="1"/>
  <c r="DK108" i="19"/>
  <c r="FW108" i="19" s="1"/>
  <c r="DD109" i="19"/>
  <c r="FP109" i="19" s="1"/>
  <c r="T42" i="19"/>
  <c r="CF42" i="19" s="1"/>
  <c r="O72" i="19"/>
  <c r="CA72" i="19" s="1"/>
  <c r="AA137" i="12"/>
  <c r="CM137" i="12" s="1"/>
  <c r="AA137" i="14"/>
  <c r="CM137" i="14" s="1"/>
  <c r="DF84" i="19"/>
  <c r="FR84" i="19" s="1"/>
  <c r="DK107" i="19"/>
  <c r="FW107" i="19" s="1"/>
  <c r="T69" i="19"/>
  <c r="DR56" i="18"/>
  <c r="GD56" i="18" s="1"/>
  <c r="AA125" i="14"/>
  <c r="CM125" i="14" s="1"/>
  <c r="DF87" i="19"/>
  <c r="FR87" i="19" s="1"/>
  <c r="DH68" i="19"/>
  <c r="FT68" i="19" s="1"/>
  <c r="DF72" i="19"/>
  <c r="FR72" i="19" s="1"/>
  <c r="DK69" i="19"/>
  <c r="FW69" i="19" s="1"/>
  <c r="DL96" i="19"/>
  <c r="FX96" i="19" s="1"/>
  <c r="DK98" i="19"/>
  <c r="FW98" i="19" s="1"/>
  <c r="CX122" i="19"/>
  <c r="FJ122" i="19" s="1"/>
  <c r="AL43" i="21" s="1"/>
  <c r="P59" i="19"/>
  <c r="CB59" i="19" s="1"/>
  <c r="V59" i="12"/>
  <c r="CH59" i="12" s="1"/>
  <c r="DF85" i="19"/>
  <c r="FR85" i="19" s="1"/>
  <c r="DH67" i="19"/>
  <c r="FT67" i="19" s="1"/>
  <c r="X35" i="18"/>
  <c r="CJ35" i="18" s="1"/>
  <c r="DJ19" i="19"/>
  <c r="FV19" i="19" s="1"/>
  <c r="DK105" i="19"/>
  <c r="FW105" i="19" s="1"/>
  <c r="AA113" i="12"/>
  <c r="CM113" i="12" s="1"/>
  <c r="AA113" i="14"/>
  <c r="CM113" i="14" s="1"/>
  <c r="X60" i="12"/>
  <c r="CJ60" i="12" s="1"/>
  <c r="X56" i="12"/>
  <c r="CJ56" i="12" s="1"/>
  <c r="X112" i="12"/>
  <c r="CJ112" i="12" s="1"/>
  <c r="X61" i="12"/>
  <c r="CJ61" i="12" s="1"/>
  <c r="W58" i="12"/>
  <c r="CI58" i="12" s="1"/>
  <c r="DF86" i="19"/>
  <c r="FR86" i="19" s="1"/>
  <c r="DP33" i="18"/>
  <c r="GB33" i="18" s="1"/>
  <c r="T43" i="19"/>
  <c r="CF43" i="19" s="1"/>
  <c r="T44" i="19"/>
  <c r="CF44" i="19" s="1"/>
  <c r="Y33" i="18"/>
  <c r="CK33" i="18" s="1"/>
  <c r="DK95" i="19"/>
  <c r="FW95" i="19" s="1"/>
  <c r="Z53" i="12"/>
  <c r="CL53" i="12" s="1"/>
  <c r="Z53" i="14"/>
  <c r="CL53" i="14" s="1"/>
  <c r="Q68" i="19"/>
  <c r="CC68" i="19" s="1"/>
  <c r="Q82" i="19"/>
  <c r="CC82" i="19" s="1"/>
  <c r="Q25" i="19"/>
  <c r="CC25" i="19" s="1"/>
  <c r="Q26" i="19"/>
  <c r="CC26" i="19" s="1"/>
  <c r="P70" i="19"/>
  <c r="CB70" i="19" s="1"/>
  <c r="P58" i="19"/>
  <c r="CB58" i="19" s="1"/>
  <c r="Q67" i="19"/>
  <c r="CC67" i="19" s="1"/>
  <c r="R24" i="19"/>
  <c r="CD24" i="19" s="1"/>
  <c r="M118" i="19"/>
  <c r="BY118" i="19" s="1"/>
  <c r="DE116" i="19"/>
  <c r="FQ116" i="19" s="1"/>
  <c r="M116" i="19"/>
  <c r="BY116" i="19" s="1"/>
  <c r="P104" i="19"/>
  <c r="CB104" i="19" s="1"/>
  <c r="DK43" i="19"/>
  <c r="FW43" i="19" s="1"/>
  <c r="P60" i="19"/>
  <c r="CB60" i="19" s="1"/>
  <c r="DK44" i="19"/>
  <c r="FW44" i="19" s="1"/>
  <c r="DG70" i="19"/>
  <c r="FS70" i="19" s="1"/>
  <c r="DK42" i="19"/>
  <c r="FW42" i="19" s="1"/>
  <c r="Q34" i="19"/>
  <c r="CC34" i="19" s="1"/>
  <c r="DH57" i="19"/>
  <c r="FT57" i="19" s="1"/>
  <c r="Q57" i="19"/>
  <c r="CC57" i="19" s="1"/>
  <c r="R30" i="19"/>
  <c r="CD30" i="19" s="1"/>
  <c r="DH34" i="19"/>
  <c r="FT34" i="19" s="1"/>
  <c r="DG75" i="19"/>
  <c r="FS75" i="19" s="1"/>
  <c r="DL41" i="19"/>
  <c r="FX41" i="19" s="1"/>
  <c r="DI30" i="19"/>
  <c r="FU30" i="19" s="1"/>
  <c r="DG58" i="19"/>
  <c r="FS58" i="19" s="1"/>
  <c r="DI21" i="19"/>
  <c r="FU21" i="19" s="1"/>
  <c r="DG104" i="19"/>
  <c r="FS104" i="19" s="1"/>
  <c r="DG59" i="19"/>
  <c r="FS59" i="19" s="1"/>
  <c r="T18" i="19"/>
  <c r="CF18" i="19" s="1"/>
  <c r="F125" i="19"/>
  <c r="F126" i="19"/>
  <c r="BR126" i="19" s="1"/>
  <c r="T99" i="19"/>
  <c r="CF99" i="19" s="1"/>
  <c r="Y56" i="14"/>
  <c r="CK56" i="14" s="1"/>
  <c r="Y61" i="14"/>
  <c r="CK61" i="14" s="1"/>
  <c r="Y60" i="14"/>
  <c r="CK60" i="14" s="1"/>
  <c r="Y112" i="14"/>
  <c r="CK112" i="14" s="1"/>
  <c r="DD116" i="19"/>
  <c r="FP116" i="19" s="1"/>
  <c r="DD78" i="19"/>
  <c r="FP78" i="19" s="1"/>
  <c r="DQ34" i="18"/>
  <c r="GC34" i="18" s="1"/>
  <c r="BE18" i="24" s="1"/>
  <c r="DQ32" i="18"/>
  <c r="GC32" i="18" s="1"/>
  <c r="BE17" i="24" s="1"/>
  <c r="DQ31" i="18"/>
  <c r="GC31" i="18" s="1"/>
  <c r="BE16" i="24" s="1"/>
  <c r="DG25" i="19"/>
  <c r="FS25" i="19" s="1"/>
  <c r="DG24" i="19"/>
  <c r="FS24" i="19" s="1"/>
  <c r="DG26" i="19"/>
  <c r="FS26" i="19" s="1"/>
  <c r="DG82" i="19"/>
  <c r="FS82" i="19" s="1"/>
  <c r="AA52" i="14"/>
  <c r="CM52" i="14" s="1"/>
  <c r="AA51" i="14"/>
  <c r="CM51" i="14" s="1"/>
  <c r="AA54" i="14"/>
  <c r="CM54" i="14" s="1"/>
  <c r="AB50" i="14"/>
  <c r="CN50" i="14" s="1"/>
  <c r="X55" i="18"/>
  <c r="CJ55" i="18" s="1"/>
  <c r="AB69" i="18"/>
  <c r="CN69" i="18" s="1"/>
  <c r="AB63" i="18"/>
  <c r="CN63" i="18" s="1"/>
  <c r="S19" i="19"/>
  <c r="CE19" i="19" s="1"/>
  <c r="S20" i="19"/>
  <c r="CE20" i="19" s="1"/>
  <c r="DK77" i="19"/>
  <c r="FW77" i="19" s="1"/>
  <c r="Y61" i="12"/>
  <c r="CK61" i="12" s="1"/>
  <c r="Y60" i="12"/>
  <c r="CK60" i="12" s="1"/>
  <c r="Y56" i="12"/>
  <c r="CK56" i="12" s="1"/>
  <c r="Y112" i="12"/>
  <c r="CK112" i="12" s="1"/>
  <c r="R55" i="19"/>
  <c r="CD55" i="19" s="1"/>
  <c r="R56" i="19"/>
  <c r="CD56" i="19" s="1"/>
  <c r="CX119" i="19"/>
  <c r="FJ119" i="19" s="1"/>
  <c r="N97" i="19"/>
  <c r="BZ97" i="19" s="1"/>
  <c r="L118" i="19"/>
  <c r="BX118" i="19" s="1"/>
  <c r="DE114" i="19"/>
  <c r="FQ114" i="19" s="1"/>
  <c r="DE78" i="19"/>
  <c r="FQ78" i="19" s="1"/>
  <c r="DE100" i="19"/>
  <c r="FQ100" i="19" s="1"/>
  <c r="DE113" i="19"/>
  <c r="FQ113" i="19" s="1"/>
  <c r="DK27" i="19"/>
  <c r="FW27" i="19" s="1"/>
  <c r="T27" i="19"/>
  <c r="CF27" i="19" s="1"/>
  <c r="S28" i="19"/>
  <c r="CE28" i="19" s="1"/>
  <c r="S37" i="19"/>
  <c r="CE37" i="19" s="1"/>
  <c r="S31" i="19"/>
  <c r="CE31" i="19" s="1"/>
  <c r="S29" i="19"/>
  <c r="CE29" i="19" s="1"/>
  <c r="S36" i="19"/>
  <c r="CE36" i="19" s="1"/>
  <c r="S35" i="19"/>
  <c r="CE35" i="19" s="1"/>
  <c r="S32" i="19"/>
  <c r="CE32" i="19" s="1"/>
  <c r="S54" i="19"/>
  <c r="CE54" i="19" s="1"/>
  <c r="DO55" i="18"/>
  <c r="GA55" i="18" s="1"/>
  <c r="F124" i="19"/>
  <c r="BR124" i="19" s="1"/>
  <c r="F53" i="21" s="1"/>
  <c r="F123" i="19"/>
  <c r="BR123" i="19" s="1"/>
  <c r="F48" i="21" s="1"/>
  <c r="F121" i="19"/>
  <c r="T83" i="19"/>
  <c r="CF83" i="19" s="1"/>
  <c r="N106" i="19"/>
  <c r="BZ106" i="19" s="1"/>
  <c r="L116" i="19"/>
  <c r="BX116" i="19" s="1"/>
  <c r="P97" i="19"/>
  <c r="CB97" i="19" s="1"/>
  <c r="DN38" i="19"/>
  <c r="FZ38" i="19" s="1"/>
  <c r="W38" i="19"/>
  <c r="CI38" i="19" s="1"/>
  <c r="V40" i="19"/>
  <c r="CH40" i="19" s="1"/>
  <c r="V39" i="19"/>
  <c r="CH39" i="19" s="1"/>
  <c r="DJ28" i="19"/>
  <c r="FV28" i="19" s="1"/>
  <c r="DJ36" i="19"/>
  <c r="FV36" i="19" s="1"/>
  <c r="DJ32" i="19"/>
  <c r="FV32" i="19" s="1"/>
  <c r="DJ35" i="19"/>
  <c r="FV35" i="19" s="1"/>
  <c r="DJ29" i="19"/>
  <c r="FV29" i="19" s="1"/>
  <c r="DJ31" i="19"/>
  <c r="FV31" i="19" s="1"/>
  <c r="DJ37" i="19"/>
  <c r="FV37" i="19" s="1"/>
  <c r="DJ54" i="19"/>
  <c r="FV54" i="19" s="1"/>
  <c r="T98" i="19"/>
  <c r="CF98" i="19" s="1"/>
  <c r="DI56" i="19"/>
  <c r="FU56" i="19" s="1"/>
  <c r="DI55" i="19"/>
  <c r="FU55" i="19" s="1"/>
  <c r="DK18" i="19"/>
  <c r="FW18" i="19" s="1"/>
  <c r="CY121" i="19"/>
  <c r="CY123" i="19"/>
  <c r="FK123" i="19" s="1"/>
  <c r="AM48" i="21" s="1"/>
  <c r="CY124" i="19"/>
  <c r="FK124" i="19" s="1"/>
  <c r="AM53" i="21" s="1"/>
  <c r="AM54" i="21" s="1"/>
  <c r="N76" i="19"/>
  <c r="BZ76" i="19" s="1"/>
  <c r="DM40" i="19"/>
  <c r="FY40" i="19" s="1"/>
  <c r="DM39" i="19"/>
  <c r="FY39" i="19" s="1"/>
  <c r="P26" i="19"/>
  <c r="CB26" i="19" s="1"/>
  <c r="P25" i="19"/>
  <c r="CB25" i="19" s="1"/>
  <c r="P24" i="19"/>
  <c r="CB24" i="19" s="1"/>
  <c r="P82" i="19"/>
  <c r="CB82" i="19" s="1"/>
  <c r="T77" i="19"/>
  <c r="CF77" i="19" s="1"/>
  <c r="DK89" i="19"/>
  <c r="FW89" i="19" s="1"/>
  <c r="DC115" i="19"/>
  <c r="FO115" i="19" s="1"/>
  <c r="Q86" i="19"/>
  <c r="CC86" i="19" s="1"/>
  <c r="DH60" i="19"/>
  <c r="FT60" i="19" s="1"/>
  <c r="DH59" i="19"/>
  <c r="FT59" i="19" s="1"/>
  <c r="DH104" i="19"/>
  <c r="FT104" i="19" s="1"/>
  <c r="DH58" i="19"/>
  <c r="FT58" i="19" s="1"/>
  <c r="DE118" i="19"/>
  <c r="FQ118" i="19" s="1"/>
  <c r="H125" i="19"/>
  <c r="H126" i="19"/>
  <c r="BT126" i="19" s="1"/>
  <c r="N90" i="19"/>
  <c r="BZ90" i="19" s="1"/>
  <c r="X58" i="14"/>
  <c r="CJ58" i="14" s="1"/>
  <c r="DD100" i="19"/>
  <c r="FP100" i="19" s="1"/>
  <c r="DD113" i="19"/>
  <c r="FP113" i="19" s="1"/>
  <c r="CG4" i="23"/>
  <c r="T107" i="19"/>
  <c r="CF107" i="19" s="1"/>
  <c r="DI33" i="19"/>
  <c r="FU33" i="19" s="1"/>
  <c r="CY125" i="19"/>
  <c r="FK125" i="19" s="1"/>
  <c r="CY126" i="19"/>
  <c r="FK126" i="19" s="1"/>
  <c r="U17" i="19"/>
  <c r="CG17" i="19" s="1"/>
  <c r="DM16" i="19"/>
  <c r="FY16" i="19" s="1"/>
  <c r="V16" i="19"/>
  <c r="CH16" i="19" s="1"/>
  <c r="T108" i="19"/>
  <c r="CF108" i="19" s="1"/>
  <c r="H124" i="19"/>
  <c r="BT124" i="19" s="1"/>
  <c r="H53" i="21" s="1"/>
  <c r="H123" i="19"/>
  <c r="BT123" i="19" s="1"/>
  <c r="H48" i="21" s="1"/>
  <c r="H121" i="19"/>
  <c r="P90" i="19"/>
  <c r="CB90" i="19" s="1"/>
  <c r="W59" i="14"/>
  <c r="CI59" i="14" s="1"/>
  <c r="Z31" i="18"/>
  <c r="CL31" i="18" s="1"/>
  <c r="Z16" i="24" s="1"/>
  <c r="DR30" i="18"/>
  <c r="GD30" i="18" s="1"/>
  <c r="Z34" i="18"/>
  <c r="CL34" i="18" s="1"/>
  <c r="Z18" i="24" s="1"/>
  <c r="AA30" i="18"/>
  <c r="CM30" i="18" s="1"/>
  <c r="Z32" i="18"/>
  <c r="CL32" i="18" s="1"/>
  <c r="Z17" i="24" s="1"/>
  <c r="X57" i="14"/>
  <c r="CJ57" i="14" s="1"/>
  <c r="AA56" i="18"/>
  <c r="CM56" i="18" s="1"/>
  <c r="DL17" i="19"/>
  <c r="FX17" i="19" s="1"/>
  <c r="CW119" i="19"/>
  <c r="FI119" i="19" s="1"/>
  <c r="T89" i="19"/>
  <c r="CF89" i="19" s="1"/>
  <c r="AA51" i="12"/>
  <c r="CM51" i="12" s="1"/>
  <c r="AA54" i="12"/>
  <c r="CM54" i="12" s="1"/>
  <c r="AB50" i="12"/>
  <c r="CN50" i="12" s="1"/>
  <c r="AA52" i="12"/>
  <c r="CM52" i="12" s="1"/>
  <c r="DD118" i="19"/>
  <c r="FP118" i="19" s="1"/>
  <c r="T105" i="19"/>
  <c r="CF105" i="19" s="1"/>
  <c r="R33" i="19"/>
  <c r="CD33" i="19" s="1"/>
  <c r="AM49" i="21" l="1"/>
  <c r="Z89" i="24"/>
  <c r="Z116" i="24"/>
  <c r="Z72" i="24"/>
  <c r="Z46" i="24"/>
  <c r="H128" i="19"/>
  <c r="BT121" i="19"/>
  <c r="CY128" i="19"/>
  <c r="FK121" i="19"/>
  <c r="BE70" i="24"/>
  <c r="BE87" i="24"/>
  <c r="BE44" i="24"/>
  <c r="BE114" i="24"/>
  <c r="BE115" i="24"/>
  <c r="BE88" i="24"/>
  <c r="BE45" i="24"/>
  <c r="BE71" i="24"/>
  <c r="F44" i="21"/>
  <c r="F54" i="21"/>
  <c r="F49" i="21"/>
  <c r="BR125" i="19"/>
  <c r="L115" i="19"/>
  <c r="BX115" i="19" s="1"/>
  <c r="L114" i="19"/>
  <c r="BX114" i="19" s="1"/>
  <c r="G131" i="19"/>
  <c r="BS131" i="19" s="1"/>
  <c r="G129" i="19"/>
  <c r="BS129" i="19" s="1"/>
  <c r="G130" i="19"/>
  <c r="BS130" i="19" s="1"/>
  <c r="BS128" i="19"/>
  <c r="CF39" i="23"/>
  <c r="CF62" i="23" s="1"/>
  <c r="CF85" i="23" s="1"/>
  <c r="CF108" i="23" s="1"/>
  <c r="CF131" i="23" s="1"/>
  <c r="CF154" i="23" s="1"/>
  <c r="CF177" i="23" s="1"/>
  <c r="CF37" i="23"/>
  <c r="CF60" i="23" s="1"/>
  <c r="CF83" i="23" s="1"/>
  <c r="CF106" i="23" s="1"/>
  <c r="CF129" i="23" s="1"/>
  <c r="CF152" i="23" s="1"/>
  <c r="CF175" i="23" s="1"/>
  <c r="Z114" i="24"/>
  <c r="Z87" i="24"/>
  <c r="Z44" i="24"/>
  <c r="Z70" i="24"/>
  <c r="DM4" i="23"/>
  <c r="DM6" i="23" s="1"/>
  <c r="CG6" i="23"/>
  <c r="F128" i="19"/>
  <c r="BR121" i="19"/>
  <c r="BE46" i="24"/>
  <c r="BE116" i="24"/>
  <c r="BE72" i="24"/>
  <c r="BE89" i="24"/>
  <c r="R86" i="19"/>
  <c r="CD86" i="19" s="1"/>
  <c r="R25" i="19"/>
  <c r="CD25" i="19" s="1"/>
  <c r="Q85" i="19"/>
  <c r="CC85" i="19" s="1"/>
  <c r="Q24" i="19"/>
  <c r="CC24" i="19" s="1"/>
  <c r="R23" i="19"/>
  <c r="CD23" i="19" s="1"/>
  <c r="BT125" i="19"/>
  <c r="H44" i="21"/>
  <c r="H54" i="21"/>
  <c r="H49" i="21"/>
  <c r="M115" i="19"/>
  <c r="BY115" i="19" s="1"/>
  <c r="M114" i="19"/>
  <c r="BY114" i="19" s="1"/>
  <c r="U95" i="19"/>
  <c r="CG95" i="19" s="1"/>
  <c r="U41" i="19"/>
  <c r="CG41" i="19" s="1"/>
  <c r="DD114" i="19"/>
  <c r="FP114" i="19" s="1"/>
  <c r="DD91" i="19"/>
  <c r="FP91" i="19" s="1"/>
  <c r="CK55" i="12"/>
  <c r="CK218" i="12" s="1"/>
  <c r="Y218" i="12"/>
  <c r="CF69" i="19"/>
  <c r="CK55" i="14"/>
  <c r="CK218" i="14" s="1"/>
  <c r="Y218" i="14"/>
  <c r="AM44" i="21"/>
  <c r="Z115" i="24"/>
  <c r="Z88" i="24"/>
  <c r="Z45" i="24"/>
  <c r="Z71" i="24"/>
  <c r="U42" i="19"/>
  <c r="CG42" i="19" s="1"/>
  <c r="DH70" i="19"/>
  <c r="FT70" i="19" s="1"/>
  <c r="DT63" i="18"/>
  <c r="GF63" i="18" s="1"/>
  <c r="Q87" i="19"/>
  <c r="CC87" i="19" s="1"/>
  <c r="AB137" i="14"/>
  <c r="CN137" i="14" s="1"/>
  <c r="AB137" i="12"/>
  <c r="CN137" i="12" s="1"/>
  <c r="DL98" i="19"/>
  <c r="FX98" i="19" s="1"/>
  <c r="DL107" i="19"/>
  <c r="FX107" i="19" s="1"/>
  <c r="DT69" i="18"/>
  <c r="GF69" i="18" s="1"/>
  <c r="AB125" i="14"/>
  <c r="CN125" i="14" s="1"/>
  <c r="Z55" i="12"/>
  <c r="P84" i="19"/>
  <c r="CB84" i="19" s="1"/>
  <c r="P106" i="19"/>
  <c r="CB106" i="19" s="1"/>
  <c r="DL83" i="19"/>
  <c r="FX83" i="19" s="1"/>
  <c r="DJ21" i="19"/>
  <c r="FV21" i="19" s="1"/>
  <c r="Y35" i="18"/>
  <c r="CK35" i="18" s="1"/>
  <c r="X58" i="12"/>
  <c r="CJ58" i="12" s="1"/>
  <c r="W59" i="12"/>
  <c r="CI59" i="12" s="1"/>
  <c r="X57" i="12"/>
  <c r="CJ57" i="12" s="1"/>
  <c r="R68" i="19"/>
  <c r="CD68" i="19" s="1"/>
  <c r="DL105" i="19"/>
  <c r="FX105" i="19" s="1"/>
  <c r="DL69" i="19"/>
  <c r="FX69" i="19" s="1"/>
  <c r="DS56" i="18"/>
  <c r="GE56" i="18" s="1"/>
  <c r="U69" i="19"/>
  <c r="DL99" i="19"/>
  <c r="FX99" i="19" s="1"/>
  <c r="T20" i="19"/>
  <c r="CF20" i="19" s="1"/>
  <c r="DL43" i="19"/>
  <c r="FX43" i="19" s="1"/>
  <c r="DP35" i="18"/>
  <c r="GB35" i="18" s="1"/>
  <c r="R85" i="19"/>
  <c r="CD85" i="19" s="1"/>
  <c r="Q84" i="19"/>
  <c r="CC84" i="19" s="1"/>
  <c r="R82" i="19"/>
  <c r="CD82" i="19" s="1"/>
  <c r="DG84" i="19"/>
  <c r="FS84" i="19" s="1"/>
  <c r="DQ33" i="18"/>
  <c r="GC33" i="18" s="1"/>
  <c r="DL108" i="19"/>
  <c r="FX108" i="19" s="1"/>
  <c r="Z55" i="14"/>
  <c r="AC125" i="12"/>
  <c r="CO125" i="12" s="1"/>
  <c r="AB113" i="12"/>
  <c r="CN113" i="12" s="1"/>
  <c r="AB113" i="14"/>
  <c r="CN113" i="14" s="1"/>
  <c r="P76" i="19"/>
  <c r="CB76" i="19" s="1"/>
  <c r="DL42" i="19"/>
  <c r="FX42" i="19" s="1"/>
  <c r="DL44" i="19"/>
  <c r="FX44" i="19" s="1"/>
  <c r="DL95" i="19"/>
  <c r="FX95" i="19" s="1"/>
  <c r="Q70" i="19"/>
  <c r="CC70" i="19" s="1"/>
  <c r="AA53" i="12"/>
  <c r="CM53" i="12" s="1"/>
  <c r="P109" i="19"/>
  <c r="CB109" i="19" s="1"/>
  <c r="Q58" i="19"/>
  <c r="CC58" i="19" s="1"/>
  <c r="U43" i="19"/>
  <c r="CG43" i="19" s="1"/>
  <c r="Q75" i="19"/>
  <c r="CC75" i="19" s="1"/>
  <c r="Q104" i="19"/>
  <c r="CC104" i="19" s="1"/>
  <c r="U44" i="19"/>
  <c r="CG44" i="19" s="1"/>
  <c r="Q59" i="19"/>
  <c r="CC59" i="19" s="1"/>
  <c r="DI68" i="19"/>
  <c r="FU68" i="19" s="1"/>
  <c r="DI67" i="19"/>
  <c r="FU67" i="19" s="1"/>
  <c r="DD115" i="19"/>
  <c r="FP115" i="19" s="1"/>
  <c r="R67" i="19"/>
  <c r="CD67" i="19" s="1"/>
  <c r="DE115" i="19"/>
  <c r="FQ115" i="19" s="1"/>
  <c r="S21" i="19"/>
  <c r="CE21" i="19" s="1"/>
  <c r="DJ33" i="19"/>
  <c r="FV33" i="19" s="1"/>
  <c r="V41" i="19"/>
  <c r="CH41" i="19" s="1"/>
  <c r="DL18" i="19"/>
  <c r="FX18" i="19" s="1"/>
  <c r="DH75" i="19"/>
  <c r="FT75" i="19" s="1"/>
  <c r="V83" i="19"/>
  <c r="CH83" i="19" s="1"/>
  <c r="U99" i="19"/>
  <c r="CG99" i="19" s="1"/>
  <c r="DH73" i="19"/>
  <c r="FT73" i="19" s="1"/>
  <c r="P87" i="19"/>
  <c r="CB87" i="19" s="1"/>
  <c r="P73" i="19"/>
  <c r="CB73" i="19" s="1"/>
  <c r="DH97" i="19"/>
  <c r="FT97" i="19" s="1"/>
  <c r="P100" i="19"/>
  <c r="CB100" i="19" s="1"/>
  <c r="P113" i="19"/>
  <c r="CB113" i="19" s="1"/>
  <c r="CX124" i="19"/>
  <c r="FJ124" i="19" s="1"/>
  <c r="AL53" i="21" s="1"/>
  <c r="AL54" i="21" s="1"/>
  <c r="CX123" i="19"/>
  <c r="FJ123" i="19" s="1"/>
  <c r="AL48" i="21" s="1"/>
  <c r="CX121" i="19"/>
  <c r="AA53" i="14"/>
  <c r="CM53" i="14" s="1"/>
  <c r="Z33" i="18"/>
  <c r="CL33" i="18" s="1"/>
  <c r="DJ56" i="19"/>
  <c r="FV56" i="19" s="1"/>
  <c r="DJ55" i="19"/>
  <c r="FV55" i="19" s="1"/>
  <c r="DJ30" i="19"/>
  <c r="FV30" i="19" s="1"/>
  <c r="W39" i="19"/>
  <c r="CI39" i="19" s="1"/>
  <c r="DO38" i="19"/>
  <c r="GA38" i="19" s="1"/>
  <c r="X38" i="19"/>
  <c r="CJ38" i="19" s="1"/>
  <c r="W40" i="19"/>
  <c r="CI40" i="19" s="1"/>
  <c r="P101" i="19"/>
  <c r="CB101" i="19" s="1"/>
  <c r="P103" i="19"/>
  <c r="CB103" i="19" s="1"/>
  <c r="P102" i="19"/>
  <c r="CB102" i="19" s="1"/>
  <c r="DH102" i="19"/>
  <c r="FT102" i="19" s="1"/>
  <c r="DH103" i="19"/>
  <c r="FT103" i="19" s="1"/>
  <c r="DH101" i="19"/>
  <c r="FT101" i="19" s="1"/>
  <c r="V96" i="19"/>
  <c r="CH96" i="19" s="1"/>
  <c r="S55" i="19"/>
  <c r="CE55" i="19" s="1"/>
  <c r="S56" i="19"/>
  <c r="CE56" i="19" s="1"/>
  <c r="S30" i="19"/>
  <c r="CE30" i="19" s="1"/>
  <c r="DG87" i="19"/>
  <c r="FS87" i="19" s="1"/>
  <c r="DG73" i="19"/>
  <c r="FS73" i="19" s="1"/>
  <c r="CW124" i="19"/>
  <c r="FI124" i="19" s="1"/>
  <c r="AK53" i="21" s="1"/>
  <c r="AK54" i="21" s="1"/>
  <c r="CW123" i="19"/>
  <c r="FI123" i="19" s="1"/>
  <c r="AK48" i="21" s="1"/>
  <c r="CW121" i="19"/>
  <c r="N93" i="19"/>
  <c r="BZ93" i="19" s="1"/>
  <c r="DF94" i="19"/>
  <c r="FR94" i="19" s="1"/>
  <c r="N94" i="19"/>
  <c r="BZ94" i="19" s="1"/>
  <c r="DF93" i="19"/>
  <c r="FR93" i="19" s="1"/>
  <c r="DF76" i="19"/>
  <c r="FR76" i="19" s="1"/>
  <c r="N78" i="19"/>
  <c r="BZ78" i="19" s="1"/>
  <c r="O97" i="19"/>
  <c r="CA97" i="19" s="1"/>
  <c r="DN40" i="19"/>
  <c r="FZ40" i="19" s="1"/>
  <c r="DN39" i="19"/>
  <c r="FZ39" i="19" s="1"/>
  <c r="DF106" i="19"/>
  <c r="FR106" i="19" s="1"/>
  <c r="N109" i="19"/>
  <c r="BZ109" i="19" s="1"/>
  <c r="T28" i="19"/>
  <c r="CF28" i="19" s="1"/>
  <c r="DL27" i="19"/>
  <c r="FX27" i="19" s="1"/>
  <c r="U27" i="19"/>
  <c r="CG27" i="19" s="1"/>
  <c r="T37" i="19"/>
  <c r="CF37" i="19" s="1"/>
  <c r="T31" i="19"/>
  <c r="CF31" i="19" s="1"/>
  <c r="T29" i="19"/>
  <c r="CF29" i="19" s="1"/>
  <c r="T36" i="19"/>
  <c r="CF36" i="19" s="1"/>
  <c r="T35" i="19"/>
  <c r="CF35" i="19" s="1"/>
  <c r="T32" i="19"/>
  <c r="CF32" i="19" s="1"/>
  <c r="T54" i="19"/>
  <c r="CF54" i="19" s="1"/>
  <c r="Y58" i="12"/>
  <c r="CK58" i="12" s="1"/>
  <c r="AB56" i="18"/>
  <c r="CN56" i="18" s="1"/>
  <c r="DG85" i="19"/>
  <c r="FS85" i="19" s="1"/>
  <c r="DG71" i="19"/>
  <c r="FS71" i="19" s="1"/>
  <c r="Y58" i="14"/>
  <c r="CK58" i="14" s="1"/>
  <c r="X59" i="14"/>
  <c r="CJ59" i="14" s="1"/>
  <c r="DF79" i="19"/>
  <c r="FR79" i="19" s="1"/>
  <c r="N81" i="19"/>
  <c r="BZ81" i="19" s="1"/>
  <c r="N79" i="19"/>
  <c r="BZ79" i="19" s="1"/>
  <c r="DF81" i="19"/>
  <c r="FR81" i="19" s="1"/>
  <c r="O106" i="19"/>
  <c r="CA106" i="19" s="1"/>
  <c r="DK28" i="19"/>
  <c r="FW28" i="19" s="1"/>
  <c r="DK29" i="19"/>
  <c r="FW29" i="19" s="1"/>
  <c r="DK31" i="19"/>
  <c r="FW31" i="19" s="1"/>
  <c r="DK37" i="19"/>
  <c r="FW37" i="19" s="1"/>
  <c r="DK36" i="19"/>
  <c r="FW36" i="19" s="1"/>
  <c r="DK32" i="19"/>
  <c r="FW32" i="19" s="1"/>
  <c r="DK35" i="19"/>
  <c r="FW35" i="19" s="1"/>
  <c r="DK54" i="19"/>
  <c r="FW54" i="19" s="1"/>
  <c r="R57" i="19"/>
  <c r="CD57" i="19" s="1"/>
  <c r="Y57" i="12"/>
  <c r="CK57" i="12" s="1"/>
  <c r="DG86" i="19"/>
  <c r="FS86" i="19" s="1"/>
  <c r="DG72" i="19"/>
  <c r="FS72" i="19" s="1"/>
  <c r="U105" i="19"/>
  <c r="CG105" i="19" s="1"/>
  <c r="Y57" i="14"/>
  <c r="CK57" i="14" s="1"/>
  <c r="U98" i="19"/>
  <c r="CG98" i="19" s="1"/>
  <c r="DI34" i="19"/>
  <c r="FU34" i="19" s="1"/>
  <c r="DK19" i="19"/>
  <c r="FW19" i="19" s="1"/>
  <c r="DK20" i="19"/>
  <c r="FW20" i="19" s="1"/>
  <c r="O76" i="19"/>
  <c r="CA76" i="19" s="1"/>
  <c r="N111" i="19"/>
  <c r="BZ111" i="19" s="1"/>
  <c r="N112" i="19"/>
  <c r="BZ112" i="19" s="1"/>
  <c r="N110" i="19"/>
  <c r="BZ110" i="19" s="1"/>
  <c r="DF111" i="19"/>
  <c r="FR111" i="19" s="1"/>
  <c r="DF112" i="19"/>
  <c r="FR112" i="19" s="1"/>
  <c r="DF110" i="19"/>
  <c r="FR110" i="19" s="1"/>
  <c r="R34" i="19"/>
  <c r="CD34" i="19" s="1"/>
  <c r="AD125" i="12"/>
  <c r="CP125" i="12" s="1"/>
  <c r="U77" i="19"/>
  <c r="CG77" i="19" s="1"/>
  <c r="AB52" i="12"/>
  <c r="CN52" i="12" s="1"/>
  <c r="AB51" i="12"/>
  <c r="CN51" i="12" s="1"/>
  <c r="AB54" i="12"/>
  <c r="CN54" i="12" s="1"/>
  <c r="AC50" i="12"/>
  <c r="CO50" i="12" s="1"/>
  <c r="DL89" i="19"/>
  <c r="FX89" i="19" s="1"/>
  <c r="CH4" i="23"/>
  <c r="AA32" i="18"/>
  <c r="CM32" i="18" s="1"/>
  <c r="AA17" i="24" s="1"/>
  <c r="AA31" i="18"/>
  <c r="CM31" i="18" s="1"/>
  <c r="AA16" i="24" s="1"/>
  <c r="DS30" i="18"/>
  <c r="GE30" i="18" s="1"/>
  <c r="AA34" i="18"/>
  <c r="CM34" i="18" s="1"/>
  <c r="AA18" i="24" s="1"/>
  <c r="AB30" i="18"/>
  <c r="CN30" i="18" s="1"/>
  <c r="U18" i="19"/>
  <c r="CG18" i="19" s="1"/>
  <c r="DH71" i="19"/>
  <c r="FT71" i="19" s="1"/>
  <c r="O90" i="19"/>
  <c r="CA90" i="19" s="1"/>
  <c r="CX125" i="19"/>
  <c r="FJ125" i="19" s="1"/>
  <c r="CX126" i="19"/>
  <c r="FJ126" i="19" s="1"/>
  <c r="AC69" i="18"/>
  <c r="CO69" i="18" s="1"/>
  <c r="AC63" i="18"/>
  <c r="CO63" i="18" s="1"/>
  <c r="AB52" i="14"/>
  <c r="CN52" i="14" s="1"/>
  <c r="AB51" i="14"/>
  <c r="CN51" i="14" s="1"/>
  <c r="AB54" i="14"/>
  <c r="CN54" i="14" s="1"/>
  <c r="AC50" i="14"/>
  <c r="CO50" i="14" s="1"/>
  <c r="U107" i="19"/>
  <c r="CG107" i="19" s="1"/>
  <c r="U83" i="19"/>
  <c r="CG83" i="19" s="1"/>
  <c r="DH90" i="19"/>
  <c r="FT90" i="19" s="1"/>
  <c r="P91" i="19"/>
  <c r="CB91" i="19" s="1"/>
  <c r="V17" i="19"/>
  <c r="CH17" i="19" s="1"/>
  <c r="DN16" i="19"/>
  <c r="FZ16" i="19" s="1"/>
  <c r="W16" i="19"/>
  <c r="CI16" i="19" s="1"/>
  <c r="U108" i="19"/>
  <c r="CG108" i="19" s="1"/>
  <c r="P71" i="19"/>
  <c r="CB71" i="19" s="1"/>
  <c r="P85" i="19"/>
  <c r="CB85" i="19" s="1"/>
  <c r="DF97" i="19"/>
  <c r="FR97" i="19" s="1"/>
  <c r="N100" i="19"/>
  <c r="BZ100" i="19" s="1"/>
  <c r="N113" i="19"/>
  <c r="BZ113" i="19" s="1"/>
  <c r="CW125" i="19"/>
  <c r="FI125" i="19" s="1"/>
  <c r="CW126" i="19"/>
  <c r="FI126" i="19" s="1"/>
  <c r="DL19" i="19"/>
  <c r="FX19" i="19" s="1"/>
  <c r="DR31" i="18"/>
  <c r="GD31" i="18" s="1"/>
  <c r="BF16" i="24" s="1"/>
  <c r="DR34" i="18"/>
  <c r="GD34" i="18" s="1"/>
  <c r="BF18" i="24" s="1"/>
  <c r="DR32" i="18"/>
  <c r="GD32" i="18" s="1"/>
  <c r="BF17" i="24" s="1"/>
  <c r="DM17" i="19"/>
  <c r="FY17" i="19" s="1"/>
  <c r="U89" i="19"/>
  <c r="CG89" i="19" s="1"/>
  <c r="DF90" i="19"/>
  <c r="FR90" i="19" s="1"/>
  <c r="N91" i="19"/>
  <c r="BZ91" i="19" s="1"/>
  <c r="DH72" i="19"/>
  <c r="FT72" i="19" s="1"/>
  <c r="DL77" i="19"/>
  <c r="FX77" i="19" s="1"/>
  <c r="P86" i="19"/>
  <c r="CB86" i="19" s="1"/>
  <c r="P72" i="19"/>
  <c r="CB72" i="19" s="1"/>
  <c r="S33" i="19"/>
  <c r="CE33" i="19" s="1"/>
  <c r="N103" i="19"/>
  <c r="BZ103" i="19" s="1"/>
  <c r="N102" i="19"/>
  <c r="BZ102" i="19" s="1"/>
  <c r="DF103" i="19"/>
  <c r="FR103" i="19" s="1"/>
  <c r="N101" i="19"/>
  <c r="BZ101" i="19" s="1"/>
  <c r="DF102" i="19"/>
  <c r="FR102" i="19" s="1"/>
  <c r="DF101" i="19"/>
  <c r="FR101" i="19" s="1"/>
  <c r="AL44" i="21" l="1"/>
  <c r="DN4" i="23"/>
  <c r="DN6" i="23" s="1"/>
  <c r="CH6" i="23"/>
  <c r="N80" i="19"/>
  <c r="BZ80" i="19" s="1"/>
  <c r="N117" i="19"/>
  <c r="BZ117" i="19" s="1"/>
  <c r="CW128" i="19"/>
  <c r="FI121" i="19"/>
  <c r="Z218" i="12"/>
  <c r="CL55" i="12"/>
  <c r="CL218" i="12" s="1"/>
  <c r="F131" i="19"/>
  <c r="BR131" i="19" s="1"/>
  <c r="F129" i="19"/>
  <c r="BR129" i="19" s="1"/>
  <c r="F130" i="19"/>
  <c r="BR130" i="19" s="1"/>
  <c r="BR128" i="19"/>
  <c r="AK49" i="21"/>
  <c r="CG39" i="23"/>
  <c r="CG62" i="23" s="1"/>
  <c r="CG85" i="23" s="1"/>
  <c r="CG108" i="23" s="1"/>
  <c r="CG131" i="23" s="1"/>
  <c r="CG154" i="23" s="1"/>
  <c r="CG177" i="23" s="1"/>
  <c r="CG37" i="23"/>
  <c r="CG60" i="23" s="1"/>
  <c r="CG83" i="23" s="1"/>
  <c r="CG106" i="23" s="1"/>
  <c r="CG129" i="23" s="1"/>
  <c r="CG152" i="23" s="1"/>
  <c r="CG175" i="23" s="1"/>
  <c r="CY130" i="19"/>
  <c r="FK130" i="19" s="1"/>
  <c r="CY129" i="19"/>
  <c r="FK129" i="19" s="1"/>
  <c r="CY131" i="19"/>
  <c r="FK131" i="19" s="1"/>
  <c r="FK128" i="19"/>
  <c r="BF88" i="24"/>
  <c r="BF45" i="24"/>
  <c r="BF115" i="24"/>
  <c r="BF71" i="24"/>
  <c r="DF80" i="19"/>
  <c r="FR80" i="19" s="1"/>
  <c r="DF117" i="19"/>
  <c r="FR117" i="19" s="1"/>
  <c r="Z218" i="14"/>
  <c r="CL55" i="14"/>
  <c r="CL218" i="14" s="1"/>
  <c r="CG69" i="19"/>
  <c r="H131" i="19"/>
  <c r="BT131" i="19" s="1"/>
  <c r="H130" i="19"/>
  <c r="BT130" i="19" s="1"/>
  <c r="H129" i="19"/>
  <c r="BT129" i="19" s="1"/>
  <c r="BT128" i="19"/>
  <c r="AA116" i="24"/>
  <c r="AA89" i="24"/>
  <c r="AA72" i="24"/>
  <c r="AA46" i="24"/>
  <c r="DI59" i="19"/>
  <c r="FU59" i="19" s="1"/>
  <c r="DI57" i="19"/>
  <c r="FU57" i="19" s="1"/>
  <c r="DI82" i="19"/>
  <c r="FU82" i="19" s="1"/>
  <c r="DI23" i="19"/>
  <c r="FU23" i="19" s="1"/>
  <c r="R87" i="19"/>
  <c r="CD87" i="19" s="1"/>
  <c r="R26" i="19"/>
  <c r="CD26" i="19" s="1"/>
  <c r="BF116" i="24"/>
  <c r="BF89" i="24"/>
  <c r="BF72" i="24"/>
  <c r="BF46" i="24"/>
  <c r="BF44" i="24"/>
  <c r="BF114" i="24"/>
  <c r="BF87" i="24"/>
  <c r="BF70" i="24"/>
  <c r="CX128" i="19"/>
  <c r="FJ121" i="19"/>
  <c r="Q73" i="19"/>
  <c r="CC73" i="19" s="1"/>
  <c r="Q60" i="19"/>
  <c r="CC60" i="19" s="1"/>
  <c r="T21" i="19"/>
  <c r="CF21" i="19" s="1"/>
  <c r="T19" i="19"/>
  <c r="CF19" i="19" s="1"/>
  <c r="AA114" i="24"/>
  <c r="AA87" i="24"/>
  <c r="AA44" i="24"/>
  <c r="AA70" i="24"/>
  <c r="AL49" i="21"/>
  <c r="AA88" i="24"/>
  <c r="AA71" i="24"/>
  <c r="AA45" i="24"/>
  <c r="AA115" i="24"/>
  <c r="DM43" i="19"/>
  <c r="FY43" i="19" s="1"/>
  <c r="DM41" i="19"/>
  <c r="FY41" i="19" s="1"/>
  <c r="AK44" i="21"/>
  <c r="DI25" i="19"/>
  <c r="FU25" i="19" s="1"/>
  <c r="DH93" i="19"/>
  <c r="FT93" i="19" s="1"/>
  <c r="DH111" i="19"/>
  <c r="FT111" i="19" s="1"/>
  <c r="DM95" i="19"/>
  <c r="FY95" i="19" s="1"/>
  <c r="DH110" i="19"/>
  <c r="FT110" i="19" s="1"/>
  <c r="P111" i="19"/>
  <c r="CB111" i="19" s="1"/>
  <c r="P112" i="19"/>
  <c r="CB112" i="19" s="1"/>
  <c r="P110" i="19"/>
  <c r="CB110" i="19" s="1"/>
  <c r="DH112" i="19"/>
  <c r="FT112" i="19" s="1"/>
  <c r="R70" i="19"/>
  <c r="CD70" i="19" s="1"/>
  <c r="P93" i="19"/>
  <c r="CB93" i="19" s="1"/>
  <c r="P81" i="19"/>
  <c r="CB81" i="19" s="1"/>
  <c r="DM83" i="19"/>
  <c r="FY83" i="19" s="1"/>
  <c r="DI104" i="19"/>
  <c r="FU104" i="19" s="1"/>
  <c r="AA55" i="12"/>
  <c r="S68" i="19"/>
  <c r="CE68" i="19" s="1"/>
  <c r="V69" i="19"/>
  <c r="DN83" i="19"/>
  <c r="FZ83" i="19" s="1"/>
  <c r="DF91" i="19"/>
  <c r="FR91" i="19" s="1"/>
  <c r="DT56" i="18"/>
  <c r="GF56" i="18" s="1"/>
  <c r="DF109" i="19"/>
  <c r="FR109" i="19" s="1"/>
  <c r="DH79" i="19"/>
  <c r="FT79" i="19" s="1"/>
  <c r="DM99" i="19"/>
  <c r="FY99" i="19" s="1"/>
  <c r="DM44" i="19"/>
  <c r="FY44" i="19" s="1"/>
  <c r="AC137" i="12"/>
  <c r="CO137" i="12" s="1"/>
  <c r="AC137" i="14"/>
  <c r="CO137" i="14" s="1"/>
  <c r="DP55" i="18"/>
  <c r="GB55" i="18" s="1"/>
  <c r="DM69" i="19"/>
  <c r="FY69" i="19" s="1"/>
  <c r="DH91" i="19"/>
  <c r="FT91" i="19" s="1"/>
  <c r="DU63" i="18"/>
  <c r="GG63" i="18" s="1"/>
  <c r="DN96" i="19"/>
  <c r="FZ96" i="19" s="1"/>
  <c r="DH81" i="19"/>
  <c r="FT81" i="19" s="1"/>
  <c r="DI84" i="19"/>
  <c r="FU84" i="19" s="1"/>
  <c r="AC125" i="14"/>
  <c r="CO125" i="14" s="1"/>
  <c r="R84" i="19"/>
  <c r="CD84" i="19" s="1"/>
  <c r="V43" i="19"/>
  <c r="CH43" i="19" s="1"/>
  <c r="DU69" i="18"/>
  <c r="GG69" i="18" s="1"/>
  <c r="V44" i="19"/>
  <c r="CH44" i="19" s="1"/>
  <c r="S23" i="19"/>
  <c r="CE23" i="19" s="1"/>
  <c r="Q71" i="19"/>
  <c r="CC71" i="19" s="1"/>
  <c r="DJ23" i="19"/>
  <c r="FV23" i="19" s="1"/>
  <c r="AC113" i="12"/>
  <c r="CO113" i="12" s="1"/>
  <c r="AC113" i="14"/>
  <c r="CO113" i="14" s="1"/>
  <c r="AA55" i="14"/>
  <c r="Q72" i="19"/>
  <c r="CC72" i="19" s="1"/>
  <c r="DH76" i="19"/>
  <c r="FT76" i="19" s="1"/>
  <c r="Z56" i="14"/>
  <c r="CL56" i="14" s="1"/>
  <c r="Z61" i="14"/>
  <c r="CL61" i="14" s="1"/>
  <c r="Z60" i="14"/>
  <c r="CL60" i="14" s="1"/>
  <c r="Z112" i="14"/>
  <c r="CL112" i="14" s="1"/>
  <c r="DI86" i="19"/>
  <c r="FU86" i="19" s="1"/>
  <c r="DM107" i="19"/>
  <c r="FY107" i="19" s="1"/>
  <c r="DM108" i="19"/>
  <c r="FY108" i="19" s="1"/>
  <c r="DM98" i="19"/>
  <c r="FY98" i="19" s="1"/>
  <c r="DM105" i="19"/>
  <c r="FY105" i="19" s="1"/>
  <c r="DL20" i="19"/>
  <c r="FX20" i="19" s="1"/>
  <c r="X59" i="12"/>
  <c r="CJ59" i="12" s="1"/>
  <c r="Y55" i="18"/>
  <c r="CK55" i="18" s="1"/>
  <c r="Z56" i="12"/>
  <c r="CL56" i="12" s="1"/>
  <c r="Z61" i="12"/>
  <c r="CL61" i="12" s="1"/>
  <c r="Z60" i="12"/>
  <c r="CL60" i="12" s="1"/>
  <c r="Z112" i="12"/>
  <c r="CL112" i="12" s="1"/>
  <c r="DI26" i="19"/>
  <c r="FU26" i="19" s="1"/>
  <c r="P78" i="19"/>
  <c r="CB78" i="19" s="1"/>
  <c r="DI70" i="19"/>
  <c r="FU70" i="19" s="1"/>
  <c r="DM42" i="19"/>
  <c r="FY42" i="19" s="1"/>
  <c r="DJ68" i="19"/>
  <c r="FV68" i="19" s="1"/>
  <c r="P94" i="19"/>
  <c r="CB94" i="19" s="1"/>
  <c r="DH94" i="19"/>
  <c r="FT94" i="19" s="1"/>
  <c r="AB53" i="12"/>
  <c r="CN53" i="12" s="1"/>
  <c r="DI60" i="19"/>
  <c r="FU60" i="19" s="1"/>
  <c r="V42" i="19"/>
  <c r="CH42" i="19" s="1"/>
  <c r="DI58" i="19"/>
  <c r="FU58" i="19" s="1"/>
  <c r="V95" i="19"/>
  <c r="CH95" i="19" s="1"/>
  <c r="S82" i="19"/>
  <c r="CE82" i="19" s="1"/>
  <c r="S25" i="19"/>
  <c r="CE25" i="19" s="1"/>
  <c r="DK21" i="19"/>
  <c r="FW21" i="19" s="1"/>
  <c r="W41" i="19"/>
  <c r="CI41" i="19" s="1"/>
  <c r="DK33" i="19"/>
  <c r="FW33" i="19" s="1"/>
  <c r="AA33" i="18"/>
  <c r="CM33" i="18" s="1"/>
  <c r="DL21" i="19"/>
  <c r="FX21" i="19" s="1"/>
  <c r="DJ57" i="19"/>
  <c r="FV57" i="19" s="1"/>
  <c r="T33" i="19"/>
  <c r="CF33" i="19" s="1"/>
  <c r="DN41" i="19"/>
  <c r="FZ41" i="19" s="1"/>
  <c r="DM89" i="19"/>
  <c r="FY89" i="19" s="1"/>
  <c r="V107" i="19"/>
  <c r="CH107" i="19" s="1"/>
  <c r="DN17" i="19"/>
  <c r="FZ17" i="19" s="1"/>
  <c r="AD50" i="14"/>
  <c r="CP50" i="14" s="1"/>
  <c r="AC52" i="14"/>
  <c r="CO52" i="14" s="1"/>
  <c r="AC51" i="14"/>
  <c r="CO51" i="14" s="1"/>
  <c r="AC54" i="14"/>
  <c r="CO54" i="14" s="1"/>
  <c r="R58" i="19"/>
  <c r="CD58" i="19" s="1"/>
  <c r="R60" i="19"/>
  <c r="CD60" i="19" s="1"/>
  <c r="R59" i="19"/>
  <c r="CD59" i="19" s="1"/>
  <c r="R104" i="19"/>
  <c r="CD104" i="19" s="1"/>
  <c r="DL28" i="19"/>
  <c r="FX28" i="19" s="1"/>
  <c r="DL29" i="19"/>
  <c r="FX29" i="19" s="1"/>
  <c r="DL31" i="19"/>
  <c r="FX31" i="19" s="1"/>
  <c r="DL37" i="19"/>
  <c r="FX37" i="19" s="1"/>
  <c r="DL36" i="19"/>
  <c r="FX36" i="19" s="1"/>
  <c r="DL32" i="19"/>
  <c r="FX32" i="19" s="1"/>
  <c r="DL35" i="19"/>
  <c r="FX35" i="19" s="1"/>
  <c r="DL54" i="19"/>
  <c r="FX54" i="19" s="1"/>
  <c r="S34" i="19"/>
  <c r="CE34" i="19" s="1"/>
  <c r="DJ34" i="19"/>
  <c r="FV34" i="19" s="1"/>
  <c r="DJ67" i="19"/>
  <c r="FV67" i="19" s="1"/>
  <c r="Y59" i="14"/>
  <c r="CK59" i="14" s="1"/>
  <c r="Y59" i="12"/>
  <c r="CK59" i="12" s="1"/>
  <c r="T30" i="19"/>
  <c r="CF30" i="19" s="1"/>
  <c r="X39" i="19"/>
  <c r="CJ39" i="19" s="1"/>
  <c r="DP38" i="19"/>
  <c r="GB38" i="19" s="1"/>
  <c r="Y38" i="19"/>
  <c r="CK38" i="19" s="1"/>
  <c r="X40" i="19"/>
  <c r="CJ40" i="19" s="1"/>
  <c r="AA56" i="14"/>
  <c r="CM56" i="14" s="1"/>
  <c r="AA61" i="14"/>
  <c r="CM61" i="14" s="1"/>
  <c r="AA60" i="14"/>
  <c r="CM60" i="14" s="1"/>
  <c r="AA112" i="14"/>
  <c r="CM112" i="14" s="1"/>
  <c r="DF114" i="19"/>
  <c r="FR114" i="19" s="1"/>
  <c r="DF78" i="19"/>
  <c r="FR78" i="19" s="1"/>
  <c r="DO40" i="19"/>
  <c r="GA40" i="19" s="1"/>
  <c r="DO39" i="19"/>
  <c r="GA39" i="19" s="1"/>
  <c r="DM18" i="19"/>
  <c r="FY18" i="19" s="1"/>
  <c r="DR33" i="18"/>
  <c r="GD33" i="18" s="1"/>
  <c r="AB53" i="14"/>
  <c r="CN53" i="14" s="1"/>
  <c r="DH78" i="19"/>
  <c r="FT78" i="19" s="1"/>
  <c r="U20" i="19"/>
  <c r="CG20" i="19" s="1"/>
  <c r="U19" i="19"/>
  <c r="CG19" i="19" s="1"/>
  <c r="DM77" i="19"/>
  <c r="FY77" i="19" s="1"/>
  <c r="O81" i="19"/>
  <c r="CA81" i="19" s="1"/>
  <c r="O79" i="19"/>
  <c r="CA79" i="19" s="1"/>
  <c r="DG79" i="19"/>
  <c r="FS79" i="19" s="1"/>
  <c r="DG81" i="19"/>
  <c r="FS81" i="19" s="1"/>
  <c r="DG90" i="19"/>
  <c r="FS90" i="19" s="1"/>
  <c r="AB32" i="18"/>
  <c r="CN32" i="18" s="1"/>
  <c r="AB17" i="24" s="1"/>
  <c r="AB31" i="18"/>
  <c r="CN31" i="18" s="1"/>
  <c r="AB16" i="24" s="1"/>
  <c r="DT30" i="18"/>
  <c r="GF30" i="18" s="1"/>
  <c r="AB34" i="18"/>
  <c r="CN34" i="18" s="1"/>
  <c r="AB18" i="24" s="1"/>
  <c r="AC30" i="18"/>
  <c r="CO30" i="18" s="1"/>
  <c r="DF118" i="19"/>
  <c r="FR118" i="19" s="1"/>
  <c r="DH100" i="19"/>
  <c r="FT100" i="19" s="1"/>
  <c r="DB120" i="19"/>
  <c r="FN120" i="19" s="1"/>
  <c r="AC52" i="12"/>
  <c r="CO52" i="12" s="1"/>
  <c r="AC51" i="12"/>
  <c r="CO51" i="12" s="1"/>
  <c r="AC54" i="12"/>
  <c r="CO54" i="12" s="1"/>
  <c r="AD50" i="12"/>
  <c r="CP50" i="12" s="1"/>
  <c r="AD137" i="14"/>
  <c r="CP137" i="14" s="1"/>
  <c r="AD137" i="12"/>
  <c r="CP137" i="12" s="1"/>
  <c r="V108" i="19"/>
  <c r="CH108" i="19" s="1"/>
  <c r="DK55" i="19"/>
  <c r="FW55" i="19" s="1"/>
  <c r="DK56" i="19"/>
  <c r="FW56" i="19" s="1"/>
  <c r="DK30" i="19"/>
  <c r="FW30" i="19" s="1"/>
  <c r="DG106" i="19"/>
  <c r="FS106" i="19" s="1"/>
  <c r="O109" i="19"/>
  <c r="CA109" i="19" s="1"/>
  <c r="N116" i="19"/>
  <c r="BZ116" i="19" s="1"/>
  <c r="DG97" i="19"/>
  <c r="FS97" i="19" s="1"/>
  <c r="O100" i="19"/>
  <c r="CA100" i="19" s="1"/>
  <c r="O113" i="19"/>
  <c r="CA113" i="19" s="1"/>
  <c r="W96" i="19"/>
  <c r="CI96" i="19" s="1"/>
  <c r="DF100" i="19"/>
  <c r="FR100" i="19" s="1"/>
  <c r="DF113" i="19"/>
  <c r="FR113" i="19" s="1"/>
  <c r="V98" i="19"/>
  <c r="CH98" i="19" s="1"/>
  <c r="V18" i="19"/>
  <c r="CH18" i="19" s="1"/>
  <c r="DG93" i="19"/>
  <c r="FS93" i="19" s="1"/>
  <c r="O93" i="19"/>
  <c r="CA93" i="19" s="1"/>
  <c r="DG94" i="19"/>
  <c r="FS94" i="19" s="1"/>
  <c r="O94" i="19"/>
  <c r="CA94" i="19" s="1"/>
  <c r="DS31" i="18"/>
  <c r="GE31" i="18" s="1"/>
  <c r="BG16" i="24" s="1"/>
  <c r="DS34" i="18"/>
  <c r="GE34" i="18" s="1"/>
  <c r="BG18" i="24" s="1"/>
  <c r="DS32" i="18"/>
  <c r="GE32" i="18" s="1"/>
  <c r="BG17" i="24" s="1"/>
  <c r="AD125" i="14"/>
  <c r="CP125" i="14" s="1"/>
  <c r="V89" i="19"/>
  <c r="CH89" i="19" s="1"/>
  <c r="O110" i="19"/>
  <c r="CA110" i="19" s="1"/>
  <c r="O111" i="19"/>
  <c r="CA111" i="19" s="1"/>
  <c r="O112" i="19"/>
  <c r="CA112" i="19" s="1"/>
  <c r="DG112" i="19"/>
  <c r="FS112" i="19" s="1"/>
  <c r="DG111" i="19"/>
  <c r="FS111" i="19" s="1"/>
  <c r="DG110" i="19"/>
  <c r="FS110" i="19" s="1"/>
  <c r="N118" i="19"/>
  <c r="BZ118" i="19" s="1"/>
  <c r="O103" i="19"/>
  <c r="CA103" i="19" s="1"/>
  <c r="O102" i="19"/>
  <c r="CA102" i="19" s="1"/>
  <c r="DG102" i="19"/>
  <c r="FS102" i="19" s="1"/>
  <c r="DG103" i="19"/>
  <c r="FS103" i="19" s="1"/>
  <c r="DG101" i="19"/>
  <c r="FS101" i="19" s="1"/>
  <c r="O101" i="19"/>
  <c r="CA101" i="19" s="1"/>
  <c r="V77" i="19"/>
  <c r="CH77" i="19" s="1"/>
  <c r="W17" i="19"/>
  <c r="CI17" i="19" s="1"/>
  <c r="DO16" i="19"/>
  <c r="GA16" i="19" s="1"/>
  <c r="X16" i="19"/>
  <c r="CJ16" i="19" s="1"/>
  <c r="CI4" i="23"/>
  <c r="AC56" i="18"/>
  <c r="CO56" i="18" s="1"/>
  <c r="AD113" i="14"/>
  <c r="CP113" i="14" s="1"/>
  <c r="AD113" i="12"/>
  <c r="CP113" i="12" s="1"/>
  <c r="R75" i="19"/>
  <c r="CD75" i="19" s="1"/>
  <c r="DG76" i="19"/>
  <c r="FS76" i="19" s="1"/>
  <c r="O78" i="19"/>
  <c r="CA78" i="19" s="1"/>
  <c r="V99" i="19"/>
  <c r="CH99" i="19" s="1"/>
  <c r="DI75" i="19"/>
  <c r="FU75" i="19" s="1"/>
  <c r="DF116" i="19"/>
  <c r="FR116" i="19" s="1"/>
  <c r="T55" i="19"/>
  <c r="CF55" i="19" s="1"/>
  <c r="T56" i="19"/>
  <c r="CF56" i="19" s="1"/>
  <c r="U28" i="19"/>
  <c r="CG28" i="19" s="1"/>
  <c r="DM27" i="19"/>
  <c r="FY27" i="19" s="1"/>
  <c r="V27" i="19"/>
  <c r="CH27" i="19" s="1"/>
  <c r="U32" i="19"/>
  <c r="CG32" i="19" s="1"/>
  <c r="U37" i="19"/>
  <c r="CG37" i="19" s="1"/>
  <c r="U31" i="19"/>
  <c r="CG31" i="19" s="1"/>
  <c r="U29" i="19"/>
  <c r="CG29" i="19" s="1"/>
  <c r="U36" i="19"/>
  <c r="CG36" i="19" s="1"/>
  <c r="U35" i="19"/>
  <c r="CG35" i="19" s="1"/>
  <c r="U54" i="19"/>
  <c r="CG54" i="19" s="1"/>
  <c r="I120" i="19"/>
  <c r="BU120" i="19" s="1"/>
  <c r="V105" i="19"/>
  <c r="CH105" i="19" s="1"/>
  <c r="DI72" i="19"/>
  <c r="FU72" i="19" s="1"/>
  <c r="AB114" i="24" l="1"/>
  <c r="AB87" i="24"/>
  <c r="AB70" i="24"/>
  <c r="AB44" i="24"/>
  <c r="O80" i="19"/>
  <c r="CA80" i="19" s="1"/>
  <c r="O117" i="19"/>
  <c r="CA117" i="19" s="1"/>
  <c r="S70" i="19"/>
  <c r="CE70" i="19" s="1"/>
  <c r="S67" i="19"/>
  <c r="CE67" i="19" s="1"/>
  <c r="P115" i="19"/>
  <c r="CB115" i="19" s="1"/>
  <c r="P114" i="19"/>
  <c r="CB114" i="19" s="1"/>
  <c r="Z35" i="18"/>
  <c r="CL35" i="18" s="1"/>
  <c r="CH69" i="19"/>
  <c r="AB115" i="24"/>
  <c r="AB88" i="24"/>
  <c r="AB45" i="24"/>
  <c r="AB71" i="24"/>
  <c r="S87" i="19"/>
  <c r="CE87" i="19" s="1"/>
  <c r="S26" i="19"/>
  <c r="CE26" i="19" s="1"/>
  <c r="N115" i="19"/>
  <c r="BZ115" i="19" s="1"/>
  <c r="N114" i="19"/>
  <c r="BZ114" i="19" s="1"/>
  <c r="O114" i="19"/>
  <c r="CA114" i="19" s="1"/>
  <c r="O91" i="19"/>
  <c r="CA91" i="19" s="1"/>
  <c r="DI85" i="19"/>
  <c r="FU85" i="19" s="1"/>
  <c r="DI24" i="19"/>
  <c r="FU24" i="19" s="1"/>
  <c r="DO4" i="23"/>
  <c r="DO6" i="23" s="1"/>
  <c r="CI6" i="23"/>
  <c r="P80" i="19"/>
  <c r="CB80" i="19" s="1"/>
  <c r="P117" i="19"/>
  <c r="CB117" i="19" s="1"/>
  <c r="CW129" i="19"/>
  <c r="FI129" i="19" s="1"/>
  <c r="CW131" i="19"/>
  <c r="FI131" i="19" s="1"/>
  <c r="CW130" i="19"/>
  <c r="FI130" i="19" s="1"/>
  <c r="FI128" i="19"/>
  <c r="S104" i="19"/>
  <c r="CE104" i="19" s="1"/>
  <c r="S57" i="19"/>
  <c r="CE57" i="19" s="1"/>
  <c r="BG45" i="24"/>
  <c r="BG115" i="24"/>
  <c r="BG88" i="24"/>
  <c r="BG71" i="24"/>
  <c r="DH113" i="19"/>
  <c r="FT113" i="19" s="1"/>
  <c r="DH106" i="19"/>
  <c r="FT106" i="19" s="1"/>
  <c r="AA218" i="12"/>
  <c r="CM55" i="12"/>
  <c r="CM218" i="12" s="1"/>
  <c r="CX131" i="19"/>
  <c r="FJ131" i="19" s="1"/>
  <c r="CX130" i="19"/>
  <c r="FJ130" i="19" s="1"/>
  <c r="CX129" i="19"/>
  <c r="FJ129" i="19" s="1"/>
  <c r="FJ128" i="19"/>
  <c r="BG116" i="24"/>
  <c r="BG89" i="24"/>
  <c r="BG72" i="24"/>
  <c r="BG46" i="24"/>
  <c r="AB46" i="24"/>
  <c r="AB116" i="24"/>
  <c r="AB89" i="24"/>
  <c r="AB72" i="24"/>
  <c r="DG80" i="19"/>
  <c r="FS80" i="19" s="1"/>
  <c r="DG117" i="19"/>
  <c r="FS117" i="19" s="1"/>
  <c r="AA218" i="14"/>
  <c r="CM55" i="14"/>
  <c r="CM218" i="14" s="1"/>
  <c r="DQ55" i="18"/>
  <c r="GC55" i="18" s="1"/>
  <c r="DQ35" i="18"/>
  <c r="GC35" i="18" s="1"/>
  <c r="CH37" i="23"/>
  <c r="CH60" i="23" s="1"/>
  <c r="CH83" i="23" s="1"/>
  <c r="CH106" i="23" s="1"/>
  <c r="CH129" i="23" s="1"/>
  <c r="CH152" i="23" s="1"/>
  <c r="CH175" i="23" s="1"/>
  <c r="CH39" i="23"/>
  <c r="CH62" i="23" s="1"/>
  <c r="CH85" i="23" s="1"/>
  <c r="CH108" i="23" s="1"/>
  <c r="CH131" i="23" s="1"/>
  <c r="CH154" i="23" s="1"/>
  <c r="CH177" i="23" s="1"/>
  <c r="BG114" i="24"/>
  <c r="BG87" i="24"/>
  <c r="BG44" i="24"/>
  <c r="BG70" i="24"/>
  <c r="P116" i="19"/>
  <c r="CB116" i="19" s="1"/>
  <c r="P79" i="19"/>
  <c r="CB79" i="19" s="1"/>
  <c r="T26" i="19"/>
  <c r="CF26" i="19" s="1"/>
  <c r="T23" i="19"/>
  <c r="CF23" i="19" s="1"/>
  <c r="DH80" i="19"/>
  <c r="FT80" i="19" s="1"/>
  <c r="DH117" i="19"/>
  <c r="FT117" i="19" s="1"/>
  <c r="T82" i="19"/>
  <c r="CF82" i="19" s="1"/>
  <c r="DH116" i="19"/>
  <c r="FT116" i="19" s="1"/>
  <c r="P118" i="19"/>
  <c r="CB118" i="19" s="1"/>
  <c r="Z55" i="18"/>
  <c r="CL55" i="18" s="1"/>
  <c r="DN108" i="19"/>
  <c r="FZ108" i="19" s="1"/>
  <c r="DR35" i="18"/>
  <c r="GD35" i="18" s="1"/>
  <c r="AA35" i="18"/>
  <c r="CM35" i="18" s="1"/>
  <c r="S84" i="19"/>
  <c r="CE84" i="19" s="1"/>
  <c r="Q97" i="19"/>
  <c r="CC97" i="19" s="1"/>
  <c r="Q76" i="19"/>
  <c r="CC76" i="19" s="1"/>
  <c r="DN69" i="19"/>
  <c r="FZ69" i="19" s="1"/>
  <c r="DO96" i="19"/>
  <c r="GA96" i="19" s="1"/>
  <c r="DG91" i="19"/>
  <c r="FS91" i="19" s="1"/>
  <c r="DN107" i="19"/>
  <c r="FZ107" i="19" s="1"/>
  <c r="DI87" i="19"/>
  <c r="FU87" i="19" s="1"/>
  <c r="AD69" i="18"/>
  <c r="CP69" i="18" s="1"/>
  <c r="AD63" i="18"/>
  <c r="CP63" i="18" s="1"/>
  <c r="S24" i="19"/>
  <c r="CE24" i="19" s="1"/>
  <c r="AA112" i="12"/>
  <c r="CM112" i="12" s="1"/>
  <c r="AA56" i="12"/>
  <c r="CM56" i="12" s="1"/>
  <c r="AA61" i="12"/>
  <c r="CM61" i="12" s="1"/>
  <c r="AA60" i="12"/>
  <c r="CM60" i="12" s="1"/>
  <c r="DN99" i="19"/>
  <c r="FZ99" i="19" s="1"/>
  <c r="DI71" i="19"/>
  <c r="FU71" i="19" s="1"/>
  <c r="DN105" i="19"/>
  <c r="FZ105" i="19" s="1"/>
  <c r="DU56" i="18"/>
  <c r="GG56" i="18" s="1"/>
  <c r="DN98" i="19"/>
  <c r="FZ98" i="19" s="1"/>
  <c r="W43" i="19"/>
  <c r="CI43" i="19" s="1"/>
  <c r="T87" i="19"/>
  <c r="CF87" i="19" s="1"/>
  <c r="DJ82" i="19"/>
  <c r="FV82" i="19" s="1"/>
  <c r="DJ26" i="19"/>
  <c r="FV26" i="19" s="1"/>
  <c r="DJ24" i="19"/>
  <c r="FV24" i="19" s="1"/>
  <c r="DJ25" i="19"/>
  <c r="FV25" i="19" s="1"/>
  <c r="AE125" i="12"/>
  <c r="CQ125" i="12" s="1"/>
  <c r="DG109" i="19"/>
  <c r="FS109" i="19" s="1"/>
  <c r="DJ70" i="19"/>
  <c r="FV70" i="19" s="1"/>
  <c r="DI73" i="19"/>
  <c r="FU73" i="19" s="1"/>
  <c r="Z58" i="14"/>
  <c r="CL58" i="14" s="1"/>
  <c r="DH109" i="19"/>
  <c r="FT109" i="19" s="1"/>
  <c r="W69" i="19"/>
  <c r="DN42" i="19"/>
  <c r="FZ42" i="19" s="1"/>
  <c r="DL23" i="19"/>
  <c r="FX23" i="19" s="1"/>
  <c r="T84" i="19"/>
  <c r="CF84" i="19" s="1"/>
  <c r="AB55" i="12"/>
  <c r="Z58" i="12"/>
  <c r="CL58" i="12" s="1"/>
  <c r="Z57" i="14"/>
  <c r="CL57" i="14" s="1"/>
  <c r="I122" i="19"/>
  <c r="BU122" i="19" s="1"/>
  <c r="I43" i="21" s="1"/>
  <c r="DK68" i="19"/>
  <c r="FW68" i="19" s="1"/>
  <c r="DB122" i="19"/>
  <c r="FN122" i="19" s="1"/>
  <c r="AP43" i="21" s="1"/>
  <c r="S86" i="19"/>
  <c r="CE86" i="19" s="1"/>
  <c r="DH118" i="19"/>
  <c r="FT118" i="19" s="1"/>
  <c r="Z57" i="12"/>
  <c r="CL57" i="12" s="1"/>
  <c r="Q106" i="19"/>
  <c r="CC106" i="19" s="1"/>
  <c r="AC53" i="14"/>
  <c r="CO53" i="14" s="1"/>
  <c r="AC53" i="12"/>
  <c r="CO53" i="12" s="1"/>
  <c r="AF63" i="18"/>
  <c r="CR63" i="18" s="1"/>
  <c r="AA55" i="18"/>
  <c r="CM55" i="18" s="1"/>
  <c r="S59" i="19"/>
  <c r="CE59" i="19" s="1"/>
  <c r="T68" i="19"/>
  <c r="CF68" i="19" s="1"/>
  <c r="DF115" i="19"/>
  <c r="FR115" i="19" s="1"/>
  <c r="W44" i="19"/>
  <c r="CI44" i="19" s="1"/>
  <c r="DN43" i="19"/>
  <c r="FZ43" i="19" s="1"/>
  <c r="DN44" i="19"/>
  <c r="FZ44" i="19" s="1"/>
  <c r="W42" i="19"/>
  <c r="CI42" i="19" s="1"/>
  <c r="W95" i="19"/>
  <c r="CI95" i="19" s="1"/>
  <c r="DN95" i="19"/>
  <c r="FZ95" i="19" s="1"/>
  <c r="DJ58" i="19"/>
  <c r="FV58" i="19" s="1"/>
  <c r="DJ104" i="19"/>
  <c r="FV104" i="19" s="1"/>
  <c r="DJ59" i="19"/>
  <c r="FV59" i="19" s="1"/>
  <c r="DJ60" i="19"/>
  <c r="FV60" i="19" s="1"/>
  <c r="S58" i="19"/>
  <c r="CE58" i="19" s="1"/>
  <c r="DS33" i="18"/>
  <c r="GE33" i="18" s="1"/>
  <c r="J120" i="19"/>
  <c r="BV120" i="19" s="1"/>
  <c r="U21" i="19"/>
  <c r="CG21" i="19" s="1"/>
  <c r="J119" i="19"/>
  <c r="BV119" i="19" s="1"/>
  <c r="DK57" i="19"/>
  <c r="FW57" i="19" s="1"/>
  <c r="DL30" i="19"/>
  <c r="FX30" i="19" s="1"/>
  <c r="DO41" i="19"/>
  <c r="GA41" i="19" s="1"/>
  <c r="T57" i="19"/>
  <c r="CF57" i="19" s="1"/>
  <c r="X41" i="19"/>
  <c r="CJ41" i="19" s="1"/>
  <c r="DL33" i="19"/>
  <c r="FX33" i="19" s="1"/>
  <c r="X83" i="19"/>
  <c r="CJ83" i="19" s="1"/>
  <c r="CZ119" i="19"/>
  <c r="FL119" i="19" s="1"/>
  <c r="U30" i="19"/>
  <c r="CG30" i="19" s="1"/>
  <c r="DN77" i="19"/>
  <c r="FZ77" i="19" s="1"/>
  <c r="V20" i="19"/>
  <c r="CH20" i="19" s="1"/>
  <c r="V19" i="19"/>
  <c r="CH19" i="19" s="1"/>
  <c r="AD52" i="12"/>
  <c r="CP52" i="12" s="1"/>
  <c r="AD51" i="12"/>
  <c r="CP51" i="12" s="1"/>
  <c r="AD54" i="12"/>
  <c r="CP54" i="12" s="1"/>
  <c r="AE50" i="12"/>
  <c r="CQ50" i="12" s="1"/>
  <c r="W89" i="19"/>
  <c r="CI89" i="19" s="1"/>
  <c r="DG116" i="19"/>
  <c r="FS116" i="19" s="1"/>
  <c r="W105" i="19"/>
  <c r="CI105" i="19" s="1"/>
  <c r="AA57" i="14"/>
  <c r="CM57" i="14" s="1"/>
  <c r="DA120" i="19"/>
  <c r="FM120" i="19" s="1"/>
  <c r="S75" i="19"/>
  <c r="CE75" i="19" s="1"/>
  <c r="CZ120" i="19"/>
  <c r="FL120" i="19" s="1"/>
  <c r="DG114" i="19"/>
  <c r="FS114" i="19" s="1"/>
  <c r="DG78" i="19"/>
  <c r="FS78" i="19" s="1"/>
  <c r="W83" i="19"/>
  <c r="CI83" i="19" s="1"/>
  <c r="DL55" i="19"/>
  <c r="FX55" i="19" s="1"/>
  <c r="DL56" i="19"/>
  <c r="FX56" i="19" s="1"/>
  <c r="U33" i="19"/>
  <c r="CG33" i="19" s="1"/>
  <c r="X96" i="19"/>
  <c r="CJ96" i="19" s="1"/>
  <c r="O116" i="19"/>
  <c r="CA116" i="19" s="1"/>
  <c r="AC32" i="18"/>
  <c r="CO32" i="18" s="1"/>
  <c r="AC17" i="24" s="1"/>
  <c r="AC31" i="18"/>
  <c r="CO31" i="18" s="1"/>
  <c r="AC16" i="24" s="1"/>
  <c r="DU30" i="18"/>
  <c r="GG30" i="18" s="1"/>
  <c r="AC34" i="18"/>
  <c r="CO34" i="18" s="1"/>
  <c r="AC18" i="24" s="1"/>
  <c r="AD30" i="18"/>
  <c r="CP30" i="18" s="1"/>
  <c r="O118" i="19"/>
  <c r="CA118" i="19" s="1"/>
  <c r="Y39" i="19"/>
  <c r="CK39" i="19" s="1"/>
  <c r="DQ38" i="19"/>
  <c r="GC38" i="19" s="1"/>
  <c r="Z38" i="19"/>
  <c r="CL38" i="19" s="1"/>
  <c r="Y40" i="19"/>
  <c r="CK40" i="19" s="1"/>
  <c r="CJ4" i="23"/>
  <c r="X17" i="19"/>
  <c r="CJ17" i="19" s="1"/>
  <c r="DP16" i="19"/>
  <c r="GB16" i="19" s="1"/>
  <c r="Y16" i="19"/>
  <c r="CK16" i="19" s="1"/>
  <c r="O115" i="19"/>
  <c r="CA115" i="19" s="1"/>
  <c r="AE63" i="18"/>
  <c r="CQ63" i="18" s="1"/>
  <c r="AE69" i="18"/>
  <c r="CQ69" i="18" s="1"/>
  <c r="DP40" i="19"/>
  <c r="GB40" i="19" s="1"/>
  <c r="DP39" i="19"/>
  <c r="GB39" i="19" s="1"/>
  <c r="AD54" i="14"/>
  <c r="CP54" i="14" s="1"/>
  <c r="AE50" i="14"/>
  <c r="CQ50" i="14" s="1"/>
  <c r="AD52" i="14"/>
  <c r="CP52" i="14" s="1"/>
  <c r="AD51" i="14"/>
  <c r="CP51" i="14" s="1"/>
  <c r="DO17" i="19"/>
  <c r="GA17" i="19" s="1"/>
  <c r="W107" i="19"/>
  <c r="CI107" i="19" s="1"/>
  <c r="DT32" i="18"/>
  <c r="GF32" i="18" s="1"/>
  <c r="BH17" i="24" s="1"/>
  <c r="DT31" i="18"/>
  <c r="GF31" i="18" s="1"/>
  <c r="BH16" i="24" s="1"/>
  <c r="DT34" i="18"/>
  <c r="GF34" i="18" s="1"/>
  <c r="BH18" i="24" s="1"/>
  <c r="W108" i="19"/>
  <c r="CI108" i="19" s="1"/>
  <c r="DK67" i="19"/>
  <c r="FW67" i="19" s="1"/>
  <c r="T34" i="19"/>
  <c r="CF34" i="19" s="1"/>
  <c r="T67" i="19"/>
  <c r="CF67" i="19" s="1"/>
  <c r="R72" i="19"/>
  <c r="CD72" i="19" s="1"/>
  <c r="U56" i="19"/>
  <c r="CG56" i="19" s="1"/>
  <c r="U55" i="19"/>
  <c r="CG55" i="19" s="1"/>
  <c r="V28" i="19"/>
  <c r="CH28" i="19" s="1"/>
  <c r="DN27" i="19"/>
  <c r="FZ27" i="19" s="1"/>
  <c r="W27" i="19"/>
  <c r="CI27" i="19" s="1"/>
  <c r="V35" i="19"/>
  <c r="CH35" i="19" s="1"/>
  <c r="V32" i="19"/>
  <c r="CH32" i="19" s="1"/>
  <c r="V37" i="19"/>
  <c r="CH37" i="19" s="1"/>
  <c r="V31" i="19"/>
  <c r="CH31" i="19" s="1"/>
  <c r="V29" i="19"/>
  <c r="CH29" i="19" s="1"/>
  <c r="V36" i="19"/>
  <c r="CH36" i="19" s="1"/>
  <c r="V54" i="19"/>
  <c r="CH54" i="19" s="1"/>
  <c r="W98" i="19"/>
  <c r="CI98" i="19" s="1"/>
  <c r="DG100" i="19"/>
  <c r="FS100" i="19" s="1"/>
  <c r="DG113" i="19"/>
  <c r="FS113" i="19" s="1"/>
  <c r="W99" i="19"/>
  <c r="CI99" i="19" s="1"/>
  <c r="DG118" i="19"/>
  <c r="FS118" i="19" s="1"/>
  <c r="AB112" i="14"/>
  <c r="CN112" i="14" s="1"/>
  <c r="DR55" i="18"/>
  <c r="GD55" i="18" s="1"/>
  <c r="R73" i="19"/>
  <c r="CD73" i="19" s="1"/>
  <c r="DM28" i="19"/>
  <c r="FY28" i="19" s="1"/>
  <c r="DM29" i="19"/>
  <c r="FY29" i="19" s="1"/>
  <c r="DM31" i="19"/>
  <c r="FY31" i="19" s="1"/>
  <c r="DM37" i="19"/>
  <c r="FY37" i="19" s="1"/>
  <c r="DM36" i="19"/>
  <c r="FY36" i="19" s="1"/>
  <c r="DM32" i="19"/>
  <c r="FY32" i="19" s="1"/>
  <c r="DM35" i="19"/>
  <c r="FY35" i="19" s="1"/>
  <c r="DM54" i="19"/>
  <c r="FY54" i="19" s="1"/>
  <c r="W18" i="19"/>
  <c r="CI18" i="19" s="1"/>
  <c r="DN89" i="19"/>
  <c r="FZ89" i="19" s="1"/>
  <c r="W77" i="19"/>
  <c r="CI77" i="19" s="1"/>
  <c r="DB119" i="19"/>
  <c r="FN119" i="19" s="1"/>
  <c r="DM19" i="19"/>
  <c r="FY19" i="19" s="1"/>
  <c r="DM20" i="19"/>
  <c r="FY20" i="19" s="1"/>
  <c r="AA58" i="14"/>
  <c r="CM58" i="14" s="1"/>
  <c r="DJ75" i="19"/>
  <c r="FV75" i="19" s="1"/>
  <c r="R71" i="19"/>
  <c r="CD71" i="19" s="1"/>
  <c r="DN18" i="19"/>
  <c r="FZ18" i="19" s="1"/>
  <c r="AB35" i="18" l="1"/>
  <c r="CN35" i="18" s="1"/>
  <c r="AB33" i="18"/>
  <c r="CN33" i="18" s="1"/>
  <c r="T86" i="19"/>
  <c r="CF86" i="19" s="1"/>
  <c r="T25" i="19"/>
  <c r="CF25" i="19" s="1"/>
  <c r="DP4" i="23"/>
  <c r="DP6" i="23" s="1"/>
  <c r="CJ6" i="23"/>
  <c r="AC55" i="12"/>
  <c r="DK34" i="19"/>
  <c r="FW34" i="19" s="1"/>
  <c r="CI39" i="23"/>
  <c r="CI62" i="23" s="1"/>
  <c r="CI85" i="23" s="1"/>
  <c r="CI108" i="23" s="1"/>
  <c r="CI131" i="23" s="1"/>
  <c r="CI154" i="23" s="1"/>
  <c r="CI177" i="23" s="1"/>
  <c r="CI37" i="23"/>
  <c r="CI60" i="23" s="1"/>
  <c r="CI83" i="23" s="1"/>
  <c r="CI106" i="23" s="1"/>
  <c r="CI129" i="23" s="1"/>
  <c r="CI152" i="23" s="1"/>
  <c r="CI175" i="23" s="1"/>
  <c r="AC116" i="24"/>
  <c r="AC89" i="24"/>
  <c r="AC72" i="24"/>
  <c r="AC46" i="24"/>
  <c r="BH116" i="24"/>
  <c r="BH89" i="24"/>
  <c r="BH72" i="24"/>
  <c r="BH46" i="24"/>
  <c r="DH115" i="19"/>
  <c r="FT115" i="19" s="1"/>
  <c r="DH114" i="19"/>
  <c r="FT114" i="19" s="1"/>
  <c r="BH114" i="24"/>
  <c r="BH87" i="24"/>
  <c r="BH44" i="24"/>
  <c r="BH70" i="24"/>
  <c r="AC114" i="24"/>
  <c r="AC87" i="24"/>
  <c r="AC70" i="24"/>
  <c r="AC44" i="24"/>
  <c r="CN55" i="12"/>
  <c r="CN218" i="12" s="1"/>
  <c r="AB218" i="12"/>
  <c r="AB55" i="14"/>
  <c r="BH45" i="24"/>
  <c r="BH115" i="24"/>
  <c r="BH88" i="24"/>
  <c r="BH71" i="24"/>
  <c r="AC115" i="24"/>
  <c r="AC88" i="24"/>
  <c r="AC45" i="24"/>
  <c r="AC71" i="24"/>
  <c r="CI69" i="19"/>
  <c r="DK23" i="19"/>
  <c r="FW23" i="19" s="1"/>
  <c r="Q90" i="19"/>
  <c r="CC90" i="19" s="1"/>
  <c r="T85" i="19"/>
  <c r="CF85" i="19" s="1"/>
  <c r="T24" i="19"/>
  <c r="CF24" i="19" s="1"/>
  <c r="S73" i="19"/>
  <c r="CE73" i="19" s="1"/>
  <c r="S60" i="19"/>
  <c r="CE60" i="19" s="1"/>
  <c r="DK75" i="19"/>
  <c r="FW75" i="19" s="1"/>
  <c r="AB55" i="18"/>
  <c r="CN55" i="18" s="1"/>
  <c r="DJ73" i="19"/>
  <c r="FV73" i="19" s="1"/>
  <c r="Q94" i="19"/>
  <c r="CC94" i="19" s="1"/>
  <c r="AB56" i="14"/>
  <c r="CN56" i="14" s="1"/>
  <c r="AB60" i="14"/>
  <c r="CN60" i="14" s="1"/>
  <c r="AB61" i="14"/>
  <c r="CN61" i="14" s="1"/>
  <c r="Q93" i="19"/>
  <c r="CC93" i="19" s="1"/>
  <c r="DI94" i="19"/>
  <c r="FU94" i="19" s="1"/>
  <c r="DJ71" i="19"/>
  <c r="FV71" i="19" s="1"/>
  <c r="DI93" i="19"/>
  <c r="FU93" i="19" s="1"/>
  <c r="AC60" i="12"/>
  <c r="CO60" i="12" s="1"/>
  <c r="AC112" i="12"/>
  <c r="CO112" i="12" s="1"/>
  <c r="AC56" i="12"/>
  <c r="CO56" i="12" s="1"/>
  <c r="Z59" i="12"/>
  <c r="CL59" i="12" s="1"/>
  <c r="DJ86" i="19"/>
  <c r="FV86" i="19" s="1"/>
  <c r="DL68" i="19"/>
  <c r="FX68" i="19" s="1"/>
  <c r="DO83" i="19"/>
  <c r="GA83" i="19" s="1"/>
  <c r="DO105" i="19"/>
  <c r="GA105" i="19" s="1"/>
  <c r="T104" i="19"/>
  <c r="CF104" i="19" s="1"/>
  <c r="S71" i="19"/>
  <c r="CE71" i="19" s="1"/>
  <c r="DK26" i="19"/>
  <c r="FW26" i="19" s="1"/>
  <c r="DK82" i="19"/>
  <c r="FW82" i="19" s="1"/>
  <c r="AE137" i="12"/>
  <c r="CQ137" i="12" s="1"/>
  <c r="AE137" i="14"/>
  <c r="CQ137" i="14" s="1"/>
  <c r="DJ85" i="19"/>
  <c r="FV85" i="19" s="1"/>
  <c r="AA57" i="12"/>
  <c r="CM57" i="12" s="1"/>
  <c r="S85" i="19"/>
  <c r="CE85" i="19" s="1"/>
  <c r="AA58" i="12"/>
  <c r="CM58" i="12" s="1"/>
  <c r="X69" i="19"/>
  <c r="DA122" i="19"/>
  <c r="FM122" i="19" s="1"/>
  <c r="AO43" i="21" s="1"/>
  <c r="Q110" i="19"/>
  <c r="CC110" i="19" s="1"/>
  <c r="Q111" i="19"/>
  <c r="CC111" i="19" s="1"/>
  <c r="DI111" i="19"/>
  <c r="FU111" i="19" s="1"/>
  <c r="Q112" i="19"/>
  <c r="CC112" i="19" s="1"/>
  <c r="DI112" i="19"/>
  <c r="FU112" i="19" s="1"/>
  <c r="AE125" i="14"/>
  <c r="CQ125" i="14" s="1"/>
  <c r="DJ87" i="19"/>
  <c r="FV87" i="19" s="1"/>
  <c r="DV63" i="18"/>
  <c r="GH63" i="18" s="1"/>
  <c r="DO98" i="19"/>
  <c r="GA98" i="19" s="1"/>
  <c r="Z59" i="14"/>
  <c r="CL59" i="14" s="1"/>
  <c r="Q102" i="19"/>
  <c r="CC102" i="19" s="1"/>
  <c r="Q101" i="19"/>
  <c r="CC101" i="19" s="1"/>
  <c r="DI102" i="19"/>
  <c r="FU102" i="19" s="1"/>
  <c r="Q103" i="19"/>
  <c r="CC103" i="19" s="1"/>
  <c r="DI103" i="19"/>
  <c r="FU103" i="19" s="1"/>
  <c r="DI101" i="19"/>
  <c r="FU101" i="19" s="1"/>
  <c r="DK70" i="19"/>
  <c r="FW70" i="19" s="1"/>
  <c r="DL25" i="19"/>
  <c r="FX25" i="19" s="1"/>
  <c r="DL82" i="19"/>
  <c r="FX82" i="19" s="1"/>
  <c r="DL26" i="19"/>
  <c r="FX26" i="19" s="1"/>
  <c r="DL24" i="19"/>
  <c r="FX24" i="19" s="1"/>
  <c r="DJ84" i="19"/>
  <c r="FV84" i="19" s="1"/>
  <c r="AF125" i="12"/>
  <c r="CR125" i="12" s="1"/>
  <c r="AD56" i="18"/>
  <c r="CP56" i="18" s="1"/>
  <c r="Q78" i="19"/>
  <c r="CC78" i="19" s="1"/>
  <c r="DI76" i="19"/>
  <c r="FU76" i="19" s="1"/>
  <c r="DO99" i="19"/>
  <c r="GA99" i="19" s="1"/>
  <c r="DK59" i="19"/>
  <c r="FW59" i="19" s="1"/>
  <c r="DO108" i="19"/>
  <c r="GA108" i="19" s="1"/>
  <c r="DW69" i="18"/>
  <c r="GI69" i="18" s="1"/>
  <c r="U23" i="19"/>
  <c r="CG23" i="19" s="1"/>
  <c r="DX63" i="18"/>
  <c r="GJ63" i="18" s="1"/>
  <c r="AE113" i="14"/>
  <c r="CQ113" i="14" s="1"/>
  <c r="AE113" i="12"/>
  <c r="CQ113" i="12" s="1"/>
  <c r="DV69" i="18"/>
  <c r="GH69" i="18" s="1"/>
  <c r="Q81" i="19"/>
  <c r="CC81" i="19" s="1"/>
  <c r="Q79" i="19"/>
  <c r="CC79" i="19" s="1"/>
  <c r="DI81" i="19"/>
  <c r="FU81" i="19" s="1"/>
  <c r="DI79" i="19"/>
  <c r="FU79" i="19" s="1"/>
  <c r="DO69" i="19"/>
  <c r="GA69" i="19" s="1"/>
  <c r="DO107" i="19"/>
  <c r="GA107" i="19" s="1"/>
  <c r="J122" i="19"/>
  <c r="BV122" i="19" s="1"/>
  <c r="J43" i="21" s="1"/>
  <c r="DJ72" i="19"/>
  <c r="FV72" i="19" s="1"/>
  <c r="AB112" i="12"/>
  <c r="CN112" i="12" s="1"/>
  <c r="AB60" i="12"/>
  <c r="CN60" i="12" s="1"/>
  <c r="AB56" i="12"/>
  <c r="CN56" i="12" s="1"/>
  <c r="AB61" i="12"/>
  <c r="CN61" i="12" s="1"/>
  <c r="DI97" i="19"/>
  <c r="FU97" i="19" s="1"/>
  <c r="Q100" i="19"/>
  <c r="CC100" i="19" s="1"/>
  <c r="DW63" i="18"/>
  <c r="GI63" i="18" s="1"/>
  <c r="S72" i="19"/>
  <c r="CE72" i="19" s="1"/>
  <c r="DP83" i="19"/>
  <c r="GB83" i="19" s="1"/>
  <c r="AC55" i="14"/>
  <c r="DI106" i="19"/>
  <c r="FU106" i="19" s="1"/>
  <c r="Q109" i="19"/>
  <c r="CC109" i="19" s="1"/>
  <c r="Q113" i="19"/>
  <c r="CC113" i="19" s="1"/>
  <c r="DP96" i="19"/>
  <c r="GB96" i="19" s="1"/>
  <c r="CZ122" i="19"/>
  <c r="FL122" i="19" s="1"/>
  <c r="AN43" i="21" s="1"/>
  <c r="DS35" i="18"/>
  <c r="GE35" i="18" s="1"/>
  <c r="DI110" i="19"/>
  <c r="FU110" i="19" s="1"/>
  <c r="AF69" i="18"/>
  <c r="CR69" i="18" s="1"/>
  <c r="AC33" i="18"/>
  <c r="CO33" i="18" s="1"/>
  <c r="T70" i="19"/>
  <c r="CF70" i="19" s="1"/>
  <c r="DT33" i="18"/>
  <c r="GF33" i="18" s="1"/>
  <c r="U67" i="19"/>
  <c r="CG67" i="19" s="1"/>
  <c r="Z96" i="19"/>
  <c r="CL96" i="19" s="1"/>
  <c r="DL67" i="19"/>
  <c r="FX67" i="19" s="1"/>
  <c r="DG115" i="19"/>
  <c r="FS115" i="19" s="1"/>
  <c r="DK60" i="19"/>
  <c r="FW60" i="19" s="1"/>
  <c r="DK58" i="19"/>
  <c r="FW58" i="19" s="1"/>
  <c r="DO42" i="19"/>
  <c r="GA42" i="19" s="1"/>
  <c r="DO95" i="19"/>
  <c r="GA95" i="19" s="1"/>
  <c r="DO43" i="19"/>
  <c r="GA43" i="19" s="1"/>
  <c r="DO44" i="19"/>
  <c r="GA44" i="19" s="1"/>
  <c r="DL34" i="19"/>
  <c r="FX34" i="19" s="1"/>
  <c r="DP41" i="19"/>
  <c r="GB41" i="19" s="1"/>
  <c r="J125" i="19"/>
  <c r="DK104" i="19"/>
  <c r="FW104" i="19" s="1"/>
  <c r="DM30" i="19"/>
  <c r="FY30" i="19" s="1"/>
  <c r="X95" i="19"/>
  <c r="CJ95" i="19" s="1"/>
  <c r="X43" i="19"/>
  <c r="CJ43" i="19" s="1"/>
  <c r="X44" i="19"/>
  <c r="CJ44" i="19" s="1"/>
  <c r="J124" i="19"/>
  <c r="BV124" i="19" s="1"/>
  <c r="J53" i="21" s="1"/>
  <c r="J123" i="19"/>
  <c r="BV123" i="19" s="1"/>
  <c r="J48" i="21" s="1"/>
  <c r="J121" i="19"/>
  <c r="DM33" i="19"/>
  <c r="FY33" i="19" s="1"/>
  <c r="DL57" i="19"/>
  <c r="FX57" i="19" s="1"/>
  <c r="X42" i="19"/>
  <c r="CJ42" i="19" s="1"/>
  <c r="T59" i="19"/>
  <c r="CF59" i="19" s="1"/>
  <c r="U57" i="19"/>
  <c r="CG57" i="19" s="1"/>
  <c r="T60" i="19"/>
  <c r="CF60" i="19" s="1"/>
  <c r="T58" i="19"/>
  <c r="CF58" i="19" s="1"/>
  <c r="T75" i="19"/>
  <c r="CF75" i="19" s="1"/>
  <c r="CK4" i="23"/>
  <c r="X98" i="19"/>
  <c r="CJ98" i="19" s="1"/>
  <c r="X18" i="19"/>
  <c r="CJ18" i="19" s="1"/>
  <c r="R76" i="19"/>
  <c r="CD76" i="19" s="1"/>
  <c r="CZ123" i="19"/>
  <c r="FL123" i="19" s="1"/>
  <c r="AN48" i="21" s="1"/>
  <c r="CZ124" i="19"/>
  <c r="FL124" i="19" s="1"/>
  <c r="AN53" i="21" s="1"/>
  <c r="CZ121" i="19"/>
  <c r="AG69" i="18"/>
  <c r="CS69" i="18" s="1"/>
  <c r="AG63" i="18"/>
  <c r="CS63" i="18" s="1"/>
  <c r="X77" i="19"/>
  <c r="CJ77" i="19" s="1"/>
  <c r="DO89" i="19"/>
  <c r="GA89" i="19" s="1"/>
  <c r="DN20" i="19"/>
  <c r="FZ20" i="19" s="1"/>
  <c r="DN19" i="19"/>
  <c r="FZ19" i="19" s="1"/>
  <c r="DM21" i="19"/>
  <c r="FY21" i="19" s="1"/>
  <c r="DO77" i="19"/>
  <c r="GA77" i="19" s="1"/>
  <c r="W20" i="19"/>
  <c r="CI20" i="19" s="1"/>
  <c r="W19" i="19"/>
  <c r="CI19" i="19" s="1"/>
  <c r="Y83" i="19"/>
  <c r="CK83" i="19" s="1"/>
  <c r="AB58" i="14"/>
  <c r="CN58" i="14" s="1"/>
  <c r="K120" i="19"/>
  <c r="BW120" i="19" s="1"/>
  <c r="AA59" i="14"/>
  <c r="CM59" i="14" s="1"/>
  <c r="AD53" i="12"/>
  <c r="CP53" i="12" s="1"/>
  <c r="AC58" i="12"/>
  <c r="CO58" i="12" s="1"/>
  <c r="V56" i="19"/>
  <c r="CH56" i="19" s="1"/>
  <c r="V55" i="19"/>
  <c r="CH55" i="19" s="1"/>
  <c r="W28" i="19"/>
  <c r="CI28" i="19" s="1"/>
  <c r="DO27" i="19"/>
  <c r="GA27" i="19" s="1"/>
  <c r="X27" i="19"/>
  <c r="CJ27" i="19" s="1"/>
  <c r="W29" i="19"/>
  <c r="CI29" i="19" s="1"/>
  <c r="W35" i="19"/>
  <c r="CI35" i="19" s="1"/>
  <c r="W32" i="19"/>
  <c r="CI32" i="19" s="1"/>
  <c r="W37" i="19"/>
  <c r="CI37" i="19" s="1"/>
  <c r="W31" i="19"/>
  <c r="CI31" i="19" s="1"/>
  <c r="W36" i="19"/>
  <c r="CI36" i="19" s="1"/>
  <c r="W54" i="19"/>
  <c r="CI54" i="19" s="1"/>
  <c r="AD53" i="14"/>
  <c r="CP53" i="14" s="1"/>
  <c r="AE56" i="18"/>
  <c r="CQ56" i="18" s="1"/>
  <c r="Z39" i="19"/>
  <c r="CL39" i="19" s="1"/>
  <c r="DR38" i="19"/>
  <c r="GD38" i="19" s="1"/>
  <c r="AA38" i="19"/>
  <c r="CM38" i="19" s="1"/>
  <c r="Z40" i="19"/>
  <c r="CL40" i="19" s="1"/>
  <c r="DA119" i="19"/>
  <c r="FM119" i="19" s="1"/>
  <c r="X108" i="19"/>
  <c r="CJ108" i="19" s="1"/>
  <c r="T73" i="19"/>
  <c r="CF73" i="19" s="1"/>
  <c r="DM55" i="19"/>
  <c r="FY55" i="19" s="1"/>
  <c r="DM56" i="19"/>
  <c r="FY56" i="19" s="1"/>
  <c r="I119" i="19"/>
  <c r="BU119" i="19" s="1"/>
  <c r="DN28" i="19"/>
  <c r="FZ28" i="19" s="1"/>
  <c r="DN29" i="19"/>
  <c r="FZ29" i="19" s="1"/>
  <c r="DN31" i="19"/>
  <c r="FZ31" i="19" s="1"/>
  <c r="DN37" i="19"/>
  <c r="FZ37" i="19" s="1"/>
  <c r="DN36" i="19"/>
  <c r="FZ36" i="19" s="1"/>
  <c r="DN32" i="19"/>
  <c r="FZ32" i="19" s="1"/>
  <c r="DN35" i="19"/>
  <c r="FZ35" i="19" s="1"/>
  <c r="DN54" i="19"/>
  <c r="FZ54" i="19" s="1"/>
  <c r="Y96" i="19"/>
  <c r="CK96" i="19" s="1"/>
  <c r="DQ39" i="19"/>
  <c r="GC39" i="19" s="1"/>
  <c r="DQ40" i="19"/>
  <c r="GC40" i="19" s="1"/>
  <c r="U68" i="19"/>
  <c r="CG68" i="19" s="1"/>
  <c r="X99" i="19"/>
  <c r="CJ99" i="19" s="1"/>
  <c r="X105" i="19"/>
  <c r="CJ105" i="19" s="1"/>
  <c r="DB125" i="19"/>
  <c r="FN125" i="19" s="1"/>
  <c r="DB126" i="19"/>
  <c r="FN126" i="19" s="1"/>
  <c r="V30" i="19"/>
  <c r="CH30" i="19" s="1"/>
  <c r="AE54" i="14"/>
  <c r="CQ54" i="14" s="1"/>
  <c r="AF50" i="14"/>
  <c r="CR50" i="14" s="1"/>
  <c r="AE52" i="14"/>
  <c r="CQ52" i="14" s="1"/>
  <c r="AE51" i="14"/>
  <c r="CQ51" i="14" s="1"/>
  <c r="Z16" i="19"/>
  <c r="CL16" i="19" s="1"/>
  <c r="Y17" i="19"/>
  <c r="CK17" i="19" s="1"/>
  <c r="DQ16" i="19"/>
  <c r="GC16" i="19" s="1"/>
  <c r="AE30" i="18"/>
  <c r="CQ30" i="18" s="1"/>
  <c r="AD32" i="18"/>
  <c r="CP32" i="18" s="1"/>
  <c r="AD17" i="24" s="1"/>
  <c r="AD31" i="18"/>
  <c r="CP31" i="18" s="1"/>
  <c r="AD16" i="24" s="1"/>
  <c r="DV30" i="18"/>
  <c r="GH30" i="18" s="1"/>
  <c r="AD34" i="18"/>
  <c r="CP34" i="18" s="1"/>
  <c r="AD18" i="24" s="1"/>
  <c r="R97" i="19"/>
  <c r="CD97" i="19" s="1"/>
  <c r="V33" i="19"/>
  <c r="CH33" i="19" s="1"/>
  <c r="DO18" i="19"/>
  <c r="GA18" i="19" s="1"/>
  <c r="DP17" i="19"/>
  <c r="GB17" i="19" s="1"/>
  <c r="M120" i="19"/>
  <c r="BY120" i="19" s="1"/>
  <c r="R106" i="19"/>
  <c r="CD106" i="19" s="1"/>
  <c r="X89" i="19"/>
  <c r="CJ89" i="19" s="1"/>
  <c r="U34" i="19"/>
  <c r="CG34" i="19" s="1"/>
  <c r="AH113" i="12"/>
  <c r="CT113" i="12" s="1"/>
  <c r="AH125" i="12"/>
  <c r="CT125" i="12" s="1"/>
  <c r="DB123" i="19"/>
  <c r="FN123" i="19" s="1"/>
  <c r="AP48" i="21" s="1"/>
  <c r="DB124" i="19"/>
  <c r="FN124" i="19" s="1"/>
  <c r="AP53" i="21" s="1"/>
  <c r="DB121" i="19"/>
  <c r="AB57" i="14"/>
  <c r="CN57" i="14" s="1"/>
  <c r="DP44" i="19"/>
  <c r="GB44" i="19" s="1"/>
  <c r="X107" i="19"/>
  <c r="CJ107" i="19" s="1"/>
  <c r="DU32" i="18"/>
  <c r="GG32" i="18" s="1"/>
  <c r="BI17" i="24" s="1"/>
  <c r="DU31" i="18"/>
  <c r="GG31" i="18" s="1"/>
  <c r="BI16" i="24" s="1"/>
  <c r="DU34" i="18"/>
  <c r="GG34" i="18" s="1"/>
  <c r="BI18" i="24" s="1"/>
  <c r="R90" i="19"/>
  <c r="CD90" i="19" s="1"/>
  <c r="DL58" i="19"/>
  <c r="FX58" i="19" s="1"/>
  <c r="DL60" i="19"/>
  <c r="FX60" i="19" s="1"/>
  <c r="DL59" i="19"/>
  <c r="FX59" i="19" s="1"/>
  <c r="DL104" i="19"/>
  <c r="FX104" i="19" s="1"/>
  <c r="AF50" i="12"/>
  <c r="CR50" i="12" s="1"/>
  <c r="AE52" i="12"/>
  <c r="CQ52" i="12" s="1"/>
  <c r="AE51" i="12"/>
  <c r="CQ51" i="12" s="1"/>
  <c r="AE54" i="12"/>
  <c r="CQ54" i="12" s="1"/>
  <c r="V21" i="19"/>
  <c r="CH21" i="19" s="1"/>
  <c r="AP49" i="21" l="1"/>
  <c r="AN54" i="21"/>
  <c r="AP54" i="21"/>
  <c r="AC218" i="14"/>
  <c r="CO55" i="14"/>
  <c r="CO218" i="14" s="1"/>
  <c r="AB218" i="14"/>
  <c r="CN55" i="14"/>
  <c r="CN218" i="14" s="1"/>
  <c r="AN49" i="21"/>
  <c r="J44" i="21"/>
  <c r="J54" i="21"/>
  <c r="BV125" i="19"/>
  <c r="J49" i="21"/>
  <c r="BI71" i="24"/>
  <c r="BI45" i="24"/>
  <c r="BI115" i="24"/>
  <c r="BI88" i="24"/>
  <c r="AC57" i="12"/>
  <c r="CO57" i="12" s="1"/>
  <c r="AC61" i="12"/>
  <c r="CO61" i="12" s="1"/>
  <c r="CJ69" i="19"/>
  <c r="DK86" i="19"/>
  <c r="FW86" i="19" s="1"/>
  <c r="DK25" i="19"/>
  <c r="FW25" i="19" s="1"/>
  <c r="BI46" i="24"/>
  <c r="BI72" i="24"/>
  <c r="BI116" i="24"/>
  <c r="BI89" i="24"/>
  <c r="DB128" i="19"/>
  <c r="FN121" i="19"/>
  <c r="AD89" i="24"/>
  <c r="AD46" i="24"/>
  <c r="AD116" i="24"/>
  <c r="AD72" i="24"/>
  <c r="DQ4" i="23"/>
  <c r="DQ6" i="23" s="1"/>
  <c r="CK6" i="23"/>
  <c r="Y44" i="19"/>
  <c r="CK44" i="19" s="1"/>
  <c r="Y41" i="19"/>
  <c r="CK41" i="19" s="1"/>
  <c r="DI91" i="19"/>
  <c r="FU91" i="19" s="1"/>
  <c r="DI90" i="19"/>
  <c r="FU90" i="19" s="1"/>
  <c r="AC218" i="12"/>
  <c r="CO55" i="12"/>
  <c r="CO218" i="12" s="1"/>
  <c r="DI80" i="19"/>
  <c r="FU80" i="19" s="1"/>
  <c r="DI117" i="19"/>
  <c r="FU117" i="19" s="1"/>
  <c r="AD44" i="24"/>
  <c r="AD114" i="24"/>
  <c r="AD87" i="24"/>
  <c r="AD70" i="24"/>
  <c r="AN44" i="21"/>
  <c r="Q80" i="19"/>
  <c r="CC80" i="19" s="1"/>
  <c r="Q117" i="19"/>
  <c r="CC117" i="19" s="1"/>
  <c r="DK85" i="19"/>
  <c r="FW85" i="19" s="1"/>
  <c r="DK24" i="19"/>
  <c r="FW24" i="19" s="1"/>
  <c r="BI114" i="24"/>
  <c r="BI87" i="24"/>
  <c r="BI70" i="24"/>
  <c r="BI44" i="24"/>
  <c r="AD115" i="24"/>
  <c r="AD88" i="24"/>
  <c r="AD45" i="24"/>
  <c r="AD71" i="24"/>
  <c r="CZ128" i="19"/>
  <c r="FL121" i="19"/>
  <c r="J128" i="19"/>
  <c r="BV121" i="19"/>
  <c r="Q114" i="19"/>
  <c r="CC114" i="19" s="1"/>
  <c r="Q91" i="19"/>
  <c r="CC91" i="19" s="1"/>
  <c r="AP44" i="21"/>
  <c r="CJ37" i="23"/>
  <c r="CJ60" i="23" s="1"/>
  <c r="CJ83" i="23" s="1"/>
  <c r="CJ106" i="23" s="1"/>
  <c r="CJ129" i="23" s="1"/>
  <c r="CJ152" i="23" s="1"/>
  <c r="CJ175" i="23" s="1"/>
  <c r="CJ39" i="23"/>
  <c r="CJ62" i="23" s="1"/>
  <c r="CJ85" i="23" s="1"/>
  <c r="CJ108" i="23" s="1"/>
  <c r="CJ131" i="23" s="1"/>
  <c r="CJ154" i="23" s="1"/>
  <c r="CJ177" i="23" s="1"/>
  <c r="AF56" i="18"/>
  <c r="CR56" i="18" s="1"/>
  <c r="Y42" i="19"/>
  <c r="CK42" i="19" s="1"/>
  <c r="Y95" i="19"/>
  <c r="CK95" i="19" s="1"/>
  <c r="Y43" i="19"/>
  <c r="CK43" i="19" s="1"/>
  <c r="U70" i="19"/>
  <c r="CG70" i="19" s="1"/>
  <c r="DQ96" i="19"/>
  <c r="GC96" i="19" s="1"/>
  <c r="DY69" i="18"/>
  <c r="GK69" i="18" s="1"/>
  <c r="DL86" i="19"/>
  <c r="FX86" i="19" s="1"/>
  <c r="DP99" i="19"/>
  <c r="GB99" i="19" s="1"/>
  <c r="DM68" i="19"/>
  <c r="FY68" i="19" s="1"/>
  <c r="DQ83" i="19"/>
  <c r="GC83" i="19" s="1"/>
  <c r="DI109" i="19"/>
  <c r="FU109" i="19" s="1"/>
  <c r="Q116" i="19"/>
  <c r="CC116" i="19" s="1"/>
  <c r="AF113" i="12"/>
  <c r="CR113" i="12" s="1"/>
  <c r="AF113" i="14"/>
  <c r="CR113" i="14" s="1"/>
  <c r="DV56" i="18"/>
  <c r="GH56" i="18" s="1"/>
  <c r="DL84" i="19"/>
  <c r="FX84" i="19" s="1"/>
  <c r="K122" i="19"/>
  <c r="BW122" i="19" s="1"/>
  <c r="K43" i="21" s="1"/>
  <c r="AA59" i="12"/>
  <c r="CM59" i="12" s="1"/>
  <c r="DP105" i="19"/>
  <c r="GB105" i="19" s="1"/>
  <c r="DP108" i="19"/>
  <c r="GB108" i="19" s="1"/>
  <c r="DL70" i="19"/>
  <c r="FX70" i="19" s="1"/>
  <c r="AC35" i="18"/>
  <c r="CO35" i="18" s="1"/>
  <c r="AC61" i="14"/>
  <c r="CO61" i="14" s="1"/>
  <c r="AC60" i="14"/>
  <c r="CO60" i="14" s="1"/>
  <c r="AC56" i="14"/>
  <c r="CO56" i="14" s="1"/>
  <c r="AC112" i="14"/>
  <c r="CO112" i="14" s="1"/>
  <c r="DI113" i="19"/>
  <c r="FU113" i="19" s="1"/>
  <c r="DI100" i="19"/>
  <c r="FU100" i="19" s="1"/>
  <c r="Q118" i="19"/>
  <c r="CC118" i="19" s="1"/>
  <c r="DY63" i="18"/>
  <c r="GK63" i="18" s="1"/>
  <c r="DP98" i="19"/>
  <c r="GB98" i="19" s="1"/>
  <c r="AF125" i="14"/>
  <c r="CR125" i="14" s="1"/>
  <c r="DP107" i="19"/>
  <c r="GB107" i="19" s="1"/>
  <c r="DW56" i="18"/>
  <c r="GI56" i="18" s="1"/>
  <c r="U58" i="19"/>
  <c r="CG58" i="19" s="1"/>
  <c r="DK84" i="19"/>
  <c r="FW84" i="19" s="1"/>
  <c r="DX56" i="18"/>
  <c r="GJ56" i="18" s="1"/>
  <c r="U26" i="19"/>
  <c r="CG26" i="19" s="1"/>
  <c r="U82" i="19"/>
  <c r="CG82" i="19" s="1"/>
  <c r="U25" i="19"/>
  <c r="CG25" i="19" s="1"/>
  <c r="U24" i="19"/>
  <c r="CG24" i="19" s="1"/>
  <c r="T72" i="19"/>
  <c r="CF72" i="19" s="1"/>
  <c r="AD55" i="12"/>
  <c r="DK72" i="19"/>
  <c r="FW72" i="19" s="1"/>
  <c r="DX69" i="18"/>
  <c r="GJ69" i="18" s="1"/>
  <c r="AB57" i="12"/>
  <c r="CN57" i="12" s="1"/>
  <c r="DI114" i="19"/>
  <c r="FU114" i="19" s="1"/>
  <c r="DI78" i="19"/>
  <c r="FU78" i="19" s="1"/>
  <c r="AF137" i="14"/>
  <c r="CR137" i="14" s="1"/>
  <c r="AF137" i="12"/>
  <c r="CR137" i="12" s="1"/>
  <c r="DL85" i="19"/>
  <c r="FX85" i="19" s="1"/>
  <c r="DK87" i="19"/>
  <c r="FW87" i="19" s="1"/>
  <c r="DP69" i="19"/>
  <c r="GB69" i="19" s="1"/>
  <c r="Y69" i="19"/>
  <c r="AD55" i="14"/>
  <c r="T71" i="19"/>
  <c r="CF71" i="19" s="1"/>
  <c r="DL75" i="19"/>
  <c r="FX75" i="19" s="1"/>
  <c r="DS55" i="18"/>
  <c r="GE55" i="18" s="1"/>
  <c r="Q115" i="19"/>
  <c r="CC115" i="19" s="1"/>
  <c r="DI116" i="19"/>
  <c r="FU116" i="19" s="1"/>
  <c r="DL87" i="19"/>
  <c r="FX87" i="19" s="1"/>
  <c r="DI118" i="19"/>
  <c r="FU118" i="19" s="1"/>
  <c r="DK73" i="19"/>
  <c r="FW73" i="19" s="1"/>
  <c r="AG125" i="12"/>
  <c r="CS125" i="12" s="1"/>
  <c r="M122" i="19"/>
  <c r="BY122" i="19" s="1"/>
  <c r="M43" i="21" s="1"/>
  <c r="DR96" i="19"/>
  <c r="GD96" i="19" s="1"/>
  <c r="DK71" i="19"/>
  <c r="FW71" i="19" s="1"/>
  <c r="AB58" i="12"/>
  <c r="CN58" i="12" s="1"/>
  <c r="DP42" i="19"/>
  <c r="GB42" i="19" s="1"/>
  <c r="DP95" i="19"/>
  <c r="GB95" i="19" s="1"/>
  <c r="DP43" i="19"/>
  <c r="GB43" i="19" s="1"/>
  <c r="U59" i="19"/>
  <c r="CG59" i="19" s="1"/>
  <c r="U104" i="19"/>
  <c r="CG104" i="19" s="1"/>
  <c r="DM34" i="19"/>
  <c r="FY34" i="19" s="1"/>
  <c r="V68" i="19"/>
  <c r="CH68" i="19" s="1"/>
  <c r="DQ41" i="19"/>
  <c r="GC41" i="19" s="1"/>
  <c r="J126" i="19"/>
  <c r="BV126" i="19" s="1"/>
  <c r="DU33" i="18"/>
  <c r="GG33" i="18" s="1"/>
  <c r="AD33" i="18"/>
  <c r="CP33" i="18" s="1"/>
  <c r="U60" i="19"/>
  <c r="CG60" i="19" s="1"/>
  <c r="DM57" i="19"/>
  <c r="FY57" i="19" s="1"/>
  <c r="DN30" i="19"/>
  <c r="FZ30" i="19" s="1"/>
  <c r="DN21" i="19"/>
  <c r="FZ21" i="19" s="1"/>
  <c r="DN33" i="19"/>
  <c r="FZ33" i="19" s="1"/>
  <c r="Z41" i="19"/>
  <c r="CL41" i="19" s="1"/>
  <c r="W30" i="19"/>
  <c r="CI30" i="19" s="1"/>
  <c r="W33" i="19"/>
  <c r="CI33" i="19" s="1"/>
  <c r="V57" i="19"/>
  <c r="CH57" i="19" s="1"/>
  <c r="V67" i="19"/>
  <c r="CH67" i="19" s="1"/>
  <c r="V23" i="19"/>
  <c r="CH23" i="19" s="1"/>
  <c r="DJ106" i="19"/>
  <c r="FV106" i="19" s="1"/>
  <c r="R109" i="19"/>
  <c r="CD109" i="19" s="1"/>
  <c r="M119" i="19"/>
  <c r="BY119" i="19" s="1"/>
  <c r="V34" i="19"/>
  <c r="CH34" i="19" s="1"/>
  <c r="I125" i="19"/>
  <c r="I126" i="19"/>
  <c r="BU126" i="19" s="1"/>
  <c r="AC59" i="12"/>
  <c r="CO59" i="12" s="1"/>
  <c r="DO28" i="19"/>
  <c r="GA28" i="19" s="1"/>
  <c r="DO32" i="19"/>
  <c r="GA32" i="19" s="1"/>
  <c r="DO35" i="19"/>
  <c r="GA35" i="19" s="1"/>
  <c r="DO29" i="19"/>
  <c r="GA29" i="19" s="1"/>
  <c r="DO31" i="19"/>
  <c r="GA31" i="19" s="1"/>
  <c r="DO37" i="19"/>
  <c r="GA37" i="19" s="1"/>
  <c r="DO36" i="19"/>
  <c r="GA36" i="19" s="1"/>
  <c r="DO54" i="19"/>
  <c r="GA54" i="19" s="1"/>
  <c r="AG56" i="18"/>
  <c r="CS56" i="18" s="1"/>
  <c r="DJ76" i="19"/>
  <c r="FV76" i="19" s="1"/>
  <c r="R78" i="19"/>
  <c r="CD78" i="19" s="1"/>
  <c r="DJ111" i="19"/>
  <c r="FV111" i="19" s="1"/>
  <c r="R112" i="19"/>
  <c r="CD112" i="19" s="1"/>
  <c r="DJ112" i="19"/>
  <c r="FV112" i="19" s="1"/>
  <c r="R111" i="19"/>
  <c r="CD111" i="19" s="1"/>
  <c r="DJ110" i="19"/>
  <c r="FV110" i="19" s="1"/>
  <c r="R110" i="19"/>
  <c r="CD110" i="19" s="1"/>
  <c r="AE34" i="18"/>
  <c r="CQ34" i="18" s="1"/>
  <c r="AE18" i="24" s="1"/>
  <c r="AF30" i="18"/>
  <c r="CR30" i="18" s="1"/>
  <c r="AE32" i="18"/>
  <c r="CQ32" i="18" s="1"/>
  <c r="AE17" i="24" s="1"/>
  <c r="AE31" i="18"/>
  <c r="CQ31" i="18" s="1"/>
  <c r="AE16" i="24" s="1"/>
  <c r="DW30" i="18"/>
  <c r="GI30" i="18" s="1"/>
  <c r="Y89" i="19"/>
  <c r="CK89" i="19" s="1"/>
  <c r="AD60" i="12"/>
  <c r="CP60" i="12" s="1"/>
  <c r="AD56" i="12"/>
  <c r="CP56" i="12" s="1"/>
  <c r="AD61" i="12"/>
  <c r="CP61" i="12" s="1"/>
  <c r="AD112" i="12"/>
  <c r="CP112" i="12" s="1"/>
  <c r="AF54" i="12"/>
  <c r="CR54" i="12" s="1"/>
  <c r="AG50" i="12"/>
  <c r="CS50" i="12" s="1"/>
  <c r="AF52" i="12"/>
  <c r="CR52" i="12" s="1"/>
  <c r="AF51" i="12"/>
  <c r="CR51" i="12" s="1"/>
  <c r="DL72" i="19"/>
  <c r="FX72" i="19" s="1"/>
  <c r="DL73" i="19"/>
  <c r="FX73" i="19" s="1"/>
  <c r="Y107" i="19"/>
  <c r="CK107" i="19" s="1"/>
  <c r="DO20" i="19"/>
  <c r="GA20" i="19" s="1"/>
  <c r="DO19" i="19"/>
  <c r="GA19" i="19" s="1"/>
  <c r="AE53" i="14"/>
  <c r="CQ53" i="14" s="1"/>
  <c r="DA124" i="19"/>
  <c r="FM124" i="19" s="1"/>
  <c r="AO53" i="21" s="1"/>
  <c r="DA123" i="19"/>
  <c r="FM123" i="19" s="1"/>
  <c r="AO48" i="21" s="1"/>
  <c r="DA121" i="19"/>
  <c r="Y99" i="19"/>
  <c r="CK99" i="19" s="1"/>
  <c r="AB38" i="19"/>
  <c r="CN38" i="19" s="1"/>
  <c r="AA40" i="19"/>
  <c r="CM40" i="19" s="1"/>
  <c r="AA39" i="19"/>
  <c r="CM39" i="19" s="1"/>
  <c r="DS38" i="19"/>
  <c r="GE38" i="19" s="1"/>
  <c r="AD61" i="14"/>
  <c r="CP61" i="14" s="1"/>
  <c r="Y105" i="19"/>
  <c r="CK105" i="19" s="1"/>
  <c r="AE53" i="12"/>
  <c r="CQ53" i="12" s="1"/>
  <c r="DL71" i="19"/>
  <c r="FX71" i="19" s="1"/>
  <c r="AH137" i="14"/>
  <c r="CT137" i="14" s="1"/>
  <c r="AH137" i="12"/>
  <c r="CT137" i="12" s="1"/>
  <c r="DH28" i="12" s="1"/>
  <c r="Y77" i="19"/>
  <c r="CK77" i="19" s="1"/>
  <c r="R103" i="19"/>
  <c r="CD103" i="19" s="1"/>
  <c r="DJ101" i="19"/>
  <c r="FV101" i="19" s="1"/>
  <c r="R102" i="19"/>
  <c r="CD102" i="19" s="1"/>
  <c r="R101" i="19"/>
  <c r="CD101" i="19" s="1"/>
  <c r="DJ102" i="19"/>
  <c r="FV102" i="19" s="1"/>
  <c r="DJ103" i="19"/>
  <c r="FV103" i="19" s="1"/>
  <c r="I123" i="19"/>
  <c r="BU123" i="19" s="1"/>
  <c r="I48" i="21" s="1"/>
  <c r="I121" i="19"/>
  <c r="I124" i="19"/>
  <c r="BU124" i="19" s="1"/>
  <c r="I53" i="21" s="1"/>
  <c r="DR39" i="19"/>
  <c r="GD39" i="19" s="1"/>
  <c r="DR40" i="19"/>
  <c r="GD40" i="19" s="1"/>
  <c r="CL4" i="23"/>
  <c r="AB59" i="14"/>
  <c r="CN59" i="14" s="1"/>
  <c r="AH125" i="14"/>
  <c r="CT125" i="14" s="1"/>
  <c r="DP89" i="19"/>
  <c r="GB89" i="19" s="1"/>
  <c r="S97" i="19"/>
  <c r="CE97" i="19" s="1"/>
  <c r="Y98" i="19"/>
  <c r="CK98" i="19" s="1"/>
  <c r="DQ17" i="19"/>
  <c r="GC17" i="19" s="1"/>
  <c r="AF51" i="14"/>
  <c r="CR51" i="14" s="1"/>
  <c r="AF54" i="14"/>
  <c r="CR54" i="14" s="1"/>
  <c r="AG50" i="14"/>
  <c r="CS50" i="14" s="1"/>
  <c r="AF52" i="14"/>
  <c r="CR52" i="14" s="1"/>
  <c r="DC120" i="19"/>
  <c r="FO120" i="19" s="1"/>
  <c r="DN55" i="19"/>
  <c r="FZ55" i="19" s="1"/>
  <c r="DN56" i="19"/>
  <c r="FZ56" i="19" s="1"/>
  <c r="K119" i="19"/>
  <c r="BW119" i="19" s="1"/>
  <c r="DM67" i="19"/>
  <c r="FY67" i="19" s="1"/>
  <c r="DM23" i="19"/>
  <c r="FY23" i="19" s="1"/>
  <c r="R81" i="19"/>
  <c r="CD81" i="19" s="1"/>
  <c r="R79" i="19"/>
  <c r="CD79" i="19" s="1"/>
  <c r="DJ81" i="19"/>
  <c r="FV81" i="19" s="1"/>
  <c r="DJ79" i="19"/>
  <c r="FV79" i="19" s="1"/>
  <c r="DJ94" i="19"/>
  <c r="FV94" i="19" s="1"/>
  <c r="R94" i="19"/>
  <c r="CD94" i="19" s="1"/>
  <c r="DJ93" i="19"/>
  <c r="FV93" i="19" s="1"/>
  <c r="R93" i="19"/>
  <c r="CD93" i="19" s="1"/>
  <c r="AH113" i="14"/>
  <c r="CT113" i="14" s="1"/>
  <c r="S106" i="19"/>
  <c r="CE106" i="19" s="1"/>
  <c r="CZ125" i="19"/>
  <c r="FL125" i="19" s="1"/>
  <c r="CZ126" i="19"/>
  <c r="FL126" i="19" s="1"/>
  <c r="DV32" i="18"/>
  <c r="GH32" i="18" s="1"/>
  <c r="BJ17" i="24" s="1"/>
  <c r="DV31" i="18"/>
  <c r="GH31" i="18" s="1"/>
  <c r="BJ16" i="24" s="1"/>
  <c r="DV34" i="18"/>
  <c r="GH34" i="18" s="1"/>
  <c r="BJ18" i="24" s="1"/>
  <c r="L120" i="19"/>
  <c r="BX120" i="19" s="1"/>
  <c r="DJ90" i="19"/>
  <c r="FV90" i="19" s="1"/>
  <c r="R91" i="19"/>
  <c r="CD91" i="19" s="1"/>
  <c r="S90" i="19"/>
  <c r="CE90" i="19" s="1"/>
  <c r="Y18" i="19"/>
  <c r="CK18" i="19" s="1"/>
  <c r="W21" i="19"/>
  <c r="CI21" i="19" s="1"/>
  <c r="DP77" i="19"/>
  <c r="GB77" i="19" s="1"/>
  <c r="U75" i="19"/>
  <c r="CG75" i="19" s="1"/>
  <c r="S76" i="19"/>
  <c r="CE76" i="19" s="1"/>
  <c r="DJ97" i="19"/>
  <c r="FV97" i="19" s="1"/>
  <c r="R100" i="19"/>
  <c r="CD100" i="19" s="1"/>
  <c r="R113" i="19"/>
  <c r="CD113" i="19" s="1"/>
  <c r="AA16" i="19"/>
  <c r="CM16" i="19" s="1"/>
  <c r="Z17" i="19"/>
  <c r="CL17" i="19" s="1"/>
  <c r="DR16" i="19"/>
  <c r="GD16" i="19" s="1"/>
  <c r="DA125" i="19"/>
  <c r="FM125" i="19" s="1"/>
  <c r="DA126" i="19"/>
  <c r="FM126" i="19" s="1"/>
  <c r="Y108" i="19"/>
  <c r="CK108" i="19" s="1"/>
  <c r="W56" i="19"/>
  <c r="CI56" i="19" s="1"/>
  <c r="W55" i="19"/>
  <c r="CI55" i="19" s="1"/>
  <c r="Y27" i="19"/>
  <c r="CK27" i="19" s="1"/>
  <c r="X28" i="19"/>
  <c r="CJ28" i="19" s="1"/>
  <c r="DP27" i="19"/>
  <c r="GB27" i="19" s="1"/>
  <c r="X36" i="19"/>
  <c r="CJ36" i="19" s="1"/>
  <c r="X35" i="19"/>
  <c r="CJ35" i="19" s="1"/>
  <c r="X32" i="19"/>
  <c r="CJ32" i="19" s="1"/>
  <c r="X37" i="19"/>
  <c r="CJ37" i="19" s="1"/>
  <c r="X29" i="19"/>
  <c r="CJ29" i="19" s="1"/>
  <c r="X31" i="19"/>
  <c r="CJ31" i="19" s="1"/>
  <c r="X54" i="19"/>
  <c r="CJ54" i="19" s="1"/>
  <c r="DD120" i="19"/>
  <c r="FP120" i="19" s="1"/>
  <c r="X20" i="19"/>
  <c r="CJ20" i="19" s="1"/>
  <c r="X19" i="19"/>
  <c r="CJ19" i="19" s="1"/>
  <c r="DH120" i="19"/>
  <c r="FT120" i="19" s="1"/>
  <c r="AO44" i="21" l="1"/>
  <c r="AO54" i="21"/>
  <c r="BJ46" i="24"/>
  <c r="BJ116" i="24"/>
  <c r="BJ89" i="24"/>
  <c r="BJ72" i="24"/>
  <c r="DR4" i="23"/>
  <c r="DR6" i="23" s="1"/>
  <c r="CL6" i="23"/>
  <c r="DP20" i="19"/>
  <c r="GB20" i="19" s="1"/>
  <c r="DP18" i="19"/>
  <c r="GB18" i="19" s="1"/>
  <c r="BJ44" i="24"/>
  <c r="BJ70" i="24"/>
  <c r="BJ114" i="24"/>
  <c r="BJ87" i="24"/>
  <c r="AE116" i="24"/>
  <c r="AE46" i="24"/>
  <c r="AE89" i="24"/>
  <c r="AE72" i="24"/>
  <c r="BJ115" i="24"/>
  <c r="BJ88" i="24"/>
  <c r="BJ45" i="24"/>
  <c r="BJ71" i="24"/>
  <c r="I54" i="21"/>
  <c r="I49" i="21"/>
  <c r="I44" i="21"/>
  <c r="BU125" i="19"/>
  <c r="R80" i="19"/>
  <c r="CD80" i="19" s="1"/>
  <c r="R117" i="19"/>
  <c r="CD117" i="19" s="1"/>
  <c r="DA128" i="19"/>
  <c r="FM121" i="19"/>
  <c r="DT55" i="18"/>
  <c r="GF55" i="18" s="1"/>
  <c r="DT35" i="18"/>
  <c r="GF35" i="18" s="1"/>
  <c r="J129" i="19"/>
  <c r="BV129" i="19" s="1"/>
  <c r="J131" i="19"/>
  <c r="BV131" i="19" s="1"/>
  <c r="J130" i="19"/>
  <c r="BV130" i="19" s="1"/>
  <c r="BV128" i="19"/>
  <c r="I128" i="19"/>
  <c r="BU121" i="19"/>
  <c r="AO49" i="21"/>
  <c r="AD218" i="14"/>
  <c r="CP55" i="14"/>
  <c r="CP218" i="14" s="1"/>
  <c r="CK69" i="19"/>
  <c r="CZ131" i="19"/>
  <c r="FL131" i="19" s="1"/>
  <c r="CZ130" i="19"/>
  <c r="FL130" i="19" s="1"/>
  <c r="CZ129" i="19"/>
  <c r="FL129" i="19" s="1"/>
  <c r="FL128" i="19"/>
  <c r="AE44" i="24"/>
  <c r="AE114" i="24"/>
  <c r="AE87" i="24"/>
  <c r="AE70" i="24"/>
  <c r="CK39" i="23"/>
  <c r="CK62" i="23" s="1"/>
  <c r="CK85" i="23" s="1"/>
  <c r="CK108" i="23" s="1"/>
  <c r="CK131" i="23" s="1"/>
  <c r="CK154" i="23" s="1"/>
  <c r="CK177" i="23" s="1"/>
  <c r="CK37" i="23"/>
  <c r="CK60" i="23" s="1"/>
  <c r="CK83" i="23" s="1"/>
  <c r="CK106" i="23" s="1"/>
  <c r="CK129" i="23" s="1"/>
  <c r="CK152" i="23" s="1"/>
  <c r="CK175" i="23" s="1"/>
  <c r="DJ80" i="19"/>
  <c r="FV80" i="19" s="1"/>
  <c r="DJ117" i="19"/>
  <c r="FV117" i="19" s="1"/>
  <c r="AE88" i="24"/>
  <c r="AE115" i="24"/>
  <c r="AE71" i="24"/>
  <c r="AE45" i="24"/>
  <c r="AD218" i="12"/>
  <c r="CP55" i="12"/>
  <c r="CP218" i="12" s="1"/>
  <c r="DB131" i="19"/>
  <c r="FN131" i="19" s="1"/>
  <c r="DB129" i="19"/>
  <c r="FN129" i="19" s="1"/>
  <c r="DB130" i="19"/>
  <c r="FN130" i="19" s="1"/>
  <c r="FN128" i="19"/>
  <c r="DP19" i="19"/>
  <c r="GB19" i="19" s="1"/>
  <c r="DY56" i="18"/>
  <c r="GK56" i="18" s="1"/>
  <c r="AG137" i="12"/>
  <c r="CS137" i="12" s="1"/>
  <c r="AG137" i="14"/>
  <c r="CS137" i="14" s="1"/>
  <c r="Z69" i="19"/>
  <c r="DQ69" i="19"/>
  <c r="GC69" i="19" s="1"/>
  <c r="U84" i="19"/>
  <c r="CG84" i="19" s="1"/>
  <c r="L122" i="19"/>
  <c r="BX122" i="19" s="1"/>
  <c r="L43" i="21" s="1"/>
  <c r="DQ98" i="19"/>
  <c r="GC98" i="19" s="1"/>
  <c r="U71" i="19"/>
  <c r="CG71" i="19" s="1"/>
  <c r="DH122" i="19"/>
  <c r="FT122" i="19" s="1"/>
  <c r="AV43" i="21" s="1"/>
  <c r="DQ108" i="19"/>
  <c r="GC108" i="19" s="1"/>
  <c r="R114" i="19"/>
  <c r="CD114" i="19" s="1"/>
  <c r="DM70" i="19"/>
  <c r="FY70" i="19" s="1"/>
  <c r="DQ105" i="19"/>
  <c r="GC105" i="19" s="1"/>
  <c r="U87" i="19"/>
  <c r="CG87" i="19" s="1"/>
  <c r="AE55" i="12"/>
  <c r="DC122" i="19"/>
  <c r="FO122" i="19" s="1"/>
  <c r="AQ43" i="21" s="1"/>
  <c r="AD112" i="14"/>
  <c r="CP112" i="14" s="1"/>
  <c r="DJ109" i="19"/>
  <c r="FV109" i="19" s="1"/>
  <c r="AC58" i="14"/>
  <c r="CO58" i="14" s="1"/>
  <c r="AD56" i="14"/>
  <c r="CP56" i="14" s="1"/>
  <c r="DQ99" i="19"/>
  <c r="GC99" i="19" s="1"/>
  <c r="V70" i="19"/>
  <c r="CH70" i="19" s="1"/>
  <c r="U73" i="19"/>
  <c r="CG73" i="19" s="1"/>
  <c r="AC55" i="18"/>
  <c r="CO55" i="18" s="1"/>
  <c r="AG125" i="14"/>
  <c r="CS125" i="14" s="1"/>
  <c r="AB59" i="12"/>
  <c r="CN59" i="12" s="1"/>
  <c r="AC57" i="14"/>
  <c r="CO57" i="14" s="1"/>
  <c r="DD122" i="19"/>
  <c r="FP122" i="19" s="1"/>
  <c r="AR43" i="21" s="1"/>
  <c r="U86" i="19"/>
  <c r="CG86" i="19" s="1"/>
  <c r="AD60" i="14"/>
  <c r="CP60" i="14" s="1"/>
  <c r="AE55" i="14"/>
  <c r="DQ107" i="19"/>
  <c r="GC107" i="19" s="1"/>
  <c r="AD35" i="18"/>
  <c r="CP35" i="18" s="1"/>
  <c r="U72" i="19"/>
  <c r="CG72" i="19" s="1"/>
  <c r="AG113" i="14"/>
  <c r="CS113" i="14" s="1"/>
  <c r="AG113" i="12"/>
  <c r="CS113" i="12" s="1"/>
  <c r="U85" i="19"/>
  <c r="CG85" i="19" s="1"/>
  <c r="DI115" i="19"/>
  <c r="FU115" i="19" s="1"/>
  <c r="DJ116" i="19"/>
  <c r="FV116" i="19" s="1"/>
  <c r="R116" i="19"/>
  <c r="CD116" i="19" s="1"/>
  <c r="DN34" i="19"/>
  <c r="FZ34" i="19" s="1"/>
  <c r="DQ95" i="19"/>
  <c r="GC95" i="19" s="1"/>
  <c r="DQ43" i="19"/>
  <c r="GC43" i="19" s="1"/>
  <c r="DQ44" i="19"/>
  <c r="GC44" i="19" s="1"/>
  <c r="DQ42" i="19"/>
  <c r="GC42" i="19" s="1"/>
  <c r="W57" i="19"/>
  <c r="CI57" i="19" s="1"/>
  <c r="DN68" i="19"/>
  <c r="FZ68" i="19" s="1"/>
  <c r="W68" i="19"/>
  <c r="CI68" i="19" s="1"/>
  <c r="DN67" i="19"/>
  <c r="FZ67" i="19" s="1"/>
  <c r="DM75" i="19"/>
  <c r="FY75" i="19" s="1"/>
  <c r="DM60" i="19"/>
  <c r="FY60" i="19" s="1"/>
  <c r="Z105" i="19"/>
  <c r="CL105" i="19" s="1"/>
  <c r="DM58" i="19"/>
  <c r="FY58" i="19" s="1"/>
  <c r="DM104" i="19"/>
  <c r="FY104" i="19" s="1"/>
  <c r="DM59" i="19"/>
  <c r="FY59" i="19" s="1"/>
  <c r="Z44" i="19"/>
  <c r="CL44" i="19" s="1"/>
  <c r="Z42" i="19"/>
  <c r="CL42" i="19" s="1"/>
  <c r="AE33" i="18"/>
  <c r="CQ33" i="18" s="1"/>
  <c r="AA41" i="19"/>
  <c r="CM41" i="19" s="1"/>
  <c r="DN57" i="19"/>
  <c r="FZ57" i="19" s="1"/>
  <c r="Z95" i="19"/>
  <c r="CL95" i="19" s="1"/>
  <c r="DJ118" i="19"/>
  <c r="FV118" i="19" s="1"/>
  <c r="AF53" i="12"/>
  <c r="CR53" i="12" s="1"/>
  <c r="V104" i="19"/>
  <c r="CH104" i="19" s="1"/>
  <c r="X33" i="19"/>
  <c r="CJ33" i="19" s="1"/>
  <c r="Z43" i="19"/>
  <c r="CL43" i="19" s="1"/>
  <c r="V58" i="19"/>
  <c r="CH58" i="19" s="1"/>
  <c r="DR41" i="19"/>
  <c r="GD41" i="19" s="1"/>
  <c r="DH119" i="19"/>
  <c r="FT119" i="19" s="1"/>
  <c r="V59" i="19"/>
  <c r="CH59" i="19" s="1"/>
  <c r="V60" i="19"/>
  <c r="CH60" i="19" s="1"/>
  <c r="DO33" i="19"/>
  <c r="GA33" i="19" s="1"/>
  <c r="X30" i="19"/>
  <c r="CJ30" i="19" s="1"/>
  <c r="DK94" i="19"/>
  <c r="FW94" i="19" s="1"/>
  <c r="S94" i="19"/>
  <c r="CE94" i="19" s="1"/>
  <c r="DK93" i="19"/>
  <c r="FW93" i="19" s="1"/>
  <c r="S93" i="19"/>
  <c r="CE93" i="19" s="1"/>
  <c r="S111" i="19"/>
  <c r="CE111" i="19" s="1"/>
  <c r="S112" i="19"/>
  <c r="CE112" i="19" s="1"/>
  <c r="S110" i="19"/>
  <c r="CE110" i="19" s="1"/>
  <c r="DK111" i="19"/>
  <c r="FW111" i="19" s="1"/>
  <c r="DK112" i="19"/>
  <c r="FW112" i="19" s="1"/>
  <c r="DK110" i="19"/>
  <c r="FW110" i="19" s="1"/>
  <c r="DK97" i="19"/>
  <c r="FW97" i="19" s="1"/>
  <c r="S100" i="19"/>
  <c r="CE100" i="19" s="1"/>
  <c r="S113" i="19"/>
  <c r="CE113" i="19" s="1"/>
  <c r="DS39" i="19"/>
  <c r="GE39" i="19" s="1"/>
  <c r="DS40" i="19"/>
  <c r="GE40" i="19" s="1"/>
  <c r="Z108" i="19"/>
  <c r="CL108" i="19" s="1"/>
  <c r="DO56" i="19"/>
  <c r="GA56" i="19" s="1"/>
  <c r="DO55" i="19"/>
  <c r="GA55" i="19" s="1"/>
  <c r="DO30" i="19"/>
  <c r="GA30" i="19" s="1"/>
  <c r="V25" i="19"/>
  <c r="CH25" i="19" s="1"/>
  <c r="V24" i="19"/>
  <c r="CH24" i="19" s="1"/>
  <c r="V26" i="19"/>
  <c r="CH26" i="19" s="1"/>
  <c r="V82" i="19"/>
  <c r="CH82" i="19" s="1"/>
  <c r="Z27" i="19"/>
  <c r="CL27" i="19" s="1"/>
  <c r="Y28" i="19"/>
  <c r="CK28" i="19" s="1"/>
  <c r="DQ27" i="19"/>
  <c r="GC27" i="19" s="1"/>
  <c r="Y29" i="19"/>
  <c r="CK29" i="19" s="1"/>
  <c r="Y31" i="19"/>
  <c r="CK31" i="19" s="1"/>
  <c r="Y36" i="19"/>
  <c r="CK36" i="19" s="1"/>
  <c r="Y35" i="19"/>
  <c r="CK35" i="19" s="1"/>
  <c r="Y32" i="19"/>
  <c r="CK32" i="19" s="1"/>
  <c r="Y37" i="19"/>
  <c r="CK37" i="19" s="1"/>
  <c r="Y54" i="19"/>
  <c r="CK54" i="19" s="1"/>
  <c r="Z107" i="19"/>
  <c r="CL107" i="19" s="1"/>
  <c r="DQ18" i="19"/>
  <c r="GC18" i="19" s="1"/>
  <c r="DP21" i="19"/>
  <c r="GB21" i="19" s="1"/>
  <c r="DQ77" i="19"/>
  <c r="GC77" i="19" s="1"/>
  <c r="CM4" i="23"/>
  <c r="DJ78" i="19"/>
  <c r="FV78" i="19" s="1"/>
  <c r="W60" i="19"/>
  <c r="CI60" i="19" s="1"/>
  <c r="Z77" i="19"/>
  <c r="CL77" i="19" s="1"/>
  <c r="L119" i="19"/>
  <c r="BX119" i="19" s="1"/>
  <c r="T97" i="19"/>
  <c r="CF97" i="19" s="1"/>
  <c r="Z89" i="19"/>
  <c r="CL89" i="19" s="1"/>
  <c r="AG54" i="12"/>
  <c r="CS54" i="12" s="1"/>
  <c r="AH50" i="12"/>
  <c r="CT50" i="12" s="1"/>
  <c r="AG52" i="12"/>
  <c r="CS52" i="12" s="1"/>
  <c r="AG51" i="12"/>
  <c r="CS51" i="12" s="1"/>
  <c r="DW32" i="18"/>
  <c r="GI32" i="18" s="1"/>
  <c r="BK17" i="24" s="1"/>
  <c r="DW31" i="18"/>
  <c r="GI31" i="18" s="1"/>
  <c r="BK16" i="24" s="1"/>
  <c r="DW34" i="18"/>
  <c r="GI34" i="18" s="1"/>
  <c r="BK18" i="24" s="1"/>
  <c r="V75" i="19"/>
  <c r="CH75" i="19" s="1"/>
  <c r="DJ100" i="19"/>
  <c r="FV100" i="19" s="1"/>
  <c r="DJ113" i="19"/>
  <c r="FV113" i="19" s="1"/>
  <c r="AA96" i="19"/>
  <c r="CM96" i="19" s="1"/>
  <c r="DK76" i="19"/>
  <c r="FW76" i="19" s="1"/>
  <c r="S78" i="19"/>
  <c r="CE78" i="19" s="1"/>
  <c r="Z98" i="19"/>
  <c r="CL98" i="19" s="1"/>
  <c r="R118" i="19"/>
  <c r="CD118" i="19" s="1"/>
  <c r="K125" i="19"/>
  <c r="K126" i="19"/>
  <c r="BW126" i="19" s="1"/>
  <c r="AG51" i="14"/>
  <c r="CS51" i="14" s="1"/>
  <c r="AG54" i="14"/>
  <c r="CS54" i="14" s="1"/>
  <c r="AH50" i="14"/>
  <c r="CT50" i="14" s="1"/>
  <c r="AG52" i="14"/>
  <c r="CS52" i="14" s="1"/>
  <c r="DE120" i="19"/>
  <c r="FQ120" i="19" s="1"/>
  <c r="T106" i="19"/>
  <c r="CF106" i="19" s="1"/>
  <c r="Z99" i="19"/>
  <c r="CL99" i="19" s="1"/>
  <c r="Z83" i="19"/>
  <c r="CL83" i="19" s="1"/>
  <c r="M125" i="19"/>
  <c r="M126" i="19"/>
  <c r="BY126" i="19" s="1"/>
  <c r="S81" i="19"/>
  <c r="CE81" i="19" s="1"/>
  <c r="S79" i="19"/>
  <c r="CE79" i="19" s="1"/>
  <c r="DK79" i="19"/>
  <c r="FW79" i="19" s="1"/>
  <c r="DK81" i="19"/>
  <c r="FW81" i="19" s="1"/>
  <c r="W67" i="19"/>
  <c r="CI67" i="19" s="1"/>
  <c r="W23" i="19"/>
  <c r="CI23" i="19" s="1"/>
  <c r="Y19" i="19"/>
  <c r="CK19" i="19" s="1"/>
  <c r="Y20" i="19"/>
  <c r="CK20" i="19" s="1"/>
  <c r="S103" i="19"/>
  <c r="CE103" i="19" s="1"/>
  <c r="S102" i="19"/>
  <c r="CE102" i="19" s="1"/>
  <c r="S101" i="19"/>
  <c r="CE101" i="19" s="1"/>
  <c r="DK103" i="19"/>
  <c r="FW103" i="19" s="1"/>
  <c r="DK101" i="19"/>
  <c r="FW101" i="19" s="1"/>
  <c r="DK102" i="19"/>
  <c r="FW102" i="19" s="1"/>
  <c r="T76" i="19"/>
  <c r="CF76" i="19" s="1"/>
  <c r="AC38" i="19"/>
  <c r="CO38" i="19" s="1"/>
  <c r="AB40" i="19"/>
  <c r="CN40" i="19" s="1"/>
  <c r="AB39" i="19"/>
  <c r="CN39" i="19" s="1"/>
  <c r="DT38" i="19"/>
  <c r="GF38" i="19" s="1"/>
  <c r="AD57" i="12"/>
  <c r="CP57" i="12" s="1"/>
  <c r="DQ89" i="19"/>
  <c r="GC89" i="19" s="1"/>
  <c r="DS16" i="19"/>
  <c r="GE16" i="19" s="1"/>
  <c r="AB16" i="19"/>
  <c r="CN16" i="19" s="1"/>
  <c r="AA17" i="19"/>
  <c r="CM17" i="19" s="1"/>
  <c r="DD119" i="19"/>
  <c r="FP119" i="19" s="1"/>
  <c r="P120" i="19"/>
  <c r="CB120" i="19" s="1"/>
  <c r="DV33" i="18"/>
  <c r="GH33" i="18" s="1"/>
  <c r="DM24" i="19"/>
  <c r="FY24" i="19" s="1"/>
  <c r="DM26" i="19"/>
  <c r="FY26" i="19" s="1"/>
  <c r="DM25" i="19"/>
  <c r="FY25" i="19" s="1"/>
  <c r="DM82" i="19"/>
  <c r="FY82" i="19" s="1"/>
  <c r="T90" i="19"/>
  <c r="CF90" i="19" s="1"/>
  <c r="AD58" i="14"/>
  <c r="CP58" i="14" s="1"/>
  <c r="DO21" i="19"/>
  <c r="GA21" i="19" s="1"/>
  <c r="M124" i="19"/>
  <c r="BY124" i="19" s="1"/>
  <c r="M53" i="21" s="1"/>
  <c r="M123" i="19"/>
  <c r="BY123" i="19" s="1"/>
  <c r="M48" i="21" s="1"/>
  <c r="M121" i="19"/>
  <c r="DR17" i="19"/>
  <c r="GD17" i="19" s="1"/>
  <c r="DK90" i="19"/>
  <c r="FW90" i="19" s="1"/>
  <c r="S91" i="19"/>
  <c r="CE91" i="19" s="1"/>
  <c r="K123" i="19"/>
  <c r="BW123" i="19" s="1"/>
  <c r="K48" i="21" s="1"/>
  <c r="K124" i="19"/>
  <c r="BW124" i="19" s="1"/>
  <c r="K53" i="21" s="1"/>
  <c r="K121" i="19"/>
  <c r="AF53" i="14"/>
  <c r="CR53" i="14" s="1"/>
  <c r="AD57" i="14"/>
  <c r="CP57" i="14" s="1"/>
  <c r="DX30" i="18"/>
  <c r="GJ30" i="18" s="1"/>
  <c r="AF34" i="18"/>
  <c r="CR34" i="18" s="1"/>
  <c r="AF18" i="24" s="1"/>
  <c r="AG30" i="18"/>
  <c r="CS30" i="18" s="1"/>
  <c r="AF32" i="18"/>
  <c r="CR32" i="18" s="1"/>
  <c r="AF17" i="24" s="1"/>
  <c r="AF31" i="18"/>
  <c r="CR31" i="18" s="1"/>
  <c r="AF16" i="24" s="1"/>
  <c r="X21" i="19"/>
  <c r="CJ21" i="19" s="1"/>
  <c r="X56" i="19"/>
  <c r="CJ56" i="19" s="1"/>
  <c r="X55" i="19"/>
  <c r="CJ55" i="19" s="1"/>
  <c r="DP28" i="19"/>
  <c r="GB28" i="19" s="1"/>
  <c r="DP32" i="19"/>
  <c r="GB32" i="19" s="1"/>
  <c r="DP35" i="19"/>
  <c r="GB35" i="19" s="1"/>
  <c r="DP29" i="19"/>
  <c r="GB29" i="19" s="1"/>
  <c r="DP31" i="19"/>
  <c r="GB31" i="19" s="1"/>
  <c r="DP37" i="19"/>
  <c r="GB37" i="19" s="1"/>
  <c r="DP36" i="19"/>
  <c r="GB36" i="19" s="1"/>
  <c r="DP54" i="19"/>
  <c r="GB54" i="19" s="1"/>
  <c r="O120" i="19"/>
  <c r="CA120" i="19" s="1"/>
  <c r="DK106" i="19"/>
  <c r="FW106" i="19" s="1"/>
  <c r="S109" i="19"/>
  <c r="CE109" i="19" s="1"/>
  <c r="AD58" i="12"/>
  <c r="CP58" i="12" s="1"/>
  <c r="DS4" i="23" l="1"/>
  <c r="DS6" i="23" s="1"/>
  <c r="CM6" i="23"/>
  <c r="CL37" i="23"/>
  <c r="CL60" i="23" s="1"/>
  <c r="CL83" i="23" s="1"/>
  <c r="CL106" i="23" s="1"/>
  <c r="CL129" i="23" s="1"/>
  <c r="CL152" i="23" s="1"/>
  <c r="CL175" i="23" s="1"/>
  <c r="CL39" i="23"/>
  <c r="CL62" i="23" s="1"/>
  <c r="CL85" i="23" s="1"/>
  <c r="CL108" i="23" s="1"/>
  <c r="CL131" i="23" s="1"/>
  <c r="CL154" i="23" s="1"/>
  <c r="CL177" i="23" s="1"/>
  <c r="BK116" i="24"/>
  <c r="BK46" i="24"/>
  <c r="BK89" i="24"/>
  <c r="BK72" i="24"/>
  <c r="Z20" i="19"/>
  <c r="CL20" i="19" s="1"/>
  <c r="Z18" i="19"/>
  <c r="CL18" i="19" s="1"/>
  <c r="W34" i="19"/>
  <c r="CI34" i="19" s="1"/>
  <c r="AE218" i="14"/>
  <c r="CQ55" i="14"/>
  <c r="CQ218" i="14" s="1"/>
  <c r="AE218" i="12"/>
  <c r="CQ55" i="12"/>
  <c r="CQ218" i="12" s="1"/>
  <c r="AF116" i="24"/>
  <c r="AF89" i="24"/>
  <c r="AF46" i="24"/>
  <c r="AF72" i="24"/>
  <c r="S80" i="19"/>
  <c r="CE80" i="19" s="1"/>
  <c r="S117" i="19"/>
  <c r="CE117" i="19" s="1"/>
  <c r="BK114" i="24"/>
  <c r="BK87" i="24"/>
  <c r="BK70" i="24"/>
  <c r="BK44" i="24"/>
  <c r="CL69" i="19"/>
  <c r="K44" i="21"/>
  <c r="K54" i="21"/>
  <c r="BW125" i="19"/>
  <c r="K49" i="21"/>
  <c r="BK88" i="24"/>
  <c r="BK115" i="24"/>
  <c r="BK45" i="24"/>
  <c r="BK71" i="24"/>
  <c r="DJ114" i="19"/>
  <c r="FV114" i="19" s="1"/>
  <c r="DJ91" i="19"/>
  <c r="FV91" i="19" s="1"/>
  <c r="I131" i="19"/>
  <c r="BU131" i="19" s="1"/>
  <c r="I129" i="19"/>
  <c r="BU129" i="19" s="1"/>
  <c r="I130" i="19"/>
  <c r="BU130" i="19" s="1"/>
  <c r="BU128" i="19"/>
  <c r="BY125" i="19"/>
  <c r="M44" i="21"/>
  <c r="M49" i="21"/>
  <c r="M54" i="21"/>
  <c r="DU55" i="18"/>
  <c r="GG55" i="18" s="1"/>
  <c r="DU35" i="18"/>
  <c r="GG35" i="18" s="1"/>
  <c r="DA130" i="19"/>
  <c r="FM130" i="19" s="1"/>
  <c r="DA129" i="19"/>
  <c r="FM129" i="19" s="1"/>
  <c r="DA131" i="19"/>
  <c r="FM131" i="19" s="1"/>
  <c r="FM128" i="19"/>
  <c r="AF114" i="24"/>
  <c r="AF87" i="24"/>
  <c r="AF70" i="24"/>
  <c r="AF44" i="24"/>
  <c r="AF88" i="24"/>
  <c r="AF115" i="24"/>
  <c r="AF45" i="24"/>
  <c r="AF71" i="24"/>
  <c r="K128" i="19"/>
  <c r="BW121" i="19"/>
  <c r="M128" i="19"/>
  <c r="BY121" i="19"/>
  <c r="DK80" i="19"/>
  <c r="FW80" i="19" s="1"/>
  <c r="DK117" i="19"/>
  <c r="FW117" i="19" s="1"/>
  <c r="DN82" i="19"/>
  <c r="FZ82" i="19" s="1"/>
  <c r="DN23" i="19"/>
  <c r="FZ23" i="19" s="1"/>
  <c r="AB96" i="19"/>
  <c r="CN96" i="19" s="1"/>
  <c r="W75" i="19"/>
  <c r="CI75" i="19" s="1"/>
  <c r="DN26" i="19"/>
  <c r="FZ26" i="19" s="1"/>
  <c r="DS96" i="19"/>
  <c r="GE96" i="19" s="1"/>
  <c r="V84" i="19"/>
  <c r="CH84" i="19" s="1"/>
  <c r="AA69" i="19"/>
  <c r="AE112" i="14"/>
  <c r="CQ112" i="14" s="1"/>
  <c r="DR108" i="19"/>
  <c r="GD108" i="19" s="1"/>
  <c r="W70" i="19"/>
  <c r="CI70" i="19" s="1"/>
  <c r="DR83" i="19"/>
  <c r="GD83" i="19" s="1"/>
  <c r="AG53" i="14"/>
  <c r="CS53" i="14" s="1"/>
  <c r="R115" i="19"/>
  <c r="CD115" i="19" s="1"/>
  <c r="AE112" i="12"/>
  <c r="CQ112" i="12" s="1"/>
  <c r="AE56" i="14"/>
  <c r="CQ56" i="14" s="1"/>
  <c r="AC59" i="14"/>
  <c r="CO59" i="14" s="1"/>
  <c r="AF55" i="12"/>
  <c r="DK109" i="19"/>
  <c r="FW109" i="19" s="1"/>
  <c r="AE56" i="12"/>
  <c r="CQ56" i="12" s="1"/>
  <c r="DR107" i="19"/>
  <c r="GD107" i="19" s="1"/>
  <c r="DN59" i="19"/>
  <c r="FZ59" i="19" s="1"/>
  <c r="W59" i="19"/>
  <c r="CI59" i="19" s="1"/>
  <c r="DN25" i="19"/>
  <c r="FZ25" i="19" s="1"/>
  <c r="O122" i="19"/>
  <c r="CA122" i="19" s="1"/>
  <c r="O43" i="21" s="1"/>
  <c r="AE60" i="12"/>
  <c r="CQ60" i="12" s="1"/>
  <c r="AA42" i="19"/>
  <c r="CM42" i="19" s="1"/>
  <c r="DN87" i="19"/>
  <c r="FZ87" i="19" s="1"/>
  <c r="DR105" i="19"/>
  <c r="GD105" i="19" s="1"/>
  <c r="DK91" i="19"/>
  <c r="FW91" i="19" s="1"/>
  <c r="AF55" i="14"/>
  <c r="DT96" i="19"/>
  <c r="GF96" i="19" s="1"/>
  <c r="DV35" i="18"/>
  <c r="GH35" i="18" s="1"/>
  <c r="DR99" i="19"/>
  <c r="GD99" i="19" s="1"/>
  <c r="DR98" i="19"/>
  <c r="GD98" i="19" s="1"/>
  <c r="AE35" i="18"/>
  <c r="CQ35" i="18" s="1"/>
  <c r="AH69" i="18"/>
  <c r="CT69" i="18" s="1"/>
  <c r="AH63" i="18"/>
  <c r="CT63" i="18" s="1"/>
  <c r="P122" i="19"/>
  <c r="CB122" i="19" s="1"/>
  <c r="P43" i="21" s="1"/>
  <c r="S114" i="19"/>
  <c r="CE114" i="19" s="1"/>
  <c r="DR69" i="19"/>
  <c r="GD69" i="19" s="1"/>
  <c r="DM84" i="19"/>
  <c r="FY84" i="19" s="1"/>
  <c r="DE122" i="19"/>
  <c r="FQ122" i="19" s="1"/>
  <c r="AS43" i="21" s="1"/>
  <c r="DN84" i="19"/>
  <c r="FZ84" i="19" s="1"/>
  <c r="AD55" i="18"/>
  <c r="CP55" i="18" s="1"/>
  <c r="DN58" i="19"/>
  <c r="FZ58" i="19" s="1"/>
  <c r="AA95" i="19"/>
  <c r="CM95" i="19" s="1"/>
  <c r="W58" i="19"/>
  <c r="CI58" i="19" s="1"/>
  <c r="W104" i="19"/>
  <c r="CI104" i="19" s="1"/>
  <c r="DN75" i="19"/>
  <c r="FZ75" i="19" s="1"/>
  <c r="DH125" i="19"/>
  <c r="FT125" i="19" s="1"/>
  <c r="DN70" i="19"/>
  <c r="FZ70" i="19" s="1"/>
  <c r="AA43" i="19"/>
  <c r="CM43" i="19" s="1"/>
  <c r="DJ115" i="19"/>
  <c r="FV115" i="19" s="1"/>
  <c r="AA44" i="19"/>
  <c r="CM44" i="19" s="1"/>
  <c r="DO68" i="19"/>
  <c r="GA68" i="19" s="1"/>
  <c r="AA105" i="19"/>
  <c r="CM105" i="19" s="1"/>
  <c r="DN104" i="19"/>
  <c r="FZ104" i="19" s="1"/>
  <c r="X34" i="19"/>
  <c r="CJ34" i="19" s="1"/>
  <c r="DN60" i="19"/>
  <c r="FZ60" i="19" s="1"/>
  <c r="DR95" i="19"/>
  <c r="GD95" i="19" s="1"/>
  <c r="DR44" i="19"/>
  <c r="GD44" i="19" s="1"/>
  <c r="AF33" i="18"/>
  <c r="CR33" i="18" s="1"/>
  <c r="AG53" i="12"/>
  <c r="CS53" i="12" s="1"/>
  <c r="DR43" i="19"/>
  <c r="GD43" i="19" s="1"/>
  <c r="AB41" i="19"/>
  <c r="CN41" i="19" s="1"/>
  <c r="DR42" i="19"/>
  <c r="GD42" i="19" s="1"/>
  <c r="DP33" i="19"/>
  <c r="GB33" i="19" s="1"/>
  <c r="DR18" i="19"/>
  <c r="GD18" i="19" s="1"/>
  <c r="DS41" i="19"/>
  <c r="GE41" i="19" s="1"/>
  <c r="AB83" i="19"/>
  <c r="CN83" i="19" s="1"/>
  <c r="AD59" i="14"/>
  <c r="CP59" i="14" s="1"/>
  <c r="U106" i="19"/>
  <c r="CG106" i="19" s="1"/>
  <c r="DM73" i="19"/>
  <c r="FY73" i="19" s="1"/>
  <c r="DM87" i="19"/>
  <c r="FY87" i="19" s="1"/>
  <c r="P119" i="19"/>
  <c r="CB119" i="19" s="1"/>
  <c r="DU38" i="19"/>
  <c r="GG38" i="19" s="1"/>
  <c r="AD38" i="19"/>
  <c r="CP38" i="19" s="1"/>
  <c r="AC40" i="19"/>
  <c r="CO40" i="19" s="1"/>
  <c r="AC39" i="19"/>
  <c r="CO39" i="19" s="1"/>
  <c r="AH52" i="14"/>
  <c r="CT52" i="14" s="1"/>
  <c r="AH51" i="14"/>
  <c r="CT51" i="14" s="1"/>
  <c r="AH54" i="14"/>
  <c r="CT54" i="14" s="1"/>
  <c r="DK78" i="19"/>
  <c r="FW78" i="19" s="1"/>
  <c r="AH51" i="12"/>
  <c r="CT51" i="12" s="1"/>
  <c r="AH54" i="12"/>
  <c r="CT54" i="12" s="1"/>
  <c r="DF23" i="12" s="1"/>
  <c r="AH52" i="12"/>
  <c r="CT52" i="12" s="1"/>
  <c r="AA77" i="19"/>
  <c r="CM77" i="19" s="1"/>
  <c r="L125" i="19"/>
  <c r="L126" i="19"/>
  <c r="BX126" i="19" s="1"/>
  <c r="Y33" i="19"/>
  <c r="CK33" i="19" s="1"/>
  <c r="O119" i="19"/>
  <c r="CA119" i="19" s="1"/>
  <c r="DP56" i="19"/>
  <c r="GB56" i="19" s="1"/>
  <c r="DP55" i="19"/>
  <c r="GB55" i="19" s="1"/>
  <c r="DP30" i="19"/>
  <c r="GB30" i="19" s="1"/>
  <c r="AG31" i="18"/>
  <c r="CS31" i="18" s="1"/>
  <c r="AG16" i="24" s="1"/>
  <c r="DY30" i="18"/>
  <c r="GK30" i="18" s="1"/>
  <c r="AG34" i="18"/>
  <c r="CS34" i="18" s="1"/>
  <c r="AG18" i="24" s="1"/>
  <c r="AH30" i="18"/>
  <c r="CT30" i="18" s="1"/>
  <c r="EC10" i="24" s="1"/>
  <c r="AG32" i="18"/>
  <c r="CS32" i="18" s="1"/>
  <c r="AG17" i="24" s="1"/>
  <c r="U76" i="19"/>
  <c r="CG76" i="19" s="1"/>
  <c r="DM85" i="19"/>
  <c r="FY85" i="19" s="1"/>
  <c r="DM71" i="19"/>
  <c r="FY71" i="19" s="1"/>
  <c r="DD125" i="19"/>
  <c r="FP125" i="19" s="1"/>
  <c r="DD126" i="19"/>
  <c r="FP126" i="19" s="1"/>
  <c r="DQ20" i="19"/>
  <c r="GC20" i="19" s="1"/>
  <c r="DQ19" i="19"/>
  <c r="GC19" i="19" s="1"/>
  <c r="V87" i="19"/>
  <c r="CH87" i="19" s="1"/>
  <c r="V73" i="19"/>
  <c r="CH73" i="19" s="1"/>
  <c r="X68" i="19"/>
  <c r="CJ68" i="19" s="1"/>
  <c r="U90" i="19"/>
  <c r="CG90" i="19" s="1"/>
  <c r="DK118" i="19"/>
  <c r="FW118" i="19" s="1"/>
  <c r="T103" i="19"/>
  <c r="CF103" i="19" s="1"/>
  <c r="T101" i="19"/>
  <c r="CF101" i="19" s="1"/>
  <c r="DL103" i="19"/>
  <c r="FX103" i="19" s="1"/>
  <c r="T102" i="19"/>
  <c r="CF102" i="19" s="1"/>
  <c r="DL102" i="19"/>
  <c r="FX102" i="19" s="1"/>
  <c r="DL101" i="19"/>
  <c r="FX101" i="19" s="1"/>
  <c r="DH124" i="19"/>
  <c r="FT124" i="19" s="1"/>
  <c r="AV53" i="21" s="1"/>
  <c r="DH123" i="19"/>
  <c r="FT123" i="19" s="1"/>
  <c r="AV48" i="21" s="1"/>
  <c r="AV49" i="21" s="1"/>
  <c r="DH121" i="19"/>
  <c r="Y55" i="19"/>
  <c r="CK55" i="19" s="1"/>
  <c r="Y56" i="19"/>
  <c r="CK56" i="19" s="1"/>
  <c r="DQ28" i="19"/>
  <c r="GC28" i="19" s="1"/>
  <c r="DQ36" i="19"/>
  <c r="GC36" i="19" s="1"/>
  <c r="DQ32" i="19"/>
  <c r="GC32" i="19" s="1"/>
  <c r="DQ35" i="19"/>
  <c r="GC35" i="19" s="1"/>
  <c r="DQ29" i="19"/>
  <c r="GC29" i="19" s="1"/>
  <c r="DQ31" i="19"/>
  <c r="GC31" i="19" s="1"/>
  <c r="DQ37" i="19"/>
  <c r="GC37" i="19" s="1"/>
  <c r="DQ54" i="19"/>
  <c r="GC54" i="19" s="1"/>
  <c r="V85" i="19"/>
  <c r="CH85" i="19" s="1"/>
  <c r="V71" i="19"/>
  <c r="CH71" i="19" s="1"/>
  <c r="DK100" i="19"/>
  <c r="FW100" i="19" s="1"/>
  <c r="DK113" i="19"/>
  <c r="FW113" i="19" s="1"/>
  <c r="AA89" i="19"/>
  <c r="CM89" i="19" s="1"/>
  <c r="DX34" i="18"/>
  <c r="GJ34" i="18" s="1"/>
  <c r="BL18" i="24" s="1"/>
  <c r="DX32" i="18"/>
  <c r="GJ32" i="18" s="1"/>
  <c r="BL17" i="24" s="1"/>
  <c r="DX31" i="18"/>
  <c r="GJ31" i="18" s="1"/>
  <c r="BL16" i="24" s="1"/>
  <c r="AA83" i="19"/>
  <c r="CM83" i="19" s="1"/>
  <c r="DK116" i="19"/>
  <c r="FW116" i="19" s="1"/>
  <c r="T111" i="19"/>
  <c r="CF111" i="19" s="1"/>
  <c r="T112" i="19"/>
  <c r="CF112" i="19" s="1"/>
  <c r="T110" i="19"/>
  <c r="CF110" i="19" s="1"/>
  <c r="DL111" i="19"/>
  <c r="FX111" i="19" s="1"/>
  <c r="DL110" i="19"/>
  <c r="FX110" i="19" s="1"/>
  <c r="DL112" i="19"/>
  <c r="FX112" i="19" s="1"/>
  <c r="L123" i="19"/>
  <c r="BX123" i="19" s="1"/>
  <c r="L48" i="21" s="1"/>
  <c r="L124" i="19"/>
  <c r="BX124" i="19" s="1"/>
  <c r="L53" i="21" s="1"/>
  <c r="L121" i="19"/>
  <c r="Y30" i="19"/>
  <c r="CK30" i="19" s="1"/>
  <c r="V86" i="19"/>
  <c r="CH86" i="19" s="1"/>
  <c r="V72" i="19"/>
  <c r="CH72" i="19" s="1"/>
  <c r="AA99" i="19"/>
  <c r="CM99" i="19" s="1"/>
  <c r="AF56" i="14"/>
  <c r="CR56" i="14" s="1"/>
  <c r="AF61" i="14"/>
  <c r="CR61" i="14" s="1"/>
  <c r="AF60" i="14"/>
  <c r="CR60" i="14" s="1"/>
  <c r="AF112" i="14"/>
  <c r="CR112" i="14" s="1"/>
  <c r="DL90" i="19"/>
  <c r="FX90" i="19" s="1"/>
  <c r="T91" i="19"/>
  <c r="CF91" i="19" s="1"/>
  <c r="DD124" i="19"/>
  <c r="FP124" i="19" s="1"/>
  <c r="AR53" i="21" s="1"/>
  <c r="DD123" i="19"/>
  <c r="FP123" i="19" s="1"/>
  <c r="AR48" i="21" s="1"/>
  <c r="DD121" i="19"/>
  <c r="DT39" i="19"/>
  <c r="GF39" i="19" s="1"/>
  <c r="DT40" i="19"/>
  <c r="GF40" i="19" s="1"/>
  <c r="Q120" i="19"/>
  <c r="CC120" i="19" s="1"/>
  <c r="DR27" i="19"/>
  <c r="GD27" i="19" s="1"/>
  <c r="AA27" i="19"/>
  <c r="CM27" i="19" s="1"/>
  <c r="Z28" i="19"/>
  <c r="CL28" i="19" s="1"/>
  <c r="Z37" i="19"/>
  <c r="CL37" i="19" s="1"/>
  <c r="Z29" i="19"/>
  <c r="CL29" i="19" s="1"/>
  <c r="Z31" i="19"/>
  <c r="CL31" i="19" s="1"/>
  <c r="Z36" i="19"/>
  <c r="CL36" i="19" s="1"/>
  <c r="Z35" i="19"/>
  <c r="CL35" i="19" s="1"/>
  <c r="Z32" i="19"/>
  <c r="CL32" i="19" s="1"/>
  <c r="Z54" i="19"/>
  <c r="CL54" i="19" s="1"/>
  <c r="DO67" i="19"/>
  <c r="GA67" i="19" s="1"/>
  <c r="DO23" i="19"/>
  <c r="GA23" i="19" s="1"/>
  <c r="AA18" i="19"/>
  <c r="CM18" i="19" s="1"/>
  <c r="DL76" i="19"/>
  <c r="FX76" i="19" s="1"/>
  <c r="T78" i="19"/>
  <c r="CF78" i="19" s="1"/>
  <c r="Y21" i="19"/>
  <c r="CK21" i="19" s="1"/>
  <c r="S116" i="19"/>
  <c r="CE116" i="19" s="1"/>
  <c r="DE119" i="19"/>
  <c r="FQ119" i="19" s="1"/>
  <c r="DW33" i="18"/>
  <c r="GI33" i="18" s="1"/>
  <c r="DP23" i="19"/>
  <c r="GB23" i="19" s="1"/>
  <c r="X67" i="19"/>
  <c r="CJ67" i="19" s="1"/>
  <c r="X23" i="19"/>
  <c r="CJ23" i="19" s="1"/>
  <c r="DL93" i="19"/>
  <c r="FX93" i="19" s="1"/>
  <c r="T93" i="19"/>
  <c r="CF93" i="19" s="1"/>
  <c r="DL94" i="19"/>
  <c r="FX94" i="19" s="1"/>
  <c r="T94" i="19"/>
  <c r="CF94" i="19" s="1"/>
  <c r="DV55" i="18"/>
  <c r="GH55" i="18" s="1"/>
  <c r="DT16" i="19"/>
  <c r="GF16" i="19" s="1"/>
  <c r="AC16" i="19"/>
  <c r="CO16" i="19" s="1"/>
  <c r="AB17" i="19"/>
  <c r="CN17" i="19" s="1"/>
  <c r="T81" i="19"/>
  <c r="CF81" i="19" s="1"/>
  <c r="T79" i="19"/>
  <c r="CF79" i="19" s="1"/>
  <c r="DL79" i="19"/>
  <c r="FX79" i="19" s="1"/>
  <c r="DL81" i="19"/>
  <c r="FX81" i="19" s="1"/>
  <c r="S118" i="19"/>
  <c r="CE118" i="19" s="1"/>
  <c r="DL97" i="19"/>
  <c r="FX97" i="19" s="1"/>
  <c r="T100" i="19"/>
  <c r="CF100" i="19" s="1"/>
  <c r="T113" i="19"/>
  <c r="CF113" i="19" s="1"/>
  <c r="AA107" i="19"/>
  <c r="CM107" i="19" s="1"/>
  <c r="DR77" i="19"/>
  <c r="GD77" i="19" s="1"/>
  <c r="DC119" i="19"/>
  <c r="FO119" i="19" s="1"/>
  <c r="AA108" i="19"/>
  <c r="CM108" i="19" s="1"/>
  <c r="U97" i="19"/>
  <c r="CG97" i="19" s="1"/>
  <c r="DM86" i="19"/>
  <c r="FY86" i="19" s="1"/>
  <c r="DM72" i="19"/>
  <c r="FY72" i="19" s="1"/>
  <c r="DS17" i="19"/>
  <c r="GE17" i="19" s="1"/>
  <c r="AD59" i="12"/>
  <c r="CP59" i="12" s="1"/>
  <c r="W26" i="19"/>
  <c r="CI26" i="19" s="1"/>
  <c r="W25" i="19"/>
  <c r="CI25" i="19" s="1"/>
  <c r="W24" i="19"/>
  <c r="CI24" i="19" s="1"/>
  <c r="W82" i="19"/>
  <c r="CI82" i="19" s="1"/>
  <c r="DL106" i="19"/>
  <c r="FX106" i="19" s="1"/>
  <c r="T109" i="19"/>
  <c r="CF109" i="19" s="1"/>
  <c r="DR89" i="19"/>
  <c r="GD89" i="19" s="1"/>
  <c r="AA98" i="19"/>
  <c r="CM98" i="19" s="1"/>
  <c r="CN4" i="23"/>
  <c r="AR49" i="21" l="1"/>
  <c r="AG89" i="24"/>
  <c r="AG72" i="24"/>
  <c r="AG46" i="24"/>
  <c r="AG116" i="24"/>
  <c r="DT4" i="23"/>
  <c r="DT6" i="23" s="1"/>
  <c r="CN6" i="23"/>
  <c r="DH128" i="19"/>
  <c r="FT121" i="19"/>
  <c r="X60" i="19"/>
  <c r="CJ60" i="19" s="1"/>
  <c r="X57" i="19"/>
  <c r="CJ57" i="19" s="1"/>
  <c r="AF218" i="14"/>
  <c r="CR55" i="14"/>
  <c r="CR218" i="14" s="1"/>
  <c r="AF218" i="12"/>
  <c r="CR55" i="12"/>
  <c r="CR218" i="12" s="1"/>
  <c r="CM69" i="19"/>
  <c r="M129" i="19"/>
  <c r="BY129" i="19" s="1"/>
  <c r="M130" i="19"/>
  <c r="BY130" i="19" s="1"/>
  <c r="M131" i="19"/>
  <c r="BY131" i="19" s="1"/>
  <c r="BY128" i="19"/>
  <c r="BL44" i="24"/>
  <c r="BL114" i="24"/>
  <c r="BL87" i="24"/>
  <c r="BL70" i="24"/>
  <c r="AG70" i="24"/>
  <c r="AG44" i="24"/>
  <c r="AG114" i="24"/>
  <c r="AG87" i="24"/>
  <c r="Z21" i="19"/>
  <c r="CL21" i="19" s="1"/>
  <c r="Z19" i="19"/>
  <c r="CL19" i="19" s="1"/>
  <c r="DL80" i="19"/>
  <c r="FX80" i="19" s="1"/>
  <c r="DL117" i="19"/>
  <c r="FX117" i="19" s="1"/>
  <c r="BL115" i="24"/>
  <c r="BL88" i="24"/>
  <c r="BL45" i="24"/>
  <c r="BL71" i="24"/>
  <c r="AV54" i="21"/>
  <c r="BX125" i="19"/>
  <c r="L44" i="21"/>
  <c r="L49" i="21"/>
  <c r="L54" i="21"/>
  <c r="K129" i="19"/>
  <c r="BW129" i="19" s="1"/>
  <c r="K130" i="19"/>
  <c r="BW130" i="19" s="1"/>
  <c r="K131" i="19"/>
  <c r="BW131" i="19" s="1"/>
  <c r="BW128" i="19"/>
  <c r="AR44" i="21"/>
  <c r="L128" i="19"/>
  <c r="BX121" i="19"/>
  <c r="BL72" i="24"/>
  <c r="BL116" i="24"/>
  <c r="BL46" i="24"/>
  <c r="BL89" i="24"/>
  <c r="AE57" i="12"/>
  <c r="CQ57" i="12" s="1"/>
  <c r="AE61" i="12"/>
  <c r="CQ61" i="12" s="1"/>
  <c r="AE58" i="14"/>
  <c r="CQ58" i="14" s="1"/>
  <c r="AE60" i="14"/>
  <c r="CQ60" i="14" s="1"/>
  <c r="T80" i="19"/>
  <c r="CF80" i="19" s="1"/>
  <c r="T117" i="19"/>
  <c r="CF117" i="19" s="1"/>
  <c r="DD128" i="19"/>
  <c r="FP121" i="19"/>
  <c r="DO57" i="19"/>
  <c r="GA57" i="19" s="1"/>
  <c r="AV44" i="21"/>
  <c r="CM39" i="23"/>
  <c r="CM62" i="23" s="1"/>
  <c r="CM85" i="23" s="1"/>
  <c r="CM108" i="23" s="1"/>
  <c r="CM131" i="23" s="1"/>
  <c r="CM154" i="23" s="1"/>
  <c r="CM177" i="23" s="1"/>
  <c r="CM37" i="23"/>
  <c r="CM60" i="23" s="1"/>
  <c r="CM83" i="23" s="1"/>
  <c r="CM106" i="23" s="1"/>
  <c r="CM129" i="23" s="1"/>
  <c r="CM152" i="23" s="1"/>
  <c r="CM175" i="23" s="1"/>
  <c r="AG45" i="24"/>
  <c r="AG71" i="24"/>
  <c r="AG115" i="24"/>
  <c r="AG88" i="24"/>
  <c r="AE57" i="14"/>
  <c r="CQ57" i="14" s="1"/>
  <c r="AE61" i="14"/>
  <c r="CQ61" i="14" s="1"/>
  <c r="DN85" i="19"/>
  <c r="FZ85" i="19" s="1"/>
  <c r="DN24" i="19"/>
  <c r="FZ24" i="19" s="1"/>
  <c r="AR54" i="21"/>
  <c r="EL10" i="24"/>
  <c r="EC19" i="24"/>
  <c r="DO34" i="19"/>
  <c r="GA34" i="19" s="1"/>
  <c r="DO75" i="19"/>
  <c r="GA75" i="19" s="1"/>
  <c r="AB42" i="19"/>
  <c r="CN42" i="19" s="1"/>
  <c r="DL109" i="19"/>
  <c r="FX109" i="19" s="1"/>
  <c r="W84" i="19"/>
  <c r="CI84" i="19" s="1"/>
  <c r="DW35" i="18"/>
  <c r="GI35" i="18" s="1"/>
  <c r="DR20" i="19"/>
  <c r="GD20" i="19" s="1"/>
  <c r="AE55" i="18"/>
  <c r="CQ55" i="18" s="1"/>
  <c r="DS83" i="19"/>
  <c r="GE83" i="19" s="1"/>
  <c r="DS44" i="19"/>
  <c r="GE44" i="19" s="1"/>
  <c r="DN73" i="19"/>
  <c r="FZ73" i="19" s="1"/>
  <c r="DS105" i="19"/>
  <c r="GE105" i="19" s="1"/>
  <c r="AE58" i="12"/>
  <c r="CQ58" i="12" s="1"/>
  <c r="DS108" i="19"/>
  <c r="GE108" i="19" s="1"/>
  <c r="DN72" i="19"/>
  <c r="FZ72" i="19" s="1"/>
  <c r="DS69" i="19"/>
  <c r="GE69" i="19" s="1"/>
  <c r="DN71" i="19"/>
  <c r="FZ71" i="19" s="1"/>
  <c r="Q122" i="19"/>
  <c r="CC122" i="19" s="1"/>
  <c r="Q43" i="21" s="1"/>
  <c r="S115" i="19"/>
  <c r="CE115" i="19" s="1"/>
  <c r="DO58" i="19"/>
  <c r="GA58" i="19" s="1"/>
  <c r="X58" i="19"/>
  <c r="CJ58" i="19" s="1"/>
  <c r="AG55" i="14"/>
  <c r="DS107" i="19"/>
  <c r="GE107" i="19" s="1"/>
  <c r="AB69" i="19"/>
  <c r="DO104" i="19"/>
  <c r="GA104" i="19" s="1"/>
  <c r="T114" i="19"/>
  <c r="CF114" i="19" s="1"/>
  <c r="DT83" i="19"/>
  <c r="GF83" i="19" s="1"/>
  <c r="DO59" i="19"/>
  <c r="GA59" i="19" s="1"/>
  <c r="DZ63" i="18"/>
  <c r="GL63" i="18" s="1"/>
  <c r="AH56" i="18"/>
  <c r="CT56" i="18" s="1"/>
  <c r="AF56" i="12"/>
  <c r="CR56" i="12" s="1"/>
  <c r="AF61" i="12"/>
  <c r="CR61" i="12" s="1"/>
  <c r="AF112" i="12"/>
  <c r="CR112" i="12" s="1"/>
  <c r="AF60" i="12"/>
  <c r="CR60" i="12" s="1"/>
  <c r="DS98" i="19"/>
  <c r="GE98" i="19" s="1"/>
  <c r="DO70" i="19"/>
  <c r="GA70" i="19" s="1"/>
  <c r="DL91" i="19"/>
  <c r="FX91" i="19" s="1"/>
  <c r="DS99" i="19"/>
  <c r="GE99" i="19" s="1"/>
  <c r="DK114" i="19"/>
  <c r="FW114" i="19" s="1"/>
  <c r="DO60" i="19"/>
  <c r="GA60" i="19" s="1"/>
  <c r="DZ69" i="18"/>
  <c r="GL69" i="18" s="1"/>
  <c r="DN86" i="19"/>
  <c r="FZ86" i="19" s="1"/>
  <c r="DH126" i="19"/>
  <c r="FT126" i="19" s="1"/>
  <c r="DR19" i="19"/>
  <c r="GD19" i="19" s="1"/>
  <c r="DP67" i="19"/>
  <c r="GB67" i="19" s="1"/>
  <c r="X104" i="19"/>
  <c r="CJ104" i="19" s="1"/>
  <c r="X59" i="19"/>
  <c r="CJ59" i="19" s="1"/>
  <c r="AG33" i="18"/>
  <c r="CS33" i="18" s="1"/>
  <c r="Y34" i="19"/>
  <c r="CK34" i="19" s="1"/>
  <c r="DS42" i="19"/>
  <c r="GE42" i="19" s="1"/>
  <c r="DS95" i="19"/>
  <c r="GE95" i="19" s="1"/>
  <c r="X75" i="19"/>
  <c r="CJ75" i="19" s="1"/>
  <c r="X70" i="19"/>
  <c r="CJ70" i="19" s="1"/>
  <c r="AB95" i="19"/>
  <c r="CN95" i="19" s="1"/>
  <c r="DL116" i="19"/>
  <c r="FX116" i="19" s="1"/>
  <c r="AB43" i="19"/>
  <c r="CN43" i="19" s="1"/>
  <c r="AB44" i="19"/>
  <c r="CN44" i="19" s="1"/>
  <c r="DS43" i="19"/>
  <c r="GE43" i="19" s="1"/>
  <c r="AC41" i="19"/>
  <c r="CO41" i="19" s="1"/>
  <c r="DX33" i="18"/>
  <c r="GJ33" i="18" s="1"/>
  <c r="DP68" i="19"/>
  <c r="GB68" i="19" s="1"/>
  <c r="Y57" i="19"/>
  <c r="CK57" i="19" s="1"/>
  <c r="DS18" i="19"/>
  <c r="GE18" i="19" s="1"/>
  <c r="T115" i="19"/>
  <c r="CF115" i="19" s="1"/>
  <c r="T116" i="19"/>
  <c r="CF116" i="19" s="1"/>
  <c r="DP34" i="19"/>
  <c r="GB34" i="19" s="1"/>
  <c r="AB18" i="19"/>
  <c r="CN18" i="19" s="1"/>
  <c r="T118" i="19"/>
  <c r="CF118" i="19" s="1"/>
  <c r="DP57" i="19"/>
  <c r="GB57" i="19" s="1"/>
  <c r="DL118" i="19"/>
  <c r="FX118" i="19" s="1"/>
  <c r="DQ33" i="19"/>
  <c r="GC33" i="19" s="1"/>
  <c r="N119" i="19"/>
  <c r="BZ119" i="19" s="1"/>
  <c r="AC83" i="19"/>
  <c r="CO83" i="19" s="1"/>
  <c r="AE59" i="14"/>
  <c r="CQ59" i="14" s="1"/>
  <c r="DC125" i="19"/>
  <c r="FO125" i="19" s="1"/>
  <c r="DC126" i="19"/>
  <c r="FO126" i="19" s="1"/>
  <c r="V97" i="19"/>
  <c r="CH97" i="19" s="1"/>
  <c r="DT17" i="19"/>
  <c r="GF17" i="19" s="1"/>
  <c r="AB99" i="19"/>
  <c r="CN99" i="19" s="1"/>
  <c r="W90" i="19"/>
  <c r="CI90" i="19" s="1"/>
  <c r="DS27" i="19"/>
  <c r="GE27" i="19" s="1"/>
  <c r="AB27" i="19"/>
  <c r="CN27" i="19" s="1"/>
  <c r="AA28" i="19"/>
  <c r="CM28" i="19" s="1"/>
  <c r="AA37" i="19"/>
  <c r="CM37" i="19" s="1"/>
  <c r="AA29" i="19"/>
  <c r="CM29" i="19" s="1"/>
  <c r="AA31" i="19"/>
  <c r="CM31" i="19" s="1"/>
  <c r="AA36" i="19"/>
  <c r="CM36" i="19" s="1"/>
  <c r="AA35" i="19"/>
  <c r="CM35" i="19" s="1"/>
  <c r="AA32" i="19"/>
  <c r="CM32" i="19" s="1"/>
  <c r="AA54" i="19"/>
  <c r="CM54" i="19" s="1"/>
  <c r="N120" i="19"/>
  <c r="BZ120" i="19" s="1"/>
  <c r="DY34" i="18"/>
  <c r="GK34" i="18" s="1"/>
  <c r="BM18" i="24" s="1"/>
  <c r="DY32" i="18"/>
  <c r="GK32" i="18" s="1"/>
  <c r="BM17" i="24" s="1"/>
  <c r="DY31" i="18"/>
  <c r="GK31" i="18" s="1"/>
  <c r="BM16" i="24" s="1"/>
  <c r="O121" i="19"/>
  <c r="O123" i="19"/>
  <c r="CA123" i="19" s="1"/>
  <c r="O48" i="21" s="1"/>
  <c r="O124" i="19"/>
  <c r="CA124" i="19" s="1"/>
  <c r="O53" i="21" s="1"/>
  <c r="CO4" i="23"/>
  <c r="Y68" i="19"/>
  <c r="CK68" i="19" s="1"/>
  <c r="AH53" i="12"/>
  <c r="CT53" i="12" s="1"/>
  <c r="DF22" i="12" s="1"/>
  <c r="V106" i="19"/>
  <c r="CH106" i="19" s="1"/>
  <c r="DR28" i="19"/>
  <c r="GD28" i="19" s="1"/>
  <c r="DR36" i="19"/>
  <c r="GD36" i="19" s="1"/>
  <c r="DR32" i="19"/>
  <c r="GD32" i="19" s="1"/>
  <c r="DR35" i="19"/>
  <c r="GD35" i="19" s="1"/>
  <c r="DR29" i="19"/>
  <c r="GD29" i="19" s="1"/>
  <c r="DR31" i="19"/>
  <c r="GD31" i="19" s="1"/>
  <c r="DR37" i="19"/>
  <c r="GD37" i="19" s="1"/>
  <c r="DR54" i="19"/>
  <c r="GD54" i="19" s="1"/>
  <c r="DQ21" i="19"/>
  <c r="GC21" i="19" s="1"/>
  <c r="DM76" i="19"/>
  <c r="FY76" i="19" s="1"/>
  <c r="U78" i="19"/>
  <c r="CG78" i="19" s="1"/>
  <c r="AE59" i="12"/>
  <c r="CQ59" i="12" s="1"/>
  <c r="DV38" i="19"/>
  <c r="GH38" i="19" s="1"/>
  <c r="AE38" i="19"/>
  <c r="CQ38" i="19" s="1"/>
  <c r="AD40" i="19"/>
  <c r="CP40" i="19" s="1"/>
  <c r="AD39" i="19"/>
  <c r="CP39" i="19" s="1"/>
  <c r="P125" i="19"/>
  <c r="P126" i="19"/>
  <c r="CB126" i="19" s="1"/>
  <c r="DM97" i="19"/>
  <c r="FY97" i="19" s="1"/>
  <c r="U100" i="19"/>
  <c r="CG100" i="19" s="1"/>
  <c r="U113" i="19"/>
  <c r="CG113" i="19" s="1"/>
  <c r="V76" i="19"/>
  <c r="CH76" i="19" s="1"/>
  <c r="DR21" i="19"/>
  <c r="GD21" i="19" s="1"/>
  <c r="Z23" i="19"/>
  <c r="CL23" i="19" s="1"/>
  <c r="DE123" i="19"/>
  <c r="FQ123" i="19" s="1"/>
  <c r="AS48" i="21" s="1"/>
  <c r="DE121" i="19"/>
  <c r="DE124" i="19"/>
  <c r="FQ124" i="19" s="1"/>
  <c r="AS53" i="21" s="1"/>
  <c r="Y67" i="19"/>
  <c r="CK67" i="19" s="1"/>
  <c r="Y23" i="19"/>
  <c r="CK23" i="19" s="1"/>
  <c r="DS89" i="19"/>
  <c r="GE89" i="19" s="1"/>
  <c r="AB105" i="19"/>
  <c r="CN105" i="19" s="1"/>
  <c r="U81" i="19"/>
  <c r="CG81" i="19" s="1"/>
  <c r="U79" i="19"/>
  <c r="CG79" i="19" s="1"/>
  <c r="DM81" i="19"/>
  <c r="FY81" i="19" s="1"/>
  <c r="DM79" i="19"/>
  <c r="FY79" i="19" s="1"/>
  <c r="AB98" i="19"/>
  <c r="CN98" i="19" s="1"/>
  <c r="DU40" i="19"/>
  <c r="GG40" i="19" s="1"/>
  <c r="DU39" i="19"/>
  <c r="GG39" i="19" s="1"/>
  <c r="U103" i="19"/>
  <c r="CG103" i="19" s="1"/>
  <c r="U102" i="19"/>
  <c r="CG102" i="19" s="1"/>
  <c r="DM102" i="19"/>
  <c r="FY102" i="19" s="1"/>
  <c r="DM103" i="19"/>
  <c r="FY103" i="19" s="1"/>
  <c r="DM101" i="19"/>
  <c r="FY101" i="19" s="1"/>
  <c r="U101" i="19"/>
  <c r="CG101" i="19" s="1"/>
  <c r="DC124" i="19"/>
  <c r="FO124" i="19" s="1"/>
  <c r="AQ53" i="21" s="1"/>
  <c r="DC123" i="19"/>
  <c r="FO123" i="19" s="1"/>
  <c r="AQ48" i="21" s="1"/>
  <c r="DC121" i="19"/>
  <c r="V90" i="19"/>
  <c r="CH90" i="19" s="1"/>
  <c r="Y75" i="19"/>
  <c r="CK75" i="19" s="1"/>
  <c r="AB77" i="19"/>
  <c r="CN77" i="19" s="1"/>
  <c r="P123" i="19"/>
  <c r="CB123" i="19" s="1"/>
  <c r="P48" i="21" s="1"/>
  <c r="P124" i="19"/>
  <c r="CB124" i="19" s="1"/>
  <c r="P53" i="21" s="1"/>
  <c r="P121" i="19"/>
  <c r="W85" i="19"/>
  <c r="CI85" i="19" s="1"/>
  <c r="W71" i="19"/>
  <c r="CI71" i="19" s="1"/>
  <c r="X26" i="19"/>
  <c r="CJ26" i="19" s="1"/>
  <c r="X25" i="19"/>
  <c r="CJ25" i="19" s="1"/>
  <c r="X24" i="19"/>
  <c r="CJ24" i="19" s="1"/>
  <c r="X82" i="19"/>
  <c r="CJ82" i="19" s="1"/>
  <c r="DL78" i="19"/>
  <c r="FX78" i="19" s="1"/>
  <c r="Z33" i="19"/>
  <c r="CL33" i="19" s="1"/>
  <c r="AF58" i="14"/>
  <c r="CR58" i="14" s="1"/>
  <c r="DQ56" i="19"/>
  <c r="GC56" i="19" s="1"/>
  <c r="DQ55" i="19"/>
  <c r="GC55" i="19" s="1"/>
  <c r="DQ30" i="19"/>
  <c r="GC30" i="19" s="1"/>
  <c r="DM90" i="19"/>
  <c r="FY90" i="19" s="1"/>
  <c r="U91" i="19"/>
  <c r="CG91" i="19" s="1"/>
  <c r="AB107" i="19"/>
  <c r="CN107" i="19" s="1"/>
  <c r="AH53" i="14"/>
  <c r="CT53" i="14" s="1"/>
  <c r="W86" i="19"/>
  <c r="CI86" i="19" s="1"/>
  <c r="W72" i="19"/>
  <c r="CI72" i="19" s="1"/>
  <c r="W97" i="19"/>
  <c r="CI97" i="19" s="1"/>
  <c r="AF57" i="14"/>
  <c r="CR57" i="14" s="1"/>
  <c r="DM106" i="19"/>
  <c r="FY106" i="19" s="1"/>
  <c r="U109" i="19"/>
  <c r="CG109" i="19" s="1"/>
  <c r="W87" i="19"/>
  <c r="CI87" i="19" s="1"/>
  <c r="W73" i="19"/>
  <c r="CI73" i="19" s="1"/>
  <c r="DL100" i="19"/>
  <c r="FX100" i="19" s="1"/>
  <c r="DL113" i="19"/>
  <c r="FX113" i="19" s="1"/>
  <c r="AB20" i="19"/>
  <c r="CN20" i="19" s="1"/>
  <c r="AB19" i="19"/>
  <c r="CN19" i="19" s="1"/>
  <c r="AB108" i="19"/>
  <c r="CN108" i="19" s="1"/>
  <c r="DW55" i="18"/>
  <c r="GI55" i="18" s="1"/>
  <c r="W106" i="19"/>
  <c r="CI106" i="19" s="1"/>
  <c r="AA19" i="19"/>
  <c r="CM19" i="19" s="1"/>
  <c r="AA20" i="19"/>
  <c r="CM20" i="19" s="1"/>
  <c r="DO25" i="19"/>
  <c r="GA25" i="19" s="1"/>
  <c r="DO24" i="19"/>
  <c r="GA24" i="19" s="1"/>
  <c r="DO26" i="19"/>
  <c r="GA26" i="19" s="1"/>
  <c r="DO82" i="19"/>
  <c r="GA82" i="19" s="1"/>
  <c r="Y60" i="19"/>
  <c r="CK60" i="19" s="1"/>
  <c r="Y104" i="19"/>
  <c r="CK104" i="19" s="1"/>
  <c r="AH31" i="18"/>
  <c r="CT31" i="18" s="1"/>
  <c r="AH16" i="24" s="1"/>
  <c r="DZ30" i="18"/>
  <c r="GL30" i="18" s="1"/>
  <c r="AH34" i="18"/>
  <c r="CT34" i="18" s="1"/>
  <c r="AH18" i="24" s="1"/>
  <c r="AH32" i="18"/>
  <c r="CT32" i="18" s="1"/>
  <c r="AH17" i="24" s="1"/>
  <c r="O125" i="19"/>
  <c r="O126" i="19"/>
  <c r="CA126" i="19" s="1"/>
  <c r="AC17" i="19"/>
  <c r="CO17" i="19" s="1"/>
  <c r="DU16" i="19"/>
  <c r="GG16" i="19" s="1"/>
  <c r="AD16" i="19"/>
  <c r="CP16" i="19" s="1"/>
  <c r="AC96" i="19"/>
  <c r="CO96" i="19" s="1"/>
  <c r="AB89" i="19"/>
  <c r="CN89" i="19" s="1"/>
  <c r="DP26" i="19"/>
  <c r="GB26" i="19" s="1"/>
  <c r="DP25" i="19"/>
  <c r="GB25" i="19" s="1"/>
  <c r="DP24" i="19"/>
  <c r="GB24" i="19" s="1"/>
  <c r="DP82" i="19"/>
  <c r="GB82" i="19" s="1"/>
  <c r="DE125" i="19"/>
  <c r="FQ125" i="19" s="1"/>
  <c r="DE126" i="19"/>
  <c r="FQ126" i="19" s="1"/>
  <c r="W76" i="19"/>
  <c r="CI76" i="19" s="1"/>
  <c r="Z55" i="19"/>
  <c r="CL55" i="19" s="1"/>
  <c r="Z56" i="19"/>
  <c r="CL56" i="19" s="1"/>
  <c r="Z30" i="19"/>
  <c r="CL30" i="19" s="1"/>
  <c r="DM94" i="19"/>
  <c r="FY94" i="19" s="1"/>
  <c r="U94" i="19"/>
  <c r="CG94" i="19" s="1"/>
  <c r="DM93" i="19"/>
  <c r="FY93" i="19" s="1"/>
  <c r="U93" i="19"/>
  <c r="CG93" i="19" s="1"/>
  <c r="DS77" i="19"/>
  <c r="GE77" i="19" s="1"/>
  <c r="U112" i="19"/>
  <c r="CG112" i="19" s="1"/>
  <c r="U110" i="19"/>
  <c r="CG110" i="19" s="1"/>
  <c r="U111" i="19"/>
  <c r="CG111" i="19" s="1"/>
  <c r="DM111" i="19"/>
  <c r="FY111" i="19" s="1"/>
  <c r="DM112" i="19"/>
  <c r="FY112" i="19" s="1"/>
  <c r="DM110" i="19"/>
  <c r="FY110" i="19" s="1"/>
  <c r="AQ54" i="21" l="1"/>
  <c r="AS49" i="21"/>
  <c r="AH44" i="24"/>
  <c r="AH114" i="24"/>
  <c r="ED10" i="24"/>
  <c r="AH87" i="24"/>
  <c r="AH70" i="24"/>
  <c r="BM115" i="24"/>
  <c r="BM88" i="24"/>
  <c r="BM45" i="24"/>
  <c r="BM71" i="24"/>
  <c r="CN69" i="19"/>
  <c r="DD131" i="19"/>
  <c r="FP131" i="19" s="1"/>
  <c r="DD130" i="19"/>
  <c r="FP130" i="19" s="1"/>
  <c r="DD129" i="19"/>
  <c r="FP129" i="19" s="1"/>
  <c r="FP128" i="19"/>
  <c r="BM89" i="24"/>
  <c r="BM46" i="24"/>
  <c r="BM72" i="24"/>
  <c r="BM116" i="24"/>
  <c r="DM80" i="19"/>
  <c r="FY80" i="19" s="1"/>
  <c r="DM117" i="19"/>
  <c r="FY117" i="19" s="1"/>
  <c r="AG218" i="14"/>
  <c r="CS55" i="14"/>
  <c r="CS218" i="14" s="1"/>
  <c r="DU4" i="23"/>
  <c r="DU6" i="23" s="1"/>
  <c r="CO6" i="23"/>
  <c r="AG56" i="12"/>
  <c r="CS56" i="12" s="1"/>
  <c r="AG55" i="12"/>
  <c r="O54" i="21"/>
  <c r="O49" i="21"/>
  <c r="O44" i="21"/>
  <c r="CA125" i="19"/>
  <c r="EE10" i="24"/>
  <c r="EJ10" i="24" s="1"/>
  <c r="AH115" i="24"/>
  <c r="AH45" i="24"/>
  <c r="AH88" i="24"/>
  <c r="AH71" i="24"/>
  <c r="AS54" i="21"/>
  <c r="AS44" i="21"/>
  <c r="DH129" i="19"/>
  <c r="FT129" i="19" s="1"/>
  <c r="DH131" i="19"/>
  <c r="FT131" i="19" s="1"/>
  <c r="DH130" i="19"/>
  <c r="FT130" i="19" s="1"/>
  <c r="FT128" i="19"/>
  <c r="EF10" i="24"/>
  <c r="EK10" i="24" s="1"/>
  <c r="AH72" i="24"/>
  <c r="AH46" i="24"/>
  <c r="AH116" i="24"/>
  <c r="AH89" i="24"/>
  <c r="P128" i="19"/>
  <c r="CB121" i="19"/>
  <c r="DC128" i="19"/>
  <c r="FO121" i="19"/>
  <c r="U80" i="19"/>
  <c r="CG80" i="19" s="1"/>
  <c r="U117" i="19"/>
  <c r="CG117" i="19" s="1"/>
  <c r="DE128" i="19"/>
  <c r="FQ121" i="19"/>
  <c r="O128" i="19"/>
  <c r="CA121" i="19"/>
  <c r="AF55" i="18"/>
  <c r="CR55" i="18" s="1"/>
  <c r="AF35" i="18"/>
  <c r="CR35" i="18" s="1"/>
  <c r="AQ49" i="21"/>
  <c r="AQ44" i="21"/>
  <c r="P49" i="21"/>
  <c r="CB125" i="19"/>
  <c r="P44" i="21"/>
  <c r="P54" i="21"/>
  <c r="BM114" i="24"/>
  <c r="BM70" i="24"/>
  <c r="BM87" i="24"/>
  <c r="BM44" i="24"/>
  <c r="DT95" i="19"/>
  <c r="GF95" i="19" s="1"/>
  <c r="DT41" i="19"/>
  <c r="GF41" i="19" s="1"/>
  <c r="DG122" i="19"/>
  <c r="FS122" i="19" s="1"/>
  <c r="AU43" i="21" s="1"/>
  <c r="DG120" i="19"/>
  <c r="FS120" i="19" s="1"/>
  <c r="L129" i="19"/>
  <c r="BX129" i="19" s="1"/>
  <c r="L131" i="19"/>
  <c r="BX131" i="19" s="1"/>
  <c r="L130" i="19"/>
  <c r="BX130" i="19" s="1"/>
  <c r="BX128" i="19"/>
  <c r="CN39" i="23"/>
  <c r="CN62" i="23" s="1"/>
  <c r="CN85" i="23" s="1"/>
  <c r="CN108" i="23" s="1"/>
  <c r="CN131" i="23" s="1"/>
  <c r="CN154" i="23" s="1"/>
  <c r="CN177" i="23" s="1"/>
  <c r="CN37" i="23"/>
  <c r="CN60" i="23" s="1"/>
  <c r="CN83" i="23" s="1"/>
  <c r="CN106" i="23" s="1"/>
  <c r="CN129" i="23" s="1"/>
  <c r="CN152" i="23" s="1"/>
  <c r="CN175" i="23" s="1"/>
  <c r="DT42" i="19"/>
  <c r="GF42" i="19" s="1"/>
  <c r="AF57" i="12"/>
  <c r="CR57" i="12" s="1"/>
  <c r="AG60" i="12"/>
  <c r="CS60" i="12" s="1"/>
  <c r="DT44" i="19"/>
  <c r="GF44" i="19" s="1"/>
  <c r="DT43" i="19"/>
  <c r="GF43" i="19" s="1"/>
  <c r="DS19" i="19"/>
  <c r="GE19" i="19" s="1"/>
  <c r="DT69" i="19"/>
  <c r="GF69" i="19" s="1"/>
  <c r="DO84" i="19"/>
  <c r="GA84" i="19" s="1"/>
  <c r="DT108" i="19"/>
  <c r="GF108" i="19" s="1"/>
  <c r="DU83" i="19"/>
  <c r="GG83" i="19" s="1"/>
  <c r="Y58" i="19"/>
  <c r="CK58" i="19" s="1"/>
  <c r="DK115" i="19"/>
  <c r="FW115" i="19" s="1"/>
  <c r="DP84" i="19"/>
  <c r="GB84" i="19" s="1"/>
  <c r="DT107" i="19"/>
  <c r="GF107" i="19" s="1"/>
  <c r="AC69" i="19"/>
  <c r="DT105" i="19"/>
  <c r="GF105" i="19" s="1"/>
  <c r="DT99" i="19"/>
  <c r="GF99" i="19" s="1"/>
  <c r="DZ56" i="18"/>
  <c r="GL56" i="18" s="1"/>
  <c r="AG56" i="14"/>
  <c r="CS56" i="14" s="1"/>
  <c r="AG61" i="14"/>
  <c r="CS61" i="14" s="1"/>
  <c r="AG60" i="14"/>
  <c r="CS60" i="14" s="1"/>
  <c r="AG112" i="14"/>
  <c r="CS112" i="14" s="1"/>
  <c r="DT98" i="19"/>
  <c r="GF98" i="19" s="1"/>
  <c r="DQ68" i="19"/>
  <c r="GC68" i="19" s="1"/>
  <c r="DL114" i="19"/>
  <c r="FX114" i="19" s="1"/>
  <c r="DP75" i="19"/>
  <c r="GB75" i="19" s="1"/>
  <c r="AG35" i="18"/>
  <c r="CS35" i="18" s="1"/>
  <c r="AG112" i="12"/>
  <c r="CS112" i="12" s="1"/>
  <c r="AF58" i="12"/>
  <c r="CR58" i="12" s="1"/>
  <c r="DU96" i="19"/>
  <c r="GG96" i="19" s="1"/>
  <c r="DM109" i="19"/>
  <c r="FY109" i="19" s="1"/>
  <c r="X84" i="19"/>
  <c r="CJ84" i="19" s="1"/>
  <c r="N122" i="19"/>
  <c r="BZ122" i="19" s="1"/>
  <c r="N43" i="21" s="1"/>
  <c r="AC42" i="19"/>
  <c r="CO42" i="19" s="1"/>
  <c r="AG61" i="12"/>
  <c r="CS61" i="12" s="1"/>
  <c r="AC43" i="19"/>
  <c r="CO43" i="19" s="1"/>
  <c r="AC44" i="19"/>
  <c r="CO44" i="19" s="1"/>
  <c r="AC95" i="19"/>
  <c r="CO95" i="19" s="1"/>
  <c r="DS20" i="19"/>
  <c r="GE20" i="19" s="1"/>
  <c r="DP70" i="19"/>
  <c r="GB70" i="19" s="1"/>
  <c r="DL115" i="19"/>
  <c r="FX115" i="19" s="1"/>
  <c r="DO111" i="19"/>
  <c r="GA111" i="19" s="1"/>
  <c r="Y59" i="19"/>
  <c r="CK59" i="19" s="1"/>
  <c r="AD96" i="19"/>
  <c r="CP96" i="19" s="1"/>
  <c r="DP58" i="19"/>
  <c r="GB58" i="19" s="1"/>
  <c r="DP104" i="19"/>
  <c r="GB104" i="19" s="1"/>
  <c r="DP59" i="19"/>
  <c r="GB59" i="19" s="1"/>
  <c r="DP60" i="19"/>
  <c r="GB60" i="19" s="1"/>
  <c r="DO112" i="19"/>
  <c r="GA112" i="19" s="1"/>
  <c r="Y70" i="19"/>
  <c r="CK70" i="19" s="1"/>
  <c r="DR30" i="19"/>
  <c r="GD30" i="19" s="1"/>
  <c r="DU41" i="19"/>
  <c r="GG41" i="19" s="1"/>
  <c r="DQ57" i="19"/>
  <c r="GC57" i="19" s="1"/>
  <c r="AA33" i="19"/>
  <c r="CM33" i="19" s="1"/>
  <c r="DS21" i="19"/>
  <c r="GE21" i="19" s="1"/>
  <c r="AA30" i="19"/>
  <c r="CM30" i="19" s="1"/>
  <c r="DF119" i="19"/>
  <c r="FR119" i="19" s="1"/>
  <c r="DP85" i="19"/>
  <c r="GB85" i="19" s="1"/>
  <c r="DZ31" i="18"/>
  <c r="GL31" i="18" s="1"/>
  <c r="BN16" i="24" s="1"/>
  <c r="DZ34" i="18"/>
  <c r="GL34" i="18" s="1"/>
  <c r="BN18" i="24" s="1"/>
  <c r="DZ32" i="18"/>
  <c r="GL32" i="18" s="1"/>
  <c r="BN17" i="24" s="1"/>
  <c r="AA21" i="19"/>
  <c r="CM21" i="19" s="1"/>
  <c r="X90" i="19"/>
  <c r="CJ90" i="19" s="1"/>
  <c r="V93" i="19"/>
  <c r="CH93" i="19" s="1"/>
  <c r="DN94" i="19"/>
  <c r="FZ94" i="19" s="1"/>
  <c r="V94" i="19"/>
  <c r="CH94" i="19" s="1"/>
  <c r="DN93" i="19"/>
  <c r="FZ93" i="19" s="1"/>
  <c r="U116" i="19"/>
  <c r="CG116" i="19" s="1"/>
  <c r="DY33" i="18"/>
  <c r="GK33" i="18" s="1"/>
  <c r="DF120" i="19"/>
  <c r="FR120" i="19" s="1"/>
  <c r="DP86" i="19"/>
  <c r="GB86" i="19" s="1"/>
  <c r="Z68" i="19"/>
  <c r="CL68" i="19" s="1"/>
  <c r="DT77" i="19"/>
  <c r="GF77" i="19" s="1"/>
  <c r="U118" i="19"/>
  <c r="CG118" i="19" s="1"/>
  <c r="Y26" i="19"/>
  <c r="CK26" i="19" s="1"/>
  <c r="Y25" i="19"/>
  <c r="CK25" i="19" s="1"/>
  <c r="Y24" i="19"/>
  <c r="CK24" i="19" s="1"/>
  <c r="Y82" i="19"/>
  <c r="CK82" i="19" s="1"/>
  <c r="V111" i="19"/>
  <c r="CH111" i="19" s="1"/>
  <c r="V110" i="19"/>
  <c r="CH110" i="19" s="1"/>
  <c r="V112" i="19"/>
  <c r="CH112" i="19" s="1"/>
  <c r="DN110" i="19"/>
  <c r="FZ110" i="19" s="1"/>
  <c r="DN111" i="19"/>
  <c r="FZ111" i="19" s="1"/>
  <c r="DN112" i="19"/>
  <c r="FZ112" i="19" s="1"/>
  <c r="DP87" i="19"/>
  <c r="GB87" i="19" s="1"/>
  <c r="DP73" i="19"/>
  <c r="GB73" i="19" s="1"/>
  <c r="DT89" i="19"/>
  <c r="GF89" i="19" s="1"/>
  <c r="AH33" i="18"/>
  <c r="CT33" i="18" s="1"/>
  <c r="DO87" i="19"/>
  <c r="GA87" i="19" s="1"/>
  <c r="DO73" i="19"/>
  <c r="GA73" i="19" s="1"/>
  <c r="DO106" i="19"/>
  <c r="GA106" i="19" s="1"/>
  <c r="W109" i="19"/>
  <c r="CI109" i="19" s="1"/>
  <c r="DN76" i="19"/>
  <c r="FZ76" i="19" s="1"/>
  <c r="V78" i="19"/>
  <c r="CH78" i="19" s="1"/>
  <c r="AH55" i="12"/>
  <c r="AA55" i="19"/>
  <c r="CM55" i="19" s="1"/>
  <c r="DO90" i="19"/>
  <c r="GA90" i="19" s="1"/>
  <c r="W91" i="19"/>
  <c r="CI91" i="19" s="1"/>
  <c r="DN97" i="19"/>
  <c r="FZ97" i="19" s="1"/>
  <c r="V100" i="19"/>
  <c r="CH100" i="19" s="1"/>
  <c r="V113" i="19"/>
  <c r="CH113" i="19" s="1"/>
  <c r="DO76" i="19"/>
  <c r="GA76" i="19" s="1"/>
  <c r="W78" i="19"/>
  <c r="CI78" i="19" s="1"/>
  <c r="AC18" i="19"/>
  <c r="CO18" i="19" s="1"/>
  <c r="DO85" i="19"/>
  <c r="GA85" i="19" s="1"/>
  <c r="DO71" i="19"/>
  <c r="GA71" i="19" s="1"/>
  <c r="W112" i="19"/>
  <c r="CI112" i="19" s="1"/>
  <c r="W110" i="19"/>
  <c r="CI110" i="19" s="1"/>
  <c r="W111" i="19"/>
  <c r="CI111" i="19" s="1"/>
  <c r="X71" i="19"/>
  <c r="CJ71" i="19" s="1"/>
  <c r="X85" i="19"/>
  <c r="CJ85" i="19" s="1"/>
  <c r="Z26" i="19"/>
  <c r="CL26" i="19" s="1"/>
  <c r="Z25" i="19"/>
  <c r="CL25" i="19" s="1"/>
  <c r="Z24" i="19"/>
  <c r="CL24" i="19" s="1"/>
  <c r="Z82" i="19"/>
  <c r="CL82" i="19" s="1"/>
  <c r="V79" i="19"/>
  <c r="CH79" i="19" s="1"/>
  <c r="V81" i="19"/>
  <c r="CH81" i="19" s="1"/>
  <c r="DN81" i="19"/>
  <c r="FZ81" i="19" s="1"/>
  <c r="DN79" i="19"/>
  <c r="FZ79" i="19" s="1"/>
  <c r="AE39" i="19"/>
  <c r="CQ39" i="19" s="1"/>
  <c r="DW38" i="19"/>
  <c r="GI38" i="19" s="1"/>
  <c r="AF38" i="19"/>
  <c r="CR38" i="19" s="1"/>
  <c r="AE40" i="19"/>
  <c r="CQ40" i="19" s="1"/>
  <c r="DM78" i="19"/>
  <c r="FY78" i="19" s="1"/>
  <c r="AB28" i="19"/>
  <c r="CN28" i="19" s="1"/>
  <c r="DT27" i="19"/>
  <c r="GF27" i="19" s="1"/>
  <c r="AC27" i="19"/>
  <c r="CO27" i="19" s="1"/>
  <c r="AB37" i="19"/>
  <c r="CN37" i="19" s="1"/>
  <c r="AB29" i="19"/>
  <c r="CN29" i="19" s="1"/>
  <c r="AB31" i="19"/>
  <c r="CN31" i="19" s="1"/>
  <c r="AB36" i="19"/>
  <c r="CN36" i="19" s="1"/>
  <c r="AB35" i="19"/>
  <c r="CN35" i="19" s="1"/>
  <c r="AB32" i="19"/>
  <c r="CN32" i="19" s="1"/>
  <c r="AB54" i="19"/>
  <c r="CN54" i="19" s="1"/>
  <c r="V101" i="19"/>
  <c r="CH101" i="19" s="1"/>
  <c r="V102" i="19"/>
  <c r="CH102" i="19" s="1"/>
  <c r="V103" i="19"/>
  <c r="CH103" i="19" s="1"/>
  <c r="DN101" i="19"/>
  <c r="FZ101" i="19" s="1"/>
  <c r="DN102" i="19"/>
  <c r="FZ102" i="19" s="1"/>
  <c r="DN103" i="19"/>
  <c r="FZ103" i="19" s="1"/>
  <c r="AC98" i="19"/>
  <c r="CO98" i="19" s="1"/>
  <c r="AD17" i="19"/>
  <c r="CP17" i="19" s="1"/>
  <c r="DV16" i="19"/>
  <c r="GH16" i="19" s="1"/>
  <c r="AE16" i="19"/>
  <c r="CQ16" i="19" s="1"/>
  <c r="DO86" i="19"/>
  <c r="GA86" i="19" s="1"/>
  <c r="DO72" i="19"/>
  <c r="GA72" i="19" s="1"/>
  <c r="X86" i="19"/>
  <c r="CJ86" i="19" s="1"/>
  <c r="X72" i="19"/>
  <c r="CJ72" i="19" s="1"/>
  <c r="Z67" i="19"/>
  <c r="CL67" i="19" s="1"/>
  <c r="DV40" i="19"/>
  <c r="GH40" i="19" s="1"/>
  <c r="DV39" i="19"/>
  <c r="GH39" i="19" s="1"/>
  <c r="DS28" i="19"/>
  <c r="GE28" i="19" s="1"/>
  <c r="DS29" i="19"/>
  <c r="GE29" i="19" s="1"/>
  <c r="DS31" i="19"/>
  <c r="GE31" i="19" s="1"/>
  <c r="DS37" i="19"/>
  <c r="GE37" i="19" s="1"/>
  <c r="DS36" i="19"/>
  <c r="GE36" i="19" s="1"/>
  <c r="DS32" i="19"/>
  <c r="GE32" i="19" s="1"/>
  <c r="DS35" i="19"/>
  <c r="GE35" i="19" s="1"/>
  <c r="DS54" i="19"/>
  <c r="GE54" i="19" s="1"/>
  <c r="W94" i="19"/>
  <c r="CI94" i="19" s="1"/>
  <c r="DO93" i="19"/>
  <c r="GA93" i="19" s="1"/>
  <c r="W93" i="19"/>
  <c r="CI93" i="19" s="1"/>
  <c r="DO94" i="19"/>
  <c r="GA94" i="19" s="1"/>
  <c r="DT18" i="19"/>
  <c r="GF18" i="19" s="1"/>
  <c r="AC77" i="19"/>
  <c r="CO77" i="19" s="1"/>
  <c r="N123" i="19"/>
  <c r="BZ123" i="19" s="1"/>
  <c r="N48" i="21" s="1"/>
  <c r="N121" i="19"/>
  <c r="N124" i="19"/>
  <c r="BZ124" i="19" s="1"/>
  <c r="N53" i="21" s="1"/>
  <c r="DU17" i="19"/>
  <c r="GG17" i="19" s="1"/>
  <c r="Q119" i="19"/>
  <c r="CC119" i="19" s="1"/>
  <c r="AC108" i="19"/>
  <c r="CO108" i="19" s="1"/>
  <c r="DO97" i="19"/>
  <c r="GA97" i="19" s="1"/>
  <c r="W100" i="19"/>
  <c r="CI100" i="19" s="1"/>
  <c r="W113" i="19"/>
  <c r="CI113" i="19" s="1"/>
  <c r="AH55" i="14"/>
  <c r="X97" i="19"/>
  <c r="CJ97" i="19" s="1"/>
  <c r="X87" i="19"/>
  <c r="CJ87" i="19" s="1"/>
  <c r="X73" i="19"/>
  <c r="CJ73" i="19" s="1"/>
  <c r="DM116" i="19"/>
  <c r="FY116" i="19" s="1"/>
  <c r="DR56" i="19"/>
  <c r="GD56" i="19" s="1"/>
  <c r="DR55" i="19"/>
  <c r="GD55" i="19" s="1"/>
  <c r="AC107" i="19"/>
  <c r="CO107" i="19" s="1"/>
  <c r="AC105" i="19"/>
  <c r="CO105" i="19" s="1"/>
  <c r="AC89" i="19"/>
  <c r="CO89" i="19" s="1"/>
  <c r="DO110" i="19"/>
  <c r="GA110" i="19" s="1"/>
  <c r="DO103" i="19"/>
  <c r="GA103" i="19" s="1"/>
  <c r="W102" i="19"/>
  <c r="CI102" i="19" s="1"/>
  <c r="W103" i="19"/>
  <c r="CI103" i="19" s="1"/>
  <c r="DO102" i="19"/>
  <c r="GA102" i="19" s="1"/>
  <c r="W101" i="19"/>
  <c r="CI101" i="19" s="1"/>
  <c r="DO101" i="19"/>
  <c r="GA101" i="19" s="1"/>
  <c r="X106" i="19"/>
  <c r="CJ106" i="19" s="1"/>
  <c r="DN90" i="19"/>
  <c r="FZ90" i="19" s="1"/>
  <c r="V91" i="19"/>
  <c r="CH91" i="19" s="1"/>
  <c r="DR23" i="19"/>
  <c r="GD23" i="19" s="1"/>
  <c r="DM100" i="19"/>
  <c r="FY100" i="19" s="1"/>
  <c r="DM113" i="19"/>
  <c r="FY113" i="19" s="1"/>
  <c r="CP4" i="23"/>
  <c r="DQ67" i="19"/>
  <c r="GC67" i="19" s="1"/>
  <c r="DQ23" i="19"/>
  <c r="GC23" i="19" s="1"/>
  <c r="W79" i="19"/>
  <c r="CI79" i="19" s="1"/>
  <c r="W81" i="19"/>
  <c r="CI81" i="19" s="1"/>
  <c r="DO81" i="19"/>
  <c r="GA81" i="19" s="1"/>
  <c r="DO79" i="19"/>
  <c r="GA79" i="19" s="1"/>
  <c r="AB21" i="19"/>
  <c r="CN21" i="19" s="1"/>
  <c r="AC99" i="19"/>
  <c r="CO99" i="19" s="1"/>
  <c r="AF59" i="14"/>
  <c r="CR59" i="14" s="1"/>
  <c r="X76" i="19"/>
  <c r="CJ76" i="19" s="1"/>
  <c r="DM118" i="19"/>
  <c r="FY118" i="19" s="1"/>
  <c r="DR33" i="19"/>
  <c r="GD33" i="19" s="1"/>
  <c r="DN106" i="19"/>
  <c r="FZ106" i="19" s="1"/>
  <c r="V109" i="19"/>
  <c r="CH109" i="19" s="1"/>
  <c r="DG119" i="19"/>
  <c r="FS119" i="19" s="1"/>
  <c r="D178" i="14" l="1"/>
  <c r="AH218" i="14"/>
  <c r="CT55" i="14"/>
  <c r="N128" i="19"/>
  <c r="BZ121" i="19"/>
  <c r="D178" i="12"/>
  <c r="AH218" i="12"/>
  <c r="CT55" i="12"/>
  <c r="U115" i="19"/>
  <c r="CG115" i="19" s="1"/>
  <c r="U114" i="19"/>
  <c r="CG114" i="19" s="1"/>
  <c r="CO69" i="19"/>
  <c r="DQ34" i="19"/>
  <c r="GC34" i="19" s="1"/>
  <c r="DE129" i="19"/>
  <c r="FQ129" i="19" s="1"/>
  <c r="DE130" i="19"/>
  <c r="FQ130" i="19" s="1"/>
  <c r="DE131" i="19"/>
  <c r="FQ131" i="19" s="1"/>
  <c r="FQ128" i="19"/>
  <c r="CP6" i="23"/>
  <c r="DV4" i="23"/>
  <c r="DV6" i="23" s="1"/>
  <c r="DN80" i="19"/>
  <c r="FZ80" i="19" s="1"/>
  <c r="DN117" i="19"/>
  <c r="FZ117" i="19" s="1"/>
  <c r="AD44" i="19"/>
  <c r="CP44" i="19" s="1"/>
  <c r="AD41" i="19"/>
  <c r="CP41" i="19" s="1"/>
  <c r="DM114" i="19"/>
  <c r="FY114" i="19" s="1"/>
  <c r="DM91" i="19"/>
  <c r="FY91" i="19" s="1"/>
  <c r="Z75" i="19"/>
  <c r="CL75" i="19" s="1"/>
  <c r="Z34" i="19"/>
  <c r="CL34" i="19" s="1"/>
  <c r="AG218" i="12"/>
  <c r="CS55" i="12"/>
  <c r="CS218" i="12" s="1"/>
  <c r="DC131" i="19"/>
  <c r="FO131" i="19" s="1"/>
  <c r="DC130" i="19"/>
  <c r="FO130" i="19" s="1"/>
  <c r="DC129" i="19"/>
  <c r="FO129" i="19" s="1"/>
  <c r="FO128" i="19"/>
  <c r="EI10" i="24"/>
  <c r="EH10" i="24"/>
  <c r="EM10" i="24" s="1"/>
  <c r="DO80" i="19"/>
  <c r="GA80" i="19" s="1"/>
  <c r="DO117" i="19"/>
  <c r="GA117" i="19" s="1"/>
  <c r="V80" i="19"/>
  <c r="CH80" i="19" s="1"/>
  <c r="V117" i="19"/>
  <c r="CH117" i="19" s="1"/>
  <c r="E44" i="17"/>
  <c r="BN115" i="24"/>
  <c r="BN45" i="24"/>
  <c r="BN88" i="24"/>
  <c r="EE19" i="24"/>
  <c r="EJ19" i="24" s="1"/>
  <c r="BN71" i="24"/>
  <c r="Z59" i="19"/>
  <c r="CL59" i="19" s="1"/>
  <c r="Z57" i="19"/>
  <c r="CL57" i="19" s="1"/>
  <c r="CO39" i="23"/>
  <c r="CO62" i="23" s="1"/>
  <c r="CO85" i="23" s="1"/>
  <c r="CO108" i="23" s="1"/>
  <c r="CO131" i="23" s="1"/>
  <c r="CO154" i="23" s="1"/>
  <c r="CO177" i="23" s="1"/>
  <c r="CO37" i="23"/>
  <c r="CO60" i="23" s="1"/>
  <c r="CO83" i="23" s="1"/>
  <c r="CO106" i="23" s="1"/>
  <c r="CO129" i="23" s="1"/>
  <c r="CO152" i="23" s="1"/>
  <c r="CO175" i="23" s="1"/>
  <c r="AA68" i="19"/>
  <c r="CM68" i="19" s="1"/>
  <c r="AA56" i="19"/>
  <c r="CM56" i="19" s="1"/>
  <c r="BN46" i="24"/>
  <c r="BN116" i="24"/>
  <c r="BN89" i="24"/>
  <c r="BN72" i="24"/>
  <c r="EF19" i="24"/>
  <c r="EK19" i="24" s="1"/>
  <c r="DX55" i="18"/>
  <c r="GJ55" i="18" s="1"/>
  <c r="DX35" i="18"/>
  <c r="GJ35" i="18" s="1"/>
  <c r="O130" i="19"/>
  <c r="CA130" i="19" s="1"/>
  <c r="O131" i="19"/>
  <c r="CA131" i="19" s="1"/>
  <c r="O129" i="19"/>
  <c r="CA129" i="19" s="1"/>
  <c r="CA128" i="19"/>
  <c r="P131" i="19"/>
  <c r="CB131" i="19" s="1"/>
  <c r="P129" i="19"/>
  <c r="CB129" i="19" s="1"/>
  <c r="P130" i="19"/>
  <c r="CB130" i="19" s="1"/>
  <c r="CB128" i="19"/>
  <c r="W80" i="19"/>
  <c r="CI80" i="19" s="1"/>
  <c r="W117" i="19"/>
  <c r="CI117" i="19" s="1"/>
  <c r="E43" i="17"/>
  <c r="BN87" i="24"/>
  <c r="BN44" i="24"/>
  <c r="BN114" i="24"/>
  <c r="BN70" i="24"/>
  <c r="ED19" i="24"/>
  <c r="DQ75" i="19"/>
  <c r="GC75" i="19" s="1"/>
  <c r="Z104" i="19"/>
  <c r="CL104" i="19" s="1"/>
  <c r="DU105" i="19"/>
  <c r="GG105" i="19" s="1"/>
  <c r="DO91" i="19"/>
  <c r="GA91" i="19" s="1"/>
  <c r="DU107" i="19"/>
  <c r="GG107" i="19" s="1"/>
  <c r="DV96" i="19"/>
  <c r="GH96" i="19" s="1"/>
  <c r="DU43" i="19"/>
  <c r="GG43" i="19" s="1"/>
  <c r="DP72" i="19"/>
  <c r="GB72" i="19" s="1"/>
  <c r="AG57" i="12"/>
  <c r="CS57" i="12" s="1"/>
  <c r="DQ70" i="19"/>
  <c r="GC70" i="19" s="1"/>
  <c r="DU108" i="19"/>
  <c r="GG108" i="19" s="1"/>
  <c r="AD69" i="19"/>
  <c r="Y84" i="19"/>
  <c r="CK84" i="19" s="1"/>
  <c r="DF122" i="19"/>
  <c r="FR122" i="19" s="1"/>
  <c r="AT43" i="21" s="1"/>
  <c r="AG57" i="14"/>
  <c r="CS57" i="14" s="1"/>
  <c r="DP71" i="19"/>
  <c r="GB71" i="19" s="1"/>
  <c r="DU98" i="19"/>
  <c r="GG98" i="19" s="1"/>
  <c r="Z84" i="19"/>
  <c r="CL84" i="19" s="1"/>
  <c r="DO109" i="19"/>
  <c r="GA109" i="19" s="1"/>
  <c r="AG58" i="12"/>
  <c r="CS58" i="12" s="1"/>
  <c r="DU99" i="19"/>
  <c r="GG99" i="19" s="1"/>
  <c r="DN109" i="19"/>
  <c r="FZ109" i="19" s="1"/>
  <c r="AH35" i="18"/>
  <c r="CT35" i="18" s="1"/>
  <c r="AG55" i="18"/>
  <c r="CS55" i="18" s="1"/>
  <c r="AF59" i="12"/>
  <c r="CR59" i="12" s="1"/>
  <c r="DU69" i="19"/>
  <c r="GG69" i="19" s="1"/>
  <c r="DN91" i="19"/>
  <c r="FZ91" i="19" s="1"/>
  <c r="AG58" i="14"/>
  <c r="CS58" i="14" s="1"/>
  <c r="AD83" i="19"/>
  <c r="CP83" i="19" s="1"/>
  <c r="DM115" i="19"/>
  <c r="FY115" i="19" s="1"/>
  <c r="W116" i="19"/>
  <c r="CI116" i="19" s="1"/>
  <c r="DO116" i="19"/>
  <c r="GA116" i="19" s="1"/>
  <c r="W118" i="19"/>
  <c r="CI118" i="19" s="1"/>
  <c r="AD95" i="19"/>
  <c r="CP95" i="19" s="1"/>
  <c r="AD43" i="19"/>
  <c r="CP43" i="19" s="1"/>
  <c r="DP111" i="19"/>
  <c r="GB111" i="19" s="1"/>
  <c r="DQ58" i="19"/>
  <c r="GC58" i="19" s="1"/>
  <c r="DQ59" i="19"/>
  <c r="GC59" i="19" s="1"/>
  <c r="DQ60" i="19"/>
  <c r="GC60" i="19" s="1"/>
  <c r="Z70" i="19"/>
  <c r="CL70" i="19" s="1"/>
  <c r="DO118" i="19"/>
  <c r="GA118" i="19" s="1"/>
  <c r="DQ104" i="19"/>
  <c r="GC104" i="19" s="1"/>
  <c r="AA34" i="19"/>
  <c r="CM34" i="19" s="1"/>
  <c r="AD42" i="19"/>
  <c r="CP42" i="19" s="1"/>
  <c r="DR67" i="19"/>
  <c r="GD67" i="19" s="1"/>
  <c r="DU44" i="19"/>
  <c r="GG44" i="19" s="1"/>
  <c r="AE41" i="19"/>
  <c r="CQ41" i="19" s="1"/>
  <c r="DU42" i="19"/>
  <c r="GG42" i="19" s="1"/>
  <c r="DU95" i="19"/>
  <c r="GG95" i="19" s="1"/>
  <c r="AA57" i="19"/>
  <c r="CM57" i="19" s="1"/>
  <c r="DV41" i="19"/>
  <c r="GH41" i="19" s="1"/>
  <c r="DP112" i="19"/>
  <c r="GB112" i="19" s="1"/>
  <c r="DP110" i="19"/>
  <c r="GB110" i="19" s="1"/>
  <c r="DP97" i="19"/>
  <c r="GB97" i="19" s="1"/>
  <c r="X100" i="19"/>
  <c r="CJ100" i="19" s="1"/>
  <c r="X113" i="19"/>
  <c r="CJ113" i="19" s="1"/>
  <c r="DS33" i="19"/>
  <c r="GE33" i="19" s="1"/>
  <c r="DN116" i="19"/>
  <c r="FZ116" i="19" s="1"/>
  <c r="Z72" i="19"/>
  <c r="CL72" i="19" s="1"/>
  <c r="Z86" i="19"/>
  <c r="CL86" i="19" s="1"/>
  <c r="X94" i="19"/>
  <c r="CJ94" i="19" s="1"/>
  <c r="DP93" i="19"/>
  <c r="GB93" i="19" s="1"/>
  <c r="X93" i="19"/>
  <c r="CJ93" i="19" s="1"/>
  <c r="DP94" i="19"/>
  <c r="GB94" i="19" s="1"/>
  <c r="DR68" i="19"/>
  <c r="GD68" i="19" s="1"/>
  <c r="DR34" i="19"/>
  <c r="GD34" i="19" s="1"/>
  <c r="X102" i="19"/>
  <c r="CJ102" i="19" s="1"/>
  <c r="X101" i="19"/>
  <c r="CJ101" i="19" s="1"/>
  <c r="X103" i="19"/>
  <c r="CJ103" i="19" s="1"/>
  <c r="DP102" i="19"/>
  <c r="GB102" i="19" s="1"/>
  <c r="DP101" i="19"/>
  <c r="GB101" i="19" s="1"/>
  <c r="DP103" i="19"/>
  <c r="GB103" i="19" s="1"/>
  <c r="AF39" i="19"/>
  <c r="CR39" i="19" s="1"/>
  <c r="DX38" i="19"/>
  <c r="GJ38" i="19" s="1"/>
  <c r="AG38" i="19"/>
  <c r="CS38" i="19" s="1"/>
  <c r="AF40" i="19"/>
  <c r="CR40" i="19" s="1"/>
  <c r="Z87" i="19"/>
  <c r="CL87" i="19" s="1"/>
  <c r="AC20" i="19"/>
  <c r="CO20" i="19" s="1"/>
  <c r="AC19" i="19"/>
  <c r="CO19" i="19" s="1"/>
  <c r="DN100" i="19"/>
  <c r="FZ100" i="19" s="1"/>
  <c r="DN113" i="19"/>
  <c r="FZ113" i="19" s="1"/>
  <c r="CQ4" i="23"/>
  <c r="X81" i="19"/>
  <c r="CJ81" i="19" s="1"/>
  <c r="X79" i="19"/>
  <c r="CJ79" i="19" s="1"/>
  <c r="DP81" i="19"/>
  <c r="GB81" i="19" s="1"/>
  <c r="DP79" i="19"/>
  <c r="GB79" i="19" s="1"/>
  <c r="DS55" i="19"/>
  <c r="GE55" i="19" s="1"/>
  <c r="DS56" i="19"/>
  <c r="GE56" i="19" s="1"/>
  <c r="DS30" i="19"/>
  <c r="GE30" i="19" s="1"/>
  <c r="AD18" i="19"/>
  <c r="CP18" i="19" s="1"/>
  <c r="AB55" i="19"/>
  <c r="CN55" i="19" s="1"/>
  <c r="AB56" i="19"/>
  <c r="CN56" i="19" s="1"/>
  <c r="AC28" i="19"/>
  <c r="CO28" i="19" s="1"/>
  <c r="DU27" i="19"/>
  <c r="GG27" i="19" s="1"/>
  <c r="AD27" i="19"/>
  <c r="CP27" i="19" s="1"/>
  <c r="AC32" i="19"/>
  <c r="CO32" i="19" s="1"/>
  <c r="AC37" i="19"/>
  <c r="CO37" i="19" s="1"/>
  <c r="AC29" i="19"/>
  <c r="CO29" i="19" s="1"/>
  <c r="AC31" i="19"/>
  <c r="CO31" i="19" s="1"/>
  <c r="AC36" i="19"/>
  <c r="CO36" i="19" s="1"/>
  <c r="AC35" i="19"/>
  <c r="CO35" i="19" s="1"/>
  <c r="AC54" i="19"/>
  <c r="CO54" i="19" s="1"/>
  <c r="DW40" i="19"/>
  <c r="GI40" i="19" s="1"/>
  <c r="DW39" i="19"/>
  <c r="GI39" i="19" s="1"/>
  <c r="DN118" i="19"/>
  <c r="FZ118" i="19" s="1"/>
  <c r="Y97" i="19"/>
  <c r="CK97" i="19" s="1"/>
  <c r="N125" i="19"/>
  <c r="N126" i="19"/>
  <c r="BZ126" i="19" s="1"/>
  <c r="AE17" i="19"/>
  <c r="CQ17" i="19" s="1"/>
  <c r="DW16" i="19"/>
  <c r="GI16" i="19" s="1"/>
  <c r="AF16" i="19"/>
  <c r="CR16" i="19" s="1"/>
  <c r="DT28" i="19"/>
  <c r="GF28" i="19" s="1"/>
  <c r="DT29" i="19"/>
  <c r="GF29" i="19" s="1"/>
  <c r="DT31" i="19"/>
  <c r="GF31" i="19" s="1"/>
  <c r="DT37" i="19"/>
  <c r="GF37" i="19" s="1"/>
  <c r="DT36" i="19"/>
  <c r="GF36" i="19" s="1"/>
  <c r="DT32" i="19"/>
  <c r="GF32" i="19" s="1"/>
  <c r="DT35" i="19"/>
  <c r="GF35" i="19" s="1"/>
  <c r="DT54" i="19"/>
  <c r="GF54" i="19" s="1"/>
  <c r="V118" i="19"/>
  <c r="CH118" i="19" s="1"/>
  <c r="Y106" i="19"/>
  <c r="CK106" i="19" s="1"/>
  <c r="DN114" i="19"/>
  <c r="FZ114" i="19" s="1"/>
  <c r="DN78" i="19"/>
  <c r="FZ78" i="19" s="1"/>
  <c r="DG125" i="19"/>
  <c r="FS125" i="19" s="1"/>
  <c r="DG126" i="19"/>
  <c r="FS126" i="19" s="1"/>
  <c r="DR104" i="19"/>
  <c r="GD104" i="19" s="1"/>
  <c r="DO100" i="19"/>
  <c r="GA100" i="19" s="1"/>
  <c r="DO113" i="19"/>
  <c r="GA113" i="19" s="1"/>
  <c r="DU77" i="19"/>
  <c r="GG77" i="19" s="1"/>
  <c r="DV17" i="19"/>
  <c r="GH17" i="19" s="1"/>
  <c r="AB30" i="19"/>
  <c r="CN30" i="19" s="1"/>
  <c r="Y76" i="19"/>
  <c r="CK76" i="19" s="1"/>
  <c r="DO114" i="19"/>
  <c r="GA114" i="19" s="1"/>
  <c r="DO78" i="19"/>
  <c r="GA78" i="19" s="1"/>
  <c r="AH56" i="12"/>
  <c r="CT56" i="12" s="1"/>
  <c r="AH61" i="12"/>
  <c r="CT61" i="12" s="1"/>
  <c r="AH60" i="12"/>
  <c r="CT60" i="12" s="1"/>
  <c r="AH112" i="12"/>
  <c r="CT112" i="12" s="1"/>
  <c r="AE96" i="19"/>
  <c r="CQ96" i="19" s="1"/>
  <c r="AF96" i="19"/>
  <c r="CR96" i="19" s="1"/>
  <c r="Y71" i="19"/>
  <c r="CK71" i="19" s="1"/>
  <c r="Y85" i="19"/>
  <c r="CK85" i="19" s="1"/>
  <c r="DZ33" i="18"/>
  <c r="GL33" i="18" s="1"/>
  <c r="AD98" i="19"/>
  <c r="CP98" i="19" s="1"/>
  <c r="DU89" i="19"/>
  <c r="GG89" i="19" s="1"/>
  <c r="AD105" i="19"/>
  <c r="CP105" i="19" s="1"/>
  <c r="AD108" i="19"/>
  <c r="CP108" i="19" s="1"/>
  <c r="AH56" i="14"/>
  <c r="CT56" i="14" s="1"/>
  <c r="AH61" i="14"/>
  <c r="CT61" i="14" s="1"/>
  <c r="AH60" i="14"/>
  <c r="CT60" i="14" s="1"/>
  <c r="AH112" i="14"/>
  <c r="CT112" i="14" s="1"/>
  <c r="Q125" i="19"/>
  <c r="Q126" i="19"/>
  <c r="CC126" i="19" s="1"/>
  <c r="DT19" i="19"/>
  <c r="GF19" i="19" s="1"/>
  <c r="DT20" i="19"/>
  <c r="GF20" i="19" s="1"/>
  <c r="AE83" i="19"/>
  <c r="CQ83" i="19" s="1"/>
  <c r="V116" i="19"/>
  <c r="CH116" i="19" s="1"/>
  <c r="Y90" i="19"/>
  <c r="CK90" i="19" s="1"/>
  <c r="Y86" i="19"/>
  <c r="CK86" i="19" s="1"/>
  <c r="Y72" i="19"/>
  <c r="CK72" i="19" s="1"/>
  <c r="AA67" i="19"/>
  <c r="CM67" i="19" s="1"/>
  <c r="AA23" i="19"/>
  <c r="CM23" i="19" s="1"/>
  <c r="DF124" i="19"/>
  <c r="FR124" i="19" s="1"/>
  <c r="AT53" i="21" s="1"/>
  <c r="DF123" i="19"/>
  <c r="FR123" i="19" s="1"/>
  <c r="AT48" i="21" s="1"/>
  <c r="DF121" i="19"/>
  <c r="DG121" i="19"/>
  <c r="DG123" i="19"/>
  <c r="FS123" i="19" s="1"/>
  <c r="AU48" i="21" s="1"/>
  <c r="AU49" i="21" s="1"/>
  <c r="DG124" i="19"/>
  <c r="FS124" i="19" s="1"/>
  <c r="AU53" i="21" s="1"/>
  <c r="AD77" i="19"/>
  <c r="CP77" i="19" s="1"/>
  <c r="DP76" i="19"/>
  <c r="GB76" i="19" s="1"/>
  <c r="X78" i="19"/>
  <c r="CJ78" i="19" s="1"/>
  <c r="DQ26" i="19"/>
  <c r="GC26" i="19" s="1"/>
  <c r="DQ25" i="19"/>
  <c r="GC25" i="19" s="1"/>
  <c r="DQ24" i="19"/>
  <c r="GC24" i="19" s="1"/>
  <c r="DQ82" i="19"/>
  <c r="GC82" i="19" s="1"/>
  <c r="DP106" i="19"/>
  <c r="GB106" i="19" s="1"/>
  <c r="X109" i="19"/>
  <c r="CJ109" i="19" s="1"/>
  <c r="AD89" i="19"/>
  <c r="CP89" i="19" s="1"/>
  <c r="DU18" i="19"/>
  <c r="GG18" i="19" s="1"/>
  <c r="AB33" i="19"/>
  <c r="CN33" i="19" s="1"/>
  <c r="Y87" i="19"/>
  <c r="CK87" i="19" s="1"/>
  <c r="Y73" i="19"/>
  <c r="CK73" i="19" s="1"/>
  <c r="DP90" i="19"/>
  <c r="GB90" i="19" s="1"/>
  <c r="X91" i="19"/>
  <c r="CJ91" i="19" s="1"/>
  <c r="AD107" i="19"/>
  <c r="CP107" i="19" s="1"/>
  <c r="AB23" i="19"/>
  <c r="CN23" i="19" s="1"/>
  <c r="DR26" i="19"/>
  <c r="GD26" i="19" s="1"/>
  <c r="DR25" i="19"/>
  <c r="GD25" i="19" s="1"/>
  <c r="DR24" i="19"/>
  <c r="GD24" i="19" s="1"/>
  <c r="DR82" i="19"/>
  <c r="GD82" i="19" s="1"/>
  <c r="X110" i="19"/>
  <c r="CJ110" i="19" s="1"/>
  <c r="X111" i="19"/>
  <c r="CJ111" i="19" s="1"/>
  <c r="X112" i="19"/>
  <c r="CJ112" i="19" s="1"/>
  <c r="AD99" i="19"/>
  <c r="CP99" i="19" s="1"/>
  <c r="Q121" i="19"/>
  <c r="Q123" i="19"/>
  <c r="CC123" i="19" s="1"/>
  <c r="Q48" i="21" s="1"/>
  <c r="Q124" i="19"/>
  <c r="CC124" i="19" s="1"/>
  <c r="Q53" i="21" s="1"/>
  <c r="Z85" i="19"/>
  <c r="CL85" i="19" s="1"/>
  <c r="AT49" i="21" l="1"/>
  <c r="AU54" i="21"/>
  <c r="BZ125" i="19"/>
  <c r="N49" i="21"/>
  <c r="N54" i="21"/>
  <c r="N44" i="21"/>
  <c r="DY35" i="18"/>
  <c r="GK35" i="18" s="1"/>
  <c r="Z71" i="19"/>
  <c r="CL71" i="19" s="1"/>
  <c r="Z58" i="19"/>
  <c r="CL58" i="19" s="1"/>
  <c r="X80" i="19"/>
  <c r="CJ80" i="19" s="1"/>
  <c r="X117" i="19"/>
  <c r="CJ117" i="19" s="1"/>
  <c r="DF128" i="19"/>
  <c r="FR121" i="19"/>
  <c r="CC125" i="19"/>
  <c r="Q44" i="21"/>
  <c r="Q49" i="21"/>
  <c r="Q54" i="21"/>
  <c r="DW4" i="23"/>
  <c r="DW6" i="23" s="1"/>
  <c r="CQ6" i="23"/>
  <c r="EI19" i="24"/>
  <c r="DR58" i="19"/>
  <c r="GD58" i="19" s="1"/>
  <c r="DR57" i="19"/>
  <c r="GD57" i="19" s="1"/>
  <c r="V115" i="19"/>
  <c r="CH115" i="19" s="1"/>
  <c r="V114" i="19"/>
  <c r="CH114" i="19" s="1"/>
  <c r="CP69" i="19"/>
  <c r="Z73" i="19"/>
  <c r="CL73" i="19" s="1"/>
  <c r="Z60" i="19"/>
  <c r="CL60" i="19" s="1"/>
  <c r="N129" i="19"/>
  <c r="BZ129" i="19" s="1"/>
  <c r="N130" i="19"/>
  <c r="BZ130" i="19" s="1"/>
  <c r="N131" i="19"/>
  <c r="BZ131" i="19" s="1"/>
  <c r="BZ128" i="19"/>
  <c r="AT54" i="21"/>
  <c r="DP80" i="19"/>
  <c r="GB80" i="19" s="1"/>
  <c r="DP117" i="19"/>
  <c r="GB117" i="19" s="1"/>
  <c r="CT218" i="14"/>
  <c r="BP178" i="14"/>
  <c r="BP178" i="12"/>
  <c r="CT218" i="12"/>
  <c r="Q128" i="19"/>
  <c r="CC121" i="19"/>
  <c r="DG128" i="19"/>
  <c r="FS121" i="19"/>
  <c r="DS23" i="19"/>
  <c r="GE23" i="19" s="1"/>
  <c r="AT44" i="21"/>
  <c r="W115" i="19"/>
  <c r="CI115" i="19" s="1"/>
  <c r="W114" i="19"/>
  <c r="CI114" i="19" s="1"/>
  <c r="CP39" i="23"/>
  <c r="CP62" i="23" s="1"/>
  <c r="CP85" i="23" s="1"/>
  <c r="CP108" i="23" s="1"/>
  <c r="CP131" i="23" s="1"/>
  <c r="CP154" i="23" s="1"/>
  <c r="CP177" i="23" s="1"/>
  <c r="CP37" i="23"/>
  <c r="CP60" i="23" s="1"/>
  <c r="CP83" i="23" s="1"/>
  <c r="CP106" i="23" s="1"/>
  <c r="CP129" i="23" s="1"/>
  <c r="CP152" i="23" s="1"/>
  <c r="CP175" i="23" s="1"/>
  <c r="AU44" i="21"/>
  <c r="DR59" i="19"/>
  <c r="GD59" i="19" s="1"/>
  <c r="DR60" i="19"/>
  <c r="GD60" i="19" s="1"/>
  <c r="DY55" i="18"/>
  <c r="GK55" i="18" s="1"/>
  <c r="DV83" i="19"/>
  <c r="GH83" i="19" s="1"/>
  <c r="DQ84" i="19"/>
  <c r="GC84" i="19" s="1"/>
  <c r="DW83" i="19"/>
  <c r="GI83" i="19" s="1"/>
  <c r="DV108" i="19"/>
  <c r="GH108" i="19" s="1"/>
  <c r="AG59" i="12"/>
  <c r="CS59" i="12" s="1"/>
  <c r="DP109" i="19"/>
  <c r="GB109" i="19" s="1"/>
  <c r="AH55" i="18"/>
  <c r="CT55" i="18" s="1"/>
  <c r="DV107" i="19"/>
  <c r="GH107" i="19" s="1"/>
  <c r="DV105" i="19"/>
  <c r="GH105" i="19" s="1"/>
  <c r="DZ35" i="18"/>
  <c r="GL35" i="18" s="1"/>
  <c r="AB67" i="19"/>
  <c r="CN67" i="19" s="1"/>
  <c r="DV69" i="19"/>
  <c r="GH69" i="19" s="1"/>
  <c r="AE42" i="19"/>
  <c r="CQ42" i="19" s="1"/>
  <c r="DS82" i="19"/>
  <c r="GE82" i="19" s="1"/>
  <c r="DV99" i="19"/>
  <c r="GH99" i="19" s="1"/>
  <c r="AA70" i="19"/>
  <c r="CM70" i="19" s="1"/>
  <c r="AA58" i="19"/>
  <c r="CM58" i="19" s="1"/>
  <c r="X114" i="19"/>
  <c r="CJ114" i="19" s="1"/>
  <c r="DW96" i="19"/>
  <c r="GI96" i="19" s="1"/>
  <c r="AE69" i="19"/>
  <c r="AG59" i="14"/>
  <c r="CS59" i="14" s="1"/>
  <c r="DR84" i="19"/>
  <c r="GD84" i="19" s="1"/>
  <c r="DV98" i="19"/>
  <c r="GH98" i="19" s="1"/>
  <c r="DX96" i="19"/>
  <c r="GJ96" i="19" s="1"/>
  <c r="AE95" i="19"/>
  <c r="CQ95" i="19" s="1"/>
  <c r="AE43" i="19"/>
  <c r="CQ43" i="19" s="1"/>
  <c r="AE44" i="19"/>
  <c r="CQ44" i="19" s="1"/>
  <c r="DP116" i="19"/>
  <c r="GB116" i="19" s="1"/>
  <c r="AB68" i="19"/>
  <c r="CN68" i="19" s="1"/>
  <c r="AA75" i="19"/>
  <c r="CM75" i="19" s="1"/>
  <c r="DQ111" i="19"/>
  <c r="GC111" i="19" s="1"/>
  <c r="AA104" i="19"/>
  <c r="CM104" i="19" s="1"/>
  <c r="AA59" i="19"/>
  <c r="CM59" i="19" s="1"/>
  <c r="DV42" i="19"/>
  <c r="GH42" i="19" s="1"/>
  <c r="AA60" i="19"/>
  <c r="CM60" i="19" s="1"/>
  <c r="DV95" i="19"/>
  <c r="GH95" i="19" s="1"/>
  <c r="DR70" i="19"/>
  <c r="GD70" i="19" s="1"/>
  <c r="AF41" i="19"/>
  <c r="CR41" i="19" s="1"/>
  <c r="DV43" i="19"/>
  <c r="GH43" i="19" s="1"/>
  <c r="DV44" i="19"/>
  <c r="GH44" i="19" s="1"/>
  <c r="AC30" i="19"/>
  <c r="CO30" i="19" s="1"/>
  <c r="AB57" i="19"/>
  <c r="CN57" i="19" s="1"/>
  <c r="DQ112" i="19"/>
  <c r="GC112" i="19" s="1"/>
  <c r="DT33" i="19"/>
  <c r="GF33" i="19" s="1"/>
  <c r="AC21" i="19"/>
  <c r="CO21" i="19" s="1"/>
  <c r="AG96" i="19"/>
  <c r="CS96" i="19" s="1"/>
  <c r="AF83" i="19"/>
  <c r="CR83" i="19" s="1"/>
  <c r="Z76" i="19"/>
  <c r="CL76" i="19" s="1"/>
  <c r="DV89" i="19"/>
  <c r="GH89" i="19" s="1"/>
  <c r="DQ76" i="19"/>
  <c r="GC76" i="19" s="1"/>
  <c r="Y78" i="19"/>
  <c r="CK78" i="19" s="1"/>
  <c r="CR4" i="23"/>
  <c r="AE98" i="19"/>
  <c r="CQ98" i="19" s="1"/>
  <c r="AC33" i="19"/>
  <c r="CO33" i="19" s="1"/>
  <c r="AE108" i="19"/>
  <c r="CQ108" i="19" s="1"/>
  <c r="AH96" i="19"/>
  <c r="CT96" i="19" s="1"/>
  <c r="Z97" i="19"/>
  <c r="CL97" i="19" s="1"/>
  <c r="Z106" i="19"/>
  <c r="CL106" i="19" s="1"/>
  <c r="R120" i="19"/>
  <c r="CD120" i="19" s="1"/>
  <c r="DQ110" i="19"/>
  <c r="GC110" i="19" s="1"/>
  <c r="DV18" i="19"/>
  <c r="GH18" i="19" s="1"/>
  <c r="AE105" i="19"/>
  <c r="CQ105" i="19" s="1"/>
  <c r="AE77" i="19"/>
  <c r="CQ77" i="19" s="1"/>
  <c r="DI120" i="19"/>
  <c r="FU120" i="19" s="1"/>
  <c r="DP118" i="19"/>
  <c r="GB118" i="19" s="1"/>
  <c r="AE99" i="19"/>
  <c r="CQ99" i="19" s="1"/>
  <c r="DN115" i="19"/>
  <c r="FZ115" i="19" s="1"/>
  <c r="AG39" i="19"/>
  <c r="CS39" i="19" s="1"/>
  <c r="DY38" i="19"/>
  <c r="GK38" i="19" s="1"/>
  <c r="AH38" i="19"/>
  <c r="CT38" i="19" s="1"/>
  <c r="AG40" i="19"/>
  <c r="CS40" i="19" s="1"/>
  <c r="Z90" i="19"/>
  <c r="CL90" i="19" s="1"/>
  <c r="DZ55" i="18"/>
  <c r="GL55" i="18" s="1"/>
  <c r="Y110" i="19"/>
  <c r="CK110" i="19" s="1"/>
  <c r="Y111" i="19"/>
  <c r="CK111" i="19" s="1"/>
  <c r="Y112" i="19"/>
  <c r="CK112" i="19" s="1"/>
  <c r="AF17" i="19"/>
  <c r="CR17" i="19" s="1"/>
  <c r="DX16" i="19"/>
  <c r="GJ16" i="19" s="1"/>
  <c r="AG16" i="19"/>
  <c r="CS16" i="19" s="1"/>
  <c r="AE107" i="19"/>
  <c r="CQ107" i="19" s="1"/>
  <c r="Y102" i="19"/>
  <c r="CK102" i="19" s="1"/>
  <c r="DQ103" i="19"/>
  <c r="GC103" i="19" s="1"/>
  <c r="Y103" i="19"/>
  <c r="CK103" i="19" s="1"/>
  <c r="DQ101" i="19"/>
  <c r="GC101" i="19" s="1"/>
  <c r="Y101" i="19"/>
  <c r="CK101" i="19" s="1"/>
  <c r="DQ102" i="19"/>
  <c r="GC102" i="19" s="1"/>
  <c r="X116" i="19"/>
  <c r="CJ116" i="19" s="1"/>
  <c r="DX40" i="19"/>
  <c r="GJ40" i="19" s="1"/>
  <c r="DX39" i="19"/>
  <c r="GJ39" i="19" s="1"/>
  <c r="DW17" i="19"/>
  <c r="GI17" i="19" s="1"/>
  <c r="X118" i="19"/>
  <c r="CJ118" i="19" s="1"/>
  <c r="AE89" i="19"/>
  <c r="CQ89" i="19" s="1"/>
  <c r="X115" i="19"/>
  <c r="CJ115" i="19" s="1"/>
  <c r="DV77" i="19"/>
  <c r="GH77" i="19" s="1"/>
  <c r="DP78" i="19"/>
  <c r="GB78" i="19" s="1"/>
  <c r="DQ90" i="19"/>
  <c r="GC90" i="19" s="1"/>
  <c r="Y91" i="19"/>
  <c r="CK91" i="19" s="1"/>
  <c r="AH58" i="12"/>
  <c r="CT58" i="12" s="1"/>
  <c r="Y79" i="19"/>
  <c r="CK79" i="19" s="1"/>
  <c r="Y81" i="19"/>
  <c r="CK81" i="19" s="1"/>
  <c r="DQ79" i="19"/>
  <c r="GC79" i="19" s="1"/>
  <c r="DQ81" i="19"/>
  <c r="GC81" i="19" s="1"/>
  <c r="AB34" i="19"/>
  <c r="CN34" i="19" s="1"/>
  <c r="DR75" i="19"/>
  <c r="GD75" i="19" s="1"/>
  <c r="DR71" i="19"/>
  <c r="GD71" i="19" s="1"/>
  <c r="DR85" i="19"/>
  <c r="GD85" i="19" s="1"/>
  <c r="DU19" i="19"/>
  <c r="GG19" i="19" s="1"/>
  <c r="DU20" i="19"/>
  <c r="GG20" i="19" s="1"/>
  <c r="DQ71" i="19"/>
  <c r="GC71" i="19" s="1"/>
  <c r="DQ85" i="19"/>
  <c r="GC85" i="19" s="1"/>
  <c r="AA24" i="19"/>
  <c r="CM24" i="19" s="1"/>
  <c r="AA26" i="19"/>
  <c r="CM26" i="19" s="1"/>
  <c r="AA25" i="19"/>
  <c r="CM25" i="19" s="1"/>
  <c r="AA82" i="19"/>
  <c r="CM82" i="19" s="1"/>
  <c r="AH57" i="12"/>
  <c r="CT57" i="12" s="1"/>
  <c r="AE18" i="19"/>
  <c r="CQ18" i="19" s="1"/>
  <c r="DF125" i="19"/>
  <c r="FR125" i="19" s="1"/>
  <c r="DF126" i="19"/>
  <c r="FR126" i="19" s="1"/>
  <c r="AC56" i="19"/>
  <c r="CO56" i="19" s="1"/>
  <c r="AC55" i="19"/>
  <c r="CO55" i="19" s="1"/>
  <c r="AD28" i="19"/>
  <c r="CP28" i="19" s="1"/>
  <c r="DV27" i="19"/>
  <c r="GH27" i="19" s="1"/>
  <c r="AE27" i="19"/>
  <c r="CQ27" i="19" s="1"/>
  <c r="AD35" i="19"/>
  <c r="CP35" i="19" s="1"/>
  <c r="AD32" i="19"/>
  <c r="CP32" i="19" s="1"/>
  <c r="AD37" i="19"/>
  <c r="CP37" i="19" s="1"/>
  <c r="AD29" i="19"/>
  <c r="CP29" i="19" s="1"/>
  <c r="AD31" i="19"/>
  <c r="CP31" i="19" s="1"/>
  <c r="AD36" i="19"/>
  <c r="CP36" i="19" s="1"/>
  <c r="AD54" i="19"/>
  <c r="CP54" i="19" s="1"/>
  <c r="AD20" i="19"/>
  <c r="CP20" i="19" s="1"/>
  <c r="AD19" i="19"/>
  <c r="CP19" i="19" s="1"/>
  <c r="DP100" i="19"/>
  <c r="GB100" i="19" s="1"/>
  <c r="DP113" i="19"/>
  <c r="GB113" i="19" s="1"/>
  <c r="DR86" i="19"/>
  <c r="GD86" i="19" s="1"/>
  <c r="DR72" i="19"/>
  <c r="GD72" i="19" s="1"/>
  <c r="DQ86" i="19"/>
  <c r="GC86" i="19" s="1"/>
  <c r="DQ72" i="19"/>
  <c r="GC72" i="19" s="1"/>
  <c r="DT21" i="19"/>
  <c r="GF21" i="19" s="1"/>
  <c r="AH58" i="14"/>
  <c r="CT58" i="14" s="1"/>
  <c r="DK120" i="19"/>
  <c r="FW120" i="19" s="1"/>
  <c r="DQ106" i="19"/>
  <c r="GC106" i="19" s="1"/>
  <c r="Y109" i="19"/>
  <c r="CK109" i="19" s="1"/>
  <c r="DT55" i="19"/>
  <c r="GF55" i="19" s="1"/>
  <c r="DT56" i="19"/>
  <c r="GF56" i="19" s="1"/>
  <c r="DT30" i="19"/>
  <c r="GF30" i="19" s="1"/>
  <c r="DQ97" i="19"/>
  <c r="GC97" i="19" s="1"/>
  <c r="Y100" i="19"/>
  <c r="CK100" i="19" s="1"/>
  <c r="Y113" i="19"/>
  <c r="CK113" i="19" s="1"/>
  <c r="DU28" i="19"/>
  <c r="GG28" i="19" s="1"/>
  <c r="DU29" i="19"/>
  <c r="GG29" i="19" s="1"/>
  <c r="DU31" i="19"/>
  <c r="GG31" i="19" s="1"/>
  <c r="DU37" i="19"/>
  <c r="GG37" i="19" s="1"/>
  <c r="DU36" i="19"/>
  <c r="GG36" i="19" s="1"/>
  <c r="DU32" i="19"/>
  <c r="GG32" i="19" s="1"/>
  <c r="DU35" i="19"/>
  <c r="GG35" i="19" s="1"/>
  <c r="DU54" i="19"/>
  <c r="GG54" i="19" s="1"/>
  <c r="DS34" i="19"/>
  <c r="GE34" i="19" s="1"/>
  <c r="DS67" i="19"/>
  <c r="GE67" i="19" s="1"/>
  <c r="DS68" i="19"/>
  <c r="GE68" i="19" s="1"/>
  <c r="DR87" i="19"/>
  <c r="GD87" i="19" s="1"/>
  <c r="DR73" i="19"/>
  <c r="GD73" i="19" s="1"/>
  <c r="AB24" i="19"/>
  <c r="CN24" i="19" s="1"/>
  <c r="AB26" i="19"/>
  <c r="CN26" i="19" s="1"/>
  <c r="AB25" i="19"/>
  <c r="CN25" i="19" s="1"/>
  <c r="AB82" i="19"/>
  <c r="CN82" i="19" s="1"/>
  <c r="DQ87" i="19"/>
  <c r="GC87" i="19" s="1"/>
  <c r="DQ73" i="19"/>
  <c r="GC73" i="19" s="1"/>
  <c r="DQ94" i="19"/>
  <c r="GC94" i="19" s="1"/>
  <c r="Y94" i="19"/>
  <c r="CK94" i="19" s="1"/>
  <c r="DQ93" i="19"/>
  <c r="GC93" i="19" s="1"/>
  <c r="Y93" i="19"/>
  <c r="CK93" i="19" s="1"/>
  <c r="AH57" i="14"/>
  <c r="CT57" i="14" s="1"/>
  <c r="DO115" i="19"/>
  <c r="GA115" i="19" s="1"/>
  <c r="DS87" i="19" l="1"/>
  <c r="GE87" i="19" s="1"/>
  <c r="DS26" i="19"/>
  <c r="GE26" i="19" s="1"/>
  <c r="DS60" i="19"/>
  <c r="GE60" i="19" s="1"/>
  <c r="DS57" i="19"/>
  <c r="GE57" i="19" s="1"/>
  <c r="Q129" i="19"/>
  <c r="CC129" i="19" s="1"/>
  <c r="Q130" i="19"/>
  <c r="CC130" i="19" s="1"/>
  <c r="Q131" i="19"/>
  <c r="CC131" i="19" s="1"/>
  <c r="CC128" i="19"/>
  <c r="Y80" i="19"/>
  <c r="CK80" i="19" s="1"/>
  <c r="Y117" i="19"/>
  <c r="CK117" i="19" s="1"/>
  <c r="CQ69" i="19"/>
  <c r="DS85" i="19"/>
  <c r="GE85" i="19" s="1"/>
  <c r="DS24" i="19"/>
  <c r="GE24" i="19" s="1"/>
  <c r="DX4" i="23"/>
  <c r="DX6" i="23" s="1"/>
  <c r="CR6" i="23"/>
  <c r="DQ80" i="19"/>
  <c r="GC80" i="19" s="1"/>
  <c r="DQ117" i="19"/>
  <c r="GC117" i="19" s="1"/>
  <c r="DP114" i="19"/>
  <c r="GB114" i="19" s="1"/>
  <c r="DP91" i="19"/>
  <c r="GB91" i="19" s="1"/>
  <c r="DS86" i="19"/>
  <c r="GE86" i="19" s="1"/>
  <c r="DS25" i="19"/>
  <c r="GE25" i="19" s="1"/>
  <c r="DF131" i="19"/>
  <c r="FR131" i="19" s="1"/>
  <c r="DF130" i="19"/>
  <c r="FR130" i="19" s="1"/>
  <c r="DF129" i="19"/>
  <c r="FR129" i="19" s="1"/>
  <c r="FR128" i="19"/>
  <c r="DW41" i="19"/>
  <c r="GI41" i="19" s="1"/>
  <c r="DG130" i="19"/>
  <c r="FS130" i="19" s="1"/>
  <c r="DG129" i="19"/>
  <c r="FS129" i="19" s="1"/>
  <c r="DG131" i="19"/>
  <c r="FS131" i="19" s="1"/>
  <c r="FS128" i="19"/>
  <c r="CQ39" i="23"/>
  <c r="CQ62" i="23" s="1"/>
  <c r="CQ85" i="23" s="1"/>
  <c r="CQ108" i="23" s="1"/>
  <c r="CQ131" i="23" s="1"/>
  <c r="CQ154" i="23" s="1"/>
  <c r="CQ177" i="23" s="1"/>
  <c r="CQ37" i="23"/>
  <c r="CQ60" i="23" s="1"/>
  <c r="CQ83" i="23" s="1"/>
  <c r="CQ106" i="23" s="1"/>
  <c r="CQ129" i="23" s="1"/>
  <c r="CQ152" i="23" s="1"/>
  <c r="CQ175" i="23" s="1"/>
  <c r="AB70" i="19"/>
  <c r="CN70" i="19" s="1"/>
  <c r="DW42" i="19"/>
  <c r="GI42" i="19" s="1"/>
  <c r="DW95" i="19"/>
  <c r="GI95" i="19" s="1"/>
  <c r="DW43" i="19"/>
  <c r="GI43" i="19" s="1"/>
  <c r="DW44" i="19"/>
  <c r="GI44" i="19" s="1"/>
  <c r="AB84" i="19"/>
  <c r="CN84" i="19" s="1"/>
  <c r="DK122" i="19"/>
  <c r="FW122" i="19" s="1"/>
  <c r="AY43" i="21" s="1"/>
  <c r="DX83" i="19"/>
  <c r="GJ83" i="19" s="1"/>
  <c r="DS58" i="19"/>
  <c r="GE58" i="19" s="1"/>
  <c r="DW105" i="19"/>
  <c r="GI105" i="19" s="1"/>
  <c r="DW99" i="19"/>
  <c r="GI99" i="19" s="1"/>
  <c r="DW98" i="19"/>
  <c r="GI98" i="19" s="1"/>
  <c r="DI122" i="19"/>
  <c r="FU122" i="19" s="1"/>
  <c r="AW43" i="21" s="1"/>
  <c r="DZ96" i="19"/>
  <c r="GL96" i="19" s="1"/>
  <c r="AA84" i="19"/>
  <c r="CM84" i="19" s="1"/>
  <c r="Y114" i="19"/>
  <c r="CK114" i="19" s="1"/>
  <c r="DY96" i="19"/>
  <c r="GK96" i="19" s="1"/>
  <c r="AC23" i="19"/>
  <c r="CO23" i="19" s="1"/>
  <c r="AF69" i="19"/>
  <c r="DW108" i="19"/>
  <c r="GI108" i="19" s="1"/>
  <c r="DS104" i="19"/>
  <c r="GE104" i="19" s="1"/>
  <c r="DW107" i="19"/>
  <c r="GI107" i="19" s="1"/>
  <c r="R122" i="19"/>
  <c r="CD122" i="19" s="1"/>
  <c r="R43" i="21" s="1"/>
  <c r="DQ109" i="19"/>
  <c r="GC109" i="19" s="1"/>
  <c r="DW69" i="19"/>
  <c r="GI69" i="19" s="1"/>
  <c r="DS59" i="19"/>
  <c r="GE59" i="19" s="1"/>
  <c r="DS84" i="19"/>
  <c r="GE84" i="19" s="1"/>
  <c r="AF95" i="19"/>
  <c r="CR95" i="19" s="1"/>
  <c r="DR111" i="19"/>
  <c r="GD111" i="19" s="1"/>
  <c r="DR112" i="19"/>
  <c r="GD112" i="19" s="1"/>
  <c r="Y116" i="19"/>
  <c r="CK116" i="19" s="1"/>
  <c r="AC67" i="19"/>
  <c r="CO67" i="19" s="1"/>
  <c r="AF43" i="19"/>
  <c r="CR43" i="19" s="1"/>
  <c r="AF44" i="19"/>
  <c r="CR44" i="19" s="1"/>
  <c r="AB60" i="19"/>
  <c r="CN60" i="19" s="1"/>
  <c r="AF42" i="19"/>
  <c r="CR42" i="19" s="1"/>
  <c r="AB104" i="19"/>
  <c r="CN104" i="19" s="1"/>
  <c r="AB59" i="19"/>
  <c r="CN59" i="19" s="1"/>
  <c r="DT68" i="19"/>
  <c r="GF68" i="19" s="1"/>
  <c r="DP115" i="19"/>
  <c r="GB115" i="19" s="1"/>
  <c r="DX41" i="19"/>
  <c r="GJ41" i="19" s="1"/>
  <c r="AD21" i="19"/>
  <c r="CP21" i="19" s="1"/>
  <c r="AD33" i="19"/>
  <c r="CP33" i="19" s="1"/>
  <c r="AD30" i="19"/>
  <c r="CP30" i="19" s="1"/>
  <c r="AF18" i="19"/>
  <c r="CR18" i="19" s="1"/>
  <c r="DU33" i="19"/>
  <c r="GG33" i="19" s="1"/>
  <c r="DU30" i="19"/>
  <c r="GG30" i="19" s="1"/>
  <c r="DT57" i="19"/>
  <c r="GF57" i="19" s="1"/>
  <c r="AG41" i="19"/>
  <c r="CS41" i="19" s="1"/>
  <c r="AB85" i="19"/>
  <c r="CN85" i="19" s="1"/>
  <c r="AD56" i="19"/>
  <c r="CP56" i="19" s="1"/>
  <c r="AD55" i="19"/>
  <c r="CP55" i="19" s="1"/>
  <c r="AE28" i="19"/>
  <c r="CQ28" i="19" s="1"/>
  <c r="DW27" i="19"/>
  <c r="GI27" i="19" s="1"/>
  <c r="AF27" i="19"/>
  <c r="CR27" i="19" s="1"/>
  <c r="AE35" i="19"/>
  <c r="CQ35" i="19" s="1"/>
  <c r="AE32" i="19"/>
  <c r="CQ32" i="19" s="1"/>
  <c r="AE37" i="19"/>
  <c r="CQ37" i="19" s="1"/>
  <c r="AE29" i="19"/>
  <c r="CQ29" i="19" s="1"/>
  <c r="AE31" i="19"/>
  <c r="CQ31" i="19" s="1"/>
  <c r="AE36" i="19"/>
  <c r="CQ36" i="19" s="1"/>
  <c r="AE54" i="19"/>
  <c r="CQ54" i="19" s="1"/>
  <c r="AA85" i="19"/>
  <c r="CM85" i="19" s="1"/>
  <c r="AA71" i="19"/>
  <c r="CM71" i="19" s="1"/>
  <c r="AF107" i="19"/>
  <c r="CR107" i="19" s="1"/>
  <c r="DY39" i="19"/>
  <c r="GK39" i="19" s="1"/>
  <c r="DY40" i="19"/>
  <c r="GK40" i="19" s="1"/>
  <c r="DV20" i="19"/>
  <c r="GH20" i="19" s="1"/>
  <c r="DV19" i="19"/>
  <c r="GH19" i="19" s="1"/>
  <c r="R119" i="19"/>
  <c r="CD119" i="19" s="1"/>
  <c r="DR97" i="19"/>
  <c r="GD97" i="19" s="1"/>
  <c r="Z100" i="19"/>
  <c r="CL100" i="19" s="1"/>
  <c r="Z113" i="19"/>
  <c r="CL113" i="19" s="1"/>
  <c r="DR76" i="19"/>
  <c r="GD76" i="19" s="1"/>
  <c r="Z78" i="19"/>
  <c r="CL78" i="19" s="1"/>
  <c r="AH77" i="19"/>
  <c r="CT77" i="19" s="1"/>
  <c r="DV28" i="19"/>
  <c r="GH28" i="19" s="1"/>
  <c r="DV29" i="19"/>
  <c r="GH29" i="19" s="1"/>
  <c r="DV31" i="19"/>
  <c r="GH31" i="19" s="1"/>
  <c r="DV37" i="19"/>
  <c r="GH37" i="19" s="1"/>
  <c r="DV36" i="19"/>
  <c r="GH36" i="19" s="1"/>
  <c r="DV32" i="19"/>
  <c r="GH32" i="19" s="1"/>
  <c r="DV35" i="19"/>
  <c r="GH35" i="19" s="1"/>
  <c r="DV54" i="19"/>
  <c r="GH54" i="19" s="1"/>
  <c r="AH59" i="12"/>
  <c r="CT59" i="12" s="1"/>
  <c r="AB75" i="19"/>
  <c r="CN75" i="19" s="1"/>
  <c r="AF98" i="19"/>
  <c r="CR98" i="19" s="1"/>
  <c r="DR93" i="19"/>
  <c r="GD93" i="19" s="1"/>
  <c r="Z93" i="19"/>
  <c r="CL93" i="19" s="1"/>
  <c r="DR94" i="19"/>
  <c r="GD94" i="19" s="1"/>
  <c r="Z94" i="19"/>
  <c r="CL94" i="19" s="1"/>
  <c r="DI119" i="19"/>
  <c r="FU119" i="19" s="1"/>
  <c r="AF89" i="19"/>
  <c r="CR89" i="19" s="1"/>
  <c r="DS72" i="19"/>
  <c r="GE72" i="19" s="1"/>
  <c r="AH107" i="19"/>
  <c r="CT107" i="19" s="1"/>
  <c r="DT67" i="19"/>
  <c r="GF67" i="19" s="1"/>
  <c r="DT23" i="19"/>
  <c r="GF23" i="19" s="1"/>
  <c r="AD68" i="19"/>
  <c r="CP68" i="19" s="1"/>
  <c r="DQ118" i="19"/>
  <c r="GC118" i="19" s="1"/>
  <c r="DR90" i="19"/>
  <c r="GD90" i="19" s="1"/>
  <c r="Z91" i="19"/>
  <c r="CL91" i="19" s="1"/>
  <c r="DW77" i="19"/>
  <c r="GI77" i="19" s="1"/>
  <c r="AC68" i="19"/>
  <c r="CO68" i="19" s="1"/>
  <c r="AC34" i="19"/>
  <c r="CO34" i="19" s="1"/>
  <c r="DS73" i="19"/>
  <c r="GE73" i="19" s="1"/>
  <c r="AH98" i="19"/>
  <c r="CT98" i="19" s="1"/>
  <c r="DS70" i="19"/>
  <c r="GE70" i="19" s="1"/>
  <c r="DQ100" i="19"/>
  <c r="GC100" i="19" s="1"/>
  <c r="DQ113" i="19"/>
  <c r="GC113" i="19" s="1"/>
  <c r="AE20" i="19"/>
  <c r="CQ20" i="19" s="1"/>
  <c r="AE19" i="19"/>
  <c r="CQ19" i="19" s="1"/>
  <c r="DL120" i="19"/>
  <c r="FX120" i="19" s="1"/>
  <c r="AH16" i="19"/>
  <c r="CT16" i="19" s="1"/>
  <c r="AG17" i="19"/>
  <c r="CS17" i="19" s="1"/>
  <c r="DY16" i="19"/>
  <c r="GK16" i="19" s="1"/>
  <c r="AH89" i="19"/>
  <c r="CT89" i="19" s="1"/>
  <c r="S120" i="19"/>
  <c r="CE120" i="19" s="1"/>
  <c r="DS71" i="19"/>
  <c r="GE71" i="19" s="1"/>
  <c r="DS75" i="19"/>
  <c r="GE75" i="19" s="1"/>
  <c r="DQ116" i="19"/>
  <c r="GC116" i="19" s="1"/>
  <c r="DW18" i="19"/>
  <c r="GI18" i="19" s="1"/>
  <c r="DX17" i="19"/>
  <c r="GJ17" i="19" s="1"/>
  <c r="AH99" i="19"/>
  <c r="CT99" i="19" s="1"/>
  <c r="Z103" i="19"/>
  <c r="CL103" i="19" s="1"/>
  <c r="Z101" i="19"/>
  <c r="CL101" i="19" s="1"/>
  <c r="Z102" i="19"/>
  <c r="CL102" i="19" s="1"/>
  <c r="DR101" i="19"/>
  <c r="GD101" i="19" s="1"/>
  <c r="DR103" i="19"/>
  <c r="GD103" i="19" s="1"/>
  <c r="DR102" i="19"/>
  <c r="GD102" i="19" s="1"/>
  <c r="Z79" i="19"/>
  <c r="CL79" i="19" s="1"/>
  <c r="Z81" i="19"/>
  <c r="CL81" i="19" s="1"/>
  <c r="DR81" i="19"/>
  <c r="GD81" i="19" s="1"/>
  <c r="DR79" i="19"/>
  <c r="GD79" i="19" s="1"/>
  <c r="AH83" i="19"/>
  <c r="CT83" i="19" s="1"/>
  <c r="AH59" i="14"/>
  <c r="CT59" i="14" s="1"/>
  <c r="AG83" i="19"/>
  <c r="CS83" i="19" s="1"/>
  <c r="DR78" i="19"/>
  <c r="GD78" i="19" s="1"/>
  <c r="Y118" i="19"/>
  <c r="CK118" i="19" s="1"/>
  <c r="AF105" i="19"/>
  <c r="CR105" i="19" s="1"/>
  <c r="AH108" i="19"/>
  <c r="CT108" i="19" s="1"/>
  <c r="CS4" i="23"/>
  <c r="DR106" i="19"/>
  <c r="GD106" i="19" s="1"/>
  <c r="Z109" i="19"/>
  <c r="CL109" i="19" s="1"/>
  <c r="AB86" i="19"/>
  <c r="CN86" i="19" s="1"/>
  <c r="AB72" i="19"/>
  <c r="CN72" i="19" s="1"/>
  <c r="AA72" i="19"/>
  <c r="CM72" i="19" s="1"/>
  <c r="AA86" i="19"/>
  <c r="CM86" i="19" s="1"/>
  <c r="DW89" i="19"/>
  <c r="GI89" i="19" s="1"/>
  <c r="AF19" i="19"/>
  <c r="CR19" i="19" s="1"/>
  <c r="CT4" i="23"/>
  <c r="AF108" i="19"/>
  <c r="CR108" i="19" s="1"/>
  <c r="AB87" i="19"/>
  <c r="CN87" i="19" s="1"/>
  <c r="DU55" i="19"/>
  <c r="GG55" i="19" s="1"/>
  <c r="DU56" i="19"/>
  <c r="GG56" i="19" s="1"/>
  <c r="AA87" i="19"/>
  <c r="CM87" i="19" s="1"/>
  <c r="AA73" i="19"/>
  <c r="CM73" i="19" s="1"/>
  <c r="DU21" i="19"/>
  <c r="GG21" i="19" s="1"/>
  <c r="DJ120" i="19"/>
  <c r="FV120" i="19" s="1"/>
  <c r="AF77" i="19"/>
  <c r="CR77" i="19" s="1"/>
  <c r="AH39" i="19"/>
  <c r="DZ38" i="19"/>
  <c r="GL38" i="19" s="1"/>
  <c r="AH40" i="19"/>
  <c r="Z112" i="19"/>
  <c r="CL112" i="19" s="1"/>
  <c r="Z110" i="19"/>
  <c r="CL110" i="19" s="1"/>
  <c r="Z111" i="19"/>
  <c r="CL111" i="19" s="1"/>
  <c r="DR110" i="19"/>
  <c r="GD110" i="19" s="1"/>
  <c r="AF99" i="19"/>
  <c r="CR99" i="19" s="1"/>
  <c r="DQ78" i="19"/>
  <c r="GC78" i="19" s="1"/>
  <c r="HE8" i="19" l="1"/>
  <c r="CT39" i="19"/>
  <c r="AB71" i="19"/>
  <c r="CN71" i="19" s="1"/>
  <c r="AB58" i="19"/>
  <c r="CN58" i="19" s="1"/>
  <c r="CR69" i="19"/>
  <c r="DY4" i="23"/>
  <c r="DY6" i="23" s="1"/>
  <c r="CS6" i="23"/>
  <c r="DR80" i="19"/>
  <c r="GD80" i="19" s="1"/>
  <c r="DR117" i="19"/>
  <c r="GD117" i="19" s="1"/>
  <c r="CR39" i="23"/>
  <c r="CR62" i="23" s="1"/>
  <c r="CR85" i="23" s="1"/>
  <c r="CR108" i="23" s="1"/>
  <c r="CR131" i="23" s="1"/>
  <c r="CR154" i="23" s="1"/>
  <c r="CR177" i="23" s="1"/>
  <c r="CR37" i="23"/>
  <c r="CR60" i="23" s="1"/>
  <c r="CR83" i="23" s="1"/>
  <c r="CR106" i="23" s="1"/>
  <c r="CR129" i="23" s="1"/>
  <c r="CR152" i="23" s="1"/>
  <c r="CR175" i="23" s="1"/>
  <c r="DZ4" i="23"/>
  <c r="DZ6" i="23" s="1"/>
  <c r="CT6" i="23"/>
  <c r="HE9" i="19"/>
  <c r="CT40" i="19"/>
  <c r="Z80" i="19"/>
  <c r="CL80" i="19" s="1"/>
  <c r="Z117" i="19"/>
  <c r="CL117" i="19" s="1"/>
  <c r="AC104" i="19"/>
  <c r="CO104" i="19" s="1"/>
  <c r="AC57" i="19"/>
  <c r="CO57" i="19" s="1"/>
  <c r="DT75" i="19"/>
  <c r="GF75" i="19" s="1"/>
  <c r="DT34" i="19"/>
  <c r="GF34" i="19" s="1"/>
  <c r="DQ114" i="19"/>
  <c r="GC114" i="19" s="1"/>
  <c r="DQ91" i="19"/>
  <c r="GC91" i="19" s="1"/>
  <c r="AG105" i="19"/>
  <c r="CS105" i="19" s="1"/>
  <c r="AC59" i="19"/>
  <c r="CO59" i="19" s="1"/>
  <c r="AC60" i="19"/>
  <c r="CO60" i="19" s="1"/>
  <c r="AC58" i="19"/>
  <c r="CO58" i="19" s="1"/>
  <c r="AD23" i="19"/>
  <c r="CP23" i="19" s="1"/>
  <c r="AA90" i="19"/>
  <c r="CM90" i="19" s="1"/>
  <c r="AD67" i="19"/>
  <c r="CP67" i="19" s="1"/>
  <c r="DY83" i="19"/>
  <c r="GK83" i="19" s="1"/>
  <c r="DL122" i="19"/>
  <c r="FX122" i="19" s="1"/>
  <c r="AZ43" i="21" s="1"/>
  <c r="DX42" i="19"/>
  <c r="GJ42" i="19" s="1"/>
  <c r="AB73" i="19"/>
  <c r="CN73" i="19" s="1"/>
  <c r="AA76" i="19"/>
  <c r="CM76" i="19" s="1"/>
  <c r="DX105" i="19"/>
  <c r="GJ105" i="19" s="1"/>
  <c r="DZ99" i="19"/>
  <c r="GL99" i="19" s="1"/>
  <c r="DT70" i="19"/>
  <c r="GF70" i="19" s="1"/>
  <c r="DZ107" i="19"/>
  <c r="GL107" i="19" s="1"/>
  <c r="Y115" i="19"/>
  <c r="CK115" i="19" s="1"/>
  <c r="AF20" i="19"/>
  <c r="CR20" i="19" s="1"/>
  <c r="Z114" i="19"/>
  <c r="CL114" i="19" s="1"/>
  <c r="AC26" i="19"/>
  <c r="CO26" i="19" s="1"/>
  <c r="AC25" i="19"/>
  <c r="CO25" i="19" s="1"/>
  <c r="AC24" i="19"/>
  <c r="CO24" i="19" s="1"/>
  <c r="AC82" i="19"/>
  <c r="CO82" i="19" s="1"/>
  <c r="DZ108" i="19"/>
  <c r="GL108" i="19" s="1"/>
  <c r="AG69" i="19"/>
  <c r="DY105" i="19"/>
  <c r="GK105" i="19" s="1"/>
  <c r="DX99" i="19"/>
  <c r="GJ99" i="19" s="1"/>
  <c r="DU68" i="19"/>
  <c r="GG68" i="19" s="1"/>
  <c r="DX108" i="19"/>
  <c r="GJ108" i="19" s="1"/>
  <c r="S122" i="19"/>
  <c r="CE122" i="19" s="1"/>
  <c r="S43" i="21" s="1"/>
  <c r="DZ98" i="19"/>
  <c r="GL98" i="19" s="1"/>
  <c r="AC70" i="19"/>
  <c r="CO70" i="19" s="1"/>
  <c r="DZ83" i="19"/>
  <c r="GL83" i="19" s="1"/>
  <c r="DJ122" i="19"/>
  <c r="FV122" i="19" s="1"/>
  <c r="AX43" i="21" s="1"/>
  <c r="DR109" i="19"/>
  <c r="GD109" i="19" s="1"/>
  <c r="AA106" i="19"/>
  <c r="CM106" i="19" s="1"/>
  <c r="DX69" i="19"/>
  <c r="GJ69" i="19" s="1"/>
  <c r="DX98" i="19"/>
  <c r="GJ98" i="19" s="1"/>
  <c r="DX107" i="19"/>
  <c r="GJ107" i="19" s="1"/>
  <c r="AG42" i="19"/>
  <c r="CS42" i="19" s="1"/>
  <c r="AA97" i="19"/>
  <c r="CM97" i="19" s="1"/>
  <c r="DX95" i="19"/>
  <c r="GJ95" i="19" s="1"/>
  <c r="DX43" i="19"/>
  <c r="GJ43" i="19" s="1"/>
  <c r="DX44" i="19"/>
  <c r="GJ44" i="19" s="1"/>
  <c r="AD25" i="19"/>
  <c r="CP25" i="19" s="1"/>
  <c r="DT58" i="19"/>
  <c r="GF58" i="19" s="1"/>
  <c r="DT104" i="19"/>
  <c r="GF104" i="19" s="1"/>
  <c r="AG44" i="19"/>
  <c r="CS44" i="19" s="1"/>
  <c r="AD34" i="19"/>
  <c r="CP34" i="19" s="1"/>
  <c r="DT59" i="19"/>
  <c r="GF59" i="19" s="1"/>
  <c r="DU34" i="19"/>
  <c r="GG34" i="19" s="1"/>
  <c r="DY41" i="19"/>
  <c r="GK41" i="19" s="1"/>
  <c r="AG95" i="19"/>
  <c r="CS95" i="19" s="1"/>
  <c r="AG43" i="19"/>
  <c r="CS43" i="19" s="1"/>
  <c r="DT60" i="19"/>
  <c r="GF60" i="19" s="1"/>
  <c r="AE33" i="19"/>
  <c r="CQ33" i="19" s="1"/>
  <c r="AD57" i="19"/>
  <c r="CP57" i="19" s="1"/>
  <c r="AF21" i="19"/>
  <c r="CR21" i="19" s="1"/>
  <c r="DU59" i="19"/>
  <c r="GG59" i="19" s="1"/>
  <c r="DJ119" i="19"/>
  <c r="FV119" i="19" s="1"/>
  <c r="AG108" i="19"/>
  <c r="CS108" i="19" s="1"/>
  <c r="AH17" i="19"/>
  <c r="DZ16" i="19"/>
  <c r="GL16" i="19" s="1"/>
  <c r="DL119" i="19"/>
  <c r="FX119" i="19" s="1"/>
  <c r="DK119" i="19"/>
  <c r="FW119" i="19" s="1"/>
  <c r="DI123" i="19"/>
  <c r="FU123" i="19" s="1"/>
  <c r="AW48" i="21" s="1"/>
  <c r="DI121" i="19"/>
  <c r="DI124" i="19"/>
  <c r="FU124" i="19" s="1"/>
  <c r="AW53" i="21" s="1"/>
  <c r="AW54" i="21" s="1"/>
  <c r="AG107" i="19"/>
  <c r="CS107" i="19" s="1"/>
  <c r="DR116" i="19"/>
  <c r="GD116" i="19" s="1"/>
  <c r="S119" i="19"/>
  <c r="CE119" i="19" s="1"/>
  <c r="AH105" i="19"/>
  <c r="CT105" i="19" s="1"/>
  <c r="AE56" i="19"/>
  <c r="CQ56" i="19" s="1"/>
  <c r="AE55" i="19"/>
  <c r="CQ55" i="19" s="1"/>
  <c r="AG27" i="19"/>
  <c r="CS27" i="19" s="1"/>
  <c r="AF28" i="19"/>
  <c r="CR28" i="19" s="1"/>
  <c r="DX27" i="19"/>
  <c r="GJ27" i="19" s="1"/>
  <c r="AF36" i="19"/>
  <c r="CR36" i="19" s="1"/>
  <c r="AF35" i="19"/>
  <c r="CR35" i="19" s="1"/>
  <c r="AF32" i="19"/>
  <c r="CR32" i="19" s="1"/>
  <c r="AF37" i="19"/>
  <c r="CR37" i="19" s="1"/>
  <c r="AF29" i="19"/>
  <c r="CR29" i="19" s="1"/>
  <c r="AF31" i="19"/>
  <c r="CR31" i="19" s="1"/>
  <c r="AF54" i="19"/>
  <c r="CR54" i="19" s="1"/>
  <c r="DZ39" i="19"/>
  <c r="GL39" i="19" s="1"/>
  <c r="DZ40" i="19"/>
  <c r="GL40" i="19" s="1"/>
  <c r="AG77" i="19"/>
  <c r="CS77" i="19" s="1"/>
  <c r="AH41" i="19"/>
  <c r="CT41" i="19" s="1"/>
  <c r="AG89" i="19"/>
  <c r="CS89" i="19" s="1"/>
  <c r="DR118" i="19"/>
  <c r="GD118" i="19" s="1"/>
  <c r="AE21" i="19"/>
  <c r="CQ21" i="19" s="1"/>
  <c r="DQ115" i="19"/>
  <c r="GC115" i="19" s="1"/>
  <c r="DM120" i="19"/>
  <c r="FY120" i="19" s="1"/>
  <c r="DV55" i="19"/>
  <c r="GH55" i="19" s="1"/>
  <c r="DV56" i="19"/>
  <c r="GH56" i="19" s="1"/>
  <c r="DV30" i="19"/>
  <c r="GH30" i="19" s="1"/>
  <c r="R125" i="19"/>
  <c r="R126" i="19"/>
  <c r="CD126" i="19" s="1"/>
  <c r="DW28" i="19"/>
  <c r="GI28" i="19" s="1"/>
  <c r="DW32" i="19"/>
  <c r="GI32" i="19" s="1"/>
  <c r="DW35" i="19"/>
  <c r="GI35" i="19" s="1"/>
  <c r="DW29" i="19"/>
  <c r="GI29" i="19" s="1"/>
  <c r="DW31" i="19"/>
  <c r="GI31" i="19" s="1"/>
  <c r="DW37" i="19"/>
  <c r="GI37" i="19" s="1"/>
  <c r="DW36" i="19"/>
  <c r="GI36" i="19" s="1"/>
  <c r="DW54" i="19"/>
  <c r="GI54" i="19" s="1"/>
  <c r="AG98" i="19"/>
  <c r="CS98" i="19" s="1"/>
  <c r="AG99" i="19"/>
  <c r="CS99" i="19" s="1"/>
  <c r="Z118" i="19"/>
  <c r="CL118" i="19" s="1"/>
  <c r="DZ89" i="19"/>
  <c r="GL89" i="19" s="1"/>
  <c r="AC75" i="19"/>
  <c r="CO75" i="19" s="1"/>
  <c r="DX89" i="19"/>
  <c r="GJ89" i="19" s="1"/>
  <c r="AE30" i="19"/>
  <c r="CQ30" i="19" s="1"/>
  <c r="DX18" i="19"/>
  <c r="GJ18" i="19" s="1"/>
  <c r="T120" i="19"/>
  <c r="CF120" i="19" s="1"/>
  <c r="Z116" i="19"/>
  <c r="CL116" i="19" s="1"/>
  <c r="DW20" i="19"/>
  <c r="GI20" i="19" s="1"/>
  <c r="DW19" i="19"/>
  <c r="GI19" i="19" s="1"/>
  <c r="DY17" i="19"/>
  <c r="GK17" i="19" s="1"/>
  <c r="DI125" i="19"/>
  <c r="FU125" i="19" s="1"/>
  <c r="DI126" i="19"/>
  <c r="FU126" i="19" s="1"/>
  <c r="R124" i="19"/>
  <c r="CD124" i="19" s="1"/>
  <c r="R53" i="21" s="1"/>
  <c r="R123" i="19"/>
  <c r="CD123" i="19" s="1"/>
  <c r="R48" i="21" s="1"/>
  <c r="R121" i="19"/>
  <c r="AD86" i="19"/>
  <c r="CP86" i="19" s="1"/>
  <c r="DZ77" i="19"/>
  <c r="GL77" i="19" s="1"/>
  <c r="DR100" i="19"/>
  <c r="GD100" i="19" s="1"/>
  <c r="DR113" i="19"/>
  <c r="GD113" i="19" s="1"/>
  <c r="DX77" i="19"/>
  <c r="GJ77" i="19" s="1"/>
  <c r="DU67" i="19"/>
  <c r="GG67" i="19" s="1"/>
  <c r="DU23" i="19"/>
  <c r="GG23" i="19" s="1"/>
  <c r="AG18" i="19"/>
  <c r="CS18" i="19" s="1"/>
  <c r="DT24" i="19"/>
  <c r="GF24" i="19" s="1"/>
  <c r="DT26" i="19"/>
  <c r="GF26" i="19" s="1"/>
  <c r="DT25" i="19"/>
  <c r="GF25" i="19" s="1"/>
  <c r="DT82" i="19"/>
  <c r="GF82" i="19" s="1"/>
  <c r="DV33" i="19"/>
  <c r="GH33" i="19" s="1"/>
  <c r="DV21" i="19"/>
  <c r="GH21" i="19" s="1"/>
  <c r="AW49" i="21" l="1"/>
  <c r="R128" i="19"/>
  <c r="CD121" i="19"/>
  <c r="CS39" i="23"/>
  <c r="CS62" i="23" s="1"/>
  <c r="CS85" i="23" s="1"/>
  <c r="CS108" i="23" s="1"/>
  <c r="CS131" i="23" s="1"/>
  <c r="CS154" i="23" s="1"/>
  <c r="CS177" i="23" s="1"/>
  <c r="CS37" i="23"/>
  <c r="CS60" i="23" s="1"/>
  <c r="CS83" i="23" s="1"/>
  <c r="CS106" i="23" s="1"/>
  <c r="CS129" i="23" s="1"/>
  <c r="CS152" i="23" s="1"/>
  <c r="CS175" i="23" s="1"/>
  <c r="DI128" i="19"/>
  <c r="FU121" i="19"/>
  <c r="CS69" i="19"/>
  <c r="CT39" i="23"/>
  <c r="CT62" i="23" s="1"/>
  <c r="CT85" i="23" s="1"/>
  <c r="CT108" i="23" s="1"/>
  <c r="CT131" i="23" s="1"/>
  <c r="CT154" i="23" s="1"/>
  <c r="CT177" i="23" s="1"/>
  <c r="CT37" i="23"/>
  <c r="CT60" i="23" s="1"/>
  <c r="CT83" i="23" s="1"/>
  <c r="CT106" i="23" s="1"/>
  <c r="CT129" i="23" s="1"/>
  <c r="CT152" i="23" s="1"/>
  <c r="CT175" i="23" s="1"/>
  <c r="DR114" i="19"/>
  <c r="GD114" i="19" s="1"/>
  <c r="DR91" i="19"/>
  <c r="GD91" i="19" s="1"/>
  <c r="R54" i="21"/>
  <c r="CD125" i="19"/>
  <c r="R44" i="21"/>
  <c r="R49" i="21"/>
  <c r="CT17" i="19"/>
  <c r="AW44" i="21"/>
  <c r="DU58" i="19"/>
  <c r="GG58" i="19" s="1"/>
  <c r="DU57" i="19"/>
  <c r="GG57" i="19" s="1"/>
  <c r="AD85" i="19"/>
  <c r="CP85" i="19" s="1"/>
  <c r="AD24" i="19"/>
  <c r="CP24" i="19" s="1"/>
  <c r="AC73" i="19"/>
  <c r="CO73" i="19" s="1"/>
  <c r="DU104" i="19"/>
  <c r="GG104" i="19" s="1"/>
  <c r="DU60" i="19"/>
  <c r="GG60" i="19" s="1"/>
  <c r="DS97" i="19"/>
  <c r="GE97" i="19" s="1"/>
  <c r="AA100" i="19"/>
  <c r="CM100" i="19" s="1"/>
  <c r="AA113" i="19"/>
  <c r="CM113" i="19" s="1"/>
  <c r="AC85" i="19"/>
  <c r="CO85" i="19" s="1"/>
  <c r="AC71" i="19"/>
  <c r="CO71" i="19" s="1"/>
  <c r="AA79" i="19"/>
  <c r="CM79" i="19" s="1"/>
  <c r="DS79" i="19"/>
  <c r="GE79" i="19" s="1"/>
  <c r="DS81" i="19"/>
  <c r="GE81" i="19" s="1"/>
  <c r="AA81" i="19"/>
  <c r="CM81" i="19" s="1"/>
  <c r="DY95" i="19"/>
  <c r="GK95" i="19" s="1"/>
  <c r="AC86" i="19"/>
  <c r="CO86" i="19" s="1"/>
  <c r="DS90" i="19"/>
  <c r="GE90" i="19" s="1"/>
  <c r="AA91" i="19"/>
  <c r="CM91" i="19" s="1"/>
  <c r="DY98" i="19"/>
  <c r="GK98" i="19" s="1"/>
  <c r="AC87" i="19"/>
  <c r="CO87" i="19" s="1"/>
  <c r="DZ105" i="19"/>
  <c r="GL105" i="19" s="1"/>
  <c r="AD59" i="19"/>
  <c r="CP59" i="19" s="1"/>
  <c r="AA102" i="19"/>
  <c r="CM102" i="19" s="1"/>
  <c r="DS101" i="19"/>
  <c r="GE101" i="19" s="1"/>
  <c r="AA101" i="19"/>
  <c r="CM101" i="19" s="1"/>
  <c r="DS102" i="19"/>
  <c r="GE102" i="19" s="1"/>
  <c r="AA103" i="19"/>
  <c r="CM103" i="19" s="1"/>
  <c r="DS103" i="19"/>
  <c r="GE103" i="19" s="1"/>
  <c r="DS106" i="19"/>
  <c r="GE106" i="19" s="1"/>
  <c r="AA109" i="19"/>
  <c r="CM109" i="19" s="1"/>
  <c r="AD70" i="19"/>
  <c r="CP70" i="19" s="1"/>
  <c r="DT84" i="19"/>
  <c r="GF84" i="19" s="1"/>
  <c r="DY99" i="19"/>
  <c r="GK99" i="19" s="1"/>
  <c r="DY107" i="19"/>
  <c r="GK107" i="19" s="1"/>
  <c r="DS112" i="19"/>
  <c r="GE112" i="19" s="1"/>
  <c r="DS110" i="19"/>
  <c r="GE110" i="19" s="1"/>
  <c r="AA111" i="19"/>
  <c r="CM111" i="19" s="1"/>
  <c r="DS111" i="19"/>
  <c r="GE111" i="19" s="1"/>
  <c r="AA110" i="19"/>
  <c r="CM110" i="19" s="1"/>
  <c r="AA112" i="19"/>
  <c r="CM112" i="19" s="1"/>
  <c r="AA93" i="19"/>
  <c r="CM93" i="19" s="1"/>
  <c r="DS94" i="19"/>
  <c r="GE94" i="19" s="1"/>
  <c r="AA94" i="19"/>
  <c r="CM94" i="19" s="1"/>
  <c r="DS93" i="19"/>
  <c r="GE93" i="19" s="1"/>
  <c r="DR115" i="19"/>
  <c r="GD115" i="19" s="1"/>
  <c r="T122" i="19"/>
  <c r="CF122" i="19" s="1"/>
  <c r="T43" i="21" s="1"/>
  <c r="DY108" i="19"/>
  <c r="GK108" i="19" s="1"/>
  <c r="AC72" i="19"/>
  <c r="CO72" i="19" s="1"/>
  <c r="AD26" i="19"/>
  <c r="CP26" i="19" s="1"/>
  <c r="AD82" i="19"/>
  <c r="CP82" i="19" s="1"/>
  <c r="DU70" i="19"/>
  <c r="GG70" i="19" s="1"/>
  <c r="DY69" i="19"/>
  <c r="GK69" i="19" s="1"/>
  <c r="Z115" i="19"/>
  <c r="CL115" i="19" s="1"/>
  <c r="DM122" i="19"/>
  <c r="FY122" i="19" s="1"/>
  <c r="BA43" i="21" s="1"/>
  <c r="AC84" i="19"/>
  <c r="CO84" i="19" s="1"/>
  <c r="DS76" i="19"/>
  <c r="GE76" i="19" s="1"/>
  <c r="AA78" i="19"/>
  <c r="CM78" i="19" s="1"/>
  <c r="DY43" i="19"/>
  <c r="GK43" i="19" s="1"/>
  <c r="DY42" i="19"/>
  <c r="GK42" i="19" s="1"/>
  <c r="DY44" i="19"/>
  <c r="GK44" i="19" s="1"/>
  <c r="AD75" i="19"/>
  <c r="CP75" i="19" s="1"/>
  <c r="DV57" i="19"/>
  <c r="GH57" i="19" s="1"/>
  <c r="DV68" i="19"/>
  <c r="GH68" i="19" s="1"/>
  <c r="AD58" i="19"/>
  <c r="CP58" i="19" s="1"/>
  <c r="AE68" i="19"/>
  <c r="CQ68" i="19" s="1"/>
  <c r="AD104" i="19"/>
  <c r="CP104" i="19" s="1"/>
  <c r="AD60" i="19"/>
  <c r="CP60" i="19" s="1"/>
  <c r="AF82" i="19"/>
  <c r="CR82" i="19" s="1"/>
  <c r="AF26" i="19"/>
  <c r="CR26" i="19" s="1"/>
  <c r="DU75" i="19"/>
  <c r="GG75" i="19" s="1"/>
  <c r="DZ41" i="19"/>
  <c r="GL41" i="19" s="1"/>
  <c r="AE57" i="19"/>
  <c r="CQ57" i="19" s="1"/>
  <c r="AF33" i="19"/>
  <c r="CR33" i="19" s="1"/>
  <c r="DV67" i="19"/>
  <c r="GH67" i="19" s="1"/>
  <c r="DV23" i="19"/>
  <c r="GH23" i="19" s="1"/>
  <c r="DT72" i="19"/>
  <c r="GF72" i="19" s="1"/>
  <c r="DT86" i="19"/>
  <c r="GF86" i="19" s="1"/>
  <c r="AB97" i="19"/>
  <c r="CN97" i="19" s="1"/>
  <c r="DK125" i="19"/>
  <c r="FW125" i="19" s="1"/>
  <c r="DK126" i="19"/>
  <c r="FW126" i="19" s="1"/>
  <c r="DL123" i="19"/>
  <c r="FX123" i="19" s="1"/>
  <c r="AZ48" i="21" s="1"/>
  <c r="DL124" i="19"/>
  <c r="FX124" i="19" s="1"/>
  <c r="AZ53" i="21" s="1"/>
  <c r="DL121" i="19"/>
  <c r="DU24" i="19"/>
  <c r="GG24" i="19" s="1"/>
  <c r="DU26" i="19"/>
  <c r="GG26" i="19" s="1"/>
  <c r="DU25" i="19"/>
  <c r="GG25" i="19" s="1"/>
  <c r="DU82" i="19"/>
  <c r="GG82" i="19" s="1"/>
  <c r="AB106" i="19"/>
  <c r="CN106" i="19" s="1"/>
  <c r="DX20" i="19"/>
  <c r="GJ20" i="19" s="1"/>
  <c r="DX19" i="19"/>
  <c r="GJ19" i="19" s="1"/>
  <c r="DT87" i="19"/>
  <c r="GF87" i="19" s="1"/>
  <c r="DT73" i="19"/>
  <c r="GF73" i="19" s="1"/>
  <c r="DT85" i="19"/>
  <c r="GF85" i="19" s="1"/>
  <c r="DT71" i="19"/>
  <c r="GF71" i="19" s="1"/>
  <c r="Y120" i="19"/>
  <c r="CK120" i="19" s="1"/>
  <c r="AB76" i="19"/>
  <c r="CN76" i="19" s="1"/>
  <c r="DW56" i="19"/>
  <c r="GI56" i="19" s="1"/>
  <c r="DW55" i="19"/>
  <c r="GI55" i="19" s="1"/>
  <c r="DW30" i="19"/>
  <c r="GI30" i="19" s="1"/>
  <c r="AE67" i="19"/>
  <c r="CQ67" i="19" s="1"/>
  <c r="AE23" i="19"/>
  <c r="CQ23" i="19" s="1"/>
  <c r="DY77" i="19"/>
  <c r="GK77" i="19" s="1"/>
  <c r="AF56" i="19"/>
  <c r="CR56" i="19" s="1"/>
  <c r="AF55" i="19"/>
  <c r="CR55" i="19" s="1"/>
  <c r="DX28" i="19"/>
  <c r="GJ28" i="19" s="1"/>
  <c r="DX32" i="19"/>
  <c r="GJ32" i="19" s="1"/>
  <c r="DX35" i="19"/>
  <c r="GJ35" i="19" s="1"/>
  <c r="DX29" i="19"/>
  <c r="GJ29" i="19" s="1"/>
  <c r="DX31" i="19"/>
  <c r="GJ31" i="19" s="1"/>
  <c r="DX37" i="19"/>
  <c r="GJ37" i="19" s="1"/>
  <c r="DX36" i="19"/>
  <c r="GJ36" i="19" s="1"/>
  <c r="DX54" i="19"/>
  <c r="GJ54" i="19" s="1"/>
  <c r="DZ17" i="19"/>
  <c r="GL17" i="19" s="1"/>
  <c r="DJ125" i="19"/>
  <c r="FV125" i="19" s="1"/>
  <c r="DJ126" i="19"/>
  <c r="FV126" i="19" s="1"/>
  <c r="AB90" i="19"/>
  <c r="CN90" i="19" s="1"/>
  <c r="DM119" i="19"/>
  <c r="FY119" i="19" s="1"/>
  <c r="AF30" i="19"/>
  <c r="CR30" i="19" s="1"/>
  <c r="DK121" i="19"/>
  <c r="DK124" i="19"/>
  <c r="FW124" i="19" s="1"/>
  <c r="AY53" i="21" s="1"/>
  <c r="DK123" i="19"/>
  <c r="FW123" i="19" s="1"/>
  <c r="AY48" i="21" s="1"/>
  <c r="AH69" i="19"/>
  <c r="U120" i="19"/>
  <c r="CG120" i="19" s="1"/>
  <c r="AG19" i="19"/>
  <c r="CS19" i="19" s="1"/>
  <c r="AG20" i="19"/>
  <c r="CS20" i="19" s="1"/>
  <c r="X120" i="19"/>
  <c r="CJ120" i="19" s="1"/>
  <c r="AH27" i="19"/>
  <c r="CT27" i="19" s="1"/>
  <c r="AG28" i="19"/>
  <c r="CS28" i="19" s="1"/>
  <c r="DY27" i="19"/>
  <c r="GK27" i="19" s="1"/>
  <c r="AG29" i="19"/>
  <c r="CS29" i="19" s="1"/>
  <c r="AG31" i="19"/>
  <c r="CS31" i="19" s="1"/>
  <c r="AG36" i="19"/>
  <c r="CS36" i="19" s="1"/>
  <c r="AG35" i="19"/>
  <c r="CS35" i="19" s="1"/>
  <c r="AG32" i="19"/>
  <c r="CS32" i="19" s="1"/>
  <c r="AG37" i="19"/>
  <c r="CS37" i="19" s="1"/>
  <c r="AG54" i="19"/>
  <c r="CS54" i="19" s="1"/>
  <c r="S125" i="19"/>
  <c r="S126" i="19"/>
  <c r="CE126" i="19" s="1"/>
  <c r="DW33" i="19"/>
  <c r="GI33" i="19" s="1"/>
  <c r="DV34" i="19"/>
  <c r="GH34" i="19" s="1"/>
  <c r="DY89" i="19"/>
  <c r="GK89" i="19" s="1"/>
  <c r="AH43" i="19"/>
  <c r="CT43" i="19" s="1"/>
  <c r="AH95" i="19"/>
  <c r="CT95" i="19" s="1"/>
  <c r="AH42" i="19"/>
  <c r="CT42" i="19" s="1"/>
  <c r="AH44" i="19"/>
  <c r="CT44" i="19" s="1"/>
  <c r="DL125" i="19"/>
  <c r="FX125" i="19" s="1"/>
  <c r="DL126" i="19"/>
  <c r="FX126" i="19" s="1"/>
  <c r="DJ124" i="19"/>
  <c r="FV124" i="19" s="1"/>
  <c r="AX53" i="21" s="1"/>
  <c r="AX54" i="21" s="1"/>
  <c r="DJ121" i="19"/>
  <c r="DJ123" i="19"/>
  <c r="FV123" i="19" s="1"/>
  <c r="AX48" i="21" s="1"/>
  <c r="S123" i="19"/>
  <c r="CE123" i="19" s="1"/>
  <c r="S48" i="21" s="1"/>
  <c r="S121" i="19"/>
  <c r="S124" i="19"/>
  <c r="CE124" i="19" s="1"/>
  <c r="S53" i="21" s="1"/>
  <c r="AZ44" i="21" l="1"/>
  <c r="AZ54" i="21"/>
  <c r="AX44" i="21"/>
  <c r="S128" i="19"/>
  <c r="CE121" i="19"/>
  <c r="AE34" i="19"/>
  <c r="CQ34" i="19" s="1"/>
  <c r="AH19" i="19"/>
  <c r="CT19" i="19" s="1"/>
  <c r="AH18" i="19"/>
  <c r="CT18" i="19" s="1"/>
  <c r="CT69" i="19"/>
  <c r="HA21" i="19" s="1"/>
  <c r="DL128" i="19"/>
  <c r="FX121" i="19"/>
  <c r="DW23" i="19"/>
  <c r="GI23" i="19" s="1"/>
  <c r="DW21" i="19"/>
  <c r="GI21" i="19" s="1"/>
  <c r="S44" i="21"/>
  <c r="CE125" i="19"/>
  <c r="S54" i="21"/>
  <c r="S49" i="21"/>
  <c r="AY49" i="21"/>
  <c r="AY44" i="21"/>
  <c r="AA80" i="19"/>
  <c r="CM80" i="19" s="1"/>
  <c r="AA117" i="19"/>
  <c r="CM117" i="19" s="1"/>
  <c r="AY54" i="21"/>
  <c r="AZ49" i="21"/>
  <c r="DY19" i="19"/>
  <c r="GK19" i="19" s="1"/>
  <c r="DY18" i="19"/>
  <c r="GK18" i="19" s="1"/>
  <c r="AF24" i="19"/>
  <c r="CR24" i="19" s="1"/>
  <c r="AF23" i="19"/>
  <c r="CR23" i="19" s="1"/>
  <c r="DS80" i="19"/>
  <c r="GE80" i="19" s="1"/>
  <c r="DS117" i="19"/>
  <c r="GE117" i="19" s="1"/>
  <c r="DI131" i="19"/>
  <c r="FU131" i="19" s="1"/>
  <c r="DI130" i="19"/>
  <c r="FU130" i="19" s="1"/>
  <c r="DI129" i="19"/>
  <c r="FU129" i="19" s="1"/>
  <c r="FU128" i="19"/>
  <c r="AX49" i="21"/>
  <c r="DJ128" i="19"/>
  <c r="FV121" i="19"/>
  <c r="DK128" i="19"/>
  <c r="FW121" i="19"/>
  <c r="R130" i="19"/>
  <c r="CD130" i="19" s="1"/>
  <c r="R131" i="19"/>
  <c r="CD131" i="19" s="1"/>
  <c r="R129" i="19"/>
  <c r="CD129" i="19" s="1"/>
  <c r="CD128" i="19"/>
  <c r="AE75" i="19"/>
  <c r="CQ75" i="19" s="1"/>
  <c r="AH20" i="19"/>
  <c r="CT20" i="19" s="1"/>
  <c r="AA116" i="19"/>
  <c r="CM116" i="19" s="1"/>
  <c r="DY20" i="19"/>
  <c r="GK20" i="19" s="1"/>
  <c r="AE59" i="19"/>
  <c r="CQ59" i="19" s="1"/>
  <c r="AF84" i="19"/>
  <c r="CR84" i="19" s="1"/>
  <c r="AD84" i="19"/>
  <c r="CP84" i="19" s="1"/>
  <c r="DV59" i="19"/>
  <c r="GH59" i="19" s="1"/>
  <c r="DZ42" i="19"/>
  <c r="GL42" i="19" s="1"/>
  <c r="AD73" i="19"/>
  <c r="CP73" i="19" s="1"/>
  <c r="DS78" i="19"/>
  <c r="GE78" i="19" s="1"/>
  <c r="AD87" i="19"/>
  <c r="CP87" i="19" s="1"/>
  <c r="AF87" i="19"/>
  <c r="CR87" i="19" s="1"/>
  <c r="X122" i="19"/>
  <c r="CJ122" i="19" s="1"/>
  <c r="X43" i="21" s="1"/>
  <c r="DZ69" i="19"/>
  <c r="GL69" i="19" s="1"/>
  <c r="HK21" i="19" s="1"/>
  <c r="HK31" i="19" s="1"/>
  <c r="AF85" i="19"/>
  <c r="CR85" i="19" s="1"/>
  <c r="AA118" i="19"/>
  <c r="CM118" i="19" s="1"/>
  <c r="Y122" i="19"/>
  <c r="CK122" i="19" s="1"/>
  <c r="Y43" i="21" s="1"/>
  <c r="AF25" i="19"/>
  <c r="CR25" i="19" s="1"/>
  <c r="DV70" i="19"/>
  <c r="GH70" i="19" s="1"/>
  <c r="AD71" i="19"/>
  <c r="CP71" i="19" s="1"/>
  <c r="U122" i="19"/>
  <c r="CG122" i="19" s="1"/>
  <c r="U43" i="21" s="1"/>
  <c r="AF68" i="19"/>
  <c r="CR68" i="19" s="1"/>
  <c r="AE70" i="19"/>
  <c r="CQ70" i="19" s="1"/>
  <c r="DS91" i="19"/>
  <c r="GE91" i="19" s="1"/>
  <c r="DS118" i="19"/>
  <c r="GE118" i="19" s="1"/>
  <c r="DS100" i="19"/>
  <c r="GE100" i="19" s="1"/>
  <c r="DS113" i="19"/>
  <c r="GE113" i="19" s="1"/>
  <c r="DU84" i="19"/>
  <c r="GG84" i="19" s="1"/>
  <c r="DS109" i="19"/>
  <c r="GE109" i="19" s="1"/>
  <c r="AD72" i="19"/>
  <c r="CP72" i="19" s="1"/>
  <c r="DS116" i="19"/>
  <c r="GE116" i="19" s="1"/>
  <c r="AF57" i="19"/>
  <c r="CR57" i="19" s="1"/>
  <c r="DZ95" i="19"/>
  <c r="GL95" i="19" s="1"/>
  <c r="DZ43" i="19"/>
  <c r="GL43" i="19" s="1"/>
  <c r="DZ44" i="19"/>
  <c r="GL44" i="19" s="1"/>
  <c r="DV60" i="19"/>
  <c r="GH60" i="19" s="1"/>
  <c r="DV58" i="19"/>
  <c r="GH58" i="19" s="1"/>
  <c r="DV104" i="19"/>
  <c r="GH104" i="19" s="1"/>
  <c r="DW68" i="19"/>
  <c r="GI68" i="19" s="1"/>
  <c r="DX21" i="19"/>
  <c r="GJ21" i="19" s="1"/>
  <c r="AE60" i="19"/>
  <c r="CQ60" i="19" s="1"/>
  <c r="AE58" i="19"/>
  <c r="CQ58" i="19" s="1"/>
  <c r="AE104" i="19"/>
  <c r="CQ104" i="19" s="1"/>
  <c r="DY21" i="19"/>
  <c r="GK21" i="19" s="1"/>
  <c r="DX30" i="19"/>
  <c r="GJ30" i="19" s="1"/>
  <c r="AG21" i="19"/>
  <c r="CS21" i="19" s="1"/>
  <c r="DW57" i="19"/>
  <c r="GI57" i="19" s="1"/>
  <c r="AC106" i="19"/>
  <c r="CO106" i="19" s="1"/>
  <c r="DV75" i="19"/>
  <c r="GH75" i="19" s="1"/>
  <c r="AH21" i="19"/>
  <c r="W120" i="19"/>
  <c r="CI120" i="19" s="1"/>
  <c r="DM124" i="19"/>
  <c r="FY124" i="19" s="1"/>
  <c r="BA53" i="21" s="1"/>
  <c r="DM121" i="19"/>
  <c r="DM123" i="19"/>
  <c r="FY123" i="19" s="1"/>
  <c r="BA48" i="21" s="1"/>
  <c r="DT90" i="19"/>
  <c r="GF90" i="19" s="1"/>
  <c r="AB91" i="19"/>
  <c r="CN91" i="19" s="1"/>
  <c r="V120" i="19"/>
  <c r="CH120" i="19" s="1"/>
  <c r="AB101" i="19"/>
  <c r="CN101" i="19" s="1"/>
  <c r="AB102" i="19"/>
  <c r="CN102" i="19" s="1"/>
  <c r="AB103" i="19"/>
  <c r="CN103" i="19" s="1"/>
  <c r="DT101" i="19"/>
  <c r="GF101" i="19" s="1"/>
  <c r="DT102" i="19"/>
  <c r="GF102" i="19" s="1"/>
  <c r="DT103" i="19"/>
  <c r="GF103" i="19" s="1"/>
  <c r="AG55" i="19"/>
  <c r="CS55" i="19" s="1"/>
  <c r="AG56" i="19"/>
  <c r="CS56" i="19" s="1"/>
  <c r="DY36" i="19"/>
  <c r="GK36" i="19" s="1"/>
  <c r="DY28" i="19"/>
  <c r="GK28" i="19" s="1"/>
  <c r="DY32" i="19"/>
  <c r="GK32" i="19" s="1"/>
  <c r="DY35" i="19"/>
  <c r="GK35" i="19" s="1"/>
  <c r="DY29" i="19"/>
  <c r="GK29" i="19" s="1"/>
  <c r="DY31" i="19"/>
  <c r="GK31" i="19" s="1"/>
  <c r="DY37" i="19"/>
  <c r="GK37" i="19" s="1"/>
  <c r="DY54" i="19"/>
  <c r="GK54" i="19" s="1"/>
  <c r="DT94" i="19"/>
  <c r="GF94" i="19" s="1"/>
  <c r="AB94" i="19"/>
  <c r="CN94" i="19" s="1"/>
  <c r="DT93" i="19"/>
  <c r="GF93" i="19" s="1"/>
  <c r="AB93" i="19"/>
  <c r="CN93" i="19" s="1"/>
  <c r="AC90" i="19"/>
  <c r="CO90" i="19" s="1"/>
  <c r="AG30" i="19"/>
  <c r="CS30" i="19" s="1"/>
  <c r="AF67" i="19"/>
  <c r="CR67" i="19" s="1"/>
  <c r="AF34" i="19"/>
  <c r="CR34" i="19" s="1"/>
  <c r="DX33" i="19"/>
  <c r="GJ33" i="19" s="1"/>
  <c r="DW34" i="19"/>
  <c r="GI34" i="19" s="1"/>
  <c r="DV25" i="19"/>
  <c r="GH25" i="19" s="1"/>
  <c r="DV24" i="19"/>
  <c r="GH24" i="19" s="1"/>
  <c r="DV26" i="19"/>
  <c r="GH26" i="19" s="1"/>
  <c r="DV82" i="19"/>
  <c r="GH82" i="19" s="1"/>
  <c r="DZ27" i="19"/>
  <c r="GL27" i="19" s="1"/>
  <c r="AH28" i="19"/>
  <c r="CT28" i="19" s="1"/>
  <c r="AH37" i="19"/>
  <c r="CT37" i="19" s="1"/>
  <c r="AH29" i="19"/>
  <c r="CT29" i="19" s="1"/>
  <c r="AH31" i="19"/>
  <c r="CT31" i="19" s="1"/>
  <c r="AH36" i="19"/>
  <c r="CT36" i="19" s="1"/>
  <c r="AH35" i="19"/>
  <c r="CT35" i="19" s="1"/>
  <c r="AH32" i="19"/>
  <c r="CT32" i="19" s="1"/>
  <c r="AH54" i="19"/>
  <c r="CT54" i="19" s="1"/>
  <c r="DT106" i="19"/>
  <c r="GF106" i="19" s="1"/>
  <c r="AB109" i="19"/>
  <c r="CN109" i="19" s="1"/>
  <c r="DU86" i="19"/>
  <c r="GG86" i="19" s="1"/>
  <c r="DU72" i="19"/>
  <c r="GG72" i="19" s="1"/>
  <c r="AC76" i="19"/>
  <c r="CO76" i="19" s="1"/>
  <c r="DN120" i="19"/>
  <c r="FZ120" i="19" s="1"/>
  <c r="DU73" i="19"/>
  <c r="GG73" i="19" s="1"/>
  <c r="DU87" i="19"/>
  <c r="GG87" i="19" s="1"/>
  <c r="DT97" i="19"/>
  <c r="GF97" i="19" s="1"/>
  <c r="AB100" i="19"/>
  <c r="CN100" i="19" s="1"/>
  <c r="AB113" i="19"/>
  <c r="CN113" i="19" s="1"/>
  <c r="DM125" i="19"/>
  <c r="FY125" i="19" s="1"/>
  <c r="DM126" i="19"/>
  <c r="FY126" i="19" s="1"/>
  <c r="T119" i="19"/>
  <c r="CF119" i="19" s="1"/>
  <c r="DT76" i="19"/>
  <c r="GF76" i="19" s="1"/>
  <c r="AB114" i="19"/>
  <c r="CN114" i="19" s="1"/>
  <c r="AB78" i="19"/>
  <c r="CN78" i="19" s="1"/>
  <c r="DU85" i="19"/>
  <c r="GG85" i="19" s="1"/>
  <c r="DU71" i="19"/>
  <c r="GG71" i="19" s="1"/>
  <c r="AB79" i="19"/>
  <c r="CN79" i="19" s="1"/>
  <c r="AB81" i="19"/>
  <c r="CN81" i="19" s="1"/>
  <c r="DT81" i="19"/>
  <c r="GF81" i="19" s="1"/>
  <c r="DT79" i="19"/>
  <c r="GF79" i="19" s="1"/>
  <c r="DW67" i="19"/>
  <c r="GI67" i="19" s="1"/>
  <c r="AC97" i="19"/>
  <c r="CO97" i="19" s="1"/>
  <c r="AG33" i="19"/>
  <c r="CS33" i="19" s="1"/>
  <c r="U119" i="19"/>
  <c r="CG119" i="19" s="1"/>
  <c r="DX56" i="19"/>
  <c r="GJ56" i="19" s="1"/>
  <c r="DX55" i="19"/>
  <c r="GJ55" i="19" s="1"/>
  <c r="AE26" i="19"/>
  <c r="CQ26" i="19" s="1"/>
  <c r="AE25" i="19"/>
  <c r="CQ25" i="19" s="1"/>
  <c r="AE24" i="19"/>
  <c r="CQ24" i="19" s="1"/>
  <c r="AE82" i="19"/>
  <c r="CQ82" i="19" s="1"/>
  <c r="AB110" i="19"/>
  <c r="CN110" i="19" s="1"/>
  <c r="AB112" i="19"/>
  <c r="CN112" i="19" s="1"/>
  <c r="AB111" i="19"/>
  <c r="CN111" i="19" s="1"/>
  <c r="DT111" i="19"/>
  <c r="GF111" i="19" s="1"/>
  <c r="DT112" i="19"/>
  <c r="GF112" i="19" s="1"/>
  <c r="DT110" i="19"/>
  <c r="GF110" i="19" s="1"/>
  <c r="BA54" i="21" l="1"/>
  <c r="AA115" i="19"/>
  <c r="CM115" i="19" s="1"/>
  <c r="AA114" i="19"/>
  <c r="CM114" i="19" s="1"/>
  <c r="DJ131" i="19"/>
  <c r="FV131" i="19" s="1"/>
  <c r="DJ129" i="19"/>
  <c r="FV129" i="19" s="1"/>
  <c r="DJ130" i="19"/>
  <c r="FV130" i="19" s="1"/>
  <c r="FV128" i="19"/>
  <c r="DL129" i="19"/>
  <c r="FX129" i="19" s="1"/>
  <c r="DL131" i="19"/>
  <c r="FX131" i="19" s="1"/>
  <c r="DL130" i="19"/>
  <c r="FX130" i="19" s="1"/>
  <c r="FX128" i="19"/>
  <c r="DW82" i="19"/>
  <c r="GI82" i="19" s="1"/>
  <c r="DW26" i="19"/>
  <c r="GI26" i="19" s="1"/>
  <c r="BA49" i="21"/>
  <c r="DZ20" i="19"/>
  <c r="GL20" i="19" s="1"/>
  <c r="DZ18" i="19"/>
  <c r="GL18" i="19" s="1"/>
  <c r="S131" i="19"/>
  <c r="CE131" i="19" s="1"/>
  <c r="S130" i="19"/>
  <c r="CE130" i="19" s="1"/>
  <c r="S129" i="19"/>
  <c r="CE129" i="19" s="1"/>
  <c r="CE128" i="19"/>
  <c r="AB80" i="19"/>
  <c r="CN80" i="19" s="1"/>
  <c r="AB117" i="19"/>
  <c r="CN117" i="19" s="1"/>
  <c r="DW24" i="19"/>
  <c r="GI24" i="19" s="1"/>
  <c r="DM128" i="19"/>
  <c r="FY121" i="19"/>
  <c r="DW25" i="19"/>
  <c r="GI25" i="19" s="1"/>
  <c r="DT80" i="19"/>
  <c r="GF80" i="19" s="1"/>
  <c r="DT117" i="19"/>
  <c r="GF117" i="19" s="1"/>
  <c r="CT21" i="19"/>
  <c r="HC8" i="19"/>
  <c r="BA44" i="21"/>
  <c r="DK129" i="19"/>
  <c r="FW129" i="19" s="1"/>
  <c r="DK130" i="19"/>
  <c r="FW130" i="19" s="1"/>
  <c r="DK131" i="19"/>
  <c r="FW131" i="19" s="1"/>
  <c r="FW128" i="19"/>
  <c r="DZ19" i="19"/>
  <c r="GL19" i="19" s="1"/>
  <c r="AE84" i="19"/>
  <c r="CQ84" i="19" s="1"/>
  <c r="DW84" i="19"/>
  <c r="GI84" i="19" s="1"/>
  <c r="DT91" i="19"/>
  <c r="GF91" i="19" s="1"/>
  <c r="DS114" i="19"/>
  <c r="GE114" i="19" s="1"/>
  <c r="DT109" i="19"/>
  <c r="GF109" i="19" s="1"/>
  <c r="DV84" i="19"/>
  <c r="GH84" i="19" s="1"/>
  <c r="AF104" i="19"/>
  <c r="CR104" i="19" s="1"/>
  <c r="DY23" i="19"/>
  <c r="GK23" i="19" s="1"/>
  <c r="DW70" i="19"/>
  <c r="GI70" i="19" s="1"/>
  <c r="AF59" i="19"/>
  <c r="CR59" i="19" s="1"/>
  <c r="AF86" i="19"/>
  <c r="CR86" i="19" s="1"/>
  <c r="AF70" i="19"/>
  <c r="CR70" i="19" s="1"/>
  <c r="V122" i="19"/>
  <c r="CH122" i="19" s="1"/>
  <c r="V43" i="21" s="1"/>
  <c r="DS115" i="19"/>
  <c r="GE115" i="19" s="1"/>
  <c r="DW60" i="19"/>
  <c r="GI60" i="19" s="1"/>
  <c r="DN122" i="19"/>
  <c r="FZ122" i="19" s="1"/>
  <c r="BB43" i="21" s="1"/>
  <c r="W122" i="19"/>
  <c r="CI122" i="19" s="1"/>
  <c r="W43" i="21" s="1"/>
  <c r="DX82" i="19"/>
  <c r="GJ82" i="19" s="1"/>
  <c r="AD106" i="19"/>
  <c r="CP106" i="19" s="1"/>
  <c r="DX67" i="19"/>
  <c r="GJ67" i="19" s="1"/>
  <c r="AD90" i="19"/>
  <c r="CP90" i="19" s="1"/>
  <c r="DX25" i="19"/>
  <c r="GJ25" i="19" s="1"/>
  <c r="AD76" i="19"/>
  <c r="CP76" i="19" s="1"/>
  <c r="AD97" i="19"/>
  <c r="CP97" i="19" s="1"/>
  <c r="DY33" i="19"/>
  <c r="GK33" i="19" s="1"/>
  <c r="DW104" i="19"/>
  <c r="GI104" i="19" s="1"/>
  <c r="AG67" i="19"/>
  <c r="CS67" i="19" s="1"/>
  <c r="DW58" i="19"/>
  <c r="GI58" i="19" s="1"/>
  <c r="AG60" i="19"/>
  <c r="CS60" i="19" s="1"/>
  <c r="AE85" i="19"/>
  <c r="CQ85" i="19" s="1"/>
  <c r="AE71" i="19"/>
  <c r="CQ71" i="19" s="1"/>
  <c r="AB115" i="19"/>
  <c r="CN115" i="19" s="1"/>
  <c r="DN119" i="19"/>
  <c r="FZ119" i="19" s="1"/>
  <c r="DV86" i="19"/>
  <c r="GH86" i="19" s="1"/>
  <c r="DV72" i="19"/>
  <c r="GH72" i="19" s="1"/>
  <c r="DW75" i="19"/>
  <c r="GI75" i="19" s="1"/>
  <c r="AE97" i="19"/>
  <c r="CQ97" i="19" s="1"/>
  <c r="DW85" i="19"/>
  <c r="GI85" i="19" s="1"/>
  <c r="AE86" i="19"/>
  <c r="CQ86" i="19" s="1"/>
  <c r="AE72" i="19"/>
  <c r="CQ72" i="19" s="1"/>
  <c r="DT116" i="19"/>
  <c r="GF116" i="19" s="1"/>
  <c r="DX68" i="19"/>
  <c r="GJ68" i="19" s="1"/>
  <c r="AG34" i="19"/>
  <c r="CS34" i="19" s="1"/>
  <c r="AE106" i="19"/>
  <c r="CQ106" i="19" s="1"/>
  <c r="DU90" i="19"/>
  <c r="GG90" i="19" s="1"/>
  <c r="AC91" i="19"/>
  <c r="CO91" i="19" s="1"/>
  <c r="DW86" i="19"/>
  <c r="GI86" i="19" s="1"/>
  <c r="W119" i="19"/>
  <c r="CI119" i="19" s="1"/>
  <c r="U125" i="19"/>
  <c r="U126" i="19"/>
  <c r="CG126" i="19" s="1"/>
  <c r="AE87" i="19"/>
  <c r="CQ87" i="19" s="1"/>
  <c r="AE73" i="19"/>
  <c r="CQ73" i="19" s="1"/>
  <c r="U121" i="19"/>
  <c r="U124" i="19"/>
  <c r="CG124" i="19" s="1"/>
  <c r="U53" i="21" s="1"/>
  <c r="U123" i="19"/>
  <c r="CG123" i="19" s="1"/>
  <c r="U48" i="21" s="1"/>
  <c r="DT118" i="19"/>
  <c r="GF118" i="19" s="1"/>
  <c r="T124" i="19"/>
  <c r="CF124" i="19" s="1"/>
  <c r="T53" i="21" s="1"/>
  <c r="T121" i="19"/>
  <c r="T123" i="19"/>
  <c r="CF123" i="19" s="1"/>
  <c r="T48" i="21" s="1"/>
  <c r="DZ21" i="19"/>
  <c r="GL21" i="19" s="1"/>
  <c r="DT100" i="19"/>
  <c r="GF100" i="19" s="1"/>
  <c r="DT113" i="19"/>
  <c r="GF113" i="19" s="1"/>
  <c r="AH33" i="19"/>
  <c r="DU94" i="19"/>
  <c r="GG94" i="19" s="1"/>
  <c r="AC94" i="19"/>
  <c r="CO94" i="19" s="1"/>
  <c r="DU93" i="19"/>
  <c r="GG93" i="19" s="1"/>
  <c r="AC93" i="19"/>
  <c r="CO93" i="19" s="1"/>
  <c r="Y119" i="19"/>
  <c r="CK119" i="19" s="1"/>
  <c r="AH23" i="19"/>
  <c r="CT23" i="19" s="1"/>
  <c r="AC112" i="19"/>
  <c r="CO112" i="19" s="1"/>
  <c r="AC110" i="19"/>
  <c r="CO110" i="19" s="1"/>
  <c r="AC111" i="19"/>
  <c r="CO111" i="19" s="1"/>
  <c r="DU112" i="19"/>
  <c r="GG112" i="19" s="1"/>
  <c r="DU110" i="19"/>
  <c r="GG110" i="19" s="1"/>
  <c r="DU111" i="19"/>
  <c r="GG111" i="19" s="1"/>
  <c r="DX86" i="19"/>
  <c r="GJ86" i="19" s="1"/>
  <c r="AF72" i="19"/>
  <c r="CR72" i="19" s="1"/>
  <c r="DV85" i="19"/>
  <c r="GH85" i="19" s="1"/>
  <c r="DV71" i="19"/>
  <c r="GH71" i="19" s="1"/>
  <c r="DW87" i="19"/>
  <c r="GI87" i="19" s="1"/>
  <c r="DW73" i="19"/>
  <c r="GI73" i="19" s="1"/>
  <c r="DU106" i="19"/>
  <c r="GG106" i="19" s="1"/>
  <c r="AC109" i="19"/>
  <c r="CO109" i="19" s="1"/>
  <c r="AG68" i="19"/>
  <c r="CS68" i="19" s="1"/>
  <c r="AE76" i="19"/>
  <c r="CQ76" i="19" s="1"/>
  <c r="T125" i="19"/>
  <c r="T126" i="19"/>
  <c r="CF126" i="19" s="1"/>
  <c r="DU76" i="19"/>
  <c r="GG76" i="19" s="1"/>
  <c r="AC78" i="19"/>
  <c r="CO78" i="19" s="1"/>
  <c r="AE90" i="19"/>
  <c r="CQ90" i="19" s="1"/>
  <c r="DU97" i="19"/>
  <c r="GG97" i="19" s="1"/>
  <c r="AC100" i="19"/>
  <c r="CO100" i="19" s="1"/>
  <c r="AC113" i="19"/>
  <c r="CO113" i="19" s="1"/>
  <c r="AB118" i="19"/>
  <c r="CN118" i="19" s="1"/>
  <c r="AC81" i="19"/>
  <c r="CO81" i="19" s="1"/>
  <c r="AC79" i="19"/>
  <c r="CO79" i="19" s="1"/>
  <c r="DU81" i="19"/>
  <c r="GG81" i="19" s="1"/>
  <c r="DU79" i="19"/>
  <c r="GG79" i="19" s="1"/>
  <c r="AH55" i="19"/>
  <c r="AH56" i="19"/>
  <c r="AH30" i="19"/>
  <c r="DY30" i="19"/>
  <c r="GK30" i="19" s="1"/>
  <c r="DX34" i="19"/>
  <c r="GJ34" i="19" s="1"/>
  <c r="AC103" i="19"/>
  <c r="CO103" i="19" s="1"/>
  <c r="DU101" i="19"/>
  <c r="GG101" i="19" s="1"/>
  <c r="AC101" i="19"/>
  <c r="CO101" i="19" s="1"/>
  <c r="DU102" i="19"/>
  <c r="GG102" i="19" s="1"/>
  <c r="AC102" i="19"/>
  <c r="CO102" i="19" s="1"/>
  <c r="DU103" i="19"/>
  <c r="GG103" i="19" s="1"/>
  <c r="DO120" i="19"/>
  <c r="GA120" i="19" s="1"/>
  <c r="AB116" i="19"/>
  <c r="CN116" i="19" s="1"/>
  <c r="DT114" i="19"/>
  <c r="GF114" i="19" s="1"/>
  <c r="DT78" i="19"/>
  <c r="GF78" i="19" s="1"/>
  <c r="X119" i="19"/>
  <c r="CJ119" i="19" s="1"/>
  <c r="DZ28" i="19"/>
  <c r="GL28" i="19" s="1"/>
  <c r="DZ36" i="19"/>
  <c r="GL36" i="19" s="1"/>
  <c r="DZ32" i="19"/>
  <c r="GL32" i="19" s="1"/>
  <c r="DZ35" i="19"/>
  <c r="GL35" i="19" s="1"/>
  <c r="DZ29" i="19"/>
  <c r="GL29" i="19" s="1"/>
  <c r="DZ31" i="19"/>
  <c r="GL31" i="19" s="1"/>
  <c r="DZ37" i="19"/>
  <c r="GL37" i="19" s="1"/>
  <c r="DZ54" i="19"/>
  <c r="GL54" i="19" s="1"/>
  <c r="DV73" i="19"/>
  <c r="GH73" i="19" s="1"/>
  <c r="DV87" i="19"/>
  <c r="GH87" i="19" s="1"/>
  <c r="AF75" i="19"/>
  <c r="CR75" i="19" s="1"/>
  <c r="DY56" i="19"/>
  <c r="GK56" i="19" s="1"/>
  <c r="DY55" i="19"/>
  <c r="GK55" i="19" s="1"/>
  <c r="V119" i="19"/>
  <c r="CH119" i="19" s="1"/>
  <c r="T54" i="21" l="1"/>
  <c r="T44" i="21"/>
  <c r="T49" i="21"/>
  <c r="CF125" i="19"/>
  <c r="DX26" i="19"/>
  <c r="GJ26" i="19" s="1"/>
  <c r="DX23" i="19"/>
  <c r="GJ23" i="19" s="1"/>
  <c r="DM130" i="19"/>
  <c r="FY130" i="19" s="1"/>
  <c r="DM129" i="19"/>
  <c r="FY129" i="19" s="1"/>
  <c r="DM131" i="19"/>
  <c r="FY131" i="19" s="1"/>
  <c r="FY128" i="19"/>
  <c r="AF73" i="19"/>
  <c r="CR73" i="19" s="1"/>
  <c r="AF60" i="19"/>
  <c r="CR60" i="19" s="1"/>
  <c r="DU80" i="19"/>
  <c r="GG80" i="19" s="1"/>
  <c r="DU117" i="19"/>
  <c r="GG117" i="19" s="1"/>
  <c r="AG59" i="19"/>
  <c r="CS59" i="19" s="1"/>
  <c r="AG57" i="19"/>
  <c r="CS57" i="19" s="1"/>
  <c r="HF8" i="19"/>
  <c r="CT55" i="19"/>
  <c r="U128" i="19"/>
  <c r="CG121" i="19"/>
  <c r="DX104" i="19"/>
  <c r="GJ104" i="19" s="1"/>
  <c r="DX57" i="19"/>
  <c r="GJ57" i="19" s="1"/>
  <c r="U49" i="21"/>
  <c r="U44" i="21"/>
  <c r="U54" i="21"/>
  <c r="CG125" i="19"/>
  <c r="DW72" i="19"/>
  <c r="GI72" i="19" s="1"/>
  <c r="DW59" i="19"/>
  <c r="GI59" i="19" s="1"/>
  <c r="HD9" i="19"/>
  <c r="CT33" i="19"/>
  <c r="AG26" i="19"/>
  <c r="CS26" i="19" s="1"/>
  <c r="AG23" i="19"/>
  <c r="CS23" i="19" s="1"/>
  <c r="HD8" i="19"/>
  <c r="CT30" i="19"/>
  <c r="AC80" i="19"/>
  <c r="CO80" i="19" s="1"/>
  <c r="AC117" i="19"/>
  <c r="CO117" i="19" s="1"/>
  <c r="DX85" i="19"/>
  <c r="GJ85" i="19" s="1"/>
  <c r="DX24" i="19"/>
  <c r="GJ24" i="19" s="1"/>
  <c r="HF9" i="19"/>
  <c r="CT56" i="19"/>
  <c r="T128" i="19"/>
  <c r="CF121" i="19"/>
  <c r="AF71" i="19"/>
  <c r="CR71" i="19" s="1"/>
  <c r="AF58" i="19"/>
  <c r="CR58" i="19" s="1"/>
  <c r="AG24" i="19"/>
  <c r="CS24" i="19" s="1"/>
  <c r="AG25" i="19"/>
  <c r="CS25" i="19" s="1"/>
  <c r="AG58" i="19"/>
  <c r="CS58" i="19" s="1"/>
  <c r="DX59" i="19"/>
  <c r="GJ59" i="19" s="1"/>
  <c r="AG104" i="19"/>
  <c r="CS104" i="19" s="1"/>
  <c r="DX58" i="19"/>
  <c r="GJ58" i="19" s="1"/>
  <c r="DY68" i="19"/>
  <c r="GK68" i="19" s="1"/>
  <c r="DX71" i="19"/>
  <c r="GJ71" i="19" s="1"/>
  <c r="AG86" i="19"/>
  <c r="CS86" i="19" s="1"/>
  <c r="DY82" i="19"/>
  <c r="GK82" i="19" s="1"/>
  <c r="DU91" i="19"/>
  <c r="GG91" i="19" s="1"/>
  <c r="DX84" i="19"/>
  <c r="GJ84" i="19" s="1"/>
  <c r="DW71" i="19"/>
  <c r="GI71" i="19" s="1"/>
  <c r="DY25" i="19"/>
  <c r="GK25" i="19" s="1"/>
  <c r="DX87" i="19"/>
  <c r="GJ87" i="19" s="1"/>
  <c r="DO122" i="19"/>
  <c r="GA122" i="19" s="1"/>
  <c r="BC43" i="21" s="1"/>
  <c r="DY26" i="19"/>
  <c r="GK26" i="19" s="1"/>
  <c r="DU109" i="19"/>
  <c r="GG109" i="19" s="1"/>
  <c r="AG70" i="19"/>
  <c r="CS70" i="19" s="1"/>
  <c r="DY24" i="19"/>
  <c r="GK24" i="19" s="1"/>
  <c r="DW112" i="19"/>
  <c r="GI112" i="19" s="1"/>
  <c r="DX70" i="19"/>
  <c r="GJ70" i="19" s="1"/>
  <c r="DV106" i="19"/>
  <c r="GH106" i="19" s="1"/>
  <c r="AD109" i="19"/>
  <c r="CP109" i="19" s="1"/>
  <c r="DV76" i="19"/>
  <c r="GH76" i="19" s="1"/>
  <c r="AD78" i="19"/>
  <c r="CP78" i="19" s="1"/>
  <c r="AD112" i="19"/>
  <c r="CP112" i="19" s="1"/>
  <c r="DV110" i="19"/>
  <c r="GH110" i="19" s="1"/>
  <c r="DV112" i="19"/>
  <c r="GH112" i="19" s="1"/>
  <c r="AD110" i="19"/>
  <c r="CP110" i="19" s="1"/>
  <c r="DV111" i="19"/>
  <c r="GH111" i="19" s="1"/>
  <c r="AD111" i="19"/>
  <c r="CP111" i="19" s="1"/>
  <c r="DV79" i="19"/>
  <c r="GH79" i="19" s="1"/>
  <c r="AD79" i="19"/>
  <c r="CP79" i="19" s="1"/>
  <c r="AD81" i="19"/>
  <c r="CP81" i="19" s="1"/>
  <c r="DV81" i="19"/>
  <c r="GH81" i="19" s="1"/>
  <c r="DV97" i="19"/>
  <c r="GH97" i="19" s="1"/>
  <c r="AD100" i="19"/>
  <c r="CP100" i="19" s="1"/>
  <c r="AD113" i="19"/>
  <c r="CP113" i="19" s="1"/>
  <c r="DV103" i="19"/>
  <c r="GH103" i="19" s="1"/>
  <c r="DV102" i="19"/>
  <c r="GH102" i="19" s="1"/>
  <c r="DV101" i="19"/>
  <c r="GH101" i="19" s="1"/>
  <c r="AD101" i="19"/>
  <c r="CP101" i="19" s="1"/>
  <c r="AD103" i="19"/>
  <c r="CP103" i="19" s="1"/>
  <c r="AD102" i="19"/>
  <c r="CP102" i="19" s="1"/>
  <c r="AD91" i="19"/>
  <c r="CP91" i="19" s="1"/>
  <c r="DV90" i="19"/>
  <c r="GH90" i="19" s="1"/>
  <c r="AD93" i="19"/>
  <c r="CP93" i="19" s="1"/>
  <c r="DV94" i="19"/>
  <c r="GH94" i="19" s="1"/>
  <c r="AD94" i="19"/>
  <c r="CP94" i="19" s="1"/>
  <c r="DV93" i="19"/>
  <c r="GH93" i="19" s="1"/>
  <c r="AG71" i="19"/>
  <c r="CS71" i="19" s="1"/>
  <c r="AG85" i="19"/>
  <c r="CS85" i="19" s="1"/>
  <c r="DY57" i="19"/>
  <c r="GK57" i="19" s="1"/>
  <c r="AH67" i="19"/>
  <c r="CT67" i="19" s="1"/>
  <c r="HB17" i="19" s="1"/>
  <c r="AC118" i="19"/>
  <c r="CO118" i="19" s="1"/>
  <c r="DW111" i="19"/>
  <c r="GI111" i="19" s="1"/>
  <c r="DU116" i="19"/>
  <c r="GG116" i="19" s="1"/>
  <c r="X125" i="19"/>
  <c r="X126" i="19"/>
  <c r="CJ126" i="19" s="1"/>
  <c r="DU114" i="19"/>
  <c r="GG114" i="19" s="1"/>
  <c r="DU78" i="19"/>
  <c r="GG78" i="19" s="1"/>
  <c r="Y125" i="19"/>
  <c r="Y126" i="19"/>
  <c r="CK126" i="19" s="1"/>
  <c r="AG75" i="19"/>
  <c r="CS75" i="19" s="1"/>
  <c r="X124" i="19"/>
  <c r="CJ124" i="19" s="1"/>
  <c r="X53" i="21" s="1"/>
  <c r="X123" i="19"/>
  <c r="CJ123" i="19" s="1"/>
  <c r="X48" i="21" s="1"/>
  <c r="X121" i="19"/>
  <c r="DW93" i="19"/>
  <c r="GI93" i="19" s="1"/>
  <c r="AE93" i="19"/>
  <c r="CQ93" i="19" s="1"/>
  <c r="DW94" i="19"/>
  <c r="GI94" i="19" s="1"/>
  <c r="AE94" i="19"/>
  <c r="CQ94" i="19" s="1"/>
  <c r="AH26" i="19"/>
  <c r="CT26" i="19" s="1"/>
  <c r="E15" i="17" s="1"/>
  <c r="F15" i="17" s="1"/>
  <c r="AH25" i="19"/>
  <c r="CT25" i="19" s="1"/>
  <c r="E16" i="17" s="1"/>
  <c r="F16" i="17" s="1"/>
  <c r="AH24" i="19"/>
  <c r="CT24" i="19" s="1"/>
  <c r="E17" i="17" s="1"/>
  <c r="F17" i="17" s="1"/>
  <c r="AH82" i="19"/>
  <c r="CT82" i="19" s="1"/>
  <c r="DN123" i="19"/>
  <c r="FZ123" i="19" s="1"/>
  <c r="BB48" i="21" s="1"/>
  <c r="DN124" i="19"/>
  <c r="FZ124" i="19" s="1"/>
  <c r="BB53" i="21" s="1"/>
  <c r="DN121" i="19"/>
  <c r="DU118" i="19"/>
  <c r="GG118" i="19" s="1"/>
  <c r="V125" i="19"/>
  <c r="V126" i="19"/>
  <c r="CH126" i="19" s="1"/>
  <c r="AC116" i="19"/>
  <c r="CO116" i="19" s="1"/>
  <c r="AE81" i="19"/>
  <c r="CQ81" i="19" s="1"/>
  <c r="AE79" i="19"/>
  <c r="CQ79" i="19" s="1"/>
  <c r="DW81" i="19"/>
  <c r="GI81" i="19" s="1"/>
  <c r="DW79" i="19"/>
  <c r="GI79" i="19" s="1"/>
  <c r="Y121" i="19"/>
  <c r="Y123" i="19"/>
  <c r="CK123" i="19" s="1"/>
  <c r="Y48" i="21" s="1"/>
  <c r="Y124" i="19"/>
  <c r="CK124" i="19" s="1"/>
  <c r="Y53" i="21" s="1"/>
  <c r="AH68" i="19"/>
  <c r="CT68" i="19" s="1"/>
  <c r="HC18" i="19" s="1"/>
  <c r="W121" i="19"/>
  <c r="W124" i="19"/>
  <c r="CI124" i="19" s="1"/>
  <c r="W53" i="21" s="1"/>
  <c r="W123" i="19"/>
  <c r="CI123" i="19" s="1"/>
  <c r="W48" i="21" s="1"/>
  <c r="W125" i="19"/>
  <c r="W126" i="19"/>
  <c r="CI126" i="19" s="1"/>
  <c r="V121" i="19"/>
  <c r="V123" i="19"/>
  <c r="CH123" i="19" s="1"/>
  <c r="V48" i="21" s="1"/>
  <c r="V124" i="19"/>
  <c r="CH124" i="19" s="1"/>
  <c r="V53" i="21" s="1"/>
  <c r="DZ56" i="19"/>
  <c r="GL56" i="19" s="1"/>
  <c r="DZ55" i="19"/>
  <c r="GL55" i="19" s="1"/>
  <c r="DZ30" i="19"/>
  <c r="GL30" i="19" s="1"/>
  <c r="AH34" i="19"/>
  <c r="CT34" i="19" s="1"/>
  <c r="DU100" i="19"/>
  <c r="GG100" i="19" s="1"/>
  <c r="DU113" i="19"/>
  <c r="GG113" i="19" s="1"/>
  <c r="DZ23" i="19"/>
  <c r="GL23" i="19" s="1"/>
  <c r="DW106" i="19"/>
  <c r="GI106" i="19" s="1"/>
  <c r="AE109" i="19"/>
  <c r="CQ109" i="19" s="1"/>
  <c r="DW97" i="19"/>
  <c r="GI97" i="19" s="1"/>
  <c r="AE100" i="19"/>
  <c r="CQ100" i="19" s="1"/>
  <c r="AE113" i="19"/>
  <c r="CQ113" i="19" s="1"/>
  <c r="DW90" i="19"/>
  <c r="GI90" i="19" s="1"/>
  <c r="AE91" i="19"/>
  <c r="CQ91" i="19" s="1"/>
  <c r="AG72" i="19"/>
  <c r="CS72" i="19" s="1"/>
  <c r="AE112" i="19"/>
  <c r="CQ112" i="19" s="1"/>
  <c r="AE111" i="19"/>
  <c r="CQ111" i="19" s="1"/>
  <c r="AE110" i="19"/>
  <c r="CQ110" i="19" s="1"/>
  <c r="AE102" i="19"/>
  <c r="CQ102" i="19" s="1"/>
  <c r="AE103" i="19"/>
  <c r="CQ103" i="19" s="1"/>
  <c r="AE101" i="19"/>
  <c r="CQ101" i="19" s="1"/>
  <c r="DW103" i="19"/>
  <c r="GI103" i="19" s="1"/>
  <c r="DW101" i="19"/>
  <c r="GI101" i="19" s="1"/>
  <c r="DW102" i="19"/>
  <c r="GI102" i="19" s="1"/>
  <c r="DZ33" i="19"/>
  <c r="GL33" i="19" s="1"/>
  <c r="DO119" i="19"/>
  <c r="GA119" i="19" s="1"/>
  <c r="DX75" i="19"/>
  <c r="GJ75" i="19" s="1"/>
  <c r="DY67" i="19"/>
  <c r="GK67" i="19" s="1"/>
  <c r="DY34" i="19"/>
  <c r="GK34" i="19" s="1"/>
  <c r="AH57" i="19"/>
  <c r="CT57" i="19" s="1"/>
  <c r="Z120" i="19"/>
  <c r="CL120" i="19" s="1"/>
  <c r="DW76" i="19"/>
  <c r="GI76" i="19" s="1"/>
  <c r="AE78" i="19"/>
  <c r="CQ78" i="19" s="1"/>
  <c r="DT115" i="19"/>
  <c r="GF115" i="19" s="1"/>
  <c r="DQ120" i="19"/>
  <c r="GC120" i="19" s="1"/>
  <c r="DP120" i="19"/>
  <c r="GB120" i="19" s="1"/>
  <c r="DW110" i="19"/>
  <c r="GI110" i="19" s="1"/>
  <c r="DN125" i="19"/>
  <c r="FZ125" i="19" s="1"/>
  <c r="DN126" i="19"/>
  <c r="FZ126" i="19" s="1"/>
  <c r="BB49" i="21" l="1"/>
  <c r="X44" i="21"/>
  <c r="X54" i="21"/>
  <c r="CJ125" i="19"/>
  <c r="X49" i="21"/>
  <c r="U129" i="19"/>
  <c r="CG129" i="19" s="1"/>
  <c r="U131" i="19"/>
  <c r="CG131" i="19" s="1"/>
  <c r="U130" i="19"/>
  <c r="CG130" i="19" s="1"/>
  <c r="CG128" i="19"/>
  <c r="DX72" i="19"/>
  <c r="GJ72" i="19" s="1"/>
  <c r="V128" i="19"/>
  <c r="CH121" i="19"/>
  <c r="AE80" i="19"/>
  <c r="CQ80" i="19" s="1"/>
  <c r="AE117" i="19"/>
  <c r="CQ117" i="19" s="1"/>
  <c r="AC115" i="19"/>
  <c r="CO115" i="19" s="1"/>
  <c r="AC114" i="19"/>
  <c r="CO114" i="19" s="1"/>
  <c r="AG84" i="19"/>
  <c r="CS84" i="19" s="1"/>
  <c r="AG82" i="19"/>
  <c r="CS82" i="19" s="1"/>
  <c r="T129" i="19"/>
  <c r="CF129" i="19" s="1"/>
  <c r="T131" i="19"/>
  <c r="CF131" i="19" s="1"/>
  <c r="T130" i="19"/>
  <c r="CF130" i="19" s="1"/>
  <c r="CF128" i="19"/>
  <c r="DN128" i="19"/>
  <c r="FZ121" i="19"/>
  <c r="Y128" i="19"/>
  <c r="CK121" i="19"/>
  <c r="BB54" i="21"/>
  <c r="X128" i="19"/>
  <c r="CJ121" i="19"/>
  <c r="CK125" i="19"/>
  <c r="Y54" i="21"/>
  <c r="Y44" i="21"/>
  <c r="Y49" i="21"/>
  <c r="BB44" i="21"/>
  <c r="DV80" i="19"/>
  <c r="GH80" i="19" s="1"/>
  <c r="DV117" i="19"/>
  <c r="GH117" i="19" s="1"/>
  <c r="CI125" i="19"/>
  <c r="W44" i="21"/>
  <c r="W49" i="21"/>
  <c r="W54" i="21"/>
  <c r="AG73" i="19"/>
  <c r="CS73" i="19" s="1"/>
  <c r="AG87" i="19"/>
  <c r="CS87" i="19" s="1"/>
  <c r="DX73" i="19"/>
  <c r="GJ73" i="19" s="1"/>
  <c r="DX60" i="19"/>
  <c r="GJ60" i="19" s="1"/>
  <c r="W128" i="19"/>
  <c r="CI121" i="19"/>
  <c r="DW80" i="19"/>
  <c r="GI80" i="19" s="1"/>
  <c r="DW117" i="19"/>
  <c r="GI117" i="19" s="1"/>
  <c r="V49" i="21"/>
  <c r="CH125" i="19"/>
  <c r="V54" i="21"/>
  <c r="V44" i="21"/>
  <c r="AD80" i="19"/>
  <c r="CP80" i="19" s="1"/>
  <c r="AD117" i="19"/>
  <c r="CP117" i="19" s="1"/>
  <c r="DY70" i="19"/>
  <c r="GK70" i="19" s="1"/>
  <c r="DV109" i="19"/>
  <c r="GH109" i="19" s="1"/>
  <c r="DY85" i="19"/>
  <c r="GK85" i="19" s="1"/>
  <c r="DY87" i="19"/>
  <c r="GK87" i="19" s="1"/>
  <c r="DW109" i="19"/>
  <c r="GI109" i="19" s="1"/>
  <c r="AH84" i="19"/>
  <c r="CT84" i="19" s="1"/>
  <c r="DY86" i="19"/>
  <c r="GK86" i="19" s="1"/>
  <c r="DP122" i="19"/>
  <c r="GB122" i="19" s="1"/>
  <c r="BD43" i="21" s="1"/>
  <c r="DV91" i="19"/>
  <c r="GH91" i="19" s="1"/>
  <c r="Z122" i="19"/>
  <c r="CL122" i="19" s="1"/>
  <c r="Z43" i="21" s="1"/>
  <c r="DY84" i="19"/>
  <c r="GK84" i="19" s="1"/>
  <c r="DQ122" i="19"/>
  <c r="GC122" i="19" s="1"/>
  <c r="BE43" i="21" s="1"/>
  <c r="DU115" i="19"/>
  <c r="GG115" i="19" s="1"/>
  <c r="DV118" i="19"/>
  <c r="GH118" i="19" s="1"/>
  <c r="DV116" i="19"/>
  <c r="GH116" i="19" s="1"/>
  <c r="AD118" i="19"/>
  <c r="CP118" i="19" s="1"/>
  <c r="AD116" i="19"/>
  <c r="CP116" i="19" s="1"/>
  <c r="DV78" i="19"/>
  <c r="GH78" i="19" s="1"/>
  <c r="DV114" i="19"/>
  <c r="GH114" i="19" s="1"/>
  <c r="DV113" i="19"/>
  <c r="GH113" i="19" s="1"/>
  <c r="DV100" i="19"/>
  <c r="GH100" i="19" s="1"/>
  <c r="DZ68" i="19"/>
  <c r="GL68" i="19" s="1"/>
  <c r="HM18" i="19" s="1"/>
  <c r="DY104" i="19"/>
  <c r="GK104" i="19" s="1"/>
  <c r="DY60" i="19"/>
  <c r="GK60" i="19" s="1"/>
  <c r="DZ67" i="19"/>
  <c r="GL67" i="19" s="1"/>
  <c r="HL17" i="19" s="1"/>
  <c r="DZ57" i="19"/>
  <c r="GL57" i="19" s="1"/>
  <c r="AH75" i="19"/>
  <c r="CT75" i="19" s="1"/>
  <c r="AE116" i="19"/>
  <c r="CQ116" i="19" s="1"/>
  <c r="DO125" i="19"/>
  <c r="GA125" i="19" s="1"/>
  <c r="DO126" i="19"/>
  <c r="GA126" i="19" s="1"/>
  <c r="DZ26" i="19"/>
  <c r="GL26" i="19" s="1"/>
  <c r="DZ25" i="19"/>
  <c r="GL25" i="19" s="1"/>
  <c r="DZ24" i="19"/>
  <c r="GL24" i="19" s="1"/>
  <c r="DZ82" i="19"/>
  <c r="GL82" i="19" s="1"/>
  <c r="AF97" i="19"/>
  <c r="CR97" i="19" s="1"/>
  <c r="AE118" i="19"/>
  <c r="CQ118" i="19" s="1"/>
  <c r="DP119" i="19"/>
  <c r="GB119" i="19" s="1"/>
  <c r="AF106" i="19"/>
  <c r="CR106" i="19" s="1"/>
  <c r="AH58" i="19"/>
  <c r="CT58" i="19" s="1"/>
  <c r="AH59" i="19"/>
  <c r="CT59" i="19" s="1"/>
  <c r="AH104" i="19"/>
  <c r="CT104" i="19" s="1"/>
  <c r="DZ34" i="19"/>
  <c r="GL34" i="19" s="1"/>
  <c r="AF76" i="19"/>
  <c r="CR76" i="19" s="1"/>
  <c r="AH85" i="19"/>
  <c r="CT85" i="19" s="1"/>
  <c r="AH70" i="19"/>
  <c r="CT70" i="19" s="1"/>
  <c r="DQ119" i="19"/>
  <c r="GC119" i="19" s="1"/>
  <c r="DY75" i="19"/>
  <c r="GK75" i="19" s="1"/>
  <c r="DO123" i="19"/>
  <c r="GA123" i="19" s="1"/>
  <c r="BC48" i="21" s="1"/>
  <c r="DO124" i="19"/>
  <c r="GA124" i="19" s="1"/>
  <c r="BC53" i="21" s="1"/>
  <c r="BC54" i="21" s="1"/>
  <c r="DO121" i="19"/>
  <c r="AF90" i="19"/>
  <c r="CR90" i="19" s="1"/>
  <c r="DW116" i="19"/>
  <c r="GI116" i="19" s="1"/>
  <c r="DW78" i="19"/>
  <c r="GI78" i="19" s="1"/>
  <c r="AH72" i="19"/>
  <c r="CT72" i="19" s="1"/>
  <c r="AH86" i="19"/>
  <c r="CT86" i="19" s="1"/>
  <c r="DW100" i="19"/>
  <c r="GI100" i="19" s="1"/>
  <c r="DW113" i="19"/>
  <c r="GI113" i="19" s="1"/>
  <c r="DW118" i="19"/>
  <c r="GI118" i="19" s="1"/>
  <c r="AH87" i="19"/>
  <c r="CT87" i="19" s="1"/>
  <c r="BC44" i="21" l="1"/>
  <c r="AH73" i="19"/>
  <c r="CT73" i="19" s="1"/>
  <c r="AH60" i="19"/>
  <c r="CT60" i="19" s="1"/>
  <c r="BC49" i="21"/>
  <c r="X131" i="19"/>
  <c r="CJ131" i="19" s="1"/>
  <c r="X130" i="19"/>
  <c r="CJ130" i="19" s="1"/>
  <c r="X129" i="19"/>
  <c r="CJ129" i="19" s="1"/>
  <c r="CJ128" i="19"/>
  <c r="AD115" i="19"/>
  <c r="CP115" i="19" s="1"/>
  <c r="AD114" i="19"/>
  <c r="CP114" i="19" s="1"/>
  <c r="Y129" i="19"/>
  <c r="CK129" i="19" s="1"/>
  <c r="Y131" i="19"/>
  <c r="CK131" i="19" s="1"/>
  <c r="Y130" i="19"/>
  <c r="CK130" i="19" s="1"/>
  <c r="CK128" i="19"/>
  <c r="V131" i="19"/>
  <c r="CH131" i="19" s="1"/>
  <c r="V129" i="19"/>
  <c r="CH129" i="19" s="1"/>
  <c r="V130" i="19"/>
  <c r="CH130" i="19" s="1"/>
  <c r="CH128" i="19"/>
  <c r="DO128" i="19"/>
  <c r="GA121" i="19"/>
  <c r="DW114" i="19"/>
  <c r="GI114" i="19" s="1"/>
  <c r="DW91" i="19"/>
  <c r="GI91" i="19" s="1"/>
  <c r="DY72" i="19"/>
  <c r="GK72" i="19" s="1"/>
  <c r="DY59" i="19"/>
  <c r="GK59" i="19" s="1"/>
  <c r="DY71" i="19"/>
  <c r="GK71" i="19" s="1"/>
  <c r="DY58" i="19"/>
  <c r="GK58" i="19" s="1"/>
  <c r="AE115" i="19"/>
  <c r="CQ115" i="19" s="1"/>
  <c r="AE114" i="19"/>
  <c r="CQ114" i="19" s="1"/>
  <c r="W129" i="19"/>
  <c r="CI129" i="19" s="1"/>
  <c r="W131" i="19"/>
  <c r="CI131" i="19" s="1"/>
  <c r="W130" i="19"/>
  <c r="CI130" i="19" s="1"/>
  <c r="CI128" i="19"/>
  <c r="DN131" i="19"/>
  <c r="FZ131" i="19" s="1"/>
  <c r="DN130" i="19"/>
  <c r="FZ130" i="19" s="1"/>
  <c r="DN129" i="19"/>
  <c r="FZ129" i="19" s="1"/>
  <c r="FZ128" i="19"/>
  <c r="DZ60" i="19"/>
  <c r="GL60" i="19" s="1"/>
  <c r="DW115" i="19"/>
  <c r="GI115" i="19" s="1"/>
  <c r="DZ84" i="19"/>
  <c r="GL84" i="19" s="1"/>
  <c r="DY73" i="19"/>
  <c r="GK73" i="19" s="1"/>
  <c r="AH71" i="19"/>
  <c r="CT71" i="19" s="1"/>
  <c r="DZ70" i="19"/>
  <c r="GL70" i="19" s="1"/>
  <c r="DV115" i="19"/>
  <c r="GH115" i="19" s="1"/>
  <c r="DZ59" i="19"/>
  <c r="GL59" i="19" s="1"/>
  <c r="DZ58" i="19"/>
  <c r="GL58" i="19" s="1"/>
  <c r="DZ104" i="19"/>
  <c r="GL104" i="19" s="1"/>
  <c r="DZ75" i="19"/>
  <c r="GL75" i="19" s="1"/>
  <c r="DX103" i="19"/>
  <c r="GJ103" i="19" s="1"/>
  <c r="AF101" i="19"/>
  <c r="CR101" i="19" s="1"/>
  <c r="DX102" i="19"/>
  <c r="GJ102" i="19" s="1"/>
  <c r="AF102" i="19"/>
  <c r="CR102" i="19" s="1"/>
  <c r="DX101" i="19"/>
  <c r="GJ101" i="19" s="1"/>
  <c r="AF103" i="19"/>
  <c r="CR103" i="19" s="1"/>
  <c r="AG97" i="19"/>
  <c r="CS97" i="19" s="1"/>
  <c r="DX93" i="19"/>
  <c r="GJ93" i="19" s="1"/>
  <c r="AF93" i="19"/>
  <c r="CR93" i="19" s="1"/>
  <c r="DX94" i="19"/>
  <c r="GJ94" i="19" s="1"/>
  <c r="AF94" i="19"/>
  <c r="CR94" i="19" s="1"/>
  <c r="AF81" i="19"/>
  <c r="CR81" i="19" s="1"/>
  <c r="AF79" i="19"/>
  <c r="CR79" i="19" s="1"/>
  <c r="DX81" i="19"/>
  <c r="GJ81" i="19" s="1"/>
  <c r="DX79" i="19"/>
  <c r="GJ79" i="19" s="1"/>
  <c r="AG106" i="19"/>
  <c r="CS106" i="19" s="1"/>
  <c r="Z119" i="19"/>
  <c r="CL119" i="19" s="1"/>
  <c r="DP125" i="19"/>
  <c r="GB125" i="19" s="1"/>
  <c r="DP126" i="19"/>
  <c r="GB126" i="19" s="1"/>
  <c r="DX90" i="19"/>
  <c r="GJ90" i="19" s="1"/>
  <c r="AF91" i="19"/>
  <c r="CR91" i="19" s="1"/>
  <c r="DQ125" i="19"/>
  <c r="GC125" i="19" s="1"/>
  <c r="DQ126" i="19"/>
  <c r="GC126" i="19" s="1"/>
  <c r="AG76" i="19"/>
  <c r="CS76" i="19" s="1"/>
  <c r="DZ85" i="19"/>
  <c r="GL85" i="19" s="1"/>
  <c r="AG90" i="19"/>
  <c r="CS90" i="19" s="1"/>
  <c r="DZ86" i="19"/>
  <c r="GL86" i="19" s="1"/>
  <c r="DZ72" i="19"/>
  <c r="GL72" i="19" s="1"/>
  <c r="DQ123" i="19"/>
  <c r="GC123" i="19" s="1"/>
  <c r="BE48" i="21" s="1"/>
  <c r="DQ124" i="19"/>
  <c r="GC124" i="19" s="1"/>
  <c r="BE53" i="21" s="1"/>
  <c r="DQ121" i="19"/>
  <c r="DX106" i="19"/>
  <c r="GJ106" i="19" s="1"/>
  <c r="AF109" i="19"/>
  <c r="CR109" i="19" s="1"/>
  <c r="DP123" i="19"/>
  <c r="GB123" i="19" s="1"/>
  <c r="BD48" i="21" s="1"/>
  <c r="DP124" i="19"/>
  <c r="GB124" i="19" s="1"/>
  <c r="BD53" i="21" s="1"/>
  <c r="BD54" i="21" s="1"/>
  <c r="DP121" i="19"/>
  <c r="DZ87" i="19"/>
  <c r="GL87" i="19" s="1"/>
  <c r="DZ73" i="19"/>
  <c r="GL73" i="19" s="1"/>
  <c r="DX76" i="19"/>
  <c r="GJ76" i="19" s="1"/>
  <c r="AF78" i="19"/>
  <c r="CR78" i="19" s="1"/>
  <c r="AF111" i="19"/>
  <c r="CR111" i="19" s="1"/>
  <c r="AF112" i="19"/>
  <c r="CR112" i="19" s="1"/>
  <c r="AF110" i="19"/>
  <c r="CR110" i="19" s="1"/>
  <c r="DX111" i="19"/>
  <c r="GJ111" i="19" s="1"/>
  <c r="DX112" i="19"/>
  <c r="GJ112" i="19" s="1"/>
  <c r="DX110" i="19"/>
  <c r="GJ110" i="19" s="1"/>
  <c r="DX97" i="19"/>
  <c r="GJ97" i="19" s="1"/>
  <c r="AF100" i="19"/>
  <c r="CR100" i="19" s="1"/>
  <c r="AF113" i="19"/>
  <c r="CR113" i="19" s="1"/>
  <c r="BE54" i="21" l="1"/>
  <c r="BE44" i="21"/>
  <c r="BD49" i="21"/>
  <c r="BD44" i="21"/>
  <c r="DQ128" i="19"/>
  <c r="GC121" i="19"/>
  <c r="BE49" i="21"/>
  <c r="DX80" i="19"/>
  <c r="GJ80" i="19" s="1"/>
  <c r="DX117" i="19"/>
  <c r="GJ117" i="19" s="1"/>
  <c r="DO129" i="19"/>
  <c r="GA129" i="19" s="1"/>
  <c r="DO131" i="19"/>
  <c r="GA131" i="19" s="1"/>
  <c r="DO130" i="19"/>
  <c r="GA130" i="19" s="1"/>
  <c r="GA128" i="19"/>
  <c r="AF80" i="19"/>
  <c r="CR80" i="19" s="1"/>
  <c r="AF117" i="19"/>
  <c r="CR117" i="19" s="1"/>
  <c r="DP128" i="19"/>
  <c r="GB121" i="19"/>
  <c r="DX91" i="19"/>
  <c r="GJ91" i="19" s="1"/>
  <c r="AA119" i="19"/>
  <c r="CM119" i="19" s="1"/>
  <c r="DZ71" i="19"/>
  <c r="GL71" i="19" s="1"/>
  <c r="DX109" i="19"/>
  <c r="GJ109" i="19" s="1"/>
  <c r="Z125" i="19"/>
  <c r="Z126" i="19"/>
  <c r="CL126" i="19" s="1"/>
  <c r="DY106" i="19"/>
  <c r="GK106" i="19" s="1"/>
  <c r="AG109" i="19"/>
  <c r="CS109" i="19" s="1"/>
  <c r="DY97" i="19"/>
  <c r="GK97" i="19" s="1"/>
  <c r="AG100" i="19"/>
  <c r="CS100" i="19" s="1"/>
  <c r="AG113" i="19"/>
  <c r="CS113" i="19" s="1"/>
  <c r="AH97" i="19"/>
  <c r="CT97" i="19" s="1"/>
  <c r="DX100" i="19"/>
  <c r="GJ100" i="19" s="1"/>
  <c r="DX113" i="19"/>
  <c r="GJ113" i="19" s="1"/>
  <c r="AG81" i="19"/>
  <c r="CS81" i="19" s="1"/>
  <c r="AG79" i="19"/>
  <c r="CS79" i="19" s="1"/>
  <c r="DY79" i="19"/>
  <c r="GK79" i="19" s="1"/>
  <c r="DY81" i="19"/>
  <c r="GK81" i="19" s="1"/>
  <c r="Z124" i="19"/>
  <c r="CL124" i="19" s="1"/>
  <c r="Z53" i="21" s="1"/>
  <c r="Z121" i="19"/>
  <c r="Z123" i="19"/>
  <c r="CL123" i="19" s="1"/>
  <c r="Z48" i="21" s="1"/>
  <c r="AG112" i="19"/>
  <c r="CS112" i="19" s="1"/>
  <c r="AG111" i="19"/>
  <c r="CS111" i="19" s="1"/>
  <c r="AG110" i="19"/>
  <c r="CS110" i="19" s="1"/>
  <c r="DY111" i="19"/>
  <c r="GK111" i="19" s="1"/>
  <c r="DY110" i="19"/>
  <c r="GK110" i="19" s="1"/>
  <c r="DY112" i="19"/>
  <c r="GK112" i="19" s="1"/>
  <c r="DX116" i="19"/>
  <c r="GJ116" i="19" s="1"/>
  <c r="DY90" i="19"/>
  <c r="GK90" i="19" s="1"/>
  <c r="AG91" i="19"/>
  <c r="CS91" i="19" s="1"/>
  <c r="DX118" i="19"/>
  <c r="GJ118" i="19" s="1"/>
  <c r="AH106" i="19"/>
  <c r="CT106" i="19" s="1"/>
  <c r="AH90" i="19"/>
  <c r="CT90" i="19" s="1"/>
  <c r="DX114" i="19"/>
  <c r="GJ114" i="19" s="1"/>
  <c r="DX78" i="19"/>
  <c r="GJ78" i="19" s="1"/>
  <c r="DY94" i="19"/>
  <c r="GK94" i="19" s="1"/>
  <c r="AG94" i="19"/>
  <c r="CS94" i="19" s="1"/>
  <c r="DY93" i="19"/>
  <c r="GK93" i="19" s="1"/>
  <c r="AG93" i="19"/>
  <c r="CS93" i="19" s="1"/>
  <c r="DR120" i="19"/>
  <c r="GD120" i="19" s="1"/>
  <c r="AG102" i="19"/>
  <c r="CS102" i="19" s="1"/>
  <c r="AG103" i="19"/>
  <c r="CS103" i="19" s="1"/>
  <c r="DY102" i="19"/>
  <c r="GK102" i="19" s="1"/>
  <c r="DY101" i="19"/>
  <c r="GK101" i="19" s="1"/>
  <c r="AG101" i="19"/>
  <c r="CS101" i="19" s="1"/>
  <c r="DY103" i="19"/>
  <c r="GK103" i="19" s="1"/>
  <c r="AH76" i="19"/>
  <c r="CT76" i="19" s="1"/>
  <c r="DY76" i="19"/>
  <c r="GK76" i="19" s="1"/>
  <c r="AG78" i="19"/>
  <c r="CS78" i="19" s="1"/>
  <c r="AF116" i="19"/>
  <c r="CR116" i="19" s="1"/>
  <c r="AF118" i="19"/>
  <c r="CR118" i="19" s="1"/>
  <c r="DP131" i="19" l="1"/>
  <c r="GB131" i="19" s="1"/>
  <c r="DP130" i="19"/>
  <c r="GB130" i="19" s="1"/>
  <c r="DP129" i="19"/>
  <c r="GB129" i="19" s="1"/>
  <c r="GB128" i="19"/>
  <c r="DY80" i="19"/>
  <c r="GK80" i="19" s="1"/>
  <c r="DY117" i="19"/>
  <c r="GK117" i="19" s="1"/>
  <c r="Z128" i="19"/>
  <c r="CL121" i="19"/>
  <c r="DQ130" i="19"/>
  <c r="GC130" i="19" s="1"/>
  <c r="DQ129" i="19"/>
  <c r="GC129" i="19" s="1"/>
  <c r="DQ131" i="19"/>
  <c r="GC131" i="19" s="1"/>
  <c r="GC128" i="19"/>
  <c r="Z49" i="21"/>
  <c r="Z54" i="21"/>
  <c r="Z44" i="21"/>
  <c r="CL125" i="19"/>
  <c r="AF115" i="19"/>
  <c r="CR115" i="19" s="1"/>
  <c r="AF114" i="19"/>
  <c r="CR114" i="19" s="1"/>
  <c r="AG80" i="19"/>
  <c r="CS80" i="19" s="1"/>
  <c r="AG117" i="19"/>
  <c r="CS117" i="19" s="1"/>
  <c r="AA122" i="19"/>
  <c r="CM122" i="19" s="1"/>
  <c r="AA43" i="21" s="1"/>
  <c r="AA120" i="19"/>
  <c r="CM120" i="19" s="1"/>
  <c r="AA121" i="19"/>
  <c r="AA123" i="19"/>
  <c r="CM123" i="19" s="1"/>
  <c r="AA48" i="21" s="1"/>
  <c r="AA124" i="19"/>
  <c r="CM124" i="19" s="1"/>
  <c r="AA53" i="21" s="1"/>
  <c r="DY109" i="19"/>
  <c r="GK109" i="19" s="1"/>
  <c r="AG114" i="19"/>
  <c r="CS114" i="19" s="1"/>
  <c r="DR122" i="19"/>
  <c r="GD122" i="19" s="1"/>
  <c r="BF43" i="21" s="1"/>
  <c r="DY91" i="19"/>
  <c r="GK91" i="19" s="1"/>
  <c r="AA125" i="19"/>
  <c r="AA126" i="19"/>
  <c r="CM126" i="19" s="1"/>
  <c r="AD119" i="19"/>
  <c r="CP119" i="19" s="1"/>
  <c r="AD120" i="19"/>
  <c r="CP120" i="19" s="1"/>
  <c r="DY78" i="19"/>
  <c r="GK78" i="19" s="1"/>
  <c r="DT120" i="19"/>
  <c r="GF120" i="19" s="1"/>
  <c r="DY116" i="19"/>
  <c r="GK116" i="19" s="1"/>
  <c r="DY100" i="19"/>
  <c r="GK100" i="19" s="1"/>
  <c r="DY113" i="19"/>
  <c r="GK113" i="19" s="1"/>
  <c r="AH79" i="19"/>
  <c r="CT79" i="19" s="1"/>
  <c r="AH81" i="19"/>
  <c r="CT81" i="19" s="1"/>
  <c r="DZ79" i="19"/>
  <c r="GL79" i="19" s="1"/>
  <c r="DZ81" i="19"/>
  <c r="GL81" i="19" s="1"/>
  <c r="DZ94" i="19"/>
  <c r="GL94" i="19" s="1"/>
  <c r="AH94" i="19"/>
  <c r="CT94" i="19" s="1"/>
  <c r="DZ93" i="19"/>
  <c r="GL93" i="19" s="1"/>
  <c r="AH93" i="19"/>
  <c r="CT93" i="19" s="1"/>
  <c r="AG116" i="19"/>
  <c r="CS116" i="19" s="1"/>
  <c r="DX115" i="19"/>
  <c r="GJ115" i="19" s="1"/>
  <c r="DZ97" i="19"/>
  <c r="GL97" i="19" s="1"/>
  <c r="AH113" i="19"/>
  <c r="AH100" i="19"/>
  <c r="CT100" i="19" s="1"/>
  <c r="DZ90" i="19"/>
  <c r="GL90" i="19" s="1"/>
  <c r="AH91" i="19"/>
  <c r="CT91" i="19" s="1"/>
  <c r="AG118" i="19"/>
  <c r="CS118" i="19" s="1"/>
  <c r="DZ76" i="19"/>
  <c r="GL76" i="19" s="1"/>
  <c r="AH78" i="19"/>
  <c r="CT78" i="19" s="1"/>
  <c r="DU120" i="19"/>
  <c r="GG120" i="19" s="1"/>
  <c r="DZ106" i="19"/>
  <c r="GL106" i="19" s="1"/>
  <c r="AH109" i="19"/>
  <c r="CT109" i="19" s="1"/>
  <c r="AH103" i="19"/>
  <c r="CT103" i="19" s="1"/>
  <c r="AH101" i="19"/>
  <c r="CT101" i="19" s="1"/>
  <c r="DZ103" i="19"/>
  <c r="GL103" i="19" s="1"/>
  <c r="AH102" i="19"/>
  <c r="CT102" i="19" s="1"/>
  <c r="DZ102" i="19"/>
  <c r="GL102" i="19" s="1"/>
  <c r="DZ101" i="19"/>
  <c r="GL101" i="19" s="1"/>
  <c r="DR119" i="19"/>
  <c r="GD119" i="19" s="1"/>
  <c r="AB120" i="19"/>
  <c r="CN120" i="19" s="1"/>
  <c r="AH112" i="19"/>
  <c r="CT112" i="19" s="1"/>
  <c r="AH110" i="19"/>
  <c r="CT110" i="19" s="1"/>
  <c r="DZ112" i="19"/>
  <c r="GL112" i="19" s="1"/>
  <c r="AH111" i="19"/>
  <c r="CT111" i="19" s="1"/>
  <c r="DZ110" i="19"/>
  <c r="GL110" i="19" s="1"/>
  <c r="DZ111" i="19"/>
  <c r="GL111" i="19" s="1"/>
  <c r="DY118" i="19"/>
  <c r="GK118" i="19" s="1"/>
  <c r="DZ80" i="19" l="1"/>
  <c r="GL80" i="19" s="1"/>
  <c r="DZ117" i="19"/>
  <c r="GL117" i="19" s="1"/>
  <c r="AH80" i="19"/>
  <c r="CT80" i="19" s="1"/>
  <c r="AH117" i="19"/>
  <c r="CT117" i="19" s="1"/>
  <c r="CT113" i="19"/>
  <c r="AA128" i="19"/>
  <c r="CM121" i="19"/>
  <c r="Z131" i="19"/>
  <c r="CL131" i="19" s="1"/>
  <c r="Z130" i="19"/>
  <c r="CL130" i="19" s="1"/>
  <c r="Z129" i="19"/>
  <c r="CL129" i="19" s="1"/>
  <c r="CL128" i="19"/>
  <c r="CM125" i="19"/>
  <c r="AA44" i="21"/>
  <c r="AA54" i="21"/>
  <c r="AA49" i="21"/>
  <c r="AD122" i="19"/>
  <c r="CP122" i="19" s="1"/>
  <c r="AD43" i="21" s="1"/>
  <c r="DU122" i="19"/>
  <c r="GG122" i="19" s="1"/>
  <c r="BI43" i="21" s="1"/>
  <c r="DZ109" i="19"/>
  <c r="GL109" i="19" s="1"/>
  <c r="DT122" i="19"/>
  <c r="GF122" i="19" s="1"/>
  <c r="BH43" i="21" s="1"/>
  <c r="AB122" i="19"/>
  <c r="CN122" i="19" s="1"/>
  <c r="AB43" i="21" s="1"/>
  <c r="DY114" i="19"/>
  <c r="GK114" i="19" s="1"/>
  <c r="AG115" i="19"/>
  <c r="CS115" i="19" s="1"/>
  <c r="AC119" i="19"/>
  <c r="CO119" i="19" s="1"/>
  <c r="DS119" i="19"/>
  <c r="GE119" i="19" s="1"/>
  <c r="DR125" i="19"/>
  <c r="GD125" i="19" s="1"/>
  <c r="DR126" i="19"/>
  <c r="GD126" i="19" s="1"/>
  <c r="DS120" i="19"/>
  <c r="GE120" i="19" s="1"/>
  <c r="AH118" i="19"/>
  <c r="CT118" i="19" s="1"/>
  <c r="AH116" i="19"/>
  <c r="CT116" i="19" s="1"/>
  <c r="AD125" i="19"/>
  <c r="AD126" i="19"/>
  <c r="CP126" i="19" s="1"/>
  <c r="DR123" i="19"/>
  <c r="GD123" i="19" s="1"/>
  <c r="BF48" i="21" s="1"/>
  <c r="BF49" i="21" s="1"/>
  <c r="DR124" i="19"/>
  <c r="GD124" i="19" s="1"/>
  <c r="BF53" i="21" s="1"/>
  <c r="DR121" i="19"/>
  <c r="AC120" i="19"/>
  <c r="CO120" i="19" s="1"/>
  <c r="DU119" i="19"/>
  <c r="GG119" i="19" s="1"/>
  <c r="AB119" i="19"/>
  <c r="CN119" i="19" s="1"/>
  <c r="AH115" i="19"/>
  <c r="CT115" i="19" s="1"/>
  <c r="AD124" i="19"/>
  <c r="CP124" i="19" s="1"/>
  <c r="AD53" i="21" s="1"/>
  <c r="AD123" i="19"/>
  <c r="CP123" i="19" s="1"/>
  <c r="AD48" i="21" s="1"/>
  <c r="AD121" i="19"/>
  <c r="DZ78" i="19"/>
  <c r="GL78" i="19" s="1"/>
  <c r="DZ113" i="19"/>
  <c r="GL113" i="19" s="1"/>
  <c r="DZ100" i="19"/>
  <c r="GL100" i="19" s="1"/>
  <c r="DZ118" i="19"/>
  <c r="GL118" i="19" s="1"/>
  <c r="DZ116" i="19"/>
  <c r="GL116" i="19" s="1"/>
  <c r="DT119" i="19"/>
  <c r="GF119" i="19" s="1"/>
  <c r="AH114" i="19" l="1"/>
  <c r="CP125" i="19"/>
  <c r="AD44" i="21"/>
  <c r="AD49" i="21"/>
  <c r="AD54" i="21"/>
  <c r="AD128" i="19"/>
  <c r="CP121" i="19"/>
  <c r="DR128" i="19"/>
  <c r="GD121" i="19"/>
  <c r="DZ114" i="19"/>
  <c r="GL114" i="19" s="1"/>
  <c r="HN19" i="19" s="1"/>
  <c r="DZ91" i="19"/>
  <c r="GL91" i="19" s="1"/>
  <c r="BF44" i="21"/>
  <c r="BF54" i="21"/>
  <c r="AA131" i="19"/>
  <c r="CM131" i="19" s="1"/>
  <c r="AA129" i="19"/>
  <c r="CM129" i="19" s="1"/>
  <c r="AA130" i="19"/>
  <c r="CM130" i="19" s="1"/>
  <c r="CM128" i="19"/>
  <c r="AC122" i="19"/>
  <c r="CO122" i="19" s="1"/>
  <c r="AC43" i="21" s="1"/>
  <c r="DS122" i="19"/>
  <c r="GE122" i="19" s="1"/>
  <c r="BG43" i="21" s="1"/>
  <c r="DY115" i="19"/>
  <c r="GK115" i="19" s="1"/>
  <c r="DZ115" i="19"/>
  <c r="GL115" i="19" s="1"/>
  <c r="DS121" i="19"/>
  <c r="DS124" i="19"/>
  <c r="GE124" i="19" s="1"/>
  <c r="BG53" i="21" s="1"/>
  <c r="DS123" i="19"/>
  <c r="GE123" i="19" s="1"/>
  <c r="BG48" i="21" s="1"/>
  <c r="AB125" i="19"/>
  <c r="AB126" i="19"/>
  <c r="CN126" i="19" s="1"/>
  <c r="DU125" i="19"/>
  <c r="GG125" i="19" s="1"/>
  <c r="DU126" i="19"/>
  <c r="GG126" i="19" s="1"/>
  <c r="DT125" i="19"/>
  <c r="GF125" i="19" s="1"/>
  <c r="DT126" i="19"/>
  <c r="GF126" i="19" s="1"/>
  <c r="AB121" i="19"/>
  <c r="AB123" i="19"/>
  <c r="CN123" i="19" s="1"/>
  <c r="AB48" i="21" s="1"/>
  <c r="AB124" i="19"/>
  <c r="CN124" i="19" s="1"/>
  <c r="AB53" i="21" s="1"/>
  <c r="AC124" i="19"/>
  <c r="CO124" i="19" s="1"/>
  <c r="AC53" i="21" s="1"/>
  <c r="AC121" i="19"/>
  <c r="AC123" i="19"/>
  <c r="CO123" i="19" s="1"/>
  <c r="AC48" i="21" s="1"/>
  <c r="DT124" i="19"/>
  <c r="GF124" i="19" s="1"/>
  <c r="BH53" i="21" s="1"/>
  <c r="DT123" i="19"/>
  <c r="GF123" i="19" s="1"/>
  <c r="BH48" i="21" s="1"/>
  <c r="DT121" i="19"/>
  <c r="DU124" i="19"/>
  <c r="GG124" i="19" s="1"/>
  <c r="BI53" i="21" s="1"/>
  <c r="BI54" i="21" s="1"/>
  <c r="DU123" i="19"/>
  <c r="GG123" i="19" s="1"/>
  <c r="BI48" i="21" s="1"/>
  <c r="DU121" i="19"/>
  <c r="BH54" i="21" l="1"/>
  <c r="BG54" i="21"/>
  <c r="DS128" i="19"/>
  <c r="GE121" i="19"/>
  <c r="DR129" i="19"/>
  <c r="GD129" i="19" s="1"/>
  <c r="DR130" i="19"/>
  <c r="GD130" i="19" s="1"/>
  <c r="DR131" i="19"/>
  <c r="GD131" i="19" s="1"/>
  <c r="GD128" i="19"/>
  <c r="DT128" i="19"/>
  <c r="GF121" i="19"/>
  <c r="BH49" i="21"/>
  <c r="AD130" i="19"/>
  <c r="CP130" i="19" s="1"/>
  <c r="AD131" i="19"/>
  <c r="CP131" i="19" s="1"/>
  <c r="AD129" i="19"/>
  <c r="CP129" i="19" s="1"/>
  <c r="CP128" i="19"/>
  <c r="CT114" i="19"/>
  <c r="HD19" i="19" s="1"/>
  <c r="BG44" i="21"/>
  <c r="BH44" i="21"/>
  <c r="DU128" i="19"/>
  <c r="GG121" i="19"/>
  <c r="BI49" i="21"/>
  <c r="AB128" i="19"/>
  <c r="CN121" i="19"/>
  <c r="AB49" i="21"/>
  <c r="AB54" i="21"/>
  <c r="AB44" i="21"/>
  <c r="CN125" i="19"/>
  <c r="BI44" i="21"/>
  <c r="AC128" i="19"/>
  <c r="CO121" i="19"/>
  <c r="BG49" i="21"/>
  <c r="AE120" i="19"/>
  <c r="CQ120" i="19" s="1"/>
  <c r="DS125" i="19"/>
  <c r="GE125" i="19" s="1"/>
  <c r="DS126" i="19"/>
  <c r="GE126" i="19" s="1"/>
  <c r="DV120" i="19"/>
  <c r="GH120" i="19" s="1"/>
  <c r="AE119" i="19"/>
  <c r="CQ119" i="19" s="1"/>
  <c r="AC125" i="19"/>
  <c r="AC126" i="19"/>
  <c r="CO126" i="19" s="1"/>
  <c r="AG120" i="19"/>
  <c r="CS120" i="19" s="1"/>
  <c r="DT129" i="19" l="1"/>
  <c r="GF129" i="19" s="1"/>
  <c r="DT130" i="19"/>
  <c r="GF130" i="19" s="1"/>
  <c r="DT131" i="19"/>
  <c r="GF131" i="19" s="1"/>
  <c r="GF128" i="19"/>
  <c r="AB129" i="19"/>
  <c r="CN129" i="19" s="1"/>
  <c r="AB130" i="19"/>
  <c r="CN130" i="19" s="1"/>
  <c r="AB131" i="19"/>
  <c r="CN131" i="19" s="1"/>
  <c r="CN128" i="19"/>
  <c r="AC129" i="19"/>
  <c r="CO129" i="19" s="1"/>
  <c r="AC130" i="19"/>
  <c r="CO130" i="19" s="1"/>
  <c r="AC131" i="19"/>
  <c r="CO131" i="19" s="1"/>
  <c r="CO128" i="19"/>
  <c r="AC49" i="21"/>
  <c r="CO125" i="19"/>
  <c r="AC44" i="21"/>
  <c r="AC54" i="21"/>
  <c r="DU130" i="19"/>
  <c r="GG130" i="19" s="1"/>
  <c r="DU131" i="19"/>
  <c r="GG131" i="19" s="1"/>
  <c r="DU129" i="19"/>
  <c r="GG129" i="19" s="1"/>
  <c r="GG128" i="19"/>
  <c r="DS129" i="19"/>
  <c r="GE129" i="19" s="1"/>
  <c r="DS130" i="19"/>
  <c r="GE130" i="19" s="1"/>
  <c r="DS131" i="19"/>
  <c r="GE131" i="19" s="1"/>
  <c r="GE128" i="19"/>
  <c r="AE122" i="19"/>
  <c r="CQ122" i="19" s="1"/>
  <c r="AE43" i="21" s="1"/>
  <c r="DV122" i="19"/>
  <c r="GH122" i="19" s="1"/>
  <c r="BJ43" i="21" s="1"/>
  <c r="AG122" i="19"/>
  <c r="CS122" i="19" s="1"/>
  <c r="AG43" i="21" s="1"/>
  <c r="AE126" i="19"/>
  <c r="CQ126" i="19" s="1"/>
  <c r="AF120" i="19"/>
  <c r="CR120" i="19" s="1"/>
  <c r="DV119" i="19"/>
  <c r="GH119" i="19" s="1"/>
  <c r="AG119" i="19"/>
  <c r="CS119" i="19" s="1"/>
  <c r="DW120" i="19"/>
  <c r="GI120" i="19" s="1"/>
  <c r="AE121" i="19"/>
  <c r="AE124" i="19"/>
  <c r="CQ124" i="19" s="1"/>
  <c r="AE53" i="21" s="1"/>
  <c r="AE123" i="19"/>
  <c r="CQ123" i="19" s="1"/>
  <c r="AE48" i="21" s="1"/>
  <c r="AE128" i="19" l="1"/>
  <c r="CQ121" i="19"/>
  <c r="AF122" i="19"/>
  <c r="CR122" i="19" s="1"/>
  <c r="AF43" i="21" s="1"/>
  <c r="AE125" i="19"/>
  <c r="DW122" i="19"/>
  <c r="GI122" i="19" s="1"/>
  <c r="BK43" i="21" s="1"/>
  <c r="DX120" i="19"/>
  <c r="GJ120" i="19" s="1"/>
  <c r="AG125" i="19"/>
  <c r="AG126" i="19"/>
  <c r="CS126" i="19" s="1"/>
  <c r="DV125" i="19"/>
  <c r="GH125" i="19" s="1"/>
  <c r="DV126" i="19"/>
  <c r="GH126" i="19" s="1"/>
  <c r="AG121" i="19"/>
  <c r="AG123" i="19"/>
  <c r="CS123" i="19" s="1"/>
  <c r="AG48" i="21" s="1"/>
  <c r="AG124" i="19"/>
  <c r="CS124" i="19" s="1"/>
  <c r="AG53" i="21" s="1"/>
  <c r="DV124" i="19"/>
  <c r="GH124" i="19" s="1"/>
  <c r="BJ53" i="21" s="1"/>
  <c r="DV123" i="19"/>
  <c r="GH123" i="19" s="1"/>
  <c r="BJ48" i="21" s="1"/>
  <c r="BJ49" i="21" s="1"/>
  <c r="DV121" i="19"/>
  <c r="CQ125" i="19" l="1"/>
  <c r="AE49" i="21"/>
  <c r="AE54" i="21"/>
  <c r="AE44" i="21"/>
  <c r="AG49" i="21"/>
  <c r="AG44" i="21"/>
  <c r="AG54" i="21"/>
  <c r="CS125" i="19"/>
  <c r="DV128" i="19"/>
  <c r="GH121" i="19"/>
  <c r="BJ44" i="21"/>
  <c r="BJ54" i="21"/>
  <c r="AG128" i="19"/>
  <c r="CS121" i="19"/>
  <c r="AE130" i="19"/>
  <c r="CQ130" i="19" s="1"/>
  <c r="AE131" i="19"/>
  <c r="CQ131" i="19" s="1"/>
  <c r="AE129" i="19"/>
  <c r="CQ129" i="19" s="1"/>
  <c r="CQ128" i="19"/>
  <c r="DX122" i="19"/>
  <c r="GJ122" i="19" s="1"/>
  <c r="BL43" i="21" s="1"/>
  <c r="AH119" i="19"/>
  <c r="CT119" i="19" s="1"/>
  <c r="AH120" i="19"/>
  <c r="CT120" i="19" s="1"/>
  <c r="AF119" i="19"/>
  <c r="CR119" i="19" s="1"/>
  <c r="DW119" i="19"/>
  <c r="GI119" i="19" s="1"/>
  <c r="DY120" i="19"/>
  <c r="GK120" i="19" s="1"/>
  <c r="HD20" i="19" l="1"/>
  <c r="AG129" i="19"/>
  <c r="CS129" i="19" s="1"/>
  <c r="AG130" i="19"/>
  <c r="CS130" i="19" s="1"/>
  <c r="AG131" i="19"/>
  <c r="CS131" i="19" s="1"/>
  <c r="CS128" i="19"/>
  <c r="DV131" i="19"/>
  <c r="GH131" i="19" s="1"/>
  <c r="DV129" i="19"/>
  <c r="GH129" i="19" s="1"/>
  <c r="DV130" i="19"/>
  <c r="GH130" i="19" s="1"/>
  <c r="GH128" i="19"/>
  <c r="DY122" i="19"/>
  <c r="GK122" i="19" s="1"/>
  <c r="BM43" i="21" s="1"/>
  <c r="AH122" i="19"/>
  <c r="CT122" i="19" s="1"/>
  <c r="DX119" i="19"/>
  <c r="GJ119" i="19" s="1"/>
  <c r="DX125" i="19"/>
  <c r="GJ125" i="19" s="1"/>
  <c r="DZ120" i="19"/>
  <c r="GL120" i="19" s="1"/>
  <c r="AF121" i="19"/>
  <c r="AF124" i="19"/>
  <c r="CR124" i="19" s="1"/>
  <c r="AF53" i="21" s="1"/>
  <c r="AF123" i="19"/>
  <c r="CR123" i="19" s="1"/>
  <c r="AF48" i="21" s="1"/>
  <c r="DY119" i="19"/>
  <c r="GK119" i="19" s="1"/>
  <c r="DW124" i="19"/>
  <c r="GI124" i="19" s="1"/>
  <c r="BK53" i="21" s="1"/>
  <c r="DW121" i="19"/>
  <c r="DW123" i="19"/>
  <c r="GI123" i="19" s="1"/>
  <c r="BK48" i="21" s="1"/>
  <c r="AF125" i="19"/>
  <c r="AF126" i="19"/>
  <c r="CR126" i="19" s="1"/>
  <c r="DW125" i="19"/>
  <c r="GI125" i="19" s="1"/>
  <c r="DW126" i="19"/>
  <c r="GI126" i="19" s="1"/>
  <c r="AH123" i="19"/>
  <c r="CT123" i="19" s="1"/>
  <c r="AH121" i="19"/>
  <c r="AH124" i="19"/>
  <c r="CT124" i="19" s="1"/>
  <c r="AH43" i="21" l="1"/>
  <c r="L17" i="17"/>
  <c r="BK49" i="21"/>
  <c r="BK44" i="21"/>
  <c r="AH128" i="19"/>
  <c r="CT121" i="19"/>
  <c r="DW128" i="19"/>
  <c r="GI121" i="19"/>
  <c r="AF128" i="19"/>
  <c r="CR121" i="19"/>
  <c r="AH53" i="21"/>
  <c r="L15" i="17"/>
  <c r="BK54" i="21"/>
  <c r="AF54" i="21"/>
  <c r="AF49" i="21"/>
  <c r="CR125" i="19"/>
  <c r="AF44" i="21"/>
  <c r="AH48" i="21"/>
  <c r="L16" i="17"/>
  <c r="DX124" i="19"/>
  <c r="GJ124" i="19" s="1"/>
  <c r="BL53" i="21" s="1"/>
  <c r="DX121" i="19"/>
  <c r="DX123" i="19"/>
  <c r="GJ123" i="19" s="1"/>
  <c r="BL48" i="21" s="1"/>
  <c r="DZ122" i="19"/>
  <c r="GL122" i="19" s="1"/>
  <c r="DX126" i="19"/>
  <c r="GJ126" i="19" s="1"/>
  <c r="DY124" i="19"/>
  <c r="GK124" i="19" s="1"/>
  <c r="BM53" i="21" s="1"/>
  <c r="DY121" i="19"/>
  <c r="DY123" i="19"/>
  <c r="GK123" i="19" s="1"/>
  <c r="BM48" i="21" s="1"/>
  <c r="DY125" i="19"/>
  <c r="GK125" i="19" s="1"/>
  <c r="DY126" i="19"/>
  <c r="GK126" i="19" s="1"/>
  <c r="DZ119" i="19"/>
  <c r="GL119" i="19" s="1"/>
  <c r="HN20" i="19" s="1"/>
  <c r="HM27" i="19" s="1"/>
  <c r="AH125" i="19"/>
  <c r="AH126" i="19"/>
  <c r="CT126" i="19" s="1"/>
  <c r="BM49" i="21" l="1"/>
  <c r="BL49" i="21"/>
  <c r="BL44" i="21"/>
  <c r="DX128" i="19"/>
  <c r="GJ121" i="19"/>
  <c r="AH129" i="19"/>
  <c r="CT129" i="19" s="1"/>
  <c r="AH130" i="19"/>
  <c r="CT130" i="19" s="1"/>
  <c r="AH131" i="19"/>
  <c r="CT131" i="19" s="1"/>
  <c r="CT128" i="19"/>
  <c r="BL54" i="21"/>
  <c r="BM44" i="21"/>
  <c r="BN43" i="21"/>
  <c r="K17" i="17"/>
  <c r="DY128" i="19"/>
  <c r="GK121" i="19"/>
  <c r="DW131" i="19"/>
  <c r="GI131" i="19" s="1"/>
  <c r="DW130" i="19"/>
  <c r="GI130" i="19" s="1"/>
  <c r="DW129" i="19"/>
  <c r="GI129" i="19" s="1"/>
  <c r="GI128" i="19"/>
  <c r="BM54" i="21"/>
  <c r="AF130" i="19"/>
  <c r="CR130" i="19" s="1"/>
  <c r="AF131" i="19"/>
  <c r="CR131" i="19" s="1"/>
  <c r="AF129" i="19"/>
  <c r="CR129" i="19" s="1"/>
  <c r="CR128" i="19"/>
  <c r="CT125" i="19"/>
  <c r="AH44" i="21"/>
  <c r="AH49" i="21"/>
  <c r="AH54" i="21"/>
  <c r="DZ125" i="19"/>
  <c r="GL125" i="19" s="1"/>
  <c r="DZ126" i="19"/>
  <c r="GL126" i="19" s="1"/>
  <c r="DZ123" i="19"/>
  <c r="GL123" i="19" s="1"/>
  <c r="DZ124" i="19"/>
  <c r="GL124" i="19" s="1"/>
  <c r="DZ121" i="19"/>
  <c r="K16" i="17" l="1"/>
  <c r="BN48" i="21"/>
  <c r="DY130" i="19"/>
  <c r="GK130" i="19" s="1"/>
  <c r="DY131" i="19"/>
  <c r="GK131" i="19" s="1"/>
  <c r="DY129" i="19"/>
  <c r="GK129" i="19" s="1"/>
  <c r="GK128" i="19"/>
  <c r="DZ128" i="19"/>
  <c r="GL121" i="19"/>
  <c r="DX129" i="19"/>
  <c r="GJ129" i="19" s="1"/>
  <c r="DX131" i="19"/>
  <c r="GJ131" i="19" s="1"/>
  <c r="DX130" i="19"/>
  <c r="GJ130" i="19" s="1"/>
  <c r="GJ128" i="19"/>
  <c r="BN53" i="21"/>
  <c r="K15" i="17"/>
  <c r="BN54" i="21" l="1"/>
  <c r="DZ131" i="19"/>
  <c r="GL131" i="19" s="1"/>
  <c r="DZ130" i="19"/>
  <c r="GL130" i="19" s="1"/>
  <c r="DZ129" i="19"/>
  <c r="GL129" i="19" s="1"/>
  <c r="GL128" i="19"/>
  <c r="BN49" i="21"/>
  <c r="BN44" i="21"/>
  <c r="D40" i="14" l="1"/>
  <c r="BP40" i="14" s="1"/>
  <c r="D26" i="18"/>
  <c r="BP26" i="18" s="1"/>
  <c r="D26" i="14"/>
  <c r="BP26" i="14" s="1"/>
  <c r="D12" i="14"/>
  <c r="D12" i="12"/>
  <c r="D18" i="18"/>
  <c r="BP18" i="18" s="1"/>
  <c r="D10" i="18"/>
  <c r="BP10" i="18" s="1"/>
  <c r="D34" i="12" l="1"/>
  <c r="BP34" i="12" s="1"/>
  <c r="D26" i="12"/>
  <c r="BP26" i="12" s="1"/>
  <c r="D43" i="12"/>
  <c r="D40" i="12"/>
  <c r="BP40" i="12" s="1"/>
  <c r="BP12" i="12"/>
  <c r="BP12" i="14"/>
  <c r="D44" i="12"/>
  <c r="BP44" i="12" s="1"/>
  <c r="CV10" i="18"/>
  <c r="FH10" i="18" s="1"/>
  <c r="E10" i="18"/>
  <c r="BQ10" i="18" s="1"/>
  <c r="D36" i="18"/>
  <c r="BP36" i="18" s="1"/>
  <c r="D12" i="18"/>
  <c r="BP12" i="18" s="1"/>
  <c r="E26" i="12"/>
  <c r="BQ26" i="12" s="1"/>
  <c r="D33" i="12"/>
  <c r="D34" i="14"/>
  <c r="BP34" i="14" s="1"/>
  <c r="D33" i="14"/>
  <c r="E26" i="14"/>
  <c r="BQ26" i="14" s="1"/>
  <c r="CV26" i="18"/>
  <c r="FH26" i="18" s="1"/>
  <c r="D29" i="18"/>
  <c r="BP29" i="18" s="1"/>
  <c r="E26" i="18"/>
  <c r="BQ26" i="18" s="1"/>
  <c r="E40" i="12"/>
  <c r="BQ40" i="12" s="1"/>
  <c r="D43" i="14"/>
  <c r="E40" i="14"/>
  <c r="BQ40" i="14" s="1"/>
  <c r="D14" i="12"/>
  <c r="BP14" i="12" s="1"/>
  <c r="E12" i="12"/>
  <c r="CV18" i="18"/>
  <c r="FH18" i="18" s="1"/>
  <c r="E18" i="18"/>
  <c r="BQ18" i="18" s="1"/>
  <c r="D25" i="18"/>
  <c r="BP25" i="18" s="1"/>
  <c r="E12" i="14"/>
  <c r="D14" i="14"/>
  <c r="BP14" i="14" s="1"/>
  <c r="D62" i="14"/>
  <c r="BP62" i="14" s="1"/>
  <c r="D166" i="14" l="1"/>
  <c r="BP166" i="14"/>
  <c r="BP33" i="14"/>
  <c r="BP215" i="14" s="1"/>
  <c r="D215" i="14"/>
  <c r="BP33" i="12"/>
  <c r="BP215" i="12" s="1"/>
  <c r="D215" i="12"/>
  <c r="D45" i="12"/>
  <c r="BP45" i="12" s="1"/>
  <c r="D49" i="12"/>
  <c r="BP49" i="12" s="1"/>
  <c r="BP43" i="14"/>
  <c r="BP216" i="14" s="1"/>
  <c r="D216" i="14"/>
  <c r="D46" i="12"/>
  <c r="BP46" i="12" s="1"/>
  <c r="D48" i="12"/>
  <c r="BP48" i="12" s="1"/>
  <c r="D216" i="12"/>
  <c r="BP43" i="12"/>
  <c r="BP216" i="12" s="1"/>
  <c r="BQ12" i="14"/>
  <c r="BQ12" i="12"/>
  <c r="D62" i="12"/>
  <c r="D47" i="12"/>
  <c r="BP47" i="12" s="1"/>
  <c r="D66" i="12"/>
  <c r="BP66" i="12" s="1"/>
  <c r="D19" i="12"/>
  <c r="D49" i="14"/>
  <c r="BP49" i="14" s="1"/>
  <c r="D44" i="14"/>
  <c r="BP44" i="14" s="1"/>
  <c r="D122" i="14"/>
  <c r="BP122" i="14" s="1"/>
  <c r="D48" i="14"/>
  <c r="BP48" i="14" s="1"/>
  <c r="D92" i="14"/>
  <c r="D39" i="14"/>
  <c r="BP39" i="14" s="1"/>
  <c r="D38" i="14"/>
  <c r="BP38" i="14" s="1"/>
  <c r="D17" i="18"/>
  <c r="BP17" i="18" s="1"/>
  <c r="E27" i="18"/>
  <c r="BQ27" i="18" s="1"/>
  <c r="CW26" i="18"/>
  <c r="FI26" i="18" s="1"/>
  <c r="E28" i="18"/>
  <c r="BQ28" i="18" s="1"/>
  <c r="F26" i="18"/>
  <c r="BR26" i="18" s="1"/>
  <c r="D39" i="12"/>
  <c r="BP39" i="12" s="1"/>
  <c r="D92" i="12"/>
  <c r="D38" i="12"/>
  <c r="BP38" i="12" s="1"/>
  <c r="D39" i="18"/>
  <c r="BP39" i="18" s="1"/>
  <c r="D48" i="18"/>
  <c r="BP48" i="18" s="1"/>
  <c r="E22" i="18"/>
  <c r="BQ22" i="18" s="1"/>
  <c r="E20" i="18"/>
  <c r="BQ20" i="18" s="1"/>
  <c r="E23" i="18"/>
  <c r="BQ23" i="18" s="1"/>
  <c r="E19" i="18"/>
  <c r="BQ19" i="18" s="1"/>
  <c r="CW18" i="18"/>
  <c r="FI18" i="18" s="1"/>
  <c r="F18" i="18"/>
  <c r="BR18" i="18" s="1"/>
  <c r="CV25" i="18"/>
  <c r="FH25" i="18" s="1"/>
  <c r="D59" i="18"/>
  <c r="BP59" i="18" s="1"/>
  <c r="E27" i="12"/>
  <c r="BQ27" i="12" s="1"/>
  <c r="E31" i="12"/>
  <c r="BQ31" i="12" s="1"/>
  <c r="E30" i="12"/>
  <c r="BQ30" i="12" s="1"/>
  <c r="E28" i="12"/>
  <c r="BQ28" i="12" s="1"/>
  <c r="F26" i="12"/>
  <c r="BR26" i="12" s="1"/>
  <c r="CW10" i="18"/>
  <c r="FI10" i="18" s="1"/>
  <c r="E36" i="18"/>
  <c r="BQ36" i="18" s="1"/>
  <c r="F10" i="18"/>
  <c r="BR10" i="18" s="1"/>
  <c r="E12" i="18"/>
  <c r="BQ12" i="18" s="1"/>
  <c r="E62" i="14"/>
  <c r="BQ62" i="14" s="1"/>
  <c r="F12" i="14"/>
  <c r="CV29" i="18"/>
  <c r="FH29" i="18" s="1"/>
  <c r="CV12" i="18"/>
  <c r="FH12" i="18" s="1"/>
  <c r="CV36" i="18"/>
  <c r="FH36" i="18" s="1"/>
  <c r="D65" i="14"/>
  <c r="D19" i="14"/>
  <c r="F12" i="12"/>
  <c r="E41" i="14"/>
  <c r="BQ41" i="14" s="1"/>
  <c r="E42" i="14"/>
  <c r="BQ42" i="14" s="1"/>
  <c r="F40" i="14"/>
  <c r="BR40" i="14" s="1"/>
  <c r="E41" i="12"/>
  <c r="BQ41" i="12" s="1"/>
  <c r="E42" i="12"/>
  <c r="BQ42" i="12" s="1"/>
  <c r="F40" i="12"/>
  <c r="BR40" i="12" s="1"/>
  <c r="E31" i="14"/>
  <c r="BQ31" i="14" s="1"/>
  <c r="E28" i="14"/>
  <c r="BQ28" i="14" s="1"/>
  <c r="E30" i="14"/>
  <c r="BQ30" i="14" s="1"/>
  <c r="E27" i="14"/>
  <c r="BQ27" i="14" s="1"/>
  <c r="F26" i="14"/>
  <c r="BR26" i="14" s="1"/>
  <c r="E166" i="14" l="1"/>
  <c r="BP65" i="14"/>
  <c r="BP220" i="14" s="1"/>
  <c r="D220" i="14"/>
  <c r="E15" i="24"/>
  <c r="D67" i="12"/>
  <c r="BP67" i="12" s="1"/>
  <c r="D71" i="12"/>
  <c r="BP71" i="12" s="1"/>
  <c r="BQ166" i="14"/>
  <c r="E14" i="14"/>
  <c r="BQ14" i="14" s="1"/>
  <c r="E13" i="14"/>
  <c r="BQ13" i="14" s="1"/>
  <c r="BR12" i="12"/>
  <c r="D127" i="12"/>
  <c r="D122" i="12"/>
  <c r="BP122" i="12" s="1"/>
  <c r="E8" i="24"/>
  <c r="E14" i="24"/>
  <c r="E62" i="12"/>
  <c r="E14" i="12"/>
  <c r="BQ14" i="12" s="1"/>
  <c r="E13" i="12"/>
  <c r="BQ13" i="12" s="1"/>
  <c r="E11" i="24"/>
  <c r="BP92" i="12"/>
  <c r="BP62" i="12"/>
  <c r="BP166" i="12" s="1"/>
  <c r="D166" i="12"/>
  <c r="E9" i="24"/>
  <c r="BP92" i="14"/>
  <c r="D65" i="12"/>
  <c r="BP19" i="14"/>
  <c r="D217" i="14"/>
  <c r="D221" i="14" s="1"/>
  <c r="D167" i="14"/>
  <c r="BR12" i="14"/>
  <c r="E10" i="24"/>
  <c r="D217" i="12"/>
  <c r="BP19" i="12"/>
  <c r="D167" i="12"/>
  <c r="E34" i="12"/>
  <c r="BQ34" i="12" s="1"/>
  <c r="E43" i="12"/>
  <c r="E15" i="14"/>
  <c r="BQ15" i="14" s="1"/>
  <c r="E15" i="12"/>
  <c r="BQ15" i="12" s="1"/>
  <c r="D20" i="14"/>
  <c r="BP20" i="14" s="1"/>
  <c r="D24" i="14"/>
  <c r="BP24" i="14" s="1"/>
  <c r="D25" i="14"/>
  <c r="BP25" i="14" s="1"/>
  <c r="D102" i="14"/>
  <c r="BP102" i="14" s="1"/>
  <c r="CX10" i="18"/>
  <c r="FJ10" i="18" s="1"/>
  <c r="F12" i="18"/>
  <c r="BR12" i="18" s="1"/>
  <c r="F36" i="18"/>
  <c r="BR36" i="18" s="1"/>
  <c r="G10" i="18"/>
  <c r="BS10" i="18" s="1"/>
  <c r="F19" i="18"/>
  <c r="BR19" i="18" s="1"/>
  <c r="F22" i="18"/>
  <c r="BR22" i="18" s="1"/>
  <c r="F20" i="18"/>
  <c r="BR20" i="18" s="1"/>
  <c r="F23" i="18"/>
  <c r="BR23" i="18" s="1"/>
  <c r="F11" i="24" s="1"/>
  <c r="CX18" i="18"/>
  <c r="FJ18" i="18" s="1"/>
  <c r="G18" i="18"/>
  <c r="BS18" i="18" s="1"/>
  <c r="D49" i="18"/>
  <c r="BP49" i="18" s="1"/>
  <c r="D61" i="18"/>
  <c r="BP61" i="18" s="1"/>
  <c r="D57" i="18"/>
  <c r="BP57" i="18" s="1"/>
  <c r="CW28" i="18"/>
  <c r="FI28" i="18" s="1"/>
  <c r="AK15" i="24" s="1"/>
  <c r="CW27" i="18"/>
  <c r="FI27" i="18" s="1"/>
  <c r="AK14" i="24" s="1"/>
  <c r="D45" i="14"/>
  <c r="BP45" i="14" s="1"/>
  <c r="F13" i="12"/>
  <c r="BR13" i="12" s="1"/>
  <c r="F62" i="12"/>
  <c r="BR62" i="12" s="1"/>
  <c r="G12" i="12"/>
  <c r="CV39" i="18"/>
  <c r="FH39" i="18" s="1"/>
  <c r="E38" i="18"/>
  <c r="BQ38" i="18" s="1"/>
  <c r="E37" i="18"/>
  <c r="BQ37" i="18" s="1"/>
  <c r="E32" i="12"/>
  <c r="BQ32" i="12" s="1"/>
  <c r="D36" i="14"/>
  <c r="BP36" i="14" s="1"/>
  <c r="D102" i="12"/>
  <c r="BP102" i="12" s="1"/>
  <c r="E122" i="12"/>
  <c r="BQ122" i="12" s="1"/>
  <c r="E48" i="12"/>
  <c r="BQ48" i="12" s="1"/>
  <c r="E44" i="12"/>
  <c r="BQ44" i="12" s="1"/>
  <c r="E49" i="12"/>
  <c r="BQ49" i="12" s="1"/>
  <c r="E64" i="12"/>
  <c r="BQ64" i="12" s="1"/>
  <c r="E63" i="12"/>
  <c r="BQ63" i="12" s="1"/>
  <c r="D134" i="12"/>
  <c r="BP134" i="12" s="1"/>
  <c r="CV17" i="18"/>
  <c r="FH17" i="18" s="1"/>
  <c r="F62" i="14"/>
  <c r="BR62" i="14" s="1"/>
  <c r="G12" i="14"/>
  <c r="CW12" i="18"/>
  <c r="FI12" i="18" s="1"/>
  <c r="CW36" i="18"/>
  <c r="FI36" i="18" s="1"/>
  <c r="CW19" i="18"/>
  <c r="FI19" i="18" s="1"/>
  <c r="AK8" i="24" s="1"/>
  <c r="CW20" i="18"/>
  <c r="FI20" i="18" s="1"/>
  <c r="AK9" i="24" s="1"/>
  <c r="CW23" i="18"/>
  <c r="FI23" i="18" s="1"/>
  <c r="AK11" i="24" s="1"/>
  <c r="CW22" i="18"/>
  <c r="FI22" i="18" s="1"/>
  <c r="AK10" i="24" s="1"/>
  <c r="D35" i="12"/>
  <c r="BP35" i="12" s="1"/>
  <c r="D35" i="14"/>
  <c r="BP35" i="14" s="1"/>
  <c r="F28" i="14"/>
  <c r="BR28" i="14" s="1"/>
  <c r="F31" i="14"/>
  <c r="BR31" i="14" s="1"/>
  <c r="F27" i="14"/>
  <c r="BR27" i="14" s="1"/>
  <c r="F30" i="14"/>
  <c r="BR30" i="14" s="1"/>
  <c r="G26" i="14"/>
  <c r="BS26" i="14" s="1"/>
  <c r="E29" i="14"/>
  <c r="BQ29" i="14" s="1"/>
  <c r="E34" i="14"/>
  <c r="BQ34" i="14" s="1"/>
  <c r="E32" i="14"/>
  <c r="BQ32" i="14" s="1"/>
  <c r="E43" i="14"/>
  <c r="E83" i="12"/>
  <c r="BQ83" i="12" s="1"/>
  <c r="E21" i="24" s="1"/>
  <c r="E63" i="14"/>
  <c r="BQ63" i="14" s="1"/>
  <c r="E64" i="14"/>
  <c r="BQ64" i="14" s="1"/>
  <c r="E29" i="12"/>
  <c r="BQ29" i="12" s="1"/>
  <c r="E21" i="18"/>
  <c r="BQ21" i="18" s="1"/>
  <c r="D65" i="18"/>
  <c r="BP65" i="18" s="1"/>
  <c r="D52" i="18"/>
  <c r="BP52" i="18" s="1"/>
  <c r="F42" i="14"/>
  <c r="BR42" i="14" s="1"/>
  <c r="F41" i="14"/>
  <c r="BR41" i="14" s="1"/>
  <c r="G40" i="14"/>
  <c r="BS40" i="14" s="1"/>
  <c r="F31" i="12"/>
  <c r="BR31" i="12" s="1"/>
  <c r="F30" i="12"/>
  <c r="BR30" i="12" s="1"/>
  <c r="F27" i="12"/>
  <c r="BR27" i="12" s="1"/>
  <c r="F28" i="12"/>
  <c r="BR28" i="12" s="1"/>
  <c r="G26" i="12"/>
  <c r="BS26" i="12" s="1"/>
  <c r="F28" i="18"/>
  <c r="BR28" i="18" s="1"/>
  <c r="F27" i="18"/>
  <c r="BR27" i="18" s="1"/>
  <c r="CX26" i="18"/>
  <c r="FJ26" i="18" s="1"/>
  <c r="G26" i="18"/>
  <c r="BS26" i="18" s="1"/>
  <c r="D46" i="14"/>
  <c r="BP46" i="14" s="1"/>
  <c r="D134" i="14"/>
  <c r="BP134" i="14" s="1"/>
  <c r="D71" i="14"/>
  <c r="BP71" i="14" s="1"/>
  <c r="D66" i="14"/>
  <c r="BP66" i="14" s="1"/>
  <c r="D70" i="14"/>
  <c r="BP70" i="14" s="1"/>
  <c r="CV59" i="18"/>
  <c r="FH59" i="18" s="1"/>
  <c r="E83" i="14"/>
  <c r="BQ83" i="14" s="1"/>
  <c r="AK21" i="24" s="1"/>
  <c r="CV48" i="18"/>
  <c r="FH48" i="18" s="1"/>
  <c r="D36" i="12"/>
  <c r="BP36" i="12" s="1"/>
  <c r="E29" i="18"/>
  <c r="BQ29" i="18" s="1"/>
  <c r="F41" i="12"/>
  <c r="BR41" i="12" s="1"/>
  <c r="F42" i="12"/>
  <c r="BR42" i="12" s="1"/>
  <c r="G40" i="12"/>
  <c r="BS40" i="12" s="1"/>
  <c r="E14" i="18"/>
  <c r="BQ14" i="18" s="1"/>
  <c r="E13" i="18"/>
  <c r="BQ13" i="18" s="1"/>
  <c r="E12" i="24" s="1"/>
  <c r="E24" i="18"/>
  <c r="BQ24" i="18" s="1"/>
  <c r="D95" i="12"/>
  <c r="E119" i="24" l="1"/>
  <c r="AK119" i="24"/>
  <c r="E216" i="14"/>
  <c r="BQ43" i="14"/>
  <c r="BQ216" i="14" s="1"/>
  <c r="F9" i="24"/>
  <c r="E36" i="12"/>
  <c r="BQ36" i="12" s="1"/>
  <c r="E38" i="12"/>
  <c r="BQ38" i="12" s="1"/>
  <c r="E68" i="24"/>
  <c r="E85" i="24"/>
  <c r="E42" i="24"/>
  <c r="E112" i="24"/>
  <c r="BS12" i="14"/>
  <c r="E19" i="24"/>
  <c r="F10" i="24"/>
  <c r="BP217" i="14"/>
  <c r="BP221" i="14" s="1"/>
  <c r="BP167" i="14"/>
  <c r="D168" i="12"/>
  <c r="E36" i="24"/>
  <c r="E79" i="24"/>
  <c r="E62" i="24"/>
  <c r="E106" i="24"/>
  <c r="E40" i="24"/>
  <c r="E110" i="24"/>
  <c r="E83" i="24"/>
  <c r="E66" i="24"/>
  <c r="F65" i="24"/>
  <c r="F39" i="24"/>
  <c r="F109" i="24"/>
  <c r="F82" i="24"/>
  <c r="D89" i="12"/>
  <c r="BP89" i="12" s="1"/>
  <c r="D24" i="12"/>
  <c r="BP24" i="12" s="1"/>
  <c r="E20" i="24"/>
  <c r="AK42" i="24"/>
  <c r="AK68" i="24"/>
  <c r="AK112" i="24"/>
  <c r="AK85" i="24"/>
  <c r="F8" i="24"/>
  <c r="BP217" i="12"/>
  <c r="BP65" i="12"/>
  <c r="BP220" i="12" s="1"/>
  <c r="D220" i="12"/>
  <c r="D221" i="12" s="1"/>
  <c r="BP168" i="12"/>
  <c r="AK64" i="24"/>
  <c r="AK38" i="24"/>
  <c r="AK81" i="24"/>
  <c r="AK108" i="24"/>
  <c r="F14" i="14"/>
  <c r="BR14" i="14" s="1"/>
  <c r="F13" i="14"/>
  <c r="BR13" i="14" s="1"/>
  <c r="D90" i="12"/>
  <c r="BP90" i="12" s="1"/>
  <c r="D25" i="12"/>
  <c r="BP25" i="12" s="1"/>
  <c r="AK69" i="24"/>
  <c r="AK113" i="24"/>
  <c r="AK86" i="24"/>
  <c r="AK43" i="24"/>
  <c r="E216" i="12"/>
  <c r="BQ43" i="12"/>
  <c r="BQ216" i="12" s="1"/>
  <c r="D70" i="12"/>
  <c r="BP70" i="12" s="1"/>
  <c r="E82" i="24"/>
  <c r="E65" i="24"/>
  <c r="E109" i="24"/>
  <c r="E39" i="24"/>
  <c r="BP127" i="12"/>
  <c r="BP95" i="12"/>
  <c r="F14" i="24"/>
  <c r="AK39" i="24"/>
  <c r="AK65" i="24"/>
  <c r="AK109" i="24"/>
  <c r="AK82" i="24"/>
  <c r="BS12" i="12"/>
  <c r="E108" i="24"/>
  <c r="E81" i="24"/>
  <c r="E64" i="24"/>
  <c r="E38" i="24"/>
  <c r="D168" i="14"/>
  <c r="E113" i="24"/>
  <c r="E86" i="24"/>
  <c r="E69" i="24"/>
  <c r="E43" i="24"/>
  <c r="F15" i="24"/>
  <c r="AK37" i="24"/>
  <c r="AK63" i="24"/>
  <c r="AK80" i="24"/>
  <c r="AK107" i="24"/>
  <c r="E36" i="14"/>
  <c r="BQ36" i="14" s="1"/>
  <c r="E38" i="14"/>
  <c r="BQ38" i="14" s="1"/>
  <c r="F166" i="14"/>
  <c r="BP168" i="14"/>
  <c r="F166" i="12"/>
  <c r="AK36" i="24"/>
  <c r="AK106" i="24"/>
  <c r="AK79" i="24"/>
  <c r="AK62" i="24"/>
  <c r="D85" i="12"/>
  <c r="BP85" i="12" s="1"/>
  <c r="D20" i="12"/>
  <c r="BP20" i="12" s="1"/>
  <c r="BR166" i="14"/>
  <c r="E63" i="24"/>
  <c r="E37" i="24"/>
  <c r="E80" i="24"/>
  <c r="E107" i="24"/>
  <c r="BQ62" i="12"/>
  <c r="BQ166" i="12" s="1"/>
  <c r="E166" i="12"/>
  <c r="BR166" i="12"/>
  <c r="F34" i="14"/>
  <c r="BR34" i="14" s="1"/>
  <c r="E82" i="14"/>
  <c r="D37" i="12"/>
  <c r="BP37" i="12" s="1"/>
  <c r="F38" i="14"/>
  <c r="BR38" i="14" s="1"/>
  <c r="G27" i="18"/>
  <c r="BS27" i="18" s="1"/>
  <c r="CY26" i="18"/>
  <c r="FK26" i="18" s="1"/>
  <c r="G28" i="18"/>
  <c r="BS28" i="18" s="1"/>
  <c r="H26" i="18"/>
  <c r="BT26" i="18" s="1"/>
  <c r="F34" i="12"/>
  <c r="BR34" i="12" s="1"/>
  <c r="F32" i="14"/>
  <c r="BR32" i="14" s="1"/>
  <c r="F83" i="14"/>
  <c r="BR83" i="14" s="1"/>
  <c r="AL21" i="24" s="1"/>
  <c r="E46" i="12"/>
  <c r="BQ46" i="12" s="1"/>
  <c r="G13" i="12"/>
  <c r="BS13" i="12" s="1"/>
  <c r="H12" i="12"/>
  <c r="D104" i="14"/>
  <c r="BP104" i="14" s="1"/>
  <c r="D104" i="12"/>
  <c r="BP104" i="12" s="1"/>
  <c r="CY10" i="18"/>
  <c r="FK10" i="18" s="1"/>
  <c r="G36" i="18"/>
  <c r="BS36" i="18" s="1"/>
  <c r="H10" i="18"/>
  <c r="BT10" i="18" s="1"/>
  <c r="G12" i="18"/>
  <c r="BS12" i="18" s="1"/>
  <c r="D67" i="14"/>
  <c r="BP67" i="14" s="1"/>
  <c r="CX28" i="18"/>
  <c r="FJ28" i="18" s="1"/>
  <c r="AL15" i="24" s="1"/>
  <c r="CX27" i="18"/>
  <c r="FJ27" i="18" s="1"/>
  <c r="AL14" i="24" s="1"/>
  <c r="E33" i="12"/>
  <c r="F29" i="14"/>
  <c r="BR29" i="14" s="1"/>
  <c r="CW38" i="18"/>
  <c r="FI38" i="18" s="1"/>
  <c r="AK20" i="24" s="1"/>
  <c r="CW37" i="18"/>
  <c r="FI37" i="18" s="1"/>
  <c r="AK19" i="24" s="1"/>
  <c r="CV52" i="18"/>
  <c r="FH52" i="18" s="1"/>
  <c r="CV65" i="18"/>
  <c r="FH65" i="18" s="1"/>
  <c r="F63" i="12"/>
  <c r="BR63" i="12" s="1"/>
  <c r="F64" i="12"/>
  <c r="BR64" i="12" s="1"/>
  <c r="G22" i="18"/>
  <c r="BS22" i="18" s="1"/>
  <c r="G20" i="18"/>
  <c r="BS20" i="18" s="1"/>
  <c r="CY18" i="18"/>
  <c r="FK18" i="18" s="1"/>
  <c r="G19" i="18"/>
  <c r="BS19" i="18" s="1"/>
  <c r="G23" i="18"/>
  <c r="BS23" i="18" s="1"/>
  <c r="H18" i="18"/>
  <c r="BT18" i="18" s="1"/>
  <c r="F38" i="18"/>
  <c r="BR38" i="18" s="1"/>
  <c r="F37" i="18"/>
  <c r="BR37" i="18" s="1"/>
  <c r="F19" i="24" s="1"/>
  <c r="D90" i="14"/>
  <c r="BP90" i="14" s="1"/>
  <c r="D21" i="14"/>
  <c r="BP21" i="14" s="1"/>
  <c r="E15" i="18"/>
  <c r="BQ15" i="18" s="1"/>
  <c r="F43" i="14"/>
  <c r="E65" i="14"/>
  <c r="E33" i="14"/>
  <c r="CW14" i="18"/>
  <c r="FI14" i="18" s="1"/>
  <c r="CW13" i="18"/>
  <c r="FI13" i="18" s="1"/>
  <c r="AK12" i="24" s="1"/>
  <c r="F83" i="12"/>
  <c r="BR83" i="12" s="1"/>
  <c r="F21" i="24" s="1"/>
  <c r="CV57" i="18"/>
  <c r="FH57" i="18" s="1"/>
  <c r="D58" i="18"/>
  <c r="BP58" i="18" s="1"/>
  <c r="F14" i="18"/>
  <c r="BR14" i="18" s="1"/>
  <c r="F13" i="18"/>
  <c r="BR13" i="18" s="1"/>
  <c r="E16" i="12"/>
  <c r="BQ16" i="12" s="1"/>
  <c r="E13" i="24" s="1"/>
  <c r="G42" i="14"/>
  <c r="BS42" i="14" s="1"/>
  <c r="G41" i="14"/>
  <c r="BS41" i="14" s="1"/>
  <c r="H40" i="14"/>
  <c r="BT40" i="14" s="1"/>
  <c r="E45" i="12"/>
  <c r="BQ45" i="12" s="1"/>
  <c r="E82" i="12"/>
  <c r="D124" i="14"/>
  <c r="BP124" i="14" s="1"/>
  <c r="CV61" i="18"/>
  <c r="FH61" i="18" s="1"/>
  <c r="CX19" i="18"/>
  <c r="FJ19" i="18" s="1"/>
  <c r="AL8" i="24" s="1"/>
  <c r="CX20" i="18"/>
  <c r="FJ20" i="18" s="1"/>
  <c r="AL9" i="24" s="1"/>
  <c r="CX23" i="18"/>
  <c r="FJ23" i="18" s="1"/>
  <c r="AL11" i="24" s="1"/>
  <c r="CX22" i="18"/>
  <c r="FJ22" i="18" s="1"/>
  <c r="AL10" i="24" s="1"/>
  <c r="CX12" i="18"/>
  <c r="FJ12" i="18" s="1"/>
  <c r="CX36" i="18"/>
  <c r="FJ36" i="18" s="1"/>
  <c r="D89" i="14"/>
  <c r="BP89" i="14" s="1"/>
  <c r="D22" i="14"/>
  <c r="BP22" i="14" s="1"/>
  <c r="F29" i="12"/>
  <c r="BR29" i="12" s="1"/>
  <c r="E44" i="14"/>
  <c r="BQ44" i="14" s="1"/>
  <c r="E122" i="14"/>
  <c r="BQ122" i="14" s="1"/>
  <c r="E49" i="14"/>
  <c r="BQ49" i="14" s="1"/>
  <c r="E48" i="14"/>
  <c r="BQ48" i="14" s="1"/>
  <c r="G28" i="14"/>
  <c r="BS28" i="14" s="1"/>
  <c r="G27" i="14"/>
  <c r="BS27" i="14" s="1"/>
  <c r="G30" i="14"/>
  <c r="BS30" i="14" s="1"/>
  <c r="G31" i="14"/>
  <c r="BS31" i="14" s="1"/>
  <c r="H26" i="14"/>
  <c r="BT26" i="14" s="1"/>
  <c r="CW24" i="18"/>
  <c r="FI24" i="18" s="1"/>
  <c r="G13" i="14"/>
  <c r="BS13" i="14" s="1"/>
  <c r="G62" i="14"/>
  <c r="BS62" i="14" s="1"/>
  <c r="H12" i="14"/>
  <c r="E39" i="18"/>
  <c r="BQ39" i="18" s="1"/>
  <c r="CW29" i="18"/>
  <c r="FI29" i="18" s="1"/>
  <c r="D136" i="14"/>
  <c r="BP136" i="14" s="1"/>
  <c r="D136" i="12"/>
  <c r="BP136" i="12" s="1"/>
  <c r="CV49" i="18"/>
  <c r="FH49" i="18" s="1"/>
  <c r="E44" i="18"/>
  <c r="BQ44" i="18" s="1"/>
  <c r="F32" i="12"/>
  <c r="BR32" i="12" s="1"/>
  <c r="F36" i="14"/>
  <c r="BR36" i="14" s="1"/>
  <c r="D47" i="14"/>
  <c r="BP47" i="14" s="1"/>
  <c r="D67" i="18"/>
  <c r="BP67" i="18" s="1"/>
  <c r="G41" i="12"/>
  <c r="BS41" i="12" s="1"/>
  <c r="G42" i="12"/>
  <c r="BS42" i="12" s="1"/>
  <c r="H40" i="12"/>
  <c r="BT40" i="12" s="1"/>
  <c r="D68" i="14"/>
  <c r="BP68" i="14" s="1"/>
  <c r="E25" i="18"/>
  <c r="BQ25" i="18" s="1"/>
  <c r="D37" i="14"/>
  <c r="BP37" i="14" s="1"/>
  <c r="F64" i="14"/>
  <c r="BR64" i="14" s="1"/>
  <c r="F63" i="14"/>
  <c r="BR63" i="14" s="1"/>
  <c r="E65" i="12"/>
  <c r="D93" i="14"/>
  <c r="BP93" i="14" s="1"/>
  <c r="F24" i="18"/>
  <c r="BR24" i="18" s="1"/>
  <c r="D85" i="14"/>
  <c r="BP85" i="14" s="1"/>
  <c r="E16" i="14"/>
  <c r="BQ16" i="14" s="1"/>
  <c r="F43" i="12"/>
  <c r="E59" i="18"/>
  <c r="BQ59" i="18" s="1"/>
  <c r="F29" i="18"/>
  <c r="BR29" i="18" s="1"/>
  <c r="G28" i="12"/>
  <c r="BS28" i="12" s="1"/>
  <c r="G31" i="12"/>
  <c r="BS31" i="12" s="1"/>
  <c r="G30" i="12"/>
  <c r="BS30" i="12" s="1"/>
  <c r="H26" i="12"/>
  <c r="BT26" i="12" s="1"/>
  <c r="CW21" i="18"/>
  <c r="FI21" i="18" s="1"/>
  <c r="F15" i="14"/>
  <c r="BR15" i="14" s="1"/>
  <c r="F14" i="12"/>
  <c r="BR14" i="12" s="1"/>
  <c r="D114" i="14"/>
  <c r="BP114" i="14" s="1"/>
  <c r="D114" i="12"/>
  <c r="BP114" i="12" s="1"/>
  <c r="F21" i="18"/>
  <c r="BR21" i="18" s="1"/>
  <c r="F20" i="24" l="1"/>
  <c r="BP167" i="12"/>
  <c r="BP221" i="12"/>
  <c r="BP234" i="12" s="1"/>
  <c r="BS166" i="14"/>
  <c r="E41" i="24"/>
  <c r="E111" i="24"/>
  <c r="E84" i="24"/>
  <c r="E67" i="24"/>
  <c r="G38" i="12"/>
  <c r="BS38" i="12" s="1"/>
  <c r="G27" i="12"/>
  <c r="BS27" i="12" s="1"/>
  <c r="G8" i="24" s="1"/>
  <c r="F216" i="14"/>
  <c r="BR43" i="14"/>
  <c r="BR216" i="14" s="1"/>
  <c r="G11" i="24"/>
  <c r="AL69" i="24"/>
  <c r="AL43" i="24"/>
  <c r="AL86" i="24"/>
  <c r="AL113" i="24"/>
  <c r="G14" i="24"/>
  <c r="G62" i="12"/>
  <c r="F36" i="12"/>
  <c r="BR36" i="12" s="1"/>
  <c r="F38" i="12"/>
  <c r="BR38" i="12" s="1"/>
  <c r="D68" i="12"/>
  <c r="BP68" i="12" s="1"/>
  <c r="D69" i="12"/>
  <c r="BP69" i="12" s="1"/>
  <c r="BQ65" i="12"/>
  <c r="BQ220" i="12" s="1"/>
  <c r="E220" i="12"/>
  <c r="D87" i="12"/>
  <c r="BP87" i="12" s="1"/>
  <c r="D22" i="12"/>
  <c r="BP22" i="12" s="1"/>
  <c r="AL119" i="24"/>
  <c r="E48" i="24"/>
  <c r="E118" i="24"/>
  <c r="E91" i="24"/>
  <c r="E74" i="24"/>
  <c r="BT12" i="14"/>
  <c r="AL81" i="24"/>
  <c r="AL64" i="24"/>
  <c r="AL38" i="24"/>
  <c r="AL108" i="24"/>
  <c r="G9" i="24"/>
  <c r="AK117" i="24"/>
  <c r="AK47" i="24"/>
  <c r="AK90" i="24"/>
  <c r="AK73" i="24"/>
  <c r="BR43" i="12"/>
  <c r="BR216" i="12" s="1"/>
  <c r="F216" i="12"/>
  <c r="BQ65" i="14"/>
  <c r="BQ220" i="14" s="1"/>
  <c r="E220" i="14"/>
  <c r="AL39" i="24"/>
  <c r="AL109" i="24"/>
  <c r="AL82" i="24"/>
  <c r="AL65" i="24"/>
  <c r="AK40" i="24"/>
  <c r="AK110" i="24"/>
  <c r="AK83" i="24"/>
  <c r="AK66" i="24"/>
  <c r="G10" i="24"/>
  <c r="AK48" i="24"/>
  <c r="AK74" i="24"/>
  <c r="AK118" i="24"/>
  <c r="AK91" i="24"/>
  <c r="F81" i="24"/>
  <c r="F64" i="24"/>
  <c r="F38" i="24"/>
  <c r="F108" i="24"/>
  <c r="AL107" i="24"/>
  <c r="AL80" i="24"/>
  <c r="AL63" i="24"/>
  <c r="AL37" i="24"/>
  <c r="AK13" i="24"/>
  <c r="F117" i="24"/>
  <c r="F90" i="24"/>
  <c r="F73" i="24"/>
  <c r="F47" i="24"/>
  <c r="E214" i="14"/>
  <c r="E224" i="14" s="1"/>
  <c r="BQ82" i="14"/>
  <c r="BQ214" i="14" s="1"/>
  <c r="BQ224" i="14" s="1"/>
  <c r="F106" i="24"/>
  <c r="F79" i="24"/>
  <c r="F62" i="24"/>
  <c r="F36" i="24"/>
  <c r="E47" i="24"/>
  <c r="E73" i="24"/>
  <c r="E117" i="24"/>
  <c r="E90" i="24"/>
  <c r="AL42" i="24"/>
  <c r="AL112" i="24"/>
  <c r="AL85" i="24"/>
  <c r="AL68" i="24"/>
  <c r="F112" i="24"/>
  <c r="F85" i="24"/>
  <c r="F68" i="24"/>
  <c r="F42" i="24"/>
  <c r="D86" i="12"/>
  <c r="BP86" i="12" s="1"/>
  <c r="D21" i="12"/>
  <c r="BP21" i="12" s="1"/>
  <c r="AL79" i="24"/>
  <c r="AL62" i="24"/>
  <c r="AL106" i="24"/>
  <c r="AL36" i="24"/>
  <c r="E214" i="12"/>
  <c r="E224" i="12" s="1"/>
  <c r="BQ82" i="12"/>
  <c r="BQ214" i="12" s="1"/>
  <c r="BQ224" i="12" s="1"/>
  <c r="F119" i="24"/>
  <c r="E215" i="14"/>
  <c r="BQ33" i="14"/>
  <c r="BQ215" i="14" s="1"/>
  <c r="F48" i="24"/>
  <c r="F118" i="24"/>
  <c r="F91" i="24"/>
  <c r="F74" i="24"/>
  <c r="BQ33" i="12"/>
  <c r="BQ215" i="12" s="1"/>
  <c r="E215" i="12"/>
  <c r="BT12" i="12"/>
  <c r="G15" i="24"/>
  <c r="F113" i="24"/>
  <c r="F86" i="24"/>
  <c r="F69" i="24"/>
  <c r="F43" i="24"/>
  <c r="G166" i="14"/>
  <c r="F107" i="24"/>
  <c r="F80" i="24"/>
  <c r="F63" i="24"/>
  <c r="F37" i="24"/>
  <c r="G38" i="14"/>
  <c r="BS38" i="14" s="1"/>
  <c r="CX29" i="18"/>
  <c r="FJ29" i="18" s="1"/>
  <c r="G34" i="12"/>
  <c r="BS34" i="12" s="1"/>
  <c r="F25" i="18"/>
  <c r="BR25" i="18" s="1"/>
  <c r="F15" i="12"/>
  <c r="BR15" i="12" s="1"/>
  <c r="F12" i="24" s="1"/>
  <c r="D62" i="18"/>
  <c r="BP62" i="18" s="1"/>
  <c r="D53" i="18"/>
  <c r="BP53" i="18" s="1"/>
  <c r="G32" i="12"/>
  <c r="BS32" i="12" s="1"/>
  <c r="E48" i="18"/>
  <c r="BQ48" i="18" s="1"/>
  <c r="F82" i="12"/>
  <c r="G43" i="14"/>
  <c r="F94" i="12"/>
  <c r="BR94" i="12" s="1"/>
  <c r="F126" i="12"/>
  <c r="BR126" i="12" s="1"/>
  <c r="J126" i="12"/>
  <c r="BV126" i="12" s="1"/>
  <c r="J94" i="12"/>
  <c r="BV94" i="12" s="1"/>
  <c r="D69" i="14"/>
  <c r="BP69" i="14" s="1"/>
  <c r="G83" i="12"/>
  <c r="BS83" i="12" s="1"/>
  <c r="G21" i="24" s="1"/>
  <c r="F53" i="18"/>
  <c r="BR53" i="18" s="1"/>
  <c r="O62" i="18"/>
  <c r="CA62" i="18" s="1"/>
  <c r="CV67" i="18"/>
  <c r="FH67" i="18" s="1"/>
  <c r="G83" i="14"/>
  <c r="BS83" i="14" s="1"/>
  <c r="AM21" i="24" s="1"/>
  <c r="G32" i="14"/>
  <c r="BS32" i="14" s="1"/>
  <c r="CX24" i="18"/>
  <c r="FJ24" i="18" s="1"/>
  <c r="G66" i="18"/>
  <c r="BS66" i="18" s="1"/>
  <c r="CV58" i="18"/>
  <c r="FH58" i="18" s="1"/>
  <c r="H126" i="12"/>
  <c r="BT126" i="12" s="1"/>
  <c r="H94" i="12"/>
  <c r="BT94" i="12" s="1"/>
  <c r="E92" i="14"/>
  <c r="BQ92" i="14" s="1"/>
  <c r="E39" i="14"/>
  <c r="BQ39" i="14" s="1"/>
  <c r="E17" i="12"/>
  <c r="BQ17" i="12" s="1"/>
  <c r="G24" i="18"/>
  <c r="BS24" i="18" s="1"/>
  <c r="G14" i="18"/>
  <c r="BS14" i="18" s="1"/>
  <c r="G13" i="18"/>
  <c r="BS13" i="18" s="1"/>
  <c r="D115" i="12"/>
  <c r="BP115" i="12" s="1"/>
  <c r="D121" i="14"/>
  <c r="BP121" i="14" s="1"/>
  <c r="D121" i="12"/>
  <c r="BP121" i="12" s="1"/>
  <c r="F122" i="12"/>
  <c r="BR122" i="12" s="1"/>
  <c r="F44" i="12"/>
  <c r="BR44" i="12" s="1"/>
  <c r="F48" i="12"/>
  <c r="BR48" i="12" s="1"/>
  <c r="F49" i="12"/>
  <c r="BR49" i="12" s="1"/>
  <c r="H41" i="12"/>
  <c r="BT41" i="12" s="1"/>
  <c r="H42" i="12"/>
  <c r="BT42" i="12" s="1"/>
  <c r="I40" i="12"/>
  <c r="BU40" i="12" s="1"/>
  <c r="CW44" i="18"/>
  <c r="FI44" i="18" s="1"/>
  <c r="G29" i="14"/>
  <c r="BS29" i="14" s="1"/>
  <c r="D87" i="14"/>
  <c r="BP87" i="14" s="1"/>
  <c r="E47" i="12"/>
  <c r="BQ47" i="12" s="1"/>
  <c r="E66" i="18"/>
  <c r="BQ66" i="18" s="1"/>
  <c r="P94" i="12"/>
  <c r="CB94" i="12" s="1"/>
  <c r="P126" i="12"/>
  <c r="CB126" i="12" s="1"/>
  <c r="E43" i="18"/>
  <c r="BQ43" i="18" s="1"/>
  <c r="E17" i="18"/>
  <c r="BQ17" i="18" s="1"/>
  <c r="CZ10" i="18"/>
  <c r="FL10" i="18" s="1"/>
  <c r="H12" i="18"/>
  <c r="BT12" i="18" s="1"/>
  <c r="H36" i="18"/>
  <c r="BT36" i="18" s="1"/>
  <c r="I10" i="18"/>
  <c r="BU10" i="18" s="1"/>
  <c r="D115" i="14"/>
  <c r="J62" i="18"/>
  <c r="BV62" i="18" s="1"/>
  <c r="J53" i="18"/>
  <c r="BV53" i="18" s="1"/>
  <c r="E134" i="12"/>
  <c r="BQ134" i="12" s="1"/>
  <c r="E71" i="12"/>
  <c r="BQ71" i="12" s="1"/>
  <c r="E66" i="12"/>
  <c r="BQ66" i="12" s="1"/>
  <c r="E70" i="12"/>
  <c r="BQ70" i="12" s="1"/>
  <c r="F82" i="14"/>
  <c r="F66" i="18"/>
  <c r="BR66" i="18" s="1"/>
  <c r="F15" i="18"/>
  <c r="BR15" i="18" s="1"/>
  <c r="E126" i="12"/>
  <c r="BQ126" i="12" s="1"/>
  <c r="E94" i="12"/>
  <c r="BQ94" i="12" s="1"/>
  <c r="D86" i="14"/>
  <c r="BP86" i="14" s="1"/>
  <c r="D23" i="14"/>
  <c r="BP23" i="14" s="1"/>
  <c r="H23" i="18"/>
  <c r="BT23" i="18" s="1"/>
  <c r="H19" i="18"/>
  <c r="BT19" i="18" s="1"/>
  <c r="H22" i="18"/>
  <c r="BT22" i="18" s="1"/>
  <c r="H20" i="18"/>
  <c r="BT20" i="18" s="1"/>
  <c r="CZ18" i="18"/>
  <c r="FL18" i="18" s="1"/>
  <c r="I18" i="18"/>
  <c r="BU18" i="18" s="1"/>
  <c r="F65" i="12"/>
  <c r="F33" i="14"/>
  <c r="CX59" i="18"/>
  <c r="FJ59" i="18" s="1"/>
  <c r="G38" i="18"/>
  <c r="BS38" i="18" s="1"/>
  <c r="G37" i="18"/>
  <c r="BS37" i="18" s="1"/>
  <c r="M62" i="18"/>
  <c r="BY62" i="18" s="1"/>
  <c r="G36" i="12"/>
  <c r="BS36" i="12" s="1"/>
  <c r="F59" i="18"/>
  <c r="BR59" i="18" s="1"/>
  <c r="G36" i="14"/>
  <c r="BS36" i="14" s="1"/>
  <c r="D66" i="18"/>
  <c r="BP66" i="18" s="1"/>
  <c r="G94" i="12"/>
  <c r="BS94" i="12" s="1"/>
  <c r="G126" i="12"/>
  <c r="BS126" i="12" s="1"/>
  <c r="N94" i="12"/>
  <c r="BZ94" i="12" s="1"/>
  <c r="N126" i="12"/>
  <c r="BZ126" i="12" s="1"/>
  <c r="CY36" i="18"/>
  <c r="FK36" i="18" s="1"/>
  <c r="CY12" i="18"/>
  <c r="FK12" i="18" s="1"/>
  <c r="H27" i="18"/>
  <c r="BT27" i="18" s="1"/>
  <c r="CZ26" i="18"/>
  <c r="FL26" i="18" s="1"/>
  <c r="H28" i="18"/>
  <c r="BT28" i="18" s="1"/>
  <c r="I26" i="18"/>
  <c r="BU26" i="18" s="1"/>
  <c r="D120" i="12"/>
  <c r="BP120" i="12" s="1"/>
  <c r="D120" i="14"/>
  <c r="BP120" i="14" s="1"/>
  <c r="F16" i="14"/>
  <c r="BR16" i="14" s="1"/>
  <c r="H30" i="12"/>
  <c r="BT30" i="12" s="1"/>
  <c r="H31" i="12"/>
  <c r="BT31" i="12" s="1"/>
  <c r="H28" i="12"/>
  <c r="BT28" i="12" s="1"/>
  <c r="I26" i="12"/>
  <c r="BU26" i="12" s="1"/>
  <c r="CW59" i="18"/>
  <c r="FI59" i="18" s="1"/>
  <c r="H62" i="14"/>
  <c r="BT62" i="14" s="1"/>
  <c r="I12" i="14"/>
  <c r="G34" i="14"/>
  <c r="BS34" i="14" s="1"/>
  <c r="E46" i="14"/>
  <c r="BQ46" i="14" s="1"/>
  <c r="CX38" i="18"/>
  <c r="FJ38" i="18" s="1"/>
  <c r="AL20" i="24" s="1"/>
  <c r="CX37" i="18"/>
  <c r="FJ37" i="18" s="1"/>
  <c r="AL19" i="24" s="1"/>
  <c r="CX21" i="18"/>
  <c r="FJ21" i="18" s="1"/>
  <c r="I66" i="18"/>
  <c r="BU66" i="18" s="1"/>
  <c r="I126" i="12"/>
  <c r="BU126" i="12" s="1"/>
  <c r="I94" i="12"/>
  <c r="BU94" i="12" s="1"/>
  <c r="M94" i="12"/>
  <c r="BY94" i="12" s="1"/>
  <c r="M126" i="12"/>
  <c r="BY126" i="12" s="1"/>
  <c r="CW15" i="18"/>
  <c r="FI15" i="18" s="1"/>
  <c r="E66" i="14"/>
  <c r="BQ66" i="14" s="1"/>
  <c r="E70" i="14"/>
  <c r="BQ70" i="14" s="1"/>
  <c r="E71" i="14"/>
  <c r="BQ71" i="14" s="1"/>
  <c r="E134" i="14"/>
  <c r="BQ134" i="14" s="1"/>
  <c r="CW39" i="18"/>
  <c r="FI39" i="18" s="1"/>
  <c r="H62" i="12"/>
  <c r="BT62" i="12" s="1"/>
  <c r="I12" i="12"/>
  <c r="G29" i="18"/>
  <c r="BS29" i="18" s="1"/>
  <c r="D119" i="12"/>
  <c r="BP119" i="12" s="1"/>
  <c r="D119" i="14"/>
  <c r="BP119" i="14" s="1"/>
  <c r="E65" i="18"/>
  <c r="BQ65" i="18" s="1"/>
  <c r="G14" i="14"/>
  <c r="BS14" i="14" s="1"/>
  <c r="E45" i="14"/>
  <c r="BQ45" i="14" s="1"/>
  <c r="CX13" i="18"/>
  <c r="FJ13" i="18" s="1"/>
  <c r="AL12" i="24" s="1"/>
  <c r="CX14" i="18"/>
  <c r="FJ14" i="18" s="1"/>
  <c r="AL13" i="24" s="1"/>
  <c r="H66" i="18"/>
  <c r="BT66" i="18" s="1"/>
  <c r="L94" i="12"/>
  <c r="BX94" i="12" s="1"/>
  <c r="L126" i="12"/>
  <c r="BX126" i="12" s="1"/>
  <c r="O94" i="12"/>
  <c r="CA94" i="12" s="1"/>
  <c r="O126" i="12"/>
  <c r="CA126" i="12" s="1"/>
  <c r="G21" i="18"/>
  <c r="BS21" i="18" s="1"/>
  <c r="G14" i="12"/>
  <c r="BS14" i="12" s="1"/>
  <c r="D116" i="14"/>
  <c r="BP116" i="14" s="1"/>
  <c r="D116" i="12"/>
  <c r="BP116" i="12" s="1"/>
  <c r="CW25" i="18"/>
  <c r="FI25" i="18" s="1"/>
  <c r="G29" i="12"/>
  <c r="BS29" i="12" s="1"/>
  <c r="F44" i="18"/>
  <c r="BR44" i="18" s="1"/>
  <c r="F65" i="14"/>
  <c r="E17" i="14"/>
  <c r="BQ17" i="14" s="1"/>
  <c r="G63" i="14"/>
  <c r="BS63" i="14" s="1"/>
  <c r="G64" i="14"/>
  <c r="BS64" i="14" s="1"/>
  <c r="H27" i="14"/>
  <c r="BT27" i="14" s="1"/>
  <c r="H30" i="14"/>
  <c r="BT30" i="14" s="1"/>
  <c r="H31" i="14"/>
  <c r="BT31" i="14" s="1"/>
  <c r="H28" i="14"/>
  <c r="BT28" i="14" s="1"/>
  <c r="I26" i="14"/>
  <c r="BU26" i="14" s="1"/>
  <c r="F33" i="12"/>
  <c r="H41" i="14"/>
  <c r="BT41" i="14" s="1"/>
  <c r="H42" i="14"/>
  <c r="BT42" i="14" s="1"/>
  <c r="I40" i="14"/>
  <c r="BU40" i="14" s="1"/>
  <c r="K94" i="12"/>
  <c r="BW94" i="12" s="1"/>
  <c r="K126" i="12"/>
  <c r="BW126" i="12" s="1"/>
  <c r="F122" i="14"/>
  <c r="BR122" i="14" s="1"/>
  <c r="F44" i="14"/>
  <c r="BR44" i="14" s="1"/>
  <c r="F49" i="14"/>
  <c r="BR49" i="14" s="1"/>
  <c r="F48" i="14"/>
  <c r="BR48" i="14" s="1"/>
  <c r="F39" i="18"/>
  <c r="BR39" i="18" s="1"/>
  <c r="CY19" i="18"/>
  <c r="FK19" i="18" s="1"/>
  <c r="AM8" i="24" s="1"/>
  <c r="CY20" i="18"/>
  <c r="FK20" i="18" s="1"/>
  <c r="AM9" i="24" s="1"/>
  <c r="CY23" i="18"/>
  <c r="FK23" i="18" s="1"/>
  <c r="AM11" i="24" s="1"/>
  <c r="CY22" i="18"/>
  <c r="FK22" i="18" s="1"/>
  <c r="AM10" i="24" s="1"/>
  <c r="E39" i="12"/>
  <c r="BQ39" i="12" s="1"/>
  <c r="E92" i="12"/>
  <c r="BQ92" i="12" s="1"/>
  <c r="G63" i="12"/>
  <c r="BS63" i="12" s="1"/>
  <c r="G64" i="12"/>
  <c r="BS64" i="12" s="1"/>
  <c r="CY28" i="18"/>
  <c r="FK28" i="18" s="1"/>
  <c r="AM15" i="24" s="1"/>
  <c r="CY27" i="18"/>
  <c r="FK27" i="18" s="1"/>
  <c r="AM14" i="24" s="1"/>
  <c r="E75" i="24" l="1"/>
  <c r="H14" i="24"/>
  <c r="H166" i="12"/>
  <c r="G106" i="24"/>
  <c r="G79" i="24"/>
  <c r="G62" i="24"/>
  <c r="G36" i="24"/>
  <c r="F110" i="24"/>
  <c r="F83" i="24"/>
  <c r="F66" i="24"/>
  <c r="F40" i="24"/>
  <c r="AM108" i="24"/>
  <c r="AM81" i="24"/>
  <c r="AM64" i="24"/>
  <c r="AM38" i="24"/>
  <c r="D4" i="23"/>
  <c r="D6" i="23" s="1"/>
  <c r="F215" i="12"/>
  <c r="BR33" i="12"/>
  <c r="BR215" i="12" s="1"/>
  <c r="AL90" i="24"/>
  <c r="AL117" i="24"/>
  <c r="AL73" i="24"/>
  <c r="AL47" i="24"/>
  <c r="K62" i="18"/>
  <c r="BW62" i="18" s="1"/>
  <c r="BT166" i="12"/>
  <c r="G108" i="24"/>
  <c r="G81" i="24"/>
  <c r="G64" i="24"/>
  <c r="G38" i="24"/>
  <c r="H166" i="14"/>
  <c r="BR65" i="14"/>
  <c r="BR220" i="14" s="1"/>
  <c r="F220" i="14"/>
  <c r="AL91" i="24"/>
  <c r="AL118" i="24"/>
  <c r="AL74" i="24"/>
  <c r="AL48" i="24"/>
  <c r="G19" i="24"/>
  <c r="H9" i="24"/>
  <c r="D229" i="14"/>
  <c r="BP115" i="14"/>
  <c r="BP229" i="14" s="1"/>
  <c r="G119" i="24"/>
  <c r="G44" i="12"/>
  <c r="BS44" i="12" s="1"/>
  <c r="G43" i="12"/>
  <c r="BT166" i="14"/>
  <c r="G68" i="24"/>
  <c r="G112" i="24"/>
  <c r="G42" i="24"/>
  <c r="G85" i="24"/>
  <c r="AM107" i="24"/>
  <c r="AM80" i="24"/>
  <c r="AM63" i="24"/>
  <c r="AM37" i="24"/>
  <c r="I62" i="18"/>
  <c r="BU62" i="18" s="1"/>
  <c r="H15" i="24"/>
  <c r="G20" i="24"/>
  <c r="H10" i="24"/>
  <c r="AK84" i="24"/>
  <c r="AK111" i="24"/>
  <c r="AK67" i="24"/>
  <c r="AK75" i="24" s="1"/>
  <c r="AK41" i="24"/>
  <c r="G107" i="24"/>
  <c r="G80" i="24"/>
  <c r="G63" i="24"/>
  <c r="G37" i="24"/>
  <c r="AM106" i="24"/>
  <c r="AM79" i="24"/>
  <c r="AM62" i="24"/>
  <c r="AM36" i="24"/>
  <c r="BU12" i="12"/>
  <c r="BS43" i="14"/>
  <c r="BS216" i="14" s="1"/>
  <c r="G216" i="14"/>
  <c r="AM86" i="24"/>
  <c r="AM113" i="24"/>
  <c r="AM69" i="24"/>
  <c r="AM43" i="24"/>
  <c r="BU12" i="14"/>
  <c r="H112" i="24"/>
  <c r="H68" i="24"/>
  <c r="H85" i="24"/>
  <c r="H42" i="24"/>
  <c r="H11" i="24"/>
  <c r="AM119" i="24"/>
  <c r="BR82" i="12"/>
  <c r="BR214" i="12" s="1"/>
  <c r="BR224" i="12" s="1"/>
  <c r="F214" i="12"/>
  <c r="F224" i="12" s="1"/>
  <c r="AM112" i="24"/>
  <c r="AM85" i="24"/>
  <c r="AM68" i="24"/>
  <c r="AM42" i="24"/>
  <c r="AL41" i="24"/>
  <c r="AL67" i="24"/>
  <c r="AL111" i="24"/>
  <c r="AL84" i="24"/>
  <c r="H14" i="12"/>
  <c r="BT14" i="12" s="1"/>
  <c r="H13" i="12"/>
  <c r="BT13" i="12" s="1"/>
  <c r="H34" i="12"/>
  <c r="BT34" i="12" s="1"/>
  <c r="H27" i="12"/>
  <c r="BT27" i="12" s="1"/>
  <c r="H8" i="24" s="1"/>
  <c r="F215" i="14"/>
  <c r="BR33" i="14"/>
  <c r="BR215" i="14" s="1"/>
  <c r="D88" i="12"/>
  <c r="BP88" i="12" s="1"/>
  <c r="D23" i="12"/>
  <c r="BP23" i="12" s="1"/>
  <c r="G122" i="12"/>
  <c r="BS122" i="12" s="1"/>
  <c r="AM39" i="24"/>
  <c r="AM109" i="24"/>
  <c r="AM82" i="24"/>
  <c r="AM65" i="24"/>
  <c r="AL66" i="24"/>
  <c r="AL83" i="24"/>
  <c r="AL40" i="24"/>
  <c r="AL110" i="24"/>
  <c r="H14" i="14"/>
  <c r="BT14" i="14" s="1"/>
  <c r="H13" i="14"/>
  <c r="BT13" i="14" s="1"/>
  <c r="BR65" i="12"/>
  <c r="BR220" i="12" s="1"/>
  <c r="F220" i="12"/>
  <c r="F214" i="14"/>
  <c r="F224" i="14" s="1"/>
  <c r="BR82" i="14"/>
  <c r="BR214" i="14" s="1"/>
  <c r="BR224" i="14" s="1"/>
  <c r="G49" i="12"/>
  <c r="BS49" i="12" s="1"/>
  <c r="G43" i="24"/>
  <c r="G113" i="24"/>
  <c r="G86" i="24"/>
  <c r="G69" i="24"/>
  <c r="BS62" i="12"/>
  <c r="BS166" i="12" s="1"/>
  <c r="G166" i="12"/>
  <c r="G82" i="24"/>
  <c r="G65" i="24"/>
  <c r="G39" i="24"/>
  <c r="G109" i="24"/>
  <c r="L62" i="18"/>
  <c r="BX62" i="18" s="1"/>
  <c r="G39" i="18"/>
  <c r="BS39" i="18" s="1"/>
  <c r="P62" i="18"/>
  <c r="CB62" i="18" s="1"/>
  <c r="H62" i="18"/>
  <c r="BT62" i="18" s="1"/>
  <c r="F62" i="18"/>
  <c r="BR62" i="18" s="1"/>
  <c r="H38" i="12"/>
  <c r="BT38" i="12" s="1"/>
  <c r="G48" i="12"/>
  <c r="BS48" i="12" s="1"/>
  <c r="I53" i="18"/>
  <c r="BU53" i="18" s="1"/>
  <c r="P53" i="18"/>
  <c r="CB53" i="18" s="1"/>
  <c r="CY29" i="18"/>
  <c r="FK29" i="18" s="1"/>
  <c r="L53" i="18"/>
  <c r="BX53" i="18" s="1"/>
  <c r="G53" i="18"/>
  <c r="BS53" i="18" s="1"/>
  <c r="H43" i="14"/>
  <c r="M53" i="18"/>
  <c r="BY53" i="18" s="1"/>
  <c r="H53" i="18"/>
  <c r="BT53" i="18" s="1"/>
  <c r="H38" i="14"/>
  <c r="BT38" i="14" s="1"/>
  <c r="H34" i="14"/>
  <c r="BT34" i="14" s="1"/>
  <c r="N68" i="18"/>
  <c r="BZ68" i="18" s="1"/>
  <c r="O68" i="18"/>
  <c r="CA68" i="18" s="1"/>
  <c r="H68" i="18"/>
  <c r="BT68" i="18" s="1"/>
  <c r="F68" i="18"/>
  <c r="BR68" i="18" s="1"/>
  <c r="L50" i="18"/>
  <c r="BX50" i="18" s="1"/>
  <c r="M50" i="18"/>
  <c r="BY50" i="18" s="1"/>
  <c r="K68" i="18"/>
  <c r="BW68" i="18" s="1"/>
  <c r="H44" i="14"/>
  <c r="BT44" i="14" s="1"/>
  <c r="H49" i="14"/>
  <c r="BT49" i="14" s="1"/>
  <c r="H122" i="14"/>
  <c r="BT122" i="14" s="1"/>
  <c r="H48" i="14"/>
  <c r="BT48" i="14" s="1"/>
  <c r="H36" i="12"/>
  <c r="BT36" i="12" s="1"/>
  <c r="H15" i="14"/>
  <c r="BT15" i="14" s="1"/>
  <c r="K103" i="12"/>
  <c r="BW103" i="12" s="1"/>
  <c r="DD62" i="18"/>
  <c r="FP62" i="18" s="1"/>
  <c r="G25" i="18"/>
  <c r="BS25" i="18" s="1"/>
  <c r="E47" i="14"/>
  <c r="BQ47" i="14" s="1"/>
  <c r="DA62" i="18"/>
  <c r="FM62" i="18" s="1"/>
  <c r="G59" i="18"/>
  <c r="BS59" i="18" s="1"/>
  <c r="CW65" i="18"/>
  <c r="FI65" i="18" s="1"/>
  <c r="H64" i="14"/>
  <c r="BT64" i="14" s="1"/>
  <c r="H63" i="14"/>
  <c r="BT63" i="14" s="1"/>
  <c r="D118" i="12"/>
  <c r="BP118" i="12" s="1"/>
  <c r="N103" i="12"/>
  <c r="BZ103" i="12" s="1"/>
  <c r="CZ23" i="18"/>
  <c r="FL23" i="18" s="1"/>
  <c r="AN11" i="24" s="1"/>
  <c r="CZ20" i="18"/>
  <c r="FL20" i="18" s="1"/>
  <c r="AN9" i="24" s="1"/>
  <c r="CZ22" i="18"/>
  <c r="FL22" i="18" s="1"/>
  <c r="AN10" i="24" s="1"/>
  <c r="CZ19" i="18"/>
  <c r="FL19" i="18" s="1"/>
  <c r="AN8" i="24" s="1"/>
  <c r="E67" i="12"/>
  <c r="BQ67" i="12" s="1"/>
  <c r="H43" i="12"/>
  <c r="F46" i="12"/>
  <c r="BR46" i="12" s="1"/>
  <c r="DH62" i="18"/>
  <c r="FT62" i="18" s="1"/>
  <c r="E81" i="12"/>
  <c r="E19" i="12"/>
  <c r="H103" i="12"/>
  <c r="BT103" i="12" s="1"/>
  <c r="F103" i="12"/>
  <c r="BR103" i="12" s="1"/>
  <c r="G46" i="12"/>
  <c r="BS46" i="12" s="1"/>
  <c r="E93" i="12"/>
  <c r="BQ93" i="12" s="1"/>
  <c r="E35" i="12"/>
  <c r="BQ35" i="12" s="1"/>
  <c r="CY24" i="18"/>
  <c r="FK24" i="18" s="1"/>
  <c r="F46" i="14"/>
  <c r="BR46" i="14" s="1"/>
  <c r="G33" i="12"/>
  <c r="DD53" i="18"/>
  <c r="FP53" i="18" s="1"/>
  <c r="G15" i="14"/>
  <c r="BS15" i="14" s="1"/>
  <c r="H15" i="12"/>
  <c r="BT15" i="12" s="1"/>
  <c r="CW43" i="18"/>
  <c r="FI43" i="18" s="1"/>
  <c r="CW17" i="18"/>
  <c r="FI17" i="18" s="1"/>
  <c r="I103" i="12"/>
  <c r="BU103" i="12" s="1"/>
  <c r="I27" i="18"/>
  <c r="BU27" i="18" s="1"/>
  <c r="I28" i="18"/>
  <c r="BU28" i="18" s="1"/>
  <c r="DA26" i="18"/>
  <c r="FM26" i="18" s="1"/>
  <c r="J26" i="18"/>
  <c r="BV26" i="18" s="1"/>
  <c r="CY14" i="18"/>
  <c r="FK14" i="18" s="1"/>
  <c r="CY13" i="18"/>
  <c r="FK13" i="18" s="1"/>
  <c r="P138" i="12"/>
  <c r="CB138" i="12" s="1"/>
  <c r="CW66" i="18"/>
  <c r="FI66" i="18" s="1"/>
  <c r="I41" i="12"/>
  <c r="BU41" i="12" s="1"/>
  <c r="I42" i="12"/>
  <c r="BU42" i="12" s="1"/>
  <c r="J40" i="12"/>
  <c r="BV40" i="12" s="1"/>
  <c r="G15" i="18"/>
  <c r="BS15" i="18" s="1"/>
  <c r="E35" i="14"/>
  <c r="BQ35" i="14" s="1"/>
  <c r="CX44" i="18"/>
  <c r="FJ44" i="18" s="1"/>
  <c r="CX62" i="18"/>
  <c r="FJ62" i="18" s="1"/>
  <c r="J103" i="12"/>
  <c r="BV103" i="12" s="1"/>
  <c r="G48" i="14"/>
  <c r="BS48" i="14" s="1"/>
  <c r="G44" i="14"/>
  <c r="BS44" i="14" s="1"/>
  <c r="G122" i="14"/>
  <c r="BS122" i="14" s="1"/>
  <c r="G49" i="14"/>
  <c r="BS49" i="14" s="1"/>
  <c r="D103" i="14"/>
  <c r="BP103" i="14" s="1"/>
  <c r="D103" i="12"/>
  <c r="BP103" i="12" s="1"/>
  <c r="O126" i="14"/>
  <c r="CA126" i="14" s="1"/>
  <c r="L138" i="12"/>
  <c r="BX138" i="12" s="1"/>
  <c r="J66" i="18"/>
  <c r="BV66" i="18" s="1"/>
  <c r="CY53" i="18"/>
  <c r="FK53" i="18" s="1"/>
  <c r="F135" i="12"/>
  <c r="BR135" i="12" s="1"/>
  <c r="J12" i="12"/>
  <c r="E67" i="14"/>
  <c r="BQ67" i="14" s="1"/>
  <c r="H83" i="14"/>
  <c r="BT83" i="14" s="1"/>
  <c r="AN21" i="24" s="1"/>
  <c r="H29" i="18"/>
  <c r="BT29" i="18" s="1"/>
  <c r="CY37" i="18"/>
  <c r="FK37" i="18" s="1"/>
  <c r="AM19" i="24" s="1"/>
  <c r="CY38" i="18"/>
  <c r="FK38" i="18" s="1"/>
  <c r="AM20" i="24" s="1"/>
  <c r="G82" i="12"/>
  <c r="H24" i="18"/>
  <c r="BT24" i="18" s="1"/>
  <c r="CX66" i="18"/>
  <c r="FJ66" i="18" s="1"/>
  <c r="J68" i="18"/>
  <c r="BV68" i="18" s="1"/>
  <c r="J50" i="18"/>
  <c r="BV50" i="18" s="1"/>
  <c r="J138" i="12"/>
  <c r="BV138" i="12" s="1"/>
  <c r="CV53" i="18"/>
  <c r="FH53" i="18" s="1"/>
  <c r="D72" i="18"/>
  <c r="BP72" i="18" s="1"/>
  <c r="D54" i="18"/>
  <c r="BP54" i="18" s="1"/>
  <c r="F16" i="12"/>
  <c r="BR16" i="12" s="1"/>
  <c r="F13" i="24" s="1"/>
  <c r="F45" i="14"/>
  <c r="BR45" i="14" s="1"/>
  <c r="K138" i="12"/>
  <c r="BW138" i="12" s="1"/>
  <c r="D96" i="12"/>
  <c r="BP96" i="12" s="1"/>
  <c r="D101" i="14"/>
  <c r="BP101" i="14" s="1"/>
  <c r="D94" i="14"/>
  <c r="BP94" i="14" s="1"/>
  <c r="F92" i="12"/>
  <c r="BR92" i="12" s="1"/>
  <c r="F39" i="12"/>
  <c r="BR39" i="12" s="1"/>
  <c r="CW48" i="18"/>
  <c r="FI48" i="18" s="1"/>
  <c r="O103" i="12"/>
  <c r="CA103" i="12" s="1"/>
  <c r="CX15" i="18"/>
  <c r="FJ15" i="18" s="1"/>
  <c r="G50" i="18"/>
  <c r="BS50" i="18" s="1"/>
  <c r="G68" i="18"/>
  <c r="BS68" i="18" s="1"/>
  <c r="H64" i="12"/>
  <c r="BT64" i="12" s="1"/>
  <c r="H63" i="12"/>
  <c r="BT63" i="12" s="1"/>
  <c r="E68" i="14"/>
  <c r="BQ68" i="14" s="1"/>
  <c r="M103" i="12"/>
  <c r="BY103" i="12" s="1"/>
  <c r="G138" i="12"/>
  <c r="BS138" i="12" s="1"/>
  <c r="F92" i="14"/>
  <c r="BR92" i="14" s="1"/>
  <c r="F39" i="14"/>
  <c r="BR39" i="14" s="1"/>
  <c r="H21" i="18"/>
  <c r="BT21" i="18" s="1"/>
  <c r="E138" i="12"/>
  <c r="BQ138" i="12" s="1"/>
  <c r="DB53" i="18"/>
  <c r="FN53" i="18" s="1"/>
  <c r="P126" i="14"/>
  <c r="CB126" i="14" s="1"/>
  <c r="P103" i="12"/>
  <c r="CB103" i="12" s="1"/>
  <c r="CZ62" i="18"/>
  <c r="FL62" i="18" s="1"/>
  <c r="CX53" i="18"/>
  <c r="FJ53" i="18" s="1"/>
  <c r="D50" i="18"/>
  <c r="BP50" i="18" s="1"/>
  <c r="G45" i="12"/>
  <c r="BS45" i="12" s="1"/>
  <c r="D138" i="14"/>
  <c r="BP138" i="14" s="1"/>
  <c r="D138" i="12"/>
  <c r="BP138" i="12" s="1"/>
  <c r="H29" i="14"/>
  <c r="BT29" i="14" s="1"/>
  <c r="O138" i="12"/>
  <c r="CA138" i="12" s="1"/>
  <c r="CZ66" i="18"/>
  <c r="FL66" i="18" s="1"/>
  <c r="H83" i="12"/>
  <c r="BT83" i="12" s="1"/>
  <c r="H21" i="24" s="1"/>
  <c r="DA66" i="18"/>
  <c r="FM66" i="18" s="1"/>
  <c r="H29" i="12"/>
  <c r="BT29" i="12" s="1"/>
  <c r="D135" i="12"/>
  <c r="BP135" i="12" s="1"/>
  <c r="CZ28" i="18"/>
  <c r="FL28" i="18" s="1"/>
  <c r="AN15" i="24" s="1"/>
  <c r="CZ27" i="18"/>
  <c r="FL27" i="18" s="1"/>
  <c r="AN14" i="24" s="1"/>
  <c r="G65" i="18"/>
  <c r="BS65" i="18" s="1"/>
  <c r="E103" i="12"/>
  <c r="BQ103" i="12" s="1"/>
  <c r="DB62" i="18"/>
  <c r="FN62" i="18" s="1"/>
  <c r="I12" i="18"/>
  <c r="BU12" i="18" s="1"/>
  <c r="DA10" i="18"/>
  <c r="FM10" i="18" s="1"/>
  <c r="I36" i="18"/>
  <c r="BU36" i="18" s="1"/>
  <c r="J10" i="18"/>
  <c r="BV10" i="18" s="1"/>
  <c r="G33" i="14"/>
  <c r="CZ53" i="18"/>
  <c r="FL53" i="18" s="1"/>
  <c r="D109" i="12"/>
  <c r="BP109" i="12" s="1"/>
  <c r="DG62" i="18"/>
  <c r="FS62" i="18" s="1"/>
  <c r="I135" i="12"/>
  <c r="BU135" i="12" s="1"/>
  <c r="E68" i="18"/>
  <c r="BQ68" i="18" s="1"/>
  <c r="E50" i="18"/>
  <c r="BQ50" i="18" s="1"/>
  <c r="CV62" i="18"/>
  <c r="FH62" i="18" s="1"/>
  <c r="D64" i="18"/>
  <c r="BP64" i="18" s="1"/>
  <c r="F48" i="18"/>
  <c r="BR48" i="18" s="1"/>
  <c r="CY21" i="18"/>
  <c r="FK21" i="18" s="1"/>
  <c r="I28" i="14"/>
  <c r="BU28" i="14" s="1"/>
  <c r="I31" i="14"/>
  <c r="BU31" i="14" s="1"/>
  <c r="I30" i="14"/>
  <c r="BU30" i="14" s="1"/>
  <c r="I27" i="14"/>
  <c r="BU27" i="14" s="1"/>
  <c r="J26" i="14"/>
  <c r="BV26" i="14" s="1"/>
  <c r="E81" i="14"/>
  <c r="E19" i="14"/>
  <c r="G135" i="12"/>
  <c r="BS135" i="12" s="1"/>
  <c r="M138" i="12"/>
  <c r="BY138" i="12" s="1"/>
  <c r="CX25" i="18"/>
  <c r="FJ25" i="18" s="1"/>
  <c r="H32" i="12"/>
  <c r="BT32" i="12" s="1"/>
  <c r="G103" i="12"/>
  <c r="BS103" i="12" s="1"/>
  <c r="DE53" i="18"/>
  <c r="FQ53" i="18" s="1"/>
  <c r="F66" i="12"/>
  <c r="BR66" i="12" s="1"/>
  <c r="F71" i="12"/>
  <c r="BR71" i="12" s="1"/>
  <c r="F70" i="12"/>
  <c r="BR70" i="12" s="1"/>
  <c r="F134" i="12"/>
  <c r="BR134" i="12" s="1"/>
  <c r="H38" i="18"/>
  <c r="BT38" i="18" s="1"/>
  <c r="H37" i="18"/>
  <c r="BT37" i="18" s="1"/>
  <c r="F126" i="14"/>
  <c r="BR126" i="14" s="1"/>
  <c r="E53" i="18"/>
  <c r="BQ53" i="18" s="1"/>
  <c r="CY59" i="18"/>
  <c r="FK59" i="18" s="1"/>
  <c r="G65" i="12"/>
  <c r="BP11" i="23"/>
  <c r="I42" i="14"/>
  <c r="BU42" i="14" s="1"/>
  <c r="J40" i="14"/>
  <c r="BV40" i="14" s="1"/>
  <c r="G65" i="14"/>
  <c r="F71" i="14"/>
  <c r="BR71" i="14" s="1"/>
  <c r="F66" i="14"/>
  <c r="BR66" i="14" s="1"/>
  <c r="F134" i="14"/>
  <c r="BR134" i="14" s="1"/>
  <c r="F70" i="14"/>
  <c r="BR70" i="14" s="1"/>
  <c r="L103" i="12"/>
  <c r="BX103" i="12" s="1"/>
  <c r="DA53" i="18"/>
  <c r="FM53" i="18" s="1"/>
  <c r="H135" i="12"/>
  <c r="BT135" i="12" s="1"/>
  <c r="DE62" i="18"/>
  <c r="FQ62" i="18" s="1"/>
  <c r="D88" i="14"/>
  <c r="BP88" i="14" s="1"/>
  <c r="E68" i="12"/>
  <c r="BQ68" i="12" s="1"/>
  <c r="F17" i="14"/>
  <c r="BR17" i="14" s="1"/>
  <c r="H14" i="18"/>
  <c r="BT14" i="18" s="1"/>
  <c r="H13" i="18"/>
  <c r="BT13" i="18" s="1"/>
  <c r="H12" i="24" s="1"/>
  <c r="E52" i="18"/>
  <c r="BQ52" i="18" s="1"/>
  <c r="F45" i="12"/>
  <c r="BR45" i="12" s="1"/>
  <c r="DH53" i="18"/>
  <c r="FT53" i="18" s="1"/>
  <c r="D117" i="12"/>
  <c r="BP117" i="12" s="1"/>
  <c r="G44" i="18"/>
  <c r="BS44" i="18" s="1"/>
  <c r="CY66" i="18"/>
  <c r="FK66" i="18" s="1"/>
  <c r="F138" i="12"/>
  <c r="BR138" i="12" s="1"/>
  <c r="E62" i="18"/>
  <c r="BQ62" i="18" s="1"/>
  <c r="E135" i="12"/>
  <c r="BQ135" i="12" s="1"/>
  <c r="F65" i="18"/>
  <c r="BR65" i="18" s="1"/>
  <c r="H36" i="14"/>
  <c r="BT36" i="14" s="1"/>
  <c r="L68" i="18"/>
  <c r="BX68" i="18" s="1"/>
  <c r="I68" i="18"/>
  <c r="BU68" i="18" s="1"/>
  <c r="I50" i="18"/>
  <c r="BU50" i="18" s="1"/>
  <c r="I138" i="12"/>
  <c r="BU138" i="12" s="1"/>
  <c r="CX39" i="18"/>
  <c r="FJ39" i="18" s="1"/>
  <c r="I13" i="14"/>
  <c r="BU13" i="14" s="1"/>
  <c r="I62" i="14"/>
  <c r="BU62" i="14" s="1"/>
  <c r="J12" i="14"/>
  <c r="I30" i="12"/>
  <c r="BU30" i="12" s="1"/>
  <c r="I28" i="12"/>
  <c r="BU28" i="12" s="1"/>
  <c r="I27" i="12"/>
  <c r="BU27" i="12" s="1"/>
  <c r="I31" i="12"/>
  <c r="BU31" i="12" s="1"/>
  <c r="J26" i="12"/>
  <c r="BV26" i="12" s="1"/>
  <c r="DC62" i="18"/>
  <c r="FO62" i="18" s="1"/>
  <c r="D118" i="14"/>
  <c r="BP118" i="14" s="1"/>
  <c r="N138" i="12"/>
  <c r="BZ138" i="12" s="1"/>
  <c r="CV66" i="18"/>
  <c r="FH66" i="18" s="1"/>
  <c r="I22" i="18"/>
  <c r="BU22" i="18" s="1"/>
  <c r="I19" i="18"/>
  <c r="BU19" i="18" s="1"/>
  <c r="I8" i="24" s="1"/>
  <c r="I23" i="18"/>
  <c r="BU23" i="18" s="1"/>
  <c r="I11" i="24" s="1"/>
  <c r="DA18" i="18"/>
  <c r="FM18" i="18" s="1"/>
  <c r="I20" i="18"/>
  <c r="BU20" i="18" s="1"/>
  <c r="J18" i="18"/>
  <c r="BV18" i="18" s="1"/>
  <c r="F43" i="18"/>
  <c r="BR43" i="18" s="1"/>
  <c r="F17" i="18"/>
  <c r="BR17" i="18" s="1"/>
  <c r="CZ12" i="18"/>
  <c r="FL12" i="18" s="1"/>
  <c r="CZ36" i="18"/>
  <c r="FL36" i="18" s="1"/>
  <c r="E46" i="18"/>
  <c r="BQ46" i="18" s="1"/>
  <c r="G82" i="14"/>
  <c r="P68" i="18"/>
  <c r="CB68" i="18" s="1"/>
  <c r="P50" i="18"/>
  <c r="CB50" i="18" s="1"/>
  <c r="D117" i="14"/>
  <c r="BP117" i="14" s="1"/>
  <c r="H138" i="12"/>
  <c r="BT138" i="12" s="1"/>
  <c r="E57" i="18"/>
  <c r="BQ57" i="18" s="1"/>
  <c r="E49" i="18"/>
  <c r="BQ49" i="18" s="1"/>
  <c r="I10" i="24" l="1"/>
  <c r="AL75" i="24"/>
  <c r="H20" i="24"/>
  <c r="H19" i="24"/>
  <c r="AM12" i="24"/>
  <c r="I9" i="24"/>
  <c r="I63" i="24" s="1"/>
  <c r="BU166" i="14"/>
  <c r="H106" i="24"/>
  <c r="H79" i="24"/>
  <c r="H62" i="24"/>
  <c r="H36" i="24"/>
  <c r="DG53" i="18"/>
  <c r="FS53" i="18" s="1"/>
  <c r="O53" i="18"/>
  <c r="CA53" i="18" s="1"/>
  <c r="E213" i="14"/>
  <c r="BQ81" i="14"/>
  <c r="BQ213" i="14" s="1"/>
  <c r="G215" i="14"/>
  <c r="BS33" i="14"/>
  <c r="BS215" i="14" s="1"/>
  <c r="D70" i="18"/>
  <c r="BP70" i="18" s="1"/>
  <c r="D68" i="18"/>
  <c r="BP68" i="18" s="1"/>
  <c r="AN119" i="24"/>
  <c r="AN108" i="24"/>
  <c r="AN81" i="24"/>
  <c r="AN38" i="24"/>
  <c r="AN64" i="24"/>
  <c r="DC53" i="18"/>
  <c r="FO53" i="18" s="1"/>
  <c r="K53" i="18"/>
  <c r="BW53" i="18" s="1"/>
  <c r="DF62" i="18"/>
  <c r="FR62" i="18" s="1"/>
  <c r="N62" i="18"/>
  <c r="BZ62" i="18" s="1"/>
  <c r="G216" i="12"/>
  <c r="BS43" i="12"/>
  <c r="BS216" i="12" s="1"/>
  <c r="BP22" i="24"/>
  <c r="BP16" i="23"/>
  <c r="BP14" i="23"/>
  <c r="BP15" i="23"/>
  <c r="BP13" i="23"/>
  <c r="BP18" i="23"/>
  <c r="BP17" i="23"/>
  <c r="CV11" i="23"/>
  <c r="BP36" i="23"/>
  <c r="H82" i="14"/>
  <c r="H32" i="14"/>
  <c r="BT32" i="14" s="1"/>
  <c r="BS33" i="12"/>
  <c r="BS215" i="12" s="1"/>
  <c r="G215" i="12"/>
  <c r="AN107" i="24"/>
  <c r="AN80" i="24"/>
  <c r="AN63" i="24"/>
  <c r="AN37" i="24"/>
  <c r="H109" i="24"/>
  <c r="H82" i="24"/>
  <c r="H65" i="24"/>
  <c r="H39" i="24"/>
  <c r="H81" i="24"/>
  <c r="H64" i="24"/>
  <c r="H38" i="24"/>
  <c r="H108" i="24"/>
  <c r="G16" i="12"/>
  <c r="BS16" i="12" s="1"/>
  <c r="G13" i="24" s="1"/>
  <c r="G15" i="12"/>
  <c r="BS15" i="12" s="1"/>
  <c r="G12" i="24" s="1"/>
  <c r="BV12" i="12"/>
  <c r="E4" i="23"/>
  <c r="E6" i="23" s="1"/>
  <c r="BQ19" i="12"/>
  <c r="BQ217" i="12" s="1"/>
  <c r="E217" i="12"/>
  <c r="AN65" i="24"/>
  <c r="AN82" i="24"/>
  <c r="AN109" i="24"/>
  <c r="AN39" i="24"/>
  <c r="G74" i="24"/>
  <c r="G48" i="24"/>
  <c r="G118" i="24"/>
  <c r="G91" i="24"/>
  <c r="BV12" i="14"/>
  <c r="I43" i="14"/>
  <c r="I41" i="14"/>
  <c r="BU41" i="14" s="1"/>
  <c r="G117" i="24"/>
  <c r="G90" i="24"/>
  <c r="G73" i="24"/>
  <c r="G47" i="24"/>
  <c r="H66" i="24"/>
  <c r="H40" i="24"/>
  <c r="H110" i="24"/>
  <c r="H83" i="24"/>
  <c r="BS65" i="12"/>
  <c r="BS220" i="12" s="1"/>
  <c r="G220" i="12"/>
  <c r="AN42" i="24"/>
  <c r="AN112" i="24"/>
  <c r="AN85" i="24"/>
  <c r="AN68" i="24"/>
  <c r="I62" i="12"/>
  <c r="I15" i="24"/>
  <c r="D127" i="14"/>
  <c r="D126" i="14"/>
  <c r="BP126" i="14" s="1"/>
  <c r="E213" i="12"/>
  <c r="BQ81" i="12"/>
  <c r="BQ213" i="12" s="1"/>
  <c r="H69" i="24"/>
  <c r="H43" i="24"/>
  <c r="H113" i="24"/>
  <c r="H86" i="24"/>
  <c r="AJ4" i="23"/>
  <c r="AJ6" i="23" s="1"/>
  <c r="I38" i="24"/>
  <c r="I81" i="24"/>
  <c r="I64" i="24"/>
  <c r="I108" i="24"/>
  <c r="BS65" i="14"/>
  <c r="BS220" i="14" s="1"/>
  <c r="G220" i="14"/>
  <c r="H90" i="24"/>
  <c r="H47" i="24"/>
  <c r="H117" i="24"/>
  <c r="H73" i="24"/>
  <c r="AN69" i="24"/>
  <c r="AN113" i="24"/>
  <c r="AN86" i="24"/>
  <c r="AN43" i="24"/>
  <c r="BS82" i="12"/>
  <c r="BS214" i="12" s="1"/>
  <c r="BS224" i="12" s="1"/>
  <c r="G214" i="12"/>
  <c r="G224" i="12" s="1"/>
  <c r="I14" i="12"/>
  <c r="BU14" i="12" s="1"/>
  <c r="I13" i="12"/>
  <c r="BU13" i="12" s="1"/>
  <c r="I14" i="24"/>
  <c r="H216" i="14"/>
  <c r="BT43" i="14"/>
  <c r="BT216" i="14" s="1"/>
  <c r="D11" i="23"/>
  <c r="D36" i="23" s="1"/>
  <c r="BS82" i="14"/>
  <c r="BS214" i="14" s="1"/>
  <c r="BS224" i="14" s="1"/>
  <c r="G214" i="14"/>
  <c r="G224" i="14" s="1"/>
  <c r="AN36" i="24"/>
  <c r="AN79" i="24"/>
  <c r="AN106" i="24"/>
  <c r="AN62" i="24"/>
  <c r="I82" i="24"/>
  <c r="I65" i="24"/>
  <c r="I39" i="24"/>
  <c r="I109" i="24"/>
  <c r="H118" i="24"/>
  <c r="H91" i="24"/>
  <c r="H74" i="24"/>
  <c r="H48" i="24"/>
  <c r="H119" i="24"/>
  <c r="F84" i="24"/>
  <c r="F111" i="24"/>
  <c r="F41" i="24"/>
  <c r="F67" i="24"/>
  <c r="F75" i="24" s="1"/>
  <c r="AM91" i="24"/>
  <c r="AM74" i="24"/>
  <c r="AM48" i="24"/>
  <c r="AM118" i="24"/>
  <c r="E127" i="12"/>
  <c r="E124" i="12"/>
  <c r="BQ124" i="12" s="1"/>
  <c r="DF53" i="18"/>
  <c r="FR53" i="18" s="1"/>
  <c r="N53" i="18"/>
  <c r="BZ53" i="18" s="1"/>
  <c r="BQ19" i="14"/>
  <c r="BQ217" i="14" s="1"/>
  <c r="E217" i="14"/>
  <c r="AM83" i="24"/>
  <c r="AM66" i="24"/>
  <c r="AM40" i="24"/>
  <c r="AM110" i="24"/>
  <c r="BT43" i="12"/>
  <c r="BT216" i="12" s="1"/>
  <c r="H216" i="12"/>
  <c r="CY62" i="18"/>
  <c r="FK62" i="18" s="1"/>
  <c r="G62" i="18"/>
  <c r="BS62" i="18" s="1"/>
  <c r="I62" i="24"/>
  <c r="I36" i="24"/>
  <c r="I106" i="24"/>
  <c r="I79" i="24"/>
  <c r="AM117" i="24"/>
  <c r="AM90" i="24"/>
  <c r="AM73" i="24"/>
  <c r="AM47" i="24"/>
  <c r="I166" i="14"/>
  <c r="H63" i="24"/>
  <c r="H37" i="24"/>
  <c r="H107" i="24"/>
  <c r="H80" i="24"/>
  <c r="G103" i="14"/>
  <c r="BS103" i="14" s="1"/>
  <c r="M103" i="14"/>
  <c r="BY103" i="14" s="1"/>
  <c r="P103" i="14"/>
  <c r="CB103" i="14" s="1"/>
  <c r="E103" i="14"/>
  <c r="BQ103" i="14" s="1"/>
  <c r="L103" i="14"/>
  <c r="BX103" i="14" s="1"/>
  <c r="O103" i="14"/>
  <c r="CA103" i="14" s="1"/>
  <c r="M68" i="18"/>
  <c r="BY68" i="18" s="1"/>
  <c r="N50" i="18"/>
  <c r="BZ50" i="18" s="1"/>
  <c r="I38" i="12"/>
  <c r="BU38" i="12" s="1"/>
  <c r="O50" i="18"/>
  <c r="CA50" i="18" s="1"/>
  <c r="K50" i="18"/>
  <c r="BW50" i="18" s="1"/>
  <c r="D109" i="14"/>
  <c r="BP109" i="14" s="1"/>
  <c r="E126" i="14"/>
  <c r="BQ126" i="14" s="1"/>
  <c r="M126" i="14"/>
  <c r="BY126" i="14" s="1"/>
  <c r="G126" i="14"/>
  <c r="BS126" i="14" s="1"/>
  <c r="I34" i="14"/>
  <c r="BU34" i="14" s="1"/>
  <c r="I34" i="12"/>
  <c r="BU34" i="12" s="1"/>
  <c r="L126" i="14"/>
  <c r="BX126" i="14" s="1"/>
  <c r="I126" i="14"/>
  <c r="BU126" i="14" s="1"/>
  <c r="N126" i="14"/>
  <c r="BZ126" i="14" s="1"/>
  <c r="H138" i="14"/>
  <c r="BT138" i="14" s="1"/>
  <c r="G94" i="14"/>
  <c r="BS94" i="14" s="1"/>
  <c r="J94" i="14"/>
  <c r="BV94" i="14" s="1"/>
  <c r="I138" i="14"/>
  <c r="BU138" i="14" s="1"/>
  <c r="K94" i="14"/>
  <c r="BW94" i="14" s="1"/>
  <c r="F138" i="14"/>
  <c r="BR138" i="14" s="1"/>
  <c r="F94" i="14"/>
  <c r="BR94" i="14" s="1"/>
  <c r="M94" i="14"/>
  <c r="BY94" i="14" s="1"/>
  <c r="M138" i="14"/>
  <c r="BY138" i="14" s="1"/>
  <c r="L94" i="14"/>
  <c r="BX94" i="14" s="1"/>
  <c r="O138" i="14"/>
  <c r="CA138" i="14" s="1"/>
  <c r="F50" i="18"/>
  <c r="BR50" i="18" s="1"/>
  <c r="N138" i="14"/>
  <c r="BZ138" i="14" s="1"/>
  <c r="E94" i="14"/>
  <c r="BQ94" i="14" s="1"/>
  <c r="D143" i="14"/>
  <c r="BP143" i="14" s="1"/>
  <c r="J23" i="18"/>
  <c r="BV23" i="18" s="1"/>
  <c r="J20" i="18"/>
  <c r="BV20" i="18" s="1"/>
  <c r="J22" i="18"/>
  <c r="BV22" i="18" s="1"/>
  <c r="J19" i="18"/>
  <c r="BV19" i="18" s="1"/>
  <c r="DB18" i="18"/>
  <c r="FN18" i="18" s="1"/>
  <c r="K18" i="18"/>
  <c r="BW18" i="18" s="1"/>
  <c r="I63" i="14"/>
  <c r="BU63" i="14" s="1"/>
  <c r="DD68" i="18"/>
  <c r="FP68" i="18" s="1"/>
  <c r="E135" i="14"/>
  <c r="BQ135" i="14" s="1"/>
  <c r="F47" i="12"/>
  <c r="BR47" i="12" s="1"/>
  <c r="DC68" i="18"/>
  <c r="FO68" i="18" s="1"/>
  <c r="F67" i="14"/>
  <c r="BR67" i="14" s="1"/>
  <c r="CY25" i="18"/>
  <c r="FK25" i="18" s="1"/>
  <c r="CV64" i="18"/>
  <c r="FH64" i="18" s="1"/>
  <c r="DE68" i="18"/>
  <c r="FQ68" i="18" s="1"/>
  <c r="D146" i="12"/>
  <c r="BP146" i="12" s="1"/>
  <c r="H25" i="18"/>
  <c r="BT25" i="18" s="1"/>
  <c r="F4" i="23"/>
  <c r="F6" i="23" s="1"/>
  <c r="J138" i="14"/>
  <c r="BV138" i="14" s="1"/>
  <c r="P94" i="14"/>
  <c r="CB94" i="14" s="1"/>
  <c r="D111" i="14"/>
  <c r="BP111" i="14" s="1"/>
  <c r="D111" i="12"/>
  <c r="BP111" i="12" s="1"/>
  <c r="G46" i="14"/>
  <c r="BS46" i="14" s="1"/>
  <c r="I43" i="12"/>
  <c r="P138" i="14"/>
  <c r="CB138" i="14" s="1"/>
  <c r="CW52" i="18"/>
  <c r="FI52" i="18" s="1"/>
  <c r="G92" i="12"/>
  <c r="BS92" i="12" s="1"/>
  <c r="G39" i="12"/>
  <c r="BS39" i="12" s="1"/>
  <c r="D133" i="14"/>
  <c r="BP133" i="14" s="1"/>
  <c r="D133" i="12"/>
  <c r="BP133" i="12" s="1"/>
  <c r="D101" i="12"/>
  <c r="BP101" i="12" s="1"/>
  <c r="H65" i="14"/>
  <c r="H46" i="14"/>
  <c r="BT46" i="14" s="1"/>
  <c r="E61" i="18"/>
  <c r="BQ61" i="18" s="1"/>
  <c r="DH50" i="18"/>
  <c r="FT50" i="18" s="1"/>
  <c r="I83" i="14"/>
  <c r="BU83" i="14" s="1"/>
  <c r="AO21" i="24" s="1"/>
  <c r="K66" i="18"/>
  <c r="BW66" i="18" s="1"/>
  <c r="I38" i="14"/>
  <c r="BU38" i="14" s="1"/>
  <c r="DE50" i="18"/>
  <c r="FQ50" i="18" s="1"/>
  <c r="CZ29" i="18"/>
  <c r="FL29" i="18" s="1"/>
  <c r="D145" i="14"/>
  <c r="BP145" i="14" s="1"/>
  <c r="D145" i="12"/>
  <c r="BP145" i="12" s="1"/>
  <c r="G138" i="14"/>
  <c r="BS138" i="14" s="1"/>
  <c r="CY68" i="18"/>
  <c r="FK68" i="18" s="1"/>
  <c r="D100" i="14"/>
  <c r="BP100" i="14" s="1"/>
  <c r="D100" i="12"/>
  <c r="BP100" i="12" s="1"/>
  <c r="E69" i="14"/>
  <c r="BQ69" i="14" s="1"/>
  <c r="F135" i="14"/>
  <c r="BR135" i="14" s="1"/>
  <c r="D105" i="14"/>
  <c r="CW46" i="18"/>
  <c r="FI46" i="18" s="1"/>
  <c r="D128" i="14"/>
  <c r="BP128" i="14" s="1"/>
  <c r="D128" i="12"/>
  <c r="BP128" i="12" s="1"/>
  <c r="E114" i="12"/>
  <c r="BQ114" i="12" s="1"/>
  <c r="E114" i="14"/>
  <c r="BQ114" i="14" s="1"/>
  <c r="E147" i="12"/>
  <c r="BQ147" i="12" s="1"/>
  <c r="E93" i="14"/>
  <c r="BQ93" i="14" s="1"/>
  <c r="O94" i="14"/>
  <c r="CA94" i="14" s="1"/>
  <c r="CW49" i="18"/>
  <c r="FI49" i="18" s="1"/>
  <c r="DH68" i="18"/>
  <c r="FT68" i="18" s="1"/>
  <c r="DA19" i="18"/>
  <c r="FM19" i="18" s="1"/>
  <c r="AO8" i="24" s="1"/>
  <c r="DA23" i="18"/>
  <c r="FM23" i="18" s="1"/>
  <c r="AO11" i="24" s="1"/>
  <c r="DA20" i="18"/>
  <c r="FM20" i="18" s="1"/>
  <c r="AO9" i="24" s="1"/>
  <c r="DA22" i="18"/>
  <c r="FM22" i="18" s="1"/>
  <c r="AO10" i="24" s="1"/>
  <c r="CX48" i="18"/>
  <c r="FJ48" i="18" s="1"/>
  <c r="G135" i="14"/>
  <c r="BS135" i="14" s="1"/>
  <c r="CW50" i="18"/>
  <c r="FI50" i="18" s="1"/>
  <c r="G92" i="14"/>
  <c r="BS92" i="14" s="1"/>
  <c r="G39" i="14"/>
  <c r="BS39" i="14" s="1"/>
  <c r="E138" i="14"/>
  <c r="BQ138" i="14" s="1"/>
  <c r="F35" i="14"/>
  <c r="BR35" i="14" s="1"/>
  <c r="CY50" i="18"/>
  <c r="FK50" i="18" s="1"/>
  <c r="F35" i="12"/>
  <c r="BR35" i="12" s="1"/>
  <c r="D96" i="14"/>
  <c r="BP96" i="14" s="1"/>
  <c r="DA28" i="18"/>
  <c r="FM28" i="18" s="1"/>
  <c r="AO15" i="24" s="1"/>
  <c r="DA27" i="18"/>
  <c r="FM27" i="18" s="1"/>
  <c r="D131" i="14"/>
  <c r="BP131" i="14" s="1"/>
  <c r="D131" i="12"/>
  <c r="BP131" i="12" s="1"/>
  <c r="E136" i="14"/>
  <c r="BQ136" i="14" s="1"/>
  <c r="E136" i="12"/>
  <c r="BQ136" i="12" s="1"/>
  <c r="F17" i="12"/>
  <c r="BR17" i="12" s="1"/>
  <c r="CW57" i="18"/>
  <c r="FI57" i="18" s="1"/>
  <c r="E58" i="18"/>
  <c r="BQ58" i="18" s="1"/>
  <c r="I29" i="12"/>
  <c r="BU29" i="12" s="1"/>
  <c r="E54" i="18"/>
  <c r="BQ54" i="18" s="1"/>
  <c r="H15" i="18"/>
  <c r="BT15" i="18" s="1"/>
  <c r="J135" i="12"/>
  <c r="BV135" i="12" s="1"/>
  <c r="I29" i="14"/>
  <c r="BU29" i="14" s="1"/>
  <c r="CW68" i="18"/>
  <c r="FI68" i="18" s="1"/>
  <c r="D147" i="12"/>
  <c r="BP147" i="12" s="1"/>
  <c r="D105" i="12"/>
  <c r="E37" i="14"/>
  <c r="BQ37" i="14" s="1"/>
  <c r="CY15" i="18"/>
  <c r="FK15" i="18" s="1"/>
  <c r="K126" i="14"/>
  <c r="BW126" i="14" s="1"/>
  <c r="E104" i="14"/>
  <c r="BQ104" i="14" s="1"/>
  <c r="E104" i="12"/>
  <c r="BQ104" i="12" s="1"/>
  <c r="H45" i="14"/>
  <c r="BT45" i="14" s="1"/>
  <c r="F52" i="18"/>
  <c r="BR52" i="18" s="1"/>
  <c r="CX65" i="18"/>
  <c r="FJ65" i="18" s="1"/>
  <c r="E67" i="18"/>
  <c r="BQ67" i="18" s="1"/>
  <c r="F46" i="18"/>
  <c r="BR46" i="18" s="1"/>
  <c r="I21" i="18"/>
  <c r="BU21" i="18" s="1"/>
  <c r="DA50" i="18"/>
  <c r="FM50" i="18" s="1"/>
  <c r="Q53" i="18"/>
  <c r="CC53" i="18" s="1"/>
  <c r="Q62" i="18"/>
  <c r="CC62" i="18" s="1"/>
  <c r="F68" i="14"/>
  <c r="BR68" i="14" s="1"/>
  <c r="G134" i="14"/>
  <c r="BS134" i="14" s="1"/>
  <c r="G71" i="14"/>
  <c r="BS71" i="14" s="1"/>
  <c r="G70" i="14"/>
  <c r="BS70" i="14" s="1"/>
  <c r="G66" i="14"/>
  <c r="BS66" i="14" s="1"/>
  <c r="E102" i="14"/>
  <c r="BQ102" i="14" s="1"/>
  <c r="E25" i="14"/>
  <c r="BQ25" i="14" s="1"/>
  <c r="E20" i="14"/>
  <c r="BQ20" i="14" s="1"/>
  <c r="E24" i="14"/>
  <c r="BQ24" i="14" s="1"/>
  <c r="I32" i="14"/>
  <c r="BU32" i="14" s="1"/>
  <c r="F49" i="18"/>
  <c r="BR49" i="18" s="1"/>
  <c r="F57" i="18"/>
  <c r="BR57" i="18" s="1"/>
  <c r="DB10" i="18"/>
  <c r="FN10" i="18" s="1"/>
  <c r="J12" i="18"/>
  <c r="BV12" i="18" s="1"/>
  <c r="J36" i="18"/>
  <c r="BV36" i="18" s="1"/>
  <c r="K10" i="18"/>
  <c r="BW10" i="18" s="1"/>
  <c r="D144" i="14"/>
  <c r="BP144" i="14" s="1"/>
  <c r="D144" i="12"/>
  <c r="BP144" i="12" s="1"/>
  <c r="G47" i="12"/>
  <c r="BS47" i="12" s="1"/>
  <c r="DF68" i="18"/>
  <c r="FR68" i="18" s="1"/>
  <c r="F47" i="14"/>
  <c r="BR47" i="14" s="1"/>
  <c r="H44" i="18"/>
  <c r="BT44" i="18" s="1"/>
  <c r="K12" i="12"/>
  <c r="DB66" i="18"/>
  <c r="FN66" i="18" s="1"/>
  <c r="D106" i="14"/>
  <c r="BP106" i="14" s="1"/>
  <c r="D106" i="12"/>
  <c r="BP106" i="12" s="1"/>
  <c r="G16" i="14"/>
  <c r="BS16" i="14" s="1"/>
  <c r="AM13" i="24" s="1"/>
  <c r="CY44" i="18"/>
  <c r="FK44" i="18" s="1"/>
  <c r="E51" i="18"/>
  <c r="BQ51" i="18" s="1"/>
  <c r="F103" i="14"/>
  <c r="BR103" i="14" s="1"/>
  <c r="H103" i="14"/>
  <c r="BT103" i="14" s="1"/>
  <c r="CZ21" i="18"/>
  <c r="FL21" i="18" s="1"/>
  <c r="I94" i="14"/>
  <c r="BU94" i="14" s="1"/>
  <c r="H16" i="14"/>
  <c r="BT16" i="14" s="1"/>
  <c r="I24" i="18"/>
  <c r="BU24" i="18" s="1"/>
  <c r="I36" i="12"/>
  <c r="BU36" i="12" s="1"/>
  <c r="I32" i="12"/>
  <c r="BU32" i="12" s="1"/>
  <c r="DA68" i="18"/>
  <c r="FM68" i="18" s="1"/>
  <c r="I44" i="14"/>
  <c r="BU44" i="14" s="1"/>
  <c r="I48" i="14"/>
  <c r="BU48" i="14" s="1"/>
  <c r="I49" i="14"/>
  <c r="BU49" i="14" s="1"/>
  <c r="I122" i="14"/>
  <c r="BU122" i="14" s="1"/>
  <c r="DG50" i="18"/>
  <c r="FS50" i="18" s="1"/>
  <c r="E84" i="14"/>
  <c r="I38" i="18"/>
  <c r="BU38" i="18" s="1"/>
  <c r="I37" i="18"/>
  <c r="BU37" i="18" s="1"/>
  <c r="CX43" i="18"/>
  <c r="FJ43" i="18" s="1"/>
  <c r="CX17" i="18"/>
  <c r="FJ17" i="18" s="1"/>
  <c r="D146" i="14"/>
  <c r="BP146" i="14" s="1"/>
  <c r="D95" i="14"/>
  <c r="K138" i="14"/>
  <c r="BW138" i="14" s="1"/>
  <c r="CZ68" i="18"/>
  <c r="FL68" i="18" s="1"/>
  <c r="H59" i="18"/>
  <c r="BT59" i="18" s="1"/>
  <c r="I63" i="12"/>
  <c r="BU63" i="12" s="1"/>
  <c r="G45" i="14"/>
  <c r="BS45" i="14" s="1"/>
  <c r="N94" i="14"/>
  <c r="BZ94" i="14" s="1"/>
  <c r="I103" i="14"/>
  <c r="BU103" i="14" s="1"/>
  <c r="J126" i="14"/>
  <c r="BV126" i="14" s="1"/>
  <c r="E102" i="12"/>
  <c r="BQ102" i="12" s="1"/>
  <c r="E20" i="12"/>
  <c r="BQ20" i="12" s="1"/>
  <c r="E24" i="12"/>
  <c r="BQ24" i="12" s="1"/>
  <c r="E25" i="12"/>
  <c r="BQ25" i="12" s="1"/>
  <c r="E69" i="12"/>
  <c r="BQ69" i="12" s="1"/>
  <c r="CZ24" i="18"/>
  <c r="FL24" i="18" s="1"/>
  <c r="CW62" i="18"/>
  <c r="FI62" i="18" s="1"/>
  <c r="F81" i="14"/>
  <c r="F19" i="14"/>
  <c r="H135" i="14"/>
  <c r="BT135" i="14" s="1"/>
  <c r="J41" i="14"/>
  <c r="BV41" i="14" s="1"/>
  <c r="J42" i="14"/>
  <c r="BV42" i="14" s="1"/>
  <c r="K40" i="14"/>
  <c r="BW40" i="14" s="1"/>
  <c r="DG68" i="18"/>
  <c r="FS68" i="18" s="1"/>
  <c r="F68" i="12"/>
  <c r="BR68" i="12" s="1"/>
  <c r="DA12" i="18"/>
  <c r="FM12" i="18" s="1"/>
  <c r="DA36" i="18"/>
  <c r="FM36" i="18" s="1"/>
  <c r="L66" i="18"/>
  <c r="BX66" i="18" s="1"/>
  <c r="H33" i="12"/>
  <c r="D140" i="14"/>
  <c r="BP140" i="14" s="1"/>
  <c r="D140" i="12"/>
  <c r="BP140" i="12" s="1"/>
  <c r="CV68" i="18"/>
  <c r="FH68" i="18" s="1"/>
  <c r="CV72" i="18"/>
  <c r="FH72" i="18" s="1"/>
  <c r="CV54" i="18"/>
  <c r="FH54" i="18" s="1"/>
  <c r="H82" i="12"/>
  <c r="DB50" i="18"/>
  <c r="FN50" i="18" s="1"/>
  <c r="L138" i="14"/>
  <c r="BX138" i="14" s="1"/>
  <c r="G43" i="18"/>
  <c r="BS43" i="18" s="1"/>
  <c r="G17" i="18"/>
  <c r="BS17" i="18" s="1"/>
  <c r="J41" i="12"/>
  <c r="BV41" i="12" s="1"/>
  <c r="J42" i="12"/>
  <c r="BV42" i="12" s="1"/>
  <c r="K40" i="12"/>
  <c r="BW40" i="12" s="1"/>
  <c r="E37" i="12"/>
  <c r="BQ37" i="12" s="1"/>
  <c r="CX68" i="18"/>
  <c r="FJ68" i="18" s="1"/>
  <c r="E84" i="12"/>
  <c r="H44" i="12"/>
  <c r="BT44" i="12" s="1"/>
  <c r="H48" i="12"/>
  <c r="BT48" i="12" s="1"/>
  <c r="H49" i="12"/>
  <c r="BT49" i="12" s="1"/>
  <c r="H122" i="12"/>
  <c r="BT122" i="12" s="1"/>
  <c r="N103" i="14"/>
  <c r="BZ103" i="14" s="1"/>
  <c r="D143" i="12"/>
  <c r="BP143" i="12" s="1"/>
  <c r="K103" i="14"/>
  <c r="BW103" i="14" s="1"/>
  <c r="CZ38" i="18"/>
  <c r="FL38" i="18" s="1"/>
  <c r="AN20" i="24" s="1"/>
  <c r="CZ37" i="18"/>
  <c r="FL37" i="18" s="1"/>
  <c r="AN19" i="24" s="1"/>
  <c r="J31" i="12"/>
  <c r="BV31" i="12" s="1"/>
  <c r="J28" i="12"/>
  <c r="BV28" i="12" s="1"/>
  <c r="J27" i="12"/>
  <c r="BV27" i="12" s="1"/>
  <c r="J30" i="12"/>
  <c r="BV30" i="12" s="1"/>
  <c r="K26" i="12"/>
  <c r="BW26" i="12" s="1"/>
  <c r="J62" i="14"/>
  <c r="BV62" i="14" s="1"/>
  <c r="K12" i="14"/>
  <c r="CZ14" i="18"/>
  <c r="FL14" i="18" s="1"/>
  <c r="CZ13" i="18"/>
  <c r="FL13" i="18" s="1"/>
  <c r="AN12" i="24" s="1"/>
  <c r="I14" i="14"/>
  <c r="BU14" i="14" s="1"/>
  <c r="DD50" i="18"/>
  <c r="FP50" i="18" s="1"/>
  <c r="DC50" i="18"/>
  <c r="FO50" i="18" s="1"/>
  <c r="I82" i="14"/>
  <c r="G134" i="12"/>
  <c r="BS134" i="12" s="1"/>
  <c r="G71" i="12"/>
  <c r="BS71" i="12" s="1"/>
  <c r="G66" i="12"/>
  <c r="BS66" i="12" s="1"/>
  <c r="G70" i="12"/>
  <c r="BS70" i="12" s="1"/>
  <c r="CW53" i="18"/>
  <c r="FI53" i="18" s="1"/>
  <c r="H39" i="18"/>
  <c r="BT39" i="18" s="1"/>
  <c r="F67" i="12"/>
  <c r="BR67" i="12" s="1"/>
  <c r="J27" i="14"/>
  <c r="BV27" i="14" s="1"/>
  <c r="J31" i="14"/>
  <c r="BV31" i="14" s="1"/>
  <c r="J30" i="14"/>
  <c r="BV30" i="14" s="1"/>
  <c r="J28" i="14"/>
  <c r="BV28" i="14" s="1"/>
  <c r="K26" i="14"/>
  <c r="BW26" i="14" s="1"/>
  <c r="I135" i="14"/>
  <c r="BU135" i="14" s="1"/>
  <c r="I14" i="18"/>
  <c r="BU14" i="18" s="1"/>
  <c r="I13" i="18"/>
  <c r="BU13" i="18" s="1"/>
  <c r="D139" i="12"/>
  <c r="BP139" i="12" s="1"/>
  <c r="D97" i="14"/>
  <c r="BP97" i="14" s="1"/>
  <c r="H33" i="14"/>
  <c r="CV50" i="18"/>
  <c r="FH50" i="18" s="1"/>
  <c r="D71" i="18"/>
  <c r="BP71" i="18" s="1"/>
  <c r="D51" i="18"/>
  <c r="BP51" i="18" s="1"/>
  <c r="D99" i="14"/>
  <c r="BP99" i="14" s="1"/>
  <c r="D99" i="12"/>
  <c r="BP99" i="12" s="1"/>
  <c r="DB68" i="18"/>
  <c r="FN68" i="18" s="1"/>
  <c r="I83" i="12"/>
  <c r="BU83" i="12" s="1"/>
  <c r="I21" i="24" s="1"/>
  <c r="D110" i="14"/>
  <c r="BP110" i="14" s="1"/>
  <c r="D110" i="12"/>
  <c r="BP110" i="12" s="1"/>
  <c r="J103" i="14"/>
  <c r="BV103" i="14" s="1"/>
  <c r="H94" i="14"/>
  <c r="BT94" i="14" s="1"/>
  <c r="J27" i="18"/>
  <c r="BV27" i="18" s="1"/>
  <c r="J28" i="18"/>
  <c r="BV28" i="18" s="1"/>
  <c r="J15" i="24" s="1"/>
  <c r="DB26" i="18"/>
  <c r="FN26" i="18" s="1"/>
  <c r="K26" i="18"/>
  <c r="BW26" i="18" s="1"/>
  <c r="H16" i="12"/>
  <c r="BT16" i="12" s="1"/>
  <c r="H13" i="24" s="1"/>
  <c r="D132" i="14"/>
  <c r="BP132" i="14" s="1"/>
  <c r="D132" i="12"/>
  <c r="BP132" i="12" s="1"/>
  <c r="E124" i="14"/>
  <c r="BQ124" i="14" s="1"/>
  <c r="H126" i="14"/>
  <c r="BT126" i="14" s="1"/>
  <c r="G48" i="18"/>
  <c r="BS48" i="18" s="1"/>
  <c r="E95" i="12"/>
  <c r="BQ95" i="12" s="1"/>
  <c r="J14" i="24" l="1"/>
  <c r="I80" i="24"/>
  <c r="I107" i="24"/>
  <c r="I37" i="24"/>
  <c r="AO14" i="24"/>
  <c r="H84" i="24"/>
  <c r="H67" i="24"/>
  <c r="H75" i="24" s="1"/>
  <c r="H111" i="24"/>
  <c r="H41" i="24"/>
  <c r="D59" i="23"/>
  <c r="AM41" i="24"/>
  <c r="AM67" i="24"/>
  <c r="AM75" i="24" s="1"/>
  <c r="AM111" i="24"/>
  <c r="AM84" i="24"/>
  <c r="J14" i="14"/>
  <c r="BV14" i="14" s="1"/>
  <c r="J13" i="14"/>
  <c r="BV13" i="14" s="1"/>
  <c r="AO108" i="24"/>
  <c r="AO81" i="24"/>
  <c r="AO64" i="24"/>
  <c r="AO38" i="24"/>
  <c r="BT65" i="14"/>
  <c r="BT220" i="14" s="1"/>
  <c r="H220" i="14"/>
  <c r="BU62" i="12"/>
  <c r="BU166" i="12" s="1"/>
  <c r="I166" i="12"/>
  <c r="G111" i="24"/>
  <c r="G41" i="24"/>
  <c r="G84" i="24"/>
  <c r="G67" i="24"/>
  <c r="BP26" i="24"/>
  <c r="BP40" i="23"/>
  <c r="BT82" i="14"/>
  <c r="BT214" i="14" s="1"/>
  <c r="BT224" i="14" s="1"/>
  <c r="H214" i="14"/>
  <c r="H224" i="14" s="1"/>
  <c r="J86" i="24"/>
  <c r="J43" i="24"/>
  <c r="J113" i="24"/>
  <c r="J69" i="24"/>
  <c r="H215" i="14"/>
  <c r="BT33" i="14"/>
  <c r="BT215" i="14" s="1"/>
  <c r="BP105" i="12"/>
  <c r="D225" i="12" a="1"/>
  <c r="D225" i="12" s="1"/>
  <c r="D233" i="12" s="1"/>
  <c r="D234" i="12" s="1"/>
  <c r="AO107" i="24"/>
  <c r="AO80" i="24"/>
  <c r="AO63" i="24"/>
  <c r="AO37" i="24"/>
  <c r="F95" i="12"/>
  <c r="F93" i="12"/>
  <c r="BR93" i="12" s="1"/>
  <c r="CY39" i="18"/>
  <c r="FK39" i="18" s="1"/>
  <c r="I68" i="24"/>
  <c r="I85" i="24"/>
  <c r="I42" i="24"/>
  <c r="I112" i="24"/>
  <c r="BP8" i="23"/>
  <c r="BP28" i="24"/>
  <c r="BP42" i="23"/>
  <c r="BP65" i="23" s="1"/>
  <c r="BP88" i="23" s="1"/>
  <c r="BP111" i="23" s="1"/>
  <c r="BP134" i="23" s="1"/>
  <c r="BP157" i="23" s="1"/>
  <c r="BP180" i="23" s="1"/>
  <c r="J112" i="24"/>
  <c r="J42" i="24"/>
  <c r="J68" i="24"/>
  <c r="J85" i="24"/>
  <c r="AO82" i="24"/>
  <c r="AO65" i="24"/>
  <c r="AO39" i="24"/>
  <c r="AO109" i="24"/>
  <c r="D228" i="14"/>
  <c r="BP105" i="14"/>
  <c r="BP228" i="14" s="1"/>
  <c r="J8" i="24"/>
  <c r="CZ50" i="18"/>
  <c r="FL50" i="18" s="1"/>
  <c r="H50" i="18"/>
  <c r="BT50" i="18" s="1"/>
  <c r="BQ127" i="12"/>
  <c r="BP59" i="23"/>
  <c r="BP145" i="24"/>
  <c r="BP120" i="24"/>
  <c r="BP92" i="24"/>
  <c r="BP49" i="24"/>
  <c r="BP31" i="24"/>
  <c r="BP154" i="24" s="1"/>
  <c r="E167" i="14"/>
  <c r="BQ84" i="14"/>
  <c r="E168" i="14"/>
  <c r="E167" i="12"/>
  <c r="BQ84" i="12"/>
  <c r="E168" i="12"/>
  <c r="BW12" i="12"/>
  <c r="I16" i="12"/>
  <c r="BU16" i="12" s="1"/>
  <c r="I13" i="24" s="1"/>
  <c r="I15" i="12"/>
  <c r="BU15" i="12" s="1"/>
  <c r="I12" i="24" s="1"/>
  <c r="BQ11" i="23"/>
  <c r="AO112" i="24"/>
  <c r="AO85" i="24"/>
  <c r="AO42" i="24"/>
  <c r="AO68" i="24"/>
  <c r="AO36" i="24"/>
  <c r="AO106" i="24"/>
  <c r="AO79" i="24"/>
  <c r="AO62" i="24"/>
  <c r="AO119" i="24"/>
  <c r="J10" i="24"/>
  <c r="I29" i="18"/>
  <c r="BU29" i="18" s="1"/>
  <c r="E11" i="23"/>
  <c r="BQ223" i="12"/>
  <c r="BQ233" i="12" s="1"/>
  <c r="BQ221" i="12"/>
  <c r="CV22" i="24"/>
  <c r="CV36" i="23"/>
  <c r="J62" i="12"/>
  <c r="AO43" i="24"/>
  <c r="AO113" i="24"/>
  <c r="AO86" i="24"/>
  <c r="AO69" i="24"/>
  <c r="J9" i="24"/>
  <c r="AK4" i="23"/>
  <c r="AK6" i="23" s="1"/>
  <c r="E223" i="12"/>
  <c r="E221" i="12"/>
  <c r="BP29" i="24"/>
  <c r="BP43" i="23"/>
  <c r="BP66" i="23" s="1"/>
  <c r="BP89" i="23" s="1"/>
  <c r="BP112" i="23" s="1"/>
  <c r="BP135" i="23" s="1"/>
  <c r="BP158" i="23" s="1"/>
  <c r="BP181" i="23" s="1"/>
  <c r="BQ221" i="14"/>
  <c r="BQ223" i="14"/>
  <c r="I82" i="12"/>
  <c r="I64" i="12"/>
  <c r="BU64" i="12" s="1"/>
  <c r="I20" i="24" s="1"/>
  <c r="AN110" i="24"/>
  <c r="AN83" i="24"/>
  <c r="AN40" i="24"/>
  <c r="AN66" i="24"/>
  <c r="G17" i="12"/>
  <c r="BS17" i="12" s="1"/>
  <c r="AN13" i="24"/>
  <c r="H215" i="12"/>
  <c r="BT33" i="12"/>
  <c r="BT215" i="12" s="1"/>
  <c r="I19" i="24"/>
  <c r="J14" i="12"/>
  <c r="BV14" i="12" s="1"/>
  <c r="J13" i="12"/>
  <c r="BV13" i="12" s="1"/>
  <c r="DF50" i="18"/>
  <c r="FR50" i="18" s="1"/>
  <c r="BU43" i="12"/>
  <c r="BU216" i="12" s="1"/>
  <c r="I216" i="12"/>
  <c r="F127" i="12"/>
  <c r="BR127" i="12" s="1"/>
  <c r="F124" i="12"/>
  <c r="BR124" i="12" s="1"/>
  <c r="J11" i="24"/>
  <c r="H66" i="12"/>
  <c r="BT66" i="12" s="1"/>
  <c r="H65" i="12"/>
  <c r="BU43" i="14"/>
  <c r="BU216" i="14" s="1"/>
  <c r="I216" i="14"/>
  <c r="BP30" i="24"/>
  <c r="BP44" i="23"/>
  <c r="BP67" i="23" s="1"/>
  <c r="BP90" i="23" s="1"/>
  <c r="BP113" i="23" s="1"/>
  <c r="BP136" i="23" s="1"/>
  <c r="BP159" i="23" s="1"/>
  <c r="BP182" i="23" s="1"/>
  <c r="E223" i="14"/>
  <c r="E221" i="14"/>
  <c r="I119" i="24"/>
  <c r="BW12" i="14"/>
  <c r="AN47" i="24"/>
  <c r="AN117" i="24"/>
  <c r="AN90" i="24"/>
  <c r="AN73" i="24"/>
  <c r="H214" i="12"/>
  <c r="H224" i="12" s="1"/>
  <c r="BT82" i="12"/>
  <c r="BT214" i="12" s="1"/>
  <c r="BT224" i="12" s="1"/>
  <c r="BR19" i="14"/>
  <c r="BR217" i="14" s="1"/>
  <c r="F217" i="14"/>
  <c r="I65" i="14"/>
  <c r="I64" i="14"/>
  <c r="BU64" i="14" s="1"/>
  <c r="D22" i="24"/>
  <c r="AJ11" i="23"/>
  <c r="D227" i="14"/>
  <c r="BP127" i="14"/>
  <c r="BP227" i="14" s="1"/>
  <c r="J166" i="14"/>
  <c r="BP25" i="24"/>
  <c r="BP24" i="24"/>
  <c r="BP21" i="23"/>
  <c r="BP38" i="23" s="1"/>
  <c r="BP61" i="23" s="1"/>
  <c r="BP84" i="23" s="1"/>
  <c r="BP107" i="23" s="1"/>
  <c r="BP130" i="23" s="1"/>
  <c r="BP153" i="23" s="1"/>
  <c r="BP176" i="23" s="1"/>
  <c r="BU82" i="14"/>
  <c r="BU214" i="14" s="1"/>
  <c r="BU224" i="14" s="1"/>
  <c r="I214" i="14"/>
  <c r="I224" i="14" s="1"/>
  <c r="AN48" i="24"/>
  <c r="AN118" i="24"/>
  <c r="AN91" i="24"/>
  <c r="AN74" i="24"/>
  <c r="D147" i="14"/>
  <c r="BP147" i="14" s="1"/>
  <c r="D135" i="14"/>
  <c r="BP135" i="14" s="1"/>
  <c r="BR81" i="14"/>
  <c r="BR213" i="14" s="1"/>
  <c r="F213" i="14"/>
  <c r="D226" i="14"/>
  <c r="BP95" i="14"/>
  <c r="I86" i="24"/>
  <c r="I69" i="24"/>
  <c r="I43" i="24"/>
  <c r="I113" i="24"/>
  <c r="BV166" i="14"/>
  <c r="G110" i="24"/>
  <c r="G83" i="24"/>
  <c r="G40" i="24"/>
  <c r="G66" i="24"/>
  <c r="G75" i="24" s="1"/>
  <c r="BP27" i="24"/>
  <c r="BP41" i="23"/>
  <c r="BP64" i="23" s="1"/>
  <c r="BP87" i="23" s="1"/>
  <c r="BP110" i="23" s="1"/>
  <c r="BP133" i="23" s="1"/>
  <c r="BP156" i="23" s="1"/>
  <c r="BP179" i="23" s="1"/>
  <c r="BP9" i="23"/>
  <c r="E127" i="14"/>
  <c r="CY65" i="18"/>
  <c r="FK65" i="18" s="1"/>
  <c r="J34" i="12"/>
  <c r="BV34" i="12" s="1"/>
  <c r="H71" i="12"/>
  <c r="BT71" i="12" s="1"/>
  <c r="H134" i="12"/>
  <c r="BT134" i="12" s="1"/>
  <c r="I59" i="18"/>
  <c r="BU59" i="18" s="1"/>
  <c r="I65" i="12"/>
  <c r="F51" i="18"/>
  <c r="BR51" i="18" s="1"/>
  <c r="I39" i="18"/>
  <c r="BU39" i="18" s="1"/>
  <c r="D154" i="14"/>
  <c r="BP154" i="14" s="1"/>
  <c r="J43" i="12"/>
  <c r="CX50" i="18"/>
  <c r="FJ50" i="18" s="1"/>
  <c r="E71" i="18"/>
  <c r="BQ71" i="18" s="1"/>
  <c r="D148" i="12"/>
  <c r="BP148" i="12" s="1"/>
  <c r="D152" i="14"/>
  <c r="BP152" i="14" s="1"/>
  <c r="E131" i="14"/>
  <c r="BQ131" i="14" s="1"/>
  <c r="E131" i="12"/>
  <c r="BQ131" i="12" s="1"/>
  <c r="D152" i="12"/>
  <c r="BP152" i="12" s="1"/>
  <c r="J34" i="14"/>
  <c r="BV34" i="14" s="1"/>
  <c r="G57" i="18"/>
  <c r="BS57" i="18" s="1"/>
  <c r="E128" i="14"/>
  <c r="BQ128" i="14" s="1"/>
  <c r="E128" i="12"/>
  <c r="BQ128" i="12" s="1"/>
  <c r="J29" i="18"/>
  <c r="BV29" i="18" s="1"/>
  <c r="D108" i="14"/>
  <c r="BP108" i="14" s="1"/>
  <c r="D73" i="18"/>
  <c r="BP73" i="18" s="1"/>
  <c r="F69" i="12"/>
  <c r="BR69" i="12" s="1"/>
  <c r="J83" i="14"/>
  <c r="BV83" i="14" s="1"/>
  <c r="AP21" i="24" s="1"/>
  <c r="E143" i="12"/>
  <c r="BQ143" i="12" s="1"/>
  <c r="J83" i="12"/>
  <c r="BV83" i="12" s="1"/>
  <c r="J21" i="24" s="1"/>
  <c r="CX49" i="18"/>
  <c r="FJ49" i="18" s="1"/>
  <c r="DI53" i="18"/>
  <c r="FU53" i="18" s="1"/>
  <c r="H47" i="14"/>
  <c r="BT47" i="14" s="1"/>
  <c r="CY43" i="18"/>
  <c r="FK43" i="18" s="1"/>
  <c r="CY17" i="18"/>
  <c r="FK17" i="18" s="1"/>
  <c r="D141" i="14"/>
  <c r="BP141" i="14" s="1"/>
  <c r="F37" i="12"/>
  <c r="BR37" i="12" s="1"/>
  <c r="E96" i="14"/>
  <c r="BQ96" i="14" s="1"/>
  <c r="E96" i="12"/>
  <c r="BQ96" i="12" s="1"/>
  <c r="E115" i="12"/>
  <c r="BQ115" i="12" s="1"/>
  <c r="E146" i="12"/>
  <c r="BQ146" i="12" s="1"/>
  <c r="E139" i="12"/>
  <c r="BQ139" i="12" s="1"/>
  <c r="CZ59" i="18"/>
  <c r="FL59" i="18" s="1"/>
  <c r="G93" i="12"/>
  <c r="BS93" i="12" s="1"/>
  <c r="F93" i="14"/>
  <c r="BR93" i="14" s="1"/>
  <c r="CV71" i="18"/>
  <c r="FH71" i="18" s="1"/>
  <c r="CV51" i="18"/>
  <c r="FH51" i="18" s="1"/>
  <c r="H17" i="12"/>
  <c r="BT17" i="12" s="1"/>
  <c r="DD66" i="18"/>
  <c r="FP66" i="18" s="1"/>
  <c r="G81" i="12"/>
  <c r="G19" i="12"/>
  <c r="E105" i="12"/>
  <c r="BQ105" i="12" s="1"/>
  <c r="I25" i="18"/>
  <c r="BU25" i="18" s="1"/>
  <c r="E144" i="14"/>
  <c r="BQ144" i="14" s="1"/>
  <c r="E144" i="12"/>
  <c r="BQ144" i="12" s="1"/>
  <c r="F37" i="14"/>
  <c r="BR37" i="14" s="1"/>
  <c r="DA24" i="18"/>
  <c r="FM24" i="18" s="1"/>
  <c r="E119" i="12"/>
  <c r="BQ119" i="12" s="1"/>
  <c r="E119" i="14"/>
  <c r="BQ119" i="14" s="1"/>
  <c r="K135" i="12"/>
  <c r="BW135" i="12" s="1"/>
  <c r="G35" i="12"/>
  <c r="BS35" i="12" s="1"/>
  <c r="D107" i="12"/>
  <c r="BP107" i="12" s="1"/>
  <c r="F114" i="14"/>
  <c r="BR114" i="14" s="1"/>
  <c r="F114" i="12"/>
  <c r="BR114" i="12" s="1"/>
  <c r="H48" i="18"/>
  <c r="BT48" i="18" s="1"/>
  <c r="K23" i="18"/>
  <c r="BW23" i="18" s="1"/>
  <c r="K19" i="18"/>
  <c r="BW19" i="18" s="1"/>
  <c r="K20" i="18"/>
  <c r="BW20" i="18" s="1"/>
  <c r="DC18" i="18"/>
  <c r="FO18" i="18" s="1"/>
  <c r="K22" i="18"/>
  <c r="BW22" i="18" s="1"/>
  <c r="L18" i="18"/>
  <c r="BX18" i="18" s="1"/>
  <c r="K28" i="18"/>
  <c r="BW28" i="18" s="1"/>
  <c r="K27" i="18"/>
  <c r="BW27" i="18" s="1"/>
  <c r="DC26" i="18"/>
  <c r="FO26" i="18" s="1"/>
  <c r="L26" i="18"/>
  <c r="BX26" i="18" s="1"/>
  <c r="E132" i="14"/>
  <c r="BQ132" i="14" s="1"/>
  <c r="E132" i="12"/>
  <c r="BQ132" i="12" s="1"/>
  <c r="DB27" i="18"/>
  <c r="FN27" i="18" s="1"/>
  <c r="AP14" i="24" s="1"/>
  <c r="DB28" i="18"/>
  <c r="FN28" i="18" s="1"/>
  <c r="AP15" i="24" s="1"/>
  <c r="G68" i="12"/>
  <c r="BS68" i="12" s="1"/>
  <c r="J38" i="12"/>
  <c r="BV38" i="12" s="1"/>
  <c r="H45" i="12"/>
  <c r="BT45" i="12" s="1"/>
  <c r="G47" i="14"/>
  <c r="BS47" i="14" s="1"/>
  <c r="H67" i="12"/>
  <c r="BT67" i="12" s="1"/>
  <c r="DC10" i="18"/>
  <c r="FO10" i="18" s="1"/>
  <c r="L10" i="18"/>
  <c r="BX10" i="18" s="1"/>
  <c r="K36" i="18"/>
  <c r="BW36" i="18" s="1"/>
  <c r="K12" i="18"/>
  <c r="BW12" i="18" s="1"/>
  <c r="E85" i="14"/>
  <c r="BQ85" i="14" s="1"/>
  <c r="E106" i="14"/>
  <c r="BQ106" i="14" s="1"/>
  <c r="E146" i="14"/>
  <c r="BQ146" i="14" s="1"/>
  <c r="E72" i="18"/>
  <c r="BQ72" i="18" s="1"/>
  <c r="E143" i="14"/>
  <c r="BQ143" i="14" s="1"/>
  <c r="DC66" i="18"/>
  <c r="FO66" i="18" s="1"/>
  <c r="CW61" i="18"/>
  <c r="FI61" i="18" s="1"/>
  <c r="E64" i="18"/>
  <c r="BQ64" i="18" s="1"/>
  <c r="D107" i="14"/>
  <c r="BP107" i="14" s="1"/>
  <c r="F104" i="12"/>
  <c r="BR104" i="12" s="1"/>
  <c r="F104" i="14"/>
  <c r="BR104" i="14" s="1"/>
  <c r="DB23" i="18"/>
  <c r="FN23" i="18" s="1"/>
  <c r="AP11" i="24" s="1"/>
  <c r="DB20" i="18"/>
  <c r="FN20" i="18" s="1"/>
  <c r="AP9" i="24" s="1"/>
  <c r="DB19" i="18"/>
  <c r="FN19" i="18" s="1"/>
  <c r="AP8" i="24" s="1"/>
  <c r="DB22" i="18"/>
  <c r="FN22" i="18" s="1"/>
  <c r="AP10" i="24" s="1"/>
  <c r="H92" i="14"/>
  <c r="BT92" i="14" s="1"/>
  <c r="H39" i="14"/>
  <c r="BT39" i="14" s="1"/>
  <c r="J32" i="14"/>
  <c r="BV32" i="14" s="1"/>
  <c r="H65" i="18"/>
  <c r="BT65" i="18" s="1"/>
  <c r="K28" i="12"/>
  <c r="BW28" i="12" s="1"/>
  <c r="K31" i="12"/>
  <c r="BW31" i="12" s="1"/>
  <c r="K27" i="12"/>
  <c r="BW27" i="12" s="1"/>
  <c r="K30" i="12"/>
  <c r="BW30" i="12" s="1"/>
  <c r="L26" i="12"/>
  <c r="BX26" i="12" s="1"/>
  <c r="H46" i="12"/>
  <c r="BT46" i="12" s="1"/>
  <c r="G52" i="18"/>
  <c r="BS52" i="18" s="1"/>
  <c r="DA37" i="18"/>
  <c r="FM37" i="18" s="1"/>
  <c r="AO19" i="24" s="1"/>
  <c r="DA38" i="18"/>
  <c r="FM38" i="18" s="1"/>
  <c r="Q94" i="12"/>
  <c r="CC94" i="12" s="1"/>
  <c r="Q126" i="12"/>
  <c r="CC126" i="12" s="1"/>
  <c r="J15" i="12"/>
  <c r="BV15" i="12" s="1"/>
  <c r="J37" i="18"/>
  <c r="BV37" i="18" s="1"/>
  <c r="J38" i="18"/>
  <c r="BV38" i="18" s="1"/>
  <c r="F61" i="18"/>
  <c r="BR61" i="18" s="1"/>
  <c r="F11" i="23"/>
  <c r="E111" i="14"/>
  <c r="BQ111" i="14" s="1"/>
  <c r="E21" i="14"/>
  <c r="BQ21" i="14" s="1"/>
  <c r="E90" i="14"/>
  <c r="BQ90" i="14" s="1"/>
  <c r="E140" i="14"/>
  <c r="BQ140" i="14" s="1"/>
  <c r="E140" i="12"/>
  <c r="BQ140" i="12" s="1"/>
  <c r="G35" i="14"/>
  <c r="BS35" i="14" s="1"/>
  <c r="D153" i="12"/>
  <c r="BP153" i="12" s="1"/>
  <c r="D98" i="12"/>
  <c r="BP98" i="12" s="1"/>
  <c r="D154" i="12"/>
  <c r="BP154" i="12" s="1"/>
  <c r="D97" i="12"/>
  <c r="BP97" i="12" s="1"/>
  <c r="G95" i="12"/>
  <c r="E133" i="12"/>
  <c r="BQ133" i="12" s="1"/>
  <c r="E139" i="14"/>
  <c r="I134" i="14"/>
  <c r="BU134" i="14" s="1"/>
  <c r="I71" i="14"/>
  <c r="BU71" i="14" s="1"/>
  <c r="I66" i="14"/>
  <c r="BU66" i="14" s="1"/>
  <c r="I70" i="14"/>
  <c r="BU70" i="14" s="1"/>
  <c r="J21" i="18"/>
  <c r="BV21" i="18" s="1"/>
  <c r="D130" i="12"/>
  <c r="BP130" i="12" s="1"/>
  <c r="G67" i="12"/>
  <c r="BS67" i="12" s="1"/>
  <c r="G46" i="18"/>
  <c r="BS46" i="18" s="1"/>
  <c r="H39" i="12"/>
  <c r="BT39" i="12" s="1"/>
  <c r="H92" i="12"/>
  <c r="BT92" i="12" s="1"/>
  <c r="DA14" i="18"/>
  <c r="FM14" i="18" s="1"/>
  <c r="DA13" i="18"/>
  <c r="FM13" i="18" s="1"/>
  <c r="J43" i="14"/>
  <c r="E111" i="12"/>
  <c r="BQ111" i="12" s="1"/>
  <c r="E90" i="12"/>
  <c r="BQ90" i="12" s="1"/>
  <c r="E21" i="12"/>
  <c r="BQ21" i="12" s="1"/>
  <c r="CX52" i="18"/>
  <c r="FJ52" i="18" s="1"/>
  <c r="I44" i="18"/>
  <c r="BU44" i="18" s="1"/>
  <c r="K62" i="12"/>
  <c r="BW62" i="12" s="1"/>
  <c r="K13" i="12"/>
  <c r="BW13" i="12" s="1"/>
  <c r="L12" i="12"/>
  <c r="D142" i="12"/>
  <c r="BP142" i="12" s="1"/>
  <c r="J14" i="18"/>
  <c r="BV14" i="18" s="1"/>
  <c r="J13" i="18"/>
  <c r="BV13" i="18" s="1"/>
  <c r="G68" i="14"/>
  <c r="BS68" i="14" s="1"/>
  <c r="R53" i="18"/>
  <c r="CD53" i="18" s="1"/>
  <c r="R62" i="18"/>
  <c r="CD62" i="18" s="1"/>
  <c r="E99" i="14"/>
  <c r="BQ99" i="14" s="1"/>
  <c r="I33" i="14"/>
  <c r="I33" i="12"/>
  <c r="E147" i="14"/>
  <c r="BQ147" i="14" s="1"/>
  <c r="E95" i="14"/>
  <c r="E115" i="14"/>
  <c r="D153" i="14"/>
  <c r="BP153" i="14" s="1"/>
  <c r="D98" i="14"/>
  <c r="BP98" i="14" s="1"/>
  <c r="CV70" i="18"/>
  <c r="FH70" i="18" s="1"/>
  <c r="D129" i="12"/>
  <c r="BP129" i="12" s="1"/>
  <c r="I122" i="12"/>
  <c r="BU122" i="12" s="1"/>
  <c r="I44" i="12"/>
  <c r="BU44" i="12" s="1"/>
  <c r="I49" i="12"/>
  <c r="BU49" i="12" s="1"/>
  <c r="I48" i="12"/>
  <c r="BU48" i="12" s="1"/>
  <c r="F147" i="12"/>
  <c r="BR147" i="12" s="1"/>
  <c r="J24" i="18"/>
  <c r="BV24" i="18" s="1"/>
  <c r="D130" i="14"/>
  <c r="BP130" i="14" s="1"/>
  <c r="I15" i="18"/>
  <c r="BU15" i="18" s="1"/>
  <c r="J15" i="14"/>
  <c r="BV15" i="14" s="1"/>
  <c r="CZ39" i="18"/>
  <c r="FL39" i="18" s="1"/>
  <c r="K41" i="14"/>
  <c r="BW41" i="14" s="1"/>
  <c r="K42" i="14"/>
  <c r="BW42" i="14" s="1"/>
  <c r="L40" i="14"/>
  <c r="BX40" i="14" s="1"/>
  <c r="E89" i="12"/>
  <c r="BQ89" i="12" s="1"/>
  <c r="E22" i="12"/>
  <c r="BQ22" i="12" s="1"/>
  <c r="E110" i="12"/>
  <c r="BQ110" i="12" s="1"/>
  <c r="I134" i="12"/>
  <c r="BU134" i="12" s="1"/>
  <c r="I70" i="12"/>
  <c r="BU70" i="12" s="1"/>
  <c r="I71" i="12"/>
  <c r="BU71" i="12" s="1"/>
  <c r="I66" i="12"/>
  <c r="BU66" i="12" s="1"/>
  <c r="CX46" i="18"/>
  <c r="FJ46" i="18" s="1"/>
  <c r="I65" i="18"/>
  <c r="BU65" i="18" s="1"/>
  <c r="I45" i="14"/>
  <c r="BU45" i="14" s="1"/>
  <c r="CZ25" i="18"/>
  <c r="FL25" i="18" s="1"/>
  <c r="D142" i="14"/>
  <c r="BP142" i="14" s="1"/>
  <c r="DB12" i="18"/>
  <c r="FN12" i="18" s="1"/>
  <c r="DB36" i="18"/>
  <c r="FN36" i="18" s="1"/>
  <c r="E105" i="14"/>
  <c r="E70" i="18"/>
  <c r="BQ70" i="18" s="1"/>
  <c r="F54" i="18"/>
  <c r="BR54" i="18" s="1"/>
  <c r="J135" i="14"/>
  <c r="BV135" i="14" s="1"/>
  <c r="D149" i="12"/>
  <c r="BP149" i="12" s="1"/>
  <c r="E101" i="14"/>
  <c r="BQ101" i="14" s="1"/>
  <c r="E101" i="12"/>
  <c r="BQ101" i="12" s="1"/>
  <c r="E116" i="14"/>
  <c r="BQ116" i="14" s="1"/>
  <c r="E116" i="12"/>
  <c r="BQ116" i="12" s="1"/>
  <c r="D129" i="14"/>
  <c r="BP129" i="14" s="1"/>
  <c r="CW54" i="18"/>
  <c r="FI54" i="18" s="1"/>
  <c r="K27" i="14"/>
  <c r="BW27" i="14" s="1"/>
  <c r="K31" i="14"/>
  <c r="BW31" i="14" s="1"/>
  <c r="K30" i="14"/>
  <c r="BW30" i="14" s="1"/>
  <c r="K28" i="14"/>
  <c r="BW28" i="14" s="1"/>
  <c r="L26" i="14"/>
  <c r="BX26" i="14" s="1"/>
  <c r="J29" i="14"/>
  <c r="BV29" i="14" s="1"/>
  <c r="L12" i="14"/>
  <c r="K62" i="14"/>
  <c r="BW62" i="14" s="1"/>
  <c r="J32" i="12"/>
  <c r="BV32" i="12" s="1"/>
  <c r="E99" i="12"/>
  <c r="BQ99" i="12" s="1"/>
  <c r="J122" i="12"/>
  <c r="BV122" i="12" s="1"/>
  <c r="J48" i="12"/>
  <c r="BV48" i="12" s="1"/>
  <c r="J44" i="12"/>
  <c r="BV44" i="12" s="1"/>
  <c r="J49" i="12"/>
  <c r="BV49" i="12" s="1"/>
  <c r="F24" i="14"/>
  <c r="BR24" i="14" s="1"/>
  <c r="F20" i="14"/>
  <c r="BR20" i="14" s="1"/>
  <c r="F25" i="14"/>
  <c r="BR25" i="14" s="1"/>
  <c r="F102" i="14"/>
  <c r="BR102" i="14" s="1"/>
  <c r="CZ44" i="18"/>
  <c r="FL44" i="18" s="1"/>
  <c r="I46" i="14"/>
  <c r="BU46" i="14" s="1"/>
  <c r="F67" i="18"/>
  <c r="BR67" i="18" s="1"/>
  <c r="E89" i="14"/>
  <c r="BQ89" i="14" s="1"/>
  <c r="E22" i="14"/>
  <c r="BQ22" i="14" s="1"/>
  <c r="E110" i="14"/>
  <c r="BQ110" i="14" s="1"/>
  <c r="G67" i="14"/>
  <c r="BS67" i="14" s="1"/>
  <c r="Q68" i="18"/>
  <c r="CC68" i="18" s="1"/>
  <c r="Q50" i="18"/>
  <c r="CC50" i="18" s="1"/>
  <c r="G17" i="14"/>
  <c r="BS17" i="14" s="1"/>
  <c r="I17" i="12"/>
  <c r="BU17" i="12" s="1"/>
  <c r="F81" i="12"/>
  <c r="F19" i="12"/>
  <c r="D149" i="14"/>
  <c r="BP149" i="14" s="1"/>
  <c r="DA21" i="18"/>
  <c r="FM21" i="18" s="1"/>
  <c r="H17" i="14"/>
  <c r="BT17" i="14" s="1"/>
  <c r="E100" i="14"/>
  <c r="BQ100" i="14" s="1"/>
  <c r="E100" i="12"/>
  <c r="BQ100" i="12" s="1"/>
  <c r="E120" i="12"/>
  <c r="BQ120" i="12" s="1"/>
  <c r="E120" i="14"/>
  <c r="BQ120" i="14" s="1"/>
  <c r="D141" i="12"/>
  <c r="BP141" i="12" s="1"/>
  <c r="I36" i="14"/>
  <c r="BU36" i="14" s="1"/>
  <c r="F136" i="12"/>
  <c r="BR136" i="12" s="1"/>
  <c r="CW51" i="18"/>
  <c r="FI51" i="18" s="1"/>
  <c r="CY48" i="18"/>
  <c r="FK48" i="18" s="1"/>
  <c r="F69" i="14"/>
  <c r="BR69" i="14" s="1"/>
  <c r="D108" i="12"/>
  <c r="BP108" i="12" s="1"/>
  <c r="CZ15" i="18"/>
  <c r="FL15" i="18" s="1"/>
  <c r="J64" i="14"/>
  <c r="BV64" i="14" s="1"/>
  <c r="J63" i="14"/>
  <c r="BV63" i="14" s="1"/>
  <c r="J29" i="12"/>
  <c r="BV29" i="12" s="1"/>
  <c r="K41" i="12"/>
  <c r="BW41" i="12" s="1"/>
  <c r="K42" i="12"/>
  <c r="BW42" i="12" s="1"/>
  <c r="L40" i="12"/>
  <c r="BX40" i="12" s="1"/>
  <c r="F84" i="14"/>
  <c r="E85" i="12"/>
  <c r="BQ85" i="12" s="1"/>
  <c r="E106" i="12"/>
  <c r="BQ106" i="12" s="1"/>
  <c r="J64" i="12"/>
  <c r="BV64" i="12" s="1"/>
  <c r="J63" i="12"/>
  <c r="BV63" i="12" s="1"/>
  <c r="CX57" i="18"/>
  <c r="FJ57" i="18" s="1"/>
  <c r="F58" i="18"/>
  <c r="BR58" i="18" s="1"/>
  <c r="DI62" i="18"/>
  <c r="FU62" i="18" s="1"/>
  <c r="H43" i="18"/>
  <c r="BT43" i="18" s="1"/>
  <c r="H17" i="18"/>
  <c r="BT17" i="18" s="1"/>
  <c r="CW58" i="18"/>
  <c r="FI58" i="18" s="1"/>
  <c r="DA29" i="18"/>
  <c r="FM29" i="18" s="1"/>
  <c r="E121" i="14"/>
  <c r="BQ121" i="14" s="1"/>
  <c r="E121" i="12"/>
  <c r="BQ121" i="12" s="1"/>
  <c r="H134" i="14"/>
  <c r="BT134" i="14" s="1"/>
  <c r="H70" i="14"/>
  <c r="BT70" i="14" s="1"/>
  <c r="H71" i="14"/>
  <c r="BT71" i="14" s="1"/>
  <c r="H66" i="14"/>
  <c r="BT66" i="14" s="1"/>
  <c r="J12" i="24" l="1"/>
  <c r="J6" i="25"/>
  <c r="R6" i="25" s="1"/>
  <c r="AO20" i="24"/>
  <c r="F22" i="24"/>
  <c r="AL11" i="23"/>
  <c r="F36" i="23"/>
  <c r="I67" i="24"/>
  <c r="I41" i="24"/>
  <c r="I111" i="24"/>
  <c r="I84" i="24"/>
  <c r="CW71" i="18"/>
  <c r="FI71" i="18" s="1"/>
  <c r="CW67" i="18"/>
  <c r="FI67" i="18" s="1"/>
  <c r="E226" i="14"/>
  <c r="BQ95" i="14"/>
  <c r="BX12" i="12"/>
  <c r="J20" i="24"/>
  <c r="AO73" i="24"/>
  <c r="AO47" i="24"/>
  <c r="AO117" i="24"/>
  <c r="AO90" i="24"/>
  <c r="K14" i="24"/>
  <c r="BS19" i="12"/>
  <c r="BS217" i="12" s="1"/>
  <c r="G217" i="12"/>
  <c r="G4" i="23"/>
  <c r="G6" i="23" s="1"/>
  <c r="BP226" i="14"/>
  <c r="BP148" i="24"/>
  <c r="BP95" i="24"/>
  <c r="BP52" i="24"/>
  <c r="BP123" i="24"/>
  <c r="BP96" i="24"/>
  <c r="AL4" i="23"/>
  <c r="AL6" i="23" s="1"/>
  <c r="J65" i="24"/>
  <c r="J39" i="24"/>
  <c r="J109" i="24"/>
  <c r="J82" i="24"/>
  <c r="I47" i="24"/>
  <c r="I117" i="24"/>
  <c r="I90" i="24"/>
  <c r="I73" i="24"/>
  <c r="E22" i="24"/>
  <c r="AK11" i="23"/>
  <c r="BQ167" i="14"/>
  <c r="BQ168" i="14"/>
  <c r="BP45" i="23"/>
  <c r="J36" i="24"/>
  <c r="J106" i="24"/>
  <c r="J79" i="24"/>
  <c r="J62" i="24"/>
  <c r="BP169" i="12"/>
  <c r="BX12" i="14"/>
  <c r="E228" i="14"/>
  <c r="BQ105" i="14"/>
  <c r="BQ228" i="14" s="1"/>
  <c r="BV43" i="14"/>
  <c r="BV216" i="14" s="1"/>
  <c r="J216" i="14"/>
  <c r="I16" i="14"/>
  <c r="BU16" i="14" s="1"/>
  <c r="AO13" i="24" s="1"/>
  <c r="I15" i="14"/>
  <c r="BU15" i="14" s="1"/>
  <c r="J19" i="24"/>
  <c r="AP81" i="24"/>
  <c r="AP108" i="24"/>
  <c r="AP64" i="24"/>
  <c r="AP38" i="24"/>
  <c r="K15" i="24"/>
  <c r="BS81" i="12"/>
  <c r="BS213" i="12" s="1"/>
  <c r="G213" i="12"/>
  <c r="AP119" i="24"/>
  <c r="G51" i="18"/>
  <c r="BS51" i="18" s="1"/>
  <c r="G49" i="18"/>
  <c r="BS49" i="18" s="1"/>
  <c r="E225" i="14" a="1"/>
  <c r="E225" i="14" s="1"/>
  <c r="E227" i="14"/>
  <c r="BQ127" i="14"/>
  <c r="BQ227" i="14" s="1"/>
  <c r="I74" i="24"/>
  <c r="I48" i="24"/>
  <c r="I118" i="24"/>
  <c r="I91" i="24"/>
  <c r="BV62" i="12"/>
  <c r="BV166" i="12" s="1"/>
  <c r="J166" i="12"/>
  <c r="K166" i="12"/>
  <c r="BP82" i="23"/>
  <c r="BR95" i="12"/>
  <c r="D82" i="23"/>
  <c r="D139" i="14"/>
  <c r="AO12" i="24"/>
  <c r="AP106" i="24"/>
  <c r="AP79" i="24"/>
  <c r="AP62" i="24"/>
  <c r="AP36" i="24"/>
  <c r="F127" i="14"/>
  <c r="F124" i="14"/>
  <c r="BR124" i="14" s="1"/>
  <c r="G127" i="12"/>
  <c r="G124" i="12"/>
  <c r="BS124" i="12" s="1"/>
  <c r="E141" i="14"/>
  <c r="BQ141" i="14" s="1"/>
  <c r="E145" i="14"/>
  <c r="BQ145" i="14" s="1"/>
  <c r="E141" i="12"/>
  <c r="BQ141" i="12" s="1"/>
  <c r="E145" i="12"/>
  <c r="BQ145" i="12" s="1"/>
  <c r="H68" i="12"/>
  <c r="BT68" i="12" s="1"/>
  <c r="H70" i="12"/>
  <c r="BT70" i="12" s="1"/>
  <c r="K166" i="14"/>
  <c r="BP153" i="24"/>
  <c r="BP101" i="24"/>
  <c r="BW166" i="12"/>
  <c r="E36" i="23"/>
  <c r="BU33" i="12"/>
  <c r="BU215" i="12" s="1"/>
  <c r="I215" i="12"/>
  <c r="E231" i="14"/>
  <c r="BQ139" i="14"/>
  <c r="BQ231" i="14" s="1"/>
  <c r="BS95" i="12"/>
  <c r="AP80" i="24"/>
  <c r="AP63" i="24"/>
  <c r="AP37" i="24"/>
  <c r="AP107" i="24"/>
  <c r="K10" i="24"/>
  <c r="J36" i="14"/>
  <c r="BV36" i="14" s="1"/>
  <c r="J38" i="14"/>
  <c r="BV38" i="14" s="1"/>
  <c r="F223" i="14"/>
  <c r="F221" i="14"/>
  <c r="AJ22" i="24"/>
  <c r="AJ36" i="23"/>
  <c r="BW166" i="14"/>
  <c r="AN67" i="24"/>
  <c r="AN75" i="24" s="1"/>
  <c r="AN111" i="24"/>
  <c r="AN84" i="24"/>
  <c r="AN41" i="24"/>
  <c r="BU82" i="12"/>
  <c r="BU214" i="12" s="1"/>
  <c r="BU224" i="12" s="1"/>
  <c r="I214" i="12"/>
  <c r="I224" i="12" s="1"/>
  <c r="J107" i="24"/>
  <c r="J80" i="24"/>
  <c r="J63" i="24"/>
  <c r="J37" i="24"/>
  <c r="J108" i="24"/>
  <c r="J81" i="24"/>
  <c r="J64" i="24"/>
  <c r="J38" i="24"/>
  <c r="BP63" i="23"/>
  <c r="BP23" i="22"/>
  <c r="BR11" i="23"/>
  <c r="AP39" i="24"/>
  <c r="AP109" i="24"/>
  <c r="AP82" i="24"/>
  <c r="AP65" i="24"/>
  <c r="BP150" i="24"/>
  <c r="BP98" i="24"/>
  <c r="BP55" i="24"/>
  <c r="BP125" i="24"/>
  <c r="BR223" i="14"/>
  <c r="BR221" i="14"/>
  <c r="D145" i="24"/>
  <c r="D120" i="24"/>
  <c r="D92" i="24"/>
  <c r="D49" i="24"/>
  <c r="CV59" i="23"/>
  <c r="BQ167" i="12"/>
  <c r="BQ168" i="12"/>
  <c r="BP124" i="24"/>
  <c r="BP97" i="24"/>
  <c r="BP54" i="24"/>
  <c r="BP53" i="24"/>
  <c r="F217" i="12"/>
  <c r="BR19" i="12"/>
  <c r="BR217" i="12" s="1"/>
  <c r="J110" i="24"/>
  <c r="J83" i="24"/>
  <c r="J66" i="24"/>
  <c r="J40" i="24"/>
  <c r="K9" i="24"/>
  <c r="J119" i="24"/>
  <c r="I220" i="12"/>
  <c r="BU65" i="12"/>
  <c r="BU220" i="12" s="1"/>
  <c r="I83" i="24"/>
  <c r="I66" i="24"/>
  <c r="I110" i="24"/>
  <c r="I40" i="24"/>
  <c r="CV145" i="24"/>
  <c r="CV120" i="24"/>
  <c r="CV92" i="24"/>
  <c r="CV49" i="24"/>
  <c r="E225" i="12" a="1"/>
  <c r="E225" i="12" s="1"/>
  <c r="E233" i="12" s="1"/>
  <c r="E234" i="12" s="1"/>
  <c r="BP151" i="24"/>
  <c r="BP126" i="24"/>
  <c r="BP99" i="24"/>
  <c r="BP56" i="24"/>
  <c r="BR84" i="14"/>
  <c r="F167" i="14"/>
  <c r="F168" i="14"/>
  <c r="BR81" i="12"/>
  <c r="BR213" i="12" s="1"/>
  <c r="F213" i="12"/>
  <c r="BU33" i="14"/>
  <c r="BU215" i="14" s="1"/>
  <c r="I215" i="14"/>
  <c r="AP86" i="24"/>
  <c r="AP69" i="24"/>
  <c r="AP43" i="24"/>
  <c r="AP113" i="24"/>
  <c r="K8" i="24"/>
  <c r="BV43" i="12"/>
  <c r="BV216" i="12" s="1"/>
  <c r="J216" i="12"/>
  <c r="BT65" i="12"/>
  <c r="BT220" i="12" s="1"/>
  <c r="H220" i="12"/>
  <c r="BQ234" i="12"/>
  <c r="BQ22" i="24"/>
  <c r="BQ16" i="23"/>
  <c r="BQ15" i="23"/>
  <c r="BQ14" i="23"/>
  <c r="BQ18" i="23"/>
  <c r="BQ13" i="23"/>
  <c r="BQ17" i="23"/>
  <c r="CW11" i="23"/>
  <c r="BQ36" i="23"/>
  <c r="D169" i="12"/>
  <c r="K14" i="14"/>
  <c r="BW14" i="14" s="1"/>
  <c r="K13" i="14"/>
  <c r="BW13" i="14" s="1"/>
  <c r="E229" i="14"/>
  <c r="BQ115" i="14"/>
  <c r="BQ229" i="14" s="1"/>
  <c r="AO48" i="24"/>
  <c r="AO118" i="24"/>
  <c r="AO91" i="24"/>
  <c r="AO74" i="24"/>
  <c r="AP85" i="24"/>
  <c r="AP68" i="24"/>
  <c r="AP42" i="24"/>
  <c r="AP112" i="24"/>
  <c r="K11" i="24"/>
  <c r="E129" i="14"/>
  <c r="BQ129" i="14" s="1"/>
  <c r="E133" i="14"/>
  <c r="BQ133" i="14" s="1"/>
  <c r="BP147" i="24"/>
  <c r="BP122" i="24"/>
  <c r="BP94" i="24"/>
  <c r="BP51" i="24"/>
  <c r="BU65" i="14"/>
  <c r="BU220" i="14" s="1"/>
  <c r="I220" i="14"/>
  <c r="BP152" i="24"/>
  <c r="BP127" i="24"/>
  <c r="BP100" i="24"/>
  <c r="BP57" i="24"/>
  <c r="K29" i="18"/>
  <c r="BW29" i="18" s="1"/>
  <c r="F131" i="12"/>
  <c r="BR131" i="12" s="1"/>
  <c r="CX51" i="18"/>
  <c r="FJ51" i="18" s="1"/>
  <c r="F131" i="14"/>
  <c r="BR131" i="14" s="1"/>
  <c r="D150" i="14"/>
  <c r="BP150" i="14" s="1"/>
  <c r="H67" i="14"/>
  <c r="BT67" i="14" s="1"/>
  <c r="J70" i="12"/>
  <c r="BV70" i="12" s="1"/>
  <c r="F143" i="14"/>
  <c r="BR143" i="14" s="1"/>
  <c r="E153" i="12"/>
  <c r="BQ153" i="12" s="1"/>
  <c r="E98" i="12"/>
  <c r="BQ98" i="12" s="1"/>
  <c r="DI68" i="18"/>
  <c r="FU68" i="18" s="1"/>
  <c r="CX67" i="18"/>
  <c r="FJ67" i="18" s="1"/>
  <c r="F70" i="18"/>
  <c r="BR70" i="18" s="1"/>
  <c r="J45" i="12"/>
  <c r="BV45" i="12" s="1"/>
  <c r="J33" i="14"/>
  <c r="E154" i="14"/>
  <c r="BQ154" i="14" s="1"/>
  <c r="E97" i="14"/>
  <c r="BQ97" i="14" s="1"/>
  <c r="I43" i="18"/>
  <c r="BU43" i="18" s="1"/>
  <c r="I17" i="18"/>
  <c r="BU17" i="18" s="1"/>
  <c r="DJ62" i="18"/>
  <c r="FV62" i="18" s="1"/>
  <c r="M12" i="12"/>
  <c r="Q103" i="12"/>
  <c r="CC103" i="12" s="1"/>
  <c r="Q103" i="14"/>
  <c r="CC103" i="14" s="1"/>
  <c r="DA39" i="18"/>
  <c r="FM39" i="18" s="1"/>
  <c r="K29" i="12"/>
  <c r="BW29" i="12" s="1"/>
  <c r="DC12" i="18"/>
  <c r="FO12" i="18" s="1"/>
  <c r="DC36" i="18"/>
  <c r="FO36" i="18" s="1"/>
  <c r="DB29" i="18"/>
  <c r="FN29" i="18" s="1"/>
  <c r="L28" i="18"/>
  <c r="BX28" i="18" s="1"/>
  <c r="L27" i="18"/>
  <c r="BX27" i="18" s="1"/>
  <c r="DD26" i="18"/>
  <c r="FP26" i="18" s="1"/>
  <c r="M26" i="18"/>
  <c r="BY26" i="18" s="1"/>
  <c r="F128" i="14"/>
  <c r="BR128" i="14" s="1"/>
  <c r="F128" i="12"/>
  <c r="BR128" i="12" s="1"/>
  <c r="F119" i="14"/>
  <c r="BR119" i="14" s="1"/>
  <c r="F119" i="12"/>
  <c r="BR119" i="12" s="1"/>
  <c r="E142" i="12"/>
  <c r="BQ142" i="12" s="1"/>
  <c r="L42" i="12"/>
  <c r="BX42" i="12" s="1"/>
  <c r="L41" i="12"/>
  <c r="BX41" i="12" s="1"/>
  <c r="M40" i="12"/>
  <c r="BY40" i="12" s="1"/>
  <c r="F139" i="12"/>
  <c r="BR139" i="12" s="1"/>
  <c r="E153" i="14"/>
  <c r="BQ153" i="14" s="1"/>
  <c r="E98" i="14"/>
  <c r="BQ98" i="14" s="1"/>
  <c r="F20" i="12"/>
  <c r="BR20" i="12" s="1"/>
  <c r="F25" i="12"/>
  <c r="BR25" i="12" s="1"/>
  <c r="F24" i="12"/>
  <c r="BR24" i="12" s="1"/>
  <c r="F102" i="12"/>
  <c r="BR102" i="12" s="1"/>
  <c r="K64" i="14"/>
  <c r="BW64" i="14" s="1"/>
  <c r="K63" i="14"/>
  <c r="BW63" i="14" s="1"/>
  <c r="K29" i="14"/>
  <c r="BW29" i="14" s="1"/>
  <c r="DJ53" i="18"/>
  <c r="FV53" i="18" s="1"/>
  <c r="J15" i="18"/>
  <c r="BV15" i="18" s="1"/>
  <c r="K83" i="12"/>
  <c r="BW83" i="12" s="1"/>
  <c r="K21" i="24" s="1"/>
  <c r="DA15" i="18"/>
  <c r="FM15" i="18" s="1"/>
  <c r="I17" i="14"/>
  <c r="BU17" i="14" s="1"/>
  <c r="D151" i="12"/>
  <c r="BP151" i="12" s="1"/>
  <c r="Q126" i="14"/>
  <c r="CC126" i="14" s="1"/>
  <c r="L135" i="12"/>
  <c r="BX135" i="12" s="1"/>
  <c r="DC27" i="18"/>
  <c r="FO27" i="18" s="1"/>
  <c r="AQ14" i="24" s="1"/>
  <c r="DC28" i="18"/>
  <c r="FO28" i="18" s="1"/>
  <c r="AQ15" i="24" s="1"/>
  <c r="L22" i="18"/>
  <c r="BX22" i="18" s="1"/>
  <c r="L23" i="18"/>
  <c r="BX23" i="18" s="1"/>
  <c r="DD18" i="18"/>
  <c r="FP18" i="18" s="1"/>
  <c r="L20" i="18"/>
  <c r="BX20" i="18" s="1"/>
  <c r="L19" i="18"/>
  <c r="BX19" i="18" s="1"/>
  <c r="M18" i="18"/>
  <c r="BY18" i="18" s="1"/>
  <c r="F132" i="14"/>
  <c r="BR132" i="14" s="1"/>
  <c r="F132" i="12"/>
  <c r="BR132" i="12" s="1"/>
  <c r="F115" i="14"/>
  <c r="E142" i="14"/>
  <c r="BQ142" i="14" s="1"/>
  <c r="G25" i="12"/>
  <c r="BS25" i="12" s="1"/>
  <c r="G24" i="12"/>
  <c r="BS24" i="12" s="1"/>
  <c r="G20" i="12"/>
  <c r="BS20" i="12" s="1"/>
  <c r="G102" i="12"/>
  <c r="BS102" i="12" s="1"/>
  <c r="F101" i="14"/>
  <c r="BR101" i="14" s="1"/>
  <c r="F101" i="12"/>
  <c r="BR101" i="12" s="1"/>
  <c r="F99" i="12"/>
  <c r="BR99" i="12" s="1"/>
  <c r="G67" i="18"/>
  <c r="BS67" i="18" s="1"/>
  <c r="F136" i="14"/>
  <c r="BR136" i="14" s="1"/>
  <c r="H81" i="14"/>
  <c r="H19" i="14"/>
  <c r="F84" i="12"/>
  <c r="I81" i="12"/>
  <c r="I19" i="12"/>
  <c r="G69" i="14"/>
  <c r="BS69" i="14" s="1"/>
  <c r="J82" i="14"/>
  <c r="L62" i="14"/>
  <c r="BX62" i="14" s="1"/>
  <c r="M12" i="14"/>
  <c r="L28" i="14"/>
  <c r="BX28" i="14" s="1"/>
  <c r="L27" i="14"/>
  <c r="BX27" i="14" s="1"/>
  <c r="L30" i="14"/>
  <c r="BX30" i="14" s="1"/>
  <c r="L31" i="14"/>
  <c r="BX31" i="14" s="1"/>
  <c r="M26" i="14"/>
  <c r="BY26" i="14" s="1"/>
  <c r="K49" i="14"/>
  <c r="BW49" i="14" s="1"/>
  <c r="I39" i="14"/>
  <c r="BU39" i="14" s="1"/>
  <c r="I92" i="14"/>
  <c r="BU92" i="14" s="1"/>
  <c r="K63" i="12"/>
  <c r="BW63" i="12" s="1"/>
  <c r="K64" i="12"/>
  <c r="BW64" i="12" s="1"/>
  <c r="E86" i="12"/>
  <c r="BQ86" i="12" s="1"/>
  <c r="E107" i="12"/>
  <c r="BQ107" i="12" s="1"/>
  <c r="E23" i="12"/>
  <c r="BQ23" i="12" s="1"/>
  <c r="I67" i="14"/>
  <c r="BU67" i="14" s="1"/>
  <c r="G37" i="14"/>
  <c r="BS37" i="14" s="1"/>
  <c r="E86" i="14"/>
  <c r="BQ86" i="14" s="1"/>
  <c r="E107" i="14"/>
  <c r="BQ107" i="14" s="1"/>
  <c r="E23" i="14"/>
  <c r="BQ23" i="14" s="1"/>
  <c r="Q94" i="14"/>
  <c r="CC94" i="14" s="1"/>
  <c r="M66" i="18"/>
  <c r="BY66" i="18" s="1"/>
  <c r="DB24" i="18"/>
  <c r="FN24" i="18" s="1"/>
  <c r="K59" i="18"/>
  <c r="BW59" i="18" s="1"/>
  <c r="G84" i="12"/>
  <c r="J82" i="12"/>
  <c r="M135" i="12"/>
  <c r="BY135" i="12" s="1"/>
  <c r="K43" i="12"/>
  <c r="F145" i="14"/>
  <c r="BR145" i="14" s="1"/>
  <c r="F145" i="12"/>
  <c r="BR145" i="12" s="1"/>
  <c r="F105" i="14"/>
  <c r="J46" i="12"/>
  <c r="BV46" i="12" s="1"/>
  <c r="K38" i="14"/>
  <c r="BW38" i="14" s="1"/>
  <c r="DB38" i="18"/>
  <c r="FN38" i="18" s="1"/>
  <c r="AP20" i="24" s="1"/>
  <c r="DB37" i="18"/>
  <c r="FN37" i="18" s="1"/>
  <c r="AP19" i="24" s="1"/>
  <c r="CZ48" i="18"/>
  <c r="FL48" i="18" s="1"/>
  <c r="N66" i="18"/>
  <c r="BZ66" i="18" s="1"/>
  <c r="L41" i="14"/>
  <c r="BX41" i="14" s="1"/>
  <c r="L42" i="14"/>
  <c r="BX42" i="14" s="1"/>
  <c r="M40" i="14"/>
  <c r="BY40" i="14" s="1"/>
  <c r="CZ65" i="18"/>
  <c r="FL65" i="18" s="1"/>
  <c r="J25" i="18"/>
  <c r="BV25" i="18" s="1"/>
  <c r="D150" i="12"/>
  <c r="BP150" i="12" s="1"/>
  <c r="Q138" i="12"/>
  <c r="CC138" i="12" s="1"/>
  <c r="Q138" i="14"/>
  <c r="CC138" i="14" s="1"/>
  <c r="K38" i="12"/>
  <c r="BW38" i="12" s="1"/>
  <c r="K24" i="18"/>
  <c r="BW24" i="18" s="1"/>
  <c r="F133" i="14"/>
  <c r="BR133" i="14" s="1"/>
  <c r="F133" i="12"/>
  <c r="BR133" i="12" s="1"/>
  <c r="K135" i="14"/>
  <c r="BW135" i="14" s="1"/>
  <c r="F96" i="14"/>
  <c r="BR96" i="14" s="1"/>
  <c r="F96" i="12"/>
  <c r="BR96" i="12" s="1"/>
  <c r="G93" i="14"/>
  <c r="BS93" i="14" s="1"/>
  <c r="G147" i="12"/>
  <c r="BS147" i="12" s="1"/>
  <c r="E149" i="12"/>
  <c r="BQ149" i="12" s="1"/>
  <c r="F72" i="18"/>
  <c r="BR72" i="18" s="1"/>
  <c r="F143" i="12"/>
  <c r="BR143" i="12" s="1"/>
  <c r="G61" i="18"/>
  <c r="BS61" i="18" s="1"/>
  <c r="G11" i="23"/>
  <c r="E117" i="12"/>
  <c r="BQ117" i="12" s="1"/>
  <c r="E117" i="14"/>
  <c r="BQ117" i="14" s="1"/>
  <c r="H68" i="14"/>
  <c r="BT68" i="14" s="1"/>
  <c r="CZ43" i="18"/>
  <c r="FL43" i="18" s="1"/>
  <c r="CZ17" i="18"/>
  <c r="FL17" i="18" s="1"/>
  <c r="DA25" i="18"/>
  <c r="FM25" i="18" s="1"/>
  <c r="G81" i="14"/>
  <c r="G19" i="14"/>
  <c r="K34" i="14"/>
  <c r="BW34" i="14" s="1"/>
  <c r="CW70" i="18"/>
  <c r="FI70" i="18" s="1"/>
  <c r="DB14" i="18"/>
  <c r="FN14" i="18" s="1"/>
  <c r="DB13" i="18"/>
  <c r="FN13" i="18" s="1"/>
  <c r="AP12" i="24" s="1"/>
  <c r="J44" i="18"/>
  <c r="BV44" i="18" s="1"/>
  <c r="I92" i="12"/>
  <c r="BU92" i="12" s="1"/>
  <c r="I39" i="12"/>
  <c r="BU39" i="12" s="1"/>
  <c r="G69" i="12"/>
  <c r="BS69" i="12" s="1"/>
  <c r="K34" i="12"/>
  <c r="BW34" i="12" s="1"/>
  <c r="DB21" i="18"/>
  <c r="FN21" i="18" s="1"/>
  <c r="H47" i="12"/>
  <c r="BT47" i="12" s="1"/>
  <c r="E130" i="12"/>
  <c r="BQ130" i="12" s="1"/>
  <c r="DC23" i="18"/>
  <c r="FO23" i="18" s="1"/>
  <c r="AQ11" i="24" s="1"/>
  <c r="DC19" i="18"/>
  <c r="FO19" i="18" s="1"/>
  <c r="AQ8" i="24" s="1"/>
  <c r="DC20" i="18"/>
  <c r="FO20" i="18" s="1"/>
  <c r="AQ9" i="24" s="1"/>
  <c r="DC22" i="18"/>
  <c r="FO22" i="18" s="1"/>
  <c r="AQ10" i="24" s="1"/>
  <c r="H57" i="18"/>
  <c r="BT57" i="18" s="1"/>
  <c r="F120" i="14"/>
  <c r="BR120" i="14" s="1"/>
  <c r="F120" i="12"/>
  <c r="BR120" i="12" s="1"/>
  <c r="F100" i="14"/>
  <c r="BR100" i="14" s="1"/>
  <c r="F100" i="12"/>
  <c r="BR100" i="12" s="1"/>
  <c r="G104" i="14"/>
  <c r="BS104" i="14" s="1"/>
  <c r="G104" i="12"/>
  <c r="BS104" i="12" s="1"/>
  <c r="E149" i="14"/>
  <c r="BQ149" i="14" s="1"/>
  <c r="J59" i="18"/>
  <c r="BV59" i="18" s="1"/>
  <c r="H52" i="18"/>
  <c r="BT52" i="18" s="1"/>
  <c r="J33" i="12"/>
  <c r="F144" i="14"/>
  <c r="BR144" i="14" s="1"/>
  <c r="F144" i="12"/>
  <c r="BR144" i="12" s="1"/>
  <c r="E108" i="14"/>
  <c r="BQ108" i="14" s="1"/>
  <c r="E87" i="14"/>
  <c r="BQ87" i="14" s="1"/>
  <c r="F90" i="14"/>
  <c r="BR90" i="14" s="1"/>
  <c r="F21" i="14"/>
  <c r="BR21" i="14" s="1"/>
  <c r="F111" i="14"/>
  <c r="BR111" i="14" s="1"/>
  <c r="I46" i="12"/>
  <c r="BU46" i="12" s="1"/>
  <c r="CX54" i="18"/>
  <c r="FJ54" i="18" s="1"/>
  <c r="H4" i="23"/>
  <c r="H6" i="23" s="1"/>
  <c r="I68" i="14"/>
  <c r="BU68" i="14" s="1"/>
  <c r="S53" i="18"/>
  <c r="CE53" i="18" s="1"/>
  <c r="S62" i="18"/>
  <c r="CE62" i="18" s="1"/>
  <c r="K14" i="18"/>
  <c r="BW14" i="18" s="1"/>
  <c r="K13" i="18"/>
  <c r="BW13" i="18" s="1"/>
  <c r="E130" i="14"/>
  <c r="BQ130" i="14" s="1"/>
  <c r="F115" i="12"/>
  <c r="BR115" i="12" s="1"/>
  <c r="F146" i="12"/>
  <c r="BR146" i="12" s="1"/>
  <c r="F99" i="14"/>
  <c r="BR99" i="14" s="1"/>
  <c r="CV73" i="18"/>
  <c r="FH73" i="18" s="1"/>
  <c r="G114" i="14"/>
  <c r="BS114" i="14" s="1"/>
  <c r="G114" i="12"/>
  <c r="BS114" i="12" s="1"/>
  <c r="F140" i="14"/>
  <c r="BR140" i="14" s="1"/>
  <c r="F140" i="12"/>
  <c r="BR140" i="12" s="1"/>
  <c r="E118" i="14"/>
  <c r="BQ118" i="14" s="1"/>
  <c r="F85" i="14"/>
  <c r="BR85" i="14" s="1"/>
  <c r="F106" i="14"/>
  <c r="BR106" i="14" s="1"/>
  <c r="I67" i="12"/>
  <c r="BU67" i="12" s="1"/>
  <c r="J16" i="14"/>
  <c r="BV16" i="14" s="1"/>
  <c r="D151" i="14"/>
  <c r="BP151" i="14" s="1"/>
  <c r="BS11" i="23"/>
  <c r="J49" i="14"/>
  <c r="BV49" i="14" s="1"/>
  <c r="J48" i="14"/>
  <c r="BV48" i="14" s="1"/>
  <c r="J122" i="14"/>
  <c r="BV122" i="14" s="1"/>
  <c r="J44" i="14"/>
  <c r="BV44" i="14" s="1"/>
  <c r="CX61" i="18"/>
  <c r="FJ61" i="18" s="1"/>
  <c r="F64" i="18"/>
  <c r="BR64" i="18" s="1"/>
  <c r="F71" i="18"/>
  <c r="BR71" i="18" s="1"/>
  <c r="J16" i="12"/>
  <c r="BV16" i="12" s="1"/>
  <c r="J13" i="24" s="1"/>
  <c r="G54" i="18"/>
  <c r="BS54" i="18" s="1"/>
  <c r="L30" i="12"/>
  <c r="BX30" i="12" s="1"/>
  <c r="L27" i="12"/>
  <c r="BX27" i="12" s="1"/>
  <c r="L31" i="12"/>
  <c r="BX31" i="12" s="1"/>
  <c r="L28" i="12"/>
  <c r="BX28" i="12" s="1"/>
  <c r="M26" i="12"/>
  <c r="BY26" i="12" s="1"/>
  <c r="CW64" i="18"/>
  <c r="FI64" i="18" s="1"/>
  <c r="K38" i="18"/>
  <c r="BW38" i="18" s="1"/>
  <c r="K37" i="18"/>
  <c r="BW37" i="18" s="1"/>
  <c r="H69" i="12"/>
  <c r="BT69" i="12" s="1"/>
  <c r="K21" i="18"/>
  <c r="BW21" i="18" s="1"/>
  <c r="F121" i="14"/>
  <c r="BR121" i="14" s="1"/>
  <c r="F121" i="12"/>
  <c r="BR121" i="12" s="1"/>
  <c r="G37" i="12"/>
  <c r="BS37" i="12" s="1"/>
  <c r="DA44" i="18"/>
  <c r="FM44" i="18" s="1"/>
  <c r="I48" i="18"/>
  <c r="BU48" i="18" s="1"/>
  <c r="H81" i="12"/>
  <c r="H19" i="12"/>
  <c r="CY52" i="18"/>
  <c r="FK52" i="18" s="1"/>
  <c r="E73" i="18"/>
  <c r="BQ73" i="18" s="1"/>
  <c r="DA59" i="18"/>
  <c r="FM59" i="18" s="1"/>
  <c r="H46" i="18"/>
  <c r="BT46" i="18" s="1"/>
  <c r="CX58" i="18"/>
  <c r="FJ58" i="18" s="1"/>
  <c r="J65" i="14"/>
  <c r="E118" i="12"/>
  <c r="BQ118" i="12" s="1"/>
  <c r="DI50" i="18"/>
  <c r="FU50" i="18" s="1"/>
  <c r="F110" i="14"/>
  <c r="BR110" i="14" s="1"/>
  <c r="F89" i="14"/>
  <c r="BR89" i="14" s="1"/>
  <c r="F22" i="14"/>
  <c r="BR22" i="14" s="1"/>
  <c r="K83" i="14"/>
  <c r="BW83" i="14" s="1"/>
  <c r="AQ21" i="24" s="1"/>
  <c r="K32" i="14"/>
  <c r="BW32" i="14" s="1"/>
  <c r="E154" i="12"/>
  <c r="BQ154" i="12" s="1"/>
  <c r="E97" i="12"/>
  <c r="BQ97" i="12" s="1"/>
  <c r="I47" i="14"/>
  <c r="BU47" i="14" s="1"/>
  <c r="I68" i="12"/>
  <c r="BU68" i="12" s="1"/>
  <c r="E87" i="12"/>
  <c r="BQ87" i="12" s="1"/>
  <c r="E108" i="12"/>
  <c r="BQ108" i="12" s="1"/>
  <c r="I45" i="12"/>
  <c r="BU45" i="12" s="1"/>
  <c r="R50" i="18"/>
  <c r="CD50" i="18" s="1"/>
  <c r="R68" i="18"/>
  <c r="CD68" i="18" s="1"/>
  <c r="K14" i="12"/>
  <c r="BW14" i="12" s="1"/>
  <c r="H35" i="12"/>
  <c r="BT35" i="12" s="1"/>
  <c r="E129" i="12"/>
  <c r="BQ129" i="12" s="1"/>
  <c r="CW72" i="18"/>
  <c r="FI72" i="18" s="1"/>
  <c r="J39" i="18"/>
  <c r="BV39" i="18" s="1"/>
  <c r="K32" i="12"/>
  <c r="BW32" i="12" s="1"/>
  <c r="H35" i="14"/>
  <c r="BT35" i="14" s="1"/>
  <c r="DD10" i="18"/>
  <c r="FP10" i="18" s="1"/>
  <c r="M10" i="18"/>
  <c r="BY10" i="18" s="1"/>
  <c r="L12" i="18"/>
  <c r="BX12" i="18" s="1"/>
  <c r="L36" i="18"/>
  <c r="BX36" i="18" s="1"/>
  <c r="J36" i="12"/>
  <c r="BV36" i="12" s="1"/>
  <c r="F116" i="12"/>
  <c r="BR116" i="12" s="1"/>
  <c r="F116" i="14"/>
  <c r="BR116" i="14" s="1"/>
  <c r="D148" i="14"/>
  <c r="BP148" i="14" s="1"/>
  <c r="F147" i="14"/>
  <c r="BR147" i="14" s="1"/>
  <c r="F95" i="14"/>
  <c r="G136" i="12"/>
  <c r="BS136" i="12" s="1"/>
  <c r="CY46" i="18"/>
  <c r="FK46" i="18" s="1"/>
  <c r="CY57" i="18"/>
  <c r="FK57" i="18" s="1"/>
  <c r="G58" i="18"/>
  <c r="BS58" i="18" s="1"/>
  <c r="I75" i="24" l="1"/>
  <c r="BQ8" i="23"/>
  <c r="BP155" i="24"/>
  <c r="K19" i="24"/>
  <c r="K47" i="24" s="1"/>
  <c r="K20" i="24"/>
  <c r="K91" i="24" s="1"/>
  <c r="J111" i="24"/>
  <c r="J41" i="24"/>
  <c r="J84" i="24"/>
  <c r="J67" i="24"/>
  <c r="G22" i="24"/>
  <c r="AM11" i="23"/>
  <c r="G36" i="23"/>
  <c r="K90" i="24"/>
  <c r="AQ63" i="24"/>
  <c r="AQ37" i="24"/>
  <c r="AQ80" i="24"/>
  <c r="AQ107" i="24"/>
  <c r="AP118" i="24"/>
  <c r="AP91" i="24"/>
  <c r="AP74" i="24"/>
  <c r="AP48" i="24"/>
  <c r="L14" i="14"/>
  <c r="BX14" i="14" s="1"/>
  <c r="L13" i="14"/>
  <c r="BX13" i="14" s="1"/>
  <c r="BT81" i="14"/>
  <c r="BT213" i="14" s="1"/>
  <c r="H213" i="14"/>
  <c r="L11" i="24"/>
  <c r="L15" i="24"/>
  <c r="BQ26" i="24"/>
  <c r="BQ40" i="23"/>
  <c r="CV82" i="23"/>
  <c r="AO110" i="24"/>
  <c r="AO83" i="24"/>
  <c r="AO66" i="24"/>
  <c r="AO40" i="24"/>
  <c r="BP105" i="23"/>
  <c r="AM4" i="23"/>
  <c r="AM6" i="23" s="1"/>
  <c r="J47" i="24"/>
  <c r="J73" i="24"/>
  <c r="J117" i="24"/>
  <c r="J90" i="24"/>
  <c r="BX166" i="14"/>
  <c r="AQ119" i="24"/>
  <c r="K48" i="24"/>
  <c r="K118" i="24"/>
  <c r="H95" i="12"/>
  <c r="H93" i="12"/>
  <c r="BT93" i="12" s="1"/>
  <c r="AQ106" i="24"/>
  <c r="AQ79" i="24"/>
  <c r="AQ62" i="24"/>
  <c r="AQ36" i="24"/>
  <c r="F228" i="14"/>
  <c r="BR105" i="14"/>
  <c r="BR228" i="14" s="1"/>
  <c r="BV82" i="14"/>
  <c r="BV214" i="14" s="1"/>
  <c r="BV224" i="14" s="1"/>
  <c r="J214" i="14"/>
  <c r="J224" i="14" s="1"/>
  <c r="F229" i="14"/>
  <c r="BR115" i="14"/>
  <c r="BR229" i="14" s="1"/>
  <c r="L10" i="24"/>
  <c r="J215" i="14"/>
  <c r="BV33" i="14"/>
  <c r="BV215" i="14" s="1"/>
  <c r="BQ41" i="23"/>
  <c r="BQ64" i="23" s="1"/>
  <c r="BQ87" i="23" s="1"/>
  <c r="BQ110" i="23" s="1"/>
  <c r="BQ133" i="23" s="1"/>
  <c r="BQ156" i="23" s="1"/>
  <c r="BQ179" i="23" s="1"/>
  <c r="BQ27" i="24"/>
  <c r="BQ9" i="23"/>
  <c r="BR22" i="24"/>
  <c r="BR14" i="23"/>
  <c r="BR18" i="23"/>
  <c r="BR13" i="23"/>
  <c r="BR8" i="23" s="1"/>
  <c r="BR17" i="23"/>
  <c r="CX11" i="23"/>
  <c r="BR16" i="23"/>
  <c r="BR15" i="23"/>
  <c r="BR36" i="23"/>
  <c r="K108" i="24"/>
  <c r="K81" i="24"/>
  <c r="K64" i="24"/>
  <c r="K38" i="24"/>
  <c r="BS127" i="12"/>
  <c r="D225" i="14" a="1"/>
  <c r="D225" i="14" s="1"/>
  <c r="D231" i="14"/>
  <c r="D232" i="14" s="1"/>
  <c r="BP139" i="14"/>
  <c r="D169" i="14"/>
  <c r="G223" i="12"/>
  <c r="G221" i="12"/>
  <c r="AK22" i="24"/>
  <c r="AK36" i="23"/>
  <c r="K112" i="24"/>
  <c r="K85" i="24"/>
  <c r="K68" i="24"/>
  <c r="K42" i="24"/>
  <c r="BQ226" i="14"/>
  <c r="BQ232" i="14" s="1"/>
  <c r="BQ225" i="14" a="1"/>
  <c r="BQ225" i="14" s="1"/>
  <c r="AQ65" i="24"/>
  <c r="AQ39" i="24"/>
  <c r="AQ82" i="24"/>
  <c r="AQ109" i="24"/>
  <c r="BS19" i="14"/>
  <c r="BS217" i="14" s="1"/>
  <c r="G217" i="14"/>
  <c r="G168" i="12"/>
  <c r="G167" i="12"/>
  <c r="BS84" i="12"/>
  <c r="AQ43" i="24"/>
  <c r="AQ86" i="24"/>
  <c r="AQ113" i="24"/>
  <c r="AQ69" i="24"/>
  <c r="K16" i="14"/>
  <c r="BW16" i="14" s="1"/>
  <c r="K15" i="14"/>
  <c r="BW15" i="14" s="1"/>
  <c r="J71" i="12"/>
  <c r="BV71" i="12" s="1"/>
  <c r="J65" i="12"/>
  <c r="BQ28" i="24"/>
  <c r="BQ42" i="23"/>
  <c r="BQ65" i="23" s="1"/>
  <c r="BQ88" i="23" s="1"/>
  <c r="BQ111" i="23" s="1"/>
  <c r="BQ134" i="23" s="1"/>
  <c r="BQ157" i="23" s="1"/>
  <c r="BQ180" i="23" s="1"/>
  <c r="K107" i="24"/>
  <c r="K37" i="24"/>
  <c r="K63" i="24"/>
  <c r="K80" i="24"/>
  <c r="AO41" i="24"/>
  <c r="AO111" i="24"/>
  <c r="AO84" i="24"/>
  <c r="AO67" i="24"/>
  <c r="E233" i="14"/>
  <c r="E234" i="14" s="1"/>
  <c r="BS221" i="12"/>
  <c r="BS223" i="12"/>
  <c r="E145" i="24"/>
  <c r="E120" i="24"/>
  <c r="E92" i="24"/>
  <c r="E49" i="24"/>
  <c r="G213" i="14"/>
  <c r="BS81" i="14"/>
  <c r="BS213" i="14" s="1"/>
  <c r="BU19" i="12"/>
  <c r="BU217" i="12" s="1"/>
  <c r="I217" i="12"/>
  <c r="AQ42" i="24"/>
  <c r="AQ112" i="24"/>
  <c r="AQ85" i="24"/>
  <c r="AQ68" i="24"/>
  <c r="BY12" i="12"/>
  <c r="BQ59" i="23"/>
  <c r="BQ145" i="24"/>
  <c r="BQ120" i="24"/>
  <c r="BQ92" i="24"/>
  <c r="BQ49" i="24"/>
  <c r="BQ31" i="24"/>
  <c r="BQ154" i="24" s="1"/>
  <c r="K36" i="24"/>
  <c r="K106" i="24"/>
  <c r="K79" i="24"/>
  <c r="K62" i="24"/>
  <c r="F221" i="12"/>
  <c r="F223" i="12"/>
  <c r="AJ59" i="23"/>
  <c r="F227" i="14"/>
  <c r="BR127" i="14"/>
  <c r="BR227" i="14" s="1"/>
  <c r="K113" i="24"/>
  <c r="K86" i="24"/>
  <c r="K43" i="24"/>
  <c r="K69" i="24"/>
  <c r="E232" i="14"/>
  <c r="H127" i="12"/>
  <c r="H124" i="12"/>
  <c r="BT124" i="12" s="1"/>
  <c r="H51" i="18"/>
  <c r="BT51" i="18" s="1"/>
  <c r="H49" i="18"/>
  <c r="BT49" i="18" s="1"/>
  <c r="K216" i="12"/>
  <c r="BW43" i="12"/>
  <c r="BW216" i="12" s="1"/>
  <c r="I213" i="12"/>
  <c r="BU81" i="12"/>
  <c r="BU213" i="12" s="1"/>
  <c r="L62" i="12"/>
  <c r="K65" i="24"/>
  <c r="K39" i="24"/>
  <c r="K109" i="24"/>
  <c r="K82" i="24"/>
  <c r="CW36" i="23"/>
  <c r="CW22" i="24"/>
  <c r="BR223" i="12"/>
  <c r="BR221" i="12"/>
  <c r="BP86" i="23"/>
  <c r="BP91" i="23" s="1"/>
  <c r="BP24" i="22"/>
  <c r="AJ145" i="24"/>
  <c r="AJ120" i="24"/>
  <c r="AJ92" i="24"/>
  <c r="AJ49" i="24"/>
  <c r="D105" i="23"/>
  <c r="BP102" i="24"/>
  <c r="BS18" i="23"/>
  <c r="BS22" i="24"/>
  <c r="BS13" i="23"/>
  <c r="BS17" i="23"/>
  <c r="BS16" i="23"/>
  <c r="BS15" i="23"/>
  <c r="BS14" i="23"/>
  <c r="CY11" i="23"/>
  <c r="BS36" i="23"/>
  <c r="AP110" i="24"/>
  <c r="AP83" i="24"/>
  <c r="AP66" i="24"/>
  <c r="AP40" i="24"/>
  <c r="F167" i="12"/>
  <c r="BR84" i="12"/>
  <c r="F168" i="12"/>
  <c r="L8" i="24"/>
  <c r="CY51" i="18"/>
  <c r="FK51" i="18" s="1"/>
  <c r="CY49" i="18"/>
  <c r="FK49" i="18" s="1"/>
  <c r="L14" i="12"/>
  <c r="BX14" i="12" s="1"/>
  <c r="L13" i="12"/>
  <c r="BX13" i="12" s="1"/>
  <c r="BP58" i="24"/>
  <c r="BQ43" i="23"/>
  <c r="BQ66" i="23" s="1"/>
  <c r="BQ89" i="23" s="1"/>
  <c r="BQ112" i="23" s="1"/>
  <c r="BQ135" i="23" s="1"/>
  <c r="BQ158" i="23" s="1"/>
  <c r="BQ181" i="23" s="1"/>
  <c r="BQ29" i="24"/>
  <c r="E59" i="23"/>
  <c r="F59" i="23"/>
  <c r="AL22" i="24"/>
  <c r="AL36" i="23"/>
  <c r="F226" i="14"/>
  <c r="BR95" i="14"/>
  <c r="BT19" i="12"/>
  <c r="BT217" i="12" s="1"/>
  <c r="H217" i="12"/>
  <c r="BV33" i="12"/>
  <c r="BV215" i="12" s="1"/>
  <c r="J215" i="12"/>
  <c r="AP13" i="24"/>
  <c r="J214" i="12"/>
  <c r="J224" i="12" s="1"/>
  <c r="BV82" i="12"/>
  <c r="BV214" i="12" s="1"/>
  <c r="BV224" i="12" s="1"/>
  <c r="BY12" i="14"/>
  <c r="L9" i="24"/>
  <c r="K119" i="24"/>
  <c r="BQ25" i="24"/>
  <c r="BQ24" i="24"/>
  <c r="BQ21" i="23"/>
  <c r="BQ38" i="23" s="1"/>
  <c r="BQ61" i="23" s="1"/>
  <c r="BQ84" i="23" s="1"/>
  <c r="BQ107" i="23" s="1"/>
  <c r="BQ130" i="23" s="1"/>
  <c r="BQ153" i="23" s="1"/>
  <c r="BQ176" i="23" s="1"/>
  <c r="BP4" i="22"/>
  <c r="BP34" i="22"/>
  <c r="J91" i="24"/>
  <c r="J74" i="24"/>
  <c r="J48" i="24"/>
  <c r="J118" i="24"/>
  <c r="F120" i="24"/>
  <c r="F92" i="24"/>
  <c r="F49" i="24"/>
  <c r="F145" i="24"/>
  <c r="G127" i="14"/>
  <c r="G124" i="14"/>
  <c r="BS124" i="14" s="1"/>
  <c r="BV65" i="14"/>
  <c r="BV220" i="14" s="1"/>
  <c r="J220" i="14"/>
  <c r="H213" i="12"/>
  <c r="BT81" i="12"/>
  <c r="BT213" i="12" s="1"/>
  <c r="AQ64" i="24"/>
  <c r="AQ38" i="24"/>
  <c r="AQ108" i="24"/>
  <c r="AQ81" i="24"/>
  <c r="AP117" i="24"/>
  <c r="AP90" i="24"/>
  <c r="AP73" i="24"/>
  <c r="AP47" i="24"/>
  <c r="H217" i="14"/>
  <c r="BT19" i="14"/>
  <c r="BT217" i="14" s="1"/>
  <c r="L14" i="24"/>
  <c r="K43" i="14"/>
  <c r="BP128" i="24"/>
  <c r="BQ44" i="23"/>
  <c r="BQ67" i="23" s="1"/>
  <c r="BQ90" i="23" s="1"/>
  <c r="BQ113" i="23" s="1"/>
  <c r="BQ136" i="23" s="1"/>
  <c r="BQ159" i="23" s="1"/>
  <c r="BQ182" i="23" s="1"/>
  <c r="BQ30" i="24"/>
  <c r="BR167" i="14"/>
  <c r="BR168" i="14"/>
  <c r="BP68" i="23"/>
  <c r="L166" i="14"/>
  <c r="K122" i="14"/>
  <c r="BW122" i="14" s="1"/>
  <c r="K44" i="14"/>
  <c r="BW44" i="14" s="1"/>
  <c r="K48" i="14"/>
  <c r="BW48" i="14" s="1"/>
  <c r="K39" i="18"/>
  <c r="BW39" i="18" s="1"/>
  <c r="J66" i="12"/>
  <c r="BV66" i="12" s="1"/>
  <c r="L34" i="14"/>
  <c r="BX34" i="14" s="1"/>
  <c r="J134" i="12"/>
  <c r="BV134" i="12" s="1"/>
  <c r="DB39" i="18"/>
  <c r="FN39" i="18" s="1"/>
  <c r="G139" i="12"/>
  <c r="BS139" i="12" s="1"/>
  <c r="L38" i="18"/>
  <c r="BX38" i="18" s="1"/>
  <c r="L37" i="18"/>
  <c r="BX37" i="18" s="1"/>
  <c r="CY54" i="18"/>
  <c r="FK54" i="18" s="1"/>
  <c r="G133" i="14"/>
  <c r="BS133" i="14" s="1"/>
  <c r="G133" i="12"/>
  <c r="BS133" i="12" s="1"/>
  <c r="G116" i="14"/>
  <c r="BS116" i="14" s="1"/>
  <c r="G116" i="12"/>
  <c r="BS116" i="12" s="1"/>
  <c r="DK62" i="18"/>
  <c r="FW62" i="18" s="1"/>
  <c r="H147" i="12"/>
  <c r="BT147" i="12" s="1"/>
  <c r="F153" i="14"/>
  <c r="BR153" i="14" s="1"/>
  <c r="F98" i="14"/>
  <c r="BR98" i="14" s="1"/>
  <c r="H58" i="18"/>
  <c r="BT58" i="18" s="1"/>
  <c r="CZ57" i="18"/>
  <c r="FL57" i="18" s="1"/>
  <c r="DC21" i="18"/>
  <c r="FO21" i="18" s="1"/>
  <c r="F149" i="14"/>
  <c r="BR149" i="14" s="1"/>
  <c r="K36" i="12"/>
  <c r="BW36" i="12" s="1"/>
  <c r="L29" i="14"/>
  <c r="BX29" i="14" s="1"/>
  <c r="I102" i="12"/>
  <c r="BU102" i="12" s="1"/>
  <c r="I24" i="12"/>
  <c r="BU24" i="12" s="1"/>
  <c r="I20" i="12"/>
  <c r="BU20" i="12" s="1"/>
  <c r="I25" i="12"/>
  <c r="BU25" i="12" s="1"/>
  <c r="DA43" i="18"/>
  <c r="FM43" i="18" s="1"/>
  <c r="DA17" i="18"/>
  <c r="FM17" i="18" s="1"/>
  <c r="L43" i="12"/>
  <c r="L14" i="18"/>
  <c r="BX14" i="18" s="1"/>
  <c r="L13" i="18"/>
  <c r="BX13" i="18" s="1"/>
  <c r="I47" i="12"/>
  <c r="BU47" i="12" s="1"/>
  <c r="E150" i="12"/>
  <c r="BQ150" i="12" s="1"/>
  <c r="J70" i="14"/>
  <c r="BV70" i="14" s="1"/>
  <c r="J66" i="14"/>
  <c r="BV66" i="14" s="1"/>
  <c r="J134" i="14"/>
  <c r="BV134" i="14" s="1"/>
  <c r="J71" i="14"/>
  <c r="BV71" i="14" s="1"/>
  <c r="G132" i="14"/>
  <c r="BS132" i="14" s="1"/>
  <c r="G132" i="12"/>
  <c r="BS132" i="12" s="1"/>
  <c r="L34" i="12"/>
  <c r="BX34" i="12" s="1"/>
  <c r="DK53" i="18"/>
  <c r="FW53" i="18" s="1"/>
  <c r="H72" i="18"/>
  <c r="BT72" i="18" s="1"/>
  <c r="N135" i="12"/>
  <c r="BZ135" i="12" s="1"/>
  <c r="G102" i="14"/>
  <c r="BS102" i="14" s="1"/>
  <c r="G24" i="14"/>
  <c r="BS24" i="14" s="1"/>
  <c r="G25" i="14"/>
  <c r="BS25" i="14" s="1"/>
  <c r="G20" i="14"/>
  <c r="BS20" i="14" s="1"/>
  <c r="G147" i="14"/>
  <c r="BS147" i="14" s="1"/>
  <c r="G95" i="14"/>
  <c r="M42" i="14"/>
  <c r="BY42" i="14" s="1"/>
  <c r="M41" i="14"/>
  <c r="BY41" i="14" s="1"/>
  <c r="N40" i="14"/>
  <c r="BZ40" i="14" s="1"/>
  <c r="DF66" i="18"/>
  <c r="FR66" i="18" s="1"/>
  <c r="K44" i="12"/>
  <c r="BW44" i="12" s="1"/>
  <c r="K122" i="12"/>
  <c r="BW122" i="12" s="1"/>
  <c r="K49" i="12"/>
  <c r="BW49" i="12" s="1"/>
  <c r="K48" i="12"/>
  <c r="BW48" i="12" s="1"/>
  <c r="I84" i="12"/>
  <c r="L21" i="18"/>
  <c r="BX21" i="18" s="1"/>
  <c r="E150" i="14"/>
  <c r="BQ150" i="14" s="1"/>
  <c r="J68" i="12"/>
  <c r="BV68" i="12" s="1"/>
  <c r="K25" i="18"/>
  <c r="BW25" i="18" s="1"/>
  <c r="S68" i="18"/>
  <c r="CE68" i="18" s="1"/>
  <c r="S50" i="18"/>
  <c r="CE50" i="18" s="1"/>
  <c r="H114" i="14"/>
  <c r="BT114" i="14" s="1"/>
  <c r="H114" i="12"/>
  <c r="BT114" i="12" s="1"/>
  <c r="T53" i="18"/>
  <c r="CF53" i="18" s="1"/>
  <c r="T62" i="18"/>
  <c r="CF62" i="18" s="1"/>
  <c r="G84" i="14"/>
  <c r="G96" i="14"/>
  <c r="BS96" i="14" s="1"/>
  <c r="G96" i="12"/>
  <c r="BS96" i="12" s="1"/>
  <c r="K44" i="18"/>
  <c r="BW44" i="18" s="1"/>
  <c r="J17" i="12"/>
  <c r="BV17" i="12" s="1"/>
  <c r="J48" i="18"/>
  <c r="BV48" i="18" s="1"/>
  <c r="K36" i="14"/>
  <c r="BW36" i="14" s="1"/>
  <c r="CX72" i="18"/>
  <c r="FJ72" i="18" s="1"/>
  <c r="DB44" i="18"/>
  <c r="FN44" i="18" s="1"/>
  <c r="G99" i="14"/>
  <c r="BS99" i="14" s="1"/>
  <c r="K45" i="14"/>
  <c r="BW45" i="14" s="1"/>
  <c r="G85" i="12"/>
  <c r="BS85" i="12" s="1"/>
  <c r="G106" i="12"/>
  <c r="BS106" i="12" s="1"/>
  <c r="F146" i="14"/>
  <c r="BR146" i="14" s="1"/>
  <c r="DC29" i="18"/>
  <c r="FO29" i="18" s="1"/>
  <c r="F89" i="12"/>
  <c r="BR89" i="12" s="1"/>
  <c r="F22" i="12"/>
  <c r="BR22" i="12" s="1"/>
  <c r="N12" i="12"/>
  <c r="M62" i="12"/>
  <c r="BY62" i="12" s="1"/>
  <c r="CX70" i="18"/>
  <c r="FJ70" i="18" s="1"/>
  <c r="G144" i="14"/>
  <c r="BS144" i="14" s="1"/>
  <c r="G144" i="12"/>
  <c r="BS144" i="12" s="1"/>
  <c r="DD12" i="18"/>
  <c r="FP12" i="18" s="1"/>
  <c r="DD36" i="18"/>
  <c r="FP36" i="18" s="1"/>
  <c r="G128" i="14"/>
  <c r="BS128" i="14" s="1"/>
  <c r="G128" i="12"/>
  <c r="BS128" i="12" s="1"/>
  <c r="H24" i="12"/>
  <c r="BT24" i="12" s="1"/>
  <c r="H102" i="12"/>
  <c r="BT102" i="12" s="1"/>
  <c r="H20" i="12"/>
  <c r="BT20" i="12" s="1"/>
  <c r="H25" i="12"/>
  <c r="BT25" i="12" s="1"/>
  <c r="G99" i="12"/>
  <c r="BS99" i="12" s="1"/>
  <c r="F73" i="18"/>
  <c r="BR73" i="18" s="1"/>
  <c r="I69" i="12"/>
  <c r="BU69" i="12" s="1"/>
  <c r="G121" i="14"/>
  <c r="BS121" i="14" s="1"/>
  <c r="G121" i="12"/>
  <c r="BS121" i="12" s="1"/>
  <c r="K15" i="18"/>
  <c r="BW15" i="18" s="1"/>
  <c r="K82" i="14"/>
  <c r="F86" i="14"/>
  <c r="BR86" i="14" s="1"/>
  <c r="F107" i="14"/>
  <c r="BR107" i="14" s="1"/>
  <c r="F23" i="14"/>
  <c r="BR23" i="14" s="1"/>
  <c r="F142" i="12"/>
  <c r="BR142" i="12" s="1"/>
  <c r="H54" i="18"/>
  <c r="BT54" i="18" s="1"/>
  <c r="H67" i="18"/>
  <c r="BT67" i="18" s="1"/>
  <c r="G143" i="12"/>
  <c r="BS143" i="12" s="1"/>
  <c r="E88" i="12"/>
  <c r="BQ88" i="12" s="1"/>
  <c r="E109" i="12"/>
  <c r="BQ109" i="12" s="1"/>
  <c r="M27" i="14"/>
  <c r="BY27" i="14" s="1"/>
  <c r="M28" i="14"/>
  <c r="BY28" i="14" s="1"/>
  <c r="M31" i="14"/>
  <c r="BY31" i="14" s="1"/>
  <c r="M30" i="14"/>
  <c r="BY30" i="14" s="1"/>
  <c r="N26" i="14"/>
  <c r="BZ26" i="14" s="1"/>
  <c r="N12" i="14"/>
  <c r="M62" i="14"/>
  <c r="BY62" i="14" s="1"/>
  <c r="G89" i="12"/>
  <c r="BS89" i="12" s="1"/>
  <c r="G110" i="12"/>
  <c r="BS110" i="12" s="1"/>
  <c r="G22" i="12"/>
  <c r="BS22" i="12" s="1"/>
  <c r="DD22" i="18"/>
  <c r="FP22" i="18" s="1"/>
  <c r="AR10" i="24" s="1"/>
  <c r="DD23" i="18"/>
  <c r="FP23" i="18" s="1"/>
  <c r="AR11" i="24" s="1"/>
  <c r="DD19" i="18"/>
  <c r="FP19" i="18" s="1"/>
  <c r="AR8" i="24" s="1"/>
  <c r="DD20" i="18"/>
  <c r="FP20" i="18" s="1"/>
  <c r="AR9" i="24" s="1"/>
  <c r="L135" i="14"/>
  <c r="BX135" i="14" s="1"/>
  <c r="F90" i="12"/>
  <c r="BR90" i="12" s="1"/>
  <c r="F21" i="12"/>
  <c r="BR21" i="12" s="1"/>
  <c r="DB59" i="18"/>
  <c r="FN59" i="18" s="1"/>
  <c r="L64" i="12"/>
  <c r="BX64" i="12" s="1"/>
  <c r="L63" i="12"/>
  <c r="BX63" i="12" s="1"/>
  <c r="I52" i="18"/>
  <c r="BU52" i="18" s="1"/>
  <c r="H37" i="12"/>
  <c r="BT37" i="12" s="1"/>
  <c r="K65" i="18"/>
  <c r="BW65" i="18" s="1"/>
  <c r="G140" i="14"/>
  <c r="BS140" i="14" s="1"/>
  <c r="G140" i="12"/>
  <c r="BS140" i="12" s="1"/>
  <c r="J65" i="18"/>
  <c r="BV65" i="18" s="1"/>
  <c r="F87" i="14"/>
  <c r="BR87" i="14" s="1"/>
  <c r="F108" i="14"/>
  <c r="BR108" i="14" s="1"/>
  <c r="H84" i="12"/>
  <c r="L29" i="12"/>
  <c r="BX29" i="12" s="1"/>
  <c r="G115" i="12"/>
  <c r="BS115" i="12" s="1"/>
  <c r="G146" i="12"/>
  <c r="BS146" i="12" s="1"/>
  <c r="H136" i="12"/>
  <c r="BT136" i="12" s="1"/>
  <c r="F142" i="14"/>
  <c r="BR142" i="14" s="1"/>
  <c r="DA48" i="18"/>
  <c r="FM48" i="18" s="1"/>
  <c r="CZ52" i="18"/>
  <c r="FL52" i="18" s="1"/>
  <c r="G100" i="14"/>
  <c r="BS100" i="14" s="1"/>
  <c r="G100" i="12"/>
  <c r="BS100" i="12" s="1"/>
  <c r="F141" i="12"/>
  <c r="BR141" i="12" s="1"/>
  <c r="M135" i="14"/>
  <c r="BY135" i="14" s="1"/>
  <c r="I35" i="14"/>
  <c r="BU35" i="14" s="1"/>
  <c r="L38" i="14"/>
  <c r="BX38" i="14" s="1"/>
  <c r="L64" i="14"/>
  <c r="BX64" i="14" s="1"/>
  <c r="L63" i="14"/>
  <c r="BX63" i="14" s="1"/>
  <c r="CY67" i="18"/>
  <c r="FK67" i="18" s="1"/>
  <c r="G70" i="18"/>
  <c r="BS70" i="18" s="1"/>
  <c r="F97" i="12"/>
  <c r="BR97" i="12" s="1"/>
  <c r="G111" i="12"/>
  <c r="BS111" i="12" s="1"/>
  <c r="G90" i="12"/>
  <c r="BS90" i="12" s="1"/>
  <c r="G21" i="12"/>
  <c r="BS21" i="12" s="1"/>
  <c r="I81" i="14"/>
  <c r="I19" i="14"/>
  <c r="DC37" i="18"/>
  <c r="FO37" i="18" s="1"/>
  <c r="AQ19" i="24" s="1"/>
  <c r="DC38" i="18"/>
  <c r="FO38" i="18" s="1"/>
  <c r="AQ20" i="24" s="1"/>
  <c r="I46" i="18"/>
  <c r="BU46" i="18" s="1"/>
  <c r="J67" i="12"/>
  <c r="BV67" i="12" s="1"/>
  <c r="H69" i="14"/>
  <c r="BT69" i="14" s="1"/>
  <c r="DJ68" i="18"/>
  <c r="FV68" i="18" s="1"/>
  <c r="L32" i="12"/>
  <c r="BX32" i="12" s="1"/>
  <c r="CX64" i="18"/>
  <c r="FJ64" i="18" s="1"/>
  <c r="CX71" i="18"/>
  <c r="FJ71" i="18" s="1"/>
  <c r="J46" i="14"/>
  <c r="BV46" i="14" s="1"/>
  <c r="G115" i="14"/>
  <c r="H104" i="14"/>
  <c r="BT104" i="14" s="1"/>
  <c r="H104" i="12"/>
  <c r="BT104" i="12" s="1"/>
  <c r="F118" i="12"/>
  <c r="BR118" i="12" s="1"/>
  <c r="DC24" i="18"/>
  <c r="FO24" i="18" s="1"/>
  <c r="DB25" i="18"/>
  <c r="FN25" i="18" s="1"/>
  <c r="I93" i="12"/>
  <c r="BU93" i="12" s="1"/>
  <c r="DB15" i="18"/>
  <c r="FN15" i="18" s="1"/>
  <c r="CZ46" i="18"/>
  <c r="FL46" i="18" s="1"/>
  <c r="CY61" i="18"/>
  <c r="FK61" i="18" s="1"/>
  <c r="G71" i="18"/>
  <c r="BS71" i="18" s="1"/>
  <c r="G64" i="18"/>
  <c r="BS64" i="18" s="1"/>
  <c r="G101" i="14"/>
  <c r="BS101" i="14" s="1"/>
  <c r="G101" i="12"/>
  <c r="BS101" i="12" s="1"/>
  <c r="F141" i="14"/>
  <c r="BR141" i="14" s="1"/>
  <c r="G143" i="14"/>
  <c r="BS143" i="14" s="1"/>
  <c r="K82" i="12"/>
  <c r="F154" i="14"/>
  <c r="BR154" i="14" s="1"/>
  <c r="F97" i="14"/>
  <c r="BR97" i="14" s="1"/>
  <c r="F130" i="12"/>
  <c r="BR130" i="12" s="1"/>
  <c r="L24" i="18"/>
  <c r="BX24" i="18" s="1"/>
  <c r="J43" i="18"/>
  <c r="BV43" i="18" s="1"/>
  <c r="J17" i="18"/>
  <c r="BV17" i="18" s="1"/>
  <c r="K33" i="14"/>
  <c r="F85" i="12"/>
  <c r="BR85" i="12" s="1"/>
  <c r="G72" i="18"/>
  <c r="BS72" i="18" s="1"/>
  <c r="M27" i="18"/>
  <c r="BY27" i="18" s="1"/>
  <c r="M28" i="18"/>
  <c r="BY28" i="18" s="1"/>
  <c r="DE26" i="18"/>
  <c r="FQ26" i="18" s="1"/>
  <c r="N26" i="18"/>
  <c r="BZ26" i="18" s="1"/>
  <c r="DC14" i="18"/>
  <c r="FO14" i="18" s="1"/>
  <c r="AQ13" i="24" s="1"/>
  <c r="DC13" i="18"/>
  <c r="FO13" i="18" s="1"/>
  <c r="K33" i="12"/>
  <c r="L83" i="12"/>
  <c r="BX83" i="12" s="1"/>
  <c r="L21" i="24" s="1"/>
  <c r="J92" i="14"/>
  <c r="BV92" i="14" s="1"/>
  <c r="J39" i="14"/>
  <c r="BV39" i="14" s="1"/>
  <c r="J47" i="12"/>
  <c r="BV47" i="12" s="1"/>
  <c r="E151" i="12"/>
  <c r="BQ151" i="12" s="1"/>
  <c r="DE10" i="18"/>
  <c r="FQ10" i="18" s="1"/>
  <c r="M36" i="18"/>
  <c r="BY36" i="18" s="1"/>
  <c r="N10" i="18"/>
  <c r="BZ10" i="18" s="1"/>
  <c r="M12" i="18"/>
  <c r="BY12" i="18" s="1"/>
  <c r="I57" i="18"/>
  <c r="BU57" i="18" s="1"/>
  <c r="F117" i="12"/>
  <c r="BR117" i="12" s="1"/>
  <c r="L38" i="12"/>
  <c r="BX38" i="12" s="1"/>
  <c r="J45" i="14"/>
  <c r="BV45" i="14" s="1"/>
  <c r="G119" i="14"/>
  <c r="BS119" i="14" s="1"/>
  <c r="G119" i="12"/>
  <c r="BS119" i="12" s="1"/>
  <c r="H93" i="14"/>
  <c r="BT93" i="14" s="1"/>
  <c r="J92" i="12"/>
  <c r="BV92" i="12" s="1"/>
  <c r="J39" i="12"/>
  <c r="BV39" i="12" s="1"/>
  <c r="F118" i="14"/>
  <c r="BR118" i="14" s="1"/>
  <c r="I35" i="12"/>
  <c r="BU35" i="12" s="1"/>
  <c r="F129" i="12"/>
  <c r="BR129" i="12" s="1"/>
  <c r="E148" i="14"/>
  <c r="DB65" i="18"/>
  <c r="FN65" i="18" s="1"/>
  <c r="E88" i="14"/>
  <c r="BQ88" i="14" s="1"/>
  <c r="E109" i="14"/>
  <c r="BQ109" i="14" s="1"/>
  <c r="K46" i="14"/>
  <c r="BW46" i="14" s="1"/>
  <c r="L83" i="14"/>
  <c r="BX83" i="14" s="1"/>
  <c r="AR21" i="24" s="1"/>
  <c r="H102" i="14"/>
  <c r="BT102" i="14" s="1"/>
  <c r="H25" i="14"/>
  <c r="BT25" i="14" s="1"/>
  <c r="H24" i="14"/>
  <c r="BT24" i="14" s="1"/>
  <c r="H20" i="14"/>
  <c r="BT20" i="14" s="1"/>
  <c r="G105" i="12"/>
  <c r="F130" i="14"/>
  <c r="BR130" i="14" s="1"/>
  <c r="R94" i="12"/>
  <c r="CD94" i="12" s="1"/>
  <c r="R126" i="12"/>
  <c r="CD126" i="12" s="1"/>
  <c r="E151" i="14"/>
  <c r="BQ151" i="14" s="1"/>
  <c r="L29" i="18"/>
  <c r="BX29" i="18" s="1"/>
  <c r="DA65" i="18"/>
  <c r="FM65" i="18" s="1"/>
  <c r="CW73" i="18"/>
  <c r="FI73" i="18" s="1"/>
  <c r="G145" i="14"/>
  <c r="BS145" i="14" s="1"/>
  <c r="G145" i="12"/>
  <c r="BS145" i="12" s="1"/>
  <c r="DJ50" i="18"/>
  <c r="FV50" i="18" s="1"/>
  <c r="G136" i="14"/>
  <c r="BS136" i="14" s="1"/>
  <c r="H37" i="14"/>
  <c r="BT37" i="14" s="1"/>
  <c r="G131" i="14"/>
  <c r="BS131" i="14" s="1"/>
  <c r="G131" i="12"/>
  <c r="BS131" i="12" s="1"/>
  <c r="F117" i="14"/>
  <c r="BR117" i="14" s="1"/>
  <c r="M31" i="12"/>
  <c r="BY31" i="12" s="1"/>
  <c r="M27" i="12"/>
  <c r="BY27" i="12" s="1"/>
  <c r="M28" i="12"/>
  <c r="BY28" i="12" s="1"/>
  <c r="M30" i="12"/>
  <c r="BY30" i="12" s="1"/>
  <c r="N26" i="12"/>
  <c r="BZ26" i="12" s="1"/>
  <c r="G120" i="12"/>
  <c r="BS120" i="12" s="1"/>
  <c r="G120" i="14"/>
  <c r="BS120" i="14" s="1"/>
  <c r="F98" i="12"/>
  <c r="BR98" i="12" s="1"/>
  <c r="H61" i="18"/>
  <c r="BT61" i="18" s="1"/>
  <c r="I95" i="12"/>
  <c r="J17" i="14"/>
  <c r="BV17" i="14" s="1"/>
  <c r="F129" i="14"/>
  <c r="BR129" i="14" s="1"/>
  <c r="DE66" i="18"/>
  <c r="FQ66" i="18" s="1"/>
  <c r="I69" i="14"/>
  <c r="BU69" i="14" s="1"/>
  <c r="K65" i="12"/>
  <c r="L32" i="14"/>
  <c r="BX32" i="14" s="1"/>
  <c r="H84" i="14"/>
  <c r="S94" i="12"/>
  <c r="CE94" i="12" s="1"/>
  <c r="S126" i="12"/>
  <c r="CE126" i="12" s="1"/>
  <c r="M23" i="18"/>
  <c r="BY23" i="18" s="1"/>
  <c r="M22" i="18"/>
  <c r="BY22" i="18" s="1"/>
  <c r="M10" i="24" s="1"/>
  <c r="M20" i="18"/>
  <c r="BY20" i="18" s="1"/>
  <c r="DE18" i="18"/>
  <c r="FQ18" i="18" s="1"/>
  <c r="M19" i="18"/>
  <c r="BY19" i="18" s="1"/>
  <c r="N18" i="18"/>
  <c r="BZ18" i="18" s="1"/>
  <c r="K65" i="14"/>
  <c r="F105" i="12"/>
  <c r="M41" i="12"/>
  <c r="BY41" i="12" s="1"/>
  <c r="M42" i="12"/>
  <c r="BY42" i="12" s="1"/>
  <c r="N40" i="12"/>
  <c r="BZ40" i="12" s="1"/>
  <c r="DD27" i="18"/>
  <c r="FP27" i="18" s="1"/>
  <c r="AR14" i="24" s="1"/>
  <c r="DD28" i="18"/>
  <c r="FP28" i="18" s="1"/>
  <c r="AR15" i="24" s="1"/>
  <c r="K17" i="14"/>
  <c r="BW17" i="14" s="1"/>
  <c r="BS8" i="23" l="1"/>
  <c r="K73" i="24"/>
  <c r="K117" i="24"/>
  <c r="M8" i="24"/>
  <c r="M62" i="24" s="1"/>
  <c r="M9" i="24"/>
  <c r="J75" i="24"/>
  <c r="AQ12" i="24"/>
  <c r="AQ83" i="24" s="1"/>
  <c r="K74" i="24"/>
  <c r="BQ233" i="14"/>
  <c r="BQ234" i="14" s="1"/>
  <c r="BP6" i="22"/>
  <c r="BP36" i="22"/>
  <c r="K215" i="12"/>
  <c r="BW33" i="12"/>
  <c r="BW215" i="12" s="1"/>
  <c r="F149" i="12"/>
  <c r="BR149" i="12" s="1"/>
  <c r="F106" i="12"/>
  <c r="BR106" i="12" s="1"/>
  <c r="I127" i="12"/>
  <c r="BU127" i="12" s="1"/>
  <c r="I124" i="12"/>
  <c r="BU124" i="12" s="1"/>
  <c r="AQ118" i="24"/>
  <c r="AQ91" i="24"/>
  <c r="AQ74" i="24"/>
  <c r="AQ48" i="24"/>
  <c r="AR39" i="24"/>
  <c r="AR65" i="24"/>
  <c r="AR109" i="24"/>
  <c r="AR82" i="24"/>
  <c r="BZ12" i="12"/>
  <c r="G226" i="14"/>
  <c r="BS95" i="14"/>
  <c r="CY72" i="18"/>
  <c r="FK72" i="18" s="1"/>
  <c r="CY58" i="18"/>
  <c r="FK58" i="18" s="1"/>
  <c r="BQ101" i="24"/>
  <c r="BQ153" i="24"/>
  <c r="BQ148" i="24"/>
  <c r="BQ123" i="24"/>
  <c r="BQ95" i="24"/>
  <c r="BQ52" i="24"/>
  <c r="BQ96" i="24"/>
  <c r="AP84" i="24"/>
  <c r="AP67" i="24"/>
  <c r="AP75" i="24" s="1"/>
  <c r="AP41" i="24"/>
  <c r="AP111" i="24"/>
  <c r="AL59" i="23"/>
  <c r="BS29" i="24"/>
  <c r="BS43" i="23"/>
  <c r="BS66" i="23" s="1"/>
  <c r="BS89" i="23" s="1"/>
  <c r="BS112" i="23" s="1"/>
  <c r="BS135" i="23" s="1"/>
  <c r="BS158" i="23" s="1"/>
  <c r="BS181" i="23" s="1"/>
  <c r="BX62" i="12"/>
  <c r="BX166" i="12" s="1"/>
  <c r="L166" i="12"/>
  <c r="BR29" i="24"/>
  <c r="BR43" i="23"/>
  <c r="BR66" i="23" s="1"/>
  <c r="BR89" i="23" s="1"/>
  <c r="BR112" i="23" s="1"/>
  <c r="BR135" i="23" s="1"/>
  <c r="BR158" i="23" s="1"/>
  <c r="BR181" i="23" s="1"/>
  <c r="L39" i="24"/>
  <c r="L109" i="24"/>
  <c r="L65" i="24"/>
  <c r="L82" i="24"/>
  <c r="BW65" i="14"/>
  <c r="BW220" i="14" s="1"/>
  <c r="K220" i="14"/>
  <c r="BW65" i="12"/>
  <c r="BW220" i="12" s="1"/>
  <c r="K220" i="12"/>
  <c r="H127" i="14"/>
  <c r="H124" i="14"/>
  <c r="BT124" i="14" s="1"/>
  <c r="BW82" i="12"/>
  <c r="BW214" i="12" s="1"/>
  <c r="BW224" i="12" s="1"/>
  <c r="K214" i="12"/>
  <c r="K224" i="12" s="1"/>
  <c r="AQ73" i="24"/>
  <c r="AQ47" i="24"/>
  <c r="AQ117" i="24"/>
  <c r="AQ90" i="24"/>
  <c r="AR108" i="24"/>
  <c r="AR64" i="24"/>
  <c r="AR81" i="24"/>
  <c r="AR38" i="24"/>
  <c r="BW82" i="14"/>
  <c r="BW214" i="14" s="1"/>
  <c r="BW224" i="14" s="1"/>
  <c r="K214" i="14"/>
  <c r="K224" i="14" s="1"/>
  <c r="M14" i="12"/>
  <c r="BY14" i="12" s="1"/>
  <c r="M13" i="12"/>
  <c r="BY13" i="12" s="1"/>
  <c r="F153" i="12"/>
  <c r="BR153" i="12" s="1"/>
  <c r="F110" i="12"/>
  <c r="BR110" i="12" s="1"/>
  <c r="L16" i="12"/>
  <c r="BX16" i="12" s="1"/>
  <c r="L13" i="24" s="1"/>
  <c r="L15" i="12"/>
  <c r="BX15" i="12" s="1"/>
  <c r="L19" i="24"/>
  <c r="BT223" i="12"/>
  <c r="BT221" i="12"/>
  <c r="AL145" i="24"/>
  <c r="AL120" i="24"/>
  <c r="AL92" i="24"/>
  <c r="AL49" i="24"/>
  <c r="E82" i="23"/>
  <c r="BS25" i="24"/>
  <c r="BS24" i="24"/>
  <c r="BS21" i="23"/>
  <c r="BS38" i="23" s="1"/>
  <c r="BS61" i="23" s="1"/>
  <c r="BS84" i="23" s="1"/>
  <c r="BS107" i="23" s="1"/>
  <c r="BS130" i="23" s="1"/>
  <c r="BS153" i="23" s="1"/>
  <c r="BS176" i="23" s="1"/>
  <c r="BT127" i="12"/>
  <c r="BP231" i="14"/>
  <c r="BP232" i="14" s="1"/>
  <c r="BP225" i="14" a="1"/>
  <c r="BP225" i="14" s="1"/>
  <c r="BP233" i="14" s="1"/>
  <c r="BP234" i="14" s="1"/>
  <c r="BP169" i="14"/>
  <c r="BR25" i="24"/>
  <c r="BR24" i="24"/>
  <c r="BR21" i="23"/>
  <c r="BR38" i="23" s="1"/>
  <c r="BR61" i="23" s="1"/>
  <c r="BR84" i="23" s="1"/>
  <c r="BR107" i="23" s="1"/>
  <c r="BR130" i="23" s="1"/>
  <c r="BR153" i="23" s="1"/>
  <c r="BR176" i="23" s="1"/>
  <c r="H223" i="14"/>
  <c r="H221" i="14"/>
  <c r="G59" i="23"/>
  <c r="AR42" i="24"/>
  <c r="AR112" i="24"/>
  <c r="AR85" i="24"/>
  <c r="AR68" i="24"/>
  <c r="M37" i="24"/>
  <c r="M63" i="24"/>
  <c r="M107" i="24"/>
  <c r="M80" i="24"/>
  <c r="AR119" i="24"/>
  <c r="AQ67" i="24"/>
  <c r="AQ41" i="24"/>
  <c r="AQ111" i="24"/>
  <c r="AQ84" i="24"/>
  <c r="BW33" i="14"/>
  <c r="BW215" i="14" s="1"/>
  <c r="K215" i="14"/>
  <c r="BU19" i="14"/>
  <c r="BU217" i="14" s="1"/>
  <c r="I217" i="14"/>
  <c r="H168" i="12"/>
  <c r="H167" i="12"/>
  <c r="BT84" i="12"/>
  <c r="K16" i="12"/>
  <c r="BW16" i="12" s="1"/>
  <c r="K13" i="24" s="1"/>
  <c r="K15" i="12"/>
  <c r="BW15" i="12" s="1"/>
  <c r="K12" i="24" s="1"/>
  <c r="F154" i="12"/>
  <c r="BR154" i="12" s="1"/>
  <c r="F111" i="12"/>
  <c r="BR111" i="12" s="1"/>
  <c r="BZ12" i="14"/>
  <c r="BU84" i="12"/>
  <c r="I168" i="12"/>
  <c r="I167" i="12"/>
  <c r="BT11" i="23"/>
  <c r="L20" i="24"/>
  <c r="H221" i="12"/>
  <c r="H223" i="12"/>
  <c r="L62" i="24"/>
  <c r="L36" i="24"/>
  <c r="L79" i="24"/>
  <c r="L106" i="24"/>
  <c r="BS145" i="24"/>
  <c r="BS120" i="24"/>
  <c r="BS92" i="24"/>
  <c r="BS49" i="24"/>
  <c r="BS31" i="24"/>
  <c r="CW145" i="24"/>
  <c r="CW92" i="24"/>
  <c r="CW49" i="24"/>
  <c r="CW120" i="24"/>
  <c r="BU221" i="12"/>
  <c r="BU223" i="12"/>
  <c r="BQ45" i="23"/>
  <c r="BR44" i="23"/>
  <c r="BR67" i="23" s="1"/>
  <c r="BR90" i="23" s="1"/>
  <c r="BR113" i="23" s="1"/>
  <c r="BR136" i="23" s="1"/>
  <c r="BR159" i="23" s="1"/>
  <c r="BR182" i="23" s="1"/>
  <c r="BR30" i="24"/>
  <c r="L81" i="24"/>
  <c r="L64" i="24"/>
  <c r="L108" i="24"/>
  <c r="L38" i="24"/>
  <c r="BT221" i="14"/>
  <c r="BT223" i="14"/>
  <c r="AM22" i="24"/>
  <c r="AM36" i="23"/>
  <c r="M108" i="24"/>
  <c r="M81" i="24"/>
  <c r="M64" i="24"/>
  <c r="M38" i="24"/>
  <c r="BU95" i="12"/>
  <c r="BS105" i="12"/>
  <c r="BS225" i="12" s="1" a="1"/>
  <c r="BS225" i="12" s="1"/>
  <c r="BS233" i="12" s="1"/>
  <c r="BS234" i="12" s="1"/>
  <c r="G229" i="14"/>
  <c r="BS115" i="14"/>
  <c r="BS229" i="14" s="1"/>
  <c r="BU81" i="14"/>
  <c r="BU213" i="14" s="1"/>
  <c r="I213" i="14"/>
  <c r="M14" i="14"/>
  <c r="BY14" i="14" s="1"/>
  <c r="M13" i="14"/>
  <c r="BY13" i="14" s="1"/>
  <c r="F148" i="14"/>
  <c r="BR148" i="14" s="1"/>
  <c r="F139" i="14"/>
  <c r="BP5" i="22"/>
  <c r="BP35" i="22"/>
  <c r="K216" i="14"/>
  <c r="BW43" i="14"/>
  <c r="BW216" i="14" s="1"/>
  <c r="L107" i="24"/>
  <c r="L37" i="24"/>
  <c r="L80" i="24"/>
  <c r="L63" i="24"/>
  <c r="H11" i="23"/>
  <c r="F82" i="23"/>
  <c r="BQ152" i="24"/>
  <c r="BQ127" i="24"/>
  <c r="BQ100" i="24"/>
  <c r="BQ57" i="24"/>
  <c r="BS59" i="23"/>
  <c r="BS30" i="24"/>
  <c r="BS44" i="23"/>
  <c r="BS67" i="23" s="1"/>
  <c r="BS90" i="23" s="1"/>
  <c r="BS113" i="23" s="1"/>
  <c r="BS136" i="23" s="1"/>
  <c r="BS159" i="23" s="1"/>
  <c r="BS182" i="23" s="1"/>
  <c r="CW59" i="23"/>
  <c r="I221" i="12"/>
  <c r="I223" i="12"/>
  <c r="AJ82" i="23"/>
  <c r="BQ82" i="23"/>
  <c r="BQ56" i="24"/>
  <c r="BQ151" i="24"/>
  <c r="BQ126" i="24"/>
  <c r="BQ99" i="24"/>
  <c r="D233" i="14"/>
  <c r="D234" i="14" s="1"/>
  <c r="BR26" i="24"/>
  <c r="BR40" i="23"/>
  <c r="CV105" i="23"/>
  <c r="G145" i="24"/>
  <c r="G92" i="24"/>
  <c r="G49" i="24"/>
  <c r="G120" i="24"/>
  <c r="M36" i="24"/>
  <c r="M11" i="24"/>
  <c r="E148" i="12"/>
  <c r="CZ51" i="18"/>
  <c r="FL51" i="18" s="1"/>
  <c r="CZ49" i="18"/>
  <c r="FL49" i="18" s="1"/>
  <c r="AN4" i="23"/>
  <c r="AN6" i="23" s="1"/>
  <c r="M166" i="14"/>
  <c r="BR167" i="12"/>
  <c r="BR168" i="12"/>
  <c r="CY22" i="24"/>
  <c r="CY36" i="23"/>
  <c r="M166" i="12"/>
  <c r="BS221" i="14"/>
  <c r="BS223" i="14"/>
  <c r="J220" i="12"/>
  <c r="BV65" i="12"/>
  <c r="BV220" i="12" s="1"/>
  <c r="BS167" i="12"/>
  <c r="BS168" i="12"/>
  <c r="AK59" i="23"/>
  <c r="BR59" i="23"/>
  <c r="BR120" i="24"/>
  <c r="BR92" i="24"/>
  <c r="BR49" i="24"/>
  <c r="BR145" i="24"/>
  <c r="BR31" i="24"/>
  <c r="BR154" i="24" s="1"/>
  <c r="AR69" i="24"/>
  <c r="AR86" i="24"/>
  <c r="AR43" i="24"/>
  <c r="AR113" i="24"/>
  <c r="BR105" i="12"/>
  <c r="F225" i="12" a="1"/>
  <c r="F225" i="12" s="1"/>
  <c r="F233" i="12" s="1"/>
  <c r="F234" i="12" s="1"/>
  <c r="M15" i="24"/>
  <c r="L16" i="14"/>
  <c r="BX16" i="14" s="1"/>
  <c r="L15" i="14"/>
  <c r="BX15" i="14" s="1"/>
  <c r="L216" i="12"/>
  <c r="BX43" i="12"/>
  <c r="BX216" i="12" s="1"/>
  <c r="L122" i="14"/>
  <c r="BX122" i="14" s="1"/>
  <c r="L43" i="14"/>
  <c r="L68" i="24"/>
  <c r="L42" i="24"/>
  <c r="L112" i="24"/>
  <c r="L85" i="24"/>
  <c r="BY166" i="14"/>
  <c r="BS26" i="24"/>
  <c r="BS40" i="23"/>
  <c r="BY166" i="12"/>
  <c r="G221" i="14"/>
  <c r="G223" i="14"/>
  <c r="AK120" i="24"/>
  <c r="AK49" i="24"/>
  <c r="AK145" i="24"/>
  <c r="AK92" i="24"/>
  <c r="G225" i="12" a="1"/>
  <c r="G225" i="12" s="1"/>
  <c r="G233" i="12" s="1"/>
  <c r="G234" i="12" s="1"/>
  <c r="BR27" i="24"/>
  <c r="BR41" i="23"/>
  <c r="BR64" i="23" s="1"/>
  <c r="BR87" i="23" s="1"/>
  <c r="BR110" i="23" s="1"/>
  <c r="BR133" i="23" s="1"/>
  <c r="BR156" i="23" s="1"/>
  <c r="BR179" i="23" s="1"/>
  <c r="BR9" i="23"/>
  <c r="BP128" i="23"/>
  <c r="BP114" i="23"/>
  <c r="BQ63" i="23"/>
  <c r="BQ68" i="23" s="1"/>
  <c r="BQ23" i="22"/>
  <c r="H167" i="14"/>
  <c r="BT84" i="14"/>
  <c r="H168" i="14"/>
  <c r="BQ148" i="14"/>
  <c r="BQ169" i="14" s="1"/>
  <c r="E169" i="14"/>
  <c r="M14" i="24"/>
  <c r="AR37" i="24"/>
  <c r="AR80" i="24"/>
  <c r="AR107" i="24"/>
  <c r="AR63" i="24"/>
  <c r="L12" i="24"/>
  <c r="G227" i="14"/>
  <c r="BS127" i="14"/>
  <c r="BS227" i="14" s="1"/>
  <c r="BR226" i="14"/>
  <c r="BS27" i="24"/>
  <c r="BS41" i="23"/>
  <c r="BS64" i="23" s="1"/>
  <c r="BS87" i="23" s="1"/>
  <c r="BS110" i="23" s="1"/>
  <c r="BS133" i="23" s="1"/>
  <c r="BS156" i="23" s="1"/>
  <c r="BS179" i="23" s="1"/>
  <c r="BS9" i="23"/>
  <c r="BR28" i="24"/>
  <c r="BR42" i="23"/>
  <c r="BR65" i="23" s="1"/>
  <c r="BR88" i="23" s="1"/>
  <c r="BR111" i="23" s="1"/>
  <c r="BR134" i="23" s="1"/>
  <c r="BR157" i="23" s="1"/>
  <c r="BR180" i="23" s="1"/>
  <c r="BQ150" i="24"/>
  <c r="BQ55" i="24"/>
  <c r="BQ125" i="24"/>
  <c r="BQ98" i="24"/>
  <c r="BT95" i="12"/>
  <c r="BQ124" i="24"/>
  <c r="BQ97" i="24"/>
  <c r="BQ53" i="24"/>
  <c r="BQ54" i="24"/>
  <c r="I51" i="18"/>
  <c r="BU51" i="18" s="1"/>
  <c r="I49" i="18"/>
  <c r="BU49" i="18" s="1"/>
  <c r="L119" i="24"/>
  <c r="I4" i="23"/>
  <c r="I6" i="23" s="1"/>
  <c r="AR62" i="24"/>
  <c r="AR36" i="24"/>
  <c r="AR79" i="24"/>
  <c r="AR106" i="24"/>
  <c r="BS84" i="14"/>
  <c r="G167" i="14"/>
  <c r="G168" i="14"/>
  <c r="BQ94" i="24"/>
  <c r="BQ122" i="24"/>
  <c r="BQ51" i="24"/>
  <c r="BQ147" i="24"/>
  <c r="BS28" i="24"/>
  <c r="BS42" i="23"/>
  <c r="BS65" i="23" s="1"/>
  <c r="BS88" i="23" s="1"/>
  <c r="BS111" i="23" s="1"/>
  <c r="BS134" i="23" s="1"/>
  <c r="BS157" i="23" s="1"/>
  <c r="BS180" i="23" s="1"/>
  <c r="D128" i="23"/>
  <c r="BP109" i="23"/>
  <c r="BP25" i="22"/>
  <c r="CX22" i="24"/>
  <c r="CX36" i="23"/>
  <c r="AO75" i="24"/>
  <c r="L113" i="24"/>
  <c r="L86" i="24"/>
  <c r="L43" i="24"/>
  <c r="L69" i="24"/>
  <c r="M34" i="12"/>
  <c r="BY34" i="12" s="1"/>
  <c r="L49" i="14"/>
  <c r="BX49" i="14" s="1"/>
  <c r="L48" i="14"/>
  <c r="BX48" i="14" s="1"/>
  <c r="L44" i="14"/>
  <c r="BX44" i="14" s="1"/>
  <c r="H143" i="12"/>
  <c r="BT143" i="12" s="1"/>
  <c r="M15" i="12"/>
  <c r="BY15" i="12" s="1"/>
  <c r="CZ61" i="18"/>
  <c r="FL61" i="18" s="1"/>
  <c r="H71" i="18"/>
  <c r="BT71" i="18" s="1"/>
  <c r="H64" i="18"/>
  <c r="BT64" i="18" s="1"/>
  <c r="H105" i="14"/>
  <c r="E152" i="14"/>
  <c r="BQ152" i="14" s="1"/>
  <c r="L36" i="12"/>
  <c r="BX36" i="12" s="1"/>
  <c r="I67" i="18"/>
  <c r="BU67" i="18" s="1"/>
  <c r="M14" i="18"/>
  <c r="BY14" i="18" s="1"/>
  <c r="M13" i="18"/>
  <c r="BY13" i="18" s="1"/>
  <c r="DC15" i="18"/>
  <c r="FO15" i="18" s="1"/>
  <c r="K92" i="14"/>
  <c r="BW92" i="14" s="1"/>
  <c r="K39" i="14"/>
  <c r="BW39" i="14" s="1"/>
  <c r="DB43" i="18"/>
  <c r="FN43" i="18" s="1"/>
  <c r="DB17" i="18"/>
  <c r="FN17" i="18" s="1"/>
  <c r="DB48" i="18"/>
  <c r="FN48" i="18" s="1"/>
  <c r="H143" i="14"/>
  <c r="BT143" i="14" s="1"/>
  <c r="P66" i="18"/>
  <c r="CB66" i="18" s="1"/>
  <c r="L65" i="12"/>
  <c r="D75" i="18"/>
  <c r="BP75" i="18" s="1"/>
  <c r="F86" i="12"/>
  <c r="BR86" i="12" s="1"/>
  <c r="F23" i="12"/>
  <c r="BR23" i="12" s="1"/>
  <c r="DD24" i="18"/>
  <c r="FP24" i="18" s="1"/>
  <c r="M83" i="14"/>
  <c r="BY83" i="14" s="1"/>
  <c r="AS21" i="24" s="1"/>
  <c r="M29" i="14"/>
  <c r="BY29" i="14" s="1"/>
  <c r="H89" i="12"/>
  <c r="BT89" i="12" s="1"/>
  <c r="H22" i="12"/>
  <c r="BT22" i="12" s="1"/>
  <c r="H110" i="12"/>
  <c r="BT110" i="12" s="1"/>
  <c r="DD37" i="18"/>
  <c r="FP37" i="18" s="1"/>
  <c r="AR19" i="24" s="1"/>
  <c r="DD38" i="18"/>
  <c r="FP38" i="18" s="1"/>
  <c r="AR20" i="24" s="1"/>
  <c r="L82" i="12"/>
  <c r="DC59" i="18"/>
  <c r="FO59" i="18" s="1"/>
  <c r="K47" i="14"/>
  <c r="BW47" i="14" s="1"/>
  <c r="H121" i="12"/>
  <c r="BT121" i="12" s="1"/>
  <c r="H121" i="14"/>
  <c r="BT121" i="14" s="1"/>
  <c r="DK68" i="18"/>
  <c r="FW68" i="18" s="1"/>
  <c r="G130" i="14"/>
  <c r="BS130" i="14" s="1"/>
  <c r="I85" i="12"/>
  <c r="BU85" i="12" s="1"/>
  <c r="G118" i="14"/>
  <c r="BS118" i="14" s="1"/>
  <c r="G118" i="12"/>
  <c r="BS118" i="12" s="1"/>
  <c r="M32" i="12"/>
  <c r="BY32" i="12" s="1"/>
  <c r="G139" i="14"/>
  <c r="H100" i="14"/>
  <c r="BT100" i="14" s="1"/>
  <c r="H100" i="12"/>
  <c r="BT100" i="12" s="1"/>
  <c r="DF10" i="18"/>
  <c r="FR10" i="18" s="1"/>
  <c r="N36" i="18"/>
  <c r="BZ36" i="18" s="1"/>
  <c r="O10" i="18"/>
  <c r="CA10" i="18" s="1"/>
  <c r="N12" i="18"/>
  <c r="BZ12" i="18" s="1"/>
  <c r="L65" i="14"/>
  <c r="CZ54" i="18"/>
  <c r="FL54" i="18" s="1"/>
  <c r="H139" i="12"/>
  <c r="BT139" i="12" s="1"/>
  <c r="O135" i="12"/>
  <c r="CA135" i="12" s="1"/>
  <c r="D77" i="18"/>
  <c r="BP77" i="18" s="1"/>
  <c r="D59" i="21" s="1"/>
  <c r="D78" i="18"/>
  <c r="BP78" i="18" s="1"/>
  <c r="N30" i="14"/>
  <c r="BZ30" i="14" s="1"/>
  <c r="N31" i="14"/>
  <c r="BZ31" i="14" s="1"/>
  <c r="N27" i="14"/>
  <c r="BZ27" i="14" s="1"/>
  <c r="N28" i="14"/>
  <c r="BZ28" i="14" s="1"/>
  <c r="O26" i="14"/>
  <c r="CA26" i="14" s="1"/>
  <c r="K43" i="18"/>
  <c r="BW43" i="18" s="1"/>
  <c r="K17" i="18"/>
  <c r="BW17" i="18" s="1"/>
  <c r="T126" i="12"/>
  <c r="CF126" i="12" s="1"/>
  <c r="T94" i="12"/>
  <c r="CF94" i="12" s="1"/>
  <c r="DD14" i="18"/>
  <c r="FP14" i="18" s="1"/>
  <c r="DD13" i="18"/>
  <c r="FP13" i="18" s="1"/>
  <c r="M64" i="12"/>
  <c r="BY64" i="12" s="1"/>
  <c r="M63" i="12"/>
  <c r="BY63" i="12" s="1"/>
  <c r="H115" i="12"/>
  <c r="BT115" i="12" s="1"/>
  <c r="H146" i="12"/>
  <c r="BT146" i="12" s="1"/>
  <c r="G85" i="14"/>
  <c r="BS85" i="14" s="1"/>
  <c r="N135" i="14"/>
  <c r="BZ135" i="14" s="1"/>
  <c r="DA52" i="18"/>
  <c r="FM52" i="18" s="1"/>
  <c r="U126" i="12"/>
  <c r="CG126" i="12" s="1"/>
  <c r="U94" i="12"/>
  <c r="CG94" i="12" s="1"/>
  <c r="K81" i="14"/>
  <c r="K19" i="14"/>
  <c r="K66" i="12"/>
  <c r="BW66" i="12" s="1"/>
  <c r="K134" i="12"/>
  <c r="BW134" i="12" s="1"/>
  <c r="K71" i="12"/>
  <c r="BW71" i="12" s="1"/>
  <c r="K70" i="12"/>
  <c r="BW70" i="12" s="1"/>
  <c r="N20" i="18"/>
  <c r="BZ20" i="18" s="1"/>
  <c r="N23" i="18"/>
  <c r="BZ23" i="18" s="1"/>
  <c r="N22" i="18"/>
  <c r="BZ22" i="18" s="1"/>
  <c r="N19" i="18"/>
  <c r="BZ19" i="18" s="1"/>
  <c r="DF18" i="18"/>
  <c r="FR18" i="18" s="1"/>
  <c r="O18" i="18"/>
  <c r="CA18" i="18" s="1"/>
  <c r="J81" i="14"/>
  <c r="J19" i="14"/>
  <c r="H132" i="14"/>
  <c r="BT132" i="14" s="1"/>
  <c r="H132" i="12"/>
  <c r="BT132" i="12" s="1"/>
  <c r="H99" i="14"/>
  <c r="BT99" i="14" s="1"/>
  <c r="J35" i="12"/>
  <c r="BV35" i="12" s="1"/>
  <c r="H96" i="14"/>
  <c r="BT96" i="14" s="1"/>
  <c r="H96" i="12"/>
  <c r="BT96" i="12" s="1"/>
  <c r="M37" i="18"/>
  <c r="BY37" i="18" s="1"/>
  <c r="M38" i="18"/>
  <c r="BY38" i="18" s="1"/>
  <c r="F150" i="14"/>
  <c r="BR150" i="14" s="1"/>
  <c r="G73" i="18"/>
  <c r="BS73" i="18" s="1"/>
  <c r="DC44" i="18"/>
  <c r="FO44" i="18" s="1"/>
  <c r="H136" i="14"/>
  <c r="BT136" i="14" s="1"/>
  <c r="O66" i="18"/>
  <c r="CA66" i="18" s="1"/>
  <c r="M34" i="14"/>
  <c r="BY34" i="14" s="1"/>
  <c r="CZ67" i="18"/>
  <c r="FL67" i="18" s="1"/>
  <c r="H70" i="18"/>
  <c r="BT70" i="18" s="1"/>
  <c r="F87" i="12"/>
  <c r="BR87" i="12" s="1"/>
  <c r="F108" i="12"/>
  <c r="BR108" i="12" s="1"/>
  <c r="J81" i="12"/>
  <c r="J19" i="12"/>
  <c r="H120" i="12"/>
  <c r="BT120" i="12" s="1"/>
  <c r="H120" i="14"/>
  <c r="BT120" i="14" s="1"/>
  <c r="L25" i="18"/>
  <c r="BX25" i="18" s="1"/>
  <c r="G90" i="14"/>
  <c r="BS90" i="14" s="1"/>
  <c r="G21" i="14"/>
  <c r="BS21" i="14" s="1"/>
  <c r="DA46" i="18"/>
  <c r="FM46" i="18" s="1"/>
  <c r="I89" i="12"/>
  <c r="BU89" i="12" s="1"/>
  <c r="I22" i="12"/>
  <c r="BU22" i="12" s="1"/>
  <c r="S138" i="14"/>
  <c r="CE138" i="14" s="1"/>
  <c r="S138" i="12"/>
  <c r="CE138" i="12" s="1"/>
  <c r="DD29" i="18"/>
  <c r="FP29" i="18" s="1"/>
  <c r="S103" i="12"/>
  <c r="CE103" i="12" s="1"/>
  <c r="S103" i="14"/>
  <c r="CE103" i="14" s="1"/>
  <c r="H133" i="14"/>
  <c r="BT133" i="14" s="1"/>
  <c r="H133" i="12"/>
  <c r="BT133" i="12" s="1"/>
  <c r="G141" i="12"/>
  <c r="BS141" i="12" s="1"/>
  <c r="R94" i="14"/>
  <c r="CD94" i="14" s="1"/>
  <c r="R138" i="12"/>
  <c r="CD138" i="12" s="1"/>
  <c r="R138" i="14"/>
  <c r="CD138" i="14" s="1"/>
  <c r="I37" i="12"/>
  <c r="BU37" i="12" s="1"/>
  <c r="H101" i="14"/>
  <c r="BT101" i="14" s="1"/>
  <c r="H101" i="12"/>
  <c r="BT101" i="12" s="1"/>
  <c r="DA57" i="18"/>
  <c r="FM57" i="18" s="1"/>
  <c r="I58" i="18"/>
  <c r="BU58" i="18" s="1"/>
  <c r="DE12" i="18"/>
  <c r="FQ12" i="18" s="1"/>
  <c r="DE36" i="18"/>
  <c r="FQ36" i="18" s="1"/>
  <c r="J52" i="18"/>
  <c r="BV52" i="18" s="1"/>
  <c r="L17" i="14"/>
  <c r="BX17" i="14" s="1"/>
  <c r="CY64" i="18"/>
  <c r="FK64" i="18" s="1"/>
  <c r="CY71" i="18"/>
  <c r="FK71" i="18" s="1"/>
  <c r="J69" i="12"/>
  <c r="BV69" i="12" s="1"/>
  <c r="G153" i="12"/>
  <c r="BS153" i="12" s="1"/>
  <c r="G98" i="12"/>
  <c r="BS98" i="12" s="1"/>
  <c r="H144" i="14"/>
  <c r="BT144" i="14" s="1"/>
  <c r="H144" i="12"/>
  <c r="BT144" i="12" s="1"/>
  <c r="G87" i="12"/>
  <c r="BS87" i="12" s="1"/>
  <c r="G108" i="12"/>
  <c r="BS108" i="12" s="1"/>
  <c r="G142" i="12"/>
  <c r="BS142" i="12" s="1"/>
  <c r="O12" i="12"/>
  <c r="T68" i="18"/>
  <c r="CF68" i="18" s="1"/>
  <c r="T50" i="18"/>
  <c r="CF50" i="18" s="1"/>
  <c r="H119" i="14"/>
  <c r="BT119" i="14" s="1"/>
  <c r="H119" i="12"/>
  <c r="BT119" i="12" s="1"/>
  <c r="K48" i="18"/>
  <c r="BW48" i="18" s="1"/>
  <c r="K46" i="12"/>
  <c r="BW46" i="12" s="1"/>
  <c r="N41" i="14"/>
  <c r="BZ41" i="14" s="1"/>
  <c r="N42" i="14"/>
  <c r="BZ42" i="14" s="1"/>
  <c r="O40" i="14"/>
  <c r="CA40" i="14" s="1"/>
  <c r="J68" i="14"/>
  <c r="BV68" i="14" s="1"/>
  <c r="BU11" i="23"/>
  <c r="L45" i="14"/>
  <c r="BX45" i="14" s="1"/>
  <c r="K134" i="14"/>
  <c r="BW134" i="14" s="1"/>
  <c r="K71" i="14"/>
  <c r="BW71" i="14" s="1"/>
  <c r="K66" i="14"/>
  <c r="BW66" i="14" s="1"/>
  <c r="K70" i="14"/>
  <c r="BW70" i="14" s="1"/>
  <c r="S126" i="14"/>
  <c r="CE126" i="14" s="1"/>
  <c r="M29" i="12"/>
  <c r="BY29" i="12" s="1"/>
  <c r="G141" i="14"/>
  <c r="BS141" i="14" s="1"/>
  <c r="L59" i="18"/>
  <c r="BX59" i="18" s="1"/>
  <c r="H85" i="14"/>
  <c r="BT85" i="14" s="1"/>
  <c r="H106" i="14"/>
  <c r="BT106" i="14" s="1"/>
  <c r="I61" i="18"/>
  <c r="BU61" i="18" s="1"/>
  <c r="M29" i="18"/>
  <c r="BY29" i="18" s="1"/>
  <c r="J46" i="18"/>
  <c r="BV46" i="18" s="1"/>
  <c r="I114" i="12"/>
  <c r="BU114" i="12" s="1"/>
  <c r="I114" i="14"/>
  <c r="BU114" i="14" s="1"/>
  <c r="I147" i="12"/>
  <c r="BU147" i="12" s="1"/>
  <c r="G86" i="12"/>
  <c r="BS86" i="12" s="1"/>
  <c r="G107" i="12"/>
  <c r="BS107" i="12" s="1"/>
  <c r="G23" i="12"/>
  <c r="BS23" i="12" s="1"/>
  <c r="CY70" i="18"/>
  <c r="FK70" i="18" s="1"/>
  <c r="G98" i="14"/>
  <c r="BS98" i="14" s="1"/>
  <c r="M63" i="14"/>
  <c r="BY63" i="14" s="1"/>
  <c r="M64" i="14"/>
  <c r="BY64" i="14" s="1"/>
  <c r="M38" i="14"/>
  <c r="BY38" i="14" s="1"/>
  <c r="F88" i="14"/>
  <c r="BR88" i="14" s="1"/>
  <c r="F109" i="14"/>
  <c r="BR109" i="14" s="1"/>
  <c r="H111" i="12"/>
  <c r="BT111" i="12" s="1"/>
  <c r="H90" i="12"/>
  <c r="BT90" i="12" s="1"/>
  <c r="H21" i="12"/>
  <c r="BT21" i="12" s="1"/>
  <c r="G142" i="14"/>
  <c r="BS142" i="14" s="1"/>
  <c r="DL62" i="18"/>
  <c r="FX62" i="18" s="1"/>
  <c r="H116" i="14"/>
  <c r="BT116" i="14" s="1"/>
  <c r="H116" i="12"/>
  <c r="BT116" i="12" s="1"/>
  <c r="K45" i="12"/>
  <c r="BW45" i="12" s="1"/>
  <c r="F151" i="14"/>
  <c r="BR151" i="14" s="1"/>
  <c r="M21" i="18"/>
  <c r="BY21" i="18" s="1"/>
  <c r="S94" i="14"/>
  <c r="CE94" i="14" s="1"/>
  <c r="DE20" i="18"/>
  <c r="FQ20" i="18" s="1"/>
  <c r="AS9" i="24" s="1"/>
  <c r="DE22" i="18"/>
  <c r="FQ22" i="18" s="1"/>
  <c r="AS10" i="24" s="1"/>
  <c r="DE23" i="18"/>
  <c r="FQ23" i="18" s="1"/>
  <c r="AS11" i="24" s="1"/>
  <c r="DE19" i="18"/>
  <c r="FQ19" i="18" s="1"/>
  <c r="AS8" i="24" s="1"/>
  <c r="H131" i="12"/>
  <c r="BT131" i="12" s="1"/>
  <c r="D156" i="12"/>
  <c r="BP156" i="12" s="1"/>
  <c r="H131" i="14"/>
  <c r="BT131" i="14" s="1"/>
  <c r="M38" i="12"/>
  <c r="BY38" i="12" s="1"/>
  <c r="R103" i="12"/>
  <c r="CD103" i="12" s="1"/>
  <c r="R103" i="14"/>
  <c r="CD103" i="14" s="1"/>
  <c r="R126" i="14"/>
  <c r="CD126" i="14" s="1"/>
  <c r="J47" i="14"/>
  <c r="BV47" i="14" s="1"/>
  <c r="I72" i="18"/>
  <c r="BU72" i="18" s="1"/>
  <c r="J35" i="14"/>
  <c r="BV35" i="14" s="1"/>
  <c r="N28" i="18"/>
  <c r="BZ28" i="18" s="1"/>
  <c r="N27" i="18"/>
  <c r="BZ27" i="18" s="1"/>
  <c r="DF26" i="18"/>
  <c r="FR26" i="18" s="1"/>
  <c r="O26" i="18"/>
  <c r="CA26" i="18" s="1"/>
  <c r="I104" i="12"/>
  <c r="BU104" i="12" s="1"/>
  <c r="I104" i="14"/>
  <c r="BU104" i="14" s="1"/>
  <c r="G146" i="14"/>
  <c r="BS146" i="14" s="1"/>
  <c r="CX73" i="18"/>
  <c r="FJ73" i="18" s="1"/>
  <c r="L36" i="14"/>
  <c r="BX36" i="14" s="1"/>
  <c r="H140" i="14"/>
  <c r="BT140" i="14" s="1"/>
  <c r="H140" i="12"/>
  <c r="BT140" i="12" s="1"/>
  <c r="H99" i="12"/>
  <c r="BT99" i="12" s="1"/>
  <c r="U53" i="18"/>
  <c r="CG53" i="18" s="1"/>
  <c r="U62" i="18"/>
  <c r="CG62" i="18" s="1"/>
  <c r="N13" i="14"/>
  <c r="BZ13" i="14" s="1"/>
  <c r="N62" i="14"/>
  <c r="BZ62" i="14" s="1"/>
  <c r="O12" i="14"/>
  <c r="E152" i="12"/>
  <c r="BQ152" i="12" s="1"/>
  <c r="G117" i="12"/>
  <c r="BS117" i="12" s="1"/>
  <c r="H85" i="12"/>
  <c r="BT85" i="12" s="1"/>
  <c r="H106" i="12"/>
  <c r="BT106" i="12" s="1"/>
  <c r="L82" i="14"/>
  <c r="G149" i="12"/>
  <c r="BS149" i="12" s="1"/>
  <c r="DL53" i="18"/>
  <c r="FX53" i="18" s="1"/>
  <c r="H115" i="14"/>
  <c r="H146" i="14"/>
  <c r="BT146" i="14" s="1"/>
  <c r="G89" i="14"/>
  <c r="BS89" i="14" s="1"/>
  <c r="G22" i="14"/>
  <c r="BS22" i="14" s="1"/>
  <c r="G110" i="14"/>
  <c r="BS110" i="14" s="1"/>
  <c r="L15" i="18"/>
  <c r="BX15" i="18" s="1"/>
  <c r="L33" i="14"/>
  <c r="G129" i="12"/>
  <c r="BS129" i="12" s="1"/>
  <c r="L46" i="14"/>
  <c r="BX46" i="14" s="1"/>
  <c r="M49" i="12"/>
  <c r="BY49" i="12" s="1"/>
  <c r="N41" i="12"/>
  <c r="BZ41" i="12" s="1"/>
  <c r="N42" i="12"/>
  <c r="BZ42" i="12" s="1"/>
  <c r="O40" i="12"/>
  <c r="CA40" i="12" s="1"/>
  <c r="H128" i="14"/>
  <c r="BT128" i="14" s="1"/>
  <c r="H128" i="12"/>
  <c r="BT128" i="12" s="1"/>
  <c r="N27" i="12"/>
  <c r="BZ27" i="12" s="1"/>
  <c r="N31" i="12"/>
  <c r="BZ31" i="12" s="1"/>
  <c r="N28" i="12"/>
  <c r="BZ28" i="12" s="1"/>
  <c r="N30" i="12"/>
  <c r="BZ30" i="12" s="1"/>
  <c r="O26" i="12"/>
  <c r="CA26" i="12" s="1"/>
  <c r="H110" i="14"/>
  <c r="BT110" i="14" s="1"/>
  <c r="H89" i="14"/>
  <c r="BT89" i="14" s="1"/>
  <c r="H22" i="14"/>
  <c r="BT22" i="14" s="1"/>
  <c r="H147" i="14"/>
  <c r="BT147" i="14" s="1"/>
  <c r="H95" i="14"/>
  <c r="K92" i="12"/>
  <c r="BW92" i="12" s="1"/>
  <c r="K39" i="12"/>
  <c r="BW39" i="12" s="1"/>
  <c r="DE27" i="18"/>
  <c r="FQ27" i="18" s="1"/>
  <c r="AS14" i="24" s="1"/>
  <c r="DE28" i="18"/>
  <c r="FQ28" i="18" s="1"/>
  <c r="AS15" i="24" s="1"/>
  <c r="L44" i="18"/>
  <c r="BX44" i="18" s="1"/>
  <c r="G154" i="12"/>
  <c r="BS154" i="12" s="1"/>
  <c r="G97" i="12"/>
  <c r="BS97" i="12" s="1"/>
  <c r="I136" i="12"/>
  <c r="BU136" i="12" s="1"/>
  <c r="I93" i="14"/>
  <c r="BU93" i="14" s="1"/>
  <c r="I102" i="14"/>
  <c r="BU102" i="14" s="1"/>
  <c r="I20" i="14"/>
  <c r="BU20" i="14" s="1"/>
  <c r="I25" i="14"/>
  <c r="BU25" i="14" s="1"/>
  <c r="I24" i="14"/>
  <c r="BU24" i="14" s="1"/>
  <c r="H145" i="14"/>
  <c r="BT145" i="14" s="1"/>
  <c r="H145" i="12"/>
  <c r="BT145" i="12" s="1"/>
  <c r="K17" i="12"/>
  <c r="BW17" i="12" s="1"/>
  <c r="DD21" i="18"/>
  <c r="FP21" i="18" s="1"/>
  <c r="G117" i="14"/>
  <c r="BS117" i="14" s="1"/>
  <c r="H105" i="12"/>
  <c r="BT105" i="12" s="1"/>
  <c r="M83" i="12"/>
  <c r="BY83" i="12" s="1"/>
  <c r="M21" i="24" s="1"/>
  <c r="G105" i="14"/>
  <c r="J67" i="14"/>
  <c r="BV67" i="14" s="1"/>
  <c r="L122" i="12"/>
  <c r="BX122" i="12" s="1"/>
  <c r="L49" i="12"/>
  <c r="BX49" i="12" s="1"/>
  <c r="L48" i="12"/>
  <c r="BX48" i="12" s="1"/>
  <c r="L44" i="12"/>
  <c r="BX44" i="12" s="1"/>
  <c r="G129" i="14"/>
  <c r="BS129" i="14" s="1"/>
  <c r="L39" i="18"/>
  <c r="BX39" i="18" s="1"/>
  <c r="M24" i="18"/>
  <c r="BY24" i="18" s="1"/>
  <c r="H111" i="14"/>
  <c r="BT111" i="14" s="1"/>
  <c r="H90" i="14"/>
  <c r="BT90" i="14" s="1"/>
  <c r="H21" i="14"/>
  <c r="BT21" i="14" s="1"/>
  <c r="G97" i="14"/>
  <c r="BS97" i="14" s="1"/>
  <c r="I84" i="14"/>
  <c r="I37" i="14"/>
  <c r="BU37" i="14" s="1"/>
  <c r="L33" i="12"/>
  <c r="I54" i="18"/>
  <c r="BU54" i="18" s="1"/>
  <c r="J49" i="18"/>
  <c r="BV49" i="18" s="1"/>
  <c r="J57" i="18"/>
  <c r="BV57" i="18" s="1"/>
  <c r="DK50" i="18"/>
  <c r="FW50" i="18" s="1"/>
  <c r="G130" i="12"/>
  <c r="BS130" i="12" s="1"/>
  <c r="L17" i="12"/>
  <c r="BX17" i="12" s="1"/>
  <c r="I90" i="12"/>
  <c r="BU90" i="12" s="1"/>
  <c r="I21" i="12"/>
  <c r="BU21" i="12" s="1"/>
  <c r="I111" i="12"/>
  <c r="BU111" i="12" s="1"/>
  <c r="DC25" i="18"/>
  <c r="FO25" i="18" s="1"/>
  <c r="AR13" i="24" l="1"/>
  <c r="AR111" i="24" s="1"/>
  <c r="M106" i="24"/>
  <c r="M79" i="24"/>
  <c r="AQ110" i="24"/>
  <c r="AR12" i="24"/>
  <c r="M19" i="24"/>
  <c r="M117" i="24" s="1"/>
  <c r="AQ40" i="24"/>
  <c r="AQ66" i="24"/>
  <c r="AQ75" i="24" s="1"/>
  <c r="M20" i="24"/>
  <c r="M48" i="24" s="1"/>
  <c r="BQ58" i="24"/>
  <c r="BQ155" i="24"/>
  <c r="BQ128" i="24"/>
  <c r="AS69" i="24"/>
  <c r="AS43" i="24"/>
  <c r="AS113" i="24"/>
  <c r="AS86" i="24"/>
  <c r="F148" i="12"/>
  <c r="J4" i="23"/>
  <c r="J6" i="23" s="1"/>
  <c r="J217" i="12"/>
  <c r="BV19" i="12"/>
  <c r="BV217" i="12" s="1"/>
  <c r="M90" i="24"/>
  <c r="BV19" i="14"/>
  <c r="BV217" i="14" s="1"/>
  <c r="J217" i="14"/>
  <c r="CZ72" i="18"/>
  <c r="FL72" i="18" s="1"/>
  <c r="CZ58" i="18"/>
  <c r="FL58" i="18" s="1"/>
  <c r="BX65" i="14"/>
  <c r="BX220" i="14" s="1"/>
  <c r="L220" i="14"/>
  <c r="M122" i="12"/>
  <c r="BY122" i="12" s="1"/>
  <c r="M43" i="12"/>
  <c r="D151" i="23"/>
  <c r="BR151" i="24"/>
  <c r="BR126" i="24"/>
  <c r="BR99" i="24"/>
  <c r="BR56" i="24"/>
  <c r="BP151" i="23"/>
  <c r="BR82" i="23"/>
  <c r="CV128" i="23"/>
  <c r="CV151" i="23" s="1"/>
  <c r="BT22" i="24"/>
  <c r="BT13" i="23"/>
  <c r="BT17" i="23"/>
  <c r="CZ11" i="23"/>
  <c r="BT16" i="23"/>
  <c r="BT15" i="23"/>
  <c r="BT18" i="23"/>
  <c r="BT14" i="23"/>
  <c r="BT36" i="23"/>
  <c r="K110" i="24"/>
  <c r="K83" i="24"/>
  <c r="K40" i="24"/>
  <c r="K66" i="24"/>
  <c r="G82" i="23"/>
  <c r="BS123" i="24"/>
  <c r="BS95" i="24"/>
  <c r="BS52" i="24"/>
  <c r="BS148" i="24"/>
  <c r="BS96" i="24"/>
  <c r="AS112" i="24"/>
  <c r="AS85" i="24"/>
  <c r="AS68" i="24"/>
  <c r="AS42" i="24"/>
  <c r="H229" i="14"/>
  <c r="BT115" i="14"/>
  <c r="BT229" i="14" s="1"/>
  <c r="J213" i="12"/>
  <c r="BV81" i="12"/>
  <c r="BV213" i="12" s="1"/>
  <c r="BV81" i="14"/>
  <c r="BV213" i="14" s="1"/>
  <c r="J213" i="14"/>
  <c r="M44" i="14"/>
  <c r="BY44" i="14" s="1"/>
  <c r="M43" i="14"/>
  <c r="BT225" i="12" a="1"/>
  <c r="BT225" i="12" s="1"/>
  <c r="BT233" i="12" s="1"/>
  <c r="BT234" i="12" s="1"/>
  <c r="BQ5" i="22"/>
  <c r="BQ35" i="22"/>
  <c r="CW82" i="23"/>
  <c r="K41" i="24"/>
  <c r="K67" i="24"/>
  <c r="K111" i="24"/>
  <c r="K84" i="24"/>
  <c r="M82" i="14"/>
  <c r="M32" i="14"/>
  <c r="BY32" i="14" s="1"/>
  <c r="BU22" i="24"/>
  <c r="BU14" i="23"/>
  <c r="BU18" i="23"/>
  <c r="BU13" i="23"/>
  <c r="BU17" i="23"/>
  <c r="BU16" i="23"/>
  <c r="BU15" i="23"/>
  <c r="DA11" i="23"/>
  <c r="BU36" i="23"/>
  <c r="G154" i="14"/>
  <c r="BS154" i="14" s="1"/>
  <c r="G111" i="14"/>
  <c r="BS111" i="14" s="1"/>
  <c r="G149" i="14"/>
  <c r="BS149" i="14" s="1"/>
  <c r="G106" i="14"/>
  <c r="BS106" i="14" s="1"/>
  <c r="AR83" i="24"/>
  <c r="AR66" i="24"/>
  <c r="AR40" i="24"/>
  <c r="AR110" i="24"/>
  <c r="I127" i="14"/>
  <c r="I124" i="14"/>
  <c r="BU124" i="14" s="1"/>
  <c r="BS151" i="24"/>
  <c r="BS126" i="24"/>
  <c r="BS99" i="24"/>
  <c r="BS56" i="24"/>
  <c r="BS168" i="14"/>
  <c r="BS167" i="14"/>
  <c r="L40" i="24"/>
  <c r="L66" i="24"/>
  <c r="L110" i="24"/>
  <c r="L83" i="24"/>
  <c r="M113" i="24"/>
  <c r="M86" i="24"/>
  <c r="M69" i="24"/>
  <c r="M43" i="24"/>
  <c r="AK82" i="23"/>
  <c r="AK105" i="23" s="1"/>
  <c r="AK128" i="23" s="1"/>
  <c r="BR63" i="23"/>
  <c r="BR23" i="22"/>
  <c r="BQ105" i="23"/>
  <c r="I223" i="14"/>
  <c r="I221" i="14"/>
  <c r="BQ4" i="22"/>
  <c r="BQ34" i="22"/>
  <c r="BT167" i="12"/>
  <c r="BT168" i="12"/>
  <c r="E105" i="23"/>
  <c r="L47" i="24"/>
  <c r="L117" i="24"/>
  <c r="L73" i="24"/>
  <c r="L90" i="24"/>
  <c r="BU84" i="14"/>
  <c r="I167" i="14"/>
  <c r="I168" i="14"/>
  <c r="M16" i="14"/>
  <c r="BY16" i="14" s="1"/>
  <c r="M15" i="14"/>
  <c r="BY15" i="14" s="1"/>
  <c r="BX33" i="14"/>
  <c r="BX215" i="14" s="1"/>
  <c r="L215" i="14"/>
  <c r="CA12" i="14"/>
  <c r="CA12" i="12"/>
  <c r="AR67" i="24"/>
  <c r="AR41" i="24"/>
  <c r="L220" i="12"/>
  <c r="BX65" i="12"/>
  <c r="BX220" i="12" s="1"/>
  <c r="H228" i="14"/>
  <c r="BT105" i="14"/>
  <c r="BT228" i="14" s="1"/>
  <c r="CX59" i="23"/>
  <c r="BT167" i="14"/>
  <c r="BT168" i="14"/>
  <c r="BR55" i="24"/>
  <c r="BR125" i="24"/>
  <c r="BR98" i="24"/>
  <c r="BR150" i="24"/>
  <c r="CY59" i="23"/>
  <c r="E169" i="12"/>
  <c r="BQ148" i="12"/>
  <c r="BQ169" i="12" s="1"/>
  <c r="BR97" i="24"/>
  <c r="BR53" i="24"/>
  <c r="BR54" i="24"/>
  <c r="BR124" i="24"/>
  <c r="BU221" i="14"/>
  <c r="BU223" i="14"/>
  <c r="BU167" i="12"/>
  <c r="BU168" i="12"/>
  <c r="AO4" i="23"/>
  <c r="AO6" i="23" s="1"/>
  <c r="BQ102" i="24"/>
  <c r="BX82" i="14"/>
  <c r="BX214" i="14" s="1"/>
  <c r="BX224" i="14" s="1"/>
  <c r="L214" i="14"/>
  <c r="L224" i="14" s="1"/>
  <c r="N14" i="24"/>
  <c r="AS36" i="24"/>
  <c r="AS62" i="24"/>
  <c r="AS106" i="24"/>
  <c r="AS79" i="24"/>
  <c r="N62" i="12"/>
  <c r="N8" i="24"/>
  <c r="G231" i="14"/>
  <c r="BS139" i="14"/>
  <c r="BS231" i="14" s="1"/>
  <c r="BX82" i="12"/>
  <c r="BX214" i="12" s="1"/>
  <c r="BX224" i="12" s="1"/>
  <c r="L214" i="12"/>
  <c r="L224" i="12" s="1"/>
  <c r="AS119" i="24"/>
  <c r="CX120" i="24"/>
  <c r="CX92" i="24"/>
  <c r="CX49" i="24"/>
  <c r="CX145" i="24"/>
  <c r="BS98" i="24"/>
  <c r="BS125" i="24"/>
  <c r="BS55" i="24"/>
  <c r="BS150" i="24"/>
  <c r="BX43" i="14"/>
  <c r="BX216" i="14" s="1"/>
  <c r="L216" i="14"/>
  <c r="BR225" i="12" a="1"/>
  <c r="BR225" i="12" s="1"/>
  <c r="BR233" i="12" s="1"/>
  <c r="BR234" i="12" s="1"/>
  <c r="CY120" i="24"/>
  <c r="CY92" i="24"/>
  <c r="CY49" i="24"/>
  <c r="CY145" i="24"/>
  <c r="BS101" i="24"/>
  <c r="BS153" i="24"/>
  <c r="F105" i="23"/>
  <c r="BS154" i="24"/>
  <c r="N166" i="14"/>
  <c r="H227" i="14"/>
  <c r="BT127" i="14"/>
  <c r="BT227" i="14" s="1"/>
  <c r="BS127" i="24"/>
  <c r="BS100" i="24"/>
  <c r="BS57" i="24"/>
  <c r="BS152" i="24"/>
  <c r="H226" i="14"/>
  <c r="BT95" i="14"/>
  <c r="M119" i="24"/>
  <c r="N15" i="24"/>
  <c r="AS109" i="24"/>
  <c r="AS82" i="24"/>
  <c r="AS39" i="24"/>
  <c r="AS65" i="24"/>
  <c r="J95" i="12"/>
  <c r="J93" i="12"/>
  <c r="BV93" i="12" s="1"/>
  <c r="N14" i="12"/>
  <c r="BZ14" i="12" s="1"/>
  <c r="N13" i="12"/>
  <c r="BZ13" i="12" s="1"/>
  <c r="N10" i="24"/>
  <c r="AR118" i="24"/>
  <c r="AR91" i="24"/>
  <c r="AR74" i="24"/>
  <c r="AR48" i="24"/>
  <c r="M12" i="24"/>
  <c r="BS63" i="23"/>
  <c r="BS23" i="22"/>
  <c r="M82" i="24"/>
  <c r="M65" i="24"/>
  <c r="M39" i="24"/>
  <c r="M109" i="24"/>
  <c r="AJ105" i="23"/>
  <c r="BS45" i="23"/>
  <c r="H22" i="24"/>
  <c r="AN11" i="23"/>
  <c r="H36" i="23"/>
  <c r="BZ166" i="14"/>
  <c r="H225" i="12" a="1"/>
  <c r="H225" i="12" s="1"/>
  <c r="H233" i="12" s="1"/>
  <c r="H234" i="12" s="1"/>
  <c r="BS226" i="14"/>
  <c r="I11" i="23"/>
  <c r="I36" i="23" s="1"/>
  <c r="I59" i="23" s="1"/>
  <c r="I82" i="23" s="1"/>
  <c r="I105" i="23" s="1"/>
  <c r="BX33" i="12"/>
  <c r="BX215" i="12" s="1"/>
  <c r="L215" i="12"/>
  <c r="G228" i="14"/>
  <c r="BS105" i="14"/>
  <c r="BS228" i="14" s="1"/>
  <c r="AS108" i="24"/>
  <c r="AS81" i="24"/>
  <c r="AS64" i="24"/>
  <c r="AS38" i="24"/>
  <c r="J127" i="12"/>
  <c r="J124" i="12"/>
  <c r="BV124" i="12" s="1"/>
  <c r="N11" i="24"/>
  <c r="K217" i="14"/>
  <c r="BW19" i="14"/>
  <c r="BW217" i="14" s="1"/>
  <c r="AR47" i="24"/>
  <c r="AR117" i="24"/>
  <c r="AR90" i="24"/>
  <c r="AR73" i="24"/>
  <c r="BP132" i="23"/>
  <c r="BP26" i="22"/>
  <c r="BQ86" i="23"/>
  <c r="BQ24" i="22"/>
  <c r="BS53" i="24"/>
  <c r="BS54" i="24"/>
  <c r="BS124" i="24"/>
  <c r="BS97" i="24"/>
  <c r="BS82" i="23"/>
  <c r="BS68" i="23"/>
  <c r="F225" i="14" a="1"/>
  <c r="F225" i="14" s="1"/>
  <c r="F231" i="14"/>
  <c r="F232" i="14" s="1"/>
  <c r="BR139" i="14"/>
  <c r="F169" i="14"/>
  <c r="AM59" i="23"/>
  <c r="BR94" i="24"/>
  <c r="BR122" i="24"/>
  <c r="BR51" i="24"/>
  <c r="BR147" i="24"/>
  <c r="AL82" i="23"/>
  <c r="DA51" i="18"/>
  <c r="FM51" i="18" s="1"/>
  <c r="DA49" i="18"/>
  <c r="FM49" i="18" s="1"/>
  <c r="AS37" i="24"/>
  <c r="AS80" i="24"/>
  <c r="AS63" i="24"/>
  <c r="AS107" i="24"/>
  <c r="N9" i="24"/>
  <c r="K213" i="14"/>
  <c r="BW81" i="14"/>
  <c r="BW213" i="14" s="1"/>
  <c r="F150" i="12"/>
  <c r="BR150" i="12" s="1"/>
  <c r="F107" i="12"/>
  <c r="BR107" i="12" s="1"/>
  <c r="DC65" i="18"/>
  <c r="FO65" i="18" s="1"/>
  <c r="DC39" i="18"/>
  <c r="FO39" i="18" s="1"/>
  <c r="L111" i="24"/>
  <c r="L84" i="24"/>
  <c r="L67" i="24"/>
  <c r="L41" i="24"/>
  <c r="M112" i="24"/>
  <c r="M85" i="24"/>
  <c r="M68" i="24"/>
  <c r="M42" i="24"/>
  <c r="BP7" i="22"/>
  <c r="BP37" i="22"/>
  <c r="BR45" i="23"/>
  <c r="AM120" i="24"/>
  <c r="AM145" i="24"/>
  <c r="AM92" i="24"/>
  <c r="AM49" i="24"/>
  <c r="BR101" i="24"/>
  <c r="BR153" i="24"/>
  <c r="L48" i="24"/>
  <c r="L91" i="24"/>
  <c r="L74" i="24"/>
  <c r="L118" i="24"/>
  <c r="BR148" i="24"/>
  <c r="BR123" i="24"/>
  <c r="BR52" i="24"/>
  <c r="BR95" i="24"/>
  <c r="BR96" i="24"/>
  <c r="BS122" i="24"/>
  <c r="BS94" i="24"/>
  <c r="BS147" i="24"/>
  <c r="BS51" i="24"/>
  <c r="BR100" i="24"/>
  <c r="BR57" i="24"/>
  <c r="BR127" i="24"/>
  <c r="BR152" i="24"/>
  <c r="G225" i="14" a="1"/>
  <c r="G225" i="14" s="1"/>
  <c r="M39" i="18"/>
  <c r="BY39" i="18" s="1"/>
  <c r="M48" i="12"/>
  <c r="BY48" i="12" s="1"/>
  <c r="M44" i="12"/>
  <c r="BY44" i="12" s="1"/>
  <c r="I131" i="12"/>
  <c r="BU131" i="12" s="1"/>
  <c r="I143" i="12"/>
  <c r="BU143" i="12" s="1"/>
  <c r="N34" i="14"/>
  <c r="BZ34" i="14" s="1"/>
  <c r="N38" i="14"/>
  <c r="BZ38" i="14" s="1"/>
  <c r="M122" i="14"/>
  <c r="BY122" i="14" s="1"/>
  <c r="I143" i="14"/>
  <c r="BU143" i="14" s="1"/>
  <c r="I131" i="14"/>
  <c r="BU131" i="14" s="1"/>
  <c r="M65" i="12"/>
  <c r="CV77" i="18"/>
  <c r="FH77" i="18" s="1"/>
  <c r="AJ59" i="21" s="1"/>
  <c r="CV78" i="18"/>
  <c r="FH78" i="18" s="1"/>
  <c r="D155" i="14"/>
  <c r="BP155" i="14" s="1"/>
  <c r="N15" i="12"/>
  <c r="BZ15" i="12" s="1"/>
  <c r="I145" i="14"/>
  <c r="BU145" i="14" s="1"/>
  <c r="I145" i="12"/>
  <c r="BU145" i="12" s="1"/>
  <c r="N32" i="12"/>
  <c r="BZ32" i="12" s="1"/>
  <c r="O41" i="12"/>
  <c r="CA41" i="12" s="1"/>
  <c r="O42" i="12"/>
  <c r="CA42" i="12" s="1"/>
  <c r="P40" i="12"/>
  <c r="CB40" i="12" s="1"/>
  <c r="G87" i="14"/>
  <c r="BS87" i="14" s="1"/>
  <c r="N83" i="14"/>
  <c r="BZ83" i="14" s="1"/>
  <c r="AT21" i="24" s="1"/>
  <c r="M65" i="14"/>
  <c r="I121" i="14"/>
  <c r="BU121" i="14" s="1"/>
  <c r="I121" i="12"/>
  <c r="BU121" i="12" s="1"/>
  <c r="J136" i="12"/>
  <c r="BV136" i="12" s="1"/>
  <c r="K57" i="18"/>
  <c r="BW57" i="18" s="1"/>
  <c r="DE13" i="18"/>
  <c r="FQ13" i="18" s="1"/>
  <c r="DE14" i="18"/>
  <c r="FQ14" i="18" s="1"/>
  <c r="AS13" i="24" s="1"/>
  <c r="H154" i="14"/>
  <c r="BT154" i="14" s="1"/>
  <c r="H97" i="14"/>
  <c r="BT97" i="14" s="1"/>
  <c r="D156" i="14"/>
  <c r="BP156" i="14" s="1"/>
  <c r="U103" i="14"/>
  <c r="CG103" i="14" s="1"/>
  <c r="U103" i="12"/>
  <c r="CG103" i="12" s="1"/>
  <c r="N38" i="18"/>
  <c r="BZ38" i="18" s="1"/>
  <c r="M82" i="12"/>
  <c r="DD39" i="18"/>
  <c r="FP39" i="18" s="1"/>
  <c r="I132" i="14"/>
  <c r="BU132" i="14" s="1"/>
  <c r="I132" i="12"/>
  <c r="BU132" i="12" s="1"/>
  <c r="L65" i="18"/>
  <c r="BX65" i="18" s="1"/>
  <c r="DD25" i="18"/>
  <c r="FP25" i="18" s="1"/>
  <c r="U68" i="18"/>
  <c r="CG68" i="18" s="1"/>
  <c r="U50" i="18"/>
  <c r="CG50" i="18" s="1"/>
  <c r="I119" i="12"/>
  <c r="BU119" i="12" s="1"/>
  <c r="I119" i="14"/>
  <c r="BU119" i="14" s="1"/>
  <c r="J93" i="14"/>
  <c r="BV93" i="14" s="1"/>
  <c r="K67" i="14"/>
  <c r="BW67" i="14" s="1"/>
  <c r="O13" i="12"/>
  <c r="CA13" i="12" s="1"/>
  <c r="P12" i="12"/>
  <c r="I99" i="12"/>
  <c r="BU99" i="12" s="1"/>
  <c r="H129" i="12"/>
  <c r="BT129" i="12" s="1"/>
  <c r="H118" i="14"/>
  <c r="BT118" i="14" s="1"/>
  <c r="CZ70" i="18"/>
  <c r="FL70" i="18" s="1"/>
  <c r="M70" i="12"/>
  <c r="BY70" i="12" s="1"/>
  <c r="M66" i="12"/>
  <c r="BY66" i="12" s="1"/>
  <c r="M71" i="12"/>
  <c r="BY71" i="12" s="1"/>
  <c r="M134" i="12"/>
  <c r="BY134" i="12" s="1"/>
  <c r="N36" i="14"/>
  <c r="BZ36" i="14" s="1"/>
  <c r="L66" i="14"/>
  <c r="BX66" i="14" s="1"/>
  <c r="L134" i="14"/>
  <c r="BX134" i="14" s="1"/>
  <c r="L70" i="14"/>
  <c r="BX70" i="14" s="1"/>
  <c r="L71" i="14"/>
  <c r="BX71" i="14" s="1"/>
  <c r="DF36" i="18"/>
  <c r="FR36" i="18" s="1"/>
  <c r="DF12" i="18"/>
  <c r="FR12" i="18" s="1"/>
  <c r="H117" i="14"/>
  <c r="BT117" i="14" s="1"/>
  <c r="H141" i="12"/>
  <c r="BT141" i="12" s="1"/>
  <c r="I85" i="14"/>
  <c r="BU85" i="14" s="1"/>
  <c r="I106" i="14"/>
  <c r="BU106" i="14" s="1"/>
  <c r="I144" i="14"/>
  <c r="BU144" i="14" s="1"/>
  <c r="I144" i="12"/>
  <c r="BU144" i="12" s="1"/>
  <c r="K35" i="12"/>
  <c r="BW35" i="12" s="1"/>
  <c r="H86" i="14"/>
  <c r="BT86" i="14" s="1"/>
  <c r="H107" i="14"/>
  <c r="BT107" i="14" s="1"/>
  <c r="H23" i="14"/>
  <c r="BT23" i="14" s="1"/>
  <c r="H141" i="14"/>
  <c r="BT141" i="14" s="1"/>
  <c r="I105" i="14"/>
  <c r="I101" i="14"/>
  <c r="BU101" i="14" s="1"/>
  <c r="I101" i="12"/>
  <c r="BU101" i="12" s="1"/>
  <c r="I140" i="14"/>
  <c r="BU140" i="14" s="1"/>
  <c r="I140" i="12"/>
  <c r="BU140" i="12" s="1"/>
  <c r="K93" i="12"/>
  <c r="BW93" i="12" s="1"/>
  <c r="L43" i="18"/>
  <c r="BX43" i="18" s="1"/>
  <c r="L17" i="18"/>
  <c r="BX17" i="18" s="1"/>
  <c r="DM62" i="18"/>
  <c r="FY62" i="18" s="1"/>
  <c r="M36" i="12"/>
  <c r="BY36" i="12" s="1"/>
  <c r="DE21" i="18"/>
  <c r="FQ21" i="18" s="1"/>
  <c r="M25" i="18"/>
  <c r="BY25" i="18" s="1"/>
  <c r="G153" i="14"/>
  <c r="BS153" i="14" s="1"/>
  <c r="I120" i="12"/>
  <c r="BU120" i="12" s="1"/>
  <c r="I120" i="14"/>
  <c r="BU120" i="14" s="1"/>
  <c r="G151" i="12"/>
  <c r="BS151" i="12" s="1"/>
  <c r="J54" i="18"/>
  <c r="BV54" i="18" s="1"/>
  <c r="H129" i="14"/>
  <c r="BT129" i="14" s="1"/>
  <c r="DD59" i="18"/>
  <c r="FP59" i="18" s="1"/>
  <c r="I110" i="12"/>
  <c r="BU110" i="12" s="1"/>
  <c r="G86" i="14"/>
  <c r="BS86" i="14" s="1"/>
  <c r="G23" i="14"/>
  <c r="BS23" i="14" s="1"/>
  <c r="H118" i="12"/>
  <c r="BT118" i="12" s="1"/>
  <c r="H130" i="12"/>
  <c r="BT130" i="12" s="1"/>
  <c r="O23" i="18"/>
  <c r="CA23" i="18" s="1"/>
  <c r="O22" i="18"/>
  <c r="CA22" i="18" s="1"/>
  <c r="O20" i="18"/>
  <c r="CA20" i="18" s="1"/>
  <c r="O19" i="18"/>
  <c r="CA19" i="18" s="1"/>
  <c r="DG18" i="18"/>
  <c r="FS18" i="18" s="1"/>
  <c r="P18" i="18"/>
  <c r="CB18" i="18" s="1"/>
  <c r="DA54" i="18"/>
  <c r="FM54" i="18" s="1"/>
  <c r="O135" i="14"/>
  <c r="CA135" i="14" s="1"/>
  <c r="H117" i="12"/>
  <c r="BT117" i="12" s="1"/>
  <c r="D74" i="18"/>
  <c r="BP74" i="18" s="1"/>
  <c r="DB52" i="18"/>
  <c r="FN52" i="18" s="1"/>
  <c r="M17" i="14"/>
  <c r="BY17" i="14" s="1"/>
  <c r="L46" i="12"/>
  <c r="BX46" i="12" s="1"/>
  <c r="J69" i="14"/>
  <c r="BV69" i="14" s="1"/>
  <c r="I96" i="14"/>
  <c r="BU96" i="14" s="1"/>
  <c r="I96" i="12"/>
  <c r="BU96" i="12" s="1"/>
  <c r="K95" i="12"/>
  <c r="N29" i="12"/>
  <c r="BZ29" i="12" s="1"/>
  <c r="K47" i="12"/>
  <c r="BW47" i="12" s="1"/>
  <c r="F152" i="14"/>
  <c r="BR152" i="14" s="1"/>
  <c r="I116" i="14"/>
  <c r="BU116" i="14" s="1"/>
  <c r="I116" i="12"/>
  <c r="BU116" i="12" s="1"/>
  <c r="DA61" i="18"/>
  <c r="FM61" i="18" s="1"/>
  <c r="I71" i="18"/>
  <c r="BU71" i="18" s="1"/>
  <c r="I64" i="18"/>
  <c r="BU64" i="18" s="1"/>
  <c r="M33" i="12"/>
  <c r="N64" i="12"/>
  <c r="BZ64" i="12" s="1"/>
  <c r="N63" i="12"/>
  <c r="BZ63" i="12" s="1"/>
  <c r="V62" i="18"/>
  <c r="CH62" i="18" s="1"/>
  <c r="V53" i="18"/>
  <c r="CH53" i="18" s="1"/>
  <c r="H139" i="14"/>
  <c r="H149" i="12"/>
  <c r="BT149" i="12" s="1"/>
  <c r="H130" i="14"/>
  <c r="BT130" i="14" s="1"/>
  <c r="K68" i="12"/>
  <c r="BW68" i="12" s="1"/>
  <c r="T94" i="14"/>
  <c r="CF94" i="14" s="1"/>
  <c r="T103" i="12"/>
  <c r="CF103" i="12" s="1"/>
  <c r="T103" i="14"/>
  <c r="CF103" i="14" s="1"/>
  <c r="DD44" i="18"/>
  <c r="FP44" i="18" s="1"/>
  <c r="L134" i="12"/>
  <c r="BX134" i="12" s="1"/>
  <c r="L66" i="12"/>
  <c r="BX66" i="12" s="1"/>
  <c r="L71" i="12"/>
  <c r="BX71" i="12" s="1"/>
  <c r="L70" i="12"/>
  <c r="BX70" i="12" s="1"/>
  <c r="DB46" i="18"/>
  <c r="FN46" i="18" s="1"/>
  <c r="DA67" i="18"/>
  <c r="FM67" i="18" s="1"/>
  <c r="I70" i="18"/>
  <c r="BU70" i="18" s="1"/>
  <c r="DC48" i="18"/>
  <c r="FO48" i="18" s="1"/>
  <c r="DB57" i="18"/>
  <c r="FN57" i="18" s="1"/>
  <c r="L39" i="12"/>
  <c r="BX39" i="12" s="1"/>
  <c r="L92" i="12"/>
  <c r="BX92" i="12" s="1"/>
  <c r="L45" i="12"/>
  <c r="BX45" i="12" s="1"/>
  <c r="I89" i="14"/>
  <c r="BU89" i="14" s="1"/>
  <c r="I110" i="14"/>
  <c r="BU110" i="14" s="1"/>
  <c r="I22" i="14"/>
  <c r="BU22" i="14" s="1"/>
  <c r="I100" i="14"/>
  <c r="BU100" i="14" s="1"/>
  <c r="I100" i="12"/>
  <c r="BU100" i="12" s="1"/>
  <c r="O28" i="12"/>
  <c r="CA28" i="12" s="1"/>
  <c r="O31" i="12"/>
  <c r="CA31" i="12" s="1"/>
  <c r="O27" i="12"/>
  <c r="CA27" i="12" s="1"/>
  <c r="O30" i="12"/>
  <c r="CA30" i="12" s="1"/>
  <c r="P26" i="12"/>
  <c r="CB26" i="12" s="1"/>
  <c r="O62" i="14"/>
  <c r="CA62" i="14" s="1"/>
  <c r="P12" i="14"/>
  <c r="DM53" i="18"/>
  <c r="FY53" i="18" s="1"/>
  <c r="J37" i="14"/>
  <c r="BV37" i="14" s="1"/>
  <c r="D155" i="12"/>
  <c r="BP155" i="12" s="1"/>
  <c r="D12" i="23" s="1"/>
  <c r="DE24" i="18"/>
  <c r="FQ24" i="18" s="1"/>
  <c r="I105" i="12"/>
  <c r="H86" i="12"/>
  <c r="BT86" i="12" s="1"/>
  <c r="H107" i="12"/>
  <c r="BT107" i="12" s="1"/>
  <c r="H23" i="12"/>
  <c r="BT23" i="12" s="1"/>
  <c r="I115" i="12"/>
  <c r="BU115" i="12" s="1"/>
  <c r="I146" i="12"/>
  <c r="BU146" i="12" s="1"/>
  <c r="J147" i="12"/>
  <c r="BV147" i="12" s="1"/>
  <c r="M65" i="18"/>
  <c r="BY65" i="18" s="1"/>
  <c r="H149" i="14"/>
  <c r="BT149" i="14" s="1"/>
  <c r="J102" i="14"/>
  <c r="BV102" i="14" s="1"/>
  <c r="J20" i="14"/>
  <c r="BV20" i="14" s="1"/>
  <c r="J24" i="14"/>
  <c r="BV24" i="14" s="1"/>
  <c r="J25" i="14"/>
  <c r="BV25" i="14" s="1"/>
  <c r="DF23" i="18"/>
  <c r="FR23" i="18" s="1"/>
  <c r="AT11" i="24" s="1"/>
  <c r="DF20" i="18"/>
  <c r="FR20" i="18" s="1"/>
  <c r="AT9" i="24" s="1"/>
  <c r="DF22" i="18"/>
  <c r="FR22" i="18" s="1"/>
  <c r="AT10" i="24" s="1"/>
  <c r="DF19" i="18"/>
  <c r="FR19" i="18" s="1"/>
  <c r="AT8" i="24" s="1"/>
  <c r="K20" i="14"/>
  <c r="BW20" i="14" s="1"/>
  <c r="K102" i="14"/>
  <c r="BW102" i="14" s="1"/>
  <c r="K24" i="14"/>
  <c r="BW24" i="14" s="1"/>
  <c r="K25" i="14"/>
  <c r="BW25" i="14" s="1"/>
  <c r="T138" i="14"/>
  <c r="CF138" i="14" s="1"/>
  <c r="T138" i="12"/>
  <c r="CF138" i="12" s="1"/>
  <c r="DC43" i="18"/>
  <c r="FO43" i="18" s="1"/>
  <c r="DC17" i="18"/>
  <c r="FO17" i="18" s="1"/>
  <c r="M16" i="12"/>
  <c r="BY16" i="12" s="1"/>
  <c r="M13" i="24" s="1"/>
  <c r="J67" i="18"/>
  <c r="BV67" i="18" s="1"/>
  <c r="K81" i="12"/>
  <c r="K19" i="12"/>
  <c r="DE29" i="18"/>
  <c r="FQ29" i="18" s="1"/>
  <c r="N34" i="12"/>
  <c r="BZ34" i="12" s="1"/>
  <c r="L92" i="14"/>
  <c r="BX92" i="14" s="1"/>
  <c r="L39" i="14"/>
  <c r="BX39" i="14" s="1"/>
  <c r="N29" i="18"/>
  <c r="BZ29" i="18" s="1"/>
  <c r="D158" i="12"/>
  <c r="BP158" i="12" s="1"/>
  <c r="D162" i="12"/>
  <c r="BP162" i="12" s="1"/>
  <c r="G109" i="12"/>
  <c r="BS109" i="12" s="1"/>
  <c r="G88" i="12"/>
  <c r="BS88" i="12" s="1"/>
  <c r="M59" i="18"/>
  <c r="BY59" i="18" s="1"/>
  <c r="J104" i="14"/>
  <c r="BV104" i="14" s="1"/>
  <c r="J104" i="12"/>
  <c r="BV104" i="12" s="1"/>
  <c r="K68" i="14"/>
  <c r="BW68" i="14" s="1"/>
  <c r="O41" i="14"/>
  <c r="CA41" i="14" s="1"/>
  <c r="O42" i="14"/>
  <c r="CA42" i="14" s="1"/>
  <c r="P40" i="14"/>
  <c r="CB40" i="14" s="1"/>
  <c r="L48" i="18"/>
  <c r="BX48" i="18" s="1"/>
  <c r="DG66" i="18"/>
  <c r="FS66" i="18" s="1"/>
  <c r="J84" i="14"/>
  <c r="N21" i="18"/>
  <c r="BZ21" i="18" s="1"/>
  <c r="K67" i="12"/>
  <c r="BW67" i="12" s="1"/>
  <c r="K84" i="14"/>
  <c r="U138" i="12"/>
  <c r="CG138" i="12" s="1"/>
  <c r="U138" i="14"/>
  <c r="CG138" i="14" s="1"/>
  <c r="DD15" i="18"/>
  <c r="FP15" i="18" s="1"/>
  <c r="T126" i="14"/>
  <c r="CF126" i="14" s="1"/>
  <c r="N29" i="14"/>
  <c r="BZ29" i="14" s="1"/>
  <c r="I106" i="12"/>
  <c r="BU106" i="12" s="1"/>
  <c r="H87" i="12"/>
  <c r="BT87" i="12" s="1"/>
  <c r="H108" i="12"/>
  <c r="BT108" i="12" s="1"/>
  <c r="F88" i="12"/>
  <c r="BR88" i="12" s="1"/>
  <c r="F109" i="12"/>
  <c r="BR109" i="12" s="1"/>
  <c r="DH66" i="18"/>
  <c r="FT66" i="18" s="1"/>
  <c r="I133" i="14"/>
  <c r="BU133" i="14" s="1"/>
  <c r="I133" i="12"/>
  <c r="BU133" i="12" s="1"/>
  <c r="K35" i="14"/>
  <c r="BW35" i="14" s="1"/>
  <c r="H73" i="18"/>
  <c r="BT73" i="18" s="1"/>
  <c r="I86" i="12"/>
  <c r="BU86" i="12" s="1"/>
  <c r="I107" i="12"/>
  <c r="BU107" i="12" s="1"/>
  <c r="I23" i="12"/>
  <c r="BU23" i="12" s="1"/>
  <c r="L81" i="12"/>
  <c r="L19" i="12"/>
  <c r="J61" i="18"/>
  <c r="BV61" i="18" s="1"/>
  <c r="I111" i="14"/>
  <c r="BU111" i="14" s="1"/>
  <c r="I90" i="14"/>
  <c r="BU90" i="14" s="1"/>
  <c r="I21" i="14"/>
  <c r="BU21" i="14" s="1"/>
  <c r="I139" i="12"/>
  <c r="BU139" i="12" s="1"/>
  <c r="N38" i="12"/>
  <c r="BZ38" i="12" s="1"/>
  <c r="M45" i="12"/>
  <c r="BY45" i="12" s="1"/>
  <c r="N14" i="14"/>
  <c r="BZ14" i="14" s="1"/>
  <c r="O27" i="18"/>
  <c r="CA27" i="18" s="1"/>
  <c r="O14" i="24" s="1"/>
  <c r="DG26" i="18"/>
  <c r="FS26" i="18" s="1"/>
  <c r="O28" i="18"/>
  <c r="CA28" i="18" s="1"/>
  <c r="P26" i="18"/>
  <c r="CB26" i="18" s="1"/>
  <c r="H148" i="12"/>
  <c r="BT148" i="12" s="1"/>
  <c r="BT169" i="12" s="1"/>
  <c r="J114" i="14"/>
  <c r="BV114" i="14" s="1"/>
  <c r="J114" i="12"/>
  <c r="BV114" i="12" s="1"/>
  <c r="N43" i="14"/>
  <c r="DL50" i="18"/>
  <c r="FX50" i="18" s="1"/>
  <c r="N83" i="12"/>
  <c r="BZ83" i="12" s="1"/>
  <c r="N21" i="24" s="1"/>
  <c r="H142" i="12"/>
  <c r="BT142" i="12" s="1"/>
  <c r="CY73" i="18"/>
  <c r="FK73" i="18" s="1"/>
  <c r="DA58" i="18"/>
  <c r="FM58" i="18" s="1"/>
  <c r="J102" i="12"/>
  <c r="BV102" i="12" s="1"/>
  <c r="J25" i="12"/>
  <c r="BV25" i="12" s="1"/>
  <c r="J24" i="12"/>
  <c r="BV24" i="12" s="1"/>
  <c r="J20" i="12"/>
  <c r="BV20" i="12" s="1"/>
  <c r="J37" i="12"/>
  <c r="BV37" i="12" s="1"/>
  <c r="N24" i="18"/>
  <c r="BZ24" i="18" s="1"/>
  <c r="U94" i="14"/>
  <c r="CG94" i="14" s="1"/>
  <c r="U126" i="14"/>
  <c r="CG126" i="14" s="1"/>
  <c r="G148" i="14"/>
  <c r="BS148" i="14" s="1"/>
  <c r="K52" i="18"/>
  <c r="BW52" i="18" s="1"/>
  <c r="N14" i="18"/>
  <c r="BZ14" i="18" s="1"/>
  <c r="N13" i="18"/>
  <c r="BZ13" i="18" s="1"/>
  <c r="H153" i="12"/>
  <c r="BT153" i="12" s="1"/>
  <c r="H98" i="12"/>
  <c r="BT98" i="12" s="1"/>
  <c r="F151" i="12"/>
  <c r="BR151" i="12" s="1"/>
  <c r="M33" i="14"/>
  <c r="I128" i="14"/>
  <c r="BU128" i="14" s="1"/>
  <c r="I128" i="12"/>
  <c r="BU128" i="12" s="1"/>
  <c r="I99" i="14"/>
  <c r="BU99" i="14" s="1"/>
  <c r="M44" i="18"/>
  <c r="BY44" i="18" s="1"/>
  <c r="I147" i="14"/>
  <c r="BU147" i="14" s="1"/>
  <c r="I95" i="14"/>
  <c r="G150" i="12"/>
  <c r="BS150" i="12" s="1"/>
  <c r="H87" i="14"/>
  <c r="BT87" i="14" s="1"/>
  <c r="H108" i="14"/>
  <c r="BT108" i="14" s="1"/>
  <c r="N43" i="12"/>
  <c r="M46" i="12"/>
  <c r="BY46" i="12" s="1"/>
  <c r="N63" i="14"/>
  <c r="BZ63" i="14" s="1"/>
  <c r="N64" i="14"/>
  <c r="BZ64" i="14" s="1"/>
  <c r="DF27" i="18"/>
  <c r="FR27" i="18" s="1"/>
  <c r="AT14" i="24" s="1"/>
  <c r="DF28" i="18"/>
  <c r="FR28" i="18" s="1"/>
  <c r="AT15" i="24" s="1"/>
  <c r="M36" i="14"/>
  <c r="BY36" i="14" s="1"/>
  <c r="I115" i="14"/>
  <c r="L47" i="14"/>
  <c r="BX47" i="14" s="1"/>
  <c r="DL68" i="18"/>
  <c r="FX68" i="18" s="1"/>
  <c r="H142" i="14"/>
  <c r="BT142" i="14" s="1"/>
  <c r="L81" i="14"/>
  <c r="L19" i="14"/>
  <c r="DE37" i="18"/>
  <c r="FQ37" i="18" s="1"/>
  <c r="AS19" i="24" s="1"/>
  <c r="DE38" i="18"/>
  <c r="FQ38" i="18" s="1"/>
  <c r="AS20" i="24" s="1"/>
  <c r="H154" i="12"/>
  <c r="BT154" i="12" s="1"/>
  <c r="H97" i="12"/>
  <c r="BT97" i="12" s="1"/>
  <c r="I87" i="12"/>
  <c r="BU87" i="12" s="1"/>
  <c r="I108" i="12"/>
  <c r="BU108" i="12" s="1"/>
  <c r="J84" i="12"/>
  <c r="K46" i="18"/>
  <c r="BW46" i="18" s="1"/>
  <c r="O27" i="14"/>
  <c r="CA27" i="14" s="1"/>
  <c r="O28" i="14"/>
  <c r="CA28" i="14" s="1"/>
  <c r="O31" i="14"/>
  <c r="CA31" i="14" s="1"/>
  <c r="O30" i="14"/>
  <c r="CA30" i="14" s="1"/>
  <c r="P26" i="14"/>
  <c r="CB26" i="14" s="1"/>
  <c r="N32" i="14"/>
  <c r="BZ32" i="14" s="1"/>
  <c r="DG10" i="18"/>
  <c r="FS10" i="18" s="1"/>
  <c r="O36" i="18"/>
  <c r="CA36" i="18" s="1"/>
  <c r="P10" i="18"/>
  <c r="CB10" i="18" s="1"/>
  <c r="O12" i="18"/>
  <c r="CA12" i="18" s="1"/>
  <c r="H153" i="14"/>
  <c r="BT153" i="14" s="1"/>
  <c r="H98" i="14"/>
  <c r="BT98" i="14" s="1"/>
  <c r="J51" i="18"/>
  <c r="BV51" i="18" s="1"/>
  <c r="M15" i="18"/>
  <c r="BY15" i="18" s="1"/>
  <c r="CZ71" i="18"/>
  <c r="FL71" i="18" s="1"/>
  <c r="CZ64" i="18"/>
  <c r="FL64" i="18" s="1"/>
  <c r="BT8" i="23" l="1"/>
  <c r="N12" i="24"/>
  <c r="BS155" i="24"/>
  <c r="AR84" i="24"/>
  <c r="G233" i="14"/>
  <c r="G234" i="14" s="1"/>
  <c r="M91" i="24"/>
  <c r="M118" i="24"/>
  <c r="O15" i="24"/>
  <c r="O113" i="24" s="1"/>
  <c r="M73" i="24"/>
  <c r="M47" i="24"/>
  <c r="M74" i="24"/>
  <c r="BS232" i="14"/>
  <c r="AS12" i="24"/>
  <c r="AS40" i="24" s="1"/>
  <c r="BS225" i="14" a="1"/>
  <c r="BS225" i="14" s="1"/>
  <c r="BS233" i="14" s="1"/>
  <c r="BS234" i="14" s="1"/>
  <c r="BS128" i="24"/>
  <c r="AR75" i="24"/>
  <c r="BS58" i="24"/>
  <c r="BR155" i="24"/>
  <c r="F233" i="14"/>
  <c r="F234" i="14" s="1"/>
  <c r="BR58" i="24"/>
  <c r="BR102" i="24"/>
  <c r="BR128" i="24"/>
  <c r="G232" i="14"/>
  <c r="L75" i="24"/>
  <c r="M111" i="24"/>
  <c r="M84" i="24"/>
  <c r="M67" i="24"/>
  <c r="M41" i="24"/>
  <c r="L217" i="12"/>
  <c r="BX19" i="12"/>
  <c r="BX217" i="12" s="1"/>
  <c r="BW19" i="12"/>
  <c r="BW217" i="12" s="1"/>
  <c r="K217" i="12"/>
  <c r="AT36" i="24"/>
  <c r="AT62" i="24"/>
  <c r="AT106" i="24"/>
  <c r="AT79" i="24"/>
  <c r="BU105" i="12"/>
  <c r="BU225" i="12" s="1" a="1"/>
  <c r="BU225" i="12" s="1"/>
  <c r="BU233" i="12" s="1"/>
  <c r="BU234" i="12" s="1"/>
  <c r="I225" i="12" a="1"/>
  <c r="I225" i="12" s="1"/>
  <c r="I233" i="12" s="1"/>
  <c r="I234" i="12" s="1"/>
  <c r="CB12" i="14"/>
  <c r="O9" i="24"/>
  <c r="I228" i="14"/>
  <c r="BU105" i="14"/>
  <c r="BU228" i="14" s="1"/>
  <c r="O62" i="12"/>
  <c r="BS5" i="22"/>
  <c r="BS35" i="22"/>
  <c r="I22" i="24"/>
  <c r="AO11" i="23"/>
  <c r="H120" i="24"/>
  <c r="H145" i="24"/>
  <c r="H92" i="24"/>
  <c r="H49" i="24"/>
  <c r="N36" i="24"/>
  <c r="N79" i="24"/>
  <c r="N62" i="24"/>
  <c r="N106" i="24"/>
  <c r="CY82" i="23"/>
  <c r="BR86" i="23"/>
  <c r="BR24" i="22"/>
  <c r="BU27" i="24"/>
  <c r="BU41" i="23"/>
  <c r="BU64" i="23" s="1"/>
  <c r="BU87" i="23" s="1"/>
  <c r="BU110" i="23" s="1"/>
  <c r="BU133" i="23" s="1"/>
  <c r="BU156" i="23" s="1"/>
  <c r="BU179" i="23" s="1"/>
  <c r="BU9" i="23"/>
  <c r="M214" i="14"/>
  <c r="M224" i="14" s="1"/>
  <c r="BY82" i="14"/>
  <c r="BY214" i="14" s="1"/>
  <c r="BY224" i="14" s="1"/>
  <c r="BV221" i="14"/>
  <c r="BV223" i="14"/>
  <c r="G105" i="23"/>
  <c r="BT44" i="23"/>
  <c r="BT67" i="23" s="1"/>
  <c r="BT90" i="23" s="1"/>
  <c r="BT113" i="23" s="1"/>
  <c r="BT136" i="23" s="1"/>
  <c r="BT159" i="23" s="1"/>
  <c r="BT182" i="23" s="1"/>
  <c r="BT30" i="24"/>
  <c r="BP174" i="23"/>
  <c r="BZ43" i="12"/>
  <c r="BZ216" i="12" s="1"/>
  <c r="N216" i="12"/>
  <c r="L213" i="12"/>
  <c r="BX81" i="12"/>
  <c r="BX213" i="12" s="1"/>
  <c r="BW84" i="14"/>
  <c r="K167" i="14"/>
  <c r="K168" i="14"/>
  <c r="K213" i="12"/>
  <c r="BW81" i="12"/>
  <c r="BW213" i="12" s="1"/>
  <c r="AT64" i="24"/>
  <c r="AT38" i="24"/>
  <c r="AT81" i="24"/>
  <c r="AT108" i="24"/>
  <c r="O10" i="24"/>
  <c r="M46" i="14"/>
  <c r="BY46" i="14" s="1"/>
  <c r="M48" i="14"/>
  <c r="BY48" i="14" s="1"/>
  <c r="G169" i="14"/>
  <c r="BS105" i="23"/>
  <c r="BQ109" i="23"/>
  <c r="BQ25" i="22"/>
  <c r="BS4" i="22"/>
  <c r="BS34" i="22"/>
  <c r="BS86" i="23"/>
  <c r="BS24" i="22"/>
  <c r="N38" i="24"/>
  <c r="N108" i="24"/>
  <c r="N81" i="24"/>
  <c r="N64" i="24"/>
  <c r="BZ62" i="12"/>
  <c r="BZ166" i="12" s="1"/>
  <c r="N166" i="12"/>
  <c r="BU42" i="23"/>
  <c r="BU65" i="23" s="1"/>
  <c r="BU88" i="23" s="1"/>
  <c r="BU111" i="23" s="1"/>
  <c r="BU134" i="23" s="1"/>
  <c r="BU157" i="23" s="1"/>
  <c r="BU180" i="23" s="1"/>
  <c r="BU28" i="24"/>
  <c r="BV221" i="12"/>
  <c r="BV223" i="12"/>
  <c r="K75" i="24"/>
  <c r="BT27" i="24"/>
  <c r="BT41" i="23"/>
  <c r="BT64" i="23" s="1"/>
  <c r="BT87" i="23" s="1"/>
  <c r="BT110" i="23" s="1"/>
  <c r="BT133" i="23" s="1"/>
  <c r="BT156" i="23" s="1"/>
  <c r="BT179" i="23" s="1"/>
  <c r="BT9" i="23"/>
  <c r="I229" i="14"/>
  <c r="BU115" i="14"/>
  <c r="BU229" i="14" s="1"/>
  <c r="N119" i="24"/>
  <c r="O69" i="24"/>
  <c r="AT63" i="24"/>
  <c r="AT37" i="24"/>
  <c r="AT107" i="24"/>
  <c r="AT80" i="24"/>
  <c r="O14" i="14"/>
  <c r="CA14" i="14" s="1"/>
  <c r="O13" i="14"/>
  <c r="CA13" i="14" s="1"/>
  <c r="O11" i="24"/>
  <c r="M220" i="14"/>
  <c r="BY65" i="14"/>
  <c r="BY220" i="14" s="1"/>
  <c r="N113" i="24"/>
  <c r="N86" i="24"/>
  <c r="N69" i="24"/>
  <c r="N43" i="24"/>
  <c r="CX82" i="23"/>
  <c r="CX105" i="23" s="1"/>
  <c r="CX128" i="23" s="1"/>
  <c r="CX151" i="23" s="1"/>
  <c r="AK151" i="23"/>
  <c r="AK174" i="23" s="1"/>
  <c r="BU29" i="24"/>
  <c r="BU43" i="23"/>
  <c r="BU66" i="23" s="1"/>
  <c r="BU89" i="23" s="1"/>
  <c r="BU112" i="23" s="1"/>
  <c r="BU135" i="23" s="1"/>
  <c r="BU158" i="23" s="1"/>
  <c r="BU181" i="23" s="1"/>
  <c r="J221" i="12"/>
  <c r="J223" i="12"/>
  <c r="BS102" i="24"/>
  <c r="BT28" i="24"/>
  <c r="BT42" i="23"/>
  <c r="BT65" i="23" s="1"/>
  <c r="BT88" i="23" s="1"/>
  <c r="BT111" i="23" s="1"/>
  <c r="BT134" i="23" s="1"/>
  <c r="BT157" i="23" s="1"/>
  <c r="BT180" i="23" s="1"/>
  <c r="AS117" i="24"/>
  <c r="AS90" i="24"/>
  <c r="AS73" i="24"/>
  <c r="AS47" i="24"/>
  <c r="AT113" i="24"/>
  <c r="AT69" i="24"/>
  <c r="AT86" i="24"/>
  <c r="AT43" i="24"/>
  <c r="I146" i="14"/>
  <c r="BU146" i="14" s="1"/>
  <c r="I136" i="14"/>
  <c r="BU136" i="14" s="1"/>
  <c r="AT109" i="24"/>
  <c r="AT82" i="24"/>
  <c r="AT65" i="24"/>
  <c r="AT39" i="24"/>
  <c r="J72" i="18"/>
  <c r="BV72" i="18" s="1"/>
  <c r="J58" i="18"/>
  <c r="BV58" i="18" s="1"/>
  <c r="M215" i="12"/>
  <c r="BY33" i="12"/>
  <c r="BY215" i="12" s="1"/>
  <c r="M214" i="12"/>
  <c r="M224" i="12" s="1"/>
  <c r="BY82" i="12"/>
  <c r="BY214" i="12" s="1"/>
  <c r="BY224" i="12" s="1"/>
  <c r="AS84" i="24"/>
  <c r="AS67" i="24"/>
  <c r="AS111" i="24"/>
  <c r="AS41" i="24"/>
  <c r="BR4" i="22"/>
  <c r="BR34" i="22"/>
  <c r="I128" i="23"/>
  <c r="AL105" i="23"/>
  <c r="AL128" i="23" s="1"/>
  <c r="AM82" i="23"/>
  <c r="AM105" i="23" s="1"/>
  <c r="AP4" i="23"/>
  <c r="AP6" i="23" s="1"/>
  <c r="BS169" i="14"/>
  <c r="AJ128" i="23"/>
  <c r="F128" i="23"/>
  <c r="BU25" i="24"/>
  <c r="BU24" i="24"/>
  <c r="BU21" i="23"/>
  <c r="BU38" i="23" s="1"/>
  <c r="BU61" i="23" s="1"/>
  <c r="BU84" i="23" s="1"/>
  <c r="BU107" i="23" s="1"/>
  <c r="BU130" i="23" s="1"/>
  <c r="BU153" i="23" s="1"/>
  <c r="BU176" i="23" s="1"/>
  <c r="CZ22" i="24"/>
  <c r="CZ36" i="23"/>
  <c r="AT112" i="24"/>
  <c r="AT85" i="24"/>
  <c r="AT68" i="24"/>
  <c r="AT42" i="24"/>
  <c r="I226" i="14"/>
  <c r="BU95" i="14"/>
  <c r="N40" i="24"/>
  <c r="N66" i="24"/>
  <c r="N110" i="24"/>
  <c r="N83" i="24"/>
  <c r="N216" i="14"/>
  <c r="BZ43" i="14"/>
  <c r="BZ216" i="14" s="1"/>
  <c r="O42" i="24"/>
  <c r="O112" i="24"/>
  <c r="O85" i="24"/>
  <c r="O68" i="24"/>
  <c r="G148" i="12"/>
  <c r="BW95" i="12"/>
  <c r="G150" i="14"/>
  <c r="BS150" i="14" s="1"/>
  <c r="G107" i="14"/>
  <c r="BS107" i="14" s="1"/>
  <c r="K4" i="23"/>
  <c r="K6" i="23" s="1"/>
  <c r="N39" i="18"/>
  <c r="BZ39" i="18" s="1"/>
  <c r="N37" i="18"/>
  <c r="BZ37" i="18" s="1"/>
  <c r="N19" i="24" s="1"/>
  <c r="BW223" i="14"/>
  <c r="BW221" i="14"/>
  <c r="BP155" i="23"/>
  <c r="BP160" i="23" s="1"/>
  <c r="BP27" i="22"/>
  <c r="N109" i="24"/>
  <c r="N65" i="24"/>
  <c r="N39" i="24"/>
  <c r="N82" i="24"/>
  <c r="M110" i="24"/>
  <c r="M83" i="24"/>
  <c r="M66" i="24"/>
  <c r="M75" i="24" s="1"/>
  <c r="M40" i="24"/>
  <c r="H169" i="12"/>
  <c r="I227" i="14"/>
  <c r="BU127" i="14"/>
  <c r="BU227" i="14" s="1"/>
  <c r="BU44" i="23"/>
  <c r="BU67" i="23" s="1"/>
  <c r="BU90" i="23" s="1"/>
  <c r="BU113" i="23" s="1"/>
  <c r="BU136" i="23" s="1"/>
  <c r="BU159" i="23" s="1"/>
  <c r="BU182" i="23" s="1"/>
  <c r="BU30" i="24"/>
  <c r="BT43" i="23"/>
  <c r="BT66" i="23" s="1"/>
  <c r="BT89" i="23" s="1"/>
  <c r="BT112" i="23" s="1"/>
  <c r="BT135" i="23" s="1"/>
  <c r="BT158" i="23" s="1"/>
  <c r="BT181" i="23" s="1"/>
  <c r="BT29" i="24"/>
  <c r="CV174" i="23"/>
  <c r="L217" i="14"/>
  <c r="BX19" i="14"/>
  <c r="BX217" i="14" s="1"/>
  <c r="L213" i="14"/>
  <c r="BX81" i="14"/>
  <c r="BX213" i="14" s="1"/>
  <c r="J167" i="14"/>
  <c r="BV84" i="14"/>
  <c r="J168" i="14"/>
  <c r="AJ12" i="23"/>
  <c r="D37" i="23"/>
  <c r="D23" i="24"/>
  <c r="F6" i="25" s="1"/>
  <c r="D17" i="23"/>
  <c r="D16" i="23"/>
  <c r="D15" i="23"/>
  <c r="D13" i="23"/>
  <c r="D14" i="23"/>
  <c r="D18" i="23"/>
  <c r="BV11" i="23"/>
  <c r="N20" i="24"/>
  <c r="K51" i="18"/>
  <c r="BW51" i="18" s="1"/>
  <c r="K49" i="18"/>
  <c r="BW49" i="18" s="1"/>
  <c r="BY65" i="12"/>
  <c r="BY220" i="12" s="1"/>
  <c r="M220" i="12"/>
  <c r="K223" i="14"/>
  <c r="K221" i="14"/>
  <c r="BR231" i="14"/>
  <c r="BR232" i="14" s="1"/>
  <c r="BR225" i="14" a="1"/>
  <c r="BR225" i="14" s="1"/>
  <c r="BR169" i="14"/>
  <c r="BV95" i="12"/>
  <c r="BT226" i="14"/>
  <c r="O166" i="14"/>
  <c r="BU167" i="14"/>
  <c r="BU168" i="14"/>
  <c r="E128" i="23"/>
  <c r="BQ91" i="23"/>
  <c r="BU8" i="23"/>
  <c r="BU40" i="23"/>
  <c r="BU45" i="23" s="1"/>
  <c r="BU26" i="24"/>
  <c r="BY43" i="14"/>
  <c r="BY216" i="14" s="1"/>
  <c r="M216" i="14"/>
  <c r="BT25" i="24"/>
  <c r="BT24" i="24"/>
  <c r="BT21" i="23"/>
  <c r="BT38" i="23" s="1"/>
  <c r="BT61" i="23" s="1"/>
  <c r="BT84" i="23" s="1"/>
  <c r="BT107" i="23" s="1"/>
  <c r="BT130" i="23" s="1"/>
  <c r="BT153" i="23" s="1"/>
  <c r="BT176" i="23" s="1"/>
  <c r="BR68" i="23"/>
  <c r="J127" i="14"/>
  <c r="J124" i="14"/>
  <c r="BV124" i="14" s="1"/>
  <c r="J167" i="12"/>
  <c r="J168" i="12"/>
  <c r="BV84" i="12"/>
  <c r="M215" i="14"/>
  <c r="BY33" i="14"/>
  <c r="BY215" i="14" s="1"/>
  <c r="H231" i="14"/>
  <c r="H232" i="14" s="1"/>
  <c r="BT139" i="14"/>
  <c r="BT231" i="14" s="1"/>
  <c r="K127" i="12"/>
  <c r="K124" i="12"/>
  <c r="BW124" i="12" s="1"/>
  <c r="AT119" i="24"/>
  <c r="N80" i="24"/>
  <c r="N63" i="24"/>
  <c r="N37" i="24"/>
  <c r="N107" i="24"/>
  <c r="BV127" i="12"/>
  <c r="CA166" i="14"/>
  <c r="BQ128" i="23"/>
  <c r="BQ114" i="23"/>
  <c r="BU59" i="23"/>
  <c r="BU92" i="24"/>
  <c r="BU49" i="24"/>
  <c r="BU120" i="24"/>
  <c r="BU145" i="24"/>
  <c r="BU31" i="24"/>
  <c r="BT59" i="23"/>
  <c r="BT120" i="24"/>
  <c r="BT92" i="24"/>
  <c r="BT49" i="24"/>
  <c r="BT145" i="24"/>
  <c r="BT31" i="24"/>
  <c r="BT154" i="24" s="1"/>
  <c r="BR105" i="23"/>
  <c r="BR91" i="23"/>
  <c r="D174" i="23"/>
  <c r="J11" i="23"/>
  <c r="AS118" i="24"/>
  <c r="AS74" i="24"/>
  <c r="AS48" i="24"/>
  <c r="AS91" i="24"/>
  <c r="DB51" i="18"/>
  <c r="FN51" i="18" s="1"/>
  <c r="DB49" i="18"/>
  <c r="FN49" i="18" s="1"/>
  <c r="O8" i="24"/>
  <c r="CB12" i="12"/>
  <c r="G151" i="14"/>
  <c r="BS151" i="14" s="1"/>
  <c r="G108" i="14"/>
  <c r="BS108" i="14" s="1"/>
  <c r="M45" i="14"/>
  <c r="BY45" i="14" s="1"/>
  <c r="M49" i="14"/>
  <c r="BY49" i="14" s="1"/>
  <c r="H59" i="23"/>
  <c r="AN22" i="24"/>
  <c r="AN36" i="23"/>
  <c r="H225" i="14" a="1"/>
  <c r="H225" i="14" s="1"/>
  <c r="H233" i="14" s="1"/>
  <c r="H234" i="14" s="1"/>
  <c r="N112" i="24"/>
  <c r="N85" i="24"/>
  <c r="N68" i="24"/>
  <c r="N42" i="24"/>
  <c r="DA22" i="24"/>
  <c r="DA36" i="23"/>
  <c r="CW105" i="23"/>
  <c r="J221" i="14"/>
  <c r="J223" i="14"/>
  <c r="BT40" i="23"/>
  <c r="BT26" i="24"/>
  <c r="BP137" i="23"/>
  <c r="BY43" i="12"/>
  <c r="BY216" i="12" s="1"/>
  <c r="M216" i="12"/>
  <c r="F169" i="12"/>
  <c r="BR148" i="12"/>
  <c r="BR169" i="12" s="1"/>
  <c r="O29" i="18"/>
  <c r="CA29" i="18" s="1"/>
  <c r="O34" i="12"/>
  <c r="CA34" i="12" s="1"/>
  <c r="J143" i="12"/>
  <c r="BV143" i="12" s="1"/>
  <c r="H148" i="14"/>
  <c r="BT148" i="14" s="1"/>
  <c r="CV74" i="18"/>
  <c r="FH74" i="18" s="1"/>
  <c r="O38" i="14"/>
  <c r="CA38" i="14" s="1"/>
  <c r="DG12" i="18"/>
  <c r="FS12" i="18" s="1"/>
  <c r="DG36" i="18"/>
  <c r="FS36" i="18" s="1"/>
  <c r="J119" i="12"/>
  <c r="BV119" i="12" s="1"/>
  <c r="J119" i="14"/>
  <c r="BV119" i="14" s="1"/>
  <c r="DA72" i="18"/>
  <c r="FM72" i="18" s="1"/>
  <c r="DB61" i="18"/>
  <c r="FN61" i="18" s="1"/>
  <c r="J71" i="18"/>
  <c r="BV71" i="18" s="1"/>
  <c r="J64" i="18"/>
  <c r="BV64" i="18" s="1"/>
  <c r="F152" i="12"/>
  <c r="BR152" i="12" s="1"/>
  <c r="K84" i="12"/>
  <c r="DF21" i="18"/>
  <c r="FR21" i="18" s="1"/>
  <c r="J85" i="14"/>
  <c r="BV85" i="14" s="1"/>
  <c r="J106" i="14"/>
  <c r="BV106" i="14" s="1"/>
  <c r="M47" i="14"/>
  <c r="BY47" i="14" s="1"/>
  <c r="DA71" i="18"/>
  <c r="FM71" i="18" s="1"/>
  <c r="DA64" i="18"/>
  <c r="FM64" i="18" s="1"/>
  <c r="I149" i="12"/>
  <c r="BU149" i="12" s="1"/>
  <c r="L46" i="18"/>
  <c r="BX46" i="18" s="1"/>
  <c r="L68" i="14"/>
  <c r="BX68" i="14" s="1"/>
  <c r="K69" i="14"/>
  <c r="BW69" i="14" s="1"/>
  <c r="J96" i="14"/>
  <c r="BV96" i="14" s="1"/>
  <c r="J96" i="12"/>
  <c r="BV96" i="12" s="1"/>
  <c r="K67" i="18"/>
  <c r="BW67" i="18" s="1"/>
  <c r="J140" i="14"/>
  <c r="BV140" i="14" s="1"/>
  <c r="J140" i="12"/>
  <c r="BV140" i="12" s="1"/>
  <c r="D163" i="14"/>
  <c r="BP163" i="14" s="1"/>
  <c r="D157" i="14"/>
  <c r="BP157" i="14" s="1"/>
  <c r="AJ28" i="21" s="1"/>
  <c r="N15" i="18"/>
  <c r="BZ15" i="18" s="1"/>
  <c r="J90" i="12"/>
  <c r="BV90" i="12" s="1"/>
  <c r="J21" i="12"/>
  <c r="BV21" i="12" s="1"/>
  <c r="J111" i="12"/>
  <c r="BV111" i="12" s="1"/>
  <c r="J115" i="14"/>
  <c r="O59" i="18"/>
  <c r="CA59" i="18" s="1"/>
  <c r="K37" i="14"/>
  <c r="BW37" i="14" s="1"/>
  <c r="DC52" i="18"/>
  <c r="FO52" i="18" s="1"/>
  <c r="K85" i="14"/>
  <c r="BW85" i="14" s="1"/>
  <c r="DF24" i="18"/>
  <c r="FR24" i="18" s="1"/>
  <c r="P30" i="12"/>
  <c r="CB30" i="12" s="1"/>
  <c r="P31" i="12"/>
  <c r="CB31" i="12" s="1"/>
  <c r="P28" i="12"/>
  <c r="CB28" i="12" s="1"/>
  <c r="P27" i="12"/>
  <c r="CB27" i="12" s="1"/>
  <c r="Q26" i="12"/>
  <c r="CC26" i="12" s="1"/>
  <c r="L93" i="12"/>
  <c r="BX93" i="12" s="1"/>
  <c r="M17" i="12"/>
  <c r="BY17" i="12" s="1"/>
  <c r="L67" i="12"/>
  <c r="BX67" i="12" s="1"/>
  <c r="I149" i="14"/>
  <c r="BU149" i="14" s="1"/>
  <c r="DG23" i="18"/>
  <c r="FS23" i="18" s="1"/>
  <c r="AU11" i="24" s="1"/>
  <c r="DG20" i="18"/>
  <c r="FS20" i="18" s="1"/>
  <c r="AU9" i="24" s="1"/>
  <c r="DG19" i="18"/>
  <c r="FS19" i="18" s="1"/>
  <c r="AU8" i="24" s="1"/>
  <c r="DG22" i="18"/>
  <c r="FS22" i="18" s="1"/>
  <c r="AU10" i="24" s="1"/>
  <c r="I118" i="14"/>
  <c r="BU118" i="14" s="1"/>
  <c r="K147" i="12"/>
  <c r="BW147" i="12" s="1"/>
  <c r="I142" i="12"/>
  <c r="BU142" i="12" s="1"/>
  <c r="M67" i="12"/>
  <c r="BY67" i="12" s="1"/>
  <c r="O83" i="12"/>
  <c r="CA83" i="12" s="1"/>
  <c r="O21" i="24" s="1"/>
  <c r="J100" i="14"/>
  <c r="BV100" i="14" s="1"/>
  <c r="J100" i="12"/>
  <c r="BV100" i="12" s="1"/>
  <c r="N82" i="12"/>
  <c r="DD65" i="18"/>
  <c r="FP65" i="18" s="1"/>
  <c r="I117" i="12"/>
  <c r="BU117" i="12" s="1"/>
  <c r="J128" i="14"/>
  <c r="BV128" i="14" s="1"/>
  <c r="J128" i="12"/>
  <c r="BV128" i="12" s="1"/>
  <c r="E77" i="18"/>
  <c r="BQ77" i="18" s="1"/>
  <c r="E59" i="21" s="1"/>
  <c r="E78" i="18"/>
  <c r="BQ78" i="18" s="1"/>
  <c r="N44" i="14"/>
  <c r="BZ44" i="14" s="1"/>
  <c r="N48" i="14"/>
  <c r="BZ48" i="14" s="1"/>
  <c r="N122" i="14"/>
  <c r="BZ122" i="14" s="1"/>
  <c r="N49" i="14"/>
  <c r="BZ49" i="14" s="1"/>
  <c r="J120" i="14"/>
  <c r="BV120" i="14" s="1"/>
  <c r="J120" i="12"/>
  <c r="BV120" i="12" s="1"/>
  <c r="DH26" i="18"/>
  <c r="FT26" i="18" s="1"/>
  <c r="P27" i="18"/>
  <c r="CB27" i="18" s="1"/>
  <c r="P28" i="18"/>
  <c r="CB28" i="18" s="1"/>
  <c r="Q26" i="18"/>
  <c r="CC26" i="18" s="1"/>
  <c r="N36" i="12"/>
  <c r="BZ36" i="12" s="1"/>
  <c r="L102" i="12"/>
  <c r="BX102" i="12" s="1"/>
  <c r="L25" i="12"/>
  <c r="BX25" i="12" s="1"/>
  <c r="L24" i="12"/>
  <c r="BX24" i="12" s="1"/>
  <c r="L20" i="12"/>
  <c r="BX20" i="12" s="1"/>
  <c r="L57" i="18"/>
  <c r="BX57" i="18" s="1"/>
  <c r="D160" i="12"/>
  <c r="BP160" i="12" s="1"/>
  <c r="CV75" i="18"/>
  <c r="FH75" i="18" s="1"/>
  <c r="H88" i="12"/>
  <c r="BT88" i="12" s="1"/>
  <c r="H109" i="12"/>
  <c r="BT109" i="12" s="1"/>
  <c r="D163" i="12"/>
  <c r="BP163" i="12" s="1"/>
  <c r="D157" i="12"/>
  <c r="BP157" i="12" s="1"/>
  <c r="D28" i="21" s="1"/>
  <c r="P62" i="14"/>
  <c r="CB62" i="14" s="1"/>
  <c r="Q12" i="14"/>
  <c r="O38" i="12"/>
  <c r="CA38" i="12" s="1"/>
  <c r="DA70" i="18"/>
  <c r="FM70" i="18" s="1"/>
  <c r="O21" i="18"/>
  <c r="CA21" i="18" s="1"/>
  <c r="I118" i="12"/>
  <c r="BU118" i="12" s="1"/>
  <c r="I142" i="14"/>
  <c r="BU142" i="14" s="1"/>
  <c r="H150" i="14"/>
  <c r="BT150" i="14" s="1"/>
  <c r="J136" i="14"/>
  <c r="BV136" i="14" s="1"/>
  <c r="I117" i="14"/>
  <c r="BU117" i="14" s="1"/>
  <c r="O29" i="14"/>
  <c r="CA29" i="14" s="1"/>
  <c r="P28" i="14"/>
  <c r="CB28" i="14" s="1"/>
  <c r="P31" i="14"/>
  <c r="CB31" i="14" s="1"/>
  <c r="P27" i="14"/>
  <c r="CB27" i="14" s="1"/>
  <c r="P30" i="14"/>
  <c r="CB30" i="14" s="1"/>
  <c r="Q26" i="14"/>
  <c r="CC26" i="14" s="1"/>
  <c r="L102" i="14"/>
  <c r="BX102" i="14" s="1"/>
  <c r="L25" i="14"/>
  <c r="BX25" i="14" s="1"/>
  <c r="L24" i="14"/>
  <c r="BX24" i="14" s="1"/>
  <c r="L20" i="14"/>
  <c r="BX20" i="14" s="1"/>
  <c r="J131" i="14"/>
  <c r="BV131" i="14" s="1"/>
  <c r="J131" i="12"/>
  <c r="BV131" i="12" s="1"/>
  <c r="E75" i="18"/>
  <c r="BQ75" i="18" s="1"/>
  <c r="W62" i="18"/>
  <c r="CI62" i="18" s="1"/>
  <c r="W53" i="18"/>
  <c r="CI53" i="18" s="1"/>
  <c r="J105" i="12"/>
  <c r="BV105" i="12" s="1"/>
  <c r="L84" i="12"/>
  <c r="I129" i="12"/>
  <c r="BU129" i="12" s="1"/>
  <c r="DC46" i="18"/>
  <c r="FO46" i="18" s="1"/>
  <c r="J105" i="14"/>
  <c r="O64" i="14"/>
  <c r="CA64" i="14" s="1"/>
  <c r="O63" i="14"/>
  <c r="CA63" i="14" s="1"/>
  <c r="I153" i="12"/>
  <c r="BU153" i="12" s="1"/>
  <c r="I98" i="12"/>
  <c r="BU98" i="12" s="1"/>
  <c r="E156" i="14"/>
  <c r="BQ156" i="14" s="1"/>
  <c r="L95" i="12"/>
  <c r="N65" i="12"/>
  <c r="M39" i="12"/>
  <c r="BY39" i="12" s="1"/>
  <c r="M92" i="12"/>
  <c r="BY92" i="12" s="1"/>
  <c r="BW11" i="23"/>
  <c r="M48" i="18"/>
  <c r="BY48" i="18" s="1"/>
  <c r="I154" i="12"/>
  <c r="BU154" i="12" s="1"/>
  <c r="I97" i="12"/>
  <c r="BU97" i="12" s="1"/>
  <c r="H88" i="14"/>
  <c r="BT88" i="14" s="1"/>
  <c r="H109" i="14"/>
  <c r="BT109" i="14" s="1"/>
  <c r="DD48" i="18"/>
  <c r="FP48" i="18" s="1"/>
  <c r="J144" i="14"/>
  <c r="BV144" i="14" s="1"/>
  <c r="J144" i="12"/>
  <c r="BV144" i="12" s="1"/>
  <c r="I141" i="12"/>
  <c r="BU141" i="12" s="1"/>
  <c r="N16" i="12"/>
  <c r="BZ16" i="12" s="1"/>
  <c r="N13" i="24" s="1"/>
  <c r="H151" i="14"/>
  <c r="BT151" i="14" s="1"/>
  <c r="O14" i="18"/>
  <c r="CA14" i="18" s="1"/>
  <c r="O13" i="18"/>
  <c r="CA13" i="18" s="1"/>
  <c r="O34" i="14"/>
  <c r="CA34" i="14" s="1"/>
  <c r="H150" i="12"/>
  <c r="BT150" i="12" s="1"/>
  <c r="L84" i="14"/>
  <c r="J133" i="14"/>
  <c r="BV133" i="14" s="1"/>
  <c r="J133" i="12"/>
  <c r="BV133" i="12" s="1"/>
  <c r="N65" i="14"/>
  <c r="K54" i="18"/>
  <c r="BW54" i="18" s="1"/>
  <c r="J85" i="12"/>
  <c r="BV85" i="12" s="1"/>
  <c r="J106" i="12"/>
  <c r="BV106" i="12" s="1"/>
  <c r="DG28" i="18"/>
  <c r="FS28" i="18" s="1"/>
  <c r="AU15" i="24" s="1"/>
  <c r="DG27" i="18"/>
  <c r="FS27" i="18" s="1"/>
  <c r="AU14" i="24" s="1"/>
  <c r="I129" i="14"/>
  <c r="BU129" i="14" s="1"/>
  <c r="L35" i="14"/>
  <c r="BX35" i="14" s="1"/>
  <c r="DE59" i="18"/>
  <c r="FQ59" i="18" s="1"/>
  <c r="J99" i="14"/>
  <c r="BV99" i="14" s="1"/>
  <c r="I153" i="14"/>
  <c r="BU153" i="14" s="1"/>
  <c r="I98" i="14"/>
  <c r="BU98" i="14" s="1"/>
  <c r="L35" i="12"/>
  <c r="BX35" i="12" s="1"/>
  <c r="F156" i="14"/>
  <c r="BR156" i="14" s="1"/>
  <c r="J143" i="14"/>
  <c r="BV143" i="14" s="1"/>
  <c r="M81" i="14"/>
  <c r="M19" i="14"/>
  <c r="K114" i="14"/>
  <c r="BW114" i="14" s="1"/>
  <c r="K114" i="12"/>
  <c r="BW114" i="12" s="1"/>
  <c r="I154" i="14"/>
  <c r="BU154" i="14" s="1"/>
  <c r="I97" i="14"/>
  <c r="BU97" i="14" s="1"/>
  <c r="DF13" i="18"/>
  <c r="FR13" i="18" s="1"/>
  <c r="DF14" i="18"/>
  <c r="FR14" i="18" s="1"/>
  <c r="P13" i="12"/>
  <c r="CB13" i="12" s="1"/>
  <c r="Q12" i="12"/>
  <c r="P62" i="12"/>
  <c r="CB62" i="12" s="1"/>
  <c r="J147" i="14"/>
  <c r="BV147" i="14" s="1"/>
  <c r="J95" i="14"/>
  <c r="I130" i="12"/>
  <c r="BU130" i="12" s="1"/>
  <c r="N65" i="18"/>
  <c r="BZ65" i="18" s="1"/>
  <c r="D158" i="14"/>
  <c r="BP158" i="14" s="1"/>
  <c r="D162" i="14"/>
  <c r="BP162" i="14" s="1"/>
  <c r="DC49" i="18"/>
  <c r="FO49" i="18" s="1"/>
  <c r="I141" i="14"/>
  <c r="BU141" i="14" s="1"/>
  <c r="CZ73" i="18"/>
  <c r="FL73" i="18" s="1"/>
  <c r="DH10" i="18"/>
  <c r="FT10" i="18" s="1"/>
  <c r="P36" i="18"/>
  <c r="CB36" i="18" s="1"/>
  <c r="P12" i="18"/>
  <c r="CB12" i="18" s="1"/>
  <c r="Q10" i="18"/>
  <c r="CC10" i="18" s="1"/>
  <c r="N82" i="14"/>
  <c r="N44" i="18"/>
  <c r="BZ44" i="18" s="1"/>
  <c r="V126" i="12"/>
  <c r="CH126" i="12" s="1"/>
  <c r="V94" i="12"/>
  <c r="CH94" i="12" s="1"/>
  <c r="J121" i="14"/>
  <c r="BV121" i="14" s="1"/>
  <c r="J121" i="12"/>
  <c r="BV121" i="12" s="1"/>
  <c r="K69" i="12"/>
  <c r="BW69" i="12" s="1"/>
  <c r="N59" i="18"/>
  <c r="BZ59" i="18" s="1"/>
  <c r="DB67" i="18"/>
  <c r="FN67" i="18" s="1"/>
  <c r="J70" i="18"/>
  <c r="BV70" i="18" s="1"/>
  <c r="K90" i="14"/>
  <c r="BW90" i="14" s="1"/>
  <c r="K21" i="14"/>
  <c r="BW21" i="14" s="1"/>
  <c r="P135" i="12"/>
  <c r="CB135" i="12" s="1"/>
  <c r="J111" i="14"/>
  <c r="BV111" i="14" s="1"/>
  <c r="J90" i="14"/>
  <c r="BV90" i="14" s="1"/>
  <c r="J21" i="14"/>
  <c r="BV21" i="14" s="1"/>
  <c r="DE44" i="18"/>
  <c r="FQ44" i="18" s="1"/>
  <c r="O32" i="12"/>
  <c r="CA32" i="12" s="1"/>
  <c r="I87" i="14"/>
  <c r="BU87" i="14" s="1"/>
  <c r="I108" i="14"/>
  <c r="BU108" i="14" s="1"/>
  <c r="L47" i="12"/>
  <c r="BX47" i="12" s="1"/>
  <c r="DN53" i="18"/>
  <c r="FZ53" i="18" s="1"/>
  <c r="N33" i="12"/>
  <c r="O24" i="18"/>
  <c r="CA24" i="18" s="1"/>
  <c r="K106" i="14"/>
  <c r="BW106" i="14" s="1"/>
  <c r="K110" i="14"/>
  <c r="BW110" i="14" s="1"/>
  <c r="K111" i="14"/>
  <c r="BW111" i="14" s="1"/>
  <c r="K104" i="14"/>
  <c r="BW104" i="14" s="1"/>
  <c r="K104" i="12"/>
  <c r="BW104" i="12" s="1"/>
  <c r="DF37" i="18"/>
  <c r="FR37" i="18" s="1"/>
  <c r="AT19" i="24" s="1"/>
  <c r="DF38" i="18"/>
  <c r="FR38" i="18" s="1"/>
  <c r="AT20" i="24" s="1"/>
  <c r="M68" i="12"/>
  <c r="BY68" i="12" s="1"/>
  <c r="O14" i="12"/>
  <c r="CA14" i="12" s="1"/>
  <c r="DM50" i="18"/>
  <c r="FY50" i="18" s="1"/>
  <c r="Q66" i="18"/>
  <c r="CC66" i="18" s="1"/>
  <c r="I130" i="14"/>
  <c r="BU130" i="14" s="1"/>
  <c r="DC57" i="18"/>
  <c r="FO57" i="18" s="1"/>
  <c r="K58" i="18"/>
  <c r="BW58" i="18" s="1"/>
  <c r="J139" i="12"/>
  <c r="BV139" i="12" s="1"/>
  <c r="O43" i="12"/>
  <c r="N48" i="12"/>
  <c r="BZ48" i="12" s="1"/>
  <c r="N44" i="12"/>
  <c r="BZ44" i="12" s="1"/>
  <c r="N122" i="12"/>
  <c r="BZ122" i="12" s="1"/>
  <c r="N49" i="12"/>
  <c r="BZ49" i="12" s="1"/>
  <c r="H151" i="12"/>
  <c r="BT151" i="12" s="1"/>
  <c r="J115" i="12"/>
  <c r="BV115" i="12" s="1"/>
  <c r="J146" i="12"/>
  <c r="BV146" i="12" s="1"/>
  <c r="I86" i="14"/>
  <c r="BU86" i="14" s="1"/>
  <c r="I107" i="14"/>
  <c r="BU107" i="14" s="1"/>
  <c r="I23" i="14"/>
  <c r="BU23" i="14" s="1"/>
  <c r="N33" i="14"/>
  <c r="P41" i="14"/>
  <c r="CB41" i="14" s="1"/>
  <c r="P42" i="14"/>
  <c r="CB42" i="14" s="1"/>
  <c r="Q40" i="14"/>
  <c r="CC40" i="14" s="1"/>
  <c r="G152" i="12"/>
  <c r="BS152" i="12" s="1"/>
  <c r="K89" i="14"/>
  <c r="BW89" i="14" s="1"/>
  <c r="K22" i="14"/>
  <c r="BW22" i="14" s="1"/>
  <c r="O83" i="14"/>
  <c r="CA83" i="14" s="1"/>
  <c r="AU21" i="24" s="1"/>
  <c r="O29" i="12"/>
  <c r="CA29" i="12" s="1"/>
  <c r="L68" i="12"/>
  <c r="BX68" i="12" s="1"/>
  <c r="DN62" i="18"/>
  <c r="FZ62" i="18" s="1"/>
  <c r="D76" i="18"/>
  <c r="BP76" i="18" s="1"/>
  <c r="D58" i="21" s="1"/>
  <c r="DE25" i="18"/>
  <c r="FQ25" i="18" s="1"/>
  <c r="K93" i="14"/>
  <c r="BW93" i="14" s="1"/>
  <c r="K37" i="12"/>
  <c r="BW37" i="12" s="1"/>
  <c r="O64" i="12"/>
  <c r="CA64" i="12" s="1"/>
  <c r="O63" i="12"/>
  <c r="CA63" i="12" s="1"/>
  <c r="J101" i="14"/>
  <c r="BV101" i="14" s="1"/>
  <c r="J101" i="12"/>
  <c r="BV101" i="12" s="1"/>
  <c r="DM68" i="18"/>
  <c r="FY68" i="18" s="1"/>
  <c r="K61" i="18"/>
  <c r="BW61" i="18" s="1"/>
  <c r="J145" i="14"/>
  <c r="BV145" i="14" s="1"/>
  <c r="J145" i="12"/>
  <c r="BV145" i="12" s="1"/>
  <c r="M71" i="14"/>
  <c r="BY71" i="14" s="1"/>
  <c r="M134" i="14"/>
  <c r="BY134" i="14" s="1"/>
  <c r="M66" i="14"/>
  <c r="BY66" i="14" s="1"/>
  <c r="M70" i="14"/>
  <c r="BY70" i="14" s="1"/>
  <c r="P41" i="12"/>
  <c r="CB41" i="12" s="1"/>
  <c r="P42" i="12"/>
  <c r="CB42" i="12" s="1"/>
  <c r="Q40" i="12"/>
  <c r="CC40" i="12" s="1"/>
  <c r="O38" i="18"/>
  <c r="CA38" i="18" s="1"/>
  <c r="O37" i="18"/>
  <c r="CA37" i="18" s="1"/>
  <c r="J132" i="14"/>
  <c r="BV132" i="14" s="1"/>
  <c r="J132" i="12"/>
  <c r="BV132" i="12" s="1"/>
  <c r="M43" i="18"/>
  <c r="BY43" i="18" s="1"/>
  <c r="M17" i="18"/>
  <c r="BY17" i="18" s="1"/>
  <c r="O32" i="14"/>
  <c r="CA32" i="14" s="1"/>
  <c r="DE39" i="18"/>
  <c r="FQ39" i="18" s="1"/>
  <c r="E156" i="12"/>
  <c r="BQ156" i="12" s="1"/>
  <c r="DF29" i="18"/>
  <c r="FR29" i="18" s="1"/>
  <c r="M92" i="14"/>
  <c r="BY92" i="14" s="1"/>
  <c r="M39" i="14"/>
  <c r="BY39" i="14" s="1"/>
  <c r="J99" i="12"/>
  <c r="BV99" i="12" s="1"/>
  <c r="J89" i="12"/>
  <c r="BV89" i="12" s="1"/>
  <c r="J22" i="12"/>
  <c r="BV22" i="12" s="1"/>
  <c r="J110" i="12"/>
  <c r="BV110" i="12" s="1"/>
  <c r="J116" i="14"/>
  <c r="BV116" i="14" s="1"/>
  <c r="J116" i="12"/>
  <c r="BV116" i="12" s="1"/>
  <c r="M47" i="12"/>
  <c r="BY47" i="12" s="1"/>
  <c r="I88" i="12"/>
  <c r="BU88" i="12" s="1"/>
  <c r="I109" i="12"/>
  <c r="BU109" i="12" s="1"/>
  <c r="DD43" i="18"/>
  <c r="FP43" i="18" s="1"/>
  <c r="DD17" i="18"/>
  <c r="FP17" i="18" s="1"/>
  <c r="N25" i="18"/>
  <c r="BZ25" i="18" s="1"/>
  <c r="O43" i="14"/>
  <c r="K102" i="12"/>
  <c r="BW102" i="12" s="1"/>
  <c r="K24" i="12"/>
  <c r="BW24" i="12" s="1"/>
  <c r="K20" i="12"/>
  <c r="BW20" i="12" s="1"/>
  <c r="K25" i="12"/>
  <c r="BW25" i="12" s="1"/>
  <c r="K105" i="14"/>
  <c r="J89" i="14"/>
  <c r="BV89" i="14" s="1"/>
  <c r="J22" i="14"/>
  <c r="BV22" i="14" s="1"/>
  <c r="J110" i="14"/>
  <c r="BV110" i="14" s="1"/>
  <c r="R66" i="18"/>
  <c r="CD66" i="18" s="1"/>
  <c r="D164" i="12"/>
  <c r="BP164" i="12" s="1"/>
  <c r="D29" i="21" s="1"/>
  <c r="D165" i="12"/>
  <c r="BP165" i="12" s="1"/>
  <c r="V50" i="18"/>
  <c r="CH50" i="18" s="1"/>
  <c r="V68" i="18"/>
  <c r="CH68" i="18" s="1"/>
  <c r="I73" i="18"/>
  <c r="BU73" i="18" s="1"/>
  <c r="DB54" i="18"/>
  <c r="FN54" i="18" s="1"/>
  <c r="P23" i="18"/>
  <c r="CB23" i="18" s="1"/>
  <c r="P11" i="24" s="1"/>
  <c r="P20" i="18"/>
  <c r="CB20" i="18" s="1"/>
  <c r="P9" i="24" s="1"/>
  <c r="P22" i="18"/>
  <c r="CB22" i="18" s="1"/>
  <c r="P10" i="24" s="1"/>
  <c r="P19" i="18"/>
  <c r="CB19" i="18" s="1"/>
  <c r="DH18" i="18"/>
  <c r="FT18" i="18" s="1"/>
  <c r="Q18" i="18"/>
  <c r="CC18" i="18" s="1"/>
  <c r="G88" i="14"/>
  <c r="BS88" i="14" s="1"/>
  <c r="G109" i="14"/>
  <c r="BS109" i="14" s="1"/>
  <c r="L52" i="18"/>
  <c r="BX52" i="18" s="1"/>
  <c r="K136" i="12"/>
  <c r="BW136" i="12" s="1"/>
  <c r="L67" i="14"/>
  <c r="BX67" i="14" s="1"/>
  <c r="DE15" i="18"/>
  <c r="FQ15" i="18" s="1"/>
  <c r="O82" i="12"/>
  <c r="O86" i="24" l="1"/>
  <c r="O43" i="24"/>
  <c r="AS110" i="24"/>
  <c r="AS66" i="24"/>
  <c r="AS75" i="24" s="1"/>
  <c r="AS83" i="24"/>
  <c r="D5" i="21"/>
  <c r="BR233" i="14"/>
  <c r="BR234" i="14" s="1"/>
  <c r="P8" i="24"/>
  <c r="P36" i="24" s="1"/>
  <c r="O19" i="24"/>
  <c r="O47" i="24" s="1"/>
  <c r="BU154" i="24"/>
  <c r="BP9" i="22"/>
  <c r="BP39" i="22"/>
  <c r="N111" i="24"/>
  <c r="N84" i="24"/>
  <c r="N67" i="24"/>
  <c r="N41" i="24"/>
  <c r="D11" i="21"/>
  <c r="D6" i="21"/>
  <c r="AU119" i="24"/>
  <c r="CA43" i="12"/>
  <c r="CA216" i="12" s="1"/>
  <c r="O216" i="12"/>
  <c r="I148" i="14"/>
  <c r="BU148" i="14" s="1"/>
  <c r="I139" i="14"/>
  <c r="AU81" i="24"/>
  <c r="AU108" i="24"/>
  <c r="AU38" i="24"/>
  <c r="AU64" i="24"/>
  <c r="J229" i="14"/>
  <c r="BV115" i="14"/>
  <c r="BV229" i="14" s="1"/>
  <c r="K167" i="12"/>
  <c r="K168" i="12"/>
  <c r="BW84" i="12"/>
  <c r="BR128" i="23"/>
  <c r="BQ151" i="23"/>
  <c r="BR5" i="22"/>
  <c r="BR35" i="22"/>
  <c r="BT225" i="14" a="1"/>
  <c r="BT225" i="14" s="1"/>
  <c r="BT233" i="14" s="1"/>
  <c r="BT234" i="14" s="1"/>
  <c r="D44" i="23"/>
  <c r="D67" i="23" s="1"/>
  <c r="D90" i="23" s="1"/>
  <c r="D113" i="23" s="1"/>
  <c r="D136" i="23" s="1"/>
  <c r="D159" i="23" s="1"/>
  <c r="D182" i="23" s="1"/>
  <c r="D30" i="24"/>
  <c r="D60" i="23"/>
  <c r="CZ59" i="23"/>
  <c r="BT125" i="24"/>
  <c r="BT98" i="24"/>
  <c r="BT55" i="24"/>
  <c r="BT150" i="24"/>
  <c r="BS109" i="23"/>
  <c r="BS25" i="22"/>
  <c r="BW221" i="12"/>
  <c r="BW223" i="12"/>
  <c r="CB166" i="14"/>
  <c r="BY19" i="14"/>
  <c r="BY217" i="14" s="1"/>
  <c r="M217" i="14"/>
  <c r="BZ65" i="14"/>
  <c r="BZ220" i="14" s="1"/>
  <c r="N220" i="14"/>
  <c r="CC12" i="14"/>
  <c r="N214" i="12"/>
  <c r="N224" i="12" s="1"/>
  <c r="BZ82" i="12"/>
  <c r="BZ214" i="12" s="1"/>
  <c r="BZ224" i="12" s="1"/>
  <c r="AU79" i="24"/>
  <c r="AU106" i="24"/>
  <c r="AU36" i="24"/>
  <c r="AU62" i="24"/>
  <c r="BQ6" i="22"/>
  <c r="BQ36" i="22"/>
  <c r="BT169" i="14"/>
  <c r="D40" i="23"/>
  <c r="D26" i="24"/>
  <c r="R12" i="25" s="1"/>
  <c r="AJ37" i="23"/>
  <c r="AJ23" i="24"/>
  <c r="CV12" i="23"/>
  <c r="AJ13" i="23"/>
  <c r="AJ16" i="23"/>
  <c r="AJ15" i="23"/>
  <c r="AJ14" i="23"/>
  <c r="AJ18" i="23"/>
  <c r="AJ17" i="23"/>
  <c r="CZ120" i="24"/>
  <c r="CZ92" i="24"/>
  <c r="CZ49" i="24"/>
  <c r="CZ145" i="24"/>
  <c r="AJ151" i="23"/>
  <c r="I151" i="23"/>
  <c r="K221" i="12"/>
  <c r="K223" i="12"/>
  <c r="CY105" i="23"/>
  <c r="CY128" i="23" s="1"/>
  <c r="P109" i="24"/>
  <c r="P82" i="24"/>
  <c r="P39" i="24"/>
  <c r="P65" i="24"/>
  <c r="N215" i="14"/>
  <c r="BZ33" i="14"/>
  <c r="BZ215" i="14" s="1"/>
  <c r="AT118" i="24"/>
  <c r="AT74" i="24"/>
  <c r="AT91" i="24"/>
  <c r="AT48" i="24"/>
  <c r="J226" i="14"/>
  <c r="BV95" i="14"/>
  <c r="M213" i="14"/>
  <c r="BY81" i="14"/>
  <c r="BY213" i="14" s="1"/>
  <c r="AU85" i="24"/>
  <c r="AU68" i="24"/>
  <c r="AU42" i="24"/>
  <c r="AU112" i="24"/>
  <c r="J228" i="14"/>
  <c r="BV105" i="14"/>
  <c r="BV228" i="14" s="1"/>
  <c r="P15" i="24"/>
  <c r="AU107" i="24"/>
  <c r="AU80" i="24"/>
  <c r="AU63" i="24"/>
  <c r="AU37" i="24"/>
  <c r="O16" i="14"/>
  <c r="CA16" i="14" s="1"/>
  <c r="O15" i="14"/>
  <c r="CA15" i="14" s="1"/>
  <c r="CW128" i="23"/>
  <c r="DA59" i="23"/>
  <c r="AN59" i="23"/>
  <c r="P166" i="12"/>
  <c r="BV167" i="12"/>
  <c r="BV168" i="12"/>
  <c r="BT122" i="24"/>
  <c r="BT147" i="24"/>
  <c r="BT94" i="24"/>
  <c r="BT51" i="24"/>
  <c r="BT232" i="14"/>
  <c r="D21" i="23"/>
  <c r="D38" i="23" s="1"/>
  <c r="D61" i="23" s="1"/>
  <c r="D84" i="23" s="1"/>
  <c r="D107" i="23" s="1"/>
  <c r="D130" i="23" s="1"/>
  <c r="D153" i="23" s="1"/>
  <c r="D176" i="23" s="1"/>
  <c r="D22" i="23"/>
  <c r="D39" i="23" s="1"/>
  <c r="D25" i="24"/>
  <c r="D24" i="24"/>
  <c r="BU226" i="14"/>
  <c r="AQ4" i="23"/>
  <c r="AQ6" i="23" s="1"/>
  <c r="CA62" i="12"/>
  <c r="CA166" i="12" s="1"/>
  <c r="O166" i="12"/>
  <c r="AT47" i="24"/>
  <c r="AT117" i="24"/>
  <c r="AT90" i="24"/>
  <c r="AT73" i="24"/>
  <c r="BZ82" i="14"/>
  <c r="BZ214" i="14" s="1"/>
  <c r="BZ224" i="14" s="1"/>
  <c r="N214" i="14"/>
  <c r="N224" i="14" s="1"/>
  <c r="AU113" i="24"/>
  <c r="AU86" i="24"/>
  <c r="AU69" i="24"/>
  <c r="AU43" i="24"/>
  <c r="BX95" i="12"/>
  <c r="L168" i="12"/>
  <c r="L167" i="12"/>
  <c r="BX84" i="12"/>
  <c r="P14" i="14"/>
  <c r="CB14" i="14" s="1"/>
  <c r="P13" i="14"/>
  <c r="CB13" i="14" s="1"/>
  <c r="P14" i="24"/>
  <c r="AU65" i="24"/>
  <c r="AU82" i="24"/>
  <c r="AU39" i="24"/>
  <c r="AU109" i="24"/>
  <c r="DB72" i="18"/>
  <c r="FN72" i="18" s="1"/>
  <c r="DB58" i="18"/>
  <c r="FN58" i="18" s="1"/>
  <c r="DA120" i="24"/>
  <c r="DA92" i="24"/>
  <c r="DA49" i="24"/>
  <c r="DA145" i="24"/>
  <c r="AN120" i="24"/>
  <c r="AN145" i="24"/>
  <c r="AN92" i="24"/>
  <c r="AN49" i="24"/>
  <c r="CB166" i="12"/>
  <c r="H169" i="14"/>
  <c r="BT95" i="24"/>
  <c r="BT123" i="24"/>
  <c r="BT52" i="24"/>
  <c r="BT148" i="24"/>
  <c r="BT96" i="24"/>
  <c r="E151" i="23"/>
  <c r="BV225" i="12" a="1"/>
  <c r="BV225" i="12" s="1"/>
  <c r="BV233" i="12" s="1"/>
  <c r="BV234" i="12" s="1"/>
  <c r="D8" i="23"/>
  <c r="BV167" i="14"/>
  <c r="BV168" i="14"/>
  <c r="BU51" i="24"/>
  <c r="BU122" i="24"/>
  <c r="BU147" i="24"/>
  <c r="BU94" i="24"/>
  <c r="BU127" i="24"/>
  <c r="BU100" i="24"/>
  <c r="BU57" i="24"/>
  <c r="BU152" i="24"/>
  <c r="O108" i="24"/>
  <c r="O81" i="24"/>
  <c r="O64" i="24"/>
  <c r="O38" i="24"/>
  <c r="BT153" i="24"/>
  <c r="BT101" i="24"/>
  <c r="CA82" i="12"/>
  <c r="CA214" i="12" s="1"/>
  <c r="CA224" i="12" s="1"/>
  <c r="O214" i="12"/>
  <c r="O224" i="12" s="1"/>
  <c r="O216" i="14"/>
  <c r="CA43" i="14"/>
  <c r="CA216" i="14" s="1"/>
  <c r="D10" i="21"/>
  <c r="D32" i="24" s="1"/>
  <c r="O119" i="24"/>
  <c r="BP8" i="22"/>
  <c r="BP38" i="22"/>
  <c r="K11" i="23"/>
  <c r="K36" i="23" s="1"/>
  <c r="J22" i="24"/>
  <c r="AP11" i="23"/>
  <c r="D41" i="23"/>
  <c r="D64" i="23" s="1"/>
  <c r="D87" i="23" s="1"/>
  <c r="D110" i="23" s="1"/>
  <c r="D133" i="23" s="1"/>
  <c r="D156" i="23" s="1"/>
  <c r="D179" i="23" s="1"/>
  <c r="D27" i="24"/>
  <c r="R13" i="25" s="1"/>
  <c r="D9" i="23"/>
  <c r="BT127" i="24"/>
  <c r="BT100" i="24"/>
  <c r="BT152" i="24"/>
  <c r="BT57" i="24"/>
  <c r="BU52" i="24"/>
  <c r="BU95" i="24"/>
  <c r="BU123" i="24"/>
  <c r="BU148" i="24"/>
  <c r="BU96" i="24"/>
  <c r="BU151" i="24"/>
  <c r="BU56" i="24"/>
  <c r="BU99" i="24"/>
  <c r="BU126" i="24"/>
  <c r="BQ132" i="23"/>
  <c r="BQ137" i="23" s="1"/>
  <c r="BQ26" i="22"/>
  <c r="BW168" i="14"/>
  <c r="BW167" i="14"/>
  <c r="K127" i="14"/>
  <c r="K124" i="14"/>
  <c r="BW124" i="14" s="1"/>
  <c r="P106" i="24"/>
  <c r="P79" i="24"/>
  <c r="P62" i="24"/>
  <c r="K228" i="14"/>
  <c r="BW105" i="14"/>
  <c r="BW228" i="14" s="1"/>
  <c r="O20" i="24"/>
  <c r="CC12" i="12"/>
  <c r="L167" i="14"/>
  <c r="BX84" i="14"/>
  <c r="L168" i="14"/>
  <c r="BW22" i="24"/>
  <c r="BW16" i="23"/>
  <c r="DC11" i="23"/>
  <c r="BW15" i="23"/>
  <c r="BW14" i="23"/>
  <c r="BW18" i="23"/>
  <c r="BW13" i="23"/>
  <c r="BW17" i="23"/>
  <c r="BW36" i="23"/>
  <c r="BZ65" i="12"/>
  <c r="BZ220" i="12" s="1"/>
  <c r="N220" i="12"/>
  <c r="L51" i="18"/>
  <c r="BX51" i="18" s="1"/>
  <c r="L49" i="18"/>
  <c r="BX49" i="18" s="1"/>
  <c r="L4" i="23"/>
  <c r="L6" i="23" s="1"/>
  <c r="L127" i="12"/>
  <c r="BX127" i="12" s="1"/>
  <c r="L124" i="12"/>
  <c r="BX124" i="12" s="1"/>
  <c r="N16" i="14"/>
  <c r="BZ16" i="14" s="1"/>
  <c r="AT13" i="24" s="1"/>
  <c r="N15" i="14"/>
  <c r="BZ15" i="14" s="1"/>
  <c r="AT12" i="24" s="1"/>
  <c r="BT97" i="24"/>
  <c r="BT53" i="24"/>
  <c r="BT54" i="24"/>
  <c r="BT124" i="24"/>
  <c r="H82" i="23"/>
  <c r="O62" i="24"/>
  <c r="O36" i="24"/>
  <c r="O106" i="24"/>
  <c r="O79" i="24"/>
  <c r="BU4" i="22"/>
  <c r="BU34" i="22"/>
  <c r="J225" i="12" a="1"/>
  <c r="J225" i="12" s="1"/>
  <c r="J233" i="12" s="1"/>
  <c r="J234" i="12" s="1"/>
  <c r="BW127" i="12"/>
  <c r="D42" i="23"/>
  <c r="D65" i="23" s="1"/>
  <c r="D88" i="23" s="1"/>
  <c r="D111" i="23" s="1"/>
  <c r="D134" i="23" s="1"/>
  <c r="D157" i="23" s="1"/>
  <c r="D180" i="23" s="1"/>
  <c r="D28" i="24"/>
  <c r="R10" i="25" s="1"/>
  <c r="AM128" i="23"/>
  <c r="BT151" i="24"/>
  <c r="BT126" i="24"/>
  <c r="BT128" i="24" s="1"/>
  <c r="BT99" i="24"/>
  <c r="BT56" i="24"/>
  <c r="BS91" i="23"/>
  <c r="BX221" i="12"/>
  <c r="BX223" i="12"/>
  <c r="BU125" i="24"/>
  <c r="BU98" i="24"/>
  <c r="BU55" i="24"/>
  <c r="BU150" i="24"/>
  <c r="P108" i="24"/>
  <c r="P81" i="24"/>
  <c r="P64" i="24"/>
  <c r="P38" i="24"/>
  <c r="BT63" i="23"/>
  <c r="BT68" i="23" s="1"/>
  <c r="BT23" i="22"/>
  <c r="BT45" i="23"/>
  <c r="BU82" i="23"/>
  <c r="J227" i="14"/>
  <c r="BV127" i="14"/>
  <c r="BV227" i="14" s="1"/>
  <c r="BU124" i="24"/>
  <c r="BU97" i="24"/>
  <c r="BU53" i="24"/>
  <c r="BU54" i="24"/>
  <c r="N74" i="24"/>
  <c r="N91" i="24"/>
  <c r="N48" i="24"/>
  <c r="N118" i="24"/>
  <c r="D43" i="23"/>
  <c r="D66" i="23" s="1"/>
  <c r="D89" i="23" s="1"/>
  <c r="D112" i="23" s="1"/>
  <c r="D135" i="23" s="1"/>
  <c r="D158" i="23" s="1"/>
  <c r="D181" i="23" s="1"/>
  <c r="D29" i="24"/>
  <c r="BX221" i="14"/>
  <c r="BX223" i="14"/>
  <c r="N117" i="24"/>
  <c r="N47" i="24"/>
  <c r="N73" i="24"/>
  <c r="N90" i="24"/>
  <c r="BS148" i="12"/>
  <c r="BS169" i="12" s="1"/>
  <c r="G169" i="12"/>
  <c r="BS128" i="23"/>
  <c r="BS114" i="23"/>
  <c r="L223" i="12"/>
  <c r="L221" i="12"/>
  <c r="G128" i="23"/>
  <c r="AO22" i="24"/>
  <c r="AO36" i="23"/>
  <c r="O80" i="24"/>
  <c r="O63" i="24"/>
  <c r="O37" i="24"/>
  <c r="O107" i="24"/>
  <c r="P63" i="24"/>
  <c r="P80" i="24"/>
  <c r="P37" i="24"/>
  <c r="P107" i="24"/>
  <c r="N215" i="12"/>
  <c r="BZ33" i="12"/>
  <c r="BZ215" i="12" s="1"/>
  <c r="I148" i="12"/>
  <c r="BR6" i="22"/>
  <c r="BR36" i="22"/>
  <c r="BT82" i="23"/>
  <c r="BQ7" i="22"/>
  <c r="BQ37" i="22"/>
  <c r="J36" i="23"/>
  <c r="BU63" i="23"/>
  <c r="BU68" i="23" s="1"/>
  <c r="BU23" i="22"/>
  <c r="BV22" i="24"/>
  <c r="BV14" i="23"/>
  <c r="BV18" i="23"/>
  <c r="BV13" i="23"/>
  <c r="BV17" i="23"/>
  <c r="DB11" i="23"/>
  <c r="BV16" i="23"/>
  <c r="BV15" i="23"/>
  <c r="BV36" i="23"/>
  <c r="D146" i="24"/>
  <c r="D121" i="24"/>
  <c r="D93" i="24"/>
  <c r="D50" i="24"/>
  <c r="D31" i="24"/>
  <c r="L221" i="14"/>
  <c r="L223" i="14"/>
  <c r="BU101" i="24"/>
  <c r="BU153" i="24"/>
  <c r="BP178" i="23"/>
  <c r="BP29" i="22" s="1"/>
  <c r="BP28" i="22"/>
  <c r="F151" i="23"/>
  <c r="AL151" i="23"/>
  <c r="CX174" i="23"/>
  <c r="O109" i="24"/>
  <c r="O82" i="24"/>
  <c r="O65" i="24"/>
  <c r="O39" i="24"/>
  <c r="BR109" i="23"/>
  <c r="BR114" i="23" s="1"/>
  <c r="BR25" i="22"/>
  <c r="I92" i="24"/>
  <c r="I145" i="24"/>
  <c r="I49" i="24"/>
  <c r="I120" i="24"/>
  <c r="P166" i="14"/>
  <c r="P34" i="12"/>
  <c r="CB34" i="12" s="1"/>
  <c r="P38" i="12"/>
  <c r="CB38" i="12" s="1"/>
  <c r="P34" i="14"/>
  <c r="CB34" i="14" s="1"/>
  <c r="P36" i="12"/>
  <c r="CB36" i="12" s="1"/>
  <c r="DE43" i="18"/>
  <c r="FQ43" i="18" s="1"/>
  <c r="DE17" i="18"/>
  <c r="FQ17" i="18" s="1"/>
  <c r="L69" i="14"/>
  <c r="BX69" i="14" s="1"/>
  <c r="K132" i="14"/>
  <c r="BW132" i="14" s="1"/>
  <c r="K132" i="12"/>
  <c r="BW132" i="12" s="1"/>
  <c r="K145" i="14"/>
  <c r="BW145" i="14" s="1"/>
  <c r="K145" i="12"/>
  <c r="BW145" i="12" s="1"/>
  <c r="L54" i="18"/>
  <c r="BX54" i="18" s="1"/>
  <c r="P24" i="18"/>
  <c r="CB24" i="18" s="1"/>
  <c r="Q41" i="12"/>
  <c r="CC41" i="12" s="1"/>
  <c r="Q42" i="12"/>
  <c r="CC42" i="12" s="1"/>
  <c r="R40" i="12"/>
  <c r="CD40" i="12" s="1"/>
  <c r="K101" i="14"/>
  <c r="BW101" i="14" s="1"/>
  <c r="K101" i="12"/>
  <c r="BW101" i="12" s="1"/>
  <c r="I88" i="14"/>
  <c r="BU88" i="14" s="1"/>
  <c r="I109" i="14"/>
  <c r="BU109" i="14" s="1"/>
  <c r="N45" i="12"/>
  <c r="BZ45" i="12" s="1"/>
  <c r="O15" i="12"/>
  <c r="CA15" i="12" s="1"/>
  <c r="O12" i="24" s="1"/>
  <c r="V138" i="14"/>
  <c r="CH138" i="14" s="1"/>
  <c r="V138" i="12"/>
  <c r="CH138" i="12" s="1"/>
  <c r="P83" i="12"/>
  <c r="CB83" i="12" s="1"/>
  <c r="P21" i="24" s="1"/>
  <c r="I150" i="14"/>
  <c r="BU150" i="14" s="1"/>
  <c r="K119" i="14"/>
  <c r="BW119" i="14" s="1"/>
  <c r="K119" i="12"/>
  <c r="BW119" i="12" s="1"/>
  <c r="Q28" i="14"/>
  <c r="CC28" i="14" s="1"/>
  <c r="Q27" i="14"/>
  <c r="CC27" i="14" s="1"/>
  <c r="Q31" i="14"/>
  <c r="CC31" i="14" s="1"/>
  <c r="Q30" i="14"/>
  <c r="CC30" i="14" s="1"/>
  <c r="R26" i="14"/>
  <c r="CD26" i="14" s="1"/>
  <c r="DD57" i="18"/>
  <c r="FP57" i="18" s="1"/>
  <c r="L85" i="12"/>
  <c r="BX85" i="12" s="1"/>
  <c r="CW78" i="18"/>
  <c r="FI78" i="18" s="1"/>
  <c r="CW77" i="18"/>
  <c r="FI77" i="18" s="1"/>
  <c r="AK59" i="21" s="1"/>
  <c r="J149" i="12"/>
  <c r="BV149" i="12" s="1"/>
  <c r="O82" i="14"/>
  <c r="Q135" i="12"/>
  <c r="CC135" i="12" s="1"/>
  <c r="K85" i="12"/>
  <c r="BW85" i="12" s="1"/>
  <c r="K106" i="12"/>
  <c r="BW106" i="12" s="1"/>
  <c r="M52" i="18"/>
  <c r="BY52" i="18" s="1"/>
  <c r="M67" i="14"/>
  <c r="BY67" i="14" s="1"/>
  <c r="K108" i="14"/>
  <c r="BW108" i="14" s="1"/>
  <c r="K87" i="14"/>
  <c r="BW87" i="14" s="1"/>
  <c r="O44" i="18"/>
  <c r="CA44" i="18" s="1"/>
  <c r="V103" i="14"/>
  <c r="CH103" i="14" s="1"/>
  <c r="V103" i="12"/>
  <c r="CH103" i="12" s="1"/>
  <c r="K72" i="18"/>
  <c r="BW72" i="18" s="1"/>
  <c r="S66" i="18"/>
  <c r="CE66" i="18" s="1"/>
  <c r="DF15" i="18"/>
  <c r="FR15" i="18" s="1"/>
  <c r="O15" i="18"/>
  <c r="CA15" i="18" s="1"/>
  <c r="I150" i="12"/>
  <c r="BU150" i="12" s="1"/>
  <c r="N134" i="12"/>
  <c r="BZ134" i="12" s="1"/>
  <c r="N70" i="12"/>
  <c r="BZ70" i="12" s="1"/>
  <c r="N71" i="12"/>
  <c r="BZ71" i="12" s="1"/>
  <c r="N66" i="12"/>
  <c r="BZ66" i="12" s="1"/>
  <c r="O65" i="14"/>
  <c r="F78" i="18"/>
  <c r="BR78" i="18" s="1"/>
  <c r="F77" i="18"/>
  <c r="BR77" i="18" s="1"/>
  <c r="F59" i="21" s="1"/>
  <c r="H152" i="12"/>
  <c r="BT152" i="12" s="1"/>
  <c r="X94" i="12"/>
  <c r="CJ94" i="12" s="1"/>
  <c r="X126" i="12"/>
  <c r="CJ126" i="12" s="1"/>
  <c r="DC54" i="18"/>
  <c r="FO54" i="18" s="1"/>
  <c r="K99" i="14"/>
  <c r="BW99" i="14" s="1"/>
  <c r="J149" i="14"/>
  <c r="BV149" i="14" s="1"/>
  <c r="DD46" i="18"/>
  <c r="FP46" i="18" s="1"/>
  <c r="K133" i="14"/>
  <c r="BW133" i="14" s="1"/>
  <c r="K133" i="12"/>
  <c r="BW133" i="12" s="1"/>
  <c r="K144" i="14"/>
  <c r="BW144" i="14" s="1"/>
  <c r="K144" i="12"/>
  <c r="BW144" i="12" s="1"/>
  <c r="DD52" i="18"/>
  <c r="FP52" i="18" s="1"/>
  <c r="M46" i="18"/>
  <c r="BY46" i="18" s="1"/>
  <c r="O39" i="18"/>
  <c r="CA39" i="18" s="1"/>
  <c r="I152" i="12"/>
  <c r="BU152" i="12" s="1"/>
  <c r="O33" i="12"/>
  <c r="DB70" i="18"/>
  <c r="FN70" i="18" s="1"/>
  <c r="V126" i="14"/>
  <c r="CH126" i="14" s="1"/>
  <c r="V94" i="14"/>
  <c r="CH94" i="14" s="1"/>
  <c r="L37" i="12"/>
  <c r="BX37" i="12" s="1"/>
  <c r="N70" i="14"/>
  <c r="BZ70" i="14" s="1"/>
  <c r="N71" i="14"/>
  <c r="BZ71" i="14" s="1"/>
  <c r="N66" i="14"/>
  <c r="BZ66" i="14" s="1"/>
  <c r="N134" i="14"/>
  <c r="BZ134" i="14" s="1"/>
  <c r="BX11" i="23"/>
  <c r="L85" i="14"/>
  <c r="BX85" i="14" s="1"/>
  <c r="P38" i="14"/>
  <c r="CB38" i="14" s="1"/>
  <c r="D159" i="12"/>
  <c r="BP159" i="12" s="1"/>
  <c r="L61" i="18"/>
  <c r="BX61" i="18" s="1"/>
  <c r="L11" i="23"/>
  <c r="L89" i="12"/>
  <c r="BX89" i="12" s="1"/>
  <c r="L22" i="12"/>
  <c r="BX22" i="12" s="1"/>
  <c r="J118" i="12"/>
  <c r="BV118" i="12" s="1"/>
  <c r="L106" i="14"/>
  <c r="BX106" i="14" s="1"/>
  <c r="L104" i="12"/>
  <c r="BX104" i="12" s="1"/>
  <c r="J86" i="12"/>
  <c r="BV86" i="12" s="1"/>
  <c r="J107" i="12"/>
  <c r="BV107" i="12" s="1"/>
  <c r="J23" i="12"/>
  <c r="BV23" i="12" s="1"/>
  <c r="K143" i="14"/>
  <c r="BW143" i="14" s="1"/>
  <c r="DF25" i="18"/>
  <c r="FR25" i="18" s="1"/>
  <c r="J73" i="18"/>
  <c r="BV73" i="18" s="1"/>
  <c r="K140" i="14"/>
  <c r="BW140" i="14" s="1"/>
  <c r="K140" i="12"/>
  <c r="BW140" i="12" s="1"/>
  <c r="N92" i="14"/>
  <c r="BZ92" i="14" s="1"/>
  <c r="N39" i="14"/>
  <c r="BZ39" i="14" s="1"/>
  <c r="K120" i="14"/>
  <c r="BW120" i="14" s="1"/>
  <c r="K120" i="12"/>
  <c r="BW120" i="12" s="1"/>
  <c r="G156" i="14"/>
  <c r="BS156" i="14" s="1"/>
  <c r="I151" i="14"/>
  <c r="BU151" i="14" s="1"/>
  <c r="L37" i="14"/>
  <c r="BX37" i="14" s="1"/>
  <c r="DG29" i="18"/>
  <c r="FS29" i="18" s="1"/>
  <c r="J142" i="12"/>
  <c r="BV142" i="12" s="1"/>
  <c r="L89" i="14"/>
  <c r="BX89" i="14" s="1"/>
  <c r="L110" i="14"/>
  <c r="BX110" i="14" s="1"/>
  <c r="L22" i="14"/>
  <c r="BX22" i="14" s="1"/>
  <c r="O33" i="14"/>
  <c r="F75" i="18"/>
  <c r="BR75" i="18" s="1"/>
  <c r="O36" i="12"/>
  <c r="CA36" i="12" s="1"/>
  <c r="P29" i="18"/>
  <c r="CB29" i="18" s="1"/>
  <c r="J118" i="14"/>
  <c r="BV118" i="14" s="1"/>
  <c r="L114" i="14"/>
  <c r="BX114" i="14" s="1"/>
  <c r="L114" i="12"/>
  <c r="BX114" i="12" s="1"/>
  <c r="L136" i="12"/>
  <c r="BX136" i="12" s="1"/>
  <c r="O36" i="14"/>
  <c r="CA36" i="14" s="1"/>
  <c r="CV76" i="18"/>
  <c r="FH76" i="18" s="1"/>
  <c r="AJ58" i="21" s="1"/>
  <c r="AJ5" i="21" s="1"/>
  <c r="O122" i="14"/>
  <c r="CA122" i="14" s="1"/>
  <c r="O44" i="14"/>
  <c r="CA44" i="14" s="1"/>
  <c r="O49" i="14"/>
  <c r="CA49" i="14" s="1"/>
  <c r="O48" i="14"/>
  <c r="CA48" i="14" s="1"/>
  <c r="K131" i="14"/>
  <c r="BW131" i="14" s="1"/>
  <c r="Q20" i="18"/>
  <c r="CC20" i="18" s="1"/>
  <c r="Q23" i="18"/>
  <c r="CC23" i="18" s="1"/>
  <c r="Q22" i="18"/>
  <c r="CC22" i="18" s="1"/>
  <c r="DI18" i="18"/>
  <c r="FU18" i="18" s="1"/>
  <c r="Q19" i="18"/>
  <c r="CC19" i="18" s="1"/>
  <c r="R18" i="18"/>
  <c r="CD18" i="18" s="1"/>
  <c r="DN68" i="18"/>
  <c r="FZ68" i="18" s="1"/>
  <c r="K110" i="12"/>
  <c r="BW110" i="12" s="1"/>
  <c r="K89" i="12"/>
  <c r="BW89" i="12" s="1"/>
  <c r="K22" i="12"/>
  <c r="BW22" i="12" s="1"/>
  <c r="J87" i="12"/>
  <c r="BV87" i="12" s="1"/>
  <c r="J108" i="12"/>
  <c r="BV108" i="12" s="1"/>
  <c r="E155" i="12"/>
  <c r="BQ155" i="12" s="1"/>
  <c r="E12" i="23" s="1"/>
  <c r="J130" i="12"/>
  <c r="BV130" i="12" s="1"/>
  <c r="M68" i="14"/>
  <c r="BY68" i="14" s="1"/>
  <c r="J141" i="12"/>
  <c r="BV141" i="12" s="1"/>
  <c r="J154" i="12"/>
  <c r="BV154" i="12" s="1"/>
  <c r="J97" i="12"/>
  <c r="BV97" i="12" s="1"/>
  <c r="DE48" i="18"/>
  <c r="FQ48" i="18" s="1"/>
  <c r="Q41" i="14"/>
  <c r="CC41" i="14" s="1"/>
  <c r="Q42" i="14"/>
  <c r="CC42" i="14" s="1"/>
  <c r="R40" i="14"/>
  <c r="CD40" i="14" s="1"/>
  <c r="DI66" i="18"/>
  <c r="FU66" i="18" s="1"/>
  <c r="DF39" i="18"/>
  <c r="FR39" i="18" s="1"/>
  <c r="N92" i="12"/>
  <c r="BZ92" i="12" s="1"/>
  <c r="N39" i="12"/>
  <c r="BZ39" i="12" s="1"/>
  <c r="K86" i="14"/>
  <c r="BW86" i="14" s="1"/>
  <c r="K107" i="14"/>
  <c r="BW107" i="14" s="1"/>
  <c r="K23" i="14"/>
  <c r="BW23" i="14" s="1"/>
  <c r="K143" i="12"/>
  <c r="BW143" i="12" s="1"/>
  <c r="DI10" i="18"/>
  <c r="FU10" i="18" s="1"/>
  <c r="Q12" i="18"/>
  <c r="CC12" i="18" s="1"/>
  <c r="Q36" i="18"/>
  <c r="CC36" i="18" s="1"/>
  <c r="R10" i="18"/>
  <c r="CD10" i="18" s="1"/>
  <c r="P63" i="12"/>
  <c r="CB63" i="12" s="1"/>
  <c r="P64" i="12"/>
  <c r="CB64" i="12" s="1"/>
  <c r="K115" i="12"/>
  <c r="BW115" i="12" s="1"/>
  <c r="K146" i="12"/>
  <c r="BW146" i="12" s="1"/>
  <c r="F162" i="14"/>
  <c r="BR162" i="14" s="1"/>
  <c r="F158" i="14"/>
  <c r="BR158" i="14" s="1"/>
  <c r="J142" i="14"/>
  <c r="BV142" i="14" s="1"/>
  <c r="E155" i="14"/>
  <c r="BQ155" i="14" s="1"/>
  <c r="L90" i="14"/>
  <c r="BX90" i="14" s="1"/>
  <c r="L21" i="14"/>
  <c r="BX21" i="14" s="1"/>
  <c r="L111" i="14"/>
  <c r="BX111" i="14" s="1"/>
  <c r="P32" i="14"/>
  <c r="CB32" i="14" s="1"/>
  <c r="N17" i="12"/>
  <c r="BZ17" i="12" s="1"/>
  <c r="J139" i="14"/>
  <c r="R135" i="12"/>
  <c r="CD135" i="12" s="1"/>
  <c r="O25" i="18"/>
  <c r="CA25" i="18" s="1"/>
  <c r="Q62" i="14"/>
  <c r="CC62" i="14" s="1"/>
  <c r="R12" i="14"/>
  <c r="L111" i="12"/>
  <c r="BX111" i="12" s="1"/>
  <c r="L90" i="12"/>
  <c r="BX90" i="12" s="1"/>
  <c r="L21" i="12"/>
  <c r="BX21" i="12" s="1"/>
  <c r="Q28" i="18"/>
  <c r="CC28" i="18" s="1"/>
  <c r="Q15" i="24" s="1"/>
  <c r="DI26" i="18"/>
  <c r="FU26" i="18" s="1"/>
  <c r="Q27" i="18"/>
  <c r="CC27" i="18" s="1"/>
  <c r="Q14" i="24" s="1"/>
  <c r="R26" i="18"/>
  <c r="CD26" i="18" s="1"/>
  <c r="N45" i="14"/>
  <c r="BZ45" i="14" s="1"/>
  <c r="L69" i="12"/>
  <c r="BX69" i="12" s="1"/>
  <c r="L93" i="14"/>
  <c r="BX93" i="14" s="1"/>
  <c r="P29" i="12"/>
  <c r="CB29" i="12" s="1"/>
  <c r="DF44" i="18"/>
  <c r="FR44" i="18" s="1"/>
  <c r="J146" i="14"/>
  <c r="BV146" i="14" s="1"/>
  <c r="F156" i="12"/>
  <c r="BR156" i="12" s="1"/>
  <c r="DB71" i="18"/>
  <c r="FN71" i="18" s="1"/>
  <c r="DB64" i="18"/>
  <c r="FN64" i="18" s="1"/>
  <c r="G152" i="14"/>
  <c r="BS152" i="14" s="1"/>
  <c r="DN50" i="18"/>
  <c r="FZ50" i="18" s="1"/>
  <c r="DJ66" i="18"/>
  <c r="FV66" i="18" s="1"/>
  <c r="M35" i="14"/>
  <c r="BY35" i="14" s="1"/>
  <c r="E158" i="12"/>
  <c r="BQ158" i="12" s="1"/>
  <c r="E162" i="12"/>
  <c r="BQ162" i="12" s="1"/>
  <c r="J130" i="14"/>
  <c r="BV130" i="14" s="1"/>
  <c r="J141" i="14"/>
  <c r="BV141" i="14" s="1"/>
  <c r="J154" i="14"/>
  <c r="BV154" i="14" s="1"/>
  <c r="J97" i="14"/>
  <c r="BV97" i="14" s="1"/>
  <c r="K147" i="14"/>
  <c r="BW147" i="14" s="1"/>
  <c r="K95" i="14"/>
  <c r="DC58" i="18"/>
  <c r="FO58" i="18" s="1"/>
  <c r="P135" i="14"/>
  <c r="CB135" i="14" s="1"/>
  <c r="J117" i="12"/>
  <c r="BV117" i="12" s="1"/>
  <c r="P14" i="18"/>
  <c r="CB14" i="18" s="1"/>
  <c r="P13" i="18"/>
  <c r="CB13" i="18" s="1"/>
  <c r="D160" i="14"/>
  <c r="BP160" i="14" s="1"/>
  <c r="Q13" i="12"/>
  <c r="CC13" i="12" s="1"/>
  <c r="Q62" i="12"/>
  <c r="CC62" i="12" s="1"/>
  <c r="R12" i="12"/>
  <c r="K121" i="14"/>
  <c r="BW121" i="14" s="1"/>
  <c r="K121" i="12"/>
  <c r="BW121" i="12" s="1"/>
  <c r="F155" i="14"/>
  <c r="BR155" i="14" s="1"/>
  <c r="J129" i="12"/>
  <c r="BV129" i="12" s="1"/>
  <c r="E158" i="14"/>
  <c r="BQ158" i="14" s="1"/>
  <c r="E162" i="14"/>
  <c r="BQ162" i="14" s="1"/>
  <c r="W68" i="18"/>
  <c r="CI68" i="18" s="1"/>
  <c r="W50" i="18"/>
  <c r="CI50" i="18" s="1"/>
  <c r="P29" i="14"/>
  <c r="CB29" i="14" s="1"/>
  <c r="P64" i="14"/>
  <c r="CB64" i="14" s="1"/>
  <c r="P63" i="14"/>
  <c r="CB63" i="14" s="1"/>
  <c r="M69" i="12"/>
  <c r="BY69" i="12" s="1"/>
  <c r="DG24" i="18"/>
  <c r="FS24" i="18" s="1"/>
  <c r="N43" i="18"/>
  <c r="BZ43" i="18" s="1"/>
  <c r="N17" i="18"/>
  <c r="BZ17" i="18" s="1"/>
  <c r="DA73" i="18"/>
  <c r="FM73" i="18" s="1"/>
  <c r="DG37" i="18"/>
  <c r="FS37" i="18" s="1"/>
  <c r="AU19" i="24" s="1"/>
  <c r="DG38" i="18"/>
  <c r="FS38" i="18" s="1"/>
  <c r="AU20" i="24" s="1"/>
  <c r="K128" i="14"/>
  <c r="BW128" i="14" s="1"/>
  <c r="K128" i="12"/>
  <c r="BW128" i="12" s="1"/>
  <c r="DH19" i="18"/>
  <c r="FT19" i="18" s="1"/>
  <c r="AV8" i="24" s="1"/>
  <c r="DH22" i="18"/>
  <c r="FT22" i="18" s="1"/>
  <c r="AV10" i="24" s="1"/>
  <c r="DH23" i="18"/>
  <c r="FT23" i="18" s="1"/>
  <c r="AV11" i="24" s="1"/>
  <c r="DH20" i="18"/>
  <c r="FT20" i="18" s="1"/>
  <c r="AV9" i="24" s="1"/>
  <c r="K105" i="12"/>
  <c r="W94" i="12"/>
  <c r="CI94" i="12" s="1"/>
  <c r="W126" i="12"/>
  <c r="CI126" i="12" s="1"/>
  <c r="DE65" i="18"/>
  <c r="FQ65" i="18" s="1"/>
  <c r="D164" i="14"/>
  <c r="BP164" i="14" s="1"/>
  <c r="AJ29" i="21" s="1"/>
  <c r="D165" i="14"/>
  <c r="BP165" i="14" s="1"/>
  <c r="O65" i="12"/>
  <c r="K99" i="12"/>
  <c r="BW99" i="12" s="1"/>
  <c r="K100" i="14"/>
  <c r="BW100" i="14" s="1"/>
  <c r="K100" i="12"/>
  <c r="BW100" i="12" s="1"/>
  <c r="P43" i="14"/>
  <c r="J117" i="14"/>
  <c r="BV117" i="14" s="1"/>
  <c r="P38" i="18"/>
  <c r="CB38" i="18" s="1"/>
  <c r="P20" i="24" s="1"/>
  <c r="P37" i="18"/>
  <c r="CB37" i="18" s="1"/>
  <c r="P19" i="24" s="1"/>
  <c r="P14" i="12"/>
  <c r="CB14" i="12" s="1"/>
  <c r="K115" i="14"/>
  <c r="M20" i="14"/>
  <c r="BY20" i="14" s="1"/>
  <c r="M24" i="14"/>
  <c r="BY24" i="14" s="1"/>
  <c r="M102" i="14"/>
  <c r="BY102" i="14" s="1"/>
  <c r="M25" i="14"/>
  <c r="BY25" i="14" s="1"/>
  <c r="J129" i="14"/>
  <c r="BV129" i="14" s="1"/>
  <c r="H152" i="14"/>
  <c r="BT152" i="14" s="1"/>
  <c r="M35" i="12"/>
  <c r="BY35" i="12" s="1"/>
  <c r="I151" i="12"/>
  <c r="BU151" i="12" s="1"/>
  <c r="DO53" i="18"/>
  <c r="GA53" i="18" s="1"/>
  <c r="K131" i="12"/>
  <c r="BW131" i="12" s="1"/>
  <c r="P15" i="14"/>
  <c r="CB15" i="14" s="1"/>
  <c r="N46" i="14"/>
  <c r="BZ46" i="14" s="1"/>
  <c r="J153" i="12"/>
  <c r="BV153" i="12" s="1"/>
  <c r="J98" i="12"/>
  <c r="BV98" i="12" s="1"/>
  <c r="N17" i="14"/>
  <c r="BZ17" i="14" s="1"/>
  <c r="DG13" i="18"/>
  <c r="FS13" i="18" s="1"/>
  <c r="DG14" i="18"/>
  <c r="FS14" i="18" s="1"/>
  <c r="AU13" i="24" s="1"/>
  <c r="O17" i="14"/>
  <c r="CA17" i="14" s="1"/>
  <c r="K139" i="12"/>
  <c r="BW139" i="12" s="1"/>
  <c r="X62" i="18"/>
  <c r="CJ62" i="18" s="1"/>
  <c r="X53" i="18"/>
  <c r="CJ53" i="18" s="1"/>
  <c r="P21" i="18"/>
  <c r="CB21" i="18" s="1"/>
  <c r="J87" i="14"/>
  <c r="BV87" i="14" s="1"/>
  <c r="J108" i="14"/>
  <c r="BV108" i="14" s="1"/>
  <c r="K111" i="12"/>
  <c r="BW111" i="12" s="1"/>
  <c r="K90" i="12"/>
  <c r="BW90" i="12" s="1"/>
  <c r="K21" i="12"/>
  <c r="BW21" i="12" s="1"/>
  <c r="N48" i="18"/>
  <c r="BZ48" i="18" s="1"/>
  <c r="DF59" i="18"/>
  <c r="FR59" i="18" s="1"/>
  <c r="P43" i="12"/>
  <c r="DC61" i="18"/>
  <c r="FO61" i="18" s="1"/>
  <c r="K71" i="18"/>
  <c r="BW71" i="18" s="1"/>
  <c r="K64" i="18"/>
  <c r="BW64" i="18" s="1"/>
  <c r="K96" i="14"/>
  <c r="BW96" i="14" s="1"/>
  <c r="K96" i="12"/>
  <c r="BW96" i="12" s="1"/>
  <c r="N46" i="12"/>
  <c r="BZ46" i="12" s="1"/>
  <c r="O122" i="12"/>
  <c r="CA122" i="12" s="1"/>
  <c r="O49" i="12"/>
  <c r="CA49" i="12" s="1"/>
  <c r="O44" i="12"/>
  <c r="CA44" i="12" s="1"/>
  <c r="O48" i="12"/>
  <c r="CA48" i="12" s="1"/>
  <c r="J86" i="14"/>
  <c r="BV86" i="14" s="1"/>
  <c r="J107" i="14"/>
  <c r="BV107" i="14" s="1"/>
  <c r="J23" i="14"/>
  <c r="BV23" i="14" s="1"/>
  <c r="DH12" i="18"/>
  <c r="FT12" i="18" s="1"/>
  <c r="DH36" i="18"/>
  <c r="FT36" i="18" s="1"/>
  <c r="J148" i="14"/>
  <c r="BV148" i="14" s="1"/>
  <c r="K116" i="14"/>
  <c r="BW116" i="14" s="1"/>
  <c r="K116" i="12"/>
  <c r="BW116" i="12" s="1"/>
  <c r="M84" i="14"/>
  <c r="M57" i="18"/>
  <c r="BY57" i="18" s="1"/>
  <c r="M49" i="18"/>
  <c r="BY49" i="18" s="1"/>
  <c r="DO62" i="18"/>
  <c r="GA62" i="18" s="1"/>
  <c r="DC51" i="18"/>
  <c r="FO51" i="18" s="1"/>
  <c r="P83" i="14"/>
  <c r="CB83" i="14" s="1"/>
  <c r="AV21" i="24" s="1"/>
  <c r="L67" i="18"/>
  <c r="BX67" i="18" s="1"/>
  <c r="L105" i="12"/>
  <c r="BX105" i="12" s="1"/>
  <c r="DH27" i="18"/>
  <c r="FT27" i="18" s="1"/>
  <c r="AV14" i="24" s="1"/>
  <c r="DH28" i="18"/>
  <c r="FT28" i="18" s="1"/>
  <c r="AV15" i="24" s="1"/>
  <c r="J153" i="14"/>
  <c r="BV153" i="14" s="1"/>
  <c r="J98" i="14"/>
  <c r="BV98" i="14" s="1"/>
  <c r="DG21" i="18"/>
  <c r="FS21" i="18" s="1"/>
  <c r="CW75" i="18"/>
  <c r="FI75" i="18" s="1"/>
  <c r="M81" i="12"/>
  <c r="M19" i="12"/>
  <c r="L147" i="12"/>
  <c r="BX147" i="12" s="1"/>
  <c r="Q28" i="12"/>
  <c r="CC28" i="12" s="1"/>
  <c r="Q30" i="12"/>
  <c r="CC30" i="12" s="1"/>
  <c r="Q27" i="12"/>
  <c r="CC27" i="12" s="1"/>
  <c r="Q31" i="12"/>
  <c r="CC31" i="12" s="1"/>
  <c r="R26" i="12"/>
  <c r="CD26" i="12" s="1"/>
  <c r="P32" i="12"/>
  <c r="CB32" i="12" s="1"/>
  <c r="D159" i="14"/>
  <c r="BP159" i="14" s="1"/>
  <c r="DC67" i="18"/>
  <c r="FO67" i="18" s="1"/>
  <c r="K70" i="18"/>
  <c r="BW70" i="18" s="1"/>
  <c r="O90" i="24" l="1"/>
  <c r="N75" i="24"/>
  <c r="O117" i="24"/>
  <c r="AJ8" i="23"/>
  <c r="AU12" i="24"/>
  <c r="O73" i="24"/>
  <c r="BP30" i="22"/>
  <c r="BW8" i="23"/>
  <c r="D154" i="24"/>
  <c r="BT58" i="24"/>
  <c r="K225" i="12" a="1"/>
  <c r="K225" i="12" s="1"/>
  <c r="K233" i="12" s="1"/>
  <c r="K234" i="12" s="1"/>
  <c r="BU155" i="24"/>
  <c r="J169" i="14"/>
  <c r="BT102" i="24"/>
  <c r="BU128" i="24"/>
  <c r="BT155" i="24"/>
  <c r="BU58" i="24"/>
  <c r="L22" i="24"/>
  <c r="AR11" i="23"/>
  <c r="L36" i="23"/>
  <c r="K59" i="23"/>
  <c r="BR7" i="22"/>
  <c r="BR37" i="22"/>
  <c r="O66" i="24"/>
  <c r="O40" i="24"/>
  <c r="O83" i="24"/>
  <c r="O110" i="24"/>
  <c r="AT66" i="24"/>
  <c r="AT40" i="24"/>
  <c r="AT83" i="24"/>
  <c r="AT110" i="24"/>
  <c r="BQ8" i="22"/>
  <c r="BQ38" i="22"/>
  <c r="AV119" i="24"/>
  <c r="K146" i="14"/>
  <c r="BW146" i="14" s="1"/>
  <c r="K136" i="14"/>
  <c r="BW136" i="14" s="1"/>
  <c r="DD51" i="18"/>
  <c r="FP51" i="18" s="1"/>
  <c r="DD49" i="18"/>
  <c r="FP49" i="18" s="1"/>
  <c r="CB43" i="14"/>
  <c r="CB216" i="14" s="1"/>
  <c r="P216" i="14"/>
  <c r="AJ11" i="21"/>
  <c r="AJ6" i="21"/>
  <c r="AV80" i="24"/>
  <c r="AV63" i="24"/>
  <c r="AV37" i="24"/>
  <c r="AV107" i="24"/>
  <c r="AU48" i="24"/>
  <c r="AU118" i="24"/>
  <c r="AU91" i="24"/>
  <c r="AU74" i="24"/>
  <c r="CD12" i="12"/>
  <c r="Q11" i="24"/>
  <c r="CA82" i="14"/>
  <c r="CA214" i="14" s="1"/>
  <c r="CA224" i="14" s="1"/>
  <c r="O214" i="14"/>
  <c r="O224" i="14" s="1"/>
  <c r="BV25" i="24"/>
  <c r="BV24" i="24"/>
  <c r="BV21" i="23"/>
  <c r="BV38" i="23" s="1"/>
  <c r="BV61" i="23" s="1"/>
  <c r="BV84" i="23" s="1"/>
  <c r="BV107" i="23" s="1"/>
  <c r="BV130" i="23" s="1"/>
  <c r="BV153" i="23" s="1"/>
  <c r="BV176" i="23" s="1"/>
  <c r="AT111" i="24"/>
  <c r="AT84" i="24"/>
  <c r="AT67" i="24"/>
  <c r="AT41" i="24"/>
  <c r="BW42" i="23"/>
  <c r="BW65" i="23" s="1"/>
  <c r="BW88" i="23" s="1"/>
  <c r="BW111" i="23" s="1"/>
  <c r="BW134" i="23" s="1"/>
  <c r="BW157" i="23" s="1"/>
  <c r="BW180" i="23" s="1"/>
  <c r="BW28" i="24"/>
  <c r="E174" i="23"/>
  <c r="BP183" i="23"/>
  <c r="D62" i="23"/>
  <c r="D13" i="22"/>
  <c r="P113" i="24"/>
  <c r="P86" i="24"/>
  <c r="P69" i="24"/>
  <c r="P43" i="24"/>
  <c r="BY221" i="14"/>
  <c r="BY223" i="14"/>
  <c r="AJ174" i="23"/>
  <c r="AJ43" i="23"/>
  <c r="AJ66" i="23" s="1"/>
  <c r="AJ89" i="23" s="1"/>
  <c r="AJ112" i="23" s="1"/>
  <c r="AJ135" i="23" s="1"/>
  <c r="AJ158" i="23" s="1"/>
  <c r="AJ181" i="23" s="1"/>
  <c r="AJ29" i="24"/>
  <c r="AJ146" i="24"/>
  <c r="AJ50" i="24"/>
  <c r="EF45" i="24" s="1"/>
  <c r="AJ121" i="24"/>
  <c r="AJ93" i="24"/>
  <c r="AJ31" i="24"/>
  <c r="AJ154" i="24" s="1"/>
  <c r="AV109" i="24"/>
  <c r="AV82" i="24"/>
  <c r="AV65" i="24"/>
  <c r="AV39" i="24"/>
  <c r="AU73" i="24"/>
  <c r="AU117" i="24"/>
  <c r="AU47" i="24"/>
  <c r="AU90" i="24"/>
  <c r="L127" i="14"/>
  <c r="L124" i="14"/>
  <c r="BX124" i="14" s="1"/>
  <c r="CD12" i="14"/>
  <c r="Q9" i="24"/>
  <c r="O215" i="14"/>
  <c r="CA33" i="14"/>
  <c r="CA215" i="14" s="1"/>
  <c r="M95" i="12"/>
  <c r="M93" i="12"/>
  <c r="BY93" i="12" s="1"/>
  <c r="BV30" i="24"/>
  <c r="BV44" i="23"/>
  <c r="BV67" i="23" s="1"/>
  <c r="BV90" i="23" s="1"/>
  <c r="BV113" i="23" s="1"/>
  <c r="BV136" i="23" s="1"/>
  <c r="BV159" i="23" s="1"/>
  <c r="BV182" i="23" s="1"/>
  <c r="BT5" i="22"/>
  <c r="BT35" i="22"/>
  <c r="BU5" i="22"/>
  <c r="BU35" i="22"/>
  <c r="BW59" i="23"/>
  <c r="BW120" i="24"/>
  <c r="BW92" i="24"/>
  <c r="BW49" i="24"/>
  <c r="BW145" i="24"/>
  <c r="BW31" i="24"/>
  <c r="BU102" i="24"/>
  <c r="AP36" i="23"/>
  <c r="AP22" i="24"/>
  <c r="CW151" i="23"/>
  <c r="M223" i="14"/>
  <c r="M221" i="14"/>
  <c r="CY151" i="23"/>
  <c r="CY174" i="23" s="1"/>
  <c r="AJ30" i="24"/>
  <c r="AJ44" i="23"/>
  <c r="AJ67" i="23" s="1"/>
  <c r="AJ90" i="23" s="1"/>
  <c r="AJ113" i="23" s="1"/>
  <c r="AJ136" i="23" s="1"/>
  <c r="AJ159" i="23" s="1"/>
  <c r="AJ182" i="23" s="1"/>
  <c r="AJ60" i="23"/>
  <c r="BS132" i="23"/>
  <c r="BS26" i="22"/>
  <c r="D45" i="23"/>
  <c r="BQ174" i="23"/>
  <c r="AV42" i="24"/>
  <c r="AV68" i="24"/>
  <c r="AV85" i="24"/>
  <c r="AV112" i="24"/>
  <c r="AV108" i="24"/>
  <c r="AV81" i="24"/>
  <c r="AV64" i="24"/>
  <c r="AV38" i="24"/>
  <c r="M127" i="12"/>
  <c r="BY127" i="12" s="1"/>
  <c r="M124" i="12"/>
  <c r="BY124" i="12" s="1"/>
  <c r="BV8" i="23"/>
  <c r="BV26" i="24"/>
  <c r="BV40" i="23"/>
  <c r="BT105" i="23"/>
  <c r="BS7" i="22"/>
  <c r="BS37" i="22"/>
  <c r="BU105" i="23"/>
  <c r="H105" i="23"/>
  <c r="BW43" i="23"/>
  <c r="BW66" i="23" s="1"/>
  <c r="BW89" i="23" s="1"/>
  <c r="BW112" i="23" s="1"/>
  <c r="BW135" i="23" s="1"/>
  <c r="BW158" i="23" s="1"/>
  <c r="BW181" i="23" s="1"/>
  <c r="BW29" i="24"/>
  <c r="J145" i="24"/>
  <c r="J49" i="24"/>
  <c r="J92" i="24"/>
  <c r="J120" i="24"/>
  <c r="BV226" i="14"/>
  <c r="AJ26" i="24"/>
  <c r="AJ40" i="23"/>
  <c r="D124" i="24"/>
  <c r="D97" i="24"/>
  <c r="D53" i="24"/>
  <c r="D54" i="24"/>
  <c r="D83" i="23"/>
  <c r="AV113" i="24"/>
  <c r="AV86" i="24"/>
  <c r="AV69" i="24"/>
  <c r="AV43" i="24"/>
  <c r="M217" i="12"/>
  <c r="BY19" i="12"/>
  <c r="BY217" i="12" s="1"/>
  <c r="BY81" i="12"/>
  <c r="BY213" i="12" s="1"/>
  <c r="M213" i="12"/>
  <c r="K229" i="14"/>
  <c r="BW115" i="14"/>
  <c r="BW229" i="14" s="1"/>
  <c r="AV62" i="24"/>
  <c r="AV36" i="24"/>
  <c r="AV106" i="24"/>
  <c r="AV79" i="24"/>
  <c r="Q68" i="24"/>
  <c r="Q42" i="24"/>
  <c r="Q112" i="24"/>
  <c r="Q85" i="24"/>
  <c r="Q14" i="14"/>
  <c r="CC14" i="14" s="1"/>
  <c r="Q13" i="14"/>
  <c r="CC13" i="14" s="1"/>
  <c r="M4" i="23"/>
  <c r="M6" i="23" s="1"/>
  <c r="L105" i="14"/>
  <c r="L104" i="14"/>
  <c r="BX104" i="14" s="1"/>
  <c r="CA65" i="14"/>
  <c r="CA220" i="14" s="1"/>
  <c r="O220" i="14"/>
  <c r="L72" i="18"/>
  <c r="BX72" i="18" s="1"/>
  <c r="L58" i="18"/>
  <c r="BX58" i="18" s="1"/>
  <c r="BR132" i="23"/>
  <c r="BR137" i="23" s="1"/>
  <c r="BR26" i="22"/>
  <c r="BV59" i="23"/>
  <c r="BV120" i="24"/>
  <c r="BV92" i="24"/>
  <c r="BV49" i="24"/>
  <c r="BV145" i="24"/>
  <c r="BV31" i="24"/>
  <c r="BV154" i="24" s="1"/>
  <c r="AO59" i="23"/>
  <c r="BS151" i="23"/>
  <c r="BS137" i="23"/>
  <c r="BT4" i="22"/>
  <c r="BT34" i="22"/>
  <c r="BW25" i="24"/>
  <c r="BW24" i="24"/>
  <c r="BW21" i="23"/>
  <c r="BW38" i="23" s="1"/>
  <c r="BW61" i="23" s="1"/>
  <c r="BW84" i="23" s="1"/>
  <c r="BW107" i="23" s="1"/>
  <c r="BW130" i="23" s="1"/>
  <c r="BW153" i="23" s="1"/>
  <c r="BW176" i="23" s="1"/>
  <c r="BX167" i="14"/>
  <c r="BX168" i="14"/>
  <c r="K22" i="24"/>
  <c r="AQ11" i="23"/>
  <c r="P112" i="24"/>
  <c r="P85" i="24"/>
  <c r="P68" i="24"/>
  <c r="P42" i="24"/>
  <c r="D63" i="23"/>
  <c r="D23" i="22"/>
  <c r="D153" i="24"/>
  <c r="D101" i="24"/>
  <c r="BR151" i="23"/>
  <c r="M167" i="14"/>
  <c r="BY84" i="14"/>
  <c r="M168" i="14"/>
  <c r="O220" i="12"/>
  <c r="CA65" i="12"/>
  <c r="CA220" i="12" s="1"/>
  <c r="J231" i="14"/>
  <c r="BV139" i="14"/>
  <c r="BV231" i="14" s="1"/>
  <c r="BX22" i="24"/>
  <c r="BX14" i="23"/>
  <c r="BX18" i="23"/>
  <c r="BX13" i="23"/>
  <c r="BX8" i="23" s="1"/>
  <c r="BX17" i="23"/>
  <c r="BX16" i="23"/>
  <c r="DD11" i="23"/>
  <c r="BX15" i="23"/>
  <c r="BX36" i="23"/>
  <c r="AL174" i="23"/>
  <c r="BV27" i="24"/>
  <c r="BV41" i="23"/>
  <c r="BV64" i="23" s="1"/>
  <c r="BV87" i="23" s="1"/>
  <c r="BV110" i="23" s="1"/>
  <c r="BV133" i="23" s="1"/>
  <c r="BV156" i="23" s="1"/>
  <c r="BV179" i="23" s="1"/>
  <c r="BV9" i="23"/>
  <c r="AO145" i="24"/>
  <c r="AO49" i="24"/>
  <c r="AO120" i="24"/>
  <c r="AO92" i="24"/>
  <c r="AM151" i="23"/>
  <c r="BW44" i="23"/>
  <c r="BW67" i="23" s="1"/>
  <c r="BW90" i="23" s="1"/>
  <c r="BW113" i="23" s="1"/>
  <c r="BW136" i="23" s="1"/>
  <c r="BW159" i="23" s="1"/>
  <c r="BW182" i="23" s="1"/>
  <c r="BW30" i="24"/>
  <c r="BQ155" i="23"/>
  <c r="BQ27" i="22"/>
  <c r="J225" i="14" a="1"/>
  <c r="J225" i="14" s="1"/>
  <c r="J233" i="14" s="1"/>
  <c r="J234" i="14" s="1"/>
  <c r="AJ9" i="23"/>
  <c r="AJ41" i="23"/>
  <c r="AJ64" i="23" s="1"/>
  <c r="AJ87" i="23" s="1"/>
  <c r="AJ110" i="23" s="1"/>
  <c r="AJ133" i="23" s="1"/>
  <c r="AJ156" i="23" s="1"/>
  <c r="AJ179" i="23" s="1"/>
  <c r="AJ27" i="24"/>
  <c r="BW167" i="12"/>
  <c r="BW168" i="12"/>
  <c r="P47" i="24"/>
  <c r="P117" i="24"/>
  <c r="P90" i="24"/>
  <c r="P73" i="24"/>
  <c r="K226" i="14"/>
  <c r="BW95" i="14"/>
  <c r="Q113" i="24"/>
  <c r="Q86" i="24"/>
  <c r="Q69" i="24"/>
  <c r="Q43" i="24"/>
  <c r="E37" i="23"/>
  <c r="E23" i="24"/>
  <c r="AK12" i="23"/>
  <c r="E13" i="23"/>
  <c r="E14" i="23"/>
  <c r="E15" i="23"/>
  <c r="E17" i="23"/>
  <c r="E16" i="23"/>
  <c r="E18" i="23"/>
  <c r="Q8" i="24"/>
  <c r="BV28" i="24"/>
  <c r="BV42" i="23"/>
  <c r="BV65" i="23" s="1"/>
  <c r="BV88" i="23" s="1"/>
  <c r="BV111" i="23" s="1"/>
  <c r="BV134" i="23" s="1"/>
  <c r="BV157" i="23" s="1"/>
  <c r="BV180" i="23" s="1"/>
  <c r="BU86" i="23"/>
  <c r="BU91" i="23" s="1"/>
  <c r="BU24" i="22"/>
  <c r="D127" i="24"/>
  <c r="D100" i="24"/>
  <c r="D57" i="24"/>
  <c r="D152" i="24"/>
  <c r="BS6" i="22"/>
  <c r="BS36" i="22"/>
  <c r="D151" i="24"/>
  <c r="D126" i="24"/>
  <c r="D99" i="24"/>
  <c r="D56" i="24"/>
  <c r="BW40" i="23"/>
  <c r="BW26" i="24"/>
  <c r="Q166" i="12"/>
  <c r="AN82" i="23"/>
  <c r="AN105" i="23" s="1"/>
  <c r="AN128" i="23" s="1"/>
  <c r="J232" i="14"/>
  <c r="AJ42" i="23"/>
  <c r="AJ65" i="23" s="1"/>
  <c r="AJ88" i="23" s="1"/>
  <c r="AJ111" i="23" s="1"/>
  <c r="AJ134" i="23" s="1"/>
  <c r="AJ157" i="23" s="1"/>
  <c r="AJ180" i="23" s="1"/>
  <c r="AJ28" i="24"/>
  <c r="I225" i="14" a="1"/>
  <c r="I225" i="14" s="1"/>
  <c r="I231" i="14"/>
  <c r="BU139" i="14"/>
  <c r="I169" i="14"/>
  <c r="CB43" i="12"/>
  <c r="CB216" i="12" s="1"/>
  <c r="P216" i="12"/>
  <c r="AU41" i="24"/>
  <c r="AU67" i="24"/>
  <c r="AU111" i="24"/>
  <c r="AU84" i="24"/>
  <c r="P91" i="24"/>
  <c r="P74" i="24"/>
  <c r="P48" i="24"/>
  <c r="P118" i="24"/>
  <c r="P119" i="24"/>
  <c r="F174" i="23"/>
  <c r="DB22" i="24"/>
  <c r="DB36" i="23"/>
  <c r="J59" i="23"/>
  <c r="BU148" i="12"/>
  <c r="BU169" i="12" s="1"/>
  <c r="I169" i="12"/>
  <c r="BT86" i="23"/>
  <c r="BT91" i="23" s="1"/>
  <c r="BT24" i="22"/>
  <c r="BW41" i="23"/>
  <c r="BW64" i="23" s="1"/>
  <c r="BW87" i="23" s="1"/>
  <c r="BW110" i="23" s="1"/>
  <c r="BW133" i="23" s="1"/>
  <c r="BW156" i="23" s="1"/>
  <c r="BW179" i="23" s="1"/>
  <c r="BW27" i="24"/>
  <c r="BW9" i="23"/>
  <c r="CC166" i="12"/>
  <c r="D150" i="24"/>
  <c r="D55" i="24"/>
  <c r="D125" i="24"/>
  <c r="D98" i="24"/>
  <c r="AR4" i="23"/>
  <c r="AR6" i="23" s="1"/>
  <c r="BX167" i="12"/>
  <c r="BX168" i="12"/>
  <c r="D147" i="24"/>
  <c r="D122" i="24"/>
  <c r="D51" i="24"/>
  <c r="D94" i="24"/>
  <c r="I174" i="23"/>
  <c r="AJ22" i="23"/>
  <c r="AJ39" i="23" s="1"/>
  <c r="AJ21" i="23"/>
  <c r="AJ38" i="23" s="1"/>
  <c r="AJ61" i="23" s="1"/>
  <c r="AJ84" i="23" s="1"/>
  <c r="AJ107" i="23" s="1"/>
  <c r="AJ130" i="23" s="1"/>
  <c r="AJ153" i="23" s="1"/>
  <c r="AJ176" i="23" s="1"/>
  <c r="AJ25" i="24"/>
  <c r="AJ24" i="24"/>
  <c r="Q166" i="14"/>
  <c r="AU66" i="24"/>
  <c r="AU40" i="24"/>
  <c r="AU83" i="24"/>
  <c r="AU110" i="24"/>
  <c r="BW105" i="12"/>
  <c r="Q10" i="24"/>
  <c r="O215" i="12"/>
  <c r="CA33" i="12"/>
  <c r="CA215" i="12" s="1"/>
  <c r="BV29" i="24"/>
  <c r="BV43" i="23"/>
  <c r="BV66" i="23" s="1"/>
  <c r="BV89" i="23" s="1"/>
  <c r="BV112" i="23" s="1"/>
  <c r="BV135" i="23" s="1"/>
  <c r="BV158" i="23" s="1"/>
  <c r="BV181" i="23" s="1"/>
  <c r="G151" i="23"/>
  <c r="AJ10" i="21"/>
  <c r="AJ32" i="24" s="1"/>
  <c r="DC22" i="24"/>
  <c r="DC36" i="23"/>
  <c r="O118" i="24"/>
  <c r="O91" i="24"/>
  <c r="O74" i="24"/>
  <c r="O48" i="24"/>
  <c r="K227" i="14"/>
  <c r="BW127" i="14"/>
  <c r="BW227" i="14" s="1"/>
  <c r="D148" i="24"/>
  <c r="D123" i="24"/>
  <c r="D95" i="24"/>
  <c r="D96" i="24"/>
  <c r="D52" i="24"/>
  <c r="DA82" i="23"/>
  <c r="CV23" i="24"/>
  <c r="CV37" i="23"/>
  <c r="CV18" i="23"/>
  <c r="CV13" i="23"/>
  <c r="CV17" i="23"/>
  <c r="CV16" i="23"/>
  <c r="CV15" i="23"/>
  <c r="CV14" i="23"/>
  <c r="CC166" i="14"/>
  <c r="CZ82" i="23"/>
  <c r="CZ105" i="23" s="1"/>
  <c r="CZ128" i="23" s="1"/>
  <c r="CZ151" i="23" s="1"/>
  <c r="CZ174" i="23" s="1"/>
  <c r="Q29" i="18"/>
  <c r="CC29" i="18" s="1"/>
  <c r="Q43" i="12"/>
  <c r="Q34" i="12"/>
  <c r="CC34" i="12" s="1"/>
  <c r="L131" i="12"/>
  <c r="BX131" i="12" s="1"/>
  <c r="L131" i="14"/>
  <c r="BX131" i="14" s="1"/>
  <c r="O46" i="12"/>
  <c r="CA46" i="12" s="1"/>
  <c r="K73" i="18"/>
  <c r="BW73" i="18" s="1"/>
  <c r="N57" i="18"/>
  <c r="BZ57" i="18" s="1"/>
  <c r="DH21" i="18"/>
  <c r="FT21" i="18" s="1"/>
  <c r="E160" i="14"/>
  <c r="BQ160" i="14" s="1"/>
  <c r="Q64" i="12"/>
  <c r="CC64" i="12" s="1"/>
  <c r="Q63" i="12"/>
  <c r="CC63" i="12" s="1"/>
  <c r="O48" i="18"/>
  <c r="CA48" i="18" s="1"/>
  <c r="L86" i="14"/>
  <c r="BX86" i="14" s="1"/>
  <c r="L107" i="14"/>
  <c r="BX107" i="14" s="1"/>
  <c r="L23" i="14"/>
  <c r="BX23" i="14" s="1"/>
  <c r="E163" i="14"/>
  <c r="BQ163" i="14" s="1"/>
  <c r="E157" i="14"/>
  <c r="BQ157" i="14" s="1"/>
  <c r="AK28" i="21" s="1"/>
  <c r="Q14" i="18"/>
  <c r="CC14" i="18" s="1"/>
  <c r="Q13" i="18"/>
  <c r="CC13" i="18" s="1"/>
  <c r="L136" i="14"/>
  <c r="BX136" i="14" s="1"/>
  <c r="L119" i="12"/>
  <c r="BX119" i="12" s="1"/>
  <c r="L119" i="14"/>
  <c r="BX119" i="14" s="1"/>
  <c r="O39" i="14"/>
  <c r="CA39" i="14" s="1"/>
  <c r="O92" i="14"/>
  <c r="CA92" i="14" s="1"/>
  <c r="M111" i="14"/>
  <c r="BY111" i="14" s="1"/>
  <c r="M104" i="12"/>
  <c r="BY104" i="12" s="1"/>
  <c r="M104" i="14"/>
  <c r="BY104" i="14" s="1"/>
  <c r="G155" i="14"/>
  <c r="BS155" i="14" s="1"/>
  <c r="DD61" i="18"/>
  <c r="FP61" i="18" s="1"/>
  <c r="L71" i="18"/>
  <c r="BX71" i="18" s="1"/>
  <c r="L64" i="18"/>
  <c r="BX64" i="18" s="1"/>
  <c r="P36" i="14"/>
  <c r="CB36" i="14" s="1"/>
  <c r="X126" i="14"/>
  <c r="CJ126" i="14" s="1"/>
  <c r="N68" i="12"/>
  <c r="BZ68" i="12" s="1"/>
  <c r="DK66" i="18"/>
  <c r="FW66" i="18" s="1"/>
  <c r="Q32" i="14"/>
  <c r="CC32" i="14" s="1"/>
  <c r="I152" i="14"/>
  <c r="BU152" i="14" s="1"/>
  <c r="K141" i="12"/>
  <c r="BW141" i="12" s="1"/>
  <c r="R30" i="12"/>
  <c r="CD30" i="12" s="1"/>
  <c r="R31" i="12"/>
  <c r="CD31" i="12" s="1"/>
  <c r="R27" i="12"/>
  <c r="CD27" i="12" s="1"/>
  <c r="R28" i="12"/>
  <c r="CD28" i="12" s="1"/>
  <c r="S26" i="12"/>
  <c r="CE26" i="12" s="1"/>
  <c r="Q38" i="12"/>
  <c r="CC38" i="12" s="1"/>
  <c r="DE57" i="18"/>
  <c r="FQ57" i="18" s="1"/>
  <c r="M58" i="18"/>
  <c r="BY58" i="18" s="1"/>
  <c r="DG15" i="18"/>
  <c r="FS15" i="18" s="1"/>
  <c r="N81" i="14"/>
  <c r="N19" i="14"/>
  <c r="O70" i="12"/>
  <c r="CA70" i="12" s="1"/>
  <c r="O134" i="12"/>
  <c r="CA134" i="12" s="1"/>
  <c r="O71" i="12"/>
  <c r="CA71" i="12" s="1"/>
  <c r="O66" i="12"/>
  <c r="CA66" i="12" s="1"/>
  <c r="L133" i="14"/>
  <c r="BX133" i="14" s="1"/>
  <c r="L133" i="12"/>
  <c r="BX133" i="12" s="1"/>
  <c r="P15" i="18"/>
  <c r="CB15" i="18" s="1"/>
  <c r="F158" i="12"/>
  <c r="BR158" i="12" s="1"/>
  <c r="F162" i="12"/>
  <c r="BR162" i="12" s="1"/>
  <c r="L96" i="14"/>
  <c r="BX96" i="14" s="1"/>
  <c r="L96" i="12"/>
  <c r="BX96" i="12" s="1"/>
  <c r="DI27" i="18"/>
  <c r="FU27" i="18" s="1"/>
  <c r="AW14" i="24" s="1"/>
  <c r="DI28" i="18"/>
  <c r="FU28" i="18" s="1"/>
  <c r="AW15" i="24" s="1"/>
  <c r="P65" i="12"/>
  <c r="DI12" i="18"/>
  <c r="FU12" i="18" s="1"/>
  <c r="DI36" i="18"/>
  <c r="FU36" i="18" s="1"/>
  <c r="R42" i="14"/>
  <c r="CD42" i="14" s="1"/>
  <c r="R41" i="14"/>
  <c r="CD41" i="14" s="1"/>
  <c r="S40" i="14"/>
  <c r="CE40" i="14" s="1"/>
  <c r="L144" i="14"/>
  <c r="BX144" i="14" s="1"/>
  <c r="L144" i="12"/>
  <c r="BX144" i="12" s="1"/>
  <c r="L121" i="14"/>
  <c r="BX121" i="14" s="1"/>
  <c r="L121" i="12"/>
  <c r="BX121" i="12" s="1"/>
  <c r="P59" i="18"/>
  <c r="CB59" i="18" s="1"/>
  <c r="DG59" i="18"/>
  <c r="FS59" i="18" s="1"/>
  <c r="G158" i="14"/>
  <c r="BS158" i="14" s="1"/>
  <c r="G162" i="14"/>
  <c r="BS162" i="14" s="1"/>
  <c r="BY11" i="23"/>
  <c r="O65" i="18"/>
  <c r="CA65" i="18" s="1"/>
  <c r="Q122" i="12"/>
  <c r="CC122" i="12" s="1"/>
  <c r="Q49" i="12"/>
  <c r="CC49" i="12" s="1"/>
  <c r="Q44" i="12"/>
  <c r="CC44" i="12" s="1"/>
  <c r="Q48" i="12"/>
  <c r="CC48" i="12" s="1"/>
  <c r="K141" i="14"/>
  <c r="BW141" i="14" s="1"/>
  <c r="DE46" i="18"/>
  <c r="FQ46" i="18" s="1"/>
  <c r="M20" i="12"/>
  <c r="BY20" i="12" s="1"/>
  <c r="M102" i="12"/>
  <c r="BY102" i="12" s="1"/>
  <c r="M24" i="12"/>
  <c r="BY24" i="12" s="1"/>
  <c r="M25" i="12"/>
  <c r="BY25" i="12" s="1"/>
  <c r="J151" i="14"/>
  <c r="BV151" i="14" s="1"/>
  <c r="M67" i="18"/>
  <c r="BY67" i="18" s="1"/>
  <c r="DC71" i="18"/>
  <c r="FO71" i="18" s="1"/>
  <c r="DC64" i="18"/>
  <c r="FO64" i="18" s="1"/>
  <c r="P25" i="18"/>
  <c r="CB25" i="18" s="1"/>
  <c r="M90" i="14"/>
  <c r="BY90" i="14" s="1"/>
  <c r="M21" i="14"/>
  <c r="BY21" i="14" s="1"/>
  <c r="W138" i="14"/>
  <c r="CI138" i="14" s="1"/>
  <c r="W138" i="12"/>
  <c r="CI138" i="12" s="1"/>
  <c r="DG44" i="18"/>
  <c r="FS44" i="18" s="1"/>
  <c r="DO50" i="18"/>
  <c r="GA50" i="18" s="1"/>
  <c r="F157" i="14"/>
  <c r="BR157" i="14" s="1"/>
  <c r="AL28" i="21" s="1"/>
  <c r="F163" i="14"/>
  <c r="BR163" i="14" s="1"/>
  <c r="E160" i="12"/>
  <c r="BQ160" i="12" s="1"/>
  <c r="F155" i="12"/>
  <c r="BR155" i="12" s="1"/>
  <c r="F12" i="23" s="1"/>
  <c r="L100" i="14"/>
  <c r="BX100" i="14" s="1"/>
  <c r="L100" i="12"/>
  <c r="BX100" i="12" s="1"/>
  <c r="Q43" i="14"/>
  <c r="J150" i="12"/>
  <c r="BV150" i="12" s="1"/>
  <c r="R23" i="18"/>
  <c r="CD23" i="18" s="1"/>
  <c r="DJ18" i="18"/>
  <c r="FV18" i="18" s="1"/>
  <c r="R19" i="18"/>
  <c r="CD19" i="18" s="1"/>
  <c r="R20" i="18"/>
  <c r="CD20" i="18" s="1"/>
  <c r="R22" i="18"/>
  <c r="CD22" i="18" s="1"/>
  <c r="S18" i="18"/>
  <c r="CE18" i="18" s="1"/>
  <c r="L120" i="12"/>
  <c r="BX120" i="12" s="1"/>
  <c r="L120" i="14"/>
  <c r="BX120" i="14" s="1"/>
  <c r="L87" i="14"/>
  <c r="BX87" i="14" s="1"/>
  <c r="L108" i="14"/>
  <c r="BX108" i="14" s="1"/>
  <c r="M147" i="12"/>
  <c r="BY147" i="12" s="1"/>
  <c r="M136" i="12"/>
  <c r="BY136" i="12" s="1"/>
  <c r="K118" i="12"/>
  <c r="BW118" i="12" s="1"/>
  <c r="J88" i="12"/>
  <c r="BV88" i="12" s="1"/>
  <c r="J109" i="12"/>
  <c r="BV109" i="12" s="1"/>
  <c r="DD54" i="18"/>
  <c r="FP54" i="18" s="1"/>
  <c r="K142" i="12"/>
  <c r="BW142" i="12" s="1"/>
  <c r="X103" i="12"/>
  <c r="CJ103" i="12" s="1"/>
  <c r="X103" i="14"/>
  <c r="CJ103" i="14" s="1"/>
  <c r="G78" i="18"/>
  <c r="BS78" i="18" s="1"/>
  <c r="G77" i="18"/>
  <c r="BS77" i="18" s="1"/>
  <c r="G59" i="21" s="1"/>
  <c r="O70" i="14"/>
  <c r="CA70" i="14" s="1"/>
  <c r="O134" i="14"/>
  <c r="CA134" i="14" s="1"/>
  <c r="O71" i="14"/>
  <c r="CA71" i="14" s="1"/>
  <c r="O66" i="14"/>
  <c r="CA66" i="14" s="1"/>
  <c r="O43" i="18"/>
  <c r="CA43" i="18" s="1"/>
  <c r="O17" i="18"/>
  <c r="CA17" i="18" s="1"/>
  <c r="P82" i="12"/>
  <c r="Q135" i="14"/>
  <c r="CC135" i="14" s="1"/>
  <c r="Q29" i="14"/>
  <c r="CC29" i="14" s="1"/>
  <c r="R41" i="12"/>
  <c r="CD41" i="12" s="1"/>
  <c r="R42" i="12"/>
  <c r="CD42" i="12" s="1"/>
  <c r="S40" i="12"/>
  <c r="CE40" i="12" s="1"/>
  <c r="K130" i="12"/>
  <c r="BW130" i="12" s="1"/>
  <c r="M84" i="12"/>
  <c r="J88" i="14"/>
  <c r="BV88" i="14" s="1"/>
  <c r="J109" i="14"/>
  <c r="BV109" i="14" s="1"/>
  <c r="O45" i="12"/>
  <c r="CA45" i="12" s="1"/>
  <c r="K86" i="12"/>
  <c r="BW86" i="12" s="1"/>
  <c r="K107" i="12"/>
  <c r="BW107" i="12" s="1"/>
  <c r="K23" i="12"/>
  <c r="BW23" i="12" s="1"/>
  <c r="P15" i="12"/>
  <c r="CB15" i="12" s="1"/>
  <c r="P12" i="24" s="1"/>
  <c r="P122" i="14"/>
  <c r="CB122" i="14" s="1"/>
  <c r="P48" i="14"/>
  <c r="CB48" i="14" s="1"/>
  <c r="P49" i="14"/>
  <c r="CB49" i="14" s="1"/>
  <c r="P44" i="14"/>
  <c r="CB44" i="14" s="1"/>
  <c r="W126" i="14"/>
  <c r="CI126" i="14" s="1"/>
  <c r="DO68" i="18"/>
  <c r="GA68" i="18" s="1"/>
  <c r="Q83" i="12"/>
  <c r="CC83" i="12" s="1"/>
  <c r="Q21" i="24" s="1"/>
  <c r="J150" i="14"/>
  <c r="BV150" i="14" s="1"/>
  <c r="L101" i="14"/>
  <c r="BX101" i="14" s="1"/>
  <c r="L101" i="12"/>
  <c r="BX101" i="12" s="1"/>
  <c r="Q15" i="14"/>
  <c r="CC15" i="14" s="1"/>
  <c r="DF65" i="18"/>
  <c r="FR65" i="18" s="1"/>
  <c r="O46" i="14"/>
  <c r="CA46" i="14" s="1"/>
  <c r="L145" i="14"/>
  <c r="BX145" i="14" s="1"/>
  <c r="L145" i="12"/>
  <c r="BX145" i="12" s="1"/>
  <c r="L116" i="14"/>
  <c r="BX116" i="14" s="1"/>
  <c r="L116" i="12"/>
  <c r="BX116" i="12" s="1"/>
  <c r="L99" i="14"/>
  <c r="BX99" i="14" s="1"/>
  <c r="K118" i="14"/>
  <c r="BW118" i="14" s="1"/>
  <c r="N35" i="14"/>
  <c r="BZ35" i="14" s="1"/>
  <c r="DF48" i="18"/>
  <c r="FR48" i="18" s="1"/>
  <c r="L87" i="12"/>
  <c r="BX87" i="12" s="1"/>
  <c r="N67" i="14"/>
  <c r="BZ67" i="14" s="1"/>
  <c r="L99" i="12"/>
  <c r="BX99" i="12" s="1"/>
  <c r="K142" i="14"/>
  <c r="BW142" i="14" s="1"/>
  <c r="X138" i="12"/>
  <c r="CJ138" i="12" s="1"/>
  <c r="X138" i="14"/>
  <c r="CJ138" i="14" s="1"/>
  <c r="K130" i="14"/>
  <c r="BW130" i="14" s="1"/>
  <c r="Q29" i="12"/>
  <c r="CC29" i="12" s="1"/>
  <c r="X50" i="18"/>
  <c r="CJ50" i="18" s="1"/>
  <c r="X68" i="18"/>
  <c r="CJ68" i="18" s="1"/>
  <c r="M105" i="14"/>
  <c r="W94" i="14"/>
  <c r="CI94" i="14" s="1"/>
  <c r="M143" i="12"/>
  <c r="BY143" i="12" s="1"/>
  <c r="P33" i="14"/>
  <c r="K117" i="12"/>
  <c r="BW117" i="12" s="1"/>
  <c r="P82" i="14"/>
  <c r="DB73" i="18"/>
  <c r="FN73" i="18" s="1"/>
  <c r="N47" i="14"/>
  <c r="BZ47" i="14" s="1"/>
  <c r="L86" i="12"/>
  <c r="BX86" i="12" s="1"/>
  <c r="L107" i="12"/>
  <c r="BX107" i="12" s="1"/>
  <c r="L23" i="12"/>
  <c r="BX23" i="12" s="1"/>
  <c r="R62" i="14"/>
  <c r="CD62" i="14" s="1"/>
  <c r="S12" i="14"/>
  <c r="R135" i="14"/>
  <c r="CD135" i="14" s="1"/>
  <c r="N81" i="12"/>
  <c r="N19" i="12"/>
  <c r="F160" i="14"/>
  <c r="BR160" i="14" s="1"/>
  <c r="N93" i="12"/>
  <c r="BZ93" i="12" s="1"/>
  <c r="E164" i="12"/>
  <c r="BQ164" i="12" s="1"/>
  <c r="E29" i="21" s="1"/>
  <c r="E165" i="12"/>
  <c r="BQ165" i="12" s="1"/>
  <c r="K108" i="12"/>
  <c r="BW108" i="12" s="1"/>
  <c r="K87" i="12"/>
  <c r="BW87" i="12" s="1"/>
  <c r="Q21" i="18"/>
  <c r="CC21" i="18" s="1"/>
  <c r="O45" i="14"/>
  <c r="CA45" i="14" s="1"/>
  <c r="L139" i="12"/>
  <c r="BX139" i="12" s="1"/>
  <c r="L115" i="14"/>
  <c r="L146" i="14"/>
  <c r="BX146" i="14" s="1"/>
  <c r="N68" i="14"/>
  <c r="BZ68" i="14" s="1"/>
  <c r="K129" i="12"/>
  <c r="BW129" i="12" s="1"/>
  <c r="G75" i="18"/>
  <c r="BS75" i="18" s="1"/>
  <c r="DF43" i="18"/>
  <c r="FR43" i="18" s="1"/>
  <c r="DF17" i="18"/>
  <c r="FR17" i="18" s="1"/>
  <c r="Y62" i="18"/>
  <c r="CK62" i="18" s="1"/>
  <c r="Y53" i="18"/>
  <c r="CK53" i="18" s="1"/>
  <c r="R28" i="14"/>
  <c r="CD28" i="14" s="1"/>
  <c r="R30" i="14"/>
  <c r="CD30" i="14" s="1"/>
  <c r="R31" i="14"/>
  <c r="CD31" i="14" s="1"/>
  <c r="R27" i="14"/>
  <c r="CD27" i="14" s="1"/>
  <c r="S26" i="14"/>
  <c r="CE26" i="14" s="1"/>
  <c r="O16" i="12"/>
  <c r="CA16" i="12" s="1"/>
  <c r="O13" i="24" s="1"/>
  <c r="L143" i="14"/>
  <c r="BX143" i="14" s="1"/>
  <c r="M61" i="18"/>
  <c r="BY61" i="18" s="1"/>
  <c r="M11" i="23"/>
  <c r="DH37" i="18"/>
  <c r="FT37" i="18" s="1"/>
  <c r="AV19" i="24" s="1"/>
  <c r="DH38" i="18"/>
  <c r="FT38" i="18" s="1"/>
  <c r="AV20" i="24" s="1"/>
  <c r="K149" i="12"/>
  <c r="BW149" i="12" s="1"/>
  <c r="P122" i="12"/>
  <c r="CB122" i="12" s="1"/>
  <c r="P49" i="12"/>
  <c r="CB49" i="12" s="1"/>
  <c r="P44" i="12"/>
  <c r="CB44" i="12" s="1"/>
  <c r="P48" i="12"/>
  <c r="CB48" i="12" s="1"/>
  <c r="DP53" i="18"/>
  <c r="GB53" i="18" s="1"/>
  <c r="O81" i="14"/>
  <c r="O19" i="14"/>
  <c r="D161" i="14"/>
  <c r="BP161" i="14" s="1"/>
  <c r="P16" i="14"/>
  <c r="CB16" i="14" s="1"/>
  <c r="M110" i="14"/>
  <c r="BY110" i="14" s="1"/>
  <c r="M89" i="14"/>
  <c r="BY89" i="14" s="1"/>
  <c r="M22" i="14"/>
  <c r="BY22" i="14" s="1"/>
  <c r="P39" i="18"/>
  <c r="CB39" i="18" s="1"/>
  <c r="K153" i="12"/>
  <c r="BW153" i="12" s="1"/>
  <c r="K98" i="12"/>
  <c r="BW98" i="12" s="1"/>
  <c r="L132" i="14"/>
  <c r="BX132" i="14" s="1"/>
  <c r="L132" i="12"/>
  <c r="BX132" i="12" s="1"/>
  <c r="K117" i="14"/>
  <c r="BW117" i="14" s="1"/>
  <c r="L143" i="12"/>
  <c r="BX143" i="12" s="1"/>
  <c r="Q63" i="14"/>
  <c r="CC63" i="14" s="1"/>
  <c r="Q64" i="14"/>
  <c r="CC64" i="14" s="1"/>
  <c r="J148" i="12"/>
  <c r="E164" i="14"/>
  <c r="BQ164" i="14" s="1"/>
  <c r="AK29" i="21" s="1"/>
  <c r="E165" i="14"/>
  <c r="BQ165" i="14" s="1"/>
  <c r="DI22" i="18"/>
  <c r="FU22" i="18" s="1"/>
  <c r="AW10" i="24" s="1"/>
  <c r="DI20" i="18"/>
  <c r="FU20" i="18" s="1"/>
  <c r="AW9" i="24" s="1"/>
  <c r="DI23" i="18"/>
  <c r="FU23" i="18" s="1"/>
  <c r="AW11" i="24" s="1"/>
  <c r="DI19" i="18"/>
  <c r="FU19" i="18" s="1"/>
  <c r="AW8" i="24" s="1"/>
  <c r="M114" i="12"/>
  <c r="BY114" i="12" s="1"/>
  <c r="M114" i="14"/>
  <c r="BY114" i="14" s="1"/>
  <c r="M93" i="14"/>
  <c r="BY93" i="14" s="1"/>
  <c r="O92" i="12"/>
  <c r="CA92" i="12" s="1"/>
  <c r="O39" i="12"/>
  <c r="CA39" i="12" s="1"/>
  <c r="K129" i="14"/>
  <c r="BW129" i="14" s="1"/>
  <c r="M54" i="18"/>
  <c r="BY54" i="18" s="1"/>
  <c r="E74" i="18"/>
  <c r="BQ74" i="18" s="1"/>
  <c r="Q38" i="14"/>
  <c r="CC38" i="14" s="1"/>
  <c r="K154" i="12"/>
  <c r="BW154" i="12" s="1"/>
  <c r="K97" i="12"/>
  <c r="BW97" i="12" s="1"/>
  <c r="P44" i="18"/>
  <c r="CB44" i="18" s="1"/>
  <c r="DC70" i="18"/>
  <c r="FO70" i="18" s="1"/>
  <c r="Q32" i="12"/>
  <c r="CC32" i="12" s="1"/>
  <c r="CW74" i="18"/>
  <c r="FI74" i="18" s="1"/>
  <c r="DH29" i="18"/>
  <c r="FT29" i="18" s="1"/>
  <c r="DD67" i="18"/>
  <c r="FP67" i="18" s="1"/>
  <c r="L70" i="18"/>
  <c r="BX70" i="18" s="1"/>
  <c r="DH14" i="18"/>
  <c r="FT14" i="18" s="1"/>
  <c r="DH13" i="18"/>
  <c r="FT13" i="18" s="1"/>
  <c r="AV12" i="24" s="1"/>
  <c r="K149" i="14"/>
  <c r="BW149" i="14" s="1"/>
  <c r="DP62" i="18"/>
  <c r="GB62" i="18" s="1"/>
  <c r="CX77" i="18"/>
  <c r="FJ77" i="18" s="1"/>
  <c r="AL59" i="21" s="1"/>
  <c r="CX78" i="18"/>
  <c r="FJ78" i="18" s="1"/>
  <c r="M37" i="12"/>
  <c r="BY37" i="12" s="1"/>
  <c r="M85" i="14"/>
  <c r="BY85" i="14" s="1"/>
  <c r="M106" i="14"/>
  <c r="BY106" i="14" s="1"/>
  <c r="K153" i="14"/>
  <c r="BW153" i="14" s="1"/>
  <c r="K98" i="14"/>
  <c r="BW98" i="14" s="1"/>
  <c r="N52" i="18"/>
  <c r="BZ52" i="18" s="1"/>
  <c r="Q14" i="12"/>
  <c r="CC14" i="12" s="1"/>
  <c r="M37" i="14"/>
  <c r="BY37" i="14" s="1"/>
  <c r="P33" i="12"/>
  <c r="R28" i="18"/>
  <c r="CD28" i="18" s="1"/>
  <c r="DJ26" i="18"/>
  <c r="FV26" i="18" s="1"/>
  <c r="R27" i="18"/>
  <c r="CD27" i="18" s="1"/>
  <c r="R14" i="24" s="1"/>
  <c r="S26" i="18"/>
  <c r="CE26" i="18" s="1"/>
  <c r="Q83" i="14"/>
  <c r="CC83" i="14" s="1"/>
  <c r="AW21" i="24" s="1"/>
  <c r="DJ10" i="18"/>
  <c r="FV10" i="18" s="1"/>
  <c r="R36" i="18"/>
  <c r="CD36" i="18" s="1"/>
  <c r="R12" i="18"/>
  <c r="CD12" i="18" s="1"/>
  <c r="S10" i="18"/>
  <c r="CE10" i="18" s="1"/>
  <c r="N35" i="12"/>
  <c r="BZ35" i="12" s="1"/>
  <c r="Q24" i="18"/>
  <c r="CC24" i="18" s="1"/>
  <c r="L140" i="14"/>
  <c r="BX140" i="14" s="1"/>
  <c r="L140" i="12"/>
  <c r="BX140" i="12" s="1"/>
  <c r="DC72" i="18"/>
  <c r="FO72" i="18" s="1"/>
  <c r="L110" i="12"/>
  <c r="BX110" i="12" s="1"/>
  <c r="X94" i="14"/>
  <c r="CJ94" i="14" s="1"/>
  <c r="D161" i="12"/>
  <c r="BP161" i="12" s="1"/>
  <c r="L106" i="12"/>
  <c r="BX106" i="12" s="1"/>
  <c r="Q34" i="14"/>
  <c r="CC34" i="14" s="1"/>
  <c r="N47" i="12"/>
  <c r="BZ47" i="12" s="1"/>
  <c r="K154" i="14"/>
  <c r="BW154" i="14" s="1"/>
  <c r="K97" i="14"/>
  <c r="BW97" i="14" s="1"/>
  <c r="DG25" i="18"/>
  <c r="FS25" i="18" s="1"/>
  <c r="J151" i="12"/>
  <c r="BV151" i="12" s="1"/>
  <c r="CX75" i="18"/>
  <c r="FJ75" i="18" s="1"/>
  <c r="W103" i="12"/>
  <c r="CI103" i="12" s="1"/>
  <c r="W103" i="14"/>
  <c r="CI103" i="14" s="1"/>
  <c r="DH24" i="18"/>
  <c r="FT24" i="18" s="1"/>
  <c r="N46" i="18"/>
  <c r="BZ46" i="18" s="1"/>
  <c r="L128" i="14"/>
  <c r="BX128" i="14" s="1"/>
  <c r="L128" i="12"/>
  <c r="BX128" i="12" s="1"/>
  <c r="P65" i="14"/>
  <c r="F164" i="14"/>
  <c r="BR164" i="14" s="1"/>
  <c r="AL29" i="21" s="1"/>
  <c r="F165" i="14"/>
  <c r="BR165" i="14" s="1"/>
  <c r="S12" i="12"/>
  <c r="L147" i="14"/>
  <c r="BX147" i="14" s="1"/>
  <c r="L95" i="14"/>
  <c r="Q59" i="18"/>
  <c r="CC59" i="18" s="1"/>
  <c r="Q37" i="18"/>
  <c r="CC37" i="18" s="1"/>
  <c r="Q38" i="18"/>
  <c r="CC38" i="18" s="1"/>
  <c r="K88" i="14"/>
  <c r="BW88" i="14" s="1"/>
  <c r="K109" i="14"/>
  <c r="BW109" i="14" s="1"/>
  <c r="N95" i="12"/>
  <c r="BZ95" i="12" s="1"/>
  <c r="E163" i="12"/>
  <c r="BQ163" i="12" s="1"/>
  <c r="E157" i="12"/>
  <c r="BQ157" i="12" s="1"/>
  <c r="E28" i="21" s="1"/>
  <c r="L115" i="12"/>
  <c r="BX115" i="12" s="1"/>
  <c r="L146" i="12"/>
  <c r="BX146" i="12" s="1"/>
  <c r="N67" i="12"/>
  <c r="BZ67" i="12" s="1"/>
  <c r="M69" i="14"/>
  <c r="BY69" i="14" s="1"/>
  <c r="M51" i="18"/>
  <c r="BY51" i="18" s="1"/>
  <c r="DE52" i="18"/>
  <c r="FQ52" i="18" s="1"/>
  <c r="R10" i="24" l="1"/>
  <c r="Q20" i="24"/>
  <c r="R9" i="24"/>
  <c r="R8" i="24"/>
  <c r="Q19" i="24"/>
  <c r="Q90" i="24" s="1"/>
  <c r="R15" i="24"/>
  <c r="AU75" i="24"/>
  <c r="AV13" i="24"/>
  <c r="AV84" i="24" s="1"/>
  <c r="CV8" i="23"/>
  <c r="AT75" i="24"/>
  <c r="BT6" i="22"/>
  <c r="BT36" i="22"/>
  <c r="BU6" i="22"/>
  <c r="BU36" i="22"/>
  <c r="P66" i="24"/>
  <c r="P40" i="24"/>
  <c r="P110" i="24"/>
  <c r="P83" i="24"/>
  <c r="M22" i="24"/>
  <c r="AS11" i="23"/>
  <c r="CE12" i="12"/>
  <c r="AW64" i="24"/>
  <c r="AW38" i="24"/>
  <c r="AW108" i="24"/>
  <c r="AW81" i="24"/>
  <c r="AK6" i="21"/>
  <c r="AK11" i="21"/>
  <c r="CA19" i="14"/>
  <c r="CA217" i="14" s="1"/>
  <c r="O217" i="14"/>
  <c r="L229" i="14"/>
  <c r="BX115" i="14"/>
  <c r="BX229" i="14" s="1"/>
  <c r="BZ19" i="12"/>
  <c r="BZ217" i="12" s="1"/>
  <c r="N217" i="12"/>
  <c r="Q119" i="24"/>
  <c r="CC43" i="14"/>
  <c r="CC216" i="14" s="1"/>
  <c r="Q216" i="14"/>
  <c r="AW69" i="24"/>
  <c r="AW43" i="24"/>
  <c r="AW113" i="24"/>
  <c r="AW86" i="24"/>
  <c r="Q216" i="12"/>
  <c r="CC43" i="12"/>
  <c r="CC216" i="12" s="1"/>
  <c r="CV42" i="23"/>
  <c r="CV65" i="23" s="1"/>
  <c r="CV88" i="23" s="1"/>
  <c r="CV111" i="23" s="1"/>
  <c r="CV134" i="23" s="1"/>
  <c r="CV157" i="23" s="1"/>
  <c r="CV180" i="23" s="1"/>
  <c r="CV28" i="24"/>
  <c r="DA105" i="23"/>
  <c r="G174" i="23"/>
  <c r="BW225" i="12" a="1"/>
  <c r="BW225" i="12" s="1"/>
  <c r="BW233" i="12" s="1"/>
  <c r="BW234" i="12" s="1"/>
  <c r="BW124" i="24"/>
  <c r="BW54" i="24"/>
  <c r="BW53" i="24"/>
  <c r="BW97" i="24"/>
  <c r="E26" i="24"/>
  <c r="E40" i="23"/>
  <c r="BX24" i="24"/>
  <c r="BX25" i="24"/>
  <c r="BX21" i="23"/>
  <c r="BX38" i="23" s="1"/>
  <c r="BX61" i="23" s="1"/>
  <c r="BX84" i="23" s="1"/>
  <c r="BX107" i="23" s="1"/>
  <c r="BX130" i="23" s="1"/>
  <c r="BX153" i="23" s="1"/>
  <c r="BX176" i="23" s="1"/>
  <c r="K120" i="24"/>
  <c r="K92" i="24"/>
  <c r="K49" i="24"/>
  <c r="K145" i="24"/>
  <c r="BV225" i="14" a="1"/>
  <c r="BV225" i="14" s="1"/>
  <c r="BV233" i="14" s="1"/>
  <c r="BV234" i="14" s="1"/>
  <c r="BW154" i="24"/>
  <c r="BP10" i="22"/>
  <c r="BP40" i="22"/>
  <c r="BP41" i="22" s="1"/>
  <c r="Q74" i="24"/>
  <c r="Q48" i="24"/>
  <c r="Q118" i="24"/>
  <c r="Q91" i="24"/>
  <c r="M127" i="14"/>
  <c r="M124" i="14"/>
  <c r="BY124" i="14" s="1"/>
  <c r="L226" i="14"/>
  <c r="BX95" i="14"/>
  <c r="R62" i="12"/>
  <c r="BV148" i="12"/>
  <c r="BV169" i="12" s="1"/>
  <c r="J169" i="12"/>
  <c r="O213" i="14"/>
  <c r="CA81" i="14"/>
  <c r="CA213" i="14" s="1"/>
  <c r="N213" i="12"/>
  <c r="BZ81" i="12"/>
  <c r="BZ213" i="12" s="1"/>
  <c r="AW68" i="24"/>
  <c r="AW42" i="24"/>
  <c r="AW112" i="24"/>
  <c r="AW85" i="24"/>
  <c r="CV43" i="23"/>
  <c r="CV66" i="23" s="1"/>
  <c r="CV89" i="23" s="1"/>
  <c r="CV112" i="23" s="1"/>
  <c r="CV135" i="23" s="1"/>
  <c r="CV158" i="23" s="1"/>
  <c r="CV181" i="23" s="1"/>
  <c r="CV29" i="24"/>
  <c r="AJ62" i="23"/>
  <c r="AJ13" i="22"/>
  <c r="BW55" i="24"/>
  <c r="BW150" i="24"/>
  <c r="BW125" i="24"/>
  <c r="BW98" i="24"/>
  <c r="J82" i="23"/>
  <c r="DB59" i="23"/>
  <c r="BW63" i="23"/>
  <c r="BW23" i="22"/>
  <c r="BV56" i="24"/>
  <c r="BV126" i="24"/>
  <c r="BV99" i="24"/>
  <c r="BV151" i="24"/>
  <c r="E25" i="24"/>
  <c r="E24" i="24"/>
  <c r="E21" i="23"/>
  <c r="E38" i="23" s="1"/>
  <c r="E61" i="23" s="1"/>
  <c r="E84" i="23" s="1"/>
  <c r="E107" i="23" s="1"/>
  <c r="E130" i="23" s="1"/>
  <c r="E153" i="23" s="1"/>
  <c r="E176" i="23" s="1"/>
  <c r="E22" i="23"/>
  <c r="E39" i="23" s="1"/>
  <c r="BW226" i="14"/>
  <c r="BQ178" i="23"/>
  <c r="BQ29" i="22" s="1"/>
  <c r="BQ28" i="22"/>
  <c r="BX44" i="23"/>
  <c r="BX67" i="23" s="1"/>
  <c r="BX90" i="23" s="1"/>
  <c r="BX113" i="23" s="1"/>
  <c r="BX136" i="23" s="1"/>
  <c r="BX159" i="23" s="1"/>
  <c r="BX182" i="23" s="1"/>
  <c r="BX30" i="24"/>
  <c r="BY167" i="14"/>
  <c r="BY168" i="14"/>
  <c r="D24" i="22"/>
  <c r="D86" i="23"/>
  <c r="BS8" i="22"/>
  <c r="BS38" i="22"/>
  <c r="L225" i="12" a="1"/>
  <c r="L225" i="12" s="1"/>
  <c r="L233" i="12" s="1"/>
  <c r="L234" i="12" s="1"/>
  <c r="BW152" i="24"/>
  <c r="BW57" i="24"/>
  <c r="BW127" i="24"/>
  <c r="BW100" i="24"/>
  <c r="AJ45" i="23"/>
  <c r="AJ4" i="22" s="1"/>
  <c r="Q107" i="24"/>
  <c r="Q80" i="24"/>
  <c r="Q63" i="24"/>
  <c r="Q37" i="24"/>
  <c r="R14" i="12"/>
  <c r="CD14" i="12" s="1"/>
  <c r="R13" i="12"/>
  <c r="CD13" i="12" s="1"/>
  <c r="AW119" i="24"/>
  <c r="AV110" i="24"/>
  <c r="AV40" i="24"/>
  <c r="AV83" i="24"/>
  <c r="AV66" i="24"/>
  <c r="AV118" i="24"/>
  <c r="AV91" i="24"/>
  <c r="AV74" i="24"/>
  <c r="AV48" i="24"/>
  <c r="N4" i="23"/>
  <c r="N6" i="23" s="1"/>
  <c r="R81" i="24"/>
  <c r="R38" i="24"/>
  <c r="R108" i="24"/>
  <c r="R64" i="24"/>
  <c r="N217" i="14"/>
  <c r="BZ19" i="14"/>
  <c r="BZ217" i="14" s="1"/>
  <c r="BV127" i="24"/>
  <c r="BV100" i="24"/>
  <c r="BV57" i="24"/>
  <c r="BV152" i="24"/>
  <c r="DB120" i="24"/>
  <c r="DB92" i="24"/>
  <c r="DB49" i="24"/>
  <c r="DB145" i="24"/>
  <c r="D58" i="24"/>
  <c r="Q106" i="24"/>
  <c r="Q79" i="24"/>
  <c r="Q62" i="24"/>
  <c r="Q36" i="24"/>
  <c r="AK23" i="24"/>
  <c r="CW12" i="23"/>
  <c r="AK37" i="23"/>
  <c r="AK15" i="23"/>
  <c r="AK14" i="23"/>
  <c r="AK13" i="23"/>
  <c r="AK18" i="23"/>
  <c r="AK17" i="23"/>
  <c r="AK16" i="23"/>
  <c r="BX40" i="23"/>
  <c r="BX26" i="24"/>
  <c r="BS174" i="23"/>
  <c r="BV45" i="23"/>
  <c r="AJ83" i="23"/>
  <c r="CW174" i="23"/>
  <c r="R166" i="14"/>
  <c r="AV117" i="24"/>
  <c r="AV90" i="24"/>
  <c r="AV47" i="24"/>
  <c r="AV73" i="24"/>
  <c r="CE12" i="14"/>
  <c r="P214" i="14"/>
  <c r="P224" i="14" s="1"/>
  <c r="CB82" i="14"/>
  <c r="CB214" i="14" s="1"/>
  <c r="CB224" i="14" s="1"/>
  <c r="DD72" i="18"/>
  <c r="FP72" i="18" s="1"/>
  <c r="DD58" i="18"/>
  <c r="FP58" i="18" s="1"/>
  <c r="R107" i="24"/>
  <c r="R80" i="24"/>
  <c r="R63" i="24"/>
  <c r="R37" i="24"/>
  <c r="P220" i="12"/>
  <c r="CB65" i="12"/>
  <c r="CB220" i="12" s="1"/>
  <c r="N213" i="14"/>
  <c r="BZ81" i="14"/>
  <c r="BZ213" i="14" s="1"/>
  <c r="CV25" i="24"/>
  <c r="CV22" i="23"/>
  <c r="CV39" i="23" s="1"/>
  <c r="CV21" i="23"/>
  <c r="CV38" i="23" s="1"/>
  <c r="CV61" i="23" s="1"/>
  <c r="CV84" i="23" s="1"/>
  <c r="CV107" i="23" s="1"/>
  <c r="CV130" i="23" s="1"/>
  <c r="CV153" i="23" s="1"/>
  <c r="CV176" i="23" s="1"/>
  <c r="CV24" i="24"/>
  <c r="DC59" i="23"/>
  <c r="BU231" i="14"/>
  <c r="BU232" i="14" s="1"/>
  <c r="BU225" i="14" a="1"/>
  <c r="BU225" i="14" s="1"/>
  <c r="BU169" i="14"/>
  <c r="E44" i="23"/>
  <c r="E67" i="23" s="1"/>
  <c r="E90" i="23" s="1"/>
  <c r="E113" i="23" s="1"/>
  <c r="E136" i="23" s="1"/>
  <c r="E159" i="23" s="1"/>
  <c r="E182" i="23" s="1"/>
  <c r="E30" i="24"/>
  <c r="E121" i="24"/>
  <c r="E93" i="24"/>
  <c r="E50" i="24"/>
  <c r="E146" i="24"/>
  <c r="E31" i="24"/>
  <c r="E154" i="24" s="1"/>
  <c r="AJ150" i="24"/>
  <c r="AJ125" i="24"/>
  <c r="AJ98" i="24"/>
  <c r="AJ55" i="24"/>
  <c r="BW101" i="24"/>
  <c r="BW153" i="24"/>
  <c r="BX59" i="23"/>
  <c r="BX49" i="24"/>
  <c r="BX120" i="24"/>
  <c r="BX92" i="24"/>
  <c r="BX145" i="24"/>
  <c r="BX31" i="24"/>
  <c r="BX154" i="24" s="1"/>
  <c r="BR8" i="22"/>
  <c r="BR38" i="22"/>
  <c r="BV82" i="23"/>
  <c r="BT128" i="23"/>
  <c r="BQ160" i="23"/>
  <c r="BX225" i="12" a="1"/>
  <c r="BX225" i="12" s="1"/>
  <c r="BX233" i="12" s="1"/>
  <c r="BX234" i="12" s="1"/>
  <c r="CD166" i="14"/>
  <c r="BW126" i="24"/>
  <c r="BW56" i="24"/>
  <c r="BW151" i="24"/>
  <c r="BW99" i="24"/>
  <c r="BV94" i="24"/>
  <c r="BV51" i="24"/>
  <c r="BV122" i="24"/>
  <c r="BV147" i="24"/>
  <c r="K82" i="23"/>
  <c r="Q73" i="24"/>
  <c r="AL6" i="21"/>
  <c r="AL11" i="21"/>
  <c r="R85" i="24"/>
  <c r="R112" i="24"/>
  <c r="R68" i="24"/>
  <c r="R42" i="24"/>
  <c r="R79" i="24"/>
  <c r="R62" i="24"/>
  <c r="R36" i="24"/>
  <c r="R106" i="24"/>
  <c r="CV44" i="23"/>
  <c r="CV67" i="23" s="1"/>
  <c r="CV90" i="23" s="1"/>
  <c r="CV113" i="23" s="1"/>
  <c r="CV136" i="23" s="1"/>
  <c r="CV159" i="23" s="1"/>
  <c r="CV182" i="23" s="1"/>
  <c r="CV30" i="24"/>
  <c r="DC49" i="24"/>
  <c r="DC120" i="24"/>
  <c r="DC92" i="24"/>
  <c r="DC145" i="24"/>
  <c r="I233" i="14"/>
  <c r="I234" i="14" s="1"/>
  <c r="I232" i="14"/>
  <c r="AN151" i="23"/>
  <c r="AN174" i="23" s="1"/>
  <c r="D128" i="24"/>
  <c r="D102" i="24"/>
  <c r="E8" i="23"/>
  <c r="E60" i="23"/>
  <c r="BX41" i="23"/>
  <c r="BX64" i="23" s="1"/>
  <c r="BX87" i="23" s="1"/>
  <c r="BX110" i="23" s="1"/>
  <c r="BX133" i="23" s="1"/>
  <c r="BX156" i="23" s="1"/>
  <c r="BX179" i="23" s="1"/>
  <c r="BX27" i="24"/>
  <c r="BX9" i="23"/>
  <c r="BR174" i="23"/>
  <c r="BW51" i="24"/>
  <c r="BW94" i="24"/>
  <c r="BW122" i="24"/>
  <c r="BW147" i="24"/>
  <c r="AO82" i="23"/>
  <c r="AJ63" i="23"/>
  <c r="AJ23" i="22"/>
  <c r="H128" i="23"/>
  <c r="BV63" i="23"/>
  <c r="BV68" i="23" s="1"/>
  <c r="BV23" i="22"/>
  <c r="BQ183" i="23"/>
  <c r="AJ101" i="24"/>
  <c r="AJ153" i="24"/>
  <c r="BV101" i="24"/>
  <c r="BV153" i="24"/>
  <c r="AJ152" i="24"/>
  <c r="AJ57" i="24"/>
  <c r="AJ100" i="24"/>
  <c r="AJ127" i="24"/>
  <c r="BV123" i="24"/>
  <c r="BV95" i="24"/>
  <c r="BV52" i="24"/>
  <c r="BV148" i="24"/>
  <c r="BV96" i="24"/>
  <c r="L59" i="23"/>
  <c r="P220" i="14"/>
  <c r="CB65" i="14"/>
  <c r="CB220" i="14" s="1"/>
  <c r="K148" i="14"/>
  <c r="BW148" i="14" s="1"/>
  <c r="K139" i="14"/>
  <c r="AW79" i="24"/>
  <c r="AW62" i="24"/>
  <c r="AW36" i="24"/>
  <c r="AW106" i="24"/>
  <c r="R14" i="14"/>
  <c r="CD14" i="14" s="1"/>
  <c r="R13" i="14"/>
  <c r="CD13" i="14" s="1"/>
  <c r="P215" i="14"/>
  <c r="CB33" i="14"/>
  <c r="CB215" i="14" s="1"/>
  <c r="M228" i="14"/>
  <c r="BY105" i="14"/>
  <c r="BY228" i="14" s="1"/>
  <c r="P214" i="12"/>
  <c r="P224" i="12" s="1"/>
  <c r="CB82" i="12"/>
  <c r="CB214" i="12" s="1"/>
  <c r="CB224" i="12" s="1"/>
  <c r="DE51" i="18"/>
  <c r="FQ51" i="18" s="1"/>
  <c r="DE49" i="18"/>
  <c r="FQ49" i="18" s="1"/>
  <c r="CV60" i="23"/>
  <c r="Q108" i="24"/>
  <c r="Q81" i="24"/>
  <c r="Q64" i="24"/>
  <c r="Q38" i="24"/>
  <c r="BT109" i="23"/>
  <c r="BT25" i="22"/>
  <c r="E42" i="23"/>
  <c r="E65" i="23" s="1"/>
  <c r="E88" i="23" s="1"/>
  <c r="E111" i="23" s="1"/>
  <c r="E134" i="23" s="1"/>
  <c r="E157" i="23" s="1"/>
  <c r="E180" i="23" s="1"/>
  <c r="E28" i="24"/>
  <c r="DD22" i="24"/>
  <c r="DD36" i="23"/>
  <c r="BW95" i="24"/>
  <c r="BW52" i="24"/>
  <c r="BW123" i="24"/>
  <c r="BW148" i="24"/>
  <c r="BW96" i="24"/>
  <c r="L228" i="14"/>
  <c r="BX105" i="14"/>
  <c r="BX228" i="14" s="1"/>
  <c r="M221" i="12"/>
  <c r="M223" i="12"/>
  <c r="D68" i="23"/>
  <c r="AJ124" i="24"/>
  <c r="AJ97" i="24"/>
  <c r="AJ53" i="24"/>
  <c r="AJ54" i="24"/>
  <c r="BV54" i="24"/>
  <c r="BV53" i="24"/>
  <c r="BV124" i="24"/>
  <c r="BV97" i="24"/>
  <c r="D34" i="22"/>
  <c r="D4" i="22"/>
  <c r="AP92" i="24"/>
  <c r="AP145" i="24"/>
  <c r="AP49" i="24"/>
  <c r="AP120" i="24"/>
  <c r="BW45" i="23"/>
  <c r="L227" i="14"/>
  <c r="BX127" i="14"/>
  <c r="BX227" i="14" s="1"/>
  <c r="AR36" i="23"/>
  <c r="AR22" i="24"/>
  <c r="R43" i="24"/>
  <c r="R86" i="24"/>
  <c r="R69" i="24"/>
  <c r="R113" i="24"/>
  <c r="AW109" i="24"/>
  <c r="AW82" i="24"/>
  <c r="AW65" i="24"/>
  <c r="AW39" i="24"/>
  <c r="R11" i="24"/>
  <c r="F37" i="23"/>
  <c r="F23" i="24"/>
  <c r="AL12" i="23"/>
  <c r="F17" i="23"/>
  <c r="F13" i="23"/>
  <c r="F16" i="23"/>
  <c r="F18" i="23"/>
  <c r="F14" i="23"/>
  <c r="F15" i="23"/>
  <c r="N51" i="18"/>
  <c r="BZ51" i="18" s="1"/>
  <c r="N49" i="18"/>
  <c r="BZ49" i="18" s="1"/>
  <c r="CV40" i="23"/>
  <c r="CV26" i="24"/>
  <c r="CV146" i="24"/>
  <c r="CV93" i="24"/>
  <c r="CV50" i="24"/>
  <c r="CV121" i="24"/>
  <c r="CV31" i="24"/>
  <c r="CV154" i="24" s="1"/>
  <c r="AJ147" i="24"/>
  <c r="AJ51" i="24"/>
  <c r="AJ122" i="24"/>
  <c r="AJ94" i="24"/>
  <c r="E43" i="23"/>
  <c r="E66" i="23" s="1"/>
  <c r="E89" i="23" s="1"/>
  <c r="E112" i="23" s="1"/>
  <c r="E135" i="23" s="1"/>
  <c r="E158" i="23" s="1"/>
  <c r="E181" i="23" s="1"/>
  <c r="E29" i="24"/>
  <c r="AM174" i="23"/>
  <c r="BX42" i="23"/>
  <c r="BX65" i="23" s="1"/>
  <c r="BX88" i="23" s="1"/>
  <c r="BX111" i="23" s="1"/>
  <c r="BX134" i="23" s="1"/>
  <c r="BX157" i="23" s="1"/>
  <c r="BX180" i="23" s="1"/>
  <c r="BX28" i="24"/>
  <c r="BR155" i="23"/>
  <c r="BR160" i="23" s="1"/>
  <c r="BR27" i="22"/>
  <c r="M36" i="23"/>
  <c r="BY221" i="12"/>
  <c r="BY223" i="12"/>
  <c r="D106" i="23"/>
  <c r="BV169" i="14"/>
  <c r="AP59" i="23"/>
  <c r="BW82" i="23"/>
  <c r="BW68" i="23"/>
  <c r="BY95" i="12"/>
  <c r="L120" i="24"/>
  <c r="L49" i="24"/>
  <c r="L145" i="24"/>
  <c r="L92" i="24"/>
  <c r="CB33" i="12"/>
  <c r="CB215" i="12" s="1"/>
  <c r="P215" i="12"/>
  <c r="AW37" i="24"/>
  <c r="AW80" i="24"/>
  <c r="AW63" i="24"/>
  <c r="AW107" i="24"/>
  <c r="O111" i="24"/>
  <c r="O84" i="24"/>
  <c r="O67" i="24"/>
  <c r="O75" i="24" s="1"/>
  <c r="O41" i="24"/>
  <c r="E11" i="21"/>
  <c r="E6" i="21"/>
  <c r="N127" i="12"/>
  <c r="N124" i="12"/>
  <c r="BZ124" i="12" s="1"/>
  <c r="M168" i="12"/>
  <c r="M167" i="12"/>
  <c r="BY84" i="12"/>
  <c r="BY22" i="24"/>
  <c r="BY13" i="23"/>
  <c r="BY17" i="23"/>
  <c r="BY16" i="23"/>
  <c r="BY15" i="23"/>
  <c r="BY14" i="23"/>
  <c r="DE11" i="23"/>
  <c r="BY18" i="23"/>
  <c r="BY36" i="23"/>
  <c r="DG65" i="18"/>
  <c r="FS65" i="18" s="1"/>
  <c r="DG39" i="18"/>
  <c r="FS39" i="18" s="1"/>
  <c r="CV41" i="23"/>
  <c r="CV64" i="23" s="1"/>
  <c r="CV87" i="23" s="1"/>
  <c r="CV110" i="23" s="1"/>
  <c r="CV133" i="23" s="1"/>
  <c r="CV156" i="23" s="1"/>
  <c r="CV179" i="23" s="1"/>
  <c r="CV27" i="24"/>
  <c r="CV9" i="23"/>
  <c r="AJ148" i="24"/>
  <c r="AJ95" i="24"/>
  <c r="AJ52" i="24"/>
  <c r="AJ96" i="24"/>
  <c r="AJ123" i="24"/>
  <c r="AJ151" i="24"/>
  <c r="AJ56" i="24"/>
  <c r="AJ126" i="24"/>
  <c r="AJ99" i="24"/>
  <c r="BU109" i="23"/>
  <c r="BU25" i="22"/>
  <c r="E41" i="23"/>
  <c r="E64" i="23" s="1"/>
  <c r="E87" i="23" s="1"/>
  <c r="E110" i="23" s="1"/>
  <c r="E133" i="23" s="1"/>
  <c r="E156" i="23" s="1"/>
  <c r="E179" i="23" s="1"/>
  <c r="E27" i="24"/>
  <c r="E9" i="23"/>
  <c r="BV55" i="24"/>
  <c r="BV125" i="24"/>
  <c r="BV98" i="24"/>
  <c r="BV150" i="24"/>
  <c r="BV155" i="24" s="1"/>
  <c r="BX43" i="23"/>
  <c r="BX66" i="23" s="1"/>
  <c r="BX89" i="23" s="1"/>
  <c r="BX112" i="23" s="1"/>
  <c r="BX135" i="23" s="1"/>
  <c r="BX158" i="23" s="1"/>
  <c r="BX181" i="23" s="1"/>
  <c r="BX29" i="24"/>
  <c r="AQ36" i="23"/>
  <c r="AQ22" i="24"/>
  <c r="AS4" i="23"/>
  <c r="AS6" i="23" s="1"/>
  <c r="BV232" i="14"/>
  <c r="BU128" i="23"/>
  <c r="BU114" i="23"/>
  <c r="BS155" i="23"/>
  <c r="BS160" i="23" s="1"/>
  <c r="BS27" i="22"/>
  <c r="D14" i="22"/>
  <c r="D85" i="23"/>
  <c r="Q109" i="24"/>
  <c r="Q82" i="24"/>
  <c r="Q39" i="24"/>
  <c r="Q65" i="24"/>
  <c r="R43" i="14"/>
  <c r="R43" i="12"/>
  <c r="DH39" i="18"/>
  <c r="FT39" i="18" s="1"/>
  <c r="DI29" i="18"/>
  <c r="FU29" i="18" s="1"/>
  <c r="R34" i="14"/>
  <c r="CD34" i="14" s="1"/>
  <c r="G155" i="12"/>
  <c r="BS155" i="12" s="1"/>
  <c r="N69" i="12"/>
  <c r="BZ69" i="12" s="1"/>
  <c r="DE54" i="18"/>
  <c r="FQ54" i="18" s="1"/>
  <c r="M143" i="14"/>
  <c r="BY143" i="14" s="1"/>
  <c r="R15" i="12"/>
  <c r="CD15" i="12" s="1"/>
  <c r="K151" i="14"/>
  <c r="BW151" i="14" s="1"/>
  <c r="K150" i="12"/>
  <c r="BW150" i="12" s="1"/>
  <c r="M100" i="14"/>
  <c r="BY100" i="14" s="1"/>
  <c r="M100" i="12"/>
  <c r="BY100" i="12" s="1"/>
  <c r="P65" i="18"/>
  <c r="CB65" i="18" s="1"/>
  <c r="DE61" i="18"/>
  <c r="FQ61" i="18" s="1"/>
  <c r="M71" i="18"/>
  <c r="BY71" i="18" s="1"/>
  <c r="M64" i="18"/>
  <c r="BY64" i="18" s="1"/>
  <c r="DF52" i="18"/>
  <c r="FR52" i="18" s="1"/>
  <c r="Q25" i="18"/>
  <c r="CC25" i="18" s="1"/>
  <c r="Q82" i="12"/>
  <c r="H75" i="18"/>
  <c r="BT75" i="18" s="1"/>
  <c r="K88" i="12"/>
  <c r="BW88" i="12" s="1"/>
  <c r="K109" i="12"/>
  <c r="BW109" i="12" s="1"/>
  <c r="R122" i="12"/>
  <c r="CD122" i="12" s="1"/>
  <c r="R48" i="12"/>
  <c r="CD48" i="12" s="1"/>
  <c r="R44" i="12"/>
  <c r="CD44" i="12" s="1"/>
  <c r="J152" i="12"/>
  <c r="BV152" i="12" s="1"/>
  <c r="M139" i="12"/>
  <c r="BY139" i="12" s="1"/>
  <c r="S23" i="18"/>
  <c r="CE23" i="18" s="1"/>
  <c r="S22" i="18"/>
  <c r="CE22" i="18" s="1"/>
  <c r="S20" i="18"/>
  <c r="CE20" i="18" s="1"/>
  <c r="S19" i="18"/>
  <c r="CE19" i="18" s="1"/>
  <c r="DK18" i="18"/>
  <c r="FW18" i="18" s="1"/>
  <c r="T18" i="18"/>
  <c r="CF18" i="18" s="1"/>
  <c r="M90" i="12"/>
  <c r="BY90" i="12" s="1"/>
  <c r="M21" i="12"/>
  <c r="BY21" i="12" s="1"/>
  <c r="M111" i="12"/>
  <c r="BY111" i="12" s="1"/>
  <c r="DI14" i="18"/>
  <c r="FU14" i="18" s="1"/>
  <c r="DI13" i="18"/>
  <c r="FU13" i="18" s="1"/>
  <c r="AW12" i="24" s="1"/>
  <c r="L149" i="14"/>
  <c r="BX149" i="14" s="1"/>
  <c r="O57" i="18"/>
  <c r="CA57" i="18" s="1"/>
  <c r="O49" i="18"/>
  <c r="CA49" i="18" s="1"/>
  <c r="N37" i="12"/>
  <c r="BZ37" i="12" s="1"/>
  <c r="Z62" i="18"/>
  <c r="CL62" i="18" s="1"/>
  <c r="Z53" i="18"/>
  <c r="CL53" i="18" s="1"/>
  <c r="CW76" i="18"/>
  <c r="FI76" i="18" s="1"/>
  <c r="AK58" i="21" s="1"/>
  <c r="AK5" i="21" s="1"/>
  <c r="M115" i="14"/>
  <c r="Q65" i="14"/>
  <c r="M87" i="14"/>
  <c r="BY87" i="14" s="1"/>
  <c r="M108" i="14"/>
  <c r="BY108" i="14" s="1"/>
  <c r="P46" i="12"/>
  <c r="CB46" i="12" s="1"/>
  <c r="DF46" i="18"/>
  <c r="FR46" i="18" s="1"/>
  <c r="N147" i="12"/>
  <c r="BZ147" i="12" s="1"/>
  <c r="N104" i="12"/>
  <c r="BZ104" i="12" s="1"/>
  <c r="N104" i="14"/>
  <c r="BZ104" i="14" s="1"/>
  <c r="R63" i="14"/>
  <c r="CD63" i="14" s="1"/>
  <c r="Q82" i="14"/>
  <c r="O67" i="14"/>
  <c r="CA67" i="14" s="1"/>
  <c r="F164" i="12"/>
  <c r="BR164" i="12" s="1"/>
  <c r="F29" i="21" s="1"/>
  <c r="F165" i="12"/>
  <c r="BR165" i="12" s="1"/>
  <c r="F159" i="14"/>
  <c r="BR159" i="14" s="1"/>
  <c r="M86" i="14"/>
  <c r="BY86" i="14" s="1"/>
  <c r="M107" i="14"/>
  <c r="BY107" i="14" s="1"/>
  <c r="M23" i="14"/>
  <c r="BY23" i="14" s="1"/>
  <c r="Y126" i="12"/>
  <c r="CK126" i="12" s="1"/>
  <c r="Y94" i="12"/>
  <c r="CK94" i="12" s="1"/>
  <c r="CY77" i="18"/>
  <c r="FK77" i="18" s="1"/>
  <c r="AM59" i="21" s="1"/>
  <c r="CY78" i="18"/>
  <c r="FK78" i="18" s="1"/>
  <c r="R29" i="12"/>
  <c r="CD29" i="12" s="1"/>
  <c r="G164" i="14"/>
  <c r="BS164" i="14" s="1"/>
  <c r="AM29" i="21" s="1"/>
  <c r="G165" i="14"/>
  <c r="BS165" i="14" s="1"/>
  <c r="O35" i="14"/>
  <c r="CA35" i="14" s="1"/>
  <c r="O51" i="18"/>
  <c r="CA51" i="18" s="1"/>
  <c r="H156" i="14"/>
  <c r="BT156" i="14" s="1"/>
  <c r="M128" i="14"/>
  <c r="BY128" i="14" s="1"/>
  <c r="M128" i="12"/>
  <c r="BY128" i="12" s="1"/>
  <c r="P92" i="12"/>
  <c r="CB92" i="12" s="1"/>
  <c r="P39" i="12"/>
  <c r="CB39" i="12" s="1"/>
  <c r="N54" i="18"/>
  <c r="BZ54" i="18" s="1"/>
  <c r="O35" i="12"/>
  <c r="CA35" i="12" s="1"/>
  <c r="M120" i="14"/>
  <c r="BY120" i="14" s="1"/>
  <c r="M120" i="12"/>
  <c r="BY120" i="12" s="1"/>
  <c r="K151" i="12"/>
  <c r="BW151" i="12" s="1"/>
  <c r="DH65" i="18"/>
  <c r="FT65" i="18" s="1"/>
  <c r="N114" i="12"/>
  <c r="BZ114" i="12" s="1"/>
  <c r="N114" i="14"/>
  <c r="BZ114" i="14" s="1"/>
  <c r="N25" i="12"/>
  <c r="BZ25" i="12" s="1"/>
  <c r="N20" i="12"/>
  <c r="BZ20" i="12" s="1"/>
  <c r="N24" i="12"/>
  <c r="BZ24" i="12" s="1"/>
  <c r="N102" i="12"/>
  <c r="BZ102" i="12" s="1"/>
  <c r="R83" i="14"/>
  <c r="CD83" i="14" s="1"/>
  <c r="AX21" i="24" s="1"/>
  <c r="Q33" i="12"/>
  <c r="H77" i="18"/>
  <c r="BT77" i="18" s="1"/>
  <c r="H59" i="21" s="1"/>
  <c r="H78" i="18"/>
  <c r="BT78" i="18" s="1"/>
  <c r="P45" i="14"/>
  <c r="CB45" i="14" s="1"/>
  <c r="P16" i="12"/>
  <c r="CB16" i="12" s="1"/>
  <c r="P13" i="24" s="1"/>
  <c r="M140" i="14"/>
  <c r="BY140" i="14" s="1"/>
  <c r="M140" i="12"/>
  <c r="BY140" i="12" s="1"/>
  <c r="R24" i="18"/>
  <c r="CD24" i="18" s="1"/>
  <c r="R49" i="14"/>
  <c r="CD49" i="14" s="1"/>
  <c r="R44" i="14"/>
  <c r="CD44" i="14" s="1"/>
  <c r="R122" i="14"/>
  <c r="CD122" i="14" s="1"/>
  <c r="R48" i="14"/>
  <c r="CD48" i="14" s="1"/>
  <c r="P66" i="12"/>
  <c r="CB66" i="12" s="1"/>
  <c r="P71" i="12"/>
  <c r="CB71" i="12" s="1"/>
  <c r="P70" i="12"/>
  <c r="CB70" i="12" s="1"/>
  <c r="P134" i="12"/>
  <c r="CB134" i="12" s="1"/>
  <c r="Q36" i="12"/>
  <c r="CC36" i="12" s="1"/>
  <c r="E159" i="14"/>
  <c r="BQ159" i="14" s="1"/>
  <c r="R83" i="12"/>
  <c r="CD83" i="12" s="1"/>
  <c r="R21" i="24" s="1"/>
  <c r="DK10" i="18"/>
  <c r="FW10" i="18" s="1"/>
  <c r="S36" i="18"/>
  <c r="CE36" i="18" s="1"/>
  <c r="S12" i="18"/>
  <c r="CE12" i="18" s="1"/>
  <c r="T10" i="18"/>
  <c r="CF10" i="18" s="1"/>
  <c r="E76" i="18"/>
  <c r="BQ76" i="18" s="1"/>
  <c r="E58" i="21" s="1"/>
  <c r="E5" i="21" s="1"/>
  <c r="S135" i="12"/>
  <c r="CE135" i="12" s="1"/>
  <c r="O4" i="23"/>
  <c r="O6" i="23" s="1"/>
  <c r="O93" i="12"/>
  <c r="CA93" i="12" s="1"/>
  <c r="M147" i="14"/>
  <c r="BY147" i="14" s="1"/>
  <c r="M95" i="14"/>
  <c r="M116" i="14"/>
  <c r="BY116" i="14" s="1"/>
  <c r="M116" i="12"/>
  <c r="BY116" i="12" s="1"/>
  <c r="DI24" i="18"/>
  <c r="FU24" i="18" s="1"/>
  <c r="O20" i="14"/>
  <c r="CA20" i="14" s="1"/>
  <c r="O102" i="14"/>
  <c r="CA102" i="14" s="1"/>
  <c r="O24" i="14"/>
  <c r="CA24" i="14" s="1"/>
  <c r="O25" i="14"/>
  <c r="CA25" i="14" s="1"/>
  <c r="P45" i="12"/>
  <c r="CB45" i="12" s="1"/>
  <c r="S27" i="14"/>
  <c r="CE27" i="14" s="1"/>
  <c r="S31" i="14"/>
  <c r="CE31" i="14" s="1"/>
  <c r="S30" i="14"/>
  <c r="CE30" i="14" s="1"/>
  <c r="S28" i="14"/>
  <c r="CE28" i="14" s="1"/>
  <c r="T26" i="14"/>
  <c r="CF26" i="14" s="1"/>
  <c r="N84" i="12"/>
  <c r="P46" i="14"/>
  <c r="CB46" i="14" s="1"/>
  <c r="O52" i="18"/>
  <c r="CA52" i="18" s="1"/>
  <c r="L118" i="14"/>
  <c r="BX118" i="14" s="1"/>
  <c r="Q122" i="14"/>
  <c r="CC122" i="14" s="1"/>
  <c r="Q49" i="14"/>
  <c r="CC49" i="14" s="1"/>
  <c r="Q44" i="14"/>
  <c r="CC44" i="14" s="1"/>
  <c r="Q48" i="14"/>
  <c r="CC48" i="14" s="1"/>
  <c r="DE67" i="18"/>
  <c r="FQ67" i="18" s="1"/>
  <c r="M70" i="18"/>
  <c r="BY70" i="18" s="1"/>
  <c r="L117" i="12"/>
  <c r="BX117" i="12" s="1"/>
  <c r="S41" i="14"/>
  <c r="CE41" i="14" s="1"/>
  <c r="S42" i="14"/>
  <c r="CE42" i="14" s="1"/>
  <c r="T40" i="14"/>
  <c r="CF40" i="14" s="1"/>
  <c r="CY75" i="18"/>
  <c r="FK75" i="18" s="1"/>
  <c r="N20" i="14"/>
  <c r="BZ20" i="14" s="1"/>
  <c r="N24" i="14"/>
  <c r="BZ24" i="14" s="1"/>
  <c r="N102" i="14"/>
  <c r="BZ102" i="14" s="1"/>
  <c r="N25" i="14"/>
  <c r="BZ25" i="14" s="1"/>
  <c r="R32" i="12"/>
  <c r="CD32" i="12" s="1"/>
  <c r="L73" i="18"/>
  <c r="BX73" i="18" s="1"/>
  <c r="G163" i="14"/>
  <c r="BS163" i="14" s="1"/>
  <c r="G157" i="14"/>
  <c r="BS157" i="14" s="1"/>
  <c r="AM28" i="21" s="1"/>
  <c r="DF57" i="18"/>
  <c r="FR57" i="18" s="1"/>
  <c r="N58" i="18"/>
  <c r="BZ58" i="18" s="1"/>
  <c r="M72" i="18"/>
  <c r="BY72" i="18" s="1"/>
  <c r="E159" i="12"/>
  <c r="BQ159" i="12" s="1"/>
  <c r="DG48" i="18"/>
  <c r="FS48" i="18" s="1"/>
  <c r="M133" i="14"/>
  <c r="BY133" i="14" s="1"/>
  <c r="M133" i="12"/>
  <c r="BY133" i="12" s="1"/>
  <c r="R14" i="18"/>
  <c r="CD14" i="18" s="1"/>
  <c r="R13" i="18"/>
  <c r="CD13" i="18" s="1"/>
  <c r="S27" i="18"/>
  <c r="CE27" i="18" s="1"/>
  <c r="S28" i="18"/>
  <c r="CE28" i="18" s="1"/>
  <c r="DK26" i="18"/>
  <c r="FW26" i="18" s="1"/>
  <c r="T26" i="18"/>
  <c r="CF26" i="18" s="1"/>
  <c r="M121" i="14"/>
  <c r="BY121" i="14" s="1"/>
  <c r="M121" i="12"/>
  <c r="BY121" i="12" s="1"/>
  <c r="O84" i="14"/>
  <c r="R38" i="14"/>
  <c r="CD38" i="14" s="1"/>
  <c r="Y50" i="18"/>
  <c r="CK50" i="18" s="1"/>
  <c r="Y68" i="18"/>
  <c r="CK68" i="18" s="1"/>
  <c r="L88" i="12"/>
  <c r="BX88" i="12" s="1"/>
  <c r="L109" i="12"/>
  <c r="BX109" i="12" s="1"/>
  <c r="N69" i="14"/>
  <c r="BZ69" i="14" s="1"/>
  <c r="O47" i="12"/>
  <c r="CA47" i="12" s="1"/>
  <c r="Q33" i="14"/>
  <c r="O46" i="18"/>
  <c r="CA46" i="18" s="1"/>
  <c r="O68" i="14"/>
  <c r="CA68" i="14" s="1"/>
  <c r="M145" i="14"/>
  <c r="BY145" i="14" s="1"/>
  <c r="M145" i="12"/>
  <c r="BY145" i="12" s="1"/>
  <c r="L118" i="12"/>
  <c r="BX118" i="12" s="1"/>
  <c r="R21" i="18"/>
  <c r="CD21" i="18" s="1"/>
  <c r="F163" i="12"/>
  <c r="BR163" i="12" s="1"/>
  <c r="F157" i="12"/>
  <c r="BR157" i="12" s="1"/>
  <c r="F28" i="21" s="1"/>
  <c r="P48" i="18"/>
  <c r="CB48" i="18" s="1"/>
  <c r="M89" i="12"/>
  <c r="BY89" i="12" s="1"/>
  <c r="M22" i="12"/>
  <c r="BY22" i="12" s="1"/>
  <c r="M110" i="12"/>
  <c r="BY110" i="12" s="1"/>
  <c r="Q46" i="12"/>
  <c r="CC46" i="12" s="1"/>
  <c r="O17" i="12"/>
  <c r="CA17" i="12" s="1"/>
  <c r="L117" i="14"/>
  <c r="BX117" i="14" s="1"/>
  <c r="DI59" i="18"/>
  <c r="FU59" i="18" s="1"/>
  <c r="O67" i="12"/>
  <c r="CA67" i="12" s="1"/>
  <c r="N84" i="14"/>
  <c r="DD71" i="18"/>
  <c r="FP71" i="18" s="1"/>
  <c r="DD64" i="18"/>
  <c r="FP64" i="18" s="1"/>
  <c r="Q15" i="18"/>
  <c r="CC15" i="18" s="1"/>
  <c r="L88" i="14"/>
  <c r="BX88" i="14" s="1"/>
  <c r="L109" i="14"/>
  <c r="BX109" i="14" s="1"/>
  <c r="K152" i="14"/>
  <c r="BW152" i="14" s="1"/>
  <c r="Q39" i="18"/>
  <c r="CC39" i="18" s="1"/>
  <c r="CX74" i="18"/>
  <c r="FJ74" i="18" s="1"/>
  <c r="K150" i="14"/>
  <c r="BW150" i="14" s="1"/>
  <c r="M132" i="14"/>
  <c r="BY132" i="14" s="1"/>
  <c r="M132" i="12"/>
  <c r="BY132" i="12" s="1"/>
  <c r="R38" i="18"/>
  <c r="CD38" i="18" s="1"/>
  <c r="R37" i="18"/>
  <c r="CD37" i="18" s="1"/>
  <c r="R29" i="18"/>
  <c r="CD29" i="18" s="1"/>
  <c r="Q36" i="14"/>
  <c r="CC36" i="14" s="1"/>
  <c r="I156" i="14"/>
  <c r="BU156" i="14" s="1"/>
  <c r="M96" i="14"/>
  <c r="BY96" i="14" s="1"/>
  <c r="M96" i="12"/>
  <c r="BY96" i="12" s="1"/>
  <c r="M115" i="12"/>
  <c r="BY115" i="12" s="1"/>
  <c r="M146" i="12"/>
  <c r="BY146" i="12" s="1"/>
  <c r="L130" i="12"/>
  <c r="BX130" i="12" s="1"/>
  <c r="I78" i="18"/>
  <c r="BU78" i="18" s="1"/>
  <c r="I77" i="18"/>
  <c r="BU77" i="18" s="1"/>
  <c r="I59" i="21" s="1"/>
  <c r="DQ53" i="18"/>
  <c r="GC53" i="18" s="1"/>
  <c r="F74" i="18"/>
  <c r="BR74" i="18" s="1"/>
  <c r="N37" i="14"/>
  <c r="BZ37" i="14" s="1"/>
  <c r="L152" i="14"/>
  <c r="BX152" i="14" s="1"/>
  <c r="Q16" i="14"/>
  <c r="CC16" i="14" s="1"/>
  <c r="M144" i="14"/>
  <c r="BY144" i="14" s="1"/>
  <c r="M144" i="12"/>
  <c r="BY144" i="12" s="1"/>
  <c r="DJ20" i="18"/>
  <c r="FV20" i="18" s="1"/>
  <c r="AX9" i="24" s="1"/>
  <c r="DJ23" i="18"/>
  <c r="FV23" i="18" s="1"/>
  <c r="AX11" i="24" s="1"/>
  <c r="DJ19" i="18"/>
  <c r="FV19" i="18" s="1"/>
  <c r="AX8" i="24" s="1"/>
  <c r="DJ22" i="18"/>
  <c r="FV22" i="18" s="1"/>
  <c r="AX10" i="24" s="1"/>
  <c r="M105" i="12"/>
  <c r="BY105" i="12" s="1"/>
  <c r="H156" i="12"/>
  <c r="BT156" i="12" s="1"/>
  <c r="L142" i="12"/>
  <c r="BX142" i="12" s="1"/>
  <c r="P43" i="18"/>
  <c r="CB43" i="18" s="1"/>
  <c r="P17" i="18"/>
  <c r="CB17" i="18" s="1"/>
  <c r="R34" i="12"/>
  <c r="CD34" i="12" s="1"/>
  <c r="DH25" i="18"/>
  <c r="FT25" i="18" s="1"/>
  <c r="T12" i="12"/>
  <c r="S62" i="12"/>
  <c r="CE62" i="12" s="1"/>
  <c r="P71" i="14"/>
  <c r="CB71" i="14" s="1"/>
  <c r="P66" i="14"/>
  <c r="CB66" i="14" s="1"/>
  <c r="P70" i="14"/>
  <c r="CB70" i="14" s="1"/>
  <c r="P134" i="14"/>
  <c r="CB134" i="14" s="1"/>
  <c r="M131" i="14"/>
  <c r="BY131" i="14" s="1"/>
  <c r="M131" i="12"/>
  <c r="BY131" i="12" s="1"/>
  <c r="Q44" i="18"/>
  <c r="CC44" i="18" s="1"/>
  <c r="DJ12" i="18"/>
  <c r="FV12" i="18" s="1"/>
  <c r="DJ36" i="18"/>
  <c r="FV36" i="18" s="1"/>
  <c r="M99" i="14"/>
  <c r="BY99" i="14" s="1"/>
  <c r="M99" i="12"/>
  <c r="BY99" i="12" s="1"/>
  <c r="DD70" i="18"/>
  <c r="FP70" i="18" s="1"/>
  <c r="O95" i="12"/>
  <c r="M119" i="12"/>
  <c r="BY119" i="12" s="1"/>
  <c r="M119" i="14"/>
  <c r="BY119" i="14" s="1"/>
  <c r="DI21" i="18"/>
  <c r="FU21" i="18" s="1"/>
  <c r="L130" i="14"/>
  <c r="BX130" i="14" s="1"/>
  <c r="R29" i="14"/>
  <c r="CD29" i="14" s="1"/>
  <c r="O47" i="14"/>
  <c r="CA47" i="14" s="1"/>
  <c r="N93" i="14"/>
  <c r="BZ93" i="14" s="1"/>
  <c r="N136" i="12"/>
  <c r="BZ136" i="12" s="1"/>
  <c r="DP68" i="18"/>
  <c r="GB68" i="18" s="1"/>
  <c r="L141" i="12"/>
  <c r="BX141" i="12" s="1"/>
  <c r="L154" i="12"/>
  <c r="BX154" i="12" s="1"/>
  <c r="L97" i="12"/>
  <c r="BX97" i="12" s="1"/>
  <c r="S41" i="12"/>
  <c r="CE41" i="12" s="1"/>
  <c r="S42" i="12"/>
  <c r="CE42" i="12" s="1"/>
  <c r="T40" i="12"/>
  <c r="CF40" i="12" s="1"/>
  <c r="L153" i="12"/>
  <c r="BX153" i="12" s="1"/>
  <c r="L98" i="12"/>
  <c r="BX98" i="12" s="1"/>
  <c r="M85" i="12"/>
  <c r="BY85" i="12" s="1"/>
  <c r="M106" i="12"/>
  <c r="BY106" i="12" s="1"/>
  <c r="T66" i="18"/>
  <c r="CF66" i="18" s="1"/>
  <c r="L142" i="14"/>
  <c r="BX142" i="14" s="1"/>
  <c r="L129" i="12"/>
  <c r="BX129" i="12" s="1"/>
  <c r="R38" i="12"/>
  <c r="CD38" i="12" s="1"/>
  <c r="G156" i="12"/>
  <c r="BS156" i="12" s="1"/>
  <c r="N61" i="18"/>
  <c r="BZ61" i="18" s="1"/>
  <c r="N11" i="23"/>
  <c r="R63" i="12"/>
  <c r="CD63" i="12" s="1"/>
  <c r="R64" i="12"/>
  <c r="CD64" i="12" s="1"/>
  <c r="DH44" i="18"/>
  <c r="FT44" i="18" s="1"/>
  <c r="DJ28" i="18"/>
  <c r="FV28" i="18" s="1"/>
  <c r="AX15" i="24" s="1"/>
  <c r="DJ27" i="18"/>
  <c r="FV27" i="18" s="1"/>
  <c r="AX14" i="24" s="1"/>
  <c r="DH15" i="18"/>
  <c r="FT15" i="18" s="1"/>
  <c r="DH59" i="18"/>
  <c r="FT59" i="18" s="1"/>
  <c r="M101" i="14"/>
  <c r="BY101" i="14" s="1"/>
  <c r="M101" i="12"/>
  <c r="BY101" i="12" s="1"/>
  <c r="I75" i="18"/>
  <c r="BU75" i="18" s="1"/>
  <c r="DQ62" i="18"/>
  <c r="GC62" i="18" s="1"/>
  <c r="T12" i="14"/>
  <c r="S62" i="14"/>
  <c r="CE62" i="14" s="1"/>
  <c r="P92" i="14"/>
  <c r="CB92" i="14" s="1"/>
  <c r="P39" i="14"/>
  <c r="CB39" i="14" s="1"/>
  <c r="DP50" i="18"/>
  <c r="GB50" i="18" s="1"/>
  <c r="L108" i="12"/>
  <c r="BX108" i="12" s="1"/>
  <c r="L141" i="14"/>
  <c r="BX141" i="14" s="1"/>
  <c r="L154" i="14"/>
  <c r="BX154" i="14" s="1"/>
  <c r="L97" i="14"/>
  <c r="BX97" i="14" s="1"/>
  <c r="P17" i="14"/>
  <c r="CB17" i="14" s="1"/>
  <c r="J152" i="14"/>
  <c r="BV152" i="14" s="1"/>
  <c r="L153" i="14"/>
  <c r="BX153" i="14" s="1"/>
  <c r="L98" i="14"/>
  <c r="BX98" i="14" s="1"/>
  <c r="DC73" i="18"/>
  <c r="FO73" i="18" s="1"/>
  <c r="Q45" i="12"/>
  <c r="CC45" i="12" s="1"/>
  <c r="G160" i="14"/>
  <c r="BS160" i="14" s="1"/>
  <c r="DI38" i="18"/>
  <c r="FU38" i="18" s="1"/>
  <c r="AW20" i="24" s="1"/>
  <c r="DI37" i="18"/>
  <c r="FU37" i="18" s="1"/>
  <c r="AW19" i="24" s="1"/>
  <c r="L149" i="12"/>
  <c r="BX149" i="12" s="1"/>
  <c r="F160" i="12"/>
  <c r="BR160" i="12" s="1"/>
  <c r="L129" i="14"/>
  <c r="BX129" i="14" s="1"/>
  <c r="O68" i="12"/>
  <c r="CA68" i="12" s="1"/>
  <c r="DG43" i="18"/>
  <c r="FS43" i="18" s="1"/>
  <c r="DG17" i="18"/>
  <c r="FS17" i="18" s="1"/>
  <c r="S31" i="12"/>
  <c r="CE31" i="12" s="1"/>
  <c r="S30" i="12"/>
  <c r="CE30" i="12" s="1"/>
  <c r="S28" i="12"/>
  <c r="CE28" i="12" s="1"/>
  <c r="S27" i="12"/>
  <c r="CE27" i="12" s="1"/>
  <c r="T26" i="12"/>
  <c r="CF26" i="12" s="1"/>
  <c r="Q65" i="12"/>
  <c r="N67" i="18"/>
  <c r="BZ67" i="18" s="1"/>
  <c r="BW128" i="24" l="1"/>
  <c r="Q117" i="24"/>
  <c r="AV41" i="24"/>
  <c r="Q47" i="24"/>
  <c r="AV67" i="24"/>
  <c r="AV75" i="24" s="1"/>
  <c r="AV111" i="24"/>
  <c r="R12" i="24"/>
  <c r="R110" i="24" s="1"/>
  <c r="BW155" i="24"/>
  <c r="BW102" i="24"/>
  <c r="BW58" i="24"/>
  <c r="BQ30" i="22"/>
  <c r="BS9" i="22"/>
  <c r="BS39" i="22"/>
  <c r="BR9" i="22"/>
  <c r="BR39" i="22"/>
  <c r="AT11" i="23"/>
  <c r="N22" i="24"/>
  <c r="N36" i="23"/>
  <c r="AX109" i="24"/>
  <c r="AX82" i="24"/>
  <c r="AX39" i="24"/>
  <c r="AX65" i="24"/>
  <c r="R20" i="24"/>
  <c r="S14" i="24"/>
  <c r="M226" i="14"/>
  <c r="BY95" i="14"/>
  <c r="O127" i="12"/>
  <c r="CA127" i="12" s="1"/>
  <c r="O124" i="12"/>
  <c r="CA124" i="12" s="1"/>
  <c r="AM11" i="21"/>
  <c r="AM6" i="21"/>
  <c r="AW40" i="24"/>
  <c r="AW110" i="24"/>
  <c r="AW83" i="24"/>
  <c r="AW66" i="24"/>
  <c r="S8" i="24"/>
  <c r="G12" i="23"/>
  <c r="CD43" i="12"/>
  <c r="CD216" i="12" s="1"/>
  <c r="R216" i="12"/>
  <c r="AQ49" i="24"/>
  <c r="AQ145" i="24"/>
  <c r="AQ120" i="24"/>
  <c r="AQ92" i="24"/>
  <c r="BY26" i="24"/>
  <c r="BY40" i="23"/>
  <c r="M225" i="12" a="1"/>
  <c r="M225" i="12" s="1"/>
  <c r="M233" i="12" s="1"/>
  <c r="M234" i="12" s="1"/>
  <c r="D129" i="23"/>
  <c r="BX151" i="24"/>
  <c r="BX126" i="24"/>
  <c r="BX99" i="24"/>
  <c r="BX56" i="24"/>
  <c r="CV97" i="24"/>
  <c r="CV54" i="24"/>
  <c r="CV53" i="24"/>
  <c r="CV124" i="24"/>
  <c r="F24" i="24"/>
  <c r="F25" i="24"/>
  <c r="F21" i="23"/>
  <c r="F38" i="23" s="1"/>
  <c r="F61" i="23" s="1"/>
  <c r="F84" i="23" s="1"/>
  <c r="F107" i="23" s="1"/>
  <c r="F130" i="23" s="1"/>
  <c r="F153" i="23" s="1"/>
  <c r="F176" i="23" s="1"/>
  <c r="F22" i="23"/>
  <c r="F39" i="23" s="1"/>
  <c r="AR59" i="23"/>
  <c r="K231" i="14"/>
  <c r="BW139" i="14"/>
  <c r="K225" i="14" a="1"/>
  <c r="K225" i="14" s="1"/>
  <c r="K169" i="14"/>
  <c r="H151" i="23"/>
  <c r="E83" i="23"/>
  <c r="BV105" i="23"/>
  <c r="BX45" i="23"/>
  <c r="CV62" i="23"/>
  <c r="CV13" i="22"/>
  <c r="BV4" i="22"/>
  <c r="BV34" i="22"/>
  <c r="AK21" i="23"/>
  <c r="AK38" i="23" s="1"/>
  <c r="AK61" i="23" s="1"/>
  <c r="AK84" i="23" s="1"/>
  <c r="AK107" i="23" s="1"/>
  <c r="AK130" i="23" s="1"/>
  <c r="AK153" i="23" s="1"/>
  <c r="AK176" i="23" s="1"/>
  <c r="AK25" i="24"/>
  <c r="AK22" i="23"/>
  <c r="AK39" i="23" s="1"/>
  <c r="AK24" i="24"/>
  <c r="E147" i="24"/>
  <c r="E122" i="24"/>
  <c r="E94" i="24"/>
  <c r="E51" i="24"/>
  <c r="BZ223" i="12"/>
  <c r="BZ221" i="12"/>
  <c r="BX226" i="14"/>
  <c r="E63" i="23"/>
  <c r="E23" i="22"/>
  <c r="AS22" i="24"/>
  <c r="AS36" i="23"/>
  <c r="AX69" i="24"/>
  <c r="AX43" i="24"/>
  <c r="AX113" i="24"/>
  <c r="AX86" i="24"/>
  <c r="S14" i="14"/>
  <c r="CE14" i="14" s="1"/>
  <c r="S13" i="14"/>
  <c r="CE13" i="14" s="1"/>
  <c r="AX107" i="24"/>
  <c r="AX80" i="24"/>
  <c r="AX63" i="24"/>
  <c r="AX37" i="24"/>
  <c r="O167" i="14"/>
  <c r="CA84" i="14"/>
  <c r="O168" i="14"/>
  <c r="BZ11" i="23"/>
  <c r="DF51" i="18"/>
  <c r="FR51" i="18" s="1"/>
  <c r="DF49" i="18"/>
  <c r="FR49" i="18" s="1"/>
  <c r="Q214" i="14"/>
  <c r="Q224" i="14" s="1"/>
  <c r="CC82" i="14"/>
  <c r="CC214" i="14" s="1"/>
  <c r="CC224" i="14" s="1"/>
  <c r="Q220" i="14"/>
  <c r="CC65" i="14"/>
  <c r="CC220" i="14" s="1"/>
  <c r="AW13" i="24"/>
  <c r="S9" i="24"/>
  <c r="Q214" i="12"/>
  <c r="Q224" i="12" s="1"/>
  <c r="CC82" i="12"/>
  <c r="CC214" i="12" s="1"/>
  <c r="CC224" i="12" s="1"/>
  <c r="R16" i="14"/>
  <c r="CD16" i="14" s="1"/>
  <c r="R15" i="14"/>
  <c r="CD15" i="14" s="1"/>
  <c r="CD43" i="14"/>
  <c r="CD216" i="14" s="1"/>
  <c r="R216" i="14"/>
  <c r="AQ59" i="23"/>
  <c r="E150" i="24"/>
  <c r="E98" i="24"/>
  <c r="E55" i="24"/>
  <c r="E125" i="24"/>
  <c r="BY41" i="23"/>
  <c r="BY64" i="23" s="1"/>
  <c r="BY87" i="23" s="1"/>
  <c r="BY110" i="23" s="1"/>
  <c r="BY133" i="23" s="1"/>
  <c r="BY156" i="23" s="1"/>
  <c r="BY179" i="23" s="1"/>
  <c r="BY27" i="24"/>
  <c r="BY9" i="23"/>
  <c r="BW5" i="22"/>
  <c r="BW35" i="22"/>
  <c r="EF46" i="24"/>
  <c r="EF49" i="24" s="1"/>
  <c r="CV63" i="23"/>
  <c r="CV23" i="22"/>
  <c r="F8" i="23"/>
  <c r="BT132" i="23"/>
  <c r="BT137" i="23" s="1"/>
  <c r="BT26" i="22"/>
  <c r="K105" i="23"/>
  <c r="BX82" i="23"/>
  <c r="BU233" i="14"/>
  <c r="BU234" i="14" s="1"/>
  <c r="CV148" i="24"/>
  <c r="CV96" i="24"/>
  <c r="CV123" i="24"/>
  <c r="CV95" i="24"/>
  <c r="CV52" i="24"/>
  <c r="AK8" i="23"/>
  <c r="E123" i="24"/>
  <c r="E95" i="24"/>
  <c r="E148" i="24"/>
  <c r="E52" i="24"/>
  <c r="E96" i="24"/>
  <c r="DB82" i="23"/>
  <c r="DB105" i="23" s="1"/>
  <c r="AJ14" i="22"/>
  <c r="AJ85" i="23"/>
  <c r="N221" i="12"/>
  <c r="N223" i="12"/>
  <c r="E54" i="24"/>
  <c r="E124" i="24"/>
  <c r="E97" i="24"/>
  <c r="E53" i="24"/>
  <c r="M145" i="24"/>
  <c r="M120" i="24"/>
  <c r="M92" i="24"/>
  <c r="M49" i="24"/>
  <c r="M146" i="14"/>
  <c r="BY146" i="14" s="1"/>
  <c r="M136" i="14"/>
  <c r="BY136" i="14" s="1"/>
  <c r="N167" i="12"/>
  <c r="BZ84" i="12"/>
  <c r="N168" i="12"/>
  <c r="N127" i="14"/>
  <c r="N124" i="14"/>
  <c r="BZ124" i="14" s="1"/>
  <c r="S10" i="24"/>
  <c r="BX127" i="24"/>
  <c r="BX152" i="24"/>
  <c r="BX100" i="24"/>
  <c r="BX57" i="24"/>
  <c r="BY28" i="24"/>
  <c r="BY42" i="23"/>
  <c r="BY65" i="23" s="1"/>
  <c r="BY88" i="23" s="1"/>
  <c r="BY111" i="23" s="1"/>
  <c r="BY134" i="23" s="1"/>
  <c r="BY157" i="23" s="1"/>
  <c r="BY180" i="23" s="1"/>
  <c r="BZ127" i="12"/>
  <c r="BW105" i="23"/>
  <c r="F29" i="24"/>
  <c r="F43" i="23"/>
  <c r="F66" i="23" s="1"/>
  <c r="F89" i="23" s="1"/>
  <c r="F112" i="23" s="1"/>
  <c r="F135" i="23" s="1"/>
  <c r="F158" i="23" s="1"/>
  <c r="F181" i="23" s="1"/>
  <c r="AJ24" i="22"/>
  <c r="AJ86" i="23"/>
  <c r="BZ223" i="14"/>
  <c r="BZ221" i="14"/>
  <c r="AK40" i="23"/>
  <c r="AK26" i="24"/>
  <c r="D109" i="23"/>
  <c r="D25" i="22"/>
  <c r="CV152" i="24"/>
  <c r="CV100" i="24"/>
  <c r="CV57" i="24"/>
  <c r="CV127" i="24"/>
  <c r="CA223" i="14"/>
  <c r="CA221" i="14"/>
  <c r="AW47" i="24"/>
  <c r="AW117" i="24"/>
  <c r="AW73" i="24"/>
  <c r="AW90" i="24"/>
  <c r="CA95" i="12"/>
  <c r="S14" i="12"/>
  <c r="CE14" i="12" s="1"/>
  <c r="S13" i="12"/>
  <c r="CE13" i="12" s="1"/>
  <c r="L139" i="14"/>
  <c r="R82" i="14"/>
  <c r="R32" i="14"/>
  <c r="CD32" i="14" s="1"/>
  <c r="S11" i="24"/>
  <c r="BS178" i="23"/>
  <c r="BS29" i="22" s="1"/>
  <c r="BS28" i="22"/>
  <c r="AK10" i="21"/>
  <c r="AK32" i="24" s="1"/>
  <c r="BY29" i="24"/>
  <c r="BY43" i="23"/>
  <c r="BY66" i="23" s="1"/>
  <c r="BY89" i="23" s="1"/>
  <c r="BY112" i="23" s="1"/>
  <c r="BY135" i="23" s="1"/>
  <c r="BY158" i="23" s="1"/>
  <c r="BY181" i="23" s="1"/>
  <c r="M59" i="23"/>
  <c r="CX12" i="23"/>
  <c r="AL37" i="23"/>
  <c r="AL23" i="24"/>
  <c r="AL14" i="23"/>
  <c r="AL18" i="23"/>
  <c r="AL17" i="23"/>
  <c r="AL16" i="23"/>
  <c r="AL15" i="23"/>
  <c r="AL13" i="23"/>
  <c r="BW4" i="22"/>
  <c r="BW34" i="22"/>
  <c r="D35" i="22"/>
  <c r="D5" i="22"/>
  <c r="BV128" i="24"/>
  <c r="N221" i="14"/>
  <c r="N223" i="14"/>
  <c r="BX54" i="24"/>
  <c r="BX53" i="24"/>
  <c r="BX97" i="24"/>
  <c r="BX124" i="24"/>
  <c r="AK41" i="23"/>
  <c r="AK64" i="23" s="1"/>
  <c r="AK87" i="23" s="1"/>
  <c r="AK110" i="23" s="1"/>
  <c r="AK133" i="23" s="1"/>
  <c r="AK156" i="23" s="1"/>
  <c r="AK179" i="23" s="1"/>
  <c r="AK9" i="23"/>
  <c r="AK27" i="24"/>
  <c r="J105" i="23"/>
  <c r="O221" i="14"/>
  <c r="O223" i="14"/>
  <c r="DA128" i="23"/>
  <c r="DA151" i="23" s="1"/>
  <c r="CF12" i="12"/>
  <c r="CC33" i="14"/>
  <c r="CC215" i="14" s="1"/>
  <c r="Q215" i="14"/>
  <c r="CC33" i="12"/>
  <c r="CC215" i="12" s="1"/>
  <c r="Q215" i="12"/>
  <c r="M229" i="14"/>
  <c r="BY115" i="14"/>
  <c r="BY229" i="14" s="1"/>
  <c r="BU7" i="22"/>
  <c r="BU37" i="22"/>
  <c r="BU132" i="23"/>
  <c r="BU26" i="22"/>
  <c r="BY8" i="23"/>
  <c r="BY24" i="24"/>
  <c r="BY25" i="24"/>
  <c r="BY21" i="23"/>
  <c r="BY38" i="23" s="1"/>
  <c r="BY61" i="23" s="1"/>
  <c r="BY84" i="23" s="1"/>
  <c r="BY107" i="23" s="1"/>
  <c r="BY130" i="23" s="1"/>
  <c r="BY153" i="23" s="1"/>
  <c r="BY176" i="23" s="1"/>
  <c r="AP82" i="23"/>
  <c r="E152" i="24"/>
  <c r="E127" i="24"/>
  <c r="E100" i="24"/>
  <c r="E57" i="24"/>
  <c r="F27" i="24"/>
  <c r="F41" i="23"/>
  <c r="F64" i="23" s="1"/>
  <c r="F87" i="23" s="1"/>
  <c r="F110" i="23" s="1"/>
  <c r="F133" i="23" s="1"/>
  <c r="F156" i="23" s="1"/>
  <c r="F179" i="23" s="1"/>
  <c r="F9" i="23"/>
  <c r="F146" i="24"/>
  <c r="F121" i="24"/>
  <c r="F93" i="24"/>
  <c r="F50" i="24"/>
  <c r="F31" i="24"/>
  <c r="F154" i="24" s="1"/>
  <c r="DD59" i="23"/>
  <c r="AJ102" i="24"/>
  <c r="BQ10" i="22"/>
  <c r="BQ40" i="22"/>
  <c r="AO105" i="23"/>
  <c r="AO128" i="23" s="1"/>
  <c r="AO151" i="23" s="1"/>
  <c r="AO174" i="23" s="1"/>
  <c r="BX150" i="24"/>
  <c r="BX55" i="24"/>
  <c r="BX125" i="24"/>
  <c r="BX98" i="24"/>
  <c r="BV58" i="24"/>
  <c r="BQ9" i="22"/>
  <c r="BQ39" i="22"/>
  <c r="BQ41" i="22" s="1"/>
  <c r="BX63" i="23"/>
  <c r="BX68" i="23" s="1"/>
  <c r="BX23" i="22"/>
  <c r="AK60" i="23"/>
  <c r="M227" i="14"/>
  <c r="BY127" i="14"/>
  <c r="BY227" i="14" s="1"/>
  <c r="CV151" i="24"/>
  <c r="CV56" i="24"/>
  <c r="CV126" i="24"/>
  <c r="CV99" i="24"/>
  <c r="S166" i="12"/>
  <c r="CF12" i="14"/>
  <c r="AW91" i="24"/>
  <c r="AW74" i="24"/>
  <c r="AW118" i="24"/>
  <c r="AW48" i="24"/>
  <c r="K148" i="12"/>
  <c r="Q16" i="12"/>
  <c r="CC16" i="12" s="1"/>
  <c r="Q13" i="24" s="1"/>
  <c r="Q15" i="12"/>
  <c r="CC15" i="12" s="1"/>
  <c r="Q12" i="24" s="1"/>
  <c r="L148" i="12"/>
  <c r="P111" i="24"/>
  <c r="P84" i="24"/>
  <c r="P67" i="24"/>
  <c r="P75" i="24" s="1"/>
  <c r="P41" i="24"/>
  <c r="AX119" i="24"/>
  <c r="BU151" i="23"/>
  <c r="BU137" i="23"/>
  <c r="BY59" i="23"/>
  <c r="BY92" i="24"/>
  <c r="BY120" i="24"/>
  <c r="BY49" i="24"/>
  <c r="BY145" i="24"/>
  <c r="BY31" i="24"/>
  <c r="BY154" i="24" s="1"/>
  <c r="BR178" i="23"/>
  <c r="BR29" i="22" s="1"/>
  <c r="BR28" i="22"/>
  <c r="F40" i="23"/>
  <c r="F26" i="24"/>
  <c r="F60" i="23"/>
  <c r="DD49" i="24"/>
  <c r="DD120" i="24"/>
  <c r="DD92" i="24"/>
  <c r="DD145" i="24"/>
  <c r="L82" i="23"/>
  <c r="AJ58" i="24"/>
  <c r="BT114" i="23"/>
  <c r="E101" i="24"/>
  <c r="E153" i="24"/>
  <c r="DC82" i="23"/>
  <c r="AJ68" i="23"/>
  <c r="AK42" i="23"/>
  <c r="AK65" i="23" s="1"/>
  <c r="AK88" i="23" s="1"/>
  <c r="AK111" i="23" s="1"/>
  <c r="AK134" i="23" s="1"/>
  <c r="AK157" i="23" s="1"/>
  <c r="AK180" i="23" s="1"/>
  <c r="AK28" i="24"/>
  <c r="CW37" i="23"/>
  <c r="CW23" i="24"/>
  <c r="CW16" i="23"/>
  <c r="CW15" i="23"/>
  <c r="CW14" i="23"/>
  <c r="CW18" i="23"/>
  <c r="CW13" i="23"/>
  <c r="CW17" i="23"/>
  <c r="CE166" i="12"/>
  <c r="AX68" i="24"/>
  <c r="AX112" i="24"/>
  <c r="AX85" i="24"/>
  <c r="AX42" i="24"/>
  <c r="CC65" i="12"/>
  <c r="CC220" i="12" s="1"/>
  <c r="Q220" i="12"/>
  <c r="AX81" i="24"/>
  <c r="AX108" i="24"/>
  <c r="AX38" i="24"/>
  <c r="AX64" i="24"/>
  <c r="R119" i="24"/>
  <c r="R65" i="14"/>
  <c r="R64" i="14"/>
  <c r="CD64" i="14" s="1"/>
  <c r="DE72" i="18"/>
  <c r="FQ72" i="18" s="1"/>
  <c r="DE58" i="18"/>
  <c r="FQ58" i="18" s="1"/>
  <c r="R49" i="12"/>
  <c r="CD49" i="12" s="1"/>
  <c r="AJ128" i="24"/>
  <c r="BY30" i="24"/>
  <c r="BY44" i="23"/>
  <c r="BY67" i="23" s="1"/>
  <c r="BY90" i="23" s="1"/>
  <c r="BY113" i="23" s="1"/>
  <c r="BY136" i="23" s="1"/>
  <c r="BY159" i="23" s="1"/>
  <c r="BY182" i="23" s="1"/>
  <c r="BY168" i="12"/>
  <c r="BY167" i="12"/>
  <c r="BY225" i="12" a="1"/>
  <c r="BY225" i="12" s="1"/>
  <c r="BY233" i="12" s="1"/>
  <c r="BY234" i="12" s="1"/>
  <c r="F44" i="23"/>
  <c r="F67" i="23" s="1"/>
  <c r="F90" i="23" s="1"/>
  <c r="F113" i="23" s="1"/>
  <c r="F136" i="23" s="1"/>
  <c r="F159" i="23" s="1"/>
  <c r="F182" i="23" s="1"/>
  <c r="F30" i="24"/>
  <c r="R109" i="24"/>
  <c r="R82" i="24"/>
  <c r="R65" i="24"/>
  <c r="R39" i="24"/>
  <c r="E151" i="24"/>
  <c r="E126" i="24"/>
  <c r="E99" i="24"/>
  <c r="E56" i="24"/>
  <c r="CV45" i="23"/>
  <c r="BV102" i="24"/>
  <c r="BV86" i="23"/>
  <c r="BV24" i="22"/>
  <c r="CV101" i="24"/>
  <c r="CV153" i="24"/>
  <c r="BT151" i="23"/>
  <c r="CV147" i="24"/>
  <c r="CV122" i="24"/>
  <c r="CV51" i="24"/>
  <c r="CV94" i="24"/>
  <c r="S166" i="14"/>
  <c r="AJ106" i="23"/>
  <c r="AK43" i="23"/>
  <c r="AK66" i="23" s="1"/>
  <c r="AK89" i="23" s="1"/>
  <c r="AK112" i="23" s="1"/>
  <c r="AK135" i="23" s="1"/>
  <c r="AK158" i="23" s="1"/>
  <c r="AK181" i="23" s="1"/>
  <c r="AK29" i="24"/>
  <c r="AK146" i="24"/>
  <c r="AK93" i="24"/>
  <c r="AK50" i="24"/>
  <c r="AK121" i="24"/>
  <c r="AK31" i="24"/>
  <c r="AK154" i="24" s="1"/>
  <c r="BX101" i="24"/>
  <c r="BX153" i="24"/>
  <c r="E13" i="22"/>
  <c r="E62" i="23"/>
  <c r="E68" i="23" s="1"/>
  <c r="CD62" i="12"/>
  <c r="CD166" i="12" s="1"/>
  <c r="R166" i="12"/>
  <c r="BX148" i="24"/>
  <c r="BX123" i="24"/>
  <c r="BX95" i="24"/>
  <c r="BX52" i="24"/>
  <c r="BX96" i="24"/>
  <c r="AX36" i="24"/>
  <c r="AX106" i="24"/>
  <c r="AX79" i="24"/>
  <c r="AX62" i="24"/>
  <c r="R19" i="24"/>
  <c r="N167" i="14"/>
  <c r="BZ84" i="14"/>
  <c r="N168" i="14"/>
  <c r="S15" i="24"/>
  <c r="F6" i="21"/>
  <c r="F11" i="21"/>
  <c r="D108" i="23"/>
  <c r="D15" i="22"/>
  <c r="CV150" i="24"/>
  <c r="CV125" i="24"/>
  <c r="CV98" i="24"/>
  <c r="CV55" i="24"/>
  <c r="DE36" i="23"/>
  <c r="DE22" i="24"/>
  <c r="AT4" i="23"/>
  <c r="AT6" i="23" s="1"/>
  <c r="D91" i="23"/>
  <c r="F42" i="23"/>
  <c r="F65" i="23" s="1"/>
  <c r="F88" i="23" s="1"/>
  <c r="F111" i="23" s="1"/>
  <c r="F134" i="23" s="1"/>
  <c r="F157" i="23" s="1"/>
  <c r="F180" i="23" s="1"/>
  <c r="F28" i="24"/>
  <c r="E10" i="21"/>
  <c r="E32" i="24" s="1"/>
  <c r="AR120" i="24"/>
  <c r="AR92" i="24"/>
  <c r="AR49" i="24"/>
  <c r="AR145" i="24"/>
  <c r="CV83" i="23"/>
  <c r="E45" i="23"/>
  <c r="BV5" i="22"/>
  <c r="BV35" i="22"/>
  <c r="CE166" i="14"/>
  <c r="AK44" i="23"/>
  <c r="AK67" i="23" s="1"/>
  <c r="AK90" i="23" s="1"/>
  <c r="AK113" i="23" s="1"/>
  <c r="AK136" i="23" s="1"/>
  <c r="AK159" i="23" s="1"/>
  <c r="AK182" i="23" s="1"/>
  <c r="AK30" i="24"/>
  <c r="BW86" i="23"/>
  <c r="BW91" i="23" s="1"/>
  <c r="BW24" i="22"/>
  <c r="BX147" i="24"/>
  <c r="BX51" i="24"/>
  <c r="BX122" i="24"/>
  <c r="BX94" i="24"/>
  <c r="S34" i="12"/>
  <c r="CE34" i="12" s="1"/>
  <c r="N131" i="14"/>
  <c r="BZ131" i="14" s="1"/>
  <c r="F161" i="14"/>
  <c r="BR161" i="14" s="1"/>
  <c r="H158" i="12"/>
  <c r="BT158" i="12" s="1"/>
  <c r="H162" i="12"/>
  <c r="BT162" i="12" s="1"/>
  <c r="L150" i="14"/>
  <c r="BX150" i="14" s="1"/>
  <c r="S15" i="14"/>
  <c r="CE15" i="14" s="1"/>
  <c r="M154" i="12"/>
  <c r="BY154" i="12" s="1"/>
  <c r="M97" i="12"/>
  <c r="BY97" i="12" s="1"/>
  <c r="R65" i="12"/>
  <c r="L151" i="12"/>
  <c r="BX151" i="12" s="1"/>
  <c r="T41" i="12"/>
  <c r="CF41" i="12" s="1"/>
  <c r="T42" i="12"/>
  <c r="CF42" i="12" s="1"/>
  <c r="U40" i="12"/>
  <c r="CG40" i="12" s="1"/>
  <c r="N96" i="14"/>
  <c r="BZ96" i="14" s="1"/>
  <c r="N96" i="12"/>
  <c r="BZ96" i="12" s="1"/>
  <c r="S15" i="12"/>
  <c r="CE15" i="12" s="1"/>
  <c r="DJ21" i="18"/>
  <c r="FV21" i="18" s="1"/>
  <c r="M149" i="14"/>
  <c r="BY149" i="14" s="1"/>
  <c r="I155" i="14"/>
  <c r="BU155" i="14" s="1"/>
  <c r="O81" i="12"/>
  <c r="O19" i="12"/>
  <c r="R36" i="14"/>
  <c r="CD36" i="14" s="1"/>
  <c r="M117" i="12"/>
  <c r="BY117" i="12" s="1"/>
  <c r="DK28" i="18"/>
  <c r="FW28" i="18" s="1"/>
  <c r="AY15" i="24" s="1"/>
  <c r="DK27" i="18"/>
  <c r="FW27" i="18" s="1"/>
  <c r="AY14" i="24" s="1"/>
  <c r="M129" i="12"/>
  <c r="BY129" i="12" s="1"/>
  <c r="E161" i="12"/>
  <c r="BQ161" i="12" s="1"/>
  <c r="P68" i="12"/>
  <c r="CB68" i="12" s="1"/>
  <c r="N85" i="12"/>
  <c r="BZ85" i="12" s="1"/>
  <c r="N106" i="12"/>
  <c r="BZ106" i="12" s="1"/>
  <c r="M118" i="14"/>
  <c r="BY118" i="14" s="1"/>
  <c r="O37" i="12"/>
  <c r="CA37" i="12" s="1"/>
  <c r="O69" i="14"/>
  <c r="CA69" i="14" s="1"/>
  <c r="R45" i="12"/>
  <c r="CD45" i="12" s="1"/>
  <c r="DF54" i="18"/>
  <c r="FR54" i="18" s="1"/>
  <c r="DI39" i="18"/>
  <c r="FU39" i="18" s="1"/>
  <c r="Q47" i="12"/>
  <c r="CC47" i="12" s="1"/>
  <c r="R82" i="12"/>
  <c r="P35" i="14"/>
  <c r="CB35" i="14" s="1"/>
  <c r="S83" i="14"/>
  <c r="CE83" i="14" s="1"/>
  <c r="AY21" i="24" s="1"/>
  <c r="M154" i="14"/>
  <c r="BY154" i="14" s="1"/>
  <c r="M97" i="14"/>
  <c r="BY97" i="14" s="1"/>
  <c r="N145" i="14"/>
  <c r="BZ145" i="14" s="1"/>
  <c r="N145" i="12"/>
  <c r="BZ145" i="12" s="1"/>
  <c r="M148" i="12"/>
  <c r="BY148" i="12" s="1"/>
  <c r="BY169" i="12" s="1"/>
  <c r="P68" i="14"/>
  <c r="CB68" i="14" s="1"/>
  <c r="F76" i="18"/>
  <c r="BR76" i="18" s="1"/>
  <c r="F58" i="21" s="1"/>
  <c r="F5" i="21" s="1"/>
  <c r="Q65" i="18"/>
  <c r="CC65" i="18" s="1"/>
  <c r="M117" i="14"/>
  <c r="BY117" i="14" s="1"/>
  <c r="M129" i="14"/>
  <c r="BY129" i="14" s="1"/>
  <c r="G159" i="14"/>
  <c r="BS159" i="14" s="1"/>
  <c r="N105" i="14"/>
  <c r="CY74" i="18"/>
  <c r="FK74" i="18" s="1"/>
  <c r="N132" i="14"/>
  <c r="BZ132" i="14" s="1"/>
  <c r="N132" i="12"/>
  <c r="BZ132" i="12" s="1"/>
  <c r="S29" i="14"/>
  <c r="CE29" i="14" s="1"/>
  <c r="DI44" i="18"/>
  <c r="FU44" i="18" s="1"/>
  <c r="O93" i="14"/>
  <c r="CA93" i="14" s="1"/>
  <c r="N72" i="18"/>
  <c r="BZ72" i="18" s="1"/>
  <c r="R44" i="18"/>
  <c r="CD44" i="18" s="1"/>
  <c r="P47" i="14"/>
  <c r="CB47" i="14" s="1"/>
  <c r="L152" i="12"/>
  <c r="BX152" i="12" s="1"/>
  <c r="N111" i="12"/>
  <c r="BZ111" i="12" s="1"/>
  <c r="N90" i="12"/>
  <c r="BZ90" i="12" s="1"/>
  <c r="N21" i="12"/>
  <c r="BZ21" i="12" s="1"/>
  <c r="P35" i="12"/>
  <c r="CB35" i="12" s="1"/>
  <c r="Z68" i="18"/>
  <c r="CL68" i="18" s="1"/>
  <c r="Z50" i="18"/>
  <c r="CL50" i="18" s="1"/>
  <c r="DK20" i="18"/>
  <c r="FW20" i="18" s="1"/>
  <c r="AY9" i="24" s="1"/>
  <c r="DK19" i="18"/>
  <c r="FW19" i="18" s="1"/>
  <c r="AY8" i="24" s="1"/>
  <c r="DK22" i="18"/>
  <c r="FW22" i="18" s="1"/>
  <c r="AY10" i="24" s="1"/>
  <c r="DK23" i="18"/>
  <c r="FW23" i="18" s="1"/>
  <c r="AY11" i="24" s="1"/>
  <c r="U66" i="18"/>
  <c r="CG66" i="18" s="1"/>
  <c r="M153" i="12"/>
  <c r="BY153" i="12" s="1"/>
  <c r="M98" i="12"/>
  <c r="BY98" i="12" s="1"/>
  <c r="DF61" i="18"/>
  <c r="FR61" i="18" s="1"/>
  <c r="N71" i="18"/>
  <c r="BZ71" i="18" s="1"/>
  <c r="N64" i="18"/>
  <c r="BZ64" i="18" s="1"/>
  <c r="G158" i="12"/>
  <c r="BS158" i="12" s="1"/>
  <c r="G162" i="12"/>
  <c r="BS162" i="12" s="1"/>
  <c r="N140" i="14"/>
  <c r="BZ140" i="14" s="1"/>
  <c r="N140" i="12"/>
  <c r="BZ140" i="12" s="1"/>
  <c r="N100" i="14"/>
  <c r="BZ100" i="14" s="1"/>
  <c r="N100" i="12"/>
  <c r="BZ100" i="12" s="1"/>
  <c r="S63" i="12"/>
  <c r="CE63" i="12" s="1"/>
  <c r="S64" i="12"/>
  <c r="CE64" i="12" s="1"/>
  <c r="R59" i="18"/>
  <c r="CD59" i="18" s="1"/>
  <c r="M130" i="12"/>
  <c r="BY130" i="12" s="1"/>
  <c r="P49" i="18"/>
  <c r="CB49" i="18" s="1"/>
  <c r="P57" i="18"/>
  <c r="CB57" i="18" s="1"/>
  <c r="N89" i="14"/>
  <c r="BZ89" i="14" s="1"/>
  <c r="N22" i="14"/>
  <c r="BZ22" i="14" s="1"/>
  <c r="N110" i="14"/>
  <c r="BZ110" i="14" s="1"/>
  <c r="N133" i="14"/>
  <c r="BZ133" i="14" s="1"/>
  <c r="N133" i="12"/>
  <c r="BZ133" i="12" s="1"/>
  <c r="S38" i="14"/>
  <c r="CE38" i="14" s="1"/>
  <c r="O85" i="14"/>
  <c r="CA85" i="14" s="1"/>
  <c r="O136" i="12"/>
  <c r="CA136" i="12" s="1"/>
  <c r="P67" i="12"/>
  <c r="CB67" i="12" s="1"/>
  <c r="N105" i="12"/>
  <c r="BZ105" i="12" s="1"/>
  <c r="N116" i="12"/>
  <c r="BZ116" i="12" s="1"/>
  <c r="N116" i="14"/>
  <c r="BZ116" i="14" s="1"/>
  <c r="H155" i="14"/>
  <c r="BT155" i="14" s="1"/>
  <c r="R33" i="12"/>
  <c r="R66" i="14"/>
  <c r="CD66" i="14" s="1"/>
  <c r="R71" i="14"/>
  <c r="CD71" i="14" s="1"/>
  <c r="R70" i="14"/>
  <c r="CD70" i="14" s="1"/>
  <c r="R134" i="14"/>
  <c r="CD134" i="14" s="1"/>
  <c r="DR53" i="18"/>
  <c r="GD53" i="18" s="1"/>
  <c r="J156" i="14"/>
  <c r="BV156" i="14" s="1"/>
  <c r="DG49" i="18"/>
  <c r="FS49" i="18" s="1"/>
  <c r="S21" i="18"/>
  <c r="CE21" i="18" s="1"/>
  <c r="M153" i="14"/>
  <c r="BY153" i="14" s="1"/>
  <c r="M98" i="14"/>
  <c r="BY98" i="14" s="1"/>
  <c r="N131" i="12"/>
  <c r="BZ131" i="12" s="1"/>
  <c r="N143" i="12"/>
  <c r="BZ143" i="12" s="1"/>
  <c r="S32" i="12"/>
  <c r="CE32" i="12" s="1"/>
  <c r="N144" i="14"/>
  <c r="BZ144" i="14" s="1"/>
  <c r="N144" i="12"/>
  <c r="BZ144" i="12" s="1"/>
  <c r="S83" i="12"/>
  <c r="CE83" i="12" s="1"/>
  <c r="S21" i="24" s="1"/>
  <c r="P52" i="18"/>
  <c r="CB52" i="18" s="1"/>
  <c r="M142" i="12"/>
  <c r="BY142" i="12" s="1"/>
  <c r="R39" i="18"/>
  <c r="CD39" i="18" s="1"/>
  <c r="M130" i="14"/>
  <c r="BY130" i="14" s="1"/>
  <c r="R25" i="18"/>
  <c r="CD25" i="18" s="1"/>
  <c r="N85" i="14"/>
  <c r="BZ85" i="14" s="1"/>
  <c r="N106" i="14"/>
  <c r="BZ106" i="14" s="1"/>
  <c r="Q46" i="14"/>
  <c r="CC46" i="14" s="1"/>
  <c r="N128" i="14"/>
  <c r="BZ128" i="14" s="1"/>
  <c r="N128" i="12"/>
  <c r="BZ128" i="12" s="1"/>
  <c r="T28" i="14"/>
  <c r="CF28" i="14" s="1"/>
  <c r="T30" i="14"/>
  <c r="CF30" i="14" s="1"/>
  <c r="T27" i="14"/>
  <c r="CF27" i="14" s="1"/>
  <c r="T31" i="14"/>
  <c r="CF31" i="14" s="1"/>
  <c r="U26" i="14"/>
  <c r="CG26" i="14" s="1"/>
  <c r="P47" i="12"/>
  <c r="CB47" i="12" s="1"/>
  <c r="DL10" i="18"/>
  <c r="FX10" i="18" s="1"/>
  <c r="T12" i="18"/>
  <c r="CF12" i="18" s="1"/>
  <c r="U10" i="18"/>
  <c r="CG10" i="18" s="1"/>
  <c r="T36" i="18"/>
  <c r="CF36" i="18" s="1"/>
  <c r="N120" i="12"/>
  <c r="BZ120" i="12" s="1"/>
  <c r="N120" i="14"/>
  <c r="BZ120" i="14" s="1"/>
  <c r="P93" i="12"/>
  <c r="CB93" i="12" s="1"/>
  <c r="H162" i="14"/>
  <c r="BT162" i="14" s="1"/>
  <c r="H158" i="14"/>
  <c r="BT158" i="14" s="1"/>
  <c r="O37" i="14"/>
  <c r="CA37" i="14" s="1"/>
  <c r="DR62" i="18"/>
  <c r="GD62" i="18" s="1"/>
  <c r="O58" i="18"/>
  <c r="CA58" i="18" s="1"/>
  <c r="DG57" i="18"/>
  <c r="FS57" i="18" s="1"/>
  <c r="DI15" i="18"/>
  <c r="FU15" i="18" s="1"/>
  <c r="M86" i="12"/>
  <c r="BY86" i="12" s="1"/>
  <c r="M107" i="12"/>
  <c r="BY107" i="12" s="1"/>
  <c r="M23" i="12"/>
  <c r="BY23" i="12" s="1"/>
  <c r="R46" i="12"/>
  <c r="CD46" i="12" s="1"/>
  <c r="K152" i="12"/>
  <c r="BW152" i="12" s="1"/>
  <c r="H74" i="18"/>
  <c r="BT74" i="18" s="1"/>
  <c r="Q48" i="18"/>
  <c r="CC48" i="18" s="1"/>
  <c r="T27" i="12"/>
  <c r="CF27" i="12" s="1"/>
  <c r="T28" i="12"/>
  <c r="CF28" i="12" s="1"/>
  <c r="T30" i="12"/>
  <c r="CF30" i="12" s="1"/>
  <c r="T31" i="12"/>
  <c r="CF31" i="12" s="1"/>
  <c r="U26" i="12"/>
  <c r="CG26" i="12" s="1"/>
  <c r="I74" i="18"/>
  <c r="BU74" i="18" s="1"/>
  <c r="R36" i="12"/>
  <c r="CD36" i="12" s="1"/>
  <c r="O131" i="14"/>
  <c r="CA131" i="14" s="1"/>
  <c r="DJ37" i="18"/>
  <c r="FV37" i="18" s="1"/>
  <c r="AX19" i="24" s="1"/>
  <c r="DJ38" i="18"/>
  <c r="FV38" i="18" s="1"/>
  <c r="AX20" i="24" s="1"/>
  <c r="DH48" i="18"/>
  <c r="FT48" i="18" s="1"/>
  <c r="P46" i="18"/>
  <c r="CB46" i="18" s="1"/>
  <c r="M142" i="14"/>
  <c r="BY142" i="14" s="1"/>
  <c r="CX76" i="18"/>
  <c r="FJ76" i="18" s="1"/>
  <c r="AL58" i="21" s="1"/>
  <c r="DD73" i="18"/>
  <c r="FP73" i="18" s="1"/>
  <c r="N143" i="14"/>
  <c r="BZ143" i="14" s="1"/>
  <c r="R15" i="18"/>
  <c r="CD15" i="18" s="1"/>
  <c r="O114" i="12"/>
  <c r="CA114" i="12" s="1"/>
  <c r="O114" i="14"/>
  <c r="CA114" i="14" s="1"/>
  <c r="S14" i="18"/>
  <c r="CE14" i="18" s="1"/>
  <c r="S13" i="18"/>
  <c r="CE13" i="18" s="1"/>
  <c r="T135" i="12"/>
  <c r="CF135" i="12" s="1"/>
  <c r="Q92" i="12"/>
  <c r="CC92" i="12" s="1"/>
  <c r="Q39" i="12"/>
  <c r="CC39" i="12" s="1"/>
  <c r="N121" i="12"/>
  <c r="BZ121" i="12" s="1"/>
  <c r="N121" i="14"/>
  <c r="BZ121" i="14" s="1"/>
  <c r="Y138" i="12"/>
  <c r="CK138" i="12" s="1"/>
  <c r="Y138" i="14"/>
  <c r="CK138" i="14" s="1"/>
  <c r="Y126" i="14"/>
  <c r="CK126" i="14" s="1"/>
  <c r="M88" i="14"/>
  <c r="BY88" i="14" s="1"/>
  <c r="M109" i="14"/>
  <c r="BY109" i="14" s="1"/>
  <c r="Q134" i="14"/>
  <c r="CC134" i="14" s="1"/>
  <c r="Q66" i="14"/>
  <c r="CC66" i="14" s="1"/>
  <c r="Q70" i="14"/>
  <c r="CC70" i="14" s="1"/>
  <c r="Q71" i="14"/>
  <c r="CC71" i="14" s="1"/>
  <c r="M73" i="18"/>
  <c r="BY73" i="18" s="1"/>
  <c r="Q70" i="12"/>
  <c r="CC70" i="12" s="1"/>
  <c r="Q66" i="12"/>
  <c r="CC66" i="12" s="1"/>
  <c r="Q71" i="12"/>
  <c r="CC71" i="12" s="1"/>
  <c r="Q134" i="12"/>
  <c r="CC134" i="12" s="1"/>
  <c r="DG52" i="18"/>
  <c r="FS52" i="18" s="1"/>
  <c r="P81" i="14"/>
  <c r="P19" i="14"/>
  <c r="N147" i="14"/>
  <c r="BZ147" i="14" s="1"/>
  <c r="N95" i="14"/>
  <c r="DJ14" i="18"/>
  <c r="FV14" i="18" s="1"/>
  <c r="DJ13" i="18"/>
  <c r="FV13" i="18" s="1"/>
  <c r="P67" i="14"/>
  <c r="CB67" i="14" s="1"/>
  <c r="T62" i="12"/>
  <c r="CF62" i="12" s="1"/>
  <c r="U12" i="12"/>
  <c r="DJ24" i="18"/>
  <c r="FV24" i="18" s="1"/>
  <c r="M87" i="12"/>
  <c r="BY87" i="12" s="1"/>
  <c r="M108" i="12"/>
  <c r="BY108" i="12" s="1"/>
  <c r="T27" i="18"/>
  <c r="CF27" i="18" s="1"/>
  <c r="T14" i="24" s="1"/>
  <c r="T28" i="18"/>
  <c r="CF28" i="18" s="1"/>
  <c r="T15" i="24" s="1"/>
  <c r="DL26" i="18"/>
  <c r="FX26" i="18" s="1"/>
  <c r="U26" i="18"/>
  <c r="CG26" i="18" s="1"/>
  <c r="S43" i="14"/>
  <c r="Q45" i="14"/>
  <c r="CC45" i="14" s="1"/>
  <c r="Q17" i="14"/>
  <c r="CC17" i="14" s="1"/>
  <c r="S34" i="14"/>
  <c r="CE34" i="14" s="1"/>
  <c r="O147" i="12"/>
  <c r="CA147" i="12" s="1"/>
  <c r="S38" i="18"/>
  <c r="CE38" i="18" s="1"/>
  <c r="S20" i="24" s="1"/>
  <c r="S37" i="18"/>
  <c r="CE37" i="18" s="1"/>
  <c r="S19" i="24" s="1"/>
  <c r="L148" i="14"/>
  <c r="BX148" i="14" s="1"/>
  <c r="R45" i="14"/>
  <c r="CD45" i="14" s="1"/>
  <c r="Z126" i="12"/>
  <c r="CL126" i="12" s="1"/>
  <c r="Z94" i="12"/>
  <c r="CL94" i="12" s="1"/>
  <c r="N115" i="14"/>
  <c r="Y94" i="14"/>
  <c r="CK94" i="14" s="1"/>
  <c r="N99" i="12"/>
  <c r="BZ99" i="12" s="1"/>
  <c r="O61" i="18"/>
  <c r="CA61" i="18" s="1"/>
  <c r="O11" i="23"/>
  <c r="S24" i="18"/>
  <c r="CE24" i="18" s="1"/>
  <c r="DE71" i="18"/>
  <c r="FQ71" i="18" s="1"/>
  <c r="DE64" i="18"/>
  <c r="FQ64" i="18" s="1"/>
  <c r="L151" i="14"/>
  <c r="BX151" i="14" s="1"/>
  <c r="S38" i="12"/>
  <c r="CE38" i="12" s="1"/>
  <c r="DG46" i="18"/>
  <c r="FS46" i="18" s="1"/>
  <c r="S63" i="14"/>
  <c r="CE63" i="14" s="1"/>
  <c r="S64" i="14"/>
  <c r="CE64" i="14" s="1"/>
  <c r="DH43" i="18"/>
  <c r="FT43" i="18" s="1"/>
  <c r="DH17" i="18"/>
  <c r="FT17" i="18" s="1"/>
  <c r="CZ78" i="18"/>
  <c r="FL78" i="18" s="1"/>
  <c r="CZ77" i="18"/>
  <c r="FL77" i="18" s="1"/>
  <c r="AN59" i="21" s="1"/>
  <c r="N139" i="12"/>
  <c r="BZ139" i="12" s="1"/>
  <c r="DI25" i="18"/>
  <c r="FU25" i="18" s="1"/>
  <c r="N99" i="14"/>
  <c r="BZ99" i="14" s="1"/>
  <c r="Q17" i="12"/>
  <c r="CC17" i="12" s="1"/>
  <c r="Q43" i="18"/>
  <c r="CC43" i="18" s="1"/>
  <c r="Q17" i="18"/>
  <c r="CC17" i="18" s="1"/>
  <c r="O69" i="12"/>
  <c r="CA69" i="12" s="1"/>
  <c r="F159" i="12"/>
  <c r="BR159" i="12" s="1"/>
  <c r="M141" i="12"/>
  <c r="BY141" i="12" s="1"/>
  <c r="O131" i="12"/>
  <c r="CA131" i="12" s="1"/>
  <c r="DQ68" i="18"/>
  <c r="GC68" i="18" s="1"/>
  <c r="S29" i="18"/>
  <c r="CE29" i="18" s="1"/>
  <c r="T41" i="14"/>
  <c r="CF41" i="14" s="1"/>
  <c r="U40" i="14"/>
  <c r="CG40" i="14" s="1"/>
  <c r="T42" i="14"/>
  <c r="CF42" i="14" s="1"/>
  <c r="DE70" i="18"/>
  <c r="FQ70" i="18" s="1"/>
  <c r="AA62" i="18"/>
  <c r="CM62" i="18" s="1"/>
  <c r="AA53" i="18"/>
  <c r="CM53" i="18" s="1"/>
  <c r="O90" i="14"/>
  <c r="CA90" i="14" s="1"/>
  <c r="O21" i="14"/>
  <c r="CA21" i="14" s="1"/>
  <c r="O111" i="14"/>
  <c r="CA111" i="14" s="1"/>
  <c r="O106" i="14"/>
  <c r="CA106" i="14" s="1"/>
  <c r="O104" i="12"/>
  <c r="CA104" i="12" s="1"/>
  <c r="O104" i="14"/>
  <c r="CA104" i="14" s="1"/>
  <c r="S135" i="14"/>
  <c r="CE135" i="14" s="1"/>
  <c r="DK36" i="18"/>
  <c r="FW36" i="18" s="1"/>
  <c r="DK12" i="18"/>
  <c r="FW12" i="18" s="1"/>
  <c r="R46" i="14"/>
  <c r="CD46" i="14" s="1"/>
  <c r="N110" i="12"/>
  <c r="BZ110" i="12" s="1"/>
  <c r="N89" i="12"/>
  <c r="BZ89" i="12" s="1"/>
  <c r="N22" i="12"/>
  <c r="BZ22" i="12" s="1"/>
  <c r="N119" i="14"/>
  <c r="BZ119" i="14" s="1"/>
  <c r="N119" i="12"/>
  <c r="BZ119" i="12" s="1"/>
  <c r="Y103" i="12"/>
  <c r="CK103" i="12" s="1"/>
  <c r="Y103" i="14"/>
  <c r="CK103" i="14" s="1"/>
  <c r="G74" i="18"/>
  <c r="BS74" i="18" s="1"/>
  <c r="P17" i="12"/>
  <c r="CB17" i="12" s="1"/>
  <c r="R17" i="14"/>
  <c r="CD17" i="14" s="1"/>
  <c r="DF67" i="18"/>
  <c r="FR67" i="18" s="1"/>
  <c r="N70" i="18"/>
  <c r="BZ70" i="18" s="1"/>
  <c r="S29" i="12"/>
  <c r="CE29" i="12" s="1"/>
  <c r="T62" i="14"/>
  <c r="CF62" i="14" s="1"/>
  <c r="U12" i="14"/>
  <c r="CZ75" i="18"/>
  <c r="FL75" i="18" s="1"/>
  <c r="DL66" i="18"/>
  <c r="FX66" i="18" s="1"/>
  <c r="S43" i="12"/>
  <c r="L150" i="12"/>
  <c r="BX150" i="12" s="1"/>
  <c r="N101" i="14"/>
  <c r="BZ101" i="14" s="1"/>
  <c r="N101" i="12"/>
  <c r="BZ101" i="12" s="1"/>
  <c r="R33" i="14"/>
  <c r="M149" i="12"/>
  <c r="BY149" i="12" s="1"/>
  <c r="I162" i="14"/>
  <c r="BU162" i="14" s="1"/>
  <c r="I158" i="14"/>
  <c r="BU158" i="14" s="1"/>
  <c r="M141" i="14"/>
  <c r="BY141" i="14" s="1"/>
  <c r="Q39" i="14"/>
  <c r="CC39" i="14" s="1"/>
  <c r="Q92" i="14"/>
  <c r="CC92" i="14" s="1"/>
  <c r="DQ50" i="18"/>
  <c r="GC50" i="18" s="1"/>
  <c r="DF58" i="18"/>
  <c r="FR58" i="18" s="1"/>
  <c r="N111" i="14"/>
  <c r="BZ111" i="14" s="1"/>
  <c r="N90" i="14"/>
  <c r="BZ90" i="14" s="1"/>
  <c r="N21" i="14"/>
  <c r="BZ21" i="14" s="1"/>
  <c r="O54" i="18"/>
  <c r="CA54" i="18" s="1"/>
  <c r="O89" i="14"/>
  <c r="CA89" i="14" s="1"/>
  <c r="O22" i="14"/>
  <c r="CA22" i="14" s="1"/>
  <c r="O110" i="14"/>
  <c r="CA110" i="14" s="1"/>
  <c r="N115" i="12"/>
  <c r="BZ115" i="12" s="1"/>
  <c r="N146" i="12"/>
  <c r="BZ146" i="12" s="1"/>
  <c r="M118" i="12"/>
  <c r="BY118" i="12" s="1"/>
  <c r="E161" i="14"/>
  <c r="BQ161" i="14" s="1"/>
  <c r="O67" i="18"/>
  <c r="CA67" i="18" s="1"/>
  <c r="T23" i="18"/>
  <c r="CF23" i="18" s="1"/>
  <c r="T11" i="24" s="1"/>
  <c r="T20" i="18"/>
  <c r="CF20" i="18" s="1"/>
  <c r="T22" i="18"/>
  <c r="CF22" i="18" s="1"/>
  <c r="T19" i="18"/>
  <c r="CF19" i="18" s="1"/>
  <c r="T8" i="24" s="1"/>
  <c r="DL18" i="18"/>
  <c r="FX18" i="18" s="1"/>
  <c r="U18" i="18"/>
  <c r="CG18" i="18" s="1"/>
  <c r="R16" i="12"/>
  <c r="CD16" i="12" s="1"/>
  <c r="R13" i="24" s="1"/>
  <c r="G163" i="12"/>
  <c r="BS163" i="12" s="1"/>
  <c r="G157" i="12"/>
  <c r="BS157" i="12" s="1"/>
  <c r="G28" i="21" s="1"/>
  <c r="AX12" i="24" l="1"/>
  <c r="BX58" i="24"/>
  <c r="R40" i="24"/>
  <c r="R66" i="24"/>
  <c r="CV68" i="23"/>
  <c r="AX13" i="24"/>
  <c r="AJ91" i="23"/>
  <c r="R83" i="24"/>
  <c r="CV102" i="24"/>
  <c r="CV58" i="24"/>
  <c r="T9" i="24"/>
  <c r="E128" i="24"/>
  <c r="BR30" i="22"/>
  <c r="BX128" i="24"/>
  <c r="CV128" i="24"/>
  <c r="T10" i="24"/>
  <c r="T108" i="24" s="1"/>
  <c r="BX155" i="24"/>
  <c r="S12" i="24"/>
  <c r="S83" i="24" s="1"/>
  <c r="BW6" i="22"/>
  <c r="BW36" i="22"/>
  <c r="BX5" i="22"/>
  <c r="BX35" i="22"/>
  <c r="E35" i="22"/>
  <c r="E5" i="22"/>
  <c r="R111" i="24"/>
  <c r="R41" i="24"/>
  <c r="R84" i="24"/>
  <c r="R67" i="24"/>
  <c r="AU11" i="23"/>
  <c r="O22" i="24"/>
  <c r="O36" i="23"/>
  <c r="T109" i="24"/>
  <c r="T82" i="24"/>
  <c r="T65" i="24"/>
  <c r="T39" i="24"/>
  <c r="N229" i="14"/>
  <c r="BZ115" i="14"/>
  <c r="BZ229" i="14" s="1"/>
  <c r="P213" i="14"/>
  <c r="CB81" i="14"/>
  <c r="CB213" i="14" s="1"/>
  <c r="E34" i="22"/>
  <c r="E4" i="22"/>
  <c r="AJ129" i="23"/>
  <c r="BT174" i="23"/>
  <c r="F101" i="24"/>
  <c r="F153" i="24"/>
  <c r="BY101" i="24"/>
  <c r="BY153" i="24"/>
  <c r="CW44" i="23"/>
  <c r="CW67" i="23" s="1"/>
  <c r="CW90" i="23" s="1"/>
  <c r="CW113" i="23" s="1"/>
  <c r="CW136" i="23" s="1"/>
  <c r="CW159" i="23" s="1"/>
  <c r="CW182" i="23" s="1"/>
  <c r="CW30" i="24"/>
  <c r="AJ35" i="22"/>
  <c r="AJ5" i="22"/>
  <c r="BY82" i="23"/>
  <c r="AL43" i="23"/>
  <c r="AL66" i="23" s="1"/>
  <c r="AL29" i="24"/>
  <c r="M82" i="23"/>
  <c r="CD82" i="14"/>
  <c r="CD214" i="14" s="1"/>
  <c r="CD224" i="14" s="1"/>
  <c r="R214" i="14"/>
  <c r="R224" i="14" s="1"/>
  <c r="AJ108" i="23"/>
  <c r="AJ15" i="22"/>
  <c r="CV86" i="23"/>
  <c r="CV24" i="22"/>
  <c r="E86" i="23"/>
  <c r="E24" i="22"/>
  <c r="D152" i="23"/>
  <c r="S82" i="14"/>
  <c r="S32" i="14"/>
  <c r="CE32" i="14" s="1"/>
  <c r="CD33" i="14"/>
  <c r="CD215" i="14" s="1"/>
  <c r="R215" i="14"/>
  <c r="T14" i="14"/>
  <c r="CF14" i="14" s="1"/>
  <c r="T13" i="14"/>
  <c r="CF13" i="14" s="1"/>
  <c r="S73" i="24"/>
  <c r="S47" i="24"/>
  <c r="S117" i="24"/>
  <c r="S90" i="24"/>
  <c r="T43" i="24"/>
  <c r="T69" i="24"/>
  <c r="T113" i="24"/>
  <c r="T86" i="24"/>
  <c r="AX74" i="24"/>
  <c r="AX48" i="24"/>
  <c r="AX118" i="24"/>
  <c r="AX91" i="24"/>
  <c r="AY119" i="24"/>
  <c r="CA19" i="12"/>
  <c r="CA217" i="12" s="1"/>
  <c r="O217" i="12"/>
  <c r="DJ29" i="18"/>
  <c r="FV29" i="18" s="1"/>
  <c r="S113" i="24"/>
  <c r="S86" i="24"/>
  <c r="S43" i="24"/>
  <c r="S69" i="24"/>
  <c r="CW26" i="24"/>
  <c r="CW40" i="23"/>
  <c r="BU8" i="22"/>
  <c r="BU38" i="22"/>
  <c r="BX86" i="23"/>
  <c r="BX91" i="23" s="1"/>
  <c r="BX24" i="22"/>
  <c r="BU155" i="23"/>
  <c r="BU27" i="22"/>
  <c r="AL44" i="23"/>
  <c r="AL67" i="23" s="1"/>
  <c r="AL90" i="23" s="1"/>
  <c r="AL113" i="23" s="1"/>
  <c r="AL136" i="23" s="1"/>
  <c r="AL159" i="23" s="1"/>
  <c r="AL182" i="23" s="1"/>
  <c r="AL30" i="24"/>
  <c r="L225" i="14" a="1"/>
  <c r="L225" i="14" s="1"/>
  <c r="L231" i="14"/>
  <c r="L232" i="14" s="1"/>
  <c r="BX139" i="14"/>
  <c r="L169" i="14"/>
  <c r="BW128" i="23"/>
  <c r="BX105" i="23"/>
  <c r="CA167" i="14"/>
  <c r="CA168" i="14"/>
  <c r="E106" i="23"/>
  <c r="S112" i="24"/>
  <c r="S85" i="24"/>
  <c r="S42" i="24"/>
  <c r="S68" i="24"/>
  <c r="M139" i="14"/>
  <c r="S118" i="24"/>
  <c r="S91" i="24"/>
  <c r="S74" i="24"/>
  <c r="S48" i="24"/>
  <c r="T42" i="24"/>
  <c r="T112" i="24"/>
  <c r="T85" i="24"/>
  <c r="T68" i="24"/>
  <c r="CG12" i="12"/>
  <c r="N226" i="14"/>
  <c r="BZ95" i="14"/>
  <c r="AX90" i="24"/>
  <c r="AX47" i="24"/>
  <c r="AX73" i="24"/>
  <c r="AX117" i="24"/>
  <c r="CA81" i="12"/>
  <c r="CA213" i="12" s="1"/>
  <c r="O213" i="12"/>
  <c r="AK101" i="24"/>
  <c r="AK153" i="24"/>
  <c r="CV35" i="22"/>
  <c r="CV5" i="22"/>
  <c r="F151" i="24"/>
  <c r="F126" i="24"/>
  <c r="F99" i="24"/>
  <c r="F56" i="24"/>
  <c r="CW27" i="24"/>
  <c r="CW9" i="23"/>
  <c r="CW41" i="23"/>
  <c r="CW64" i="23" s="1"/>
  <c r="CW87" i="23" s="1"/>
  <c r="CW110" i="23" s="1"/>
  <c r="CW133" i="23" s="1"/>
  <c r="CW156" i="23" s="1"/>
  <c r="CW179" i="23" s="1"/>
  <c r="DC105" i="23"/>
  <c r="F45" i="23"/>
  <c r="BU174" i="23"/>
  <c r="BU160" i="23"/>
  <c r="L169" i="12"/>
  <c r="BX148" i="12"/>
  <c r="BX169" i="12" s="1"/>
  <c r="F10" i="21"/>
  <c r="F32" i="24" s="1"/>
  <c r="J128" i="23"/>
  <c r="AL26" i="24"/>
  <c r="AL40" i="23"/>
  <c r="BY127" i="24"/>
  <c r="BY100" i="24"/>
  <c r="BY57" i="24"/>
  <c r="BY152" i="24"/>
  <c r="D132" i="23"/>
  <c r="D26" i="22"/>
  <c r="BR183" i="23"/>
  <c r="S108" i="24"/>
  <c r="S38" i="24"/>
  <c r="S81" i="24"/>
  <c r="S64" i="24"/>
  <c r="AR82" i="23"/>
  <c r="AR105" i="23" s="1"/>
  <c r="R118" i="24"/>
  <c r="R91" i="24"/>
  <c r="R48" i="24"/>
  <c r="R74" i="24"/>
  <c r="AL5" i="21"/>
  <c r="AL10" i="21"/>
  <c r="AL32" i="24" s="1"/>
  <c r="P4" i="23"/>
  <c r="P6" i="23" s="1"/>
  <c r="AY65" i="24"/>
  <c r="AY39" i="24"/>
  <c r="AY109" i="24"/>
  <c r="AY82" i="24"/>
  <c r="CV106" i="23"/>
  <c r="BZ168" i="14"/>
  <c r="BZ167" i="14"/>
  <c r="BX102" i="24"/>
  <c r="E85" i="23"/>
  <c r="E14" i="22"/>
  <c r="CW42" i="23"/>
  <c r="CW65" i="23" s="1"/>
  <c r="CW88" i="23" s="1"/>
  <c r="CW111" i="23" s="1"/>
  <c r="CW134" i="23" s="1"/>
  <c r="CW157" i="23" s="1"/>
  <c r="CW180" i="23" s="1"/>
  <c r="CW28" i="24"/>
  <c r="L105" i="23"/>
  <c r="F83" i="23"/>
  <c r="AU4" i="23"/>
  <c r="AU6" i="23" s="1"/>
  <c r="AP105" i="23"/>
  <c r="AP128" i="23" s="1"/>
  <c r="AP151" i="23" s="1"/>
  <c r="AP174" i="23" s="1"/>
  <c r="T166" i="12"/>
  <c r="AL146" i="24"/>
  <c r="AL93" i="24"/>
  <c r="AL121" i="24"/>
  <c r="AL50" i="24"/>
  <c r="AL31" i="24"/>
  <c r="AL154" i="24" s="1"/>
  <c r="AJ109" i="23"/>
  <c r="AJ25" i="22"/>
  <c r="N225" i="12" a="1"/>
  <c r="N225" i="12" s="1"/>
  <c r="N233" i="12" s="1"/>
  <c r="N234" i="12" s="1"/>
  <c r="DB128" i="23"/>
  <c r="K128" i="23"/>
  <c r="S107" i="24"/>
  <c r="S80" i="24"/>
  <c r="S63" i="24"/>
  <c r="S37" i="24"/>
  <c r="BZ22" i="24"/>
  <c r="BZ16" i="23"/>
  <c r="BZ15" i="23"/>
  <c r="BZ14" i="23"/>
  <c r="BZ18" i="23"/>
  <c r="DF11" i="23"/>
  <c r="BZ17" i="23"/>
  <c r="BZ13" i="23"/>
  <c r="BZ8" i="23" s="1"/>
  <c r="BZ36" i="23"/>
  <c r="H174" i="23"/>
  <c r="F13" i="22"/>
  <c r="F62" i="23"/>
  <c r="BY63" i="23"/>
  <c r="BY68" i="23" s="1"/>
  <c r="BY23" i="22"/>
  <c r="T14" i="12"/>
  <c r="CF14" i="12" s="1"/>
  <c r="T13" i="12"/>
  <c r="CF13" i="12" s="1"/>
  <c r="CA11" i="23"/>
  <c r="O127" i="14"/>
  <c r="O124" i="14"/>
  <c r="CA124" i="14" s="1"/>
  <c r="AY108" i="24"/>
  <c r="AY81" i="24"/>
  <c r="AY64" i="24"/>
  <c r="AY38" i="24"/>
  <c r="CD82" i="12"/>
  <c r="CD214" i="12" s="1"/>
  <c r="CD224" i="12" s="1"/>
  <c r="R214" i="12"/>
  <c r="R224" i="12" s="1"/>
  <c r="D36" i="22"/>
  <c r="D6" i="22"/>
  <c r="BV109" i="23"/>
  <c r="BV25" i="22"/>
  <c r="CW50" i="24"/>
  <c r="CW146" i="24"/>
  <c r="CW121" i="24"/>
  <c r="CW93" i="24"/>
  <c r="CW31" i="24"/>
  <c r="CW154" i="24" s="1"/>
  <c r="F124" i="24"/>
  <c r="F97" i="24"/>
  <c r="F53" i="24"/>
  <c r="F54" i="24"/>
  <c r="Q40" i="24"/>
  <c r="Q110" i="24"/>
  <c r="Q83" i="24"/>
  <c r="Q66" i="24"/>
  <c r="T166" i="14"/>
  <c r="DD82" i="23"/>
  <c r="F150" i="24"/>
  <c r="F125" i="24"/>
  <c r="F55" i="24"/>
  <c r="F98" i="24"/>
  <c r="CF166" i="12"/>
  <c r="AK150" i="24"/>
  <c r="AK98" i="24"/>
  <c r="AK125" i="24"/>
  <c r="AK55" i="24"/>
  <c r="AL8" i="23"/>
  <c r="AL60" i="23"/>
  <c r="AK124" i="24"/>
  <c r="AK97" i="24"/>
  <c r="AK53" i="24"/>
  <c r="AK54" i="24"/>
  <c r="E102" i="24"/>
  <c r="AQ82" i="23"/>
  <c r="AQ105" i="23" s="1"/>
  <c r="AQ128" i="23" s="1"/>
  <c r="AW67" i="24"/>
  <c r="AW75" i="24" s="1"/>
  <c r="AW41" i="24"/>
  <c r="AW111" i="24"/>
  <c r="AW84" i="24"/>
  <c r="CV14" i="22"/>
  <c r="CV85" i="23"/>
  <c r="CV91" i="23" s="1"/>
  <c r="BY97" i="24"/>
  <c r="BY53" i="24"/>
  <c r="BY54" i="24"/>
  <c r="BY124" i="24"/>
  <c r="AM12" i="23"/>
  <c r="G37" i="23"/>
  <c r="G23" i="24"/>
  <c r="G18" i="23"/>
  <c r="G16" i="23"/>
  <c r="G13" i="23"/>
  <c r="G14" i="23"/>
  <c r="G15" i="23"/>
  <c r="G17" i="23"/>
  <c r="T106" i="24"/>
  <c r="T79" i="24"/>
  <c r="T62" i="24"/>
  <c r="T36" i="24"/>
  <c r="N146" i="14"/>
  <c r="BZ146" i="14" s="1"/>
  <c r="N136" i="14"/>
  <c r="BZ136" i="14" s="1"/>
  <c r="S110" i="24"/>
  <c r="S119" i="24"/>
  <c r="BZ225" i="12" a="1"/>
  <c r="BZ225" i="12" s="1"/>
  <c r="BZ233" i="12" s="1"/>
  <c r="BZ234" i="12" s="1"/>
  <c r="AY106" i="24"/>
  <c r="AY79" i="24"/>
  <c r="AY62" i="24"/>
  <c r="AY36" i="24"/>
  <c r="AY85" i="24"/>
  <c r="AY42" i="24"/>
  <c r="AY112" i="24"/>
  <c r="AY68" i="24"/>
  <c r="CD65" i="12"/>
  <c r="CD220" i="12" s="1"/>
  <c r="R220" i="12"/>
  <c r="M169" i="12"/>
  <c r="D131" i="23"/>
  <c r="D16" i="22"/>
  <c r="R117" i="24"/>
  <c r="R90" i="24"/>
  <c r="R73" i="24"/>
  <c r="R47" i="24"/>
  <c r="AK152" i="24"/>
  <c r="AK100" i="24"/>
  <c r="AK57" i="24"/>
  <c r="AK127" i="24"/>
  <c r="CW43" i="23"/>
  <c r="CW66" i="23" s="1"/>
  <c r="CW89" i="23" s="1"/>
  <c r="CW112" i="23" s="1"/>
  <c r="CW135" i="23" s="1"/>
  <c r="CW158" i="23" s="1"/>
  <c r="CW181" i="23" s="1"/>
  <c r="CW29" i="24"/>
  <c r="CW60" i="23"/>
  <c r="BT7" i="22"/>
  <c r="BT37" i="22"/>
  <c r="F63" i="23"/>
  <c r="F23" i="22"/>
  <c r="Q111" i="24"/>
  <c r="Q84" i="24"/>
  <c r="Q41" i="24"/>
  <c r="Q67" i="24"/>
  <c r="CF166" i="14"/>
  <c r="BY52" i="24"/>
  <c r="BY148" i="24"/>
  <c r="BY95" i="24"/>
  <c r="BY123" i="24"/>
  <c r="BY96" i="24"/>
  <c r="AL22" i="23"/>
  <c r="AL39" i="23" s="1"/>
  <c r="AL21" i="23"/>
  <c r="AL38" i="23" s="1"/>
  <c r="AL61" i="23" s="1"/>
  <c r="AL84" i="23" s="1"/>
  <c r="AL107" i="23" s="1"/>
  <c r="AL130" i="23" s="1"/>
  <c r="AL153" i="23" s="1"/>
  <c r="AL176" i="23" s="1"/>
  <c r="AL25" i="24"/>
  <c r="AL24" i="24"/>
  <c r="CX37" i="23"/>
  <c r="CX23" i="24"/>
  <c r="CX13" i="23"/>
  <c r="CX15" i="23"/>
  <c r="CX16" i="23"/>
  <c r="CX14" i="23"/>
  <c r="CX18" i="23"/>
  <c r="CX17" i="23"/>
  <c r="BS30" i="22"/>
  <c r="AK63" i="23"/>
  <c r="AK23" i="22"/>
  <c r="BY126" i="24"/>
  <c r="BY99" i="24"/>
  <c r="BY56" i="24"/>
  <c r="BY151" i="24"/>
  <c r="N227" i="14"/>
  <c r="BZ127" i="14"/>
  <c r="BZ227" i="14" s="1"/>
  <c r="BT155" i="23"/>
  <c r="BT27" i="22"/>
  <c r="BY55" i="24"/>
  <c r="BY150" i="24"/>
  <c r="BY125" i="24"/>
  <c r="BY98" i="24"/>
  <c r="AS59" i="23"/>
  <c r="AK147" i="24"/>
  <c r="AK122" i="24"/>
  <c r="AK94" i="24"/>
  <c r="AK51" i="24"/>
  <c r="BX4" i="22"/>
  <c r="BX34" i="22"/>
  <c r="F148" i="24"/>
  <c r="F123" i="24"/>
  <c r="F52" i="24"/>
  <c r="F95" i="24"/>
  <c r="F96" i="24"/>
  <c r="S106" i="24"/>
  <c r="S79" i="24"/>
  <c r="S62" i="24"/>
  <c r="S36" i="24"/>
  <c r="N59" i="23"/>
  <c r="CE43" i="14"/>
  <c r="CE216" i="14" s="1"/>
  <c r="S216" i="14"/>
  <c r="AX40" i="24"/>
  <c r="AX66" i="24"/>
  <c r="AX110" i="24"/>
  <c r="AX83" i="24"/>
  <c r="P127" i="12"/>
  <c r="CB127" i="12" s="1"/>
  <c r="P124" i="12"/>
  <c r="CB124" i="12" s="1"/>
  <c r="AY107" i="24"/>
  <c r="AY80" i="24"/>
  <c r="AY63" i="24"/>
  <c r="AY37" i="24"/>
  <c r="AY43" i="24"/>
  <c r="AY113" i="24"/>
  <c r="AY69" i="24"/>
  <c r="AY86" i="24"/>
  <c r="DE120" i="24"/>
  <c r="DE92" i="24"/>
  <c r="DE49" i="24"/>
  <c r="DE145" i="24"/>
  <c r="CD65" i="14"/>
  <c r="CD220" i="14" s="1"/>
  <c r="R220" i="14"/>
  <c r="CW22" i="23"/>
  <c r="CW39" i="23" s="1"/>
  <c r="CW25" i="24"/>
  <c r="CW24" i="24"/>
  <c r="CW21" i="23"/>
  <c r="CW38" i="23" s="1"/>
  <c r="CW61" i="23" s="1"/>
  <c r="CW84" i="23" s="1"/>
  <c r="CW107" i="23" s="1"/>
  <c r="CW130" i="23" s="1"/>
  <c r="CW153" i="23" s="1"/>
  <c r="CW176" i="23" s="1"/>
  <c r="AK151" i="24"/>
  <c r="AK56" i="24"/>
  <c r="AK126" i="24"/>
  <c r="AK99" i="24"/>
  <c r="BW148" i="12"/>
  <c r="BW169" i="12" s="1"/>
  <c r="K169" i="12"/>
  <c r="AK45" i="23"/>
  <c r="AK4" i="22" s="1"/>
  <c r="E58" i="24"/>
  <c r="BY122" i="24"/>
  <c r="BY94" i="24"/>
  <c r="BY147" i="24"/>
  <c r="BY51" i="24"/>
  <c r="DA174" i="23"/>
  <c r="AL9" i="23"/>
  <c r="AL41" i="23"/>
  <c r="AL64" i="23" s="1"/>
  <c r="AL87" i="23" s="1"/>
  <c r="AL110" i="23" s="1"/>
  <c r="AL133" i="23" s="1"/>
  <c r="AL156" i="23" s="1"/>
  <c r="AL179" i="23" s="1"/>
  <c r="AL27" i="24"/>
  <c r="S109" i="24"/>
  <c r="S82" i="24"/>
  <c r="S65" i="24"/>
  <c r="S39" i="24"/>
  <c r="BS183" i="23"/>
  <c r="AS92" i="24"/>
  <c r="AS49" i="24"/>
  <c r="AS120" i="24"/>
  <c r="AS145" i="24"/>
  <c r="AK62" i="23"/>
  <c r="AK13" i="22"/>
  <c r="BV91" i="23"/>
  <c r="BW231" i="14"/>
  <c r="BW232" i="14" s="1"/>
  <c r="BW225" i="14" a="1"/>
  <c r="BW225" i="14" s="1"/>
  <c r="BW233" i="14" s="1"/>
  <c r="BW234" i="14" s="1"/>
  <c r="BW169" i="14"/>
  <c r="F147" i="24"/>
  <c r="F51" i="24"/>
  <c r="F122" i="24"/>
  <c r="F94" i="24"/>
  <c r="BY226" i="14"/>
  <c r="N49" i="24"/>
  <c r="N120" i="24"/>
  <c r="N145" i="24"/>
  <c r="N92" i="24"/>
  <c r="T107" i="24"/>
  <c r="T63" i="24"/>
  <c r="T37" i="24"/>
  <c r="T80" i="24"/>
  <c r="CE43" i="12"/>
  <c r="CE216" i="12" s="1"/>
  <c r="S216" i="12"/>
  <c r="CG12" i="14"/>
  <c r="AX111" i="24"/>
  <c r="AX84" i="24"/>
  <c r="AX41" i="24"/>
  <c r="AX67" i="24"/>
  <c r="CB19" i="14"/>
  <c r="CB217" i="14" s="1"/>
  <c r="P217" i="14"/>
  <c r="R215" i="12"/>
  <c r="CD33" i="12"/>
  <c r="CD215" i="12" s="1"/>
  <c r="N228" i="14"/>
  <c r="BZ105" i="14"/>
  <c r="BZ228" i="14" s="1"/>
  <c r="BW109" i="23"/>
  <c r="BW114" i="23" s="1"/>
  <c r="BW25" i="22"/>
  <c r="DE59" i="23"/>
  <c r="AJ36" i="22"/>
  <c r="AJ6" i="22"/>
  <c r="BT8" i="22"/>
  <c r="BT38" i="22"/>
  <c r="CV34" i="22"/>
  <c r="CV4" i="22"/>
  <c r="CW8" i="23"/>
  <c r="BY45" i="23"/>
  <c r="AK83" i="23"/>
  <c r="AK106" i="23" s="1"/>
  <c r="AK129" i="23" s="1"/>
  <c r="AL42" i="23"/>
  <c r="AL65" i="23" s="1"/>
  <c r="AL88" i="23" s="1"/>
  <c r="AL111" i="23" s="1"/>
  <c r="AL134" i="23" s="1"/>
  <c r="AL157" i="23" s="1"/>
  <c r="AL180" i="23" s="1"/>
  <c r="AL28" i="24"/>
  <c r="F152" i="24"/>
  <c r="F127" i="24"/>
  <c r="F100" i="24"/>
  <c r="F57" i="24"/>
  <c r="BZ168" i="12"/>
  <c r="BZ167" i="12"/>
  <c r="AK123" i="24"/>
  <c r="AK148" i="24"/>
  <c r="AK95" i="24"/>
  <c r="AK96" i="24"/>
  <c r="AK52" i="24"/>
  <c r="BV128" i="23"/>
  <c r="BV114" i="23"/>
  <c r="K233" i="14"/>
  <c r="K234" i="14" s="1"/>
  <c r="K232" i="14"/>
  <c r="D114" i="23"/>
  <c r="AT22" i="24"/>
  <c r="AT36" i="23"/>
  <c r="DJ59" i="18"/>
  <c r="FV59" i="18" s="1"/>
  <c r="T34" i="12"/>
  <c r="CF34" i="12" s="1"/>
  <c r="T43" i="14"/>
  <c r="DK29" i="18"/>
  <c r="FW29" i="18" s="1"/>
  <c r="T38" i="14"/>
  <c r="CF38" i="14" s="1"/>
  <c r="S65" i="14"/>
  <c r="L78" i="18"/>
  <c r="BX78" i="18" s="1"/>
  <c r="T15" i="12"/>
  <c r="CF15" i="12" s="1"/>
  <c r="T15" i="14"/>
  <c r="CF15" i="14" s="1"/>
  <c r="J158" i="14"/>
  <c r="BV158" i="14" s="1"/>
  <c r="J162" i="14"/>
  <c r="BV162" i="14" s="1"/>
  <c r="DB74" i="18"/>
  <c r="FN74" i="18" s="1"/>
  <c r="I155" i="12"/>
  <c r="BU155" i="12" s="1"/>
  <c r="G159" i="12"/>
  <c r="BS159" i="12" s="1"/>
  <c r="N86" i="14"/>
  <c r="BZ86" i="14" s="1"/>
  <c r="N107" i="14"/>
  <c r="BZ107" i="14" s="1"/>
  <c r="N23" i="14"/>
  <c r="BZ23" i="14" s="1"/>
  <c r="N154" i="12"/>
  <c r="BZ154" i="12" s="1"/>
  <c r="N97" i="12"/>
  <c r="BZ97" i="12" s="1"/>
  <c r="U42" i="14"/>
  <c r="CG42" i="14" s="1"/>
  <c r="U41" i="14"/>
  <c r="CG41" i="14" s="1"/>
  <c r="V40" i="14"/>
  <c r="CH40" i="14" s="1"/>
  <c r="H155" i="12"/>
  <c r="BT155" i="12" s="1"/>
  <c r="H12" i="23" s="1"/>
  <c r="Z138" i="12"/>
  <c r="CL138" i="12" s="1"/>
  <c r="Z138" i="14"/>
  <c r="CL138" i="14" s="1"/>
  <c r="S39" i="18"/>
  <c r="CE39" i="18" s="1"/>
  <c r="O115" i="14"/>
  <c r="DB78" i="18"/>
  <c r="FN78" i="18" s="1"/>
  <c r="DB77" i="18"/>
  <c r="FN77" i="18" s="1"/>
  <c r="AP59" i="21" s="1"/>
  <c r="P147" i="12"/>
  <c r="CB147" i="12" s="1"/>
  <c r="DF72" i="18"/>
  <c r="FR72" i="18" s="1"/>
  <c r="R92" i="12"/>
  <c r="CD92" i="12" s="1"/>
  <c r="R39" i="12"/>
  <c r="CD39" i="12" s="1"/>
  <c r="M151" i="12"/>
  <c r="BY151" i="12" s="1"/>
  <c r="P37" i="12"/>
  <c r="CB37" i="12" s="1"/>
  <c r="N130" i="14"/>
  <c r="BZ130" i="14" s="1"/>
  <c r="N154" i="14"/>
  <c r="BZ154" i="14" s="1"/>
  <c r="N97" i="14"/>
  <c r="BZ97" i="14" s="1"/>
  <c r="CZ74" i="18"/>
  <c r="FL74" i="18" s="1"/>
  <c r="U62" i="14"/>
  <c r="CG62" i="14" s="1"/>
  <c r="V12" i="14"/>
  <c r="R17" i="12"/>
  <c r="CD17" i="12" s="1"/>
  <c r="AA50" i="18"/>
  <c r="CM50" i="18" s="1"/>
  <c r="AA68" i="18"/>
  <c r="CM68" i="18" s="1"/>
  <c r="O143" i="12"/>
  <c r="CA143" i="12" s="1"/>
  <c r="S66" i="14"/>
  <c r="CE66" i="14" s="1"/>
  <c r="S70" i="14"/>
  <c r="CE70" i="14" s="1"/>
  <c r="S71" i="14"/>
  <c r="CE71" i="14" s="1"/>
  <c r="S134" i="14"/>
  <c r="CE134" i="14" s="1"/>
  <c r="Z126" i="14"/>
  <c r="CL126" i="14" s="1"/>
  <c r="U27" i="18"/>
  <c r="CG27" i="18" s="1"/>
  <c r="DM26" i="18"/>
  <c r="FY26" i="18" s="1"/>
  <c r="U28" i="18"/>
  <c r="CG28" i="18" s="1"/>
  <c r="V26" i="18"/>
  <c r="CH26" i="18" s="1"/>
  <c r="P69" i="14"/>
  <c r="CB69" i="14" s="1"/>
  <c r="Q67" i="12"/>
  <c r="CC67" i="12" s="1"/>
  <c r="T135" i="14"/>
  <c r="CF135" i="14" s="1"/>
  <c r="O119" i="12"/>
  <c r="CA119" i="12" s="1"/>
  <c r="O119" i="14"/>
  <c r="CA119" i="14" s="1"/>
  <c r="R43" i="18"/>
  <c r="CD43" i="18" s="1"/>
  <c r="R17" i="18"/>
  <c r="CD17" i="18" s="1"/>
  <c r="T29" i="12"/>
  <c r="CF29" i="12" s="1"/>
  <c r="H76" i="18"/>
  <c r="BT76" i="18" s="1"/>
  <c r="H58" i="21" s="1"/>
  <c r="O99" i="14"/>
  <c r="CA99" i="14" s="1"/>
  <c r="P136" i="12"/>
  <c r="CB136" i="12" s="1"/>
  <c r="T29" i="14"/>
  <c r="CF29" i="14" s="1"/>
  <c r="O72" i="18"/>
  <c r="CA72" i="18" s="1"/>
  <c r="O139" i="12"/>
  <c r="CA139" i="12" s="1"/>
  <c r="G160" i="12"/>
  <c r="BS160" i="12" s="1"/>
  <c r="J77" i="18"/>
  <c r="BV77" i="18" s="1"/>
  <c r="J59" i="21" s="1"/>
  <c r="J78" i="18"/>
  <c r="BV78" i="18" s="1"/>
  <c r="N141" i="12"/>
  <c r="BZ141" i="12" s="1"/>
  <c r="R47" i="12"/>
  <c r="CD47" i="12" s="1"/>
  <c r="O143" i="14"/>
  <c r="CA143" i="14" s="1"/>
  <c r="O99" i="12"/>
  <c r="CA99" i="12" s="1"/>
  <c r="I164" i="14"/>
  <c r="BU164" i="14" s="1"/>
  <c r="AO29" i="21" s="1"/>
  <c r="I165" i="14"/>
  <c r="BU165" i="14" s="1"/>
  <c r="O108" i="14"/>
  <c r="CA108" i="14" s="1"/>
  <c r="O87" i="14"/>
  <c r="CA87" i="14" s="1"/>
  <c r="U23" i="18"/>
  <c r="CG23" i="18" s="1"/>
  <c r="U20" i="18"/>
  <c r="CG20" i="18" s="1"/>
  <c r="U22" i="18"/>
  <c r="CG22" i="18" s="1"/>
  <c r="U19" i="18"/>
  <c r="CG19" i="18" s="1"/>
  <c r="DM18" i="18"/>
  <c r="FY18" i="18" s="1"/>
  <c r="V18" i="18"/>
  <c r="CH18" i="18" s="1"/>
  <c r="DG67" i="18"/>
  <c r="FS67" i="18" s="1"/>
  <c r="O70" i="18"/>
  <c r="CA70" i="18" s="1"/>
  <c r="T63" i="14"/>
  <c r="CF63" i="14" s="1"/>
  <c r="T64" i="14"/>
  <c r="CF64" i="14" s="1"/>
  <c r="DF70" i="18"/>
  <c r="FR70" i="18" s="1"/>
  <c r="G76" i="18"/>
  <c r="BS76" i="18" s="1"/>
  <c r="G58" i="21" s="1"/>
  <c r="G5" i="21" s="1"/>
  <c r="N87" i="12"/>
  <c r="BZ87" i="12" s="1"/>
  <c r="N108" i="12"/>
  <c r="BZ108" i="12" s="1"/>
  <c r="DS53" i="18"/>
  <c r="GE53" i="18" s="1"/>
  <c r="DG61" i="18"/>
  <c r="FS61" i="18" s="1"/>
  <c r="O71" i="18"/>
  <c r="CA71" i="18" s="1"/>
  <c r="O64" i="18"/>
  <c r="CA64" i="18" s="1"/>
  <c r="DL27" i="18"/>
  <c r="FX27" i="18" s="1"/>
  <c r="AZ14" i="24" s="1"/>
  <c r="DL28" i="18"/>
  <c r="FX28" i="18" s="1"/>
  <c r="AZ15" i="24" s="1"/>
  <c r="P24" i="14"/>
  <c r="CB24" i="14" s="1"/>
  <c r="P102" i="14"/>
  <c r="CB102" i="14" s="1"/>
  <c r="P25" i="14"/>
  <c r="CB25" i="14" s="1"/>
  <c r="P20" i="14"/>
  <c r="CB20" i="14" s="1"/>
  <c r="O120" i="12"/>
  <c r="CA120" i="12" s="1"/>
  <c r="O120" i="14"/>
  <c r="CA120" i="14" s="1"/>
  <c r="T38" i="12"/>
  <c r="CF38" i="12" s="1"/>
  <c r="P104" i="12"/>
  <c r="CB104" i="12" s="1"/>
  <c r="P104" i="14"/>
  <c r="CB104" i="14" s="1"/>
  <c r="P93" i="14"/>
  <c r="CB93" i="14" s="1"/>
  <c r="O132" i="14"/>
  <c r="CA132" i="14" s="1"/>
  <c r="O132" i="12"/>
  <c r="CA132" i="12" s="1"/>
  <c r="H164" i="14"/>
  <c r="BT164" i="14" s="1"/>
  <c r="AN29" i="21" s="1"/>
  <c r="H165" i="14"/>
  <c r="BT165" i="14" s="1"/>
  <c r="P69" i="12"/>
  <c r="CB69" i="12" s="1"/>
  <c r="P61" i="18"/>
  <c r="CB61" i="18" s="1"/>
  <c r="M152" i="14"/>
  <c r="BY152" i="14" s="1"/>
  <c r="N153" i="12"/>
  <c r="BZ153" i="12" s="1"/>
  <c r="N98" i="12"/>
  <c r="BZ98" i="12" s="1"/>
  <c r="U135" i="12"/>
  <c r="CG135" i="12" s="1"/>
  <c r="DA77" i="18"/>
  <c r="FM77" i="18" s="1"/>
  <c r="AO59" i="21" s="1"/>
  <c r="DA78" i="18"/>
  <c r="FM78" i="18" s="1"/>
  <c r="O100" i="14"/>
  <c r="CA100" i="14" s="1"/>
  <c r="O100" i="12"/>
  <c r="CA100" i="12" s="1"/>
  <c r="N141" i="14"/>
  <c r="BZ141" i="14" s="1"/>
  <c r="DK59" i="18"/>
  <c r="FW59" i="18" s="1"/>
  <c r="N149" i="12"/>
  <c r="BZ149" i="12" s="1"/>
  <c r="DS62" i="18"/>
  <c r="GE62" i="18" s="1"/>
  <c r="R47" i="14"/>
  <c r="CD47" i="14" s="1"/>
  <c r="Q81" i="14"/>
  <c r="Q19" i="14"/>
  <c r="T29" i="18"/>
  <c r="CF29" i="18" s="1"/>
  <c r="U62" i="12"/>
  <c r="CG62" i="12" s="1"/>
  <c r="V12" i="12"/>
  <c r="P84" i="14"/>
  <c r="N117" i="14"/>
  <c r="BZ117" i="14" s="1"/>
  <c r="O116" i="12"/>
  <c r="CA116" i="12" s="1"/>
  <c r="O116" i="14"/>
  <c r="CA116" i="14" s="1"/>
  <c r="U28" i="12"/>
  <c r="CG28" i="12" s="1"/>
  <c r="U30" i="12"/>
  <c r="CG30" i="12" s="1"/>
  <c r="U31" i="12"/>
  <c r="CG31" i="12" s="1"/>
  <c r="U27" i="12"/>
  <c r="CG27" i="12" s="1"/>
  <c r="V26" i="12"/>
  <c r="CH26" i="12" s="1"/>
  <c r="DI43" i="18"/>
  <c r="FU43" i="18" s="1"/>
  <c r="DI17" i="18"/>
  <c r="FU17" i="18" s="1"/>
  <c r="P131" i="14"/>
  <c r="CB131" i="14" s="1"/>
  <c r="T37" i="18"/>
  <c r="CF37" i="18" s="1"/>
  <c r="T38" i="18"/>
  <c r="CF38" i="18" s="1"/>
  <c r="O133" i="14"/>
  <c r="CA133" i="14" s="1"/>
  <c r="O133" i="12"/>
  <c r="CA133" i="12" s="1"/>
  <c r="AB53" i="18"/>
  <c r="CN53" i="18" s="1"/>
  <c r="AB62" i="18"/>
  <c r="CN62" i="18" s="1"/>
  <c r="N142" i="12"/>
  <c r="BZ142" i="12" s="1"/>
  <c r="O144" i="14"/>
  <c r="CA144" i="14" s="1"/>
  <c r="O144" i="12"/>
  <c r="CA144" i="12" s="1"/>
  <c r="S36" i="14"/>
  <c r="CE36" i="14" s="1"/>
  <c r="N87" i="14"/>
  <c r="BZ87" i="14" s="1"/>
  <c r="N108" i="14"/>
  <c r="BZ108" i="14" s="1"/>
  <c r="S65" i="12"/>
  <c r="N153" i="14"/>
  <c r="BZ153" i="14" s="1"/>
  <c r="N98" i="14"/>
  <c r="BZ98" i="14" s="1"/>
  <c r="J75" i="18"/>
  <c r="BV75" i="18" s="1"/>
  <c r="O102" i="12"/>
  <c r="CA102" i="12" s="1"/>
  <c r="O24" i="12"/>
  <c r="CA24" i="12" s="1"/>
  <c r="O20" i="12"/>
  <c r="CA20" i="12" s="1"/>
  <c r="O25" i="12"/>
  <c r="CA25" i="12" s="1"/>
  <c r="I157" i="14"/>
  <c r="BU157" i="14" s="1"/>
  <c r="AO28" i="21" s="1"/>
  <c r="I163" i="14"/>
  <c r="BU163" i="14" s="1"/>
  <c r="S16" i="12"/>
  <c r="CE16" i="12" s="1"/>
  <c r="S13" i="24" s="1"/>
  <c r="N149" i="14"/>
  <c r="BZ149" i="14" s="1"/>
  <c r="S16" i="14"/>
  <c r="CE16" i="14" s="1"/>
  <c r="DL23" i="18"/>
  <c r="FX23" i="18" s="1"/>
  <c r="AZ11" i="24" s="1"/>
  <c r="DL20" i="18"/>
  <c r="FX20" i="18" s="1"/>
  <c r="AZ9" i="24" s="1"/>
  <c r="DL19" i="18"/>
  <c r="FX19" i="18" s="1"/>
  <c r="AZ8" i="24" s="1"/>
  <c r="DL22" i="18"/>
  <c r="FX22" i="18" s="1"/>
  <c r="AZ10" i="24" s="1"/>
  <c r="Q35" i="14"/>
  <c r="CC35" i="14" s="1"/>
  <c r="I160" i="14"/>
  <c r="BU160" i="14" s="1"/>
  <c r="Q52" i="18"/>
  <c r="CC52" i="18" s="1"/>
  <c r="DI48" i="18"/>
  <c r="FU48" i="18" s="1"/>
  <c r="DH52" i="18"/>
  <c r="FT52" i="18" s="1"/>
  <c r="F161" i="12"/>
  <c r="BR161" i="12" s="1"/>
  <c r="T64" i="12"/>
  <c r="CF64" i="12" s="1"/>
  <c r="T63" i="12"/>
  <c r="CF63" i="12" s="1"/>
  <c r="DJ15" i="18"/>
  <c r="FV15" i="18" s="1"/>
  <c r="Q67" i="14"/>
  <c r="CC67" i="14" s="1"/>
  <c r="N117" i="12"/>
  <c r="BZ117" i="12" s="1"/>
  <c r="O115" i="12"/>
  <c r="CA115" i="12" s="1"/>
  <c r="O146" i="12"/>
  <c r="CA146" i="12" s="1"/>
  <c r="CB11" i="23"/>
  <c r="I76" i="18"/>
  <c r="BU76" i="18" s="1"/>
  <c r="I58" i="21" s="1"/>
  <c r="P114" i="12"/>
  <c r="CB114" i="12" s="1"/>
  <c r="P114" i="14"/>
  <c r="CB114" i="14" s="1"/>
  <c r="DM10" i="18"/>
  <c r="FY10" i="18" s="1"/>
  <c r="U12" i="18"/>
  <c r="CG12" i="18" s="1"/>
  <c r="U36" i="18"/>
  <c r="CG36" i="18" s="1"/>
  <c r="V10" i="18"/>
  <c r="CH10" i="18" s="1"/>
  <c r="P54" i="18"/>
  <c r="CB54" i="18" s="1"/>
  <c r="N142" i="14"/>
  <c r="BZ142" i="14" s="1"/>
  <c r="S25" i="18"/>
  <c r="CE25" i="18" s="1"/>
  <c r="O140" i="14"/>
  <c r="CA140" i="14" s="1"/>
  <c r="O140" i="12"/>
  <c r="CA140" i="12" s="1"/>
  <c r="N129" i="12"/>
  <c r="BZ129" i="12" s="1"/>
  <c r="P67" i="18"/>
  <c r="CB67" i="18" s="1"/>
  <c r="DM66" i="18"/>
  <c r="FY66" i="18" s="1"/>
  <c r="P37" i="14"/>
  <c r="CB37" i="14" s="1"/>
  <c r="G161" i="14"/>
  <c r="BS161" i="14" s="1"/>
  <c r="O84" i="12"/>
  <c r="I156" i="12"/>
  <c r="BU156" i="12" s="1"/>
  <c r="T83" i="14"/>
  <c r="CF83" i="14" s="1"/>
  <c r="AZ21" i="24" s="1"/>
  <c r="DB75" i="18"/>
  <c r="FN75" i="18" s="1"/>
  <c r="Q46" i="18"/>
  <c r="CC46" i="18" s="1"/>
  <c r="DH46" i="18"/>
  <c r="FT46" i="18" s="1"/>
  <c r="DE73" i="18"/>
  <c r="FQ73" i="18" s="1"/>
  <c r="Z103" i="14"/>
  <c r="CL103" i="14" s="1"/>
  <c r="Z103" i="12"/>
  <c r="CL103" i="12" s="1"/>
  <c r="T83" i="12"/>
  <c r="CF83" i="12" s="1"/>
  <c r="T21" i="24" s="1"/>
  <c r="Q68" i="12"/>
  <c r="CC68" i="12" s="1"/>
  <c r="Q68" i="14"/>
  <c r="CC68" i="14" s="1"/>
  <c r="Q35" i="12"/>
  <c r="CC35" i="12" s="1"/>
  <c r="Q57" i="18"/>
  <c r="CC57" i="18" s="1"/>
  <c r="DG58" i="18"/>
  <c r="FS58" i="18" s="1"/>
  <c r="H160" i="14"/>
  <c r="BT160" i="14" s="1"/>
  <c r="T14" i="18"/>
  <c r="CF14" i="18" s="1"/>
  <c r="T13" i="18"/>
  <c r="CF13" i="18" s="1"/>
  <c r="O128" i="14"/>
  <c r="CA128" i="14" s="1"/>
  <c r="O128" i="12"/>
  <c r="CA128" i="12" s="1"/>
  <c r="T36" i="14"/>
  <c r="CF36" i="14" s="1"/>
  <c r="R48" i="18"/>
  <c r="CD48" i="18" s="1"/>
  <c r="R65" i="18"/>
  <c r="CD65" i="18" s="1"/>
  <c r="H163" i="14"/>
  <c r="BT163" i="14" s="1"/>
  <c r="H157" i="14"/>
  <c r="BT157" i="14" s="1"/>
  <c r="AN28" i="21" s="1"/>
  <c r="O145" i="14"/>
  <c r="CA145" i="14" s="1"/>
  <c r="O145" i="12"/>
  <c r="CA145" i="12" s="1"/>
  <c r="N129" i="14"/>
  <c r="BZ129" i="14" s="1"/>
  <c r="N73" i="18"/>
  <c r="BZ73" i="18" s="1"/>
  <c r="DK24" i="18"/>
  <c r="FW24" i="18" s="1"/>
  <c r="O147" i="14"/>
  <c r="CA147" i="14" s="1"/>
  <c r="O95" i="14"/>
  <c r="DG51" i="18"/>
  <c r="FS51" i="18" s="1"/>
  <c r="P51" i="18"/>
  <c r="CB51" i="18" s="1"/>
  <c r="S82" i="12"/>
  <c r="O105" i="14"/>
  <c r="T24" i="18"/>
  <c r="CF24" i="18" s="1"/>
  <c r="R39" i="14"/>
  <c r="CD39" i="14" s="1"/>
  <c r="R92" i="14"/>
  <c r="CD92" i="14" s="1"/>
  <c r="S122" i="12"/>
  <c r="CE122" i="12" s="1"/>
  <c r="S49" i="12"/>
  <c r="CE49" i="12" s="1"/>
  <c r="S48" i="12"/>
  <c r="CE48" i="12" s="1"/>
  <c r="S44" i="12"/>
  <c r="CE44" i="12" s="1"/>
  <c r="S33" i="12"/>
  <c r="DK14" i="18"/>
  <c r="FW14" i="18" s="1"/>
  <c r="AY13" i="24" s="1"/>
  <c r="DK13" i="18"/>
  <c r="FW13" i="18" s="1"/>
  <c r="AY12" i="24" s="1"/>
  <c r="O86" i="14"/>
  <c r="CA86" i="14" s="1"/>
  <c r="O107" i="14"/>
  <c r="CA107" i="14" s="1"/>
  <c r="O23" i="14"/>
  <c r="CA23" i="14" s="1"/>
  <c r="S36" i="12"/>
  <c r="CE36" i="12" s="1"/>
  <c r="Z94" i="14"/>
  <c r="CL94" i="14" s="1"/>
  <c r="Q47" i="14"/>
  <c r="CC47" i="14" s="1"/>
  <c r="DJ44" i="18"/>
  <c r="FV44" i="18" s="1"/>
  <c r="G164" i="12"/>
  <c r="BS164" i="12" s="1"/>
  <c r="G29" i="21" s="1"/>
  <c r="G165" i="12"/>
  <c r="BS165" i="12" s="1"/>
  <c r="Q4" i="23"/>
  <c r="Q6" i="23" s="1"/>
  <c r="S15" i="18"/>
  <c r="CE15" i="18" s="1"/>
  <c r="T32" i="12"/>
  <c r="CF32" i="12" s="1"/>
  <c r="N118" i="14"/>
  <c r="BZ118" i="14" s="1"/>
  <c r="DL12" i="18"/>
  <c r="FX12" i="18" s="1"/>
  <c r="DL36" i="18"/>
  <c r="FX36" i="18" s="1"/>
  <c r="U31" i="14"/>
  <c r="CG31" i="14" s="1"/>
  <c r="U30" i="14"/>
  <c r="CG30" i="14" s="1"/>
  <c r="U27" i="14"/>
  <c r="CG27" i="14" s="1"/>
  <c r="U28" i="14"/>
  <c r="CG28" i="14" s="1"/>
  <c r="V26" i="14"/>
  <c r="CH26" i="14" s="1"/>
  <c r="R68" i="14"/>
  <c r="CD68" i="14" s="1"/>
  <c r="DR50" i="18"/>
  <c r="GD50" i="18" s="1"/>
  <c r="N86" i="12"/>
  <c r="BZ86" i="12" s="1"/>
  <c r="N107" i="12"/>
  <c r="BZ107" i="12" s="1"/>
  <c r="N23" i="12"/>
  <c r="BZ23" i="12" s="1"/>
  <c r="O101" i="14"/>
  <c r="CA101" i="14" s="1"/>
  <c r="O101" i="12"/>
  <c r="CA101" i="12" s="1"/>
  <c r="S33" i="14"/>
  <c r="U41" i="12"/>
  <c r="CG41" i="12" s="1"/>
  <c r="U42" i="12"/>
  <c r="CG42" i="12" s="1"/>
  <c r="V40" i="12"/>
  <c r="CH40" i="12" s="1"/>
  <c r="R134" i="12"/>
  <c r="CD134" i="12" s="1"/>
  <c r="R70" i="12"/>
  <c r="CD70" i="12" s="1"/>
  <c r="R66" i="12"/>
  <c r="CD66" i="12" s="1"/>
  <c r="R71" i="12"/>
  <c r="CD71" i="12" s="1"/>
  <c r="K156" i="14"/>
  <c r="BW156" i="14" s="1"/>
  <c r="T21" i="18"/>
  <c r="CF21" i="18" s="1"/>
  <c r="R81" i="14"/>
  <c r="R19" i="14"/>
  <c r="P81" i="12"/>
  <c r="P19" i="12"/>
  <c r="DK37" i="18"/>
  <c r="FW37" i="18" s="1"/>
  <c r="AY19" i="24" s="1"/>
  <c r="DK38" i="18"/>
  <c r="FW38" i="18" s="1"/>
  <c r="AY20" i="24" s="1"/>
  <c r="S59" i="18"/>
  <c r="CE59" i="18" s="1"/>
  <c r="Q81" i="12"/>
  <c r="Q19" i="12"/>
  <c r="S44" i="18"/>
  <c r="CE44" i="18" s="1"/>
  <c r="M148" i="14"/>
  <c r="BY148" i="14" s="1"/>
  <c r="S44" i="14"/>
  <c r="CE44" i="14" s="1"/>
  <c r="S122" i="14"/>
  <c r="CE122" i="14" s="1"/>
  <c r="S48" i="14"/>
  <c r="CE48" i="14" s="1"/>
  <c r="S49" i="14"/>
  <c r="CE49" i="14" s="1"/>
  <c r="DG54" i="18"/>
  <c r="FS54" i="18" s="1"/>
  <c r="O121" i="12"/>
  <c r="CA121" i="12" s="1"/>
  <c r="O121" i="14"/>
  <c r="CA121" i="14" s="1"/>
  <c r="DJ39" i="18"/>
  <c r="FV39" i="18" s="1"/>
  <c r="M109" i="12"/>
  <c r="BY109" i="12" s="1"/>
  <c r="M88" i="12"/>
  <c r="BY88" i="12" s="1"/>
  <c r="N118" i="12"/>
  <c r="BZ118" i="12" s="1"/>
  <c r="T34" i="14"/>
  <c r="CF34" i="14" s="1"/>
  <c r="M151" i="14"/>
  <c r="BY151" i="14" s="1"/>
  <c r="R67" i="14"/>
  <c r="CD67" i="14" s="1"/>
  <c r="P95" i="12"/>
  <c r="J156" i="12"/>
  <c r="BV156" i="12" s="1"/>
  <c r="DH57" i="18"/>
  <c r="FT57" i="18" s="1"/>
  <c r="P58" i="18"/>
  <c r="CB58" i="18" s="1"/>
  <c r="DF71" i="18"/>
  <c r="FR71" i="18" s="1"/>
  <c r="DF64" i="18"/>
  <c r="FR64" i="18" s="1"/>
  <c r="DK21" i="18"/>
  <c r="FW21" i="18" s="1"/>
  <c r="DR68" i="18"/>
  <c r="GD68" i="18" s="1"/>
  <c r="O96" i="14"/>
  <c r="CA96" i="14" s="1"/>
  <c r="O96" i="12"/>
  <c r="CA96" i="12" s="1"/>
  <c r="N130" i="12"/>
  <c r="BZ130" i="12" s="1"/>
  <c r="CY76" i="18"/>
  <c r="FK76" i="18" s="1"/>
  <c r="AM58" i="21" s="1"/>
  <c r="V66" i="18"/>
  <c r="CH66" i="18" s="1"/>
  <c r="M150" i="14"/>
  <c r="BY150" i="14" s="1"/>
  <c r="DC75" i="18"/>
  <c r="FO75" i="18" s="1"/>
  <c r="DI65" i="18"/>
  <c r="FU65" i="18" s="1"/>
  <c r="DJ25" i="18"/>
  <c r="FV25" i="18" s="1"/>
  <c r="T43" i="12"/>
  <c r="M150" i="12"/>
  <c r="BY150" i="12" s="1"/>
  <c r="H160" i="12"/>
  <c r="BT160" i="12" s="1"/>
  <c r="BY128" i="24" l="1"/>
  <c r="AX75" i="24"/>
  <c r="S40" i="24"/>
  <c r="S66" i="24"/>
  <c r="D137" i="23"/>
  <c r="D8" i="22" s="1"/>
  <c r="G8" i="23"/>
  <c r="T12" i="24"/>
  <c r="T38" i="24"/>
  <c r="T64" i="24"/>
  <c r="T81" i="24"/>
  <c r="BY58" i="24"/>
  <c r="F58" i="24"/>
  <c r="BY155" i="24"/>
  <c r="AK68" i="23"/>
  <c r="AK35" i="22" s="1"/>
  <c r="R75" i="24"/>
  <c r="F68" i="23"/>
  <c r="F35" i="22" s="1"/>
  <c r="CV36" i="22"/>
  <c r="CV6" i="22"/>
  <c r="S67" i="24"/>
  <c r="S75" i="24" s="1"/>
  <c r="S41" i="24"/>
  <c r="S111" i="24"/>
  <c r="S84" i="24"/>
  <c r="BW7" i="22"/>
  <c r="BW37" i="22"/>
  <c r="BY5" i="22"/>
  <c r="BY35" i="22"/>
  <c r="AY117" i="24"/>
  <c r="AY90" i="24"/>
  <c r="AY73" i="24"/>
  <c r="AY47" i="24"/>
  <c r="CB81" i="12"/>
  <c r="CB213" i="12" s="1"/>
  <c r="P213" i="12"/>
  <c r="AY40" i="24"/>
  <c r="AY110" i="24"/>
  <c r="AY83" i="24"/>
  <c r="AY66" i="24"/>
  <c r="O226" i="14"/>
  <c r="CA95" i="14"/>
  <c r="AZ119" i="24"/>
  <c r="AZ107" i="24"/>
  <c r="AZ80" i="24"/>
  <c r="AZ63" i="24"/>
  <c r="AZ37" i="24"/>
  <c r="P167" i="14"/>
  <c r="CB84" i="14"/>
  <c r="P168" i="14"/>
  <c r="U15" i="24"/>
  <c r="U14" i="14"/>
  <c r="CG14" i="14" s="1"/>
  <c r="U13" i="14"/>
  <c r="CG13" i="14" s="1"/>
  <c r="AN12" i="23"/>
  <c r="H37" i="23"/>
  <c r="H23" i="24"/>
  <c r="H16" i="23"/>
  <c r="H13" i="23"/>
  <c r="H18" i="23"/>
  <c r="H17" i="23"/>
  <c r="H15" i="23"/>
  <c r="H14" i="23"/>
  <c r="T122" i="14"/>
  <c r="CF122" i="14" s="1"/>
  <c r="CX42" i="23"/>
  <c r="CX65" i="23" s="1"/>
  <c r="CX88" i="23" s="1"/>
  <c r="CX111" i="23" s="1"/>
  <c r="CX134" i="23" s="1"/>
  <c r="CX157" i="23" s="1"/>
  <c r="CX180" i="23" s="1"/>
  <c r="CX28" i="24"/>
  <c r="AL62" i="23"/>
  <c r="AL13" i="22"/>
  <c r="CW45" i="23"/>
  <c r="CY12" i="23"/>
  <c r="AM37" i="23"/>
  <c r="AM23" i="24"/>
  <c r="AM18" i="23"/>
  <c r="AM17" i="23"/>
  <c r="AM15" i="23"/>
  <c r="AM14" i="23"/>
  <c r="AM13" i="23"/>
  <c r="AM16" i="23"/>
  <c r="BV132" i="23"/>
  <c r="BV26" i="22"/>
  <c r="BZ27" i="24"/>
  <c r="BZ41" i="23"/>
  <c r="BZ64" i="23" s="1"/>
  <c r="BZ87" i="23" s="1"/>
  <c r="BZ110" i="23" s="1"/>
  <c r="BZ133" i="23" s="1"/>
  <c r="BZ156" i="23" s="1"/>
  <c r="BZ179" i="23" s="1"/>
  <c r="BZ9" i="23"/>
  <c r="K151" i="23"/>
  <c r="E108" i="23"/>
  <c r="E114" i="23" s="1"/>
  <c r="E15" i="22"/>
  <c r="CW125" i="24"/>
  <c r="CW98" i="24"/>
  <c r="CW55" i="24"/>
  <c r="CW150" i="24"/>
  <c r="BX6" i="22"/>
  <c r="BX36" i="22"/>
  <c r="AL153" i="24"/>
  <c r="AL101" i="24"/>
  <c r="AJ131" i="23"/>
  <c r="AJ16" i="22"/>
  <c r="R217" i="14"/>
  <c r="CD19" i="14"/>
  <c r="CD217" i="14" s="1"/>
  <c r="Q95" i="12"/>
  <c r="Q93" i="12"/>
  <c r="CC93" i="12" s="1"/>
  <c r="AY67" i="24"/>
  <c r="AY41" i="24"/>
  <c r="AY111" i="24"/>
  <c r="AY84" i="24"/>
  <c r="T110" i="24"/>
  <c r="T83" i="24"/>
  <c r="T66" i="24"/>
  <c r="T40" i="24"/>
  <c r="AZ109" i="24"/>
  <c r="AZ82" i="24"/>
  <c r="AZ65" i="24"/>
  <c r="AZ39" i="24"/>
  <c r="AN6" i="21"/>
  <c r="AN11" i="21"/>
  <c r="CF43" i="14"/>
  <c r="CF216" i="14" s="1"/>
  <c r="T216" i="14"/>
  <c r="BV7" i="22"/>
  <c r="BV37" i="22"/>
  <c r="AK152" i="23"/>
  <c r="AK175" i="23" s="1"/>
  <c r="BV6" i="22"/>
  <c r="BV36" i="22"/>
  <c r="BS10" i="22"/>
  <c r="BS40" i="22"/>
  <c r="BS41" i="22" s="1"/>
  <c r="CW147" i="24"/>
  <c r="CW122" i="24"/>
  <c r="CW94" i="24"/>
  <c r="CW51" i="24"/>
  <c r="BT178" i="23"/>
  <c r="BT29" i="22" s="1"/>
  <c r="BT28" i="22"/>
  <c r="AK86" i="23"/>
  <c r="AK24" i="22"/>
  <c r="CX41" i="23"/>
  <c r="CX64" i="23" s="1"/>
  <c r="CX87" i="23" s="1"/>
  <c r="CX110" i="23" s="1"/>
  <c r="CX133" i="23" s="1"/>
  <c r="CX156" i="23" s="1"/>
  <c r="CX179" i="23" s="1"/>
  <c r="CX27" i="24"/>
  <c r="CX9" i="23"/>
  <c r="BY102" i="24"/>
  <c r="CW83" i="23"/>
  <c r="G41" i="23"/>
  <c r="G64" i="23" s="1"/>
  <c r="G87" i="23" s="1"/>
  <c r="G110" i="23" s="1"/>
  <c r="G133" i="23" s="1"/>
  <c r="G156" i="23" s="1"/>
  <c r="G179" i="23" s="1"/>
  <c r="G27" i="24"/>
  <c r="G9" i="23"/>
  <c r="Q75" i="24"/>
  <c r="BZ28" i="24"/>
  <c r="BZ42" i="23"/>
  <c r="BZ65" i="23" s="1"/>
  <c r="BZ88" i="23" s="1"/>
  <c r="BZ111" i="23" s="1"/>
  <c r="BZ134" i="23" s="1"/>
  <c r="BZ157" i="23" s="1"/>
  <c r="BZ180" i="23" s="1"/>
  <c r="AL63" i="23"/>
  <c r="AL86" i="23" s="1"/>
  <c r="AL23" i="22"/>
  <c r="BU9" i="22"/>
  <c r="BU39" i="22"/>
  <c r="O223" i="12"/>
  <c r="O221" i="12"/>
  <c r="BX128" i="23"/>
  <c r="CW63" i="23"/>
  <c r="CW23" i="22"/>
  <c r="CD81" i="14"/>
  <c r="CD213" i="14" s="1"/>
  <c r="R213" i="14"/>
  <c r="Q127" i="12"/>
  <c r="Q124" i="12"/>
  <c r="CC124" i="12" s="1"/>
  <c r="Q51" i="18"/>
  <c r="CC51" i="18" s="1"/>
  <c r="Q49" i="18"/>
  <c r="CC49" i="18" s="1"/>
  <c r="O168" i="12"/>
  <c r="O167" i="12"/>
  <c r="CA84" i="12"/>
  <c r="CE65" i="12"/>
  <c r="CE220" i="12" s="1"/>
  <c r="S220" i="12"/>
  <c r="CH12" i="12"/>
  <c r="AO11" i="21"/>
  <c r="AO6" i="21"/>
  <c r="U14" i="24"/>
  <c r="I12" i="23"/>
  <c r="BV151" i="23"/>
  <c r="BV137" i="23"/>
  <c r="BY4" i="22"/>
  <c r="BY34" i="22"/>
  <c r="U166" i="14"/>
  <c r="CW95" i="24"/>
  <c r="CW96" i="24"/>
  <c r="CW52" i="24"/>
  <c r="CW123" i="24"/>
  <c r="CW148" i="24"/>
  <c r="N82" i="23"/>
  <c r="CX21" i="23"/>
  <c r="CX38" i="23" s="1"/>
  <c r="CX61" i="23" s="1"/>
  <c r="CX84" i="23" s="1"/>
  <c r="CX107" i="23" s="1"/>
  <c r="CX130" i="23" s="1"/>
  <c r="CX153" i="23" s="1"/>
  <c r="CX176" i="23" s="1"/>
  <c r="CX25" i="24"/>
  <c r="CX24" i="24"/>
  <c r="CX22" i="23"/>
  <c r="CX39" i="23" s="1"/>
  <c r="CW152" i="24"/>
  <c r="CW57" i="24"/>
  <c r="CW100" i="24"/>
  <c r="CW127" i="24"/>
  <c r="G40" i="23"/>
  <c r="G26" i="24"/>
  <c r="AL45" i="23"/>
  <c r="AL4" i="22" s="1"/>
  <c r="BY86" i="23"/>
  <c r="BY24" i="22"/>
  <c r="BZ59" i="23"/>
  <c r="BZ49" i="24"/>
  <c r="BZ120" i="24"/>
  <c r="BZ92" i="24"/>
  <c r="BZ145" i="24"/>
  <c r="BZ31" i="24"/>
  <c r="BZ154" i="24" s="1"/>
  <c r="DB151" i="23"/>
  <c r="F106" i="23"/>
  <c r="AV4" i="23"/>
  <c r="AV6" i="23" s="1"/>
  <c r="BR10" i="22"/>
  <c r="BR40" i="22"/>
  <c r="BR41" i="22" s="1"/>
  <c r="AL53" i="24"/>
  <c r="AL54" i="24"/>
  <c r="AL124" i="24"/>
  <c r="AL97" i="24"/>
  <c r="CA223" i="12"/>
  <c r="CA221" i="12"/>
  <c r="CW97" i="24"/>
  <c r="CW54" i="24"/>
  <c r="CW53" i="24"/>
  <c r="CW124" i="24"/>
  <c r="D175" i="23"/>
  <c r="BY105" i="23"/>
  <c r="Q217" i="12"/>
  <c r="CC19" i="12"/>
  <c r="CC217" i="12" s="1"/>
  <c r="AZ86" i="24"/>
  <c r="AZ43" i="24"/>
  <c r="AZ69" i="24"/>
  <c r="AZ113" i="24"/>
  <c r="U8" i="24"/>
  <c r="DH51" i="18"/>
  <c r="FT51" i="18" s="1"/>
  <c r="DH49" i="18"/>
  <c r="FT49" i="18" s="1"/>
  <c r="T49" i="14"/>
  <c r="CF49" i="14" s="1"/>
  <c r="AT59" i="23"/>
  <c r="CG166" i="14"/>
  <c r="AK85" i="23"/>
  <c r="AK14" i="22"/>
  <c r="CW62" i="23"/>
  <c r="CW13" i="22"/>
  <c r="AS82" i="23"/>
  <c r="CX146" i="24"/>
  <c r="CX50" i="24"/>
  <c r="CX93" i="24"/>
  <c r="CX121" i="24"/>
  <c r="CX31" i="24"/>
  <c r="CX154" i="24" s="1"/>
  <c r="G24" i="24"/>
  <c r="G25" i="24"/>
  <c r="G21" i="23"/>
  <c r="G38" i="23" s="1"/>
  <c r="G61" i="23" s="1"/>
  <c r="G84" i="23" s="1"/>
  <c r="G107" i="23" s="1"/>
  <c r="G130" i="23" s="1"/>
  <c r="G153" i="23" s="1"/>
  <c r="G176" i="23" s="1"/>
  <c r="G22" i="23"/>
  <c r="G39" i="23" s="1"/>
  <c r="AL83" i="23"/>
  <c r="O227" i="14"/>
  <c r="CA127" i="14"/>
  <c r="CA227" i="14" s="1"/>
  <c r="F85" i="23"/>
  <c r="F14" i="22"/>
  <c r="BZ24" i="24"/>
  <c r="BZ25" i="24"/>
  <c r="BZ21" i="23"/>
  <c r="BZ38" i="23" s="1"/>
  <c r="BZ61" i="23" s="1"/>
  <c r="BZ84" i="23" s="1"/>
  <c r="BZ107" i="23" s="1"/>
  <c r="BZ130" i="23" s="1"/>
  <c r="BZ153" i="23" s="1"/>
  <c r="BZ176" i="23" s="1"/>
  <c r="F34" i="22"/>
  <c r="F4" i="22"/>
  <c r="F128" i="24"/>
  <c r="U166" i="12"/>
  <c r="E91" i="23"/>
  <c r="BW151" i="23"/>
  <c r="BU178" i="23"/>
  <c r="BU29" i="22" s="1"/>
  <c r="BU30" i="22" s="1"/>
  <c r="BU28" i="22"/>
  <c r="CB221" i="14"/>
  <c r="CB223" i="14"/>
  <c r="O59" i="23"/>
  <c r="Q213" i="12"/>
  <c r="CC81" i="12"/>
  <c r="CC213" i="12" s="1"/>
  <c r="G11" i="21"/>
  <c r="G6" i="21"/>
  <c r="T119" i="24"/>
  <c r="CB22" i="24"/>
  <c r="CB18" i="23"/>
  <c r="CB14" i="23"/>
  <c r="DH11" i="23"/>
  <c r="CB13" i="23"/>
  <c r="CB17" i="23"/>
  <c r="CB16" i="23"/>
  <c r="CB15" i="23"/>
  <c r="CB36" i="23"/>
  <c r="T20" i="24"/>
  <c r="U14" i="12"/>
  <c r="CG14" i="12" s="1"/>
  <c r="U13" i="12"/>
  <c r="CG13" i="12" s="1"/>
  <c r="T82" i="14"/>
  <c r="T32" i="14"/>
  <c r="CF32" i="14" s="1"/>
  <c r="AZ68" i="24"/>
  <c r="AZ42" i="24"/>
  <c r="AZ112" i="24"/>
  <c r="AZ85" i="24"/>
  <c r="U10" i="24"/>
  <c r="T48" i="14"/>
  <c r="CF48" i="14" s="1"/>
  <c r="AT120" i="24"/>
  <c r="AT92" i="24"/>
  <c r="AT49" i="24"/>
  <c r="AT145" i="24"/>
  <c r="CX43" i="23"/>
  <c r="CX66" i="23" s="1"/>
  <c r="CX89" i="23" s="1"/>
  <c r="CX112" i="23" s="1"/>
  <c r="CX135" i="23" s="1"/>
  <c r="CX158" i="23" s="1"/>
  <c r="CX181" i="23" s="1"/>
  <c r="CX29" i="24"/>
  <c r="CX60" i="23"/>
  <c r="G42" i="23"/>
  <c r="G65" i="23" s="1"/>
  <c r="G88" i="23" s="1"/>
  <c r="G111" i="23" s="1"/>
  <c r="G134" i="23" s="1"/>
  <c r="G157" i="23" s="1"/>
  <c r="G180" i="23" s="1"/>
  <c r="G28" i="24"/>
  <c r="AQ151" i="23"/>
  <c r="CA22" i="24"/>
  <c r="CA14" i="23"/>
  <c r="CA18" i="23"/>
  <c r="CA13" i="23"/>
  <c r="CA17" i="23"/>
  <c r="CA16" i="23"/>
  <c r="DG11" i="23"/>
  <c r="CA15" i="23"/>
  <c r="CA36" i="23"/>
  <c r="BZ29" i="24"/>
  <c r="BZ43" i="23"/>
  <c r="BZ66" i="23" s="1"/>
  <c r="BZ89" i="23" s="1"/>
  <c r="BZ112" i="23" s="1"/>
  <c r="BZ135" i="23" s="1"/>
  <c r="BZ158" i="23" s="1"/>
  <c r="BZ181" i="23" s="1"/>
  <c r="L128" i="23"/>
  <c r="D27" i="22"/>
  <c r="D155" i="23"/>
  <c r="CG166" i="12"/>
  <c r="E129" i="23"/>
  <c r="E109" i="23"/>
  <c r="E25" i="22"/>
  <c r="BT160" i="23"/>
  <c r="P221" i="14"/>
  <c r="P223" i="14"/>
  <c r="O145" i="24"/>
  <c r="O120" i="24"/>
  <c r="O92" i="24"/>
  <c r="O49" i="24"/>
  <c r="AM5" i="21"/>
  <c r="AM10" i="21"/>
  <c r="AM32" i="24" s="1"/>
  <c r="CB95" i="12"/>
  <c r="CE33" i="12"/>
  <c r="CE215" i="12" s="1"/>
  <c r="S215" i="12"/>
  <c r="O228" i="14"/>
  <c r="CA105" i="14"/>
  <c r="CA228" i="14" s="1"/>
  <c r="T19" i="24"/>
  <c r="U9" i="24"/>
  <c r="CE65" i="14"/>
  <c r="CE220" i="14" s="1"/>
  <c r="S220" i="14"/>
  <c r="DE82" i="23"/>
  <c r="AK128" i="24"/>
  <c r="CX30" i="24"/>
  <c r="CX44" i="23"/>
  <c r="CX67" i="23" s="1"/>
  <c r="CX90" i="23" s="1"/>
  <c r="CX113" i="23" s="1"/>
  <c r="CX136" i="23" s="1"/>
  <c r="CX159" i="23" s="1"/>
  <c r="CX182" i="23" s="1"/>
  <c r="AL147" i="24"/>
  <c r="AL122" i="24"/>
  <c r="AL94" i="24"/>
  <c r="AL51" i="24"/>
  <c r="F86" i="23"/>
  <c r="F91" i="23" s="1"/>
  <c r="F24" i="22"/>
  <c r="AK58" i="24"/>
  <c r="D154" i="23"/>
  <c r="D17" i="22"/>
  <c r="G44" i="23"/>
  <c r="G67" i="23" s="1"/>
  <c r="G90" i="23" s="1"/>
  <c r="G113" i="23" s="1"/>
  <c r="G136" i="23" s="1"/>
  <c r="G159" i="23" s="1"/>
  <c r="G182" i="23" s="1"/>
  <c r="G30" i="24"/>
  <c r="CV108" i="23"/>
  <c r="CV15" i="22"/>
  <c r="DF22" i="24"/>
  <c r="DF36" i="23"/>
  <c r="AJ26" i="22"/>
  <c r="AJ132" i="23"/>
  <c r="CW151" i="24"/>
  <c r="CW126" i="24"/>
  <c r="CW99" i="24"/>
  <c r="CW56" i="24"/>
  <c r="CV129" i="23"/>
  <c r="CV152" i="23" s="1"/>
  <c r="P11" i="23"/>
  <c r="AR128" i="23"/>
  <c r="AR151" i="23" s="1"/>
  <c r="J151" i="23"/>
  <c r="DC128" i="23"/>
  <c r="M231" i="14"/>
  <c r="M232" i="14" s="1"/>
  <c r="BY139" i="14"/>
  <c r="M169" i="14"/>
  <c r="M225" i="14" a="1"/>
  <c r="M225" i="14" s="1"/>
  <c r="BX231" i="14"/>
  <c r="BX232" i="14" s="1"/>
  <c r="BX225" i="14" a="1"/>
  <c r="BX225" i="14" s="1"/>
  <c r="BX169" i="14"/>
  <c r="BX109" i="23"/>
  <c r="BX25" i="22"/>
  <c r="M105" i="23"/>
  <c r="BT183" i="23"/>
  <c r="AU22" i="24"/>
  <c r="AU36" i="23"/>
  <c r="S215" i="14"/>
  <c r="CE33" i="14"/>
  <c r="CE215" i="14" s="1"/>
  <c r="AZ64" i="24"/>
  <c r="AZ38" i="24"/>
  <c r="AZ108" i="24"/>
  <c r="AZ81" i="24"/>
  <c r="P127" i="14"/>
  <c r="P124" i="14"/>
  <c r="CB124" i="14" s="1"/>
  <c r="CC19" i="14"/>
  <c r="CC217" i="14" s="1"/>
  <c r="Q217" i="14"/>
  <c r="N139" i="14"/>
  <c r="O146" i="14"/>
  <c r="CA146" i="14" s="1"/>
  <c r="O136" i="14"/>
  <c r="CA136" i="14" s="1"/>
  <c r="U11" i="24"/>
  <c r="CH12" i="14"/>
  <c r="O229" i="14"/>
  <c r="CA115" i="14"/>
  <c r="CA229" i="14" s="1"/>
  <c r="D37" i="22"/>
  <c r="D7" i="22"/>
  <c r="AL151" i="24"/>
  <c r="AL99" i="24"/>
  <c r="AL56" i="24"/>
  <c r="AL126" i="24"/>
  <c r="AL150" i="24"/>
  <c r="AL125" i="24"/>
  <c r="AL98" i="24"/>
  <c r="AL55" i="24"/>
  <c r="CX40" i="23"/>
  <c r="CX26" i="24"/>
  <c r="AL148" i="24"/>
  <c r="AL96" i="24"/>
  <c r="AL123" i="24"/>
  <c r="AL95" i="24"/>
  <c r="AL52" i="24"/>
  <c r="AK102" i="24"/>
  <c r="G121" i="24"/>
  <c r="G146" i="24"/>
  <c r="G93" i="24"/>
  <c r="G50" i="24"/>
  <c r="G31" i="24"/>
  <c r="G154" i="24" s="1"/>
  <c r="BZ44" i="23"/>
  <c r="BZ67" i="23" s="1"/>
  <c r="BZ90" i="23" s="1"/>
  <c r="BZ113" i="23" s="1"/>
  <c r="BZ136" i="23" s="1"/>
  <c r="BZ159" i="23" s="1"/>
  <c r="BZ182" i="23" s="1"/>
  <c r="BZ30" i="24"/>
  <c r="CV109" i="23"/>
  <c r="CV25" i="22"/>
  <c r="AL152" i="24"/>
  <c r="AL57" i="24"/>
  <c r="AL58" i="24" s="1"/>
  <c r="AL127" i="24"/>
  <c r="AL100" i="24"/>
  <c r="CW101" i="24"/>
  <c r="CW153" i="24"/>
  <c r="AJ114" i="23"/>
  <c r="T216" i="12"/>
  <c r="CF43" i="12"/>
  <c r="CF216" i="12" s="1"/>
  <c r="BY169" i="14"/>
  <c r="AY91" i="24"/>
  <c r="AY74" i="24"/>
  <c r="AY75" i="24" s="1"/>
  <c r="AY48" i="24"/>
  <c r="AY118" i="24"/>
  <c r="P217" i="12"/>
  <c r="CB19" i="12"/>
  <c r="CB217" i="12" s="1"/>
  <c r="CE82" i="12"/>
  <c r="CE214" i="12" s="1"/>
  <c r="CE224" i="12" s="1"/>
  <c r="S214" i="12"/>
  <c r="S224" i="12" s="1"/>
  <c r="AZ106" i="24"/>
  <c r="AZ79" i="24"/>
  <c r="AZ62" i="24"/>
  <c r="AZ36" i="24"/>
  <c r="Q213" i="14"/>
  <c r="CC81" i="14"/>
  <c r="CC213" i="14" s="1"/>
  <c r="T44" i="14"/>
  <c r="CF44" i="14" s="1"/>
  <c r="BW132" i="23"/>
  <c r="BW26" i="22"/>
  <c r="F102" i="24"/>
  <c r="CX8" i="23"/>
  <c r="G43" i="23"/>
  <c r="G66" i="23" s="1"/>
  <c r="G89" i="23" s="1"/>
  <c r="G112" i="23" s="1"/>
  <c r="G135" i="23" s="1"/>
  <c r="G158" i="23" s="1"/>
  <c r="G181" i="23" s="1"/>
  <c r="G29" i="24"/>
  <c r="G60" i="23"/>
  <c r="DD105" i="23"/>
  <c r="DD128" i="23" s="1"/>
  <c r="DD151" i="23" s="1"/>
  <c r="G10" i="21"/>
  <c r="G32" i="24" s="1"/>
  <c r="BZ26" i="24"/>
  <c r="BZ40" i="23"/>
  <c r="BZ226" i="14"/>
  <c r="L233" i="14"/>
  <c r="L234" i="14" s="1"/>
  <c r="CE82" i="14"/>
  <c r="CE214" i="14" s="1"/>
  <c r="CE224" i="14" s="1"/>
  <c r="S214" i="14"/>
  <c r="S224" i="14" s="1"/>
  <c r="AL24" i="22"/>
  <c r="AL89" i="23"/>
  <c r="AL112" i="23" s="1"/>
  <c r="AL135" i="23" s="1"/>
  <c r="AL158" i="23" s="1"/>
  <c r="AL181" i="23" s="1"/>
  <c r="AJ152" i="23"/>
  <c r="AJ137" i="23"/>
  <c r="U34" i="14"/>
  <c r="CG34" i="14" s="1"/>
  <c r="DK39" i="18"/>
  <c r="FW39" i="18" s="1"/>
  <c r="U38" i="14"/>
  <c r="CG38" i="14" s="1"/>
  <c r="L77" i="18"/>
  <c r="BX77" i="18" s="1"/>
  <c r="L59" i="21" s="1"/>
  <c r="U34" i="12"/>
  <c r="CG34" i="12" s="1"/>
  <c r="G161" i="12"/>
  <c r="BS161" i="12" s="1"/>
  <c r="L74" i="18"/>
  <c r="BX74" i="18" s="1"/>
  <c r="DA74" i="18"/>
  <c r="FM74" i="18" s="1"/>
  <c r="T122" i="12"/>
  <c r="CF122" i="12" s="1"/>
  <c r="T48" i="12"/>
  <c r="CF48" i="12" s="1"/>
  <c r="T44" i="12"/>
  <c r="CF44" i="12" s="1"/>
  <c r="T49" i="12"/>
  <c r="CF49" i="12" s="1"/>
  <c r="DJ48" i="18"/>
  <c r="FV48" i="18" s="1"/>
  <c r="J155" i="12"/>
  <c r="BV155" i="12" s="1"/>
  <c r="J12" i="23" s="1"/>
  <c r="S46" i="14"/>
  <c r="CE46" i="14" s="1"/>
  <c r="U32" i="14"/>
  <c r="CG32" i="14" s="1"/>
  <c r="T15" i="18"/>
  <c r="CF15" i="18" s="1"/>
  <c r="P115" i="14"/>
  <c r="DL24" i="18"/>
  <c r="FX24" i="18" s="1"/>
  <c r="O111" i="12"/>
  <c r="CA111" i="12" s="1"/>
  <c r="O90" i="12"/>
  <c r="CA90" i="12" s="1"/>
  <c r="O21" i="12"/>
  <c r="CA21" i="12" s="1"/>
  <c r="N151" i="14"/>
  <c r="BZ151" i="14" s="1"/>
  <c r="O142" i="14"/>
  <c r="CA142" i="14" s="1"/>
  <c r="DT62" i="18"/>
  <c r="GF62" i="18" s="1"/>
  <c r="O129" i="12"/>
  <c r="CA129" i="12" s="1"/>
  <c r="T59" i="18"/>
  <c r="CF59" i="18" s="1"/>
  <c r="P143" i="12"/>
  <c r="CB143" i="12" s="1"/>
  <c r="P100" i="14"/>
  <c r="CB100" i="14" s="1"/>
  <c r="P100" i="12"/>
  <c r="CB100" i="12" s="1"/>
  <c r="T65" i="14"/>
  <c r="V20" i="18"/>
  <c r="CH20" i="18" s="1"/>
  <c r="V22" i="18"/>
  <c r="CH22" i="18" s="1"/>
  <c r="V23" i="18"/>
  <c r="CH23" i="18" s="1"/>
  <c r="DN18" i="18"/>
  <c r="FZ18" i="18" s="1"/>
  <c r="V19" i="18"/>
  <c r="CH19" i="18" s="1"/>
  <c r="W18" i="18"/>
  <c r="CI18" i="18" s="1"/>
  <c r="P136" i="14"/>
  <c r="CB136" i="14" s="1"/>
  <c r="R52" i="18"/>
  <c r="CD52" i="18" s="1"/>
  <c r="U29" i="18"/>
  <c r="CG29" i="18" s="1"/>
  <c r="U83" i="14"/>
  <c r="CG83" i="14" s="1"/>
  <c r="BA21" i="24" s="1"/>
  <c r="DA75" i="18"/>
  <c r="FM75" i="18" s="1"/>
  <c r="V41" i="14"/>
  <c r="CH41" i="14" s="1"/>
  <c r="V42" i="14"/>
  <c r="CH42" i="14" s="1"/>
  <c r="W40" i="14"/>
  <c r="CI40" i="14" s="1"/>
  <c r="N150" i="12"/>
  <c r="BZ150" i="12" s="1"/>
  <c r="N88" i="14"/>
  <c r="BZ88" i="14" s="1"/>
  <c r="N109" i="14"/>
  <c r="BZ109" i="14" s="1"/>
  <c r="J160" i="14"/>
  <c r="BV160" i="14" s="1"/>
  <c r="J162" i="12"/>
  <c r="BV162" i="12" s="1"/>
  <c r="J158" i="12"/>
  <c r="BV158" i="12" s="1"/>
  <c r="R24" i="14"/>
  <c r="CD24" i="14" s="1"/>
  <c r="R20" i="14"/>
  <c r="CD20" i="14" s="1"/>
  <c r="R102" i="14"/>
  <c r="CD102" i="14" s="1"/>
  <c r="R25" i="14"/>
  <c r="CD25" i="14" s="1"/>
  <c r="O154" i="12"/>
  <c r="CA154" i="12" s="1"/>
  <c r="O97" i="12"/>
  <c r="CA97" i="12" s="1"/>
  <c r="S43" i="18"/>
  <c r="CE43" i="18" s="1"/>
  <c r="S17" i="18"/>
  <c r="CE17" i="18" s="1"/>
  <c r="T44" i="18"/>
  <c r="CF44" i="18" s="1"/>
  <c r="P120" i="12"/>
  <c r="CB120" i="12" s="1"/>
  <c r="P120" i="14"/>
  <c r="CB120" i="14" s="1"/>
  <c r="I159" i="14"/>
  <c r="BU159" i="14" s="1"/>
  <c r="O85" i="12"/>
  <c r="CA85" i="12" s="1"/>
  <c r="DT53" i="18"/>
  <c r="GF53" i="18" s="1"/>
  <c r="O129" i="14"/>
  <c r="CA129" i="14" s="1"/>
  <c r="P128" i="14"/>
  <c r="CB128" i="14" s="1"/>
  <c r="P128" i="12"/>
  <c r="CB128" i="12" s="1"/>
  <c r="Q24" i="14"/>
  <c r="CC24" i="14" s="1"/>
  <c r="Q20" i="14"/>
  <c r="CC20" i="14" s="1"/>
  <c r="Q25" i="14"/>
  <c r="CC25" i="14" s="1"/>
  <c r="Q102" i="14"/>
  <c r="CC102" i="14" s="1"/>
  <c r="P101" i="14"/>
  <c r="CB101" i="14" s="1"/>
  <c r="P101" i="12"/>
  <c r="CB101" i="12" s="1"/>
  <c r="P85" i="14"/>
  <c r="CB85" i="14" s="1"/>
  <c r="P106" i="14"/>
  <c r="CB106" i="14" s="1"/>
  <c r="DM23" i="18"/>
  <c r="FY23" i="18" s="1"/>
  <c r="BA11" i="24" s="1"/>
  <c r="DM20" i="18"/>
  <c r="FY20" i="18" s="1"/>
  <c r="BA9" i="24" s="1"/>
  <c r="DM19" i="18"/>
  <c r="FY19" i="18" s="1"/>
  <c r="BA8" i="24" s="1"/>
  <c r="DM22" i="18"/>
  <c r="FY22" i="18" s="1"/>
  <c r="BA10" i="24" s="1"/>
  <c r="R46" i="18"/>
  <c r="CD46" i="18" s="1"/>
  <c r="V28" i="18"/>
  <c r="CH28" i="18" s="1"/>
  <c r="V27" i="18"/>
  <c r="CH27" i="18" s="1"/>
  <c r="DN26" i="18"/>
  <c r="FZ26" i="18" s="1"/>
  <c r="W26" i="18"/>
  <c r="CI26" i="18" s="1"/>
  <c r="P99" i="12"/>
  <c r="CB99" i="12" s="1"/>
  <c r="I163" i="12"/>
  <c r="BU163" i="12" s="1"/>
  <c r="I157" i="12"/>
  <c r="BU157" i="12" s="1"/>
  <c r="I28" i="21" s="1"/>
  <c r="I10" i="21" s="1"/>
  <c r="I32" i="24" s="1"/>
  <c r="Q102" i="12"/>
  <c r="CC102" i="12" s="1"/>
  <c r="Q20" i="12"/>
  <c r="CC20" i="12" s="1"/>
  <c r="Q24" i="12"/>
  <c r="CC24" i="12" s="1"/>
  <c r="Q25" i="12"/>
  <c r="CC25" i="12" s="1"/>
  <c r="R84" i="14"/>
  <c r="R68" i="12"/>
  <c r="CD68" i="12" s="1"/>
  <c r="K75" i="18"/>
  <c r="BW75" i="18" s="1"/>
  <c r="O154" i="14"/>
  <c r="CA154" i="14" s="1"/>
  <c r="O97" i="14"/>
  <c r="CA97" i="14" s="1"/>
  <c r="O88" i="14"/>
  <c r="CA88" i="14" s="1"/>
  <c r="O109" i="14"/>
  <c r="CA109" i="14" s="1"/>
  <c r="J155" i="14"/>
  <c r="BV155" i="14" s="1"/>
  <c r="P119" i="14"/>
  <c r="CB119" i="14" s="1"/>
  <c r="P119" i="12"/>
  <c r="CB119" i="12" s="1"/>
  <c r="DJ43" i="18"/>
  <c r="FV43" i="18" s="1"/>
  <c r="DJ17" i="18"/>
  <c r="FV17" i="18" s="1"/>
  <c r="L75" i="18"/>
  <c r="BX75" i="18" s="1"/>
  <c r="I161" i="14"/>
  <c r="BU161" i="14" s="1"/>
  <c r="O22" i="12"/>
  <c r="CA22" i="12" s="1"/>
  <c r="O89" i="12"/>
  <c r="CA89" i="12" s="1"/>
  <c r="T39" i="18"/>
  <c r="CF39" i="18" s="1"/>
  <c r="V30" i="12"/>
  <c r="CH30" i="12" s="1"/>
  <c r="V28" i="12"/>
  <c r="CH28" i="12" s="1"/>
  <c r="V31" i="12"/>
  <c r="CH31" i="12" s="1"/>
  <c r="V27" i="12"/>
  <c r="CH27" i="12" s="1"/>
  <c r="W26" i="12"/>
  <c r="CI26" i="12" s="1"/>
  <c r="V13" i="12"/>
  <c r="CH13" i="12" s="1"/>
  <c r="W12" i="12"/>
  <c r="V14" i="12"/>
  <c r="CH14" i="12" s="1"/>
  <c r="Q84" i="14"/>
  <c r="DH61" i="18"/>
  <c r="FT61" i="18" s="1"/>
  <c r="P71" i="18"/>
  <c r="CB71" i="18" s="1"/>
  <c r="P64" i="18"/>
  <c r="CB64" i="18" s="1"/>
  <c r="P96" i="14"/>
  <c r="CB96" i="14" s="1"/>
  <c r="P96" i="12"/>
  <c r="CB96" i="12" s="1"/>
  <c r="P90" i="14"/>
  <c r="CB90" i="14" s="1"/>
  <c r="P111" i="14"/>
  <c r="CB111" i="14" s="1"/>
  <c r="P21" i="14"/>
  <c r="CB21" i="14" s="1"/>
  <c r="DL29" i="18"/>
  <c r="FX29" i="18" s="1"/>
  <c r="U21" i="18"/>
  <c r="CG21" i="18" s="1"/>
  <c r="P144" i="14"/>
  <c r="CB144" i="14" s="1"/>
  <c r="P144" i="12"/>
  <c r="CB144" i="12" s="1"/>
  <c r="T33" i="12"/>
  <c r="N148" i="14"/>
  <c r="BZ148" i="14" s="1"/>
  <c r="R81" i="12"/>
  <c r="R19" i="12"/>
  <c r="CZ76" i="18"/>
  <c r="FL76" i="18" s="1"/>
  <c r="AN58" i="21" s="1"/>
  <c r="AN5" i="21" s="1"/>
  <c r="P72" i="18"/>
  <c r="CB72" i="18" s="1"/>
  <c r="S65" i="18"/>
  <c r="CE65" i="18" s="1"/>
  <c r="H164" i="12"/>
  <c r="BT164" i="12" s="1"/>
  <c r="H29" i="21" s="1"/>
  <c r="H165" i="12"/>
  <c r="BT165" i="12" s="1"/>
  <c r="DK25" i="18"/>
  <c r="FW25" i="18" s="1"/>
  <c r="R69" i="14"/>
  <c r="CD69" i="14" s="1"/>
  <c r="Q84" i="12"/>
  <c r="T25" i="18"/>
  <c r="CF25" i="18" s="1"/>
  <c r="K78" i="18"/>
  <c r="BW78" i="18" s="1"/>
  <c r="K77" i="18"/>
  <c r="BW77" i="18" s="1"/>
  <c r="K59" i="21" s="1"/>
  <c r="V27" i="14"/>
  <c r="CH27" i="14" s="1"/>
  <c r="V28" i="14"/>
  <c r="CH28" i="14" s="1"/>
  <c r="V30" i="14"/>
  <c r="CH30" i="14" s="1"/>
  <c r="V31" i="14"/>
  <c r="CH31" i="14" s="1"/>
  <c r="W26" i="14"/>
  <c r="CI26" i="14" s="1"/>
  <c r="DL38" i="18"/>
  <c r="FX38" i="18" s="1"/>
  <c r="AZ20" i="24" s="1"/>
  <c r="Q114" i="12"/>
  <c r="CC114" i="12" s="1"/>
  <c r="Q114" i="14"/>
  <c r="CC114" i="14" s="1"/>
  <c r="R35" i="14"/>
  <c r="CD35" i="14" s="1"/>
  <c r="L156" i="14"/>
  <c r="BX156" i="14" s="1"/>
  <c r="DK44" i="18"/>
  <c r="FW44" i="18" s="1"/>
  <c r="W66" i="18"/>
  <c r="CI66" i="18" s="1"/>
  <c r="Q61" i="18"/>
  <c r="CC61" i="18" s="1"/>
  <c r="S48" i="18"/>
  <c r="CE48" i="18" s="1"/>
  <c r="V36" i="18"/>
  <c r="CH36" i="18" s="1"/>
  <c r="W10" i="18"/>
  <c r="CI10" i="18" s="1"/>
  <c r="V12" i="18"/>
  <c r="CH12" i="18" s="1"/>
  <c r="DN10" i="18"/>
  <c r="FZ10" i="18" s="1"/>
  <c r="P121" i="12"/>
  <c r="CB121" i="12" s="1"/>
  <c r="P121" i="14"/>
  <c r="CB121" i="14" s="1"/>
  <c r="Q54" i="18"/>
  <c r="CC54" i="18" s="1"/>
  <c r="DL21" i="18"/>
  <c r="FX21" i="18" s="1"/>
  <c r="O105" i="12"/>
  <c r="P132" i="14"/>
  <c r="CB132" i="14" s="1"/>
  <c r="P132" i="12"/>
  <c r="CB132" i="12" s="1"/>
  <c r="P105" i="14"/>
  <c r="U24" i="18"/>
  <c r="CG24" i="18" s="1"/>
  <c r="T33" i="14"/>
  <c r="P145" i="14"/>
  <c r="CB145" i="14" s="1"/>
  <c r="P145" i="12"/>
  <c r="CB145" i="12" s="1"/>
  <c r="DM27" i="18"/>
  <c r="FY27" i="18" s="1"/>
  <c r="BA14" i="24" s="1"/>
  <c r="DM28" i="18"/>
  <c r="FY28" i="18" s="1"/>
  <c r="BA15" i="24" s="1"/>
  <c r="N150" i="14"/>
  <c r="BZ150" i="14" s="1"/>
  <c r="S17" i="14"/>
  <c r="CE17" i="14" s="1"/>
  <c r="T16" i="12"/>
  <c r="CF16" i="12" s="1"/>
  <c r="T13" i="24" s="1"/>
  <c r="N88" i="12"/>
  <c r="BZ88" i="12" s="1"/>
  <c r="N109" i="12"/>
  <c r="BZ109" i="12" s="1"/>
  <c r="DL14" i="18"/>
  <c r="FX14" i="18" s="1"/>
  <c r="DL13" i="18"/>
  <c r="FX13" i="18" s="1"/>
  <c r="AZ12" i="24" s="1"/>
  <c r="S46" i="12"/>
  <c r="CE46" i="12" s="1"/>
  <c r="O141" i="12"/>
  <c r="CA141" i="12" s="1"/>
  <c r="H159" i="14"/>
  <c r="BT159" i="14" s="1"/>
  <c r="Q67" i="18"/>
  <c r="CC67" i="18" s="1"/>
  <c r="I158" i="12"/>
  <c r="BU158" i="12" s="1"/>
  <c r="I162" i="12"/>
  <c r="BU162" i="12" s="1"/>
  <c r="U37" i="18"/>
  <c r="CG37" i="18" s="1"/>
  <c r="U38" i="18"/>
  <c r="CG38" i="18" s="1"/>
  <c r="P115" i="12"/>
  <c r="CB115" i="12" s="1"/>
  <c r="P146" i="12"/>
  <c r="CB146" i="12" s="1"/>
  <c r="AC53" i="18"/>
  <c r="CO53" i="18" s="1"/>
  <c r="AC62" i="18"/>
  <c r="CO62" i="18" s="1"/>
  <c r="Q37" i="14"/>
  <c r="CC37" i="14" s="1"/>
  <c r="S70" i="12"/>
  <c r="CE70" i="12" s="1"/>
  <c r="S134" i="12"/>
  <c r="CE134" i="12" s="1"/>
  <c r="S66" i="12"/>
  <c r="CE66" i="12" s="1"/>
  <c r="S71" i="12"/>
  <c r="CE71" i="12" s="1"/>
  <c r="P133" i="14"/>
  <c r="CB133" i="14" s="1"/>
  <c r="P133" i="12"/>
  <c r="CB133" i="12" s="1"/>
  <c r="U63" i="12"/>
  <c r="CG63" i="12" s="1"/>
  <c r="U64" i="12"/>
  <c r="CG64" i="12" s="1"/>
  <c r="S17" i="12"/>
  <c r="CE17" i="12" s="1"/>
  <c r="U135" i="14"/>
  <c r="CG135" i="14" s="1"/>
  <c r="O130" i="12"/>
  <c r="CA130" i="12" s="1"/>
  <c r="T36" i="12"/>
  <c r="CF36" i="12" s="1"/>
  <c r="P131" i="12"/>
  <c r="CB131" i="12" s="1"/>
  <c r="P140" i="14"/>
  <c r="CB140" i="14" s="1"/>
  <c r="P140" i="12"/>
  <c r="CB140" i="12" s="1"/>
  <c r="V13" i="14"/>
  <c r="CH13" i="14" s="1"/>
  <c r="V62" i="14"/>
  <c r="CH62" i="14" s="1"/>
  <c r="W12" i="14"/>
  <c r="DH58" i="18"/>
  <c r="FT58" i="18" s="1"/>
  <c r="M152" i="12"/>
  <c r="BY152" i="12" s="1"/>
  <c r="O117" i="14"/>
  <c r="CA117" i="14" s="1"/>
  <c r="K155" i="14"/>
  <c r="BW155" i="14" s="1"/>
  <c r="U36" i="14"/>
  <c r="CG36" i="14" s="1"/>
  <c r="Q104" i="14"/>
  <c r="CC104" i="14" s="1"/>
  <c r="Q104" i="12"/>
  <c r="CC104" i="12" s="1"/>
  <c r="S39" i="12"/>
  <c r="CE39" i="12" s="1"/>
  <c r="S92" i="12"/>
  <c r="CE92" i="12" s="1"/>
  <c r="S45" i="12"/>
  <c r="CE45" i="12" s="1"/>
  <c r="O141" i="14"/>
  <c r="CA141" i="14" s="1"/>
  <c r="R57" i="18"/>
  <c r="CD57" i="18" s="1"/>
  <c r="DI57" i="18"/>
  <c r="FU57" i="18" s="1"/>
  <c r="P99" i="14"/>
  <c r="CB99" i="14" s="1"/>
  <c r="U14" i="18"/>
  <c r="CG14" i="18" s="1"/>
  <c r="U13" i="18"/>
  <c r="CG13" i="18" s="1"/>
  <c r="P116" i="14"/>
  <c r="CB116" i="14" s="1"/>
  <c r="P116" i="12"/>
  <c r="CB116" i="12" s="1"/>
  <c r="Q69" i="14"/>
  <c r="CC69" i="14" s="1"/>
  <c r="AA94" i="12"/>
  <c r="CM94" i="12" s="1"/>
  <c r="AA126" i="12"/>
  <c r="CM126" i="12" s="1"/>
  <c r="J74" i="18"/>
  <c r="BV74" i="18" s="1"/>
  <c r="DI52" i="18"/>
  <c r="FU52" i="18" s="1"/>
  <c r="U29" i="12"/>
  <c r="CG29" i="12" s="1"/>
  <c r="N151" i="12"/>
  <c r="BZ151" i="12" s="1"/>
  <c r="DG72" i="18"/>
  <c r="FS72" i="18" s="1"/>
  <c r="O130" i="14"/>
  <c r="CA130" i="14" s="1"/>
  <c r="O118" i="14"/>
  <c r="CA118" i="14" s="1"/>
  <c r="O73" i="18"/>
  <c r="CA73" i="18" s="1"/>
  <c r="DG70" i="18"/>
  <c r="FS70" i="18" s="1"/>
  <c r="P143" i="14"/>
  <c r="CB143" i="14" s="1"/>
  <c r="S67" i="14"/>
  <c r="CE67" i="14" s="1"/>
  <c r="R35" i="12"/>
  <c r="CD35" i="12" s="1"/>
  <c r="H157" i="12"/>
  <c r="BT157" i="12" s="1"/>
  <c r="H28" i="21" s="1"/>
  <c r="H10" i="21" s="1"/>
  <c r="H32" i="24" s="1"/>
  <c r="H163" i="12"/>
  <c r="BT163" i="12" s="1"/>
  <c r="T45" i="14"/>
  <c r="CF45" i="14" s="1"/>
  <c r="T16" i="14"/>
  <c r="CF16" i="14" s="1"/>
  <c r="DK65" i="18"/>
  <c r="FW65" i="18" s="1"/>
  <c r="DC74" i="18"/>
  <c r="FO74" i="18" s="1"/>
  <c r="DN66" i="18"/>
  <c r="FZ66" i="18" s="1"/>
  <c r="O149" i="14"/>
  <c r="CA149" i="14" s="1"/>
  <c r="DF73" i="18"/>
  <c r="FR73" i="18" s="1"/>
  <c r="DJ65" i="18"/>
  <c r="FV65" i="18" s="1"/>
  <c r="O117" i="12"/>
  <c r="CA117" i="12" s="1"/>
  <c r="V135" i="12"/>
  <c r="CH135" i="12" s="1"/>
  <c r="S45" i="14"/>
  <c r="CE45" i="14" s="1"/>
  <c r="P20" i="12"/>
  <c r="CB20" i="12" s="1"/>
  <c r="P102" i="12"/>
  <c r="CB102" i="12" s="1"/>
  <c r="P24" i="12"/>
  <c r="CB24" i="12" s="1"/>
  <c r="P25" i="12"/>
  <c r="CB25" i="12" s="1"/>
  <c r="V41" i="12"/>
  <c r="CH41" i="12" s="1"/>
  <c r="V42" i="12"/>
  <c r="CH42" i="12" s="1"/>
  <c r="W40" i="12"/>
  <c r="CI40" i="12" s="1"/>
  <c r="Q147" i="12"/>
  <c r="CC147" i="12" s="1"/>
  <c r="DK15" i="18"/>
  <c r="FW15" i="18" s="1"/>
  <c r="DH67" i="18"/>
  <c r="FT67" i="18" s="1"/>
  <c r="P70" i="18"/>
  <c r="CB70" i="18" s="1"/>
  <c r="DM36" i="18"/>
  <c r="FY36" i="18" s="1"/>
  <c r="DM12" i="18"/>
  <c r="FY12" i="18" s="1"/>
  <c r="CC11" i="23"/>
  <c r="DH54" i="18"/>
  <c r="FT54" i="18" s="1"/>
  <c r="DI46" i="18"/>
  <c r="FU46" i="18" s="1"/>
  <c r="U83" i="12"/>
  <c r="CG83" i="12" s="1"/>
  <c r="U21" i="24" s="1"/>
  <c r="O98" i="12"/>
  <c r="CA98" i="12" s="1"/>
  <c r="P147" i="14"/>
  <c r="CB147" i="14" s="1"/>
  <c r="P95" i="14"/>
  <c r="O118" i="12"/>
  <c r="CA118" i="12" s="1"/>
  <c r="DG71" i="18"/>
  <c r="FS71" i="18" s="1"/>
  <c r="DG64" i="18"/>
  <c r="FS64" i="18" s="1"/>
  <c r="O152" i="14"/>
  <c r="CA152" i="14" s="1"/>
  <c r="DS68" i="18"/>
  <c r="GE68" i="18" s="1"/>
  <c r="U64" i="14"/>
  <c r="CG64" i="14" s="1"/>
  <c r="U63" i="14"/>
  <c r="CG63" i="14" s="1"/>
  <c r="T46" i="14"/>
  <c r="CF46" i="14" s="1"/>
  <c r="DB76" i="18"/>
  <c r="FN76" i="18" s="1"/>
  <c r="AP58" i="21" s="1"/>
  <c r="K162" i="14"/>
  <c r="BW162" i="14" s="1"/>
  <c r="K158" i="14"/>
  <c r="BW158" i="14" s="1"/>
  <c r="P84" i="12"/>
  <c r="R67" i="12"/>
  <c r="CD67" i="12" s="1"/>
  <c r="U43" i="12"/>
  <c r="S39" i="14"/>
  <c r="CE39" i="14" s="1"/>
  <c r="S92" i="14"/>
  <c r="CE92" i="14" s="1"/>
  <c r="U29" i="14"/>
  <c r="CG29" i="14" s="1"/>
  <c r="Q93" i="14"/>
  <c r="CC93" i="14" s="1"/>
  <c r="Q136" i="12"/>
  <c r="CC136" i="12" s="1"/>
  <c r="M75" i="18"/>
  <c r="BY75" i="18" s="1"/>
  <c r="DI49" i="18"/>
  <c r="FU49" i="18" s="1"/>
  <c r="Q37" i="12"/>
  <c r="CC37" i="12" s="1"/>
  <c r="K156" i="12"/>
  <c r="BW156" i="12" s="1"/>
  <c r="O142" i="12"/>
  <c r="CA142" i="12" s="1"/>
  <c r="AB68" i="18"/>
  <c r="CN68" i="18" s="1"/>
  <c r="AB50" i="18"/>
  <c r="CN50" i="18" s="1"/>
  <c r="U32" i="12"/>
  <c r="CG32" i="12" s="1"/>
  <c r="O153" i="14"/>
  <c r="CA153" i="14" s="1"/>
  <c r="O98" i="14"/>
  <c r="CA98" i="14" s="1"/>
  <c r="P110" i="14"/>
  <c r="CB110" i="14" s="1"/>
  <c r="P89" i="14"/>
  <c r="CB89" i="14" s="1"/>
  <c r="P22" i="14"/>
  <c r="CB22" i="14" s="1"/>
  <c r="P139" i="12"/>
  <c r="CB139" i="12" s="1"/>
  <c r="Q69" i="12"/>
  <c r="CC69" i="12" s="1"/>
  <c r="S68" i="14"/>
  <c r="CE68" i="14" s="1"/>
  <c r="DS50" i="18"/>
  <c r="GE50" i="18" s="1"/>
  <c r="T82" i="12"/>
  <c r="R93" i="12"/>
  <c r="CD93" i="12" s="1"/>
  <c r="DC78" i="18"/>
  <c r="FO78" i="18" s="1"/>
  <c r="DC77" i="18"/>
  <c r="FO77" i="18" s="1"/>
  <c r="AQ59" i="21" s="1"/>
  <c r="U43" i="14"/>
  <c r="AL68" i="23" l="1"/>
  <c r="AL35" i="22" s="1"/>
  <c r="CW58" i="24"/>
  <c r="D38" i="22"/>
  <c r="CW102" i="24"/>
  <c r="AM8" i="23"/>
  <c r="CW128" i="24"/>
  <c r="AL102" i="24"/>
  <c r="BX233" i="14"/>
  <c r="BX234" i="14" s="1"/>
  <c r="D160" i="23"/>
  <c r="D9" i="22" s="1"/>
  <c r="AK5" i="22"/>
  <c r="F5" i="22"/>
  <c r="AL128" i="24"/>
  <c r="CV114" i="23"/>
  <c r="CV37" i="22" s="1"/>
  <c r="T84" i="24"/>
  <c r="T41" i="24"/>
  <c r="T67" i="24"/>
  <c r="T111" i="24"/>
  <c r="F36" i="22"/>
  <c r="F6" i="22"/>
  <c r="U16" i="14"/>
  <c r="CG16" i="14" s="1"/>
  <c r="U15" i="14"/>
  <c r="CG15" i="14" s="1"/>
  <c r="V14" i="14"/>
  <c r="CH14" i="14" s="1"/>
  <c r="BA112" i="24"/>
  <c r="BA85" i="24"/>
  <c r="BA68" i="24"/>
  <c r="BA42" i="24"/>
  <c r="CA105" i="12"/>
  <c r="CA225" i="12" s="1" a="1"/>
  <c r="CA225" i="12" s="1"/>
  <c r="CA233" i="12" s="1"/>
  <c r="CA234" i="12" s="1"/>
  <c r="O225" i="12" a="1"/>
  <c r="O225" i="12" s="1"/>
  <c r="O233" i="12" s="1"/>
  <c r="O234" i="12" s="1"/>
  <c r="CD81" i="12"/>
  <c r="CD213" i="12" s="1"/>
  <c r="R213" i="12"/>
  <c r="CC84" i="14"/>
  <c r="Q167" i="14"/>
  <c r="Q168" i="14"/>
  <c r="CF65" i="14"/>
  <c r="CF220" i="14" s="1"/>
  <c r="T220" i="14"/>
  <c r="AJ175" i="23"/>
  <c r="G83" i="23"/>
  <c r="BW155" i="23"/>
  <c r="BW27" i="22"/>
  <c r="DF120" i="24"/>
  <c r="DF92" i="24"/>
  <c r="DF49" i="24"/>
  <c r="DF145" i="24"/>
  <c r="CX101" i="24"/>
  <c r="CX153" i="24"/>
  <c r="T90" i="24"/>
  <c r="T73" i="24"/>
  <c r="T47" i="24"/>
  <c r="T117" i="24"/>
  <c r="CA27" i="24"/>
  <c r="CA41" i="23"/>
  <c r="CA64" i="23" s="1"/>
  <c r="CA87" i="23" s="1"/>
  <c r="CA110" i="23" s="1"/>
  <c r="CA133" i="23" s="1"/>
  <c r="CA156" i="23" s="1"/>
  <c r="CA179" i="23" s="1"/>
  <c r="CA9" i="23"/>
  <c r="CX83" i="23"/>
  <c r="CX106" i="23" s="1"/>
  <c r="CX129" i="23" s="1"/>
  <c r="CX152" i="23" s="1"/>
  <c r="CB28" i="24"/>
  <c r="CB42" i="23"/>
  <c r="CB65" i="23" s="1"/>
  <c r="CB88" i="23" s="1"/>
  <c r="CB111" i="23" s="1"/>
  <c r="CB134" i="23" s="1"/>
  <c r="CB157" i="23" s="1"/>
  <c r="CB180" i="23" s="1"/>
  <c r="G147" i="24"/>
  <c r="G122" i="24"/>
  <c r="G94" i="24"/>
  <c r="G51" i="24"/>
  <c r="AS105" i="23"/>
  <c r="AS128" i="23" s="1"/>
  <c r="AS151" i="23" s="1"/>
  <c r="AS174" i="23" s="1"/>
  <c r="BU183" i="23"/>
  <c r="U42" i="24"/>
  <c r="U112" i="24"/>
  <c r="U85" i="24"/>
  <c r="U68" i="24"/>
  <c r="CA168" i="12"/>
  <c r="CA167" i="12"/>
  <c r="R221" i="14"/>
  <c r="R223" i="14"/>
  <c r="CX150" i="24"/>
  <c r="CX125" i="24"/>
  <c r="CX98" i="24"/>
  <c r="CX55" i="24"/>
  <c r="BZ125" i="24"/>
  <c r="BZ98" i="24"/>
  <c r="BZ55" i="24"/>
  <c r="BZ150" i="24"/>
  <c r="AM43" i="23"/>
  <c r="AM66" i="23" s="1"/>
  <c r="AM89" i="23" s="1"/>
  <c r="AM112" i="23" s="1"/>
  <c r="AM135" i="23" s="1"/>
  <c r="AM158" i="23" s="1"/>
  <c r="AM181" i="23" s="1"/>
  <c r="AM29" i="24"/>
  <c r="H41" i="23"/>
  <c r="H64" i="23" s="1"/>
  <c r="H87" i="23" s="1"/>
  <c r="H110" i="23" s="1"/>
  <c r="H133" i="23" s="1"/>
  <c r="H156" i="23" s="1"/>
  <c r="H179" i="23" s="1"/>
  <c r="H27" i="24"/>
  <c r="H9" i="23"/>
  <c r="CI12" i="14"/>
  <c r="DL39" i="18"/>
  <c r="FX39" i="18" s="1"/>
  <c r="DL37" i="18"/>
  <c r="FX37" i="18" s="1"/>
  <c r="AZ19" i="24" s="1"/>
  <c r="H6" i="21"/>
  <c r="H11" i="21"/>
  <c r="R167" i="14"/>
  <c r="CD84" i="14"/>
  <c r="R168" i="14"/>
  <c r="BA108" i="24"/>
  <c r="BA81" i="24"/>
  <c r="BA64" i="24"/>
  <c r="BA38" i="24"/>
  <c r="U16" i="12"/>
  <c r="CG16" i="12" s="1"/>
  <c r="U13" i="24" s="1"/>
  <c r="U15" i="12"/>
  <c r="CG15" i="12" s="1"/>
  <c r="U12" i="24" s="1"/>
  <c r="BZ63" i="23"/>
  <c r="BZ68" i="23" s="1"/>
  <c r="BZ23" i="22"/>
  <c r="G152" i="24"/>
  <c r="G127" i="24"/>
  <c r="G57" i="24"/>
  <c r="G100" i="24"/>
  <c r="CX124" i="24"/>
  <c r="CX97" i="24"/>
  <c r="CX53" i="24"/>
  <c r="CX54" i="24"/>
  <c r="BX132" i="23"/>
  <c r="BX26" i="22"/>
  <c r="CV175" i="23"/>
  <c r="BT9" i="22"/>
  <c r="BT39" i="22"/>
  <c r="DG22" i="24"/>
  <c r="DG36" i="23"/>
  <c r="CX152" i="24"/>
  <c r="CX57" i="24"/>
  <c r="CX127" i="24"/>
  <c r="CX100" i="24"/>
  <c r="T214" i="14"/>
  <c r="T224" i="14" s="1"/>
  <c r="CF82" i="14"/>
  <c r="CF214" i="14" s="1"/>
  <c r="CF224" i="14" s="1"/>
  <c r="CB29" i="24"/>
  <c r="CB43" i="23"/>
  <c r="CB66" i="23" s="1"/>
  <c r="CB89" i="23" s="1"/>
  <c r="CB112" i="23" s="1"/>
  <c r="CB135" i="23" s="1"/>
  <c r="CB158" i="23" s="1"/>
  <c r="CB181" i="23" s="1"/>
  <c r="AT82" i="23"/>
  <c r="F129" i="23"/>
  <c r="BZ45" i="23"/>
  <c r="N105" i="23"/>
  <c r="CD221" i="14"/>
  <c r="CD223" i="14"/>
  <c r="AJ154" i="23"/>
  <c r="AJ17" i="22"/>
  <c r="AM44" i="23"/>
  <c r="AM67" i="23" s="1"/>
  <c r="AM90" i="23" s="1"/>
  <c r="AM113" i="23" s="1"/>
  <c r="AM136" i="23" s="1"/>
  <c r="AM159" i="23" s="1"/>
  <c r="AM182" i="23" s="1"/>
  <c r="AM30" i="24"/>
  <c r="AL85" i="23"/>
  <c r="AL91" i="23" s="1"/>
  <c r="AL14" i="22"/>
  <c r="H43" i="23"/>
  <c r="H66" i="23" s="1"/>
  <c r="H89" i="23" s="1"/>
  <c r="H112" i="23" s="1"/>
  <c r="H135" i="23" s="1"/>
  <c r="H158" i="23" s="1"/>
  <c r="H181" i="23" s="1"/>
  <c r="H29" i="24"/>
  <c r="U216" i="14"/>
  <c r="CG43" i="14"/>
  <c r="CG216" i="14" s="1"/>
  <c r="U20" i="24"/>
  <c r="AZ48" i="24"/>
  <c r="AZ118" i="24"/>
  <c r="AZ91" i="24"/>
  <c r="AZ74" i="24"/>
  <c r="CF33" i="12"/>
  <c r="CF215" i="12" s="1"/>
  <c r="T215" i="12"/>
  <c r="BA36" i="24"/>
  <c r="BA106" i="24"/>
  <c r="BA79" i="24"/>
  <c r="BA62" i="24"/>
  <c r="BA119" i="24"/>
  <c r="BZ124" i="24"/>
  <c r="BZ97" i="24"/>
  <c r="BZ53" i="24"/>
  <c r="BZ54" i="24"/>
  <c r="CC221" i="14"/>
  <c r="CC223" i="14"/>
  <c r="CX63" i="23"/>
  <c r="CX23" i="22"/>
  <c r="V166" i="14"/>
  <c r="AU59" i="23"/>
  <c r="DC151" i="23"/>
  <c r="CV131" i="23"/>
  <c r="CV16" i="22"/>
  <c r="F109" i="23"/>
  <c r="F25" i="22"/>
  <c r="L151" i="23"/>
  <c r="CA28" i="24"/>
  <c r="CA42" i="23"/>
  <c r="CA65" i="23" s="1"/>
  <c r="CA88" i="23" s="1"/>
  <c r="CA111" i="23" s="1"/>
  <c r="CA134" i="23" s="1"/>
  <c r="CA157" i="23" s="1"/>
  <c r="CA180" i="23" s="1"/>
  <c r="CB25" i="24"/>
  <c r="CB24" i="24"/>
  <c r="CB21" i="23"/>
  <c r="CB38" i="23" s="1"/>
  <c r="CB61" i="23" s="1"/>
  <c r="CB84" i="23" s="1"/>
  <c r="CB107" i="23" s="1"/>
  <c r="CB130" i="23" s="1"/>
  <c r="CB153" i="23" s="1"/>
  <c r="CB176" i="23" s="1"/>
  <c r="AW4" i="23"/>
  <c r="AW6" i="23" s="1"/>
  <c r="BZ82" i="23"/>
  <c r="G98" i="24"/>
  <c r="G55" i="24"/>
  <c r="G150" i="24"/>
  <c r="G125" i="24"/>
  <c r="BV155" i="23"/>
  <c r="BV27" i="22"/>
  <c r="CX151" i="24"/>
  <c r="CX126" i="24"/>
  <c r="CX99" i="24"/>
  <c r="CX56" i="24"/>
  <c r="H44" i="23"/>
  <c r="H67" i="23" s="1"/>
  <c r="H90" i="23" s="1"/>
  <c r="H113" i="23" s="1"/>
  <c r="H136" i="23" s="1"/>
  <c r="H159" i="23" s="1"/>
  <c r="H182" i="23" s="1"/>
  <c r="H30" i="24"/>
  <c r="U113" i="24"/>
  <c r="U86" i="24"/>
  <c r="U43" i="24"/>
  <c r="U69" i="24"/>
  <c r="U216" i="12"/>
  <c r="CG43" i="12"/>
  <c r="CG216" i="12" s="1"/>
  <c r="U119" i="24"/>
  <c r="U19" i="24"/>
  <c r="CF33" i="14"/>
  <c r="CF215" i="14" s="1"/>
  <c r="T215" i="14"/>
  <c r="CC84" i="12"/>
  <c r="Q167" i="12"/>
  <c r="Q168" i="12"/>
  <c r="CI12" i="12"/>
  <c r="BA63" i="24"/>
  <c r="BA37" i="24"/>
  <c r="BA107" i="24"/>
  <c r="BA80" i="24"/>
  <c r="V8" i="24"/>
  <c r="P229" i="14"/>
  <c r="CB115" i="14"/>
  <c r="CB229" i="14" s="1"/>
  <c r="J37" i="23"/>
  <c r="J23" i="24"/>
  <c r="AP12" i="23"/>
  <c r="J14" i="23"/>
  <c r="J15" i="23"/>
  <c r="J18" i="23"/>
  <c r="J16" i="23"/>
  <c r="J13" i="23"/>
  <c r="J17" i="23"/>
  <c r="Q221" i="14"/>
  <c r="Q223" i="14"/>
  <c r="Q11" i="23"/>
  <c r="CH166" i="14"/>
  <c r="AU92" i="24"/>
  <c r="AU49" i="24"/>
  <c r="AU120" i="24"/>
  <c r="AU145" i="24"/>
  <c r="G101" i="24"/>
  <c r="G153" i="24"/>
  <c r="DE105" i="23"/>
  <c r="DE128" i="23" s="1"/>
  <c r="DE151" i="23" s="1"/>
  <c r="E132" i="23"/>
  <c r="E26" i="22"/>
  <c r="CA29" i="24"/>
  <c r="CA43" i="23"/>
  <c r="CA66" i="23" s="1"/>
  <c r="CA89" i="23" s="1"/>
  <c r="CA112" i="23" s="1"/>
  <c r="CA135" i="23" s="1"/>
  <c r="CA158" i="23" s="1"/>
  <c r="CA181" i="23" s="1"/>
  <c r="AQ174" i="23"/>
  <c r="U81" i="24"/>
  <c r="U64" i="24"/>
  <c r="U38" i="24"/>
  <c r="U108" i="24"/>
  <c r="DH22" i="24"/>
  <c r="DH36" i="23"/>
  <c r="CC223" i="12"/>
  <c r="CC221" i="12"/>
  <c r="BW137" i="23"/>
  <c r="BZ123" i="24"/>
  <c r="BZ52" i="24"/>
  <c r="BZ148" i="24"/>
  <c r="BZ95" i="24"/>
  <c r="BZ96" i="24"/>
  <c r="DB174" i="23"/>
  <c r="CW24" i="22"/>
  <c r="CW86" i="23"/>
  <c r="AL109" i="23"/>
  <c r="AL25" i="22"/>
  <c r="AK109" i="23"/>
  <c r="AK25" i="22"/>
  <c r="E131" i="23"/>
  <c r="E137" i="23" s="1"/>
  <c r="E16" i="22"/>
  <c r="AM121" i="24"/>
  <c r="AM93" i="24"/>
  <c r="AM50" i="24"/>
  <c r="AM146" i="24"/>
  <c r="AM31" i="24"/>
  <c r="AM154" i="24" s="1"/>
  <c r="H24" i="24"/>
  <c r="H25" i="24"/>
  <c r="H21" i="23"/>
  <c r="H38" i="23" s="1"/>
  <c r="H61" i="23" s="1"/>
  <c r="H84" i="23" s="1"/>
  <c r="H107" i="23" s="1"/>
  <c r="H130" i="23" s="1"/>
  <c r="H153" i="23" s="1"/>
  <c r="H176" i="23" s="1"/>
  <c r="H22" i="23"/>
  <c r="H39" i="23" s="1"/>
  <c r="P223" i="12"/>
  <c r="P221" i="12"/>
  <c r="R127" i="12"/>
  <c r="CD127" i="12" s="1"/>
  <c r="R124" i="12"/>
  <c r="CD124" i="12" s="1"/>
  <c r="CC22" i="24"/>
  <c r="CC15" i="23"/>
  <c r="CC14" i="23"/>
  <c r="CC18" i="23"/>
  <c r="DI11" i="23"/>
  <c r="CC13" i="23"/>
  <c r="CC17" i="23"/>
  <c r="CC16" i="23"/>
  <c r="CC36" i="23"/>
  <c r="Q72" i="18"/>
  <c r="CC72" i="18" s="1"/>
  <c r="Q58" i="18"/>
  <c r="CC58" i="18" s="1"/>
  <c r="V62" i="12"/>
  <c r="BA82" i="24"/>
  <c r="BA65" i="24"/>
  <c r="BA39" i="24"/>
  <c r="BA109" i="24"/>
  <c r="U39" i="24"/>
  <c r="U109" i="24"/>
  <c r="U82" i="24"/>
  <c r="U65" i="24"/>
  <c r="P227" i="14"/>
  <c r="CB127" i="14"/>
  <c r="CB227" i="14" s="1"/>
  <c r="BT10" i="22"/>
  <c r="BT40" i="22"/>
  <c r="J174" i="23"/>
  <c r="E37" i="22"/>
  <c r="E7" i="22"/>
  <c r="BZ57" i="24"/>
  <c r="BZ127" i="24"/>
  <c r="BZ100" i="24"/>
  <c r="BZ152" i="24"/>
  <c r="CA25" i="24"/>
  <c r="CA24" i="24"/>
  <c r="CA21" i="23"/>
  <c r="CA38" i="23" s="1"/>
  <c r="CA61" i="23" s="1"/>
  <c r="CA84" i="23" s="1"/>
  <c r="CA107" i="23" s="1"/>
  <c r="CA130" i="23" s="1"/>
  <c r="CA153" i="23" s="1"/>
  <c r="CA176" i="23" s="1"/>
  <c r="G151" i="24"/>
  <c r="G99" i="24"/>
  <c r="G56" i="24"/>
  <c r="G126" i="24"/>
  <c r="T118" i="24"/>
  <c r="T91" i="24"/>
  <c r="T74" i="24"/>
  <c r="T48" i="24"/>
  <c r="CB26" i="24"/>
  <c r="CB40" i="23"/>
  <c r="Q223" i="12"/>
  <c r="Q221" i="12"/>
  <c r="BW174" i="23"/>
  <c r="BW160" i="23"/>
  <c r="BZ51" i="24"/>
  <c r="BZ122" i="24"/>
  <c r="BZ94" i="24"/>
  <c r="BZ147" i="24"/>
  <c r="AL106" i="23"/>
  <c r="AL129" i="23" s="1"/>
  <c r="CW14" i="22"/>
  <c r="CW85" i="23"/>
  <c r="BY109" i="23"/>
  <c r="BY25" i="22"/>
  <c r="CX62" i="23"/>
  <c r="CX13" i="22"/>
  <c r="BX114" i="23"/>
  <c r="CW68" i="23"/>
  <c r="AM42" i="23"/>
  <c r="AM65" i="23" s="1"/>
  <c r="AM88" i="23" s="1"/>
  <c r="AM111" i="23" s="1"/>
  <c r="AM134" i="23" s="1"/>
  <c r="AM157" i="23" s="1"/>
  <c r="AM180" i="23" s="1"/>
  <c r="AM28" i="24"/>
  <c r="AM60" i="23"/>
  <c r="H42" i="23"/>
  <c r="H65" i="23" s="1"/>
  <c r="H88" i="23" s="1"/>
  <c r="H111" i="23" s="1"/>
  <c r="H134" i="23" s="1"/>
  <c r="H157" i="23" s="1"/>
  <c r="H180" i="23" s="1"/>
  <c r="H28" i="24"/>
  <c r="CB167" i="14"/>
  <c r="CB168" i="14"/>
  <c r="AN10" i="21"/>
  <c r="AN32" i="24" s="1"/>
  <c r="CB221" i="12"/>
  <c r="CB223" i="12"/>
  <c r="R4" i="23"/>
  <c r="R6" i="23" s="1"/>
  <c r="O139" i="14"/>
  <c r="P168" i="12"/>
  <c r="CB84" i="12"/>
  <c r="P167" i="12"/>
  <c r="V11" i="24"/>
  <c r="DD174" i="23"/>
  <c r="AJ37" i="22"/>
  <c r="AJ7" i="22"/>
  <c r="CV132" i="23"/>
  <c r="CV26" i="22"/>
  <c r="M233" i="14"/>
  <c r="M234" i="14" s="1"/>
  <c r="E152" i="23"/>
  <c r="CA30" i="24"/>
  <c r="CA44" i="23"/>
  <c r="CA67" i="23" s="1"/>
  <c r="CA90" i="23" s="1"/>
  <c r="CA113" i="23" s="1"/>
  <c r="CA136" i="23" s="1"/>
  <c r="CA159" i="23" s="1"/>
  <c r="CA182" i="23" s="1"/>
  <c r="CB8" i="23"/>
  <c r="CB30" i="24"/>
  <c r="CB44" i="23"/>
  <c r="CB67" i="23" s="1"/>
  <c r="CB90" i="23" s="1"/>
  <c r="CB113" i="23" s="1"/>
  <c r="CB136" i="23" s="1"/>
  <c r="CB159" i="23" s="1"/>
  <c r="CB182" i="23" s="1"/>
  <c r="E36" i="22"/>
  <c r="E6" i="22"/>
  <c r="G62" i="23"/>
  <c r="G13" i="22"/>
  <c r="U36" i="24"/>
  <c r="U106" i="24"/>
  <c r="U62" i="24"/>
  <c r="U79" i="24"/>
  <c r="CX147" i="24"/>
  <c r="CX51" i="24"/>
  <c r="CX122" i="24"/>
  <c r="CX94" i="24"/>
  <c r="BV8" i="22"/>
  <c r="BV38" i="22"/>
  <c r="BX151" i="23"/>
  <c r="BX137" i="23"/>
  <c r="BZ126" i="24"/>
  <c r="BZ99" i="24"/>
  <c r="BZ56" i="24"/>
  <c r="BZ151" i="24"/>
  <c r="CW106" i="23"/>
  <c r="BT30" i="22"/>
  <c r="H5" i="21"/>
  <c r="CC95" i="12"/>
  <c r="K174" i="23"/>
  <c r="AM25" i="24"/>
  <c r="AM24" i="24"/>
  <c r="AM21" i="23"/>
  <c r="AM38" i="23" s="1"/>
  <c r="AM61" i="23" s="1"/>
  <c r="AM84" i="23" s="1"/>
  <c r="AM107" i="23" s="1"/>
  <c r="AM130" i="23" s="1"/>
  <c r="AM153" i="23" s="1"/>
  <c r="AM176" i="23" s="1"/>
  <c r="AM22" i="23"/>
  <c r="AM39" i="23" s="1"/>
  <c r="CY37" i="23"/>
  <c r="CY23" i="24"/>
  <c r="CY17" i="23"/>
  <c r="CY16" i="23"/>
  <c r="CY15" i="23"/>
  <c r="CY14" i="23"/>
  <c r="CY13" i="23"/>
  <c r="CY18" i="23"/>
  <c r="H146" i="24"/>
  <c r="H121" i="24"/>
  <c r="H93" i="24"/>
  <c r="H50" i="24"/>
  <c r="H31" i="24"/>
  <c r="H154" i="24" s="1"/>
  <c r="CA226" i="14"/>
  <c r="P226" i="14"/>
  <c r="CB95" i="14"/>
  <c r="Q127" i="14"/>
  <c r="Q124" i="14"/>
  <c r="CC124" i="14" s="1"/>
  <c r="AZ110" i="24"/>
  <c r="AZ83" i="24"/>
  <c r="AZ66" i="24"/>
  <c r="AZ40" i="24"/>
  <c r="O153" i="12"/>
  <c r="CA153" i="12" s="1"/>
  <c r="O110" i="12"/>
  <c r="CA110" i="12" s="1"/>
  <c r="V14" i="24"/>
  <c r="V10" i="24"/>
  <c r="AR174" i="23"/>
  <c r="AJ27" i="22"/>
  <c r="AJ155" i="23"/>
  <c r="CA8" i="23"/>
  <c r="CA26" i="24"/>
  <c r="CA40" i="23"/>
  <c r="CB59" i="23"/>
  <c r="CB92" i="24"/>
  <c r="CB49" i="24"/>
  <c r="CB120" i="24"/>
  <c r="CB145" i="24"/>
  <c r="CB31" i="24"/>
  <c r="O82" i="23"/>
  <c r="O105" i="23" s="1"/>
  <c r="F108" i="23"/>
  <c r="F15" i="22"/>
  <c r="AK91" i="23"/>
  <c r="AK108" i="23"/>
  <c r="AK15" i="22"/>
  <c r="BY91" i="23"/>
  <c r="G97" i="24"/>
  <c r="G53" i="24"/>
  <c r="G124" i="24"/>
  <c r="G54" i="24"/>
  <c r="CX148" i="24"/>
  <c r="CX52" i="24"/>
  <c r="CX96" i="24"/>
  <c r="CX123" i="24"/>
  <c r="CX95" i="24"/>
  <c r="BV174" i="23"/>
  <c r="BV160" i="23"/>
  <c r="AM40" i="23"/>
  <c r="AM26" i="24"/>
  <c r="H8" i="23"/>
  <c r="H60" i="23"/>
  <c r="T214" i="12"/>
  <c r="T224" i="12" s="1"/>
  <c r="CF82" i="12"/>
  <c r="CF214" i="12" s="1"/>
  <c r="CF224" i="12" s="1"/>
  <c r="N148" i="12"/>
  <c r="R51" i="18"/>
  <c r="CD51" i="18" s="1"/>
  <c r="R49" i="18"/>
  <c r="CD49" i="18" s="1"/>
  <c r="AZ13" i="24"/>
  <c r="BA69" i="24"/>
  <c r="BA113" i="24"/>
  <c r="BA86" i="24"/>
  <c r="BA43" i="24"/>
  <c r="P228" i="14"/>
  <c r="CB105" i="14"/>
  <c r="CB228" i="14" s="1"/>
  <c r="CD19" i="12"/>
  <c r="CD217" i="12" s="1"/>
  <c r="R217" i="12"/>
  <c r="V15" i="24"/>
  <c r="O149" i="12"/>
  <c r="CA149" i="12" s="1"/>
  <c r="O106" i="12"/>
  <c r="CA106" i="12" s="1"/>
  <c r="V9" i="24"/>
  <c r="T70" i="12"/>
  <c r="CF70" i="12" s="1"/>
  <c r="T65" i="12"/>
  <c r="U36" i="12"/>
  <c r="CG36" i="12" s="1"/>
  <c r="U38" i="12"/>
  <c r="CG38" i="12" s="1"/>
  <c r="AJ38" i="22"/>
  <c r="AJ8" i="22"/>
  <c r="G45" i="23"/>
  <c r="BZ101" i="24"/>
  <c r="BZ153" i="24"/>
  <c r="N231" i="14"/>
  <c r="N232" i="14" s="1"/>
  <c r="BZ139" i="14"/>
  <c r="N225" i="14" a="1"/>
  <c r="N225" i="14" s="1"/>
  <c r="N169" i="14"/>
  <c r="M128" i="23"/>
  <c r="BY231" i="14"/>
  <c r="BY232" i="14" s="1"/>
  <c r="BY225" i="14" a="1"/>
  <c r="BY225" i="14" s="1"/>
  <c r="AV11" i="23"/>
  <c r="P22" i="24"/>
  <c r="P36" i="23"/>
  <c r="DF59" i="23"/>
  <c r="D18" i="22"/>
  <c r="D177" i="23"/>
  <c r="D19" i="22" s="1"/>
  <c r="U107" i="24"/>
  <c r="U80" i="24"/>
  <c r="U63" i="24"/>
  <c r="U37" i="24"/>
  <c r="D178" i="23"/>
  <c r="D29" i="22" s="1"/>
  <c r="D28" i="22"/>
  <c r="CA59" i="23"/>
  <c r="CA45" i="23"/>
  <c r="CA120" i="24"/>
  <c r="CA92" i="24"/>
  <c r="CA49" i="24"/>
  <c r="CA145" i="24"/>
  <c r="CA31" i="24"/>
  <c r="CA154" i="24" s="1"/>
  <c r="CX45" i="23"/>
  <c r="CB27" i="24"/>
  <c r="CB41" i="23"/>
  <c r="CB64" i="23" s="1"/>
  <c r="CB87" i="23" s="1"/>
  <c r="CB110" i="23" s="1"/>
  <c r="CB133" i="23" s="1"/>
  <c r="CB156" i="23" s="1"/>
  <c r="CB179" i="23" s="1"/>
  <c r="CB9" i="23"/>
  <c r="G52" i="24"/>
  <c r="G123" i="24"/>
  <c r="G148" i="24"/>
  <c r="G95" i="24"/>
  <c r="G96" i="24"/>
  <c r="BY128" i="23"/>
  <c r="BY114" i="23"/>
  <c r="BZ128" i="24"/>
  <c r="G63" i="23"/>
  <c r="G23" i="22"/>
  <c r="I37" i="23"/>
  <c r="I60" i="23" s="1"/>
  <c r="I83" i="23" s="1"/>
  <c r="I106" i="23" s="1"/>
  <c r="I23" i="24"/>
  <c r="AO12" i="23"/>
  <c r="I13" i="23"/>
  <c r="I15" i="23"/>
  <c r="I18" i="23"/>
  <c r="I14" i="23"/>
  <c r="I16" i="23"/>
  <c r="I17" i="23"/>
  <c r="I5" i="21"/>
  <c r="CC127" i="12"/>
  <c r="AM41" i="23"/>
  <c r="AM64" i="23" s="1"/>
  <c r="AM87" i="23" s="1"/>
  <c r="AM110" i="23" s="1"/>
  <c r="AM133" i="23" s="1"/>
  <c r="AM156" i="23" s="1"/>
  <c r="AM179" i="23" s="1"/>
  <c r="AM9" i="23"/>
  <c r="AM27" i="24"/>
  <c r="CW34" i="22"/>
  <c r="CW4" i="22"/>
  <c r="H40" i="23"/>
  <c r="H26" i="24"/>
  <c r="AN37" i="23"/>
  <c r="AN23" i="24"/>
  <c r="CZ12" i="23"/>
  <c r="AN14" i="23"/>
  <c r="AN17" i="23"/>
  <c r="AN18" i="23"/>
  <c r="AN16" i="23"/>
  <c r="AN15" i="23"/>
  <c r="AN13" i="23"/>
  <c r="U39" i="18"/>
  <c r="CG39" i="18" s="1"/>
  <c r="T66" i="12"/>
  <c r="CF66" i="12" s="1"/>
  <c r="T71" i="12"/>
  <c r="CF71" i="12" s="1"/>
  <c r="T134" i="12"/>
  <c r="CF134" i="12" s="1"/>
  <c r="DM29" i="18"/>
  <c r="FY29" i="18" s="1"/>
  <c r="V38" i="12"/>
  <c r="CH38" i="12" s="1"/>
  <c r="V34" i="14"/>
  <c r="CH34" i="14" s="1"/>
  <c r="R104" i="12"/>
  <c r="CD104" i="12" s="1"/>
  <c r="DT50" i="18"/>
  <c r="GF50" i="18" s="1"/>
  <c r="O148" i="14"/>
  <c r="DM14" i="18"/>
  <c r="FY14" i="18" s="1"/>
  <c r="BA13" i="24" s="1"/>
  <c r="DM13" i="18"/>
  <c r="FY13" i="18" s="1"/>
  <c r="BA12" i="24" s="1"/>
  <c r="W41" i="12"/>
  <c r="CI41" i="12" s="1"/>
  <c r="X40" i="12"/>
  <c r="CJ40" i="12" s="1"/>
  <c r="W42" i="12"/>
  <c r="CI42" i="12" s="1"/>
  <c r="P85" i="12"/>
  <c r="CB85" i="12" s="1"/>
  <c r="T47" i="14"/>
  <c r="CF47" i="14" s="1"/>
  <c r="R37" i="12"/>
  <c r="CD37" i="12" s="1"/>
  <c r="DI58" i="18"/>
  <c r="FU58" i="18" s="1"/>
  <c r="V64" i="14"/>
  <c r="CH64" i="14" s="1"/>
  <c r="V63" i="14"/>
  <c r="CH63" i="14" s="1"/>
  <c r="AC68" i="18"/>
  <c r="CO68" i="18" s="1"/>
  <c r="AC50" i="18"/>
  <c r="CO50" i="18" s="1"/>
  <c r="U65" i="18"/>
  <c r="CG65" i="18" s="1"/>
  <c r="Q128" i="14"/>
  <c r="CC128" i="14" s="1"/>
  <c r="Q128" i="12"/>
  <c r="CC128" i="12" s="1"/>
  <c r="DM59" i="18"/>
  <c r="FY59" i="18" s="1"/>
  <c r="V14" i="18"/>
  <c r="CH14" i="18" s="1"/>
  <c r="V13" i="18"/>
  <c r="CH13" i="18" s="1"/>
  <c r="L155" i="14"/>
  <c r="BX155" i="14" s="1"/>
  <c r="Q115" i="14"/>
  <c r="P142" i="14"/>
  <c r="CB142" i="14" s="1"/>
  <c r="U25" i="18"/>
  <c r="CG25" i="18" s="1"/>
  <c r="DJ52" i="18"/>
  <c r="FV52" i="18" s="1"/>
  <c r="K74" i="18"/>
  <c r="BW74" i="18" s="1"/>
  <c r="J160" i="12"/>
  <c r="BV160" i="12" s="1"/>
  <c r="U59" i="18"/>
  <c r="CG59" i="18" s="1"/>
  <c r="P139" i="14"/>
  <c r="DL44" i="18"/>
  <c r="FX44" i="18" s="1"/>
  <c r="K155" i="12"/>
  <c r="BW155" i="12" s="1"/>
  <c r="K12" i="23" s="1"/>
  <c r="Q139" i="12"/>
  <c r="CC139" i="12" s="1"/>
  <c r="U33" i="14"/>
  <c r="DM37" i="18"/>
  <c r="FY37" i="18" s="1"/>
  <c r="BA19" i="24" s="1"/>
  <c r="DM38" i="18"/>
  <c r="FY38" i="18" s="1"/>
  <c r="BA20" i="24" s="1"/>
  <c r="V43" i="12"/>
  <c r="P90" i="12"/>
  <c r="CB90" i="12" s="1"/>
  <c r="P21" i="12"/>
  <c r="CB21" i="12" s="1"/>
  <c r="P111" i="12"/>
  <c r="CB111" i="12" s="1"/>
  <c r="V135" i="14"/>
  <c r="CH135" i="14" s="1"/>
  <c r="DC76" i="18"/>
  <c r="FO76" i="18" s="1"/>
  <c r="AQ58" i="21" s="1"/>
  <c r="R67" i="18"/>
  <c r="CD67" i="18" s="1"/>
  <c r="S93" i="12"/>
  <c r="CE93" i="12" s="1"/>
  <c r="P129" i="12"/>
  <c r="CB129" i="12" s="1"/>
  <c r="DU62" i="18"/>
  <c r="GG62" i="18" s="1"/>
  <c r="T67" i="12"/>
  <c r="CF67" i="12" s="1"/>
  <c r="Q131" i="14"/>
  <c r="CC131" i="14" s="1"/>
  <c r="Q131" i="12"/>
  <c r="CC131" i="12" s="1"/>
  <c r="DO10" i="18"/>
  <c r="GA10" i="18" s="1"/>
  <c r="W12" i="18"/>
  <c r="CI12" i="18" s="1"/>
  <c r="W36" i="18"/>
  <c r="CI36" i="18" s="1"/>
  <c r="X10" i="18"/>
  <c r="CJ10" i="18" s="1"/>
  <c r="H161" i="14"/>
  <c r="BT161" i="14" s="1"/>
  <c r="L162" i="14"/>
  <c r="BX162" i="14" s="1"/>
  <c r="L158" i="14"/>
  <c r="BX158" i="14" s="1"/>
  <c r="Q115" i="12"/>
  <c r="CC115" i="12" s="1"/>
  <c r="Q146" i="12"/>
  <c r="CC146" i="12" s="1"/>
  <c r="U82" i="14"/>
  <c r="R20" i="12"/>
  <c r="CD20" i="12" s="1"/>
  <c r="R102" i="12"/>
  <c r="CD102" i="12" s="1"/>
  <c r="R24" i="12"/>
  <c r="CD24" i="12" s="1"/>
  <c r="R25" i="12"/>
  <c r="CD25" i="12" s="1"/>
  <c r="V83" i="12"/>
  <c r="CH83" i="12" s="1"/>
  <c r="V21" i="24" s="1"/>
  <c r="DJ46" i="18"/>
  <c r="FV46" i="18" s="1"/>
  <c r="J163" i="14"/>
  <c r="BV163" i="14" s="1"/>
  <c r="J157" i="14"/>
  <c r="BV157" i="14" s="1"/>
  <c r="AP28" i="21" s="1"/>
  <c r="AP10" i="21" s="1"/>
  <c r="AP32" i="24" s="1"/>
  <c r="Q90" i="12"/>
  <c r="CC90" i="12" s="1"/>
  <c r="Q21" i="12"/>
  <c r="CC21" i="12" s="1"/>
  <c r="Q111" i="12"/>
  <c r="CC111" i="12" s="1"/>
  <c r="I159" i="12"/>
  <c r="BU159" i="12" s="1"/>
  <c r="W27" i="18"/>
  <c r="CI27" i="18" s="1"/>
  <c r="W14" i="24" s="1"/>
  <c r="W28" i="18"/>
  <c r="CI28" i="18" s="1"/>
  <c r="DO26" i="18"/>
  <c r="GA26" i="18" s="1"/>
  <c r="X26" i="18"/>
  <c r="CJ26" i="18" s="1"/>
  <c r="DM24" i="18"/>
  <c r="FY24" i="18" s="1"/>
  <c r="R85" i="14"/>
  <c r="CD85" i="14" s="1"/>
  <c r="R106" i="14"/>
  <c r="CD106" i="14" s="1"/>
  <c r="W41" i="14"/>
  <c r="CI41" i="14" s="1"/>
  <c r="W42" i="14"/>
  <c r="CI42" i="14" s="1"/>
  <c r="X40" i="14"/>
  <c r="CJ40" i="14" s="1"/>
  <c r="J163" i="12"/>
  <c r="BV163" i="12" s="1"/>
  <c r="J157" i="12"/>
  <c r="BV157" i="12" s="1"/>
  <c r="J28" i="21" s="1"/>
  <c r="L76" i="18"/>
  <c r="BX76" i="18" s="1"/>
  <c r="L58" i="21" s="1"/>
  <c r="O151" i="14"/>
  <c r="CA151" i="14" s="1"/>
  <c r="U48" i="14"/>
  <c r="CG48" i="14" s="1"/>
  <c r="U49" i="14"/>
  <c r="CG49" i="14" s="1"/>
  <c r="U122" i="14"/>
  <c r="CG122" i="14" s="1"/>
  <c r="U44" i="14"/>
  <c r="CG44" i="14" s="1"/>
  <c r="R114" i="14"/>
  <c r="CD114" i="14" s="1"/>
  <c r="R114" i="12"/>
  <c r="CD114" i="12" s="1"/>
  <c r="P87" i="14"/>
  <c r="CB87" i="14" s="1"/>
  <c r="P108" i="14"/>
  <c r="CB108" i="14" s="1"/>
  <c r="DT68" i="18"/>
  <c r="GF68" i="18" s="1"/>
  <c r="K162" i="12"/>
  <c r="BW162" i="12" s="1"/>
  <c r="K158" i="12"/>
  <c r="BW158" i="12" s="1"/>
  <c r="DI72" i="18"/>
  <c r="FU72" i="18" s="1"/>
  <c r="Q144" i="14"/>
  <c r="CC144" i="14" s="1"/>
  <c r="Q144" i="12"/>
  <c r="CC144" i="12" s="1"/>
  <c r="Q147" i="14"/>
  <c r="CC147" i="14" s="1"/>
  <c r="Q95" i="14"/>
  <c r="U122" i="12"/>
  <c r="CG122" i="12" s="1"/>
  <c r="U44" i="12"/>
  <c r="CG44" i="12" s="1"/>
  <c r="U49" i="12"/>
  <c r="CG49" i="12" s="1"/>
  <c r="U48" i="12"/>
  <c r="CG48" i="12" s="1"/>
  <c r="P148" i="14"/>
  <c r="CB148" i="14" s="1"/>
  <c r="AB126" i="12"/>
  <c r="CN126" i="12" s="1"/>
  <c r="AB94" i="12"/>
  <c r="CN94" i="12" s="1"/>
  <c r="S69" i="14"/>
  <c r="CE69" i="14" s="1"/>
  <c r="S35" i="12"/>
  <c r="CE35" i="12" s="1"/>
  <c r="T17" i="14"/>
  <c r="CF17" i="14" s="1"/>
  <c r="DH72" i="18"/>
  <c r="FT72" i="18" s="1"/>
  <c r="V83" i="14"/>
  <c r="CH83" i="14" s="1"/>
  <c r="BB21" i="24" s="1"/>
  <c r="U65" i="12"/>
  <c r="P129" i="14"/>
  <c r="CB129" i="14" s="1"/>
  <c r="S67" i="12"/>
  <c r="CE67" i="12" s="1"/>
  <c r="DU53" i="18"/>
  <c r="GG53" i="18" s="1"/>
  <c r="DI67" i="18"/>
  <c r="FU67" i="18" s="1"/>
  <c r="Q70" i="18"/>
  <c r="CC70" i="18" s="1"/>
  <c r="S81" i="14"/>
  <c r="S19" i="14"/>
  <c r="V37" i="18"/>
  <c r="CH37" i="18" s="1"/>
  <c r="V38" i="18"/>
  <c r="CH38" i="18" s="1"/>
  <c r="R84" i="12"/>
  <c r="P149" i="14"/>
  <c r="CB149" i="14" s="1"/>
  <c r="V32" i="12"/>
  <c r="CH32" i="12" s="1"/>
  <c r="O87" i="12"/>
  <c r="CA87" i="12" s="1"/>
  <c r="O108" i="12"/>
  <c r="CA108" i="12" s="1"/>
  <c r="Q89" i="12"/>
  <c r="CC89" i="12" s="1"/>
  <c r="Q22" i="12"/>
  <c r="CC22" i="12" s="1"/>
  <c r="Q110" i="12"/>
  <c r="CC110" i="12" s="1"/>
  <c r="DN27" i="18"/>
  <c r="FZ27" i="18" s="1"/>
  <c r="BB14" i="24" s="1"/>
  <c r="DN28" i="18"/>
  <c r="FZ28" i="18" s="1"/>
  <c r="BB15" i="24" s="1"/>
  <c r="DI51" i="18"/>
  <c r="FU51" i="18" s="1"/>
  <c r="V43" i="14"/>
  <c r="W23" i="18"/>
  <c r="CI23" i="18" s="1"/>
  <c r="W20" i="18"/>
  <c r="CI20" i="18" s="1"/>
  <c r="W19" i="18"/>
  <c r="CI19" i="18" s="1"/>
  <c r="W22" i="18"/>
  <c r="CI22" i="18" s="1"/>
  <c r="DO18" i="18"/>
  <c r="GA18" i="18" s="1"/>
  <c r="X18" i="18"/>
  <c r="CJ18" i="18" s="1"/>
  <c r="T134" i="14"/>
  <c r="CF134" i="14" s="1"/>
  <c r="T66" i="14"/>
  <c r="CF66" i="14" s="1"/>
  <c r="T70" i="14"/>
  <c r="CF70" i="14" s="1"/>
  <c r="T71" i="14"/>
  <c r="CF71" i="14" s="1"/>
  <c r="U82" i="12"/>
  <c r="DA76" i="18"/>
  <c r="FM76" i="18" s="1"/>
  <c r="AO58" i="21" s="1"/>
  <c r="Q100" i="14"/>
  <c r="CC100" i="14" s="1"/>
  <c r="Q100" i="12"/>
  <c r="CC100" i="12" s="1"/>
  <c r="R69" i="12"/>
  <c r="CD69" i="12" s="1"/>
  <c r="K164" i="14"/>
  <c r="BW164" i="14" s="1"/>
  <c r="AQ29" i="21" s="1"/>
  <c r="K165" i="14"/>
  <c r="BW165" i="14" s="1"/>
  <c r="T68" i="12"/>
  <c r="CF68" i="12" s="1"/>
  <c r="U44" i="18"/>
  <c r="CG44" i="18" s="1"/>
  <c r="P130" i="12"/>
  <c r="CB130" i="12" s="1"/>
  <c r="DI61" i="18"/>
  <c r="FU61" i="18" s="1"/>
  <c r="Q71" i="18"/>
  <c r="CC71" i="18" s="1"/>
  <c r="Q64" i="18"/>
  <c r="CC64" i="18" s="1"/>
  <c r="R37" i="14"/>
  <c r="CD37" i="14" s="1"/>
  <c r="V34" i="12"/>
  <c r="CH34" i="12" s="1"/>
  <c r="AC126" i="12"/>
  <c r="CO126" i="12" s="1"/>
  <c r="AC94" i="12"/>
  <c r="CO94" i="12" s="1"/>
  <c r="V29" i="18"/>
  <c r="CH29" i="18" s="1"/>
  <c r="DM21" i="18"/>
  <c r="FY21" i="18" s="1"/>
  <c r="Q105" i="14"/>
  <c r="U17" i="12"/>
  <c r="CG17" i="12" s="1"/>
  <c r="AD53" i="18"/>
  <c r="CP53" i="18" s="1"/>
  <c r="AD62" i="18"/>
  <c r="CP62" i="18" s="1"/>
  <c r="O86" i="12"/>
  <c r="CA86" i="12" s="1"/>
  <c r="O107" i="12"/>
  <c r="CA107" i="12" s="1"/>
  <c r="O23" i="12"/>
  <c r="CA23" i="12" s="1"/>
  <c r="R93" i="14"/>
  <c r="CD93" i="14" s="1"/>
  <c r="L156" i="12"/>
  <c r="BX156" i="12" s="1"/>
  <c r="Q96" i="14"/>
  <c r="CC96" i="14" s="1"/>
  <c r="Q96" i="12"/>
  <c r="CC96" i="12" s="1"/>
  <c r="U65" i="14"/>
  <c r="DG73" i="18"/>
  <c r="FS73" i="18" s="1"/>
  <c r="CD11" i="23"/>
  <c r="DK43" i="18"/>
  <c r="FW43" i="18" s="1"/>
  <c r="DK17" i="18"/>
  <c r="FW17" i="18" s="1"/>
  <c r="P89" i="12"/>
  <c r="CB89" i="12" s="1"/>
  <c r="P22" i="12"/>
  <c r="CB22" i="12" s="1"/>
  <c r="P110" i="12"/>
  <c r="CB110" i="12" s="1"/>
  <c r="J76" i="18"/>
  <c r="BV76" i="18" s="1"/>
  <c r="J58" i="21" s="1"/>
  <c r="U15" i="18"/>
  <c r="CG15" i="18" s="1"/>
  <c r="DJ57" i="18"/>
  <c r="FV57" i="18" s="1"/>
  <c r="S81" i="12"/>
  <c r="S19" i="12"/>
  <c r="I160" i="12"/>
  <c r="BU160" i="12" s="1"/>
  <c r="P130" i="14"/>
  <c r="CB130" i="14" s="1"/>
  <c r="Q116" i="14"/>
  <c r="CC116" i="14" s="1"/>
  <c r="Q116" i="12"/>
  <c r="CC116" i="12" s="1"/>
  <c r="DL65" i="18"/>
  <c r="FX65" i="18" s="1"/>
  <c r="V32" i="14"/>
  <c r="CH32" i="14" s="1"/>
  <c r="T48" i="18"/>
  <c r="CF48" i="18" s="1"/>
  <c r="DL59" i="18"/>
  <c r="FX59" i="18" s="1"/>
  <c r="P73" i="18"/>
  <c r="CB73" i="18" s="1"/>
  <c r="V15" i="12"/>
  <c r="CH15" i="12" s="1"/>
  <c r="V36" i="12"/>
  <c r="CH36" i="12" s="1"/>
  <c r="T65" i="18"/>
  <c r="CF65" i="18" s="1"/>
  <c r="Q85" i="12"/>
  <c r="CC85" i="12" s="1"/>
  <c r="Q106" i="12"/>
  <c r="CC106" i="12" s="1"/>
  <c r="Q111" i="14"/>
  <c r="CC111" i="14" s="1"/>
  <c r="Q90" i="14"/>
  <c r="CC90" i="14" s="1"/>
  <c r="Q21" i="14"/>
  <c r="CC21" i="14" s="1"/>
  <c r="R22" i="14"/>
  <c r="CD22" i="14" s="1"/>
  <c r="R110" i="14"/>
  <c r="CD110" i="14" s="1"/>
  <c r="R89" i="14"/>
  <c r="CD89" i="14" s="1"/>
  <c r="N152" i="14"/>
  <c r="BZ152" i="14" s="1"/>
  <c r="R54" i="18"/>
  <c r="CD54" i="18" s="1"/>
  <c r="V21" i="18"/>
  <c r="CH21" i="18" s="1"/>
  <c r="P146" i="14"/>
  <c r="CB146" i="14" s="1"/>
  <c r="T46" i="12"/>
  <c r="CF46" i="12" s="1"/>
  <c r="Q140" i="14"/>
  <c r="CC140" i="14" s="1"/>
  <c r="Q140" i="12"/>
  <c r="CC140" i="12" s="1"/>
  <c r="K160" i="14"/>
  <c r="BW160" i="14" s="1"/>
  <c r="I164" i="12"/>
  <c r="BU164" i="12" s="1"/>
  <c r="I29" i="21" s="1"/>
  <c r="I165" i="12"/>
  <c r="BU165" i="12" s="1"/>
  <c r="W135" i="12"/>
  <c r="CI135" i="12" s="1"/>
  <c r="U33" i="12"/>
  <c r="AA138" i="12"/>
  <c r="CM138" i="12" s="1"/>
  <c r="AA138" i="14"/>
  <c r="CM138" i="14" s="1"/>
  <c r="S47" i="12"/>
  <c r="CE47" i="12" s="1"/>
  <c r="K163" i="14"/>
  <c r="BW163" i="14" s="1"/>
  <c r="K157" i="14"/>
  <c r="BW157" i="14" s="1"/>
  <c r="AQ28" i="21" s="1"/>
  <c r="Q99" i="14"/>
  <c r="CC99" i="14" s="1"/>
  <c r="Q132" i="14"/>
  <c r="CC132" i="14" s="1"/>
  <c r="Q132" i="12"/>
  <c r="CC132" i="12" s="1"/>
  <c r="DL15" i="18"/>
  <c r="FX15" i="18" s="1"/>
  <c r="N152" i="12"/>
  <c r="BZ152" i="12" s="1"/>
  <c r="P141" i="12"/>
  <c r="CB141" i="12" s="1"/>
  <c r="P117" i="14"/>
  <c r="CB117" i="14" s="1"/>
  <c r="S57" i="18"/>
  <c r="CE57" i="18" s="1"/>
  <c r="Q121" i="14"/>
  <c r="CC121" i="14" s="1"/>
  <c r="Q121" i="12"/>
  <c r="CC121" i="12" s="1"/>
  <c r="T17" i="12"/>
  <c r="CF17" i="12" s="1"/>
  <c r="X66" i="18"/>
  <c r="CJ66" i="18" s="1"/>
  <c r="T39" i="12"/>
  <c r="CF39" i="12" s="1"/>
  <c r="T92" i="12"/>
  <c r="CF92" i="12" s="1"/>
  <c r="P86" i="14"/>
  <c r="CB86" i="14" s="1"/>
  <c r="P107" i="14"/>
  <c r="CB107" i="14" s="1"/>
  <c r="P23" i="14"/>
  <c r="CB23" i="14" s="1"/>
  <c r="DH71" i="18"/>
  <c r="FT71" i="18" s="1"/>
  <c r="DH64" i="18"/>
  <c r="FT64" i="18" s="1"/>
  <c r="W27" i="12"/>
  <c r="CI27" i="12" s="1"/>
  <c r="W31" i="12"/>
  <c r="CI31" i="12" s="1"/>
  <c r="W28" i="12"/>
  <c r="CI28" i="12" s="1"/>
  <c r="W30" i="12"/>
  <c r="CI30" i="12" s="1"/>
  <c r="X26" i="12"/>
  <c r="CJ26" i="12" s="1"/>
  <c r="O150" i="14"/>
  <c r="CA150" i="14" s="1"/>
  <c r="P154" i="12"/>
  <c r="CB154" i="12" s="1"/>
  <c r="P97" i="12"/>
  <c r="CB97" i="12" s="1"/>
  <c r="Q85" i="14"/>
  <c r="CC85" i="14" s="1"/>
  <c r="Q106" i="14"/>
  <c r="CC106" i="14" s="1"/>
  <c r="S52" i="18"/>
  <c r="CE52" i="18" s="1"/>
  <c r="DN23" i="18"/>
  <c r="FZ23" i="18" s="1"/>
  <c r="BB11" i="24" s="1"/>
  <c r="DN19" i="18"/>
  <c r="FZ19" i="18" s="1"/>
  <c r="BB8" i="24" s="1"/>
  <c r="DN22" i="18"/>
  <c r="FZ22" i="18" s="1"/>
  <c r="BB10" i="24" s="1"/>
  <c r="DN20" i="18"/>
  <c r="FZ20" i="18" s="1"/>
  <c r="BB9" i="24" s="1"/>
  <c r="P153" i="12"/>
  <c r="CB153" i="12" s="1"/>
  <c r="P98" i="12"/>
  <c r="CB98" i="12" s="1"/>
  <c r="M78" i="18"/>
  <c r="BY78" i="18" s="1"/>
  <c r="M77" i="18"/>
  <c r="BY77" i="18" s="1"/>
  <c r="M59" i="21" s="1"/>
  <c r="R143" i="14"/>
  <c r="CD143" i="14" s="1"/>
  <c r="R136" i="12"/>
  <c r="CD136" i="12" s="1"/>
  <c r="R147" i="12"/>
  <c r="CD147" i="12" s="1"/>
  <c r="Q143" i="12"/>
  <c r="CC143" i="12" s="1"/>
  <c r="Q99" i="12"/>
  <c r="CC99" i="12" s="1"/>
  <c r="S35" i="14"/>
  <c r="CE35" i="14" s="1"/>
  <c r="U17" i="14"/>
  <c r="CG17" i="14" s="1"/>
  <c r="AA94" i="14"/>
  <c r="CM94" i="14" s="1"/>
  <c r="AA126" i="14"/>
  <c r="CM126" i="14" s="1"/>
  <c r="R61" i="18"/>
  <c r="CD61" i="18" s="1"/>
  <c r="V15" i="14"/>
  <c r="CH15" i="14" s="1"/>
  <c r="P141" i="14"/>
  <c r="CB141" i="14" s="1"/>
  <c r="P117" i="12"/>
  <c r="CB117" i="12" s="1"/>
  <c r="Q119" i="14"/>
  <c r="CC119" i="14" s="1"/>
  <c r="Q119" i="12"/>
  <c r="CC119" i="12" s="1"/>
  <c r="DK48" i="18"/>
  <c r="FW48" i="18" s="1"/>
  <c r="W13" i="12"/>
  <c r="CI13" i="12" s="1"/>
  <c r="X12" i="12"/>
  <c r="P154" i="14"/>
  <c r="CB154" i="14" s="1"/>
  <c r="P97" i="14"/>
  <c r="CB97" i="14" s="1"/>
  <c r="Q89" i="14"/>
  <c r="CC89" i="14" s="1"/>
  <c r="Q22" i="14"/>
  <c r="CC22" i="14" s="1"/>
  <c r="Q110" i="14"/>
  <c r="CC110" i="14" s="1"/>
  <c r="P118" i="14"/>
  <c r="CB118" i="14" s="1"/>
  <c r="S46" i="18"/>
  <c r="CE46" i="18" s="1"/>
  <c r="R90" i="14"/>
  <c r="CD90" i="14" s="1"/>
  <c r="R21" i="14"/>
  <c r="CD21" i="14" s="1"/>
  <c r="R111" i="14"/>
  <c r="CD111" i="14" s="1"/>
  <c r="R95" i="12"/>
  <c r="P153" i="14"/>
  <c r="CB153" i="14" s="1"/>
  <c r="P98" i="14"/>
  <c r="CB98" i="14" s="1"/>
  <c r="T43" i="18"/>
  <c r="CF43" i="18" s="1"/>
  <c r="T17" i="18"/>
  <c r="CF17" i="18" s="1"/>
  <c r="J164" i="12"/>
  <c r="BV164" i="12" s="1"/>
  <c r="J29" i="21" s="1"/>
  <c r="J165" i="12"/>
  <c r="BV165" i="12" s="1"/>
  <c r="M74" i="18"/>
  <c r="BY74" i="18" s="1"/>
  <c r="Q145" i="14"/>
  <c r="CC145" i="14" s="1"/>
  <c r="Q145" i="12"/>
  <c r="CC145" i="12" s="1"/>
  <c r="Q101" i="14"/>
  <c r="CC101" i="14" s="1"/>
  <c r="Q101" i="12"/>
  <c r="CC101" i="12" s="1"/>
  <c r="DH70" i="18"/>
  <c r="FT70" i="18" s="1"/>
  <c r="P105" i="12"/>
  <c r="S47" i="14"/>
  <c r="CE47" i="14" s="1"/>
  <c r="DI54" i="18"/>
  <c r="FU54" i="18" s="1"/>
  <c r="AA103" i="14"/>
  <c r="CM103" i="14" s="1"/>
  <c r="AA103" i="12"/>
  <c r="CM103" i="12" s="1"/>
  <c r="Q143" i="14"/>
  <c r="CC143" i="14" s="1"/>
  <c r="W62" i="14"/>
  <c r="CI62" i="14" s="1"/>
  <c r="X12" i="14"/>
  <c r="S68" i="12"/>
  <c r="CE68" i="12" s="1"/>
  <c r="Q133" i="14"/>
  <c r="CC133" i="14" s="1"/>
  <c r="Q133" i="12"/>
  <c r="CC133" i="12" s="1"/>
  <c r="T39" i="14"/>
  <c r="CF39" i="14" s="1"/>
  <c r="T92" i="14"/>
  <c r="CF92" i="14" s="1"/>
  <c r="DL25" i="18"/>
  <c r="FX25" i="18" s="1"/>
  <c r="DN12" i="18"/>
  <c r="FZ12" i="18" s="1"/>
  <c r="DN36" i="18"/>
  <c r="FZ36" i="18" s="1"/>
  <c r="DO66" i="18"/>
  <c r="GA66" i="18" s="1"/>
  <c r="Q120" i="12"/>
  <c r="CC120" i="12" s="1"/>
  <c r="Q120" i="14"/>
  <c r="CC120" i="14" s="1"/>
  <c r="W28" i="14"/>
  <c r="CI28" i="14" s="1"/>
  <c r="W31" i="14"/>
  <c r="CI31" i="14" s="1"/>
  <c r="W30" i="14"/>
  <c r="CI30" i="14" s="1"/>
  <c r="W27" i="14"/>
  <c r="CI27" i="14" s="1"/>
  <c r="X26" i="14"/>
  <c r="CJ26" i="14" s="1"/>
  <c r="V29" i="14"/>
  <c r="CH29" i="14" s="1"/>
  <c r="P142" i="12"/>
  <c r="CB142" i="12" s="1"/>
  <c r="V63" i="12"/>
  <c r="CH63" i="12" s="1"/>
  <c r="V64" i="12"/>
  <c r="CH64" i="12" s="1"/>
  <c r="V29" i="12"/>
  <c r="CH29" i="12" s="1"/>
  <c r="J164" i="14"/>
  <c r="BV164" i="14" s="1"/>
  <c r="AP29" i="21" s="1"/>
  <c r="J165" i="14"/>
  <c r="BV165" i="14" s="1"/>
  <c r="Q105" i="12"/>
  <c r="CC105" i="12" s="1"/>
  <c r="P118" i="12"/>
  <c r="CB118" i="12" s="1"/>
  <c r="V24" i="18"/>
  <c r="CH24" i="18" s="1"/>
  <c r="T45" i="12"/>
  <c r="CF45" i="12" s="1"/>
  <c r="CX68" i="23" l="1"/>
  <c r="AL5" i="22"/>
  <c r="W15" i="24"/>
  <c r="CC8" i="23"/>
  <c r="BZ155" i="24"/>
  <c r="J5" i="21"/>
  <c r="J8" i="23"/>
  <c r="D39" i="22"/>
  <c r="CW91" i="23"/>
  <c r="D20" i="22"/>
  <c r="D149" i="24" s="1"/>
  <c r="D155" i="24" s="1"/>
  <c r="G102" i="24"/>
  <c r="AQ10" i="21"/>
  <c r="AQ32" i="24" s="1"/>
  <c r="I8" i="23"/>
  <c r="CX58" i="24"/>
  <c r="N233" i="14"/>
  <c r="N234" i="14" s="1"/>
  <c r="BY233" i="14"/>
  <c r="BY234" i="14" s="1"/>
  <c r="BZ58" i="24"/>
  <c r="CX102" i="24"/>
  <c r="CX128" i="24"/>
  <c r="CV7" i="22"/>
  <c r="AN8" i="23"/>
  <c r="CX35" i="22"/>
  <c r="CX5" i="22"/>
  <c r="CJ12" i="14"/>
  <c r="W62" i="12"/>
  <c r="BB107" i="24"/>
  <c r="BB80" i="24"/>
  <c r="BB63" i="24"/>
  <c r="BB37" i="24"/>
  <c r="S51" i="18"/>
  <c r="CE51" i="18" s="1"/>
  <c r="S49" i="18"/>
  <c r="CE49" i="18" s="1"/>
  <c r="CD22" i="24"/>
  <c r="CD14" i="23"/>
  <c r="CD18" i="23"/>
  <c r="DJ11" i="23"/>
  <c r="CD13" i="23"/>
  <c r="CD17" i="23"/>
  <c r="CD16" i="23"/>
  <c r="CD15" i="23"/>
  <c r="CD36" i="23"/>
  <c r="R127" i="14"/>
  <c r="R124" i="14"/>
  <c r="CD124" i="14" s="1"/>
  <c r="V20" i="24"/>
  <c r="P149" i="12"/>
  <c r="CB149" i="12" s="1"/>
  <c r="P106" i="12"/>
  <c r="CB106" i="12" s="1"/>
  <c r="R105" i="14"/>
  <c r="R104" i="14"/>
  <c r="CD104" i="14" s="1"/>
  <c r="H97" i="24"/>
  <c r="H54" i="24"/>
  <c r="H53" i="24"/>
  <c r="H124" i="24"/>
  <c r="Q225" i="12" a="1"/>
  <c r="Q225" i="12" s="1"/>
  <c r="Q233" i="12" s="1"/>
  <c r="Q234" i="12" s="1"/>
  <c r="BY151" i="23"/>
  <c r="CB125" i="24"/>
  <c r="CB98" i="24"/>
  <c r="CB55" i="24"/>
  <c r="CB150" i="24"/>
  <c r="CA82" i="23"/>
  <c r="M151" i="23"/>
  <c r="G34" i="22"/>
  <c r="G4" i="22"/>
  <c r="V37" i="24"/>
  <c r="V107" i="24"/>
  <c r="V80" i="24"/>
  <c r="V63" i="24"/>
  <c r="AM63" i="23"/>
  <c r="AM23" i="22"/>
  <c r="CY43" i="23"/>
  <c r="CY66" i="23" s="1"/>
  <c r="CY29" i="24"/>
  <c r="CV27" i="22"/>
  <c r="CV155" i="23"/>
  <c r="AM151" i="24"/>
  <c r="AM126" i="24"/>
  <c r="AM99" i="24"/>
  <c r="AM56" i="24"/>
  <c r="BY132" i="23"/>
  <c r="BY137" i="23" s="1"/>
  <c r="BY26" i="22"/>
  <c r="DI22" i="24"/>
  <c r="DI36" i="23"/>
  <c r="CW109" i="23"/>
  <c r="CW25" i="22"/>
  <c r="DH59" i="23"/>
  <c r="AP37" i="23"/>
  <c r="DB12" i="23"/>
  <c r="AP23" i="24"/>
  <c r="AP18" i="23"/>
  <c r="AP17" i="23"/>
  <c r="AP15" i="23"/>
  <c r="AP16" i="23"/>
  <c r="AP13" i="23"/>
  <c r="AP14" i="23"/>
  <c r="BZ105" i="23"/>
  <c r="L174" i="23"/>
  <c r="AU82" i="23"/>
  <c r="AU105" i="23" s="1"/>
  <c r="F152" i="23"/>
  <c r="H150" i="24"/>
  <c r="H55" i="24"/>
  <c r="H125" i="24"/>
  <c r="H98" i="24"/>
  <c r="BB108" i="24"/>
  <c r="BB81" i="24"/>
  <c r="BB38" i="24"/>
  <c r="BB64" i="24"/>
  <c r="DJ51" i="18"/>
  <c r="FV51" i="18" s="1"/>
  <c r="DJ49" i="18"/>
  <c r="FV49" i="18" s="1"/>
  <c r="U215" i="12"/>
  <c r="CG33" i="12"/>
  <c r="CG215" i="12" s="1"/>
  <c r="W10" i="24"/>
  <c r="BB69" i="24"/>
  <c r="BB86" i="24"/>
  <c r="BB43" i="24"/>
  <c r="BB113" i="24"/>
  <c r="V19" i="24"/>
  <c r="CG65" i="12"/>
  <c r="CG220" i="12" s="1"/>
  <c r="U220" i="12"/>
  <c r="S4" i="23"/>
  <c r="S6" i="23" s="1"/>
  <c r="CG33" i="14"/>
  <c r="CG215" i="14" s="1"/>
  <c r="U215" i="14"/>
  <c r="AN42" i="23"/>
  <c r="AN65" i="23" s="1"/>
  <c r="AN88" i="23" s="1"/>
  <c r="AN111" i="23" s="1"/>
  <c r="AN134" i="23" s="1"/>
  <c r="AN157" i="23" s="1"/>
  <c r="AN180" i="23" s="1"/>
  <c r="AN28" i="24"/>
  <c r="H63" i="23"/>
  <c r="H23" i="22"/>
  <c r="AO37" i="23"/>
  <c r="AO23" i="24"/>
  <c r="DA12" i="23"/>
  <c r="AO14" i="23"/>
  <c r="AO16" i="23"/>
  <c r="AO13" i="23"/>
  <c r="AO17" i="23"/>
  <c r="AO15" i="23"/>
  <c r="AO18" i="23"/>
  <c r="CX34" i="22"/>
  <c r="CX4" i="22"/>
  <c r="BV9" i="22"/>
  <c r="BV39" i="22"/>
  <c r="F16" i="22"/>
  <c r="F131" i="23"/>
  <c r="CB45" i="23"/>
  <c r="R11" i="23"/>
  <c r="CY93" i="24"/>
  <c r="CY146" i="24"/>
  <c r="CY50" i="24"/>
  <c r="CY121" i="24"/>
  <c r="CY31" i="24"/>
  <c r="CY154" i="24" s="1"/>
  <c r="CC225" i="12" a="1"/>
  <c r="CC225" i="12" s="1"/>
  <c r="CC233" i="12" s="1"/>
  <c r="CC234" i="12" s="1"/>
  <c r="CB167" i="12"/>
  <c r="CB168" i="12"/>
  <c r="CW108" i="23"/>
  <c r="CW15" i="22"/>
  <c r="CA147" i="24"/>
  <c r="CA94" i="24"/>
  <c r="CA51" i="24"/>
  <c r="CA122" i="24"/>
  <c r="CC30" i="24"/>
  <c r="CC44" i="23"/>
  <c r="CC67" i="23" s="1"/>
  <c r="CC90" i="23" s="1"/>
  <c r="CC113" i="23" s="1"/>
  <c r="CC136" i="23" s="1"/>
  <c r="CC159" i="23" s="1"/>
  <c r="CC182" i="23" s="1"/>
  <c r="H62" i="23"/>
  <c r="H68" i="23" s="1"/>
  <c r="H13" i="22"/>
  <c r="BZ102" i="24"/>
  <c r="DH120" i="24"/>
  <c r="DH92" i="24"/>
  <c r="DH49" i="24"/>
  <c r="DH145" i="24"/>
  <c r="CA127" i="24"/>
  <c r="CA100" i="24"/>
  <c r="CA57" i="24"/>
  <c r="CA152" i="24"/>
  <c r="J29" i="24"/>
  <c r="J43" i="23"/>
  <c r="J66" i="23" s="1"/>
  <c r="J89" i="23" s="1"/>
  <c r="J112" i="23" s="1"/>
  <c r="J135" i="23" s="1"/>
  <c r="J158" i="23" s="1"/>
  <c r="J181" i="23" s="1"/>
  <c r="J146" i="24"/>
  <c r="J93" i="24"/>
  <c r="J50" i="24"/>
  <c r="J121" i="24"/>
  <c r="J31" i="24"/>
  <c r="U90" i="24"/>
  <c r="U73" i="24"/>
  <c r="U47" i="24"/>
  <c r="U117" i="24"/>
  <c r="BV178" i="23"/>
  <c r="BV29" i="22" s="1"/>
  <c r="BV28" i="22"/>
  <c r="AJ177" i="23"/>
  <c r="AJ19" i="22" s="1"/>
  <c r="AJ18" i="22"/>
  <c r="D183" i="23"/>
  <c r="G58" i="24"/>
  <c r="AZ73" i="24"/>
  <c r="AZ47" i="24"/>
  <c r="AZ117" i="24"/>
  <c r="AZ90" i="24"/>
  <c r="CX175" i="23"/>
  <c r="W14" i="14"/>
  <c r="CI14" i="14" s="1"/>
  <c r="W13" i="14"/>
  <c r="CI13" i="14" s="1"/>
  <c r="CD95" i="12"/>
  <c r="BB36" i="24"/>
  <c r="BB79" i="24"/>
  <c r="BB106" i="24"/>
  <c r="BB62" i="24"/>
  <c r="H161" i="12"/>
  <c r="BT161" i="12" s="1"/>
  <c r="H159" i="12"/>
  <c r="BT159" i="12" s="1"/>
  <c r="AQ6" i="21"/>
  <c r="AQ11" i="21"/>
  <c r="W8" i="24"/>
  <c r="BB42" i="24"/>
  <c r="BB112" i="24"/>
  <c r="BB85" i="24"/>
  <c r="BB68" i="24"/>
  <c r="CE19" i="14"/>
  <c r="CE217" i="14" s="1"/>
  <c r="S217" i="14"/>
  <c r="BB119" i="24"/>
  <c r="Q226" i="14"/>
  <c r="CC95" i="14"/>
  <c r="AN44" i="23"/>
  <c r="AN67" i="23" s="1"/>
  <c r="AN90" i="23" s="1"/>
  <c r="AN113" i="23" s="1"/>
  <c r="AN136" i="23" s="1"/>
  <c r="AN159" i="23" s="1"/>
  <c r="AN182" i="23" s="1"/>
  <c r="AN30" i="24"/>
  <c r="I43" i="23"/>
  <c r="I66" i="23" s="1"/>
  <c r="I89" i="23" s="1"/>
  <c r="I112" i="23" s="1"/>
  <c r="I135" i="23" s="1"/>
  <c r="I158" i="23" s="1"/>
  <c r="I181" i="23" s="1"/>
  <c r="I29" i="24"/>
  <c r="I146" i="24"/>
  <c r="I93" i="24"/>
  <c r="I50" i="24"/>
  <c r="I121" i="24"/>
  <c r="I31" i="24"/>
  <c r="I154" i="24" s="1"/>
  <c r="D30" i="22"/>
  <c r="DF82" i="23"/>
  <c r="DF105" i="23" s="1"/>
  <c r="DF128" i="23" s="1"/>
  <c r="DF151" i="23" s="1"/>
  <c r="P59" i="23"/>
  <c r="BV183" i="23"/>
  <c r="CB82" i="23"/>
  <c r="CY44" i="23"/>
  <c r="CY67" i="23" s="1"/>
  <c r="CY90" i="23" s="1"/>
  <c r="CY113" i="23" s="1"/>
  <c r="CY136" i="23" s="1"/>
  <c r="CY159" i="23" s="1"/>
  <c r="CY182" i="23" s="1"/>
  <c r="CY30" i="24"/>
  <c r="CY60" i="23"/>
  <c r="CA101" i="24"/>
  <c r="CA153" i="24"/>
  <c r="CW35" i="22"/>
  <c r="CW5" i="22"/>
  <c r="BW9" i="22"/>
  <c r="BW39" i="22"/>
  <c r="CA123" i="24"/>
  <c r="CA95" i="24"/>
  <c r="CA52" i="24"/>
  <c r="CA148" i="24"/>
  <c r="CA96" i="24"/>
  <c r="CC26" i="24"/>
  <c r="CC40" i="23"/>
  <c r="J60" i="23"/>
  <c r="H101" i="24"/>
  <c r="H153" i="24"/>
  <c r="F132" i="23"/>
  <c r="F26" i="22"/>
  <c r="H152" i="24"/>
  <c r="H127" i="24"/>
  <c r="H100" i="24"/>
  <c r="H57" i="24"/>
  <c r="BW178" i="23"/>
  <c r="BW29" i="22" s="1"/>
  <c r="BW28" i="22"/>
  <c r="BB65" i="24"/>
  <c r="BB39" i="24"/>
  <c r="BB109" i="24"/>
  <c r="BB82" i="24"/>
  <c r="U220" i="14"/>
  <c r="CG65" i="14"/>
  <c r="CG220" i="14" s="1"/>
  <c r="W9" i="24"/>
  <c r="S213" i="14"/>
  <c r="CE81" i="14"/>
  <c r="CE213" i="14" s="1"/>
  <c r="P225" i="14" a="1"/>
  <c r="P225" i="14" s="1"/>
  <c r="P231" i="14"/>
  <c r="CB139" i="14"/>
  <c r="CB231" i="14" s="1"/>
  <c r="V36" i="14"/>
  <c r="CH36" i="14" s="1"/>
  <c r="V38" i="14"/>
  <c r="CH38" i="14" s="1"/>
  <c r="AN43" i="23"/>
  <c r="AN66" i="23" s="1"/>
  <c r="AN89" i="23" s="1"/>
  <c r="AN112" i="23" s="1"/>
  <c r="AN135" i="23" s="1"/>
  <c r="AN158" i="23" s="1"/>
  <c r="AN181" i="23" s="1"/>
  <c r="AN29" i="24"/>
  <c r="I42" i="23"/>
  <c r="I65" i="23" s="1"/>
  <c r="I88" i="23" s="1"/>
  <c r="I111" i="23" s="1"/>
  <c r="I134" i="23" s="1"/>
  <c r="I157" i="23" s="1"/>
  <c r="I180" i="23" s="1"/>
  <c r="I28" i="24"/>
  <c r="I129" i="23"/>
  <c r="P145" i="24"/>
  <c r="P120" i="24"/>
  <c r="P92" i="24"/>
  <c r="P49" i="24"/>
  <c r="BZ231" i="14"/>
  <c r="BZ232" i="14" s="1"/>
  <c r="BZ225" i="14" a="1"/>
  <c r="BZ225" i="14" s="1"/>
  <c r="BZ169" i="14"/>
  <c r="V113" i="24"/>
  <c r="V86" i="24"/>
  <c r="V69" i="24"/>
  <c r="V43" i="24"/>
  <c r="O128" i="23"/>
  <c r="CA63" i="23"/>
  <c r="CA23" i="22"/>
  <c r="V108" i="24"/>
  <c r="V81" i="24"/>
  <c r="V64" i="24"/>
  <c r="V38" i="24"/>
  <c r="CY25" i="24"/>
  <c r="CY24" i="24"/>
  <c r="CY22" i="23"/>
  <c r="CY39" i="23" s="1"/>
  <c r="CY21" i="23"/>
  <c r="CY38" i="23" s="1"/>
  <c r="CY61" i="23" s="1"/>
  <c r="CY84" i="23" s="1"/>
  <c r="CY107" i="23" s="1"/>
  <c r="CY130" i="23" s="1"/>
  <c r="CY153" i="23" s="1"/>
  <c r="CY176" i="23" s="1"/>
  <c r="AM62" i="23"/>
  <c r="AM13" i="22"/>
  <c r="G85" i="23"/>
  <c r="G14" i="22"/>
  <c r="E38" i="22"/>
  <c r="E8" i="22"/>
  <c r="O225" i="14" a="1"/>
  <c r="O225" i="14" s="1"/>
  <c r="O231" i="14"/>
  <c r="CA139" i="14"/>
  <c r="BX7" i="22"/>
  <c r="BX37" i="22"/>
  <c r="BW183" i="23"/>
  <c r="CC27" i="24"/>
  <c r="CC41" i="23"/>
  <c r="CC64" i="23" s="1"/>
  <c r="CC87" i="23" s="1"/>
  <c r="CC110" i="23" s="1"/>
  <c r="CC133" i="23" s="1"/>
  <c r="CC156" i="23" s="1"/>
  <c r="CC179" i="23" s="1"/>
  <c r="CC9" i="23"/>
  <c r="H148" i="24"/>
  <c r="H123" i="24"/>
  <c r="H95" i="24"/>
  <c r="H52" i="24"/>
  <c r="H96" i="24"/>
  <c r="E17" i="22"/>
  <c r="E154" i="23"/>
  <c r="E160" i="23" s="1"/>
  <c r="E155" i="23"/>
  <c r="E27" i="22"/>
  <c r="J25" i="24"/>
  <c r="J24" i="24"/>
  <c r="J21" i="23"/>
  <c r="J38" i="23" s="1"/>
  <c r="J61" i="23" s="1"/>
  <c r="J84" i="23" s="1"/>
  <c r="J107" i="23" s="1"/>
  <c r="J130" i="23" s="1"/>
  <c r="J153" i="23" s="1"/>
  <c r="J176" i="23" s="1"/>
  <c r="J22" i="23"/>
  <c r="J39" i="23" s="1"/>
  <c r="CB147" i="24"/>
  <c r="CB94" i="24"/>
  <c r="CB51" i="24"/>
  <c r="CB122" i="24"/>
  <c r="CX86" i="23"/>
  <c r="CX24" i="22"/>
  <c r="AT105" i="23"/>
  <c r="AT128" i="23" s="1"/>
  <c r="BX155" i="23"/>
  <c r="BX27" i="22"/>
  <c r="W166" i="14"/>
  <c r="AM152" i="24"/>
  <c r="AM127" i="24"/>
  <c r="AM100" i="24"/>
  <c r="AM57" i="24"/>
  <c r="G68" i="23"/>
  <c r="CC167" i="14"/>
  <c r="CC168" i="14"/>
  <c r="W11" i="24"/>
  <c r="R167" i="12"/>
  <c r="R168" i="12"/>
  <c r="CD84" i="12"/>
  <c r="J10" i="21"/>
  <c r="J32" i="24" s="1"/>
  <c r="V12" i="24"/>
  <c r="O169" i="14"/>
  <c r="CA148" i="14"/>
  <c r="AN40" i="23"/>
  <c r="AN26" i="24"/>
  <c r="AM150" i="24"/>
  <c r="AM125" i="24"/>
  <c r="AM55" i="24"/>
  <c r="AM98" i="24"/>
  <c r="I40" i="23"/>
  <c r="I26" i="24"/>
  <c r="AV22" i="24"/>
  <c r="AV36" i="23"/>
  <c r="AZ111" i="24"/>
  <c r="AZ84" i="24"/>
  <c r="AZ67" i="24"/>
  <c r="AZ41" i="24"/>
  <c r="H45" i="23"/>
  <c r="BY6" i="22"/>
  <c r="BY36" i="22"/>
  <c r="CB154" i="24"/>
  <c r="CA97" i="24"/>
  <c r="CA53" i="24"/>
  <c r="CA54" i="24"/>
  <c r="CA124" i="24"/>
  <c r="V112" i="24"/>
  <c r="V85" i="24"/>
  <c r="V68" i="24"/>
  <c r="V42" i="24"/>
  <c r="Q227" i="14"/>
  <c r="CC127" i="14"/>
  <c r="CC227" i="14" s="1"/>
  <c r="CY40" i="23"/>
  <c r="CY26" i="24"/>
  <c r="BX8" i="22"/>
  <c r="BX38" i="22"/>
  <c r="E175" i="23"/>
  <c r="H151" i="24"/>
  <c r="H99" i="24"/>
  <c r="H56" i="24"/>
  <c r="H126" i="24"/>
  <c r="AL36" i="22"/>
  <c r="AL6" i="22"/>
  <c r="G128" i="24"/>
  <c r="CC59" i="23"/>
  <c r="CC49" i="24"/>
  <c r="CC120" i="24"/>
  <c r="CC92" i="24"/>
  <c r="CC145" i="24"/>
  <c r="CC31" i="24"/>
  <c r="CC154" i="24" s="1"/>
  <c r="H147" i="24"/>
  <c r="H122" i="24"/>
  <c r="H94" i="24"/>
  <c r="H51" i="24"/>
  <c r="J42" i="23"/>
  <c r="J65" i="23" s="1"/>
  <c r="J88" i="23" s="1"/>
  <c r="J111" i="23" s="1"/>
  <c r="J134" i="23" s="1"/>
  <c r="J157" i="23" s="1"/>
  <c r="J180" i="23" s="1"/>
  <c r="J28" i="24"/>
  <c r="CB123" i="24"/>
  <c r="CB95" i="24"/>
  <c r="CB52" i="24"/>
  <c r="CB148" i="24"/>
  <c r="CB96" i="24"/>
  <c r="CV137" i="23"/>
  <c r="CV154" i="23"/>
  <c r="CV17" i="22"/>
  <c r="DG59" i="23"/>
  <c r="CI166" i="14"/>
  <c r="CA55" i="24"/>
  <c r="CA125" i="24"/>
  <c r="CA98" i="24"/>
  <c r="CA150" i="24"/>
  <c r="G106" i="23"/>
  <c r="R223" i="12"/>
  <c r="R221" i="12"/>
  <c r="J6" i="21"/>
  <c r="J11" i="21"/>
  <c r="I11" i="21"/>
  <c r="I6" i="21"/>
  <c r="Q146" i="14"/>
  <c r="CC146" i="14" s="1"/>
  <c r="Q136" i="14"/>
  <c r="CC136" i="14" s="1"/>
  <c r="CG82" i="14"/>
  <c r="CG214" i="14" s="1"/>
  <c r="CG224" i="14" s="1"/>
  <c r="U214" i="14"/>
  <c r="U224" i="14" s="1"/>
  <c r="S127" i="12"/>
  <c r="CE127" i="12" s="1"/>
  <c r="S124" i="12"/>
  <c r="CE124" i="12" s="1"/>
  <c r="CH43" i="12"/>
  <c r="CH216" i="12" s="1"/>
  <c r="V216" i="12"/>
  <c r="Q229" i="14"/>
  <c r="CC115" i="14"/>
  <c r="CC229" i="14" s="1"/>
  <c r="CZ37" i="23"/>
  <c r="CZ23" i="24"/>
  <c r="CZ14" i="23"/>
  <c r="CZ16" i="23"/>
  <c r="CZ15" i="23"/>
  <c r="CZ13" i="23"/>
  <c r="CZ18" i="23"/>
  <c r="CZ17" i="23"/>
  <c r="I44" i="23"/>
  <c r="I67" i="23" s="1"/>
  <c r="I90" i="23" s="1"/>
  <c r="I113" i="23" s="1"/>
  <c r="I136" i="23" s="1"/>
  <c r="I159" i="23" s="1"/>
  <c r="I182" i="23" s="1"/>
  <c r="I30" i="24"/>
  <c r="G86" i="23"/>
  <c r="G91" i="23" s="1"/>
  <c r="G24" i="22"/>
  <c r="H83" i="23"/>
  <c r="U41" i="24"/>
  <c r="U111" i="24"/>
  <c r="U84" i="24"/>
  <c r="U67" i="24"/>
  <c r="CY8" i="23"/>
  <c r="AM94" i="24"/>
  <c r="AM51" i="24"/>
  <c r="AM147" i="24"/>
  <c r="AM122" i="24"/>
  <c r="BX174" i="23"/>
  <c r="BX160" i="23"/>
  <c r="R36" i="23"/>
  <c r="AL152" i="23"/>
  <c r="CC28" i="24"/>
  <c r="CC42" i="23"/>
  <c r="CC65" i="23" s="1"/>
  <c r="CC88" i="23" s="1"/>
  <c r="CC111" i="23" s="1"/>
  <c r="CC134" i="23" s="1"/>
  <c r="CC157" i="23" s="1"/>
  <c r="CC180" i="23" s="1"/>
  <c r="AK132" i="23"/>
  <c r="AK26" i="22"/>
  <c r="DE174" i="23"/>
  <c r="J44" i="23"/>
  <c r="J67" i="23" s="1"/>
  <c r="J90" i="23" s="1"/>
  <c r="J113" i="23" s="1"/>
  <c r="J136" i="23" s="1"/>
  <c r="J159" i="23" s="1"/>
  <c r="J182" i="23" s="1"/>
  <c r="J30" i="24"/>
  <c r="V79" i="24"/>
  <c r="V106" i="24"/>
  <c r="V62" i="24"/>
  <c r="V36" i="24"/>
  <c r="AL108" i="23"/>
  <c r="AL15" i="22"/>
  <c r="N128" i="23"/>
  <c r="DG49" i="24"/>
  <c r="DG120" i="24"/>
  <c r="DG92" i="24"/>
  <c r="DG145" i="24"/>
  <c r="BZ86" i="23"/>
  <c r="BZ24" i="22"/>
  <c r="CD168" i="14"/>
  <c r="CD167" i="14"/>
  <c r="AX4" i="23"/>
  <c r="AX6" i="23" s="1"/>
  <c r="AJ160" i="23"/>
  <c r="CD223" i="12"/>
  <c r="CD221" i="12"/>
  <c r="T75" i="24"/>
  <c r="AP6" i="21"/>
  <c r="AP11" i="21"/>
  <c r="CB105" i="12"/>
  <c r="CB225" i="12" s="1" a="1"/>
  <c r="CB225" i="12" s="1"/>
  <c r="CB233" i="12" s="1"/>
  <c r="CB234" i="12" s="1"/>
  <c r="P225" i="12" a="1"/>
  <c r="P225" i="12" s="1"/>
  <c r="P233" i="12" s="1"/>
  <c r="P234" i="12" s="1"/>
  <c r="O148" i="12"/>
  <c r="CE19" i="12"/>
  <c r="CE217" i="12" s="1"/>
  <c r="S217" i="12"/>
  <c r="R72" i="18"/>
  <c r="CD72" i="18" s="1"/>
  <c r="R58" i="18"/>
  <c r="CD58" i="18" s="1"/>
  <c r="AO5" i="21"/>
  <c r="AO10" i="21"/>
  <c r="AO32" i="24" s="1"/>
  <c r="W43" i="24"/>
  <c r="W113" i="24"/>
  <c r="W86" i="24"/>
  <c r="W69" i="24"/>
  <c r="V119" i="24"/>
  <c r="AQ5" i="21"/>
  <c r="BA118" i="24"/>
  <c r="BA91" i="24"/>
  <c r="BA74" i="24"/>
  <c r="BA48" i="24"/>
  <c r="K37" i="23"/>
  <c r="K23" i="24"/>
  <c r="AQ12" i="23"/>
  <c r="K18" i="23"/>
  <c r="K14" i="23"/>
  <c r="K15" i="23"/>
  <c r="K13" i="23"/>
  <c r="K16" i="23"/>
  <c r="K17" i="23"/>
  <c r="BA110" i="24"/>
  <c r="BA83" i="24"/>
  <c r="BA66" i="24"/>
  <c r="BA40" i="24"/>
  <c r="AN22" i="23"/>
  <c r="AN39" i="23" s="1"/>
  <c r="AN25" i="24"/>
  <c r="AN24" i="24"/>
  <c r="AN21" i="23"/>
  <c r="AN38" i="23" s="1"/>
  <c r="AN61" i="23" s="1"/>
  <c r="AN84" i="23" s="1"/>
  <c r="AN107" i="23" s="1"/>
  <c r="AN130" i="23" s="1"/>
  <c r="AN153" i="23" s="1"/>
  <c r="AN176" i="23" s="1"/>
  <c r="AN146" i="24"/>
  <c r="AN121" i="24"/>
  <c r="AN93" i="24"/>
  <c r="AN50" i="24"/>
  <c r="AN31" i="24"/>
  <c r="AN154" i="24" s="1"/>
  <c r="I41" i="23"/>
  <c r="I64" i="23" s="1"/>
  <c r="I87" i="23" s="1"/>
  <c r="I110" i="23" s="1"/>
  <c r="I133" i="23" s="1"/>
  <c r="I156" i="23" s="1"/>
  <c r="I179" i="23" s="1"/>
  <c r="I27" i="24"/>
  <c r="I9" i="23"/>
  <c r="CF65" i="12"/>
  <c r="CF220" i="12" s="1"/>
  <c r="T220" i="12"/>
  <c r="AK114" i="23"/>
  <c r="AK131" i="23"/>
  <c r="AK16" i="22"/>
  <c r="AJ178" i="23"/>
  <c r="AJ29" i="22" s="1"/>
  <c r="AJ28" i="22"/>
  <c r="CB226" i="14"/>
  <c r="CB232" i="14" s="1"/>
  <c r="CB225" i="14" a="1"/>
  <c r="CB225" i="14" s="1"/>
  <c r="CB233" i="14" s="1"/>
  <c r="CB234" i="14" s="1"/>
  <c r="CY41" i="23"/>
  <c r="CY64" i="23" s="1"/>
  <c r="CY87" i="23" s="1"/>
  <c r="CY110" i="23" s="1"/>
  <c r="CY133" i="23" s="1"/>
  <c r="CY156" i="23" s="1"/>
  <c r="CY179" i="23" s="1"/>
  <c r="CY27" i="24"/>
  <c r="CY9" i="23"/>
  <c r="AM95" i="24"/>
  <c r="AM148" i="24"/>
  <c r="AM123" i="24"/>
  <c r="AM96" i="24"/>
  <c r="AM52" i="24"/>
  <c r="CW36" i="22"/>
  <c r="CW6" i="22"/>
  <c r="V39" i="24"/>
  <c r="V109" i="24"/>
  <c r="V82" i="24"/>
  <c r="V65" i="24"/>
  <c r="AM45" i="23"/>
  <c r="AM4" i="22" s="1"/>
  <c r="CX14" i="22"/>
  <c r="CX85" i="23"/>
  <c r="CB63" i="23"/>
  <c r="CB23" i="22"/>
  <c r="CC29" i="24"/>
  <c r="CC43" i="23"/>
  <c r="CC66" i="23" s="1"/>
  <c r="CC89" i="23" s="1"/>
  <c r="CC112" i="23" s="1"/>
  <c r="CC135" i="23" s="1"/>
  <c r="CC158" i="23" s="1"/>
  <c r="CC181" i="23" s="1"/>
  <c r="BW8" i="22"/>
  <c r="BW38" i="22"/>
  <c r="Q22" i="24"/>
  <c r="AW11" i="23"/>
  <c r="Q36" i="23"/>
  <c r="J41" i="23"/>
  <c r="J64" i="23" s="1"/>
  <c r="J87" i="23" s="1"/>
  <c r="J110" i="23" s="1"/>
  <c r="J133" i="23" s="1"/>
  <c r="J156" i="23" s="1"/>
  <c r="J179" i="23" s="1"/>
  <c r="J27" i="24"/>
  <c r="J9" i="23"/>
  <c r="CC168" i="12"/>
  <c r="CC167" i="12"/>
  <c r="CA99" i="24"/>
  <c r="CA56" i="24"/>
  <c r="CA126" i="24"/>
  <c r="CA151" i="24"/>
  <c r="DC174" i="23"/>
  <c r="U74" i="24"/>
  <c r="U48" i="24"/>
  <c r="U118" i="24"/>
  <c r="U91" i="24"/>
  <c r="AM101" i="24"/>
  <c r="AM153" i="24"/>
  <c r="BZ4" i="22"/>
  <c r="BZ34" i="22"/>
  <c r="CB127" i="24"/>
  <c r="CB100" i="24"/>
  <c r="CB57" i="24"/>
  <c r="CB152" i="24"/>
  <c r="BT41" i="22"/>
  <c r="CJ12" i="12"/>
  <c r="S213" i="12"/>
  <c r="CE81" i="12"/>
  <c r="CE213" i="12" s="1"/>
  <c r="Q228" i="14"/>
  <c r="CC105" i="14"/>
  <c r="CC228" i="14" s="1"/>
  <c r="U214" i="12"/>
  <c r="U224" i="12" s="1"/>
  <c r="CG82" i="12"/>
  <c r="CG214" i="12" s="1"/>
  <c r="CG224" i="12" s="1"/>
  <c r="V216" i="14"/>
  <c r="CH43" i="14"/>
  <c r="CH216" i="14" s="1"/>
  <c r="CB169" i="14"/>
  <c r="W42" i="24"/>
  <c r="W85" i="24"/>
  <c r="W68" i="24"/>
  <c r="W112" i="24"/>
  <c r="BA73" i="24"/>
  <c r="BA47" i="24"/>
  <c r="BA117" i="24"/>
  <c r="BA90" i="24"/>
  <c r="BA111" i="24"/>
  <c r="BA84" i="24"/>
  <c r="BA67" i="24"/>
  <c r="BA41" i="24"/>
  <c r="AN9" i="23"/>
  <c r="AN41" i="23"/>
  <c r="AN64" i="23" s="1"/>
  <c r="AN87" i="23" s="1"/>
  <c r="AN110" i="23" s="1"/>
  <c r="AN133" i="23" s="1"/>
  <c r="AN156" i="23" s="1"/>
  <c r="AN179" i="23" s="1"/>
  <c r="AN27" i="24"/>
  <c r="AN60" i="23"/>
  <c r="I24" i="24"/>
  <c r="I25" i="24"/>
  <c r="I21" i="23"/>
  <c r="I38" i="23" s="1"/>
  <c r="I61" i="23" s="1"/>
  <c r="I84" i="23" s="1"/>
  <c r="I107" i="23" s="1"/>
  <c r="I130" i="23" s="1"/>
  <c r="I153" i="23" s="1"/>
  <c r="I176" i="23" s="1"/>
  <c r="I22" i="23"/>
  <c r="I39" i="23" s="1"/>
  <c r="BY7" i="22"/>
  <c r="BY37" i="22"/>
  <c r="CA4" i="22"/>
  <c r="CA34" i="22"/>
  <c r="N169" i="12"/>
  <c r="BZ148" i="12"/>
  <c r="BZ169" i="12" s="1"/>
  <c r="AM124" i="24"/>
  <c r="AM97" i="24"/>
  <c r="AM53" i="24"/>
  <c r="AM54" i="24"/>
  <c r="AK36" i="22"/>
  <c r="AK6" i="22"/>
  <c r="P169" i="14"/>
  <c r="CY42" i="23"/>
  <c r="CY65" i="23" s="1"/>
  <c r="CY88" i="23" s="1"/>
  <c r="CY111" i="23" s="1"/>
  <c r="CY134" i="23" s="1"/>
  <c r="CY157" i="23" s="1"/>
  <c r="CY180" i="23" s="1"/>
  <c r="CY28" i="24"/>
  <c r="CW129" i="23"/>
  <c r="CB101" i="24"/>
  <c r="CB153" i="24"/>
  <c r="U110" i="24"/>
  <c r="U83" i="24"/>
  <c r="U66" i="24"/>
  <c r="U40" i="24"/>
  <c r="AM83" i="23"/>
  <c r="AM106" i="23" s="1"/>
  <c r="CB124" i="24"/>
  <c r="CB97" i="24"/>
  <c r="CB53" i="24"/>
  <c r="CB54" i="24"/>
  <c r="CH62" i="12"/>
  <c r="CH166" i="12" s="1"/>
  <c r="V166" i="12"/>
  <c r="CC25" i="24"/>
  <c r="CC24" i="24"/>
  <c r="CC21" i="23"/>
  <c r="CC38" i="23" s="1"/>
  <c r="CC61" i="23" s="1"/>
  <c r="CC84" i="23" s="1"/>
  <c r="CC107" i="23" s="1"/>
  <c r="CC130" i="23" s="1"/>
  <c r="CC153" i="23" s="1"/>
  <c r="CC176" i="23" s="1"/>
  <c r="AL26" i="22"/>
  <c r="AL132" i="23"/>
  <c r="J40" i="23"/>
  <c r="J26" i="24"/>
  <c r="BZ5" i="22"/>
  <c r="BZ35" i="22"/>
  <c r="AP5" i="21"/>
  <c r="F114" i="23"/>
  <c r="BU10" i="22"/>
  <c r="BU40" i="22"/>
  <c r="BU41" i="22" s="1"/>
  <c r="CB56" i="24"/>
  <c r="CB99" i="24"/>
  <c r="CB126" i="24"/>
  <c r="CB151" i="24"/>
  <c r="V65" i="14"/>
  <c r="W15" i="14"/>
  <c r="CI15" i="14" s="1"/>
  <c r="V33" i="12"/>
  <c r="T35" i="14"/>
  <c r="CF35" i="14" s="1"/>
  <c r="Q129" i="14"/>
  <c r="CC129" i="14" s="1"/>
  <c r="R86" i="14"/>
  <c r="CD86" i="14" s="1"/>
  <c r="R107" i="14"/>
  <c r="CD107" i="14" s="1"/>
  <c r="R23" i="14"/>
  <c r="CD23" i="14" s="1"/>
  <c r="DJ61" i="18"/>
  <c r="FV61" i="18" s="1"/>
  <c r="R71" i="18"/>
  <c r="CD71" i="18" s="1"/>
  <c r="R64" i="18"/>
  <c r="CD64" i="18" s="1"/>
  <c r="DN24" i="18"/>
  <c r="FZ24" i="18" s="1"/>
  <c r="S54" i="18"/>
  <c r="CE54" i="18" s="1"/>
  <c r="X31" i="12"/>
  <c r="CJ31" i="12" s="1"/>
  <c r="X27" i="12"/>
  <c r="CJ27" i="12" s="1"/>
  <c r="X28" i="12"/>
  <c r="CJ28" i="12" s="1"/>
  <c r="X30" i="12"/>
  <c r="CJ30" i="12" s="1"/>
  <c r="Y26" i="12"/>
  <c r="CK26" i="12" s="1"/>
  <c r="W29" i="12"/>
  <c r="CI29" i="12" s="1"/>
  <c r="S67" i="18"/>
  <c r="CE67" i="18" s="1"/>
  <c r="X135" i="12"/>
  <c r="CJ135" i="12" s="1"/>
  <c r="U92" i="12"/>
  <c r="CG92" i="12" s="1"/>
  <c r="U39" i="12"/>
  <c r="CG39" i="12" s="1"/>
  <c r="T57" i="18"/>
  <c r="CF57" i="18" s="1"/>
  <c r="T49" i="18"/>
  <c r="CF49" i="18" s="1"/>
  <c r="U70" i="14"/>
  <c r="CG70" i="14" s="1"/>
  <c r="U71" i="14"/>
  <c r="CG71" i="14" s="1"/>
  <c r="U66" i="14"/>
  <c r="CG66" i="14" s="1"/>
  <c r="U134" i="14"/>
  <c r="CG134" i="14" s="1"/>
  <c r="R96" i="14"/>
  <c r="CD96" i="14" s="1"/>
  <c r="R96" i="12"/>
  <c r="CD96" i="12" s="1"/>
  <c r="Q153" i="14"/>
  <c r="CC153" i="14" s="1"/>
  <c r="Q98" i="14"/>
  <c r="CC98" i="14" s="1"/>
  <c r="DO19" i="18"/>
  <c r="GA19" i="18" s="1"/>
  <c r="BC8" i="24" s="1"/>
  <c r="DO23" i="18"/>
  <c r="GA23" i="18" s="1"/>
  <c r="BC11" i="24" s="1"/>
  <c r="DO20" i="18"/>
  <c r="GA20" i="18" s="1"/>
  <c r="BC9" i="24" s="1"/>
  <c r="DO22" i="18"/>
  <c r="GA22" i="18" s="1"/>
  <c r="BC10" i="24" s="1"/>
  <c r="V48" i="14"/>
  <c r="CH48" i="14" s="1"/>
  <c r="V44" i="14"/>
  <c r="CH44" i="14" s="1"/>
  <c r="V49" i="14"/>
  <c r="CH49" i="14" s="1"/>
  <c r="V122" i="14"/>
  <c r="CH122" i="14" s="1"/>
  <c r="S84" i="14"/>
  <c r="U46" i="12"/>
  <c r="CG46" i="12" s="1"/>
  <c r="K160" i="12"/>
  <c r="BW160" i="12" s="1"/>
  <c r="R115" i="14"/>
  <c r="U45" i="14"/>
  <c r="CG45" i="14" s="1"/>
  <c r="W43" i="14"/>
  <c r="W29" i="18"/>
  <c r="CI29" i="18" s="1"/>
  <c r="R110" i="12"/>
  <c r="CD110" i="12" s="1"/>
  <c r="R89" i="12"/>
  <c r="CD89" i="12" s="1"/>
  <c r="R22" i="12"/>
  <c r="CD22" i="12" s="1"/>
  <c r="W14" i="18"/>
  <c r="CI14" i="18" s="1"/>
  <c r="W13" i="18"/>
  <c r="CI13" i="18" s="1"/>
  <c r="S93" i="14"/>
  <c r="CE93" i="14" s="1"/>
  <c r="K164" i="12"/>
  <c r="BW164" i="12" s="1"/>
  <c r="K29" i="21" s="1"/>
  <c r="K165" i="12"/>
  <c r="BW165" i="12" s="1"/>
  <c r="I161" i="12"/>
  <c r="BU161" i="12" s="1"/>
  <c r="V71" i="14"/>
  <c r="CH71" i="14" s="1"/>
  <c r="V134" i="14"/>
  <c r="CH134" i="14" s="1"/>
  <c r="V66" i="14"/>
  <c r="CH66" i="14" s="1"/>
  <c r="V70" i="14"/>
  <c r="CH70" i="14" s="1"/>
  <c r="W29" i="14"/>
  <c r="CI29" i="14" s="1"/>
  <c r="Q154" i="12"/>
  <c r="CC154" i="12" s="1"/>
  <c r="Q97" i="12"/>
  <c r="CC97" i="12" s="1"/>
  <c r="P151" i="14"/>
  <c r="CB151" i="14" s="1"/>
  <c r="P150" i="14"/>
  <c r="CB150" i="14" s="1"/>
  <c r="W64" i="12"/>
  <c r="CI64" i="12" s="1"/>
  <c r="W63" i="12"/>
  <c r="CI63" i="12" s="1"/>
  <c r="DD77" i="18"/>
  <c r="FP77" i="18" s="1"/>
  <c r="AR59" i="21" s="1"/>
  <c r="DD78" i="18"/>
  <c r="FP78" i="18" s="1"/>
  <c r="U81" i="14"/>
  <c r="U19" i="14"/>
  <c r="S37" i="14"/>
  <c r="CE37" i="14" s="1"/>
  <c r="R145" i="14"/>
  <c r="CD145" i="14" s="1"/>
  <c r="R145" i="12"/>
  <c r="CD145" i="12" s="1"/>
  <c r="DP66" i="18"/>
  <c r="GB66" i="18" s="1"/>
  <c r="Q130" i="12"/>
  <c r="CC130" i="12" s="1"/>
  <c r="V25" i="18"/>
  <c r="CH25" i="18" s="1"/>
  <c r="R108" i="14"/>
  <c r="CD108" i="14" s="1"/>
  <c r="R87" i="14"/>
  <c r="CD87" i="14" s="1"/>
  <c r="R101" i="14"/>
  <c r="CD101" i="14" s="1"/>
  <c r="R101" i="12"/>
  <c r="CD101" i="12" s="1"/>
  <c r="V82" i="14"/>
  <c r="Q73" i="18"/>
  <c r="CC73" i="18" s="1"/>
  <c r="W24" i="18"/>
  <c r="CI24" i="18" s="1"/>
  <c r="Q108" i="12"/>
  <c r="CC108" i="12" s="1"/>
  <c r="Q87" i="12"/>
  <c r="CC87" i="12" s="1"/>
  <c r="DI70" i="18"/>
  <c r="FU70" i="18" s="1"/>
  <c r="T81" i="14"/>
  <c r="T19" i="14"/>
  <c r="U45" i="12"/>
  <c r="CG45" i="12" s="1"/>
  <c r="U46" i="14"/>
  <c r="CG46" i="14" s="1"/>
  <c r="L160" i="14"/>
  <c r="BX160" i="14" s="1"/>
  <c r="DO12" i="18"/>
  <c r="GA12" i="18" s="1"/>
  <c r="DO36" i="18"/>
  <c r="GA36" i="18" s="1"/>
  <c r="T69" i="12"/>
  <c r="CF69" i="12" s="1"/>
  <c r="P86" i="12"/>
  <c r="CB86" i="12" s="1"/>
  <c r="P107" i="12"/>
  <c r="CB107" i="12" s="1"/>
  <c r="P23" i="12"/>
  <c r="CB23" i="12" s="1"/>
  <c r="U48" i="18"/>
  <c r="CG48" i="18" s="1"/>
  <c r="L163" i="14"/>
  <c r="BX163" i="14" s="1"/>
  <c r="L157" i="14"/>
  <c r="BX157" i="14" s="1"/>
  <c r="AR28" i="21" s="1"/>
  <c r="R99" i="12"/>
  <c r="CD99" i="12" s="1"/>
  <c r="V44" i="18"/>
  <c r="CH44" i="18" s="1"/>
  <c r="V65" i="12"/>
  <c r="V33" i="14"/>
  <c r="W32" i="14"/>
  <c r="CI32" i="14" s="1"/>
  <c r="DN37" i="18"/>
  <c r="FZ37" i="18" s="1"/>
  <c r="BB19" i="24" s="1"/>
  <c r="DN38" i="18"/>
  <c r="FZ38" i="18" s="1"/>
  <c r="BB20" i="24" s="1"/>
  <c r="N156" i="14"/>
  <c r="BZ156" i="14" s="1"/>
  <c r="Q154" i="14"/>
  <c r="CC154" i="14" s="1"/>
  <c r="Q97" i="14"/>
  <c r="CC97" i="14" s="1"/>
  <c r="W83" i="12"/>
  <c r="CI83" i="12" s="1"/>
  <c r="W21" i="24" s="1"/>
  <c r="DD75" i="18"/>
  <c r="FP75" i="18" s="1"/>
  <c r="DN21" i="18"/>
  <c r="FZ21" i="18" s="1"/>
  <c r="W38" i="12"/>
  <c r="CI38" i="12" s="1"/>
  <c r="T81" i="12"/>
  <c r="T19" i="12"/>
  <c r="Q130" i="14"/>
  <c r="CC130" i="14" s="1"/>
  <c r="W135" i="14"/>
  <c r="CI135" i="14" s="1"/>
  <c r="S102" i="12"/>
  <c r="CE102" i="12" s="1"/>
  <c r="S20" i="12"/>
  <c r="CE20" i="12" s="1"/>
  <c r="S24" i="12"/>
  <c r="CE24" i="12" s="1"/>
  <c r="S25" i="12"/>
  <c r="CE25" i="12" s="1"/>
  <c r="U43" i="18"/>
  <c r="CG43" i="18" s="1"/>
  <c r="U17" i="18"/>
  <c r="CG17" i="18" s="1"/>
  <c r="P87" i="12"/>
  <c r="CB87" i="12" s="1"/>
  <c r="P108" i="12"/>
  <c r="CB108" i="12" s="1"/>
  <c r="R100" i="14"/>
  <c r="CD100" i="14" s="1"/>
  <c r="R100" i="12"/>
  <c r="CD100" i="12" s="1"/>
  <c r="AC126" i="14"/>
  <c r="CO126" i="14" s="1"/>
  <c r="R133" i="14"/>
  <c r="CD133" i="14" s="1"/>
  <c r="R133" i="12"/>
  <c r="CD133" i="12" s="1"/>
  <c r="T68" i="14"/>
  <c r="CF68" i="14" s="1"/>
  <c r="W21" i="18"/>
  <c r="CI21" i="18" s="1"/>
  <c r="V39" i="18"/>
  <c r="CH39" i="18" s="1"/>
  <c r="DM44" i="18"/>
  <c r="FY44" i="18" s="1"/>
  <c r="O151" i="12"/>
  <c r="CA151" i="12" s="1"/>
  <c r="K76" i="18"/>
  <c r="BW76" i="18" s="1"/>
  <c r="K58" i="21" s="1"/>
  <c r="DU50" i="18"/>
  <c r="GG50" i="18" s="1"/>
  <c r="T47" i="12"/>
  <c r="CF47" i="12" s="1"/>
  <c r="DN14" i="18"/>
  <c r="FZ14" i="18" s="1"/>
  <c r="DN13" i="18"/>
  <c r="FZ13" i="18" s="1"/>
  <c r="BB12" i="24" s="1"/>
  <c r="Q141" i="12"/>
  <c r="CC141" i="12" s="1"/>
  <c r="T52" i="18"/>
  <c r="CF52" i="18" s="1"/>
  <c r="R140" i="14"/>
  <c r="CD140" i="14" s="1"/>
  <c r="R140" i="12"/>
  <c r="CD140" i="12" s="1"/>
  <c r="W34" i="12"/>
  <c r="CI34" i="12" s="1"/>
  <c r="Q117" i="12"/>
  <c r="CC117" i="12" s="1"/>
  <c r="S84" i="12"/>
  <c r="O150" i="12"/>
  <c r="CA150" i="12" s="1"/>
  <c r="DM25" i="18"/>
  <c r="FY25" i="18" s="1"/>
  <c r="AC138" i="14"/>
  <c r="CO138" i="14" s="1"/>
  <c r="AC138" i="12"/>
  <c r="CO138" i="12" s="1"/>
  <c r="DI71" i="18"/>
  <c r="FU71" i="18" s="1"/>
  <c r="DI64" i="18"/>
  <c r="FU64" i="18" s="1"/>
  <c r="R128" i="14"/>
  <c r="CD128" i="14" s="1"/>
  <c r="R128" i="12"/>
  <c r="CD128" i="12" s="1"/>
  <c r="U66" i="12"/>
  <c r="CG66" i="12" s="1"/>
  <c r="U70" i="12"/>
  <c r="CG70" i="12" s="1"/>
  <c r="U134" i="12"/>
  <c r="CG134" i="12" s="1"/>
  <c r="U71" i="12"/>
  <c r="CG71" i="12" s="1"/>
  <c r="AB94" i="14"/>
  <c r="CN94" i="14" s="1"/>
  <c r="Q142" i="12"/>
  <c r="CC142" i="12" s="1"/>
  <c r="R116" i="14"/>
  <c r="CD116" i="14" s="1"/>
  <c r="R116" i="12"/>
  <c r="CD116" i="12" s="1"/>
  <c r="J159" i="12"/>
  <c r="BV159" i="12" s="1"/>
  <c r="R105" i="12"/>
  <c r="CD105" i="12" s="1"/>
  <c r="S104" i="12"/>
  <c r="CE104" i="12" s="1"/>
  <c r="S104" i="14"/>
  <c r="CE104" i="14" s="1"/>
  <c r="DJ67" i="18"/>
  <c r="FV67" i="18" s="1"/>
  <c r="R70" i="18"/>
  <c r="CD70" i="18" s="1"/>
  <c r="K163" i="12"/>
  <c r="BW163" i="12" s="1"/>
  <c r="K157" i="12"/>
  <c r="BW157" i="12" s="1"/>
  <c r="K28" i="21" s="1"/>
  <c r="DU68" i="18"/>
  <c r="GG68" i="18" s="1"/>
  <c r="DM15" i="18"/>
  <c r="FY15" i="18" s="1"/>
  <c r="Q141" i="14"/>
  <c r="CC141" i="14" s="1"/>
  <c r="T46" i="18"/>
  <c r="CF46" i="18" s="1"/>
  <c r="P151" i="12"/>
  <c r="CB151" i="12" s="1"/>
  <c r="W32" i="12"/>
  <c r="CI32" i="12" s="1"/>
  <c r="DH73" i="18"/>
  <c r="FT73" i="18" s="1"/>
  <c r="T93" i="12"/>
  <c r="CF93" i="12" s="1"/>
  <c r="T4" i="23"/>
  <c r="T6" i="23" s="1"/>
  <c r="Q117" i="14"/>
  <c r="CC117" i="14" s="1"/>
  <c r="K159" i="14"/>
  <c r="BW159" i="14" s="1"/>
  <c r="Y66" i="18"/>
  <c r="CK66" i="18" s="1"/>
  <c r="Q149" i="12"/>
  <c r="CC149" i="12" s="1"/>
  <c r="AC94" i="14"/>
  <c r="CO94" i="14" s="1"/>
  <c r="R143" i="12"/>
  <c r="CD143" i="12" s="1"/>
  <c r="DN29" i="18"/>
  <c r="FZ29" i="18" s="1"/>
  <c r="S37" i="12"/>
  <c r="CE37" i="12" s="1"/>
  <c r="AB126" i="14"/>
  <c r="CN126" i="14" s="1"/>
  <c r="Q142" i="14"/>
  <c r="CC142" i="14" s="1"/>
  <c r="R119" i="14"/>
  <c r="CD119" i="14" s="1"/>
  <c r="R119" i="12"/>
  <c r="CD119" i="12" s="1"/>
  <c r="X28" i="18"/>
  <c r="CJ28" i="18" s="1"/>
  <c r="DP26" i="18"/>
  <c r="GB26" i="18" s="1"/>
  <c r="Y26" i="18"/>
  <c r="CK26" i="18" s="1"/>
  <c r="J159" i="14"/>
  <c r="BV159" i="14" s="1"/>
  <c r="R85" i="12"/>
  <c r="CD85" i="12" s="1"/>
  <c r="R106" i="12"/>
  <c r="CD106" i="12" s="1"/>
  <c r="V122" i="12"/>
  <c r="CH122" i="12" s="1"/>
  <c r="V44" i="12"/>
  <c r="CH44" i="12" s="1"/>
  <c r="V49" i="12"/>
  <c r="CH49" i="12" s="1"/>
  <c r="V48" i="12"/>
  <c r="CH48" i="12" s="1"/>
  <c r="X41" i="12"/>
  <c r="CJ41" i="12" s="1"/>
  <c r="X42" i="12"/>
  <c r="CJ42" i="12" s="1"/>
  <c r="Y40" i="12"/>
  <c r="CK40" i="12" s="1"/>
  <c r="Q118" i="14"/>
  <c r="CC118" i="14" s="1"/>
  <c r="DL48" i="18"/>
  <c r="FX48" i="18" s="1"/>
  <c r="X13" i="14"/>
  <c r="CJ13" i="14" s="1"/>
  <c r="X62" i="14"/>
  <c r="CJ62" i="14" s="1"/>
  <c r="Y12" i="14"/>
  <c r="P148" i="12"/>
  <c r="CB148" i="12" s="1"/>
  <c r="CB169" i="12" s="1"/>
  <c r="W14" i="12"/>
  <c r="CI14" i="12" s="1"/>
  <c r="R139" i="12"/>
  <c r="CD139" i="12" s="1"/>
  <c r="T35" i="12"/>
  <c r="CF35" i="12" s="1"/>
  <c r="DK49" i="18"/>
  <c r="FW49" i="18" s="1"/>
  <c r="Q86" i="14"/>
  <c r="CC86" i="14" s="1"/>
  <c r="Q107" i="14"/>
  <c r="CC107" i="14" s="1"/>
  <c r="Q23" i="14"/>
  <c r="CC23" i="14" s="1"/>
  <c r="V16" i="12"/>
  <c r="CH16" i="12" s="1"/>
  <c r="V13" i="24" s="1"/>
  <c r="DK52" i="18"/>
  <c r="FW52" i="18" s="1"/>
  <c r="Q149" i="14"/>
  <c r="CC149" i="14" s="1"/>
  <c r="DV62" i="18"/>
  <c r="GH62" i="18" s="1"/>
  <c r="V59" i="18"/>
  <c r="CH59" i="18" s="1"/>
  <c r="AC103" i="14"/>
  <c r="CO103" i="14" s="1"/>
  <c r="AC103" i="12"/>
  <c r="CO103" i="12" s="1"/>
  <c r="R99" i="14"/>
  <c r="CD99" i="14" s="1"/>
  <c r="R132" i="14"/>
  <c r="CD132" i="14" s="1"/>
  <c r="R132" i="12"/>
  <c r="CD132" i="12" s="1"/>
  <c r="AB103" i="14"/>
  <c r="CN103" i="14" s="1"/>
  <c r="AB103" i="12"/>
  <c r="CN103" i="12" s="1"/>
  <c r="R120" i="14"/>
  <c r="CD120" i="14" s="1"/>
  <c r="R120" i="12"/>
  <c r="CD120" i="12" s="1"/>
  <c r="DO27" i="18"/>
  <c r="GA27" i="18" s="1"/>
  <c r="BC14" i="24" s="1"/>
  <c r="DO28" i="18"/>
  <c r="GA28" i="18" s="1"/>
  <c r="BC15" i="24" s="1"/>
  <c r="Q107" i="12"/>
  <c r="CC107" i="12" s="1"/>
  <c r="Q86" i="12"/>
  <c r="CC86" i="12" s="1"/>
  <c r="Q23" i="12"/>
  <c r="CC23" i="12" s="1"/>
  <c r="S114" i="14"/>
  <c r="CE114" i="14" s="1"/>
  <c r="S114" i="12"/>
  <c r="CE114" i="12" s="1"/>
  <c r="S136" i="12"/>
  <c r="CE136" i="12" s="1"/>
  <c r="DM39" i="18"/>
  <c r="FY39" i="18" s="1"/>
  <c r="V15" i="18"/>
  <c r="CH15" i="18" s="1"/>
  <c r="W43" i="12"/>
  <c r="X27" i="14"/>
  <c r="CJ27" i="14" s="1"/>
  <c r="X28" i="14"/>
  <c r="CJ28" i="14" s="1"/>
  <c r="X30" i="14"/>
  <c r="CJ30" i="14" s="1"/>
  <c r="X31" i="14"/>
  <c r="CJ31" i="14" s="1"/>
  <c r="Y26" i="14"/>
  <c r="CK26" i="14" s="1"/>
  <c r="W38" i="14"/>
  <c r="CI38" i="14" s="1"/>
  <c r="Q118" i="12"/>
  <c r="CC118" i="12" s="1"/>
  <c r="W64" i="14"/>
  <c r="CI64" i="14" s="1"/>
  <c r="W63" i="14"/>
  <c r="CI63" i="14" s="1"/>
  <c r="M76" i="18"/>
  <c r="BY76" i="18" s="1"/>
  <c r="M58" i="21" s="1"/>
  <c r="V16" i="14"/>
  <c r="CH16" i="14" s="1"/>
  <c r="P88" i="14"/>
  <c r="CB88" i="14" s="1"/>
  <c r="P109" i="14"/>
  <c r="CB109" i="14" s="1"/>
  <c r="DK57" i="18"/>
  <c r="FW57" i="18" s="1"/>
  <c r="S58" i="18"/>
  <c r="CE58" i="18" s="1"/>
  <c r="Y135" i="12"/>
  <c r="CK135" i="12" s="1"/>
  <c r="DK46" i="18"/>
  <c r="FW46" i="18" s="1"/>
  <c r="L162" i="12"/>
  <c r="BX162" i="12" s="1"/>
  <c r="L158" i="12"/>
  <c r="BX158" i="12" s="1"/>
  <c r="R147" i="14"/>
  <c r="CD147" i="14" s="1"/>
  <c r="R95" i="14"/>
  <c r="O88" i="12"/>
  <c r="CA88" i="12" s="1"/>
  <c r="O109" i="12"/>
  <c r="CA109" i="12" s="1"/>
  <c r="AD68" i="18"/>
  <c r="CP68" i="18" s="1"/>
  <c r="AD50" i="18"/>
  <c r="CP50" i="18" s="1"/>
  <c r="R131" i="14"/>
  <c r="CD131" i="14" s="1"/>
  <c r="R131" i="12"/>
  <c r="CD131" i="12" s="1"/>
  <c r="X20" i="18"/>
  <c r="CJ20" i="18" s="1"/>
  <c r="X9" i="24" s="1"/>
  <c r="X23" i="18"/>
  <c r="CJ23" i="18" s="1"/>
  <c r="X19" i="18"/>
  <c r="CJ19" i="18" s="1"/>
  <c r="X8" i="24" s="1"/>
  <c r="X22" i="18"/>
  <c r="CJ22" i="18" s="1"/>
  <c r="X10" i="24" s="1"/>
  <c r="DP18" i="18"/>
  <c r="GB18" i="18" s="1"/>
  <c r="Y18" i="18"/>
  <c r="CK18" i="18" s="1"/>
  <c r="S69" i="12"/>
  <c r="CE69" i="12" s="1"/>
  <c r="AB138" i="12"/>
  <c r="CN138" i="12" s="1"/>
  <c r="AB138" i="14"/>
  <c r="CN138" i="14" s="1"/>
  <c r="R121" i="14"/>
  <c r="CD121" i="14" s="1"/>
  <c r="R121" i="12"/>
  <c r="CD121" i="12" s="1"/>
  <c r="AD94" i="12"/>
  <c r="CP94" i="12" s="1"/>
  <c r="AD126" i="12"/>
  <c r="CP126" i="12" s="1"/>
  <c r="X36" i="18"/>
  <c r="CJ36" i="18" s="1"/>
  <c r="DP10" i="18"/>
  <c r="GB10" i="18" s="1"/>
  <c r="Y10" i="18"/>
  <c r="CK10" i="18" s="1"/>
  <c r="X12" i="18"/>
  <c r="CJ12" i="18" s="1"/>
  <c r="U92" i="14"/>
  <c r="CG92" i="14" s="1"/>
  <c r="U39" i="14"/>
  <c r="CG39" i="14" s="1"/>
  <c r="DJ54" i="18"/>
  <c r="FV54" i="18" s="1"/>
  <c r="L164" i="14"/>
  <c r="BX164" i="14" s="1"/>
  <c r="AR29" i="21" s="1"/>
  <c r="L165" i="14"/>
  <c r="BX165" i="14" s="1"/>
  <c r="Z66" i="18"/>
  <c r="CL66" i="18" s="1"/>
  <c r="W34" i="14"/>
  <c r="CI34" i="14" s="1"/>
  <c r="Q129" i="12"/>
  <c r="CC129" i="12" s="1"/>
  <c r="W83" i="14"/>
  <c r="CI83" i="14" s="1"/>
  <c r="BC21" i="24" s="1"/>
  <c r="Q87" i="14"/>
  <c r="CC87" i="14" s="1"/>
  <c r="Q108" i="14"/>
  <c r="CC108" i="14" s="1"/>
  <c r="X62" i="12"/>
  <c r="CJ62" i="12" s="1"/>
  <c r="Y12" i="12"/>
  <c r="R144" i="14"/>
  <c r="CD144" i="14" s="1"/>
  <c r="R144" i="12"/>
  <c r="CD144" i="12" s="1"/>
  <c r="AE53" i="18"/>
  <c r="CQ53" i="18" s="1"/>
  <c r="AE62" i="18"/>
  <c r="CQ62" i="18" s="1"/>
  <c r="P150" i="12"/>
  <c r="CB150" i="12" s="1"/>
  <c r="S61" i="18"/>
  <c r="CE61" i="18" s="1"/>
  <c r="S11" i="23"/>
  <c r="DL43" i="18"/>
  <c r="FX43" i="18" s="1"/>
  <c r="DL17" i="18"/>
  <c r="FX17" i="18" s="1"/>
  <c r="T51" i="18"/>
  <c r="CF51" i="18" s="1"/>
  <c r="L155" i="12"/>
  <c r="BX155" i="12" s="1"/>
  <c r="L12" i="23" s="1"/>
  <c r="DV53" i="18"/>
  <c r="GH53" i="18" s="1"/>
  <c r="U81" i="12"/>
  <c r="U19" i="12"/>
  <c r="Q153" i="12"/>
  <c r="CC153" i="12" s="1"/>
  <c r="Q98" i="12"/>
  <c r="CC98" i="12" s="1"/>
  <c r="T67" i="14"/>
  <c r="CF67" i="14" s="1"/>
  <c r="S102" i="14"/>
  <c r="CE102" i="14" s="1"/>
  <c r="S20" i="14"/>
  <c r="CE20" i="14" s="1"/>
  <c r="S24" i="14"/>
  <c r="CE24" i="14" s="1"/>
  <c r="S25" i="14"/>
  <c r="CE25" i="14" s="1"/>
  <c r="V82" i="12"/>
  <c r="R115" i="12"/>
  <c r="CD115" i="12" s="1"/>
  <c r="R146" i="12"/>
  <c r="CD146" i="12" s="1"/>
  <c r="X41" i="14"/>
  <c r="CJ41" i="14" s="1"/>
  <c r="X42" i="14"/>
  <c r="CJ42" i="14" s="1"/>
  <c r="Y40" i="14"/>
  <c r="CK40" i="14" s="1"/>
  <c r="R111" i="12"/>
  <c r="CD111" i="12" s="1"/>
  <c r="R90" i="12"/>
  <c r="CD90" i="12" s="1"/>
  <c r="R21" i="12"/>
  <c r="CD21" i="12" s="1"/>
  <c r="W38" i="18"/>
  <c r="CI38" i="18" s="1"/>
  <c r="W37" i="18"/>
  <c r="CI37" i="18" s="1"/>
  <c r="Q148" i="12"/>
  <c r="CC148" i="12" s="1"/>
  <c r="CC169" i="12" s="1"/>
  <c r="S147" i="12"/>
  <c r="CE147" i="12" s="1"/>
  <c r="S95" i="12"/>
  <c r="CB155" i="24" l="1"/>
  <c r="AZ75" i="24"/>
  <c r="CW114" i="23"/>
  <c r="CW37" i="22" s="1"/>
  <c r="W20" i="24"/>
  <c r="AM68" i="23"/>
  <c r="AJ30" i="22"/>
  <c r="K8" i="23"/>
  <c r="H128" i="24"/>
  <c r="AJ183" i="23"/>
  <c r="BZ233" i="14"/>
  <c r="BZ234" i="14" s="1"/>
  <c r="AP8" i="23"/>
  <c r="CZ8" i="23"/>
  <c r="X11" i="24"/>
  <c r="X82" i="24" s="1"/>
  <c r="W19" i="24"/>
  <c r="CD8" i="23"/>
  <c r="BA75" i="24"/>
  <c r="CA155" i="24"/>
  <c r="K10" i="21"/>
  <c r="K32" i="24" s="1"/>
  <c r="U75" i="24"/>
  <c r="AO8" i="23"/>
  <c r="S22" i="24"/>
  <c r="AY11" i="23"/>
  <c r="G6" i="22"/>
  <c r="G36" i="22"/>
  <c r="V111" i="24"/>
  <c r="V84" i="24"/>
  <c r="V67" i="24"/>
  <c r="V41" i="24"/>
  <c r="BY8" i="22"/>
  <c r="BY38" i="22"/>
  <c r="R226" i="14"/>
  <c r="CD95" i="14"/>
  <c r="W119" i="24"/>
  <c r="BB117" i="24"/>
  <c r="BB90" i="24"/>
  <c r="BB73" i="24"/>
  <c r="BB47" i="24"/>
  <c r="BC108" i="24"/>
  <c r="BC81" i="24"/>
  <c r="BC64" i="24"/>
  <c r="BC38" i="24"/>
  <c r="DJ72" i="18"/>
  <c r="FV72" i="18" s="1"/>
  <c r="DJ58" i="18"/>
  <c r="FV58" i="18" s="1"/>
  <c r="F37" i="22"/>
  <c r="F7" i="22"/>
  <c r="AL27" i="22"/>
  <c r="AL155" i="23"/>
  <c r="I147" i="24"/>
  <c r="I122" i="24"/>
  <c r="I94" i="24"/>
  <c r="I51" i="24"/>
  <c r="J150" i="24"/>
  <c r="J125" i="24"/>
  <c r="J98" i="24"/>
  <c r="J55" i="24"/>
  <c r="AN62" i="23"/>
  <c r="AN13" i="22"/>
  <c r="K25" i="24"/>
  <c r="K24" i="24"/>
  <c r="K21" i="23"/>
  <c r="K38" i="23" s="1"/>
  <c r="K61" i="23" s="1"/>
  <c r="K84" i="23" s="1"/>
  <c r="K107" i="23" s="1"/>
  <c r="K130" i="23" s="1"/>
  <c r="K153" i="23" s="1"/>
  <c r="K176" i="23" s="1"/>
  <c r="K22" i="23"/>
  <c r="K39" i="23" s="1"/>
  <c r="O169" i="12"/>
  <c r="CA148" i="12"/>
  <c r="CA169" i="12" s="1"/>
  <c r="BZ109" i="23"/>
  <c r="BZ25" i="22"/>
  <c r="AL175" i="23"/>
  <c r="CZ43" i="23"/>
  <c r="CZ66" i="23" s="1"/>
  <c r="CZ89" i="23" s="1"/>
  <c r="CZ112" i="23" s="1"/>
  <c r="CZ135" i="23" s="1"/>
  <c r="CZ158" i="23" s="1"/>
  <c r="CZ181" i="23" s="1"/>
  <c r="CZ29" i="24"/>
  <c r="CV38" i="22"/>
  <c r="CV8" i="22"/>
  <c r="CY63" i="23"/>
  <c r="CY86" i="23" s="1"/>
  <c r="CY23" i="22"/>
  <c r="AM58" i="24"/>
  <c r="AT151" i="23"/>
  <c r="J62" i="23"/>
  <c r="J13" i="22"/>
  <c r="H102" i="24"/>
  <c r="BW10" i="22"/>
  <c r="BW40" i="22"/>
  <c r="BW41" i="22" s="1"/>
  <c r="P233" i="14"/>
  <c r="P234" i="14" s="1"/>
  <c r="CC124" i="24"/>
  <c r="CC97" i="24"/>
  <c r="CC54" i="24"/>
  <c r="CC53" i="24"/>
  <c r="CY45" i="23"/>
  <c r="P82" i="23"/>
  <c r="D40" i="22"/>
  <c r="D41" i="22" s="1"/>
  <c r="D10" i="22"/>
  <c r="F154" i="23"/>
  <c r="F17" i="22"/>
  <c r="AO43" i="23"/>
  <c r="AO66" i="23" s="1"/>
  <c r="AO89" i="23" s="1"/>
  <c r="AO112" i="23" s="1"/>
  <c r="AO135" i="23" s="1"/>
  <c r="AO158" i="23" s="1"/>
  <c r="AO181" i="23" s="1"/>
  <c r="AO29" i="24"/>
  <c r="W108" i="24"/>
  <c r="W81" i="24"/>
  <c r="W64" i="24"/>
  <c r="W38" i="24"/>
  <c r="AU128" i="23"/>
  <c r="AP9" i="23"/>
  <c r="AP41" i="23"/>
  <c r="AP64" i="23" s="1"/>
  <c r="AP87" i="23" s="1"/>
  <c r="AP110" i="23" s="1"/>
  <c r="AP133" i="23" s="1"/>
  <c r="AP156" i="23" s="1"/>
  <c r="AP179" i="23" s="1"/>
  <c r="AP27" i="24"/>
  <c r="DH82" i="23"/>
  <c r="CY89" i="23"/>
  <c r="CY112" i="23" s="1"/>
  <c r="CY135" i="23" s="1"/>
  <c r="CY158" i="23" s="1"/>
  <c r="CY181" i="23" s="1"/>
  <c r="DJ36" i="23"/>
  <c r="DJ22" i="24"/>
  <c r="BC119" i="24"/>
  <c r="R146" i="14"/>
  <c r="CD146" i="14" s="1"/>
  <c r="R136" i="14"/>
  <c r="CD136" i="14" s="1"/>
  <c r="BC86" i="24"/>
  <c r="BC69" i="24"/>
  <c r="BC43" i="24"/>
  <c r="BC113" i="24"/>
  <c r="BB40" i="24"/>
  <c r="BB110" i="24"/>
  <c r="BB83" i="24"/>
  <c r="BB66" i="24"/>
  <c r="Q148" i="14"/>
  <c r="CC148" i="14" s="1"/>
  <c r="Q139" i="14"/>
  <c r="CG19" i="14"/>
  <c r="CG217" i="14" s="1"/>
  <c r="U217" i="14"/>
  <c r="BC80" i="24"/>
  <c r="BC63" i="24"/>
  <c r="BC37" i="24"/>
  <c r="BC107" i="24"/>
  <c r="V215" i="12"/>
  <c r="CH33" i="12"/>
  <c r="CH215" i="12" s="1"/>
  <c r="AN45" i="23"/>
  <c r="AN4" i="22" s="1"/>
  <c r="CE221" i="12"/>
  <c r="CE223" i="12"/>
  <c r="Q59" i="23"/>
  <c r="CB86" i="23"/>
  <c r="CB24" i="22"/>
  <c r="AK154" i="23"/>
  <c r="AK17" i="22"/>
  <c r="AK137" i="23"/>
  <c r="K41" i="23"/>
  <c r="K64" i="23" s="1"/>
  <c r="K87" i="23" s="1"/>
  <c r="K110" i="23" s="1"/>
  <c r="K133" i="23" s="1"/>
  <c r="K156" i="23" s="1"/>
  <c r="K179" i="23" s="1"/>
  <c r="K27" i="24"/>
  <c r="K9" i="23"/>
  <c r="AL114" i="23"/>
  <c r="AL16" i="22"/>
  <c r="AL131" i="23"/>
  <c r="H35" i="22"/>
  <c r="H5" i="22"/>
  <c r="CZ44" i="23"/>
  <c r="CZ67" i="23" s="1"/>
  <c r="CZ90" i="23" s="1"/>
  <c r="CZ113" i="23" s="1"/>
  <c r="CZ136" i="23" s="1"/>
  <c r="CZ159" i="23" s="1"/>
  <c r="CZ182" i="23" s="1"/>
  <c r="CZ30" i="24"/>
  <c r="CB102" i="24"/>
  <c r="CD167" i="12"/>
  <c r="CD168" i="12"/>
  <c r="AM102" i="24"/>
  <c r="G108" i="23"/>
  <c r="G15" i="22"/>
  <c r="CY83" i="23"/>
  <c r="I152" i="24"/>
  <c r="I127" i="24"/>
  <c r="I100" i="24"/>
  <c r="I57" i="24"/>
  <c r="W79" i="24"/>
  <c r="W62" i="24"/>
  <c r="W36" i="24"/>
  <c r="W106" i="24"/>
  <c r="J154" i="24"/>
  <c r="H86" i="23"/>
  <c r="H24" i="22"/>
  <c r="AP43" i="23"/>
  <c r="AP66" i="23" s="1"/>
  <c r="AP29" i="24"/>
  <c r="AM128" i="24"/>
  <c r="P232" i="14"/>
  <c r="R227" i="14"/>
  <c r="CD127" i="14"/>
  <c r="CD227" i="14" s="1"/>
  <c r="CD30" i="24"/>
  <c r="CD44" i="23"/>
  <c r="CD67" i="23" s="1"/>
  <c r="CD90" i="23" s="1"/>
  <c r="CD113" i="23" s="1"/>
  <c r="CD136" i="23" s="1"/>
  <c r="CD159" i="23" s="1"/>
  <c r="CD182" i="23" s="1"/>
  <c r="BC112" i="24"/>
  <c r="BC85" i="24"/>
  <c r="BC68" i="24"/>
  <c r="BC42" i="24"/>
  <c r="X15" i="24"/>
  <c r="BB13" i="24"/>
  <c r="CH33" i="14"/>
  <c r="CH215" i="14" s="1"/>
  <c r="V215" i="14"/>
  <c r="CG81" i="14"/>
  <c r="CG213" i="14" s="1"/>
  <c r="U213" i="14"/>
  <c r="S167" i="14"/>
  <c r="CE84" i="14"/>
  <c r="S168" i="14"/>
  <c r="BC82" i="24"/>
  <c r="BC65" i="24"/>
  <c r="BC109" i="24"/>
  <c r="BC39" i="24"/>
  <c r="AN83" i="23"/>
  <c r="AN106" i="23" s="1"/>
  <c r="AN129" i="23" s="1"/>
  <c r="S223" i="12"/>
  <c r="S221" i="12"/>
  <c r="AW36" i="23"/>
  <c r="AW22" i="24"/>
  <c r="CX91" i="23"/>
  <c r="CX108" i="23"/>
  <c r="CX15" i="22"/>
  <c r="CY150" i="24"/>
  <c r="CY125" i="24"/>
  <c r="CY55" i="24"/>
  <c r="CY98" i="24"/>
  <c r="AK37" i="22"/>
  <c r="AK7" i="22"/>
  <c r="K40" i="23"/>
  <c r="K26" i="24"/>
  <c r="P169" i="12"/>
  <c r="AJ39" i="22"/>
  <c r="AJ9" i="22"/>
  <c r="R59" i="23"/>
  <c r="H106" i="23"/>
  <c r="CZ25" i="24"/>
  <c r="CZ21" i="23"/>
  <c r="CZ38" i="23" s="1"/>
  <c r="CZ61" i="23" s="1"/>
  <c r="CZ84" i="23" s="1"/>
  <c r="CZ107" i="23" s="1"/>
  <c r="CZ130" i="23" s="1"/>
  <c r="CZ153" i="23" s="1"/>
  <c r="CZ176" i="23" s="1"/>
  <c r="CZ24" i="24"/>
  <c r="CZ22" i="23"/>
  <c r="CZ39" i="23" s="1"/>
  <c r="CC45" i="23"/>
  <c r="CX109" i="23"/>
  <c r="CX25" i="22"/>
  <c r="J147" i="24"/>
  <c r="J94" i="24"/>
  <c r="J51" i="24"/>
  <c r="J122" i="24"/>
  <c r="AN152" i="24"/>
  <c r="AN127" i="24"/>
  <c r="AN100" i="24"/>
  <c r="AN57" i="24"/>
  <c r="CE221" i="14"/>
  <c r="CE223" i="14"/>
  <c r="F155" i="23"/>
  <c r="F27" i="22"/>
  <c r="CA102" i="24"/>
  <c r="CY101" i="24"/>
  <c r="CY153" i="24"/>
  <c r="DF174" i="23"/>
  <c r="CD225" i="12" a="1"/>
  <c r="CD225" i="12" s="1"/>
  <c r="CD233" i="12" s="1"/>
  <c r="CD234" i="12" s="1"/>
  <c r="AJ20" i="22"/>
  <c r="AJ149" i="24" s="1"/>
  <c r="AJ155" i="24" s="1"/>
  <c r="AO24" i="24"/>
  <c r="AO25" i="24"/>
  <c r="AO22" i="23"/>
  <c r="AO39" i="23" s="1"/>
  <c r="AO21" i="23"/>
  <c r="AO38" i="23" s="1"/>
  <c r="AO61" i="23" s="1"/>
  <c r="AO84" i="23" s="1"/>
  <c r="AO107" i="23" s="1"/>
  <c r="AO130" i="23" s="1"/>
  <c r="AO153" i="23" s="1"/>
  <c r="AO176" i="23" s="1"/>
  <c r="AN151" i="24"/>
  <c r="AN126" i="24"/>
  <c r="AN56" i="24"/>
  <c r="AN99" i="24"/>
  <c r="CD26" i="24"/>
  <c r="CD40" i="23"/>
  <c r="CI62" i="12"/>
  <c r="CI166" i="12" s="1"/>
  <c r="W166" i="12"/>
  <c r="W48" i="24"/>
  <c r="W118" i="24"/>
  <c r="W91" i="24"/>
  <c r="W74" i="24"/>
  <c r="U213" i="12"/>
  <c r="CG81" i="12"/>
  <c r="CG213" i="12" s="1"/>
  <c r="X29" i="18"/>
  <c r="CJ29" i="18" s="1"/>
  <c r="X27" i="18"/>
  <c r="CJ27" i="18" s="1"/>
  <c r="X14" i="24" s="1"/>
  <c r="T127" i="12"/>
  <c r="CF127" i="12" s="1"/>
  <c r="T124" i="12"/>
  <c r="CF124" i="12" s="1"/>
  <c r="CF19" i="12"/>
  <c r="CF217" i="12" s="1"/>
  <c r="T217" i="12"/>
  <c r="V220" i="12"/>
  <c r="CH65" i="12"/>
  <c r="CH220" i="12" s="1"/>
  <c r="T217" i="14"/>
  <c r="CF19" i="14"/>
  <c r="CF217" i="14" s="1"/>
  <c r="BC36" i="24"/>
  <c r="BC106" i="24"/>
  <c r="BC79" i="24"/>
  <c r="BC62" i="24"/>
  <c r="CC51" i="24"/>
  <c r="CC147" i="24"/>
  <c r="CC94" i="24"/>
  <c r="CC122" i="24"/>
  <c r="AM35" i="22"/>
  <c r="AM5" i="22"/>
  <c r="AN150" i="24"/>
  <c r="AN125" i="24"/>
  <c r="AN98" i="24"/>
  <c r="AN55" i="24"/>
  <c r="X166" i="12"/>
  <c r="Q120" i="24"/>
  <c r="Q92" i="24"/>
  <c r="Q49" i="24"/>
  <c r="Q145" i="24"/>
  <c r="K44" i="23"/>
  <c r="K67" i="23" s="1"/>
  <c r="K90" i="23" s="1"/>
  <c r="K113" i="23" s="1"/>
  <c r="K136" i="23" s="1"/>
  <c r="K159" i="23" s="1"/>
  <c r="K182" i="23" s="1"/>
  <c r="K30" i="24"/>
  <c r="CZ27" i="24"/>
  <c r="CZ9" i="23"/>
  <c r="CZ41" i="23"/>
  <c r="CZ64" i="23" s="1"/>
  <c r="CZ87" i="23" s="1"/>
  <c r="CZ110" i="23" s="1"/>
  <c r="CZ133" i="23" s="1"/>
  <c r="CZ156" i="23" s="1"/>
  <c r="CZ179" i="23" s="1"/>
  <c r="G129" i="23"/>
  <c r="DG82" i="23"/>
  <c r="CC82" i="23"/>
  <c r="E39" i="22"/>
  <c r="E9" i="22"/>
  <c r="AV59" i="23"/>
  <c r="AN97" i="24"/>
  <c r="AN53" i="24"/>
  <c r="AN54" i="24"/>
  <c r="AN124" i="24"/>
  <c r="CB128" i="24"/>
  <c r="J148" i="24"/>
  <c r="J123" i="24"/>
  <c r="J95" i="24"/>
  <c r="J52" i="24"/>
  <c r="J96" i="24"/>
  <c r="CA231" i="14"/>
  <c r="CA232" i="14" s="1"/>
  <c r="CA169" i="14"/>
  <c r="CA225" i="14" a="1"/>
  <c r="CA225" i="14" s="1"/>
  <c r="AM85" i="23"/>
  <c r="AM14" i="22"/>
  <c r="S223" i="14"/>
  <c r="S221" i="14"/>
  <c r="AN101" i="24"/>
  <c r="AN153" i="24"/>
  <c r="R225" i="12" a="1"/>
  <c r="R225" i="12" s="1"/>
  <c r="R233" i="12" s="1"/>
  <c r="R234" i="12" s="1"/>
  <c r="H85" i="23"/>
  <c r="H14" i="22"/>
  <c r="CW16" i="22"/>
  <c r="CW131" i="23"/>
  <c r="AO42" i="23"/>
  <c r="AO65" i="23" s="1"/>
  <c r="AO88" i="23" s="1"/>
  <c r="AO111" i="23" s="1"/>
  <c r="AO134" i="23" s="1"/>
  <c r="AO157" i="23" s="1"/>
  <c r="AO180" i="23" s="1"/>
  <c r="AO28" i="24"/>
  <c r="V47" i="24"/>
  <c r="V117" i="24"/>
  <c r="V90" i="24"/>
  <c r="V73" i="24"/>
  <c r="BZ91" i="23"/>
  <c r="AP44" i="23"/>
  <c r="AP67" i="23" s="1"/>
  <c r="AP90" i="23" s="1"/>
  <c r="AP113" i="23" s="1"/>
  <c r="AP136" i="23" s="1"/>
  <c r="AP159" i="23" s="1"/>
  <c r="AP182" i="23" s="1"/>
  <c r="AP30" i="24"/>
  <c r="CW26" i="22"/>
  <c r="CW132" i="23"/>
  <c r="DI59" i="23"/>
  <c r="CV178" i="23"/>
  <c r="CV29" i="22" s="1"/>
  <c r="CV28" i="22"/>
  <c r="R228" i="14"/>
  <c r="CD105" i="14"/>
  <c r="CD228" i="14" s="1"/>
  <c r="CD59" i="23"/>
  <c r="CD120" i="24"/>
  <c r="CD92" i="24"/>
  <c r="CD49" i="24"/>
  <c r="CD145" i="24"/>
  <c r="CD31" i="24"/>
  <c r="CD154" i="24" s="1"/>
  <c r="W117" i="24"/>
  <c r="W90" i="24"/>
  <c r="W73" i="24"/>
  <c r="W47" i="24"/>
  <c r="U217" i="12"/>
  <c r="CG19" i="12"/>
  <c r="CG217" i="12" s="1"/>
  <c r="CE95" i="12"/>
  <c r="V214" i="12"/>
  <c r="V224" i="12" s="1"/>
  <c r="CH82" i="12"/>
  <c r="CH214" i="12" s="1"/>
  <c r="CH224" i="12" s="1"/>
  <c r="CK12" i="12"/>
  <c r="X108" i="24"/>
  <c r="X81" i="24"/>
  <c r="X64" i="24"/>
  <c r="X38" i="24"/>
  <c r="CK12" i="14"/>
  <c r="T213" i="12"/>
  <c r="CF81" i="12"/>
  <c r="CF213" i="12" s="1"/>
  <c r="T213" i="14"/>
  <c r="CF81" i="14"/>
  <c r="CF213" i="14" s="1"/>
  <c r="W216" i="14"/>
  <c r="CI43" i="14"/>
  <c r="CI216" i="14" s="1"/>
  <c r="CC52" i="24"/>
  <c r="CC123" i="24"/>
  <c r="CC95" i="24"/>
  <c r="CC148" i="24"/>
  <c r="CC96" i="24"/>
  <c r="AM129" i="23"/>
  <c r="CJ166" i="12"/>
  <c r="AQ37" i="23"/>
  <c r="AQ23" i="24"/>
  <c r="DC12" i="23"/>
  <c r="AQ16" i="23"/>
  <c r="AQ15" i="23"/>
  <c r="AQ14" i="23"/>
  <c r="AQ18" i="23"/>
  <c r="AQ13" i="23"/>
  <c r="AQ17" i="23"/>
  <c r="AK27" i="22"/>
  <c r="AK155" i="23"/>
  <c r="G109" i="23"/>
  <c r="G114" i="23" s="1"/>
  <c r="G25" i="22"/>
  <c r="CZ28" i="24"/>
  <c r="CZ42" i="23"/>
  <c r="CZ65" i="23" s="1"/>
  <c r="CZ88" i="23" s="1"/>
  <c r="CZ111" i="23" s="1"/>
  <c r="CZ134" i="23" s="1"/>
  <c r="CZ157" i="23" s="1"/>
  <c r="CZ180" i="23" s="1"/>
  <c r="AV49" i="24"/>
  <c r="AV120" i="24"/>
  <c r="AV92" i="24"/>
  <c r="AV145" i="24"/>
  <c r="AN63" i="23"/>
  <c r="AN23" i="22"/>
  <c r="W82" i="24"/>
  <c r="W65" i="24"/>
  <c r="W39" i="24"/>
  <c r="W109" i="24"/>
  <c r="CB58" i="24"/>
  <c r="O233" i="14"/>
  <c r="O234" i="14" s="1"/>
  <c r="O232" i="14"/>
  <c r="W37" i="24"/>
  <c r="W107" i="24"/>
  <c r="W80" i="24"/>
  <c r="W63" i="24"/>
  <c r="BW30" i="22"/>
  <c r="CB68" i="23"/>
  <c r="BV30" i="22"/>
  <c r="AO40" i="23"/>
  <c r="AO26" i="24"/>
  <c r="BZ128" i="23"/>
  <c r="BZ114" i="23"/>
  <c r="AP146" i="24"/>
  <c r="AP121" i="24"/>
  <c r="AP93" i="24"/>
  <c r="AP50" i="24"/>
  <c r="AP31" i="24"/>
  <c r="DI120" i="24"/>
  <c r="DI92" i="24"/>
  <c r="DI49" i="24"/>
  <c r="DI145" i="24"/>
  <c r="AM86" i="23"/>
  <c r="AM24" i="22"/>
  <c r="M174" i="23"/>
  <c r="BY174" i="23"/>
  <c r="CD27" i="24"/>
  <c r="CD41" i="23"/>
  <c r="CD64" i="23" s="1"/>
  <c r="CD87" i="23" s="1"/>
  <c r="CD110" i="23" s="1"/>
  <c r="CD133" i="23" s="1"/>
  <c r="CD156" i="23" s="1"/>
  <c r="CD179" i="23" s="1"/>
  <c r="CD9" i="23"/>
  <c r="X166" i="14"/>
  <c r="X36" i="24"/>
  <c r="X106" i="24"/>
  <c r="X79" i="24"/>
  <c r="X62" i="24"/>
  <c r="CH82" i="14"/>
  <c r="CH214" i="14" s="1"/>
  <c r="CH224" i="14" s="1"/>
  <c r="V214" i="14"/>
  <c r="V224" i="14" s="1"/>
  <c r="J53" i="24"/>
  <c r="J124" i="24"/>
  <c r="J54" i="24"/>
  <c r="J97" i="24"/>
  <c r="CW152" i="23"/>
  <c r="I45" i="23"/>
  <c r="I62" i="23"/>
  <c r="I13" i="22"/>
  <c r="K93" i="24"/>
  <c r="K146" i="24"/>
  <c r="K50" i="24"/>
  <c r="K121" i="24"/>
  <c r="K31" i="24"/>
  <c r="K154" i="24" s="1"/>
  <c r="BX9" i="22"/>
  <c r="BX39" i="22"/>
  <c r="I153" i="24"/>
  <c r="I101" i="24"/>
  <c r="CZ40" i="23"/>
  <c r="CZ26" i="24"/>
  <c r="I53" i="24"/>
  <c r="I97" i="24"/>
  <c r="I124" i="24"/>
  <c r="I54" i="24"/>
  <c r="E178" i="23"/>
  <c r="E29" i="22" s="1"/>
  <c r="E28" i="22"/>
  <c r="CY62" i="23"/>
  <c r="CY13" i="22"/>
  <c r="CA86" i="23"/>
  <c r="CA91" i="23" s="1"/>
  <c r="CA24" i="22"/>
  <c r="H58" i="24"/>
  <c r="J45" i="23"/>
  <c r="CB105" i="23"/>
  <c r="CB91" i="23"/>
  <c r="CC101" i="24"/>
  <c r="CC153" i="24"/>
  <c r="R22" i="24"/>
  <c r="AX11" i="23"/>
  <c r="DA37" i="23"/>
  <c r="DA23" i="24"/>
  <c r="DA13" i="23"/>
  <c r="DA18" i="23"/>
  <c r="DA15" i="23"/>
  <c r="DA17" i="23"/>
  <c r="DA16" i="23"/>
  <c r="DA14" i="23"/>
  <c r="F137" i="23"/>
  <c r="AP26" i="24"/>
  <c r="AP40" i="23"/>
  <c r="DB37" i="23"/>
  <c r="DB23" i="24"/>
  <c r="DB16" i="23"/>
  <c r="DB18" i="23"/>
  <c r="DB17" i="23"/>
  <c r="DB15" i="23"/>
  <c r="DB14" i="23"/>
  <c r="DB13" i="23"/>
  <c r="CA68" i="23"/>
  <c r="CD28" i="24"/>
  <c r="CD42" i="23"/>
  <c r="CD65" i="23" s="1"/>
  <c r="CD88" i="23" s="1"/>
  <c r="CD111" i="23" s="1"/>
  <c r="CD134" i="23" s="1"/>
  <c r="CD157" i="23" s="1"/>
  <c r="CD180" i="23" s="1"/>
  <c r="CJ166" i="14"/>
  <c r="X14" i="12"/>
  <c r="CJ14" i="12" s="1"/>
  <c r="X13" i="12"/>
  <c r="CJ13" i="12" s="1"/>
  <c r="AR6" i="21"/>
  <c r="AR11" i="21"/>
  <c r="X109" i="24"/>
  <c r="R229" i="14"/>
  <c r="CD115" i="14"/>
  <c r="CD229" i="14" s="1"/>
  <c r="CE11" i="23"/>
  <c r="J63" i="23"/>
  <c r="J23" i="22"/>
  <c r="CY99" i="24"/>
  <c r="CY56" i="24"/>
  <c r="CY151" i="24"/>
  <c r="CY126" i="24"/>
  <c r="AJ10" i="22"/>
  <c r="AJ40" i="22"/>
  <c r="I150" i="24"/>
  <c r="I125" i="24"/>
  <c r="I98" i="24"/>
  <c r="I55" i="24"/>
  <c r="AN147" i="24"/>
  <c r="AN51" i="24"/>
  <c r="AN122" i="24"/>
  <c r="AN94" i="24"/>
  <c r="K43" i="23"/>
  <c r="K66" i="23" s="1"/>
  <c r="K89" i="23" s="1"/>
  <c r="K112" i="23" s="1"/>
  <c r="K135" i="23" s="1"/>
  <c r="K158" i="23" s="1"/>
  <c r="K181" i="23" s="1"/>
  <c r="K29" i="24"/>
  <c r="K60" i="23"/>
  <c r="CC126" i="24"/>
  <c r="CC99" i="24"/>
  <c r="CC56" i="24"/>
  <c r="CC151" i="24"/>
  <c r="BX183" i="23"/>
  <c r="CZ146" i="24"/>
  <c r="CZ121" i="24"/>
  <c r="CZ93" i="24"/>
  <c r="CZ50" i="24"/>
  <c r="CZ31" i="24"/>
  <c r="CZ154" i="24" s="1"/>
  <c r="J151" i="24"/>
  <c r="J126" i="24"/>
  <c r="J99" i="24"/>
  <c r="J56" i="24"/>
  <c r="I63" i="23"/>
  <c r="I23" i="22"/>
  <c r="BX178" i="23"/>
  <c r="BX29" i="22" s="1"/>
  <c r="BX28" i="22"/>
  <c r="E177" i="23"/>
  <c r="E19" i="22" s="1"/>
  <c r="E18" i="22"/>
  <c r="CY147" i="24"/>
  <c r="CY122" i="24"/>
  <c r="CY51" i="24"/>
  <c r="CY94" i="24"/>
  <c r="I152" i="23"/>
  <c r="J83" i="23"/>
  <c r="BV10" i="22"/>
  <c r="BV40" i="22"/>
  <c r="BV41" i="22" s="1"/>
  <c r="CC226" i="14"/>
  <c r="CA128" i="24"/>
  <c r="AO44" i="23"/>
  <c r="AO67" i="23" s="1"/>
  <c r="AO90" i="23" s="1"/>
  <c r="AO113" i="23" s="1"/>
  <c r="AO136" i="23" s="1"/>
  <c r="AO159" i="23" s="1"/>
  <c r="AO182" i="23" s="1"/>
  <c r="AO30" i="24"/>
  <c r="AO146" i="24"/>
  <c r="AO121" i="24"/>
  <c r="AO93" i="24"/>
  <c r="AO50" i="24"/>
  <c r="AO31" i="24"/>
  <c r="AO154" i="24" s="1"/>
  <c r="S36" i="23"/>
  <c r="F175" i="23"/>
  <c r="AP22" i="23"/>
  <c r="AP39" i="23" s="1"/>
  <c r="AP25" i="24"/>
  <c r="AP24" i="24"/>
  <c r="AP21" i="23"/>
  <c r="AP38" i="23" s="1"/>
  <c r="AP61" i="23" s="1"/>
  <c r="AP84" i="23" s="1"/>
  <c r="AP107" i="23" s="1"/>
  <c r="AP130" i="23" s="1"/>
  <c r="AP153" i="23" s="1"/>
  <c r="AP176" i="23" s="1"/>
  <c r="AP60" i="23"/>
  <c r="BY155" i="23"/>
  <c r="BY27" i="22"/>
  <c r="CA105" i="23"/>
  <c r="AY4" i="23"/>
  <c r="AY6" i="23" s="1"/>
  <c r="CD29" i="24"/>
  <c r="CD43" i="23"/>
  <c r="CD66" i="23" s="1"/>
  <c r="CD89" i="23" s="1"/>
  <c r="CD112" i="23" s="1"/>
  <c r="CD135" i="23" s="1"/>
  <c r="CD158" i="23" s="1"/>
  <c r="CD181" i="23" s="1"/>
  <c r="L37" i="23"/>
  <c r="L23" i="24"/>
  <c r="AR12" i="23"/>
  <c r="L18" i="23"/>
  <c r="L17" i="23"/>
  <c r="L14" i="23"/>
  <c r="L13" i="23"/>
  <c r="L16" i="23"/>
  <c r="L15" i="23"/>
  <c r="X37" i="24"/>
  <c r="X80" i="24"/>
  <c r="X63" i="24"/>
  <c r="X107" i="24"/>
  <c r="W216" i="12"/>
  <c r="CI43" i="12"/>
  <c r="CI216" i="12" s="1"/>
  <c r="S127" i="14"/>
  <c r="S124" i="14"/>
  <c r="CE124" i="14" s="1"/>
  <c r="S168" i="12"/>
  <c r="S167" i="12"/>
  <c r="CE84" i="12"/>
  <c r="K5" i="21"/>
  <c r="BB48" i="24"/>
  <c r="BB118" i="24"/>
  <c r="BB74" i="24"/>
  <c r="BB91" i="24"/>
  <c r="K11" i="21"/>
  <c r="K6" i="21"/>
  <c r="CH65" i="14"/>
  <c r="CH220" i="14" s="1"/>
  <c r="V220" i="14"/>
  <c r="I148" i="24"/>
  <c r="I123" i="24"/>
  <c r="I95" i="24"/>
  <c r="I52" i="24"/>
  <c r="I96" i="24"/>
  <c r="CC57" i="24"/>
  <c r="CC100" i="24"/>
  <c r="CC127" i="24"/>
  <c r="CC152" i="24"/>
  <c r="AN148" i="24"/>
  <c r="AN95" i="24"/>
  <c r="AN52" i="24"/>
  <c r="AN96" i="24"/>
  <c r="AN123" i="24"/>
  <c r="K42" i="23"/>
  <c r="K65" i="23" s="1"/>
  <c r="K88" i="23" s="1"/>
  <c r="K111" i="23" s="1"/>
  <c r="K134" i="23" s="1"/>
  <c r="K157" i="23" s="1"/>
  <c r="K180" i="23" s="1"/>
  <c r="K28" i="24"/>
  <c r="N151" i="23"/>
  <c r="J101" i="24"/>
  <c r="J153" i="24"/>
  <c r="CZ60" i="23"/>
  <c r="CV177" i="23"/>
  <c r="CV18" i="22"/>
  <c r="CV160" i="23"/>
  <c r="CY54" i="24"/>
  <c r="CY124" i="24"/>
  <c r="CY97" i="24"/>
  <c r="CY53" i="24"/>
  <c r="H34" i="22"/>
  <c r="H4" i="22"/>
  <c r="V66" i="24"/>
  <c r="V40" i="24"/>
  <c r="V110" i="24"/>
  <c r="V83" i="24"/>
  <c r="G35" i="22"/>
  <c r="G5" i="22"/>
  <c r="CC55" i="24"/>
  <c r="CC125" i="24"/>
  <c r="CC98" i="24"/>
  <c r="CC150" i="24"/>
  <c r="CY148" i="24"/>
  <c r="CY95" i="24"/>
  <c r="CY52" i="24"/>
  <c r="CY96" i="24"/>
  <c r="CY123" i="24"/>
  <c r="O151" i="23"/>
  <c r="I151" i="24"/>
  <c r="I56" i="24"/>
  <c r="I126" i="24"/>
  <c r="I99" i="24"/>
  <c r="CC63" i="23"/>
  <c r="CC68" i="23" s="1"/>
  <c r="CC23" i="22"/>
  <c r="Q169" i="12"/>
  <c r="J152" i="24"/>
  <c r="J127" i="24"/>
  <c r="J100" i="24"/>
  <c r="J57" i="24"/>
  <c r="CA58" i="24"/>
  <c r="CB4" i="22"/>
  <c r="CB34" i="22"/>
  <c r="AO41" i="23"/>
  <c r="AO64" i="23" s="1"/>
  <c r="AO87" i="23" s="1"/>
  <c r="AO110" i="23" s="1"/>
  <c r="AO133" i="23" s="1"/>
  <c r="AO156" i="23" s="1"/>
  <c r="AO179" i="23" s="1"/>
  <c r="AO27" i="24"/>
  <c r="AO9" i="23"/>
  <c r="AO60" i="23"/>
  <c r="AP42" i="23"/>
  <c r="AP65" i="23" s="1"/>
  <c r="AP88" i="23" s="1"/>
  <c r="AP111" i="23" s="1"/>
  <c r="AP134" i="23" s="1"/>
  <c r="AP157" i="23" s="1"/>
  <c r="AP180" i="23" s="1"/>
  <c r="AP28" i="24"/>
  <c r="CY57" i="24"/>
  <c r="CY127" i="24"/>
  <c r="CY152" i="24"/>
  <c r="CY100" i="24"/>
  <c r="V91" i="24"/>
  <c r="V74" i="24"/>
  <c r="V48" i="24"/>
  <c r="V118" i="24"/>
  <c r="CD25" i="24"/>
  <c r="CD24" i="24"/>
  <c r="CD21" i="23"/>
  <c r="CD38" i="23" s="1"/>
  <c r="CD61" i="23" s="1"/>
  <c r="CD84" i="23" s="1"/>
  <c r="CD107" i="23" s="1"/>
  <c r="CD130" i="23" s="1"/>
  <c r="CD153" i="23" s="1"/>
  <c r="CD176" i="23" s="1"/>
  <c r="X34" i="14"/>
  <c r="CJ34" i="14" s="1"/>
  <c r="X34" i="12"/>
  <c r="CJ34" i="12" s="1"/>
  <c r="X43" i="12"/>
  <c r="S143" i="14"/>
  <c r="CE143" i="14" s="1"/>
  <c r="X48" i="14"/>
  <c r="CJ48" i="14" s="1"/>
  <c r="S131" i="14"/>
  <c r="CE131" i="14" s="1"/>
  <c r="M155" i="14"/>
  <c r="BY155" i="14" s="1"/>
  <c r="X44" i="14"/>
  <c r="CJ44" i="14" s="1"/>
  <c r="M155" i="12"/>
  <c r="BY155" i="12" s="1"/>
  <c r="S144" i="14"/>
  <c r="CE144" i="14" s="1"/>
  <c r="S144" i="12"/>
  <c r="CE144" i="12" s="1"/>
  <c r="Y41" i="14"/>
  <c r="CK41" i="14" s="1"/>
  <c r="Y42" i="14"/>
  <c r="CK42" i="14" s="1"/>
  <c r="Z40" i="14"/>
  <c r="CL40" i="14" s="1"/>
  <c r="S89" i="14"/>
  <c r="CE89" i="14" s="1"/>
  <c r="S22" i="14"/>
  <c r="CE22" i="14" s="1"/>
  <c r="S110" i="14"/>
  <c r="CE110" i="14" s="1"/>
  <c r="AE68" i="18"/>
  <c r="CQ68" i="18" s="1"/>
  <c r="AE50" i="18"/>
  <c r="CQ50" i="18" s="1"/>
  <c r="DP36" i="18"/>
  <c r="GB36" i="18" s="1"/>
  <c r="DP12" i="18"/>
  <c r="GB12" i="18" s="1"/>
  <c r="N75" i="18"/>
  <c r="BZ75" i="18" s="1"/>
  <c r="X32" i="14"/>
  <c r="CJ32" i="14" s="1"/>
  <c r="S115" i="12"/>
  <c r="CE115" i="12" s="1"/>
  <c r="S146" i="12"/>
  <c r="CE146" i="12" s="1"/>
  <c r="X63" i="14"/>
  <c r="CJ63" i="14" s="1"/>
  <c r="O156" i="14"/>
  <c r="CA156" i="14" s="1"/>
  <c r="AF53" i="18"/>
  <c r="CR53" i="18" s="1"/>
  <c r="AF62" i="18"/>
  <c r="CR62" i="18" s="1"/>
  <c r="W25" i="18"/>
  <c r="CI25" i="18" s="1"/>
  <c r="S105" i="12"/>
  <c r="CE105" i="12" s="1"/>
  <c r="M156" i="12"/>
  <c r="BY156" i="12" s="1"/>
  <c r="U57" i="18"/>
  <c r="CG57" i="18" s="1"/>
  <c r="S131" i="12"/>
  <c r="CE131" i="12" s="1"/>
  <c r="S147" i="14"/>
  <c r="CE147" i="14" s="1"/>
  <c r="S95" i="14"/>
  <c r="DL57" i="18"/>
  <c r="FX57" i="18" s="1"/>
  <c r="T58" i="18"/>
  <c r="CF58" i="18" s="1"/>
  <c r="U93" i="12"/>
  <c r="CG93" i="12" s="1"/>
  <c r="DK67" i="18"/>
  <c r="FW67" i="18" s="1"/>
  <c r="S70" i="18"/>
  <c r="CE70" i="18" s="1"/>
  <c r="X32" i="12"/>
  <c r="CJ32" i="12" s="1"/>
  <c r="DJ71" i="18"/>
  <c r="FV71" i="18" s="1"/>
  <c r="DJ64" i="18"/>
  <c r="FV64" i="18" s="1"/>
  <c r="T37" i="14"/>
  <c r="CF37" i="14" s="1"/>
  <c r="S105" i="14"/>
  <c r="DL46" i="18"/>
  <c r="FX46" i="18" s="1"/>
  <c r="DW62" i="18"/>
  <c r="GI62" i="18" s="1"/>
  <c r="X38" i="18"/>
  <c r="CJ38" i="18" s="1"/>
  <c r="X37" i="18"/>
  <c r="CJ37" i="18" s="1"/>
  <c r="N77" i="18"/>
  <c r="BZ77" i="18" s="1"/>
  <c r="N59" i="21" s="1"/>
  <c r="N78" i="18"/>
  <c r="BZ78" i="18" s="1"/>
  <c r="W65" i="14"/>
  <c r="DM65" i="18"/>
  <c r="FY65" i="18" s="1"/>
  <c r="S140" i="14"/>
  <c r="CE140" i="14" s="1"/>
  <c r="S140" i="12"/>
  <c r="CE140" i="12" s="1"/>
  <c r="S120" i="14"/>
  <c r="CE120" i="14" s="1"/>
  <c r="S120" i="12"/>
  <c r="CE120" i="12" s="1"/>
  <c r="Q88" i="12"/>
  <c r="CC88" i="12" s="1"/>
  <c r="Q109" i="12"/>
  <c r="CC109" i="12" s="1"/>
  <c r="R118" i="12"/>
  <c r="CD118" i="12" s="1"/>
  <c r="M156" i="14"/>
  <c r="BY156" i="14" s="1"/>
  <c r="W16" i="12"/>
  <c r="CI16" i="12" s="1"/>
  <c r="W13" i="24" s="1"/>
  <c r="W15" i="12"/>
  <c r="CI15" i="12" s="1"/>
  <c r="W12" i="24" s="1"/>
  <c r="X83" i="14"/>
  <c r="CJ83" i="14" s="1"/>
  <c r="BD21" i="24" s="1"/>
  <c r="S132" i="14"/>
  <c r="CE132" i="14" s="1"/>
  <c r="S132" i="12"/>
  <c r="CE132" i="12" s="1"/>
  <c r="T104" i="12"/>
  <c r="CF104" i="12" s="1"/>
  <c r="T104" i="14"/>
  <c r="CF104" i="14" s="1"/>
  <c r="T147" i="12"/>
  <c r="CF147" i="12" s="1"/>
  <c r="DM43" i="18"/>
  <c r="FY43" i="18" s="1"/>
  <c r="DM17" i="18"/>
  <c r="FY17" i="18" s="1"/>
  <c r="K159" i="12"/>
  <c r="BW159" i="12" s="1"/>
  <c r="U67" i="12"/>
  <c r="CG67" i="12" s="1"/>
  <c r="T95" i="12"/>
  <c r="T54" i="18"/>
  <c r="CF54" i="18" s="1"/>
  <c r="DN15" i="18"/>
  <c r="FZ15" i="18" s="1"/>
  <c r="AE94" i="12"/>
  <c r="CQ94" i="12" s="1"/>
  <c r="AE126" i="12"/>
  <c r="CQ126" i="12" s="1"/>
  <c r="W36" i="12"/>
  <c r="CI36" i="12" s="1"/>
  <c r="U102" i="14"/>
  <c r="CG102" i="14" s="1"/>
  <c r="U24" i="14"/>
  <c r="CG24" i="14" s="1"/>
  <c r="U25" i="14"/>
  <c r="CG25" i="14" s="1"/>
  <c r="U20" i="14"/>
  <c r="CG20" i="14" s="1"/>
  <c r="W65" i="12"/>
  <c r="V67" i="14"/>
  <c r="CH67" i="14" s="1"/>
  <c r="S101" i="14"/>
  <c r="CE101" i="14" s="1"/>
  <c r="S101" i="12"/>
  <c r="CE101" i="12" s="1"/>
  <c r="V46" i="14"/>
  <c r="CH46" i="14" s="1"/>
  <c r="DO21" i="18"/>
  <c r="GA21" i="18" s="1"/>
  <c r="U95" i="12"/>
  <c r="X15" i="12"/>
  <c r="CJ15" i="12" s="1"/>
  <c r="AD94" i="14"/>
  <c r="CP94" i="14" s="1"/>
  <c r="S116" i="14"/>
  <c r="CE116" i="14" s="1"/>
  <c r="S116" i="12"/>
  <c r="CE116" i="12" s="1"/>
  <c r="S85" i="14"/>
  <c r="CE85" i="14" s="1"/>
  <c r="S106" i="14"/>
  <c r="CE106" i="14" s="1"/>
  <c r="DW53" i="18"/>
  <c r="GI53" i="18" s="1"/>
  <c r="Y13" i="12"/>
  <c r="CK13" i="12" s="1"/>
  <c r="Z12" i="12"/>
  <c r="DV50" i="18"/>
  <c r="GH50" i="18" s="1"/>
  <c r="Y135" i="14"/>
  <c r="CK135" i="14" s="1"/>
  <c r="X29" i="14"/>
  <c r="CJ29" i="14" s="1"/>
  <c r="S115" i="14"/>
  <c r="R118" i="14"/>
  <c r="CD118" i="14" s="1"/>
  <c r="DK54" i="18"/>
  <c r="FW54" i="18" s="1"/>
  <c r="Q88" i="14"/>
  <c r="CC88" i="14" s="1"/>
  <c r="Q109" i="14"/>
  <c r="CC109" i="14" s="1"/>
  <c r="S90" i="12"/>
  <c r="CE90" i="12" s="1"/>
  <c r="S111" i="12"/>
  <c r="CE111" i="12" s="1"/>
  <c r="S21" i="12"/>
  <c r="CE21" i="12" s="1"/>
  <c r="DN25" i="18"/>
  <c r="FZ25" i="18" s="1"/>
  <c r="N162" i="14"/>
  <c r="BZ162" i="14" s="1"/>
  <c r="N158" i="14"/>
  <c r="BZ158" i="14" s="1"/>
  <c r="V92" i="14"/>
  <c r="CH92" i="14" s="1"/>
  <c r="V39" i="14"/>
  <c r="CH39" i="14" s="1"/>
  <c r="V48" i="18"/>
  <c r="CH48" i="18" s="1"/>
  <c r="U84" i="14"/>
  <c r="W59" i="18"/>
  <c r="CI59" i="18" s="1"/>
  <c r="U67" i="14"/>
  <c r="CG67" i="14" s="1"/>
  <c r="W33" i="12"/>
  <c r="X29" i="12"/>
  <c r="CJ29" i="12" s="1"/>
  <c r="DN44" i="18"/>
  <c r="FZ44" i="18" s="1"/>
  <c r="W16" i="14"/>
  <c r="CI16" i="14" s="1"/>
  <c r="R117" i="14"/>
  <c r="CD117" i="14" s="1"/>
  <c r="DP23" i="18"/>
  <c r="GB23" i="18" s="1"/>
  <c r="BD11" i="24" s="1"/>
  <c r="DP22" i="18"/>
  <c r="GB22" i="18" s="1"/>
  <c r="BD10" i="24" s="1"/>
  <c r="DP19" i="18"/>
  <c r="GB19" i="18" s="1"/>
  <c r="BD8" i="24" s="1"/>
  <c r="DP20" i="18"/>
  <c r="GB20" i="18" s="1"/>
  <c r="BD9" i="24" s="1"/>
  <c r="R139" i="14"/>
  <c r="Y28" i="14"/>
  <c r="CK28" i="14" s="1"/>
  <c r="Y31" i="14"/>
  <c r="CK31" i="14" s="1"/>
  <c r="Y27" i="14"/>
  <c r="CK27" i="14" s="1"/>
  <c r="Y30" i="14"/>
  <c r="CK30" i="14" s="1"/>
  <c r="Z26" i="14"/>
  <c r="CL26" i="14" s="1"/>
  <c r="L164" i="12"/>
  <c r="BX164" i="12" s="1"/>
  <c r="L29" i="21" s="1"/>
  <c r="L165" i="12"/>
  <c r="BX165" i="12" s="1"/>
  <c r="DK61" i="18"/>
  <c r="FW61" i="18" s="1"/>
  <c r="S71" i="18"/>
  <c r="CE71" i="18" s="1"/>
  <c r="S64" i="18"/>
  <c r="CE64" i="18" s="1"/>
  <c r="X63" i="12"/>
  <c r="CJ63" i="12" s="1"/>
  <c r="DR66" i="18"/>
  <c r="GD66" i="18" s="1"/>
  <c r="AD138" i="14"/>
  <c r="CP138" i="14" s="1"/>
  <c r="AD138" i="12"/>
  <c r="CP138" i="12" s="1"/>
  <c r="Y22" i="18"/>
  <c r="CK22" i="18" s="1"/>
  <c r="Y23" i="18"/>
  <c r="CK23" i="18" s="1"/>
  <c r="Y20" i="18"/>
  <c r="CK20" i="18" s="1"/>
  <c r="Y19" i="18"/>
  <c r="CK19" i="18" s="1"/>
  <c r="DQ18" i="18"/>
  <c r="GC18" i="18" s="1"/>
  <c r="Z18" i="18"/>
  <c r="CL18" i="18" s="1"/>
  <c r="DV68" i="18"/>
  <c r="GH68" i="18" s="1"/>
  <c r="L160" i="12"/>
  <c r="BX160" i="12" s="1"/>
  <c r="V43" i="18"/>
  <c r="CH43" i="18" s="1"/>
  <c r="V17" i="18"/>
  <c r="CH17" i="18" s="1"/>
  <c r="S136" i="14"/>
  <c r="CE136" i="14" s="1"/>
  <c r="R130" i="12"/>
  <c r="CD130" i="12" s="1"/>
  <c r="DN59" i="18"/>
  <c r="FZ59" i="18" s="1"/>
  <c r="DQ66" i="18"/>
  <c r="GC66" i="18" s="1"/>
  <c r="W82" i="12"/>
  <c r="K161" i="14"/>
  <c r="BW161" i="14" s="1"/>
  <c r="V17" i="12"/>
  <c r="CH17" i="12" s="1"/>
  <c r="N155" i="14"/>
  <c r="BZ155" i="14" s="1"/>
  <c r="Q150" i="12"/>
  <c r="CC150" i="12" s="1"/>
  <c r="N156" i="12"/>
  <c r="BZ156" i="12" s="1"/>
  <c r="W49" i="14"/>
  <c r="CI49" i="14" s="1"/>
  <c r="W122" i="14"/>
  <c r="CI122" i="14" s="1"/>
  <c r="W48" i="14"/>
  <c r="CI48" i="14" s="1"/>
  <c r="W44" i="14"/>
  <c r="CI44" i="14" s="1"/>
  <c r="Q151" i="14"/>
  <c r="CC151" i="14" s="1"/>
  <c r="U68" i="14"/>
  <c r="CG68" i="14" s="1"/>
  <c r="L163" i="12"/>
  <c r="BX163" i="12" s="1"/>
  <c r="L157" i="12"/>
  <c r="BX157" i="12" s="1"/>
  <c r="L28" i="21" s="1"/>
  <c r="R86" i="12"/>
  <c r="CD86" i="12" s="1"/>
  <c r="R107" i="12"/>
  <c r="CD107" i="12" s="1"/>
  <c r="R23" i="12"/>
  <c r="CD23" i="12" s="1"/>
  <c r="R142" i="12"/>
  <c r="CD142" i="12" s="1"/>
  <c r="AD103" i="14"/>
  <c r="CP103" i="14" s="1"/>
  <c r="AD103" i="12"/>
  <c r="CP103" i="12" s="1"/>
  <c r="AD126" i="14"/>
  <c r="CP126" i="14" s="1"/>
  <c r="R117" i="12"/>
  <c r="CD117" i="12" s="1"/>
  <c r="S143" i="12"/>
  <c r="CE143" i="12" s="1"/>
  <c r="O152" i="12"/>
  <c r="CA152" i="12" s="1"/>
  <c r="S139" i="12"/>
  <c r="CE139" i="12" s="1"/>
  <c r="R130" i="14"/>
  <c r="CD130" i="14" s="1"/>
  <c r="S72" i="18"/>
  <c r="CE72" i="18" s="1"/>
  <c r="Y28" i="18"/>
  <c r="CK28" i="18" s="1"/>
  <c r="Y27" i="18"/>
  <c r="CK27" i="18" s="1"/>
  <c r="DQ26" i="18"/>
  <c r="GC26" i="18" s="1"/>
  <c r="Z26" i="18"/>
  <c r="CL26" i="18" s="1"/>
  <c r="S99" i="12"/>
  <c r="CE99" i="12" s="1"/>
  <c r="R148" i="12"/>
  <c r="CD148" i="12" s="1"/>
  <c r="CD169" i="12" s="1"/>
  <c r="J161" i="14"/>
  <c r="BV161" i="14" s="1"/>
  <c r="V65" i="18"/>
  <c r="CH65" i="18" s="1"/>
  <c r="U52" i="18"/>
  <c r="CG52" i="18" s="1"/>
  <c r="V134" i="12"/>
  <c r="CH134" i="12" s="1"/>
  <c r="V70" i="12"/>
  <c r="CH70" i="12" s="1"/>
  <c r="V66" i="12"/>
  <c r="CH66" i="12" s="1"/>
  <c r="V71" i="12"/>
  <c r="CH71" i="12" s="1"/>
  <c r="L159" i="14"/>
  <c r="BX159" i="14" s="1"/>
  <c r="T24" i="14"/>
  <c r="CF24" i="14" s="1"/>
  <c r="T20" i="14"/>
  <c r="CF20" i="14" s="1"/>
  <c r="T25" i="14"/>
  <c r="CF25" i="14" s="1"/>
  <c r="T102" i="14"/>
  <c r="CF102" i="14" s="1"/>
  <c r="R141" i="12"/>
  <c r="CD141" i="12" s="1"/>
  <c r="W33" i="14"/>
  <c r="S96" i="14"/>
  <c r="CE96" i="14" s="1"/>
  <c r="S96" i="12"/>
  <c r="CE96" i="12" s="1"/>
  <c r="R149" i="12"/>
  <c r="CD149" i="12" s="1"/>
  <c r="Y31" i="12"/>
  <c r="CK31" i="12" s="1"/>
  <c r="Y27" i="12"/>
  <c r="CK27" i="12" s="1"/>
  <c r="Y30" i="12"/>
  <c r="CK30" i="12" s="1"/>
  <c r="Y28" i="12"/>
  <c r="CK28" i="12" s="1"/>
  <c r="Z26" i="12"/>
  <c r="CL26" i="12" s="1"/>
  <c r="R88" i="14"/>
  <c r="CD88" i="14" s="1"/>
  <c r="P152" i="14"/>
  <c r="CB152" i="14" s="1"/>
  <c r="DE77" i="18"/>
  <c r="FQ77" i="18" s="1"/>
  <c r="AS59" i="21" s="1"/>
  <c r="DE78" i="18"/>
  <c r="FQ78" i="18" s="1"/>
  <c r="X122" i="12"/>
  <c r="CJ122" i="12" s="1"/>
  <c r="X48" i="12"/>
  <c r="CJ48" i="12" s="1"/>
  <c r="X49" i="12"/>
  <c r="CJ49" i="12" s="1"/>
  <c r="X44" i="12"/>
  <c r="CJ44" i="12" s="1"/>
  <c r="V46" i="12"/>
  <c r="CH46" i="12" s="1"/>
  <c r="X59" i="18"/>
  <c r="CJ59" i="18" s="1"/>
  <c r="T93" i="14"/>
  <c r="CF93" i="14" s="1"/>
  <c r="DJ70" i="18"/>
  <c r="FV70" i="18" s="1"/>
  <c r="U68" i="12"/>
  <c r="CG68" i="12" s="1"/>
  <c r="DI73" i="18"/>
  <c r="FU73" i="18" s="1"/>
  <c r="R129" i="12"/>
  <c r="CD129" i="12" s="1"/>
  <c r="U46" i="18"/>
  <c r="CG46" i="18" s="1"/>
  <c r="S110" i="12"/>
  <c r="CE110" i="12" s="1"/>
  <c r="S89" i="12"/>
  <c r="CE89" i="12" s="1"/>
  <c r="S22" i="12"/>
  <c r="CE22" i="12" s="1"/>
  <c r="T20" i="12"/>
  <c r="CF20" i="12" s="1"/>
  <c r="T24" i="12"/>
  <c r="CF24" i="12" s="1"/>
  <c r="T25" i="12"/>
  <c r="CF25" i="12" s="1"/>
  <c r="T102" i="12"/>
  <c r="CF102" i="12" s="1"/>
  <c r="Q150" i="14"/>
  <c r="CC150" i="14" s="1"/>
  <c r="T84" i="14"/>
  <c r="R154" i="12"/>
  <c r="CD154" i="12" s="1"/>
  <c r="R97" i="12"/>
  <c r="CD97" i="12" s="1"/>
  <c r="R141" i="14"/>
  <c r="CD141" i="14" s="1"/>
  <c r="V68" i="14"/>
  <c r="CH68" i="14" s="1"/>
  <c r="S100" i="14"/>
  <c r="CE100" i="14" s="1"/>
  <c r="S100" i="12"/>
  <c r="CE100" i="12" s="1"/>
  <c r="R87" i="12"/>
  <c r="CD87" i="12" s="1"/>
  <c r="R108" i="12"/>
  <c r="CD108" i="12" s="1"/>
  <c r="DO24" i="18"/>
  <c r="GA24" i="18" s="1"/>
  <c r="R149" i="14"/>
  <c r="CD149" i="14" s="1"/>
  <c r="T61" i="18"/>
  <c r="CF61" i="18" s="1"/>
  <c r="R142" i="14"/>
  <c r="CD142" i="14" s="1"/>
  <c r="T69" i="14"/>
  <c r="CF69" i="14" s="1"/>
  <c r="U84" i="12"/>
  <c r="U35" i="14"/>
  <c r="CG35" i="14" s="1"/>
  <c r="X14" i="18"/>
  <c r="CJ14" i="18" s="1"/>
  <c r="X13" i="18"/>
  <c r="CJ13" i="18" s="1"/>
  <c r="X24" i="18"/>
  <c r="CJ24" i="18" s="1"/>
  <c r="X38" i="14"/>
  <c r="CJ38" i="14" s="1"/>
  <c r="S145" i="14"/>
  <c r="CE145" i="14" s="1"/>
  <c r="S145" i="12"/>
  <c r="CE145" i="12" s="1"/>
  <c r="S121" i="14"/>
  <c r="CE121" i="14" s="1"/>
  <c r="S121" i="12"/>
  <c r="CE121" i="12" s="1"/>
  <c r="DO29" i="18"/>
  <c r="GA29" i="18" s="1"/>
  <c r="T37" i="12"/>
  <c r="CF37" i="12" s="1"/>
  <c r="Z12" i="14"/>
  <c r="Y62" i="14"/>
  <c r="CK62" i="14" s="1"/>
  <c r="Y41" i="12"/>
  <c r="CK41" i="12" s="1"/>
  <c r="Y42" i="12"/>
  <c r="CK42" i="12" s="1"/>
  <c r="Z40" i="12"/>
  <c r="CL40" i="12" s="1"/>
  <c r="V45" i="12"/>
  <c r="CH45" i="12" s="1"/>
  <c r="S128" i="14"/>
  <c r="CE128" i="14" s="1"/>
  <c r="S128" i="12"/>
  <c r="CE128" i="12" s="1"/>
  <c r="T114" i="12"/>
  <c r="CF114" i="12" s="1"/>
  <c r="T114" i="14"/>
  <c r="CF114" i="14" s="1"/>
  <c r="DM48" i="18"/>
  <c r="FY48" i="18" s="1"/>
  <c r="R129" i="14"/>
  <c r="CD129" i="14" s="1"/>
  <c r="R153" i="12"/>
  <c r="CD153" i="12" s="1"/>
  <c r="R98" i="12"/>
  <c r="CD98" i="12" s="1"/>
  <c r="T84" i="12"/>
  <c r="P75" i="18"/>
  <c r="CB75" i="18" s="1"/>
  <c r="DO38" i="18"/>
  <c r="GA38" i="18" s="1"/>
  <c r="BC20" i="24" s="1"/>
  <c r="DO37" i="18"/>
  <c r="GA37" i="18" s="1"/>
  <c r="BC19" i="24" s="1"/>
  <c r="W44" i="18"/>
  <c r="CI44" i="18" s="1"/>
  <c r="R154" i="14"/>
  <c r="CD154" i="14" s="1"/>
  <c r="R97" i="14"/>
  <c r="CD97" i="14" s="1"/>
  <c r="S99" i="14"/>
  <c r="CE99" i="14" s="1"/>
  <c r="U47" i="14"/>
  <c r="CG47" i="14" s="1"/>
  <c r="V45" i="14"/>
  <c r="CH45" i="14" s="1"/>
  <c r="CF11" i="23"/>
  <c r="DL49" i="18"/>
  <c r="FX49" i="18" s="1"/>
  <c r="T72" i="18"/>
  <c r="CF72" i="18" s="1"/>
  <c r="X38" i="12"/>
  <c r="CJ38" i="12" s="1"/>
  <c r="R73" i="18"/>
  <c r="CD73" i="18" s="1"/>
  <c r="V92" i="12"/>
  <c r="CH92" i="12" s="1"/>
  <c r="V39" i="12"/>
  <c r="CH39" i="12" s="1"/>
  <c r="U102" i="12"/>
  <c r="CG102" i="12" s="1"/>
  <c r="U20" i="12"/>
  <c r="CG20" i="12" s="1"/>
  <c r="U25" i="12"/>
  <c r="CG25" i="12" s="1"/>
  <c r="U24" i="12"/>
  <c r="CG24" i="12" s="1"/>
  <c r="W39" i="18"/>
  <c r="CI39" i="18" s="1"/>
  <c r="S111" i="14"/>
  <c r="CE111" i="14" s="1"/>
  <c r="S90" i="14"/>
  <c r="CE90" i="14" s="1"/>
  <c r="S21" i="14"/>
  <c r="CE21" i="14" s="1"/>
  <c r="Q151" i="12"/>
  <c r="CC151" i="12" s="1"/>
  <c r="DL52" i="18"/>
  <c r="FX52" i="18" s="1"/>
  <c r="X83" i="12"/>
  <c r="CJ83" i="12" s="1"/>
  <c r="X21" i="24" s="1"/>
  <c r="DQ10" i="18"/>
  <c r="GC10" i="18" s="1"/>
  <c r="Y12" i="18"/>
  <c r="CK12" i="18" s="1"/>
  <c r="Y36" i="18"/>
  <c r="CK36" i="18" s="1"/>
  <c r="Z10" i="18"/>
  <c r="CL10" i="18" s="1"/>
  <c r="X21" i="18"/>
  <c r="CJ21" i="18" s="1"/>
  <c r="R148" i="14"/>
  <c r="CD148" i="14" s="1"/>
  <c r="W36" i="14"/>
  <c r="CI36" i="14" s="1"/>
  <c r="W122" i="12"/>
  <c r="CI122" i="12" s="1"/>
  <c r="W48" i="12"/>
  <c r="CI48" i="12" s="1"/>
  <c r="W44" i="12"/>
  <c r="CI44" i="12" s="1"/>
  <c r="W49" i="12"/>
  <c r="CI49" i="12" s="1"/>
  <c r="S119" i="14"/>
  <c r="CE119" i="14" s="1"/>
  <c r="S119" i="12"/>
  <c r="CE119" i="12" s="1"/>
  <c r="DE75" i="18"/>
  <c r="FQ75" i="18" s="1"/>
  <c r="X14" i="14"/>
  <c r="CJ14" i="14" s="1"/>
  <c r="S133" i="14"/>
  <c r="CE133" i="14" s="1"/>
  <c r="S133" i="12"/>
  <c r="CE133" i="12" s="1"/>
  <c r="DP28" i="18"/>
  <c r="GB28" i="18" s="1"/>
  <c r="BD15" i="24" s="1"/>
  <c r="DP27" i="18"/>
  <c r="GB27" i="18" s="1"/>
  <c r="BD14" i="24" s="1"/>
  <c r="T136" i="12"/>
  <c r="CF136" i="12" s="1"/>
  <c r="V17" i="14"/>
  <c r="CH17" i="14" s="1"/>
  <c r="T131" i="12"/>
  <c r="CF131" i="12" s="1"/>
  <c r="J161" i="12"/>
  <c r="BV161" i="12" s="1"/>
  <c r="R153" i="14"/>
  <c r="CD153" i="14" s="1"/>
  <c r="R98" i="14"/>
  <c r="CD98" i="14" s="1"/>
  <c r="S106" i="12"/>
  <c r="CE106" i="12" s="1"/>
  <c r="S85" i="12"/>
  <c r="CE85" i="12" s="1"/>
  <c r="P109" i="12"/>
  <c r="CB109" i="12" s="1"/>
  <c r="P88" i="12"/>
  <c r="CB88" i="12" s="1"/>
  <c r="DO14" i="18"/>
  <c r="GA14" i="18" s="1"/>
  <c r="DO13" i="18"/>
  <c r="GA13" i="18" s="1"/>
  <c r="BC12" i="24" s="1"/>
  <c r="W82" i="14"/>
  <c r="U47" i="12"/>
  <c r="CG47" i="12" s="1"/>
  <c r="DK51" i="18"/>
  <c r="FW51" i="18" s="1"/>
  <c r="W15" i="18"/>
  <c r="CI15" i="18" s="1"/>
  <c r="T67" i="18"/>
  <c r="CF67" i="18" s="1"/>
  <c r="U35" i="12"/>
  <c r="CG35" i="12" s="1"/>
  <c r="X135" i="14"/>
  <c r="CJ135" i="14" s="1"/>
  <c r="CW7" i="22" l="1"/>
  <c r="F160" i="23"/>
  <c r="J128" i="24"/>
  <c r="DB8" i="23"/>
  <c r="CZ45" i="23"/>
  <c r="J68" i="23"/>
  <c r="J58" i="24"/>
  <c r="X39" i="24"/>
  <c r="X65" i="24"/>
  <c r="CW137" i="23"/>
  <c r="CW38" i="22" s="1"/>
  <c r="CY128" i="24"/>
  <c r="L8" i="23"/>
  <c r="CV30" i="22"/>
  <c r="CC155" i="24"/>
  <c r="CC128" i="24"/>
  <c r="CY24" i="22"/>
  <c r="R169" i="14"/>
  <c r="V75" i="24"/>
  <c r="M12" i="23"/>
  <c r="M23" i="24" s="1"/>
  <c r="BX30" i="22"/>
  <c r="CY102" i="24"/>
  <c r="CC58" i="24"/>
  <c r="BC13" i="24"/>
  <c r="X12" i="24"/>
  <c r="X110" i="24" s="1"/>
  <c r="CY58" i="24"/>
  <c r="CY68" i="23"/>
  <c r="CY35" i="22" s="1"/>
  <c r="AQ8" i="23"/>
  <c r="CA233" i="14"/>
  <c r="CA234" i="14" s="1"/>
  <c r="E30" i="22"/>
  <c r="CC5" i="22"/>
  <c r="CC35" i="22"/>
  <c r="W40" i="24"/>
  <c r="W110" i="24"/>
  <c r="W83" i="24"/>
  <c r="W66" i="24"/>
  <c r="W67" i="24"/>
  <c r="W84" i="24"/>
  <c r="W41" i="24"/>
  <c r="W111" i="24"/>
  <c r="G7" i="22"/>
  <c r="G37" i="22"/>
  <c r="BC118" i="24"/>
  <c r="BC91" i="24"/>
  <c r="BC74" i="24"/>
  <c r="BC48" i="24"/>
  <c r="Y15" i="24"/>
  <c r="Y9" i="24"/>
  <c r="BD37" i="24"/>
  <c r="BD107" i="24"/>
  <c r="BD80" i="24"/>
  <c r="BD63" i="24"/>
  <c r="M37" i="23"/>
  <c r="AO83" i="23"/>
  <c r="AR23" i="24"/>
  <c r="DD12" i="23"/>
  <c r="AR37" i="23"/>
  <c r="AR14" i="23"/>
  <c r="AR17" i="23"/>
  <c r="AR16" i="23"/>
  <c r="AR13" i="23"/>
  <c r="AR18" i="23"/>
  <c r="AR15" i="23"/>
  <c r="F39" i="22"/>
  <c r="F9" i="22"/>
  <c r="AO153" i="24"/>
  <c r="AO101" i="24"/>
  <c r="K83" i="23"/>
  <c r="T11" i="23"/>
  <c r="DB27" i="24"/>
  <c r="DB41" i="23"/>
  <c r="DB64" i="23" s="1"/>
  <c r="DB87" i="23" s="1"/>
  <c r="DB110" i="23" s="1"/>
  <c r="DB133" i="23" s="1"/>
  <c r="DB156" i="23" s="1"/>
  <c r="DB179" i="23" s="1"/>
  <c r="DB9" i="23"/>
  <c r="F38" i="22"/>
  <c r="F8" i="22"/>
  <c r="DA146" i="24"/>
  <c r="DA121" i="24"/>
  <c r="DA93" i="24"/>
  <c r="DA50" i="24"/>
  <c r="DA31" i="24"/>
  <c r="DA154" i="24" s="1"/>
  <c r="J34" i="22"/>
  <c r="J4" i="22"/>
  <c r="AO54" i="24"/>
  <c r="AO53" i="24"/>
  <c r="AO124" i="24"/>
  <c r="AO97" i="24"/>
  <c r="AQ41" i="23"/>
  <c r="AQ64" i="23" s="1"/>
  <c r="AQ87" i="23" s="1"/>
  <c r="AQ110" i="23" s="1"/>
  <c r="AQ133" i="23" s="1"/>
  <c r="AQ156" i="23" s="1"/>
  <c r="AQ179" i="23" s="1"/>
  <c r="AQ27" i="24"/>
  <c r="AQ9" i="23"/>
  <c r="CK166" i="14"/>
  <c r="CD82" i="23"/>
  <c r="AO151" i="24"/>
  <c r="AO126" i="24"/>
  <c r="AO99" i="24"/>
  <c r="AO56" i="24"/>
  <c r="J102" i="24"/>
  <c r="X112" i="24"/>
  <c r="X85" i="24"/>
  <c r="X68" i="24"/>
  <c r="X42" i="24"/>
  <c r="CX36" i="22"/>
  <c r="CX6" i="22"/>
  <c r="AW145" i="24"/>
  <c r="AW120" i="24"/>
  <c r="AW92" i="24"/>
  <c r="AW49" i="24"/>
  <c r="G16" i="22"/>
  <c r="G131" i="23"/>
  <c r="AO152" i="24"/>
  <c r="AO100" i="24"/>
  <c r="AO57" i="24"/>
  <c r="AO127" i="24"/>
  <c r="AT174" i="23"/>
  <c r="R225" i="14" a="1"/>
  <c r="R225" i="14" s="1"/>
  <c r="Y11" i="24"/>
  <c r="L6" i="21"/>
  <c r="L11" i="21"/>
  <c r="BD36" i="24"/>
  <c r="BD106" i="24"/>
  <c r="BD79" i="24"/>
  <c r="BD62" i="24"/>
  <c r="X19" i="24"/>
  <c r="S226" i="14"/>
  <c r="CE95" i="14"/>
  <c r="U51" i="18"/>
  <c r="CG51" i="18" s="1"/>
  <c r="U49" i="18"/>
  <c r="CG49" i="18" s="1"/>
  <c r="I128" i="24"/>
  <c r="L41" i="23"/>
  <c r="L64" i="23" s="1"/>
  <c r="L87" i="23" s="1"/>
  <c r="L110" i="23" s="1"/>
  <c r="L133" i="23" s="1"/>
  <c r="L156" i="23" s="1"/>
  <c r="L179" i="23" s="1"/>
  <c r="L27" i="24"/>
  <c r="L9" i="23"/>
  <c r="L146" i="24"/>
  <c r="L50" i="24"/>
  <c r="L121" i="24"/>
  <c r="L93" i="24"/>
  <c r="L31" i="24"/>
  <c r="L154" i="24" s="1"/>
  <c r="BY178" i="23"/>
  <c r="BY29" i="22" s="1"/>
  <c r="BY30" i="22" s="1"/>
  <c r="BY28" i="22"/>
  <c r="K152" i="24"/>
  <c r="K127" i="24"/>
  <c r="K57" i="24"/>
  <c r="K100" i="24"/>
  <c r="DB29" i="24"/>
  <c r="DB43" i="23"/>
  <c r="DB66" i="23" s="1"/>
  <c r="DB89" i="23" s="1"/>
  <c r="DB112" i="23" s="1"/>
  <c r="DB135" i="23" s="1"/>
  <c r="DB158" i="23" s="1"/>
  <c r="DB181" i="23" s="1"/>
  <c r="DA26" i="24"/>
  <c r="DA40" i="23"/>
  <c r="DA60" i="23"/>
  <c r="AP154" i="24"/>
  <c r="AO63" i="23"/>
  <c r="AO23" i="22"/>
  <c r="AQ42" i="23"/>
  <c r="AQ65" i="23" s="1"/>
  <c r="AQ88" i="23" s="1"/>
  <c r="AQ111" i="23" s="1"/>
  <c r="AQ134" i="23" s="1"/>
  <c r="AQ157" i="23" s="1"/>
  <c r="AQ180" i="23" s="1"/>
  <c r="AQ28" i="24"/>
  <c r="CE225" i="12" a="1"/>
  <c r="CE225" i="12" s="1"/>
  <c r="CE233" i="12" s="1"/>
  <c r="CE234" i="12" s="1"/>
  <c r="AP101" i="24"/>
  <c r="AP153" i="24"/>
  <c r="DG105" i="23"/>
  <c r="DG128" i="23" s="1"/>
  <c r="DG151" i="23" s="1"/>
  <c r="K101" i="24"/>
  <c r="K153" i="24"/>
  <c r="AN128" i="24"/>
  <c r="CC4" i="22"/>
  <c r="CC34" i="22"/>
  <c r="R82" i="23"/>
  <c r="AW59" i="23"/>
  <c r="CD101" i="24"/>
  <c r="CD153" i="24"/>
  <c r="H109" i="23"/>
  <c r="H25" i="22"/>
  <c r="I58" i="24"/>
  <c r="AK38" i="22"/>
  <c r="AK8" i="22"/>
  <c r="DJ145" i="24"/>
  <c r="DJ49" i="24"/>
  <c r="DJ120" i="24"/>
  <c r="DJ92" i="24"/>
  <c r="K122" i="24"/>
  <c r="K147" i="24"/>
  <c r="K94" i="24"/>
  <c r="K51" i="24"/>
  <c r="Y10" i="24"/>
  <c r="BD81" i="24"/>
  <c r="BD64" i="24"/>
  <c r="BD38" i="24"/>
  <c r="BD108" i="24"/>
  <c r="Y62" i="12"/>
  <c r="S228" i="14"/>
  <c r="CE105" i="14"/>
  <c r="CE228" i="14" s="1"/>
  <c r="X43" i="14"/>
  <c r="AO150" i="24"/>
  <c r="AO125" i="24"/>
  <c r="AO98" i="24"/>
  <c r="AO55" i="24"/>
  <c r="S227" i="14"/>
  <c r="CE127" i="14"/>
  <c r="CE227" i="14" s="1"/>
  <c r="L42" i="23"/>
  <c r="L65" i="23" s="1"/>
  <c r="L88" i="23" s="1"/>
  <c r="L111" i="23" s="1"/>
  <c r="L134" i="23" s="1"/>
  <c r="L157" i="23" s="1"/>
  <c r="L180" i="23" s="1"/>
  <c r="L28" i="24"/>
  <c r="L60" i="23"/>
  <c r="AP45" i="23"/>
  <c r="AP4" i="22" s="1"/>
  <c r="S59" i="23"/>
  <c r="J35" i="22"/>
  <c r="J5" i="22"/>
  <c r="BX10" i="22"/>
  <c r="BX40" i="22"/>
  <c r="BX41" i="22" s="1"/>
  <c r="DB44" i="23"/>
  <c r="DB67" i="23" s="1"/>
  <c r="DB90" i="23" s="1"/>
  <c r="DB113" i="23" s="1"/>
  <c r="DB136" i="23" s="1"/>
  <c r="DB159" i="23" s="1"/>
  <c r="DB182" i="23" s="1"/>
  <c r="DB30" i="24"/>
  <c r="DA42" i="23"/>
  <c r="DA65" i="23" s="1"/>
  <c r="DA88" i="23" s="1"/>
  <c r="DA111" i="23" s="1"/>
  <c r="DA134" i="23" s="1"/>
  <c r="DA157" i="23" s="1"/>
  <c r="DA180" i="23" s="1"/>
  <c r="DA28" i="24"/>
  <c r="AX36" i="23"/>
  <c r="AX22" i="24"/>
  <c r="E183" i="23"/>
  <c r="DC37" i="23"/>
  <c r="DC23" i="24"/>
  <c r="DC16" i="23"/>
  <c r="DC13" i="23"/>
  <c r="DC14" i="23"/>
  <c r="DC18" i="23"/>
  <c r="DC15" i="23"/>
  <c r="DC17" i="23"/>
  <c r="AM152" i="23"/>
  <c r="CF223" i="14"/>
  <c r="CF221" i="14"/>
  <c r="CW154" i="23"/>
  <c r="CW17" i="22"/>
  <c r="F178" i="23"/>
  <c r="F29" i="22" s="1"/>
  <c r="F28" i="22"/>
  <c r="CZ62" i="23"/>
  <c r="CZ13" i="22"/>
  <c r="BB84" i="24"/>
  <c r="BB67" i="24"/>
  <c r="BB75" i="24" s="1"/>
  <c r="BB41" i="24"/>
  <c r="BB111" i="24"/>
  <c r="DJ59" i="23"/>
  <c r="K123" i="24"/>
  <c r="K95" i="24"/>
  <c r="K52" i="24"/>
  <c r="K148" i="24"/>
  <c r="K96" i="24"/>
  <c r="CL12" i="14"/>
  <c r="R152" i="14"/>
  <c r="CD152" i="14" s="1"/>
  <c r="R109" i="14"/>
  <c r="CD109" i="14" s="1"/>
  <c r="BD109" i="24"/>
  <c r="BD82" i="24"/>
  <c r="BD65" i="24"/>
  <c r="BD39" i="24"/>
  <c r="CL12" i="12"/>
  <c r="CG95" i="12"/>
  <c r="BD119" i="24"/>
  <c r="U4" i="23"/>
  <c r="U6" i="23" s="1"/>
  <c r="X82" i="14"/>
  <c r="X64" i="14"/>
  <c r="CJ64" i="14" s="1"/>
  <c r="CD51" i="24"/>
  <c r="CD94" i="24"/>
  <c r="CD147" i="24"/>
  <c r="CD122" i="24"/>
  <c r="CV39" i="22"/>
  <c r="CV9" i="22"/>
  <c r="N174" i="23"/>
  <c r="L24" i="24"/>
  <c r="L25" i="24"/>
  <c r="L21" i="23"/>
  <c r="L38" i="23" s="1"/>
  <c r="L61" i="23" s="1"/>
  <c r="L84" i="23" s="1"/>
  <c r="L107" i="23" s="1"/>
  <c r="L130" i="23" s="1"/>
  <c r="L153" i="23" s="1"/>
  <c r="L176" i="23" s="1"/>
  <c r="L22" i="23"/>
  <c r="L39" i="23" s="1"/>
  <c r="AP83" i="23"/>
  <c r="J106" i="23"/>
  <c r="E20" i="22"/>
  <c r="E149" i="24" s="1"/>
  <c r="E155" i="24" s="1"/>
  <c r="J86" i="23"/>
  <c r="J24" i="22"/>
  <c r="CD126" i="24"/>
  <c r="CD99" i="24"/>
  <c r="CD56" i="24"/>
  <c r="CD151" i="24"/>
  <c r="DB28" i="24"/>
  <c r="DB42" i="23"/>
  <c r="DB65" i="23" s="1"/>
  <c r="DB88" i="23" s="1"/>
  <c r="DB111" i="23" s="1"/>
  <c r="DB134" i="23" s="1"/>
  <c r="DB157" i="23" s="1"/>
  <c r="DB180" i="23" s="1"/>
  <c r="DA8" i="23"/>
  <c r="R120" i="24"/>
  <c r="R92" i="24"/>
  <c r="R49" i="24"/>
  <c r="R145" i="24"/>
  <c r="AM109" i="23"/>
  <c r="AM25" i="22"/>
  <c r="AQ146" i="24"/>
  <c r="AQ93" i="24"/>
  <c r="AQ50" i="24"/>
  <c r="AQ121" i="24"/>
  <c r="AQ31" i="24"/>
  <c r="AQ154" i="24" s="1"/>
  <c r="CC102" i="24"/>
  <c r="T223" i="14"/>
  <c r="T221" i="14"/>
  <c r="S225" i="12" a="1"/>
  <c r="S225" i="12" s="1"/>
  <c r="S233" i="12" s="1"/>
  <c r="S234" i="12" s="1"/>
  <c r="BZ6" i="22"/>
  <c r="BZ36" i="22"/>
  <c r="AV82" i="23"/>
  <c r="G152" i="23"/>
  <c r="CG223" i="12"/>
  <c r="CG221" i="12"/>
  <c r="CD63" i="23"/>
  <c r="CD68" i="23" s="1"/>
  <c r="CD23" i="22"/>
  <c r="CZ147" i="24"/>
  <c r="CZ122" i="24"/>
  <c r="CZ94" i="24"/>
  <c r="CZ51" i="24"/>
  <c r="X113" i="24"/>
  <c r="X86" i="24"/>
  <c r="X69" i="24"/>
  <c r="X43" i="24"/>
  <c r="AL154" i="23"/>
  <c r="AL17" i="22"/>
  <c r="AL137" i="23"/>
  <c r="AK160" i="23"/>
  <c r="AK177" i="23"/>
  <c r="AK18" i="22"/>
  <c r="AU151" i="23"/>
  <c r="F177" i="23"/>
  <c r="F19" i="22" s="1"/>
  <c r="F18" i="22"/>
  <c r="P105" i="23"/>
  <c r="CY109" i="23"/>
  <c r="CY25" i="22"/>
  <c r="T167" i="12"/>
  <c r="T168" i="12"/>
  <c r="CF84" i="12"/>
  <c r="CI82" i="14"/>
  <c r="CI214" i="14" s="1"/>
  <c r="CI224" i="14" s="1"/>
  <c r="W214" i="14"/>
  <c r="W224" i="14" s="1"/>
  <c r="Y14" i="14"/>
  <c r="CK14" i="14" s="1"/>
  <c r="Y13" i="14"/>
  <c r="CK13" i="14" s="1"/>
  <c r="X66" i="24"/>
  <c r="CG84" i="12"/>
  <c r="U168" i="12"/>
  <c r="U167" i="12"/>
  <c r="CF84" i="14"/>
  <c r="T167" i="14"/>
  <c r="T168" i="14"/>
  <c r="W214" i="12"/>
  <c r="W224" i="12" s="1"/>
  <c r="CI82" i="12"/>
  <c r="CI214" i="12" s="1"/>
  <c r="CI224" i="12" s="1"/>
  <c r="X82" i="12"/>
  <c r="X64" i="12"/>
  <c r="CJ64" i="12" s="1"/>
  <c r="X20" i="24" s="1"/>
  <c r="U167" i="14"/>
  <c r="CG84" i="14"/>
  <c r="U168" i="14"/>
  <c r="S229" i="14"/>
  <c r="CE115" i="14"/>
  <c r="CE229" i="14" s="1"/>
  <c r="CI65" i="12"/>
  <c r="CI220" i="12" s="1"/>
  <c r="W220" i="12"/>
  <c r="T127" i="14"/>
  <c r="T124" i="14"/>
  <c r="CF124" i="14" s="1"/>
  <c r="CI65" i="14"/>
  <c r="CI220" i="14" s="1"/>
  <c r="W220" i="14"/>
  <c r="U127" i="12"/>
  <c r="CG127" i="12" s="1"/>
  <c r="U124" i="12"/>
  <c r="CG124" i="12" s="1"/>
  <c r="DN65" i="18"/>
  <c r="FZ65" i="18" s="1"/>
  <c r="DN39" i="18"/>
  <c r="FZ39" i="18" s="1"/>
  <c r="CD52" i="24"/>
  <c r="CD123" i="24"/>
  <c r="CD95" i="24"/>
  <c r="CD148" i="24"/>
  <c r="CD96" i="24"/>
  <c r="K126" i="24"/>
  <c r="K99" i="24"/>
  <c r="K151" i="24"/>
  <c r="K56" i="24"/>
  <c r="L40" i="23"/>
  <c r="L26" i="24"/>
  <c r="CD57" i="24"/>
  <c r="CD127" i="24"/>
  <c r="CD100" i="24"/>
  <c r="CD152" i="24"/>
  <c r="CE22" i="24"/>
  <c r="CE17" i="23"/>
  <c r="CE16" i="23"/>
  <c r="CE15" i="23"/>
  <c r="CE14" i="23"/>
  <c r="CE18" i="23"/>
  <c r="CE13" i="23"/>
  <c r="DK11" i="23"/>
  <c r="CE36" i="23"/>
  <c r="CA5" i="22"/>
  <c r="CA35" i="22"/>
  <c r="DB146" i="24"/>
  <c r="DB93" i="24"/>
  <c r="DB50" i="24"/>
  <c r="DB121" i="24"/>
  <c r="DB31" i="24"/>
  <c r="DA43" i="23"/>
  <c r="DA66" i="23" s="1"/>
  <c r="DA29" i="24"/>
  <c r="CA109" i="23"/>
  <c r="CA25" i="22"/>
  <c r="I68" i="23"/>
  <c r="I85" i="23"/>
  <c r="I14" i="22"/>
  <c r="R169" i="12"/>
  <c r="AN86" i="23"/>
  <c r="AN24" i="22"/>
  <c r="CZ151" i="24"/>
  <c r="CZ126" i="24"/>
  <c r="CZ99" i="24"/>
  <c r="CZ56" i="24"/>
  <c r="AQ29" i="24"/>
  <c r="AQ43" i="23"/>
  <c r="AQ66" i="23" s="1"/>
  <c r="AQ89" i="23" s="1"/>
  <c r="AQ112" i="23" s="1"/>
  <c r="AQ135" i="23" s="1"/>
  <c r="AQ158" i="23" s="1"/>
  <c r="AQ181" i="23" s="1"/>
  <c r="AQ60" i="23"/>
  <c r="AM91" i="23"/>
  <c r="AM108" i="23"/>
  <c r="AM15" i="22"/>
  <c r="U223" i="12"/>
  <c r="U221" i="12"/>
  <c r="CD124" i="24"/>
  <c r="CD97" i="24"/>
  <c r="CD54" i="24"/>
  <c r="CD53" i="24"/>
  <c r="AO62" i="23"/>
  <c r="AO13" i="22"/>
  <c r="AJ41" i="22"/>
  <c r="AN68" i="23"/>
  <c r="CE167" i="14"/>
  <c r="CE168" i="14"/>
  <c r="Q225" i="14" a="1"/>
  <c r="Q225" i="14" s="1"/>
  <c r="Q231" i="14"/>
  <c r="CC139" i="14"/>
  <c r="Q169" i="14"/>
  <c r="CY34" i="22"/>
  <c r="CY4" i="22"/>
  <c r="BZ132" i="23"/>
  <c r="BZ26" i="22"/>
  <c r="AN85" i="23"/>
  <c r="AN14" i="22"/>
  <c r="BC110" i="24"/>
  <c r="BC83" i="24"/>
  <c r="BC66" i="24"/>
  <c r="BC40" i="24"/>
  <c r="BD112" i="24"/>
  <c r="BD85" i="24"/>
  <c r="BD68" i="24"/>
  <c r="BD42" i="24"/>
  <c r="DK72" i="18"/>
  <c r="FW72" i="18" s="1"/>
  <c r="DK58" i="18"/>
  <c r="FW58" i="18" s="1"/>
  <c r="AP151" i="24"/>
  <c r="AP99" i="24"/>
  <c r="AP56" i="24"/>
  <c r="AP126" i="24"/>
  <c r="O174" i="23"/>
  <c r="CV19" i="22"/>
  <c r="CV20" i="22" s="1"/>
  <c r="CV149" i="24" s="1"/>
  <c r="CV155" i="24" s="1"/>
  <c r="CV183" i="23"/>
  <c r="AP147" i="24"/>
  <c r="AP122" i="24"/>
  <c r="AP94" i="24"/>
  <c r="AP51" i="24"/>
  <c r="I175" i="23"/>
  <c r="DB25" i="24"/>
  <c r="DB24" i="24"/>
  <c r="DB21" i="23"/>
  <c r="DB38" i="23" s="1"/>
  <c r="DB61" i="23" s="1"/>
  <c r="DB84" i="23" s="1"/>
  <c r="DB107" i="23" s="1"/>
  <c r="DB130" i="23" s="1"/>
  <c r="DB153" i="23" s="1"/>
  <c r="DB176" i="23" s="1"/>
  <c r="DB22" i="23"/>
  <c r="DB39" i="23" s="1"/>
  <c r="DB60" i="23"/>
  <c r="DA9" i="23"/>
  <c r="DA41" i="23"/>
  <c r="DA64" i="23" s="1"/>
  <c r="DA87" i="23" s="1"/>
  <c r="DA110" i="23" s="1"/>
  <c r="DA133" i="23" s="1"/>
  <c r="DA156" i="23" s="1"/>
  <c r="DA179" i="23" s="1"/>
  <c r="DA27" i="24"/>
  <c r="I34" i="22"/>
  <c r="I4" i="22"/>
  <c r="CD125" i="24"/>
  <c r="CD98" i="24"/>
  <c r="CD55" i="24"/>
  <c r="CD150" i="24"/>
  <c r="CB5" i="22"/>
  <c r="CB35" i="22"/>
  <c r="AQ25" i="24"/>
  <c r="AQ24" i="24"/>
  <c r="AQ22" i="23"/>
  <c r="AQ39" i="23" s="1"/>
  <c r="AQ21" i="23"/>
  <c r="AQ38" i="23" s="1"/>
  <c r="AQ61" i="23" s="1"/>
  <c r="AQ84" i="23" s="1"/>
  <c r="AQ107" i="23" s="1"/>
  <c r="AQ130" i="23" s="1"/>
  <c r="AQ153" i="23" s="1"/>
  <c r="AQ176" i="23" s="1"/>
  <c r="CF221" i="12"/>
  <c r="CF223" i="12"/>
  <c r="H108" i="23"/>
  <c r="H15" i="22"/>
  <c r="AO148" i="24"/>
  <c r="AO123" i="24"/>
  <c r="AO95" i="24"/>
  <c r="AO96" i="24"/>
  <c r="AO52" i="24"/>
  <c r="AN58" i="24"/>
  <c r="CZ148" i="24"/>
  <c r="CZ123" i="24"/>
  <c r="CZ96" i="24"/>
  <c r="CZ95" i="24"/>
  <c r="CZ52" i="24"/>
  <c r="AN152" i="23"/>
  <c r="AN175" i="23" s="1"/>
  <c r="AL37" i="22"/>
  <c r="AL7" i="22"/>
  <c r="CB109" i="23"/>
  <c r="CB25" i="22"/>
  <c r="BC111" i="24"/>
  <c r="BC84" i="24"/>
  <c r="BC67" i="24"/>
  <c r="BC41" i="24"/>
  <c r="BD86" i="24"/>
  <c r="BD69" i="24"/>
  <c r="BD43" i="24"/>
  <c r="BD113" i="24"/>
  <c r="L10" i="21"/>
  <c r="L32" i="24" s="1"/>
  <c r="L5" i="21"/>
  <c r="CF95" i="12"/>
  <c r="X216" i="12"/>
  <c r="CJ43" i="12"/>
  <c r="CJ216" i="12" s="1"/>
  <c r="CZ34" i="22"/>
  <c r="CZ4" i="22"/>
  <c r="CE167" i="12"/>
  <c r="CE168" i="12"/>
  <c r="L43" i="23"/>
  <c r="L66" i="23" s="1"/>
  <c r="L89" i="23" s="1"/>
  <c r="L112" i="23" s="1"/>
  <c r="L135" i="23" s="1"/>
  <c r="L158" i="23" s="1"/>
  <c r="L181" i="23" s="1"/>
  <c r="L29" i="24"/>
  <c r="CA6" i="22"/>
  <c r="CA36" i="22"/>
  <c r="AP148" i="24"/>
  <c r="AP96" i="24"/>
  <c r="AP123" i="24"/>
  <c r="AP95" i="24"/>
  <c r="AP52" i="24"/>
  <c r="AP63" i="23"/>
  <c r="AP86" i="23" s="1"/>
  <c r="AP23" i="22"/>
  <c r="DA44" i="23"/>
  <c r="DA67" i="23" s="1"/>
  <c r="DA90" i="23" s="1"/>
  <c r="DA113" i="23" s="1"/>
  <c r="DA136" i="23" s="1"/>
  <c r="DA159" i="23" s="1"/>
  <c r="DA182" i="23" s="1"/>
  <c r="DA30" i="24"/>
  <c r="CB6" i="22"/>
  <c r="CB36" i="22"/>
  <c r="CY14" i="22"/>
  <c r="CY85" i="23"/>
  <c r="CY91" i="23" s="1"/>
  <c r="CZ53" i="24"/>
  <c r="CZ54" i="24"/>
  <c r="CZ124" i="24"/>
  <c r="CZ97" i="24"/>
  <c r="BY160" i="23"/>
  <c r="BZ7" i="22"/>
  <c r="BZ37" i="22"/>
  <c r="G132" i="23"/>
  <c r="G26" i="22"/>
  <c r="AQ30" i="24"/>
  <c r="AQ44" i="23"/>
  <c r="AQ67" i="23" s="1"/>
  <c r="AQ90" i="23" s="1"/>
  <c r="AQ113" i="23" s="1"/>
  <c r="AQ136" i="23" s="1"/>
  <c r="AQ159" i="23" s="1"/>
  <c r="AQ182" i="23" s="1"/>
  <c r="T221" i="12"/>
  <c r="T223" i="12"/>
  <c r="DI82" i="23"/>
  <c r="CZ150" i="24"/>
  <c r="CZ125" i="24"/>
  <c r="CZ98" i="24"/>
  <c r="CZ55" i="24"/>
  <c r="AO147" i="24"/>
  <c r="AO94" i="24"/>
  <c r="AO51" i="24"/>
  <c r="AO122" i="24"/>
  <c r="AN102" i="24"/>
  <c r="H91" i="23"/>
  <c r="K124" i="24"/>
  <c r="K97" i="24"/>
  <c r="K53" i="24"/>
  <c r="K54" i="24"/>
  <c r="U221" i="14"/>
  <c r="U223" i="14"/>
  <c r="AP152" i="24"/>
  <c r="AP127" i="24"/>
  <c r="AP100" i="24"/>
  <c r="AP57" i="24"/>
  <c r="CY106" i="23"/>
  <c r="CY129" i="23" s="1"/>
  <c r="DH105" i="23"/>
  <c r="J14" i="22"/>
  <c r="J85" i="23"/>
  <c r="AY36" i="23"/>
  <c r="AY22" i="24"/>
  <c r="X119" i="24"/>
  <c r="CF22" i="24"/>
  <c r="CF15" i="23"/>
  <c r="CF14" i="23"/>
  <c r="CF18" i="23"/>
  <c r="CF13" i="23"/>
  <c r="CF17" i="23"/>
  <c r="DL11" i="23"/>
  <c r="CF16" i="23"/>
  <c r="CF36" i="23"/>
  <c r="BC73" i="24"/>
  <c r="BC47" i="24"/>
  <c r="BC117" i="24"/>
  <c r="BC90" i="24"/>
  <c r="CI33" i="14"/>
  <c r="CI215" i="14" s="1"/>
  <c r="W215" i="14"/>
  <c r="Y14" i="24"/>
  <c r="Y8" i="24"/>
  <c r="R231" i="14"/>
  <c r="R232" i="14" s="1"/>
  <c r="CD139" i="14"/>
  <c r="CD231" i="14" s="1"/>
  <c r="CI33" i="12"/>
  <c r="CI215" i="12" s="1"/>
  <c r="W215" i="12"/>
  <c r="AO45" i="23"/>
  <c r="AO4" i="22" s="1"/>
  <c r="CC86" i="23"/>
  <c r="CC24" i="22"/>
  <c r="CZ83" i="23"/>
  <c r="CZ106" i="23" s="1"/>
  <c r="CZ129" i="23" s="1"/>
  <c r="CZ152" i="23" s="1"/>
  <c r="CZ175" i="23" s="1"/>
  <c r="I102" i="24"/>
  <c r="L30" i="24"/>
  <c r="L44" i="23"/>
  <c r="L67" i="23" s="1"/>
  <c r="L90" i="23" s="1"/>
  <c r="L113" i="23" s="1"/>
  <c r="L136" i="23" s="1"/>
  <c r="L159" i="23" s="1"/>
  <c r="L182" i="23" s="1"/>
  <c r="CA128" i="23"/>
  <c r="CA114" i="23"/>
  <c r="AP62" i="23"/>
  <c r="AP13" i="22"/>
  <c r="I86" i="23"/>
  <c r="I24" i="22"/>
  <c r="K45" i="23"/>
  <c r="DB26" i="24"/>
  <c r="DB40" i="23"/>
  <c r="AP53" i="24"/>
  <c r="AP97" i="24"/>
  <c r="AP124" i="24"/>
  <c r="AP54" i="24"/>
  <c r="DA24" i="24"/>
  <c r="DA21" i="23"/>
  <c r="DA38" i="23" s="1"/>
  <c r="DA61" i="23" s="1"/>
  <c r="DA84" i="23" s="1"/>
  <c r="DA107" i="23" s="1"/>
  <c r="DA130" i="23" s="1"/>
  <c r="DA153" i="23" s="1"/>
  <c r="DA176" i="23" s="1"/>
  <c r="DA22" i="23"/>
  <c r="DA39" i="23" s="1"/>
  <c r="DA25" i="24"/>
  <c r="CB128" i="23"/>
  <c r="CB114" i="23"/>
  <c r="CZ63" i="23"/>
  <c r="CZ23" i="22"/>
  <c r="CW175" i="23"/>
  <c r="BY183" i="23"/>
  <c r="BZ151" i="23"/>
  <c r="BZ137" i="23"/>
  <c r="AK178" i="23"/>
  <c r="AK29" i="22" s="1"/>
  <c r="AK28" i="22"/>
  <c r="AQ40" i="23"/>
  <c r="AQ26" i="24"/>
  <c r="Y166" i="14"/>
  <c r="CD45" i="23"/>
  <c r="CW27" i="22"/>
  <c r="CW155" i="23"/>
  <c r="CC105" i="23"/>
  <c r="CC91" i="23"/>
  <c r="AZ4" i="23"/>
  <c r="AZ6" i="23" s="1"/>
  <c r="CX132" i="23"/>
  <c r="CX26" i="22"/>
  <c r="H129" i="23"/>
  <c r="H114" i="23"/>
  <c r="K63" i="23"/>
  <c r="K23" i="22"/>
  <c r="CX114" i="23"/>
  <c r="CX131" i="23"/>
  <c r="CX16" i="22"/>
  <c r="CG223" i="14"/>
  <c r="CG221" i="14"/>
  <c r="AP89" i="23"/>
  <c r="AP112" i="23" s="1"/>
  <c r="AP135" i="23" s="1"/>
  <c r="AP158" i="23" s="1"/>
  <c r="AP181" i="23" s="1"/>
  <c r="W75" i="24"/>
  <c r="CZ101" i="24"/>
  <c r="CZ153" i="24"/>
  <c r="K150" i="24"/>
  <c r="K125" i="24"/>
  <c r="K98" i="24"/>
  <c r="K55" i="24"/>
  <c r="Q82" i="23"/>
  <c r="AP150" i="24"/>
  <c r="AP125" i="24"/>
  <c r="AP98" i="24"/>
  <c r="AP55" i="24"/>
  <c r="CZ152" i="24"/>
  <c r="CZ127" i="24"/>
  <c r="CZ100" i="24"/>
  <c r="CZ57" i="24"/>
  <c r="K62" i="23"/>
  <c r="K13" i="22"/>
  <c r="AL178" i="23"/>
  <c r="AL29" i="22" s="1"/>
  <c r="AL28" i="22"/>
  <c r="CD226" i="14"/>
  <c r="S92" i="24"/>
  <c r="S49" i="24"/>
  <c r="S120" i="24"/>
  <c r="S145" i="24"/>
  <c r="X49" i="14"/>
  <c r="CJ49" i="14" s="1"/>
  <c r="X122" i="14"/>
  <c r="CJ122" i="14" s="1"/>
  <c r="Y34" i="14"/>
  <c r="CK34" i="14" s="1"/>
  <c r="DP29" i="18"/>
  <c r="GB29" i="18" s="1"/>
  <c r="T131" i="14"/>
  <c r="CF131" i="14" s="1"/>
  <c r="Y15" i="14"/>
  <c r="CK15" i="14" s="1"/>
  <c r="DG74" i="18"/>
  <c r="FS74" i="18" s="1"/>
  <c r="DO15" i="18"/>
  <c r="GA15" i="18" s="1"/>
  <c r="S129" i="12"/>
  <c r="CE129" i="12" s="1"/>
  <c r="Y14" i="18"/>
  <c r="CK14" i="18" s="1"/>
  <c r="Y13" i="18"/>
  <c r="CK13" i="18" s="1"/>
  <c r="AG94" i="12"/>
  <c r="CS94" i="12" s="1"/>
  <c r="AG126" i="12"/>
  <c r="CS126" i="12" s="1"/>
  <c r="T115" i="14"/>
  <c r="Z41" i="12"/>
  <c r="CL41" i="12" s="1"/>
  <c r="Z42" i="12"/>
  <c r="CL42" i="12" s="1"/>
  <c r="AA40" i="12"/>
  <c r="CM40" i="12" s="1"/>
  <c r="X36" i="14"/>
  <c r="CJ36" i="14" s="1"/>
  <c r="X15" i="18"/>
  <c r="CJ15" i="18" s="1"/>
  <c r="DL61" i="18"/>
  <c r="FX61" i="18" s="1"/>
  <c r="T71" i="18"/>
  <c r="CF71" i="18" s="1"/>
  <c r="T64" i="18"/>
  <c r="CF64" i="18" s="1"/>
  <c r="T90" i="12"/>
  <c r="CF90" i="12" s="1"/>
  <c r="T21" i="12"/>
  <c r="CF21" i="12" s="1"/>
  <c r="T111" i="12"/>
  <c r="CF111" i="12" s="1"/>
  <c r="T100" i="14"/>
  <c r="CF100" i="14" s="1"/>
  <c r="T100" i="12"/>
  <c r="CF100" i="12" s="1"/>
  <c r="V68" i="12"/>
  <c r="CH68" i="12" s="1"/>
  <c r="AA66" i="18"/>
  <c r="CM66" i="18" s="1"/>
  <c r="DQ28" i="18"/>
  <c r="GC28" i="18" s="1"/>
  <c r="BE15" i="24" s="1"/>
  <c r="DQ27" i="18"/>
  <c r="GC27" i="18" s="1"/>
  <c r="BE14" i="24" s="1"/>
  <c r="L159" i="12"/>
  <c r="BX159" i="12" s="1"/>
  <c r="W45" i="14"/>
  <c r="CI45" i="14" s="1"/>
  <c r="N163" i="14"/>
  <c r="BZ163" i="14" s="1"/>
  <c r="N157" i="14"/>
  <c r="BZ157" i="14" s="1"/>
  <c r="AT28" i="21" s="1"/>
  <c r="DG75" i="18"/>
  <c r="FS75" i="18" s="1"/>
  <c r="V46" i="18"/>
  <c r="CH46" i="18" s="1"/>
  <c r="X71" i="12"/>
  <c r="CJ71" i="12" s="1"/>
  <c r="X70" i="12"/>
  <c r="CJ70" i="12" s="1"/>
  <c r="X66" i="12"/>
  <c r="CJ66" i="12" s="1"/>
  <c r="Z28" i="14"/>
  <c r="CL28" i="14" s="1"/>
  <c r="Z30" i="14"/>
  <c r="CL30" i="14" s="1"/>
  <c r="Z31" i="14"/>
  <c r="CL31" i="14" s="1"/>
  <c r="Z27" i="14"/>
  <c r="CL27" i="14" s="1"/>
  <c r="AA26" i="14"/>
  <c r="CM26" i="14" s="1"/>
  <c r="N160" i="14"/>
  <c r="BZ160" i="14" s="1"/>
  <c r="Y83" i="12"/>
  <c r="CK83" i="12" s="1"/>
  <c r="Y21" i="24" s="1"/>
  <c r="DD74" i="18"/>
  <c r="FP74" i="18" s="1"/>
  <c r="S154" i="12"/>
  <c r="CE154" i="12" s="1"/>
  <c r="S97" i="12"/>
  <c r="CE97" i="12" s="1"/>
  <c r="U90" i="14"/>
  <c r="CG90" i="14" s="1"/>
  <c r="U21" i="14"/>
  <c r="CG21" i="14" s="1"/>
  <c r="DM46" i="18"/>
  <c r="FY46" i="18" s="1"/>
  <c r="S130" i="12"/>
  <c r="CE130" i="12" s="1"/>
  <c r="M162" i="14"/>
  <c r="BY162" i="14" s="1"/>
  <c r="M158" i="14"/>
  <c r="BY158" i="14" s="1"/>
  <c r="S118" i="14"/>
  <c r="CE118" i="14" s="1"/>
  <c r="U106" i="14"/>
  <c r="CG106" i="14" s="1"/>
  <c r="U111" i="14"/>
  <c r="CG111" i="14" s="1"/>
  <c r="U110" i="14"/>
  <c r="CG110" i="14" s="1"/>
  <c r="U104" i="12"/>
  <c r="CG104" i="12" s="1"/>
  <c r="U104" i="14"/>
  <c r="CG104" i="14" s="1"/>
  <c r="W45" i="12"/>
  <c r="CI45" i="12" s="1"/>
  <c r="T115" i="12"/>
  <c r="CF115" i="12" s="1"/>
  <c r="T146" i="12"/>
  <c r="CF146" i="12" s="1"/>
  <c r="V47" i="12"/>
  <c r="CH47" i="12" s="1"/>
  <c r="Y32" i="12"/>
  <c r="CK32" i="12" s="1"/>
  <c r="T85" i="14"/>
  <c r="CF85" i="14" s="1"/>
  <c r="T106" i="14"/>
  <c r="CF106" i="14" s="1"/>
  <c r="R88" i="12"/>
  <c r="CD88" i="12" s="1"/>
  <c r="R109" i="12"/>
  <c r="CD109" i="12" s="1"/>
  <c r="T143" i="12"/>
  <c r="CF143" i="12" s="1"/>
  <c r="Z135" i="12"/>
  <c r="CL135" i="12" s="1"/>
  <c r="Y24" i="18"/>
  <c r="CK24" i="18" s="1"/>
  <c r="V35" i="14"/>
  <c r="CH35" i="14" s="1"/>
  <c r="DO25" i="18"/>
  <c r="GA25" i="18" s="1"/>
  <c r="S154" i="14"/>
  <c r="CE154" i="14" s="1"/>
  <c r="S97" i="14"/>
  <c r="CE97" i="14" s="1"/>
  <c r="U89" i="14"/>
  <c r="CG89" i="14" s="1"/>
  <c r="U22" i="14"/>
  <c r="CG22" i="14" s="1"/>
  <c r="T133" i="14"/>
  <c r="CF133" i="14" s="1"/>
  <c r="T133" i="12"/>
  <c r="CF133" i="12" s="1"/>
  <c r="S130" i="14"/>
  <c r="CE130" i="14" s="1"/>
  <c r="T99" i="14"/>
  <c r="CF99" i="14" s="1"/>
  <c r="U93" i="14"/>
  <c r="CG93" i="14" s="1"/>
  <c r="M162" i="12"/>
  <c r="BY162" i="12" s="1"/>
  <c r="M158" i="12"/>
  <c r="BY158" i="12" s="1"/>
  <c r="M163" i="12"/>
  <c r="BY163" i="12" s="1"/>
  <c r="M157" i="12"/>
  <c r="BY157" i="12" s="1"/>
  <c r="M28" i="21" s="1"/>
  <c r="T144" i="14"/>
  <c r="CF144" i="14" s="1"/>
  <c r="T144" i="12"/>
  <c r="CF144" i="12" s="1"/>
  <c r="V35" i="12"/>
  <c r="CH35" i="12" s="1"/>
  <c r="R151" i="12"/>
  <c r="CD151" i="12" s="1"/>
  <c r="T116" i="14"/>
  <c r="CF116" i="14" s="1"/>
  <c r="T116" i="12"/>
  <c r="CF116" i="12" s="1"/>
  <c r="T99" i="12"/>
  <c r="CF99" i="12" s="1"/>
  <c r="S117" i="12"/>
  <c r="CE117" i="12" s="1"/>
  <c r="T143" i="14"/>
  <c r="CF143" i="14" s="1"/>
  <c r="T110" i="12"/>
  <c r="CF110" i="12" s="1"/>
  <c r="T89" i="12"/>
  <c r="CF89" i="12" s="1"/>
  <c r="T22" i="12"/>
  <c r="CF22" i="12" s="1"/>
  <c r="T101" i="14"/>
  <c r="CF101" i="14" s="1"/>
  <c r="T101" i="12"/>
  <c r="CF101" i="12" s="1"/>
  <c r="Y32" i="14"/>
  <c r="CK32" i="14" s="1"/>
  <c r="DN48" i="18"/>
  <c r="FZ48" i="18" s="1"/>
  <c r="V69" i="14"/>
  <c r="CH69" i="14" s="1"/>
  <c r="DN43" i="18"/>
  <c r="FZ43" i="18" s="1"/>
  <c r="DN17" i="18"/>
  <c r="FZ17" i="18" s="1"/>
  <c r="U69" i="12"/>
  <c r="CG69" i="12" s="1"/>
  <c r="T132" i="14"/>
  <c r="CF132" i="14" s="1"/>
  <c r="T132" i="12"/>
  <c r="CF132" i="12" s="1"/>
  <c r="U114" i="12"/>
  <c r="CG114" i="12" s="1"/>
  <c r="U114" i="14"/>
  <c r="CG114" i="14" s="1"/>
  <c r="DQ36" i="18"/>
  <c r="GC36" i="18" s="1"/>
  <c r="DQ12" i="18"/>
  <c r="GC12" i="18" s="1"/>
  <c r="DL67" i="18"/>
  <c r="FX67" i="18" s="1"/>
  <c r="T70" i="18"/>
  <c r="CF70" i="18" s="1"/>
  <c r="DL54" i="18"/>
  <c r="FX54" i="18" s="1"/>
  <c r="U89" i="12"/>
  <c r="CG89" i="12" s="1"/>
  <c r="U22" i="12"/>
  <c r="CG22" i="12" s="1"/>
  <c r="T140" i="14"/>
  <c r="CF140" i="14" s="1"/>
  <c r="T140" i="12"/>
  <c r="CF140" i="12" s="1"/>
  <c r="X25" i="18"/>
  <c r="CJ25" i="18" s="1"/>
  <c r="U90" i="12"/>
  <c r="CG90" i="12" s="1"/>
  <c r="U21" i="12"/>
  <c r="CG21" i="12" s="1"/>
  <c r="X36" i="12"/>
  <c r="CJ36" i="12" s="1"/>
  <c r="R150" i="14"/>
  <c r="CD150" i="14" s="1"/>
  <c r="DO39" i="18"/>
  <c r="GA39" i="18" s="1"/>
  <c r="T119" i="14"/>
  <c r="CF119" i="14" s="1"/>
  <c r="T119" i="12"/>
  <c r="CF119" i="12" s="1"/>
  <c r="Y64" i="14"/>
  <c r="CK64" i="14" s="1"/>
  <c r="Y63" i="14"/>
  <c r="CK63" i="14" s="1"/>
  <c r="S117" i="14"/>
  <c r="CE117" i="14" s="1"/>
  <c r="U37" i="14"/>
  <c r="CG37" i="14" s="1"/>
  <c r="T106" i="12"/>
  <c r="CF106" i="12" s="1"/>
  <c r="T85" i="12"/>
  <c r="CF85" i="12" s="1"/>
  <c r="X45" i="12"/>
  <c r="CJ45" i="12" s="1"/>
  <c r="Y29" i="12"/>
  <c r="CK29" i="12" s="1"/>
  <c r="T110" i="14"/>
  <c r="CF110" i="14" s="1"/>
  <c r="T89" i="14"/>
  <c r="CF89" i="14" s="1"/>
  <c r="T22" i="14"/>
  <c r="CF22" i="14" s="1"/>
  <c r="V67" i="12"/>
  <c r="CH67" i="12" s="1"/>
  <c r="Y29" i="14"/>
  <c r="CK29" i="14" s="1"/>
  <c r="U69" i="14"/>
  <c r="CG69" i="14" s="1"/>
  <c r="Y64" i="12"/>
  <c r="CK64" i="12" s="1"/>
  <c r="Y63" i="12"/>
  <c r="CK63" i="12" s="1"/>
  <c r="AE103" i="12"/>
  <c r="CQ103" i="12" s="1"/>
  <c r="AE103" i="14"/>
  <c r="CQ103" i="14" s="1"/>
  <c r="T128" i="14"/>
  <c r="CF128" i="14" s="1"/>
  <c r="T128" i="12"/>
  <c r="CF128" i="12" s="1"/>
  <c r="DM49" i="18"/>
  <c r="FY49" i="18" s="1"/>
  <c r="N74" i="18"/>
  <c r="BZ74" i="18" s="1"/>
  <c r="S87" i="14"/>
  <c r="CE87" i="14" s="1"/>
  <c r="S108" i="14"/>
  <c r="CE108" i="14" s="1"/>
  <c r="X45" i="14"/>
  <c r="CJ45" i="14" s="1"/>
  <c r="DP59" i="18"/>
  <c r="GB59" i="18" s="1"/>
  <c r="DE74" i="18"/>
  <c r="FQ74" i="18" s="1"/>
  <c r="W65" i="18"/>
  <c r="CI65" i="18" s="1"/>
  <c r="U85" i="12"/>
  <c r="CG85" i="12" s="1"/>
  <c r="V47" i="14"/>
  <c r="CH47" i="14" s="1"/>
  <c r="DM51" i="18"/>
  <c r="FY51" i="18" s="1"/>
  <c r="Z62" i="14"/>
  <c r="CL62" i="14" s="1"/>
  <c r="AA12" i="14"/>
  <c r="S141" i="12"/>
  <c r="CE141" i="12" s="1"/>
  <c r="DO44" i="18"/>
  <c r="GA44" i="18" s="1"/>
  <c r="S153" i="12"/>
  <c r="CE153" i="12" s="1"/>
  <c r="S98" i="12"/>
  <c r="CE98" i="12" s="1"/>
  <c r="X46" i="12"/>
  <c r="CJ46" i="12" s="1"/>
  <c r="Y38" i="12"/>
  <c r="CK38" i="12" s="1"/>
  <c r="S149" i="12"/>
  <c r="CE149" i="12" s="1"/>
  <c r="L161" i="14"/>
  <c r="BX161" i="14" s="1"/>
  <c r="V81" i="12"/>
  <c r="V19" i="12"/>
  <c r="Z19" i="18"/>
  <c r="CL19" i="18" s="1"/>
  <c r="Z20" i="18"/>
  <c r="CL20" i="18" s="1"/>
  <c r="Z22" i="18"/>
  <c r="CL22" i="18" s="1"/>
  <c r="DR18" i="18"/>
  <c r="GD18" i="18" s="1"/>
  <c r="Z23" i="18"/>
  <c r="CL23" i="18" s="1"/>
  <c r="AA18" i="18"/>
  <c r="CM18" i="18" s="1"/>
  <c r="DP21" i="18"/>
  <c r="GB21" i="18" s="1"/>
  <c r="S86" i="12"/>
  <c r="CE86" i="12" s="1"/>
  <c r="S107" i="12"/>
  <c r="CE107" i="12" s="1"/>
  <c r="S23" i="12"/>
  <c r="CE23" i="12" s="1"/>
  <c r="X33" i="14"/>
  <c r="Y14" i="12"/>
  <c r="CK14" i="12" s="1"/>
  <c r="AE126" i="14"/>
  <c r="CQ126" i="14" s="1"/>
  <c r="AE138" i="12"/>
  <c r="CQ138" i="12" s="1"/>
  <c r="AE138" i="14"/>
  <c r="CQ138" i="14" s="1"/>
  <c r="Q152" i="12"/>
  <c r="CC152" i="12" s="1"/>
  <c r="DK70" i="18"/>
  <c r="FW70" i="18" s="1"/>
  <c r="DM57" i="18"/>
  <c r="FY57" i="18" s="1"/>
  <c r="U58" i="18"/>
  <c r="CG58" i="18" s="1"/>
  <c r="K161" i="12"/>
  <c r="BW161" i="12" s="1"/>
  <c r="DP13" i="18"/>
  <c r="GB13" i="18" s="1"/>
  <c r="DP14" i="18"/>
  <c r="GB14" i="18" s="1"/>
  <c r="S142" i="12"/>
  <c r="CE142" i="12" s="1"/>
  <c r="X46" i="14"/>
  <c r="CJ46" i="14" s="1"/>
  <c r="W43" i="18"/>
  <c r="CI43" i="18" s="1"/>
  <c r="W17" i="18"/>
  <c r="CI17" i="18" s="1"/>
  <c r="T145" i="14"/>
  <c r="CF145" i="14" s="1"/>
  <c r="T145" i="12"/>
  <c r="CF145" i="12" s="1"/>
  <c r="S141" i="14"/>
  <c r="CE141" i="14" s="1"/>
  <c r="X44" i="18"/>
  <c r="CJ44" i="18" s="1"/>
  <c r="S153" i="14"/>
  <c r="CE153" i="14" s="1"/>
  <c r="S98" i="14"/>
  <c r="CE98" i="14" s="1"/>
  <c r="T147" i="14"/>
  <c r="CF147" i="14" s="1"/>
  <c r="T95" i="14"/>
  <c r="S149" i="14"/>
  <c r="CE149" i="14" s="1"/>
  <c r="AG53" i="18"/>
  <c r="CS53" i="18" s="1"/>
  <c r="AG62" i="18"/>
  <c r="CS62" i="18" s="1"/>
  <c r="N162" i="12"/>
  <c r="BZ162" i="12" s="1"/>
  <c r="N158" i="12"/>
  <c r="BZ158" i="12" s="1"/>
  <c r="DF77" i="18"/>
  <c r="FR77" i="18" s="1"/>
  <c r="AT59" i="21" s="1"/>
  <c r="DF78" i="18"/>
  <c r="FR78" i="18" s="1"/>
  <c r="DQ23" i="18"/>
  <c r="GC23" i="18" s="1"/>
  <c r="BE11" i="24" s="1"/>
  <c r="DQ20" i="18"/>
  <c r="GC20" i="18" s="1"/>
  <c r="BE9" i="24" s="1"/>
  <c r="DQ22" i="18"/>
  <c r="GC22" i="18" s="1"/>
  <c r="BE10" i="24" s="1"/>
  <c r="DQ19" i="18"/>
  <c r="GC19" i="18" s="1"/>
  <c r="BE8" i="24" s="1"/>
  <c r="S73" i="18"/>
  <c r="CE73" i="18" s="1"/>
  <c r="DP24" i="18"/>
  <c r="GB24" i="18" s="1"/>
  <c r="X33" i="12"/>
  <c r="V57" i="18"/>
  <c r="CH57" i="18" s="1"/>
  <c r="V49" i="18"/>
  <c r="CH49" i="18" s="1"/>
  <c r="DG78" i="18"/>
  <c r="FS78" i="18" s="1"/>
  <c r="DG77" i="18"/>
  <c r="FS77" i="18" s="1"/>
  <c r="AU59" i="21" s="1"/>
  <c r="Q152" i="14"/>
  <c r="CC152" i="14" s="1"/>
  <c r="Z13" i="12"/>
  <c r="CL13" i="12" s="1"/>
  <c r="Z62" i="12"/>
  <c r="CL62" i="12" s="1"/>
  <c r="AA12" i="12"/>
  <c r="U105" i="14"/>
  <c r="AE94" i="14"/>
  <c r="CQ94" i="14" s="1"/>
  <c r="DJ73" i="18"/>
  <c r="FV73" i="18" s="1"/>
  <c r="U136" i="12"/>
  <c r="CG136" i="12" s="1"/>
  <c r="DX62" i="18"/>
  <c r="GJ62" i="18" s="1"/>
  <c r="DP38" i="18"/>
  <c r="GB38" i="18" s="1"/>
  <c r="DP37" i="18"/>
  <c r="GB37" i="18" s="1"/>
  <c r="BD19" i="24" s="1"/>
  <c r="S142" i="14"/>
  <c r="CE142" i="14" s="1"/>
  <c r="S129" i="14"/>
  <c r="CE129" i="14" s="1"/>
  <c r="P152" i="12"/>
  <c r="CB152" i="12" s="1"/>
  <c r="U37" i="12"/>
  <c r="CG37" i="12" s="1"/>
  <c r="V81" i="14"/>
  <c r="V19" i="14"/>
  <c r="X15" i="14"/>
  <c r="CJ15" i="14" s="1"/>
  <c r="W46" i="12"/>
  <c r="CI46" i="12" s="1"/>
  <c r="DR10" i="18"/>
  <c r="GD10" i="18" s="1"/>
  <c r="Z36" i="18"/>
  <c r="CL36" i="18" s="1"/>
  <c r="Z12" i="18"/>
  <c r="CL12" i="18" s="1"/>
  <c r="AA10" i="18"/>
  <c r="CM10" i="18" s="1"/>
  <c r="T121" i="12"/>
  <c r="CF121" i="12" s="1"/>
  <c r="T121" i="14"/>
  <c r="CF121" i="14" s="1"/>
  <c r="R150" i="12"/>
  <c r="CD150" i="12" s="1"/>
  <c r="T105" i="12"/>
  <c r="CF105" i="12" s="1"/>
  <c r="S87" i="12"/>
  <c r="CE87" i="12" s="1"/>
  <c r="S108" i="12"/>
  <c r="CE108" i="12" s="1"/>
  <c r="Z28" i="12"/>
  <c r="CL28" i="12" s="1"/>
  <c r="Z31" i="12"/>
  <c r="CL31" i="12" s="1"/>
  <c r="Z27" i="12"/>
  <c r="CL27" i="12" s="1"/>
  <c r="Z30" i="12"/>
  <c r="CL30" i="12" s="1"/>
  <c r="AA26" i="12"/>
  <c r="CM26" i="12" s="1"/>
  <c r="W39" i="14"/>
  <c r="CI39" i="14" s="1"/>
  <c r="W92" i="14"/>
  <c r="CI92" i="14" s="1"/>
  <c r="T105" i="14"/>
  <c r="U54" i="18"/>
  <c r="CG54" i="18" s="1"/>
  <c r="Z27" i="18"/>
  <c r="CL27" i="18" s="1"/>
  <c r="DR26" i="18"/>
  <c r="GD26" i="18" s="1"/>
  <c r="Z28" i="18"/>
  <c r="CL28" i="18" s="1"/>
  <c r="Z15" i="24" s="1"/>
  <c r="AA26" i="18"/>
  <c r="CM26" i="18" s="1"/>
  <c r="W46" i="14"/>
  <c r="CI46" i="14" s="1"/>
  <c r="N155" i="12"/>
  <c r="BZ155" i="12" s="1"/>
  <c r="N12" i="23" s="1"/>
  <c r="S139" i="14"/>
  <c r="Y21" i="18"/>
  <c r="CK21" i="18" s="1"/>
  <c r="DK71" i="18"/>
  <c r="FW71" i="18" s="1"/>
  <c r="DK64" i="18"/>
  <c r="FW64" i="18" s="1"/>
  <c r="S146" i="14"/>
  <c r="CE146" i="14" s="1"/>
  <c r="O75" i="18"/>
  <c r="CA75" i="18" s="1"/>
  <c r="W66" i="12"/>
  <c r="CI66" i="12" s="1"/>
  <c r="W70" i="12"/>
  <c r="CI70" i="12" s="1"/>
  <c r="W71" i="12"/>
  <c r="CI71" i="12" s="1"/>
  <c r="W134" i="12"/>
  <c r="CI134" i="12" s="1"/>
  <c r="DM52" i="18"/>
  <c r="FY52" i="18" s="1"/>
  <c r="W71" i="14"/>
  <c r="CI71" i="14" s="1"/>
  <c r="W66" i="14"/>
  <c r="CI66" i="14" s="1"/>
  <c r="W70" i="14"/>
  <c r="CI70" i="14" s="1"/>
  <c r="W134" i="14"/>
  <c r="CI134" i="14" s="1"/>
  <c r="DL58" i="18"/>
  <c r="FX58" i="18" s="1"/>
  <c r="U61" i="18"/>
  <c r="CG61" i="18" s="1"/>
  <c r="U11" i="23"/>
  <c r="AF68" i="18"/>
  <c r="CR68" i="18" s="1"/>
  <c r="AF50" i="18"/>
  <c r="CR50" i="18" s="1"/>
  <c r="O155" i="14"/>
  <c r="CA155" i="14" s="1"/>
  <c r="X65" i="14"/>
  <c r="DW50" i="18"/>
  <c r="GI50" i="18" s="1"/>
  <c r="M163" i="14"/>
  <c r="BY163" i="14" s="1"/>
  <c r="M157" i="14"/>
  <c r="BY157" i="14" s="1"/>
  <c r="AS28" i="21" s="1"/>
  <c r="R151" i="14"/>
  <c r="CD151" i="14" s="1"/>
  <c r="T139" i="12"/>
  <c r="CF139" i="12" s="1"/>
  <c r="Y38" i="18"/>
  <c r="CK38" i="18" s="1"/>
  <c r="Y20" i="24" s="1"/>
  <c r="Y37" i="18"/>
  <c r="CK37" i="18" s="1"/>
  <c r="Y19" i="24" s="1"/>
  <c r="S86" i="14"/>
  <c r="CE86" i="14" s="1"/>
  <c r="S107" i="14"/>
  <c r="CE107" i="14" s="1"/>
  <c r="S23" i="14"/>
  <c r="CE23" i="14" s="1"/>
  <c r="U105" i="12"/>
  <c r="CG105" i="12" s="1"/>
  <c r="CG11" i="23"/>
  <c r="T120" i="14"/>
  <c r="CF120" i="14" s="1"/>
  <c r="T120" i="12"/>
  <c r="CF120" i="12" s="1"/>
  <c r="Y43" i="12"/>
  <c r="Y83" i="14"/>
  <c r="CK83" i="14" s="1"/>
  <c r="BE21" i="24" s="1"/>
  <c r="DO59" i="18"/>
  <c r="GA59" i="18" s="1"/>
  <c r="AF126" i="12"/>
  <c r="CR126" i="12" s="1"/>
  <c r="AF94" i="12"/>
  <c r="CR94" i="12" s="1"/>
  <c r="T96" i="14"/>
  <c r="CF96" i="14" s="1"/>
  <c r="T96" i="12"/>
  <c r="CF96" i="12" s="1"/>
  <c r="DL51" i="18"/>
  <c r="FX51" i="18" s="1"/>
  <c r="Y34" i="12"/>
  <c r="CK34" i="12" s="1"/>
  <c r="T90" i="14"/>
  <c r="CF90" i="14" s="1"/>
  <c r="T111" i="14"/>
  <c r="CF111" i="14" s="1"/>
  <c r="T21" i="14"/>
  <c r="CF21" i="14" s="1"/>
  <c r="Y29" i="18"/>
  <c r="CK29" i="18" s="1"/>
  <c r="N164" i="14"/>
  <c r="BZ164" i="14" s="1"/>
  <c r="AT29" i="21" s="1"/>
  <c r="N165" i="14"/>
  <c r="BZ165" i="14" s="1"/>
  <c r="V52" i="18"/>
  <c r="CH52" i="18" s="1"/>
  <c r="Y38" i="14"/>
  <c r="CK38" i="14" s="1"/>
  <c r="W39" i="12"/>
  <c r="CI39" i="12" s="1"/>
  <c r="W92" i="12"/>
  <c r="CI92" i="12" s="1"/>
  <c r="O77" i="18"/>
  <c r="CA77" i="18" s="1"/>
  <c r="O59" i="21" s="1"/>
  <c r="O78" i="18"/>
  <c r="CA78" i="18" s="1"/>
  <c r="X16" i="12"/>
  <c r="CJ16" i="12" s="1"/>
  <c r="X13" i="24" s="1"/>
  <c r="U85" i="14"/>
  <c r="CG85" i="14" s="1"/>
  <c r="P78" i="18"/>
  <c r="CB78" i="18" s="1"/>
  <c r="P77" i="18"/>
  <c r="CB77" i="18" s="1"/>
  <c r="P59" i="21" s="1"/>
  <c r="W17" i="12"/>
  <c r="CI17" i="12" s="1"/>
  <c r="S118" i="12"/>
  <c r="CE118" i="12" s="1"/>
  <c r="X39" i="18"/>
  <c r="CJ39" i="18" s="1"/>
  <c r="W17" i="14"/>
  <c r="CI17" i="14" s="1"/>
  <c r="U147" i="12"/>
  <c r="CG147" i="12" s="1"/>
  <c r="U67" i="18"/>
  <c r="CG67" i="18" s="1"/>
  <c r="W48" i="18"/>
  <c r="CI48" i="18" s="1"/>
  <c r="DX53" i="18"/>
  <c r="GJ53" i="18" s="1"/>
  <c r="O162" i="14"/>
  <c r="CA162" i="14" s="1"/>
  <c r="O158" i="14"/>
  <c r="CA158" i="14" s="1"/>
  <c r="DW68" i="18"/>
  <c r="GI68" i="18" s="1"/>
  <c r="Z42" i="14"/>
  <c r="CL42" i="14" s="1"/>
  <c r="Z41" i="14"/>
  <c r="CL41" i="14" s="1"/>
  <c r="AA40" i="14"/>
  <c r="CM40" i="14" s="1"/>
  <c r="CD169" i="14" l="1"/>
  <c r="X83" i="24"/>
  <c r="X40" i="24"/>
  <c r="G137" i="23"/>
  <c r="G8" i="22" s="1"/>
  <c r="AK30" i="22"/>
  <c r="M14" i="23"/>
  <c r="CW8" i="22"/>
  <c r="DB154" i="24"/>
  <c r="M16" i="23"/>
  <c r="F20" i="22"/>
  <c r="F149" i="24" s="1"/>
  <c r="F155" i="24" s="1"/>
  <c r="BD20" i="24"/>
  <c r="BD74" i="24" s="1"/>
  <c r="M18" i="23"/>
  <c r="M44" i="23" s="1"/>
  <c r="M67" i="23" s="1"/>
  <c r="M90" i="23" s="1"/>
  <c r="M113" i="23" s="1"/>
  <c r="M136" i="23" s="1"/>
  <c r="M159" i="23" s="1"/>
  <c r="M182" i="23" s="1"/>
  <c r="M13" i="23"/>
  <c r="M25" i="24" s="1"/>
  <c r="AP24" i="22"/>
  <c r="M17" i="23"/>
  <c r="Z14" i="24"/>
  <c r="Z68" i="24" s="1"/>
  <c r="AS12" i="23"/>
  <c r="AS13" i="23" s="1"/>
  <c r="CD232" i="14"/>
  <c r="AL30" i="22"/>
  <c r="CD225" i="14" a="1"/>
  <c r="CD225" i="14" s="1"/>
  <c r="CD233" i="14" s="1"/>
  <c r="CD234" i="14" s="1"/>
  <c r="DC8" i="23"/>
  <c r="CZ58" i="24"/>
  <c r="CD155" i="24"/>
  <c r="CZ102" i="24"/>
  <c r="BC75" i="24"/>
  <c r="DB45" i="23"/>
  <c r="DB34" i="22" s="1"/>
  <c r="CZ128" i="24"/>
  <c r="CY5" i="22"/>
  <c r="F30" i="22"/>
  <c r="M15" i="23"/>
  <c r="G38" i="22"/>
  <c r="X84" i="24"/>
  <c r="X67" i="24"/>
  <c r="X41" i="24"/>
  <c r="X111" i="24"/>
  <c r="U22" i="24"/>
  <c r="BA11" i="23"/>
  <c r="X118" i="24"/>
  <c r="X91" i="24"/>
  <c r="X74" i="24"/>
  <c r="X48" i="24"/>
  <c r="CD5" i="22"/>
  <c r="CD35" i="22"/>
  <c r="CK43" i="12"/>
  <c r="CK216" i="12" s="1"/>
  <c r="Y216" i="12"/>
  <c r="CH81" i="14"/>
  <c r="CH213" i="14" s="1"/>
  <c r="V213" i="14"/>
  <c r="BD47" i="24"/>
  <c r="BD117" i="24"/>
  <c r="BD90" i="24"/>
  <c r="BD73" i="24"/>
  <c r="X215" i="12"/>
  <c r="CJ33" i="12"/>
  <c r="CJ215" i="12" s="1"/>
  <c r="V4" i="23"/>
  <c r="V6" i="23" s="1"/>
  <c r="Z8" i="24"/>
  <c r="T146" i="14"/>
  <c r="CF146" i="14" s="1"/>
  <c r="T136" i="14"/>
  <c r="CF136" i="14" s="1"/>
  <c r="X65" i="12"/>
  <c r="K14" i="22"/>
  <c r="K85" i="23"/>
  <c r="CX37" i="22"/>
  <c r="CX7" i="22"/>
  <c r="CC6" i="22"/>
  <c r="CC36" i="22"/>
  <c r="DA147" i="24"/>
  <c r="DA51" i="24"/>
  <c r="DA122" i="24"/>
  <c r="DA94" i="24"/>
  <c r="L101" i="24"/>
  <c r="L153" i="24"/>
  <c r="CF43" i="23"/>
  <c r="CF66" i="23" s="1"/>
  <c r="CF89" i="23" s="1"/>
  <c r="CF112" i="23" s="1"/>
  <c r="CF135" i="23" s="1"/>
  <c r="CF158" i="23" s="1"/>
  <c r="CF181" i="23" s="1"/>
  <c r="CF29" i="24"/>
  <c r="AY59" i="23"/>
  <c r="AP58" i="24"/>
  <c r="DB147" i="24"/>
  <c r="DB51" i="24"/>
  <c r="DB122" i="24"/>
  <c r="DB94" i="24"/>
  <c r="AN35" i="22"/>
  <c r="AN5" i="22"/>
  <c r="CE59" i="23"/>
  <c r="CE120" i="24"/>
  <c r="CE92" i="24"/>
  <c r="CE49" i="24"/>
  <c r="CE145" i="24"/>
  <c r="CE31" i="24"/>
  <c r="CE154" i="24" s="1"/>
  <c r="T227" i="14"/>
  <c r="CF127" i="14"/>
  <c r="CF227" i="14" s="1"/>
  <c r="AK39" i="22"/>
  <c r="AK9" i="22"/>
  <c r="L62" i="23"/>
  <c r="L13" i="22"/>
  <c r="CD128" i="24"/>
  <c r="BA4" i="23"/>
  <c r="BA6" i="23" s="1"/>
  <c r="DJ82" i="23"/>
  <c r="DJ105" i="23" s="1"/>
  <c r="DJ128" i="23" s="1"/>
  <c r="DJ151" i="23" s="1"/>
  <c r="DJ174" i="23" s="1"/>
  <c r="DC43" i="23"/>
  <c r="DC66" i="23" s="1"/>
  <c r="DC89" i="23" s="1"/>
  <c r="DC112" i="23" s="1"/>
  <c r="DC135" i="23" s="1"/>
  <c r="DC158" i="23" s="1"/>
  <c r="DC181" i="23" s="1"/>
  <c r="DC29" i="24"/>
  <c r="DC60" i="23"/>
  <c r="L126" i="24"/>
  <c r="L151" i="24"/>
  <c r="L99" i="24"/>
  <c r="L56" i="24"/>
  <c r="X216" i="14"/>
  <c r="CJ43" i="14"/>
  <c r="CJ216" i="14" s="1"/>
  <c r="K58" i="24"/>
  <c r="AO58" i="24"/>
  <c r="AR25" i="24"/>
  <c r="AR24" i="24"/>
  <c r="AR22" i="23"/>
  <c r="AR39" i="23" s="1"/>
  <c r="AR21" i="23"/>
  <c r="AR38" i="23" s="1"/>
  <c r="AR61" i="23" s="1"/>
  <c r="AR84" i="23" s="1"/>
  <c r="AR107" i="23" s="1"/>
  <c r="AR130" i="23" s="1"/>
  <c r="AR153" i="23" s="1"/>
  <c r="AR176" i="23" s="1"/>
  <c r="AO106" i="23"/>
  <c r="AO129" i="23" s="1"/>
  <c r="AO152" i="23" s="1"/>
  <c r="AO175" i="23" s="1"/>
  <c r="AS37" i="23"/>
  <c r="Y86" i="24"/>
  <c r="Y69" i="24"/>
  <c r="Y43" i="24"/>
  <c r="Y113" i="24"/>
  <c r="Y117" i="24"/>
  <c r="Y47" i="24"/>
  <c r="Y90" i="24"/>
  <c r="Y73" i="24"/>
  <c r="CJ65" i="14"/>
  <c r="CJ220" i="14" s="1"/>
  <c r="X220" i="14"/>
  <c r="T228" i="14"/>
  <c r="CF105" i="14"/>
  <c r="CF228" i="14" s="1"/>
  <c r="T226" i="14"/>
  <c r="CF95" i="14"/>
  <c r="V217" i="12"/>
  <c r="CH19" i="12"/>
  <c r="CH217" i="12" s="1"/>
  <c r="CC128" i="23"/>
  <c r="CF25" i="24"/>
  <c r="CF24" i="24"/>
  <c r="CF21" i="23"/>
  <c r="CF38" i="23" s="1"/>
  <c r="CF61" i="23" s="1"/>
  <c r="CF84" i="23" s="1"/>
  <c r="CF107" i="23" s="1"/>
  <c r="CF130" i="23" s="1"/>
  <c r="CF153" i="23" s="1"/>
  <c r="CF176" i="23" s="1"/>
  <c r="J108" i="23"/>
  <c r="J15" i="22"/>
  <c r="AP102" i="24"/>
  <c r="AP109" i="23"/>
  <c r="AP25" i="22"/>
  <c r="H131" i="23"/>
  <c r="H16" i="22"/>
  <c r="DA150" i="24"/>
  <c r="DA55" i="24"/>
  <c r="DA125" i="24"/>
  <c r="DA98" i="24"/>
  <c r="DB148" i="24"/>
  <c r="DB123" i="24"/>
  <c r="DB95" i="24"/>
  <c r="DB96" i="24"/>
  <c r="DB52" i="24"/>
  <c r="CV40" i="22"/>
  <c r="CV41" i="22" s="1"/>
  <c r="CV10" i="22"/>
  <c r="AQ127" i="24"/>
  <c r="AQ100" i="24"/>
  <c r="AQ57" i="24"/>
  <c r="AQ152" i="24"/>
  <c r="DK22" i="24"/>
  <c r="DK36" i="23"/>
  <c r="CJ82" i="12"/>
  <c r="CJ214" i="12" s="1"/>
  <c r="CJ224" i="12" s="1"/>
  <c r="X214" i="12"/>
  <c r="X224" i="12" s="1"/>
  <c r="CG168" i="12"/>
  <c r="CG167" i="12"/>
  <c r="P128" i="23"/>
  <c r="AL38" i="22"/>
  <c r="AL8" i="22"/>
  <c r="K102" i="24"/>
  <c r="DC27" i="24"/>
  <c r="DC9" i="23"/>
  <c r="DC41" i="23"/>
  <c r="DC64" i="23" s="1"/>
  <c r="DC87" i="23" s="1"/>
  <c r="DC110" i="23" s="1"/>
  <c r="DC133" i="23" s="1"/>
  <c r="DC156" i="23" s="1"/>
  <c r="DC179" i="23" s="1"/>
  <c r="E40" i="22"/>
  <c r="E41" i="22" s="1"/>
  <c r="E10" i="22"/>
  <c r="AX120" i="24"/>
  <c r="AX92" i="24"/>
  <c r="AX145" i="24"/>
  <c r="AX49" i="24"/>
  <c r="H132" i="23"/>
  <c r="H26" i="22"/>
  <c r="DA45" i="23"/>
  <c r="CE226" i="14"/>
  <c r="AO102" i="24"/>
  <c r="AQ98" i="24"/>
  <c r="AQ150" i="24"/>
  <c r="AQ55" i="24"/>
  <c r="AQ125" i="24"/>
  <c r="AR42" i="23"/>
  <c r="AR65" i="23" s="1"/>
  <c r="AR88" i="23" s="1"/>
  <c r="AR111" i="23" s="1"/>
  <c r="AR134" i="23" s="1"/>
  <c r="AR157" i="23" s="1"/>
  <c r="AR180" i="23" s="1"/>
  <c r="AR28" i="24"/>
  <c r="M60" i="23"/>
  <c r="Y118" i="24"/>
  <c r="Y91" i="24"/>
  <c r="Y74" i="24"/>
  <c r="Y48" i="24"/>
  <c r="S225" i="14" a="1"/>
  <c r="S225" i="14" s="1"/>
  <c r="S231" i="14"/>
  <c r="S232" i="14" s="1"/>
  <c r="CE139" i="14"/>
  <c r="CE231" i="14" s="1"/>
  <c r="V213" i="12"/>
  <c r="CH81" i="12"/>
  <c r="CH213" i="12" s="1"/>
  <c r="Q105" i="23"/>
  <c r="K86" i="23"/>
  <c r="K91" i="23" s="1"/>
  <c r="K24" i="22"/>
  <c r="CW178" i="23"/>
  <c r="CW29" i="22" s="1"/>
  <c r="CW28" i="22"/>
  <c r="CZ86" i="23"/>
  <c r="CZ24" i="22"/>
  <c r="I109" i="23"/>
  <c r="I25" i="22"/>
  <c r="CZ68" i="23"/>
  <c r="CF44" i="23"/>
  <c r="CF67" i="23" s="1"/>
  <c r="CF90" i="23" s="1"/>
  <c r="CF113" i="23" s="1"/>
  <c r="CF136" i="23" s="1"/>
  <c r="CF159" i="23" s="1"/>
  <c r="CF182" i="23" s="1"/>
  <c r="CF30" i="24"/>
  <c r="H36" i="22"/>
  <c r="H6" i="22"/>
  <c r="BY9" i="22"/>
  <c r="BY39" i="22"/>
  <c r="CY108" i="23"/>
  <c r="CY15" i="22"/>
  <c r="L100" i="24"/>
  <c r="L57" i="24"/>
  <c r="L127" i="24"/>
  <c r="L152" i="24"/>
  <c r="I91" i="23"/>
  <c r="I15" i="22"/>
  <c r="I108" i="23"/>
  <c r="CE25" i="24"/>
  <c r="CE24" i="24"/>
  <c r="CE21" i="23"/>
  <c r="CE38" i="23" s="1"/>
  <c r="CE61" i="23" s="1"/>
  <c r="CE84" i="23" s="1"/>
  <c r="CE107" i="23" s="1"/>
  <c r="CE130" i="23" s="1"/>
  <c r="CE153" i="23" s="1"/>
  <c r="CE176" i="23" s="1"/>
  <c r="K128" i="24"/>
  <c r="CF168" i="12"/>
  <c r="CF167" i="12"/>
  <c r="J109" i="23"/>
  <c r="J25" i="22"/>
  <c r="L95" i="24"/>
  <c r="L148" i="24"/>
  <c r="L52" i="24"/>
  <c r="L123" i="24"/>
  <c r="L96" i="24"/>
  <c r="CW177" i="23"/>
  <c r="CW19" i="22" s="1"/>
  <c r="CW18" i="22"/>
  <c r="DC44" i="23"/>
  <c r="DC67" i="23" s="1"/>
  <c r="DC90" i="23" s="1"/>
  <c r="DC113" i="23" s="1"/>
  <c r="DC136" i="23" s="1"/>
  <c r="DC159" i="23" s="1"/>
  <c r="DC182" i="23" s="1"/>
  <c r="DC30" i="24"/>
  <c r="AX59" i="23"/>
  <c r="DA83" i="23"/>
  <c r="AR43" i="23"/>
  <c r="AR66" i="23" s="1"/>
  <c r="AR89" i="23" s="1"/>
  <c r="AR112" i="23" s="1"/>
  <c r="AR135" i="23" s="1"/>
  <c r="AR158" i="23" s="1"/>
  <c r="AR181" i="23" s="1"/>
  <c r="AR29" i="24"/>
  <c r="M41" i="23"/>
  <c r="M64" i="23" s="1"/>
  <c r="M87" i="23" s="1"/>
  <c r="M110" i="23" s="1"/>
  <c r="M133" i="23" s="1"/>
  <c r="M156" i="23" s="1"/>
  <c r="M179" i="23" s="1"/>
  <c r="M27" i="24"/>
  <c r="M146" i="24"/>
  <c r="M121" i="24"/>
  <c r="M93" i="24"/>
  <c r="M50" i="24"/>
  <c r="M31" i="24"/>
  <c r="M154" i="24" s="1"/>
  <c r="Z43" i="24"/>
  <c r="Z86" i="24"/>
  <c r="Z69" i="24"/>
  <c r="Z113" i="24"/>
  <c r="U228" i="14"/>
  <c r="CG105" i="14"/>
  <c r="CG228" i="14" s="1"/>
  <c r="BE106" i="24"/>
  <c r="BE79" i="24"/>
  <c r="BE62" i="24"/>
  <c r="BE36" i="24"/>
  <c r="BD12" i="24"/>
  <c r="CM12" i="14"/>
  <c r="M10" i="21"/>
  <c r="M32" i="24" s="1"/>
  <c r="M5" i="21"/>
  <c r="Y119" i="24"/>
  <c r="BE112" i="24"/>
  <c r="BE85" i="24"/>
  <c r="BE68" i="24"/>
  <c r="BE42" i="24"/>
  <c r="H37" i="22"/>
  <c r="H7" i="22"/>
  <c r="BZ8" i="22"/>
  <c r="BZ38" i="22"/>
  <c r="CB7" i="22"/>
  <c r="CB37" i="22"/>
  <c r="CF40" i="23"/>
  <c r="CF26" i="24"/>
  <c r="CC231" i="14"/>
  <c r="CC232" i="14" s="1"/>
  <c r="CC225" i="14" a="1"/>
  <c r="CC225" i="14" s="1"/>
  <c r="CC169" i="14"/>
  <c r="AO14" i="22"/>
  <c r="AO85" i="23"/>
  <c r="I35" i="22"/>
  <c r="I5" i="22"/>
  <c r="CE44" i="23"/>
  <c r="CE67" i="23" s="1"/>
  <c r="CE90" i="23" s="1"/>
  <c r="CE113" i="23" s="1"/>
  <c r="CE136" i="23" s="1"/>
  <c r="CE159" i="23" s="1"/>
  <c r="CE182" i="23" s="1"/>
  <c r="CE30" i="24"/>
  <c r="AL177" i="23"/>
  <c r="AL18" i="22"/>
  <c r="AL160" i="23"/>
  <c r="G175" i="23"/>
  <c r="AM132" i="23"/>
  <c r="AM26" i="22"/>
  <c r="L94" i="24"/>
  <c r="L51" i="24"/>
  <c r="L147" i="24"/>
  <c r="L122" i="24"/>
  <c r="CD58" i="24"/>
  <c r="DA151" i="24"/>
  <c r="DA126" i="24"/>
  <c r="DA99" i="24"/>
  <c r="DA56" i="24"/>
  <c r="Y81" i="24"/>
  <c r="Y108" i="24"/>
  <c r="Y64" i="24"/>
  <c r="Y38" i="24"/>
  <c r="AQ151" i="24"/>
  <c r="AQ126" i="24"/>
  <c r="AQ99" i="24"/>
  <c r="AQ56" i="24"/>
  <c r="DA63" i="23"/>
  <c r="DA86" i="23" s="1"/>
  <c r="DA23" i="22"/>
  <c r="F183" i="23"/>
  <c r="Y82" i="24"/>
  <c r="Y65" i="24"/>
  <c r="Y39" i="24"/>
  <c r="Y109" i="24"/>
  <c r="G17" i="22"/>
  <c r="G154" i="23"/>
  <c r="AO128" i="24"/>
  <c r="AR40" i="23"/>
  <c r="AR26" i="24"/>
  <c r="M40" i="23"/>
  <c r="M26" i="24"/>
  <c r="CM12" i="12"/>
  <c r="BE108" i="24"/>
  <c r="BE81" i="24"/>
  <c r="BE64" i="24"/>
  <c r="BE38" i="24"/>
  <c r="Z11" i="24"/>
  <c r="BE113" i="24"/>
  <c r="BE86" i="24"/>
  <c r="BE69" i="24"/>
  <c r="BE43" i="24"/>
  <c r="H152" i="23"/>
  <c r="CD4" i="22"/>
  <c r="CD34" i="22"/>
  <c r="BZ174" i="23"/>
  <c r="CB151" i="23"/>
  <c r="AP14" i="22"/>
  <c r="AP85" i="23"/>
  <c r="AP91" i="23" s="1"/>
  <c r="Y106" i="24"/>
  <c r="Y79" i="24"/>
  <c r="Y62" i="24"/>
  <c r="Y36" i="24"/>
  <c r="CF8" i="23"/>
  <c r="CF27" i="24"/>
  <c r="CF41" i="23"/>
  <c r="CF64" i="23" s="1"/>
  <c r="CF87" i="23" s="1"/>
  <c r="CF110" i="23" s="1"/>
  <c r="CF133" i="23" s="1"/>
  <c r="CF156" i="23" s="1"/>
  <c r="CF179" i="23" s="1"/>
  <c r="CF9" i="23"/>
  <c r="DH128" i="23"/>
  <c r="DH151" i="23" s="1"/>
  <c r="DH174" i="23" s="1"/>
  <c r="AQ101" i="24"/>
  <c r="AQ153" i="24"/>
  <c r="CF225" i="12" a="1"/>
  <c r="CF225" i="12" s="1"/>
  <c r="CF233" i="12" s="1"/>
  <c r="CF234" i="12" s="1"/>
  <c r="CB132" i="23"/>
  <c r="CB26" i="22"/>
  <c r="Q233" i="14"/>
  <c r="Q234" i="14" s="1"/>
  <c r="Q232" i="14"/>
  <c r="AM131" i="23"/>
  <c r="AM16" i="22"/>
  <c r="AM114" i="23"/>
  <c r="CE40" i="23"/>
  <c r="CE26" i="24"/>
  <c r="CD102" i="24"/>
  <c r="DB151" i="24"/>
  <c r="DB126" i="24"/>
  <c r="DB99" i="24"/>
  <c r="DB56" i="24"/>
  <c r="J91" i="23"/>
  <c r="DC40" i="23"/>
  <c r="DC26" i="24"/>
  <c r="S82" i="23"/>
  <c r="DA97" i="24"/>
  <c r="DA53" i="24"/>
  <c r="DA54" i="24"/>
  <c r="DA124" i="24"/>
  <c r="L150" i="24"/>
  <c r="L125" i="24"/>
  <c r="L98" i="24"/>
  <c r="L55" i="24"/>
  <c r="X73" i="24"/>
  <c r="X47" i="24"/>
  <c r="X117" i="24"/>
  <c r="X90" i="24"/>
  <c r="R233" i="14"/>
  <c r="R234" i="14" s="1"/>
  <c r="DB150" i="24"/>
  <c r="DB125" i="24"/>
  <c r="DB98" i="24"/>
  <c r="DB55" i="24"/>
  <c r="AR60" i="23"/>
  <c r="CG22" i="24"/>
  <c r="CG18" i="23"/>
  <c r="CG13" i="23"/>
  <c r="CG17" i="23"/>
  <c r="CG16" i="23"/>
  <c r="DM11" i="23"/>
  <c r="CG15" i="23"/>
  <c r="CG14" i="23"/>
  <c r="CG36" i="23"/>
  <c r="BE119" i="24"/>
  <c r="BE80" i="24"/>
  <c r="BE63" i="24"/>
  <c r="BE37" i="24"/>
  <c r="BE107" i="24"/>
  <c r="V95" i="12"/>
  <c r="V93" i="12"/>
  <c r="CH93" i="12" s="1"/>
  <c r="X215" i="14"/>
  <c r="CJ33" i="14"/>
  <c r="CJ215" i="14" s="1"/>
  <c r="Z14" i="14"/>
  <c r="CL14" i="14" s="1"/>
  <c r="Z13" i="14"/>
  <c r="CL13" i="14" s="1"/>
  <c r="T229" i="14"/>
  <c r="CF115" i="14"/>
  <c r="CF229" i="14" s="1"/>
  <c r="Y43" i="14"/>
  <c r="DA148" i="24"/>
  <c r="DA52" i="24"/>
  <c r="DA96" i="24"/>
  <c r="DA123" i="24"/>
  <c r="DA95" i="24"/>
  <c r="DB63" i="23"/>
  <c r="DB23" i="22"/>
  <c r="CA7" i="22"/>
  <c r="CA37" i="22"/>
  <c r="CC109" i="23"/>
  <c r="CC114" i="23" s="1"/>
  <c r="CC25" i="22"/>
  <c r="Y68" i="24"/>
  <c r="Y42" i="24"/>
  <c r="Y112" i="24"/>
  <c r="Y85" i="24"/>
  <c r="CF59" i="23"/>
  <c r="CF120" i="24"/>
  <c r="CF92" i="24"/>
  <c r="CF49" i="24"/>
  <c r="CF145" i="24"/>
  <c r="CF31" i="24"/>
  <c r="CF154" i="24" s="1"/>
  <c r="CY36" i="22"/>
  <c r="CY6" i="22"/>
  <c r="AQ13" i="22"/>
  <c r="AQ62" i="23"/>
  <c r="DB83" i="23"/>
  <c r="DB106" i="23" s="1"/>
  <c r="AP128" i="24"/>
  <c r="AN91" i="23"/>
  <c r="AN15" i="22"/>
  <c r="AN108" i="23"/>
  <c r="AM36" i="22"/>
  <c r="AM6" i="22"/>
  <c r="CA132" i="23"/>
  <c r="CA137" i="23" s="1"/>
  <c r="CA26" i="22"/>
  <c r="CE41" i="23"/>
  <c r="CE64" i="23" s="1"/>
  <c r="CE87" i="23" s="1"/>
  <c r="CE110" i="23" s="1"/>
  <c r="CE133" i="23" s="1"/>
  <c r="CE156" i="23" s="1"/>
  <c r="CE179" i="23" s="1"/>
  <c r="CE27" i="24"/>
  <c r="CE9" i="23"/>
  <c r="L124" i="24"/>
  <c r="L97" i="24"/>
  <c r="L53" i="24"/>
  <c r="L54" i="24"/>
  <c r="AU174" i="23"/>
  <c r="AV105" i="23"/>
  <c r="AV128" i="23" s="1"/>
  <c r="AV151" i="23" s="1"/>
  <c r="AV174" i="23" s="1"/>
  <c r="J129" i="23"/>
  <c r="J114" i="23"/>
  <c r="CJ82" i="14"/>
  <c r="CJ214" i="14" s="1"/>
  <c r="CJ224" i="14" s="1"/>
  <c r="X214" i="14"/>
  <c r="X224" i="14" s="1"/>
  <c r="Z166" i="12"/>
  <c r="Z166" i="14"/>
  <c r="DC25" i="24"/>
  <c r="DC22" i="23"/>
  <c r="DC39" i="23" s="1"/>
  <c r="DC24" i="24"/>
  <c r="DC21" i="23"/>
  <c r="DC38" i="23" s="1"/>
  <c r="DC61" i="23" s="1"/>
  <c r="DC84" i="23" s="1"/>
  <c r="DC107" i="23" s="1"/>
  <c r="DC130" i="23" s="1"/>
  <c r="DC153" i="23" s="1"/>
  <c r="DC176" i="23" s="1"/>
  <c r="DB101" i="24"/>
  <c r="DB153" i="24"/>
  <c r="CK62" i="12"/>
  <c r="CK166" i="12" s="1"/>
  <c r="Y166" i="12"/>
  <c r="AW82" i="23"/>
  <c r="AW105" i="23" s="1"/>
  <c r="AW128" i="23" s="1"/>
  <c r="AW151" i="23" s="1"/>
  <c r="T22" i="24"/>
  <c r="AZ11" i="23"/>
  <c r="T36" i="23"/>
  <c r="AR8" i="23"/>
  <c r="DD37" i="23"/>
  <c r="DD23" i="24"/>
  <c r="DD18" i="23"/>
  <c r="DD14" i="23"/>
  <c r="DD15" i="23"/>
  <c r="DD17" i="23"/>
  <c r="DD16" i="23"/>
  <c r="DD13" i="23"/>
  <c r="M30" i="24"/>
  <c r="U127" i="14"/>
  <c r="U124" i="14"/>
  <c r="CG124" i="14" s="1"/>
  <c r="V51" i="18"/>
  <c r="CH51" i="18" s="1"/>
  <c r="BE39" i="24"/>
  <c r="BE109" i="24"/>
  <c r="BE82" i="24"/>
  <c r="BE65" i="24"/>
  <c r="V127" i="12"/>
  <c r="CH127" i="12" s="1"/>
  <c r="V124" i="12"/>
  <c r="CH124" i="12" s="1"/>
  <c r="Z10" i="24"/>
  <c r="CX27" i="22"/>
  <c r="CX155" i="23"/>
  <c r="AQ124" i="24"/>
  <c r="AQ97" i="24"/>
  <c r="AQ54" i="24"/>
  <c r="AQ53" i="24"/>
  <c r="BY10" i="22"/>
  <c r="BY40" i="22"/>
  <c r="DA62" i="23"/>
  <c r="DA13" i="22"/>
  <c r="DB54" i="24"/>
  <c r="DB124" i="24"/>
  <c r="DB97" i="24"/>
  <c r="DB53" i="24"/>
  <c r="CA151" i="23"/>
  <c r="CF28" i="24"/>
  <c r="CF42" i="23"/>
  <c r="CF65" i="23" s="1"/>
  <c r="CF88" i="23" s="1"/>
  <c r="CF111" i="23" s="1"/>
  <c r="CF134" i="23" s="1"/>
  <c r="CF157" i="23" s="1"/>
  <c r="CF180" i="23" s="1"/>
  <c r="CY152" i="23"/>
  <c r="CY175" i="23" s="1"/>
  <c r="G155" i="23"/>
  <c r="G27" i="22"/>
  <c r="DA153" i="24"/>
  <c r="DA101" i="24"/>
  <c r="T225" i="12" a="1"/>
  <c r="T225" i="12" s="1"/>
  <c r="T233" i="12" s="1"/>
  <c r="T234" i="12" s="1"/>
  <c r="AQ122" i="24"/>
  <c r="AQ94" i="24"/>
  <c r="AQ51" i="24"/>
  <c r="AQ147" i="24"/>
  <c r="DB13" i="22"/>
  <c r="DB62" i="23"/>
  <c r="AQ45" i="23"/>
  <c r="AQ4" i="22" s="1"/>
  <c r="DA152" i="24"/>
  <c r="DA127" i="24"/>
  <c r="DA100" i="24"/>
  <c r="DA57" i="24"/>
  <c r="CE42" i="23"/>
  <c r="CE65" i="23" s="1"/>
  <c r="CE88" i="23" s="1"/>
  <c r="CE111" i="23" s="1"/>
  <c r="CE134" i="23" s="1"/>
  <c r="CE157" i="23" s="1"/>
  <c r="CE180" i="23" s="1"/>
  <c r="CE28" i="24"/>
  <c r="L63" i="23"/>
  <c r="L23" i="22"/>
  <c r="CG167" i="14"/>
  <c r="CG168" i="14"/>
  <c r="CF168" i="14"/>
  <c r="CF167" i="14"/>
  <c r="CD86" i="23"/>
  <c r="CD24" i="22"/>
  <c r="AP68" i="23"/>
  <c r="CL166" i="12"/>
  <c r="CL166" i="14"/>
  <c r="CZ85" i="23"/>
  <c r="CZ14" i="22"/>
  <c r="DC42" i="23"/>
  <c r="DC65" i="23" s="1"/>
  <c r="DC88" i="23" s="1"/>
  <c r="DC111" i="23" s="1"/>
  <c r="DC134" i="23" s="1"/>
  <c r="DC157" i="23" s="1"/>
  <c r="DC180" i="23" s="1"/>
  <c r="DC28" i="24"/>
  <c r="L45" i="23"/>
  <c r="DG174" i="23"/>
  <c r="AO86" i="23"/>
  <c r="AO24" i="22"/>
  <c r="DB152" i="24"/>
  <c r="DB100" i="24"/>
  <c r="DB57" i="24"/>
  <c r="DB127" i="24"/>
  <c r="CD105" i="23"/>
  <c r="K68" i="23"/>
  <c r="AR9" i="23"/>
  <c r="AR41" i="23"/>
  <c r="AR64" i="23" s="1"/>
  <c r="AR87" i="23" s="1"/>
  <c r="AR110" i="23" s="1"/>
  <c r="AR133" i="23" s="1"/>
  <c r="AR156" i="23" s="1"/>
  <c r="AR179" i="23" s="1"/>
  <c r="AR27" i="24"/>
  <c r="AR121" i="24"/>
  <c r="AR93" i="24"/>
  <c r="AR50" i="24"/>
  <c r="AR146" i="24"/>
  <c r="AR31" i="24"/>
  <c r="AR154" i="24" s="1"/>
  <c r="M21" i="23"/>
  <c r="M38" i="23" s="1"/>
  <c r="M61" i="23" s="1"/>
  <c r="M84" i="23" s="1"/>
  <c r="M107" i="23" s="1"/>
  <c r="M130" i="23" s="1"/>
  <c r="M153" i="23" s="1"/>
  <c r="M176" i="23" s="1"/>
  <c r="AT11" i="21"/>
  <c r="AT6" i="21"/>
  <c r="N37" i="23"/>
  <c r="AT12" i="23"/>
  <c r="N23" i="24"/>
  <c r="N16" i="23"/>
  <c r="N14" i="23"/>
  <c r="N13" i="23"/>
  <c r="N15" i="23"/>
  <c r="N17" i="23"/>
  <c r="N18" i="23"/>
  <c r="V217" i="14"/>
  <c r="CH19" i="14"/>
  <c r="CH217" i="14" s="1"/>
  <c r="Z9" i="24"/>
  <c r="CX137" i="23"/>
  <c r="CX154" i="23"/>
  <c r="CX17" i="22"/>
  <c r="AQ63" i="23"/>
  <c r="AQ23" i="22"/>
  <c r="CW160" i="23"/>
  <c r="K34" i="22"/>
  <c r="K4" i="22"/>
  <c r="DL22" i="24"/>
  <c r="DL36" i="23"/>
  <c r="AY120" i="24"/>
  <c r="AY145" i="24"/>
  <c r="AY92" i="24"/>
  <c r="AY49" i="24"/>
  <c r="DI105" i="23"/>
  <c r="DI128" i="23" s="1"/>
  <c r="AQ95" i="24"/>
  <c r="AQ52" i="24"/>
  <c r="AQ96" i="24"/>
  <c r="AQ148" i="24"/>
  <c r="AQ123" i="24"/>
  <c r="BZ155" i="23"/>
  <c r="BZ160" i="23" s="1"/>
  <c r="BZ27" i="22"/>
  <c r="AQ83" i="23"/>
  <c r="AQ106" i="23" s="1"/>
  <c r="AQ129" i="23" s="1"/>
  <c r="AN109" i="23"/>
  <c r="AN25" i="22"/>
  <c r="DA89" i="23"/>
  <c r="DA112" i="23" s="1"/>
  <c r="DA135" i="23" s="1"/>
  <c r="DA158" i="23" s="1"/>
  <c r="DA181" i="23" s="1"/>
  <c r="CE8" i="23"/>
  <c r="CE43" i="23"/>
  <c r="CE66" i="23" s="1"/>
  <c r="CE89" i="23" s="1"/>
  <c r="CE112" i="23" s="1"/>
  <c r="CE135" i="23" s="1"/>
  <c r="CE158" i="23" s="1"/>
  <c r="CE181" i="23" s="1"/>
  <c r="CE29" i="24"/>
  <c r="CY26" i="22"/>
  <c r="CY132" i="23"/>
  <c r="AK19" i="22"/>
  <c r="AK20" i="22" s="1"/>
  <c r="AK149" i="24" s="1"/>
  <c r="AK155" i="24" s="1"/>
  <c r="AK183" i="23"/>
  <c r="AP106" i="23"/>
  <c r="AP129" i="23" s="1"/>
  <c r="AP152" i="23" s="1"/>
  <c r="AP175" i="23" s="1"/>
  <c r="U36" i="23"/>
  <c r="AM175" i="23"/>
  <c r="DC146" i="24"/>
  <c r="DC121" i="24"/>
  <c r="DC93" i="24"/>
  <c r="DC50" i="24"/>
  <c r="DC31" i="24"/>
  <c r="DC154" i="24" s="1"/>
  <c r="L83" i="23"/>
  <c r="R105" i="23"/>
  <c r="K106" i="23"/>
  <c r="AR44" i="23"/>
  <c r="AR67" i="23" s="1"/>
  <c r="AR90" i="23" s="1"/>
  <c r="AR113" i="23" s="1"/>
  <c r="AR136" i="23" s="1"/>
  <c r="AR159" i="23" s="1"/>
  <c r="AR182" i="23" s="1"/>
  <c r="AR30" i="24"/>
  <c r="AO68" i="23"/>
  <c r="M43" i="23"/>
  <c r="M66" i="23" s="1"/>
  <c r="M89" i="23" s="1"/>
  <c r="M112" i="23" s="1"/>
  <c r="M135" i="23" s="1"/>
  <c r="M158" i="23" s="1"/>
  <c r="M181" i="23" s="1"/>
  <c r="M29" i="24"/>
  <c r="Y63" i="24"/>
  <c r="Y37" i="24"/>
  <c r="Y107" i="24"/>
  <c r="Y80" i="24"/>
  <c r="Z34" i="14"/>
  <c r="CL34" i="14" s="1"/>
  <c r="X134" i="12"/>
  <c r="CJ134" i="12" s="1"/>
  <c r="Y122" i="14"/>
  <c r="CK122" i="14" s="1"/>
  <c r="Y44" i="14"/>
  <c r="CK44" i="14" s="1"/>
  <c r="Z43" i="14"/>
  <c r="Y49" i="14"/>
  <c r="CK49" i="14" s="1"/>
  <c r="Z34" i="12"/>
  <c r="CL34" i="12" s="1"/>
  <c r="U131" i="14"/>
  <c r="CG131" i="14" s="1"/>
  <c r="U106" i="12"/>
  <c r="CG106" i="12" s="1"/>
  <c r="L161" i="12"/>
  <c r="BX161" i="12" s="1"/>
  <c r="Z15" i="14"/>
  <c r="CL15" i="14" s="1"/>
  <c r="DF74" i="18"/>
  <c r="FR74" i="18" s="1"/>
  <c r="O155" i="12"/>
  <c r="CA155" i="12" s="1"/>
  <c r="Y59" i="18"/>
  <c r="CK59" i="18" s="1"/>
  <c r="T149" i="14"/>
  <c r="CF149" i="14" s="1"/>
  <c r="Y122" i="12"/>
  <c r="CK122" i="12" s="1"/>
  <c r="Y49" i="12"/>
  <c r="CK49" i="12" s="1"/>
  <c r="Y44" i="12"/>
  <c r="CK44" i="12" s="1"/>
  <c r="Y48" i="12"/>
  <c r="CK48" i="12" s="1"/>
  <c r="O163" i="14"/>
  <c r="CA163" i="14" s="1"/>
  <c r="O157" i="14"/>
  <c r="CA157" i="14" s="1"/>
  <c r="AU28" i="21" s="1"/>
  <c r="W68" i="12"/>
  <c r="CI68" i="12" s="1"/>
  <c r="N164" i="12"/>
  <c r="BZ164" i="12" s="1"/>
  <c r="N29" i="21" s="1"/>
  <c r="N165" i="12"/>
  <c r="BZ165" i="12" s="1"/>
  <c r="Z29" i="18"/>
  <c r="CL29" i="18" s="1"/>
  <c r="AA28" i="12"/>
  <c r="CM28" i="12" s="1"/>
  <c r="AA30" i="12"/>
  <c r="CM30" i="12" s="1"/>
  <c r="AA27" i="12"/>
  <c r="CM27" i="12" s="1"/>
  <c r="AA31" i="12"/>
  <c r="CM31" i="12" s="1"/>
  <c r="AB26" i="12"/>
  <c r="CN26" i="12" s="1"/>
  <c r="DS10" i="18"/>
  <c r="GE10" i="18" s="1"/>
  <c r="AA12" i="18"/>
  <c r="CM12" i="18" s="1"/>
  <c r="AB10" i="18"/>
  <c r="CN10" i="18" s="1"/>
  <c r="AA36" i="18"/>
  <c r="CM36" i="18" s="1"/>
  <c r="U99" i="12"/>
  <c r="CG99" i="12" s="1"/>
  <c r="U145" i="14"/>
  <c r="CG145" i="14" s="1"/>
  <c r="U145" i="12"/>
  <c r="CG145" i="12" s="1"/>
  <c r="Z63" i="12"/>
  <c r="CL63" i="12" s="1"/>
  <c r="V67" i="18"/>
  <c r="CH67" i="18" s="1"/>
  <c r="DY53" i="18"/>
  <c r="GK53" i="18" s="1"/>
  <c r="V114" i="14"/>
  <c r="CH114" i="14" s="1"/>
  <c r="V114" i="12"/>
  <c r="CH114" i="12" s="1"/>
  <c r="X17" i="12"/>
  <c r="CJ17" i="12" s="1"/>
  <c r="S88" i="12"/>
  <c r="CE88" i="12" s="1"/>
  <c r="S109" i="12"/>
  <c r="CE109" i="12" s="1"/>
  <c r="DR20" i="18"/>
  <c r="GD20" i="18" s="1"/>
  <c r="BF9" i="24" s="1"/>
  <c r="DR23" i="18"/>
  <c r="GD23" i="18" s="1"/>
  <c r="BF11" i="24" s="1"/>
  <c r="DR22" i="18"/>
  <c r="GD22" i="18" s="1"/>
  <c r="BF10" i="24" s="1"/>
  <c r="DR19" i="18"/>
  <c r="GD19" i="18" s="1"/>
  <c r="BF8" i="24" s="1"/>
  <c r="U72" i="18"/>
  <c r="CG72" i="18" s="1"/>
  <c r="V69" i="12"/>
  <c r="CH69" i="12" s="1"/>
  <c r="Y33" i="12"/>
  <c r="U86" i="12"/>
  <c r="CG86" i="12" s="1"/>
  <c r="U23" i="12"/>
  <c r="CG23" i="12" s="1"/>
  <c r="DL70" i="18"/>
  <c r="FX70" i="18" s="1"/>
  <c r="U115" i="14"/>
  <c r="U143" i="12"/>
  <c r="CG143" i="12" s="1"/>
  <c r="U147" i="14"/>
  <c r="CG147" i="14" s="1"/>
  <c r="U95" i="14"/>
  <c r="R152" i="12"/>
  <c r="CD152" i="12" s="1"/>
  <c r="S150" i="12"/>
  <c r="CE150" i="12" s="1"/>
  <c r="Z32" i="14"/>
  <c r="CL32" i="14" s="1"/>
  <c r="T86" i="12"/>
  <c r="CF86" i="12" s="1"/>
  <c r="T107" i="12"/>
  <c r="CF107" i="12" s="1"/>
  <c r="T23" i="12"/>
  <c r="CF23" i="12" s="1"/>
  <c r="DL71" i="18"/>
  <c r="FX71" i="18" s="1"/>
  <c r="DL64" i="18"/>
  <c r="FX64" i="18" s="1"/>
  <c r="AG94" i="14"/>
  <c r="CS94" i="14" s="1"/>
  <c r="AG138" i="14"/>
  <c r="CS138" i="14" s="1"/>
  <c r="AG138" i="12"/>
  <c r="CS138" i="12" s="1"/>
  <c r="AA41" i="14"/>
  <c r="CM41" i="14" s="1"/>
  <c r="AA42" i="14"/>
  <c r="CM42" i="14" s="1"/>
  <c r="AB40" i="14"/>
  <c r="CN40" i="14" s="1"/>
  <c r="Y25" i="18"/>
  <c r="CK25" i="18" s="1"/>
  <c r="AA27" i="18"/>
  <c r="CM27" i="18" s="1"/>
  <c r="AA28" i="18"/>
  <c r="CM28" i="18" s="1"/>
  <c r="DS26" i="18"/>
  <c r="GE26" i="18" s="1"/>
  <c r="AB26" i="18"/>
  <c r="CN26" i="18" s="1"/>
  <c r="W35" i="14"/>
  <c r="CI35" i="14" s="1"/>
  <c r="T117" i="14"/>
  <c r="CF117" i="14" s="1"/>
  <c r="Z14" i="18"/>
  <c r="CL14" i="18" s="1"/>
  <c r="Z13" i="18"/>
  <c r="CL13" i="18" s="1"/>
  <c r="Z83" i="12"/>
  <c r="CL83" i="12" s="1"/>
  <c r="Z21" i="24" s="1"/>
  <c r="DN57" i="18"/>
  <c r="FZ57" i="18" s="1"/>
  <c r="V136" i="12"/>
  <c r="CH136" i="12" s="1"/>
  <c r="W52" i="18"/>
  <c r="CI52" i="18" s="1"/>
  <c r="DP25" i="18"/>
  <c r="GB25" i="18" s="1"/>
  <c r="Z24" i="18"/>
  <c r="CL24" i="18" s="1"/>
  <c r="V102" i="12"/>
  <c r="CH102" i="12" s="1"/>
  <c r="V20" i="12"/>
  <c r="CH20" i="12" s="1"/>
  <c r="V24" i="12"/>
  <c r="CH24" i="12" s="1"/>
  <c r="V25" i="12"/>
  <c r="CH25" i="12" s="1"/>
  <c r="U120" i="14"/>
  <c r="CG120" i="14" s="1"/>
  <c r="U120" i="12"/>
  <c r="CG120" i="12" s="1"/>
  <c r="T87" i="12"/>
  <c r="CF87" i="12" s="1"/>
  <c r="T108" i="12"/>
  <c r="CF108" i="12" s="1"/>
  <c r="Y82" i="14"/>
  <c r="N159" i="14"/>
  <c r="BZ159" i="14" s="1"/>
  <c r="AA41" i="12"/>
  <c r="CM41" i="12" s="1"/>
  <c r="AA42" i="12"/>
  <c r="CM42" i="12" s="1"/>
  <c r="AB40" i="12"/>
  <c r="CN40" i="12" s="1"/>
  <c r="AG103" i="14"/>
  <c r="CS103" i="14" s="1"/>
  <c r="AG103" i="12"/>
  <c r="CS103" i="12" s="1"/>
  <c r="V54" i="18"/>
  <c r="CH54" i="18" s="1"/>
  <c r="X65" i="18"/>
  <c r="CJ65" i="18" s="1"/>
  <c r="AF94" i="14"/>
  <c r="CR94" i="14" s="1"/>
  <c r="T118" i="12"/>
  <c r="CF118" i="12" s="1"/>
  <c r="U132" i="14"/>
  <c r="CG132" i="14" s="1"/>
  <c r="U132" i="12"/>
  <c r="CG132" i="12" s="1"/>
  <c r="W68" i="14"/>
  <c r="CI68" i="14" s="1"/>
  <c r="N163" i="12"/>
  <c r="BZ163" i="12" s="1"/>
  <c r="N157" i="12"/>
  <c r="BZ157" i="12" s="1"/>
  <c r="N28" i="21" s="1"/>
  <c r="Z32" i="12"/>
  <c r="CL32" i="12" s="1"/>
  <c r="T117" i="12"/>
  <c r="CF117" i="12" s="1"/>
  <c r="Z38" i="18"/>
  <c r="CL38" i="18" s="1"/>
  <c r="Z37" i="18"/>
  <c r="CL37" i="18" s="1"/>
  <c r="P156" i="12"/>
  <c r="CB156" i="12" s="1"/>
  <c r="V104" i="14"/>
  <c r="CH104" i="14" s="1"/>
  <c r="V104" i="12"/>
  <c r="CH104" i="12" s="1"/>
  <c r="W46" i="18"/>
  <c r="CI46" i="18" s="1"/>
  <c r="V84" i="12"/>
  <c r="DE76" i="18"/>
  <c r="FQ76" i="18" s="1"/>
  <c r="AS58" i="21" s="1"/>
  <c r="AS5" i="21" s="1"/>
  <c r="U131" i="12"/>
  <c r="CG131" i="12" s="1"/>
  <c r="DO65" i="18"/>
  <c r="GA65" i="18" s="1"/>
  <c r="DQ13" i="18"/>
  <c r="GC13" i="18" s="1"/>
  <c r="BE12" i="24" s="1"/>
  <c r="DQ14" i="18"/>
  <c r="GC14" i="18" s="1"/>
  <c r="U119" i="12"/>
  <c r="CG119" i="12" s="1"/>
  <c r="U119" i="14"/>
  <c r="CG119" i="14" s="1"/>
  <c r="O156" i="12"/>
  <c r="CA156" i="12" s="1"/>
  <c r="Z135" i="14"/>
  <c r="CL135" i="14" s="1"/>
  <c r="AG126" i="14"/>
  <c r="CS126" i="14" s="1"/>
  <c r="W81" i="14"/>
  <c r="W19" i="14"/>
  <c r="DM67" i="18"/>
  <c r="FY67" i="18" s="1"/>
  <c r="U70" i="18"/>
  <c r="CG70" i="18" s="1"/>
  <c r="Y36" i="14"/>
  <c r="CK36" i="14" s="1"/>
  <c r="AF138" i="12"/>
  <c r="CR138" i="12" s="1"/>
  <c r="AF138" i="14"/>
  <c r="CR138" i="14" s="1"/>
  <c r="T118" i="14"/>
  <c r="CF118" i="14" s="1"/>
  <c r="DX50" i="18"/>
  <c r="GJ50" i="18" s="1"/>
  <c r="DM54" i="18"/>
  <c r="FY54" i="18" s="1"/>
  <c r="DR28" i="18"/>
  <c r="GD28" i="18" s="1"/>
  <c r="BF15" i="24" s="1"/>
  <c r="DR27" i="18"/>
  <c r="GD27" i="18" s="1"/>
  <c r="BF14" i="24" s="1"/>
  <c r="Z29" i="12"/>
  <c r="CL29" i="12" s="1"/>
  <c r="Q75" i="18"/>
  <c r="CC75" i="18" s="1"/>
  <c r="DR12" i="18"/>
  <c r="GD12" i="18" s="1"/>
  <c r="DR36" i="18"/>
  <c r="GD36" i="18" s="1"/>
  <c r="X16" i="14"/>
  <c r="CJ16" i="14" s="1"/>
  <c r="BD13" i="24" s="1"/>
  <c r="U144" i="14"/>
  <c r="CG144" i="14" s="1"/>
  <c r="U144" i="12"/>
  <c r="CG144" i="12" s="1"/>
  <c r="X92" i="12"/>
  <c r="CJ92" i="12" s="1"/>
  <c r="X39" i="12"/>
  <c r="CJ39" i="12" s="1"/>
  <c r="Y36" i="12"/>
  <c r="CK36" i="12" s="1"/>
  <c r="T87" i="14"/>
  <c r="CF87" i="14" s="1"/>
  <c r="T108" i="14"/>
  <c r="CF108" i="14" s="1"/>
  <c r="DQ37" i="18"/>
  <c r="GC37" i="18" s="1"/>
  <c r="BE19" i="24" s="1"/>
  <c r="DQ38" i="18"/>
  <c r="GC38" i="18" s="1"/>
  <c r="BE20" i="24" s="1"/>
  <c r="U115" i="12"/>
  <c r="CG115" i="12" s="1"/>
  <c r="U146" i="12"/>
  <c r="CG146" i="12" s="1"/>
  <c r="DN52" i="18"/>
  <c r="FZ52" i="18" s="1"/>
  <c r="T154" i="12"/>
  <c r="CF154" i="12" s="1"/>
  <c r="T97" i="12"/>
  <c r="CF97" i="12" s="1"/>
  <c r="T142" i="12"/>
  <c r="CF142" i="12" s="1"/>
  <c r="U96" i="14"/>
  <c r="CG96" i="14" s="1"/>
  <c r="U96" i="12"/>
  <c r="CG96" i="12" s="1"/>
  <c r="S150" i="14"/>
  <c r="CE150" i="14" s="1"/>
  <c r="W47" i="12"/>
  <c r="CI47" i="12" s="1"/>
  <c r="M160" i="14"/>
  <c r="BY160" i="14" s="1"/>
  <c r="AA27" i="14"/>
  <c r="CM27" i="14" s="1"/>
  <c r="AA30" i="14"/>
  <c r="CM30" i="14" s="1"/>
  <c r="AA31" i="14"/>
  <c r="CM31" i="14" s="1"/>
  <c r="AA28" i="14"/>
  <c r="CM28" i="14" s="1"/>
  <c r="AB26" i="14"/>
  <c r="CN26" i="14" s="1"/>
  <c r="DO43" i="18"/>
  <c r="GA43" i="18" s="1"/>
  <c r="DO17" i="18"/>
  <c r="GA17" i="18" s="1"/>
  <c r="DG76" i="18"/>
  <c r="FS76" i="18" s="1"/>
  <c r="AU58" i="21" s="1"/>
  <c r="Y16" i="14"/>
  <c r="CK16" i="14" s="1"/>
  <c r="Z44" i="14"/>
  <c r="CL44" i="14" s="1"/>
  <c r="Z122" i="14"/>
  <c r="CL122" i="14" s="1"/>
  <c r="Z49" i="14"/>
  <c r="CL49" i="14" s="1"/>
  <c r="Z48" i="14"/>
  <c r="CL48" i="14" s="1"/>
  <c r="AF103" i="12"/>
  <c r="CR103" i="12" s="1"/>
  <c r="AF103" i="14"/>
  <c r="CR103" i="14" s="1"/>
  <c r="DX68" i="18"/>
  <c r="GJ68" i="18" s="1"/>
  <c r="Q77" i="18"/>
  <c r="CC77" i="18" s="1"/>
  <c r="Q59" i="21" s="1"/>
  <c r="Q78" i="18"/>
  <c r="CC78" i="18" s="1"/>
  <c r="U140" i="14"/>
  <c r="CG140" i="14" s="1"/>
  <c r="U140" i="12"/>
  <c r="CG140" i="12" s="1"/>
  <c r="DQ21" i="18"/>
  <c r="GC21" i="18" s="1"/>
  <c r="N160" i="12"/>
  <c r="BZ160" i="12" s="1"/>
  <c r="S151" i="14"/>
  <c r="CE151" i="14" s="1"/>
  <c r="DP15" i="18"/>
  <c r="GB15" i="18" s="1"/>
  <c r="Z21" i="18"/>
  <c r="CL21" i="18" s="1"/>
  <c r="Y65" i="12"/>
  <c r="U143" i="14"/>
  <c r="CG143" i="14" s="1"/>
  <c r="Y65" i="14"/>
  <c r="X48" i="18"/>
  <c r="CJ48" i="18" s="1"/>
  <c r="U87" i="12"/>
  <c r="CG87" i="12" s="1"/>
  <c r="S148" i="14"/>
  <c r="CE148" i="14" s="1"/>
  <c r="U116" i="14"/>
  <c r="CG116" i="14" s="1"/>
  <c r="U116" i="12"/>
  <c r="CG116" i="12" s="1"/>
  <c r="DN46" i="18"/>
  <c r="FZ46" i="18" s="1"/>
  <c r="T154" i="14"/>
  <c r="CF154" i="14" s="1"/>
  <c r="T97" i="14"/>
  <c r="CF97" i="14" s="1"/>
  <c r="T142" i="14"/>
  <c r="CF142" i="14" s="1"/>
  <c r="U100" i="14"/>
  <c r="CG100" i="14" s="1"/>
  <c r="U100" i="12"/>
  <c r="CG100" i="12" s="1"/>
  <c r="U86" i="14"/>
  <c r="CG86" i="14" s="1"/>
  <c r="U107" i="14"/>
  <c r="CG107" i="14" s="1"/>
  <c r="U23" i="14"/>
  <c r="CG23" i="14" s="1"/>
  <c r="Z38" i="14"/>
  <c r="CL38" i="14" s="1"/>
  <c r="DS66" i="18"/>
  <c r="GE66" i="18" s="1"/>
  <c r="T153" i="12"/>
  <c r="CF153" i="12" s="1"/>
  <c r="T98" i="12"/>
  <c r="CF98" i="12" s="1"/>
  <c r="X43" i="18"/>
  <c r="CJ43" i="18" s="1"/>
  <c r="X17" i="18"/>
  <c r="CJ17" i="18" s="1"/>
  <c r="W57" i="18"/>
  <c r="CI57" i="18" s="1"/>
  <c r="W49" i="18"/>
  <c r="CI49" i="18" s="1"/>
  <c r="O160" i="14"/>
  <c r="CA160" i="14" s="1"/>
  <c r="DH78" i="18"/>
  <c r="FT78" i="18" s="1"/>
  <c r="DH77" i="18"/>
  <c r="FT77" i="18" s="1"/>
  <c r="AV59" i="21" s="1"/>
  <c r="W35" i="12"/>
  <c r="CI35" i="12" s="1"/>
  <c r="X66" i="14"/>
  <c r="CJ66" i="14" s="1"/>
  <c r="X71" i="14"/>
  <c r="CJ71" i="14" s="1"/>
  <c r="X70" i="14"/>
  <c r="CJ70" i="14" s="1"/>
  <c r="X134" i="14"/>
  <c r="CJ134" i="14" s="1"/>
  <c r="U133" i="14"/>
  <c r="CG133" i="14" s="1"/>
  <c r="U133" i="12"/>
  <c r="CG133" i="12" s="1"/>
  <c r="O74" i="18"/>
  <c r="CA74" i="18" s="1"/>
  <c r="V25" i="14"/>
  <c r="CH25" i="14" s="1"/>
  <c r="V24" i="14"/>
  <c r="CH24" i="14" s="1"/>
  <c r="V20" i="14"/>
  <c r="CH20" i="14" s="1"/>
  <c r="V102" i="14"/>
  <c r="CH102" i="14" s="1"/>
  <c r="DP44" i="18"/>
  <c r="GB44" i="18" s="1"/>
  <c r="DQ24" i="18"/>
  <c r="GC24" i="18" s="1"/>
  <c r="V93" i="14"/>
  <c r="CH93" i="14" s="1"/>
  <c r="DM58" i="18"/>
  <c r="FY58" i="18" s="1"/>
  <c r="X92" i="14"/>
  <c r="CJ92" i="14" s="1"/>
  <c r="X39" i="14"/>
  <c r="CJ39" i="14" s="1"/>
  <c r="AA135" i="12"/>
  <c r="CM135" i="12" s="1"/>
  <c r="S151" i="12"/>
  <c r="CE151" i="12" s="1"/>
  <c r="AB12" i="14"/>
  <c r="AA62" i="14"/>
  <c r="CM62" i="14" s="1"/>
  <c r="M164" i="14"/>
  <c r="BY164" i="14" s="1"/>
  <c r="AS29" i="21" s="1"/>
  <c r="M165" i="14"/>
  <c r="BY165" i="14" s="1"/>
  <c r="N76" i="18"/>
  <c r="BZ76" i="18" s="1"/>
  <c r="N58" i="21" s="1"/>
  <c r="X47" i="12"/>
  <c r="CJ47" i="12" s="1"/>
  <c r="U121" i="12"/>
  <c r="CG121" i="12" s="1"/>
  <c r="U121" i="14"/>
  <c r="CG121" i="14" s="1"/>
  <c r="U101" i="14"/>
  <c r="CG101" i="14" s="1"/>
  <c r="U101" i="12"/>
  <c r="CG101" i="12" s="1"/>
  <c r="T129" i="12"/>
  <c r="CF129" i="12" s="1"/>
  <c r="V37" i="14"/>
  <c r="CH37" i="14" s="1"/>
  <c r="Y44" i="18"/>
  <c r="CK44" i="18" s="1"/>
  <c r="Y82" i="12"/>
  <c r="DD76" i="18"/>
  <c r="FP76" i="18" s="1"/>
  <c r="AR58" i="21" s="1"/>
  <c r="X68" i="12"/>
  <c r="CJ68" i="12" s="1"/>
  <c r="W47" i="14"/>
  <c r="CI47" i="14" s="1"/>
  <c r="T153" i="14"/>
  <c r="CF153" i="14" s="1"/>
  <c r="T98" i="14"/>
  <c r="CF98" i="14" s="1"/>
  <c r="Y15" i="18"/>
  <c r="CK15" i="18" s="1"/>
  <c r="Y45" i="14"/>
  <c r="CK45" i="14" s="1"/>
  <c r="S88" i="14"/>
  <c r="CE88" i="14" s="1"/>
  <c r="S109" i="14"/>
  <c r="CE109" i="14" s="1"/>
  <c r="M159" i="14"/>
  <c r="BY159" i="14" s="1"/>
  <c r="O164" i="14"/>
  <c r="CA164" i="14" s="1"/>
  <c r="AU29" i="21" s="1"/>
  <c r="O165" i="14"/>
  <c r="CA165" i="14" s="1"/>
  <c r="DM61" i="18"/>
  <c r="FY61" i="18" s="1"/>
  <c r="U71" i="18"/>
  <c r="CG71" i="18" s="1"/>
  <c r="U64" i="18"/>
  <c r="CG64" i="18" s="1"/>
  <c r="U128" i="14"/>
  <c r="CG128" i="14" s="1"/>
  <c r="U128" i="12"/>
  <c r="CG128" i="12" s="1"/>
  <c r="W67" i="14"/>
  <c r="CI67" i="14" s="1"/>
  <c r="W67" i="12"/>
  <c r="CI67" i="12" s="1"/>
  <c r="DK73" i="18"/>
  <c r="FW73" i="18" s="1"/>
  <c r="V84" i="14"/>
  <c r="DP39" i="18"/>
  <c r="GB39" i="18" s="1"/>
  <c r="AB12" i="12"/>
  <c r="V61" i="18"/>
  <c r="CH61" i="18" s="1"/>
  <c r="AG68" i="18"/>
  <c r="CS68" i="18" s="1"/>
  <c r="AG50" i="18"/>
  <c r="CS50" i="18" s="1"/>
  <c r="DL72" i="18"/>
  <c r="FX72" i="18" s="1"/>
  <c r="T141" i="12"/>
  <c r="CF141" i="12" s="1"/>
  <c r="AA20" i="18"/>
  <c r="CM20" i="18" s="1"/>
  <c r="AA19" i="18"/>
  <c r="CM19" i="18" s="1"/>
  <c r="AA22" i="18"/>
  <c r="CM22" i="18" s="1"/>
  <c r="AA10" i="24" s="1"/>
  <c r="DS18" i="18"/>
  <c r="GE18" i="18" s="1"/>
  <c r="AA23" i="18"/>
  <c r="CM23" i="18" s="1"/>
  <c r="AB18" i="18"/>
  <c r="CN18" i="18" s="1"/>
  <c r="DF75" i="18"/>
  <c r="FR75" i="18" s="1"/>
  <c r="Z63" i="14"/>
  <c r="CL63" i="14" s="1"/>
  <c r="Z64" i="14"/>
  <c r="CL64" i="14" s="1"/>
  <c r="AB66" i="18"/>
  <c r="CN66" i="18" s="1"/>
  <c r="X47" i="14"/>
  <c r="CJ47" i="14" s="1"/>
  <c r="T130" i="12"/>
  <c r="CF130" i="12" s="1"/>
  <c r="V143" i="14"/>
  <c r="CH143" i="14" s="1"/>
  <c r="M160" i="12"/>
  <c r="BY160" i="12" s="1"/>
  <c r="T129" i="14"/>
  <c r="CF129" i="14" s="1"/>
  <c r="DO48" i="18"/>
  <c r="GA48" i="18" s="1"/>
  <c r="S148" i="12"/>
  <c r="Z29" i="14"/>
  <c r="CL29" i="14" s="1"/>
  <c r="W81" i="12"/>
  <c r="W19" i="12"/>
  <c r="M164" i="12"/>
  <c r="BY164" i="12" s="1"/>
  <c r="M29" i="21" s="1"/>
  <c r="M165" i="12"/>
  <c r="BY165" i="12" s="1"/>
  <c r="AH62" i="18"/>
  <c r="CT62" i="18" s="1"/>
  <c r="AH53" i="18"/>
  <c r="CT53" i="18" s="1"/>
  <c r="T86" i="14"/>
  <c r="CF86" i="14" s="1"/>
  <c r="T107" i="14"/>
  <c r="CF107" i="14" s="1"/>
  <c r="T23" i="14"/>
  <c r="CF23" i="14" s="1"/>
  <c r="T149" i="12"/>
  <c r="CF149" i="12" s="1"/>
  <c r="AF126" i="14"/>
  <c r="CR126" i="14" s="1"/>
  <c r="CH11" i="23"/>
  <c r="Z38" i="12"/>
  <c r="CL38" i="12" s="1"/>
  <c r="P74" i="18"/>
  <c r="CB74" i="18" s="1"/>
  <c r="U139" i="12"/>
  <c r="CG139" i="12" s="1"/>
  <c r="Z14" i="12"/>
  <c r="CL14" i="12" s="1"/>
  <c r="DY62" i="18"/>
  <c r="GK62" i="18" s="1"/>
  <c r="V147" i="12"/>
  <c r="CH147" i="12" s="1"/>
  <c r="T141" i="14"/>
  <c r="CF141" i="14" s="1"/>
  <c r="Z83" i="14"/>
  <c r="CL83" i="14" s="1"/>
  <c r="BF21" i="24" s="1"/>
  <c r="Y33" i="14"/>
  <c r="U99" i="14"/>
  <c r="CG99" i="14" s="1"/>
  <c r="P156" i="14"/>
  <c r="CB156" i="14" s="1"/>
  <c r="T130" i="14"/>
  <c r="CF130" i="14" s="1"/>
  <c r="V37" i="12"/>
  <c r="CH37" i="12" s="1"/>
  <c r="M159" i="12"/>
  <c r="BY159" i="12" s="1"/>
  <c r="U87" i="14"/>
  <c r="CG87" i="14" s="1"/>
  <c r="U108" i="14"/>
  <c r="CG108" i="14" s="1"/>
  <c r="X67" i="12"/>
  <c r="CJ67" i="12" s="1"/>
  <c r="DQ29" i="18"/>
  <c r="GC29" i="18" s="1"/>
  <c r="T73" i="18"/>
  <c r="CF73" i="18" s="1"/>
  <c r="Q156" i="14"/>
  <c r="CC156" i="14" s="1"/>
  <c r="AU5" i="21" l="1"/>
  <c r="Z85" i="24"/>
  <c r="AA11" i="24"/>
  <c r="H137" i="23"/>
  <c r="Z19" i="24"/>
  <c r="DD8" i="23"/>
  <c r="AS18" i="23"/>
  <c r="AS44" i="23" s="1"/>
  <c r="AS67" i="23" s="1"/>
  <c r="AS90" i="23" s="1"/>
  <c r="AS113" i="23" s="1"/>
  <c r="AS136" i="23" s="1"/>
  <c r="AS159" i="23" s="1"/>
  <c r="AS182" i="23" s="1"/>
  <c r="M9" i="23"/>
  <c r="DE12" i="23"/>
  <c r="AA8" i="24"/>
  <c r="Z112" i="24"/>
  <c r="AS23" i="24"/>
  <c r="M28" i="24"/>
  <c r="AS16" i="23"/>
  <c r="M42" i="23"/>
  <c r="M65" i="23" s="1"/>
  <c r="M88" i="23" s="1"/>
  <c r="M111" i="23" s="1"/>
  <c r="M134" i="23" s="1"/>
  <c r="M157" i="23" s="1"/>
  <c r="M180" i="23" s="1"/>
  <c r="AS14" i="23"/>
  <c r="AS8" i="23" s="1"/>
  <c r="Z42" i="24"/>
  <c r="AS17" i="23"/>
  <c r="AS15" i="23"/>
  <c r="AQ68" i="23"/>
  <c r="L68" i="23"/>
  <c r="DA128" i="24"/>
  <c r="DA24" i="22"/>
  <c r="M22" i="23"/>
  <c r="M39" i="23" s="1"/>
  <c r="M45" i="23" s="1"/>
  <c r="CC233" i="14"/>
  <c r="CC234" i="14" s="1"/>
  <c r="M24" i="24"/>
  <c r="BD91" i="24"/>
  <c r="BD118" i="24"/>
  <c r="DB4" i="22"/>
  <c r="BD48" i="24"/>
  <c r="M8" i="23"/>
  <c r="DB102" i="24"/>
  <c r="CG8" i="23"/>
  <c r="CW20" i="22"/>
  <c r="CW149" i="24" s="1"/>
  <c r="CW155" i="24" s="1"/>
  <c r="DA102" i="24"/>
  <c r="N5" i="21"/>
  <c r="DB58" i="24"/>
  <c r="DA58" i="24"/>
  <c r="AO91" i="23"/>
  <c r="AO6" i="22" s="1"/>
  <c r="DB128" i="24"/>
  <c r="AA9" i="24"/>
  <c r="BD111" i="24"/>
  <c r="BD84" i="24"/>
  <c r="BD67" i="24"/>
  <c r="BD41" i="24"/>
  <c r="BZ9" i="22"/>
  <c r="BZ39" i="22"/>
  <c r="CC7" i="22"/>
  <c r="CC37" i="22"/>
  <c r="AA14" i="14"/>
  <c r="CM14" i="14" s="1"/>
  <c r="AA13" i="14"/>
  <c r="CM13" i="14" s="1"/>
  <c r="DN51" i="18"/>
  <c r="FZ51" i="18" s="1"/>
  <c r="DN49" i="18"/>
  <c r="FZ49" i="18" s="1"/>
  <c r="W127" i="12"/>
  <c r="CI127" i="12" s="1"/>
  <c r="W124" i="12"/>
  <c r="CI124" i="12" s="1"/>
  <c r="V72" i="18"/>
  <c r="CH72" i="18" s="1"/>
  <c r="V58" i="18"/>
  <c r="CH58" i="18" s="1"/>
  <c r="U226" i="14"/>
  <c r="CG95" i="14"/>
  <c r="T148" i="12"/>
  <c r="K129" i="23"/>
  <c r="AK40" i="22"/>
  <c r="AK41" i="22" s="1"/>
  <c r="AK10" i="22"/>
  <c r="CW9" i="22"/>
  <c r="CW39" i="22"/>
  <c r="N40" i="23"/>
  <c r="N26" i="24"/>
  <c r="AR98" i="24"/>
  <c r="AR55" i="24"/>
  <c r="AR125" i="24"/>
  <c r="AR150" i="24"/>
  <c r="AP35" i="22"/>
  <c r="AP5" i="22"/>
  <c r="CF126" i="24"/>
  <c r="CF99" i="24"/>
  <c r="CF56" i="24"/>
  <c r="CF151" i="24"/>
  <c r="DA14" i="22"/>
  <c r="DA85" i="23"/>
  <c r="DA91" i="23" s="1"/>
  <c r="DD42" i="23"/>
  <c r="DD65" i="23" s="1"/>
  <c r="DD88" i="23" s="1"/>
  <c r="DD111" i="23" s="1"/>
  <c r="DD134" i="23" s="1"/>
  <c r="DD157" i="23" s="1"/>
  <c r="DD180" i="23" s="1"/>
  <c r="DD28" i="24"/>
  <c r="T59" i="23"/>
  <c r="AN114" i="23"/>
  <c r="AN131" i="23"/>
  <c r="AN16" i="22"/>
  <c r="CF45" i="23"/>
  <c r="CG40" i="23"/>
  <c r="CG26" i="24"/>
  <c r="M151" i="24"/>
  <c r="M99" i="24"/>
  <c r="M56" i="24"/>
  <c r="M126" i="24"/>
  <c r="DC124" i="24"/>
  <c r="DC97" i="24"/>
  <c r="DC54" i="24"/>
  <c r="DC53" i="24"/>
  <c r="AR97" i="24"/>
  <c r="AR53" i="24"/>
  <c r="AR54" i="24"/>
  <c r="AR124" i="24"/>
  <c r="AQ128" i="24"/>
  <c r="AA166" i="14"/>
  <c r="S169" i="14"/>
  <c r="AQ102" i="24"/>
  <c r="CF123" i="24"/>
  <c r="CF95" i="24"/>
  <c r="CF148" i="24"/>
  <c r="CF52" i="24"/>
  <c r="CF96" i="24"/>
  <c r="DE37" i="23"/>
  <c r="DE23" i="24"/>
  <c r="DE18" i="23"/>
  <c r="DE17" i="23"/>
  <c r="DE16" i="23"/>
  <c r="DE14" i="23"/>
  <c r="DE13" i="23"/>
  <c r="DE15" i="23"/>
  <c r="AR123" i="24"/>
  <c r="AR95" i="24"/>
  <c r="AR148" i="24"/>
  <c r="AR96" i="24"/>
  <c r="AR52" i="24"/>
  <c r="AY82" i="23"/>
  <c r="CH84" i="14"/>
  <c r="V167" i="14"/>
  <c r="V168" i="14"/>
  <c r="CK65" i="14"/>
  <c r="CK220" i="14" s="1"/>
  <c r="Y220" i="14"/>
  <c r="V127" i="14"/>
  <c r="V124" i="14"/>
  <c r="CH124" i="14" s="1"/>
  <c r="CI19" i="14"/>
  <c r="CI217" i="14" s="1"/>
  <c r="W217" i="14"/>
  <c r="Z117" i="24"/>
  <c r="Z90" i="24"/>
  <c r="Z73" i="24"/>
  <c r="Z47" i="24"/>
  <c r="N10" i="21"/>
  <c r="N32" i="24" s="1"/>
  <c r="Z119" i="24"/>
  <c r="Z82" i="12"/>
  <c r="Z64" i="12"/>
  <c r="CL64" i="12" s="1"/>
  <c r="Z20" i="24" s="1"/>
  <c r="N11" i="21"/>
  <c r="N6" i="21"/>
  <c r="Y65" i="18"/>
  <c r="CK65" i="18" s="1"/>
  <c r="Y39" i="18"/>
  <c r="CK39" i="18" s="1"/>
  <c r="U108" i="12"/>
  <c r="CG108" i="12" s="1"/>
  <c r="U110" i="12"/>
  <c r="CG110" i="12" s="1"/>
  <c r="Z107" i="24"/>
  <c r="Z80" i="24"/>
  <c r="Z63" i="24"/>
  <c r="Z37" i="24"/>
  <c r="N42" i="23"/>
  <c r="N65" i="23" s="1"/>
  <c r="N88" i="23" s="1"/>
  <c r="N111" i="23" s="1"/>
  <c r="N134" i="23" s="1"/>
  <c r="N157" i="23" s="1"/>
  <c r="N180" i="23" s="1"/>
  <c r="N28" i="24"/>
  <c r="M147" i="24"/>
  <c r="M94" i="24"/>
  <c r="M51" i="24"/>
  <c r="M122" i="24"/>
  <c r="L34" i="22"/>
  <c r="L4" i="22"/>
  <c r="L86" i="23"/>
  <c r="L24" i="22"/>
  <c r="DB85" i="23"/>
  <c r="DB14" i="22"/>
  <c r="CA8" i="22"/>
  <c r="CA38" i="22"/>
  <c r="Z108" i="24"/>
  <c r="Z81" i="24"/>
  <c r="Z64" i="24"/>
  <c r="Z38" i="24"/>
  <c r="DD43" i="23"/>
  <c r="DD66" i="23" s="1"/>
  <c r="DD29" i="24"/>
  <c r="AZ36" i="23"/>
  <c r="AZ22" i="24"/>
  <c r="CE150" i="24"/>
  <c r="CE125" i="24"/>
  <c r="CE98" i="24"/>
  <c r="CE55" i="24"/>
  <c r="CF82" i="23"/>
  <c r="Y216" i="14"/>
  <c r="CK43" i="14"/>
  <c r="CK216" i="14" s="1"/>
  <c r="CG27" i="24"/>
  <c r="CG41" i="23"/>
  <c r="CG64" i="23" s="1"/>
  <c r="CG87" i="23" s="1"/>
  <c r="CG110" i="23" s="1"/>
  <c r="CG133" i="23" s="1"/>
  <c r="CG156" i="23" s="1"/>
  <c r="CG179" i="23" s="1"/>
  <c r="CG9" i="23"/>
  <c r="DC63" i="23"/>
  <c r="DC23" i="22"/>
  <c r="CE97" i="24"/>
  <c r="CE54" i="24"/>
  <c r="CE53" i="24"/>
  <c r="CE124" i="24"/>
  <c r="AP108" i="23"/>
  <c r="AP15" i="22"/>
  <c r="H38" i="22"/>
  <c r="H8" i="22"/>
  <c r="AR63" i="23"/>
  <c r="AR23" i="22"/>
  <c r="AL19" i="22"/>
  <c r="AL20" i="22" s="1"/>
  <c r="AL149" i="24" s="1"/>
  <c r="AL155" i="24" s="1"/>
  <c r="AL183" i="23"/>
  <c r="CM166" i="14"/>
  <c r="DA68" i="23"/>
  <c r="J132" i="23"/>
  <c r="J26" i="22"/>
  <c r="I131" i="23"/>
  <c r="I16" i="22"/>
  <c r="I114" i="23"/>
  <c r="CZ35" i="22"/>
  <c r="CZ5" i="22"/>
  <c r="K109" i="23"/>
  <c r="K25" i="22"/>
  <c r="M83" i="23"/>
  <c r="CE169" i="14"/>
  <c r="DC125" i="24"/>
  <c r="DC98" i="24"/>
  <c r="DC55" i="24"/>
  <c r="DC150" i="24"/>
  <c r="AS30" i="24"/>
  <c r="AS146" i="24"/>
  <c r="AS50" i="24"/>
  <c r="AS121" i="24"/>
  <c r="AS93" i="24"/>
  <c r="AS31" i="24"/>
  <c r="AS154" i="24" s="1"/>
  <c r="CF127" i="24"/>
  <c r="CF152" i="24"/>
  <c r="CF100" i="24"/>
  <c r="CF57" i="24"/>
  <c r="CW183" i="23"/>
  <c r="CJ65" i="12"/>
  <c r="CJ220" i="12" s="1"/>
  <c r="X220" i="12"/>
  <c r="BA22" i="24"/>
  <c r="BA36" i="23"/>
  <c r="AA39" i="24"/>
  <c r="AA109" i="24"/>
  <c r="AA82" i="24"/>
  <c r="AA65" i="24"/>
  <c r="BE74" i="24"/>
  <c r="BE48" i="24"/>
  <c r="BE118" i="24"/>
  <c r="BE91" i="24"/>
  <c r="W95" i="12"/>
  <c r="W93" i="12"/>
  <c r="CI93" i="12" s="1"/>
  <c r="CI81" i="14"/>
  <c r="CI213" i="14" s="1"/>
  <c r="W213" i="14"/>
  <c r="T139" i="14"/>
  <c r="BF79" i="24"/>
  <c r="BF62" i="24"/>
  <c r="BF36" i="24"/>
  <c r="BF106" i="24"/>
  <c r="M152" i="24"/>
  <c r="M57" i="24"/>
  <c r="M127" i="24"/>
  <c r="M100" i="24"/>
  <c r="CY27" i="22"/>
  <c r="CY155" i="23"/>
  <c r="AN26" i="22"/>
  <c r="AN132" i="23"/>
  <c r="AQ86" i="23"/>
  <c r="AQ24" i="22"/>
  <c r="N121" i="24"/>
  <c r="N146" i="24"/>
  <c r="N93" i="24"/>
  <c r="N50" i="24"/>
  <c r="N31" i="24"/>
  <c r="N154" i="24" s="1"/>
  <c r="M148" i="24"/>
  <c r="M95" i="24"/>
  <c r="M52" i="24"/>
  <c r="M123" i="24"/>
  <c r="DC126" i="24"/>
  <c r="DC151" i="24"/>
  <c r="DC99" i="24"/>
  <c r="DC56" i="24"/>
  <c r="CE56" i="24"/>
  <c r="CE126" i="24"/>
  <c r="CE99" i="24"/>
  <c r="CE151" i="24"/>
  <c r="CA174" i="23"/>
  <c r="AS10" i="21"/>
  <c r="AS32" i="24" s="1"/>
  <c r="DD41" i="23"/>
  <c r="DD64" i="23" s="1"/>
  <c r="DD87" i="23" s="1"/>
  <c r="DD110" i="23" s="1"/>
  <c r="DD133" i="23" s="1"/>
  <c r="DD156" i="23" s="1"/>
  <c r="DD179" i="23" s="1"/>
  <c r="DD27" i="24"/>
  <c r="DD9" i="23"/>
  <c r="T92" i="24"/>
  <c r="T49" i="24"/>
  <c r="T120" i="24"/>
  <c r="T145" i="24"/>
  <c r="AN36" i="22"/>
  <c r="AN6" i="22"/>
  <c r="CH95" i="12"/>
  <c r="DM22" i="24"/>
  <c r="DM36" i="23"/>
  <c r="AR45" i="23"/>
  <c r="AR4" i="22" s="1"/>
  <c r="U225" i="12" a="1"/>
  <c r="U225" i="12" s="1"/>
  <c r="U233" i="12" s="1"/>
  <c r="U234" i="12" s="1"/>
  <c r="CE63" i="23"/>
  <c r="CE23" i="22"/>
  <c r="CB155" i="23"/>
  <c r="CB27" i="22"/>
  <c r="H175" i="23"/>
  <c r="CE101" i="24"/>
  <c r="CE153" i="24"/>
  <c r="BD83" i="24"/>
  <c r="BD66" i="24"/>
  <c r="BD75" i="24" s="1"/>
  <c r="BD40" i="24"/>
  <c r="BD110" i="24"/>
  <c r="DA106" i="23"/>
  <c r="CY114" i="23"/>
  <c r="CY131" i="23"/>
  <c r="CY16" i="22"/>
  <c r="S233" i="14"/>
  <c r="S234" i="14" s="1"/>
  <c r="AR151" i="24"/>
  <c r="AR56" i="24"/>
  <c r="AR126" i="24"/>
  <c r="AR99" i="24"/>
  <c r="CE225" i="14" a="1"/>
  <c r="CE225" i="14" s="1"/>
  <c r="CE233" i="14" s="1"/>
  <c r="CE234" i="14" s="1"/>
  <c r="AP132" i="23"/>
  <c r="AP26" i="22"/>
  <c r="CC151" i="23"/>
  <c r="AS41" i="23"/>
  <c r="AS64" i="23" s="1"/>
  <c r="AS87" i="23" s="1"/>
  <c r="AS110" i="23" s="1"/>
  <c r="AS133" i="23" s="1"/>
  <c r="AS156" i="23" s="1"/>
  <c r="AS179" i="23" s="1"/>
  <c r="AS27" i="24"/>
  <c r="AS60" i="23"/>
  <c r="L128" i="24"/>
  <c r="U49" i="24"/>
  <c r="U120" i="24"/>
  <c r="U92" i="24"/>
  <c r="U145" i="24"/>
  <c r="AA62" i="12"/>
  <c r="BE117" i="24"/>
  <c r="BE90" i="24"/>
  <c r="BE47" i="24"/>
  <c r="BE73" i="24"/>
  <c r="Y214" i="14"/>
  <c r="Y224" i="14" s="1"/>
  <c r="CK82" i="14"/>
  <c r="CK214" i="14" s="1"/>
  <c r="CK224" i="14" s="1"/>
  <c r="U229" i="14"/>
  <c r="CG115" i="14"/>
  <c r="CG229" i="14" s="1"/>
  <c r="BF108" i="24"/>
  <c r="BF64" i="24"/>
  <c r="BF38" i="24"/>
  <c r="BF81" i="24"/>
  <c r="AU10" i="21"/>
  <c r="AU32" i="24" s="1"/>
  <c r="R128" i="23"/>
  <c r="AQ35" i="22"/>
  <c r="AQ5" i="22"/>
  <c r="AT37" i="23"/>
  <c r="AT23" i="24"/>
  <c r="DF12" i="23"/>
  <c r="AT17" i="23"/>
  <c r="AT16" i="23"/>
  <c r="AT14" i="23"/>
  <c r="AT8" i="23" s="1"/>
  <c r="AT15" i="23"/>
  <c r="AT18" i="23"/>
  <c r="AT13" i="23"/>
  <c r="K35" i="22"/>
  <c r="K5" i="22"/>
  <c r="CD109" i="23"/>
  <c r="CD25" i="22"/>
  <c r="DB86" i="23"/>
  <c r="DB24" i="22"/>
  <c r="BB4" i="23"/>
  <c r="BB6" i="23" s="1"/>
  <c r="CG28" i="24"/>
  <c r="CG42" i="23"/>
  <c r="CG65" i="23" s="1"/>
  <c r="CG88" i="23" s="1"/>
  <c r="CG111" i="23" s="1"/>
  <c r="CG134" i="23" s="1"/>
  <c r="CG157" i="23" s="1"/>
  <c r="CG180" i="23" s="1"/>
  <c r="AR83" i="23"/>
  <c r="AR106" i="23" s="1"/>
  <c r="J36" i="22"/>
  <c r="J6" i="22"/>
  <c r="AM37" i="22"/>
  <c r="AM7" i="22"/>
  <c r="CF125" i="24"/>
  <c r="CF98" i="24"/>
  <c r="CF55" i="24"/>
  <c r="CF150" i="24"/>
  <c r="CB137" i="23"/>
  <c r="F40" i="22"/>
  <c r="F41" i="22" s="1"/>
  <c r="F10" i="22"/>
  <c r="CG225" i="12" a="1"/>
  <c r="CG225" i="12" s="1"/>
  <c r="CG233" i="12" s="1"/>
  <c r="CG234" i="12" s="1"/>
  <c r="AM155" i="23"/>
  <c r="AM27" i="22"/>
  <c r="M150" i="24"/>
  <c r="M55" i="24"/>
  <c r="M125" i="24"/>
  <c r="M98" i="24"/>
  <c r="L102" i="24"/>
  <c r="I36" i="22"/>
  <c r="I6" i="22"/>
  <c r="BY41" i="22"/>
  <c r="I132" i="23"/>
  <c r="I26" i="22"/>
  <c r="Q128" i="23"/>
  <c r="CE232" i="14"/>
  <c r="DK59" i="23"/>
  <c r="AS28" i="24"/>
  <c r="DC45" i="23"/>
  <c r="M6" i="21"/>
  <c r="M11" i="21"/>
  <c r="AA64" i="24"/>
  <c r="AA38" i="24"/>
  <c r="AA108" i="24"/>
  <c r="AA81" i="24"/>
  <c r="CN12" i="12"/>
  <c r="Y220" i="12"/>
  <c r="CK65" i="12"/>
  <c r="CK220" i="12" s="1"/>
  <c r="W4" i="23"/>
  <c r="W6" i="23" s="1"/>
  <c r="BE13" i="24"/>
  <c r="BF82" i="24"/>
  <c r="BF65" i="24"/>
  <c r="BF39" i="24"/>
  <c r="BF109" i="24"/>
  <c r="O12" i="23"/>
  <c r="Z216" i="14"/>
  <c r="CL43" i="14"/>
  <c r="CL216" i="14" s="1"/>
  <c r="AO35" i="22"/>
  <c r="AO5" i="22"/>
  <c r="L35" i="22"/>
  <c r="L5" i="22"/>
  <c r="CE152" i="24"/>
  <c r="CE57" i="24"/>
  <c r="CE127" i="24"/>
  <c r="CE100" i="24"/>
  <c r="AQ152" i="23"/>
  <c r="DL59" i="23"/>
  <c r="CX18" i="22"/>
  <c r="CX177" i="23"/>
  <c r="CX160" i="23"/>
  <c r="N44" i="23"/>
  <c r="N67" i="23" s="1"/>
  <c r="N90" i="23" s="1"/>
  <c r="N113" i="23" s="1"/>
  <c r="N136" i="23" s="1"/>
  <c r="N159" i="23" s="1"/>
  <c r="N182" i="23" s="1"/>
  <c r="N30" i="24"/>
  <c r="N60" i="23"/>
  <c r="G178" i="23"/>
  <c r="G29" i="22" s="1"/>
  <c r="G28" i="22"/>
  <c r="V11" i="23"/>
  <c r="U227" i="14"/>
  <c r="CG127" i="14"/>
  <c r="CG227" i="14" s="1"/>
  <c r="DD26" i="24"/>
  <c r="DD40" i="23"/>
  <c r="DC147" i="24"/>
  <c r="DC51" i="24"/>
  <c r="DC122" i="24"/>
  <c r="DC94" i="24"/>
  <c r="DB68" i="23"/>
  <c r="CG43" i="23"/>
  <c r="CG66" i="23" s="1"/>
  <c r="CG89" i="23" s="1"/>
  <c r="CG112" i="23" s="1"/>
  <c r="CG135" i="23" s="1"/>
  <c r="CG158" i="23" s="1"/>
  <c r="CG181" i="23" s="1"/>
  <c r="CG29" i="24"/>
  <c r="CB174" i="23"/>
  <c r="CB160" i="23"/>
  <c r="G177" i="23"/>
  <c r="G19" i="22" s="1"/>
  <c r="G18" i="22"/>
  <c r="DA34" i="22"/>
  <c r="DA4" i="22"/>
  <c r="DK120" i="24"/>
  <c r="DK92" i="24"/>
  <c r="DK49" i="24"/>
  <c r="DK145" i="24"/>
  <c r="DC83" i="23"/>
  <c r="L85" i="23"/>
  <c r="L91" i="23" s="1"/>
  <c r="L14" i="22"/>
  <c r="CK33" i="14"/>
  <c r="CK215" i="14" s="1"/>
  <c r="Y215" i="14"/>
  <c r="CI19" i="12"/>
  <c r="CI217" i="12" s="1"/>
  <c r="W217" i="12"/>
  <c r="CE148" i="12"/>
  <c r="CE169" i="12" s="1"/>
  <c r="S169" i="12"/>
  <c r="AA79" i="24"/>
  <c r="AA62" i="24"/>
  <c r="AA36" i="24"/>
  <c r="AA106" i="24"/>
  <c r="AA14" i="12"/>
  <c r="CM14" i="12" s="1"/>
  <c r="AA13" i="12"/>
  <c r="CM13" i="12" s="1"/>
  <c r="AU6" i="21"/>
  <c r="AU11" i="21"/>
  <c r="AS6" i="21"/>
  <c r="AS11" i="21"/>
  <c r="BE40" i="24"/>
  <c r="BE110" i="24"/>
  <c r="BE83" i="24"/>
  <c r="BE66" i="24"/>
  <c r="CK33" i="12"/>
  <c r="CK215" i="12" s="1"/>
  <c r="Y215" i="12"/>
  <c r="BF80" i="24"/>
  <c r="BF63" i="24"/>
  <c r="BF37" i="24"/>
  <c r="BF107" i="24"/>
  <c r="Z122" i="12"/>
  <c r="CL122" i="12" s="1"/>
  <c r="Z43" i="12"/>
  <c r="AR101" i="24"/>
  <c r="AR153" i="24"/>
  <c r="L106" i="23"/>
  <c r="U59" i="23"/>
  <c r="DL120" i="24"/>
  <c r="DL92" i="24"/>
  <c r="DL49" i="24"/>
  <c r="DL145" i="24"/>
  <c r="CX38" i="22"/>
  <c r="CX8" i="22"/>
  <c r="N43" i="23"/>
  <c r="N66" i="23" s="1"/>
  <c r="N89" i="23" s="1"/>
  <c r="N112" i="23" s="1"/>
  <c r="N135" i="23" s="1"/>
  <c r="N158" i="23" s="1"/>
  <c r="N181" i="23" s="1"/>
  <c r="N29" i="24"/>
  <c r="CD91" i="23"/>
  <c r="CZ91" i="23"/>
  <c r="CZ108" i="23"/>
  <c r="CZ15" i="22"/>
  <c r="M153" i="24"/>
  <c r="M101" i="24"/>
  <c r="DD44" i="23"/>
  <c r="DD67" i="23" s="1"/>
  <c r="DD90" i="23" s="1"/>
  <c r="DD113" i="23" s="1"/>
  <c r="DD136" i="23" s="1"/>
  <c r="DD159" i="23" s="1"/>
  <c r="DD182" i="23" s="1"/>
  <c r="DD30" i="24"/>
  <c r="DC62" i="23"/>
  <c r="DC13" i="22"/>
  <c r="J37" i="22"/>
  <c r="J7" i="22"/>
  <c r="CA155" i="23"/>
  <c r="CA27" i="22"/>
  <c r="DB129" i="23"/>
  <c r="CG24" i="24"/>
  <c r="CG25" i="24"/>
  <c r="CG21" i="23"/>
  <c r="CG38" i="23" s="1"/>
  <c r="CG61" i="23" s="1"/>
  <c r="CG84" i="23" s="1"/>
  <c r="CG107" i="23" s="1"/>
  <c r="CG130" i="23" s="1"/>
  <c r="CG153" i="23" s="1"/>
  <c r="CG176" i="23" s="1"/>
  <c r="AM154" i="23"/>
  <c r="AM17" i="22"/>
  <c r="AM137" i="23"/>
  <c r="DA109" i="23"/>
  <c r="DA25" i="22"/>
  <c r="G160" i="23"/>
  <c r="CF54" i="24"/>
  <c r="CF53" i="24"/>
  <c r="CF124" i="24"/>
  <c r="CF97" i="24"/>
  <c r="AR152" i="24"/>
  <c r="AR127" i="24"/>
  <c r="AR100" i="24"/>
  <c r="AR57" i="24"/>
  <c r="AX82" i="23"/>
  <c r="AX105" i="23" s="1"/>
  <c r="AX128" i="23" s="1"/>
  <c r="AX151" i="23" s="1"/>
  <c r="CZ109" i="23"/>
  <c r="CZ25" i="22"/>
  <c r="J131" i="23"/>
  <c r="J16" i="22"/>
  <c r="CF226" i="14"/>
  <c r="AS43" i="23"/>
  <c r="AS66" i="23" s="1"/>
  <c r="AS29" i="24"/>
  <c r="DC152" i="24"/>
  <c r="DC100" i="24"/>
  <c r="DC57" i="24"/>
  <c r="DC127" i="24"/>
  <c r="W213" i="12"/>
  <c r="CI81" i="12"/>
  <c r="CI213" i="12" s="1"/>
  <c r="AA80" i="24"/>
  <c r="AA37" i="24"/>
  <c r="AA107" i="24"/>
  <c r="AA63" i="24"/>
  <c r="AR5" i="21"/>
  <c r="AR10" i="21"/>
  <c r="AR32" i="24" s="1"/>
  <c r="Y16" i="12"/>
  <c r="CK16" i="12" s="1"/>
  <c r="Y13" i="24" s="1"/>
  <c r="Y15" i="12"/>
  <c r="CK15" i="12" s="1"/>
  <c r="Y12" i="24" s="1"/>
  <c r="BF112" i="24"/>
  <c r="BF85" i="24"/>
  <c r="BF68" i="24"/>
  <c r="BF42" i="24"/>
  <c r="AA15" i="24"/>
  <c r="Y46" i="14"/>
  <c r="CK46" i="14" s="1"/>
  <c r="Y48" i="14"/>
  <c r="CK48" i="14" s="1"/>
  <c r="AP36" i="22"/>
  <c r="AP6" i="22"/>
  <c r="BZ178" i="23"/>
  <c r="BZ29" i="22" s="1"/>
  <c r="BZ28" i="22"/>
  <c r="N41" i="23"/>
  <c r="N64" i="23" s="1"/>
  <c r="N87" i="23" s="1"/>
  <c r="N110" i="23" s="1"/>
  <c r="N133" i="23" s="1"/>
  <c r="N156" i="23" s="1"/>
  <c r="N179" i="23" s="1"/>
  <c r="N27" i="24"/>
  <c r="N9" i="23"/>
  <c r="CD128" i="23"/>
  <c r="CD114" i="23"/>
  <c r="AO109" i="23"/>
  <c r="AO25" i="22"/>
  <c r="DD121" i="24"/>
  <c r="DD93" i="24"/>
  <c r="DD50" i="24"/>
  <c r="DD146" i="24"/>
  <c r="DD31" i="24"/>
  <c r="DD154" i="24" s="1"/>
  <c r="AW174" i="23"/>
  <c r="DC148" i="24"/>
  <c r="DC123" i="24"/>
  <c r="DC96" i="24"/>
  <c r="DC95" i="24"/>
  <c r="DC52" i="24"/>
  <c r="J152" i="23"/>
  <c r="AQ14" i="22"/>
  <c r="AQ85" i="23"/>
  <c r="CG44" i="23"/>
  <c r="CG67" i="23" s="1"/>
  <c r="CG90" i="23" s="1"/>
  <c r="CG113" i="23" s="1"/>
  <c r="CG136" i="23" s="1"/>
  <c r="CG159" i="23" s="1"/>
  <c r="CG182" i="23" s="1"/>
  <c r="CG30" i="24"/>
  <c r="BZ183" i="23"/>
  <c r="M97" i="24"/>
  <c r="M53" i="24"/>
  <c r="M54" i="24"/>
  <c r="M124" i="24"/>
  <c r="G183" i="23"/>
  <c r="CF63" i="23"/>
  <c r="CF23" i="22"/>
  <c r="DC101" i="24"/>
  <c r="DC153" i="24"/>
  <c r="CE51" i="24"/>
  <c r="CE147" i="24"/>
  <c r="CE122" i="24"/>
  <c r="CE94" i="24"/>
  <c r="CH221" i="12"/>
  <c r="CH223" i="12"/>
  <c r="H155" i="23"/>
  <c r="H27" i="22"/>
  <c r="AR62" i="23"/>
  <c r="AR13" i="22"/>
  <c r="CE45" i="23"/>
  <c r="K108" i="23"/>
  <c r="K15" i="22"/>
  <c r="Z106" i="24"/>
  <c r="Z79" i="24"/>
  <c r="Z36" i="24"/>
  <c r="Z62" i="24"/>
  <c r="V223" i="14"/>
  <c r="V221" i="14"/>
  <c r="BF119" i="24"/>
  <c r="CH22" i="24"/>
  <c r="CH16" i="23"/>
  <c r="CH15" i="23"/>
  <c r="DN11" i="23"/>
  <c r="CH14" i="23"/>
  <c r="CH18" i="23"/>
  <c r="CH17" i="23"/>
  <c r="CH13" i="23"/>
  <c r="CH36" i="23"/>
  <c r="U146" i="14"/>
  <c r="CG146" i="14" s="1"/>
  <c r="U136" i="14"/>
  <c r="CG136" i="14" s="1"/>
  <c r="Y214" i="12"/>
  <c r="Y224" i="12" s="1"/>
  <c r="CK82" i="12"/>
  <c r="CK214" i="12" s="1"/>
  <c r="CK224" i="12" s="1"/>
  <c r="CN12" i="14"/>
  <c r="BF86" i="24"/>
  <c r="BF69" i="24"/>
  <c r="BF43" i="24"/>
  <c r="BF113" i="24"/>
  <c r="V167" i="12"/>
  <c r="CH84" i="12"/>
  <c r="V168" i="12"/>
  <c r="AA14" i="24"/>
  <c r="U107" i="12"/>
  <c r="CG107" i="12" s="1"/>
  <c r="U111" i="12"/>
  <c r="CG111" i="12" s="1"/>
  <c r="K36" i="22"/>
  <c r="K6" i="22"/>
  <c r="DI151" i="23"/>
  <c r="N8" i="23"/>
  <c r="N25" i="24"/>
  <c r="N24" i="24"/>
  <c r="N21" i="23"/>
  <c r="N38" i="23" s="1"/>
  <c r="N61" i="23" s="1"/>
  <c r="N84" i="23" s="1"/>
  <c r="N107" i="23" s="1"/>
  <c r="N130" i="23" s="1"/>
  <c r="N153" i="23" s="1"/>
  <c r="N176" i="23" s="1"/>
  <c r="N22" i="23"/>
  <c r="N39" i="23" s="1"/>
  <c r="CX178" i="23"/>
  <c r="CX29" i="22" s="1"/>
  <c r="CX28" i="22"/>
  <c r="DD25" i="24"/>
  <c r="DD24" i="24"/>
  <c r="DD21" i="23"/>
  <c r="DD38" i="23" s="1"/>
  <c r="DD61" i="23" s="1"/>
  <c r="DD84" i="23" s="1"/>
  <c r="DD107" i="23" s="1"/>
  <c r="DD130" i="23" s="1"/>
  <c r="DD153" i="23" s="1"/>
  <c r="DD176" i="23" s="1"/>
  <c r="DD22" i="23"/>
  <c r="DD39" i="23" s="1"/>
  <c r="DD60" i="23"/>
  <c r="CC132" i="23"/>
  <c r="CC26" i="22"/>
  <c r="CG59" i="23"/>
  <c r="CG45" i="23"/>
  <c r="CG120" i="24"/>
  <c r="CG92" i="24"/>
  <c r="CG49" i="24"/>
  <c r="CG145" i="24"/>
  <c r="CG31" i="24"/>
  <c r="CG154" i="24" s="1"/>
  <c r="S105" i="23"/>
  <c r="Z109" i="24"/>
  <c r="Z82" i="24"/>
  <c r="Z65" i="24"/>
  <c r="Z39" i="24"/>
  <c r="M63" i="23"/>
  <c r="M23" i="22"/>
  <c r="AL39" i="22"/>
  <c r="AL9" i="22"/>
  <c r="AO108" i="23"/>
  <c r="AO15" i="22"/>
  <c r="CE95" i="24"/>
  <c r="CE148" i="24"/>
  <c r="CE52" i="24"/>
  <c r="CE123" i="24"/>
  <c r="CE96" i="24"/>
  <c r="L58" i="24"/>
  <c r="CF101" i="24"/>
  <c r="CF153" i="24"/>
  <c r="CW30" i="22"/>
  <c r="V223" i="12"/>
  <c r="V221" i="12"/>
  <c r="P151" i="23"/>
  <c r="AQ58" i="24"/>
  <c r="H154" i="23"/>
  <c r="H17" i="22"/>
  <c r="CF147" i="24"/>
  <c r="CF122" i="24"/>
  <c r="CF128" i="24" s="1"/>
  <c r="CF94" i="24"/>
  <c r="CF51" i="24"/>
  <c r="AS22" i="23"/>
  <c r="AS39" i="23" s="1"/>
  <c r="AS25" i="24"/>
  <c r="AS21" i="23"/>
  <c r="AS38" i="23" s="1"/>
  <c r="AS61" i="23" s="1"/>
  <c r="AS84" i="23" s="1"/>
  <c r="AS107" i="23" s="1"/>
  <c r="AS130" i="23" s="1"/>
  <c r="AS153" i="23" s="1"/>
  <c r="AS176" i="23" s="1"/>
  <c r="AR147" i="24"/>
  <c r="AR122" i="24"/>
  <c r="AR94" i="24"/>
  <c r="AR51" i="24"/>
  <c r="CE82" i="23"/>
  <c r="CE68" i="23"/>
  <c r="CH223" i="14"/>
  <c r="CH221" i="14"/>
  <c r="X75" i="24"/>
  <c r="V131" i="14"/>
  <c r="CH131" i="14" s="1"/>
  <c r="T148" i="14"/>
  <c r="CF148" i="14" s="1"/>
  <c r="AA43" i="12"/>
  <c r="Z44" i="12"/>
  <c r="CL44" i="12" s="1"/>
  <c r="V131" i="12"/>
  <c r="CH131" i="12" s="1"/>
  <c r="Z49" i="12"/>
  <c r="CL49" i="12" s="1"/>
  <c r="Z39" i="18"/>
  <c r="CL39" i="18" s="1"/>
  <c r="Z48" i="12"/>
  <c r="CL48" i="12" s="1"/>
  <c r="DH75" i="18"/>
  <c r="FT75" i="18" s="1"/>
  <c r="P162" i="12"/>
  <c r="CB162" i="12" s="1"/>
  <c r="P158" i="12"/>
  <c r="CB158" i="12" s="1"/>
  <c r="DI74" i="18"/>
  <c r="FU74" i="18" s="1"/>
  <c r="DH74" i="18"/>
  <c r="FT74" i="18" s="1"/>
  <c r="Q162" i="14"/>
  <c r="CC162" i="14" s="1"/>
  <c r="Q158" i="14"/>
  <c r="CC158" i="14" s="1"/>
  <c r="DQ59" i="18"/>
  <c r="GC59" i="18" s="1"/>
  <c r="DZ53" i="18"/>
  <c r="GL53" i="18" s="1"/>
  <c r="DS20" i="18"/>
  <c r="GE20" i="18" s="1"/>
  <c r="BG9" i="24" s="1"/>
  <c r="DS23" i="18"/>
  <c r="GE23" i="18" s="1"/>
  <c r="BG11" i="24" s="1"/>
  <c r="DS19" i="18"/>
  <c r="GE19" i="18" s="1"/>
  <c r="BG8" i="24" s="1"/>
  <c r="DS22" i="18"/>
  <c r="GE22" i="18" s="1"/>
  <c r="BG10" i="24" s="1"/>
  <c r="AA15" i="12"/>
  <c r="CM15" i="12" s="1"/>
  <c r="S152" i="14"/>
  <c r="CE152" i="14" s="1"/>
  <c r="Y43" i="18"/>
  <c r="CK43" i="18" s="1"/>
  <c r="Y17" i="18"/>
  <c r="CK17" i="18" s="1"/>
  <c r="V99" i="14"/>
  <c r="CH99" i="14" s="1"/>
  <c r="U154" i="12"/>
  <c r="CG154" i="12" s="1"/>
  <c r="U97" i="12"/>
  <c r="CG97" i="12" s="1"/>
  <c r="V147" i="14"/>
  <c r="CH147" i="14" s="1"/>
  <c r="V95" i="14"/>
  <c r="O76" i="18"/>
  <c r="CA76" i="18" s="1"/>
  <c r="O58" i="21" s="1"/>
  <c r="U129" i="14"/>
  <c r="CG129" i="14" s="1"/>
  <c r="W61" i="18"/>
  <c r="CI61" i="18" s="1"/>
  <c r="W11" i="23"/>
  <c r="X52" i="18"/>
  <c r="CJ52" i="18" s="1"/>
  <c r="Y17" i="12"/>
  <c r="CK17" i="12" s="1"/>
  <c r="DQ25" i="18"/>
  <c r="GC25" i="18" s="1"/>
  <c r="V128" i="14"/>
  <c r="CH128" i="14" s="1"/>
  <c r="V128" i="12"/>
  <c r="CH128" i="12" s="1"/>
  <c r="W114" i="14"/>
  <c r="CI114" i="14" s="1"/>
  <c r="W114" i="12"/>
  <c r="CI114" i="12" s="1"/>
  <c r="AH126" i="12"/>
  <c r="CT126" i="12" s="1"/>
  <c r="AH94" i="12"/>
  <c r="CT94" i="12" s="1"/>
  <c r="Z44" i="18"/>
  <c r="CL44" i="18" s="1"/>
  <c r="V144" i="14"/>
  <c r="CH144" i="14" s="1"/>
  <c r="V144" i="12"/>
  <c r="CH144" i="12" s="1"/>
  <c r="Y48" i="18"/>
  <c r="CK48" i="18" s="1"/>
  <c r="AA43" i="14"/>
  <c r="V120" i="14"/>
  <c r="CH120" i="14" s="1"/>
  <c r="V120" i="12"/>
  <c r="CH120" i="12" s="1"/>
  <c r="U141" i="14"/>
  <c r="CG141" i="14" s="1"/>
  <c r="Y45" i="12"/>
  <c r="CK45" i="12" s="1"/>
  <c r="Q155" i="14"/>
  <c r="CC155" i="14" s="1"/>
  <c r="Y92" i="14"/>
  <c r="CK92" i="14" s="1"/>
  <c r="Y39" i="14"/>
  <c r="CK39" i="14" s="1"/>
  <c r="AH68" i="18"/>
  <c r="CT68" i="18" s="1"/>
  <c r="HC18" i="18" s="1"/>
  <c r="AH50" i="18"/>
  <c r="CT50" i="18" s="1"/>
  <c r="AA24" i="18"/>
  <c r="CM24" i="18" s="1"/>
  <c r="AB13" i="12"/>
  <c r="CN13" i="12" s="1"/>
  <c r="AC12" i="12"/>
  <c r="U73" i="18"/>
  <c r="CG73" i="18" s="1"/>
  <c r="U154" i="14"/>
  <c r="CG154" i="14" s="1"/>
  <c r="U97" i="14"/>
  <c r="CG97" i="14" s="1"/>
  <c r="U117" i="14"/>
  <c r="CG117" i="14" s="1"/>
  <c r="V100" i="14"/>
  <c r="CH100" i="14" s="1"/>
  <c r="V100" i="12"/>
  <c r="CH100" i="12" s="1"/>
  <c r="X46" i="18"/>
  <c r="CJ46" i="18" s="1"/>
  <c r="Y134" i="14"/>
  <c r="CK134" i="14" s="1"/>
  <c r="Y66" i="14"/>
  <c r="CK66" i="14" s="1"/>
  <c r="Y71" i="14"/>
  <c r="CK71" i="14" s="1"/>
  <c r="Y70" i="14"/>
  <c r="CK70" i="14" s="1"/>
  <c r="AA34" i="14"/>
  <c r="CM34" i="14" s="1"/>
  <c r="V133" i="14"/>
  <c r="CH133" i="14" s="1"/>
  <c r="V133" i="12"/>
  <c r="CH133" i="12" s="1"/>
  <c r="DR38" i="18"/>
  <c r="GD38" i="18" s="1"/>
  <c r="BF20" i="24" s="1"/>
  <c r="DR37" i="18"/>
  <c r="GD37" i="18" s="1"/>
  <c r="BF19" i="24" s="1"/>
  <c r="W104" i="14"/>
  <c r="CI104" i="14" s="1"/>
  <c r="W104" i="12"/>
  <c r="CI104" i="12" s="1"/>
  <c r="W102" i="14"/>
  <c r="CI102" i="14" s="1"/>
  <c r="W25" i="14"/>
  <c r="CI25" i="14" s="1"/>
  <c r="W24" i="14"/>
  <c r="CI24" i="14" s="1"/>
  <c r="W20" i="14"/>
  <c r="CI20" i="14" s="1"/>
  <c r="AD66" i="18"/>
  <c r="CP66" i="18" s="1"/>
  <c r="V90" i="12"/>
  <c r="CH90" i="12" s="1"/>
  <c r="V111" i="12"/>
  <c r="CH111" i="12" s="1"/>
  <c r="V21" i="12"/>
  <c r="CH21" i="12" s="1"/>
  <c r="W54" i="18"/>
  <c r="CI54" i="18" s="1"/>
  <c r="V145" i="14"/>
  <c r="CH145" i="14" s="1"/>
  <c r="V145" i="12"/>
  <c r="CH145" i="12" s="1"/>
  <c r="AB41" i="14"/>
  <c r="CN41" i="14" s="1"/>
  <c r="AB42" i="14"/>
  <c r="CN42" i="14" s="1"/>
  <c r="AC40" i="14"/>
  <c r="CO40" i="14" s="1"/>
  <c r="T88" i="12"/>
  <c r="CF88" i="12" s="1"/>
  <c r="T109" i="12"/>
  <c r="CF109" i="12" s="1"/>
  <c r="V115" i="12"/>
  <c r="CH115" i="12" s="1"/>
  <c r="V146" i="12"/>
  <c r="CH146" i="12" s="1"/>
  <c r="DN67" i="18"/>
  <c r="FZ67" i="18" s="1"/>
  <c r="V70" i="18"/>
  <c r="CH70" i="18" s="1"/>
  <c r="AA32" i="12"/>
  <c r="CM32" i="12" s="1"/>
  <c r="Z46" i="12"/>
  <c r="CL46" i="12" s="1"/>
  <c r="X69" i="12"/>
  <c r="CJ69" i="12" s="1"/>
  <c r="P155" i="14"/>
  <c r="CB155" i="14" s="1"/>
  <c r="P76" i="18"/>
  <c r="CB76" i="18" s="1"/>
  <c r="P58" i="21" s="1"/>
  <c r="DZ62" i="18"/>
  <c r="GL62" i="18" s="1"/>
  <c r="AA21" i="18"/>
  <c r="CM21" i="18" s="1"/>
  <c r="DY50" i="18"/>
  <c r="GK50" i="18" s="1"/>
  <c r="AA83" i="12"/>
  <c r="CM83" i="12" s="1"/>
  <c r="AA21" i="24" s="1"/>
  <c r="DM71" i="18"/>
  <c r="FY71" i="18" s="1"/>
  <c r="DM64" i="18"/>
  <c r="FY64" i="18" s="1"/>
  <c r="Y47" i="14"/>
  <c r="CK47" i="14" s="1"/>
  <c r="T151" i="14"/>
  <c r="CF151" i="14" s="1"/>
  <c r="U117" i="12"/>
  <c r="CG117" i="12" s="1"/>
  <c r="DQ44" i="18"/>
  <c r="GC44" i="18" s="1"/>
  <c r="V85" i="14"/>
  <c r="CH85" i="14" s="1"/>
  <c r="V106" i="14"/>
  <c r="CH106" i="14" s="1"/>
  <c r="R77" i="18"/>
  <c r="CD77" i="18" s="1"/>
  <c r="R59" i="21" s="1"/>
  <c r="R78" i="18"/>
  <c r="CD78" i="18" s="1"/>
  <c r="Z36" i="14"/>
  <c r="CL36" i="14" s="1"/>
  <c r="X57" i="18"/>
  <c r="CJ57" i="18" s="1"/>
  <c r="V132" i="14"/>
  <c r="CH132" i="14" s="1"/>
  <c r="V132" i="12"/>
  <c r="CH132" i="12" s="1"/>
  <c r="DR14" i="18"/>
  <c r="GD14" i="18" s="1"/>
  <c r="DR13" i="18"/>
  <c r="GD13" i="18" s="1"/>
  <c r="BF12" i="24" s="1"/>
  <c r="Z82" i="14"/>
  <c r="W84" i="14"/>
  <c r="DM72" i="18"/>
  <c r="FY72" i="18" s="1"/>
  <c r="V110" i="12"/>
  <c r="CH110" i="12" s="1"/>
  <c r="V89" i="12"/>
  <c r="CH89" i="12" s="1"/>
  <c r="V22" i="12"/>
  <c r="CH22" i="12" s="1"/>
  <c r="DP48" i="18"/>
  <c r="GB48" i="18" s="1"/>
  <c r="AA29" i="18"/>
  <c r="CM29" i="18" s="1"/>
  <c r="S152" i="12"/>
  <c r="CE152" i="12" s="1"/>
  <c r="V116" i="14"/>
  <c r="CH116" i="14" s="1"/>
  <c r="V116" i="12"/>
  <c r="CH116" i="12" s="1"/>
  <c r="AA34" i="12"/>
  <c r="CM34" i="12" s="1"/>
  <c r="Z16" i="14"/>
  <c r="CL16" i="14" s="1"/>
  <c r="Z36" i="12"/>
  <c r="CL36" i="12" s="1"/>
  <c r="T88" i="14"/>
  <c r="CF88" i="14" s="1"/>
  <c r="T109" i="14"/>
  <c r="CF109" i="14" s="1"/>
  <c r="DY68" i="18"/>
  <c r="GK68" i="18" s="1"/>
  <c r="W69" i="14"/>
  <c r="CI69" i="14" s="1"/>
  <c r="V101" i="14"/>
  <c r="CH101" i="14" s="1"/>
  <c r="V101" i="12"/>
  <c r="CH101" i="12" s="1"/>
  <c r="V110" i="14"/>
  <c r="CH110" i="14" s="1"/>
  <c r="V22" i="14"/>
  <c r="CH22" i="14" s="1"/>
  <c r="V89" i="14"/>
  <c r="CH89" i="14" s="1"/>
  <c r="M161" i="14"/>
  <c r="BY161" i="14" s="1"/>
  <c r="T151" i="12"/>
  <c r="CF151" i="12" s="1"/>
  <c r="Z46" i="14"/>
  <c r="CL46" i="14" s="1"/>
  <c r="T150" i="12"/>
  <c r="CF150" i="12" s="1"/>
  <c r="DQ39" i="18"/>
  <c r="GC39" i="18" s="1"/>
  <c r="W93" i="14"/>
  <c r="CI93" i="14" s="1"/>
  <c r="DQ15" i="18"/>
  <c r="GC15" i="18" s="1"/>
  <c r="AC66" i="18"/>
  <c r="CO66" i="18" s="1"/>
  <c r="U118" i="12"/>
  <c r="CG118" i="12" s="1"/>
  <c r="V85" i="12"/>
  <c r="CH85" i="12" s="1"/>
  <c r="V106" i="12"/>
  <c r="CH106" i="12" s="1"/>
  <c r="AB28" i="18"/>
  <c r="CN28" i="18" s="1"/>
  <c r="AB27" i="18"/>
  <c r="CN27" i="18" s="1"/>
  <c r="DT26" i="18"/>
  <c r="GF26" i="18" s="1"/>
  <c r="AC26" i="18"/>
  <c r="CO26" i="18" s="1"/>
  <c r="V115" i="14"/>
  <c r="Z65" i="12"/>
  <c r="AA38" i="12"/>
  <c r="CM38" i="12" s="1"/>
  <c r="O163" i="12"/>
  <c r="CA163" i="12" s="1"/>
  <c r="O157" i="12"/>
  <c r="CA157" i="12" s="1"/>
  <c r="O28" i="21" s="1"/>
  <c r="P162" i="14"/>
  <c r="CB162" i="14" s="1"/>
  <c r="P158" i="14"/>
  <c r="CB158" i="14" s="1"/>
  <c r="Z15" i="12"/>
  <c r="CL15" i="12" s="1"/>
  <c r="Z12" i="24" s="1"/>
  <c r="AB135" i="12"/>
  <c r="CN135" i="12" s="1"/>
  <c r="DT66" i="18"/>
  <c r="GF66" i="18" s="1"/>
  <c r="DI75" i="18"/>
  <c r="FU75" i="18" s="1"/>
  <c r="AA63" i="14"/>
  <c r="CM63" i="14" s="1"/>
  <c r="AA64" i="14"/>
  <c r="CM64" i="14" s="1"/>
  <c r="V111" i="14"/>
  <c r="CH111" i="14" s="1"/>
  <c r="V90" i="14"/>
  <c r="CH90" i="14" s="1"/>
  <c r="V21" i="14"/>
  <c r="CH21" i="14" s="1"/>
  <c r="X68" i="14"/>
  <c r="CJ68" i="14" s="1"/>
  <c r="R75" i="18"/>
  <c r="CD75" i="18" s="1"/>
  <c r="DO57" i="18"/>
  <c r="GA57" i="18" s="1"/>
  <c r="W58" i="18"/>
  <c r="CI58" i="18" s="1"/>
  <c r="U88" i="14"/>
  <c r="CG88" i="14" s="1"/>
  <c r="Z45" i="14"/>
  <c r="CL45" i="14" s="1"/>
  <c r="DR29" i="18"/>
  <c r="GD29" i="18" s="1"/>
  <c r="Y17" i="14"/>
  <c r="CK17" i="14" s="1"/>
  <c r="X17" i="14"/>
  <c r="CJ17" i="14" s="1"/>
  <c r="N159" i="12"/>
  <c r="BZ159" i="12" s="1"/>
  <c r="U118" i="14"/>
  <c r="CG118" i="14" s="1"/>
  <c r="V139" i="12"/>
  <c r="CH139" i="12" s="1"/>
  <c r="DS27" i="18"/>
  <c r="GE27" i="18" s="1"/>
  <c r="BG14" i="24" s="1"/>
  <c r="DS28" i="18"/>
  <c r="GE28" i="18" s="1"/>
  <c r="BG15" i="24" s="1"/>
  <c r="Y39" i="12"/>
  <c r="CK39" i="12" s="1"/>
  <c r="Y92" i="12"/>
  <c r="CK92" i="12" s="1"/>
  <c r="DR21" i="18"/>
  <c r="GD21" i="18" s="1"/>
  <c r="X81" i="12"/>
  <c r="X19" i="12"/>
  <c r="AA37" i="18"/>
  <c r="CM37" i="18" s="1"/>
  <c r="AA38" i="18"/>
  <c r="CM38" i="18" s="1"/>
  <c r="AB28" i="12"/>
  <c r="CN28" i="12" s="1"/>
  <c r="AB31" i="12"/>
  <c r="CN31" i="12" s="1"/>
  <c r="AB30" i="12"/>
  <c r="CN30" i="12" s="1"/>
  <c r="AB27" i="12"/>
  <c r="CN27" i="12" s="1"/>
  <c r="AC26" i="12"/>
  <c r="CO26" i="12" s="1"/>
  <c r="DI78" i="18"/>
  <c r="FU78" i="18" s="1"/>
  <c r="DI77" i="18"/>
  <c r="FU77" i="18" s="1"/>
  <c r="AW59" i="21" s="1"/>
  <c r="AC135" i="12"/>
  <c r="CO135" i="12" s="1"/>
  <c r="Z65" i="14"/>
  <c r="DN61" i="18"/>
  <c r="FZ61" i="18" s="1"/>
  <c r="V71" i="18"/>
  <c r="CH71" i="18" s="1"/>
  <c r="V64" i="18"/>
  <c r="CH64" i="18" s="1"/>
  <c r="AB62" i="14"/>
  <c r="CN62" i="14" s="1"/>
  <c r="AC12" i="14"/>
  <c r="AA135" i="14"/>
  <c r="CM135" i="14" s="1"/>
  <c r="X35" i="14"/>
  <c r="CJ35" i="14" s="1"/>
  <c r="V96" i="14"/>
  <c r="CH96" i="14" s="1"/>
  <c r="V96" i="12"/>
  <c r="CH96" i="12" s="1"/>
  <c r="X67" i="14"/>
  <c r="CJ67" i="14" s="1"/>
  <c r="AA32" i="14"/>
  <c r="CM32" i="14" s="1"/>
  <c r="W131" i="12"/>
  <c r="CI131" i="12" s="1"/>
  <c r="X4" i="23"/>
  <c r="X6" i="23" s="1"/>
  <c r="Q74" i="18"/>
  <c r="CC74" i="18" s="1"/>
  <c r="O162" i="12"/>
  <c r="CA162" i="12" s="1"/>
  <c r="O158" i="12"/>
  <c r="CA158" i="12" s="1"/>
  <c r="AB41" i="12"/>
  <c r="CN41" i="12" s="1"/>
  <c r="AB42" i="12"/>
  <c r="CN42" i="12" s="1"/>
  <c r="AC40" i="12"/>
  <c r="CO40" i="12" s="1"/>
  <c r="V105" i="12"/>
  <c r="CH105" i="12" s="1"/>
  <c r="V140" i="14"/>
  <c r="CH140" i="14" s="1"/>
  <c r="V140" i="12"/>
  <c r="CH140" i="12" s="1"/>
  <c r="N161" i="14"/>
  <c r="BZ161" i="14" s="1"/>
  <c r="DR24" i="18"/>
  <c r="GD24" i="18" s="1"/>
  <c r="DT10" i="18"/>
  <c r="GF10" i="18" s="1"/>
  <c r="AB12" i="18"/>
  <c r="CN12" i="18" s="1"/>
  <c r="AC10" i="18"/>
  <c r="CO10" i="18" s="1"/>
  <c r="AB36" i="18"/>
  <c r="CN36" i="18" s="1"/>
  <c r="Z59" i="18"/>
  <c r="CL59" i="18" s="1"/>
  <c r="O159" i="14"/>
  <c r="CA159" i="14" s="1"/>
  <c r="Z45" i="12"/>
  <c r="CL45" i="12" s="1"/>
  <c r="W102" i="12"/>
  <c r="CI102" i="12" s="1"/>
  <c r="W20" i="12"/>
  <c r="CI20" i="12" s="1"/>
  <c r="W25" i="12"/>
  <c r="CI25" i="12" s="1"/>
  <c r="W24" i="12"/>
  <c r="CI24" i="12" s="1"/>
  <c r="M161" i="12"/>
  <c r="BY161" i="12" s="1"/>
  <c r="AB19" i="18"/>
  <c r="CN19" i="18" s="1"/>
  <c r="AB23" i="18"/>
  <c r="CN23" i="18" s="1"/>
  <c r="AB20" i="18"/>
  <c r="CN20" i="18" s="1"/>
  <c r="AB22" i="18"/>
  <c r="CN22" i="18" s="1"/>
  <c r="DT18" i="18"/>
  <c r="GF18" i="18" s="1"/>
  <c r="AC18" i="18"/>
  <c r="CO18" i="18" s="1"/>
  <c r="U139" i="14"/>
  <c r="Q156" i="12"/>
  <c r="CC156" i="12" s="1"/>
  <c r="AA15" i="14"/>
  <c r="CM15" i="14" s="1"/>
  <c r="U153" i="12"/>
  <c r="CG153" i="12" s="1"/>
  <c r="U98" i="12"/>
  <c r="CG98" i="12" s="1"/>
  <c r="T150" i="14"/>
  <c r="CF150" i="14" s="1"/>
  <c r="Y134" i="12"/>
  <c r="CK134" i="12" s="1"/>
  <c r="Y66" i="12"/>
  <c r="CK66" i="12" s="1"/>
  <c r="Y70" i="12"/>
  <c r="CK70" i="12" s="1"/>
  <c r="Y71" i="12"/>
  <c r="CK71" i="12" s="1"/>
  <c r="Z25" i="18"/>
  <c r="CL25" i="18" s="1"/>
  <c r="DO52" i="18"/>
  <c r="GA52" i="18" s="1"/>
  <c r="AA29" i="14"/>
  <c r="CM29" i="14" s="1"/>
  <c r="U149" i="12"/>
  <c r="CG149" i="12" s="1"/>
  <c r="X35" i="12"/>
  <c r="CJ35" i="12" s="1"/>
  <c r="U142" i="12"/>
  <c r="CG142" i="12" s="1"/>
  <c r="Z65" i="18"/>
  <c r="CL65" i="18" s="1"/>
  <c r="U130" i="12"/>
  <c r="CG130" i="12" s="1"/>
  <c r="W51" i="18"/>
  <c r="CI51" i="18" s="1"/>
  <c r="AA122" i="12"/>
  <c r="CM122" i="12" s="1"/>
  <c r="AA44" i="12"/>
  <c r="CM44" i="12" s="1"/>
  <c r="AA48" i="12"/>
  <c r="CM48" i="12" s="1"/>
  <c r="AA49" i="12"/>
  <c r="CM49" i="12" s="1"/>
  <c r="Z15" i="18"/>
  <c r="CL15" i="18" s="1"/>
  <c r="V143" i="12"/>
  <c r="CH143" i="12" s="1"/>
  <c r="V119" i="14"/>
  <c r="CH119" i="14" s="1"/>
  <c r="V119" i="12"/>
  <c r="CH119" i="12" s="1"/>
  <c r="AA14" i="18"/>
  <c r="CM14" i="18" s="1"/>
  <c r="AA13" i="18"/>
  <c r="CM13" i="18" s="1"/>
  <c r="AA12" i="24" s="1"/>
  <c r="Y46" i="12"/>
  <c r="CK46" i="12" s="1"/>
  <c r="R156" i="14"/>
  <c r="CD156" i="14" s="1"/>
  <c r="V99" i="12"/>
  <c r="CH99" i="12" s="1"/>
  <c r="W84" i="12"/>
  <c r="Z33" i="14"/>
  <c r="AA64" i="12"/>
  <c r="CM64" i="12" s="1"/>
  <c r="AA63" i="12"/>
  <c r="CM63" i="12" s="1"/>
  <c r="DP65" i="18"/>
  <c r="GB65" i="18" s="1"/>
  <c r="W69" i="12"/>
  <c r="CI69" i="12" s="1"/>
  <c r="AA83" i="14"/>
  <c r="CM83" i="14" s="1"/>
  <c r="BG21" i="24" s="1"/>
  <c r="V105" i="14"/>
  <c r="U129" i="12"/>
  <c r="CG129" i="12" s="1"/>
  <c r="W37" i="12"/>
  <c r="CI37" i="12" s="1"/>
  <c r="W67" i="18"/>
  <c r="CI67" i="18" s="1"/>
  <c r="U153" i="14"/>
  <c r="CG153" i="14" s="1"/>
  <c r="U98" i="14"/>
  <c r="CG98" i="14" s="1"/>
  <c r="DP43" i="18"/>
  <c r="GB43" i="18" s="1"/>
  <c r="DP17" i="18"/>
  <c r="GB17" i="18" s="1"/>
  <c r="DO46" i="18"/>
  <c r="GA46" i="18" s="1"/>
  <c r="AB28" i="14"/>
  <c r="CN28" i="14" s="1"/>
  <c r="AB31" i="14"/>
  <c r="CN31" i="14" s="1"/>
  <c r="AB27" i="14"/>
  <c r="CN27" i="14" s="1"/>
  <c r="AB30" i="14"/>
  <c r="CN30" i="14" s="1"/>
  <c r="AC26" i="14"/>
  <c r="CO26" i="14" s="1"/>
  <c r="U149" i="14"/>
  <c r="CG149" i="14" s="1"/>
  <c r="DN54" i="18"/>
  <c r="FZ54" i="18" s="1"/>
  <c r="U142" i="14"/>
  <c r="CG142" i="14" s="1"/>
  <c r="Z33" i="12"/>
  <c r="W147" i="12"/>
  <c r="CI147" i="12" s="1"/>
  <c r="W136" i="12"/>
  <c r="CI136" i="12" s="1"/>
  <c r="DM70" i="18"/>
  <c r="FY70" i="18" s="1"/>
  <c r="U130" i="14"/>
  <c r="CG130" i="14" s="1"/>
  <c r="W37" i="14"/>
  <c r="CI37" i="14" s="1"/>
  <c r="DL73" i="18"/>
  <c r="FX73" i="18" s="1"/>
  <c r="U88" i="12"/>
  <c r="CG88" i="12" s="1"/>
  <c r="U109" i="12"/>
  <c r="CG109" i="12" s="1"/>
  <c r="V121" i="12"/>
  <c r="CH121" i="12" s="1"/>
  <c r="V121" i="14"/>
  <c r="CH121" i="14" s="1"/>
  <c r="U141" i="12"/>
  <c r="CG141" i="12" s="1"/>
  <c r="DS12" i="18"/>
  <c r="GE12" i="18" s="1"/>
  <c r="DS36" i="18"/>
  <c r="GE36" i="18" s="1"/>
  <c r="AA29" i="12"/>
  <c r="CM29" i="12" s="1"/>
  <c r="DF76" i="18"/>
  <c r="FR76" i="18" s="1"/>
  <c r="AT58" i="21" s="1"/>
  <c r="BZ30" i="22" l="1"/>
  <c r="AB11" i="24"/>
  <c r="AS24" i="24"/>
  <c r="M13" i="22"/>
  <c r="AS9" i="23"/>
  <c r="BF13" i="24"/>
  <c r="J137" i="23"/>
  <c r="M62" i="23"/>
  <c r="M14" i="22" s="1"/>
  <c r="AS42" i="23"/>
  <c r="AS65" i="23" s="1"/>
  <c r="AS88" i="23" s="1"/>
  <c r="AS111" i="23" s="1"/>
  <c r="AS134" i="23" s="1"/>
  <c r="AS157" i="23" s="1"/>
  <c r="AS180" i="23" s="1"/>
  <c r="AS26" i="24"/>
  <c r="M96" i="24"/>
  <c r="AS40" i="23"/>
  <c r="AS63" i="23" s="1"/>
  <c r="AS86" i="23" s="1"/>
  <c r="DC58" i="24"/>
  <c r="K114" i="23"/>
  <c r="K7" i="22" s="1"/>
  <c r="AB10" i="24"/>
  <c r="AB9" i="24"/>
  <c r="AB80" i="24" s="1"/>
  <c r="O10" i="21"/>
  <c r="O32" i="24" s="1"/>
  <c r="H160" i="23"/>
  <c r="H9" i="22" s="1"/>
  <c r="CF58" i="24"/>
  <c r="CH8" i="23"/>
  <c r="AO36" i="22"/>
  <c r="CF155" i="24"/>
  <c r="AB8" i="24"/>
  <c r="M68" i="23"/>
  <c r="M5" i="22" s="1"/>
  <c r="CE128" i="24"/>
  <c r="CE155" i="24"/>
  <c r="DC102" i="24"/>
  <c r="CE58" i="24"/>
  <c r="DC128" i="24"/>
  <c r="G30" i="22"/>
  <c r="CE102" i="24"/>
  <c r="H39" i="22"/>
  <c r="Z66" i="24"/>
  <c r="Z40" i="24"/>
  <c r="Z110" i="24"/>
  <c r="Z83" i="24"/>
  <c r="W22" i="24"/>
  <c r="BC11" i="23"/>
  <c r="W36" i="23"/>
  <c r="DN72" i="18"/>
  <c r="FZ72" i="18" s="1"/>
  <c r="DN58" i="18"/>
  <c r="FZ58" i="18" s="1"/>
  <c r="AB14" i="24"/>
  <c r="CM43" i="14"/>
  <c r="CM216" i="14" s="1"/>
  <c r="AA216" i="14"/>
  <c r="BG107" i="24"/>
  <c r="BG80" i="24"/>
  <c r="BG63" i="24"/>
  <c r="BG37" i="24"/>
  <c r="P174" i="23"/>
  <c r="S128" i="23"/>
  <c r="N13" i="22"/>
  <c r="N62" i="23"/>
  <c r="CH167" i="12"/>
  <c r="CH168" i="12"/>
  <c r="CH30" i="24"/>
  <c r="CH44" i="23"/>
  <c r="CH67" i="23" s="1"/>
  <c r="CH90" i="23" s="1"/>
  <c r="CH113" i="23" s="1"/>
  <c r="CH136" i="23" s="1"/>
  <c r="CH159" i="23" s="1"/>
  <c r="CH182" i="23" s="1"/>
  <c r="CE4" i="22"/>
  <c r="CE34" i="22"/>
  <c r="CF86" i="23"/>
  <c r="CF24" i="22"/>
  <c r="CG101" i="24"/>
  <c r="CG153" i="24"/>
  <c r="N125" i="24"/>
  <c r="N98" i="24"/>
  <c r="N150" i="24"/>
  <c r="N55" i="24"/>
  <c r="AA86" i="24"/>
  <c r="AA69" i="24"/>
  <c r="AA43" i="24"/>
  <c r="AA113" i="24"/>
  <c r="AR58" i="24"/>
  <c r="AM177" i="23"/>
  <c r="AM18" i="22"/>
  <c r="AM160" i="23"/>
  <c r="CA178" i="23"/>
  <c r="CA29" i="22" s="1"/>
  <c r="CA28" i="22"/>
  <c r="L36" i="22"/>
  <c r="L6" i="22"/>
  <c r="DB35" i="22"/>
  <c r="DB5" i="22"/>
  <c r="CX39" i="22"/>
  <c r="CX9" i="22"/>
  <c r="AR129" i="23"/>
  <c r="AR152" i="23" s="1"/>
  <c r="CD132" i="23"/>
  <c r="CD26" i="22"/>
  <c r="AT42" i="23"/>
  <c r="AT65" i="23" s="1"/>
  <c r="AT88" i="23" s="1"/>
  <c r="AT111" i="23" s="1"/>
  <c r="AT134" i="23" s="1"/>
  <c r="AT157" i="23" s="1"/>
  <c r="AT180" i="23" s="1"/>
  <c r="AT28" i="24"/>
  <c r="R151" i="23"/>
  <c r="AS83" i="23"/>
  <c r="CY37" i="22"/>
  <c r="CY7" i="22"/>
  <c r="DM59" i="23"/>
  <c r="CA160" i="23"/>
  <c r="AN27" i="22"/>
  <c r="AN155" i="23"/>
  <c r="CI221" i="14"/>
  <c r="CI223" i="14"/>
  <c r="I154" i="23"/>
  <c r="I17" i="22"/>
  <c r="I137" i="23"/>
  <c r="AR86" i="23"/>
  <c r="AR24" i="22"/>
  <c r="CF68" i="23"/>
  <c r="DD89" i="23"/>
  <c r="DD112" i="23" s="1"/>
  <c r="DD135" i="23" s="1"/>
  <c r="DD158" i="23" s="1"/>
  <c r="DD181" i="23" s="1"/>
  <c r="DB108" i="23"/>
  <c r="DB15" i="22"/>
  <c r="CH167" i="14"/>
  <c r="CH168" i="14"/>
  <c r="DE146" i="24"/>
  <c r="DE93" i="24"/>
  <c r="DE50" i="24"/>
  <c r="DE121" i="24"/>
  <c r="DE31" i="24"/>
  <c r="DE154" i="24" s="1"/>
  <c r="M34" i="22"/>
  <c r="M4" i="22"/>
  <c r="BG119" i="24"/>
  <c r="CL33" i="14"/>
  <c r="CL215" i="14" s="1"/>
  <c r="Z215" i="14"/>
  <c r="U231" i="14"/>
  <c r="U232" i="14" s="1"/>
  <c r="CG139" i="14"/>
  <c r="CG231" i="14" s="1"/>
  <c r="AB15" i="24"/>
  <c r="CI11" i="23"/>
  <c r="M86" i="23"/>
  <c r="M24" i="22"/>
  <c r="CC155" i="23"/>
  <c r="CC27" i="22"/>
  <c r="DD147" i="24"/>
  <c r="DD122" i="24"/>
  <c r="DD94" i="24"/>
  <c r="DD51" i="24"/>
  <c r="CH26" i="24"/>
  <c r="CH40" i="23"/>
  <c r="G40" i="22"/>
  <c r="G10" i="22"/>
  <c r="AR102" i="24"/>
  <c r="G39" i="22"/>
  <c r="G9" i="22"/>
  <c r="L129" i="23"/>
  <c r="BC4" i="23"/>
  <c r="BC6" i="23" s="1"/>
  <c r="V22" i="24"/>
  <c r="BB11" i="23"/>
  <c r="V36" i="23"/>
  <c r="CX19" i="22"/>
  <c r="CX20" i="22" s="1"/>
  <c r="CX149" i="24" s="1"/>
  <c r="CX155" i="24" s="1"/>
  <c r="CX183" i="23"/>
  <c r="DK82" i="23"/>
  <c r="AT43" i="23"/>
  <c r="AT66" i="23" s="1"/>
  <c r="AT89" i="23" s="1"/>
  <c r="AT112" i="23" s="1"/>
  <c r="AT135" i="23" s="1"/>
  <c r="AT158" i="23" s="1"/>
  <c r="AT181" i="23" s="1"/>
  <c r="AT29" i="24"/>
  <c r="AS150" i="24"/>
  <c r="AS125" i="24"/>
  <c r="AS98" i="24"/>
  <c r="AS55" i="24"/>
  <c r="DA36" i="22"/>
  <c r="DA6" i="22"/>
  <c r="DM92" i="24"/>
  <c r="DM145" i="24"/>
  <c r="DM120" i="24"/>
  <c r="DM49" i="24"/>
  <c r="CA183" i="23"/>
  <c r="AS101" i="24"/>
  <c r="AS153" i="24"/>
  <c r="M106" i="23"/>
  <c r="CF105" i="23"/>
  <c r="CF91" i="23"/>
  <c r="N151" i="24"/>
  <c r="N56" i="24"/>
  <c r="N126" i="24"/>
  <c r="N99" i="24"/>
  <c r="DE41" i="23"/>
  <c r="DE64" i="23" s="1"/>
  <c r="DE87" i="23" s="1"/>
  <c r="DE110" i="23" s="1"/>
  <c r="DE133" i="23" s="1"/>
  <c r="DE156" i="23" s="1"/>
  <c r="DE179" i="23" s="1"/>
  <c r="DE9" i="23"/>
  <c r="DE27" i="24"/>
  <c r="DE60" i="23"/>
  <c r="V228" i="14"/>
  <c r="CH105" i="14"/>
  <c r="CH228" i="14" s="1"/>
  <c r="W167" i="12"/>
  <c r="W168" i="12"/>
  <c r="CI84" i="12"/>
  <c r="AA66" i="24"/>
  <c r="AA40" i="24"/>
  <c r="AA110" i="24"/>
  <c r="AA83" i="24"/>
  <c r="X127" i="12"/>
  <c r="X124" i="12"/>
  <c r="CJ124" i="12" s="1"/>
  <c r="AA20" i="24"/>
  <c r="U152" i="14"/>
  <c r="CG152" i="14" s="1"/>
  <c r="U109" i="14"/>
  <c r="CG109" i="14" s="1"/>
  <c r="CL65" i="12"/>
  <c r="CL220" i="12" s="1"/>
  <c r="Z220" i="12"/>
  <c r="BF47" i="24"/>
  <c r="BF117" i="24"/>
  <c r="BF90" i="24"/>
  <c r="BF73" i="24"/>
  <c r="DD123" i="24"/>
  <c r="DD95" i="24"/>
  <c r="DD52" i="24"/>
  <c r="DD148" i="24"/>
  <c r="DD96" i="24"/>
  <c r="N94" i="24"/>
  <c r="N147" i="24"/>
  <c r="N51" i="24"/>
  <c r="N122" i="24"/>
  <c r="DN22" i="24"/>
  <c r="DN36" i="23"/>
  <c r="AR14" i="22"/>
  <c r="AR85" i="23"/>
  <c r="AQ91" i="23"/>
  <c r="AQ108" i="23"/>
  <c r="AQ15" i="22"/>
  <c r="CG123" i="24"/>
  <c r="CG148" i="24"/>
  <c r="CG95" i="24"/>
  <c r="CG52" i="24"/>
  <c r="CG96" i="24"/>
  <c r="CZ114" i="23"/>
  <c r="CZ131" i="23"/>
  <c r="CZ16" i="22"/>
  <c r="G20" i="22"/>
  <c r="G149" i="24" s="1"/>
  <c r="G155" i="24" s="1"/>
  <c r="O37" i="23"/>
  <c r="O23" i="24"/>
  <c r="AU12" i="23"/>
  <c r="O18" i="23"/>
  <c r="O17" i="23"/>
  <c r="O14" i="23"/>
  <c r="O15" i="23"/>
  <c r="O13" i="23"/>
  <c r="O16" i="23"/>
  <c r="AM178" i="23"/>
  <c r="AM29" i="22" s="1"/>
  <c r="AM28" i="22"/>
  <c r="CG151" i="24"/>
  <c r="CG126" i="24"/>
  <c r="CG56" i="24"/>
  <c r="CG99" i="24"/>
  <c r="DF37" i="23"/>
  <c r="DF23" i="24"/>
  <c r="DF15" i="23"/>
  <c r="DF13" i="23"/>
  <c r="DF8" i="23" s="1"/>
  <c r="DF14" i="23"/>
  <c r="DF18" i="23"/>
  <c r="DF16" i="23"/>
  <c r="DF17" i="23"/>
  <c r="AR128" i="24"/>
  <c r="DA129" i="23"/>
  <c r="DA152" i="23" s="1"/>
  <c r="CH225" i="12" a="1"/>
  <c r="CH225" i="12" s="1"/>
  <c r="CH233" i="12" s="1"/>
  <c r="CH234" i="12" s="1"/>
  <c r="CY178" i="23"/>
  <c r="CY29" i="22" s="1"/>
  <c r="CY28" i="22"/>
  <c r="CI95" i="12"/>
  <c r="BA59" i="23"/>
  <c r="J155" i="23"/>
  <c r="J27" i="22"/>
  <c r="DC86" i="23"/>
  <c r="DC24" i="22"/>
  <c r="L109" i="23"/>
  <c r="L25" i="22"/>
  <c r="AY105" i="23"/>
  <c r="DE24" i="24"/>
  <c r="DE22" i="23"/>
  <c r="DE39" i="23" s="1"/>
  <c r="DE25" i="24"/>
  <c r="DE21" i="23"/>
  <c r="DE38" i="23" s="1"/>
  <c r="DE61" i="23" s="1"/>
  <c r="DE84" i="23" s="1"/>
  <c r="DE107" i="23" s="1"/>
  <c r="DE130" i="23" s="1"/>
  <c r="DE153" i="23" s="1"/>
  <c r="DE176" i="23" s="1"/>
  <c r="CF102" i="24"/>
  <c r="CG53" i="24"/>
  <c r="CG97" i="24"/>
  <c r="CG54" i="24"/>
  <c r="CG124" i="24"/>
  <c r="T82" i="23"/>
  <c r="N124" i="24"/>
  <c r="N97" i="24"/>
  <c r="N53" i="24"/>
  <c r="N54" i="24"/>
  <c r="K152" i="23"/>
  <c r="AA19" i="24"/>
  <c r="V229" i="14"/>
  <c r="CH115" i="14"/>
  <c r="CH229" i="14" s="1"/>
  <c r="V146" i="14"/>
  <c r="CH146" i="14" s="1"/>
  <c r="V136" i="14"/>
  <c r="CH136" i="14" s="1"/>
  <c r="DO51" i="18"/>
  <c r="GA51" i="18" s="1"/>
  <c r="DO49" i="18"/>
  <c r="GA49" i="18" s="1"/>
  <c r="BF48" i="24"/>
  <c r="BF118" i="24"/>
  <c r="BF91" i="24"/>
  <c r="BF74" i="24"/>
  <c r="O5" i="21"/>
  <c r="AA36" i="14"/>
  <c r="CM36" i="14" s="1"/>
  <c r="AA38" i="14"/>
  <c r="CM38" i="14" s="1"/>
  <c r="N148" i="24"/>
  <c r="N52" i="24"/>
  <c r="N95" i="24"/>
  <c r="N123" i="24"/>
  <c r="N96" i="24"/>
  <c r="CH27" i="24"/>
  <c r="CH41" i="23"/>
  <c r="CH64" i="23" s="1"/>
  <c r="CH87" i="23" s="1"/>
  <c r="CH110" i="23" s="1"/>
  <c r="CH133" i="23" s="1"/>
  <c r="CH156" i="23" s="1"/>
  <c r="CH179" i="23" s="1"/>
  <c r="CH9" i="23"/>
  <c r="J154" i="23"/>
  <c r="J17" i="22"/>
  <c r="DA132" i="23"/>
  <c r="DA26" i="22"/>
  <c r="CG147" i="24"/>
  <c r="CG122" i="24"/>
  <c r="CG94" i="24"/>
  <c r="CG51" i="24"/>
  <c r="CZ36" i="22"/>
  <c r="CZ6" i="22"/>
  <c r="L108" i="23"/>
  <c r="L114" i="23" s="1"/>
  <c r="L15" i="22"/>
  <c r="CB9" i="22"/>
  <c r="CB39" i="22"/>
  <c r="AT24" i="24"/>
  <c r="AT22" i="23"/>
  <c r="AT39" i="23" s="1"/>
  <c r="AT21" i="23"/>
  <c r="AT38" i="23" s="1"/>
  <c r="AT61" i="23" s="1"/>
  <c r="AT84" i="23" s="1"/>
  <c r="AT107" i="23" s="1"/>
  <c r="AT130" i="23" s="1"/>
  <c r="AT153" i="23" s="1"/>
  <c r="AT176" i="23" s="1"/>
  <c r="AT25" i="24"/>
  <c r="AT93" i="24"/>
  <c r="AT50" i="24"/>
  <c r="AT146" i="24"/>
  <c r="AT121" i="24"/>
  <c r="AT31" i="24"/>
  <c r="AT154" i="24" s="1"/>
  <c r="V225" i="12" a="1"/>
  <c r="V225" i="12" s="1"/>
  <c r="V233" i="12" s="1"/>
  <c r="V234" i="12" s="1"/>
  <c r="M102" i="24"/>
  <c r="BA120" i="24"/>
  <c r="BA92" i="24"/>
  <c r="BA49" i="24"/>
  <c r="BA145" i="24"/>
  <c r="K132" i="23"/>
  <c r="K26" i="22"/>
  <c r="DA35" i="22"/>
  <c r="DA5" i="22"/>
  <c r="V227" i="14"/>
  <c r="CH127" i="14"/>
  <c r="CH227" i="14" s="1"/>
  <c r="DE40" i="23"/>
  <c r="DE26" i="24"/>
  <c r="CG63" i="23"/>
  <c r="CG23" i="22"/>
  <c r="DD56" i="24"/>
  <c r="DD151" i="24"/>
  <c r="DD126" i="24"/>
  <c r="DD99" i="24"/>
  <c r="N63" i="23"/>
  <c r="N23" i="22"/>
  <c r="CF148" i="12"/>
  <c r="CF169" i="12" s="1"/>
  <c r="T169" i="12"/>
  <c r="AB108" i="24"/>
  <c r="AB64" i="24"/>
  <c r="AB81" i="24"/>
  <c r="AB38" i="24"/>
  <c r="CJ19" i="12"/>
  <c r="CJ217" i="12" s="1"/>
  <c r="X217" i="12"/>
  <c r="AA119" i="24"/>
  <c r="AB62" i="12"/>
  <c r="V226" i="14"/>
  <c r="CH95" i="14"/>
  <c r="CX30" i="22"/>
  <c r="CH28" i="24"/>
  <c r="CH42" i="23"/>
  <c r="CH65" i="23" s="1"/>
  <c r="CH88" i="23" s="1"/>
  <c r="CH111" i="23" s="1"/>
  <c r="CH134" i="23" s="1"/>
  <c r="CH157" i="23" s="1"/>
  <c r="CH180" i="23" s="1"/>
  <c r="H178" i="23"/>
  <c r="H29" i="22" s="1"/>
  <c r="H28" i="22"/>
  <c r="J8" i="22"/>
  <c r="J38" i="22"/>
  <c r="AO132" i="23"/>
  <c r="AO26" i="22"/>
  <c r="DC85" i="23"/>
  <c r="DC91" i="23" s="1"/>
  <c r="DC14" i="22"/>
  <c r="CD6" i="22"/>
  <c r="CD36" i="22"/>
  <c r="Z216" i="12"/>
  <c r="CL43" i="12"/>
  <c r="CL216" i="12" s="1"/>
  <c r="DC68" i="23"/>
  <c r="N45" i="23"/>
  <c r="DL82" i="23"/>
  <c r="DL105" i="23" s="1"/>
  <c r="DL128" i="23" s="1"/>
  <c r="DL151" i="23" s="1"/>
  <c r="AT44" i="23"/>
  <c r="AT67" i="23" s="1"/>
  <c r="AT90" i="23" s="1"/>
  <c r="AT113" i="23" s="1"/>
  <c r="AT136" i="23" s="1"/>
  <c r="AT159" i="23" s="1"/>
  <c r="AT182" i="23" s="1"/>
  <c r="AT30" i="24"/>
  <c r="AT60" i="23"/>
  <c r="CC137" i="23"/>
  <c r="CB178" i="23"/>
  <c r="CB29" i="22" s="1"/>
  <c r="CB28" i="22"/>
  <c r="T231" i="14"/>
  <c r="T232" i="14" s="1"/>
  <c r="CF139" i="14"/>
  <c r="T169" i="14"/>
  <c r="T225" i="14" a="1"/>
  <c r="T225" i="14" s="1"/>
  <c r="AP114" i="23"/>
  <c r="AP131" i="23"/>
  <c r="AP16" i="22"/>
  <c r="DE42" i="23"/>
  <c r="DE65" i="23" s="1"/>
  <c r="DE88" i="23" s="1"/>
  <c r="DE111" i="23" s="1"/>
  <c r="DE134" i="23" s="1"/>
  <c r="DE157" i="23" s="1"/>
  <c r="DE180" i="23" s="1"/>
  <c r="DE28" i="24"/>
  <c r="CF4" i="22"/>
  <c r="CF34" i="22"/>
  <c r="AT5" i="21"/>
  <c r="AT10" i="21"/>
  <c r="AT32" i="24" s="1"/>
  <c r="Z215" i="12"/>
  <c r="CL33" i="12"/>
  <c r="CL215" i="12" s="1"/>
  <c r="AB107" i="24"/>
  <c r="X95" i="12"/>
  <c r="X93" i="12"/>
  <c r="CJ93" i="12" s="1"/>
  <c r="CO12" i="14"/>
  <c r="CL65" i="14"/>
  <c r="CL220" i="14" s="1"/>
  <c r="Z220" i="14"/>
  <c r="CJ81" i="12"/>
  <c r="CJ213" i="12" s="1"/>
  <c r="X213" i="12"/>
  <c r="CI84" i="14"/>
  <c r="W167" i="14"/>
  <c r="W168" i="14"/>
  <c r="BF66" i="24"/>
  <c r="BF40" i="24"/>
  <c r="BF110" i="24"/>
  <c r="BF83" i="24"/>
  <c r="X51" i="18"/>
  <c r="CJ51" i="18" s="1"/>
  <c r="X49" i="18"/>
  <c r="CJ49" i="18" s="1"/>
  <c r="CO12" i="12"/>
  <c r="BG81" i="24"/>
  <c r="BG64" i="24"/>
  <c r="BG38" i="24"/>
  <c r="BG108" i="24"/>
  <c r="AS148" i="24"/>
  <c r="AS96" i="24"/>
  <c r="AS52" i="24"/>
  <c r="AS123" i="24"/>
  <c r="AS95" i="24"/>
  <c r="H177" i="23"/>
  <c r="H19" i="22" s="1"/>
  <c r="H18" i="22"/>
  <c r="AO114" i="23"/>
  <c r="AO131" i="23"/>
  <c r="AO16" i="22"/>
  <c r="DD45" i="23"/>
  <c r="CH59" i="23"/>
  <c r="CH49" i="24"/>
  <c r="CH120" i="24"/>
  <c r="CH92" i="24"/>
  <c r="CH145" i="24"/>
  <c r="CH31" i="24"/>
  <c r="CH154" i="24" s="1"/>
  <c r="J175" i="23"/>
  <c r="CD7" i="22"/>
  <c r="CD37" i="22"/>
  <c r="Y66" i="24"/>
  <c r="Y40" i="24"/>
  <c r="Y110" i="24"/>
  <c r="Y83" i="24"/>
  <c r="CI223" i="12"/>
  <c r="CI221" i="12"/>
  <c r="AS152" i="24"/>
  <c r="AS100" i="24"/>
  <c r="AS57" i="24"/>
  <c r="AS127" i="24"/>
  <c r="CZ132" i="23"/>
  <c r="CZ26" i="22"/>
  <c r="DD101" i="24"/>
  <c r="DD153" i="24"/>
  <c r="N152" i="24"/>
  <c r="N127" i="24"/>
  <c r="N100" i="24"/>
  <c r="N57" i="24"/>
  <c r="DC106" i="23"/>
  <c r="CG100" i="24"/>
  <c r="CG57" i="24"/>
  <c r="CG127" i="24"/>
  <c r="CG152" i="24"/>
  <c r="DD63" i="23"/>
  <c r="DD86" i="23" s="1"/>
  <c r="DD23" i="22"/>
  <c r="N83" i="23"/>
  <c r="DC34" i="22"/>
  <c r="DC4" i="22"/>
  <c r="Q151" i="23"/>
  <c r="DB91" i="23"/>
  <c r="DB25" i="22"/>
  <c r="DB109" i="23"/>
  <c r="AT41" i="23"/>
  <c r="AT64" i="23" s="1"/>
  <c r="AT87" i="23" s="1"/>
  <c r="AT110" i="23" s="1"/>
  <c r="AT133" i="23" s="1"/>
  <c r="AT156" i="23" s="1"/>
  <c r="AT179" i="23" s="1"/>
  <c r="AT27" i="24"/>
  <c r="AT9" i="23"/>
  <c r="CC174" i="23"/>
  <c r="CC160" i="23"/>
  <c r="DD125" i="24"/>
  <c r="DD98" i="24"/>
  <c r="DD55" i="24"/>
  <c r="DD150" i="24"/>
  <c r="AL40" i="22"/>
  <c r="AL41" i="22" s="1"/>
  <c r="AL10" i="22"/>
  <c r="CG55" i="24"/>
  <c r="CG125" i="24"/>
  <c r="CG98" i="24"/>
  <c r="CG150" i="24"/>
  <c r="AZ92" i="24"/>
  <c r="AZ120" i="24"/>
  <c r="AZ49" i="24"/>
  <c r="AZ145" i="24"/>
  <c r="DE29" i="24"/>
  <c r="DE43" i="23"/>
  <c r="DE66" i="23" s="1"/>
  <c r="DE89" i="23" s="1"/>
  <c r="DE112" i="23" s="1"/>
  <c r="DE135" i="23" s="1"/>
  <c r="DE158" i="23" s="1"/>
  <c r="DE181" i="23" s="1"/>
  <c r="DA108" i="23"/>
  <c r="DA114" i="23" s="1"/>
  <c r="DA15" i="22"/>
  <c r="CG226" i="14"/>
  <c r="AB82" i="24"/>
  <c r="AB65" i="24"/>
  <c r="AB39" i="24"/>
  <c r="AB109" i="24"/>
  <c r="BG113" i="24"/>
  <c r="BG69" i="24"/>
  <c r="BG86" i="24"/>
  <c r="BG43" i="24"/>
  <c r="W127" i="14"/>
  <c r="W124" i="14"/>
  <c r="CI124" i="14" s="1"/>
  <c r="BF84" i="24"/>
  <c r="BF67" i="24"/>
  <c r="BF41" i="24"/>
  <c r="BF111" i="24"/>
  <c r="BG62" i="24"/>
  <c r="BG36" i="24"/>
  <c r="BG106" i="24"/>
  <c r="BG79" i="24"/>
  <c r="AA216" i="12"/>
  <c r="CM43" i="12"/>
  <c r="CM216" i="12" s="1"/>
  <c r="CE5" i="22"/>
  <c r="CE35" i="22"/>
  <c r="AS147" i="24"/>
  <c r="AS51" i="24"/>
  <c r="AS94" i="24"/>
  <c r="AS122" i="24"/>
  <c r="CG4" i="22"/>
  <c r="CG34" i="22"/>
  <c r="DD83" i="23"/>
  <c r="AA112" i="24"/>
  <c r="AA85" i="24"/>
  <c r="AA68" i="24"/>
  <c r="AA42" i="24"/>
  <c r="AB166" i="14"/>
  <c r="CH25" i="24"/>
  <c r="CH24" i="24"/>
  <c r="CH21" i="23"/>
  <c r="CH38" i="23" s="1"/>
  <c r="CH61" i="23" s="1"/>
  <c r="CH84" i="23" s="1"/>
  <c r="CH107" i="23" s="1"/>
  <c r="CH130" i="23" s="1"/>
  <c r="CH153" i="23" s="1"/>
  <c r="CH176" i="23" s="1"/>
  <c r="BZ10" i="22"/>
  <c r="BZ40" i="22"/>
  <c r="BZ41" i="22" s="1"/>
  <c r="CD151" i="23"/>
  <c r="CD137" i="23"/>
  <c r="Y111" i="24"/>
  <c r="Y84" i="24"/>
  <c r="Y67" i="24"/>
  <c r="Y41" i="24"/>
  <c r="W223" i="12"/>
  <c r="W221" i="12"/>
  <c r="AS89" i="23"/>
  <c r="AS112" i="23" s="1"/>
  <c r="AS135" i="23" s="1"/>
  <c r="AS158" i="23" s="1"/>
  <c r="AS181" i="23" s="1"/>
  <c r="AM38" i="22"/>
  <c r="AM8" i="22"/>
  <c r="DB152" i="23"/>
  <c r="DD53" i="24"/>
  <c r="DD97" i="24"/>
  <c r="DD124" i="24"/>
  <c r="DD54" i="24"/>
  <c r="N101" i="24"/>
  <c r="N153" i="24"/>
  <c r="AQ175" i="23"/>
  <c r="AS151" i="24"/>
  <c r="AS126" i="24"/>
  <c r="AS99" i="24"/>
  <c r="AS56" i="24"/>
  <c r="CB8" i="22"/>
  <c r="CB38" i="22"/>
  <c r="CM62" i="12"/>
  <c r="CM166" i="12" s="1"/>
  <c r="AA166" i="12"/>
  <c r="CE86" i="23"/>
  <c r="CE91" i="23" s="1"/>
  <c r="CE24" i="22"/>
  <c r="AQ109" i="23"/>
  <c r="AQ25" i="22"/>
  <c r="M58" i="24"/>
  <c r="Z118" i="24"/>
  <c r="Z91" i="24"/>
  <c r="Z74" i="24"/>
  <c r="Z48" i="24"/>
  <c r="CW40" i="22"/>
  <c r="CW41" i="22" s="1"/>
  <c r="CW10" i="22"/>
  <c r="I37" i="22"/>
  <c r="I7" i="22"/>
  <c r="AZ59" i="23"/>
  <c r="DE44" i="23"/>
  <c r="DE67" i="23" s="1"/>
  <c r="DE90" i="23" s="1"/>
  <c r="DE113" i="23" s="1"/>
  <c r="DE136" i="23" s="1"/>
  <c r="DE159" i="23" s="1"/>
  <c r="DE182" i="23" s="1"/>
  <c r="DE30" i="24"/>
  <c r="M128" i="24"/>
  <c r="AN154" i="23"/>
  <c r="AN17" i="22"/>
  <c r="AN137" i="23"/>
  <c r="AB106" i="24"/>
  <c r="AB79" i="24"/>
  <c r="AB62" i="24"/>
  <c r="AB36" i="24"/>
  <c r="AB14" i="14"/>
  <c r="CN14" i="14" s="1"/>
  <c r="AB13" i="14"/>
  <c r="CN13" i="14" s="1"/>
  <c r="BG85" i="24"/>
  <c r="BG68" i="24"/>
  <c r="BG42" i="24"/>
  <c r="BG112" i="24"/>
  <c r="CL82" i="14"/>
  <c r="CL214" i="14" s="1"/>
  <c r="CL224" i="14" s="1"/>
  <c r="Z214" i="14"/>
  <c r="Z224" i="14" s="1"/>
  <c r="BG109" i="24"/>
  <c r="BG82" i="24"/>
  <c r="BG65" i="24"/>
  <c r="BG39" i="24"/>
  <c r="CE105" i="23"/>
  <c r="AS62" i="23"/>
  <c r="AS13" i="22"/>
  <c r="CG82" i="23"/>
  <c r="CG68" i="23"/>
  <c r="DD62" i="23"/>
  <c r="DD13" i="22"/>
  <c r="M85" i="23"/>
  <c r="M91" i="23" s="1"/>
  <c r="DI174" i="23"/>
  <c r="CN166" i="14"/>
  <c r="CH29" i="24"/>
  <c r="CH43" i="23"/>
  <c r="CH66" i="23" s="1"/>
  <c r="CH89" i="23" s="1"/>
  <c r="CH112" i="23" s="1"/>
  <c r="CH135" i="23" s="1"/>
  <c r="CH158" i="23" s="1"/>
  <c r="CH181" i="23" s="1"/>
  <c r="K16" i="22"/>
  <c r="K131" i="23"/>
  <c r="AX174" i="23"/>
  <c r="U82" i="23"/>
  <c r="AS124" i="24"/>
  <c r="AS97" i="24"/>
  <c r="AS53" i="24"/>
  <c r="AS54" i="24"/>
  <c r="BE111" i="24"/>
  <c r="BE67" i="24"/>
  <c r="BE75" i="24" s="1"/>
  <c r="BE41" i="24"/>
  <c r="BE84" i="24"/>
  <c r="I155" i="23"/>
  <c r="I27" i="22"/>
  <c r="AR68" i="23"/>
  <c r="AT40" i="23"/>
  <c r="AT26" i="24"/>
  <c r="AP27" i="22"/>
  <c r="AP155" i="23"/>
  <c r="CY154" i="23"/>
  <c r="CY17" i="22"/>
  <c r="CY137" i="23"/>
  <c r="W223" i="14"/>
  <c r="W221" i="14"/>
  <c r="DD152" i="24"/>
  <c r="DD100" i="24"/>
  <c r="DD57" i="24"/>
  <c r="DD127" i="24"/>
  <c r="Z214" i="12"/>
  <c r="Z224" i="12" s="1"/>
  <c r="CL82" i="12"/>
  <c r="CL214" i="12" s="1"/>
  <c r="CL224" i="12" s="1"/>
  <c r="DE8" i="23"/>
  <c r="AN37" i="22"/>
  <c r="AN7" i="22"/>
  <c r="U225" i="14" a="1"/>
  <c r="U225" i="14" s="1"/>
  <c r="W131" i="14"/>
  <c r="CI131" i="14" s="1"/>
  <c r="AB43" i="12"/>
  <c r="DS29" i="18"/>
  <c r="GE29" i="18" s="1"/>
  <c r="AB34" i="14"/>
  <c r="CN34" i="14" s="1"/>
  <c r="AA82" i="12"/>
  <c r="AA15" i="18"/>
  <c r="CM15" i="18" s="1"/>
  <c r="Q162" i="12"/>
  <c r="CC162" i="12" s="1"/>
  <c r="Q158" i="12"/>
  <c r="CC158" i="12" s="1"/>
  <c r="W111" i="12"/>
  <c r="CI111" i="12" s="1"/>
  <c r="W90" i="12"/>
  <c r="CI90" i="12" s="1"/>
  <c r="W21" i="12"/>
  <c r="CI21" i="12" s="1"/>
  <c r="DT12" i="18"/>
  <c r="GF12" i="18" s="1"/>
  <c r="DT36" i="18"/>
  <c r="GF36" i="18" s="1"/>
  <c r="AB49" i="12"/>
  <c r="CN49" i="12" s="1"/>
  <c r="AB44" i="12"/>
  <c r="CN44" i="12" s="1"/>
  <c r="AB48" i="12"/>
  <c r="CN48" i="12" s="1"/>
  <c r="V149" i="12"/>
  <c r="CH149" i="12" s="1"/>
  <c r="AC62" i="14"/>
  <c r="CO62" i="14" s="1"/>
  <c r="AD12" i="14"/>
  <c r="AB32" i="12"/>
  <c r="CN32" i="12" s="1"/>
  <c r="R74" i="18"/>
  <c r="CD74" i="18" s="1"/>
  <c r="V86" i="14"/>
  <c r="CH86" i="14" s="1"/>
  <c r="V107" i="14"/>
  <c r="CH107" i="14" s="1"/>
  <c r="V23" i="14"/>
  <c r="CH23" i="14" s="1"/>
  <c r="DQ65" i="18"/>
  <c r="GC65" i="18" s="1"/>
  <c r="V130" i="12"/>
  <c r="CH130" i="12" s="1"/>
  <c r="T152" i="12"/>
  <c r="CF152" i="12" s="1"/>
  <c r="DV66" i="18"/>
  <c r="GH66" i="18" s="1"/>
  <c r="AC13" i="12"/>
  <c r="CO13" i="12" s="1"/>
  <c r="AD12" i="12"/>
  <c r="AC62" i="12"/>
  <c r="CO62" i="12" s="1"/>
  <c r="DZ50" i="18"/>
  <c r="GL50" i="18" s="1"/>
  <c r="V118" i="12"/>
  <c r="CH118" i="12" s="1"/>
  <c r="AH138" i="12"/>
  <c r="CT138" i="12" s="1"/>
  <c r="AH138" i="14"/>
  <c r="CT138" i="14" s="1"/>
  <c r="W120" i="14"/>
  <c r="CI120" i="14" s="1"/>
  <c r="W120" i="12"/>
  <c r="CI120" i="12" s="1"/>
  <c r="AB32" i="14"/>
  <c r="CN32" i="14" s="1"/>
  <c r="U151" i="14"/>
  <c r="CG151" i="14" s="1"/>
  <c r="AA45" i="12"/>
  <c r="CM45" i="12" s="1"/>
  <c r="X37" i="12"/>
  <c r="CJ37" i="12" s="1"/>
  <c r="W85" i="12"/>
  <c r="CI85" i="12" s="1"/>
  <c r="W106" i="12"/>
  <c r="CI106" i="12" s="1"/>
  <c r="AC42" i="12"/>
  <c r="CO42" i="12" s="1"/>
  <c r="AC41" i="12"/>
  <c r="CO41" i="12" s="1"/>
  <c r="AD40" i="12"/>
  <c r="CP40" i="12" s="1"/>
  <c r="O160" i="12"/>
  <c r="CA160" i="12" s="1"/>
  <c r="V149" i="14"/>
  <c r="CH149" i="14" s="1"/>
  <c r="V73" i="18"/>
  <c r="CH73" i="18" s="1"/>
  <c r="X81" i="14"/>
  <c r="X19" i="14"/>
  <c r="W128" i="14"/>
  <c r="CI128" i="14" s="1"/>
  <c r="W128" i="12"/>
  <c r="CI128" i="12" s="1"/>
  <c r="W96" i="14"/>
  <c r="CI96" i="14" s="1"/>
  <c r="W96" i="12"/>
  <c r="CI96" i="12" s="1"/>
  <c r="V130" i="14"/>
  <c r="CH130" i="14" s="1"/>
  <c r="DN70" i="18"/>
  <c r="FZ70" i="18" s="1"/>
  <c r="P155" i="12"/>
  <c r="CB155" i="12" s="1"/>
  <c r="P12" i="23" s="1"/>
  <c r="V129" i="12"/>
  <c r="CH129" i="12" s="1"/>
  <c r="DZ68" i="18"/>
  <c r="GL68" i="18" s="1"/>
  <c r="O164" i="12"/>
  <c r="CA164" i="12" s="1"/>
  <c r="O29" i="21" s="1"/>
  <c r="O165" i="12"/>
  <c r="CA165" i="12" s="1"/>
  <c r="V118" i="14"/>
  <c r="CH118" i="14" s="1"/>
  <c r="V142" i="12"/>
  <c r="CH142" i="12" s="1"/>
  <c r="Y81" i="12"/>
  <c r="Y19" i="12"/>
  <c r="DI76" i="18"/>
  <c r="FU76" i="18" s="1"/>
  <c r="AW58" i="21" s="1"/>
  <c r="AB29" i="14"/>
  <c r="CN29" i="14" s="1"/>
  <c r="Z92" i="14"/>
  <c r="CL92" i="14" s="1"/>
  <c r="Z39" i="14"/>
  <c r="CL39" i="14" s="1"/>
  <c r="AA46" i="12"/>
  <c r="CM46" i="12" s="1"/>
  <c r="Y68" i="12"/>
  <c r="CK68" i="12" s="1"/>
  <c r="AB21" i="18"/>
  <c r="CN21" i="18" s="1"/>
  <c r="X114" i="14"/>
  <c r="CJ114" i="14" s="1"/>
  <c r="X114" i="12"/>
  <c r="CJ114" i="12" s="1"/>
  <c r="AB64" i="14"/>
  <c r="CN64" i="14" s="1"/>
  <c r="AB63" i="14"/>
  <c r="CN63" i="14" s="1"/>
  <c r="O161" i="14"/>
  <c r="CA161" i="14" s="1"/>
  <c r="X102" i="12"/>
  <c r="CJ102" i="12" s="1"/>
  <c r="X20" i="12"/>
  <c r="CJ20" i="12" s="1"/>
  <c r="X25" i="12"/>
  <c r="CJ25" i="12" s="1"/>
  <c r="X24" i="12"/>
  <c r="CJ24" i="12" s="1"/>
  <c r="P160" i="14"/>
  <c r="CB160" i="14" s="1"/>
  <c r="N161" i="12"/>
  <c r="BZ161" i="12" s="1"/>
  <c r="W147" i="14"/>
  <c r="CI147" i="14" s="1"/>
  <c r="W95" i="14"/>
  <c r="V87" i="14"/>
  <c r="CH87" i="14" s="1"/>
  <c r="V108" i="14"/>
  <c r="CH108" i="14" s="1"/>
  <c r="T152" i="14"/>
  <c r="CF152" i="14" s="1"/>
  <c r="DM73" i="18"/>
  <c r="FY73" i="18" s="1"/>
  <c r="V141" i="12"/>
  <c r="CH141" i="12" s="1"/>
  <c r="V129" i="14"/>
  <c r="CH129" i="14" s="1"/>
  <c r="AB83" i="12"/>
  <c r="CN83" i="12" s="1"/>
  <c r="AB21" i="24" s="1"/>
  <c r="V142" i="14"/>
  <c r="CH142" i="14" s="1"/>
  <c r="DO61" i="18"/>
  <c r="GA61" i="18" s="1"/>
  <c r="W71" i="18"/>
  <c r="CI71" i="18" s="1"/>
  <c r="W64" i="18"/>
  <c r="CI64" i="18" s="1"/>
  <c r="Y52" i="18"/>
  <c r="CK52" i="18" s="1"/>
  <c r="AA16" i="12"/>
  <c r="CM16" i="12" s="1"/>
  <c r="AA13" i="24" s="1"/>
  <c r="DH76" i="18"/>
  <c r="FT76" i="18" s="1"/>
  <c r="AV58" i="21" s="1"/>
  <c r="V117" i="12"/>
  <c r="CH117" i="12" s="1"/>
  <c r="W143" i="12"/>
  <c r="CI143" i="12" s="1"/>
  <c r="AA33" i="14"/>
  <c r="Z48" i="18"/>
  <c r="CL48" i="18" s="1"/>
  <c r="AC20" i="18"/>
  <c r="CO20" i="18" s="1"/>
  <c r="AC22" i="18"/>
  <c r="CO22" i="18" s="1"/>
  <c r="AC23" i="18"/>
  <c r="CO23" i="18" s="1"/>
  <c r="DU18" i="18"/>
  <c r="GG18" i="18" s="1"/>
  <c r="AC19" i="18"/>
  <c r="CO19" i="18" s="1"/>
  <c r="AD18" i="18"/>
  <c r="CP18" i="18" s="1"/>
  <c r="Z47" i="12"/>
  <c r="CL47" i="12" s="1"/>
  <c r="X93" i="14"/>
  <c r="CJ93" i="14" s="1"/>
  <c r="X37" i="14"/>
  <c r="CJ37" i="14" s="1"/>
  <c r="AB83" i="14"/>
  <c r="CN83" i="14" s="1"/>
  <c r="BH21" i="24" s="1"/>
  <c r="DN71" i="18"/>
  <c r="FZ71" i="18" s="1"/>
  <c r="DN64" i="18"/>
  <c r="FZ64" i="18" s="1"/>
  <c r="AC135" i="14"/>
  <c r="CO135" i="14" s="1"/>
  <c r="AB38" i="12"/>
  <c r="CN38" i="12" s="1"/>
  <c r="X84" i="12"/>
  <c r="Y35" i="12"/>
  <c r="CK35" i="12" s="1"/>
  <c r="W133" i="14"/>
  <c r="CI133" i="14" s="1"/>
  <c r="W133" i="12"/>
  <c r="CI133" i="12" s="1"/>
  <c r="AB135" i="14"/>
  <c r="CN135" i="14" s="1"/>
  <c r="AC27" i="18"/>
  <c r="CO27" i="18" s="1"/>
  <c r="AC28" i="18"/>
  <c r="CO28" i="18" s="1"/>
  <c r="DU26" i="18"/>
  <c r="GG26" i="18" s="1"/>
  <c r="AD26" i="18"/>
  <c r="CP26" i="18" s="1"/>
  <c r="W100" i="14"/>
  <c r="CI100" i="14" s="1"/>
  <c r="W100" i="12"/>
  <c r="CI100" i="12" s="1"/>
  <c r="U152" i="12"/>
  <c r="CG152" i="12" s="1"/>
  <c r="AA82" i="14"/>
  <c r="DP49" i="18"/>
  <c r="GB49" i="18" s="1"/>
  <c r="P164" i="14"/>
  <c r="CB164" i="14" s="1"/>
  <c r="AV29" i="21" s="1"/>
  <c r="P165" i="14"/>
  <c r="CB165" i="14" s="1"/>
  <c r="V141" i="14"/>
  <c r="CH141" i="14" s="1"/>
  <c r="W105" i="14"/>
  <c r="AA44" i="18"/>
  <c r="CM44" i="18" s="1"/>
  <c r="Y47" i="12"/>
  <c r="CK47" i="12" s="1"/>
  <c r="W115" i="12"/>
  <c r="CI115" i="12" s="1"/>
  <c r="W146" i="12"/>
  <c r="CI146" i="12" s="1"/>
  <c r="U150" i="12"/>
  <c r="CG150" i="12" s="1"/>
  <c r="Y46" i="18"/>
  <c r="CK46" i="18" s="1"/>
  <c r="U148" i="12"/>
  <c r="P160" i="12"/>
  <c r="CB160" i="12" s="1"/>
  <c r="V117" i="14"/>
  <c r="CH117" i="14" s="1"/>
  <c r="W139" i="12"/>
  <c r="CI139" i="12" s="1"/>
  <c r="DS38" i="18"/>
  <c r="GE38" i="18" s="1"/>
  <c r="BG20" i="24" s="1"/>
  <c r="DS37" i="18"/>
  <c r="GE37" i="18" s="1"/>
  <c r="BG19" i="24" s="1"/>
  <c r="W144" i="14"/>
  <c r="CI144" i="14" s="1"/>
  <c r="W144" i="12"/>
  <c r="CI144" i="12" s="1"/>
  <c r="DP52" i="18"/>
  <c r="GB52" i="18" s="1"/>
  <c r="DO67" i="18"/>
  <c r="GA67" i="18" s="1"/>
  <c r="W70" i="18"/>
  <c r="CI70" i="18" s="1"/>
  <c r="AA16" i="14"/>
  <c r="CM16" i="14" s="1"/>
  <c r="X147" i="12"/>
  <c r="CJ147" i="12" s="1"/>
  <c r="X69" i="14"/>
  <c r="CJ69" i="14" s="1"/>
  <c r="Z66" i="14"/>
  <c r="CL66" i="14" s="1"/>
  <c r="Z70" i="14"/>
  <c r="CL70" i="14" s="1"/>
  <c r="Z71" i="14"/>
  <c r="CL71" i="14" s="1"/>
  <c r="Z134" i="14"/>
  <c r="CL134" i="14" s="1"/>
  <c r="AA39" i="18"/>
  <c r="CM39" i="18" s="1"/>
  <c r="Y81" i="14"/>
  <c r="Y19" i="14"/>
  <c r="DR59" i="18"/>
  <c r="GD59" i="18" s="1"/>
  <c r="AA65" i="14"/>
  <c r="O159" i="12"/>
  <c r="CA159" i="12" s="1"/>
  <c r="DT28" i="18"/>
  <c r="GF28" i="18" s="1"/>
  <c r="BH15" i="24" s="1"/>
  <c r="DT27" i="18"/>
  <c r="GF27" i="18" s="1"/>
  <c r="BH14" i="24" s="1"/>
  <c r="W101" i="14"/>
  <c r="CI101" i="14" s="1"/>
  <c r="W101" i="12"/>
  <c r="CI101" i="12" s="1"/>
  <c r="DR15" i="18"/>
  <c r="GD15" i="18" s="1"/>
  <c r="X67" i="18"/>
  <c r="CJ67" i="18" s="1"/>
  <c r="AC42" i="14"/>
  <c r="CO42" i="14" s="1"/>
  <c r="AD40" i="14"/>
  <c r="CP40" i="14" s="1"/>
  <c r="W85" i="14"/>
  <c r="CI85" i="14" s="1"/>
  <c r="W106" i="14"/>
  <c r="CI106" i="14" s="1"/>
  <c r="DR39" i="18"/>
  <c r="GD39" i="18" s="1"/>
  <c r="Y68" i="14"/>
  <c r="CK68" i="14" s="1"/>
  <c r="AA48" i="14"/>
  <c r="CM48" i="14" s="1"/>
  <c r="AA122" i="14"/>
  <c r="CM122" i="14" s="1"/>
  <c r="AA49" i="14"/>
  <c r="CM49" i="14" s="1"/>
  <c r="AA44" i="14"/>
  <c r="CM44" i="14" s="1"/>
  <c r="W116" i="12"/>
  <c r="CI116" i="12" s="1"/>
  <c r="W116" i="14"/>
  <c r="CI116" i="14" s="1"/>
  <c r="Q160" i="14"/>
  <c r="CC160" i="14" s="1"/>
  <c r="DS14" i="18"/>
  <c r="GE14" i="18" s="1"/>
  <c r="BG13" i="24" s="1"/>
  <c r="DS13" i="18"/>
  <c r="GE13" i="18" s="1"/>
  <c r="BG12" i="24" s="1"/>
  <c r="W145" i="14"/>
  <c r="CI145" i="14" s="1"/>
  <c r="W145" i="12"/>
  <c r="CI145" i="12" s="1"/>
  <c r="DP46" i="18"/>
  <c r="GB46" i="18" s="1"/>
  <c r="R162" i="14"/>
  <c r="CD162" i="14" s="1"/>
  <c r="R158" i="14"/>
  <c r="CD158" i="14" s="1"/>
  <c r="AE66" i="18"/>
  <c r="CQ66" i="18" s="1"/>
  <c r="DO54" i="18"/>
  <c r="GA54" i="18" s="1"/>
  <c r="U151" i="12"/>
  <c r="CG151" i="12" s="1"/>
  <c r="DT22" i="18"/>
  <c r="GF22" i="18" s="1"/>
  <c r="BH10" i="24" s="1"/>
  <c r="DT20" i="18"/>
  <c r="GF20" i="18" s="1"/>
  <c r="BH9" i="24" s="1"/>
  <c r="DT23" i="18"/>
  <c r="GF23" i="18" s="1"/>
  <c r="BH11" i="24" s="1"/>
  <c r="DT19" i="18"/>
  <c r="GF19" i="18" s="1"/>
  <c r="BH8" i="24" s="1"/>
  <c r="W105" i="12"/>
  <c r="CI105" i="12" s="1"/>
  <c r="AB37" i="18"/>
  <c r="CN37" i="18" s="1"/>
  <c r="AB38" i="18"/>
  <c r="CN38" i="18" s="1"/>
  <c r="DR44" i="18"/>
  <c r="GD44" i="18" s="1"/>
  <c r="Q76" i="18"/>
  <c r="CC76" i="18" s="1"/>
  <c r="Q58" i="21" s="1"/>
  <c r="X136" i="12"/>
  <c r="CJ136" i="12" s="1"/>
  <c r="AC28" i="12"/>
  <c r="CO28" i="12" s="1"/>
  <c r="AC30" i="12"/>
  <c r="CO30" i="12" s="1"/>
  <c r="AC27" i="12"/>
  <c r="CO27" i="12" s="1"/>
  <c r="AC31" i="12"/>
  <c r="CO31" i="12" s="1"/>
  <c r="AD26" i="12"/>
  <c r="CP26" i="12" s="1"/>
  <c r="V139" i="14"/>
  <c r="V154" i="12"/>
  <c r="CH154" i="12" s="1"/>
  <c r="V97" i="12"/>
  <c r="CH97" i="12" s="1"/>
  <c r="W143" i="14"/>
  <c r="CI143" i="14" s="1"/>
  <c r="AA59" i="18"/>
  <c r="CM59" i="18" s="1"/>
  <c r="V87" i="12"/>
  <c r="CH87" i="12" s="1"/>
  <c r="V108" i="12"/>
  <c r="CH108" i="12" s="1"/>
  <c r="DP57" i="18"/>
  <c r="GB57" i="18" s="1"/>
  <c r="X58" i="18"/>
  <c r="CJ58" i="18" s="1"/>
  <c r="AA25" i="18"/>
  <c r="CM25" i="18" s="1"/>
  <c r="AB43" i="14"/>
  <c r="W110" i="14"/>
  <c r="CI110" i="14" s="1"/>
  <c r="W89" i="14"/>
  <c r="CI89" i="14" s="1"/>
  <c r="W22" i="14"/>
  <c r="CI22" i="14" s="1"/>
  <c r="Y67" i="14"/>
  <c r="CK67" i="14" s="1"/>
  <c r="U150" i="14"/>
  <c r="CG150" i="14" s="1"/>
  <c r="AB14" i="12"/>
  <c r="CN14" i="12" s="1"/>
  <c r="Y35" i="14"/>
  <c r="CK35" i="14" s="1"/>
  <c r="Q164" i="14"/>
  <c r="CC164" i="14" s="1"/>
  <c r="AW29" i="21" s="1"/>
  <c r="Q165" i="14"/>
  <c r="CC165" i="14" s="1"/>
  <c r="Y49" i="18"/>
  <c r="CK49" i="18" s="1"/>
  <c r="Y57" i="18"/>
  <c r="CK57" i="18" s="1"/>
  <c r="AH94" i="14"/>
  <c r="CT94" i="14" s="1"/>
  <c r="W119" i="14"/>
  <c r="CI119" i="14" s="1"/>
  <c r="W119" i="12"/>
  <c r="CI119" i="12" s="1"/>
  <c r="DS24" i="18"/>
  <c r="GE24" i="18" s="1"/>
  <c r="Z39" i="12"/>
  <c r="CL39" i="12" s="1"/>
  <c r="Z92" i="12"/>
  <c r="CL92" i="12" s="1"/>
  <c r="AB38" i="14"/>
  <c r="CN38" i="14" s="1"/>
  <c r="R155" i="14"/>
  <c r="CD155" i="14" s="1"/>
  <c r="Z43" i="18"/>
  <c r="CL43" i="18" s="1"/>
  <c r="Z17" i="18"/>
  <c r="CL17" i="18" s="1"/>
  <c r="AB24" i="18"/>
  <c r="CN24" i="18" s="1"/>
  <c r="DU10" i="18"/>
  <c r="GG10" i="18" s="1"/>
  <c r="AC12" i="18"/>
  <c r="CO12" i="18" s="1"/>
  <c r="AC36" i="18"/>
  <c r="CO36" i="18" s="1"/>
  <c r="AD10" i="18"/>
  <c r="CP10" i="18" s="1"/>
  <c r="X104" i="14"/>
  <c r="CJ104" i="14" s="1"/>
  <c r="X104" i="12"/>
  <c r="CJ104" i="12" s="1"/>
  <c r="AB34" i="12"/>
  <c r="CN34" i="12" s="1"/>
  <c r="DR25" i="18"/>
  <c r="GD25" i="18" s="1"/>
  <c r="DO58" i="18"/>
  <c r="GA58" i="18" s="1"/>
  <c r="AA36" i="12"/>
  <c r="CM36" i="12" s="1"/>
  <c r="U148" i="14"/>
  <c r="CG148" i="14" s="1"/>
  <c r="AB29" i="18"/>
  <c r="CN29" i="18" s="1"/>
  <c r="DU66" i="18"/>
  <c r="GG66" i="18" s="1"/>
  <c r="DQ43" i="18"/>
  <c r="GC43" i="18" s="1"/>
  <c r="DQ17" i="18"/>
  <c r="GC17" i="18" s="1"/>
  <c r="V154" i="14"/>
  <c r="CH154" i="14" s="1"/>
  <c r="V97" i="14"/>
  <c r="CH97" i="14" s="1"/>
  <c r="P163" i="14"/>
  <c r="CB163" i="14" s="1"/>
  <c r="P157" i="14"/>
  <c r="CB157" i="14" s="1"/>
  <c r="AV28" i="21" s="1"/>
  <c r="Z17" i="14"/>
  <c r="CL17" i="14" s="1"/>
  <c r="AB82" i="14"/>
  <c r="V86" i="12"/>
  <c r="CH86" i="12" s="1"/>
  <c r="V107" i="12"/>
  <c r="CH107" i="12" s="1"/>
  <c r="V23" i="12"/>
  <c r="CH23" i="12" s="1"/>
  <c r="V153" i="12"/>
  <c r="CH153" i="12" s="1"/>
  <c r="V98" i="12"/>
  <c r="CH98" i="12" s="1"/>
  <c r="Y51" i="18"/>
  <c r="CK51" i="18" s="1"/>
  <c r="AH126" i="14"/>
  <c r="CT126" i="14" s="1"/>
  <c r="W121" i="12"/>
  <c r="CI121" i="12" s="1"/>
  <c r="W121" i="14"/>
  <c r="CI121" i="14" s="1"/>
  <c r="X54" i="18"/>
  <c r="CJ54" i="18" s="1"/>
  <c r="DS21" i="18"/>
  <c r="GE21" i="18" s="1"/>
  <c r="AA33" i="12"/>
  <c r="W99" i="12"/>
  <c r="CI99" i="12" s="1"/>
  <c r="W99" i="14"/>
  <c r="CI99" i="14" s="1"/>
  <c r="W140" i="14"/>
  <c r="CI140" i="14" s="1"/>
  <c r="W140" i="12"/>
  <c r="CI140" i="12" s="1"/>
  <c r="AC28" i="14"/>
  <c r="CO28" i="14" s="1"/>
  <c r="AC31" i="14"/>
  <c r="CO31" i="14" s="1"/>
  <c r="AC27" i="14"/>
  <c r="CO27" i="14" s="1"/>
  <c r="AC30" i="14"/>
  <c r="CO30" i="14" s="1"/>
  <c r="AD26" i="14"/>
  <c r="CP26" i="14" s="1"/>
  <c r="Y67" i="12"/>
  <c r="CK67" i="12" s="1"/>
  <c r="Q155" i="12"/>
  <c r="CC155" i="12" s="1"/>
  <c r="Q12" i="23" s="1"/>
  <c r="W89" i="12"/>
  <c r="CI89" i="12" s="1"/>
  <c r="W22" i="12"/>
  <c r="CI22" i="12" s="1"/>
  <c r="W110" i="12"/>
  <c r="CI110" i="12" s="1"/>
  <c r="AB14" i="18"/>
  <c r="CN14" i="18" s="1"/>
  <c r="AB13" i="18"/>
  <c r="CN13" i="18" s="1"/>
  <c r="AB29" i="12"/>
  <c r="CN29" i="12" s="1"/>
  <c r="W132" i="14"/>
  <c r="CI132" i="14" s="1"/>
  <c r="W132" i="12"/>
  <c r="CI132" i="12" s="1"/>
  <c r="Z47" i="14"/>
  <c r="CL47" i="14" s="1"/>
  <c r="Z16" i="12"/>
  <c r="CL16" i="12" s="1"/>
  <c r="Z13" i="24" s="1"/>
  <c r="Z134" i="12"/>
  <c r="CL134" i="12" s="1"/>
  <c r="Z71" i="12"/>
  <c r="CL71" i="12" s="1"/>
  <c r="Z66" i="12"/>
  <c r="CL66" i="12" s="1"/>
  <c r="Z70" i="12"/>
  <c r="CL70" i="12" s="1"/>
  <c r="S156" i="14"/>
  <c r="CE156" i="14" s="1"/>
  <c r="X61" i="18"/>
  <c r="CJ61" i="18" s="1"/>
  <c r="X11" i="23"/>
  <c r="W72" i="18"/>
  <c r="CI72" i="18" s="1"/>
  <c r="W90" i="14"/>
  <c r="CI90" i="14" s="1"/>
  <c r="W111" i="14"/>
  <c r="CI111" i="14" s="1"/>
  <c r="W21" i="14"/>
  <c r="CI21" i="14" s="1"/>
  <c r="V153" i="14"/>
  <c r="CH153" i="14" s="1"/>
  <c r="V98" i="14"/>
  <c r="CH98" i="14" s="1"/>
  <c r="AB64" i="12"/>
  <c r="CN64" i="12" s="1"/>
  <c r="AB63" i="12"/>
  <c r="CN63" i="12" s="1"/>
  <c r="Q157" i="14"/>
  <c r="CC157" i="14" s="1"/>
  <c r="AW28" i="21" s="1"/>
  <c r="Q163" i="14"/>
  <c r="CC163" i="14" s="1"/>
  <c r="AH103" i="14"/>
  <c r="CT103" i="14" s="1"/>
  <c r="AH103" i="12"/>
  <c r="CT103" i="12" s="1"/>
  <c r="W115" i="14"/>
  <c r="DQ48" i="18"/>
  <c r="GC48" i="18" s="1"/>
  <c r="CJ11" i="23"/>
  <c r="AB37" i="24" l="1"/>
  <c r="CG128" i="24"/>
  <c r="AB63" i="24"/>
  <c r="M35" i="22"/>
  <c r="AC14" i="24"/>
  <c r="H30" i="22"/>
  <c r="J160" i="23"/>
  <c r="DG28" i="12"/>
  <c r="AS23" i="22"/>
  <c r="AS45" i="23"/>
  <c r="AS4" i="22" s="1"/>
  <c r="K37" i="22"/>
  <c r="CG169" i="14"/>
  <c r="AC15" i="24"/>
  <c r="AC69" i="24" s="1"/>
  <c r="G41" i="22"/>
  <c r="AW10" i="21"/>
  <c r="AW32" i="24" s="1"/>
  <c r="AS24" i="22"/>
  <c r="CG225" i="14" a="1"/>
  <c r="CG225" i="14" s="1"/>
  <c r="CG233" i="14" s="1"/>
  <c r="CG234" i="14" s="1"/>
  <c r="N58" i="24"/>
  <c r="CG232" i="14"/>
  <c r="CG58" i="24"/>
  <c r="H20" i="22"/>
  <c r="H149" i="24" s="1"/>
  <c r="H155" i="24" s="1"/>
  <c r="AB20" i="24"/>
  <c r="AB19" i="24"/>
  <c r="AB90" i="24" s="1"/>
  <c r="CB30" i="22"/>
  <c r="BF75" i="24"/>
  <c r="AM30" i="22"/>
  <c r="DD58" i="24"/>
  <c r="DD102" i="24"/>
  <c r="AV5" i="21"/>
  <c r="CG155" i="24"/>
  <c r="DD128" i="24"/>
  <c r="M36" i="22"/>
  <c r="M6" i="22"/>
  <c r="L7" i="22"/>
  <c r="L37" i="22"/>
  <c r="AA84" i="24"/>
  <c r="AA67" i="24"/>
  <c r="AA41" i="24"/>
  <c r="AA111" i="24"/>
  <c r="X22" i="24"/>
  <c r="BD11" i="23"/>
  <c r="X36" i="23"/>
  <c r="X59" i="23" s="1"/>
  <c r="DA37" i="22"/>
  <c r="DA7" i="22"/>
  <c r="AN38" i="22"/>
  <c r="AN8" i="22"/>
  <c r="AC166" i="12"/>
  <c r="CO166" i="14"/>
  <c r="AO27" i="22"/>
  <c r="AO155" i="23"/>
  <c r="CG86" i="23"/>
  <c r="CG24" i="22"/>
  <c r="K155" i="23"/>
  <c r="K27" i="22"/>
  <c r="N102" i="24"/>
  <c r="CI225" i="12" a="1"/>
  <c r="CI225" i="12" s="1"/>
  <c r="CI233" i="12" s="1"/>
  <c r="CI234" i="12" s="1"/>
  <c r="DF25" i="24"/>
  <c r="DF24" i="24"/>
  <c r="DF21" i="23"/>
  <c r="DF38" i="23" s="1"/>
  <c r="DF61" i="23" s="1"/>
  <c r="DF84" i="23" s="1"/>
  <c r="DF107" i="23" s="1"/>
  <c r="DF130" i="23" s="1"/>
  <c r="DF153" i="23" s="1"/>
  <c r="DF176" i="23" s="1"/>
  <c r="DF22" i="23"/>
  <c r="DF39" i="23" s="1"/>
  <c r="O43" i="23"/>
  <c r="O66" i="23" s="1"/>
  <c r="O89" i="23" s="1"/>
  <c r="O112" i="23" s="1"/>
  <c r="O135" i="23" s="1"/>
  <c r="O158" i="23" s="1"/>
  <c r="O181" i="23" s="1"/>
  <c r="O29" i="24"/>
  <c r="CZ137" i="23"/>
  <c r="CZ154" i="23"/>
  <c r="CZ17" i="22"/>
  <c r="AQ114" i="23"/>
  <c r="AQ131" i="23"/>
  <c r="AQ16" i="22"/>
  <c r="AA118" i="24"/>
  <c r="AA91" i="24"/>
  <c r="AA74" i="24"/>
  <c r="AA48" i="24"/>
  <c r="CI168" i="12"/>
  <c r="CI167" i="12"/>
  <c r="V120" i="24"/>
  <c r="V49" i="24"/>
  <c r="V92" i="24"/>
  <c r="V145" i="24"/>
  <c r="CI22" i="24"/>
  <c r="CI16" i="23"/>
  <c r="CI15" i="23"/>
  <c r="CI14" i="23"/>
  <c r="CI18" i="23"/>
  <c r="DO11" i="23"/>
  <c r="CI13" i="23"/>
  <c r="CI17" i="23"/>
  <c r="CI36" i="23"/>
  <c r="AN28" i="22"/>
  <c r="AN178" i="23"/>
  <c r="AN29" i="22" s="1"/>
  <c r="AS106" i="23"/>
  <c r="AS129" i="23" s="1"/>
  <c r="AS152" i="23" s="1"/>
  <c r="AS175" i="23" s="1"/>
  <c r="AR175" i="23"/>
  <c r="CH101" i="24"/>
  <c r="CH153" i="24"/>
  <c r="AB117" i="24"/>
  <c r="AB216" i="14"/>
  <c r="CN43" i="14"/>
  <c r="CN216" i="14" s="1"/>
  <c r="CM65" i="14"/>
  <c r="CM220" i="14" s="1"/>
  <c r="AA220" i="14"/>
  <c r="X127" i="14"/>
  <c r="X124" i="14"/>
  <c r="CJ124" i="14" s="1"/>
  <c r="BG90" i="24"/>
  <c r="BG73" i="24"/>
  <c r="BG47" i="24"/>
  <c r="BG117" i="24"/>
  <c r="W228" i="14"/>
  <c r="CI105" i="14"/>
  <c r="CI228" i="14" s="1"/>
  <c r="AC86" i="24"/>
  <c r="AB119" i="24"/>
  <c r="X217" i="14"/>
  <c r="CJ19" i="14"/>
  <c r="CJ217" i="14" s="1"/>
  <c r="AT124" i="24"/>
  <c r="AT97" i="24"/>
  <c r="AT53" i="24"/>
  <c r="AT54" i="24"/>
  <c r="U105" i="23"/>
  <c r="CG105" i="23"/>
  <c r="CG91" i="23"/>
  <c r="DB175" i="23"/>
  <c r="CC9" i="22"/>
  <c r="CC39" i="22"/>
  <c r="CO166" i="12"/>
  <c r="CH226" i="14"/>
  <c r="DE97" i="24"/>
  <c r="DE54" i="24"/>
  <c r="DE53" i="24"/>
  <c r="DE124" i="24"/>
  <c r="AT62" i="23"/>
  <c r="AT13" i="22"/>
  <c r="DA27" i="22"/>
  <c r="DA155" i="23"/>
  <c r="L132" i="23"/>
  <c r="L26" i="22"/>
  <c r="W225" i="12" a="1"/>
  <c r="W225" i="12" s="1"/>
  <c r="W233" i="12" s="1"/>
  <c r="W234" i="12" s="1"/>
  <c r="DA175" i="23"/>
  <c r="DF41" i="23"/>
  <c r="DF64" i="23" s="1"/>
  <c r="DF87" i="23" s="1"/>
  <c r="DF110" i="23" s="1"/>
  <c r="DF133" i="23" s="1"/>
  <c r="DF156" i="23" s="1"/>
  <c r="DF179" i="23" s="1"/>
  <c r="DF27" i="24"/>
  <c r="DF9" i="23"/>
  <c r="O44" i="23"/>
  <c r="O67" i="23" s="1"/>
  <c r="O90" i="23" s="1"/>
  <c r="O113" i="23" s="1"/>
  <c r="O136" i="23" s="1"/>
  <c r="O159" i="23" s="1"/>
  <c r="O182" i="23" s="1"/>
  <c r="O30" i="24"/>
  <c r="CZ37" i="22"/>
  <c r="CZ7" i="22"/>
  <c r="AQ36" i="22"/>
  <c r="AQ6" i="22"/>
  <c r="M129" i="23"/>
  <c r="AT152" i="24"/>
  <c r="AT127" i="24"/>
  <c r="AT57" i="24"/>
  <c r="AT100" i="24"/>
  <c r="AB43" i="24"/>
  <c r="AB113" i="24"/>
  <c r="AB86" i="24"/>
  <c r="AB69" i="24"/>
  <c r="AR109" i="23"/>
  <c r="AR25" i="22"/>
  <c r="BH64" i="24"/>
  <c r="BH81" i="24"/>
  <c r="BH108" i="24"/>
  <c r="BH38" i="24"/>
  <c r="Y127" i="12"/>
  <c r="Y124" i="12"/>
  <c r="CK124" i="12" s="1"/>
  <c r="BG91" i="24"/>
  <c r="BG118" i="24"/>
  <c r="BG74" i="24"/>
  <c r="BG48" i="24"/>
  <c r="AC112" i="24"/>
  <c r="AC85" i="24"/>
  <c r="AC68" i="24"/>
  <c r="AC42" i="24"/>
  <c r="AC8" i="24"/>
  <c r="AA215" i="14"/>
  <c r="CM33" i="14"/>
  <c r="CM215" i="14" s="1"/>
  <c r="W226" i="14"/>
  <c r="CI95" i="14"/>
  <c r="O11" i="21"/>
  <c r="O6" i="21"/>
  <c r="CJ81" i="14"/>
  <c r="CJ213" i="14" s="1"/>
  <c r="X213" i="14"/>
  <c r="CP12" i="12"/>
  <c r="CN43" i="12"/>
  <c r="CN216" i="12" s="1"/>
  <c r="AB216" i="12"/>
  <c r="AT63" i="23"/>
  <c r="AT23" i="22"/>
  <c r="AN160" i="23"/>
  <c r="AN177" i="23"/>
  <c r="AN18" i="22"/>
  <c r="AQ132" i="23"/>
  <c r="AQ26" i="22"/>
  <c r="CH94" i="24"/>
  <c r="CH122" i="24"/>
  <c r="CH147" i="24"/>
  <c r="CH51" i="24"/>
  <c r="DD68" i="23"/>
  <c r="Q174" i="23"/>
  <c r="AS58" i="24"/>
  <c r="Y75" i="24"/>
  <c r="AO137" i="23"/>
  <c r="AO154" i="23"/>
  <c r="AO17" i="22"/>
  <c r="CI168" i="14"/>
  <c r="CI167" i="14"/>
  <c r="CJ95" i="12"/>
  <c r="AP137" i="23"/>
  <c r="AP17" i="22"/>
  <c r="AP154" i="23"/>
  <c r="N86" i="23"/>
  <c r="N24" i="22"/>
  <c r="DE63" i="23"/>
  <c r="DE23" i="22"/>
  <c r="AT122" i="24"/>
  <c r="AT94" i="24"/>
  <c r="AT51" i="24"/>
  <c r="AT147" i="24"/>
  <c r="DF146" i="24"/>
  <c r="DF50" i="24"/>
  <c r="DF121" i="24"/>
  <c r="DF93" i="24"/>
  <c r="DF31" i="24"/>
  <c r="DF154" i="24" s="1"/>
  <c r="AU37" i="23"/>
  <c r="AU23" i="24"/>
  <c r="DG12" i="23"/>
  <c r="AU13" i="23"/>
  <c r="AU18" i="23"/>
  <c r="AU14" i="23"/>
  <c r="AU17" i="23"/>
  <c r="AU15" i="23"/>
  <c r="AU16" i="23"/>
  <c r="CG102" i="24"/>
  <c r="AR91" i="23"/>
  <c r="AR15" i="22"/>
  <c r="AR108" i="23"/>
  <c r="CJ127" i="12"/>
  <c r="I38" i="22"/>
  <c r="I8" i="22"/>
  <c r="CA9" i="22"/>
  <c r="CA39" i="22"/>
  <c r="R174" i="23"/>
  <c r="BD4" i="23"/>
  <c r="BD6" i="23" s="1"/>
  <c r="W59" i="23"/>
  <c r="AV12" i="23"/>
  <c r="P37" i="23"/>
  <c r="P23" i="24"/>
  <c r="P13" i="23"/>
  <c r="P18" i="23"/>
  <c r="P14" i="23"/>
  <c r="P15" i="23"/>
  <c r="P16" i="23"/>
  <c r="P17" i="23"/>
  <c r="DB36" i="22"/>
  <c r="DB6" i="22"/>
  <c r="AW6" i="21"/>
  <c r="AW11" i="21"/>
  <c r="AV10" i="21"/>
  <c r="AV32" i="24" s="1"/>
  <c r="AA214" i="14"/>
  <c r="AA224" i="14" s="1"/>
  <c r="CM82" i="14"/>
  <c r="CM214" i="14" s="1"/>
  <c r="CM224" i="14" s="1"/>
  <c r="CP12" i="14"/>
  <c r="AB122" i="12"/>
  <c r="CN122" i="12" s="1"/>
  <c r="CY38" i="22"/>
  <c r="CY8" i="22"/>
  <c r="AR35" i="22"/>
  <c r="AR5" i="22"/>
  <c r="AS85" i="23"/>
  <c r="AS91" i="23" s="1"/>
  <c r="AS14" i="22"/>
  <c r="CH148" i="24"/>
  <c r="CH52" i="24"/>
  <c r="CH123" i="24"/>
  <c r="CH95" i="24"/>
  <c r="CH96" i="24"/>
  <c r="DD106" i="23"/>
  <c r="DD129" i="23" s="1"/>
  <c r="DD152" i="23" s="1"/>
  <c r="AS102" i="24"/>
  <c r="AO37" i="22"/>
  <c r="AO7" i="22"/>
  <c r="X221" i="12"/>
  <c r="X223" i="12"/>
  <c r="AP37" i="22"/>
  <c r="AP7" i="22"/>
  <c r="DL174" i="23"/>
  <c r="J177" i="23"/>
  <c r="J19" i="22" s="1"/>
  <c r="J18" i="22"/>
  <c r="AA117" i="24"/>
  <c r="AA90" i="24"/>
  <c r="AA73" i="24"/>
  <c r="AA47" i="24"/>
  <c r="DE148" i="24"/>
  <c r="DE96" i="24"/>
  <c r="DE123" i="24"/>
  <c r="DE95" i="24"/>
  <c r="DE52" i="24"/>
  <c r="DC109" i="23"/>
  <c r="DC25" i="22"/>
  <c r="DF60" i="23"/>
  <c r="O42" i="23"/>
  <c r="O65" i="23" s="1"/>
  <c r="O88" i="23" s="1"/>
  <c r="O111" i="23" s="1"/>
  <c r="O134" i="23" s="1"/>
  <c r="O157" i="23" s="1"/>
  <c r="O180" i="23" s="1"/>
  <c r="O28" i="24"/>
  <c r="O146" i="24"/>
  <c r="O121" i="24"/>
  <c r="O93" i="24"/>
  <c r="O50" i="24"/>
  <c r="O31" i="24"/>
  <c r="O154" i="24" s="1"/>
  <c r="N128" i="24"/>
  <c r="AT126" i="24"/>
  <c r="AT56" i="24"/>
  <c r="AT151" i="24"/>
  <c r="AT99" i="24"/>
  <c r="CA30" i="22"/>
  <c r="N85" i="23"/>
  <c r="N14" i="22"/>
  <c r="BC22" i="24"/>
  <c r="BC36" i="23"/>
  <c r="CH127" i="24"/>
  <c r="CH100" i="24"/>
  <c r="CH57" i="24"/>
  <c r="CH152" i="24"/>
  <c r="DD109" i="23"/>
  <c r="DD25" i="22"/>
  <c r="Z41" i="24"/>
  <c r="Z111" i="24"/>
  <c r="Z84" i="24"/>
  <c r="Z67" i="24"/>
  <c r="Z75" i="24" s="1"/>
  <c r="AV11" i="21"/>
  <c r="AV6" i="21"/>
  <c r="AC11" i="24"/>
  <c r="AW5" i="21"/>
  <c r="Y95" i="12"/>
  <c r="Y93" i="12"/>
  <c r="CK93" i="12" s="1"/>
  <c r="M108" i="23"/>
  <c r="M15" i="22"/>
  <c r="CE6" i="22"/>
  <c r="CE36" i="22"/>
  <c r="DE101" i="24"/>
  <c r="DE153" i="24"/>
  <c r="CE109" i="23"/>
  <c r="CE25" i="22"/>
  <c r="CD8" i="22"/>
  <c r="CD38" i="22"/>
  <c r="AT55" i="24"/>
  <c r="AT150" i="24"/>
  <c r="AT98" i="24"/>
  <c r="AT125" i="24"/>
  <c r="CJ221" i="12"/>
  <c r="CJ223" i="12"/>
  <c r="T233" i="14"/>
  <c r="T234" i="14" s="1"/>
  <c r="CC8" i="22"/>
  <c r="CC38" i="22"/>
  <c r="N34" i="22"/>
  <c r="N4" i="22"/>
  <c r="CN62" i="12"/>
  <c r="CN166" i="12" s="1"/>
  <c r="AB166" i="12"/>
  <c r="T105" i="23"/>
  <c r="DE62" i="23"/>
  <c r="DE13" i="22"/>
  <c r="CY30" i="22"/>
  <c r="DF43" i="23"/>
  <c r="DF66" i="23" s="1"/>
  <c r="DF89" i="23" s="1"/>
  <c r="DF112" i="23" s="1"/>
  <c r="DF135" i="23" s="1"/>
  <c r="DF158" i="23" s="1"/>
  <c r="DF181" i="23" s="1"/>
  <c r="DF29" i="24"/>
  <c r="O25" i="24"/>
  <c r="O24" i="24"/>
  <c r="O21" i="23"/>
  <c r="O38" i="23" s="1"/>
  <c r="O61" i="23" s="1"/>
  <c r="O84" i="23" s="1"/>
  <c r="O107" i="23" s="1"/>
  <c r="O130" i="23" s="1"/>
  <c r="O153" i="23" s="1"/>
  <c r="O176" i="23" s="1"/>
  <c r="O22" i="23"/>
  <c r="O39" i="23" s="1"/>
  <c r="O60" i="23"/>
  <c r="DN59" i="23"/>
  <c r="DK105" i="23"/>
  <c r="L152" i="23"/>
  <c r="U233" i="14"/>
  <c r="U234" i="14" s="1"/>
  <c r="DB131" i="23"/>
  <c r="DB16" i="22"/>
  <c r="DB114" i="23"/>
  <c r="I18" i="22"/>
  <c r="I177" i="23"/>
  <c r="I160" i="23"/>
  <c r="DM82" i="23"/>
  <c r="DM105" i="23" s="1"/>
  <c r="DM128" i="23" s="1"/>
  <c r="AM39" i="22"/>
  <c r="AM9" i="22"/>
  <c r="CF109" i="23"/>
  <c r="CF25" i="22"/>
  <c r="W120" i="24"/>
  <c r="W92" i="24"/>
  <c r="W49" i="24"/>
  <c r="W145" i="24"/>
  <c r="CG5" i="22"/>
  <c r="CG35" i="22"/>
  <c r="CZ27" i="22"/>
  <c r="CZ155" i="23"/>
  <c r="AW12" i="23"/>
  <c r="Q23" i="24"/>
  <c r="Q37" i="23"/>
  <c r="Q15" i="23"/>
  <c r="Q14" i="23"/>
  <c r="Q18" i="23"/>
  <c r="Q17" i="23"/>
  <c r="Q13" i="23"/>
  <c r="Q16" i="23"/>
  <c r="V225" i="14" a="1"/>
  <c r="V225" i="14" s="1"/>
  <c r="V231" i="14"/>
  <c r="V232" i="14" s="1"/>
  <c r="CH139" i="14"/>
  <c r="CH231" i="14" s="1"/>
  <c r="BH62" i="24"/>
  <c r="BH36" i="24"/>
  <c r="BH106" i="24"/>
  <c r="BH79" i="24"/>
  <c r="AC10" i="24"/>
  <c r="DS59" i="18"/>
  <c r="GE59" i="18" s="1"/>
  <c r="CK19" i="12"/>
  <c r="CK217" i="12" s="1"/>
  <c r="Y217" i="12"/>
  <c r="AB15" i="14"/>
  <c r="CN15" i="14" s="1"/>
  <c r="AC14" i="14"/>
  <c r="CO14" i="14" s="1"/>
  <c r="AC13" i="14"/>
  <c r="CO13" i="14" s="1"/>
  <c r="CM82" i="12"/>
  <c r="CM214" i="12" s="1"/>
  <c r="CM224" i="12" s="1"/>
  <c r="AA214" i="12"/>
  <c r="AA224" i="12" s="1"/>
  <c r="CY160" i="23"/>
  <c r="CY177" i="23"/>
  <c r="CY18" i="22"/>
  <c r="I178" i="23"/>
  <c r="I29" i="22" s="1"/>
  <c r="I28" i="22"/>
  <c r="K154" i="23"/>
  <c r="K17" i="22"/>
  <c r="CE128" i="23"/>
  <c r="CE114" i="23"/>
  <c r="CD174" i="23"/>
  <c r="DA131" i="23"/>
  <c r="DA16" i="22"/>
  <c r="N68" i="23"/>
  <c r="J39" i="22"/>
  <c r="J9" i="22"/>
  <c r="CH45" i="23"/>
  <c r="AT45" i="23"/>
  <c r="AT4" i="22" s="1"/>
  <c r="CB183" i="23"/>
  <c r="K137" i="23"/>
  <c r="DE147" i="24"/>
  <c r="DE51" i="24"/>
  <c r="DE94" i="24"/>
  <c r="DE122" i="24"/>
  <c r="J178" i="23"/>
  <c r="J29" i="22" s="1"/>
  <c r="J28" i="22"/>
  <c r="DF28" i="24"/>
  <c r="DF42" i="23"/>
  <c r="DF65" i="23" s="1"/>
  <c r="DF88" i="23" s="1"/>
  <c r="DF111" i="23" s="1"/>
  <c r="DF134" i="23" s="1"/>
  <c r="DF157" i="23" s="1"/>
  <c r="DF180" i="23" s="1"/>
  <c r="O41" i="23"/>
  <c r="O64" i="23" s="1"/>
  <c r="O87" i="23" s="1"/>
  <c r="O110" i="23" s="1"/>
  <c r="O133" i="23" s="1"/>
  <c r="O156" i="23" s="1"/>
  <c r="O179" i="23" s="1"/>
  <c r="O27" i="24"/>
  <c r="O9" i="23"/>
  <c r="DN120" i="24"/>
  <c r="DN92" i="24"/>
  <c r="DN49" i="24"/>
  <c r="DN145" i="24"/>
  <c r="DE45" i="23"/>
  <c r="CA10" i="22"/>
  <c r="CA40" i="22"/>
  <c r="CA41" i="22" s="1"/>
  <c r="CX10" i="22"/>
  <c r="CX40" i="22"/>
  <c r="CX41" i="22" s="1"/>
  <c r="CC178" i="23"/>
  <c r="CC29" i="22" s="1"/>
  <c r="CC28" i="22"/>
  <c r="AC43" i="14"/>
  <c r="AC41" i="14"/>
  <c r="CO41" i="14" s="1"/>
  <c r="X167" i="12"/>
  <c r="CJ84" i="12"/>
  <c r="X168" i="12"/>
  <c r="CN82" i="14"/>
  <c r="CN214" i="14" s="1"/>
  <c r="CN224" i="14" s="1"/>
  <c r="AB214" i="14"/>
  <c r="AB224" i="14" s="1"/>
  <c r="CJ22" i="24"/>
  <c r="CJ15" i="23"/>
  <c r="CJ18" i="23"/>
  <c r="DP11" i="23"/>
  <c r="CJ14" i="23"/>
  <c r="CJ13" i="23"/>
  <c r="CJ17" i="23"/>
  <c r="CJ16" i="23"/>
  <c r="CJ36" i="23"/>
  <c r="W229" i="14"/>
  <c r="CI115" i="14"/>
  <c r="CI229" i="14" s="1"/>
  <c r="BH39" i="24"/>
  <c r="BH65" i="24"/>
  <c r="BH109" i="24"/>
  <c r="BH82" i="24"/>
  <c r="BG110" i="24"/>
  <c r="BG83" i="24"/>
  <c r="BG66" i="24"/>
  <c r="BG40" i="24"/>
  <c r="BH112" i="24"/>
  <c r="BH85" i="24"/>
  <c r="BH68" i="24"/>
  <c r="BH42" i="24"/>
  <c r="CK19" i="14"/>
  <c r="CK217" i="14" s="1"/>
  <c r="Y217" i="14"/>
  <c r="U169" i="12"/>
  <c r="CG148" i="12"/>
  <c r="CG169" i="12" s="1"/>
  <c r="BH119" i="24"/>
  <c r="AC9" i="24"/>
  <c r="W146" i="14"/>
  <c r="CI146" i="14" s="1"/>
  <c r="W136" i="14"/>
  <c r="CI136" i="14" s="1"/>
  <c r="CK81" i="12"/>
  <c r="CK213" i="12" s="1"/>
  <c r="Y213" i="12"/>
  <c r="V148" i="12"/>
  <c r="Y4" i="23"/>
  <c r="Y6" i="23" s="1"/>
  <c r="AA134" i="12"/>
  <c r="CM134" i="12" s="1"/>
  <c r="AA65" i="12"/>
  <c r="AP178" i="23"/>
  <c r="AP29" i="22" s="1"/>
  <c r="AP28" i="22"/>
  <c r="AS128" i="24"/>
  <c r="DB26" i="22"/>
  <c r="DB132" i="23"/>
  <c r="N106" i="23"/>
  <c r="DC36" i="22"/>
  <c r="DC6" i="22"/>
  <c r="CH82" i="23"/>
  <c r="CH68" i="23"/>
  <c r="DE151" i="24"/>
  <c r="DE126" i="24"/>
  <c r="DE99" i="24"/>
  <c r="DE56" i="24"/>
  <c r="CF231" i="14"/>
  <c r="CF232" i="14" s="1"/>
  <c r="CF225" i="14" a="1"/>
  <c r="CF225" i="14" s="1"/>
  <c r="CF169" i="14"/>
  <c r="AT83" i="23"/>
  <c r="DC15" i="22"/>
  <c r="DC108" i="23"/>
  <c r="K175" i="23"/>
  <c r="DF30" i="24"/>
  <c r="DF44" i="23"/>
  <c r="DF67" i="23" s="1"/>
  <c r="DF90" i="23" s="1"/>
  <c r="DF113" i="23" s="1"/>
  <c r="DF136" i="23" s="1"/>
  <c r="DF159" i="23" s="1"/>
  <c r="DF182" i="23" s="1"/>
  <c r="O8" i="23"/>
  <c r="DE83" i="23"/>
  <c r="CF6" i="22"/>
  <c r="CF36" i="22"/>
  <c r="V59" i="23"/>
  <c r="CH63" i="23"/>
  <c r="CH23" i="22"/>
  <c r="DD24" i="22"/>
  <c r="CD155" i="23"/>
  <c r="CD27" i="22"/>
  <c r="AS109" i="23"/>
  <c r="AS25" i="22"/>
  <c r="AM19" i="22"/>
  <c r="AM20" i="22" s="1"/>
  <c r="AM149" i="24" s="1"/>
  <c r="AM155" i="24" s="1"/>
  <c r="AM183" i="23"/>
  <c r="S151" i="23"/>
  <c r="CM33" i="12"/>
  <c r="CM215" i="12" s="1"/>
  <c r="AA215" i="12"/>
  <c r="AB74" i="24"/>
  <c r="AB48" i="24"/>
  <c r="AB91" i="24"/>
  <c r="AB118" i="24"/>
  <c r="BH107" i="24"/>
  <c r="BH80" i="24"/>
  <c r="BH37" i="24"/>
  <c r="BH63" i="24"/>
  <c r="BG111" i="24"/>
  <c r="BG67" i="24"/>
  <c r="BG41" i="24"/>
  <c r="BG84" i="24"/>
  <c r="BH86" i="24"/>
  <c r="BH69" i="24"/>
  <c r="BH43" i="24"/>
  <c r="BH113" i="24"/>
  <c r="Y213" i="14"/>
  <c r="CK81" i="14"/>
  <c r="CK213" i="14" s="1"/>
  <c r="DD14" i="22"/>
  <c r="DD85" i="23"/>
  <c r="U169" i="14"/>
  <c r="AZ82" i="23"/>
  <c r="AZ105" i="23" s="1"/>
  <c r="W227" i="14"/>
  <c r="CI127" i="14"/>
  <c r="CI227" i="14" s="1"/>
  <c r="DE152" i="24"/>
  <c r="DE127" i="24"/>
  <c r="DE100" i="24"/>
  <c r="DE57" i="24"/>
  <c r="DC129" i="23"/>
  <c r="DD34" i="22"/>
  <c r="DD4" i="22"/>
  <c r="AC166" i="14"/>
  <c r="AT101" i="24"/>
  <c r="AT153" i="24"/>
  <c r="DC35" i="22"/>
  <c r="DC5" i="22"/>
  <c r="CH126" i="24"/>
  <c r="CH99" i="24"/>
  <c r="CH56" i="24"/>
  <c r="CH151" i="24"/>
  <c r="AT148" i="24"/>
  <c r="AT96" i="24"/>
  <c r="AT123" i="24"/>
  <c r="AT95" i="24"/>
  <c r="AT52" i="24"/>
  <c r="L131" i="23"/>
  <c r="L137" i="23" s="1"/>
  <c r="L16" i="22"/>
  <c r="CH55" i="24"/>
  <c r="CH125" i="24"/>
  <c r="CH98" i="24"/>
  <c r="CH150" i="24"/>
  <c r="AY128" i="23"/>
  <c r="BA82" i="23"/>
  <c r="H183" i="23"/>
  <c r="DF40" i="23"/>
  <c r="DF26" i="24"/>
  <c r="O40" i="23"/>
  <c r="O26" i="24"/>
  <c r="DE150" i="24"/>
  <c r="DE125" i="24"/>
  <c r="DE98" i="24"/>
  <c r="DE55" i="24"/>
  <c r="CF128" i="23"/>
  <c r="CF114" i="23"/>
  <c r="BB36" i="23"/>
  <c r="BB22" i="24"/>
  <c r="CH124" i="24"/>
  <c r="CH97" i="24"/>
  <c r="CH53" i="24"/>
  <c r="CH54" i="24"/>
  <c r="M109" i="23"/>
  <c r="M25" i="22"/>
  <c r="CF5" i="22"/>
  <c r="CF35" i="22"/>
  <c r="AS68" i="23"/>
  <c r="AB112" i="24"/>
  <c r="AB85" i="24"/>
  <c r="AB68" i="24"/>
  <c r="AB42" i="24"/>
  <c r="AA70" i="12"/>
  <c r="CM70" i="12" s="1"/>
  <c r="AB39" i="18"/>
  <c r="CN39" i="18" s="1"/>
  <c r="AA66" i="12"/>
  <c r="CM66" i="12" s="1"/>
  <c r="R155" i="12"/>
  <c r="CD155" i="12" s="1"/>
  <c r="W87" i="12"/>
  <c r="CI87" i="12" s="1"/>
  <c r="W108" i="12"/>
  <c r="CI108" i="12" s="1"/>
  <c r="AA39" i="12"/>
  <c r="CM39" i="12" s="1"/>
  <c r="AA92" i="12"/>
  <c r="CM92" i="12" s="1"/>
  <c r="DQ52" i="18"/>
  <c r="GC52" i="18" s="1"/>
  <c r="DR48" i="18"/>
  <c r="GD48" i="18" s="1"/>
  <c r="AC14" i="18"/>
  <c r="CO14" i="18" s="1"/>
  <c r="AC13" i="18"/>
  <c r="CO13" i="18" s="1"/>
  <c r="Z52" i="18"/>
  <c r="CL52" i="18" s="1"/>
  <c r="Z35" i="12"/>
  <c r="CL35" i="12" s="1"/>
  <c r="DS44" i="18"/>
  <c r="GE44" i="18" s="1"/>
  <c r="Y69" i="14"/>
  <c r="CK69" i="14" s="1"/>
  <c r="AB44" i="14"/>
  <c r="CN44" i="14" s="1"/>
  <c r="AB49" i="14"/>
  <c r="CN49" i="14" s="1"/>
  <c r="AB122" i="14"/>
  <c r="CN122" i="14" s="1"/>
  <c r="AB48" i="14"/>
  <c r="CN48" i="14" s="1"/>
  <c r="AC32" i="12"/>
  <c r="CO32" i="12" s="1"/>
  <c r="R160" i="14"/>
  <c r="CD160" i="14" s="1"/>
  <c r="DP67" i="18"/>
  <c r="GB67" i="18" s="1"/>
  <c r="X70" i="18"/>
  <c r="CJ70" i="18" s="1"/>
  <c r="Y25" i="14"/>
  <c r="CK25" i="14" s="1"/>
  <c r="Y102" i="14"/>
  <c r="CK102" i="14" s="1"/>
  <c r="Y20" i="14"/>
  <c r="CK20" i="14" s="1"/>
  <c r="Y24" i="14"/>
  <c r="CK24" i="14" s="1"/>
  <c r="Z67" i="14"/>
  <c r="CL67" i="14" s="1"/>
  <c r="W142" i="14"/>
  <c r="CI142" i="14" s="1"/>
  <c r="AC29" i="18"/>
  <c r="CO29" i="18" s="1"/>
  <c r="X101" i="14"/>
  <c r="CJ101" i="14" s="1"/>
  <c r="X101" i="12"/>
  <c r="CJ101" i="12" s="1"/>
  <c r="X105" i="12"/>
  <c r="CJ105" i="12" s="1"/>
  <c r="X115" i="14"/>
  <c r="Y25" i="12"/>
  <c r="CK25" i="12" s="1"/>
  <c r="Y102" i="12"/>
  <c r="CK102" i="12" s="1"/>
  <c r="Y24" i="12"/>
  <c r="CK24" i="12" s="1"/>
  <c r="Y20" i="12"/>
  <c r="CK20" i="12" s="1"/>
  <c r="P164" i="12"/>
  <c r="CB164" i="12" s="1"/>
  <c r="P29" i="21" s="1"/>
  <c r="P165" i="12"/>
  <c r="CB165" i="12" s="1"/>
  <c r="W149" i="12"/>
  <c r="CI149" i="12" s="1"/>
  <c r="AA47" i="12"/>
  <c r="CM47" i="12" s="1"/>
  <c r="AC83" i="12"/>
  <c r="CO83" i="12" s="1"/>
  <c r="AC21" i="24" s="1"/>
  <c r="Y114" i="12"/>
  <c r="CK114" i="12" s="1"/>
  <c r="Y114" i="14"/>
  <c r="CK114" i="14" s="1"/>
  <c r="DT14" i="18"/>
  <c r="GF14" i="18" s="1"/>
  <c r="DT13" i="18"/>
  <c r="GF13" i="18" s="1"/>
  <c r="Q160" i="12"/>
  <c r="CC160" i="12" s="1"/>
  <c r="AA43" i="18"/>
  <c r="CM43" i="18" s="1"/>
  <c r="AA17" i="18"/>
  <c r="CM17" i="18" s="1"/>
  <c r="AB65" i="12"/>
  <c r="DP61" i="18"/>
  <c r="GB61" i="18" s="1"/>
  <c r="X71" i="18"/>
  <c r="CJ71" i="18" s="1"/>
  <c r="X64" i="18"/>
  <c r="CJ64" i="18" s="1"/>
  <c r="S158" i="14"/>
  <c r="CE158" i="14" s="1"/>
  <c r="S162" i="14"/>
  <c r="CE162" i="14" s="1"/>
  <c r="V151" i="12"/>
  <c r="CH151" i="12" s="1"/>
  <c r="DQ46" i="18"/>
  <c r="GC46" i="18" s="1"/>
  <c r="DU12" i="18"/>
  <c r="GG12" i="18" s="1"/>
  <c r="DU36" i="18"/>
  <c r="GG36" i="18" s="1"/>
  <c r="Z46" i="18"/>
  <c r="CL46" i="18" s="1"/>
  <c r="DQ57" i="18"/>
  <c r="GC57" i="18" s="1"/>
  <c r="X145" i="14"/>
  <c r="CJ145" i="14" s="1"/>
  <c r="X145" i="12"/>
  <c r="CJ145" i="12" s="1"/>
  <c r="AD41" i="14"/>
  <c r="CP41" i="14" s="1"/>
  <c r="AD42" i="14"/>
  <c r="CP42" i="14" s="1"/>
  <c r="AE40" i="14"/>
  <c r="CQ40" i="14" s="1"/>
  <c r="Y84" i="14"/>
  <c r="X133" i="14"/>
  <c r="CJ133" i="14" s="1"/>
  <c r="X133" i="12"/>
  <c r="CJ133" i="12" s="1"/>
  <c r="DS39" i="18"/>
  <c r="GE39" i="18" s="1"/>
  <c r="AD28" i="18"/>
  <c r="CP28" i="18" s="1"/>
  <c r="AD27" i="18"/>
  <c r="CP27" i="18" s="1"/>
  <c r="DV26" i="18"/>
  <c r="GH26" i="18" s="1"/>
  <c r="AE26" i="18"/>
  <c r="CQ26" i="18" s="1"/>
  <c r="W129" i="12"/>
  <c r="CI129" i="12" s="1"/>
  <c r="AC24" i="18"/>
  <c r="CO24" i="18" s="1"/>
  <c r="DO71" i="18"/>
  <c r="GA71" i="18" s="1"/>
  <c r="DO64" i="18"/>
  <c r="GA64" i="18" s="1"/>
  <c r="X89" i="12"/>
  <c r="CJ89" i="12" s="1"/>
  <c r="X110" i="12"/>
  <c r="CJ110" i="12" s="1"/>
  <c r="X22" i="12"/>
  <c r="CJ22" i="12" s="1"/>
  <c r="Y84" i="12"/>
  <c r="W149" i="14"/>
  <c r="CI149" i="14" s="1"/>
  <c r="Z67" i="12"/>
  <c r="CL67" i="12" s="1"/>
  <c r="AB15" i="18"/>
  <c r="CN15" i="18" s="1"/>
  <c r="Y69" i="12"/>
  <c r="CK69" i="12" s="1"/>
  <c r="W117" i="14"/>
  <c r="CI117" i="14" s="1"/>
  <c r="DQ49" i="18"/>
  <c r="GC49" i="18" s="1"/>
  <c r="Y37" i="14"/>
  <c r="CK37" i="14" s="1"/>
  <c r="AA48" i="18"/>
  <c r="CM48" i="18" s="1"/>
  <c r="AD31" i="12"/>
  <c r="CP31" i="12" s="1"/>
  <c r="AD28" i="12"/>
  <c r="CP28" i="12" s="1"/>
  <c r="AD27" i="12"/>
  <c r="CP27" i="12" s="1"/>
  <c r="AD30" i="12"/>
  <c r="CP30" i="12" s="1"/>
  <c r="AE26" i="12"/>
  <c r="CQ26" i="12" s="1"/>
  <c r="X144" i="14"/>
  <c r="CJ144" i="14" s="1"/>
  <c r="X144" i="12"/>
  <c r="CJ144" i="12" s="1"/>
  <c r="AB65" i="18"/>
  <c r="CN65" i="18" s="1"/>
  <c r="DT24" i="18"/>
  <c r="GF24" i="18" s="1"/>
  <c r="W141" i="12"/>
  <c r="CI141" i="12" s="1"/>
  <c r="AA46" i="14"/>
  <c r="CM46" i="14" s="1"/>
  <c r="AC122" i="14"/>
  <c r="CO122" i="14" s="1"/>
  <c r="AC48" i="14"/>
  <c r="CO48" i="14" s="1"/>
  <c r="AC49" i="14"/>
  <c r="CO49" i="14" s="1"/>
  <c r="AC44" i="14"/>
  <c r="CO44" i="14" s="1"/>
  <c r="DR43" i="18"/>
  <c r="GD43" i="18" s="1"/>
  <c r="DR17" i="18"/>
  <c r="GD17" i="18" s="1"/>
  <c r="AA134" i="14"/>
  <c r="CM134" i="14" s="1"/>
  <c r="AA66" i="14"/>
  <c r="CM66" i="14" s="1"/>
  <c r="AA70" i="14"/>
  <c r="CM70" i="14" s="1"/>
  <c r="AA71" i="14"/>
  <c r="CM71" i="14" s="1"/>
  <c r="Z68" i="14"/>
  <c r="CL68" i="14" s="1"/>
  <c r="DO70" i="18"/>
  <c r="GA70" i="18" s="1"/>
  <c r="X72" i="18"/>
  <c r="CJ72" i="18" s="1"/>
  <c r="DU28" i="18"/>
  <c r="GG28" i="18" s="1"/>
  <c r="BI15" i="24" s="1"/>
  <c r="DU27" i="18"/>
  <c r="GG27" i="18" s="1"/>
  <c r="W129" i="14"/>
  <c r="CI129" i="14" s="1"/>
  <c r="AB36" i="12"/>
  <c r="CN36" i="12" s="1"/>
  <c r="X100" i="14"/>
  <c r="CJ100" i="14" s="1"/>
  <c r="X100" i="12"/>
  <c r="CJ100" i="12" s="1"/>
  <c r="V148" i="14"/>
  <c r="CH148" i="14" s="1"/>
  <c r="X90" i="12"/>
  <c r="CJ90" i="12" s="1"/>
  <c r="X111" i="12"/>
  <c r="CJ111" i="12" s="1"/>
  <c r="X21" i="12"/>
  <c r="CJ21" i="12" s="1"/>
  <c r="DJ75" i="18"/>
  <c r="FV75" i="18" s="1"/>
  <c r="X20" i="14"/>
  <c r="CJ20" i="14" s="1"/>
  <c r="X24" i="14"/>
  <c r="CJ24" i="14" s="1"/>
  <c r="X102" i="14"/>
  <c r="CJ102" i="14" s="1"/>
  <c r="X25" i="14"/>
  <c r="CJ25" i="14" s="1"/>
  <c r="X99" i="12"/>
  <c r="CJ99" i="12" s="1"/>
  <c r="W118" i="12"/>
  <c r="CI118" i="12" s="1"/>
  <c r="V109" i="14"/>
  <c r="CH109" i="14" s="1"/>
  <c r="V88" i="14"/>
  <c r="CH88" i="14" s="1"/>
  <c r="AB45" i="12"/>
  <c r="CN45" i="12" s="1"/>
  <c r="S155" i="14"/>
  <c r="CE155" i="14" s="1"/>
  <c r="AB33" i="12"/>
  <c r="Q164" i="12"/>
  <c r="CC164" i="12" s="1"/>
  <c r="Q29" i="21" s="1"/>
  <c r="Q165" i="12"/>
  <c r="CC165" i="12" s="1"/>
  <c r="AD28" i="14"/>
  <c r="CP28" i="14" s="1"/>
  <c r="AD31" i="14"/>
  <c r="CP31" i="14" s="1"/>
  <c r="AD30" i="14"/>
  <c r="CP30" i="14" s="1"/>
  <c r="AD27" i="14"/>
  <c r="CP27" i="14" s="1"/>
  <c r="AE26" i="14"/>
  <c r="CQ26" i="14" s="1"/>
  <c r="DS25" i="18"/>
  <c r="GE25" i="18" s="1"/>
  <c r="W117" i="12"/>
  <c r="CI117" i="12" s="1"/>
  <c r="R156" i="12"/>
  <c r="CD156" i="12" s="1"/>
  <c r="Z17" i="12"/>
  <c r="CL17" i="12" s="1"/>
  <c r="AB36" i="14"/>
  <c r="CN36" i="14" s="1"/>
  <c r="Y61" i="18"/>
  <c r="CK61" i="18" s="1"/>
  <c r="AC34" i="12"/>
  <c r="CO34" i="12" s="1"/>
  <c r="W141" i="14"/>
  <c r="CI141" i="14" s="1"/>
  <c r="DR65" i="18"/>
  <c r="GD65" i="18" s="1"/>
  <c r="DT29" i="18"/>
  <c r="GF29" i="18" s="1"/>
  <c r="X132" i="14"/>
  <c r="CJ132" i="14" s="1"/>
  <c r="X132" i="12"/>
  <c r="CJ132" i="12" s="1"/>
  <c r="DP54" i="18"/>
  <c r="GB54" i="18" s="1"/>
  <c r="X143" i="12"/>
  <c r="CJ143" i="12" s="1"/>
  <c r="X99" i="14"/>
  <c r="CJ99" i="14" s="1"/>
  <c r="AD23" i="18"/>
  <c r="CP23" i="18" s="1"/>
  <c r="AD22" i="18"/>
  <c r="CP22" i="18" s="1"/>
  <c r="AD20" i="18"/>
  <c r="CP20" i="18" s="1"/>
  <c r="AD9" i="24" s="1"/>
  <c r="AD19" i="18"/>
  <c r="CP19" i="18" s="1"/>
  <c r="DV18" i="18"/>
  <c r="GH18" i="18" s="1"/>
  <c r="AE18" i="18"/>
  <c r="CQ18" i="18" s="1"/>
  <c r="S156" i="12"/>
  <c r="CE156" i="12" s="1"/>
  <c r="Z57" i="18"/>
  <c r="CL57" i="18" s="1"/>
  <c r="X120" i="12"/>
  <c r="CJ120" i="12" s="1"/>
  <c r="X120" i="14"/>
  <c r="CJ120" i="14" s="1"/>
  <c r="AB82" i="12"/>
  <c r="AB33" i="14"/>
  <c r="P163" i="12"/>
  <c r="CB163" i="12" s="1"/>
  <c r="P157" i="12"/>
  <c r="CB157" i="12" s="1"/>
  <c r="P28" i="21" s="1"/>
  <c r="DJ78" i="18"/>
  <c r="FV78" i="18" s="1"/>
  <c r="DJ77" i="18"/>
  <c r="FV77" i="18" s="1"/>
  <c r="AX59" i="21" s="1"/>
  <c r="X84" i="14"/>
  <c r="W118" i="14"/>
  <c r="CI118" i="14" s="1"/>
  <c r="AC64" i="12"/>
  <c r="CO64" i="12" s="1"/>
  <c r="AC63" i="12"/>
  <c r="CO63" i="12" s="1"/>
  <c r="Y147" i="12"/>
  <c r="CK147" i="12" s="1"/>
  <c r="W86" i="12"/>
  <c r="CI86" i="12" s="1"/>
  <c r="W107" i="12"/>
  <c r="CI107" i="12" s="1"/>
  <c r="W23" i="12"/>
  <c r="CI23" i="12" s="1"/>
  <c r="AC34" i="14"/>
  <c r="CO34" i="14" s="1"/>
  <c r="AB44" i="18"/>
  <c r="CN44" i="18" s="1"/>
  <c r="R164" i="14"/>
  <c r="CD164" i="14" s="1"/>
  <c r="AX29" i="21" s="1"/>
  <c r="R165" i="14"/>
  <c r="CD165" i="14" s="1"/>
  <c r="W87" i="14"/>
  <c r="CI87" i="14" s="1"/>
  <c r="W108" i="14"/>
  <c r="CI108" i="14" s="1"/>
  <c r="DP58" i="18"/>
  <c r="GB58" i="18" s="1"/>
  <c r="V150" i="12"/>
  <c r="CH150" i="12" s="1"/>
  <c r="AC38" i="12"/>
  <c r="CO38" i="12" s="1"/>
  <c r="X139" i="12"/>
  <c r="CJ139" i="12" s="1"/>
  <c r="DS15" i="18"/>
  <c r="GE15" i="18" s="1"/>
  <c r="AA45" i="14"/>
  <c r="CM45" i="14" s="1"/>
  <c r="X128" i="14"/>
  <c r="CJ128" i="14" s="1"/>
  <c r="X128" i="12"/>
  <c r="CJ128" i="12" s="1"/>
  <c r="X106" i="12"/>
  <c r="CJ106" i="12" s="1"/>
  <c r="X85" i="12"/>
  <c r="CJ85" i="12" s="1"/>
  <c r="X121" i="12"/>
  <c r="CJ121" i="12" s="1"/>
  <c r="X121" i="14"/>
  <c r="CJ121" i="14" s="1"/>
  <c r="AA17" i="12"/>
  <c r="CM17" i="12" s="1"/>
  <c r="AC14" i="12"/>
  <c r="CO14" i="12" s="1"/>
  <c r="Y136" i="12"/>
  <c r="CK136" i="12" s="1"/>
  <c r="AD62" i="14"/>
  <c r="CP62" i="14" s="1"/>
  <c r="AE12" i="14"/>
  <c r="W130" i="12"/>
  <c r="CI130" i="12" s="1"/>
  <c r="Q157" i="12"/>
  <c r="CC157" i="12" s="1"/>
  <c r="Q28" i="21" s="1"/>
  <c r="Q10" i="21" s="1"/>
  <c r="Q32" i="24" s="1"/>
  <c r="Q163" i="12"/>
  <c r="CC163" i="12" s="1"/>
  <c r="Z81" i="14"/>
  <c r="Z19" i="14"/>
  <c r="V150" i="14"/>
  <c r="CH150" i="14" s="1"/>
  <c r="Y67" i="18"/>
  <c r="CK67" i="18" s="1"/>
  <c r="AB15" i="12"/>
  <c r="CN15" i="12" s="1"/>
  <c r="AB12" i="24" s="1"/>
  <c r="S77" i="18"/>
  <c r="CE77" i="18" s="1"/>
  <c r="S59" i="21" s="1"/>
  <c r="S78" i="18"/>
  <c r="CE78" i="18" s="1"/>
  <c r="DT21" i="18"/>
  <c r="GF21" i="18" s="1"/>
  <c r="DW66" i="18"/>
  <c r="GI66" i="18" s="1"/>
  <c r="W154" i="12"/>
  <c r="CI154" i="12" s="1"/>
  <c r="W97" i="12"/>
  <c r="CI97" i="12" s="1"/>
  <c r="AA65" i="18"/>
  <c r="CM65" i="18" s="1"/>
  <c r="X131" i="14"/>
  <c r="CJ131" i="14" s="1"/>
  <c r="X131" i="12"/>
  <c r="CJ131" i="12" s="1"/>
  <c r="AC21" i="18"/>
  <c r="CO21" i="18" s="1"/>
  <c r="AB65" i="14"/>
  <c r="X119" i="14"/>
  <c r="CJ119" i="14" s="1"/>
  <c r="X119" i="12"/>
  <c r="CJ119" i="12" s="1"/>
  <c r="AA68" i="12"/>
  <c r="CM68" i="12" s="1"/>
  <c r="AE12" i="12"/>
  <c r="Q159" i="14"/>
  <c r="CC159" i="14" s="1"/>
  <c r="V151" i="14"/>
  <c r="CH151" i="14" s="1"/>
  <c r="W86" i="14"/>
  <c r="CI86" i="14" s="1"/>
  <c r="W107" i="14"/>
  <c r="CI107" i="14" s="1"/>
  <c r="W23" i="14"/>
  <c r="CI23" i="14" s="1"/>
  <c r="W130" i="14"/>
  <c r="CI130" i="14" s="1"/>
  <c r="AC32" i="14"/>
  <c r="CO32" i="14" s="1"/>
  <c r="AB59" i="18"/>
  <c r="CN59" i="18" s="1"/>
  <c r="DV10" i="18"/>
  <c r="GH10" i="18" s="1"/>
  <c r="AE10" i="18"/>
  <c r="CQ10" i="18" s="1"/>
  <c r="AD36" i="18"/>
  <c r="CP36" i="18" s="1"/>
  <c r="AD12" i="18"/>
  <c r="CP12" i="18" s="1"/>
  <c r="R157" i="14"/>
  <c r="CD157" i="14" s="1"/>
  <c r="AX28" i="21" s="1"/>
  <c r="R163" i="14"/>
  <c r="CD163" i="14" s="1"/>
  <c r="AC29" i="12"/>
  <c r="CO29" i="12" s="1"/>
  <c r="S75" i="18"/>
  <c r="CE75" i="18" s="1"/>
  <c r="W154" i="14"/>
  <c r="CI154" i="14" s="1"/>
  <c r="W97" i="14"/>
  <c r="CI97" i="14" s="1"/>
  <c r="X143" i="14"/>
  <c r="CJ143" i="14" s="1"/>
  <c r="W153" i="12"/>
  <c r="CI153" i="12" s="1"/>
  <c r="W98" i="12"/>
  <c r="CI98" i="12" s="1"/>
  <c r="O161" i="12"/>
  <c r="CA161" i="12" s="1"/>
  <c r="Y37" i="12"/>
  <c r="CK37" i="12" s="1"/>
  <c r="X147" i="14"/>
  <c r="CJ147" i="14" s="1"/>
  <c r="X95" i="14"/>
  <c r="DU23" i="18"/>
  <c r="GG23" i="18" s="1"/>
  <c r="BI11" i="24" s="1"/>
  <c r="DU20" i="18"/>
  <c r="GG20" i="18" s="1"/>
  <c r="BI9" i="24" s="1"/>
  <c r="DU19" i="18"/>
  <c r="GG19" i="18" s="1"/>
  <c r="BI8" i="24" s="1"/>
  <c r="DU22" i="18"/>
  <c r="GG22" i="18" s="1"/>
  <c r="BI10" i="24" s="1"/>
  <c r="AA17" i="14"/>
  <c r="CM17" i="14" s="1"/>
  <c r="AA92" i="14"/>
  <c r="CM92" i="14" s="1"/>
  <c r="AA39" i="14"/>
  <c r="CM39" i="14" s="1"/>
  <c r="DP51" i="18"/>
  <c r="GB51" i="18" s="1"/>
  <c r="X115" i="12"/>
  <c r="CJ115" i="12" s="1"/>
  <c r="X146" i="12"/>
  <c r="CJ146" i="12" s="1"/>
  <c r="AB16" i="14"/>
  <c r="CN16" i="14" s="1"/>
  <c r="AD41" i="12"/>
  <c r="CP41" i="12" s="1"/>
  <c r="AE40" i="12"/>
  <c r="CQ40" i="12" s="1"/>
  <c r="AD42" i="12"/>
  <c r="CP42" i="12" s="1"/>
  <c r="DO72" i="18"/>
  <c r="GA72" i="18" s="1"/>
  <c r="Y104" i="12"/>
  <c r="CK104" i="12" s="1"/>
  <c r="Y104" i="14"/>
  <c r="CK104" i="14" s="1"/>
  <c r="Y93" i="14"/>
  <c r="CK93" i="14" s="1"/>
  <c r="AC64" i="14"/>
  <c r="CO64" i="14" s="1"/>
  <c r="AC63" i="14"/>
  <c r="CO63" i="14" s="1"/>
  <c r="Q161" i="14"/>
  <c r="CC161" i="14" s="1"/>
  <c r="Z68" i="12"/>
  <c r="CL68" i="12" s="1"/>
  <c r="AC29" i="14"/>
  <c r="CO29" i="14" s="1"/>
  <c r="V109" i="12"/>
  <c r="CH109" i="12" s="1"/>
  <c r="V88" i="12"/>
  <c r="CH88" i="12" s="1"/>
  <c r="P159" i="14"/>
  <c r="CB159" i="14" s="1"/>
  <c r="AC37" i="18"/>
  <c r="CO37" i="18" s="1"/>
  <c r="AC38" i="18"/>
  <c r="CO38" i="18" s="1"/>
  <c r="AC20" i="24" s="1"/>
  <c r="Z4" i="23"/>
  <c r="Z6" i="23" s="1"/>
  <c r="X140" i="14"/>
  <c r="CJ140" i="14" s="1"/>
  <c r="X140" i="12"/>
  <c r="CJ140" i="12" s="1"/>
  <c r="AD135" i="12"/>
  <c r="CP135" i="12" s="1"/>
  <c r="W142" i="12"/>
  <c r="CI142" i="12" s="1"/>
  <c r="W153" i="14"/>
  <c r="CI153" i="14" s="1"/>
  <c r="W98" i="14"/>
  <c r="CI98" i="14" s="1"/>
  <c r="DN73" i="18"/>
  <c r="FZ73" i="18" s="1"/>
  <c r="X96" i="14"/>
  <c r="CJ96" i="14" s="1"/>
  <c r="X96" i="12"/>
  <c r="CJ96" i="12" s="1"/>
  <c r="Y54" i="18"/>
  <c r="CK54" i="18" s="1"/>
  <c r="W73" i="18"/>
  <c r="CI73" i="18" s="1"/>
  <c r="X116" i="14"/>
  <c r="CJ116" i="14" s="1"/>
  <c r="X116" i="12"/>
  <c r="CJ116" i="12" s="1"/>
  <c r="AB25" i="18"/>
  <c r="CN25" i="18" s="1"/>
  <c r="Z35" i="14"/>
  <c r="CL35" i="14" s="1"/>
  <c r="AC43" i="12"/>
  <c r="R76" i="18"/>
  <c r="CD76" i="18" s="1"/>
  <c r="R58" i="21" s="1"/>
  <c r="AC83" i="14"/>
  <c r="CO83" i="14" s="1"/>
  <c r="BI21" i="24" s="1"/>
  <c r="AB46" i="12"/>
  <c r="CN46" i="12" s="1"/>
  <c r="DT37" i="18"/>
  <c r="GF37" i="18" s="1"/>
  <c r="BH19" i="24" s="1"/>
  <c r="DT38" i="18"/>
  <c r="GF38" i="18" s="1"/>
  <c r="BH20" i="24" s="1"/>
  <c r="BI14" i="24" l="1"/>
  <c r="DC114" i="23"/>
  <c r="K160" i="23"/>
  <c r="AN30" i="22"/>
  <c r="AC113" i="24"/>
  <c r="AB47" i="24"/>
  <c r="AT68" i="23"/>
  <c r="DE68" i="23"/>
  <c r="DE5" i="22" s="1"/>
  <c r="AD11" i="24"/>
  <c r="AC43" i="24"/>
  <c r="AB73" i="24"/>
  <c r="BH12" i="24"/>
  <c r="BH110" i="24" s="1"/>
  <c r="J30" i="22"/>
  <c r="N91" i="23"/>
  <c r="DE58" i="24"/>
  <c r="CF233" i="14"/>
  <c r="CF234" i="14" s="1"/>
  <c r="DE102" i="24"/>
  <c r="Q8" i="23"/>
  <c r="DE128" i="24"/>
  <c r="AD8" i="24"/>
  <c r="AD36" i="24" s="1"/>
  <c r="AC19" i="24"/>
  <c r="AC47" i="24" s="1"/>
  <c r="AD10" i="24"/>
  <c r="CI8" i="23"/>
  <c r="V233" i="14"/>
  <c r="V234" i="14" s="1"/>
  <c r="CH58" i="24"/>
  <c r="M114" i="23"/>
  <c r="M37" i="22" s="1"/>
  <c r="CH128" i="24"/>
  <c r="BG75" i="24"/>
  <c r="CH155" i="24"/>
  <c r="AS36" i="22"/>
  <c r="AS6" i="22"/>
  <c r="L38" i="22"/>
  <c r="L8" i="22"/>
  <c r="AB110" i="24"/>
  <c r="AB83" i="24"/>
  <c r="AB66" i="24"/>
  <c r="AB40" i="24"/>
  <c r="AC117" i="24"/>
  <c r="AC90" i="24"/>
  <c r="AC73" i="24"/>
  <c r="AB220" i="14"/>
  <c r="CN65" i="14"/>
  <c r="CN220" i="14" s="1"/>
  <c r="X146" i="14"/>
  <c r="CJ146" i="14" s="1"/>
  <c r="X136" i="14"/>
  <c r="CJ136" i="14" s="1"/>
  <c r="CL81" i="14"/>
  <c r="CL213" i="14" s="1"/>
  <c r="Z213" i="14"/>
  <c r="Q11" i="21"/>
  <c r="Q6" i="21"/>
  <c r="AD14" i="24"/>
  <c r="CK84" i="14"/>
  <c r="Y167" i="14"/>
  <c r="Y168" i="14"/>
  <c r="M132" i="23"/>
  <c r="M26" i="22"/>
  <c r="CF151" i="23"/>
  <c r="DF124" i="24"/>
  <c r="DF97" i="24"/>
  <c r="DF54" i="24"/>
  <c r="DF53" i="24"/>
  <c r="CD178" i="23"/>
  <c r="CD29" i="22" s="1"/>
  <c r="CD30" i="22" s="1"/>
  <c r="CD28" i="22"/>
  <c r="DC131" i="23"/>
  <c r="DC16" i="22"/>
  <c r="N36" i="22"/>
  <c r="N6" i="22"/>
  <c r="CH148" i="12"/>
  <c r="CH169" i="12" s="1"/>
  <c r="V169" i="12"/>
  <c r="CJ25" i="24"/>
  <c r="CJ24" i="24"/>
  <c r="CJ21" i="23"/>
  <c r="CJ38" i="23" s="1"/>
  <c r="CJ61" i="23" s="1"/>
  <c r="CJ84" i="23" s="1"/>
  <c r="CJ107" i="23" s="1"/>
  <c r="CJ130" i="23" s="1"/>
  <c r="CJ153" i="23" s="1"/>
  <c r="CJ176" i="23" s="1"/>
  <c r="K38" i="22"/>
  <c r="K8" i="22"/>
  <c r="DA137" i="23"/>
  <c r="DA154" i="23"/>
  <c r="DA17" i="22"/>
  <c r="I30" i="22"/>
  <c r="Y11" i="23"/>
  <c r="Q43" i="23"/>
  <c r="Q66" i="23" s="1"/>
  <c r="Q89" i="23" s="1"/>
  <c r="Q112" i="23" s="1"/>
  <c r="Q135" i="23" s="1"/>
  <c r="Q158" i="23" s="1"/>
  <c r="Q181" i="23" s="1"/>
  <c r="Q29" i="24"/>
  <c r="CZ178" i="23"/>
  <c r="CZ29" i="22" s="1"/>
  <c r="CZ28" i="22"/>
  <c r="DM151" i="23"/>
  <c r="O13" i="22"/>
  <c r="O62" i="23"/>
  <c r="DE14" i="22"/>
  <c r="DE85" i="23"/>
  <c r="CE132" i="23"/>
  <c r="CE26" i="22"/>
  <c r="DD175" i="23"/>
  <c r="P30" i="24"/>
  <c r="P44" i="23"/>
  <c r="P67" i="23" s="1"/>
  <c r="P90" i="23" s="1"/>
  <c r="P113" i="23" s="1"/>
  <c r="P136" i="23" s="1"/>
  <c r="P159" i="23" s="1"/>
  <c r="P182" i="23" s="1"/>
  <c r="X225" i="12" a="1"/>
  <c r="X225" i="12" s="1"/>
  <c r="X233" i="12" s="1"/>
  <c r="X234" i="12" s="1"/>
  <c r="AU29" i="24"/>
  <c r="AU43" i="23"/>
  <c r="AU66" i="23" s="1"/>
  <c r="AU89" i="23" s="1"/>
  <c r="AU112" i="23" s="1"/>
  <c r="AU135" i="23" s="1"/>
  <c r="AU158" i="23" s="1"/>
  <c r="AU181" i="23" s="1"/>
  <c r="CI226" i="14"/>
  <c r="CH225" i="14" a="1"/>
  <c r="CH225" i="14" s="1"/>
  <c r="CH233" i="14" s="1"/>
  <c r="CH234" i="14" s="1"/>
  <c r="DO22" i="24"/>
  <c r="DO36" i="23"/>
  <c r="O152" i="24"/>
  <c r="O127" i="24"/>
  <c r="O100" i="24"/>
  <c r="O57" i="24"/>
  <c r="BD22" i="24"/>
  <c r="BD36" i="23"/>
  <c r="AX11" i="21"/>
  <c r="AX6" i="21"/>
  <c r="AD15" i="24"/>
  <c r="DF63" i="23"/>
  <c r="DF23" i="22"/>
  <c r="DD108" i="23"/>
  <c r="DD15" i="22"/>
  <c r="N129" i="23"/>
  <c r="CJ26" i="24"/>
  <c r="CJ40" i="23"/>
  <c r="DF99" i="24"/>
  <c r="DF151" i="24"/>
  <c r="DF56" i="24"/>
  <c r="DF126" i="24"/>
  <c r="CB10" i="22"/>
  <c r="CB40" i="22"/>
  <c r="CB41" i="22" s="1"/>
  <c r="CD160" i="23"/>
  <c r="Q44" i="23"/>
  <c r="Q67" i="23" s="1"/>
  <c r="Q90" i="23" s="1"/>
  <c r="Q113" i="23" s="1"/>
  <c r="Q136" i="23" s="1"/>
  <c r="Q159" i="23" s="1"/>
  <c r="Q182" i="23" s="1"/>
  <c r="Q30" i="24"/>
  <c r="I39" i="22"/>
  <c r="I9" i="22"/>
  <c r="L175" i="23"/>
  <c r="CK95" i="12"/>
  <c r="BC59" i="23"/>
  <c r="AT128" i="24"/>
  <c r="CH102" i="24"/>
  <c r="AS15" i="22"/>
  <c r="AS108" i="23"/>
  <c r="AD166" i="14"/>
  <c r="P25" i="24"/>
  <c r="P24" i="24"/>
  <c r="P21" i="23"/>
  <c r="P38" i="23" s="1"/>
  <c r="P61" i="23" s="1"/>
  <c r="P84" i="23" s="1"/>
  <c r="P107" i="23" s="1"/>
  <c r="P130" i="23" s="1"/>
  <c r="P153" i="23" s="1"/>
  <c r="P176" i="23" s="1"/>
  <c r="P22" i="23"/>
  <c r="P39" i="23" s="1"/>
  <c r="AR16" i="22"/>
  <c r="AR131" i="23"/>
  <c r="AR114" i="23"/>
  <c r="AU40" i="23"/>
  <c r="AU26" i="24"/>
  <c r="DE86" i="23"/>
  <c r="DE24" i="22"/>
  <c r="AQ27" i="22"/>
  <c r="AQ155" i="23"/>
  <c r="AT14" i="22"/>
  <c r="AT85" i="23"/>
  <c r="CI30" i="24"/>
  <c r="CI44" i="23"/>
  <c r="CI67" i="23" s="1"/>
  <c r="CI90" i="23" s="1"/>
  <c r="CI113" i="23" s="1"/>
  <c r="CI136" i="23" s="1"/>
  <c r="CI159" i="23" s="1"/>
  <c r="CI182" i="23" s="1"/>
  <c r="K178" i="23"/>
  <c r="K29" i="22" s="1"/>
  <c r="K28" i="22"/>
  <c r="X82" i="23"/>
  <c r="X49" i="24"/>
  <c r="X120" i="24"/>
  <c r="X92" i="24"/>
  <c r="X145" i="24"/>
  <c r="AC118" i="24"/>
  <c r="AC91" i="24"/>
  <c r="AC48" i="24"/>
  <c r="AC74" i="24"/>
  <c r="BI38" i="24"/>
  <c r="BI108" i="24"/>
  <c r="BI64" i="24"/>
  <c r="BI81" i="24"/>
  <c r="P10" i="21"/>
  <c r="P32" i="24" s="1"/>
  <c r="P5" i="21"/>
  <c r="AD62" i="24"/>
  <c r="Y167" i="12"/>
  <c r="Y168" i="12"/>
  <c r="CK84" i="12"/>
  <c r="BH83" i="24"/>
  <c r="CK11" i="23"/>
  <c r="H10" i="22"/>
  <c r="H40" i="22"/>
  <c r="H41" i="22" s="1"/>
  <c r="S174" i="23"/>
  <c r="DE106" i="23"/>
  <c r="DE129" i="23" s="1"/>
  <c r="DE152" i="23" s="1"/>
  <c r="DE91" i="23"/>
  <c r="AT35" i="22"/>
  <c r="AT5" i="22"/>
  <c r="DB27" i="22"/>
  <c r="DB155" i="23"/>
  <c r="AP30" i="22"/>
  <c r="Y221" i="12"/>
  <c r="Y223" i="12"/>
  <c r="DP22" i="24"/>
  <c r="DP36" i="23"/>
  <c r="CJ168" i="12"/>
  <c r="CJ167" i="12"/>
  <c r="CC30" i="22"/>
  <c r="CD183" i="23"/>
  <c r="CY19" i="22"/>
  <c r="CY20" i="22" s="1"/>
  <c r="CY149" i="24" s="1"/>
  <c r="CY155" i="24" s="1"/>
  <c r="CY183" i="23"/>
  <c r="Q40" i="23"/>
  <c r="Q26" i="24"/>
  <c r="I19" i="22"/>
  <c r="I20" i="22" s="1"/>
  <c r="I149" i="24" s="1"/>
  <c r="I155" i="24" s="1"/>
  <c r="I183" i="23"/>
  <c r="O147" i="24"/>
  <c r="O122" i="24"/>
  <c r="O94" i="24"/>
  <c r="O51" i="24"/>
  <c r="T128" i="23"/>
  <c r="BC49" i="24"/>
  <c r="BC120" i="24"/>
  <c r="BC92" i="24"/>
  <c r="BC145" i="24"/>
  <c r="O151" i="24"/>
  <c r="O126" i="24"/>
  <c r="O99" i="24"/>
  <c r="O56" i="24"/>
  <c r="J20" i="22"/>
  <c r="CP166" i="14"/>
  <c r="P146" i="24"/>
  <c r="P121" i="24"/>
  <c r="P93" i="24"/>
  <c r="P50" i="24"/>
  <c r="P31" i="24"/>
  <c r="P154" i="24" s="1"/>
  <c r="AU44" i="23"/>
  <c r="AU67" i="23" s="1"/>
  <c r="AU90" i="23" s="1"/>
  <c r="AU113" i="23" s="1"/>
  <c r="AU136" i="23" s="1"/>
  <c r="AU159" i="23" s="1"/>
  <c r="AU182" i="23" s="1"/>
  <c r="AU30" i="24"/>
  <c r="CC183" i="23"/>
  <c r="AT102" i="24"/>
  <c r="CG6" i="22"/>
  <c r="CG36" i="22"/>
  <c r="X227" i="14"/>
  <c r="CJ127" i="14"/>
  <c r="CJ227" i="14" s="1"/>
  <c r="CI26" i="24"/>
  <c r="CI40" i="23"/>
  <c r="DF62" i="23"/>
  <c r="DF68" i="23" s="1"/>
  <c r="DF13" i="22"/>
  <c r="BI119" i="24"/>
  <c r="BI106" i="24"/>
  <c r="BI79" i="24"/>
  <c r="BI62" i="24"/>
  <c r="BI36" i="24"/>
  <c r="AD62" i="12"/>
  <c r="Y127" i="14"/>
  <c r="Y124" i="14"/>
  <c r="CK124" i="14" s="1"/>
  <c r="AD37" i="24"/>
  <c r="AD107" i="24"/>
  <c r="AD80" i="24"/>
  <c r="AD63" i="24"/>
  <c r="BH13" i="24"/>
  <c r="AC119" i="24"/>
  <c r="AS35" i="22"/>
  <c r="AS5" i="22"/>
  <c r="AM10" i="22"/>
  <c r="AM40" i="22"/>
  <c r="AM41" i="22" s="1"/>
  <c r="AT106" i="23"/>
  <c r="AT129" i="23" s="1"/>
  <c r="CH5" i="22"/>
  <c r="CH35" i="22"/>
  <c r="AA220" i="12"/>
  <c r="CM65" i="12"/>
  <c r="CM220" i="12" s="1"/>
  <c r="CK221" i="12"/>
  <c r="CK223" i="12"/>
  <c r="CJ30" i="24"/>
  <c r="CJ44" i="23"/>
  <c r="CJ67" i="23" s="1"/>
  <c r="CJ90" i="23" s="1"/>
  <c r="CJ113" i="23" s="1"/>
  <c r="CJ136" i="23" s="1"/>
  <c r="CJ159" i="23" s="1"/>
  <c r="CJ182" i="23" s="1"/>
  <c r="CH4" i="22"/>
  <c r="CH34" i="22"/>
  <c r="CE7" i="22"/>
  <c r="CE37" i="22"/>
  <c r="CY39" i="22"/>
  <c r="CY9" i="22"/>
  <c r="Q27" i="24"/>
  <c r="Q41" i="23"/>
  <c r="Q64" i="23" s="1"/>
  <c r="Q87" i="23" s="1"/>
  <c r="Q110" i="23" s="1"/>
  <c r="Q133" i="23" s="1"/>
  <c r="Q156" i="23" s="1"/>
  <c r="Q179" i="23" s="1"/>
  <c r="Q9" i="23"/>
  <c r="CF132" i="23"/>
  <c r="CF137" i="23" s="1"/>
  <c r="CF26" i="22"/>
  <c r="DK128" i="23"/>
  <c r="O148" i="24"/>
  <c r="O123" i="24"/>
  <c r="O95" i="24"/>
  <c r="O52" i="24"/>
  <c r="O96" i="24"/>
  <c r="AC65" i="24"/>
  <c r="AC109" i="24"/>
  <c r="AC82" i="24"/>
  <c r="AC39" i="24"/>
  <c r="P43" i="23"/>
  <c r="P66" i="23" s="1"/>
  <c r="P89" i="23" s="1"/>
  <c r="P112" i="23" s="1"/>
  <c r="P135" i="23" s="1"/>
  <c r="P158" i="23" s="1"/>
  <c r="P181" i="23" s="1"/>
  <c r="P29" i="24"/>
  <c r="P60" i="23"/>
  <c r="AR36" i="22"/>
  <c r="AR6" i="22"/>
  <c r="AU25" i="24"/>
  <c r="AU22" i="23"/>
  <c r="AU39" i="23" s="1"/>
  <c r="AU24" i="24"/>
  <c r="AU21" i="23"/>
  <c r="AU38" i="23" s="1"/>
  <c r="AU61" i="23" s="1"/>
  <c r="AU84" i="23" s="1"/>
  <c r="AU107" i="23" s="1"/>
  <c r="AU130" i="23" s="1"/>
  <c r="AU153" i="23" s="1"/>
  <c r="AU176" i="23" s="1"/>
  <c r="N109" i="23"/>
  <c r="N25" i="22"/>
  <c r="DD35" i="22"/>
  <c r="DD5" i="22"/>
  <c r="AN19" i="22"/>
  <c r="AN20" i="22" s="1"/>
  <c r="AN149" i="24" s="1"/>
  <c r="AN155" i="24" s="1"/>
  <c r="AN183" i="23"/>
  <c r="AT58" i="24"/>
  <c r="CG128" i="23"/>
  <c r="CI27" i="24"/>
  <c r="CI41" i="23"/>
  <c r="CI64" i="23" s="1"/>
  <c r="CI87" i="23" s="1"/>
  <c r="CI110" i="23" s="1"/>
  <c r="CI133" i="23" s="1"/>
  <c r="CI156" i="23" s="1"/>
  <c r="CI179" i="23" s="1"/>
  <c r="CI9" i="23"/>
  <c r="AQ154" i="23"/>
  <c r="AQ17" i="22"/>
  <c r="AQ137" i="23"/>
  <c r="CG109" i="23"/>
  <c r="CG114" i="23" s="1"/>
  <c r="CG25" i="22"/>
  <c r="CO43" i="12"/>
  <c r="CO216" i="12" s="1"/>
  <c r="AC216" i="12"/>
  <c r="BI80" i="24"/>
  <c r="BI107" i="24"/>
  <c r="BI63" i="24"/>
  <c r="BI37" i="24"/>
  <c r="X226" i="14"/>
  <c r="CJ95" i="14"/>
  <c r="AC16" i="14"/>
  <c r="CO16" i="14" s="1"/>
  <c r="AC15" i="14"/>
  <c r="CO15" i="14" s="1"/>
  <c r="CQ12" i="12"/>
  <c r="CQ12" i="14"/>
  <c r="CN33" i="14"/>
  <c r="CN215" i="14" s="1"/>
  <c r="AB215" i="14"/>
  <c r="Z51" i="18"/>
  <c r="CL51" i="18" s="1"/>
  <c r="Z49" i="18"/>
  <c r="CL49" i="18" s="1"/>
  <c r="AD108" i="24"/>
  <c r="AD81" i="24"/>
  <c r="AD64" i="24"/>
  <c r="AD38" i="24"/>
  <c r="R12" i="23"/>
  <c r="BB92" i="24"/>
  <c r="BB49" i="24"/>
  <c r="BB145" i="24"/>
  <c r="BB120" i="24"/>
  <c r="BA105" i="23"/>
  <c r="L154" i="23"/>
  <c r="L17" i="22"/>
  <c r="BE4" i="23"/>
  <c r="BE6" i="23" s="1"/>
  <c r="CH86" i="23"/>
  <c r="CH24" i="22"/>
  <c r="CH105" i="23"/>
  <c r="CJ8" i="23"/>
  <c r="CJ41" i="23"/>
  <c r="CJ64" i="23" s="1"/>
  <c r="CJ87" i="23" s="1"/>
  <c r="CJ110" i="23" s="1"/>
  <c r="CJ133" i="23" s="1"/>
  <c r="CJ156" i="23" s="1"/>
  <c r="CJ179" i="23" s="1"/>
  <c r="CJ27" i="24"/>
  <c r="CJ9" i="23"/>
  <c r="CE151" i="23"/>
  <c r="CE137" i="23"/>
  <c r="Q60" i="23"/>
  <c r="DB7" i="22"/>
  <c r="DB37" i="22"/>
  <c r="DF127" i="24"/>
  <c r="DF152" i="24"/>
  <c r="DF100" i="24"/>
  <c r="DF57" i="24"/>
  <c r="DD132" i="23"/>
  <c r="DD26" i="22"/>
  <c r="N108" i="23"/>
  <c r="N114" i="23" s="1"/>
  <c r="N15" i="22"/>
  <c r="DF45" i="23"/>
  <c r="P42" i="23"/>
  <c r="P65" i="23" s="1"/>
  <c r="P88" i="23" s="1"/>
  <c r="P111" i="23" s="1"/>
  <c r="P134" i="23" s="1"/>
  <c r="P157" i="23" s="1"/>
  <c r="P180" i="23" s="1"/>
  <c r="P28" i="24"/>
  <c r="AV37" i="23"/>
  <c r="AV23" i="24"/>
  <c r="DH12" i="23"/>
  <c r="AV15" i="23"/>
  <c r="AV14" i="23"/>
  <c r="AV17" i="23"/>
  <c r="AV16" i="23"/>
  <c r="AV13" i="23"/>
  <c r="AV18" i="23"/>
  <c r="DG37" i="23"/>
  <c r="DG23" i="24"/>
  <c r="DG15" i="23"/>
  <c r="DG16" i="23"/>
  <c r="DG14" i="23"/>
  <c r="DG13" i="23"/>
  <c r="DG18" i="23"/>
  <c r="DG17" i="23"/>
  <c r="AP160" i="23"/>
  <c r="AP177" i="23"/>
  <c r="AP18" i="22"/>
  <c r="AO160" i="23"/>
  <c r="AO18" i="22"/>
  <c r="AO177" i="23"/>
  <c r="AN39" i="22"/>
  <c r="AN9" i="22"/>
  <c r="X223" i="14"/>
  <c r="X221" i="14"/>
  <c r="O153" i="24"/>
  <c r="O101" i="24"/>
  <c r="CI28" i="24"/>
  <c r="CI42" i="23"/>
  <c r="CI65" i="23" s="1"/>
  <c r="CI88" i="23" s="1"/>
  <c r="CI111" i="23" s="1"/>
  <c r="CI134" i="23" s="1"/>
  <c r="CI157" i="23" s="1"/>
  <c r="CI180" i="23" s="1"/>
  <c r="AQ37" i="22"/>
  <c r="AQ7" i="22"/>
  <c r="DF147" i="24"/>
  <c r="DF122" i="24"/>
  <c r="DF94" i="24"/>
  <c r="DF51" i="24"/>
  <c r="AO178" i="23"/>
  <c r="AO29" i="22" s="1"/>
  <c r="AO28" i="22"/>
  <c r="W148" i="14"/>
  <c r="CI148" i="14" s="1"/>
  <c r="W139" i="14"/>
  <c r="BI109" i="24"/>
  <c r="BI82" i="24"/>
  <c r="BI65" i="24"/>
  <c r="BI39" i="24"/>
  <c r="AD14" i="12"/>
  <c r="CP14" i="12" s="1"/>
  <c r="AD13" i="12"/>
  <c r="CP13" i="12" s="1"/>
  <c r="AD109" i="24"/>
  <c r="AD39" i="24"/>
  <c r="AD82" i="24"/>
  <c r="AD65" i="24"/>
  <c r="CN33" i="12"/>
  <c r="CN215" i="12" s="1"/>
  <c r="AB215" i="12"/>
  <c r="W148" i="12"/>
  <c r="AC36" i="14"/>
  <c r="CO36" i="14" s="1"/>
  <c r="AC38" i="14"/>
  <c r="CO38" i="14" s="1"/>
  <c r="BB59" i="23"/>
  <c r="DC37" i="22"/>
  <c r="DC7" i="22"/>
  <c r="CK223" i="14"/>
  <c r="CK221" i="14"/>
  <c r="DF101" i="24"/>
  <c r="DF153" i="24"/>
  <c r="J183" i="23"/>
  <c r="CJ59" i="23"/>
  <c r="CJ120" i="24"/>
  <c r="CJ49" i="24"/>
  <c r="CJ92" i="24"/>
  <c r="CJ145" i="24"/>
  <c r="CJ31" i="24"/>
  <c r="AC216" i="14"/>
  <c r="CO43" i="14"/>
  <c r="CO216" i="14" s="1"/>
  <c r="AC108" i="24"/>
  <c r="AC81" i="24"/>
  <c r="AC64" i="24"/>
  <c r="AC38" i="24"/>
  <c r="Q42" i="23"/>
  <c r="Q65" i="23" s="1"/>
  <c r="Q88" i="23" s="1"/>
  <c r="Q111" i="23" s="1"/>
  <c r="Q134" i="23" s="1"/>
  <c r="Q157" i="23" s="1"/>
  <c r="Q180" i="23" s="1"/>
  <c r="Q28" i="24"/>
  <c r="Q146" i="24"/>
  <c r="Q121" i="24"/>
  <c r="Q93" i="24"/>
  <c r="Q50" i="24"/>
  <c r="Q31" i="24"/>
  <c r="DN82" i="23"/>
  <c r="DN105" i="23" s="1"/>
  <c r="DN128" i="23" s="1"/>
  <c r="DN151" i="23" s="1"/>
  <c r="DF83" i="23"/>
  <c r="DF106" i="23" s="1"/>
  <c r="DF129" i="23" s="1"/>
  <c r="DF152" i="23" s="1"/>
  <c r="Q5" i="21"/>
  <c r="P8" i="23"/>
  <c r="AU42" i="23"/>
  <c r="AU65" i="23" s="1"/>
  <c r="AU88" i="23" s="1"/>
  <c r="AU111" i="23" s="1"/>
  <c r="AU134" i="23" s="1"/>
  <c r="AU157" i="23" s="1"/>
  <c r="AU180" i="23" s="1"/>
  <c r="AU28" i="24"/>
  <c r="AU146" i="24"/>
  <c r="AU50" i="24"/>
  <c r="AU121" i="24"/>
  <c r="AU93" i="24"/>
  <c r="AU31" i="24"/>
  <c r="AU154" i="24" s="1"/>
  <c r="AO38" i="22"/>
  <c r="AO8" i="22"/>
  <c r="CJ221" i="14"/>
  <c r="CJ223" i="14"/>
  <c r="AC106" i="24"/>
  <c r="AC36" i="24"/>
  <c r="AC79" i="24"/>
  <c r="AC62" i="24"/>
  <c r="AR26" i="22"/>
  <c r="AR132" i="23"/>
  <c r="L155" i="23"/>
  <c r="L27" i="22"/>
  <c r="U128" i="23"/>
  <c r="CI59" i="23"/>
  <c r="CI92" i="24"/>
  <c r="CI49" i="24"/>
  <c r="CI120" i="24"/>
  <c r="CI145" i="24"/>
  <c r="CI31" i="24"/>
  <c r="CI154" i="24" s="1"/>
  <c r="DF52" i="24"/>
  <c r="DF96" i="24"/>
  <c r="DF95" i="24"/>
  <c r="DF148" i="24"/>
  <c r="DF123" i="24"/>
  <c r="Z127" i="12"/>
  <c r="CL127" i="12" s="1"/>
  <c r="Z124" i="12"/>
  <c r="CL124" i="12" s="1"/>
  <c r="BH74" i="24"/>
  <c r="BH91" i="24"/>
  <c r="BH48" i="24"/>
  <c r="BH118" i="24"/>
  <c r="Z95" i="12"/>
  <c r="Z93" i="12"/>
  <c r="CL93" i="12" s="1"/>
  <c r="AD14" i="14"/>
  <c r="CP14" i="14" s="1"/>
  <c r="AD13" i="14"/>
  <c r="CP13" i="14" s="1"/>
  <c r="CJ84" i="14"/>
  <c r="X167" i="14"/>
  <c r="X168" i="14"/>
  <c r="AB214" i="12"/>
  <c r="AB224" i="12" s="1"/>
  <c r="CN82" i="12"/>
  <c r="CN214" i="12" s="1"/>
  <c r="CN224" i="12" s="1"/>
  <c r="BI85" i="24"/>
  <c r="BI42" i="24"/>
  <c r="BI68" i="24"/>
  <c r="BI112" i="24"/>
  <c r="Y72" i="18"/>
  <c r="CK72" i="18" s="1"/>
  <c r="Y58" i="18"/>
  <c r="CK58" i="18" s="1"/>
  <c r="AB220" i="12"/>
  <c r="CN65" i="12"/>
  <c r="CN220" i="12" s="1"/>
  <c r="O124" i="24"/>
  <c r="O97" i="24"/>
  <c r="O53" i="24"/>
  <c r="O54" i="24"/>
  <c r="AY151" i="23"/>
  <c r="DC152" i="23"/>
  <c r="Y221" i="14"/>
  <c r="Y223" i="14"/>
  <c r="AS132" i="23"/>
  <c r="AS26" i="22"/>
  <c r="V82" i="23"/>
  <c r="K39" i="22"/>
  <c r="K9" i="22"/>
  <c r="CJ28" i="24"/>
  <c r="CJ42" i="23"/>
  <c r="CJ65" i="23" s="1"/>
  <c r="CJ88" i="23" s="1"/>
  <c r="CJ111" i="23" s="1"/>
  <c r="CJ134" i="23" s="1"/>
  <c r="CJ157" i="23" s="1"/>
  <c r="CJ180" i="23" s="1"/>
  <c r="O150" i="24"/>
  <c r="O125" i="24"/>
  <c r="O98" i="24"/>
  <c r="O55" i="24"/>
  <c r="N35" i="22"/>
  <c r="N5" i="22"/>
  <c r="K177" i="23"/>
  <c r="K19" i="22" s="1"/>
  <c r="K18" i="22"/>
  <c r="AW37" i="23"/>
  <c r="AW23" i="24"/>
  <c r="DI12" i="23"/>
  <c r="AW14" i="23"/>
  <c r="AW13" i="23"/>
  <c r="AW16" i="23"/>
  <c r="AW17" i="23"/>
  <c r="AW15" i="23"/>
  <c r="AW18" i="23"/>
  <c r="DB154" i="23"/>
  <c r="DB17" i="22"/>
  <c r="DB137" i="23"/>
  <c r="O45" i="23"/>
  <c r="P41" i="23"/>
  <c r="P64" i="23" s="1"/>
  <c r="P87" i="23" s="1"/>
  <c r="P110" i="23" s="1"/>
  <c r="P133" i="23" s="1"/>
  <c r="P156" i="23" s="1"/>
  <c r="P179" i="23" s="1"/>
  <c r="P27" i="24"/>
  <c r="P9" i="23"/>
  <c r="W82" i="23"/>
  <c r="AU41" i="23"/>
  <c r="AU64" i="23" s="1"/>
  <c r="AU87" i="23" s="1"/>
  <c r="AU110" i="23" s="1"/>
  <c r="AU133" i="23" s="1"/>
  <c r="AU156" i="23" s="1"/>
  <c r="AU179" i="23" s="1"/>
  <c r="AU27" i="24"/>
  <c r="AU9" i="23"/>
  <c r="AU60" i="23"/>
  <c r="AP38" i="22"/>
  <c r="AP8" i="22"/>
  <c r="DA28" i="22"/>
  <c r="DA178" i="23"/>
  <c r="DA29" i="22" s="1"/>
  <c r="CH169" i="14"/>
  <c r="CI29" i="24"/>
  <c r="CI43" i="23"/>
  <c r="CI66" i="23" s="1"/>
  <c r="CI89" i="23" s="1"/>
  <c r="CI112" i="23" s="1"/>
  <c r="CI135" i="23" s="1"/>
  <c r="CI158" i="23" s="1"/>
  <c r="CI181" i="23" s="1"/>
  <c r="CZ160" i="23"/>
  <c r="CZ177" i="23"/>
  <c r="CZ18" i="22"/>
  <c r="BH47" i="24"/>
  <c r="BH117" i="24"/>
  <c r="BH90" i="24"/>
  <c r="BH73" i="24"/>
  <c r="Z217" i="14"/>
  <c r="CL19" i="14"/>
  <c r="CL217" i="14" s="1"/>
  <c r="BI113" i="24"/>
  <c r="BI86" i="24"/>
  <c r="BI69" i="24"/>
  <c r="BI43" i="24"/>
  <c r="P6" i="21"/>
  <c r="P11" i="21"/>
  <c r="X229" i="14"/>
  <c r="CJ115" i="14"/>
  <c r="CJ229" i="14" s="1"/>
  <c r="AA67" i="12"/>
  <c r="CM67" i="12" s="1"/>
  <c r="AA71" i="12"/>
  <c r="CM71" i="12" s="1"/>
  <c r="CF7" i="22"/>
  <c r="CF37" i="22"/>
  <c r="O63" i="23"/>
  <c r="O23" i="22"/>
  <c r="AZ128" i="23"/>
  <c r="AZ151" i="23" s="1"/>
  <c r="AZ174" i="23" s="1"/>
  <c r="AC63" i="24"/>
  <c r="AC37" i="24"/>
  <c r="AC80" i="24"/>
  <c r="AC107" i="24"/>
  <c r="CJ43" i="23"/>
  <c r="CJ66" i="23" s="1"/>
  <c r="CJ89" i="23" s="1"/>
  <c r="CJ112" i="23" s="1"/>
  <c r="CJ135" i="23" s="1"/>
  <c r="CJ158" i="23" s="1"/>
  <c r="CJ181" i="23" s="1"/>
  <c r="CJ29" i="24"/>
  <c r="DE34" i="22"/>
  <c r="DE4" i="22"/>
  <c r="Q25" i="24"/>
  <c r="Q24" i="24"/>
  <c r="Q21" i="23"/>
  <c r="Q38" i="23" s="1"/>
  <c r="Q61" i="23" s="1"/>
  <c r="Q84" i="23" s="1"/>
  <c r="Q107" i="23" s="1"/>
  <c r="Q130" i="23" s="1"/>
  <c r="Q153" i="23" s="1"/>
  <c r="Q176" i="23" s="1"/>
  <c r="Q22" i="23"/>
  <c r="Q39" i="23" s="1"/>
  <c r="O83" i="23"/>
  <c r="O106" i="23" s="1"/>
  <c r="M131" i="23"/>
  <c r="M16" i="22"/>
  <c r="DC132" i="23"/>
  <c r="DC137" i="23" s="1"/>
  <c r="DC26" i="22"/>
  <c r="DD91" i="23"/>
  <c r="P26" i="24"/>
  <c r="P40" i="23"/>
  <c r="AU8" i="23"/>
  <c r="CJ225" i="12" a="1"/>
  <c r="CJ225" i="12" s="1"/>
  <c r="CJ233" i="12" s="1"/>
  <c r="CJ234" i="12" s="1"/>
  <c r="AT86" i="23"/>
  <c r="AT24" i="22"/>
  <c r="CK127" i="12"/>
  <c r="M152" i="23"/>
  <c r="DF150" i="24"/>
  <c r="DF55" i="24"/>
  <c r="DF125" i="24"/>
  <c r="DF98" i="24"/>
  <c r="CH232" i="14"/>
  <c r="CI25" i="24"/>
  <c r="CI24" i="24"/>
  <c r="CI21" i="23"/>
  <c r="CI38" i="23" s="1"/>
  <c r="CI61" i="23" s="1"/>
  <c r="CI84" i="23" s="1"/>
  <c r="CI107" i="23" s="1"/>
  <c r="CI130" i="23" s="1"/>
  <c r="CI153" i="23" s="1"/>
  <c r="CI176" i="23" s="1"/>
  <c r="CZ38" i="22"/>
  <c r="CZ8" i="22"/>
  <c r="AA75" i="24"/>
  <c r="V169" i="14"/>
  <c r="AC65" i="14"/>
  <c r="DU29" i="18"/>
  <c r="GG29" i="18" s="1"/>
  <c r="Y131" i="14"/>
  <c r="CK131" i="14" s="1"/>
  <c r="AD34" i="12"/>
  <c r="CP34" i="12" s="1"/>
  <c r="AD34" i="14"/>
  <c r="CP34" i="14" s="1"/>
  <c r="V78" i="18"/>
  <c r="CH78" i="18" s="1"/>
  <c r="AC65" i="12"/>
  <c r="V77" i="18"/>
  <c r="CH77" i="18" s="1"/>
  <c r="V59" i="21" s="1"/>
  <c r="T155" i="14"/>
  <c r="CF155" i="14" s="1"/>
  <c r="AD49" i="12"/>
  <c r="CP49" i="12" s="1"/>
  <c r="V152" i="12"/>
  <c r="CH152" i="12" s="1"/>
  <c r="AA35" i="14"/>
  <c r="CM35" i="14" s="1"/>
  <c r="DU21" i="18"/>
  <c r="GG21" i="18" s="1"/>
  <c r="R159" i="14"/>
  <c r="CD159" i="14" s="1"/>
  <c r="AD64" i="12"/>
  <c r="CP64" i="12" s="1"/>
  <c r="AD63" i="12"/>
  <c r="CP63" i="12" s="1"/>
  <c r="Z84" i="14"/>
  <c r="AC15" i="12"/>
  <c r="CO15" i="12" s="1"/>
  <c r="AC12" i="24" s="1"/>
  <c r="X117" i="12"/>
  <c r="CJ117" i="12" s="1"/>
  <c r="Z67" i="18"/>
  <c r="CL67" i="18" s="1"/>
  <c r="AE20" i="18"/>
  <c r="CQ20" i="18" s="1"/>
  <c r="AE22" i="18"/>
  <c r="CQ22" i="18" s="1"/>
  <c r="AE19" i="18"/>
  <c r="CQ19" i="18" s="1"/>
  <c r="AE23" i="18"/>
  <c r="CQ23" i="18" s="1"/>
  <c r="DW18" i="18"/>
  <c r="GI18" i="18" s="1"/>
  <c r="AF18" i="18"/>
  <c r="CR18" i="18" s="1"/>
  <c r="AD38" i="14"/>
  <c r="CP38" i="14" s="1"/>
  <c r="AB47" i="12"/>
  <c r="CN47" i="12" s="1"/>
  <c r="AD38" i="12"/>
  <c r="CP38" i="12" s="1"/>
  <c r="Z69" i="12"/>
  <c r="CL69" i="12" s="1"/>
  <c r="X87" i="12"/>
  <c r="CJ87" i="12" s="1"/>
  <c r="X108" i="12"/>
  <c r="CJ108" i="12" s="1"/>
  <c r="AD29" i="18"/>
  <c r="CP29" i="18" s="1"/>
  <c r="S160" i="14"/>
  <c r="CE160" i="14" s="1"/>
  <c r="Y120" i="14"/>
  <c r="CK120" i="14" s="1"/>
  <c r="Y120" i="12"/>
  <c r="CK120" i="12" s="1"/>
  <c r="X97" i="14"/>
  <c r="CJ97" i="14" s="1"/>
  <c r="Y110" i="14"/>
  <c r="CK110" i="14" s="1"/>
  <c r="Y89" i="14"/>
  <c r="CK89" i="14" s="1"/>
  <c r="Y22" i="14"/>
  <c r="CK22" i="14" s="1"/>
  <c r="Y143" i="14"/>
  <c r="CK143" i="14" s="1"/>
  <c r="AC15" i="18"/>
  <c r="CO15" i="18" s="1"/>
  <c r="DK77" i="18"/>
  <c r="FW77" i="18" s="1"/>
  <c r="AY59" i="21" s="1"/>
  <c r="DK78" i="18"/>
  <c r="FW78" i="18" s="1"/>
  <c r="Y147" i="14"/>
  <c r="CK147" i="14" s="1"/>
  <c r="Y95" i="14"/>
  <c r="R161" i="14"/>
  <c r="CD161" i="14" s="1"/>
  <c r="P161" i="14"/>
  <c r="CB161" i="14" s="1"/>
  <c r="Q159" i="12"/>
  <c r="CC159" i="12" s="1"/>
  <c r="Y144" i="14"/>
  <c r="CK144" i="14" s="1"/>
  <c r="Y144" i="12"/>
  <c r="CK144" i="12" s="1"/>
  <c r="DR57" i="18"/>
  <c r="GD57" i="18" s="1"/>
  <c r="AE31" i="14"/>
  <c r="CQ31" i="14" s="1"/>
  <c r="AE27" i="14"/>
  <c r="CQ27" i="14" s="1"/>
  <c r="AE30" i="14"/>
  <c r="CQ30" i="14" s="1"/>
  <c r="AE28" i="14"/>
  <c r="CQ28" i="14" s="1"/>
  <c r="AF26" i="14"/>
  <c r="CR26" i="14" s="1"/>
  <c r="DU59" i="18"/>
  <c r="GG59" i="18" s="1"/>
  <c r="DV27" i="18"/>
  <c r="GH27" i="18" s="1"/>
  <c r="BJ14" i="24" s="1"/>
  <c r="DV28" i="18"/>
  <c r="GH28" i="18" s="1"/>
  <c r="BJ15" i="24" s="1"/>
  <c r="Y131" i="12"/>
  <c r="CK131" i="12" s="1"/>
  <c r="AA52" i="18"/>
  <c r="CM52" i="18" s="1"/>
  <c r="Y115" i="12"/>
  <c r="CK115" i="12" s="1"/>
  <c r="Y146" i="12"/>
  <c r="CK146" i="12" s="1"/>
  <c r="Y85" i="14"/>
  <c r="CK85" i="14" s="1"/>
  <c r="Y106" i="14"/>
  <c r="CK106" i="14" s="1"/>
  <c r="AB46" i="14"/>
  <c r="CN46" i="14" s="1"/>
  <c r="DT39" i="18"/>
  <c r="GF39" i="18" s="1"/>
  <c r="AD135" i="14"/>
  <c r="CP135" i="14" s="1"/>
  <c r="AC39" i="18"/>
  <c r="CO39" i="18" s="1"/>
  <c r="Y96" i="14"/>
  <c r="CK96" i="14" s="1"/>
  <c r="Y96" i="12"/>
  <c r="CK96" i="12" s="1"/>
  <c r="W151" i="12"/>
  <c r="CI151" i="12" s="1"/>
  <c r="AF12" i="12"/>
  <c r="Q161" i="12"/>
  <c r="CC161" i="12" s="1"/>
  <c r="Y145" i="14"/>
  <c r="CK145" i="14" s="1"/>
  <c r="Y145" i="12"/>
  <c r="CK145" i="12" s="1"/>
  <c r="AA81" i="12"/>
  <c r="AA19" i="12"/>
  <c r="W88" i="12"/>
  <c r="CI88" i="12" s="1"/>
  <c r="W109" i="12"/>
  <c r="CI109" i="12" s="1"/>
  <c r="Y132" i="14"/>
  <c r="CK132" i="14" s="1"/>
  <c r="Y132" i="12"/>
  <c r="CK132" i="12" s="1"/>
  <c r="AB17" i="14"/>
  <c r="CN17" i="14" s="1"/>
  <c r="P159" i="12"/>
  <c r="CB159" i="12" s="1"/>
  <c r="Z61" i="18"/>
  <c r="CL61" i="18" s="1"/>
  <c r="DV23" i="18"/>
  <c r="GH23" i="18" s="1"/>
  <c r="BJ11" i="24" s="1"/>
  <c r="DV22" i="18"/>
  <c r="GH22" i="18" s="1"/>
  <c r="BJ10" i="24" s="1"/>
  <c r="DV20" i="18"/>
  <c r="GH20" i="18" s="1"/>
  <c r="BJ9" i="24" s="1"/>
  <c r="DV19" i="18"/>
  <c r="GH19" i="18" s="1"/>
  <c r="BJ8" i="24" s="1"/>
  <c r="X130" i="12"/>
  <c r="CJ130" i="12" s="1"/>
  <c r="DT59" i="18"/>
  <c r="GF59" i="18" s="1"/>
  <c r="AB39" i="12"/>
  <c r="CN39" i="12" s="1"/>
  <c r="AB92" i="12"/>
  <c r="CN92" i="12" s="1"/>
  <c r="X86" i="12"/>
  <c r="CJ86" i="12" s="1"/>
  <c r="X107" i="12"/>
  <c r="CJ107" i="12" s="1"/>
  <c r="X23" i="12"/>
  <c r="CJ23" i="12" s="1"/>
  <c r="AG66" i="18"/>
  <c r="CS66" i="18" s="1"/>
  <c r="AD32" i="12"/>
  <c r="CP32" i="12" s="1"/>
  <c r="Y143" i="12"/>
  <c r="CK143" i="12" s="1"/>
  <c r="X129" i="12"/>
  <c r="CJ129" i="12" s="1"/>
  <c r="AA46" i="18"/>
  <c r="CM46" i="18" s="1"/>
  <c r="Y119" i="12"/>
  <c r="CK119" i="12" s="1"/>
  <c r="Y119" i="14"/>
  <c r="CK119" i="14" s="1"/>
  <c r="Y105" i="14"/>
  <c r="Z37" i="12"/>
  <c r="CL37" i="12" s="1"/>
  <c r="DQ54" i="18"/>
  <c r="GC54" i="18" s="1"/>
  <c r="AD83" i="12"/>
  <c r="CP83" i="12" s="1"/>
  <c r="AD21" i="24" s="1"/>
  <c r="AC25" i="18"/>
  <c r="CO25" i="18" s="1"/>
  <c r="AF66" i="18"/>
  <c r="CR66" i="18" s="1"/>
  <c r="AA47" i="14"/>
  <c r="CM47" i="14" s="1"/>
  <c r="Y133" i="14"/>
  <c r="CK133" i="14" s="1"/>
  <c r="Y133" i="12"/>
  <c r="CK133" i="12" s="1"/>
  <c r="AD21" i="18"/>
  <c r="CP21" i="18" s="1"/>
  <c r="V75" i="18"/>
  <c r="CH75" i="18" s="1"/>
  <c r="X130" i="14"/>
  <c r="CJ130" i="14" s="1"/>
  <c r="AC82" i="14"/>
  <c r="AC45" i="14"/>
  <c r="CO45" i="14" s="1"/>
  <c r="DT44" i="18"/>
  <c r="GF44" i="18" s="1"/>
  <c r="X129" i="14"/>
  <c r="CJ129" i="14" s="1"/>
  <c r="Y116" i="14"/>
  <c r="CK116" i="14" s="1"/>
  <c r="Y116" i="12"/>
  <c r="CK116" i="12" s="1"/>
  <c r="Y111" i="12"/>
  <c r="CK111" i="12" s="1"/>
  <c r="Y90" i="12"/>
  <c r="CK90" i="12" s="1"/>
  <c r="Y21" i="12"/>
  <c r="CK21" i="12" s="1"/>
  <c r="AC59" i="18"/>
  <c r="CO59" i="18" s="1"/>
  <c r="Y90" i="14"/>
  <c r="CK90" i="14" s="1"/>
  <c r="Y21" i="14"/>
  <c r="CK21" i="14" s="1"/>
  <c r="Y111" i="14"/>
  <c r="CK111" i="14" s="1"/>
  <c r="DQ51" i="18"/>
  <c r="GC51" i="18" s="1"/>
  <c r="R163" i="12"/>
  <c r="CD163" i="12" s="1"/>
  <c r="R157" i="12"/>
  <c r="CD157" i="12" s="1"/>
  <c r="R28" i="21" s="1"/>
  <c r="R10" i="21" s="1"/>
  <c r="R32" i="24" s="1"/>
  <c r="Z136" i="12"/>
  <c r="CL136" i="12" s="1"/>
  <c r="Z147" i="12"/>
  <c r="CL147" i="12" s="1"/>
  <c r="Z114" i="12"/>
  <c r="CL114" i="12" s="1"/>
  <c r="Z114" i="14"/>
  <c r="CL114" i="14" s="1"/>
  <c r="Y101" i="14"/>
  <c r="CK101" i="14" s="1"/>
  <c r="Y101" i="12"/>
  <c r="CK101" i="12" s="1"/>
  <c r="AD82" i="12"/>
  <c r="AD14" i="18"/>
  <c r="CP14" i="18" s="1"/>
  <c r="AD13" i="18"/>
  <c r="CP13" i="18" s="1"/>
  <c r="AB66" i="14"/>
  <c r="CN66" i="14" s="1"/>
  <c r="AB70" i="14"/>
  <c r="CN70" i="14" s="1"/>
  <c r="AB71" i="14"/>
  <c r="CN71" i="14" s="1"/>
  <c r="AB134" i="14"/>
  <c r="CN134" i="14" s="1"/>
  <c r="X139" i="14"/>
  <c r="AE62" i="14"/>
  <c r="CQ62" i="14" s="1"/>
  <c r="AF12" i="14"/>
  <c r="Y128" i="14"/>
  <c r="CK128" i="14" s="1"/>
  <c r="Y128" i="12"/>
  <c r="CK128" i="12" s="1"/>
  <c r="T156" i="14"/>
  <c r="CF156" i="14" s="1"/>
  <c r="DQ61" i="18"/>
  <c r="GC61" i="18" s="1"/>
  <c r="Y71" i="18"/>
  <c r="CK71" i="18" s="1"/>
  <c r="Y64" i="18"/>
  <c r="CK64" i="18" s="1"/>
  <c r="Z81" i="12"/>
  <c r="Z19" i="12"/>
  <c r="DS48" i="18"/>
  <c r="GE48" i="18" s="1"/>
  <c r="AD29" i="14"/>
  <c r="CP29" i="14" s="1"/>
  <c r="S164" i="14"/>
  <c r="CE164" i="14" s="1"/>
  <c r="AY29" i="21" s="1"/>
  <c r="S165" i="14"/>
  <c r="CE165" i="14" s="1"/>
  <c r="X90" i="14"/>
  <c r="CJ90" i="14" s="1"/>
  <c r="X21" i="14"/>
  <c r="CJ21" i="14" s="1"/>
  <c r="X111" i="14"/>
  <c r="CJ111" i="14" s="1"/>
  <c r="DR52" i="18"/>
  <c r="GD52" i="18" s="1"/>
  <c r="AC46" i="14"/>
  <c r="CO46" i="14" s="1"/>
  <c r="X142" i="12"/>
  <c r="CJ142" i="12" s="1"/>
  <c r="AD29" i="12"/>
  <c r="CP29" i="12" s="1"/>
  <c r="AA57" i="18"/>
  <c r="CM57" i="18" s="1"/>
  <c r="AC82" i="12"/>
  <c r="DO73" i="18"/>
  <c r="GA73" i="18" s="1"/>
  <c r="DS65" i="18"/>
  <c r="GE65" i="18" s="1"/>
  <c r="X141" i="12"/>
  <c r="CJ141" i="12" s="1"/>
  <c r="DU38" i="18"/>
  <c r="GG38" i="18" s="1"/>
  <c r="BI20" i="24" s="1"/>
  <c r="DU37" i="18"/>
  <c r="GG37" i="18" s="1"/>
  <c r="BI19" i="24" s="1"/>
  <c r="X73" i="18"/>
  <c r="CJ73" i="18" s="1"/>
  <c r="Z37" i="14"/>
  <c r="CL37" i="14" s="1"/>
  <c r="X149" i="12"/>
  <c r="CJ149" i="12" s="1"/>
  <c r="W151" i="14"/>
  <c r="CI151" i="14" s="1"/>
  <c r="Z104" i="14"/>
  <c r="CL104" i="14" s="1"/>
  <c r="Z104" i="12"/>
  <c r="CL104" i="12" s="1"/>
  <c r="AC33" i="14"/>
  <c r="AC134" i="14"/>
  <c r="CO134" i="14" s="1"/>
  <c r="AC71" i="14"/>
  <c r="CO71" i="14" s="1"/>
  <c r="AC66" i="14"/>
  <c r="CO66" i="14" s="1"/>
  <c r="AC70" i="14"/>
  <c r="CO70" i="14" s="1"/>
  <c r="Y100" i="14"/>
  <c r="CK100" i="14" s="1"/>
  <c r="Y100" i="12"/>
  <c r="CK100" i="12" s="1"/>
  <c r="AE41" i="12"/>
  <c r="CQ41" i="12" s="1"/>
  <c r="AF40" i="12"/>
  <c r="CR40" i="12" s="1"/>
  <c r="AE42" i="12"/>
  <c r="CQ42" i="12" s="1"/>
  <c r="W150" i="14"/>
  <c r="CI150" i="14" s="1"/>
  <c r="S74" i="18"/>
  <c r="CE74" i="18" s="1"/>
  <c r="AD37" i="18"/>
  <c r="CP37" i="18" s="1"/>
  <c r="AD38" i="18"/>
  <c r="CP38" i="18" s="1"/>
  <c r="AD15" i="14"/>
  <c r="CP15" i="14" s="1"/>
  <c r="Y136" i="14"/>
  <c r="CK136" i="14" s="1"/>
  <c r="AC36" i="12"/>
  <c r="CO36" i="12" s="1"/>
  <c r="AA69" i="12"/>
  <c r="CM69" i="12" s="1"/>
  <c r="AB92" i="14"/>
  <c r="CN92" i="14" s="1"/>
  <c r="AB39" i="14"/>
  <c r="CN39" i="14" s="1"/>
  <c r="X118" i="14"/>
  <c r="CJ118" i="14" s="1"/>
  <c r="AD24" i="18"/>
  <c r="CP24" i="18" s="1"/>
  <c r="R158" i="12"/>
  <c r="CD158" i="12" s="1"/>
  <c r="R162" i="12"/>
  <c r="CD162" i="12" s="1"/>
  <c r="AD32" i="14"/>
  <c r="CP32" i="14" s="1"/>
  <c r="AE135" i="12"/>
  <c r="CQ135" i="12" s="1"/>
  <c r="X105" i="14"/>
  <c r="X142" i="14"/>
  <c r="CJ142" i="14" s="1"/>
  <c r="AB43" i="18"/>
  <c r="CN43" i="18" s="1"/>
  <c r="AB17" i="18"/>
  <c r="CN17" i="18" s="1"/>
  <c r="AE41" i="14"/>
  <c r="CQ41" i="14" s="1"/>
  <c r="AE42" i="14"/>
  <c r="CQ42" i="14" s="1"/>
  <c r="AF40" i="14"/>
  <c r="CR40" i="14" s="1"/>
  <c r="X141" i="14"/>
  <c r="CJ141" i="14" s="1"/>
  <c r="DU14" i="18"/>
  <c r="GG14" i="18" s="1"/>
  <c r="BI13" i="24" s="1"/>
  <c r="DU13" i="18"/>
  <c r="GG13" i="18" s="1"/>
  <c r="BI12" i="24" s="1"/>
  <c r="DP71" i="18"/>
  <c r="GB71" i="18" s="1"/>
  <c r="DP64" i="18"/>
  <c r="GB64" i="18" s="1"/>
  <c r="Y85" i="12"/>
  <c r="CK85" i="12" s="1"/>
  <c r="Y106" i="12"/>
  <c r="CK106" i="12" s="1"/>
  <c r="AB45" i="14"/>
  <c r="CN45" i="14" s="1"/>
  <c r="Z54" i="18"/>
  <c r="CL54" i="18" s="1"/>
  <c r="AA35" i="12"/>
  <c r="CM35" i="12" s="1"/>
  <c r="Z93" i="14"/>
  <c r="CL93" i="14" s="1"/>
  <c r="AA81" i="14"/>
  <c r="AA19" i="14"/>
  <c r="Y99" i="12"/>
  <c r="CK99" i="12" s="1"/>
  <c r="DW10" i="18"/>
  <c r="GI10" i="18" s="1"/>
  <c r="AF10" i="18"/>
  <c r="CR10" i="18" s="1"/>
  <c r="AE36" i="18"/>
  <c r="CQ36" i="18" s="1"/>
  <c r="AE12" i="18"/>
  <c r="CQ12" i="18" s="1"/>
  <c r="W150" i="12"/>
  <c r="CI150" i="12" s="1"/>
  <c r="AB16" i="12"/>
  <c r="CN16" i="12" s="1"/>
  <c r="AB13" i="24" s="1"/>
  <c r="AD64" i="14"/>
  <c r="CP64" i="14" s="1"/>
  <c r="AD63" i="14"/>
  <c r="CP63" i="14" s="1"/>
  <c r="Y139" i="12"/>
  <c r="CK139" i="12" s="1"/>
  <c r="AC66" i="12"/>
  <c r="CO66" i="12" s="1"/>
  <c r="AC71" i="12"/>
  <c r="CO71" i="12" s="1"/>
  <c r="AC70" i="12"/>
  <c r="CO70" i="12" s="1"/>
  <c r="AC134" i="12"/>
  <c r="CO134" i="12" s="1"/>
  <c r="X118" i="12"/>
  <c r="CJ118" i="12" s="1"/>
  <c r="S155" i="12"/>
  <c r="CE155" i="12" s="1"/>
  <c r="S12" i="23" s="1"/>
  <c r="DP72" i="18"/>
  <c r="GB72" i="18" s="1"/>
  <c r="V152" i="14"/>
  <c r="CH152" i="14" s="1"/>
  <c r="X89" i="14"/>
  <c r="CJ89" i="14" s="1"/>
  <c r="X22" i="14"/>
  <c r="CJ22" i="14" s="1"/>
  <c r="X153" i="12"/>
  <c r="CJ153" i="12" s="1"/>
  <c r="X98" i="12"/>
  <c r="CJ98" i="12" s="1"/>
  <c r="AA67" i="14"/>
  <c r="CM67" i="14" s="1"/>
  <c r="DR46" i="18"/>
  <c r="GD46" i="18" s="1"/>
  <c r="AE28" i="12"/>
  <c r="CQ28" i="12" s="1"/>
  <c r="AE30" i="12"/>
  <c r="CQ30" i="12" s="1"/>
  <c r="AE27" i="12"/>
  <c r="CQ27" i="12" s="1"/>
  <c r="AE31" i="12"/>
  <c r="CQ31" i="12" s="1"/>
  <c r="AF26" i="12"/>
  <c r="CR26" i="12" s="1"/>
  <c r="Y99" i="14"/>
  <c r="CK99" i="14" s="1"/>
  <c r="AD43" i="14"/>
  <c r="DQ58" i="18"/>
  <c r="GC58" i="18" s="1"/>
  <c r="DT15" i="18"/>
  <c r="GF15" i="18" s="1"/>
  <c r="Y121" i="14"/>
  <c r="CK121" i="14" s="1"/>
  <c r="Y121" i="12"/>
  <c r="CK121" i="12" s="1"/>
  <c r="Y89" i="12"/>
  <c r="CK89" i="12" s="1"/>
  <c r="Y110" i="12"/>
  <c r="CK110" i="12" s="1"/>
  <c r="Y22" i="12"/>
  <c r="CK22" i="12" s="1"/>
  <c r="Z69" i="14"/>
  <c r="CL69" i="14" s="1"/>
  <c r="T78" i="18"/>
  <c r="CF78" i="18" s="1"/>
  <c r="T77" i="18"/>
  <c r="CF77" i="18" s="1"/>
  <c r="T59" i="21" s="1"/>
  <c r="U156" i="14"/>
  <c r="CG156" i="14" s="1"/>
  <c r="AC44" i="12"/>
  <c r="CO44" i="12" s="1"/>
  <c r="AC122" i="12"/>
  <c r="CO122" i="12" s="1"/>
  <c r="AC49" i="12"/>
  <c r="CO49" i="12" s="1"/>
  <c r="AC48" i="12"/>
  <c r="CO48" i="12" s="1"/>
  <c r="AB48" i="18"/>
  <c r="CN48" i="18" s="1"/>
  <c r="DU24" i="18"/>
  <c r="GG24" i="18" s="1"/>
  <c r="AC33" i="12"/>
  <c r="DV36" i="18"/>
  <c r="GH36" i="18" s="1"/>
  <c r="DV12" i="18"/>
  <c r="GH12" i="18" s="1"/>
  <c r="W88" i="14"/>
  <c r="CI88" i="14" s="1"/>
  <c r="W109" i="14"/>
  <c r="CI109" i="14" s="1"/>
  <c r="AC17" i="14"/>
  <c r="CO17" i="14" s="1"/>
  <c r="DT25" i="18"/>
  <c r="GF25" i="18" s="1"/>
  <c r="DQ67" i="18"/>
  <c r="GC67" i="18" s="1"/>
  <c r="Y70" i="18"/>
  <c r="CK70" i="18" s="1"/>
  <c r="Z20" i="14"/>
  <c r="CL20" i="14" s="1"/>
  <c r="Z24" i="14"/>
  <c r="CL24" i="14" s="1"/>
  <c r="Z102" i="14"/>
  <c r="CL102" i="14" s="1"/>
  <c r="Z25" i="14"/>
  <c r="CL25" i="14" s="1"/>
  <c r="AD83" i="14"/>
  <c r="CP83" i="14" s="1"/>
  <c r="BJ21" i="24" s="1"/>
  <c r="Y140" i="14"/>
  <c r="CK140" i="14" s="1"/>
  <c r="Y140" i="12"/>
  <c r="CK140" i="12" s="1"/>
  <c r="X117" i="14"/>
  <c r="CJ117" i="14" s="1"/>
  <c r="DS43" i="18"/>
  <c r="GE43" i="18" s="1"/>
  <c r="DS17" i="18"/>
  <c r="GE17" i="18" s="1"/>
  <c r="S158" i="12"/>
  <c r="CE158" i="12" s="1"/>
  <c r="S162" i="12"/>
  <c r="CE162" i="12" s="1"/>
  <c r="S163" i="14"/>
  <c r="CE163" i="14" s="1"/>
  <c r="S157" i="14"/>
  <c r="CE157" i="14" s="1"/>
  <c r="AY28" i="21" s="1"/>
  <c r="AF135" i="12"/>
  <c r="CR135" i="12" s="1"/>
  <c r="X85" i="14"/>
  <c r="CJ85" i="14" s="1"/>
  <c r="X106" i="14"/>
  <c r="CJ106" i="14" s="1"/>
  <c r="X98" i="14"/>
  <c r="CJ98" i="14" s="1"/>
  <c r="AA68" i="14"/>
  <c r="CM68" i="14" s="1"/>
  <c r="AC44" i="18"/>
  <c r="CO44" i="18" s="1"/>
  <c r="AE28" i="18"/>
  <c r="CQ28" i="18" s="1"/>
  <c r="AE27" i="18"/>
  <c r="CQ27" i="18" s="1"/>
  <c r="DW26" i="18"/>
  <c r="GI26" i="18" s="1"/>
  <c r="AF26" i="18"/>
  <c r="CR26" i="18" s="1"/>
  <c r="AB134" i="12"/>
  <c r="CN134" i="12" s="1"/>
  <c r="AB66" i="12"/>
  <c r="CN66" i="12" s="1"/>
  <c r="AB71" i="12"/>
  <c r="CN71" i="12" s="1"/>
  <c r="AB70" i="12"/>
  <c r="CN70" i="12" s="1"/>
  <c r="Y115" i="14"/>
  <c r="Y146" i="14"/>
  <c r="CK146" i="14" s="1"/>
  <c r="Y105" i="12"/>
  <c r="CK105" i="12" s="1"/>
  <c r="X154" i="12"/>
  <c r="CJ154" i="12" s="1"/>
  <c r="X97" i="12"/>
  <c r="CJ97" i="12" s="1"/>
  <c r="DP70" i="18"/>
  <c r="GB70" i="18" s="1"/>
  <c r="K20" i="22" l="1"/>
  <c r="DE35" i="22"/>
  <c r="AE15" i="24"/>
  <c r="DA30" i="22"/>
  <c r="BH40" i="24"/>
  <c r="AD106" i="24"/>
  <c r="AD79" i="24"/>
  <c r="O68" i="23"/>
  <c r="O35" i="22" s="1"/>
  <c r="BH66" i="24"/>
  <c r="K149" i="24"/>
  <c r="K155" i="24" s="1"/>
  <c r="K183" i="23"/>
  <c r="K40" i="22" s="1"/>
  <c r="K41" i="22" s="1"/>
  <c r="AD20" i="24"/>
  <c r="AD91" i="24" s="1"/>
  <c r="AE14" i="24"/>
  <c r="AD19" i="24"/>
  <c r="Q154" i="24"/>
  <c r="L160" i="23"/>
  <c r="L9" i="22" s="1"/>
  <c r="K30" i="22"/>
  <c r="DF58" i="24"/>
  <c r="DF102" i="24"/>
  <c r="M7" i="22"/>
  <c r="DF128" i="24"/>
  <c r="DC38" i="22"/>
  <c r="DC8" i="22"/>
  <c r="N7" i="22"/>
  <c r="N37" i="22"/>
  <c r="CG7" i="22"/>
  <c r="CG37" i="22"/>
  <c r="AC110" i="24"/>
  <c r="AC83" i="24"/>
  <c r="AC66" i="24"/>
  <c r="AC40" i="24"/>
  <c r="CF8" i="22"/>
  <c r="CF38" i="22"/>
  <c r="X153" i="14"/>
  <c r="CJ153" i="14" s="1"/>
  <c r="X110" i="14"/>
  <c r="CJ110" i="14" s="1"/>
  <c r="Z213" i="12"/>
  <c r="CL81" i="12"/>
  <c r="CL213" i="12" s="1"/>
  <c r="AA95" i="12"/>
  <c r="AA93" i="12"/>
  <c r="CM93" i="12" s="1"/>
  <c r="AA217" i="12"/>
  <c r="CM19" i="12"/>
  <c r="CM217" i="12" s="1"/>
  <c r="AE62" i="12"/>
  <c r="Z72" i="18"/>
  <c r="CL72" i="18" s="1"/>
  <c r="Z58" i="18"/>
  <c r="CL58" i="18" s="1"/>
  <c r="X148" i="12"/>
  <c r="AE8" i="24"/>
  <c r="AD16" i="12"/>
  <c r="CP16" i="12" s="1"/>
  <c r="AD15" i="12"/>
  <c r="CP15" i="12" s="1"/>
  <c r="AD12" i="24" s="1"/>
  <c r="AT25" i="22"/>
  <c r="AT109" i="23"/>
  <c r="Q147" i="24"/>
  <c r="Q94" i="24"/>
  <c r="Q122" i="24"/>
  <c r="Q51" i="24"/>
  <c r="AU150" i="24"/>
  <c r="AU125" i="24"/>
  <c r="AU98" i="24"/>
  <c r="AU55" i="24"/>
  <c r="AW44" i="23"/>
  <c r="AW67" i="23" s="1"/>
  <c r="AW90" i="23" s="1"/>
  <c r="AW113" i="23" s="1"/>
  <c r="AW136" i="23" s="1"/>
  <c r="AW159" i="23" s="1"/>
  <c r="AW182" i="23" s="1"/>
  <c r="AW30" i="24"/>
  <c r="AW60" i="23"/>
  <c r="CJ167" i="14"/>
  <c r="CJ168" i="14"/>
  <c r="U151" i="23"/>
  <c r="DF175" i="23"/>
  <c r="Q99" i="24"/>
  <c r="Q56" i="24"/>
  <c r="Q126" i="24"/>
  <c r="Q151" i="24"/>
  <c r="CJ82" i="23"/>
  <c r="DG28" i="24"/>
  <c r="DG42" i="23"/>
  <c r="DG65" i="23" s="1"/>
  <c r="DG88" i="23" s="1"/>
  <c r="DG111" i="23" s="1"/>
  <c r="DG134" i="23" s="1"/>
  <c r="DG157" i="23" s="1"/>
  <c r="DG180" i="23" s="1"/>
  <c r="AV43" i="23"/>
  <c r="AV66" i="23" s="1"/>
  <c r="AV29" i="24"/>
  <c r="CH109" i="23"/>
  <c r="CH25" i="22"/>
  <c r="AQ8" i="22"/>
  <c r="AQ38" i="22"/>
  <c r="P152" i="24"/>
  <c r="P57" i="24"/>
  <c r="P100" i="24"/>
  <c r="P127" i="24"/>
  <c r="Y227" i="14"/>
  <c r="CK127" i="14"/>
  <c r="CK227" i="14" s="1"/>
  <c r="DP59" i="23"/>
  <c r="AR137" i="23"/>
  <c r="AR154" i="23"/>
  <c r="AR17" i="22"/>
  <c r="AS114" i="23"/>
  <c r="AS131" i="23"/>
  <c r="AS16" i="22"/>
  <c r="CD9" i="22"/>
  <c r="CD39" i="22"/>
  <c r="CJ124" i="24"/>
  <c r="CJ97" i="24"/>
  <c r="CJ53" i="24"/>
  <c r="CJ54" i="24"/>
  <c r="DF86" i="23"/>
  <c r="DF24" i="22"/>
  <c r="DO120" i="24"/>
  <c r="DO92" i="24"/>
  <c r="DO49" i="24"/>
  <c r="DO145" i="24"/>
  <c r="DM174" i="23"/>
  <c r="CJ123" i="24"/>
  <c r="CJ95" i="24"/>
  <c r="CJ52" i="24"/>
  <c r="CJ148" i="24"/>
  <c r="CJ96" i="24"/>
  <c r="M155" i="23"/>
  <c r="M27" i="22"/>
  <c r="CL221" i="14"/>
  <c r="CL223" i="14"/>
  <c r="Y229" i="14"/>
  <c r="CK115" i="14"/>
  <c r="CK229" i="14" s="1"/>
  <c r="Z127" i="14"/>
  <c r="Z124" i="14"/>
  <c r="CL124" i="14" s="1"/>
  <c r="CP43" i="14"/>
  <c r="CP216" i="14" s="1"/>
  <c r="AD216" i="14"/>
  <c r="DR51" i="18"/>
  <c r="GD51" i="18" s="1"/>
  <c r="DR49" i="18"/>
  <c r="GD49" i="18" s="1"/>
  <c r="AA213" i="12"/>
  <c r="CM81" i="12"/>
  <c r="CM213" i="12" s="1"/>
  <c r="AE14" i="12"/>
  <c r="CQ14" i="12" s="1"/>
  <c r="AE13" i="12"/>
  <c r="CQ13" i="12" s="1"/>
  <c r="Y226" i="14"/>
  <c r="CK95" i="14"/>
  <c r="AE10" i="24"/>
  <c r="Z167" i="14"/>
  <c r="CL84" i="14"/>
  <c r="Z168" i="14"/>
  <c r="M154" i="23"/>
  <c r="M160" i="23" s="1"/>
  <c r="M17" i="22"/>
  <c r="Q148" i="24"/>
  <c r="Q52" i="24"/>
  <c r="Q95" i="24"/>
  <c r="Q123" i="24"/>
  <c r="Q96" i="24"/>
  <c r="AW9" i="23"/>
  <c r="AW41" i="23"/>
  <c r="AW64" i="23" s="1"/>
  <c r="AW87" i="23" s="1"/>
  <c r="AW110" i="23" s="1"/>
  <c r="AW133" i="23" s="1"/>
  <c r="AW156" i="23" s="1"/>
  <c r="AW179" i="23" s="1"/>
  <c r="AW27" i="24"/>
  <c r="AS155" i="23"/>
  <c r="AS27" i="22"/>
  <c r="J40" i="22"/>
  <c r="J41" i="22" s="1"/>
  <c r="J10" i="22"/>
  <c r="BB82" i="23"/>
  <c r="BB105" i="23" s="1"/>
  <c r="AP19" i="22"/>
  <c r="AP20" i="22" s="1"/>
  <c r="AP183" i="23"/>
  <c r="DG27" i="24"/>
  <c r="DG9" i="23"/>
  <c r="DG41" i="23"/>
  <c r="DG64" i="23" s="1"/>
  <c r="DG87" i="23" s="1"/>
  <c r="DG110" i="23" s="1"/>
  <c r="DG133" i="23" s="1"/>
  <c r="DG156" i="23" s="1"/>
  <c r="DG179" i="23" s="1"/>
  <c r="AV40" i="23"/>
  <c r="AV26" i="24"/>
  <c r="DF34" i="22"/>
  <c r="DF4" i="22"/>
  <c r="AU147" i="24"/>
  <c r="AU122" i="24"/>
  <c r="AU94" i="24"/>
  <c r="AU51" i="24"/>
  <c r="Q150" i="24"/>
  <c r="Q98" i="24"/>
  <c r="Q55" i="24"/>
  <c r="Q125" i="24"/>
  <c r="AT91" i="23"/>
  <c r="CP62" i="12"/>
  <c r="CP166" i="12" s="1"/>
  <c r="AD166" i="12"/>
  <c r="O128" i="24"/>
  <c r="Q53" i="24"/>
  <c r="Q54" i="24"/>
  <c r="Q97" i="24"/>
  <c r="Q124" i="24"/>
  <c r="DP92" i="24"/>
  <c r="DP49" i="24"/>
  <c r="DP120" i="24"/>
  <c r="DP145" i="24"/>
  <c r="DE36" i="22"/>
  <c r="DE6" i="22"/>
  <c r="AD113" i="24"/>
  <c r="AD86" i="24"/>
  <c r="AD69" i="24"/>
  <c r="AD43" i="24"/>
  <c r="CO33" i="12"/>
  <c r="CO215" i="12" s="1"/>
  <c r="AC215" i="12"/>
  <c r="CM19" i="14"/>
  <c r="CM217" i="14" s="1"/>
  <c r="AA217" i="14"/>
  <c r="X228" i="14"/>
  <c r="CJ105" i="14"/>
  <c r="CJ228" i="14" s="1"/>
  <c r="CR12" i="14"/>
  <c r="BJ86" i="24"/>
  <c r="BJ43" i="24"/>
  <c r="BJ113" i="24"/>
  <c r="BJ69" i="24"/>
  <c r="AE9" i="24"/>
  <c r="O34" i="22"/>
  <c r="O4" i="22"/>
  <c r="AW43" i="23"/>
  <c r="AW66" i="23" s="1"/>
  <c r="AW89" i="23" s="1"/>
  <c r="AW112" i="23" s="1"/>
  <c r="AW135" i="23" s="1"/>
  <c r="AW158" i="23" s="1"/>
  <c r="AW181" i="23" s="1"/>
  <c r="AW29" i="24"/>
  <c r="L178" i="23"/>
  <c r="L29" i="22" s="1"/>
  <c r="L28" i="22"/>
  <c r="AU151" i="24"/>
  <c r="AU99" i="24"/>
  <c r="AU56" i="24"/>
  <c r="AU126" i="24"/>
  <c r="DN174" i="23"/>
  <c r="CJ154" i="24"/>
  <c r="W225" i="14" a="1"/>
  <c r="W225" i="14" s="1"/>
  <c r="W231" i="14"/>
  <c r="CI139" i="14"/>
  <c r="W169" i="14"/>
  <c r="AP39" i="22"/>
  <c r="AP9" i="22"/>
  <c r="DG146" i="24"/>
  <c r="DG121" i="24"/>
  <c r="DG93" i="24"/>
  <c r="DG50" i="24"/>
  <c r="DG31" i="24"/>
  <c r="DG154" i="24" s="1"/>
  <c r="AV9" i="23"/>
  <c r="AV41" i="23"/>
  <c r="AV64" i="23" s="1"/>
  <c r="AV87" i="23" s="1"/>
  <c r="AV110" i="23" s="1"/>
  <c r="AV133" i="23" s="1"/>
  <c r="AV156" i="23" s="1"/>
  <c r="AV179" i="23" s="1"/>
  <c r="AV27" i="24"/>
  <c r="CJ150" i="24"/>
  <c r="CJ98" i="24"/>
  <c r="CJ125" i="24"/>
  <c r="CJ55" i="24"/>
  <c r="AQ177" i="23"/>
  <c r="AQ18" i="22"/>
  <c r="AQ160" i="23"/>
  <c r="AN10" i="22"/>
  <c r="AN40" i="22"/>
  <c r="AN41" i="22" s="1"/>
  <c r="AU62" i="23"/>
  <c r="AU13" i="22"/>
  <c r="CJ101" i="24"/>
  <c r="CJ153" i="24"/>
  <c r="AT152" i="23"/>
  <c r="BH111" i="24"/>
  <c r="BH84" i="24"/>
  <c r="BH67" i="24"/>
  <c r="BH75" i="24" s="1"/>
  <c r="BH41" i="24"/>
  <c r="DF85" i="23"/>
  <c r="DF14" i="22"/>
  <c r="T151" i="23"/>
  <c r="Q63" i="23"/>
  <c r="Q23" i="22"/>
  <c r="DE175" i="23"/>
  <c r="CI101" i="24"/>
  <c r="CI153" i="24"/>
  <c r="N152" i="23"/>
  <c r="BD59" i="23"/>
  <c r="AU152" i="24"/>
  <c r="AU127" i="24"/>
  <c r="AU100" i="24"/>
  <c r="AU57" i="24"/>
  <c r="CE155" i="23"/>
  <c r="CE27" i="22"/>
  <c r="DA177" i="23"/>
  <c r="DA18" i="22"/>
  <c r="DA160" i="23"/>
  <c r="S23" i="24"/>
  <c r="S37" i="23"/>
  <c r="AY12" i="23"/>
  <c r="S16" i="23"/>
  <c r="S15" i="23"/>
  <c r="S17" i="23"/>
  <c r="S13" i="23"/>
  <c r="S14" i="23"/>
  <c r="S18" i="23"/>
  <c r="CM81" i="14"/>
  <c r="CM213" i="14" s="1"/>
  <c r="AA213" i="14"/>
  <c r="AC214" i="12"/>
  <c r="AC224" i="12" s="1"/>
  <c r="CO82" i="12"/>
  <c r="CO214" i="12" s="1"/>
  <c r="CO224" i="12" s="1"/>
  <c r="AY11" i="21"/>
  <c r="AY6" i="21"/>
  <c r="X231" i="14"/>
  <c r="X232" i="14" s="1"/>
  <c r="CJ139" i="14"/>
  <c r="CJ231" i="14" s="1"/>
  <c r="AD13" i="24"/>
  <c r="AA4" i="23"/>
  <c r="AA6" i="23" s="1"/>
  <c r="BJ85" i="24"/>
  <c r="BJ68" i="24"/>
  <c r="BJ42" i="24"/>
  <c r="BJ112" i="24"/>
  <c r="AC220" i="12"/>
  <c r="CO65" i="12"/>
  <c r="CO220" i="12" s="1"/>
  <c r="CI51" i="24"/>
  <c r="CI94" i="24"/>
  <c r="CI122" i="24"/>
  <c r="CI147" i="24"/>
  <c r="M137" i="23"/>
  <c r="P63" i="23"/>
  <c r="P23" i="22"/>
  <c r="W105" i="23"/>
  <c r="DB38" i="22"/>
  <c r="DB8" i="22"/>
  <c r="AW28" i="24"/>
  <c r="AW42" i="23"/>
  <c r="AW65" i="23" s="1"/>
  <c r="AW88" i="23" s="1"/>
  <c r="AW111" i="23" s="1"/>
  <c r="AW134" i="23" s="1"/>
  <c r="AW157" i="23" s="1"/>
  <c r="AW180" i="23" s="1"/>
  <c r="CJ56" i="24"/>
  <c r="CJ126" i="24"/>
  <c r="CJ99" i="24"/>
  <c r="CJ151" i="24"/>
  <c r="AR27" i="22"/>
  <c r="AR155" i="23"/>
  <c r="DG43" i="23"/>
  <c r="DG66" i="23" s="1"/>
  <c r="DG89" i="23" s="1"/>
  <c r="DG112" i="23" s="1"/>
  <c r="DG135" i="23" s="1"/>
  <c r="DG158" i="23" s="1"/>
  <c r="DG181" i="23" s="1"/>
  <c r="DG29" i="24"/>
  <c r="DG60" i="23"/>
  <c r="DH37" i="23"/>
  <c r="DH23" i="24"/>
  <c r="DH18" i="23"/>
  <c r="DH13" i="23"/>
  <c r="DH16" i="23"/>
  <c r="DH14" i="23"/>
  <c r="DH15" i="23"/>
  <c r="DH17" i="23"/>
  <c r="N131" i="23"/>
  <c r="N16" i="22"/>
  <c r="AU148" i="24"/>
  <c r="AU52" i="24"/>
  <c r="AU123" i="24"/>
  <c r="AU95" i="24"/>
  <c r="AU96" i="24"/>
  <c r="CI63" i="23"/>
  <c r="CI23" i="22"/>
  <c r="CY40" i="22"/>
  <c r="CY41" i="22" s="1"/>
  <c r="CY10" i="22"/>
  <c r="DE109" i="23"/>
  <c r="DE25" i="22"/>
  <c r="P62" i="23"/>
  <c r="P13" i="22"/>
  <c r="BD49" i="24"/>
  <c r="BD92" i="24"/>
  <c r="BD120" i="24"/>
  <c r="BD145" i="24"/>
  <c r="DE108" i="23"/>
  <c r="DE15" i="22"/>
  <c r="CZ30" i="22"/>
  <c r="DA8" i="22"/>
  <c r="DA38" i="22"/>
  <c r="CK167" i="14"/>
  <c r="CK168" i="14"/>
  <c r="AE86" i="24"/>
  <c r="AE69" i="24"/>
  <c r="AE43" i="24"/>
  <c r="AE113" i="24"/>
  <c r="BI73" i="24"/>
  <c r="BI47" i="24"/>
  <c r="BI90" i="24"/>
  <c r="BI117" i="24"/>
  <c r="AE14" i="14"/>
  <c r="CQ14" i="14" s="1"/>
  <c r="AE13" i="14"/>
  <c r="CQ13" i="14" s="1"/>
  <c r="CO82" i="14"/>
  <c r="CO214" i="14" s="1"/>
  <c r="CO224" i="14" s="1"/>
  <c r="AC214" i="14"/>
  <c r="AC224" i="14" s="1"/>
  <c r="BJ62" i="24"/>
  <c r="BJ79" i="24"/>
  <c r="BJ36" i="24"/>
  <c r="BJ106" i="24"/>
  <c r="CI52" i="24"/>
  <c r="CI123" i="24"/>
  <c r="CI95" i="24"/>
  <c r="CI148" i="24"/>
  <c r="CI96" i="24"/>
  <c r="M175" i="23"/>
  <c r="P124" i="24"/>
  <c r="P97" i="24"/>
  <c r="P54" i="24"/>
  <c r="P53" i="24"/>
  <c r="CZ19" i="22"/>
  <c r="CZ20" i="22" s="1"/>
  <c r="CZ149" i="24" s="1"/>
  <c r="CZ155" i="24" s="1"/>
  <c r="CZ183" i="23"/>
  <c r="AW21" i="23"/>
  <c r="AW38" i="23" s="1"/>
  <c r="AW61" i="23" s="1"/>
  <c r="AW84" i="23" s="1"/>
  <c r="AW107" i="23" s="1"/>
  <c r="AW130" i="23" s="1"/>
  <c r="AW153" i="23" s="1"/>
  <c r="AW176" i="23" s="1"/>
  <c r="AW22" i="23"/>
  <c r="AW39" i="23" s="1"/>
  <c r="AW24" i="24"/>
  <c r="AW25" i="24"/>
  <c r="CL95" i="12"/>
  <c r="W169" i="12"/>
  <c r="CI148" i="12"/>
  <c r="CI169" i="12" s="1"/>
  <c r="DG30" i="24"/>
  <c r="DG44" i="23"/>
  <c r="DG67" i="23" s="1"/>
  <c r="DG90" i="23" s="1"/>
  <c r="DG113" i="23" s="1"/>
  <c r="DG136" i="23" s="1"/>
  <c r="DG159" i="23" s="1"/>
  <c r="DG182" i="23" s="1"/>
  <c r="AV44" i="23"/>
  <c r="AV67" i="23" s="1"/>
  <c r="AV90" i="23" s="1"/>
  <c r="AV113" i="23" s="1"/>
  <c r="AV136" i="23" s="1"/>
  <c r="AV159" i="23" s="1"/>
  <c r="AV182" i="23" s="1"/>
  <c r="AV30" i="24"/>
  <c r="AV146" i="24"/>
  <c r="AV121" i="24"/>
  <c r="AV93" i="24"/>
  <c r="AV50" i="24"/>
  <c r="AV31" i="24"/>
  <c r="AV154" i="24" s="1"/>
  <c r="Q45" i="23"/>
  <c r="L177" i="23"/>
  <c r="L19" i="22" s="1"/>
  <c r="L18" i="22"/>
  <c r="R23" i="24"/>
  <c r="R37" i="23"/>
  <c r="AX12" i="23"/>
  <c r="R17" i="23"/>
  <c r="R18" i="23"/>
  <c r="R16" i="23"/>
  <c r="R15" i="23"/>
  <c r="R13" i="23"/>
  <c r="R14" i="23"/>
  <c r="DK151" i="23"/>
  <c r="CI54" i="24"/>
  <c r="CI124" i="24"/>
  <c r="CI97" i="24"/>
  <c r="CI53" i="24"/>
  <c r="CC10" i="22"/>
  <c r="CC40" i="22"/>
  <c r="CC41" i="22" s="1"/>
  <c r="AT108" i="23"/>
  <c r="AT15" i="22"/>
  <c r="O58" i="24"/>
  <c r="Q152" i="24"/>
  <c r="Q127" i="24"/>
  <c r="Q100" i="24"/>
  <c r="Q57" i="24"/>
  <c r="AD112" i="24"/>
  <c r="AD85" i="24"/>
  <c r="AD68" i="24"/>
  <c r="AD42" i="24"/>
  <c r="BJ119" i="24"/>
  <c r="BI48" i="24"/>
  <c r="BI91" i="24"/>
  <c r="BI74" i="24"/>
  <c r="BI118" i="24"/>
  <c r="AA51" i="18"/>
  <c r="CM51" i="18" s="1"/>
  <c r="AA49" i="18"/>
  <c r="CM49" i="18" s="1"/>
  <c r="Y228" i="14"/>
  <c r="CK105" i="14"/>
  <c r="CK228" i="14" s="1"/>
  <c r="BJ63" i="24"/>
  <c r="BJ37" i="24"/>
  <c r="BJ107" i="24"/>
  <c r="BJ80" i="24"/>
  <c r="CO65" i="14"/>
  <c r="CO220" i="14" s="1"/>
  <c r="AC220" i="14"/>
  <c r="DD36" i="22"/>
  <c r="DD6" i="22"/>
  <c r="O129" i="23"/>
  <c r="CJ57" i="24"/>
  <c r="CJ100" i="24"/>
  <c r="CJ127" i="24"/>
  <c r="CJ152" i="24"/>
  <c r="CZ39" i="22"/>
  <c r="CZ9" i="22"/>
  <c r="AU45" i="23"/>
  <c r="AU4" i="22" s="1"/>
  <c r="P150" i="24"/>
  <c r="P125" i="24"/>
  <c r="P98" i="24"/>
  <c r="P55" i="24"/>
  <c r="DB18" i="22"/>
  <c r="DB177" i="23"/>
  <c r="DB160" i="23"/>
  <c r="AW40" i="23"/>
  <c r="AW26" i="24"/>
  <c r="DC175" i="23"/>
  <c r="CI45" i="23"/>
  <c r="AO19" i="22"/>
  <c r="AO20" i="22" s="1"/>
  <c r="AO149" i="24" s="1"/>
  <c r="AO155" i="24" s="1"/>
  <c r="AO183" i="23"/>
  <c r="DG24" i="24"/>
  <c r="DG21" i="23"/>
  <c r="DG38" i="23" s="1"/>
  <c r="DG61" i="23" s="1"/>
  <c r="DG84" i="23" s="1"/>
  <c r="DG107" i="23" s="1"/>
  <c r="DG130" i="23" s="1"/>
  <c r="DG153" i="23" s="1"/>
  <c r="DG176" i="23" s="1"/>
  <c r="DG25" i="24"/>
  <c r="DG22" i="23"/>
  <c r="DG39" i="23" s="1"/>
  <c r="AV25" i="24"/>
  <c r="AV24" i="24"/>
  <c r="AV21" i="23"/>
  <c r="AV38" i="23" s="1"/>
  <c r="AV61" i="23" s="1"/>
  <c r="AV84" i="23" s="1"/>
  <c r="AV107" i="23" s="1"/>
  <c r="AV130" i="23" s="1"/>
  <c r="AV153" i="23" s="1"/>
  <c r="AV176" i="23" s="1"/>
  <c r="AV22" i="23"/>
  <c r="AV39" i="23" s="1"/>
  <c r="AV60" i="23"/>
  <c r="DD155" i="23"/>
  <c r="DD27" i="22"/>
  <c r="Q83" i="23"/>
  <c r="CH91" i="23"/>
  <c r="BF4" i="23"/>
  <c r="BF6" i="23" s="1"/>
  <c r="CJ226" i="14"/>
  <c r="CI55" i="24"/>
  <c r="CI98" i="24"/>
  <c r="CI125" i="24"/>
  <c r="CI150" i="24"/>
  <c r="CD10" i="22"/>
  <c r="CD40" i="22"/>
  <c r="CD41" i="22" s="1"/>
  <c r="DB28" i="22"/>
  <c r="DB178" i="23"/>
  <c r="DB29" i="22" s="1"/>
  <c r="CK167" i="12"/>
  <c r="CK168" i="12"/>
  <c r="AU124" i="24"/>
  <c r="AU97" i="24"/>
  <c r="AU53" i="24"/>
  <c r="AU54" i="24"/>
  <c r="P147" i="24"/>
  <c r="P51" i="24"/>
  <c r="P122" i="24"/>
  <c r="P94" i="24"/>
  <c r="BC82" i="23"/>
  <c r="BC105" i="23" s="1"/>
  <c r="Q101" i="24"/>
  <c r="Q153" i="24"/>
  <c r="P101" i="24"/>
  <c r="P153" i="24"/>
  <c r="O14" i="22"/>
  <c r="O85" i="23"/>
  <c r="Z11" i="23"/>
  <c r="AE112" i="24"/>
  <c r="AE85" i="24"/>
  <c r="AE68" i="24"/>
  <c r="AE42" i="24"/>
  <c r="AB111" i="24"/>
  <c r="AB84" i="24"/>
  <c r="AB67" i="24"/>
  <c r="AB75" i="24" s="1"/>
  <c r="AB41" i="24"/>
  <c r="BI110" i="24"/>
  <c r="BI83" i="24"/>
  <c r="BI66" i="24"/>
  <c r="BI40" i="24"/>
  <c r="AD74" i="24"/>
  <c r="CO33" i="14"/>
  <c r="CO215" i="14" s="1"/>
  <c r="AC215" i="14"/>
  <c r="CP82" i="12"/>
  <c r="CP214" i="12" s="1"/>
  <c r="CP224" i="12" s="1"/>
  <c r="AD214" i="12"/>
  <c r="AD224" i="12" s="1"/>
  <c r="AA127" i="12"/>
  <c r="CM127" i="12" s="1"/>
  <c r="AA124" i="12"/>
  <c r="CM124" i="12" s="1"/>
  <c r="BJ81" i="24"/>
  <c r="BJ64" i="24"/>
  <c r="BJ38" i="24"/>
  <c r="BJ108" i="24"/>
  <c r="CL11" i="23"/>
  <c r="AD44" i="12"/>
  <c r="CP44" i="12" s="1"/>
  <c r="AD43" i="12"/>
  <c r="Y225" i="12" a="1"/>
  <c r="Y225" i="12" s="1"/>
  <c r="Y233" i="12" s="1"/>
  <c r="Y234" i="12" s="1"/>
  <c r="Q62" i="23"/>
  <c r="Q68" i="23" s="1"/>
  <c r="Q13" i="22"/>
  <c r="AU83" i="23"/>
  <c r="AU106" i="23" s="1"/>
  <c r="DI37" i="23"/>
  <c r="DI23" i="24"/>
  <c r="DI16" i="23"/>
  <c r="DI15" i="23"/>
  <c r="DI17" i="23"/>
  <c r="DI18" i="23"/>
  <c r="DI14" i="23"/>
  <c r="DI13" i="23"/>
  <c r="CI82" i="23"/>
  <c r="CI68" i="23"/>
  <c r="AO30" i="22"/>
  <c r="CI56" i="24"/>
  <c r="CI126" i="24"/>
  <c r="CI99" i="24"/>
  <c r="CI151" i="24"/>
  <c r="DG40" i="23"/>
  <c r="DG26" i="24"/>
  <c r="AV42" i="23"/>
  <c r="AV65" i="23" s="1"/>
  <c r="AV88" i="23" s="1"/>
  <c r="AV111" i="23" s="1"/>
  <c r="AV134" i="23" s="1"/>
  <c r="AV157" i="23" s="1"/>
  <c r="AV180" i="23" s="1"/>
  <c r="AV28" i="24"/>
  <c r="P151" i="24"/>
  <c r="P126" i="24"/>
  <c r="P99" i="24"/>
  <c r="P56" i="24"/>
  <c r="CE8" i="22"/>
  <c r="CE38" i="22"/>
  <c r="CH128" i="23"/>
  <c r="CH114" i="23"/>
  <c r="BA128" i="23"/>
  <c r="BA151" i="23" s="1"/>
  <c r="AE166" i="14"/>
  <c r="X225" i="14" a="1"/>
  <c r="X225" i="14" s="1"/>
  <c r="P45" i="23"/>
  <c r="O102" i="24"/>
  <c r="CF155" i="23"/>
  <c r="CF27" i="22"/>
  <c r="AU101" i="24"/>
  <c r="AU153" i="24"/>
  <c r="J149" i="24"/>
  <c r="J155" i="24" s="1"/>
  <c r="R5" i="21"/>
  <c r="X105" i="23"/>
  <c r="AU63" i="23"/>
  <c r="AU68" i="23" s="1"/>
  <c r="AU23" i="22"/>
  <c r="P148" i="24"/>
  <c r="P95" i="24"/>
  <c r="P123" i="24"/>
  <c r="P52" i="24"/>
  <c r="P96" i="24"/>
  <c r="DD114" i="23"/>
  <c r="DD16" i="22"/>
  <c r="DD131" i="23"/>
  <c r="DC154" i="23"/>
  <c r="DC17" i="22"/>
  <c r="CF174" i="23"/>
  <c r="BI111" i="24"/>
  <c r="BI67" i="24"/>
  <c r="BI41" i="24"/>
  <c r="BI84" i="24"/>
  <c r="AD73" i="24"/>
  <c r="AD117" i="24"/>
  <c r="AD90" i="24"/>
  <c r="AD47" i="24"/>
  <c r="CL19" i="12"/>
  <c r="CL217" i="12" s="1"/>
  <c r="Z217" i="12"/>
  <c r="AD119" i="24"/>
  <c r="BJ39" i="24"/>
  <c r="BJ109" i="24"/>
  <c r="BJ82" i="24"/>
  <c r="BJ65" i="24"/>
  <c r="CR12" i="12"/>
  <c r="AE11" i="24"/>
  <c r="DC155" i="23"/>
  <c r="DC27" i="22"/>
  <c r="O86" i="23"/>
  <c r="O24" i="22"/>
  <c r="CI100" i="24"/>
  <c r="CI57" i="24"/>
  <c r="CI127" i="24"/>
  <c r="CI152" i="24"/>
  <c r="AW8" i="23"/>
  <c r="AW121" i="24"/>
  <c r="AW146" i="24"/>
  <c r="AW50" i="24"/>
  <c r="AW93" i="24"/>
  <c r="AW31" i="24"/>
  <c r="V105" i="23"/>
  <c r="AY174" i="23"/>
  <c r="DF35" i="22"/>
  <c r="DF5" i="22"/>
  <c r="CJ45" i="23"/>
  <c r="AO39" i="22"/>
  <c r="AO9" i="22"/>
  <c r="DG8" i="23"/>
  <c r="AV8" i="23"/>
  <c r="CE174" i="23"/>
  <c r="CE160" i="23"/>
  <c r="CQ166" i="14"/>
  <c r="CG132" i="23"/>
  <c r="CG26" i="22"/>
  <c r="CG151" i="23"/>
  <c r="CG137" i="23"/>
  <c r="N132" i="23"/>
  <c r="N26" i="22"/>
  <c r="P83" i="23"/>
  <c r="P68" i="23"/>
  <c r="I40" i="22"/>
  <c r="I41" i="22" s="1"/>
  <c r="I10" i="22"/>
  <c r="CK22" i="24"/>
  <c r="CK14" i="23"/>
  <c r="CK18" i="23"/>
  <c r="CK13" i="23"/>
  <c r="CK8" i="23" s="1"/>
  <c r="CK17" i="23"/>
  <c r="CK16" i="23"/>
  <c r="DQ11" i="23"/>
  <c r="CK15" i="23"/>
  <c r="CK36" i="23"/>
  <c r="AQ178" i="23"/>
  <c r="AQ29" i="22" s="1"/>
  <c r="AQ28" i="22"/>
  <c r="AR37" i="22"/>
  <c r="AR7" i="22"/>
  <c r="CK225" i="12" a="1"/>
  <c r="CK225" i="12" s="1"/>
  <c r="CK233" i="12" s="1"/>
  <c r="CK234" i="12" s="1"/>
  <c r="CJ63" i="23"/>
  <c r="CJ23" i="22"/>
  <c r="DO59" i="23"/>
  <c r="Y22" i="24"/>
  <c r="BE11" i="23"/>
  <c r="Y36" i="23"/>
  <c r="CJ51" i="24"/>
  <c r="CJ58" i="24" s="1"/>
  <c r="CJ147" i="24"/>
  <c r="CJ94" i="24"/>
  <c r="CJ122" i="24"/>
  <c r="CJ128" i="24" s="1"/>
  <c r="Z223" i="14"/>
  <c r="Z221" i="14"/>
  <c r="AE43" i="14"/>
  <c r="AD82" i="14"/>
  <c r="AD122" i="12"/>
  <c r="CP122" i="12" s="1"/>
  <c r="AD48" i="12"/>
  <c r="CP48" i="12" s="1"/>
  <c r="AE34" i="14"/>
  <c r="CQ34" i="14" s="1"/>
  <c r="U158" i="14"/>
  <c r="CG158" i="14" s="1"/>
  <c r="U162" i="14"/>
  <c r="CG162" i="14" s="1"/>
  <c r="AE15" i="14"/>
  <c r="CQ15" i="14" s="1"/>
  <c r="DK74" i="18"/>
  <c r="FW74" i="18" s="1"/>
  <c r="T74" i="18"/>
  <c r="CF74" i="18" s="1"/>
  <c r="T155" i="12"/>
  <c r="CF155" i="12" s="1"/>
  <c r="AB67" i="12"/>
  <c r="CN67" i="12" s="1"/>
  <c r="DW27" i="18"/>
  <c r="GI27" i="18" s="1"/>
  <c r="BK14" i="24" s="1"/>
  <c r="DW28" i="18"/>
  <c r="GI28" i="18" s="1"/>
  <c r="BK15" i="24" s="1"/>
  <c r="DS52" i="18"/>
  <c r="GE52" i="18" s="1"/>
  <c r="Z85" i="14"/>
  <c r="CL85" i="14" s="1"/>
  <c r="Z106" i="14"/>
  <c r="CL106" i="14" s="1"/>
  <c r="AC81" i="14"/>
  <c r="AC19" i="14"/>
  <c r="Z131" i="14"/>
  <c r="CL131" i="14" s="1"/>
  <c r="Z131" i="12"/>
  <c r="CL131" i="12" s="1"/>
  <c r="DK75" i="18"/>
  <c r="FW75" i="18" s="1"/>
  <c r="DJ74" i="18"/>
  <c r="FV74" i="18" s="1"/>
  <c r="S164" i="12"/>
  <c r="CE164" i="12" s="1"/>
  <c r="S29" i="21" s="1"/>
  <c r="S165" i="12"/>
  <c r="CE165" i="12" s="1"/>
  <c r="AA84" i="14"/>
  <c r="AA61" i="18"/>
  <c r="CM61" i="18" s="1"/>
  <c r="AA11" i="23"/>
  <c r="AB17" i="12"/>
  <c r="CN17" i="12" s="1"/>
  <c r="AB68" i="14"/>
  <c r="CN68" i="14" s="1"/>
  <c r="Y154" i="14"/>
  <c r="CK154" i="14" s="1"/>
  <c r="Y97" i="14"/>
  <c r="CK97" i="14" s="1"/>
  <c r="Z115" i="14"/>
  <c r="R159" i="12"/>
  <c r="CD159" i="12" s="1"/>
  <c r="AA147" i="12"/>
  <c r="CM147" i="12" s="1"/>
  <c r="Y86" i="14"/>
  <c r="CK86" i="14" s="1"/>
  <c r="Y107" i="14"/>
  <c r="CK107" i="14" s="1"/>
  <c r="Y23" i="14"/>
  <c r="CK23" i="14" s="1"/>
  <c r="AC47" i="14"/>
  <c r="CO47" i="14" s="1"/>
  <c r="DY66" i="18"/>
  <c r="GK66" i="18" s="1"/>
  <c r="AA84" i="12"/>
  <c r="AF30" i="14"/>
  <c r="CR30" i="14" s="1"/>
  <c r="AF28" i="14"/>
  <c r="CR28" i="14" s="1"/>
  <c r="AF31" i="14"/>
  <c r="CR31" i="14" s="1"/>
  <c r="AG26" i="14"/>
  <c r="CS26" i="14" s="1"/>
  <c r="Y87" i="14"/>
  <c r="CK87" i="14" s="1"/>
  <c r="Y108" i="14"/>
  <c r="CK108" i="14" s="1"/>
  <c r="AA37" i="14"/>
  <c r="CM37" i="14" s="1"/>
  <c r="DS46" i="18"/>
  <c r="GE46" i="18" s="1"/>
  <c r="Z128" i="14"/>
  <c r="CL128" i="14" s="1"/>
  <c r="Z128" i="12"/>
  <c r="CL128" i="12" s="1"/>
  <c r="AE29" i="12"/>
  <c r="CQ29" i="12" s="1"/>
  <c r="X87" i="14"/>
  <c r="CJ87" i="14" s="1"/>
  <c r="DP73" i="18"/>
  <c r="GB73" i="18" s="1"/>
  <c r="AD33" i="14"/>
  <c r="Z120" i="12"/>
  <c r="CL120" i="12" s="1"/>
  <c r="Z120" i="14"/>
  <c r="CL120" i="14" s="1"/>
  <c r="AA93" i="14"/>
  <c r="CM93" i="14" s="1"/>
  <c r="DR61" i="18"/>
  <c r="GD61" i="18" s="1"/>
  <c r="Z71" i="18"/>
  <c r="CL71" i="18" s="1"/>
  <c r="Z64" i="18"/>
  <c r="CL64" i="18" s="1"/>
  <c r="AE38" i="14"/>
  <c r="CQ38" i="14" s="1"/>
  <c r="P161" i="12"/>
  <c r="CB161" i="12" s="1"/>
  <c r="T156" i="12"/>
  <c r="CF156" i="12" s="1"/>
  <c r="DR67" i="18"/>
  <c r="GD67" i="18" s="1"/>
  <c r="Z70" i="18"/>
  <c r="CL70" i="18" s="1"/>
  <c r="Z90" i="14"/>
  <c r="CL90" i="14" s="1"/>
  <c r="Z21" i="14"/>
  <c r="CL21" i="14" s="1"/>
  <c r="Z111" i="14"/>
  <c r="CL111" i="14" s="1"/>
  <c r="W152" i="14"/>
  <c r="CI152" i="14" s="1"/>
  <c r="DU44" i="18"/>
  <c r="GG44" i="18" s="1"/>
  <c r="U77" i="18"/>
  <c r="CG77" i="18" s="1"/>
  <c r="U59" i="21" s="1"/>
  <c r="U78" i="18"/>
  <c r="CG78" i="18" s="1"/>
  <c r="AB57" i="18"/>
  <c r="CN57" i="18" s="1"/>
  <c r="AE32" i="12"/>
  <c r="CQ32" i="12" s="1"/>
  <c r="AA69" i="14"/>
  <c r="CM69" i="14" s="1"/>
  <c r="AE14" i="18"/>
  <c r="CQ14" i="18" s="1"/>
  <c r="AE13" i="18"/>
  <c r="CQ13" i="18" s="1"/>
  <c r="Z100" i="14"/>
  <c r="CL100" i="14" s="1"/>
  <c r="Z100" i="12"/>
  <c r="CL100" i="12" s="1"/>
  <c r="AE122" i="14"/>
  <c r="CQ122" i="14" s="1"/>
  <c r="AE49" i="14"/>
  <c r="CQ49" i="14" s="1"/>
  <c r="AE48" i="14"/>
  <c r="CQ48" i="14" s="1"/>
  <c r="AE44" i="14"/>
  <c r="CQ44" i="14" s="1"/>
  <c r="AE135" i="14"/>
  <c r="CQ135" i="14" s="1"/>
  <c r="Y153" i="12"/>
  <c r="CK153" i="12" s="1"/>
  <c r="Y98" i="12"/>
  <c r="CK98" i="12" s="1"/>
  <c r="X86" i="14"/>
  <c r="CJ86" i="14" s="1"/>
  <c r="X107" i="14"/>
  <c r="CJ107" i="14" s="1"/>
  <c r="X23" i="14"/>
  <c r="CJ23" i="14" s="1"/>
  <c r="Y73" i="18"/>
  <c r="CK73" i="18" s="1"/>
  <c r="Z119" i="14"/>
  <c r="CL119" i="14" s="1"/>
  <c r="Z119" i="12"/>
  <c r="CL119" i="12" s="1"/>
  <c r="Z136" i="14"/>
  <c r="CL136" i="14" s="1"/>
  <c r="X148" i="14"/>
  <c r="DV21" i="18"/>
  <c r="GH21" i="18" s="1"/>
  <c r="Y141" i="12"/>
  <c r="CK141" i="12" s="1"/>
  <c r="AF22" i="18"/>
  <c r="CR22" i="18" s="1"/>
  <c r="AF23" i="18"/>
  <c r="CR23" i="18" s="1"/>
  <c r="AF20" i="18"/>
  <c r="CR20" i="18" s="1"/>
  <c r="DX18" i="18"/>
  <c r="GJ18" i="18" s="1"/>
  <c r="AF19" i="18"/>
  <c r="CR19" i="18" s="1"/>
  <c r="AG18" i="18"/>
  <c r="CS18" i="18" s="1"/>
  <c r="AC16" i="12"/>
  <c r="CO16" i="12" s="1"/>
  <c r="AC13" i="24" s="1"/>
  <c r="AB68" i="12"/>
  <c r="CN68" i="12" s="1"/>
  <c r="S160" i="12"/>
  <c r="CE160" i="12" s="1"/>
  <c r="Z105" i="14"/>
  <c r="DQ70" i="18"/>
  <c r="GC70" i="18" s="1"/>
  <c r="U75" i="18"/>
  <c r="CG75" i="18" s="1"/>
  <c r="Z143" i="14"/>
  <c r="CL143" i="14" s="1"/>
  <c r="AF28" i="12"/>
  <c r="CR28" i="12" s="1"/>
  <c r="AF30" i="12"/>
  <c r="CR30" i="12" s="1"/>
  <c r="AF27" i="12"/>
  <c r="CR27" i="12" s="1"/>
  <c r="AF31" i="12"/>
  <c r="CR31" i="12" s="1"/>
  <c r="AG26" i="12"/>
  <c r="CS26" i="12" s="1"/>
  <c r="S163" i="12"/>
  <c r="CE163" i="12" s="1"/>
  <c r="S157" i="12"/>
  <c r="CE157" i="12" s="1"/>
  <c r="S28" i="21" s="1"/>
  <c r="AC68" i="12"/>
  <c r="CO68" i="12" s="1"/>
  <c r="AD65" i="14"/>
  <c r="AE38" i="18"/>
  <c r="CQ38" i="18" s="1"/>
  <c r="AE37" i="18"/>
  <c r="CQ37" i="18" s="1"/>
  <c r="Z96" i="14"/>
  <c r="CL96" i="14" s="1"/>
  <c r="Z96" i="12"/>
  <c r="CL96" i="12" s="1"/>
  <c r="X149" i="14"/>
  <c r="CJ149" i="14" s="1"/>
  <c r="DU15" i="18"/>
  <c r="GG15" i="18" s="1"/>
  <c r="AF41" i="14"/>
  <c r="CR41" i="14" s="1"/>
  <c r="AF42" i="14"/>
  <c r="CR42" i="14" s="1"/>
  <c r="AG40" i="14"/>
  <c r="CS40" i="14" s="1"/>
  <c r="AD44" i="18"/>
  <c r="CP44" i="18" s="1"/>
  <c r="AD16" i="14"/>
  <c r="CP16" i="14" s="1"/>
  <c r="Y153" i="14"/>
  <c r="CK153" i="14" s="1"/>
  <c r="Y98" i="14"/>
  <c r="CK98" i="14" s="1"/>
  <c r="U156" i="12"/>
  <c r="CG156" i="12" s="1"/>
  <c r="AD33" i="12"/>
  <c r="DR54" i="18"/>
  <c r="GD54" i="18" s="1"/>
  <c r="Z121" i="14"/>
  <c r="CL121" i="14" s="1"/>
  <c r="Z121" i="12"/>
  <c r="CL121" i="12" s="1"/>
  <c r="Z139" i="12"/>
  <c r="CL139" i="12" s="1"/>
  <c r="DX66" i="18"/>
  <c r="GJ66" i="18" s="1"/>
  <c r="Z99" i="12"/>
  <c r="CL99" i="12" s="1"/>
  <c r="Y141" i="14"/>
  <c r="CK141" i="14" s="1"/>
  <c r="Y149" i="12"/>
  <c r="CK149" i="12" s="1"/>
  <c r="Y118" i="12"/>
  <c r="CK118" i="12" s="1"/>
  <c r="AD59" i="18"/>
  <c r="CP59" i="18" s="1"/>
  <c r="DW22" i="18"/>
  <c r="GI22" i="18" s="1"/>
  <c r="BK10" i="24" s="1"/>
  <c r="DW20" i="18"/>
  <c r="GI20" i="18" s="1"/>
  <c r="BK9" i="24" s="1"/>
  <c r="DW23" i="18"/>
  <c r="GI23" i="18" s="1"/>
  <c r="BK11" i="24" s="1"/>
  <c r="DW19" i="18"/>
  <c r="GI19" i="18" s="1"/>
  <c r="BK8" i="24" s="1"/>
  <c r="X150" i="12"/>
  <c r="CJ150" i="12" s="1"/>
  <c r="Z89" i="14"/>
  <c r="CL89" i="14" s="1"/>
  <c r="Z22" i="14"/>
  <c r="CL22" i="14" s="1"/>
  <c r="Z110" i="14"/>
  <c r="CL110" i="14" s="1"/>
  <c r="DV13" i="18"/>
  <c r="GH13" i="18" s="1"/>
  <c r="BJ12" i="24" s="1"/>
  <c r="DV14" i="18"/>
  <c r="GH14" i="18" s="1"/>
  <c r="BJ13" i="24" s="1"/>
  <c r="AD44" i="14"/>
  <c r="CP44" i="14" s="1"/>
  <c r="AD49" i="14"/>
  <c r="CP49" i="14" s="1"/>
  <c r="AD122" i="14"/>
  <c r="CP122" i="14" s="1"/>
  <c r="AD48" i="14"/>
  <c r="CP48" i="14" s="1"/>
  <c r="AF36" i="18"/>
  <c r="CR36" i="18" s="1"/>
  <c r="DX10" i="18"/>
  <c r="GJ10" i="18" s="1"/>
  <c r="AG10" i="18"/>
  <c r="CS10" i="18" s="1"/>
  <c r="AF12" i="18"/>
  <c r="CR12" i="18" s="1"/>
  <c r="R160" i="12"/>
  <c r="CD160" i="12" s="1"/>
  <c r="S76" i="18"/>
  <c r="CE76" i="18" s="1"/>
  <c r="S58" i="21" s="1"/>
  <c r="AC68" i="14"/>
  <c r="CO68" i="14" s="1"/>
  <c r="AC39" i="14"/>
  <c r="CO39" i="14" s="1"/>
  <c r="AC92" i="14"/>
  <c r="CO92" i="14" s="1"/>
  <c r="DQ71" i="18"/>
  <c r="GC71" i="18" s="1"/>
  <c r="DQ64" i="18"/>
  <c r="GC64" i="18" s="1"/>
  <c r="AD15" i="18"/>
  <c r="CP15" i="18" s="1"/>
  <c r="Z115" i="12"/>
  <c r="CL115" i="12" s="1"/>
  <c r="Z146" i="12"/>
  <c r="CL146" i="12" s="1"/>
  <c r="Z144" i="14"/>
  <c r="CL144" i="14" s="1"/>
  <c r="Z144" i="12"/>
  <c r="CL144" i="12" s="1"/>
  <c r="AA114" i="14"/>
  <c r="CM114" i="14" s="1"/>
  <c r="AA114" i="12"/>
  <c r="CM114" i="12" s="1"/>
  <c r="AC48" i="18"/>
  <c r="CO48" i="18" s="1"/>
  <c r="DV24" i="18"/>
  <c r="GH24" i="18" s="1"/>
  <c r="AB81" i="14"/>
  <c r="AB19" i="14"/>
  <c r="Y149" i="14"/>
  <c r="CK149" i="14" s="1"/>
  <c r="R164" i="12"/>
  <c r="CD164" i="12" s="1"/>
  <c r="R29" i="21" s="1"/>
  <c r="R165" i="12"/>
  <c r="CD165" i="12" s="1"/>
  <c r="AC43" i="18"/>
  <c r="CO43" i="18" s="1"/>
  <c r="AC17" i="18"/>
  <c r="CO17" i="18" s="1"/>
  <c r="X150" i="14"/>
  <c r="CJ150" i="14" s="1"/>
  <c r="Y118" i="14"/>
  <c r="CK118" i="14" s="1"/>
  <c r="AD36" i="12"/>
  <c r="CP36" i="12" s="1"/>
  <c r="AD36" i="14"/>
  <c r="CP36" i="14" s="1"/>
  <c r="AD45" i="12"/>
  <c r="CP45" i="12" s="1"/>
  <c r="T157" i="14"/>
  <c r="CF157" i="14" s="1"/>
  <c r="AZ28" i="21" s="1"/>
  <c r="T163" i="14"/>
  <c r="CF163" i="14" s="1"/>
  <c r="DT48" i="18"/>
  <c r="GF48" i="18" s="1"/>
  <c r="DV37" i="18"/>
  <c r="GH37" i="18" s="1"/>
  <c r="BJ19" i="24" s="1"/>
  <c r="DV38" i="18"/>
  <c r="GH38" i="18" s="1"/>
  <c r="BJ20" i="24" s="1"/>
  <c r="Z132" i="14"/>
  <c r="CL132" i="14" s="1"/>
  <c r="Z132" i="12"/>
  <c r="CL132" i="12" s="1"/>
  <c r="Y117" i="12"/>
  <c r="CK117" i="12" s="1"/>
  <c r="AE38" i="12"/>
  <c r="CQ38" i="12" s="1"/>
  <c r="X151" i="12"/>
  <c r="CJ151" i="12" s="1"/>
  <c r="AC67" i="12"/>
  <c r="CO67" i="12" s="1"/>
  <c r="DW36" i="18"/>
  <c r="GI36" i="18" s="1"/>
  <c r="DW12" i="18"/>
  <c r="GI12" i="18" s="1"/>
  <c r="AB52" i="18"/>
  <c r="CN52" i="18" s="1"/>
  <c r="T75" i="18"/>
  <c r="CF75" i="18" s="1"/>
  <c r="AG12" i="14"/>
  <c r="AF62" i="14"/>
  <c r="CR62" i="14" s="1"/>
  <c r="Z116" i="14"/>
  <c r="CL116" i="14" s="1"/>
  <c r="Z116" i="12"/>
  <c r="CL116" i="12" s="1"/>
  <c r="Z140" i="14"/>
  <c r="CL140" i="14" s="1"/>
  <c r="Z140" i="12"/>
  <c r="CL140" i="12" s="1"/>
  <c r="AA104" i="12"/>
  <c r="CM104" i="12" s="1"/>
  <c r="AA104" i="14"/>
  <c r="CM104" i="14" s="1"/>
  <c r="V74" i="18"/>
  <c r="CH74" i="18" s="1"/>
  <c r="Y129" i="12"/>
  <c r="CK129" i="12" s="1"/>
  <c r="DQ72" i="18"/>
  <c r="GC72" i="18" s="1"/>
  <c r="AB93" i="12"/>
  <c r="CN93" i="12" s="1"/>
  <c r="Y130" i="12"/>
  <c r="CK130" i="12" s="1"/>
  <c r="AG12" i="12"/>
  <c r="DT65" i="18"/>
  <c r="GF65" i="18" s="1"/>
  <c r="AE32" i="14"/>
  <c r="CQ32" i="14" s="1"/>
  <c r="Y142" i="12"/>
  <c r="CK142" i="12" s="1"/>
  <c r="CM11" i="23"/>
  <c r="X154" i="14"/>
  <c r="CJ154" i="14" s="1"/>
  <c r="DU25" i="18"/>
  <c r="GG25" i="18" s="1"/>
  <c r="AD46" i="12"/>
  <c r="CP46" i="12" s="1"/>
  <c r="S159" i="14"/>
  <c r="CE159" i="14" s="1"/>
  <c r="AC46" i="12"/>
  <c r="CO46" i="12" s="1"/>
  <c r="Y87" i="12"/>
  <c r="CK87" i="12" s="1"/>
  <c r="Y108" i="12"/>
  <c r="CK108" i="12" s="1"/>
  <c r="Y117" i="14"/>
  <c r="CK117" i="14" s="1"/>
  <c r="AE34" i="12"/>
  <c r="CQ34" i="12" s="1"/>
  <c r="Z147" i="14"/>
  <c r="CL147" i="14" s="1"/>
  <c r="Z95" i="14"/>
  <c r="AB46" i="18"/>
  <c r="CN46" i="18" s="1"/>
  <c r="AF41" i="12"/>
  <c r="CR41" i="12" s="1"/>
  <c r="AF42" i="12"/>
  <c r="CR42" i="12" s="1"/>
  <c r="AG40" i="12"/>
  <c r="CS40" i="12" s="1"/>
  <c r="AC67" i="14"/>
  <c r="CO67" i="14" s="1"/>
  <c r="DS57" i="18"/>
  <c r="GE57" i="18" s="1"/>
  <c r="AA58" i="18"/>
  <c r="CM58" i="18" s="1"/>
  <c r="Z102" i="12"/>
  <c r="CL102" i="12" s="1"/>
  <c r="Z25" i="12"/>
  <c r="CL25" i="12" s="1"/>
  <c r="Z20" i="12"/>
  <c r="CL20" i="12" s="1"/>
  <c r="Z24" i="12"/>
  <c r="CL24" i="12" s="1"/>
  <c r="AE63" i="14"/>
  <c r="CQ63" i="14" s="1"/>
  <c r="AE64" i="14"/>
  <c r="CQ64" i="14" s="1"/>
  <c r="W75" i="18"/>
  <c r="CI75" i="18" s="1"/>
  <c r="Y86" i="12"/>
  <c r="CK86" i="12" s="1"/>
  <c r="Y107" i="12"/>
  <c r="CK107" i="12" s="1"/>
  <c r="Y23" i="12"/>
  <c r="CK23" i="12" s="1"/>
  <c r="Y129" i="14"/>
  <c r="CK129" i="14" s="1"/>
  <c r="AB35" i="12"/>
  <c r="CN35" i="12" s="1"/>
  <c r="Y130" i="14"/>
  <c r="CK130" i="14" s="1"/>
  <c r="AE64" i="12"/>
  <c r="CQ64" i="12" s="1"/>
  <c r="AE63" i="12"/>
  <c r="CQ63" i="12" s="1"/>
  <c r="AC65" i="18"/>
  <c r="CO65" i="18" s="1"/>
  <c r="DV29" i="18"/>
  <c r="GH29" i="18" s="1"/>
  <c r="AE29" i="14"/>
  <c r="CQ29" i="14" s="1"/>
  <c r="DR58" i="18"/>
  <c r="GD58" i="18" s="1"/>
  <c r="Y142" i="14"/>
  <c r="CK142" i="14" s="1"/>
  <c r="AE21" i="18"/>
  <c r="CQ21" i="18" s="1"/>
  <c r="DL75" i="18"/>
  <c r="FX75" i="18" s="1"/>
  <c r="AD17" i="12"/>
  <c r="CP17" i="12" s="1"/>
  <c r="DX26" i="18"/>
  <c r="GJ26" i="18" s="1"/>
  <c r="AF28" i="18"/>
  <c r="CR28" i="18" s="1"/>
  <c r="AG26" i="18"/>
  <c r="CS26" i="18" s="1"/>
  <c r="AF27" i="18"/>
  <c r="CR27" i="18" s="1"/>
  <c r="AF14" i="24" s="1"/>
  <c r="AF135" i="14"/>
  <c r="CR135" i="14" s="1"/>
  <c r="AC92" i="12"/>
  <c r="CO92" i="12" s="1"/>
  <c r="AC39" i="12"/>
  <c r="CO39" i="12" s="1"/>
  <c r="Z133" i="14"/>
  <c r="CL133" i="14" s="1"/>
  <c r="Z133" i="12"/>
  <c r="CL133" i="12" s="1"/>
  <c r="AC45" i="12"/>
  <c r="CO45" i="12" s="1"/>
  <c r="DT43" i="18"/>
  <c r="GF43" i="18" s="1"/>
  <c r="DT17" i="18"/>
  <c r="GF17" i="18" s="1"/>
  <c r="AA25" i="14"/>
  <c r="CM25" i="14" s="1"/>
  <c r="AA20" i="14"/>
  <c r="CM20" i="14" s="1"/>
  <c r="AA102" i="14"/>
  <c r="CM102" i="14" s="1"/>
  <c r="AA24" i="14"/>
  <c r="CM24" i="14" s="1"/>
  <c r="Z101" i="14"/>
  <c r="CL101" i="14" s="1"/>
  <c r="Z101" i="12"/>
  <c r="CL101" i="12" s="1"/>
  <c r="AA37" i="12"/>
  <c r="CM37" i="12" s="1"/>
  <c r="AB47" i="14"/>
  <c r="CN47" i="14" s="1"/>
  <c r="AB35" i="14"/>
  <c r="CN35" i="14" s="1"/>
  <c r="AD39" i="18"/>
  <c r="CP39" i="18" s="1"/>
  <c r="AE43" i="12"/>
  <c r="Z99" i="14"/>
  <c r="CL99" i="14" s="1"/>
  <c r="DU39" i="18"/>
  <c r="GG39" i="18" s="1"/>
  <c r="AA67" i="18"/>
  <c r="CM67" i="18" s="1"/>
  <c r="Z84" i="12"/>
  <c r="T162" i="14"/>
  <c r="CF162" i="14" s="1"/>
  <c r="T158" i="14"/>
  <c r="CF158" i="14" s="1"/>
  <c r="AE83" i="14"/>
  <c r="CQ83" i="14" s="1"/>
  <c r="BK21" i="24" s="1"/>
  <c r="AB67" i="14"/>
  <c r="CN67" i="14" s="1"/>
  <c r="Y154" i="12"/>
  <c r="CK154" i="12" s="1"/>
  <c r="Y97" i="12"/>
  <c r="CK97" i="12" s="1"/>
  <c r="Z145" i="14"/>
  <c r="CL145" i="14" s="1"/>
  <c r="Z145" i="12"/>
  <c r="CL145" i="12" s="1"/>
  <c r="AA136" i="12"/>
  <c r="CM136" i="12" s="1"/>
  <c r="AD25" i="18"/>
  <c r="CP25" i="18" s="1"/>
  <c r="X88" i="12"/>
  <c r="CJ88" i="12" s="1"/>
  <c r="X109" i="12"/>
  <c r="CJ109" i="12" s="1"/>
  <c r="W152" i="12"/>
  <c r="CI152" i="12" s="1"/>
  <c r="AA20" i="12"/>
  <c r="CM20" i="12" s="1"/>
  <c r="AA24" i="12"/>
  <c r="CM24" i="12" s="1"/>
  <c r="AA102" i="12"/>
  <c r="CM102" i="12" s="1"/>
  <c r="AA25" i="12"/>
  <c r="CM25" i="12" s="1"/>
  <c r="AE83" i="12"/>
  <c r="CQ83" i="12" s="1"/>
  <c r="AE21" i="24" s="1"/>
  <c r="AA54" i="18"/>
  <c r="CM54" i="18" s="1"/>
  <c r="Z143" i="12"/>
  <c r="CL143" i="12" s="1"/>
  <c r="AE24" i="18"/>
  <c r="CQ24" i="18" s="1"/>
  <c r="DL78" i="18"/>
  <c r="FX78" i="18" s="1"/>
  <c r="DL77" i="18"/>
  <c r="FX77" i="18" s="1"/>
  <c r="AZ59" i="21" s="1"/>
  <c r="X233" i="14" l="1"/>
  <c r="X234" i="14" s="1"/>
  <c r="O5" i="22"/>
  <c r="AF9" i="24"/>
  <c r="CJ155" i="24"/>
  <c r="K10" i="22"/>
  <c r="AD118" i="24"/>
  <c r="AD48" i="24"/>
  <c r="L20" i="22"/>
  <c r="L149" i="24" s="1"/>
  <c r="L155" i="24" s="1"/>
  <c r="L30" i="22"/>
  <c r="CJ225" i="14" a="1"/>
  <c r="CJ225" i="14" s="1"/>
  <c r="CJ233" i="14" s="1"/>
  <c r="CJ234" i="14" s="1"/>
  <c r="S5" i="21"/>
  <c r="AW154" i="24"/>
  <c r="CJ232" i="14"/>
  <c r="Q58" i="24"/>
  <c r="L39" i="22"/>
  <c r="BI75" i="24"/>
  <c r="N137" i="23"/>
  <c r="N38" i="22" s="1"/>
  <c r="AF15" i="24"/>
  <c r="AF43" i="24" s="1"/>
  <c r="P102" i="24"/>
  <c r="S8" i="23"/>
  <c r="AQ30" i="22"/>
  <c r="CI155" i="24"/>
  <c r="AA22" i="24"/>
  <c r="BG11" i="23"/>
  <c r="AA36" i="23"/>
  <c r="AU35" i="22"/>
  <c r="AU5" i="22"/>
  <c r="Q35" i="22"/>
  <c r="Q5" i="22"/>
  <c r="CL84" i="12"/>
  <c r="Z167" i="12"/>
  <c r="Z168" i="12"/>
  <c r="AB213" i="14"/>
  <c r="CN81" i="14"/>
  <c r="CN213" i="14" s="1"/>
  <c r="BK108" i="24"/>
  <c r="BK81" i="24"/>
  <c r="BK64" i="24"/>
  <c r="BK38" i="24"/>
  <c r="CK59" i="23"/>
  <c r="CK120" i="24"/>
  <c r="CK92" i="24"/>
  <c r="CK49" i="24"/>
  <c r="CK145" i="24"/>
  <c r="CK31" i="24"/>
  <c r="CK154" i="24" s="1"/>
  <c r="CG174" i="23"/>
  <c r="DC178" i="23"/>
  <c r="DC29" i="22" s="1"/>
  <c r="DC28" i="22"/>
  <c r="CF178" i="23"/>
  <c r="CF29" i="22" s="1"/>
  <c r="CF28" i="22"/>
  <c r="CH151" i="23"/>
  <c r="DI9" i="23"/>
  <c r="DI41" i="23"/>
  <c r="DI64" i="23" s="1"/>
  <c r="DI87" i="23" s="1"/>
  <c r="DI110" i="23" s="1"/>
  <c r="DI133" i="23" s="1"/>
  <c r="DI156" i="23" s="1"/>
  <c r="DI179" i="23" s="1"/>
  <c r="DI27" i="24"/>
  <c r="O91" i="23"/>
  <c r="O15" i="22"/>
  <c r="O108" i="23"/>
  <c r="AV147" i="24"/>
  <c r="AV122" i="24"/>
  <c r="AV94" i="24"/>
  <c r="AV51" i="24"/>
  <c r="DB39" i="22"/>
  <c r="DB9" i="22"/>
  <c r="O152" i="23"/>
  <c r="R43" i="23"/>
  <c r="R66" i="23" s="1"/>
  <c r="R89" i="23" s="1"/>
  <c r="R112" i="23" s="1"/>
  <c r="R135" i="23" s="1"/>
  <c r="R158" i="23" s="1"/>
  <c r="R181" i="23" s="1"/>
  <c r="R29" i="24"/>
  <c r="CZ40" i="22"/>
  <c r="CZ41" i="22" s="1"/>
  <c r="CZ10" i="22"/>
  <c r="DE114" i="23"/>
  <c r="DE131" i="23"/>
  <c r="DE16" i="22"/>
  <c r="DH29" i="24"/>
  <c r="DH43" i="23"/>
  <c r="DH66" i="23" s="1"/>
  <c r="DH89" i="23" s="1"/>
  <c r="DH112" i="23" s="1"/>
  <c r="DH135" i="23" s="1"/>
  <c r="DH158" i="23" s="1"/>
  <c r="DH181" i="23" s="1"/>
  <c r="DG45" i="23"/>
  <c r="W128" i="23"/>
  <c r="S42" i="23"/>
  <c r="S65" i="23" s="1"/>
  <c r="S88" i="23" s="1"/>
  <c r="S111" i="23" s="1"/>
  <c r="S134" i="23" s="1"/>
  <c r="S157" i="23" s="1"/>
  <c r="S180" i="23" s="1"/>
  <c r="S28" i="24"/>
  <c r="DA19" i="22"/>
  <c r="DA20" i="22" s="1"/>
  <c r="DA149" i="24" s="1"/>
  <c r="DA155" i="24" s="1"/>
  <c r="DA183" i="23"/>
  <c r="BD82" i="23"/>
  <c r="AA221" i="12"/>
  <c r="AA223" i="12"/>
  <c r="P58" i="24"/>
  <c r="AW83" i="23"/>
  <c r="AW106" i="23" s="1"/>
  <c r="AW129" i="23" s="1"/>
  <c r="AW152" i="23" s="1"/>
  <c r="CJ148" i="12"/>
  <c r="CJ169" i="12" s="1"/>
  <c r="X169" i="12"/>
  <c r="AE216" i="12"/>
  <c r="CQ43" i="12"/>
  <c r="CQ216" i="12" s="1"/>
  <c r="Z226" i="14"/>
  <c r="CL95" i="14"/>
  <c r="AE19" i="24"/>
  <c r="AF8" i="24"/>
  <c r="CJ86" i="23"/>
  <c r="CJ24" i="22"/>
  <c r="CK41" i="23"/>
  <c r="CK64" i="23" s="1"/>
  <c r="CK87" i="23" s="1"/>
  <c r="CK110" i="23" s="1"/>
  <c r="CK133" i="23" s="1"/>
  <c r="CK156" i="23" s="1"/>
  <c r="CK179" i="23" s="1"/>
  <c r="CK27" i="24"/>
  <c r="CK9" i="23"/>
  <c r="AE109" i="24"/>
  <c r="AE82" i="24"/>
  <c r="AE65" i="24"/>
  <c r="AE39" i="24"/>
  <c r="DC177" i="23"/>
  <c r="DC19" i="22" s="1"/>
  <c r="DC18" i="22"/>
  <c r="DG53" i="24"/>
  <c r="DG54" i="24"/>
  <c r="DG97" i="24"/>
  <c r="DG124" i="24"/>
  <c r="CI5" i="22"/>
  <c r="CI35" i="22"/>
  <c r="DI42" i="23"/>
  <c r="DI65" i="23" s="1"/>
  <c r="DI88" i="23" s="1"/>
  <c r="DI111" i="23" s="1"/>
  <c r="DI134" i="23" s="1"/>
  <c r="DI157" i="23" s="1"/>
  <c r="DI180" i="23" s="1"/>
  <c r="DI28" i="24"/>
  <c r="AD216" i="12"/>
  <c r="CP43" i="12"/>
  <c r="CP216" i="12" s="1"/>
  <c r="Q106" i="23"/>
  <c r="AV148" i="24"/>
  <c r="AV96" i="24"/>
  <c r="AV95" i="24"/>
  <c r="AV52" i="24"/>
  <c r="AV123" i="24"/>
  <c r="DB19" i="22"/>
  <c r="DB20" i="22" s="1"/>
  <c r="DB183" i="23"/>
  <c r="DK174" i="23"/>
  <c r="DJ12" i="23"/>
  <c r="AX37" i="23"/>
  <c r="AX23" i="24"/>
  <c r="AX17" i="23"/>
  <c r="AX18" i="23"/>
  <c r="AX14" i="23"/>
  <c r="AX16" i="23"/>
  <c r="AX13" i="23"/>
  <c r="AX15" i="23"/>
  <c r="M39" i="22"/>
  <c r="M9" i="22"/>
  <c r="DE132" i="23"/>
  <c r="DE26" i="22"/>
  <c r="DH41" i="23"/>
  <c r="DH64" i="23" s="1"/>
  <c r="DH87" i="23" s="1"/>
  <c r="DH110" i="23" s="1"/>
  <c r="DH133" i="23" s="1"/>
  <c r="DH156" i="23" s="1"/>
  <c r="DH179" i="23" s="1"/>
  <c r="DH9" i="23"/>
  <c r="DH27" i="24"/>
  <c r="DG83" i="23"/>
  <c r="CI58" i="24"/>
  <c r="AA223" i="14"/>
  <c r="AA221" i="14"/>
  <c r="Q86" i="23"/>
  <c r="Q24" i="22"/>
  <c r="AT36" i="22"/>
  <c r="AT6" i="22"/>
  <c r="AE108" i="24"/>
  <c r="AE81" i="24"/>
  <c r="AE64" i="24"/>
  <c r="AE38" i="24"/>
  <c r="DG151" i="24"/>
  <c r="DG99" i="24"/>
  <c r="DG126" i="24"/>
  <c r="DG56" i="24"/>
  <c r="AW101" i="24"/>
  <c r="AW153" i="24"/>
  <c r="AF112" i="24"/>
  <c r="AF85" i="24"/>
  <c r="AF42" i="24"/>
  <c r="AF68" i="24"/>
  <c r="AB127" i="12"/>
  <c r="CN127" i="12" s="1"/>
  <c r="AB124" i="12"/>
  <c r="CN124" i="12" s="1"/>
  <c r="R6" i="21"/>
  <c r="R11" i="21"/>
  <c r="AE20" i="24"/>
  <c r="AD214" i="14"/>
  <c r="AD224" i="14" s="1"/>
  <c r="CP82" i="14"/>
  <c r="CP214" i="14" s="1"/>
  <c r="CP224" i="14" s="1"/>
  <c r="Y59" i="23"/>
  <c r="DQ22" i="24"/>
  <c r="DQ36" i="23"/>
  <c r="CG155" i="23"/>
  <c r="CG160" i="23" s="1"/>
  <c r="CG27" i="22"/>
  <c r="V128" i="23"/>
  <c r="P34" i="22"/>
  <c r="P4" i="22"/>
  <c r="DG63" i="23"/>
  <c r="DG23" i="22"/>
  <c r="CI105" i="23"/>
  <c r="DI146" i="24"/>
  <c r="DI50" i="24"/>
  <c r="DI93" i="24"/>
  <c r="DI121" i="24"/>
  <c r="DI31" i="24"/>
  <c r="DB30" i="22"/>
  <c r="DG13" i="22"/>
  <c r="DG62" i="23"/>
  <c r="R40" i="23"/>
  <c r="R26" i="24"/>
  <c r="R60" i="23"/>
  <c r="DH40" i="23"/>
  <c r="DH26" i="24"/>
  <c r="DG152" i="24"/>
  <c r="DG127" i="24"/>
  <c r="DG100" i="24"/>
  <c r="DG57" i="24"/>
  <c r="AD111" i="24"/>
  <c r="AD84" i="24"/>
  <c r="AD41" i="24"/>
  <c r="AD67" i="24"/>
  <c r="CM221" i="14"/>
  <c r="CM223" i="14"/>
  <c r="AY37" i="23"/>
  <c r="AY23" i="24"/>
  <c r="DK12" i="23"/>
  <c r="AY18" i="23"/>
  <c r="AY17" i="23"/>
  <c r="AY16" i="23"/>
  <c r="AY13" i="23"/>
  <c r="AY15" i="23"/>
  <c r="AY14" i="23"/>
  <c r="CE178" i="23"/>
  <c r="CE29" i="22" s="1"/>
  <c r="CE28" i="22"/>
  <c r="N175" i="23"/>
  <c r="AQ39" i="22"/>
  <c r="AQ9" i="22"/>
  <c r="AV150" i="24"/>
  <c r="AV98" i="24"/>
  <c r="AV55" i="24"/>
  <c r="AV125" i="24"/>
  <c r="AW152" i="24"/>
  <c r="AW127" i="24"/>
  <c r="AW100" i="24"/>
  <c r="AW57" i="24"/>
  <c r="DG150" i="24"/>
  <c r="DG125" i="24"/>
  <c r="DG98" i="24"/>
  <c r="DG55" i="24"/>
  <c r="CK226" i="14"/>
  <c r="DF109" i="23"/>
  <c r="DF25" i="22"/>
  <c r="CJ68" i="23"/>
  <c r="CM95" i="12"/>
  <c r="BK119" i="24"/>
  <c r="CS12" i="14"/>
  <c r="BJ91" i="24"/>
  <c r="BJ48" i="24"/>
  <c r="BJ74" i="24"/>
  <c r="BJ118" i="24"/>
  <c r="CP33" i="12"/>
  <c r="CP215" i="12" s="1"/>
  <c r="AD215" i="12"/>
  <c r="CP65" i="14"/>
  <c r="CP220" i="14" s="1"/>
  <c r="AD220" i="14"/>
  <c r="Z228" i="14"/>
  <c r="CL105" i="14"/>
  <c r="CL228" i="14" s="1"/>
  <c r="AF107" i="24"/>
  <c r="AF80" i="24"/>
  <c r="AF63" i="24"/>
  <c r="AF37" i="24"/>
  <c r="AF34" i="14"/>
  <c r="CR34" i="14" s="1"/>
  <c r="AF27" i="14"/>
  <c r="CR27" i="14" s="1"/>
  <c r="Z229" i="14"/>
  <c r="CL115" i="14"/>
  <c r="CL229" i="14" s="1"/>
  <c r="BK86" i="24"/>
  <c r="BK43" i="24"/>
  <c r="BK69" i="24"/>
  <c r="BK113" i="24"/>
  <c r="AE29" i="18"/>
  <c r="CQ29" i="18" s="1"/>
  <c r="BE36" i="23"/>
  <c r="BE22" i="24"/>
  <c r="CK42" i="23"/>
  <c r="CK65" i="23" s="1"/>
  <c r="CK88" i="23" s="1"/>
  <c r="CK111" i="23" s="1"/>
  <c r="CK134" i="23" s="1"/>
  <c r="CK157" i="23" s="1"/>
  <c r="CK180" i="23" s="1"/>
  <c r="CK28" i="24"/>
  <c r="P35" i="22"/>
  <c r="P5" i="22"/>
  <c r="CJ4" i="22"/>
  <c r="CJ34" i="22"/>
  <c r="DI24" i="24"/>
  <c r="DI21" i="23"/>
  <c r="DI38" i="23" s="1"/>
  <c r="DI61" i="23" s="1"/>
  <c r="DI84" i="23" s="1"/>
  <c r="DI107" i="23" s="1"/>
  <c r="DI130" i="23" s="1"/>
  <c r="DI153" i="23" s="1"/>
  <c r="DI176" i="23" s="1"/>
  <c r="DI22" i="23"/>
  <c r="DI39" i="23" s="1"/>
  <c r="DI25" i="24"/>
  <c r="DI60" i="23"/>
  <c r="CL22" i="24"/>
  <c r="DR11" i="23"/>
  <c r="CL14" i="23"/>
  <c r="CL18" i="23"/>
  <c r="CL13" i="23"/>
  <c r="CL17" i="23"/>
  <c r="CL16" i="23"/>
  <c r="CL15" i="23"/>
  <c r="CL36" i="23"/>
  <c r="DD178" i="23"/>
  <c r="DD29" i="22" s="1"/>
  <c r="DD28" i="22"/>
  <c r="DG148" i="24"/>
  <c r="DG96" i="24"/>
  <c r="DG52" i="24"/>
  <c r="DG123" i="24"/>
  <c r="DG95" i="24"/>
  <c r="CI4" i="22"/>
  <c r="CI34" i="22"/>
  <c r="R25" i="24"/>
  <c r="R24" i="24"/>
  <c r="R22" i="23"/>
  <c r="R39" i="23" s="1"/>
  <c r="R21" i="23"/>
  <c r="R38" i="23" s="1"/>
  <c r="R61" i="23" s="1"/>
  <c r="R84" i="23" s="1"/>
  <c r="R107" i="23" s="1"/>
  <c r="R130" i="23" s="1"/>
  <c r="R153" i="23" s="1"/>
  <c r="R176" i="23" s="1"/>
  <c r="R146" i="24"/>
  <c r="R50" i="24"/>
  <c r="R121" i="24"/>
  <c r="R93" i="24"/>
  <c r="R31" i="24"/>
  <c r="R154" i="24" s="1"/>
  <c r="CI102" i="24"/>
  <c r="DH42" i="23"/>
  <c r="DH65" i="23" s="1"/>
  <c r="DH88" i="23" s="1"/>
  <c r="DH111" i="23" s="1"/>
  <c r="DH134" i="23" s="1"/>
  <c r="DH157" i="23" s="1"/>
  <c r="DH180" i="23" s="1"/>
  <c r="DH28" i="24"/>
  <c r="S44" i="23"/>
  <c r="S67" i="23" s="1"/>
  <c r="S90" i="23" s="1"/>
  <c r="S113" i="23" s="1"/>
  <c r="S136" i="23" s="1"/>
  <c r="S159" i="23" s="1"/>
  <c r="S182" i="23" s="1"/>
  <c r="S30" i="24"/>
  <c r="S60" i="23"/>
  <c r="AU58" i="24"/>
  <c r="L183" i="23"/>
  <c r="T174" i="23"/>
  <c r="AT175" i="23"/>
  <c r="AP40" i="22"/>
  <c r="AP41" i="22" s="1"/>
  <c r="AP10" i="22"/>
  <c r="AS178" i="23"/>
  <c r="AS29" i="22" s="1"/>
  <c r="AS28" i="22"/>
  <c r="AS137" i="23"/>
  <c r="AS154" i="23"/>
  <c r="AS17" i="22"/>
  <c r="DP82" i="23"/>
  <c r="CJ105" i="23"/>
  <c r="CJ91" i="23"/>
  <c r="AT132" i="23"/>
  <c r="AT26" i="22"/>
  <c r="CL221" i="12"/>
  <c r="CL223" i="12"/>
  <c r="AF113" i="24"/>
  <c r="CM22" i="24"/>
  <c r="CM13" i="23"/>
  <c r="CM36" i="23"/>
  <c r="CM17" i="23"/>
  <c r="CM16" i="23"/>
  <c r="CM15" i="23"/>
  <c r="CM14" i="23"/>
  <c r="CM8" i="23" s="1"/>
  <c r="CM18" i="23"/>
  <c r="DS11" i="23"/>
  <c r="CS12" i="12"/>
  <c r="AF14" i="14"/>
  <c r="CR14" i="14" s="1"/>
  <c r="AF13" i="14"/>
  <c r="CR13" i="14" s="1"/>
  <c r="BJ117" i="24"/>
  <c r="BJ90" i="24"/>
  <c r="BJ73" i="24"/>
  <c r="BJ47" i="24"/>
  <c r="AF11" i="24"/>
  <c r="X151" i="14"/>
  <c r="CJ151" i="14" s="1"/>
  <c r="X108" i="14"/>
  <c r="CJ108" i="14" s="1"/>
  <c r="CM84" i="12"/>
  <c r="AA168" i="12"/>
  <c r="AA167" i="12"/>
  <c r="BK68" i="24"/>
  <c r="BK42" i="24"/>
  <c r="BK85" i="24"/>
  <c r="BK112" i="24"/>
  <c r="AE216" i="14"/>
  <c r="CQ43" i="14"/>
  <c r="CQ216" i="14" s="1"/>
  <c r="Y120" i="24"/>
  <c r="Y92" i="24"/>
  <c r="Y49" i="24"/>
  <c r="Y145" i="24"/>
  <c r="CK29" i="24"/>
  <c r="CK43" i="23"/>
  <c r="CK66" i="23" s="1"/>
  <c r="CK89" i="23" s="1"/>
  <c r="CK112" i="23" s="1"/>
  <c r="CK135" i="23" s="1"/>
  <c r="CK158" i="23" s="1"/>
  <c r="CK181" i="23" s="1"/>
  <c r="P106" i="23"/>
  <c r="DD137" i="23"/>
  <c r="DD154" i="23"/>
  <c r="DD17" i="22"/>
  <c r="DI40" i="23"/>
  <c r="DI26" i="24"/>
  <c r="AV45" i="23"/>
  <c r="AV4" i="22" s="1"/>
  <c r="DC160" i="23"/>
  <c r="R8" i="23"/>
  <c r="AV153" i="24"/>
  <c r="AV101" i="24"/>
  <c r="AW96" i="24"/>
  <c r="AW148" i="24"/>
  <c r="AW123" i="24"/>
  <c r="AW95" i="24"/>
  <c r="AW52" i="24"/>
  <c r="BG4" i="23"/>
  <c r="BG6" i="23" s="1"/>
  <c r="DH25" i="24"/>
  <c r="DH24" i="24"/>
  <c r="DH22" i="23"/>
  <c r="DH39" i="23" s="1"/>
  <c r="DH21" i="23"/>
  <c r="DH38" i="23" s="1"/>
  <c r="DH61" i="23" s="1"/>
  <c r="DH84" i="23" s="1"/>
  <c r="DH107" i="23" s="1"/>
  <c r="DH130" i="23" s="1"/>
  <c r="DH153" i="23" s="1"/>
  <c r="DH176" i="23" s="1"/>
  <c r="AW56" i="24"/>
  <c r="AW126" i="24"/>
  <c r="AW99" i="24"/>
  <c r="AW151" i="24"/>
  <c r="P86" i="23"/>
  <c r="P24" i="22"/>
  <c r="S40" i="23"/>
  <c r="S26" i="24"/>
  <c r="S146" i="24"/>
  <c r="S121" i="24"/>
  <c r="S93" i="24"/>
  <c r="S50" i="24"/>
  <c r="S31" i="24"/>
  <c r="S154" i="24" s="1"/>
  <c r="AU102" i="24"/>
  <c r="AQ19" i="22"/>
  <c r="AQ20" i="22" s="1"/>
  <c r="AQ149" i="24" s="1"/>
  <c r="AQ155" i="24" s="1"/>
  <c r="AQ183" i="23"/>
  <c r="AU128" i="24"/>
  <c r="AD110" i="24"/>
  <c r="AD83" i="24"/>
  <c r="AD66" i="24"/>
  <c r="AD75" i="24" s="1"/>
  <c r="AD40" i="24"/>
  <c r="AP149" i="24"/>
  <c r="AP155" i="24" s="1"/>
  <c r="AW55" i="24"/>
  <c r="AW98" i="24"/>
  <c r="AW150" i="24"/>
  <c r="AW125" i="24"/>
  <c r="M178" i="23"/>
  <c r="M29" i="22" s="1"/>
  <c r="M28" i="22"/>
  <c r="AS37" i="22"/>
  <c r="AS7" i="22"/>
  <c r="U174" i="23"/>
  <c r="CQ62" i="12"/>
  <c r="CQ166" i="12" s="1"/>
  <c r="AE166" i="12"/>
  <c r="Z223" i="12"/>
  <c r="Z221" i="12"/>
  <c r="AF62" i="12"/>
  <c r="DS51" i="18"/>
  <c r="GE51" i="18" s="1"/>
  <c r="DS49" i="18"/>
  <c r="GE49" i="18" s="1"/>
  <c r="BJ111" i="24"/>
  <c r="BJ84" i="24"/>
  <c r="BJ67" i="24"/>
  <c r="BJ41" i="24"/>
  <c r="BK106" i="24"/>
  <c r="BK79" i="24"/>
  <c r="BK62" i="24"/>
  <c r="BK36" i="24"/>
  <c r="AF10" i="24"/>
  <c r="AA127" i="14"/>
  <c r="AA124" i="14"/>
  <c r="CM124" i="14" s="1"/>
  <c r="AB51" i="18"/>
  <c r="CN51" i="18" s="1"/>
  <c r="AB49" i="18"/>
  <c r="CN49" i="18" s="1"/>
  <c r="CP33" i="14"/>
  <c r="CP215" i="14" s="1"/>
  <c r="AD215" i="14"/>
  <c r="S11" i="21"/>
  <c r="S6" i="21"/>
  <c r="AC217" i="14"/>
  <c r="CO19" i="14"/>
  <c r="CO217" i="14" s="1"/>
  <c r="CK25" i="24"/>
  <c r="CK24" i="24"/>
  <c r="CK21" i="23"/>
  <c r="CK38" i="23" s="1"/>
  <c r="CK61" i="23" s="1"/>
  <c r="CK84" i="23" s="1"/>
  <c r="CK107" i="23" s="1"/>
  <c r="CK130" i="23" s="1"/>
  <c r="CK153" i="23" s="1"/>
  <c r="CK176" i="23" s="1"/>
  <c r="CE9" i="22"/>
  <c r="CE39" i="22"/>
  <c r="AU86" i="23"/>
  <c r="AU24" i="22"/>
  <c r="P128" i="24"/>
  <c r="DI30" i="24"/>
  <c r="DI44" i="23"/>
  <c r="DI67" i="23" s="1"/>
  <c r="DI90" i="23" s="1"/>
  <c r="DI113" i="23" s="1"/>
  <c r="DI136" i="23" s="1"/>
  <c r="DI159" i="23" s="1"/>
  <c r="DI182" i="23" s="1"/>
  <c r="AU129" i="23"/>
  <c r="AV83" i="23"/>
  <c r="DG147" i="24"/>
  <c r="DG122" i="24"/>
  <c r="DG51" i="24"/>
  <c r="DG94" i="24"/>
  <c r="DC183" i="23"/>
  <c r="R41" i="23"/>
  <c r="R64" i="23" s="1"/>
  <c r="R87" i="23" s="1"/>
  <c r="R110" i="23" s="1"/>
  <c r="R133" i="23" s="1"/>
  <c r="R156" i="23" s="1"/>
  <c r="R179" i="23" s="1"/>
  <c r="R27" i="24"/>
  <c r="R9" i="23"/>
  <c r="AW147" i="24"/>
  <c r="AW122" i="24"/>
  <c r="AW94" i="24"/>
  <c r="AW51" i="24"/>
  <c r="DH44" i="23"/>
  <c r="DH67" i="23" s="1"/>
  <c r="DH90" i="23" s="1"/>
  <c r="DH113" i="23" s="1"/>
  <c r="DH136" i="23" s="1"/>
  <c r="DH159" i="23" s="1"/>
  <c r="DH182" i="23" s="1"/>
  <c r="DH30" i="24"/>
  <c r="AR178" i="23"/>
  <c r="AR29" i="22" s="1"/>
  <c r="AR28" i="22"/>
  <c r="M38" i="22"/>
  <c r="M8" i="22"/>
  <c r="S25" i="24"/>
  <c r="S24" i="24"/>
  <c r="S21" i="23"/>
  <c r="S38" i="23" s="1"/>
  <c r="S61" i="23" s="1"/>
  <c r="S84" i="23" s="1"/>
  <c r="S107" i="23" s="1"/>
  <c r="S130" i="23" s="1"/>
  <c r="S153" i="23" s="1"/>
  <c r="S176" i="23" s="1"/>
  <c r="S22" i="23"/>
  <c r="S39" i="23" s="1"/>
  <c r="DF91" i="23"/>
  <c r="DF108" i="23"/>
  <c r="DF15" i="22"/>
  <c r="AF166" i="14"/>
  <c r="M177" i="23"/>
  <c r="M19" i="22" s="1"/>
  <c r="M20" i="22" s="1"/>
  <c r="M18" i="22"/>
  <c r="CJ102" i="24"/>
  <c r="CH132" i="23"/>
  <c r="CH26" i="22"/>
  <c r="Q128" i="24"/>
  <c r="AE119" i="24"/>
  <c r="AF14" i="12"/>
  <c r="CR14" i="12" s="1"/>
  <c r="AF13" i="12"/>
  <c r="CR13" i="12" s="1"/>
  <c r="AB4" i="23"/>
  <c r="AB6" i="23" s="1"/>
  <c r="AE16" i="12"/>
  <c r="CQ16" i="12" s="1"/>
  <c r="AE13" i="24" s="1"/>
  <c r="AE15" i="12"/>
  <c r="CQ15" i="12" s="1"/>
  <c r="AE12" i="24" s="1"/>
  <c r="BJ110" i="24"/>
  <c r="BJ83" i="24"/>
  <c r="BJ66" i="24"/>
  <c r="BJ40" i="24"/>
  <c r="BK109" i="24"/>
  <c r="BK82" i="24"/>
  <c r="BK65" i="24"/>
  <c r="BK39" i="24"/>
  <c r="Y148" i="14"/>
  <c r="CK148" i="14" s="1"/>
  <c r="Y139" i="14"/>
  <c r="CO81" i="14"/>
  <c r="CO213" i="14" s="1"/>
  <c r="AC213" i="14"/>
  <c r="AD71" i="12"/>
  <c r="CP71" i="12" s="1"/>
  <c r="AD65" i="12"/>
  <c r="CK30" i="24"/>
  <c r="CK44" i="23"/>
  <c r="CK67" i="23" s="1"/>
  <c r="CK90" i="23" s="1"/>
  <c r="CK113" i="23" s="1"/>
  <c r="CK136" i="23" s="1"/>
  <c r="CK159" i="23" s="1"/>
  <c r="CK182" i="23" s="1"/>
  <c r="N155" i="23"/>
  <c r="N27" i="22"/>
  <c r="CE183" i="23"/>
  <c r="O109" i="23"/>
  <c r="O25" i="22"/>
  <c r="CF160" i="23"/>
  <c r="DD37" i="22"/>
  <c r="DD7" i="22"/>
  <c r="BA174" i="23"/>
  <c r="DI8" i="23"/>
  <c r="Z22" i="24"/>
  <c r="BF11" i="23"/>
  <c r="Z36" i="23"/>
  <c r="AV62" i="23"/>
  <c r="AV13" i="22"/>
  <c r="AO40" i="22"/>
  <c r="AO41" i="22" s="1"/>
  <c r="AO10" i="22"/>
  <c r="AW53" i="24"/>
  <c r="AW54" i="24"/>
  <c r="AW124" i="24"/>
  <c r="AW97" i="24"/>
  <c r="AT114" i="23"/>
  <c r="AT16" i="22"/>
  <c r="AT131" i="23"/>
  <c r="R28" i="24"/>
  <c r="R42" i="23"/>
  <c r="R65" i="23" s="1"/>
  <c r="R88" i="23" s="1"/>
  <c r="R111" i="23" s="1"/>
  <c r="R134" i="23" s="1"/>
  <c r="R157" i="23" s="1"/>
  <c r="R180" i="23" s="1"/>
  <c r="Q34" i="22"/>
  <c r="Q4" i="22"/>
  <c r="AW62" i="23"/>
  <c r="AW13" i="22"/>
  <c r="CI86" i="23"/>
  <c r="CI24" i="22"/>
  <c r="N154" i="23"/>
  <c r="N17" i="22"/>
  <c r="DH146" i="24"/>
  <c r="DH50" i="24"/>
  <c r="DH121" i="24"/>
  <c r="DH93" i="24"/>
  <c r="DH31" i="24"/>
  <c r="DH154" i="24" s="1"/>
  <c r="S29" i="24"/>
  <c r="S43" i="23"/>
  <c r="S66" i="23" s="1"/>
  <c r="S89" i="23" s="1"/>
  <c r="S112" i="23" s="1"/>
  <c r="S135" i="23" s="1"/>
  <c r="S158" i="23" s="1"/>
  <c r="S181" i="23" s="1"/>
  <c r="DA39" i="22"/>
  <c r="DA9" i="22"/>
  <c r="CI231" i="14"/>
  <c r="CI232" i="14" s="1"/>
  <c r="CI169" i="14"/>
  <c r="CI225" i="14" a="1"/>
  <c r="CI225" i="14" s="1"/>
  <c r="AE107" i="24"/>
  <c r="AE37" i="24"/>
  <c r="AE80" i="24"/>
  <c r="AE63" i="24"/>
  <c r="CR166" i="14"/>
  <c r="AV124" i="24"/>
  <c r="AV97" i="24"/>
  <c r="AV54" i="24"/>
  <c r="AV53" i="24"/>
  <c r="BB128" i="23"/>
  <c r="BB151" i="23" s="1"/>
  <c r="Z227" i="14"/>
  <c r="CL127" i="14"/>
  <c r="CL227" i="14" s="1"/>
  <c r="AR177" i="23"/>
  <c r="AR18" i="22"/>
  <c r="AR160" i="23"/>
  <c r="AV152" i="24"/>
  <c r="AV57" i="24"/>
  <c r="AV127" i="24"/>
  <c r="AV100" i="24"/>
  <c r="CN19" i="14"/>
  <c r="CN217" i="14" s="1"/>
  <c r="AB217" i="14"/>
  <c r="BK107" i="24"/>
  <c r="BK80" i="24"/>
  <c r="BK63" i="24"/>
  <c r="BK37" i="24"/>
  <c r="S10" i="21"/>
  <c r="S32" i="24" s="1"/>
  <c r="AC111" i="24"/>
  <c r="AC84" i="24"/>
  <c r="AC67" i="24"/>
  <c r="AC75" i="24" s="1"/>
  <c r="AC41" i="24"/>
  <c r="X169" i="14"/>
  <c r="CJ148" i="14"/>
  <c r="CJ169" i="14" s="1"/>
  <c r="CM84" i="14"/>
  <c r="AA167" i="14"/>
  <c r="AA168" i="14"/>
  <c r="T12" i="23"/>
  <c r="DO82" i="23"/>
  <c r="DO105" i="23" s="1"/>
  <c r="DO128" i="23" s="1"/>
  <c r="DO151" i="23" s="1"/>
  <c r="CK40" i="23"/>
  <c r="CK26" i="24"/>
  <c r="CG8" i="22"/>
  <c r="CG38" i="22"/>
  <c r="CF183" i="23"/>
  <c r="X128" i="23"/>
  <c r="CH7" i="22"/>
  <c r="CH37" i="22"/>
  <c r="AV151" i="24"/>
  <c r="AV126" i="24"/>
  <c r="AV99" i="24"/>
  <c r="AV56" i="24"/>
  <c r="DI43" i="23"/>
  <c r="DI66" i="23" s="1"/>
  <c r="DI89" i="23" s="1"/>
  <c r="DI112" i="23" s="1"/>
  <c r="DI135" i="23" s="1"/>
  <c r="DI158" i="23" s="1"/>
  <c r="DI181" i="23" s="1"/>
  <c r="DI29" i="24"/>
  <c r="Q85" i="23"/>
  <c r="Q14" i="22"/>
  <c r="BC128" i="23"/>
  <c r="BC151" i="23" s="1"/>
  <c r="CH6" i="22"/>
  <c r="CH36" i="22"/>
  <c r="AW63" i="23"/>
  <c r="AW23" i="22"/>
  <c r="R44" i="23"/>
  <c r="R67" i="23" s="1"/>
  <c r="R90" i="23" s="1"/>
  <c r="R113" i="23" s="1"/>
  <c r="R136" i="23" s="1"/>
  <c r="R159" i="23" s="1"/>
  <c r="R182" i="23" s="1"/>
  <c r="R30" i="24"/>
  <c r="DG101" i="24"/>
  <c r="DG153" i="24"/>
  <c r="P14" i="22"/>
  <c r="P85" i="23"/>
  <c r="DH8" i="23"/>
  <c r="DH60" i="23"/>
  <c r="CI128" i="24"/>
  <c r="S27" i="24"/>
  <c r="S41" i="23"/>
  <c r="S64" i="23" s="1"/>
  <c r="S87" i="23" s="1"/>
  <c r="S110" i="23" s="1"/>
  <c r="S133" i="23" s="1"/>
  <c r="S156" i="23" s="1"/>
  <c r="S179" i="23" s="1"/>
  <c r="S9" i="23"/>
  <c r="AU14" i="22"/>
  <c r="AU85" i="23"/>
  <c r="W233" i="14"/>
  <c r="W234" i="14" s="1"/>
  <c r="W232" i="14"/>
  <c r="AV63" i="23"/>
  <c r="AV86" i="23" s="1"/>
  <c r="AV23" i="22"/>
  <c r="Q102" i="24"/>
  <c r="CL167" i="14"/>
  <c r="CL168" i="14"/>
  <c r="CM223" i="12"/>
  <c r="CM221" i="12"/>
  <c r="AR38" i="22"/>
  <c r="AR8" i="22"/>
  <c r="AV89" i="23"/>
  <c r="AV112" i="23" s="1"/>
  <c r="AV135" i="23" s="1"/>
  <c r="AV158" i="23" s="1"/>
  <c r="AV181" i="23" s="1"/>
  <c r="AW45" i="23"/>
  <c r="AW4" i="22" s="1"/>
  <c r="AE36" i="24"/>
  <c r="AE106" i="24"/>
  <c r="AE79" i="24"/>
  <c r="AE62" i="24"/>
  <c r="AF34" i="12"/>
  <c r="CR34" i="12" s="1"/>
  <c r="AE65" i="14"/>
  <c r="AE59" i="18"/>
  <c r="CQ59" i="18" s="1"/>
  <c r="AD66" i="12"/>
  <c r="CP66" i="12" s="1"/>
  <c r="AD134" i="12"/>
  <c r="CP134" i="12" s="1"/>
  <c r="AD70" i="12"/>
  <c r="CP70" i="12" s="1"/>
  <c r="R161" i="12"/>
  <c r="CD161" i="12" s="1"/>
  <c r="V155" i="14"/>
  <c r="CH155" i="14" s="1"/>
  <c r="AF15" i="14"/>
  <c r="CR15" i="14" s="1"/>
  <c r="AA143" i="12"/>
  <c r="CM143" i="12" s="1"/>
  <c r="Z97" i="12"/>
  <c r="CL97" i="12" s="1"/>
  <c r="DL74" i="18"/>
  <c r="FX74" i="18" s="1"/>
  <c r="AG41" i="12"/>
  <c r="CS41" i="12" s="1"/>
  <c r="AG42" i="12"/>
  <c r="CS42" i="12" s="1"/>
  <c r="AH40" i="12"/>
  <c r="CT40" i="12" s="1"/>
  <c r="V76" i="18"/>
  <c r="CH76" i="18" s="1"/>
  <c r="V58" i="21" s="1"/>
  <c r="AB54" i="18"/>
  <c r="CN54" i="18" s="1"/>
  <c r="AC46" i="18"/>
  <c r="CO46" i="18" s="1"/>
  <c r="AC57" i="18"/>
  <c r="CO57" i="18" s="1"/>
  <c r="AA115" i="12"/>
  <c r="CM115" i="12" s="1"/>
  <c r="AA146" i="12"/>
  <c r="CM146" i="12" s="1"/>
  <c r="Z142" i="14"/>
  <c r="CL142" i="14" s="1"/>
  <c r="Z108" i="14"/>
  <c r="CL108" i="14" s="1"/>
  <c r="Z87" i="14"/>
  <c r="CL87" i="14" s="1"/>
  <c r="Z117" i="14"/>
  <c r="CL117" i="14" s="1"/>
  <c r="Y151" i="14"/>
  <c r="CK151" i="14" s="1"/>
  <c r="AG42" i="14"/>
  <c r="CS42" i="14" s="1"/>
  <c r="AG41" i="14"/>
  <c r="CS41" i="14" s="1"/>
  <c r="AH40" i="14"/>
  <c r="CT40" i="14" s="1"/>
  <c r="AF24" i="18"/>
  <c r="CR24" i="18" s="1"/>
  <c r="AA132" i="14"/>
  <c r="CM132" i="14" s="1"/>
  <c r="AA132" i="12"/>
  <c r="CM132" i="12" s="1"/>
  <c r="AD17" i="14"/>
  <c r="CP17" i="14" s="1"/>
  <c r="V156" i="14"/>
  <c r="CH156" i="14" s="1"/>
  <c r="AC17" i="12"/>
  <c r="CO17" i="12" s="1"/>
  <c r="Y150" i="14"/>
  <c r="CK150" i="14" s="1"/>
  <c r="AC102" i="14"/>
  <c r="CO102" i="14" s="1"/>
  <c r="AC25" i="14"/>
  <c r="CO25" i="14" s="1"/>
  <c r="AC20" i="14"/>
  <c r="CO20" i="14" s="1"/>
  <c r="AC24" i="14"/>
  <c r="CO24" i="14" s="1"/>
  <c r="DK76" i="18"/>
  <c r="FW76" i="18" s="1"/>
  <c r="AY58" i="21" s="1"/>
  <c r="AA90" i="12"/>
  <c r="CM90" i="12" s="1"/>
  <c r="AA21" i="12"/>
  <c r="CM21" i="12" s="1"/>
  <c r="AA111" i="12"/>
  <c r="CM111" i="12" s="1"/>
  <c r="AA139" i="12"/>
  <c r="CM139" i="12" s="1"/>
  <c r="Z141" i="12"/>
  <c r="CL141" i="12" s="1"/>
  <c r="Z154" i="14"/>
  <c r="CL154" i="14" s="1"/>
  <c r="Z97" i="14"/>
  <c r="CL97" i="14" s="1"/>
  <c r="AF43" i="12"/>
  <c r="AF63" i="12"/>
  <c r="CR63" i="12" s="1"/>
  <c r="AF64" i="12"/>
  <c r="CR64" i="12" s="1"/>
  <c r="AB147" i="12"/>
  <c r="CN147" i="12" s="1"/>
  <c r="AG62" i="14"/>
  <c r="CS62" i="14" s="1"/>
  <c r="AH12" i="14"/>
  <c r="AE36" i="12"/>
  <c r="CQ36" i="12" s="1"/>
  <c r="DV39" i="18"/>
  <c r="GH39" i="18" s="1"/>
  <c r="S161" i="14"/>
  <c r="CE161" i="14" s="1"/>
  <c r="AB102" i="14"/>
  <c r="CN102" i="14" s="1"/>
  <c r="AB20" i="14"/>
  <c r="CN20" i="14" s="1"/>
  <c r="AB24" i="14"/>
  <c r="CN24" i="14" s="1"/>
  <c r="AB25" i="14"/>
  <c r="CN25" i="14" s="1"/>
  <c r="AA120" i="14"/>
  <c r="CM120" i="14" s="1"/>
  <c r="AA120" i="12"/>
  <c r="CM120" i="12" s="1"/>
  <c r="AD92" i="12"/>
  <c r="CP92" i="12" s="1"/>
  <c r="AD39" i="12"/>
  <c r="CP39" i="12" s="1"/>
  <c r="AD68" i="12"/>
  <c r="CP68" i="12" s="1"/>
  <c r="AA128" i="14"/>
  <c r="CM128" i="14" s="1"/>
  <c r="AA128" i="12"/>
  <c r="CM128" i="12" s="1"/>
  <c r="T164" i="14"/>
  <c r="CF164" i="14" s="1"/>
  <c r="AZ29" i="21" s="1"/>
  <c r="T165" i="14"/>
  <c r="CF165" i="14" s="1"/>
  <c r="Z73" i="18"/>
  <c r="CL73" i="18" s="1"/>
  <c r="AA101" i="14"/>
  <c r="CM101" i="14" s="1"/>
  <c r="AA101" i="12"/>
  <c r="CM101" i="12" s="1"/>
  <c r="AE33" i="12"/>
  <c r="AG28" i="14"/>
  <c r="CS28" i="14" s="1"/>
  <c r="AG27" i="14"/>
  <c r="CS27" i="14" s="1"/>
  <c r="AG31" i="14"/>
  <c r="CS31" i="14" s="1"/>
  <c r="AG30" i="14"/>
  <c r="CS30" i="14" s="1"/>
  <c r="AH26" i="14"/>
  <c r="CT26" i="14" s="1"/>
  <c r="Y88" i="14"/>
  <c r="CK88" i="14" s="1"/>
  <c r="Y109" i="14"/>
  <c r="CK109" i="14" s="1"/>
  <c r="DJ76" i="18"/>
  <c r="FV76" i="18" s="1"/>
  <c r="AX58" i="21" s="1"/>
  <c r="AC84" i="14"/>
  <c r="AA105" i="12"/>
  <c r="CM105" i="12" s="1"/>
  <c r="AA144" i="14"/>
  <c r="CM144" i="14" s="1"/>
  <c r="AA144" i="12"/>
  <c r="CM144" i="12" s="1"/>
  <c r="Z141" i="14"/>
  <c r="CL141" i="14" s="1"/>
  <c r="AB69" i="14"/>
  <c r="CN69" i="14" s="1"/>
  <c r="AA89" i="14"/>
  <c r="CM89" i="14" s="1"/>
  <c r="AA110" i="14"/>
  <c r="CM110" i="14" s="1"/>
  <c r="AA22" i="14"/>
  <c r="CM22" i="14" s="1"/>
  <c r="AF29" i="18"/>
  <c r="CR29" i="18" s="1"/>
  <c r="AE65" i="12"/>
  <c r="AB37" i="12"/>
  <c r="CN37" i="12" s="1"/>
  <c r="AF83" i="12"/>
  <c r="CR83" i="12" s="1"/>
  <c r="AF21" i="24" s="1"/>
  <c r="AB114" i="14"/>
  <c r="CN114" i="14" s="1"/>
  <c r="AB114" i="12"/>
  <c r="CN114" i="12" s="1"/>
  <c r="AF83" i="14"/>
  <c r="CR83" i="14" s="1"/>
  <c r="BL21" i="24" s="1"/>
  <c r="AE82" i="12"/>
  <c r="AC69" i="12"/>
  <c r="CO69" i="12" s="1"/>
  <c r="AB84" i="14"/>
  <c r="AA121" i="14"/>
  <c r="CM121" i="14" s="1"/>
  <c r="AA121" i="12"/>
  <c r="CM121" i="12" s="1"/>
  <c r="AC35" i="14"/>
  <c r="CO35" i="14" s="1"/>
  <c r="DW21" i="18"/>
  <c r="GI21" i="18" s="1"/>
  <c r="Z149" i="14"/>
  <c r="CL149" i="14" s="1"/>
  <c r="AG27" i="12"/>
  <c r="CS27" i="12" s="1"/>
  <c r="AG30" i="12"/>
  <c r="CS30" i="12" s="1"/>
  <c r="AG31" i="12"/>
  <c r="CS31" i="12" s="1"/>
  <c r="AG28" i="12"/>
  <c r="CS28" i="12" s="1"/>
  <c r="AH26" i="12"/>
  <c r="CT26" i="12" s="1"/>
  <c r="AD67" i="12"/>
  <c r="CP67" i="12" s="1"/>
  <c r="AA133" i="14"/>
  <c r="CM133" i="14" s="1"/>
  <c r="AA133" i="12"/>
  <c r="CM133" i="12" s="1"/>
  <c r="AE46" i="14"/>
  <c r="CQ46" i="14" s="1"/>
  <c r="AH135" i="12"/>
  <c r="CT135" i="12" s="1"/>
  <c r="DI28" i="12" s="1"/>
  <c r="Z86" i="14"/>
  <c r="CL86" i="14" s="1"/>
  <c r="Z107" i="14"/>
  <c r="CL107" i="14" s="1"/>
  <c r="Z23" i="14"/>
  <c r="CL23" i="14" s="1"/>
  <c r="DR71" i="18"/>
  <c r="GD71" i="18" s="1"/>
  <c r="DR64" i="18"/>
  <c r="GD64" i="18" s="1"/>
  <c r="AA96" i="14"/>
  <c r="CM96" i="14" s="1"/>
  <c r="AA96" i="12"/>
  <c r="CM96" i="12" s="1"/>
  <c r="AA99" i="14"/>
  <c r="CM99" i="14" s="1"/>
  <c r="DW29" i="18"/>
  <c r="GI29" i="18" s="1"/>
  <c r="T157" i="12"/>
  <c r="CF157" i="12" s="1"/>
  <c r="T28" i="21" s="1"/>
  <c r="T163" i="12"/>
  <c r="CF163" i="12" s="1"/>
  <c r="AA89" i="12"/>
  <c r="CM89" i="12" s="1"/>
  <c r="AA22" i="12"/>
  <c r="CM22" i="12" s="1"/>
  <c r="AA110" i="12"/>
  <c r="CM110" i="12" s="1"/>
  <c r="AE49" i="12"/>
  <c r="CQ49" i="12" s="1"/>
  <c r="AE122" i="12"/>
  <c r="CQ122" i="12" s="1"/>
  <c r="AE48" i="12"/>
  <c r="CQ48" i="12" s="1"/>
  <c r="AE44" i="12"/>
  <c r="CQ44" i="12" s="1"/>
  <c r="AB37" i="14"/>
  <c r="CN37" i="14" s="1"/>
  <c r="AA105" i="14"/>
  <c r="DT52" i="18"/>
  <c r="GF52" i="18" s="1"/>
  <c r="Z129" i="12"/>
  <c r="CL129" i="12" s="1"/>
  <c r="AG27" i="18"/>
  <c r="CS27" i="18" s="1"/>
  <c r="AG28" i="18"/>
  <c r="CS28" i="18" s="1"/>
  <c r="DY26" i="18"/>
  <c r="GK26" i="18" s="1"/>
  <c r="AH26" i="18"/>
  <c r="CT26" i="18" s="1"/>
  <c r="Z89" i="12"/>
  <c r="CL89" i="12" s="1"/>
  <c r="Z22" i="12"/>
  <c r="CL22" i="12" s="1"/>
  <c r="Z110" i="12"/>
  <c r="CL110" i="12" s="1"/>
  <c r="AB136" i="12"/>
  <c r="CN136" i="12" s="1"/>
  <c r="T159" i="14"/>
  <c r="CF159" i="14" s="1"/>
  <c r="AA115" i="14"/>
  <c r="AD46" i="14"/>
  <c r="CP46" i="14" s="1"/>
  <c r="DV15" i="18"/>
  <c r="GH15" i="18" s="1"/>
  <c r="U155" i="12"/>
  <c r="CG155" i="12" s="1"/>
  <c r="U12" i="23" s="1"/>
  <c r="AG22" i="18"/>
  <c r="CS22" i="18" s="1"/>
  <c r="AG20" i="18"/>
  <c r="CS20" i="18" s="1"/>
  <c r="AG9" i="24" s="1"/>
  <c r="AG19" i="18"/>
  <c r="CS19" i="18" s="1"/>
  <c r="AG23" i="18"/>
  <c r="CS23" i="18" s="1"/>
  <c r="DY18" i="18"/>
  <c r="GK18" i="18" s="1"/>
  <c r="AH18" i="18"/>
  <c r="CT18" i="18" s="1"/>
  <c r="AA131" i="14"/>
  <c r="CM131" i="14" s="1"/>
  <c r="AA131" i="12"/>
  <c r="CM131" i="12" s="1"/>
  <c r="Y151" i="12"/>
  <c r="CK151" i="12" s="1"/>
  <c r="AE45" i="14"/>
  <c r="CQ45" i="14" s="1"/>
  <c r="AE15" i="18"/>
  <c r="CQ15" i="18" s="1"/>
  <c r="AE36" i="14"/>
  <c r="CQ36" i="14" s="1"/>
  <c r="AD39" i="14"/>
  <c r="CP39" i="14" s="1"/>
  <c r="AD92" i="14"/>
  <c r="CP92" i="14" s="1"/>
  <c r="DS61" i="18"/>
  <c r="GE61" i="18" s="1"/>
  <c r="AA71" i="18"/>
  <c r="CM71" i="18" s="1"/>
  <c r="AA64" i="18"/>
  <c r="CM64" i="18" s="1"/>
  <c r="DS54" i="18"/>
  <c r="GE54" i="18" s="1"/>
  <c r="AE16" i="14"/>
  <c r="CQ16" i="14" s="1"/>
  <c r="AA85" i="12"/>
  <c r="CM85" i="12" s="1"/>
  <c r="AA106" i="12"/>
  <c r="CM106" i="12" s="1"/>
  <c r="AA145" i="14"/>
  <c r="CM145" i="14" s="1"/>
  <c r="AA145" i="12"/>
  <c r="CM145" i="12" s="1"/>
  <c r="Y150" i="12"/>
  <c r="CK150" i="12" s="1"/>
  <c r="DS67" i="18"/>
  <c r="GE67" i="18" s="1"/>
  <c r="AA70" i="18"/>
  <c r="CM70" i="18" s="1"/>
  <c r="AA85" i="14"/>
  <c r="CM85" i="14" s="1"/>
  <c r="AA106" i="14"/>
  <c r="CM106" i="14" s="1"/>
  <c r="DT46" i="18"/>
  <c r="GF46" i="18" s="1"/>
  <c r="Z129" i="14"/>
  <c r="CL129" i="14" s="1"/>
  <c r="AD81" i="12"/>
  <c r="AD19" i="12"/>
  <c r="DV59" i="18"/>
  <c r="GH59" i="18" s="1"/>
  <c r="Z85" i="12"/>
  <c r="CL85" i="12" s="1"/>
  <c r="Z106" i="12"/>
  <c r="CL106" i="12" s="1"/>
  <c r="AB104" i="14"/>
  <c r="CN104" i="14" s="1"/>
  <c r="AB104" i="12"/>
  <c r="CN104" i="12" s="1"/>
  <c r="AA72" i="18"/>
  <c r="CM72" i="18" s="1"/>
  <c r="DV44" i="18"/>
  <c r="GH44" i="18" s="1"/>
  <c r="AA119" i="14"/>
  <c r="CM119" i="14" s="1"/>
  <c r="AA119" i="12"/>
  <c r="CM119" i="12" s="1"/>
  <c r="DQ73" i="18"/>
  <c r="GC73" i="18" s="1"/>
  <c r="AF14" i="18"/>
  <c r="CR14" i="18" s="1"/>
  <c r="AF13" i="18"/>
  <c r="CR13" i="18" s="1"/>
  <c r="U162" i="12"/>
  <c r="CG162" i="12" s="1"/>
  <c r="U158" i="12"/>
  <c r="CG158" i="12" s="1"/>
  <c r="DU43" i="18"/>
  <c r="GG43" i="18" s="1"/>
  <c r="DU17" i="18"/>
  <c r="GG17" i="18" s="1"/>
  <c r="AF21" i="18"/>
  <c r="CR21" i="18" s="1"/>
  <c r="DV25" i="18"/>
  <c r="GH25" i="18" s="1"/>
  <c r="AB61" i="18"/>
  <c r="CN61" i="18" s="1"/>
  <c r="DR70" i="18"/>
  <c r="GD70" i="18" s="1"/>
  <c r="DR72" i="18"/>
  <c r="GD72" i="18" s="1"/>
  <c r="V156" i="12"/>
  <c r="CH156" i="12" s="1"/>
  <c r="T76" i="18"/>
  <c r="CF76" i="18" s="1"/>
  <c r="T58" i="21" s="1"/>
  <c r="T5" i="21" s="1"/>
  <c r="AD48" i="18"/>
  <c r="CP48" i="18" s="1"/>
  <c r="AA140" i="14"/>
  <c r="CM140" i="14" s="1"/>
  <c r="AA140" i="12"/>
  <c r="CM140" i="12" s="1"/>
  <c r="AD65" i="18"/>
  <c r="CP65" i="18" s="1"/>
  <c r="AA99" i="12"/>
  <c r="CM99" i="12" s="1"/>
  <c r="AA111" i="14"/>
  <c r="CM111" i="14" s="1"/>
  <c r="AA90" i="14"/>
  <c r="CM90" i="14" s="1"/>
  <c r="AA21" i="14"/>
  <c r="CM21" i="14" s="1"/>
  <c r="AC93" i="12"/>
  <c r="CO93" i="12" s="1"/>
  <c r="DX28" i="18"/>
  <c r="GJ28" i="18" s="1"/>
  <c r="BL15" i="24" s="1"/>
  <c r="DX27" i="18"/>
  <c r="GJ27" i="18" s="1"/>
  <c r="BL14" i="24" s="1"/>
  <c r="AE25" i="18"/>
  <c r="CQ25" i="18" s="1"/>
  <c r="Y88" i="12"/>
  <c r="CK88" i="12" s="1"/>
  <c r="Y109" i="12"/>
  <c r="CK109" i="12" s="1"/>
  <c r="Z90" i="12"/>
  <c r="CL90" i="12" s="1"/>
  <c r="Z21" i="12"/>
  <c r="CL21" i="12" s="1"/>
  <c r="Z111" i="12"/>
  <c r="CL111" i="12" s="1"/>
  <c r="DW14" i="18"/>
  <c r="GI14" i="18" s="1"/>
  <c r="DW13" i="18"/>
  <c r="GI13" i="18" s="1"/>
  <c r="BK12" i="24" s="1"/>
  <c r="Z130" i="12"/>
  <c r="CL130" i="12" s="1"/>
  <c r="AE17" i="12"/>
  <c r="CQ17" i="12" s="1"/>
  <c r="AA116" i="14"/>
  <c r="CM116" i="14" s="1"/>
  <c r="AA116" i="12"/>
  <c r="CM116" i="12" s="1"/>
  <c r="AE82" i="14"/>
  <c r="AG12" i="18"/>
  <c r="CS12" i="18" s="1"/>
  <c r="AG36" i="18"/>
  <c r="CS36" i="18" s="1"/>
  <c r="DY10" i="18"/>
  <c r="GK10" i="18" s="1"/>
  <c r="AH10" i="18"/>
  <c r="CT10" i="18" s="1"/>
  <c r="DW24" i="18"/>
  <c r="GI24" i="18" s="1"/>
  <c r="U155" i="14"/>
  <c r="CG155" i="14" s="1"/>
  <c r="DX22" i="18"/>
  <c r="GJ22" i="18" s="1"/>
  <c r="BL10" i="24" s="1"/>
  <c r="DX23" i="18"/>
  <c r="GJ23" i="18" s="1"/>
  <c r="BL11" i="24" s="1"/>
  <c r="DX20" i="18"/>
  <c r="GJ20" i="18" s="1"/>
  <c r="BL9" i="24" s="1"/>
  <c r="DX19" i="18"/>
  <c r="GJ19" i="18" s="1"/>
  <c r="W77" i="18"/>
  <c r="CI77" i="18" s="1"/>
  <c r="W59" i="21" s="1"/>
  <c r="W78" i="18"/>
  <c r="CI78" i="18" s="1"/>
  <c r="Z98" i="12"/>
  <c r="CL98" i="12" s="1"/>
  <c r="AA143" i="14"/>
  <c r="CM143" i="14" s="1"/>
  <c r="Z118" i="14"/>
  <c r="CL118" i="14" s="1"/>
  <c r="AF32" i="14"/>
  <c r="CR32" i="14" s="1"/>
  <c r="Z146" i="14"/>
  <c r="CL146" i="14" s="1"/>
  <c r="DM75" i="18"/>
  <c r="FY75" i="18" s="1"/>
  <c r="U160" i="14"/>
  <c r="CG160" i="14" s="1"/>
  <c r="X152" i="12"/>
  <c r="CJ152" i="12" s="1"/>
  <c r="AE44" i="18"/>
  <c r="CQ44" i="18" s="1"/>
  <c r="DU65" i="18"/>
  <c r="GG65" i="18" s="1"/>
  <c r="AC35" i="12"/>
  <c r="CO35" i="12" s="1"/>
  <c r="AE33" i="14"/>
  <c r="Z105" i="12"/>
  <c r="AC69" i="14"/>
  <c r="CO69" i="14" s="1"/>
  <c r="DU48" i="18"/>
  <c r="GG48" i="18" s="1"/>
  <c r="AB93" i="14"/>
  <c r="CN93" i="14" s="1"/>
  <c r="DW37" i="18"/>
  <c r="GI37" i="18" s="1"/>
  <c r="BK19" i="24" s="1"/>
  <c r="DW38" i="18"/>
  <c r="GI38" i="18" s="1"/>
  <c r="BK20" i="24" s="1"/>
  <c r="Z130" i="14"/>
  <c r="CL130" i="14" s="1"/>
  <c r="AB95" i="12"/>
  <c r="AD43" i="18"/>
  <c r="CP43" i="18" s="1"/>
  <c r="AD17" i="18"/>
  <c r="CP17" i="18" s="1"/>
  <c r="DX12" i="18"/>
  <c r="GJ12" i="18" s="1"/>
  <c r="DX36" i="18"/>
  <c r="GJ36" i="18" s="1"/>
  <c r="S159" i="12"/>
  <c r="CE159" i="12" s="1"/>
  <c r="AF29" i="12"/>
  <c r="CR29" i="12" s="1"/>
  <c r="U74" i="18"/>
  <c r="CG74" i="18" s="1"/>
  <c r="AG135" i="12"/>
  <c r="CS135" i="12" s="1"/>
  <c r="Z153" i="14"/>
  <c r="CL153" i="14" s="1"/>
  <c r="Z98" i="14"/>
  <c r="CL98" i="14" s="1"/>
  <c r="AB67" i="18"/>
  <c r="CN67" i="18" s="1"/>
  <c r="AA147" i="14"/>
  <c r="CM147" i="14" s="1"/>
  <c r="AA95" i="14"/>
  <c r="Z118" i="12"/>
  <c r="CL118" i="12" s="1"/>
  <c r="AB81" i="12"/>
  <c r="AB19" i="12"/>
  <c r="T160" i="14"/>
  <c r="CF160" i="14" s="1"/>
  <c r="AC47" i="12"/>
  <c r="CO47" i="12" s="1"/>
  <c r="AC95" i="12"/>
  <c r="AH66" i="18"/>
  <c r="CT66" i="18" s="1"/>
  <c r="AE134" i="14"/>
  <c r="CQ134" i="14" s="1"/>
  <c r="AE70" i="14"/>
  <c r="CQ70" i="14" s="1"/>
  <c r="AE66" i="14"/>
  <c r="CQ66" i="14" s="1"/>
  <c r="AE71" i="14"/>
  <c r="CQ71" i="14" s="1"/>
  <c r="DS58" i="18"/>
  <c r="GE58" i="18" s="1"/>
  <c r="AH12" i="12"/>
  <c r="AF63" i="14"/>
  <c r="CR63" i="14" s="1"/>
  <c r="AF64" i="14"/>
  <c r="CR64" i="14" s="1"/>
  <c r="AD47" i="12"/>
  <c r="CP47" i="12" s="1"/>
  <c r="AC52" i="18"/>
  <c r="CO52" i="18" s="1"/>
  <c r="Z142" i="12"/>
  <c r="CL142" i="12" s="1"/>
  <c r="AF38" i="18"/>
  <c r="CR38" i="18" s="1"/>
  <c r="AF37" i="18"/>
  <c r="CR37" i="18" s="1"/>
  <c r="AD45" i="14"/>
  <c r="CP45" i="14" s="1"/>
  <c r="Z117" i="12"/>
  <c r="CL117" i="12" s="1"/>
  <c r="AF43" i="14"/>
  <c r="AD71" i="14"/>
  <c r="CP71" i="14" s="1"/>
  <c r="AD134" i="14"/>
  <c r="CP134" i="14" s="1"/>
  <c r="AD70" i="14"/>
  <c r="CP70" i="14" s="1"/>
  <c r="AD66" i="14"/>
  <c r="CP66" i="14" s="1"/>
  <c r="AF32" i="12"/>
  <c r="CR32" i="12" s="1"/>
  <c r="X88" i="14"/>
  <c r="CJ88" i="14" s="1"/>
  <c r="X109" i="14"/>
  <c r="CJ109" i="14" s="1"/>
  <c r="W156" i="14"/>
  <c r="CI156" i="14" s="1"/>
  <c r="DT57" i="18"/>
  <c r="GF57" i="18" s="1"/>
  <c r="AB58" i="18"/>
  <c r="CN58" i="18" s="1"/>
  <c r="T162" i="12"/>
  <c r="CF162" i="12" s="1"/>
  <c r="T158" i="12"/>
  <c r="CF158" i="12" s="1"/>
  <c r="AA100" i="14"/>
  <c r="CM100" i="14" s="1"/>
  <c r="AA100" i="12"/>
  <c r="CM100" i="12" s="1"/>
  <c r="AF29" i="14"/>
  <c r="CR29" i="14" s="1"/>
  <c r="DM77" i="18"/>
  <c r="FY77" i="18" s="1"/>
  <c r="BA59" i="21" s="1"/>
  <c r="DM78" i="18"/>
  <c r="FY78" i="18" s="1"/>
  <c r="AB69" i="12"/>
  <c r="CN69" i="12" s="1"/>
  <c r="AG15" i="24" l="1"/>
  <c r="AG43" i="24" s="1"/>
  <c r="N8" i="22"/>
  <c r="DG102" i="24"/>
  <c r="M149" i="24"/>
  <c r="M155" i="24" s="1"/>
  <c r="AF69" i="24"/>
  <c r="AF86" i="24"/>
  <c r="AG14" i="24"/>
  <c r="AR30" i="22"/>
  <c r="BL8" i="24"/>
  <c r="BL62" i="24" s="1"/>
  <c r="BK13" i="24"/>
  <c r="BK84" i="24" s="1"/>
  <c r="AF19" i="24"/>
  <c r="AG11" i="24"/>
  <c r="AG109" i="24" s="1"/>
  <c r="P91" i="23"/>
  <c r="DB149" i="24"/>
  <c r="DB155" i="24" s="1"/>
  <c r="EC8" i="24"/>
  <c r="EC17" i="24" s="1"/>
  <c r="DG58" i="24"/>
  <c r="EC7" i="24"/>
  <c r="EC16" i="24" s="1"/>
  <c r="DG128" i="24"/>
  <c r="BJ75" i="24"/>
  <c r="DH45" i="23"/>
  <c r="DH4" i="22" s="1"/>
  <c r="AF20" i="24"/>
  <c r="AF91" i="24" s="1"/>
  <c r="CI233" i="14"/>
  <c r="CI234" i="14" s="1"/>
  <c r="AV68" i="23"/>
  <c r="AV35" i="22" s="1"/>
  <c r="DI45" i="23"/>
  <c r="DI34" i="22" s="1"/>
  <c r="CE30" i="22"/>
  <c r="AG10" i="24"/>
  <c r="AG108" i="24" s="1"/>
  <c r="AY8" i="23"/>
  <c r="DG68" i="23"/>
  <c r="DG35" i="22" s="1"/>
  <c r="AX8" i="23"/>
  <c r="AV58" i="24"/>
  <c r="DD30" i="22"/>
  <c r="DC30" i="22"/>
  <c r="AE110" i="24"/>
  <c r="AE83" i="24"/>
  <c r="AE66" i="24"/>
  <c r="AE40" i="24"/>
  <c r="CG9" i="22"/>
  <c r="CG39" i="22"/>
  <c r="P6" i="22"/>
  <c r="P36" i="22"/>
  <c r="AE111" i="24"/>
  <c r="AE67" i="24"/>
  <c r="AE84" i="24"/>
  <c r="AE41" i="24"/>
  <c r="CQ82" i="14"/>
  <c r="CQ214" i="14" s="1"/>
  <c r="CQ224" i="14" s="1"/>
  <c r="AE214" i="14"/>
  <c r="AE224" i="14" s="1"/>
  <c r="BL43" i="24"/>
  <c r="BL69" i="24"/>
  <c r="BL113" i="24"/>
  <c r="BL86" i="24"/>
  <c r="AB127" i="14"/>
  <c r="AB124" i="14"/>
  <c r="CN124" i="14" s="1"/>
  <c r="AG14" i="14"/>
  <c r="CS14" i="14" s="1"/>
  <c r="AG13" i="14"/>
  <c r="CS13" i="14" s="1"/>
  <c r="AF36" i="14"/>
  <c r="CR36" i="14" s="1"/>
  <c r="AF38" i="14"/>
  <c r="CR38" i="14" s="1"/>
  <c r="R153" i="24"/>
  <c r="R101" i="24"/>
  <c r="CK63" i="23"/>
  <c r="CK23" i="22"/>
  <c r="BB174" i="23"/>
  <c r="Z120" i="24"/>
  <c r="Z92" i="24"/>
  <c r="Z49" i="24"/>
  <c r="Z145" i="24"/>
  <c r="AA227" i="14"/>
  <c r="CM127" i="14"/>
  <c r="CM227" i="14" s="1"/>
  <c r="M30" i="22"/>
  <c r="DS22" i="24"/>
  <c r="DS36" i="23"/>
  <c r="CM120" i="24"/>
  <c r="CM92" i="24"/>
  <c r="CM49" i="24"/>
  <c r="CM145" i="24"/>
  <c r="CM31" i="24"/>
  <c r="AT27" i="22"/>
  <c r="AT155" i="23"/>
  <c r="DH151" i="24"/>
  <c r="DH126" i="24"/>
  <c r="DH99" i="24"/>
  <c r="DH56" i="24"/>
  <c r="CL27" i="24"/>
  <c r="CL41" i="23"/>
  <c r="CL64" i="23" s="1"/>
  <c r="CL87" i="23" s="1"/>
  <c r="CL110" i="23" s="1"/>
  <c r="CL133" i="23" s="1"/>
  <c r="CL156" i="23" s="1"/>
  <c r="CL179" i="23" s="1"/>
  <c r="CL9" i="23"/>
  <c r="CS166" i="14"/>
  <c r="DF26" i="22"/>
  <c r="DF132" i="23"/>
  <c r="AW58" i="24"/>
  <c r="AY27" i="24"/>
  <c r="AY9" i="23"/>
  <c r="AY41" i="23"/>
  <c r="AY64" i="23" s="1"/>
  <c r="AY87" i="23" s="1"/>
  <c r="AY110" i="23" s="1"/>
  <c r="AY133" i="23" s="1"/>
  <c r="AY156" i="23" s="1"/>
  <c r="AY179" i="23" s="1"/>
  <c r="R45" i="23"/>
  <c r="DI154" i="24"/>
  <c r="DG86" i="23"/>
  <c r="DG24" i="22"/>
  <c r="AX44" i="23"/>
  <c r="AX67" i="23" s="1"/>
  <c r="AX90" i="23" s="1"/>
  <c r="AX113" i="23" s="1"/>
  <c r="AX136" i="23" s="1"/>
  <c r="AX159" i="23" s="1"/>
  <c r="AX182" i="23" s="1"/>
  <c r="AX30" i="24"/>
  <c r="CL226" i="14"/>
  <c r="AW175" i="23"/>
  <c r="DG34" i="22"/>
  <c r="DG4" i="22"/>
  <c r="CK82" i="23"/>
  <c r="CK68" i="23"/>
  <c r="CT12" i="12"/>
  <c r="AG62" i="12"/>
  <c r="AA226" i="14"/>
  <c r="CM95" i="14"/>
  <c r="AG14" i="12"/>
  <c r="CS14" i="12" s="1"/>
  <c r="AG13" i="12"/>
  <c r="CS13" i="12" s="1"/>
  <c r="BK118" i="24"/>
  <c r="BK91" i="24"/>
  <c r="BK74" i="24"/>
  <c r="BK48" i="24"/>
  <c r="Z153" i="12"/>
  <c r="CL153" i="12" s="1"/>
  <c r="AG82" i="24"/>
  <c r="AA228" i="14"/>
  <c r="CM105" i="14"/>
  <c r="CM228" i="14" s="1"/>
  <c r="CR43" i="12"/>
  <c r="CR216" i="12" s="1"/>
  <c r="AF216" i="12"/>
  <c r="AY5" i="21"/>
  <c r="AY10" i="21"/>
  <c r="AY32" i="24" s="1"/>
  <c r="AF36" i="12"/>
  <c r="CR36" i="12" s="1"/>
  <c r="AF38" i="12"/>
  <c r="CR38" i="12" s="1"/>
  <c r="AU91" i="23"/>
  <c r="AU108" i="23"/>
  <c r="AU15" i="22"/>
  <c r="DH83" i="23"/>
  <c r="Q108" i="23"/>
  <c r="Q15" i="22"/>
  <c r="AR39" i="22"/>
  <c r="AR9" i="22"/>
  <c r="O132" i="23"/>
  <c r="O26" i="22"/>
  <c r="AC223" i="14"/>
  <c r="AC221" i="14"/>
  <c r="AB11" i="23"/>
  <c r="CH155" i="23"/>
  <c r="CH27" i="22"/>
  <c r="DF114" i="23"/>
  <c r="DF131" i="23"/>
  <c r="DF16" i="22"/>
  <c r="AU109" i="23"/>
  <c r="AU25" i="22"/>
  <c r="AF108" i="24"/>
  <c r="AF81" i="24"/>
  <c r="AF64" i="24"/>
  <c r="AF38" i="24"/>
  <c r="DC9" i="22"/>
  <c r="DC39" i="22"/>
  <c r="P129" i="23"/>
  <c r="CM44" i="23"/>
  <c r="CM67" i="23" s="1"/>
  <c r="CM90" i="23" s="1"/>
  <c r="CM113" i="23" s="1"/>
  <c r="CM136" i="23" s="1"/>
  <c r="CM159" i="23" s="1"/>
  <c r="CM182" i="23" s="1"/>
  <c r="CM30" i="24"/>
  <c r="CJ6" i="22"/>
  <c r="CJ36" i="22"/>
  <c r="CL28" i="24"/>
  <c r="CL42" i="23"/>
  <c r="CL65" i="23" s="1"/>
  <c r="CL88" i="23" s="1"/>
  <c r="CL111" i="23" s="1"/>
  <c r="CL134" i="23" s="1"/>
  <c r="CL157" i="23" s="1"/>
  <c r="CL180" i="23" s="1"/>
  <c r="DI83" i="23"/>
  <c r="AW102" i="24"/>
  <c r="AY21" i="23"/>
  <c r="AY38" i="23" s="1"/>
  <c r="AY61" i="23" s="1"/>
  <c r="AY84" i="23" s="1"/>
  <c r="AY107" i="23" s="1"/>
  <c r="AY130" i="23" s="1"/>
  <c r="AY153" i="23" s="1"/>
  <c r="AY176" i="23" s="1"/>
  <c r="AY25" i="24"/>
  <c r="AY24" i="24"/>
  <c r="AY22" i="23"/>
  <c r="AY39" i="23" s="1"/>
  <c r="R83" i="23"/>
  <c r="Y82" i="23"/>
  <c r="AX43" i="23"/>
  <c r="AX66" i="23" s="1"/>
  <c r="AX89" i="23" s="1"/>
  <c r="AX112" i="23" s="1"/>
  <c r="AX135" i="23" s="1"/>
  <c r="AX158" i="23" s="1"/>
  <c r="AX181" i="23" s="1"/>
  <c r="AX29" i="24"/>
  <c r="CK150" i="24"/>
  <c r="CK55" i="24"/>
  <c r="CK125" i="24"/>
  <c r="CK98" i="24"/>
  <c r="BD105" i="23"/>
  <c r="R152" i="24"/>
  <c r="R127" i="24"/>
  <c r="R100" i="24"/>
  <c r="R57" i="24"/>
  <c r="CH137" i="23"/>
  <c r="CL168" i="12"/>
  <c r="CL167" i="12"/>
  <c r="AA59" i="23"/>
  <c r="CR43" i="14"/>
  <c r="CR216" i="14" s="1"/>
  <c r="AF216" i="14"/>
  <c r="BK40" i="24"/>
  <c r="BK110" i="24"/>
  <c r="BK83" i="24"/>
  <c r="BK66" i="24"/>
  <c r="BL108" i="24"/>
  <c r="BL81" i="24"/>
  <c r="BL64" i="24"/>
  <c r="BL38" i="24"/>
  <c r="CO95" i="12"/>
  <c r="BK47" i="24"/>
  <c r="BK90" i="24"/>
  <c r="BK73" i="24"/>
  <c r="BK117" i="24"/>
  <c r="Z139" i="14"/>
  <c r="AC4" i="23"/>
  <c r="AC6" i="23" s="1"/>
  <c r="Y148" i="12"/>
  <c r="AG8" i="24"/>
  <c r="CQ82" i="12"/>
  <c r="CQ214" i="12" s="1"/>
  <c r="CQ224" i="12" s="1"/>
  <c r="AE214" i="12"/>
  <c r="AE224" i="12" s="1"/>
  <c r="AV24" i="22"/>
  <c r="DI100" i="24"/>
  <c r="DI152" i="24"/>
  <c r="DI57" i="24"/>
  <c r="DI127" i="24"/>
  <c r="DO174" i="23"/>
  <c r="N177" i="23"/>
  <c r="N19" i="22" s="1"/>
  <c r="N18" i="22"/>
  <c r="CE10" i="22"/>
  <c r="CE40" i="22"/>
  <c r="CE41" i="22" s="1"/>
  <c r="CO223" i="14"/>
  <c r="CO221" i="14"/>
  <c r="DF36" i="22"/>
  <c r="DF6" i="22"/>
  <c r="R150" i="24"/>
  <c r="R125" i="24"/>
  <c r="R98" i="24"/>
  <c r="R55" i="24"/>
  <c r="AV106" i="23"/>
  <c r="AV129" i="23" s="1"/>
  <c r="AV152" i="23" s="1"/>
  <c r="AV175" i="23" s="1"/>
  <c r="BH4" i="23"/>
  <c r="BH6" i="23" s="1"/>
  <c r="AW128" i="24"/>
  <c r="CM167" i="12"/>
  <c r="CM168" i="12"/>
  <c r="CM40" i="23"/>
  <c r="CM26" i="24"/>
  <c r="CJ128" i="23"/>
  <c r="AS30" i="22"/>
  <c r="L10" i="22"/>
  <c r="L40" i="22"/>
  <c r="L41" i="22" s="1"/>
  <c r="R13" i="22"/>
  <c r="R62" i="23"/>
  <c r="CL29" i="24"/>
  <c r="CL43" i="23"/>
  <c r="CL66" i="23" s="1"/>
  <c r="CL89" i="23" s="1"/>
  <c r="CL112" i="23" s="1"/>
  <c r="CL135" i="23" s="1"/>
  <c r="CL158" i="23" s="1"/>
  <c r="CL181" i="23" s="1"/>
  <c r="DI148" i="24"/>
  <c r="DI96" i="24"/>
  <c r="DI52" i="24"/>
  <c r="DI123" i="24"/>
  <c r="DI95" i="24"/>
  <c r="N160" i="23"/>
  <c r="AY42" i="23"/>
  <c r="AY65" i="23" s="1"/>
  <c r="AY88" i="23" s="1"/>
  <c r="AY111" i="23" s="1"/>
  <c r="AY134" i="23" s="1"/>
  <c r="AY157" i="23" s="1"/>
  <c r="AY180" i="23" s="1"/>
  <c r="AY28" i="24"/>
  <c r="DH54" i="24"/>
  <c r="DH124" i="24"/>
  <c r="DH97" i="24"/>
  <c r="DH53" i="24"/>
  <c r="R53" i="24"/>
  <c r="R124" i="24"/>
  <c r="R97" i="24"/>
  <c r="R54" i="24"/>
  <c r="DG106" i="23"/>
  <c r="DG129" i="23" s="1"/>
  <c r="DG152" i="23" s="1"/>
  <c r="AX146" i="24"/>
  <c r="AX50" i="24"/>
  <c r="AX121" i="24"/>
  <c r="AX93" i="24"/>
  <c r="AX31" i="24"/>
  <c r="AX154" i="24" s="1"/>
  <c r="DI126" i="24"/>
  <c r="DI99" i="24"/>
  <c r="DI56" i="24"/>
  <c r="DI151" i="24"/>
  <c r="DA40" i="22"/>
  <c r="DA41" i="22" s="1"/>
  <c r="DA10" i="22"/>
  <c r="DH152" i="24"/>
  <c r="DH127" i="24"/>
  <c r="DH100" i="24"/>
  <c r="DH57" i="24"/>
  <c r="CH174" i="23"/>
  <c r="CH160" i="23"/>
  <c r="BG36" i="23"/>
  <c r="BG22" i="24"/>
  <c r="AF74" i="24"/>
  <c r="AF118" i="24"/>
  <c r="AB213" i="12"/>
  <c r="CN81" i="12"/>
  <c r="CN213" i="12" s="1"/>
  <c r="EC9" i="24"/>
  <c r="AC127" i="12"/>
  <c r="CO127" i="12" s="1"/>
  <c r="AC124" i="12"/>
  <c r="CO124" i="12" s="1"/>
  <c r="AG107" i="24"/>
  <c r="AG80" i="24"/>
  <c r="AG63" i="24"/>
  <c r="AG37" i="24"/>
  <c r="BL119" i="24"/>
  <c r="AF119" i="24"/>
  <c r="CO84" i="14"/>
  <c r="AC167" i="14"/>
  <c r="AC168" i="14"/>
  <c r="AC51" i="18"/>
  <c r="CO51" i="18" s="1"/>
  <c r="AC49" i="18"/>
  <c r="CO49" i="18" s="1"/>
  <c r="P108" i="23"/>
  <c r="P15" i="22"/>
  <c r="AW86" i="23"/>
  <c r="AW24" i="22"/>
  <c r="X151" i="23"/>
  <c r="AZ12" i="23"/>
  <c r="T37" i="23"/>
  <c r="T23" i="24"/>
  <c r="T15" i="23"/>
  <c r="T16" i="23"/>
  <c r="T17" i="23"/>
  <c r="T14" i="23"/>
  <c r="T18" i="23"/>
  <c r="T13" i="23"/>
  <c r="AR19" i="22"/>
  <c r="AR20" i="22" s="1"/>
  <c r="AR149" i="24" s="1"/>
  <c r="AR155" i="24" s="1"/>
  <c r="AR183" i="23"/>
  <c r="S152" i="24"/>
  <c r="S127" i="24"/>
  <c r="S100" i="24"/>
  <c r="S57" i="24"/>
  <c r="R151" i="24"/>
  <c r="R126" i="24"/>
  <c r="R99" i="24"/>
  <c r="R56" i="24"/>
  <c r="Y225" i="14" a="1"/>
  <c r="Y225" i="14" s="1"/>
  <c r="Y231" i="14"/>
  <c r="CK139" i="14"/>
  <c r="Y169" i="14"/>
  <c r="S62" i="23"/>
  <c r="S13" i="22"/>
  <c r="DH101" i="24"/>
  <c r="DH153" i="24"/>
  <c r="DI124" i="24"/>
  <c r="DI97" i="24"/>
  <c r="DI53" i="24"/>
  <c r="DI54" i="24"/>
  <c r="CK57" i="24"/>
  <c r="CK127" i="24"/>
  <c r="CK100" i="24"/>
  <c r="CK152" i="24"/>
  <c r="CM41" i="23"/>
  <c r="CM64" i="23" s="1"/>
  <c r="CM87" i="23" s="1"/>
  <c r="CM110" i="23" s="1"/>
  <c r="CM133" i="23" s="1"/>
  <c r="CM156" i="23" s="1"/>
  <c r="CM179" i="23" s="1"/>
  <c r="CM27" i="24"/>
  <c r="CM9" i="23"/>
  <c r="R147" i="24"/>
  <c r="R122" i="24"/>
  <c r="R94" i="24"/>
  <c r="R51" i="24"/>
  <c r="CL25" i="24"/>
  <c r="CL24" i="24"/>
  <c r="CL21" i="23"/>
  <c r="CL38" i="23" s="1"/>
  <c r="CL61" i="23" s="1"/>
  <c r="CL84" i="23" s="1"/>
  <c r="CL107" i="23" s="1"/>
  <c r="CL130" i="23" s="1"/>
  <c r="CL153" i="23" s="1"/>
  <c r="CL176" i="23" s="1"/>
  <c r="DI62" i="23"/>
  <c r="DI13" i="22"/>
  <c r="CK126" i="24"/>
  <c r="CK99" i="24"/>
  <c r="CK56" i="24"/>
  <c r="CK151" i="24"/>
  <c r="CM225" i="12" a="1"/>
  <c r="CM225" i="12" s="1"/>
  <c r="CM233" i="12" s="1"/>
  <c r="CM234" i="12" s="1"/>
  <c r="AY43" i="23"/>
  <c r="AY66" i="23" s="1"/>
  <c r="AY89" i="23" s="1"/>
  <c r="AY112" i="23" s="1"/>
  <c r="AY135" i="23" s="1"/>
  <c r="AY158" i="23" s="1"/>
  <c r="AY181" i="23" s="1"/>
  <c r="AY29" i="24"/>
  <c r="DH63" i="23"/>
  <c r="DH23" i="22"/>
  <c r="R63" i="23"/>
  <c r="R23" i="22"/>
  <c r="DH150" i="24"/>
  <c r="DH55" i="24"/>
  <c r="DH125" i="24"/>
  <c r="DH98" i="24"/>
  <c r="AX41" i="23"/>
  <c r="AX64" i="23" s="1"/>
  <c r="AX87" i="23" s="1"/>
  <c r="AX110" i="23" s="1"/>
  <c r="AX133" i="23" s="1"/>
  <c r="AX156" i="23" s="1"/>
  <c r="AX179" i="23" s="1"/>
  <c r="AX27" i="24"/>
  <c r="AX9" i="23"/>
  <c r="AX60" i="23"/>
  <c r="DC20" i="22"/>
  <c r="DC149" i="24" s="1"/>
  <c r="DC155" i="24" s="1"/>
  <c r="O131" i="23"/>
  <c r="O16" i="22"/>
  <c r="O114" i="23"/>
  <c r="AA120" i="24"/>
  <c r="AA92" i="24"/>
  <c r="AA49" i="24"/>
  <c r="AA145" i="24"/>
  <c r="BL109" i="24"/>
  <c r="BL82" i="24"/>
  <c r="BL65" i="24"/>
  <c r="BL39" i="24"/>
  <c r="CL105" i="12"/>
  <c r="Z225" i="12" a="1"/>
  <c r="Z225" i="12" s="1"/>
  <c r="Z233" i="12" s="1"/>
  <c r="Z234" i="12" s="1"/>
  <c r="AG69" i="24"/>
  <c r="AG113" i="24"/>
  <c r="AZ6" i="21"/>
  <c r="AZ11" i="21"/>
  <c r="AA146" i="14"/>
  <c r="CM146" i="14" s="1"/>
  <c r="AA136" i="14"/>
  <c r="CM136" i="14" s="1"/>
  <c r="AE39" i="18"/>
  <c r="CQ39" i="18" s="1"/>
  <c r="AV109" i="23"/>
  <c r="AV25" i="22"/>
  <c r="CF10" i="22"/>
  <c r="CF40" i="22"/>
  <c r="CI109" i="23"/>
  <c r="CI25" i="22"/>
  <c r="AT154" i="23"/>
  <c r="AT17" i="22"/>
  <c r="AT137" i="23"/>
  <c r="N178" i="23"/>
  <c r="N29" i="22" s="1"/>
  <c r="N28" i="22"/>
  <c r="DC10" i="22"/>
  <c r="DC40" i="22"/>
  <c r="DC41" i="22" s="1"/>
  <c r="AU152" i="23"/>
  <c r="AQ10" i="22"/>
  <c r="AQ40" i="22"/>
  <c r="AQ41" i="22" s="1"/>
  <c r="S124" i="24"/>
  <c r="S97" i="24"/>
  <c r="S53" i="24"/>
  <c r="S54" i="24"/>
  <c r="DI63" i="23"/>
  <c r="DI23" i="22"/>
  <c r="CM28" i="24"/>
  <c r="CM42" i="23"/>
  <c r="CM65" i="23" s="1"/>
  <c r="CM88" i="23" s="1"/>
  <c r="CM111" i="23" s="1"/>
  <c r="CM134" i="23" s="1"/>
  <c r="CM157" i="23" s="1"/>
  <c r="CM180" i="23" s="1"/>
  <c r="DP105" i="23"/>
  <c r="S45" i="23"/>
  <c r="R148" i="24"/>
  <c r="R95" i="24"/>
  <c r="R52" i="24"/>
  <c r="R123" i="24"/>
  <c r="R96" i="24"/>
  <c r="CL30" i="24"/>
  <c r="CL44" i="23"/>
  <c r="CL67" i="23" s="1"/>
  <c r="CL90" i="23" s="1"/>
  <c r="CL113" i="23" s="1"/>
  <c r="CL136" i="23" s="1"/>
  <c r="CL159" i="23" s="1"/>
  <c r="CL182" i="23" s="1"/>
  <c r="BE145" i="24"/>
  <c r="BE92" i="24"/>
  <c r="BE49" i="24"/>
  <c r="BE120" i="24"/>
  <c r="AA225" i="12" a="1"/>
  <c r="AA225" i="12" s="1"/>
  <c r="AA233" i="12" s="1"/>
  <c r="AA234" i="12" s="1"/>
  <c r="AY44" i="23"/>
  <c r="AY67" i="23" s="1"/>
  <c r="AY90" i="23" s="1"/>
  <c r="AY113" i="23" s="1"/>
  <c r="AY136" i="23" s="1"/>
  <c r="AY159" i="23" s="1"/>
  <c r="AY182" i="23" s="1"/>
  <c r="AY30" i="24"/>
  <c r="V151" i="23"/>
  <c r="AE118" i="24"/>
  <c r="AE91" i="24"/>
  <c r="AE74" i="24"/>
  <c r="AE48" i="24"/>
  <c r="DJ37" i="23"/>
  <c r="DJ23" i="24"/>
  <c r="DJ18" i="23"/>
  <c r="DJ17" i="23"/>
  <c r="DJ13" i="23"/>
  <c r="DJ15" i="23"/>
  <c r="DJ14" i="23"/>
  <c r="DJ16" i="23"/>
  <c r="CJ109" i="23"/>
  <c r="CJ25" i="22"/>
  <c r="S151" i="24"/>
  <c r="S99" i="24"/>
  <c r="S56" i="24"/>
  <c r="S126" i="24"/>
  <c r="DE137" i="23"/>
  <c r="DE154" i="23"/>
  <c r="DE17" i="22"/>
  <c r="O175" i="23"/>
  <c r="CF30" i="22"/>
  <c r="CN95" i="12"/>
  <c r="AE215" i="14"/>
  <c r="CQ33" i="14"/>
  <c r="CQ215" i="14" s="1"/>
  <c r="BL79" i="24"/>
  <c r="CN11" i="23"/>
  <c r="AD217" i="12"/>
  <c r="CP19" i="12"/>
  <c r="CP217" i="12" s="1"/>
  <c r="AG42" i="24"/>
  <c r="AG68" i="24"/>
  <c r="AG85" i="24"/>
  <c r="AG112" i="24"/>
  <c r="T10" i="21"/>
  <c r="T32" i="24" s="1"/>
  <c r="AX5" i="21"/>
  <c r="AX10" i="21"/>
  <c r="AX32" i="24" s="1"/>
  <c r="AV102" i="24"/>
  <c r="S147" i="24"/>
  <c r="S122" i="24"/>
  <c r="S94" i="24"/>
  <c r="S51" i="24"/>
  <c r="CK122" i="24"/>
  <c r="CK94" i="24"/>
  <c r="CK147" i="24"/>
  <c r="CK51" i="24"/>
  <c r="CR62" i="12"/>
  <c r="CR166" i="12" s="1"/>
  <c r="AF166" i="12"/>
  <c r="S63" i="23"/>
  <c r="S23" i="22"/>
  <c r="DH62" i="23"/>
  <c r="DH13" i="22"/>
  <c r="CM43" i="23"/>
  <c r="CM66" i="23" s="1"/>
  <c r="CM89" i="23" s="1"/>
  <c r="CM112" i="23" s="1"/>
  <c r="CM135" i="23" s="1"/>
  <c r="CM158" i="23" s="1"/>
  <c r="CM181" i="23" s="1"/>
  <c r="CM29" i="24"/>
  <c r="S83" i="23"/>
  <c r="CL26" i="24"/>
  <c r="CL40" i="23"/>
  <c r="CL45" i="23" s="1"/>
  <c r="DI147" i="24"/>
  <c r="DI94" i="24"/>
  <c r="DI51" i="24"/>
  <c r="DI122" i="24"/>
  <c r="BE59" i="23"/>
  <c r="DK37" i="23"/>
  <c r="DK23" i="24"/>
  <c r="DK17" i="23"/>
  <c r="DK13" i="23"/>
  <c r="DK15" i="23"/>
  <c r="DK14" i="23"/>
  <c r="DK18" i="23"/>
  <c r="DK16" i="23"/>
  <c r="M183" i="23"/>
  <c r="DG14" i="22"/>
  <c r="DG85" i="23"/>
  <c r="CI91" i="23"/>
  <c r="Q109" i="23"/>
  <c r="Q114" i="23" s="1"/>
  <c r="Q25" i="22"/>
  <c r="AX22" i="23"/>
  <c r="AX39" i="23" s="1"/>
  <c r="AX21" i="23"/>
  <c r="AX38" i="23" s="1"/>
  <c r="AX61" i="23" s="1"/>
  <c r="AX84" i="23" s="1"/>
  <c r="AX107" i="23" s="1"/>
  <c r="AX130" i="23" s="1"/>
  <c r="AX153" i="23" s="1"/>
  <c r="AX176" i="23" s="1"/>
  <c r="AX25" i="24"/>
  <c r="AX24" i="24"/>
  <c r="AF106" i="24"/>
  <c r="AF79" i="24"/>
  <c r="AF62" i="24"/>
  <c r="AF36" i="24"/>
  <c r="DE37" i="22"/>
  <c r="DE7" i="22"/>
  <c r="O6" i="22"/>
  <c r="O36" i="22"/>
  <c r="CN223" i="14"/>
  <c r="CN221" i="14"/>
  <c r="BL42" i="24"/>
  <c r="BL112" i="24"/>
  <c r="BL85" i="24"/>
  <c r="BL68" i="24"/>
  <c r="AF90" i="24"/>
  <c r="AF73" i="24"/>
  <c r="AF47" i="24"/>
  <c r="AF117" i="24"/>
  <c r="DT51" i="18"/>
  <c r="GF51" i="18" s="1"/>
  <c r="DT49" i="18"/>
  <c r="GF49" i="18" s="1"/>
  <c r="BL80" i="24"/>
  <c r="BL63" i="24"/>
  <c r="BL37" i="24"/>
  <c r="BL107" i="24"/>
  <c r="AD213" i="12"/>
  <c r="CP81" i="12"/>
  <c r="CP213" i="12" s="1"/>
  <c r="AE220" i="12"/>
  <c r="CQ65" i="12"/>
  <c r="CQ220" i="12" s="1"/>
  <c r="AE220" i="14"/>
  <c r="CQ65" i="14"/>
  <c r="CQ220" i="14" s="1"/>
  <c r="S150" i="24"/>
  <c r="S98" i="24"/>
  <c r="S55" i="24"/>
  <c r="S125" i="24"/>
  <c r="AV128" i="24"/>
  <c r="CM168" i="14"/>
  <c r="CM167" i="14"/>
  <c r="AT37" i="22"/>
  <c r="AT7" i="22"/>
  <c r="AV14" i="22"/>
  <c r="AV85" i="23"/>
  <c r="CK101" i="24"/>
  <c r="CK153" i="24"/>
  <c r="S148" i="24"/>
  <c r="S123" i="24"/>
  <c r="S95" i="24"/>
  <c r="S52" i="24"/>
  <c r="S96" i="24"/>
  <c r="DI101" i="24"/>
  <c r="DI153" i="24"/>
  <c r="CK52" i="24"/>
  <c r="CK123" i="24"/>
  <c r="CK95" i="24"/>
  <c r="CK148" i="24"/>
  <c r="CK96" i="24"/>
  <c r="DH147" i="24"/>
  <c r="DH122" i="24"/>
  <c r="DH94" i="24"/>
  <c r="DH51" i="24"/>
  <c r="DD177" i="23"/>
  <c r="DD18" i="22"/>
  <c r="DD160" i="23"/>
  <c r="AF39" i="24"/>
  <c r="AF109" i="24"/>
  <c r="AF82" i="24"/>
  <c r="AF65" i="24"/>
  <c r="CM59" i="23"/>
  <c r="AS160" i="23"/>
  <c r="AS177" i="23"/>
  <c r="AS18" i="22"/>
  <c r="S101" i="24"/>
  <c r="S153" i="24"/>
  <c r="CL8" i="23"/>
  <c r="DR22" i="24"/>
  <c r="DR36" i="23"/>
  <c r="CJ5" i="22"/>
  <c r="CJ35" i="22"/>
  <c r="AY146" i="24"/>
  <c r="AY50" i="24"/>
  <c r="AY121" i="24"/>
  <c r="AY93" i="24"/>
  <c r="AY31" i="24"/>
  <c r="CI128" i="23"/>
  <c r="CI114" i="23"/>
  <c r="CG178" i="23"/>
  <c r="CG29" i="22" s="1"/>
  <c r="CG28" i="22"/>
  <c r="DQ59" i="23"/>
  <c r="AX28" i="24"/>
  <c r="AX42" i="23"/>
  <c r="AX65" i="23" s="1"/>
  <c r="AX88" i="23" s="1"/>
  <c r="AX111" i="23" s="1"/>
  <c r="AX134" i="23" s="1"/>
  <c r="AX157" i="23" s="1"/>
  <c r="AX180" i="23" s="1"/>
  <c r="Q91" i="23"/>
  <c r="AE47" i="24"/>
  <c r="AE73" i="24"/>
  <c r="AE117" i="24"/>
  <c r="AE90" i="24"/>
  <c r="DI150" i="24"/>
  <c r="DI98" i="24"/>
  <c r="DI55" i="24"/>
  <c r="DI125" i="24"/>
  <c r="AB221" i="14"/>
  <c r="AB223" i="14"/>
  <c r="AB217" i="12"/>
  <c r="CN19" i="12"/>
  <c r="CN217" i="12" s="1"/>
  <c r="BA12" i="23"/>
  <c r="U37" i="23"/>
  <c r="U23" i="24"/>
  <c r="U16" i="23"/>
  <c r="U14" i="23"/>
  <c r="U13" i="23"/>
  <c r="U18" i="23"/>
  <c r="U17" i="23"/>
  <c r="U15" i="23"/>
  <c r="AA229" i="14"/>
  <c r="CM115" i="14"/>
  <c r="CM229" i="14" s="1"/>
  <c r="AB167" i="14"/>
  <c r="CN84" i="14"/>
  <c r="AB168" i="14"/>
  <c r="CQ33" i="12"/>
  <c r="CQ215" i="12" s="1"/>
  <c r="AE215" i="12"/>
  <c r="CT12" i="14"/>
  <c r="AF16" i="12"/>
  <c r="CR16" i="12" s="1"/>
  <c r="AF13" i="24" s="1"/>
  <c r="AF15" i="12"/>
  <c r="CR15" i="12" s="1"/>
  <c r="AF12" i="24" s="1"/>
  <c r="BC174" i="23"/>
  <c r="CK124" i="24"/>
  <c r="CK97" i="24"/>
  <c r="CK53" i="24"/>
  <c r="CK54" i="24"/>
  <c r="AW14" i="22"/>
  <c r="AW85" i="23"/>
  <c r="Z59" i="23"/>
  <c r="Z82" i="23" s="1"/>
  <c r="BF36" i="23"/>
  <c r="BF22" i="24"/>
  <c r="CF9" i="22"/>
  <c r="CF39" i="22"/>
  <c r="AD220" i="12"/>
  <c r="CP65" i="12"/>
  <c r="CP220" i="12" s="1"/>
  <c r="P109" i="23"/>
  <c r="P25" i="22"/>
  <c r="DH148" i="24"/>
  <c r="DH96" i="24"/>
  <c r="DH123" i="24"/>
  <c r="DH95" i="24"/>
  <c r="DH52" i="24"/>
  <c r="DD38" i="22"/>
  <c r="DD8" i="22"/>
  <c r="CM24" i="24"/>
  <c r="CM25" i="24"/>
  <c r="CM21" i="23"/>
  <c r="CM38" i="23" s="1"/>
  <c r="CM61" i="23" s="1"/>
  <c r="CM84" i="23" s="1"/>
  <c r="CM107" i="23" s="1"/>
  <c r="CM130" i="23" s="1"/>
  <c r="CM153" i="23" s="1"/>
  <c r="CM176" i="23" s="1"/>
  <c r="AS38" i="22"/>
  <c r="AS8" i="22"/>
  <c r="CL59" i="23"/>
  <c r="CL120" i="24"/>
  <c r="CL92" i="24"/>
  <c r="CL49" i="24"/>
  <c r="CL145" i="24"/>
  <c r="CL31" i="24"/>
  <c r="CL154" i="24" s="1"/>
  <c r="AG166" i="14"/>
  <c r="AY26" i="24"/>
  <c r="AY40" i="23"/>
  <c r="AY60" i="23"/>
  <c r="DQ49" i="24"/>
  <c r="DQ120" i="24"/>
  <c r="DQ92" i="24"/>
  <c r="DQ145" i="24"/>
  <c r="DE27" i="22"/>
  <c r="DE155" i="23"/>
  <c r="AX40" i="23"/>
  <c r="AX26" i="24"/>
  <c r="DB40" i="22"/>
  <c r="DB41" i="22" s="1"/>
  <c r="DB10" i="22"/>
  <c r="Q129" i="23"/>
  <c r="AW68" i="23"/>
  <c r="W151" i="23"/>
  <c r="CK45" i="23"/>
  <c r="AE65" i="18"/>
  <c r="CQ65" i="18" s="1"/>
  <c r="DW39" i="18"/>
  <c r="GI39" i="18" s="1"/>
  <c r="AF39" i="18"/>
  <c r="CR39" i="18" s="1"/>
  <c r="AG34" i="12"/>
  <c r="CS34" i="12" s="1"/>
  <c r="AG15" i="14"/>
  <c r="CS15" i="14" s="1"/>
  <c r="DO77" i="18"/>
  <c r="GA77" i="18" s="1"/>
  <c r="BC59" i="21" s="1"/>
  <c r="DO78" i="18"/>
  <c r="GA78" i="18" s="1"/>
  <c r="T164" i="12"/>
  <c r="CF164" i="12" s="1"/>
  <c r="T29" i="21" s="1"/>
  <c r="T165" i="12"/>
  <c r="CF165" i="12" s="1"/>
  <c r="AF122" i="14"/>
  <c r="CR122" i="14" s="1"/>
  <c r="AF44" i="14"/>
  <c r="CR44" i="14" s="1"/>
  <c r="AF49" i="14"/>
  <c r="CR49" i="14" s="1"/>
  <c r="AF48" i="14"/>
  <c r="CR48" i="14" s="1"/>
  <c r="AE68" i="14"/>
  <c r="CQ68" i="14" s="1"/>
  <c r="AD46" i="18"/>
  <c r="CP46" i="18" s="1"/>
  <c r="AB101" i="14"/>
  <c r="CN101" i="14" s="1"/>
  <c r="AB101" i="12"/>
  <c r="CN101" i="12" s="1"/>
  <c r="AE39" i="14"/>
  <c r="CQ39" i="14" s="1"/>
  <c r="AE92" i="14"/>
  <c r="CQ92" i="14" s="1"/>
  <c r="W156" i="12"/>
  <c r="CI156" i="12" s="1"/>
  <c r="Y152" i="12"/>
  <c r="CK152" i="12" s="1"/>
  <c r="AE47" i="14"/>
  <c r="CQ47" i="14" s="1"/>
  <c r="AB144" i="14"/>
  <c r="CN144" i="14" s="1"/>
  <c r="AB144" i="12"/>
  <c r="CN144" i="12" s="1"/>
  <c r="DY28" i="18"/>
  <c r="GK28" i="18" s="1"/>
  <c r="BM15" i="24" s="1"/>
  <c r="DY27" i="18"/>
  <c r="GK27" i="18" s="1"/>
  <c r="BM14" i="24" s="1"/>
  <c r="AA87" i="12"/>
  <c r="CM87" i="12" s="1"/>
  <c r="AA108" i="12"/>
  <c r="CM108" i="12" s="1"/>
  <c r="DR73" i="18"/>
  <c r="GD73" i="18" s="1"/>
  <c r="AA129" i="12"/>
  <c r="CM129" i="12" s="1"/>
  <c r="AB116" i="12"/>
  <c r="CN116" i="12" s="1"/>
  <c r="AB116" i="14"/>
  <c r="CN116" i="14" s="1"/>
  <c r="AH31" i="14"/>
  <c r="CT31" i="14" s="1"/>
  <c r="AH27" i="14"/>
  <c r="CT27" i="14" s="1"/>
  <c r="AH30" i="14"/>
  <c r="CT30" i="14" s="1"/>
  <c r="AH28" i="14"/>
  <c r="CT28" i="14" s="1"/>
  <c r="AA154" i="14"/>
  <c r="CM154" i="14" s="1"/>
  <c r="AA97" i="14"/>
  <c r="CM97" i="14" s="1"/>
  <c r="AD35" i="12"/>
  <c r="CP35" i="12" s="1"/>
  <c r="AA118" i="12"/>
  <c r="CM118" i="12" s="1"/>
  <c r="Z150" i="14"/>
  <c r="CL150" i="14" s="1"/>
  <c r="AD81" i="14"/>
  <c r="AD19" i="14"/>
  <c r="Z154" i="12"/>
  <c r="CL154" i="12" s="1"/>
  <c r="X152" i="14"/>
  <c r="CJ152" i="14" s="1"/>
  <c r="AD68" i="14"/>
  <c r="CP68" i="14" s="1"/>
  <c r="AF65" i="18"/>
  <c r="CR65" i="18" s="1"/>
  <c r="AH62" i="12"/>
  <c r="CT62" i="12" s="1"/>
  <c r="U76" i="18"/>
  <c r="CG76" i="18" s="1"/>
  <c r="U58" i="21" s="1"/>
  <c r="DW65" i="18"/>
  <c r="GI65" i="18" s="1"/>
  <c r="DW15" i="18"/>
  <c r="GI15" i="18" s="1"/>
  <c r="AC106" i="14"/>
  <c r="CO106" i="14" s="1"/>
  <c r="AC104" i="12"/>
  <c r="CO104" i="12" s="1"/>
  <c r="AC110" i="14"/>
  <c r="CO110" i="14" s="1"/>
  <c r="DT61" i="18"/>
  <c r="GF61" i="18" s="1"/>
  <c r="AB71" i="18"/>
  <c r="CN71" i="18" s="1"/>
  <c r="AB64" i="18"/>
  <c r="CN64" i="18" s="1"/>
  <c r="U160" i="12"/>
  <c r="CG160" i="12" s="1"/>
  <c r="DO75" i="18"/>
  <c r="GA75" i="18" s="1"/>
  <c r="AA141" i="12"/>
  <c r="CM141" i="12" s="1"/>
  <c r="AH23" i="18"/>
  <c r="CT23" i="18" s="1"/>
  <c r="AH19" i="18"/>
  <c r="CT19" i="18" s="1"/>
  <c r="AH20" i="18"/>
  <c r="CT20" i="18" s="1"/>
  <c r="DZ18" i="18"/>
  <c r="GL18" i="18" s="1"/>
  <c r="AH22" i="18"/>
  <c r="CT22" i="18" s="1"/>
  <c r="AA129" i="14"/>
  <c r="CM129" i="14" s="1"/>
  <c r="AG32" i="12"/>
  <c r="CS32" i="12" s="1"/>
  <c r="DW25" i="18"/>
  <c r="GI25" i="18" s="1"/>
  <c r="AB119" i="14"/>
  <c r="CN119" i="14" s="1"/>
  <c r="AB119" i="12"/>
  <c r="CN119" i="12" s="1"/>
  <c r="AF59" i="18"/>
  <c r="CR59" i="18" s="1"/>
  <c r="AA142" i="12"/>
  <c r="CM142" i="12" s="1"/>
  <c r="AG34" i="14"/>
  <c r="CS34" i="14" s="1"/>
  <c r="Z149" i="12"/>
  <c r="CL149" i="12" s="1"/>
  <c r="AA118" i="14"/>
  <c r="CM118" i="14" s="1"/>
  <c r="AH62" i="14"/>
  <c r="CT62" i="14" s="1"/>
  <c r="DN75" i="18"/>
  <c r="FZ75" i="18" s="1"/>
  <c r="AC67" i="18"/>
  <c r="CO67" i="18" s="1"/>
  <c r="W155" i="14"/>
  <c r="CI155" i="14" s="1"/>
  <c r="DZ66" i="18"/>
  <c r="GL66" i="18" s="1"/>
  <c r="AF33" i="12"/>
  <c r="DX21" i="18"/>
  <c r="GJ21" i="18" s="1"/>
  <c r="AA86" i="14"/>
  <c r="CM86" i="14" s="1"/>
  <c r="AA107" i="14"/>
  <c r="CM107" i="14" s="1"/>
  <c r="AA23" i="14"/>
  <c r="CM23" i="14" s="1"/>
  <c r="DV48" i="18"/>
  <c r="GH48" i="18" s="1"/>
  <c r="DS70" i="18"/>
  <c r="GE70" i="18" s="1"/>
  <c r="AA141" i="14"/>
  <c r="CM141" i="14" s="1"/>
  <c r="AD35" i="14"/>
  <c r="CP35" i="14" s="1"/>
  <c r="AB139" i="12"/>
  <c r="CN139" i="12" s="1"/>
  <c r="Z87" i="12"/>
  <c r="CL87" i="12" s="1"/>
  <c r="Z108" i="12"/>
  <c r="CL108" i="12" s="1"/>
  <c r="AG29" i="12"/>
  <c r="CS29" i="12" s="1"/>
  <c r="AA117" i="12"/>
  <c r="CM117" i="12" s="1"/>
  <c r="Z148" i="14"/>
  <c r="AB99" i="12"/>
  <c r="CN99" i="12" s="1"/>
  <c r="AA142" i="14"/>
  <c r="CM142" i="14" s="1"/>
  <c r="AA107" i="12"/>
  <c r="CM107" i="12" s="1"/>
  <c r="AA86" i="12"/>
  <c r="CM86" i="12" s="1"/>
  <c r="AA23" i="12"/>
  <c r="CM23" i="12" s="1"/>
  <c r="X156" i="14"/>
  <c r="CJ156" i="14" s="1"/>
  <c r="DN77" i="18"/>
  <c r="FZ77" i="18" s="1"/>
  <c r="BB59" i="21" s="1"/>
  <c r="DN78" i="18"/>
  <c r="FZ78" i="18" s="1"/>
  <c r="AA130" i="12"/>
  <c r="CM130" i="12" s="1"/>
  <c r="DU57" i="18"/>
  <c r="GG57" i="18" s="1"/>
  <c r="AC58" i="18"/>
  <c r="CO58" i="18" s="1"/>
  <c r="W158" i="14"/>
  <c r="CI158" i="14" s="1"/>
  <c r="W162" i="14"/>
  <c r="CI162" i="14" s="1"/>
  <c r="AA153" i="12"/>
  <c r="CM153" i="12" s="1"/>
  <c r="AA98" i="12"/>
  <c r="CM98" i="12" s="1"/>
  <c r="AD67" i="14"/>
  <c r="CP67" i="14" s="1"/>
  <c r="AG64" i="12"/>
  <c r="CS64" i="12" s="1"/>
  <c r="AG63" i="12"/>
  <c r="CS63" i="12" s="1"/>
  <c r="DT67" i="18"/>
  <c r="GF67" i="18" s="1"/>
  <c r="AB70" i="18"/>
  <c r="CN70" i="18" s="1"/>
  <c r="DX37" i="18"/>
  <c r="GJ37" i="18" s="1"/>
  <c r="BL19" i="24" s="1"/>
  <c r="DX38" i="18"/>
  <c r="GJ38" i="18" s="1"/>
  <c r="BL20" i="24" s="1"/>
  <c r="AC37" i="12"/>
  <c r="CO37" i="12" s="1"/>
  <c r="DM74" i="18"/>
  <c r="FY74" i="18" s="1"/>
  <c r="AB72" i="18"/>
  <c r="CN72" i="18" s="1"/>
  <c r="S161" i="12"/>
  <c r="CE161" i="12" s="1"/>
  <c r="DX29" i="18"/>
  <c r="GJ29" i="18" s="1"/>
  <c r="AC114" i="12"/>
  <c r="CO114" i="12" s="1"/>
  <c r="AC114" i="14"/>
  <c r="CO114" i="14" s="1"/>
  <c r="V155" i="12"/>
  <c r="CH155" i="12" s="1"/>
  <c r="V12" i="23" s="1"/>
  <c r="AA73" i="18"/>
  <c r="CM73" i="18" s="1"/>
  <c r="DY23" i="18"/>
  <c r="GK23" i="18" s="1"/>
  <c r="BM11" i="24" s="1"/>
  <c r="DY19" i="18"/>
  <c r="GK19" i="18" s="1"/>
  <c r="BM8" i="24" s="1"/>
  <c r="DY22" i="18"/>
  <c r="GK22" i="18" s="1"/>
  <c r="BM10" i="24" s="1"/>
  <c r="DY20" i="18"/>
  <c r="GK20" i="18" s="1"/>
  <c r="BM9" i="24" s="1"/>
  <c r="U164" i="12"/>
  <c r="CG164" i="12" s="1"/>
  <c r="U29" i="21" s="1"/>
  <c r="U165" i="12"/>
  <c r="CG165" i="12" s="1"/>
  <c r="AB136" i="14"/>
  <c r="CN136" i="14" s="1"/>
  <c r="AB99" i="14"/>
  <c r="CN99" i="14" s="1"/>
  <c r="AE46" i="12"/>
  <c r="CQ46" i="12" s="1"/>
  <c r="AD69" i="12"/>
  <c r="CP69" i="12" s="1"/>
  <c r="AA117" i="14"/>
  <c r="CM117" i="14" s="1"/>
  <c r="AF82" i="14"/>
  <c r="AB105" i="14"/>
  <c r="AG83" i="14"/>
  <c r="CS83" i="14" s="1"/>
  <c r="BM21" i="24" s="1"/>
  <c r="AF122" i="12"/>
  <c r="CR122" i="12" s="1"/>
  <c r="AF44" i="12"/>
  <c r="CR44" i="12" s="1"/>
  <c r="AF49" i="12"/>
  <c r="CR49" i="12" s="1"/>
  <c r="AF48" i="12"/>
  <c r="CR48" i="12" s="1"/>
  <c r="AC81" i="12"/>
  <c r="AC19" i="12"/>
  <c r="AA130" i="14"/>
  <c r="CM130" i="14" s="1"/>
  <c r="AH41" i="14"/>
  <c r="CT41" i="14" s="1"/>
  <c r="AH42" i="14"/>
  <c r="CT42" i="14" s="1"/>
  <c r="AB143" i="12"/>
  <c r="CN143" i="12" s="1"/>
  <c r="T160" i="12"/>
  <c r="CF160" i="12" s="1"/>
  <c r="AA153" i="14"/>
  <c r="CM153" i="14" s="1"/>
  <c r="AA98" i="14"/>
  <c r="CM98" i="14" s="1"/>
  <c r="AC54" i="18"/>
  <c r="CO54" i="18" s="1"/>
  <c r="AB20" i="12"/>
  <c r="CN20" i="12" s="1"/>
  <c r="AB25" i="12"/>
  <c r="CN25" i="12" s="1"/>
  <c r="AB102" i="12"/>
  <c r="CN102" i="12" s="1"/>
  <c r="AB24" i="12"/>
  <c r="CN24" i="12" s="1"/>
  <c r="DX14" i="18"/>
  <c r="GJ14" i="18" s="1"/>
  <c r="DX13" i="18"/>
  <c r="GJ13" i="18" s="1"/>
  <c r="BL12" i="24" s="1"/>
  <c r="AB147" i="14"/>
  <c r="CN147" i="14" s="1"/>
  <c r="AB95" i="14"/>
  <c r="DZ10" i="18"/>
  <c r="GL10" i="18" s="1"/>
  <c r="AH36" i="18"/>
  <c r="CT36" i="18" s="1"/>
  <c r="AH12" i="18"/>
  <c r="CT12" i="18" s="1"/>
  <c r="AC147" i="12"/>
  <c r="CO147" i="12" s="1"/>
  <c r="AD57" i="18"/>
  <c r="CP57" i="18" s="1"/>
  <c r="V162" i="12"/>
  <c r="CH162" i="12" s="1"/>
  <c r="V158" i="12"/>
  <c r="CH158" i="12" s="1"/>
  <c r="AF25" i="18"/>
  <c r="CR25" i="18" s="1"/>
  <c r="DU52" i="18"/>
  <c r="GG52" i="18" s="1"/>
  <c r="W74" i="18"/>
  <c r="CI74" i="18" s="1"/>
  <c r="T161" i="14"/>
  <c r="CF161" i="14" s="1"/>
  <c r="AB132" i="14"/>
  <c r="CN132" i="14" s="1"/>
  <c r="AB132" i="12"/>
  <c r="CN132" i="12" s="1"/>
  <c r="T159" i="12"/>
  <c r="CF159" i="12" s="1"/>
  <c r="Z109" i="14"/>
  <c r="CL109" i="14" s="1"/>
  <c r="Z88" i="14"/>
  <c r="CL88" i="14" s="1"/>
  <c r="AH135" i="14"/>
  <c r="CT135" i="14" s="1"/>
  <c r="AH28" i="12"/>
  <c r="CT28" i="12" s="1"/>
  <c r="AH31" i="12"/>
  <c r="CT31" i="12" s="1"/>
  <c r="AH30" i="12"/>
  <c r="CT30" i="12" s="1"/>
  <c r="AH27" i="12"/>
  <c r="CT27" i="12" s="1"/>
  <c r="AB121" i="12"/>
  <c r="CN121" i="12" s="1"/>
  <c r="AB121" i="14"/>
  <c r="CN121" i="14" s="1"/>
  <c r="AA87" i="14"/>
  <c r="CM87" i="14" s="1"/>
  <c r="AA108" i="14"/>
  <c r="CM108" i="14" s="1"/>
  <c r="AB143" i="14"/>
  <c r="CN143" i="14" s="1"/>
  <c r="Y152" i="14"/>
  <c r="CK152" i="14" s="1"/>
  <c r="AE92" i="12"/>
  <c r="CQ92" i="12" s="1"/>
  <c r="AE39" i="12"/>
  <c r="CQ39" i="12" s="1"/>
  <c r="AB90" i="14"/>
  <c r="CN90" i="14" s="1"/>
  <c r="AB21" i="14"/>
  <c r="CN21" i="14" s="1"/>
  <c r="AB111" i="14"/>
  <c r="CN111" i="14" s="1"/>
  <c r="AF65" i="12"/>
  <c r="AC22" i="14"/>
  <c r="CO22" i="14" s="1"/>
  <c r="AC89" i="14"/>
  <c r="CO89" i="14" s="1"/>
  <c r="V162" i="14"/>
  <c r="CH162" i="14" s="1"/>
  <c r="V158" i="14"/>
  <c r="CH158" i="14" s="1"/>
  <c r="AG43" i="14"/>
  <c r="AC61" i="18"/>
  <c r="CO61" i="18" s="1"/>
  <c r="AG122" i="12"/>
  <c r="CS122" i="12" s="1"/>
  <c r="V163" i="14"/>
  <c r="CH163" i="14" s="1"/>
  <c r="V157" i="14"/>
  <c r="CH157" i="14" s="1"/>
  <c r="BB28" i="21" s="1"/>
  <c r="AF33" i="14"/>
  <c r="DT58" i="18"/>
  <c r="GF58" i="18" s="1"/>
  <c r="AF65" i="14"/>
  <c r="AG83" i="12"/>
  <c r="CS83" i="12" s="1"/>
  <c r="AG21" i="24" s="1"/>
  <c r="AE67" i="14"/>
  <c r="CQ67" i="14" s="1"/>
  <c r="AB84" i="12"/>
  <c r="AB96" i="14"/>
  <c r="CN96" i="14" s="1"/>
  <c r="AB96" i="12"/>
  <c r="CN96" i="12" s="1"/>
  <c r="U164" i="14"/>
  <c r="CG164" i="14" s="1"/>
  <c r="BA29" i="21" s="1"/>
  <c r="U165" i="14"/>
  <c r="CG165" i="14" s="1"/>
  <c r="DY36" i="18"/>
  <c r="GK36" i="18" s="1"/>
  <c r="DY12" i="18"/>
  <c r="GK12" i="18" s="1"/>
  <c r="AE81" i="12"/>
  <c r="AE19" i="12"/>
  <c r="Z86" i="12"/>
  <c r="CL86" i="12" s="1"/>
  <c r="Z23" i="12"/>
  <c r="CL23" i="12" s="1"/>
  <c r="DU46" i="18"/>
  <c r="GG46" i="18" s="1"/>
  <c r="AB131" i="14"/>
  <c r="CN131" i="14" s="1"/>
  <c r="AB131" i="12"/>
  <c r="CN131" i="12" s="1"/>
  <c r="DS71" i="18"/>
  <c r="GE71" i="18" s="1"/>
  <c r="DS64" i="18"/>
  <c r="GE64" i="18" s="1"/>
  <c r="AE43" i="18"/>
  <c r="CQ43" i="18" s="1"/>
  <c r="AE17" i="18"/>
  <c r="CQ17" i="18" s="1"/>
  <c r="AG21" i="18"/>
  <c r="CS21" i="18" s="1"/>
  <c r="U163" i="12"/>
  <c r="CG163" i="12" s="1"/>
  <c r="U157" i="12"/>
  <c r="CG157" i="12" s="1"/>
  <c r="U28" i="21" s="1"/>
  <c r="DV43" i="18"/>
  <c r="GH43" i="18" s="1"/>
  <c r="DV17" i="18"/>
  <c r="GH17" i="18" s="1"/>
  <c r="AE45" i="12"/>
  <c r="CQ45" i="12" s="1"/>
  <c r="T161" i="12"/>
  <c r="CF161" i="12" s="1"/>
  <c r="AA149" i="12"/>
  <c r="CM149" i="12" s="1"/>
  <c r="AB115" i="12"/>
  <c r="CN115" i="12" s="1"/>
  <c r="AB146" i="12"/>
  <c r="CN146" i="12" s="1"/>
  <c r="AE134" i="12"/>
  <c r="CQ134" i="12" s="1"/>
  <c r="AE66" i="12"/>
  <c r="CQ66" i="12" s="1"/>
  <c r="AE71" i="12"/>
  <c r="CQ71" i="12" s="1"/>
  <c r="AE70" i="12"/>
  <c r="CQ70" i="12" s="1"/>
  <c r="AE17" i="14"/>
  <c r="CQ17" i="14" s="1"/>
  <c r="AG32" i="14"/>
  <c r="CS32" i="14" s="1"/>
  <c r="AB89" i="14"/>
  <c r="CN89" i="14" s="1"/>
  <c r="AB110" i="14"/>
  <c r="CN110" i="14" s="1"/>
  <c r="AB22" i="14"/>
  <c r="CN22" i="14" s="1"/>
  <c r="DV65" i="18"/>
  <c r="GH65" i="18" s="1"/>
  <c r="AG63" i="14"/>
  <c r="CS63" i="14" s="1"/>
  <c r="AG64" i="14"/>
  <c r="CS64" i="14" s="1"/>
  <c r="AC85" i="14"/>
  <c r="CO85" i="14" s="1"/>
  <c r="AH42" i="12"/>
  <c r="CT42" i="12" s="1"/>
  <c r="DD23" i="12" s="1"/>
  <c r="DL76" i="18"/>
  <c r="FX76" i="18" s="1"/>
  <c r="AZ58" i="21" s="1"/>
  <c r="AF16" i="14"/>
  <c r="CR16" i="14" s="1"/>
  <c r="AD47" i="14"/>
  <c r="CP47" i="14" s="1"/>
  <c r="Z151" i="14"/>
  <c r="CL151" i="14" s="1"/>
  <c r="DS72" i="18"/>
  <c r="GE72" i="18" s="1"/>
  <c r="U163" i="14"/>
  <c r="CG163" i="14" s="1"/>
  <c r="U157" i="14"/>
  <c r="CG157" i="14" s="1"/>
  <c r="BA28" i="21" s="1"/>
  <c r="DW44" i="18"/>
  <c r="GI44" i="18" s="1"/>
  <c r="AG38" i="18"/>
  <c r="CS38" i="18" s="1"/>
  <c r="AG20" i="24" s="1"/>
  <c r="AG37" i="18"/>
  <c r="CS37" i="18" s="1"/>
  <c r="AE48" i="18"/>
  <c r="CQ48" i="18" s="1"/>
  <c r="AC93" i="14"/>
  <c r="CO93" i="14" s="1"/>
  <c r="AF15" i="18"/>
  <c r="CR15" i="18" s="1"/>
  <c r="AB133" i="14"/>
  <c r="CN133" i="14" s="1"/>
  <c r="AB133" i="12"/>
  <c r="CN133" i="12" s="1"/>
  <c r="AD102" i="12"/>
  <c r="CP102" i="12" s="1"/>
  <c r="AD20" i="12"/>
  <c r="CP20" i="12" s="1"/>
  <c r="AD25" i="12"/>
  <c r="CP25" i="12" s="1"/>
  <c r="AD24" i="12"/>
  <c r="CP24" i="12" s="1"/>
  <c r="AB145" i="14"/>
  <c r="CN145" i="14" s="1"/>
  <c r="AB145" i="12"/>
  <c r="CN145" i="12" s="1"/>
  <c r="AH27" i="18"/>
  <c r="DZ26" i="18"/>
  <c r="GL26" i="18" s="1"/>
  <c r="AH28" i="18"/>
  <c r="DT54" i="18"/>
  <c r="GF54" i="18" s="1"/>
  <c r="AA149" i="14"/>
  <c r="CM149" i="14" s="1"/>
  <c r="AB120" i="14"/>
  <c r="CN120" i="14" s="1"/>
  <c r="AB120" i="12"/>
  <c r="CN120" i="12" s="1"/>
  <c r="AC111" i="14"/>
  <c r="CO111" i="14" s="1"/>
  <c r="AC90" i="14"/>
  <c r="CO90" i="14" s="1"/>
  <c r="AC21" i="14"/>
  <c r="CO21" i="14" s="1"/>
  <c r="AF44" i="18"/>
  <c r="CR44" i="18" s="1"/>
  <c r="AF17" i="12"/>
  <c r="CR17" i="12" s="1"/>
  <c r="Y75" i="18"/>
  <c r="CK75" i="18" s="1"/>
  <c r="AG135" i="14"/>
  <c r="CS135" i="14" s="1"/>
  <c r="AD52" i="18"/>
  <c r="CP52" i="18" s="1"/>
  <c r="AB100" i="14"/>
  <c r="CN100" i="14" s="1"/>
  <c r="AB100" i="12"/>
  <c r="CN100" i="12" s="1"/>
  <c r="DX24" i="18"/>
  <c r="GJ24" i="18" s="1"/>
  <c r="AG14" i="18"/>
  <c r="CS14" i="18" s="1"/>
  <c r="AG13" i="18"/>
  <c r="CS13" i="18" s="1"/>
  <c r="AC136" i="12"/>
  <c r="CO136" i="12" s="1"/>
  <c r="AB128" i="14"/>
  <c r="CN128" i="14" s="1"/>
  <c r="AB128" i="12"/>
  <c r="CN128" i="12" s="1"/>
  <c r="CO11" i="23"/>
  <c r="AD84" i="12"/>
  <c r="AG24" i="18"/>
  <c r="CS24" i="18" s="1"/>
  <c r="AB140" i="14"/>
  <c r="CN140" i="14" s="1"/>
  <c r="AB140" i="12"/>
  <c r="CN140" i="12" s="1"/>
  <c r="AG29" i="18"/>
  <c r="CS29" i="18" s="1"/>
  <c r="DW59" i="18"/>
  <c r="GI59" i="18" s="1"/>
  <c r="AC37" i="14"/>
  <c r="CO37" i="14" s="1"/>
  <c r="AB115" i="14"/>
  <c r="AB146" i="14"/>
  <c r="CN146" i="14" s="1"/>
  <c r="AF82" i="12"/>
  <c r="AG29" i="14"/>
  <c r="CS29" i="14" s="1"/>
  <c r="AA154" i="12"/>
  <c r="CM154" i="12" s="1"/>
  <c r="AA97" i="12"/>
  <c r="CM97" i="12" s="1"/>
  <c r="AB85" i="14"/>
  <c r="CN85" i="14" s="1"/>
  <c r="AB106" i="14"/>
  <c r="CN106" i="14" s="1"/>
  <c r="AA139" i="14"/>
  <c r="AG86" i="24" l="1"/>
  <c r="CK155" i="24"/>
  <c r="AG65" i="24"/>
  <c r="DI4" i="22"/>
  <c r="CK128" i="24"/>
  <c r="BK41" i="24"/>
  <c r="AG39" i="24"/>
  <c r="BK67" i="24"/>
  <c r="BK75" i="24"/>
  <c r="BK111" i="24"/>
  <c r="BL106" i="24"/>
  <c r="AG64" i="24"/>
  <c r="N20" i="22"/>
  <c r="N149" i="24" s="1"/>
  <c r="N155" i="24" s="1"/>
  <c r="DH68" i="23"/>
  <c r="AG38" i="24"/>
  <c r="DG91" i="23"/>
  <c r="BL36" i="24"/>
  <c r="AG81" i="24"/>
  <c r="DH58" i="24"/>
  <c r="AV5" i="22"/>
  <c r="AY45" i="23"/>
  <c r="AY4" i="22" s="1"/>
  <c r="AF48" i="24"/>
  <c r="U10" i="21"/>
  <c r="U32" i="24" s="1"/>
  <c r="DJ8" i="23"/>
  <c r="EJ8" i="24"/>
  <c r="AG19" i="24"/>
  <c r="AG73" i="24" s="1"/>
  <c r="U8" i="23"/>
  <c r="AE75" i="24"/>
  <c r="R102" i="24"/>
  <c r="AY154" i="24"/>
  <c r="DH34" i="22"/>
  <c r="DH128" i="24"/>
  <c r="T8" i="23"/>
  <c r="CK58" i="24"/>
  <c r="DI102" i="24"/>
  <c r="DG5" i="22"/>
  <c r="DH102" i="24"/>
  <c r="S102" i="24"/>
  <c r="DI128" i="24"/>
  <c r="R68" i="23"/>
  <c r="R5" i="22" s="1"/>
  <c r="DI58" i="24"/>
  <c r="AF110" i="24"/>
  <c r="AF83" i="24"/>
  <c r="AF66" i="24"/>
  <c r="AF40" i="24"/>
  <c r="DH35" i="22"/>
  <c r="DH5" i="22"/>
  <c r="AF67" i="24"/>
  <c r="AF41" i="24"/>
  <c r="AF111" i="24"/>
  <c r="AF84" i="24"/>
  <c r="V23" i="24"/>
  <c r="BB12" i="23"/>
  <c r="V37" i="23"/>
  <c r="V17" i="23"/>
  <c r="V16" i="23"/>
  <c r="V13" i="23"/>
  <c r="V14" i="23"/>
  <c r="V18" i="23"/>
  <c r="V15" i="23"/>
  <c r="DG36" i="22"/>
  <c r="DG6" i="22"/>
  <c r="AE213" i="12"/>
  <c r="CQ81" i="12"/>
  <c r="CQ213" i="12" s="1"/>
  <c r="AB167" i="12"/>
  <c r="AB168" i="12"/>
  <c r="CN84" i="12"/>
  <c r="AF220" i="12"/>
  <c r="CR65" i="12"/>
  <c r="CR220" i="12" s="1"/>
  <c r="BL13" i="24"/>
  <c r="AC217" i="12"/>
  <c r="CO19" i="12"/>
  <c r="CO217" i="12" s="1"/>
  <c r="BM119" i="24"/>
  <c r="BM65" i="24"/>
  <c r="BM39" i="24"/>
  <c r="BM109" i="24"/>
  <c r="BM82" i="24"/>
  <c r="AX63" i="23"/>
  <c r="AX23" i="22"/>
  <c r="U42" i="23"/>
  <c r="U65" i="23" s="1"/>
  <c r="U88" i="23" s="1"/>
  <c r="U111" i="23" s="1"/>
  <c r="U134" i="23" s="1"/>
  <c r="U157" i="23" s="1"/>
  <c r="U180" i="23" s="1"/>
  <c r="U28" i="24"/>
  <c r="DQ82" i="23"/>
  <c r="AX62" i="23"/>
  <c r="AX13" i="22"/>
  <c r="DK44" i="23"/>
  <c r="DK67" i="23" s="1"/>
  <c r="DK90" i="23" s="1"/>
  <c r="DK113" i="23" s="1"/>
  <c r="DK136" i="23" s="1"/>
  <c r="DK159" i="23" s="1"/>
  <c r="DK182" i="23" s="1"/>
  <c r="DK30" i="24"/>
  <c r="CL53" i="24"/>
  <c r="CL124" i="24"/>
  <c r="CL97" i="24"/>
  <c r="CL54" i="24"/>
  <c r="DJ30" i="24"/>
  <c r="DJ44" i="23"/>
  <c r="DJ67" i="23" s="1"/>
  <c r="DJ90" i="23" s="1"/>
  <c r="DJ113" i="23" s="1"/>
  <c r="DJ136" i="23" s="1"/>
  <c r="DJ159" i="23" s="1"/>
  <c r="DJ182" i="23" s="1"/>
  <c r="V174" i="23"/>
  <c r="S34" i="22"/>
  <c r="S4" i="22"/>
  <c r="AU175" i="23"/>
  <c r="AT18" i="22"/>
  <c r="AT177" i="23"/>
  <c r="AT160" i="23"/>
  <c r="AV26" i="22"/>
  <c r="AV132" i="23"/>
  <c r="O154" i="23"/>
  <c r="O17" i="22"/>
  <c r="O137" i="23"/>
  <c r="AY152" i="24"/>
  <c r="AY127" i="24"/>
  <c r="AY100" i="24"/>
  <c r="AY57" i="24"/>
  <c r="S14" i="22"/>
  <c r="S85" i="23"/>
  <c r="T24" i="24"/>
  <c r="T25" i="24"/>
  <c r="T22" i="23"/>
  <c r="T39" i="23" s="1"/>
  <c r="T21" i="23"/>
  <c r="T38" i="23" s="1"/>
  <c r="T61" i="23" s="1"/>
  <c r="T84" i="23" s="1"/>
  <c r="T107" i="23" s="1"/>
  <c r="T130" i="23" s="1"/>
  <c r="T153" i="23" s="1"/>
  <c r="T176" i="23" s="1"/>
  <c r="DL12" i="23"/>
  <c r="AZ37" i="23"/>
  <c r="AZ23" i="24"/>
  <c r="AZ15" i="23"/>
  <c r="AZ13" i="23"/>
  <c r="AZ16" i="23"/>
  <c r="AZ14" i="23"/>
  <c r="AZ18" i="23"/>
  <c r="AZ17" i="23"/>
  <c r="CN221" i="12"/>
  <c r="CN223" i="12"/>
  <c r="EJ17" i="24"/>
  <c r="AY62" i="23"/>
  <c r="AY13" i="22"/>
  <c r="P152" i="23"/>
  <c r="AU26" i="22"/>
  <c r="AU132" i="23"/>
  <c r="Q131" i="23"/>
  <c r="Q16" i="22"/>
  <c r="AH166" i="12"/>
  <c r="R34" i="22"/>
  <c r="R4" i="22"/>
  <c r="CO22" i="24"/>
  <c r="CO14" i="23"/>
  <c r="CO18" i="23"/>
  <c r="CO13" i="23"/>
  <c r="CO17" i="23"/>
  <c r="DU11" i="23"/>
  <c r="CO16" i="23"/>
  <c r="CO15" i="23"/>
  <c r="CO36" i="23"/>
  <c r="AH43" i="12"/>
  <c r="AH41" i="12"/>
  <c r="CT41" i="12" s="1"/>
  <c r="DD22" i="12" s="1"/>
  <c r="AC213" i="12"/>
  <c r="CO81" i="12"/>
  <c r="CO213" i="12" s="1"/>
  <c r="AB228" i="14"/>
  <c r="CN105" i="14"/>
  <c r="CN228" i="14" s="1"/>
  <c r="Z169" i="14"/>
  <c r="CL148" i="14"/>
  <c r="AH10" i="24"/>
  <c r="AH14" i="12"/>
  <c r="CT14" i="12" s="1"/>
  <c r="AH13" i="12"/>
  <c r="CT13" i="12" s="1"/>
  <c r="AC127" i="14"/>
  <c r="AC124" i="14"/>
  <c r="CO124" i="14" s="1"/>
  <c r="AG36" i="14"/>
  <c r="CS36" i="14" s="1"/>
  <c r="AG38" i="14"/>
  <c r="CS38" i="14" s="1"/>
  <c r="W174" i="23"/>
  <c r="DE28" i="22"/>
  <c r="DE178" i="23"/>
  <c r="DE29" i="22" s="1"/>
  <c r="BF49" i="24"/>
  <c r="BF145" i="24"/>
  <c r="BF120" i="24"/>
  <c r="BF92" i="24"/>
  <c r="AH166" i="14"/>
  <c r="U146" i="24"/>
  <c r="U50" i="24"/>
  <c r="U121" i="24"/>
  <c r="U93" i="24"/>
  <c r="U31" i="24"/>
  <c r="AV108" i="23"/>
  <c r="AV15" i="22"/>
  <c r="DK26" i="24"/>
  <c r="DK40" i="23"/>
  <c r="S86" i="23"/>
  <c r="S91" i="23" s="1"/>
  <c r="S24" i="22"/>
  <c r="CJ132" i="23"/>
  <c r="CJ26" i="22"/>
  <c r="DJ146" i="24"/>
  <c r="DJ121" i="24"/>
  <c r="DJ93" i="24"/>
  <c r="DJ50" i="24"/>
  <c r="DJ31" i="24"/>
  <c r="DJ154" i="24" s="1"/>
  <c r="AY101" i="24"/>
  <c r="AY153" i="24"/>
  <c r="DI14" i="22"/>
  <c r="DI85" i="23"/>
  <c r="S58" i="24"/>
  <c r="T44" i="23"/>
  <c r="T67" i="23" s="1"/>
  <c r="T90" i="23" s="1"/>
  <c r="T113" i="23" s="1"/>
  <c r="T136" i="23" s="1"/>
  <c r="T159" i="23" s="1"/>
  <c r="T182" i="23" s="1"/>
  <c r="T30" i="24"/>
  <c r="AB223" i="12"/>
  <c r="AB221" i="12"/>
  <c r="DG175" i="23"/>
  <c r="AG79" i="24"/>
  <c r="AG62" i="24"/>
  <c r="AG36" i="24"/>
  <c r="AG106" i="24"/>
  <c r="AX152" i="24"/>
  <c r="AX57" i="24"/>
  <c r="AX100" i="24"/>
  <c r="AX127" i="24"/>
  <c r="AY147" i="24"/>
  <c r="AY122" i="24"/>
  <c r="AY94" i="24"/>
  <c r="AY51" i="24"/>
  <c r="CL126" i="24"/>
  <c r="CL56" i="24"/>
  <c r="CL99" i="24"/>
  <c r="CL151" i="24"/>
  <c r="CT166" i="12"/>
  <c r="CM154" i="24"/>
  <c r="AA225" i="14" a="1"/>
  <c r="AA225" i="14" s="1"/>
  <c r="AA231" i="14"/>
  <c r="AA232" i="14" s="1"/>
  <c r="CM139" i="14"/>
  <c r="CM231" i="14" s="1"/>
  <c r="AD127" i="12"/>
  <c r="CP127" i="12" s="1"/>
  <c r="AD124" i="12"/>
  <c r="CP124" i="12" s="1"/>
  <c r="Z148" i="12"/>
  <c r="AF214" i="14"/>
  <c r="AF224" i="14" s="1"/>
  <c r="CR82" i="14"/>
  <c r="CR214" i="14" s="1"/>
  <c r="CR224" i="14" s="1"/>
  <c r="BL118" i="24"/>
  <c r="BL91" i="24"/>
  <c r="BL48" i="24"/>
  <c r="BL74" i="24"/>
  <c r="CR33" i="12"/>
  <c r="CR215" i="12" s="1"/>
  <c r="AF215" i="12"/>
  <c r="DU51" i="18"/>
  <c r="GG51" i="18" s="1"/>
  <c r="DU49" i="18"/>
  <c r="GG49" i="18" s="1"/>
  <c r="AW35" i="22"/>
  <c r="AW5" i="22"/>
  <c r="AY83" i="23"/>
  <c r="CM123" i="24"/>
  <c r="CM52" i="24"/>
  <c r="CM95" i="24"/>
  <c r="CM148" i="24"/>
  <c r="CM96" i="24"/>
  <c r="BF59" i="23"/>
  <c r="CT166" i="14"/>
  <c r="U41" i="23"/>
  <c r="U64" i="23" s="1"/>
  <c r="U87" i="23" s="1"/>
  <c r="U110" i="23" s="1"/>
  <c r="U133" i="23" s="1"/>
  <c r="U156" i="23" s="1"/>
  <c r="U179" i="23" s="1"/>
  <c r="U27" i="24"/>
  <c r="U9" i="23"/>
  <c r="U60" i="23"/>
  <c r="CG30" i="22"/>
  <c r="AS19" i="22"/>
  <c r="AS20" i="22" s="1"/>
  <c r="AS149" i="24" s="1"/>
  <c r="AS155" i="24" s="1"/>
  <c r="AS183" i="23"/>
  <c r="Q132" i="23"/>
  <c r="Q26" i="22"/>
  <c r="DK8" i="23"/>
  <c r="BE82" i="23"/>
  <c r="S68" i="23"/>
  <c r="CN22" i="24"/>
  <c r="CN15" i="23"/>
  <c r="CN14" i="23"/>
  <c r="CN18" i="23"/>
  <c r="DT11" i="23"/>
  <c r="CN13" i="23"/>
  <c r="CN17" i="23"/>
  <c r="CN16" i="23"/>
  <c r="CN36" i="23"/>
  <c r="DE18" i="22"/>
  <c r="DE177" i="23"/>
  <c r="DE160" i="23"/>
  <c r="DJ28" i="24"/>
  <c r="DJ42" i="23"/>
  <c r="DJ65" i="23" s="1"/>
  <c r="DJ88" i="23" s="1"/>
  <c r="DJ111" i="23" s="1"/>
  <c r="DJ134" i="23" s="1"/>
  <c r="DJ157" i="23" s="1"/>
  <c r="DJ180" i="23" s="1"/>
  <c r="DJ60" i="23"/>
  <c r="CL101" i="24"/>
  <c r="CL153" i="24"/>
  <c r="DP128" i="23"/>
  <c r="DP151" i="23" s="1"/>
  <c r="DP174" i="23" s="1"/>
  <c r="CI132" i="23"/>
  <c r="CI26" i="22"/>
  <c r="AX45" i="23"/>
  <c r="AX4" i="22" s="1"/>
  <c r="N183" i="23"/>
  <c r="CM125" i="24"/>
  <c r="CM98" i="24"/>
  <c r="CM55" i="24"/>
  <c r="CM150" i="24"/>
  <c r="CK231" i="14"/>
  <c r="CK232" i="14" s="1"/>
  <c r="CK225" i="14" a="1"/>
  <c r="CK225" i="14" s="1"/>
  <c r="CK233" i="14" s="1"/>
  <c r="CK234" i="14" s="1"/>
  <c r="CK169" i="14"/>
  <c r="T40" i="23"/>
  <c r="T26" i="24"/>
  <c r="X174" i="23"/>
  <c r="CK148" i="12"/>
  <c r="CK169" i="12" s="1"/>
  <c r="Y169" i="12"/>
  <c r="AA82" i="23"/>
  <c r="AA105" i="23" s="1"/>
  <c r="AA128" i="23" s="1"/>
  <c r="AY148" i="24"/>
  <c r="AY123" i="24"/>
  <c r="AY96" i="24"/>
  <c r="AY95" i="24"/>
  <c r="AY52" i="24"/>
  <c r="DF137" i="23"/>
  <c r="DF154" i="23"/>
  <c r="DF17" i="22"/>
  <c r="O155" i="23"/>
  <c r="O27" i="22"/>
  <c r="DH106" i="23"/>
  <c r="CK5" i="22"/>
  <c r="CK35" i="22"/>
  <c r="CL125" i="24"/>
  <c r="CL98" i="24"/>
  <c r="CL55" i="24"/>
  <c r="CL150" i="24"/>
  <c r="CK86" i="23"/>
  <c r="CK91" i="23" s="1"/>
  <c r="CK24" i="22"/>
  <c r="HE6" i="18"/>
  <c r="CT28" i="18"/>
  <c r="AH15" i="24" s="1"/>
  <c r="AG119" i="24"/>
  <c r="AG216" i="14"/>
  <c r="CS43" i="14"/>
  <c r="CS216" i="14" s="1"/>
  <c r="BL117" i="24"/>
  <c r="BL90" i="24"/>
  <c r="BL47" i="24"/>
  <c r="BL73" i="24"/>
  <c r="AH9" i="24"/>
  <c r="U5" i="21"/>
  <c r="AD217" i="14"/>
  <c r="CP19" i="14"/>
  <c r="CP217" i="14" s="1"/>
  <c r="BM112" i="24"/>
  <c r="BM85" i="24"/>
  <c r="BM68" i="24"/>
  <c r="BM42" i="24"/>
  <c r="T11" i="21"/>
  <c r="T6" i="21"/>
  <c r="AG36" i="12"/>
  <c r="CS36" i="12" s="1"/>
  <c r="AG38" i="12"/>
  <c r="CS38" i="12" s="1"/>
  <c r="Q37" i="22"/>
  <c r="Q7" i="22"/>
  <c r="AY63" i="23"/>
  <c r="AY68" i="23" s="1"/>
  <c r="AY23" i="22"/>
  <c r="CM122" i="24"/>
  <c r="CM51" i="24"/>
  <c r="CM94" i="24"/>
  <c r="CM147" i="24"/>
  <c r="BA37" i="23"/>
  <c r="BA23" i="24"/>
  <c r="DM12" i="23"/>
  <c r="BA18" i="23"/>
  <c r="BA16" i="23"/>
  <c r="BA15" i="23"/>
  <c r="BA14" i="23"/>
  <c r="BA13" i="23"/>
  <c r="BA17" i="23"/>
  <c r="Q36" i="22"/>
  <c r="Q6" i="22"/>
  <c r="CI7" i="22"/>
  <c r="CI37" i="22"/>
  <c r="AS39" i="22"/>
  <c r="AS9" i="22"/>
  <c r="DD39" i="22"/>
  <c r="DD9" i="22"/>
  <c r="CK102" i="24"/>
  <c r="CP221" i="12"/>
  <c r="CP223" i="12"/>
  <c r="CI6" i="22"/>
  <c r="CI36" i="22"/>
  <c r="DK41" i="23"/>
  <c r="DK64" i="23" s="1"/>
  <c r="DK87" i="23" s="1"/>
  <c r="DK110" i="23" s="1"/>
  <c r="DK133" i="23" s="1"/>
  <c r="DK156" i="23" s="1"/>
  <c r="DK179" i="23" s="1"/>
  <c r="DK27" i="24"/>
  <c r="DK9" i="23"/>
  <c r="S106" i="23"/>
  <c r="DE38" i="22"/>
  <c r="DE8" i="22"/>
  <c r="CL225" i="12" a="1"/>
  <c r="CL225" i="12" s="1"/>
  <c r="CL233" i="12" s="1"/>
  <c r="CL234" i="12" s="1"/>
  <c r="AX83" i="23"/>
  <c r="AX106" i="23" s="1"/>
  <c r="AX129" i="23" s="1"/>
  <c r="AX152" i="23" s="1"/>
  <c r="CL147" i="24"/>
  <c r="CL122" i="24"/>
  <c r="CL94" i="24"/>
  <c r="CL51" i="24"/>
  <c r="Y233" i="14"/>
  <c r="Y234" i="14" s="1"/>
  <c r="Y232" i="14"/>
  <c r="T43" i="23"/>
  <c r="T66" i="23" s="1"/>
  <c r="T89" i="23" s="1"/>
  <c r="T112" i="23" s="1"/>
  <c r="T135" i="23" s="1"/>
  <c r="T158" i="23" s="1"/>
  <c r="T181" i="23" s="1"/>
  <c r="T29" i="24"/>
  <c r="CO168" i="14"/>
  <c r="CO167" i="14"/>
  <c r="DF37" i="22"/>
  <c r="DF7" i="22"/>
  <c r="AC11" i="23"/>
  <c r="CM226" i="14"/>
  <c r="CM225" i="14" a="1"/>
  <c r="CM225" i="14" s="1"/>
  <c r="CK105" i="23"/>
  <c r="AX101" i="24"/>
  <c r="AX153" i="24"/>
  <c r="AY150" i="24"/>
  <c r="AY125" i="24"/>
  <c r="AY98" i="24"/>
  <c r="AY55" i="24"/>
  <c r="AD95" i="12"/>
  <c r="AD93" i="12"/>
  <c r="CP93" i="12" s="1"/>
  <c r="AZ5" i="21"/>
  <c r="AZ10" i="21"/>
  <c r="AZ32" i="24" s="1"/>
  <c r="BA11" i="21"/>
  <c r="BA6" i="21"/>
  <c r="CR65" i="14"/>
  <c r="CR220" i="14" s="1"/>
  <c r="AF220" i="14"/>
  <c r="AF215" i="14"/>
  <c r="CR33" i="14"/>
  <c r="CR215" i="14" s="1"/>
  <c r="U11" i="21"/>
  <c r="U6" i="21"/>
  <c r="AH8" i="24"/>
  <c r="AD213" i="14"/>
  <c r="CP81" i="14"/>
  <c r="CP213" i="14" s="1"/>
  <c r="BM113" i="24"/>
  <c r="BM86" i="24"/>
  <c r="BM69" i="24"/>
  <c r="BM43" i="24"/>
  <c r="Q152" i="23"/>
  <c r="Q137" i="23"/>
  <c r="AY54" i="24"/>
  <c r="AY53" i="24"/>
  <c r="AY124" i="24"/>
  <c r="AY97" i="24"/>
  <c r="CL4" i="22"/>
  <c r="CL34" i="22"/>
  <c r="P132" i="23"/>
  <c r="P26" i="22"/>
  <c r="Z105" i="23"/>
  <c r="U43" i="23"/>
  <c r="U66" i="23" s="1"/>
  <c r="U89" i="23" s="1"/>
  <c r="U112" i="23" s="1"/>
  <c r="U135" i="23" s="1"/>
  <c r="U158" i="23" s="1"/>
  <c r="U181" i="23" s="1"/>
  <c r="U29" i="24"/>
  <c r="CI151" i="23"/>
  <c r="CI137" i="23"/>
  <c r="DR59" i="23"/>
  <c r="CM45" i="23"/>
  <c r="AD223" i="12"/>
  <c r="AD221" i="12"/>
  <c r="DG108" i="23"/>
  <c r="DG15" i="22"/>
  <c r="DK22" i="23"/>
  <c r="DK39" i="23" s="1"/>
  <c r="DK25" i="24"/>
  <c r="DK21" i="23"/>
  <c r="DK38" i="23" s="1"/>
  <c r="DK61" i="23" s="1"/>
  <c r="DK84" i="23" s="1"/>
  <c r="DK107" i="23" s="1"/>
  <c r="DK130" i="23" s="1"/>
  <c r="DK153" i="23" s="1"/>
  <c r="DK176" i="23" s="1"/>
  <c r="DK24" i="24"/>
  <c r="CM152" i="24"/>
  <c r="CM57" i="24"/>
  <c r="CM127" i="24"/>
  <c r="CM100" i="24"/>
  <c r="S128" i="24"/>
  <c r="DJ40" i="23"/>
  <c r="DJ26" i="24"/>
  <c r="CM151" i="24"/>
  <c r="CM56" i="24"/>
  <c r="CM126" i="24"/>
  <c r="CM99" i="24"/>
  <c r="N30" i="22"/>
  <c r="CF41" i="22"/>
  <c r="CL95" i="24"/>
  <c r="CL52" i="24"/>
  <c r="CL123" i="24"/>
  <c r="CL148" i="24"/>
  <c r="CL96" i="24"/>
  <c r="T42" i="23"/>
  <c r="T65" i="23" s="1"/>
  <c r="T88" i="23" s="1"/>
  <c r="T111" i="23" s="1"/>
  <c r="T134" i="23" s="1"/>
  <c r="T157" i="23" s="1"/>
  <c r="T180" i="23" s="1"/>
  <c r="T28" i="24"/>
  <c r="AW109" i="23"/>
  <c r="AW25" i="22"/>
  <c r="BG120" i="24"/>
  <c r="BG92" i="24"/>
  <c r="BG145" i="24"/>
  <c r="BG49" i="24"/>
  <c r="CJ114" i="23"/>
  <c r="AC36" i="23"/>
  <c r="BD128" i="23"/>
  <c r="Y105" i="23"/>
  <c r="AU16" i="22"/>
  <c r="AU131" i="23"/>
  <c r="AU114" i="23"/>
  <c r="DS59" i="23"/>
  <c r="AB227" i="14"/>
  <c r="CN127" i="14"/>
  <c r="CN227" i="14" s="1"/>
  <c r="AD4" i="23"/>
  <c r="AD6" i="23" s="1"/>
  <c r="CR82" i="12"/>
  <c r="CR214" i="12" s="1"/>
  <c r="CR224" i="12" s="1"/>
  <c r="AF214" i="12"/>
  <c r="AF224" i="12" s="1"/>
  <c r="HE5" i="18"/>
  <c r="CT27" i="18"/>
  <c r="Z150" i="12"/>
  <c r="CL150" i="12" s="1"/>
  <c r="Z107" i="12"/>
  <c r="CL107" i="12" s="1"/>
  <c r="AB226" i="14"/>
  <c r="CN95" i="14"/>
  <c r="BM37" i="24"/>
  <c r="BM107" i="24"/>
  <c r="BM80" i="24"/>
  <c r="BM63" i="24"/>
  <c r="AG16" i="12"/>
  <c r="CS16" i="12" s="1"/>
  <c r="AG13" i="24" s="1"/>
  <c r="AG15" i="12"/>
  <c r="CS15" i="12" s="1"/>
  <c r="AG12" i="24" s="1"/>
  <c r="AH14" i="14"/>
  <c r="CT14" i="14" s="1"/>
  <c r="AH13" i="14"/>
  <c r="CT13" i="14" s="1"/>
  <c r="AH11" i="24"/>
  <c r="CL82" i="23"/>
  <c r="AW91" i="23"/>
  <c r="AW108" i="23"/>
  <c r="AW15" i="22"/>
  <c r="U44" i="23"/>
  <c r="U67" i="23" s="1"/>
  <c r="U90" i="23" s="1"/>
  <c r="U113" i="23" s="1"/>
  <c r="U136" i="23" s="1"/>
  <c r="U159" i="23" s="1"/>
  <c r="U182" i="23" s="1"/>
  <c r="U30" i="24"/>
  <c r="DR120" i="24"/>
  <c r="DR92" i="24"/>
  <c r="DR49" i="24"/>
  <c r="DR145" i="24"/>
  <c r="CM82" i="23"/>
  <c r="DD19" i="22"/>
  <c r="DD20" i="22" s="1"/>
  <c r="DD149" i="24" s="1"/>
  <c r="DD155" i="24" s="1"/>
  <c r="DD183" i="23"/>
  <c r="AX147" i="24"/>
  <c r="AX122" i="24"/>
  <c r="AX94" i="24"/>
  <c r="AX51" i="24"/>
  <c r="DK43" i="23"/>
  <c r="DK66" i="23" s="1"/>
  <c r="DK89" i="23" s="1"/>
  <c r="DK112" i="23" s="1"/>
  <c r="DK135" i="23" s="1"/>
  <c r="DK158" i="23" s="1"/>
  <c r="DK181" i="23" s="1"/>
  <c r="DK29" i="24"/>
  <c r="DJ9" i="23"/>
  <c r="DJ41" i="23"/>
  <c r="DJ64" i="23" s="1"/>
  <c r="DJ87" i="23" s="1"/>
  <c r="DJ110" i="23" s="1"/>
  <c r="DJ133" i="23" s="1"/>
  <c r="DJ156" i="23" s="1"/>
  <c r="DJ179" i="23" s="1"/>
  <c r="DJ27" i="24"/>
  <c r="AX150" i="24"/>
  <c r="AX55" i="24"/>
  <c r="AX125" i="24"/>
  <c r="AX98" i="24"/>
  <c r="R86" i="23"/>
  <c r="R24" i="22"/>
  <c r="AR40" i="22"/>
  <c r="AR41" i="22" s="1"/>
  <c r="AR10" i="22"/>
  <c r="T41" i="23"/>
  <c r="T64" i="23" s="1"/>
  <c r="T87" i="23" s="1"/>
  <c r="T110" i="23" s="1"/>
  <c r="T133" i="23" s="1"/>
  <c r="T156" i="23" s="1"/>
  <c r="T179" i="23" s="1"/>
  <c r="T27" i="24"/>
  <c r="T9" i="23"/>
  <c r="BG59" i="23"/>
  <c r="AY151" i="24"/>
  <c r="AY99" i="24"/>
  <c r="AY56" i="24"/>
  <c r="AY126" i="24"/>
  <c r="CJ151" i="23"/>
  <c r="CJ137" i="23"/>
  <c r="CG183" i="23"/>
  <c r="CM101" i="24"/>
  <c r="CM153" i="24"/>
  <c r="CH178" i="23"/>
  <c r="CH29" i="22" s="1"/>
  <c r="CH28" i="22"/>
  <c r="AU36" i="22"/>
  <c r="AU6" i="22"/>
  <c r="DF27" i="22"/>
  <c r="DF155" i="23"/>
  <c r="DS120" i="24"/>
  <c r="DS92" i="24"/>
  <c r="DS49" i="24"/>
  <c r="DS145" i="24"/>
  <c r="BM108" i="24"/>
  <c r="BM81" i="24"/>
  <c r="BM64" i="24"/>
  <c r="BM38" i="24"/>
  <c r="AG44" i="12"/>
  <c r="CS44" i="12" s="1"/>
  <c r="AG43" i="12"/>
  <c r="CN168" i="14"/>
  <c r="CN167" i="14"/>
  <c r="U25" i="24"/>
  <c r="U24" i="24"/>
  <c r="U22" i="23"/>
  <c r="U39" i="23" s="1"/>
  <c r="U21" i="23"/>
  <c r="U38" i="23" s="1"/>
  <c r="U61" i="23" s="1"/>
  <c r="U84" i="23" s="1"/>
  <c r="U107" i="23" s="1"/>
  <c r="U130" i="23" s="1"/>
  <c r="U153" i="23" s="1"/>
  <c r="U176" i="23" s="1"/>
  <c r="AX151" i="24"/>
  <c r="AX126" i="24"/>
  <c r="AX99" i="24"/>
  <c r="AX56" i="24"/>
  <c r="AX148" i="24"/>
  <c r="AX123" i="24"/>
  <c r="AX95" i="24"/>
  <c r="AX52" i="24"/>
  <c r="AX96" i="24"/>
  <c r="M40" i="22"/>
  <c r="M41" i="22" s="1"/>
  <c r="M10" i="22"/>
  <c r="DK146" i="24"/>
  <c r="DK50" i="24"/>
  <c r="DK121" i="24"/>
  <c r="DK93" i="24"/>
  <c r="DK31" i="24"/>
  <c r="DJ25" i="24"/>
  <c r="DJ24" i="24"/>
  <c r="DJ21" i="23"/>
  <c r="DJ38" i="23" s="1"/>
  <c r="DJ61" i="23" s="1"/>
  <c r="DJ84" i="23" s="1"/>
  <c r="DJ107" i="23" s="1"/>
  <c r="DJ130" i="23" s="1"/>
  <c r="DJ153" i="23" s="1"/>
  <c r="DJ176" i="23" s="1"/>
  <c r="DJ22" i="23"/>
  <c r="DJ39" i="23" s="1"/>
  <c r="DI86" i="23"/>
  <c r="DI91" i="23" s="1"/>
  <c r="DI24" i="22"/>
  <c r="AT38" i="22"/>
  <c r="AT8" i="22"/>
  <c r="O37" i="22"/>
  <c r="O7" i="22"/>
  <c r="T146" i="24"/>
  <c r="T50" i="24"/>
  <c r="T121" i="24"/>
  <c r="T93" i="24"/>
  <c r="T31" i="24"/>
  <c r="T154" i="24" s="1"/>
  <c r="P131" i="23"/>
  <c r="P16" i="22"/>
  <c r="CH9" i="22"/>
  <c r="CH39" i="22"/>
  <c r="CL100" i="24"/>
  <c r="CL57" i="24"/>
  <c r="CL127" i="24"/>
  <c r="CL152" i="24"/>
  <c r="CM124" i="24"/>
  <c r="CM54" i="24"/>
  <c r="CM53" i="24"/>
  <c r="CM58" i="24" s="1"/>
  <c r="CM97" i="24"/>
  <c r="AV91" i="23"/>
  <c r="Z231" i="14"/>
  <c r="Z232" i="14" s="1"/>
  <c r="CL139" i="14"/>
  <c r="Z225" i="14" a="1"/>
  <c r="Z225" i="14" s="1"/>
  <c r="CH8" i="22"/>
  <c r="CH38" i="22"/>
  <c r="DI68" i="23"/>
  <c r="AB22" i="24"/>
  <c r="BH11" i="23"/>
  <c r="AB36" i="23"/>
  <c r="CS62" i="12"/>
  <c r="CS166" i="12" s="1"/>
  <c r="AG166" i="12"/>
  <c r="DG109" i="23"/>
  <c r="DG25" i="22"/>
  <c r="AB229" i="14"/>
  <c r="CN115" i="14"/>
  <c r="CN229" i="14" s="1"/>
  <c r="AD168" i="12"/>
  <c r="CP84" i="12"/>
  <c r="AD167" i="12"/>
  <c r="AG91" i="24"/>
  <c r="AG118" i="24"/>
  <c r="AG74" i="24"/>
  <c r="AG48" i="24"/>
  <c r="AE217" i="12"/>
  <c r="CQ19" i="12"/>
  <c r="CQ217" i="12" s="1"/>
  <c r="AD51" i="18"/>
  <c r="CP51" i="18" s="1"/>
  <c r="AD49" i="18"/>
  <c r="CP49" i="18" s="1"/>
  <c r="BL83" i="24"/>
  <c r="BL66" i="24"/>
  <c r="BL40" i="24"/>
  <c r="BL110" i="24"/>
  <c r="BM79" i="24"/>
  <c r="BM62" i="24"/>
  <c r="BM36" i="24"/>
  <c r="BM106" i="24"/>
  <c r="AC105" i="14"/>
  <c r="AC104" i="14"/>
  <c r="CO104" i="14" s="1"/>
  <c r="CK4" i="22"/>
  <c r="CK34" i="22"/>
  <c r="AX53" i="24"/>
  <c r="AX124" i="24"/>
  <c r="AX97" i="24"/>
  <c r="AX54" i="24"/>
  <c r="U40" i="23"/>
  <c r="U26" i="24"/>
  <c r="DK42" i="23"/>
  <c r="DK65" i="23" s="1"/>
  <c r="DK88" i="23" s="1"/>
  <c r="DK111" i="23" s="1"/>
  <c r="DK134" i="23" s="1"/>
  <c r="DK157" i="23" s="1"/>
  <c r="DK180" i="23" s="1"/>
  <c r="DK28" i="24"/>
  <c r="DK60" i="23"/>
  <c r="CL63" i="23"/>
  <c r="CL23" i="22"/>
  <c r="DH85" i="23"/>
  <c r="DH14" i="22"/>
  <c r="BI4" i="23"/>
  <c r="BI6" i="23" s="1"/>
  <c r="DJ43" i="23"/>
  <c r="DJ66" i="23" s="1"/>
  <c r="DJ89" i="23" s="1"/>
  <c r="DJ112" i="23" s="1"/>
  <c r="DJ135" i="23" s="1"/>
  <c r="DJ158" i="23" s="1"/>
  <c r="DJ181" i="23" s="1"/>
  <c r="DJ29" i="24"/>
  <c r="DH86" i="23"/>
  <c r="DH24" i="22"/>
  <c r="R128" i="24"/>
  <c r="T60" i="23"/>
  <c r="EK9" i="24"/>
  <c r="EC18" i="24"/>
  <c r="CH183" i="23"/>
  <c r="N9" i="22"/>
  <c r="N39" i="22"/>
  <c r="R85" i="23"/>
  <c r="R14" i="22"/>
  <c r="CM63" i="23"/>
  <c r="CM68" i="23" s="1"/>
  <c r="CM23" i="22"/>
  <c r="R58" i="24"/>
  <c r="R106" i="23"/>
  <c r="DI106" i="23"/>
  <c r="DI129" i="23" s="1"/>
  <c r="P114" i="23"/>
  <c r="AT178" i="23"/>
  <c r="AT29" i="22" s="1"/>
  <c r="AT28" i="22"/>
  <c r="AG48" i="12"/>
  <c r="CS48" i="12" s="1"/>
  <c r="AG49" i="12"/>
  <c r="CS49" i="12" s="1"/>
  <c r="AC131" i="14"/>
  <c r="CO131" i="14" s="1"/>
  <c r="AG82" i="14"/>
  <c r="AH29" i="18"/>
  <c r="CT29" i="18" s="1"/>
  <c r="AC131" i="12"/>
  <c r="CO131" i="12" s="1"/>
  <c r="AC143" i="14"/>
  <c r="CO143" i="14" s="1"/>
  <c r="AH15" i="12"/>
  <c r="CT15" i="12" s="1"/>
  <c r="AG44" i="18"/>
  <c r="CS44" i="18" s="1"/>
  <c r="AC140" i="14"/>
  <c r="CO140" i="14" s="1"/>
  <c r="AC140" i="12"/>
  <c r="CO140" i="12" s="1"/>
  <c r="X78" i="18"/>
  <c r="CJ78" i="18" s="1"/>
  <c r="X77" i="18"/>
  <c r="CJ77" i="18" s="1"/>
  <c r="X59" i="21" s="1"/>
  <c r="AD90" i="12"/>
  <c r="CP90" i="12" s="1"/>
  <c r="AD21" i="12"/>
  <c r="CP21" i="12" s="1"/>
  <c r="AC100" i="14"/>
  <c r="CO100" i="14" s="1"/>
  <c r="AC100" i="12"/>
  <c r="CO100" i="12" s="1"/>
  <c r="AG39" i="18"/>
  <c r="CS39" i="18" s="1"/>
  <c r="AE47" i="12"/>
  <c r="CQ47" i="12" s="1"/>
  <c r="DV46" i="18"/>
  <c r="GH46" i="18" s="1"/>
  <c r="AG25" i="18"/>
  <c r="CS25" i="18" s="1"/>
  <c r="AG45" i="12"/>
  <c r="CS45" i="12" s="1"/>
  <c r="DU61" i="18"/>
  <c r="GG61" i="18" s="1"/>
  <c r="AC71" i="18"/>
  <c r="CO71" i="18" s="1"/>
  <c r="AC64" i="18"/>
  <c r="CO64" i="18" s="1"/>
  <c r="AH34" i="12"/>
  <c r="CT34" i="12" s="1"/>
  <c r="AB130" i="14"/>
  <c r="CN130" i="14" s="1"/>
  <c r="DP77" i="18"/>
  <c r="GB77" i="18" s="1"/>
  <c r="BD59" i="21" s="1"/>
  <c r="DP78" i="18"/>
  <c r="GB78" i="18" s="1"/>
  <c r="V164" i="14"/>
  <c r="CH164" i="14" s="1"/>
  <c r="BB29" i="21" s="1"/>
  <c r="V165" i="14"/>
  <c r="CH165" i="14" s="1"/>
  <c r="AF45" i="12"/>
  <c r="CR45" i="12" s="1"/>
  <c r="AC115" i="12"/>
  <c r="CO115" i="12" s="1"/>
  <c r="AC146" i="12"/>
  <c r="CO146" i="12" s="1"/>
  <c r="AC99" i="12"/>
  <c r="CO99" i="12" s="1"/>
  <c r="AA109" i="12"/>
  <c r="CM109" i="12" s="1"/>
  <c r="AA88" i="12"/>
  <c r="CM88" i="12" s="1"/>
  <c r="AG33" i="12"/>
  <c r="AH83" i="14"/>
  <c r="CT83" i="14" s="1"/>
  <c r="DZ19" i="18"/>
  <c r="GL19" i="18" s="1"/>
  <c r="BN8" i="24" s="1"/>
  <c r="DZ20" i="18"/>
  <c r="GL20" i="18" s="1"/>
  <c r="BN9" i="24" s="1"/>
  <c r="DZ22" i="18"/>
  <c r="GL22" i="18" s="1"/>
  <c r="BN10" i="24" s="1"/>
  <c r="DZ23" i="18"/>
  <c r="GL23" i="18" s="1"/>
  <c r="BN11" i="24" s="1"/>
  <c r="DT71" i="18"/>
  <c r="GF71" i="18" s="1"/>
  <c r="DT64" i="18"/>
  <c r="GF64" i="18" s="1"/>
  <c r="AD20" i="14"/>
  <c r="CP20" i="14" s="1"/>
  <c r="AD25" i="14"/>
  <c r="CP25" i="14" s="1"/>
  <c r="AD24" i="14"/>
  <c r="CP24" i="14" s="1"/>
  <c r="AD102" i="14"/>
  <c r="CP102" i="14" s="1"/>
  <c r="AB142" i="14"/>
  <c r="CN142" i="14" s="1"/>
  <c r="AC128" i="14"/>
  <c r="CO128" i="14" s="1"/>
  <c r="AC128" i="12"/>
  <c r="CO128" i="12" s="1"/>
  <c r="Z151" i="12"/>
  <c r="CL151" i="12" s="1"/>
  <c r="AD114" i="12"/>
  <c r="CP114" i="12" s="1"/>
  <c r="AD114" i="14"/>
  <c r="CP114" i="14" s="1"/>
  <c r="Y77" i="18"/>
  <c r="CK77" i="18" s="1"/>
  <c r="Y59" i="21" s="1"/>
  <c r="Y78" i="18"/>
  <c r="CK78" i="18" s="1"/>
  <c r="AB141" i="12"/>
  <c r="CN141" i="12" s="1"/>
  <c r="AD85" i="12"/>
  <c r="CP85" i="12" s="1"/>
  <c r="AF43" i="18"/>
  <c r="CR43" i="18" s="1"/>
  <c r="AF17" i="18"/>
  <c r="CR17" i="18" s="1"/>
  <c r="DS73" i="18"/>
  <c r="GE73" i="18" s="1"/>
  <c r="AE102" i="12"/>
  <c r="CQ102" i="12" s="1"/>
  <c r="AE20" i="12"/>
  <c r="CQ20" i="12" s="1"/>
  <c r="AE25" i="12"/>
  <c r="CQ25" i="12" s="1"/>
  <c r="AE24" i="12"/>
  <c r="CQ24" i="12" s="1"/>
  <c r="AF70" i="14"/>
  <c r="CR70" i="14" s="1"/>
  <c r="AF134" i="14"/>
  <c r="CR134" i="14" s="1"/>
  <c r="AF71" i="14"/>
  <c r="CR71" i="14" s="1"/>
  <c r="AF66" i="14"/>
  <c r="CR66" i="14" s="1"/>
  <c r="AD67" i="18"/>
  <c r="CP67" i="18" s="1"/>
  <c r="AA151" i="14"/>
  <c r="CM151" i="14" s="1"/>
  <c r="AF17" i="14"/>
  <c r="CR17" i="14" s="1"/>
  <c r="V163" i="12"/>
  <c r="CH163" i="12" s="1"/>
  <c r="V157" i="12"/>
  <c r="CH157" i="12" s="1"/>
  <c r="V28" i="21" s="1"/>
  <c r="DX25" i="18"/>
  <c r="GJ25" i="18" s="1"/>
  <c r="W157" i="14"/>
  <c r="CI157" i="14" s="1"/>
  <c r="BC28" i="21" s="1"/>
  <c r="W163" i="14"/>
  <c r="CI163" i="14" s="1"/>
  <c r="DW48" i="18"/>
  <c r="GI48" i="18" s="1"/>
  <c r="AH64" i="12"/>
  <c r="CT64" i="12" s="1"/>
  <c r="DG23" i="12" s="1"/>
  <c r="AH63" i="12"/>
  <c r="CT63" i="12" s="1"/>
  <c r="DG22" i="12" s="1"/>
  <c r="AD84" i="14"/>
  <c r="AH34" i="14"/>
  <c r="CT34" i="14" s="1"/>
  <c r="AC133" i="14"/>
  <c r="CO133" i="14" s="1"/>
  <c r="AC133" i="12"/>
  <c r="CO133" i="12" s="1"/>
  <c r="AF46" i="14"/>
  <c r="CR46" i="14" s="1"/>
  <c r="AA150" i="12"/>
  <c r="CM150" i="12" s="1"/>
  <c r="AG59" i="18"/>
  <c r="CS59" i="18" s="1"/>
  <c r="AD54" i="18"/>
  <c r="CP54" i="18" s="1"/>
  <c r="AC86" i="14"/>
  <c r="CO86" i="14" s="1"/>
  <c r="AC107" i="14"/>
  <c r="CO107" i="14" s="1"/>
  <c r="AC23" i="14"/>
  <c r="CO23" i="14" s="1"/>
  <c r="AB141" i="14"/>
  <c r="CN141" i="14" s="1"/>
  <c r="AC101" i="14"/>
  <c r="CO101" i="14" s="1"/>
  <c r="AC101" i="12"/>
  <c r="CO101" i="12" s="1"/>
  <c r="AE84" i="12"/>
  <c r="AA148" i="14"/>
  <c r="CM148" i="14" s="1"/>
  <c r="CM169" i="14" s="1"/>
  <c r="AG44" i="14"/>
  <c r="CS44" i="14" s="1"/>
  <c r="AG48" i="14"/>
  <c r="CS48" i="14" s="1"/>
  <c r="AG122" i="14"/>
  <c r="CS122" i="14" s="1"/>
  <c r="AG49" i="14"/>
  <c r="CS49" i="14" s="1"/>
  <c r="AB117" i="14"/>
  <c r="CN117" i="14" s="1"/>
  <c r="V160" i="12"/>
  <c r="CH160" i="12" s="1"/>
  <c r="AH14" i="18"/>
  <c r="CT14" i="18" s="1"/>
  <c r="AH13" i="18"/>
  <c r="CT13" i="18" s="1"/>
  <c r="AH12" i="24" s="1"/>
  <c r="DX15" i="18"/>
  <c r="GJ15" i="18" s="1"/>
  <c r="DX59" i="18"/>
  <c r="GJ59" i="18" s="1"/>
  <c r="AD37" i="14"/>
  <c r="CP37" i="14" s="1"/>
  <c r="W155" i="12"/>
  <c r="CI155" i="12" s="1"/>
  <c r="W12" i="23" s="1"/>
  <c r="AC99" i="14"/>
  <c r="CO99" i="14" s="1"/>
  <c r="AC139" i="12"/>
  <c r="CO139" i="12" s="1"/>
  <c r="AG15" i="18"/>
  <c r="CS15" i="18" s="1"/>
  <c r="AF81" i="12"/>
  <c r="AF19" i="12"/>
  <c r="AD89" i="12"/>
  <c r="CP89" i="12" s="1"/>
  <c r="AD22" i="12"/>
  <c r="CP22" i="12" s="1"/>
  <c r="AC96" i="14"/>
  <c r="CO96" i="14" s="1"/>
  <c r="AC96" i="12"/>
  <c r="CO96" i="12" s="1"/>
  <c r="U159" i="12"/>
  <c r="CG159" i="12" s="1"/>
  <c r="AE52" i="18"/>
  <c r="CQ52" i="18" s="1"/>
  <c r="AE69" i="14"/>
  <c r="CQ69" i="14" s="1"/>
  <c r="AC87" i="14"/>
  <c r="CO87" i="14" s="1"/>
  <c r="AC108" i="14"/>
  <c r="CO108" i="14" s="1"/>
  <c r="AB86" i="14"/>
  <c r="CN86" i="14" s="1"/>
  <c r="AB107" i="14"/>
  <c r="CN107" i="14" s="1"/>
  <c r="AB23" i="14"/>
  <c r="CN23" i="14" s="1"/>
  <c r="AE35" i="12"/>
  <c r="CQ35" i="12" s="1"/>
  <c r="AB117" i="12"/>
  <c r="CN117" i="12" s="1"/>
  <c r="W76" i="18"/>
  <c r="CI76" i="18" s="1"/>
  <c r="W58" i="21" s="1"/>
  <c r="AH37" i="18"/>
  <c r="AH38" i="18"/>
  <c r="AB89" i="12"/>
  <c r="CN89" i="12" s="1"/>
  <c r="AB22" i="12"/>
  <c r="CN22" i="12" s="1"/>
  <c r="AB110" i="12"/>
  <c r="CN110" i="12" s="1"/>
  <c r="AC115" i="14"/>
  <c r="AC143" i="12"/>
  <c r="CO143" i="12" s="1"/>
  <c r="AH21" i="18"/>
  <c r="AH83" i="12"/>
  <c r="CT83" i="12" s="1"/>
  <c r="W162" i="12"/>
  <c r="CI162" i="12" s="1"/>
  <c r="W158" i="12"/>
  <c r="CI158" i="12" s="1"/>
  <c r="AF45" i="14"/>
  <c r="CR45" i="14" s="1"/>
  <c r="AG33" i="14"/>
  <c r="AB118" i="12"/>
  <c r="CN118" i="12" s="1"/>
  <c r="AH59" i="18"/>
  <c r="CT59" i="18" s="1"/>
  <c r="AB129" i="12"/>
  <c r="CN129" i="12" s="1"/>
  <c r="AE57" i="18"/>
  <c r="CQ57" i="18" s="1"/>
  <c r="AE68" i="12"/>
  <c r="CQ68" i="12" s="1"/>
  <c r="AE46" i="18"/>
  <c r="CQ46" i="18" s="1"/>
  <c r="Z88" i="12"/>
  <c r="CL88" i="12" s="1"/>
  <c r="Z109" i="12"/>
  <c r="CL109" i="12" s="1"/>
  <c r="DY14" i="18"/>
  <c r="GK14" i="18" s="1"/>
  <c r="DY13" i="18"/>
  <c r="GK13" i="18" s="1"/>
  <c r="BM12" i="24" s="1"/>
  <c r="AF92" i="14"/>
  <c r="CR92" i="14" s="1"/>
  <c r="AF39" i="14"/>
  <c r="CR39" i="14" s="1"/>
  <c r="V159" i="14"/>
  <c r="CH159" i="14" s="1"/>
  <c r="DU54" i="18"/>
  <c r="GG54" i="18" s="1"/>
  <c r="DV57" i="18"/>
  <c r="GH57" i="18" s="1"/>
  <c r="DZ36" i="18"/>
  <c r="GL36" i="18" s="1"/>
  <c r="DZ12" i="18"/>
  <c r="GL12" i="18" s="1"/>
  <c r="AB105" i="12"/>
  <c r="AC25" i="12"/>
  <c r="CO25" i="12" s="1"/>
  <c r="AC20" i="12"/>
  <c r="CO20" i="12" s="1"/>
  <c r="AC24" i="12"/>
  <c r="CO24" i="12" s="1"/>
  <c r="AC102" i="12"/>
  <c r="CO102" i="12" s="1"/>
  <c r="AC121" i="14"/>
  <c r="CO121" i="14" s="1"/>
  <c r="AC121" i="12"/>
  <c r="CO121" i="12" s="1"/>
  <c r="DT70" i="18"/>
  <c r="GF70" i="18" s="1"/>
  <c r="AG65" i="12"/>
  <c r="AD69" i="14"/>
  <c r="CP69" i="14" s="1"/>
  <c r="W160" i="14"/>
  <c r="CI160" i="14" s="1"/>
  <c r="X162" i="14"/>
  <c r="CJ162" i="14" s="1"/>
  <c r="X158" i="14"/>
  <c r="CJ158" i="14" s="1"/>
  <c r="AA88" i="14"/>
  <c r="CM88" i="14" s="1"/>
  <c r="AA109" i="14"/>
  <c r="CM109" i="14" s="1"/>
  <c r="DU67" i="18"/>
  <c r="GG67" i="18" s="1"/>
  <c r="AC70" i="18"/>
  <c r="CO70" i="18" s="1"/>
  <c r="AC72" i="18"/>
  <c r="CO72" i="18" s="1"/>
  <c r="AH32" i="14"/>
  <c r="CT32" i="14" s="1"/>
  <c r="Z75" i="18"/>
  <c r="CL75" i="18" s="1"/>
  <c r="AD93" i="14"/>
  <c r="CP93" i="14" s="1"/>
  <c r="AC144" i="14"/>
  <c r="CO144" i="14" s="1"/>
  <c r="AC144" i="12"/>
  <c r="CO144" i="12" s="1"/>
  <c r="AB153" i="12"/>
  <c r="CN153" i="12" s="1"/>
  <c r="AB98" i="12"/>
  <c r="CN98" i="12" s="1"/>
  <c r="AB118" i="14"/>
  <c r="CN118" i="14" s="1"/>
  <c r="AB129" i="14"/>
  <c r="CN129" i="14" s="1"/>
  <c r="AE81" i="14"/>
  <c r="AE19" i="14"/>
  <c r="AE67" i="12"/>
  <c r="CQ67" i="12" s="1"/>
  <c r="DY37" i="18"/>
  <c r="GK37" i="18" s="1"/>
  <c r="BM19" i="24" s="1"/>
  <c r="DY38" i="18"/>
  <c r="GK38" i="18" s="1"/>
  <c r="BM20" i="24" s="1"/>
  <c r="V160" i="14"/>
  <c r="CH160" i="14" s="1"/>
  <c r="AE93" i="12"/>
  <c r="CQ93" i="12" s="1"/>
  <c r="AB90" i="12"/>
  <c r="CN90" i="12" s="1"/>
  <c r="AB21" i="12"/>
  <c r="CN21" i="12" s="1"/>
  <c r="AC84" i="12"/>
  <c r="DY24" i="18"/>
  <c r="GK24" i="18" s="1"/>
  <c r="AC120" i="14"/>
  <c r="CO120" i="14" s="1"/>
  <c r="AC120" i="12"/>
  <c r="CO120" i="12" s="1"/>
  <c r="DM76" i="18"/>
  <c r="FY76" i="18" s="1"/>
  <c r="BA58" i="21" s="1"/>
  <c r="BA5" i="21" s="1"/>
  <c r="X155" i="14"/>
  <c r="CJ155" i="14" s="1"/>
  <c r="AF92" i="12"/>
  <c r="CR92" i="12" s="1"/>
  <c r="AF39" i="12"/>
  <c r="CR39" i="12" s="1"/>
  <c r="AG17" i="12"/>
  <c r="CS17" i="12" s="1"/>
  <c r="AH64" i="14"/>
  <c r="CT64" i="14" s="1"/>
  <c r="AH63" i="14"/>
  <c r="CT63" i="14" s="1"/>
  <c r="AA150" i="14"/>
  <c r="CM150" i="14" s="1"/>
  <c r="AH29" i="14"/>
  <c r="CT29" i="14" s="1"/>
  <c r="DY29" i="18"/>
  <c r="GK29" i="18" s="1"/>
  <c r="AB97" i="12"/>
  <c r="CN97" i="12" s="1"/>
  <c r="AC145" i="14"/>
  <c r="CO145" i="14" s="1"/>
  <c r="AC145" i="12"/>
  <c r="CO145" i="12" s="1"/>
  <c r="AB153" i="14"/>
  <c r="CN153" i="14" s="1"/>
  <c r="AB98" i="14"/>
  <c r="CN98" i="14" s="1"/>
  <c r="Y74" i="18"/>
  <c r="CK74" i="18" s="1"/>
  <c r="DZ27" i="18"/>
  <c r="GL27" i="18" s="1"/>
  <c r="BN14" i="24" s="1"/>
  <c r="DZ28" i="18"/>
  <c r="GL28" i="18" s="1"/>
  <c r="BN15" i="24" s="1"/>
  <c r="AC147" i="14"/>
  <c r="CO147" i="14" s="1"/>
  <c r="AC95" i="14"/>
  <c r="AB87" i="14"/>
  <c r="CN87" i="14" s="1"/>
  <c r="AB108" i="14"/>
  <c r="CN108" i="14" s="1"/>
  <c r="AG46" i="12"/>
  <c r="CS46" i="12" s="1"/>
  <c r="AF66" i="12"/>
  <c r="CR66" i="12" s="1"/>
  <c r="AF70" i="12"/>
  <c r="CR70" i="12" s="1"/>
  <c r="AF134" i="12"/>
  <c r="CR134" i="12" s="1"/>
  <c r="AF71" i="12"/>
  <c r="CR71" i="12" s="1"/>
  <c r="AE95" i="12"/>
  <c r="AH29" i="12"/>
  <c r="CT29" i="12" s="1"/>
  <c r="DC22" i="12" s="1"/>
  <c r="Z152" i="14"/>
  <c r="CL152" i="14" s="1"/>
  <c r="DT72" i="18"/>
  <c r="GF72" i="18" s="1"/>
  <c r="AB85" i="12"/>
  <c r="CN85" i="12" s="1"/>
  <c r="AB106" i="12"/>
  <c r="CN106" i="12" s="1"/>
  <c r="DY21" i="18"/>
  <c r="GK21" i="18" s="1"/>
  <c r="V164" i="12"/>
  <c r="CH164" i="12" s="1"/>
  <c r="V29" i="21" s="1"/>
  <c r="V165" i="12"/>
  <c r="CH165" i="12" s="1"/>
  <c r="AC119" i="14"/>
  <c r="CO119" i="14" s="1"/>
  <c r="AC119" i="12"/>
  <c r="CO119" i="12" s="1"/>
  <c r="AA151" i="12"/>
  <c r="CM151" i="12" s="1"/>
  <c r="W164" i="14"/>
  <c r="CI164" i="14" s="1"/>
  <c r="BC29" i="21" s="1"/>
  <c r="W165" i="14"/>
  <c r="CI165" i="14" s="1"/>
  <c r="X156" i="12"/>
  <c r="CJ156" i="12" s="1"/>
  <c r="DO74" i="18"/>
  <c r="GA74" i="18" s="1"/>
  <c r="AB73" i="18"/>
  <c r="CN73" i="18" s="1"/>
  <c r="DW43" i="18"/>
  <c r="GI43" i="18" s="1"/>
  <c r="DW17" i="18"/>
  <c r="GI17" i="18" s="1"/>
  <c r="AD37" i="12"/>
  <c r="CP37" i="12" s="1"/>
  <c r="AB154" i="14"/>
  <c r="CN154" i="14" s="1"/>
  <c r="AB97" i="14"/>
  <c r="CN97" i="14" s="1"/>
  <c r="AD104" i="12"/>
  <c r="CP104" i="12" s="1"/>
  <c r="AD104" i="14"/>
  <c r="CP104" i="14" s="1"/>
  <c r="AD136" i="12"/>
  <c r="CP136" i="12" s="1"/>
  <c r="AD147" i="12"/>
  <c r="CP147" i="12" s="1"/>
  <c r="CP11" i="23"/>
  <c r="DX44" i="18"/>
  <c r="GJ44" i="18" s="1"/>
  <c r="U159" i="14"/>
  <c r="CG159" i="14" s="1"/>
  <c r="AH49" i="12"/>
  <c r="CT49" i="12" s="1"/>
  <c r="AH44" i="12"/>
  <c r="CT44" i="12" s="1"/>
  <c r="AH122" i="12"/>
  <c r="CT122" i="12" s="1"/>
  <c r="AH48" i="12"/>
  <c r="CT48" i="12" s="1"/>
  <c r="AG71" i="14"/>
  <c r="CS71" i="14" s="1"/>
  <c r="DV52" i="18"/>
  <c r="GH52" i="18" s="1"/>
  <c r="AB149" i="14"/>
  <c r="CN149" i="14" s="1"/>
  <c r="AH32" i="12"/>
  <c r="CT32" i="12" s="1"/>
  <c r="DC23" i="12" s="1"/>
  <c r="AB130" i="12"/>
  <c r="CN130" i="12" s="1"/>
  <c r="AF48" i="18"/>
  <c r="CR48" i="18" s="1"/>
  <c r="AD61" i="18"/>
  <c r="CP61" i="18" s="1"/>
  <c r="AD11" i="23"/>
  <c r="DP75" i="18"/>
  <c r="GB75" i="18" s="1"/>
  <c r="AH82" i="14"/>
  <c r="AF46" i="12"/>
  <c r="CR46" i="12" s="1"/>
  <c r="AB139" i="14"/>
  <c r="AB225" i="14" s="1" a="1"/>
  <c r="AB225" i="14" s="1"/>
  <c r="AC116" i="12"/>
  <c r="CO116" i="12" s="1"/>
  <c r="AC116" i="14"/>
  <c r="CO116" i="14" s="1"/>
  <c r="AH24" i="18"/>
  <c r="AB142" i="12"/>
  <c r="CN142" i="12" s="1"/>
  <c r="AC132" i="14"/>
  <c r="CO132" i="14" s="1"/>
  <c r="AC132" i="12"/>
  <c r="CO132" i="12" s="1"/>
  <c r="AE35" i="14"/>
  <c r="CQ35" i="14" s="1"/>
  <c r="AG16" i="14"/>
  <c r="CS16" i="14" s="1"/>
  <c r="CM128" i="24" l="1"/>
  <c r="CM232" i="14"/>
  <c r="AX68" i="23"/>
  <c r="V8" i="23"/>
  <c r="AG90" i="24"/>
  <c r="AF75" i="24"/>
  <c r="DH91" i="23"/>
  <c r="DH36" i="22" s="1"/>
  <c r="AH14" i="24"/>
  <c r="AH85" i="24" s="1"/>
  <c r="AG117" i="24"/>
  <c r="AG47" i="24"/>
  <c r="T45" i="23"/>
  <c r="DK154" i="24"/>
  <c r="AY128" i="24"/>
  <c r="CM233" i="14"/>
  <c r="CM234" i="14" s="1"/>
  <c r="Z233" i="14"/>
  <c r="Z234" i="14" s="1"/>
  <c r="R91" i="23"/>
  <c r="R36" i="22" s="1"/>
  <c r="CN8" i="23"/>
  <c r="R35" i="22"/>
  <c r="AA233" i="14"/>
  <c r="AA234" i="14" s="1"/>
  <c r="CH30" i="22"/>
  <c r="DK45" i="23"/>
  <c r="CL155" i="24"/>
  <c r="AT30" i="22"/>
  <c r="CM155" i="24"/>
  <c r="AD22" i="24"/>
  <c r="BJ11" i="23"/>
  <c r="AD36" i="23"/>
  <c r="AD59" i="23" s="1"/>
  <c r="AY35" i="22"/>
  <c r="AY5" i="22"/>
  <c r="CM5" i="22"/>
  <c r="CM35" i="22"/>
  <c r="V11" i="21"/>
  <c r="V6" i="21"/>
  <c r="BM47" i="24"/>
  <c r="BM117" i="24"/>
  <c r="BM90" i="24"/>
  <c r="BM73" i="24"/>
  <c r="V10" i="21"/>
  <c r="V32" i="24" s="1"/>
  <c r="V5" i="21"/>
  <c r="AD127" i="14"/>
  <c r="AD124" i="14"/>
  <c r="CP124" i="14" s="1"/>
  <c r="AG215" i="12"/>
  <c r="CS33" i="12"/>
  <c r="CS215" i="12" s="1"/>
  <c r="AH36" i="14"/>
  <c r="CT36" i="14" s="1"/>
  <c r="AH38" i="14"/>
  <c r="CT38" i="14" s="1"/>
  <c r="CS82" i="14"/>
  <c r="CS214" i="14" s="1"/>
  <c r="CS224" i="14" s="1"/>
  <c r="AG214" i="14"/>
  <c r="AG224" i="14" s="1"/>
  <c r="R129" i="23"/>
  <c r="AC228" i="14"/>
  <c r="CO105" i="14"/>
  <c r="CO228" i="14" s="1"/>
  <c r="P154" i="23"/>
  <c r="P17" i="22"/>
  <c r="AX128" i="24"/>
  <c r="CJ8" i="22"/>
  <c r="CJ38" i="22"/>
  <c r="U153" i="24"/>
  <c r="U101" i="24"/>
  <c r="AH39" i="24"/>
  <c r="AH109" i="24"/>
  <c r="AH82" i="24"/>
  <c r="AH65" i="24"/>
  <c r="DS82" i="23"/>
  <c r="BD151" i="23"/>
  <c r="DJ97" i="24"/>
  <c r="DJ53" i="24"/>
  <c r="DJ124" i="24"/>
  <c r="DJ54" i="24"/>
  <c r="DK147" i="24"/>
  <c r="DK122" i="24"/>
  <c r="DK94" i="24"/>
  <c r="DK51" i="24"/>
  <c r="CP221" i="14"/>
  <c r="CP223" i="14"/>
  <c r="CK128" i="23"/>
  <c r="CL128" i="24"/>
  <c r="BA42" i="23"/>
  <c r="BA65" i="23" s="1"/>
  <c r="BA88" i="23" s="1"/>
  <c r="BA111" i="23" s="1"/>
  <c r="BA134" i="23" s="1"/>
  <c r="BA157" i="23" s="1"/>
  <c r="BA180" i="23" s="1"/>
  <c r="BA28" i="24"/>
  <c r="EE7" i="24"/>
  <c r="EJ7" i="24" s="1"/>
  <c r="AH107" i="24"/>
  <c r="AH80" i="24"/>
  <c r="AH63" i="24"/>
  <c r="AH37" i="24"/>
  <c r="B34" i="17"/>
  <c r="O178" i="23"/>
  <c r="O29" i="22" s="1"/>
  <c r="O28" i="22"/>
  <c r="T63" i="23"/>
  <c r="T23" i="22"/>
  <c r="N40" i="22"/>
  <c r="N41" i="22" s="1"/>
  <c r="N10" i="22"/>
  <c r="DJ45" i="23"/>
  <c r="CN59" i="23"/>
  <c r="CN49" i="24"/>
  <c r="CN120" i="24"/>
  <c r="CN92" i="24"/>
  <c r="CN145" i="24"/>
  <c r="CN31" i="24"/>
  <c r="CN154" i="24" s="1"/>
  <c r="AS40" i="22"/>
  <c r="AS41" i="22" s="1"/>
  <c r="AS10" i="22"/>
  <c r="AX102" i="24"/>
  <c r="CJ155" i="23"/>
  <c r="CJ27" i="22"/>
  <c r="EF7" i="24"/>
  <c r="EK7" i="24" s="1"/>
  <c r="AH108" i="24"/>
  <c r="AH64" i="24"/>
  <c r="AH38" i="24"/>
  <c r="AH81" i="24"/>
  <c r="AH216" i="12"/>
  <c r="CT43" i="12"/>
  <c r="D173" i="12"/>
  <c r="CO25" i="24"/>
  <c r="CO24" i="24"/>
  <c r="CO21" i="23"/>
  <c r="CO38" i="23" s="1"/>
  <c r="CO61" i="23" s="1"/>
  <c r="CO84" i="23" s="1"/>
  <c r="CO107" i="23" s="1"/>
  <c r="CO130" i="23" s="1"/>
  <c r="CO153" i="23" s="1"/>
  <c r="CO176" i="23" s="1"/>
  <c r="AY14" i="22"/>
  <c r="AY85" i="23"/>
  <c r="AZ26" i="24"/>
  <c r="AZ40" i="23"/>
  <c r="AY102" i="24"/>
  <c r="AT39" i="22"/>
  <c r="AT9" i="22"/>
  <c r="DK101" i="24"/>
  <c r="DK153" i="24"/>
  <c r="U151" i="24"/>
  <c r="U126" i="24"/>
  <c r="U99" i="24"/>
  <c r="U56" i="24"/>
  <c r="V42" i="23"/>
  <c r="V65" i="23" s="1"/>
  <c r="V88" i="23" s="1"/>
  <c r="V111" i="23" s="1"/>
  <c r="V134" i="23" s="1"/>
  <c r="V157" i="23" s="1"/>
  <c r="V180" i="23" s="1"/>
  <c r="V28" i="24"/>
  <c r="AB154" i="12"/>
  <c r="CN154" i="12" s="1"/>
  <c r="AB111" i="12"/>
  <c r="CN111" i="12" s="1"/>
  <c r="CS65" i="12"/>
  <c r="CS220" i="12" s="1"/>
  <c r="AG220" i="12"/>
  <c r="AC146" i="14"/>
  <c r="CO146" i="14" s="1"/>
  <c r="AC136" i="14"/>
  <c r="CO136" i="14" s="1"/>
  <c r="HD5" i="18"/>
  <c r="CT21" i="18"/>
  <c r="AF217" i="12"/>
  <c r="CR19" i="12"/>
  <c r="CR217" i="12" s="1"/>
  <c r="W23" i="24"/>
  <c r="BC12" i="23"/>
  <c r="W37" i="23"/>
  <c r="W13" i="23"/>
  <c r="W16" i="23"/>
  <c r="W17" i="23"/>
  <c r="W15" i="23"/>
  <c r="W14" i="23"/>
  <c r="W18" i="23"/>
  <c r="H31" i="17"/>
  <c r="AH40" i="24"/>
  <c r="AH110" i="24"/>
  <c r="AH83" i="24"/>
  <c r="AH66" i="24"/>
  <c r="EE9" i="24"/>
  <c r="EJ9" i="24" s="1"/>
  <c r="BN65" i="24"/>
  <c r="BN109" i="24"/>
  <c r="BN82" i="24"/>
  <c r="BN39" i="24"/>
  <c r="AA148" i="12"/>
  <c r="AG82" i="12"/>
  <c r="CH10" i="22"/>
  <c r="CH40" i="22"/>
  <c r="CH41" i="22" s="1"/>
  <c r="CL86" i="23"/>
  <c r="CL24" i="22"/>
  <c r="AG111" i="24"/>
  <c r="AG84" i="24"/>
  <c r="AG41" i="24"/>
  <c r="AG67" i="24"/>
  <c r="DG132" i="23"/>
  <c r="DG26" i="22"/>
  <c r="AG216" i="12"/>
  <c r="CS43" i="12"/>
  <c r="CS216" i="12" s="1"/>
  <c r="CJ174" i="23"/>
  <c r="CJ160" i="23"/>
  <c r="T150" i="24"/>
  <c r="T125" i="24"/>
  <c r="T98" i="24"/>
  <c r="T55" i="24"/>
  <c r="CM105" i="23"/>
  <c r="CN226" i="14"/>
  <c r="AA169" i="14"/>
  <c r="DJ63" i="23"/>
  <c r="DJ23" i="22"/>
  <c r="CM4" i="22"/>
  <c r="CM34" i="22"/>
  <c r="Z128" i="23"/>
  <c r="AD221" i="14"/>
  <c r="AD223" i="14"/>
  <c r="S36" i="22"/>
  <c r="S6" i="22"/>
  <c r="BA44" i="23"/>
  <c r="BA67" i="23" s="1"/>
  <c r="BA90" i="23" s="1"/>
  <c r="BA113" i="23" s="1"/>
  <c r="BA136" i="23" s="1"/>
  <c r="BA159" i="23" s="1"/>
  <c r="BA182" i="23" s="1"/>
  <c r="BA30" i="24"/>
  <c r="AH69" i="24"/>
  <c r="EF8" i="24"/>
  <c r="EK8" i="24" s="1"/>
  <c r="AH43" i="24"/>
  <c r="AH113" i="24"/>
  <c r="AH86" i="24"/>
  <c r="DJ83" i="23"/>
  <c r="DJ106" i="23" s="1"/>
  <c r="DJ129" i="23" s="1"/>
  <c r="DJ152" i="23" s="1"/>
  <c r="DJ175" i="23" s="1"/>
  <c r="CN42" i="23"/>
  <c r="CN65" i="23" s="1"/>
  <c r="CN88" i="23" s="1"/>
  <c r="CN111" i="23" s="1"/>
  <c r="CN134" i="23" s="1"/>
  <c r="CN157" i="23" s="1"/>
  <c r="CN180" i="23" s="1"/>
  <c r="CN28" i="24"/>
  <c r="S35" i="22"/>
  <c r="S5" i="22"/>
  <c r="AY106" i="23"/>
  <c r="AX58" i="24"/>
  <c r="BA10" i="21"/>
  <c r="BA32" i="24" s="1"/>
  <c r="CO30" i="24"/>
  <c r="CO44" i="23"/>
  <c r="CO67" i="23" s="1"/>
  <c r="CO90" i="23" s="1"/>
  <c r="CO113" i="23" s="1"/>
  <c r="CO136" i="23" s="1"/>
  <c r="CO159" i="23" s="1"/>
  <c r="CO182" i="23" s="1"/>
  <c r="AZ42" i="23"/>
  <c r="AZ65" i="23" s="1"/>
  <c r="AZ88" i="23" s="1"/>
  <c r="AZ111" i="23" s="1"/>
  <c r="AZ134" i="23" s="1"/>
  <c r="AZ157" i="23" s="1"/>
  <c r="AZ180" i="23" s="1"/>
  <c r="AZ28" i="24"/>
  <c r="T62" i="23"/>
  <c r="T68" i="23" s="1"/>
  <c r="T13" i="22"/>
  <c r="AT19" i="22"/>
  <c r="AT20" i="22" s="1"/>
  <c r="AT149" i="24" s="1"/>
  <c r="AT155" i="24" s="1"/>
  <c r="AT183" i="23"/>
  <c r="CN167" i="12"/>
  <c r="CN168" i="12"/>
  <c r="V43" i="23"/>
  <c r="V66" i="23" s="1"/>
  <c r="V89" i="23" s="1"/>
  <c r="V112" i="23" s="1"/>
  <c r="V135" i="23" s="1"/>
  <c r="V158" i="23" s="1"/>
  <c r="V181" i="23" s="1"/>
  <c r="V29" i="24"/>
  <c r="DV51" i="18"/>
  <c r="GH51" i="18" s="1"/>
  <c r="DV49" i="18"/>
  <c r="GH49" i="18" s="1"/>
  <c r="CT38" i="18"/>
  <c r="AH20" i="24" s="1"/>
  <c r="B35" i="17" s="1"/>
  <c r="HF6" i="18"/>
  <c r="AF213" i="12"/>
  <c r="CR81" i="12"/>
  <c r="CR213" i="12" s="1"/>
  <c r="B44" i="17"/>
  <c r="EF16" i="24"/>
  <c r="EK16" i="24" s="1"/>
  <c r="BN108" i="24"/>
  <c r="BN81" i="24"/>
  <c r="BN64" i="24"/>
  <c r="BN38" i="24"/>
  <c r="DH109" i="23"/>
  <c r="DH25" i="22"/>
  <c r="DK4" i="22"/>
  <c r="DK34" i="22"/>
  <c r="CL231" i="14"/>
  <c r="CL232" i="14" s="1"/>
  <c r="CL169" i="14"/>
  <c r="CL225" i="14" a="1"/>
  <c r="CL225" i="14" s="1"/>
  <c r="AU37" i="22"/>
  <c r="AU7" i="22"/>
  <c r="AC59" i="23"/>
  <c r="AW26" i="22"/>
  <c r="AW132" i="23"/>
  <c r="DK148" i="24"/>
  <c r="DK123" i="24"/>
  <c r="DK95" i="24"/>
  <c r="DK96" i="24"/>
  <c r="DK52" i="24"/>
  <c r="Q38" i="22"/>
  <c r="Q8" i="22"/>
  <c r="AH62" i="24"/>
  <c r="AH36" i="24"/>
  <c r="ED7" i="24"/>
  <c r="AH106" i="24"/>
  <c r="AH79" i="24"/>
  <c r="T127" i="24"/>
  <c r="T100" i="24"/>
  <c r="T57" i="24"/>
  <c r="T152" i="24"/>
  <c r="AX35" i="22"/>
  <c r="AX5" i="22"/>
  <c r="S129" i="23"/>
  <c r="DM23" i="24"/>
  <c r="DM37" i="23"/>
  <c r="DM15" i="23"/>
  <c r="DM14" i="23"/>
  <c r="DM13" i="23"/>
  <c r="DM17" i="23"/>
  <c r="DM18" i="23"/>
  <c r="DM16" i="23"/>
  <c r="AY24" i="22"/>
  <c r="AY86" i="23"/>
  <c r="DF177" i="23"/>
  <c r="DF18" i="22"/>
  <c r="DF160" i="23"/>
  <c r="AA151" i="23"/>
  <c r="CN43" i="23"/>
  <c r="CN66" i="23" s="1"/>
  <c r="CN89" i="23" s="1"/>
  <c r="CN112" i="23" s="1"/>
  <c r="CN135" i="23" s="1"/>
  <c r="CN158" i="23" s="1"/>
  <c r="CN181" i="23" s="1"/>
  <c r="CN29" i="24"/>
  <c r="BF82" i="23"/>
  <c r="BF105" i="23" s="1"/>
  <c r="AV114" i="23"/>
  <c r="AV131" i="23"/>
  <c r="AV16" i="22"/>
  <c r="CO8" i="23"/>
  <c r="CO26" i="24"/>
  <c r="CO40" i="23"/>
  <c r="Q154" i="23"/>
  <c r="Q17" i="22"/>
  <c r="AZ21" i="23"/>
  <c r="AZ38" i="23" s="1"/>
  <c r="AZ61" i="23" s="1"/>
  <c r="AZ84" i="23" s="1"/>
  <c r="AZ107" i="23" s="1"/>
  <c r="AZ130" i="23" s="1"/>
  <c r="AZ153" i="23" s="1"/>
  <c r="AZ176" i="23" s="1"/>
  <c r="AZ25" i="24"/>
  <c r="AZ22" i="23"/>
  <c r="AZ39" i="23" s="1"/>
  <c r="AZ24" i="24"/>
  <c r="T52" i="24"/>
  <c r="T148" i="24"/>
  <c r="T95" i="24"/>
  <c r="T123" i="24"/>
  <c r="T96" i="24"/>
  <c r="DJ101" i="24"/>
  <c r="DJ153" i="24"/>
  <c r="EF17" i="24"/>
  <c r="EK17" i="24" s="1"/>
  <c r="BN113" i="24"/>
  <c r="E42" i="17"/>
  <c r="BN86" i="24"/>
  <c r="C44" i="17"/>
  <c r="BN69" i="24"/>
  <c r="BN43" i="24"/>
  <c r="BC6" i="21"/>
  <c r="BC11" i="21"/>
  <c r="C42" i="17"/>
  <c r="BN112" i="24"/>
  <c r="BN85" i="24"/>
  <c r="BN42" i="24"/>
  <c r="BN68" i="24"/>
  <c r="ED17" i="24"/>
  <c r="CN105" i="12"/>
  <c r="AB225" i="12" a="1"/>
  <c r="AB225" i="12" s="1"/>
  <c r="AB233" i="12" s="1"/>
  <c r="AB234" i="12" s="1"/>
  <c r="HF5" i="18"/>
  <c r="CT37" i="18"/>
  <c r="AH19" i="24" s="1"/>
  <c r="CP84" i="14"/>
  <c r="AD167" i="14"/>
  <c r="AD168" i="14"/>
  <c r="B43" i="17"/>
  <c r="BN107" i="24"/>
  <c r="BN80" i="24"/>
  <c r="BN63" i="24"/>
  <c r="BN37" i="24"/>
  <c r="EE16" i="24"/>
  <c r="EJ16" i="24" s="1"/>
  <c r="AH48" i="14"/>
  <c r="CT48" i="14" s="1"/>
  <c r="AG70" i="14"/>
  <c r="CS70" i="14" s="1"/>
  <c r="AG65" i="14"/>
  <c r="EK18" i="24"/>
  <c r="DJ152" i="24"/>
  <c r="DJ127" i="24"/>
  <c r="DJ57" i="24"/>
  <c r="DJ100" i="24"/>
  <c r="DK83" i="23"/>
  <c r="CP168" i="12"/>
  <c r="CP167" i="12"/>
  <c r="AB59" i="23"/>
  <c r="DI109" i="23"/>
  <c r="DI25" i="22"/>
  <c r="U62" i="23"/>
  <c r="U13" i="22"/>
  <c r="DJ150" i="24"/>
  <c r="DJ98" i="24"/>
  <c r="DJ55" i="24"/>
  <c r="DJ125" i="24"/>
  <c r="AU154" i="23"/>
  <c r="AU17" i="22"/>
  <c r="AU137" i="23"/>
  <c r="CJ7" i="22"/>
  <c r="CJ37" i="22"/>
  <c r="T151" i="24"/>
  <c r="T126" i="24"/>
  <c r="T99" i="24"/>
  <c r="T56" i="24"/>
  <c r="DK62" i="23"/>
  <c r="DK13" i="22"/>
  <c r="DR82" i="23"/>
  <c r="DR105" i="23" s="1"/>
  <c r="P155" i="23"/>
  <c r="P160" i="23" s="1"/>
  <c r="P27" i="22"/>
  <c r="Q175" i="23"/>
  <c r="AX175" i="23"/>
  <c r="BA43" i="23"/>
  <c r="BA66" i="23" s="1"/>
  <c r="BA29" i="24"/>
  <c r="BA146" i="24"/>
  <c r="BA121" i="24"/>
  <c r="BA50" i="24"/>
  <c r="BA93" i="24"/>
  <c r="BA31" i="24"/>
  <c r="DF38" i="22"/>
  <c r="DF8" i="22"/>
  <c r="CI155" i="23"/>
  <c r="CI160" i="23" s="1"/>
  <c r="CI27" i="22"/>
  <c r="DJ151" i="24"/>
  <c r="DJ126" i="24"/>
  <c r="DJ99" i="24"/>
  <c r="DJ56" i="24"/>
  <c r="CN24" i="24"/>
  <c r="CN25" i="24"/>
  <c r="CN21" i="23"/>
  <c r="CN38" i="23" s="1"/>
  <c r="CN61" i="23" s="1"/>
  <c r="CN84" i="23" s="1"/>
  <c r="CN107" i="23" s="1"/>
  <c r="CN130" i="23" s="1"/>
  <c r="CN153" i="23" s="1"/>
  <c r="CN176" i="23" s="1"/>
  <c r="BE105" i="23"/>
  <c r="U45" i="23"/>
  <c r="CM102" i="24"/>
  <c r="T101" i="24"/>
  <c r="T153" i="24"/>
  <c r="U154" i="24"/>
  <c r="CO59" i="23"/>
  <c r="CO120" i="24"/>
  <c r="CO92" i="24"/>
  <c r="CO49" i="24"/>
  <c r="CO145" i="24"/>
  <c r="CO31" i="24"/>
  <c r="AU27" i="22"/>
  <c r="AU155" i="23"/>
  <c r="AZ8" i="23"/>
  <c r="T147" i="24"/>
  <c r="T94" i="24"/>
  <c r="T122" i="24"/>
  <c r="T51" i="24"/>
  <c r="O38" i="22"/>
  <c r="O8" i="22"/>
  <c r="AX14" i="22"/>
  <c r="AX85" i="23"/>
  <c r="V60" i="23"/>
  <c r="CQ19" i="14"/>
  <c r="CQ217" i="14" s="1"/>
  <c r="AE217" i="14"/>
  <c r="AG215" i="14"/>
  <c r="CS33" i="14"/>
  <c r="CS215" i="14" s="1"/>
  <c r="DU72" i="18"/>
  <c r="GG72" i="18" s="1"/>
  <c r="DU58" i="18"/>
  <c r="GG58" i="18" s="1"/>
  <c r="CQ84" i="12"/>
  <c r="AE168" i="12"/>
  <c r="AE167" i="12"/>
  <c r="BN36" i="24"/>
  <c r="BN106" i="24"/>
  <c r="B42" i="17"/>
  <c r="ED16" i="24"/>
  <c r="BN79" i="24"/>
  <c r="BN62" i="24"/>
  <c r="BB6" i="21"/>
  <c r="BB11" i="21"/>
  <c r="DX65" i="18"/>
  <c r="GJ65" i="18" s="1"/>
  <c r="DX39" i="18"/>
  <c r="GJ39" i="18" s="1"/>
  <c r="P37" i="22"/>
  <c r="P7" i="22"/>
  <c r="CM86" i="23"/>
  <c r="CM91" i="23" s="1"/>
  <c r="CM24" i="22"/>
  <c r="DK151" i="24"/>
  <c r="DK56" i="24"/>
  <c r="DK126" i="24"/>
  <c r="DK99" i="24"/>
  <c r="BH22" i="24"/>
  <c r="BH36" i="23"/>
  <c r="AV36" i="22"/>
  <c r="AV6" i="22"/>
  <c r="DJ13" i="22"/>
  <c r="DJ62" i="23"/>
  <c r="U147" i="24"/>
  <c r="U122" i="24"/>
  <c r="U94" i="24"/>
  <c r="U51" i="24"/>
  <c r="AG66" i="24"/>
  <c r="AG40" i="24"/>
  <c r="AG110" i="24"/>
  <c r="AG83" i="24"/>
  <c r="DF178" i="23"/>
  <c r="DF29" i="22" s="1"/>
  <c r="DF28" i="22"/>
  <c r="AW114" i="23"/>
  <c r="AW131" i="23"/>
  <c r="AW16" i="22"/>
  <c r="CI8" i="22"/>
  <c r="CI38" i="22"/>
  <c r="AC22" i="24"/>
  <c r="BI11" i="23"/>
  <c r="DK150" i="24"/>
  <c r="DK55" i="24"/>
  <c r="DK98" i="24"/>
  <c r="DK125" i="24"/>
  <c r="BA21" i="23"/>
  <c r="BA38" i="23" s="1"/>
  <c r="BA61" i="23" s="1"/>
  <c r="BA84" i="23" s="1"/>
  <c r="BA107" i="23" s="1"/>
  <c r="BA130" i="23" s="1"/>
  <c r="BA153" i="23" s="1"/>
  <c r="BA176" i="23" s="1"/>
  <c r="BA25" i="24"/>
  <c r="BA24" i="24"/>
  <c r="BA22" i="23"/>
  <c r="BA39" i="23" s="1"/>
  <c r="BA60" i="23"/>
  <c r="CK109" i="23"/>
  <c r="CK25" i="22"/>
  <c r="DE39" i="22"/>
  <c r="DE9" i="22"/>
  <c r="DT22" i="24"/>
  <c r="DT36" i="23"/>
  <c r="U83" i="23"/>
  <c r="CO27" i="24"/>
  <c r="CO41" i="23"/>
  <c r="CO64" i="23" s="1"/>
  <c r="CO87" i="23" s="1"/>
  <c r="CO110" i="23" s="1"/>
  <c r="CO133" i="23" s="1"/>
  <c r="CO156" i="23" s="1"/>
  <c r="CO179" i="23" s="1"/>
  <c r="CO9" i="23"/>
  <c r="AZ27" i="24"/>
  <c r="AZ9" i="23"/>
  <c r="AZ41" i="23"/>
  <c r="AZ64" i="23" s="1"/>
  <c r="AZ87" i="23" s="1"/>
  <c r="AZ110" i="23" s="1"/>
  <c r="AZ133" i="23" s="1"/>
  <c r="AZ156" i="23" s="1"/>
  <c r="AZ179" i="23" s="1"/>
  <c r="S108" i="23"/>
  <c r="S15" i="22"/>
  <c r="CQ221" i="12"/>
  <c r="CQ223" i="12"/>
  <c r="V41" i="23"/>
  <c r="V64" i="23" s="1"/>
  <c r="V87" i="23" s="1"/>
  <c r="V110" i="23" s="1"/>
  <c r="V133" i="23" s="1"/>
  <c r="V156" i="23" s="1"/>
  <c r="V179" i="23" s="1"/>
  <c r="V27" i="24"/>
  <c r="V9" i="23"/>
  <c r="BB37" i="23"/>
  <c r="DN12" i="23"/>
  <c r="BB23" i="24"/>
  <c r="BB13" i="23"/>
  <c r="BB15" i="23"/>
  <c r="BB17" i="23"/>
  <c r="BB16" i="23"/>
  <c r="BB18" i="23"/>
  <c r="BB14" i="23"/>
  <c r="CO84" i="12"/>
  <c r="AC168" i="12"/>
  <c r="AC167" i="12"/>
  <c r="AE213" i="14"/>
  <c r="CQ81" i="14"/>
  <c r="CQ213" i="14" s="1"/>
  <c r="DC16" i="12"/>
  <c r="E19" i="17"/>
  <c r="F19" i="17" s="1"/>
  <c r="AH21" i="24"/>
  <c r="DC16" i="14"/>
  <c r="DC25" i="14" s="1"/>
  <c r="HK40" i="18" s="1"/>
  <c r="BN21" i="24"/>
  <c r="AH122" i="14"/>
  <c r="CT122" i="14" s="1"/>
  <c r="AH43" i="14"/>
  <c r="DI6" i="22"/>
  <c r="DI36" i="22"/>
  <c r="T34" i="22"/>
  <c r="T4" i="22"/>
  <c r="AB92" i="24"/>
  <c r="AB49" i="24"/>
  <c r="AB120" i="24"/>
  <c r="AB145" i="24"/>
  <c r="U148" i="24"/>
  <c r="U95" i="24"/>
  <c r="U123" i="24"/>
  <c r="U52" i="24"/>
  <c r="U96" i="24"/>
  <c r="CG10" i="22"/>
  <c r="CG40" i="22"/>
  <c r="CG41" i="22" s="1"/>
  <c r="AW36" i="22"/>
  <c r="AW6" i="22"/>
  <c r="CL102" i="24"/>
  <c r="DG114" i="23"/>
  <c r="DG131" i="23"/>
  <c r="DG16" i="22"/>
  <c r="CI174" i="23"/>
  <c r="BJ4" i="23"/>
  <c r="BJ6" i="23" s="1"/>
  <c r="BA8" i="23"/>
  <c r="DE19" i="22"/>
  <c r="DE20" i="22" s="1"/>
  <c r="DE149" i="24" s="1"/>
  <c r="DE155" i="24" s="1"/>
  <c r="DE183" i="23"/>
  <c r="CN44" i="23"/>
  <c r="CN67" i="23" s="1"/>
  <c r="CN90" i="23" s="1"/>
  <c r="CN113" i="23" s="1"/>
  <c r="CN136" i="23" s="1"/>
  <c r="CN159" i="23" s="1"/>
  <c r="CN182" i="23" s="1"/>
  <c r="CN30" i="24"/>
  <c r="AG75" i="24"/>
  <c r="S109" i="23"/>
  <c r="S25" i="22"/>
  <c r="AC227" i="14"/>
  <c r="CO127" i="14"/>
  <c r="CO227" i="14" s="1"/>
  <c r="CO221" i="12"/>
  <c r="CO223" i="12"/>
  <c r="CO28" i="24"/>
  <c r="CO42" i="23"/>
  <c r="CO65" i="23" s="1"/>
  <c r="CO88" i="23" s="1"/>
  <c r="CO111" i="23" s="1"/>
  <c r="CO134" i="23" s="1"/>
  <c r="CO157" i="23" s="1"/>
  <c r="CO180" i="23" s="1"/>
  <c r="P137" i="23"/>
  <c r="AZ93" i="24"/>
  <c r="AZ50" i="24"/>
  <c r="AZ146" i="24"/>
  <c r="AZ121" i="24"/>
  <c r="AZ31" i="24"/>
  <c r="AZ154" i="24" s="1"/>
  <c r="O177" i="23"/>
  <c r="O18" i="22"/>
  <c r="O160" i="23"/>
  <c r="AX86" i="23"/>
  <c r="AX24" i="22"/>
  <c r="AE221" i="12"/>
  <c r="AE223" i="12"/>
  <c r="V44" i="23"/>
  <c r="V67" i="23" s="1"/>
  <c r="V90" i="23" s="1"/>
  <c r="V113" i="23" s="1"/>
  <c r="V136" i="23" s="1"/>
  <c r="V159" i="23" s="1"/>
  <c r="V182" i="23" s="1"/>
  <c r="V30" i="24"/>
  <c r="V93" i="24"/>
  <c r="V50" i="24"/>
  <c r="V121" i="24"/>
  <c r="V146" i="24"/>
  <c r="V31" i="24"/>
  <c r="V154" i="24" s="1"/>
  <c r="AB231" i="14"/>
  <c r="AB233" i="14" s="1"/>
  <c r="AB234" i="14" s="1"/>
  <c r="CN139" i="14"/>
  <c r="CN231" i="14" s="1"/>
  <c r="CQ95" i="12"/>
  <c r="HD6" i="18"/>
  <c r="CT24" i="18"/>
  <c r="AE4" i="23"/>
  <c r="AE6" i="23" s="1"/>
  <c r="AD72" i="18"/>
  <c r="CP72" i="18" s="1"/>
  <c r="AD58" i="18"/>
  <c r="CP58" i="18" s="1"/>
  <c r="BM110" i="24"/>
  <c r="BM83" i="24"/>
  <c r="BM40" i="24"/>
  <c r="BM66" i="24"/>
  <c r="AC229" i="14"/>
  <c r="CO115" i="14"/>
  <c r="CO229" i="14" s="1"/>
  <c r="DI152" i="23"/>
  <c r="R108" i="23"/>
  <c r="R15" i="22"/>
  <c r="T83" i="23"/>
  <c r="U54" i="24"/>
  <c r="U124" i="24"/>
  <c r="U97" i="24"/>
  <c r="U53" i="24"/>
  <c r="DI35" i="22"/>
  <c r="DI5" i="22"/>
  <c r="DJ147" i="24"/>
  <c r="DJ122" i="24"/>
  <c r="DJ94" i="24"/>
  <c r="DJ51" i="24"/>
  <c r="R109" i="23"/>
  <c r="R25" i="22"/>
  <c r="DD40" i="22"/>
  <c r="DD41" i="22" s="1"/>
  <c r="DD10" i="22"/>
  <c r="CL68" i="23"/>
  <c r="Y128" i="23"/>
  <c r="U152" i="24"/>
  <c r="U127" i="24"/>
  <c r="U100" i="24"/>
  <c r="U57" i="24"/>
  <c r="CL58" i="24"/>
  <c r="BA40" i="23"/>
  <c r="BA26" i="24"/>
  <c r="DH129" i="23"/>
  <c r="DH152" i="23" s="1"/>
  <c r="DH175" i="23" s="1"/>
  <c r="CN40" i="23"/>
  <c r="CN26" i="24"/>
  <c r="Q155" i="23"/>
  <c r="Q27" i="22"/>
  <c r="U150" i="24"/>
  <c r="U98" i="24"/>
  <c r="U55" i="24"/>
  <c r="U125" i="24"/>
  <c r="Z169" i="12"/>
  <c r="CL148" i="12"/>
  <c r="CL169" i="12" s="1"/>
  <c r="DI15" i="22"/>
  <c r="DI108" i="23"/>
  <c r="DK63" i="23"/>
  <c r="DK23" i="22"/>
  <c r="DE30" i="22"/>
  <c r="AC223" i="12"/>
  <c r="AC221" i="12"/>
  <c r="DU36" i="23"/>
  <c r="DU22" i="24"/>
  <c r="P175" i="23"/>
  <c r="AZ43" i="23"/>
  <c r="AZ66" i="23" s="1"/>
  <c r="AZ89" i="23" s="1"/>
  <c r="AZ112" i="23" s="1"/>
  <c r="AZ135" i="23" s="1"/>
  <c r="AZ158" i="23" s="1"/>
  <c r="AZ181" i="23" s="1"/>
  <c r="AZ29" i="24"/>
  <c r="AZ60" i="23"/>
  <c r="AV27" i="22"/>
  <c r="AV155" i="23"/>
  <c r="DQ105" i="23"/>
  <c r="DQ128" i="23" s="1"/>
  <c r="DQ151" i="23" s="1"/>
  <c r="DQ174" i="23" s="1"/>
  <c r="BL67" i="24"/>
  <c r="BL75" i="24" s="1"/>
  <c r="BL41" i="24"/>
  <c r="BL111" i="24"/>
  <c r="BL84" i="24"/>
  <c r="V40" i="23"/>
  <c r="V26" i="24"/>
  <c r="AH16" i="14"/>
  <c r="CT16" i="14" s="1"/>
  <c r="AH15" i="14"/>
  <c r="CT15" i="14" s="1"/>
  <c r="AH214" i="14"/>
  <c r="AH224" i="14" s="1"/>
  <c r="CT82" i="14"/>
  <c r="CP22" i="24"/>
  <c r="DV11" i="23"/>
  <c r="CP16" i="23"/>
  <c r="CP15" i="23"/>
  <c r="CP14" i="23"/>
  <c r="CP18" i="23"/>
  <c r="CP17" i="23"/>
  <c r="CP13" i="23"/>
  <c r="CP36" i="23"/>
  <c r="AC226" i="14"/>
  <c r="CO95" i="14"/>
  <c r="AE127" i="12"/>
  <c r="CQ127" i="12" s="1"/>
  <c r="AE124" i="12"/>
  <c r="CQ124" i="12" s="1"/>
  <c r="BM74" i="24"/>
  <c r="BM48" i="24"/>
  <c r="BM118" i="24"/>
  <c r="BM91" i="24"/>
  <c r="BM13" i="24"/>
  <c r="AE51" i="18"/>
  <c r="CQ51" i="18" s="1"/>
  <c r="AE49" i="18"/>
  <c r="CQ49" i="18" s="1"/>
  <c r="AH36" i="12"/>
  <c r="CT36" i="12" s="1"/>
  <c r="AH38" i="12"/>
  <c r="CT38" i="12" s="1"/>
  <c r="R6" i="22"/>
  <c r="DH108" i="23"/>
  <c r="DH15" i="22"/>
  <c r="U63" i="23"/>
  <c r="U23" i="22"/>
  <c r="DJ148" i="24"/>
  <c r="DJ96" i="24"/>
  <c r="DJ52" i="24"/>
  <c r="DJ123" i="24"/>
  <c r="DJ95" i="24"/>
  <c r="BG82" i="23"/>
  <c r="BG105" i="23" s="1"/>
  <c r="BG128" i="23" s="1"/>
  <c r="BG151" i="23" s="1"/>
  <c r="BG174" i="23" s="1"/>
  <c r="DK152" i="24"/>
  <c r="DK127" i="24"/>
  <c r="DK100" i="24"/>
  <c r="DK57" i="24"/>
  <c r="CL105" i="23"/>
  <c r="CL91" i="23"/>
  <c r="ED8" i="24"/>
  <c r="AH112" i="24"/>
  <c r="CP95" i="12"/>
  <c r="CK6" i="22"/>
  <c r="CK36" i="22"/>
  <c r="BA9" i="23"/>
  <c r="BA41" i="23"/>
  <c r="BA64" i="23" s="1"/>
  <c r="BA87" i="23" s="1"/>
  <c r="BA110" i="23" s="1"/>
  <c r="BA133" i="23" s="1"/>
  <c r="BA156" i="23" s="1"/>
  <c r="BA179" i="23" s="1"/>
  <c r="BA27" i="24"/>
  <c r="T124" i="24"/>
  <c r="T97" i="24"/>
  <c r="T53" i="24"/>
  <c r="T54" i="24"/>
  <c r="CN41" i="23"/>
  <c r="CN64" i="23" s="1"/>
  <c r="CN87" i="23" s="1"/>
  <c r="CN110" i="23" s="1"/>
  <c r="CN133" i="23" s="1"/>
  <c r="CN156" i="23" s="1"/>
  <c r="CN179" i="23" s="1"/>
  <c r="CN27" i="24"/>
  <c r="CN9" i="23"/>
  <c r="DK124" i="24"/>
  <c r="DK97" i="24"/>
  <c r="DK54" i="24"/>
  <c r="DK53" i="24"/>
  <c r="CO29" i="24"/>
  <c r="CO43" i="23"/>
  <c r="CO66" i="23" s="1"/>
  <c r="CO89" i="23" s="1"/>
  <c r="CO112" i="23" s="1"/>
  <c r="CO135" i="23" s="1"/>
  <c r="CO158" i="23" s="1"/>
  <c r="CO181" i="23" s="1"/>
  <c r="AZ44" i="23"/>
  <c r="AZ67" i="23" s="1"/>
  <c r="AZ90" i="23" s="1"/>
  <c r="AZ113" i="23" s="1"/>
  <c r="AZ136" i="23" s="1"/>
  <c r="AZ159" i="23" s="1"/>
  <c r="AZ182" i="23" s="1"/>
  <c r="AZ30" i="24"/>
  <c r="DL37" i="23"/>
  <c r="DL23" i="24"/>
  <c r="DL16" i="23"/>
  <c r="DL18" i="23"/>
  <c r="DL14" i="23"/>
  <c r="DL13" i="23"/>
  <c r="DL15" i="23"/>
  <c r="DL17" i="23"/>
  <c r="AY58" i="24"/>
  <c r="V24" i="24"/>
  <c r="V25" i="24"/>
  <c r="V22" i="23"/>
  <c r="V39" i="23" s="1"/>
  <c r="V21" i="23"/>
  <c r="V38" i="23" s="1"/>
  <c r="V61" i="23" s="1"/>
  <c r="V84" i="23" s="1"/>
  <c r="V107" i="23" s="1"/>
  <c r="V130" i="23" s="1"/>
  <c r="V153" i="23" s="1"/>
  <c r="V176" i="23" s="1"/>
  <c r="AG66" i="14"/>
  <c r="CS66" i="14" s="1"/>
  <c r="AG134" i="14"/>
  <c r="CS134" i="14" s="1"/>
  <c r="AH44" i="14"/>
  <c r="CT44" i="14" s="1"/>
  <c r="X74" i="18"/>
  <c r="CJ74" i="18" s="1"/>
  <c r="AG67" i="14"/>
  <c r="CS67" i="14" s="1"/>
  <c r="AH45" i="12"/>
  <c r="CT45" i="12" s="1"/>
  <c r="AD136" i="14"/>
  <c r="CP136" i="14" s="1"/>
  <c r="DW52" i="18"/>
  <c r="GI52" i="18" s="1"/>
  <c r="DY44" i="18"/>
  <c r="GK44" i="18" s="1"/>
  <c r="AE136" i="12"/>
  <c r="CQ136" i="12" s="1"/>
  <c r="DU70" i="18"/>
  <c r="GG70" i="18" s="1"/>
  <c r="AG134" i="12"/>
  <c r="CS134" i="12" s="1"/>
  <c r="AG70" i="12"/>
  <c r="CS70" i="12" s="1"/>
  <c r="AG66" i="12"/>
  <c r="CS66" i="12" s="1"/>
  <c r="AG71" i="12"/>
  <c r="CS71" i="12" s="1"/>
  <c r="AC90" i="12"/>
  <c r="CO90" i="12" s="1"/>
  <c r="AC21" i="12"/>
  <c r="CO21" i="12" s="1"/>
  <c r="AC111" i="12"/>
  <c r="CO111" i="12" s="1"/>
  <c r="DV58" i="18"/>
  <c r="GH58" i="18" s="1"/>
  <c r="DY15" i="18"/>
  <c r="GK15" i="18" s="1"/>
  <c r="U161" i="12"/>
  <c r="CG161" i="12" s="1"/>
  <c r="AC154" i="12"/>
  <c r="CO154" i="12" s="1"/>
  <c r="AC97" i="12"/>
  <c r="CO97" i="12" s="1"/>
  <c r="AC129" i="14"/>
  <c r="CO129" i="14" s="1"/>
  <c r="DV67" i="18"/>
  <c r="GH67" i="18" s="1"/>
  <c r="AD70" i="18"/>
  <c r="CP70" i="18" s="1"/>
  <c r="AE21" i="12"/>
  <c r="CQ21" i="12" s="1"/>
  <c r="AE90" i="12"/>
  <c r="CQ90" i="12" s="1"/>
  <c r="AF52" i="18"/>
  <c r="CR52" i="18" s="1"/>
  <c r="AD116" i="14"/>
  <c r="CP116" i="14" s="1"/>
  <c r="AD116" i="12"/>
  <c r="CP116" i="12" s="1"/>
  <c r="AD131" i="14"/>
  <c r="CP131" i="14" s="1"/>
  <c r="AD131" i="12"/>
  <c r="CP131" i="12" s="1"/>
  <c r="AC98" i="12"/>
  <c r="CO98" i="12" s="1"/>
  <c r="AD140" i="14"/>
  <c r="CP140" i="14" s="1"/>
  <c r="AD140" i="12"/>
  <c r="CP140" i="12" s="1"/>
  <c r="AD99" i="12"/>
  <c r="CP99" i="12" s="1"/>
  <c r="DW46" i="18"/>
  <c r="GI46" i="18" s="1"/>
  <c r="AF68" i="12"/>
  <c r="CR68" i="12" s="1"/>
  <c r="Y76" i="18"/>
  <c r="CK76" i="18" s="1"/>
  <c r="Y58" i="21" s="1"/>
  <c r="AH33" i="14"/>
  <c r="AE69" i="12"/>
  <c r="CQ69" i="12" s="1"/>
  <c r="AC142" i="12"/>
  <c r="CO142" i="12" s="1"/>
  <c r="AD100" i="14"/>
  <c r="CP100" i="14" s="1"/>
  <c r="AD100" i="12"/>
  <c r="CP100" i="12" s="1"/>
  <c r="X160" i="14"/>
  <c r="CJ160" i="14" s="1"/>
  <c r="AC105" i="12"/>
  <c r="AD99" i="14"/>
  <c r="CP99" i="14" s="1"/>
  <c r="AG45" i="14"/>
  <c r="CS45" i="14" s="1"/>
  <c r="AC154" i="14"/>
  <c r="CO154" i="14" s="1"/>
  <c r="AC97" i="14"/>
  <c r="CO97" i="14" s="1"/>
  <c r="V159" i="12"/>
  <c r="CH159" i="12" s="1"/>
  <c r="AF81" i="14"/>
  <c r="AF19" i="14"/>
  <c r="AE85" i="12"/>
  <c r="CQ85" i="12" s="1"/>
  <c r="AF46" i="18"/>
  <c r="CR46" i="18" s="1"/>
  <c r="X75" i="18"/>
  <c r="CJ75" i="18" s="1"/>
  <c r="AD115" i="14"/>
  <c r="AD133" i="14"/>
  <c r="CP133" i="14" s="1"/>
  <c r="AD133" i="12"/>
  <c r="CP133" i="12" s="1"/>
  <c r="AD85" i="14"/>
  <c r="CP85" i="14" s="1"/>
  <c r="AD106" i="14"/>
  <c r="CP106" i="14" s="1"/>
  <c r="AG92" i="12"/>
  <c r="CS92" i="12" s="1"/>
  <c r="AG39" i="12"/>
  <c r="CS39" i="12" s="1"/>
  <c r="AC153" i="14"/>
  <c r="CO153" i="14" s="1"/>
  <c r="AC98" i="14"/>
  <c r="CO98" i="14" s="1"/>
  <c r="AD111" i="12"/>
  <c r="CP111" i="12" s="1"/>
  <c r="AC130" i="14"/>
  <c r="CO130" i="14" s="1"/>
  <c r="DV61" i="18"/>
  <c r="GH61" i="18" s="1"/>
  <c r="AD71" i="18"/>
  <c r="CP71" i="18" s="1"/>
  <c r="AD64" i="18"/>
  <c r="CP64" i="18" s="1"/>
  <c r="DV54" i="18"/>
  <c r="GH54" i="18" s="1"/>
  <c r="X158" i="12"/>
  <c r="CJ158" i="12" s="1"/>
  <c r="X162" i="12"/>
  <c r="CJ162" i="12" s="1"/>
  <c r="AB149" i="12"/>
  <c r="CN149" i="12" s="1"/>
  <c r="DZ29" i="18"/>
  <c r="GL29" i="18" s="1"/>
  <c r="AB151" i="14"/>
  <c r="CN151" i="14" s="1"/>
  <c r="AB86" i="12"/>
  <c r="CN86" i="12" s="1"/>
  <c r="AB107" i="12"/>
  <c r="CN107" i="12" s="1"/>
  <c r="AB23" i="12"/>
  <c r="CN23" i="12" s="1"/>
  <c r="AE104" i="12"/>
  <c r="CQ104" i="12" s="1"/>
  <c r="AE104" i="14"/>
  <c r="CQ104" i="14" s="1"/>
  <c r="AC142" i="14"/>
  <c r="CO142" i="14" s="1"/>
  <c r="AD101" i="14"/>
  <c r="CP101" i="14" s="1"/>
  <c r="AD101" i="12"/>
  <c r="CP101" i="12" s="1"/>
  <c r="AA152" i="14"/>
  <c r="CM152" i="14" s="1"/>
  <c r="AF35" i="14"/>
  <c r="CR35" i="14" s="1"/>
  <c r="DW57" i="18"/>
  <c r="GI57" i="18" s="1"/>
  <c r="AG39" i="14"/>
  <c r="CS39" i="14" s="1"/>
  <c r="AG92" i="14"/>
  <c r="CS92" i="14" s="1"/>
  <c r="W160" i="12"/>
  <c r="CI160" i="12" s="1"/>
  <c r="DN74" i="18"/>
  <c r="FZ74" i="18" s="1"/>
  <c r="W164" i="12"/>
  <c r="CI164" i="12" s="1"/>
  <c r="W29" i="21" s="1"/>
  <c r="W165" i="12"/>
  <c r="CI165" i="12" s="1"/>
  <c r="AC88" i="14"/>
  <c r="CO88" i="14" s="1"/>
  <c r="AC109" i="14"/>
  <c r="CO109" i="14" s="1"/>
  <c r="AD120" i="14"/>
  <c r="CP120" i="14" s="1"/>
  <c r="AD120" i="12"/>
  <c r="CP120" i="12" s="1"/>
  <c r="AD105" i="14"/>
  <c r="AF47" i="12"/>
  <c r="CR47" i="12" s="1"/>
  <c r="AH16" i="12"/>
  <c r="CT16" i="12" s="1"/>
  <c r="AH13" i="24" s="1"/>
  <c r="AH44" i="18"/>
  <c r="CT44" i="18" s="1"/>
  <c r="DP74" i="18"/>
  <c r="GB74" i="18" s="1"/>
  <c r="AF57" i="18"/>
  <c r="CR57" i="18" s="1"/>
  <c r="AD144" i="14"/>
  <c r="CP144" i="14" s="1"/>
  <c r="AD144" i="12"/>
  <c r="CP144" i="12" s="1"/>
  <c r="AB150" i="14"/>
  <c r="CN150" i="14" s="1"/>
  <c r="X155" i="12"/>
  <c r="CJ155" i="12" s="1"/>
  <c r="X12" i="23" s="1"/>
  <c r="U161" i="14"/>
  <c r="CG161" i="14" s="1"/>
  <c r="AG81" i="12"/>
  <c r="AG19" i="12"/>
  <c r="DY39" i="18"/>
  <c r="GK39" i="18" s="1"/>
  <c r="AC117" i="12"/>
  <c r="CO117" i="12" s="1"/>
  <c r="AC110" i="12"/>
  <c r="CO110" i="12" s="1"/>
  <c r="AC89" i="12"/>
  <c r="CO89" i="12" s="1"/>
  <c r="AC22" i="12"/>
  <c r="CO22" i="12" s="1"/>
  <c r="DW49" i="18"/>
  <c r="GI49" i="18" s="1"/>
  <c r="Y156" i="14"/>
  <c r="CK156" i="14" s="1"/>
  <c r="AH25" i="18"/>
  <c r="CT25" i="18" s="1"/>
  <c r="AE37" i="12"/>
  <c r="CQ37" i="12" s="1"/>
  <c r="AC149" i="14"/>
  <c r="CO149" i="14" s="1"/>
  <c r="AG46" i="14"/>
  <c r="CS46" i="14" s="1"/>
  <c r="AD105" i="12"/>
  <c r="CP105" i="12" s="1"/>
  <c r="AH65" i="12"/>
  <c r="W159" i="14"/>
  <c r="CI159" i="14" s="1"/>
  <c r="Z77" i="18"/>
  <c r="CL77" i="18" s="1"/>
  <c r="Z59" i="21" s="1"/>
  <c r="Z78" i="18"/>
  <c r="CL78" i="18" s="1"/>
  <c r="AD106" i="12"/>
  <c r="CP106" i="12" s="1"/>
  <c r="AD115" i="12"/>
  <c r="CP115" i="12" s="1"/>
  <c r="AD146" i="12"/>
  <c r="CP146" i="12" s="1"/>
  <c r="AD132" i="14"/>
  <c r="CP132" i="14" s="1"/>
  <c r="AD132" i="12"/>
  <c r="CP132" i="12" s="1"/>
  <c r="AD89" i="14"/>
  <c r="CP89" i="14" s="1"/>
  <c r="AD22" i="14"/>
  <c r="CP22" i="14" s="1"/>
  <c r="AD110" i="14"/>
  <c r="CP110" i="14" s="1"/>
  <c r="DZ24" i="18"/>
  <c r="GL24" i="18" s="1"/>
  <c r="AH46" i="14"/>
  <c r="CT46" i="14" s="1"/>
  <c r="AE37" i="14"/>
  <c r="CQ37" i="14" s="1"/>
  <c r="AD145" i="14"/>
  <c r="CP145" i="14" s="1"/>
  <c r="AD145" i="12"/>
  <c r="CP145" i="12" s="1"/>
  <c r="AC141" i="12"/>
  <c r="CO141" i="12" s="1"/>
  <c r="AE147" i="12"/>
  <c r="CQ147" i="12" s="1"/>
  <c r="AE25" i="14"/>
  <c r="CQ25" i="14" s="1"/>
  <c r="AE20" i="14"/>
  <c r="CQ20" i="14" s="1"/>
  <c r="AE102" i="14"/>
  <c r="CQ102" i="14" s="1"/>
  <c r="AE24" i="14"/>
  <c r="CQ24" i="14" s="1"/>
  <c r="AC117" i="14"/>
  <c r="CO117" i="14" s="1"/>
  <c r="DZ13" i="18"/>
  <c r="GL13" i="18" s="1"/>
  <c r="DZ14" i="18"/>
  <c r="GL14" i="18" s="1"/>
  <c r="Z152" i="12"/>
  <c r="CL152" i="12" s="1"/>
  <c r="AE61" i="18"/>
  <c r="CQ61" i="18" s="1"/>
  <c r="AE11" i="23"/>
  <c r="AF47" i="14"/>
  <c r="CR47" i="14" s="1"/>
  <c r="V161" i="14"/>
  <c r="CH161" i="14" s="1"/>
  <c r="AE54" i="18"/>
  <c r="CQ54" i="18" s="1"/>
  <c r="AD87" i="12"/>
  <c r="CP87" i="12" s="1"/>
  <c r="AF20" i="12"/>
  <c r="CR20" i="12" s="1"/>
  <c r="AF25" i="12"/>
  <c r="CR25" i="12" s="1"/>
  <c r="AF24" i="12"/>
  <c r="CR24" i="12" s="1"/>
  <c r="AF102" i="12"/>
  <c r="CR102" i="12" s="1"/>
  <c r="AH15" i="18"/>
  <c r="AF68" i="14"/>
  <c r="CR68" i="14" s="1"/>
  <c r="AD121" i="12"/>
  <c r="CP121" i="12" s="1"/>
  <c r="AD121" i="14"/>
  <c r="CP121" i="14" s="1"/>
  <c r="AC73" i="18"/>
  <c r="CO73" i="18" s="1"/>
  <c r="AH17" i="14"/>
  <c r="CT17" i="14" s="1"/>
  <c r="AB148" i="14"/>
  <c r="CN148" i="14" s="1"/>
  <c r="AG17" i="14"/>
  <c r="CS17" i="14" s="1"/>
  <c r="DY25" i="18"/>
  <c r="GK25" i="18" s="1"/>
  <c r="AC141" i="14"/>
  <c r="CO141" i="14" s="1"/>
  <c r="AF4" i="23"/>
  <c r="AF6" i="23" s="1"/>
  <c r="AF93" i="12"/>
  <c r="CR93" i="12" s="1"/>
  <c r="X164" i="14"/>
  <c r="CJ164" i="14" s="1"/>
  <c r="BD29" i="21" s="1"/>
  <c r="X165" i="14"/>
  <c r="CJ165" i="14" s="1"/>
  <c r="AE114" i="14"/>
  <c r="CQ114" i="14" s="1"/>
  <c r="AE114" i="12"/>
  <c r="CQ114" i="12" s="1"/>
  <c r="AE84" i="14"/>
  <c r="AD147" i="14"/>
  <c r="CP147" i="14" s="1"/>
  <c r="AD95" i="14"/>
  <c r="AD143" i="14"/>
  <c r="CP143" i="14" s="1"/>
  <c r="DZ37" i="18"/>
  <c r="GL37" i="18" s="1"/>
  <c r="BN19" i="24" s="1"/>
  <c r="DZ38" i="18"/>
  <c r="GL38" i="18" s="1"/>
  <c r="BN20" i="24" s="1"/>
  <c r="AE67" i="18"/>
  <c r="CQ67" i="18" s="1"/>
  <c r="AB87" i="12"/>
  <c r="CN87" i="12" s="1"/>
  <c r="AB88" i="14"/>
  <c r="CN88" i="14" s="1"/>
  <c r="AB109" i="14"/>
  <c r="CN109" i="14" s="1"/>
  <c r="AD110" i="12"/>
  <c r="CP110" i="12" s="1"/>
  <c r="AF84" i="12"/>
  <c r="AC152" i="14"/>
  <c r="CO152" i="14" s="1"/>
  <c r="W163" i="12"/>
  <c r="CI163" i="12" s="1"/>
  <c r="W157" i="12"/>
  <c r="CI157" i="12" s="1"/>
  <c r="W28" i="21" s="1"/>
  <c r="W10" i="21" s="1"/>
  <c r="W32" i="24" s="1"/>
  <c r="AE105" i="12"/>
  <c r="CQ105" i="12" s="1"/>
  <c r="DU71" i="18"/>
  <c r="GG71" i="18" s="1"/>
  <c r="DU64" i="18"/>
  <c r="GG64" i="18" s="1"/>
  <c r="AG68" i="14"/>
  <c r="CS68" i="14" s="1"/>
  <c r="AB150" i="12"/>
  <c r="CN150" i="12" s="1"/>
  <c r="DY59" i="18"/>
  <c r="GK59" i="18" s="1"/>
  <c r="AF35" i="12"/>
  <c r="CR35" i="12" s="1"/>
  <c r="AC118" i="12"/>
  <c r="CO118" i="12" s="1"/>
  <c r="AD96" i="14"/>
  <c r="CP96" i="14" s="1"/>
  <c r="AD96" i="12"/>
  <c r="CP96" i="12" s="1"/>
  <c r="AC85" i="12"/>
  <c r="CO85" i="12" s="1"/>
  <c r="AC106" i="12"/>
  <c r="CO106" i="12" s="1"/>
  <c r="DW51" i="18"/>
  <c r="GI51" i="18" s="1"/>
  <c r="AF67" i="14"/>
  <c r="CR67" i="14" s="1"/>
  <c r="AE89" i="12"/>
  <c r="CQ89" i="12" s="1"/>
  <c r="AE22" i="12"/>
  <c r="CQ22" i="12" s="1"/>
  <c r="AD128" i="14"/>
  <c r="CP128" i="14" s="1"/>
  <c r="AD128" i="12"/>
  <c r="CP128" i="12" s="1"/>
  <c r="DZ21" i="18"/>
  <c r="GL21" i="18" s="1"/>
  <c r="AA152" i="12"/>
  <c r="CM152" i="12" s="1"/>
  <c r="AG48" i="18"/>
  <c r="CS48" i="18" s="1"/>
  <c r="AD86" i="12"/>
  <c r="CP86" i="12" s="1"/>
  <c r="AD107" i="12"/>
  <c r="CP107" i="12" s="1"/>
  <c r="AD23" i="12"/>
  <c r="CP23" i="12" s="1"/>
  <c r="AC130" i="12"/>
  <c r="CO130" i="12" s="1"/>
  <c r="AH46" i="12"/>
  <c r="CT46" i="12" s="1"/>
  <c r="AD139" i="12"/>
  <c r="CP139" i="12" s="1"/>
  <c r="DO76" i="18"/>
  <c r="GA76" i="18" s="1"/>
  <c r="BC58" i="21" s="1"/>
  <c r="BC5" i="21" s="1"/>
  <c r="AH33" i="12"/>
  <c r="AF67" i="12"/>
  <c r="CR67" i="12" s="1"/>
  <c r="AH65" i="14"/>
  <c r="X163" i="14"/>
  <c r="CJ163" i="14" s="1"/>
  <c r="X157" i="14"/>
  <c r="CJ157" i="14" s="1"/>
  <c r="BD28" i="21" s="1"/>
  <c r="AC118" i="14"/>
  <c r="CO118" i="14" s="1"/>
  <c r="AE93" i="14"/>
  <c r="CQ93" i="14" s="1"/>
  <c r="AD143" i="12"/>
  <c r="CP143" i="12" s="1"/>
  <c r="AG43" i="18"/>
  <c r="CS43" i="18" s="1"/>
  <c r="AG17" i="18"/>
  <c r="CS17" i="18" s="1"/>
  <c r="DX43" i="18"/>
  <c r="GJ43" i="18" s="1"/>
  <c r="DX17" i="18"/>
  <c r="GJ17" i="18" s="1"/>
  <c r="AC129" i="12"/>
  <c r="CO129" i="12" s="1"/>
  <c r="DX48" i="18"/>
  <c r="GJ48" i="18" s="1"/>
  <c r="AD119" i="14"/>
  <c r="CP119" i="14" s="1"/>
  <c r="AD119" i="12"/>
  <c r="CP119" i="12" s="1"/>
  <c r="AD111" i="14"/>
  <c r="CP111" i="14" s="1"/>
  <c r="AD90" i="14"/>
  <c r="CP90" i="14" s="1"/>
  <c r="AD21" i="14"/>
  <c r="CP21" i="14" s="1"/>
  <c r="DT73" i="18"/>
  <c r="GF73" i="18" s="1"/>
  <c r="AG47" i="12"/>
  <c r="CS47" i="12" s="1"/>
  <c r="AH82" i="12"/>
  <c r="AG65" i="18"/>
  <c r="CS65" i="18" s="1"/>
  <c r="Z156" i="14"/>
  <c r="CL156" i="14" s="1"/>
  <c r="AH68" i="24" l="1"/>
  <c r="AH42" i="24"/>
  <c r="W8" i="23"/>
  <c r="DH6" i="22"/>
  <c r="CN169" i="14"/>
  <c r="BN13" i="24"/>
  <c r="G21" i="17" s="1"/>
  <c r="CO154" i="24"/>
  <c r="DJ58" i="24"/>
  <c r="DL8" i="23"/>
  <c r="DJ102" i="24"/>
  <c r="BN12" i="24"/>
  <c r="H22" i="17" s="1"/>
  <c r="DH114" i="23"/>
  <c r="DH7" i="22" s="1"/>
  <c r="DK102" i="24"/>
  <c r="DK128" i="24"/>
  <c r="Q160" i="23"/>
  <c r="Q39" i="22" s="1"/>
  <c r="DJ128" i="24"/>
  <c r="S114" i="23"/>
  <c r="S37" i="22" s="1"/>
  <c r="AZ45" i="23"/>
  <c r="AZ4" i="22" s="1"/>
  <c r="DK58" i="24"/>
  <c r="DM8" i="23"/>
  <c r="BK11" i="23"/>
  <c r="AE22" i="24"/>
  <c r="AE36" i="23"/>
  <c r="CM6" i="22"/>
  <c r="CM36" i="22"/>
  <c r="ED9" i="24"/>
  <c r="AH111" i="24"/>
  <c r="AH41" i="24"/>
  <c r="AH84" i="24"/>
  <c r="AH67" i="24"/>
  <c r="B33" i="17"/>
  <c r="AB151" i="12"/>
  <c r="CN151" i="12" s="1"/>
  <c r="AB108" i="12"/>
  <c r="CN108" i="12" s="1"/>
  <c r="AF127" i="12"/>
  <c r="CR127" i="12" s="1"/>
  <c r="AF124" i="12"/>
  <c r="CR124" i="12" s="1"/>
  <c r="CS19" i="12"/>
  <c r="CS217" i="12" s="1"/>
  <c r="AG217" i="12"/>
  <c r="AE72" i="18"/>
  <c r="CQ72" i="18" s="1"/>
  <c r="AE58" i="18"/>
  <c r="CQ58" i="18" s="1"/>
  <c r="DL40" i="23"/>
  <c r="DL26" i="24"/>
  <c r="EI8" i="24"/>
  <c r="CP59" i="23"/>
  <c r="CP120" i="24"/>
  <c r="CP92" i="24"/>
  <c r="CP49" i="24"/>
  <c r="CP145" i="24"/>
  <c r="CP31" i="24"/>
  <c r="CP154" i="24" s="1"/>
  <c r="R131" i="23"/>
  <c r="R16" i="22"/>
  <c r="V101" i="24"/>
  <c r="V153" i="24"/>
  <c r="O19" i="22"/>
  <c r="O20" i="22" s="1"/>
  <c r="O149" i="24" s="1"/>
  <c r="O155" i="24" s="1"/>
  <c r="O183" i="23"/>
  <c r="CO99" i="24"/>
  <c r="CO56" i="24"/>
  <c r="CO126" i="24"/>
  <c r="CO151" i="24"/>
  <c r="CI9" i="22"/>
  <c r="CI39" i="22"/>
  <c r="BK4" i="23"/>
  <c r="BK6" i="23" s="1"/>
  <c r="BB22" i="23"/>
  <c r="BB39" i="23" s="1"/>
  <c r="BB25" i="24"/>
  <c r="BB21" i="23"/>
  <c r="BB38" i="23" s="1"/>
  <c r="BB61" i="23" s="1"/>
  <c r="BB84" i="23" s="1"/>
  <c r="BB107" i="23" s="1"/>
  <c r="BB130" i="23" s="1"/>
  <c r="BB153" i="23" s="1"/>
  <c r="BB176" i="23" s="1"/>
  <c r="BB24" i="24"/>
  <c r="BA148" i="24"/>
  <c r="BA123" i="24"/>
  <c r="BA95" i="24"/>
  <c r="BA52" i="24"/>
  <c r="BA96" i="24"/>
  <c r="V83" i="23"/>
  <c r="BA154" i="24"/>
  <c r="DK14" i="22"/>
  <c r="DK85" i="23"/>
  <c r="DK68" i="23"/>
  <c r="CS65" i="14"/>
  <c r="CS220" i="14" s="1"/>
  <c r="AG220" i="14"/>
  <c r="CO63" i="23"/>
  <c r="CO23" i="22"/>
  <c r="CN152" i="24"/>
  <c r="CN127" i="24"/>
  <c r="CN100" i="24"/>
  <c r="CN57" i="24"/>
  <c r="DM60" i="23"/>
  <c r="T58" i="24"/>
  <c r="AW27" i="22"/>
  <c r="AW155" i="23"/>
  <c r="CL233" i="14"/>
  <c r="CL234" i="14" s="1"/>
  <c r="CN225" i="14" a="1"/>
  <c r="CN225" i="14" s="1"/>
  <c r="CN233" i="14" s="1"/>
  <c r="CN234" i="14" s="1"/>
  <c r="CJ9" i="22"/>
  <c r="CJ39" i="22"/>
  <c r="CS82" i="12"/>
  <c r="CS214" i="12" s="1"/>
  <c r="CS224" i="12" s="1"/>
  <c r="AG214" i="12"/>
  <c r="AG224" i="12" s="1"/>
  <c r="AY108" i="23"/>
  <c r="AY15" i="22"/>
  <c r="BA151" i="24"/>
  <c r="BA99" i="24"/>
  <c r="BA56" i="24"/>
  <c r="BA126" i="24"/>
  <c r="P18" i="22"/>
  <c r="P177" i="23"/>
  <c r="P19" i="22" s="1"/>
  <c r="AH215" i="12"/>
  <c r="D176" i="12"/>
  <c r="D172" i="12"/>
  <c r="D180" i="12" s="1"/>
  <c r="C173" i="12" s="1"/>
  <c r="C184" i="12" s="1"/>
  <c r="D198" i="12" s="1"/>
  <c r="CT33" i="12"/>
  <c r="BN74" i="24"/>
  <c r="BN48" i="24"/>
  <c r="BN118" i="24"/>
  <c r="BN91" i="24"/>
  <c r="AE167" i="14"/>
  <c r="CQ84" i="14"/>
  <c r="AE168" i="14"/>
  <c r="BD11" i="21"/>
  <c r="BD6" i="21"/>
  <c r="CS81" i="12"/>
  <c r="CS213" i="12" s="1"/>
  <c r="AG213" i="12"/>
  <c r="X18" i="23"/>
  <c r="X37" i="23"/>
  <c r="X60" i="23" s="1"/>
  <c r="X23" i="24"/>
  <c r="BD12" i="23"/>
  <c r="X13" i="23"/>
  <c r="X17" i="23"/>
  <c r="X16" i="23"/>
  <c r="X14" i="23"/>
  <c r="X15" i="23"/>
  <c r="CT33" i="14"/>
  <c r="D176" i="14"/>
  <c r="AH215" i="14"/>
  <c r="D172" i="14"/>
  <c r="D180" i="14" s="1"/>
  <c r="AH65" i="18"/>
  <c r="CT65" i="18" s="1"/>
  <c r="AH39" i="18"/>
  <c r="CT39" i="18" s="1"/>
  <c r="V13" i="22"/>
  <c r="V62" i="23"/>
  <c r="CN125" i="24"/>
  <c r="CN98" i="24"/>
  <c r="CN55" i="24"/>
  <c r="CN150" i="24"/>
  <c r="CP25" i="24"/>
  <c r="CP24" i="24"/>
  <c r="CP21" i="23"/>
  <c r="CP38" i="23" s="1"/>
  <c r="CP61" i="23" s="1"/>
  <c r="CP84" i="23" s="1"/>
  <c r="CP107" i="23" s="1"/>
  <c r="CP130" i="23" s="1"/>
  <c r="CP153" i="23" s="1"/>
  <c r="CP176" i="23" s="1"/>
  <c r="DE13" i="14"/>
  <c r="CT214" i="14"/>
  <c r="CT224" i="14" s="1"/>
  <c r="AZ83" i="23"/>
  <c r="AZ106" i="23" s="1"/>
  <c r="CN101" i="24"/>
  <c r="CN153" i="24"/>
  <c r="AH119" i="24"/>
  <c r="CO168" i="12"/>
  <c r="CO167" i="12"/>
  <c r="BB121" i="24"/>
  <c r="BB93" i="24"/>
  <c r="BB50" i="24"/>
  <c r="BB146" i="24"/>
  <c r="BB31" i="24"/>
  <c r="BB154" i="24" s="1"/>
  <c r="DF30" i="22"/>
  <c r="EI16" i="24"/>
  <c r="AX91" i="23"/>
  <c r="AX108" i="23"/>
  <c r="AX15" i="22"/>
  <c r="CO45" i="23"/>
  <c r="AU177" i="23"/>
  <c r="AU18" i="22"/>
  <c r="AU160" i="23"/>
  <c r="DK106" i="23"/>
  <c r="CO97" i="24"/>
  <c r="CO124" i="24"/>
  <c r="CO53" i="24"/>
  <c r="CO54" i="24"/>
  <c r="DM146" i="24"/>
  <c r="DM93" i="24"/>
  <c r="DM50" i="24"/>
  <c r="DM121" i="24"/>
  <c r="DM31" i="24"/>
  <c r="CR223" i="12"/>
  <c r="CR221" i="12"/>
  <c r="CN232" i="14"/>
  <c r="W41" i="23"/>
  <c r="W64" i="23" s="1"/>
  <c r="W87" i="23" s="1"/>
  <c r="W110" i="23" s="1"/>
  <c r="W133" i="23" s="1"/>
  <c r="W156" i="23" s="1"/>
  <c r="W179" i="23" s="1"/>
  <c r="W27" i="24"/>
  <c r="W9" i="23"/>
  <c r="CN45" i="23"/>
  <c r="O30" i="22"/>
  <c r="BD174" i="23"/>
  <c r="BN47" i="24"/>
  <c r="BN117" i="24"/>
  <c r="BN90" i="24"/>
  <c r="BN73" i="24"/>
  <c r="ED21" i="24"/>
  <c r="CO105" i="12"/>
  <c r="CO225" i="12" s="1" a="1"/>
  <c r="CO225" i="12" s="1"/>
  <c r="CO233" i="12" s="1"/>
  <c r="CO234" i="12" s="1"/>
  <c r="AC225" i="12" a="1"/>
  <c r="AC225" i="12" s="1"/>
  <c r="AC233" i="12" s="1"/>
  <c r="AC234" i="12" s="1"/>
  <c r="V95" i="24"/>
  <c r="V148" i="24"/>
  <c r="V123" i="24"/>
  <c r="V52" i="24"/>
  <c r="V96" i="24"/>
  <c r="DL44" i="23"/>
  <c r="DL67" i="23" s="1"/>
  <c r="DL90" i="23" s="1"/>
  <c r="DL113" i="23" s="1"/>
  <c r="DL136" i="23" s="1"/>
  <c r="DL159" i="23" s="1"/>
  <c r="DL182" i="23" s="1"/>
  <c r="DL30" i="24"/>
  <c r="CP29" i="24"/>
  <c r="CP43" i="23"/>
  <c r="CP66" i="23" s="1"/>
  <c r="CP89" i="23" s="1"/>
  <c r="CP112" i="23" s="1"/>
  <c r="CP135" i="23" s="1"/>
  <c r="CP158" i="23" s="1"/>
  <c r="CP181" i="23" s="1"/>
  <c r="AZ152" i="24"/>
  <c r="AZ127" i="24"/>
  <c r="AZ100" i="24"/>
  <c r="AZ57" i="24"/>
  <c r="R132" i="23"/>
  <c r="R137" i="23" s="1"/>
  <c r="R26" i="22"/>
  <c r="DI175" i="23"/>
  <c r="BB40" i="23"/>
  <c r="BB26" i="24"/>
  <c r="DN23" i="24"/>
  <c r="DN37" i="23"/>
  <c r="DN18" i="23"/>
  <c r="DN17" i="23"/>
  <c r="DN16" i="23"/>
  <c r="DN13" i="23"/>
  <c r="DN15" i="23"/>
  <c r="DN14" i="23"/>
  <c r="CO125" i="24"/>
  <c r="CO98" i="24"/>
  <c r="CO55" i="24"/>
  <c r="CO150" i="24"/>
  <c r="W5" i="21"/>
  <c r="AU178" i="23"/>
  <c r="AU29" i="22" s="1"/>
  <c r="AU28" i="22"/>
  <c r="CO82" i="23"/>
  <c r="CO68" i="23"/>
  <c r="U34" i="22"/>
  <c r="U4" i="22"/>
  <c r="DI132" i="23"/>
  <c r="DI26" i="22"/>
  <c r="CN225" i="12" a="1"/>
  <c r="CN225" i="12" s="1"/>
  <c r="CN233" i="12" s="1"/>
  <c r="CN234" i="12" s="1"/>
  <c r="AZ122" i="24"/>
  <c r="AZ94" i="24"/>
  <c r="AZ51" i="24"/>
  <c r="AZ147" i="24"/>
  <c r="DM42" i="23"/>
  <c r="DM65" i="23" s="1"/>
  <c r="DM88" i="23" s="1"/>
  <c r="DM111" i="23" s="1"/>
  <c r="DM134" i="23" s="1"/>
  <c r="DM157" i="23" s="1"/>
  <c r="DM180" i="23" s="1"/>
  <c r="DM28" i="24"/>
  <c r="AF221" i="12"/>
  <c r="AF223" i="12"/>
  <c r="CO101" i="24"/>
  <c r="CO153" i="24"/>
  <c r="CN151" i="24"/>
  <c r="CN56" i="24"/>
  <c r="CN99" i="24"/>
  <c r="CN126" i="24"/>
  <c r="Z151" i="23"/>
  <c r="CM148" i="12"/>
  <c r="CM169" i="12" s="1"/>
  <c r="AA169" i="12"/>
  <c r="W43" i="23"/>
  <c r="W66" i="23" s="1"/>
  <c r="W89" i="23" s="1"/>
  <c r="W112" i="23" s="1"/>
  <c r="W135" i="23" s="1"/>
  <c r="W158" i="23" s="1"/>
  <c r="W181" i="23" s="1"/>
  <c r="W29" i="24"/>
  <c r="V151" i="24"/>
  <c r="V56" i="24"/>
  <c r="V126" i="24"/>
  <c r="V99" i="24"/>
  <c r="CN82" i="23"/>
  <c r="AF167" i="12"/>
  <c r="AF168" i="12"/>
  <c r="CR84" i="12"/>
  <c r="AE127" i="14"/>
  <c r="AE124" i="14"/>
  <c r="CQ124" i="14" s="1"/>
  <c r="D42" i="17"/>
  <c r="ED18" i="24"/>
  <c r="BN111" i="24"/>
  <c r="BN84" i="24"/>
  <c r="BN41" i="24"/>
  <c r="BN67" i="24"/>
  <c r="CR19" i="14"/>
  <c r="CR217" i="14" s="1"/>
  <c r="AF217" i="14"/>
  <c r="V147" i="24"/>
  <c r="V122" i="24"/>
  <c r="V94" i="24"/>
  <c r="V51" i="24"/>
  <c r="DL42" i="23"/>
  <c r="DL65" i="23" s="1"/>
  <c r="DL88" i="23" s="1"/>
  <c r="DL111" i="23" s="1"/>
  <c r="DL134" i="23" s="1"/>
  <c r="DL157" i="23" s="1"/>
  <c r="DL180" i="23" s="1"/>
  <c r="DL28" i="24"/>
  <c r="CO127" i="24"/>
  <c r="CO100" i="24"/>
  <c r="CO57" i="24"/>
  <c r="CO152" i="24"/>
  <c r="U86" i="23"/>
  <c r="U24" i="22"/>
  <c r="CP44" i="23"/>
  <c r="CP67" i="23" s="1"/>
  <c r="CP90" i="23" s="1"/>
  <c r="CP113" i="23" s="1"/>
  <c r="CP136" i="23" s="1"/>
  <c r="CP159" i="23" s="1"/>
  <c r="CP182" i="23" s="1"/>
  <c r="CP30" i="24"/>
  <c r="DK24" i="22"/>
  <c r="DK86" i="23"/>
  <c r="BA124" i="24"/>
  <c r="BA97" i="24"/>
  <c r="BA53" i="24"/>
  <c r="BA54" i="24"/>
  <c r="DE40" i="22"/>
  <c r="DE41" i="22" s="1"/>
  <c r="DE10" i="22"/>
  <c r="DG137" i="23"/>
  <c r="DG154" i="23"/>
  <c r="DG17" i="22"/>
  <c r="U102" i="24"/>
  <c r="CT43" i="14"/>
  <c r="AH216" i="14"/>
  <c r="D173" i="14"/>
  <c r="BB44" i="23"/>
  <c r="BB67" i="23" s="1"/>
  <c r="BB90" i="23" s="1"/>
  <c r="BB113" i="23" s="1"/>
  <c r="BB136" i="23" s="1"/>
  <c r="BB159" i="23" s="1"/>
  <c r="BB182" i="23" s="1"/>
  <c r="BB30" i="24"/>
  <c r="BB60" i="23"/>
  <c r="CK132" i="23"/>
  <c r="CK26" i="22"/>
  <c r="AB232" i="14"/>
  <c r="DJ85" i="23"/>
  <c r="DJ14" i="22"/>
  <c r="T128" i="24"/>
  <c r="EI17" i="24"/>
  <c r="AZ62" i="23"/>
  <c r="AZ13" i="22"/>
  <c r="AA174" i="23"/>
  <c r="DM44" i="23"/>
  <c r="DM67" i="23" s="1"/>
  <c r="DM90" i="23" s="1"/>
  <c r="DM113" i="23" s="1"/>
  <c r="DM136" i="23" s="1"/>
  <c r="DM159" i="23" s="1"/>
  <c r="DM182" i="23" s="1"/>
  <c r="DM30" i="24"/>
  <c r="AC82" i="23"/>
  <c r="AT40" i="22"/>
  <c r="AT41" i="22" s="1"/>
  <c r="AT10" i="22"/>
  <c r="BA101" i="24"/>
  <c r="BA153" i="24"/>
  <c r="CM128" i="23"/>
  <c r="W42" i="23"/>
  <c r="W65" i="23" s="1"/>
  <c r="W88" i="23" s="1"/>
  <c r="W111" i="23" s="1"/>
  <c r="W134" i="23" s="1"/>
  <c r="W157" i="23" s="1"/>
  <c r="W180" i="23" s="1"/>
  <c r="W28" i="24"/>
  <c r="CO94" i="24"/>
  <c r="CO51" i="24"/>
  <c r="CO122" i="24"/>
  <c r="CO147" i="24"/>
  <c r="DJ34" i="22"/>
  <c r="DJ4" i="22"/>
  <c r="CK114" i="23"/>
  <c r="DS105" i="23"/>
  <c r="R114" i="23"/>
  <c r="BN40" i="24"/>
  <c r="BN110" i="24"/>
  <c r="CT65" i="12"/>
  <c r="D175" i="12"/>
  <c r="AH220" i="12"/>
  <c r="D177" i="12"/>
  <c r="C177" i="12" s="1"/>
  <c r="CR81" i="14"/>
  <c r="CR213" i="14" s="1"/>
  <c r="AF213" i="14"/>
  <c r="DL146" i="24"/>
  <c r="DL50" i="24"/>
  <c r="DL93" i="24"/>
  <c r="DL121" i="24"/>
  <c r="DL31" i="24"/>
  <c r="DL154" i="24" s="1"/>
  <c r="CP225" i="12" a="1"/>
  <c r="CP225" i="12" s="1"/>
  <c r="CP233" i="12" s="1"/>
  <c r="CP234" i="12" s="1"/>
  <c r="CL6" i="22"/>
  <c r="CL36" i="22"/>
  <c r="CO226" i="14"/>
  <c r="CP40" i="23"/>
  <c r="CP26" i="24"/>
  <c r="P39" i="22"/>
  <c r="P9" i="22"/>
  <c r="DI114" i="23"/>
  <c r="DI131" i="23"/>
  <c r="DI16" i="22"/>
  <c r="BA63" i="23"/>
  <c r="BA86" i="23" s="1"/>
  <c r="BA23" i="22"/>
  <c r="Y151" i="23"/>
  <c r="DG37" i="22"/>
  <c r="DG7" i="22"/>
  <c r="CQ223" i="14"/>
  <c r="CQ221" i="14"/>
  <c r="BB42" i="23"/>
  <c r="BB65" i="23" s="1"/>
  <c r="BB88" i="23" s="1"/>
  <c r="BB111" i="23" s="1"/>
  <c r="BB134" i="23" s="1"/>
  <c r="BB157" i="23" s="1"/>
  <c r="BB180" i="23" s="1"/>
  <c r="BB28" i="24"/>
  <c r="S16" i="22"/>
  <c r="S131" i="23"/>
  <c r="BA45" i="23"/>
  <c r="BA4" i="22" s="1"/>
  <c r="BE128" i="23"/>
  <c r="BE151" i="23" s="1"/>
  <c r="BE174" i="23" s="1"/>
  <c r="P178" i="23"/>
  <c r="P29" i="22" s="1"/>
  <c r="P28" i="22"/>
  <c r="AB82" i="23"/>
  <c r="AZ148" i="24"/>
  <c r="AZ123" i="24"/>
  <c r="AZ95" i="24"/>
  <c r="AZ52" i="24"/>
  <c r="AZ96" i="24"/>
  <c r="AV137" i="23"/>
  <c r="AV154" i="23"/>
  <c r="AV17" i="22"/>
  <c r="DF39" i="22"/>
  <c r="DF9" i="22"/>
  <c r="DM43" i="23"/>
  <c r="DM66" i="23" s="1"/>
  <c r="DM89" i="23" s="1"/>
  <c r="DM112" i="23" s="1"/>
  <c r="DM135" i="23" s="1"/>
  <c r="DM158" i="23" s="1"/>
  <c r="DM181" i="23" s="1"/>
  <c r="DM29" i="24"/>
  <c r="S152" i="23"/>
  <c r="C35" i="17"/>
  <c r="I32" i="17"/>
  <c r="AH118" i="24"/>
  <c r="AH91" i="24"/>
  <c r="AH74" i="24"/>
  <c r="AH48" i="24"/>
  <c r="DJ68" i="23"/>
  <c r="W24" i="24"/>
  <c r="W25" i="24"/>
  <c r="W22" i="23"/>
  <c r="W39" i="23" s="1"/>
  <c r="W21" i="23"/>
  <c r="W38" i="23" s="1"/>
  <c r="W61" i="23" s="1"/>
  <c r="W84" i="23" s="1"/>
  <c r="W107" i="23" s="1"/>
  <c r="W130" i="23" s="1"/>
  <c r="W153" i="23" s="1"/>
  <c r="W176" i="23" s="1"/>
  <c r="CO52" i="24"/>
  <c r="CO148" i="24"/>
  <c r="CO155" i="24" s="1"/>
  <c r="CO95" i="24"/>
  <c r="CO123" i="24"/>
  <c r="CO96" i="24"/>
  <c r="CK151" i="23"/>
  <c r="CK137" i="23"/>
  <c r="R152" i="23"/>
  <c r="AD227" i="14"/>
  <c r="CP127" i="14"/>
  <c r="CP227" i="14" s="1"/>
  <c r="AD82" i="23"/>
  <c r="AD226" i="14"/>
  <c r="CP95" i="14"/>
  <c r="AF51" i="18"/>
  <c r="CR51" i="18" s="1"/>
  <c r="AF49" i="18"/>
  <c r="CR49" i="18" s="1"/>
  <c r="AD228" i="14"/>
  <c r="CP105" i="14"/>
  <c r="CP228" i="14" s="1"/>
  <c r="AB148" i="12"/>
  <c r="DL43" i="23"/>
  <c r="DL66" i="23" s="1"/>
  <c r="DL89" i="23" s="1"/>
  <c r="DL112" i="23" s="1"/>
  <c r="DL135" i="23" s="1"/>
  <c r="DL158" i="23" s="1"/>
  <c r="DL181" i="23" s="1"/>
  <c r="DL29" i="24"/>
  <c r="DL60" i="23"/>
  <c r="CL128" i="23"/>
  <c r="DH131" i="23"/>
  <c r="DH16" i="22"/>
  <c r="BM84" i="24"/>
  <c r="BM41" i="24"/>
  <c r="BM67" i="24"/>
  <c r="BM75" i="24" s="1"/>
  <c r="BM111" i="24"/>
  <c r="CP41" i="23"/>
  <c r="CP64" i="23" s="1"/>
  <c r="CP87" i="23" s="1"/>
  <c r="CP110" i="23" s="1"/>
  <c r="CP133" i="23" s="1"/>
  <c r="CP156" i="23" s="1"/>
  <c r="CP179" i="23" s="1"/>
  <c r="CP27" i="24"/>
  <c r="CP9" i="23"/>
  <c r="V97" i="24"/>
  <c r="V53" i="24"/>
  <c r="V54" i="24"/>
  <c r="V124" i="24"/>
  <c r="DU120" i="24"/>
  <c r="DU92" i="24"/>
  <c r="DU49" i="24"/>
  <c r="DU145" i="24"/>
  <c r="Q178" i="23"/>
  <c r="Q29" i="22" s="1"/>
  <c r="Q28" i="22"/>
  <c r="CL5" i="22"/>
  <c r="CL35" i="22"/>
  <c r="T35" i="22"/>
  <c r="T5" i="22"/>
  <c r="AX109" i="23"/>
  <c r="AX25" i="22"/>
  <c r="BN119" i="24"/>
  <c r="AE221" i="14"/>
  <c r="AE223" i="14"/>
  <c r="BB43" i="23"/>
  <c r="BB66" i="23" s="1"/>
  <c r="BB89" i="23" s="1"/>
  <c r="BB112" i="23" s="1"/>
  <c r="BB135" i="23" s="1"/>
  <c r="BB158" i="23" s="1"/>
  <c r="BB181" i="23" s="1"/>
  <c r="BB29" i="24"/>
  <c r="V55" i="24"/>
  <c r="V125" i="24"/>
  <c r="V150" i="24"/>
  <c r="V98" i="24"/>
  <c r="U68" i="23"/>
  <c r="BA83" i="23"/>
  <c r="BI22" i="24"/>
  <c r="BI36" i="23"/>
  <c r="AW137" i="23"/>
  <c r="AW154" i="23"/>
  <c r="AW17" i="22"/>
  <c r="CI178" i="23"/>
  <c r="CI29" i="22" s="1"/>
  <c r="CI28" i="22"/>
  <c r="BA152" i="24"/>
  <c r="BA57" i="24"/>
  <c r="BA127" i="24"/>
  <c r="BA100" i="24"/>
  <c r="CP167" i="14"/>
  <c r="CP168" i="14"/>
  <c r="T102" i="24"/>
  <c r="AV37" i="22"/>
  <c r="AV7" i="22"/>
  <c r="DM22" i="23"/>
  <c r="DM39" i="23" s="1"/>
  <c r="DM24" i="24"/>
  <c r="DM21" i="23"/>
  <c r="DM38" i="23" s="1"/>
  <c r="DM61" i="23" s="1"/>
  <c r="DM84" i="23" s="1"/>
  <c r="DM107" i="23" s="1"/>
  <c r="DM130" i="23" s="1"/>
  <c r="DM153" i="23" s="1"/>
  <c r="DM176" i="23" s="1"/>
  <c r="DM25" i="24"/>
  <c r="CL109" i="23"/>
  <c r="CL114" i="23" s="1"/>
  <c r="CL25" i="22"/>
  <c r="W60" i="23"/>
  <c r="BJ22" i="24"/>
  <c r="BJ36" i="23"/>
  <c r="AC148" i="14"/>
  <c r="CO148" i="14" s="1"/>
  <c r="AC139" i="14"/>
  <c r="W6" i="21"/>
  <c r="W11" i="21"/>
  <c r="AD146" i="14"/>
  <c r="CP146" i="14" s="1"/>
  <c r="CQ11" i="23"/>
  <c r="DL27" i="24"/>
  <c r="DL9" i="23"/>
  <c r="DL41" i="23"/>
  <c r="DL64" i="23" s="1"/>
  <c r="DL87" i="23" s="1"/>
  <c r="DL110" i="23" s="1"/>
  <c r="DL133" i="23" s="1"/>
  <c r="DL156" i="23" s="1"/>
  <c r="DL179" i="23" s="1"/>
  <c r="AZ101" i="24"/>
  <c r="AZ153" i="24"/>
  <c r="AD225" i="12" a="1"/>
  <c r="AD225" i="12" s="1"/>
  <c r="AD233" i="12" s="1"/>
  <c r="AD234" i="12" s="1"/>
  <c r="CP42" i="23"/>
  <c r="CP65" i="23" s="1"/>
  <c r="CP88" i="23" s="1"/>
  <c r="CP111" i="23" s="1"/>
  <c r="CP134" i="23" s="1"/>
  <c r="CP157" i="23" s="1"/>
  <c r="CP180" i="23" s="1"/>
  <c r="CP28" i="24"/>
  <c r="V63" i="23"/>
  <c r="V23" i="22"/>
  <c r="AV178" i="23"/>
  <c r="AV29" i="22" s="1"/>
  <c r="AV28" i="22"/>
  <c r="DU59" i="23"/>
  <c r="CN124" i="24"/>
  <c r="CN97" i="24"/>
  <c r="CN54" i="24"/>
  <c r="CN53" i="24"/>
  <c r="T106" i="23"/>
  <c r="O39" i="22"/>
  <c r="O9" i="22"/>
  <c r="P8" i="22"/>
  <c r="P38" i="22"/>
  <c r="S132" i="23"/>
  <c r="S26" i="22"/>
  <c r="BB8" i="23"/>
  <c r="U106" i="23"/>
  <c r="DT59" i="23"/>
  <c r="BA62" i="23"/>
  <c r="BA13" i="22"/>
  <c r="AC49" i="24"/>
  <c r="AC120" i="24"/>
  <c r="AC92" i="24"/>
  <c r="AC145" i="24"/>
  <c r="AW37" i="22"/>
  <c r="AW7" i="22"/>
  <c r="BH59" i="23"/>
  <c r="CM109" i="23"/>
  <c r="CM25" i="22"/>
  <c r="C33" i="17"/>
  <c r="CN148" i="24"/>
  <c r="CN123" i="24"/>
  <c r="CN95" i="24"/>
  <c r="CN52" i="24"/>
  <c r="CN96" i="24"/>
  <c r="BA89" i="23"/>
  <c r="BA112" i="23" s="1"/>
  <c r="BA135" i="23" s="1"/>
  <c r="BA158" i="23" s="1"/>
  <c r="BA181" i="23" s="1"/>
  <c r="DR128" i="23"/>
  <c r="DR151" i="23" s="1"/>
  <c r="DR174" i="23" s="1"/>
  <c r="G30" i="17"/>
  <c r="ED12" i="24"/>
  <c r="AH117" i="24"/>
  <c r="AH90" i="24"/>
  <c r="AH73" i="24"/>
  <c r="AH75" i="24" s="1"/>
  <c r="AH47" i="24"/>
  <c r="DF19" i="22"/>
  <c r="DF20" i="22" s="1"/>
  <c r="DF149" i="24" s="1"/>
  <c r="DF155" i="24" s="1"/>
  <c r="DF183" i="23"/>
  <c r="DM40" i="23"/>
  <c r="DM26" i="24"/>
  <c r="EI7" i="24"/>
  <c r="AB169" i="14"/>
  <c r="T14" i="22"/>
  <c r="T85" i="23"/>
  <c r="AY91" i="23"/>
  <c r="DJ86" i="23"/>
  <c r="DJ24" i="22"/>
  <c r="DG27" i="22"/>
  <c r="DG155" i="23"/>
  <c r="W44" i="23"/>
  <c r="W67" i="23" s="1"/>
  <c r="W90" i="23" s="1"/>
  <c r="W113" i="23" s="1"/>
  <c r="W136" i="23" s="1"/>
  <c r="W159" i="23" s="1"/>
  <c r="W182" i="23" s="1"/>
  <c r="W30" i="24"/>
  <c r="BC37" i="23"/>
  <c r="DO12" i="23"/>
  <c r="BC23" i="24"/>
  <c r="BC18" i="23"/>
  <c r="BC17" i="23"/>
  <c r="BC15" i="23"/>
  <c r="BC14" i="23"/>
  <c r="BC13" i="23"/>
  <c r="BC16" i="23"/>
  <c r="U128" i="24"/>
  <c r="AZ63" i="23"/>
  <c r="AZ23" i="22"/>
  <c r="BP173" i="12"/>
  <c r="CT216" i="12"/>
  <c r="AD120" i="24"/>
  <c r="AD92" i="24"/>
  <c r="AD49" i="24"/>
  <c r="AD145" i="24"/>
  <c r="AH214" i="12"/>
  <c r="AH224" i="12" s="1"/>
  <c r="CT82" i="12"/>
  <c r="D175" i="14"/>
  <c r="C175" i="14" s="1"/>
  <c r="C187" i="14" s="1"/>
  <c r="D195" i="14" s="1"/>
  <c r="CT65" i="14"/>
  <c r="D177" i="14"/>
  <c r="C177" i="14" s="1"/>
  <c r="AH220" i="14"/>
  <c r="CT15" i="18"/>
  <c r="HC5" i="18"/>
  <c r="AD229" i="14"/>
  <c r="CP115" i="14"/>
  <c r="CP229" i="14" s="1"/>
  <c r="AH45" i="14"/>
  <c r="CT45" i="14" s="1"/>
  <c r="AH49" i="14"/>
  <c r="CT49" i="14" s="1"/>
  <c r="DL25" i="24"/>
  <c r="DL24" i="24"/>
  <c r="DL22" i="23"/>
  <c r="DL39" i="23" s="1"/>
  <c r="DL21" i="23"/>
  <c r="DL38" i="23" s="1"/>
  <c r="DL61" i="23" s="1"/>
  <c r="DL84" i="23" s="1"/>
  <c r="DL107" i="23" s="1"/>
  <c r="DL130" i="23" s="1"/>
  <c r="DL153" i="23" s="1"/>
  <c r="DL176" i="23" s="1"/>
  <c r="BA150" i="24"/>
  <c r="BA125" i="24"/>
  <c r="BA98" i="24"/>
  <c r="BA55" i="24"/>
  <c r="CP8" i="23"/>
  <c r="DV22" i="24"/>
  <c r="DV36" i="23"/>
  <c r="CN63" i="23"/>
  <c r="CN23" i="22"/>
  <c r="U58" i="24"/>
  <c r="BC10" i="21"/>
  <c r="BC32" i="24" s="1"/>
  <c r="BB41" i="23"/>
  <c r="BB64" i="23" s="1"/>
  <c r="BB87" i="23" s="1"/>
  <c r="BB110" i="23" s="1"/>
  <c r="BB133" i="23" s="1"/>
  <c r="BB156" i="23" s="1"/>
  <c r="BB179" i="23" s="1"/>
  <c r="BB27" i="24"/>
  <c r="BB9" i="23"/>
  <c r="AZ150" i="24"/>
  <c r="AZ125" i="24"/>
  <c r="AZ98" i="24"/>
  <c r="AZ55" i="24"/>
  <c r="DT92" i="24"/>
  <c r="DT49" i="24"/>
  <c r="DT120" i="24"/>
  <c r="DT145" i="24"/>
  <c r="BA147" i="24"/>
  <c r="BA94" i="24"/>
  <c r="BA51" i="24"/>
  <c r="BA122" i="24"/>
  <c r="BH120" i="24"/>
  <c r="BH92" i="24"/>
  <c r="BH49" i="24"/>
  <c r="BH145" i="24"/>
  <c r="CQ168" i="12"/>
  <c r="CQ167" i="12"/>
  <c r="V45" i="23"/>
  <c r="CN51" i="24"/>
  <c r="CN147" i="24"/>
  <c r="CN94" i="24"/>
  <c r="CN122" i="24"/>
  <c r="AU38" i="22"/>
  <c r="AU8" i="22"/>
  <c r="U14" i="22"/>
  <c r="U85" i="23"/>
  <c r="U91" i="23" s="1"/>
  <c r="Q177" i="23"/>
  <c r="Q19" i="22" s="1"/>
  <c r="Q18" i="22"/>
  <c r="BF128" i="23"/>
  <c r="BF151" i="23" s="1"/>
  <c r="AY109" i="23"/>
  <c r="AY114" i="23" s="1"/>
  <c r="AY25" i="22"/>
  <c r="DM41" i="23"/>
  <c r="DM64" i="23" s="1"/>
  <c r="DM87" i="23" s="1"/>
  <c r="DM110" i="23" s="1"/>
  <c r="DM133" i="23" s="1"/>
  <c r="DM156" i="23" s="1"/>
  <c r="DM179" i="23" s="1"/>
  <c r="DM27" i="24"/>
  <c r="DM9" i="23"/>
  <c r="DH132" i="23"/>
  <c r="DH26" i="22"/>
  <c r="I23" i="17"/>
  <c r="V57" i="24"/>
  <c r="V152" i="24"/>
  <c r="V127" i="24"/>
  <c r="V100" i="24"/>
  <c r="AZ151" i="24"/>
  <c r="AZ99" i="24"/>
  <c r="AZ56" i="24"/>
  <c r="AZ126" i="24"/>
  <c r="AY129" i="23"/>
  <c r="W40" i="23"/>
  <c r="W26" i="24"/>
  <c r="W146" i="24"/>
  <c r="W93" i="24"/>
  <c r="W50" i="24"/>
  <c r="W121" i="24"/>
  <c r="W31" i="24"/>
  <c r="W154" i="24" s="1"/>
  <c r="AZ124" i="24"/>
  <c r="AZ97" i="24"/>
  <c r="AZ53" i="24"/>
  <c r="AZ54" i="24"/>
  <c r="CJ178" i="23"/>
  <c r="CJ29" i="22" s="1"/>
  <c r="CJ28" i="22"/>
  <c r="CN128" i="24"/>
  <c r="T86" i="23"/>
  <c r="T24" i="22"/>
  <c r="AE143" i="14"/>
  <c r="CQ143" i="14" s="1"/>
  <c r="W161" i="14"/>
  <c r="CI161" i="14" s="1"/>
  <c r="Y155" i="12"/>
  <c r="CK155" i="12" s="1"/>
  <c r="AA77" i="18"/>
  <c r="CM77" i="18" s="1"/>
  <c r="AA59" i="21" s="1"/>
  <c r="AA78" i="18"/>
  <c r="CM78" i="18" s="1"/>
  <c r="Y158" i="14"/>
  <c r="CK158" i="14" s="1"/>
  <c r="Y162" i="14"/>
  <c r="CK162" i="14" s="1"/>
  <c r="Z155" i="14"/>
  <c r="CL155" i="14" s="1"/>
  <c r="AD86" i="14"/>
  <c r="CP86" i="14" s="1"/>
  <c r="AD107" i="14"/>
  <c r="CP107" i="14" s="1"/>
  <c r="AD23" i="14"/>
  <c r="CP23" i="14" s="1"/>
  <c r="AE100" i="14"/>
  <c r="CQ100" i="14" s="1"/>
  <c r="AE100" i="12"/>
  <c r="CQ100" i="12" s="1"/>
  <c r="AF69" i="12"/>
  <c r="CR69" i="12" s="1"/>
  <c r="AG57" i="18"/>
  <c r="CS57" i="18" s="1"/>
  <c r="DQ77" i="18"/>
  <c r="GC77" i="18" s="1"/>
  <c r="BE59" i="21" s="1"/>
  <c r="DQ78" i="18"/>
  <c r="GC78" i="18" s="1"/>
  <c r="AB152" i="14"/>
  <c r="CN152" i="14" s="1"/>
  <c r="AE120" i="12"/>
  <c r="CQ120" i="12" s="1"/>
  <c r="AE120" i="14"/>
  <c r="CQ120" i="14" s="1"/>
  <c r="AH81" i="14"/>
  <c r="AH19" i="14"/>
  <c r="AF89" i="12"/>
  <c r="CR89" i="12" s="1"/>
  <c r="AF22" i="12"/>
  <c r="CR22" i="12" s="1"/>
  <c r="AE110" i="14"/>
  <c r="CQ110" i="14" s="1"/>
  <c r="AE89" i="14"/>
  <c r="CQ89" i="14" s="1"/>
  <c r="AE22" i="14"/>
  <c r="CQ22" i="14" s="1"/>
  <c r="AD87" i="14"/>
  <c r="CP87" i="14" s="1"/>
  <c r="AD108" i="14"/>
  <c r="CP108" i="14" s="1"/>
  <c r="AC87" i="12"/>
  <c r="CO87" i="12" s="1"/>
  <c r="AC108" i="12"/>
  <c r="CO108" i="12" s="1"/>
  <c r="DY65" i="18"/>
  <c r="GK65" i="18" s="1"/>
  <c r="X163" i="12"/>
  <c r="CJ163" i="12" s="1"/>
  <c r="X157" i="12"/>
  <c r="CJ157" i="12" s="1"/>
  <c r="X28" i="21" s="1"/>
  <c r="DX57" i="18"/>
  <c r="GJ57" i="18" s="1"/>
  <c r="AF58" i="18"/>
  <c r="CR58" i="18" s="1"/>
  <c r="AD118" i="12"/>
  <c r="CP118" i="12" s="1"/>
  <c r="AG35" i="14"/>
  <c r="CS35" i="14" s="1"/>
  <c r="X160" i="12"/>
  <c r="CJ160" i="12" s="1"/>
  <c r="AC151" i="14"/>
  <c r="CO151" i="14" s="1"/>
  <c r="AG35" i="12"/>
  <c r="CS35" i="12" s="1"/>
  <c r="DV70" i="18"/>
  <c r="GH70" i="18" s="1"/>
  <c r="Y156" i="12"/>
  <c r="CK156" i="12" s="1"/>
  <c r="AG67" i="12"/>
  <c r="CS67" i="12" s="1"/>
  <c r="AE145" i="14"/>
  <c r="CQ145" i="14" s="1"/>
  <c r="AE145" i="12"/>
  <c r="CQ145" i="12" s="1"/>
  <c r="X76" i="18"/>
  <c r="CJ76" i="18" s="1"/>
  <c r="X58" i="21" s="1"/>
  <c r="AH66" i="14"/>
  <c r="CT66" i="14" s="1"/>
  <c r="AH134" i="14"/>
  <c r="CT134" i="14" s="1"/>
  <c r="AH70" i="14"/>
  <c r="CT70" i="14" s="1"/>
  <c r="AH71" i="14"/>
  <c r="CT71" i="14" s="1"/>
  <c r="DZ25" i="18"/>
  <c r="GL25" i="18" s="1"/>
  <c r="AF69" i="14"/>
  <c r="CR69" i="14" s="1"/>
  <c r="DW67" i="18"/>
  <c r="GI67" i="18" s="1"/>
  <c r="AE70" i="18"/>
  <c r="CQ70" i="18" s="1"/>
  <c r="AE119" i="14"/>
  <c r="CQ119" i="14" s="1"/>
  <c r="AE119" i="12"/>
  <c r="CQ119" i="12" s="1"/>
  <c r="AG81" i="14"/>
  <c r="AG19" i="14"/>
  <c r="AF90" i="12"/>
  <c r="CR90" i="12" s="1"/>
  <c r="AF21" i="12"/>
  <c r="CR21" i="12" s="1"/>
  <c r="DZ15" i="18"/>
  <c r="GL15" i="18" s="1"/>
  <c r="AE105" i="14"/>
  <c r="AF72" i="18"/>
  <c r="CR72" i="18" s="1"/>
  <c r="AD118" i="14"/>
  <c r="CP118" i="14" s="1"/>
  <c r="AD154" i="12"/>
  <c r="CP154" i="12" s="1"/>
  <c r="AD97" i="12"/>
  <c r="CP97" i="12" s="1"/>
  <c r="DZ59" i="18"/>
  <c r="GL59" i="18" s="1"/>
  <c r="AD73" i="18"/>
  <c r="CP73" i="18" s="1"/>
  <c r="AD129" i="12"/>
  <c r="CP129" i="12" s="1"/>
  <c r="AE106" i="12"/>
  <c r="CQ106" i="12" s="1"/>
  <c r="Z74" i="18"/>
  <c r="CL74" i="18" s="1"/>
  <c r="AD139" i="14"/>
  <c r="DQ75" i="18"/>
  <c r="GC75" i="18" s="1"/>
  <c r="AE115" i="12"/>
  <c r="CQ115" i="12" s="1"/>
  <c r="AE146" i="12"/>
  <c r="CQ146" i="12" s="1"/>
  <c r="AF136" i="12"/>
  <c r="CR136" i="12" s="1"/>
  <c r="AF93" i="14"/>
  <c r="CR93" i="14" s="1"/>
  <c r="AD117" i="14"/>
  <c r="CP117" i="14" s="1"/>
  <c r="DW61" i="18"/>
  <c r="GI61" i="18" s="1"/>
  <c r="AE71" i="18"/>
  <c r="CQ71" i="18" s="1"/>
  <c r="AE64" i="18"/>
  <c r="CQ64" i="18" s="1"/>
  <c r="AE85" i="14"/>
  <c r="CQ85" i="14" s="1"/>
  <c r="AE106" i="14"/>
  <c r="CQ106" i="14" s="1"/>
  <c r="AG102" i="12"/>
  <c r="CS102" i="12" s="1"/>
  <c r="AG24" i="12"/>
  <c r="CS24" i="12" s="1"/>
  <c r="AG25" i="12"/>
  <c r="CS25" i="12" s="1"/>
  <c r="AG20" i="12"/>
  <c r="CS20" i="12" s="1"/>
  <c r="AF67" i="18"/>
  <c r="CR67" i="18" s="1"/>
  <c r="AF37" i="14"/>
  <c r="CR37" i="14" s="1"/>
  <c r="AD154" i="14"/>
  <c r="CP154" i="14" s="1"/>
  <c r="AD97" i="14"/>
  <c r="CP97" i="14" s="1"/>
  <c r="DV71" i="18"/>
  <c r="GH71" i="18" s="1"/>
  <c r="DV64" i="18"/>
  <c r="GH64" i="18" s="1"/>
  <c r="AG4" i="23"/>
  <c r="AG6" i="23" s="1"/>
  <c r="AD129" i="14"/>
  <c r="CP129" i="14" s="1"/>
  <c r="AH92" i="14"/>
  <c r="CT92" i="14" s="1"/>
  <c r="AH39" i="14"/>
  <c r="CT39" i="14" s="1"/>
  <c r="AE144" i="14"/>
  <c r="CQ144" i="14" s="1"/>
  <c r="AE144" i="12"/>
  <c r="CQ144" i="12" s="1"/>
  <c r="AH47" i="12"/>
  <c r="CT47" i="12" s="1"/>
  <c r="DX52" i="18"/>
  <c r="GJ52" i="18" s="1"/>
  <c r="AE147" i="14"/>
  <c r="CQ147" i="14" s="1"/>
  <c r="AE95" i="14"/>
  <c r="AH92" i="12"/>
  <c r="CT92" i="12" s="1"/>
  <c r="AH39" i="12"/>
  <c r="CT39" i="12" s="1"/>
  <c r="AE133" i="14"/>
  <c r="CQ133" i="14" s="1"/>
  <c r="AE133" i="12"/>
  <c r="CQ133" i="12" s="1"/>
  <c r="AE116" i="14"/>
  <c r="CQ116" i="14" s="1"/>
  <c r="AE116" i="12"/>
  <c r="CQ116" i="12" s="1"/>
  <c r="AF114" i="12"/>
  <c r="CR114" i="12" s="1"/>
  <c r="AF114" i="14"/>
  <c r="CR114" i="14" s="1"/>
  <c r="AD117" i="12"/>
  <c r="CP117" i="12" s="1"/>
  <c r="AE111" i="14"/>
  <c r="CQ111" i="14" s="1"/>
  <c r="AE21" i="14"/>
  <c r="CQ21" i="14" s="1"/>
  <c r="AE90" i="14"/>
  <c r="CQ90" i="14" s="1"/>
  <c r="AH48" i="18"/>
  <c r="CT48" i="18" s="1"/>
  <c r="AG84" i="12"/>
  <c r="AD142" i="12"/>
  <c r="CP142" i="12" s="1"/>
  <c r="AE131" i="12"/>
  <c r="CQ131" i="12" s="1"/>
  <c r="DN76" i="18"/>
  <c r="FZ76" i="18" s="1"/>
  <c r="BB58" i="21" s="1"/>
  <c r="AE143" i="12"/>
  <c r="CQ143" i="12" s="1"/>
  <c r="AC151" i="12"/>
  <c r="CO151" i="12" s="1"/>
  <c r="AD148" i="12"/>
  <c r="CP148" i="12" s="1"/>
  <c r="CP169" i="12" s="1"/>
  <c r="V161" i="12"/>
  <c r="CH161" i="12" s="1"/>
  <c r="DX46" i="18"/>
  <c r="GJ46" i="18" s="1"/>
  <c r="AD88" i="12"/>
  <c r="CP88" i="12" s="1"/>
  <c r="AD109" i="12"/>
  <c r="CP109" i="12" s="1"/>
  <c r="AE128" i="14"/>
  <c r="CQ128" i="14" s="1"/>
  <c r="AE128" i="12"/>
  <c r="CQ128" i="12" s="1"/>
  <c r="AE115" i="14"/>
  <c r="AF147" i="12"/>
  <c r="CR147" i="12" s="1"/>
  <c r="AF104" i="14"/>
  <c r="CR104" i="14" s="1"/>
  <c r="AF104" i="12"/>
  <c r="CR104" i="12" s="1"/>
  <c r="DY48" i="18"/>
  <c r="GK48" i="18" s="1"/>
  <c r="AF85" i="12"/>
  <c r="CR85" i="12" s="1"/>
  <c r="AF131" i="14"/>
  <c r="CR131" i="14" s="1"/>
  <c r="AE99" i="14"/>
  <c r="CQ99" i="14" s="1"/>
  <c r="AD130" i="12"/>
  <c r="CP130" i="12" s="1"/>
  <c r="AH71" i="12"/>
  <c r="CT71" i="12" s="1"/>
  <c r="AH134" i="12"/>
  <c r="CT134" i="12" s="1"/>
  <c r="AH70" i="12"/>
  <c r="CT70" i="12" s="1"/>
  <c r="AH66" i="12"/>
  <c r="CT66" i="12" s="1"/>
  <c r="AD142" i="14"/>
  <c r="CP142" i="14" s="1"/>
  <c r="AG47" i="14"/>
  <c r="CS47" i="14" s="1"/>
  <c r="AC153" i="12"/>
  <c r="CO153" i="12" s="1"/>
  <c r="AE136" i="14"/>
  <c r="CQ136" i="14" s="1"/>
  <c r="AF95" i="12"/>
  <c r="AE87" i="12"/>
  <c r="CQ87" i="12" s="1"/>
  <c r="AD149" i="12"/>
  <c r="CP149" i="12" s="1"/>
  <c r="AE121" i="12"/>
  <c r="CQ121" i="12" s="1"/>
  <c r="AE121" i="14"/>
  <c r="CQ121" i="14" s="1"/>
  <c r="AD141" i="12"/>
  <c r="CP141" i="12" s="1"/>
  <c r="DZ44" i="18"/>
  <c r="GL44" i="18" s="1"/>
  <c r="HM18" i="18" s="1"/>
  <c r="AD130" i="14"/>
  <c r="CP130" i="14" s="1"/>
  <c r="X164" i="12"/>
  <c r="CJ164" i="12" s="1"/>
  <c r="X29" i="21" s="1"/>
  <c r="X165" i="12"/>
  <c r="CJ165" i="12" s="1"/>
  <c r="AC149" i="12"/>
  <c r="CO149" i="12" s="1"/>
  <c r="AC150" i="14"/>
  <c r="CO150" i="14" s="1"/>
  <c r="AD153" i="12"/>
  <c r="CP153" i="12" s="1"/>
  <c r="AD98" i="12"/>
  <c r="CP98" i="12" s="1"/>
  <c r="AA75" i="18"/>
  <c r="CM75" i="18" s="1"/>
  <c r="CR11" i="23"/>
  <c r="AE86" i="12"/>
  <c r="CQ86" i="12" s="1"/>
  <c r="AE23" i="12"/>
  <c r="CQ23" i="12" s="1"/>
  <c r="AC86" i="12"/>
  <c r="CO86" i="12" s="1"/>
  <c r="AC107" i="12"/>
  <c r="CO107" i="12" s="1"/>
  <c r="AC23" i="12"/>
  <c r="CO23" i="12" s="1"/>
  <c r="AE139" i="12"/>
  <c r="CQ139" i="12" s="1"/>
  <c r="DW54" i="18"/>
  <c r="GI54" i="18" s="1"/>
  <c r="AG69" i="14"/>
  <c r="CS69" i="14" s="1"/>
  <c r="Z162" i="14"/>
  <c r="CL162" i="14" s="1"/>
  <c r="Z158" i="14"/>
  <c r="CL158" i="14" s="1"/>
  <c r="AG52" i="18"/>
  <c r="CS52" i="18" s="1"/>
  <c r="AD149" i="14"/>
  <c r="CP149" i="14" s="1"/>
  <c r="AF37" i="12"/>
  <c r="CR37" i="12" s="1"/>
  <c r="DU73" i="18"/>
  <c r="GG73" i="18" s="1"/>
  <c r="DZ39" i="18"/>
  <c r="GL39" i="18" s="1"/>
  <c r="AD148" i="14"/>
  <c r="CP148" i="14" s="1"/>
  <c r="AE131" i="14"/>
  <c r="CQ131" i="14" s="1"/>
  <c r="AH47" i="14"/>
  <c r="CT47" i="14" s="1"/>
  <c r="AH43" i="18"/>
  <c r="CT43" i="18" s="1"/>
  <c r="AH17" i="18"/>
  <c r="CT17" i="18" s="1"/>
  <c r="HA21" i="18" s="1"/>
  <c r="AD141" i="14"/>
  <c r="CP141" i="14" s="1"/>
  <c r="AE99" i="12"/>
  <c r="CQ99" i="12" s="1"/>
  <c r="DP76" i="18"/>
  <c r="GB76" i="18" s="1"/>
  <c r="BD58" i="21" s="1"/>
  <c r="BD5" i="21" s="1"/>
  <c r="AF131" i="12"/>
  <c r="CR131" i="12" s="1"/>
  <c r="DW58" i="18"/>
  <c r="GI58" i="18" s="1"/>
  <c r="AF20" i="14"/>
  <c r="CR20" i="14" s="1"/>
  <c r="AF102" i="14"/>
  <c r="CR102" i="14" s="1"/>
  <c r="AF25" i="14"/>
  <c r="CR25" i="14" s="1"/>
  <c r="AF24" i="14"/>
  <c r="CR24" i="14" s="1"/>
  <c r="AD153" i="14"/>
  <c r="CP153" i="14" s="1"/>
  <c r="AD98" i="14"/>
  <c r="CP98" i="14" s="1"/>
  <c r="AG68" i="12"/>
  <c r="CS68" i="12" s="1"/>
  <c r="AE140" i="14"/>
  <c r="CQ140" i="14" s="1"/>
  <c r="AE140" i="12"/>
  <c r="CQ140" i="12" s="1"/>
  <c r="AE101" i="14"/>
  <c r="CQ101" i="14" s="1"/>
  <c r="AE101" i="12"/>
  <c r="CQ101" i="12" s="1"/>
  <c r="AG46" i="18"/>
  <c r="CS46" i="18" s="1"/>
  <c r="AE96" i="14"/>
  <c r="CQ96" i="14" s="1"/>
  <c r="AE96" i="12"/>
  <c r="CQ96" i="12" s="1"/>
  <c r="X159" i="14"/>
  <c r="CJ159" i="14" s="1"/>
  <c r="W159" i="12"/>
  <c r="CI159" i="12" s="1"/>
  <c r="AE132" i="14"/>
  <c r="CQ132" i="14" s="1"/>
  <c r="AE132" i="12"/>
  <c r="CQ132" i="12" s="1"/>
  <c r="AF105" i="12"/>
  <c r="CR105" i="12" s="1"/>
  <c r="AD108" i="12"/>
  <c r="CP108" i="12" s="1"/>
  <c r="AF61" i="18"/>
  <c r="CR61" i="18" s="1"/>
  <c r="AB109" i="12"/>
  <c r="CN109" i="12" s="1"/>
  <c r="AB88" i="12"/>
  <c r="CN88" i="12" s="1"/>
  <c r="AF84" i="14"/>
  <c r="AH17" i="12"/>
  <c r="CT17" i="12" s="1"/>
  <c r="DE22" i="12" s="1"/>
  <c r="DC28" i="12" s="1"/>
  <c r="AF54" i="18"/>
  <c r="CR54" i="18" s="1"/>
  <c r="DY43" i="18"/>
  <c r="GK43" i="18" s="1"/>
  <c r="DY17" i="18"/>
  <c r="GK17" i="18" s="1"/>
  <c r="DV72" i="18"/>
  <c r="GH72" i="18" s="1"/>
  <c r="BA68" i="23" l="1"/>
  <c r="DH37" i="22"/>
  <c r="D43" i="17"/>
  <c r="DK91" i="23"/>
  <c r="DK6" i="22" s="1"/>
  <c r="EE18" i="24"/>
  <c r="EJ18" i="24" s="1"/>
  <c r="ED13" i="24"/>
  <c r="EN7" i="24" s="1"/>
  <c r="BN83" i="24"/>
  <c r="C34" i="17"/>
  <c r="BN66" i="24"/>
  <c r="BN75" i="24" s="1"/>
  <c r="BA24" i="22"/>
  <c r="BC8" i="23"/>
  <c r="P183" i="23"/>
  <c r="P40" i="22" s="1"/>
  <c r="P41" i="22" s="1"/>
  <c r="BO47" i="24"/>
  <c r="EH47" i="24" s="1"/>
  <c r="X10" i="21"/>
  <c r="X32" i="24" s="1"/>
  <c r="S137" i="23"/>
  <c r="S38" i="22" s="1"/>
  <c r="C173" i="14"/>
  <c r="C184" i="14" s="1"/>
  <c r="D198" i="14" s="1"/>
  <c r="Q9" i="22"/>
  <c r="C176" i="14"/>
  <c r="C176" i="12"/>
  <c r="C175" i="12"/>
  <c r="C187" i="12" s="1"/>
  <c r="D195" i="12" s="1"/>
  <c r="S7" i="22"/>
  <c r="P20" i="22"/>
  <c r="P149" i="24" s="1"/>
  <c r="P155" i="24" s="1"/>
  <c r="CO58" i="24"/>
  <c r="AD169" i="14"/>
  <c r="W45" i="23"/>
  <c r="W34" i="22" s="1"/>
  <c r="V68" i="23"/>
  <c r="V5" i="22" s="1"/>
  <c r="V58" i="24"/>
  <c r="CN155" i="24"/>
  <c r="CN58" i="24"/>
  <c r="CO102" i="24"/>
  <c r="CO128" i="24"/>
  <c r="U36" i="22"/>
  <c r="U6" i="22"/>
  <c r="DK36" i="22"/>
  <c r="AG127" i="12"/>
  <c r="CS127" i="12" s="1"/>
  <c r="AG124" i="12"/>
  <c r="CS124" i="12" s="1"/>
  <c r="AY152" i="23"/>
  <c r="BC42" i="23"/>
  <c r="BC65" i="23" s="1"/>
  <c r="BC88" i="23" s="1"/>
  <c r="BC111" i="23" s="1"/>
  <c r="BC134" i="23" s="1"/>
  <c r="BC157" i="23" s="1"/>
  <c r="BC180" i="23" s="1"/>
  <c r="BC28" i="24"/>
  <c r="DO37" i="23"/>
  <c r="DO23" i="24"/>
  <c r="DO16" i="23"/>
  <c r="DO15" i="23"/>
  <c r="DO14" i="23"/>
  <c r="DO13" i="23"/>
  <c r="DO18" i="23"/>
  <c r="DO17" i="23"/>
  <c r="AY36" i="22"/>
  <c r="AY6" i="22"/>
  <c r="DU82" i="23"/>
  <c r="DM148" i="24"/>
  <c r="DM96" i="24"/>
  <c r="DM52" i="24"/>
  <c r="DM123" i="24"/>
  <c r="DM95" i="24"/>
  <c r="U35" i="22"/>
  <c r="U5" i="22"/>
  <c r="P10" i="22"/>
  <c r="AD169" i="12"/>
  <c r="AV38" i="22"/>
  <c r="AV8" i="22"/>
  <c r="AB105" i="23"/>
  <c r="S154" i="23"/>
  <c r="S17" i="22"/>
  <c r="DS128" i="23"/>
  <c r="W151" i="24"/>
  <c r="W56" i="24"/>
  <c r="W126" i="24"/>
  <c r="W99" i="24"/>
  <c r="AZ14" i="22"/>
  <c r="AZ85" i="23"/>
  <c r="DL56" i="24"/>
  <c r="DL126" i="24"/>
  <c r="DL151" i="24"/>
  <c r="DL99" i="24"/>
  <c r="AE227" i="14"/>
  <c r="CQ127" i="14"/>
  <c r="CQ227" i="14" s="1"/>
  <c r="CO105" i="23"/>
  <c r="DN40" i="23"/>
  <c r="DN26" i="24"/>
  <c r="DN146" i="24"/>
  <c r="DN121" i="24"/>
  <c r="DN93" i="24"/>
  <c r="DN50" i="24"/>
  <c r="DN31" i="24"/>
  <c r="DN154" i="24" s="1"/>
  <c r="AZ58" i="24"/>
  <c r="V102" i="24"/>
  <c r="BL4" i="23"/>
  <c r="BL6" i="23" s="1"/>
  <c r="CO4" i="22"/>
  <c r="CO34" i="22"/>
  <c r="X41" i="23"/>
  <c r="X64" i="23" s="1"/>
  <c r="X87" i="23" s="1"/>
  <c r="X110" i="23" s="1"/>
  <c r="X133" i="23" s="1"/>
  <c r="X156" i="23" s="1"/>
  <c r="X179" i="23" s="1"/>
  <c r="X27" i="24"/>
  <c r="X9" i="23"/>
  <c r="X44" i="23"/>
  <c r="X67" i="23" s="1"/>
  <c r="X90" i="23" s="1"/>
  <c r="X113" i="23" s="1"/>
  <c r="X136" i="23" s="1"/>
  <c r="X159" i="23" s="1"/>
  <c r="X182" i="23" s="1"/>
  <c r="X30" i="24"/>
  <c r="AW178" i="23"/>
  <c r="AW29" i="22" s="1"/>
  <c r="AW28" i="22"/>
  <c r="BB62" i="23"/>
  <c r="BB13" i="22"/>
  <c r="AE120" i="24"/>
  <c r="AE92" i="24"/>
  <c r="AE49" i="24"/>
  <c r="AE145" i="24"/>
  <c r="AE229" i="14"/>
  <c r="CQ115" i="14"/>
  <c r="CQ229" i="14" s="1"/>
  <c r="D174" i="14"/>
  <c r="C174" i="14" s="1"/>
  <c r="C185" i="14" s="1"/>
  <c r="D197" i="14" s="1"/>
  <c r="CT19" i="14"/>
  <c r="AH217" i="14"/>
  <c r="AZ128" i="24"/>
  <c r="AY132" i="23"/>
  <c r="AY26" i="22"/>
  <c r="CQ225" i="12" a="1"/>
  <c r="CQ225" i="12" s="1"/>
  <c r="CQ233" i="12" s="1"/>
  <c r="CQ234" i="12" s="1"/>
  <c r="BP175" i="14"/>
  <c r="BP177" i="14"/>
  <c r="CT220" i="14"/>
  <c r="BC60" i="23"/>
  <c r="T15" i="22"/>
  <c r="T108" i="23"/>
  <c r="DM53" i="24"/>
  <c r="DM124" i="24"/>
  <c r="DM97" i="24"/>
  <c r="DM54" i="24"/>
  <c r="EN12" i="24"/>
  <c r="CN102" i="24"/>
  <c r="CM132" i="23"/>
  <c r="CM26" i="22"/>
  <c r="U129" i="23"/>
  <c r="T91" i="23"/>
  <c r="W83" i="23"/>
  <c r="DL45" i="23"/>
  <c r="S175" i="23"/>
  <c r="Y174" i="23"/>
  <c r="AF223" i="14"/>
  <c r="AF221" i="14"/>
  <c r="CK7" i="22"/>
  <c r="CK37" i="22"/>
  <c r="CR168" i="12"/>
  <c r="CR167" i="12"/>
  <c r="V128" i="24"/>
  <c r="Z174" i="23"/>
  <c r="DN9" i="23"/>
  <c r="DN41" i="23"/>
  <c r="DN64" i="23" s="1"/>
  <c r="DN87" i="23" s="1"/>
  <c r="DN110" i="23" s="1"/>
  <c r="DN133" i="23" s="1"/>
  <c r="DN156" i="23" s="1"/>
  <c r="DN179" i="23" s="1"/>
  <c r="DN27" i="24"/>
  <c r="BB53" i="24"/>
  <c r="BB54" i="24"/>
  <c r="BB124" i="24"/>
  <c r="BB97" i="24"/>
  <c r="AZ102" i="24"/>
  <c r="AF11" i="23"/>
  <c r="CI183" i="23"/>
  <c r="CP51" i="24"/>
  <c r="CP94" i="24"/>
  <c r="CP147" i="24"/>
  <c r="CP122" i="24"/>
  <c r="X40" i="23"/>
  <c r="X26" i="24"/>
  <c r="AG223" i="12"/>
  <c r="AG221" i="12"/>
  <c r="AY16" i="22"/>
  <c r="AY131" i="23"/>
  <c r="O10" i="22"/>
  <c r="O40" i="22"/>
  <c r="O41" i="22" s="1"/>
  <c r="EN8" i="24"/>
  <c r="BK22" i="24"/>
  <c r="BK36" i="23"/>
  <c r="AE226" i="14"/>
  <c r="CQ95" i="14"/>
  <c r="CS19" i="14"/>
  <c r="CS217" i="14" s="1"/>
  <c r="AG217" i="14"/>
  <c r="AH213" i="14"/>
  <c r="CT81" i="14"/>
  <c r="CJ30" i="22"/>
  <c r="BC25" i="24"/>
  <c r="BC21" i="23"/>
  <c r="BC38" i="23" s="1"/>
  <c r="BC61" i="23" s="1"/>
  <c r="BC84" i="23" s="1"/>
  <c r="BC107" i="23" s="1"/>
  <c r="BC130" i="23" s="1"/>
  <c r="BC153" i="23" s="1"/>
  <c r="BC176" i="23" s="1"/>
  <c r="BC24" i="24"/>
  <c r="BC22" i="23"/>
  <c r="BC39" i="23" s="1"/>
  <c r="W101" i="24"/>
  <c r="W153" i="24"/>
  <c r="DM63" i="23"/>
  <c r="DM23" i="22"/>
  <c r="T129" i="23"/>
  <c r="AV30" i="22"/>
  <c r="DM147" i="24"/>
  <c r="DM122" i="24"/>
  <c r="DM94" i="24"/>
  <c r="DM51" i="24"/>
  <c r="BA102" i="24"/>
  <c r="Q30" i="22"/>
  <c r="DL83" i="23"/>
  <c r="DL106" i="23" s="1"/>
  <c r="DL129" i="23" s="1"/>
  <c r="DL152" i="23" s="1"/>
  <c r="R38" i="22"/>
  <c r="R8" i="22"/>
  <c r="DM152" i="24"/>
  <c r="DM127" i="24"/>
  <c r="DM100" i="24"/>
  <c r="DM57" i="24"/>
  <c r="P30" i="22"/>
  <c r="BB151" i="24"/>
  <c r="BB99" i="24"/>
  <c r="BB126" i="24"/>
  <c r="BB56" i="24"/>
  <c r="CP124" i="24"/>
  <c r="CP97" i="24"/>
  <c r="CP54" i="24"/>
  <c r="CP53" i="24"/>
  <c r="CR221" i="14"/>
  <c r="CR223" i="14"/>
  <c r="CM114" i="23"/>
  <c r="AC105" i="23"/>
  <c r="CK155" i="23"/>
  <c r="CK27" i="22"/>
  <c r="BP173" i="14"/>
  <c r="CT216" i="14"/>
  <c r="U109" i="23"/>
  <c r="U25" i="22"/>
  <c r="DM151" i="24"/>
  <c r="DM99" i="24"/>
  <c r="DM56" i="24"/>
  <c r="DM126" i="24"/>
  <c r="AU30" i="22"/>
  <c r="DN25" i="24"/>
  <c r="DN24" i="24"/>
  <c r="DN21" i="23"/>
  <c r="DN38" i="23" s="1"/>
  <c r="DN61" i="23" s="1"/>
  <c r="DN84" i="23" s="1"/>
  <c r="DN107" i="23" s="1"/>
  <c r="DN130" i="23" s="1"/>
  <c r="DN153" i="23" s="1"/>
  <c r="DN176" i="23" s="1"/>
  <c r="DN22" i="23"/>
  <c r="DN39" i="23" s="1"/>
  <c r="BB23" i="22"/>
  <c r="BB63" i="23"/>
  <c r="CN4" i="22"/>
  <c r="CN34" i="22"/>
  <c r="DM154" i="24"/>
  <c r="AX114" i="23"/>
  <c r="AX131" i="23"/>
  <c r="AX16" i="22"/>
  <c r="CP52" i="24"/>
  <c r="CP123" i="24"/>
  <c r="CP148" i="24"/>
  <c r="CP95" i="24"/>
  <c r="CP96" i="24"/>
  <c r="X28" i="24"/>
  <c r="X42" i="23"/>
  <c r="X65" i="23" s="1"/>
  <c r="X88" i="23" s="1"/>
  <c r="X111" i="23" s="1"/>
  <c r="X134" i="23" s="1"/>
  <c r="X157" i="23" s="1"/>
  <c r="X180" i="23" s="1"/>
  <c r="CS221" i="12"/>
  <c r="CS223" i="12"/>
  <c r="EI9" i="24"/>
  <c r="EN9" i="24"/>
  <c r="AG167" i="12"/>
  <c r="AG168" i="12"/>
  <c r="CS84" i="12"/>
  <c r="CS81" i="14"/>
  <c r="CS213" i="14" s="1"/>
  <c r="AG213" i="14"/>
  <c r="AC148" i="12"/>
  <c r="AG51" i="18"/>
  <c r="CS51" i="18" s="1"/>
  <c r="AG49" i="18"/>
  <c r="CS49" i="18" s="1"/>
  <c r="AE108" i="12"/>
  <c r="CQ108" i="12" s="1"/>
  <c r="AE110" i="12"/>
  <c r="CQ110" i="12" s="1"/>
  <c r="DH27" i="22"/>
  <c r="DH155" i="23"/>
  <c r="BF174" i="23"/>
  <c r="CT214" i="12"/>
  <c r="CT224" i="12" s="1"/>
  <c r="DE13" i="12"/>
  <c r="BC40" i="23"/>
  <c r="BC26" i="24"/>
  <c r="DF10" i="22"/>
  <c r="DF40" i="22"/>
  <c r="DF41" i="22" s="1"/>
  <c r="EH50" i="24"/>
  <c r="EI47" i="24"/>
  <c r="EI50" i="24" s="1"/>
  <c r="BH82" i="23"/>
  <c r="AC225" i="14" a="1"/>
  <c r="AC225" i="14" s="1"/>
  <c r="AC231" i="14"/>
  <c r="CO139" i="14"/>
  <c r="AC169" i="14"/>
  <c r="DM62" i="23"/>
  <c r="DM13" i="22"/>
  <c r="AW177" i="23"/>
  <c r="AW18" i="22"/>
  <c r="AW160" i="23"/>
  <c r="DL100" i="24"/>
  <c r="DL57" i="24"/>
  <c r="DL152" i="24"/>
  <c r="DL127" i="24"/>
  <c r="CP226" i="14"/>
  <c r="R175" i="23"/>
  <c r="BA109" i="23"/>
  <c r="BA25" i="22"/>
  <c r="CP63" i="23"/>
  <c r="CP23" i="22"/>
  <c r="CM151" i="23"/>
  <c r="CM137" i="23"/>
  <c r="DM101" i="24"/>
  <c r="DM153" i="24"/>
  <c r="DI27" i="22"/>
  <c r="DI155" i="23"/>
  <c r="DN42" i="23"/>
  <c r="DN65" i="23" s="1"/>
  <c r="DN88" i="23" s="1"/>
  <c r="DN111" i="23" s="1"/>
  <c r="DN134" i="23" s="1"/>
  <c r="DN157" i="23" s="1"/>
  <c r="DN180" i="23" s="1"/>
  <c r="DN28" i="24"/>
  <c r="AX36" i="22"/>
  <c r="AX6" i="22"/>
  <c r="C172" i="14"/>
  <c r="C180" i="14" s="1"/>
  <c r="C179" i="14"/>
  <c r="C189" i="14" s="1"/>
  <c r="D193" i="14" s="1"/>
  <c r="D200" i="14" s="1"/>
  <c r="C178" i="14"/>
  <c r="X43" i="23"/>
  <c r="X66" i="23" s="1"/>
  <c r="X89" i="23" s="1"/>
  <c r="X112" i="23" s="1"/>
  <c r="X135" i="23" s="1"/>
  <c r="X158" i="23" s="1"/>
  <c r="X181" i="23" s="1"/>
  <c r="X29" i="24"/>
  <c r="BA128" i="24"/>
  <c r="CO86" i="23"/>
  <c r="CO24" i="22"/>
  <c r="DL97" i="24"/>
  <c r="DL54" i="24"/>
  <c r="DL53" i="24"/>
  <c r="DL124" i="24"/>
  <c r="AF168" i="14"/>
  <c r="CR84" i="14"/>
  <c r="AF167" i="14"/>
  <c r="CR22" i="24"/>
  <c r="CR16" i="23"/>
  <c r="DX11" i="23"/>
  <c r="CR15" i="23"/>
  <c r="CR14" i="23"/>
  <c r="CR8" i="23" s="1"/>
  <c r="CR18" i="23"/>
  <c r="CR13" i="23"/>
  <c r="CR17" i="23"/>
  <c r="CR36" i="23"/>
  <c r="CR95" i="12"/>
  <c r="AG95" i="12"/>
  <c r="AG93" i="12"/>
  <c r="CS93" i="12" s="1"/>
  <c r="AF127" i="14"/>
  <c r="AF124" i="14"/>
  <c r="CR124" i="14" s="1"/>
  <c r="W124" i="24"/>
  <c r="W97" i="24"/>
  <c r="W53" i="24"/>
  <c r="W54" i="24"/>
  <c r="BC27" i="24"/>
  <c r="BC9" i="23"/>
  <c r="BC41" i="23"/>
  <c r="BC64" i="23" s="1"/>
  <c r="BC87" i="23" s="1"/>
  <c r="BC110" i="23" s="1"/>
  <c r="BC133" i="23" s="1"/>
  <c r="BC156" i="23" s="1"/>
  <c r="BC179" i="23" s="1"/>
  <c r="DG28" i="22"/>
  <c r="DG178" i="23"/>
  <c r="DG29" i="22" s="1"/>
  <c r="S155" i="23"/>
  <c r="S27" i="22"/>
  <c r="V86" i="23"/>
  <c r="V24" i="22"/>
  <c r="BJ59" i="23"/>
  <c r="CL132" i="23"/>
  <c r="CL26" i="22"/>
  <c r="BA58" i="24"/>
  <c r="AW38" i="22"/>
  <c r="AW8" i="22"/>
  <c r="BI59" i="23"/>
  <c r="AX132" i="23"/>
  <c r="AX26" i="22"/>
  <c r="CK8" i="22"/>
  <c r="CK38" i="22"/>
  <c r="W62" i="23"/>
  <c r="W13" i="22"/>
  <c r="BB45" i="23"/>
  <c r="BB4" i="22" s="1"/>
  <c r="W152" i="24"/>
  <c r="W57" i="24"/>
  <c r="W127" i="24"/>
  <c r="W100" i="24"/>
  <c r="Q183" i="23"/>
  <c r="DN8" i="23"/>
  <c r="W150" i="24"/>
  <c r="W125" i="24"/>
  <c r="W98" i="24"/>
  <c r="W55" i="24"/>
  <c r="DK129" i="23"/>
  <c r="AZ68" i="23"/>
  <c r="X25" i="24"/>
  <c r="X24" i="24"/>
  <c r="X21" i="23"/>
  <c r="X38" i="23" s="1"/>
  <c r="X61" i="23" s="1"/>
  <c r="X84" i="23" s="1"/>
  <c r="X107" i="23" s="1"/>
  <c r="X130" i="23" s="1"/>
  <c r="X153" i="23" s="1"/>
  <c r="X176" i="23" s="1"/>
  <c r="X22" i="23"/>
  <c r="X39" i="23" s="1"/>
  <c r="CT215" i="12"/>
  <c r="BP172" i="12"/>
  <c r="BP180" i="12" s="1"/>
  <c r="BP176" i="12"/>
  <c r="DM45" i="23"/>
  <c r="DL63" i="23"/>
  <c r="DL23" i="22"/>
  <c r="AE107" i="12"/>
  <c r="CQ107" i="12" s="1"/>
  <c r="AE111" i="12"/>
  <c r="CQ111" i="12" s="1"/>
  <c r="W63" i="23"/>
  <c r="W23" i="22"/>
  <c r="Q20" i="22"/>
  <c r="Q149" i="24" s="1"/>
  <c r="Q155" i="24" s="1"/>
  <c r="CN86" i="23"/>
  <c r="CN24" i="22"/>
  <c r="DV59" i="23"/>
  <c r="DL13" i="22"/>
  <c r="DL62" i="23"/>
  <c r="BD10" i="21"/>
  <c r="BD32" i="24" s="1"/>
  <c r="BC43" i="23"/>
  <c r="BC66" i="23" s="1"/>
  <c r="BC89" i="23" s="1"/>
  <c r="BC112" i="23" s="1"/>
  <c r="BC135" i="23" s="1"/>
  <c r="BC158" i="23" s="1"/>
  <c r="BC181" i="23" s="1"/>
  <c r="BC29" i="24"/>
  <c r="BA85" i="23"/>
  <c r="BA14" i="22"/>
  <c r="CP99" i="24"/>
  <c r="CP56" i="24"/>
  <c r="CP151" i="24"/>
  <c r="CP126" i="24"/>
  <c r="DL150" i="24"/>
  <c r="DL125" i="24"/>
  <c r="DL98" i="24"/>
  <c r="DL55" i="24"/>
  <c r="BJ120" i="24"/>
  <c r="BJ49" i="24"/>
  <c r="BJ92" i="24"/>
  <c r="BJ145" i="24"/>
  <c r="BI92" i="24"/>
  <c r="BI49" i="24"/>
  <c r="BI120" i="24"/>
  <c r="BI145" i="24"/>
  <c r="BB152" i="24"/>
  <c r="BB100" i="24"/>
  <c r="BB57" i="24"/>
  <c r="BB127" i="24"/>
  <c r="DH137" i="23"/>
  <c r="DH154" i="23"/>
  <c r="DH17" i="22"/>
  <c r="CN148" i="12"/>
  <c r="CN169" i="12" s="1"/>
  <c r="AB169" i="12"/>
  <c r="CK174" i="23"/>
  <c r="CK160" i="23"/>
  <c r="W148" i="24"/>
  <c r="W123" i="24"/>
  <c r="W95" i="24"/>
  <c r="W52" i="24"/>
  <c r="W96" i="24"/>
  <c r="DI154" i="23"/>
  <c r="DI17" i="22"/>
  <c r="DI137" i="23"/>
  <c r="BB83" i="23"/>
  <c r="BB106" i="23" s="1"/>
  <c r="BB68" i="23"/>
  <c r="DG177" i="23"/>
  <c r="DG18" i="22"/>
  <c r="DG160" i="23"/>
  <c r="DK109" i="23"/>
  <c r="DK25" i="22"/>
  <c r="EI18" i="24"/>
  <c r="DN43" i="23"/>
  <c r="DN66" i="23" s="1"/>
  <c r="DN89" i="23" s="1"/>
  <c r="DN112" i="23" s="1"/>
  <c r="DN135" i="23" s="1"/>
  <c r="DN158" i="23" s="1"/>
  <c r="DN181" i="23" s="1"/>
  <c r="DN29" i="24"/>
  <c r="CP100" i="24"/>
  <c r="CP127" i="24"/>
  <c r="CP152" i="24"/>
  <c r="CP57" i="24"/>
  <c r="AU39" i="22"/>
  <c r="AU9" i="22"/>
  <c r="AZ129" i="23"/>
  <c r="AZ152" i="23" s="1"/>
  <c r="AZ175" i="23" s="1"/>
  <c r="C183" i="14"/>
  <c r="BD17" i="23"/>
  <c r="BD37" i="23"/>
  <c r="DP12" i="23"/>
  <c r="BD23" i="24"/>
  <c r="BD13" i="23"/>
  <c r="BD15" i="23"/>
  <c r="BD14" i="23"/>
  <c r="BD16" i="23"/>
  <c r="BD18" i="23"/>
  <c r="C172" i="12"/>
  <c r="C179" i="12"/>
  <c r="C189" i="12" s="1"/>
  <c r="D193" i="12" s="1"/>
  <c r="D200" i="12" s="1"/>
  <c r="C178" i="12"/>
  <c r="DM83" i="23"/>
  <c r="DM106" i="23" s="1"/>
  <c r="DM129" i="23" s="1"/>
  <c r="V106" i="23"/>
  <c r="BB94" i="24"/>
  <c r="BB122" i="24"/>
  <c r="BB147" i="24"/>
  <c r="BB51" i="24"/>
  <c r="AE225" i="12" a="1"/>
  <c r="AE225" i="12" s="1"/>
  <c r="AE233" i="12" s="1"/>
  <c r="AE234" i="12" s="1"/>
  <c r="BB5" i="21"/>
  <c r="BB10" i="21"/>
  <c r="BB32" i="24" s="1"/>
  <c r="AD225" i="14" a="1"/>
  <c r="AD225" i="14" s="1"/>
  <c r="AD231" i="14"/>
  <c r="AD232" i="14" s="1"/>
  <c r="CP139" i="14"/>
  <c r="CP231" i="14" s="1"/>
  <c r="DX51" i="18"/>
  <c r="GJ51" i="18" s="1"/>
  <c r="DX49" i="18"/>
  <c r="GJ49" i="18" s="1"/>
  <c r="Y12" i="23"/>
  <c r="DM150" i="24"/>
  <c r="DM125" i="24"/>
  <c r="DM98" i="24"/>
  <c r="DM55" i="24"/>
  <c r="U108" i="23"/>
  <c r="U15" i="22"/>
  <c r="BB55" i="24"/>
  <c r="BB150" i="24"/>
  <c r="BB125" i="24"/>
  <c r="BB98" i="24"/>
  <c r="DV49" i="24"/>
  <c r="DV120" i="24"/>
  <c r="DV92" i="24"/>
  <c r="DV145" i="24"/>
  <c r="DL122" i="24"/>
  <c r="DL94" i="24"/>
  <c r="DL147" i="24"/>
  <c r="DL51" i="24"/>
  <c r="AZ86" i="23"/>
  <c r="AZ24" i="22"/>
  <c r="BC44" i="23"/>
  <c r="BC67" i="23" s="1"/>
  <c r="BC90" i="23" s="1"/>
  <c r="BC113" i="23" s="1"/>
  <c r="BC136" i="23" s="1"/>
  <c r="BC159" i="23" s="1"/>
  <c r="BC182" i="23" s="1"/>
  <c r="BC30" i="24"/>
  <c r="EN13" i="24"/>
  <c r="EN11" i="24"/>
  <c r="EN10" i="24"/>
  <c r="BA35" i="22"/>
  <c r="BA5" i="22"/>
  <c r="CP98" i="24"/>
  <c r="CP150" i="24"/>
  <c r="CP55" i="24"/>
  <c r="CP58" i="24" s="1"/>
  <c r="CP125" i="24"/>
  <c r="CP128" i="24" s="1"/>
  <c r="CL7" i="22"/>
  <c r="CL37" i="22"/>
  <c r="W147" i="24"/>
  <c r="W51" i="24"/>
  <c r="W122" i="24"/>
  <c r="W94" i="24"/>
  <c r="DI37" i="22"/>
  <c r="DI7" i="22"/>
  <c r="R37" i="22"/>
  <c r="R7" i="22"/>
  <c r="BB101" i="24"/>
  <c r="BB153" i="24"/>
  <c r="DG38" i="22"/>
  <c r="DG8" i="22"/>
  <c r="CN68" i="23"/>
  <c r="DN44" i="23"/>
  <c r="DN67" i="23" s="1"/>
  <c r="DN90" i="23" s="1"/>
  <c r="DN113" i="23" s="1"/>
  <c r="DN136" i="23" s="1"/>
  <c r="DN159" i="23" s="1"/>
  <c r="DN182" i="23" s="1"/>
  <c r="DN30" i="24"/>
  <c r="R155" i="23"/>
  <c r="R27" i="22"/>
  <c r="DL101" i="24"/>
  <c r="DL153" i="24"/>
  <c r="CJ183" i="23"/>
  <c r="ED22" i="24"/>
  <c r="CT215" i="14"/>
  <c r="BP176" i="14"/>
  <c r="BP172" i="14"/>
  <c r="BP180" i="14" s="1"/>
  <c r="X146" i="24"/>
  <c r="X50" i="24"/>
  <c r="X93" i="24"/>
  <c r="X121" i="24"/>
  <c r="X31" i="24"/>
  <c r="X154" i="24" s="1"/>
  <c r="CQ167" i="14"/>
  <c r="CQ168" i="14"/>
  <c r="DK35" i="22"/>
  <c r="DK5" i="22"/>
  <c r="CP45" i="23"/>
  <c r="X6" i="21"/>
  <c r="X11" i="21"/>
  <c r="AE228" i="14"/>
  <c r="CQ105" i="14"/>
  <c r="CQ228" i="14" s="1"/>
  <c r="X5" i="21"/>
  <c r="T109" i="23"/>
  <c r="T25" i="22"/>
  <c r="AY37" i="22"/>
  <c r="AY7" i="22"/>
  <c r="V34" i="22"/>
  <c r="V4" i="22"/>
  <c r="DL95" i="24"/>
  <c r="DL52" i="24"/>
  <c r="DL123" i="24"/>
  <c r="DL148" i="24"/>
  <c r="DL96" i="24"/>
  <c r="BC146" i="24"/>
  <c r="BC121" i="24"/>
  <c r="BC93" i="24"/>
  <c r="BC50" i="24"/>
  <c r="BC31" i="24"/>
  <c r="BC154" i="24" s="1"/>
  <c r="DJ109" i="23"/>
  <c r="DJ25" i="22"/>
  <c r="DT82" i="23"/>
  <c r="CQ22" i="24"/>
  <c r="CQ13" i="23"/>
  <c r="DW11" i="23"/>
  <c r="CQ17" i="23"/>
  <c r="CQ16" i="23"/>
  <c r="CQ15" i="23"/>
  <c r="CQ14" i="23"/>
  <c r="CQ18" i="23"/>
  <c r="CQ36" i="23"/>
  <c r="CI30" i="22"/>
  <c r="BA106" i="23"/>
  <c r="BA91" i="23"/>
  <c r="CL151" i="23"/>
  <c r="CL137" i="23"/>
  <c r="AD105" i="23"/>
  <c r="DJ35" i="22"/>
  <c r="DJ5" i="22"/>
  <c r="AV160" i="23"/>
  <c r="AV18" i="22"/>
  <c r="AV177" i="23"/>
  <c r="CT220" i="12"/>
  <c r="BP177" i="12"/>
  <c r="BP175" i="12"/>
  <c r="DJ91" i="23"/>
  <c r="DJ15" i="22"/>
  <c r="DJ108" i="23"/>
  <c r="CP101" i="24"/>
  <c r="CP153" i="24"/>
  <c r="CN105" i="23"/>
  <c r="CN91" i="23"/>
  <c r="CO5" i="22"/>
  <c r="CO35" i="22"/>
  <c r="DN60" i="23"/>
  <c r="AU19" i="22"/>
  <c r="AU20" i="22" s="1"/>
  <c r="AU149" i="24" s="1"/>
  <c r="AU155" i="24" s="1"/>
  <c r="AU183" i="23"/>
  <c r="V14" i="22"/>
  <c r="V85" i="23"/>
  <c r="X8" i="23"/>
  <c r="X83" i="23"/>
  <c r="DK108" i="23"/>
  <c r="DK15" i="22"/>
  <c r="BB148" i="24"/>
  <c r="BB96" i="24"/>
  <c r="BB123" i="24"/>
  <c r="BB95" i="24"/>
  <c r="BB52" i="24"/>
  <c r="R154" i="23"/>
  <c r="R17" i="22"/>
  <c r="CP82" i="23"/>
  <c r="CP68" i="23"/>
  <c r="AE59" i="23"/>
  <c r="AF110" i="12"/>
  <c r="CR110" i="12" s="1"/>
  <c r="Z155" i="12"/>
  <c r="CL155" i="12" s="1"/>
  <c r="AF115" i="12"/>
  <c r="CR115" i="12" s="1"/>
  <c r="AF146" i="12"/>
  <c r="CR146" i="12" s="1"/>
  <c r="AD150" i="14"/>
  <c r="CP150" i="14" s="1"/>
  <c r="AE88" i="12"/>
  <c r="CQ88" i="12" s="1"/>
  <c r="AE109" i="12"/>
  <c r="CQ109" i="12" s="1"/>
  <c r="AG37" i="12"/>
  <c r="CS37" i="12" s="1"/>
  <c r="AB152" i="12"/>
  <c r="CN152" i="12" s="1"/>
  <c r="AH46" i="18"/>
  <c r="CT46" i="18" s="1"/>
  <c r="DZ65" i="18"/>
  <c r="GL65" i="18" s="1"/>
  <c r="AF99" i="12"/>
  <c r="CR99" i="12" s="1"/>
  <c r="Z160" i="14"/>
  <c r="CL160" i="14" s="1"/>
  <c r="DW72" i="18"/>
  <c r="GI72" i="18" s="1"/>
  <c r="AE142" i="14"/>
  <c r="CQ142" i="14" s="1"/>
  <c r="AE141" i="14"/>
  <c r="CQ141" i="14" s="1"/>
  <c r="AF128" i="14"/>
  <c r="CR128" i="14" s="1"/>
  <c r="AF128" i="12"/>
  <c r="CR128" i="12" s="1"/>
  <c r="AG67" i="18"/>
  <c r="CS67" i="18" s="1"/>
  <c r="AE86" i="14"/>
  <c r="CQ86" i="14" s="1"/>
  <c r="AE107" i="14"/>
  <c r="CQ107" i="14" s="1"/>
  <c r="AE23" i="14"/>
  <c r="CQ23" i="14" s="1"/>
  <c r="AH35" i="14"/>
  <c r="CT35" i="14" s="1"/>
  <c r="AG89" i="12"/>
  <c r="CS89" i="12" s="1"/>
  <c r="AG22" i="12"/>
  <c r="CS22" i="12" s="1"/>
  <c r="AF100" i="14"/>
  <c r="CR100" i="14" s="1"/>
  <c r="AF100" i="12"/>
  <c r="CR100" i="12" s="1"/>
  <c r="Z163" i="14"/>
  <c r="CL163" i="14" s="1"/>
  <c r="Z157" i="14"/>
  <c r="CL157" i="14" s="1"/>
  <c r="BF28" i="21" s="1"/>
  <c r="AF105" i="14"/>
  <c r="AH52" i="18"/>
  <c r="CT52" i="18" s="1"/>
  <c r="AE142" i="12"/>
  <c r="CQ142" i="12" s="1"/>
  <c r="DZ48" i="18"/>
  <c r="GL48" i="18" s="1"/>
  <c r="AE141" i="12"/>
  <c r="CQ141" i="12" s="1"/>
  <c r="DX58" i="18"/>
  <c r="GJ58" i="18" s="1"/>
  <c r="AE118" i="12"/>
  <c r="CQ118" i="12" s="1"/>
  <c r="AF85" i="14"/>
  <c r="CR85" i="14" s="1"/>
  <c r="AF106" i="14"/>
  <c r="CR106" i="14" s="1"/>
  <c r="AE139" i="14"/>
  <c r="AE225" i="14" s="1" a="1"/>
  <c r="AE225" i="14" s="1"/>
  <c r="AH67" i="12"/>
  <c r="CT67" i="12" s="1"/>
  <c r="AF121" i="14"/>
  <c r="CR121" i="14" s="1"/>
  <c r="AF121" i="12"/>
  <c r="CR121" i="12" s="1"/>
  <c r="AF99" i="14"/>
  <c r="CR99" i="14" s="1"/>
  <c r="DW71" i="18"/>
  <c r="GI71" i="18" s="1"/>
  <c r="DW64" i="18"/>
  <c r="GI64" i="18" s="1"/>
  <c r="AF139" i="12"/>
  <c r="CR139" i="12" s="1"/>
  <c r="AA156" i="14"/>
  <c r="CM156" i="14" s="1"/>
  <c r="Z76" i="18"/>
  <c r="CL76" i="18" s="1"/>
  <c r="Z58" i="21" s="1"/>
  <c r="AG102" i="14"/>
  <c r="CS102" i="14" s="1"/>
  <c r="AG20" i="14"/>
  <c r="CS20" i="14" s="1"/>
  <c r="AG24" i="14"/>
  <c r="CS24" i="14" s="1"/>
  <c r="AG25" i="14"/>
  <c r="CS25" i="14" s="1"/>
  <c r="X159" i="12"/>
  <c r="CJ159" i="12" s="1"/>
  <c r="AE87" i="14"/>
  <c r="CQ87" i="14" s="1"/>
  <c r="AE108" i="14"/>
  <c r="CQ108" i="14" s="1"/>
  <c r="AH25" i="14"/>
  <c r="CT25" i="14" s="1"/>
  <c r="AH20" i="14"/>
  <c r="CT20" i="14" s="1"/>
  <c r="AH102" i="14"/>
  <c r="CT102" i="14" s="1"/>
  <c r="AH24" i="14"/>
  <c r="CT24" i="14" s="1"/>
  <c r="DY57" i="18"/>
  <c r="GK57" i="18" s="1"/>
  <c r="AG58" i="18"/>
  <c r="CS58" i="18" s="1"/>
  <c r="Y160" i="14"/>
  <c r="CK160" i="14" s="1"/>
  <c r="DX67" i="18"/>
  <c r="GJ67" i="18" s="1"/>
  <c r="AF70" i="18"/>
  <c r="CR70" i="18" s="1"/>
  <c r="DY52" i="18"/>
  <c r="GK52" i="18" s="1"/>
  <c r="AE73" i="18"/>
  <c r="CQ73" i="18" s="1"/>
  <c r="DY46" i="18"/>
  <c r="GK46" i="18" s="1"/>
  <c r="AE149" i="14"/>
  <c r="CQ149" i="14" s="1"/>
  <c r="DX61" i="18"/>
  <c r="GJ61" i="18" s="1"/>
  <c r="AF71" i="18"/>
  <c r="CR71" i="18" s="1"/>
  <c r="AF64" i="18"/>
  <c r="CR64" i="18" s="1"/>
  <c r="X161" i="14"/>
  <c r="CJ161" i="14" s="1"/>
  <c r="AC88" i="12"/>
  <c r="CO88" i="12" s="1"/>
  <c r="AC109" i="12"/>
  <c r="CO109" i="12" s="1"/>
  <c r="AD151" i="12"/>
  <c r="CP151" i="12" s="1"/>
  <c r="AA156" i="12"/>
  <c r="CM156" i="12" s="1"/>
  <c r="AF119" i="12"/>
  <c r="CR119" i="12" s="1"/>
  <c r="AF119" i="14"/>
  <c r="CR119" i="14" s="1"/>
  <c r="AE129" i="12"/>
  <c r="CQ129" i="12" s="1"/>
  <c r="DX54" i="18"/>
  <c r="GJ54" i="18" s="1"/>
  <c r="AF147" i="14"/>
  <c r="CR147" i="14" s="1"/>
  <c r="AF95" i="14"/>
  <c r="AG84" i="14"/>
  <c r="AG69" i="12"/>
  <c r="CS69" i="12" s="1"/>
  <c r="Z156" i="12"/>
  <c r="CL156" i="12" s="1"/>
  <c r="AH84" i="14"/>
  <c r="AE153" i="12"/>
  <c r="CQ153" i="12" s="1"/>
  <c r="AE98" i="12"/>
  <c r="CQ98" i="12" s="1"/>
  <c r="AE117" i="14"/>
  <c r="CQ117" i="14" s="1"/>
  <c r="AE146" i="14"/>
  <c r="CQ146" i="14" s="1"/>
  <c r="AF120" i="12"/>
  <c r="CR120" i="12" s="1"/>
  <c r="AF120" i="14"/>
  <c r="CR120" i="14" s="1"/>
  <c r="AE129" i="14"/>
  <c r="CQ129" i="14" s="1"/>
  <c r="AG114" i="12"/>
  <c r="CS114" i="12" s="1"/>
  <c r="AG114" i="14"/>
  <c r="CS114" i="14" s="1"/>
  <c r="DV73" i="18"/>
  <c r="GH73" i="18" s="1"/>
  <c r="AG85" i="12"/>
  <c r="CS85" i="12" s="1"/>
  <c r="AF96" i="14"/>
  <c r="CR96" i="14" s="1"/>
  <c r="AF96" i="12"/>
  <c r="CR96" i="12" s="1"/>
  <c r="AC150" i="12"/>
  <c r="CO150" i="12" s="1"/>
  <c r="AF111" i="12"/>
  <c r="CR111" i="12" s="1"/>
  <c r="AF87" i="12"/>
  <c r="CR87" i="12" s="1"/>
  <c r="AF108" i="12"/>
  <c r="CR108" i="12" s="1"/>
  <c r="AF133" i="14"/>
  <c r="CR133" i="14" s="1"/>
  <c r="AF133" i="12"/>
  <c r="CR133" i="12" s="1"/>
  <c r="AE153" i="14"/>
  <c r="CQ153" i="14" s="1"/>
  <c r="AE98" i="14"/>
  <c r="CQ98" i="14" s="1"/>
  <c r="Z164" i="14"/>
  <c r="CL164" i="14" s="1"/>
  <c r="BF29" i="21" s="1"/>
  <c r="Z165" i="14"/>
  <c r="CL165" i="14" s="1"/>
  <c r="AF111" i="14"/>
  <c r="CR111" i="14" s="1"/>
  <c r="AF90" i="14"/>
  <c r="CR90" i="14" s="1"/>
  <c r="AF21" i="14"/>
  <c r="CR21" i="14" s="1"/>
  <c r="AF145" i="14"/>
  <c r="CR145" i="14" s="1"/>
  <c r="AF145" i="12"/>
  <c r="CR145" i="12" s="1"/>
  <c r="AE118" i="14"/>
  <c r="CQ118" i="14" s="1"/>
  <c r="AF143" i="12"/>
  <c r="CR143" i="12" s="1"/>
  <c r="AH81" i="12"/>
  <c r="AH19" i="12"/>
  <c r="AD88" i="14"/>
  <c r="CP88" i="14" s="1"/>
  <c r="AD109" i="14"/>
  <c r="CP109" i="14" s="1"/>
  <c r="AE130" i="12"/>
  <c r="CQ130" i="12" s="1"/>
  <c r="AE154" i="12"/>
  <c r="CQ154" i="12" s="1"/>
  <c r="AE97" i="12"/>
  <c r="CQ97" i="12" s="1"/>
  <c r="AD151" i="14"/>
  <c r="CP151" i="14" s="1"/>
  <c r="W161" i="12"/>
  <c r="CI161" i="12" s="1"/>
  <c r="AG54" i="18"/>
  <c r="CS54" i="18" s="1"/>
  <c r="AE117" i="12"/>
  <c r="CQ117" i="12" s="1"/>
  <c r="AF115" i="14"/>
  <c r="AH93" i="12"/>
  <c r="CT93" i="12" s="1"/>
  <c r="AD152" i="12"/>
  <c r="CP152" i="12" s="1"/>
  <c r="AG104" i="12"/>
  <c r="CS104" i="12" s="1"/>
  <c r="AG104" i="14"/>
  <c r="CS104" i="14" s="1"/>
  <c r="AG136" i="12"/>
  <c r="CS136" i="12" s="1"/>
  <c r="AG90" i="12"/>
  <c r="CS90" i="12" s="1"/>
  <c r="AG21" i="12"/>
  <c r="CS21" i="12" s="1"/>
  <c r="AF101" i="14"/>
  <c r="CR101" i="14" s="1"/>
  <c r="AF101" i="12"/>
  <c r="CR101" i="12" s="1"/>
  <c r="AF144" i="14"/>
  <c r="CR144" i="14" s="1"/>
  <c r="AF144" i="12"/>
  <c r="CR144" i="12" s="1"/>
  <c r="DQ74" i="18"/>
  <c r="GC74" i="18" s="1"/>
  <c r="AF86" i="12"/>
  <c r="CR86" i="12" s="1"/>
  <c r="AF23" i="12"/>
  <c r="CR23" i="12" s="1"/>
  <c r="AF143" i="14"/>
  <c r="CR143" i="14" s="1"/>
  <c r="AH67" i="14"/>
  <c r="CT67" i="14" s="1"/>
  <c r="AF132" i="14"/>
  <c r="CR132" i="14" s="1"/>
  <c r="AF132" i="12"/>
  <c r="CR132" i="12" s="1"/>
  <c r="AG61" i="18"/>
  <c r="CS61" i="18" s="1"/>
  <c r="Y158" i="12"/>
  <c r="CK158" i="12" s="1"/>
  <c r="Y162" i="12"/>
  <c r="CK162" i="12" s="1"/>
  <c r="AG37" i="14"/>
  <c r="CS37" i="14" s="1"/>
  <c r="DR78" i="18"/>
  <c r="GD78" i="18" s="1"/>
  <c r="DR77" i="18"/>
  <c r="GD77" i="18" s="1"/>
  <c r="BF59" i="21" s="1"/>
  <c r="AE149" i="12"/>
  <c r="CQ149" i="12" s="1"/>
  <c r="AH68" i="12"/>
  <c r="CT68" i="12" s="1"/>
  <c r="AE130" i="14"/>
  <c r="CQ130" i="14" s="1"/>
  <c r="AE154" i="14"/>
  <c r="CQ154" i="14" s="1"/>
  <c r="AE97" i="14"/>
  <c r="CQ97" i="14" s="1"/>
  <c r="AF22" i="14"/>
  <c r="CR22" i="14" s="1"/>
  <c r="AF89" i="14"/>
  <c r="CR89" i="14" s="1"/>
  <c r="AF110" i="14"/>
  <c r="CR110" i="14" s="1"/>
  <c r="AE152" i="12"/>
  <c r="CQ152" i="12" s="1"/>
  <c r="CS11" i="23"/>
  <c r="AF106" i="12"/>
  <c r="CR106" i="12" s="1"/>
  <c r="Y155" i="14"/>
  <c r="CK155" i="14" s="1"/>
  <c r="AH57" i="18"/>
  <c r="CT57" i="18" s="1"/>
  <c r="AF116" i="14"/>
  <c r="CR116" i="14" s="1"/>
  <c r="AF116" i="12"/>
  <c r="CR116" i="12" s="1"/>
  <c r="AH35" i="12"/>
  <c r="CT35" i="12" s="1"/>
  <c r="AG147" i="12"/>
  <c r="CS147" i="12" s="1"/>
  <c r="AG93" i="14"/>
  <c r="CS93" i="14" s="1"/>
  <c r="AF140" i="14"/>
  <c r="CR140" i="14" s="1"/>
  <c r="AF140" i="12"/>
  <c r="CR140" i="12" s="1"/>
  <c r="AD150" i="12"/>
  <c r="CP150" i="12" s="1"/>
  <c r="DZ43" i="18"/>
  <c r="GL43" i="18" s="1"/>
  <c r="HL17" i="18" s="1"/>
  <c r="DZ17" i="18"/>
  <c r="GL17" i="18" s="1"/>
  <c r="DW70" i="18"/>
  <c r="GI70" i="18" s="1"/>
  <c r="AH68" i="14"/>
  <c r="CT68" i="14" s="1"/>
  <c r="DR75" i="18"/>
  <c r="GD75" i="18" s="1"/>
  <c r="Y163" i="12"/>
  <c r="CK163" i="12" s="1"/>
  <c r="Y157" i="12"/>
  <c r="CK157" i="12" s="1"/>
  <c r="Y28" i="21" s="1"/>
  <c r="DL68" i="23" l="1"/>
  <c r="DL58" i="24"/>
  <c r="DK114" i="23"/>
  <c r="S160" i="23"/>
  <c r="W68" i="23"/>
  <c r="W5" i="22" s="1"/>
  <c r="DL128" i="24"/>
  <c r="DM58" i="24"/>
  <c r="DM128" i="24"/>
  <c r="S8" i="22"/>
  <c r="DO8" i="23"/>
  <c r="V35" i="22"/>
  <c r="W4" i="22"/>
  <c r="AD233" i="14"/>
  <c r="AD234" i="14" s="1"/>
  <c r="DN45" i="23"/>
  <c r="DN34" i="22" s="1"/>
  <c r="DM68" i="23"/>
  <c r="DM35" i="22" s="1"/>
  <c r="DM102" i="24"/>
  <c r="DL102" i="24"/>
  <c r="V91" i="23"/>
  <c r="V6" i="22" s="1"/>
  <c r="BD8" i="23"/>
  <c r="S9" i="22"/>
  <c r="S39" i="22"/>
  <c r="DK7" i="22"/>
  <c r="DK37" i="22"/>
  <c r="W35" i="22"/>
  <c r="V36" i="22"/>
  <c r="DL35" i="22"/>
  <c r="DL5" i="22"/>
  <c r="Y10" i="21"/>
  <c r="Y32" i="24" s="1"/>
  <c r="Y5" i="21"/>
  <c r="AF229" i="14"/>
  <c r="CR115" i="14"/>
  <c r="CR229" i="14" s="1"/>
  <c r="AH213" i="12"/>
  <c r="CT81" i="12"/>
  <c r="X106" i="23"/>
  <c r="DJ36" i="22"/>
  <c r="DJ6" i="22"/>
  <c r="CQ30" i="24"/>
  <c r="CQ44" i="23"/>
  <c r="CQ67" i="23" s="1"/>
  <c r="CQ90" i="23" s="1"/>
  <c r="CQ113" i="23" s="1"/>
  <c r="CQ136" i="23" s="1"/>
  <c r="CQ159" i="23" s="1"/>
  <c r="CQ182" i="23" s="1"/>
  <c r="BD44" i="23"/>
  <c r="BD67" i="23" s="1"/>
  <c r="BD90" i="23" s="1"/>
  <c r="BD113" i="23" s="1"/>
  <c r="BD136" i="23" s="1"/>
  <c r="BD159" i="23" s="1"/>
  <c r="BD182" i="23" s="1"/>
  <c r="BD30" i="24"/>
  <c r="BD60" i="23"/>
  <c r="DH8" i="22"/>
  <c r="DH38" i="22"/>
  <c r="DV82" i="23"/>
  <c r="DV105" i="23" s="1"/>
  <c r="DV128" i="23" s="1"/>
  <c r="DV151" i="23" s="1"/>
  <c r="X147" i="24"/>
  <c r="X122" i="24"/>
  <c r="X51" i="24"/>
  <c r="X94" i="24"/>
  <c r="CR41" i="23"/>
  <c r="CR64" i="23" s="1"/>
  <c r="CR87" i="23" s="1"/>
  <c r="CR110" i="23" s="1"/>
  <c r="CR133" i="23" s="1"/>
  <c r="CR156" i="23" s="1"/>
  <c r="CR179" i="23" s="1"/>
  <c r="CR27" i="24"/>
  <c r="CR9" i="23"/>
  <c r="CO109" i="23"/>
  <c r="CO25" i="22"/>
  <c r="CM8" i="22"/>
  <c r="CM38" i="22"/>
  <c r="AW39" i="22"/>
  <c r="AW9" i="22"/>
  <c r="BC63" i="23"/>
  <c r="BC23" i="22"/>
  <c r="CS167" i="12"/>
  <c r="CS168" i="12"/>
  <c r="AX137" i="23"/>
  <c r="AX154" i="23"/>
  <c r="AX17" i="22"/>
  <c r="DN62" i="23"/>
  <c r="DN13" i="22"/>
  <c r="AC128" i="23"/>
  <c r="CI10" i="22"/>
  <c r="CI40" i="22"/>
  <c r="CI41" i="22" s="1"/>
  <c r="T16" i="22"/>
  <c r="T131" i="23"/>
  <c r="AW30" i="22"/>
  <c r="W128" i="24"/>
  <c r="AB128" i="23"/>
  <c r="DO146" i="24"/>
  <c r="DO121" i="24"/>
  <c r="DO93" i="24"/>
  <c r="DO50" i="24"/>
  <c r="DO31" i="24"/>
  <c r="DO154" i="24" s="1"/>
  <c r="AG167" i="14"/>
  <c r="CS84" i="14"/>
  <c r="AG168" i="14"/>
  <c r="AE231" i="14"/>
  <c r="AE232" i="14" s="1"/>
  <c r="CQ139" i="14"/>
  <c r="CQ231" i="14" s="1"/>
  <c r="AV39" i="22"/>
  <c r="AV9" i="22"/>
  <c r="CQ26" i="24"/>
  <c r="CQ40" i="23"/>
  <c r="DT105" i="23"/>
  <c r="EN16" i="24"/>
  <c r="EN22" i="24"/>
  <c r="EN20" i="24"/>
  <c r="EN19" i="24"/>
  <c r="EN17" i="24"/>
  <c r="BC101" i="24"/>
  <c r="BC153" i="24"/>
  <c r="BE12" i="23"/>
  <c r="Y37" i="23"/>
  <c r="Y23" i="24"/>
  <c r="Y16" i="23"/>
  <c r="Y15" i="23"/>
  <c r="Y13" i="23"/>
  <c r="Y17" i="23"/>
  <c r="Y14" i="23"/>
  <c r="Y18" i="23"/>
  <c r="BD28" i="24"/>
  <c r="BD42" i="23"/>
  <c r="BD65" i="23" s="1"/>
  <c r="BD88" i="23" s="1"/>
  <c r="BD111" i="23" s="1"/>
  <c r="BD134" i="23" s="1"/>
  <c r="BD157" i="23" s="1"/>
  <c r="BD180" i="23" s="1"/>
  <c r="BD43" i="23"/>
  <c r="BD66" i="23" s="1"/>
  <c r="BD89" i="23" s="1"/>
  <c r="BD112" i="23" s="1"/>
  <c r="BD135" i="23" s="1"/>
  <c r="BD158" i="23" s="1"/>
  <c r="BD181" i="23" s="1"/>
  <c r="BD29" i="24"/>
  <c r="DI8" i="22"/>
  <c r="DI38" i="22"/>
  <c r="BA15" i="22"/>
  <c r="BA108" i="23"/>
  <c r="BA114" i="23" s="1"/>
  <c r="DL86" i="23"/>
  <c r="DL24" i="22"/>
  <c r="X123" i="24"/>
  <c r="X95" i="24"/>
  <c r="X52" i="24"/>
  <c r="X148" i="24"/>
  <c r="X96" i="24"/>
  <c r="CL155" i="23"/>
  <c r="CL27" i="22"/>
  <c r="DG30" i="22"/>
  <c r="AF225" i="12" a="1"/>
  <c r="AF225" i="12" s="1"/>
  <c r="AF233" i="12" s="1"/>
  <c r="AF234" i="12" s="1"/>
  <c r="DX22" i="24"/>
  <c r="DX36" i="23"/>
  <c r="CM174" i="23"/>
  <c r="CP225" i="14" a="1"/>
  <c r="CP225" i="14" s="1"/>
  <c r="CP233" i="14" s="1"/>
  <c r="CP234" i="14" s="1"/>
  <c r="X151" i="24"/>
  <c r="X126" i="24"/>
  <c r="X99" i="24"/>
  <c r="X56" i="24"/>
  <c r="AX37" i="22"/>
  <c r="AX7" i="22"/>
  <c r="CM7" i="22"/>
  <c r="CM37" i="22"/>
  <c r="BB128" i="24"/>
  <c r="BC148" i="24"/>
  <c r="BC123" i="24"/>
  <c r="BC52" i="24"/>
  <c r="BC96" i="24"/>
  <c r="BC95" i="24"/>
  <c r="BK59" i="23"/>
  <c r="BL11" i="23"/>
  <c r="AF22" i="24"/>
  <c r="AF36" i="23"/>
  <c r="CM155" i="23"/>
  <c r="CM27" i="22"/>
  <c r="AY27" i="22"/>
  <c r="AY155" i="23"/>
  <c r="DO60" i="23"/>
  <c r="AH51" i="18"/>
  <c r="CT51" i="18" s="1"/>
  <c r="AH49" i="18"/>
  <c r="CT49" i="18" s="1"/>
  <c r="V15" i="22"/>
  <c r="V108" i="23"/>
  <c r="CN6" i="22"/>
  <c r="CN36" i="22"/>
  <c r="CQ27" i="24"/>
  <c r="CQ41" i="23"/>
  <c r="CQ64" i="23" s="1"/>
  <c r="CQ87" i="23" s="1"/>
  <c r="CQ110" i="23" s="1"/>
  <c r="CQ133" i="23" s="1"/>
  <c r="CQ156" i="23" s="1"/>
  <c r="CQ179" i="23" s="1"/>
  <c r="CQ9" i="23"/>
  <c r="CJ10" i="22"/>
  <c r="CJ40" i="22"/>
  <c r="CJ41" i="22" s="1"/>
  <c r="CN5" i="22"/>
  <c r="CN35" i="22"/>
  <c r="V129" i="23"/>
  <c r="C190" i="14"/>
  <c r="D199" i="14"/>
  <c r="DK132" i="23"/>
  <c r="DK26" i="22"/>
  <c r="CK9" i="22"/>
  <c r="CK39" i="22"/>
  <c r="BC152" i="24"/>
  <c r="BC127" i="24"/>
  <c r="BC100" i="24"/>
  <c r="BC57" i="24"/>
  <c r="CN109" i="23"/>
  <c r="CN25" i="22"/>
  <c r="DM34" i="22"/>
  <c r="DM4" i="22"/>
  <c r="AZ35" i="22"/>
  <c r="AZ5" i="22"/>
  <c r="AX27" i="22"/>
  <c r="AX155" i="23"/>
  <c r="CR42" i="23"/>
  <c r="CR65" i="23" s="1"/>
  <c r="CR88" i="23" s="1"/>
  <c r="CR111" i="23" s="1"/>
  <c r="CR134" i="23" s="1"/>
  <c r="CR157" i="23" s="1"/>
  <c r="CR180" i="23" s="1"/>
  <c r="CR28" i="24"/>
  <c r="X152" i="24"/>
  <c r="X127" i="24"/>
  <c r="X100" i="24"/>
  <c r="X57" i="24"/>
  <c r="DN99" i="24"/>
  <c r="DN151" i="24"/>
  <c r="DN56" i="24"/>
  <c r="DN126" i="24"/>
  <c r="CP232" i="14"/>
  <c r="AW19" i="22"/>
  <c r="AW20" i="22" s="1"/>
  <c r="AW183" i="23"/>
  <c r="BH105" i="23"/>
  <c r="CP102" i="24"/>
  <c r="DN147" i="24"/>
  <c r="DN122" i="24"/>
  <c r="DN94" i="24"/>
  <c r="DN51" i="24"/>
  <c r="U132" i="23"/>
  <c r="U26" i="22"/>
  <c r="BK120" i="24"/>
  <c r="BK92" i="24"/>
  <c r="BK49" i="24"/>
  <c r="BK145" i="24"/>
  <c r="X53" i="24"/>
  <c r="X97" i="24"/>
  <c r="X54" i="24"/>
  <c r="X124" i="24"/>
  <c r="BC45" i="23"/>
  <c r="BC4" i="22" s="1"/>
  <c r="X101" i="24"/>
  <c r="X153" i="24"/>
  <c r="DO43" i="23"/>
  <c r="DO66" i="23" s="1"/>
  <c r="DO89" i="23" s="1"/>
  <c r="DO112" i="23" s="1"/>
  <c r="DO135" i="23" s="1"/>
  <c r="DO158" i="23" s="1"/>
  <c r="DO181" i="23" s="1"/>
  <c r="DO29" i="24"/>
  <c r="BC151" i="24"/>
  <c r="BC126" i="24"/>
  <c r="BC99" i="24"/>
  <c r="BC56" i="24"/>
  <c r="AH168" i="14"/>
  <c r="AH167" i="14"/>
  <c r="CT84" i="14"/>
  <c r="AF228" i="14"/>
  <c r="CR105" i="14"/>
  <c r="CR228" i="14" s="1"/>
  <c r="AE82" i="23"/>
  <c r="AE105" i="23" s="1"/>
  <c r="CN128" i="23"/>
  <c r="CN114" i="23"/>
  <c r="BA36" i="22"/>
  <c r="BA6" i="22"/>
  <c r="CQ28" i="24"/>
  <c r="CQ42" i="23"/>
  <c r="CQ65" i="23" s="1"/>
  <c r="CQ88" i="23" s="1"/>
  <c r="CQ111" i="23" s="1"/>
  <c r="CQ134" i="23" s="1"/>
  <c r="CQ157" i="23" s="1"/>
  <c r="CQ180" i="23" s="1"/>
  <c r="BD40" i="23"/>
  <c r="BD26" i="24"/>
  <c r="DG9" i="22"/>
  <c r="DG39" i="22"/>
  <c r="DI177" i="23"/>
  <c r="DI18" i="22"/>
  <c r="DI160" i="23"/>
  <c r="BB58" i="24"/>
  <c r="BJ82" i="23"/>
  <c r="BJ105" i="23" s="1"/>
  <c r="AF227" i="14"/>
  <c r="CR127" i="14"/>
  <c r="CR227" i="14" s="1"/>
  <c r="CR59" i="23"/>
  <c r="CR92" i="24"/>
  <c r="CR49" i="24"/>
  <c r="CR120" i="24"/>
  <c r="CR145" i="24"/>
  <c r="CR31" i="24"/>
  <c r="CO148" i="12"/>
  <c r="CO169" i="12" s="1"/>
  <c r="AC169" i="12"/>
  <c r="DN148" i="24"/>
  <c r="DN95" i="24"/>
  <c r="DN52" i="24"/>
  <c r="DN96" i="24"/>
  <c r="DN123" i="24"/>
  <c r="DM86" i="23"/>
  <c r="DM24" i="22"/>
  <c r="DD12" i="14"/>
  <c r="CT213" i="14"/>
  <c r="X63" i="23"/>
  <c r="X23" i="22"/>
  <c r="BC83" i="23"/>
  <c r="BC106" i="23" s="1"/>
  <c r="DN124" i="24"/>
  <c r="DN53" i="24"/>
  <c r="DN54" i="24"/>
  <c r="DN97" i="24"/>
  <c r="DO44" i="23"/>
  <c r="DO67" i="23" s="1"/>
  <c r="DO90" i="23" s="1"/>
  <c r="DO113" i="23" s="1"/>
  <c r="DO136" i="23" s="1"/>
  <c r="DO159" i="23" s="1"/>
  <c r="DO182" i="23" s="1"/>
  <c r="DO30" i="24"/>
  <c r="AH4" i="23"/>
  <c r="AH6" i="23" s="1"/>
  <c r="AF146" i="14"/>
  <c r="CR146" i="14" s="1"/>
  <c r="AF136" i="14"/>
  <c r="CR136" i="14" s="1"/>
  <c r="AF226" i="14"/>
  <c r="CR95" i="14"/>
  <c r="DY51" i="18"/>
  <c r="GK51" i="18" s="1"/>
  <c r="DY49" i="18"/>
  <c r="GK49" i="18" s="1"/>
  <c r="AG127" i="14"/>
  <c r="AG124" i="14"/>
  <c r="CS124" i="14" s="1"/>
  <c r="Z12" i="23"/>
  <c r="CP5" i="22"/>
  <c r="CP35" i="22"/>
  <c r="AU40" i="22"/>
  <c r="AU41" i="22" s="1"/>
  <c r="AU10" i="22"/>
  <c r="BA129" i="23"/>
  <c r="BA152" i="23" s="1"/>
  <c r="CQ29" i="24"/>
  <c r="CQ43" i="23"/>
  <c r="CQ66" i="23" s="1"/>
  <c r="CQ89" i="23" s="1"/>
  <c r="CQ112" i="23" s="1"/>
  <c r="CQ135" i="23" s="1"/>
  <c r="CQ158" i="23" s="1"/>
  <c r="CQ181" i="23" s="1"/>
  <c r="DJ132" i="23"/>
  <c r="DJ26" i="22"/>
  <c r="CP4" i="22"/>
  <c r="CP34" i="22"/>
  <c r="AZ109" i="23"/>
  <c r="AZ25" i="22"/>
  <c r="U131" i="23"/>
  <c r="U16" i="22"/>
  <c r="DM152" i="23"/>
  <c r="BD41" i="23"/>
  <c r="BD64" i="23" s="1"/>
  <c r="BD87" i="23" s="1"/>
  <c r="BD110" i="23" s="1"/>
  <c r="BD133" i="23" s="1"/>
  <c r="BD156" i="23" s="1"/>
  <c r="BD179" i="23" s="1"/>
  <c r="BD27" i="24"/>
  <c r="BD9" i="23"/>
  <c r="DN152" i="24"/>
  <c r="DN127" i="24"/>
  <c r="DN100" i="24"/>
  <c r="DN57" i="24"/>
  <c r="BB102" i="24"/>
  <c r="DK152" i="23"/>
  <c r="Q10" i="22"/>
  <c r="Q40" i="22"/>
  <c r="Q41" i="22" s="1"/>
  <c r="BI82" i="23"/>
  <c r="BI105" i="23" s="1"/>
  <c r="BI128" i="23" s="1"/>
  <c r="AG11" i="23"/>
  <c r="CR43" i="23"/>
  <c r="CR66" i="23" s="1"/>
  <c r="CR89" i="23" s="1"/>
  <c r="CR112" i="23" s="1"/>
  <c r="CR135" i="23" s="1"/>
  <c r="CR158" i="23" s="1"/>
  <c r="CR181" i="23" s="1"/>
  <c r="CR29" i="24"/>
  <c r="CP169" i="14"/>
  <c r="DI178" i="23"/>
  <c r="DI29" i="22" s="1"/>
  <c r="DI28" i="22"/>
  <c r="CP86" i="23"/>
  <c r="CP91" i="23" s="1"/>
  <c r="CP24" i="22"/>
  <c r="DM14" i="22"/>
  <c r="DM85" i="23"/>
  <c r="CP155" i="24"/>
  <c r="DL175" i="23"/>
  <c r="AH223" i="14"/>
  <c r="AH221" i="14"/>
  <c r="W106" i="23"/>
  <c r="CT217" i="14"/>
  <c r="BP174" i="14"/>
  <c r="DN63" i="23"/>
  <c r="DN23" i="22"/>
  <c r="DS151" i="23"/>
  <c r="DS174" i="23" s="1"/>
  <c r="DO25" i="24"/>
  <c r="DO24" i="24"/>
  <c r="DO21" i="23"/>
  <c r="DO38" i="23" s="1"/>
  <c r="DO61" i="23" s="1"/>
  <c r="DO84" i="23" s="1"/>
  <c r="DO107" i="23" s="1"/>
  <c r="DO130" i="23" s="1"/>
  <c r="DO153" i="23" s="1"/>
  <c r="DO176" i="23" s="1"/>
  <c r="DO22" i="23"/>
  <c r="DO39" i="23" s="1"/>
  <c r="CS22" i="24"/>
  <c r="CS14" i="23"/>
  <c r="CS18" i="23"/>
  <c r="CS13" i="23"/>
  <c r="CS17" i="23"/>
  <c r="DY11" i="23"/>
  <c r="CS16" i="23"/>
  <c r="CS15" i="23"/>
  <c r="CS36" i="23"/>
  <c r="CP105" i="23"/>
  <c r="AD128" i="23"/>
  <c r="DW22" i="24"/>
  <c r="DW36" i="23"/>
  <c r="T132" i="23"/>
  <c r="T26" i="22"/>
  <c r="BD22" i="23"/>
  <c r="BD39" i="23" s="1"/>
  <c r="BD21" i="23"/>
  <c r="BD38" i="23" s="1"/>
  <c r="BD61" i="23" s="1"/>
  <c r="BD84" i="23" s="1"/>
  <c r="BD107" i="23" s="1"/>
  <c r="BD130" i="23" s="1"/>
  <c r="BD153" i="23" s="1"/>
  <c r="BD176" i="23" s="1"/>
  <c r="BD24" i="24"/>
  <c r="BD25" i="24"/>
  <c r="DG19" i="22"/>
  <c r="DG20" i="22" s="1"/>
  <c r="DG149" i="24" s="1"/>
  <c r="DG155" i="24" s="1"/>
  <c r="DG183" i="23"/>
  <c r="W102" i="24"/>
  <c r="DL14" i="22"/>
  <c r="DL85" i="23"/>
  <c r="W86" i="23"/>
  <c r="W24" i="22"/>
  <c r="V109" i="23"/>
  <c r="V25" i="22"/>
  <c r="BC150" i="24"/>
  <c r="BC98" i="24"/>
  <c r="BC55" i="24"/>
  <c r="BC125" i="24"/>
  <c r="CR25" i="24"/>
  <c r="CR24" i="24"/>
  <c r="CR21" i="23"/>
  <c r="CR38" i="23" s="1"/>
  <c r="CR61" i="23" s="1"/>
  <c r="CR84" i="23" s="1"/>
  <c r="CR107" i="23" s="1"/>
  <c r="CR130" i="23" s="1"/>
  <c r="CR153" i="23" s="1"/>
  <c r="CR176" i="23" s="1"/>
  <c r="DH178" i="23"/>
  <c r="DH29" i="22" s="1"/>
  <c r="DH28" i="22"/>
  <c r="AG223" i="14"/>
  <c r="AG221" i="14"/>
  <c r="EN21" i="24"/>
  <c r="T114" i="23"/>
  <c r="T36" i="22"/>
  <c r="T6" i="22"/>
  <c r="X55" i="24"/>
  <c r="X125" i="24"/>
  <c r="X98" i="24"/>
  <c r="X150" i="24"/>
  <c r="CO91" i="23"/>
  <c r="AZ91" i="23"/>
  <c r="AZ108" i="23"/>
  <c r="AZ15" i="22"/>
  <c r="DO40" i="23"/>
  <c r="DO26" i="24"/>
  <c r="AH127" i="12"/>
  <c r="AH124" i="12"/>
  <c r="CT124" i="12" s="1"/>
  <c r="BF6" i="21"/>
  <c r="BF11" i="21"/>
  <c r="DK16" i="22"/>
  <c r="DK131" i="23"/>
  <c r="DK137" i="23" s="1"/>
  <c r="DJ114" i="23"/>
  <c r="DJ131" i="23"/>
  <c r="DJ16" i="22"/>
  <c r="CL8" i="22"/>
  <c r="CL38" i="22"/>
  <c r="CQ8" i="23"/>
  <c r="CQ25" i="24"/>
  <c r="CQ24" i="24"/>
  <c r="CQ21" i="23"/>
  <c r="CQ38" i="23" s="1"/>
  <c r="CQ61" i="23" s="1"/>
  <c r="CQ84" i="23" s="1"/>
  <c r="CQ107" i="23" s="1"/>
  <c r="CQ130" i="23" s="1"/>
  <c r="CQ153" i="23" s="1"/>
  <c r="CQ176" i="23" s="1"/>
  <c r="R178" i="23"/>
  <c r="R29" i="22" s="1"/>
  <c r="R28" i="22"/>
  <c r="BD50" i="24"/>
  <c r="BD146" i="24"/>
  <c r="BD93" i="24"/>
  <c r="BD121" i="24"/>
  <c r="BD31" i="24"/>
  <c r="BD154" i="24" s="1"/>
  <c r="BB35" i="22"/>
  <c r="BB5" i="22"/>
  <c r="X45" i="23"/>
  <c r="X13" i="22"/>
  <c r="X62" i="23"/>
  <c r="W14" i="22"/>
  <c r="W85" i="23"/>
  <c r="CS95" i="12"/>
  <c r="CR30" i="24"/>
  <c r="CR44" i="23"/>
  <c r="CR67" i="23" s="1"/>
  <c r="CR90" i="23" s="1"/>
  <c r="CR113" i="23" s="1"/>
  <c r="CR136" i="23" s="1"/>
  <c r="CR159" i="23" s="1"/>
  <c r="CR182" i="23" s="1"/>
  <c r="CR168" i="14"/>
  <c r="CR167" i="14"/>
  <c r="BA132" i="23"/>
  <c r="BA26" i="22"/>
  <c r="CO231" i="14"/>
  <c r="CO232" i="14" s="1"/>
  <c r="CO225" i="14" a="1"/>
  <c r="CO225" i="14" s="1"/>
  <c r="CO169" i="14"/>
  <c r="CS223" i="14"/>
  <c r="CS221" i="14"/>
  <c r="BB86" i="23"/>
  <c r="BB24" i="22"/>
  <c r="CK178" i="23"/>
  <c r="CK29" i="22" s="1"/>
  <c r="CK28" i="22"/>
  <c r="T152" i="23"/>
  <c r="T137" i="23"/>
  <c r="BC62" i="23"/>
  <c r="BC13" i="22"/>
  <c r="AY154" i="23"/>
  <c r="AY17" i="22"/>
  <c r="U114" i="23"/>
  <c r="BB14" i="22"/>
  <c r="BB85" i="23"/>
  <c r="CO128" i="23"/>
  <c r="CO114" i="23"/>
  <c r="S177" i="23"/>
  <c r="S19" i="22" s="1"/>
  <c r="S18" i="22"/>
  <c r="DU105" i="23"/>
  <c r="DU128" i="23" s="1"/>
  <c r="DU151" i="23" s="1"/>
  <c r="DO27" i="24"/>
  <c r="DO9" i="23"/>
  <c r="DO41" i="23"/>
  <c r="DO64" i="23" s="1"/>
  <c r="DO87" i="23" s="1"/>
  <c r="DO110" i="23" s="1"/>
  <c r="DO133" i="23" s="1"/>
  <c r="DO156" i="23" s="1"/>
  <c r="DO179" i="23" s="1"/>
  <c r="AY137" i="23"/>
  <c r="CT19" i="12"/>
  <c r="AH217" i="12"/>
  <c r="D174" i="12"/>
  <c r="C174" i="12" s="1"/>
  <c r="C185" i="12" s="1"/>
  <c r="D197" i="12" s="1"/>
  <c r="R18" i="22"/>
  <c r="R177" i="23"/>
  <c r="R19" i="22" s="1"/>
  <c r="R20" i="22" s="1"/>
  <c r="R149" i="24" s="1"/>
  <c r="R155" i="24" s="1"/>
  <c r="DN83" i="23"/>
  <c r="DN106" i="23" s="1"/>
  <c r="DN129" i="23" s="1"/>
  <c r="DN152" i="23" s="1"/>
  <c r="DN68" i="23"/>
  <c r="AV19" i="22"/>
  <c r="AV20" i="22" s="1"/>
  <c r="AV149" i="24" s="1"/>
  <c r="AV155" i="24" s="1"/>
  <c r="AV183" i="23"/>
  <c r="CL174" i="23"/>
  <c r="CL160" i="23"/>
  <c r="CQ59" i="23"/>
  <c r="CQ92" i="24"/>
  <c r="CQ49" i="24"/>
  <c r="CQ120" i="24"/>
  <c r="CQ145" i="24"/>
  <c r="CQ31" i="24"/>
  <c r="CQ154" i="24" s="1"/>
  <c r="DN101" i="24"/>
  <c r="DN153" i="24"/>
  <c r="C183" i="12"/>
  <c r="C180" i="12"/>
  <c r="DP16" i="23"/>
  <c r="DP23" i="24"/>
  <c r="DP37" i="23"/>
  <c r="DP17" i="23"/>
  <c r="DP13" i="23"/>
  <c r="DP18" i="23"/>
  <c r="DP15" i="23"/>
  <c r="DP14" i="23"/>
  <c r="EN18" i="24"/>
  <c r="BB129" i="23"/>
  <c r="BB152" i="23" s="1"/>
  <c r="DH160" i="23"/>
  <c r="DH18" i="22"/>
  <c r="DH177" i="23"/>
  <c r="W58" i="24"/>
  <c r="S178" i="23"/>
  <c r="S29" i="22" s="1"/>
  <c r="S28" i="22"/>
  <c r="CR225" i="12" a="1"/>
  <c r="CR225" i="12" s="1"/>
  <c r="CR233" i="12" s="1"/>
  <c r="CR234" i="12" s="1"/>
  <c r="CR26" i="24"/>
  <c r="CR40" i="23"/>
  <c r="R160" i="23"/>
  <c r="AC233" i="14"/>
  <c r="AC234" i="14" s="1"/>
  <c r="AC232" i="14"/>
  <c r="BC54" i="24"/>
  <c r="BC53" i="24"/>
  <c r="BC124" i="24"/>
  <c r="BC97" i="24"/>
  <c r="BM4" i="23"/>
  <c r="BM6" i="23" s="1"/>
  <c r="BC147" i="24"/>
  <c r="BC122" i="24"/>
  <c r="BC94" i="24"/>
  <c r="BC51" i="24"/>
  <c r="CQ226" i="14"/>
  <c r="CQ232" i="14" s="1"/>
  <c r="CQ225" i="14" a="1"/>
  <c r="CQ225" i="14" s="1"/>
  <c r="DN150" i="24"/>
  <c r="DN125" i="24"/>
  <c r="DN98" i="24"/>
  <c r="DN55" i="24"/>
  <c r="DL34" i="22"/>
  <c r="DL4" i="22"/>
  <c r="U152" i="23"/>
  <c r="U137" i="23"/>
  <c r="DO42" i="23"/>
  <c r="DO65" i="23" s="1"/>
  <c r="DO88" i="23" s="1"/>
  <c r="DO111" i="23" s="1"/>
  <c r="DO134" i="23" s="1"/>
  <c r="DO157" i="23" s="1"/>
  <c r="DO180" i="23" s="1"/>
  <c r="DO28" i="24"/>
  <c r="AY175" i="23"/>
  <c r="AG143" i="14"/>
  <c r="CS143" i="14" s="1"/>
  <c r="AF148" i="12"/>
  <c r="CR148" i="12" s="1"/>
  <c r="CR169" i="12" s="1"/>
  <c r="AA155" i="14"/>
  <c r="CM155" i="14" s="1"/>
  <c r="DT77" i="18"/>
  <c r="GF77" i="18" s="1"/>
  <c r="BH59" i="21" s="1"/>
  <c r="DT78" i="18"/>
  <c r="GF78" i="18" s="1"/>
  <c r="AA162" i="14"/>
  <c r="CM162" i="14" s="1"/>
  <c r="AA158" i="14"/>
  <c r="CM158" i="14" s="1"/>
  <c r="AF141" i="14"/>
  <c r="CR141" i="14" s="1"/>
  <c r="Z159" i="14"/>
  <c r="CL159" i="14" s="1"/>
  <c r="Y159" i="12"/>
  <c r="CK159" i="12" s="1"/>
  <c r="AG100" i="14"/>
  <c r="CS100" i="14" s="1"/>
  <c r="AG100" i="12"/>
  <c r="CS100" i="12" s="1"/>
  <c r="AE150" i="14"/>
  <c r="CQ150" i="14" s="1"/>
  <c r="AB78" i="18"/>
  <c r="CN78" i="18" s="1"/>
  <c r="AB77" i="18"/>
  <c r="CN77" i="18" s="1"/>
  <c r="AB59" i="21" s="1"/>
  <c r="AF154" i="14"/>
  <c r="CR154" i="14" s="1"/>
  <c r="AF97" i="14"/>
  <c r="CR97" i="14" s="1"/>
  <c r="AG145" i="14"/>
  <c r="CS145" i="14" s="1"/>
  <c r="AG145" i="12"/>
  <c r="CS145" i="12" s="1"/>
  <c r="AF149" i="14"/>
  <c r="CR149" i="14" s="1"/>
  <c r="AG115" i="12"/>
  <c r="CS115" i="12" s="1"/>
  <c r="AG146" i="12"/>
  <c r="CS146" i="12" s="1"/>
  <c r="DT75" i="18"/>
  <c r="GF75" i="18" s="1"/>
  <c r="AE151" i="12"/>
  <c r="CQ151" i="12" s="1"/>
  <c r="AF73" i="18"/>
  <c r="CR73" i="18" s="1"/>
  <c r="DY54" i="18"/>
  <c r="GK54" i="18" s="1"/>
  <c r="AH85" i="14"/>
  <c r="CT85" i="14" s="1"/>
  <c r="AG111" i="14"/>
  <c r="CS111" i="14" s="1"/>
  <c r="AG90" i="14"/>
  <c r="CS90" i="14" s="1"/>
  <c r="AG21" i="14"/>
  <c r="CS21" i="14" s="1"/>
  <c r="DW73" i="18"/>
  <c r="GI73" i="18" s="1"/>
  <c r="AA74" i="18"/>
  <c r="CM74" i="18" s="1"/>
  <c r="AF154" i="12"/>
  <c r="CR154" i="12" s="1"/>
  <c r="AF97" i="12"/>
  <c r="CR97" i="12" s="1"/>
  <c r="AF129" i="14"/>
  <c r="CR129" i="14" s="1"/>
  <c r="AG101" i="14"/>
  <c r="CS101" i="14" s="1"/>
  <c r="AG101" i="12"/>
  <c r="CS101" i="12" s="1"/>
  <c r="AC156" i="14"/>
  <c r="CO156" i="14" s="1"/>
  <c r="AG86" i="12"/>
  <c r="CS86" i="12" s="1"/>
  <c r="AG23" i="12"/>
  <c r="CS23" i="12" s="1"/>
  <c r="AG140" i="14"/>
  <c r="CS140" i="14" s="1"/>
  <c r="AG140" i="12"/>
  <c r="CS140" i="12" s="1"/>
  <c r="AH90" i="14"/>
  <c r="CT90" i="14" s="1"/>
  <c r="AH21" i="14"/>
  <c r="CT21" i="14" s="1"/>
  <c r="AG89" i="14"/>
  <c r="CS89" i="14" s="1"/>
  <c r="AG110" i="14"/>
  <c r="CS110" i="14" s="1"/>
  <c r="AG22" i="14"/>
  <c r="CS22" i="14" s="1"/>
  <c r="AG110" i="12"/>
  <c r="CS110" i="12" s="1"/>
  <c r="AH37" i="14"/>
  <c r="CT37" i="14" s="1"/>
  <c r="AG99" i="12"/>
  <c r="CS99" i="12" s="1"/>
  <c r="AF149" i="12"/>
  <c r="CR149" i="12" s="1"/>
  <c r="Y164" i="14"/>
  <c r="CK164" i="14" s="1"/>
  <c r="BE29" i="21" s="1"/>
  <c r="Y165" i="14"/>
  <c r="CK165" i="14" s="1"/>
  <c r="AF130" i="12"/>
  <c r="CR130" i="12" s="1"/>
  <c r="AF109" i="12"/>
  <c r="CR109" i="12" s="1"/>
  <c r="AF88" i="12"/>
  <c r="CR88" i="12" s="1"/>
  <c r="DQ76" i="18"/>
  <c r="GC76" i="18" s="1"/>
  <c r="BE58" i="21" s="1"/>
  <c r="AG144" i="14"/>
  <c r="CS144" i="14" s="1"/>
  <c r="AG144" i="12"/>
  <c r="CS144" i="12" s="1"/>
  <c r="AH136" i="12"/>
  <c r="CT136" i="12" s="1"/>
  <c r="AE150" i="12"/>
  <c r="CQ150" i="12" s="1"/>
  <c r="AB156" i="14"/>
  <c r="CN156" i="14" s="1"/>
  <c r="DX71" i="18"/>
  <c r="GJ71" i="18" s="1"/>
  <c r="DX64" i="18"/>
  <c r="GJ64" i="18" s="1"/>
  <c r="DY67" i="18"/>
  <c r="GK67" i="18" s="1"/>
  <c r="AG70" i="18"/>
  <c r="CS70" i="18" s="1"/>
  <c r="AG139" i="12"/>
  <c r="CS139" i="12" s="1"/>
  <c r="AG105" i="14"/>
  <c r="AE109" i="14"/>
  <c r="CQ109" i="14" s="1"/>
  <c r="AE88" i="14"/>
  <c r="CQ88" i="14" s="1"/>
  <c r="AG96" i="14"/>
  <c r="CS96" i="14" s="1"/>
  <c r="AG96" i="12"/>
  <c r="CS96" i="12" s="1"/>
  <c r="DZ57" i="18"/>
  <c r="GL57" i="18" s="1"/>
  <c r="CT11" i="23"/>
  <c r="AG99" i="14"/>
  <c r="CS99" i="14" s="1"/>
  <c r="AF130" i="14"/>
  <c r="CR130" i="14" s="1"/>
  <c r="AF107" i="12"/>
  <c r="CR107" i="12" s="1"/>
  <c r="AH114" i="14"/>
  <c r="CT114" i="14" s="1"/>
  <c r="AH114" i="12"/>
  <c r="CT114" i="12" s="1"/>
  <c r="EG19" i="24" s="1"/>
  <c r="AD152" i="14"/>
  <c r="CP152" i="14" s="1"/>
  <c r="DS78" i="18"/>
  <c r="GE78" i="18" s="1"/>
  <c r="DS77" i="18"/>
  <c r="GE77" i="18" s="1"/>
  <c r="BG59" i="21" s="1"/>
  <c r="AB156" i="12"/>
  <c r="CN156" i="12" s="1"/>
  <c r="AG119" i="12"/>
  <c r="CS119" i="12" s="1"/>
  <c r="AG119" i="14"/>
  <c r="CS119" i="14" s="1"/>
  <c r="AG72" i="18"/>
  <c r="CS72" i="18" s="1"/>
  <c r="AG85" i="14"/>
  <c r="CS85" i="14" s="1"/>
  <c r="AG106" i="14"/>
  <c r="CS106" i="14" s="1"/>
  <c r="AF117" i="12"/>
  <c r="CR117" i="12" s="1"/>
  <c r="AH54" i="18"/>
  <c r="CT54" i="18" s="1"/>
  <c r="AG132" i="14"/>
  <c r="CS132" i="14" s="1"/>
  <c r="AG132" i="12"/>
  <c r="CS132" i="12" s="1"/>
  <c r="X161" i="12"/>
  <c r="CJ161" i="12" s="1"/>
  <c r="AE151" i="14"/>
  <c r="CQ151" i="14" s="1"/>
  <c r="AG143" i="12"/>
  <c r="CS143" i="12" s="1"/>
  <c r="DZ52" i="18"/>
  <c r="GL52" i="18" s="1"/>
  <c r="Y157" i="14"/>
  <c r="CK157" i="14" s="1"/>
  <c r="BE28" i="21" s="1"/>
  <c r="BE10" i="21" s="1"/>
  <c r="BE32" i="24" s="1"/>
  <c r="Y163" i="14"/>
  <c r="CK163" i="14" s="1"/>
  <c r="AG111" i="12"/>
  <c r="CS111" i="12" s="1"/>
  <c r="AH93" i="14"/>
  <c r="CT93" i="14" s="1"/>
  <c r="AH24" i="12"/>
  <c r="CT24" i="12" s="1"/>
  <c r="AH102" i="12"/>
  <c r="CT102" i="12" s="1"/>
  <c r="AH25" i="12"/>
  <c r="CT25" i="12" s="1"/>
  <c r="AH20" i="12"/>
  <c r="CT20" i="12" s="1"/>
  <c r="AF86" i="14"/>
  <c r="CR86" i="14" s="1"/>
  <c r="AF107" i="14"/>
  <c r="CR107" i="14" s="1"/>
  <c r="AF23" i="14"/>
  <c r="CR23" i="14" s="1"/>
  <c r="AG120" i="12"/>
  <c r="CS120" i="12" s="1"/>
  <c r="AG120" i="14"/>
  <c r="CS120" i="14" s="1"/>
  <c r="AA155" i="12"/>
  <c r="CM155" i="12" s="1"/>
  <c r="AA12" i="23" s="1"/>
  <c r="AF117" i="14"/>
  <c r="CR117" i="14" s="1"/>
  <c r="AF153" i="12"/>
  <c r="CR153" i="12" s="1"/>
  <c r="AF98" i="12"/>
  <c r="CR98" i="12" s="1"/>
  <c r="AG128" i="14"/>
  <c r="CS128" i="14" s="1"/>
  <c r="AG128" i="12"/>
  <c r="CS128" i="12" s="1"/>
  <c r="AE148" i="14"/>
  <c r="AG115" i="14"/>
  <c r="AH37" i="12"/>
  <c r="CT37" i="12" s="1"/>
  <c r="AH61" i="18"/>
  <c r="CT61" i="18" s="1"/>
  <c r="AH11" i="23"/>
  <c r="AF87" i="14"/>
  <c r="CR87" i="14" s="1"/>
  <c r="AF108" i="14"/>
  <c r="CR108" i="14" s="1"/>
  <c r="AH69" i="14"/>
  <c r="CT69" i="14" s="1"/>
  <c r="AF142" i="12"/>
  <c r="CR142" i="12" s="1"/>
  <c r="AH147" i="12"/>
  <c r="CT147" i="12" s="1"/>
  <c r="AH84" i="12"/>
  <c r="DS75" i="18"/>
  <c r="GE75" i="18" s="1"/>
  <c r="AG106" i="12"/>
  <c r="CS106" i="12" s="1"/>
  <c r="AG116" i="14"/>
  <c r="CS116" i="14" s="1"/>
  <c r="AG116" i="12"/>
  <c r="CS116" i="12" s="1"/>
  <c r="AF118" i="14"/>
  <c r="CR118" i="14" s="1"/>
  <c r="AH95" i="12"/>
  <c r="AA162" i="12"/>
  <c r="CM162" i="12" s="1"/>
  <c r="AA158" i="12"/>
  <c r="CM158" i="12" s="1"/>
  <c r="DX70" i="18"/>
  <c r="GJ70" i="18" s="1"/>
  <c r="AH89" i="14"/>
  <c r="CT89" i="14" s="1"/>
  <c r="AH22" i="14"/>
  <c r="CT22" i="14" s="1"/>
  <c r="AH69" i="12"/>
  <c r="CT69" i="12" s="1"/>
  <c r="AF153" i="14"/>
  <c r="CR153" i="14" s="1"/>
  <c r="AF98" i="14"/>
  <c r="CR98" i="14" s="1"/>
  <c r="DX72" i="18"/>
  <c r="GJ72" i="18" s="1"/>
  <c r="Z163" i="12"/>
  <c r="CL163" i="12" s="1"/>
  <c r="Z157" i="12"/>
  <c r="CL157" i="12" s="1"/>
  <c r="Z28" i="21" s="1"/>
  <c r="Z10" i="21" s="1"/>
  <c r="Z32" i="24" s="1"/>
  <c r="AH67" i="18"/>
  <c r="CT67" i="18" s="1"/>
  <c r="HB17" i="18" s="1"/>
  <c r="DY61" i="18"/>
  <c r="GK61" i="18" s="1"/>
  <c r="AG71" i="18"/>
  <c r="CS71" i="18" s="1"/>
  <c r="AG64" i="18"/>
  <c r="CS64" i="18" s="1"/>
  <c r="AG131" i="14"/>
  <c r="CS131" i="14" s="1"/>
  <c r="AG131" i="12"/>
  <c r="CS131" i="12" s="1"/>
  <c r="DZ46" i="18"/>
  <c r="GL46" i="18" s="1"/>
  <c r="AG147" i="14"/>
  <c r="CS147" i="14" s="1"/>
  <c r="AG95" i="14"/>
  <c r="Y160" i="12"/>
  <c r="CK160" i="12" s="1"/>
  <c r="AB75" i="18"/>
  <c r="CN75" i="18" s="1"/>
  <c r="AF142" i="14"/>
  <c r="CR142" i="14" s="1"/>
  <c r="AG136" i="14"/>
  <c r="CS136" i="14" s="1"/>
  <c r="AH104" i="12"/>
  <c r="CT104" i="12" s="1"/>
  <c r="EG18" i="24" s="1"/>
  <c r="AH104" i="14"/>
  <c r="CT104" i="14" s="1"/>
  <c r="AF141" i="12"/>
  <c r="CR141" i="12" s="1"/>
  <c r="AF129" i="12"/>
  <c r="CR129" i="12" s="1"/>
  <c r="AG121" i="12"/>
  <c r="CS121" i="12" s="1"/>
  <c r="AG121" i="14"/>
  <c r="CS121" i="14" s="1"/>
  <c r="AF118" i="12"/>
  <c r="CR118" i="12" s="1"/>
  <c r="Y164" i="12"/>
  <c r="CK164" i="12" s="1"/>
  <c r="Y29" i="21" s="1"/>
  <c r="Y165" i="12"/>
  <c r="CK165" i="12" s="1"/>
  <c r="Z162" i="12"/>
  <c r="CL162" i="12" s="1"/>
  <c r="Z158" i="12"/>
  <c r="CL158" i="12" s="1"/>
  <c r="AC152" i="12"/>
  <c r="CO152" i="12" s="1"/>
  <c r="Z161" i="14"/>
  <c r="CL161" i="14" s="1"/>
  <c r="AG87" i="12"/>
  <c r="CS87" i="12" s="1"/>
  <c r="AG108" i="12"/>
  <c r="CS108" i="12" s="1"/>
  <c r="AG133" i="14"/>
  <c r="CS133" i="14" s="1"/>
  <c r="AG133" i="12"/>
  <c r="CS133" i="12" s="1"/>
  <c r="AG105" i="12"/>
  <c r="CS105" i="12" s="1"/>
  <c r="EG17" i="24" l="1"/>
  <c r="DN4" i="22"/>
  <c r="DM5" i="22"/>
  <c r="DN58" i="24"/>
  <c r="BC68" i="23"/>
  <c r="BC35" i="22" s="1"/>
  <c r="V114" i="23"/>
  <c r="V7" i="22" s="1"/>
  <c r="CO233" i="14"/>
  <c r="CO234" i="14" s="1"/>
  <c r="S20" i="22"/>
  <c r="S149" i="24" s="1"/>
  <c r="S155" i="24" s="1"/>
  <c r="AY160" i="23"/>
  <c r="AY39" i="22" s="1"/>
  <c r="CQ45" i="23"/>
  <c r="X58" i="24"/>
  <c r="S183" i="23"/>
  <c r="S10" i="22" s="1"/>
  <c r="CK30" i="22"/>
  <c r="DP8" i="23"/>
  <c r="DN102" i="24"/>
  <c r="DN128" i="24"/>
  <c r="CQ233" i="14"/>
  <c r="CQ234" i="14" s="1"/>
  <c r="EL19" i="24"/>
  <c r="EH19" i="24"/>
  <c r="EM19" i="24" s="1"/>
  <c r="DK38" i="22"/>
  <c r="DK8" i="22"/>
  <c r="AH22" i="24"/>
  <c r="J33" i="17" s="1"/>
  <c r="BN11" i="23"/>
  <c r="AH36" i="23"/>
  <c r="AA16" i="23"/>
  <c r="BG12" i="23"/>
  <c r="AA37" i="23"/>
  <c r="AA23" i="24"/>
  <c r="AA18" i="23"/>
  <c r="AA13" i="23"/>
  <c r="AA17" i="23"/>
  <c r="AA15" i="23"/>
  <c r="AA14" i="23"/>
  <c r="Y11" i="21"/>
  <c r="Y6" i="21"/>
  <c r="CT15" i="23"/>
  <c r="CT22" i="24"/>
  <c r="DZ11" i="23"/>
  <c r="CT14" i="23"/>
  <c r="CT18" i="23"/>
  <c r="CT13" i="23"/>
  <c r="CT17" i="23"/>
  <c r="CT16" i="23"/>
  <c r="CT36" i="23"/>
  <c r="DP43" i="23"/>
  <c r="DP66" i="23" s="1"/>
  <c r="DP89" i="23" s="1"/>
  <c r="DP112" i="23" s="1"/>
  <c r="DP135" i="23" s="1"/>
  <c r="DP158" i="23" s="1"/>
  <c r="DP181" i="23" s="1"/>
  <c r="DP29" i="24"/>
  <c r="DU174" i="23"/>
  <c r="S40" i="22"/>
  <c r="W108" i="23"/>
  <c r="W15" i="22"/>
  <c r="DJ37" i="22"/>
  <c r="DJ7" i="22"/>
  <c r="AZ36" i="22"/>
  <c r="AZ6" i="22"/>
  <c r="CR147" i="24"/>
  <c r="CR122" i="24"/>
  <c r="CR94" i="24"/>
  <c r="CR51" i="24"/>
  <c r="BD148" i="24"/>
  <c r="BD52" i="24"/>
  <c r="BD95" i="24"/>
  <c r="BD123" i="24"/>
  <c r="BD96" i="24"/>
  <c r="T155" i="23"/>
  <c r="T27" i="22"/>
  <c r="DW59" i="23"/>
  <c r="CS59" i="23"/>
  <c r="CS120" i="24"/>
  <c r="CS92" i="24"/>
  <c r="CS49" i="24"/>
  <c r="CS145" i="24"/>
  <c r="CS31" i="24"/>
  <c r="CS154" i="24" s="1"/>
  <c r="DN86" i="23"/>
  <c r="DN24" i="22"/>
  <c r="U154" i="23"/>
  <c r="U160" i="23" s="1"/>
  <c r="U17" i="22"/>
  <c r="Z37" i="23"/>
  <c r="Z23" i="24"/>
  <c r="BF12" i="23"/>
  <c r="Z15" i="23"/>
  <c r="Z18" i="23"/>
  <c r="Z13" i="23"/>
  <c r="Z14" i="23"/>
  <c r="Z17" i="23"/>
  <c r="Z16" i="23"/>
  <c r="CK183" i="23"/>
  <c r="CN7" i="22"/>
  <c r="CN37" i="22"/>
  <c r="AW149" i="24"/>
  <c r="AW155" i="24" s="1"/>
  <c r="AY178" i="23"/>
  <c r="AY29" i="22" s="1"/>
  <c r="AY28" i="22"/>
  <c r="DX59" i="23"/>
  <c r="Y43" i="23"/>
  <c r="Y66" i="23" s="1"/>
  <c r="Y89" i="23" s="1"/>
  <c r="Y112" i="23" s="1"/>
  <c r="Y135" i="23" s="1"/>
  <c r="Y158" i="23" s="1"/>
  <c r="Y181" i="23" s="1"/>
  <c r="Y29" i="24"/>
  <c r="Z5" i="21"/>
  <c r="DN14" i="22"/>
  <c r="DN85" i="23"/>
  <c r="BB175" i="23"/>
  <c r="DP60" i="23"/>
  <c r="AV40" i="22"/>
  <c r="AV41" i="22" s="1"/>
  <c r="AV10" i="22"/>
  <c r="BA27" i="22"/>
  <c r="BA155" i="23"/>
  <c r="CQ122" i="24"/>
  <c r="CQ94" i="24"/>
  <c r="CQ147" i="24"/>
  <c r="CQ51" i="24"/>
  <c r="CO6" i="22"/>
  <c r="CO36" i="22"/>
  <c r="T7" i="22"/>
  <c r="T37" i="22"/>
  <c r="CR123" i="24"/>
  <c r="CR95" i="24"/>
  <c r="CR52" i="24"/>
  <c r="CR148" i="24"/>
  <c r="CR96" i="24"/>
  <c r="BD51" i="24"/>
  <c r="BD122" i="24"/>
  <c r="BD94" i="24"/>
  <c r="BD147" i="24"/>
  <c r="DW92" i="24"/>
  <c r="DW49" i="24"/>
  <c r="DW120" i="24"/>
  <c r="DW145" i="24"/>
  <c r="CS41" i="23"/>
  <c r="CS64" i="23" s="1"/>
  <c r="CS87" i="23" s="1"/>
  <c r="CS110" i="23" s="1"/>
  <c r="CS133" i="23" s="1"/>
  <c r="CS156" i="23" s="1"/>
  <c r="CS179" i="23" s="1"/>
  <c r="CS27" i="24"/>
  <c r="CS9" i="23"/>
  <c r="DO13" i="22"/>
  <c r="DO62" i="23"/>
  <c r="DI30" i="22"/>
  <c r="CQ127" i="24"/>
  <c r="CQ100" i="24"/>
  <c r="CQ57" i="24"/>
  <c r="CQ152" i="24"/>
  <c r="CR45" i="23"/>
  <c r="DI39" i="22"/>
  <c r="DI9" i="22"/>
  <c r="CN151" i="23"/>
  <c r="V131" i="23"/>
  <c r="V16" i="22"/>
  <c r="DX92" i="24"/>
  <c r="DX120" i="24"/>
  <c r="DX49" i="24"/>
  <c r="DX145" i="24"/>
  <c r="BD57" i="24"/>
  <c r="BD152" i="24"/>
  <c r="BD127" i="24"/>
  <c r="BD100" i="24"/>
  <c r="Y24" i="24"/>
  <c r="Y25" i="24"/>
  <c r="Y22" i="23"/>
  <c r="Y39" i="23" s="1"/>
  <c r="Y21" i="23"/>
  <c r="Y38" i="23" s="1"/>
  <c r="Y61" i="23" s="1"/>
  <c r="Y84" i="23" s="1"/>
  <c r="Y107" i="23" s="1"/>
  <c r="Y130" i="23" s="1"/>
  <c r="Y153" i="23" s="1"/>
  <c r="Y176" i="23" s="1"/>
  <c r="DT128" i="23"/>
  <c r="DT151" i="23" s="1"/>
  <c r="T154" i="23"/>
  <c r="T17" i="22"/>
  <c r="CR150" i="24"/>
  <c r="CR55" i="24"/>
  <c r="CR98" i="24"/>
  <c r="CR125" i="24"/>
  <c r="DV174" i="23"/>
  <c r="CQ101" i="24"/>
  <c r="CQ153" i="24"/>
  <c r="AE233" i="14"/>
  <c r="AE234" i="14" s="1"/>
  <c r="X176" i="12"/>
  <c r="X172" i="12"/>
  <c r="CT95" i="12"/>
  <c r="AG228" i="14"/>
  <c r="CS105" i="14"/>
  <c r="CS228" i="14" s="1"/>
  <c r="DY72" i="18"/>
  <c r="GK72" i="18" s="1"/>
  <c r="DY58" i="18"/>
  <c r="GK58" i="18" s="1"/>
  <c r="DP146" i="24"/>
  <c r="DP50" i="24"/>
  <c r="DP93" i="24"/>
  <c r="DP121" i="24"/>
  <c r="DP31" i="24"/>
  <c r="DP154" i="24" s="1"/>
  <c r="BP174" i="12"/>
  <c r="CT217" i="12"/>
  <c r="AY177" i="23"/>
  <c r="AY19" i="22" s="1"/>
  <c r="AY18" i="22"/>
  <c r="BB109" i="23"/>
  <c r="BB25" i="22"/>
  <c r="X14" i="22"/>
  <c r="X85" i="23"/>
  <c r="X68" i="23"/>
  <c r="CQ123" i="24"/>
  <c r="CQ95" i="24"/>
  <c r="CQ52" i="24"/>
  <c r="CQ148" i="24"/>
  <c r="CQ96" i="24"/>
  <c r="X173" i="12"/>
  <c r="CT127" i="12"/>
  <c r="CJ173" i="12" s="1"/>
  <c r="W109" i="23"/>
  <c r="W114" i="23" s="1"/>
  <c r="W25" i="22"/>
  <c r="CS42" i="23"/>
  <c r="CS65" i="23" s="1"/>
  <c r="CS88" i="23" s="1"/>
  <c r="CS111" i="23" s="1"/>
  <c r="CS134" i="23" s="1"/>
  <c r="CS157" i="23" s="1"/>
  <c r="CS180" i="23" s="1"/>
  <c r="CS28" i="24"/>
  <c r="BA7" i="22"/>
  <c r="BA37" i="22"/>
  <c r="AG227" i="14"/>
  <c r="CS127" i="14"/>
  <c r="CS227" i="14" s="1"/>
  <c r="DM109" i="23"/>
  <c r="DM25" i="22"/>
  <c r="CR82" i="23"/>
  <c r="CR151" i="24"/>
  <c r="CR126" i="24"/>
  <c r="CR99" i="24"/>
  <c r="CR56" i="24"/>
  <c r="Y27" i="24"/>
  <c r="Y41" i="23"/>
  <c r="Y64" i="23" s="1"/>
  <c r="Y87" i="23" s="1"/>
  <c r="Y110" i="23" s="1"/>
  <c r="Y133" i="23" s="1"/>
  <c r="Y156" i="23" s="1"/>
  <c r="Y179" i="23" s="1"/>
  <c r="Y9" i="23"/>
  <c r="CQ63" i="23"/>
  <c r="CQ23" i="22"/>
  <c r="CS167" i="14"/>
  <c r="CS168" i="14"/>
  <c r="AX177" i="23"/>
  <c r="AX18" i="22"/>
  <c r="AX160" i="23"/>
  <c r="R183" i="23"/>
  <c r="EG9" i="24"/>
  <c r="EL18" i="24"/>
  <c r="EH18" i="24"/>
  <c r="EM18" i="24" s="1"/>
  <c r="EG8" i="24"/>
  <c r="EL17" i="24"/>
  <c r="EH17" i="24"/>
  <c r="EM17" i="24" s="1"/>
  <c r="AE148" i="12"/>
  <c r="DO151" i="24"/>
  <c r="DO56" i="24"/>
  <c r="DO99" i="24"/>
  <c r="DO126" i="24"/>
  <c r="S30" i="22"/>
  <c r="DP28" i="24"/>
  <c r="DP42" i="23"/>
  <c r="DP65" i="23" s="1"/>
  <c r="DP88" i="23" s="1"/>
  <c r="DP111" i="23" s="1"/>
  <c r="DP134" i="23" s="1"/>
  <c r="DP157" i="23" s="1"/>
  <c r="DP180" i="23" s="1"/>
  <c r="AY38" i="22"/>
  <c r="AY8" i="22"/>
  <c r="CO7" i="22"/>
  <c r="CO37" i="22"/>
  <c r="DK154" i="23"/>
  <c r="DK17" i="22"/>
  <c r="DL91" i="23"/>
  <c r="DL108" i="23"/>
  <c r="DL15" i="22"/>
  <c r="BD62" i="23"/>
  <c r="BD13" i="22"/>
  <c r="AD151" i="23"/>
  <c r="DY22" i="24"/>
  <c r="DY36" i="23"/>
  <c r="DO147" i="24"/>
  <c r="DO94" i="24"/>
  <c r="DO51" i="24"/>
  <c r="DO122" i="24"/>
  <c r="W91" i="23"/>
  <c r="CR152" i="24"/>
  <c r="CR57" i="24"/>
  <c r="CR127" i="24"/>
  <c r="CR100" i="24"/>
  <c r="DK175" i="23"/>
  <c r="BD55" i="24"/>
  <c r="BD98" i="24"/>
  <c r="BD125" i="24"/>
  <c r="BD150" i="24"/>
  <c r="AZ132" i="23"/>
  <c r="AZ26" i="22"/>
  <c r="BA175" i="23"/>
  <c r="BC129" i="23"/>
  <c r="BC152" i="23" s="1"/>
  <c r="DI19" i="22"/>
  <c r="DI20" i="22" s="1"/>
  <c r="DI183" i="23"/>
  <c r="AE128" i="23"/>
  <c r="CN132" i="23"/>
  <c r="CN137" i="23" s="1"/>
  <c r="CN26" i="22"/>
  <c r="DK155" i="23"/>
  <c r="DK27" i="22"/>
  <c r="EG16" i="24"/>
  <c r="CM178" i="23"/>
  <c r="CM29" i="22" s="1"/>
  <c r="CM28" i="22"/>
  <c r="AF59" i="23"/>
  <c r="Y42" i="23"/>
  <c r="Y65" i="23" s="1"/>
  <c r="Y88" i="23" s="1"/>
  <c r="Y111" i="23" s="1"/>
  <c r="Y134" i="23" s="1"/>
  <c r="Y157" i="23" s="1"/>
  <c r="Y180" i="23" s="1"/>
  <c r="Y28" i="24"/>
  <c r="CQ97" i="24"/>
  <c r="CQ53" i="24"/>
  <c r="CQ54" i="24"/>
  <c r="CQ124" i="24"/>
  <c r="AX38" i="22"/>
  <c r="AX8" i="22"/>
  <c r="AF169" i="12"/>
  <c r="AG226" i="14"/>
  <c r="CS95" i="14"/>
  <c r="AF148" i="14"/>
  <c r="AF139" i="14"/>
  <c r="AH167" i="12"/>
  <c r="AH168" i="12"/>
  <c r="CT84" i="12"/>
  <c r="DZ51" i="18"/>
  <c r="GL51" i="18" s="1"/>
  <c r="DZ49" i="18"/>
  <c r="GL49" i="18" s="1"/>
  <c r="BE6" i="21"/>
  <c r="BE11" i="21"/>
  <c r="DP40" i="23"/>
  <c r="DP26" i="24"/>
  <c r="DN35" i="22"/>
  <c r="DN5" i="22"/>
  <c r="CO151" i="23"/>
  <c r="BC85" i="23"/>
  <c r="BC14" i="22"/>
  <c r="X34" i="22"/>
  <c r="X4" i="22"/>
  <c r="DO54" i="24"/>
  <c r="DO53" i="24"/>
  <c r="DO124" i="24"/>
  <c r="DO97" i="24"/>
  <c r="C186" i="12"/>
  <c r="CS43" i="23"/>
  <c r="CS66" i="23" s="1"/>
  <c r="CS89" i="23" s="1"/>
  <c r="CS112" i="23" s="1"/>
  <c r="CS135" i="23" s="1"/>
  <c r="CS158" i="23" s="1"/>
  <c r="CS181" i="23" s="1"/>
  <c r="CS29" i="24"/>
  <c r="DO148" i="24"/>
  <c r="DO96" i="24"/>
  <c r="DO52" i="24"/>
  <c r="DO123" i="24"/>
  <c r="DO95" i="24"/>
  <c r="W129" i="23"/>
  <c r="DM91" i="23"/>
  <c r="DM108" i="23"/>
  <c r="DM15" i="22"/>
  <c r="DO153" i="24"/>
  <c r="DO101" i="24"/>
  <c r="CR154" i="24"/>
  <c r="BC128" i="24"/>
  <c r="AX178" i="23"/>
  <c r="AX29" i="22" s="1"/>
  <c r="AX28" i="22"/>
  <c r="BC58" i="24"/>
  <c r="AF92" i="24"/>
  <c r="AF49" i="24"/>
  <c r="AF145" i="24"/>
  <c r="AF120" i="24"/>
  <c r="X128" i="24"/>
  <c r="DL109" i="23"/>
  <c r="DL25" i="22"/>
  <c r="BD126" i="24"/>
  <c r="BD99" i="24"/>
  <c r="BD151" i="24"/>
  <c r="BD56" i="24"/>
  <c r="Y146" i="24"/>
  <c r="Y121" i="24"/>
  <c r="Y93" i="24"/>
  <c r="Y50" i="24"/>
  <c r="Y31" i="24"/>
  <c r="Y154" i="24" s="1"/>
  <c r="DE28" i="12"/>
  <c r="AB151" i="23"/>
  <c r="BD45" i="23"/>
  <c r="BD4" i="22" s="1"/>
  <c r="S41" i="22"/>
  <c r="AG229" i="14"/>
  <c r="CS115" i="14"/>
  <c r="CS229" i="14" s="1"/>
  <c r="AH72" i="18"/>
  <c r="AH58" i="18"/>
  <c r="CT58" i="18" s="1"/>
  <c r="BE5" i="21"/>
  <c r="R9" i="22"/>
  <c r="R39" i="22"/>
  <c r="DH19" i="22"/>
  <c r="DH20" i="22" s="1"/>
  <c r="DH149" i="24" s="1"/>
  <c r="DH155" i="24" s="1"/>
  <c r="DH183" i="23"/>
  <c r="DP27" i="24"/>
  <c r="DP9" i="23"/>
  <c r="DP41" i="23"/>
  <c r="DP64" i="23" s="1"/>
  <c r="DP87" i="23" s="1"/>
  <c r="DP110" i="23" s="1"/>
  <c r="DP133" i="23" s="1"/>
  <c r="DP156" i="23" s="1"/>
  <c r="DP179" i="23" s="1"/>
  <c r="D199" i="12"/>
  <c r="C190" i="12"/>
  <c r="CQ4" i="22"/>
  <c r="CQ34" i="22"/>
  <c r="DN175" i="23"/>
  <c r="BB91" i="23"/>
  <c r="BB108" i="23"/>
  <c r="BB15" i="22"/>
  <c r="T8" i="22"/>
  <c r="T38" i="22"/>
  <c r="CR101" i="24"/>
  <c r="CR153" i="24"/>
  <c r="CR155" i="24" s="1"/>
  <c r="DO63" i="23"/>
  <c r="DO23" i="22"/>
  <c r="C186" i="14"/>
  <c r="CP6" i="22"/>
  <c r="CP36" i="22"/>
  <c r="CS25" i="24"/>
  <c r="CS24" i="24"/>
  <c r="CS21" i="23"/>
  <c r="CS38" i="23" s="1"/>
  <c r="CS61" i="23" s="1"/>
  <c r="CS84" i="23" s="1"/>
  <c r="CS107" i="23" s="1"/>
  <c r="CS130" i="23" s="1"/>
  <c r="CS153" i="23" s="1"/>
  <c r="CS176" i="23" s="1"/>
  <c r="AG22" i="24"/>
  <c r="BM11" i="23"/>
  <c r="AG36" i="23"/>
  <c r="CQ126" i="24"/>
  <c r="CQ99" i="24"/>
  <c r="CQ56" i="24"/>
  <c r="CQ151" i="24"/>
  <c r="BC102" i="24"/>
  <c r="DO45" i="23"/>
  <c r="BL22" i="24"/>
  <c r="BL36" i="23"/>
  <c r="CL178" i="23"/>
  <c r="CL29" i="22" s="1"/>
  <c r="CL28" i="22"/>
  <c r="BA131" i="23"/>
  <c r="BA16" i="22"/>
  <c r="Y44" i="23"/>
  <c r="Y67" i="23" s="1"/>
  <c r="Y90" i="23" s="1"/>
  <c r="Y113" i="23" s="1"/>
  <c r="Y136" i="23" s="1"/>
  <c r="Y159" i="23" s="1"/>
  <c r="Y182" i="23" s="1"/>
  <c r="Y30" i="24"/>
  <c r="Y60" i="23"/>
  <c r="BD83" i="23"/>
  <c r="X129" i="23"/>
  <c r="U8" i="22"/>
  <c r="U38" i="22"/>
  <c r="CR63" i="23"/>
  <c r="CR68" i="23" s="1"/>
  <c r="CR23" i="22"/>
  <c r="DP30" i="24"/>
  <c r="DP44" i="23"/>
  <c r="DP67" i="23" s="1"/>
  <c r="DP90" i="23" s="1"/>
  <c r="DP113" i="23" s="1"/>
  <c r="DP136" i="23" s="1"/>
  <c r="DP159" i="23" s="1"/>
  <c r="DP182" i="23" s="1"/>
  <c r="CQ82" i="23"/>
  <c r="CQ68" i="23"/>
  <c r="DO150" i="24"/>
  <c r="DO125" i="24"/>
  <c r="DO98" i="24"/>
  <c r="DO55" i="24"/>
  <c r="T175" i="23"/>
  <c r="CS225" i="12" a="1"/>
  <c r="CS225" i="12" s="1"/>
  <c r="CS233" i="12" s="1"/>
  <c r="CS234" i="12" s="1"/>
  <c r="R30" i="22"/>
  <c r="BN4" i="23"/>
  <c r="BN6" i="23" s="1"/>
  <c r="DH30" i="22"/>
  <c r="DG40" i="22"/>
  <c r="DG41" i="22" s="1"/>
  <c r="DG10" i="22"/>
  <c r="CP128" i="23"/>
  <c r="CS30" i="24"/>
  <c r="CS44" i="23"/>
  <c r="CS67" i="23" s="1"/>
  <c r="CS90" i="23" s="1"/>
  <c r="CS113" i="23" s="1"/>
  <c r="CS136" i="23" s="1"/>
  <c r="CS159" i="23" s="1"/>
  <c r="CS182" i="23" s="1"/>
  <c r="DM175" i="23"/>
  <c r="CR226" i="14"/>
  <c r="X86" i="23"/>
  <c r="X24" i="22"/>
  <c r="BJ128" i="23"/>
  <c r="BD54" i="24"/>
  <c r="BD97" i="24"/>
  <c r="BD124" i="24"/>
  <c r="BD53" i="24"/>
  <c r="CT168" i="14"/>
  <c r="CT167" i="14"/>
  <c r="DO152" i="24"/>
  <c r="DO100" i="24"/>
  <c r="DO57" i="24"/>
  <c r="DO127" i="24"/>
  <c r="BH128" i="23"/>
  <c r="BH151" i="23" s="1"/>
  <c r="BH174" i="23" s="1"/>
  <c r="CQ125" i="24"/>
  <c r="CQ98" i="24"/>
  <c r="CQ55" i="24"/>
  <c r="CQ150" i="24"/>
  <c r="DO83" i="23"/>
  <c r="DO106" i="23" s="1"/>
  <c r="DO129" i="23" s="1"/>
  <c r="DO152" i="23" s="1"/>
  <c r="X102" i="24"/>
  <c r="Y40" i="23"/>
  <c r="Y26" i="24"/>
  <c r="BE37" i="23"/>
  <c r="BE23" i="24"/>
  <c r="DQ12" i="23"/>
  <c r="BE17" i="23"/>
  <c r="BE15" i="23"/>
  <c r="BE13" i="23"/>
  <c r="BE18" i="23"/>
  <c r="BE14" i="23"/>
  <c r="BE16" i="23"/>
  <c r="AC151" i="23"/>
  <c r="BD153" i="24"/>
  <c r="BD101" i="24"/>
  <c r="CT213" i="12"/>
  <c r="DD12" i="12"/>
  <c r="AH127" i="14"/>
  <c r="AH124" i="14"/>
  <c r="CT124" i="14" s="1"/>
  <c r="AE169" i="14"/>
  <c r="CQ148" i="14"/>
  <c r="CQ169" i="14" s="1"/>
  <c r="U175" i="23"/>
  <c r="CR53" i="24"/>
  <c r="CR54" i="24"/>
  <c r="CR124" i="24"/>
  <c r="CR97" i="24"/>
  <c r="DH39" i="22"/>
  <c r="DH9" i="22"/>
  <c r="DP22" i="23"/>
  <c r="DP39" i="23" s="1"/>
  <c r="DP24" i="24"/>
  <c r="DP25" i="24"/>
  <c r="DP21" i="23"/>
  <c r="DP38" i="23" s="1"/>
  <c r="DP61" i="23" s="1"/>
  <c r="DP84" i="23" s="1"/>
  <c r="DP107" i="23" s="1"/>
  <c r="DP130" i="23" s="1"/>
  <c r="DP153" i="23" s="1"/>
  <c r="DP176" i="23" s="1"/>
  <c r="CL9" i="22"/>
  <c r="CL39" i="22"/>
  <c r="U37" i="22"/>
  <c r="U7" i="22"/>
  <c r="AG225" i="12" a="1"/>
  <c r="AG225" i="12" s="1"/>
  <c r="AG233" i="12" s="1"/>
  <c r="AG234" i="12" s="1"/>
  <c r="DJ137" i="23"/>
  <c r="DJ154" i="23"/>
  <c r="DJ17" i="22"/>
  <c r="AZ131" i="23"/>
  <c r="AZ16" i="22"/>
  <c r="AZ114" i="23"/>
  <c r="V132" i="23"/>
  <c r="V26" i="22"/>
  <c r="CS8" i="23"/>
  <c r="CS26" i="24"/>
  <c r="CS40" i="23"/>
  <c r="CP109" i="23"/>
  <c r="CP114" i="23" s="1"/>
  <c r="CP25" i="22"/>
  <c r="BI151" i="23"/>
  <c r="BI174" i="23" s="1"/>
  <c r="DJ155" i="23"/>
  <c r="DJ27" i="22"/>
  <c r="CT221" i="14"/>
  <c r="CT223" i="14"/>
  <c r="BD63" i="23"/>
  <c r="BD23" i="22"/>
  <c r="U155" i="23"/>
  <c r="U27" i="22"/>
  <c r="AW10" i="22"/>
  <c r="AW40" i="22"/>
  <c r="AW41" i="22" s="1"/>
  <c r="V152" i="23"/>
  <c r="BK82" i="23"/>
  <c r="BK105" i="23" s="1"/>
  <c r="BK128" i="23" s="1"/>
  <c r="BK151" i="23" s="1"/>
  <c r="CM160" i="23"/>
  <c r="Y8" i="23"/>
  <c r="BC86" i="23"/>
  <c r="BC24" i="22"/>
  <c r="CO132" i="23"/>
  <c r="CO26" i="22"/>
  <c r="AH223" i="12"/>
  <c r="AH221" i="12"/>
  <c r="Y161" i="12"/>
  <c r="CK161" i="12" s="1"/>
  <c r="DU78" i="18"/>
  <c r="GG78" i="18" s="1"/>
  <c r="DU77" i="18"/>
  <c r="GG77" i="18" s="1"/>
  <c r="BI59" i="21" s="1"/>
  <c r="AB162" i="12"/>
  <c r="CN162" i="12" s="1"/>
  <c r="AB158" i="12"/>
  <c r="CN158" i="12" s="1"/>
  <c r="AG129" i="12"/>
  <c r="CS129" i="12" s="1"/>
  <c r="AG117" i="12"/>
  <c r="CS117" i="12" s="1"/>
  <c r="AG118" i="12"/>
  <c r="CS118" i="12" s="1"/>
  <c r="AH116" i="12"/>
  <c r="CT116" i="12" s="1"/>
  <c r="AH116" i="14"/>
  <c r="CT116" i="14" s="1"/>
  <c r="AG142" i="12"/>
  <c r="CS142" i="12" s="1"/>
  <c r="AG141" i="12"/>
  <c r="CS141" i="12" s="1"/>
  <c r="AA160" i="14"/>
  <c r="CM160" i="14" s="1"/>
  <c r="AA163" i="12"/>
  <c r="CM163" i="12" s="1"/>
  <c r="AA157" i="12"/>
  <c r="CM157" i="12" s="1"/>
  <c r="AA28" i="21" s="1"/>
  <c r="Z160" i="12"/>
  <c r="CL160" i="12" s="1"/>
  <c r="DZ67" i="18"/>
  <c r="GL67" i="18" s="1"/>
  <c r="AH70" i="18"/>
  <c r="CT70" i="18" s="1"/>
  <c r="Y159" i="14"/>
  <c r="CK159" i="14" s="1"/>
  <c r="Z164" i="12"/>
  <c r="CL164" i="12" s="1"/>
  <c r="Z29" i="21" s="1"/>
  <c r="Z165" i="12"/>
  <c r="CL165" i="12" s="1"/>
  <c r="AE152" i="14"/>
  <c r="CQ152" i="14" s="1"/>
  <c r="DY70" i="18"/>
  <c r="GK70" i="18" s="1"/>
  <c r="DX73" i="18"/>
  <c r="GJ73" i="18" s="1"/>
  <c r="AB158" i="14"/>
  <c r="CN158" i="14" s="1"/>
  <c r="AB162" i="14"/>
  <c r="CN162" i="14" s="1"/>
  <c r="AH139" i="12"/>
  <c r="AG142" i="14"/>
  <c r="CS142" i="14" s="1"/>
  <c r="AC78" i="18"/>
  <c r="CO78" i="18" s="1"/>
  <c r="AC77" i="18"/>
  <c r="CO77" i="18" s="1"/>
  <c r="AC59" i="21" s="1"/>
  <c r="AG141" i="14"/>
  <c r="CS141" i="14" s="1"/>
  <c r="AG153" i="12"/>
  <c r="CS153" i="12" s="1"/>
  <c r="AG98" i="12"/>
  <c r="CS98" i="12" s="1"/>
  <c r="AH110" i="14"/>
  <c r="CT110" i="14" s="1"/>
  <c r="AG118" i="14"/>
  <c r="CS118" i="14" s="1"/>
  <c r="AH144" i="14"/>
  <c r="CT144" i="14" s="1"/>
  <c r="AH144" i="12"/>
  <c r="CT144" i="12" s="1"/>
  <c r="AG129" i="14"/>
  <c r="CS129" i="14" s="1"/>
  <c r="AH133" i="14"/>
  <c r="CT133" i="14" s="1"/>
  <c r="AH133" i="12"/>
  <c r="CT133" i="12" s="1"/>
  <c r="AH132" i="14"/>
  <c r="CT132" i="14" s="1"/>
  <c r="AH132" i="12"/>
  <c r="CT132" i="12" s="1"/>
  <c r="AH143" i="12"/>
  <c r="CT143" i="12" s="1"/>
  <c r="AH143" i="14"/>
  <c r="CT143" i="14" s="1"/>
  <c r="AH96" i="14"/>
  <c r="CT96" i="14" s="1"/>
  <c r="AH96" i="12"/>
  <c r="CT96" i="12" s="1"/>
  <c r="Y161" i="14"/>
  <c r="CK161" i="14" s="1"/>
  <c r="DZ54" i="18"/>
  <c r="GL54" i="18" s="1"/>
  <c r="AB155" i="14"/>
  <c r="CN155" i="14" s="1"/>
  <c r="AH136" i="14"/>
  <c r="CT136" i="14" s="1"/>
  <c r="AH86" i="14"/>
  <c r="CT86" i="14" s="1"/>
  <c r="AH23" i="14"/>
  <c r="CT23" i="14" s="1"/>
  <c r="AD156" i="14"/>
  <c r="CP156" i="14" s="1"/>
  <c r="AA164" i="14"/>
  <c r="CM164" i="14" s="1"/>
  <c r="BG29" i="21" s="1"/>
  <c r="AA165" i="14"/>
  <c r="CM165" i="14" s="1"/>
  <c r="DU75" i="18"/>
  <c r="GG75" i="18" s="1"/>
  <c r="AF152" i="12"/>
  <c r="CR152" i="12" s="1"/>
  <c r="AG86" i="14"/>
  <c r="CS86" i="14" s="1"/>
  <c r="AG107" i="14"/>
  <c r="CS107" i="14" s="1"/>
  <c r="AG23" i="14"/>
  <c r="CS23" i="14" s="1"/>
  <c r="DT74" i="18"/>
  <c r="GF74" i="18" s="1"/>
  <c r="AF150" i="14"/>
  <c r="CR150" i="14" s="1"/>
  <c r="AG153" i="14"/>
  <c r="CS153" i="14" s="1"/>
  <c r="AG98" i="14"/>
  <c r="CS98" i="14" s="1"/>
  <c r="AH110" i="12"/>
  <c r="CT110" i="12" s="1"/>
  <c r="AH89" i="12"/>
  <c r="CT89" i="12" s="1"/>
  <c r="AH22" i="12"/>
  <c r="CT22" i="12" s="1"/>
  <c r="AH99" i="14"/>
  <c r="CT99" i="14" s="1"/>
  <c r="DR74" i="18"/>
  <c r="GD74" i="18" s="1"/>
  <c r="AH111" i="14"/>
  <c r="CT111" i="14" s="1"/>
  <c r="Z159" i="12"/>
  <c r="CL159" i="12" s="1"/>
  <c r="AH87" i="14"/>
  <c r="CT87" i="14" s="1"/>
  <c r="AH108" i="14"/>
  <c r="CT108" i="14" s="1"/>
  <c r="AH85" i="12"/>
  <c r="CT85" i="12" s="1"/>
  <c r="AH106" i="12"/>
  <c r="CT106" i="12" s="1"/>
  <c r="AH100" i="14"/>
  <c r="CT100" i="14" s="1"/>
  <c r="AH100" i="12"/>
  <c r="CT100" i="12" s="1"/>
  <c r="AH120" i="12"/>
  <c r="CT120" i="12" s="1"/>
  <c r="AH120" i="14"/>
  <c r="CT120" i="14" s="1"/>
  <c r="AC75" i="18"/>
  <c r="CO75" i="18" s="1"/>
  <c r="AG154" i="12"/>
  <c r="CS154" i="12" s="1"/>
  <c r="AG97" i="12"/>
  <c r="CS97" i="12" s="1"/>
  <c r="AG117" i="14"/>
  <c r="CS117" i="14" s="1"/>
  <c r="AH128" i="14"/>
  <c r="CT128" i="14" s="1"/>
  <c r="AH128" i="12"/>
  <c r="CT128" i="12" s="1"/>
  <c r="AB74" i="18"/>
  <c r="CN74" i="18" s="1"/>
  <c r="AG73" i="18"/>
  <c r="CS73" i="18" s="1"/>
  <c r="AF151" i="14"/>
  <c r="CR151" i="14" s="1"/>
  <c r="AF151" i="12"/>
  <c r="CR151" i="12" s="1"/>
  <c r="AA164" i="12"/>
  <c r="CM164" i="12" s="1"/>
  <c r="AA29" i="21" s="1"/>
  <c r="AA165" i="12"/>
  <c r="CM165" i="12" s="1"/>
  <c r="AH90" i="12"/>
  <c r="CT90" i="12" s="1"/>
  <c r="AH21" i="12"/>
  <c r="CT21" i="12" s="1"/>
  <c r="AH111" i="12"/>
  <c r="CT111" i="12" s="1"/>
  <c r="AH101" i="14"/>
  <c r="CT101" i="14" s="1"/>
  <c r="AH101" i="12"/>
  <c r="CT101" i="12" s="1"/>
  <c r="AH119" i="14"/>
  <c r="CT119" i="14" s="1"/>
  <c r="AH119" i="12"/>
  <c r="CT119" i="12" s="1"/>
  <c r="AH145" i="14"/>
  <c r="CT145" i="14" s="1"/>
  <c r="AH145" i="12"/>
  <c r="CT145" i="12" s="1"/>
  <c r="AG88" i="12"/>
  <c r="CS88" i="12" s="1"/>
  <c r="AG109" i="12"/>
  <c r="CS109" i="12" s="1"/>
  <c r="AG154" i="14"/>
  <c r="CS154" i="14" s="1"/>
  <c r="AG97" i="14"/>
  <c r="CS97" i="14" s="1"/>
  <c r="AA76" i="18"/>
  <c r="CM76" i="18" s="1"/>
  <c r="AA58" i="21" s="1"/>
  <c r="AG148" i="12"/>
  <c r="AH131" i="14"/>
  <c r="CT131" i="14" s="1"/>
  <c r="AH131" i="12"/>
  <c r="CT131" i="12" s="1"/>
  <c r="DY71" i="18"/>
  <c r="GK71" i="18" s="1"/>
  <c r="DY64" i="18"/>
  <c r="GK64" i="18" s="1"/>
  <c r="DZ61" i="18"/>
  <c r="GL61" i="18" s="1"/>
  <c r="AH71" i="18"/>
  <c r="AH64" i="18"/>
  <c r="CT64" i="18" s="1"/>
  <c r="AG146" i="14"/>
  <c r="CS146" i="14" s="1"/>
  <c r="AF88" i="14"/>
  <c r="CR88" i="14" s="1"/>
  <c r="AF109" i="14"/>
  <c r="CR109" i="14" s="1"/>
  <c r="AH105" i="12"/>
  <c r="AG130" i="12"/>
  <c r="CS130" i="12" s="1"/>
  <c r="AH115" i="12"/>
  <c r="AH146" i="12"/>
  <c r="CT146" i="12" s="1"/>
  <c r="DF14" i="12" s="1"/>
  <c r="AG149" i="12"/>
  <c r="CS149" i="12" s="1"/>
  <c r="AH140" i="14"/>
  <c r="CT140" i="14" s="1"/>
  <c r="AH140" i="12"/>
  <c r="CT140" i="12" s="1"/>
  <c r="AG107" i="12"/>
  <c r="CS107" i="12" s="1"/>
  <c r="AC155" i="14"/>
  <c r="CO155" i="14" s="1"/>
  <c r="AA163" i="14"/>
  <c r="CM163" i="14" s="1"/>
  <c r="AA157" i="14"/>
  <c r="CM157" i="14" s="1"/>
  <c r="BG28" i="21" s="1"/>
  <c r="AG152" i="12"/>
  <c r="CS152" i="12" s="1"/>
  <c r="AF150" i="12"/>
  <c r="CR150" i="12" s="1"/>
  <c r="AH106" i="14"/>
  <c r="CT106" i="14" s="1"/>
  <c r="AH105" i="14"/>
  <c r="AA160" i="12"/>
  <c r="CM160" i="12" s="1"/>
  <c r="DS74" i="18"/>
  <c r="GE74" i="18" s="1"/>
  <c r="AH99" i="12"/>
  <c r="CT99" i="12" s="1"/>
  <c r="AH147" i="14"/>
  <c r="CT147" i="14" s="1"/>
  <c r="AH95" i="14"/>
  <c r="AG130" i="14"/>
  <c r="CS130" i="14" s="1"/>
  <c r="AH115" i="14"/>
  <c r="AG149" i="14"/>
  <c r="CS149" i="14" s="1"/>
  <c r="AG87" i="14"/>
  <c r="CS87" i="14" s="1"/>
  <c r="AG108" i="14"/>
  <c r="CS108" i="14" s="1"/>
  <c r="AC162" i="14"/>
  <c r="CO162" i="14" s="1"/>
  <c r="AC158" i="14"/>
  <c r="CO158" i="14" s="1"/>
  <c r="CR128" i="24" l="1"/>
  <c r="T160" i="23"/>
  <c r="AY30" i="22"/>
  <c r="Z8" i="23"/>
  <c r="DO68" i="23"/>
  <c r="V37" i="22"/>
  <c r="CL30" i="22"/>
  <c r="BC5" i="22"/>
  <c r="AY9" i="22"/>
  <c r="V137" i="23"/>
  <c r="V38" i="22" s="1"/>
  <c r="CR58" i="24"/>
  <c r="DO102" i="24"/>
  <c r="DO58" i="24"/>
  <c r="AA5" i="21"/>
  <c r="CQ155" i="24"/>
  <c r="DO128" i="24"/>
  <c r="AY183" i="23"/>
  <c r="AY40" i="22" s="1"/>
  <c r="AY41" i="22" s="1"/>
  <c r="CR5" i="22"/>
  <c r="CR35" i="22"/>
  <c r="CN8" i="22"/>
  <c r="CN38" i="22"/>
  <c r="CP7" i="22"/>
  <c r="CP37" i="22"/>
  <c r="X174" i="12"/>
  <c r="CT105" i="12"/>
  <c r="CJ174" i="12" s="1"/>
  <c r="U178" i="23"/>
  <c r="U29" i="22" s="1"/>
  <c r="U28" i="22"/>
  <c r="DJ178" i="23"/>
  <c r="DJ29" i="22" s="1"/>
  <c r="DJ28" i="22"/>
  <c r="DJ38" i="22"/>
  <c r="DJ8" i="22"/>
  <c r="DP95" i="24"/>
  <c r="DP52" i="24"/>
  <c r="DP123" i="24"/>
  <c r="DP148" i="24"/>
  <c r="DP96" i="24"/>
  <c r="CT223" i="12"/>
  <c r="CT221" i="12"/>
  <c r="BE44" i="23"/>
  <c r="BE67" i="23" s="1"/>
  <c r="BE90" i="23" s="1"/>
  <c r="BE113" i="23" s="1"/>
  <c r="BE136" i="23" s="1"/>
  <c r="BE159" i="23" s="1"/>
  <c r="BE182" i="23" s="1"/>
  <c r="BE30" i="24"/>
  <c r="Y124" i="24"/>
  <c r="Y54" i="24"/>
  <c r="Y53" i="24"/>
  <c r="Y97" i="24"/>
  <c r="Y101" i="24"/>
  <c r="Y153" i="24"/>
  <c r="DH40" i="22"/>
  <c r="DH41" i="22" s="1"/>
  <c r="DH10" i="22"/>
  <c r="DL132" i="23"/>
  <c r="DL26" i="22"/>
  <c r="CO174" i="23"/>
  <c r="DI149" i="24"/>
  <c r="DI155" i="24" s="1"/>
  <c r="AD174" i="23"/>
  <c r="AX19" i="22"/>
  <c r="AX20" i="22" s="1"/>
  <c r="AX149" i="24" s="1"/>
  <c r="AX155" i="24" s="1"/>
  <c r="AX183" i="23"/>
  <c r="DM132" i="23"/>
  <c r="DM26" i="22"/>
  <c r="W132" i="23"/>
  <c r="W26" i="22"/>
  <c r="X180" i="12"/>
  <c r="N172" i="12" s="1"/>
  <c r="Z41" i="23"/>
  <c r="Z64" i="23" s="1"/>
  <c r="Z87" i="23" s="1"/>
  <c r="Z110" i="23" s="1"/>
  <c r="Z133" i="23" s="1"/>
  <c r="Z156" i="23" s="1"/>
  <c r="Z179" i="23" s="1"/>
  <c r="Z27" i="24"/>
  <c r="Z9" i="23"/>
  <c r="DW82" i="23"/>
  <c r="DW105" i="23" s="1"/>
  <c r="DP152" i="24"/>
  <c r="DP127" i="24"/>
  <c r="DP57" i="24"/>
  <c r="DP100" i="24"/>
  <c r="CT26" i="24"/>
  <c r="CT40" i="23"/>
  <c r="AA40" i="23"/>
  <c r="AA26" i="24"/>
  <c r="BG15" i="23"/>
  <c r="DS12" i="23"/>
  <c r="BG37" i="23"/>
  <c r="BG23" i="24"/>
  <c r="BG18" i="23"/>
  <c r="BG13" i="23"/>
  <c r="BG17" i="23"/>
  <c r="BG16" i="23"/>
  <c r="BG14" i="23"/>
  <c r="AH59" i="23"/>
  <c r="AG169" i="12"/>
  <c r="CS148" i="12"/>
  <c r="CS169" i="12" s="1"/>
  <c r="DZ72" i="18"/>
  <c r="GL72" i="18" s="1"/>
  <c r="DZ58" i="18"/>
  <c r="GL58" i="18" s="1"/>
  <c r="X179" i="12"/>
  <c r="X175" i="12"/>
  <c r="N175" i="12" s="1"/>
  <c r="D187" i="12" s="1"/>
  <c r="N195" i="12" s="1"/>
  <c r="X177" i="12"/>
  <c r="CT139" i="12"/>
  <c r="CO155" i="23"/>
  <c r="CO27" i="22"/>
  <c r="BK174" i="23"/>
  <c r="DP147" i="24"/>
  <c r="DP51" i="24"/>
  <c r="DP94" i="24"/>
  <c r="DP122" i="24"/>
  <c r="U39" i="22"/>
  <c r="U9" i="22"/>
  <c r="BE24" i="24"/>
  <c r="BE22" i="23"/>
  <c r="BE39" i="23" s="1"/>
  <c r="BE25" i="24"/>
  <c r="BE21" i="23"/>
  <c r="BE38" i="23" s="1"/>
  <c r="BE61" i="23" s="1"/>
  <c r="BE84" i="23" s="1"/>
  <c r="BE107" i="23" s="1"/>
  <c r="BE130" i="23" s="1"/>
  <c r="BE153" i="23" s="1"/>
  <c r="BE176" i="23" s="1"/>
  <c r="Y63" i="23"/>
  <c r="Y23" i="22"/>
  <c r="CS122" i="24"/>
  <c r="CS94" i="24"/>
  <c r="CS147" i="24"/>
  <c r="CS51" i="24"/>
  <c r="AX30" i="22"/>
  <c r="DM114" i="23"/>
  <c r="DM131" i="23"/>
  <c r="DM16" i="22"/>
  <c r="CT168" i="12"/>
  <c r="CT167" i="12"/>
  <c r="B3" i="17"/>
  <c r="Y151" i="24"/>
  <c r="Y56" i="24"/>
  <c r="Y99" i="24"/>
  <c r="Y126" i="24"/>
  <c r="DK178" i="23"/>
  <c r="DK29" i="22" s="1"/>
  <c r="DK28" i="22"/>
  <c r="W36" i="22"/>
  <c r="W6" i="22"/>
  <c r="EL8" i="24"/>
  <c r="EH8" i="24"/>
  <c r="EM8" i="24" s="1"/>
  <c r="BZ173" i="12"/>
  <c r="BP184" i="12" s="1"/>
  <c r="BZ198" i="12" s="1"/>
  <c r="X35" i="22"/>
  <c r="X5" i="22"/>
  <c r="Y62" i="23"/>
  <c r="Y13" i="22"/>
  <c r="CN174" i="23"/>
  <c r="CR102" i="24"/>
  <c r="CK10" i="22"/>
  <c r="CK40" i="22"/>
  <c r="CK41" i="22" s="1"/>
  <c r="BF23" i="24"/>
  <c r="DR12" i="23"/>
  <c r="BF37" i="23"/>
  <c r="BF18" i="23"/>
  <c r="BF14" i="23"/>
  <c r="BF16" i="23"/>
  <c r="BF17" i="23"/>
  <c r="BF15" i="23"/>
  <c r="BF13" i="23"/>
  <c r="DZ22" i="24"/>
  <c r="DZ36" i="23"/>
  <c r="AA8" i="23"/>
  <c r="AA28" i="24"/>
  <c r="AA42" i="23"/>
  <c r="AA65" i="23" s="1"/>
  <c r="AA88" i="23" s="1"/>
  <c r="AA111" i="23" s="1"/>
  <c r="AA134" i="23" s="1"/>
  <c r="AA157" i="23" s="1"/>
  <c r="AA180" i="23" s="1"/>
  <c r="BN36" i="23"/>
  <c r="BN22" i="24"/>
  <c r="J24" i="17" s="1"/>
  <c r="BO11" i="23"/>
  <c r="EA11" i="23"/>
  <c r="X172" i="14"/>
  <c r="AH226" i="14"/>
  <c r="X176" i="14"/>
  <c r="CT95" i="14"/>
  <c r="X178" i="12"/>
  <c r="N178" i="12" s="1"/>
  <c r="CT115" i="12"/>
  <c r="CJ178" i="12" s="1"/>
  <c r="BZ178" i="12" s="1"/>
  <c r="AG139" i="14"/>
  <c r="BD86" i="23"/>
  <c r="BD24" i="22"/>
  <c r="V155" i="23"/>
  <c r="V27" i="22"/>
  <c r="DP62" i="23"/>
  <c r="DP13" i="22"/>
  <c r="BE8" i="23"/>
  <c r="X109" i="23"/>
  <c r="X25" i="22"/>
  <c r="CS101" i="24"/>
  <c r="CS153" i="24"/>
  <c r="CQ5" i="22"/>
  <c r="CQ35" i="22"/>
  <c r="CS52" i="24"/>
  <c r="CS95" i="24"/>
  <c r="CS123" i="24"/>
  <c r="CS148" i="24"/>
  <c r="CS96" i="24"/>
  <c r="DM36" i="22"/>
  <c r="DM6" i="22"/>
  <c r="CS127" i="24"/>
  <c r="CS100" i="24"/>
  <c r="CS152" i="24"/>
  <c r="CS57" i="24"/>
  <c r="BC175" i="23"/>
  <c r="BD14" i="22"/>
  <c r="BD85" i="23"/>
  <c r="N173" i="12"/>
  <c r="D184" i="12" s="1"/>
  <c r="N198" i="12" s="1"/>
  <c r="X108" i="23"/>
  <c r="X15" i="22"/>
  <c r="X91" i="23"/>
  <c r="Y148" i="24"/>
  <c r="Y95" i="24"/>
  <c r="Y123" i="24"/>
  <c r="Y52" i="24"/>
  <c r="Y96" i="24"/>
  <c r="CQ58" i="24"/>
  <c r="DX82" i="23"/>
  <c r="Z146" i="24"/>
  <c r="Z93" i="24"/>
  <c r="Z121" i="24"/>
  <c r="Z50" i="24"/>
  <c r="Z31" i="24"/>
  <c r="Z154" i="24" s="1"/>
  <c r="T178" i="23"/>
  <c r="T29" i="22" s="1"/>
  <c r="T28" i="22"/>
  <c r="W131" i="23"/>
  <c r="W16" i="22"/>
  <c r="CT8" i="23"/>
  <c r="D36" i="17"/>
  <c r="CT145" i="24"/>
  <c r="CT49" i="24"/>
  <c r="CT92" i="24"/>
  <c r="CT120" i="24"/>
  <c r="CT31" i="24"/>
  <c r="CT154" i="24" s="1"/>
  <c r="AA41" i="23"/>
  <c r="AA64" i="23" s="1"/>
  <c r="AA87" i="23" s="1"/>
  <c r="AA110" i="23" s="1"/>
  <c r="AA133" i="23" s="1"/>
  <c r="AA156" i="23" s="1"/>
  <c r="AA179" i="23" s="1"/>
  <c r="AA27" i="24"/>
  <c r="AA9" i="23"/>
  <c r="AH49" i="24"/>
  <c r="AH120" i="24"/>
  <c r="AH92" i="24"/>
  <c r="AH145" i="24"/>
  <c r="BC109" i="23"/>
  <c r="BC25" i="22"/>
  <c r="V175" i="23"/>
  <c r="AZ37" i="22"/>
  <c r="AZ7" i="22"/>
  <c r="BE9" i="23"/>
  <c r="BE41" i="23"/>
  <c r="BE64" i="23" s="1"/>
  <c r="BE87" i="23" s="1"/>
  <c r="BE110" i="23" s="1"/>
  <c r="BE133" i="23" s="1"/>
  <c r="BE156" i="23" s="1"/>
  <c r="BE179" i="23" s="1"/>
  <c r="BE27" i="24"/>
  <c r="CQ105" i="23"/>
  <c r="X152" i="23"/>
  <c r="BA137" i="23"/>
  <c r="BA17" i="22"/>
  <c r="BA154" i="23"/>
  <c r="W37" i="22"/>
  <c r="W7" i="22"/>
  <c r="DP54" i="24"/>
  <c r="DP53" i="24"/>
  <c r="DP97" i="24"/>
  <c r="DP124" i="24"/>
  <c r="CN155" i="23"/>
  <c r="CN27" i="22"/>
  <c r="DK160" i="23"/>
  <c r="Y122" i="24"/>
  <c r="Y94" i="24"/>
  <c r="Y147" i="24"/>
  <c r="Y51" i="24"/>
  <c r="DO85" i="23"/>
  <c r="DO14" i="22"/>
  <c r="DP45" i="23"/>
  <c r="DN91" i="23"/>
  <c r="DN108" i="23"/>
  <c r="DN15" i="22"/>
  <c r="CM183" i="23"/>
  <c r="Z42" i="23"/>
  <c r="Z65" i="23" s="1"/>
  <c r="Z88" i="23" s="1"/>
  <c r="Z111" i="23" s="1"/>
  <c r="Z134" i="23" s="1"/>
  <c r="Z157" i="23" s="1"/>
  <c r="Z180" i="23" s="1"/>
  <c r="Z28" i="24"/>
  <c r="Z60" i="23"/>
  <c r="Z83" i="23" s="1"/>
  <c r="CT59" i="23"/>
  <c r="CT27" i="24"/>
  <c r="CT41" i="23"/>
  <c r="CT64" i="23" s="1"/>
  <c r="CT87" i="23" s="1"/>
  <c r="CT110" i="23" s="1"/>
  <c r="CT133" i="23" s="1"/>
  <c r="CT156" i="23" s="1"/>
  <c r="CT179" i="23" s="1"/>
  <c r="CT9" i="23"/>
  <c r="AA43" i="23"/>
  <c r="AA66" i="23" s="1"/>
  <c r="AA89" i="23" s="1"/>
  <c r="AA112" i="23" s="1"/>
  <c r="AA135" i="23" s="1"/>
  <c r="AA158" i="23" s="1"/>
  <c r="AA181" i="23" s="1"/>
  <c r="AA29" i="24"/>
  <c r="X178" i="14"/>
  <c r="AH229" i="14"/>
  <c r="CT115" i="14"/>
  <c r="BG11" i="21"/>
  <c r="BG6" i="21"/>
  <c r="CP132" i="23"/>
  <c r="CP26" i="22"/>
  <c r="AC174" i="23"/>
  <c r="BE43" i="23"/>
  <c r="BE66" i="23" s="1"/>
  <c r="BE89" i="23" s="1"/>
  <c r="BE112" i="23" s="1"/>
  <c r="BE135" i="23" s="1"/>
  <c r="BE158" i="23" s="1"/>
  <c r="BE181" i="23" s="1"/>
  <c r="BE29" i="24"/>
  <c r="DO35" i="22"/>
  <c r="DO5" i="22"/>
  <c r="CP151" i="23"/>
  <c r="T39" i="22"/>
  <c r="T9" i="22"/>
  <c r="BD68" i="23"/>
  <c r="AB174" i="23"/>
  <c r="W152" i="23"/>
  <c r="D196" i="12"/>
  <c r="C188" i="12"/>
  <c r="D194" i="12" s="1"/>
  <c r="DP63" i="23"/>
  <c r="DP23" i="22"/>
  <c r="AF225" i="14" a="1"/>
  <c r="AF225" i="14" s="1"/>
  <c r="AF231" i="14"/>
  <c r="CR139" i="14"/>
  <c r="AF82" i="23"/>
  <c r="DL114" i="23"/>
  <c r="DL131" i="23"/>
  <c r="DL16" i="22"/>
  <c r="EL9" i="24"/>
  <c r="EH9" i="24"/>
  <c r="EM9" i="24" s="1"/>
  <c r="CQ86" i="23"/>
  <c r="CQ91" i="23" s="1"/>
  <c r="CQ24" i="22"/>
  <c r="CQ102" i="24"/>
  <c r="BD102" i="24"/>
  <c r="CR4" i="22"/>
  <c r="CR34" i="22"/>
  <c r="DP83" i="23"/>
  <c r="Z43" i="23"/>
  <c r="Z66" i="23" s="1"/>
  <c r="Z89" i="23" s="1"/>
  <c r="Z112" i="23" s="1"/>
  <c r="Z135" i="23" s="1"/>
  <c r="Z158" i="23" s="1"/>
  <c r="Z181" i="23" s="1"/>
  <c r="Z29" i="24"/>
  <c r="CT28" i="24"/>
  <c r="CT42" i="23"/>
  <c r="CT65" i="23" s="1"/>
  <c r="CT88" i="23" s="1"/>
  <c r="CT111" i="23" s="1"/>
  <c r="CT134" i="23" s="1"/>
  <c r="CT157" i="23" s="1"/>
  <c r="CT180" i="23" s="1"/>
  <c r="AA25" i="24"/>
  <c r="AA24" i="24"/>
  <c r="AA21" i="23"/>
  <c r="AA38" i="23" s="1"/>
  <c r="AA61" i="23" s="1"/>
  <c r="AA84" i="23" s="1"/>
  <c r="AA107" i="23" s="1"/>
  <c r="AA130" i="23" s="1"/>
  <c r="AA153" i="23" s="1"/>
  <c r="AA176" i="23" s="1"/>
  <c r="AA22" i="23"/>
  <c r="AA39" i="23" s="1"/>
  <c r="CT71" i="18"/>
  <c r="EC25" i="24"/>
  <c r="Z11" i="21"/>
  <c r="Z6" i="21"/>
  <c r="AZ137" i="23"/>
  <c r="AZ154" i="23"/>
  <c r="AZ17" i="22"/>
  <c r="DQ37" i="23"/>
  <c r="DQ23" i="24"/>
  <c r="DQ14" i="23"/>
  <c r="DQ15" i="23"/>
  <c r="DQ13" i="23"/>
  <c r="DQ18" i="23"/>
  <c r="DQ17" i="23"/>
  <c r="DQ16" i="23"/>
  <c r="DO175" i="23"/>
  <c r="DP153" i="24"/>
  <c r="DP101" i="24"/>
  <c r="BD106" i="23"/>
  <c r="BD91" i="23"/>
  <c r="BL59" i="23"/>
  <c r="AG59" i="23"/>
  <c r="D196" i="14"/>
  <c r="C188" i="14"/>
  <c r="D194" i="14" s="1"/>
  <c r="BB131" i="23"/>
  <c r="BB16" i="22"/>
  <c r="BB114" i="23"/>
  <c r="AF169" i="14"/>
  <c r="CR148" i="14"/>
  <c r="DY59" i="23"/>
  <c r="DL36" i="22"/>
  <c r="DL6" i="22"/>
  <c r="AE169" i="12"/>
  <c r="CQ148" i="12"/>
  <c r="CQ169" i="12" s="1"/>
  <c r="R10" i="22"/>
  <c r="R40" i="22"/>
  <c r="R41" i="22" s="1"/>
  <c r="CS56" i="24"/>
  <c r="CS126" i="24"/>
  <c r="CS151" i="24"/>
  <c r="CS99" i="24"/>
  <c r="BB132" i="23"/>
  <c r="BB26" i="22"/>
  <c r="CJ176" i="12"/>
  <c r="BZ176" i="12" s="1"/>
  <c r="CJ172" i="12"/>
  <c r="T177" i="23"/>
  <c r="T19" i="22" s="1"/>
  <c r="T18" i="22"/>
  <c r="CQ128" i="24"/>
  <c r="Z40" i="23"/>
  <c r="Z26" i="24"/>
  <c r="U177" i="23"/>
  <c r="U19" i="22" s="1"/>
  <c r="U18" i="22"/>
  <c r="CS45" i="23"/>
  <c r="CT29" i="24"/>
  <c r="CT43" i="23"/>
  <c r="CT66" i="23" s="1"/>
  <c r="CT89" i="23" s="1"/>
  <c r="CT112" i="23" s="1"/>
  <c r="CT135" i="23" s="1"/>
  <c r="CT158" i="23" s="1"/>
  <c r="CT181" i="23" s="1"/>
  <c r="AA44" i="23"/>
  <c r="AA67" i="23" s="1"/>
  <c r="AA90" i="23" s="1"/>
  <c r="AA113" i="23" s="1"/>
  <c r="AA136" i="23" s="1"/>
  <c r="AA159" i="23" s="1"/>
  <c r="AA182" i="23" s="1"/>
  <c r="AA30" i="24"/>
  <c r="AA10" i="21"/>
  <c r="AA32" i="24" s="1"/>
  <c r="CS63" i="23"/>
  <c r="CS68" i="23" s="1"/>
  <c r="CS23" i="22"/>
  <c r="AH227" i="14"/>
  <c r="X173" i="14"/>
  <c r="CT127" i="14"/>
  <c r="BE42" i="23"/>
  <c r="BE65" i="23" s="1"/>
  <c r="BE88" i="23" s="1"/>
  <c r="BE111" i="23" s="1"/>
  <c r="BE134" i="23" s="1"/>
  <c r="BE157" i="23" s="1"/>
  <c r="BE180" i="23" s="1"/>
  <c r="BE28" i="24"/>
  <c r="BE50" i="24"/>
  <c r="BE121" i="24"/>
  <c r="BE93" i="24"/>
  <c r="BE146" i="24"/>
  <c r="BE31" i="24"/>
  <c r="BE154" i="24" s="1"/>
  <c r="Y45" i="23"/>
  <c r="BL120" i="24"/>
  <c r="BL145" i="24"/>
  <c r="BL92" i="24"/>
  <c r="BL49" i="24"/>
  <c r="BM36" i="23"/>
  <c r="BM22" i="24"/>
  <c r="BB36" i="22"/>
  <c r="BB6" i="22"/>
  <c r="CT72" i="18"/>
  <c r="EC24" i="24"/>
  <c r="BD128" i="24"/>
  <c r="BC91" i="23"/>
  <c r="BC108" i="23"/>
  <c r="BC15" i="22"/>
  <c r="CS226" i="14"/>
  <c r="CM30" i="22"/>
  <c r="AE151" i="23"/>
  <c r="AZ27" i="22"/>
  <c r="AZ155" i="23"/>
  <c r="DY49" i="24"/>
  <c r="DY120" i="24"/>
  <c r="DY92" i="24"/>
  <c r="DY145" i="24"/>
  <c r="AX39" i="22"/>
  <c r="AX9" i="22"/>
  <c r="CR105" i="23"/>
  <c r="V17" i="22"/>
  <c r="V154" i="23"/>
  <c r="CS125" i="24"/>
  <c r="CS98" i="24"/>
  <c r="CS55" i="24"/>
  <c r="CS150" i="24"/>
  <c r="BA178" i="23"/>
  <c r="BA29" i="22" s="1"/>
  <c r="BA28" i="22"/>
  <c r="Z25" i="24"/>
  <c r="Z24" i="24"/>
  <c r="Z21" i="23"/>
  <c r="Z38" i="23" s="1"/>
  <c r="Z61" i="23" s="1"/>
  <c r="Z84" i="23" s="1"/>
  <c r="Z107" i="23" s="1"/>
  <c r="Z130" i="23" s="1"/>
  <c r="Z153" i="23" s="1"/>
  <c r="Z176" i="23" s="1"/>
  <c r="Z22" i="23"/>
  <c r="Z39" i="23" s="1"/>
  <c r="CS82" i="23"/>
  <c r="CT24" i="24"/>
  <c r="CT25" i="24"/>
  <c r="CT21" i="23"/>
  <c r="CT38" i="23" s="1"/>
  <c r="CT61" i="23" s="1"/>
  <c r="CT84" i="23" s="1"/>
  <c r="CT107" i="23" s="1"/>
  <c r="CT130" i="23" s="1"/>
  <c r="CT153" i="23" s="1"/>
  <c r="CT176" i="23" s="1"/>
  <c r="AA146" i="24"/>
  <c r="AA50" i="24"/>
  <c r="AA121" i="24"/>
  <c r="AA93" i="24"/>
  <c r="AA31" i="24"/>
  <c r="AA154" i="24" s="1"/>
  <c r="X174" i="14"/>
  <c r="AH228" i="14"/>
  <c r="CT105" i="14"/>
  <c r="AA6" i="21"/>
  <c r="AA11" i="21"/>
  <c r="CM9" i="22"/>
  <c r="CM39" i="22"/>
  <c r="CS124" i="24"/>
  <c r="CS97" i="24"/>
  <c r="CS53" i="24"/>
  <c r="CS54" i="24"/>
  <c r="DJ160" i="23"/>
  <c r="DJ177" i="23"/>
  <c r="DJ18" i="22"/>
  <c r="BE40" i="23"/>
  <c r="BE26" i="24"/>
  <c r="BE60" i="23"/>
  <c r="BJ151" i="23"/>
  <c r="BJ174" i="23" s="1"/>
  <c r="CR86" i="23"/>
  <c r="CR24" i="22"/>
  <c r="Y83" i="23"/>
  <c r="DO34" i="22"/>
  <c r="DO4" i="22"/>
  <c r="AG49" i="24"/>
  <c r="AG120" i="24"/>
  <c r="AG92" i="24"/>
  <c r="AG145" i="24"/>
  <c r="DO86" i="23"/>
  <c r="DO24" i="22"/>
  <c r="DP150" i="24"/>
  <c r="DP125" i="24"/>
  <c r="DP98" i="24"/>
  <c r="DP55" i="24"/>
  <c r="CO137" i="23"/>
  <c r="EG7" i="24"/>
  <c r="EL16" i="24"/>
  <c r="EH16" i="24"/>
  <c r="EM16" i="24" s="1"/>
  <c r="DI40" i="22"/>
  <c r="DI41" i="22" s="1"/>
  <c r="DI10" i="22"/>
  <c r="DK177" i="23"/>
  <c r="DK19" i="22" s="1"/>
  <c r="DK18" i="22"/>
  <c r="DP126" i="24"/>
  <c r="DP99" i="24"/>
  <c r="DP56" i="24"/>
  <c r="DP151" i="24"/>
  <c r="Y55" i="24"/>
  <c r="Y150" i="24"/>
  <c r="Y125" i="24"/>
  <c r="Y98" i="24"/>
  <c r="AY20" i="22"/>
  <c r="AY149" i="24" s="1"/>
  <c r="AY155" i="24" s="1"/>
  <c r="AH225" i="12" a="1"/>
  <c r="AH225" i="12" s="1"/>
  <c r="AH233" i="12" s="1"/>
  <c r="AH234" i="12" s="1"/>
  <c r="DT174" i="23"/>
  <c r="BD58" i="24"/>
  <c r="Y152" i="24"/>
  <c r="Y127" i="24"/>
  <c r="Y100" i="24"/>
  <c r="Y57" i="24"/>
  <c r="Z44" i="23"/>
  <c r="Z67" i="23" s="1"/>
  <c r="Z90" i="23" s="1"/>
  <c r="Z113" i="23" s="1"/>
  <c r="Z136" i="23" s="1"/>
  <c r="Z159" i="23" s="1"/>
  <c r="Z182" i="23" s="1"/>
  <c r="Z30" i="24"/>
  <c r="DN109" i="23"/>
  <c r="DN25" i="22"/>
  <c r="CL183" i="23"/>
  <c r="CT30" i="24"/>
  <c r="CT44" i="23"/>
  <c r="CT67" i="23" s="1"/>
  <c r="CT90" i="23" s="1"/>
  <c r="CT113" i="23" s="1"/>
  <c r="CT136" i="23" s="1"/>
  <c r="CT159" i="23" s="1"/>
  <c r="CT182" i="23" s="1"/>
  <c r="AA60" i="23"/>
  <c r="AG148" i="14"/>
  <c r="CS148" i="14" s="1"/>
  <c r="AB155" i="12"/>
  <c r="CN155" i="12" s="1"/>
  <c r="AB12" i="23" s="1"/>
  <c r="AH141" i="14"/>
  <c r="CT141" i="14" s="1"/>
  <c r="AH129" i="14"/>
  <c r="CT129" i="14" s="1"/>
  <c r="DS76" i="18"/>
  <c r="GE76" i="18" s="1"/>
  <c r="BG58" i="21" s="1"/>
  <c r="BG5" i="21" s="1"/>
  <c r="AH73" i="18"/>
  <c r="CT73" i="18" s="1"/>
  <c r="L14" i="17" s="1"/>
  <c r="AD158" i="14"/>
  <c r="CP158" i="14" s="1"/>
  <c r="AD162" i="14"/>
  <c r="CP162" i="14" s="1"/>
  <c r="AH107" i="14"/>
  <c r="CT107" i="14" s="1"/>
  <c r="AB164" i="14"/>
  <c r="CN164" i="14" s="1"/>
  <c r="BH29" i="21" s="1"/>
  <c r="AB165" i="14"/>
  <c r="CN165" i="14" s="1"/>
  <c r="AH149" i="14"/>
  <c r="CT149" i="14" s="1"/>
  <c r="AH153" i="14"/>
  <c r="CT153" i="14" s="1"/>
  <c r="AH98" i="14"/>
  <c r="CT98" i="14" s="1"/>
  <c r="AC155" i="12"/>
  <c r="CO155" i="12" s="1"/>
  <c r="DZ71" i="18"/>
  <c r="GL71" i="18" s="1"/>
  <c r="HN19" i="18" s="1"/>
  <c r="HM27" i="18" s="1"/>
  <c r="DZ64" i="18"/>
  <c r="GL64" i="18" s="1"/>
  <c r="AG150" i="14"/>
  <c r="CS150" i="14" s="1"/>
  <c r="AH97" i="12"/>
  <c r="CT97" i="12" s="1"/>
  <c r="DR76" i="18"/>
  <c r="GD76" i="18" s="1"/>
  <c r="BF58" i="21" s="1"/>
  <c r="AG151" i="14"/>
  <c r="CS151" i="14" s="1"/>
  <c r="AB160" i="14"/>
  <c r="CN160" i="14" s="1"/>
  <c r="AA159" i="12"/>
  <c r="CM159" i="12" s="1"/>
  <c r="AH139" i="14"/>
  <c r="AA159" i="14"/>
  <c r="CM159" i="14" s="1"/>
  <c r="AD75" i="18"/>
  <c r="CP75" i="18" s="1"/>
  <c r="DY73" i="18"/>
  <c r="GK73" i="18" s="1"/>
  <c r="AG88" i="14"/>
  <c r="CS88" i="14" s="1"/>
  <c r="AG109" i="14"/>
  <c r="CS109" i="14" s="1"/>
  <c r="DU74" i="18"/>
  <c r="GG74" i="18" s="1"/>
  <c r="AB160" i="12"/>
  <c r="CN160" i="12" s="1"/>
  <c r="AC160" i="14"/>
  <c r="CO160" i="14" s="1"/>
  <c r="AH146" i="14"/>
  <c r="CT146" i="14" s="1"/>
  <c r="DF14" i="14" s="1"/>
  <c r="AD77" i="18"/>
  <c r="CP77" i="18" s="1"/>
  <c r="AD59" i="21" s="1"/>
  <c r="AD78" i="18"/>
  <c r="CP78" i="18" s="1"/>
  <c r="AH97" i="14"/>
  <c r="CT97" i="14" s="1"/>
  <c r="AB76" i="18"/>
  <c r="CN76" i="18" s="1"/>
  <c r="AB58" i="21" s="1"/>
  <c r="AB163" i="14"/>
  <c r="CN163" i="14" s="1"/>
  <c r="AB157" i="14"/>
  <c r="CN157" i="14" s="1"/>
  <c r="BH28" i="21" s="1"/>
  <c r="AH130" i="12"/>
  <c r="CT130" i="12" s="1"/>
  <c r="DT76" i="18"/>
  <c r="GF76" i="18" s="1"/>
  <c r="BH58" i="21" s="1"/>
  <c r="AC164" i="14"/>
  <c r="CO164" i="14" s="1"/>
  <c r="BI29" i="21" s="1"/>
  <c r="AC165" i="14"/>
  <c r="CO165" i="14" s="1"/>
  <c r="AG150" i="12"/>
  <c r="CS150" i="12" s="1"/>
  <c r="AH118" i="14"/>
  <c r="CT118" i="14" s="1"/>
  <c r="AH130" i="14"/>
  <c r="CT130" i="14" s="1"/>
  <c r="AD155" i="14"/>
  <c r="CP155" i="14" s="1"/>
  <c r="AH86" i="12"/>
  <c r="CT86" i="12" s="1"/>
  <c r="AH107" i="12"/>
  <c r="CT107" i="12" s="1"/>
  <c r="AH23" i="12"/>
  <c r="CT23" i="12" s="1"/>
  <c r="AC74" i="18"/>
  <c r="CO74" i="18" s="1"/>
  <c r="AH118" i="12"/>
  <c r="CT118" i="12" s="1"/>
  <c r="AH153" i="12"/>
  <c r="CT153" i="12" s="1"/>
  <c r="AH98" i="12"/>
  <c r="CT98" i="12" s="1"/>
  <c r="AH87" i="12"/>
  <c r="CT87" i="12" s="1"/>
  <c r="AH108" i="12"/>
  <c r="CT108" i="12" s="1"/>
  <c r="Z161" i="12"/>
  <c r="CL161" i="12" s="1"/>
  <c r="AH142" i="12"/>
  <c r="CT142" i="12" s="1"/>
  <c r="DZ70" i="18"/>
  <c r="GL70" i="18" s="1"/>
  <c r="AC163" i="14"/>
  <c r="CO163" i="14" s="1"/>
  <c r="AC157" i="14"/>
  <c r="CO157" i="14" s="1"/>
  <c r="BI28" i="21" s="1"/>
  <c r="AF152" i="14"/>
  <c r="CR152" i="14" s="1"/>
  <c r="AB164" i="12"/>
  <c r="CN164" i="12" s="1"/>
  <c r="AB29" i="21" s="1"/>
  <c r="AB165" i="12"/>
  <c r="CN165" i="12" s="1"/>
  <c r="AH141" i="12"/>
  <c r="CT141" i="12" s="1"/>
  <c r="AH88" i="14"/>
  <c r="CT88" i="14" s="1"/>
  <c r="AH149" i="12"/>
  <c r="CT149" i="12" s="1"/>
  <c r="AH129" i="12"/>
  <c r="CT129" i="12" s="1"/>
  <c r="AH142" i="14"/>
  <c r="CT142" i="14" s="1"/>
  <c r="AG151" i="12"/>
  <c r="CS151" i="12" s="1"/>
  <c r="N179" i="12" l="1"/>
  <c r="D189" i="12" s="1"/>
  <c r="N193" i="12" s="1"/>
  <c r="N200" i="12" s="1"/>
  <c r="CS128" i="24"/>
  <c r="DK20" i="22"/>
  <c r="Y68" i="23"/>
  <c r="V8" i="22"/>
  <c r="U20" i="22"/>
  <c r="W137" i="23"/>
  <c r="DP68" i="23"/>
  <c r="DP35" i="22" s="1"/>
  <c r="CT225" i="12" a="1"/>
  <c r="CT225" i="12" s="1"/>
  <c r="CT233" i="12" s="1"/>
  <c r="CT234" i="12" s="1"/>
  <c r="BH5" i="21"/>
  <c r="AA45" i="23"/>
  <c r="AA34" i="22" s="1"/>
  <c r="DP58" i="24"/>
  <c r="BE45" i="23"/>
  <c r="BE4" i="22" s="1"/>
  <c r="CS58" i="24"/>
  <c r="AY10" i="22"/>
  <c r="DP102" i="24"/>
  <c r="DP128" i="24"/>
  <c r="DJ30" i="22"/>
  <c r="T20" i="22"/>
  <c r="T149" i="24" s="1"/>
  <c r="T155" i="24" s="1"/>
  <c r="U30" i="22"/>
  <c r="Y58" i="24"/>
  <c r="CS155" i="24"/>
  <c r="N180" i="12"/>
  <c r="CQ6" i="22"/>
  <c r="CQ36" i="22"/>
  <c r="X179" i="14"/>
  <c r="X175" i="14"/>
  <c r="AH231" i="14"/>
  <c r="X177" i="14"/>
  <c r="CT139" i="14"/>
  <c r="DN132" i="23"/>
  <c r="DN26" i="22"/>
  <c r="CT228" i="14"/>
  <c r="CJ174" i="14"/>
  <c r="Z147" i="24"/>
  <c r="Z94" i="24"/>
  <c r="Z122" i="24"/>
  <c r="Z51" i="24"/>
  <c r="BC131" i="23"/>
  <c r="BC16" i="22"/>
  <c r="BC114" i="23"/>
  <c r="CT127" i="24"/>
  <c r="CT100" i="24"/>
  <c r="CT57" i="24"/>
  <c r="CT152" i="24"/>
  <c r="BB37" i="22"/>
  <c r="BB7" i="22"/>
  <c r="BL82" i="23"/>
  <c r="BL105" i="23" s="1"/>
  <c r="DQ42" i="23"/>
  <c r="DQ65" i="23" s="1"/>
  <c r="DQ88" i="23" s="1"/>
  <c r="DQ111" i="23" s="1"/>
  <c r="DQ134" i="23" s="1"/>
  <c r="DQ157" i="23" s="1"/>
  <c r="DQ180" i="23" s="1"/>
  <c r="DQ28" i="24"/>
  <c r="DQ60" i="23"/>
  <c r="Z152" i="24"/>
  <c r="Z127" i="24"/>
  <c r="Z100" i="24"/>
  <c r="Z57" i="24"/>
  <c r="AF233" i="14"/>
  <c r="AF234" i="14" s="1"/>
  <c r="AF232" i="14"/>
  <c r="CP155" i="23"/>
  <c r="CP27" i="22"/>
  <c r="Z151" i="24"/>
  <c r="Z126" i="24"/>
  <c r="Z99" i="24"/>
  <c r="Z56" i="24"/>
  <c r="X175" i="23"/>
  <c r="X180" i="14"/>
  <c r="N172" i="14" s="1"/>
  <c r="BF60" i="23"/>
  <c r="BE96" i="24"/>
  <c r="BE52" i="24"/>
  <c r="BE148" i="24"/>
  <c r="BE95" i="24"/>
  <c r="BE123" i="24"/>
  <c r="BG40" i="23"/>
  <c r="BG26" i="24"/>
  <c r="DS17" i="23"/>
  <c r="DS23" i="24"/>
  <c r="DS37" i="23"/>
  <c r="DS18" i="23"/>
  <c r="DS14" i="23"/>
  <c r="DS13" i="23"/>
  <c r="DS15" i="23"/>
  <c r="DS16" i="23"/>
  <c r="AX40" i="22"/>
  <c r="AX41" i="22" s="1"/>
  <c r="AX10" i="22"/>
  <c r="DL27" i="22"/>
  <c r="DL155" i="23"/>
  <c r="AC158" i="12"/>
  <c r="CO158" i="12" s="1"/>
  <c r="AC156" i="12"/>
  <c r="CO156" i="12" s="1"/>
  <c r="AC12" i="23" s="1"/>
  <c r="AB23" i="24"/>
  <c r="BH12" i="23"/>
  <c r="AB37" i="23"/>
  <c r="AB14" i="23"/>
  <c r="AB18" i="23"/>
  <c r="AB17" i="23"/>
  <c r="AB15" i="23"/>
  <c r="AB16" i="23"/>
  <c r="AB13" i="23"/>
  <c r="Z101" i="24"/>
  <c r="Z153" i="24"/>
  <c r="CT123" i="24"/>
  <c r="CT95" i="24"/>
  <c r="CT52" i="24"/>
  <c r="CT148" i="24"/>
  <c r="CT96" i="24"/>
  <c r="Z148" i="24"/>
  <c r="Z52" i="24"/>
  <c r="Z123" i="24"/>
  <c r="Z95" i="24"/>
  <c r="Z96" i="24"/>
  <c r="V177" i="23"/>
  <c r="V19" i="22" s="1"/>
  <c r="V18" i="22"/>
  <c r="BC36" i="22"/>
  <c r="BC6" i="22"/>
  <c r="CS4" i="22"/>
  <c r="CS34" i="22"/>
  <c r="BD6" i="22"/>
  <c r="BD36" i="22"/>
  <c r="DQ43" i="23"/>
  <c r="DQ66" i="23" s="1"/>
  <c r="DQ89" i="23" s="1"/>
  <c r="DQ112" i="23" s="1"/>
  <c r="DQ135" i="23" s="1"/>
  <c r="DQ158" i="23" s="1"/>
  <c r="DQ181" i="23" s="1"/>
  <c r="DQ29" i="24"/>
  <c r="AA13" i="22"/>
  <c r="AA62" i="23"/>
  <c r="DL137" i="23"/>
  <c r="DL154" i="23"/>
  <c r="DL17" i="22"/>
  <c r="DO91" i="23"/>
  <c r="DO108" i="23"/>
  <c r="DO15" i="22"/>
  <c r="DK9" i="22"/>
  <c r="DK39" i="22"/>
  <c r="V160" i="23"/>
  <c r="T30" i="22"/>
  <c r="DX105" i="23"/>
  <c r="CS102" i="24"/>
  <c r="V178" i="23"/>
  <c r="V29" i="22" s="1"/>
  <c r="V28" i="22"/>
  <c r="BF22" i="23"/>
  <c r="BF39" i="23" s="1"/>
  <c r="BF21" i="23"/>
  <c r="BF38" i="23" s="1"/>
  <c r="BF61" i="23" s="1"/>
  <c r="BF84" i="23" s="1"/>
  <c r="BF107" i="23" s="1"/>
  <c r="BF130" i="23" s="1"/>
  <c r="BF153" i="23" s="1"/>
  <c r="BF176" i="23" s="1"/>
  <c r="BF25" i="24"/>
  <c r="BF24" i="24"/>
  <c r="DR37" i="23"/>
  <c r="DR23" i="24"/>
  <c r="DR18" i="23"/>
  <c r="DR15" i="23"/>
  <c r="DR14" i="23"/>
  <c r="DR13" i="23"/>
  <c r="DR16" i="23"/>
  <c r="DR17" i="23"/>
  <c r="Y14" i="22"/>
  <c r="Y85" i="23"/>
  <c r="B10" i="17"/>
  <c r="D3" i="17"/>
  <c r="BE62" i="23"/>
  <c r="BE13" i="22"/>
  <c r="BG42" i="23"/>
  <c r="BG65" i="23" s="1"/>
  <c r="BG88" i="23" s="1"/>
  <c r="BG111" i="23" s="1"/>
  <c r="BG134" i="23" s="1"/>
  <c r="BG157" i="23" s="1"/>
  <c r="BG180" i="23" s="1"/>
  <c r="BG28" i="24"/>
  <c r="BG41" i="23"/>
  <c r="BG64" i="23" s="1"/>
  <c r="BG87" i="23" s="1"/>
  <c r="BG110" i="23" s="1"/>
  <c r="BG133" i="23" s="1"/>
  <c r="BG156" i="23" s="1"/>
  <c r="BG179" i="23" s="1"/>
  <c r="BG27" i="24"/>
  <c r="BG9" i="23"/>
  <c r="N176" i="12"/>
  <c r="D183" i="12" s="1"/>
  <c r="AT172" i="12"/>
  <c r="AT176" i="12"/>
  <c r="AT173" i="12"/>
  <c r="AJ184" i="12" s="1"/>
  <c r="AT198" i="12" s="1"/>
  <c r="AT178" i="12"/>
  <c r="AT179" i="12"/>
  <c r="AJ189" i="12" s="1"/>
  <c r="AT193" i="12" s="1"/>
  <c r="AT200" i="12" s="1"/>
  <c r="AT174" i="12"/>
  <c r="AJ185" i="12" s="1"/>
  <c r="AT197" i="12" s="1"/>
  <c r="AT177" i="12"/>
  <c r="AT175" i="12"/>
  <c r="AJ187" i="12" s="1"/>
  <c r="AT195" i="12" s="1"/>
  <c r="BZ174" i="12"/>
  <c r="BP185" i="12" s="1"/>
  <c r="BZ197" i="12" s="1"/>
  <c r="BH11" i="21"/>
  <c r="BH6" i="21"/>
  <c r="AA4" i="22"/>
  <c r="DO109" i="23"/>
  <c r="DO25" i="22"/>
  <c r="Y35" i="22"/>
  <c r="Y5" i="22"/>
  <c r="BE83" i="23"/>
  <c r="N174" i="14"/>
  <c r="D185" i="14" s="1"/>
  <c r="N197" i="14" s="1"/>
  <c r="CT122" i="24"/>
  <c r="CT147" i="24"/>
  <c r="CT94" i="24"/>
  <c r="CT51" i="24"/>
  <c r="AE174" i="23"/>
  <c r="CS86" i="23"/>
  <c r="CS24" i="22"/>
  <c r="BB137" i="23"/>
  <c r="BB154" i="23"/>
  <c r="BB17" i="22"/>
  <c r="BD129" i="23"/>
  <c r="DQ44" i="23"/>
  <c r="DQ67" i="23" s="1"/>
  <c r="DQ90" i="23" s="1"/>
  <c r="DQ113" i="23" s="1"/>
  <c r="DQ136" i="23" s="1"/>
  <c r="DQ159" i="23" s="1"/>
  <c r="DQ182" i="23" s="1"/>
  <c r="DQ30" i="24"/>
  <c r="AZ160" i="23"/>
  <c r="AZ177" i="23"/>
  <c r="AZ18" i="22"/>
  <c r="DL37" i="22"/>
  <c r="DL7" i="22"/>
  <c r="BD35" i="22"/>
  <c r="BD5" i="22"/>
  <c r="BE152" i="24"/>
  <c r="BE127" i="24"/>
  <c r="BE100" i="24"/>
  <c r="BE57" i="24"/>
  <c r="CM10" i="22"/>
  <c r="CM40" i="22"/>
  <c r="CM41" i="22" s="1"/>
  <c r="CQ128" i="23"/>
  <c r="CU45" i="24"/>
  <c r="EG45" i="24" s="1"/>
  <c r="X36" i="22"/>
  <c r="X6" i="22"/>
  <c r="BN92" i="24"/>
  <c r="BN49" i="24"/>
  <c r="BN120" i="24"/>
  <c r="BN145" i="24"/>
  <c r="BF8" i="23"/>
  <c r="BF146" i="24"/>
  <c r="BF121" i="24"/>
  <c r="BF93" i="24"/>
  <c r="BF50" i="24"/>
  <c r="BF31" i="24"/>
  <c r="BF154" i="24" s="1"/>
  <c r="BE147" i="24"/>
  <c r="BE122" i="24"/>
  <c r="BE94" i="24"/>
  <c r="BE51" i="24"/>
  <c r="BG43" i="23"/>
  <c r="BG66" i="23" s="1"/>
  <c r="BG89" i="23" s="1"/>
  <c r="BG112" i="23" s="1"/>
  <c r="BG135" i="23" s="1"/>
  <c r="BG158" i="23" s="1"/>
  <c r="BG181" i="23" s="1"/>
  <c r="BG29" i="24"/>
  <c r="AA97" i="24"/>
  <c r="AA53" i="24"/>
  <c r="AA54" i="24"/>
  <c r="AA124" i="24"/>
  <c r="BE101" i="24"/>
  <c r="BE153" i="24"/>
  <c r="N174" i="12"/>
  <c r="D185" i="12" s="1"/>
  <c r="N197" i="12" s="1"/>
  <c r="AH152" i="14"/>
  <c r="CT152" i="14" s="1"/>
  <c r="AH109" i="14"/>
  <c r="CT109" i="14" s="1"/>
  <c r="AB11" i="21"/>
  <c r="AB6" i="21"/>
  <c r="AA83" i="23"/>
  <c r="AA106" i="23" s="1"/>
  <c r="AA129" i="23" s="1"/>
  <c r="EL7" i="24"/>
  <c r="EH7" i="24"/>
  <c r="EM7" i="24" s="1"/>
  <c r="Y106" i="23"/>
  <c r="BE54" i="24"/>
  <c r="BE53" i="24"/>
  <c r="BE124" i="24"/>
  <c r="BE97" i="24"/>
  <c r="BE126" i="24"/>
  <c r="BE99" i="24"/>
  <c r="BE151" i="24"/>
  <c r="BE56" i="24"/>
  <c r="CJ180" i="12"/>
  <c r="BZ172" i="12"/>
  <c r="DQ24" i="24"/>
  <c r="DQ21" i="23"/>
  <c r="DQ38" i="23" s="1"/>
  <c r="DQ61" i="23" s="1"/>
  <c r="DQ84" i="23" s="1"/>
  <c r="DQ107" i="23" s="1"/>
  <c r="DQ130" i="23" s="1"/>
  <c r="DQ153" i="23" s="1"/>
  <c r="DQ176" i="23" s="1"/>
  <c r="DQ22" i="23"/>
  <c r="DQ39" i="23" s="1"/>
  <c r="DQ25" i="24"/>
  <c r="AZ38" i="22"/>
  <c r="AZ8" i="22"/>
  <c r="AA122" i="24"/>
  <c r="AA51" i="24"/>
  <c r="AA94" i="24"/>
  <c r="AA147" i="24"/>
  <c r="DP106" i="23"/>
  <c r="DK183" i="23"/>
  <c r="DP86" i="23"/>
  <c r="DP24" i="22"/>
  <c r="CU33" i="24"/>
  <c r="CT98" i="24"/>
  <c r="CT55" i="24"/>
  <c r="CT125" i="24"/>
  <c r="CT150" i="24"/>
  <c r="CN178" i="23"/>
  <c r="CN29" i="22" s="1"/>
  <c r="CN28" i="22"/>
  <c r="X132" i="23"/>
  <c r="X26" i="22"/>
  <c r="CJ172" i="14"/>
  <c r="CJ176" i="14"/>
  <c r="BZ176" i="14" s="1"/>
  <c r="CT226" i="14"/>
  <c r="CT225" i="14" a="1"/>
  <c r="CT225" i="14" s="1"/>
  <c r="BN59" i="23"/>
  <c r="BF41" i="23"/>
  <c r="BF64" i="23" s="1"/>
  <c r="BF87" i="23" s="1"/>
  <c r="BF110" i="23" s="1"/>
  <c r="BF133" i="23" s="1"/>
  <c r="BF156" i="23" s="1"/>
  <c r="BF179" i="23" s="1"/>
  <c r="BF27" i="24"/>
  <c r="BF9" i="23"/>
  <c r="DK30" i="22"/>
  <c r="BG21" i="23"/>
  <c r="BG38" i="23" s="1"/>
  <c r="BG61" i="23" s="1"/>
  <c r="BG84" i="23" s="1"/>
  <c r="BG107" i="23" s="1"/>
  <c r="BG130" i="23" s="1"/>
  <c r="BG153" i="23" s="1"/>
  <c r="BG176" i="23" s="1"/>
  <c r="BG25" i="24"/>
  <c r="BG24" i="24"/>
  <c r="BG22" i="23"/>
  <c r="BG39" i="23" s="1"/>
  <c r="AA63" i="23"/>
  <c r="AA23" i="22"/>
  <c r="DW128" i="23"/>
  <c r="CO8" i="22"/>
  <c r="CO38" i="22"/>
  <c r="BE63" i="23"/>
  <c r="BE23" i="22"/>
  <c r="CS5" i="22"/>
  <c r="CS35" i="22"/>
  <c r="BA30" i="22"/>
  <c r="Z97" i="24"/>
  <c r="Z124" i="24"/>
  <c r="Z54" i="24"/>
  <c r="Z53" i="24"/>
  <c r="DY82" i="23"/>
  <c r="DQ41" i="23"/>
  <c r="DQ64" i="23" s="1"/>
  <c r="DQ87" i="23" s="1"/>
  <c r="DQ110" i="23" s="1"/>
  <c r="DQ133" i="23" s="1"/>
  <c r="DQ156" i="23" s="1"/>
  <c r="DQ179" i="23" s="1"/>
  <c r="DQ27" i="24"/>
  <c r="DQ9" i="23"/>
  <c r="AA148" i="24"/>
  <c r="AA123" i="24"/>
  <c r="AA95" i="24"/>
  <c r="AA52" i="24"/>
  <c r="AA96" i="24"/>
  <c r="CJ178" i="14"/>
  <c r="BZ178" i="14" s="1"/>
  <c r="CT229" i="14"/>
  <c r="CT45" i="23"/>
  <c r="DN114" i="23"/>
  <c r="DN131" i="23"/>
  <c r="DN16" i="22"/>
  <c r="BA177" i="23"/>
  <c r="BA18" i="22"/>
  <c r="BA160" i="23"/>
  <c r="BE55" i="24"/>
  <c r="BE150" i="24"/>
  <c r="BE125" i="24"/>
  <c r="BE98" i="24"/>
  <c r="BC26" i="22"/>
  <c r="BC132" i="23"/>
  <c r="X131" i="23"/>
  <c r="X16" i="22"/>
  <c r="X114" i="23"/>
  <c r="BD109" i="23"/>
  <c r="BD25" i="22"/>
  <c r="BF43" i="23"/>
  <c r="BF66" i="23" s="1"/>
  <c r="BF89" i="23" s="1"/>
  <c r="BF112" i="23" s="1"/>
  <c r="BF135" i="23" s="1"/>
  <c r="BF158" i="23" s="1"/>
  <c r="BF181" i="23" s="1"/>
  <c r="BF29" i="24"/>
  <c r="Y128" i="24"/>
  <c r="CO178" i="23"/>
  <c r="CO29" i="22" s="1"/>
  <c r="CO28" i="22"/>
  <c r="BG8" i="23"/>
  <c r="CT63" i="23"/>
  <c r="CT68" i="23" s="1"/>
  <c r="CT23" i="22"/>
  <c r="BH10" i="21"/>
  <c r="BH32" i="24" s="1"/>
  <c r="BF5" i="21"/>
  <c r="BF10" i="21"/>
  <c r="BF32" i="24" s="1"/>
  <c r="AB157" i="12"/>
  <c r="CN157" i="12" s="1"/>
  <c r="AB28" i="21" s="1"/>
  <c r="AB10" i="21" s="1"/>
  <c r="AB32" i="24" s="1"/>
  <c r="CT101" i="24"/>
  <c r="CT153" i="24"/>
  <c r="CR109" i="23"/>
  <c r="CR114" i="23" s="1"/>
  <c r="CR25" i="22"/>
  <c r="CS105" i="23"/>
  <c r="CS91" i="23"/>
  <c r="Y34" i="22"/>
  <c r="Y4" i="22"/>
  <c r="CJ173" i="14"/>
  <c r="BZ173" i="14" s="1"/>
  <c r="BP184" i="14" s="1"/>
  <c r="BZ198" i="14" s="1"/>
  <c r="CT227" i="14"/>
  <c r="AA101" i="24"/>
  <c r="AA153" i="24"/>
  <c r="Z63" i="23"/>
  <c r="Z23" i="22"/>
  <c r="T183" i="23"/>
  <c r="DQ40" i="23"/>
  <c r="DQ26" i="24"/>
  <c r="CQ109" i="23"/>
  <c r="CQ114" i="23" s="1"/>
  <c r="CQ25" i="22"/>
  <c r="CP137" i="23"/>
  <c r="CT82" i="23"/>
  <c r="DN36" i="22"/>
  <c r="DN6" i="22"/>
  <c r="BG10" i="21"/>
  <c r="BG32" i="24" s="1"/>
  <c r="AA150" i="24"/>
  <c r="AA125" i="24"/>
  <c r="AA98" i="24"/>
  <c r="AA55" i="24"/>
  <c r="Y102" i="24"/>
  <c r="U183" i="23"/>
  <c r="AH225" i="14" a="1"/>
  <c r="AH225" i="14" s="1"/>
  <c r="AH233" i="14" s="1"/>
  <c r="AH234" i="14" s="1"/>
  <c r="AA151" i="24"/>
  <c r="AA56" i="24"/>
  <c r="AA126" i="24"/>
  <c r="AA99" i="24"/>
  <c r="BF42" i="23"/>
  <c r="BF65" i="23" s="1"/>
  <c r="BF88" i="23" s="1"/>
  <c r="BF111" i="23" s="1"/>
  <c r="BF134" i="23" s="1"/>
  <c r="BF157" i="23" s="1"/>
  <c r="BF180" i="23" s="1"/>
  <c r="BF28" i="24"/>
  <c r="DM17" i="22"/>
  <c r="DM154" i="23"/>
  <c r="DM137" i="23"/>
  <c r="CJ179" i="12"/>
  <c r="BZ179" i="12" s="1"/>
  <c r="BP189" i="12" s="1"/>
  <c r="BZ193" i="12" s="1"/>
  <c r="BZ200" i="12" s="1"/>
  <c r="CJ175" i="12"/>
  <c r="BZ175" i="12" s="1"/>
  <c r="BP187" i="12" s="1"/>
  <c r="BZ195" i="12" s="1"/>
  <c r="CJ177" i="12"/>
  <c r="BZ177" i="12" s="1"/>
  <c r="BG30" i="24"/>
  <c r="BG44" i="23"/>
  <c r="BG67" i="23" s="1"/>
  <c r="BG90" i="23" s="1"/>
  <c r="BG113" i="23" s="1"/>
  <c r="BG136" i="23" s="1"/>
  <c r="BG159" i="23" s="1"/>
  <c r="BG182" i="23" s="1"/>
  <c r="CT124" i="24"/>
  <c r="CT54" i="24"/>
  <c r="CT53" i="24"/>
  <c r="CT97" i="24"/>
  <c r="Z150" i="24"/>
  <c r="Z55" i="24"/>
  <c r="Z98" i="24"/>
  <c r="Z125" i="24"/>
  <c r="W155" i="23"/>
  <c r="W27" i="22"/>
  <c r="CO160" i="23"/>
  <c r="AH148" i="12"/>
  <c r="AB163" i="12"/>
  <c r="CN163" i="12" s="1"/>
  <c r="CL10" i="22"/>
  <c r="CL40" i="22"/>
  <c r="CL41" i="22" s="1"/>
  <c r="DJ19" i="22"/>
  <c r="DJ20" i="22" s="1"/>
  <c r="DJ149" i="24" s="1"/>
  <c r="DJ155" i="24" s="1"/>
  <c r="DJ183" i="23"/>
  <c r="Z13" i="22"/>
  <c r="Z62" i="23"/>
  <c r="CR91" i="23"/>
  <c r="BM92" i="24"/>
  <c r="BM49" i="24"/>
  <c r="BM120" i="24"/>
  <c r="BM145" i="24"/>
  <c r="N173" i="14"/>
  <c r="D184" i="14" s="1"/>
  <c r="N198" i="14" s="1"/>
  <c r="AG82" i="23"/>
  <c r="DQ8" i="23"/>
  <c r="CT126" i="24"/>
  <c r="CT99" i="24"/>
  <c r="CT56" i="24"/>
  <c r="CT151" i="24"/>
  <c r="AF105" i="23"/>
  <c r="W8" i="22"/>
  <c r="W38" i="22"/>
  <c r="CP174" i="23"/>
  <c r="CP160" i="23"/>
  <c r="Z45" i="23"/>
  <c r="DP34" i="22"/>
  <c r="DP4" i="22"/>
  <c r="BA8" i="22"/>
  <c r="BA38" i="22"/>
  <c r="BD15" i="22"/>
  <c r="BD108" i="23"/>
  <c r="N176" i="14"/>
  <c r="DZ59" i="23"/>
  <c r="BF40" i="23"/>
  <c r="BF26" i="24"/>
  <c r="CN160" i="23"/>
  <c r="DM7" i="22"/>
  <c r="DM37" i="22"/>
  <c r="Y86" i="23"/>
  <c r="Y24" i="22"/>
  <c r="BG146" i="24"/>
  <c r="BG121" i="24"/>
  <c r="BG93" i="24"/>
  <c r="BG50" i="24"/>
  <c r="BG31" i="24"/>
  <c r="CO183" i="23"/>
  <c r="BI11" i="21"/>
  <c r="BI6" i="21"/>
  <c r="DJ39" i="22"/>
  <c r="DJ9" i="22"/>
  <c r="CR128" i="23"/>
  <c r="AZ178" i="23"/>
  <c r="AZ29" i="22" s="1"/>
  <c r="AZ28" i="22"/>
  <c r="BM59" i="23"/>
  <c r="BB27" i="22"/>
  <c r="BB155" i="23"/>
  <c r="DQ121" i="24"/>
  <c r="DQ93" i="24"/>
  <c r="DQ146" i="24"/>
  <c r="DQ50" i="24"/>
  <c r="DQ31" i="24"/>
  <c r="DQ154" i="24" s="1"/>
  <c r="CR231" i="14"/>
  <c r="CR232" i="14" s="1"/>
  <c r="CR225" i="14" a="1"/>
  <c r="CR225" i="14" s="1"/>
  <c r="CR169" i="14"/>
  <c r="W175" i="23"/>
  <c r="AA152" i="24"/>
  <c r="AA127" i="24"/>
  <c r="AA100" i="24"/>
  <c r="AA57" i="24"/>
  <c r="Z106" i="23"/>
  <c r="W154" i="23"/>
  <c r="W160" i="23" s="1"/>
  <c r="W17" i="22"/>
  <c r="DP14" i="22"/>
  <c r="DP85" i="23"/>
  <c r="AG231" i="14"/>
  <c r="AG232" i="14" s="1"/>
  <c r="CS139" i="14"/>
  <c r="AG225" i="14" a="1"/>
  <c r="AG225" i="14" s="1"/>
  <c r="AG169" i="14"/>
  <c r="AH232" i="14"/>
  <c r="DZ120" i="24"/>
  <c r="DZ92" i="24"/>
  <c r="DZ49" i="24"/>
  <c r="DZ145" i="24"/>
  <c r="BF44" i="23"/>
  <c r="BF67" i="23" s="1"/>
  <c r="BF90" i="23" s="1"/>
  <c r="BF113" i="23" s="1"/>
  <c r="BF136" i="23" s="1"/>
  <c r="BF159" i="23" s="1"/>
  <c r="BF182" i="23" s="1"/>
  <c r="BF30" i="24"/>
  <c r="CN183" i="23"/>
  <c r="N177" i="12"/>
  <c r="AH82" i="23"/>
  <c r="BG60" i="23"/>
  <c r="DM27" i="22"/>
  <c r="DM155" i="23"/>
  <c r="AD74" i="18"/>
  <c r="CP74" i="18" s="1"/>
  <c r="AA161" i="14"/>
  <c r="CM161" i="14" s="1"/>
  <c r="AA161" i="12"/>
  <c r="CM161" i="12" s="1"/>
  <c r="DV78" i="18"/>
  <c r="GH78" i="18" s="1"/>
  <c r="DV77" i="18"/>
  <c r="GH77" i="18" s="1"/>
  <c r="BJ59" i="21" s="1"/>
  <c r="DU76" i="18"/>
  <c r="GG76" i="18" s="1"/>
  <c r="BI58" i="21" s="1"/>
  <c r="BI5" i="21" s="1"/>
  <c r="AD160" i="14"/>
  <c r="CP160" i="14" s="1"/>
  <c r="AD164" i="14"/>
  <c r="CP164" i="14" s="1"/>
  <c r="BJ29" i="21" s="1"/>
  <c r="AD165" i="14"/>
  <c r="CP165" i="14" s="1"/>
  <c r="AD155" i="12"/>
  <c r="CP155" i="12" s="1"/>
  <c r="AH151" i="12"/>
  <c r="CT151" i="12" s="1"/>
  <c r="AC164" i="12"/>
  <c r="CO164" i="12" s="1"/>
  <c r="AC29" i="21" s="1"/>
  <c r="AC165" i="12"/>
  <c r="CO165" i="12" s="1"/>
  <c r="AE156" i="14"/>
  <c r="CQ156" i="14" s="1"/>
  <c r="AD163" i="14"/>
  <c r="CP163" i="14" s="1"/>
  <c r="AD157" i="14"/>
  <c r="CP157" i="14" s="1"/>
  <c r="BJ28" i="21" s="1"/>
  <c r="AF77" i="18"/>
  <c r="CR77" i="18" s="1"/>
  <c r="AF59" i="21" s="1"/>
  <c r="AF78" i="18"/>
  <c r="CR78" i="18" s="1"/>
  <c r="AB159" i="12"/>
  <c r="CN159" i="12" s="1"/>
  <c r="DV75" i="18"/>
  <c r="GH75" i="18" s="1"/>
  <c r="AG152" i="14"/>
  <c r="CS152" i="14" s="1"/>
  <c r="AH88" i="12"/>
  <c r="CT88" i="12" s="1"/>
  <c r="AH109" i="12"/>
  <c r="CT109" i="12" s="1"/>
  <c r="AE156" i="12"/>
  <c r="CQ156" i="12" s="1"/>
  <c r="AC163" i="12"/>
  <c r="CO163" i="12" s="1"/>
  <c r="AC157" i="12"/>
  <c r="CO157" i="12" s="1"/>
  <c r="AC28" i="21" s="1"/>
  <c r="AH151" i="14"/>
  <c r="CT151" i="14" s="1"/>
  <c r="AC159" i="14"/>
  <c r="CO159" i="14" s="1"/>
  <c r="AC76" i="18"/>
  <c r="CO76" i="18" s="1"/>
  <c r="AC58" i="21" s="1"/>
  <c r="AG75" i="18"/>
  <c r="CS75" i="18" s="1"/>
  <c r="AE78" i="18"/>
  <c r="CQ78" i="18" s="1"/>
  <c r="AE77" i="18"/>
  <c r="CQ77" i="18" s="1"/>
  <c r="AE59" i="21" s="1"/>
  <c r="AF75" i="18"/>
  <c r="CR75" i="18" s="1"/>
  <c r="AB159" i="14"/>
  <c r="CN159" i="14" s="1"/>
  <c r="AE75" i="18"/>
  <c r="CQ75" i="18" s="1"/>
  <c r="AH148" i="14"/>
  <c r="CT148" i="14" s="1"/>
  <c r="DZ73" i="18"/>
  <c r="GL73" i="18" s="1"/>
  <c r="AG233" i="14" l="1"/>
  <c r="AG234" i="14" s="1"/>
  <c r="DP5" i="22"/>
  <c r="BG154" i="24"/>
  <c r="DS8" i="23"/>
  <c r="BG45" i="23"/>
  <c r="BG4" i="22" s="1"/>
  <c r="AA58" i="24"/>
  <c r="DR8" i="23"/>
  <c r="AB8" i="23"/>
  <c r="BD114" i="23"/>
  <c r="BD37" i="22" s="1"/>
  <c r="CO30" i="22"/>
  <c r="CN30" i="22"/>
  <c r="AZ30" i="22"/>
  <c r="AC5" i="21"/>
  <c r="U149" i="24"/>
  <c r="U155" i="24" s="1"/>
  <c r="AB5" i="21"/>
  <c r="AA128" i="24"/>
  <c r="D186" i="15"/>
  <c r="D188" i="15" s="1"/>
  <c r="N194" i="15" s="1"/>
  <c r="CT58" i="24"/>
  <c r="CT155" i="24"/>
  <c r="V183" i="23"/>
  <c r="V40" i="22" s="1"/>
  <c r="W9" i="22"/>
  <c r="W39" i="22"/>
  <c r="CQ7" i="22"/>
  <c r="CQ37" i="22"/>
  <c r="N180" i="14"/>
  <c r="D183" i="14"/>
  <c r="D190" i="12"/>
  <c r="N199" i="12"/>
  <c r="AC10" i="21"/>
  <c r="AC32" i="24" s="1"/>
  <c r="BG83" i="23"/>
  <c r="BG106" i="23" s="1"/>
  <c r="BG129" i="23" s="1"/>
  <c r="BG152" i="23" s="1"/>
  <c r="BG175" i="23" s="1"/>
  <c r="CN9" i="22"/>
  <c r="CN39" i="22"/>
  <c r="DM177" i="23"/>
  <c r="DM18" i="22"/>
  <c r="DM160" i="23"/>
  <c r="DQ54" i="24"/>
  <c r="DQ124" i="24"/>
  <c r="DQ53" i="24"/>
  <c r="DQ97" i="24"/>
  <c r="CT86" i="23"/>
  <c r="CT91" i="23" s="1"/>
  <c r="CT24" i="22"/>
  <c r="DN7" i="22"/>
  <c r="DN37" i="22"/>
  <c r="AA86" i="23"/>
  <c r="AA24" i="22"/>
  <c r="X155" i="23"/>
  <c r="X27" i="22"/>
  <c r="DP129" i="23"/>
  <c r="DP152" i="23" s="1"/>
  <c r="DP175" i="23" s="1"/>
  <c r="DQ62" i="23"/>
  <c r="DQ13" i="22"/>
  <c r="BE128" i="24"/>
  <c r="AZ19" i="22"/>
  <c r="AZ20" i="22" s="1"/>
  <c r="AZ149" i="24" s="1"/>
  <c r="AZ155" i="24" s="1"/>
  <c r="AZ183" i="23"/>
  <c r="BB38" i="22"/>
  <c r="BB8" i="22"/>
  <c r="DO26" i="22"/>
  <c r="DO132" i="23"/>
  <c r="BF13" i="22"/>
  <c r="BF62" i="23"/>
  <c r="DX128" i="23"/>
  <c r="Z102" i="24"/>
  <c r="DS40" i="23"/>
  <c r="DS26" i="24"/>
  <c r="DN27" i="22"/>
  <c r="DN155" i="23"/>
  <c r="AD162" i="12"/>
  <c r="CP162" i="12" s="1"/>
  <c r="AD156" i="12"/>
  <c r="CP156" i="12" s="1"/>
  <c r="DP15" i="22"/>
  <c r="DP108" i="23"/>
  <c r="BF124" i="24"/>
  <c r="BF54" i="24"/>
  <c r="BF53" i="24"/>
  <c r="BF97" i="24"/>
  <c r="DK149" i="24"/>
  <c r="DK155" i="24" s="1"/>
  <c r="W178" i="23"/>
  <c r="W29" i="22" s="1"/>
  <c r="W28" i="22"/>
  <c r="U10" i="22"/>
  <c r="U40" i="22"/>
  <c r="U41" i="22" s="1"/>
  <c r="DQ63" i="23"/>
  <c r="DQ23" i="22"/>
  <c r="BD132" i="23"/>
  <c r="BD26" i="22"/>
  <c r="CT4" i="22"/>
  <c r="CT34" i="22"/>
  <c r="BE86" i="23"/>
  <c r="BE24" i="22"/>
  <c r="BG62" i="23"/>
  <c r="BG13" i="22"/>
  <c r="AA68" i="23"/>
  <c r="AZ39" i="22"/>
  <c r="AZ9" i="22"/>
  <c r="CT128" i="24"/>
  <c r="BG150" i="24"/>
  <c r="BG125" i="24"/>
  <c r="BG98" i="24"/>
  <c r="BG55" i="24"/>
  <c r="DR41" i="23"/>
  <c r="DR64" i="23" s="1"/>
  <c r="DR87" i="23" s="1"/>
  <c r="DR110" i="23" s="1"/>
  <c r="DR133" i="23" s="1"/>
  <c r="DR156" i="23" s="1"/>
  <c r="DR179" i="23" s="1"/>
  <c r="DR27" i="24"/>
  <c r="DR9" i="23"/>
  <c r="AB29" i="24"/>
  <c r="AB43" i="23"/>
  <c r="AB66" i="23" s="1"/>
  <c r="AB89" i="23" s="1"/>
  <c r="AB112" i="23" s="1"/>
  <c r="AB135" i="23" s="1"/>
  <c r="AB158" i="23" s="1"/>
  <c r="AB181" i="23" s="1"/>
  <c r="DL178" i="23"/>
  <c r="DL29" i="22" s="1"/>
  <c r="DL28" i="22"/>
  <c r="N178" i="14"/>
  <c r="AT173" i="14"/>
  <c r="AJ184" i="14" s="1"/>
  <c r="AT198" i="14" s="1"/>
  <c r="AT176" i="14"/>
  <c r="AT178" i="14"/>
  <c r="AT172" i="14"/>
  <c r="AT174" i="14"/>
  <c r="AJ185" i="14" s="1"/>
  <c r="AT197" i="14" s="1"/>
  <c r="AT179" i="14"/>
  <c r="AJ189" i="14" s="1"/>
  <c r="AT193" i="14" s="1"/>
  <c r="AT200" i="14" s="1"/>
  <c r="AT175" i="14"/>
  <c r="AJ187" i="14" s="1"/>
  <c r="AT195" i="14" s="1"/>
  <c r="AT177" i="14"/>
  <c r="DQ45" i="23"/>
  <c r="CT169" i="14"/>
  <c r="CJ177" i="14"/>
  <c r="BZ177" i="14" s="1"/>
  <c r="CJ175" i="14"/>
  <c r="BZ175" i="14" s="1"/>
  <c r="BP187" i="14" s="1"/>
  <c r="BZ195" i="14" s="1"/>
  <c r="CT231" i="14"/>
  <c r="CT232" i="14" s="1"/>
  <c r="CJ179" i="14"/>
  <c r="BZ179" i="14" s="1"/>
  <c r="BP189" i="14" s="1"/>
  <c r="BZ193" i="14" s="1"/>
  <c r="BZ200" i="14" s="1"/>
  <c r="AD12" i="23"/>
  <c r="AC160" i="12"/>
  <c r="CO160" i="12" s="1"/>
  <c r="AC162" i="12"/>
  <c r="CO162" i="12" s="1"/>
  <c r="AH105" i="23"/>
  <c r="BM82" i="23"/>
  <c r="BF63" i="23"/>
  <c r="BF23" i="22"/>
  <c r="BF151" i="24"/>
  <c r="BF99" i="24"/>
  <c r="BF126" i="24"/>
  <c r="BF56" i="24"/>
  <c r="CT5" i="22"/>
  <c r="CT35" i="22"/>
  <c r="T10" i="22"/>
  <c r="T40" i="22"/>
  <c r="T41" i="22" s="1"/>
  <c r="X7" i="22"/>
  <c r="X37" i="22"/>
  <c r="DQ150" i="24"/>
  <c r="DQ98" i="24"/>
  <c r="DQ125" i="24"/>
  <c r="DQ55" i="24"/>
  <c r="BG147" i="24"/>
  <c r="BG51" i="24"/>
  <c r="BG122" i="24"/>
  <c r="BG94" i="24"/>
  <c r="BN82" i="23"/>
  <c r="DQ147" i="24"/>
  <c r="DQ51" i="24"/>
  <c r="DQ94" i="24"/>
  <c r="DQ122" i="24"/>
  <c r="AA152" i="23"/>
  <c r="D186" i="16"/>
  <c r="CQ151" i="23"/>
  <c r="DQ153" i="24"/>
  <c r="DQ101" i="24"/>
  <c r="Y108" i="23"/>
  <c r="Y15" i="22"/>
  <c r="DR30" i="24"/>
  <c r="DR44" i="23"/>
  <c r="DR67" i="23" s="1"/>
  <c r="DR90" i="23" s="1"/>
  <c r="DR113" i="23" s="1"/>
  <c r="DR136" i="23" s="1"/>
  <c r="DR159" i="23" s="1"/>
  <c r="DR182" i="23" s="1"/>
  <c r="V39" i="22"/>
  <c r="V9" i="22"/>
  <c r="DL177" i="23"/>
  <c r="DL18" i="22"/>
  <c r="DL160" i="23"/>
  <c r="AB44" i="23"/>
  <c r="AB67" i="23" s="1"/>
  <c r="AB90" i="23" s="1"/>
  <c r="AB113" i="23" s="1"/>
  <c r="AB136" i="23" s="1"/>
  <c r="AB159" i="23" s="1"/>
  <c r="AB182" i="23" s="1"/>
  <c r="AB30" i="24"/>
  <c r="DS44" i="23"/>
  <c r="DS67" i="23" s="1"/>
  <c r="DS90" i="23" s="1"/>
  <c r="DS113" i="23" s="1"/>
  <c r="DS136" i="23" s="1"/>
  <c r="DS159" i="23" s="1"/>
  <c r="DS182" i="23" s="1"/>
  <c r="DS30" i="24"/>
  <c r="CP178" i="23"/>
  <c r="CP29" i="22" s="1"/>
  <c r="CP28" i="22"/>
  <c r="DQ83" i="23"/>
  <c r="DQ68" i="23"/>
  <c r="D186" i="14"/>
  <c r="N196" i="14" s="1"/>
  <c r="D186" i="12"/>
  <c r="N196" i="12" s="1"/>
  <c r="AF128" i="23"/>
  <c r="AG105" i="23"/>
  <c r="BG101" i="24"/>
  <c r="BG153" i="24"/>
  <c r="CT105" i="23"/>
  <c r="BA39" i="22"/>
  <c r="BA9" i="22"/>
  <c r="BG148" i="24"/>
  <c r="BG96" i="24"/>
  <c r="BG123" i="24"/>
  <c r="BG95" i="24"/>
  <c r="BG52" i="24"/>
  <c r="CT233" i="14"/>
  <c r="CT234" i="14" s="1"/>
  <c r="BZ180" i="12"/>
  <c r="BP183" i="12"/>
  <c r="BI12" i="23"/>
  <c r="AC23" i="24"/>
  <c r="AC37" i="23"/>
  <c r="AC14" i="23"/>
  <c r="AC15" i="23"/>
  <c r="AC16" i="23"/>
  <c r="AC17" i="23"/>
  <c r="AC18" i="23"/>
  <c r="AC13" i="23"/>
  <c r="CS109" i="23"/>
  <c r="CS25" i="22"/>
  <c r="BE68" i="23"/>
  <c r="AJ186" i="12"/>
  <c r="AT196" i="12" s="1"/>
  <c r="AJ186" i="15"/>
  <c r="AJ186" i="14"/>
  <c r="AT196" i="14" s="1"/>
  <c r="AJ186" i="16"/>
  <c r="BG151" i="24"/>
  <c r="BG126" i="24"/>
  <c r="BG99" i="24"/>
  <c r="BG56" i="24"/>
  <c r="DR146" i="24"/>
  <c r="DR93" i="24"/>
  <c r="DR50" i="24"/>
  <c r="DR121" i="24"/>
  <c r="DR31" i="24"/>
  <c r="DR154" i="24" s="1"/>
  <c r="DL38" i="22"/>
  <c r="DL8" i="22"/>
  <c r="AB40" i="23"/>
  <c r="AB26" i="24"/>
  <c r="DS60" i="23"/>
  <c r="DQ151" i="24"/>
  <c r="DQ56" i="24"/>
  <c r="DQ126" i="24"/>
  <c r="DQ99" i="24"/>
  <c r="N177" i="14"/>
  <c r="BJ11" i="21"/>
  <c r="BJ6" i="21"/>
  <c r="CN10" i="22"/>
  <c r="CN40" i="22"/>
  <c r="DZ82" i="23"/>
  <c r="CR6" i="22"/>
  <c r="CR36" i="22"/>
  <c r="Z86" i="23"/>
  <c r="Z24" i="22"/>
  <c r="CS6" i="22"/>
  <c r="CS36" i="22"/>
  <c r="X154" i="23"/>
  <c r="X17" i="22"/>
  <c r="X137" i="23"/>
  <c r="AA102" i="24"/>
  <c r="BE106" i="23"/>
  <c r="DR43" i="23"/>
  <c r="DR66" i="23" s="1"/>
  <c r="DR89" i="23" s="1"/>
  <c r="DR112" i="23" s="1"/>
  <c r="DR135" i="23" s="1"/>
  <c r="DR158" i="23" s="1"/>
  <c r="DR181" i="23" s="1"/>
  <c r="DR29" i="24"/>
  <c r="DR60" i="23"/>
  <c r="V30" i="22"/>
  <c r="AA14" i="22"/>
  <c r="AA85" i="23"/>
  <c r="AB60" i="23"/>
  <c r="DS146" i="24"/>
  <c r="DS50" i="24"/>
  <c r="DS121" i="24"/>
  <c r="DS93" i="24"/>
  <c r="DS31" i="24"/>
  <c r="BZ174" i="14"/>
  <c r="BP185" i="14" s="1"/>
  <c r="BZ197" i="14" s="1"/>
  <c r="DM28" i="22"/>
  <c r="DM178" i="23"/>
  <c r="DM29" i="22" s="1"/>
  <c r="BF101" i="24"/>
  <c r="BF153" i="24"/>
  <c r="W18" i="22"/>
  <c r="W177" i="23"/>
  <c r="W19" i="22" s="1"/>
  <c r="CR7" i="22"/>
  <c r="CR37" i="22"/>
  <c r="CO10" i="22"/>
  <c r="CO40" i="22"/>
  <c r="Y109" i="23"/>
  <c r="Y25" i="22"/>
  <c r="Z34" i="22"/>
  <c r="Z4" i="22"/>
  <c r="Z68" i="23"/>
  <c r="Z14" i="22"/>
  <c r="Z85" i="23"/>
  <c r="CT148" i="12"/>
  <c r="AH169" i="12"/>
  <c r="CP8" i="22"/>
  <c r="CP38" i="22"/>
  <c r="CS128" i="23"/>
  <c r="CS114" i="23"/>
  <c r="BF152" i="24"/>
  <c r="BF57" i="24"/>
  <c r="BF127" i="24"/>
  <c r="BF100" i="24"/>
  <c r="BC27" i="22"/>
  <c r="BC155" i="23"/>
  <c r="BA19" i="22"/>
  <c r="BA20" i="22" s="1"/>
  <c r="BA149" i="24" s="1"/>
  <c r="BA155" i="24" s="1"/>
  <c r="BA183" i="23"/>
  <c r="DY105" i="23"/>
  <c r="DP25" i="22"/>
  <c r="DP109" i="23"/>
  <c r="Y91" i="23"/>
  <c r="BE58" i="24"/>
  <c r="BD152" i="23"/>
  <c r="DR42" i="23"/>
  <c r="DR65" i="23" s="1"/>
  <c r="DR88" i="23" s="1"/>
  <c r="DR111" i="23" s="1"/>
  <c r="DR134" i="23" s="1"/>
  <c r="DR157" i="23" s="1"/>
  <c r="DR180" i="23" s="1"/>
  <c r="DR28" i="24"/>
  <c r="BF147" i="24"/>
  <c r="BF94" i="24"/>
  <c r="BF51" i="24"/>
  <c r="BF122" i="24"/>
  <c r="CT102" i="24"/>
  <c r="AB25" i="24"/>
  <c r="AB24" i="24"/>
  <c r="AB22" i="23"/>
  <c r="AB39" i="23" s="1"/>
  <c r="AB21" i="23"/>
  <c r="AB38" i="23" s="1"/>
  <c r="AB61" i="23" s="1"/>
  <c r="AB84" i="23" s="1"/>
  <c r="AB107" i="23" s="1"/>
  <c r="AB130" i="23" s="1"/>
  <c r="AB153" i="23" s="1"/>
  <c r="AB176" i="23" s="1"/>
  <c r="BH37" i="23"/>
  <c r="BH23" i="24"/>
  <c r="DT12" i="23"/>
  <c r="BH16" i="23"/>
  <c r="BH17" i="23"/>
  <c r="BH15" i="23"/>
  <c r="BH18" i="23"/>
  <c r="BH14" i="23"/>
  <c r="BH13" i="23"/>
  <c r="DS28" i="24"/>
  <c r="DS42" i="23"/>
  <c r="DS65" i="23" s="1"/>
  <c r="DS88" i="23" s="1"/>
  <c r="DS111" i="23" s="1"/>
  <c r="DS134" i="23" s="1"/>
  <c r="DS157" i="23" s="1"/>
  <c r="DS180" i="23" s="1"/>
  <c r="DS29" i="24"/>
  <c r="DS43" i="23"/>
  <c r="DS66" i="23" s="1"/>
  <c r="DS89" i="23" s="1"/>
  <c r="DS112" i="23" s="1"/>
  <c r="DS135" i="23" s="1"/>
  <c r="DS158" i="23" s="1"/>
  <c r="DS181" i="23" s="1"/>
  <c r="Z58" i="24"/>
  <c r="BC37" i="22"/>
  <c r="BC7" i="22"/>
  <c r="N175" i="14"/>
  <c r="D187" i="14" s="1"/>
  <c r="N195" i="14" s="1"/>
  <c r="AC11" i="21"/>
  <c r="AC6" i="21"/>
  <c r="CR151" i="23"/>
  <c r="CP9" i="22"/>
  <c r="CP39" i="22"/>
  <c r="DW151" i="23"/>
  <c r="DW174" i="23" s="1"/>
  <c r="BZ172" i="14"/>
  <c r="CJ180" i="14"/>
  <c r="DK10" i="22"/>
  <c r="DK40" i="22"/>
  <c r="DK41" i="22" s="1"/>
  <c r="Y129" i="23"/>
  <c r="BE102" i="24"/>
  <c r="CU46" i="24"/>
  <c r="EG46" i="24" s="1"/>
  <c r="EG49" i="24" s="1"/>
  <c r="AJ183" i="12"/>
  <c r="AT180" i="12"/>
  <c r="BE14" i="22"/>
  <c r="BE85" i="23"/>
  <c r="DR21" i="23"/>
  <c r="DR38" i="23" s="1"/>
  <c r="DR61" i="23" s="1"/>
  <c r="DR84" i="23" s="1"/>
  <c r="DR107" i="23" s="1"/>
  <c r="DR130" i="23" s="1"/>
  <c r="DR153" i="23" s="1"/>
  <c r="DR176" i="23" s="1"/>
  <c r="DR25" i="24"/>
  <c r="DR24" i="24"/>
  <c r="DR22" i="23"/>
  <c r="DR39" i="23" s="1"/>
  <c r="BF148" i="24"/>
  <c r="BF123" i="24"/>
  <c r="BF95" i="24"/>
  <c r="BF52" i="24"/>
  <c r="BF96" i="24"/>
  <c r="DO114" i="23"/>
  <c r="DO131" i="23"/>
  <c r="DO16" i="22"/>
  <c r="DQ152" i="24"/>
  <c r="DQ127" i="24"/>
  <c r="DQ57" i="24"/>
  <c r="DQ100" i="24"/>
  <c r="AB42" i="23"/>
  <c r="AB65" i="23" s="1"/>
  <c r="AB88" i="23" s="1"/>
  <c r="AB111" i="23" s="1"/>
  <c r="AB134" i="23" s="1"/>
  <c r="AB157" i="23" s="1"/>
  <c r="AB180" i="23" s="1"/>
  <c r="AB28" i="24"/>
  <c r="AB121" i="24"/>
  <c r="AB93" i="24"/>
  <c r="AB146" i="24"/>
  <c r="AB50" i="24"/>
  <c r="AB31" i="24"/>
  <c r="AB154" i="24" s="1"/>
  <c r="DS41" i="23"/>
  <c r="DS64" i="23" s="1"/>
  <c r="DS87" i="23" s="1"/>
  <c r="DS110" i="23" s="1"/>
  <c r="DS133" i="23" s="1"/>
  <c r="DS156" i="23" s="1"/>
  <c r="DS179" i="23" s="1"/>
  <c r="DS9" i="23"/>
  <c r="DS27" i="24"/>
  <c r="BG124" i="24"/>
  <c r="BG97" i="24"/>
  <c r="BG54" i="24"/>
  <c r="BG53" i="24"/>
  <c r="BF45" i="23"/>
  <c r="BF4" i="22" s="1"/>
  <c r="BL128" i="23"/>
  <c r="BL151" i="23" s="1"/>
  <c r="N179" i="14"/>
  <c r="D189" i="14" s="1"/>
  <c r="N193" i="14" s="1"/>
  <c r="N200" i="14" s="1"/>
  <c r="CS231" i="14"/>
  <c r="CS232" i="14" s="1"/>
  <c r="CS225" i="14" a="1"/>
  <c r="CS225" i="14" s="1"/>
  <c r="CS169" i="14"/>
  <c r="Z129" i="23"/>
  <c r="CR233" i="14"/>
  <c r="CR234" i="14" s="1"/>
  <c r="BB28" i="22"/>
  <c r="BB178" i="23"/>
  <c r="BB29" i="22" s="1"/>
  <c r="BD131" i="23"/>
  <c r="BD16" i="22"/>
  <c r="CP183" i="23"/>
  <c r="DJ40" i="22"/>
  <c r="DJ41" i="22" s="1"/>
  <c r="DJ10" i="22"/>
  <c r="CO9" i="22"/>
  <c r="CO39" i="22"/>
  <c r="DM38" i="22"/>
  <c r="DM8" i="22"/>
  <c r="CQ132" i="23"/>
  <c r="CQ26" i="22"/>
  <c r="CR132" i="23"/>
  <c r="CR137" i="23" s="1"/>
  <c r="CR26" i="22"/>
  <c r="AH169" i="14"/>
  <c r="DN137" i="23"/>
  <c r="DN154" i="23"/>
  <c r="DN17" i="22"/>
  <c r="BF150" i="24"/>
  <c r="BF55" i="24"/>
  <c r="BF125" i="24"/>
  <c r="BF98" i="24"/>
  <c r="DP91" i="23"/>
  <c r="DQ148" i="24"/>
  <c r="DQ123" i="24"/>
  <c r="DQ96" i="24"/>
  <c r="DQ52" i="24"/>
  <c r="DQ95" i="24"/>
  <c r="BG152" i="24"/>
  <c r="BG57" i="24"/>
  <c r="BG127" i="24"/>
  <c r="BG100" i="24"/>
  <c r="BB177" i="23"/>
  <c r="BB18" i="22"/>
  <c r="BB160" i="23"/>
  <c r="E4" i="17"/>
  <c r="D10" i="17"/>
  <c r="DR40" i="23"/>
  <c r="DR26" i="24"/>
  <c r="DO36" i="22"/>
  <c r="DO6" i="22"/>
  <c r="V20" i="22"/>
  <c r="V149" i="24" s="1"/>
  <c r="V155" i="24" s="1"/>
  <c r="AB27" i="24"/>
  <c r="AB41" i="23"/>
  <c r="AB64" i="23" s="1"/>
  <c r="AB87" i="23" s="1"/>
  <c r="AB110" i="23" s="1"/>
  <c r="AB133" i="23" s="1"/>
  <c r="AB156" i="23" s="1"/>
  <c r="AB179" i="23" s="1"/>
  <c r="AB9" i="23"/>
  <c r="DS22" i="23"/>
  <c r="DS39" i="23" s="1"/>
  <c r="DS24" i="24"/>
  <c r="DS21" i="23"/>
  <c r="DS38" i="23" s="1"/>
  <c r="DS61" i="23" s="1"/>
  <c r="DS84" i="23" s="1"/>
  <c r="DS107" i="23" s="1"/>
  <c r="DS130" i="23" s="1"/>
  <c r="DS153" i="23" s="1"/>
  <c r="DS176" i="23" s="1"/>
  <c r="DS25" i="24"/>
  <c r="BG63" i="23"/>
  <c r="BG23" i="22"/>
  <c r="BF83" i="23"/>
  <c r="BF106" i="23" s="1"/>
  <c r="BF68" i="23"/>
  <c r="Z128" i="24"/>
  <c r="BC137" i="23"/>
  <c r="BC154" i="23"/>
  <c r="BC17" i="22"/>
  <c r="BI10" i="21"/>
  <c r="BI32" i="24" s="1"/>
  <c r="AD158" i="12"/>
  <c r="CP158" i="12" s="1"/>
  <c r="AD164" i="12"/>
  <c r="CP164" i="12" s="1"/>
  <c r="AD29" i="21" s="1"/>
  <c r="AF155" i="14"/>
  <c r="CR155" i="14" s="1"/>
  <c r="AB161" i="12"/>
  <c r="CN161" i="12" s="1"/>
  <c r="AF156" i="14"/>
  <c r="CR156" i="14" s="1"/>
  <c r="AG77" i="18"/>
  <c r="CS77" i="18" s="1"/>
  <c r="AG59" i="21" s="1"/>
  <c r="AG78" i="18"/>
  <c r="CS78" i="18" s="1"/>
  <c r="AD76" i="18"/>
  <c r="CP76" i="18" s="1"/>
  <c r="AD58" i="21" s="1"/>
  <c r="AB161" i="14"/>
  <c r="CN161" i="14" s="1"/>
  <c r="AH152" i="12"/>
  <c r="CT152" i="12" s="1"/>
  <c r="DV74" i="18"/>
  <c r="GH74" i="18" s="1"/>
  <c r="DY75" i="18"/>
  <c r="GK75" i="18" s="1"/>
  <c r="AH75" i="18"/>
  <c r="CT75" i="18" s="1"/>
  <c r="AE155" i="12"/>
  <c r="CQ155" i="12" s="1"/>
  <c r="AE12" i="23" s="1"/>
  <c r="AE158" i="14"/>
  <c r="CQ158" i="14" s="1"/>
  <c r="AE162" i="14"/>
  <c r="CQ162" i="14" s="1"/>
  <c r="AE162" i="12"/>
  <c r="CQ162" i="12" s="1"/>
  <c r="AE158" i="12"/>
  <c r="CQ158" i="12" s="1"/>
  <c r="AC161" i="14"/>
  <c r="CO161" i="14" s="1"/>
  <c r="AE155" i="14"/>
  <c r="CQ155" i="14" s="1"/>
  <c r="AD165" i="12"/>
  <c r="CP165" i="12" s="1"/>
  <c r="AE74" i="18"/>
  <c r="CQ74" i="18" s="1"/>
  <c r="AF74" i="18"/>
  <c r="CR74" i="18" s="1"/>
  <c r="AC159" i="12"/>
  <c r="CO159" i="12" s="1"/>
  <c r="AF156" i="12"/>
  <c r="CR156" i="12" s="1"/>
  <c r="AG156" i="14"/>
  <c r="CS156" i="14" s="1"/>
  <c r="DW77" i="18"/>
  <c r="GI77" i="18" s="1"/>
  <c r="BK59" i="21" s="1"/>
  <c r="DW78" i="18"/>
  <c r="GI78" i="18" s="1"/>
  <c r="AD157" i="12"/>
  <c r="CP157" i="12" s="1"/>
  <c r="AD28" i="21" s="1"/>
  <c r="AD163" i="12"/>
  <c r="CP163" i="12" s="1"/>
  <c r="AD160" i="12"/>
  <c r="CP160" i="12" s="1"/>
  <c r="AG74" i="18"/>
  <c r="CS74" i="18" s="1"/>
  <c r="AD159" i="14"/>
  <c r="CP159" i="14" s="1"/>
  <c r="CS233" i="14" l="1"/>
  <c r="CS234" i="14" s="1"/>
  <c r="Y114" i="23"/>
  <c r="BD7" i="22"/>
  <c r="DQ128" i="24"/>
  <c r="AD10" i="21"/>
  <c r="AD32" i="24" s="1"/>
  <c r="V10" i="22"/>
  <c r="V41" i="22"/>
  <c r="W183" i="23"/>
  <c r="DS154" i="24"/>
  <c r="N196" i="15"/>
  <c r="BB30" i="22"/>
  <c r="BG102" i="24"/>
  <c r="CO41" i="22"/>
  <c r="D188" i="14"/>
  <c r="N194" i="14" s="1"/>
  <c r="BH8" i="23"/>
  <c r="BG58" i="24"/>
  <c r="DQ58" i="24"/>
  <c r="DQ102" i="24"/>
  <c r="CR8" i="22"/>
  <c r="CR38" i="22"/>
  <c r="BF129" i="23"/>
  <c r="BF152" i="23" s="1"/>
  <c r="CP10" i="22"/>
  <c r="CP40" i="22"/>
  <c r="AT199" i="12"/>
  <c r="AJ190" i="12"/>
  <c r="BP183" i="14"/>
  <c r="BZ180" i="14"/>
  <c r="DR151" i="24"/>
  <c r="DR126" i="24"/>
  <c r="DR56" i="24"/>
  <c r="DR99" i="24"/>
  <c r="Y36" i="22"/>
  <c r="Y6" i="22"/>
  <c r="W20" i="22"/>
  <c r="W149" i="24" s="1"/>
  <c r="W155" i="24" s="1"/>
  <c r="AA91" i="23"/>
  <c r="AA15" i="22"/>
  <c r="AA108" i="23"/>
  <c r="BE129" i="23"/>
  <c r="BE152" i="23" s="1"/>
  <c r="BE175" i="23" s="1"/>
  <c r="Z109" i="23"/>
  <c r="Z25" i="22"/>
  <c r="CS132" i="23"/>
  <c r="CS137" i="23" s="1"/>
  <c r="CS26" i="22"/>
  <c r="AC60" i="23"/>
  <c r="DR101" i="24"/>
  <c r="DR153" i="24"/>
  <c r="N196" i="16"/>
  <c r="D188" i="16"/>
  <c r="N194" i="16" s="1"/>
  <c r="BN105" i="23"/>
  <c r="BN128" i="23" s="1"/>
  <c r="BN151" i="23" s="1"/>
  <c r="BM105" i="23"/>
  <c r="BM128" i="23" s="1"/>
  <c r="BG14" i="22"/>
  <c r="BG85" i="23"/>
  <c r="DQ86" i="23"/>
  <c r="DQ24" i="22"/>
  <c r="DN28" i="22"/>
  <c r="DN178" i="23"/>
  <c r="DN29" i="22" s="1"/>
  <c r="CT109" i="23"/>
  <c r="CT114" i="23" s="1"/>
  <c r="CT25" i="22"/>
  <c r="CN41" i="22"/>
  <c r="AB125" i="24"/>
  <c r="AB55" i="24"/>
  <c r="AB150" i="24"/>
  <c r="AB98" i="24"/>
  <c r="BB9" i="22"/>
  <c r="BB39" i="22"/>
  <c r="CQ155" i="23"/>
  <c r="CQ27" i="22"/>
  <c r="DR62" i="23"/>
  <c r="DR13" i="22"/>
  <c r="DS151" i="24"/>
  <c r="DS99" i="24"/>
  <c r="DS56" i="24"/>
  <c r="DS126" i="24"/>
  <c r="DT37" i="23"/>
  <c r="DT23" i="24"/>
  <c r="DT17" i="23"/>
  <c r="DT18" i="23"/>
  <c r="DT14" i="23"/>
  <c r="DT13" i="23"/>
  <c r="DT15" i="23"/>
  <c r="DT16" i="23"/>
  <c r="DP132" i="23"/>
  <c r="DP26" i="22"/>
  <c r="BF102" i="24"/>
  <c r="Y132" i="23"/>
  <c r="Y26" i="22"/>
  <c r="AJ188" i="16"/>
  <c r="AT194" i="16" s="1"/>
  <c r="AT196" i="16"/>
  <c r="AC25" i="24"/>
  <c r="AC24" i="24"/>
  <c r="AC21" i="23"/>
  <c r="AC38" i="23" s="1"/>
  <c r="AC61" i="23" s="1"/>
  <c r="AC84" i="23" s="1"/>
  <c r="AC107" i="23" s="1"/>
  <c r="AC130" i="23" s="1"/>
  <c r="AC153" i="23" s="1"/>
  <c r="AC176" i="23" s="1"/>
  <c r="AC22" i="23"/>
  <c r="AC39" i="23" s="1"/>
  <c r="AC146" i="24"/>
  <c r="AC50" i="24"/>
  <c r="AC93" i="24"/>
  <c r="AC121" i="24"/>
  <c r="AC31" i="24"/>
  <c r="AC154" i="24" s="1"/>
  <c r="DQ35" i="22"/>
  <c r="DQ5" i="22"/>
  <c r="DL30" i="22"/>
  <c r="AJ188" i="12"/>
  <c r="AT194" i="12" s="1"/>
  <c r="D190" i="14"/>
  <c r="N199" i="14"/>
  <c r="BG86" i="23"/>
  <c r="BG24" i="22"/>
  <c r="BD154" i="23"/>
  <c r="BD17" i="22"/>
  <c r="DO137" i="23"/>
  <c r="DO17" i="22"/>
  <c r="DO154" i="23"/>
  <c r="DR147" i="24"/>
  <c r="DR122" i="24"/>
  <c r="DR94" i="24"/>
  <c r="DR51" i="24"/>
  <c r="BH24" i="24"/>
  <c r="BH22" i="23"/>
  <c r="BH39" i="23" s="1"/>
  <c r="BH25" i="24"/>
  <c r="BH21" i="23"/>
  <c r="BH38" i="23" s="1"/>
  <c r="BH61" i="23" s="1"/>
  <c r="BH84" i="23" s="1"/>
  <c r="BH107" i="23" s="1"/>
  <c r="BH130" i="23" s="1"/>
  <c r="BH153" i="23" s="1"/>
  <c r="BH176" i="23" s="1"/>
  <c r="BH121" i="24"/>
  <c r="BH93" i="24"/>
  <c r="BH50" i="24"/>
  <c r="BH146" i="24"/>
  <c r="BH31" i="24"/>
  <c r="BH154" i="24" s="1"/>
  <c r="CT169" i="12"/>
  <c r="BP186" i="15"/>
  <c r="BP186" i="16"/>
  <c r="X38" i="22"/>
  <c r="X8" i="22"/>
  <c r="BP186" i="12"/>
  <c r="DS45" i="23"/>
  <c r="AC44" i="23"/>
  <c r="AC67" i="23" s="1"/>
  <c r="AC90" i="23" s="1"/>
  <c r="AC113" i="23" s="1"/>
  <c r="AC136" i="23" s="1"/>
  <c r="AC159" i="23" s="1"/>
  <c r="AC182" i="23" s="1"/>
  <c r="AC30" i="24"/>
  <c r="BI37" i="23"/>
  <c r="DU12" i="23"/>
  <c r="BI23" i="24"/>
  <c r="BI17" i="23"/>
  <c r="BI16" i="23"/>
  <c r="BI14" i="23"/>
  <c r="BI13" i="23"/>
  <c r="BI18" i="23"/>
  <c r="BI15" i="23"/>
  <c r="AG128" i="23"/>
  <c r="DQ106" i="23"/>
  <c r="DQ129" i="23" s="1"/>
  <c r="DQ152" i="23" s="1"/>
  <c r="DQ175" i="23" s="1"/>
  <c r="DL39" i="22"/>
  <c r="DL9" i="22"/>
  <c r="Y131" i="23"/>
  <c r="Y137" i="23" s="1"/>
  <c r="Y16" i="22"/>
  <c r="AA175" i="23"/>
  <c r="BF128" i="24"/>
  <c r="BE109" i="23"/>
  <c r="BE25" i="22"/>
  <c r="DS53" i="24"/>
  <c r="DS124" i="24"/>
  <c r="DS97" i="24"/>
  <c r="DS54" i="24"/>
  <c r="DO27" i="22"/>
  <c r="DO155" i="23"/>
  <c r="X178" i="23"/>
  <c r="X29" i="22" s="1"/>
  <c r="X28" i="22"/>
  <c r="BG68" i="23"/>
  <c r="AE37" i="23"/>
  <c r="AE23" i="24"/>
  <c r="BK12" i="23"/>
  <c r="AE15" i="23"/>
  <c r="AE13" i="23"/>
  <c r="AE14" i="23"/>
  <c r="AE17" i="23"/>
  <c r="AE18" i="23"/>
  <c r="AE16" i="23"/>
  <c r="AD5" i="21"/>
  <c r="DS148" i="24"/>
  <c r="DS95" i="24"/>
  <c r="DS123" i="24"/>
  <c r="DS96" i="24"/>
  <c r="DS52" i="24"/>
  <c r="BB19" i="22"/>
  <c r="BB20" i="22" s="1"/>
  <c r="BB149" i="24" s="1"/>
  <c r="BB155" i="24" s="1"/>
  <c r="BB183" i="23"/>
  <c r="DN177" i="23"/>
  <c r="DN18" i="22"/>
  <c r="DN160" i="23"/>
  <c r="DS55" i="24"/>
  <c r="DS125" i="24"/>
  <c r="DS150" i="24"/>
  <c r="DS98" i="24"/>
  <c r="AB151" i="24"/>
  <c r="AB56" i="24"/>
  <c r="AB99" i="24"/>
  <c r="AB126" i="24"/>
  <c r="DO37" i="22"/>
  <c r="DO7" i="22"/>
  <c r="DR148" i="24"/>
  <c r="DR96" i="24"/>
  <c r="DR123" i="24"/>
  <c r="DR52" i="24"/>
  <c r="DR95" i="24"/>
  <c r="Y37" i="22"/>
  <c r="Y7" i="22"/>
  <c r="BH40" i="23"/>
  <c r="BH26" i="24"/>
  <c r="BH60" i="23"/>
  <c r="BF58" i="24"/>
  <c r="Z108" i="23"/>
  <c r="Z15" i="22"/>
  <c r="Z91" i="23"/>
  <c r="DR45" i="23"/>
  <c r="DS83" i="23"/>
  <c r="AJ188" i="15"/>
  <c r="AT194" i="15" s="1"/>
  <c r="AT196" i="15"/>
  <c r="AC43" i="23"/>
  <c r="AC66" i="23" s="1"/>
  <c r="AC89" i="23" s="1"/>
  <c r="AC112" i="23" s="1"/>
  <c r="AC135" i="23" s="1"/>
  <c r="AC158" i="23" s="1"/>
  <c r="AC181" i="23" s="1"/>
  <c r="AC29" i="24"/>
  <c r="BZ199" i="12"/>
  <c r="BP190" i="12"/>
  <c r="BP186" i="14"/>
  <c r="BZ196" i="14" s="1"/>
  <c r="AJ183" i="14"/>
  <c r="AT180" i="14"/>
  <c r="AB152" i="24"/>
  <c r="AB127" i="24"/>
  <c r="AB100" i="24"/>
  <c r="AB57" i="24"/>
  <c r="DP131" i="23"/>
  <c r="DP16" i="22"/>
  <c r="DS63" i="23"/>
  <c r="DS23" i="22"/>
  <c r="BC177" i="23"/>
  <c r="BC18" i="22"/>
  <c r="BC160" i="23"/>
  <c r="DN38" i="22"/>
  <c r="DN8" i="22"/>
  <c r="Y152" i="23"/>
  <c r="BH44" i="23"/>
  <c r="BH67" i="23" s="1"/>
  <c r="BH90" i="23" s="1"/>
  <c r="BH113" i="23" s="1"/>
  <c r="BH136" i="23" s="1"/>
  <c r="BH159" i="23" s="1"/>
  <c r="BH182" i="23" s="1"/>
  <c r="BH30" i="24"/>
  <c r="BD137" i="23"/>
  <c r="DY128" i="23"/>
  <c r="DM30" i="22"/>
  <c r="DR83" i="23"/>
  <c r="DR106" i="23" s="1"/>
  <c r="X177" i="23"/>
  <c r="X18" i="22"/>
  <c r="X160" i="23"/>
  <c r="AB124" i="24"/>
  <c r="AB97" i="24"/>
  <c r="AB54" i="24"/>
  <c r="AB53" i="24"/>
  <c r="AC42" i="23"/>
  <c r="AC65" i="23" s="1"/>
  <c r="AC88" i="23" s="1"/>
  <c r="AC111" i="23" s="1"/>
  <c r="AC134" i="23" s="1"/>
  <c r="AC157" i="23" s="1"/>
  <c r="AC180" i="23" s="1"/>
  <c r="AC28" i="24"/>
  <c r="AF151" i="23"/>
  <c r="CP30" i="22"/>
  <c r="DL19" i="22"/>
  <c r="DL20" i="22" s="1"/>
  <c r="DL149" i="24" s="1"/>
  <c r="DL155" i="24" s="1"/>
  <c r="DL183" i="23"/>
  <c r="AH128" i="23"/>
  <c r="W30" i="22"/>
  <c r="AA109" i="23"/>
  <c r="AA25" i="22"/>
  <c r="BC38" i="22"/>
  <c r="BC8" i="22"/>
  <c r="DS51" i="24"/>
  <c r="DS94" i="24"/>
  <c r="DS122" i="24"/>
  <c r="DS147" i="24"/>
  <c r="DR124" i="24"/>
  <c r="DR97" i="24"/>
  <c r="DR53" i="24"/>
  <c r="DR54" i="24"/>
  <c r="DP6" i="22"/>
  <c r="DP36" i="22"/>
  <c r="BL174" i="23"/>
  <c r="BE108" i="23"/>
  <c r="BE15" i="22"/>
  <c r="BH41" i="23"/>
  <c r="BH64" i="23" s="1"/>
  <c r="BH87" i="23" s="1"/>
  <c r="BH110" i="23" s="1"/>
  <c r="BH133" i="23" s="1"/>
  <c r="BH156" i="23" s="1"/>
  <c r="BH179" i="23" s="1"/>
  <c r="BH27" i="24"/>
  <c r="BH9" i="23"/>
  <c r="AB62" i="23"/>
  <c r="AB13" i="22"/>
  <c r="BD175" i="23"/>
  <c r="BA40" i="22"/>
  <c r="BA41" i="22" s="1"/>
  <c r="BA10" i="22"/>
  <c r="CS7" i="22"/>
  <c r="CS37" i="22"/>
  <c r="Z35" i="22"/>
  <c r="Z5" i="22"/>
  <c r="DR152" i="24"/>
  <c r="DR127" i="24"/>
  <c r="DR100" i="24"/>
  <c r="DR57" i="24"/>
  <c r="AB63" i="23"/>
  <c r="AB23" i="22"/>
  <c r="AC41" i="23"/>
  <c r="AC64" i="23" s="1"/>
  <c r="AC87" i="23" s="1"/>
  <c r="AC110" i="23" s="1"/>
  <c r="AC133" i="23" s="1"/>
  <c r="AC156" i="23" s="1"/>
  <c r="AC179" i="23" s="1"/>
  <c r="AC27" i="24"/>
  <c r="AC9" i="23"/>
  <c r="CT6" i="22"/>
  <c r="CT36" i="22"/>
  <c r="DS101" i="24"/>
  <c r="DS153" i="24"/>
  <c r="DR150" i="24"/>
  <c r="DR125" i="24"/>
  <c r="DR98" i="24"/>
  <c r="DR55" i="24"/>
  <c r="DM39" i="22"/>
  <c r="DM9" i="22"/>
  <c r="AD6" i="21"/>
  <c r="AD11" i="21"/>
  <c r="DS62" i="23"/>
  <c r="DS13" i="22"/>
  <c r="DR63" i="23"/>
  <c r="DR23" i="22"/>
  <c r="BH43" i="23"/>
  <c r="BH66" i="23" s="1"/>
  <c r="BH29" i="24"/>
  <c r="AB122" i="24"/>
  <c r="AB51" i="24"/>
  <c r="AB94" i="24"/>
  <c r="AB147" i="24"/>
  <c r="CS151" i="23"/>
  <c r="AB45" i="23"/>
  <c r="BE35" i="22"/>
  <c r="BE5" i="22"/>
  <c r="AC8" i="23"/>
  <c r="CT128" i="23"/>
  <c r="CQ137" i="23"/>
  <c r="BF86" i="23"/>
  <c r="BF24" i="22"/>
  <c r="DQ34" i="22"/>
  <c r="DQ4" i="22"/>
  <c r="AA5" i="22"/>
  <c r="AA35" i="22"/>
  <c r="BD155" i="23"/>
  <c r="BD27" i="22"/>
  <c r="DX151" i="23"/>
  <c r="DX174" i="23" s="1"/>
  <c r="AZ10" i="22"/>
  <c r="AZ40" i="22"/>
  <c r="AZ41" i="22" s="1"/>
  <c r="DQ85" i="23"/>
  <c r="DQ14" i="22"/>
  <c r="BF35" i="22"/>
  <c r="BF5" i="22"/>
  <c r="CR155" i="23"/>
  <c r="CR27" i="22"/>
  <c r="Z152" i="23"/>
  <c r="CR174" i="23"/>
  <c r="DS152" i="24"/>
  <c r="DS127" i="24"/>
  <c r="DS57" i="24"/>
  <c r="DS100" i="24"/>
  <c r="BH28" i="24"/>
  <c r="BH42" i="23"/>
  <c r="BH65" i="23" s="1"/>
  <c r="BH88" i="23" s="1"/>
  <c r="BH111" i="23" s="1"/>
  <c r="BH134" i="23" s="1"/>
  <c r="BH157" i="23" s="1"/>
  <c r="BH180" i="23" s="1"/>
  <c r="AB148" i="24"/>
  <c r="AB123" i="24"/>
  <c r="AB95" i="24"/>
  <c r="AB52" i="24"/>
  <c r="AB96" i="24"/>
  <c r="BC178" i="23"/>
  <c r="BC29" i="22" s="1"/>
  <c r="BC28" i="22"/>
  <c r="CP41" i="22"/>
  <c r="W10" i="22"/>
  <c r="W40" i="22"/>
  <c r="W41" i="22" s="1"/>
  <c r="AB83" i="23"/>
  <c r="BE91" i="23"/>
  <c r="DZ105" i="23"/>
  <c r="BG128" i="24"/>
  <c r="AC40" i="23"/>
  <c r="AC26" i="24"/>
  <c r="D188" i="12"/>
  <c r="N194" i="12" s="1"/>
  <c r="AB153" i="24"/>
  <c r="AB101" i="24"/>
  <c r="CQ174" i="23"/>
  <c r="CQ160" i="23"/>
  <c r="AD37" i="23"/>
  <c r="AD60" i="23" s="1"/>
  <c r="AD23" i="24"/>
  <c r="BJ12" i="23"/>
  <c r="AD17" i="23"/>
  <c r="AD18" i="23"/>
  <c r="AD13" i="23"/>
  <c r="AD16" i="23"/>
  <c r="AD14" i="23"/>
  <c r="AD15" i="23"/>
  <c r="AJ188" i="14"/>
  <c r="AT194" i="14" s="1"/>
  <c r="BF14" i="22"/>
  <c r="BF85" i="23"/>
  <c r="DP114" i="23"/>
  <c r="DM19" i="22"/>
  <c r="DM20" i="22" s="1"/>
  <c r="DM183" i="23"/>
  <c r="AG158" i="14"/>
  <c r="CS158" i="14" s="1"/>
  <c r="AG162" i="14"/>
  <c r="CS162" i="14" s="1"/>
  <c r="DW74" i="18"/>
  <c r="GI74" i="18" s="1"/>
  <c r="AF162" i="12"/>
  <c r="CR162" i="12" s="1"/>
  <c r="AF158" i="12"/>
  <c r="CR158" i="12" s="1"/>
  <c r="AD161" i="14"/>
  <c r="CP161" i="14" s="1"/>
  <c r="AH78" i="18"/>
  <c r="CT78" i="18" s="1"/>
  <c r="AH77" i="18"/>
  <c r="CT77" i="18" s="1"/>
  <c r="AH59" i="21" s="1"/>
  <c r="AE164" i="14"/>
  <c r="CQ164" i="14" s="1"/>
  <c r="BK29" i="21" s="1"/>
  <c r="AE165" i="14"/>
  <c r="CQ165" i="14" s="1"/>
  <c r="DY78" i="18"/>
  <c r="GK78" i="18" s="1"/>
  <c r="DY77" i="18"/>
  <c r="GK77" i="18" s="1"/>
  <c r="BM59" i="21" s="1"/>
  <c r="AF162" i="14"/>
  <c r="CR162" i="14" s="1"/>
  <c r="AF158" i="14"/>
  <c r="CR158" i="14" s="1"/>
  <c r="AF76" i="18"/>
  <c r="CR76" i="18" s="1"/>
  <c r="AF58" i="21" s="1"/>
  <c r="AE160" i="12"/>
  <c r="CQ160" i="12" s="1"/>
  <c r="AH74" i="18"/>
  <c r="CT74" i="18" s="1"/>
  <c r="DX77" i="18"/>
  <c r="GJ77" i="18" s="1"/>
  <c r="BL59" i="21" s="1"/>
  <c r="DX78" i="18"/>
  <c r="GJ78" i="18" s="1"/>
  <c r="AE164" i="12"/>
  <c r="CQ164" i="12" s="1"/>
  <c r="AE29" i="21" s="1"/>
  <c r="AE165" i="12"/>
  <c r="CQ165" i="12" s="1"/>
  <c r="DV76" i="18"/>
  <c r="GH76" i="18" s="1"/>
  <c r="BJ58" i="21" s="1"/>
  <c r="AE76" i="18"/>
  <c r="CQ76" i="18" s="1"/>
  <c r="AE58" i="21" s="1"/>
  <c r="AE163" i="14"/>
  <c r="CQ163" i="14" s="1"/>
  <c r="AE157" i="14"/>
  <c r="CQ157" i="14" s="1"/>
  <c r="BK28" i="21" s="1"/>
  <c r="AG76" i="18"/>
  <c r="CS76" i="18" s="1"/>
  <c r="AG58" i="21" s="1"/>
  <c r="AG156" i="12"/>
  <c r="CS156" i="12" s="1"/>
  <c r="AC161" i="12"/>
  <c r="CO161" i="12" s="1"/>
  <c r="AE163" i="12"/>
  <c r="CQ163" i="12" s="1"/>
  <c r="AE157" i="12"/>
  <c r="CQ157" i="12" s="1"/>
  <c r="AE28" i="21" s="1"/>
  <c r="AE160" i="14"/>
  <c r="CQ160" i="14" s="1"/>
  <c r="AF157" i="14"/>
  <c r="CR157" i="14" s="1"/>
  <c r="BL28" i="21" s="1"/>
  <c r="AF163" i="14"/>
  <c r="CR163" i="14" s="1"/>
  <c r="DW75" i="18"/>
  <c r="GI75" i="18" s="1"/>
  <c r="AB68" i="23" l="1"/>
  <c r="AB35" i="22" s="1"/>
  <c r="DS128" i="24"/>
  <c r="BC30" i="22"/>
  <c r="DS68" i="23"/>
  <c r="DS5" i="22" s="1"/>
  <c r="DM149" i="24"/>
  <c r="DM155" i="24" s="1"/>
  <c r="BD160" i="23"/>
  <c r="BD39" i="22" s="1"/>
  <c r="AE5" i="21"/>
  <c r="BI8" i="23"/>
  <c r="AD8" i="23"/>
  <c r="DR58" i="24"/>
  <c r="DN30" i="22"/>
  <c r="DS102" i="24"/>
  <c r="DR128" i="24"/>
  <c r="AB102" i="24"/>
  <c r="DS58" i="24"/>
  <c r="X30" i="22"/>
  <c r="DR102" i="24"/>
  <c r="DT8" i="23"/>
  <c r="BF91" i="23"/>
  <c r="BF108" i="23"/>
  <c r="BF15" i="22"/>
  <c r="BE36" i="22"/>
  <c r="BE6" i="22"/>
  <c r="AB34" i="22"/>
  <c r="AB4" i="22"/>
  <c r="BH89" i="23"/>
  <c r="BH112" i="23" s="1"/>
  <c r="BH135" i="23" s="1"/>
  <c r="BH158" i="23" s="1"/>
  <c r="BH181" i="23" s="1"/>
  <c r="DS86" i="23"/>
  <c r="DS24" i="22"/>
  <c r="AB128" i="24"/>
  <c r="DN9" i="22"/>
  <c r="DN39" i="22"/>
  <c r="AE25" i="24"/>
  <c r="AE24" i="24"/>
  <c r="AE21" i="23"/>
  <c r="AE38" i="23" s="1"/>
  <c r="AE61" i="23" s="1"/>
  <c r="AE84" i="23" s="1"/>
  <c r="AE107" i="23" s="1"/>
  <c r="AE130" i="23" s="1"/>
  <c r="AE153" i="23" s="1"/>
  <c r="AE176" i="23" s="1"/>
  <c r="AE22" i="23"/>
  <c r="AE39" i="23" s="1"/>
  <c r="DO178" i="23"/>
  <c r="DO29" i="22" s="1"/>
  <c r="DO28" i="22"/>
  <c r="BI42" i="23"/>
  <c r="BI65" i="23" s="1"/>
  <c r="BI88" i="23" s="1"/>
  <c r="BI111" i="23" s="1"/>
  <c r="BI134" i="23" s="1"/>
  <c r="BI157" i="23" s="1"/>
  <c r="BI180" i="23" s="1"/>
  <c r="BI28" i="24"/>
  <c r="DS34" i="22"/>
  <c r="DS4" i="22"/>
  <c r="BH94" i="24"/>
  <c r="BH147" i="24"/>
  <c r="BH51" i="24"/>
  <c r="BH122" i="24"/>
  <c r="DO38" i="22"/>
  <c r="DO8" i="22"/>
  <c r="AC62" i="23"/>
  <c r="AC13" i="22"/>
  <c r="Y155" i="23"/>
  <c r="Y27" i="22"/>
  <c r="DT44" i="23"/>
  <c r="DT67" i="23" s="1"/>
  <c r="DT90" i="23" s="1"/>
  <c r="DT113" i="23" s="1"/>
  <c r="DT136" i="23" s="1"/>
  <c r="DT159" i="23" s="1"/>
  <c r="DT182" i="23" s="1"/>
  <c r="DT30" i="24"/>
  <c r="BM151" i="23"/>
  <c r="BM174" i="23" s="1"/>
  <c r="AC83" i="23"/>
  <c r="BF175" i="23"/>
  <c r="CR178" i="23"/>
  <c r="CR29" i="22" s="1"/>
  <c r="CR28" i="22"/>
  <c r="BF109" i="23"/>
  <c r="BF25" i="22"/>
  <c r="CS8" i="22"/>
  <c r="CS38" i="22"/>
  <c r="AT199" i="14"/>
  <c r="AJ190" i="14"/>
  <c r="Z131" i="23"/>
  <c r="Z16" i="22"/>
  <c r="Z114" i="23"/>
  <c r="AE41" i="23"/>
  <c r="AE64" i="23" s="1"/>
  <c r="AE87" i="23" s="1"/>
  <c r="AE110" i="23" s="1"/>
  <c r="AE133" i="23" s="1"/>
  <c r="AE156" i="23" s="1"/>
  <c r="AE179" i="23" s="1"/>
  <c r="AE27" i="24"/>
  <c r="AE9" i="23"/>
  <c r="BI29" i="24"/>
  <c r="BI43" i="23"/>
  <c r="BI66" i="23" s="1"/>
  <c r="BI89" i="23" s="1"/>
  <c r="BI112" i="23" s="1"/>
  <c r="BI135" i="23" s="1"/>
  <c r="BI158" i="23" s="1"/>
  <c r="BI181" i="23" s="1"/>
  <c r="BZ196" i="12"/>
  <c r="BP188" i="12"/>
  <c r="BZ194" i="12" s="1"/>
  <c r="DT43" i="23"/>
  <c r="DT66" i="23" s="1"/>
  <c r="DT29" i="24"/>
  <c r="AA36" i="22"/>
  <c r="AA6" i="22"/>
  <c r="BJ5" i="21"/>
  <c r="BJ10" i="21"/>
  <c r="BJ32" i="24" s="1"/>
  <c r="AE11" i="21"/>
  <c r="AE6" i="21"/>
  <c r="AD43" i="23"/>
  <c r="AD66" i="23" s="1"/>
  <c r="AD89" i="23" s="1"/>
  <c r="AD112" i="23" s="1"/>
  <c r="AD135" i="23" s="1"/>
  <c r="AD158" i="23" s="1"/>
  <c r="AD181" i="23" s="1"/>
  <c r="AD29" i="24"/>
  <c r="AB106" i="23"/>
  <c r="CQ8" i="22"/>
  <c r="CQ38" i="22"/>
  <c r="CS174" i="23"/>
  <c r="DR86" i="23"/>
  <c r="DR24" i="22"/>
  <c r="BE131" i="23"/>
  <c r="BE16" i="22"/>
  <c r="AA132" i="23"/>
  <c r="AA26" i="22"/>
  <c r="X39" i="22"/>
  <c r="X9" i="22"/>
  <c r="DY151" i="23"/>
  <c r="DP137" i="23"/>
  <c r="DP154" i="23"/>
  <c r="DP17" i="22"/>
  <c r="DN19" i="22"/>
  <c r="DN20" i="22" s="1"/>
  <c r="DN149" i="24" s="1"/>
  <c r="DN155" i="24" s="1"/>
  <c r="DN183" i="23"/>
  <c r="DW12" i="23"/>
  <c r="BK37" i="23"/>
  <c r="BK23" i="24"/>
  <c r="BK14" i="23"/>
  <c r="BK16" i="23"/>
  <c r="BK15" i="23"/>
  <c r="BK13" i="23"/>
  <c r="BK18" i="23"/>
  <c r="BK17" i="23"/>
  <c r="AG151" i="23"/>
  <c r="BI146" i="24"/>
  <c r="BI50" i="24"/>
  <c r="BI121" i="24"/>
  <c r="BI93" i="24"/>
  <c r="BI31" i="24"/>
  <c r="BI154" i="24" s="1"/>
  <c r="BD177" i="23"/>
  <c r="BD19" i="22" s="1"/>
  <c r="BD18" i="22"/>
  <c r="AC147" i="24"/>
  <c r="AC51" i="24"/>
  <c r="AC94" i="24"/>
  <c r="AC122" i="24"/>
  <c r="DR14" i="22"/>
  <c r="DR85" i="23"/>
  <c r="BN174" i="23"/>
  <c r="CS155" i="23"/>
  <c r="CS160" i="23" s="1"/>
  <c r="CS27" i="22"/>
  <c r="BZ199" i="14"/>
  <c r="BP190" i="14"/>
  <c r="AD44" i="23"/>
  <c r="AD67" i="23" s="1"/>
  <c r="AD90" i="23" s="1"/>
  <c r="AD113" i="23" s="1"/>
  <c r="AD136" i="23" s="1"/>
  <c r="AD159" i="23" s="1"/>
  <c r="AD182" i="23" s="1"/>
  <c r="AD30" i="24"/>
  <c r="BJ37" i="23"/>
  <c r="BJ23" i="24"/>
  <c r="DV12" i="23"/>
  <c r="BJ14" i="23"/>
  <c r="BJ18" i="23"/>
  <c r="BJ15" i="23"/>
  <c r="BJ13" i="23"/>
  <c r="BJ17" i="23"/>
  <c r="BJ16" i="23"/>
  <c r="AC124" i="24"/>
  <c r="AC97" i="24"/>
  <c r="AC53" i="24"/>
  <c r="AC54" i="24"/>
  <c r="BD178" i="23"/>
  <c r="BD29" i="22" s="1"/>
  <c r="BD28" i="22"/>
  <c r="CT7" i="22"/>
  <c r="CT37" i="22"/>
  <c r="AF174" i="23"/>
  <c r="BD8" i="22"/>
  <c r="BD38" i="22"/>
  <c r="BC9" i="22"/>
  <c r="BC39" i="22"/>
  <c r="DS106" i="23"/>
  <c r="BH45" i="23"/>
  <c r="BH4" i="22" s="1"/>
  <c r="BB40" i="22"/>
  <c r="BB41" i="22" s="1"/>
  <c r="BB10" i="22"/>
  <c r="AE8" i="23"/>
  <c r="AE146" i="24"/>
  <c r="AE121" i="24"/>
  <c r="AE93" i="24"/>
  <c r="AE50" i="24"/>
  <c r="AE31" i="24"/>
  <c r="BI9" i="23"/>
  <c r="BI41" i="23"/>
  <c r="BI64" i="23" s="1"/>
  <c r="BI87" i="23" s="1"/>
  <c r="BI110" i="23" s="1"/>
  <c r="BI133" i="23" s="1"/>
  <c r="BI156" i="23" s="1"/>
  <c r="BI179" i="23" s="1"/>
  <c r="BI27" i="24"/>
  <c r="DU37" i="23"/>
  <c r="DU23" i="24"/>
  <c r="DU15" i="23"/>
  <c r="DU13" i="23"/>
  <c r="DU18" i="23"/>
  <c r="DU14" i="23"/>
  <c r="DU17" i="23"/>
  <c r="DU16" i="23"/>
  <c r="AC148" i="24"/>
  <c r="AC123" i="24"/>
  <c r="AC95" i="24"/>
  <c r="AC52" i="24"/>
  <c r="AC96" i="24"/>
  <c r="DP27" i="22"/>
  <c r="DP155" i="23"/>
  <c r="DT50" i="24"/>
  <c r="DT146" i="24"/>
  <c r="DT93" i="24"/>
  <c r="DT121" i="24"/>
  <c r="DT31" i="24"/>
  <c r="DT154" i="24" s="1"/>
  <c r="AD161" i="12"/>
  <c r="CP161" i="12" s="1"/>
  <c r="AD159" i="12"/>
  <c r="CP159" i="12" s="1"/>
  <c r="AE10" i="21"/>
  <c r="AE32" i="24" s="1"/>
  <c r="AD27" i="24"/>
  <c r="AD41" i="23"/>
  <c r="AD64" i="23" s="1"/>
  <c r="AD87" i="23" s="1"/>
  <c r="AD110" i="23" s="1"/>
  <c r="AD133" i="23" s="1"/>
  <c r="AD156" i="23" s="1"/>
  <c r="AD179" i="23" s="1"/>
  <c r="AD9" i="23"/>
  <c r="AD121" i="24"/>
  <c r="AD93" i="24"/>
  <c r="AD50" i="24"/>
  <c r="AD146" i="24"/>
  <c r="AD31" i="24"/>
  <c r="AD154" i="24" s="1"/>
  <c r="AC63" i="23"/>
  <c r="AC23" i="22"/>
  <c r="CR160" i="23"/>
  <c r="CT151" i="23"/>
  <c r="DS14" i="22"/>
  <c r="DS85" i="23"/>
  <c r="AC150" i="24"/>
  <c r="AC125" i="24"/>
  <c r="AC98" i="24"/>
  <c r="AC55" i="24"/>
  <c r="BP188" i="14"/>
  <c r="BZ194" i="14" s="1"/>
  <c r="AC151" i="24"/>
  <c r="AC56" i="24"/>
  <c r="AC126" i="24"/>
  <c r="AC99" i="24"/>
  <c r="X19" i="22"/>
  <c r="X20" i="22" s="1"/>
  <c r="X149" i="24" s="1"/>
  <c r="X155" i="24" s="1"/>
  <c r="X183" i="23"/>
  <c r="BH101" i="24"/>
  <c r="BH153" i="24"/>
  <c r="AB58" i="24"/>
  <c r="BH83" i="23"/>
  <c r="AE28" i="24"/>
  <c r="AE42" i="23"/>
  <c r="AE65" i="23" s="1"/>
  <c r="AE88" i="23" s="1"/>
  <c r="AE111" i="23" s="1"/>
  <c r="AE134" i="23" s="1"/>
  <c r="AE157" i="23" s="1"/>
  <c r="AE180" i="23" s="1"/>
  <c r="AE60" i="23"/>
  <c r="Y154" i="23"/>
  <c r="Y17" i="22"/>
  <c r="BI44" i="23"/>
  <c r="BI67" i="23" s="1"/>
  <c r="BI90" i="23" s="1"/>
  <c r="BI113" i="23" s="1"/>
  <c r="BI136" i="23" s="1"/>
  <c r="BI159" i="23" s="1"/>
  <c r="BI182" i="23" s="1"/>
  <c r="BI30" i="24"/>
  <c r="BI60" i="23"/>
  <c r="BG109" i="23"/>
  <c r="BG25" i="22"/>
  <c r="DT42" i="23"/>
  <c r="DT65" i="23" s="1"/>
  <c r="DT88" i="23" s="1"/>
  <c r="DT111" i="23" s="1"/>
  <c r="DT134" i="23" s="1"/>
  <c r="DT157" i="23" s="1"/>
  <c r="DT180" i="23" s="1"/>
  <c r="DT28" i="24"/>
  <c r="DT60" i="23"/>
  <c r="CQ178" i="23"/>
  <c r="CQ29" i="22" s="1"/>
  <c r="CQ28" i="22"/>
  <c r="DQ109" i="23"/>
  <c r="DQ25" i="22"/>
  <c r="Z132" i="23"/>
  <c r="Z26" i="22"/>
  <c r="BK6" i="21"/>
  <c r="BK11" i="21"/>
  <c r="DM40" i="22"/>
  <c r="DM41" i="22" s="1"/>
  <c r="DM10" i="22"/>
  <c r="AD40" i="23"/>
  <c r="AD26" i="24"/>
  <c r="AD83" i="23"/>
  <c r="CR183" i="23"/>
  <c r="DQ108" i="23"/>
  <c r="DQ15" i="22"/>
  <c r="AB14" i="22"/>
  <c r="AB85" i="23"/>
  <c r="DR68" i="23"/>
  <c r="BC19" i="22"/>
  <c r="BC20" i="22" s="1"/>
  <c r="BC149" i="24" s="1"/>
  <c r="BC155" i="24" s="1"/>
  <c r="BC183" i="23"/>
  <c r="AC152" i="24"/>
  <c r="AC127" i="24"/>
  <c r="AC100" i="24"/>
  <c r="AC57" i="24"/>
  <c r="DR34" i="22"/>
  <c r="DR4" i="22"/>
  <c r="BH97" i="24"/>
  <c r="BH53" i="24"/>
  <c r="BH124" i="24"/>
  <c r="BH54" i="24"/>
  <c r="AE44" i="23"/>
  <c r="AE67" i="23" s="1"/>
  <c r="AE90" i="23" s="1"/>
  <c r="AE113" i="23" s="1"/>
  <c r="AE136" i="23" s="1"/>
  <c r="AE159" i="23" s="1"/>
  <c r="AE182" i="23" s="1"/>
  <c r="AE30" i="24"/>
  <c r="BG35" i="22"/>
  <c r="BG5" i="22"/>
  <c r="BI24" i="24"/>
  <c r="BI25" i="24"/>
  <c r="BI21" i="23"/>
  <c r="BI38" i="23" s="1"/>
  <c r="BI61" i="23" s="1"/>
  <c r="BI84" i="23" s="1"/>
  <c r="BI107" i="23" s="1"/>
  <c r="BI130" i="23" s="1"/>
  <c r="BI153" i="23" s="1"/>
  <c r="BI176" i="23" s="1"/>
  <c r="BI22" i="23"/>
  <c r="BI39" i="23" s="1"/>
  <c r="AC101" i="24"/>
  <c r="AC153" i="24"/>
  <c r="BZ196" i="16"/>
  <c r="BP188" i="16"/>
  <c r="BZ194" i="16" s="1"/>
  <c r="DT9" i="23"/>
  <c r="DT41" i="23"/>
  <c r="DT64" i="23" s="1"/>
  <c r="DT87" i="23" s="1"/>
  <c r="DT110" i="23" s="1"/>
  <c r="DT133" i="23" s="1"/>
  <c r="DT156" i="23" s="1"/>
  <c r="DT179" i="23" s="1"/>
  <c r="DT27" i="24"/>
  <c r="BG91" i="23"/>
  <c r="BG15" i="22"/>
  <c r="BG108" i="23"/>
  <c r="BE114" i="23"/>
  <c r="AD42" i="23"/>
  <c r="AD65" i="23" s="1"/>
  <c r="AD88" i="23" s="1"/>
  <c r="AD111" i="23" s="1"/>
  <c r="AD134" i="23" s="1"/>
  <c r="AD157" i="23" s="1"/>
  <c r="AD180" i="23" s="1"/>
  <c r="AD28" i="24"/>
  <c r="CQ9" i="22"/>
  <c r="CQ39" i="22"/>
  <c r="AH151" i="23"/>
  <c r="DR129" i="23"/>
  <c r="DR152" i="23" s="1"/>
  <c r="DR175" i="23" s="1"/>
  <c r="Y38" i="22"/>
  <c r="Y8" i="22"/>
  <c r="BH63" i="23"/>
  <c r="BH86" i="23" s="1"/>
  <c r="BH23" i="22"/>
  <c r="AE43" i="23"/>
  <c r="AE66" i="23" s="1"/>
  <c r="AE89" i="23" s="1"/>
  <c r="AE112" i="23" s="1"/>
  <c r="AE135" i="23" s="1"/>
  <c r="AE158" i="23" s="1"/>
  <c r="AE181" i="23" s="1"/>
  <c r="AE29" i="24"/>
  <c r="BI40" i="23"/>
  <c r="BI26" i="24"/>
  <c r="BZ196" i="15"/>
  <c r="BP188" i="15"/>
  <c r="BZ194" i="15" s="1"/>
  <c r="BH95" i="24"/>
  <c r="BH123" i="24"/>
  <c r="BH52" i="24"/>
  <c r="BH148" i="24"/>
  <c r="BH96" i="24"/>
  <c r="DO177" i="23"/>
  <c r="DO18" i="22"/>
  <c r="DO160" i="23"/>
  <c r="DT21" i="23"/>
  <c r="DT38" i="23" s="1"/>
  <c r="DT61" i="23" s="1"/>
  <c r="DT84" i="23" s="1"/>
  <c r="DT107" i="23" s="1"/>
  <c r="DT130" i="23" s="1"/>
  <c r="DT153" i="23" s="1"/>
  <c r="DT176" i="23" s="1"/>
  <c r="DT25" i="24"/>
  <c r="DT22" i="23"/>
  <c r="DT39" i="23" s="1"/>
  <c r="DT24" i="24"/>
  <c r="CT132" i="23"/>
  <c r="CT26" i="22"/>
  <c r="DP37" i="22"/>
  <c r="DP7" i="22"/>
  <c r="AD24" i="24"/>
  <c r="AD25" i="24"/>
  <c r="AD21" i="23"/>
  <c r="AD38" i="23" s="1"/>
  <c r="AD61" i="23" s="1"/>
  <c r="AD84" i="23" s="1"/>
  <c r="AD107" i="23" s="1"/>
  <c r="AD130" i="23" s="1"/>
  <c r="AD153" i="23" s="1"/>
  <c r="AD176" i="23" s="1"/>
  <c r="AD22" i="23"/>
  <c r="AD39" i="23" s="1"/>
  <c r="CQ183" i="23"/>
  <c r="DZ128" i="23"/>
  <c r="BH151" i="24"/>
  <c r="BH126" i="24"/>
  <c r="BH99" i="24"/>
  <c r="BH56" i="24"/>
  <c r="Z175" i="23"/>
  <c r="BH152" i="24"/>
  <c r="BH57" i="24"/>
  <c r="BH100" i="24"/>
  <c r="BH127" i="24"/>
  <c r="AB86" i="23"/>
  <c r="AB24" i="22"/>
  <c r="BH150" i="24"/>
  <c r="BH125" i="24"/>
  <c r="BH98" i="24"/>
  <c r="BH55" i="24"/>
  <c r="DL40" i="22"/>
  <c r="DL41" i="22" s="1"/>
  <c r="DL10" i="22"/>
  <c r="Y175" i="23"/>
  <c r="Z36" i="22"/>
  <c r="Z6" i="22"/>
  <c r="AE40" i="23"/>
  <c r="AE26" i="24"/>
  <c r="BE132" i="23"/>
  <c r="BE26" i="22"/>
  <c r="DQ91" i="23"/>
  <c r="BH62" i="23"/>
  <c r="BH13" i="22"/>
  <c r="DT26" i="24"/>
  <c r="DT40" i="23"/>
  <c r="AC45" i="23"/>
  <c r="AA114" i="23"/>
  <c r="AA16" i="22"/>
  <c r="AA131" i="23"/>
  <c r="AH155" i="14"/>
  <c r="CT155" i="14" s="1"/>
  <c r="DX74" i="18"/>
  <c r="GJ74" i="18" s="1"/>
  <c r="DW76" i="18"/>
  <c r="GI76" i="18" s="1"/>
  <c r="BK58" i="21" s="1"/>
  <c r="BK5" i="21" s="1"/>
  <c r="AE159" i="12"/>
  <c r="CQ159" i="12" s="1"/>
  <c r="AG160" i="14"/>
  <c r="CS160" i="14" s="1"/>
  <c r="AH156" i="12"/>
  <c r="CT156" i="12" s="1"/>
  <c r="DY74" i="18"/>
  <c r="GK74" i="18" s="1"/>
  <c r="DX75" i="18"/>
  <c r="GJ75" i="18" s="1"/>
  <c r="AF159" i="14"/>
  <c r="CR159" i="14" s="1"/>
  <c r="AF155" i="12"/>
  <c r="CR155" i="12" s="1"/>
  <c r="AF12" i="23" s="1"/>
  <c r="AF164" i="14"/>
  <c r="CR164" i="14" s="1"/>
  <c r="BL29" i="21" s="1"/>
  <c r="AF165" i="14"/>
  <c r="CR165" i="14" s="1"/>
  <c r="AF160" i="12"/>
  <c r="CR160" i="12" s="1"/>
  <c r="AG155" i="14"/>
  <c r="CS155" i="14" s="1"/>
  <c r="AG162" i="12"/>
  <c r="CS162" i="12" s="1"/>
  <c r="AG158" i="12"/>
  <c r="CS158" i="12" s="1"/>
  <c r="AE159" i="14"/>
  <c r="CQ159" i="14" s="1"/>
  <c r="AG155" i="12"/>
  <c r="CS155" i="12" s="1"/>
  <c r="AG12" i="23" s="1"/>
  <c r="AH76" i="18"/>
  <c r="CT76" i="18" s="1"/>
  <c r="AH58" i="21" s="1"/>
  <c r="AF160" i="14"/>
  <c r="CR160" i="14" s="1"/>
  <c r="AB5" i="22" l="1"/>
  <c r="Y160" i="23"/>
  <c r="DS35" i="22"/>
  <c r="BD30" i="22"/>
  <c r="AC58" i="24"/>
  <c r="BH68" i="23"/>
  <c r="BH35" i="22" s="1"/>
  <c r="BD9" i="22"/>
  <c r="CR30" i="22"/>
  <c r="DS91" i="23"/>
  <c r="DS36" i="22" s="1"/>
  <c r="BD20" i="22"/>
  <c r="AC128" i="24"/>
  <c r="BK8" i="23"/>
  <c r="AE154" i="24"/>
  <c r="AB91" i="23"/>
  <c r="AB6" i="22" s="1"/>
  <c r="BH128" i="24"/>
  <c r="AE45" i="23"/>
  <c r="AE34" i="22" s="1"/>
  <c r="CS9" i="22"/>
  <c r="CS39" i="22"/>
  <c r="AH158" i="14"/>
  <c r="CT158" i="14" s="1"/>
  <c r="AH156" i="14"/>
  <c r="CT156" i="14" s="1"/>
  <c r="DT147" i="24"/>
  <c r="DT122" i="24"/>
  <c r="DT94" i="24"/>
  <c r="DT51" i="24"/>
  <c r="AE152" i="24"/>
  <c r="AE100" i="24"/>
  <c r="AE57" i="24"/>
  <c r="AE127" i="24"/>
  <c r="CT174" i="23"/>
  <c r="AC102" i="24"/>
  <c r="DU40" i="23"/>
  <c r="DU26" i="24"/>
  <c r="BJ22" i="23"/>
  <c r="BJ39" i="23" s="1"/>
  <c r="BJ21" i="23"/>
  <c r="BJ38" i="23" s="1"/>
  <c r="BJ61" i="23" s="1"/>
  <c r="BJ84" i="23" s="1"/>
  <c r="BJ107" i="23" s="1"/>
  <c r="BJ130" i="23" s="1"/>
  <c r="BJ153" i="23" s="1"/>
  <c r="BJ176" i="23" s="1"/>
  <c r="BJ25" i="24"/>
  <c r="BJ24" i="24"/>
  <c r="AD153" i="24"/>
  <c r="AD101" i="24"/>
  <c r="BD149" i="24"/>
  <c r="BD155" i="24" s="1"/>
  <c r="BK146" i="24"/>
  <c r="BK121" i="24"/>
  <c r="BK50" i="24"/>
  <c r="BK93" i="24"/>
  <c r="BK31" i="24"/>
  <c r="AD100" i="24"/>
  <c r="AD127" i="24"/>
  <c r="AD152" i="24"/>
  <c r="AD57" i="24"/>
  <c r="DT153" i="24"/>
  <c r="DT101" i="24"/>
  <c r="BL6" i="21"/>
  <c r="BL11" i="21"/>
  <c r="AA37" i="22"/>
  <c r="AA7" i="22"/>
  <c r="BE27" i="22"/>
  <c r="BE155" i="23"/>
  <c r="BH102" i="24"/>
  <c r="AD95" i="24"/>
  <c r="AD52" i="24"/>
  <c r="AD148" i="24"/>
  <c r="AD123" i="24"/>
  <c r="AD96" i="24"/>
  <c r="DT62" i="23"/>
  <c r="DT13" i="22"/>
  <c r="AH174" i="23"/>
  <c r="BG36" i="22"/>
  <c r="BG6" i="22"/>
  <c r="BI62" i="23"/>
  <c r="BI13" i="22"/>
  <c r="DQ132" i="23"/>
  <c r="DQ26" i="22"/>
  <c r="BG26" i="22"/>
  <c r="BG132" i="23"/>
  <c r="AE83" i="23"/>
  <c r="AE106" i="23" s="1"/>
  <c r="X10" i="22"/>
  <c r="X40" i="22"/>
  <c r="X41" i="22" s="1"/>
  <c r="DU44" i="23"/>
  <c r="DU67" i="23" s="1"/>
  <c r="DU90" i="23" s="1"/>
  <c r="DU113" i="23" s="1"/>
  <c r="DU136" i="23" s="1"/>
  <c r="DU159" i="23" s="1"/>
  <c r="DU182" i="23" s="1"/>
  <c r="DU30" i="24"/>
  <c r="BJ9" i="23"/>
  <c r="BJ41" i="23"/>
  <c r="BJ64" i="23" s="1"/>
  <c r="BJ87" i="23" s="1"/>
  <c r="BJ110" i="23" s="1"/>
  <c r="BJ133" i="23" s="1"/>
  <c r="BJ156" i="23" s="1"/>
  <c r="BJ179" i="23" s="1"/>
  <c r="BJ27" i="24"/>
  <c r="DR91" i="23"/>
  <c r="DR108" i="23"/>
  <c r="DR15" i="22"/>
  <c r="BK43" i="23"/>
  <c r="BK66" i="23" s="1"/>
  <c r="BK89" i="23" s="1"/>
  <c r="BK112" i="23" s="1"/>
  <c r="BK135" i="23" s="1"/>
  <c r="BK158" i="23" s="1"/>
  <c r="BK181" i="23" s="1"/>
  <c r="BK29" i="24"/>
  <c r="BK60" i="23"/>
  <c r="DY174" i="23"/>
  <c r="DR109" i="23"/>
  <c r="DR25" i="22"/>
  <c r="AE150" i="24"/>
  <c r="AE125" i="24"/>
  <c r="AE98" i="24"/>
  <c r="AE55" i="24"/>
  <c r="AC34" i="22"/>
  <c r="AC4" i="22"/>
  <c r="AE54" i="24"/>
  <c r="AE124" i="24"/>
  <c r="AE97" i="24"/>
  <c r="AE53" i="24"/>
  <c r="BH58" i="24"/>
  <c r="AD94" i="24"/>
  <c r="AD122" i="24"/>
  <c r="AD51" i="24"/>
  <c r="AD147" i="24"/>
  <c r="DT95" i="24"/>
  <c r="DT96" i="24"/>
  <c r="DT52" i="24"/>
  <c r="DT148" i="24"/>
  <c r="DT123" i="24"/>
  <c r="DT98" i="24"/>
  <c r="DT55" i="24"/>
  <c r="DT125" i="24"/>
  <c r="DT150" i="24"/>
  <c r="DQ114" i="23"/>
  <c r="DQ131" i="23"/>
  <c r="DQ16" i="22"/>
  <c r="BI45" i="23"/>
  <c r="BI4" i="22" s="1"/>
  <c r="CR9" i="22"/>
  <c r="CR39" i="22"/>
  <c r="DU25" i="24"/>
  <c r="DU24" i="24"/>
  <c r="DU22" i="23"/>
  <c r="DU39" i="23" s="1"/>
  <c r="DU21" i="23"/>
  <c r="DU38" i="23" s="1"/>
  <c r="DU61" i="23" s="1"/>
  <c r="DU84" i="23" s="1"/>
  <c r="DU107" i="23" s="1"/>
  <c r="DU130" i="23" s="1"/>
  <c r="DU153" i="23" s="1"/>
  <c r="DU176" i="23" s="1"/>
  <c r="BJ8" i="23"/>
  <c r="DW37" i="23"/>
  <c r="DW23" i="24"/>
  <c r="DW18" i="23"/>
  <c r="DW16" i="23"/>
  <c r="DW17" i="23"/>
  <c r="DW15" i="23"/>
  <c r="DW14" i="23"/>
  <c r="DW13" i="23"/>
  <c r="DT152" i="24"/>
  <c r="DT127" i="24"/>
  <c r="DT57" i="24"/>
  <c r="DT100" i="24"/>
  <c r="DO30" i="22"/>
  <c r="AG37" i="23"/>
  <c r="AG23" i="24"/>
  <c r="BM12" i="23"/>
  <c r="AG17" i="23"/>
  <c r="AG14" i="23"/>
  <c r="AG15" i="23"/>
  <c r="AG18" i="23"/>
  <c r="AG16" i="23"/>
  <c r="AG13" i="23"/>
  <c r="DT63" i="23"/>
  <c r="DT86" i="23" s="1"/>
  <c r="DT23" i="22"/>
  <c r="AE63" i="23"/>
  <c r="AE23" i="22"/>
  <c r="BH109" i="23"/>
  <c r="BH25" i="22"/>
  <c r="BI148" i="24"/>
  <c r="BI96" i="24"/>
  <c r="BI123" i="24"/>
  <c r="BI95" i="24"/>
  <c r="BI52" i="24"/>
  <c r="BC10" i="22"/>
  <c r="BC40" i="22"/>
  <c r="BC41" i="22" s="1"/>
  <c r="CR10" i="22"/>
  <c r="CR40" i="22"/>
  <c r="CQ30" i="22"/>
  <c r="BI83" i="23"/>
  <c r="BI106" i="23" s="1"/>
  <c r="BI129" i="23" s="1"/>
  <c r="AE151" i="24"/>
  <c r="AE99" i="24"/>
  <c r="AE56" i="24"/>
  <c r="AE126" i="24"/>
  <c r="DU8" i="23"/>
  <c r="BD183" i="23"/>
  <c r="BJ44" i="23"/>
  <c r="BJ67" i="23" s="1"/>
  <c r="BJ90" i="23" s="1"/>
  <c r="BJ113" i="23" s="1"/>
  <c r="BJ136" i="23" s="1"/>
  <c r="BJ159" i="23" s="1"/>
  <c r="BJ182" i="23" s="1"/>
  <c r="BJ30" i="24"/>
  <c r="BK44" i="23"/>
  <c r="BK67" i="23" s="1"/>
  <c r="BK90" i="23" s="1"/>
  <c r="BK113" i="23" s="1"/>
  <c r="BK136" i="23" s="1"/>
  <c r="BK159" i="23" s="1"/>
  <c r="BK182" i="23" s="1"/>
  <c r="BK30" i="24"/>
  <c r="DN40" i="22"/>
  <c r="DN41" i="22" s="1"/>
  <c r="DN10" i="22"/>
  <c r="DT89" i="23"/>
  <c r="DT112" i="23" s="1"/>
  <c r="DT135" i="23" s="1"/>
  <c r="DT158" i="23" s="1"/>
  <c r="DT181" i="23" s="1"/>
  <c r="Z37" i="22"/>
  <c r="Z7" i="22"/>
  <c r="BF26" i="22"/>
  <c r="BF132" i="23"/>
  <c r="Y178" i="23"/>
  <c r="Y29" i="22" s="1"/>
  <c r="Y28" i="22"/>
  <c r="AE13" i="22"/>
  <c r="AE62" i="23"/>
  <c r="DO9" i="22"/>
  <c r="DO39" i="22"/>
  <c r="AD99" i="24"/>
  <c r="AD56" i="24"/>
  <c r="AD126" i="24"/>
  <c r="AD151" i="24"/>
  <c r="BI147" i="24"/>
  <c r="BI94" i="24"/>
  <c r="BI51" i="24"/>
  <c r="BI122" i="24"/>
  <c r="BK10" i="21"/>
  <c r="BK32" i="24" s="1"/>
  <c r="DT45" i="23"/>
  <c r="BI101" i="24"/>
  <c r="BI153" i="24"/>
  <c r="AC86" i="23"/>
  <c r="AC24" i="22"/>
  <c r="AD150" i="24"/>
  <c r="AD125" i="24"/>
  <c r="AD55" i="24"/>
  <c r="AD98" i="24"/>
  <c r="DU41" i="23"/>
  <c r="DU64" i="23" s="1"/>
  <c r="DU87" i="23" s="1"/>
  <c r="DU110" i="23" s="1"/>
  <c r="DU133" i="23" s="1"/>
  <c r="DU156" i="23" s="1"/>
  <c r="DU179" i="23" s="1"/>
  <c r="DU27" i="24"/>
  <c r="DU9" i="23"/>
  <c r="DS129" i="23"/>
  <c r="BJ40" i="23"/>
  <c r="BJ26" i="24"/>
  <c r="BK25" i="24"/>
  <c r="BK22" i="23"/>
  <c r="BK39" i="23" s="1"/>
  <c r="BK24" i="24"/>
  <c r="BK21" i="23"/>
  <c r="BK38" i="23" s="1"/>
  <c r="BK61" i="23" s="1"/>
  <c r="BK84" i="23" s="1"/>
  <c r="BK107" i="23" s="1"/>
  <c r="BK130" i="23" s="1"/>
  <c r="BK153" i="23" s="1"/>
  <c r="BK176" i="23" s="1"/>
  <c r="AC68" i="23"/>
  <c r="DS109" i="23"/>
  <c r="DS25" i="22"/>
  <c r="DT54" i="24"/>
  <c r="DT53" i="24"/>
  <c r="DT97" i="24"/>
  <c r="DT124" i="24"/>
  <c r="BL12" i="23"/>
  <c r="AF23" i="24"/>
  <c r="AF37" i="23"/>
  <c r="AF15" i="23"/>
  <c r="AF16" i="23"/>
  <c r="AF17" i="23"/>
  <c r="AF14" i="23"/>
  <c r="AF18" i="23"/>
  <c r="AF13" i="23"/>
  <c r="DZ151" i="23"/>
  <c r="DZ174" i="23" s="1"/>
  <c r="DR35" i="22"/>
  <c r="DR5" i="22"/>
  <c r="AD106" i="23"/>
  <c r="DT83" i="23"/>
  <c r="BH106" i="23"/>
  <c r="DS108" i="23"/>
  <c r="DS15" i="22"/>
  <c r="DU146" i="24"/>
  <c r="DU121" i="24"/>
  <c r="DU93" i="24"/>
  <c r="DU50" i="24"/>
  <c r="DU31" i="24"/>
  <c r="DU154" i="24" s="1"/>
  <c r="DV23" i="24"/>
  <c r="DV37" i="23"/>
  <c r="DV14" i="23"/>
  <c r="DV16" i="23"/>
  <c r="DV17" i="23"/>
  <c r="DV18" i="23"/>
  <c r="DV15" i="23"/>
  <c r="DV13" i="23"/>
  <c r="BK41" i="23"/>
  <c r="BK64" i="23" s="1"/>
  <c r="BK87" i="23" s="1"/>
  <c r="BK110" i="23" s="1"/>
  <c r="BK133" i="23" s="1"/>
  <c r="BK156" i="23" s="1"/>
  <c r="BK179" i="23" s="1"/>
  <c r="BK27" i="24"/>
  <c r="BK9" i="23"/>
  <c r="AA155" i="23"/>
  <c r="AA27" i="22"/>
  <c r="Z154" i="23"/>
  <c r="Z17" i="22"/>
  <c r="Z137" i="23"/>
  <c r="AC106" i="23"/>
  <c r="AC14" i="22"/>
  <c r="AC85" i="23"/>
  <c r="AE147" i="24"/>
  <c r="AE51" i="24"/>
  <c r="AE122" i="24"/>
  <c r="AE94" i="24"/>
  <c r="BF131" i="23"/>
  <c r="BF16" i="22"/>
  <c r="BF114" i="23"/>
  <c r="BH14" i="22"/>
  <c r="BH85" i="23"/>
  <c r="Y39" i="22"/>
  <c r="Y9" i="22"/>
  <c r="CQ10" i="22"/>
  <c r="CQ40" i="22"/>
  <c r="CQ41" i="22" s="1"/>
  <c r="DO19" i="22"/>
  <c r="DO20" i="22" s="1"/>
  <c r="DO149" i="24" s="1"/>
  <c r="DO155" i="24" s="1"/>
  <c r="DO183" i="23"/>
  <c r="BI124" i="24"/>
  <c r="BI97" i="24"/>
  <c r="BI53" i="24"/>
  <c r="BI54" i="24"/>
  <c r="BE37" i="22"/>
  <c r="BE7" i="22"/>
  <c r="AD97" i="24"/>
  <c r="AD124" i="24"/>
  <c r="AD53" i="24"/>
  <c r="AD54" i="24"/>
  <c r="DT151" i="24"/>
  <c r="DT126" i="24"/>
  <c r="DT99" i="24"/>
  <c r="DT56" i="24"/>
  <c r="DP28" i="22"/>
  <c r="DP178" i="23"/>
  <c r="DP29" i="22" s="1"/>
  <c r="DU42" i="23"/>
  <c r="DU65" i="23" s="1"/>
  <c r="DU88" i="23" s="1"/>
  <c r="DU111" i="23" s="1"/>
  <c r="DU134" i="23" s="1"/>
  <c r="DU157" i="23" s="1"/>
  <c r="DU180" i="23" s="1"/>
  <c r="DU28" i="24"/>
  <c r="DU60" i="23"/>
  <c r="BJ28" i="24"/>
  <c r="BJ42" i="23"/>
  <c r="BJ65" i="23" s="1"/>
  <c r="BJ88" i="23" s="1"/>
  <c r="BJ111" i="23" s="1"/>
  <c r="BJ134" i="23" s="1"/>
  <c r="BJ157" i="23" s="1"/>
  <c r="BJ180" i="23" s="1"/>
  <c r="BJ146" i="24"/>
  <c r="BJ121" i="24"/>
  <c r="BJ93" i="24"/>
  <c r="BJ50" i="24"/>
  <c r="BJ31" i="24"/>
  <c r="BJ154" i="24" s="1"/>
  <c r="CS178" i="23"/>
  <c r="CS29" i="22" s="1"/>
  <c r="CS28" i="22"/>
  <c r="BK42" i="23"/>
  <c r="BK65" i="23" s="1"/>
  <c r="BK88" i="23" s="1"/>
  <c r="BK111" i="23" s="1"/>
  <c r="BK134" i="23" s="1"/>
  <c r="BK157" i="23" s="1"/>
  <c r="BK180" i="23" s="1"/>
  <c r="BK28" i="24"/>
  <c r="DP160" i="23"/>
  <c r="DP177" i="23"/>
  <c r="DP18" i="22"/>
  <c r="BI151" i="24"/>
  <c r="BI99" i="24"/>
  <c r="BI56" i="24"/>
  <c r="BI126" i="24"/>
  <c r="AE148" i="24"/>
  <c r="AE52" i="24"/>
  <c r="AE95" i="24"/>
  <c r="AE123" i="24"/>
  <c r="AE96" i="24"/>
  <c r="BF36" i="22"/>
  <c r="BF6" i="22"/>
  <c r="DF15" i="14"/>
  <c r="DE21" i="14" s="1"/>
  <c r="HM36" i="18" s="1"/>
  <c r="AA154" i="23"/>
  <c r="AA17" i="22"/>
  <c r="AA137" i="23"/>
  <c r="DQ6" i="22"/>
  <c r="DQ36" i="22"/>
  <c r="AB109" i="23"/>
  <c r="AB25" i="22"/>
  <c r="AD45" i="23"/>
  <c r="AD62" i="23"/>
  <c r="AD13" i="22"/>
  <c r="CT155" i="23"/>
  <c r="CT160" i="23" s="1"/>
  <c r="CT27" i="22"/>
  <c r="BI63" i="23"/>
  <c r="BI23" i="22"/>
  <c r="BG114" i="23"/>
  <c r="BG16" i="22"/>
  <c r="BG131" i="23"/>
  <c r="AE101" i="24"/>
  <c r="AE153" i="24"/>
  <c r="AB108" i="23"/>
  <c r="AB15" i="22"/>
  <c r="AD63" i="23"/>
  <c r="AD23" i="22"/>
  <c r="Z155" i="23"/>
  <c r="Z27" i="22"/>
  <c r="Y177" i="23"/>
  <c r="Y19" i="22" s="1"/>
  <c r="Y18" i="22"/>
  <c r="CT137" i="23"/>
  <c r="DU43" i="23"/>
  <c r="DU66" i="23" s="1"/>
  <c r="DU89" i="23" s="1"/>
  <c r="DU112" i="23" s="1"/>
  <c r="DU135" i="23" s="1"/>
  <c r="DU158" i="23" s="1"/>
  <c r="DU181" i="23" s="1"/>
  <c r="DU29" i="24"/>
  <c r="BI150" i="24"/>
  <c r="BI125" i="24"/>
  <c r="BI98" i="24"/>
  <c r="BI55" i="24"/>
  <c r="BJ29" i="24"/>
  <c r="BJ43" i="23"/>
  <c r="BJ66" i="23" s="1"/>
  <c r="BJ89" i="23" s="1"/>
  <c r="BJ112" i="23" s="1"/>
  <c r="BJ135" i="23" s="1"/>
  <c r="BJ158" i="23" s="1"/>
  <c r="BJ181" i="23" s="1"/>
  <c r="BJ60" i="23"/>
  <c r="AG174" i="23"/>
  <c r="BK40" i="23"/>
  <c r="BK26" i="24"/>
  <c r="DP38" i="22"/>
  <c r="DP8" i="22"/>
  <c r="BE137" i="23"/>
  <c r="BE154" i="23"/>
  <c r="BE17" i="22"/>
  <c r="AB129" i="23"/>
  <c r="BI152" i="24"/>
  <c r="BI57" i="24"/>
  <c r="BI127" i="24"/>
  <c r="BI100" i="24"/>
  <c r="BH24" i="22"/>
  <c r="AH162" i="14"/>
  <c r="CT162" i="14" s="1"/>
  <c r="AE161" i="12"/>
  <c r="CQ161" i="12" s="1"/>
  <c r="AF161" i="14"/>
  <c r="CR161" i="14" s="1"/>
  <c r="AH160" i="14"/>
  <c r="CT160" i="14" s="1"/>
  <c r="DY76" i="18"/>
  <c r="GK76" i="18" s="1"/>
  <c r="BM58" i="21" s="1"/>
  <c r="DZ75" i="18"/>
  <c r="GL75" i="18" s="1"/>
  <c r="DX76" i="18"/>
  <c r="GJ76" i="18" s="1"/>
  <c r="BL58" i="21" s="1"/>
  <c r="AH164" i="14"/>
  <c r="CT164" i="14" s="1"/>
  <c r="BN29" i="21" s="1"/>
  <c r="AH165" i="14"/>
  <c r="CT165" i="14" s="1"/>
  <c r="AG164" i="12"/>
  <c r="CS164" i="12" s="1"/>
  <c r="AG29" i="21" s="1"/>
  <c r="AG165" i="12"/>
  <c r="CS165" i="12" s="1"/>
  <c r="AF164" i="12"/>
  <c r="CR164" i="12" s="1"/>
  <c r="AF29" i="21" s="1"/>
  <c r="AF165" i="12"/>
  <c r="CR165" i="12" s="1"/>
  <c r="AH158" i="12"/>
  <c r="CT158" i="12" s="1"/>
  <c r="AH162" i="12"/>
  <c r="CT162" i="12" s="1"/>
  <c r="AH157" i="14"/>
  <c r="CT157" i="14" s="1"/>
  <c r="AG160" i="12"/>
  <c r="CS160" i="12" s="1"/>
  <c r="AG164" i="14"/>
  <c r="CS164" i="14" s="1"/>
  <c r="BM29" i="21" s="1"/>
  <c r="AG165" i="14"/>
  <c r="CS165" i="14" s="1"/>
  <c r="AH155" i="12"/>
  <c r="CT155" i="12" s="1"/>
  <c r="AG163" i="12"/>
  <c r="CS163" i="12" s="1"/>
  <c r="AG157" i="12"/>
  <c r="CS157" i="12" s="1"/>
  <c r="AG28" i="21" s="1"/>
  <c r="AG163" i="14"/>
  <c r="CS163" i="14" s="1"/>
  <c r="AG157" i="14"/>
  <c r="CS157" i="14" s="1"/>
  <c r="BM28" i="21" s="1"/>
  <c r="AE161" i="14"/>
  <c r="CQ161" i="14" s="1"/>
  <c r="AF157" i="12"/>
  <c r="CR157" i="12" s="1"/>
  <c r="AF28" i="21" s="1"/>
  <c r="AF163" i="12"/>
  <c r="CR163" i="12" s="1"/>
  <c r="DZ78" i="18"/>
  <c r="GL78" i="18" s="1"/>
  <c r="DZ77" i="18"/>
  <c r="GL77" i="18" s="1"/>
  <c r="BN59" i="21" s="1"/>
  <c r="AE68" i="23" l="1"/>
  <c r="BH5" i="22"/>
  <c r="AB114" i="23"/>
  <c r="AG8" i="23"/>
  <c r="DS6" i="22"/>
  <c r="BM10" i="21"/>
  <c r="BM32" i="24" s="1"/>
  <c r="BI102" i="24"/>
  <c r="AB36" i="22"/>
  <c r="DT58" i="24"/>
  <c r="AE4" i="22"/>
  <c r="Y30" i="22"/>
  <c r="DW8" i="23"/>
  <c r="AE102" i="24"/>
  <c r="DT24" i="22"/>
  <c r="BI128" i="24"/>
  <c r="BI58" i="24"/>
  <c r="DT68" i="23"/>
  <c r="DT35" i="22" s="1"/>
  <c r="AF8" i="23"/>
  <c r="DT102" i="24"/>
  <c r="DT128" i="24"/>
  <c r="AE35" i="22"/>
  <c r="AE5" i="22"/>
  <c r="CT9" i="22"/>
  <c r="CT39" i="22"/>
  <c r="BM6" i="21"/>
  <c r="BM11" i="21"/>
  <c r="BM5" i="21"/>
  <c r="Z178" i="23"/>
  <c r="Z29" i="22" s="1"/>
  <c r="Z28" i="22"/>
  <c r="AD14" i="22"/>
  <c r="AD85" i="23"/>
  <c r="AA38" i="22"/>
  <c r="AA8" i="22"/>
  <c r="DP19" i="22"/>
  <c r="DP20" i="22" s="1"/>
  <c r="DP149" i="24" s="1"/>
  <c r="DP155" i="24" s="1"/>
  <c r="DP183" i="23"/>
  <c r="Z38" i="22"/>
  <c r="Z8" i="22"/>
  <c r="DV22" i="23"/>
  <c r="DV39" i="23" s="1"/>
  <c r="DV21" i="23"/>
  <c r="DV38" i="23" s="1"/>
  <c r="DV61" i="23" s="1"/>
  <c r="DV84" i="23" s="1"/>
  <c r="DV107" i="23" s="1"/>
  <c r="DV130" i="23" s="1"/>
  <c r="DV153" i="23" s="1"/>
  <c r="DV176" i="23" s="1"/>
  <c r="DV25" i="24"/>
  <c r="DV24" i="24"/>
  <c r="DV121" i="24"/>
  <c r="DV146" i="24"/>
  <c r="DV93" i="24"/>
  <c r="DV50" i="24"/>
  <c r="DV31" i="24"/>
  <c r="DV154" i="24" s="1"/>
  <c r="DS131" i="23"/>
  <c r="DS16" i="22"/>
  <c r="BK147" i="24"/>
  <c r="BK51" i="24"/>
  <c r="BK122" i="24"/>
  <c r="BK94" i="24"/>
  <c r="DU150" i="24"/>
  <c r="DU125" i="24"/>
  <c r="DU98" i="24"/>
  <c r="DU55" i="24"/>
  <c r="BD40" i="22"/>
  <c r="BD41" i="22" s="1"/>
  <c r="BD10" i="22"/>
  <c r="BI152" i="23"/>
  <c r="BI175" i="23" s="1"/>
  <c r="DT109" i="23"/>
  <c r="DT25" i="22"/>
  <c r="BM23" i="24"/>
  <c r="DY12" i="23"/>
  <c r="BM37" i="23"/>
  <c r="BM16" i="23"/>
  <c r="BM15" i="23"/>
  <c r="BM18" i="23"/>
  <c r="BM13" i="23"/>
  <c r="BM17" i="23"/>
  <c r="BM14" i="23"/>
  <c r="DW146" i="24"/>
  <c r="DW93" i="24"/>
  <c r="DW50" i="24"/>
  <c r="DW121" i="24"/>
  <c r="DW31" i="24"/>
  <c r="DW154" i="24" s="1"/>
  <c r="DT14" i="22"/>
  <c r="DT85" i="23"/>
  <c r="DT91" i="23" s="1"/>
  <c r="DU54" i="24"/>
  <c r="DU124" i="24"/>
  <c r="DU97" i="24"/>
  <c r="DU53" i="24"/>
  <c r="AF6" i="21"/>
  <c r="AF11" i="21"/>
  <c r="BE160" i="23"/>
  <c r="BE177" i="23"/>
  <c r="BE18" i="22"/>
  <c r="BJ45" i="23"/>
  <c r="BJ4" i="22" s="1"/>
  <c r="BG37" i="22"/>
  <c r="BG7" i="22"/>
  <c r="AD4" i="22"/>
  <c r="AD34" i="22"/>
  <c r="DP9" i="22"/>
  <c r="DP39" i="22"/>
  <c r="DP30" i="22"/>
  <c r="BH108" i="23"/>
  <c r="BH15" i="22"/>
  <c r="DV41" i="23"/>
  <c r="DV64" i="23" s="1"/>
  <c r="DV87" i="23" s="1"/>
  <c r="DV110" i="23" s="1"/>
  <c r="DV133" i="23" s="1"/>
  <c r="DV156" i="23" s="1"/>
  <c r="DV179" i="23" s="1"/>
  <c r="DV27" i="24"/>
  <c r="DV9" i="23"/>
  <c r="BH91" i="23"/>
  <c r="AF43" i="23"/>
  <c r="AF66" i="23" s="1"/>
  <c r="AF89" i="23" s="1"/>
  <c r="AF112" i="23" s="1"/>
  <c r="AF135" i="23" s="1"/>
  <c r="AF158" i="23" s="1"/>
  <c r="AF181" i="23" s="1"/>
  <c r="AF29" i="24"/>
  <c r="BK13" i="22"/>
  <c r="BK62" i="23"/>
  <c r="BK68" i="23" s="1"/>
  <c r="CS183" i="23"/>
  <c r="AG24" i="24"/>
  <c r="AG25" i="24"/>
  <c r="AG21" i="23"/>
  <c r="AG38" i="23" s="1"/>
  <c r="AG61" i="23" s="1"/>
  <c r="AG84" i="23" s="1"/>
  <c r="AG107" i="23" s="1"/>
  <c r="AG130" i="23" s="1"/>
  <c r="AG153" i="23" s="1"/>
  <c r="AG176" i="23" s="1"/>
  <c r="AG22" i="23"/>
  <c r="AG39" i="23" s="1"/>
  <c r="AG146" i="24"/>
  <c r="AG121" i="24"/>
  <c r="AG93" i="24"/>
  <c r="AG50" i="24"/>
  <c r="AG31" i="24"/>
  <c r="DW60" i="23"/>
  <c r="CR41" i="22"/>
  <c r="DR132" i="23"/>
  <c r="DR26" i="22"/>
  <c r="DR131" i="23"/>
  <c r="DR16" i="22"/>
  <c r="DR114" i="23"/>
  <c r="AD102" i="24"/>
  <c r="DU63" i="23"/>
  <c r="DU23" i="22"/>
  <c r="BE38" i="22"/>
  <c r="BE8" i="22"/>
  <c r="BJ83" i="23"/>
  <c r="BJ106" i="23" s="1"/>
  <c r="DU152" i="24"/>
  <c r="DU57" i="24"/>
  <c r="DU127" i="24"/>
  <c r="DU100" i="24"/>
  <c r="AD86" i="23"/>
  <c r="AD24" i="22"/>
  <c r="AA18" i="22"/>
  <c r="AA177" i="23"/>
  <c r="AA160" i="23"/>
  <c r="BK151" i="24"/>
  <c r="BK126" i="24"/>
  <c r="BK99" i="24"/>
  <c r="BK56" i="24"/>
  <c r="Z177" i="23"/>
  <c r="Z18" i="22"/>
  <c r="Z160" i="23"/>
  <c r="DV30" i="24"/>
  <c r="DV44" i="23"/>
  <c r="DV67" i="23" s="1"/>
  <c r="DV90" i="23" s="1"/>
  <c r="DV113" i="23" s="1"/>
  <c r="DV136" i="23" s="1"/>
  <c r="DV159" i="23" s="1"/>
  <c r="DV182" i="23" s="1"/>
  <c r="BH129" i="23"/>
  <c r="BH152" i="23" s="1"/>
  <c r="BH175" i="23" s="1"/>
  <c r="BH114" i="23"/>
  <c r="AF42" i="23"/>
  <c r="AF65" i="23" s="1"/>
  <c r="AF88" i="23" s="1"/>
  <c r="AF111" i="23" s="1"/>
  <c r="AF134" i="23" s="1"/>
  <c r="AF157" i="23" s="1"/>
  <c r="AF180" i="23" s="1"/>
  <c r="AF28" i="24"/>
  <c r="BK148" i="24"/>
  <c r="BK52" i="24"/>
  <c r="BK123" i="24"/>
  <c r="BK95" i="24"/>
  <c r="BK96" i="24"/>
  <c r="DT34" i="22"/>
  <c r="DT4" i="22"/>
  <c r="AD128" i="24"/>
  <c r="AG28" i="24"/>
  <c r="AG42" i="23"/>
  <c r="AG65" i="23" s="1"/>
  <c r="AG88" i="23" s="1"/>
  <c r="AG111" i="23" s="1"/>
  <c r="AG134" i="23" s="1"/>
  <c r="AG157" i="23" s="1"/>
  <c r="AG180" i="23" s="1"/>
  <c r="AG60" i="23"/>
  <c r="DW25" i="24"/>
  <c r="DW21" i="23"/>
  <c r="DW38" i="23" s="1"/>
  <c r="DW61" i="23" s="1"/>
  <c r="DW84" i="23" s="1"/>
  <c r="DW107" i="23" s="1"/>
  <c r="DW130" i="23" s="1"/>
  <c r="DW153" i="23" s="1"/>
  <c r="DW176" i="23" s="1"/>
  <c r="DW24" i="24"/>
  <c r="DW22" i="23"/>
  <c r="DW39" i="23" s="1"/>
  <c r="DR36" i="22"/>
  <c r="DR6" i="22"/>
  <c r="BI14" i="22"/>
  <c r="BI85" i="23"/>
  <c r="BN28" i="21"/>
  <c r="K19" i="17"/>
  <c r="DO40" i="22"/>
  <c r="DO41" i="22" s="1"/>
  <c r="DO10" i="22"/>
  <c r="DV43" i="23"/>
  <c r="DV66" i="23" s="1"/>
  <c r="DV89" i="23" s="1"/>
  <c r="DV112" i="23" s="1"/>
  <c r="DV135" i="23" s="1"/>
  <c r="DV158" i="23" s="1"/>
  <c r="DV181" i="23" s="1"/>
  <c r="DV29" i="24"/>
  <c r="AF41" i="23"/>
  <c r="AF64" i="23" s="1"/>
  <c r="AF87" i="23" s="1"/>
  <c r="AF110" i="23" s="1"/>
  <c r="AF133" i="23" s="1"/>
  <c r="AF156" i="23" s="1"/>
  <c r="AF179" i="23" s="1"/>
  <c r="AF27" i="24"/>
  <c r="AF9" i="23"/>
  <c r="BJ124" i="24"/>
  <c r="BJ97" i="24"/>
  <c r="BJ53" i="24"/>
  <c r="BJ54" i="24"/>
  <c r="BF27" i="22"/>
  <c r="BF155" i="23"/>
  <c r="AE128" i="24"/>
  <c r="AG44" i="23"/>
  <c r="AG67" i="23" s="1"/>
  <c r="AG90" i="23" s="1"/>
  <c r="AG113" i="23" s="1"/>
  <c r="AG136" i="23" s="1"/>
  <c r="AG159" i="23" s="1"/>
  <c r="AG182" i="23" s="1"/>
  <c r="AG30" i="24"/>
  <c r="DW40" i="23"/>
  <c r="DW26" i="24"/>
  <c r="BJ55" i="24"/>
  <c r="BJ150" i="24"/>
  <c r="BJ125" i="24"/>
  <c r="BJ98" i="24"/>
  <c r="AE129" i="23"/>
  <c r="BK154" i="24"/>
  <c r="BN11" i="21"/>
  <c r="BN6" i="21"/>
  <c r="BJ57" i="24"/>
  <c r="BJ100" i="24"/>
  <c r="BJ152" i="24"/>
  <c r="BJ127" i="24"/>
  <c r="CT8" i="22"/>
  <c r="CT38" i="22"/>
  <c r="AB16" i="22"/>
  <c r="AB131" i="23"/>
  <c r="BI86" i="23"/>
  <c r="BI24" i="22"/>
  <c r="AB132" i="23"/>
  <c r="AB137" i="23" s="1"/>
  <c r="AB26" i="22"/>
  <c r="BJ126" i="24"/>
  <c r="BJ151" i="24"/>
  <c r="BJ99" i="24"/>
  <c r="BJ56" i="24"/>
  <c r="BF37" i="22"/>
  <c r="BF7" i="22"/>
  <c r="AC108" i="23"/>
  <c r="AC15" i="22"/>
  <c r="AA178" i="23"/>
  <c r="AA29" i="22" s="1"/>
  <c r="AA28" i="22"/>
  <c r="DV42" i="23"/>
  <c r="DV65" i="23" s="1"/>
  <c r="DV88" i="23" s="1"/>
  <c r="DV111" i="23" s="1"/>
  <c r="DV134" i="23" s="1"/>
  <c r="DV157" i="23" s="1"/>
  <c r="DV180" i="23" s="1"/>
  <c r="DV28" i="24"/>
  <c r="DT106" i="23"/>
  <c r="AF60" i="23"/>
  <c r="DS26" i="22"/>
  <c r="DS132" i="23"/>
  <c r="DS137" i="23" s="1"/>
  <c r="BJ63" i="23"/>
  <c r="BJ23" i="22"/>
  <c r="AD68" i="23"/>
  <c r="BK101" i="24"/>
  <c r="BK153" i="24"/>
  <c r="BH132" i="23"/>
  <c r="BH26" i="22"/>
  <c r="AG27" i="24"/>
  <c r="AG41" i="23"/>
  <c r="AG64" i="23" s="1"/>
  <c r="AG87" i="23" s="1"/>
  <c r="AG110" i="23" s="1"/>
  <c r="AG133" i="23" s="1"/>
  <c r="AG156" i="23" s="1"/>
  <c r="AG179" i="23" s="1"/>
  <c r="AG9" i="23"/>
  <c r="DW9" i="23"/>
  <c r="DW41" i="23"/>
  <c r="DW64" i="23" s="1"/>
  <c r="DW87" i="23" s="1"/>
  <c r="DW110" i="23" s="1"/>
  <c r="DW133" i="23" s="1"/>
  <c r="DW156" i="23" s="1"/>
  <c r="DW179" i="23" s="1"/>
  <c r="DW27" i="24"/>
  <c r="BK45" i="23"/>
  <c r="BK4" i="22" s="1"/>
  <c r="BG155" i="23"/>
  <c r="BG27" i="22"/>
  <c r="BJ147" i="24"/>
  <c r="BJ122" i="24"/>
  <c r="BJ94" i="24"/>
  <c r="BJ51" i="24"/>
  <c r="AG6" i="21"/>
  <c r="AG11" i="21"/>
  <c r="AG10" i="21"/>
  <c r="AG32" i="24" s="1"/>
  <c r="AG5" i="21"/>
  <c r="BL5" i="21"/>
  <c r="BL10" i="21"/>
  <c r="BL32" i="24" s="1"/>
  <c r="BK97" i="24"/>
  <c r="BK53" i="24"/>
  <c r="BK54" i="24"/>
  <c r="BK124" i="24"/>
  <c r="Y183" i="23"/>
  <c r="CS30" i="22"/>
  <c r="DU45" i="23"/>
  <c r="DV8" i="23"/>
  <c r="AF25" i="24"/>
  <c r="AF24" i="24"/>
  <c r="AF21" i="23"/>
  <c r="AF38" i="23" s="1"/>
  <c r="AF61" i="23" s="1"/>
  <c r="AF84" i="23" s="1"/>
  <c r="AF107" i="23" s="1"/>
  <c r="AF130" i="23" s="1"/>
  <c r="AF153" i="23" s="1"/>
  <c r="AF176" i="23" s="1"/>
  <c r="AF22" i="23"/>
  <c r="AF39" i="23" s="1"/>
  <c r="AF146" i="24"/>
  <c r="AF121" i="24"/>
  <c r="AF93" i="24"/>
  <c r="AF50" i="24"/>
  <c r="AF31" i="24"/>
  <c r="AF154" i="24" s="1"/>
  <c r="DS114" i="23"/>
  <c r="AG40" i="23"/>
  <c r="AG26" i="24"/>
  <c r="DW43" i="23"/>
  <c r="DW66" i="23" s="1"/>
  <c r="DW89" i="23" s="1"/>
  <c r="DW112" i="23" s="1"/>
  <c r="DW135" i="23" s="1"/>
  <c r="DW158" i="23" s="1"/>
  <c r="DW181" i="23" s="1"/>
  <c r="DW29" i="24"/>
  <c r="DU62" i="23"/>
  <c r="DU13" i="22"/>
  <c r="DQ137" i="23"/>
  <c r="DQ154" i="23"/>
  <c r="DQ17" i="22"/>
  <c r="BK83" i="23"/>
  <c r="BK106" i="23" s="1"/>
  <c r="BK129" i="23" s="1"/>
  <c r="BK152" i="23" s="1"/>
  <c r="BJ148" i="24"/>
  <c r="BJ123" i="24"/>
  <c r="BJ95" i="24"/>
  <c r="BJ96" i="24"/>
  <c r="BJ52" i="24"/>
  <c r="AF10" i="21"/>
  <c r="AF32" i="24" s="1"/>
  <c r="AF5" i="21"/>
  <c r="DJ28" i="12"/>
  <c r="DF15" i="12" s="1"/>
  <c r="AH12" i="23"/>
  <c r="AB7" i="22"/>
  <c r="AB37" i="22"/>
  <c r="BK63" i="23"/>
  <c r="BK23" i="22"/>
  <c r="Y20" i="22"/>
  <c r="Y149" i="24" s="1"/>
  <c r="Y155" i="24" s="1"/>
  <c r="CT178" i="23"/>
  <c r="CT28" i="22"/>
  <c r="DU83" i="23"/>
  <c r="BF137" i="23"/>
  <c r="BF154" i="23"/>
  <c r="BF17" i="22"/>
  <c r="AC91" i="23"/>
  <c r="BK150" i="24"/>
  <c r="BK125" i="24"/>
  <c r="BK98" i="24"/>
  <c r="BK55" i="24"/>
  <c r="DV40" i="23"/>
  <c r="DV26" i="24"/>
  <c r="AD129" i="23"/>
  <c r="AF44" i="23"/>
  <c r="AF67" i="23" s="1"/>
  <c r="AF90" i="23" s="1"/>
  <c r="AF113" i="23" s="1"/>
  <c r="AF136" i="23" s="1"/>
  <c r="AF159" i="23" s="1"/>
  <c r="AF182" i="23" s="1"/>
  <c r="AF30" i="24"/>
  <c r="BL37" i="23"/>
  <c r="BL23" i="24"/>
  <c r="DX12" i="23"/>
  <c r="BL17" i="23"/>
  <c r="BL18" i="23"/>
  <c r="BL13" i="23"/>
  <c r="BL16" i="23"/>
  <c r="BL15" i="23"/>
  <c r="BL14" i="23"/>
  <c r="AC35" i="22"/>
  <c r="AC5" i="22"/>
  <c r="DS152" i="23"/>
  <c r="DS175" i="23" s="1"/>
  <c r="BJ101" i="24"/>
  <c r="BJ153" i="24"/>
  <c r="AE86" i="23"/>
  <c r="AE24" i="22"/>
  <c r="DW42" i="23"/>
  <c r="DW65" i="23" s="1"/>
  <c r="DW88" i="23" s="1"/>
  <c r="DW111" i="23" s="1"/>
  <c r="DW134" i="23" s="1"/>
  <c r="DW157" i="23" s="1"/>
  <c r="DW180" i="23" s="1"/>
  <c r="DW28" i="24"/>
  <c r="DU147" i="24"/>
  <c r="DU122" i="24"/>
  <c r="DU94" i="24"/>
  <c r="DU51" i="24"/>
  <c r="DQ37" i="22"/>
  <c r="DQ7" i="22"/>
  <c r="BK152" i="24"/>
  <c r="BK127" i="24"/>
  <c r="BK100" i="24"/>
  <c r="BK57" i="24"/>
  <c r="DU101" i="24"/>
  <c r="DU153" i="24"/>
  <c r="AB152" i="23"/>
  <c r="BG137" i="23"/>
  <c r="BG154" i="23"/>
  <c r="BG17" i="22"/>
  <c r="DU151" i="24"/>
  <c r="DU126" i="24"/>
  <c r="DU99" i="24"/>
  <c r="DU56" i="24"/>
  <c r="AC129" i="23"/>
  <c r="DV60" i="23"/>
  <c r="AF40" i="23"/>
  <c r="AF26" i="24"/>
  <c r="AC109" i="23"/>
  <c r="AC114" i="23" s="1"/>
  <c r="AC25" i="22"/>
  <c r="AE14" i="22"/>
  <c r="AE85" i="23"/>
  <c r="BI68" i="23"/>
  <c r="AG29" i="24"/>
  <c r="AG43" i="23"/>
  <c r="AG66" i="23" s="1"/>
  <c r="AG89" i="23" s="1"/>
  <c r="AG112" i="23" s="1"/>
  <c r="AG135" i="23" s="1"/>
  <c r="AG158" i="23" s="1"/>
  <c r="AG181" i="23" s="1"/>
  <c r="DW44" i="23"/>
  <c r="DW67" i="23" s="1"/>
  <c r="DW90" i="23" s="1"/>
  <c r="DW113" i="23" s="1"/>
  <c r="DW136" i="23" s="1"/>
  <c r="DW159" i="23" s="1"/>
  <c r="DW182" i="23" s="1"/>
  <c r="DW30" i="24"/>
  <c r="DU148" i="24"/>
  <c r="DU123" i="24"/>
  <c r="DU95" i="24"/>
  <c r="DU96" i="24"/>
  <c r="DU52" i="24"/>
  <c r="DQ27" i="22"/>
  <c r="DQ155" i="23"/>
  <c r="BE178" i="23"/>
  <c r="BE29" i="22" s="1"/>
  <c r="BE28" i="22"/>
  <c r="AD58" i="24"/>
  <c r="BJ62" i="23"/>
  <c r="BJ13" i="22"/>
  <c r="AE58" i="24"/>
  <c r="AH164" i="12"/>
  <c r="CT164" i="12" s="1"/>
  <c r="AH29" i="21" s="1"/>
  <c r="AH165" i="12"/>
  <c r="CT165" i="12" s="1"/>
  <c r="AF159" i="12"/>
  <c r="CR159" i="12" s="1"/>
  <c r="DZ74" i="18"/>
  <c r="GL74" i="18" s="1"/>
  <c r="AH157" i="12"/>
  <c r="CT157" i="12" s="1"/>
  <c r="AG159" i="12"/>
  <c r="CS159" i="12" s="1"/>
  <c r="AG159" i="14"/>
  <c r="CS159" i="14" s="1"/>
  <c r="AH160" i="12"/>
  <c r="CT160" i="12" s="1"/>
  <c r="DT5" i="22" l="1"/>
  <c r="BM8" i="23"/>
  <c r="DV45" i="23"/>
  <c r="DU58" i="24"/>
  <c r="BL8" i="23"/>
  <c r="Z30" i="22"/>
  <c r="DU102" i="24"/>
  <c r="BK58" i="24"/>
  <c r="DU128" i="24"/>
  <c r="BK102" i="24"/>
  <c r="AH28" i="21"/>
  <c r="L19" i="17"/>
  <c r="X15" i="17" s="1"/>
  <c r="BJ14" i="22"/>
  <c r="BJ85" i="23"/>
  <c r="BI35" i="22"/>
  <c r="BI5" i="22"/>
  <c r="DV83" i="23"/>
  <c r="DV106" i="23" s="1"/>
  <c r="DV129" i="23" s="1"/>
  <c r="DV152" i="23" s="1"/>
  <c r="BL24" i="24"/>
  <c r="BL21" i="23"/>
  <c r="BL38" i="23" s="1"/>
  <c r="BL61" i="23" s="1"/>
  <c r="BL84" i="23" s="1"/>
  <c r="BL107" i="23" s="1"/>
  <c r="BL130" i="23" s="1"/>
  <c r="BL153" i="23" s="1"/>
  <c r="BL176" i="23" s="1"/>
  <c r="BL22" i="23"/>
  <c r="BL39" i="23" s="1"/>
  <c r="BL25" i="24"/>
  <c r="AH13" i="23"/>
  <c r="AA9" i="25" s="1"/>
  <c r="AH37" i="23"/>
  <c r="AH23" i="24"/>
  <c r="J34" i="17" s="1"/>
  <c r="BN12" i="23"/>
  <c r="AH17" i="23"/>
  <c r="AH18" i="23"/>
  <c r="AH15" i="23"/>
  <c r="AH16" i="23"/>
  <c r="AH14" i="23"/>
  <c r="DU14" i="22"/>
  <c r="DU85" i="23"/>
  <c r="AD35" i="22"/>
  <c r="AD5" i="22"/>
  <c r="DT129" i="23"/>
  <c r="DT152" i="23" s="1"/>
  <c r="BJ102" i="24"/>
  <c r="AF150" i="24"/>
  <c r="AF125" i="24"/>
  <c r="AF98" i="24"/>
  <c r="AF55" i="24"/>
  <c r="AG151" i="24"/>
  <c r="AG126" i="24"/>
  <c r="AG99" i="24"/>
  <c r="AG56" i="24"/>
  <c r="DV101" i="24"/>
  <c r="DV153" i="24"/>
  <c r="AA9" i="22"/>
  <c r="AA39" i="22"/>
  <c r="DW83" i="23"/>
  <c r="DW106" i="23" s="1"/>
  <c r="AG148" i="24"/>
  <c r="AG123" i="24"/>
  <c r="AG95" i="24"/>
  <c r="AG52" i="24"/>
  <c r="AG96" i="24"/>
  <c r="BM44" i="23"/>
  <c r="BM67" i="23" s="1"/>
  <c r="BM90" i="23" s="1"/>
  <c r="BM113" i="23" s="1"/>
  <c r="BM136" i="23" s="1"/>
  <c r="BM159" i="23" s="1"/>
  <c r="BM182" i="23" s="1"/>
  <c r="BM30" i="24"/>
  <c r="DT132" i="23"/>
  <c r="DT26" i="22"/>
  <c r="AE91" i="23"/>
  <c r="AE15" i="22"/>
  <c r="AE108" i="23"/>
  <c r="AC37" i="22"/>
  <c r="AC7" i="22"/>
  <c r="BG160" i="23"/>
  <c r="BG177" i="23"/>
  <c r="BG18" i="22"/>
  <c r="DS38" i="22"/>
  <c r="DS8" i="22"/>
  <c r="BL44" i="23"/>
  <c r="BL67" i="23" s="1"/>
  <c r="BL90" i="23" s="1"/>
  <c r="BL113" i="23" s="1"/>
  <c r="BL136" i="23" s="1"/>
  <c r="BL159" i="23" s="1"/>
  <c r="BL182" i="23" s="1"/>
  <c r="BL30" i="24"/>
  <c r="AC36" i="22"/>
  <c r="AC6" i="22"/>
  <c r="DW152" i="24"/>
  <c r="DW57" i="24"/>
  <c r="DW127" i="24"/>
  <c r="DW100" i="24"/>
  <c r="DU34" i="22"/>
  <c r="DU4" i="22"/>
  <c r="BI109" i="23"/>
  <c r="BI25" i="22"/>
  <c r="BJ58" i="24"/>
  <c r="BF178" i="23"/>
  <c r="BF29" i="22" s="1"/>
  <c r="BF28" i="22"/>
  <c r="DW62" i="23"/>
  <c r="DW13" i="22"/>
  <c r="AF151" i="24"/>
  <c r="AF99" i="24"/>
  <c r="AF56" i="24"/>
  <c r="AF126" i="24"/>
  <c r="Z39" i="22"/>
  <c r="Z9" i="22"/>
  <c r="AA19" i="22"/>
  <c r="AA20" i="22" s="1"/>
  <c r="AA183" i="23"/>
  <c r="BJ68" i="23"/>
  <c r="DR7" i="22"/>
  <c r="DR37" i="22"/>
  <c r="AG154" i="24"/>
  <c r="AG147" i="24"/>
  <c r="AG122" i="24"/>
  <c r="AG94" i="24"/>
  <c r="AG51" i="24"/>
  <c r="DV150" i="24"/>
  <c r="DV125" i="24"/>
  <c r="DV98" i="24"/>
  <c r="DV55" i="24"/>
  <c r="BM41" i="23"/>
  <c r="BM64" i="23" s="1"/>
  <c r="BM87" i="23" s="1"/>
  <c r="BM110" i="23" s="1"/>
  <c r="BM133" i="23" s="1"/>
  <c r="BM156" i="23" s="1"/>
  <c r="BM179" i="23" s="1"/>
  <c r="BM27" i="24"/>
  <c r="BM9" i="23"/>
  <c r="AC152" i="23"/>
  <c r="BG38" i="22"/>
  <c r="BG8" i="22"/>
  <c r="AD152" i="23"/>
  <c r="CT183" i="23"/>
  <c r="CT29" i="22"/>
  <c r="CT30" i="22" s="1"/>
  <c r="BK35" i="22"/>
  <c r="BK5" i="22"/>
  <c r="BJ86" i="23"/>
  <c r="BJ24" i="22"/>
  <c r="DV126" i="24"/>
  <c r="DV99" i="24"/>
  <c r="DV56" i="24"/>
  <c r="DV151" i="24"/>
  <c r="AB154" i="23"/>
  <c r="AB17" i="22"/>
  <c r="DW147" i="24"/>
  <c r="DW51" i="24"/>
  <c r="DW122" i="24"/>
  <c r="DW94" i="24"/>
  <c r="BJ129" i="23"/>
  <c r="CS10" i="22"/>
  <c r="CS40" i="22"/>
  <c r="CS41" i="22" s="1"/>
  <c r="BM42" i="23"/>
  <c r="BM65" i="23" s="1"/>
  <c r="BM88" i="23" s="1"/>
  <c r="BM111" i="23" s="1"/>
  <c r="BM134" i="23" s="1"/>
  <c r="BM157" i="23" s="1"/>
  <c r="BM180" i="23" s="1"/>
  <c r="BM28" i="24"/>
  <c r="DP10" i="22"/>
  <c r="DP40" i="22"/>
  <c r="DP41" i="22" s="1"/>
  <c r="BE30" i="22"/>
  <c r="AB8" i="22"/>
  <c r="AB38" i="22"/>
  <c r="DW151" i="24"/>
  <c r="DW126" i="24"/>
  <c r="DW99" i="24"/>
  <c r="DW56" i="24"/>
  <c r="BL43" i="23"/>
  <c r="BL66" i="23" s="1"/>
  <c r="BL89" i="23" s="1"/>
  <c r="BL112" i="23" s="1"/>
  <c r="BL135" i="23" s="1"/>
  <c r="BL158" i="23" s="1"/>
  <c r="BL181" i="23" s="1"/>
  <c r="BL29" i="24"/>
  <c r="DV53" i="24"/>
  <c r="DV54" i="24"/>
  <c r="DV97" i="24"/>
  <c r="DV124" i="24"/>
  <c r="BF177" i="23"/>
  <c r="BF18" i="22"/>
  <c r="BF160" i="23"/>
  <c r="BK175" i="23"/>
  <c r="AG97" i="24"/>
  <c r="AG54" i="24"/>
  <c r="AG53" i="24"/>
  <c r="AG124" i="24"/>
  <c r="AF62" i="23"/>
  <c r="AF13" i="22"/>
  <c r="AG150" i="24"/>
  <c r="AG125" i="24"/>
  <c r="AG98" i="24"/>
  <c r="AG55" i="24"/>
  <c r="DS27" i="22"/>
  <c r="DS155" i="23"/>
  <c r="Z19" i="22"/>
  <c r="Z20" i="22" s="1"/>
  <c r="Z149" i="24" s="1"/>
  <c r="Z155" i="24" s="1"/>
  <c r="Z183" i="23"/>
  <c r="DR137" i="23"/>
  <c r="DR154" i="23"/>
  <c r="DR17" i="22"/>
  <c r="BK85" i="23"/>
  <c r="BK14" i="22"/>
  <c r="DW101" i="24"/>
  <c r="DW153" i="24"/>
  <c r="AC132" i="23"/>
  <c r="AC26" i="22"/>
  <c r="AB175" i="23"/>
  <c r="DX37" i="23"/>
  <c r="DX23" i="24"/>
  <c r="DX15" i="23"/>
  <c r="DX14" i="23"/>
  <c r="DX16" i="23"/>
  <c r="DX13" i="23"/>
  <c r="DX8" i="23" s="1"/>
  <c r="DX18" i="23"/>
  <c r="DX17" i="23"/>
  <c r="DV63" i="23"/>
  <c r="DV23" i="22"/>
  <c r="BF38" i="22"/>
  <c r="BF8" i="22"/>
  <c r="AG63" i="23"/>
  <c r="AG23" i="22"/>
  <c r="Y40" i="22"/>
  <c r="Y41" i="22" s="1"/>
  <c r="Y10" i="22"/>
  <c r="BG178" i="23"/>
  <c r="BG29" i="22" s="1"/>
  <c r="BG28" i="22"/>
  <c r="DW124" i="24"/>
  <c r="DW97" i="24"/>
  <c r="DW53" i="24"/>
  <c r="DW54" i="24"/>
  <c r="BI91" i="23"/>
  <c r="BI108" i="23"/>
  <c r="BI15" i="22"/>
  <c r="DW148" i="24"/>
  <c r="DW96" i="24"/>
  <c r="DW95" i="24"/>
  <c r="DW52" i="24"/>
  <c r="DW123" i="24"/>
  <c r="BH7" i="22"/>
  <c r="BH37" i="22"/>
  <c r="AD109" i="23"/>
  <c r="AD25" i="22"/>
  <c r="BH131" i="23"/>
  <c r="BH16" i="22"/>
  <c r="BM60" i="23"/>
  <c r="DV147" i="24"/>
  <c r="DV94" i="24"/>
  <c r="DV51" i="24"/>
  <c r="DV122" i="24"/>
  <c r="DQ28" i="22"/>
  <c r="DQ178" i="23"/>
  <c r="DQ29" i="22" s="1"/>
  <c r="AF124" i="24"/>
  <c r="AF97" i="24"/>
  <c r="AF53" i="24"/>
  <c r="AF54" i="24"/>
  <c r="BL40" i="23"/>
  <c r="BL26" i="24"/>
  <c r="BL146" i="24"/>
  <c r="BL121" i="24"/>
  <c r="BL50" i="24"/>
  <c r="BL93" i="24"/>
  <c r="BL31" i="24"/>
  <c r="BL154" i="24" s="1"/>
  <c r="BK86" i="23"/>
  <c r="BK24" i="22"/>
  <c r="DQ160" i="23"/>
  <c r="DQ177" i="23"/>
  <c r="DQ18" i="22"/>
  <c r="DS37" i="22"/>
  <c r="DS7" i="22"/>
  <c r="AF147" i="24"/>
  <c r="AF122" i="24"/>
  <c r="AF94" i="24"/>
  <c r="AF51" i="24"/>
  <c r="BH155" i="23"/>
  <c r="BH27" i="22"/>
  <c r="AF45" i="23"/>
  <c r="AA30" i="22"/>
  <c r="BJ128" i="24"/>
  <c r="DW63" i="23"/>
  <c r="DW23" i="22"/>
  <c r="DV127" i="24"/>
  <c r="DV152" i="24"/>
  <c r="DV57" i="24"/>
  <c r="DV100" i="24"/>
  <c r="AG45" i="23"/>
  <c r="DR27" i="22"/>
  <c r="DR155" i="23"/>
  <c r="AF152" i="24"/>
  <c r="AF127" i="24"/>
  <c r="AF100" i="24"/>
  <c r="AF57" i="24"/>
  <c r="BM40" i="23"/>
  <c r="BM26" i="24"/>
  <c r="DY37" i="23"/>
  <c r="DY23" i="24"/>
  <c r="DY16" i="23"/>
  <c r="DY13" i="23"/>
  <c r="DY15" i="23"/>
  <c r="DY17" i="23"/>
  <c r="DY14" i="23"/>
  <c r="DY18" i="23"/>
  <c r="DV123" i="24"/>
  <c r="DV95" i="24"/>
  <c r="DV52" i="24"/>
  <c r="DV148" i="24"/>
  <c r="DV96" i="24"/>
  <c r="AF63" i="23"/>
  <c r="AF23" i="22"/>
  <c r="AE109" i="23"/>
  <c r="AE25" i="22"/>
  <c r="BL41" i="23"/>
  <c r="BL64" i="23" s="1"/>
  <c r="BL87" i="23" s="1"/>
  <c r="BL110" i="23" s="1"/>
  <c r="BL133" i="23" s="1"/>
  <c r="BL156" i="23" s="1"/>
  <c r="BL179" i="23" s="1"/>
  <c r="BL9" i="23"/>
  <c r="BL27" i="24"/>
  <c r="BL60" i="23"/>
  <c r="DU68" i="23"/>
  <c r="DQ38" i="22"/>
  <c r="DQ8" i="22"/>
  <c r="AF148" i="24"/>
  <c r="AF123" i="24"/>
  <c r="AF95" i="24"/>
  <c r="AF52" i="24"/>
  <c r="AF96" i="24"/>
  <c r="DW150" i="24"/>
  <c r="DW98" i="24"/>
  <c r="DW55" i="24"/>
  <c r="DW125" i="24"/>
  <c r="AF83" i="23"/>
  <c r="AE152" i="23"/>
  <c r="AG101" i="24"/>
  <c r="AG153" i="24"/>
  <c r="AG83" i="23"/>
  <c r="BK128" i="24"/>
  <c r="DU86" i="23"/>
  <c r="DU24" i="22"/>
  <c r="AG62" i="23"/>
  <c r="AG13" i="22"/>
  <c r="BE19" i="22"/>
  <c r="BE20" i="22" s="1"/>
  <c r="BE149" i="24" s="1"/>
  <c r="BE155" i="24" s="1"/>
  <c r="BE183" i="23"/>
  <c r="DT108" i="23"/>
  <c r="DT114" i="23" s="1"/>
  <c r="DT15" i="22"/>
  <c r="BM43" i="23"/>
  <c r="BM66" i="23" s="1"/>
  <c r="BM29" i="24"/>
  <c r="BM146" i="24"/>
  <c r="BM93" i="24"/>
  <c r="BM50" i="24"/>
  <c r="BM121" i="24"/>
  <c r="BM31" i="24"/>
  <c r="DS17" i="22"/>
  <c r="DS154" i="23"/>
  <c r="AD108" i="23"/>
  <c r="AD15" i="22"/>
  <c r="AD91" i="23"/>
  <c r="AH11" i="21"/>
  <c r="AH6" i="21"/>
  <c r="AG152" i="24"/>
  <c r="AG57" i="24"/>
  <c r="AG100" i="24"/>
  <c r="AG127" i="24"/>
  <c r="DV34" i="22"/>
  <c r="DV4" i="22"/>
  <c r="BL42" i="23"/>
  <c r="BL65" i="23" s="1"/>
  <c r="BL88" i="23" s="1"/>
  <c r="BL111" i="23" s="1"/>
  <c r="BL134" i="23" s="1"/>
  <c r="BL157" i="23" s="1"/>
  <c r="BL180" i="23" s="1"/>
  <c r="BL28" i="24"/>
  <c r="AF153" i="24"/>
  <c r="AF101" i="24"/>
  <c r="DU106" i="23"/>
  <c r="DU129" i="23" s="1"/>
  <c r="DU152" i="23" s="1"/>
  <c r="DT36" i="22"/>
  <c r="DT6" i="22"/>
  <c r="AC131" i="23"/>
  <c r="AC16" i="22"/>
  <c r="AB155" i="23"/>
  <c r="AB160" i="23" s="1"/>
  <c r="AB27" i="22"/>
  <c r="DW45" i="23"/>
  <c r="BH36" i="22"/>
  <c r="BH6" i="22"/>
  <c r="BE39" i="22"/>
  <c r="BE9" i="22"/>
  <c r="BM24" i="24"/>
  <c r="BM25" i="24"/>
  <c r="BM22" i="23"/>
  <c r="BM39" i="23" s="1"/>
  <c r="BM21" i="23"/>
  <c r="BM38" i="23" s="1"/>
  <c r="BM61" i="23" s="1"/>
  <c r="BM84" i="23" s="1"/>
  <c r="BM107" i="23" s="1"/>
  <c r="BM130" i="23" s="1"/>
  <c r="BM153" i="23" s="1"/>
  <c r="BM176" i="23" s="1"/>
  <c r="DV13" i="22"/>
  <c r="DV62" i="23"/>
  <c r="AG161" i="14"/>
  <c r="CS161" i="14" s="1"/>
  <c r="AF161" i="12"/>
  <c r="CR161" i="12" s="1"/>
  <c r="AG161" i="12"/>
  <c r="CS161" i="12" s="1"/>
  <c r="DZ76" i="18"/>
  <c r="GL76" i="18" s="1"/>
  <c r="K14" i="17" s="1"/>
  <c r="AG58" i="24" l="1"/>
  <c r="DU91" i="23"/>
  <c r="AA10" i="25"/>
  <c r="AA13" i="25"/>
  <c r="AA12" i="25"/>
  <c r="BM154" i="24"/>
  <c r="H45" i="17"/>
  <c r="I46" i="17"/>
  <c r="J48" i="17"/>
  <c r="G44" i="17"/>
  <c r="J47" i="17"/>
  <c r="DW102" i="24"/>
  <c r="DW58" i="24"/>
  <c r="AH8" i="23"/>
  <c r="DQ30" i="22"/>
  <c r="DW68" i="23"/>
  <c r="DW5" i="22" s="1"/>
  <c r="AF102" i="24"/>
  <c r="DV128" i="24"/>
  <c r="DV58" i="24"/>
  <c r="DV102" i="24"/>
  <c r="DW128" i="24"/>
  <c r="AB9" i="22"/>
  <c r="AB39" i="22"/>
  <c r="DT37" i="22"/>
  <c r="DT7" i="22"/>
  <c r="DU175" i="23"/>
  <c r="AD131" i="23"/>
  <c r="AD16" i="22"/>
  <c r="AD114" i="23"/>
  <c r="BM152" i="24"/>
  <c r="BM127" i="24"/>
  <c r="BM57" i="24"/>
  <c r="BM100" i="24"/>
  <c r="AE175" i="23"/>
  <c r="BL45" i="23"/>
  <c r="BL4" i="22" s="1"/>
  <c r="AF86" i="23"/>
  <c r="AF91" i="23" s="1"/>
  <c r="AF24" i="22"/>
  <c r="DY43" i="23"/>
  <c r="DY66" i="23" s="1"/>
  <c r="DY89" i="23" s="1"/>
  <c r="DY112" i="23" s="1"/>
  <c r="DY135" i="23" s="1"/>
  <c r="DY158" i="23" s="1"/>
  <c r="DY181" i="23" s="1"/>
  <c r="DY29" i="24"/>
  <c r="BM63" i="23"/>
  <c r="BM86" i="23" s="1"/>
  <c r="BM23" i="22"/>
  <c r="AG34" i="22"/>
  <c r="AG4" i="22"/>
  <c r="BM45" i="23"/>
  <c r="BM4" i="22" s="1"/>
  <c r="BI36" i="22"/>
  <c r="BI6" i="22"/>
  <c r="DX43" i="23"/>
  <c r="DX66" i="23" s="1"/>
  <c r="DX29" i="24"/>
  <c r="AF14" i="22"/>
  <c r="AF85" i="23"/>
  <c r="BJ152" i="23"/>
  <c r="BJ175" i="23" s="1"/>
  <c r="AC175" i="23"/>
  <c r="BG9" i="22"/>
  <c r="BG39" i="22"/>
  <c r="DT27" i="22"/>
  <c r="DT155" i="23"/>
  <c r="AH42" i="23"/>
  <c r="AH65" i="23" s="1"/>
  <c r="AH88" i="23" s="1"/>
  <c r="AH111" i="23" s="1"/>
  <c r="AH134" i="23" s="1"/>
  <c r="AH157" i="23" s="1"/>
  <c r="AH180" i="23" s="1"/>
  <c r="AH28" i="24"/>
  <c r="BL148" i="24"/>
  <c r="BL96" i="24"/>
  <c r="BL52" i="24"/>
  <c r="BL123" i="24"/>
  <c r="BL95" i="24"/>
  <c r="BJ91" i="23"/>
  <c r="BJ108" i="23"/>
  <c r="BJ15" i="22"/>
  <c r="BM147" i="24"/>
  <c r="BM94" i="24"/>
  <c r="BM51" i="24"/>
  <c r="BM122" i="24"/>
  <c r="AB178" i="23"/>
  <c r="AB29" i="22" s="1"/>
  <c r="AB28" i="22"/>
  <c r="DS160" i="23"/>
  <c r="DS177" i="23"/>
  <c r="DS18" i="22"/>
  <c r="BM24" i="22"/>
  <c r="BM89" i="23"/>
  <c r="BM112" i="23" s="1"/>
  <c r="BM135" i="23" s="1"/>
  <c r="BM158" i="23" s="1"/>
  <c r="BM181" i="23" s="1"/>
  <c r="DU109" i="23"/>
  <c r="DU25" i="22"/>
  <c r="AF68" i="23"/>
  <c r="BL83" i="23"/>
  <c r="BL106" i="23" s="1"/>
  <c r="DY27" i="24"/>
  <c r="DY9" i="23"/>
  <c r="DY41" i="23"/>
  <c r="DY64" i="23" s="1"/>
  <c r="DY87" i="23" s="1"/>
  <c r="DY110" i="23" s="1"/>
  <c r="DY133" i="23" s="1"/>
  <c r="DY156" i="23" s="1"/>
  <c r="DY179" i="23" s="1"/>
  <c r="AF58" i="24"/>
  <c r="AF34" i="22"/>
  <c r="AF4" i="22"/>
  <c r="BM83" i="23"/>
  <c r="DX30" i="24"/>
  <c r="DX44" i="23"/>
  <c r="DX67" i="23" s="1"/>
  <c r="DX90" i="23" s="1"/>
  <c r="DX113" i="23" s="1"/>
  <c r="DX136" i="23" s="1"/>
  <c r="DX159" i="23" s="1"/>
  <c r="DX182" i="23" s="1"/>
  <c r="DS178" i="23"/>
  <c r="DS29" i="22" s="1"/>
  <c r="DS28" i="22"/>
  <c r="BF19" i="22"/>
  <c r="BF20" i="22" s="1"/>
  <c r="BF149" i="24" s="1"/>
  <c r="BF155" i="24" s="1"/>
  <c r="BF183" i="23"/>
  <c r="CT10" i="22"/>
  <c r="CT40" i="22"/>
  <c r="CT41" i="22" s="1"/>
  <c r="BI132" i="23"/>
  <c r="BI26" i="22"/>
  <c r="BM101" i="24"/>
  <c r="BM153" i="24"/>
  <c r="AG128" i="24"/>
  <c r="DT175" i="23"/>
  <c r="AH41" i="23"/>
  <c r="AH64" i="23" s="1"/>
  <c r="AH87" i="23" s="1"/>
  <c r="AH110" i="23" s="1"/>
  <c r="AH133" i="23" s="1"/>
  <c r="AH156" i="23" s="1"/>
  <c r="AH179" i="23" s="1"/>
  <c r="AH27" i="24"/>
  <c r="AH9" i="23"/>
  <c r="BL13" i="22"/>
  <c r="BL62" i="23"/>
  <c r="BM62" i="23"/>
  <c r="BM68" i="23" s="1"/>
  <c r="BM13" i="22"/>
  <c r="AG14" i="22"/>
  <c r="AG85" i="23"/>
  <c r="AG91" i="23" s="1"/>
  <c r="BM148" i="24"/>
  <c r="BM52" i="24"/>
  <c r="BM96" i="24"/>
  <c r="BM123" i="24"/>
  <c r="BM95" i="24"/>
  <c r="AF106" i="23"/>
  <c r="BL150" i="24"/>
  <c r="BL125" i="24"/>
  <c r="BL98" i="24"/>
  <c r="BL55" i="24"/>
  <c r="DY25" i="24"/>
  <c r="DY24" i="24"/>
  <c r="DY21" i="23"/>
  <c r="DY38" i="23" s="1"/>
  <c r="DY61" i="23" s="1"/>
  <c r="DY84" i="23" s="1"/>
  <c r="DY107" i="23" s="1"/>
  <c r="DY130" i="23" s="1"/>
  <c r="DY153" i="23" s="1"/>
  <c r="DY176" i="23" s="1"/>
  <c r="DY22" i="23"/>
  <c r="DY39" i="23" s="1"/>
  <c r="AG86" i="23"/>
  <c r="AG24" i="22"/>
  <c r="DX22" i="23"/>
  <c r="DX39" i="23" s="1"/>
  <c r="DX21" i="23"/>
  <c r="DX38" i="23" s="1"/>
  <c r="DX61" i="23" s="1"/>
  <c r="DX84" i="23" s="1"/>
  <c r="DX107" i="23" s="1"/>
  <c r="DX130" i="23" s="1"/>
  <c r="DX153" i="23" s="1"/>
  <c r="DX176" i="23" s="1"/>
  <c r="DX25" i="24"/>
  <c r="DX24" i="24"/>
  <c r="BK91" i="23"/>
  <c r="BK108" i="23"/>
  <c r="BK15" i="22"/>
  <c r="BM151" i="24"/>
  <c r="BM126" i="24"/>
  <c r="BM99" i="24"/>
  <c r="BM56" i="24"/>
  <c r="BJ35" i="22"/>
  <c r="BJ5" i="22"/>
  <c r="BL101" i="24"/>
  <c r="BL153" i="24"/>
  <c r="DW129" i="23"/>
  <c r="AH30" i="24"/>
  <c r="AH44" i="23"/>
  <c r="AH67" i="23" s="1"/>
  <c r="AH90" i="23" s="1"/>
  <c r="AH113" i="23" s="1"/>
  <c r="AH136" i="23" s="1"/>
  <c r="AH159" i="23" s="1"/>
  <c r="AH182" i="23" s="1"/>
  <c r="BN58" i="21"/>
  <c r="BN10" i="21" s="1"/>
  <c r="AC17" i="22"/>
  <c r="AC154" i="23"/>
  <c r="BL151" i="24"/>
  <c r="BL99" i="24"/>
  <c r="BL56" i="24"/>
  <c r="BL126" i="24"/>
  <c r="DT131" i="23"/>
  <c r="DT16" i="22"/>
  <c r="AG68" i="23"/>
  <c r="DY8" i="23"/>
  <c r="BH178" i="23"/>
  <c r="BH29" i="22" s="1"/>
  <c r="BH28" i="22"/>
  <c r="DQ19" i="22"/>
  <c r="DQ20" i="22" s="1"/>
  <c r="DQ149" i="24" s="1"/>
  <c r="DQ155" i="24" s="1"/>
  <c r="DQ183" i="23"/>
  <c r="BH137" i="23"/>
  <c r="BH154" i="23"/>
  <c r="BH17" i="22"/>
  <c r="DX42" i="23"/>
  <c r="DX65" i="23" s="1"/>
  <c r="DX88" i="23" s="1"/>
  <c r="DX111" i="23" s="1"/>
  <c r="DX134" i="23" s="1"/>
  <c r="DX157" i="23" s="1"/>
  <c r="DX180" i="23" s="1"/>
  <c r="DX28" i="24"/>
  <c r="AC155" i="23"/>
  <c r="AC27" i="22"/>
  <c r="AD175" i="23"/>
  <c r="AA10" i="22"/>
  <c r="AA40" i="22"/>
  <c r="AA41" i="22" s="1"/>
  <c r="AE16" i="22"/>
  <c r="AE131" i="23"/>
  <c r="AE114" i="23"/>
  <c r="AH43" i="23"/>
  <c r="AH66" i="23" s="1"/>
  <c r="AH89" i="23" s="1"/>
  <c r="AH112" i="23" s="1"/>
  <c r="AH135" i="23" s="1"/>
  <c r="AH158" i="23" s="1"/>
  <c r="AH181" i="23" s="1"/>
  <c r="AH29" i="24"/>
  <c r="BL147" i="24"/>
  <c r="BL94" i="24"/>
  <c r="BL51" i="24"/>
  <c r="BL122" i="24"/>
  <c r="AH10" i="21"/>
  <c r="AH32" i="24" s="1"/>
  <c r="AH5" i="21"/>
  <c r="DV14" i="22"/>
  <c r="DV85" i="23"/>
  <c r="BE40" i="22"/>
  <c r="BE41" i="22" s="1"/>
  <c r="BE10" i="22"/>
  <c r="AG106" i="23"/>
  <c r="DY42" i="23"/>
  <c r="DY65" i="23" s="1"/>
  <c r="DY88" i="23" s="1"/>
  <c r="DY111" i="23" s="1"/>
  <c r="DY134" i="23" s="1"/>
  <c r="DY157" i="23" s="1"/>
  <c r="DY180" i="23" s="1"/>
  <c r="DY28" i="24"/>
  <c r="DQ39" i="22"/>
  <c r="DQ9" i="22"/>
  <c r="BL97" i="24"/>
  <c r="BL53" i="24"/>
  <c r="BL54" i="24"/>
  <c r="BL124" i="24"/>
  <c r="DX40" i="23"/>
  <c r="DX26" i="24"/>
  <c r="DR160" i="23"/>
  <c r="DR177" i="23"/>
  <c r="DR18" i="22"/>
  <c r="BM150" i="24"/>
  <c r="BM125" i="24"/>
  <c r="BM98" i="24"/>
  <c r="BM55" i="24"/>
  <c r="AA149" i="24"/>
  <c r="AA155" i="24" s="1"/>
  <c r="DW14" i="22"/>
  <c r="DW85" i="23"/>
  <c r="AG102" i="24"/>
  <c r="DU15" i="22"/>
  <c r="DU108" i="23"/>
  <c r="BO12" i="23"/>
  <c r="DZ12" i="23"/>
  <c r="BN37" i="23"/>
  <c r="BN23" i="24"/>
  <c r="J25" i="17" s="1"/>
  <c r="BN17" i="23"/>
  <c r="BN14" i="23"/>
  <c r="BN13" i="23"/>
  <c r="BN16" i="23"/>
  <c r="BN15" i="23"/>
  <c r="BN18" i="23"/>
  <c r="DV68" i="23"/>
  <c r="DY146" i="24"/>
  <c r="DY121" i="24"/>
  <c r="DY50" i="24"/>
  <c r="DY93" i="24"/>
  <c r="DY31" i="24"/>
  <c r="DR178" i="23"/>
  <c r="DR29" i="22" s="1"/>
  <c r="DR28" i="22"/>
  <c r="BL63" i="23"/>
  <c r="BL23" i="22"/>
  <c r="DX41" i="23"/>
  <c r="DX64" i="23" s="1"/>
  <c r="DX87" i="23" s="1"/>
  <c r="DX110" i="23" s="1"/>
  <c r="DX133" i="23" s="1"/>
  <c r="DX156" i="23" s="1"/>
  <c r="DX179" i="23" s="1"/>
  <c r="DX9" i="23"/>
  <c r="DX27" i="24"/>
  <c r="DR38" i="22"/>
  <c r="DR8" i="22"/>
  <c r="BJ109" i="23"/>
  <c r="BJ25" i="22"/>
  <c r="AE6" i="22"/>
  <c r="AE36" i="22"/>
  <c r="AH146" i="24"/>
  <c r="AH121" i="24"/>
  <c r="AH93" i="24"/>
  <c r="AH50" i="24"/>
  <c r="B36" i="17"/>
  <c r="AH31" i="24"/>
  <c r="AH154" i="24" s="1"/>
  <c r="DV175" i="23"/>
  <c r="DW34" i="22"/>
  <c r="DW4" i="22"/>
  <c r="AD36" i="22"/>
  <c r="AD6" i="22"/>
  <c r="AE132" i="23"/>
  <c r="AE26" i="22"/>
  <c r="DY44" i="23"/>
  <c r="DY67" i="23" s="1"/>
  <c r="DY90" i="23" s="1"/>
  <c r="DY113" i="23" s="1"/>
  <c r="DY136" i="23" s="1"/>
  <c r="DY159" i="23" s="1"/>
  <c r="DY182" i="23" s="1"/>
  <c r="DY30" i="24"/>
  <c r="DY60" i="23"/>
  <c r="DW86" i="23"/>
  <c r="DW24" i="22"/>
  <c r="BK109" i="23"/>
  <c r="BK25" i="22"/>
  <c r="AD132" i="23"/>
  <c r="AD26" i="22"/>
  <c r="BG30" i="22"/>
  <c r="DV86" i="23"/>
  <c r="DV24" i="22"/>
  <c r="DX146" i="24"/>
  <c r="DX121" i="24"/>
  <c r="DX93" i="24"/>
  <c r="DX50" i="24"/>
  <c r="DX31" i="24"/>
  <c r="DX154" i="24" s="1"/>
  <c r="Z40" i="22"/>
  <c r="Z41" i="22" s="1"/>
  <c r="Z10" i="22"/>
  <c r="BL152" i="24"/>
  <c r="BL127" i="24"/>
  <c r="BL100" i="24"/>
  <c r="BL57" i="24"/>
  <c r="BF30" i="22"/>
  <c r="AH60" i="23"/>
  <c r="DU36" i="22"/>
  <c r="DU6" i="22"/>
  <c r="DU35" i="22"/>
  <c r="DU5" i="22"/>
  <c r="DY26" i="24"/>
  <c r="DY40" i="23"/>
  <c r="BM124" i="24"/>
  <c r="BM97" i="24"/>
  <c r="BM54" i="24"/>
  <c r="BM53" i="24"/>
  <c r="BI114" i="23"/>
  <c r="BI16" i="22"/>
  <c r="BI131" i="23"/>
  <c r="DX60" i="23"/>
  <c r="BF9" i="22"/>
  <c r="BF39" i="22"/>
  <c r="AB177" i="23"/>
  <c r="AB19" i="22" s="1"/>
  <c r="AB18" i="22"/>
  <c r="AC137" i="23"/>
  <c r="AF128" i="24"/>
  <c r="BG19" i="22"/>
  <c r="BG20" i="22" s="1"/>
  <c r="BG149" i="24" s="1"/>
  <c r="BG155" i="24" s="1"/>
  <c r="BG183" i="23"/>
  <c r="AH26" i="24"/>
  <c r="AH40" i="23"/>
  <c r="AH22" i="23"/>
  <c r="AH39" i="23" s="1"/>
  <c r="AH21" i="23"/>
  <c r="AH38" i="23" s="1"/>
  <c r="AH61" i="23" s="1"/>
  <c r="AH84" i="23" s="1"/>
  <c r="AH107" i="23" s="1"/>
  <c r="AH130" i="23" s="1"/>
  <c r="AH153" i="23" s="1"/>
  <c r="AH176" i="23" s="1"/>
  <c r="AH25" i="24"/>
  <c r="AH24" i="24"/>
  <c r="DW35" i="22" l="1"/>
  <c r="BL58" i="24"/>
  <c r="BL102" i="24"/>
  <c r="DY45" i="23"/>
  <c r="DY34" i="22" s="1"/>
  <c r="J40" i="17"/>
  <c r="H38" i="17"/>
  <c r="G37" i="17"/>
  <c r="O29" i="17"/>
  <c r="I39" i="17"/>
  <c r="J41" i="17"/>
  <c r="DS30" i="22"/>
  <c r="AB20" i="22"/>
  <c r="AB149" i="24" s="1"/>
  <c r="AB155" i="24" s="1"/>
  <c r="BH30" i="22"/>
  <c r="AB30" i="22"/>
  <c r="AC160" i="23"/>
  <c r="AC9" i="22" s="1"/>
  <c r="BL68" i="23"/>
  <c r="BL35" i="22" s="1"/>
  <c r="BM35" i="22"/>
  <c r="BM5" i="22"/>
  <c r="AH13" i="22"/>
  <c r="AH62" i="23"/>
  <c r="AH97" i="24"/>
  <c r="AH124" i="24"/>
  <c r="AH53" i="24"/>
  <c r="AH54" i="24"/>
  <c r="BI154" i="23"/>
  <c r="BI17" i="22"/>
  <c r="BI137" i="23"/>
  <c r="DY124" i="24"/>
  <c r="DY53" i="24"/>
  <c r="DY97" i="24"/>
  <c r="DY54" i="24"/>
  <c r="AD155" i="23"/>
  <c r="AD27" i="22"/>
  <c r="DX150" i="24"/>
  <c r="DX125" i="24"/>
  <c r="DX98" i="24"/>
  <c r="DX55" i="24"/>
  <c r="BO18" i="23"/>
  <c r="BN44" i="23"/>
  <c r="BN67" i="23" s="1"/>
  <c r="BN90" i="23" s="1"/>
  <c r="BN113" i="23" s="1"/>
  <c r="BN136" i="23" s="1"/>
  <c r="BN159" i="23" s="1"/>
  <c r="BN182" i="23" s="1"/>
  <c r="EC18" i="23"/>
  <c r="BN30" i="24"/>
  <c r="DZ37" i="23"/>
  <c r="DZ23" i="24"/>
  <c r="DZ17" i="23"/>
  <c r="DZ15" i="23"/>
  <c r="DZ14" i="23"/>
  <c r="DZ13" i="23"/>
  <c r="DZ16" i="23"/>
  <c r="DZ18" i="23"/>
  <c r="DX63" i="23"/>
  <c r="DX86" i="23" s="1"/>
  <c r="DX23" i="22"/>
  <c r="DY151" i="24"/>
  <c r="DY126" i="24"/>
  <c r="DY99" i="24"/>
  <c r="DY56" i="24"/>
  <c r="AH152" i="24"/>
  <c r="AH57" i="24"/>
  <c r="AH127" i="24"/>
  <c r="AH100" i="24"/>
  <c r="BH160" i="23"/>
  <c r="BH177" i="23"/>
  <c r="BH18" i="22"/>
  <c r="BK114" i="23"/>
  <c r="BK16" i="22"/>
  <c r="BK131" i="23"/>
  <c r="DY62" i="23"/>
  <c r="DY13" i="22"/>
  <c r="AF36" i="22"/>
  <c r="AF6" i="22"/>
  <c r="AG108" i="23"/>
  <c r="AG15" i="22"/>
  <c r="DX101" i="24"/>
  <c r="DX153" i="24"/>
  <c r="BN9" i="23"/>
  <c r="BN41" i="23"/>
  <c r="BN64" i="23" s="1"/>
  <c r="BN87" i="23" s="1"/>
  <c r="BN110" i="23" s="1"/>
  <c r="BN133" i="23" s="1"/>
  <c r="BN156" i="23" s="1"/>
  <c r="BN179" i="23" s="1"/>
  <c r="EC15" i="23"/>
  <c r="BO15" i="23"/>
  <c r="BN27" i="24"/>
  <c r="BH38" i="22"/>
  <c r="BH8" i="22"/>
  <c r="DT137" i="23"/>
  <c r="DT154" i="23"/>
  <c r="DT17" i="22"/>
  <c r="BK36" i="22"/>
  <c r="BK6" i="22"/>
  <c r="AF129" i="23"/>
  <c r="DY150" i="24"/>
  <c r="DY125" i="24"/>
  <c r="DY98" i="24"/>
  <c r="DY55" i="24"/>
  <c r="BK26" i="22"/>
  <c r="BK132" i="23"/>
  <c r="AE155" i="23"/>
  <c r="AE27" i="22"/>
  <c r="BN42" i="23"/>
  <c r="BN65" i="23" s="1"/>
  <c r="BN88" i="23" s="1"/>
  <c r="BN111" i="23" s="1"/>
  <c r="BN134" i="23" s="1"/>
  <c r="BN157" i="23" s="1"/>
  <c r="BN180" i="23" s="1"/>
  <c r="BN28" i="24"/>
  <c r="BO16" i="23"/>
  <c r="EC16" i="23"/>
  <c r="DU114" i="23"/>
  <c r="DU16" i="22"/>
  <c r="DU131" i="23"/>
  <c r="AG36" i="22"/>
  <c r="AG6" i="22"/>
  <c r="AE7" i="22"/>
  <c r="AE37" i="22"/>
  <c r="DQ40" i="22"/>
  <c r="DQ41" i="22" s="1"/>
  <c r="DQ10" i="22"/>
  <c r="BL128" i="24"/>
  <c r="BN5" i="21"/>
  <c r="BN32" i="24"/>
  <c r="DX147" i="24"/>
  <c r="DX51" i="24"/>
  <c r="DX122" i="24"/>
  <c r="DX94" i="24"/>
  <c r="DY147" i="24"/>
  <c r="DY122" i="24"/>
  <c r="DY94" i="24"/>
  <c r="DY51" i="24"/>
  <c r="BF40" i="22"/>
  <c r="BF41" i="22" s="1"/>
  <c r="BF10" i="22"/>
  <c r="BM106" i="23"/>
  <c r="BM129" i="23" s="1"/>
  <c r="DS19" i="22"/>
  <c r="DS20" i="22" s="1"/>
  <c r="DS183" i="23"/>
  <c r="AH151" i="24"/>
  <c r="AH126" i="24"/>
  <c r="AH99" i="24"/>
  <c r="AH56" i="24"/>
  <c r="AF109" i="23"/>
  <c r="AF25" i="22"/>
  <c r="AD7" i="22"/>
  <c r="AD37" i="22"/>
  <c r="BO13" i="23"/>
  <c r="EC13" i="23"/>
  <c r="BN25" i="24"/>
  <c r="BN24" i="24"/>
  <c r="BN21" i="23"/>
  <c r="BN22" i="23"/>
  <c r="BN39" i="23" s="1"/>
  <c r="AG129" i="23"/>
  <c r="AE154" i="23"/>
  <c r="AE17" i="22"/>
  <c r="AE137" i="23"/>
  <c r="DX148" i="24"/>
  <c r="DX123" i="24"/>
  <c r="DX95" i="24"/>
  <c r="DX52" i="24"/>
  <c r="DX96" i="24"/>
  <c r="DY148" i="24"/>
  <c r="DY96" i="24"/>
  <c r="DY95" i="24"/>
  <c r="DY52" i="24"/>
  <c r="DY123" i="24"/>
  <c r="BM14" i="22"/>
  <c r="BM85" i="23"/>
  <c r="BL129" i="23"/>
  <c r="BL152" i="23" s="1"/>
  <c r="DS39" i="22"/>
  <c r="DS9" i="22"/>
  <c r="BJ131" i="23"/>
  <c r="BJ16" i="22"/>
  <c r="BJ114" i="23"/>
  <c r="BG40" i="22"/>
  <c r="BG10" i="22"/>
  <c r="DW109" i="23"/>
  <c r="DW25" i="22"/>
  <c r="BL24" i="22"/>
  <c r="BL86" i="23"/>
  <c r="BN40" i="23"/>
  <c r="BO14" i="23"/>
  <c r="BN26" i="24"/>
  <c r="EC14" i="23"/>
  <c r="AC178" i="23"/>
  <c r="AC29" i="22" s="1"/>
  <c r="AC28" i="22"/>
  <c r="AH101" i="24"/>
  <c r="AH153" i="24"/>
  <c r="BL14" i="22"/>
  <c r="BL85" i="23"/>
  <c r="AF35" i="22"/>
  <c r="AF5" i="22"/>
  <c r="BJ36" i="22"/>
  <c r="BJ6" i="22"/>
  <c r="DT178" i="23"/>
  <c r="DT29" i="22" s="1"/>
  <c r="DT30" i="22" s="1"/>
  <c r="DT28" i="22"/>
  <c r="AF15" i="22"/>
  <c r="AF108" i="23"/>
  <c r="AD154" i="23"/>
  <c r="AD17" i="22"/>
  <c r="AD137" i="23"/>
  <c r="B39" i="17"/>
  <c r="B40" i="17"/>
  <c r="B38" i="17"/>
  <c r="B37" i="17"/>
  <c r="BJ132" i="23"/>
  <c r="BJ26" i="22"/>
  <c r="BN43" i="23"/>
  <c r="BN66" i="23" s="1"/>
  <c r="EC17" i="23"/>
  <c r="BN29" i="24"/>
  <c r="BO17" i="23"/>
  <c r="DW91" i="23"/>
  <c r="DW108" i="23"/>
  <c r="DW15" i="22"/>
  <c r="DR19" i="22"/>
  <c r="DR20" i="22" s="1"/>
  <c r="DR149" i="24" s="1"/>
  <c r="DR155" i="24" s="1"/>
  <c r="DR183" i="23"/>
  <c r="DX151" i="24"/>
  <c r="DX126" i="24"/>
  <c r="DX99" i="24"/>
  <c r="DX56" i="24"/>
  <c r="BM128" i="24"/>
  <c r="DX62" i="23"/>
  <c r="DX68" i="23" s="1"/>
  <c r="DX13" i="22"/>
  <c r="BI37" i="22"/>
  <c r="BI7" i="22"/>
  <c r="AH45" i="23"/>
  <c r="DV109" i="23"/>
  <c r="DV25" i="22"/>
  <c r="AH147" i="24"/>
  <c r="AH122" i="24"/>
  <c r="AH94" i="24"/>
  <c r="AH51" i="24"/>
  <c r="DX45" i="23"/>
  <c r="AH83" i="23"/>
  <c r="DY83" i="23"/>
  <c r="DR30" i="22"/>
  <c r="DV35" i="22"/>
  <c r="DV5" i="22"/>
  <c r="BN146" i="24"/>
  <c r="BN50" i="24"/>
  <c r="BO45" i="24" s="1"/>
  <c r="EH45" i="24" s="1"/>
  <c r="BN93" i="24"/>
  <c r="BN121" i="24"/>
  <c r="C36" i="17"/>
  <c r="BN31" i="24"/>
  <c r="BN154" i="24" s="1"/>
  <c r="DR39" i="22"/>
  <c r="DR9" i="22"/>
  <c r="DV91" i="23"/>
  <c r="DV108" i="23"/>
  <c r="DV15" i="22"/>
  <c r="AC177" i="23"/>
  <c r="AC19" i="22" s="1"/>
  <c r="AC18" i="22"/>
  <c r="DW152" i="23"/>
  <c r="DW175" i="23" s="1"/>
  <c r="AB183" i="23"/>
  <c r="DU132" i="23"/>
  <c r="DU26" i="22"/>
  <c r="BG41" i="22"/>
  <c r="DX152" i="24"/>
  <c r="DX127" i="24"/>
  <c r="DX57" i="24"/>
  <c r="DX100" i="24"/>
  <c r="BM109" i="23"/>
  <c r="BM25" i="22"/>
  <c r="BM102" i="24"/>
  <c r="AH63" i="23"/>
  <c r="AH68" i="23" s="1"/>
  <c r="AH23" i="22"/>
  <c r="AH148" i="24"/>
  <c r="AH95" i="24"/>
  <c r="AH96" i="24"/>
  <c r="AH123" i="24"/>
  <c r="AH52" i="24"/>
  <c r="AC38" i="22"/>
  <c r="AC8" i="22"/>
  <c r="DX83" i="23"/>
  <c r="DY63" i="23"/>
  <c r="DY23" i="22"/>
  <c r="DY101" i="24"/>
  <c r="DY153" i="24"/>
  <c r="DY154" i="24"/>
  <c r="BN8" i="23"/>
  <c r="BN60" i="23"/>
  <c r="DX53" i="24"/>
  <c r="DX54" i="24"/>
  <c r="DX124" i="24"/>
  <c r="DX97" i="24"/>
  <c r="AG35" i="22"/>
  <c r="AG5" i="22"/>
  <c r="AG109" i="23"/>
  <c r="AG25" i="22"/>
  <c r="AH150" i="24"/>
  <c r="AH55" i="24"/>
  <c r="AH98" i="24"/>
  <c r="AI33" i="24"/>
  <c r="AJ33" i="24" s="1"/>
  <c r="AH125" i="24"/>
  <c r="BI27" i="22"/>
  <c r="BI155" i="23"/>
  <c r="DX24" i="22"/>
  <c r="DX89" i="23"/>
  <c r="DX112" i="23" s="1"/>
  <c r="DX135" i="23" s="1"/>
  <c r="DX158" i="23" s="1"/>
  <c r="DX181" i="23" s="1"/>
  <c r="DY152" i="24"/>
  <c r="DY57" i="24"/>
  <c r="DY127" i="24"/>
  <c r="DY100" i="24"/>
  <c r="BM58" i="24"/>
  <c r="AC39" i="22" l="1"/>
  <c r="DY4" i="22"/>
  <c r="AG114" i="23"/>
  <c r="AG37" i="22" s="1"/>
  <c r="BN38" i="23"/>
  <c r="DY58" i="24"/>
  <c r="DY102" i="24"/>
  <c r="DY128" i="24"/>
  <c r="BL5" i="22"/>
  <c r="DX102" i="24"/>
  <c r="DX128" i="24"/>
  <c r="DX58" i="24"/>
  <c r="DZ8" i="23"/>
  <c r="AH35" i="22"/>
  <c r="AH5" i="22"/>
  <c r="DV132" i="23"/>
  <c r="DV26" i="22"/>
  <c r="DX85" i="23"/>
  <c r="DX91" i="23" s="1"/>
  <c r="DX14" i="22"/>
  <c r="BJ27" i="22"/>
  <c r="BJ155" i="23"/>
  <c r="BN54" i="24"/>
  <c r="BN53" i="24"/>
  <c r="BN124" i="24"/>
  <c r="BN97" i="24"/>
  <c r="AE177" i="23"/>
  <c r="AE18" i="22"/>
  <c r="AE160" i="23"/>
  <c r="DT38" i="22"/>
  <c r="DT8" i="22"/>
  <c r="AH102" i="24"/>
  <c r="DV114" i="23"/>
  <c r="DV16" i="22"/>
  <c r="DV131" i="23"/>
  <c r="EI45" i="24"/>
  <c r="AH106" i="23"/>
  <c r="AH34" i="22"/>
  <c r="AH4" i="22"/>
  <c r="DW131" i="23"/>
  <c r="DW16" i="22"/>
  <c r="DW114" i="23"/>
  <c r="AF131" i="23"/>
  <c r="AF16" i="22"/>
  <c r="BL91" i="23"/>
  <c r="BL108" i="23"/>
  <c r="BL15" i="22"/>
  <c r="BL175" i="23"/>
  <c r="AH128" i="24"/>
  <c r="DU37" i="22"/>
  <c r="DU7" i="22"/>
  <c r="AE178" i="23"/>
  <c r="AE29" i="22" s="1"/>
  <c r="AE28" i="22"/>
  <c r="DY14" i="22"/>
  <c r="DY85" i="23"/>
  <c r="DX109" i="23"/>
  <c r="DX25" i="22"/>
  <c r="DZ146" i="24"/>
  <c r="DZ121" i="24"/>
  <c r="DZ50" i="24"/>
  <c r="DZ93" i="24"/>
  <c r="DZ31" i="24"/>
  <c r="DZ154" i="24" s="1"/>
  <c r="DU27" i="22"/>
  <c r="DU155" i="23"/>
  <c r="DV36" i="22"/>
  <c r="DV6" i="22"/>
  <c r="DX34" i="22"/>
  <c r="DX4" i="22"/>
  <c r="DW36" i="22"/>
  <c r="DW6" i="22"/>
  <c r="BN63" i="23"/>
  <c r="BN86" i="23" s="1"/>
  <c r="BN23" i="22"/>
  <c r="BM108" i="23"/>
  <c r="BM15" i="22"/>
  <c r="AG152" i="23"/>
  <c r="BK155" i="23"/>
  <c r="BK27" i="22"/>
  <c r="AF114" i="23"/>
  <c r="BK137" i="23"/>
  <c r="BK154" i="23"/>
  <c r="BK17" i="22"/>
  <c r="AH58" i="24"/>
  <c r="EB18" i="23"/>
  <c r="DZ44" i="23"/>
  <c r="DZ67" i="23" s="1"/>
  <c r="DZ90" i="23" s="1"/>
  <c r="DZ113" i="23" s="1"/>
  <c r="DZ136" i="23" s="1"/>
  <c r="DZ159" i="23" s="1"/>
  <c r="DZ182" i="23" s="1"/>
  <c r="DZ30" i="24"/>
  <c r="DZ60" i="23"/>
  <c r="DY24" i="22"/>
  <c r="DY86" i="23"/>
  <c r="BM132" i="23"/>
  <c r="BM26" i="22"/>
  <c r="AB40" i="22"/>
  <c r="AB41" i="22" s="1"/>
  <c r="AB10" i="22"/>
  <c r="BL109" i="23"/>
  <c r="BL25" i="22"/>
  <c r="BJ37" i="22"/>
  <c r="BJ7" i="22"/>
  <c r="AF152" i="23"/>
  <c r="BN150" i="24"/>
  <c r="BN98" i="24"/>
  <c r="BN55" i="24"/>
  <c r="BO33" i="24"/>
  <c r="BP33" i="24" s="1"/>
  <c r="BN125" i="24"/>
  <c r="DZ42" i="23"/>
  <c r="DZ65" i="23" s="1"/>
  <c r="DZ88" i="23" s="1"/>
  <c r="DZ111" i="23" s="1"/>
  <c r="DZ134" i="23" s="1"/>
  <c r="DZ157" i="23" s="1"/>
  <c r="DZ180" i="23" s="1"/>
  <c r="EB16" i="23"/>
  <c r="DZ28" i="24"/>
  <c r="BN153" i="24"/>
  <c r="BN101" i="24"/>
  <c r="BI178" i="23"/>
  <c r="BI29" i="22" s="1"/>
  <c r="BI28" i="22"/>
  <c r="AG132" i="23"/>
  <c r="AG26" i="22"/>
  <c r="DX35" i="22"/>
  <c r="DX5" i="22"/>
  <c r="BN152" i="24"/>
  <c r="BN127" i="24"/>
  <c r="BN100" i="24"/>
  <c r="BN57" i="24"/>
  <c r="BN13" i="22"/>
  <c r="BN62" i="23"/>
  <c r="DS40" i="22"/>
  <c r="DS41" i="22" s="1"/>
  <c r="DS10" i="22"/>
  <c r="BN151" i="24"/>
  <c r="BN126" i="24"/>
  <c r="BN99" i="24"/>
  <c r="BN56" i="24"/>
  <c r="BK37" i="22"/>
  <c r="BK7" i="22"/>
  <c r="DZ24" i="24"/>
  <c r="DZ22" i="23"/>
  <c r="DZ39" i="23" s="1"/>
  <c r="DZ25" i="24"/>
  <c r="DZ21" i="23"/>
  <c r="DZ38" i="23" s="1"/>
  <c r="DZ61" i="23" s="1"/>
  <c r="DZ84" i="23" s="1"/>
  <c r="DZ107" i="23" s="1"/>
  <c r="DZ130" i="23" s="1"/>
  <c r="DZ153" i="23" s="1"/>
  <c r="DZ176" i="23" s="1"/>
  <c r="EB13" i="23"/>
  <c r="BI38" i="22"/>
  <c r="BI8" i="22"/>
  <c r="BN83" i="23"/>
  <c r="DX106" i="23"/>
  <c r="AD38" i="22"/>
  <c r="AD8" i="22"/>
  <c r="BJ154" i="23"/>
  <c r="BJ17" i="22"/>
  <c r="BJ137" i="23"/>
  <c r="DS149" i="24"/>
  <c r="DS155" i="24" s="1"/>
  <c r="AC183" i="23"/>
  <c r="AG131" i="23"/>
  <c r="AG137" i="23" s="1"/>
  <c r="AG16" i="22"/>
  <c r="EB14" i="23"/>
  <c r="DZ40" i="23"/>
  <c r="DZ26" i="24"/>
  <c r="AH14" i="22"/>
  <c r="AH85" i="23"/>
  <c r="C39" i="17"/>
  <c r="C40" i="17"/>
  <c r="C38" i="17"/>
  <c r="C37" i="17"/>
  <c r="DY68" i="23"/>
  <c r="DR40" i="22"/>
  <c r="DR41" i="22" s="1"/>
  <c r="DR10" i="22"/>
  <c r="BN89" i="23"/>
  <c r="BN112" i="23" s="1"/>
  <c r="BN135" i="23" s="1"/>
  <c r="BN158" i="23" s="1"/>
  <c r="BN181" i="23" s="1"/>
  <c r="AC30" i="22"/>
  <c r="DW132" i="23"/>
  <c r="DW26" i="22"/>
  <c r="AE38" i="22"/>
  <c r="AE8" i="22"/>
  <c r="BN147" i="24"/>
  <c r="BN94" i="24"/>
  <c r="BN51" i="24"/>
  <c r="BN122" i="24"/>
  <c r="AF132" i="23"/>
  <c r="AF26" i="22"/>
  <c r="BM91" i="23"/>
  <c r="BH19" i="22"/>
  <c r="BH20" i="22" s="1"/>
  <c r="BH149" i="24" s="1"/>
  <c r="BH155" i="24" s="1"/>
  <c r="BH183" i="23"/>
  <c r="EB15" i="23"/>
  <c r="DZ9" i="23"/>
  <c r="DZ41" i="23"/>
  <c r="DZ64" i="23" s="1"/>
  <c r="DZ87" i="23" s="1"/>
  <c r="DZ110" i="23" s="1"/>
  <c r="DZ133" i="23" s="1"/>
  <c r="DZ156" i="23" s="1"/>
  <c r="DZ179" i="23" s="1"/>
  <c r="DZ27" i="24"/>
  <c r="AD178" i="23"/>
  <c r="AD29" i="22" s="1"/>
  <c r="AD28" i="22"/>
  <c r="BI160" i="23"/>
  <c r="BI177" i="23"/>
  <c r="BI18" i="22"/>
  <c r="AH24" i="22"/>
  <c r="AH86" i="23"/>
  <c r="AC20" i="22"/>
  <c r="AC149" i="24" s="1"/>
  <c r="AC155" i="24" s="1"/>
  <c r="DY106" i="23"/>
  <c r="AD177" i="23"/>
  <c r="AD18" i="22"/>
  <c r="AD160" i="23"/>
  <c r="BN148" i="24"/>
  <c r="BN96" i="24"/>
  <c r="BN123" i="24"/>
  <c r="BN95" i="24"/>
  <c r="BN52" i="24"/>
  <c r="BM152" i="23"/>
  <c r="BM175" i="23" s="1"/>
  <c r="DU137" i="23"/>
  <c r="DU154" i="23"/>
  <c r="DU17" i="22"/>
  <c r="DT18" i="22"/>
  <c r="DT177" i="23"/>
  <c r="DT160" i="23"/>
  <c r="BH39" i="22"/>
  <c r="BH9" i="22"/>
  <c r="DZ43" i="23"/>
  <c r="DZ66" i="23" s="1"/>
  <c r="DZ89" i="23" s="1"/>
  <c r="DZ112" i="23" s="1"/>
  <c r="DZ135" i="23" s="1"/>
  <c r="DZ158" i="23" s="1"/>
  <c r="DZ181" i="23" s="1"/>
  <c r="DZ29" i="24"/>
  <c r="EB17" i="23"/>
  <c r="DY91" i="23" l="1"/>
  <c r="BI30" i="22"/>
  <c r="AG7" i="22"/>
  <c r="BN61" i="23"/>
  <c r="BN68" i="23" s="1"/>
  <c r="BN45" i="23"/>
  <c r="BN4" i="22" s="1"/>
  <c r="AE30" i="22"/>
  <c r="AD30" i="22"/>
  <c r="AH91" i="23"/>
  <c r="AH36" i="22" s="1"/>
  <c r="AG38" i="22"/>
  <c r="AG8" i="22"/>
  <c r="DZ152" i="24"/>
  <c r="DZ127" i="24"/>
  <c r="DZ100" i="24"/>
  <c r="DZ57" i="24"/>
  <c r="DU18" i="22"/>
  <c r="DU177" i="23"/>
  <c r="DU160" i="23"/>
  <c r="AH109" i="23"/>
  <c r="AH25" i="22"/>
  <c r="DZ150" i="24"/>
  <c r="DZ55" i="24"/>
  <c r="DZ125" i="24"/>
  <c r="DZ98" i="24"/>
  <c r="AF155" i="23"/>
  <c r="AF27" i="22"/>
  <c r="DW27" i="22"/>
  <c r="DW155" i="23"/>
  <c r="BJ160" i="23"/>
  <c r="BJ177" i="23"/>
  <c r="BJ18" i="22"/>
  <c r="BN14" i="22"/>
  <c r="BN85" i="23"/>
  <c r="AF175" i="23"/>
  <c r="BK178" i="23"/>
  <c r="BK29" i="22" s="1"/>
  <c r="BK28" i="22"/>
  <c r="DV37" i="22"/>
  <c r="DV7" i="22"/>
  <c r="DU38" i="22"/>
  <c r="DU8" i="22"/>
  <c r="AD39" i="22"/>
  <c r="AD9" i="22"/>
  <c r="BM155" i="23"/>
  <c r="BM27" i="22"/>
  <c r="BL16" i="22"/>
  <c r="BL131" i="23"/>
  <c r="BL114" i="23"/>
  <c r="AE19" i="22"/>
  <c r="AE20" i="22" s="1"/>
  <c r="AE183" i="23"/>
  <c r="DX108" i="23"/>
  <c r="DX15" i="22"/>
  <c r="BO46" i="24"/>
  <c r="EH46" i="24" s="1"/>
  <c r="AG154" i="23"/>
  <c r="AG17" i="22"/>
  <c r="BN58" i="24"/>
  <c r="AG155" i="23"/>
  <c r="AG27" i="22"/>
  <c r="DY109" i="23"/>
  <c r="DY25" i="22"/>
  <c r="AG175" i="23"/>
  <c r="BL36" i="22"/>
  <c r="BL6" i="22"/>
  <c r="AD19" i="22"/>
  <c r="AD20" i="22" s="1"/>
  <c r="AD149" i="24" s="1"/>
  <c r="AD155" i="24" s="1"/>
  <c r="AD183" i="23"/>
  <c r="BN102" i="24"/>
  <c r="BK177" i="23"/>
  <c r="BK18" i="22"/>
  <c r="BK160" i="23"/>
  <c r="AH129" i="23"/>
  <c r="DV155" i="23"/>
  <c r="DV27" i="22"/>
  <c r="BI19" i="22"/>
  <c r="BI20" i="22" s="1"/>
  <c r="BI149" i="24" s="1"/>
  <c r="BI155" i="24" s="1"/>
  <c r="BI183" i="23"/>
  <c r="BH10" i="22"/>
  <c r="BH40" i="22"/>
  <c r="BH41" i="22" s="1"/>
  <c r="AH108" i="23"/>
  <c r="AH114" i="23" s="1"/>
  <c r="AH15" i="22"/>
  <c r="AC10" i="22"/>
  <c r="AC40" i="22"/>
  <c r="AC41" i="22" s="1"/>
  <c r="DX6" i="22"/>
  <c r="DX36" i="22"/>
  <c r="DZ148" i="24"/>
  <c r="DZ96" i="24"/>
  <c r="DZ95" i="24"/>
  <c r="DZ52" i="24"/>
  <c r="DZ123" i="24"/>
  <c r="BN128" i="24"/>
  <c r="BL132" i="23"/>
  <c r="BL26" i="22"/>
  <c r="DZ45" i="23"/>
  <c r="BK38" i="22"/>
  <c r="BK8" i="22"/>
  <c r="BM114" i="23"/>
  <c r="BM131" i="23"/>
  <c r="BM16" i="22"/>
  <c r="AF154" i="23"/>
  <c r="AF17" i="22"/>
  <c r="DT39" i="22"/>
  <c r="DT9" i="22"/>
  <c r="BI39" i="22"/>
  <c r="BI9" i="22"/>
  <c r="DX129" i="23"/>
  <c r="DX114" i="23"/>
  <c r="DZ62" i="23"/>
  <c r="DZ13" i="22"/>
  <c r="DZ83" i="23"/>
  <c r="DW37" i="22"/>
  <c r="DW7" i="22"/>
  <c r="DT19" i="22"/>
  <c r="DT20" i="22" s="1"/>
  <c r="DT149" i="24" s="1"/>
  <c r="DT155" i="24" s="1"/>
  <c r="DT183" i="23"/>
  <c r="DY36" i="22"/>
  <c r="DY6" i="22"/>
  <c r="DY129" i="23"/>
  <c r="BM36" i="22"/>
  <c r="BM6" i="22"/>
  <c r="DZ54" i="24"/>
  <c r="DZ124" i="24"/>
  <c r="DZ97" i="24"/>
  <c r="DZ53" i="24"/>
  <c r="BJ38" i="22"/>
  <c r="BJ8" i="22"/>
  <c r="DZ147" i="24"/>
  <c r="DZ51" i="24"/>
  <c r="DZ94" i="24"/>
  <c r="DZ122" i="24"/>
  <c r="DZ101" i="24"/>
  <c r="DZ153" i="24"/>
  <c r="AF37" i="22"/>
  <c r="AF7" i="22"/>
  <c r="BN109" i="23"/>
  <c r="DU178" i="23"/>
  <c r="DU29" i="22" s="1"/>
  <c r="DU28" i="22"/>
  <c r="DX26" i="22"/>
  <c r="DX132" i="23"/>
  <c r="DV137" i="23"/>
  <c r="DV17" i="22"/>
  <c r="DV154" i="23"/>
  <c r="BJ178" i="23"/>
  <c r="BJ29" i="22" s="1"/>
  <c r="BJ28" i="22"/>
  <c r="DY35" i="22"/>
  <c r="DY5" i="22"/>
  <c r="DZ63" i="23"/>
  <c r="DZ23" i="22"/>
  <c r="BN106" i="23"/>
  <c r="BN129" i="23" s="1"/>
  <c r="BN152" i="23" s="1"/>
  <c r="DZ151" i="24"/>
  <c r="DZ126" i="24"/>
  <c r="DZ99" i="24"/>
  <c r="DZ56" i="24"/>
  <c r="AF137" i="23"/>
  <c r="DY15" i="22"/>
  <c r="DY108" i="23"/>
  <c r="DW154" i="23"/>
  <c r="DW17" i="22"/>
  <c r="DW137" i="23"/>
  <c r="AE39" i="22"/>
  <c r="AE9" i="22"/>
  <c r="BN5" i="22" l="1"/>
  <c r="BN35" i="22"/>
  <c r="AG160" i="23"/>
  <c r="AG9" i="22" s="1"/>
  <c r="BN84" i="23"/>
  <c r="BN24" i="22"/>
  <c r="DZ58" i="24"/>
  <c r="AH6" i="22"/>
  <c r="AE149" i="24"/>
  <c r="AE155" i="24" s="1"/>
  <c r="DU30" i="22"/>
  <c r="DZ102" i="24"/>
  <c r="DZ128" i="24"/>
  <c r="AH37" i="22"/>
  <c r="AH7" i="22"/>
  <c r="AG39" i="22"/>
  <c r="BI10" i="22"/>
  <c r="BI40" i="22"/>
  <c r="BI41" i="22" s="1"/>
  <c r="BK39" i="22"/>
  <c r="BK9" i="22"/>
  <c r="AG178" i="23"/>
  <c r="AG29" i="22" s="1"/>
  <c r="AG28" i="22"/>
  <c r="AE10" i="22"/>
  <c r="AE40" i="22"/>
  <c r="AE41" i="22" s="1"/>
  <c r="BJ30" i="22"/>
  <c r="DT10" i="22"/>
  <c r="DT40" i="22"/>
  <c r="DT41" i="22" s="1"/>
  <c r="DZ14" i="22"/>
  <c r="DZ85" i="23"/>
  <c r="AF177" i="23"/>
  <c r="AF19" i="22" s="1"/>
  <c r="AF18" i="22"/>
  <c r="BL27" i="22"/>
  <c r="BL155" i="23"/>
  <c r="BM178" i="23"/>
  <c r="BM29" i="22" s="1"/>
  <c r="BM28" i="22"/>
  <c r="DX37" i="22"/>
  <c r="DX7" i="22"/>
  <c r="BK19" i="22"/>
  <c r="BK20" i="22" s="1"/>
  <c r="BK183" i="23"/>
  <c r="BJ19" i="22"/>
  <c r="BJ20" i="22" s="1"/>
  <c r="BJ149" i="24" s="1"/>
  <c r="BJ155" i="24" s="1"/>
  <c r="BJ183" i="23"/>
  <c r="BN132" i="23"/>
  <c r="DY16" i="22"/>
  <c r="DY131" i="23"/>
  <c r="BN175" i="23"/>
  <c r="DX152" i="23"/>
  <c r="DX175" i="23" s="1"/>
  <c r="BM17" i="22"/>
  <c r="BM154" i="23"/>
  <c r="BM137" i="23"/>
  <c r="DV178" i="23"/>
  <c r="DV29" i="22" s="1"/>
  <c r="DV28" i="22"/>
  <c r="BL37" i="22"/>
  <c r="BL7" i="22"/>
  <c r="BJ39" i="22"/>
  <c r="BJ9" i="22"/>
  <c r="BM37" i="22"/>
  <c r="BM7" i="22"/>
  <c r="AD10" i="22"/>
  <c r="AD40" i="22"/>
  <c r="AD41" i="22" s="1"/>
  <c r="AG18" i="22"/>
  <c r="AG177" i="23"/>
  <c r="AG19" i="22" s="1"/>
  <c r="BL137" i="23"/>
  <c r="BL154" i="23"/>
  <c r="BL17" i="22"/>
  <c r="BK30" i="22"/>
  <c r="DW178" i="23"/>
  <c r="DW29" i="22" s="1"/>
  <c r="DW28" i="22"/>
  <c r="DW160" i="23"/>
  <c r="DW177" i="23"/>
  <c r="DW18" i="22"/>
  <c r="DV177" i="23"/>
  <c r="DV18" i="22"/>
  <c r="DV160" i="23"/>
  <c r="DZ86" i="23"/>
  <c r="DZ91" i="23" s="1"/>
  <c r="DZ24" i="22"/>
  <c r="DX155" i="23"/>
  <c r="DX27" i="22"/>
  <c r="DY114" i="23"/>
  <c r="AH131" i="23"/>
  <c r="AH16" i="22"/>
  <c r="AH152" i="23"/>
  <c r="EI46" i="24"/>
  <c r="EI49" i="24" s="1"/>
  <c r="EH49" i="24"/>
  <c r="AF160" i="23"/>
  <c r="AH132" i="23"/>
  <c r="AH26" i="22"/>
  <c r="DV8" i="22"/>
  <c r="DV38" i="22"/>
  <c r="DY152" i="23"/>
  <c r="DZ68" i="23"/>
  <c r="DY26" i="22"/>
  <c r="DY132" i="23"/>
  <c r="DY137" i="23" s="1"/>
  <c r="DU9" i="22"/>
  <c r="DU39" i="22"/>
  <c r="AF8" i="22"/>
  <c r="AF38" i="22"/>
  <c r="DW38" i="22"/>
  <c r="DW8" i="22"/>
  <c r="DZ106" i="23"/>
  <c r="DZ34" i="22"/>
  <c r="DZ4" i="22"/>
  <c r="DX131" i="23"/>
  <c r="DX137" i="23" s="1"/>
  <c r="DX16" i="22"/>
  <c r="BN108" i="23"/>
  <c r="BN15" i="22"/>
  <c r="AF178" i="23"/>
  <c r="AF29" i="22" s="1"/>
  <c r="AF28" i="22"/>
  <c r="DU19" i="22"/>
  <c r="DU20" i="22" s="1"/>
  <c r="DU149" i="24" s="1"/>
  <c r="DU155" i="24" s="1"/>
  <c r="DU183" i="23"/>
  <c r="AF30" i="22" l="1"/>
  <c r="AH137" i="23"/>
  <c r="AG30" i="22"/>
  <c r="AF20" i="22"/>
  <c r="AF149" i="24" s="1"/>
  <c r="AF155" i="24" s="1"/>
  <c r="BN107" i="23"/>
  <c r="BN91" i="23"/>
  <c r="BN25" i="22"/>
  <c r="BK149" i="24"/>
  <c r="BK155" i="24" s="1"/>
  <c r="AG183" i="23"/>
  <c r="AG10" i="22" s="1"/>
  <c r="DX38" i="22"/>
  <c r="DX8" i="22"/>
  <c r="AH8" i="22"/>
  <c r="AH38" i="22"/>
  <c r="DY38" i="22"/>
  <c r="DY8" i="22"/>
  <c r="BM160" i="23"/>
  <c r="BM18" i="22"/>
  <c r="BM177" i="23"/>
  <c r="DZ108" i="23"/>
  <c r="DZ15" i="22"/>
  <c r="DZ36" i="22"/>
  <c r="DZ6" i="22"/>
  <c r="DY175" i="23"/>
  <c r="DZ25" i="22"/>
  <c r="DZ109" i="23"/>
  <c r="DW30" i="22"/>
  <c r="BN155" i="23"/>
  <c r="DZ129" i="23"/>
  <c r="AF183" i="23"/>
  <c r="AH175" i="23"/>
  <c r="DV39" i="22"/>
  <c r="DV9" i="22"/>
  <c r="BJ40" i="22"/>
  <c r="BJ41" i="22" s="1"/>
  <c r="BJ10" i="22"/>
  <c r="BM30" i="22"/>
  <c r="BN114" i="23"/>
  <c r="BN131" i="23"/>
  <c r="BN16" i="22"/>
  <c r="DY27" i="22"/>
  <c r="DY155" i="23"/>
  <c r="AH154" i="23"/>
  <c r="AH17" i="22"/>
  <c r="DV19" i="22"/>
  <c r="DV20" i="22" s="1"/>
  <c r="DV149" i="24" s="1"/>
  <c r="DV155" i="24" s="1"/>
  <c r="DV183" i="23"/>
  <c r="BL177" i="23"/>
  <c r="BL18" i="22"/>
  <c r="BL160" i="23"/>
  <c r="AG40" i="22"/>
  <c r="AG41" i="22" s="1"/>
  <c r="BK40" i="22"/>
  <c r="BK41" i="22" s="1"/>
  <c r="BK10" i="22"/>
  <c r="BL178" i="23"/>
  <c r="BL29" i="22" s="1"/>
  <c r="BL28" i="22"/>
  <c r="DY37" i="22"/>
  <c r="DY7" i="22"/>
  <c r="BL38" i="22"/>
  <c r="BL8" i="22"/>
  <c r="AH27" i="22"/>
  <c r="AH155" i="23"/>
  <c r="AH160" i="23" s="1"/>
  <c r="DX154" i="23"/>
  <c r="DX17" i="22"/>
  <c r="AF39" i="22"/>
  <c r="AF9" i="22"/>
  <c r="DW19" i="22"/>
  <c r="DW20" i="22" s="1"/>
  <c r="DW183" i="23"/>
  <c r="AG20" i="22"/>
  <c r="AG149" i="24" s="1"/>
  <c r="AG155" i="24" s="1"/>
  <c r="DV30" i="22"/>
  <c r="DY154" i="23"/>
  <c r="DY17" i="22"/>
  <c r="DU40" i="22"/>
  <c r="DU41" i="22" s="1"/>
  <c r="DU10" i="22"/>
  <c r="DZ35" i="22"/>
  <c r="DZ5" i="22"/>
  <c r="DX178" i="23"/>
  <c r="DX29" i="22" s="1"/>
  <c r="DX28" i="22"/>
  <c r="DW39" i="22"/>
  <c r="DW9" i="22"/>
  <c r="BM38" i="22"/>
  <c r="BM8" i="22"/>
  <c r="BL30" i="22" l="1"/>
  <c r="BN36" i="22"/>
  <c r="BN6" i="22"/>
  <c r="BN130" i="23"/>
  <c r="BN26" i="22"/>
  <c r="DX30" i="22"/>
  <c r="AH39" i="22"/>
  <c r="AH9" i="22"/>
  <c r="DY177" i="23"/>
  <c r="DY19" i="22" s="1"/>
  <c r="DY18" i="22"/>
  <c r="DX160" i="23"/>
  <c r="DX177" i="23"/>
  <c r="DX18" i="22"/>
  <c r="BL19" i="22"/>
  <c r="BL20" i="22" s="1"/>
  <c r="BL149" i="24" s="1"/>
  <c r="BL155" i="24" s="1"/>
  <c r="BL183" i="23"/>
  <c r="BN137" i="23"/>
  <c r="BN154" i="23"/>
  <c r="BN17" i="22"/>
  <c r="DZ132" i="23"/>
  <c r="DZ26" i="22"/>
  <c r="BM19" i="22"/>
  <c r="BM20" i="22" s="1"/>
  <c r="BM183" i="23"/>
  <c r="BN37" i="22"/>
  <c r="BN7" i="22"/>
  <c r="AH28" i="22"/>
  <c r="AH178" i="23"/>
  <c r="AH29" i="22" s="1"/>
  <c r="AF40" i="22"/>
  <c r="AF41" i="22" s="1"/>
  <c r="AF10" i="22"/>
  <c r="DY160" i="23"/>
  <c r="BM39" i="22"/>
  <c r="BM9" i="22"/>
  <c r="DZ114" i="23"/>
  <c r="DW149" i="24"/>
  <c r="DW155" i="24" s="1"/>
  <c r="AH18" i="22"/>
  <c r="AH177" i="23"/>
  <c r="AH19" i="22" s="1"/>
  <c r="DZ152" i="23"/>
  <c r="DZ175" i="23" s="1"/>
  <c r="DV40" i="22"/>
  <c r="DV41" i="22" s="1"/>
  <c r="DV10" i="22"/>
  <c r="DW10" i="22"/>
  <c r="DW40" i="22"/>
  <c r="DW41" i="22" s="1"/>
  <c r="DY28" i="22"/>
  <c r="DY178" i="23"/>
  <c r="DY29" i="22" s="1"/>
  <c r="BL39" i="22"/>
  <c r="BL9" i="22"/>
  <c r="BN178" i="23"/>
  <c r="DZ131" i="23"/>
  <c r="DZ16" i="22"/>
  <c r="BM149" i="24" l="1"/>
  <c r="BM155" i="24" s="1"/>
  <c r="AH30" i="22"/>
  <c r="BN153" i="23"/>
  <c r="BN27" i="22"/>
  <c r="DY30" i="22"/>
  <c r="DX19" i="22"/>
  <c r="DX20" i="22" s="1"/>
  <c r="DX149" i="24" s="1"/>
  <c r="DX155" i="24" s="1"/>
  <c r="DX183" i="23"/>
  <c r="DZ27" i="22"/>
  <c r="DZ155" i="23"/>
  <c r="DX9" i="22"/>
  <c r="DX39" i="22"/>
  <c r="DZ154" i="23"/>
  <c r="DZ17" i="22"/>
  <c r="DY183" i="23"/>
  <c r="DZ7" i="22"/>
  <c r="DZ37" i="22"/>
  <c r="AH183" i="23"/>
  <c r="BN18" i="22"/>
  <c r="BN177" i="23"/>
  <c r="BN160" i="23"/>
  <c r="DY20" i="22"/>
  <c r="BN38" i="22"/>
  <c r="BN8" i="22"/>
  <c r="DZ137" i="23"/>
  <c r="BL40" i="22"/>
  <c r="BL41" i="22" s="1"/>
  <c r="BL10" i="22"/>
  <c r="DY39" i="22"/>
  <c r="DY9" i="22"/>
  <c r="BM40" i="22"/>
  <c r="BM41" i="22" s="1"/>
  <c r="BM10" i="22"/>
  <c r="AH20" i="22"/>
  <c r="AH149" i="24" s="1"/>
  <c r="AH155" i="24" s="1"/>
  <c r="DY149" i="24" l="1"/>
  <c r="DY155" i="24" s="1"/>
  <c r="BN176" i="23"/>
  <c r="BN29" i="22" s="1"/>
  <c r="BN28" i="22"/>
  <c r="BN9" i="22"/>
  <c r="BN39" i="22"/>
  <c r="DZ160" i="23"/>
  <c r="DZ177" i="23"/>
  <c r="DZ18" i="22"/>
  <c r="BN19" i="22"/>
  <c r="BN183" i="23"/>
  <c r="AH40" i="22"/>
  <c r="AH41" i="22" s="1"/>
  <c r="AH10" i="22"/>
  <c r="DZ178" i="23"/>
  <c r="DZ29" i="22" s="1"/>
  <c r="DZ28" i="22"/>
  <c r="DZ38" i="22"/>
  <c r="DZ8" i="22"/>
  <c r="DX40" i="22"/>
  <c r="DX41" i="22" s="1"/>
  <c r="DX10" i="22"/>
  <c r="DY10" i="22"/>
  <c r="DY40" i="22"/>
  <c r="DY41" i="22" s="1"/>
  <c r="BN30" i="22" l="1"/>
  <c r="BN20" i="22"/>
  <c r="BN10" i="22"/>
  <c r="BN40" i="22"/>
  <c r="BN41" i="22" s="1"/>
  <c r="DZ19" i="22"/>
  <c r="DZ20" i="22" s="1"/>
  <c r="DZ183" i="23"/>
  <c r="DZ39" i="22"/>
  <c r="DZ9" i="22"/>
  <c r="DZ30" i="22"/>
  <c r="DZ149" i="24" l="1"/>
  <c r="DZ155" i="24" s="1"/>
  <c r="BN149" i="24"/>
  <c r="BN155" i="24" s="1"/>
  <c r="DZ10" i="22"/>
  <c r="DZ40" i="22"/>
  <c r="DZ41" i="22" s="1"/>
  <c r="AH121" i="14" l="1"/>
  <c r="CT121" i="14" s="1"/>
  <c r="AH121" i="12"/>
  <c r="CT121" i="12" s="1"/>
  <c r="AH154" i="12" l="1"/>
  <c r="CT154" i="12" s="1"/>
  <c r="AH154" i="14"/>
  <c r="CT154" i="14" s="1"/>
  <c r="AH117" i="12"/>
  <c r="CT117" i="12" s="1"/>
  <c r="AH117" i="14"/>
  <c r="CT117" i="14" s="1"/>
  <c r="AH150" i="14" l="1"/>
  <c r="CT150" i="14" s="1"/>
  <c r="AH150" i="12"/>
  <c r="CT150" i="12" s="1"/>
  <c r="AH163" i="14" l="1"/>
  <c r="CT163" i="14" s="1"/>
  <c r="AH163" i="12" l="1"/>
  <c r="CT163" i="12" s="1"/>
  <c r="AH159" i="14"/>
  <c r="CT159" i="14" s="1"/>
  <c r="AH161" i="14" l="1"/>
  <c r="CT161" i="14" s="1"/>
  <c r="AH159" i="12"/>
  <c r="CT159" i="12" s="1"/>
  <c r="AH161" i="12" l="1"/>
  <c r="CT161" i="12" s="1"/>
  <c r="F8" i="25" l="1"/>
  <c r="F22" i="25" s="1"/>
  <c r="G22" i="25" s="1"/>
  <c r="R7" i="25"/>
  <c r="G6" i="25"/>
  <c r="J7" i="25" l="1"/>
  <c r="J8" i="25"/>
  <c r="G7" i="25"/>
  <c r="G8" i="25"/>
  <c r="K6" i="25" l="1"/>
  <c r="K8" i="25"/>
  <c r="N7" i="25"/>
  <c r="J22" i="25"/>
  <c r="K22" i="25" s="1"/>
  <c r="K7" i="25"/>
  <c r="R9" i="25" l="1"/>
  <c r="R14" i="25" s="1"/>
  <c r="N8" i="25"/>
  <c r="O7" i="25" s="1"/>
  <c r="O6" i="25" l="1"/>
  <c r="N22" i="25"/>
  <c r="O22" i="25" s="1"/>
  <c r="O8" i="25"/>
  <c r="U14" i="25"/>
  <c r="AA14" i="25" l="1"/>
  <c r="AB14" i="25" s="1"/>
  <c r="R15" i="25"/>
  <c r="S6" i="25" l="1"/>
  <c r="S8" i="25"/>
  <c r="S12" i="25"/>
  <c r="S13" i="25"/>
  <c r="S10" i="25"/>
  <c r="S11" i="25"/>
  <c r="S7" i="25"/>
  <c r="S9" i="25"/>
  <c r="S14" i="25"/>
  <c r="E20" i="17" l="1"/>
  <c r="F20" i="17" l="1"/>
  <c r="K20" i="17"/>
  <c r="O30" i="17" s="1"/>
  <c r="L20" i="17" l="1"/>
  <c r="O28" i="17"/>
  <c r="O31" i="17" s="1"/>
  <c r="O32" i="1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<sst xmlns="http://schemas.openxmlformats.org/spreadsheetml/2006/main" count="4251" uniqueCount="473">
  <si>
    <t>2050 - HC</t>
  </si>
  <si>
    <t>Ethyelene</t>
  </si>
  <si>
    <t>Propylene</t>
  </si>
  <si>
    <t>Total</t>
  </si>
  <si>
    <t>Production</t>
  </si>
  <si>
    <t>Waste gen.</t>
  </si>
  <si>
    <t>Waste collected</t>
  </si>
  <si>
    <t>Waste sorted</t>
  </si>
  <si>
    <t>Recycled input</t>
  </si>
  <si>
    <t>Recycled output</t>
  </si>
  <si>
    <t>Recycling rates</t>
  </si>
  <si>
    <t>Recycled content</t>
  </si>
  <si>
    <t>HIGH CIRCULARITY</t>
  </si>
  <si>
    <t>LOW CIRCULARITY</t>
  </si>
  <si>
    <t>Butadienne</t>
  </si>
  <si>
    <t>Japan</t>
  </si>
  <si>
    <t>Exports</t>
  </si>
  <si>
    <t>TOTAL</t>
  </si>
  <si>
    <t>Baseline Butadiene Production (total)</t>
  </si>
  <si>
    <t>Reduce</t>
  </si>
  <si>
    <t>R&amp;S Automotive fuel</t>
  </si>
  <si>
    <t>Sector demand BAU (fuel)</t>
  </si>
  <si>
    <t>Waterfall</t>
  </si>
  <si>
    <t>Substitute</t>
  </si>
  <si>
    <t>R&amp;S automotive fuel (BEV penetration)</t>
  </si>
  <si>
    <t>2050-2020 excl MTO</t>
  </si>
  <si>
    <t>Increase</t>
  </si>
  <si>
    <t>Fuel demand after R&amp;S</t>
  </si>
  <si>
    <t>C4 demand minus fuel</t>
  </si>
  <si>
    <t>Check Sum 2050 BAU</t>
  </si>
  <si>
    <t>MTO</t>
  </si>
  <si>
    <t>R&amp;S Automotive</t>
  </si>
  <si>
    <t>Sector demand BAU (PU &amp; other polymers)</t>
  </si>
  <si>
    <t>Fuel</t>
  </si>
  <si>
    <t>Series 1</t>
  </si>
  <si>
    <t>e</t>
  </si>
  <si>
    <t>ICE to EV switch new polymer demand</t>
  </si>
  <si>
    <t>Other polymer (excl ethylene/propylene)</t>
  </si>
  <si>
    <t>Reduction</t>
  </si>
  <si>
    <t>Ad. Sector demand BAU</t>
  </si>
  <si>
    <t>Other</t>
  </si>
  <si>
    <t>Substitution</t>
  </si>
  <si>
    <t>MaaS</t>
  </si>
  <si>
    <t>Mechanical Recycling</t>
  </si>
  <si>
    <t>Life extension</t>
  </si>
  <si>
    <t>Check</t>
  </si>
  <si>
    <t>Chemical recycling</t>
  </si>
  <si>
    <t>Check Sum of sub-sectors</t>
  </si>
  <si>
    <t>Sector demand Post R&amp;S</t>
  </si>
  <si>
    <t>R&amp;S Packaging &amp; consumer goods industry</t>
  </si>
  <si>
    <t>Sector demand BAU</t>
  </si>
  <si>
    <t>Elimination</t>
  </si>
  <si>
    <t>Reuse and NBM</t>
  </si>
  <si>
    <t>Check Sum 2020 BAU</t>
  </si>
  <si>
    <t>Paper and coatings</t>
  </si>
  <si>
    <t>Compostables</t>
  </si>
  <si>
    <t>R&amp;S Construction industry</t>
  </si>
  <si>
    <t>R&amp;S Textile industry</t>
  </si>
  <si>
    <t>Waste reduction</t>
  </si>
  <si>
    <t>New Business Models</t>
  </si>
  <si>
    <t>R&amp;S Other industry</t>
  </si>
  <si>
    <t>Sector demand BAU for other in niche polymers</t>
  </si>
  <si>
    <t>Wind increase</t>
  </si>
  <si>
    <t>Solar increase</t>
  </si>
  <si>
    <t>Solar and Wind</t>
  </si>
  <si>
    <t>Add. Energy Sector demand</t>
  </si>
  <si>
    <t>Additional demand</t>
  </si>
  <si>
    <t>Post R&amp;S Butadiene Production</t>
  </si>
  <si>
    <t>Recycling Packaging and Consumer goods</t>
  </si>
  <si>
    <t>Closed Loop Recycling</t>
  </si>
  <si>
    <t>Open Loop Recycling from Automotive</t>
  </si>
  <si>
    <t>Sector Demand Post R&amp;S and Recycling</t>
  </si>
  <si>
    <t>Recycling Automotive</t>
  </si>
  <si>
    <t>Recycling Apparel</t>
  </si>
  <si>
    <t>Open Loop Recycling from Packaging</t>
  </si>
  <si>
    <t>Recycling  Construction</t>
  </si>
  <si>
    <t>Open Loop Recycling from Apparel</t>
  </si>
  <si>
    <t>Recycling Other</t>
  </si>
  <si>
    <t>Open Loop Recycling from Textile</t>
  </si>
  <si>
    <t>Open Loop</t>
  </si>
  <si>
    <t>Closed Loop</t>
  </si>
  <si>
    <t>Post R&amp;S and Recycling Butadiene Demand for PU &amp; other polymers &amp; other category</t>
  </si>
  <si>
    <t>Depolymerization</t>
  </si>
  <si>
    <t>Dissolution</t>
  </si>
  <si>
    <t>Post R&amp;S and Recycling and chem. Recycling Butadiene Demand</t>
  </si>
  <si>
    <t>Waste available for pyrolysis</t>
  </si>
  <si>
    <t>Waste available for gasification (incl. pyrolysis)</t>
  </si>
  <si>
    <t>BTX</t>
  </si>
  <si>
    <t>Baseline BTX Production (total)</t>
  </si>
  <si>
    <t>Benzene</t>
  </si>
  <si>
    <t>Demand 2020 (excl. MTO)</t>
  </si>
  <si>
    <t>Demand growth by 2050 (excl. MTO)</t>
  </si>
  <si>
    <t>Demand Business As Usual 2050 (excl. MTO)</t>
  </si>
  <si>
    <t>Additional MTO growth by 2050</t>
  </si>
  <si>
    <t>2050 Demand</t>
  </si>
  <si>
    <t>R&amp;S Transportation</t>
  </si>
  <si>
    <t>R&amp;S packaging and HH Goods</t>
  </si>
  <si>
    <t>R&amp;S buildings and construction</t>
  </si>
  <si>
    <t>R&amp;S Others</t>
  </si>
  <si>
    <t>F: Renewable Energy Systems</t>
  </si>
  <si>
    <t>2050 Net Zero + Circular</t>
  </si>
  <si>
    <t>Toluene</t>
  </si>
  <si>
    <t>Xylenes</t>
  </si>
  <si>
    <t>BTX demand minus fuel</t>
  </si>
  <si>
    <t>Demand 2020</t>
  </si>
  <si>
    <t>Demand growth by 2050</t>
  </si>
  <si>
    <t>Demand Business As Usual 2050</t>
  </si>
  <si>
    <t>Additional Demand</t>
  </si>
  <si>
    <t>Recycling</t>
  </si>
  <si>
    <t>Circular demand 2050</t>
  </si>
  <si>
    <t>Post R&amp;S BTX Production</t>
  </si>
  <si>
    <t>Post R&amp;S and Recycling BTX Demand for PU &amp; other polymers &amp; other category</t>
  </si>
  <si>
    <t>Post R&amp;S and Recycling and chem. Recycling BTX Demand</t>
  </si>
  <si>
    <t>Ethylene - High circularity</t>
  </si>
  <si>
    <t>Baseline Ethylene Demand</t>
  </si>
  <si>
    <t>Tiers 1</t>
  </si>
  <si>
    <t>PE</t>
  </si>
  <si>
    <t>Ethylene Oxide</t>
  </si>
  <si>
    <t>Ethyelene Dichloride</t>
  </si>
  <si>
    <t>Others</t>
  </si>
  <si>
    <t>Tiers 2</t>
  </si>
  <si>
    <t>Vinyl Chloride</t>
  </si>
  <si>
    <t>Etylene Glycol</t>
  </si>
  <si>
    <t>Automotive industry</t>
  </si>
  <si>
    <t>ICE to EV switch</t>
  </si>
  <si>
    <t>A: R&amp;S: Packaging and household goods</t>
  </si>
  <si>
    <t>B: R&amp;S: Buildings and Construction</t>
  </si>
  <si>
    <t>C: R&amp;S: Transportation</t>
  </si>
  <si>
    <t>D: R&amp;S: Apparel</t>
  </si>
  <si>
    <t>E: R&amp;S: Others</t>
  </si>
  <si>
    <t>Post R&amp;S Demand 2050</t>
  </si>
  <si>
    <t>Packaging &amp; consumer goods industry</t>
  </si>
  <si>
    <t>Reduction and  substitution</t>
  </si>
  <si>
    <t>G: Recycling: Packaging and household goods</t>
  </si>
  <si>
    <t>H: Recycling: Buildings and Construction</t>
  </si>
  <si>
    <t>I: Recycling: Transportation</t>
  </si>
  <si>
    <t>J: Recycling: Apparel</t>
  </si>
  <si>
    <t>K: Recycling: Other sectors</t>
  </si>
  <si>
    <t>Construction industry</t>
  </si>
  <si>
    <t>Apparel industry</t>
  </si>
  <si>
    <t>Post R&amp;S Ethylene Demand</t>
  </si>
  <si>
    <t>Post R&amp;S and Recycling Ethylene Demand</t>
  </si>
  <si>
    <t>Post R&amp;S and Recycling and chem. Recycling Ethylene Demand</t>
  </si>
  <si>
    <t>check 1</t>
  </si>
  <si>
    <t>check 2</t>
  </si>
  <si>
    <t>check 3</t>
  </si>
  <si>
    <t>check 4</t>
  </si>
  <si>
    <t>Ethylene Shares</t>
  </si>
  <si>
    <t>2050 HC - Post R&amp;S</t>
  </si>
  <si>
    <t>2051 HC - Post R&amp;S</t>
  </si>
  <si>
    <t>2052 HC - Post R&amp;S</t>
  </si>
  <si>
    <t>2053 HC - Post R&amp;S</t>
  </si>
  <si>
    <t>2054 HC - Post R&amp;S</t>
  </si>
  <si>
    <t>2055 HC - Post R&amp;S</t>
  </si>
  <si>
    <t>2056 HC - Post R&amp;S</t>
  </si>
  <si>
    <t>2057 HC - Post R&amp;S</t>
  </si>
  <si>
    <t>2058 HC - Post R&amp;S</t>
  </si>
  <si>
    <t>2059 HC - Post R&amp;S</t>
  </si>
  <si>
    <t>2050 HC - Post R&amp;S - Post recyl</t>
  </si>
  <si>
    <t>2051 HC - Post R&amp;S - Post recyl</t>
  </si>
  <si>
    <t>2052 HC - Post R&amp;S - Post recyl</t>
  </si>
  <si>
    <t>2053 HC - Post R&amp;S - Post recyl</t>
  </si>
  <si>
    <t>2054 HC - Post R&amp;S - Post recyl</t>
  </si>
  <si>
    <t>2055 HC - Post R&amp;S - Post recyl</t>
  </si>
  <si>
    <t>2056 HC - Post R&amp;S - Post recyl</t>
  </si>
  <si>
    <t>2057 HC - Post R&amp;S - Post recyl</t>
  </si>
  <si>
    <t>2058 HC - Post R&amp;S - Post recyl</t>
  </si>
  <si>
    <t>2059 HC - Post R&amp;S - Post recyl</t>
  </si>
  <si>
    <t>Packaging</t>
  </si>
  <si>
    <t>Building &amp; Construction</t>
  </si>
  <si>
    <t>Transportation</t>
  </si>
  <si>
    <t>Electrical &amp; Electronics</t>
  </si>
  <si>
    <t>Household, leisure &amp; sports</t>
  </si>
  <si>
    <t>Apparel</t>
  </si>
  <si>
    <t>Energy</t>
  </si>
  <si>
    <t>Ethylene Shares - PIE CHART - same as above re-organized</t>
  </si>
  <si>
    <t>Packaging and hh goods</t>
  </si>
  <si>
    <t>Textiles</t>
  </si>
  <si>
    <t>Ethylene Shares - GRAPH CHART - same as above re-organized</t>
  </si>
  <si>
    <t>2050 - BAU</t>
  </si>
  <si>
    <t>Post R&amp;S wedge</t>
  </si>
  <si>
    <t>Post R&amp;S and recycling wedge</t>
  </si>
  <si>
    <t>check</t>
  </si>
  <si>
    <t>Ethylene - Low circularity</t>
  </si>
  <si>
    <t>Baseline Ethylene Production</t>
  </si>
  <si>
    <t>R&amp;S Automotive industry</t>
  </si>
  <si>
    <t>Post R&amp;S Ethylene Production</t>
  </si>
  <si>
    <t>Propylene - High circularity</t>
  </si>
  <si>
    <t>Baseline Propylene Production</t>
  </si>
  <si>
    <t>Textile industry</t>
  </si>
  <si>
    <t>Post R&amp;S Propylene Production</t>
  </si>
  <si>
    <t>Post R&amp;S and Recycling Propylene Demand</t>
  </si>
  <si>
    <t>Post R&amp;S and Recycling and chem. Recycling Propylene Demand</t>
  </si>
  <si>
    <t>Propylene Shares</t>
  </si>
  <si>
    <t>Propylene Shares - PIE CHART - same as above re-organized</t>
  </si>
  <si>
    <t>Propylene Shares - GRAPH CHART - same as above re-organized</t>
  </si>
  <si>
    <t>Propylene - Low circularity</t>
  </si>
  <si>
    <t>tons</t>
  </si>
  <si>
    <t>Methanol</t>
  </si>
  <si>
    <t>Baseline Methanol Production (total)</t>
  </si>
  <si>
    <t>Tons</t>
  </si>
  <si>
    <t>Baseline Methanol demand for BAU minus MTO - input for supply model</t>
  </si>
  <si>
    <t>Assuming the supply model will be calculating the MTO demand</t>
  </si>
  <si>
    <t>Acetic Acid</t>
  </si>
  <si>
    <t>Methanol (fuel)</t>
  </si>
  <si>
    <t>Methanol demand minus MTO minus fuel</t>
  </si>
  <si>
    <t>R&amp;S Automotive PU &amp; other polymers</t>
  </si>
  <si>
    <t>Post R&amp;S Methanol Production</t>
  </si>
  <si>
    <t>Post R&amp;S and Recycling Methanol Demand for PU &amp; other polymers &amp; other category</t>
  </si>
  <si>
    <t>Post R&amp;S and Recycling and chem. Recycling Methanol Demand</t>
  </si>
  <si>
    <t>Post R&amp;S and Recycling and chem. Recycling Methanol Demand (plus MTO in 2020, excl after)</t>
  </si>
  <si>
    <t>L. Advanced polymer recycling</t>
  </si>
  <si>
    <t>Chemical Recycling</t>
  </si>
  <si>
    <t>Mt</t>
  </si>
  <si>
    <t>Total - inlcuding derivatives total weight</t>
  </si>
  <si>
    <t>Production BAU</t>
  </si>
  <si>
    <t>Production Circular</t>
  </si>
  <si>
    <t>Waste availability (pyrolysis only)</t>
  </si>
  <si>
    <t>Total - per ton of basic chemical</t>
  </si>
  <si>
    <t>Ammonia</t>
  </si>
  <si>
    <t>Ammonia Production BAU</t>
  </si>
  <si>
    <t>Ammonia Production Circular</t>
  </si>
  <si>
    <t>Ammonia Production BAU (minus deritavies)</t>
  </si>
  <si>
    <t>Ammonia Production Circular (minus derivatives)</t>
  </si>
  <si>
    <t>Urea Production BAU</t>
  </si>
  <si>
    <t>Urea Production Circular</t>
  </si>
  <si>
    <t>AN Production BAU</t>
  </si>
  <si>
    <t>AN Production Circular</t>
  </si>
  <si>
    <t>Ethylene</t>
  </si>
  <si>
    <t>Ethylene Production BAU</t>
  </si>
  <si>
    <t>Ethylene Production Circular</t>
  </si>
  <si>
    <t>Propylene Production BAU</t>
  </si>
  <si>
    <t>Propylene Production Circular</t>
  </si>
  <si>
    <t>Methanol+ Production BAU</t>
  </si>
  <si>
    <t>Methanol Production Circular</t>
  </si>
  <si>
    <t>Benzene - post toluene conversion</t>
  </si>
  <si>
    <t>Benzene Production BAU</t>
  </si>
  <si>
    <t>Benzene Production Circular</t>
  </si>
  <si>
    <t>Toluene - post toluene conversion</t>
  </si>
  <si>
    <t>Toluene Production BAU</t>
  </si>
  <si>
    <t>Toluene Production Circular</t>
  </si>
  <si>
    <t>Xylene - post toluene conversion</t>
  </si>
  <si>
    <t>Xylenes Production BAU</t>
  </si>
  <si>
    <t>Xylenes Production Circular</t>
  </si>
  <si>
    <t>Butadiene</t>
  </si>
  <si>
    <t>Butadiene Production BAU</t>
  </si>
  <si>
    <t>Butadiene Production Circular</t>
  </si>
  <si>
    <t>Tons of NH3</t>
  </si>
  <si>
    <t>Tons of UREA</t>
  </si>
  <si>
    <t>Tons of AN</t>
  </si>
  <si>
    <t>pre conversion</t>
  </si>
  <si>
    <t>post conversion</t>
  </si>
  <si>
    <t>Post Toluene Conversion</t>
  </si>
  <si>
    <t>p-Xylene</t>
  </si>
  <si>
    <t>o-Xylene</t>
  </si>
  <si>
    <t>m-Xylene</t>
  </si>
  <si>
    <t>Baseline BTX Production (total) POST conversion</t>
  </si>
  <si>
    <t>HIGH CIRCULARITY // LOW DEMAND</t>
  </si>
  <si>
    <t>LOW CIRCULARITY // HIGH DEMAND</t>
  </si>
  <si>
    <t>BUSINESS-AS-USUAL - BUSINESS-AS-USUAL</t>
  </si>
  <si>
    <t>BUSINESS-AS-USUAL - MOST ECONOMIC</t>
  </si>
  <si>
    <t>Virgin plastic production</t>
  </si>
  <si>
    <t>Box A - Arrow I1 - Arrow K1</t>
  </si>
  <si>
    <t>tCO2e/metric tonne</t>
  </si>
  <si>
    <t>Midpoint assessed by material economics based on 3 sources</t>
  </si>
  <si>
    <t>Emission factor for scope 3 end of life</t>
  </si>
  <si>
    <t>Tons of CO2eq/ton of X produced</t>
  </si>
  <si>
    <t>Xylene</t>
  </si>
  <si>
    <t>Total CO2 captured by CCS from end-of-life incineration</t>
  </si>
  <si>
    <t>MTons of CO2eq</t>
  </si>
  <si>
    <t>Total CO2 residual emissions from incineration (non-CCS, CCS, and open burning)</t>
  </si>
  <si>
    <t>Total CO2 from end of life</t>
  </si>
  <si>
    <r>
      <rPr>
        <b/>
        <u/>
        <sz val="11"/>
        <color theme="1"/>
        <rFont val="Calibri"/>
        <family val="2"/>
        <scheme val="minor"/>
      </rPr>
      <t>Plastic</t>
    </r>
    <r>
      <rPr>
        <b/>
        <sz val="11"/>
        <color theme="1"/>
        <rFont val="Calibri"/>
        <family val="2"/>
        <scheme val="minor"/>
      </rPr>
      <t xml:space="preserve"> Waste Generation Summary</t>
    </r>
  </si>
  <si>
    <t>Plastic conversion</t>
  </si>
  <si>
    <t>Box A</t>
  </si>
  <si>
    <t>Formal collection</t>
  </si>
  <si>
    <t>Box C</t>
  </si>
  <si>
    <t>Extensive explanation provided in report (page 32)</t>
  </si>
  <si>
    <t>Baseline plastic waste generation</t>
  </si>
  <si>
    <t>m Tons</t>
  </si>
  <si>
    <t>Sorting</t>
  </si>
  <si>
    <t>Box F</t>
  </si>
  <si>
    <t>Assumed combination of sorting and transport to recyclers, Extensive explanation provided in report (page 32)</t>
  </si>
  <si>
    <t>Closed loop MR</t>
  </si>
  <si>
    <t>Box I</t>
  </si>
  <si>
    <t>Based on APR report, average value of PP, PET and HDPE, it includes flake to pellet energy, bale to flake energy, transport to reclaimer and collect and sort. Collect and sort has been substracted (page 34). It has been adjusted to account for loss rate of 15% during in recycling process so it reflects kg of input</t>
  </si>
  <si>
    <t>Total Managed</t>
  </si>
  <si>
    <t>Open loop MR</t>
  </si>
  <si>
    <t>Box J</t>
  </si>
  <si>
    <t>Total Mismanaged</t>
  </si>
  <si>
    <t>Chemical conversion P2P</t>
  </si>
  <si>
    <t>Arrow K1</t>
  </si>
  <si>
    <t>Based on reverse engineering done by Mats Linder of figures given by Benavides paper for the process of converting plastic waste into fuel. To this the emissions of producing virgin plastic has been added</t>
  </si>
  <si>
    <t>Chemical conversion P2F</t>
  </si>
  <si>
    <t>Arrow K2</t>
  </si>
  <si>
    <t xml:space="preserve">Based on reverse engineering done by Mats Linder of figures given by Benavides paper for the process of converting plastic waste into fuel. </t>
  </si>
  <si>
    <t>Thermal treatment</t>
  </si>
  <si>
    <t>Box O</t>
  </si>
  <si>
    <t>value given for incinerating mixed plastics, offset of displacing normal US energy mix assumed</t>
  </si>
  <si>
    <t>Engineered landfills</t>
  </si>
  <si>
    <t>Box N</t>
  </si>
  <si>
    <t>as given in report, based on multiple provided pieces of research</t>
  </si>
  <si>
    <t>Energy Recovery</t>
  </si>
  <si>
    <t>Open burning</t>
  </si>
  <si>
    <t>Box S</t>
  </si>
  <si>
    <t xml:space="preserve">As given in the appendix </t>
  </si>
  <si>
    <t>Landfill</t>
  </si>
  <si>
    <t>Dumpsite</t>
  </si>
  <si>
    <t>Open Burning</t>
  </si>
  <si>
    <t>Leakage Environment</t>
  </si>
  <si>
    <t>Leakage Ocean</t>
  </si>
  <si>
    <t>Energy Recovery breakdown</t>
  </si>
  <si>
    <t>Without CCS</t>
  </si>
  <si>
    <t>With CCS</t>
  </si>
  <si>
    <t>Emission factor</t>
  </si>
  <si>
    <t>Tons of CO2ea/ton of plastic waste</t>
  </si>
  <si>
    <t>Energy Recovery without CCS</t>
  </si>
  <si>
    <t>Energy Recovery with CCS</t>
  </si>
  <si>
    <t xml:space="preserve">Waste management </t>
  </si>
  <si>
    <t>%</t>
  </si>
  <si>
    <t>Emission Factor scope 3</t>
  </si>
  <si>
    <t>Without energy recovery</t>
  </si>
  <si>
    <t>Scope 3 Emissions considered</t>
  </si>
  <si>
    <t>T of CO2/ton of plastic</t>
  </si>
  <si>
    <t>From EPA</t>
  </si>
  <si>
    <t>MTCO2E / short ton</t>
  </si>
  <si>
    <t>MTCO2E / MT</t>
  </si>
  <si>
    <t>MTCO2/MT</t>
  </si>
  <si>
    <t>MTCO2E/MT</t>
  </si>
  <si>
    <t>HDPE</t>
  </si>
  <si>
    <t>LDPE</t>
  </si>
  <si>
    <t>PET</t>
  </si>
  <si>
    <t>LLDPE</t>
  </si>
  <si>
    <t>used mixed plastic as default given no value for PUR</t>
  </si>
  <si>
    <t>PP</t>
  </si>
  <si>
    <t>PS</t>
  </si>
  <si>
    <t>used PE as default given no value for rubber</t>
  </si>
  <si>
    <t>PVC</t>
  </si>
  <si>
    <t>Mixed</t>
  </si>
  <si>
    <t>Values in this column assume 100% green electricity and therefore no avoided emissions can be claimed from incineration of waste by 2050 due to energy substitution</t>
  </si>
  <si>
    <t>Values in this column assume no offset from energy recovery</t>
  </si>
  <si>
    <t>Source</t>
  </si>
  <si>
    <t>https://www.epa.gov/sites/default/files/2019-10/documents/warm_v15_management_practices_updated_10-08-2019.pdf (page 64 pdf)</t>
  </si>
  <si>
    <t>From C-Thru Project (Through Per)</t>
  </si>
  <si>
    <t>From Pew/BPWE</t>
  </si>
  <si>
    <t>Table 5-7</t>
  </si>
  <si>
    <t>Assuming no energy recovery and 100% burnt</t>
  </si>
  <si>
    <t>CCS capture rate</t>
  </si>
  <si>
    <t>from supply model</t>
  </si>
  <si>
    <t>S-Curve for technology ramp-up applied to deplzment of CCS</t>
  </si>
  <si>
    <t>x</t>
  </si>
  <si>
    <t>a</t>
  </si>
  <si>
    <t>S curve formular from supply model</t>
  </si>
  <si>
    <t>b</t>
  </si>
  <si>
    <t>assuming non-hig oncome country S-Curve only start in 2035</t>
  </si>
  <si>
    <t>c</t>
  </si>
  <si>
    <t>M</t>
  </si>
  <si>
    <t>Japan Baseline</t>
  </si>
  <si>
    <t>Exports Baseline</t>
  </si>
  <si>
    <t>BUSINESS-AS-USUAL</t>
  </si>
  <si>
    <t>BUSINESS-AS-USUAL MOST ECONOMIC</t>
  </si>
  <si>
    <t>mTons</t>
  </si>
  <si>
    <t>R</t>
  </si>
  <si>
    <t>Fertilizer reduction (food waste, new tech, diet shift)</t>
  </si>
  <si>
    <t>Total demand 2050</t>
  </si>
  <si>
    <t>Reuse</t>
  </si>
  <si>
    <t>Subsitution</t>
  </si>
  <si>
    <t>Remaining demand</t>
  </si>
  <si>
    <t>RR</t>
  </si>
  <si>
    <t>Fertilizer subsitution (Switch to organic farming)</t>
  </si>
  <si>
    <t>Fuel additive elimination</t>
  </si>
  <si>
    <t>Pack</t>
  </si>
  <si>
    <t>Packaging reduction</t>
  </si>
  <si>
    <t>Building</t>
  </si>
  <si>
    <t>Packaging reuse</t>
  </si>
  <si>
    <t>Transport</t>
  </si>
  <si>
    <t>S</t>
  </si>
  <si>
    <t>Packaging substitution Paper</t>
  </si>
  <si>
    <t>Fashion</t>
  </si>
  <si>
    <t>Packaging Substitution Compostables</t>
  </si>
  <si>
    <t>Additives</t>
  </si>
  <si>
    <t>Vehicle life extension</t>
  </si>
  <si>
    <t>Building reduction</t>
  </si>
  <si>
    <t>Building substitution</t>
  </si>
  <si>
    <t>Apparel - waste reduction</t>
  </si>
  <si>
    <t>Apparel - NBM</t>
  </si>
  <si>
    <t>Apparel - substitution</t>
  </si>
  <si>
    <t>Others Reduction</t>
  </si>
  <si>
    <t>Others Substitution</t>
  </si>
  <si>
    <t>Increase Demand</t>
  </si>
  <si>
    <t>Mecahnical Recycling</t>
  </si>
  <si>
    <t>Waste management (collection + MRF)</t>
  </si>
  <si>
    <t>Closed loop</t>
  </si>
  <si>
    <t>Incineration</t>
  </si>
  <si>
    <t>ASSUMPTIONS</t>
  </si>
  <si>
    <t>Job creation</t>
  </si>
  <si>
    <t>Job factor</t>
  </si>
  <si>
    <t>job/1000 tons of plastic/year</t>
  </si>
  <si>
    <t>job</t>
  </si>
  <si>
    <t>None</t>
  </si>
  <si>
    <t>BPW</t>
  </si>
  <si>
    <t>Job/1000 ton</t>
  </si>
  <si>
    <t>Chemical production (include upstream</t>
  </si>
  <si>
    <t>Job/EJ</t>
  </si>
  <si>
    <t>Biomass</t>
  </si>
  <si>
    <t>H2</t>
  </si>
  <si>
    <t>Power</t>
  </si>
  <si>
    <t>Fossil</t>
  </si>
  <si>
    <t>BPWE</t>
  </si>
  <si>
    <t>CO2</t>
  </si>
  <si>
    <t>Waste</t>
  </si>
  <si>
    <t>Additonal job creation from circular levers</t>
  </si>
  <si>
    <t>mT CO2 / mT of plastic</t>
  </si>
  <si>
    <t>mT CO2eq</t>
  </si>
  <si>
    <t>Additonal CO2 emissions from circular levers</t>
  </si>
  <si>
    <t>Annualized CAPEX</t>
  </si>
  <si>
    <t>$/T</t>
  </si>
  <si>
    <t>m$</t>
  </si>
  <si>
    <t>CSS</t>
  </si>
  <si>
    <t>Annualized CAPEX from circular levers and end-of-life</t>
  </si>
  <si>
    <t>OPEX</t>
  </si>
  <si>
    <t>OPEX from circular levers and end-of-life</t>
  </si>
  <si>
    <t>SUMIF</t>
  </si>
  <si>
    <t>Sub</t>
  </si>
  <si>
    <t>Recycl</t>
  </si>
  <si>
    <t>HC</t>
  </si>
  <si>
    <t>LC</t>
  </si>
  <si>
    <t>Bdem</t>
  </si>
  <si>
    <t>Virgin demand</t>
  </si>
  <si>
    <t>Packaging and Fast Moving Goods</t>
  </si>
  <si>
    <t>Buildings and Construction</t>
  </si>
  <si>
    <t>Elim</t>
  </si>
  <si>
    <t>Remain</t>
  </si>
  <si>
    <t>Trans</t>
  </si>
  <si>
    <t>Fashio</t>
  </si>
  <si>
    <t>R&amp;S</t>
  </si>
  <si>
    <t>Required Investment</t>
  </si>
  <si>
    <t>M1</t>
  </si>
  <si>
    <t>M2</t>
  </si>
  <si>
    <t>Sankey - For Carbon only !!</t>
  </si>
  <si>
    <t>For 2020</t>
  </si>
  <si>
    <t>Box #1 Feedstock</t>
  </si>
  <si>
    <t>Box #2: Chemical Production</t>
  </si>
  <si>
    <t>Box #3: Product Manufacturing</t>
  </si>
  <si>
    <t>Box #4: Use Phase</t>
  </si>
  <si>
    <t>Box #5: End-of-use</t>
  </si>
  <si>
    <t>Mt in 2050</t>
  </si>
  <si>
    <t>Mechanical recycling</t>
  </si>
  <si>
    <t>Resuse</t>
  </si>
  <si>
    <t>Chemical production</t>
  </si>
  <si>
    <t>Product Manufacturing</t>
  </si>
  <si>
    <t>Use</t>
  </si>
  <si>
    <t>Point Source</t>
  </si>
  <si>
    <t>Total production:</t>
  </si>
  <si>
    <t>Total manufacturing:</t>
  </si>
  <si>
    <t>Total use:</t>
  </si>
  <si>
    <t>Waste feedstock</t>
  </si>
  <si>
    <t>DAC</t>
  </si>
  <si>
    <t>Incineration without CCS</t>
  </si>
  <si>
    <t>Incineration with CCS</t>
  </si>
  <si>
    <t>Note Point source /waste can come from within or other industries</t>
  </si>
  <si>
    <t>Leakage</t>
  </si>
  <si>
    <t>No quanitfication has been made but it must be shown visually</t>
  </si>
  <si>
    <t>Accumulate in the economy</t>
  </si>
  <si>
    <t>Number in yellow estimated from the demand model (feedstock in t of C for Ar&amp;Ol excluding hydrogen)</t>
  </si>
  <si>
    <t>Total end-of-use</t>
  </si>
  <si>
    <t>Not shown</t>
  </si>
  <si>
    <t xml:space="preserve">Elimination </t>
  </si>
  <si>
    <t>Total utility:</t>
  </si>
  <si>
    <t>For Most Economic / Low circularity - 2050</t>
  </si>
  <si>
    <t>For No fossil after X / Low circularity - 2050</t>
  </si>
  <si>
    <t>Mt in 2020</t>
  </si>
  <si>
    <t>DO NOT USE THIS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</si>
</sst>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 #,##0.00_-;_-* &quot;-&quot;??_-;_-@_-"/>
    <numFmt numFmtId="164" formatCode="0.0%"/>
    <numFmt numFmtId="165" formatCode="0.0"/>
    <numFmt numFmtId="166" formatCode="_-* #,##0.0_-;\-* #,##0.0_-;_-* &quot;-&quot;??_-;_-@_-"/>
    <numFmt numFmtId="167" formatCode="0.0000"/>
    <numFmt numFmtId="168" formatCode="_-* #,##0_-;\-* #,##0_-;_-* &quot;-&quot;??_-;_-@_-"/>
    <numFmt numFmtId="169" formatCode="0.000"/>
  </numFmts>
  <fonts count="19">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rgb="FFFF0000"/>
      <name val="Calibri"/>
      <family val="2"/>
      <scheme val="minor"/>
    </font>
    <font>
      <i/>
      <sz val="11"/>
      <color theme="1"/>
      <name val="Calibri"/>
      <family val="2"/>
      <scheme val="minor"/>
    </font>
    <font>
      <b/>
      <i/>
      <sz val="11"/>
      <color theme="1"/>
      <name val="Calibri"/>
      <family val="2"/>
      <scheme val="minor"/>
    </font>
    <font>
      <sz val="8"/>
      <name val="Calibri"/>
      <family val="2"/>
      <scheme val="minor"/>
    </font>
    <font>
      <b/>
      <sz val="11"/>
      <name val="Calibri"/>
      <family val="2"/>
      <scheme val="minor"/>
    </font>
    <font>
      <sz val="10"/>
      <color rgb="FF000000"/>
      <name val="Times New Roman"/>
      <family val="1"/>
    </font>
    <font>
      <i/>
      <sz val="11"/>
      <name val="Calibri"/>
      <family val="2"/>
      <scheme val="minor"/>
    </font>
    <font>
      <b/>
      <i/>
      <sz val="11"/>
      <name val="Calibri"/>
      <family val="2"/>
      <scheme val="minor"/>
    </font>
    <font>
      <b/>
      <sz val="11"/>
      <color rgb="FFFF0000"/>
      <name val="Calibri"/>
      <family val="2"/>
      <scheme val="minor"/>
    </font>
    <font>
      <sz val="10"/>
      <name val="Arial"/>
      <family val="2"/>
    </font>
    <font>
      <sz val="11"/>
      <color theme="1"/>
      <name val="Calibri"/>
      <family val="2"/>
      <charset val="128"/>
      <scheme val="minor"/>
    </font>
    <font>
      <u/>
      <sz val="11"/>
      <color theme="10"/>
      <name val="Calibri"/>
      <family val="2"/>
      <scheme val="minor"/>
    </font>
    <font>
      <b/>
      <u/>
      <sz val="11"/>
      <color theme="1"/>
      <name val="Calibri"/>
      <family val="2"/>
      <scheme val="minor"/>
    </font>
    <font>
      <sz val="11"/>
      <color theme="4"/>
      <name val="Calibri"/>
      <family val="2"/>
      <scheme val="minor"/>
    </font>
    <font>
      <i/>
      <sz val="11"/>
      <color theme="4"/>
      <name val="Calibri"/>
      <family val="2"/>
      <scheme val="minor"/>
    </font>
  </fonts>
  <fills count="8">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8" tint="0.79998168889431442"/>
        <bgColor indexed="64"/>
      </patternFill>
    </fill>
    <fill>
      <patternFill patternType="solid">
        <fgColor rgb="FFFFFF00"/>
        <bgColor indexed="64"/>
      </patternFill>
    </fill>
  </fills>
  <borders count="21">
    <border>
      <left/>
      <right/>
      <top/>
      <bottom/>
      <diagonal/>
    </border>
    <border>
      <left style="medium">
        <color indexed="64"/>
      </left>
      <right/>
      <top/>
      <bottom/>
      <diagonal/>
    </border>
    <border>
      <left/>
      <right style="medium">
        <color indexed="64"/>
      </right>
      <top/>
      <bottom/>
      <diagonal/>
    </border>
    <border>
      <left/>
      <right/>
      <top/>
      <bottom style="thin">
        <color rgb="FF000000"/>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bottom/>
      <diagonal/>
    </border>
    <border>
      <left/>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top style="thin">
        <color indexed="64"/>
      </top>
      <bottom style="medium">
        <color indexed="64"/>
      </bottom>
      <diagonal/>
    </border>
  </borders>
  <cellStyleXfs count="24">
    <xf numFmtId="0" fontId="0" fillId="0" borderId="0"/>
    <xf numFmtId="9" fontId="1" fillId="0" borderId="0" applyFont="0" applyFill="0" applyBorder="0" applyAlignment="0" applyProtection="0"/>
    <xf numFmtId="0" fontId="3" fillId="0" borderId="0"/>
    <xf numFmtId="0" fontId="1" fillId="0" borderId="0"/>
    <xf numFmtId="9" fontId="1" fillId="0" borderId="0" applyFont="0" applyFill="0" applyBorder="0" applyAlignment="0" applyProtection="0"/>
    <xf numFmtId="0" fontId="3" fillId="0" borderId="0"/>
    <xf numFmtId="43" fontId="1" fillId="0" borderId="0" applyFont="0" applyFill="0" applyBorder="0" applyAlignment="0" applyProtection="0"/>
    <xf numFmtId="0" fontId="1" fillId="0" borderId="0"/>
    <xf numFmtId="0" fontId="1" fillId="0" borderId="0"/>
    <xf numFmtId="0" fontId="9" fillId="0" borderId="0"/>
    <xf numFmtId="0" fontId="1" fillId="0" borderId="0"/>
    <xf numFmtId="0" fontId="1" fillId="0" borderId="0"/>
    <xf numFmtId="0" fontId="13" fillId="0" borderId="0"/>
    <xf numFmtId="9" fontId="1" fillId="0" borderId="0" applyFont="0" applyFill="0" applyBorder="0" applyAlignment="0" applyProtection="0"/>
    <xf numFmtId="0" fontId="14" fillId="0" borderId="0">
      <alignment vertical="center"/>
    </xf>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5" fillId="0" borderId="0" applyNumberFormat="0" applyFill="0" applyBorder="0" applyAlignment="0" applyProtection="0"/>
    <xf numFmtId="0" fontId="1" fillId="0" borderId="0"/>
    <xf numFmtId="0" fontId="1" fillId="0" borderId="0"/>
    <xf numFmtId="0" fontId="1" fillId="0" borderId="0"/>
  </cellStyleXfs>
  <cellXfs count="384">
    <xf numFmtId="0" fontId="0" fillId="0" borderId="0" xfId="0"/>
    <xf numFmtId="0" fontId="2" fillId="0" borderId="0" xfId="0" applyFont="1"/>
    <xf numFmtId="165" fontId="0" fillId="0" borderId="0" xfId="0" applyNumberFormat="1"/>
    <xf numFmtId="0" fontId="2" fillId="2" borderId="0" xfId="0" applyFont="1" applyFill="1"/>
    <xf numFmtId="0" fontId="0" fillId="2" borderId="0" xfId="0" applyFill="1"/>
    <xf numFmtId="0" fontId="5" fillId="0" borderId="0" xfId="0" applyFont="1"/>
    <xf numFmtId="0" fontId="2" fillId="0" borderId="4" xfId="0" applyFont="1" applyBorder="1"/>
    <xf numFmtId="0" fontId="5" fillId="0" borderId="4" xfId="0" applyFont="1" applyBorder="1"/>
    <xf numFmtId="165" fontId="0" fillId="0" borderId="4" xfId="0" applyNumberFormat="1" applyBorder="1"/>
    <xf numFmtId="0" fontId="0" fillId="0" borderId="0" xfId="0" applyAlignment="1">
      <alignment horizontal="left" indent="1"/>
    </xf>
    <xf numFmtId="0" fontId="2" fillId="0" borderId="5" xfId="0" applyFont="1" applyBorder="1"/>
    <xf numFmtId="0" fontId="6" fillId="0" borderId="5" xfId="0" applyFont="1" applyBorder="1"/>
    <xf numFmtId="0" fontId="6" fillId="0" borderId="0" xfId="0" applyFont="1"/>
    <xf numFmtId="0" fontId="0" fillId="0" borderId="4" xfId="0" applyBorder="1"/>
    <xf numFmtId="0" fontId="0" fillId="0" borderId="5" xfId="0" applyBorder="1"/>
    <xf numFmtId="0" fontId="2" fillId="3" borderId="0" xfId="0" applyFont="1" applyFill="1"/>
    <xf numFmtId="0" fontId="6" fillId="3" borderId="0" xfId="0" applyFont="1" applyFill="1"/>
    <xf numFmtId="0" fontId="6" fillId="0" borderId="4" xfId="0" applyFont="1" applyBorder="1"/>
    <xf numFmtId="165" fontId="2" fillId="0" borderId="4" xfId="0" applyNumberFormat="1" applyFont="1" applyBorder="1"/>
    <xf numFmtId="0" fontId="2" fillId="3" borderId="6" xfId="0" applyFont="1" applyFill="1" applyBorder="1"/>
    <xf numFmtId="0" fontId="6" fillId="3" borderId="6" xfId="0" applyFont="1" applyFill="1" applyBorder="1"/>
    <xf numFmtId="0" fontId="0" fillId="3" borderId="6" xfId="0" applyFill="1" applyBorder="1"/>
    <xf numFmtId="165" fontId="2" fillId="3" borderId="6" xfId="0" applyNumberFormat="1" applyFont="1" applyFill="1" applyBorder="1"/>
    <xf numFmtId="165" fontId="2" fillId="0" borderId="5" xfId="0" applyNumberFormat="1" applyFont="1" applyBorder="1"/>
    <xf numFmtId="0" fontId="4" fillId="0" borderId="0" xfId="0" applyFont="1"/>
    <xf numFmtId="0" fontId="8" fillId="0" borderId="0" xfId="0" applyFont="1"/>
    <xf numFmtId="0" fontId="11" fillId="0" borderId="0" xfId="0" applyFont="1"/>
    <xf numFmtId="165" fontId="8" fillId="0" borderId="0" xfId="0" applyNumberFormat="1" applyFont="1"/>
    <xf numFmtId="0" fontId="3" fillId="0" borderId="0" xfId="0" applyFont="1"/>
    <xf numFmtId="9" fontId="0" fillId="0" borderId="1" xfId="0" applyNumberFormat="1" applyBorder="1"/>
    <xf numFmtId="9" fontId="1" fillId="0" borderId="0" xfId="1" applyFont="1" applyBorder="1"/>
    <xf numFmtId="0" fontId="2" fillId="0" borderId="7" xfId="0" applyFont="1" applyBorder="1"/>
    <xf numFmtId="0" fontId="2" fillId="0" borderId="8" xfId="0" applyFont="1" applyBorder="1" applyAlignment="1">
      <alignment wrapText="1"/>
    </xf>
    <xf numFmtId="166" fontId="2" fillId="0" borderId="8" xfId="6" applyNumberFormat="1" applyFont="1" applyBorder="1"/>
    <xf numFmtId="0" fontId="0" fillId="0" borderId="8" xfId="0" applyBorder="1"/>
    <xf numFmtId="0" fontId="2" fillId="0" borderId="10" xfId="0" applyFont="1" applyBorder="1"/>
    <xf numFmtId="0" fontId="2" fillId="0" borderId="6" xfId="0" applyFont="1" applyBorder="1"/>
    <xf numFmtId="0" fontId="6" fillId="0" borderId="6" xfId="0" applyFont="1" applyBorder="1"/>
    <xf numFmtId="0" fontId="0" fillId="0" borderId="6" xfId="0" applyBorder="1"/>
    <xf numFmtId="9" fontId="0" fillId="0" borderId="2" xfId="1" applyFont="1" applyBorder="1"/>
    <xf numFmtId="0" fontId="10" fillId="0" borderId="0" xfId="0" applyFont="1"/>
    <xf numFmtId="165" fontId="3" fillId="0" borderId="0" xfId="0" applyNumberFormat="1" applyFont="1"/>
    <xf numFmtId="0" fontId="8" fillId="0" borderId="5" xfId="0" applyFont="1" applyBorder="1"/>
    <xf numFmtId="0" fontId="11" fillId="0" borderId="5" xfId="0" applyFont="1" applyBorder="1"/>
    <xf numFmtId="165" fontId="8" fillId="0" borderId="5" xfId="0" applyNumberFormat="1" applyFont="1" applyBorder="1"/>
    <xf numFmtId="0" fontId="8" fillId="0" borderId="4" xfId="0" applyFont="1" applyBorder="1"/>
    <xf numFmtId="0" fontId="11" fillId="0" borderId="4" xfId="0" applyFont="1" applyBorder="1"/>
    <xf numFmtId="165" fontId="2" fillId="0" borderId="0" xfId="0" applyNumberFormat="1" applyFont="1"/>
    <xf numFmtId="167" fontId="0" fillId="0" borderId="0" xfId="0" applyNumberFormat="1"/>
    <xf numFmtId="164" fontId="2" fillId="0" borderId="8" xfId="1" applyNumberFormat="1" applyFont="1" applyBorder="1"/>
    <xf numFmtId="164" fontId="2" fillId="0" borderId="7" xfId="0" applyNumberFormat="1" applyFont="1" applyBorder="1"/>
    <xf numFmtId="9" fontId="0" fillId="0" borderId="9" xfId="0" applyNumberFormat="1" applyBorder="1"/>
    <xf numFmtId="166" fontId="3" fillId="0" borderId="0" xfId="6" applyNumberFormat="1" applyFont="1" applyBorder="1"/>
    <xf numFmtId="0" fontId="2" fillId="0" borderId="3" xfId="0" applyFont="1" applyBorder="1" applyAlignment="1">
      <alignment wrapText="1"/>
    </xf>
    <xf numFmtId="164" fontId="0" fillId="0" borderId="7" xfId="0" applyNumberFormat="1" applyBorder="1"/>
    <xf numFmtId="164" fontId="1" fillId="0" borderId="8" xfId="1" applyNumberFormat="1" applyFont="1" applyBorder="1"/>
    <xf numFmtId="164" fontId="0" fillId="0" borderId="9" xfId="0" applyNumberFormat="1" applyBorder="1"/>
    <xf numFmtId="0" fontId="2" fillId="0" borderId="7" xfId="0" applyFont="1" applyBorder="1" applyAlignment="1">
      <alignment wrapText="1"/>
    </xf>
    <xf numFmtId="0" fontId="2" fillId="0" borderId="9" xfId="0" applyFont="1" applyBorder="1" applyAlignment="1">
      <alignment wrapText="1"/>
    </xf>
    <xf numFmtId="43" fontId="0" fillId="0" borderId="1" xfId="6" applyFont="1" applyBorder="1"/>
    <xf numFmtId="43" fontId="0" fillId="0" borderId="7" xfId="6" applyFont="1" applyBorder="1"/>
    <xf numFmtId="165" fontId="12" fillId="0" borderId="0" xfId="0" applyNumberFormat="1" applyFont="1"/>
    <xf numFmtId="0" fontId="5" fillId="0" borderId="5" xfId="0" applyFont="1" applyBorder="1"/>
    <xf numFmtId="165" fontId="0" fillId="0" borderId="5" xfId="0" applyNumberFormat="1" applyBorder="1"/>
    <xf numFmtId="0" fontId="2" fillId="0" borderId="0" xfId="0" applyFont="1" applyAlignment="1">
      <alignment horizontal="center" vertical="center"/>
    </xf>
    <xf numFmtId="0" fontId="2" fillId="4" borderId="11" xfId="0" applyFont="1" applyFill="1" applyBorder="1" applyAlignment="1">
      <alignment horizontal="left" vertical="center"/>
    </xf>
    <xf numFmtId="0" fontId="2" fillId="4" borderId="4" xfId="0" applyFont="1" applyFill="1" applyBorder="1"/>
    <xf numFmtId="0" fontId="2" fillId="4" borderId="12" xfId="0" applyFont="1" applyFill="1" applyBorder="1" applyAlignment="1">
      <alignment horizontal="left" vertical="center"/>
    </xf>
    <xf numFmtId="0" fontId="2" fillId="4" borderId="5" xfId="0" applyFont="1" applyFill="1" applyBorder="1"/>
    <xf numFmtId="0" fontId="6" fillId="4" borderId="4" xfId="0" applyFont="1" applyFill="1" applyBorder="1"/>
    <xf numFmtId="165" fontId="2" fillId="4" borderId="4" xfId="0" applyNumberFormat="1" applyFont="1" applyFill="1" applyBorder="1"/>
    <xf numFmtId="0" fontId="6" fillId="4" borderId="5" xfId="0" applyFont="1" applyFill="1" applyBorder="1"/>
    <xf numFmtId="165" fontId="2" fillId="4" borderId="5" xfId="0" applyNumberFormat="1" applyFont="1" applyFill="1" applyBorder="1"/>
    <xf numFmtId="2" fontId="0" fillId="0" borderId="5" xfId="0" applyNumberFormat="1" applyBorder="1"/>
    <xf numFmtId="0" fontId="3" fillId="0" borderId="0" xfId="5"/>
    <xf numFmtId="0" fontId="3" fillId="0" borderId="0" xfId="5" applyAlignment="1">
      <alignment horizontal="left"/>
    </xf>
    <xf numFmtId="0" fontId="3" fillId="0" borderId="0" xfId="5" applyAlignment="1">
      <alignment horizontal="center" vertical="center" wrapText="1"/>
    </xf>
    <xf numFmtId="0" fontId="1" fillId="0" borderId="0" xfId="3"/>
    <xf numFmtId="165" fontId="1" fillId="0" borderId="0" xfId="3" applyNumberFormat="1"/>
    <xf numFmtId="165" fontId="3" fillId="0" borderId="0" xfId="5" applyNumberFormat="1" applyAlignment="1">
      <alignment wrapText="1"/>
    </xf>
    <xf numFmtId="0" fontId="2" fillId="0" borderId="0" xfId="10" applyFont="1" applyAlignment="1">
      <alignment horizontal="center" vertical="center" wrapText="1"/>
    </xf>
    <xf numFmtId="0" fontId="1" fillId="0" borderId="0" xfId="15"/>
    <xf numFmtId="2" fontId="1" fillId="0" borderId="0" xfId="15" applyNumberFormat="1"/>
    <xf numFmtId="165" fontId="1" fillId="0" borderId="0" xfId="15" applyNumberFormat="1"/>
    <xf numFmtId="165" fontId="3" fillId="0" borderId="0" xfId="5" applyNumberFormat="1"/>
    <xf numFmtId="165" fontId="1" fillId="0" borderId="0" xfId="16" applyNumberFormat="1"/>
    <xf numFmtId="166" fontId="2" fillId="0" borderId="0" xfId="6" applyNumberFormat="1" applyFont="1"/>
    <xf numFmtId="166" fontId="5" fillId="0" borderId="0" xfId="6" applyNumberFormat="1" applyFont="1"/>
    <xf numFmtId="166" fontId="0" fillId="0" borderId="0" xfId="6" applyNumberFormat="1" applyFont="1"/>
    <xf numFmtId="166" fontId="2" fillId="0" borderId="4" xfId="6" applyNumberFormat="1" applyFont="1" applyBorder="1"/>
    <xf numFmtId="166" fontId="5" fillId="0" borderId="4" xfId="6" applyNumberFormat="1" applyFont="1" applyBorder="1"/>
    <xf numFmtId="166" fontId="2" fillId="0" borderId="0" xfId="6" applyNumberFormat="1" applyFont="1" applyBorder="1"/>
    <xf numFmtId="166" fontId="5" fillId="0" borderId="0" xfId="6" applyNumberFormat="1" applyFont="1" applyBorder="1"/>
    <xf numFmtId="166" fontId="2" fillId="0" borderId="5" xfId="6" applyNumberFormat="1" applyFont="1" applyBorder="1"/>
    <xf numFmtId="166" fontId="6" fillId="0" borderId="5" xfId="6" applyNumberFormat="1" applyFont="1" applyBorder="1"/>
    <xf numFmtId="166" fontId="6" fillId="0" borderId="0" xfId="6" applyNumberFormat="1" applyFont="1" applyBorder="1"/>
    <xf numFmtId="166" fontId="10" fillId="0" borderId="0" xfId="6" applyNumberFormat="1" applyFont="1"/>
    <xf numFmtId="166" fontId="8" fillId="0" borderId="0" xfId="6" applyNumberFormat="1" applyFont="1" applyBorder="1"/>
    <xf numFmtId="166" fontId="11" fillId="0" borderId="0" xfId="6" applyNumberFormat="1" applyFont="1" applyBorder="1"/>
    <xf numFmtId="166" fontId="2" fillId="3" borderId="0" xfId="6" applyNumberFormat="1" applyFont="1" applyFill="1"/>
    <xf numFmtId="166" fontId="6" fillId="3" borderId="0" xfId="6" applyNumberFormat="1" applyFont="1" applyFill="1"/>
    <xf numFmtId="166" fontId="6" fillId="0" borderId="4" xfId="6" applyNumberFormat="1" applyFont="1" applyBorder="1"/>
    <xf numFmtId="166" fontId="0" fillId="0" borderId="0" xfId="6" applyNumberFormat="1" applyFont="1" applyBorder="1"/>
    <xf numFmtId="166" fontId="10" fillId="0" borderId="0" xfId="6" applyNumberFormat="1" applyFont="1" applyBorder="1"/>
    <xf numFmtId="166" fontId="8" fillId="0" borderId="5" xfId="6" applyNumberFormat="1" applyFont="1" applyBorder="1"/>
    <xf numFmtId="166" fontId="11" fillId="0" borderId="5" xfId="6" applyNumberFormat="1" applyFont="1" applyBorder="1"/>
    <xf numFmtId="166" fontId="11" fillId="0" borderId="4" xfId="6" applyNumberFormat="1" applyFont="1" applyBorder="1"/>
    <xf numFmtId="166" fontId="2" fillId="0" borderId="5" xfId="6" applyNumberFormat="1" applyFont="1" applyFill="1" applyBorder="1"/>
    <xf numFmtId="166" fontId="6" fillId="0" borderId="5" xfId="6" applyNumberFormat="1" applyFont="1" applyFill="1" applyBorder="1"/>
    <xf numFmtId="166" fontId="2" fillId="3" borderId="6" xfId="6" applyNumberFormat="1" applyFont="1" applyFill="1" applyBorder="1"/>
    <xf numFmtId="166" fontId="6" fillId="3" borderId="6" xfId="6" applyNumberFormat="1" applyFont="1" applyFill="1" applyBorder="1"/>
    <xf numFmtId="166" fontId="2" fillId="0" borderId="0" xfId="6" applyNumberFormat="1" applyFont="1" applyFill="1" applyBorder="1"/>
    <xf numFmtId="166" fontId="5" fillId="0" borderId="5" xfId="6" applyNumberFormat="1" applyFont="1" applyBorder="1"/>
    <xf numFmtId="166" fontId="2" fillId="4" borderId="4" xfId="6" applyNumberFormat="1" applyFont="1" applyFill="1" applyBorder="1"/>
    <xf numFmtId="166" fontId="6" fillId="4" borderId="4" xfId="6" applyNumberFormat="1" applyFont="1" applyFill="1" applyBorder="1"/>
    <xf numFmtId="166" fontId="2" fillId="4" borderId="5" xfId="6" applyNumberFormat="1" applyFont="1" applyFill="1" applyBorder="1"/>
    <xf numFmtId="166" fontId="6" fillId="4" borderId="5" xfId="6" applyNumberFormat="1" applyFont="1" applyFill="1" applyBorder="1"/>
    <xf numFmtId="2" fontId="0" fillId="0" borderId="0" xfId="0" applyNumberFormat="1"/>
    <xf numFmtId="9" fontId="0" fillId="0" borderId="0" xfId="1" applyFont="1"/>
    <xf numFmtId="166" fontId="0" fillId="0" borderId="4" xfId="6" applyNumberFormat="1" applyFont="1" applyBorder="1"/>
    <xf numFmtId="166" fontId="0" fillId="0" borderId="5" xfId="6" applyNumberFormat="1" applyFont="1" applyBorder="1"/>
    <xf numFmtId="166" fontId="2" fillId="0" borderId="6" xfId="6" applyNumberFormat="1" applyFont="1" applyBorder="1"/>
    <xf numFmtId="166" fontId="0" fillId="0" borderId="0" xfId="6" applyNumberFormat="1" applyFont="1" applyFill="1" applyBorder="1"/>
    <xf numFmtId="168" fontId="2" fillId="0" borderId="0" xfId="6" applyNumberFormat="1" applyFont="1"/>
    <xf numFmtId="168" fontId="0" fillId="0" borderId="0" xfId="6" applyNumberFormat="1" applyFont="1"/>
    <xf numFmtId="168" fontId="0" fillId="0" borderId="4" xfId="6" applyNumberFormat="1" applyFont="1" applyBorder="1"/>
    <xf numFmtId="168" fontId="0" fillId="0" borderId="0" xfId="6" applyNumberFormat="1" applyFont="1" applyBorder="1"/>
    <xf numFmtId="168" fontId="0" fillId="0" borderId="5" xfId="6" applyNumberFormat="1" applyFont="1" applyBorder="1"/>
    <xf numFmtId="168" fontId="2" fillId="0" borderId="6" xfId="6" applyNumberFormat="1" applyFont="1" applyBorder="1"/>
    <xf numFmtId="168" fontId="2" fillId="0" borderId="0" xfId="6" applyNumberFormat="1" applyFont="1" applyBorder="1"/>
    <xf numFmtId="168" fontId="8" fillId="0" borderId="0" xfId="6" applyNumberFormat="1" applyFont="1" applyBorder="1"/>
    <xf numFmtId="168" fontId="2" fillId="3" borderId="0" xfId="6" applyNumberFormat="1" applyFont="1" applyFill="1"/>
    <xf numFmtId="168" fontId="2" fillId="0" borderId="4" xfId="6" applyNumberFormat="1" applyFont="1" applyBorder="1"/>
    <xf numFmtId="168" fontId="2" fillId="0" borderId="5" xfId="6" applyNumberFormat="1" applyFont="1" applyBorder="1"/>
    <xf numFmtId="168" fontId="3" fillId="0" borderId="0" xfId="6" applyNumberFormat="1" applyFont="1" applyBorder="1"/>
    <xf numFmtId="168" fontId="8" fillId="0" borderId="5" xfId="6" applyNumberFormat="1" applyFont="1" applyBorder="1"/>
    <xf numFmtId="168" fontId="2" fillId="0" borderId="5" xfId="6" applyNumberFormat="1" applyFont="1" applyFill="1" applyBorder="1"/>
    <xf numFmtId="168" fontId="2" fillId="3" borderId="6" xfId="6" applyNumberFormat="1" applyFont="1" applyFill="1" applyBorder="1"/>
    <xf numFmtId="168" fontId="2" fillId="0" borderId="0" xfId="6" applyNumberFormat="1" applyFont="1" applyFill="1" applyBorder="1"/>
    <xf numFmtId="168" fontId="2" fillId="4" borderId="4" xfId="6" applyNumberFormat="1" applyFont="1" applyFill="1" applyBorder="1"/>
    <xf numFmtId="168" fontId="2" fillId="4" borderId="5" xfId="6" applyNumberFormat="1" applyFont="1" applyFill="1" applyBorder="1"/>
    <xf numFmtId="168" fontId="0" fillId="0" borderId="0" xfId="6" applyNumberFormat="1" applyFont="1" applyFill="1" applyBorder="1"/>
    <xf numFmtId="168" fontId="12" fillId="0" borderId="0" xfId="6" applyNumberFormat="1" applyFont="1" applyFill="1" applyBorder="1"/>
    <xf numFmtId="168" fontId="2" fillId="0" borderId="8" xfId="6" applyNumberFormat="1" applyFont="1" applyBorder="1" applyAlignment="1">
      <alignment wrapText="1"/>
    </xf>
    <xf numFmtId="168" fontId="0" fillId="0" borderId="2" xfId="6" applyNumberFormat="1" applyFont="1" applyBorder="1"/>
    <xf numFmtId="168" fontId="2" fillId="0" borderId="8" xfId="6" applyNumberFormat="1" applyFont="1" applyBorder="1"/>
    <xf numFmtId="168" fontId="0" fillId="0" borderId="8" xfId="6" applyNumberFormat="1" applyFont="1" applyBorder="1"/>
    <xf numFmtId="168" fontId="0" fillId="0" borderId="9" xfId="6" applyNumberFormat="1" applyFont="1" applyBorder="1"/>
    <xf numFmtId="168" fontId="2" fillId="0" borderId="9" xfId="6" applyNumberFormat="1" applyFont="1" applyBorder="1" applyAlignment="1">
      <alignment wrapText="1"/>
    </xf>
    <xf numFmtId="168" fontId="1" fillId="0" borderId="0" xfId="6" applyNumberFormat="1" applyFont="1" applyBorder="1"/>
    <xf numFmtId="168" fontId="1" fillId="0" borderId="8" xfId="6" applyNumberFormat="1" applyFont="1" applyBorder="1"/>
    <xf numFmtId="166" fontId="0" fillId="0" borderId="6" xfId="6" applyNumberFormat="1" applyFont="1" applyBorder="1"/>
    <xf numFmtId="166" fontId="0" fillId="0" borderId="5" xfId="6" applyNumberFormat="1" applyFont="1" applyFill="1" applyBorder="1"/>
    <xf numFmtId="166" fontId="0" fillId="3" borderId="6" xfId="6" applyNumberFormat="1" applyFont="1" applyFill="1" applyBorder="1"/>
    <xf numFmtId="168" fontId="2" fillId="2" borderId="0" xfId="6" applyNumberFormat="1" applyFont="1" applyFill="1"/>
    <xf numFmtId="168" fontId="0" fillId="0" borderId="6" xfId="6" applyNumberFormat="1" applyFont="1" applyBorder="1"/>
    <xf numFmtId="168" fontId="0" fillId="0" borderId="5" xfId="6" applyNumberFormat="1" applyFont="1" applyFill="1" applyBorder="1"/>
    <xf numFmtId="168" fontId="0" fillId="3" borderId="6" xfId="6" applyNumberFormat="1" applyFont="1" applyFill="1" applyBorder="1"/>
    <xf numFmtId="1" fontId="2" fillId="0" borderId="0" xfId="0" applyNumberFormat="1" applyFont="1"/>
    <xf numFmtId="1" fontId="2" fillId="0" borderId="0" xfId="6" applyNumberFormat="1" applyFont="1"/>
    <xf numFmtId="168" fontId="5" fillId="0" borderId="4" xfId="6" applyNumberFormat="1" applyFont="1" applyBorder="1"/>
    <xf numFmtId="168" fontId="5" fillId="0" borderId="0" xfId="6" applyNumberFormat="1" applyFont="1" applyBorder="1"/>
    <xf numFmtId="168" fontId="0" fillId="0" borderId="0" xfId="6" applyNumberFormat="1" applyFont="1" applyBorder="1" applyAlignment="1">
      <alignment horizontal="left" indent="1"/>
    </xf>
    <xf numFmtId="168" fontId="6" fillId="0" borderId="5" xfId="6" applyNumberFormat="1" applyFont="1" applyBorder="1"/>
    <xf numFmtId="168" fontId="5" fillId="0" borderId="0" xfId="6" applyNumberFormat="1" applyFont="1"/>
    <xf numFmtId="168" fontId="6" fillId="0" borderId="0" xfId="6" applyNumberFormat="1" applyFont="1" applyBorder="1"/>
    <xf numFmtId="168" fontId="0" fillId="0" borderId="0" xfId="6" applyNumberFormat="1" applyFont="1" applyAlignment="1">
      <alignment horizontal="left" indent="1"/>
    </xf>
    <xf numFmtId="168" fontId="8" fillId="0" borderId="0" xfId="6" applyNumberFormat="1" applyFont="1"/>
    <xf numFmtId="168" fontId="10" fillId="0" borderId="0" xfId="6" applyNumberFormat="1" applyFont="1"/>
    <xf numFmtId="168" fontId="11" fillId="0" borderId="0" xfId="6" applyNumberFormat="1" applyFont="1" applyBorder="1"/>
    <xf numFmtId="168" fontId="6" fillId="3" borderId="0" xfId="6" applyNumberFormat="1" applyFont="1" applyFill="1"/>
    <xf numFmtId="168" fontId="6" fillId="0" borderId="4" xfId="6" applyNumberFormat="1" applyFont="1" applyBorder="1"/>
    <xf numFmtId="168" fontId="10" fillId="0" borderId="0" xfId="6" applyNumberFormat="1" applyFont="1" applyBorder="1"/>
    <xf numFmtId="168" fontId="11" fillId="0" borderId="5" xfId="6" applyNumberFormat="1" applyFont="1" applyBorder="1"/>
    <xf numFmtId="168" fontId="8" fillId="0" borderId="4" xfId="6" applyNumberFormat="1" applyFont="1" applyBorder="1"/>
    <xf numFmtId="168" fontId="11" fillId="0" borderId="4" xfId="6" applyNumberFormat="1" applyFont="1" applyBorder="1"/>
    <xf numFmtId="168" fontId="6" fillId="0" borderId="5" xfId="6" applyNumberFormat="1" applyFont="1" applyFill="1" applyBorder="1"/>
    <xf numFmtId="168" fontId="6" fillId="3" borderId="6" xfId="6" applyNumberFormat="1" applyFont="1" applyFill="1" applyBorder="1"/>
    <xf numFmtId="168" fontId="5" fillId="0" borderId="5" xfId="6" applyNumberFormat="1" applyFont="1" applyBorder="1"/>
    <xf numFmtId="168" fontId="6" fillId="4" borderId="4" xfId="6" applyNumberFormat="1" applyFont="1" applyFill="1" applyBorder="1"/>
    <xf numFmtId="168" fontId="6" fillId="4" borderId="5" xfId="6" applyNumberFormat="1" applyFont="1" applyFill="1" applyBorder="1"/>
    <xf numFmtId="0" fontId="2" fillId="0" borderId="13" xfId="0" applyFont="1" applyBorder="1"/>
    <xf numFmtId="0" fontId="2" fillId="0" borderId="14" xfId="0" applyFont="1" applyBorder="1"/>
    <xf numFmtId="0" fontId="5" fillId="0" borderId="14" xfId="0" applyFont="1" applyBorder="1"/>
    <xf numFmtId="168" fontId="0" fillId="0" borderId="14" xfId="6" applyNumberFormat="1" applyFont="1" applyBorder="1"/>
    <xf numFmtId="168" fontId="0" fillId="0" borderId="14" xfId="6" applyNumberFormat="1" applyFont="1" applyFill="1" applyBorder="1"/>
    <xf numFmtId="0" fontId="0" fillId="0" borderId="14" xfId="0" applyBorder="1"/>
    <xf numFmtId="168" fontId="0" fillId="0" borderId="0" xfId="6" applyNumberFormat="1" applyFont="1" applyFill="1"/>
    <xf numFmtId="0" fontId="3" fillId="0" borderId="0" xfId="5" applyAlignment="1">
      <alignment vertical="center"/>
    </xf>
    <xf numFmtId="9" fontId="3" fillId="0" borderId="0" xfId="5" applyNumberFormat="1" applyAlignment="1">
      <alignment vertical="center"/>
    </xf>
    <xf numFmtId="1" fontId="1" fillId="0" borderId="0" xfId="17" applyNumberFormat="1" applyFont="1" applyAlignment="1">
      <alignment vertical="center"/>
    </xf>
    <xf numFmtId="165" fontId="1" fillId="0" borderId="0" xfId="15" applyNumberFormat="1" applyAlignment="1">
      <alignment vertical="center"/>
    </xf>
    <xf numFmtId="2" fontId="3" fillId="0" borderId="0" xfId="5" applyNumberFormat="1" applyAlignment="1">
      <alignment vertical="center"/>
    </xf>
    <xf numFmtId="1" fontId="1" fillId="0" borderId="0" xfId="15" applyNumberFormat="1"/>
    <xf numFmtId="168" fontId="2" fillId="0" borderId="0" xfId="6" applyNumberFormat="1" applyFont="1" applyFill="1"/>
    <xf numFmtId="0" fontId="1" fillId="0" borderId="0" xfId="18"/>
    <xf numFmtId="165" fontId="2" fillId="5" borderId="0" xfId="0" applyNumberFormat="1" applyFont="1" applyFill="1"/>
    <xf numFmtId="165" fontId="1" fillId="0" borderId="0" xfId="18" applyNumberFormat="1"/>
    <xf numFmtId="168" fontId="2" fillId="0" borderId="4" xfId="6" applyNumberFormat="1" applyFont="1" applyFill="1" applyBorder="1"/>
    <xf numFmtId="9" fontId="0" fillId="0" borderId="0" xfId="1" applyFont="1" applyBorder="1"/>
    <xf numFmtId="168" fontId="8" fillId="0" borderId="5" xfId="6" applyNumberFormat="1" applyFont="1" applyFill="1" applyBorder="1"/>
    <xf numFmtId="168" fontId="0" fillId="0" borderId="4" xfId="6" applyNumberFormat="1" applyFont="1" applyFill="1" applyBorder="1"/>
    <xf numFmtId="168" fontId="0" fillId="0" borderId="6" xfId="6" applyNumberFormat="1" applyFont="1" applyFill="1" applyBorder="1"/>
    <xf numFmtId="0" fontId="2" fillId="0" borderId="0" xfId="0" applyFont="1" applyAlignment="1">
      <alignment horizontal="left" vertical="center"/>
    </xf>
    <xf numFmtId="168" fontId="3" fillId="0" borderId="0" xfId="6" applyNumberFormat="1" applyFont="1"/>
    <xf numFmtId="168" fontId="8" fillId="0" borderId="0" xfId="6" applyNumberFormat="1" applyFont="1" applyFill="1"/>
    <xf numFmtId="0" fontId="3" fillId="0" borderId="4" xfId="5" applyBorder="1" applyAlignment="1">
      <alignment horizontal="left"/>
    </xf>
    <xf numFmtId="0" fontId="3" fillId="0" borderId="4" xfId="5" applyBorder="1" applyAlignment="1">
      <alignment horizontal="center" vertical="center" wrapText="1"/>
    </xf>
    <xf numFmtId="0" fontId="1" fillId="0" borderId="4" xfId="19" applyBorder="1"/>
    <xf numFmtId="0" fontId="1" fillId="0" borderId="4" xfId="18" applyBorder="1" applyAlignment="1">
      <alignment wrapText="1"/>
    </xf>
    <xf numFmtId="0" fontId="1" fillId="0" borderId="4" xfId="18" applyBorder="1" applyAlignment="1">
      <alignment vertical="center" wrapText="1"/>
    </xf>
    <xf numFmtId="0" fontId="3" fillId="0" borderId="5" xfId="5" applyBorder="1" applyAlignment="1">
      <alignment horizontal="left"/>
    </xf>
    <xf numFmtId="165" fontId="1" fillId="0" borderId="5" xfId="15" applyNumberFormat="1" applyBorder="1"/>
    <xf numFmtId="1" fontId="1" fillId="0" borderId="5" xfId="17" applyNumberFormat="1" applyFont="1" applyBorder="1" applyAlignment="1">
      <alignment vertical="center"/>
    </xf>
    <xf numFmtId="0" fontId="1" fillId="0" borderId="5" xfId="15" applyBorder="1"/>
    <xf numFmtId="1" fontId="3" fillId="0" borderId="5" xfId="5" applyNumberFormat="1" applyBorder="1" applyAlignment="1">
      <alignment vertical="center"/>
    </xf>
    <xf numFmtId="0" fontId="3" fillId="0" borderId="5" xfId="5" applyBorder="1" applyAlignment="1">
      <alignment vertical="center"/>
    </xf>
    <xf numFmtId="165" fontId="3" fillId="0" borderId="5" xfId="5" applyNumberFormat="1" applyBorder="1" applyAlignment="1">
      <alignment vertical="center"/>
    </xf>
    <xf numFmtId="0" fontId="8" fillId="0" borderId="0" xfId="5" applyFont="1" applyAlignment="1">
      <alignment horizontal="left" vertical="center" wrapText="1"/>
    </xf>
    <xf numFmtId="168" fontId="3" fillId="0" borderId="0" xfId="6" applyNumberFormat="1" applyFont="1" applyFill="1"/>
    <xf numFmtId="0" fontId="0" fillId="0" borderId="0" xfId="6" applyNumberFormat="1" applyFont="1" applyFill="1" applyBorder="1"/>
    <xf numFmtId="168" fontId="0" fillId="0" borderId="0" xfId="0" applyNumberFormat="1"/>
    <xf numFmtId="168" fontId="3" fillId="0" borderId="0" xfId="5" applyNumberFormat="1" applyAlignment="1">
      <alignment horizontal="left"/>
    </xf>
    <xf numFmtId="168" fontId="3" fillId="0" borderId="0" xfId="5" applyNumberFormat="1" applyAlignment="1">
      <alignment horizontal="center" vertical="center" wrapText="1"/>
    </xf>
    <xf numFmtId="168" fontId="2" fillId="0" borderId="0" xfId="10" applyNumberFormat="1" applyFont="1" applyAlignment="1">
      <alignment horizontal="center" vertical="center" wrapText="1"/>
    </xf>
    <xf numFmtId="168" fontId="0" fillId="0" borderId="4" xfId="0" applyNumberFormat="1" applyBorder="1"/>
    <xf numFmtId="168" fontId="0" fillId="0" borderId="5" xfId="0" applyNumberFormat="1" applyBorder="1"/>
    <xf numFmtId="168" fontId="3" fillId="0" borderId="0" xfId="5" applyNumberFormat="1" applyAlignment="1">
      <alignment wrapText="1"/>
    </xf>
    <xf numFmtId="168" fontId="3" fillId="0" borderId="0" xfId="5" applyNumberFormat="1"/>
    <xf numFmtId="168" fontId="1" fillId="0" borderId="0" xfId="3" applyNumberFormat="1"/>
    <xf numFmtId="168" fontId="2" fillId="0" borderId="0" xfId="0" applyNumberFormat="1" applyFont="1"/>
    <xf numFmtId="168" fontId="2" fillId="0" borderId="6" xfId="0" applyNumberFormat="1" applyFont="1" applyBorder="1"/>
    <xf numFmtId="168" fontId="1" fillId="0" borderId="0" xfId="15" applyNumberFormat="1"/>
    <xf numFmtId="168" fontId="1" fillId="0" borderId="0" xfId="16" applyNumberFormat="1"/>
    <xf numFmtId="168" fontId="3" fillId="0" borderId="0" xfId="0" applyNumberFormat="1" applyFont="1"/>
    <xf numFmtId="168" fontId="2" fillId="3" borderId="0" xfId="0" applyNumberFormat="1" applyFont="1" applyFill="1"/>
    <xf numFmtId="168" fontId="0" fillId="3" borderId="6" xfId="0" applyNumberFormat="1" applyFill="1" applyBorder="1"/>
    <xf numFmtId="168" fontId="2" fillId="4" borderId="4" xfId="0" applyNumberFormat="1" applyFont="1" applyFill="1" applyBorder="1"/>
    <xf numFmtId="168" fontId="2" fillId="4" borderId="5" xfId="0" applyNumberFormat="1" applyFont="1" applyFill="1" applyBorder="1"/>
    <xf numFmtId="168" fontId="5" fillId="0" borderId="0" xfId="0" applyNumberFormat="1" applyFont="1"/>
    <xf numFmtId="168" fontId="6" fillId="0" borderId="0" xfId="0" applyNumberFormat="1" applyFont="1"/>
    <xf numFmtId="168" fontId="2" fillId="0" borderId="7" xfId="0" applyNumberFormat="1" applyFont="1" applyBorder="1"/>
    <xf numFmtId="168" fontId="2" fillId="0" borderId="8" xfId="0" applyNumberFormat="1" applyFont="1" applyBorder="1" applyAlignment="1">
      <alignment wrapText="1"/>
    </xf>
    <xf numFmtId="168" fontId="0" fillId="0" borderId="1" xfId="0" applyNumberFormat="1" applyBorder="1"/>
    <xf numFmtId="168" fontId="1" fillId="0" borderId="0" xfId="1" applyNumberFormat="1" applyFont="1" applyBorder="1"/>
    <xf numFmtId="168" fontId="2" fillId="0" borderId="8" xfId="1" applyNumberFormat="1" applyFont="1" applyBorder="1"/>
    <xf numFmtId="168" fontId="0" fillId="0" borderId="7" xfId="0" applyNumberFormat="1" applyBorder="1"/>
    <xf numFmtId="168" fontId="1" fillId="0" borderId="8" xfId="1" applyNumberFormat="1" applyFont="1" applyBorder="1"/>
    <xf numFmtId="168" fontId="2" fillId="0" borderId="7" xfId="0" applyNumberFormat="1" applyFont="1" applyBorder="1" applyAlignment="1">
      <alignment wrapText="1"/>
    </xf>
    <xf numFmtId="168" fontId="0" fillId="0" borderId="1" xfId="6" applyNumberFormat="1" applyFont="1" applyBorder="1"/>
    <xf numFmtId="168" fontId="0" fillId="0" borderId="7" xfId="6" applyNumberFormat="1" applyFont="1" applyBorder="1"/>
    <xf numFmtId="168" fontId="2" fillId="0" borderId="4" xfId="0" applyNumberFormat="1" applyFont="1" applyBorder="1"/>
    <xf numFmtId="168" fontId="8" fillId="0" borderId="5" xfId="0" applyNumberFormat="1" applyFont="1" applyBorder="1"/>
    <xf numFmtId="168" fontId="8" fillId="0" borderId="0" xfId="0" applyNumberFormat="1" applyFont="1"/>
    <xf numFmtId="168" fontId="2" fillId="0" borderId="5" xfId="0" applyNumberFormat="1" applyFont="1" applyBorder="1"/>
    <xf numFmtId="168" fontId="2" fillId="3" borderId="6" xfId="0" applyNumberFormat="1" applyFont="1" applyFill="1" applyBorder="1"/>
    <xf numFmtId="164" fontId="0" fillId="0" borderId="8" xfId="1" applyNumberFormat="1" applyFont="1" applyBorder="1"/>
    <xf numFmtId="166" fontId="3" fillId="0" borderId="0" xfId="6" applyNumberFormat="1" applyFont="1"/>
    <xf numFmtId="166" fontId="8" fillId="0" borderId="0" xfId="6" applyNumberFormat="1" applyFont="1"/>
    <xf numFmtId="0" fontId="2" fillId="0" borderId="11" xfId="0" applyFont="1" applyBorder="1"/>
    <xf numFmtId="0" fontId="2" fillId="0" borderId="12" xfId="0" applyFont="1" applyBorder="1"/>
    <xf numFmtId="0" fontId="1" fillId="0" borderId="0" xfId="18" applyAlignment="1">
      <alignment wrapText="1"/>
    </xf>
    <xf numFmtId="0" fontId="1" fillId="0" borderId="0" xfId="18" applyAlignment="1">
      <alignment vertical="center" wrapText="1"/>
    </xf>
    <xf numFmtId="1" fontId="3" fillId="0" borderId="0" xfId="5" applyNumberFormat="1" applyAlignment="1">
      <alignment vertical="center"/>
    </xf>
    <xf numFmtId="165" fontId="3" fillId="0" borderId="0" xfId="5" applyNumberFormat="1" applyAlignment="1">
      <alignment vertical="center"/>
    </xf>
    <xf numFmtId="43" fontId="0" fillId="0" borderId="0" xfId="0" applyNumberFormat="1"/>
    <xf numFmtId="0" fontId="6" fillId="2" borderId="0" xfId="0" applyFont="1" applyFill="1"/>
    <xf numFmtId="165" fontId="0" fillId="0" borderId="14" xfId="0" applyNumberFormat="1" applyBorder="1"/>
    <xf numFmtId="164" fontId="0" fillId="0" borderId="14" xfId="1" applyNumberFormat="1" applyFont="1" applyBorder="1"/>
    <xf numFmtId="0" fontId="2" fillId="2" borderId="16" xfId="0" applyFont="1" applyFill="1" applyBorder="1"/>
    <xf numFmtId="0" fontId="6" fillId="2" borderId="16" xfId="0" applyFont="1" applyFill="1" applyBorder="1"/>
    <xf numFmtId="0" fontId="2" fillId="0" borderId="1" xfId="0" applyFont="1" applyBorder="1"/>
    <xf numFmtId="165" fontId="2" fillId="2" borderId="0" xfId="0" applyNumberFormat="1" applyFont="1" applyFill="1"/>
    <xf numFmtId="9" fontId="5" fillId="0" borderId="0" xfId="1" applyFont="1"/>
    <xf numFmtId="0" fontId="2" fillId="3" borderId="13" xfId="0" applyFont="1" applyFill="1" applyBorder="1"/>
    <xf numFmtId="0" fontId="2" fillId="3" borderId="14" xfId="0" applyFont="1" applyFill="1" applyBorder="1"/>
    <xf numFmtId="0" fontId="6" fillId="3" borderId="14" xfId="0" applyFont="1" applyFill="1" applyBorder="1"/>
    <xf numFmtId="168" fontId="2" fillId="3" borderId="14" xfId="6" applyNumberFormat="1" applyFont="1" applyFill="1" applyBorder="1"/>
    <xf numFmtId="0" fontId="2" fillId="3" borderId="7" xfId="0" applyFont="1" applyFill="1" applyBorder="1" applyAlignment="1">
      <alignment horizontal="left"/>
    </xf>
    <xf numFmtId="0" fontId="2" fillId="3" borderId="8" xfId="0" applyFont="1" applyFill="1" applyBorder="1"/>
    <xf numFmtId="0" fontId="6" fillId="3" borderId="8" xfId="0" applyFont="1" applyFill="1" applyBorder="1"/>
    <xf numFmtId="165" fontId="2" fillId="3" borderId="8" xfId="0" applyNumberFormat="1" applyFont="1" applyFill="1" applyBorder="1"/>
    <xf numFmtId="2" fontId="2" fillId="3" borderId="8" xfId="0" applyNumberFormat="1" applyFont="1" applyFill="1" applyBorder="1"/>
    <xf numFmtId="0" fontId="0" fillId="0" borderId="0" xfId="0" applyAlignment="1">
      <alignment horizontal="left"/>
    </xf>
    <xf numFmtId="2" fontId="2" fillId="0" borderId="0" xfId="0" applyNumberFormat="1" applyFont="1"/>
    <xf numFmtId="0" fontId="2" fillId="3" borderId="7" xfId="0" applyFont="1" applyFill="1" applyBorder="1"/>
    <xf numFmtId="0" fontId="2" fillId="0" borderId="8" xfId="0" applyFont="1" applyBorder="1"/>
    <xf numFmtId="0" fontId="6" fillId="0" borderId="8" xfId="0" applyFont="1" applyBorder="1"/>
    <xf numFmtId="165" fontId="2" fillId="0" borderId="8" xfId="0" applyNumberFormat="1" applyFont="1" applyBorder="1"/>
    <xf numFmtId="2" fontId="2" fillId="0" borderId="8" xfId="0" applyNumberFormat="1" applyFont="1" applyBorder="1"/>
    <xf numFmtId="2" fontId="0" fillId="2" borderId="0" xfId="0" applyNumberFormat="1" applyFill="1"/>
    <xf numFmtId="2" fontId="0" fillId="0" borderId="14" xfId="0" applyNumberFormat="1" applyBorder="1"/>
    <xf numFmtId="0" fontId="2" fillId="0" borderId="17" xfId="0" applyFont="1" applyBorder="1"/>
    <xf numFmtId="0" fontId="0" fillId="0" borderId="16" xfId="0" applyBorder="1"/>
    <xf numFmtId="0" fontId="5" fillId="0" borderId="16" xfId="0" applyFont="1" applyBorder="1"/>
    <xf numFmtId="165" fontId="0" fillId="0" borderId="16" xfId="0" applyNumberFormat="1" applyBorder="1"/>
    <xf numFmtId="2" fontId="0" fillId="0" borderId="16" xfId="0" applyNumberFormat="1" applyBorder="1"/>
    <xf numFmtId="166" fontId="0" fillId="0" borderId="14" xfId="6" applyNumberFormat="1" applyFont="1" applyBorder="1"/>
    <xf numFmtId="166" fontId="0" fillId="0" borderId="14" xfId="0" applyNumberFormat="1" applyBorder="1"/>
    <xf numFmtId="9" fontId="0" fillId="0" borderId="14" xfId="1" applyFont="1" applyBorder="1"/>
    <xf numFmtId="9" fontId="0" fillId="0" borderId="16" xfId="1" applyFont="1" applyBorder="1"/>
    <xf numFmtId="0" fontId="5" fillId="0" borderId="8" xfId="0" applyFont="1" applyBorder="1"/>
    <xf numFmtId="2" fontId="0" fillId="0" borderId="8" xfId="0" applyNumberFormat="1" applyBorder="1"/>
    <xf numFmtId="0" fontId="5" fillId="0" borderId="1" xfId="0" applyFont="1" applyBorder="1" applyAlignment="1">
      <alignment horizontal="right"/>
    </xf>
    <xf numFmtId="0" fontId="5" fillId="0" borderId="17" xfId="0" applyFont="1" applyBorder="1" applyAlignment="1">
      <alignment horizontal="right"/>
    </xf>
    <xf numFmtId="0" fontId="5" fillId="0" borderId="0" xfId="0" applyFont="1" applyAlignment="1">
      <alignment horizontal="right"/>
    </xf>
    <xf numFmtId="0" fontId="2" fillId="3" borderId="0" xfId="0" applyFont="1" applyFill="1" applyAlignment="1">
      <alignment horizontal="left"/>
    </xf>
    <xf numFmtId="165" fontId="2" fillId="3" borderId="0" xfId="0" applyNumberFormat="1" applyFont="1" applyFill="1"/>
    <xf numFmtId="2" fontId="2" fillId="3" borderId="0" xfId="0" applyNumberFormat="1" applyFont="1" applyFill="1"/>
    <xf numFmtId="0" fontId="2" fillId="6" borderId="7" xfId="0" applyFont="1" applyFill="1" applyBorder="1" applyAlignment="1">
      <alignment horizontal="left"/>
    </xf>
    <xf numFmtId="0" fontId="2" fillId="6" borderId="8" xfId="0" applyFont="1" applyFill="1" applyBorder="1"/>
    <xf numFmtId="0" fontId="6" fillId="6" borderId="8" xfId="0" applyFont="1" applyFill="1" applyBorder="1"/>
    <xf numFmtId="1" fontId="2" fillId="6" borderId="8" xfId="0" applyNumberFormat="1" applyFont="1" applyFill="1" applyBorder="1"/>
    <xf numFmtId="165" fontId="2" fillId="6" borderId="8" xfId="0" applyNumberFormat="1" applyFont="1" applyFill="1" applyBorder="1"/>
    <xf numFmtId="2" fontId="2" fillId="6" borderId="8" xfId="0" applyNumberFormat="1" applyFont="1" applyFill="1" applyBorder="1"/>
    <xf numFmtId="164" fontId="0" fillId="0" borderId="0" xfId="1" applyNumberFormat="1" applyFont="1" applyBorder="1"/>
    <xf numFmtId="0" fontId="2" fillId="0" borderId="0" xfId="0" applyFont="1" applyAlignment="1">
      <alignment horizontal="left"/>
    </xf>
    <xf numFmtId="0" fontId="6" fillId="0" borderId="0" xfId="0" applyFont="1" applyAlignment="1">
      <alignment horizontal="right"/>
    </xf>
    <xf numFmtId="1" fontId="0" fillId="0" borderId="0" xfId="0" applyNumberFormat="1"/>
    <xf numFmtId="0" fontId="5" fillId="0" borderId="13" xfId="0" applyFont="1" applyBorder="1"/>
    <xf numFmtId="0" fontId="0" fillId="0" borderId="18" xfId="0" applyBorder="1"/>
    <xf numFmtId="165" fontId="17" fillId="0" borderId="0" xfId="0" applyNumberFormat="1" applyFont="1"/>
    <xf numFmtId="0" fontId="5" fillId="0" borderId="1" xfId="0" applyFont="1" applyBorder="1"/>
    <xf numFmtId="0" fontId="0" fillId="0" borderId="2" xfId="0" applyBorder="1"/>
    <xf numFmtId="2" fontId="0" fillId="0" borderId="2" xfId="0" applyNumberFormat="1" applyBorder="1"/>
    <xf numFmtId="0" fontId="5" fillId="0" borderId="17" xfId="0" applyFont="1" applyBorder="1"/>
    <xf numFmtId="0" fontId="0" fillId="0" borderId="19" xfId="0" applyBorder="1"/>
    <xf numFmtId="165" fontId="15" fillId="0" borderId="0" xfId="20" applyNumberFormat="1" applyBorder="1"/>
    <xf numFmtId="9" fontId="17" fillId="0" borderId="0" xfId="0" applyNumberFormat="1" applyFont="1"/>
    <xf numFmtId="0" fontId="2" fillId="0" borderId="0" xfId="0" applyFont="1" applyAlignment="1">
      <alignment horizontal="right"/>
    </xf>
    <xf numFmtId="0" fontId="18" fillId="0" borderId="0" xfId="0" applyFont="1"/>
    <xf numFmtId="1" fontId="17" fillId="0" borderId="0" xfId="6" applyNumberFormat="1" applyFont="1" applyFill="1" applyBorder="1"/>
    <xf numFmtId="164" fontId="1" fillId="0" borderId="0" xfId="1" applyNumberFormat="1" applyFont="1" applyBorder="1"/>
    <xf numFmtId="9" fontId="3" fillId="0" borderId="0" xfId="1" applyFont="1" applyBorder="1"/>
    <xf numFmtId="43" fontId="3" fillId="0" borderId="0" xfId="6" applyFont="1" applyBorder="1"/>
    <xf numFmtId="0" fontId="3" fillId="0" borderId="0" xfId="0" applyFont="1" applyAlignment="1">
      <alignment horizontal="left"/>
    </xf>
    <xf numFmtId="0" fontId="17" fillId="0" borderId="0" xfId="0" applyFont="1"/>
    <xf numFmtId="2" fontId="2" fillId="0" borderId="0" xfId="0" applyNumberFormat="1" applyFont="1" applyAlignment="1">
      <alignment horizontal="right"/>
    </xf>
    <xf numFmtId="166" fontId="0" fillId="0" borderId="0" xfId="0" applyNumberFormat="1"/>
    <xf numFmtId="9" fontId="3" fillId="0" borderId="0" xfId="1" applyFont="1" applyAlignment="1">
      <alignment horizontal="left"/>
    </xf>
    <xf numFmtId="1" fontId="2" fillId="0" borderId="8" xfId="0" applyNumberFormat="1" applyFont="1" applyBorder="1"/>
    <xf numFmtId="1" fontId="5" fillId="0" borderId="0" xfId="0" applyNumberFormat="1" applyFont="1"/>
    <xf numFmtId="0" fontId="4" fillId="7" borderId="0" xfId="0" applyFont="1" applyFill="1"/>
    <xf numFmtId="1" fontId="17" fillId="0" borderId="0" xfId="0" applyNumberFormat="1" applyFont="1"/>
    <xf numFmtId="165" fontId="4" fillId="7" borderId="0" xfId="0" applyNumberFormat="1" applyFont="1" applyFill="1"/>
    <xf numFmtId="166" fontId="3" fillId="0" borderId="0" xfId="6" applyNumberFormat="1" applyFont="1" applyAlignment="1">
      <alignment wrapText="1"/>
    </xf>
    <xf numFmtId="168" fontId="3" fillId="0" borderId="0" xfId="6" applyNumberFormat="1" applyFont="1" applyAlignment="1">
      <alignment wrapText="1"/>
    </xf>
    <xf numFmtId="2" fontId="3" fillId="0" borderId="0" xfId="5" applyNumberFormat="1"/>
    <xf numFmtId="166" fontId="3" fillId="0" borderId="0" xfId="5" applyNumberFormat="1"/>
    <xf numFmtId="166" fontId="3" fillId="0" borderId="0" xfId="5" applyNumberFormat="1" applyAlignment="1">
      <alignment wrapText="1"/>
    </xf>
    <xf numFmtId="168" fontId="1" fillId="0" borderId="0" xfId="6" applyNumberFormat="1"/>
    <xf numFmtId="0" fontId="3" fillId="0" borderId="0" xfId="5" applyAlignment="1">
      <alignment horizontal="center" vertical="top" wrapText="1"/>
    </xf>
    <xf numFmtId="164" fontId="0" fillId="0" borderId="0" xfId="0" applyNumberFormat="1"/>
    <xf numFmtId="0" fontId="1" fillId="0" borderId="0" xfId="19" applyAlignment="1">
      <alignment wrapText="1"/>
    </xf>
    <xf numFmtId="43" fontId="3" fillId="0" borderId="0" xfId="6" applyFont="1" applyAlignment="1">
      <alignment wrapText="1"/>
    </xf>
    <xf numFmtId="169" fontId="3" fillId="0" borderId="0" xfId="5" applyNumberFormat="1" applyAlignment="1">
      <alignment wrapText="1"/>
    </xf>
    <xf numFmtId="169" fontId="3" fillId="0" borderId="0" xfId="5" applyNumberFormat="1"/>
    <xf numFmtId="168" fontId="17" fillId="0" borderId="0" xfId="6" applyNumberFormat="1" applyFont="1"/>
    <xf numFmtId="0" fontId="2" fillId="3" borderId="20" xfId="0" applyFont="1" applyFill="1" applyBorder="1"/>
    <xf numFmtId="0" fontId="2" fillId="0" borderId="20" xfId="0" applyFont="1" applyBorder="1"/>
    <xf numFmtId="165" fontId="0" fillId="0" borderId="0" xfId="0" applyNumberFormat="1" applyAlignment="1">
      <alignment horizontal="right"/>
    </xf>
    <xf numFmtId="164" fontId="17" fillId="7" borderId="0" xfId="1" applyNumberFormat="1" applyFont="1" applyFill="1"/>
    <xf numFmtId="1" fontId="2" fillId="0" borderId="20" xfId="0" applyNumberFormat="1" applyFont="1" applyBorder="1"/>
    <xf numFmtId="9" fontId="2" fillId="0" borderId="20" xfId="1" applyFont="1" applyBorder="1"/>
    <xf numFmtId="9" fontId="2" fillId="0" borderId="0" xfId="1" applyFont="1"/>
    <xf numFmtId="164" fontId="0" fillId="0" borderId="0" xfId="1" applyNumberFormat="1" applyFont="1"/>
    <xf numFmtId="9" fontId="0" fillId="0" borderId="0" xfId="0" applyNumberFormat="1"/>
    <xf numFmtId="9" fontId="17" fillId="7" borderId="0" xfId="1" applyFont="1" applyFill="1"/>
    <xf numFmtId="49" fontId="0" fillId="0" borderId="0" xfId="0" applyNumberFormat="1" applyAlignment="1">
      <alignment horizontal="left"/>
    </xf>
    <xf numFmtId="49" fontId="0" fillId="0" borderId="0" xfId="0" applyNumberFormat="1"/>
    <xf numFmtId="168" fontId="2" fillId="0" borderId="20" xfId="6" applyNumberFormat="1" applyFont="1" applyBorder="1"/>
    <xf numFmtId="0" fontId="12" fillId="7" borderId="0" xfId="0" applyFont="1" applyFill="1"/>
    <xf numFmtId="0" fontId="2" fillId="0" borderId="0" xfId="0" applyFont="1" applyAlignment="1">
      <alignment horizontal="center"/>
    </xf>
    <xf numFmtId="0" fontId="0" fillId="0" borderId="0" xfId="0" applyAlignment="1">
      <alignment horizontal="center"/>
    </xf>
    <xf numFmtId="0" fontId="2" fillId="0" borderId="11" xfId="0" applyFont="1" applyBorder="1" applyAlignment="1">
      <alignment horizontal="left" vertical="center"/>
    </xf>
    <xf numFmtId="0" fontId="2" fillId="0" borderId="15" xfId="0" applyFont="1" applyBorder="1" applyAlignment="1">
      <alignment horizontal="left" vertical="center"/>
    </xf>
    <xf numFmtId="0" fontId="2" fillId="0" borderId="12" xfId="0" applyFont="1" applyBorder="1" applyAlignment="1">
      <alignment horizontal="left" vertical="center"/>
    </xf>
    <xf numFmtId="0" fontId="2" fillId="2" borderId="0" xfId="0" applyFont="1" applyFill="1" applyAlignment="1">
      <alignment horizont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4" xfId="0" applyFont="1" applyBorder="1" applyAlignment="1">
      <alignment horizontal="center" vertical="center"/>
    </xf>
    <xf numFmtId="0" fontId="2" fillId="0" borderId="0" xfId="0" applyFont="1" applyAlignment="1">
      <alignment horizontal="center" vertical="center"/>
    </xf>
    <xf numFmtId="0" fontId="2" fillId="0" borderId="5" xfId="0" applyFont="1" applyBorder="1" applyAlignment="1">
      <alignment horizontal="center" vertical="center"/>
    </xf>
    <xf numFmtId="168" fontId="2" fillId="2" borderId="0" xfId="6" applyNumberFormat="1" applyFont="1" applyFill="1" applyAlignment="1">
      <alignment horizontal="center"/>
    </xf>
  </cellXfs>
  <cellStyles count="24">
    <cellStyle name="Comma" xfId="6" builtinId="3"/>
    <cellStyle name="Hyperlink" xfId="20" builtinId="8"/>
    <cellStyle name="Normal" xfId="0" builtinId="0"/>
    <cellStyle name="Normal 10" xfId="22" xr:uid="{F50788A3-6206-4D6A-9509-9FC764438389}"/>
    <cellStyle name="Normal 11" xfId="19" xr:uid="{8B60B7DA-1B90-48F9-B782-4E0010B45C16}"/>
    <cellStyle name="Normal 13" xfId="23" xr:uid="{30085B9E-0381-4D94-B2CB-679C2D690D92}"/>
    <cellStyle name="Normal 2" xfId="3" xr:uid="{00000000-0005-0000-0000-000003000000}"/>
    <cellStyle name="Normal 2 2" xfId="5" xr:uid="{00000000-0005-0000-0000-000004000000}"/>
    <cellStyle name="Normal 2 2 2" xfId="10" xr:uid="{78A7D675-D46A-47B9-8084-A003B11B69AC}"/>
    <cellStyle name="Normal 2 3" xfId="18" xr:uid="{C8A94432-3E8E-4DC7-958C-30B14739AAF3}"/>
    <cellStyle name="Normal 3" xfId="2" xr:uid="{00000000-0005-0000-0000-000005000000}"/>
    <cellStyle name="Normal 4" xfId="7" xr:uid="{972DDD5A-B401-41B0-8F36-F4AEC615C465}"/>
    <cellStyle name="Normal 4 2" xfId="11" xr:uid="{D55E0F10-91F7-4A1B-9CBF-71F6BD597F51}"/>
    <cellStyle name="Normal 5" xfId="8" xr:uid="{B674FEEB-7DCC-4688-9741-F488D1E81596}"/>
    <cellStyle name="Normal 6" xfId="9" xr:uid="{89C5C829-24F0-4188-B8CF-3C5D3008848B}"/>
    <cellStyle name="Normal 7" xfId="12" xr:uid="{EA1BF793-0323-4EB2-8877-3118440C98B8}"/>
    <cellStyle name="Normal 7 2" xfId="16" xr:uid="{76B06B8F-4B7A-4B61-9929-DF349360AEE9}"/>
    <cellStyle name="Normal 8" xfId="15" xr:uid="{08C594D2-CADE-442F-8773-D683536CE7C3}"/>
    <cellStyle name="Normal 9" xfId="21" xr:uid="{FCD0AA5E-6E30-4158-86BC-B51496C8065F}"/>
    <cellStyle name="Percent" xfId="1" builtinId="5"/>
    <cellStyle name="Percent 2" xfId="4" xr:uid="{00000000-0005-0000-0000-000007000000}"/>
    <cellStyle name="Percent 2 3" xfId="17" xr:uid="{046FBBDC-6794-44C1-B164-F8053D21FE00}"/>
    <cellStyle name="Percent 3 2" xfId="13" xr:uid="{B69910E9-9159-4DAA-BCE8-3CF2868D2182}"/>
    <cellStyle name="標準 2" xfId="14" xr:uid="{BE5E516D-03DF-4EC0-AB20-594D81F6862A}"/>
  </cellStyles>
  <dxfs count="22">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xr9:uid="{245D78FC-9C65-41FE-9239-B8FD4F502684}">
      <tableStyleElement type="headerRow" dxfId="21"/>
      <tableStyleElement type="totalRow" dxfId="20"/>
      <tableStyleElement type="firstRowStripe" dxfId="19"/>
      <tableStyleElement type="firstColumnStripe" dxfId="18"/>
      <tableStyleElement type="firstSubtotalColumn" dxfId="17"/>
      <tableStyleElement type="firstSubtotalRow" dxfId="16"/>
      <tableStyleElement type="secondSubtotalRow" dxfId="15"/>
      <tableStyleElement type="firstRowSubheading" dxfId="14"/>
      <tableStyleElement type="secondRowSubheading" dxfId="13"/>
      <tableStyleElement type="pageFieldLabels" dxfId="12"/>
      <tableStyleElement type="pageFieldValues" dxfId="11"/>
    </tableStyle>
    <tableStyle name="PivotStyleLight16 3" table="0" count="11" xr9:uid="{C63BBF8C-774D-4D9C-8AA7-85B8C639CFD9}">
      <tableStyleElement type="headerRow" dxfId="10"/>
      <tableStyleElement type="totalRow" dxfId="9"/>
      <tableStyleElement type="firstRowStripe" dxfId="8"/>
      <tableStyleElement type="firstColumnStripe" dxfId="7"/>
      <tableStyleElement type="firstSubtotalColumn"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Methanol'!$B$12</c:f>
              <c:strCache>
                <c:ptCount val="1"/>
                <c:pt idx="0">
                  <c:v>Fuel demand after R&amp;S</c:v>
                </c:pt>
              </c:strCache>
            </c:strRef>
          </c:tx>
          <c:spPr>
            <a:solidFill>
              <a:schemeClr val="accent2"/>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Methanol'!$D$12:$AH$12</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B344-448F-A3DA-14A55A271B78}"/>
            </c:ext>
          </c:extLst>
        </c:ser>
        <c:ser>
          <c:idx val="2"/>
          <c:order val="1"/>
          <c:tx>
            <c:strRef>
              <c:f>'Yearly Methanol'!$A$115</c:f>
              <c:strCache>
                <c:ptCount val="1"/>
                <c:pt idx="0">
                  <c:v>Post R&amp;S and Recycling Methanol Demand for PU &amp; other polymers &amp; other category</c:v>
                </c:pt>
              </c:strCache>
            </c:strRef>
          </c:tx>
          <c:spPr>
            <a:solidFill>
              <a:schemeClr val="accent3"/>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Methanol'!$D$115:$AH$115</c:f>
              <c:numCache>
                <c:formatCode>_-* #,##0_-;\-* #,##0_-;_-* "-"??_-;_-@_-</c:formatCode>
                <c:ptCount val="4"/>
                <c:pt idx="0">
                  <c:v>1472760.9288230378</c:v>
                </c:pt>
                <c:pt idx="1">
                  <c:v>1219654.4506847381</c:v>
                </c:pt>
                <c:pt idx="2">
                  <c:v>981415.85262076813</c:v>
                </c:pt>
                <c:pt idx="3">
                  <c:v>706791.26156785968</c:v>
                </c:pt>
              </c:numCache>
            </c:numRef>
          </c:val>
          <c:extLst>
            <c:ext xmlns:c16="http://schemas.microsoft.com/office/drawing/2014/chart" uri="{C3380CC4-5D6E-409C-BE32-E72D297353CC}">
              <c16:uniqueId val="{00000001-B344-448F-A3DA-14A55A271B78}"/>
            </c:ext>
          </c:extLst>
        </c:ser>
        <c:ser>
          <c:idx val="0"/>
          <c:order val="2"/>
          <c:tx>
            <c:strRef>
              <c:f>'Yearly Methanol'!#REF!</c:f>
              <c:strCache>
                <c:ptCount val="1"/>
                <c:pt idx="0">
                  <c:v>#REF!</c:v>
                </c:pt>
              </c:strCache>
            </c:strRef>
          </c:tx>
          <c:spPr>
            <a:solidFill>
              <a:schemeClr val="accent1"/>
            </a:solidFill>
            <a:ln w="25400">
              <a:noFill/>
            </a:ln>
            <a:effectLst/>
          </c:spPr>
          <c:val>
            <c:numRef>
              <c:f>'Yearly Methanol'!#REF!</c:f>
              <c:numCache>
                <c:formatCode>General</c:formatCode>
                <c:ptCount val="1"/>
                <c:pt idx="0">
                  <c:v>1</c:v>
                </c:pt>
              </c:numCache>
            </c:numRef>
          </c:val>
          <c:extLst>
            <c:ext xmlns:c16="http://schemas.microsoft.com/office/drawing/2014/chart" uri="{C3380CC4-5D6E-409C-BE32-E72D297353CC}">
              <c16:uniqueId val="{00000002-B344-448F-A3DA-14A55A271B78}"/>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Methanol'!$B$10</c:f>
              <c:strCache>
                <c:ptCount val="1"/>
                <c:pt idx="0">
                  <c:v>Sector demand BAU (fuel)</c:v>
                </c:pt>
              </c:strCache>
            </c:strRef>
          </c:tx>
          <c:spPr>
            <a:solidFill>
              <a:schemeClr val="accent2"/>
            </a:solidFill>
            <a:ln w="25400">
              <a:noFill/>
            </a:ln>
            <a:effectLst/>
          </c:spPr>
          <c:cat>
            <c:numRef>
              <c:f>'Yearly Methanol'!$D$3:$AH$3</c:f>
              <c:numCache>
                <c:formatCode>General</c:formatCode>
                <c:ptCount val="4"/>
                <c:pt idx="0">
                  <c:v>2020</c:v>
                </c:pt>
                <c:pt idx="1">
                  <c:v>2030</c:v>
                </c:pt>
                <c:pt idx="2">
                  <c:v>2040</c:v>
                </c:pt>
                <c:pt idx="3">
                  <c:v>2050</c:v>
                </c:pt>
              </c:numCache>
            </c:numRef>
          </c:cat>
          <c:val>
            <c:numRef>
              <c:f>'Yearly Methanol'!$D$10:$AH$10</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9DB5-426C-A09E-708DF2B33B25}"/>
            </c:ext>
          </c:extLst>
        </c:ser>
        <c:ser>
          <c:idx val="2"/>
          <c:order val="1"/>
          <c:tx>
            <c:strRef>
              <c:f>'Yearly Methanol'!$A$115</c:f>
              <c:strCache>
                <c:ptCount val="1"/>
                <c:pt idx="0">
                  <c:v>Post R&amp;S and Recycling Methanol Demand for PU &amp; other polymers &amp; other category</c:v>
                </c:pt>
              </c:strCache>
            </c:strRef>
          </c:tx>
          <c:spPr>
            <a:solidFill>
              <a:schemeClr val="accent3"/>
            </a:solidFill>
            <a:ln w="25400">
              <a:noFill/>
            </a:ln>
            <a:effectLst/>
          </c:spPr>
          <c:cat>
            <c:numRef>
              <c:f>'Yearly Methanol'!$D$3:$AH$3</c:f>
              <c:numCache>
                <c:formatCode>General</c:formatCode>
                <c:ptCount val="4"/>
                <c:pt idx="0">
                  <c:v>2020</c:v>
                </c:pt>
                <c:pt idx="1">
                  <c:v>2030</c:v>
                </c:pt>
                <c:pt idx="2">
                  <c:v>2040</c:v>
                </c:pt>
                <c:pt idx="3">
                  <c:v>2050</c:v>
                </c:pt>
              </c:numCache>
            </c:numRef>
          </c:cat>
          <c:val>
            <c:numRef>
              <c:f>'Yearly HC Methanol'!#REF!</c:f>
              <c:numCache>
                <c:formatCode>General</c:formatCode>
                <c:ptCount val="1"/>
                <c:pt idx="0">
                  <c:v>1</c:v>
                </c:pt>
              </c:numCache>
            </c:numRef>
          </c:val>
          <c:extLst>
            <c:ext xmlns:c16="http://schemas.microsoft.com/office/drawing/2014/chart" uri="{C3380CC4-5D6E-409C-BE32-E72D297353CC}">
              <c16:uniqueId val="{00000001-9DB5-426C-A09E-708DF2B33B25}"/>
            </c:ext>
          </c:extLst>
        </c:ser>
        <c:ser>
          <c:idx val="0"/>
          <c:order val="2"/>
          <c:tx>
            <c:strRef>
              <c:f>'Yearly Methanol'!#REF!</c:f>
              <c:strCache>
                <c:ptCount val="1"/>
                <c:pt idx="0">
                  <c:v>#REF!</c:v>
                </c:pt>
              </c:strCache>
            </c:strRef>
          </c:tx>
          <c:spPr>
            <a:solidFill>
              <a:schemeClr val="accent1"/>
            </a:solidFill>
            <a:ln w="25400">
              <a:noFill/>
            </a:ln>
            <a:effectLst/>
          </c:spPr>
          <c:val>
            <c:numRef>
              <c:f>'Yearly Methanol'!#REF!</c:f>
              <c:numCache>
                <c:formatCode>General</c:formatCode>
                <c:ptCount val="1"/>
                <c:pt idx="0">
                  <c:v>1</c:v>
                </c:pt>
              </c:numCache>
            </c:numRef>
          </c:val>
          <c:extLst>
            <c:ext xmlns:c16="http://schemas.microsoft.com/office/drawing/2014/chart" uri="{C3380CC4-5D6E-409C-BE32-E72D297353CC}">
              <c16:uniqueId val="{00000002-9DB5-426C-A09E-708DF2B33B25}"/>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5235891399712517E-2"/>
          <c:y val="0.11280843608380876"/>
          <c:w val="0.53801144990606564"/>
          <c:h val="0.8384170778022253"/>
        </c:manualLayout>
      </c:layout>
      <c:areaChart>
        <c:grouping val="stacked"/>
        <c:varyColors val="0"/>
        <c:ser>
          <c:idx val="1"/>
          <c:order val="0"/>
          <c:tx>
            <c:strRef>
              <c:f>'Yearly Methanol'!$B$12</c:f>
              <c:strCache>
                <c:ptCount val="1"/>
                <c:pt idx="0">
                  <c:v>Fuel demand after R&amp;S</c:v>
                </c:pt>
              </c:strCache>
            </c:strRef>
          </c:tx>
          <c:spPr>
            <a:solidFill>
              <a:schemeClr val="accent2"/>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Methanol'!$D$12:$AH$12</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D08E-4056-BB16-91B25408823E}"/>
            </c:ext>
          </c:extLst>
        </c:ser>
        <c:ser>
          <c:idx val="2"/>
          <c:order val="1"/>
          <c:tx>
            <c:strRef>
              <c:f>'Yearly Methanol'!$A$105</c:f>
              <c:strCache>
                <c:ptCount val="1"/>
                <c:pt idx="0">
                  <c:v>Recycling Other</c:v>
                </c:pt>
              </c:strCache>
            </c:strRef>
          </c:tx>
          <c:spPr>
            <a:solidFill>
              <a:schemeClr val="accent3"/>
            </a:solidFill>
            <a:ln w="25400">
              <a:noFill/>
            </a:ln>
            <a:effectLst/>
          </c:spPr>
          <c:cat>
            <c:numRef>
              <c:f>'Yearly Methanol'!$D$3:$AH$3</c:f>
              <c:numCache>
                <c:formatCode>General</c:formatCode>
                <c:ptCount val="4"/>
                <c:pt idx="0">
                  <c:v>2020</c:v>
                </c:pt>
                <c:pt idx="1">
                  <c:v>2030</c:v>
                </c:pt>
                <c:pt idx="2">
                  <c:v>2040</c:v>
                </c:pt>
                <c:pt idx="3">
                  <c:v>2050</c:v>
                </c:pt>
              </c:numCache>
            </c:numRef>
          </c:cat>
          <c:val>
            <c:numRef>
              <c:f>'Yearly Methanol'!$D$109:$AH$109</c:f>
              <c:numCache>
                <c:formatCode>_-* #,##0_-;\-* #,##0_-;_-* "-"??_-;_-@_-</c:formatCode>
                <c:ptCount val="4"/>
                <c:pt idx="0">
                  <c:v>1083437.7146080071</c:v>
                </c:pt>
                <c:pt idx="1">
                  <c:v>894306.34622834367</c:v>
                </c:pt>
                <c:pt idx="2">
                  <c:v>730734.78209322249</c:v>
                </c:pt>
                <c:pt idx="3">
                  <c:v>553075.30002955464</c:v>
                </c:pt>
              </c:numCache>
            </c:numRef>
          </c:val>
          <c:extLst>
            <c:ext xmlns:c16="http://schemas.microsoft.com/office/drawing/2014/chart" uri="{C3380CC4-5D6E-409C-BE32-E72D297353CC}">
              <c16:uniqueId val="{00000001-D08E-4056-BB16-91B25408823E}"/>
            </c:ext>
          </c:extLst>
        </c:ser>
        <c:ser>
          <c:idx val="3"/>
          <c:order val="2"/>
          <c:tx>
            <c:strRef>
              <c:f>'Yearly Methanol'!$A$96</c:f>
              <c:strCache>
                <c:ptCount val="1"/>
                <c:pt idx="0">
                  <c:v>Recycling  Construction</c:v>
                </c:pt>
              </c:strCache>
            </c:strRef>
          </c:tx>
          <c:spPr>
            <a:solidFill>
              <a:schemeClr val="accent4"/>
            </a:solidFill>
            <a:ln w="25400">
              <a:noFill/>
            </a:ln>
            <a:effectLst/>
          </c:spPr>
          <c:val>
            <c:numRef>
              <c:f>'Yearly Methanol'!$D$101:$AH$101</c:f>
              <c:numCache>
                <c:formatCode>_-* #,##0_-;\-* #,##0_-;_-* "-"??_-;_-@_-</c:formatCode>
                <c:ptCount val="4"/>
                <c:pt idx="0">
                  <c:v>87870.659329283968</c:v>
                </c:pt>
                <c:pt idx="1">
                  <c:v>57944.381958258949</c:v>
                </c:pt>
                <c:pt idx="2">
                  <c:v>29788.229293083688</c:v>
                </c:pt>
                <c:pt idx="3">
                  <c:v>1450.0209711588659</c:v>
                </c:pt>
              </c:numCache>
            </c:numRef>
          </c:val>
          <c:extLst>
            <c:ext xmlns:c16="http://schemas.microsoft.com/office/drawing/2014/chart" uri="{C3380CC4-5D6E-409C-BE32-E72D297353CC}">
              <c16:uniqueId val="{00000002-D08E-4056-BB16-91B25408823E}"/>
            </c:ext>
          </c:extLst>
        </c:ser>
        <c:ser>
          <c:idx val="4"/>
          <c:order val="3"/>
          <c:tx>
            <c:strRef>
              <c:f>'Yearly HC Methanol'!#REF!</c:f>
              <c:strCache>
                <c:ptCount val="1"/>
                <c:pt idx="0">
                  <c:v>#REF!</c:v>
                </c:pt>
              </c:strCache>
            </c:strRef>
          </c:tx>
          <c:spPr>
            <a:solidFill>
              <a:schemeClr val="accent5"/>
            </a:solidFill>
            <a:ln w="25400">
              <a:noFill/>
            </a:ln>
            <a:effectLst/>
          </c:spPr>
          <c:val>
            <c:numRef>
              <c:f>'Yearly Methanol'!$D$92:$AH$92</c:f>
              <c:numCache>
                <c:formatCode>_-* #,##0_-;\-* #,##0_-;_-* "-"??_-;_-@_-</c:formatCode>
                <c:ptCount val="4"/>
                <c:pt idx="0">
                  <c:v>12062.923707379587</c:v>
                </c:pt>
                <c:pt idx="1">
                  <c:v>7440.0512651397903</c:v>
                </c:pt>
                <c:pt idx="2">
                  <c:v>4461.4750077526442</c:v>
                </c:pt>
                <c:pt idx="3">
                  <c:v>1543.2212736260437</c:v>
                </c:pt>
              </c:numCache>
            </c:numRef>
          </c:val>
          <c:extLst>
            <c:ext xmlns:c16="http://schemas.microsoft.com/office/drawing/2014/chart" uri="{C3380CC4-5D6E-409C-BE32-E72D297353CC}">
              <c16:uniqueId val="{00000003-D08E-4056-BB16-91B25408823E}"/>
            </c:ext>
          </c:extLst>
        </c:ser>
        <c:ser>
          <c:idx val="5"/>
          <c:order val="4"/>
          <c:tx>
            <c:strRef>
              <c:f>'Yearly Methanol'!$A$83</c:f>
              <c:strCache>
                <c:ptCount val="1"/>
                <c:pt idx="0">
                  <c:v>Recycling Automotive</c:v>
                </c:pt>
              </c:strCache>
            </c:strRef>
          </c:tx>
          <c:spPr>
            <a:solidFill>
              <a:schemeClr val="accent6"/>
            </a:solidFill>
            <a:ln w="25400">
              <a:noFill/>
            </a:ln>
            <a:effectLst/>
          </c:spPr>
          <c:val>
            <c:numRef>
              <c:f>'Yearly Methanol'!$D$85:$AH$85</c:f>
              <c:numCache>
                <c:formatCode>_-* #,##0_-;\-* #,##0_-;_-* "-"??_-;_-@_-</c:formatCode>
                <c:ptCount val="4"/>
                <c:pt idx="0">
                  <c:v>126171.28546415325</c:v>
                </c:pt>
                <c:pt idx="1">
                  <c:v>112759.49982642689</c:v>
                </c:pt>
                <c:pt idx="2">
                  <c:v>89520.432737556417</c:v>
                </c:pt>
                <c:pt idx="3">
                  <c:v>46177.189680717202</c:v>
                </c:pt>
              </c:numCache>
            </c:numRef>
          </c:val>
          <c:extLst>
            <c:ext xmlns:c16="http://schemas.microsoft.com/office/drawing/2014/chart" uri="{C3380CC4-5D6E-409C-BE32-E72D297353CC}">
              <c16:uniqueId val="{00000004-D08E-4056-BB16-91B25408823E}"/>
            </c:ext>
          </c:extLst>
        </c:ser>
        <c:ser>
          <c:idx val="6"/>
          <c:order val="5"/>
          <c:tx>
            <c:strRef>
              <c:f>'Yearly Methanol'!$A$76</c:f>
              <c:strCache>
                <c:ptCount val="1"/>
                <c:pt idx="0">
                  <c:v>Recycling Packaging and Consumer goods</c:v>
                </c:pt>
              </c:strCache>
            </c:strRef>
          </c:tx>
          <c:spPr>
            <a:solidFill>
              <a:schemeClr val="accent1">
                <a:lumMod val="60000"/>
              </a:schemeClr>
            </a:solidFill>
            <a:ln w="25400">
              <a:noFill/>
            </a:ln>
            <a:effectLst/>
          </c:spPr>
          <c:val>
            <c:numRef>
              <c:f>'Yearly Methanol'!$D$79:$AH$79</c:f>
              <c:numCache>
                <c:formatCode>_-* #,##0_-;\-* #,##0_-;_-* "-"??_-;_-@_-</c:formatCode>
                <c:ptCount val="4"/>
                <c:pt idx="0">
                  <c:v>163218.34571421403</c:v>
                </c:pt>
                <c:pt idx="1">
                  <c:v>147204.17140656902</c:v>
                </c:pt>
                <c:pt idx="2">
                  <c:v>126910.93348915286</c:v>
                </c:pt>
                <c:pt idx="3">
                  <c:v>104545.52961280277</c:v>
                </c:pt>
              </c:numCache>
            </c:numRef>
          </c:val>
          <c:extLst>
            <c:ext xmlns:c16="http://schemas.microsoft.com/office/drawing/2014/chart" uri="{C3380CC4-5D6E-409C-BE32-E72D297353CC}">
              <c16:uniqueId val="{00000005-D08E-4056-BB16-91B25408823E}"/>
            </c:ext>
          </c:extLst>
        </c:ser>
        <c:ser>
          <c:idx val="0"/>
          <c:order val="6"/>
          <c:tx>
            <c:strRef>
              <c:f>'Yearly Methanol'!#REF!</c:f>
              <c:strCache>
                <c:ptCount val="1"/>
                <c:pt idx="0">
                  <c:v>#REF!</c:v>
                </c:pt>
              </c:strCache>
            </c:strRef>
          </c:tx>
          <c:spPr>
            <a:solidFill>
              <a:schemeClr val="accent1"/>
            </a:solidFill>
            <a:ln w="25400">
              <a:noFill/>
            </a:ln>
            <a:effectLst/>
          </c:spPr>
          <c:val>
            <c:numRef>
              <c:f>'Yearly Methanol'!#REF!</c:f>
              <c:numCache>
                <c:formatCode>General</c:formatCode>
                <c:ptCount val="1"/>
                <c:pt idx="0">
                  <c:v>1</c:v>
                </c:pt>
              </c:numCache>
            </c:numRef>
          </c:val>
          <c:extLst>
            <c:ext xmlns:c16="http://schemas.microsoft.com/office/drawing/2014/chart" uri="{C3380CC4-5D6E-409C-BE32-E72D297353CC}">
              <c16:uniqueId val="{00000006-D08E-4056-BB16-91B25408823E}"/>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layout>
        <c:manualLayout>
          <c:xMode val="edge"/>
          <c:yMode val="edge"/>
          <c:x val="1.9372161546896673E-2"/>
          <c:y val="0.5551675734326266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Methanol'!$B$12</c:f>
              <c:strCache>
                <c:ptCount val="1"/>
                <c:pt idx="0">
                  <c:v>Fuel demand after R&amp;S</c:v>
                </c:pt>
              </c:strCache>
            </c:strRef>
          </c:tx>
          <c:spPr>
            <a:solidFill>
              <a:schemeClr val="accent2"/>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Methanol'!$D$12:$AH$12</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94AC-4642-9B3B-0CA54B15477A}"/>
            </c:ext>
          </c:extLst>
        </c:ser>
        <c:ser>
          <c:idx val="2"/>
          <c:order val="1"/>
          <c:tx>
            <c:strRef>
              <c:f>'Yearly Methanol'!$A$115</c:f>
              <c:strCache>
                <c:ptCount val="1"/>
                <c:pt idx="0">
                  <c:v>Post R&amp;S and Recycling Methanol Demand for PU &amp; other polymers &amp; other category</c:v>
                </c:pt>
              </c:strCache>
            </c:strRef>
          </c:tx>
          <c:spPr>
            <a:solidFill>
              <a:schemeClr val="accent3"/>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Methanol'!$D$115:$AH$115</c:f>
              <c:numCache>
                <c:formatCode>_-* #,##0_-;\-* #,##0_-;_-* "-"??_-;_-@_-</c:formatCode>
                <c:ptCount val="4"/>
                <c:pt idx="0">
                  <c:v>1472760.9288230378</c:v>
                </c:pt>
                <c:pt idx="1">
                  <c:v>1219654.4506847381</c:v>
                </c:pt>
                <c:pt idx="2">
                  <c:v>981415.85262076813</c:v>
                </c:pt>
                <c:pt idx="3">
                  <c:v>706791.26156785968</c:v>
                </c:pt>
              </c:numCache>
            </c:numRef>
          </c:val>
          <c:extLst>
            <c:ext xmlns:c16="http://schemas.microsoft.com/office/drawing/2014/chart" uri="{C3380CC4-5D6E-409C-BE32-E72D297353CC}">
              <c16:uniqueId val="{00000001-94AC-4642-9B3B-0CA54B15477A}"/>
            </c:ext>
          </c:extLst>
        </c:ser>
        <c:ser>
          <c:idx val="0"/>
          <c:order val="2"/>
          <c:tx>
            <c:strRef>
              <c:f>'Yearly Methanol'!#REF!</c:f>
              <c:strCache>
                <c:ptCount val="1"/>
                <c:pt idx="0">
                  <c:v>#REF!</c:v>
                </c:pt>
              </c:strCache>
            </c:strRef>
          </c:tx>
          <c:spPr>
            <a:solidFill>
              <a:schemeClr val="accent1"/>
            </a:solidFill>
            <a:ln w="25400">
              <a:noFill/>
            </a:ln>
            <a:effectLst/>
          </c:spPr>
          <c:val>
            <c:numRef>
              <c:f>'Yearly Methanol'!#REF!</c:f>
              <c:numCache>
                <c:formatCode>General</c:formatCode>
                <c:ptCount val="1"/>
                <c:pt idx="0">
                  <c:v>1</c:v>
                </c:pt>
              </c:numCache>
            </c:numRef>
          </c:val>
          <c:extLst>
            <c:ext xmlns:c16="http://schemas.microsoft.com/office/drawing/2014/chart" uri="{C3380CC4-5D6E-409C-BE32-E72D297353CC}">
              <c16:uniqueId val="{00000002-94AC-4642-9B3B-0CA54B15477A}"/>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Methanol'!$B$10</c:f>
              <c:strCache>
                <c:ptCount val="1"/>
                <c:pt idx="0">
                  <c:v>Sector demand BAU (fuel)</c:v>
                </c:pt>
              </c:strCache>
            </c:strRef>
          </c:tx>
          <c:spPr>
            <a:solidFill>
              <a:schemeClr val="accent2"/>
            </a:solidFill>
            <a:ln w="25400">
              <a:noFill/>
            </a:ln>
            <a:effectLst/>
          </c:spPr>
          <c:cat>
            <c:numRef>
              <c:f>'Yearly Methanol'!$D$3:$AH$3</c:f>
              <c:numCache>
                <c:formatCode>General</c:formatCode>
                <c:ptCount val="4"/>
                <c:pt idx="0">
                  <c:v>2020</c:v>
                </c:pt>
                <c:pt idx="1">
                  <c:v>2030</c:v>
                </c:pt>
                <c:pt idx="2">
                  <c:v>2040</c:v>
                </c:pt>
                <c:pt idx="3">
                  <c:v>2050</c:v>
                </c:pt>
              </c:numCache>
            </c:numRef>
          </c:cat>
          <c:val>
            <c:numRef>
              <c:f>'Yearly Methanol'!$D$10:$AH$10</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7BB4-4DE0-A89B-44CAB1D5E7A1}"/>
            </c:ext>
          </c:extLst>
        </c:ser>
        <c:ser>
          <c:idx val="2"/>
          <c:order val="1"/>
          <c:tx>
            <c:strRef>
              <c:f>'Yearly Methanol'!$A$115</c:f>
              <c:strCache>
                <c:ptCount val="1"/>
                <c:pt idx="0">
                  <c:v>Post R&amp;S and Recycling Methanol Demand for PU &amp; other polymers &amp; other category</c:v>
                </c:pt>
              </c:strCache>
            </c:strRef>
          </c:tx>
          <c:spPr>
            <a:solidFill>
              <a:schemeClr val="accent3"/>
            </a:solidFill>
            <a:ln w="25400">
              <a:noFill/>
            </a:ln>
            <a:effectLst/>
          </c:spPr>
          <c:cat>
            <c:numRef>
              <c:f>'Yearly Methanol'!$D$3:$AH$3</c:f>
              <c:numCache>
                <c:formatCode>General</c:formatCode>
                <c:ptCount val="4"/>
                <c:pt idx="0">
                  <c:v>2020</c:v>
                </c:pt>
                <c:pt idx="1">
                  <c:v>2030</c:v>
                </c:pt>
                <c:pt idx="2">
                  <c:v>2040</c:v>
                </c:pt>
                <c:pt idx="3">
                  <c:v>2050</c:v>
                </c:pt>
              </c:numCache>
            </c:numRef>
          </c:cat>
          <c:val>
            <c:numRef>
              <c:f>'Yearly HC Methanol'!#REF!</c:f>
              <c:numCache>
                <c:formatCode>General</c:formatCode>
                <c:ptCount val="1"/>
                <c:pt idx="0">
                  <c:v>1</c:v>
                </c:pt>
              </c:numCache>
            </c:numRef>
          </c:val>
          <c:extLst>
            <c:ext xmlns:c16="http://schemas.microsoft.com/office/drawing/2014/chart" uri="{C3380CC4-5D6E-409C-BE32-E72D297353CC}">
              <c16:uniqueId val="{00000001-7BB4-4DE0-A89B-44CAB1D5E7A1}"/>
            </c:ext>
          </c:extLst>
        </c:ser>
        <c:ser>
          <c:idx val="0"/>
          <c:order val="2"/>
          <c:tx>
            <c:strRef>
              <c:f>'Yearly Methanol'!#REF!</c:f>
              <c:strCache>
                <c:ptCount val="1"/>
                <c:pt idx="0">
                  <c:v>#REF!</c:v>
                </c:pt>
              </c:strCache>
            </c:strRef>
          </c:tx>
          <c:spPr>
            <a:solidFill>
              <a:schemeClr val="accent1"/>
            </a:solidFill>
            <a:ln w="25400">
              <a:noFill/>
            </a:ln>
            <a:effectLst/>
          </c:spPr>
          <c:val>
            <c:numRef>
              <c:f>'Yearly Methanol'!#REF!</c:f>
              <c:numCache>
                <c:formatCode>General</c:formatCode>
                <c:ptCount val="1"/>
                <c:pt idx="0">
                  <c:v>1</c:v>
                </c:pt>
              </c:numCache>
            </c:numRef>
          </c:val>
          <c:extLst>
            <c:ext xmlns:c16="http://schemas.microsoft.com/office/drawing/2014/chart" uri="{C3380CC4-5D6E-409C-BE32-E72D297353CC}">
              <c16:uniqueId val="{00000002-7BB4-4DE0-A89B-44CAB1D5E7A1}"/>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Butadiene'!$B$8</c:f>
              <c:strCache>
                <c:ptCount val="1"/>
                <c:pt idx="0">
                  <c:v>Fuel demand after R&amp;S</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Butadiene'!$D$8:$AH$8</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266D-4A30-9566-01CCE507602F}"/>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a:noFill/>
            </a:ln>
            <a:effectLst/>
          </c:spPr>
          <c:cat>
            <c:numRef>
              <c:f>'Yearly Butadiene'!$D$3:$AH$3</c:f>
              <c:numCache>
                <c:formatCode>General</c:formatCode>
                <c:ptCount val="4"/>
                <c:pt idx="0">
                  <c:v>2020</c:v>
                </c:pt>
                <c:pt idx="1">
                  <c:v>2030</c:v>
                </c:pt>
                <c:pt idx="2">
                  <c:v>2040</c:v>
                </c:pt>
                <c:pt idx="3">
                  <c:v>2050</c:v>
                </c:pt>
              </c:numCache>
            </c:numRef>
          </c:cat>
          <c:val>
            <c:numRef>
              <c:f>'Yearly Butadiene'!$D$73:$AH$73</c:f>
              <c:numCache>
                <c:formatCode>_-* #,##0_-;\-* #,##0_-;_-* "-"??_-;_-@_-</c:formatCode>
                <c:ptCount val="4"/>
                <c:pt idx="0">
                  <c:v>846505.72103598283</c:v>
                </c:pt>
                <c:pt idx="1">
                  <c:v>727027.44713713694</c:v>
                </c:pt>
                <c:pt idx="2">
                  <c:v>566009.54595584713</c:v>
                </c:pt>
                <c:pt idx="3">
                  <c:v>361730.71077172481</c:v>
                </c:pt>
              </c:numCache>
            </c:numRef>
          </c:val>
          <c:extLst>
            <c:ext xmlns:c16="http://schemas.microsoft.com/office/drawing/2014/chart" uri="{C3380CC4-5D6E-409C-BE32-E72D297353CC}">
              <c16:uniqueId val="{00000001-266D-4A30-9566-01CCE507602F}"/>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266D-4A30-9566-01CCE507602F}"/>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Butadiene'!$B$6</c:f>
              <c:strCache>
                <c:ptCount val="1"/>
                <c:pt idx="0">
                  <c:v>Sector demand BAU (fuel)</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Butadiene'!$D$6:$AH$6</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10C3-443F-8CD6-625A15EE179B}"/>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w="25400">
              <a:noFill/>
            </a:ln>
            <a:effectLst/>
          </c:spPr>
          <c:cat>
            <c:numRef>
              <c:f>'Yearly Butadiene'!$D$3:$AH$3</c:f>
              <c:numCache>
                <c:formatCode>General</c:formatCode>
                <c:ptCount val="4"/>
                <c:pt idx="0">
                  <c:v>2020</c:v>
                </c:pt>
                <c:pt idx="1">
                  <c:v>2030</c:v>
                </c:pt>
                <c:pt idx="2">
                  <c:v>2040</c:v>
                </c:pt>
                <c:pt idx="3">
                  <c:v>2050</c:v>
                </c:pt>
              </c:numCache>
            </c:numRef>
          </c:cat>
          <c:val>
            <c:numRef>
              <c:f>'[5]Yearly HC Methanol'!#REF!</c:f>
              <c:numCache>
                <c:formatCode>General</c:formatCode>
                <c:ptCount val="1"/>
                <c:pt idx="0">
                  <c:v>1</c:v>
                </c:pt>
              </c:numCache>
            </c:numRef>
          </c:val>
          <c:extLst>
            <c:ext xmlns:c16="http://schemas.microsoft.com/office/drawing/2014/chart" uri="{C3380CC4-5D6E-409C-BE32-E72D297353CC}">
              <c16:uniqueId val="{00000001-10C3-443F-8CD6-625A15EE179B}"/>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10C3-443F-8CD6-625A15EE179B}"/>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5235891399712517E-2"/>
          <c:y val="0.11280843608380876"/>
          <c:w val="0.53801144990606564"/>
          <c:h val="0.8384170778022253"/>
        </c:manualLayout>
      </c:layout>
      <c:areaChart>
        <c:grouping val="stacked"/>
        <c:varyColors val="0"/>
        <c:ser>
          <c:idx val="1"/>
          <c:order val="0"/>
          <c:tx>
            <c:strRef>
              <c:f>'Yearly Butadiene'!$B$8</c:f>
              <c:strCache>
                <c:ptCount val="1"/>
                <c:pt idx="0">
                  <c:v>Fuel demand after R&amp;S</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Butadiene'!$D$8:$AH$8</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E323-45E4-A8D6-73D564EB522E}"/>
            </c:ext>
          </c:extLst>
        </c:ser>
        <c:ser>
          <c:idx val="2"/>
          <c:order val="1"/>
          <c:tx>
            <c:strRef>
              <c:f>'Yearly Butadiene'!$A$65</c:f>
              <c:strCache>
                <c:ptCount val="1"/>
                <c:pt idx="0">
                  <c:v>Recycling Other</c:v>
                </c:pt>
              </c:strCache>
            </c:strRef>
          </c:tx>
          <c:spPr>
            <a:solidFill>
              <a:schemeClr val="accent3"/>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Butadiene'!$D$70:$AH$70</c:f>
              <c:numCache>
                <c:formatCode>_-* #,##0_-;\-* #,##0_-;_-* "-"??_-;_-@_-</c:formatCode>
                <c:ptCount val="4"/>
                <c:pt idx="0">
                  <c:v>280873.4199254759</c:v>
                </c:pt>
                <c:pt idx="1">
                  <c:v>256642.86158117829</c:v>
                </c:pt>
                <c:pt idx="2">
                  <c:v>221438.43055585743</c:v>
                </c:pt>
                <c:pt idx="3">
                  <c:v>182178.50229932499</c:v>
                </c:pt>
              </c:numCache>
            </c:numRef>
          </c:val>
          <c:extLst>
            <c:ext xmlns:c16="http://schemas.microsoft.com/office/drawing/2014/chart" uri="{C3380CC4-5D6E-409C-BE32-E72D297353CC}">
              <c16:uniqueId val="{00000001-E323-45E4-A8D6-73D564EB522E}"/>
            </c:ext>
          </c:extLst>
        </c:ser>
        <c:ser>
          <c:idx val="3"/>
          <c:order val="2"/>
          <c:tx>
            <c:strRef>
              <c:f>'Yearly Butadiene'!$A$59</c:f>
              <c:strCache>
                <c:ptCount val="1"/>
                <c:pt idx="0">
                  <c:v>Recycling  Construction</c:v>
                </c:pt>
              </c:strCache>
            </c:strRef>
          </c:tx>
          <c:spPr>
            <a:solidFill>
              <a:schemeClr val="accent4"/>
            </a:solidFill>
            <a:ln w="25400">
              <a:noFill/>
            </a:ln>
            <a:effectLst/>
          </c:spPr>
          <c:val>
            <c:numRef>
              <c:f>'Yearly Butadiene'!$D$64:$AH$64</c:f>
              <c:numCache>
                <c:formatCode>_-* #,##0_-;\-* #,##0_-;_-* "-"??_-;_-@_-</c:formatCode>
                <c:ptCount val="4"/>
                <c:pt idx="0">
                  <c:v>109012.30133357966</c:v>
                </c:pt>
                <c:pt idx="1">
                  <c:v>73477.047096764596</c:v>
                </c:pt>
                <c:pt idx="2">
                  <c:v>45059.527026091426</c:v>
                </c:pt>
                <c:pt idx="3">
                  <c:v>25157.82173339463</c:v>
                </c:pt>
              </c:numCache>
            </c:numRef>
          </c:val>
          <c:extLst>
            <c:ext xmlns:c16="http://schemas.microsoft.com/office/drawing/2014/chart" uri="{C3380CC4-5D6E-409C-BE32-E72D297353CC}">
              <c16:uniqueId val="{00000002-E323-45E4-A8D6-73D564EB522E}"/>
            </c:ext>
          </c:extLst>
        </c:ser>
        <c:ser>
          <c:idx val="4"/>
          <c:order val="3"/>
          <c:tx>
            <c:strRef>
              <c:f>'[5]Yearly HC Methanol'!#REF!</c:f>
              <c:strCache>
                <c:ptCount val="1"/>
                <c:pt idx="0">
                  <c:v>#REF!</c:v>
                </c:pt>
              </c:strCache>
            </c:strRef>
          </c:tx>
          <c:spPr>
            <a:solidFill>
              <a:schemeClr val="accent5"/>
            </a:solidFill>
            <a:ln w="25400">
              <a:noFill/>
            </a:ln>
            <a:effectLst/>
          </c:spPr>
          <c:val>
            <c:numRef>
              <c:f>'Yearly Butadiene'!$D$58:$AH$58</c:f>
              <c:numCache>
                <c:formatCode>_-* #,##0_-;\-* #,##0_-;_-* "-"??_-;_-@_-</c:formatCode>
                <c:ptCount val="4"/>
                <c:pt idx="0">
                  <c:v>9040.6811006642947</c:v>
                </c:pt>
                <c:pt idx="1">
                  <c:v>5825.2070131839318</c:v>
                </c:pt>
                <c:pt idx="2">
                  <c:v>3718.1475748411422</c:v>
                </c:pt>
                <c:pt idx="3">
                  <c:v>1539.2775776699837</c:v>
                </c:pt>
              </c:numCache>
            </c:numRef>
          </c:val>
          <c:extLst>
            <c:ext xmlns:c16="http://schemas.microsoft.com/office/drawing/2014/chart" uri="{C3380CC4-5D6E-409C-BE32-E72D297353CC}">
              <c16:uniqueId val="{00000003-E323-45E4-A8D6-73D564EB522E}"/>
            </c:ext>
          </c:extLst>
        </c:ser>
        <c:ser>
          <c:idx val="5"/>
          <c:order val="4"/>
          <c:tx>
            <c:strRef>
              <c:f>'Yearly Butadiene'!$A$52</c:f>
              <c:strCache>
                <c:ptCount val="1"/>
                <c:pt idx="0">
                  <c:v>Recycling Automotive</c:v>
                </c:pt>
              </c:strCache>
            </c:strRef>
          </c:tx>
          <c:spPr>
            <a:solidFill>
              <a:schemeClr val="accent6"/>
            </a:solidFill>
            <a:ln w="25400">
              <a:noFill/>
            </a:ln>
            <a:effectLst/>
          </c:spPr>
          <c:val>
            <c:numRef>
              <c:f>'Yearly Butadiene'!$D$54:$AH$54</c:f>
              <c:numCache>
                <c:formatCode>_-* #,##0_-;\-* #,##0_-;_-* "-"??_-;_-@_-</c:formatCode>
                <c:ptCount val="4"/>
                <c:pt idx="0">
                  <c:v>443858.22061087564</c:v>
                </c:pt>
                <c:pt idx="1">
                  <c:v>388220.06638055854</c:v>
                </c:pt>
                <c:pt idx="2">
                  <c:v>293933.8562083299</c:v>
                </c:pt>
                <c:pt idx="3">
                  <c:v>151678.50001329798</c:v>
                </c:pt>
              </c:numCache>
            </c:numRef>
          </c:val>
          <c:extLst>
            <c:ext xmlns:c16="http://schemas.microsoft.com/office/drawing/2014/chart" uri="{C3380CC4-5D6E-409C-BE32-E72D297353CC}">
              <c16:uniqueId val="{00000004-E323-45E4-A8D6-73D564EB522E}"/>
            </c:ext>
          </c:extLst>
        </c:ser>
        <c:ser>
          <c:idx val="6"/>
          <c:order val="5"/>
          <c:tx>
            <c:strRef>
              <c:f>'Yearly Butadiene'!$A$48</c:f>
              <c:strCache>
                <c:ptCount val="1"/>
                <c:pt idx="0">
                  <c:v>Recycling Packaging and Consumer goods</c:v>
                </c:pt>
              </c:strCache>
            </c:strRef>
          </c:tx>
          <c:spPr>
            <a:solidFill>
              <a:schemeClr val="accent1">
                <a:lumMod val="60000"/>
              </a:schemeClr>
            </a:solidFill>
            <a:ln w="25400">
              <a:noFill/>
            </a:ln>
            <a:effectLst/>
          </c:spPr>
          <c:val>
            <c:numRef>
              <c:f>'Yearly Butadiene'!$D$51:$AH$51</c:f>
              <c:numCache>
                <c:formatCode>_-* #,##0_-;\-* #,##0_-;_-* "-"??_-;_-@_-</c:formatCode>
                <c:ptCount val="4"/>
                <c:pt idx="0">
                  <c:v>3721.0980653873412</c:v>
                </c:pt>
                <c:pt idx="1">
                  <c:v>2862.2650654516428</c:v>
                </c:pt>
                <c:pt idx="2">
                  <c:v>1859.5845907274067</c:v>
                </c:pt>
                <c:pt idx="3">
                  <c:v>1176.6091480372656</c:v>
                </c:pt>
              </c:numCache>
            </c:numRef>
          </c:val>
          <c:extLst>
            <c:ext xmlns:c16="http://schemas.microsoft.com/office/drawing/2014/chart" uri="{C3380CC4-5D6E-409C-BE32-E72D297353CC}">
              <c16:uniqueId val="{00000005-E323-45E4-A8D6-73D564EB522E}"/>
            </c:ext>
          </c:extLst>
        </c:ser>
        <c:ser>
          <c:idx val="0"/>
          <c:order val="6"/>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6-E323-45E4-A8D6-73D564EB522E}"/>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layout>
        <c:manualLayout>
          <c:xMode val="edge"/>
          <c:yMode val="edge"/>
          <c:x val="1.9372161546896673E-2"/>
          <c:y val="0.5551675734326266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Butadiene'!$B$8</c:f>
              <c:strCache>
                <c:ptCount val="1"/>
                <c:pt idx="0">
                  <c:v>Fuel demand after R&amp;S</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Butadiene'!$D$8:$AH$8</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E782-46AA-B7D8-317A697FECA8}"/>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a:noFill/>
            </a:ln>
            <a:effectLst/>
          </c:spPr>
          <c:cat>
            <c:numRef>
              <c:f>'Yearly Butadiene'!$D$3:$AH$3</c:f>
              <c:numCache>
                <c:formatCode>General</c:formatCode>
                <c:ptCount val="4"/>
                <c:pt idx="0">
                  <c:v>2020</c:v>
                </c:pt>
                <c:pt idx="1">
                  <c:v>2030</c:v>
                </c:pt>
                <c:pt idx="2">
                  <c:v>2040</c:v>
                </c:pt>
                <c:pt idx="3">
                  <c:v>2050</c:v>
                </c:pt>
              </c:numCache>
            </c:numRef>
          </c:cat>
          <c:val>
            <c:numRef>
              <c:f>'Yearly Butadiene'!$D$73:$AH$73</c:f>
              <c:numCache>
                <c:formatCode>_-* #,##0_-;\-* #,##0_-;_-* "-"??_-;_-@_-</c:formatCode>
                <c:ptCount val="4"/>
                <c:pt idx="0">
                  <c:v>846505.72103598283</c:v>
                </c:pt>
                <c:pt idx="1">
                  <c:v>727027.44713713694</c:v>
                </c:pt>
                <c:pt idx="2">
                  <c:v>566009.54595584713</c:v>
                </c:pt>
                <c:pt idx="3">
                  <c:v>361730.71077172481</c:v>
                </c:pt>
              </c:numCache>
            </c:numRef>
          </c:val>
          <c:extLst>
            <c:ext xmlns:c16="http://schemas.microsoft.com/office/drawing/2014/chart" uri="{C3380CC4-5D6E-409C-BE32-E72D297353CC}">
              <c16:uniqueId val="{00000001-E782-46AA-B7D8-317A697FECA8}"/>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E782-46AA-B7D8-317A697FECA8}"/>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Butadiene'!$B$6</c:f>
              <c:strCache>
                <c:ptCount val="1"/>
                <c:pt idx="0">
                  <c:v>Sector demand BAU (fuel)</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Butadiene'!$D$6:$AH$6</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C06C-44CC-AB8D-FA0AA7DEF009}"/>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w="25400">
              <a:noFill/>
            </a:ln>
            <a:effectLst/>
          </c:spPr>
          <c:cat>
            <c:numRef>
              <c:f>'Yearly Butadiene'!$D$3:$AH$3</c:f>
              <c:numCache>
                <c:formatCode>General</c:formatCode>
                <c:ptCount val="4"/>
                <c:pt idx="0">
                  <c:v>2020</c:v>
                </c:pt>
                <c:pt idx="1">
                  <c:v>2030</c:v>
                </c:pt>
                <c:pt idx="2">
                  <c:v>2040</c:v>
                </c:pt>
                <c:pt idx="3">
                  <c:v>2050</c:v>
                </c:pt>
              </c:numCache>
            </c:numRef>
          </c:cat>
          <c:val>
            <c:numRef>
              <c:f>'[5]Yearly HC Methanol'!#REF!</c:f>
              <c:numCache>
                <c:formatCode>General</c:formatCode>
                <c:ptCount val="1"/>
                <c:pt idx="0">
                  <c:v>1</c:v>
                </c:pt>
              </c:numCache>
            </c:numRef>
          </c:val>
          <c:extLst>
            <c:ext xmlns:c16="http://schemas.microsoft.com/office/drawing/2014/chart" uri="{C3380CC4-5D6E-409C-BE32-E72D297353CC}">
              <c16:uniqueId val="{00000001-C06C-44CC-AB8D-FA0AA7DEF009}"/>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C06C-44CC-AB8D-FA0AA7DEF009}"/>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Butadiene'!$B$8</c:f>
              <c:strCache>
                <c:ptCount val="1"/>
                <c:pt idx="0">
                  <c:v>Fuel demand after R&amp;S</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Butadiene'!$D$8:$AH$8</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0324-43A1-8543-C883D0EBCE9E}"/>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a:noFill/>
            </a:ln>
            <a:effectLst/>
          </c:spPr>
          <c:cat>
            <c:numRef>
              <c:f>'Yearly Butadiene'!$D$3:$AH$3</c:f>
              <c:numCache>
                <c:formatCode>General</c:formatCode>
                <c:ptCount val="4"/>
                <c:pt idx="0">
                  <c:v>2020</c:v>
                </c:pt>
                <c:pt idx="1">
                  <c:v>2030</c:v>
                </c:pt>
                <c:pt idx="2">
                  <c:v>2040</c:v>
                </c:pt>
                <c:pt idx="3">
                  <c:v>2050</c:v>
                </c:pt>
              </c:numCache>
            </c:numRef>
          </c:cat>
          <c:val>
            <c:numRef>
              <c:f>'Yearly Butadiene'!$D$73:$AH$73</c:f>
              <c:numCache>
                <c:formatCode>_-* #,##0_-;\-* #,##0_-;_-* "-"??_-;_-@_-</c:formatCode>
                <c:ptCount val="4"/>
                <c:pt idx="0">
                  <c:v>846505.72103598283</c:v>
                </c:pt>
                <c:pt idx="1">
                  <c:v>727027.44713713694</c:v>
                </c:pt>
                <c:pt idx="2">
                  <c:v>566009.54595584713</c:v>
                </c:pt>
                <c:pt idx="3">
                  <c:v>361730.71077172481</c:v>
                </c:pt>
              </c:numCache>
            </c:numRef>
          </c:val>
          <c:extLst>
            <c:ext xmlns:c16="http://schemas.microsoft.com/office/drawing/2014/chart" uri="{C3380CC4-5D6E-409C-BE32-E72D297353CC}">
              <c16:uniqueId val="{00000001-0324-43A1-8543-C883D0EBCE9E}"/>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0324-43A1-8543-C883D0EBCE9E}"/>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Butadiene'!$B$6</c:f>
              <c:strCache>
                <c:ptCount val="1"/>
                <c:pt idx="0">
                  <c:v>Sector demand BAU (fuel)</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Butadiene'!$D$6:$AH$6</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DBF1-43B9-A7C9-8D98EECDF257}"/>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w="25400">
              <a:noFill/>
            </a:ln>
            <a:effectLst/>
          </c:spPr>
          <c:cat>
            <c:numRef>
              <c:f>'Yearly Butadiene'!$D$3:$AH$3</c:f>
              <c:numCache>
                <c:formatCode>General</c:formatCode>
                <c:ptCount val="4"/>
                <c:pt idx="0">
                  <c:v>2020</c:v>
                </c:pt>
                <c:pt idx="1">
                  <c:v>2030</c:v>
                </c:pt>
                <c:pt idx="2">
                  <c:v>2040</c:v>
                </c:pt>
                <c:pt idx="3">
                  <c:v>2050</c:v>
                </c:pt>
              </c:numCache>
            </c:numRef>
          </c:cat>
          <c:val>
            <c:numRef>
              <c:f>'[5]Yearly HC Methanol'!#REF!</c:f>
              <c:numCache>
                <c:formatCode>General</c:formatCode>
                <c:ptCount val="1"/>
                <c:pt idx="0">
                  <c:v>1</c:v>
                </c:pt>
              </c:numCache>
            </c:numRef>
          </c:val>
          <c:extLst>
            <c:ext xmlns:c16="http://schemas.microsoft.com/office/drawing/2014/chart" uri="{C3380CC4-5D6E-409C-BE32-E72D297353CC}">
              <c16:uniqueId val="{00000001-DBF1-43B9-A7C9-8D98EECDF257}"/>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DBF1-43B9-A7C9-8D98EECDF257}"/>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layout>
        <c:manualLayout>
          <c:xMode val="edge"/>
          <c:yMode val="edge"/>
          <c:x val="1.9372161546896673E-2"/>
          <c:y val="0.5551675734326266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Butadiene'!$B$8</c:f>
              <c:strCache>
                <c:ptCount val="1"/>
                <c:pt idx="0">
                  <c:v>Fuel demand after R&amp;S</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Butadiene'!$D$8:$AH$8</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84A0-489E-9151-320A656D878A}"/>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a:noFill/>
            </a:ln>
            <a:effectLst/>
          </c:spPr>
          <c:cat>
            <c:numRef>
              <c:f>'Yearly Butadiene'!$D$3:$AH$3</c:f>
              <c:numCache>
                <c:formatCode>General</c:formatCode>
                <c:ptCount val="4"/>
                <c:pt idx="0">
                  <c:v>2020</c:v>
                </c:pt>
                <c:pt idx="1">
                  <c:v>2030</c:v>
                </c:pt>
                <c:pt idx="2">
                  <c:v>2040</c:v>
                </c:pt>
                <c:pt idx="3">
                  <c:v>2050</c:v>
                </c:pt>
              </c:numCache>
            </c:numRef>
          </c:cat>
          <c:val>
            <c:numRef>
              <c:f>'Yearly Butadiene'!$D$73:$AH$73</c:f>
              <c:numCache>
                <c:formatCode>_-* #,##0_-;\-* #,##0_-;_-* "-"??_-;_-@_-</c:formatCode>
                <c:ptCount val="4"/>
                <c:pt idx="0">
                  <c:v>846505.72103598283</c:v>
                </c:pt>
                <c:pt idx="1">
                  <c:v>727027.44713713694</c:v>
                </c:pt>
                <c:pt idx="2">
                  <c:v>566009.54595584713</c:v>
                </c:pt>
                <c:pt idx="3">
                  <c:v>361730.71077172481</c:v>
                </c:pt>
              </c:numCache>
            </c:numRef>
          </c:val>
          <c:extLst>
            <c:ext xmlns:c16="http://schemas.microsoft.com/office/drawing/2014/chart" uri="{C3380CC4-5D6E-409C-BE32-E72D297353CC}">
              <c16:uniqueId val="{00000001-84A0-489E-9151-320A656D878A}"/>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84A0-489E-9151-320A656D878A}"/>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Butadiene'!$B$6</c:f>
              <c:strCache>
                <c:ptCount val="1"/>
                <c:pt idx="0">
                  <c:v>Sector demand BAU (fuel)</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Butadiene'!$D$6:$AH$6</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B56A-4984-BC4A-0E0E7EA00754}"/>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w="25400">
              <a:noFill/>
            </a:ln>
            <a:effectLst/>
          </c:spPr>
          <c:cat>
            <c:numRef>
              <c:f>'Yearly Butadiene'!$D$3:$AH$3</c:f>
              <c:numCache>
                <c:formatCode>General</c:formatCode>
                <c:ptCount val="4"/>
                <c:pt idx="0">
                  <c:v>2020</c:v>
                </c:pt>
                <c:pt idx="1">
                  <c:v>2030</c:v>
                </c:pt>
                <c:pt idx="2">
                  <c:v>2040</c:v>
                </c:pt>
                <c:pt idx="3">
                  <c:v>2050</c:v>
                </c:pt>
              </c:numCache>
            </c:numRef>
          </c:cat>
          <c:val>
            <c:numRef>
              <c:f>'[5]Yearly HC Methanol'!#REF!</c:f>
              <c:numCache>
                <c:formatCode>General</c:formatCode>
                <c:ptCount val="1"/>
                <c:pt idx="0">
                  <c:v>1</c:v>
                </c:pt>
              </c:numCache>
            </c:numRef>
          </c:val>
          <c:extLst>
            <c:ext xmlns:c16="http://schemas.microsoft.com/office/drawing/2014/chart" uri="{C3380CC4-5D6E-409C-BE32-E72D297353CC}">
              <c16:uniqueId val="{00000001-B56A-4984-BC4A-0E0E7EA00754}"/>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B56A-4984-BC4A-0E0E7EA00754}"/>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Butadiene'!$B$8</c:f>
              <c:strCache>
                <c:ptCount val="1"/>
                <c:pt idx="0">
                  <c:v>Fuel demand after R&amp;S</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Butadiene'!$D$8:$AH$8</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E0EF-493D-AA4F-76ADCC095EF6}"/>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a:noFill/>
            </a:ln>
            <a:effectLst/>
          </c:spPr>
          <c:cat>
            <c:numRef>
              <c:f>'Yearly Butadiene'!$D$3:$AH$3</c:f>
              <c:numCache>
                <c:formatCode>General</c:formatCode>
                <c:ptCount val="4"/>
                <c:pt idx="0">
                  <c:v>2020</c:v>
                </c:pt>
                <c:pt idx="1">
                  <c:v>2030</c:v>
                </c:pt>
                <c:pt idx="2">
                  <c:v>2040</c:v>
                </c:pt>
                <c:pt idx="3">
                  <c:v>2050</c:v>
                </c:pt>
              </c:numCache>
            </c:numRef>
          </c:cat>
          <c:val>
            <c:numRef>
              <c:f>'Yearly Butadiene'!$D$73:$AH$73</c:f>
              <c:numCache>
                <c:formatCode>_-* #,##0_-;\-* #,##0_-;_-* "-"??_-;_-@_-</c:formatCode>
                <c:ptCount val="4"/>
                <c:pt idx="0">
                  <c:v>846505.72103598283</c:v>
                </c:pt>
                <c:pt idx="1">
                  <c:v>727027.44713713694</c:v>
                </c:pt>
                <c:pt idx="2">
                  <c:v>566009.54595584713</c:v>
                </c:pt>
                <c:pt idx="3">
                  <c:v>361730.71077172481</c:v>
                </c:pt>
              </c:numCache>
            </c:numRef>
          </c:val>
          <c:extLst>
            <c:ext xmlns:c16="http://schemas.microsoft.com/office/drawing/2014/chart" uri="{C3380CC4-5D6E-409C-BE32-E72D297353CC}">
              <c16:uniqueId val="{00000001-E0EF-493D-AA4F-76ADCC095EF6}"/>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E0EF-493D-AA4F-76ADCC095EF6}"/>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Butadiene'!$B$6</c:f>
              <c:strCache>
                <c:ptCount val="1"/>
                <c:pt idx="0">
                  <c:v>Sector demand BAU (fuel)</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Butadiene'!$D$6:$AH$6</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CCDD-4EDC-84C7-4316575C6AF9}"/>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w="25400">
              <a:noFill/>
            </a:ln>
            <a:effectLst/>
          </c:spPr>
          <c:cat>
            <c:numRef>
              <c:f>'Yearly Butadiene'!$D$3:$AH$3</c:f>
              <c:numCache>
                <c:formatCode>General</c:formatCode>
                <c:ptCount val="4"/>
                <c:pt idx="0">
                  <c:v>2020</c:v>
                </c:pt>
                <c:pt idx="1">
                  <c:v>2030</c:v>
                </c:pt>
                <c:pt idx="2">
                  <c:v>2040</c:v>
                </c:pt>
                <c:pt idx="3">
                  <c:v>2050</c:v>
                </c:pt>
              </c:numCache>
            </c:numRef>
          </c:cat>
          <c:val>
            <c:numRef>
              <c:f>'[5]Yearly HC Methanol'!#REF!</c:f>
              <c:numCache>
                <c:formatCode>General</c:formatCode>
                <c:ptCount val="1"/>
                <c:pt idx="0">
                  <c:v>1</c:v>
                </c:pt>
              </c:numCache>
            </c:numRef>
          </c:val>
          <c:extLst>
            <c:ext xmlns:c16="http://schemas.microsoft.com/office/drawing/2014/chart" uri="{C3380CC4-5D6E-409C-BE32-E72D297353CC}">
              <c16:uniqueId val="{00000001-CCDD-4EDC-84C7-4316575C6AF9}"/>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CCDD-4EDC-84C7-4316575C6AF9}"/>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layout>
        <c:manualLayout>
          <c:xMode val="edge"/>
          <c:yMode val="edge"/>
          <c:x val="1.9372161546896673E-2"/>
          <c:y val="0.5551675734326266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Butadiene'!$B$8</c:f>
              <c:strCache>
                <c:ptCount val="1"/>
                <c:pt idx="0">
                  <c:v>Fuel demand after R&amp;S</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Butadiene'!$D$8:$AH$8</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988A-43D5-9EF8-8B04B22BC04A}"/>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a:noFill/>
            </a:ln>
            <a:effectLst/>
          </c:spPr>
          <c:cat>
            <c:numRef>
              <c:f>'Yearly Butadiene'!$D$3:$AH$3</c:f>
              <c:numCache>
                <c:formatCode>General</c:formatCode>
                <c:ptCount val="4"/>
                <c:pt idx="0">
                  <c:v>2020</c:v>
                </c:pt>
                <c:pt idx="1">
                  <c:v>2030</c:v>
                </c:pt>
                <c:pt idx="2">
                  <c:v>2040</c:v>
                </c:pt>
                <c:pt idx="3">
                  <c:v>2050</c:v>
                </c:pt>
              </c:numCache>
            </c:numRef>
          </c:cat>
          <c:val>
            <c:numRef>
              <c:f>'Yearly Butadiene'!$D$73:$AH$73</c:f>
              <c:numCache>
                <c:formatCode>_-* #,##0_-;\-* #,##0_-;_-* "-"??_-;_-@_-</c:formatCode>
                <c:ptCount val="4"/>
                <c:pt idx="0">
                  <c:v>846505.72103598283</c:v>
                </c:pt>
                <c:pt idx="1">
                  <c:v>727027.44713713694</c:v>
                </c:pt>
                <c:pt idx="2">
                  <c:v>566009.54595584713</c:v>
                </c:pt>
                <c:pt idx="3">
                  <c:v>361730.71077172481</c:v>
                </c:pt>
              </c:numCache>
            </c:numRef>
          </c:val>
          <c:extLst>
            <c:ext xmlns:c16="http://schemas.microsoft.com/office/drawing/2014/chart" uri="{C3380CC4-5D6E-409C-BE32-E72D297353CC}">
              <c16:uniqueId val="{00000001-988A-43D5-9EF8-8B04B22BC04A}"/>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988A-43D5-9EF8-8B04B22BC04A}"/>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Butadiene'!$B$6</c:f>
              <c:strCache>
                <c:ptCount val="1"/>
                <c:pt idx="0">
                  <c:v>Sector demand BAU (fuel)</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Butadiene'!$D$6:$AH$6</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44DC-4C8A-91AF-19C12060D3C4}"/>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w="25400">
              <a:noFill/>
            </a:ln>
            <a:effectLst/>
          </c:spPr>
          <c:cat>
            <c:numRef>
              <c:f>'Yearly Butadiene'!$D$3:$AH$3</c:f>
              <c:numCache>
                <c:formatCode>General</c:formatCode>
                <c:ptCount val="4"/>
                <c:pt idx="0">
                  <c:v>2020</c:v>
                </c:pt>
                <c:pt idx="1">
                  <c:v>2030</c:v>
                </c:pt>
                <c:pt idx="2">
                  <c:v>2040</c:v>
                </c:pt>
                <c:pt idx="3">
                  <c:v>2050</c:v>
                </c:pt>
              </c:numCache>
            </c:numRef>
          </c:cat>
          <c:val>
            <c:numRef>
              <c:f>'[5]Yearly HC Methanol'!#REF!</c:f>
              <c:numCache>
                <c:formatCode>General</c:formatCode>
                <c:ptCount val="1"/>
                <c:pt idx="0">
                  <c:v>1</c:v>
                </c:pt>
              </c:numCache>
            </c:numRef>
          </c:val>
          <c:extLst>
            <c:ext xmlns:c16="http://schemas.microsoft.com/office/drawing/2014/chart" uri="{C3380CC4-5D6E-409C-BE32-E72D297353CC}">
              <c16:uniqueId val="{00000001-44DC-4C8A-91AF-19C12060D3C4}"/>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44DC-4C8A-91AF-19C12060D3C4}"/>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Consturction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LC Ethylene'!$B$40:$C$40</c:f>
              <c:strCache>
                <c:ptCount val="2"/>
                <c:pt idx="0">
                  <c:v>Sector demand BAU</c:v>
                </c:pt>
                <c:pt idx="1">
                  <c:v>tons</c:v>
                </c:pt>
              </c:strCache>
            </c:strRef>
          </c:tx>
          <c:spPr>
            <a:ln w="28575" cap="rnd">
              <a:solidFill>
                <a:schemeClr val="accent1"/>
              </a:solidFill>
              <a:round/>
            </a:ln>
            <a:effectLst/>
          </c:spPr>
          <c:marker>
            <c:symbol val="none"/>
          </c:marker>
          <c:cat>
            <c:numRef>
              <c:f>'Yearly LC Ethylene'!$D$3:$AH$3</c:f>
              <c:numCache>
                <c:formatCode>General</c:formatCode>
                <c:ptCount val="5"/>
                <c:pt idx="0">
                  <c:v>2020</c:v>
                </c:pt>
                <c:pt idx="1">
                  <c:v>2030</c:v>
                </c:pt>
                <c:pt idx="2">
                  <c:v>2039</c:v>
                </c:pt>
                <c:pt idx="3">
                  <c:v>2040</c:v>
                </c:pt>
                <c:pt idx="4">
                  <c:v>2050</c:v>
                </c:pt>
              </c:numCache>
            </c:numRef>
          </c:cat>
          <c:val>
            <c:numRef>
              <c:f>'Yearly LC Ethylene'!$D$40:$AH$40</c:f>
              <c:numCache>
                <c:formatCode>_-* #,##0_-;\-* #,##0_-;_-* "-"??_-;_-@_-</c:formatCode>
                <c:ptCount val="5"/>
                <c:pt idx="0">
                  <c:v>833693.90944694402</c:v>
                </c:pt>
                <c:pt idx="1">
                  <c:v>777389.72263895872</c:v>
                </c:pt>
                <c:pt idx="2">
                  <c:v>729974.59236456861</c:v>
                </c:pt>
                <c:pt idx="3">
                  <c:v>724888.08424374915</c:v>
                </c:pt>
                <c:pt idx="4">
                  <c:v>675932.18610456516</c:v>
                </c:pt>
              </c:numCache>
            </c:numRef>
          </c:val>
          <c:smooth val="0"/>
          <c:extLst>
            <c:ext xmlns:c16="http://schemas.microsoft.com/office/drawing/2014/chart" uri="{C3380CC4-5D6E-409C-BE32-E72D297353CC}">
              <c16:uniqueId val="{00000000-9504-416C-B23A-A219019CC417}"/>
            </c:ext>
          </c:extLst>
        </c:ser>
        <c:ser>
          <c:idx val="1"/>
          <c:order val="1"/>
          <c:tx>
            <c:strRef>
              <c:f>'Yearly LC Ethylene'!$B$43:$C$43</c:f>
              <c:strCache>
                <c:ptCount val="2"/>
                <c:pt idx="0">
                  <c:v>Sector demand Post R&amp;S</c:v>
                </c:pt>
                <c:pt idx="1">
                  <c:v>tons</c:v>
                </c:pt>
              </c:strCache>
            </c:strRef>
          </c:tx>
          <c:spPr>
            <a:ln w="28575" cap="rnd">
              <a:solidFill>
                <a:schemeClr val="accent2"/>
              </a:solidFill>
              <a:round/>
            </a:ln>
            <a:effectLst/>
          </c:spPr>
          <c:marker>
            <c:symbol val="none"/>
          </c:marker>
          <c:cat>
            <c:numRef>
              <c:f>'Yearly LC Ethylene'!$D$3:$AH$3</c:f>
              <c:numCache>
                <c:formatCode>General</c:formatCode>
                <c:ptCount val="5"/>
                <c:pt idx="0">
                  <c:v>2020</c:v>
                </c:pt>
                <c:pt idx="1">
                  <c:v>2030</c:v>
                </c:pt>
                <c:pt idx="2">
                  <c:v>2039</c:v>
                </c:pt>
                <c:pt idx="3">
                  <c:v>2040</c:v>
                </c:pt>
                <c:pt idx="4">
                  <c:v>2050</c:v>
                </c:pt>
              </c:numCache>
            </c:numRef>
          </c:cat>
          <c:val>
            <c:numRef>
              <c:f>'Yearly LC Ethylene'!$D$43:$AH$43</c:f>
              <c:numCache>
                <c:formatCode>_-* #,##0_-;\-* #,##0_-;_-* "-"??_-;_-@_-</c:formatCode>
                <c:ptCount val="5"/>
                <c:pt idx="0">
                  <c:v>833693.90944694402</c:v>
                </c:pt>
                <c:pt idx="1">
                  <c:v>696101.32961077744</c:v>
                </c:pt>
                <c:pt idx="2">
                  <c:v>584946.84927807539</c:v>
                </c:pt>
                <c:pt idx="3">
                  <c:v>573291.05182242498</c:v>
                </c:pt>
                <c:pt idx="4">
                  <c:v>461752.17814405728</c:v>
                </c:pt>
              </c:numCache>
            </c:numRef>
          </c:val>
          <c:smooth val="0"/>
          <c:extLst>
            <c:ext xmlns:c16="http://schemas.microsoft.com/office/drawing/2014/chart" uri="{C3380CC4-5D6E-409C-BE32-E72D297353CC}">
              <c16:uniqueId val="{00000001-9504-416C-B23A-A219019CC417}"/>
            </c:ext>
          </c:extLst>
        </c:ser>
        <c:dLbls>
          <c:showLegendKey val="0"/>
          <c:showVal val="0"/>
          <c:showCatName val="0"/>
          <c:showSerName val="0"/>
          <c:showPercent val="0"/>
          <c:showBubbleSize val="0"/>
        </c:dLbls>
        <c:smooth val="0"/>
        <c:axId val="1353520304"/>
        <c:axId val="1353512816"/>
      </c:lineChart>
      <c:catAx>
        <c:axId val="13535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12816"/>
        <c:crosses val="autoZero"/>
        <c:auto val="1"/>
        <c:lblAlgn val="ctr"/>
        <c:lblOffset val="100"/>
        <c:noMultiLvlLbl val="0"/>
      </c:catAx>
      <c:valAx>
        <c:axId val="135351281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2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Consturction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LC Ethylene'!$B$40:$C$40</c:f>
              <c:strCache>
                <c:ptCount val="2"/>
                <c:pt idx="0">
                  <c:v>Sector demand BAU</c:v>
                </c:pt>
                <c:pt idx="1">
                  <c:v>tons</c:v>
                </c:pt>
              </c:strCache>
            </c:strRef>
          </c:tx>
          <c:spPr>
            <a:ln w="28575" cap="rnd">
              <a:solidFill>
                <a:schemeClr val="accent1"/>
              </a:solidFill>
              <a:round/>
            </a:ln>
            <a:effectLst/>
          </c:spPr>
          <c:marker>
            <c:symbol val="none"/>
          </c:marker>
          <c:cat>
            <c:numRef>
              <c:f>'Yearly LC Ethylene'!$D$3:$AH$3</c:f>
              <c:numCache>
                <c:formatCode>General</c:formatCode>
                <c:ptCount val="5"/>
                <c:pt idx="0">
                  <c:v>2020</c:v>
                </c:pt>
                <c:pt idx="1">
                  <c:v>2030</c:v>
                </c:pt>
                <c:pt idx="2">
                  <c:v>2039</c:v>
                </c:pt>
                <c:pt idx="3">
                  <c:v>2040</c:v>
                </c:pt>
                <c:pt idx="4">
                  <c:v>2050</c:v>
                </c:pt>
              </c:numCache>
            </c:numRef>
          </c:cat>
          <c:val>
            <c:numRef>
              <c:f>'Yearly LC Ethylene'!$D$40:$AH$40</c:f>
              <c:numCache>
                <c:formatCode>_-* #,##0_-;\-* #,##0_-;_-* "-"??_-;_-@_-</c:formatCode>
                <c:ptCount val="5"/>
                <c:pt idx="0">
                  <c:v>833693.90944694402</c:v>
                </c:pt>
                <c:pt idx="1">
                  <c:v>777389.72263895872</c:v>
                </c:pt>
                <c:pt idx="2">
                  <c:v>729974.59236456861</c:v>
                </c:pt>
                <c:pt idx="3">
                  <c:v>724888.08424374915</c:v>
                </c:pt>
                <c:pt idx="4">
                  <c:v>675932.18610456516</c:v>
                </c:pt>
              </c:numCache>
            </c:numRef>
          </c:val>
          <c:smooth val="0"/>
          <c:extLst>
            <c:ext xmlns:c16="http://schemas.microsoft.com/office/drawing/2014/chart" uri="{C3380CC4-5D6E-409C-BE32-E72D297353CC}">
              <c16:uniqueId val="{00000000-0D1D-46F1-8274-F162DF6345D1}"/>
            </c:ext>
          </c:extLst>
        </c:ser>
        <c:ser>
          <c:idx val="1"/>
          <c:order val="1"/>
          <c:tx>
            <c:strRef>
              <c:f>'Yearly LC Ethylene'!$B$43:$C$43</c:f>
              <c:strCache>
                <c:ptCount val="2"/>
                <c:pt idx="0">
                  <c:v>Sector demand Post R&amp;S</c:v>
                </c:pt>
                <c:pt idx="1">
                  <c:v>tons</c:v>
                </c:pt>
              </c:strCache>
            </c:strRef>
          </c:tx>
          <c:spPr>
            <a:ln w="28575" cap="rnd">
              <a:solidFill>
                <a:schemeClr val="accent2"/>
              </a:solidFill>
              <a:round/>
            </a:ln>
            <a:effectLst/>
          </c:spPr>
          <c:marker>
            <c:symbol val="none"/>
          </c:marker>
          <c:cat>
            <c:numRef>
              <c:f>'Yearly LC Ethylene'!$D$3:$AH$3</c:f>
              <c:numCache>
                <c:formatCode>General</c:formatCode>
                <c:ptCount val="5"/>
                <c:pt idx="0">
                  <c:v>2020</c:v>
                </c:pt>
                <c:pt idx="1">
                  <c:v>2030</c:v>
                </c:pt>
                <c:pt idx="2">
                  <c:v>2039</c:v>
                </c:pt>
                <c:pt idx="3">
                  <c:v>2040</c:v>
                </c:pt>
                <c:pt idx="4">
                  <c:v>2050</c:v>
                </c:pt>
              </c:numCache>
            </c:numRef>
          </c:cat>
          <c:val>
            <c:numRef>
              <c:f>'Yearly LC Ethylene'!$D$43:$AH$43</c:f>
              <c:numCache>
                <c:formatCode>_-* #,##0_-;\-* #,##0_-;_-* "-"??_-;_-@_-</c:formatCode>
                <c:ptCount val="5"/>
                <c:pt idx="0">
                  <c:v>833693.90944694402</c:v>
                </c:pt>
                <c:pt idx="1">
                  <c:v>696101.32961077744</c:v>
                </c:pt>
                <c:pt idx="2">
                  <c:v>584946.84927807539</c:v>
                </c:pt>
                <c:pt idx="3">
                  <c:v>573291.05182242498</c:v>
                </c:pt>
                <c:pt idx="4">
                  <c:v>461752.17814405728</c:v>
                </c:pt>
              </c:numCache>
            </c:numRef>
          </c:val>
          <c:smooth val="0"/>
          <c:extLst>
            <c:ext xmlns:c16="http://schemas.microsoft.com/office/drawing/2014/chart" uri="{C3380CC4-5D6E-409C-BE32-E72D297353CC}">
              <c16:uniqueId val="{00000001-0D1D-46F1-8274-F162DF6345D1}"/>
            </c:ext>
          </c:extLst>
        </c:ser>
        <c:dLbls>
          <c:showLegendKey val="0"/>
          <c:showVal val="0"/>
          <c:showCatName val="0"/>
          <c:showSerName val="0"/>
          <c:showPercent val="0"/>
          <c:showBubbleSize val="0"/>
        </c:dLbls>
        <c:smooth val="0"/>
        <c:axId val="1353520304"/>
        <c:axId val="1353512816"/>
      </c:lineChart>
      <c:catAx>
        <c:axId val="13535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12816"/>
        <c:crosses val="autoZero"/>
        <c:auto val="1"/>
        <c:lblAlgn val="ctr"/>
        <c:lblOffset val="100"/>
        <c:noMultiLvlLbl val="0"/>
      </c:catAx>
      <c:valAx>
        <c:axId val="135351281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2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4</xdr:col>
      <xdr:colOff>0</xdr:colOff>
      <xdr:row>131</xdr:row>
      <xdr:rowOff>80818</xdr:rowOff>
    </xdr:from>
    <xdr:to>
      <xdr:col>14</xdr:col>
      <xdr:colOff>0</xdr:colOff>
      <xdr:row>144</xdr:row>
      <xdr:rowOff>51254</xdr:rowOff>
    </xdr:to>
    <xdr:graphicFrame macro="">
      <xdr:nvGraphicFramePr>
        <xdr:cNvPr id="2" name="Chart 1">
          <a:extLst>
            <a:ext uri="{FF2B5EF4-FFF2-40B4-BE49-F238E27FC236}">
              <a16:creationId xmlns:a16="http://schemas.microsoft.com/office/drawing/2014/main" id="{CCF0803E-CB79-400D-9F87-AF9C8E712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334818</xdr:colOff>
      <xdr:row>130</xdr:row>
      <xdr:rowOff>154585</xdr:rowOff>
    </xdr:from>
    <xdr:to>
      <xdr:col>33</xdr:col>
      <xdr:colOff>334818</xdr:colOff>
      <xdr:row>156</xdr:row>
      <xdr:rowOff>99703</xdr:rowOff>
    </xdr:to>
    <xdr:graphicFrame macro="">
      <xdr:nvGraphicFramePr>
        <xdr:cNvPr id="3" name="Chart 2">
          <a:extLst>
            <a:ext uri="{FF2B5EF4-FFF2-40B4-BE49-F238E27FC236}">
              <a16:creationId xmlns:a16="http://schemas.microsoft.com/office/drawing/2014/main" id="{70F3E967-A35C-4252-A70E-0128113F6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523748</xdr:colOff>
      <xdr:row>134</xdr:row>
      <xdr:rowOff>68530</xdr:rowOff>
    </xdr:from>
    <xdr:to>
      <xdr:col>3</xdr:col>
      <xdr:colOff>1258454</xdr:colOff>
      <xdr:row>160</xdr:row>
      <xdr:rowOff>4123</xdr:rowOff>
    </xdr:to>
    <xdr:graphicFrame macro="">
      <xdr:nvGraphicFramePr>
        <xdr:cNvPr id="4" name="Chart 3">
          <a:extLst>
            <a:ext uri="{FF2B5EF4-FFF2-40B4-BE49-F238E27FC236}">
              <a16:creationId xmlns:a16="http://schemas.microsoft.com/office/drawing/2014/main" id="{DDF4C7DF-7C42-459B-B17F-78CC5B5E0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230910</xdr:colOff>
      <xdr:row>131</xdr:row>
      <xdr:rowOff>61109</xdr:rowOff>
    </xdr:from>
    <xdr:to>
      <xdr:col>35</xdr:col>
      <xdr:colOff>230910</xdr:colOff>
      <xdr:row>156</xdr:row>
      <xdr:rowOff>178254</xdr:rowOff>
    </xdr:to>
    <xdr:graphicFrame macro="">
      <xdr:nvGraphicFramePr>
        <xdr:cNvPr id="5" name="Chart 4">
          <a:extLst>
            <a:ext uri="{FF2B5EF4-FFF2-40B4-BE49-F238E27FC236}">
              <a16:creationId xmlns:a16="http://schemas.microsoft.com/office/drawing/2014/main" id="{3706CF90-FFC2-475F-9FEF-3F0967782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600363</xdr:colOff>
      <xdr:row>131</xdr:row>
      <xdr:rowOff>16040</xdr:rowOff>
    </xdr:from>
    <xdr:to>
      <xdr:col>35</xdr:col>
      <xdr:colOff>1212272</xdr:colOff>
      <xdr:row>156</xdr:row>
      <xdr:rowOff>145885</xdr:rowOff>
    </xdr:to>
    <xdr:graphicFrame macro="">
      <xdr:nvGraphicFramePr>
        <xdr:cNvPr id="6" name="Chart 5">
          <a:extLst>
            <a:ext uri="{FF2B5EF4-FFF2-40B4-BE49-F238E27FC236}">
              <a16:creationId xmlns:a16="http://schemas.microsoft.com/office/drawing/2014/main" id="{A360F6B2-A4E6-4EC7-A626-CDA6435776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82</xdr:row>
      <xdr:rowOff>80818</xdr:rowOff>
    </xdr:from>
    <xdr:to>
      <xdr:col>14</xdr:col>
      <xdr:colOff>0</xdr:colOff>
      <xdr:row>95</xdr:row>
      <xdr:rowOff>51254</xdr:rowOff>
    </xdr:to>
    <xdr:graphicFrame macro="">
      <xdr:nvGraphicFramePr>
        <xdr:cNvPr id="2" name="Chart 1">
          <a:extLst>
            <a:ext uri="{FF2B5EF4-FFF2-40B4-BE49-F238E27FC236}">
              <a16:creationId xmlns:a16="http://schemas.microsoft.com/office/drawing/2014/main" id="{F74CD5F6-C77E-4553-9DFE-08244DCAF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334818</xdr:colOff>
      <xdr:row>81</xdr:row>
      <xdr:rowOff>154585</xdr:rowOff>
    </xdr:from>
    <xdr:to>
      <xdr:col>33</xdr:col>
      <xdr:colOff>334818</xdr:colOff>
      <xdr:row>107</xdr:row>
      <xdr:rowOff>99703</xdr:rowOff>
    </xdr:to>
    <xdr:graphicFrame macro="">
      <xdr:nvGraphicFramePr>
        <xdr:cNvPr id="3" name="Chart 2">
          <a:extLst>
            <a:ext uri="{FF2B5EF4-FFF2-40B4-BE49-F238E27FC236}">
              <a16:creationId xmlns:a16="http://schemas.microsoft.com/office/drawing/2014/main" id="{2A6D0E48-4F0C-4471-AFE5-09B9966E2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523748</xdr:colOff>
      <xdr:row>85</xdr:row>
      <xdr:rowOff>68530</xdr:rowOff>
    </xdr:from>
    <xdr:to>
      <xdr:col>3</xdr:col>
      <xdr:colOff>1258454</xdr:colOff>
      <xdr:row>111</xdr:row>
      <xdr:rowOff>4123</xdr:rowOff>
    </xdr:to>
    <xdr:graphicFrame macro="">
      <xdr:nvGraphicFramePr>
        <xdr:cNvPr id="4" name="Chart 3">
          <a:extLst>
            <a:ext uri="{FF2B5EF4-FFF2-40B4-BE49-F238E27FC236}">
              <a16:creationId xmlns:a16="http://schemas.microsoft.com/office/drawing/2014/main" id="{FF86B113-C6C2-41C6-9286-F892446F2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230910</xdr:colOff>
      <xdr:row>82</xdr:row>
      <xdr:rowOff>61109</xdr:rowOff>
    </xdr:from>
    <xdr:to>
      <xdr:col>35</xdr:col>
      <xdr:colOff>230910</xdr:colOff>
      <xdr:row>107</xdr:row>
      <xdr:rowOff>178254</xdr:rowOff>
    </xdr:to>
    <xdr:graphicFrame macro="">
      <xdr:nvGraphicFramePr>
        <xdr:cNvPr id="5" name="Chart 4">
          <a:extLst>
            <a:ext uri="{FF2B5EF4-FFF2-40B4-BE49-F238E27FC236}">
              <a16:creationId xmlns:a16="http://schemas.microsoft.com/office/drawing/2014/main" id="{F8AD1654-7095-484E-B293-24B2C5AD5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600363</xdr:colOff>
      <xdr:row>82</xdr:row>
      <xdr:rowOff>16040</xdr:rowOff>
    </xdr:from>
    <xdr:to>
      <xdr:col>35</xdr:col>
      <xdr:colOff>1212272</xdr:colOff>
      <xdr:row>107</xdr:row>
      <xdr:rowOff>145885</xdr:rowOff>
    </xdr:to>
    <xdr:graphicFrame macro="">
      <xdr:nvGraphicFramePr>
        <xdr:cNvPr id="6" name="Chart 5">
          <a:extLst>
            <a:ext uri="{FF2B5EF4-FFF2-40B4-BE49-F238E27FC236}">
              <a16:creationId xmlns:a16="http://schemas.microsoft.com/office/drawing/2014/main" id="{8A572DC8-5554-49D4-B5EA-3AAD6AB58F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68</xdr:col>
      <xdr:colOff>0</xdr:colOff>
      <xdr:row>82</xdr:row>
      <xdr:rowOff>80818</xdr:rowOff>
    </xdr:from>
    <xdr:to>
      <xdr:col>78</xdr:col>
      <xdr:colOff>0</xdr:colOff>
      <xdr:row>95</xdr:row>
      <xdr:rowOff>51254</xdr:rowOff>
    </xdr:to>
    <xdr:graphicFrame macro="">
      <xdr:nvGraphicFramePr>
        <xdr:cNvPr id="11" name="Chart 10">
          <a:extLst>
            <a:ext uri="{FF2B5EF4-FFF2-40B4-BE49-F238E27FC236}">
              <a16:creationId xmlns:a16="http://schemas.microsoft.com/office/drawing/2014/main" id="{E25B7FA0-151F-4386-A359-87BF6A1E2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87</xdr:col>
      <xdr:colOff>334818</xdr:colOff>
      <xdr:row>81</xdr:row>
      <xdr:rowOff>154585</xdr:rowOff>
    </xdr:from>
    <xdr:to>
      <xdr:col>97</xdr:col>
      <xdr:colOff>334818</xdr:colOff>
      <xdr:row>107</xdr:row>
      <xdr:rowOff>99703</xdr:rowOff>
    </xdr:to>
    <xdr:graphicFrame macro="">
      <xdr:nvGraphicFramePr>
        <xdr:cNvPr id="12" name="Chart 11">
          <a:extLst>
            <a:ext uri="{FF2B5EF4-FFF2-40B4-BE49-F238E27FC236}">
              <a16:creationId xmlns:a16="http://schemas.microsoft.com/office/drawing/2014/main" id="{CEFB8B8D-DA53-4461-B8A4-BDB34C618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98</xdr:col>
      <xdr:colOff>230910</xdr:colOff>
      <xdr:row>82</xdr:row>
      <xdr:rowOff>61109</xdr:rowOff>
    </xdr:from>
    <xdr:to>
      <xdr:col>99</xdr:col>
      <xdr:colOff>230910</xdr:colOff>
      <xdr:row>107</xdr:row>
      <xdr:rowOff>178254</xdr:rowOff>
    </xdr:to>
    <xdr:graphicFrame macro="">
      <xdr:nvGraphicFramePr>
        <xdr:cNvPr id="13" name="Chart 12">
          <a:extLst>
            <a:ext uri="{FF2B5EF4-FFF2-40B4-BE49-F238E27FC236}">
              <a16:creationId xmlns:a16="http://schemas.microsoft.com/office/drawing/2014/main" id="{4F42FA28-296C-4159-A828-F4386B5F6D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99</xdr:col>
      <xdr:colOff>600363</xdr:colOff>
      <xdr:row>82</xdr:row>
      <xdr:rowOff>16040</xdr:rowOff>
    </xdr:from>
    <xdr:to>
      <xdr:col>99</xdr:col>
      <xdr:colOff>1212272</xdr:colOff>
      <xdr:row>107</xdr:row>
      <xdr:rowOff>145885</xdr:rowOff>
    </xdr:to>
    <xdr:graphicFrame macro="">
      <xdr:nvGraphicFramePr>
        <xdr:cNvPr id="14" name="Chart 13">
          <a:extLst>
            <a:ext uri="{FF2B5EF4-FFF2-40B4-BE49-F238E27FC236}">
              <a16:creationId xmlns:a16="http://schemas.microsoft.com/office/drawing/2014/main" id="{5B86617A-A977-4D62-A056-B96F55FE43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132</xdr:col>
      <xdr:colOff>0</xdr:colOff>
      <xdr:row>82</xdr:row>
      <xdr:rowOff>80818</xdr:rowOff>
    </xdr:from>
    <xdr:to>
      <xdr:col>142</xdr:col>
      <xdr:colOff>0</xdr:colOff>
      <xdr:row>95</xdr:row>
      <xdr:rowOff>51254</xdr:rowOff>
    </xdr:to>
    <xdr:graphicFrame macro="">
      <xdr:nvGraphicFramePr>
        <xdr:cNvPr id="15" name="Chart 14">
          <a:extLst>
            <a:ext uri="{FF2B5EF4-FFF2-40B4-BE49-F238E27FC236}">
              <a16:creationId xmlns:a16="http://schemas.microsoft.com/office/drawing/2014/main" id="{AB3370DC-FEBD-44C1-9E43-257C1C695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151</xdr:col>
      <xdr:colOff>334818</xdr:colOff>
      <xdr:row>81</xdr:row>
      <xdr:rowOff>154585</xdr:rowOff>
    </xdr:from>
    <xdr:to>
      <xdr:col>161</xdr:col>
      <xdr:colOff>334818</xdr:colOff>
      <xdr:row>107</xdr:row>
      <xdr:rowOff>99703</xdr:rowOff>
    </xdr:to>
    <xdr:graphicFrame macro="">
      <xdr:nvGraphicFramePr>
        <xdr:cNvPr id="16" name="Chart 15">
          <a:extLst>
            <a:ext uri="{FF2B5EF4-FFF2-40B4-BE49-F238E27FC236}">
              <a16:creationId xmlns:a16="http://schemas.microsoft.com/office/drawing/2014/main" id="{B197BB8C-2C7C-4BAE-8602-326472C8A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162</xdr:col>
      <xdr:colOff>230910</xdr:colOff>
      <xdr:row>82</xdr:row>
      <xdr:rowOff>61109</xdr:rowOff>
    </xdr:from>
    <xdr:to>
      <xdr:col>163</xdr:col>
      <xdr:colOff>230910</xdr:colOff>
      <xdr:row>107</xdr:row>
      <xdr:rowOff>178254</xdr:rowOff>
    </xdr:to>
    <xdr:graphicFrame macro="">
      <xdr:nvGraphicFramePr>
        <xdr:cNvPr id="17" name="Chart 16">
          <a:extLst>
            <a:ext uri="{FF2B5EF4-FFF2-40B4-BE49-F238E27FC236}">
              <a16:creationId xmlns:a16="http://schemas.microsoft.com/office/drawing/2014/main" id="{1D8D699C-253C-4A4A-9A8A-5B5FB18DA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163</xdr:col>
      <xdr:colOff>600363</xdr:colOff>
      <xdr:row>82</xdr:row>
      <xdr:rowOff>16040</xdr:rowOff>
    </xdr:from>
    <xdr:to>
      <xdr:col>163</xdr:col>
      <xdr:colOff>1212272</xdr:colOff>
      <xdr:row>107</xdr:row>
      <xdr:rowOff>145885</xdr:rowOff>
    </xdr:to>
    <xdr:graphicFrame macro="">
      <xdr:nvGraphicFramePr>
        <xdr:cNvPr id="18" name="Chart 17">
          <a:extLst>
            <a:ext uri="{FF2B5EF4-FFF2-40B4-BE49-F238E27FC236}">
              <a16:creationId xmlns:a16="http://schemas.microsoft.com/office/drawing/2014/main" id="{DA4E7B36-F5D1-4B90-B097-A6B92B454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57</xdr:col>
      <xdr:colOff>10</xdr:colOff>
      <xdr:row>10</xdr:row>
      <xdr:rowOff>163285</xdr:rowOff>
    </xdr:from>
    <xdr:to>
      <xdr:col>64</xdr:col>
      <xdr:colOff>304810</xdr:colOff>
      <xdr:row>31</xdr:row>
      <xdr:rowOff>130628</xdr:rowOff>
    </xdr:to>
    <xdr:graphicFrame macro="">
      <xdr:nvGraphicFramePr>
        <xdr:cNvPr id="55" name="Chart 10">
          <a:extLst>
            <a:ext uri="{FF2B5EF4-FFF2-40B4-BE49-F238E27FC236}">
              <a16:creationId xmlns:a16="http://schemas.microsoft.com/office/drawing/2014/main" id="{F8AE1E52-C7EF-4A42-A67F-C6F6C6D64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57</xdr:col>
      <xdr:colOff>10</xdr:colOff>
      <xdr:row>10</xdr:row>
      <xdr:rowOff>163285</xdr:rowOff>
    </xdr:from>
    <xdr:to>
      <xdr:col>64</xdr:col>
      <xdr:colOff>304810</xdr:colOff>
      <xdr:row>31</xdr:row>
      <xdr:rowOff>130628</xdr:rowOff>
    </xdr:to>
    <xdr:graphicFrame macro="">
      <xdr:nvGraphicFramePr>
        <xdr:cNvPr id="2" name="Chart 10">
          <a:extLst>
            <a:ext uri="{FF2B5EF4-FFF2-40B4-BE49-F238E27FC236}">
              <a16:creationId xmlns:a16="http://schemas.microsoft.com/office/drawing/2014/main" id="{7A707D4C-47B7-4A75-8534-7E8BC756A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ystemiq.sharepoint.com/Projects/UOT0002/Shared%20Documents/8_Demand%20Analysis/Ethylene%20and%20propylene/Model/Demand%20Map%202.7-repaired.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systemiq.sharepoint.com/Projects/UOT0002/Shared%20Documents/14_Japan%20Analysis/Dashboard%20-%20Shared%20with%20EXTERNALS/Demand%20Map%202.7%20-%20Japan%20-%20Ehtylene%20and%20propyelne%20v2.xlsx" TargetMode="External"/><Relationship Id="rId1" Type="http://schemas.openxmlformats.org/officeDocument/2006/relationships/externalLinkPath" Target="https://systemiq.sharepoint.com/Projects/UOT0002/Shared%20Documents/14_Japan%20Analysis/Dashboard%20-%20Shared%20with%20EXTERNALS/Demand%20Map%202.7%20-%20Japan%20-%20Ehtylene%20and%20propyelne%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ystemiq.sharepoint.com/Projects/UOT0002/Shared%20Documents/14_Japan%20Analysis/Dashboard%20-%20Shared%20with%20EXTERNALS/Demand%20Map%202.7%20-%20Japan%20-%20Ehtylene%20and%20propyelne%20Exports%20v2.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systemiq.sharepoint.com/Projects/UOT0002/Shared%20Documents/14_Japan%20Analysis/Dashboard%20-%20Shared%20with%20EXTERNALS/Japan%20Dashboard%20-%20Master.xlsx" TargetMode="External"/><Relationship Id="rId1" Type="http://schemas.openxmlformats.org/officeDocument/2006/relationships/externalLinkPath" Target="https://systemiq.sharepoint.com/Projects/UOT0002/Shared%20Documents/14_Japan%20Analysis/Dashboard%20-%20Shared%20with%20EXTERNALS/Japan%20Dashboard%20-%20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nkey"/>
      <sheetName val="Final Exhibits"/>
      <sheetName val="Job + CO2 Analysis"/>
      <sheetName val="Side calc."/>
      <sheetName val="Yearly Summary"/>
      <sheetName val="Yearly BTX"/>
      <sheetName val="Yearly Butadiene"/>
      <sheetName val="Yearly Methanol"/>
      <sheetName val="Yearly HC Ethylene"/>
      <sheetName val="Yearly LC Ethylene"/>
      <sheetName val="Yearly HC Propylene"/>
      <sheetName val="Yearly LC Propylene"/>
      <sheetName val="Scope 3 summary"/>
      <sheetName val="Scope 3 Yearly"/>
      <sheetName val="Per Capita Plastic"/>
      <sheetName val="Yearly Demand - Eth&amp;Prop"/>
      <sheetName val="Yearly Demand - Methanol"/>
      <sheetName val="Propylene"/>
      <sheetName val="Ethylene"/>
      <sheetName val="Yearly Demand - BTX"/>
      <sheetName val="Yearly Demand - C4"/>
      <sheetName val="Demand Breakdown - Ethylene"/>
      <sheetName val="Demand Breakdown - Propylene"/>
      <sheetName val="Demand Breakdown - Methanol"/>
      <sheetName val="Demand Breakdown - C4"/>
      <sheetName val="Demand Breakdown - BTX"/>
      <sheetName val="Demand - Solar"/>
      <sheetName val="Demand - Wind"/>
      <sheetName val="Demand - Industry shares"/>
      <sheetName val="R&amp;S - Packaging and hh goods"/>
      <sheetName val="R&amp;S - Buildings"/>
      <sheetName val="R&amp;S - Transportation"/>
      <sheetName val="R&amp;S - Apparel"/>
      <sheetName val="R&amp;S - Others"/>
      <sheetName val="Ethylene Recycling LC"/>
      <sheetName val="Ethylene Recycling HC"/>
      <sheetName val="Propylene Recycling LC"/>
      <sheetName val="Propylene Recycling HC"/>
      <sheetName val="Methanol Recycling LC"/>
      <sheetName val="Methanol Recycling HC"/>
      <sheetName val="BTX Recycling LC"/>
      <sheetName val="BTX Recycling HC"/>
      <sheetName val="Butadiene Recycling LC"/>
      <sheetName val="Butadiene Recycling HC"/>
      <sheetName val="Overall recycling rates"/>
      <sheetName val="BTX recycling rates"/>
      <sheetName val="Methanol recycling rates"/>
      <sheetName val="Ethylene recycling rates"/>
      <sheetName val="Waste gen. - Industry shares"/>
      <sheetName val="Sankey Ethylene"/>
      <sheetName val="Sankey Methanol_detailed"/>
      <sheetName val="Sankey recycling"/>
    </sheetNames>
    <sheetDataSet>
      <sheetData sheetId="0" refreshError="1"/>
      <sheetData sheetId="1">
        <row r="7">
          <cell r="I7">
            <v>692.79220645045098</v>
          </cell>
        </row>
        <row r="10">
          <cell r="B10">
            <v>101.9602667020169</v>
          </cell>
          <cell r="E10">
            <v>290</v>
          </cell>
        </row>
        <row r="16">
          <cell r="K16">
            <v>18.43038786364864</v>
          </cell>
        </row>
        <row r="17">
          <cell r="K17">
            <v>36.996858591015354</v>
          </cell>
        </row>
        <row r="18">
          <cell r="K18">
            <v>10.316431722494666</v>
          </cell>
        </row>
        <row r="19">
          <cell r="K19">
            <v>38.153010421984582</v>
          </cell>
        </row>
        <row r="20">
          <cell r="K20">
            <v>94.559244376435615</v>
          </cell>
        </row>
        <row r="21">
          <cell r="K21">
            <v>150.06279632570121</v>
          </cell>
        </row>
        <row r="22">
          <cell r="K22">
            <v>361.72086436039149</v>
          </cell>
        </row>
        <row r="24">
          <cell r="G24">
            <v>152.31278522810328</v>
          </cell>
        </row>
        <row r="25">
          <cell r="H25">
            <v>69.008255037137332</v>
          </cell>
        </row>
      </sheetData>
      <sheetData sheetId="2">
        <row r="2">
          <cell r="AH2">
            <v>2050</v>
          </cell>
        </row>
        <row r="5">
          <cell r="BN5">
            <v>18</v>
          </cell>
        </row>
        <row r="6">
          <cell r="BN6">
            <v>0</v>
          </cell>
        </row>
        <row r="22">
          <cell r="BN22">
            <v>122.21205377442766</v>
          </cell>
        </row>
        <row r="23">
          <cell r="BN23">
            <v>6.3205161009635695</v>
          </cell>
        </row>
      </sheetData>
      <sheetData sheetId="3">
        <row r="11">
          <cell r="G11">
            <v>0.50487149825973199</v>
          </cell>
        </row>
      </sheetData>
      <sheetData sheetId="4">
        <row r="4">
          <cell r="AJ4">
            <v>798.35973738949633</v>
          </cell>
        </row>
        <row r="37">
          <cell r="D37">
            <v>70.960266702016895</v>
          </cell>
        </row>
      </sheetData>
      <sheetData sheetId="5">
        <row r="19">
          <cell r="AH19">
            <v>2.2603298031466581</v>
          </cell>
        </row>
      </sheetData>
      <sheetData sheetId="6">
        <row r="13">
          <cell r="AH13">
            <v>4.1199834966089988</v>
          </cell>
        </row>
      </sheetData>
      <sheetData sheetId="7">
        <row r="7">
          <cell r="BN7">
            <v>14.509448426328543</v>
          </cell>
        </row>
      </sheetData>
      <sheetData sheetId="8">
        <row r="4">
          <cell r="D4">
            <v>162.69230769230768</v>
          </cell>
        </row>
      </sheetData>
      <sheetData sheetId="9" refreshError="1"/>
      <sheetData sheetId="10">
        <row r="9">
          <cell r="AH9">
            <v>10.614480309143021</v>
          </cell>
        </row>
      </sheetData>
      <sheetData sheetId="11" refreshError="1"/>
      <sheetData sheetId="12">
        <row r="20">
          <cell r="AH20">
            <v>153.92172985721112</v>
          </cell>
        </row>
      </sheetData>
      <sheetData sheetId="13">
        <row r="9">
          <cell r="A9" t="str">
            <v>Mechanical Recycling</v>
          </cell>
        </row>
        <row r="12">
          <cell r="BN12">
            <v>103.03534912609831</v>
          </cell>
        </row>
        <row r="13">
          <cell r="BN13">
            <v>2.4532225982404361</v>
          </cell>
        </row>
        <row r="14">
          <cell r="BN14">
            <v>39.251561571846977</v>
          </cell>
        </row>
        <row r="15">
          <cell r="BN15">
            <v>14.719335589442617</v>
          </cell>
        </row>
        <row r="16">
          <cell r="BN16">
            <v>7.3596677947213083</v>
          </cell>
        </row>
        <row r="19">
          <cell r="BN19">
            <v>0.77678339923983986</v>
          </cell>
        </row>
        <row r="20">
          <cell r="BN20">
            <v>77.726339744454108</v>
          </cell>
        </row>
      </sheetData>
      <sheetData sheetId="14">
        <row r="36">
          <cell r="AG36">
            <v>1760.0100072872538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224">
          <cell r="C224">
            <v>17.861834618571326</v>
          </cell>
        </row>
      </sheetData>
      <sheetData sheetId="36" refreshError="1"/>
      <sheetData sheetId="37">
        <row r="204">
          <cell r="AG204">
            <v>0</v>
          </cell>
        </row>
      </sheetData>
      <sheetData sheetId="38" refreshError="1"/>
      <sheetData sheetId="39">
        <row r="249">
          <cell r="C249">
            <v>1.1899030376946831</v>
          </cell>
        </row>
      </sheetData>
      <sheetData sheetId="40" refreshError="1"/>
      <sheetData sheetId="41">
        <row r="277">
          <cell r="C277">
            <v>6.1470184945809105</v>
          </cell>
        </row>
      </sheetData>
      <sheetData sheetId="42" refreshError="1"/>
      <sheetData sheetId="43">
        <row r="165">
          <cell r="C165">
            <v>0.29411849599012857</v>
          </cell>
        </row>
      </sheetData>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me"/>
      <sheetName val="Waste Summary Yearly"/>
      <sheetName val="Yearly Butadiene"/>
      <sheetName val="Yearly Methanol"/>
      <sheetName val="Yearly BTX"/>
      <sheetName val="Yearly HC Ethylene"/>
      <sheetName val="Yearly LC Ethylene"/>
      <sheetName val="Yearly HC Propylene"/>
      <sheetName val="Yearly LC Propylene"/>
      <sheetName val="Demand Japan"/>
      <sheetName val="Demand - BTX yearly"/>
      <sheetName val="Demand - Eth-Prop"/>
      <sheetName val="Propylene"/>
      <sheetName val="Ethylene"/>
      <sheetName val="Demand - Ethylene"/>
      <sheetName val="Demand - Propylene"/>
      <sheetName val="Demand - meth."/>
      <sheetName val="Methanol Demand by sector"/>
      <sheetName val="Yearly Demand - C4"/>
      <sheetName val="Demand - C4"/>
      <sheetName val="Demand - BTX"/>
      <sheetName val="Demand - Solar"/>
      <sheetName val="Demand - Wind"/>
      <sheetName val="Production - Industry shares"/>
      <sheetName val="R&amp;S - Packaging and hh goods"/>
      <sheetName val="R&amp;S - Buildings"/>
      <sheetName val="R&amp;S - Transportation"/>
      <sheetName val="R&amp;S - Apparel"/>
      <sheetName val="R&amp;S - Others"/>
      <sheetName val="Ethylene Recycling LC"/>
      <sheetName val="Ethylene Recycling HC"/>
      <sheetName val="Propylene Recycling LC"/>
      <sheetName val="Propylene Recycling HC"/>
      <sheetName val="Methanol Recycling LC"/>
      <sheetName val="Methanol Recycling HC"/>
      <sheetName val="BTX Recycling HC"/>
      <sheetName val="BTX Recycling LC"/>
      <sheetName val="Butadiene Recycling HC"/>
      <sheetName val="Butadiene Recycling LC"/>
      <sheetName val="Overall recycling rates"/>
      <sheetName val="BTX recycling rates"/>
      <sheetName val="Methanol recycling rates"/>
      <sheetName val="Ethylene recycling rates"/>
      <sheetName val="Waste gen. - Industry shares"/>
      <sheetName val="Sankey Ethylene"/>
      <sheetName val="Sankey Methanol_detailed"/>
      <sheetName val="Sankey recycling"/>
    </sheetNames>
    <sheetDataSet>
      <sheetData sheetId="0" refreshError="1"/>
      <sheetData sheetId="1" refreshError="1"/>
      <sheetData sheetId="2">
        <row r="4">
          <cell r="D4">
            <v>846505.72103598283</v>
          </cell>
          <cell r="E4">
            <v>842195.4473386422</v>
          </cell>
          <cell r="F4">
            <v>837907.12087554263</v>
          </cell>
          <cell r="G4">
            <v>833640.62989482691</v>
          </cell>
          <cell r="H4">
            <v>829395.86321366066</v>
          </cell>
          <cell r="I4">
            <v>825172.71021533501</v>
          </cell>
          <cell r="J4">
            <v>820528.19689567841</v>
          </cell>
          <cell r="K4">
            <v>815909.82538089424</v>
          </cell>
          <cell r="L4">
            <v>811317.44853092381</v>
          </cell>
          <cell r="M4">
            <v>806750.92003389157</v>
          </cell>
          <cell r="N4">
            <v>802210.09440144326</v>
          </cell>
          <cell r="O4">
            <v>796873.65360595519</v>
          </cell>
          <cell r="P4">
            <v>791572.71174093743</v>
          </cell>
          <cell r="Q4">
            <v>786307.03266134264</v>
          </cell>
          <cell r="R4">
            <v>781076.3817930012</v>
          </cell>
          <cell r="S4">
            <v>775880.52612217166</v>
          </cell>
          <cell r="T4">
            <v>770000.92984343634</v>
          </cell>
          <cell r="U4">
            <v>764165.88894563541</v>
          </cell>
          <cell r="V4">
            <v>758375.06578960514</v>
          </cell>
          <cell r="W4">
            <v>752628.12529480003</v>
          </cell>
          <cell r="X4">
            <v>746924.73491990357</v>
          </cell>
          <cell r="Y4">
            <v>740763.40682298341</v>
          </cell>
          <cell r="Z4">
            <v>734652.90307575092</v>
          </cell>
          <cell r="AA4">
            <v>728592.80443182273</v>
          </cell>
          <cell r="AB4">
            <v>722582.69510314846</v>
          </cell>
          <cell r="AC4">
            <v>716622.16273148358</v>
          </cell>
          <cell r="AD4">
            <v>710456.45976632333</v>
          </cell>
          <cell r="AE4">
            <v>704343.80552757939</v>
          </cell>
          <cell r="AF4">
            <v>698283.74359245773</v>
          </cell>
          <cell r="AG4">
            <v>692275.82146515336</v>
          </cell>
          <cell r="AH4">
            <v>686319.59054306312</v>
          </cell>
          <cell r="AJ4">
            <v>846505.72103598283</v>
          </cell>
          <cell r="AK4">
            <v>842195.4473386422</v>
          </cell>
          <cell r="AL4">
            <v>837907.12087554263</v>
          </cell>
          <cell r="AM4">
            <v>833640.62989482691</v>
          </cell>
          <cell r="AN4">
            <v>829395.86321366066</v>
          </cell>
          <cell r="AO4">
            <v>825172.71021533501</v>
          </cell>
          <cell r="AP4">
            <v>820528.19689567841</v>
          </cell>
          <cell r="AQ4">
            <v>815909.82538089424</v>
          </cell>
          <cell r="AR4">
            <v>811317.44853092381</v>
          </cell>
          <cell r="AS4">
            <v>806750.92003389157</v>
          </cell>
          <cell r="AT4">
            <v>802210.09440144326</v>
          </cell>
          <cell r="AU4">
            <v>796873.65360595519</v>
          </cell>
          <cell r="AV4">
            <v>791572.71174093743</v>
          </cell>
          <cell r="AW4">
            <v>786307.03266134264</v>
          </cell>
          <cell r="AX4">
            <v>781076.3817930012</v>
          </cell>
          <cell r="AY4">
            <v>775880.52612217166</v>
          </cell>
          <cell r="AZ4">
            <v>770000.92984343634</v>
          </cell>
          <cell r="BA4">
            <v>764165.88894563541</v>
          </cell>
          <cell r="BB4">
            <v>758375.06578960514</v>
          </cell>
          <cell r="BC4">
            <v>752628.12529480003</v>
          </cell>
          <cell r="BD4">
            <v>746924.73491990357</v>
          </cell>
          <cell r="BE4">
            <v>740763.40682298341</v>
          </cell>
          <cell r="BF4">
            <v>734652.90307575092</v>
          </cell>
          <cell r="BG4">
            <v>728592.80443182273</v>
          </cell>
          <cell r="BH4">
            <v>722582.69510314846</v>
          </cell>
          <cell r="BI4">
            <v>716622.16273148358</v>
          </cell>
          <cell r="BJ4">
            <v>710456.45976632333</v>
          </cell>
          <cell r="BK4">
            <v>704343.80552757939</v>
          </cell>
          <cell r="BL4">
            <v>698283.74359245773</v>
          </cell>
          <cell r="BM4">
            <v>692275.82146515336</v>
          </cell>
          <cell r="BN4">
            <v>686319.59054306312</v>
          </cell>
        </row>
        <row r="6">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row>
        <row r="7">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row>
        <row r="8">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row>
        <row r="9">
          <cell r="D9">
            <v>846505.72103598283</v>
          </cell>
          <cell r="E9">
            <v>842195.4473386422</v>
          </cell>
          <cell r="F9">
            <v>837907.12087554263</v>
          </cell>
          <cell r="G9">
            <v>833640.62989482691</v>
          </cell>
          <cell r="H9">
            <v>829395.86321366066</v>
          </cell>
          <cell r="I9">
            <v>825172.71021533501</v>
          </cell>
          <cell r="J9">
            <v>820528.19689567841</v>
          </cell>
          <cell r="K9">
            <v>815909.82538089424</v>
          </cell>
          <cell r="L9">
            <v>811317.44853092381</v>
          </cell>
          <cell r="M9">
            <v>806750.92003389157</v>
          </cell>
          <cell r="N9">
            <v>802210.09440144326</v>
          </cell>
          <cell r="O9">
            <v>796873.65360595519</v>
          </cell>
          <cell r="P9">
            <v>791572.71174093743</v>
          </cell>
          <cell r="Q9">
            <v>786307.03266134264</v>
          </cell>
          <cell r="R9">
            <v>781076.3817930012</v>
          </cell>
          <cell r="S9">
            <v>775880.52612217166</v>
          </cell>
          <cell r="T9">
            <v>770000.92984343634</v>
          </cell>
          <cell r="U9">
            <v>764165.88894563541</v>
          </cell>
          <cell r="V9">
            <v>758375.06578960514</v>
          </cell>
          <cell r="W9">
            <v>752628.12529480003</v>
          </cell>
          <cell r="X9">
            <v>746924.73491990357</v>
          </cell>
          <cell r="Y9">
            <v>740763.40682298341</v>
          </cell>
          <cell r="Z9">
            <v>734652.90307575092</v>
          </cell>
          <cell r="AA9">
            <v>728592.80443182273</v>
          </cell>
          <cell r="AB9">
            <v>722582.69510314846</v>
          </cell>
          <cell r="AC9">
            <v>716622.16273148358</v>
          </cell>
          <cell r="AD9">
            <v>710456.45976632333</v>
          </cell>
          <cell r="AE9">
            <v>704343.80552757939</v>
          </cell>
          <cell r="AF9">
            <v>698283.74359245773</v>
          </cell>
          <cell r="AG9">
            <v>692275.82146515336</v>
          </cell>
          <cell r="AH9">
            <v>686319.59054306312</v>
          </cell>
          <cell r="AJ9">
            <v>846505.72103598283</v>
          </cell>
          <cell r="AK9">
            <v>842195.4473386422</v>
          </cell>
          <cell r="AL9">
            <v>837907.12087554263</v>
          </cell>
          <cell r="AM9">
            <v>833640.62989482691</v>
          </cell>
          <cell r="AN9">
            <v>829395.86321366066</v>
          </cell>
          <cell r="AO9">
            <v>825172.71021533501</v>
          </cell>
          <cell r="AP9">
            <v>820528.19689567841</v>
          </cell>
          <cell r="AQ9">
            <v>815909.82538089424</v>
          </cell>
          <cell r="AR9">
            <v>811317.44853092381</v>
          </cell>
          <cell r="AS9">
            <v>806750.92003389157</v>
          </cell>
          <cell r="AT9">
            <v>802210.09440144326</v>
          </cell>
          <cell r="AU9">
            <v>796873.65360595519</v>
          </cell>
          <cell r="AV9">
            <v>791572.71174093743</v>
          </cell>
          <cell r="AW9">
            <v>786307.03266134264</v>
          </cell>
          <cell r="AX9">
            <v>781076.3817930012</v>
          </cell>
          <cell r="AY9">
            <v>775880.52612217166</v>
          </cell>
          <cell r="AZ9">
            <v>770000.92984343634</v>
          </cell>
          <cell r="BA9">
            <v>764165.88894563541</v>
          </cell>
          <cell r="BB9">
            <v>758375.06578960514</v>
          </cell>
          <cell r="BC9">
            <v>752628.12529480003</v>
          </cell>
          <cell r="BD9">
            <v>746924.73491990357</v>
          </cell>
          <cell r="BE9">
            <v>740763.40682298341</v>
          </cell>
          <cell r="BF9">
            <v>734652.90307575092</v>
          </cell>
          <cell r="BG9">
            <v>728592.80443182273</v>
          </cell>
          <cell r="BH9">
            <v>722582.69510314846</v>
          </cell>
          <cell r="BI9">
            <v>716622.16273148358</v>
          </cell>
          <cell r="BJ9">
            <v>710456.45976632333</v>
          </cell>
          <cell r="BK9">
            <v>704343.80552757939</v>
          </cell>
          <cell r="BL9">
            <v>698283.74359245773</v>
          </cell>
          <cell r="BM9">
            <v>692275.82146515336</v>
          </cell>
          <cell r="BN9">
            <v>686319.59054306312</v>
          </cell>
        </row>
        <row r="10">
          <cell r="D10">
            <v>443858.22061087564</v>
          </cell>
          <cell r="E10">
            <v>440765.38906955242</v>
          </cell>
          <cell r="F10">
            <v>437694.10856975289</v>
          </cell>
          <cell r="G10">
            <v>434644.22894248634</v>
          </cell>
          <cell r="H10">
            <v>431615.60106514901</v>
          </cell>
          <cell r="I10">
            <v>428608.07685423264</v>
          </cell>
          <cell r="J10">
            <v>425621.50925808394</v>
          </cell>
          <cell r="K10">
            <v>422655.75224971474</v>
          </cell>
          <cell r="L10">
            <v>419710.66081966186</v>
          </cell>
          <cell r="M10">
            <v>416786.0909688971</v>
          </cell>
          <cell r="N10">
            <v>413881.8997017864</v>
          </cell>
          <cell r="O10">
            <v>410997.94501909806</v>
          </cell>
          <cell r="P10">
            <v>408134.08591105987</v>
          </cell>
          <cell r="Q10">
            <v>405290.1823504644</v>
          </cell>
          <cell r="R10">
            <v>402466.09528582246</v>
          </cell>
          <cell r="S10">
            <v>399661.68663456431</v>
          </cell>
          <cell r="T10">
            <v>396876.81927628804</v>
          </cell>
          <cell r="U10">
            <v>394111.3570460552</v>
          </cell>
          <cell r="V10">
            <v>391365.164727733</v>
          </cell>
          <cell r="W10">
            <v>388638.10804738314</v>
          </cell>
          <cell r="X10">
            <v>385930.05366669636</v>
          </cell>
          <cell r="Y10">
            <v>383240.86917647294</v>
          </cell>
          <cell r="Z10">
            <v>380570.42309014878</v>
          </cell>
          <cell r="AA10">
            <v>377918.58483736619</v>
          </cell>
          <cell r="AB10">
            <v>375285.22475758987</v>
          </cell>
          <cell r="AC10">
            <v>372670.21409376711</v>
          </cell>
          <cell r="AD10">
            <v>370073.4249860323</v>
          </cell>
          <cell r="AE10">
            <v>367494.73046545533</v>
          </cell>
          <cell r="AF10">
            <v>364934.0044478334</v>
          </cell>
          <cell r="AG10">
            <v>362391.1217275263</v>
          </cell>
          <cell r="AH10">
            <v>359865.95797133446</v>
          </cell>
          <cell r="AJ10">
            <v>443858.22061087564</v>
          </cell>
          <cell r="AK10">
            <v>440765.38906955242</v>
          </cell>
          <cell r="AL10">
            <v>437694.10856975289</v>
          </cell>
          <cell r="AM10">
            <v>434644.22894248634</v>
          </cell>
          <cell r="AN10">
            <v>431615.60106514901</v>
          </cell>
          <cell r="AO10">
            <v>428608.07685423264</v>
          </cell>
          <cell r="AP10">
            <v>425621.50925808394</v>
          </cell>
          <cell r="AQ10">
            <v>422655.75224971474</v>
          </cell>
          <cell r="AR10">
            <v>419710.66081966186</v>
          </cell>
          <cell r="AS10">
            <v>416786.0909688971</v>
          </cell>
          <cell r="AT10">
            <v>413881.8997017864</v>
          </cell>
          <cell r="AU10">
            <v>410997.94501909806</v>
          </cell>
          <cell r="AV10">
            <v>408134.08591105987</v>
          </cell>
          <cell r="AW10">
            <v>405290.1823504644</v>
          </cell>
          <cell r="AX10">
            <v>402466.09528582246</v>
          </cell>
          <cell r="AY10">
            <v>399661.68663456431</v>
          </cell>
          <cell r="AZ10">
            <v>396876.81927628804</v>
          </cell>
          <cell r="BA10">
            <v>394111.3570460552</v>
          </cell>
          <cell r="BB10">
            <v>391365.164727733</v>
          </cell>
          <cell r="BC10">
            <v>388638.10804738314</v>
          </cell>
          <cell r="BD10">
            <v>385930.05366669636</v>
          </cell>
          <cell r="BE10">
            <v>383240.86917647294</v>
          </cell>
          <cell r="BF10">
            <v>380570.42309014878</v>
          </cell>
          <cell r="BG10">
            <v>377918.58483736619</v>
          </cell>
          <cell r="BH10">
            <v>375285.22475758987</v>
          </cell>
          <cell r="BI10">
            <v>372670.21409376711</v>
          </cell>
          <cell r="BJ10">
            <v>370073.4249860323</v>
          </cell>
          <cell r="BK10">
            <v>367494.73046545533</v>
          </cell>
          <cell r="BL10">
            <v>364934.0044478334</v>
          </cell>
          <cell r="BM10">
            <v>362391.1217275263</v>
          </cell>
          <cell r="BN10">
            <v>359865.95797133446</v>
          </cell>
        </row>
        <row r="11">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row>
        <row r="12">
          <cell r="D12">
            <v>443858.22061087564</v>
          </cell>
          <cell r="E12">
            <v>440765.38906955242</v>
          </cell>
          <cell r="F12">
            <v>437694.10856975289</v>
          </cell>
          <cell r="G12">
            <v>434644.22894248634</v>
          </cell>
          <cell r="H12">
            <v>431615.60106514901</v>
          </cell>
          <cell r="I12">
            <v>428608.07685423264</v>
          </cell>
          <cell r="J12">
            <v>425621.50925808394</v>
          </cell>
          <cell r="K12">
            <v>422655.75224971474</v>
          </cell>
          <cell r="L12">
            <v>419710.66081966186</v>
          </cell>
          <cell r="M12">
            <v>416786.0909688971</v>
          </cell>
          <cell r="N12">
            <v>413881.8997017864</v>
          </cell>
          <cell r="O12">
            <v>410997.94501909806</v>
          </cell>
          <cell r="P12">
            <v>408134.08591105987</v>
          </cell>
          <cell r="Q12">
            <v>405290.1823504644</v>
          </cell>
          <cell r="R12">
            <v>402466.09528582246</v>
          </cell>
          <cell r="S12">
            <v>399661.68663456431</v>
          </cell>
          <cell r="T12">
            <v>396876.81927628804</v>
          </cell>
          <cell r="U12">
            <v>394111.3570460552</v>
          </cell>
          <cell r="V12">
            <v>391365.164727733</v>
          </cell>
          <cell r="W12">
            <v>388638.10804738314</v>
          </cell>
          <cell r="X12">
            <v>385930.05366669636</v>
          </cell>
          <cell r="Y12">
            <v>383240.86917647294</v>
          </cell>
          <cell r="Z12">
            <v>380570.42309014878</v>
          </cell>
          <cell r="AA12">
            <v>377918.58483736619</v>
          </cell>
          <cell r="AB12">
            <v>375285.22475758987</v>
          </cell>
          <cell r="AC12">
            <v>372670.21409376711</v>
          </cell>
          <cell r="AD12">
            <v>370073.4249860323</v>
          </cell>
          <cell r="AE12">
            <v>367494.73046545533</v>
          </cell>
          <cell r="AF12">
            <v>364934.0044478334</v>
          </cell>
          <cell r="AG12">
            <v>362391.1217275263</v>
          </cell>
          <cell r="AH12">
            <v>359865.95797133446</v>
          </cell>
          <cell r="AJ12">
            <v>443858.22061087564</v>
          </cell>
          <cell r="AK12">
            <v>440765.38906955242</v>
          </cell>
          <cell r="AL12">
            <v>437694.10856975289</v>
          </cell>
          <cell r="AM12">
            <v>434644.22894248634</v>
          </cell>
          <cell r="AN12">
            <v>431615.60106514901</v>
          </cell>
          <cell r="AO12">
            <v>428608.07685423264</v>
          </cell>
          <cell r="AP12">
            <v>425621.50925808394</v>
          </cell>
          <cell r="AQ12">
            <v>422655.75224971474</v>
          </cell>
          <cell r="AR12">
            <v>419710.66081966186</v>
          </cell>
          <cell r="AS12">
            <v>416786.0909688971</v>
          </cell>
          <cell r="AT12">
            <v>413881.8997017864</v>
          </cell>
          <cell r="AU12">
            <v>410997.94501909806</v>
          </cell>
          <cell r="AV12">
            <v>408134.08591105987</v>
          </cell>
          <cell r="AW12">
            <v>405290.1823504644</v>
          </cell>
          <cell r="AX12">
            <v>402466.09528582246</v>
          </cell>
          <cell r="AY12">
            <v>399661.68663456431</v>
          </cell>
          <cell r="AZ12">
            <v>396876.81927628804</v>
          </cell>
          <cell r="BA12">
            <v>394111.3570460552</v>
          </cell>
          <cell r="BB12">
            <v>391365.164727733</v>
          </cell>
          <cell r="BC12">
            <v>388638.10804738314</v>
          </cell>
          <cell r="BD12">
            <v>385930.05366669636</v>
          </cell>
          <cell r="BE12">
            <v>383240.86917647294</v>
          </cell>
          <cell r="BF12">
            <v>380570.42309014878</v>
          </cell>
          <cell r="BG12">
            <v>377918.58483736619</v>
          </cell>
          <cell r="BH12">
            <v>375285.22475758987</v>
          </cell>
          <cell r="BI12">
            <v>372670.21409376711</v>
          </cell>
          <cell r="BJ12">
            <v>370073.4249860323</v>
          </cell>
          <cell r="BK12">
            <v>367494.73046545533</v>
          </cell>
          <cell r="BL12">
            <v>364934.0044478334</v>
          </cell>
          <cell r="BM12">
            <v>362391.1217275263</v>
          </cell>
          <cell r="BN12">
            <v>359865.95797133446</v>
          </cell>
        </row>
        <row r="13">
          <cell r="D13">
            <v>0</v>
          </cell>
          <cell r="E13">
            <v>1454.525783929523</v>
          </cell>
          <cell r="F13">
            <v>2888.7811165603689</v>
          </cell>
          <cell r="G13">
            <v>4302.9778665306148</v>
          </cell>
          <cell r="H13">
            <v>5697.325934059967</v>
          </cell>
          <cell r="I13">
            <v>7072.0332680948386</v>
          </cell>
          <cell r="J13">
            <v>8427.3058833100622</v>
          </cell>
          <cell r="K13">
            <v>9763.3478769684116</v>
          </cell>
          <cell r="L13">
            <v>11080.361445639073</v>
          </cell>
          <cell r="M13">
            <v>12378.546901776246</v>
          </cell>
          <cell r="N13">
            <v>13658.102690158952</v>
          </cell>
          <cell r="O13">
            <v>17631.811841319308</v>
          </cell>
          <cell r="P13">
            <v>21549.479736103967</v>
          </cell>
          <cell r="Q13">
            <v>25411.694433374119</v>
          </cell>
          <cell r="R13">
            <v>29219.038517750716</v>
          </cell>
          <cell r="S13">
            <v>32972.089147351558</v>
          </cell>
          <cell r="T13">
            <v>36671.41810112902</v>
          </cell>
          <cell r="U13">
            <v>40317.591825811454</v>
          </cell>
          <cell r="V13">
            <v>43911.17148245166</v>
          </cell>
          <cell r="W13">
            <v>47452.712992585482</v>
          </cell>
          <cell r="X13">
            <v>50942.767084003921</v>
          </cell>
          <cell r="Y13">
            <v>58175.9639409886</v>
          </cell>
          <cell r="Z13">
            <v>65305.884602269529</v>
          </cell>
          <cell r="AA13">
            <v>72333.617137871901</v>
          </cell>
          <cell r="AB13">
            <v>79260.239468802989</v>
          </cell>
          <cell r="AC13">
            <v>86086.819455660196</v>
          </cell>
          <cell r="AD13">
            <v>92814.414986496908</v>
          </cell>
          <cell r="AE13">
            <v>99444.074063952212</v>
          </cell>
          <cell r="AF13">
            <v>105976.83489165081</v>
          </cell>
          <cell r="AG13">
            <v>112413.72595987865</v>
          </cell>
          <cell r="AH13">
            <v>118755.76613054037</v>
          </cell>
          <cell r="AJ13">
            <v>0</v>
          </cell>
          <cell r="AK13">
            <v>727.26289196476148</v>
          </cell>
          <cell r="AL13">
            <v>1444.3905582801845</v>
          </cell>
          <cell r="AM13">
            <v>2151.4889332653074</v>
          </cell>
          <cell r="AN13">
            <v>2848.6629670299835</v>
          </cell>
          <cell r="AO13">
            <v>3536.0166340474193</v>
          </cell>
          <cell r="AP13">
            <v>4213.6529416550311</v>
          </cell>
          <cell r="AQ13">
            <v>4881.6739384842058</v>
          </cell>
          <cell r="AR13">
            <v>5540.1807228195366</v>
          </cell>
          <cell r="AS13">
            <v>6189.2734508881231</v>
          </cell>
          <cell r="AT13">
            <v>6829.0513450794761</v>
          </cell>
          <cell r="AU13">
            <v>8815.9059206596539</v>
          </cell>
          <cell r="AV13">
            <v>10774.739868051984</v>
          </cell>
          <cell r="AW13">
            <v>12705.84721668706</v>
          </cell>
          <cell r="AX13">
            <v>14609.519258875358</v>
          </cell>
          <cell r="AY13">
            <v>16486.044573675779</v>
          </cell>
          <cell r="AZ13">
            <v>18335.70905056451</v>
          </cell>
          <cell r="BA13">
            <v>20158.795912905727</v>
          </cell>
          <cell r="BB13">
            <v>21955.58574122583</v>
          </cell>
          <cell r="BC13">
            <v>23726.356496292741</v>
          </cell>
          <cell r="BD13">
            <v>25471.38354200196</v>
          </cell>
          <cell r="BE13">
            <v>29087.9819704943</v>
          </cell>
          <cell r="BF13">
            <v>32652.942301134764</v>
          </cell>
          <cell r="BG13">
            <v>36166.80856893595</v>
          </cell>
          <cell r="BH13">
            <v>39630.119734401494</v>
          </cell>
          <cell r="BI13">
            <v>43043.409727830098</v>
          </cell>
          <cell r="BJ13">
            <v>46407.207493248454</v>
          </cell>
          <cell r="BK13">
            <v>49722.037031976106</v>
          </cell>
          <cell r="BL13">
            <v>52988.417445825406</v>
          </cell>
          <cell r="BM13">
            <v>56206.862979939324</v>
          </cell>
          <cell r="BN13">
            <v>59377.883065270187</v>
          </cell>
        </row>
        <row r="14">
          <cell r="D14">
            <v>0</v>
          </cell>
          <cell r="E14">
            <v>925.60731704606019</v>
          </cell>
          <cell r="F14">
            <v>1838.3152559929624</v>
          </cell>
          <cell r="G14">
            <v>2738.2586423376638</v>
          </cell>
          <cell r="H14">
            <v>3625.5710489472522</v>
          </cell>
          <cell r="I14">
            <v>4500.3848069694432</v>
          </cell>
          <cell r="J14">
            <v>5362.8310166518577</v>
          </cell>
          <cell r="K14">
            <v>6213.0395580708073</v>
          </cell>
          <cell r="L14">
            <v>7051.1391017703199</v>
          </cell>
          <cell r="M14">
            <v>7877.2571193121548</v>
          </cell>
          <cell r="N14">
            <v>8691.5198937375153</v>
          </cell>
          <cell r="O14">
            <v>11220.243899021378</v>
          </cell>
          <cell r="P14">
            <v>13713.305286611614</v>
          </cell>
          <cell r="Q14">
            <v>16171.07827578353</v>
          </cell>
          <cell r="R14">
            <v>18593.933602205001</v>
          </cell>
          <cell r="S14">
            <v>20982.238548314624</v>
          </cell>
          <cell r="T14">
            <v>23336.356973445738</v>
          </cell>
          <cell r="U14">
            <v>25656.649343698195</v>
          </cell>
          <cell r="V14">
            <v>27943.472761560144</v>
          </cell>
          <cell r="W14">
            <v>30197.180995281666</v>
          </cell>
          <cell r="X14">
            <v>32418.124508002496</v>
          </cell>
          <cell r="Y14">
            <v>37021.06796244729</v>
          </cell>
          <cell r="Z14">
            <v>41558.290201444252</v>
          </cell>
          <cell r="AA14">
            <v>46030.483633191201</v>
          </cell>
          <cell r="AB14">
            <v>50438.334207420077</v>
          </cell>
          <cell r="AC14">
            <v>54782.521471783759</v>
          </cell>
          <cell r="AD14">
            <v>59063.718627770751</v>
          </cell>
          <cell r="AE14">
            <v>63282.592586151412</v>
          </cell>
          <cell r="AF14">
            <v>67439.804021959615</v>
          </cell>
          <cell r="AG14">
            <v>71536.007429013684</v>
          </cell>
          <cell r="AH14">
            <v>75571.851173980234</v>
          </cell>
          <cell r="AJ14">
            <v>0</v>
          </cell>
          <cell r="AK14">
            <v>462.80365852303009</v>
          </cell>
          <cell r="AL14">
            <v>919.15762799648121</v>
          </cell>
          <cell r="AM14">
            <v>1369.1293211688319</v>
          </cell>
          <cell r="AN14">
            <v>1812.7855244736261</v>
          </cell>
          <cell r="AO14">
            <v>2250.1924034847216</v>
          </cell>
          <cell r="AP14">
            <v>2681.4155083259288</v>
          </cell>
          <cell r="AQ14">
            <v>3106.5197790354036</v>
          </cell>
          <cell r="AR14">
            <v>3525.56955088516</v>
          </cell>
          <cell r="AS14">
            <v>3938.6285596560774</v>
          </cell>
          <cell r="AT14">
            <v>4345.7599468687577</v>
          </cell>
          <cell r="AU14">
            <v>5610.1219495106889</v>
          </cell>
          <cell r="AV14">
            <v>6856.652643305807</v>
          </cell>
          <cell r="AW14">
            <v>8085.5391378917648</v>
          </cell>
          <cell r="AX14">
            <v>9296.9668011025005</v>
          </cell>
          <cell r="AY14">
            <v>10491.119274157312</v>
          </cell>
          <cell r="AZ14">
            <v>11668.178486722869</v>
          </cell>
          <cell r="BA14">
            <v>12828.324671849097</v>
          </cell>
          <cell r="BB14">
            <v>13971.736380780072</v>
          </cell>
          <cell r="BC14">
            <v>15098.590497640833</v>
          </cell>
          <cell r="BD14">
            <v>16209.062254001248</v>
          </cell>
          <cell r="BE14">
            <v>18510.533981223645</v>
          </cell>
          <cell r="BF14">
            <v>20779.145100722126</v>
          </cell>
          <cell r="BG14">
            <v>23015.241816595601</v>
          </cell>
          <cell r="BH14">
            <v>25219.167103710039</v>
          </cell>
          <cell r="BI14">
            <v>27391.260735891879</v>
          </cell>
          <cell r="BJ14">
            <v>29531.859313885376</v>
          </cell>
          <cell r="BK14">
            <v>31641.296293075706</v>
          </cell>
          <cell r="BL14">
            <v>33719.902010979808</v>
          </cell>
          <cell r="BM14">
            <v>35768.003714506842</v>
          </cell>
          <cell r="BN14">
            <v>37785.925586990117</v>
          </cell>
        </row>
        <row r="15">
          <cell r="D15">
            <v>0</v>
          </cell>
          <cell r="E15">
            <v>2380.1331009755831</v>
          </cell>
          <cell r="F15">
            <v>4727.0963725533311</v>
          </cell>
          <cell r="G15">
            <v>7041.2365088682782</v>
          </cell>
          <cell r="H15">
            <v>9322.8969830072201</v>
          </cell>
          <cell r="I15">
            <v>11572.418075064281</v>
          </cell>
          <cell r="J15">
            <v>13790.136899961919</v>
          </cell>
          <cell r="K15">
            <v>15976.387435039218</v>
          </cell>
          <cell r="L15">
            <v>18131.500547409392</v>
          </cell>
          <cell r="M15">
            <v>20255.804021088399</v>
          </cell>
          <cell r="N15">
            <v>22349.622583896467</v>
          </cell>
          <cell r="O15">
            <v>28852.055740340686</v>
          </cell>
          <cell r="P15">
            <v>35262.78502271558</v>
          </cell>
          <cell r="Q15">
            <v>41582.772709157653</v>
          </cell>
          <cell r="R15">
            <v>47812.972119955717</v>
          </cell>
          <cell r="S15">
            <v>53954.327695666187</v>
          </cell>
          <cell r="T15">
            <v>60007.775074574762</v>
          </cell>
          <cell r="U15">
            <v>65974.241169509653</v>
          </cell>
          <cell r="V15">
            <v>71854.644244011812</v>
          </cell>
          <cell r="W15">
            <v>77649.893987867152</v>
          </cell>
          <cell r="X15">
            <v>83360.891592006417</v>
          </cell>
          <cell r="Y15">
            <v>95197.031903435884</v>
          </cell>
          <cell r="Z15">
            <v>106864.17480371377</v>
          </cell>
          <cell r="AA15">
            <v>118364.10077106309</v>
          </cell>
          <cell r="AB15">
            <v>129698.57367622307</v>
          </cell>
          <cell r="AC15">
            <v>140869.34092744396</v>
          </cell>
          <cell r="AD15">
            <v>151878.13361426766</v>
          </cell>
          <cell r="AE15">
            <v>162726.66665010364</v>
          </cell>
          <cell r="AF15">
            <v>173416.63891361043</v>
          </cell>
          <cell r="AG15">
            <v>183949.73338889232</v>
          </cell>
          <cell r="AH15">
            <v>194327.61730452062</v>
          </cell>
          <cell r="AJ15">
            <v>0</v>
          </cell>
          <cell r="AK15">
            <v>1190.0665504877916</v>
          </cell>
          <cell r="AL15">
            <v>2363.5481862766655</v>
          </cell>
          <cell r="AM15">
            <v>3520.6182544341391</v>
          </cell>
          <cell r="AN15">
            <v>4661.4484915036101</v>
          </cell>
          <cell r="AO15">
            <v>5786.2090375321404</v>
          </cell>
          <cell r="AP15">
            <v>6895.0684499809595</v>
          </cell>
          <cell r="AQ15">
            <v>7988.193717519609</v>
          </cell>
          <cell r="AR15">
            <v>9065.7502737046962</v>
          </cell>
          <cell r="AS15">
            <v>10127.9020105442</v>
          </cell>
          <cell r="AT15">
            <v>11174.811291948234</v>
          </cell>
          <cell r="AU15">
            <v>14426.027870170343</v>
          </cell>
          <cell r="AV15">
            <v>17631.39251135779</v>
          </cell>
          <cell r="AW15">
            <v>20791.386354578826</v>
          </cell>
          <cell r="AX15">
            <v>23906.486059977859</v>
          </cell>
          <cell r="AY15">
            <v>26977.163847833093</v>
          </cell>
          <cell r="AZ15">
            <v>30003.887537287381</v>
          </cell>
          <cell r="BA15">
            <v>32987.120584754826</v>
          </cell>
          <cell r="BB15">
            <v>35927.322122005906</v>
          </cell>
          <cell r="BC15">
            <v>38824.946993933576</v>
          </cell>
          <cell r="BD15">
            <v>41680.445796003209</v>
          </cell>
          <cell r="BE15">
            <v>47598.515951717942</v>
          </cell>
          <cell r="BF15">
            <v>53432.087401856887</v>
          </cell>
          <cell r="BG15">
            <v>59182.050385531547</v>
          </cell>
          <cell r="BH15">
            <v>64849.286838111533</v>
          </cell>
          <cell r="BI15">
            <v>70434.670463721981</v>
          </cell>
          <cell r="BJ15">
            <v>75939.06680713383</v>
          </cell>
          <cell r="BK15">
            <v>81363.333325051819</v>
          </cell>
          <cell r="BL15">
            <v>86708.319456805213</v>
          </cell>
          <cell r="BM15">
            <v>91974.866694446158</v>
          </cell>
          <cell r="BN15">
            <v>97163.808652260312</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row>
        <row r="17">
          <cell r="D17">
            <v>443858.22061087564</v>
          </cell>
          <cell r="E17">
            <v>438385.25596857682</v>
          </cell>
          <cell r="F17">
            <v>432967.01219719957</v>
          </cell>
          <cell r="G17">
            <v>427602.99243361806</v>
          </cell>
          <cell r="H17">
            <v>422292.7040821418</v>
          </cell>
          <cell r="I17">
            <v>417035.65877916839</v>
          </cell>
          <cell r="J17">
            <v>411831.37235812203</v>
          </cell>
          <cell r="K17">
            <v>406679.36481467553</v>
          </cell>
          <cell r="L17">
            <v>401579.16027225245</v>
          </cell>
          <cell r="M17">
            <v>396530.28694780869</v>
          </cell>
          <cell r="N17">
            <v>391532.27711788996</v>
          </cell>
          <cell r="O17">
            <v>382145.88927875739</v>
          </cell>
          <cell r="P17">
            <v>372871.3008883443</v>
          </cell>
          <cell r="Q17">
            <v>363707.40964130673</v>
          </cell>
          <cell r="R17">
            <v>354653.12316586677</v>
          </cell>
          <cell r="S17">
            <v>345707.35893889813</v>
          </cell>
          <cell r="T17">
            <v>336869.04420171329</v>
          </cell>
          <cell r="U17">
            <v>328137.11587654555</v>
          </cell>
          <cell r="V17">
            <v>319510.52048372116</v>
          </cell>
          <cell r="W17">
            <v>310988.21405951597</v>
          </cell>
          <cell r="X17">
            <v>302569.16207468993</v>
          </cell>
          <cell r="Y17">
            <v>288043.83727303706</v>
          </cell>
          <cell r="Z17">
            <v>273706.24828643503</v>
          </cell>
          <cell r="AA17">
            <v>259554.48406630309</v>
          </cell>
          <cell r="AB17">
            <v>245586.65108136681</v>
          </cell>
          <cell r="AC17">
            <v>231800.87316632314</v>
          </cell>
          <cell r="AD17">
            <v>218195.29137176464</v>
          </cell>
          <cell r="AE17">
            <v>204768.06381535169</v>
          </cell>
          <cell r="AF17">
            <v>191517.36553422298</v>
          </cell>
          <cell r="AG17">
            <v>178441.38833863399</v>
          </cell>
          <cell r="AH17">
            <v>165538.34066681383</v>
          </cell>
          <cell r="AJ17">
            <v>443858.22061087564</v>
          </cell>
          <cell r="AK17">
            <v>439575.32251906465</v>
          </cell>
          <cell r="AL17">
            <v>435330.5603834762</v>
          </cell>
          <cell r="AM17">
            <v>431123.6106880522</v>
          </cell>
          <cell r="AN17">
            <v>426954.15257364541</v>
          </cell>
          <cell r="AO17">
            <v>422821.86781670048</v>
          </cell>
          <cell r="AP17">
            <v>418726.44080810295</v>
          </cell>
          <cell r="AQ17">
            <v>414667.55853219511</v>
          </cell>
          <cell r="AR17">
            <v>410644.91054595716</v>
          </cell>
          <cell r="AS17">
            <v>406658.1889583529</v>
          </cell>
          <cell r="AT17">
            <v>402707.08840983815</v>
          </cell>
          <cell r="AU17">
            <v>396571.91714892769</v>
          </cell>
          <cell r="AV17">
            <v>390502.69339970208</v>
          </cell>
          <cell r="AW17">
            <v>384498.79599588556</v>
          </cell>
          <cell r="AX17">
            <v>378559.60922584462</v>
          </cell>
          <cell r="AY17">
            <v>372684.52278673119</v>
          </cell>
          <cell r="AZ17">
            <v>366872.93173900066</v>
          </cell>
          <cell r="BA17">
            <v>361124.2364613004</v>
          </cell>
          <cell r="BB17">
            <v>355437.84260572708</v>
          </cell>
          <cell r="BC17">
            <v>349813.16105344956</v>
          </cell>
          <cell r="BD17">
            <v>344249.60787069314</v>
          </cell>
          <cell r="BE17">
            <v>335642.35322475503</v>
          </cell>
          <cell r="BF17">
            <v>327138.33568829187</v>
          </cell>
          <cell r="BG17">
            <v>318736.53445183462</v>
          </cell>
          <cell r="BH17">
            <v>310435.93791947834</v>
          </cell>
          <cell r="BI17">
            <v>302235.54363004514</v>
          </cell>
          <cell r="BJ17">
            <v>294134.35817889846</v>
          </cell>
          <cell r="BK17">
            <v>286131.39714040351</v>
          </cell>
          <cell r="BL17">
            <v>278225.68499102816</v>
          </cell>
          <cell r="BM17">
            <v>270416.25503308012</v>
          </cell>
          <cell r="BN17">
            <v>262702.14931907412</v>
          </cell>
        </row>
        <row r="18">
          <cell r="D18">
            <v>3721.0980653873412</v>
          </cell>
          <cell r="E18">
            <v>3695.1692238551341</v>
          </cell>
          <cell r="F18">
            <v>3669.4210560948591</v>
          </cell>
          <cell r="G18">
            <v>3643.8523031604955</v>
          </cell>
          <cell r="H18">
            <v>3618.4617148784364</v>
          </cell>
          <cell r="I18">
            <v>3593.2480497863626</v>
          </cell>
          <cell r="J18">
            <v>3568.2100750725399</v>
          </cell>
          <cell r="K18">
            <v>3543.3465665155436</v>
          </cell>
          <cell r="L18">
            <v>3518.6563084243994</v>
          </cell>
          <cell r="M18">
            <v>3494.1380935791426</v>
          </cell>
          <cell r="N18">
            <v>3469.7907231717918</v>
          </cell>
          <cell r="O18">
            <v>3445.6130067477347</v>
          </cell>
          <cell r="P18">
            <v>3421.6037621475193</v>
          </cell>
          <cell r="Q18">
            <v>3397.7618154490542</v>
          </cell>
          <cell r="R18">
            <v>3374.0860009102103</v>
          </cell>
          <cell r="S18">
            <v>3350.5751609118206</v>
          </cell>
          <cell r="T18">
            <v>3327.228145901081</v>
          </cell>
          <cell r="U18">
            <v>3304.0438143353426</v>
          </cell>
          <cell r="V18">
            <v>3281.0210326262954</v>
          </cell>
          <cell r="W18">
            <v>3258.158675084544</v>
          </cell>
          <cell r="X18">
            <v>3235.4556238645655</v>
          </cell>
          <cell r="Y18">
            <v>3212.9107689100538</v>
          </cell>
          <cell r="Z18">
            <v>3190.5230078996442</v>
          </cell>
          <cell r="AA18">
            <v>3168.291246193015</v>
          </cell>
          <cell r="AB18">
            <v>3146.2143967773663</v>
          </cell>
          <cell r="AC18">
            <v>3124.2913802142712</v>
          </cell>
          <cell r="AD18">
            <v>3102.5211245868954</v>
          </cell>
          <cell r="AE18">
            <v>3080.9025654475881</v>
          </cell>
          <cell r="AF18">
            <v>3059.4346457658357</v>
          </cell>
          <cell r="AG18">
            <v>3038.116315876578</v>
          </cell>
          <cell r="AH18">
            <v>3016.9465334288866</v>
          </cell>
          <cell r="AJ18">
            <v>3721.0980653873412</v>
          </cell>
          <cell r="AK18">
            <v>3695.1692238551341</v>
          </cell>
          <cell r="AL18">
            <v>3669.4210560948591</v>
          </cell>
          <cell r="AM18">
            <v>3643.8523031604955</v>
          </cell>
          <cell r="AN18">
            <v>3618.4617148784364</v>
          </cell>
          <cell r="AO18">
            <v>3593.2480497863626</v>
          </cell>
          <cell r="AP18">
            <v>3568.2100750725399</v>
          </cell>
          <cell r="AQ18">
            <v>3543.3465665155436</v>
          </cell>
          <cell r="AR18">
            <v>3518.6563084243994</v>
          </cell>
          <cell r="AS18">
            <v>3494.1380935791426</v>
          </cell>
          <cell r="AT18">
            <v>3469.7907231717918</v>
          </cell>
          <cell r="AU18">
            <v>3445.6130067477347</v>
          </cell>
          <cell r="AV18">
            <v>3421.6037621475193</v>
          </cell>
          <cell r="AW18">
            <v>3397.7618154490542</v>
          </cell>
          <cell r="AX18">
            <v>3374.0860009102103</v>
          </cell>
          <cell r="AY18">
            <v>3350.5751609118206</v>
          </cell>
          <cell r="AZ18">
            <v>3327.228145901081</v>
          </cell>
          <cell r="BA18">
            <v>3304.0438143353426</v>
          </cell>
          <cell r="BB18">
            <v>3281.0210326262954</v>
          </cell>
          <cell r="BC18">
            <v>3258.158675084544</v>
          </cell>
          <cell r="BD18">
            <v>3235.4556238645655</v>
          </cell>
          <cell r="BE18">
            <v>3212.9107689100538</v>
          </cell>
          <cell r="BF18">
            <v>3190.5230078996442</v>
          </cell>
          <cell r="BG18">
            <v>3168.291246193015</v>
          </cell>
          <cell r="BH18">
            <v>3146.2143967773663</v>
          </cell>
          <cell r="BI18">
            <v>3124.2913802142712</v>
          </cell>
          <cell r="BJ18">
            <v>3102.5211245868954</v>
          </cell>
          <cell r="BK18">
            <v>3080.9025654475881</v>
          </cell>
          <cell r="BL18">
            <v>3059.4346457658357</v>
          </cell>
          <cell r="BM18">
            <v>3038.116315876578</v>
          </cell>
          <cell r="BN18">
            <v>3016.9465334288866</v>
          </cell>
        </row>
        <row r="19">
          <cell r="D19">
            <v>0</v>
          </cell>
          <cell r="E19">
            <v>9.976956904408862</v>
          </cell>
          <cell r="F19">
            <v>19.814873702912237</v>
          </cell>
          <cell r="G19">
            <v>29.515203655600011</v>
          </cell>
          <cell r="H19">
            <v>39.079386520687109</v>
          </cell>
          <cell r="I19">
            <v>48.508848672115896</v>
          </cell>
          <cell r="J19">
            <v>57.805003216175137</v>
          </cell>
          <cell r="K19">
            <v>66.969250107143779</v>
          </cell>
          <cell r="L19">
            <v>76.002976261967021</v>
          </cell>
          <cell r="M19">
            <v>84.90755567397315</v>
          </cell>
          <cell r="N19">
            <v>93.684349525638368</v>
          </cell>
          <cell r="O19">
            <v>121.56122687806007</v>
          </cell>
          <cell r="P19">
            <v>149.04505987914592</v>
          </cell>
          <cell r="Q19">
            <v>176.13997251287896</v>
          </cell>
          <cell r="R19">
            <v>202.8500503747218</v>
          </cell>
          <cell r="S19">
            <v>229.17934100636853</v>
          </cell>
          <cell r="T19">
            <v>255.13185422769487</v>
          </cell>
          <cell r="U19">
            <v>280.71156246593068</v>
          </cell>
          <cell r="V19">
            <v>305.92240108207579</v>
          </cell>
          <cell r="W19">
            <v>330.76826869458284</v>
          </cell>
          <cell r="X19">
            <v>355.25302750032927</v>
          </cell>
          <cell r="Y19">
            <v>375.33223602407247</v>
          </cell>
          <cell r="Z19">
            <v>395.11436929829188</v>
          </cell>
          <cell r="AA19">
            <v>414.6025924768179</v>
          </cell>
          <cell r="AB19">
            <v>433.80004102766327</v>
          </cell>
          <cell r="AC19">
            <v>452.7098209930478</v>
          </cell>
          <cell r="AD19">
            <v>471.33500924724109</v>
          </cell>
          <cell r="AE19">
            <v>489.67865375223965</v>
          </cell>
          <cell r="AF19">
            <v>507.74377381129807</v>
          </cell>
          <cell r="AG19">
            <v>525.53336032033053</v>
          </cell>
          <cell r="AH19">
            <v>543.0503760171996</v>
          </cell>
          <cell r="AJ19">
            <v>0</v>
          </cell>
          <cell r="AK19">
            <v>7.4827176783066456</v>
          </cell>
          <cell r="AL19">
            <v>14.861155277184178</v>
          </cell>
          <cell r="AM19">
            <v>22.136402741700007</v>
          </cell>
          <cell r="AN19">
            <v>29.309539890515332</v>
          </cell>
          <cell r="AO19">
            <v>36.38163650408692</v>
          </cell>
          <cell r="AP19">
            <v>43.35375241213135</v>
          </cell>
          <cell r="AQ19">
            <v>50.226937580357813</v>
          </cell>
          <cell r="AR19">
            <v>57.002232196475262</v>
          </cell>
          <cell r="AS19">
            <v>63.680666755479869</v>
          </cell>
          <cell r="AT19">
            <v>70.263262144228776</v>
          </cell>
          <cell r="AU19">
            <v>91.170920158545059</v>
          </cell>
          <cell r="AV19">
            <v>111.78379490935944</v>
          </cell>
          <cell r="AW19">
            <v>132.1049793846592</v>
          </cell>
          <cell r="AX19">
            <v>152.13753778104135</v>
          </cell>
          <cell r="AY19">
            <v>171.8845057547764</v>
          </cell>
          <cell r="AZ19">
            <v>191.34889067077114</v>
          </cell>
          <cell r="BA19">
            <v>210.53367184944801</v>
          </cell>
          <cell r="BB19">
            <v>229.44180081155685</v>
          </cell>
          <cell r="BC19">
            <v>248.0762015209371</v>
          </cell>
          <cell r="BD19">
            <v>266.43977062524698</v>
          </cell>
          <cell r="BE19">
            <v>281.49917701805435</v>
          </cell>
          <cell r="BF19">
            <v>296.33577697371896</v>
          </cell>
          <cell r="BG19">
            <v>310.95194435761346</v>
          </cell>
          <cell r="BH19">
            <v>325.35003077074748</v>
          </cell>
          <cell r="BI19">
            <v>339.53236574478592</v>
          </cell>
          <cell r="BJ19">
            <v>353.50125693543083</v>
          </cell>
          <cell r="BK19">
            <v>367.25899031417975</v>
          </cell>
          <cell r="BL19">
            <v>380.80783035847355</v>
          </cell>
          <cell r="BM19">
            <v>394.15002024024784</v>
          </cell>
          <cell r="BN19">
            <v>407.2877820128997</v>
          </cell>
        </row>
        <row r="20">
          <cell r="D20">
            <v>0</v>
          </cell>
          <cell r="E20">
            <v>23.682339555687555</v>
          </cell>
          <cell r="F20">
            <v>47.034639097023906</v>
          </cell>
          <cell r="G20">
            <v>70.060348232866858</v>
          </cell>
          <cell r="H20">
            <v>92.762884522623608</v>
          </cell>
          <cell r="I20">
            <v>115.14563375540399</v>
          </cell>
          <cell r="J20">
            <v>137.21195022683946</v>
          </cell>
          <cell r="K20">
            <v>158.96515701358686</v>
          </cell>
          <cell r="L20">
            <v>180.4085462455358</v>
          </cell>
          <cell r="M20">
            <v>201.54537937573858</v>
          </cell>
          <cell r="N20">
            <v>222.37888744808015</v>
          </cell>
          <cell r="O20">
            <v>252.81151753109478</v>
          </cell>
          <cell r="P20">
            <v>282.80923735654108</v>
          </cell>
          <cell r="Q20">
            <v>312.37663026512428</v>
          </cell>
          <cell r="R20">
            <v>341.5182368401297</v>
          </cell>
          <cell r="S20">
            <v>370.2385552807562</v>
          </cell>
          <cell r="T20">
            <v>398.54204177232339</v>
          </cell>
          <cell r="U20">
            <v>426.43311085337666</v>
          </cell>
          <cell r="V20">
            <v>453.91613577971742</v>
          </cell>
          <cell r="W20">
            <v>480.99544888538111</v>
          </cell>
          <cell r="X20">
            <v>507.67534194058908</v>
          </cell>
          <cell r="Y20">
            <v>524.72937386762112</v>
          </cell>
          <cell r="Z20">
            <v>541.5210890847909</v>
          </cell>
          <cell r="AA20">
            <v>558.05331523069913</v>
          </cell>
          <cell r="AB20">
            <v>574.32885327412112</v>
          </cell>
          <cell r="AC20">
            <v>590.35047774838768</v>
          </cell>
          <cell r="AD20">
            <v>606.12093698379431</v>
          </cell>
          <cell r="AE20">
            <v>621.64295333805626</v>
          </cell>
          <cell r="AF20">
            <v>636.91922342482326</v>
          </cell>
          <cell r="AG20">
            <v>651.95241834027081</v>
          </cell>
          <cell r="AH20">
            <v>666.74518388778404</v>
          </cell>
          <cell r="AJ20">
            <v>0</v>
          </cell>
          <cell r="AK20">
            <v>17.761754666765668</v>
          </cell>
          <cell r="AL20">
            <v>35.275979322767931</v>
          </cell>
          <cell r="AM20">
            <v>52.545261174650129</v>
          </cell>
          <cell r="AN20">
            <v>69.572163391967706</v>
          </cell>
          <cell r="AO20">
            <v>86.35922531655298</v>
          </cell>
          <cell r="AP20">
            <v>102.90896267012958</v>
          </cell>
          <cell r="AQ20">
            <v>119.22386776019012</v>
          </cell>
          <cell r="AR20">
            <v>135.30640968415184</v>
          </cell>
          <cell r="AS20">
            <v>151.15903453180391</v>
          </cell>
          <cell r="AT20">
            <v>166.78416558606011</v>
          </cell>
          <cell r="AU20">
            <v>189.60863814832109</v>
          </cell>
          <cell r="AV20">
            <v>212.10692801740581</v>
          </cell>
          <cell r="AW20">
            <v>234.28247269884324</v>
          </cell>
          <cell r="AX20">
            <v>256.13867763009728</v>
          </cell>
          <cell r="AY20">
            <v>277.67891646056717</v>
          </cell>
          <cell r="AZ20">
            <v>298.90653132924257</v>
          </cell>
          <cell r="BA20">
            <v>319.82483314003247</v>
          </cell>
          <cell r="BB20">
            <v>340.43710183478805</v>
          </cell>
          <cell r="BC20">
            <v>360.74658666403576</v>
          </cell>
          <cell r="BD20">
            <v>380.75650645544181</v>
          </cell>
          <cell r="BE20">
            <v>393.54703040071593</v>
          </cell>
          <cell r="BF20">
            <v>406.14081681359323</v>
          </cell>
          <cell r="BG20">
            <v>418.5399864230244</v>
          </cell>
          <cell r="BH20">
            <v>430.74663995559081</v>
          </cell>
          <cell r="BI20">
            <v>442.76285831129076</v>
          </cell>
          <cell r="BJ20">
            <v>454.59070273784573</v>
          </cell>
          <cell r="BK20">
            <v>466.23221500354214</v>
          </cell>
          <cell r="BL20">
            <v>477.68941756861744</v>
          </cell>
          <cell r="BM20">
            <v>488.96431375520314</v>
          </cell>
          <cell r="BN20">
            <v>500.058887915838</v>
          </cell>
        </row>
        <row r="21">
          <cell r="D21">
            <v>0</v>
          </cell>
          <cell r="E21">
            <v>33.659296460096414</v>
          </cell>
          <cell r="F21">
            <v>66.84951279993615</v>
          </cell>
          <cell r="G21">
            <v>99.575551888466862</v>
          </cell>
          <cell r="H21">
            <v>131.84227104331072</v>
          </cell>
          <cell r="I21">
            <v>163.65448242751989</v>
          </cell>
          <cell r="J21">
            <v>195.01695344301459</v>
          </cell>
          <cell r="K21">
            <v>225.93440712073064</v>
          </cell>
          <cell r="L21">
            <v>256.41152250750281</v>
          </cell>
          <cell r="M21">
            <v>286.45293504971175</v>
          </cell>
          <cell r="N21">
            <v>316.06323697371852</v>
          </cell>
          <cell r="O21">
            <v>374.37274440915485</v>
          </cell>
          <cell r="P21">
            <v>431.854297235687</v>
          </cell>
          <cell r="Q21">
            <v>488.51660277800323</v>
          </cell>
          <cell r="R21">
            <v>544.36828721485153</v>
          </cell>
          <cell r="S21">
            <v>599.41789628712468</v>
          </cell>
          <cell r="T21">
            <v>653.6738960000182</v>
          </cell>
          <cell r="U21">
            <v>707.14467331930734</v>
          </cell>
          <cell r="V21">
            <v>759.83853686179327</v>
          </cell>
          <cell r="W21">
            <v>811.7637175799639</v>
          </cell>
          <cell r="X21">
            <v>862.92836944091835</v>
          </cell>
          <cell r="Y21">
            <v>900.06160989169359</v>
          </cell>
          <cell r="Z21">
            <v>936.63545838308278</v>
          </cell>
          <cell r="AA21">
            <v>972.65590770751703</v>
          </cell>
          <cell r="AB21">
            <v>1008.1288943017844</v>
          </cell>
          <cell r="AC21">
            <v>1043.0602987414354</v>
          </cell>
          <cell r="AD21">
            <v>1077.4559462310353</v>
          </cell>
          <cell r="AE21">
            <v>1111.3216070902959</v>
          </cell>
          <cell r="AF21">
            <v>1144.6629972361213</v>
          </cell>
          <cell r="AG21">
            <v>1177.4857786606012</v>
          </cell>
          <cell r="AH21">
            <v>1209.7955599049837</v>
          </cell>
          <cell r="AJ21">
            <v>0</v>
          </cell>
          <cell r="AK21">
            <v>25.244472345072314</v>
          </cell>
          <cell r="AL21">
            <v>50.137134599952105</v>
          </cell>
          <cell r="AM21">
            <v>74.681663916350132</v>
          </cell>
          <cell r="AN21">
            <v>98.881703282483045</v>
          </cell>
          <cell r="AO21">
            <v>122.74086182063991</v>
          </cell>
          <cell r="AP21">
            <v>146.26271508226094</v>
          </cell>
          <cell r="AQ21">
            <v>169.45080534054793</v>
          </cell>
          <cell r="AR21">
            <v>192.30864188062711</v>
          </cell>
          <cell r="AS21">
            <v>214.83970128728379</v>
          </cell>
          <cell r="AT21">
            <v>237.04742773028889</v>
          </cell>
          <cell r="AU21">
            <v>280.77955830686614</v>
          </cell>
          <cell r="AV21">
            <v>323.89072292676525</v>
          </cell>
          <cell r="AW21">
            <v>366.38745208350247</v>
          </cell>
          <cell r="AX21">
            <v>408.27621541113865</v>
          </cell>
          <cell r="AY21">
            <v>449.56342221534356</v>
          </cell>
          <cell r="AZ21">
            <v>490.25542200001371</v>
          </cell>
          <cell r="BA21">
            <v>530.35850498948048</v>
          </cell>
          <cell r="BB21">
            <v>569.87890264634484</v>
          </cell>
          <cell r="BC21">
            <v>608.82278818497286</v>
          </cell>
          <cell r="BD21">
            <v>647.19627708068879</v>
          </cell>
          <cell r="BE21">
            <v>675.04620741877034</v>
          </cell>
          <cell r="BF21">
            <v>702.47659378731214</v>
          </cell>
          <cell r="BG21">
            <v>729.49193078063786</v>
          </cell>
          <cell r="BH21">
            <v>756.09667072633829</v>
          </cell>
          <cell r="BI21">
            <v>782.29522405607668</v>
          </cell>
          <cell r="BJ21">
            <v>808.09195967327651</v>
          </cell>
          <cell r="BK21">
            <v>833.49120531772189</v>
          </cell>
          <cell r="BL21">
            <v>858.49724792709094</v>
          </cell>
          <cell r="BM21">
            <v>883.11433399545103</v>
          </cell>
          <cell r="BN21">
            <v>907.3466699287377</v>
          </cell>
        </row>
        <row r="22">
          <cell r="D22">
            <v>0</v>
          </cell>
          <cell r="E22">
            <v>18.158061566024131</v>
          </cell>
          <cell r="F22">
            <v>36.063070139300272</v>
          </cell>
          <cell r="G22">
            <v>53.717670653192023</v>
          </cell>
          <cell r="H22">
            <v>71.124483467650549</v>
          </cell>
          <cell r="I22">
            <v>88.286104583250932</v>
          </cell>
          <cell r="J22">
            <v>105.20510585343877</v>
          </cell>
          <cell r="K22">
            <v>121.88403519500167</v>
          </cell>
          <cell r="L22">
            <v>138.32541679677999</v>
          </cell>
          <cell r="M22">
            <v>154.53175132663117</v>
          </cell>
          <cell r="N22">
            <v>170.50551613666187</v>
          </cell>
          <cell r="O22">
            <v>186.24916546674206</v>
          </cell>
          <cell r="P22">
            <v>201.7651306463149</v>
          </cell>
          <cell r="Q22">
            <v>217.05582029451648</v>
          </cell>
          <cell r="R22">
            <v>232.12362051861885</v>
          </cell>
          <cell r="S22">
            <v>246.97089511081035</v>
          </cell>
          <cell r="T22">
            <v>261.59998574332661</v>
          </cell>
          <cell r="U22">
            <v>276.01321216194583</v>
          </cell>
          <cell r="V22">
            <v>290.21287237786112</v>
          </cell>
          <cell r="W22">
            <v>304.2012428579435</v>
          </cell>
          <cell r="X22">
            <v>317.98057871340956</v>
          </cell>
          <cell r="Y22">
            <v>317.38417739601073</v>
          </cell>
          <cell r="Z22">
            <v>324.82076638824697</v>
          </cell>
          <cell r="AA22">
            <v>332.13830792090613</v>
          </cell>
          <cell r="AB22">
            <v>339.33809997881963</v>
          </cell>
          <cell r="AC22">
            <v>346.4214282381584</v>
          </cell>
          <cell r="AD22">
            <v>353.38956617494574</v>
          </cell>
          <cell r="AE22">
            <v>360.2437751726556</v>
          </cell>
          <cell r="AF22">
            <v>366.98530462890352</v>
          </cell>
          <cell r="AG22">
            <v>373.61539206123808</v>
          </cell>
          <cell r="AH22">
            <v>380.13526321203972</v>
          </cell>
          <cell r="AJ22">
            <v>0</v>
          </cell>
          <cell r="AK22">
            <v>15.615932946780751</v>
          </cell>
          <cell r="AL22">
            <v>31.014240319798237</v>
          </cell>
          <cell r="AM22">
            <v>46.197196761745147</v>
          </cell>
          <cell r="AN22">
            <v>61.167055782179467</v>
          </cell>
          <cell r="AO22">
            <v>75.926049941595807</v>
          </cell>
          <cell r="AP22">
            <v>90.476391033957356</v>
          </cell>
          <cell r="AQ22">
            <v>104.82027026770146</v>
          </cell>
          <cell r="AR22">
            <v>118.95985844523079</v>
          </cell>
          <cell r="AS22">
            <v>132.8973061409028</v>
          </cell>
          <cell r="AT22">
            <v>146.63474387752922</v>
          </cell>
          <cell r="AU22">
            <v>160.17428230139819</v>
          </cell>
          <cell r="AV22">
            <v>173.51801235583085</v>
          </cell>
          <cell r="AW22">
            <v>186.6680054532842</v>
          </cell>
          <cell r="AX22">
            <v>199.62631364601222</v>
          </cell>
          <cell r="AY22">
            <v>212.3949697952969</v>
          </cell>
          <cell r="AZ22">
            <v>224.97598773926086</v>
          </cell>
          <cell r="BA22">
            <v>237.37136245927343</v>
          </cell>
          <cell r="BB22">
            <v>249.58307024496057</v>
          </cell>
          <cell r="BC22">
            <v>261.61306885783148</v>
          </cell>
          <cell r="BD22">
            <v>273.46329769353224</v>
          </cell>
          <cell r="BE22">
            <v>272.95039256056924</v>
          </cell>
          <cell r="BF22">
            <v>279.34585909389239</v>
          </cell>
          <cell r="BG22">
            <v>285.63894481197923</v>
          </cell>
          <cell r="BH22">
            <v>291.83076598178485</v>
          </cell>
          <cell r="BI22">
            <v>297.92242828481625</v>
          </cell>
          <cell r="BJ22">
            <v>303.91502691045332</v>
          </cell>
          <cell r="BK22">
            <v>309.80964664848381</v>
          </cell>
          <cell r="BL22">
            <v>315.60736198085704</v>
          </cell>
          <cell r="BM22">
            <v>321.30923717266478</v>
          </cell>
          <cell r="BN22">
            <v>326.91632636235414</v>
          </cell>
        </row>
        <row r="23">
          <cell r="D23">
            <v>0</v>
          </cell>
          <cell r="E23">
            <v>12.881359914358997</v>
          </cell>
          <cell r="F23">
            <v>25.583203603093356</v>
          </cell>
          <cell r="G23">
            <v>38.107407386452465</v>
          </cell>
          <cell r="H23">
            <v>50.455830152264916</v>
          </cell>
          <cell r="I23">
            <v>62.630313507776314</v>
          </cell>
          <cell r="J23">
            <v>74.632681930217259</v>
          </cell>
          <cell r="K23">
            <v>86.464742916112286</v>
          </cell>
          <cell r="L23">
            <v>98.128287129339654</v>
          </cell>
          <cell r="M23">
            <v>109.62508854795203</v>
          </cell>
          <cell r="N23">
            <v>120.95690460976869</v>
          </cell>
          <cell r="O23">
            <v>132.12547635674866</v>
          </cell>
          <cell r="P23">
            <v>128.93287296524284</v>
          </cell>
          <cell r="Q23">
            <v>137.62294457294848</v>
          </cell>
          <cell r="R23">
            <v>146.1856500754358</v>
          </cell>
          <cell r="S23">
            <v>154.62234252575874</v>
          </cell>
          <cell r="T23">
            <v>162.93436230477593</v>
          </cell>
          <cell r="U23">
            <v>171.12303723205608</v>
          </cell>
          <cell r="V23">
            <v>179.18968267585251</v>
          </cell>
          <cell r="W23">
            <v>187.13560166215586</v>
          </cell>
          <cell r="X23">
            <v>194.96208498283099</v>
          </cell>
          <cell r="Y23">
            <v>209.07052955451502</v>
          </cell>
          <cell r="Z23">
            <v>213.96923500178175</v>
          </cell>
          <cell r="AA23">
            <v>218.78952029710487</v>
          </cell>
          <cell r="AB23">
            <v>223.53224046223835</v>
          </cell>
          <cell r="AC23">
            <v>228.19824241085038</v>
          </cell>
          <cell r="AD23">
            <v>232.78836502000397</v>
          </cell>
          <cell r="AE23">
            <v>237.30343920103502</v>
          </cell>
          <cell r="AF23">
            <v>241.74428796983329</v>
          </cell>
          <cell r="AG23">
            <v>246.11172651652981</v>
          </cell>
          <cell r="AH23">
            <v>250.4065622745976</v>
          </cell>
          <cell r="AJ23">
            <v>0</v>
          </cell>
          <cell r="AK23">
            <v>11.077969526348738</v>
          </cell>
          <cell r="AL23">
            <v>22.00155509866029</v>
          </cell>
          <cell r="AM23">
            <v>32.772370352349114</v>
          </cell>
          <cell r="AN23">
            <v>43.392013930947833</v>
          </cell>
          <cell r="AO23">
            <v>53.86206961668762</v>
          </cell>
          <cell r="AP23">
            <v>64.184106459986822</v>
          </cell>
          <cell r="AQ23">
            <v>74.359678907856562</v>
          </cell>
          <cell r="AR23">
            <v>84.39032693123211</v>
          </cell>
          <cell r="AS23">
            <v>94.277576151238733</v>
          </cell>
          <cell r="AT23">
            <v>104.02293796440105</v>
          </cell>
          <cell r="AU23">
            <v>113.62790966680383</v>
          </cell>
          <cell r="AV23">
            <v>110.88227075010883</v>
          </cell>
          <cell r="AW23">
            <v>118.3557323327357</v>
          </cell>
          <cell r="AX23">
            <v>125.71965906487478</v>
          </cell>
          <cell r="AY23">
            <v>132.97521457215251</v>
          </cell>
          <cell r="AZ23">
            <v>140.1235515821073</v>
          </cell>
          <cell r="BA23">
            <v>147.16581201956822</v>
          </cell>
          <cell r="BB23">
            <v>154.10312710123316</v>
          </cell>
          <cell r="BC23">
            <v>160.93661742945406</v>
          </cell>
          <cell r="BD23">
            <v>167.66739308523466</v>
          </cell>
          <cell r="BE23">
            <v>179.80065541688293</v>
          </cell>
          <cell r="BF23">
            <v>184.01354210153229</v>
          </cell>
          <cell r="BG23">
            <v>188.15898745551019</v>
          </cell>
          <cell r="BH23">
            <v>192.23772679752497</v>
          </cell>
          <cell r="BI23">
            <v>196.25048847333136</v>
          </cell>
          <cell r="BJ23">
            <v>200.19799391720341</v>
          </cell>
          <cell r="BK23">
            <v>204.0809577128901</v>
          </cell>
          <cell r="BL23">
            <v>207.90008765405665</v>
          </cell>
          <cell r="BM23">
            <v>211.65608480421565</v>
          </cell>
          <cell r="BN23">
            <v>215.34964355615395</v>
          </cell>
        </row>
        <row r="24">
          <cell r="D24">
            <v>0</v>
          </cell>
          <cell r="E24">
            <v>31.039421480383126</v>
          </cell>
          <cell r="F24">
            <v>61.646273742393632</v>
          </cell>
          <cell r="G24">
            <v>91.825078039644495</v>
          </cell>
          <cell r="H24">
            <v>121.58031361991547</v>
          </cell>
          <cell r="I24">
            <v>150.91641809102725</v>
          </cell>
          <cell r="J24">
            <v>179.83778778365604</v>
          </cell>
          <cell r="K24">
            <v>208.34877811111397</v>
          </cell>
          <cell r="L24">
            <v>236.45370392611966</v>
          </cell>
          <cell r="M24">
            <v>264.15683987458317</v>
          </cell>
          <cell r="N24">
            <v>291.46242074643055</v>
          </cell>
          <cell r="O24">
            <v>318.37464182349072</v>
          </cell>
          <cell r="P24">
            <v>330.69800361155774</v>
          </cell>
          <cell r="Q24">
            <v>354.67876486746496</v>
          </cell>
          <cell r="R24">
            <v>378.30927059405462</v>
          </cell>
          <cell r="S24">
            <v>401.59323763656909</v>
          </cell>
          <cell r="T24">
            <v>424.53434804810252</v>
          </cell>
          <cell r="U24">
            <v>447.13624939400188</v>
          </cell>
          <cell r="V24">
            <v>469.40255505371363</v>
          </cell>
          <cell r="W24">
            <v>491.33684452009936</v>
          </cell>
          <cell r="X24">
            <v>512.94266369624052</v>
          </cell>
          <cell r="Y24">
            <v>526.45470695052575</v>
          </cell>
          <cell r="Z24">
            <v>538.79000139002869</v>
          </cell>
          <cell r="AA24">
            <v>550.92782821801097</v>
          </cell>
          <cell r="AB24">
            <v>562.87034044105803</v>
          </cell>
          <cell r="AC24">
            <v>574.61967064900875</v>
          </cell>
          <cell r="AD24">
            <v>586.17793119494968</v>
          </cell>
          <cell r="AE24">
            <v>597.54721437369062</v>
          </cell>
          <cell r="AF24">
            <v>608.72959259873687</v>
          </cell>
          <cell r="AG24">
            <v>619.7271185777679</v>
          </cell>
          <cell r="AH24">
            <v>630.54182548663732</v>
          </cell>
          <cell r="AJ24">
            <v>0</v>
          </cell>
          <cell r="AK24">
            <v>26.693902473129491</v>
          </cell>
          <cell r="AL24">
            <v>53.015795418458524</v>
          </cell>
          <cell r="AM24">
            <v>78.969567114094261</v>
          </cell>
          <cell r="AN24">
            <v>104.5590697131273</v>
          </cell>
          <cell r="AO24">
            <v>129.78811955828343</v>
          </cell>
          <cell r="AP24">
            <v>154.66049749394418</v>
          </cell>
          <cell r="AQ24">
            <v>179.17994917555802</v>
          </cell>
          <cell r="AR24">
            <v>203.35018537646289</v>
          </cell>
          <cell r="AS24">
            <v>227.17488229214155</v>
          </cell>
          <cell r="AT24">
            <v>250.65768184193027</v>
          </cell>
          <cell r="AU24">
            <v>273.80219196820201</v>
          </cell>
          <cell r="AV24">
            <v>284.40028310593971</v>
          </cell>
          <cell r="AW24">
            <v>305.02373778601986</v>
          </cell>
          <cell r="AX24">
            <v>325.345972710887</v>
          </cell>
          <cell r="AY24">
            <v>345.37018436744938</v>
          </cell>
          <cell r="AZ24">
            <v>365.09953932136818</v>
          </cell>
          <cell r="BA24">
            <v>384.53717447884162</v>
          </cell>
          <cell r="BB24">
            <v>403.68619734619369</v>
          </cell>
          <cell r="BC24">
            <v>422.54968628728557</v>
          </cell>
          <cell r="BD24">
            <v>441.1306907787669</v>
          </cell>
          <cell r="BE24">
            <v>452.75104797745217</v>
          </cell>
          <cell r="BF24">
            <v>463.35940119542465</v>
          </cell>
          <cell r="BG24">
            <v>473.79793226748939</v>
          </cell>
          <cell r="BH24">
            <v>484.06849277930985</v>
          </cell>
          <cell r="BI24">
            <v>494.17291675814761</v>
          </cell>
          <cell r="BJ24">
            <v>504.11302082765673</v>
          </cell>
          <cell r="BK24">
            <v>513.8906043613739</v>
          </cell>
          <cell r="BL24">
            <v>523.50744963491366</v>
          </cell>
          <cell r="BM24">
            <v>532.96532197688043</v>
          </cell>
          <cell r="BN24">
            <v>542.26596991850806</v>
          </cell>
        </row>
        <row r="25">
          <cell r="D25">
            <v>3721.0980653873412</v>
          </cell>
          <cell r="E25">
            <v>3630.4705059146545</v>
          </cell>
          <cell r="F25">
            <v>3540.9252695525292</v>
          </cell>
          <cell r="G25">
            <v>3452.4516732323837</v>
          </cell>
          <cell r="H25">
            <v>3365.0391302152102</v>
          </cell>
          <cell r="I25">
            <v>3278.6771492678154</v>
          </cell>
          <cell r="J25">
            <v>3193.3553338458692</v>
          </cell>
          <cell r="K25">
            <v>3109.0633812836991</v>
          </cell>
          <cell r="L25">
            <v>3025.791081990777</v>
          </cell>
          <cell r="M25">
            <v>2943.5283186548477</v>
          </cell>
          <cell r="N25">
            <v>2862.2650654516428</v>
          </cell>
          <cell r="O25">
            <v>2752.8656205150892</v>
          </cell>
          <cell r="P25">
            <v>2659.0514613002747</v>
          </cell>
          <cell r="Q25">
            <v>2554.566447803586</v>
          </cell>
          <cell r="R25">
            <v>2451.4084431013043</v>
          </cell>
          <cell r="S25">
            <v>2349.5640269881269</v>
          </cell>
          <cell r="T25">
            <v>2249.0199018529602</v>
          </cell>
          <cell r="U25">
            <v>2149.7628916220333</v>
          </cell>
          <cell r="V25">
            <v>2051.7799407107887</v>
          </cell>
          <cell r="W25">
            <v>1955.0581129844804</v>
          </cell>
          <cell r="X25">
            <v>1859.5845907274067</v>
          </cell>
          <cell r="Y25">
            <v>1786.3944520678347</v>
          </cell>
          <cell r="Z25">
            <v>1715.0975481265325</v>
          </cell>
          <cell r="AA25">
            <v>1644.7075102674869</v>
          </cell>
          <cell r="AB25">
            <v>1575.2151620345239</v>
          </cell>
          <cell r="AC25">
            <v>1506.6114108238271</v>
          </cell>
          <cell r="AD25">
            <v>1438.8872471609104</v>
          </cell>
          <cell r="AE25">
            <v>1372.0337439836017</v>
          </cell>
          <cell r="AF25">
            <v>1306.0420559309775</v>
          </cell>
          <cell r="AG25">
            <v>1240.9034186382089</v>
          </cell>
          <cell r="AH25">
            <v>1176.6091480372656</v>
          </cell>
          <cell r="AJ25">
            <v>3721.0980653873412</v>
          </cell>
          <cell r="AK25">
            <v>3643.2308490369323</v>
          </cell>
          <cell r="AL25">
            <v>3566.2681260764489</v>
          </cell>
          <cell r="AM25">
            <v>3490.2010721300508</v>
          </cell>
          <cell r="AN25">
            <v>3415.0209418828258</v>
          </cell>
          <cell r="AO25">
            <v>3340.719068407439</v>
          </cell>
          <cell r="AP25">
            <v>3267.2868624963348</v>
          </cell>
          <cell r="AQ25">
            <v>3194.7158119994374</v>
          </cell>
          <cell r="AR25">
            <v>3122.9974811673096</v>
          </cell>
          <cell r="AS25">
            <v>3052.1235099997175</v>
          </cell>
          <cell r="AT25">
            <v>2982.0856135995728</v>
          </cell>
          <cell r="AU25">
            <v>2891.0312564726669</v>
          </cell>
          <cell r="AV25">
            <v>2813.3127561148144</v>
          </cell>
          <cell r="AW25">
            <v>2726.3506255795319</v>
          </cell>
          <cell r="AX25">
            <v>2640.4638127881844</v>
          </cell>
          <cell r="AY25">
            <v>2555.6415543290277</v>
          </cell>
          <cell r="AZ25">
            <v>2471.8731845796992</v>
          </cell>
          <cell r="BA25">
            <v>2389.1481348670204</v>
          </cell>
          <cell r="BB25">
            <v>2307.4559326337567</v>
          </cell>
          <cell r="BC25">
            <v>2226.7862006122855</v>
          </cell>
          <cell r="BD25">
            <v>2147.1286560051099</v>
          </cell>
          <cell r="BE25">
            <v>2085.1135135138311</v>
          </cell>
          <cell r="BF25">
            <v>2024.6870129169074</v>
          </cell>
          <cell r="BG25">
            <v>1965.0013831448875</v>
          </cell>
          <cell r="BH25">
            <v>1906.0492332717181</v>
          </cell>
          <cell r="BI25">
            <v>1847.823239400047</v>
          </cell>
          <cell r="BJ25">
            <v>1790.3161440859622</v>
          </cell>
          <cell r="BK25">
            <v>1733.5207557684926</v>
          </cell>
          <cell r="BL25">
            <v>1677.4299482038311</v>
          </cell>
          <cell r="BM25">
            <v>1622.0366599042466</v>
          </cell>
          <cell r="BN25">
            <v>1567.3338935816407</v>
          </cell>
        </row>
        <row r="26">
          <cell r="D26">
            <v>109012.30133357966</v>
          </cell>
          <cell r="E26">
            <v>108252.69687364039</v>
          </cell>
          <cell r="F26">
            <v>107498.38538457232</v>
          </cell>
          <cell r="G26">
            <v>106749.32998462694</v>
          </cell>
          <cell r="H26">
            <v>106005.49404905007</v>
          </cell>
          <cell r="I26">
            <v>105266.84120829109</v>
          </cell>
          <cell r="J26">
            <v>104533.33534622463</v>
          </cell>
          <cell r="K26">
            <v>103804.94059838474</v>
          </cell>
          <cell r="L26">
            <v>103081.62135021128</v>
          </cell>
          <cell r="M26">
            <v>102363.34223530858</v>
          </cell>
          <cell r="N26">
            <v>101650.06813371618</v>
          </cell>
          <cell r="O26">
            <v>100941.76417019169</v>
          </cell>
          <cell r="P26">
            <v>100238.39571250556</v>
          </cell>
          <cell r="Q26">
            <v>99539.92836974778</v>
          </cell>
          <cell r="R26">
            <v>98846.327990646299</v>
          </cell>
          <cell r="S26">
            <v>98157.560661897267</v>
          </cell>
          <cell r="T26">
            <v>97473.592706506824</v>
          </cell>
          <cell r="U26">
            <v>96794.390682144469</v>
          </cell>
          <cell r="V26">
            <v>96119.921379507956</v>
          </cell>
          <cell r="W26">
            <v>95450.15182069951</v>
          </cell>
          <cell r="X26">
            <v>94785.049257613369</v>
          </cell>
          <cell r="Y26">
            <v>94124.581170334597</v>
          </cell>
          <cell r="Z26">
            <v>93468.715265549064</v>
          </cell>
          <cell r="AA26">
            <v>92817.419474964438</v>
          </cell>
          <cell r="AB26">
            <v>92170.661953742208</v>
          </cell>
          <cell r="AC26">
            <v>91528.411078940699</v>
          </cell>
          <cell r="AD26">
            <v>90890.635447968845</v>
          </cell>
          <cell r="AE26">
            <v>90257.30387705077</v>
          </cell>
          <cell r="AF26">
            <v>89628.385399701074</v>
          </cell>
          <cell r="AG26">
            <v>89003.849265210752</v>
          </cell>
          <cell r="AH26">
            <v>88383.664937143636</v>
          </cell>
          <cell r="AJ26">
            <v>109012.30133357966</v>
          </cell>
          <cell r="AK26">
            <v>108252.69687364039</v>
          </cell>
          <cell r="AL26">
            <v>107498.38538457232</v>
          </cell>
          <cell r="AM26">
            <v>106749.32998462694</v>
          </cell>
          <cell r="AN26">
            <v>106005.49404905007</v>
          </cell>
          <cell r="AO26">
            <v>105266.84120829109</v>
          </cell>
          <cell r="AP26">
            <v>104533.33534622463</v>
          </cell>
          <cell r="AQ26">
            <v>103804.94059838474</v>
          </cell>
          <cell r="AR26">
            <v>103081.62135021128</v>
          </cell>
          <cell r="AS26">
            <v>102363.34223530858</v>
          </cell>
          <cell r="AT26">
            <v>101650.06813371618</v>
          </cell>
          <cell r="AU26">
            <v>100941.76417019169</v>
          </cell>
          <cell r="AV26">
            <v>100238.39571250556</v>
          </cell>
          <cell r="AW26">
            <v>99539.92836974778</v>
          </cell>
          <cell r="AX26">
            <v>98846.327990646299</v>
          </cell>
          <cell r="AY26">
            <v>98157.560661897267</v>
          </cell>
          <cell r="AZ26">
            <v>97473.592706506824</v>
          </cell>
          <cell r="BA26">
            <v>96794.390682144469</v>
          </cell>
          <cell r="BB26">
            <v>96119.921379507956</v>
          </cell>
          <cell r="BC26">
            <v>95450.15182069951</v>
          </cell>
          <cell r="BD26">
            <v>94785.049257613369</v>
          </cell>
          <cell r="BE26">
            <v>94124.581170334597</v>
          </cell>
          <cell r="BF26">
            <v>93468.715265549064</v>
          </cell>
          <cell r="BG26">
            <v>92817.419474964438</v>
          </cell>
          <cell r="BH26">
            <v>92170.661953742208</v>
          </cell>
          <cell r="BI26">
            <v>91528.411078940699</v>
          </cell>
          <cell r="BJ26">
            <v>90890.635447968845</v>
          </cell>
          <cell r="BK26">
            <v>90257.30387705077</v>
          </cell>
          <cell r="BL26">
            <v>89628.385399701074</v>
          </cell>
          <cell r="BM26">
            <v>89003.849265210752</v>
          </cell>
          <cell r="BN26">
            <v>88383.664937143636</v>
          </cell>
        </row>
        <row r="27">
          <cell r="D27">
            <v>0</v>
          </cell>
          <cell r="E27">
            <v>1964.7864482565735</v>
          </cell>
          <cell r="F27">
            <v>3902.1913894599761</v>
          </cell>
          <cell r="G27">
            <v>5812.5010176629366</v>
          </cell>
          <cell r="H27">
            <v>7695.9988679610369</v>
          </cell>
          <cell r="I27">
            <v>9552.9658396524173</v>
          </cell>
          <cell r="J27">
            <v>11383.680219203865</v>
          </cell>
          <cell r="K27">
            <v>13188.417703024785</v>
          </cell>
          <cell r="L27">
            <v>14967.451420050678</v>
          </cell>
          <cell r="M27">
            <v>16721.051954137656</v>
          </cell>
          <cell r="N27">
            <v>18449.487366269488</v>
          </cell>
          <cell r="O27">
            <v>20153.023216578771</v>
          </cell>
          <cell r="P27">
            <v>21831.922586183711</v>
          </cell>
          <cell r="Q27">
            <v>23486.446098841996</v>
          </cell>
          <cell r="R27">
            <v>25116.851942423229</v>
          </cell>
          <cell r="S27">
            <v>26723.395890201533</v>
          </cell>
          <cell r="T27">
            <v>28306.331321969585</v>
          </cell>
          <cell r="U27">
            <v>29865.909244975683</v>
          </cell>
          <cell r="V27">
            <v>31402.378314685255</v>
          </cell>
          <cell r="W27">
            <v>32915.984855368224</v>
          </cell>
          <cell r="X27">
            <v>34406.972880513655</v>
          </cell>
          <cell r="Y27">
            <v>35927.35263271672</v>
          </cell>
          <cell r="Z27">
            <v>37424.873592325843</v>
          </cell>
          <cell r="AA27">
            <v>38899.780501957597</v>
          </cell>
          <cell r="AB27">
            <v>40352.315803348341</v>
          </cell>
          <cell r="AC27">
            <v>41782.719657536436</v>
          </cell>
          <cell r="AD27">
            <v>43191.229964874809</v>
          </cell>
          <cell r="AE27">
            <v>44578.082384875379</v>
          </cell>
          <cell r="AF27">
            <v>45943.510355886778</v>
          </cell>
          <cell r="AG27">
            <v>47287.745114606478</v>
          </cell>
          <cell r="AH27">
            <v>48611.015715429006</v>
          </cell>
          <cell r="AJ27">
            <v>0</v>
          </cell>
          <cell r="AK27">
            <v>785.91457930262936</v>
          </cell>
          <cell r="AL27">
            <v>1560.8765557839902</v>
          </cell>
          <cell r="AM27">
            <v>2325.0004070651748</v>
          </cell>
          <cell r="AN27">
            <v>3078.3995471844146</v>
          </cell>
          <cell r="AO27">
            <v>3821.1863358609671</v>
          </cell>
          <cell r="AP27">
            <v>4553.4720876815454</v>
          </cell>
          <cell r="AQ27">
            <v>5275.3670812099135</v>
          </cell>
          <cell r="AR27">
            <v>5986.9805680202717</v>
          </cell>
          <cell r="AS27">
            <v>6688.4207816550625</v>
          </cell>
          <cell r="AT27">
            <v>7379.7949465077954</v>
          </cell>
          <cell r="AU27">
            <v>8061.2092866315079</v>
          </cell>
          <cell r="AV27">
            <v>8732.7690344734838</v>
          </cell>
          <cell r="AW27">
            <v>9394.5784395367973</v>
          </cell>
          <cell r="AX27">
            <v>10046.740776969291</v>
          </cell>
          <cell r="AY27">
            <v>10689.358356080611</v>
          </cell>
          <cell r="AZ27">
            <v>11322.532528787833</v>
          </cell>
          <cell r="BA27">
            <v>11946.363697990273</v>
          </cell>
          <cell r="BB27">
            <v>12560.951325874101</v>
          </cell>
          <cell r="BC27">
            <v>13166.39394214729</v>
          </cell>
          <cell r="BD27">
            <v>13762.789152205463</v>
          </cell>
          <cell r="BE27">
            <v>14370.941053086688</v>
          </cell>
          <cell r="BF27">
            <v>14969.949436930337</v>
          </cell>
          <cell r="BG27">
            <v>15559.912200783037</v>
          </cell>
          <cell r="BH27">
            <v>16140.926321339337</v>
          </cell>
          <cell r="BI27">
            <v>16713.087863014574</v>
          </cell>
          <cell r="BJ27">
            <v>17276.49198594992</v>
          </cell>
          <cell r="BK27">
            <v>17831.232953950152</v>
          </cell>
          <cell r="BL27">
            <v>18377.40414235471</v>
          </cell>
          <cell r="BM27">
            <v>18915.098045842591</v>
          </cell>
          <cell r="BN27">
            <v>19444.406286171601</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row>
        <row r="29">
          <cell r="D29">
            <v>109012.30133357966</v>
          </cell>
          <cell r="E29">
            <v>106287.91042538382</v>
          </cell>
          <cell r="F29">
            <v>103596.19399511235</v>
          </cell>
          <cell r="G29">
            <v>100936.82896696401</v>
          </cell>
          <cell r="H29">
            <v>98309.495181089034</v>
          </cell>
          <cell r="I29">
            <v>95713.875368638677</v>
          </cell>
          <cell r="J29">
            <v>93149.655127020771</v>
          </cell>
          <cell r="K29">
            <v>90616.522895359958</v>
          </cell>
          <cell r="L29">
            <v>88114.169930160599</v>
          </cell>
          <cell r="M29">
            <v>85642.290281170921</v>
          </cell>
          <cell r="N29">
            <v>83200.580767446692</v>
          </cell>
          <cell r="O29">
            <v>80788.740953612913</v>
          </cell>
          <cell r="P29">
            <v>78406.473126321856</v>
          </cell>
          <cell r="Q29">
            <v>76053.482270905777</v>
          </cell>
          <cell r="R29">
            <v>73729.476048223063</v>
          </cell>
          <cell r="S29">
            <v>71434.164771695738</v>
          </cell>
          <cell r="T29">
            <v>69167.26138453724</v>
          </cell>
          <cell r="U29">
            <v>66928.481437168783</v>
          </cell>
          <cell r="V29">
            <v>64717.543064822705</v>
          </cell>
          <cell r="W29">
            <v>62534.166965331286</v>
          </cell>
          <cell r="X29">
            <v>60378.076377099715</v>
          </cell>
          <cell r="Y29">
            <v>58197.228537617877</v>
          </cell>
          <cell r="Z29">
            <v>56043.841673223222</v>
          </cell>
          <cell r="AA29">
            <v>53917.63897300684</v>
          </cell>
          <cell r="AB29">
            <v>51818.346150393867</v>
          </cell>
          <cell r="AC29">
            <v>49745.691421404263</v>
          </cell>
          <cell r="AD29">
            <v>47699.405483094037</v>
          </cell>
          <cell r="AE29">
            <v>45679.221492175391</v>
          </cell>
          <cell r="AF29">
            <v>43684.875043814296</v>
          </cell>
          <cell r="AG29">
            <v>41716.104150604275</v>
          </cell>
          <cell r="AH29">
            <v>39772.64922171463</v>
          </cell>
          <cell r="AJ29">
            <v>109012.30133357966</v>
          </cell>
          <cell r="AK29">
            <v>107466.78229433777</v>
          </cell>
          <cell r="AL29">
            <v>105937.50882878833</v>
          </cell>
          <cell r="AM29">
            <v>104424.32957756176</v>
          </cell>
          <cell r="AN29">
            <v>102927.09450186566</v>
          </cell>
          <cell r="AO29">
            <v>101445.65487243012</v>
          </cell>
          <cell r="AP29">
            <v>99979.86325854309</v>
          </cell>
          <cell r="AQ29">
            <v>98529.573517174824</v>
          </cell>
          <cell r="AR29">
            <v>97094.640782191011</v>
          </cell>
          <cell r="AS29">
            <v>95674.921453653515</v>
          </cell>
          <cell r="AT29">
            <v>94270.273187208382</v>
          </cell>
          <cell r="AU29">
            <v>92880.55488356018</v>
          </cell>
          <cell r="AV29">
            <v>91505.626678032073</v>
          </cell>
          <cell r="AW29">
            <v>90145.349930210985</v>
          </cell>
          <cell r="AX29">
            <v>88799.587213677005</v>
          </cell>
          <cell r="AY29">
            <v>87468.202305816652</v>
          </cell>
          <cell r="AZ29">
            <v>86151.060177718988</v>
          </cell>
          <cell r="BA29">
            <v>84848.026984154189</v>
          </cell>
          <cell r="BB29">
            <v>83558.97005363385</v>
          </cell>
          <cell r="BC29">
            <v>82283.75787855222</v>
          </cell>
          <cell r="BD29">
            <v>81022.260105407913</v>
          </cell>
          <cell r="BE29">
            <v>79753.640117247909</v>
          </cell>
          <cell r="BF29">
            <v>78498.765828618722</v>
          </cell>
          <cell r="BG29">
            <v>77257.507274181407</v>
          </cell>
          <cell r="BH29">
            <v>76029.735632402866</v>
          </cell>
          <cell r="BI29">
            <v>74815.323215926124</v>
          </cell>
          <cell r="BJ29">
            <v>73614.143462018925</v>
          </cell>
          <cell r="BK29">
            <v>72426.070923100619</v>
          </cell>
          <cell r="BL29">
            <v>71250.981257346371</v>
          </cell>
          <cell r="BM29">
            <v>70088.751219368161</v>
          </cell>
          <cell r="BN29">
            <v>68939.258650972042</v>
          </cell>
        </row>
        <row r="30">
          <cell r="D30">
            <v>9040.6811006642947</v>
          </cell>
          <cell r="E30">
            <v>8977.6850754364714</v>
          </cell>
          <cell r="F30">
            <v>8915.1280104098005</v>
          </cell>
          <cell r="G30">
            <v>8853.0068468824447</v>
          </cell>
          <cell r="H30">
            <v>8791.3185474657876</v>
          </cell>
          <cell r="I30">
            <v>8730.0600959359253</v>
          </cell>
          <cell r="J30">
            <v>8669.2284970861911</v>
          </cell>
          <cell r="K30">
            <v>8608.8207765807001</v>
          </cell>
          <cell r="L30">
            <v>8548.8339808089258</v>
          </cell>
          <cell r="M30">
            <v>8489.2651767412844</v>
          </cell>
          <cell r="N30">
            <v>8430.1114517857186</v>
          </cell>
          <cell r="O30">
            <v>8371.3699136452979</v>
          </cell>
          <cell r="P30">
            <v>8313.0376901767941</v>
          </cell>
          <cell r="Q30">
            <v>8255.1119292502481</v>
          </cell>
          <cell r="R30">
            <v>8197.5897986095224</v>
          </cell>
          <cell r="S30">
            <v>8140.4684857338143</v>
          </cell>
          <cell r="T30">
            <v>8083.7451977001392</v>
          </cell>
          <cell r="U30">
            <v>8027.4171610467738</v>
          </cell>
          <cell r="V30">
            <v>7971.4816216376466</v>
          </cell>
          <cell r="W30">
            <v>7915.9358445276775</v>
          </cell>
          <cell r="X30">
            <v>7860.7771138290527</v>
          </cell>
          <cell r="Y30">
            <v>7806.0027325784322</v>
          </cell>
          <cell r="Z30">
            <v>7751.6100226050839</v>
          </cell>
          <cell r="AA30">
            <v>7697.5963243999349</v>
          </cell>
          <cell r="AB30">
            <v>7643.9589969855369</v>
          </cell>
          <cell r="AC30">
            <v>7590.6954177869338</v>
          </cell>
          <cell r="AD30">
            <v>7537.8029825034364</v>
          </cell>
          <cell r="AE30">
            <v>7485.2791049812822</v>
          </cell>
          <cell r="AF30">
            <v>7433.1212170871895</v>
          </cell>
          <cell r="AG30">
            <v>7381.3267685827859</v>
          </cell>
          <cell r="AH30">
            <v>7329.8932269999204</v>
          </cell>
          <cell r="AJ30">
            <v>9040.6811006642947</v>
          </cell>
          <cell r="AK30">
            <v>8977.6850754364714</v>
          </cell>
          <cell r="AL30">
            <v>8915.1280104098005</v>
          </cell>
          <cell r="AM30">
            <v>8853.0068468824447</v>
          </cell>
          <cell r="AN30">
            <v>8791.3185474657876</v>
          </cell>
          <cell r="AO30">
            <v>8730.0600959359253</v>
          </cell>
          <cell r="AP30">
            <v>8669.2284970861911</v>
          </cell>
          <cell r="AQ30">
            <v>8608.8207765807001</v>
          </cell>
          <cell r="AR30">
            <v>8548.8339808089258</v>
          </cell>
          <cell r="AS30">
            <v>8489.2651767412844</v>
          </cell>
          <cell r="AT30">
            <v>8430.1114517857186</v>
          </cell>
          <cell r="AU30">
            <v>8371.3699136452979</v>
          </cell>
          <cell r="AV30">
            <v>8313.0376901767941</v>
          </cell>
          <cell r="AW30">
            <v>8255.1119292502481</v>
          </cell>
          <cell r="AX30">
            <v>8197.5897986095224</v>
          </cell>
          <cell r="AY30">
            <v>8140.4684857338143</v>
          </cell>
          <cell r="AZ30">
            <v>8083.7451977001392</v>
          </cell>
          <cell r="BA30">
            <v>8027.4171610467738</v>
          </cell>
          <cell r="BB30">
            <v>7971.4816216376466</v>
          </cell>
          <cell r="BC30">
            <v>7915.9358445276775</v>
          </cell>
          <cell r="BD30">
            <v>7860.7771138290527</v>
          </cell>
          <cell r="BE30">
            <v>7806.0027325784322</v>
          </cell>
          <cell r="BF30">
            <v>7751.6100226050839</v>
          </cell>
          <cell r="BG30">
            <v>7697.5963243999349</v>
          </cell>
          <cell r="BH30">
            <v>7643.9589969855369</v>
          </cell>
          <cell r="BI30">
            <v>7590.6954177869338</v>
          </cell>
          <cell r="BJ30">
            <v>7537.8029825034364</v>
          </cell>
          <cell r="BK30">
            <v>7485.2791049812822</v>
          </cell>
          <cell r="BL30">
            <v>7433.1212170871895</v>
          </cell>
          <cell r="BM30">
            <v>7381.3267685827859</v>
          </cell>
          <cell r="BN30">
            <v>7329.8932269999204</v>
          </cell>
        </row>
        <row r="31">
          <cell r="D31">
            <v>0</v>
          </cell>
          <cell r="E31">
            <v>157.10948882013824</v>
          </cell>
          <cell r="F31">
            <v>312.02948036434299</v>
          </cell>
          <cell r="G31">
            <v>464.78285946132837</v>
          </cell>
          <cell r="H31">
            <v>615.39229832260503</v>
          </cell>
          <cell r="I31">
            <v>763.88025839439342</v>
          </cell>
          <cell r="J31">
            <v>910.26899219404982</v>
          </cell>
          <cell r="K31">
            <v>1054.5805451311358</v>
          </cell>
          <cell r="L31">
            <v>1196.8367573132496</v>
          </cell>
          <cell r="M31">
            <v>1337.0592653367523</v>
          </cell>
          <cell r="N31">
            <v>1475.2695040625006</v>
          </cell>
          <cell r="O31">
            <v>1506.8465844561536</v>
          </cell>
          <cell r="P31">
            <v>1537.9119726827068</v>
          </cell>
          <cell r="Q31">
            <v>1568.4712665575471</v>
          </cell>
          <cell r="R31">
            <v>1598.530010728857</v>
          </cell>
          <cell r="S31">
            <v>1628.0936971467629</v>
          </cell>
          <cell r="T31">
            <v>1657.1677655285284</v>
          </cell>
          <cell r="U31">
            <v>1685.7576038198224</v>
          </cell>
          <cell r="V31">
            <v>1713.868548652094</v>
          </cell>
          <cell r="W31">
            <v>1741.5058857960892</v>
          </cell>
          <cell r="X31">
            <v>1768.6748506115368</v>
          </cell>
          <cell r="Y31">
            <v>1775.8656216615934</v>
          </cell>
          <cell r="Z31">
            <v>1782.8703051991695</v>
          </cell>
          <cell r="AA31">
            <v>1789.6911454229851</v>
          </cell>
          <cell r="AB31">
            <v>1796.3303642916012</v>
          </cell>
          <cell r="AC31">
            <v>1802.7901617243967</v>
          </cell>
          <cell r="AD31">
            <v>1809.0727158008247</v>
          </cell>
          <cell r="AE31">
            <v>1815.1801829579608</v>
          </cell>
          <cell r="AF31">
            <v>1821.1146981863615</v>
          </cell>
          <cell r="AG31">
            <v>1826.8783752242396</v>
          </cell>
          <cell r="AH31">
            <v>1832.4733067499801</v>
          </cell>
          <cell r="AJ31">
            <v>0</v>
          </cell>
          <cell r="AK31">
            <v>78.554744410069119</v>
          </cell>
          <cell r="AL31">
            <v>156.01474018217149</v>
          </cell>
          <cell r="AM31">
            <v>232.39142973066419</v>
          </cell>
          <cell r="AN31">
            <v>307.69614916130251</v>
          </cell>
          <cell r="AO31">
            <v>381.94012919719671</v>
          </cell>
          <cell r="AP31">
            <v>455.13449609702491</v>
          </cell>
          <cell r="AQ31">
            <v>527.29027256556788</v>
          </cell>
          <cell r="AR31">
            <v>598.41837865662478</v>
          </cell>
          <cell r="AS31">
            <v>668.52963266837617</v>
          </cell>
          <cell r="AT31">
            <v>737.63475203125029</v>
          </cell>
          <cell r="AU31">
            <v>753.42329222807678</v>
          </cell>
          <cell r="AV31">
            <v>768.95598634135342</v>
          </cell>
          <cell r="AW31">
            <v>784.23563327877355</v>
          </cell>
          <cell r="AX31">
            <v>799.26500536442848</v>
          </cell>
          <cell r="AY31">
            <v>814.04684857338145</v>
          </cell>
          <cell r="AZ31">
            <v>828.58388276426422</v>
          </cell>
          <cell r="BA31">
            <v>842.8788019099112</v>
          </cell>
          <cell r="BB31">
            <v>856.93427432604699</v>
          </cell>
          <cell r="BC31">
            <v>870.75294289804458</v>
          </cell>
          <cell r="BD31">
            <v>884.33742530576842</v>
          </cell>
          <cell r="BE31">
            <v>887.93281083079671</v>
          </cell>
          <cell r="BF31">
            <v>891.43515259958474</v>
          </cell>
          <cell r="BG31">
            <v>894.84557271149254</v>
          </cell>
          <cell r="BH31">
            <v>898.1651821458006</v>
          </cell>
          <cell r="BI31">
            <v>901.39508086219837</v>
          </cell>
          <cell r="BJ31">
            <v>904.53635790041233</v>
          </cell>
          <cell r="BK31">
            <v>907.59009147898041</v>
          </cell>
          <cell r="BL31">
            <v>910.55734909318073</v>
          </cell>
          <cell r="BM31">
            <v>913.43918761211978</v>
          </cell>
          <cell r="BN31">
            <v>916.23665337499006</v>
          </cell>
        </row>
        <row r="32">
          <cell r="D32">
            <v>0</v>
          </cell>
          <cell r="E32">
            <v>61.048258512968019</v>
          </cell>
          <cell r="F32">
            <v>121.2457409415733</v>
          </cell>
          <cell r="G32">
            <v>180.60133967640189</v>
          </cell>
          <cell r="H32">
            <v>239.12386449106944</v>
          </cell>
          <cell r="I32">
            <v>296.82204326182153</v>
          </cell>
          <cell r="J32">
            <v>353.70452268111666</v>
          </cell>
          <cell r="K32">
            <v>409.77986896524135</v>
          </cell>
          <cell r="L32">
            <v>465.05656855600563</v>
          </cell>
          <cell r="M32">
            <v>519.54302881656668</v>
          </cell>
          <cell r="N32">
            <v>573.24757872142891</v>
          </cell>
          <cell r="O32">
            <v>654.6411272470624</v>
          </cell>
          <cell r="P32">
            <v>734.87253181162862</v>
          </cell>
          <cell r="Q32">
            <v>813.95403622407457</v>
          </cell>
          <cell r="R32">
            <v>891.89777008871613</v>
          </cell>
          <cell r="S32">
            <v>968.7157498023239</v>
          </cell>
          <cell r="T32">
            <v>1044.4198795428581</v>
          </cell>
          <cell r="U32">
            <v>1119.0219522499203</v>
          </cell>
          <cell r="V32">
            <v>1192.5336505969922</v>
          </cell>
          <cell r="W32">
            <v>1264.9665479555231</v>
          </cell>
          <cell r="X32">
            <v>1336.3321093509392</v>
          </cell>
          <cell r="Y32">
            <v>1459.7225109921669</v>
          </cell>
          <cell r="Z32">
            <v>1581.3284446114371</v>
          </cell>
          <cell r="AA32">
            <v>1701.1687876923859</v>
          </cell>
          <cell r="AB32">
            <v>1819.2622412825579</v>
          </cell>
          <cell r="AC32">
            <v>1935.6273315356684</v>
          </cell>
          <cell r="AD32">
            <v>2050.2824112409348</v>
          </cell>
          <cell r="AE32">
            <v>2163.2456613395907</v>
          </cell>
          <cell r="AF32">
            <v>2274.5350924286804</v>
          </cell>
          <cell r="AG32">
            <v>2384.16854625224</v>
          </cell>
          <cell r="AH32">
            <v>2492.163697179973</v>
          </cell>
          <cell r="AJ32">
            <v>0</v>
          </cell>
          <cell r="AK32">
            <v>30.524129256484009</v>
          </cell>
          <cell r="AL32">
            <v>60.622870470786651</v>
          </cell>
          <cell r="AM32">
            <v>90.300669838200946</v>
          </cell>
          <cell r="AN32">
            <v>119.56193224553472</v>
          </cell>
          <cell r="AO32">
            <v>148.41102163091077</v>
          </cell>
          <cell r="AP32">
            <v>176.85226134055833</v>
          </cell>
          <cell r="AQ32">
            <v>204.88993448262067</v>
          </cell>
          <cell r="AR32">
            <v>232.52828427800281</v>
          </cell>
          <cell r="AS32">
            <v>259.77151440828334</v>
          </cell>
          <cell r="AT32">
            <v>286.62378936071445</v>
          </cell>
          <cell r="AU32">
            <v>327.3205636235312</v>
          </cell>
          <cell r="AV32">
            <v>367.43626590581431</v>
          </cell>
          <cell r="AW32">
            <v>406.97701811203729</v>
          </cell>
          <cell r="AX32">
            <v>445.94888504435806</v>
          </cell>
          <cell r="AY32">
            <v>484.35787490116195</v>
          </cell>
          <cell r="AZ32">
            <v>522.20993977142905</v>
          </cell>
          <cell r="BA32">
            <v>559.51097612496017</v>
          </cell>
          <cell r="BB32">
            <v>596.26682529849609</v>
          </cell>
          <cell r="BC32">
            <v>632.48327397776154</v>
          </cell>
          <cell r="BD32">
            <v>668.16605467546958</v>
          </cell>
          <cell r="BE32">
            <v>729.86125549608346</v>
          </cell>
          <cell r="BF32">
            <v>790.66422230571857</v>
          </cell>
          <cell r="BG32">
            <v>850.58439384619294</v>
          </cell>
          <cell r="BH32">
            <v>909.63112064127893</v>
          </cell>
          <cell r="BI32">
            <v>967.81366576783421</v>
          </cell>
          <cell r="BJ32">
            <v>1025.1412056204674</v>
          </cell>
          <cell r="BK32">
            <v>1081.6228306697953</v>
          </cell>
          <cell r="BL32">
            <v>1137.2675462143402</v>
          </cell>
          <cell r="BM32">
            <v>1192.08427312612</v>
          </cell>
          <cell r="BN32">
            <v>1246.0818485899865</v>
          </cell>
        </row>
        <row r="33">
          <cell r="D33">
            <v>0</v>
          </cell>
          <cell r="E33">
            <v>218.15774733310627</v>
          </cell>
          <cell r="F33">
            <v>433.27522130591626</v>
          </cell>
          <cell r="G33">
            <v>645.38419913773032</v>
          </cell>
          <cell r="H33">
            <v>854.51616281367444</v>
          </cell>
          <cell r="I33">
            <v>1060.702301656215</v>
          </cell>
          <cell r="J33">
            <v>1263.9735148751665</v>
          </cell>
          <cell r="K33">
            <v>1464.3604140963771</v>
          </cell>
          <cell r="L33">
            <v>1661.8933258692552</v>
          </cell>
          <cell r="M33">
            <v>1856.602294153319</v>
          </cell>
          <cell r="N33">
            <v>2048.5170827839293</v>
          </cell>
          <cell r="O33">
            <v>2161.4877117032161</v>
          </cell>
          <cell r="P33">
            <v>2272.7845044943356</v>
          </cell>
          <cell r="Q33">
            <v>2382.4253027816217</v>
          </cell>
          <cell r="R33">
            <v>2490.427780817573</v>
          </cell>
          <cell r="S33">
            <v>2596.809446949087</v>
          </cell>
          <cell r="T33">
            <v>2701.5876450713868</v>
          </cell>
          <cell r="U33">
            <v>2804.7795560697427</v>
          </cell>
          <cell r="V33">
            <v>2906.4021992490862</v>
          </cell>
          <cell r="W33">
            <v>3006.4724337516122</v>
          </cell>
          <cell r="X33">
            <v>3105.0069599624758</v>
          </cell>
          <cell r="Y33">
            <v>3235.5881326537601</v>
          </cell>
          <cell r="Z33">
            <v>3364.1987498106064</v>
          </cell>
          <cell r="AA33">
            <v>3490.8599331153709</v>
          </cell>
          <cell r="AB33">
            <v>3615.5926055741593</v>
          </cell>
          <cell r="AC33">
            <v>3738.4174932600654</v>
          </cell>
          <cell r="AD33">
            <v>3859.3551270417593</v>
          </cell>
          <cell r="AE33">
            <v>3978.4258442975515</v>
          </cell>
          <cell r="AF33">
            <v>4095.6497906150416</v>
          </cell>
          <cell r="AG33">
            <v>4211.0469214764798</v>
          </cell>
          <cell r="AH33">
            <v>4324.6370039299527</v>
          </cell>
          <cell r="AJ33">
            <v>0</v>
          </cell>
          <cell r="AK33">
            <v>109.07887366655314</v>
          </cell>
          <cell r="AL33">
            <v>216.63761065295813</v>
          </cell>
          <cell r="AM33">
            <v>322.69209956886516</v>
          </cell>
          <cell r="AN33">
            <v>427.25808140683722</v>
          </cell>
          <cell r="AO33">
            <v>530.35115082810751</v>
          </cell>
          <cell r="AP33">
            <v>631.98675743758326</v>
          </cell>
          <cell r="AQ33">
            <v>732.18020704818855</v>
          </cell>
          <cell r="AR33">
            <v>830.94666293462762</v>
          </cell>
          <cell r="AS33">
            <v>928.3011470766595</v>
          </cell>
          <cell r="AT33">
            <v>1024.2585413919646</v>
          </cell>
          <cell r="AU33">
            <v>1080.743855851608</v>
          </cell>
          <cell r="AV33">
            <v>1136.3922522471678</v>
          </cell>
          <cell r="AW33">
            <v>1191.2126513908108</v>
          </cell>
          <cell r="AX33">
            <v>1245.2138904087865</v>
          </cell>
          <cell r="AY33">
            <v>1298.4047234745435</v>
          </cell>
          <cell r="AZ33">
            <v>1350.7938225356934</v>
          </cell>
          <cell r="BA33">
            <v>1402.3897780348714</v>
          </cell>
          <cell r="BB33">
            <v>1453.2010996245431</v>
          </cell>
          <cell r="BC33">
            <v>1503.2362168758061</v>
          </cell>
          <cell r="BD33">
            <v>1552.5034799812379</v>
          </cell>
          <cell r="BE33">
            <v>1617.7940663268801</v>
          </cell>
          <cell r="BF33">
            <v>1682.0993749053032</v>
          </cell>
          <cell r="BG33">
            <v>1745.4299665576855</v>
          </cell>
          <cell r="BH33">
            <v>1807.7963027870796</v>
          </cell>
          <cell r="BI33">
            <v>1869.2087466300327</v>
          </cell>
          <cell r="BJ33">
            <v>1929.6775635208796</v>
          </cell>
          <cell r="BK33">
            <v>1989.2129221487758</v>
          </cell>
          <cell r="BL33">
            <v>2047.8248953075208</v>
          </cell>
          <cell r="BM33">
            <v>2105.5234607382399</v>
          </cell>
          <cell r="BN33">
            <v>2162.3185019649763</v>
          </cell>
        </row>
        <row r="34">
          <cell r="D34">
            <v>0</v>
          </cell>
          <cell r="E34">
            <v>59.252721497880714</v>
          </cell>
          <cell r="F34">
            <v>117.67968973740938</v>
          </cell>
          <cell r="G34">
            <v>175.28953556827241</v>
          </cell>
          <cell r="H34">
            <v>232.09080965309681</v>
          </cell>
          <cell r="I34">
            <v>288.09198316588555</v>
          </cell>
          <cell r="J34">
            <v>343.30144848461322</v>
          </cell>
          <cell r="K34">
            <v>397.72751987802837</v>
          </cell>
          <cell r="L34">
            <v>451.37843418671139</v>
          </cell>
          <cell r="M34">
            <v>504.26235149843234</v>
          </cell>
          <cell r="N34">
            <v>556.3873558178575</v>
          </cell>
          <cell r="O34">
            <v>607.76145573064866</v>
          </cell>
          <cell r="P34">
            <v>658.39258506200213</v>
          </cell>
          <cell r="Q34">
            <v>708.28860352967138</v>
          </cell>
          <cell r="R34">
            <v>757.45729739152</v>
          </cell>
          <cell r="S34">
            <v>805.90638008764768</v>
          </cell>
          <cell r="T34">
            <v>853.6434928771348</v>
          </cell>
          <cell r="U34">
            <v>900.67620546944806</v>
          </cell>
          <cell r="V34">
            <v>947.0120166505526</v>
          </cell>
          <cell r="W34">
            <v>992.65835490377083</v>
          </cell>
          <cell r="X34">
            <v>1037.622579025435</v>
          </cell>
          <cell r="Y34">
            <v>1083.4731792818866</v>
          </cell>
          <cell r="Z34">
            <v>1128.6344192913002</v>
          </cell>
          <cell r="AA34">
            <v>1173.1136798385501</v>
          </cell>
          <cell r="AB34">
            <v>1216.9182723200977</v>
          </cell>
          <cell r="AC34">
            <v>1260.0554393526311</v>
          </cell>
          <cell r="AD34">
            <v>1302.5323553765941</v>
          </cell>
          <cell r="AE34">
            <v>1344.3561272546383</v>
          </cell>
          <cell r="AF34">
            <v>1385.5337948650522</v>
          </cell>
          <cell r="AG34">
            <v>1426.0723316901942</v>
          </cell>
          <cell r="AH34">
            <v>1465.9786453999841</v>
          </cell>
          <cell r="AJ34">
            <v>0</v>
          </cell>
          <cell r="AK34">
            <v>29.626360748940357</v>
          </cell>
          <cell r="AL34">
            <v>58.839844868704688</v>
          </cell>
          <cell r="AM34">
            <v>87.644767784136207</v>
          </cell>
          <cell r="AN34">
            <v>116.04540482654841</v>
          </cell>
          <cell r="AO34">
            <v>144.04599158294278</v>
          </cell>
          <cell r="AP34">
            <v>171.65072424230661</v>
          </cell>
          <cell r="AQ34">
            <v>198.86375993901419</v>
          </cell>
          <cell r="AR34">
            <v>225.68921709335569</v>
          </cell>
          <cell r="AS34">
            <v>252.13117574921617</v>
          </cell>
          <cell r="AT34">
            <v>278.19367790892875</v>
          </cell>
          <cell r="AU34">
            <v>303.88072786532433</v>
          </cell>
          <cell r="AV34">
            <v>329.19629253100106</v>
          </cell>
          <cell r="AW34">
            <v>354.14430176483569</v>
          </cell>
          <cell r="AX34">
            <v>378.72864869576</v>
          </cell>
          <cell r="AY34">
            <v>402.95319004382384</v>
          </cell>
          <cell r="AZ34">
            <v>426.8217464385674</v>
          </cell>
          <cell r="BA34">
            <v>450.33810273472403</v>
          </cell>
          <cell r="BB34">
            <v>473.5060083252763</v>
          </cell>
          <cell r="BC34">
            <v>496.32917745188541</v>
          </cell>
          <cell r="BD34">
            <v>518.81128951271751</v>
          </cell>
          <cell r="BE34">
            <v>541.73658964094329</v>
          </cell>
          <cell r="BF34">
            <v>564.31720964565011</v>
          </cell>
          <cell r="BG34">
            <v>586.55683991927503</v>
          </cell>
          <cell r="BH34">
            <v>608.45913616004884</v>
          </cell>
          <cell r="BI34">
            <v>630.02771967631554</v>
          </cell>
          <cell r="BJ34">
            <v>651.26617768829703</v>
          </cell>
          <cell r="BK34">
            <v>672.17806362731915</v>
          </cell>
          <cell r="BL34">
            <v>692.76689743252609</v>
          </cell>
          <cell r="BM34">
            <v>713.03616584509712</v>
          </cell>
          <cell r="BN34">
            <v>732.98932269999204</v>
          </cell>
        </row>
        <row r="35">
          <cell r="D35">
            <v>9040.6811006642947</v>
          </cell>
          <cell r="E35">
            <v>8700.274606605486</v>
          </cell>
          <cell r="F35">
            <v>8364.1730993664751</v>
          </cell>
          <cell r="G35">
            <v>8032.3331121764422</v>
          </cell>
          <cell r="H35">
            <v>7704.7115749990162</v>
          </cell>
          <cell r="I35">
            <v>7381.2658111138244</v>
          </cell>
          <cell r="J35">
            <v>7061.9535337264115</v>
          </cell>
          <cell r="K35">
            <v>6746.732842606295</v>
          </cell>
          <cell r="L35">
            <v>6435.5622207529595</v>
          </cell>
          <cell r="M35">
            <v>6128.4005310895327</v>
          </cell>
          <cell r="N35">
            <v>5825.2070131839318</v>
          </cell>
          <cell r="O35">
            <v>5602.1207462114335</v>
          </cell>
          <cell r="P35">
            <v>5381.8606006204573</v>
          </cell>
          <cell r="Q35">
            <v>5164.3980229389554</v>
          </cell>
          <cell r="R35">
            <v>4949.7047204004293</v>
          </cell>
          <cell r="S35">
            <v>4737.7526586970798</v>
          </cell>
          <cell r="T35">
            <v>4528.5140597516174</v>
          </cell>
          <cell r="U35">
            <v>4321.9613995075833</v>
          </cell>
          <cell r="V35">
            <v>4118.0674057380074</v>
          </cell>
          <cell r="W35">
            <v>3916.8050558722939</v>
          </cell>
          <cell r="X35">
            <v>3718.1475748411422</v>
          </cell>
          <cell r="Y35">
            <v>3486.9414206427855</v>
          </cell>
          <cell r="Z35">
            <v>3258.7768535031773</v>
          </cell>
          <cell r="AA35">
            <v>3033.6227114460139</v>
          </cell>
          <cell r="AB35">
            <v>2811.4481190912802</v>
          </cell>
          <cell r="AC35">
            <v>2592.2224851742376</v>
          </cell>
          <cell r="AD35">
            <v>2375.9155000850833</v>
          </cell>
          <cell r="AE35">
            <v>2162.4971334290922</v>
          </cell>
          <cell r="AF35">
            <v>1951.9376316070957</v>
          </cell>
          <cell r="AG35">
            <v>1744.2075154161118</v>
          </cell>
          <cell r="AH35">
            <v>1539.2775776699837</v>
          </cell>
          <cell r="AJ35">
            <v>9040.6811006642947</v>
          </cell>
          <cell r="AK35">
            <v>8838.9798410209787</v>
          </cell>
          <cell r="AL35">
            <v>8639.6505548881378</v>
          </cell>
          <cell r="AM35">
            <v>8442.6699795294426</v>
          </cell>
          <cell r="AN35">
            <v>8248.0150612324014</v>
          </cell>
          <cell r="AO35">
            <v>8055.6629535248749</v>
          </cell>
          <cell r="AP35">
            <v>7865.5910154063013</v>
          </cell>
          <cell r="AQ35">
            <v>7677.776809593498</v>
          </cell>
          <cell r="AR35">
            <v>7492.1981007809418</v>
          </cell>
          <cell r="AS35">
            <v>7308.832853915409</v>
          </cell>
          <cell r="AT35">
            <v>7127.6592324848261</v>
          </cell>
          <cell r="AU35">
            <v>6986.7453299283661</v>
          </cell>
          <cell r="AV35">
            <v>6847.4491453986257</v>
          </cell>
          <cell r="AW35">
            <v>6709.7549760946022</v>
          </cell>
          <cell r="AX35">
            <v>6573.6472595049763</v>
          </cell>
          <cell r="AY35">
            <v>6439.1105722154471</v>
          </cell>
          <cell r="AZ35">
            <v>6306.1296287258792</v>
          </cell>
          <cell r="BA35">
            <v>6174.6892802771781</v>
          </cell>
          <cell r="BB35">
            <v>6044.7745136878266</v>
          </cell>
          <cell r="BC35">
            <v>5916.3704501999855</v>
          </cell>
          <cell r="BD35">
            <v>5789.4623443350974</v>
          </cell>
          <cell r="BE35">
            <v>5646.4720766106093</v>
          </cell>
          <cell r="BF35">
            <v>5505.1934380541306</v>
          </cell>
          <cell r="BG35">
            <v>5365.6095179229742</v>
          </cell>
          <cell r="BH35">
            <v>5227.703558038409</v>
          </cell>
          <cell r="BI35">
            <v>5091.4589514805857</v>
          </cell>
          <cell r="BJ35">
            <v>4956.8592412942598</v>
          </cell>
          <cell r="BK35">
            <v>4823.8881192051876</v>
          </cell>
          <cell r="BL35">
            <v>4692.5294243471426</v>
          </cell>
          <cell r="BM35">
            <v>4562.7671419994485</v>
          </cell>
          <cell r="BN35">
            <v>4434.5854023349521</v>
          </cell>
        </row>
        <row r="36">
          <cell r="D36">
            <v>280873.4199254759</v>
          </cell>
          <cell r="E36">
            <v>280504.50709615776</v>
          </cell>
          <cell r="F36">
            <v>280130.07785471273</v>
          </cell>
          <cell r="G36">
            <v>279750.21181767067</v>
          </cell>
          <cell r="H36">
            <v>279364.98783711734</v>
          </cell>
          <cell r="I36">
            <v>278974.48400708893</v>
          </cell>
          <cell r="J36">
            <v>278135.91371921112</v>
          </cell>
          <cell r="K36">
            <v>277296.9651896985</v>
          </cell>
          <cell r="L36">
            <v>276457.67607181735</v>
          </cell>
          <cell r="M36">
            <v>275618.08355936548</v>
          </cell>
          <cell r="N36">
            <v>274778.22439098317</v>
          </cell>
          <cell r="O36">
            <v>273116.96149627236</v>
          </cell>
          <cell r="P36">
            <v>271465.58866504766</v>
          </cell>
          <cell r="Q36">
            <v>269824.04819643119</v>
          </cell>
          <cell r="R36">
            <v>268192.28271701268</v>
          </cell>
          <cell r="S36">
            <v>266570.23517906445</v>
          </cell>
          <cell r="T36">
            <v>264239.54451704025</v>
          </cell>
          <cell r="U36">
            <v>261928.68024205358</v>
          </cell>
          <cell r="V36">
            <v>259637.47702810023</v>
          </cell>
          <cell r="W36">
            <v>257365.77090710518</v>
          </cell>
          <cell r="X36">
            <v>255113.39925790025</v>
          </cell>
          <cell r="Y36">
            <v>252379.04297468736</v>
          </cell>
          <cell r="Z36">
            <v>249671.63168954835</v>
          </cell>
          <cell r="AA36">
            <v>246990.91254889918</v>
          </cell>
          <cell r="AB36">
            <v>244336.63499805346</v>
          </cell>
          <cell r="AC36">
            <v>241708.55076077458</v>
          </cell>
          <cell r="AD36">
            <v>238852.07522523188</v>
          </cell>
          <cell r="AE36">
            <v>236025.58951464441</v>
          </cell>
          <cell r="AF36">
            <v>233228.79788207024</v>
          </cell>
          <cell r="AG36">
            <v>230461.40738795695</v>
          </cell>
          <cell r="AH36">
            <v>227723.12787415623</v>
          </cell>
          <cell r="AJ36">
            <v>280873.4199254759</v>
          </cell>
          <cell r="AK36">
            <v>280504.50709615776</v>
          </cell>
          <cell r="AL36">
            <v>280130.07785471273</v>
          </cell>
          <cell r="AM36">
            <v>279750.21181767067</v>
          </cell>
          <cell r="AN36">
            <v>279364.98783711734</v>
          </cell>
          <cell r="AO36">
            <v>278974.48400708893</v>
          </cell>
          <cell r="AP36">
            <v>278135.91371921112</v>
          </cell>
          <cell r="AQ36">
            <v>277296.9651896985</v>
          </cell>
          <cell r="AR36">
            <v>276457.67607181735</v>
          </cell>
          <cell r="AS36">
            <v>275618.08355936548</v>
          </cell>
          <cell r="AT36">
            <v>274778.22439098317</v>
          </cell>
          <cell r="AU36">
            <v>273116.96149627236</v>
          </cell>
          <cell r="AV36">
            <v>271465.58866504766</v>
          </cell>
          <cell r="AW36">
            <v>269824.04819643119</v>
          </cell>
          <cell r="AX36">
            <v>268192.28271701268</v>
          </cell>
          <cell r="AY36">
            <v>266570.23517906445</v>
          </cell>
          <cell r="AZ36">
            <v>264239.54451704025</v>
          </cell>
          <cell r="BA36">
            <v>261928.68024205358</v>
          </cell>
          <cell r="BB36">
            <v>259637.47702810023</v>
          </cell>
          <cell r="BC36">
            <v>257365.77090710518</v>
          </cell>
          <cell r="BD36">
            <v>255113.39925790025</v>
          </cell>
          <cell r="BE36">
            <v>252379.04297468736</v>
          </cell>
          <cell r="BF36">
            <v>249671.63168954835</v>
          </cell>
          <cell r="BG36">
            <v>246990.91254889918</v>
          </cell>
          <cell r="BH36">
            <v>244336.63499805346</v>
          </cell>
          <cell r="BI36">
            <v>241708.55076077458</v>
          </cell>
          <cell r="BJ36">
            <v>238852.07522523188</v>
          </cell>
          <cell r="BK36">
            <v>236025.58951464441</v>
          </cell>
          <cell r="BL36">
            <v>233228.79788207024</v>
          </cell>
          <cell r="BM36">
            <v>230461.40738795695</v>
          </cell>
          <cell r="BN36">
            <v>227723.12787415623</v>
          </cell>
        </row>
        <row r="37">
          <cell r="D37">
            <v>0</v>
          </cell>
          <cell r="E37">
            <v>1388.4973101259809</v>
          </cell>
          <cell r="F37">
            <v>2773.2877707616562</v>
          </cell>
          <cell r="G37">
            <v>4154.2906454924087</v>
          </cell>
          <cell r="H37">
            <v>5531.4267591749231</v>
          </cell>
          <cell r="I37">
            <v>6904.6184791754513</v>
          </cell>
          <cell r="J37">
            <v>8260.6366374605695</v>
          </cell>
          <cell r="K37">
            <v>9608.3398438230524</v>
          </cell>
          <cell r="L37">
            <v>10947.723972443968</v>
          </cell>
          <cell r="M37">
            <v>12278.785622569732</v>
          </cell>
          <cell r="N37">
            <v>13601.52210735367</v>
          </cell>
          <cell r="O37">
            <v>14871.21855347203</v>
          </cell>
          <cell r="P37">
            <v>16125.055966703831</v>
          </cell>
          <cell r="Q37">
            <v>17363.17750144035</v>
          </cell>
          <cell r="R37">
            <v>18585.725192288977</v>
          </cell>
          <cell r="S37">
            <v>19792.839962045535</v>
          </cell>
          <cell r="T37">
            <v>20927.771925749588</v>
          </cell>
          <cell r="U37">
            <v>22041.29844236881</v>
          </cell>
          <cell r="V37">
            <v>23133.699203203731</v>
          </cell>
          <cell r="W37">
            <v>24205.250753813241</v>
          </cell>
          <cell r="X37">
            <v>25256.226526532126</v>
          </cell>
          <cell r="Y37">
            <v>26272.658373664952</v>
          </cell>
          <cell r="Z37">
            <v>27264.142180498675</v>
          </cell>
          <cell r="AA37">
            <v>28231.061304339175</v>
          </cell>
          <cell r="AB37">
            <v>29173.794218767584</v>
          </cell>
          <cell r="AC37">
            <v>30092.714569716438</v>
          </cell>
          <cell r="AD37">
            <v>30955.228949190056</v>
          </cell>
          <cell r="AE37">
            <v>31792.646907622599</v>
          </cell>
          <cell r="AF37">
            <v>32605.385943913414</v>
          </cell>
          <cell r="AG37">
            <v>33393.857930514961</v>
          </cell>
          <cell r="AH37">
            <v>34158.46918112343</v>
          </cell>
          <cell r="AJ37">
            <v>0</v>
          </cell>
          <cell r="AK37">
            <v>694.24865506299045</v>
          </cell>
          <cell r="AL37">
            <v>1386.6438853808281</v>
          </cell>
          <cell r="AM37">
            <v>2077.1453227462043</v>
          </cell>
          <cell r="AN37">
            <v>2765.7133795874615</v>
          </cell>
          <cell r="AO37">
            <v>3452.3092395877256</v>
          </cell>
          <cell r="AP37">
            <v>4130.3183187302848</v>
          </cell>
          <cell r="AQ37">
            <v>4804.1699219115262</v>
          </cell>
          <cell r="AR37">
            <v>5473.8619862219839</v>
          </cell>
          <cell r="AS37">
            <v>6139.3928112848662</v>
          </cell>
          <cell r="AT37">
            <v>6800.7610536768352</v>
          </cell>
          <cell r="AU37">
            <v>7435.6092767360151</v>
          </cell>
          <cell r="AV37">
            <v>8062.5279833519153</v>
          </cell>
          <cell r="AW37">
            <v>8681.5887507201751</v>
          </cell>
          <cell r="AX37">
            <v>9292.8625961444886</v>
          </cell>
          <cell r="AY37">
            <v>9896.4199810227674</v>
          </cell>
          <cell r="AZ37">
            <v>10463.885962874794</v>
          </cell>
          <cell r="BA37">
            <v>11020.649221184405</v>
          </cell>
          <cell r="BB37">
            <v>11566.849601601865</v>
          </cell>
          <cell r="BC37">
            <v>12102.625376906621</v>
          </cell>
          <cell r="BD37">
            <v>12628.113263266063</v>
          </cell>
          <cell r="BE37">
            <v>13136.329186832476</v>
          </cell>
          <cell r="BF37">
            <v>13632.071090249337</v>
          </cell>
          <cell r="BG37">
            <v>14115.530652169587</v>
          </cell>
          <cell r="BH37">
            <v>14586.897109383792</v>
          </cell>
          <cell r="BI37">
            <v>15046.357284858219</v>
          </cell>
          <cell r="BJ37">
            <v>15477.614474595028</v>
          </cell>
          <cell r="BK37">
            <v>15896.323453811299</v>
          </cell>
          <cell r="BL37">
            <v>16302.692971956707</v>
          </cell>
          <cell r="BM37">
            <v>16696.928965257481</v>
          </cell>
          <cell r="BN37">
            <v>17079.234590561715</v>
          </cell>
        </row>
        <row r="38">
          <cell r="D38">
            <v>0</v>
          </cell>
          <cell r="E38">
            <v>462.83243670866034</v>
          </cell>
          <cell r="F38">
            <v>924.42925692055201</v>
          </cell>
          <cell r="G38">
            <v>1384.7635484974699</v>
          </cell>
          <cell r="H38">
            <v>1843.8089197249749</v>
          </cell>
          <cell r="I38">
            <v>2301.5394930584839</v>
          </cell>
          <cell r="J38">
            <v>2753.54554582019</v>
          </cell>
          <cell r="K38">
            <v>3202.7799479410178</v>
          </cell>
          <cell r="L38">
            <v>3649.2413241479894</v>
          </cell>
          <cell r="M38">
            <v>4092.9285408565775</v>
          </cell>
          <cell r="N38">
            <v>4533.8407024512226</v>
          </cell>
          <cell r="O38">
            <v>4957.0728511573443</v>
          </cell>
          <cell r="P38">
            <v>5375.0186555679447</v>
          </cell>
          <cell r="Q38">
            <v>5787.7258338134507</v>
          </cell>
          <cell r="R38">
            <v>6195.2417307629948</v>
          </cell>
          <cell r="S38">
            <v>6597.6133206818467</v>
          </cell>
          <cell r="T38">
            <v>6975.9239752498634</v>
          </cell>
          <cell r="U38">
            <v>7347.0994807896031</v>
          </cell>
          <cell r="V38">
            <v>7711.233067734579</v>
          </cell>
          <cell r="W38">
            <v>8068.4169179377477</v>
          </cell>
          <cell r="X38">
            <v>8418.7421755107098</v>
          </cell>
          <cell r="Y38">
            <v>8757.552791221653</v>
          </cell>
          <cell r="Z38">
            <v>9088.0473934995607</v>
          </cell>
          <cell r="AA38">
            <v>9410.3537681130601</v>
          </cell>
          <cell r="AB38">
            <v>9724.5980729225284</v>
          </cell>
          <cell r="AC38">
            <v>10030.904856572146</v>
          </cell>
          <cell r="AD38">
            <v>10318.40964973002</v>
          </cell>
          <cell r="AE38">
            <v>10597.548969207535</v>
          </cell>
          <cell r="AF38">
            <v>10868.461981304474</v>
          </cell>
          <cell r="AG38">
            <v>11131.28597683832</v>
          </cell>
          <cell r="AH38">
            <v>11386.156393707812</v>
          </cell>
          <cell r="AJ38">
            <v>0</v>
          </cell>
          <cell r="AK38">
            <v>231.41621835433017</v>
          </cell>
          <cell r="AL38">
            <v>462.214628460276</v>
          </cell>
          <cell r="AM38">
            <v>692.38177424873493</v>
          </cell>
          <cell r="AN38">
            <v>921.90445986248744</v>
          </cell>
          <cell r="AO38">
            <v>1150.769746529242</v>
          </cell>
          <cell r="AP38">
            <v>1376.772772910095</v>
          </cell>
          <cell r="AQ38">
            <v>1601.3899739705089</v>
          </cell>
          <cell r="AR38">
            <v>1824.6206620739947</v>
          </cell>
          <cell r="AS38">
            <v>2046.4642704282887</v>
          </cell>
          <cell r="AT38">
            <v>2266.9203512256113</v>
          </cell>
          <cell r="AU38">
            <v>2478.5364255786722</v>
          </cell>
          <cell r="AV38">
            <v>2687.5093277839724</v>
          </cell>
          <cell r="AW38">
            <v>2893.8629169067253</v>
          </cell>
          <cell r="AX38">
            <v>3097.6208653814974</v>
          </cell>
          <cell r="AY38">
            <v>3298.8066603409234</v>
          </cell>
          <cell r="AZ38">
            <v>3487.9619876249317</v>
          </cell>
          <cell r="BA38">
            <v>3673.5497403948016</v>
          </cell>
          <cell r="BB38">
            <v>3855.6165338672895</v>
          </cell>
          <cell r="BC38">
            <v>4034.2084589688739</v>
          </cell>
          <cell r="BD38">
            <v>4209.3710877553549</v>
          </cell>
          <cell r="BE38">
            <v>4378.7763956108265</v>
          </cell>
          <cell r="BF38">
            <v>4544.0236967497804</v>
          </cell>
          <cell r="BG38">
            <v>4705.1768840565301</v>
          </cell>
          <cell r="BH38">
            <v>4862.2990364612642</v>
          </cell>
          <cell r="BI38">
            <v>5015.452428286073</v>
          </cell>
          <cell r="BJ38">
            <v>5159.2048248650099</v>
          </cell>
          <cell r="BK38">
            <v>5298.7744846037676</v>
          </cell>
          <cell r="BL38">
            <v>5434.2309906522369</v>
          </cell>
          <cell r="BM38">
            <v>5565.6429884191602</v>
          </cell>
          <cell r="BN38">
            <v>5693.0781968539059</v>
          </cell>
        </row>
        <row r="39">
          <cell r="D39">
            <v>280873.4199254759</v>
          </cell>
          <cell r="E39">
            <v>278653.17734932312</v>
          </cell>
          <cell r="F39">
            <v>276432.36082703056</v>
          </cell>
          <cell r="G39">
            <v>274211.15762368077</v>
          </cell>
          <cell r="H39">
            <v>271989.75215821748</v>
          </cell>
          <cell r="I39">
            <v>269768.32603485504</v>
          </cell>
          <cell r="J39">
            <v>267121.73153593036</v>
          </cell>
          <cell r="K39">
            <v>264485.84539793443</v>
          </cell>
          <cell r="L39">
            <v>261860.71077522539</v>
          </cell>
          <cell r="M39">
            <v>259246.36939593917</v>
          </cell>
          <cell r="N39">
            <v>256642.86158117829</v>
          </cell>
          <cell r="O39">
            <v>253288.670091643</v>
          </cell>
          <cell r="P39">
            <v>249965.51404277587</v>
          </cell>
          <cell r="Q39">
            <v>246673.1448611774</v>
          </cell>
          <cell r="R39">
            <v>243411.3157939607</v>
          </cell>
          <cell r="S39">
            <v>240179.78189633705</v>
          </cell>
          <cell r="T39">
            <v>236335.84861604081</v>
          </cell>
          <cell r="U39">
            <v>232540.28231889519</v>
          </cell>
          <cell r="V39">
            <v>228792.54475716193</v>
          </cell>
          <cell r="W39">
            <v>225092.10323535418</v>
          </cell>
          <cell r="X39">
            <v>221438.43055585743</v>
          </cell>
          <cell r="Y39">
            <v>217348.83180980076</v>
          </cell>
          <cell r="Z39">
            <v>213319.44211555013</v>
          </cell>
          <cell r="AA39">
            <v>209349.49747644694</v>
          </cell>
          <cell r="AB39">
            <v>205438.24270636335</v>
          </cell>
          <cell r="AC39">
            <v>201584.931334486</v>
          </cell>
          <cell r="AD39">
            <v>197578.4366263118</v>
          </cell>
          <cell r="AE39">
            <v>193635.39363781427</v>
          </cell>
          <cell r="AF39">
            <v>189754.94995685233</v>
          </cell>
          <cell r="AG39">
            <v>185936.26348060367</v>
          </cell>
          <cell r="AH39">
            <v>182178.50229932499</v>
          </cell>
          <cell r="AJ39">
            <v>280873.4199254759</v>
          </cell>
          <cell r="AK39">
            <v>279578.84222274047</v>
          </cell>
          <cell r="AL39">
            <v>278281.21934087161</v>
          </cell>
          <cell r="AM39">
            <v>276980.68472067575</v>
          </cell>
          <cell r="AN39">
            <v>275677.36999766738</v>
          </cell>
          <cell r="AO39">
            <v>274371.40502097196</v>
          </cell>
          <cell r="AP39">
            <v>272628.82262757077</v>
          </cell>
          <cell r="AQ39">
            <v>270891.40529381641</v>
          </cell>
          <cell r="AR39">
            <v>269159.19342352136</v>
          </cell>
          <cell r="AS39">
            <v>267432.22647765232</v>
          </cell>
          <cell r="AT39">
            <v>265710.54298608075</v>
          </cell>
          <cell r="AU39">
            <v>263202.81579395762</v>
          </cell>
          <cell r="AV39">
            <v>260715.55135391178</v>
          </cell>
          <cell r="AW39">
            <v>258248.59652880431</v>
          </cell>
          <cell r="AX39">
            <v>255801.79925548669</v>
          </cell>
          <cell r="AY39">
            <v>253375.00853770075</v>
          </cell>
          <cell r="AZ39">
            <v>250287.69656654052</v>
          </cell>
          <cell r="BA39">
            <v>247234.48128047437</v>
          </cell>
          <cell r="BB39">
            <v>244215.01089263108</v>
          </cell>
          <cell r="BC39">
            <v>241228.93707122968</v>
          </cell>
          <cell r="BD39">
            <v>238275.91490687881</v>
          </cell>
          <cell r="BE39">
            <v>234863.93739224406</v>
          </cell>
          <cell r="BF39">
            <v>231495.53690254921</v>
          </cell>
          <cell r="BG39">
            <v>228170.20501267308</v>
          </cell>
          <cell r="BH39">
            <v>224887.43885220838</v>
          </cell>
          <cell r="BI39">
            <v>221646.74104763029</v>
          </cell>
          <cell r="BJ39">
            <v>218215.25592577184</v>
          </cell>
          <cell r="BK39">
            <v>214830.49157622934</v>
          </cell>
          <cell r="BL39">
            <v>211491.8739194613</v>
          </cell>
          <cell r="BM39">
            <v>208198.83543428031</v>
          </cell>
          <cell r="BN39">
            <v>204950.81508674062</v>
          </cell>
        </row>
        <row r="40">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row>
        <row r="41">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row>
        <row r="42">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row>
        <row r="43">
          <cell r="D43">
            <v>0</v>
          </cell>
          <cell r="E43">
            <v>5985.2339031513402</v>
          </cell>
          <cell r="F43">
            <v>11902.700266880816</v>
          </cell>
          <cell r="G43">
            <v>17752.987923049819</v>
          </cell>
          <cell r="H43">
            <v>23536.681044000165</v>
          </cell>
          <cell r="I43">
            <v>29254.359177975886</v>
          </cell>
          <cell r="J43">
            <v>34893.444224944535</v>
          </cell>
          <cell r="K43">
            <v>40463.439803104164</v>
          </cell>
          <cell r="L43">
            <v>45964.980788280795</v>
          </cell>
          <cell r="M43">
            <v>51398.696826998814</v>
          </cell>
          <cell r="N43">
            <v>56765.212377277276</v>
          </cell>
          <cell r="O43">
            <v>66412.157966503859</v>
          </cell>
          <cell r="P43">
            <v>75924.402377333143</v>
          </cell>
          <cell r="Q43">
            <v>85303.338214999618</v>
          </cell>
          <cell r="R43">
            <v>94550.345322700334</v>
          </cell>
          <cell r="S43">
            <v>103666.79089114946</v>
          </cell>
          <cell r="T43">
            <v>112597.13986336534</v>
          </cell>
          <cell r="U43">
            <v>121393.3730862432</v>
          </cell>
          <cell r="V43">
            <v>130056.96249801168</v>
          </cell>
          <cell r="W43">
            <v>138589.36574838019</v>
          </cell>
          <cell r="X43">
            <v>146992.0263284556</v>
          </cell>
          <cell r="Y43">
            <v>161532.69265236301</v>
          </cell>
          <cell r="Z43">
            <v>175854.02478473197</v>
          </cell>
          <cell r="AA43">
            <v>189958.45841818277</v>
          </cell>
          <cell r="AB43">
            <v>203848.40519821495</v>
          </cell>
          <cell r="AC43">
            <v>217526.25294669834</v>
          </cell>
          <cell r="AD43">
            <v>230961.4036016053</v>
          </cell>
          <cell r="AE43">
            <v>244187.14339398948</v>
          </cell>
          <cell r="AF43">
            <v>257205.84800126179</v>
          </cell>
          <cell r="AG43">
            <v>270019.86913415085</v>
          </cell>
          <cell r="AH43">
            <v>282631.53476490802</v>
          </cell>
          <cell r="AJ43">
            <v>0</v>
          </cell>
          <cell r="AK43">
            <v>2804.553130865037</v>
          </cell>
          <cell r="AL43">
            <v>5577.8433726943949</v>
          </cell>
          <cell r="AM43">
            <v>8320.1377477307342</v>
          </cell>
          <cell r="AN43">
            <v>11031.701202964807</v>
          </cell>
          <cell r="AO43">
            <v>13712.79662562958</v>
          </cell>
          <cell r="AP43">
            <v>16357.108328912633</v>
          </cell>
          <cell r="AQ43">
            <v>18969.361733029786</v>
          </cell>
          <cell r="AR43">
            <v>21549.848132762207</v>
          </cell>
          <cell r="AS43">
            <v>24098.856451848071</v>
          </cell>
          <cell r="AT43">
            <v>26616.67326125512</v>
          </cell>
          <cell r="AU43">
            <v>31284.36984769634</v>
          </cell>
          <cell r="AV43">
            <v>35886.972504357123</v>
          </cell>
          <cell r="AW43">
            <v>40425.153648310108</v>
          </cell>
          <cell r="AX43">
            <v>44899.579538911552</v>
          </cell>
          <cell r="AY43">
            <v>49310.910330626357</v>
          </cell>
          <cell r="AZ43">
            <v>53631.355273485715</v>
          </cell>
          <cell r="BA43">
            <v>57886.881786953862</v>
          </cell>
          <cell r="BB43">
            <v>62078.20305175276</v>
          </cell>
          <cell r="BC43">
            <v>66206.025318048269</v>
          </cell>
          <cell r="BD43">
            <v>70271.047968536659</v>
          </cell>
          <cell r="BE43">
            <v>77398.626465382753</v>
          </cell>
          <cell r="BF43">
            <v>84418.683897729177</v>
          </cell>
          <cell r="BG43">
            <v>91332.415135822506</v>
          </cell>
          <cell r="BH43">
            <v>98141.003242348088</v>
          </cell>
          <cell r="BI43">
            <v>104845.61958228087</v>
          </cell>
          <cell r="BJ43">
            <v>111430.94279087293</v>
          </cell>
          <cell r="BK43">
            <v>117913.59386027977</v>
          </cell>
          <cell r="BL43">
            <v>124294.73871435125</v>
          </cell>
          <cell r="BM43">
            <v>130575.53150027993</v>
          </cell>
          <cell r="BN43">
            <v>136757.11470088735</v>
          </cell>
        </row>
        <row r="44">
          <cell r="D44">
            <v>0</v>
          </cell>
          <cell r="E44">
            <v>553.12457968692422</v>
          </cell>
          <cell r="F44">
            <v>1103.755220400355</v>
          </cell>
          <cell r="G44">
            <v>1651.8781621053868</v>
          </cell>
          <cell r="H44">
            <v>2197.4800429979873</v>
          </cell>
          <cell r="I44">
            <v>2740.5478943153967</v>
          </cell>
          <cell r="J44">
            <v>3276.6847820884595</v>
          </cell>
          <cell r="K44">
            <v>3808.8562459301602</v>
          </cell>
          <cell r="L44">
            <v>4337.0734622608206</v>
          </cell>
          <cell r="M44">
            <v>4861.347732229593</v>
          </cell>
          <cell r="N44">
            <v>5381.6904790155104</v>
          </cell>
          <cell r="O44">
            <v>5883.2089487114836</v>
          </cell>
          <cell r="P44">
            <v>6364.1092442415047</v>
          </cell>
          <cell r="Q44">
            <v>6850.6932022105866</v>
          </cell>
          <cell r="R44">
            <v>7331.0082987485694</v>
          </cell>
          <cell r="S44">
            <v>7805.1129384060632</v>
          </cell>
          <cell r="T44">
            <v>8254.1018161751017</v>
          </cell>
          <cell r="U44">
            <v>8694.9119356530537</v>
          </cell>
          <cell r="V44">
            <v>9127.6476394388446</v>
          </cell>
          <cell r="W44">
            <v>9552.4121173616186</v>
          </cell>
          <cell r="X44">
            <v>9969.3074182323853</v>
          </cell>
          <cell r="Y44">
            <v>10367.480677454065</v>
          </cell>
          <cell r="Z44">
            <v>10755.47181418089</v>
          </cell>
          <cell r="AA44">
            <v>11134.395276169622</v>
          </cell>
          <cell r="AB44">
            <v>11504.386685683685</v>
          </cell>
          <cell r="AC44">
            <v>11865.579966573787</v>
          </cell>
          <cell r="AD44">
            <v>12207.119936301564</v>
          </cell>
          <cell r="AE44">
            <v>12539.452310835864</v>
          </cell>
          <cell r="AF44">
            <v>12862.725368768262</v>
          </cell>
          <cell r="AG44">
            <v>13177.085427106282</v>
          </cell>
          <cell r="AH44">
            <v>13482.676864594432</v>
          </cell>
          <cell r="AJ44">
            <v>0</v>
          </cell>
          <cell r="AK44">
            <v>287.73648157640002</v>
          </cell>
          <cell r="AL44">
            <v>574.07026874743917</v>
          </cell>
          <cell r="AM44">
            <v>858.99610914696541</v>
          </cell>
          <cell r="AN44">
            <v>1142.508934402163</v>
          </cell>
          <cell r="AO44">
            <v>1424.6038576704682</v>
          </cell>
          <cell r="AP44">
            <v>1703.0839946463457</v>
          </cell>
          <cell r="AQ44">
            <v>1979.4336830850812</v>
          </cell>
          <cell r="AR44">
            <v>2253.6600645438134</v>
          </cell>
          <cell r="AS44">
            <v>2525.7703284696463</v>
          </cell>
          <cell r="AT44">
            <v>2795.7717109764703</v>
          </cell>
          <cell r="AU44">
            <v>3056.2193454121984</v>
          </cell>
          <cell r="AV44">
            <v>3301.1059034209129</v>
          </cell>
          <cell r="AW44">
            <v>3553.0309564575809</v>
          </cell>
          <cell r="AX44">
            <v>3801.6954867881445</v>
          </cell>
          <cell r="AY44">
            <v>4047.1300347521965</v>
          </cell>
          <cell r="AZ44">
            <v>4279.8832733848676</v>
          </cell>
          <cell r="BA44">
            <v>4508.4250176083669</v>
          </cell>
          <cell r="BB44">
            <v>4732.8087395387593</v>
          </cell>
          <cell r="BC44">
            <v>4953.0873227080447</v>
          </cell>
          <cell r="BD44">
            <v>5169.3130680468394</v>
          </cell>
          <cell r="BE44">
            <v>5373.2640332292222</v>
          </cell>
          <cell r="BF44">
            <v>5571.7003075908551</v>
          </cell>
          <cell r="BG44">
            <v>5765.5316562432945</v>
          </cell>
          <cell r="BH44">
            <v>5954.8266654006229</v>
          </cell>
          <cell r="BI44">
            <v>6139.6530647205363</v>
          </cell>
          <cell r="BJ44">
            <v>6314.5840233809631</v>
          </cell>
          <cell r="BK44">
            <v>6484.8431525924607</v>
          </cell>
          <cell r="BL44">
            <v>6650.5053377196764</v>
          </cell>
          <cell r="BM44">
            <v>6811.6444762411375</v>
          </cell>
          <cell r="BN44">
            <v>6968.3334894724057</v>
          </cell>
        </row>
        <row r="45">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row>
        <row r="46">
          <cell r="D46">
            <v>846505.72103598283</v>
          </cell>
          <cell r="E46">
            <v>835657.08885580394</v>
          </cell>
          <cell r="F46">
            <v>824900.66538826143</v>
          </cell>
          <cell r="G46">
            <v>814235.76380967174</v>
          </cell>
          <cell r="H46">
            <v>803661.70212666248</v>
          </cell>
          <cell r="I46">
            <v>793177.80314304365</v>
          </cell>
          <cell r="J46">
            <v>782358.06788864534</v>
          </cell>
          <cell r="K46">
            <v>771637.5293318599</v>
          </cell>
          <cell r="L46">
            <v>761015.3942803822</v>
          </cell>
          <cell r="M46">
            <v>750490.8754746631</v>
          </cell>
          <cell r="N46">
            <v>740063.19154515048</v>
          </cell>
          <cell r="O46">
            <v>724578.2866907398</v>
          </cell>
          <cell r="P46">
            <v>709284.20011936279</v>
          </cell>
          <cell r="Q46">
            <v>694153.00124413241</v>
          </cell>
          <cell r="R46">
            <v>679195.02817155235</v>
          </cell>
          <cell r="S46">
            <v>664408.62229261617</v>
          </cell>
          <cell r="T46">
            <v>649149.68816389586</v>
          </cell>
          <cell r="U46">
            <v>634077.60392373917</v>
          </cell>
          <cell r="V46">
            <v>619190.45565215463</v>
          </cell>
          <cell r="W46">
            <v>604486.34742905817</v>
          </cell>
          <cell r="X46">
            <v>589963.40117321548</v>
          </cell>
          <cell r="Y46">
            <v>568863.23349316639</v>
          </cell>
          <cell r="Z46">
            <v>548043.40647683816</v>
          </cell>
          <cell r="AA46">
            <v>527499.9507374703</v>
          </cell>
          <cell r="AB46">
            <v>507229.90321924986</v>
          </cell>
          <cell r="AC46">
            <v>487230.32981821144</v>
          </cell>
          <cell r="AD46">
            <v>467287.93622841645</v>
          </cell>
          <cell r="AE46">
            <v>447617.20982275403</v>
          </cell>
          <cell r="AF46">
            <v>428215.17022242764</v>
          </cell>
          <cell r="AG46">
            <v>409078.86690389621</v>
          </cell>
          <cell r="AH46">
            <v>390205.37891356065</v>
          </cell>
          <cell r="AJ46">
            <v>846505.72103598283</v>
          </cell>
          <cell r="AK46">
            <v>839103.15772620088</v>
          </cell>
          <cell r="AL46">
            <v>831755.20723410079</v>
          </cell>
          <cell r="AM46">
            <v>824461.49603794923</v>
          </cell>
          <cell r="AN46">
            <v>817221.65307629376</v>
          </cell>
          <cell r="AO46">
            <v>810035.30973203504</v>
          </cell>
          <cell r="AP46">
            <v>802468.00457211945</v>
          </cell>
          <cell r="AQ46">
            <v>794961.02996477927</v>
          </cell>
          <cell r="AR46">
            <v>787513.94033361773</v>
          </cell>
          <cell r="AS46">
            <v>780126.29325357382</v>
          </cell>
          <cell r="AT46">
            <v>772797.64942921163</v>
          </cell>
          <cell r="AU46">
            <v>762533.06441284658</v>
          </cell>
          <cell r="AV46">
            <v>752384.63333315938</v>
          </cell>
          <cell r="AW46">
            <v>742328.84805657493</v>
          </cell>
          <cell r="AX46">
            <v>732375.10676730145</v>
          </cell>
          <cell r="AY46">
            <v>722522.48575679306</v>
          </cell>
          <cell r="AZ46">
            <v>712089.6912965657</v>
          </cell>
          <cell r="BA46">
            <v>701770.58214107319</v>
          </cell>
          <cell r="BB46">
            <v>691564.05399831361</v>
          </cell>
          <cell r="BC46">
            <v>681469.01265404373</v>
          </cell>
          <cell r="BD46">
            <v>671484.37388332014</v>
          </cell>
          <cell r="BE46">
            <v>657991.51632437145</v>
          </cell>
          <cell r="BF46">
            <v>644662.51887043088</v>
          </cell>
          <cell r="BG46">
            <v>631494.85763975699</v>
          </cell>
          <cell r="BH46">
            <v>618486.86519539973</v>
          </cell>
          <cell r="BI46">
            <v>605636.89008448215</v>
          </cell>
          <cell r="BJ46">
            <v>592710.93295206944</v>
          </cell>
          <cell r="BK46">
            <v>579945.3685147072</v>
          </cell>
          <cell r="BL46">
            <v>567338.49954038684</v>
          </cell>
          <cell r="BM46">
            <v>554888.64548863238</v>
          </cell>
          <cell r="BN46">
            <v>542594.14235270338</v>
          </cell>
        </row>
        <row r="48">
          <cell r="D48">
            <v>3721.0980653873412</v>
          </cell>
          <cell r="E48">
            <v>3630.4705059146545</v>
          </cell>
          <cell r="F48">
            <v>3540.9252695525292</v>
          </cell>
          <cell r="G48">
            <v>3452.4516732323837</v>
          </cell>
          <cell r="H48">
            <v>3365.0391302152102</v>
          </cell>
          <cell r="I48">
            <v>3278.6771492678154</v>
          </cell>
          <cell r="J48">
            <v>3193.3553338458692</v>
          </cell>
          <cell r="K48">
            <v>3109.0633812836991</v>
          </cell>
          <cell r="L48">
            <v>3025.791081990777</v>
          </cell>
          <cell r="M48">
            <v>2943.5283186548477</v>
          </cell>
          <cell r="N48">
            <v>2862.2650654516428</v>
          </cell>
          <cell r="O48">
            <v>2752.8656205150892</v>
          </cell>
          <cell r="P48">
            <v>2659.0514613002747</v>
          </cell>
          <cell r="Q48">
            <v>2554.566447803586</v>
          </cell>
          <cell r="R48">
            <v>2451.4084431013043</v>
          </cell>
          <cell r="S48">
            <v>2349.5640269881269</v>
          </cell>
          <cell r="T48">
            <v>2249.0199018529602</v>
          </cell>
          <cell r="U48">
            <v>2149.7628916220333</v>
          </cell>
          <cell r="V48">
            <v>2051.7799407107887</v>
          </cell>
          <cell r="W48">
            <v>1955.0581129844804</v>
          </cell>
          <cell r="X48">
            <v>1859.5845907274067</v>
          </cell>
          <cell r="Y48">
            <v>1786.3944520678347</v>
          </cell>
          <cell r="Z48">
            <v>1715.0975481265325</v>
          </cell>
          <cell r="AA48">
            <v>1644.7075102674869</v>
          </cell>
          <cell r="AB48">
            <v>1575.2151620345239</v>
          </cell>
          <cell r="AC48">
            <v>1506.6114108238271</v>
          </cell>
          <cell r="AD48">
            <v>1438.8872471609104</v>
          </cell>
          <cell r="AE48">
            <v>1372.0337439836017</v>
          </cell>
          <cell r="AF48">
            <v>1306.0420559309775</v>
          </cell>
          <cell r="AG48">
            <v>1240.9034186382089</v>
          </cell>
          <cell r="AH48">
            <v>1176.6091480372656</v>
          </cell>
          <cell r="AJ48">
            <v>3721.0980653873412</v>
          </cell>
          <cell r="AK48">
            <v>3643.2308490369323</v>
          </cell>
          <cell r="AL48">
            <v>3566.2681260764489</v>
          </cell>
          <cell r="AM48">
            <v>3490.2010721300508</v>
          </cell>
          <cell r="AN48">
            <v>3415.0209418828258</v>
          </cell>
          <cell r="AO48">
            <v>3340.719068407439</v>
          </cell>
          <cell r="AP48">
            <v>3267.2868624963348</v>
          </cell>
          <cell r="AQ48">
            <v>3194.7158119994374</v>
          </cell>
          <cell r="AR48">
            <v>3122.9974811673096</v>
          </cell>
          <cell r="AS48">
            <v>3052.1235099997175</v>
          </cell>
          <cell r="AT48">
            <v>2982.0856135995728</v>
          </cell>
          <cell r="AU48">
            <v>2891.0312564726669</v>
          </cell>
          <cell r="AV48">
            <v>2813.3127561148144</v>
          </cell>
          <cell r="AW48">
            <v>2726.3506255795319</v>
          </cell>
          <cell r="AX48">
            <v>2640.4638127881844</v>
          </cell>
          <cell r="AY48">
            <v>2555.6415543290277</v>
          </cell>
          <cell r="AZ48">
            <v>2471.8731845796992</v>
          </cell>
          <cell r="BA48">
            <v>2389.1481348670204</v>
          </cell>
          <cell r="BB48">
            <v>2307.4559326337567</v>
          </cell>
          <cell r="BC48">
            <v>2226.7862006122855</v>
          </cell>
          <cell r="BD48">
            <v>2147.1286560051099</v>
          </cell>
          <cell r="BE48">
            <v>2085.1135135138311</v>
          </cell>
          <cell r="BF48">
            <v>2024.6870129169074</v>
          </cell>
          <cell r="BG48">
            <v>1965.0013831448875</v>
          </cell>
          <cell r="BH48">
            <v>1906.0492332717181</v>
          </cell>
          <cell r="BI48">
            <v>1847.823239400047</v>
          </cell>
          <cell r="BJ48">
            <v>1790.3161440859622</v>
          </cell>
          <cell r="BK48">
            <v>1733.5207557684926</v>
          </cell>
          <cell r="BL48">
            <v>1677.4299482038311</v>
          </cell>
          <cell r="BM48">
            <v>1622.0366599042466</v>
          </cell>
          <cell r="BN48">
            <v>1567.3338935816407</v>
          </cell>
        </row>
        <row r="49">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row>
        <row r="51">
          <cell r="D51">
            <v>3721.0980653873412</v>
          </cell>
          <cell r="E51">
            <v>3630.4705059146545</v>
          </cell>
          <cell r="F51">
            <v>3540.9252695525292</v>
          </cell>
          <cell r="G51">
            <v>3452.4516732323837</v>
          </cell>
          <cell r="H51">
            <v>3365.0391302152102</v>
          </cell>
          <cell r="I51">
            <v>3278.6771492678154</v>
          </cell>
          <cell r="J51">
            <v>3193.3553338458692</v>
          </cell>
          <cell r="K51">
            <v>3109.0633812836991</v>
          </cell>
          <cell r="L51">
            <v>3025.791081990777</v>
          </cell>
          <cell r="M51">
            <v>2943.5283186548477</v>
          </cell>
          <cell r="N51">
            <v>2862.2650654516428</v>
          </cell>
          <cell r="O51">
            <v>2752.8656205150892</v>
          </cell>
          <cell r="P51">
            <v>2659.0514613002747</v>
          </cell>
          <cell r="Q51">
            <v>2554.566447803586</v>
          </cell>
          <cell r="R51">
            <v>2451.4084431013043</v>
          </cell>
          <cell r="S51">
            <v>2349.5640269881269</v>
          </cell>
          <cell r="T51">
            <v>2249.0199018529602</v>
          </cell>
          <cell r="U51">
            <v>2149.7628916220333</v>
          </cell>
          <cell r="V51">
            <v>2051.7799407107887</v>
          </cell>
          <cell r="W51">
            <v>1955.0581129844804</v>
          </cell>
          <cell r="X51">
            <v>1859.5845907274067</v>
          </cell>
          <cell r="Y51">
            <v>1786.3944520678347</v>
          </cell>
          <cell r="Z51">
            <v>1715.0975481265325</v>
          </cell>
          <cell r="AA51">
            <v>1644.7075102674869</v>
          </cell>
          <cell r="AB51">
            <v>1575.2151620345239</v>
          </cell>
          <cell r="AC51">
            <v>1506.6114108238271</v>
          </cell>
          <cell r="AD51">
            <v>1438.8872471609104</v>
          </cell>
          <cell r="AE51">
            <v>1372.0337439836017</v>
          </cell>
          <cell r="AF51">
            <v>1306.0420559309775</v>
          </cell>
          <cell r="AG51">
            <v>1240.9034186382089</v>
          </cell>
          <cell r="AH51">
            <v>1176.6091480372656</v>
          </cell>
          <cell r="AJ51">
            <v>3721.0980653873412</v>
          </cell>
          <cell r="AK51">
            <v>3643.2308490369323</v>
          </cell>
          <cell r="AL51">
            <v>3566.2681260764489</v>
          </cell>
          <cell r="AM51">
            <v>3490.2010721300508</v>
          </cell>
          <cell r="AN51">
            <v>3415.0209418828258</v>
          </cell>
          <cell r="AO51">
            <v>3340.719068407439</v>
          </cell>
          <cell r="AP51">
            <v>3267.2868624963348</v>
          </cell>
          <cell r="AQ51">
            <v>3194.7158119994374</v>
          </cell>
          <cell r="AR51">
            <v>3122.9974811673096</v>
          </cell>
          <cell r="AS51">
            <v>3052.1235099997175</v>
          </cell>
          <cell r="AT51">
            <v>2982.0856135995728</v>
          </cell>
          <cell r="AU51">
            <v>2891.0312564726669</v>
          </cell>
          <cell r="AV51">
            <v>2813.3127561148144</v>
          </cell>
          <cell r="AW51">
            <v>2726.3506255795319</v>
          </cell>
          <cell r="AX51">
            <v>2640.4638127881844</v>
          </cell>
          <cell r="AY51">
            <v>2555.6415543290277</v>
          </cell>
          <cell r="AZ51">
            <v>2471.8731845796992</v>
          </cell>
          <cell r="BA51">
            <v>2389.1481348670204</v>
          </cell>
          <cell r="BB51">
            <v>2307.4559326337567</v>
          </cell>
          <cell r="BC51">
            <v>2226.7862006122855</v>
          </cell>
          <cell r="BD51">
            <v>2147.1286560051099</v>
          </cell>
          <cell r="BE51">
            <v>2085.1135135138311</v>
          </cell>
          <cell r="BF51">
            <v>2024.6870129169074</v>
          </cell>
          <cell r="BG51">
            <v>1965.0013831448875</v>
          </cell>
          <cell r="BH51">
            <v>1906.0492332717181</v>
          </cell>
          <cell r="BI51">
            <v>1847.823239400047</v>
          </cell>
          <cell r="BJ51">
            <v>1790.3161440859622</v>
          </cell>
          <cell r="BK51">
            <v>1733.5207557684926</v>
          </cell>
          <cell r="BL51">
            <v>1677.4299482038311</v>
          </cell>
          <cell r="BM51">
            <v>1622.0366599042466</v>
          </cell>
          <cell r="BN51">
            <v>1567.3338935816407</v>
          </cell>
        </row>
        <row r="52">
          <cell r="D52">
            <v>443858.22061087564</v>
          </cell>
          <cell r="E52">
            <v>438385.25596857682</v>
          </cell>
          <cell r="F52">
            <v>432967.01219719957</v>
          </cell>
          <cell r="G52">
            <v>427602.99243361806</v>
          </cell>
          <cell r="H52">
            <v>422292.7040821418</v>
          </cell>
          <cell r="I52">
            <v>417035.65877916839</v>
          </cell>
          <cell r="J52">
            <v>411831.37235812203</v>
          </cell>
          <cell r="K52">
            <v>406679.36481467553</v>
          </cell>
          <cell r="L52">
            <v>401579.16027225245</v>
          </cell>
          <cell r="M52">
            <v>396530.28694780869</v>
          </cell>
          <cell r="N52">
            <v>391532.27711788996</v>
          </cell>
          <cell r="O52">
            <v>382145.88927875739</v>
          </cell>
          <cell r="P52">
            <v>372871.3008883443</v>
          </cell>
          <cell r="Q52">
            <v>363707.40964130673</v>
          </cell>
          <cell r="R52">
            <v>354653.12316586677</v>
          </cell>
          <cell r="S52">
            <v>345707.35893889813</v>
          </cell>
          <cell r="T52">
            <v>336869.04420171329</v>
          </cell>
          <cell r="U52">
            <v>328137.11587654555</v>
          </cell>
          <cell r="V52">
            <v>319510.52048372116</v>
          </cell>
          <cell r="W52">
            <v>310988.21405951597</v>
          </cell>
          <cell r="X52">
            <v>302569.16207468993</v>
          </cell>
          <cell r="Y52">
            <v>288043.83727303706</v>
          </cell>
          <cell r="Z52">
            <v>273706.24828643503</v>
          </cell>
          <cell r="AA52">
            <v>259554.48406630309</v>
          </cell>
          <cell r="AB52">
            <v>245586.65108136681</v>
          </cell>
          <cell r="AC52">
            <v>231800.87316632314</v>
          </cell>
          <cell r="AD52">
            <v>218195.29137176464</v>
          </cell>
          <cell r="AE52">
            <v>204768.06381535169</v>
          </cell>
          <cell r="AF52">
            <v>191517.36553422298</v>
          </cell>
          <cell r="AG52">
            <v>178441.38833863399</v>
          </cell>
          <cell r="AH52">
            <v>165538.34066681383</v>
          </cell>
          <cell r="AJ52">
            <v>443858.22061087564</v>
          </cell>
          <cell r="AK52">
            <v>439575.32251906465</v>
          </cell>
          <cell r="AL52">
            <v>435330.5603834762</v>
          </cell>
          <cell r="AM52">
            <v>431123.6106880522</v>
          </cell>
          <cell r="AN52">
            <v>426954.15257364541</v>
          </cell>
          <cell r="AO52">
            <v>422821.86781670048</v>
          </cell>
          <cell r="AP52">
            <v>418726.44080810295</v>
          </cell>
          <cell r="AQ52">
            <v>414667.55853219511</v>
          </cell>
          <cell r="AR52">
            <v>410644.91054595716</v>
          </cell>
          <cell r="AS52">
            <v>406658.1889583529</v>
          </cell>
          <cell r="AT52">
            <v>402707.08840983815</v>
          </cell>
          <cell r="AU52">
            <v>396571.91714892769</v>
          </cell>
          <cell r="AV52">
            <v>390502.69339970208</v>
          </cell>
          <cell r="AW52">
            <v>384498.79599588556</v>
          </cell>
          <cell r="AX52">
            <v>378559.60922584462</v>
          </cell>
          <cell r="AY52">
            <v>372684.52278673119</v>
          </cell>
          <cell r="AZ52">
            <v>366872.93173900066</v>
          </cell>
          <cell r="BA52">
            <v>361124.2364613004</v>
          </cell>
          <cell r="BB52">
            <v>355437.84260572708</v>
          </cell>
          <cell r="BC52">
            <v>349813.16105344956</v>
          </cell>
          <cell r="BD52">
            <v>344249.60787069314</v>
          </cell>
          <cell r="BE52">
            <v>335642.35322475503</v>
          </cell>
          <cell r="BF52">
            <v>327138.33568829187</v>
          </cell>
          <cell r="BG52">
            <v>318736.53445183462</v>
          </cell>
          <cell r="BH52">
            <v>310435.93791947834</v>
          </cell>
          <cell r="BI52">
            <v>302235.54363004514</v>
          </cell>
          <cell r="BJ52">
            <v>294134.35817889846</v>
          </cell>
          <cell r="BK52">
            <v>286131.39714040351</v>
          </cell>
          <cell r="BL52">
            <v>278225.68499102816</v>
          </cell>
          <cell r="BM52">
            <v>270416.25503308012</v>
          </cell>
          <cell r="BN52">
            <v>262702.14931907412</v>
          </cell>
        </row>
        <row r="53">
          <cell r="D53">
            <v>0</v>
          </cell>
          <cell r="E53">
            <v>218.41209292783094</v>
          </cell>
          <cell r="F53">
            <v>462.34858478895598</v>
          </cell>
          <cell r="G53">
            <v>731.63724130312755</v>
          </cell>
          <cell r="H53">
            <v>1026.10659332973</v>
          </cell>
          <cell r="I53">
            <v>1345.5859340439622</v>
          </cell>
          <cell r="J53">
            <v>1689.9053161223899</v>
          </cell>
          <cell r="K53">
            <v>2058.8955489378336</v>
          </cell>
          <cell r="L53">
            <v>2452.3881957635685</v>
          </cell>
          <cell r="M53">
            <v>2870.2155709868061</v>
          </cell>
          <cell r="N53">
            <v>3312.2107373314284</v>
          </cell>
          <cell r="O53">
            <v>3778.2075030899409</v>
          </cell>
          <cell r="P53">
            <v>4268.0404193646291</v>
          </cell>
          <cell r="Q53">
            <v>4755.7244355203575</v>
          </cell>
          <cell r="R53">
            <v>5261.1161940929514</v>
          </cell>
          <cell r="S53">
            <v>5783.6742815741327</v>
          </cell>
          <cell r="T53">
            <v>6322.8615264307837</v>
          </cell>
          <cell r="U53">
            <v>6878.1449767045233</v>
          </cell>
          <cell r="V53">
            <v>7448.9958777079464</v>
          </cell>
          <cell r="W53">
            <v>8034.8896498171298</v>
          </cell>
          <cell r="X53">
            <v>8635.305866360035</v>
          </cell>
          <cell r="Y53">
            <v>9249.7282316004857</v>
          </cell>
          <cell r="Z53">
            <v>9877.6445588172828</v>
          </cell>
          <cell r="AA53">
            <v>10397.772450281755</v>
          </cell>
          <cell r="AB53">
            <v>10913.896437427262</v>
          </cell>
          <cell r="AC53">
            <v>11424.811775831808</v>
          </cell>
          <cell r="AD53">
            <v>11929.324453785091</v>
          </cell>
          <cell r="AE53">
            <v>12426.251132902526</v>
          </cell>
          <cell r="AF53">
            <v>12914.419089001763</v>
          </cell>
          <cell r="AG53">
            <v>13392.666153240682</v>
          </cell>
          <cell r="AH53">
            <v>13859.840653515856</v>
          </cell>
          <cell r="AJ53">
            <v>0</v>
          </cell>
          <cell r="AK53">
            <v>218.41209292783094</v>
          </cell>
          <cell r="AL53">
            <v>462.34858478895598</v>
          </cell>
          <cell r="AM53">
            <v>731.63724130312755</v>
          </cell>
          <cell r="AN53">
            <v>1026.10659332973</v>
          </cell>
          <cell r="AO53">
            <v>1345.5859340439622</v>
          </cell>
          <cell r="AP53">
            <v>1689.9053161223899</v>
          </cell>
          <cell r="AQ53">
            <v>2058.8955489378336</v>
          </cell>
          <cell r="AR53">
            <v>2452.3881957635685</v>
          </cell>
          <cell r="AS53">
            <v>2870.2155709868061</v>
          </cell>
          <cell r="AT53">
            <v>3312.2107373314284</v>
          </cell>
          <cell r="AU53">
            <v>3778.2075030899409</v>
          </cell>
          <cell r="AV53">
            <v>4268.0404193646291</v>
          </cell>
          <cell r="AW53">
            <v>4755.7244355203575</v>
          </cell>
          <cell r="AX53">
            <v>5261.1161940929514</v>
          </cell>
          <cell r="AY53">
            <v>5783.6742815741327</v>
          </cell>
          <cell r="AZ53">
            <v>6322.8615264307837</v>
          </cell>
          <cell r="BA53">
            <v>6878.1449767045233</v>
          </cell>
          <cell r="BB53">
            <v>7448.9958777079464</v>
          </cell>
          <cell r="BC53">
            <v>8034.8896498171298</v>
          </cell>
          <cell r="BD53">
            <v>8635.305866360035</v>
          </cell>
          <cell r="BE53">
            <v>9249.7282316004857</v>
          </cell>
          <cell r="BF53">
            <v>9877.6445588172828</v>
          </cell>
          <cell r="BG53">
            <v>10397.772450281755</v>
          </cell>
          <cell r="BH53">
            <v>10913.896437427262</v>
          </cell>
          <cell r="BI53">
            <v>11424.811775831808</v>
          </cell>
          <cell r="BJ53">
            <v>11929.324453785091</v>
          </cell>
          <cell r="BK53">
            <v>12426.251132902526</v>
          </cell>
          <cell r="BL53">
            <v>12914.419089001763</v>
          </cell>
          <cell r="BM53">
            <v>13392.666153240682</v>
          </cell>
          <cell r="BN53">
            <v>13859.840653515856</v>
          </cell>
        </row>
        <row r="54">
          <cell r="D54">
            <v>443858.22061087564</v>
          </cell>
          <cell r="E54">
            <v>438166.84387564898</v>
          </cell>
          <cell r="F54">
            <v>432504.6636124106</v>
          </cell>
          <cell r="G54">
            <v>426871.35519231495</v>
          </cell>
          <cell r="H54">
            <v>421266.59748881205</v>
          </cell>
          <cell r="I54">
            <v>415690.07284512441</v>
          </cell>
          <cell r="J54">
            <v>410141.46704199963</v>
          </cell>
          <cell r="K54">
            <v>404620.46926573769</v>
          </cell>
          <cell r="L54">
            <v>399126.77207648888</v>
          </cell>
          <cell r="M54">
            <v>393660.0713768219</v>
          </cell>
          <cell r="N54">
            <v>388220.06638055854</v>
          </cell>
          <cell r="O54">
            <v>378367.68177566747</v>
          </cell>
          <cell r="P54">
            <v>368603.26046897966</v>
          </cell>
          <cell r="Q54">
            <v>358951.68520578637</v>
          </cell>
          <cell r="R54">
            <v>349392.00697177381</v>
          </cell>
          <cell r="S54">
            <v>339923.68465732399</v>
          </cell>
          <cell r="T54">
            <v>330546.18267528253</v>
          </cell>
          <cell r="U54">
            <v>321258.97089984105</v>
          </cell>
          <cell r="V54">
            <v>312061.5246060132</v>
          </cell>
          <cell r="W54">
            <v>302953.32440969883</v>
          </cell>
          <cell r="X54">
            <v>293933.8562083299</v>
          </cell>
          <cell r="Y54">
            <v>278794.10904143658</v>
          </cell>
          <cell r="Z54">
            <v>263828.60372761777</v>
          </cell>
          <cell r="AA54">
            <v>249156.71161602135</v>
          </cell>
          <cell r="AB54">
            <v>234672.75464393955</v>
          </cell>
          <cell r="AC54">
            <v>220376.06139049135</v>
          </cell>
          <cell r="AD54">
            <v>206265.96691797956</v>
          </cell>
          <cell r="AE54">
            <v>192341.81268244918</v>
          </cell>
          <cell r="AF54">
            <v>178602.9464452212</v>
          </cell>
          <cell r="AG54">
            <v>165048.7221853933</v>
          </cell>
          <cell r="AH54">
            <v>151678.50001329798</v>
          </cell>
          <cell r="AJ54">
            <v>443858.22061087564</v>
          </cell>
          <cell r="AK54">
            <v>439356.9104261368</v>
          </cell>
          <cell r="AL54">
            <v>434868.21179868723</v>
          </cell>
          <cell r="AM54">
            <v>430391.97344674909</v>
          </cell>
          <cell r="AN54">
            <v>425928.04598031566</v>
          </cell>
          <cell r="AO54">
            <v>421476.28188265651</v>
          </cell>
          <cell r="AP54">
            <v>417036.53549198055</v>
          </cell>
          <cell r="AQ54">
            <v>412608.66298325727</v>
          </cell>
          <cell r="AR54">
            <v>408192.52235019358</v>
          </cell>
          <cell r="AS54">
            <v>403787.9733873661</v>
          </cell>
          <cell r="AT54">
            <v>399394.87767250673</v>
          </cell>
          <cell r="AU54">
            <v>392793.70964583778</v>
          </cell>
          <cell r="AV54">
            <v>386234.65298033744</v>
          </cell>
          <cell r="AW54">
            <v>379743.07156036521</v>
          </cell>
          <cell r="AX54">
            <v>373298.49303175166</v>
          </cell>
          <cell r="AY54">
            <v>366900.84850515705</v>
          </cell>
          <cell r="AZ54">
            <v>360550.0702125699</v>
          </cell>
          <cell r="BA54">
            <v>354246.09148459591</v>
          </cell>
          <cell r="BB54">
            <v>347988.84672801913</v>
          </cell>
          <cell r="BC54">
            <v>341778.27140363242</v>
          </cell>
          <cell r="BD54">
            <v>335614.30200433312</v>
          </cell>
          <cell r="BE54">
            <v>326392.62499315455</v>
          </cell>
          <cell r="BF54">
            <v>317260.69112947461</v>
          </cell>
          <cell r="BG54">
            <v>308338.76200155285</v>
          </cell>
          <cell r="BH54">
            <v>299522.04148205108</v>
          </cell>
          <cell r="BI54">
            <v>290810.73185421334</v>
          </cell>
          <cell r="BJ54">
            <v>282205.03372511338</v>
          </cell>
          <cell r="BK54">
            <v>273705.146007501</v>
          </cell>
          <cell r="BL54">
            <v>265311.26590202638</v>
          </cell>
          <cell r="BM54">
            <v>257023.58887983943</v>
          </cell>
          <cell r="BN54">
            <v>248842.30866555826</v>
          </cell>
        </row>
        <row r="55">
          <cell r="D55">
            <v>9040.6811006642947</v>
          </cell>
          <cell r="E55">
            <v>8700.274606605486</v>
          </cell>
          <cell r="F55">
            <v>8364.1730993664751</v>
          </cell>
          <cell r="G55">
            <v>8032.3331121764422</v>
          </cell>
          <cell r="H55">
            <v>7704.7115749990162</v>
          </cell>
          <cell r="I55">
            <v>7381.2658111138244</v>
          </cell>
          <cell r="J55">
            <v>7061.9535337264115</v>
          </cell>
          <cell r="K55">
            <v>6746.732842606295</v>
          </cell>
          <cell r="L55">
            <v>6435.5622207529595</v>
          </cell>
          <cell r="M55">
            <v>6128.4005310895327</v>
          </cell>
          <cell r="N55">
            <v>5825.2070131839318</v>
          </cell>
          <cell r="O55">
            <v>5602.1207462114335</v>
          </cell>
          <cell r="P55">
            <v>5381.8606006204573</v>
          </cell>
          <cell r="Q55">
            <v>5164.3980229389554</v>
          </cell>
          <cell r="R55">
            <v>4949.7047204004293</v>
          </cell>
          <cell r="S55">
            <v>4737.7526586970798</v>
          </cell>
          <cell r="T55">
            <v>4528.5140597516174</v>
          </cell>
          <cell r="U55">
            <v>4321.9613995075833</v>
          </cell>
          <cell r="V55">
            <v>4118.0674057380074</v>
          </cell>
          <cell r="W55">
            <v>3916.8050558722939</v>
          </cell>
          <cell r="X55">
            <v>3718.1475748411422</v>
          </cell>
          <cell r="Y55">
            <v>3486.9414206427855</v>
          </cell>
          <cell r="Z55">
            <v>3258.7768535031773</v>
          </cell>
          <cell r="AA55">
            <v>3033.6227114460139</v>
          </cell>
          <cell r="AB55">
            <v>2811.4481190912802</v>
          </cell>
          <cell r="AC55">
            <v>2592.2224851742376</v>
          </cell>
          <cell r="AD55">
            <v>2375.9155000850833</v>
          </cell>
          <cell r="AE55">
            <v>2162.4971334290922</v>
          </cell>
          <cell r="AF55">
            <v>1951.9376316070957</v>
          </cell>
          <cell r="AG55">
            <v>1744.2075154161118</v>
          </cell>
          <cell r="AH55">
            <v>1539.2775776699837</v>
          </cell>
          <cell r="AJ55">
            <v>9040.6811006642947</v>
          </cell>
          <cell r="AK55">
            <v>8838.9798410209787</v>
          </cell>
          <cell r="AL55">
            <v>8639.6505548881378</v>
          </cell>
          <cell r="AM55">
            <v>8442.6699795294426</v>
          </cell>
          <cell r="AN55">
            <v>8248.0150612324014</v>
          </cell>
          <cell r="AO55">
            <v>8055.6629535248749</v>
          </cell>
          <cell r="AP55">
            <v>7865.5910154063013</v>
          </cell>
          <cell r="AQ55">
            <v>7677.776809593498</v>
          </cell>
          <cell r="AR55">
            <v>7492.1981007809418</v>
          </cell>
          <cell r="AS55">
            <v>7308.832853915409</v>
          </cell>
          <cell r="AT55">
            <v>7127.6592324848261</v>
          </cell>
          <cell r="AU55">
            <v>6986.7453299283661</v>
          </cell>
          <cell r="AV55">
            <v>6847.4491453986257</v>
          </cell>
          <cell r="AW55">
            <v>6709.7549760946022</v>
          </cell>
          <cell r="AX55">
            <v>6573.6472595049763</v>
          </cell>
          <cell r="AY55">
            <v>6439.1105722154471</v>
          </cell>
          <cell r="AZ55">
            <v>6306.1296287258792</v>
          </cell>
          <cell r="BA55">
            <v>6174.6892802771781</v>
          </cell>
          <cell r="BB55">
            <v>6044.7745136878266</v>
          </cell>
          <cell r="BC55">
            <v>5916.3704501999855</v>
          </cell>
          <cell r="BD55">
            <v>5789.4623443350974</v>
          </cell>
          <cell r="BE55">
            <v>5646.4720766106093</v>
          </cell>
          <cell r="BF55">
            <v>5505.1934380541306</v>
          </cell>
          <cell r="BG55">
            <v>5365.6095179229742</v>
          </cell>
          <cell r="BH55">
            <v>5227.703558038409</v>
          </cell>
          <cell r="BI55">
            <v>5091.4589514805857</v>
          </cell>
          <cell r="BJ55">
            <v>4956.8592412942598</v>
          </cell>
          <cell r="BK55">
            <v>4823.8881192051876</v>
          </cell>
          <cell r="BL55">
            <v>4692.5294243471426</v>
          </cell>
          <cell r="BM55">
            <v>4562.7671419994485</v>
          </cell>
          <cell r="BN55">
            <v>4434.5854023349521</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row>
        <row r="58">
          <cell r="D58">
            <v>9040.6811006642947</v>
          </cell>
          <cell r="E58">
            <v>8700.274606605486</v>
          </cell>
          <cell r="F58">
            <v>8364.1730993664751</v>
          </cell>
          <cell r="G58">
            <v>8032.3331121764422</v>
          </cell>
          <cell r="H58">
            <v>7704.7115749990162</v>
          </cell>
          <cell r="I58">
            <v>7381.2658111138244</v>
          </cell>
          <cell r="J58">
            <v>7061.9535337264115</v>
          </cell>
          <cell r="K58">
            <v>6746.732842606295</v>
          </cell>
          <cell r="L58">
            <v>6435.5622207529595</v>
          </cell>
          <cell r="M58">
            <v>6128.4005310895327</v>
          </cell>
          <cell r="N58">
            <v>5825.2070131839318</v>
          </cell>
          <cell r="O58">
            <v>5602.1207462114335</v>
          </cell>
          <cell r="P58">
            <v>5381.8606006204573</v>
          </cell>
          <cell r="Q58">
            <v>5164.3980229389554</v>
          </cell>
          <cell r="R58">
            <v>4949.7047204004293</v>
          </cell>
          <cell r="S58">
            <v>4737.7526586970798</v>
          </cell>
          <cell r="T58">
            <v>4528.5140597516174</v>
          </cell>
          <cell r="U58">
            <v>4321.9613995075833</v>
          </cell>
          <cell r="V58">
            <v>4118.0674057380074</v>
          </cell>
          <cell r="W58">
            <v>3916.8050558722939</v>
          </cell>
          <cell r="X58">
            <v>3718.1475748411422</v>
          </cell>
          <cell r="Y58">
            <v>3486.9414206427855</v>
          </cell>
          <cell r="Z58">
            <v>3258.7768535031773</v>
          </cell>
          <cell r="AA58">
            <v>3033.6227114460139</v>
          </cell>
          <cell r="AB58">
            <v>2811.4481190912802</v>
          </cell>
          <cell r="AC58">
            <v>2592.2224851742376</v>
          </cell>
          <cell r="AD58">
            <v>2375.9155000850833</v>
          </cell>
          <cell r="AE58">
            <v>2162.4971334290922</v>
          </cell>
          <cell r="AF58">
            <v>1951.9376316070957</v>
          </cell>
          <cell r="AG58">
            <v>1744.2075154161118</v>
          </cell>
          <cell r="AH58">
            <v>1539.2775776699837</v>
          </cell>
          <cell r="AJ58">
            <v>9040.6811006642947</v>
          </cell>
          <cell r="AK58">
            <v>8838.9798410209787</v>
          </cell>
          <cell r="AL58">
            <v>8639.6505548881378</v>
          </cell>
          <cell r="AM58">
            <v>8442.6699795294426</v>
          </cell>
          <cell r="AN58">
            <v>8248.0150612324014</v>
          </cell>
          <cell r="AO58">
            <v>8055.6629535248749</v>
          </cell>
          <cell r="AP58">
            <v>7865.5910154063013</v>
          </cell>
          <cell r="AQ58">
            <v>7677.776809593498</v>
          </cell>
          <cell r="AR58">
            <v>7492.1981007809418</v>
          </cell>
          <cell r="AS58">
            <v>7308.832853915409</v>
          </cell>
          <cell r="AT58">
            <v>7127.6592324848261</v>
          </cell>
          <cell r="AU58">
            <v>6986.7453299283661</v>
          </cell>
          <cell r="AV58">
            <v>6847.4491453986257</v>
          </cell>
          <cell r="AW58">
            <v>6709.7549760946022</v>
          </cell>
          <cell r="AX58">
            <v>6573.6472595049763</v>
          </cell>
          <cell r="AY58">
            <v>6439.1105722154471</v>
          </cell>
          <cell r="AZ58">
            <v>6306.1296287258792</v>
          </cell>
          <cell r="BA58">
            <v>6174.6892802771781</v>
          </cell>
          <cell r="BB58">
            <v>6044.7745136878266</v>
          </cell>
          <cell r="BC58">
            <v>5916.3704501999855</v>
          </cell>
          <cell r="BD58">
            <v>5789.4623443350974</v>
          </cell>
          <cell r="BE58">
            <v>5646.4720766106093</v>
          </cell>
          <cell r="BF58">
            <v>5505.1934380541306</v>
          </cell>
          <cell r="BG58">
            <v>5365.6095179229742</v>
          </cell>
          <cell r="BH58">
            <v>5227.703558038409</v>
          </cell>
          <cell r="BI58">
            <v>5091.4589514805857</v>
          </cell>
          <cell r="BJ58">
            <v>4956.8592412942598</v>
          </cell>
          <cell r="BK58">
            <v>4823.8881192051876</v>
          </cell>
          <cell r="BL58">
            <v>4692.5294243471426</v>
          </cell>
          <cell r="BM58">
            <v>4562.7671419994485</v>
          </cell>
          <cell r="BN58">
            <v>4434.5854023349521</v>
          </cell>
        </row>
        <row r="59">
          <cell r="D59">
            <v>109012.30133357966</v>
          </cell>
          <cell r="E59">
            <v>106287.91042538382</v>
          </cell>
          <cell r="F59">
            <v>103596.19399511235</v>
          </cell>
          <cell r="G59">
            <v>100936.82896696401</v>
          </cell>
          <cell r="H59">
            <v>98309.495181089034</v>
          </cell>
          <cell r="I59">
            <v>95713.875368638677</v>
          </cell>
          <cell r="J59">
            <v>93149.655127020771</v>
          </cell>
          <cell r="K59">
            <v>90616.522895359958</v>
          </cell>
          <cell r="L59">
            <v>88114.169930160599</v>
          </cell>
          <cell r="M59">
            <v>85642.290281170921</v>
          </cell>
          <cell r="N59">
            <v>83200.580767446692</v>
          </cell>
          <cell r="O59">
            <v>80788.740953612913</v>
          </cell>
          <cell r="P59">
            <v>78406.473126321856</v>
          </cell>
          <cell r="Q59">
            <v>76053.482270905777</v>
          </cell>
          <cell r="R59">
            <v>73729.476048223063</v>
          </cell>
          <cell r="S59">
            <v>71434.164771695738</v>
          </cell>
          <cell r="T59">
            <v>69167.26138453724</v>
          </cell>
          <cell r="U59">
            <v>66928.481437168783</v>
          </cell>
          <cell r="V59">
            <v>64717.543064822705</v>
          </cell>
          <cell r="W59">
            <v>62534.166965331286</v>
          </cell>
          <cell r="X59">
            <v>60378.076377099715</v>
          </cell>
          <cell r="Y59">
            <v>58197.228537617877</v>
          </cell>
          <cell r="Z59">
            <v>56043.841673223222</v>
          </cell>
          <cell r="AA59">
            <v>53917.63897300684</v>
          </cell>
          <cell r="AB59">
            <v>51818.346150393867</v>
          </cell>
          <cell r="AC59">
            <v>49745.691421404263</v>
          </cell>
          <cell r="AD59">
            <v>47699.405483094037</v>
          </cell>
          <cell r="AE59">
            <v>45679.221492175391</v>
          </cell>
          <cell r="AF59">
            <v>43684.875043814296</v>
          </cell>
          <cell r="AG59">
            <v>41716.104150604275</v>
          </cell>
          <cell r="AH59">
            <v>39772.64922171463</v>
          </cell>
          <cell r="AJ59">
            <v>109012.30133357966</v>
          </cell>
          <cell r="AK59">
            <v>107466.78229433777</v>
          </cell>
          <cell r="AL59">
            <v>105937.50882878833</v>
          </cell>
          <cell r="AM59">
            <v>104424.32957756176</v>
          </cell>
          <cell r="AN59">
            <v>102927.09450186566</v>
          </cell>
          <cell r="AO59">
            <v>101445.65487243012</v>
          </cell>
          <cell r="AP59">
            <v>99979.86325854309</v>
          </cell>
          <cell r="AQ59">
            <v>98529.573517174824</v>
          </cell>
          <cell r="AR59">
            <v>97094.640782191011</v>
          </cell>
          <cell r="AS59">
            <v>95674.921453653515</v>
          </cell>
          <cell r="AT59">
            <v>94270.273187208382</v>
          </cell>
          <cell r="AU59">
            <v>92880.55488356018</v>
          </cell>
          <cell r="AV59">
            <v>91505.626678032073</v>
          </cell>
          <cell r="AW59">
            <v>90145.349930210985</v>
          </cell>
          <cell r="AX59">
            <v>88799.587213677005</v>
          </cell>
          <cell r="AY59">
            <v>87468.202305816652</v>
          </cell>
          <cell r="AZ59">
            <v>86151.060177718988</v>
          </cell>
          <cell r="BA59">
            <v>84848.026984154189</v>
          </cell>
          <cell r="BB59">
            <v>83558.97005363385</v>
          </cell>
          <cell r="BC59">
            <v>82283.75787855222</v>
          </cell>
          <cell r="BD59">
            <v>81022.260105407913</v>
          </cell>
          <cell r="BE59">
            <v>79753.640117247909</v>
          </cell>
          <cell r="BF59">
            <v>78498.765828618722</v>
          </cell>
          <cell r="BG59">
            <v>77257.507274181407</v>
          </cell>
          <cell r="BH59">
            <v>76029.735632402866</v>
          </cell>
          <cell r="BI59">
            <v>74815.323215926124</v>
          </cell>
          <cell r="BJ59">
            <v>73614.143462018925</v>
          </cell>
          <cell r="BK59">
            <v>72426.070923100619</v>
          </cell>
          <cell r="BL59">
            <v>71250.981257346371</v>
          </cell>
          <cell r="BM59">
            <v>70088.751219368161</v>
          </cell>
          <cell r="BN59">
            <v>68939.258650972042</v>
          </cell>
        </row>
        <row r="60">
          <cell r="D60">
            <v>0</v>
          </cell>
          <cell r="E60">
            <v>142.6016254286524</v>
          </cell>
          <cell r="F60">
            <v>284.57364334423386</v>
          </cell>
          <cell r="G60">
            <v>425.91813860527594</v>
          </cell>
          <cell r="H60">
            <v>566.63718993366842</v>
          </cell>
          <cell r="I60">
            <v>706.73286993159377</v>
          </cell>
          <cell r="J60">
            <v>846.20724509841557</v>
          </cell>
          <cell r="K60">
            <v>985.06237584752296</v>
          </cell>
          <cell r="L60">
            <v>1123.30031652313</v>
          </cell>
          <cell r="M60">
            <v>1260.9231154170316</v>
          </cell>
          <cell r="N60">
            <v>1397.9328147853137</v>
          </cell>
          <cell r="O60">
            <v>1534.331450865019</v>
          </cell>
          <cell r="P60">
            <v>1670.1210538907708</v>
          </cell>
          <cell r="Q60">
            <v>1805.30364811135</v>
          </cell>
          <cell r="R60">
            <v>1939.8812518062293</v>
          </cell>
          <cell r="S60">
            <v>2073.8558773020654</v>
          </cell>
          <cell r="T60">
            <v>2207.2295309891438</v>
          </cell>
          <cell r="U60">
            <v>2340.0042133377815</v>
          </cell>
          <cell r="V60">
            <v>2472.1819189146895</v>
          </cell>
          <cell r="W60">
            <v>2603.7646363992844</v>
          </cell>
          <cell r="X60">
            <v>2734.7543485999681</v>
          </cell>
          <cell r="Y60">
            <v>2865.1530324703504</v>
          </cell>
          <cell r="Z60">
            <v>2994.96265912544</v>
          </cell>
          <cell r="AA60">
            <v>3124.1851938577884</v>
          </cell>
          <cell r="AB60">
            <v>3252.8225961535895</v>
          </cell>
          <cell r="AC60">
            <v>3380.8768197087384</v>
          </cell>
          <cell r="AD60">
            <v>3508.3498124448452</v>
          </cell>
          <cell r="AE60">
            <v>3635.2435165252118</v>
          </cell>
          <cell r="AF60">
            <v>3761.5598683707622</v>
          </cell>
          <cell r="AG60">
            <v>3887.3007986759267</v>
          </cell>
          <cell r="AH60">
            <v>4012.4682324244945</v>
          </cell>
          <cell r="AJ60">
            <v>0</v>
          </cell>
          <cell r="AK60">
            <v>142.6016254286524</v>
          </cell>
          <cell r="AL60">
            <v>284.57364334423386</v>
          </cell>
          <cell r="AM60">
            <v>425.91813860527594</v>
          </cell>
          <cell r="AN60">
            <v>566.63718993366842</v>
          </cell>
          <cell r="AO60">
            <v>706.73286993159377</v>
          </cell>
          <cell r="AP60">
            <v>846.20724509841557</v>
          </cell>
          <cell r="AQ60">
            <v>985.06237584752296</v>
          </cell>
          <cell r="AR60">
            <v>1123.30031652313</v>
          </cell>
          <cell r="AS60">
            <v>1260.9231154170316</v>
          </cell>
          <cell r="AT60">
            <v>1397.9328147853137</v>
          </cell>
          <cell r="AU60">
            <v>1534.331450865019</v>
          </cell>
          <cell r="AV60">
            <v>1670.1210538907708</v>
          </cell>
          <cell r="AW60">
            <v>1805.30364811135</v>
          </cell>
          <cell r="AX60">
            <v>1939.8812518062293</v>
          </cell>
          <cell r="AY60">
            <v>2073.8558773020654</v>
          </cell>
          <cell r="AZ60">
            <v>2207.2295309891438</v>
          </cell>
          <cell r="BA60">
            <v>2340.0042133377815</v>
          </cell>
          <cell r="BB60">
            <v>2472.1819189146895</v>
          </cell>
          <cell r="BC60">
            <v>2603.7646363992844</v>
          </cell>
          <cell r="BD60">
            <v>2734.7543485999681</v>
          </cell>
          <cell r="BE60">
            <v>2865.1530324703504</v>
          </cell>
          <cell r="BF60">
            <v>2994.96265912544</v>
          </cell>
          <cell r="BG60">
            <v>3124.1851938577884</v>
          </cell>
          <cell r="BH60">
            <v>3252.8225961535895</v>
          </cell>
          <cell r="BI60">
            <v>3380.8768197087384</v>
          </cell>
          <cell r="BJ60">
            <v>3508.3498124448452</v>
          </cell>
          <cell r="BK60">
            <v>3635.2435165252118</v>
          </cell>
          <cell r="BL60">
            <v>3761.5598683707622</v>
          </cell>
          <cell r="BM60">
            <v>3887.3007986759267</v>
          </cell>
          <cell r="BN60">
            <v>4012.4682324244945</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row>
        <row r="62">
          <cell r="D62">
            <v>0</v>
          </cell>
          <cell r="E62">
            <v>957.21136338194265</v>
          </cell>
          <cell r="F62">
            <v>1886.2664727051633</v>
          </cell>
          <cell r="G62">
            <v>2787.3376054332184</v>
          </cell>
          <cell r="H62">
            <v>3660.5962994343681</v>
          </cell>
          <cell r="I62">
            <v>4506.2133556639565</v>
          </cell>
          <cell r="J62">
            <v>5324.3588408378964</v>
          </cell>
          <cell r="K62">
            <v>6115.2020900974385</v>
          </cell>
          <cell r="L62">
            <v>6878.9117096651353</v>
          </cell>
          <cell r="M62">
            <v>7615.6555794921442</v>
          </cell>
          <cell r="N62">
            <v>8325.6008558967842</v>
          </cell>
          <cell r="O62">
            <v>9008.91397419442</v>
          </cell>
          <cell r="P62">
            <v>9665.7606513187638</v>
          </cell>
          <cell r="Q62">
            <v>10140.787983607905</v>
          </cell>
          <cell r="R62">
            <v>10583.150556568951</v>
          </cell>
          <cell r="S62">
            <v>10993.432719540284</v>
          </cell>
          <cell r="T62">
            <v>11372.214595897662</v>
          </cell>
          <cell r="U62">
            <v>11720.072104678547</v>
          </cell>
          <cell r="V62">
            <v>12037.576982114781</v>
          </cell>
          <cell r="W62">
            <v>12325.296803073714</v>
          </cell>
          <cell r="X62">
            <v>12583.795002408322</v>
          </cell>
          <cell r="Y62">
            <v>12813.630896216691</v>
          </cell>
          <cell r="Z62">
            <v>13015.359703010978</v>
          </cell>
          <cell r="AA62">
            <v>12825.634353274174</v>
          </cell>
          <cell r="AB62">
            <v>12601.298730179886</v>
          </cell>
          <cell r="AC62">
            <v>12343.68567825808</v>
          </cell>
          <cell r="AD62">
            <v>12054.117292054008</v>
          </cell>
          <cell r="AE62">
            <v>11733.904973575009</v>
          </cell>
          <cell r="AF62">
            <v>11384.349489487704</v>
          </cell>
          <cell r="AG62">
            <v>11006.741028066663</v>
          </cell>
          <cell r="AH62">
            <v>10602.359255895506</v>
          </cell>
          <cell r="AJ62">
            <v>0</v>
          </cell>
          <cell r="AK62">
            <v>957.21136338194265</v>
          </cell>
          <cell r="AL62">
            <v>1886.2664727051633</v>
          </cell>
          <cell r="AM62">
            <v>2787.3376054332184</v>
          </cell>
          <cell r="AN62">
            <v>3660.5962994343681</v>
          </cell>
          <cell r="AO62">
            <v>4506.2133556639565</v>
          </cell>
          <cell r="AP62">
            <v>5324.3588408378964</v>
          </cell>
          <cell r="AQ62">
            <v>6115.2020900974385</v>
          </cell>
          <cell r="AR62">
            <v>6878.9117096651353</v>
          </cell>
          <cell r="AS62">
            <v>7615.6555794921442</v>
          </cell>
          <cell r="AT62">
            <v>8325.6008558967842</v>
          </cell>
          <cell r="AU62">
            <v>9008.91397419442</v>
          </cell>
          <cell r="AV62">
            <v>9665.7606513187638</v>
          </cell>
          <cell r="AW62">
            <v>10140.787983607905</v>
          </cell>
          <cell r="AX62">
            <v>10583.150556568951</v>
          </cell>
          <cell r="AY62">
            <v>10993.432719540284</v>
          </cell>
          <cell r="AZ62">
            <v>11372.214595897662</v>
          </cell>
          <cell r="BA62">
            <v>11720.072104678547</v>
          </cell>
          <cell r="BB62">
            <v>12037.576982114781</v>
          </cell>
          <cell r="BC62">
            <v>12325.296803073714</v>
          </cell>
          <cell r="BD62">
            <v>12583.795002408322</v>
          </cell>
          <cell r="BE62">
            <v>12813.630896216691</v>
          </cell>
          <cell r="BF62">
            <v>13015.359703010978</v>
          </cell>
          <cell r="BG62">
            <v>12825.634353274174</v>
          </cell>
          <cell r="BH62">
            <v>12601.298730179886</v>
          </cell>
          <cell r="BI62">
            <v>12343.68567825808</v>
          </cell>
          <cell r="BJ62">
            <v>12054.117292054008</v>
          </cell>
          <cell r="BK62">
            <v>11733.904973575009</v>
          </cell>
          <cell r="BL62">
            <v>11384.349489487704</v>
          </cell>
          <cell r="BM62">
            <v>11006.741028066663</v>
          </cell>
          <cell r="BN62">
            <v>10602.359255895506</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row>
        <row r="64">
          <cell r="D64">
            <v>109012.30133357966</v>
          </cell>
          <cell r="E64">
            <v>105188.09743657323</v>
          </cell>
          <cell r="F64">
            <v>101425.35387906295</v>
          </cell>
          <cell r="G64">
            <v>97723.573222925508</v>
          </cell>
          <cell r="H64">
            <v>94082.261691720996</v>
          </cell>
          <cell r="I64">
            <v>90500.929143043119</v>
          </cell>
          <cell r="J64">
            <v>86979.089041084459</v>
          </cell>
          <cell r="K64">
            <v>83516.258429415</v>
          </cell>
          <cell r="L64">
            <v>80111.957903972332</v>
          </cell>
          <cell r="M64">
            <v>76765.71158626175</v>
          </cell>
          <cell r="N64">
            <v>73477.047096764596</v>
          </cell>
          <cell r="O64">
            <v>70245.495528553467</v>
          </cell>
          <cell r="P64">
            <v>67070.591421112316</v>
          </cell>
          <cell r="Q64">
            <v>64107.390639186517</v>
          </cell>
          <cell r="R64">
            <v>61206.444239847879</v>
          </cell>
          <cell r="S64">
            <v>58366.876174853387</v>
          </cell>
          <cell r="T64">
            <v>55587.817257650429</v>
          </cell>
          <cell r="U64">
            <v>52868.405119152456</v>
          </cell>
          <cell r="V64">
            <v>50207.784163793229</v>
          </cell>
          <cell r="W64">
            <v>47605.105525858293</v>
          </cell>
          <cell r="X64">
            <v>45059.527026091426</v>
          </cell>
          <cell r="Y64">
            <v>42518.444608930833</v>
          </cell>
          <cell r="Z64">
            <v>40033.519311086799</v>
          </cell>
          <cell r="AA64">
            <v>37967.819425874877</v>
          </cell>
          <cell r="AB64">
            <v>35964.224824060395</v>
          </cell>
          <cell r="AC64">
            <v>34021.128923437442</v>
          </cell>
          <cell r="AD64">
            <v>32136.938378595183</v>
          </cell>
          <cell r="AE64">
            <v>30310.073002075173</v>
          </cell>
          <cell r="AF64">
            <v>28538.965685955827</v>
          </cell>
          <cell r="AG64">
            <v>26822.062323861686</v>
          </cell>
          <cell r="AH64">
            <v>25157.82173339463</v>
          </cell>
          <cell r="AJ64">
            <v>109012.30133357966</v>
          </cell>
          <cell r="AK64">
            <v>106366.96930552718</v>
          </cell>
          <cell r="AL64">
            <v>103766.66871273893</v>
          </cell>
          <cell r="AM64">
            <v>101211.07383352326</v>
          </cell>
          <cell r="AN64">
            <v>98699.861012497626</v>
          </cell>
          <cell r="AO64">
            <v>96232.708646834566</v>
          </cell>
          <cell r="AP64">
            <v>93809.297172606777</v>
          </cell>
          <cell r="AQ64">
            <v>91429.309051229851</v>
          </cell>
          <cell r="AR64">
            <v>89092.428756002744</v>
          </cell>
          <cell r="AS64">
            <v>86798.342758744344</v>
          </cell>
          <cell r="AT64">
            <v>84546.739516526286</v>
          </cell>
          <cell r="AU64">
            <v>82337.309458500735</v>
          </cell>
          <cell r="AV64">
            <v>80169.744972822533</v>
          </cell>
          <cell r="AW64">
            <v>78199.258298491724</v>
          </cell>
          <cell r="AX64">
            <v>76276.555405301828</v>
          </cell>
          <cell r="AY64">
            <v>74400.913708974302</v>
          </cell>
          <cell r="AZ64">
            <v>72571.616050832177</v>
          </cell>
          <cell r="BA64">
            <v>70787.950666137855</v>
          </cell>
          <cell r="BB64">
            <v>69049.211152604374</v>
          </cell>
          <cell r="BC64">
            <v>67354.696439079227</v>
          </cell>
          <cell r="BD64">
            <v>65703.710754399624</v>
          </cell>
          <cell r="BE64">
            <v>64074.856188560865</v>
          </cell>
          <cell r="BF64">
            <v>62488.443466482306</v>
          </cell>
          <cell r="BG64">
            <v>61307.687727049444</v>
          </cell>
          <cell r="BH64">
            <v>60175.614306069387</v>
          </cell>
          <cell r="BI64">
            <v>59090.760717959311</v>
          </cell>
          <cell r="BJ64">
            <v>58051.67635752006</v>
          </cell>
          <cell r="BK64">
            <v>57056.9224330004</v>
          </cell>
          <cell r="BL64">
            <v>56105.071899487899</v>
          </cell>
          <cell r="BM64">
            <v>55194.709392625562</v>
          </cell>
          <cell r="BN64">
            <v>54324.431162652043</v>
          </cell>
        </row>
        <row r="65">
          <cell r="D65">
            <v>280873.4199254759</v>
          </cell>
          <cell r="E65">
            <v>278653.17734932312</v>
          </cell>
          <cell r="F65">
            <v>276432.36082703056</v>
          </cell>
          <cell r="G65">
            <v>274211.15762368077</v>
          </cell>
          <cell r="H65">
            <v>271989.75215821748</v>
          </cell>
          <cell r="I65">
            <v>269768.32603485504</v>
          </cell>
          <cell r="J65">
            <v>267121.73153593036</v>
          </cell>
          <cell r="K65">
            <v>264485.84539793443</v>
          </cell>
          <cell r="L65">
            <v>261860.71077522539</v>
          </cell>
          <cell r="M65">
            <v>259246.36939593917</v>
          </cell>
          <cell r="N65">
            <v>256642.86158117829</v>
          </cell>
          <cell r="O65">
            <v>253288.670091643</v>
          </cell>
          <cell r="P65">
            <v>249965.51404277587</v>
          </cell>
          <cell r="Q65">
            <v>246673.1448611774</v>
          </cell>
          <cell r="R65">
            <v>243411.3157939607</v>
          </cell>
          <cell r="S65">
            <v>240179.78189633705</v>
          </cell>
          <cell r="T65">
            <v>236335.84861604081</v>
          </cell>
          <cell r="U65">
            <v>232540.28231889519</v>
          </cell>
          <cell r="V65">
            <v>228792.54475716193</v>
          </cell>
          <cell r="W65">
            <v>225092.10323535418</v>
          </cell>
          <cell r="X65">
            <v>221438.43055585743</v>
          </cell>
          <cell r="Y65">
            <v>217348.83180980076</v>
          </cell>
          <cell r="Z65">
            <v>213319.44211555013</v>
          </cell>
          <cell r="AA65">
            <v>209349.49747644694</v>
          </cell>
          <cell r="AB65">
            <v>205438.24270636335</v>
          </cell>
          <cell r="AC65">
            <v>201584.931334486</v>
          </cell>
          <cell r="AD65">
            <v>197578.4366263118</v>
          </cell>
          <cell r="AE65">
            <v>193635.39363781427</v>
          </cell>
          <cell r="AF65">
            <v>189754.94995685233</v>
          </cell>
          <cell r="AG65">
            <v>185936.26348060367</v>
          </cell>
          <cell r="AH65">
            <v>182178.50229932499</v>
          </cell>
          <cell r="AJ65">
            <v>280873.4199254759</v>
          </cell>
          <cell r="AK65">
            <v>279578.84222274047</v>
          </cell>
          <cell r="AL65">
            <v>278281.21934087161</v>
          </cell>
          <cell r="AM65">
            <v>276980.68472067575</v>
          </cell>
          <cell r="AN65">
            <v>275677.36999766738</v>
          </cell>
          <cell r="AO65">
            <v>274371.40502097196</v>
          </cell>
          <cell r="AP65">
            <v>272628.82262757077</v>
          </cell>
          <cell r="AQ65">
            <v>270891.40529381641</v>
          </cell>
          <cell r="AR65">
            <v>269159.19342352136</v>
          </cell>
          <cell r="AS65">
            <v>267432.22647765232</v>
          </cell>
          <cell r="AT65">
            <v>265710.54298608075</v>
          </cell>
          <cell r="AU65">
            <v>263202.81579395762</v>
          </cell>
          <cell r="AV65">
            <v>260715.55135391178</v>
          </cell>
          <cell r="AW65">
            <v>258248.59652880431</v>
          </cell>
          <cell r="AX65">
            <v>255801.79925548669</v>
          </cell>
          <cell r="AY65">
            <v>253375.00853770075</v>
          </cell>
          <cell r="AZ65">
            <v>250287.69656654052</v>
          </cell>
          <cell r="BA65">
            <v>247234.48128047437</v>
          </cell>
          <cell r="BB65">
            <v>244215.01089263108</v>
          </cell>
          <cell r="BC65">
            <v>241228.93707122968</v>
          </cell>
          <cell r="BD65">
            <v>238275.91490687881</v>
          </cell>
          <cell r="BE65">
            <v>234863.93739224406</v>
          </cell>
          <cell r="BF65">
            <v>231495.53690254921</v>
          </cell>
          <cell r="BG65">
            <v>228170.20501267308</v>
          </cell>
          <cell r="BH65">
            <v>224887.43885220838</v>
          </cell>
          <cell r="BI65">
            <v>221646.74104763029</v>
          </cell>
          <cell r="BJ65">
            <v>218215.25592577184</v>
          </cell>
          <cell r="BK65">
            <v>214830.49157622934</v>
          </cell>
          <cell r="BL65">
            <v>211491.8739194613</v>
          </cell>
          <cell r="BM65">
            <v>208198.83543428031</v>
          </cell>
          <cell r="BN65">
            <v>204950.81508674062</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row>
        <row r="68">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row>
        <row r="70">
          <cell r="D70">
            <v>280873.4199254759</v>
          </cell>
          <cell r="E70">
            <v>278653.17734932312</v>
          </cell>
          <cell r="F70">
            <v>276432.36082703056</v>
          </cell>
          <cell r="G70">
            <v>274211.15762368077</v>
          </cell>
          <cell r="H70">
            <v>271989.75215821748</v>
          </cell>
          <cell r="I70">
            <v>269768.32603485504</v>
          </cell>
          <cell r="J70">
            <v>267121.73153593036</v>
          </cell>
          <cell r="K70">
            <v>264485.84539793443</v>
          </cell>
          <cell r="L70">
            <v>261860.71077522539</v>
          </cell>
          <cell r="M70">
            <v>259246.36939593917</v>
          </cell>
          <cell r="N70">
            <v>256642.86158117829</v>
          </cell>
          <cell r="O70">
            <v>253288.670091643</v>
          </cell>
          <cell r="P70">
            <v>249965.51404277587</v>
          </cell>
          <cell r="Q70">
            <v>246673.1448611774</v>
          </cell>
          <cell r="R70">
            <v>243411.3157939607</v>
          </cell>
          <cell r="S70">
            <v>240179.78189633705</v>
          </cell>
          <cell r="T70">
            <v>236335.84861604081</v>
          </cell>
          <cell r="U70">
            <v>232540.28231889519</v>
          </cell>
          <cell r="V70">
            <v>228792.54475716193</v>
          </cell>
          <cell r="W70">
            <v>225092.10323535418</v>
          </cell>
          <cell r="X70">
            <v>221438.43055585743</v>
          </cell>
          <cell r="Y70">
            <v>217348.83180980076</v>
          </cell>
          <cell r="Z70">
            <v>213319.44211555013</v>
          </cell>
          <cell r="AA70">
            <v>209349.49747644694</v>
          </cell>
          <cell r="AB70">
            <v>205438.24270636335</v>
          </cell>
          <cell r="AC70">
            <v>201584.931334486</v>
          </cell>
          <cell r="AD70">
            <v>197578.4366263118</v>
          </cell>
          <cell r="AE70">
            <v>193635.39363781427</v>
          </cell>
          <cell r="AF70">
            <v>189754.94995685233</v>
          </cell>
          <cell r="AG70">
            <v>185936.26348060367</v>
          </cell>
          <cell r="AH70">
            <v>182178.50229932499</v>
          </cell>
          <cell r="AJ70">
            <v>280873.4199254759</v>
          </cell>
          <cell r="AK70">
            <v>279578.84222274047</v>
          </cell>
          <cell r="AL70">
            <v>278281.21934087161</v>
          </cell>
          <cell r="AM70">
            <v>276980.68472067575</v>
          </cell>
          <cell r="AN70">
            <v>275677.36999766738</v>
          </cell>
          <cell r="AO70">
            <v>274371.40502097196</v>
          </cell>
          <cell r="AP70">
            <v>272628.82262757077</v>
          </cell>
          <cell r="AQ70">
            <v>270891.40529381641</v>
          </cell>
          <cell r="AR70">
            <v>269159.19342352136</v>
          </cell>
          <cell r="AS70">
            <v>267432.22647765232</v>
          </cell>
          <cell r="AT70">
            <v>265710.54298608075</v>
          </cell>
          <cell r="AU70">
            <v>263202.81579395762</v>
          </cell>
          <cell r="AV70">
            <v>260715.55135391178</v>
          </cell>
          <cell r="AW70">
            <v>258248.59652880431</v>
          </cell>
          <cell r="AX70">
            <v>255801.79925548669</v>
          </cell>
          <cell r="AY70">
            <v>253375.00853770075</v>
          </cell>
          <cell r="AZ70">
            <v>250287.69656654052</v>
          </cell>
          <cell r="BA70">
            <v>247234.48128047437</v>
          </cell>
          <cell r="BB70">
            <v>244215.01089263108</v>
          </cell>
          <cell r="BC70">
            <v>241228.93707122968</v>
          </cell>
          <cell r="BD70">
            <v>238275.91490687881</v>
          </cell>
          <cell r="BE70">
            <v>234863.93739224406</v>
          </cell>
          <cell r="BF70">
            <v>231495.53690254921</v>
          </cell>
          <cell r="BG70">
            <v>228170.20501267308</v>
          </cell>
          <cell r="BH70">
            <v>224887.43885220838</v>
          </cell>
          <cell r="BI70">
            <v>221646.74104763029</v>
          </cell>
          <cell r="BJ70">
            <v>218215.25592577184</v>
          </cell>
          <cell r="BK70">
            <v>214830.49157622934</v>
          </cell>
          <cell r="BL70">
            <v>211491.8739194613</v>
          </cell>
          <cell r="BM70">
            <v>208198.83543428031</v>
          </cell>
          <cell r="BN70">
            <v>204950.81508674062</v>
          </cell>
        </row>
        <row r="71">
          <cell r="D71">
            <v>0</v>
          </cell>
          <cell r="E71">
            <v>957.21136338194265</v>
          </cell>
          <cell r="F71">
            <v>1886.2664727051633</v>
          </cell>
          <cell r="G71">
            <v>2787.3376054332184</v>
          </cell>
          <cell r="H71">
            <v>3660.5962994343681</v>
          </cell>
          <cell r="I71">
            <v>4506.2133556639565</v>
          </cell>
          <cell r="J71">
            <v>5324.3588408378964</v>
          </cell>
          <cell r="K71">
            <v>6115.2020900974385</v>
          </cell>
          <cell r="L71">
            <v>6878.9117096651353</v>
          </cell>
          <cell r="M71">
            <v>7615.6555794921442</v>
          </cell>
          <cell r="N71">
            <v>8325.6008558967842</v>
          </cell>
          <cell r="O71">
            <v>9008.91397419442</v>
          </cell>
          <cell r="P71">
            <v>9665.7606513187638</v>
          </cell>
          <cell r="Q71">
            <v>10140.787983607905</v>
          </cell>
          <cell r="R71">
            <v>10583.150556568951</v>
          </cell>
          <cell r="S71">
            <v>10993.432719540284</v>
          </cell>
          <cell r="T71">
            <v>11372.214595897662</v>
          </cell>
          <cell r="U71">
            <v>11720.072104678547</v>
          </cell>
          <cell r="V71">
            <v>12037.576982114781</v>
          </cell>
          <cell r="W71">
            <v>12325.296803073714</v>
          </cell>
          <cell r="X71">
            <v>12583.795002408322</v>
          </cell>
          <cell r="Y71">
            <v>12813.630896216691</v>
          </cell>
          <cell r="Z71">
            <v>13015.359703010978</v>
          </cell>
          <cell r="AA71">
            <v>12825.634353274174</v>
          </cell>
          <cell r="AB71">
            <v>12601.298730179886</v>
          </cell>
          <cell r="AC71">
            <v>12343.68567825808</v>
          </cell>
          <cell r="AD71">
            <v>12054.117292054008</v>
          </cell>
          <cell r="AE71">
            <v>11733.904973575009</v>
          </cell>
          <cell r="AF71">
            <v>11384.349489487704</v>
          </cell>
          <cell r="AG71">
            <v>11006.741028066663</v>
          </cell>
          <cell r="AH71">
            <v>10602.359255895506</v>
          </cell>
          <cell r="AJ71">
            <v>0</v>
          </cell>
          <cell r="AK71">
            <v>957.21136338194265</v>
          </cell>
          <cell r="AL71">
            <v>1886.2664727051633</v>
          </cell>
          <cell r="AM71">
            <v>2787.3376054332184</v>
          </cell>
          <cell r="AN71">
            <v>3660.5962994343681</v>
          </cell>
          <cell r="AO71">
            <v>4506.2133556639565</v>
          </cell>
          <cell r="AP71">
            <v>5324.3588408378964</v>
          </cell>
          <cell r="AQ71">
            <v>6115.2020900974385</v>
          </cell>
          <cell r="AR71">
            <v>6878.9117096651353</v>
          </cell>
          <cell r="AS71">
            <v>7615.6555794921442</v>
          </cell>
          <cell r="AT71">
            <v>8325.6008558967842</v>
          </cell>
          <cell r="AU71">
            <v>9008.91397419442</v>
          </cell>
          <cell r="AV71">
            <v>9665.7606513187638</v>
          </cell>
          <cell r="AW71">
            <v>10140.787983607905</v>
          </cell>
          <cell r="AX71">
            <v>10583.150556568951</v>
          </cell>
          <cell r="AY71">
            <v>10993.432719540284</v>
          </cell>
          <cell r="AZ71">
            <v>11372.214595897662</v>
          </cell>
          <cell r="BA71">
            <v>11720.072104678547</v>
          </cell>
          <cell r="BB71">
            <v>12037.576982114781</v>
          </cell>
          <cell r="BC71">
            <v>12325.296803073714</v>
          </cell>
          <cell r="BD71">
            <v>12583.795002408322</v>
          </cell>
          <cell r="BE71">
            <v>12813.630896216691</v>
          </cell>
          <cell r="BF71">
            <v>13015.359703010978</v>
          </cell>
          <cell r="BG71">
            <v>12825.634353274174</v>
          </cell>
          <cell r="BH71">
            <v>12601.298730179886</v>
          </cell>
          <cell r="BI71">
            <v>12343.68567825808</v>
          </cell>
          <cell r="BJ71">
            <v>12054.117292054008</v>
          </cell>
          <cell r="BK71">
            <v>11733.904973575009</v>
          </cell>
          <cell r="BL71">
            <v>11384.349489487704</v>
          </cell>
          <cell r="BM71">
            <v>11006.741028066663</v>
          </cell>
          <cell r="BN71">
            <v>10602.359255895506</v>
          </cell>
        </row>
        <row r="72">
          <cell r="D72">
            <v>0</v>
          </cell>
          <cell r="E72">
            <v>361.01371835648331</v>
          </cell>
          <cell r="F72">
            <v>746.92222813318983</v>
          </cell>
          <cell r="G72">
            <v>1157.5553799084034</v>
          </cell>
          <cell r="H72">
            <v>1592.7437832633984</v>
          </cell>
          <cell r="I72">
            <v>2052.318803975556</v>
          </cell>
          <cell r="J72">
            <v>2536.1125612208052</v>
          </cell>
          <cell r="K72">
            <v>3043.9579247853567</v>
          </cell>
          <cell r="L72">
            <v>3575.6885122866988</v>
          </cell>
          <cell r="M72">
            <v>4131.1386864038377</v>
          </cell>
          <cell r="N72">
            <v>4710.1435521167423</v>
          </cell>
          <cell r="O72">
            <v>5312.5389539549597</v>
          </cell>
          <cell r="P72">
            <v>5938.1614732553999</v>
          </cell>
          <cell r="Q72">
            <v>6561.028083631707</v>
          </cell>
          <cell r="R72">
            <v>7200.997445899181</v>
          </cell>
          <cell r="S72">
            <v>7857.5301588761977</v>
          </cell>
          <cell r="T72">
            <v>8530.0910574199279</v>
          </cell>
          <cell r="U72">
            <v>9218.1491900423043</v>
          </cell>
          <cell r="V72">
            <v>9921.1777966226364</v>
          </cell>
          <cell r="W72">
            <v>10638.654286216413</v>
          </cell>
          <cell r="X72">
            <v>11370.060214960004</v>
          </cell>
          <cell r="Y72">
            <v>12114.881264070837</v>
          </cell>
          <cell r="Z72">
            <v>12872.607217942723</v>
          </cell>
          <cell r="AA72">
            <v>13521.957644139544</v>
          </cell>
          <cell r="AB72">
            <v>14166.719033580852</v>
          </cell>
          <cell r="AC72">
            <v>14805.688595540545</v>
          </cell>
          <cell r="AD72">
            <v>15437.674266229937</v>
          </cell>
          <cell r="AE72">
            <v>16061.494649427737</v>
          </cell>
          <cell r="AF72">
            <v>16675.978957372525</v>
          </cell>
          <cell r="AG72">
            <v>17279.966951916609</v>
          </cell>
          <cell r="AH72">
            <v>17872.308885940351</v>
          </cell>
          <cell r="AJ72">
            <v>0</v>
          </cell>
          <cell r="AK72">
            <v>361.01371835648331</v>
          </cell>
          <cell r="AL72">
            <v>746.92222813318983</v>
          </cell>
          <cell r="AM72">
            <v>1157.5553799084034</v>
          </cell>
          <cell r="AN72">
            <v>1592.7437832633984</v>
          </cell>
          <cell r="AO72">
            <v>2052.318803975556</v>
          </cell>
          <cell r="AP72">
            <v>2536.1125612208052</v>
          </cell>
          <cell r="AQ72">
            <v>3043.9579247853567</v>
          </cell>
          <cell r="AR72">
            <v>3575.6885122866988</v>
          </cell>
          <cell r="AS72">
            <v>4131.1386864038377</v>
          </cell>
          <cell r="AT72">
            <v>4710.1435521167423</v>
          </cell>
          <cell r="AU72">
            <v>5312.5389539549597</v>
          </cell>
          <cell r="AV72">
            <v>5938.1614732553999</v>
          </cell>
          <cell r="AW72">
            <v>6561.028083631707</v>
          </cell>
          <cell r="AX72">
            <v>7200.997445899181</v>
          </cell>
          <cell r="AY72">
            <v>7857.5301588761977</v>
          </cell>
          <cell r="AZ72">
            <v>8530.0910574199279</v>
          </cell>
          <cell r="BA72">
            <v>9218.1491900423043</v>
          </cell>
          <cell r="BB72">
            <v>9921.1777966226364</v>
          </cell>
          <cell r="BC72">
            <v>10638.654286216413</v>
          </cell>
          <cell r="BD72">
            <v>11370.060214960004</v>
          </cell>
          <cell r="BE72">
            <v>12114.881264070837</v>
          </cell>
          <cell r="BF72">
            <v>12872.607217942723</v>
          </cell>
          <cell r="BG72">
            <v>13521.957644139544</v>
          </cell>
          <cell r="BH72">
            <v>14166.719033580852</v>
          </cell>
          <cell r="BI72">
            <v>14805.688595540545</v>
          </cell>
          <cell r="BJ72">
            <v>15437.674266229937</v>
          </cell>
          <cell r="BK72">
            <v>16061.494649427737</v>
          </cell>
          <cell r="BL72">
            <v>16675.978957372525</v>
          </cell>
          <cell r="BM72">
            <v>17279.966951916609</v>
          </cell>
          <cell r="BN72">
            <v>17872.308885940351</v>
          </cell>
        </row>
        <row r="73">
          <cell r="D73">
            <v>846505.72103598283</v>
          </cell>
          <cell r="E73">
            <v>834338.86377406551</v>
          </cell>
          <cell r="F73">
            <v>822267.47668742307</v>
          </cell>
          <cell r="G73">
            <v>810290.87082433014</v>
          </cell>
          <cell r="H73">
            <v>798408.36204396479</v>
          </cell>
          <cell r="I73">
            <v>786619.27098340413</v>
          </cell>
          <cell r="J73">
            <v>774497.59648658673</v>
          </cell>
          <cell r="K73">
            <v>762478.3693169771</v>
          </cell>
          <cell r="L73">
            <v>750560.79405843036</v>
          </cell>
          <cell r="M73">
            <v>738744.08120876714</v>
          </cell>
          <cell r="N73">
            <v>727027.44713713694</v>
          </cell>
          <cell r="O73">
            <v>710256.83376259042</v>
          </cell>
          <cell r="P73">
            <v>693680.27799478872</v>
          </cell>
          <cell r="Q73">
            <v>677451.1851768929</v>
          </cell>
          <cell r="R73">
            <v>661410.88016908418</v>
          </cell>
          <cell r="S73">
            <v>645557.65941419965</v>
          </cell>
          <cell r="T73">
            <v>629247.38251057826</v>
          </cell>
          <cell r="U73">
            <v>613139.38262901839</v>
          </cell>
          <cell r="V73">
            <v>597231.7008734172</v>
          </cell>
          <cell r="W73">
            <v>581522.39633976808</v>
          </cell>
          <cell r="X73">
            <v>566009.54595584713</v>
          </cell>
          <cell r="Y73">
            <v>543934.72133287881</v>
          </cell>
          <cell r="Z73">
            <v>522155.43955588446</v>
          </cell>
          <cell r="AA73">
            <v>501152.35874005657</v>
          </cell>
          <cell r="AB73">
            <v>480461.8854554891</v>
          </cell>
          <cell r="AC73">
            <v>460080.95554441283</v>
          </cell>
          <cell r="AD73">
            <v>439796.14467013255</v>
          </cell>
          <cell r="AE73">
            <v>419821.81019975129</v>
          </cell>
          <cell r="AF73">
            <v>400154.84177556739</v>
          </cell>
          <cell r="AG73">
            <v>380792.15892391291</v>
          </cell>
          <cell r="AH73">
            <v>361730.71077172481</v>
          </cell>
          <cell r="AJ73">
            <v>846505.72103598283</v>
          </cell>
          <cell r="AK73">
            <v>837784.93264446245</v>
          </cell>
          <cell r="AL73">
            <v>829122.01853326242</v>
          </cell>
          <cell r="AM73">
            <v>820516.60305260762</v>
          </cell>
          <cell r="AN73">
            <v>811968.31299359608</v>
          </cell>
          <cell r="AO73">
            <v>803476.77757239551</v>
          </cell>
          <cell r="AP73">
            <v>794607.53317006084</v>
          </cell>
          <cell r="AQ73">
            <v>785801.86994989647</v>
          </cell>
          <cell r="AR73">
            <v>777059.34011166589</v>
          </cell>
          <cell r="AS73">
            <v>768379.49898767786</v>
          </cell>
          <cell r="AT73">
            <v>759761.90502119809</v>
          </cell>
          <cell r="AU73">
            <v>748211.61148469721</v>
          </cell>
          <cell r="AV73">
            <v>736780.71120858518</v>
          </cell>
          <cell r="AW73">
            <v>725627.03198933543</v>
          </cell>
          <cell r="AX73">
            <v>714590.95876483328</v>
          </cell>
          <cell r="AY73">
            <v>703671.52287837653</v>
          </cell>
          <cell r="AZ73">
            <v>692187.3856432481</v>
          </cell>
          <cell r="BA73">
            <v>680832.36084635241</v>
          </cell>
          <cell r="BB73">
            <v>669605.29921957618</v>
          </cell>
          <cell r="BC73">
            <v>658505.06156475365</v>
          </cell>
          <cell r="BD73">
            <v>647530.51866595179</v>
          </cell>
          <cell r="BE73">
            <v>633063.00416408386</v>
          </cell>
          <cell r="BF73">
            <v>618774.55194947717</v>
          </cell>
          <cell r="BG73">
            <v>605147.26564234332</v>
          </cell>
          <cell r="BH73">
            <v>591718.84743163898</v>
          </cell>
          <cell r="BI73">
            <v>578487.51581068349</v>
          </cell>
          <cell r="BJ73">
            <v>565219.14139378548</v>
          </cell>
          <cell r="BK73">
            <v>552149.96889170446</v>
          </cell>
          <cell r="BL73">
            <v>539278.17109352665</v>
          </cell>
          <cell r="BM73">
            <v>526601.93750864919</v>
          </cell>
          <cell r="BN73">
            <v>514119.47421086754</v>
          </cell>
        </row>
        <row r="74">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row>
        <row r="75">
          <cell r="D75">
            <v>0</v>
          </cell>
          <cell r="E75">
            <v>1.7746554319815253</v>
          </cell>
          <cell r="F75">
            <v>3.5168455805053878</v>
          </cell>
          <cell r="G75">
            <v>6.9467300824973046</v>
          </cell>
          <cell r="H75">
            <v>13.66424632725418</v>
          </cell>
          <cell r="I75">
            <v>26.729519034873881</v>
          </cell>
          <cell r="J75">
            <v>51.568593984922821</v>
          </cell>
          <cell r="K75">
            <v>98.492267557668512</v>
          </cell>
          <cell r="L75">
            <v>185.59714552248505</v>
          </cell>
          <cell r="M75">
            <v>343.53644450817018</v>
          </cell>
          <cell r="N75">
            <v>0</v>
          </cell>
          <cell r="O75">
            <v>1088.5736769471855</v>
          </cell>
          <cell r="P75">
            <v>1838.2128631626176</v>
          </cell>
          <cell r="Q75">
            <v>2967.9030236588601</v>
          </cell>
          <cell r="R75">
            <v>4548.9353872002503</v>
          </cell>
          <cell r="S75">
            <v>6587.5001807080325</v>
          </cell>
          <cell r="T75">
            <v>8998.0024819662995</v>
          </cell>
          <cell r="U75">
            <v>11612.785253857437</v>
          </cell>
          <cell r="V75">
            <v>14228.559582523385</v>
          </cell>
          <cell r="W75">
            <v>16664.076044657912</v>
          </cell>
          <cell r="X75">
            <v>0</v>
          </cell>
          <cell r="Y75">
            <v>20601.88770035511</v>
          </cell>
          <cell r="Z75">
            <v>22061.482794488071</v>
          </cell>
          <cell r="AA75">
            <v>23271.385242935452</v>
          </cell>
          <cell r="AB75">
            <v>24231.412276641699</v>
          </cell>
          <cell r="AC75">
            <v>24991.553376357555</v>
          </cell>
          <cell r="AD75">
            <v>25589.840815326243</v>
          </cell>
          <cell r="AE75">
            <v>26069.718724183836</v>
          </cell>
          <cell r="AF75">
            <v>26460.493805704991</v>
          </cell>
          <cell r="AG75">
            <v>26784.52855564194</v>
          </cell>
          <cell r="AH75">
            <v>0</v>
          </cell>
          <cell r="AJ75">
            <v>0</v>
          </cell>
          <cell r="AK75">
            <v>1.7753124928531556</v>
          </cell>
          <cell r="AL75">
            <v>3.5194838808294731</v>
          </cell>
          <cell r="AM75">
            <v>6.9546439586555193</v>
          </cell>
          <cell r="AN75">
            <v>13.685245697645806</v>
          </cell>
          <cell r="AO75">
            <v>26.78144047015223</v>
          </cell>
          <cell r="AP75">
            <v>51.85813619675082</v>
          </cell>
          <cell r="AQ75">
            <v>99.419068205889914</v>
          </cell>
          <cell r="AR75">
            <v>188.07082814727107</v>
          </cell>
          <cell r="AS75">
            <v>349.50379486819185</v>
          </cell>
          <cell r="AT75">
            <v>0</v>
          </cell>
          <cell r="AU75">
            <v>1117.0069869104498</v>
          </cell>
          <cell r="AV75">
            <v>1894.7557069799468</v>
          </cell>
          <cell r="AW75">
            <v>3072.2102935842604</v>
          </cell>
          <cell r="AX75">
            <v>4729.2173044111632</v>
          </cell>
          <cell r="AY75">
            <v>6878.8138596344261</v>
          </cell>
          <cell r="AZ75">
            <v>9438.1813835022294</v>
          </cell>
          <cell r="BA75">
            <v>12236.70677194875</v>
          </cell>
          <cell r="BB75">
            <v>15063.035984347278</v>
          </cell>
          <cell r="BC75">
            <v>17725.339654474556</v>
          </cell>
          <cell r="BD75">
            <v>0</v>
          </cell>
          <cell r="BE75">
            <v>22123.492119910727</v>
          </cell>
          <cell r="BF75">
            <v>23803.717354304081</v>
          </cell>
          <cell r="BG75">
            <v>25196.849288464997</v>
          </cell>
          <cell r="BH75">
            <v>26328.000403293467</v>
          </cell>
          <cell r="BI75">
            <v>27248.938982160107</v>
          </cell>
          <cell r="BJ75">
            <v>28003.108842878606</v>
          </cell>
          <cell r="BK75">
            <v>28632.725573890821</v>
          </cell>
          <cell r="BL75">
            <v>29168.767696498253</v>
          </cell>
          <cell r="BM75">
            <v>29634.989085119865</v>
          </cell>
          <cell r="BN75">
            <v>0</v>
          </cell>
        </row>
        <row r="76">
          <cell r="D76">
            <v>846505.72103598283</v>
          </cell>
          <cell r="E76">
            <v>834337.08911863354</v>
          </cell>
          <cell r="F76">
            <v>822263.95984184253</v>
          </cell>
          <cell r="G76">
            <v>810283.92409424763</v>
          </cell>
          <cell r="H76">
            <v>798394.69779763755</v>
          </cell>
          <cell r="I76">
            <v>786592.54146436928</v>
          </cell>
          <cell r="J76">
            <v>774446.02789260179</v>
          </cell>
          <cell r="K76">
            <v>762379.87704941945</v>
          </cell>
          <cell r="L76">
            <v>750375.19691290788</v>
          </cell>
          <cell r="M76">
            <v>738400.54476425902</v>
          </cell>
          <cell r="N76">
            <v>727027.44713713694</v>
          </cell>
          <cell r="O76">
            <v>709168.26008564327</v>
          </cell>
          <cell r="P76">
            <v>691842.06513162609</v>
          </cell>
          <cell r="Q76">
            <v>674483.282153234</v>
          </cell>
          <cell r="R76">
            <v>656861.94478188397</v>
          </cell>
          <cell r="S76">
            <v>638970.15923349163</v>
          </cell>
          <cell r="T76">
            <v>620249.38002861198</v>
          </cell>
          <cell r="U76">
            <v>601526.59737516101</v>
          </cell>
          <cell r="V76">
            <v>583003.14129089378</v>
          </cell>
          <cell r="W76">
            <v>564858.32029511011</v>
          </cell>
          <cell r="X76">
            <v>566009.54595584713</v>
          </cell>
          <cell r="Y76">
            <v>523332.83363252372</v>
          </cell>
          <cell r="Z76">
            <v>500093.95676139637</v>
          </cell>
          <cell r="AA76">
            <v>477880.97349712113</v>
          </cell>
          <cell r="AB76">
            <v>456230.4731788474</v>
          </cell>
          <cell r="AC76">
            <v>435089.4021680553</v>
          </cell>
          <cell r="AD76">
            <v>414206.30385480629</v>
          </cell>
          <cell r="AE76">
            <v>393752.09147556743</v>
          </cell>
          <cell r="AF76">
            <v>373694.3479698624</v>
          </cell>
          <cell r="AG76">
            <v>354007.63036827097</v>
          </cell>
          <cell r="AH76">
            <v>361730.71077172481</v>
          </cell>
          <cell r="AJ76">
            <v>846505.72103598283</v>
          </cell>
          <cell r="AK76">
            <v>837783.15733196959</v>
          </cell>
          <cell r="AL76">
            <v>829118.49904938159</v>
          </cell>
          <cell r="AM76">
            <v>820509.64840864902</v>
          </cell>
          <cell r="AN76">
            <v>811954.62774789846</v>
          </cell>
          <cell r="AO76">
            <v>803449.99613192538</v>
          </cell>
          <cell r="AP76">
            <v>794555.6750338641</v>
          </cell>
          <cell r="AQ76">
            <v>785702.4508816906</v>
          </cell>
          <cell r="AR76">
            <v>776871.26928351866</v>
          </cell>
          <cell r="AS76">
            <v>768029.99519280961</v>
          </cell>
          <cell r="AT76">
            <v>759761.90502119809</v>
          </cell>
          <cell r="AU76">
            <v>747094.60449778673</v>
          </cell>
          <cell r="AV76">
            <v>734885.95550160529</v>
          </cell>
          <cell r="AW76">
            <v>722554.82169575116</v>
          </cell>
          <cell r="AX76">
            <v>709861.74146042217</v>
          </cell>
          <cell r="AY76">
            <v>696792.70901874208</v>
          </cell>
          <cell r="AZ76">
            <v>682749.20425974589</v>
          </cell>
          <cell r="BA76">
            <v>668595.65407440369</v>
          </cell>
          <cell r="BB76">
            <v>654542.26323522895</v>
          </cell>
          <cell r="BC76">
            <v>640779.72191027913</v>
          </cell>
          <cell r="BD76">
            <v>647530.51866595179</v>
          </cell>
          <cell r="BE76">
            <v>610939.51204417308</v>
          </cell>
          <cell r="BF76">
            <v>594970.83459517313</v>
          </cell>
          <cell r="BG76">
            <v>579950.41635387833</v>
          </cell>
          <cell r="BH76">
            <v>565390.84702834557</v>
          </cell>
          <cell r="BI76">
            <v>551238.57682852342</v>
          </cell>
          <cell r="BJ76">
            <v>537216.03255090688</v>
          </cell>
          <cell r="BK76">
            <v>523517.24331781361</v>
          </cell>
          <cell r="BL76">
            <v>510109.40339702839</v>
          </cell>
          <cell r="BM76">
            <v>496966.94842352933</v>
          </cell>
          <cell r="BN76">
            <v>514119.47421086754</v>
          </cell>
        </row>
        <row r="77">
          <cell r="D77">
            <v>439503.08114830282</v>
          </cell>
          <cell r="E77">
            <v>436622.07540715253</v>
          </cell>
          <cell r="F77">
            <v>433751.24282147165</v>
          </cell>
          <cell r="G77">
            <v>430890.55340968393</v>
          </cell>
          <cell r="H77">
            <v>428039.97727103491</v>
          </cell>
          <cell r="I77">
            <v>425199.48458538455</v>
          </cell>
          <cell r="J77">
            <v>420454.32907209848</v>
          </cell>
          <cell r="K77">
            <v>415726.35436669301</v>
          </cell>
          <cell r="L77">
            <v>411015.51148589124</v>
          </cell>
          <cell r="M77">
            <v>406321.75157068373</v>
          </cell>
          <cell r="N77">
            <v>401645.02588603582</v>
          </cell>
          <cell r="O77">
            <v>396702.4355711111</v>
          </cell>
          <cell r="P77">
            <v>391916.44565475016</v>
          </cell>
          <cell r="Q77">
            <v>386605.66693817993</v>
          </cell>
          <cell r="R77">
            <v>381328.08657462517</v>
          </cell>
          <cell r="S77">
            <v>376083.5581285946</v>
          </cell>
          <cell r="T77">
            <v>370871.9379487352</v>
          </cell>
          <cell r="U77">
            <v>365693.07842994289</v>
          </cell>
          <cell r="V77">
            <v>360546.83475606184</v>
          </cell>
          <cell r="W77">
            <v>355433.06264711602</v>
          </cell>
          <cell r="X77">
            <v>350351.61835752323</v>
          </cell>
          <cell r="Y77">
            <v>345517.50033709675</v>
          </cell>
          <cell r="Z77">
            <v>340724.51879634999</v>
          </cell>
          <cell r="AA77">
            <v>335261.62883863901</v>
          </cell>
          <cell r="AB77">
            <v>329859.17885470547</v>
          </cell>
          <cell r="AC77">
            <v>324516.8447699424</v>
          </cell>
          <cell r="AD77">
            <v>319178.41311121592</v>
          </cell>
          <cell r="AE77">
            <v>313899.66232342576</v>
          </cell>
          <cell r="AF77">
            <v>308680.27171406144</v>
          </cell>
          <cell r="AG77">
            <v>303519.92189936037</v>
          </cell>
          <cell r="AH77">
            <v>298418.29479968559</v>
          </cell>
          <cell r="AJ77">
            <v>439503.08114830282</v>
          </cell>
          <cell r="AK77">
            <v>436739.80821622186</v>
          </cell>
          <cell r="AL77">
            <v>433986.26851801097</v>
          </cell>
          <cell r="AM77">
            <v>431242.43326430127</v>
          </cell>
          <cell r="AN77">
            <v>428508.27374381444</v>
          </cell>
          <cell r="AO77">
            <v>425783.76132316218</v>
          </cell>
          <cell r="AP77">
            <v>422111.50917619374</v>
          </cell>
          <cell r="AQ77">
            <v>418452.42547222076</v>
          </cell>
          <cell r="AR77">
            <v>414806.47210844973</v>
          </cell>
          <cell r="AS77">
            <v>411173.61108141381</v>
          </cell>
          <cell r="AT77">
            <v>407553.8044867306</v>
          </cell>
          <cell r="AU77">
            <v>403734.87683174654</v>
          </cell>
          <cell r="AV77">
            <v>400048.92217586498</v>
          </cell>
          <cell r="AW77">
            <v>396063.31113629666</v>
          </cell>
          <cell r="AX77">
            <v>392099.01613770315</v>
          </cell>
          <cell r="AY77">
            <v>388155.9499762163</v>
          </cell>
          <cell r="AZ77">
            <v>384234.02687801304</v>
          </cell>
          <cell r="BA77">
            <v>380333.15913027292</v>
          </cell>
          <cell r="BB77">
            <v>376453.26045243023</v>
          </cell>
          <cell r="BC77">
            <v>372594.24486969237</v>
          </cell>
          <cell r="BD77">
            <v>368756.02671205025</v>
          </cell>
          <cell r="BE77">
            <v>365108.61192059203</v>
          </cell>
          <cell r="BF77">
            <v>361489.7013002531</v>
          </cell>
          <cell r="BG77">
            <v>357540.1822198974</v>
          </cell>
          <cell r="BH77">
            <v>353625.2158968047</v>
          </cell>
          <cell r="BI77">
            <v>349744.62735114619</v>
          </cell>
          <cell r="BJ77">
            <v>345870.29693930311</v>
          </cell>
          <cell r="BK77">
            <v>342030.10101205471</v>
          </cell>
          <cell r="BL77">
            <v>338223.86638676439</v>
          </cell>
          <cell r="BM77">
            <v>334451.42057036597</v>
          </cell>
          <cell r="BN77">
            <v>330712.59175696259</v>
          </cell>
        </row>
        <row r="78">
          <cell r="D78">
            <v>439503.08114830282</v>
          </cell>
          <cell r="E78">
            <v>436622.07540715253</v>
          </cell>
          <cell r="F78">
            <v>433751.24282147165</v>
          </cell>
          <cell r="G78">
            <v>430890.55340968393</v>
          </cell>
          <cell r="H78">
            <v>428039.97727103491</v>
          </cell>
          <cell r="I78">
            <v>425199.48458538455</v>
          </cell>
          <cell r="J78">
            <v>420454.32907209848</v>
          </cell>
          <cell r="K78">
            <v>415726.35436669301</v>
          </cell>
          <cell r="L78">
            <v>411015.51148589124</v>
          </cell>
          <cell r="M78">
            <v>406321.75157068373</v>
          </cell>
          <cell r="N78">
            <v>401645.02588603582</v>
          </cell>
          <cell r="O78">
            <v>396702.4355711111</v>
          </cell>
          <cell r="P78">
            <v>391916.44565475016</v>
          </cell>
          <cell r="Q78">
            <v>386605.66693817993</v>
          </cell>
          <cell r="R78">
            <v>381328.08657462517</v>
          </cell>
          <cell r="S78">
            <v>376083.5581285946</v>
          </cell>
          <cell r="T78">
            <v>370871.9379487352</v>
          </cell>
          <cell r="U78">
            <v>365693.07842994289</v>
          </cell>
          <cell r="V78">
            <v>360546.83475606184</v>
          </cell>
          <cell r="W78">
            <v>355433.06264711602</v>
          </cell>
          <cell r="X78">
            <v>350351.61835752323</v>
          </cell>
          <cell r="Y78">
            <v>345517.50033709675</v>
          </cell>
          <cell r="Z78">
            <v>340724.51879634999</v>
          </cell>
          <cell r="AA78">
            <v>335261.62883863901</v>
          </cell>
          <cell r="AB78">
            <v>329859.17885470547</v>
          </cell>
          <cell r="AC78">
            <v>324516.8447699424</v>
          </cell>
          <cell r="AD78">
            <v>319178.41311121592</v>
          </cell>
          <cell r="AE78">
            <v>313899.66232342576</v>
          </cell>
          <cell r="AF78">
            <v>308680.27171406144</v>
          </cell>
          <cell r="AG78">
            <v>303519.92189936037</v>
          </cell>
          <cell r="AH78">
            <v>298418.29479968559</v>
          </cell>
          <cell r="AJ78">
            <v>439503.08114830282</v>
          </cell>
          <cell r="AK78">
            <v>436739.80821622186</v>
          </cell>
          <cell r="AL78">
            <v>433986.26851801097</v>
          </cell>
          <cell r="AM78">
            <v>431242.43326430127</v>
          </cell>
          <cell r="AN78">
            <v>428508.27374381444</v>
          </cell>
          <cell r="AO78">
            <v>425783.76132316218</v>
          </cell>
          <cell r="AP78">
            <v>422111.50917619374</v>
          </cell>
          <cell r="AQ78">
            <v>418452.42547222076</v>
          </cell>
          <cell r="AR78">
            <v>414806.47210844973</v>
          </cell>
          <cell r="AS78">
            <v>411173.61108141381</v>
          </cell>
          <cell r="AT78">
            <v>407553.8044867306</v>
          </cell>
          <cell r="AU78">
            <v>403734.87683174654</v>
          </cell>
          <cell r="AV78">
            <v>400048.92217586498</v>
          </cell>
          <cell r="AW78">
            <v>396063.31113629666</v>
          </cell>
          <cell r="AX78">
            <v>392099.01613770315</v>
          </cell>
          <cell r="AY78">
            <v>388155.9499762163</v>
          </cell>
          <cell r="AZ78">
            <v>384234.02687801304</v>
          </cell>
          <cell r="BA78">
            <v>380333.15913027292</v>
          </cell>
          <cell r="BB78">
            <v>376453.26045243023</v>
          </cell>
          <cell r="BC78">
            <v>372594.24486969237</v>
          </cell>
          <cell r="BD78">
            <v>368756.02671205025</v>
          </cell>
          <cell r="BE78">
            <v>365108.61192059203</v>
          </cell>
          <cell r="BF78">
            <v>361489.7013002531</v>
          </cell>
          <cell r="BG78">
            <v>357540.1822198974</v>
          </cell>
          <cell r="BH78">
            <v>353625.2158968047</v>
          </cell>
          <cell r="BI78">
            <v>349744.62735114619</v>
          </cell>
          <cell r="BJ78">
            <v>345870.29693930311</v>
          </cell>
          <cell r="BK78">
            <v>342030.10101205471</v>
          </cell>
          <cell r="BL78">
            <v>338223.86638676439</v>
          </cell>
          <cell r="BM78">
            <v>334451.42057036597</v>
          </cell>
          <cell r="BN78">
            <v>330712.59175696259</v>
          </cell>
        </row>
      </sheetData>
      <sheetData sheetId="3">
        <row r="4">
          <cell r="D4">
            <v>1472760.9288230378</v>
          </cell>
          <cell r="E4">
            <v>1465054.3219326267</v>
          </cell>
          <cell r="F4">
            <v>1457347.7150422155</v>
          </cell>
          <cell r="G4">
            <v>1449641.1081518047</v>
          </cell>
          <cell r="H4">
            <v>1441934.5012613935</v>
          </cell>
          <cell r="I4">
            <v>1434227.8943709824</v>
          </cell>
          <cell r="J4">
            <v>1426521.2874805713</v>
          </cell>
          <cell r="K4">
            <v>1418814.6805901602</v>
          </cell>
          <cell r="L4">
            <v>1411108.0736997493</v>
          </cell>
          <cell r="M4">
            <v>1403401.4668093382</v>
          </cell>
          <cell r="N4">
            <v>1395694.8599189271</v>
          </cell>
          <cell r="O4">
            <v>1386533.1594198369</v>
          </cell>
          <cell r="P4">
            <v>1377371.458920747</v>
          </cell>
          <cell r="Q4">
            <v>1368209.7584216569</v>
          </cell>
          <cell r="R4">
            <v>1359048.057922567</v>
          </cell>
          <cell r="S4">
            <v>1349886.3574234769</v>
          </cell>
          <cell r="T4">
            <v>1339810.8300203856</v>
          </cell>
          <cell r="U4">
            <v>1329735.302617294</v>
          </cell>
          <cell r="V4">
            <v>1319659.7752142027</v>
          </cell>
          <cell r="W4">
            <v>1309584.2478111112</v>
          </cell>
          <cell r="X4">
            <v>1299508.7204080198</v>
          </cell>
          <cell r="Y4">
            <v>1288964.5638233894</v>
          </cell>
          <cell r="Z4">
            <v>1278420.4072387589</v>
          </cell>
          <cell r="AA4">
            <v>1267876.2506541281</v>
          </cell>
          <cell r="AB4">
            <v>1257332.0940694977</v>
          </cell>
          <cell r="AC4">
            <v>1246787.9374848672</v>
          </cell>
          <cell r="AD4">
            <v>1236243.7809002367</v>
          </cell>
          <cell r="AE4">
            <v>1225699.6243156062</v>
          </cell>
          <cell r="AF4">
            <v>1215155.4677309755</v>
          </cell>
          <cell r="AG4">
            <v>1204611.311146345</v>
          </cell>
          <cell r="AH4">
            <v>1194067.1545617145</v>
          </cell>
          <cell r="AJ4">
            <v>1472760.9288230378</v>
          </cell>
          <cell r="AK4">
            <v>1465054.3219326267</v>
          </cell>
          <cell r="AL4">
            <v>1457347.7150422155</v>
          </cell>
          <cell r="AM4">
            <v>1449641.1081518047</v>
          </cell>
          <cell r="AN4">
            <v>1441934.5012613935</v>
          </cell>
          <cell r="AO4">
            <v>1434227.8943709824</v>
          </cell>
          <cell r="AP4">
            <v>1426521.2874805713</v>
          </cell>
          <cell r="AQ4">
            <v>1418814.6805901602</v>
          </cell>
          <cell r="AR4">
            <v>1411108.0736997493</v>
          </cell>
          <cell r="AS4">
            <v>1403401.4668093382</v>
          </cell>
          <cell r="AT4">
            <v>1395694.8599189271</v>
          </cell>
          <cell r="AU4">
            <v>1386533.1594198369</v>
          </cell>
          <cell r="AV4">
            <v>1377371.458920747</v>
          </cell>
          <cell r="AW4">
            <v>1368209.7584216569</v>
          </cell>
          <cell r="AX4">
            <v>1359048.057922567</v>
          </cell>
          <cell r="AY4">
            <v>1349886.3574234769</v>
          </cell>
          <cell r="AZ4">
            <v>1339810.8300203856</v>
          </cell>
          <cell r="BA4">
            <v>1329735.302617294</v>
          </cell>
          <cell r="BB4">
            <v>1319659.7752142027</v>
          </cell>
          <cell r="BC4">
            <v>1309584.2478111112</v>
          </cell>
          <cell r="BD4">
            <v>1299508.7204080198</v>
          </cell>
          <cell r="BE4">
            <v>1288964.5638233894</v>
          </cell>
          <cell r="BF4">
            <v>1278420.4072387589</v>
          </cell>
          <cell r="BG4">
            <v>1267876.2506541281</v>
          </cell>
          <cell r="BH4">
            <v>1257332.0940694977</v>
          </cell>
          <cell r="BI4">
            <v>1246787.9374848672</v>
          </cell>
          <cell r="BJ4">
            <v>1236243.7809002367</v>
          </cell>
          <cell r="BK4">
            <v>1225699.6243156062</v>
          </cell>
          <cell r="BL4">
            <v>1215155.4677309755</v>
          </cell>
          <cell r="BM4">
            <v>1204611.311146345</v>
          </cell>
          <cell r="BN4">
            <v>1194067.1545617145</v>
          </cell>
        </row>
        <row r="5">
          <cell r="D5">
            <v>1472760.9288230378</v>
          </cell>
          <cell r="E5">
            <v>1465054.3219326267</v>
          </cell>
          <cell r="F5">
            <v>1457347.7150422155</v>
          </cell>
          <cell r="G5">
            <v>1449641.1081518047</v>
          </cell>
          <cell r="H5">
            <v>1441934.5012613935</v>
          </cell>
          <cell r="I5">
            <v>1434227.8943709824</v>
          </cell>
          <cell r="J5">
            <v>1426521.2874805713</v>
          </cell>
          <cell r="K5">
            <v>1418814.6805901602</v>
          </cell>
          <cell r="L5">
            <v>1411108.0736997493</v>
          </cell>
          <cell r="M5">
            <v>1403401.4668093382</v>
          </cell>
          <cell r="N5">
            <v>1395694.8599189271</v>
          </cell>
          <cell r="O5">
            <v>1386533.1594198369</v>
          </cell>
          <cell r="P5">
            <v>1377371.458920747</v>
          </cell>
          <cell r="Q5">
            <v>1368209.7584216569</v>
          </cell>
          <cell r="R5">
            <v>1359048.057922567</v>
          </cell>
          <cell r="S5">
            <v>1349886.3574234769</v>
          </cell>
          <cell r="T5">
            <v>1339810.8300203856</v>
          </cell>
          <cell r="U5">
            <v>1329735.302617294</v>
          </cell>
          <cell r="V5">
            <v>1319659.7752142027</v>
          </cell>
          <cell r="W5">
            <v>1309584.2478111112</v>
          </cell>
          <cell r="X5">
            <v>1299508.7204080198</v>
          </cell>
          <cell r="Y5">
            <v>1288964.5638233894</v>
          </cell>
          <cell r="Z5">
            <v>1278420.4072387589</v>
          </cell>
          <cell r="AA5">
            <v>1267876.2506541281</v>
          </cell>
          <cell r="AB5">
            <v>1257332.0940694977</v>
          </cell>
          <cell r="AC5">
            <v>1246787.9374848672</v>
          </cell>
          <cell r="AD5">
            <v>1236243.7809002367</v>
          </cell>
          <cell r="AE5">
            <v>1225699.6243156062</v>
          </cell>
          <cell r="AF5">
            <v>1215155.4677309755</v>
          </cell>
          <cell r="AG5">
            <v>1204611.311146345</v>
          </cell>
          <cell r="AH5">
            <v>1194067.1545617145</v>
          </cell>
          <cell r="AJ5">
            <v>1472760.9288230378</v>
          </cell>
          <cell r="AK5">
            <v>1465054.3219326267</v>
          </cell>
          <cell r="AL5">
            <v>1457347.7150422155</v>
          </cell>
          <cell r="AM5">
            <v>1449641.1081518047</v>
          </cell>
          <cell r="AN5">
            <v>1441934.5012613935</v>
          </cell>
          <cell r="AO5">
            <v>1434227.8943709824</v>
          </cell>
          <cell r="AP5">
            <v>1426521.2874805713</v>
          </cell>
          <cell r="AQ5">
            <v>1418814.6805901602</v>
          </cell>
          <cell r="AR5">
            <v>1411108.0736997493</v>
          </cell>
          <cell r="AS5">
            <v>1403401.4668093382</v>
          </cell>
          <cell r="AT5">
            <v>1395694.8599189271</v>
          </cell>
          <cell r="AU5">
            <v>1386533.1594198369</v>
          </cell>
          <cell r="AV5">
            <v>1377371.458920747</v>
          </cell>
          <cell r="AW5">
            <v>1368209.7584216569</v>
          </cell>
          <cell r="AX5">
            <v>1359048.057922567</v>
          </cell>
          <cell r="AY5">
            <v>1349886.3574234769</v>
          </cell>
          <cell r="AZ5">
            <v>1339810.8300203856</v>
          </cell>
          <cell r="BA5">
            <v>1329735.302617294</v>
          </cell>
          <cell r="BB5">
            <v>1319659.7752142027</v>
          </cell>
          <cell r="BC5">
            <v>1309584.2478111112</v>
          </cell>
          <cell r="BD5">
            <v>1299508.7204080198</v>
          </cell>
          <cell r="BE5">
            <v>1288964.5638233894</v>
          </cell>
          <cell r="BF5">
            <v>1278420.4072387589</v>
          </cell>
          <cell r="BG5">
            <v>1267876.2506541281</v>
          </cell>
          <cell r="BH5">
            <v>1257332.0940694977</v>
          </cell>
          <cell r="BI5">
            <v>1246787.9374848672</v>
          </cell>
          <cell r="BJ5">
            <v>1236243.7809002367</v>
          </cell>
          <cell r="BK5">
            <v>1225699.6243156062</v>
          </cell>
          <cell r="BL5">
            <v>1215155.4677309755</v>
          </cell>
          <cell r="BM5">
            <v>1204611.311146345</v>
          </cell>
          <cell r="BN5">
            <v>1194067.1545617145</v>
          </cell>
        </row>
        <row r="6">
          <cell r="D6">
            <v>103598.39231850725</v>
          </cell>
          <cell r="E6">
            <v>103056.28662541599</v>
          </cell>
          <cell r="F6">
            <v>102514.18093232474</v>
          </cell>
          <cell r="G6">
            <v>101972.07523923351</v>
          </cell>
          <cell r="H6">
            <v>101429.96954614227</v>
          </cell>
          <cell r="I6">
            <v>100887.86385305102</v>
          </cell>
          <cell r="J6">
            <v>100345.75815995978</v>
          </cell>
          <cell r="K6">
            <v>99803.652466868531</v>
          </cell>
          <cell r="L6">
            <v>99261.5467737773</v>
          </cell>
          <cell r="M6">
            <v>98719.441080686054</v>
          </cell>
          <cell r="N6">
            <v>98177.335387594809</v>
          </cell>
          <cell r="O6">
            <v>97532.874074129679</v>
          </cell>
          <cell r="P6">
            <v>96888.412760664578</v>
          </cell>
          <cell r="Q6">
            <v>96243.951447199463</v>
          </cell>
          <cell r="R6">
            <v>95599.490133734362</v>
          </cell>
          <cell r="S6">
            <v>94955.028820269246</v>
          </cell>
          <cell r="T6">
            <v>94246.28619932296</v>
          </cell>
          <cell r="U6">
            <v>93537.543578376659</v>
          </cell>
          <cell r="V6">
            <v>92828.800957430372</v>
          </cell>
          <cell r="W6">
            <v>92120.058336484071</v>
          </cell>
          <cell r="X6">
            <v>91411.315715537785</v>
          </cell>
          <cell r="Y6">
            <v>90669.608321524225</v>
          </cell>
          <cell r="Z6">
            <v>89927.900927510665</v>
          </cell>
          <cell r="AA6">
            <v>89186.193533497106</v>
          </cell>
          <cell r="AB6">
            <v>88444.486139483546</v>
          </cell>
          <cell r="AC6">
            <v>87702.778745469986</v>
          </cell>
          <cell r="AD6">
            <v>86961.071351456427</v>
          </cell>
          <cell r="AE6">
            <v>86219.363957442867</v>
          </cell>
          <cell r="AF6">
            <v>85477.656563429293</v>
          </cell>
          <cell r="AG6">
            <v>84735.949169415748</v>
          </cell>
          <cell r="AH6">
            <v>83994.241775402188</v>
          </cell>
          <cell r="AJ6">
            <v>103598.39231850725</v>
          </cell>
          <cell r="AK6">
            <v>103056.28662541599</v>
          </cell>
          <cell r="AL6">
            <v>102514.18093232474</v>
          </cell>
          <cell r="AM6">
            <v>101972.07523923351</v>
          </cell>
          <cell r="AN6">
            <v>101429.96954614227</v>
          </cell>
          <cell r="AO6">
            <v>100887.86385305102</v>
          </cell>
          <cell r="AP6">
            <v>100345.75815995978</v>
          </cell>
          <cell r="AQ6">
            <v>99803.652466868531</v>
          </cell>
          <cell r="AR6">
            <v>99261.5467737773</v>
          </cell>
          <cell r="AS6">
            <v>98719.441080686054</v>
          </cell>
          <cell r="AT6">
            <v>98177.335387594809</v>
          </cell>
          <cell r="AU6">
            <v>97532.874074129679</v>
          </cell>
          <cell r="AV6">
            <v>96888.412760664578</v>
          </cell>
          <cell r="AW6">
            <v>96243.951447199463</v>
          </cell>
          <cell r="AX6">
            <v>95599.490133734362</v>
          </cell>
          <cell r="AY6">
            <v>94955.028820269246</v>
          </cell>
          <cell r="AZ6">
            <v>94246.28619932296</v>
          </cell>
          <cell r="BA6">
            <v>93537.543578376659</v>
          </cell>
          <cell r="BB6">
            <v>92828.800957430372</v>
          </cell>
          <cell r="BC6">
            <v>92120.058336484071</v>
          </cell>
          <cell r="BD6">
            <v>91411.315715537785</v>
          </cell>
          <cell r="BE6">
            <v>90669.608321524225</v>
          </cell>
          <cell r="BF6">
            <v>89927.900927510665</v>
          </cell>
          <cell r="BG6">
            <v>89186.193533497106</v>
          </cell>
          <cell r="BH6">
            <v>88444.486139483546</v>
          </cell>
          <cell r="BI6">
            <v>87702.778745469986</v>
          </cell>
          <cell r="BJ6">
            <v>86961.071351456427</v>
          </cell>
          <cell r="BK6">
            <v>86219.363957442867</v>
          </cell>
          <cell r="BL6">
            <v>85477.656563429293</v>
          </cell>
          <cell r="BM6">
            <v>84735.949169415748</v>
          </cell>
          <cell r="BN6">
            <v>83994.241775402188</v>
          </cell>
        </row>
        <row r="7">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row>
        <row r="8">
          <cell r="D8">
            <v>1369162.5365045306</v>
          </cell>
          <cell r="E8">
            <v>1361998.0353072106</v>
          </cell>
          <cell r="F8">
            <v>1354833.5341098907</v>
          </cell>
          <cell r="G8">
            <v>1347669.0329125712</v>
          </cell>
          <cell r="H8">
            <v>1340504.5317152513</v>
          </cell>
          <cell r="I8">
            <v>1333340.0305179313</v>
          </cell>
          <cell r="J8">
            <v>1326175.5293206116</v>
          </cell>
          <cell r="K8">
            <v>1319011.0281232917</v>
          </cell>
          <cell r="L8">
            <v>1311846.526925972</v>
          </cell>
          <cell r="M8">
            <v>1304682.0257286523</v>
          </cell>
          <cell r="N8">
            <v>1297517.5245313323</v>
          </cell>
          <cell r="O8">
            <v>1289000.2853457073</v>
          </cell>
          <cell r="P8">
            <v>1280483.0461600826</v>
          </cell>
          <cell r="Q8">
            <v>1271965.8069744573</v>
          </cell>
          <cell r="R8">
            <v>1263448.5677888326</v>
          </cell>
          <cell r="S8">
            <v>1254931.3286032076</v>
          </cell>
          <cell r="T8">
            <v>1245564.5438210627</v>
          </cell>
          <cell r="U8">
            <v>1236197.7590389173</v>
          </cell>
          <cell r="V8">
            <v>1226830.9742567723</v>
          </cell>
          <cell r="W8">
            <v>1217464.1894746271</v>
          </cell>
          <cell r="X8">
            <v>1208097.404692482</v>
          </cell>
          <cell r="Y8">
            <v>1198294.9555018651</v>
          </cell>
          <cell r="Z8">
            <v>1188492.5063112483</v>
          </cell>
          <cell r="AA8">
            <v>1178690.057120631</v>
          </cell>
          <cell r="AB8">
            <v>1168887.6079300141</v>
          </cell>
          <cell r="AC8">
            <v>1159085.1587393973</v>
          </cell>
          <cell r="AD8">
            <v>1149282.7095487802</v>
          </cell>
          <cell r="AE8">
            <v>1139480.2603581634</v>
          </cell>
          <cell r="AF8">
            <v>1129677.8111675461</v>
          </cell>
          <cell r="AG8">
            <v>1119875.3619769292</v>
          </cell>
          <cell r="AH8">
            <v>1110072.9127863124</v>
          </cell>
          <cell r="AJ8">
            <v>1369162.5365045306</v>
          </cell>
          <cell r="AK8">
            <v>1361998.0353072106</v>
          </cell>
          <cell r="AL8">
            <v>1354833.5341098907</v>
          </cell>
          <cell r="AM8">
            <v>1347669.0329125712</v>
          </cell>
          <cell r="AN8">
            <v>1340504.5317152513</v>
          </cell>
          <cell r="AO8">
            <v>1333340.0305179313</v>
          </cell>
          <cell r="AP8">
            <v>1326175.5293206116</v>
          </cell>
          <cell r="AQ8">
            <v>1319011.0281232917</v>
          </cell>
          <cell r="AR8">
            <v>1311846.526925972</v>
          </cell>
          <cell r="AS8">
            <v>1304682.0257286523</v>
          </cell>
          <cell r="AT8">
            <v>1297517.5245313323</v>
          </cell>
          <cell r="AU8">
            <v>1289000.2853457073</v>
          </cell>
          <cell r="AV8">
            <v>1280483.0461600826</v>
          </cell>
          <cell r="AW8">
            <v>1271965.8069744573</v>
          </cell>
          <cell r="AX8">
            <v>1263448.5677888326</v>
          </cell>
          <cell r="AY8">
            <v>1254931.3286032076</v>
          </cell>
          <cell r="AZ8">
            <v>1245564.5438210627</v>
          </cell>
          <cell r="BA8">
            <v>1236197.7590389173</v>
          </cell>
          <cell r="BB8">
            <v>1226830.9742567723</v>
          </cell>
          <cell r="BC8">
            <v>1217464.1894746271</v>
          </cell>
          <cell r="BD8">
            <v>1208097.404692482</v>
          </cell>
          <cell r="BE8">
            <v>1198294.9555018651</v>
          </cell>
          <cell r="BF8">
            <v>1188492.5063112483</v>
          </cell>
          <cell r="BG8">
            <v>1178690.057120631</v>
          </cell>
          <cell r="BH8">
            <v>1168887.6079300141</v>
          </cell>
          <cell r="BI8">
            <v>1159085.1587393973</v>
          </cell>
          <cell r="BJ8">
            <v>1149282.7095487802</v>
          </cell>
          <cell r="BK8">
            <v>1139480.2603581634</v>
          </cell>
          <cell r="BL8">
            <v>1129677.8111675461</v>
          </cell>
          <cell r="BM8">
            <v>1119875.3619769292</v>
          </cell>
          <cell r="BN8">
            <v>1110072.9127863124</v>
          </cell>
        </row>
        <row r="10">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row>
        <row r="11">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row>
        <row r="13">
          <cell r="D13">
            <v>1472760.9288230378</v>
          </cell>
          <cell r="E13">
            <v>1465054.3219326267</v>
          </cell>
          <cell r="F13">
            <v>1457347.7150422155</v>
          </cell>
          <cell r="G13">
            <v>1449641.1081518047</v>
          </cell>
          <cell r="H13">
            <v>1441934.5012613935</v>
          </cell>
          <cell r="I13">
            <v>1434227.8943709824</v>
          </cell>
          <cell r="J13">
            <v>1426521.2874805713</v>
          </cell>
          <cell r="K13">
            <v>1418814.6805901602</v>
          </cell>
          <cell r="L13">
            <v>1411108.0736997493</v>
          </cell>
          <cell r="M13">
            <v>1403401.4668093382</v>
          </cell>
          <cell r="N13">
            <v>1395694.8599189271</v>
          </cell>
          <cell r="O13">
            <v>1386533.1594198369</v>
          </cell>
          <cell r="P13">
            <v>1377371.458920747</v>
          </cell>
          <cell r="Q13">
            <v>1368209.7584216569</v>
          </cell>
          <cell r="R13">
            <v>1359048.057922567</v>
          </cell>
          <cell r="S13">
            <v>1349886.3574234769</v>
          </cell>
          <cell r="T13">
            <v>1339810.8300203856</v>
          </cell>
          <cell r="U13">
            <v>1329735.302617294</v>
          </cell>
          <cell r="V13">
            <v>1319659.7752142027</v>
          </cell>
          <cell r="W13">
            <v>1309584.2478111112</v>
          </cell>
          <cell r="X13">
            <v>1299508.7204080198</v>
          </cell>
          <cell r="Y13">
            <v>1288964.5638233894</v>
          </cell>
          <cell r="Z13">
            <v>1278420.4072387589</v>
          </cell>
          <cell r="AA13">
            <v>1267876.2506541281</v>
          </cell>
          <cell r="AB13">
            <v>1257332.0940694977</v>
          </cell>
          <cell r="AC13">
            <v>1246787.9374848672</v>
          </cell>
          <cell r="AD13">
            <v>1236243.7809002367</v>
          </cell>
          <cell r="AE13">
            <v>1225699.6243156062</v>
          </cell>
          <cell r="AF13">
            <v>1215155.4677309755</v>
          </cell>
          <cell r="AG13">
            <v>1204611.311146345</v>
          </cell>
          <cell r="AH13">
            <v>1194067.1545617145</v>
          </cell>
          <cell r="AJ13">
            <v>1472760.9288230378</v>
          </cell>
          <cell r="AK13">
            <v>1465054.3219326267</v>
          </cell>
          <cell r="AL13">
            <v>1457347.7150422155</v>
          </cell>
          <cell r="AM13">
            <v>1449641.1081518047</v>
          </cell>
          <cell r="AN13">
            <v>1441934.5012613935</v>
          </cell>
          <cell r="AO13">
            <v>1434227.8943709824</v>
          </cell>
          <cell r="AP13">
            <v>1426521.2874805713</v>
          </cell>
          <cell r="AQ13">
            <v>1418814.6805901602</v>
          </cell>
          <cell r="AR13">
            <v>1411108.0736997493</v>
          </cell>
          <cell r="AS13">
            <v>1403401.4668093382</v>
          </cell>
          <cell r="AT13">
            <v>1395694.8599189271</v>
          </cell>
          <cell r="AU13">
            <v>1386533.1594198369</v>
          </cell>
          <cell r="AV13">
            <v>1377371.458920747</v>
          </cell>
          <cell r="AW13">
            <v>1368209.7584216569</v>
          </cell>
          <cell r="AX13">
            <v>1359048.057922567</v>
          </cell>
          <cell r="AY13">
            <v>1349886.3574234769</v>
          </cell>
          <cell r="AZ13">
            <v>1339810.8300203856</v>
          </cell>
          <cell r="BA13">
            <v>1329735.302617294</v>
          </cell>
          <cell r="BB13">
            <v>1319659.7752142027</v>
          </cell>
          <cell r="BC13">
            <v>1309584.2478111112</v>
          </cell>
          <cell r="BD13">
            <v>1299508.7204080198</v>
          </cell>
          <cell r="BE13">
            <v>1288964.5638233894</v>
          </cell>
          <cell r="BF13">
            <v>1278420.4072387589</v>
          </cell>
          <cell r="BG13">
            <v>1267876.2506541281</v>
          </cell>
          <cell r="BH13">
            <v>1257332.0940694977</v>
          </cell>
          <cell r="BI13">
            <v>1246787.9374848672</v>
          </cell>
          <cell r="BJ13">
            <v>1236243.7809002367</v>
          </cell>
          <cell r="BK13">
            <v>1225699.6243156062</v>
          </cell>
          <cell r="BL13">
            <v>1215155.4677309755</v>
          </cell>
          <cell r="BM13">
            <v>1204611.311146345</v>
          </cell>
          <cell r="BN13">
            <v>1194067.1545617145</v>
          </cell>
        </row>
        <row r="14">
          <cell r="D14">
            <v>103598.39231850725</v>
          </cell>
          <cell r="E14">
            <v>103056.28662541599</v>
          </cell>
          <cell r="F14">
            <v>102514.18093232474</v>
          </cell>
          <cell r="G14">
            <v>101972.07523923351</v>
          </cell>
          <cell r="H14">
            <v>101429.96954614227</v>
          </cell>
          <cell r="I14">
            <v>100887.86385305102</v>
          </cell>
          <cell r="J14">
            <v>100345.75815995978</v>
          </cell>
          <cell r="K14">
            <v>99803.652466868531</v>
          </cell>
          <cell r="L14">
            <v>99261.5467737773</v>
          </cell>
          <cell r="M14">
            <v>98719.441080686054</v>
          </cell>
          <cell r="N14">
            <v>98177.335387594809</v>
          </cell>
          <cell r="O14">
            <v>97532.874074129679</v>
          </cell>
          <cell r="P14">
            <v>96888.412760664578</v>
          </cell>
          <cell r="Q14">
            <v>96243.951447199463</v>
          </cell>
          <cell r="R14">
            <v>95599.490133734362</v>
          </cell>
          <cell r="S14">
            <v>94955.028820269246</v>
          </cell>
          <cell r="T14">
            <v>94246.28619932296</v>
          </cell>
          <cell r="U14">
            <v>93537.543578376659</v>
          </cell>
          <cell r="V14">
            <v>92828.800957430372</v>
          </cell>
          <cell r="W14">
            <v>92120.058336484071</v>
          </cell>
          <cell r="X14">
            <v>91411.315715537785</v>
          </cell>
          <cell r="Y14">
            <v>90669.608321524225</v>
          </cell>
          <cell r="Z14">
            <v>89927.900927510665</v>
          </cell>
          <cell r="AA14">
            <v>89186.193533497106</v>
          </cell>
          <cell r="AB14">
            <v>88444.486139483546</v>
          </cell>
          <cell r="AC14">
            <v>87702.778745469986</v>
          </cell>
          <cell r="AD14">
            <v>86961.071351456427</v>
          </cell>
          <cell r="AE14">
            <v>86219.363957442867</v>
          </cell>
          <cell r="AF14">
            <v>85477.656563429293</v>
          </cell>
          <cell r="AG14">
            <v>84735.949169415748</v>
          </cell>
          <cell r="AH14">
            <v>83994.241775402188</v>
          </cell>
          <cell r="AJ14">
            <v>103598.39231850725</v>
          </cell>
          <cell r="AK14">
            <v>103056.28662541599</v>
          </cell>
          <cell r="AL14">
            <v>102514.18093232474</v>
          </cell>
          <cell r="AM14">
            <v>101972.07523923351</v>
          </cell>
          <cell r="AN14">
            <v>101429.96954614227</v>
          </cell>
          <cell r="AO14">
            <v>100887.86385305102</v>
          </cell>
          <cell r="AP14">
            <v>100345.75815995978</v>
          </cell>
          <cell r="AQ14">
            <v>99803.652466868531</v>
          </cell>
          <cell r="AR14">
            <v>99261.5467737773</v>
          </cell>
          <cell r="AS14">
            <v>98719.441080686054</v>
          </cell>
          <cell r="AT14">
            <v>98177.335387594809</v>
          </cell>
          <cell r="AU14">
            <v>97532.874074129679</v>
          </cell>
          <cell r="AV14">
            <v>96888.412760664578</v>
          </cell>
          <cell r="AW14">
            <v>96243.951447199463</v>
          </cell>
          <cell r="AX14">
            <v>95599.490133734362</v>
          </cell>
          <cell r="AY14">
            <v>94955.028820269246</v>
          </cell>
          <cell r="AZ14">
            <v>94246.28619932296</v>
          </cell>
          <cell r="BA14">
            <v>93537.543578376659</v>
          </cell>
          <cell r="BB14">
            <v>92828.800957430372</v>
          </cell>
          <cell r="BC14">
            <v>92120.058336484071</v>
          </cell>
          <cell r="BD14">
            <v>91411.315715537785</v>
          </cell>
          <cell r="BE14">
            <v>90669.608321524225</v>
          </cell>
          <cell r="BF14">
            <v>89927.900927510665</v>
          </cell>
          <cell r="BG14">
            <v>89186.193533497106</v>
          </cell>
          <cell r="BH14">
            <v>88444.486139483546</v>
          </cell>
          <cell r="BI14">
            <v>87702.778745469986</v>
          </cell>
          <cell r="BJ14">
            <v>86961.071351456427</v>
          </cell>
          <cell r="BK14">
            <v>86219.363957442867</v>
          </cell>
          <cell r="BL14">
            <v>85477.656563429293</v>
          </cell>
          <cell r="BM14">
            <v>84735.949169415748</v>
          </cell>
          <cell r="BN14">
            <v>83994.241775402188</v>
          </cell>
        </row>
        <row r="15">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row>
        <row r="16">
          <cell r="D16">
            <v>1369162.5365045306</v>
          </cell>
          <cell r="E16">
            <v>1361998.0353072106</v>
          </cell>
          <cell r="F16">
            <v>1354833.5341098907</v>
          </cell>
          <cell r="G16">
            <v>1347669.0329125712</v>
          </cell>
          <cell r="H16">
            <v>1340504.5317152513</v>
          </cell>
          <cell r="I16">
            <v>1333340.0305179313</v>
          </cell>
          <cell r="J16">
            <v>1326175.5293206116</v>
          </cell>
          <cell r="K16">
            <v>1319011.0281232917</v>
          </cell>
          <cell r="L16">
            <v>1311846.526925972</v>
          </cell>
          <cell r="M16">
            <v>1304682.0257286523</v>
          </cell>
          <cell r="N16">
            <v>1297517.5245313323</v>
          </cell>
          <cell r="O16">
            <v>1289000.2853457073</v>
          </cell>
          <cell r="P16">
            <v>1280483.0461600826</v>
          </cell>
          <cell r="Q16">
            <v>1271965.8069744573</v>
          </cell>
          <cell r="R16">
            <v>1263448.5677888326</v>
          </cell>
          <cell r="S16">
            <v>1254931.3286032076</v>
          </cell>
          <cell r="T16">
            <v>1245564.5438210627</v>
          </cell>
          <cell r="U16">
            <v>1236197.7590389173</v>
          </cell>
          <cell r="V16">
            <v>1226830.9742567723</v>
          </cell>
          <cell r="W16">
            <v>1217464.1894746271</v>
          </cell>
          <cell r="X16">
            <v>1208097.404692482</v>
          </cell>
          <cell r="Y16">
            <v>1198294.9555018651</v>
          </cell>
          <cell r="Z16">
            <v>1188492.5063112483</v>
          </cell>
          <cell r="AA16">
            <v>1178690.057120631</v>
          </cell>
          <cell r="AB16">
            <v>1168887.6079300141</v>
          </cell>
          <cell r="AC16">
            <v>1159085.1587393973</v>
          </cell>
          <cell r="AD16">
            <v>1149282.7095487802</v>
          </cell>
          <cell r="AE16">
            <v>1139480.2603581634</v>
          </cell>
          <cell r="AF16">
            <v>1129677.8111675461</v>
          </cell>
          <cell r="AG16">
            <v>1119875.3619769292</v>
          </cell>
          <cell r="AH16">
            <v>1110072.9127863124</v>
          </cell>
          <cell r="AJ16">
            <v>1369162.5365045306</v>
          </cell>
          <cell r="AK16">
            <v>1361998.0353072106</v>
          </cell>
          <cell r="AL16">
            <v>1354833.5341098907</v>
          </cell>
          <cell r="AM16">
            <v>1347669.0329125712</v>
          </cell>
          <cell r="AN16">
            <v>1340504.5317152513</v>
          </cell>
          <cell r="AO16">
            <v>1333340.0305179313</v>
          </cell>
          <cell r="AP16">
            <v>1326175.5293206116</v>
          </cell>
          <cell r="AQ16">
            <v>1319011.0281232917</v>
          </cell>
          <cell r="AR16">
            <v>1311846.526925972</v>
          </cell>
          <cell r="AS16">
            <v>1304682.0257286523</v>
          </cell>
          <cell r="AT16">
            <v>1297517.5245313323</v>
          </cell>
          <cell r="AU16">
            <v>1289000.2853457073</v>
          </cell>
          <cell r="AV16">
            <v>1280483.0461600826</v>
          </cell>
          <cell r="AW16">
            <v>1271965.8069744573</v>
          </cell>
          <cell r="AX16">
            <v>1263448.5677888326</v>
          </cell>
          <cell r="AY16">
            <v>1254931.3286032076</v>
          </cell>
          <cell r="AZ16">
            <v>1245564.5438210627</v>
          </cell>
          <cell r="BA16">
            <v>1236197.7590389173</v>
          </cell>
          <cell r="BB16">
            <v>1226830.9742567723</v>
          </cell>
          <cell r="BC16">
            <v>1217464.1894746271</v>
          </cell>
          <cell r="BD16">
            <v>1208097.404692482</v>
          </cell>
          <cell r="BE16">
            <v>1198294.9555018651</v>
          </cell>
          <cell r="BF16">
            <v>1188492.5063112483</v>
          </cell>
          <cell r="BG16">
            <v>1178690.057120631</v>
          </cell>
          <cell r="BH16">
            <v>1168887.6079300141</v>
          </cell>
          <cell r="BI16">
            <v>1159085.1587393973</v>
          </cell>
          <cell r="BJ16">
            <v>1149282.7095487802</v>
          </cell>
          <cell r="BK16">
            <v>1139480.2603581634</v>
          </cell>
          <cell r="BL16">
            <v>1129677.8111675461</v>
          </cell>
          <cell r="BM16">
            <v>1119875.3619769292</v>
          </cell>
          <cell r="BN16">
            <v>1110072.9127863124</v>
          </cell>
        </row>
        <row r="17">
          <cell r="D17">
            <v>126171.28546415325</v>
          </cell>
          <cell r="E17">
            <v>125292.11614121997</v>
          </cell>
          <cell r="F17">
            <v>124419.07292452034</v>
          </cell>
          <cell r="G17">
            <v>123552.11312696709</v>
          </cell>
          <cell r="H17">
            <v>122691.19435891925</v>
          </cell>
          <cell r="I17">
            <v>121836.2745261095</v>
          </cell>
          <cell r="J17">
            <v>120987.31182758596</v>
          </cell>
          <cell r="K17">
            <v>120144.26475366838</v>
          </cell>
          <cell r="L17">
            <v>119307.09208391851</v>
          </cell>
          <cell r="M17">
            <v>118475.75288512469</v>
          </cell>
          <cell r="N17">
            <v>117650.20650930039</v>
          </cell>
          <cell r="O17">
            <v>116830.41259169679</v>
          </cell>
          <cell r="P17">
            <v>116016.33104882912</v>
          </cell>
          <cell r="Q17">
            <v>115207.9220765168</v>
          </cell>
          <cell r="R17">
            <v>114405.14614793725</v>
          </cell>
          <cell r="S17">
            <v>113607.96401169327</v>
          </cell>
          <cell r="T17">
            <v>112816.33668989378</v>
          </cell>
          <cell r="U17">
            <v>112030.22547624807</v>
          </cell>
          <cell r="V17">
            <v>111249.59193417327</v>
          </cell>
          <cell r="W17">
            <v>110474.39789491496</v>
          </cell>
          <cell r="X17">
            <v>109704.60545568101</v>
          </cell>
          <cell r="Y17">
            <v>108940.17697778827</v>
          </cell>
          <cell r="Z17">
            <v>108181.07508482227</v>
          </cell>
          <cell r="AA17">
            <v>107427.26266080969</v>
          </cell>
          <cell r="AB17">
            <v>106678.70284840363</v>
          </cell>
          <cell r="AC17">
            <v>105935.35904708144</v>
          </cell>
          <cell r="AD17">
            <v>105197.1949113552</v>
          </cell>
          <cell r="AE17">
            <v>104464.17434899458</v>
          </cell>
          <cell r="AF17">
            <v>103736.26151926216</v>
          </cell>
          <cell r="AG17">
            <v>103013.42083116098</v>
          </cell>
          <cell r="AH17">
            <v>102295.61694169437</v>
          </cell>
          <cell r="AJ17">
            <v>126171.28546415325</v>
          </cell>
          <cell r="AK17">
            <v>125292.11614121997</v>
          </cell>
          <cell r="AL17">
            <v>124419.07292452034</v>
          </cell>
          <cell r="AM17">
            <v>123552.11312696709</v>
          </cell>
          <cell r="AN17">
            <v>122691.19435891925</v>
          </cell>
          <cell r="AO17">
            <v>121836.2745261095</v>
          </cell>
          <cell r="AP17">
            <v>120987.31182758596</v>
          </cell>
          <cell r="AQ17">
            <v>120144.26475366838</v>
          </cell>
          <cell r="AR17">
            <v>119307.09208391851</v>
          </cell>
          <cell r="AS17">
            <v>118475.75288512469</v>
          </cell>
          <cell r="AT17">
            <v>117650.20650930039</v>
          </cell>
          <cell r="AU17">
            <v>116830.41259169679</v>
          </cell>
          <cell r="AV17">
            <v>116016.33104882912</v>
          </cell>
          <cell r="AW17">
            <v>115207.9220765168</v>
          </cell>
          <cell r="AX17">
            <v>114405.14614793725</v>
          </cell>
          <cell r="AY17">
            <v>113607.96401169327</v>
          </cell>
          <cell r="AZ17">
            <v>112816.33668989378</v>
          </cell>
          <cell r="BA17">
            <v>112030.22547624807</v>
          </cell>
          <cell r="BB17">
            <v>111249.59193417327</v>
          </cell>
          <cell r="BC17">
            <v>110474.39789491496</v>
          </cell>
          <cell r="BD17">
            <v>109704.60545568101</v>
          </cell>
          <cell r="BE17">
            <v>108940.17697778827</v>
          </cell>
          <cell r="BF17">
            <v>108181.07508482227</v>
          </cell>
          <cell r="BG17">
            <v>107427.26266080969</v>
          </cell>
          <cell r="BH17">
            <v>106678.70284840363</v>
          </cell>
          <cell r="BI17">
            <v>105935.35904708144</v>
          </cell>
          <cell r="BJ17">
            <v>105197.1949113552</v>
          </cell>
          <cell r="BK17">
            <v>104464.17434899458</v>
          </cell>
          <cell r="BL17">
            <v>103736.26151926216</v>
          </cell>
          <cell r="BM17">
            <v>103013.42083116098</v>
          </cell>
          <cell r="BN17">
            <v>102295.61694169437</v>
          </cell>
        </row>
        <row r="18">
          <cell r="D18">
            <v>0</v>
          </cell>
          <cell r="E18">
            <v>250.58423228244001</v>
          </cell>
          <cell r="F18">
            <v>497.67629169808146</v>
          </cell>
          <cell r="G18">
            <v>741.31267876180266</v>
          </cell>
          <cell r="H18">
            <v>981.52955487135421</v>
          </cell>
          <cell r="I18">
            <v>1218.3627452610951</v>
          </cell>
          <cell r="J18">
            <v>1451.8477419310318</v>
          </cell>
          <cell r="K18">
            <v>1682.0197065513576</v>
          </cell>
          <cell r="L18">
            <v>1908.9134733426968</v>
          </cell>
          <cell r="M18">
            <v>2132.563551932245</v>
          </cell>
          <cell r="N18">
            <v>2353.0041301860083</v>
          </cell>
          <cell r="O18">
            <v>2920.7603147924201</v>
          </cell>
          <cell r="P18">
            <v>3480.4899314648733</v>
          </cell>
          <cell r="Q18">
            <v>4032.2772726780877</v>
          </cell>
          <cell r="R18">
            <v>4576.2058459174914</v>
          </cell>
          <cell r="S18">
            <v>5112.3583805261969</v>
          </cell>
          <cell r="T18">
            <v>5640.8168344946889</v>
          </cell>
          <cell r="U18">
            <v>6161.6624011936447</v>
          </cell>
          <cell r="V18">
            <v>6674.9755160503955</v>
          </cell>
          <cell r="W18">
            <v>7180.8358631694709</v>
          </cell>
          <cell r="X18">
            <v>7679.3223818976703</v>
          </cell>
          <cell r="Y18">
            <v>7952.6329193785432</v>
          </cell>
          <cell r="Z18">
            <v>8221.7617064464939</v>
          </cell>
          <cell r="AA18">
            <v>8486.753750203965</v>
          </cell>
          <cell r="AB18">
            <v>8747.653633569098</v>
          </cell>
          <cell r="AC18">
            <v>9004.5055190019229</v>
          </cell>
          <cell r="AD18">
            <v>9257.3531521992591</v>
          </cell>
          <cell r="AE18">
            <v>9506.2398657585072</v>
          </cell>
          <cell r="AF18">
            <v>9751.2085828106428</v>
          </cell>
          <cell r="AG18">
            <v>9992.3018206226152</v>
          </cell>
          <cell r="AH18">
            <v>10229.561694169439</v>
          </cell>
          <cell r="AJ18">
            <v>0</v>
          </cell>
          <cell r="AK18">
            <v>250.58423228244001</v>
          </cell>
          <cell r="AL18">
            <v>497.67629169808146</v>
          </cell>
          <cell r="AM18">
            <v>741.31267876180266</v>
          </cell>
          <cell r="AN18">
            <v>981.52955487135421</v>
          </cell>
          <cell r="AO18">
            <v>1218.3627452610951</v>
          </cell>
          <cell r="AP18">
            <v>1451.8477419310318</v>
          </cell>
          <cell r="AQ18">
            <v>1682.0197065513576</v>
          </cell>
          <cell r="AR18">
            <v>1908.9134733426968</v>
          </cell>
          <cell r="AS18">
            <v>2132.563551932245</v>
          </cell>
          <cell r="AT18">
            <v>2353.0041301860083</v>
          </cell>
          <cell r="AU18">
            <v>2920.7603147924201</v>
          </cell>
          <cell r="AV18">
            <v>3480.4899314648733</v>
          </cell>
          <cell r="AW18">
            <v>4032.2772726780877</v>
          </cell>
          <cell r="AX18">
            <v>4576.2058459174914</v>
          </cell>
          <cell r="AY18">
            <v>5112.3583805261969</v>
          </cell>
          <cell r="AZ18">
            <v>5640.8168344946889</v>
          </cell>
          <cell r="BA18">
            <v>6161.6624011936447</v>
          </cell>
          <cell r="BB18">
            <v>6674.9755160503955</v>
          </cell>
          <cell r="BC18">
            <v>7180.8358631694709</v>
          </cell>
          <cell r="BD18">
            <v>7679.3223818976703</v>
          </cell>
          <cell r="BE18">
            <v>7952.6329193785432</v>
          </cell>
          <cell r="BF18">
            <v>8221.7617064464939</v>
          </cell>
          <cell r="BG18">
            <v>8486.753750203965</v>
          </cell>
          <cell r="BH18">
            <v>8747.653633569098</v>
          </cell>
          <cell r="BI18">
            <v>9004.5055190019229</v>
          </cell>
          <cell r="BJ18">
            <v>9257.3531521992591</v>
          </cell>
          <cell r="BK18">
            <v>9506.2398657585072</v>
          </cell>
          <cell r="BL18">
            <v>9751.2085828106428</v>
          </cell>
          <cell r="BM18">
            <v>9992.3018206226152</v>
          </cell>
          <cell r="BN18">
            <v>10229.561694169439</v>
          </cell>
        </row>
        <row r="19">
          <cell r="D19">
            <v>126171.28546415325</v>
          </cell>
          <cell r="E19">
            <v>125542.70037350242</v>
          </cell>
          <cell r="F19">
            <v>124916.74921621842</v>
          </cell>
          <cell r="G19">
            <v>124293.4258057289</v>
          </cell>
          <cell r="H19">
            <v>123672.7239137906</v>
          </cell>
          <cell r="I19">
            <v>123054.63727137059</v>
          </cell>
          <cell r="J19">
            <v>122439.159569517</v>
          </cell>
          <cell r="K19">
            <v>121826.28446021974</v>
          </cell>
          <cell r="L19">
            <v>121216.0055572612</v>
          </cell>
          <cell r="M19">
            <v>120608.31643705693</v>
          </cell>
          <cell r="N19">
            <v>120003.21063948639</v>
          </cell>
          <cell r="O19">
            <v>119751.17290648921</v>
          </cell>
          <cell r="P19">
            <v>119496.820980294</v>
          </cell>
          <cell r="Q19">
            <v>119240.19934919488</v>
          </cell>
          <cell r="R19">
            <v>118981.35199385474</v>
          </cell>
          <cell r="S19">
            <v>118720.32239221947</v>
          </cell>
          <cell r="T19">
            <v>118457.15352438847</v>
          </cell>
          <cell r="U19">
            <v>118191.88787744172</v>
          </cell>
          <cell r="V19">
            <v>117924.56745022367</v>
          </cell>
          <cell r="W19">
            <v>117655.23375808443</v>
          </cell>
          <cell r="X19">
            <v>117383.92783757868</v>
          </cell>
          <cell r="Y19">
            <v>116892.80989716682</v>
          </cell>
          <cell r="Z19">
            <v>116402.83679126875</v>
          </cell>
          <cell r="AA19">
            <v>115914.01641101365</v>
          </cell>
          <cell r="AB19">
            <v>115426.35648197273</v>
          </cell>
          <cell r="AC19">
            <v>114939.86456608336</v>
          </cell>
          <cell r="AD19">
            <v>114454.54806355445</v>
          </cell>
          <cell r="AE19">
            <v>113970.41421475308</v>
          </cell>
          <cell r="AF19">
            <v>113487.47010207281</v>
          </cell>
          <cell r="AG19">
            <v>113005.7226517836</v>
          </cell>
          <cell r="AH19">
            <v>112525.17863586382</v>
          </cell>
          <cell r="AJ19">
            <v>126171.28546415325</v>
          </cell>
          <cell r="AK19">
            <v>125542.70037350242</v>
          </cell>
          <cell r="AL19">
            <v>124916.74921621842</v>
          </cell>
          <cell r="AM19">
            <v>124293.4258057289</v>
          </cell>
          <cell r="AN19">
            <v>123672.7239137906</v>
          </cell>
          <cell r="AO19">
            <v>123054.63727137059</v>
          </cell>
          <cell r="AP19">
            <v>122439.159569517</v>
          </cell>
          <cell r="AQ19">
            <v>121826.28446021974</v>
          </cell>
          <cell r="AR19">
            <v>121216.0055572612</v>
          </cell>
          <cell r="AS19">
            <v>120608.31643705693</v>
          </cell>
          <cell r="AT19">
            <v>120003.21063948639</v>
          </cell>
          <cell r="AU19">
            <v>119751.17290648921</v>
          </cell>
          <cell r="AV19">
            <v>119496.820980294</v>
          </cell>
          <cell r="AW19">
            <v>119240.19934919488</v>
          </cell>
          <cell r="AX19">
            <v>118981.35199385474</v>
          </cell>
          <cell r="AY19">
            <v>118720.32239221947</v>
          </cell>
          <cell r="AZ19">
            <v>118457.15352438847</v>
          </cell>
          <cell r="BA19">
            <v>118191.88787744172</v>
          </cell>
          <cell r="BB19">
            <v>117924.56745022367</v>
          </cell>
          <cell r="BC19">
            <v>117655.23375808443</v>
          </cell>
          <cell r="BD19">
            <v>117383.92783757868</v>
          </cell>
          <cell r="BE19">
            <v>116892.80989716682</v>
          </cell>
          <cell r="BF19">
            <v>116402.83679126875</v>
          </cell>
          <cell r="BG19">
            <v>115914.01641101365</v>
          </cell>
          <cell r="BH19">
            <v>115426.35648197273</v>
          </cell>
          <cell r="BI19">
            <v>114939.86456608336</v>
          </cell>
          <cell r="BJ19">
            <v>114454.54806355445</v>
          </cell>
          <cell r="BK19">
            <v>113970.41421475308</v>
          </cell>
          <cell r="BL19">
            <v>113487.47010207281</v>
          </cell>
          <cell r="BM19">
            <v>113005.7226517836</v>
          </cell>
          <cell r="BN19">
            <v>112525.17863586382</v>
          </cell>
        </row>
        <row r="20">
          <cell r="D20">
            <v>0</v>
          </cell>
          <cell r="E20">
            <v>414.29091123255796</v>
          </cell>
          <cell r="F20">
            <v>824.45054482704154</v>
          </cell>
          <cell r="G20">
            <v>1230.5049154767162</v>
          </cell>
          <cell r="H20">
            <v>1632.479955662036</v>
          </cell>
          <cell r="I20">
            <v>2030.4015149776149</v>
          </cell>
          <cell r="J20">
            <v>2424.2953594764367</v>
          </cell>
          <cell r="K20">
            <v>2814.1871710310766</v>
          </cell>
          <cell r="L20">
            <v>3200.1025467116956</v>
          </cell>
          <cell r="M20">
            <v>3582.0669981805913</v>
          </cell>
          <cell r="N20">
            <v>3960.1059511030512</v>
          </cell>
          <cell r="O20">
            <v>5137.3253176883873</v>
          </cell>
          <cell r="P20">
            <v>6309.4321477595249</v>
          </cell>
          <cell r="Q20">
            <v>7476.3604991945194</v>
          </cell>
          <cell r="R20">
            <v>8638.0461547538562</v>
          </cell>
          <cell r="S20">
            <v>9794.4265973581078</v>
          </cell>
          <cell r="T20">
            <v>10945.440985653497</v>
          </cell>
          <cell r="U20">
            <v>12091.030129862291</v>
          </cell>
          <cell r="V20">
            <v>13231.136467915099</v>
          </cell>
          <cell r="W20">
            <v>14365.704041862109</v>
          </cell>
          <cell r="X20">
            <v>15494.678474560387</v>
          </cell>
          <cell r="Y20">
            <v>17744.328542389925</v>
          </cell>
          <cell r="Z20">
            <v>19974.72679338172</v>
          </cell>
          <cell r="AA20">
            <v>22185.942741068018</v>
          </cell>
          <cell r="AB20">
            <v>24378.046488992644</v>
          </cell>
          <cell r="AC20">
            <v>26551.108714765254</v>
          </cell>
          <cell r="AD20">
            <v>28705.20065433946</v>
          </cell>
          <cell r="AE20">
            <v>30840.394086512184</v>
          </cell>
          <cell r="AF20">
            <v>32956.76131764194</v>
          </cell>
          <cell r="AG20">
            <v>35054.375166583268</v>
          </cell>
          <cell r="AH20">
            <v>37133.30894983506</v>
          </cell>
          <cell r="AJ20">
            <v>0</v>
          </cell>
          <cell r="AK20">
            <v>207.14545561627898</v>
          </cell>
          <cell r="AL20">
            <v>412.22527241352077</v>
          </cell>
          <cell r="AM20">
            <v>615.25245773835809</v>
          </cell>
          <cell r="AN20">
            <v>816.239977831018</v>
          </cell>
          <cell r="AO20">
            <v>1015.2007574888074</v>
          </cell>
          <cell r="AP20">
            <v>1212.1476797382184</v>
          </cell>
          <cell r="AQ20">
            <v>1407.0935855155383</v>
          </cell>
          <cell r="AR20">
            <v>1600.0512733558478</v>
          </cell>
          <cell r="AS20">
            <v>1791.0334990902957</v>
          </cell>
          <cell r="AT20">
            <v>1980.0529755515256</v>
          </cell>
          <cell r="AU20">
            <v>2568.6626588441936</v>
          </cell>
          <cell r="AV20">
            <v>3154.7160738797625</v>
          </cell>
          <cell r="AW20">
            <v>3738.1802495972597</v>
          </cell>
          <cell r="AX20">
            <v>4319.0230773769281</v>
          </cell>
          <cell r="AY20">
            <v>4897.2132986790539</v>
          </cell>
          <cell r="AZ20">
            <v>5472.7204928267483</v>
          </cell>
          <cell r="BA20">
            <v>6045.5150649311454</v>
          </cell>
          <cell r="BB20">
            <v>6615.5682339575496</v>
          </cell>
          <cell r="BC20">
            <v>7182.8520209310545</v>
          </cell>
          <cell r="BD20">
            <v>7747.3392372801936</v>
          </cell>
          <cell r="BE20">
            <v>8872.1642711949626</v>
          </cell>
          <cell r="BF20">
            <v>9987.3633966908601</v>
          </cell>
          <cell r="BG20">
            <v>11092.971370534009</v>
          </cell>
          <cell r="BH20">
            <v>12189.023244496322</v>
          </cell>
          <cell r="BI20">
            <v>13275.554357382627</v>
          </cell>
          <cell r="BJ20">
            <v>14352.60032716973</v>
          </cell>
          <cell r="BK20">
            <v>15420.197043256092</v>
          </cell>
          <cell r="BL20">
            <v>16478.38065882097</v>
          </cell>
          <cell r="BM20">
            <v>17527.187583291634</v>
          </cell>
          <cell r="BN20">
            <v>18566.65447491753</v>
          </cell>
        </row>
        <row r="21">
          <cell r="D21">
            <v>0</v>
          </cell>
          <cell r="E21">
            <v>263.63967078435513</v>
          </cell>
          <cell r="F21">
            <v>524.65034670811747</v>
          </cell>
          <cell r="G21">
            <v>783.04858257609203</v>
          </cell>
          <cell r="H21">
            <v>1038.8508808758411</v>
          </cell>
          <cell r="I21">
            <v>1292.0736913493913</v>
          </cell>
          <cell r="J21">
            <v>1542.7334105759141</v>
          </cell>
          <cell r="K21">
            <v>1790.8463815652303</v>
          </cell>
          <cell r="L21">
            <v>2036.4288933619885</v>
          </cell>
          <cell r="M21">
            <v>2279.4971806603758</v>
          </cell>
          <cell r="N21">
            <v>2520.0674234292146</v>
          </cell>
          <cell r="O21">
            <v>3269.2070203471558</v>
          </cell>
          <cell r="P21">
            <v>4015.093184937879</v>
          </cell>
          <cell r="Q21">
            <v>4757.6839540328756</v>
          </cell>
          <cell r="R21">
            <v>5496.9384621160898</v>
          </cell>
          <cell r="S21">
            <v>6232.8169255915218</v>
          </cell>
          <cell r="T21">
            <v>6965.2806272340431</v>
          </cell>
          <cell r="U21">
            <v>7694.2919008214567</v>
          </cell>
          <cell r="V21">
            <v>8419.8141159459719</v>
          </cell>
          <cell r="W21">
            <v>9141.81166300316</v>
          </cell>
          <cell r="X21">
            <v>9860.2499383566101</v>
          </cell>
          <cell r="Y21">
            <v>11291.845436066316</v>
          </cell>
          <cell r="Z21">
            <v>12711.189777606549</v>
          </cell>
          <cell r="AA21">
            <v>14118.327198861463</v>
          </cell>
          <cell r="AB21">
            <v>15513.302311177134</v>
          </cell>
          <cell r="AC21">
            <v>16896.160091214253</v>
          </cell>
          <cell r="AD21">
            <v>18266.945870943291</v>
          </cell>
          <cell r="AE21">
            <v>19625.705327780484</v>
          </cell>
          <cell r="AF21">
            <v>20972.484474863053</v>
          </cell>
          <cell r="AG21">
            <v>22307.329651462082</v>
          </cell>
          <cell r="AH21">
            <v>23630.287513531403</v>
          </cell>
          <cell r="AJ21">
            <v>0</v>
          </cell>
          <cell r="AK21">
            <v>131.81983539217757</v>
          </cell>
          <cell r="AL21">
            <v>262.32517335405873</v>
          </cell>
          <cell r="AM21">
            <v>391.52429128804602</v>
          </cell>
          <cell r="AN21">
            <v>519.42544043792054</v>
          </cell>
          <cell r="AO21">
            <v>646.03684567469566</v>
          </cell>
          <cell r="AP21">
            <v>771.36670528795707</v>
          </cell>
          <cell r="AQ21">
            <v>895.42319078261517</v>
          </cell>
          <cell r="AR21">
            <v>1018.2144466809942</v>
          </cell>
          <cell r="AS21">
            <v>1139.7485903301879</v>
          </cell>
          <cell r="AT21">
            <v>1260.0337117146073</v>
          </cell>
          <cell r="AU21">
            <v>1634.6035101735779</v>
          </cell>
          <cell r="AV21">
            <v>2007.5465924689395</v>
          </cell>
          <cell r="AW21">
            <v>2378.8419770164378</v>
          </cell>
          <cell r="AX21">
            <v>2748.4692310580449</v>
          </cell>
          <cell r="AY21">
            <v>3116.4084627957609</v>
          </cell>
          <cell r="AZ21">
            <v>3482.6403136170215</v>
          </cell>
          <cell r="BA21">
            <v>3847.1459504107283</v>
          </cell>
          <cell r="BB21">
            <v>4209.907057972986</v>
          </cell>
          <cell r="BC21">
            <v>4570.90583150158</v>
          </cell>
          <cell r="BD21">
            <v>4930.124969178305</v>
          </cell>
          <cell r="BE21">
            <v>5645.9227180331582</v>
          </cell>
          <cell r="BF21">
            <v>6355.5948888032744</v>
          </cell>
          <cell r="BG21">
            <v>7059.1635994307317</v>
          </cell>
          <cell r="BH21">
            <v>7756.6511555885672</v>
          </cell>
          <cell r="BI21">
            <v>8448.0800456071265</v>
          </cell>
          <cell r="BJ21">
            <v>9133.4729354716455</v>
          </cell>
          <cell r="BK21">
            <v>9812.8526638902422</v>
          </cell>
          <cell r="BL21">
            <v>10486.242237431527</v>
          </cell>
          <cell r="BM21">
            <v>11153.664825731041</v>
          </cell>
          <cell r="BN21">
            <v>11815.143756765701</v>
          </cell>
        </row>
        <row r="22">
          <cell r="D22">
            <v>0</v>
          </cell>
          <cell r="E22">
            <v>677.93058201691315</v>
          </cell>
          <cell r="F22">
            <v>1349.100891535159</v>
          </cell>
          <cell r="G22">
            <v>2013.5534980528082</v>
          </cell>
          <cell r="H22">
            <v>2671.3308365378771</v>
          </cell>
          <cell r="I22">
            <v>3322.4752063270062</v>
          </cell>
          <cell r="J22">
            <v>3967.0287700523509</v>
          </cell>
          <cell r="K22">
            <v>4605.0335525963073</v>
          </cell>
          <cell r="L22">
            <v>5236.5314400736843</v>
          </cell>
          <cell r="M22">
            <v>5861.5641788409666</v>
          </cell>
          <cell r="N22">
            <v>6480.1733745322654</v>
          </cell>
          <cell r="O22">
            <v>8406.5323380355439</v>
          </cell>
          <cell r="P22">
            <v>10324.525332697403</v>
          </cell>
          <cell r="Q22">
            <v>12234.044453227394</v>
          </cell>
          <cell r="R22">
            <v>14134.984616869946</v>
          </cell>
          <cell r="S22">
            <v>16027.24352294963</v>
          </cell>
          <cell r="T22">
            <v>17910.721612887541</v>
          </cell>
          <cell r="U22">
            <v>19785.322030683747</v>
          </cell>
          <cell r="V22">
            <v>21650.950583861071</v>
          </cell>
          <cell r="W22">
            <v>23507.515704865269</v>
          </cell>
          <cell r="X22">
            <v>25354.928412916997</v>
          </cell>
          <cell r="Y22">
            <v>29036.173978456241</v>
          </cell>
          <cell r="Z22">
            <v>32685.916570988269</v>
          </cell>
          <cell r="AA22">
            <v>36304.26993992948</v>
          </cell>
          <cell r="AB22">
            <v>39891.348800169777</v>
          </cell>
          <cell r="AC22">
            <v>43447.268805979504</v>
          </cell>
          <cell r="AD22">
            <v>46972.146525282747</v>
          </cell>
          <cell r="AE22">
            <v>50466.099414292665</v>
          </cell>
          <cell r="AF22">
            <v>53929.245792504997</v>
          </cell>
          <cell r="AG22">
            <v>57361.704818045349</v>
          </cell>
          <cell r="AH22">
            <v>60763.596463366463</v>
          </cell>
          <cell r="AJ22">
            <v>0</v>
          </cell>
          <cell r="AK22">
            <v>338.96529100845657</v>
          </cell>
          <cell r="AL22">
            <v>674.5504457675795</v>
          </cell>
          <cell r="AM22">
            <v>1006.7767490264041</v>
          </cell>
          <cell r="AN22">
            <v>1335.6654182689385</v>
          </cell>
          <cell r="AO22">
            <v>1661.2376031635031</v>
          </cell>
          <cell r="AP22">
            <v>1983.5143850261754</v>
          </cell>
          <cell r="AQ22">
            <v>2302.5167762981537</v>
          </cell>
          <cell r="AR22">
            <v>2618.2657200368421</v>
          </cell>
          <cell r="AS22">
            <v>2930.7820894204833</v>
          </cell>
          <cell r="AT22">
            <v>3240.0866872661327</v>
          </cell>
          <cell r="AU22">
            <v>4203.266169017772</v>
          </cell>
          <cell r="AV22">
            <v>5162.2626663487017</v>
          </cell>
          <cell r="AW22">
            <v>6117.0222266136971</v>
          </cell>
          <cell r="AX22">
            <v>7067.492308434973</v>
          </cell>
          <cell r="AY22">
            <v>8013.6217614748148</v>
          </cell>
          <cell r="AZ22">
            <v>8955.3608064437703</v>
          </cell>
          <cell r="BA22">
            <v>9892.6610153418733</v>
          </cell>
          <cell r="BB22">
            <v>10825.475291930536</v>
          </cell>
          <cell r="BC22">
            <v>11753.757852432635</v>
          </cell>
          <cell r="BD22">
            <v>12677.464206458499</v>
          </cell>
          <cell r="BE22">
            <v>14518.086989228121</v>
          </cell>
          <cell r="BF22">
            <v>16342.958285494135</v>
          </cell>
          <cell r="BG22">
            <v>18152.13496996474</v>
          </cell>
          <cell r="BH22">
            <v>19945.674400084888</v>
          </cell>
          <cell r="BI22">
            <v>21723.634402989752</v>
          </cell>
          <cell r="BJ22">
            <v>23486.073262641374</v>
          </cell>
          <cell r="BK22">
            <v>25233.049707146332</v>
          </cell>
          <cell r="BL22">
            <v>26964.622896252498</v>
          </cell>
          <cell r="BM22">
            <v>28680.852409022675</v>
          </cell>
          <cell r="BN22">
            <v>30381.798231683231</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row>
        <row r="24">
          <cell r="D24">
            <v>126171.28546415325</v>
          </cell>
          <cell r="E24">
            <v>124864.76979148551</v>
          </cell>
          <cell r="F24">
            <v>123567.64832468326</v>
          </cell>
          <cell r="G24">
            <v>122279.87230767609</v>
          </cell>
          <cell r="H24">
            <v>121001.39307725272</v>
          </cell>
          <cell r="I24">
            <v>119732.16206504358</v>
          </cell>
          <cell r="J24">
            <v>118472.13079946465</v>
          </cell>
          <cell r="K24">
            <v>117221.25090762344</v>
          </cell>
          <cell r="L24">
            <v>115979.47411718752</v>
          </cell>
          <cell r="M24">
            <v>114746.75225821596</v>
          </cell>
          <cell r="N24">
            <v>113523.03726495412</v>
          </cell>
          <cell r="O24">
            <v>111344.64056845367</v>
          </cell>
          <cell r="P24">
            <v>109172.29564759659</v>
          </cell>
          <cell r="Q24">
            <v>107006.15489596748</v>
          </cell>
          <cell r="R24">
            <v>104846.3673769848</v>
          </cell>
          <cell r="S24">
            <v>102693.07886926984</v>
          </cell>
          <cell r="T24">
            <v>100546.43191150093</v>
          </cell>
          <cell r="U24">
            <v>98406.565846757978</v>
          </cell>
          <cell r="V24">
            <v>96273.616866362601</v>
          </cell>
          <cell r="W24">
            <v>94147.718053219171</v>
          </cell>
          <cell r="X24">
            <v>92028.999424661684</v>
          </cell>
          <cell r="Y24">
            <v>87856.635918710585</v>
          </cell>
          <cell r="Z24">
            <v>83716.920220280488</v>
          </cell>
          <cell r="AA24">
            <v>79609.746471084174</v>
          </cell>
          <cell r="AB24">
            <v>75535.007681802963</v>
          </cell>
          <cell r="AC24">
            <v>71492.595760103854</v>
          </cell>
          <cell r="AD24">
            <v>67482.401538271704</v>
          </cell>
          <cell r="AE24">
            <v>63504.314800460415</v>
          </cell>
          <cell r="AF24">
            <v>59558.224309567813</v>
          </cell>
          <cell r="AG24">
            <v>55644.017833738246</v>
          </cell>
          <cell r="AH24">
            <v>51761.582172497358</v>
          </cell>
          <cell r="AJ24">
            <v>126171.28546415325</v>
          </cell>
          <cell r="AK24">
            <v>125203.73508249396</v>
          </cell>
          <cell r="AL24">
            <v>124242.19877045084</v>
          </cell>
          <cell r="AM24">
            <v>123286.64905670249</v>
          </cell>
          <cell r="AN24">
            <v>122337.05849552166</v>
          </cell>
          <cell r="AO24">
            <v>121393.39966820709</v>
          </cell>
          <cell r="AP24">
            <v>120455.64518449082</v>
          </cell>
          <cell r="AQ24">
            <v>119523.76768392159</v>
          </cell>
          <cell r="AR24">
            <v>118597.73983722436</v>
          </cell>
          <cell r="AS24">
            <v>117677.53434763645</v>
          </cell>
          <cell r="AT24">
            <v>116763.12395222027</v>
          </cell>
          <cell r="AU24">
            <v>115547.90673747144</v>
          </cell>
          <cell r="AV24">
            <v>114334.55831394529</v>
          </cell>
          <cell r="AW24">
            <v>113123.17712258118</v>
          </cell>
          <cell r="AX24">
            <v>111913.85968541977</v>
          </cell>
          <cell r="AY24">
            <v>110706.70063074466</v>
          </cell>
          <cell r="AZ24">
            <v>109501.7927179447</v>
          </cell>
          <cell r="BA24">
            <v>108299.22686209985</v>
          </cell>
          <cell r="BB24">
            <v>107099.09215829313</v>
          </cell>
          <cell r="BC24">
            <v>105901.47590565179</v>
          </cell>
          <cell r="BD24">
            <v>104706.46363112019</v>
          </cell>
          <cell r="BE24">
            <v>102374.7229079387</v>
          </cell>
          <cell r="BF24">
            <v>100059.87850577461</v>
          </cell>
          <cell r="BG24">
            <v>97761.881441048914</v>
          </cell>
          <cell r="BH24">
            <v>95480.682081887848</v>
          </cell>
          <cell r="BI24">
            <v>93216.230163093598</v>
          </cell>
          <cell r="BJ24">
            <v>90968.474800913071</v>
          </cell>
          <cell r="BK24">
            <v>88737.364507606748</v>
          </cell>
          <cell r="BL24">
            <v>86522.847205820319</v>
          </cell>
          <cell r="BM24">
            <v>84324.870242760924</v>
          </cell>
          <cell r="BN24">
            <v>82143.380404180585</v>
          </cell>
        </row>
        <row r="25">
          <cell r="D25">
            <v>8875.2641892065731</v>
          </cell>
          <cell r="E25">
            <v>8783.359983589522</v>
          </cell>
          <cell r="F25">
            <v>8692.1165944062377</v>
          </cell>
          <cell r="G25">
            <v>8601.5305920094397</v>
          </cell>
          <cell r="H25">
            <v>8511.5985532838404</v>
          </cell>
          <cell r="I25">
            <v>8422.3170617855976</v>
          </cell>
          <cell r="J25">
            <v>8333.6827078790539</v>
          </cell>
          <cell r="K25">
            <v>8245.6920888708082</v>
          </cell>
          <cell r="L25">
            <v>8158.341809141155</v>
          </cell>
          <cell r="M25">
            <v>8071.6284802729069</v>
          </cell>
          <cell r="N25">
            <v>7985.5487211776617</v>
          </cell>
          <cell r="O25">
            <v>7832.3138062823127</v>
          </cell>
          <cell r="P25">
            <v>7679.5045913190124</v>
          </cell>
          <cell r="Q25">
            <v>7527.1317961066115</v>
          </cell>
          <cell r="R25">
            <v>7375.2059062101471</v>
          </cell>
          <cell r="S25">
            <v>7223.7371761322383</v>
          </cell>
          <cell r="T25">
            <v>7072.7356324682596</v>
          </cell>
          <cell r="U25">
            <v>6922.2110770256713</v>
          </cell>
          <cell r="V25">
            <v>6772.1730899078648</v>
          </cell>
          <cell r="W25">
            <v>6622.6310325628974</v>
          </cell>
          <cell r="X25">
            <v>6473.5940507974738</v>
          </cell>
          <cell r="Y25">
            <v>6180.097568832557</v>
          </cell>
          <cell r="Z25">
            <v>5888.8976309337595</v>
          </cell>
          <cell r="AA25">
            <v>5599.9867907137168</v>
          </cell>
          <cell r="AB25">
            <v>5313.3575222249428</v>
          </cell>
          <cell r="AC25">
            <v>5029.0022219306366</v>
          </cell>
          <cell r="AD25">
            <v>4746.9132106484158</v>
          </cell>
          <cell r="AE25">
            <v>4467.0827354672365</v>
          </cell>
          <cell r="AF25">
            <v>4189.5029716378667</v>
          </cell>
          <cell r="AG25">
            <v>3914.166024437146</v>
          </cell>
          <cell r="AH25">
            <v>3641.0639310063898</v>
          </cell>
          <cell r="AJ25">
            <v>8875.2641892065731</v>
          </cell>
          <cell r="AK25">
            <v>8807.2038122198173</v>
          </cell>
          <cell r="AL25">
            <v>8739.5664828108002</v>
          </cell>
          <cell r="AM25">
            <v>8672.3502685649146</v>
          </cell>
          <cell r="AN25">
            <v>8605.5532388679221</v>
          </cell>
          <cell r="AO25">
            <v>8539.1734650066719</v>
          </cell>
          <cell r="AP25">
            <v>8473.2090202680993</v>
          </cell>
          <cell r="AQ25">
            <v>8407.6579800365307</v>
          </cell>
          <cell r="AR25">
            <v>8342.5184218893246</v>
          </cell>
          <cell r="AS25">
            <v>8277.788425690851</v>
          </cell>
          <cell r="AT25">
            <v>8213.4660736848473</v>
          </cell>
          <cell r="AU25">
            <v>8127.9840736521865</v>
          </cell>
          <cell r="AV25">
            <v>8042.633529962819</v>
          </cell>
          <cell r="AW25">
            <v>7957.4213672457572</v>
          </cell>
          <cell r="AX25">
            <v>7872.3543751489606</v>
          </cell>
          <cell r="AY25">
            <v>7787.4392101078756</v>
          </cell>
          <cell r="AZ25">
            <v>7702.6823970943205</v>
          </cell>
          <cell r="BA25">
            <v>7618.0903313459321</v>
          </cell>
          <cell r="BB25">
            <v>7533.6692800763385</v>
          </cell>
          <cell r="BC25">
            <v>7449.4253841662876</v>
          </cell>
          <cell r="BD25">
            <v>7365.3646598359019</v>
          </cell>
          <cell r="BE25">
            <v>7201.343069163855</v>
          </cell>
          <cell r="BF25">
            <v>7038.510016060427</v>
          </cell>
          <cell r="BG25">
            <v>6876.8620548747067</v>
          </cell>
          <cell r="BH25">
            <v>6716.3956943528001</v>
          </cell>
          <cell r="BI25">
            <v>6557.1073986909096</v>
          </cell>
          <cell r="BJ25">
            <v>6398.9935885742207</v>
          </cell>
          <cell r="BK25">
            <v>6242.0506422017061</v>
          </cell>
          <cell r="BL25">
            <v>6086.2748962970845</v>
          </cell>
          <cell r="BM25">
            <v>5931.6626471060081</v>
          </cell>
          <cell r="BN25">
            <v>5778.2101513797052</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row>
        <row r="27">
          <cell r="D27">
            <v>117296.02127494667</v>
          </cell>
          <cell r="E27">
            <v>116081.40980789598</v>
          </cell>
          <cell r="F27">
            <v>114875.53173027703</v>
          </cell>
          <cell r="G27">
            <v>113678.34171566667</v>
          </cell>
          <cell r="H27">
            <v>112489.79452396889</v>
          </cell>
          <cell r="I27">
            <v>111309.84500325799</v>
          </cell>
          <cell r="J27">
            <v>110138.44809158561</v>
          </cell>
          <cell r="K27">
            <v>108975.55881875263</v>
          </cell>
          <cell r="L27">
            <v>107821.13230804636</v>
          </cell>
          <cell r="M27">
            <v>106675.12377794304</v>
          </cell>
          <cell r="N27">
            <v>105537.48854377646</v>
          </cell>
          <cell r="O27">
            <v>103512.32676217137</v>
          </cell>
          <cell r="P27">
            <v>101492.79105627759</v>
          </cell>
          <cell r="Q27">
            <v>99479.02309986086</v>
          </cell>
          <cell r="R27">
            <v>97471.161470774648</v>
          </cell>
          <cell r="S27">
            <v>95469.341693137598</v>
          </cell>
          <cell r="T27">
            <v>93473.696279032665</v>
          </cell>
          <cell r="U27">
            <v>91484.354769732294</v>
          </cell>
          <cell r="V27">
            <v>89501.443776454733</v>
          </cell>
          <cell r="W27">
            <v>87525.087020656283</v>
          </cell>
          <cell r="X27">
            <v>85555.405373864211</v>
          </cell>
          <cell r="Y27">
            <v>81676.538349878028</v>
          </cell>
          <cell r="Z27">
            <v>77828.022589346743</v>
          </cell>
          <cell r="AA27">
            <v>74009.759680370451</v>
          </cell>
          <cell r="AB27">
            <v>70221.650159578014</v>
          </cell>
          <cell r="AC27">
            <v>66463.593538173212</v>
          </cell>
          <cell r="AD27">
            <v>62735.488327623287</v>
          </cell>
          <cell r="AE27">
            <v>59037.232064993186</v>
          </cell>
          <cell r="AF27">
            <v>55368.721337929936</v>
          </cell>
          <cell r="AG27">
            <v>51729.851809301101</v>
          </cell>
          <cell r="AH27">
            <v>48120.518241490972</v>
          </cell>
          <cell r="AJ27">
            <v>117296.02127494667</v>
          </cell>
          <cell r="AK27">
            <v>116396.53127027415</v>
          </cell>
          <cell r="AL27">
            <v>115502.63228764004</v>
          </cell>
          <cell r="AM27">
            <v>114614.29878813759</v>
          </cell>
          <cell r="AN27">
            <v>113731.50525665373</v>
          </cell>
          <cell r="AO27">
            <v>112854.22620320041</v>
          </cell>
          <cell r="AP27">
            <v>111982.43616422273</v>
          </cell>
          <cell r="AQ27">
            <v>111116.10970388506</v>
          </cell>
          <cell r="AR27">
            <v>110255.22141533504</v>
          </cell>
          <cell r="AS27">
            <v>109399.74592194558</v>
          </cell>
          <cell r="AT27">
            <v>108549.65787853542</v>
          </cell>
          <cell r="AU27">
            <v>107419.92266381926</v>
          </cell>
          <cell r="AV27">
            <v>106291.92478398248</v>
          </cell>
          <cell r="AW27">
            <v>105165.75575533541</v>
          </cell>
          <cell r="AX27">
            <v>104041.5053102708</v>
          </cell>
          <cell r="AY27">
            <v>102919.26142063679</v>
          </cell>
          <cell r="AZ27">
            <v>101799.11032085038</v>
          </cell>
          <cell r="BA27">
            <v>100681.13653075391</v>
          </cell>
          <cell r="BB27">
            <v>99565.422878216792</v>
          </cell>
          <cell r="BC27">
            <v>98452.050521485522</v>
          </cell>
          <cell r="BD27">
            <v>97341.098971284286</v>
          </cell>
          <cell r="BE27">
            <v>95173.379838774854</v>
          </cell>
          <cell r="BF27">
            <v>93021.368489714194</v>
          </cell>
          <cell r="BG27">
            <v>90885.019386174201</v>
          </cell>
          <cell r="BH27">
            <v>88764.286387535045</v>
          </cell>
          <cell r="BI27">
            <v>86659.12276440268</v>
          </cell>
          <cell r="BJ27">
            <v>84569.481212338855</v>
          </cell>
          <cell r="BK27">
            <v>82495.313865405056</v>
          </cell>
          <cell r="BL27">
            <v>80436.572309523224</v>
          </cell>
          <cell r="BM27">
            <v>78393.207595654909</v>
          </cell>
          <cell r="BN27">
            <v>76365.17025280089</v>
          </cell>
        </row>
        <row r="28">
          <cell r="D28">
            <v>163218.34571421403</v>
          </cell>
          <cell r="E28">
            <v>162081.03018347369</v>
          </cell>
          <cell r="F28">
            <v>160951.63953771367</v>
          </cell>
          <cell r="G28">
            <v>159830.11855584514</v>
          </cell>
          <cell r="H28">
            <v>158716.41240156323</v>
          </cell>
          <cell r="I28">
            <v>157610.46662066583</v>
          </cell>
          <cell r="J28">
            <v>156512.22713839111</v>
          </cell>
          <cell r="K28">
            <v>155421.64025677351</v>
          </cell>
          <cell r="L28">
            <v>154338.65265201818</v>
          </cell>
          <cell r="M28">
            <v>153263.21137189379</v>
          </cell>
          <cell r="N28">
            <v>152195.26383314349</v>
          </cell>
          <cell r="O28">
            <v>151134.75781891373</v>
          </cell>
          <cell r="P28">
            <v>150081.64147620127</v>
          </cell>
          <cell r="Q28">
            <v>149035.86331331782</v>
          </cell>
          <cell r="R28">
            <v>147997.37219737234</v>
          </cell>
          <cell r="S28">
            <v>146966.11735177092</v>
          </cell>
          <cell r="T28">
            <v>145942.04835373414</v>
          </cell>
          <cell r="U28">
            <v>144925.11513183158</v>
          </cell>
          <cell r="V28">
            <v>143915.2679635337</v>
          </cell>
          <cell r="W28">
            <v>142912.45747278057</v>
          </cell>
          <cell r="X28">
            <v>141916.63462756775</v>
          </cell>
          <cell r="Y28">
            <v>140927.75073754878</v>
          </cell>
          <cell r="Z28">
            <v>139945.75745165459</v>
          </cell>
          <cell r="AA28">
            <v>138970.60675572933</v>
          </cell>
          <cell r="AB28">
            <v>138002.25097018277</v>
          </cell>
          <cell r="AC28">
            <v>137040.642747659</v>
          </cell>
          <cell r="AD28">
            <v>136085.73507072145</v>
          </cell>
          <cell r="AE28">
            <v>135137.48124955394</v>
          </cell>
          <cell r="AF28">
            <v>134195.83491967779</v>
          </cell>
          <cell r="AG28">
            <v>133260.75003968488</v>
          </cell>
          <cell r="AH28">
            <v>132332.18088898651</v>
          </cell>
          <cell r="AJ28">
            <v>163218.34571421403</v>
          </cell>
          <cell r="AK28">
            <v>162081.03018347369</v>
          </cell>
          <cell r="AL28">
            <v>160951.63953771367</v>
          </cell>
          <cell r="AM28">
            <v>159830.11855584514</v>
          </cell>
          <cell r="AN28">
            <v>158716.41240156323</v>
          </cell>
          <cell r="AO28">
            <v>157610.46662066583</v>
          </cell>
          <cell r="AP28">
            <v>156512.22713839111</v>
          </cell>
          <cell r="AQ28">
            <v>155421.64025677351</v>
          </cell>
          <cell r="AR28">
            <v>154338.65265201818</v>
          </cell>
          <cell r="AS28">
            <v>153263.21137189379</v>
          </cell>
          <cell r="AT28">
            <v>152195.26383314349</v>
          </cell>
          <cell r="AU28">
            <v>151134.75781891373</v>
          </cell>
          <cell r="AV28">
            <v>150081.64147620127</v>
          </cell>
          <cell r="AW28">
            <v>149035.86331331782</v>
          </cell>
          <cell r="AX28">
            <v>147997.37219737234</v>
          </cell>
          <cell r="AY28">
            <v>146966.11735177092</v>
          </cell>
          <cell r="AZ28">
            <v>145942.04835373414</v>
          </cell>
          <cell r="BA28">
            <v>144925.11513183158</v>
          </cell>
          <cell r="BB28">
            <v>143915.2679635337</v>
          </cell>
          <cell r="BC28">
            <v>142912.45747278057</v>
          </cell>
          <cell r="BD28">
            <v>141916.63462756775</v>
          </cell>
          <cell r="BE28">
            <v>140927.75073754878</v>
          </cell>
          <cell r="BF28">
            <v>139945.75745165459</v>
          </cell>
          <cell r="BG28">
            <v>138970.60675572933</v>
          </cell>
          <cell r="BH28">
            <v>138002.25097018277</v>
          </cell>
          <cell r="BI28">
            <v>137040.642747659</v>
          </cell>
          <cell r="BJ28">
            <v>136085.73507072145</v>
          </cell>
          <cell r="BK28">
            <v>135137.48124955394</v>
          </cell>
          <cell r="BL28">
            <v>134195.83491967779</v>
          </cell>
          <cell r="BM28">
            <v>133260.75003968488</v>
          </cell>
          <cell r="BN28">
            <v>132332.18088898651</v>
          </cell>
        </row>
        <row r="29">
          <cell r="D29">
            <v>0</v>
          </cell>
          <cell r="E29">
            <v>21.394695984218526</v>
          </cell>
          <cell r="F29">
            <v>42.49123283795641</v>
          </cell>
          <cell r="G29">
            <v>63.292726948114669</v>
          </cell>
          <cell r="H29">
            <v>83.802265748025377</v>
          </cell>
          <cell r="I29">
            <v>104.02290796963943</v>
          </cell>
          <cell r="J29">
            <v>123.95768389360575</v>
          </cell>
          <cell r="K29">
            <v>143.60959559725868</v>
          </cell>
          <cell r="L29">
            <v>162.98161720053119</v>
          </cell>
          <cell r="M29">
            <v>182.07669510980983</v>
          </cell>
          <cell r="N29">
            <v>200.89774825974939</v>
          </cell>
          <cell r="O29">
            <v>355.77121990572289</v>
          </cell>
          <cell r="P29">
            <v>508.47660132136991</v>
          </cell>
          <cell r="Q29">
            <v>659.0365875714914</v>
          </cell>
          <cell r="R29">
            <v>807.47366270886346</v>
          </cell>
          <cell r="S29">
            <v>953.81010161299332</v>
          </cell>
          <cell r="T29">
            <v>1098.0679718134957</v>
          </cell>
          <cell r="U29">
            <v>1240.2691352982147</v>
          </cell>
          <cell r="V29">
            <v>1380.4352503062153</v>
          </cell>
          <cell r="W29">
            <v>1518.5877731057665</v>
          </cell>
          <cell r="X29">
            <v>1654.74795975744</v>
          </cell>
          <cell r="Y29">
            <v>1788.9368678624442</v>
          </cell>
          <cell r="Z29">
            <v>1921.175358296314</v>
          </cell>
          <cell r="AA29">
            <v>2051.4840969280763</v>
          </cell>
          <cell r="AB29">
            <v>2179.8835563250068</v>
          </cell>
          <cell r="AC29">
            <v>2306.3940174431009</v>
          </cell>
          <cell r="AD29">
            <v>2431.0355713033682</v>
          </cell>
          <cell r="AE29">
            <v>2553.8281206540701</v>
          </cell>
          <cell r="AF29">
            <v>2674.7913816190176</v>
          </cell>
          <cell r="AG29">
            <v>2793.9448853320328</v>
          </cell>
          <cell r="AH29">
            <v>2911.3079795577028</v>
          </cell>
          <cell r="AJ29">
            <v>0</v>
          </cell>
          <cell r="AK29">
            <v>15.404181108637335</v>
          </cell>
          <cell r="AL29">
            <v>30.593687643328607</v>
          </cell>
          <cell r="AM29">
            <v>45.570763402642562</v>
          </cell>
          <cell r="AN29">
            <v>60.337631338578262</v>
          </cell>
          <cell r="AO29">
            <v>74.896493738140393</v>
          </cell>
          <cell r="AP29">
            <v>89.249532403396145</v>
          </cell>
          <cell r="AQ29">
            <v>103.39890883002626</v>
          </cell>
          <cell r="AR29">
            <v>117.34676438438244</v>
          </cell>
          <cell r="AS29">
            <v>131.09522047906307</v>
          </cell>
          <cell r="AT29">
            <v>144.64637874701955</v>
          </cell>
          <cell r="AU29">
            <v>256.15527833212047</v>
          </cell>
          <cell r="AV29">
            <v>366.10315295138628</v>
          </cell>
          <cell r="AW29">
            <v>474.50634305147383</v>
          </cell>
          <cell r="AX29">
            <v>581.38103715038176</v>
          </cell>
          <cell r="AY29">
            <v>686.74327316135521</v>
          </cell>
          <cell r="AZ29">
            <v>790.60893970571681</v>
          </cell>
          <cell r="BA29">
            <v>892.9937774147146</v>
          </cell>
          <cell r="BB29">
            <v>993.91338022047501</v>
          </cell>
          <cell r="BC29">
            <v>1093.383196636152</v>
          </cell>
          <cell r="BD29">
            <v>1191.4185310253567</v>
          </cell>
          <cell r="BE29">
            <v>1288.0345448609598</v>
          </cell>
          <cell r="BF29">
            <v>1383.246257973346</v>
          </cell>
          <cell r="BG29">
            <v>1477.068549788215</v>
          </cell>
          <cell r="BH29">
            <v>1569.5161605540047</v>
          </cell>
          <cell r="BI29">
            <v>1660.6036925590329</v>
          </cell>
          <cell r="BJ29">
            <v>1750.3456113384252</v>
          </cell>
          <cell r="BK29">
            <v>1838.7562468709307</v>
          </cell>
          <cell r="BL29">
            <v>1925.8497947656929</v>
          </cell>
          <cell r="BM29">
            <v>2011.6403174390639</v>
          </cell>
          <cell r="BN29">
            <v>2096.1417452815463</v>
          </cell>
        </row>
        <row r="30">
          <cell r="D30">
            <v>0</v>
          </cell>
          <cell r="E30">
            <v>101.94896798540495</v>
          </cell>
          <cell r="F30">
            <v>202.47716253844379</v>
          </cell>
          <cell r="G30">
            <v>301.59943371487981</v>
          </cell>
          <cell r="H30">
            <v>399.33049360233304</v>
          </cell>
          <cell r="I30">
            <v>495.68491752199407</v>
          </cell>
          <cell r="J30">
            <v>590.67714522028814</v>
          </cell>
          <cell r="K30">
            <v>684.32148205057388</v>
          </cell>
          <cell r="L30">
            <v>776.63210014495553</v>
          </cell>
          <cell r="M30">
            <v>867.62303957629069</v>
          </cell>
          <cell r="N30">
            <v>957.30820951047258</v>
          </cell>
          <cell r="O30">
            <v>1174.3170682529599</v>
          </cell>
          <cell r="P30">
            <v>1388.2551836548616</v>
          </cell>
          <cell r="Q30">
            <v>1599.1548133519</v>
          </cell>
          <cell r="R30">
            <v>1807.0479145299159</v>
          </cell>
          <cell r="S30">
            <v>2011.9661465457436</v>
          </cell>
          <cell r="T30">
            <v>2213.9408735261463</v>
          </cell>
          <cell r="U30">
            <v>2413.0031669449954</v>
          </cell>
          <cell r="V30">
            <v>2609.183808178866</v>
          </cell>
          <cell r="W30">
            <v>2802.5132910412262</v>
          </cell>
          <cell r="X30">
            <v>2993.0218242954038</v>
          </cell>
          <cell r="Y30">
            <v>3196.3823144783432</v>
          </cell>
          <cell r="Z30">
            <v>3396.7634248665595</v>
          </cell>
          <cell r="AA30">
            <v>3594.1968025234273</v>
          </cell>
          <cell r="AB30">
            <v>3788.7137981353976</v>
          </cell>
          <cell r="AC30">
            <v>3980.3454686057553</v>
          </cell>
          <cell r="AD30">
            <v>4169.1225796266217</v>
          </cell>
          <cell r="AE30">
            <v>4355.0756082293747</v>
          </cell>
          <cell r="AF30">
            <v>4538.2347453136626</v>
          </cell>
          <cell r="AG30">
            <v>4718.6298981552018</v>
          </cell>
          <cell r="AH30">
            <v>4896.2906928925004</v>
          </cell>
          <cell r="AJ30">
            <v>0</v>
          </cell>
          <cell r="AK30">
            <v>73.403256949491563</v>
          </cell>
          <cell r="AL30">
            <v>145.78355702767954</v>
          </cell>
          <cell r="AM30">
            <v>217.15159227471347</v>
          </cell>
          <cell r="AN30">
            <v>287.51795539367981</v>
          </cell>
          <cell r="AO30">
            <v>356.89314061583576</v>
          </cell>
          <cell r="AP30">
            <v>425.28754455860746</v>
          </cell>
          <cell r="AQ30">
            <v>492.7114670764131</v>
          </cell>
          <cell r="AR30">
            <v>559.17511210436794</v>
          </cell>
          <cell r="AS30">
            <v>624.68858849492938</v>
          </cell>
          <cell r="AT30">
            <v>689.26191084754032</v>
          </cell>
          <cell r="AU30">
            <v>845.50828914213105</v>
          </cell>
          <cell r="AV30">
            <v>999.54373223150037</v>
          </cell>
          <cell r="AW30">
            <v>1151.3914656133682</v>
          </cell>
          <cell r="AX30">
            <v>1301.0744984615394</v>
          </cell>
          <cell r="AY30">
            <v>1448.6156255129354</v>
          </cell>
          <cell r="AZ30">
            <v>1594.0374289388253</v>
          </cell>
          <cell r="BA30">
            <v>1737.3622802003968</v>
          </cell>
          <cell r="BB30">
            <v>1878.6123418887832</v>
          </cell>
          <cell r="BC30">
            <v>2017.8095695496827</v>
          </cell>
          <cell r="BD30">
            <v>2154.9757134926904</v>
          </cell>
          <cell r="BE30">
            <v>2301.3952664244071</v>
          </cell>
          <cell r="BF30">
            <v>2445.6696659039226</v>
          </cell>
          <cell r="BG30">
            <v>2587.8216978168675</v>
          </cell>
          <cell r="BH30">
            <v>2727.8739346574862</v>
          </cell>
          <cell r="BI30">
            <v>2865.8487373961439</v>
          </cell>
          <cell r="BJ30">
            <v>3001.7682573311677</v>
          </cell>
          <cell r="BK30">
            <v>3135.6544379251495</v>
          </cell>
          <cell r="BL30">
            <v>3267.5290166258369</v>
          </cell>
          <cell r="BM30">
            <v>3397.4135266717449</v>
          </cell>
          <cell r="BN30">
            <v>3525.3292988826001</v>
          </cell>
        </row>
        <row r="31">
          <cell r="D31">
            <v>0</v>
          </cell>
          <cell r="E31">
            <v>123.34366396962348</v>
          </cell>
          <cell r="F31">
            <v>244.9683953764002</v>
          </cell>
          <cell r="G31">
            <v>364.89216066299446</v>
          </cell>
          <cell r="H31">
            <v>483.13275935035841</v>
          </cell>
          <cell r="I31">
            <v>599.70782549163346</v>
          </cell>
          <cell r="J31">
            <v>714.63482911389383</v>
          </cell>
          <cell r="K31">
            <v>827.93107764783258</v>
          </cell>
          <cell r="L31">
            <v>939.61371734548675</v>
          </cell>
          <cell r="M31">
            <v>1049.6997346861006</v>
          </cell>
          <cell r="N31">
            <v>1158.2059577702221</v>
          </cell>
          <cell r="O31">
            <v>1530.0882881586826</v>
          </cell>
          <cell r="P31">
            <v>1896.7317849762317</v>
          </cell>
          <cell r="Q31">
            <v>2258.1914009233915</v>
          </cell>
          <cell r="R31">
            <v>2614.5215772387792</v>
          </cell>
          <cell r="S31">
            <v>2965.776248158737</v>
          </cell>
          <cell r="T31">
            <v>3312.008845339642</v>
          </cell>
          <cell r="U31">
            <v>3653.2723022432101</v>
          </cell>
          <cell r="V31">
            <v>3989.619058485081</v>
          </cell>
          <cell r="W31">
            <v>4321.1010641469929</v>
          </cell>
          <cell r="X31">
            <v>4647.7697840528435</v>
          </cell>
          <cell r="Y31">
            <v>4985.3191823407869</v>
          </cell>
          <cell r="Z31">
            <v>5317.9387831628737</v>
          </cell>
          <cell r="AA31">
            <v>5645.6808994515031</v>
          </cell>
          <cell r="AB31">
            <v>5968.5973544604039</v>
          </cell>
          <cell r="AC31">
            <v>6286.7394860488566</v>
          </cell>
          <cell r="AD31">
            <v>6600.1581509299904</v>
          </cell>
          <cell r="AE31">
            <v>6908.9037288834443</v>
          </cell>
          <cell r="AF31">
            <v>7213.0261269326802</v>
          </cell>
          <cell r="AG31">
            <v>7512.5747834872345</v>
          </cell>
          <cell r="AH31">
            <v>7807.5986724502036</v>
          </cell>
          <cell r="AJ31">
            <v>0</v>
          </cell>
          <cell r="AK31">
            <v>88.807438058128895</v>
          </cell>
          <cell r="AL31">
            <v>176.37724467100816</v>
          </cell>
          <cell r="AM31">
            <v>262.72235567735601</v>
          </cell>
          <cell r="AN31">
            <v>347.85558673225808</v>
          </cell>
          <cell r="AO31">
            <v>431.78963435397617</v>
          </cell>
          <cell r="AP31">
            <v>514.53707696200365</v>
          </cell>
          <cell r="AQ31">
            <v>596.11037590643934</v>
          </cell>
          <cell r="AR31">
            <v>676.52187648875042</v>
          </cell>
          <cell r="AS31">
            <v>755.78380897399245</v>
          </cell>
          <cell r="AT31">
            <v>833.90828959455985</v>
          </cell>
          <cell r="AU31">
            <v>1101.6635674742515</v>
          </cell>
          <cell r="AV31">
            <v>1365.6468851828868</v>
          </cell>
          <cell r="AW31">
            <v>1625.8978086648419</v>
          </cell>
          <cell r="AX31">
            <v>1882.4555356119213</v>
          </cell>
          <cell r="AY31">
            <v>2135.3588986742907</v>
          </cell>
          <cell r="AZ31">
            <v>2384.6463686445422</v>
          </cell>
          <cell r="BA31">
            <v>2630.3560576151112</v>
          </cell>
          <cell r="BB31">
            <v>2872.5257221092584</v>
          </cell>
          <cell r="BC31">
            <v>3111.1927661858344</v>
          </cell>
          <cell r="BD31">
            <v>3346.3942445180473</v>
          </cell>
          <cell r="BE31">
            <v>3589.4298112853667</v>
          </cell>
          <cell r="BF31">
            <v>3828.9159238772686</v>
          </cell>
          <cell r="BG31">
            <v>4064.8902476050825</v>
          </cell>
          <cell r="BH31">
            <v>4297.3900952114909</v>
          </cell>
          <cell r="BI31">
            <v>4526.4524299551767</v>
          </cell>
          <cell r="BJ31">
            <v>4752.1138686695931</v>
          </cell>
          <cell r="BK31">
            <v>4974.4106847960802</v>
          </cell>
          <cell r="BL31">
            <v>5193.3788113915298</v>
          </cell>
          <cell r="BM31">
            <v>5409.0538441108092</v>
          </cell>
          <cell r="BN31">
            <v>5621.4710441641464</v>
          </cell>
        </row>
        <row r="32">
          <cell r="D32">
            <v>0</v>
          </cell>
          <cell r="E32">
            <v>72.936463582563164</v>
          </cell>
          <cell r="F32">
            <v>144.85647558394228</v>
          </cell>
          <cell r="G32">
            <v>215.77066005039092</v>
          </cell>
          <cell r="H32">
            <v>285.68954232281379</v>
          </cell>
          <cell r="I32">
            <v>354.6235498964981</v>
          </cell>
          <cell r="J32">
            <v>422.58301327365598</v>
          </cell>
          <cell r="K32">
            <v>489.5781668088365</v>
          </cell>
          <cell r="L32">
            <v>555.61914954726547</v>
          </cell>
          <cell r="M32">
            <v>620.71600605616982</v>
          </cell>
          <cell r="N32">
            <v>684.87868724914563</v>
          </cell>
          <cell r="O32">
            <v>786.20301017398913</v>
          </cell>
          <cell r="P32">
            <v>886.08201127549228</v>
          </cell>
          <cell r="Q32">
            <v>984.5309130477774</v>
          </cell>
          <cell r="R32">
            <v>1081.5647960183971</v>
          </cell>
          <cell r="S32">
            <v>1177.1985999876852</v>
          </cell>
          <cell r="T32">
            <v>1271.4471252577316</v>
          </cell>
          <cell r="U32">
            <v>1364.3250338510625</v>
          </cell>
          <cell r="V32">
            <v>1455.8468507191069</v>
          </cell>
          <cell r="W32">
            <v>1546.02696494054</v>
          </cell>
          <cell r="X32">
            <v>1634.8796309095806</v>
          </cell>
          <cell r="Y32">
            <v>1714.8088709744936</v>
          </cell>
          <cell r="Z32">
            <v>1793.5448275004048</v>
          </cell>
          <cell r="AA32">
            <v>1871.1002493591395</v>
          </cell>
          <cell r="AB32">
            <v>1947.4877656912192</v>
          </cell>
          <cell r="AC32">
            <v>2022.719886955447</v>
          </cell>
          <cell r="AD32">
            <v>2096.809005969676</v>
          </cell>
          <cell r="AE32">
            <v>2169.7673989428381</v>
          </cell>
          <cell r="AF32">
            <v>2241.6072264982977</v>
          </cell>
          <cell r="AG32">
            <v>2312.3405346886116</v>
          </cell>
          <cell r="AH32">
            <v>2381.9792560017568</v>
          </cell>
          <cell r="AJ32">
            <v>0</v>
          </cell>
          <cell r="AK32">
            <v>59.807900137701779</v>
          </cell>
          <cell r="AL32">
            <v>118.78230997883266</v>
          </cell>
          <cell r="AM32">
            <v>176.93194124132054</v>
          </cell>
          <cell r="AN32">
            <v>234.2654247047073</v>
          </cell>
          <cell r="AO32">
            <v>290.79131091512841</v>
          </cell>
          <cell r="AP32">
            <v>346.5180708843979</v>
          </cell>
          <cell r="AQ32">
            <v>401.45409678324592</v>
          </cell>
          <cell r="AR32">
            <v>455.60770262875758</v>
          </cell>
          <cell r="AS32">
            <v>508.98712496605924</v>
          </cell>
          <cell r="AT32">
            <v>561.60052354429934</v>
          </cell>
          <cell r="AU32">
            <v>644.68646834267099</v>
          </cell>
          <cell r="AV32">
            <v>726.58724924590365</v>
          </cell>
          <cell r="AW32">
            <v>807.31534869917755</v>
          </cell>
          <cell r="AX32">
            <v>886.88313273508561</v>
          </cell>
          <cell r="AY32">
            <v>965.30285198990168</v>
          </cell>
          <cell r="AZ32">
            <v>1042.5866427113399</v>
          </cell>
          <cell r="BA32">
            <v>1118.746527757871</v>
          </cell>
          <cell r="BB32">
            <v>1193.7944175896675</v>
          </cell>
          <cell r="BC32">
            <v>1267.7421112512427</v>
          </cell>
          <cell r="BD32">
            <v>1340.601297345856</v>
          </cell>
          <cell r="BE32">
            <v>1406.1432741990848</v>
          </cell>
          <cell r="BF32">
            <v>1470.7067585503319</v>
          </cell>
          <cell r="BG32">
            <v>1534.3022044744946</v>
          </cell>
          <cell r="BH32">
            <v>1596.9399678667996</v>
          </cell>
          <cell r="BI32">
            <v>1658.6303073034665</v>
          </cell>
          <cell r="BJ32">
            <v>1719.3833848951342</v>
          </cell>
          <cell r="BK32">
            <v>1779.209267133127</v>
          </cell>
          <cell r="BL32">
            <v>1838.117925728604</v>
          </cell>
          <cell r="BM32">
            <v>1896.1192384446615</v>
          </cell>
          <cell r="BN32">
            <v>1953.2229899214403</v>
          </cell>
        </row>
        <row r="33">
          <cell r="D33">
            <v>0</v>
          </cell>
          <cell r="E33">
            <v>97.248618110084223</v>
          </cell>
          <cell r="F33">
            <v>193.1419674452564</v>
          </cell>
          <cell r="G33">
            <v>287.69421340052122</v>
          </cell>
          <cell r="H33">
            <v>380.91938976375178</v>
          </cell>
          <cell r="I33">
            <v>472.83139986199745</v>
          </cell>
          <cell r="J33">
            <v>563.44401769820797</v>
          </cell>
          <cell r="K33">
            <v>652.7708890784487</v>
          </cell>
          <cell r="L33">
            <v>740.82553272968732</v>
          </cell>
          <cell r="M33">
            <v>827.62134140822661</v>
          </cell>
          <cell r="N33">
            <v>913.17158299886091</v>
          </cell>
          <cell r="O33">
            <v>1054.1649357869233</v>
          </cell>
          <cell r="P33">
            <v>1193.1490497358002</v>
          </cell>
          <cell r="Q33">
            <v>1330.1450800713615</v>
          </cell>
          <cell r="R33">
            <v>1465.1739847539864</v>
          </cell>
          <cell r="S33">
            <v>1598.2565262005089</v>
          </cell>
          <cell r="T33">
            <v>1729.4132729917494</v>
          </cell>
          <cell r="U33">
            <v>1858.6646015657402</v>
          </cell>
          <cell r="V33">
            <v>1986.0306978967651</v>
          </cell>
          <cell r="W33">
            <v>2111.531559160333</v>
          </cell>
          <cell r="X33">
            <v>2235.1869953841924</v>
          </cell>
          <cell r="Y33">
            <v>2349.9702435486261</v>
          </cell>
          <cell r="Z33">
            <v>2463.0453311491206</v>
          </cell>
          <cell r="AA33">
            <v>2574.4304901498858</v>
          </cell>
          <cell r="AB33">
            <v>2684.143781370055</v>
          </cell>
          <cell r="AC33">
            <v>2792.203095983552</v>
          </cell>
          <cell r="AD33">
            <v>2898.6261570063671</v>
          </cell>
          <cell r="AE33">
            <v>3003.4305207713364</v>
          </cell>
          <cell r="AF33">
            <v>3106.6335783905411</v>
          </cell>
          <cell r="AG33">
            <v>3208.2525572054137</v>
          </cell>
          <cell r="AH33">
            <v>3308.3045222246628</v>
          </cell>
          <cell r="AJ33">
            <v>0</v>
          </cell>
          <cell r="AK33">
            <v>79.743866850269043</v>
          </cell>
          <cell r="AL33">
            <v>158.37641330511022</v>
          </cell>
          <cell r="AM33">
            <v>235.90925498842742</v>
          </cell>
          <cell r="AN33">
            <v>312.3538996062764</v>
          </cell>
          <cell r="AO33">
            <v>387.72174788683787</v>
          </cell>
          <cell r="AP33">
            <v>462.02409451253055</v>
          </cell>
          <cell r="AQ33">
            <v>535.27212904432781</v>
          </cell>
          <cell r="AR33">
            <v>607.47693683834348</v>
          </cell>
          <cell r="AS33">
            <v>678.64949995474569</v>
          </cell>
          <cell r="AT33">
            <v>748.80069805906589</v>
          </cell>
          <cell r="AU33">
            <v>864.41524734527695</v>
          </cell>
          <cell r="AV33">
            <v>978.38222078335616</v>
          </cell>
          <cell r="AW33">
            <v>1090.7189656585165</v>
          </cell>
          <cell r="AX33">
            <v>1201.4426674982687</v>
          </cell>
          <cell r="AY33">
            <v>1310.5703514844172</v>
          </cell>
          <cell r="AZ33">
            <v>1418.1188838532344</v>
          </cell>
          <cell r="BA33">
            <v>1524.1049732839067</v>
          </cell>
          <cell r="BB33">
            <v>1628.5451722753473</v>
          </cell>
          <cell r="BC33">
            <v>1731.455878511473</v>
          </cell>
          <cell r="BD33">
            <v>1832.8533362150376</v>
          </cell>
          <cell r="BE33">
            <v>1926.9755997098732</v>
          </cell>
          <cell r="BF33">
            <v>2019.6971715422787</v>
          </cell>
          <cell r="BG33">
            <v>2111.0330019229064</v>
          </cell>
          <cell r="BH33">
            <v>2200.9979007234451</v>
          </cell>
          <cell r="BI33">
            <v>2289.6065387065123</v>
          </cell>
          <cell r="BJ33">
            <v>2376.8734487452207</v>
          </cell>
          <cell r="BK33">
            <v>2462.8130270324959</v>
          </cell>
          <cell r="BL33">
            <v>2547.4395342802436</v>
          </cell>
          <cell r="BM33">
            <v>2630.7670969084388</v>
          </cell>
          <cell r="BN33">
            <v>2712.8097082242234</v>
          </cell>
        </row>
        <row r="34">
          <cell r="D34">
            <v>0</v>
          </cell>
          <cell r="E34">
            <v>170.18508169264737</v>
          </cell>
          <cell r="F34">
            <v>337.99844302919871</v>
          </cell>
          <cell r="G34">
            <v>503.46487345091214</v>
          </cell>
          <cell r="H34">
            <v>666.60893208656557</v>
          </cell>
          <cell r="I34">
            <v>827.45494975849556</v>
          </cell>
          <cell r="J34">
            <v>986.02703097186395</v>
          </cell>
          <cell r="K34">
            <v>1142.3490558872852</v>
          </cell>
          <cell r="L34">
            <v>1296.4446822769528</v>
          </cell>
          <cell r="M34">
            <v>1448.3373474643963</v>
          </cell>
          <cell r="N34">
            <v>1598.0502702480067</v>
          </cell>
          <cell r="O34">
            <v>1840.3679459609125</v>
          </cell>
          <cell r="P34">
            <v>2079.2310610112927</v>
          </cell>
          <cell r="Q34">
            <v>2314.6759931191391</v>
          </cell>
          <cell r="R34">
            <v>2546.7387807723835</v>
          </cell>
          <cell r="S34">
            <v>2775.4551261881943</v>
          </cell>
          <cell r="T34">
            <v>3000.860398249481</v>
          </cell>
          <cell r="U34">
            <v>3222.9896354168027</v>
          </cell>
          <cell r="V34">
            <v>3441.877548615872</v>
          </cell>
          <cell r="W34">
            <v>3657.558524100873</v>
          </cell>
          <cell r="X34">
            <v>3870.066626293773</v>
          </cell>
          <cell r="Y34">
            <v>4064.7791145231195</v>
          </cell>
          <cell r="Z34">
            <v>4256.5901586495256</v>
          </cell>
          <cell r="AA34">
            <v>4445.5307395090258</v>
          </cell>
          <cell r="AB34">
            <v>4631.6315470612744</v>
          </cell>
          <cell r="AC34">
            <v>4814.9229829389988</v>
          </cell>
          <cell r="AD34">
            <v>4995.4351629760431</v>
          </cell>
          <cell r="AE34">
            <v>5173.1979197141745</v>
          </cell>
          <cell r="AF34">
            <v>5348.2408048888392</v>
          </cell>
          <cell r="AG34">
            <v>5520.5930918940248</v>
          </cell>
          <cell r="AH34">
            <v>5690.2837782264196</v>
          </cell>
          <cell r="AJ34">
            <v>0</v>
          </cell>
          <cell r="AK34">
            <v>139.55176698797084</v>
          </cell>
          <cell r="AL34">
            <v>277.15872328394289</v>
          </cell>
          <cell r="AM34">
            <v>412.84119622974799</v>
          </cell>
          <cell r="AN34">
            <v>546.61932431098376</v>
          </cell>
          <cell r="AO34">
            <v>678.51305880196628</v>
          </cell>
          <cell r="AP34">
            <v>808.54216539692845</v>
          </cell>
          <cell r="AQ34">
            <v>936.72622582757367</v>
          </cell>
          <cell r="AR34">
            <v>1063.0846394671012</v>
          </cell>
          <cell r="AS34">
            <v>1187.6366249208049</v>
          </cell>
          <cell r="AT34">
            <v>1310.4012216033652</v>
          </cell>
          <cell r="AU34">
            <v>1509.1017156879479</v>
          </cell>
          <cell r="AV34">
            <v>1704.9694700292598</v>
          </cell>
          <cell r="AW34">
            <v>1898.034314357694</v>
          </cell>
          <cell r="AX34">
            <v>2088.3258002333541</v>
          </cell>
          <cell r="AY34">
            <v>2275.8732034743189</v>
          </cell>
          <cell r="AZ34">
            <v>2460.705526564574</v>
          </cell>
          <cell r="BA34">
            <v>2642.8515010417777</v>
          </cell>
          <cell r="BB34">
            <v>2822.3395898650151</v>
          </cell>
          <cell r="BC34">
            <v>2999.1979897627157</v>
          </cell>
          <cell r="BD34">
            <v>3173.4546335608939</v>
          </cell>
          <cell r="BE34">
            <v>3333.118873908958</v>
          </cell>
          <cell r="BF34">
            <v>3490.4039300926106</v>
          </cell>
          <cell r="BG34">
            <v>3645.3352063974007</v>
          </cell>
          <cell r="BH34">
            <v>3797.9378685902448</v>
          </cell>
          <cell r="BI34">
            <v>3948.2368460099788</v>
          </cell>
          <cell r="BJ34">
            <v>4096.2568336403547</v>
          </cell>
          <cell r="BK34">
            <v>4242.022294165623</v>
          </cell>
          <cell r="BL34">
            <v>4385.5574600088476</v>
          </cell>
          <cell r="BM34">
            <v>4526.8863353531005</v>
          </cell>
          <cell r="BN34">
            <v>4666.0326981456637</v>
          </cell>
        </row>
        <row r="35">
          <cell r="D35">
            <v>163218.34571421403</v>
          </cell>
          <cell r="E35">
            <v>161787.50143781141</v>
          </cell>
          <cell r="F35">
            <v>160368.67269930805</v>
          </cell>
          <cell r="G35">
            <v>158961.76152173121</v>
          </cell>
          <cell r="H35">
            <v>157566.67071012632</v>
          </cell>
          <cell r="I35">
            <v>156183.30384541571</v>
          </cell>
          <cell r="J35">
            <v>154811.56527830535</v>
          </cell>
          <cell r="K35">
            <v>153451.36012323838</v>
          </cell>
          <cell r="L35">
            <v>152102.59425239573</v>
          </cell>
          <cell r="M35">
            <v>150765.1742897433</v>
          </cell>
          <cell r="N35">
            <v>149439.00760512525</v>
          </cell>
          <cell r="O35">
            <v>147764.30158479413</v>
          </cell>
          <cell r="P35">
            <v>146105.67863021375</v>
          </cell>
          <cell r="Q35">
            <v>144462.9959192753</v>
          </cell>
          <cell r="R35">
            <v>142836.1118393612</v>
          </cell>
          <cell r="S35">
            <v>141224.88597742398</v>
          </cell>
          <cell r="T35">
            <v>139629.17911014502</v>
          </cell>
          <cell r="U35">
            <v>138048.85319417156</v>
          </cell>
          <cell r="V35">
            <v>136483.77135643273</v>
          </cell>
          <cell r="W35">
            <v>134933.79788453272</v>
          </cell>
          <cell r="X35">
            <v>133398.79821722113</v>
          </cell>
          <cell r="Y35">
            <v>131877.65244068488</v>
          </cell>
          <cell r="Z35">
            <v>130371.22850984217</v>
          </cell>
          <cell r="AA35">
            <v>128879.39511676879</v>
          </cell>
          <cell r="AB35">
            <v>127402.0220686611</v>
          </cell>
          <cell r="AC35">
            <v>125938.98027867115</v>
          </cell>
          <cell r="AD35">
            <v>124490.14175681541</v>
          </cell>
          <cell r="AE35">
            <v>123055.37960095631</v>
          </cell>
          <cell r="AF35">
            <v>121634.56798785628</v>
          </cell>
          <cell r="AG35">
            <v>120227.58216430362</v>
          </cell>
          <cell r="AH35">
            <v>118834.29843830988</v>
          </cell>
          <cell r="AJ35">
            <v>163218.34571421403</v>
          </cell>
          <cell r="AK35">
            <v>161852.67097842757</v>
          </cell>
          <cell r="AL35">
            <v>160498.10356975871</v>
          </cell>
          <cell r="AM35">
            <v>159154.55500393803</v>
          </cell>
          <cell r="AN35">
            <v>157821.93749051998</v>
          </cell>
          <cell r="AO35">
            <v>156500.16392750989</v>
          </cell>
          <cell r="AP35">
            <v>155189.14789603217</v>
          </cell>
          <cell r="AQ35">
            <v>153888.80365503949</v>
          </cell>
          <cell r="AR35">
            <v>152599.04613606233</v>
          </cell>
          <cell r="AS35">
            <v>151319.790937999</v>
          </cell>
          <cell r="AT35">
            <v>150050.95432194558</v>
          </cell>
          <cell r="AU35">
            <v>148523.99253575152</v>
          </cell>
          <cell r="AV35">
            <v>147011.02512098913</v>
          </cell>
          <cell r="AW35">
            <v>145511.93119029529</v>
          </cell>
          <cell r="AX35">
            <v>144026.59086152707</v>
          </cell>
          <cell r="AY35">
            <v>142554.88524962231</v>
          </cell>
          <cell r="AZ35">
            <v>141096.69645852502</v>
          </cell>
          <cell r="BA35">
            <v>139651.90757317469</v>
          </cell>
          <cell r="BB35">
            <v>138220.40265155945</v>
          </cell>
          <cell r="BC35">
            <v>136802.06671683205</v>
          </cell>
          <cell r="BD35">
            <v>135396.7857494888</v>
          </cell>
          <cell r="BE35">
            <v>134005.20205235443</v>
          </cell>
          <cell r="BF35">
            <v>132626.43759768471</v>
          </cell>
          <cell r="BG35">
            <v>131260.38130172685</v>
          </cell>
          <cell r="BH35">
            <v>129906.92300638104</v>
          </cell>
          <cell r="BI35">
            <v>128565.95347169384</v>
          </cell>
          <cell r="BJ35">
            <v>127237.36436841149</v>
          </cell>
          <cell r="BK35">
            <v>125921.04827059223</v>
          </cell>
          <cell r="BL35">
            <v>124616.89864827741</v>
          </cell>
          <cell r="BM35">
            <v>123324.80986022096</v>
          </cell>
          <cell r="BN35">
            <v>122044.67714667669</v>
          </cell>
        </row>
        <row r="36">
          <cell r="D36">
            <v>11481.264801336021</v>
          </cell>
          <cell r="E36">
            <v>11380.61495125349</v>
          </cell>
          <cell r="F36">
            <v>11280.810309911118</v>
          </cell>
          <cell r="G36">
            <v>11181.843985316686</v>
          </cell>
          <cell r="H36">
            <v>11083.709140487463</v>
          </cell>
          <cell r="I36">
            <v>10986.398993018218</v>
          </cell>
          <cell r="J36">
            <v>10889.906814652586</v>
          </cell>
          <cell r="K36">
            <v>10794.225930857756</v>
          </cell>
          <cell r="L36">
            <v>10699.349720402448</v>
          </cell>
          <cell r="M36">
            <v>10605.271614938176</v>
          </cell>
          <cell r="N36">
            <v>10511.985098583762</v>
          </cell>
          <cell r="O36">
            <v>10394.181286765452</v>
          </cell>
          <cell r="P36">
            <v>10277.508805716936</v>
          </cell>
          <cell r="Q36">
            <v>10161.957608905495</v>
          </cell>
          <cell r="R36">
            <v>10047.517734877627</v>
          </cell>
          <cell r="S36">
            <v>9934.1793065611637</v>
          </cell>
          <cell r="T36">
            <v>9821.9325305730126</v>
          </cell>
          <cell r="U36">
            <v>9710.7676965323917</v>
          </cell>
          <cell r="V36">
            <v>9600.6751763796383</v>
          </cell>
          <cell r="W36">
            <v>9491.6454237004309</v>
          </cell>
          <cell r="X36">
            <v>9383.6689730554463</v>
          </cell>
          <cell r="Y36">
            <v>9276.6670463699102</v>
          </cell>
          <cell r="Z36">
            <v>9170.7006981791365</v>
          </cell>
          <cell r="AA36">
            <v>9065.7606918924557</v>
          </cell>
          <cell r="AB36">
            <v>8961.8378693601098</v>
          </cell>
          <cell r="AC36">
            <v>8858.9231502285547</v>
          </cell>
          <cell r="AD36">
            <v>8757.0075313009638</v>
          </cell>
          <cell r="AE36">
            <v>8656.0820859028263</v>
          </cell>
          <cell r="AF36">
            <v>8556.1379632526841</v>
          </cell>
          <cell r="AG36">
            <v>8457.1663878378786</v>
          </cell>
          <cell r="AH36">
            <v>8359.1586587953643</v>
          </cell>
          <cell r="AJ36">
            <v>11481.264801336021</v>
          </cell>
          <cell r="AK36">
            <v>11385.199170934933</v>
          </cell>
          <cell r="AL36">
            <v>11289.9148630213</v>
          </cell>
          <cell r="AM36">
            <v>11195.405653347949</v>
          </cell>
          <cell r="AN36">
            <v>11101.665366473333</v>
          </cell>
          <cell r="AO36">
            <v>11008.687875383599</v>
          </cell>
          <cell r="AP36">
            <v>10916.467101117527</v>
          </cell>
          <cell r="AQ36">
            <v>10824.997012394351</v>
          </cell>
          <cell r="AR36">
            <v>10734.271625244433</v>
          </cell>
          <cell r="AS36">
            <v>10644.285002642782</v>
          </cell>
          <cell r="AT36">
            <v>10555.03125414537</v>
          </cell>
          <cell r="AU36">
            <v>10447.620212009753</v>
          </cell>
          <cell r="AV36">
            <v>10341.193575661564</v>
          </cell>
          <cell r="AW36">
            <v>10235.742841523454</v>
          </cell>
          <cell r="AX36">
            <v>10131.259576728262</v>
          </cell>
          <cell r="AY36">
            <v>10027.735418546457</v>
          </cell>
          <cell r="AZ36">
            <v>9925.16207381815</v>
          </cell>
          <cell r="BA36">
            <v>9823.5313183895978</v>
          </cell>
          <cell r="BB36">
            <v>9722.8349965541947</v>
          </cell>
          <cell r="BC36">
            <v>9623.0650204978974</v>
          </cell>
          <cell r="BD36">
            <v>9524.2133697490535</v>
          </cell>
          <cell r="BE36">
            <v>9426.3252258023131</v>
          </cell>
          <cell r="BF36">
            <v>9329.3388255697682</v>
          </cell>
          <cell r="BG36">
            <v>9233.2463550892353</v>
          </cell>
          <cell r="BH36">
            <v>9138.0400655117228</v>
          </cell>
          <cell r="BI36">
            <v>9043.7122725733843</v>
          </cell>
          <cell r="BJ36">
            <v>8950.2553560717151</v>
          </cell>
          <cell r="BK36">
            <v>8857.6617593458541</v>
          </cell>
          <cell r="BL36">
            <v>8765.9239887610674</v>
          </cell>
          <cell r="BM36">
            <v>8675.0346131973165</v>
          </cell>
          <cell r="BN36">
            <v>8584.9862635418849</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row>
        <row r="38">
          <cell r="D38">
            <v>151737.08091287801</v>
          </cell>
          <cell r="E38">
            <v>150406.88648655792</v>
          </cell>
          <cell r="F38">
            <v>149087.86238939693</v>
          </cell>
          <cell r="G38">
            <v>147779.91753641455</v>
          </cell>
          <cell r="H38">
            <v>146482.96156963886</v>
          </cell>
          <cell r="I38">
            <v>145196.90485239748</v>
          </cell>
          <cell r="J38">
            <v>143921.65846365277</v>
          </cell>
          <cell r="K38">
            <v>142657.13419238062</v>
          </cell>
          <cell r="L38">
            <v>141403.24453199329</v>
          </cell>
          <cell r="M38">
            <v>140159.90267480511</v>
          </cell>
          <cell r="N38">
            <v>138927.02250654149</v>
          </cell>
          <cell r="O38">
            <v>137370.12029802869</v>
          </cell>
          <cell r="P38">
            <v>135828.16982449681</v>
          </cell>
          <cell r="Q38">
            <v>134301.0383103698</v>
          </cell>
          <cell r="R38">
            <v>132788.59410448358</v>
          </cell>
          <cell r="S38">
            <v>131290.70667086283</v>
          </cell>
          <cell r="T38">
            <v>129807.24657957201</v>
          </cell>
          <cell r="U38">
            <v>128338.08549763916</v>
          </cell>
          <cell r="V38">
            <v>126883.09618005309</v>
          </cell>
          <cell r="W38">
            <v>125442.15246083229</v>
          </cell>
          <cell r="X38">
            <v>124015.12924416568</v>
          </cell>
          <cell r="Y38">
            <v>122600.98539431496</v>
          </cell>
          <cell r="Z38">
            <v>121200.52781166305</v>
          </cell>
          <cell r="AA38">
            <v>119813.63442487633</v>
          </cell>
          <cell r="AB38">
            <v>118440.18419930099</v>
          </cell>
          <cell r="AC38">
            <v>117080.05712844258</v>
          </cell>
          <cell r="AD38">
            <v>115733.13422551446</v>
          </cell>
          <cell r="AE38">
            <v>114399.29751505349</v>
          </cell>
          <cell r="AF38">
            <v>113078.43002460359</v>
          </cell>
          <cell r="AG38">
            <v>111770.41577646574</v>
          </cell>
          <cell r="AH38">
            <v>110475.13977951453</v>
          </cell>
          <cell r="AJ38">
            <v>151737.08091287801</v>
          </cell>
          <cell r="AK38">
            <v>150467.47180749263</v>
          </cell>
          <cell r="AL38">
            <v>149208.18870673739</v>
          </cell>
          <cell r="AM38">
            <v>147959.1493505901</v>
          </cell>
          <cell r="AN38">
            <v>146720.27212404663</v>
          </cell>
          <cell r="AO38">
            <v>145491.47605212629</v>
          </cell>
          <cell r="AP38">
            <v>144272.68079491466</v>
          </cell>
          <cell r="AQ38">
            <v>143063.80664264513</v>
          </cell>
          <cell r="AR38">
            <v>141864.77451081789</v>
          </cell>
          <cell r="AS38">
            <v>140675.5059353562</v>
          </cell>
          <cell r="AT38">
            <v>139495.92306780021</v>
          </cell>
          <cell r="AU38">
            <v>138076.37232374179</v>
          </cell>
          <cell r="AV38">
            <v>136669.83154532759</v>
          </cell>
          <cell r="AW38">
            <v>135276.18834877183</v>
          </cell>
          <cell r="AX38">
            <v>133895.3312847988</v>
          </cell>
          <cell r="AY38">
            <v>132527.14983107586</v>
          </cell>
          <cell r="AZ38">
            <v>131171.53438470687</v>
          </cell>
          <cell r="BA38">
            <v>129828.37625478506</v>
          </cell>
          <cell r="BB38">
            <v>128497.56765500524</v>
          </cell>
          <cell r="BC38">
            <v>127179.00169633416</v>
          </cell>
          <cell r="BD38">
            <v>125872.57237973975</v>
          </cell>
          <cell r="BE38">
            <v>124578.87682655212</v>
          </cell>
          <cell r="BF38">
            <v>123297.09877211496</v>
          </cell>
          <cell r="BG38">
            <v>122027.13494663761</v>
          </cell>
          <cell r="BH38">
            <v>120768.88294086931</v>
          </cell>
          <cell r="BI38">
            <v>119522.24119912043</v>
          </cell>
          <cell r="BJ38">
            <v>118287.10901233977</v>
          </cell>
          <cell r="BK38">
            <v>117063.3865112464</v>
          </cell>
          <cell r="BL38">
            <v>115850.97465951632</v>
          </cell>
          <cell r="BM38">
            <v>114649.77524702364</v>
          </cell>
          <cell r="BN38">
            <v>113459.69088313483</v>
          </cell>
        </row>
        <row r="39">
          <cell r="D39">
            <v>87870.659329283968</v>
          </cell>
          <cell r="E39">
            <v>87258.371138797273</v>
          </cell>
          <cell r="F39">
            <v>86650.349410302224</v>
          </cell>
          <cell r="G39">
            <v>86046.564414827721</v>
          </cell>
          <cell r="H39">
            <v>85446.986630555955</v>
          </cell>
          <cell r="I39">
            <v>84851.586741378982</v>
          </cell>
          <cell r="J39">
            <v>84260.335635465293</v>
          </cell>
          <cell r="K39">
            <v>83673.204403836455</v>
          </cell>
          <cell r="L39">
            <v>83090.16433895356</v>
          </cell>
          <cell r="M39">
            <v>82511.186933313627</v>
          </cell>
          <cell r="N39">
            <v>81936.243878055684</v>
          </cell>
          <cell r="O39">
            <v>81365.307061576692</v>
          </cell>
          <cell r="P39">
            <v>80798.348568156987</v>
          </cell>
          <cell r="Q39">
            <v>80235.34067659537</v>
          </cell>
          <cell r="R39">
            <v>79676.255858853663</v>
          </cell>
          <cell r="S39">
            <v>79121.066778710796</v>
          </cell>
          <cell r="T39">
            <v>78569.746290426163</v>
          </cell>
          <cell r="U39">
            <v>78022.26743741236</v>
          </cell>
          <cell r="V39">
            <v>77478.603450917144</v>
          </cell>
          <cell r="W39">
            <v>76938.727748714591</v>
          </cell>
          <cell r="X39">
            <v>76402.613933805391</v>
          </cell>
          <cell r="Y39">
            <v>75870.23579312615</v>
          </cell>
          <cell r="Z39">
            <v>75341.56729626772</v>
          </cell>
          <cell r="AA39">
            <v>74816.582594202453</v>
          </cell>
          <cell r="AB39">
            <v>74295.256018020315</v>
          </cell>
          <cell r="AC39">
            <v>73777.562077673851</v>
          </cell>
          <cell r="AD39">
            <v>73263.475460731803</v>
          </cell>
          <cell r="AE39">
            <v>72752.971031141526</v>
          </cell>
          <cell r="AF39">
            <v>72246.023827999932</v>
          </cell>
          <cell r="AG39">
            <v>71742.609064333054</v>
          </cell>
          <cell r="AH39">
            <v>71242.702125884083</v>
          </cell>
          <cell r="AJ39">
            <v>87870.659329283968</v>
          </cell>
          <cell r="AK39">
            <v>87258.371138797273</v>
          </cell>
          <cell r="AL39">
            <v>86650.349410302224</v>
          </cell>
          <cell r="AM39">
            <v>86046.564414827721</v>
          </cell>
          <cell r="AN39">
            <v>85446.986630555955</v>
          </cell>
          <cell r="AO39">
            <v>84851.586741378982</v>
          </cell>
          <cell r="AP39">
            <v>84260.335635465293</v>
          </cell>
          <cell r="AQ39">
            <v>83673.204403836455</v>
          </cell>
          <cell r="AR39">
            <v>83090.16433895356</v>
          </cell>
          <cell r="AS39">
            <v>82511.186933313627</v>
          </cell>
          <cell r="AT39">
            <v>81936.243878055684</v>
          </cell>
          <cell r="AU39">
            <v>81365.307061576692</v>
          </cell>
          <cell r="AV39">
            <v>80798.348568156987</v>
          </cell>
          <cell r="AW39">
            <v>80235.34067659537</v>
          </cell>
          <cell r="AX39">
            <v>79676.255858853663</v>
          </cell>
          <cell r="AY39">
            <v>79121.066778710796</v>
          </cell>
          <cell r="AZ39">
            <v>78569.746290426163</v>
          </cell>
          <cell r="BA39">
            <v>78022.26743741236</v>
          </cell>
          <cell r="BB39">
            <v>77478.603450917144</v>
          </cell>
          <cell r="BC39">
            <v>76938.727748714591</v>
          </cell>
          <cell r="BD39">
            <v>76402.613933805391</v>
          </cell>
          <cell r="BE39">
            <v>75870.23579312615</v>
          </cell>
          <cell r="BF39">
            <v>75341.56729626772</v>
          </cell>
          <cell r="BG39">
            <v>74816.582594202453</v>
          </cell>
          <cell r="BH39">
            <v>74295.256018020315</v>
          </cell>
          <cell r="BI39">
            <v>73777.562077673851</v>
          </cell>
          <cell r="BJ39">
            <v>73263.475460731803</v>
          </cell>
          <cell r="BK39">
            <v>72752.971031141526</v>
          </cell>
          <cell r="BL39">
            <v>72246.023827999932</v>
          </cell>
          <cell r="BM39">
            <v>71742.609064333054</v>
          </cell>
          <cell r="BN39">
            <v>71242.702125884083</v>
          </cell>
        </row>
        <row r="40">
          <cell r="D40">
            <v>0</v>
          </cell>
          <cell r="E40">
            <v>1583.7394361691709</v>
          </cell>
          <cell r="F40">
            <v>3145.4076835939713</v>
          </cell>
          <cell r="G40">
            <v>4685.2354323873697</v>
          </cell>
          <cell r="H40">
            <v>6203.4512293783637</v>
          </cell>
          <cell r="I40">
            <v>7700.2814967801432</v>
          </cell>
          <cell r="J40">
            <v>9175.9505507021713</v>
          </cell>
          <cell r="K40">
            <v>10630.680619507424</v>
          </cell>
          <cell r="L40">
            <v>12064.691862016058</v>
          </cell>
          <cell r="M40">
            <v>13478.202385556782</v>
          </cell>
          <cell r="N40">
            <v>14871.42826386711</v>
          </cell>
          <cell r="O40">
            <v>16244.583554843786</v>
          </cell>
          <cell r="P40">
            <v>17597.880318144595</v>
          </cell>
          <cell r="Q40">
            <v>18931.528632642679</v>
          </cell>
          <cell r="R40">
            <v>20245.736613734716</v>
          </cell>
          <cell r="S40">
            <v>21540.710430504016</v>
          </cell>
          <cell r="T40">
            <v>22816.65432273976</v>
          </cell>
          <cell r="U40">
            <v>24073.770617813585</v>
          </cell>
          <cell r="V40">
            <v>25312.259747414635</v>
          </cell>
          <cell r="W40">
            <v>26532.320264144226</v>
          </cell>
          <cell r="X40">
            <v>27734.148857971359</v>
          </cell>
          <cell r="Y40">
            <v>28959.669002236256</v>
          </cell>
          <cell r="Z40">
            <v>30166.763545425594</v>
          </cell>
          <cell r="AA40">
            <v>31355.629765230249</v>
          </cell>
          <cell r="AB40">
            <v>32526.463084689301</v>
          </cell>
          <cell r="AC40">
            <v>33679.457088458119</v>
          </cell>
          <cell r="AD40">
            <v>34814.803538939763</v>
          </cell>
          <cell r="AE40">
            <v>35932.692392280806</v>
          </cell>
          <cell r="AF40">
            <v>37033.311814232766</v>
          </cell>
          <cell r="AG40">
            <v>38116.848195880149</v>
          </cell>
          <cell r="AH40">
            <v>39183.486169236246</v>
          </cell>
          <cell r="AJ40">
            <v>0</v>
          </cell>
          <cell r="AK40">
            <v>633.4957744676683</v>
          </cell>
          <cell r="AL40">
            <v>1258.1630734375883</v>
          </cell>
          <cell r="AM40">
            <v>1874.0941729549475</v>
          </cell>
          <cell r="AN40">
            <v>2481.3804917513453</v>
          </cell>
          <cell r="AO40">
            <v>3080.1125987120568</v>
          </cell>
          <cell r="AP40">
            <v>3670.3802202808683</v>
          </cell>
          <cell r="AQ40">
            <v>4252.2722478029691</v>
          </cell>
          <cell r="AR40">
            <v>4825.8767448064227</v>
          </cell>
          <cell r="AS40">
            <v>5391.2809542227133</v>
          </cell>
          <cell r="AT40">
            <v>5948.5713055468432</v>
          </cell>
          <cell r="AU40">
            <v>6497.8334219375147</v>
          </cell>
          <cell r="AV40">
            <v>7039.1521272578366</v>
          </cell>
          <cell r="AW40">
            <v>7572.6114530570712</v>
          </cell>
          <cell r="AX40">
            <v>8098.2946454938865</v>
          </cell>
          <cell r="AY40">
            <v>8616.2841722016055</v>
          </cell>
          <cell r="AZ40">
            <v>9126.6617290959039</v>
          </cell>
          <cell r="BA40">
            <v>9629.5082471254336</v>
          </cell>
          <cell r="BB40">
            <v>10124.903898965853</v>
          </cell>
          <cell r="BC40">
            <v>10612.928105657689</v>
          </cell>
          <cell r="BD40">
            <v>11093.659543188543</v>
          </cell>
          <cell r="BE40">
            <v>11583.867600894502</v>
          </cell>
          <cell r="BF40">
            <v>12066.705418170237</v>
          </cell>
          <cell r="BG40">
            <v>12542.251906092099</v>
          </cell>
          <cell r="BH40">
            <v>13010.585233875719</v>
          </cell>
          <cell r="BI40">
            <v>13471.782835383246</v>
          </cell>
          <cell r="BJ40">
            <v>13925.921415575904</v>
          </cell>
          <cell r="BK40">
            <v>14373.07695691232</v>
          </cell>
          <cell r="BL40">
            <v>14813.324725693106</v>
          </cell>
          <cell r="BM40">
            <v>15246.739278352059</v>
          </cell>
          <cell r="BN40">
            <v>15673.394467694498</v>
          </cell>
        </row>
        <row r="41">
          <cell r="D41">
            <v>0</v>
          </cell>
          <cell r="E41">
            <v>515.80559380930288</v>
          </cell>
          <cell r="F41">
            <v>1024.4228570407527</v>
          </cell>
          <cell r="G41">
            <v>1525.9269227926277</v>
          </cell>
          <cell r="H41">
            <v>2020.392226120437</v>
          </cell>
          <cell r="I41">
            <v>2507.8925101169284</v>
          </cell>
          <cell r="J41">
            <v>2988.5008319412509</v>
          </cell>
          <cell r="K41">
            <v>3462.2895687977025</v>
          </cell>
          <cell r="L41">
            <v>3929.3304238644537</v>
          </cell>
          <cell r="M41">
            <v>4389.6944321726623</v>
          </cell>
          <cell r="N41">
            <v>4843.4519664363879</v>
          </cell>
          <cell r="O41">
            <v>5290.6727428336962</v>
          </cell>
          <cell r="P41">
            <v>5731.4258267393607</v>
          </cell>
          <cell r="Q41">
            <v>6165.7796384095409</v>
          </cell>
          <cell r="R41">
            <v>6593.8019586188448</v>
          </cell>
          <cell r="S41">
            <v>7015.5599342501582</v>
          </cell>
          <cell r="T41">
            <v>7431.1200838376126</v>
          </cell>
          <cell r="U41">
            <v>7840.5483030630912</v>
          </cell>
          <cell r="V41">
            <v>8243.9098702066385</v>
          </cell>
          <cell r="W41">
            <v>8641.269451551163</v>
          </cell>
          <cell r="X41">
            <v>9032.6911067417859</v>
          </cell>
          <cell r="Y41">
            <v>9431.8288255491461</v>
          </cell>
          <cell r="Z41">
            <v>9824.965539464527</v>
          </cell>
          <cell r="AA41">
            <v>10212.165499547265</v>
          </cell>
          <cell r="AB41">
            <v>10593.492352818086</v>
          </cell>
          <cell r="AC41">
            <v>10969.009147557428</v>
          </cell>
          <cell r="AD41">
            <v>11338.778338559257</v>
          </cell>
          <cell r="AE41">
            <v>11702.86179234072</v>
          </cell>
          <cell r="AF41">
            <v>12061.320792308024</v>
          </cell>
          <cell r="AG41">
            <v>12414.216043878885</v>
          </cell>
          <cell r="AH41">
            <v>12761.607679561894</v>
          </cell>
          <cell r="AJ41">
            <v>0</v>
          </cell>
          <cell r="AK41">
            <v>257.90279690465144</v>
          </cell>
          <cell r="AL41">
            <v>512.21142852037633</v>
          </cell>
          <cell r="AM41">
            <v>762.96346139631385</v>
          </cell>
          <cell r="AN41">
            <v>1010.1961130602185</v>
          </cell>
          <cell r="AO41">
            <v>1253.9462550584642</v>
          </cell>
          <cell r="AP41">
            <v>1494.2504159706255</v>
          </cell>
          <cell r="AQ41">
            <v>1731.1447843988512</v>
          </cell>
          <cell r="AR41">
            <v>1964.6652119322268</v>
          </cell>
          <cell r="AS41">
            <v>2194.8472160863312</v>
          </cell>
          <cell r="AT41">
            <v>2421.725983218194</v>
          </cell>
          <cell r="AU41">
            <v>2645.3363714168481</v>
          </cell>
          <cell r="AV41">
            <v>2865.7129133696803</v>
          </cell>
          <cell r="AW41">
            <v>3082.8898192047704</v>
          </cell>
          <cell r="AX41">
            <v>3296.9009793094224</v>
          </cell>
          <cell r="AY41">
            <v>3507.7799671250791</v>
          </cell>
          <cell r="AZ41">
            <v>3715.5600419188063</v>
          </cell>
          <cell r="BA41">
            <v>3920.2741515315456</v>
          </cell>
          <cell r="BB41">
            <v>4121.9549351033193</v>
          </cell>
          <cell r="BC41">
            <v>4320.6347257755815</v>
          </cell>
          <cell r="BD41">
            <v>4516.345553370893</v>
          </cell>
          <cell r="BE41">
            <v>4715.9144127745731</v>
          </cell>
          <cell r="BF41">
            <v>4912.4827697322635</v>
          </cell>
          <cell r="BG41">
            <v>5106.0827497736327</v>
          </cell>
          <cell r="BH41">
            <v>5296.7461764090431</v>
          </cell>
          <cell r="BI41">
            <v>5484.5045737787141</v>
          </cell>
          <cell r="BJ41">
            <v>5669.3891692796287</v>
          </cell>
          <cell r="BK41">
            <v>5851.43089617036</v>
          </cell>
          <cell r="BL41">
            <v>6030.6603961540122</v>
          </cell>
          <cell r="BM41">
            <v>6207.1080219394426</v>
          </cell>
          <cell r="BN41">
            <v>6380.8038397809469</v>
          </cell>
        </row>
        <row r="42">
          <cell r="D42">
            <v>87870.659329283968</v>
          </cell>
          <cell r="E42">
            <v>85158.826108818801</v>
          </cell>
          <cell r="F42">
            <v>82480.518869667489</v>
          </cell>
          <cell r="G42">
            <v>79835.40205964772</v>
          </cell>
          <cell r="H42">
            <v>77223.14317505715</v>
          </cell>
          <cell r="I42">
            <v>74643.412734481914</v>
          </cell>
          <cell r="J42">
            <v>72095.884252821881</v>
          </cell>
          <cell r="K42">
            <v>69580.234215531338</v>
          </cell>
          <cell r="L42">
            <v>67096.142053073054</v>
          </cell>
          <cell r="M42">
            <v>64643.290115584183</v>
          </cell>
          <cell r="N42">
            <v>62221.36364775218</v>
          </cell>
          <cell r="O42">
            <v>59830.050763899206</v>
          </cell>
          <cell r="P42">
            <v>57469.042423273029</v>
          </cell>
          <cell r="Q42">
            <v>55138.032405543148</v>
          </cell>
          <cell r="R42">
            <v>52836.717286500105</v>
          </cell>
          <cell r="S42">
            <v>50564.796413956625</v>
          </cell>
          <cell r="T42">
            <v>48321.97188384879</v>
          </cell>
          <cell r="U42">
            <v>46107.948516535682</v>
          </cell>
          <cell r="V42">
            <v>43922.433833295872</v>
          </cell>
          <cell r="W42">
            <v>41765.138033019204</v>
          </cell>
          <cell r="X42">
            <v>39635.773969092246</v>
          </cell>
          <cell r="Y42">
            <v>37478.737965340741</v>
          </cell>
          <cell r="Z42">
            <v>35349.838211377602</v>
          </cell>
          <cell r="AA42">
            <v>33248.787329424944</v>
          </cell>
          <cell r="AB42">
            <v>31175.300580512929</v>
          </cell>
          <cell r="AC42">
            <v>29129.095841658302</v>
          </cell>
          <cell r="AD42">
            <v>27109.893583232784</v>
          </cell>
          <cell r="AE42">
            <v>25117.416846519998</v>
          </cell>
          <cell r="AF42">
            <v>23151.39122145914</v>
          </cell>
          <cell r="AG42">
            <v>21211.544824574019</v>
          </cell>
          <cell r="AH42">
            <v>19297.608277085943</v>
          </cell>
          <cell r="AJ42">
            <v>87870.659329283968</v>
          </cell>
          <cell r="AK42">
            <v>86366.972567424949</v>
          </cell>
          <cell r="AL42">
            <v>84879.974908344258</v>
          </cell>
          <cell r="AM42">
            <v>83409.506780476455</v>
          </cell>
          <cell r="AN42">
            <v>81955.410025744393</v>
          </cell>
          <cell r="AO42">
            <v>80517.527887608463</v>
          </cell>
          <cell r="AP42">
            <v>79095.704999213791</v>
          </cell>
          <cell r="AQ42">
            <v>77689.787371634622</v>
          </cell>
          <cell r="AR42">
            <v>76299.622382214919</v>
          </cell>
          <cell r="AS42">
            <v>74925.058763004577</v>
          </cell>
          <cell r="AT42">
            <v>73565.946589290659</v>
          </cell>
          <cell r="AU42">
            <v>72222.13726822233</v>
          </cell>
          <cell r="AV42">
            <v>70893.483527529461</v>
          </cell>
          <cell r="AW42">
            <v>69579.839404333528</v>
          </cell>
          <cell r="AX42">
            <v>68281.060234050368</v>
          </cell>
          <cell r="AY42">
            <v>66997.002639384111</v>
          </cell>
          <cell r="AZ42">
            <v>65727.524519411454</v>
          </cell>
          <cell r="BA42">
            <v>64472.485038755389</v>
          </cell>
          <cell r="BB42">
            <v>63231.744616847966</v>
          </cell>
          <cell r="BC42">
            <v>62005.16491728132</v>
          </cell>
          <cell r="BD42">
            <v>60792.608837245956</v>
          </cell>
          <cell r="BE42">
            <v>59570.453779457072</v>
          </cell>
          <cell r="BF42">
            <v>58362.379108365218</v>
          </cell>
          <cell r="BG42">
            <v>57168.247938336724</v>
          </cell>
          <cell r="BH42">
            <v>55987.924607735556</v>
          </cell>
          <cell r="BI42">
            <v>54821.274668511891</v>
          </cell>
          <cell r="BJ42">
            <v>53668.164875876268</v>
          </cell>
          <cell r="BK42">
            <v>52528.463178058846</v>
          </cell>
          <cell r="BL42">
            <v>51402.038706152816</v>
          </cell>
          <cell r="BM42">
            <v>50288.761764041548</v>
          </cell>
          <cell r="BN42">
            <v>49188.503818408644</v>
          </cell>
        </row>
        <row r="43">
          <cell r="D43">
            <v>6181.084017319743</v>
          </cell>
          <cell r="E43">
            <v>5990.3255877756983</v>
          </cell>
          <cell r="F43">
            <v>5801.9254756591754</v>
          </cell>
          <cell r="G43">
            <v>5615.8600772297787</v>
          </cell>
          <cell r="H43">
            <v>5432.1060031862808</v>
          </cell>
          <cell r="I43">
            <v>5250.6400768242283</v>
          </cell>
          <cell r="J43">
            <v>5071.4393322088072</v>
          </cell>
          <cell r="K43">
            <v>4894.4810123628522</v>
          </cell>
          <cell r="L43">
            <v>4719.7425674698698</v>
          </cell>
          <cell r="M43">
            <v>4547.2016530919618</v>
          </cell>
          <cell r="N43">
            <v>4376.8361284025277</v>
          </cell>
          <cell r="O43">
            <v>4208.6240544336179</v>
          </cell>
          <cell r="P43">
            <v>4042.5436923378302</v>
          </cell>
          <cell r="Q43">
            <v>3878.5735016646313</v>
          </cell>
          <cell r="R43">
            <v>3716.6921386509739</v>
          </cell>
          <cell r="S43">
            <v>3556.878454526111</v>
          </cell>
          <cell r="T43">
            <v>3399.1114938304813</v>
          </cell>
          <cell r="U43">
            <v>3243.3704927485564</v>
          </cell>
          <cell r="V43">
            <v>3089.6348774555318</v>
          </cell>
          <cell r="W43">
            <v>2937.8842624777603</v>
          </cell>
          <cell r="X43">
            <v>2788.0984490668029</v>
          </cell>
          <cell r="Y43">
            <v>2636.3661089507618</v>
          </cell>
          <cell r="Z43">
            <v>2486.6129564862267</v>
          </cell>
          <cell r="AA43">
            <v>2338.8187766639621</v>
          </cell>
          <cell r="AB43">
            <v>2192.9635400963552</v>
          </cell>
          <cell r="AC43">
            <v>2049.0274014120823</v>
          </cell>
          <cell r="AD43">
            <v>1906.9906976641403</v>
          </cell>
          <cell r="AE43">
            <v>1766.8339467511259</v>
          </cell>
          <cell r="AF43">
            <v>1628.5378458516659</v>
          </cell>
          <cell r="AG43">
            <v>1492.0832698718771</v>
          </cell>
          <cell r="AH43">
            <v>1357.451269905762</v>
          </cell>
          <cell r="AJ43">
            <v>6181.084017319743</v>
          </cell>
          <cell r="AK43">
            <v>6075.3102097515948</v>
          </cell>
          <cell r="AL43">
            <v>5970.7103634036512</v>
          </cell>
          <cell r="AM43">
            <v>5867.2732535365049</v>
          </cell>
          <cell r="AN43">
            <v>5764.9877548397226</v>
          </cell>
          <cell r="AO43">
            <v>5663.8428405912009</v>
          </cell>
          <cell r="AP43">
            <v>5563.8275818233988</v>
          </cell>
          <cell r="AQ43">
            <v>5464.9311464964176</v>
          </cell>
          <cell r="AR43">
            <v>5367.1427986778426</v>
          </cell>
          <cell r="AS43">
            <v>5270.4518977293064</v>
          </cell>
          <cell r="AT43">
            <v>5174.8478974997552</v>
          </cell>
          <cell r="AU43">
            <v>5080.3203455252751</v>
          </cell>
          <cell r="AV43">
            <v>4986.8588822355387</v>
          </cell>
          <cell r="AW43">
            <v>4894.4532401667257</v>
          </cell>
          <cell r="AX43">
            <v>4803.0932431809106</v>
          </cell>
          <cell r="AY43">
            <v>4712.7688056918587</v>
          </cell>
          <cell r="AZ43">
            <v>4623.4699318971898</v>
          </cell>
          <cell r="BA43">
            <v>4535.1867150168173</v>
          </cell>
          <cell r="BB43">
            <v>4447.9093365376657</v>
          </cell>
          <cell r="BC43">
            <v>4361.6280654645852</v>
          </cell>
          <cell r="BD43">
            <v>4276.333257577413</v>
          </cell>
          <cell r="BE43">
            <v>4190.3632289916841</v>
          </cell>
          <cell r="BF43">
            <v>4105.3836567634589</v>
          </cell>
          <cell r="BG43">
            <v>4021.384911949368</v>
          </cell>
          <cell r="BH43">
            <v>3938.3574517056832</v>
          </cell>
          <cell r="BI43">
            <v>3856.2918185559461</v>
          </cell>
          <cell r="BJ43">
            <v>3775.1786396646216</v>
          </cell>
          <cell r="BK43">
            <v>3695.0086261167235</v>
          </cell>
          <cell r="BL43">
            <v>3615.7725722033797</v>
          </cell>
          <cell r="BM43">
            <v>3537.461354713274</v>
          </cell>
          <cell r="BN43">
            <v>3460.0659322299221</v>
          </cell>
        </row>
        <row r="44">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row>
        <row r="45">
          <cell r="D45">
            <v>81689.575311964218</v>
          </cell>
          <cell r="E45">
            <v>79168.500521043097</v>
          </cell>
          <cell r="F45">
            <v>76678.593394008305</v>
          </cell>
          <cell r="G45">
            <v>74219.541982417955</v>
          </cell>
          <cell r="H45">
            <v>71791.037171870863</v>
          </cell>
          <cell r="I45">
            <v>69392.772657657682</v>
          </cell>
          <cell r="J45">
            <v>67024.444920613081</v>
          </cell>
          <cell r="K45">
            <v>64685.753203168482</v>
          </cell>
          <cell r="L45">
            <v>62376.399485603186</v>
          </cell>
          <cell r="M45">
            <v>60096.088462492211</v>
          </cell>
          <cell r="N45">
            <v>57844.527519349649</v>
          </cell>
          <cell r="O45">
            <v>55621.426709465595</v>
          </cell>
          <cell r="P45">
            <v>53426.498730935207</v>
          </cell>
          <cell r="Q45">
            <v>51259.458903878513</v>
          </cell>
          <cell r="R45">
            <v>49120.025147849126</v>
          </cell>
          <cell r="S45">
            <v>47007.91795943051</v>
          </cell>
          <cell r="T45">
            <v>44922.860390018308</v>
          </cell>
          <cell r="U45">
            <v>42864.578023787122</v>
          </cell>
          <cell r="V45">
            <v>40832.798955840342</v>
          </cell>
          <cell r="W45">
            <v>38827.253770541451</v>
          </cell>
          <cell r="X45">
            <v>36847.675520025441</v>
          </cell>
          <cell r="Y45">
            <v>34842.371856389975</v>
          </cell>
          <cell r="Z45">
            <v>32863.225254891382</v>
          </cell>
          <cell r="AA45">
            <v>30909.96855276098</v>
          </cell>
          <cell r="AB45">
            <v>28982.337040416573</v>
          </cell>
          <cell r="AC45">
            <v>27080.068440246214</v>
          </cell>
          <cell r="AD45">
            <v>25202.902885568645</v>
          </cell>
          <cell r="AE45">
            <v>23350.582899768873</v>
          </cell>
          <cell r="AF45">
            <v>21522.853375607472</v>
          </cell>
          <cell r="AG45">
            <v>19719.461554702142</v>
          </cell>
          <cell r="AH45">
            <v>17940.157007180183</v>
          </cell>
          <cell r="AJ45">
            <v>81689.575311964218</v>
          </cell>
          <cell r="AK45">
            <v>80291.662357673355</v>
          </cell>
          <cell r="AL45">
            <v>78909.264544940612</v>
          </cell>
          <cell r="AM45">
            <v>77542.233526939963</v>
          </cell>
          <cell r="AN45">
            <v>76190.422270904673</v>
          </cell>
          <cell r="AO45">
            <v>74853.685047017265</v>
          </cell>
          <cell r="AP45">
            <v>73531.877417390395</v>
          </cell>
          <cell r="AQ45">
            <v>72224.85622513821</v>
          </cell>
          <cell r="AR45">
            <v>70932.479583537075</v>
          </cell>
          <cell r="AS45">
            <v>69654.606865275258</v>
          </cell>
          <cell r="AT45">
            <v>68391.098691790903</v>
          </cell>
          <cell r="AU45">
            <v>67141.816922697064</v>
          </cell>
          <cell r="AV45">
            <v>65906.624645293923</v>
          </cell>
          <cell r="AW45">
            <v>64685.386164166797</v>
          </cell>
          <cell r="AX45">
            <v>63477.966990869456</v>
          </cell>
          <cell r="AY45">
            <v>62284.233833692248</v>
          </cell>
          <cell r="AZ45">
            <v>61104.054587514263</v>
          </cell>
          <cell r="BA45">
            <v>59937.298323738563</v>
          </cell>
          <cell r="BB45">
            <v>58783.835280310297</v>
          </cell>
          <cell r="BC45">
            <v>57643.536851816738</v>
          </cell>
          <cell r="BD45">
            <v>56516.275579668545</v>
          </cell>
          <cell r="BE45">
            <v>55380.090550465386</v>
          </cell>
          <cell r="BF45">
            <v>54256.995451601768</v>
          </cell>
          <cell r="BG45">
            <v>53146.863026387357</v>
          </cell>
          <cell r="BH45">
            <v>52049.567156029872</v>
          </cell>
          <cell r="BI45">
            <v>50964.982849955937</v>
          </cell>
          <cell r="BJ45">
            <v>49892.986236211647</v>
          </cell>
          <cell r="BK45">
            <v>48833.45455194213</v>
          </cell>
          <cell r="BL45">
            <v>47786.26613394943</v>
          </cell>
          <cell r="BM45">
            <v>46751.300409328273</v>
          </cell>
          <cell r="BN45">
            <v>45728.437886178726</v>
          </cell>
        </row>
        <row r="46">
          <cell r="D46">
            <v>12062.923707379587</v>
          </cell>
          <cell r="E46">
            <v>11978.868508691565</v>
          </cell>
          <cell r="F46">
            <v>11895.399011828231</v>
          </cell>
          <cell r="G46">
            <v>11812.511135583034</v>
          </cell>
          <cell r="H46">
            <v>11730.200827187526</v>
          </cell>
          <cell r="I46">
            <v>11648.464062113197</v>
          </cell>
          <cell r="J46">
            <v>11567.296843874699</v>
          </cell>
          <cell r="K46">
            <v>11486.695203834448</v>
          </cell>
          <cell r="L46">
            <v>11406.655201008567</v>
          </cell>
          <cell r="M46">
            <v>11327.172921874198</v>
          </cell>
          <cell r="N46">
            <v>11248.244480178157</v>
          </cell>
          <cell r="O46">
            <v>11169.866016746906</v>
          </cell>
          <cell r="P46">
            <v>11092.033699297872</v>
          </cell>
          <cell r="Q46">
            <v>11014.743722252062</v>
          </cell>
          <cell r="R46">
            <v>10937.992306547994</v>
          </cell>
          <cell r="S46">
            <v>10861.775699456921</v>
          </cell>
          <cell r="T46">
            <v>10786.090174399338</v>
          </cell>
          <cell r="U46">
            <v>10710.932030762782</v>
          </cell>
          <cell r="V46">
            <v>10636.297593720881</v>
          </cell>
          <cell r="W46">
            <v>10562.183214053686</v>
          </cell>
          <cell r="X46">
            <v>10488.585267969234</v>
          </cell>
          <cell r="Y46">
            <v>10415.500156926371</v>
          </cell>
          <cell r="Z46">
            <v>10342.924307458801</v>
          </cell>
          <cell r="AA46">
            <v>10270.854171000359</v>
          </cell>
          <cell r="AB46">
            <v>10199.286223711511</v>
          </cell>
          <cell r="AC46">
            <v>10128.216966307054</v>
          </cell>
          <cell r="AD46">
            <v>10057.642923885023</v>
          </cell>
          <cell r="AE46">
            <v>9987.560645756781</v>
          </cell>
          <cell r="AF46">
            <v>9917.9667052783061</v>
          </cell>
          <cell r="AG46">
            <v>9848.8576996826432</v>
          </cell>
          <cell r="AH46">
            <v>9780.2302499135258</v>
          </cell>
          <cell r="AJ46">
            <v>12062.923707379587</v>
          </cell>
          <cell r="AK46">
            <v>11978.868508691565</v>
          </cell>
          <cell r="AL46">
            <v>11895.399011828231</v>
          </cell>
          <cell r="AM46">
            <v>11812.511135583034</v>
          </cell>
          <cell r="AN46">
            <v>11730.200827187526</v>
          </cell>
          <cell r="AO46">
            <v>11648.464062113197</v>
          </cell>
          <cell r="AP46">
            <v>11567.296843874699</v>
          </cell>
          <cell r="AQ46">
            <v>11486.695203834448</v>
          </cell>
          <cell r="AR46">
            <v>11406.655201008567</v>
          </cell>
          <cell r="AS46">
            <v>11327.172921874198</v>
          </cell>
          <cell r="AT46">
            <v>11248.244480178157</v>
          </cell>
          <cell r="AU46">
            <v>11169.866016746906</v>
          </cell>
          <cell r="AV46">
            <v>11092.033699297872</v>
          </cell>
          <cell r="AW46">
            <v>11014.743722252062</v>
          </cell>
          <cell r="AX46">
            <v>10937.992306547994</v>
          </cell>
          <cell r="AY46">
            <v>10861.775699456921</v>
          </cell>
          <cell r="AZ46">
            <v>10786.090174399338</v>
          </cell>
          <cell r="BA46">
            <v>10710.932030762782</v>
          </cell>
          <cell r="BB46">
            <v>10636.297593720881</v>
          </cell>
          <cell r="BC46">
            <v>10562.183214053686</v>
          </cell>
          <cell r="BD46">
            <v>10488.585267969234</v>
          </cell>
          <cell r="BE46">
            <v>10415.500156926371</v>
          </cell>
          <cell r="BF46">
            <v>10342.924307458801</v>
          </cell>
          <cell r="BG46">
            <v>10270.854171000359</v>
          </cell>
          <cell r="BH46">
            <v>10199.286223711511</v>
          </cell>
          <cell r="BI46">
            <v>10128.216966307054</v>
          </cell>
          <cell r="BJ46">
            <v>10057.642923885023</v>
          </cell>
          <cell r="BK46">
            <v>9987.560645756781</v>
          </cell>
          <cell r="BL46">
            <v>9917.9667052783061</v>
          </cell>
          <cell r="BM46">
            <v>9848.8576996826432</v>
          </cell>
          <cell r="BN46">
            <v>9780.2302499135258</v>
          </cell>
        </row>
        <row r="47">
          <cell r="D47">
            <v>0</v>
          </cell>
          <cell r="E47">
            <v>209.63019890210239</v>
          </cell>
          <cell r="F47">
            <v>416.33896541398809</v>
          </cell>
          <cell r="G47">
            <v>620.15683461810931</v>
          </cell>
          <cell r="H47">
            <v>821.11405790312676</v>
          </cell>
          <cell r="I47">
            <v>1019.2406054349046</v>
          </cell>
          <cell r="J47">
            <v>1214.5661686068433</v>
          </cell>
          <cell r="K47">
            <v>1407.1201624697198</v>
          </cell>
          <cell r="L47">
            <v>1596.9317281411993</v>
          </cell>
          <cell r="M47">
            <v>1784.029735195186</v>
          </cell>
          <cell r="N47">
            <v>1968.4427840311771</v>
          </cell>
          <cell r="O47">
            <v>2010.575883014443</v>
          </cell>
          <cell r="P47">
            <v>2052.0262343701061</v>
          </cell>
          <cell r="Q47">
            <v>2092.8013072278918</v>
          </cell>
          <cell r="R47">
            <v>2132.9084997768591</v>
          </cell>
          <cell r="S47">
            <v>2172.3551398913842</v>
          </cell>
          <cell r="T47">
            <v>2211.148485751864</v>
          </cell>
          <cell r="U47">
            <v>2249.2957264601841</v>
          </cell>
          <cell r="V47">
            <v>2286.8039826499894</v>
          </cell>
          <cell r="W47">
            <v>2323.6803070918108</v>
          </cell>
          <cell r="X47">
            <v>2359.9316852930779</v>
          </cell>
          <cell r="Y47">
            <v>2369.5262857007497</v>
          </cell>
          <cell r="Z47">
            <v>2378.8725907155244</v>
          </cell>
          <cell r="AA47">
            <v>2387.9735947575837</v>
          </cell>
          <cell r="AB47">
            <v>2396.8322625722053</v>
          </cell>
          <cell r="AC47">
            <v>2405.4515294979255</v>
          </cell>
          <cell r="AD47">
            <v>2413.8343017324055</v>
          </cell>
          <cell r="AE47">
            <v>2421.9834565960196</v>
          </cell>
          <cell r="AF47">
            <v>2429.9018427931851</v>
          </cell>
          <cell r="AG47">
            <v>2437.5922806714543</v>
          </cell>
          <cell r="AH47">
            <v>2445.0575624783814</v>
          </cell>
          <cell r="AJ47">
            <v>0</v>
          </cell>
          <cell r="AK47">
            <v>104.8150994510512</v>
          </cell>
          <cell r="AL47">
            <v>208.16948270699405</v>
          </cell>
          <cell r="AM47">
            <v>310.07841730905466</v>
          </cell>
          <cell r="AN47">
            <v>410.55702895156338</v>
          </cell>
          <cell r="AO47">
            <v>509.62030271745232</v>
          </cell>
          <cell r="AP47">
            <v>607.28308430342167</v>
          </cell>
          <cell r="AQ47">
            <v>703.56008123485992</v>
          </cell>
          <cell r="AR47">
            <v>798.46586407059965</v>
          </cell>
          <cell r="AS47">
            <v>892.01486759759302</v>
          </cell>
          <cell r="AT47">
            <v>984.22139201558855</v>
          </cell>
          <cell r="AU47">
            <v>1005.2879415072215</v>
          </cell>
          <cell r="AV47">
            <v>1026.013117185053</v>
          </cell>
          <cell r="AW47">
            <v>1046.4006536139459</v>
          </cell>
          <cell r="AX47">
            <v>1066.4542498884296</v>
          </cell>
          <cell r="AY47">
            <v>1086.1775699456921</v>
          </cell>
          <cell r="AZ47">
            <v>1105.574242875932</v>
          </cell>
          <cell r="BA47">
            <v>1124.6478632300921</v>
          </cell>
          <cell r="BB47">
            <v>1143.4019913249947</v>
          </cell>
          <cell r="BC47">
            <v>1161.8401535459054</v>
          </cell>
          <cell r="BD47">
            <v>1179.9658426465389</v>
          </cell>
          <cell r="BE47">
            <v>1184.7631428503748</v>
          </cell>
          <cell r="BF47">
            <v>1189.4362953577622</v>
          </cell>
          <cell r="BG47">
            <v>1193.9867973787918</v>
          </cell>
          <cell r="BH47">
            <v>1198.4161312861027</v>
          </cell>
          <cell r="BI47">
            <v>1202.7257647489628</v>
          </cell>
          <cell r="BJ47">
            <v>1206.9171508662027</v>
          </cell>
          <cell r="BK47">
            <v>1210.9917282980098</v>
          </cell>
          <cell r="BL47">
            <v>1214.9509213965925</v>
          </cell>
          <cell r="BM47">
            <v>1218.7961403357272</v>
          </cell>
          <cell r="BN47">
            <v>1222.5287812391907</v>
          </cell>
        </row>
        <row r="48">
          <cell r="D48">
            <v>0</v>
          </cell>
          <cell r="E48">
            <v>81.456305859102656</v>
          </cell>
          <cell r="F48">
            <v>161.77742656086394</v>
          </cell>
          <cell r="G48">
            <v>240.97522716589393</v>
          </cell>
          <cell r="H48">
            <v>319.06146249950069</v>
          </cell>
          <cell r="I48">
            <v>396.04777811184874</v>
          </cell>
          <cell r="J48">
            <v>471.9457112300878</v>
          </cell>
          <cell r="K48">
            <v>546.76669170251967</v>
          </cell>
          <cell r="L48">
            <v>620.52204293486614</v>
          </cell>
          <cell r="M48">
            <v>693.2229828187011</v>
          </cell>
          <cell r="N48">
            <v>764.88062465211476</v>
          </cell>
          <cell r="O48">
            <v>873.48352250960806</v>
          </cell>
          <cell r="P48">
            <v>980.53577901793199</v>
          </cell>
          <cell r="Q48">
            <v>1086.0537310140535</v>
          </cell>
          <cell r="R48">
            <v>1190.053562952422</v>
          </cell>
          <cell r="S48">
            <v>1292.5513082353737</v>
          </cell>
          <cell r="T48">
            <v>1393.5628505323946</v>
          </cell>
          <cell r="U48">
            <v>1493.1039250883321</v>
          </cell>
          <cell r="V48">
            <v>1591.1901200206439</v>
          </cell>
          <cell r="W48">
            <v>1687.8368776057791</v>
          </cell>
          <cell r="X48">
            <v>1783.0594955547699</v>
          </cell>
          <cell r="Y48">
            <v>1947.6985293452317</v>
          </cell>
          <cell r="Z48">
            <v>2109.9565587215957</v>
          </cell>
          <cell r="AA48">
            <v>2269.8587717910796</v>
          </cell>
          <cell r="AB48">
            <v>2427.4301212433397</v>
          </cell>
          <cell r="AC48">
            <v>2582.695326408299</v>
          </cell>
          <cell r="AD48">
            <v>2735.6788752967268</v>
          </cell>
          <cell r="AE48">
            <v>2886.40502662371</v>
          </cell>
          <cell r="AF48">
            <v>3034.8978118151617</v>
          </cell>
          <cell r="AG48">
            <v>3181.1810369974937</v>
          </cell>
          <cell r="AH48">
            <v>3325.2782849705991</v>
          </cell>
          <cell r="AJ48">
            <v>0</v>
          </cell>
          <cell r="AK48">
            <v>40.728152929551328</v>
          </cell>
          <cell r="AL48">
            <v>80.888713280431972</v>
          </cell>
          <cell r="AM48">
            <v>120.48761358294696</v>
          </cell>
          <cell r="AN48">
            <v>159.53073124975035</v>
          </cell>
          <cell r="AO48">
            <v>198.02388905592437</v>
          </cell>
          <cell r="AP48">
            <v>235.9728556150439</v>
          </cell>
          <cell r="AQ48">
            <v>273.38334585125983</v>
          </cell>
          <cell r="AR48">
            <v>310.26102146743307</v>
          </cell>
          <cell r="AS48">
            <v>346.61149140935055</v>
          </cell>
          <cell r="AT48">
            <v>382.44031232605738</v>
          </cell>
          <cell r="AU48">
            <v>436.74176125480403</v>
          </cell>
          <cell r="AV48">
            <v>490.26788950896599</v>
          </cell>
          <cell r="AW48">
            <v>543.02686550702674</v>
          </cell>
          <cell r="AX48">
            <v>595.026781476211</v>
          </cell>
          <cell r="AY48">
            <v>646.27565411768683</v>
          </cell>
          <cell r="AZ48">
            <v>696.78142526619729</v>
          </cell>
          <cell r="BA48">
            <v>746.55196254416603</v>
          </cell>
          <cell r="BB48">
            <v>795.59506001032196</v>
          </cell>
          <cell r="BC48">
            <v>843.91843880288957</v>
          </cell>
          <cell r="BD48">
            <v>891.52974777738496</v>
          </cell>
          <cell r="BE48">
            <v>973.84926467261585</v>
          </cell>
          <cell r="BF48">
            <v>1054.9782793607978</v>
          </cell>
          <cell r="BG48">
            <v>1134.9293858955398</v>
          </cell>
          <cell r="BH48">
            <v>1213.7150606216699</v>
          </cell>
          <cell r="BI48">
            <v>1291.3476632041495</v>
          </cell>
          <cell r="BJ48">
            <v>1367.8394376483634</v>
          </cell>
          <cell r="BK48">
            <v>1443.202513311855</v>
          </cell>
          <cell r="BL48">
            <v>1517.4489059075809</v>
          </cell>
          <cell r="BM48">
            <v>1590.5905184987469</v>
          </cell>
          <cell r="BN48">
            <v>1662.6391424852995</v>
          </cell>
        </row>
        <row r="49">
          <cell r="D49">
            <v>0</v>
          </cell>
          <cell r="E49">
            <v>291.08650476120505</v>
          </cell>
          <cell r="F49">
            <v>578.11639197485204</v>
          </cell>
          <cell r="G49">
            <v>861.13206178400321</v>
          </cell>
          <cell r="H49">
            <v>1140.1755204026274</v>
          </cell>
          <cell r="I49">
            <v>1415.2883835467533</v>
          </cell>
          <cell r="J49">
            <v>1686.5118798369313</v>
          </cell>
          <cell r="K49">
            <v>1953.8868541722395</v>
          </cell>
          <cell r="L49">
            <v>2217.4537710760656</v>
          </cell>
          <cell r="M49">
            <v>2477.2527180138873</v>
          </cell>
          <cell r="N49">
            <v>2733.3234086832917</v>
          </cell>
          <cell r="O49">
            <v>2884.0594055240508</v>
          </cell>
          <cell r="P49">
            <v>3032.5620133880379</v>
          </cell>
          <cell r="Q49">
            <v>3178.8550382419453</v>
          </cell>
          <cell r="R49">
            <v>3322.9620627292811</v>
          </cell>
          <cell r="S49">
            <v>3464.9064481267578</v>
          </cell>
          <cell r="T49">
            <v>3604.7113362842583</v>
          </cell>
          <cell r="U49">
            <v>3742.399651548516</v>
          </cell>
          <cell r="V49">
            <v>3877.9941026706333</v>
          </cell>
          <cell r="W49">
            <v>4011.51718469759</v>
          </cell>
          <cell r="X49">
            <v>4142.9911808478482</v>
          </cell>
          <cell r="Y49">
            <v>4317.2248150459818</v>
          </cell>
          <cell r="Z49">
            <v>4488.8291494371206</v>
          </cell>
          <cell r="AA49">
            <v>4657.8323665486632</v>
          </cell>
          <cell r="AB49">
            <v>4824.262383815545</v>
          </cell>
          <cell r="AC49">
            <v>4988.146855906225</v>
          </cell>
          <cell r="AD49">
            <v>5149.5131770291318</v>
          </cell>
          <cell r="AE49">
            <v>5308.3884832197291</v>
          </cell>
          <cell r="AF49">
            <v>5464.7996546083468</v>
          </cell>
          <cell r="AG49">
            <v>5618.773317668948</v>
          </cell>
          <cell r="AH49">
            <v>5770.3358474489805</v>
          </cell>
          <cell r="AJ49">
            <v>0</v>
          </cell>
          <cell r="AK49">
            <v>145.54325238060252</v>
          </cell>
          <cell r="AL49">
            <v>289.05819598742602</v>
          </cell>
          <cell r="AM49">
            <v>430.56603089200161</v>
          </cell>
          <cell r="AN49">
            <v>570.0877602013137</v>
          </cell>
          <cell r="AO49">
            <v>707.64419177337663</v>
          </cell>
          <cell r="AP49">
            <v>843.25593991846563</v>
          </cell>
          <cell r="AQ49">
            <v>976.94342708611975</v>
          </cell>
          <cell r="AR49">
            <v>1108.7268855380328</v>
          </cell>
          <cell r="AS49">
            <v>1238.6263590069436</v>
          </cell>
          <cell r="AT49">
            <v>1366.6617043416459</v>
          </cell>
          <cell r="AU49">
            <v>1442.0297027620254</v>
          </cell>
          <cell r="AV49">
            <v>1516.281006694019</v>
          </cell>
          <cell r="AW49">
            <v>1589.4275191209726</v>
          </cell>
          <cell r="AX49">
            <v>1661.4810313646406</v>
          </cell>
          <cell r="AY49">
            <v>1732.4532240633789</v>
          </cell>
          <cell r="AZ49">
            <v>1802.3556681421292</v>
          </cell>
          <cell r="BA49">
            <v>1871.199825774258</v>
          </cell>
          <cell r="BB49">
            <v>1938.9970513353167</v>
          </cell>
          <cell r="BC49">
            <v>2005.758592348795</v>
          </cell>
          <cell r="BD49">
            <v>2071.4955904239241</v>
          </cell>
          <cell r="BE49">
            <v>2158.6124075229909</v>
          </cell>
          <cell r="BF49">
            <v>2244.4145747185603</v>
          </cell>
          <cell r="BG49">
            <v>2328.9161832743316</v>
          </cell>
          <cell r="BH49">
            <v>2412.1311919077725</v>
          </cell>
          <cell r="BI49">
            <v>2494.0734279531125</v>
          </cell>
          <cell r="BJ49">
            <v>2574.7565885145659</v>
          </cell>
          <cell r="BK49">
            <v>2654.1942416098645</v>
          </cell>
          <cell r="BL49">
            <v>2732.3998273041734</v>
          </cell>
          <cell r="BM49">
            <v>2809.386658834474</v>
          </cell>
          <cell r="BN49">
            <v>2885.1679237244903</v>
          </cell>
        </row>
        <row r="50">
          <cell r="D50">
            <v>0</v>
          </cell>
          <cell r="E50">
            <v>79.060532157364335</v>
          </cell>
          <cell r="F50">
            <v>157.01926695613264</v>
          </cell>
          <cell r="G50">
            <v>233.88772048454408</v>
          </cell>
          <cell r="H50">
            <v>309.67730183775069</v>
          </cell>
          <cell r="I50">
            <v>384.39931404973549</v>
          </cell>
          <cell r="J50">
            <v>458.06495501743814</v>
          </cell>
          <cell r="K50">
            <v>530.68531841715162</v>
          </cell>
          <cell r="L50">
            <v>602.27139461325237</v>
          </cell>
          <cell r="M50">
            <v>672.83407155932741</v>
          </cell>
          <cell r="N50">
            <v>742.38413569175839</v>
          </cell>
          <cell r="O50">
            <v>810.93227281582551</v>
          </cell>
          <cell r="P50">
            <v>878.48906898439145</v>
          </cell>
          <cell r="Q50">
            <v>945.06501136922702</v>
          </cell>
          <cell r="R50">
            <v>1010.6704891250347</v>
          </cell>
          <cell r="S50">
            <v>1075.3157942462351</v>
          </cell>
          <cell r="T50">
            <v>1139.0111224165703</v>
          </cell>
          <cell r="U50">
            <v>1201.7665738515843</v>
          </cell>
          <cell r="V50">
            <v>1263.5921541340408</v>
          </cell>
          <cell r="W50">
            <v>1324.4977750423323</v>
          </cell>
          <cell r="X50">
            <v>1384.4932553719391</v>
          </cell>
          <cell r="Y50">
            <v>1445.6714217813803</v>
          </cell>
          <cell r="Z50">
            <v>1505.9297791660015</v>
          </cell>
          <cell r="AA50">
            <v>1565.278175660455</v>
          </cell>
          <cell r="AB50">
            <v>1623.7263668148728</v>
          </cell>
          <cell r="AC50">
            <v>1681.2840164069712</v>
          </cell>
          <cell r="AD50">
            <v>1737.9606972473323</v>
          </cell>
          <cell r="AE50">
            <v>1793.765891977918</v>
          </cell>
          <cell r="AF50">
            <v>1848.7089938638762</v>
          </cell>
          <cell r="AG50">
            <v>1902.7993075786867</v>
          </cell>
          <cell r="AH50">
            <v>1956.0460499827052</v>
          </cell>
          <cell r="AJ50">
            <v>0</v>
          </cell>
          <cell r="AK50">
            <v>39.530266078682168</v>
          </cell>
          <cell r="AL50">
            <v>78.50963347806632</v>
          </cell>
          <cell r="AM50">
            <v>116.94386024227204</v>
          </cell>
          <cell r="AN50">
            <v>154.83865091887535</v>
          </cell>
          <cell r="AO50">
            <v>192.19965702486775</v>
          </cell>
          <cell r="AP50">
            <v>229.03247750871907</v>
          </cell>
          <cell r="AQ50">
            <v>265.34265920857581</v>
          </cell>
          <cell r="AR50">
            <v>301.13569730662618</v>
          </cell>
          <cell r="AS50">
            <v>336.41703577966371</v>
          </cell>
          <cell r="AT50">
            <v>371.19206784587919</v>
          </cell>
          <cell r="AU50">
            <v>405.46613640791276</v>
          </cell>
          <cell r="AV50">
            <v>439.24453449219573</v>
          </cell>
          <cell r="AW50">
            <v>472.53250568461351</v>
          </cell>
          <cell r="AX50">
            <v>505.33524456251735</v>
          </cell>
          <cell r="AY50">
            <v>537.65789712311755</v>
          </cell>
          <cell r="AZ50">
            <v>569.50556120828514</v>
          </cell>
          <cell r="BA50">
            <v>600.88328692579216</v>
          </cell>
          <cell r="BB50">
            <v>631.79607706702041</v>
          </cell>
          <cell r="BC50">
            <v>662.24888752116613</v>
          </cell>
          <cell r="BD50">
            <v>692.24662768596954</v>
          </cell>
          <cell r="BE50">
            <v>722.83571089069017</v>
          </cell>
          <cell r="BF50">
            <v>752.96488958300074</v>
          </cell>
          <cell r="BG50">
            <v>782.63908783022748</v>
          </cell>
          <cell r="BH50">
            <v>811.8631834074364</v>
          </cell>
          <cell r="BI50">
            <v>840.6420082034856</v>
          </cell>
          <cell r="BJ50">
            <v>868.98034862366615</v>
          </cell>
          <cell r="BK50">
            <v>896.88294598895902</v>
          </cell>
          <cell r="BL50">
            <v>924.35449693193812</v>
          </cell>
          <cell r="BM50">
            <v>951.39965378934335</v>
          </cell>
          <cell r="BN50">
            <v>978.0230249913526</v>
          </cell>
        </row>
        <row r="51">
          <cell r="D51">
            <v>12062.923707379587</v>
          </cell>
          <cell r="E51">
            <v>11608.721471772997</v>
          </cell>
          <cell r="F51">
            <v>11160.263352897246</v>
          </cell>
          <cell r="G51">
            <v>10717.491353314486</v>
          </cell>
          <cell r="H51">
            <v>10280.348004947149</v>
          </cell>
          <cell r="I51">
            <v>9848.7763645167088</v>
          </cell>
          <cell r="J51">
            <v>9422.7200090203296</v>
          </cell>
          <cell r="K51">
            <v>9002.1230312450571</v>
          </cell>
          <cell r="L51">
            <v>8586.9300353192502</v>
          </cell>
          <cell r="M51">
            <v>8177.0861323009831</v>
          </cell>
          <cell r="N51">
            <v>7772.5369358031057</v>
          </cell>
          <cell r="O51">
            <v>7474.8743384070294</v>
          </cell>
          <cell r="P51">
            <v>7180.982616925442</v>
          </cell>
          <cell r="Q51">
            <v>6890.8236726408895</v>
          </cell>
          <cell r="R51">
            <v>6604.359754693679</v>
          </cell>
          <cell r="S51">
            <v>6321.5534570839282</v>
          </cell>
          <cell r="T51">
            <v>6042.3677156985095</v>
          </cell>
          <cell r="U51">
            <v>5766.7658053626819</v>
          </cell>
          <cell r="V51">
            <v>5494.7113369162071</v>
          </cell>
          <cell r="W51">
            <v>5226.168254313764</v>
          </cell>
          <cell r="X51">
            <v>4961.100831749447</v>
          </cell>
          <cell r="Y51">
            <v>4652.603920099009</v>
          </cell>
          <cell r="Z51">
            <v>4348.1653788556796</v>
          </cell>
          <cell r="AA51">
            <v>4047.743628791241</v>
          </cell>
          <cell r="AB51">
            <v>3751.2974730810938</v>
          </cell>
          <cell r="AC51">
            <v>3458.7860939938582</v>
          </cell>
          <cell r="AD51">
            <v>3170.1690496085594</v>
          </cell>
          <cell r="AE51">
            <v>2885.4062705591341</v>
          </cell>
          <cell r="AF51">
            <v>2604.4580568060828</v>
          </cell>
          <cell r="AG51">
            <v>2327.2850744350085</v>
          </cell>
          <cell r="AH51">
            <v>2053.8483524818403</v>
          </cell>
          <cell r="AJ51">
            <v>12062.923707379587</v>
          </cell>
          <cell r="AK51">
            <v>11793.79499023228</v>
          </cell>
          <cell r="AL51">
            <v>11527.831182362739</v>
          </cell>
          <cell r="AM51">
            <v>11265.00124444876</v>
          </cell>
          <cell r="AN51">
            <v>11005.274416067337</v>
          </cell>
          <cell r="AO51">
            <v>10748.620213314951</v>
          </cell>
          <cell r="AP51">
            <v>10495.008426447514</v>
          </cell>
          <cell r="AQ51">
            <v>10244.409117539752</v>
          </cell>
          <cell r="AR51">
            <v>9996.7926181639068</v>
          </cell>
          <cell r="AS51">
            <v>9752.1295270875926</v>
          </cell>
          <cell r="AT51">
            <v>9510.3907079906312</v>
          </cell>
          <cell r="AU51">
            <v>9322.3701775769678</v>
          </cell>
          <cell r="AV51">
            <v>9136.5081581116574</v>
          </cell>
          <cell r="AW51">
            <v>8952.7836974464753</v>
          </cell>
          <cell r="AX51">
            <v>8771.1760306208362</v>
          </cell>
          <cell r="AY51">
            <v>8591.6645782704254</v>
          </cell>
          <cell r="AZ51">
            <v>8414.2289450489243</v>
          </cell>
          <cell r="BA51">
            <v>8238.848918062733</v>
          </cell>
          <cell r="BB51">
            <v>8065.5044653185441</v>
          </cell>
          <cell r="BC51">
            <v>7894.1757341837256</v>
          </cell>
          <cell r="BD51">
            <v>7724.8430498593416</v>
          </cell>
          <cell r="BE51">
            <v>7534.0520385126902</v>
          </cell>
          <cell r="BF51">
            <v>7345.5448431572404</v>
          </cell>
          <cell r="BG51">
            <v>7159.2988998957999</v>
          </cell>
          <cell r="BH51">
            <v>6975.2918483963022</v>
          </cell>
          <cell r="BI51">
            <v>6793.5015301504563</v>
          </cell>
          <cell r="BJ51">
            <v>6613.9059867467913</v>
          </cell>
          <cell r="BK51">
            <v>6436.4834581579571</v>
          </cell>
          <cell r="BL51">
            <v>6261.2123810421945</v>
          </cell>
          <cell r="BM51">
            <v>6088.0713870588261</v>
          </cell>
          <cell r="BN51">
            <v>5917.039301197683</v>
          </cell>
        </row>
        <row r="52">
          <cell r="D52">
            <v>848.54199910370664</v>
          </cell>
          <cell r="E52">
            <v>816.59206040325614</v>
          </cell>
          <cell r="F52">
            <v>785.04617999017501</v>
          </cell>
          <cell r="G52">
            <v>753.90027815186227</v>
          </cell>
          <cell r="H52">
            <v>723.15031241249631</v>
          </cell>
          <cell r="I52">
            <v>692.79227721218399</v>
          </cell>
          <cell r="J52">
            <v>662.82220358877453</v>
          </cell>
          <cell r="K52">
            <v>633.23615886231448</v>
          </cell>
          <cell r="L52">
            <v>604.03024632212214</v>
          </cell>
          <cell r="M52">
            <v>575.20060491646223</v>
          </cell>
          <cell r="N52">
            <v>546.74340894480042</v>
          </cell>
          <cell r="O52">
            <v>525.80493485842692</v>
          </cell>
          <cell r="P52">
            <v>505.13171542046791</v>
          </cell>
          <cell r="Q52">
            <v>484.7210706536099</v>
          </cell>
          <cell r="R52">
            <v>464.57034504989059</v>
          </cell>
          <cell r="S52">
            <v>444.67690735981466</v>
          </cell>
          <cell r="T52">
            <v>425.03815038321966</v>
          </cell>
          <cell r="U52">
            <v>405.65149076187947</v>
          </cell>
          <cell r="V52">
            <v>386.51436877382906</v>
          </cell>
          <cell r="W52">
            <v>367.62424812939958</v>
          </cell>
          <cell r="X52">
            <v>348.97861576894661</v>
          </cell>
          <cell r="Y52">
            <v>327.27802373344855</v>
          </cell>
          <cell r="Z52">
            <v>305.86290956566216</v>
          </cell>
          <cell r="AA52">
            <v>284.73034845877532</v>
          </cell>
          <cell r="AB52">
            <v>263.877442505386</v>
          </cell>
          <cell r="AC52">
            <v>243.30132046463874</v>
          </cell>
          <cell r="AD52">
            <v>222.99913753130207</v>
          </cell>
          <cell r="AE52">
            <v>202.96807510676683</v>
          </cell>
          <cell r="AF52">
            <v>183.20534057195513</v>
          </cell>
          <cell r="AG52">
            <v>163.70816706211963</v>
          </cell>
          <cell r="AH52">
            <v>144.47381324352057</v>
          </cell>
          <cell r="AJ52">
            <v>848.54199910370664</v>
          </cell>
          <cell r="AK52">
            <v>829.61068318029697</v>
          </cell>
          <cell r="AL52">
            <v>810.90199640639389</v>
          </cell>
          <cell r="AM52">
            <v>792.41375538358147</v>
          </cell>
          <cell r="AN52">
            <v>774.14379633204464</v>
          </cell>
          <cell r="AO52">
            <v>756.0899749231728</v>
          </cell>
          <cell r="AP52">
            <v>738.25016611354658</v>
          </cell>
          <cell r="AQ52">
            <v>720.62226398029236</v>
          </cell>
          <cell r="AR52">
            <v>703.20418155779453</v>
          </cell>
          <cell r="AS52">
            <v>685.99385067575599</v>
          </cell>
          <cell r="AT52">
            <v>668.98922179859449</v>
          </cell>
          <cell r="AU52">
            <v>655.76329741907216</v>
          </cell>
          <cell r="AV52">
            <v>642.68920913166426</v>
          </cell>
          <cell r="AW52">
            <v>629.7654830998307</v>
          </cell>
          <cell r="AX52">
            <v>616.99065865436773</v>
          </cell>
          <cell r="AY52">
            <v>604.36328818146637</v>
          </cell>
          <cell r="AZ52">
            <v>591.88193701169166</v>
          </cell>
          <cell r="BA52">
            <v>579.54518330987685</v>
          </cell>
          <cell r="BB52">
            <v>567.35161796592058</v>
          </cell>
          <cell r="BC52">
            <v>555.29984448648599</v>
          </cell>
          <cell r="BD52">
            <v>543.38847888758824</v>
          </cell>
          <cell r="BE52">
            <v>529.96767062366246</v>
          </cell>
          <cell r="BF52">
            <v>516.70751278195348</v>
          </cell>
          <cell r="BG52">
            <v>503.60641815069613</v>
          </cell>
          <cell r="BH52">
            <v>490.66281383750265</v>
          </cell>
          <cell r="BI52">
            <v>477.87514114687104</v>
          </cell>
          <cell r="BJ52">
            <v>465.24185545870637</v>
          </cell>
          <cell r="BK52">
            <v>452.76142610784314</v>
          </cell>
          <cell r="BL52">
            <v>440.43233626456697</v>
          </cell>
          <cell r="BM52">
            <v>428.25308281612041</v>
          </cell>
          <cell r="BN52">
            <v>416.22217624919023</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row>
        <row r="54">
          <cell r="D54">
            <v>11214.38170827588</v>
          </cell>
          <cell r="E54">
            <v>10792.12941136974</v>
          </cell>
          <cell r="F54">
            <v>10375.217172907071</v>
          </cell>
          <cell r="G54">
            <v>9963.5910751626252</v>
          </cell>
          <cell r="H54">
            <v>9557.1976925346535</v>
          </cell>
          <cell r="I54">
            <v>9155.984087304525</v>
          </cell>
          <cell r="J54">
            <v>8759.8978054315558</v>
          </cell>
          <cell r="K54">
            <v>8368.8868723827418</v>
          </cell>
          <cell r="L54">
            <v>7982.8997889971279</v>
          </cell>
          <cell r="M54">
            <v>7601.8855273845193</v>
          </cell>
          <cell r="N54">
            <v>7225.7935268583051</v>
          </cell>
          <cell r="O54">
            <v>6949.0694035486031</v>
          </cell>
          <cell r="P54">
            <v>6675.8509015049749</v>
          </cell>
          <cell r="Q54">
            <v>6406.1026019872788</v>
          </cell>
          <cell r="R54">
            <v>6139.7894096437885</v>
          </cell>
          <cell r="S54">
            <v>5876.8765497241138</v>
          </cell>
          <cell r="T54">
            <v>5617.32956531529</v>
          </cell>
          <cell r="U54">
            <v>5361.1143146008017</v>
          </cell>
          <cell r="V54">
            <v>5108.196968142378</v>
          </cell>
          <cell r="W54">
            <v>4858.5440061843647</v>
          </cell>
          <cell r="X54">
            <v>4612.1222159805002</v>
          </cell>
          <cell r="Y54">
            <v>4325.3258963655608</v>
          </cell>
          <cell r="Z54">
            <v>4042.3024692900181</v>
          </cell>
          <cell r="AA54">
            <v>3763.0132803324655</v>
          </cell>
          <cell r="AB54">
            <v>3487.4200305757076</v>
          </cell>
          <cell r="AC54">
            <v>3215.4847735292192</v>
          </cell>
          <cell r="AD54">
            <v>2947.1699120772573</v>
          </cell>
          <cell r="AE54">
            <v>2682.4381954523674</v>
          </cell>
          <cell r="AF54">
            <v>2421.2527162341275</v>
          </cell>
          <cell r="AG54">
            <v>2163.5769073728889</v>
          </cell>
          <cell r="AH54">
            <v>1909.3745392383198</v>
          </cell>
          <cell r="AJ54">
            <v>11214.38170827588</v>
          </cell>
          <cell r="AK54">
            <v>10964.184307051983</v>
          </cell>
          <cell r="AL54">
            <v>10716.929185956345</v>
          </cell>
          <cell r="AM54">
            <v>10472.587489065179</v>
          </cell>
          <cell r="AN54">
            <v>10231.130619735293</v>
          </cell>
          <cell r="AO54">
            <v>9992.5302383917788</v>
          </cell>
          <cell r="AP54">
            <v>9756.7582603339688</v>
          </cell>
          <cell r="AQ54">
            <v>9523.7868535594589</v>
          </cell>
          <cell r="AR54">
            <v>9293.5884366061127</v>
          </cell>
          <cell r="AS54">
            <v>9066.1356764118354</v>
          </cell>
          <cell r="AT54">
            <v>8841.4014861920368</v>
          </cell>
          <cell r="AU54">
            <v>8666.6068801578967</v>
          </cell>
          <cell r="AV54">
            <v>8493.8189489799934</v>
          </cell>
          <cell r="AW54">
            <v>8323.0182143466427</v>
          </cell>
          <cell r="AX54">
            <v>8154.1853719664687</v>
          </cell>
          <cell r="AY54">
            <v>7987.3012900889589</v>
          </cell>
          <cell r="AZ54">
            <v>7822.3470080372326</v>
          </cell>
          <cell r="BA54">
            <v>7659.3037347528552</v>
          </cell>
          <cell r="BB54">
            <v>7498.1528473526232</v>
          </cell>
          <cell r="BC54">
            <v>7338.8758896972404</v>
          </cell>
          <cell r="BD54">
            <v>7181.4545709717531</v>
          </cell>
          <cell r="BE54">
            <v>7004.0843678890278</v>
          </cell>
          <cell r="BF54">
            <v>6828.8373303752878</v>
          </cell>
          <cell r="BG54">
            <v>6655.6924817451036</v>
          </cell>
          <cell r="BH54">
            <v>6484.6290345587995</v>
          </cell>
          <cell r="BI54">
            <v>6315.6263890035843</v>
          </cell>
          <cell r="BJ54">
            <v>6148.6641312880847</v>
          </cell>
          <cell r="BK54">
            <v>5983.7220320501146</v>
          </cell>
          <cell r="BL54">
            <v>5820.7800447776272</v>
          </cell>
          <cell r="BM54">
            <v>5659.8183042427054</v>
          </cell>
          <cell r="BN54">
            <v>5500.8171249484931</v>
          </cell>
        </row>
        <row r="55">
          <cell r="D55">
            <v>1083437.7146080071</v>
          </cell>
          <cell r="E55">
            <v>1078443.9359604442</v>
          </cell>
          <cell r="F55">
            <v>1073431.254157851</v>
          </cell>
          <cell r="G55">
            <v>1068399.8009185817</v>
          </cell>
          <cell r="H55">
            <v>1063349.7070431674</v>
          </cell>
          <cell r="I55">
            <v>1058281.1024207151</v>
          </cell>
          <cell r="J55">
            <v>1053194.116035254</v>
          </cell>
          <cell r="K55">
            <v>1048088.8759720474</v>
          </cell>
          <cell r="L55">
            <v>1042965.5094238503</v>
          </cell>
          <cell r="M55">
            <v>1037824.1426971318</v>
          </cell>
          <cell r="N55">
            <v>1032664.9012182495</v>
          </cell>
          <cell r="O55">
            <v>1026032.8159309027</v>
          </cell>
          <cell r="P55">
            <v>1019383.1041282618</v>
          </cell>
          <cell r="Q55">
            <v>1012715.8886329749</v>
          </cell>
          <cell r="R55">
            <v>1006031.2914118557</v>
          </cell>
          <cell r="S55">
            <v>999329.4335818449</v>
          </cell>
          <cell r="T55">
            <v>991696.60851193208</v>
          </cell>
          <cell r="U55">
            <v>984046.76254103938</v>
          </cell>
          <cell r="V55">
            <v>976380.01427185757</v>
          </cell>
          <cell r="W55">
            <v>968696.48148064734</v>
          </cell>
          <cell r="X55">
            <v>960996.28112299647</v>
          </cell>
          <cell r="Y55">
            <v>952810.90015799971</v>
          </cell>
          <cell r="Z55">
            <v>944609.08309855545</v>
          </cell>
          <cell r="AA55">
            <v>936390.94447238627</v>
          </cell>
          <cell r="AB55">
            <v>928156.59800917935</v>
          </cell>
          <cell r="AC55">
            <v>919906.15664614574</v>
          </cell>
          <cell r="AD55">
            <v>911639.73253354325</v>
          </cell>
          <cell r="AE55">
            <v>903357.43704015925</v>
          </cell>
          <cell r="AF55">
            <v>895059.38075875735</v>
          </cell>
          <cell r="AG55">
            <v>886745.67351148347</v>
          </cell>
          <cell r="AH55">
            <v>878416.424355236</v>
          </cell>
          <cell r="AJ55">
            <v>1083437.7146080071</v>
          </cell>
          <cell r="AK55">
            <v>1078443.9359604442</v>
          </cell>
          <cell r="AL55">
            <v>1073431.254157851</v>
          </cell>
          <cell r="AM55">
            <v>1068399.8009185817</v>
          </cell>
          <cell r="AN55">
            <v>1063349.7070431674</v>
          </cell>
          <cell r="AO55">
            <v>1058281.1024207151</v>
          </cell>
          <cell r="AP55">
            <v>1053194.116035254</v>
          </cell>
          <cell r="AQ55">
            <v>1048088.8759720474</v>
          </cell>
          <cell r="AR55">
            <v>1042965.5094238503</v>
          </cell>
          <cell r="AS55">
            <v>1037824.1426971318</v>
          </cell>
          <cell r="AT55">
            <v>1032664.9012182495</v>
          </cell>
          <cell r="AU55">
            <v>1026032.8159309027</v>
          </cell>
          <cell r="AV55">
            <v>1019383.1041282618</v>
          </cell>
          <cell r="AW55">
            <v>1012715.8886329749</v>
          </cell>
          <cell r="AX55">
            <v>1006031.2914118557</v>
          </cell>
          <cell r="AY55">
            <v>999329.4335818449</v>
          </cell>
          <cell r="AZ55">
            <v>991696.60851193208</v>
          </cell>
          <cell r="BA55">
            <v>984046.76254103938</v>
          </cell>
          <cell r="BB55">
            <v>976380.01427185757</v>
          </cell>
          <cell r="BC55">
            <v>968696.48148064734</v>
          </cell>
          <cell r="BD55">
            <v>960996.28112299647</v>
          </cell>
          <cell r="BE55">
            <v>952810.90015799971</v>
          </cell>
          <cell r="BF55">
            <v>944609.08309855545</v>
          </cell>
          <cell r="BG55">
            <v>936390.94447238627</v>
          </cell>
          <cell r="BH55">
            <v>928156.59800917935</v>
          </cell>
          <cell r="BI55">
            <v>919906.15664614574</v>
          </cell>
          <cell r="BJ55">
            <v>911639.73253354325</v>
          </cell>
          <cell r="BK55">
            <v>903357.43704015925</v>
          </cell>
          <cell r="BL55">
            <v>895059.38075875735</v>
          </cell>
          <cell r="BM55">
            <v>886745.67351148347</v>
          </cell>
          <cell r="BN55">
            <v>878416.424355236</v>
          </cell>
        </row>
        <row r="56">
          <cell r="D56">
            <v>0</v>
          </cell>
          <cell r="E56">
            <v>5338.2974830041985</v>
          </cell>
          <cell r="F56">
            <v>10626.969416162725</v>
          </cell>
          <cell r="G56">
            <v>15865.73704364094</v>
          </cell>
          <cell r="H56">
            <v>21054.324199454717</v>
          </cell>
          <cell r="I56">
            <v>26192.4572849127</v>
          </cell>
          <cell r="J56">
            <v>31279.865246247045</v>
          </cell>
          <cell r="K56">
            <v>36316.279552431442</v>
          </cell>
          <cell r="L56">
            <v>41301.434173184469</v>
          </cell>
          <cell r="M56">
            <v>46235.065557157228</v>
          </cell>
          <cell r="N56">
            <v>51116.912610303349</v>
          </cell>
          <cell r="O56">
            <v>55867.486827437649</v>
          </cell>
          <cell r="P56">
            <v>60551.356385218751</v>
          </cell>
          <cell r="Q56">
            <v>65168.267433531939</v>
          </cell>
          <cell r="R56">
            <v>69717.968494841596</v>
          </cell>
          <cell r="S56">
            <v>74200.210443451972</v>
          </cell>
          <cell r="T56">
            <v>78542.371394145026</v>
          </cell>
          <cell r="U56">
            <v>82807.535067828459</v>
          </cell>
          <cell r="V56">
            <v>86995.459271622531</v>
          </cell>
          <cell r="W56">
            <v>91105.904083254878</v>
          </cell>
          <cell r="X56">
            <v>95138.631831176652</v>
          </cell>
          <cell r="Y56">
            <v>99187.614706447785</v>
          </cell>
          <cell r="Z56">
            <v>103151.31187436225</v>
          </cell>
          <cell r="AA56">
            <v>107029.48495319375</v>
          </cell>
          <cell r="AB56">
            <v>110821.89780229602</v>
          </cell>
          <cell r="AC56">
            <v>114528.31650244516</v>
          </cell>
          <cell r="AD56">
            <v>118148.50933634721</v>
          </cell>
          <cell r="AE56">
            <v>121682.24676930944</v>
          </cell>
          <cell r="AF56">
            <v>125129.30143007427</v>
          </cell>
          <cell r="AG56">
            <v>128489.44809181395</v>
          </cell>
          <cell r="AH56">
            <v>131762.46365328541</v>
          </cell>
          <cell r="AJ56">
            <v>0</v>
          </cell>
          <cell r="AK56">
            <v>2669.1487415020993</v>
          </cell>
          <cell r="AL56">
            <v>5313.4847080813624</v>
          </cell>
          <cell r="AM56">
            <v>7932.8685218204701</v>
          </cell>
          <cell r="AN56">
            <v>10527.162099727359</v>
          </cell>
          <cell r="AO56">
            <v>13096.22864245635</v>
          </cell>
          <cell r="AP56">
            <v>15639.932623123523</v>
          </cell>
          <cell r="AQ56">
            <v>18158.139776215721</v>
          </cell>
          <cell r="AR56">
            <v>20650.717086592234</v>
          </cell>
          <cell r="AS56">
            <v>23117.532778578614</v>
          </cell>
          <cell r="AT56">
            <v>25558.456305151674</v>
          </cell>
          <cell r="AU56">
            <v>27933.743413718825</v>
          </cell>
          <cell r="AV56">
            <v>30275.678192609375</v>
          </cell>
          <cell r="AW56">
            <v>32584.133716765969</v>
          </cell>
          <cell r="AX56">
            <v>34858.984247420798</v>
          </cell>
          <cell r="AY56">
            <v>37100.105221725986</v>
          </cell>
          <cell r="AZ56">
            <v>39271.185697072513</v>
          </cell>
          <cell r="BA56">
            <v>41403.76753391423</v>
          </cell>
          <cell r="BB56">
            <v>43497.729635811265</v>
          </cell>
          <cell r="BC56">
            <v>45552.952041627439</v>
          </cell>
          <cell r="BD56">
            <v>47569.315915588326</v>
          </cell>
          <cell r="BE56">
            <v>49593.807353223892</v>
          </cell>
          <cell r="BF56">
            <v>51575.655937181124</v>
          </cell>
          <cell r="BG56">
            <v>53514.742476596875</v>
          </cell>
          <cell r="BH56">
            <v>55410.948901148011</v>
          </cell>
          <cell r="BI56">
            <v>57264.15825122258</v>
          </cell>
          <cell r="BJ56">
            <v>59074.254668173606</v>
          </cell>
          <cell r="BK56">
            <v>60841.123384654718</v>
          </cell>
          <cell r="BL56">
            <v>62564.650715037133</v>
          </cell>
          <cell r="BM56">
            <v>64244.724045906973</v>
          </cell>
          <cell r="BN56">
            <v>65881.231826642703</v>
          </cell>
        </row>
        <row r="57">
          <cell r="D57">
            <v>0</v>
          </cell>
          <cell r="E57">
            <v>1779.4324943347333</v>
          </cell>
          <cell r="F57">
            <v>3542.3231387209089</v>
          </cell>
          <cell r="G57">
            <v>5288.57901454698</v>
          </cell>
          <cell r="H57">
            <v>7018.1080664849051</v>
          </cell>
          <cell r="I57">
            <v>8730.8190949709006</v>
          </cell>
          <cell r="J57">
            <v>10426.621748749016</v>
          </cell>
          <cell r="K57">
            <v>12105.42651747715</v>
          </cell>
          <cell r="L57">
            <v>13767.144724394826</v>
          </cell>
          <cell r="M57">
            <v>15411.688519052408</v>
          </cell>
          <cell r="N57">
            <v>17038.970870101119</v>
          </cell>
          <cell r="O57">
            <v>18622.495609145884</v>
          </cell>
          <cell r="P57">
            <v>20183.785461739586</v>
          </cell>
          <cell r="Q57">
            <v>21722.755811177314</v>
          </cell>
          <cell r="R57">
            <v>23239.322831613867</v>
          </cell>
          <cell r="S57">
            <v>24733.403481150664</v>
          </cell>
          <cell r="T57">
            <v>26180.79046471501</v>
          </cell>
          <cell r="U57">
            <v>27602.511689276162</v>
          </cell>
          <cell r="V57">
            <v>28998.486423874176</v>
          </cell>
          <cell r="W57">
            <v>30368.634694418295</v>
          </cell>
          <cell r="X57">
            <v>31712.877277058888</v>
          </cell>
          <cell r="Y57">
            <v>33062.538235482592</v>
          </cell>
          <cell r="Z57">
            <v>34383.770624787423</v>
          </cell>
          <cell r="AA57">
            <v>35676.494984397919</v>
          </cell>
          <cell r="AB57">
            <v>36940.632600765341</v>
          </cell>
          <cell r="AC57">
            <v>38176.105500815058</v>
          </cell>
          <cell r="AD57">
            <v>39382.836445449073</v>
          </cell>
          <cell r="AE57">
            <v>40560.74892310315</v>
          </cell>
          <cell r="AF57">
            <v>41709.767143358098</v>
          </cell>
          <cell r="AG57">
            <v>42829.816030604648</v>
          </cell>
          <cell r="AH57">
            <v>43920.821217761804</v>
          </cell>
          <cell r="AJ57">
            <v>0</v>
          </cell>
          <cell r="AK57">
            <v>889.71624716736665</v>
          </cell>
          <cell r="AL57">
            <v>1771.1615693604545</v>
          </cell>
          <cell r="AM57">
            <v>2644.28950727349</v>
          </cell>
          <cell r="AN57">
            <v>3509.0540332424525</v>
          </cell>
          <cell r="AO57">
            <v>4365.4095474854503</v>
          </cell>
          <cell r="AP57">
            <v>5213.3108743745079</v>
          </cell>
          <cell r="AQ57">
            <v>6052.713258738575</v>
          </cell>
          <cell r="AR57">
            <v>6883.572362197413</v>
          </cell>
          <cell r="AS57">
            <v>7705.844259526204</v>
          </cell>
          <cell r="AT57">
            <v>8519.4854350505593</v>
          </cell>
          <cell r="AU57">
            <v>9311.2478045729422</v>
          </cell>
          <cell r="AV57">
            <v>10091.892730869793</v>
          </cell>
          <cell r="AW57">
            <v>10861.377905588657</v>
          </cell>
          <cell r="AX57">
            <v>11619.661415806933</v>
          </cell>
          <cell r="AY57">
            <v>12366.701740575332</v>
          </cell>
          <cell r="AZ57">
            <v>13090.395232357505</v>
          </cell>
          <cell r="BA57">
            <v>13801.255844638081</v>
          </cell>
          <cell r="BB57">
            <v>14499.243211937088</v>
          </cell>
          <cell r="BC57">
            <v>15184.317347209148</v>
          </cell>
          <cell r="BD57">
            <v>15856.438638529444</v>
          </cell>
          <cell r="BE57">
            <v>16531.269117741296</v>
          </cell>
          <cell r="BF57">
            <v>17191.885312393712</v>
          </cell>
          <cell r="BG57">
            <v>17838.24749219896</v>
          </cell>
          <cell r="BH57">
            <v>18470.31630038267</v>
          </cell>
          <cell r="BI57">
            <v>19088.052750407529</v>
          </cell>
          <cell r="BJ57">
            <v>19691.418222724536</v>
          </cell>
          <cell r="BK57">
            <v>20280.374461551575</v>
          </cell>
          <cell r="BL57">
            <v>20854.883571679049</v>
          </cell>
          <cell r="BM57">
            <v>21414.908015302324</v>
          </cell>
          <cell r="BN57">
            <v>21960.410608880902</v>
          </cell>
        </row>
        <row r="58">
          <cell r="D58">
            <v>1083437.7146080071</v>
          </cell>
          <cell r="E58">
            <v>1071326.2059831053</v>
          </cell>
          <cell r="F58">
            <v>1059261.9616029675</v>
          </cell>
          <cell r="G58">
            <v>1047245.4848603937</v>
          </cell>
          <cell r="H58">
            <v>1035277.2747772278</v>
          </cell>
          <cell r="I58">
            <v>1023357.8260408315</v>
          </cell>
          <cell r="J58">
            <v>1011487.6290402579</v>
          </cell>
          <cell r="K58">
            <v>999667.16990213888</v>
          </cell>
          <cell r="L58">
            <v>987896.93052627111</v>
          </cell>
          <cell r="M58">
            <v>976177.38862092211</v>
          </cell>
          <cell r="N58">
            <v>964509.01773784496</v>
          </cell>
          <cell r="O58">
            <v>951542.83349431923</v>
          </cell>
          <cell r="P58">
            <v>938647.96228130336</v>
          </cell>
          <cell r="Q58">
            <v>925824.86538826569</v>
          </cell>
          <cell r="R58">
            <v>913074.0000854003</v>
          </cell>
          <cell r="S58">
            <v>900395.81965724227</v>
          </cell>
          <cell r="T58">
            <v>886973.44665307202</v>
          </cell>
          <cell r="U58">
            <v>873636.71578393469</v>
          </cell>
          <cell r="V58">
            <v>860386.06857636094</v>
          </cell>
          <cell r="W58">
            <v>847221.94270297419</v>
          </cell>
          <cell r="X58">
            <v>834144.77201476088</v>
          </cell>
          <cell r="Y58">
            <v>820560.74721606926</v>
          </cell>
          <cell r="Z58">
            <v>807074.00059940573</v>
          </cell>
          <cell r="AA58">
            <v>793684.96453479468</v>
          </cell>
          <cell r="AB58">
            <v>780394.06760611804</v>
          </cell>
          <cell r="AC58">
            <v>767201.73464288551</v>
          </cell>
          <cell r="AD58">
            <v>754108.38675174699</v>
          </cell>
          <cell r="AE58">
            <v>741114.44134774664</v>
          </cell>
          <cell r="AF58">
            <v>728220.31218532496</v>
          </cell>
          <cell r="AG58">
            <v>715426.40938906488</v>
          </cell>
          <cell r="AH58">
            <v>702733.13948418875</v>
          </cell>
          <cell r="AJ58">
            <v>1083437.7146080071</v>
          </cell>
          <cell r="AK58">
            <v>1074885.0709717746</v>
          </cell>
          <cell r="AL58">
            <v>1066346.6078804091</v>
          </cell>
          <cell r="AM58">
            <v>1057822.6428894876</v>
          </cell>
          <cell r="AN58">
            <v>1049313.4909101976</v>
          </cell>
          <cell r="AO58">
            <v>1040819.4642307734</v>
          </cell>
          <cell r="AP58">
            <v>1032340.872537756</v>
          </cell>
          <cell r="AQ58">
            <v>1023878.022937093</v>
          </cell>
          <cell r="AR58">
            <v>1015431.2199750607</v>
          </cell>
          <cell r="AS58">
            <v>1007000.765659027</v>
          </cell>
          <cell r="AT58">
            <v>998586.95947804721</v>
          </cell>
          <cell r="AU58">
            <v>988787.82471261092</v>
          </cell>
          <cell r="AV58">
            <v>979015.53320478264</v>
          </cell>
          <cell r="AW58">
            <v>969270.3770106202</v>
          </cell>
          <cell r="AX58">
            <v>959552.64574862795</v>
          </cell>
          <cell r="AY58">
            <v>949862.62661954353</v>
          </cell>
          <cell r="AZ58">
            <v>939335.02758250199</v>
          </cell>
          <cell r="BA58">
            <v>928841.73916248709</v>
          </cell>
          <cell r="BB58">
            <v>918383.04142410913</v>
          </cell>
          <cell r="BC58">
            <v>907959.21209181065</v>
          </cell>
          <cell r="BD58">
            <v>897570.52656887879</v>
          </cell>
          <cell r="BE58">
            <v>886685.82368703454</v>
          </cell>
          <cell r="BF58">
            <v>875841.54184898071</v>
          </cell>
          <cell r="BG58">
            <v>865037.95450359047</v>
          </cell>
          <cell r="BH58">
            <v>854275.33280764858</v>
          </cell>
          <cell r="BI58">
            <v>843553.94564451568</v>
          </cell>
          <cell r="BJ58">
            <v>832874.05964264506</v>
          </cell>
          <cell r="BK58">
            <v>822235.93919395295</v>
          </cell>
          <cell r="BL58">
            <v>811639.84647204122</v>
          </cell>
          <cell r="BM58">
            <v>801086.04145027418</v>
          </cell>
          <cell r="BN58">
            <v>790574.78191971243</v>
          </cell>
        </row>
        <row r="59">
          <cell r="D59">
            <v>76212.237311541205</v>
          </cell>
          <cell r="E59">
            <v>75360.277704563938</v>
          </cell>
          <cell r="F59">
            <v>74511.642805403026</v>
          </cell>
          <cell r="G59">
            <v>73666.368024208074</v>
          </cell>
          <cell r="H59">
            <v>72824.48846366255</v>
          </cell>
          <cell r="I59">
            <v>71986.038921549611</v>
          </cell>
          <cell r="J59">
            <v>71151.053893296485</v>
          </cell>
          <cell r="K59">
            <v>70319.567574499073</v>
          </cell>
          <cell r="L59">
            <v>69491.613863425024</v>
          </cell>
          <cell r="M59">
            <v>68667.226363497379</v>
          </cell>
          <cell r="N59">
            <v>67846.438385757574</v>
          </cell>
          <cell r="O59">
            <v>66934.358348973663</v>
          </cell>
          <cell r="P59">
            <v>66027.2946832569</v>
          </cell>
          <cell r="Q59">
            <v>65125.279837083064</v>
          </cell>
          <cell r="R59">
            <v>64228.345976200195</v>
          </cell>
          <cell r="S59">
            <v>63336.524985993201</v>
          </cell>
          <cell r="T59">
            <v>62392.35527241815</v>
          </cell>
          <cell r="U59">
            <v>61454.209881820781</v>
          </cell>
          <cell r="V59">
            <v>60522.119872492927</v>
          </cell>
          <cell r="W59">
            <v>59596.116031631122</v>
          </cell>
          <cell r="X59">
            <v>58676.228877606554</v>
          </cell>
          <cell r="Y59">
            <v>57720.688095109137</v>
          </cell>
          <cell r="Z59">
            <v>56771.990149808546</v>
          </cell>
          <cell r="AA59">
            <v>55830.165455900686</v>
          </cell>
          <cell r="AB59">
            <v>54895.244161252915</v>
          </cell>
          <cell r="AC59">
            <v>53967.256149638859</v>
          </cell>
          <cell r="AD59">
            <v>53046.231042955143</v>
          </cell>
          <cell r="AE59">
            <v>52132.198203419757</v>
          </cell>
          <cell r="AF59">
            <v>51225.186735752985</v>
          </cell>
          <cell r="AG59">
            <v>50325.225489340082</v>
          </cell>
          <cell r="AH59">
            <v>49432.343060376581</v>
          </cell>
          <cell r="AJ59">
            <v>76212.237311541205</v>
          </cell>
          <cell r="AK59">
            <v>75610.618872698673</v>
          </cell>
          <cell r="AL59">
            <v>75009.997935637773</v>
          </cell>
          <cell r="AM59">
            <v>74410.396838164044</v>
          </cell>
          <cell r="AN59">
            <v>73811.837732068831</v>
          </cell>
          <cell r="AO59">
            <v>73214.342584637066</v>
          </cell>
          <cell r="AP59">
            <v>72617.933180142878</v>
          </cell>
          <cell r="AQ59">
            <v>72022.631121333747</v>
          </cell>
          <cell r="AR59">
            <v>71428.457830902233</v>
          </cell>
          <cell r="AS59">
            <v>70835.434552946535</v>
          </cell>
          <cell r="AT59">
            <v>70243.582354419239</v>
          </cell>
          <cell r="AU59">
            <v>69554.282015210163</v>
          </cell>
          <cell r="AV59">
            <v>68866.869910729729</v>
          </cell>
          <cell r="AW59">
            <v>68181.366585071315</v>
          </cell>
          <cell r="AX59">
            <v>67497.792410863534</v>
          </cell>
          <cell r="AY59">
            <v>66816.16759066208</v>
          </cell>
          <cell r="AZ59">
            <v>66075.624903884687</v>
          </cell>
          <cell r="BA59">
            <v>65337.495728148948</v>
          </cell>
          <cell r="BB59">
            <v>64601.799764034091</v>
          </cell>
          <cell r="BC59">
            <v>63868.556547504966</v>
          </cell>
          <cell r="BD59">
            <v>63137.78545124946</v>
          </cell>
          <cell r="BE59">
            <v>62372.12301591799</v>
          </cell>
          <cell r="BF59">
            <v>61609.303917254787</v>
          </cell>
          <cell r="BG59">
            <v>60849.347390468436</v>
          </cell>
          <cell r="BH59">
            <v>60092.272509535171</v>
          </cell>
          <cell r="BI59">
            <v>59338.098188511802</v>
          </cell>
          <cell r="BJ59">
            <v>58586.843182838267</v>
          </cell>
          <cell r="BK59">
            <v>57838.52609062977</v>
          </cell>
          <cell r="BL59">
            <v>57093.165353958713</v>
          </cell>
          <cell r="BM59">
            <v>56350.779260126219</v>
          </cell>
          <cell r="BN59">
            <v>55611.385942923662</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row>
        <row r="61">
          <cell r="D61">
            <v>1007225.4772964659</v>
          </cell>
          <cell r="E61">
            <v>995965.92827854143</v>
          </cell>
          <cell r="F61">
            <v>984750.31879756448</v>
          </cell>
          <cell r="G61">
            <v>973579.11683618568</v>
          </cell>
          <cell r="H61">
            <v>962452.78631356522</v>
          </cell>
          <cell r="I61">
            <v>951371.78711928194</v>
          </cell>
          <cell r="J61">
            <v>940336.57514696149</v>
          </cell>
          <cell r="K61">
            <v>929347.60232763982</v>
          </cell>
          <cell r="L61">
            <v>918405.31666284602</v>
          </cell>
          <cell r="M61">
            <v>907510.16225742456</v>
          </cell>
          <cell r="N61">
            <v>896662.57935208734</v>
          </cell>
          <cell r="O61">
            <v>884608.47514534567</v>
          </cell>
          <cell r="P61">
            <v>872620.6675980466</v>
          </cell>
          <cell r="Q61">
            <v>860699.58555118251</v>
          </cell>
          <cell r="R61">
            <v>848845.65410920011</v>
          </cell>
          <cell r="S61">
            <v>837059.29467124911</v>
          </cell>
          <cell r="T61">
            <v>824581.0913806539</v>
          </cell>
          <cell r="U61">
            <v>812182.50590211386</v>
          </cell>
          <cell r="V61">
            <v>799863.94870386797</v>
          </cell>
          <cell r="W61">
            <v>787625.82667134318</v>
          </cell>
          <cell r="X61">
            <v>775468.54313715431</v>
          </cell>
          <cell r="Y61">
            <v>762840.05912096007</v>
          </cell>
          <cell r="Z61">
            <v>750302.01044959726</v>
          </cell>
          <cell r="AA61">
            <v>737854.79907889396</v>
          </cell>
          <cell r="AB61">
            <v>725498.82344486506</v>
          </cell>
          <cell r="AC61">
            <v>713234.4784932466</v>
          </cell>
          <cell r="AD61">
            <v>701062.1557087918</v>
          </cell>
          <cell r="AE61">
            <v>688982.24314432696</v>
          </cell>
          <cell r="AF61">
            <v>676995.12544957187</v>
          </cell>
          <cell r="AG61">
            <v>665101.18389972474</v>
          </cell>
          <cell r="AH61">
            <v>653300.79642381228</v>
          </cell>
          <cell r="AJ61">
            <v>1007225.4772964659</v>
          </cell>
          <cell r="AK61">
            <v>999274.45209907589</v>
          </cell>
          <cell r="AL61">
            <v>991336.60994477128</v>
          </cell>
          <cell r="AM61">
            <v>983412.2460513236</v>
          </cell>
          <cell r="AN61">
            <v>975501.65317812876</v>
          </cell>
          <cell r="AO61">
            <v>967605.12164613628</v>
          </cell>
          <cell r="AP61">
            <v>959722.93935761321</v>
          </cell>
          <cell r="AQ61">
            <v>951855.39181575924</v>
          </cell>
          <cell r="AR61">
            <v>944002.76214415836</v>
          </cell>
          <cell r="AS61">
            <v>936165.33110608032</v>
          </cell>
          <cell r="AT61">
            <v>928343.37712362793</v>
          </cell>
          <cell r="AU61">
            <v>919233.5426974009</v>
          </cell>
          <cell r="AV61">
            <v>910148.66329405305</v>
          </cell>
          <cell r="AW61">
            <v>901089.01042554877</v>
          </cell>
          <cell r="AX61">
            <v>892054.85333776439</v>
          </cell>
          <cell r="AY61">
            <v>883046.45902888139</v>
          </cell>
          <cell r="AZ61">
            <v>873259.40267861728</v>
          </cell>
          <cell r="BA61">
            <v>863504.24343433802</v>
          </cell>
          <cell r="BB61">
            <v>853781.24166007503</v>
          </cell>
          <cell r="BC61">
            <v>844090.6555443058</v>
          </cell>
          <cell r="BD61">
            <v>834432.74111762934</v>
          </cell>
          <cell r="BE61">
            <v>824313.70067111659</v>
          </cell>
          <cell r="BF61">
            <v>814232.23793172603</v>
          </cell>
          <cell r="BG61">
            <v>804188.60711312201</v>
          </cell>
          <cell r="BH61">
            <v>794183.06029811339</v>
          </cell>
          <cell r="BI61">
            <v>784215.84745600377</v>
          </cell>
          <cell r="BJ61">
            <v>774287.21645980678</v>
          </cell>
          <cell r="BK61">
            <v>764397.41310332331</v>
          </cell>
          <cell r="BL61">
            <v>754546.68111808237</v>
          </cell>
          <cell r="BM61">
            <v>744735.262190148</v>
          </cell>
          <cell r="BN61">
            <v>734963.39597678883</v>
          </cell>
        </row>
        <row r="62">
          <cell r="D62">
            <v>0</v>
          </cell>
          <cell r="E62">
            <v>372.20318690277003</v>
          </cell>
          <cell r="F62">
            <v>391.43383396374151</v>
          </cell>
          <cell r="G62">
            <v>411.65807215825578</v>
          </cell>
          <cell r="H62">
            <v>432.92723742615902</v>
          </cell>
          <cell r="I62">
            <v>455.29531808474422</v>
          </cell>
          <cell r="J62">
            <v>478.81909186932239</v>
          </cell>
          <cell r="K62">
            <v>503.55827005427074</v>
          </cell>
          <cell r="L62">
            <v>529.57564902038973</v>
          </cell>
          <cell r="M62">
            <v>556.93726965330541</v>
          </cell>
          <cell r="N62">
            <v>585.71258497751637</v>
          </cell>
          <cell r="O62">
            <v>615.97463645160394</v>
          </cell>
          <cell r="P62">
            <v>647.80023937209853</v>
          </cell>
          <cell r="Q62">
            <v>681.27017785661599</v>
          </cell>
          <cell r="R62">
            <v>716.46940990120345</v>
          </cell>
          <cell r="S62">
            <v>753.48728303239545</v>
          </cell>
          <cell r="T62">
            <v>792.41776110138437</v>
          </cell>
          <cell r="U62">
            <v>833.35966279597085</v>
          </cell>
          <cell r="V62">
            <v>876.41691247573954</v>
          </cell>
          <cell r="W62">
            <v>921.69880396714495</v>
          </cell>
          <cell r="X62">
            <v>969.32027798811032</v>
          </cell>
          <cell r="Y62">
            <v>1019.4022139063567</v>
          </cell>
          <cell r="Z62">
            <v>1072.0717365720143</v>
          </cell>
          <cell r="AA62">
            <v>1127.4625390033852</v>
          </cell>
          <cell r="AB62">
            <v>1185.7152217449316</v>
          </cell>
          <cell r="AC62">
            <v>1246.977649758893</v>
          </cell>
          <cell r="AD62">
            <v>1311.4053277564358</v>
          </cell>
          <cell r="AE62">
            <v>1379.161794921102</v>
          </cell>
          <cell r="AF62">
            <v>1450.4190400263954</v>
          </cell>
          <cell r="AG62">
            <v>1525.3579380013459</v>
          </cell>
          <cell r="AH62">
            <v>1604.1687090520986</v>
          </cell>
          <cell r="AJ62">
            <v>0</v>
          </cell>
          <cell r="AK62">
            <v>372.20318690277003</v>
          </cell>
          <cell r="AL62">
            <v>391.43383396374151</v>
          </cell>
          <cell r="AM62">
            <v>411.65807215825578</v>
          </cell>
          <cell r="AN62">
            <v>432.92723742615902</v>
          </cell>
          <cell r="AO62">
            <v>455.29531808474422</v>
          </cell>
          <cell r="AP62">
            <v>478.81909186932239</v>
          </cell>
          <cell r="AQ62">
            <v>503.55827005427074</v>
          </cell>
          <cell r="AR62">
            <v>529.57564902038973</v>
          </cell>
          <cell r="AS62">
            <v>556.93726965330541</v>
          </cell>
          <cell r="AT62">
            <v>585.71258497751637</v>
          </cell>
          <cell r="AU62">
            <v>615.97463645160394</v>
          </cell>
          <cell r="AV62">
            <v>647.80023937209853</v>
          </cell>
          <cell r="AW62">
            <v>681.27017785661599</v>
          </cell>
          <cell r="AX62">
            <v>716.46940990120345</v>
          </cell>
          <cell r="AY62">
            <v>753.48728303239545</v>
          </cell>
          <cell r="AZ62">
            <v>792.41776110138437</v>
          </cell>
          <cell r="BA62">
            <v>833.35966279597085</v>
          </cell>
          <cell r="BB62">
            <v>876.41691247573954</v>
          </cell>
          <cell r="BC62">
            <v>921.69880396714495</v>
          </cell>
          <cell r="BD62">
            <v>969.32027798811032</v>
          </cell>
          <cell r="BE62">
            <v>1019.4022139063567</v>
          </cell>
          <cell r="BF62">
            <v>1072.0717365720143</v>
          </cell>
          <cell r="BG62">
            <v>1127.4625390033852</v>
          </cell>
          <cell r="BH62">
            <v>1185.7152217449316</v>
          </cell>
          <cell r="BI62">
            <v>1246.977649758893</v>
          </cell>
          <cell r="BJ62">
            <v>1311.4053277564358</v>
          </cell>
          <cell r="BK62">
            <v>1379.161794921102</v>
          </cell>
          <cell r="BL62">
            <v>1450.4190400263954</v>
          </cell>
          <cell r="BM62">
            <v>1525.3579380013459</v>
          </cell>
          <cell r="BN62">
            <v>1604.1687090520986</v>
          </cell>
        </row>
        <row r="63">
          <cell r="D63">
            <v>0</v>
          </cell>
          <cell r="E63">
            <v>100.38879533135214</v>
          </cell>
          <cell r="F63">
            <v>106.39681147084531</v>
          </cell>
          <cell r="G63">
            <v>112.76439221925003</v>
          </cell>
          <cell r="H63">
            <v>119.51305661129904</v>
          </cell>
          <cell r="I63">
            <v>126.66561154166598</v>
          </cell>
          <cell r="J63">
            <v>134.24622884013263</v>
          </cell>
          <cell r="K63">
            <v>142.28052695951362</v>
          </cell>
          <cell r="L63">
            <v>150.79565755239341</v>
          </cell>
          <cell r="M63">
            <v>159.82039722926581</v>
          </cell>
          <cell r="N63">
            <v>169.38524480816449</v>
          </cell>
          <cell r="O63">
            <v>179.52252438444015</v>
          </cell>
          <cell r="P63">
            <v>190.26649456900347</v>
          </cell>
          <cell r="Q63">
            <v>201.65346426419924</v>
          </cell>
          <cell r="R63">
            <v>213.72191536857909</v>
          </cell>
          <cell r="S63">
            <v>226.51263282523936</v>
          </cell>
          <cell r="T63">
            <v>240.0688424532286</v>
          </cell>
          <cell r="U63">
            <v>254.43635702781603</v>
          </cell>
          <cell r="V63">
            <v>269.66373110329272</v>
          </cell>
          <cell r="W63">
            <v>285.80242510153113</v>
          </cell>
          <cell r="X63">
            <v>302.90697922082978</v>
          </cell>
          <cell r="Y63">
            <v>321.03519775275856</v>
          </cell>
          <cell r="Z63">
            <v>340.24834442991181</v>
          </cell>
          <cell r="AA63">
            <v>360.61134946472094</v>
          </cell>
          <cell r="AB63">
            <v>382.19302897902617</v>
          </cell>
          <cell r="AC63">
            <v>405.06631756595118</v>
          </cell>
          <cell r="AD63">
            <v>429.30851477001755</v>
          </cell>
          <cell r="AE63">
            <v>455.00154631847442</v>
          </cell>
          <cell r="AF63">
            <v>482.23224098666765</v>
          </cell>
          <cell r="AG63">
            <v>511.09262403309128</v>
          </cell>
          <cell r="AH63">
            <v>541.6802281958021</v>
          </cell>
          <cell r="AJ63">
            <v>0</v>
          </cell>
          <cell r="AK63">
            <v>100.38879533135214</v>
          </cell>
          <cell r="AL63">
            <v>106.39681147084531</v>
          </cell>
          <cell r="AM63">
            <v>112.76439221925003</v>
          </cell>
          <cell r="AN63">
            <v>119.51305661129904</v>
          </cell>
          <cell r="AO63">
            <v>126.66561154166598</v>
          </cell>
          <cell r="AP63">
            <v>134.24622884013263</v>
          </cell>
          <cell r="AQ63">
            <v>142.28052695951362</v>
          </cell>
          <cell r="AR63">
            <v>150.79565755239341</v>
          </cell>
          <cell r="AS63">
            <v>159.82039722926581</v>
          </cell>
          <cell r="AT63">
            <v>169.38524480816449</v>
          </cell>
          <cell r="AU63">
            <v>179.52252438444015</v>
          </cell>
          <cell r="AV63">
            <v>190.26649456900347</v>
          </cell>
          <cell r="AW63">
            <v>201.65346426419924</v>
          </cell>
          <cell r="AX63">
            <v>213.72191536857909</v>
          </cell>
          <cell r="AY63">
            <v>226.51263282523936</v>
          </cell>
          <cell r="AZ63">
            <v>240.0688424532286</v>
          </cell>
          <cell r="BA63">
            <v>254.43635702781603</v>
          </cell>
          <cell r="BB63">
            <v>269.66373110329272</v>
          </cell>
          <cell r="BC63">
            <v>285.80242510153113</v>
          </cell>
          <cell r="BD63">
            <v>302.90697922082978</v>
          </cell>
          <cell r="BE63">
            <v>321.03519775275856</v>
          </cell>
          <cell r="BF63">
            <v>340.24834442991181</v>
          </cell>
          <cell r="BG63">
            <v>360.61134946472094</v>
          </cell>
          <cell r="BH63">
            <v>382.19302897902617</v>
          </cell>
          <cell r="BI63">
            <v>405.06631756595118</v>
          </cell>
          <cell r="BJ63">
            <v>429.30851477001755</v>
          </cell>
          <cell r="BK63">
            <v>455.00154631847442</v>
          </cell>
          <cell r="BL63">
            <v>482.23224098666765</v>
          </cell>
          <cell r="BM63">
            <v>511.09262403309128</v>
          </cell>
          <cell r="BN63">
            <v>541.6802281958021</v>
          </cell>
        </row>
        <row r="64">
          <cell r="D64">
            <v>0</v>
          </cell>
          <cell r="E64">
            <v>472.59198223412216</v>
          </cell>
          <cell r="F64">
            <v>497.83064543458681</v>
          </cell>
          <cell r="G64">
            <v>524.42246437750578</v>
          </cell>
          <cell r="H64">
            <v>552.4402940374581</v>
          </cell>
          <cell r="I64">
            <v>581.96092962641023</v>
          </cell>
          <cell r="J64">
            <v>613.06532070945502</v>
          </cell>
          <cell r="K64">
            <v>645.83879701378441</v>
          </cell>
          <cell r="L64">
            <v>680.37130657278317</v>
          </cell>
          <cell r="M64">
            <v>716.75766688257124</v>
          </cell>
          <cell r="N64">
            <v>755.09782978568091</v>
          </cell>
          <cell r="O64">
            <v>795.49716083604403</v>
          </cell>
          <cell r="P64">
            <v>838.06673394110203</v>
          </cell>
          <cell r="Q64">
            <v>882.9236421208152</v>
          </cell>
          <cell r="R64">
            <v>930.19132526978251</v>
          </cell>
          <cell r="S64">
            <v>979.99991585763485</v>
          </cell>
          <cell r="T64">
            <v>1032.4866035546129</v>
          </cell>
          <cell r="U64">
            <v>1087.796019823787</v>
          </cell>
          <cell r="V64">
            <v>1146.0806435790323</v>
          </cell>
          <cell r="W64">
            <v>1207.5012290686761</v>
          </cell>
          <cell r="X64">
            <v>1272.22725720894</v>
          </cell>
          <cell r="Y64">
            <v>1340.4374116591152</v>
          </cell>
          <cell r="Z64">
            <v>1412.3200810019262</v>
          </cell>
          <cell r="AA64">
            <v>1488.0738884681061</v>
          </cell>
          <cell r="AB64">
            <v>1567.9082507239577</v>
          </cell>
          <cell r="AC64">
            <v>1652.0439673248443</v>
          </cell>
          <cell r="AD64">
            <v>1740.7138425264534</v>
          </cell>
          <cell r="AE64">
            <v>1834.1633412395763</v>
          </cell>
          <cell r="AF64">
            <v>1932.651281013063</v>
          </cell>
          <cell r="AG64">
            <v>2036.4505620344371</v>
          </cell>
          <cell r="AH64">
            <v>2145.8489372479007</v>
          </cell>
          <cell r="AJ64">
            <v>0</v>
          </cell>
          <cell r="AK64">
            <v>472.59198223412216</v>
          </cell>
          <cell r="AL64">
            <v>497.83064543458681</v>
          </cell>
          <cell r="AM64">
            <v>524.42246437750578</v>
          </cell>
          <cell r="AN64">
            <v>552.4402940374581</v>
          </cell>
          <cell r="AO64">
            <v>581.96092962641023</v>
          </cell>
          <cell r="AP64">
            <v>613.06532070945502</v>
          </cell>
          <cell r="AQ64">
            <v>645.83879701378441</v>
          </cell>
          <cell r="AR64">
            <v>680.37130657278317</v>
          </cell>
          <cell r="AS64">
            <v>716.75766688257124</v>
          </cell>
          <cell r="AT64">
            <v>755.09782978568091</v>
          </cell>
          <cell r="AU64">
            <v>795.49716083604403</v>
          </cell>
          <cell r="AV64">
            <v>838.06673394110203</v>
          </cell>
          <cell r="AW64">
            <v>882.9236421208152</v>
          </cell>
          <cell r="AX64">
            <v>930.19132526978251</v>
          </cell>
          <cell r="AY64">
            <v>979.99991585763485</v>
          </cell>
          <cell r="AZ64">
            <v>1032.4866035546129</v>
          </cell>
          <cell r="BA64">
            <v>1087.796019823787</v>
          </cell>
          <cell r="BB64">
            <v>1146.0806435790323</v>
          </cell>
          <cell r="BC64">
            <v>1207.5012290686761</v>
          </cell>
          <cell r="BD64">
            <v>1272.22725720894</v>
          </cell>
          <cell r="BE64">
            <v>1340.4374116591152</v>
          </cell>
          <cell r="BF64">
            <v>1412.3200810019262</v>
          </cell>
          <cell r="BG64">
            <v>1488.0738884681061</v>
          </cell>
          <cell r="BH64">
            <v>1567.9082507239577</v>
          </cell>
          <cell r="BI64">
            <v>1652.0439673248443</v>
          </cell>
          <cell r="BJ64">
            <v>1740.7138425264534</v>
          </cell>
          <cell r="BK64">
            <v>1834.1633412395763</v>
          </cell>
          <cell r="BL64">
            <v>1932.651281013063</v>
          </cell>
          <cell r="BM64">
            <v>2036.4505620344371</v>
          </cell>
          <cell r="BN64">
            <v>2145.8489372479007</v>
          </cell>
        </row>
        <row r="65">
          <cell r="D65">
            <v>0</v>
          </cell>
          <cell r="E65">
            <v>286.49038878273717</v>
          </cell>
          <cell r="F65">
            <v>302.11372845271603</v>
          </cell>
          <cell r="G65">
            <v>318.59342829837794</v>
          </cell>
          <cell r="H65">
            <v>335.97667532437856</v>
          </cell>
          <cell r="I65">
            <v>354.31327058403809</v>
          </cell>
          <cell r="J65">
            <v>373.65577477479383</v>
          </cell>
          <cell r="K65">
            <v>394.05966198664896</v>
          </cell>
          <cell r="L65">
            <v>415.58348206258825</v>
          </cell>
          <cell r="M65">
            <v>438.28903205591848</v>
          </cell>
          <cell r="N65">
            <v>462.24153729692267</v>
          </cell>
          <cell r="O65">
            <v>487.50984261024212</v>
          </cell>
          <cell r="P65">
            <v>514.16661425505276</v>
          </cell>
          <cell r="Q65">
            <v>542.28855319250727</v>
          </cell>
          <cell r="R65">
            <v>571.95662031918084</v>
          </cell>
          <cell r="S65">
            <v>603.25627434143712</v>
          </cell>
          <cell r="T65">
            <v>636.27772300392076</v>
          </cell>
          <cell r="U65">
            <v>671.11618842580151</v>
          </cell>
          <cell r="V65">
            <v>707.87218734116254</v>
          </cell>
          <cell r="W65">
            <v>746.6518270851036</v>
          </cell>
          <cell r="X65">
            <v>787.56711821488489</v>
          </cell>
          <cell r="Y65">
            <v>830.73630470593685</v>
          </cell>
          <cell r="Z65">
            <v>876.28421271591901</v>
          </cell>
          <cell r="AA65">
            <v>924.34261896641351</v>
          </cell>
          <cell r="AB65">
            <v>975.05063985149195</v>
          </cell>
          <cell r="AC65">
            <v>1028.5551424453977</v>
          </cell>
          <cell r="AD65">
            <v>1085.0111786482355</v>
          </cell>
          <cell r="AE65">
            <v>1144.5824437790254</v>
          </cell>
          <cell r="AF65">
            <v>1207.4417609998654</v>
          </cell>
          <cell r="AG65">
            <v>1273.7715930337642</v>
          </cell>
          <cell r="AH65">
            <v>1343.7645827218514</v>
          </cell>
          <cell r="AJ65">
            <v>0</v>
          </cell>
          <cell r="AK65">
            <v>286.49038878273717</v>
          </cell>
          <cell r="AL65">
            <v>302.11372845271603</v>
          </cell>
          <cell r="AM65">
            <v>318.59342829837794</v>
          </cell>
          <cell r="AN65">
            <v>335.97667532437856</v>
          </cell>
          <cell r="AO65">
            <v>354.31327058403809</v>
          </cell>
          <cell r="AP65">
            <v>373.65577477479383</v>
          </cell>
          <cell r="AQ65">
            <v>394.05966198664896</v>
          </cell>
          <cell r="AR65">
            <v>415.58348206258825</v>
          </cell>
          <cell r="AS65">
            <v>438.28903205591848</v>
          </cell>
          <cell r="AT65">
            <v>462.24153729692267</v>
          </cell>
          <cell r="AU65">
            <v>487.50984261024212</v>
          </cell>
          <cell r="AV65">
            <v>514.16661425505276</v>
          </cell>
          <cell r="AW65">
            <v>542.28855319250727</v>
          </cell>
          <cell r="AX65">
            <v>571.95662031918084</v>
          </cell>
          <cell r="AY65">
            <v>603.25627434143712</v>
          </cell>
          <cell r="AZ65">
            <v>636.27772300392076</v>
          </cell>
          <cell r="BA65">
            <v>671.11618842580151</v>
          </cell>
          <cell r="BB65">
            <v>707.87218734116254</v>
          </cell>
          <cell r="BC65">
            <v>746.6518270851036</v>
          </cell>
          <cell r="BD65">
            <v>787.56711821488489</v>
          </cell>
          <cell r="BE65">
            <v>830.73630470593685</v>
          </cell>
          <cell r="BF65">
            <v>876.28421271591901</v>
          </cell>
          <cell r="BG65">
            <v>924.34261896641351</v>
          </cell>
          <cell r="BH65">
            <v>975.05063985149195</v>
          </cell>
          <cell r="BI65">
            <v>1028.5551424453977</v>
          </cell>
          <cell r="BJ65">
            <v>1085.0111786482355</v>
          </cell>
          <cell r="BK65">
            <v>1144.5824437790254</v>
          </cell>
          <cell r="BL65">
            <v>1207.4417609998654</v>
          </cell>
          <cell r="BM65">
            <v>1273.7715930337642</v>
          </cell>
          <cell r="BN65">
            <v>1343.7645827218514</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row>
        <row r="67">
          <cell r="D67">
            <v>0</v>
          </cell>
          <cell r="E67">
            <v>186.10159345138501</v>
          </cell>
          <cell r="F67">
            <v>195.71691698187075</v>
          </cell>
          <cell r="G67">
            <v>205.82903607912789</v>
          </cell>
          <cell r="H67">
            <v>216.46361871307951</v>
          </cell>
          <cell r="I67">
            <v>227.64765904237211</v>
          </cell>
          <cell r="J67">
            <v>239.4095459346612</v>
          </cell>
          <cell r="K67">
            <v>251.77913502713537</v>
          </cell>
          <cell r="L67">
            <v>264.78782451019487</v>
          </cell>
          <cell r="M67">
            <v>278.4686348266527</v>
          </cell>
          <cell r="N67">
            <v>292.85629248875819</v>
          </cell>
          <cell r="O67">
            <v>307.98731822580197</v>
          </cell>
          <cell r="P67">
            <v>323.90011968604927</v>
          </cell>
          <cell r="Q67">
            <v>340.63508892830799</v>
          </cell>
          <cell r="R67">
            <v>358.23470495060172</v>
          </cell>
          <cell r="S67">
            <v>376.74364151619773</v>
          </cell>
          <cell r="T67">
            <v>396.20888055069219</v>
          </cell>
          <cell r="U67">
            <v>416.67983139798542</v>
          </cell>
          <cell r="V67">
            <v>438.20845623786977</v>
          </cell>
          <cell r="W67">
            <v>460.84940198357248</v>
          </cell>
          <cell r="X67">
            <v>484.66013899405516</v>
          </cell>
          <cell r="Y67">
            <v>509.70110695317834</v>
          </cell>
          <cell r="Z67">
            <v>536.03586828600714</v>
          </cell>
          <cell r="AA67">
            <v>563.73126950169262</v>
          </cell>
          <cell r="AB67">
            <v>592.85761087246578</v>
          </cell>
          <cell r="AC67">
            <v>623.4888248794465</v>
          </cell>
          <cell r="AD67">
            <v>655.70266387821789</v>
          </cell>
          <cell r="AE67">
            <v>689.580897460551</v>
          </cell>
          <cell r="AF67">
            <v>725.20952001319768</v>
          </cell>
          <cell r="AG67">
            <v>762.67896900067296</v>
          </cell>
          <cell r="AH67">
            <v>802.08435452604931</v>
          </cell>
          <cell r="AJ67">
            <v>0</v>
          </cell>
          <cell r="AK67">
            <v>186.10159345138501</v>
          </cell>
          <cell r="AL67">
            <v>195.71691698187075</v>
          </cell>
          <cell r="AM67">
            <v>205.82903607912789</v>
          </cell>
          <cell r="AN67">
            <v>216.46361871307951</v>
          </cell>
          <cell r="AO67">
            <v>227.64765904237211</v>
          </cell>
          <cell r="AP67">
            <v>239.4095459346612</v>
          </cell>
          <cell r="AQ67">
            <v>251.77913502713537</v>
          </cell>
          <cell r="AR67">
            <v>264.78782451019487</v>
          </cell>
          <cell r="AS67">
            <v>278.4686348266527</v>
          </cell>
          <cell r="AT67">
            <v>292.85629248875819</v>
          </cell>
          <cell r="AU67">
            <v>307.98731822580197</v>
          </cell>
          <cell r="AV67">
            <v>323.90011968604927</v>
          </cell>
          <cell r="AW67">
            <v>340.63508892830799</v>
          </cell>
          <cell r="AX67">
            <v>358.23470495060172</v>
          </cell>
          <cell r="AY67">
            <v>376.74364151619773</v>
          </cell>
          <cell r="AZ67">
            <v>396.20888055069219</v>
          </cell>
          <cell r="BA67">
            <v>416.67983139798542</v>
          </cell>
          <cell r="BB67">
            <v>438.20845623786977</v>
          </cell>
          <cell r="BC67">
            <v>460.84940198357248</v>
          </cell>
          <cell r="BD67">
            <v>484.66013899405516</v>
          </cell>
          <cell r="BE67">
            <v>509.70110695317834</v>
          </cell>
          <cell r="BF67">
            <v>536.03586828600714</v>
          </cell>
          <cell r="BG67">
            <v>563.73126950169262</v>
          </cell>
          <cell r="BH67">
            <v>592.85761087246578</v>
          </cell>
          <cell r="BI67">
            <v>623.4888248794465</v>
          </cell>
          <cell r="BJ67">
            <v>655.70266387821789</v>
          </cell>
          <cell r="BK67">
            <v>689.580897460551</v>
          </cell>
          <cell r="BL67">
            <v>725.20952001319768</v>
          </cell>
          <cell r="BM67">
            <v>762.67896900067296</v>
          </cell>
          <cell r="BN67">
            <v>802.08435452604931</v>
          </cell>
        </row>
        <row r="68">
          <cell r="D68">
            <v>0</v>
          </cell>
          <cell r="E68">
            <v>8014.3976699211107</v>
          </cell>
          <cell r="F68">
            <v>15944.562778643107</v>
          </cell>
          <cell r="G68">
            <v>23790.550196528115</v>
          </cell>
          <cell r="H68">
            <v>31552.414545123942</v>
          </cell>
          <cell r="I68">
            <v>39230.210197058237</v>
          </cell>
          <cell r="J68">
            <v>46823.991275952394</v>
          </cell>
          <cell r="K68">
            <v>54333.811656355247</v>
          </cell>
          <cell r="L68">
            <v>61759.724963695764</v>
          </cell>
          <cell r="M68">
            <v>69101.784574254969</v>
          </cell>
          <cell r="N68">
            <v>76360.043615156232</v>
          </cell>
          <cell r="O68">
            <v>84932.750413999718</v>
          </cell>
          <cell r="P68">
            <v>93403.055834425017</v>
          </cell>
          <cell r="Q68">
            <v>101770.88695856734</v>
          </cell>
          <cell r="R68">
            <v>110036.17336541432</v>
          </cell>
          <cell r="S68">
            <v>118198.84709319111</v>
          </cell>
          <cell r="T68">
            <v>126186.46751139621</v>
          </cell>
          <cell r="U68">
            <v>134062.2996701175</v>
          </cell>
          <cell r="V68">
            <v>141826.28276405396</v>
          </cell>
          <cell r="W68">
            <v>149478.35830110894</v>
          </cell>
          <cell r="X68">
            <v>157018.4700669657</v>
          </cell>
          <cell r="Y68">
            <v>166486.00168452703</v>
          </cell>
          <cell r="Z68">
            <v>175810.75992337611</v>
          </cell>
          <cell r="AA68">
            <v>184992.89792435366</v>
          </cell>
          <cell r="AB68">
            <v>194032.56942543105</v>
          </cell>
          <cell r="AC68">
            <v>202929.92873883786</v>
          </cell>
          <cell r="AD68">
            <v>211685.13072852883</v>
          </cell>
          <cell r="AE68">
            <v>220298.33078798605</v>
          </cell>
          <cell r="AF68">
            <v>228769.68481835304</v>
          </cell>
          <cell r="AG68">
            <v>237099.34920689563</v>
          </cell>
          <cell r="AH68">
            <v>245287.48080578732</v>
          </cell>
          <cell r="AJ68">
            <v>0</v>
          </cell>
          <cell r="AK68">
            <v>3875.9604974169556</v>
          </cell>
          <cell r="AL68">
            <v>7711.6336679449651</v>
          </cell>
          <cell r="AM68">
            <v>11507.027830371178</v>
          </cell>
          <cell r="AN68">
            <v>15262.151356681214</v>
          </cell>
          <cell r="AO68">
            <v>18977.012670459262</v>
          </cell>
          <cell r="AP68">
            <v>22651.620245311035</v>
          </cell>
          <cell r="AQ68">
            <v>26285.982603309403</v>
          </cell>
          <cell r="AR68">
            <v>29880.108313462282</v>
          </cell>
          <cell r="AS68">
            <v>33434.005990202742</v>
          </cell>
          <cell r="AT68">
            <v>36947.684291900856</v>
          </cell>
          <cell r="AU68">
            <v>41178.536274910388</v>
          </cell>
          <cell r="AV68">
            <v>45359.020878092822</v>
          </cell>
          <cell r="AW68">
            <v>49489.092724222559</v>
          </cell>
          <cell r="AX68">
            <v>53568.707768326218</v>
          </cell>
          <cell r="AY68">
            <v>57597.823278140073</v>
          </cell>
          <cell r="AZ68">
            <v>61540.210269398856</v>
          </cell>
          <cell r="BA68">
            <v>65427.492679770905</v>
          </cell>
          <cell r="BB68">
            <v>69259.631600152235</v>
          </cell>
          <cell r="BC68">
            <v>73036.589358252386</v>
          </cell>
          <cell r="BD68">
            <v>76758.329500177337</v>
          </cell>
          <cell r="BE68">
            <v>81443.804162154876</v>
          </cell>
          <cell r="BF68">
            <v>86058.650139441321</v>
          </cell>
          <cell r="BG68">
            <v>90602.935783533132</v>
          </cell>
          <cell r="BH68">
            <v>95076.729822227877</v>
          </cell>
          <cell r="BI68">
            <v>99480.101347503864</v>
          </cell>
          <cell r="BJ68">
            <v>103813.11980357504</v>
          </cell>
          <cell r="BK68">
            <v>108075.85497511932</v>
          </cell>
          <cell r="BL68">
            <v>112268.37697567843</v>
          </cell>
          <cell r="BM68">
            <v>116390.756236227</v>
          </cell>
          <cell r="BN68">
            <v>120443.06349390907</v>
          </cell>
        </row>
        <row r="69">
          <cell r="D69">
            <v>0</v>
          </cell>
          <cell r="E69">
            <v>2544.4837019940478</v>
          </cell>
          <cell r="F69">
            <v>5061.7637057469929</v>
          </cell>
          <cell r="G69">
            <v>7551.8585312750638</v>
          </cell>
          <cell r="H69">
            <v>10014.786526529659</v>
          </cell>
          <cell r="I69">
            <v>12450.565868896059</v>
          </cell>
          <cell r="J69">
            <v>14859.21456667957</v>
          </cell>
          <cell r="K69">
            <v>17240.750460579289</v>
          </cell>
          <cell r="L69">
            <v>19595.191225149487</v>
          </cell>
          <cell r="M69">
            <v>21922.554370248792</v>
          </cell>
          <cell r="N69">
            <v>24222.857242477272</v>
          </cell>
          <cell r="O69">
            <v>26564.468570756319</v>
          </cell>
          <cell r="P69">
            <v>28872.931418474633</v>
          </cell>
          <cell r="Q69">
            <v>31148.276454075218</v>
          </cell>
          <cell r="R69">
            <v>33390.534060130129</v>
          </cell>
          <cell r="S69">
            <v>35599.734335835252</v>
          </cell>
          <cell r="T69">
            <v>37751.782069218672</v>
          </cell>
          <cell r="U69">
            <v>39867.816201607639</v>
          </cell>
          <cell r="V69">
            <v>41947.865996830726</v>
          </cell>
          <cell r="W69">
            <v>43991.960445112665</v>
          </cell>
          <cell r="X69">
            <v>46000.128265466388</v>
          </cell>
          <cell r="Y69">
            <v>48004.817597336238</v>
          </cell>
          <cell r="Z69">
            <v>49971.256102067477</v>
          </cell>
          <cell r="AA69">
            <v>51899.469399114663</v>
          </cell>
          <cell r="AB69">
            <v>53789.482867459577</v>
          </cell>
          <cell r="AC69">
            <v>55641.321647718454</v>
          </cell>
          <cell r="AD69">
            <v>57455.010644231705</v>
          </cell>
          <cell r="AE69">
            <v>59230.574527135963</v>
          </cell>
          <cell r="AF69">
            <v>60968.037734418838</v>
          </cell>
          <cell r="AG69">
            <v>62667.424473956242</v>
          </cell>
          <cell r="AH69">
            <v>64328.758725532825</v>
          </cell>
          <cell r="AJ69">
            <v>0</v>
          </cell>
          <cell r="AK69">
            <v>1326.7010771386711</v>
          </cell>
          <cell r="AL69">
            <v>2639.0413546428399</v>
          </cell>
          <cell r="AM69">
            <v>3937.0380251418237</v>
          </cell>
          <cell r="AN69">
            <v>5220.7081215325306</v>
          </cell>
          <cell r="AO69">
            <v>6490.0685183707483</v>
          </cell>
          <cell r="AP69">
            <v>7745.1359332507809</v>
          </cell>
          <cell r="AQ69">
            <v>8985.926928173576</v>
          </cell>
          <cell r="AR69">
            <v>10212.457910903368</v>
          </cell>
          <cell r="AS69">
            <v>11424.745136313004</v>
          </cell>
          <cell r="AT69">
            <v>12622.804707717998</v>
          </cell>
          <cell r="AU69">
            <v>13871.152028085651</v>
          </cell>
          <cell r="AV69">
            <v>15101.819648760929</v>
          </cell>
          <cell r="AW69">
            <v>16314.834544835736</v>
          </cell>
          <cell r="AX69">
            <v>17510.223439912224</v>
          </cell>
          <cell r="AY69">
            <v>18688.012808297848</v>
          </cell>
          <cell r="AZ69">
            <v>19836.166362049171</v>
          </cell>
          <cell r="BA69">
            <v>20965.264784137195</v>
          </cell>
          <cell r="BB69">
            <v>22075.333813972444</v>
          </cell>
          <cell r="BC69">
            <v>23166.398950268609</v>
          </cell>
          <cell r="BD69">
            <v>24238.485453147201</v>
          </cell>
          <cell r="BE69">
            <v>25303.138115315516</v>
          </cell>
          <cell r="BF69">
            <v>26347.736901801589</v>
          </cell>
          <cell r="BG69">
            <v>27372.304536200223</v>
          </cell>
          <cell r="BH69">
            <v>28376.863528789396</v>
          </cell>
          <cell r="BI69">
            <v>29361.436178399708</v>
          </cell>
          <cell r="BJ69">
            <v>30326.044574268188</v>
          </cell>
          <cell r="BK69">
            <v>31270.710597876518</v>
          </cell>
          <cell r="BL69">
            <v>32195.455924773847</v>
          </cell>
          <cell r="BM69">
            <v>33100.302026384212</v>
          </cell>
          <cell r="BN69">
            <v>33985.270171798868</v>
          </cell>
        </row>
        <row r="70">
          <cell r="D70">
            <v>0</v>
          </cell>
          <cell r="E70">
            <v>723.17621451656214</v>
          </cell>
          <cell r="F70">
            <v>995.50693713266833</v>
          </cell>
          <cell r="G70">
            <v>1265.7351431393085</v>
          </cell>
          <cell r="H70">
            <v>1533.9698489088123</v>
          </cell>
          <cell r="I70">
            <v>1800.3236748875054</v>
          </cell>
          <cell r="J70">
            <v>2064.9130626404867</v>
          </cell>
          <cell r="K70">
            <v>2327.8585035651422</v>
          </cell>
          <cell r="L70">
            <v>2589.2847799154797</v>
          </cell>
          <cell r="M70">
            <v>2849.3212188148163</v>
          </cell>
          <cell r="N70">
            <v>3108.1019599716892</v>
          </cell>
          <cell r="O70">
            <v>3716.2574756284639</v>
          </cell>
          <cell r="P70">
            <v>4318.5566654059749</v>
          </cell>
          <cell r="Q70">
            <v>4915.2009147989029</v>
          </cell>
          <cell r="R70">
            <v>5506.3971711872737</v>
          </cell>
          <cell r="S70">
            <v>6092.3582963838317</v>
          </cell>
          <cell r="T70">
            <v>6673.3034380493018</v>
          </cell>
          <cell r="U70">
            <v>7249.4584210174316</v>
          </cell>
          <cell r="V70">
            <v>7821.0561596294283</v>
          </cell>
          <cell r="W70">
            <v>8388.3370922381473</v>
          </cell>
          <cell r="X70">
            <v>8951.5496391066099</v>
          </cell>
          <cell r="Y70">
            <v>9293.0703310376593</v>
          </cell>
          <cell r="Z70">
            <v>9634.0817874484201</v>
          </cell>
          <cell r="AA70">
            <v>9974.8276386720718</v>
          </cell>
          <cell r="AB70">
            <v>10315.561884293056</v>
          </cell>
          <cell r="AC70">
            <v>10656.549486326767</v>
          </cell>
          <cell r="AD70">
            <v>10998.066994725712</v>
          </cell>
          <cell r="AE70">
            <v>11340.403206998084</v>
          </cell>
          <cell r="AF70">
            <v>11683.859863823705</v>
          </cell>
          <cell r="AG70">
            <v>12028.752382657052</v>
          </cell>
          <cell r="AH70">
            <v>12375.41063141734</v>
          </cell>
          <cell r="AJ70">
            <v>0</v>
          </cell>
          <cell r="AK70">
            <v>723.17621451656214</v>
          </cell>
          <cell r="AL70">
            <v>995.50693713266833</v>
          </cell>
          <cell r="AM70">
            <v>1265.7351431393085</v>
          </cell>
          <cell r="AN70">
            <v>1533.9698489088123</v>
          </cell>
          <cell r="AO70">
            <v>1800.3236748875054</v>
          </cell>
          <cell r="AP70">
            <v>2064.9130626404867</v>
          </cell>
          <cell r="AQ70">
            <v>2327.8585035651422</v>
          </cell>
          <cell r="AR70">
            <v>2589.2847799154797</v>
          </cell>
          <cell r="AS70">
            <v>2849.3212188148163</v>
          </cell>
          <cell r="AT70">
            <v>3108.1019599716892</v>
          </cell>
          <cell r="AU70">
            <v>3716.2574756284639</v>
          </cell>
          <cell r="AV70">
            <v>4318.5566654059749</v>
          </cell>
          <cell r="AW70">
            <v>4915.2009147989029</v>
          </cell>
          <cell r="AX70">
            <v>5506.3971711872737</v>
          </cell>
          <cell r="AY70">
            <v>6092.3582963838317</v>
          </cell>
          <cell r="AZ70">
            <v>6673.3034380493018</v>
          </cell>
          <cell r="BA70">
            <v>7249.4584210174316</v>
          </cell>
          <cell r="BB70">
            <v>7821.0561596294283</v>
          </cell>
          <cell r="BC70">
            <v>8388.3370922381473</v>
          </cell>
          <cell r="BD70">
            <v>8951.5496391066099</v>
          </cell>
          <cell r="BE70">
            <v>9293.0703310376593</v>
          </cell>
          <cell r="BF70">
            <v>9634.0817874484201</v>
          </cell>
          <cell r="BG70">
            <v>9974.8276386720718</v>
          </cell>
          <cell r="BH70">
            <v>10315.561884293056</v>
          </cell>
          <cell r="BI70">
            <v>10656.549486326767</v>
          </cell>
          <cell r="BJ70">
            <v>10998.066994725712</v>
          </cell>
          <cell r="BK70">
            <v>11340.403206998084</v>
          </cell>
          <cell r="BL70">
            <v>11683.859863823705</v>
          </cell>
          <cell r="BM70">
            <v>12028.752382657052</v>
          </cell>
          <cell r="BN70">
            <v>12375.41063141734</v>
          </cell>
        </row>
        <row r="71">
          <cell r="D71">
            <v>1472760.9288230378</v>
          </cell>
          <cell r="E71">
            <v>1455218.6167752282</v>
          </cell>
          <cell r="F71">
            <v>1437336.8954949582</v>
          </cell>
          <cell r="G71">
            <v>1419564.4345671406</v>
          </cell>
          <cell r="H71">
            <v>1401901.2700386487</v>
          </cell>
          <cell r="I71">
            <v>1384347.4419799156</v>
          </cell>
          <cell r="J71">
            <v>1366902.9947005797</v>
          </cell>
          <cell r="K71">
            <v>1349567.9769767909</v>
          </cell>
          <cell r="L71">
            <v>1332342.4422908197</v>
          </cell>
          <cell r="M71">
            <v>1315226.4490836493</v>
          </cell>
          <cell r="N71">
            <v>1298220.0610212651</v>
          </cell>
          <cell r="O71">
            <v>1278752.1979107095</v>
          </cell>
          <cell r="P71">
            <v>1259414.0283332535</v>
          </cell>
          <cell r="Q71">
            <v>1240205.7959238132</v>
          </cell>
          <cell r="R71">
            <v>1221127.7476682097</v>
          </cell>
          <cell r="S71">
            <v>1202180.1342908342</v>
          </cell>
          <cell r="T71">
            <v>1182545.8838778201</v>
          </cell>
          <cell r="U71">
            <v>1163054.6451665864</v>
          </cell>
          <cell r="V71">
            <v>1143706.6826129477</v>
          </cell>
          <cell r="W71">
            <v>1124502.2661571279</v>
          </cell>
          <cell r="X71">
            <v>1105441.6717146942</v>
          </cell>
          <cell r="Y71">
            <v>1083766.8148725638</v>
          </cell>
          <cell r="Z71">
            <v>1062272.4730007637</v>
          </cell>
          <cell r="AA71">
            <v>1040958.7109693319</v>
          </cell>
          <cell r="AB71">
            <v>1019825.6036609001</v>
          </cell>
          <cell r="AC71">
            <v>998873.23658463766</v>
          </cell>
          <cell r="AD71">
            <v>978101.70652220189</v>
          </cell>
          <cell r="AE71">
            <v>957511.12220748223</v>
          </cell>
          <cell r="AF71">
            <v>937101.60504202731</v>
          </cell>
          <cell r="AG71">
            <v>916873.28984815022</v>
          </cell>
          <cell r="AH71">
            <v>896826.32566181174</v>
          </cell>
          <cell r="AJ71">
            <v>1472760.9288230378</v>
          </cell>
          <cell r="AK71">
            <v>1460574.8365725875</v>
          </cell>
          <cell r="AL71">
            <v>1447992.5469567603</v>
          </cell>
          <cell r="AM71">
            <v>1435462.7774394308</v>
          </cell>
          <cell r="AN71">
            <v>1422985.6116320884</v>
          </cell>
          <cell r="AO71">
            <v>1410561.1368570398</v>
          </cell>
          <cell r="AP71">
            <v>1398189.4443646499</v>
          </cell>
          <cell r="AQ71">
            <v>1385870.6295622424</v>
          </cell>
          <cell r="AR71">
            <v>1373604.7922552994</v>
          </cell>
          <cell r="AS71">
            <v>1361392.0369016372</v>
          </cell>
          <cell r="AT71">
            <v>1349232.4728792799</v>
          </cell>
          <cell r="AU71">
            <v>1335199.7285924694</v>
          </cell>
          <cell r="AV71">
            <v>1321229.1750592992</v>
          </cell>
          <cell r="AW71">
            <v>1307321.0320673976</v>
          </cell>
          <cell r="AX71">
            <v>1293475.5238855158</v>
          </cell>
          <cell r="AY71">
            <v>1279692.8796334229</v>
          </cell>
          <cell r="AZ71">
            <v>1265107.756826987</v>
          </cell>
          <cell r="BA71">
            <v>1250592.0035744035</v>
          </cell>
          <cell r="BB71">
            <v>1236145.8659597074</v>
          </cell>
          <cell r="BC71">
            <v>1221769.5965948284</v>
          </cell>
          <cell r="BD71">
            <v>1207463.4550938017</v>
          </cell>
          <cell r="BE71">
            <v>1191510.6918769567</v>
          </cell>
          <cell r="BF71">
            <v>1175648.1019849645</v>
          </cell>
          <cell r="BG71">
            <v>1159875.8379730668</v>
          </cell>
          <cell r="BH71">
            <v>1144194.0626027733</v>
          </cell>
          <cell r="BI71">
            <v>1128602.9494452903</v>
          </cell>
          <cell r="BJ71">
            <v>1113102.6835171191</v>
          </cell>
          <cell r="BK71">
            <v>1097693.4619496085</v>
          </cell>
          <cell r="BL71">
            <v>1082375.494694347</v>
          </cell>
          <cell r="BM71">
            <v>1067149.0052663907</v>
          </cell>
          <cell r="BN71">
            <v>1052014.231527424</v>
          </cell>
        </row>
        <row r="72">
          <cell r="D72">
            <v>103598.39231850725</v>
          </cell>
          <cell r="E72">
            <v>102617.66067636864</v>
          </cell>
          <cell r="F72">
            <v>101373.65509382245</v>
          </cell>
          <cell r="G72">
            <v>100138.09638521422</v>
          </cell>
          <cell r="H72">
            <v>98911.029148357004</v>
          </cell>
          <cell r="I72">
            <v>97692.500600973872</v>
          </cell>
          <cell r="J72">
            <v>96482.560726400494</v>
          </cell>
          <cell r="K72">
            <v>95281.262427439462</v>
          </cell>
          <cell r="L72">
            <v>94088.661688823209</v>
          </cell>
          <cell r="M72">
            <v>92904.81774877281</v>
          </cell>
          <cell r="N72">
            <v>91729.793280163256</v>
          </cell>
          <cell r="O72">
            <v>90382.792273923726</v>
          </cell>
          <cell r="P72">
            <v>89046.150102306201</v>
          </cell>
          <cell r="Q72">
            <v>87719.952367605933</v>
          </cell>
          <cell r="R72">
            <v>86404.28872130801</v>
          </cell>
          <cell r="S72">
            <v>85099.253104913965</v>
          </cell>
          <cell r="T72">
            <v>83747.450802677049</v>
          </cell>
          <cell r="U72">
            <v>82407.32682731509</v>
          </cell>
          <cell r="V72">
            <v>81078.98957235094</v>
          </cell>
          <cell r="W72">
            <v>79762.55282558671</v>
          </cell>
          <cell r="X72">
            <v>78458.136084510101</v>
          </cell>
          <cell r="Y72">
            <v>76971.833147701749</v>
          </cell>
          <cell r="Z72">
            <v>75500.348557689256</v>
          </cell>
          <cell r="AA72">
            <v>74043.804682596005</v>
          </cell>
          <cell r="AB72">
            <v>72602.331175291212</v>
          </cell>
          <cell r="AC72">
            <v>71176.065386120172</v>
          </cell>
          <cell r="AD72">
            <v>69765.152798748197</v>
          </cell>
          <cell r="AE72">
            <v>68369.747490426744</v>
          </cell>
          <cell r="AF72">
            <v>66990.01261806702</v>
          </cell>
          <cell r="AG72">
            <v>65626.12093158286</v>
          </cell>
          <cell r="AH72">
            <v>64278.255316049472</v>
          </cell>
          <cell r="AJ72">
            <v>103598.39231850725</v>
          </cell>
          <cell r="AK72">
            <v>102994.43313756805</v>
          </cell>
          <cell r="AL72">
            <v>102123.20536973265</v>
          </cell>
          <cell r="AM72">
            <v>101256.43319729537</v>
          </cell>
          <cell r="AN72">
            <v>100394.16456390623</v>
          </cell>
          <cell r="AO72">
            <v>99536.450011125751</v>
          </cell>
          <cell r="AP72">
            <v>98683.342824240244</v>
          </cell>
          <cell r="AQ72">
            <v>97834.899186227995</v>
          </cell>
          <cell r="AR72">
            <v>96991.178340334212</v>
          </cell>
          <cell r="AS72">
            <v>96152.242761741159</v>
          </cell>
          <cell r="AT72">
            <v>95318.158338844732</v>
          </cell>
          <cell r="AU72">
            <v>94353.479786426702</v>
          </cell>
          <cell r="AV72">
            <v>93394.411721976372</v>
          </cell>
          <cell r="AW72">
            <v>92441.03807029959</v>
          </cell>
          <cell r="AX72">
            <v>91493.446884895209</v>
          </cell>
          <cell r="AY72">
            <v>90551.730587531172</v>
          </cell>
          <cell r="AZ72">
            <v>89555.098966709964</v>
          </cell>
          <cell r="BA72">
            <v>88564.965464636975</v>
          </cell>
          <cell r="BB72">
            <v>87581.437182509369</v>
          </cell>
          <cell r="BC72">
            <v>86604.626689205339</v>
          </cell>
          <cell r="BD72">
            <v>85634.652335514285</v>
          </cell>
          <cell r="BE72">
            <v>84550.858515205444</v>
          </cell>
          <cell r="BF72">
            <v>83475.528141146322</v>
          </cell>
          <cell r="BG72">
            <v>82408.789749498857</v>
          </cell>
          <cell r="BH72">
            <v>81350.77917479437</v>
          </cell>
          <cell r="BI72">
            <v>80301.639961924317</v>
          </cell>
          <cell r="BJ72">
            <v>79261.523801255753</v>
          </cell>
          <cell r="BK72">
            <v>78230.59098818092</v>
          </cell>
          <cell r="BL72">
            <v>77209.010908484677</v>
          </cell>
          <cell r="BM72">
            <v>76196.962550992699</v>
          </cell>
          <cell r="BN72">
            <v>75194.635049046206</v>
          </cell>
        </row>
        <row r="73">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row>
        <row r="74">
          <cell r="D74">
            <v>1369162.5365045306</v>
          </cell>
          <cell r="E74">
            <v>1352600.9560988594</v>
          </cell>
          <cell r="F74">
            <v>1335963.2404011358</v>
          </cell>
          <cell r="G74">
            <v>1319426.3381819266</v>
          </cell>
          <cell r="H74">
            <v>1302990.2408902915</v>
          </cell>
          <cell r="I74">
            <v>1286654.941378942</v>
          </cell>
          <cell r="J74">
            <v>1270420.4339741792</v>
          </cell>
          <cell r="K74">
            <v>1254286.7145493515</v>
          </cell>
          <cell r="L74">
            <v>1238253.780601996</v>
          </cell>
          <cell r="M74">
            <v>1222321.6313348762</v>
          </cell>
          <cell r="N74">
            <v>1206490.267741102</v>
          </cell>
          <cell r="O74">
            <v>1188369.4056367858</v>
          </cell>
          <cell r="P74">
            <v>1170367.8782309473</v>
          </cell>
          <cell r="Q74">
            <v>1152485.8435562071</v>
          </cell>
          <cell r="R74">
            <v>1134723.4589469018</v>
          </cell>
          <cell r="S74">
            <v>1117080.8811859204</v>
          </cell>
          <cell r="T74">
            <v>1098798.4330751428</v>
          </cell>
          <cell r="U74">
            <v>1080647.3183392712</v>
          </cell>
          <cell r="V74">
            <v>1062627.6930405963</v>
          </cell>
          <cell r="W74">
            <v>1044739.7133315412</v>
          </cell>
          <cell r="X74">
            <v>1026983.5356301842</v>
          </cell>
          <cell r="Y74">
            <v>1006794.9817248618</v>
          </cell>
          <cell r="Z74">
            <v>986772.12444307446</v>
          </cell>
          <cell r="AA74">
            <v>966914.9062867359</v>
          </cell>
          <cell r="AB74">
            <v>947223.27248560882</v>
          </cell>
          <cell r="AC74">
            <v>927697.1711985172</v>
          </cell>
          <cell r="AD74">
            <v>908336.55372345366</v>
          </cell>
          <cell r="AE74">
            <v>889141.37471705547</v>
          </cell>
          <cell r="AF74">
            <v>870111.59242396022</v>
          </cell>
          <cell r="AG74">
            <v>851247.16891656735</v>
          </cell>
          <cell r="AH74">
            <v>832548.0703457623</v>
          </cell>
          <cell r="AJ74">
            <v>1369162.5365045306</v>
          </cell>
          <cell r="AK74">
            <v>1357580.4034350193</v>
          </cell>
          <cell r="AL74">
            <v>1345869.3415870275</v>
          </cell>
          <cell r="AM74">
            <v>1334206.3442421355</v>
          </cell>
          <cell r="AN74">
            <v>1322591.4470681821</v>
          </cell>
          <cell r="AO74">
            <v>1311024.6868459145</v>
          </cell>
          <cell r="AP74">
            <v>1299506.1015404097</v>
          </cell>
          <cell r="AQ74">
            <v>1288035.7303760143</v>
          </cell>
          <cell r="AR74">
            <v>1276613.6139149647</v>
          </cell>
          <cell r="AS74">
            <v>1265239.7941398958</v>
          </cell>
          <cell r="AT74">
            <v>1253914.3145404353</v>
          </cell>
          <cell r="AU74">
            <v>1240846.2488060428</v>
          </cell>
          <cell r="AV74">
            <v>1227834.763337323</v>
          </cell>
          <cell r="AW74">
            <v>1214879.9939970977</v>
          </cell>
          <cell r="AX74">
            <v>1201982.0770006205</v>
          </cell>
          <cell r="AY74">
            <v>1189141.1490458916</v>
          </cell>
          <cell r="AZ74">
            <v>1175552.6578602768</v>
          </cell>
          <cell r="BA74">
            <v>1162027.0381097663</v>
          </cell>
          <cell r="BB74">
            <v>1148564.4287771978</v>
          </cell>
          <cell r="BC74">
            <v>1135164.969905623</v>
          </cell>
          <cell r="BD74">
            <v>1121828.8027582876</v>
          </cell>
          <cell r="BE74">
            <v>1106959.8333617512</v>
          </cell>
          <cell r="BF74">
            <v>1092172.5738438182</v>
          </cell>
          <cell r="BG74">
            <v>1077467.0482235679</v>
          </cell>
          <cell r="BH74">
            <v>1062843.2834279789</v>
          </cell>
          <cell r="BI74">
            <v>1048301.3094833657</v>
          </cell>
          <cell r="BJ74">
            <v>1033841.1597158634</v>
          </cell>
          <cell r="BK74">
            <v>1019462.8709614276</v>
          </cell>
          <cell r="BL74">
            <v>1005166.4837858622</v>
          </cell>
          <cell r="BM74">
            <v>990952.04271539825</v>
          </cell>
          <cell r="BN74">
            <v>976819.59647837782</v>
          </cell>
        </row>
        <row r="76">
          <cell r="D76">
            <v>163218.34571421403</v>
          </cell>
          <cell r="E76">
            <v>161787.50143781141</v>
          </cell>
          <cell r="F76">
            <v>160368.67269930805</v>
          </cell>
          <cell r="G76">
            <v>158961.76152173121</v>
          </cell>
          <cell r="H76">
            <v>157566.67071012632</v>
          </cell>
          <cell r="I76">
            <v>156183.30384541571</v>
          </cell>
          <cell r="J76">
            <v>154811.56527830535</v>
          </cell>
          <cell r="K76">
            <v>153451.36012323838</v>
          </cell>
          <cell r="L76">
            <v>152102.59425239573</v>
          </cell>
          <cell r="M76">
            <v>150765.1742897433</v>
          </cell>
          <cell r="N76">
            <v>149439.00760512525</v>
          </cell>
          <cell r="O76">
            <v>147764.30158479413</v>
          </cell>
          <cell r="P76">
            <v>146105.67863021375</v>
          </cell>
          <cell r="Q76">
            <v>144462.9959192753</v>
          </cell>
          <cell r="R76">
            <v>142836.1118393612</v>
          </cell>
          <cell r="S76">
            <v>141224.88597742398</v>
          </cell>
          <cell r="T76">
            <v>139629.17911014502</v>
          </cell>
          <cell r="U76">
            <v>138048.85319417156</v>
          </cell>
          <cell r="V76">
            <v>136483.77135643273</v>
          </cell>
          <cell r="W76">
            <v>134933.79788453272</v>
          </cell>
          <cell r="X76">
            <v>133398.79821722113</v>
          </cell>
          <cell r="Y76">
            <v>131877.65244068488</v>
          </cell>
          <cell r="Z76">
            <v>130371.22850984217</v>
          </cell>
          <cell r="AA76">
            <v>128879.39511676879</v>
          </cell>
          <cell r="AB76">
            <v>127402.0220686611</v>
          </cell>
          <cell r="AC76">
            <v>125938.98027867115</v>
          </cell>
          <cell r="AD76">
            <v>124490.14175681541</v>
          </cell>
          <cell r="AE76">
            <v>123055.37960095631</v>
          </cell>
          <cell r="AF76">
            <v>121634.56798785628</v>
          </cell>
          <cell r="AG76">
            <v>120227.58216430362</v>
          </cell>
          <cell r="AH76">
            <v>118834.29843830988</v>
          </cell>
          <cell r="AJ76">
            <v>163218.34571421403</v>
          </cell>
          <cell r="AK76">
            <v>161852.67097842757</v>
          </cell>
          <cell r="AL76">
            <v>160498.10356975871</v>
          </cell>
          <cell r="AM76">
            <v>159154.55500393803</v>
          </cell>
          <cell r="AN76">
            <v>157821.93749051998</v>
          </cell>
          <cell r="AO76">
            <v>156500.16392750989</v>
          </cell>
          <cell r="AP76">
            <v>155189.14789603217</v>
          </cell>
          <cell r="AQ76">
            <v>153888.80365503949</v>
          </cell>
          <cell r="AR76">
            <v>152599.04613606233</v>
          </cell>
          <cell r="AS76">
            <v>151319.790937999</v>
          </cell>
          <cell r="AT76">
            <v>150050.95432194558</v>
          </cell>
          <cell r="AU76">
            <v>148523.99253575152</v>
          </cell>
          <cell r="AV76">
            <v>147011.02512098913</v>
          </cell>
          <cell r="AW76">
            <v>145511.93119029529</v>
          </cell>
          <cell r="AX76">
            <v>144026.59086152707</v>
          </cell>
          <cell r="AY76">
            <v>142554.88524962231</v>
          </cell>
          <cell r="AZ76">
            <v>141096.69645852502</v>
          </cell>
          <cell r="BA76">
            <v>139651.90757317469</v>
          </cell>
          <cell r="BB76">
            <v>138220.40265155945</v>
          </cell>
          <cell r="BC76">
            <v>136802.06671683205</v>
          </cell>
          <cell r="BD76">
            <v>135396.7857494888</v>
          </cell>
          <cell r="BE76">
            <v>134005.20205235443</v>
          </cell>
          <cell r="BF76">
            <v>132626.43759768471</v>
          </cell>
          <cell r="BG76">
            <v>131260.38130172685</v>
          </cell>
          <cell r="BH76">
            <v>129906.92300638104</v>
          </cell>
          <cell r="BI76">
            <v>128565.95347169384</v>
          </cell>
          <cell r="BJ76">
            <v>127237.36436841149</v>
          </cell>
          <cell r="BK76">
            <v>125921.04827059223</v>
          </cell>
          <cell r="BL76">
            <v>124616.89864827741</v>
          </cell>
          <cell r="BM76">
            <v>123324.80986022096</v>
          </cell>
          <cell r="BN76">
            <v>122044.67714667669</v>
          </cell>
        </row>
        <row r="77">
          <cell r="D77">
            <v>0</v>
          </cell>
          <cell r="E77">
            <v>131.62712890610146</v>
          </cell>
          <cell r="F77">
            <v>281.60757818167866</v>
          </cell>
          <cell r="G77">
            <v>449.71226444346706</v>
          </cell>
          <cell r="H77">
            <v>635.71358486168731</v>
          </cell>
          <cell r="I77">
            <v>839.38540999185295</v>
          </cell>
          <cell r="J77">
            <v>1060.5030766360064</v>
          </cell>
          <cell r="K77">
            <v>1298.843380733274</v>
          </cell>
          <cell r="L77">
            <v>1554.1845702796315</v>
          </cell>
          <cell r="M77">
            <v>1826.3063382767739</v>
          </cell>
          <cell r="N77">
            <v>2114.9898157099806</v>
          </cell>
          <cell r="O77">
            <v>2450.1082868333556</v>
          </cell>
          <cell r="P77">
            <v>2805.7969177828813</v>
          </cell>
          <cell r="Q77">
            <v>3181.5918253426184</v>
          </cell>
          <cell r="R77">
            <v>3577.0326065746403</v>
          </cell>
          <cell r="S77">
            <v>3991.6623207580642</v>
          </cell>
          <cell r="T77">
            <v>4425.0274714052748</v>
          </cell>
          <cell r="U77">
            <v>4876.6779883550535</v>
          </cell>
          <cell r="V77">
            <v>5346.1672099423158</v>
          </cell>
          <cell r="W77">
            <v>5833.0518652441679</v>
          </cell>
          <cell r="X77">
            <v>6336.8920564019872</v>
          </cell>
          <cell r="Y77">
            <v>7005.9314900799573</v>
          </cell>
          <cell r="Z77">
            <v>7703.1249014886398</v>
          </cell>
          <cell r="AA77">
            <v>8427.7700592361489</v>
          </cell>
          <cell r="AB77">
            <v>9179.1700806710232</v>
          </cell>
          <cell r="AC77">
            <v>9956.6334039572721</v>
          </cell>
          <cell r="AD77">
            <v>10759.473760269153</v>
          </cell>
          <cell r="AE77">
            <v>11587.010146105216</v>
          </cell>
          <cell r="AF77">
            <v>12438.566795721217</v>
          </cell>
          <cell r="AG77">
            <v>13313.473153681358</v>
          </cell>
          <cell r="AH77">
            <v>14211.063847527523</v>
          </cell>
          <cell r="AJ77">
            <v>0</v>
          </cell>
          <cell r="AK77">
            <v>131.62712890610146</v>
          </cell>
          <cell r="AL77">
            <v>281.60757818167866</v>
          </cell>
          <cell r="AM77">
            <v>449.71226444346706</v>
          </cell>
          <cell r="AN77">
            <v>635.71358486168731</v>
          </cell>
          <cell r="AO77">
            <v>839.38540999185295</v>
          </cell>
          <cell r="AP77">
            <v>1060.5030766360064</v>
          </cell>
          <cell r="AQ77">
            <v>1298.843380733274</v>
          </cell>
          <cell r="AR77">
            <v>1554.1845702796315</v>
          </cell>
          <cell r="AS77">
            <v>1826.3063382767739</v>
          </cell>
          <cell r="AT77">
            <v>2114.9898157099806</v>
          </cell>
          <cell r="AU77">
            <v>2450.1082868333556</v>
          </cell>
          <cell r="AV77">
            <v>2805.7969177828813</v>
          </cell>
          <cell r="AW77">
            <v>3181.5918253426184</v>
          </cell>
          <cell r="AX77">
            <v>3577.0326065746403</v>
          </cell>
          <cell r="AY77">
            <v>3991.6623207580642</v>
          </cell>
          <cell r="AZ77">
            <v>4425.0274714052748</v>
          </cell>
          <cell r="BA77">
            <v>4876.6779883550535</v>
          </cell>
          <cell r="BB77">
            <v>5346.1672099423158</v>
          </cell>
          <cell r="BC77">
            <v>5833.0518652441679</v>
          </cell>
          <cell r="BD77">
            <v>6336.8920564019872</v>
          </cell>
          <cell r="BE77">
            <v>7005.9314900799573</v>
          </cell>
          <cell r="BF77">
            <v>7703.1249014886398</v>
          </cell>
          <cell r="BG77">
            <v>8427.7700592361489</v>
          </cell>
          <cell r="BH77">
            <v>9179.1700806710232</v>
          </cell>
          <cell r="BI77">
            <v>9956.6334039572721</v>
          </cell>
          <cell r="BJ77">
            <v>10759.473760269153</v>
          </cell>
          <cell r="BK77">
            <v>11587.010146105216</v>
          </cell>
          <cell r="BL77">
            <v>12438.566795721217</v>
          </cell>
          <cell r="BM77">
            <v>13313.473153681358</v>
          </cell>
          <cell r="BN77">
            <v>14211.063847527523</v>
          </cell>
        </row>
        <row r="78">
          <cell r="D78">
            <v>0</v>
          </cell>
          <cell r="E78">
            <v>11.979001518100006</v>
          </cell>
          <cell r="F78">
            <v>24.195231659827542</v>
          </cell>
          <cell r="G78">
            <v>36.55883294377891</v>
          </cell>
          <cell r="H78">
            <v>48.980733902681592</v>
          </cell>
          <cell r="I78">
            <v>61.37264475962273</v>
          </cell>
          <cell r="J78">
            <v>73.647053123335311</v>
          </cell>
          <cell r="K78">
            <v>85.717219702468739</v>
          </cell>
          <cell r="L78">
            <v>97.497174038771576</v>
          </cell>
          <cell r="M78">
            <v>108.90171025911185</v>
          </cell>
          <cell r="N78">
            <v>119.84638284626276</v>
          </cell>
          <cell r="O78">
            <v>127.15095107962419</v>
          </cell>
          <cell r="P78">
            <v>133.81996304309052</v>
          </cell>
          <cell r="Q78">
            <v>139.0095995245714</v>
          </cell>
          <cell r="R78">
            <v>143.41573033199239</v>
          </cell>
          <cell r="S78">
            <v>146.99339030937688</v>
          </cell>
          <cell r="T78">
            <v>149.69892595799507</v>
          </cell>
          <cell r="U78">
            <v>151.48999562999194</v>
          </cell>
          <cell r="V78">
            <v>152.32556963352096</v>
          </cell>
          <cell r="W78">
            <v>152.16593025027316</v>
          </cell>
          <cell r="X78">
            <v>150.97267166629041</v>
          </cell>
          <cell r="Y78">
            <v>151.61255368673926</v>
          </cell>
          <cell r="Z78">
            <v>150.93882419417406</v>
          </cell>
          <cell r="AA78">
            <v>146.82541374558622</v>
          </cell>
          <cell r="AB78">
            <v>141.28851289178897</v>
          </cell>
          <cell r="AC78">
            <v>134.31228183766177</v>
          </cell>
          <cell r="AD78">
            <v>125.88679521332999</v>
          </cell>
          <cell r="AE78">
            <v>116.0081175630106</v>
          </cell>
          <cell r="AF78">
            <v>104.67837740554278</v>
          </cell>
          <cell r="AG78">
            <v>91.905839878734398</v>
          </cell>
          <cell r="AH78">
            <v>77.704977979587582</v>
          </cell>
          <cell r="AJ78">
            <v>0</v>
          </cell>
          <cell r="AK78">
            <v>11.979001518100006</v>
          </cell>
          <cell r="AL78">
            <v>24.195231659827542</v>
          </cell>
          <cell r="AM78">
            <v>36.55883294377891</v>
          </cell>
          <cell r="AN78">
            <v>48.980733902681592</v>
          </cell>
          <cell r="AO78">
            <v>61.37264475962273</v>
          </cell>
          <cell r="AP78">
            <v>73.647053123335311</v>
          </cell>
          <cell r="AQ78">
            <v>85.717219702468739</v>
          </cell>
          <cell r="AR78">
            <v>97.497174038771576</v>
          </cell>
          <cell r="AS78">
            <v>108.90171025911185</v>
          </cell>
          <cell r="AT78">
            <v>119.84638284626276</v>
          </cell>
          <cell r="AU78">
            <v>127.15095107962419</v>
          </cell>
          <cell r="AV78">
            <v>133.81996304309052</v>
          </cell>
          <cell r="AW78">
            <v>139.0095995245714</v>
          </cell>
          <cell r="AX78">
            <v>143.41573033199239</v>
          </cell>
          <cell r="AY78">
            <v>146.99339030937688</v>
          </cell>
          <cell r="AZ78">
            <v>149.69892595799507</v>
          </cell>
          <cell r="BA78">
            <v>151.48999562999194</v>
          </cell>
          <cell r="BB78">
            <v>152.32556963352096</v>
          </cell>
          <cell r="BC78">
            <v>152.16593025027316</v>
          </cell>
          <cell r="BD78">
            <v>150.97267166629041</v>
          </cell>
          <cell r="BE78">
            <v>151.61255368673926</v>
          </cell>
          <cell r="BF78">
            <v>150.93882419417406</v>
          </cell>
          <cell r="BG78">
            <v>146.82541374558622</v>
          </cell>
          <cell r="BH78">
            <v>141.28851289178897</v>
          </cell>
          <cell r="BI78">
            <v>134.31228183766177</v>
          </cell>
          <cell r="BJ78">
            <v>125.88679521332999</v>
          </cell>
          <cell r="BK78">
            <v>116.0081175630106</v>
          </cell>
          <cell r="BL78">
            <v>104.67837740554278</v>
          </cell>
          <cell r="BM78">
            <v>91.905839878734398</v>
          </cell>
          <cell r="BN78">
            <v>77.704977979587582</v>
          </cell>
        </row>
        <row r="79">
          <cell r="D79">
            <v>163218.34571421403</v>
          </cell>
          <cell r="E79">
            <v>161643.8953073872</v>
          </cell>
          <cell r="F79">
            <v>160062.86988946653</v>
          </cell>
          <cell r="G79">
            <v>158475.49042434397</v>
          </cell>
          <cell r="H79">
            <v>156881.97639136194</v>
          </cell>
          <cell r="I79">
            <v>155282.54579066424</v>
          </cell>
          <cell r="J79">
            <v>153677.41514854602</v>
          </cell>
          <cell r="K79">
            <v>152066.79952280264</v>
          </cell>
          <cell r="L79">
            <v>150450.91250807731</v>
          </cell>
          <cell r="M79">
            <v>148829.96624120741</v>
          </cell>
          <cell r="N79">
            <v>147204.17140656902</v>
          </cell>
          <cell r="O79">
            <v>145187.04234688115</v>
          </cell>
          <cell r="P79">
            <v>143166.06174938777</v>
          </cell>
          <cell r="Q79">
            <v>141142.3944944081</v>
          </cell>
          <cell r="R79">
            <v>139115.66350245455</v>
          </cell>
          <cell r="S79">
            <v>137086.23026635655</v>
          </cell>
          <cell r="T79">
            <v>135054.45271278176</v>
          </cell>
          <cell r="U79">
            <v>133020.68521018652</v>
          </cell>
          <cell r="V79">
            <v>130985.27857685687</v>
          </cell>
          <cell r="W79">
            <v>128948.58008903828</v>
          </cell>
          <cell r="X79">
            <v>126910.93348915286</v>
          </cell>
          <cell r="Y79">
            <v>124720.10839691819</v>
          </cell>
          <cell r="Z79">
            <v>122517.16478415935</v>
          </cell>
          <cell r="AA79">
            <v>120304.79964378706</v>
          </cell>
          <cell r="AB79">
            <v>118081.56347509829</v>
          </cell>
          <cell r="AC79">
            <v>115848.03459287623</v>
          </cell>
          <cell r="AD79">
            <v>113604.78120133292</v>
          </cell>
          <cell r="AE79">
            <v>111352.36133728809</v>
          </cell>
          <cell r="AF79">
            <v>109091.32281472953</v>
          </cell>
          <cell r="AG79">
            <v>106822.20317074352</v>
          </cell>
          <cell r="AH79">
            <v>104545.52961280277</v>
          </cell>
          <cell r="AJ79">
            <v>163218.34571421403</v>
          </cell>
          <cell r="AK79">
            <v>161709.06484800336</v>
          </cell>
          <cell r="AL79">
            <v>160192.30075991718</v>
          </cell>
          <cell r="AM79">
            <v>158668.28390655079</v>
          </cell>
          <cell r="AN79">
            <v>157137.2431717556</v>
          </cell>
          <cell r="AO79">
            <v>155599.40587275842</v>
          </cell>
          <cell r="AP79">
            <v>154054.99776627283</v>
          </cell>
          <cell r="AQ79">
            <v>152504.24305460375</v>
          </cell>
          <cell r="AR79">
            <v>150947.3643917439</v>
          </cell>
          <cell r="AS79">
            <v>149384.58288946311</v>
          </cell>
          <cell r="AT79">
            <v>147816.11812338934</v>
          </cell>
          <cell r="AU79">
            <v>145946.73329783854</v>
          </cell>
          <cell r="AV79">
            <v>144071.40824016315</v>
          </cell>
          <cell r="AW79">
            <v>142191.32976542809</v>
          </cell>
          <cell r="AX79">
            <v>140306.14252462043</v>
          </cell>
          <cell r="AY79">
            <v>138416.22953855488</v>
          </cell>
          <cell r="AZ79">
            <v>136521.97006116176</v>
          </cell>
          <cell r="BA79">
            <v>134623.73958918964</v>
          </cell>
          <cell r="BB79">
            <v>132721.90987198363</v>
          </cell>
          <cell r="BC79">
            <v>130816.84892133762</v>
          </cell>
          <cell r="BD79">
            <v>128908.92102142052</v>
          </cell>
          <cell r="BE79">
            <v>126847.65800858775</v>
          </cell>
          <cell r="BF79">
            <v>124772.37387200189</v>
          </cell>
          <cell r="BG79">
            <v>122685.78582874512</v>
          </cell>
          <cell r="BH79">
            <v>120586.46441281823</v>
          </cell>
          <cell r="BI79">
            <v>118475.00778589891</v>
          </cell>
          <cell r="BJ79">
            <v>116352.003812929</v>
          </cell>
          <cell r="BK79">
            <v>114218.03000692402</v>
          </cell>
          <cell r="BL79">
            <v>112073.65347515066</v>
          </cell>
          <cell r="BM79">
            <v>109919.43086666087</v>
          </cell>
          <cell r="BN79">
            <v>107755.90832116958</v>
          </cell>
        </row>
        <row r="80">
          <cell r="D80">
            <v>11481.264801336021</v>
          </cell>
          <cell r="E80">
            <v>11380.61495125349</v>
          </cell>
          <cell r="F80">
            <v>11280.810309911118</v>
          </cell>
          <cell r="G80">
            <v>11181.843985316686</v>
          </cell>
          <cell r="H80">
            <v>11083.709140487463</v>
          </cell>
          <cell r="I80">
            <v>10986.398993018218</v>
          </cell>
          <cell r="J80">
            <v>10889.906814652586</v>
          </cell>
          <cell r="K80">
            <v>10794.225930857756</v>
          </cell>
          <cell r="L80">
            <v>10699.349720402448</v>
          </cell>
          <cell r="M80">
            <v>10605.271614938176</v>
          </cell>
          <cell r="N80">
            <v>10511.985098583762</v>
          </cell>
          <cell r="O80">
            <v>10394.181286765452</v>
          </cell>
          <cell r="P80">
            <v>10277.508805716936</v>
          </cell>
          <cell r="Q80">
            <v>10161.957608905495</v>
          </cell>
          <cell r="R80">
            <v>10047.517734877627</v>
          </cell>
          <cell r="S80">
            <v>9934.1793065611637</v>
          </cell>
          <cell r="T80">
            <v>9821.9325305730126</v>
          </cell>
          <cell r="U80">
            <v>9710.7676965323917</v>
          </cell>
          <cell r="V80">
            <v>9600.6751763796383</v>
          </cell>
          <cell r="W80">
            <v>9491.6454237004309</v>
          </cell>
          <cell r="X80">
            <v>9383.6689730554463</v>
          </cell>
          <cell r="Y80">
            <v>9276.6670463699102</v>
          </cell>
          <cell r="Z80">
            <v>9170.7006981791365</v>
          </cell>
          <cell r="AA80">
            <v>9065.7606918924557</v>
          </cell>
          <cell r="AB80">
            <v>8961.8378693601098</v>
          </cell>
          <cell r="AC80">
            <v>8858.9231502285547</v>
          </cell>
          <cell r="AD80">
            <v>8757.0075313009638</v>
          </cell>
          <cell r="AE80">
            <v>8656.0820859028263</v>
          </cell>
          <cell r="AF80">
            <v>8556.1379632526841</v>
          </cell>
          <cell r="AG80">
            <v>8457.1663878378786</v>
          </cell>
          <cell r="AH80">
            <v>8359.1586587953643</v>
          </cell>
          <cell r="AJ80">
            <v>11481.264801336021</v>
          </cell>
          <cell r="AK80">
            <v>11385.199170934933</v>
          </cell>
          <cell r="AL80">
            <v>11289.9148630213</v>
          </cell>
          <cell r="AM80">
            <v>11195.405653347949</v>
          </cell>
          <cell r="AN80">
            <v>11101.665366473333</v>
          </cell>
          <cell r="AO80">
            <v>11008.687875383599</v>
          </cell>
          <cell r="AP80">
            <v>10916.467101117527</v>
          </cell>
          <cell r="AQ80">
            <v>10824.997012394351</v>
          </cell>
          <cell r="AR80">
            <v>10734.271625244433</v>
          </cell>
          <cell r="AS80">
            <v>10644.285002642782</v>
          </cell>
          <cell r="AT80">
            <v>10555.03125414537</v>
          </cell>
          <cell r="AU80">
            <v>10447.620212009753</v>
          </cell>
          <cell r="AV80">
            <v>10341.193575661564</v>
          </cell>
          <cell r="AW80">
            <v>10235.742841523454</v>
          </cell>
          <cell r="AX80">
            <v>10131.259576728262</v>
          </cell>
          <cell r="AY80">
            <v>10027.735418546457</v>
          </cell>
          <cell r="AZ80">
            <v>9925.16207381815</v>
          </cell>
          <cell r="BA80">
            <v>9823.5313183895978</v>
          </cell>
          <cell r="BB80">
            <v>9722.8349965541947</v>
          </cell>
          <cell r="BC80">
            <v>9623.0650204978974</v>
          </cell>
          <cell r="BD80">
            <v>9524.2133697490535</v>
          </cell>
          <cell r="BE80">
            <v>9426.3252258023131</v>
          </cell>
          <cell r="BF80">
            <v>9329.3388255697682</v>
          </cell>
          <cell r="BG80">
            <v>9233.2463550892353</v>
          </cell>
          <cell r="BH80">
            <v>9138.0400655117228</v>
          </cell>
          <cell r="BI80">
            <v>9043.7122725733843</v>
          </cell>
          <cell r="BJ80">
            <v>8950.2553560717151</v>
          </cell>
          <cell r="BK80">
            <v>8857.6617593458541</v>
          </cell>
          <cell r="BL80">
            <v>8765.9239887610674</v>
          </cell>
          <cell r="BM80">
            <v>8675.0346131973165</v>
          </cell>
          <cell r="BN80">
            <v>8584.9862635418849</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row>
        <row r="82">
          <cell r="D82">
            <v>151737.08091287801</v>
          </cell>
          <cell r="E82">
            <v>150263.28035613371</v>
          </cell>
          <cell r="F82">
            <v>148782.05957955541</v>
          </cell>
          <cell r="G82">
            <v>147293.6464390273</v>
          </cell>
          <cell r="H82">
            <v>145798.26725087449</v>
          </cell>
          <cell r="I82">
            <v>144296.14679764601</v>
          </cell>
          <cell r="J82">
            <v>142787.50833389343</v>
          </cell>
          <cell r="K82">
            <v>141272.57359194488</v>
          </cell>
          <cell r="L82">
            <v>139751.56278767486</v>
          </cell>
          <cell r="M82">
            <v>138224.69462626922</v>
          </cell>
          <cell r="N82">
            <v>136692.18630798525</v>
          </cell>
          <cell r="O82">
            <v>134792.86106011571</v>
          </cell>
          <cell r="P82">
            <v>132888.55294367083</v>
          </cell>
          <cell r="Q82">
            <v>130980.4368855026</v>
          </cell>
          <cell r="R82">
            <v>129068.14576757693</v>
          </cell>
          <cell r="S82">
            <v>127152.05095979539</v>
          </cell>
          <cell r="T82">
            <v>125232.52018220874</v>
          </cell>
          <cell r="U82">
            <v>123309.91751365412</v>
          </cell>
          <cell r="V82">
            <v>121384.60340047724</v>
          </cell>
          <cell r="W82">
            <v>119456.93466533786</v>
          </cell>
          <cell r="X82">
            <v>117527.26451609741</v>
          </cell>
          <cell r="Y82">
            <v>115443.44135054828</v>
          </cell>
          <cell r="Z82">
            <v>113346.46408598023</v>
          </cell>
          <cell r="AA82">
            <v>111239.0389518946</v>
          </cell>
          <cell r="AB82">
            <v>109119.72560573817</v>
          </cell>
          <cell r="AC82">
            <v>106989.11144264766</v>
          </cell>
          <cell r="AD82">
            <v>104847.77367003197</v>
          </cell>
          <cell r="AE82">
            <v>102696.27925138528</v>
          </cell>
          <cell r="AF82">
            <v>100535.18485147684</v>
          </cell>
          <cell r="AG82">
            <v>98365.036782905649</v>
          </cell>
          <cell r="AH82">
            <v>96186.37095400742</v>
          </cell>
          <cell r="AJ82">
            <v>151737.08091287801</v>
          </cell>
          <cell r="AK82">
            <v>150323.86567706842</v>
          </cell>
          <cell r="AL82">
            <v>148902.38589689587</v>
          </cell>
          <cell r="AM82">
            <v>147472.87825320286</v>
          </cell>
          <cell r="AN82">
            <v>146035.57780528226</v>
          </cell>
          <cell r="AO82">
            <v>144590.71799737483</v>
          </cell>
          <cell r="AP82">
            <v>143138.53066515533</v>
          </cell>
          <cell r="AQ82">
            <v>141679.24604220939</v>
          </cell>
          <cell r="AR82">
            <v>140213.09276649947</v>
          </cell>
          <cell r="AS82">
            <v>138740.29788682031</v>
          </cell>
          <cell r="AT82">
            <v>137261.08686924397</v>
          </cell>
          <cell r="AU82">
            <v>135499.11308582881</v>
          </cell>
          <cell r="AV82">
            <v>133730.2146645016</v>
          </cell>
          <cell r="AW82">
            <v>131955.58692390463</v>
          </cell>
          <cell r="AX82">
            <v>130174.88294789215</v>
          </cell>
          <cell r="AY82">
            <v>128388.49412000843</v>
          </cell>
          <cell r="AZ82">
            <v>126596.80798734361</v>
          </cell>
          <cell r="BA82">
            <v>124800.20827080002</v>
          </cell>
          <cell r="BB82">
            <v>122999.07487542943</v>
          </cell>
          <cell r="BC82">
            <v>121193.78390083973</v>
          </cell>
          <cell r="BD82">
            <v>119384.70765167147</v>
          </cell>
          <cell r="BE82">
            <v>117421.33278278544</v>
          </cell>
          <cell r="BF82">
            <v>115443.03504643214</v>
          </cell>
          <cell r="BG82">
            <v>113452.53947365588</v>
          </cell>
          <cell r="BH82">
            <v>111448.4243473065</v>
          </cell>
          <cell r="BI82">
            <v>109431.2955133255</v>
          </cell>
          <cell r="BJ82">
            <v>107401.74845685728</v>
          </cell>
          <cell r="BK82">
            <v>105360.36824757818</v>
          </cell>
          <cell r="BL82">
            <v>103307.72948638957</v>
          </cell>
          <cell r="BM82">
            <v>101244.39625346355</v>
          </cell>
          <cell r="BN82">
            <v>99170.922057627715</v>
          </cell>
        </row>
        <row r="83">
          <cell r="D83">
            <v>126171.28546415325</v>
          </cell>
          <cell r="E83">
            <v>124864.76979148551</v>
          </cell>
          <cell r="F83">
            <v>123567.64832468326</v>
          </cell>
          <cell r="G83">
            <v>122279.87230767609</v>
          </cell>
          <cell r="H83">
            <v>121001.39307725272</v>
          </cell>
          <cell r="I83">
            <v>119732.16206504358</v>
          </cell>
          <cell r="J83">
            <v>118472.13079946465</v>
          </cell>
          <cell r="K83">
            <v>117221.25090762344</v>
          </cell>
          <cell r="L83">
            <v>115979.47411718752</v>
          </cell>
          <cell r="M83">
            <v>114746.75225821596</v>
          </cell>
          <cell r="N83">
            <v>113523.03726495412</v>
          </cell>
          <cell r="O83">
            <v>111344.64056845367</v>
          </cell>
          <cell r="P83">
            <v>109172.29564759659</v>
          </cell>
          <cell r="Q83">
            <v>107006.15489596748</v>
          </cell>
          <cell r="R83">
            <v>104846.3673769848</v>
          </cell>
          <cell r="S83">
            <v>102693.07886926984</v>
          </cell>
          <cell r="T83">
            <v>100546.43191150093</v>
          </cell>
          <cell r="U83">
            <v>98406.565846757978</v>
          </cell>
          <cell r="V83">
            <v>96273.616866362601</v>
          </cell>
          <cell r="W83">
            <v>94147.718053219171</v>
          </cell>
          <cell r="X83">
            <v>92028.999424661684</v>
          </cell>
          <cell r="Y83">
            <v>87856.635918710585</v>
          </cell>
          <cell r="Z83">
            <v>83716.920220280488</v>
          </cell>
          <cell r="AA83">
            <v>79609.746471084174</v>
          </cell>
          <cell r="AB83">
            <v>75535.007681802963</v>
          </cell>
          <cell r="AC83">
            <v>71492.595760103854</v>
          </cell>
          <cell r="AD83">
            <v>67482.401538271704</v>
          </cell>
          <cell r="AE83">
            <v>63504.314800460415</v>
          </cell>
          <cell r="AF83">
            <v>59558.224309567813</v>
          </cell>
          <cell r="AG83">
            <v>55644.017833738246</v>
          </cell>
          <cell r="AH83">
            <v>51761.582172497358</v>
          </cell>
          <cell r="AJ83">
            <v>126171.28546415325</v>
          </cell>
          <cell r="AK83">
            <v>125203.73508249396</v>
          </cell>
          <cell r="AL83">
            <v>124242.19877045084</v>
          </cell>
          <cell r="AM83">
            <v>123286.64905670249</v>
          </cell>
          <cell r="AN83">
            <v>122337.05849552166</v>
          </cell>
          <cell r="AO83">
            <v>121393.39966820709</v>
          </cell>
          <cell r="AP83">
            <v>120455.64518449082</v>
          </cell>
          <cell r="AQ83">
            <v>119523.76768392159</v>
          </cell>
          <cell r="AR83">
            <v>118597.73983722436</v>
          </cell>
          <cell r="AS83">
            <v>117677.53434763645</v>
          </cell>
          <cell r="AT83">
            <v>116763.12395222027</v>
          </cell>
          <cell r="AU83">
            <v>115547.90673747144</v>
          </cell>
          <cell r="AV83">
            <v>114334.55831394529</v>
          </cell>
          <cell r="AW83">
            <v>113123.17712258118</v>
          </cell>
          <cell r="AX83">
            <v>111913.85968541977</v>
          </cell>
          <cell r="AY83">
            <v>110706.70063074466</v>
          </cell>
          <cell r="AZ83">
            <v>109501.7927179447</v>
          </cell>
          <cell r="BA83">
            <v>108299.22686209985</v>
          </cell>
          <cell r="BB83">
            <v>107099.09215829313</v>
          </cell>
          <cell r="BC83">
            <v>105901.47590565179</v>
          </cell>
          <cell r="BD83">
            <v>104706.46363112019</v>
          </cell>
          <cell r="BE83">
            <v>102374.7229079387</v>
          </cell>
          <cell r="BF83">
            <v>100059.87850577461</v>
          </cell>
          <cell r="BG83">
            <v>97761.881441048914</v>
          </cell>
          <cell r="BH83">
            <v>95480.682081887848</v>
          </cell>
          <cell r="BI83">
            <v>93216.230163093598</v>
          </cell>
          <cell r="BJ83">
            <v>90968.474800913071</v>
          </cell>
          <cell r="BK83">
            <v>88737.364507606748</v>
          </cell>
          <cell r="BL83">
            <v>86522.847205820319</v>
          </cell>
          <cell r="BM83">
            <v>84324.870242760924</v>
          </cell>
          <cell r="BN83">
            <v>82143.380404180585</v>
          </cell>
        </row>
        <row r="84">
          <cell r="D84">
            <v>0</v>
          </cell>
          <cell r="E84">
            <v>33.865303247620773</v>
          </cell>
          <cell r="F84">
            <v>75.379894371765062</v>
          </cell>
          <cell r="G84">
            <v>125.22687057153837</v>
          </cell>
          <cell r="H84">
            <v>184.08307196681938</v>
          </cell>
          <cell r="I84">
            <v>252.61911654618203</v>
          </cell>
          <cell r="J84">
            <v>331.49943495959849</v>
          </cell>
          <cell r="K84">
            <v>421.38230515652413</v>
          </cell>
          <cell r="L84">
            <v>522.91988686996513</v>
          </cell>
          <cell r="M84">
            <v>636.75825594712569</v>
          </cell>
          <cell r="N84">
            <v>763.53743852722982</v>
          </cell>
          <cell r="O84">
            <v>890.35976742518278</v>
          </cell>
          <cell r="P84">
            <v>1028.3533935585281</v>
          </cell>
          <cell r="Q84">
            <v>1173.6803622334871</v>
          </cell>
          <cell r="R84">
            <v>1329.8556118769102</v>
          </cell>
          <cell r="S84">
            <v>1497.1400363936407</v>
          </cell>
          <cell r="T84">
            <v>1675.7836069859814</v>
          </cell>
          <cell r="U84">
            <v>1866.0253755137778</v>
          </cell>
          <cell r="V84">
            <v>2068.0934785484105</v>
          </cell>
          <cell r="W84">
            <v>2282.2051421135134</v>
          </cell>
          <cell r="X84">
            <v>2508.5666871052736</v>
          </cell>
          <cell r="Y84">
            <v>2781.3449027723027</v>
          </cell>
          <cell r="Z84">
            <v>3071.1988212308083</v>
          </cell>
          <cell r="AA84">
            <v>3348.9001398358628</v>
          </cell>
          <cell r="AB84">
            <v>3637.9460850837345</v>
          </cell>
          <cell r="AC84">
            <v>3937.9396570873655</v>
          </cell>
          <cell r="AD84">
            <v>4248.4295118251957</v>
          </cell>
          <cell r="AE84">
            <v>4568.9094136954709</v>
          </cell>
          <cell r="AF84">
            <v>4898.8176993756178</v>
          </cell>
          <cell r="AG84">
            <v>5237.5367528887627</v>
          </cell>
          <cell r="AH84">
            <v>5584.3924917801523</v>
          </cell>
          <cell r="AJ84">
            <v>0</v>
          </cell>
          <cell r="AK84">
            <v>33.865303247620773</v>
          </cell>
          <cell r="AL84">
            <v>75.379894371765062</v>
          </cell>
          <cell r="AM84">
            <v>125.22687057153837</v>
          </cell>
          <cell r="AN84">
            <v>184.08307196681938</v>
          </cell>
          <cell r="AO84">
            <v>252.61911654618203</v>
          </cell>
          <cell r="AP84">
            <v>331.49943495959849</v>
          </cell>
          <cell r="AQ84">
            <v>421.38230515652413</v>
          </cell>
          <cell r="AR84">
            <v>522.91988686996513</v>
          </cell>
          <cell r="AS84">
            <v>636.75825594712569</v>
          </cell>
          <cell r="AT84">
            <v>763.53743852722982</v>
          </cell>
          <cell r="AU84">
            <v>890.35976742518278</v>
          </cell>
          <cell r="AV84">
            <v>1028.3533935585281</v>
          </cell>
          <cell r="AW84">
            <v>1173.6803622334871</v>
          </cell>
          <cell r="AX84">
            <v>1329.8556118769102</v>
          </cell>
          <cell r="AY84">
            <v>1497.1400363936407</v>
          </cell>
          <cell r="AZ84">
            <v>1675.7836069859814</v>
          </cell>
          <cell r="BA84">
            <v>1866.0253755137778</v>
          </cell>
          <cell r="BB84">
            <v>2068.0934785484105</v>
          </cell>
          <cell r="BC84">
            <v>2282.2051421135134</v>
          </cell>
          <cell r="BD84">
            <v>2508.5666871052736</v>
          </cell>
          <cell r="BE84">
            <v>2781.3449027723027</v>
          </cell>
          <cell r="BF84">
            <v>3071.1988212308083</v>
          </cell>
          <cell r="BG84">
            <v>3348.9001398358628</v>
          </cell>
          <cell r="BH84">
            <v>3637.9460850837345</v>
          </cell>
          <cell r="BI84">
            <v>3937.9396570873655</v>
          </cell>
          <cell r="BJ84">
            <v>4248.4295118251957</v>
          </cell>
          <cell r="BK84">
            <v>4568.9094136954709</v>
          </cell>
          <cell r="BL84">
            <v>4898.8176993756178</v>
          </cell>
          <cell r="BM84">
            <v>5237.5367528887627</v>
          </cell>
          <cell r="BN84">
            <v>5584.3924917801523</v>
          </cell>
        </row>
        <row r="85">
          <cell r="D85">
            <v>126171.28546415325</v>
          </cell>
          <cell r="E85">
            <v>124830.90448823789</v>
          </cell>
          <cell r="F85">
            <v>123492.26843031149</v>
          </cell>
          <cell r="G85">
            <v>122154.64543710455</v>
          </cell>
          <cell r="H85">
            <v>120817.31000528591</v>
          </cell>
          <cell r="I85">
            <v>119479.5429484974</v>
          </cell>
          <cell r="J85">
            <v>118140.63136450505</v>
          </cell>
          <cell r="K85">
            <v>116799.86860246692</v>
          </cell>
          <cell r="L85">
            <v>115456.55423031756</v>
          </cell>
          <cell r="M85">
            <v>114109.99400226884</v>
          </cell>
          <cell r="N85">
            <v>112759.49982642689</v>
          </cell>
          <cell r="O85">
            <v>110454.28080102849</v>
          </cell>
          <cell r="P85">
            <v>108143.94225403806</v>
          </cell>
          <cell r="Q85">
            <v>105832.474533734</v>
          </cell>
          <cell r="R85">
            <v>103516.51176510789</v>
          </cell>
          <cell r="S85">
            <v>101195.9388328762</v>
          </cell>
          <cell r="T85">
            <v>98870.648304514951</v>
          </cell>
          <cell r="U85">
            <v>96540.540471244196</v>
          </cell>
          <cell r="V85">
            <v>94205.523387814188</v>
          </cell>
          <cell r="W85">
            <v>91865.512911105659</v>
          </cell>
          <cell r="X85">
            <v>89520.432737556417</v>
          </cell>
          <cell r="Y85">
            <v>85075.291015938288</v>
          </cell>
          <cell r="Z85">
            <v>80645.721399049682</v>
          </cell>
          <cell r="AA85">
            <v>76260.846331248307</v>
          </cell>
          <cell r="AB85">
            <v>71897.061596719228</v>
          </cell>
          <cell r="AC85">
            <v>67554.656103016488</v>
          </cell>
          <cell r="AD85">
            <v>63233.972026446507</v>
          </cell>
          <cell r="AE85">
            <v>58935.405386764942</v>
          </cell>
          <cell r="AF85">
            <v>54659.406610192193</v>
          </cell>
          <cell r="AG85">
            <v>50406.48108084948</v>
          </cell>
          <cell r="AH85">
            <v>46177.189680717202</v>
          </cell>
          <cell r="AJ85">
            <v>126171.28546415325</v>
          </cell>
          <cell r="AK85">
            <v>125169.86977924635</v>
          </cell>
          <cell r="AL85">
            <v>124166.81887607907</v>
          </cell>
          <cell r="AM85">
            <v>123161.42218613095</v>
          </cell>
          <cell r="AN85">
            <v>122152.97542355485</v>
          </cell>
          <cell r="AO85">
            <v>121140.78055166091</v>
          </cell>
          <cell r="AP85">
            <v>120124.14574953122</v>
          </cell>
          <cell r="AQ85">
            <v>119102.38537876506</v>
          </cell>
          <cell r="AR85">
            <v>118074.8199503544</v>
          </cell>
          <cell r="AS85">
            <v>117040.77609168933</v>
          </cell>
          <cell r="AT85">
            <v>115999.58651369304</v>
          </cell>
          <cell r="AU85">
            <v>114657.54697004626</v>
          </cell>
          <cell r="AV85">
            <v>113306.20492038676</v>
          </cell>
          <cell r="AW85">
            <v>111949.4967603477</v>
          </cell>
          <cell r="AX85">
            <v>110584.00407354286</v>
          </cell>
          <cell r="AY85">
            <v>109209.56059435102</v>
          </cell>
          <cell r="AZ85">
            <v>107826.00911095872</v>
          </cell>
          <cell r="BA85">
            <v>106433.20148658607</v>
          </cell>
          <cell r="BB85">
            <v>105030.99867974472</v>
          </cell>
          <cell r="BC85">
            <v>103619.27076353828</v>
          </cell>
          <cell r="BD85">
            <v>102197.89694401492</v>
          </cell>
          <cell r="BE85">
            <v>99593.378005166407</v>
          </cell>
          <cell r="BF85">
            <v>96988.679684543808</v>
          </cell>
          <cell r="BG85">
            <v>94412.981301213047</v>
          </cell>
          <cell r="BH85">
            <v>91842.735996804113</v>
          </cell>
          <cell r="BI85">
            <v>89278.290506006233</v>
          </cell>
          <cell r="BJ85">
            <v>86720.045289087881</v>
          </cell>
          <cell r="BK85">
            <v>84168.455093911281</v>
          </cell>
          <cell r="BL85">
            <v>81624.029506444698</v>
          </cell>
          <cell r="BM85">
            <v>79087.333489872166</v>
          </cell>
          <cell r="BN85">
            <v>76558.987912400436</v>
          </cell>
        </row>
        <row r="86">
          <cell r="D86">
            <v>8875.2641892065731</v>
          </cell>
          <cell r="E86">
            <v>8783.359983589522</v>
          </cell>
          <cell r="F86">
            <v>8692.1165944062377</v>
          </cell>
          <cell r="G86">
            <v>8601.5305920094397</v>
          </cell>
          <cell r="H86">
            <v>8511.5985532838404</v>
          </cell>
          <cell r="I86">
            <v>8422.3170617855976</v>
          </cell>
          <cell r="J86">
            <v>8333.6827078790539</v>
          </cell>
          <cell r="K86">
            <v>8245.6920888708082</v>
          </cell>
          <cell r="L86">
            <v>8158.341809141155</v>
          </cell>
          <cell r="M86">
            <v>8071.6284802729069</v>
          </cell>
          <cell r="N86">
            <v>7985.5487211776617</v>
          </cell>
          <cell r="O86">
            <v>7832.3138062823127</v>
          </cell>
          <cell r="P86">
            <v>7679.5045913190124</v>
          </cell>
          <cell r="Q86">
            <v>7527.1317961066115</v>
          </cell>
          <cell r="R86">
            <v>7375.2059062101471</v>
          </cell>
          <cell r="S86">
            <v>7223.7371761322383</v>
          </cell>
          <cell r="T86">
            <v>7072.7356324682596</v>
          </cell>
          <cell r="U86">
            <v>6922.2110770256713</v>
          </cell>
          <cell r="V86">
            <v>6772.1730899078648</v>
          </cell>
          <cell r="W86">
            <v>6622.6310325628974</v>
          </cell>
          <cell r="X86">
            <v>6473.5940507974738</v>
          </cell>
          <cell r="Y86">
            <v>6180.097568832557</v>
          </cell>
          <cell r="Z86">
            <v>5888.8976309337595</v>
          </cell>
          <cell r="AA86">
            <v>5599.9867907137168</v>
          </cell>
          <cell r="AB86">
            <v>5313.3575222249428</v>
          </cell>
          <cell r="AC86">
            <v>5029.0022219306366</v>
          </cell>
          <cell r="AD86">
            <v>4746.9132106484158</v>
          </cell>
          <cell r="AE86">
            <v>4467.0827354672365</v>
          </cell>
          <cell r="AF86">
            <v>4189.5029716378667</v>
          </cell>
          <cell r="AG86">
            <v>3914.166024437146</v>
          </cell>
          <cell r="AH86">
            <v>3641.0639310063898</v>
          </cell>
          <cell r="AJ86">
            <v>8875.2641892065731</v>
          </cell>
          <cell r="AK86">
            <v>8807.2038122198173</v>
          </cell>
          <cell r="AL86">
            <v>8739.5664828108002</v>
          </cell>
          <cell r="AM86">
            <v>8672.3502685649146</v>
          </cell>
          <cell r="AN86">
            <v>8605.5532388679221</v>
          </cell>
          <cell r="AO86">
            <v>8539.1734650066719</v>
          </cell>
          <cell r="AP86">
            <v>8473.2090202680993</v>
          </cell>
          <cell r="AQ86">
            <v>8407.6579800365307</v>
          </cell>
          <cell r="AR86">
            <v>8342.5184218893246</v>
          </cell>
          <cell r="AS86">
            <v>8277.788425690851</v>
          </cell>
          <cell r="AT86">
            <v>8213.4660736848473</v>
          </cell>
          <cell r="AU86">
            <v>8127.9840736521865</v>
          </cell>
          <cell r="AV86">
            <v>8042.633529962819</v>
          </cell>
          <cell r="AW86">
            <v>7957.4213672457572</v>
          </cell>
          <cell r="AX86">
            <v>7872.3543751489606</v>
          </cell>
          <cell r="AY86">
            <v>7787.4392101078756</v>
          </cell>
          <cell r="AZ86">
            <v>7702.6823970943205</v>
          </cell>
          <cell r="BA86">
            <v>7618.0903313459321</v>
          </cell>
          <cell r="BB86">
            <v>7533.6692800763385</v>
          </cell>
          <cell r="BC86">
            <v>7449.4253841662876</v>
          </cell>
          <cell r="BD86">
            <v>7365.3646598359019</v>
          </cell>
          <cell r="BE86">
            <v>7201.343069163855</v>
          </cell>
          <cell r="BF86">
            <v>7038.510016060427</v>
          </cell>
          <cell r="BG86">
            <v>6876.8620548747067</v>
          </cell>
          <cell r="BH86">
            <v>6716.3956943528001</v>
          </cell>
          <cell r="BI86">
            <v>6557.1073986909096</v>
          </cell>
          <cell r="BJ86">
            <v>6398.9935885742207</v>
          </cell>
          <cell r="BK86">
            <v>6242.0506422017061</v>
          </cell>
          <cell r="BL86">
            <v>6086.2748962970845</v>
          </cell>
          <cell r="BM86">
            <v>5931.6626471060081</v>
          </cell>
          <cell r="BN86">
            <v>5778.2101513797052</v>
          </cell>
        </row>
        <row r="87">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row>
        <row r="88">
          <cell r="D88">
            <v>117296.02127494667</v>
          </cell>
          <cell r="E88">
            <v>116047.54450464837</v>
          </cell>
          <cell r="F88">
            <v>114800.15183590526</v>
          </cell>
          <cell r="G88">
            <v>113553.11484509513</v>
          </cell>
          <cell r="H88">
            <v>112305.71145200207</v>
          </cell>
          <cell r="I88">
            <v>111057.22588671181</v>
          </cell>
          <cell r="J88">
            <v>109806.94865662602</v>
          </cell>
          <cell r="K88">
            <v>108554.1765135961</v>
          </cell>
          <cell r="L88">
            <v>107298.2124211764</v>
          </cell>
          <cell r="M88">
            <v>106038.36552199592</v>
          </cell>
          <cell r="N88">
            <v>104773.95110524923</v>
          </cell>
          <cell r="O88">
            <v>102621.9669947462</v>
          </cell>
          <cell r="P88">
            <v>100464.43766271906</v>
          </cell>
          <cell r="Q88">
            <v>98305.342737627376</v>
          </cell>
          <cell r="R88">
            <v>96141.305858897744</v>
          </cell>
          <cell r="S88">
            <v>93972.201656743957</v>
          </cell>
          <cell r="T88">
            <v>91797.912672046688</v>
          </cell>
          <cell r="U88">
            <v>89618.329394218512</v>
          </cell>
          <cell r="V88">
            <v>87433.35029790632</v>
          </cell>
          <cell r="W88">
            <v>85242.881878542772</v>
          </cell>
          <cell r="X88">
            <v>83046.838686758943</v>
          </cell>
          <cell r="Y88">
            <v>78895.193447105732</v>
          </cell>
          <cell r="Z88">
            <v>74756.823768115937</v>
          </cell>
          <cell r="AA88">
            <v>70660.859540534584</v>
          </cell>
          <cell r="AB88">
            <v>66583.704074494279</v>
          </cell>
          <cell r="AC88">
            <v>62525.653881085847</v>
          </cell>
          <cell r="AD88">
            <v>58487.058815798089</v>
          </cell>
          <cell r="AE88">
            <v>54468.322651297713</v>
          </cell>
          <cell r="AF88">
            <v>50469.903638554315</v>
          </cell>
          <cell r="AG88">
            <v>46492.315056412335</v>
          </cell>
          <cell r="AH88">
            <v>42536.125749710816</v>
          </cell>
          <cell r="AJ88">
            <v>117296.02127494667</v>
          </cell>
          <cell r="AK88">
            <v>116362.66596702654</v>
          </cell>
          <cell r="AL88">
            <v>115427.25239326827</v>
          </cell>
          <cell r="AM88">
            <v>114489.07191756605</v>
          </cell>
          <cell r="AN88">
            <v>113547.42218468692</v>
          </cell>
          <cell r="AO88">
            <v>112601.60708665423</v>
          </cell>
          <cell r="AP88">
            <v>111650.93672926314</v>
          </cell>
          <cell r="AQ88">
            <v>110694.72739872853</v>
          </cell>
          <cell r="AR88">
            <v>109732.30152846508</v>
          </cell>
          <cell r="AS88">
            <v>108762.98766599846</v>
          </cell>
          <cell r="AT88">
            <v>107786.12044000819</v>
          </cell>
          <cell r="AU88">
            <v>106529.56289639408</v>
          </cell>
          <cell r="AV88">
            <v>105263.57139042395</v>
          </cell>
          <cell r="AW88">
            <v>103992.07539310193</v>
          </cell>
          <cell r="AX88">
            <v>102711.6496983939</v>
          </cell>
          <cell r="AY88">
            <v>101422.12138424315</v>
          </cell>
          <cell r="AZ88">
            <v>100123.3267138644</v>
          </cell>
          <cell r="BA88">
            <v>98815.111155240127</v>
          </cell>
          <cell r="BB88">
            <v>97497.329399668379</v>
          </cell>
          <cell r="BC88">
            <v>96169.845379372011</v>
          </cell>
          <cell r="BD88">
            <v>94832.532284179018</v>
          </cell>
          <cell r="BE88">
            <v>92392.034936002558</v>
          </cell>
          <cell r="BF88">
            <v>89950.169668483388</v>
          </cell>
          <cell r="BG88">
            <v>87536.119246338334</v>
          </cell>
          <cell r="BH88">
            <v>85126.34030245131</v>
          </cell>
          <cell r="BI88">
            <v>82721.183107315315</v>
          </cell>
          <cell r="BJ88">
            <v>80321.051700513664</v>
          </cell>
          <cell r="BK88">
            <v>77926.40445170959</v>
          </cell>
          <cell r="BL88">
            <v>75537.754610147604</v>
          </cell>
          <cell r="BM88">
            <v>73155.670842766151</v>
          </cell>
          <cell r="BN88">
            <v>70780.777761020741</v>
          </cell>
        </row>
        <row r="89">
          <cell r="D89">
            <v>12062.923707379587</v>
          </cell>
          <cell r="E89">
            <v>11608.721471772997</v>
          </cell>
          <cell r="F89">
            <v>11160.263352897246</v>
          </cell>
          <cell r="G89">
            <v>10717.491353314486</v>
          </cell>
          <cell r="H89">
            <v>10280.348004947149</v>
          </cell>
          <cell r="I89">
            <v>9848.7763645167088</v>
          </cell>
          <cell r="J89">
            <v>9422.7200090203296</v>
          </cell>
          <cell r="K89">
            <v>9002.1230312450571</v>
          </cell>
          <cell r="L89">
            <v>8586.9300353192502</v>
          </cell>
          <cell r="M89">
            <v>8177.0861323009831</v>
          </cell>
          <cell r="N89">
            <v>7772.5369358031057</v>
          </cell>
          <cell r="O89">
            <v>7474.8743384070294</v>
          </cell>
          <cell r="P89">
            <v>7180.982616925442</v>
          </cell>
          <cell r="Q89">
            <v>6890.8236726408895</v>
          </cell>
          <cell r="R89">
            <v>6604.359754693679</v>
          </cell>
          <cell r="S89">
            <v>6321.5534570839282</v>
          </cell>
          <cell r="T89">
            <v>6042.3677156985095</v>
          </cell>
          <cell r="U89">
            <v>5766.7658053626819</v>
          </cell>
          <cell r="V89">
            <v>5494.7113369162071</v>
          </cell>
          <cell r="W89">
            <v>5226.168254313764</v>
          </cell>
          <cell r="X89">
            <v>4961.100831749447</v>
          </cell>
          <cell r="Y89">
            <v>4652.603920099009</v>
          </cell>
          <cell r="Z89">
            <v>4348.1653788556796</v>
          </cell>
          <cell r="AA89">
            <v>4047.743628791241</v>
          </cell>
          <cell r="AB89">
            <v>3751.2974730810938</v>
          </cell>
          <cell r="AC89">
            <v>3458.7860939938582</v>
          </cell>
          <cell r="AD89">
            <v>3170.1690496085594</v>
          </cell>
          <cell r="AE89">
            <v>2885.4062705591341</v>
          </cell>
          <cell r="AF89">
            <v>2604.4580568060828</v>
          </cell>
          <cell r="AG89">
            <v>2327.2850744350085</v>
          </cell>
          <cell r="AH89">
            <v>2053.8483524818403</v>
          </cell>
          <cell r="AJ89">
            <v>12062.923707379587</v>
          </cell>
          <cell r="AK89">
            <v>11793.79499023228</v>
          </cell>
          <cell r="AL89">
            <v>11527.831182362739</v>
          </cell>
          <cell r="AM89">
            <v>11265.00124444876</v>
          </cell>
          <cell r="AN89">
            <v>11005.274416067337</v>
          </cell>
          <cell r="AO89">
            <v>10748.620213314951</v>
          </cell>
          <cell r="AP89">
            <v>10495.008426447514</v>
          </cell>
          <cell r="AQ89">
            <v>10244.409117539752</v>
          </cell>
          <cell r="AR89">
            <v>9996.7926181639068</v>
          </cell>
          <cell r="AS89">
            <v>9752.1295270875926</v>
          </cell>
          <cell r="AT89">
            <v>9510.3907079906312</v>
          </cell>
          <cell r="AU89">
            <v>9322.3701775769678</v>
          </cell>
          <cell r="AV89">
            <v>9136.5081581116574</v>
          </cell>
          <cell r="AW89">
            <v>8952.7836974464753</v>
          </cell>
          <cell r="AX89">
            <v>8771.1760306208362</v>
          </cell>
          <cell r="AY89">
            <v>8591.6645782704254</v>
          </cell>
          <cell r="AZ89">
            <v>8414.2289450489243</v>
          </cell>
          <cell r="BA89">
            <v>8238.848918062733</v>
          </cell>
          <cell r="BB89">
            <v>8065.5044653185441</v>
          </cell>
          <cell r="BC89">
            <v>7894.1757341837256</v>
          </cell>
          <cell r="BD89">
            <v>7724.8430498593416</v>
          </cell>
          <cell r="BE89">
            <v>7534.0520385126902</v>
          </cell>
          <cell r="BF89">
            <v>7345.5448431572404</v>
          </cell>
          <cell r="BG89">
            <v>7159.2988998957999</v>
          </cell>
          <cell r="BH89">
            <v>6975.2918483963022</v>
          </cell>
          <cell r="BI89">
            <v>6793.5015301504563</v>
          </cell>
          <cell r="BJ89">
            <v>6613.9059867467913</v>
          </cell>
          <cell r="BK89">
            <v>6436.4834581579571</v>
          </cell>
          <cell r="BL89">
            <v>6261.2123810421945</v>
          </cell>
          <cell r="BM89">
            <v>6088.0713870588261</v>
          </cell>
          <cell r="BN89">
            <v>5917.039301197683</v>
          </cell>
        </row>
        <row r="90">
          <cell r="D90">
            <v>0</v>
          </cell>
          <cell r="E90">
            <v>1.9985215548760896E-3</v>
          </cell>
          <cell r="F90">
            <v>4.8852428627850306E-3</v>
          </cell>
          <cell r="G90">
            <v>8.7767106832666811E-3</v>
          </cell>
          <cell r="H90">
            <v>1.3788416575849779E-2</v>
          </cell>
          <cell r="I90">
            <v>2.0034802771649582E-2</v>
          </cell>
          <cell r="J90">
            <v>2.6775523637150307E-2</v>
          </cell>
          <cell r="K90">
            <v>3.4417091486477779E-2</v>
          </cell>
          <cell r="L90">
            <v>4.2925132516345478E-2</v>
          </cell>
          <cell r="M90">
            <v>5.225061335721614E-2</v>
          </cell>
          <cell r="N90">
            <v>6.2330004461198366E-2</v>
          </cell>
          <cell r="O90">
            <v>7.0905019700990446E-2</v>
          </cell>
          <cell r="P90">
            <v>7.9807233165484923E-2</v>
          </cell>
          <cell r="Q90">
            <v>8.8953663591122209E-2</v>
          </cell>
          <cell r="R90">
            <v>9.825212807513653E-2</v>
          </cell>
          <cell r="S90">
            <v>0.10760134764986555</v>
          </cell>
          <cell r="T90">
            <v>0.11850248765058857</v>
          </cell>
          <cell r="U90">
            <v>0.12964677276075384</v>
          </cell>
          <cell r="V90">
            <v>0.14095762762996084</v>
          </cell>
          <cell r="W90">
            <v>0.15235222073730656</v>
          </cell>
          <cell r="X90">
            <v>0.16374153715056194</v>
          </cell>
          <cell r="Y90">
            <v>0.17866667197543964</v>
          </cell>
          <cell r="Z90">
            <v>0.19356327395577386</v>
          </cell>
          <cell r="AA90">
            <v>0.20828773378181525</v>
          </cell>
          <cell r="AB90">
            <v>0.22268717888999323</v>
          </cell>
          <cell r="AC90">
            <v>0.2365995827094704</v>
          </cell>
          <cell r="AD90">
            <v>0.24736197948785574</v>
          </cell>
          <cell r="AE90">
            <v>0.25677299724005664</v>
          </cell>
          <cell r="AF90">
            <v>0.26459545660918615</v>
          </cell>
          <cell r="AG90">
            <v>0.27058174577292249</v>
          </cell>
          <cell r="AH90">
            <v>0.27447394729851066</v>
          </cell>
          <cell r="AJ90">
            <v>0</v>
          </cell>
          <cell r="AK90">
            <v>1.9985215548760896E-3</v>
          </cell>
          <cell r="AL90">
            <v>4.8852428627850306E-3</v>
          </cell>
          <cell r="AM90">
            <v>8.7767106832666811E-3</v>
          </cell>
          <cell r="AN90">
            <v>1.3788416575849779E-2</v>
          </cell>
          <cell r="AO90">
            <v>2.0034802771649582E-2</v>
          </cell>
          <cell r="AP90">
            <v>2.6775523637150307E-2</v>
          </cell>
          <cell r="AQ90">
            <v>3.4417091486477779E-2</v>
          </cell>
          <cell r="AR90">
            <v>4.2925132516345478E-2</v>
          </cell>
          <cell r="AS90">
            <v>5.225061335721614E-2</v>
          </cell>
          <cell r="AT90">
            <v>6.2330004461198366E-2</v>
          </cell>
          <cell r="AU90">
            <v>7.0905019700990446E-2</v>
          </cell>
          <cell r="AV90">
            <v>7.9807233165484923E-2</v>
          </cell>
          <cell r="AW90">
            <v>8.8953663591122209E-2</v>
          </cell>
          <cell r="AX90">
            <v>9.825212807513653E-2</v>
          </cell>
          <cell r="AY90">
            <v>0.10760134764986555</v>
          </cell>
          <cell r="AZ90">
            <v>0.11850248765058857</v>
          </cell>
          <cell r="BA90">
            <v>0.12964677276075384</v>
          </cell>
          <cell r="BB90">
            <v>0.14095762762996084</v>
          </cell>
          <cell r="BC90">
            <v>0.15235222073730656</v>
          </cell>
          <cell r="BD90">
            <v>0.16374153715056194</v>
          </cell>
          <cell r="BE90">
            <v>0.17866667197543964</v>
          </cell>
          <cell r="BF90">
            <v>0.19356327395577386</v>
          </cell>
          <cell r="BG90">
            <v>0.20828773378181525</v>
          </cell>
          <cell r="BH90">
            <v>0.22268717888999323</v>
          </cell>
          <cell r="BI90">
            <v>0.2365995827094704</v>
          </cell>
          <cell r="BJ90">
            <v>0.24736197948785574</v>
          </cell>
          <cell r="BK90">
            <v>0.25677299724005664</v>
          </cell>
          <cell r="BL90">
            <v>0.26459545660918615</v>
          </cell>
          <cell r="BM90">
            <v>0.27058174577292249</v>
          </cell>
          <cell r="BN90">
            <v>0.27447394729851066</v>
          </cell>
        </row>
        <row r="91">
          <cell r="D91">
            <v>0</v>
          </cell>
          <cell r="E91">
            <v>29.175337093728096</v>
          </cell>
          <cell r="F91">
            <v>59.713810538290467</v>
          </cell>
          <cell r="G91">
            <v>91.438523978230805</v>
          </cell>
          <cell r="H91">
            <v>124.17525570715314</v>
          </cell>
          <cell r="I91">
            <v>157.75243761600993</v>
          </cell>
          <cell r="J91">
            <v>192.00113426227773</v>
          </cell>
          <cell r="K91">
            <v>226.75502205944596</v>
          </cell>
          <cell r="L91">
            <v>261.85036858624534</v>
          </cell>
          <cell r="M91">
            <v>297.12601201504543</v>
          </cell>
          <cell r="N91">
            <v>332.42334065885433</v>
          </cell>
          <cell r="O91">
            <v>356.45482599719554</v>
          </cell>
          <cell r="P91">
            <v>378.83744702776096</v>
          </cell>
          <cell r="Q91">
            <v>399.5783120431077</v>
          </cell>
          <cell r="R91">
            <v>418.68486629922751</v>
          </cell>
          <cell r="S91">
            <v>436.16488812429117</v>
          </cell>
          <cell r="T91">
            <v>452.02648505335424</v>
          </cell>
          <cell r="U91">
            <v>466.27808998888582</v>
          </cell>
          <cell r="V91">
            <v>478.92845738699168</v>
          </cell>
          <cell r="W91">
            <v>489.98665946919647</v>
          </cell>
          <cell r="X91">
            <v>499.46208245965232</v>
          </cell>
          <cell r="Y91">
            <v>507.45856446248985</v>
          </cell>
          <cell r="Z91">
            <v>513.89343554384243</v>
          </cell>
          <cell r="AA91">
            <v>518.77612340439418</v>
          </cell>
          <cell r="AB91">
            <v>522.11637877613589</v>
          </cell>
          <cell r="AC91">
            <v>523.9242715643677</v>
          </cell>
          <cell r="AD91">
            <v>524.2101870157112</v>
          </cell>
          <cell r="AE91">
            <v>522.98482191199992</v>
          </cell>
          <cell r="AF91">
            <v>520.25918078991367</v>
          </cell>
          <cell r="AG91">
            <v>516.04457218622099</v>
          </cell>
          <cell r="AH91">
            <v>510.35260490849782</v>
          </cell>
          <cell r="AJ91">
            <v>0</v>
          </cell>
          <cell r="AK91">
            <v>29.175337093728096</v>
          </cell>
          <cell r="AL91">
            <v>59.713810538290467</v>
          </cell>
          <cell r="AM91">
            <v>91.438523978230805</v>
          </cell>
          <cell r="AN91">
            <v>124.17525570715314</v>
          </cell>
          <cell r="AO91">
            <v>157.75243761600993</v>
          </cell>
          <cell r="AP91">
            <v>192.00113426227773</v>
          </cell>
          <cell r="AQ91">
            <v>226.75502205944596</v>
          </cell>
          <cell r="AR91">
            <v>261.85036858624534</v>
          </cell>
          <cell r="AS91">
            <v>297.12601201504543</v>
          </cell>
          <cell r="AT91">
            <v>332.42334065885433</v>
          </cell>
          <cell r="AU91">
            <v>356.45482599719554</v>
          </cell>
          <cell r="AV91">
            <v>378.83744702776096</v>
          </cell>
          <cell r="AW91">
            <v>399.5783120431077</v>
          </cell>
          <cell r="AX91">
            <v>418.68486629922751</v>
          </cell>
          <cell r="AY91">
            <v>436.16488812429117</v>
          </cell>
          <cell r="AZ91">
            <v>452.02648505335424</v>
          </cell>
          <cell r="BA91">
            <v>466.27808998888582</v>
          </cell>
          <cell r="BB91">
            <v>478.92845738699168</v>
          </cell>
          <cell r="BC91">
            <v>489.98665946919647</v>
          </cell>
          <cell r="BD91">
            <v>499.46208245965232</v>
          </cell>
          <cell r="BE91">
            <v>507.45856446248985</v>
          </cell>
          <cell r="BF91">
            <v>513.89343554384243</v>
          </cell>
          <cell r="BG91">
            <v>518.77612340439418</v>
          </cell>
          <cell r="BH91">
            <v>522.11637877613589</v>
          </cell>
          <cell r="BI91">
            <v>523.9242715643677</v>
          </cell>
          <cell r="BJ91">
            <v>524.2101870157112</v>
          </cell>
          <cell r="BK91">
            <v>522.98482191199992</v>
          </cell>
          <cell r="BL91">
            <v>520.25918078991367</v>
          </cell>
          <cell r="BM91">
            <v>516.04457218622099</v>
          </cell>
          <cell r="BN91">
            <v>510.35260490849782</v>
          </cell>
        </row>
        <row r="92">
          <cell r="D92">
            <v>12062.923707379587</v>
          </cell>
          <cell r="E92">
            <v>11579.544136157714</v>
          </cell>
          <cell r="F92">
            <v>11100.544657116092</v>
          </cell>
          <cell r="G92">
            <v>10626.044052625572</v>
          </cell>
          <cell r="H92">
            <v>10156.158960823421</v>
          </cell>
          <cell r="I92">
            <v>9691.0038920979277</v>
          </cell>
          <cell r="J92">
            <v>9230.6920992344149</v>
          </cell>
          <cell r="K92">
            <v>8775.3335920941245</v>
          </cell>
          <cell r="L92">
            <v>8325.0367416004883</v>
          </cell>
          <cell r="M92">
            <v>7879.9078696725801</v>
          </cell>
          <cell r="N92">
            <v>7440.0512651397903</v>
          </cell>
          <cell r="O92">
            <v>7118.3486073901331</v>
          </cell>
          <cell r="P92">
            <v>6802.0653626645153</v>
          </cell>
          <cell r="Q92">
            <v>6491.1564069341903</v>
          </cell>
          <cell r="R92">
            <v>6185.5766362663762</v>
          </cell>
          <cell r="S92">
            <v>5885.2809676119878</v>
          </cell>
          <cell r="T92">
            <v>5590.2227281575051</v>
          </cell>
          <cell r="U92">
            <v>5300.3580686010355</v>
          </cell>
          <cell r="V92">
            <v>5015.6419219015852</v>
          </cell>
          <cell r="W92">
            <v>4736.0292426238302</v>
          </cell>
          <cell r="X92">
            <v>4461.4750077526442</v>
          </cell>
          <cell r="Y92">
            <v>4144.9666889645441</v>
          </cell>
          <cell r="Z92">
            <v>3834.0783800378813</v>
          </cell>
          <cell r="AA92">
            <v>3528.7592176530652</v>
          </cell>
          <cell r="AB92">
            <v>3228.9584071260679</v>
          </cell>
          <cell r="AC92">
            <v>2934.6252228467811</v>
          </cell>
          <cell r="AD92">
            <v>2645.7115006133604</v>
          </cell>
          <cell r="AE92">
            <v>2362.164675649894</v>
          </cell>
          <cell r="AF92">
            <v>2083.9342805595597</v>
          </cell>
          <cell r="AG92">
            <v>1810.9699205030142</v>
          </cell>
          <cell r="AH92">
            <v>1543.2212736260437</v>
          </cell>
          <cell r="AJ92">
            <v>12062.923707379587</v>
          </cell>
          <cell r="AK92">
            <v>11764.617654616997</v>
          </cell>
          <cell r="AL92">
            <v>11468.112486581585</v>
          </cell>
          <cell r="AM92">
            <v>11173.553943759845</v>
          </cell>
          <cell r="AN92">
            <v>10881.085371943609</v>
          </cell>
          <cell r="AO92">
            <v>10590.84774089617</v>
          </cell>
          <cell r="AP92">
            <v>10302.980516661599</v>
          </cell>
          <cell r="AQ92">
            <v>10017.619678388819</v>
          </cell>
          <cell r="AR92">
            <v>9734.8993244451449</v>
          </cell>
          <cell r="AS92">
            <v>9454.9512644591905</v>
          </cell>
          <cell r="AT92">
            <v>9177.9050373273167</v>
          </cell>
          <cell r="AU92">
            <v>8965.8444465600714</v>
          </cell>
          <cell r="AV92">
            <v>8757.5909038507307</v>
          </cell>
          <cell r="AW92">
            <v>8553.1164317397761</v>
          </cell>
          <cell r="AX92">
            <v>8352.3929121935344</v>
          </cell>
          <cell r="AY92">
            <v>8155.3920887984841</v>
          </cell>
          <cell r="AZ92">
            <v>7962.0839575079199</v>
          </cell>
          <cell r="BA92">
            <v>7772.4411813010865</v>
          </cell>
          <cell r="BB92">
            <v>7586.4350503039223</v>
          </cell>
          <cell r="BC92">
            <v>7404.0367224937918</v>
          </cell>
          <cell r="BD92">
            <v>7225.2172258625387</v>
          </cell>
          <cell r="BE92">
            <v>7026.4148073782253</v>
          </cell>
          <cell r="BF92">
            <v>6831.4578443394421</v>
          </cell>
          <cell r="BG92">
            <v>6640.3144887576236</v>
          </cell>
          <cell r="BH92">
            <v>6452.9527824412762</v>
          </cell>
          <cell r="BI92">
            <v>6269.3406590033792</v>
          </cell>
          <cell r="BJ92">
            <v>6089.4484377515919</v>
          </cell>
          <cell r="BK92">
            <v>5913.241863248717</v>
          </cell>
          <cell r="BL92">
            <v>5740.6886047956723</v>
          </cell>
          <cell r="BM92">
            <v>5571.7562331268327</v>
          </cell>
          <cell r="BN92">
            <v>5406.4122223418872</v>
          </cell>
        </row>
        <row r="93">
          <cell r="D93">
            <v>848.54199910370664</v>
          </cell>
          <cell r="E93">
            <v>816.59206040325614</v>
          </cell>
          <cell r="F93">
            <v>785.04617999017501</v>
          </cell>
          <cell r="G93">
            <v>753.90027815186227</v>
          </cell>
          <cell r="H93">
            <v>723.15031241249631</v>
          </cell>
          <cell r="I93">
            <v>692.79227721218399</v>
          </cell>
          <cell r="J93">
            <v>662.82220358877453</v>
          </cell>
          <cell r="K93">
            <v>633.23615886231448</v>
          </cell>
          <cell r="L93">
            <v>604.03024632212214</v>
          </cell>
          <cell r="M93">
            <v>575.20060491646223</v>
          </cell>
          <cell r="N93">
            <v>546.74340894480042</v>
          </cell>
          <cell r="O93">
            <v>525.80493485842692</v>
          </cell>
          <cell r="P93">
            <v>505.13171542046791</v>
          </cell>
          <cell r="Q93">
            <v>484.7210706536099</v>
          </cell>
          <cell r="R93">
            <v>464.57034504989059</v>
          </cell>
          <cell r="S93">
            <v>444.67690735981466</v>
          </cell>
          <cell r="T93">
            <v>425.03815038321966</v>
          </cell>
          <cell r="U93">
            <v>405.65149076187947</v>
          </cell>
          <cell r="V93">
            <v>386.51436877382906</v>
          </cell>
          <cell r="W93">
            <v>367.62424812939958</v>
          </cell>
          <cell r="X93">
            <v>348.97861576894661</v>
          </cell>
          <cell r="Y93">
            <v>327.27802373344855</v>
          </cell>
          <cell r="Z93">
            <v>305.86290956566216</v>
          </cell>
          <cell r="AA93">
            <v>284.73034845877532</v>
          </cell>
          <cell r="AB93">
            <v>263.877442505386</v>
          </cell>
          <cell r="AC93">
            <v>243.30132046463874</v>
          </cell>
          <cell r="AD93">
            <v>222.99913753130207</v>
          </cell>
          <cell r="AE93">
            <v>202.96807510676683</v>
          </cell>
          <cell r="AF93">
            <v>183.20534057195513</v>
          </cell>
          <cell r="AG93">
            <v>163.70816706211963</v>
          </cell>
          <cell r="AH93">
            <v>144.47381324352057</v>
          </cell>
          <cell r="AJ93">
            <v>848.54199910370664</v>
          </cell>
          <cell r="AK93">
            <v>829.61068318029697</v>
          </cell>
          <cell r="AL93">
            <v>810.90199640639389</v>
          </cell>
          <cell r="AM93">
            <v>792.41375538358147</v>
          </cell>
          <cell r="AN93">
            <v>774.14379633204464</v>
          </cell>
          <cell r="AO93">
            <v>756.0899749231728</v>
          </cell>
          <cell r="AP93">
            <v>738.25016611354658</v>
          </cell>
          <cell r="AQ93">
            <v>720.62226398029236</v>
          </cell>
          <cell r="AR93">
            <v>703.20418155779453</v>
          </cell>
          <cell r="AS93">
            <v>685.99385067575599</v>
          </cell>
          <cell r="AT93">
            <v>668.98922179859449</v>
          </cell>
          <cell r="AU93">
            <v>655.76329741907216</v>
          </cell>
          <cell r="AV93">
            <v>642.68920913166426</v>
          </cell>
          <cell r="AW93">
            <v>629.7654830998307</v>
          </cell>
          <cell r="AX93">
            <v>616.99065865436773</v>
          </cell>
          <cell r="AY93">
            <v>604.36328818146637</v>
          </cell>
          <cell r="AZ93">
            <v>591.88193701169166</v>
          </cell>
          <cell r="BA93">
            <v>579.54518330987685</v>
          </cell>
          <cell r="BB93">
            <v>567.35161796592058</v>
          </cell>
          <cell r="BC93">
            <v>555.29984448648599</v>
          </cell>
          <cell r="BD93">
            <v>543.38847888758824</v>
          </cell>
          <cell r="BE93">
            <v>529.96767062366246</v>
          </cell>
          <cell r="BF93">
            <v>516.70751278195348</v>
          </cell>
          <cell r="BG93">
            <v>503.60641815069613</v>
          </cell>
          <cell r="BH93">
            <v>490.66281383750265</v>
          </cell>
          <cell r="BI93">
            <v>477.87514114687104</v>
          </cell>
          <cell r="BJ93">
            <v>465.24185545870637</v>
          </cell>
          <cell r="BK93">
            <v>452.76142610784314</v>
          </cell>
          <cell r="BL93">
            <v>440.43233626456697</v>
          </cell>
          <cell r="BM93">
            <v>428.25308281612041</v>
          </cell>
          <cell r="BN93">
            <v>416.22217624919023</v>
          </cell>
        </row>
        <row r="94">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row>
        <row r="95">
          <cell r="D95">
            <v>11214.38170827588</v>
          </cell>
          <cell r="E95">
            <v>10762.952075754458</v>
          </cell>
          <cell r="F95">
            <v>10315.498477125917</v>
          </cell>
          <cell r="G95">
            <v>9872.1437744737104</v>
          </cell>
          <cell r="H95">
            <v>9433.0086484109252</v>
          </cell>
          <cell r="I95">
            <v>8998.211614885744</v>
          </cell>
          <cell r="J95">
            <v>8567.869895645641</v>
          </cell>
          <cell r="K95">
            <v>8142.0974332318092</v>
          </cell>
          <cell r="L95">
            <v>7721.0064952783659</v>
          </cell>
          <cell r="M95">
            <v>7304.7072647561163</v>
          </cell>
          <cell r="N95">
            <v>6893.3078561949897</v>
          </cell>
          <cell r="O95">
            <v>6592.5436725317068</v>
          </cell>
          <cell r="P95">
            <v>6296.9336472440482</v>
          </cell>
          <cell r="Q95">
            <v>6006.4353362805796</v>
          </cell>
          <cell r="R95">
            <v>5721.0062912164858</v>
          </cell>
          <cell r="S95">
            <v>5440.6040602521734</v>
          </cell>
          <cell r="T95">
            <v>5165.1845777742856</v>
          </cell>
          <cell r="U95">
            <v>4894.7065778391552</v>
          </cell>
          <cell r="V95">
            <v>4629.1275531277561</v>
          </cell>
          <cell r="W95">
            <v>4368.4049944944309</v>
          </cell>
          <cell r="X95">
            <v>4112.4963919836973</v>
          </cell>
          <cell r="Y95">
            <v>3817.6886652310959</v>
          </cell>
          <cell r="Z95">
            <v>3528.2154704722197</v>
          </cell>
          <cell r="AA95">
            <v>3244.0288691942897</v>
          </cell>
          <cell r="AB95">
            <v>2965.0809646206817</v>
          </cell>
          <cell r="AC95">
            <v>2691.323902382142</v>
          </cell>
          <cell r="AD95">
            <v>2422.7123630820583</v>
          </cell>
          <cell r="AE95">
            <v>2159.1966005431273</v>
          </cell>
          <cell r="AF95">
            <v>1900.7289399876045</v>
          </cell>
          <cell r="AG95">
            <v>1647.2617534408946</v>
          </cell>
          <cell r="AH95">
            <v>1398.7474603825233</v>
          </cell>
          <cell r="AJ95">
            <v>11214.38170827588</v>
          </cell>
          <cell r="AK95">
            <v>10935.0069714367</v>
          </cell>
          <cell r="AL95">
            <v>10657.210490175192</v>
          </cell>
          <cell r="AM95">
            <v>10381.140188376265</v>
          </cell>
          <cell r="AN95">
            <v>10106.941575611565</v>
          </cell>
          <cell r="AO95">
            <v>9834.7577659729977</v>
          </cell>
          <cell r="AP95">
            <v>9564.730350548054</v>
          </cell>
          <cell r="AQ95">
            <v>9296.9974144085263</v>
          </cell>
          <cell r="AR95">
            <v>9031.6951428873508</v>
          </cell>
          <cell r="AS95">
            <v>8768.9574137834334</v>
          </cell>
          <cell r="AT95">
            <v>8508.9158155287223</v>
          </cell>
          <cell r="AU95">
            <v>8310.0811491410004</v>
          </cell>
          <cell r="AV95">
            <v>8114.9016947190667</v>
          </cell>
          <cell r="AW95">
            <v>7923.3509486399435</v>
          </cell>
          <cell r="AX95">
            <v>7735.4022535391668</v>
          </cell>
          <cell r="AY95">
            <v>7551.0288006170176</v>
          </cell>
          <cell r="AZ95">
            <v>7370.2020204962282</v>
          </cell>
          <cell r="BA95">
            <v>7192.8959979912088</v>
          </cell>
          <cell r="BB95">
            <v>7019.0834323380013</v>
          </cell>
          <cell r="BC95">
            <v>6848.7368780073066</v>
          </cell>
          <cell r="BD95">
            <v>6681.8287469749503</v>
          </cell>
          <cell r="BE95">
            <v>6496.447136754563</v>
          </cell>
          <cell r="BF95">
            <v>6314.7503315574895</v>
          </cell>
          <cell r="BG95">
            <v>6136.7080706069273</v>
          </cell>
          <cell r="BH95">
            <v>5962.2899686037736</v>
          </cell>
          <cell r="BI95">
            <v>5791.4655178565072</v>
          </cell>
          <cell r="BJ95">
            <v>5624.2065822928853</v>
          </cell>
          <cell r="BK95">
            <v>5460.4804371408745</v>
          </cell>
          <cell r="BL95">
            <v>5300.256268531105</v>
          </cell>
          <cell r="BM95">
            <v>5143.503150310712</v>
          </cell>
          <cell r="BN95">
            <v>4990.1900460926972</v>
          </cell>
        </row>
        <row r="96">
          <cell r="D96">
            <v>87870.659329283968</v>
          </cell>
          <cell r="E96">
            <v>85158.826108818801</v>
          </cell>
          <cell r="F96">
            <v>82480.518869667489</v>
          </cell>
          <cell r="G96">
            <v>79835.40205964772</v>
          </cell>
          <cell r="H96">
            <v>77223.14317505715</v>
          </cell>
          <cell r="I96">
            <v>74643.412734481914</v>
          </cell>
          <cell r="J96">
            <v>72095.884252821881</v>
          </cell>
          <cell r="K96">
            <v>69580.234215531338</v>
          </cell>
          <cell r="L96">
            <v>67096.142053073054</v>
          </cell>
          <cell r="M96">
            <v>64643.290115584183</v>
          </cell>
          <cell r="N96">
            <v>62221.36364775218</v>
          </cell>
          <cell r="O96">
            <v>59830.050763899206</v>
          </cell>
          <cell r="P96">
            <v>57469.042423273029</v>
          </cell>
          <cell r="Q96">
            <v>55138.032405543148</v>
          </cell>
          <cell r="R96">
            <v>52836.717286500105</v>
          </cell>
          <cell r="S96">
            <v>50564.796413956625</v>
          </cell>
          <cell r="T96">
            <v>48321.97188384879</v>
          </cell>
          <cell r="U96">
            <v>46107.948516535682</v>
          </cell>
          <cell r="V96">
            <v>43922.433833295872</v>
          </cell>
          <cell r="W96">
            <v>41765.138033019204</v>
          </cell>
          <cell r="X96">
            <v>39635.773969092246</v>
          </cell>
          <cell r="Y96">
            <v>37478.737965340741</v>
          </cell>
          <cell r="Z96">
            <v>35349.838211377602</v>
          </cell>
          <cell r="AA96">
            <v>33248.787329424944</v>
          </cell>
          <cell r="AB96">
            <v>31175.300580512929</v>
          </cell>
          <cell r="AC96">
            <v>29129.095841658302</v>
          </cell>
          <cell r="AD96">
            <v>27109.893583232784</v>
          </cell>
          <cell r="AE96">
            <v>25117.416846519998</v>
          </cell>
          <cell r="AF96">
            <v>23151.39122145914</v>
          </cell>
          <cell r="AG96">
            <v>21211.544824574019</v>
          </cell>
          <cell r="AH96">
            <v>19297.608277085943</v>
          </cell>
          <cell r="AJ96">
            <v>87870.659329283968</v>
          </cell>
          <cell r="AK96">
            <v>86366.972567424949</v>
          </cell>
          <cell r="AL96">
            <v>84879.974908344258</v>
          </cell>
          <cell r="AM96">
            <v>83409.506780476455</v>
          </cell>
          <cell r="AN96">
            <v>81955.410025744393</v>
          </cell>
          <cell r="AO96">
            <v>80517.527887608463</v>
          </cell>
          <cell r="AP96">
            <v>79095.704999213791</v>
          </cell>
          <cell r="AQ96">
            <v>77689.787371634622</v>
          </cell>
          <cell r="AR96">
            <v>76299.622382214919</v>
          </cell>
          <cell r="AS96">
            <v>74925.058763004577</v>
          </cell>
          <cell r="AT96">
            <v>73565.946589290659</v>
          </cell>
          <cell r="AU96">
            <v>72222.13726822233</v>
          </cell>
          <cell r="AV96">
            <v>70893.483527529461</v>
          </cell>
          <cell r="AW96">
            <v>69579.839404333528</v>
          </cell>
          <cell r="AX96">
            <v>68281.060234050368</v>
          </cell>
          <cell r="AY96">
            <v>66997.002639384111</v>
          </cell>
          <cell r="AZ96">
            <v>65727.524519411454</v>
          </cell>
          <cell r="BA96">
            <v>64472.485038755389</v>
          </cell>
          <cell r="BB96">
            <v>63231.744616847966</v>
          </cell>
          <cell r="BC96">
            <v>62005.16491728132</v>
          </cell>
          <cell r="BD96">
            <v>60792.608837245956</v>
          </cell>
          <cell r="BE96">
            <v>59570.453779457072</v>
          </cell>
          <cell r="BF96">
            <v>58362.379108365218</v>
          </cell>
          <cell r="BG96">
            <v>57168.247938336724</v>
          </cell>
          <cell r="BH96">
            <v>55987.924607735556</v>
          </cell>
          <cell r="BI96">
            <v>54821.274668511891</v>
          </cell>
          <cell r="BJ96">
            <v>53668.164875876268</v>
          </cell>
          <cell r="BK96">
            <v>52528.463178058846</v>
          </cell>
          <cell r="BL96">
            <v>51402.038706152816</v>
          </cell>
          <cell r="BM96">
            <v>50288.761764041548</v>
          </cell>
          <cell r="BN96">
            <v>49188.503818408644</v>
          </cell>
        </row>
        <row r="97">
          <cell r="D97">
            <v>0</v>
          </cell>
          <cell r="E97">
            <v>25.351732512652081</v>
          </cell>
          <cell r="F97">
            <v>76.767674813385128</v>
          </cell>
          <cell r="G97">
            <v>154.07484017670481</v>
          </cell>
          <cell r="H97">
            <v>257.10100618487951</v>
          </cell>
          <cell r="I97">
            <v>385.67471191482559</v>
          </cell>
          <cell r="J97">
            <v>539.62525513431081</v>
          </cell>
          <cell r="K97">
            <v>718.78268950744473</v>
          </cell>
          <cell r="L97">
            <v>922.97782180943057</v>
          </cell>
          <cell r="M97">
            <v>1152.0422091505459</v>
          </cell>
          <cell r="N97">
            <v>1405.8081562093287</v>
          </cell>
          <cell r="O97">
            <v>1637.7925420844642</v>
          </cell>
          <cell r="P97">
            <v>1885.9472899074453</v>
          </cell>
          <cell r="Q97">
            <v>2150.1619010540726</v>
          </cell>
          <cell r="R97">
            <v>2430.3263697930379</v>
          </cell>
          <cell r="S97">
            <v>2726.3311814631775</v>
          </cell>
          <cell r="T97">
            <v>3038.0673106567629</v>
          </cell>
          <cell r="U97">
            <v>3365.426219408846</v>
          </cell>
          <cell r="V97">
            <v>3708.2998553926118</v>
          </cell>
          <cell r="W97">
            <v>4066.5806501207239</v>
          </cell>
          <cell r="X97">
            <v>4440.1615171526619</v>
          </cell>
          <cell r="Y97">
            <v>4924.149132362264</v>
          </cell>
          <cell r="Z97">
            <v>5431.8516185943827</v>
          </cell>
          <cell r="AA97">
            <v>5963.1047950480661</v>
          </cell>
          <cell r="AB97">
            <v>6517.7452163244525</v>
          </cell>
          <cell r="AC97">
            <v>7095.6101697016165</v>
          </cell>
          <cell r="AD97">
            <v>7696.5376724184807</v>
          </cell>
          <cell r="AE97">
            <v>8320.3664689677698</v>
          </cell>
          <cell r="AF97">
            <v>8966.9360283979604</v>
          </cell>
          <cell r="AG97">
            <v>9636.0865416242123</v>
          </cell>
          <cell r="AH97">
            <v>10327.658918748268</v>
          </cell>
          <cell r="AJ97">
            <v>0</v>
          </cell>
          <cell r="AK97">
            <v>25.351732512652081</v>
          </cell>
          <cell r="AL97">
            <v>76.767674813385128</v>
          </cell>
          <cell r="AM97">
            <v>154.07484017670481</v>
          </cell>
          <cell r="AN97">
            <v>257.10100618487951</v>
          </cell>
          <cell r="AO97">
            <v>385.67471191482559</v>
          </cell>
          <cell r="AP97">
            <v>539.62525513431081</v>
          </cell>
          <cell r="AQ97">
            <v>718.78268950744473</v>
          </cell>
          <cell r="AR97">
            <v>922.97782180943057</v>
          </cell>
          <cell r="AS97">
            <v>1152.0422091505459</v>
          </cell>
          <cell r="AT97">
            <v>1405.8081562093287</v>
          </cell>
          <cell r="AU97">
            <v>1637.7925420844642</v>
          </cell>
          <cell r="AV97">
            <v>1885.9472899074453</v>
          </cell>
          <cell r="AW97">
            <v>2150.1619010540726</v>
          </cell>
          <cell r="AX97">
            <v>2430.3263697930379</v>
          </cell>
          <cell r="AY97">
            <v>2726.3311814631775</v>
          </cell>
          <cell r="AZ97">
            <v>3038.0673106567629</v>
          </cell>
          <cell r="BA97">
            <v>3365.426219408846</v>
          </cell>
          <cell r="BB97">
            <v>3708.2998553926118</v>
          </cell>
          <cell r="BC97">
            <v>4066.5806501207239</v>
          </cell>
          <cell r="BD97">
            <v>4440.1615171526619</v>
          </cell>
          <cell r="BE97">
            <v>4924.149132362264</v>
          </cell>
          <cell r="BF97">
            <v>5431.8516185943827</v>
          </cell>
          <cell r="BG97">
            <v>5963.1047950480661</v>
          </cell>
          <cell r="BH97">
            <v>6517.7452163244525</v>
          </cell>
          <cell r="BI97">
            <v>7095.6101697016165</v>
          </cell>
          <cell r="BJ97">
            <v>7696.5376724184807</v>
          </cell>
          <cell r="BK97">
            <v>8320.3664689677698</v>
          </cell>
          <cell r="BL97">
            <v>8966.9360283979604</v>
          </cell>
          <cell r="BM97">
            <v>9636.0865416242123</v>
          </cell>
          <cell r="BN97">
            <v>10327.658918748268</v>
          </cell>
        </row>
        <row r="98">
          <cell r="D98">
            <v>0</v>
          </cell>
          <cell r="E98">
            <v>165.69549195479053</v>
          </cell>
          <cell r="F98">
            <v>346.93998837721955</v>
          </cell>
          <cell r="G98">
            <v>543.69499811163257</v>
          </cell>
          <cell r="H98">
            <v>755.9207543870931</v>
          </cell>
          <cell r="I98">
            <v>983.57622908079031</v>
          </cell>
          <cell r="J98">
            <v>1226.6191468884638</v>
          </cell>
          <cell r="K98">
            <v>1485.005999402309</v>
          </cell>
          <cell r="L98">
            <v>1758.6920590968457</v>
          </cell>
          <cell r="M98">
            <v>2047.6313932232031</v>
          </cell>
          <cell r="N98">
            <v>2351.7768776123025</v>
          </cell>
          <cell r="O98">
            <v>2590.2048944029248</v>
          </cell>
          <cell r="P98">
            <v>2829.1001919817336</v>
          </cell>
          <cell r="Q98">
            <v>3068.4288993708151</v>
          </cell>
          <cell r="R98">
            <v>3308.1570681429025</v>
          </cell>
          <cell r="S98">
            <v>3548.2506748481942</v>
          </cell>
          <cell r="T98">
            <v>3788.6756234217573</v>
          </cell>
          <cell r="U98">
            <v>4029.3977475715915</v>
          </cell>
          <cell r="V98">
            <v>4270.3828131474738</v>
          </cell>
          <cell r="W98">
            <v>4511.5965204907052</v>
          </cell>
          <cell r="X98">
            <v>4753.004506764818</v>
          </cell>
          <cell r="Y98">
            <v>4995.4989118203557</v>
          </cell>
          <cell r="Z98">
            <v>5238.1993453519417</v>
          </cell>
          <cell r="AA98">
            <v>5481.0701834667279</v>
          </cell>
          <cell r="AB98">
            <v>5724.0757392941687</v>
          </cell>
          <cell r="AC98">
            <v>5967.1802653660388</v>
          </cell>
          <cell r="AD98">
            <v>6210.3479559770467</v>
          </cell>
          <cell r="AE98">
            <v>6453.5429495261487</v>
          </cell>
          <cell r="AF98">
            <v>6696.729330838687</v>
          </cell>
          <cell r="AG98">
            <v>6939.8711334694235</v>
          </cell>
          <cell r="AH98">
            <v>7182.9323419866314</v>
          </cell>
          <cell r="AJ98">
            <v>0</v>
          </cell>
          <cell r="AK98">
            <v>165.69549195479053</v>
          </cell>
          <cell r="AL98">
            <v>346.93998837721955</v>
          </cell>
          <cell r="AM98">
            <v>543.69499811163257</v>
          </cell>
          <cell r="AN98">
            <v>755.9207543870931</v>
          </cell>
          <cell r="AO98">
            <v>983.57622908079031</v>
          </cell>
          <cell r="AP98">
            <v>1226.6191468884638</v>
          </cell>
          <cell r="AQ98">
            <v>1485.005999402309</v>
          </cell>
          <cell r="AR98">
            <v>1758.6920590968457</v>
          </cell>
          <cell r="AS98">
            <v>2047.6313932232031</v>
          </cell>
          <cell r="AT98">
            <v>2351.7768776123025</v>
          </cell>
          <cell r="AU98">
            <v>2590.2048944029248</v>
          </cell>
          <cell r="AV98">
            <v>2829.1001919817336</v>
          </cell>
          <cell r="AW98">
            <v>3068.4288993708151</v>
          </cell>
          <cell r="AX98">
            <v>3308.1570681429025</v>
          </cell>
          <cell r="AY98">
            <v>3548.2506748481942</v>
          </cell>
          <cell r="AZ98">
            <v>3788.6756234217573</v>
          </cell>
          <cell r="BA98">
            <v>4029.3977475715915</v>
          </cell>
          <cell r="BB98">
            <v>4270.3828131474738</v>
          </cell>
          <cell r="BC98">
            <v>4511.5965204907052</v>
          </cell>
          <cell r="BD98">
            <v>4753.004506764818</v>
          </cell>
          <cell r="BE98">
            <v>4995.4989118203557</v>
          </cell>
          <cell r="BF98">
            <v>5238.1993453519417</v>
          </cell>
          <cell r="BG98">
            <v>5481.0701834667279</v>
          </cell>
          <cell r="BH98">
            <v>5724.0757392941687</v>
          </cell>
          <cell r="BI98">
            <v>5967.1802653660388</v>
          </cell>
          <cell r="BJ98">
            <v>6210.3479559770467</v>
          </cell>
          <cell r="BK98">
            <v>6453.5429495261487</v>
          </cell>
          <cell r="BL98">
            <v>6696.729330838687</v>
          </cell>
          <cell r="BM98">
            <v>6939.8711334694235</v>
          </cell>
          <cell r="BN98">
            <v>7182.9323419866314</v>
          </cell>
        </row>
        <row r="99">
          <cell r="D99">
            <v>0</v>
          </cell>
          <cell r="E99">
            <v>51.909006578433321</v>
          </cell>
          <cell r="F99">
            <v>104.84600385925256</v>
          </cell>
          <cell r="G99">
            <v>158.42160942304184</v>
          </cell>
          <cell r="H99">
            <v>212.24984691162018</v>
          </cell>
          <cell r="I99">
            <v>265.94812729169854</v>
          </cell>
          <cell r="J99">
            <v>319.13723020111951</v>
          </cell>
          <cell r="K99">
            <v>371.44128537736441</v>
          </cell>
          <cell r="L99">
            <v>422.4877541680101</v>
          </cell>
          <cell r="M99">
            <v>471.90741112281802</v>
          </cell>
          <cell r="N99">
            <v>519.33432566713873</v>
          </cell>
          <cell r="O99">
            <v>550.98745467837148</v>
          </cell>
          <cell r="P99">
            <v>579.88650652005913</v>
          </cell>
          <cell r="Q99">
            <v>602.37493127314247</v>
          </cell>
          <cell r="R99">
            <v>621.46816477196694</v>
          </cell>
          <cell r="S99">
            <v>636.97135800729984</v>
          </cell>
          <cell r="T99">
            <v>648.69534581797848</v>
          </cell>
          <cell r="U99">
            <v>656.45664772996497</v>
          </cell>
          <cell r="V99">
            <v>660.07746841192397</v>
          </cell>
          <cell r="W99">
            <v>659.38569775118367</v>
          </cell>
          <cell r="X99">
            <v>654.21491055392494</v>
          </cell>
          <cell r="Y99">
            <v>656.98773264253691</v>
          </cell>
          <cell r="Z99">
            <v>654.06823817475401</v>
          </cell>
          <cell r="AA99">
            <v>636.24345956420689</v>
          </cell>
          <cell r="AB99">
            <v>612.25022253108523</v>
          </cell>
          <cell r="AC99">
            <v>582.01988796320097</v>
          </cell>
          <cell r="AD99">
            <v>545.50944592442988</v>
          </cell>
          <cell r="AE99">
            <v>502.70184277304583</v>
          </cell>
          <cell r="AF99">
            <v>453.60630209068523</v>
          </cell>
          <cell r="AG99">
            <v>398.25863947451575</v>
          </cell>
          <cell r="AH99">
            <v>336.72157124487939</v>
          </cell>
          <cell r="AJ99">
            <v>0</v>
          </cell>
          <cell r="AK99">
            <v>51.909006578433321</v>
          </cell>
          <cell r="AL99">
            <v>104.84600385925256</v>
          </cell>
          <cell r="AM99">
            <v>158.42160942304184</v>
          </cell>
          <cell r="AN99">
            <v>212.24984691162018</v>
          </cell>
          <cell r="AO99">
            <v>265.94812729169854</v>
          </cell>
          <cell r="AP99">
            <v>319.13723020111951</v>
          </cell>
          <cell r="AQ99">
            <v>371.44128537736441</v>
          </cell>
          <cell r="AR99">
            <v>422.4877541680101</v>
          </cell>
          <cell r="AS99">
            <v>471.90741112281802</v>
          </cell>
          <cell r="AT99">
            <v>519.33432566713873</v>
          </cell>
          <cell r="AU99">
            <v>550.98745467837148</v>
          </cell>
          <cell r="AV99">
            <v>579.88650652005913</v>
          </cell>
          <cell r="AW99">
            <v>602.37493127314247</v>
          </cell>
          <cell r="AX99">
            <v>621.46816477196694</v>
          </cell>
          <cell r="AY99">
            <v>636.97135800729984</v>
          </cell>
          <cell r="AZ99">
            <v>648.69534581797848</v>
          </cell>
          <cell r="BA99">
            <v>656.45664772996497</v>
          </cell>
          <cell r="BB99">
            <v>660.07746841192397</v>
          </cell>
          <cell r="BC99">
            <v>659.38569775118367</v>
          </cell>
          <cell r="BD99">
            <v>654.21491055392494</v>
          </cell>
          <cell r="BE99">
            <v>656.98773264253691</v>
          </cell>
          <cell r="BF99">
            <v>654.06823817475401</v>
          </cell>
          <cell r="BG99">
            <v>636.24345956420689</v>
          </cell>
          <cell r="BH99">
            <v>612.25022253108523</v>
          </cell>
          <cell r="BI99">
            <v>582.01988796320097</v>
          </cell>
          <cell r="BJ99">
            <v>545.50944592442988</v>
          </cell>
          <cell r="BK99">
            <v>502.70184277304583</v>
          </cell>
          <cell r="BL99">
            <v>453.60630209068523</v>
          </cell>
          <cell r="BM99">
            <v>398.25863947451575</v>
          </cell>
          <cell r="BN99">
            <v>336.72157124487939</v>
          </cell>
        </row>
        <row r="100">
          <cell r="D100">
            <v>0</v>
          </cell>
          <cell r="E100">
            <v>1.9985215548760896E-3</v>
          </cell>
          <cell r="F100">
            <v>4.8852428627850306E-3</v>
          </cell>
          <cell r="G100">
            <v>8.7767106832666811E-3</v>
          </cell>
          <cell r="H100">
            <v>1.3788416575849779E-2</v>
          </cell>
          <cell r="I100">
            <v>2.0034802771649582E-2</v>
          </cell>
          <cell r="J100">
            <v>2.6775523637150307E-2</v>
          </cell>
          <cell r="K100">
            <v>3.4417091486477779E-2</v>
          </cell>
          <cell r="L100">
            <v>4.2925132516345478E-2</v>
          </cell>
          <cell r="M100">
            <v>5.225061335721614E-2</v>
          </cell>
          <cell r="N100">
            <v>6.2330004461198366E-2</v>
          </cell>
          <cell r="O100">
            <v>7.0905019700990446E-2</v>
          </cell>
          <cell r="P100">
            <v>7.9807233165484923E-2</v>
          </cell>
          <cell r="Q100">
            <v>8.8953663591122209E-2</v>
          </cell>
          <cell r="R100">
            <v>9.825212807513653E-2</v>
          </cell>
          <cell r="S100">
            <v>0.10760134764986555</v>
          </cell>
          <cell r="T100">
            <v>0.11850248765058857</v>
          </cell>
          <cell r="U100">
            <v>0.12964677276075384</v>
          </cell>
          <cell r="V100">
            <v>0.14095762762996084</v>
          </cell>
          <cell r="W100">
            <v>0.15235222073730656</v>
          </cell>
          <cell r="X100">
            <v>0.16374153715056194</v>
          </cell>
          <cell r="Y100">
            <v>0.17866667197543964</v>
          </cell>
          <cell r="Z100">
            <v>0.19356327395577386</v>
          </cell>
          <cell r="AA100">
            <v>0.20828773378181525</v>
          </cell>
          <cell r="AB100">
            <v>0.22268717888999323</v>
          </cell>
          <cell r="AC100">
            <v>0.2365995827094704</v>
          </cell>
          <cell r="AD100">
            <v>0.24736197948785574</v>
          </cell>
          <cell r="AE100">
            <v>0.25677299724005664</v>
          </cell>
          <cell r="AF100">
            <v>0.26459545660918615</v>
          </cell>
          <cell r="AG100">
            <v>0.27058174577292249</v>
          </cell>
          <cell r="AH100">
            <v>0.27447394729851066</v>
          </cell>
          <cell r="AJ100">
            <v>0</v>
          </cell>
          <cell r="AK100">
            <v>1.9985215548760896E-3</v>
          </cell>
          <cell r="AL100">
            <v>4.8852428627850306E-3</v>
          </cell>
          <cell r="AM100">
            <v>8.7767106832666811E-3</v>
          </cell>
          <cell r="AN100">
            <v>1.3788416575849779E-2</v>
          </cell>
          <cell r="AO100">
            <v>2.0034802771649582E-2</v>
          </cell>
          <cell r="AP100">
            <v>2.6775523637150307E-2</v>
          </cell>
          <cell r="AQ100">
            <v>3.4417091486477779E-2</v>
          </cell>
          <cell r="AR100">
            <v>4.2925132516345478E-2</v>
          </cell>
          <cell r="AS100">
            <v>5.225061335721614E-2</v>
          </cell>
          <cell r="AT100">
            <v>6.2330004461198366E-2</v>
          </cell>
          <cell r="AU100">
            <v>7.0905019700990446E-2</v>
          </cell>
          <cell r="AV100">
            <v>7.9807233165484923E-2</v>
          </cell>
          <cell r="AW100">
            <v>8.8953663591122209E-2</v>
          </cell>
          <cell r="AX100">
            <v>9.825212807513653E-2</v>
          </cell>
          <cell r="AY100">
            <v>0.10760134764986555</v>
          </cell>
          <cell r="AZ100">
            <v>0.11850248765058857</v>
          </cell>
          <cell r="BA100">
            <v>0.12964677276075384</v>
          </cell>
          <cell r="BB100">
            <v>0.14095762762996084</v>
          </cell>
          <cell r="BC100">
            <v>0.15235222073730656</v>
          </cell>
          <cell r="BD100">
            <v>0.16374153715056194</v>
          </cell>
          <cell r="BE100">
            <v>0.17866667197543964</v>
          </cell>
          <cell r="BF100">
            <v>0.19356327395577386</v>
          </cell>
          <cell r="BG100">
            <v>0.20828773378181525</v>
          </cell>
          <cell r="BH100">
            <v>0.22268717888999323</v>
          </cell>
          <cell r="BI100">
            <v>0.2365995827094704</v>
          </cell>
          <cell r="BJ100">
            <v>0.24736197948785574</v>
          </cell>
          <cell r="BK100">
            <v>0.25677299724005664</v>
          </cell>
          <cell r="BL100">
            <v>0.26459545660918615</v>
          </cell>
          <cell r="BM100">
            <v>0.27058174577292249</v>
          </cell>
          <cell r="BN100">
            <v>0.27447394729851066</v>
          </cell>
        </row>
        <row r="101">
          <cell r="D101">
            <v>87870.659329283968</v>
          </cell>
          <cell r="E101">
            <v>84915.867879251382</v>
          </cell>
          <cell r="F101">
            <v>81951.960317374789</v>
          </cell>
          <cell r="G101">
            <v>78979.201835225656</v>
          </cell>
          <cell r="H101">
            <v>75997.857779156984</v>
          </cell>
          <cell r="I101">
            <v>73008.193631391827</v>
          </cell>
          <cell r="J101">
            <v>70010.475845074354</v>
          </cell>
          <cell r="K101">
            <v>67004.969824152737</v>
          </cell>
          <cell r="L101">
            <v>63991.941492866252</v>
          </cell>
          <cell r="M101">
            <v>60971.656851474261</v>
          </cell>
          <cell r="N101">
            <v>57944.381958258949</v>
          </cell>
          <cell r="O101">
            <v>55050.994967713748</v>
          </cell>
          <cell r="P101">
            <v>52174.028627630621</v>
          </cell>
          <cell r="Q101">
            <v>49316.977720181523</v>
          </cell>
          <cell r="R101">
            <v>46476.667431664122</v>
          </cell>
          <cell r="S101">
            <v>43653.135598290304</v>
          </cell>
          <cell r="T101">
            <v>40846.415101464641</v>
          </cell>
          <cell r="U101">
            <v>38056.538255052517</v>
          </cell>
          <cell r="V101">
            <v>35283.532738716232</v>
          </cell>
          <cell r="W101">
            <v>32527.422812435852</v>
          </cell>
          <cell r="X101">
            <v>29788.229293083688</v>
          </cell>
          <cell r="Y101">
            <v>26901.923521843608</v>
          </cell>
          <cell r="Z101">
            <v>24025.52544598257</v>
          </cell>
          <cell r="AA101">
            <v>21168.160603612163</v>
          </cell>
          <cell r="AB101">
            <v>18321.006715184332</v>
          </cell>
          <cell r="AC101">
            <v>15484.048919044737</v>
          </cell>
          <cell r="AD101">
            <v>12657.251146933339</v>
          </cell>
          <cell r="AE101">
            <v>9840.5488122557963</v>
          </cell>
          <cell r="AF101">
            <v>7033.8549646751981</v>
          </cell>
          <cell r="AG101">
            <v>4237.0579282600947</v>
          </cell>
          <cell r="AH101">
            <v>1450.0209711588659</v>
          </cell>
          <cell r="AJ101">
            <v>87870.659329283968</v>
          </cell>
          <cell r="AK101">
            <v>86124.01433785753</v>
          </cell>
          <cell r="AL101">
            <v>84351.416356051559</v>
          </cell>
          <cell r="AM101">
            <v>82553.306556054391</v>
          </cell>
          <cell r="AN101">
            <v>80730.124629844227</v>
          </cell>
          <cell r="AO101">
            <v>78882.308784518376</v>
          </cell>
          <cell r="AP101">
            <v>77010.296591466264</v>
          </cell>
          <cell r="AQ101">
            <v>75114.522980256021</v>
          </cell>
          <cell r="AR101">
            <v>73195.421822008124</v>
          </cell>
          <cell r="AS101">
            <v>71253.425498894663</v>
          </cell>
          <cell r="AT101">
            <v>69288.964899797429</v>
          </cell>
          <cell r="AU101">
            <v>67443.081472036865</v>
          </cell>
          <cell r="AV101">
            <v>65598.469731887046</v>
          </cell>
          <cell r="AW101">
            <v>63758.784718971903</v>
          </cell>
          <cell r="AX101">
            <v>61921.010379214385</v>
          </cell>
          <cell r="AY101">
            <v>60085.34182371779</v>
          </cell>
          <cell r="AZ101">
            <v>58251.967737027306</v>
          </cell>
          <cell r="BA101">
            <v>56421.074777272224</v>
          </cell>
          <cell r="BB101">
            <v>54592.843522268326</v>
          </cell>
          <cell r="BC101">
            <v>52767.449696697971</v>
          </cell>
          <cell r="BD101">
            <v>50945.064161237395</v>
          </cell>
          <cell r="BE101">
            <v>48993.639335959939</v>
          </cell>
          <cell r="BF101">
            <v>47038.066342970189</v>
          </cell>
          <cell r="BG101">
            <v>45087.621212523947</v>
          </cell>
          <cell r="BH101">
            <v>43133.630742406967</v>
          </cell>
          <cell r="BI101">
            <v>41176.227745898323</v>
          </cell>
          <cell r="BJ101">
            <v>39215.522439576816</v>
          </cell>
          <cell r="BK101">
            <v>37251.595143794642</v>
          </cell>
          <cell r="BL101">
            <v>35284.502449368869</v>
          </cell>
          <cell r="BM101">
            <v>33314.274867727625</v>
          </cell>
          <cell r="BN101">
            <v>31340.91651248157</v>
          </cell>
        </row>
        <row r="102">
          <cell r="D102">
            <v>6181.084017319743</v>
          </cell>
          <cell r="E102">
            <v>5917.4381189054729</v>
          </cell>
          <cell r="F102">
            <v>5643.3579099713652</v>
          </cell>
          <cell r="G102">
            <v>5359.0000099031595</v>
          </cell>
          <cell r="H102">
            <v>5064.5203844162306</v>
          </cell>
          <cell r="I102">
            <v>4760.074345897202</v>
          </cell>
          <cell r="J102">
            <v>4445.816809884549</v>
          </cell>
          <cell r="K102">
            <v>4121.9016949492716</v>
          </cell>
          <cell r="L102">
            <v>3788.4823994078292</v>
          </cell>
          <cell r="M102">
            <v>3445.7116738589857</v>
          </cell>
          <cell r="N102">
            <v>3093.7416215545591</v>
          </cell>
          <cell r="O102">
            <v>2774.9073155779806</v>
          </cell>
          <cell r="P102">
            <v>2454.0395536451078</v>
          </cell>
          <cell r="Q102">
            <v>2132.2570960561438</v>
          </cell>
          <cell r="R102">
            <v>1808.6771822001792</v>
          </cell>
          <cell r="S102">
            <v>1483.3802098262149</v>
          </cell>
          <cell r="T102">
            <v>1156.4444591152369</v>
          </cell>
          <cell r="U102">
            <v>827.94741430360727</v>
          </cell>
          <cell r="V102">
            <v>497.96454908163969</v>
          </cell>
          <cell r="W102">
            <v>166.56969630275489</v>
          </cell>
          <cell r="X102">
            <v>-166.16495373576436</v>
          </cell>
          <cell r="Y102">
            <v>-536.678224098378</v>
          </cell>
          <cell r="Z102">
            <v>-910.68087313228307</v>
          </cell>
          <cell r="AA102">
            <v>-1285.3692410798722</v>
          </cell>
          <cell r="AB102">
            <v>-1663.3246195022234</v>
          </cell>
          <cell r="AC102">
            <v>-2044.4866753719871</v>
          </cell>
          <cell r="AD102">
            <v>-2428.8020332256929</v>
          </cell>
          <cell r="AE102">
            <v>-2816.2264635281344</v>
          </cell>
          <cell r="AF102">
            <v>-3206.7230311835165</v>
          </cell>
          <cell r="AG102">
            <v>-3600.2627990223</v>
          </cell>
          <cell r="AH102">
            <v>-3996.8249218723613</v>
          </cell>
          <cell r="AJ102">
            <v>6181.084017319743</v>
          </cell>
          <cell r="AK102">
            <v>5953.8310949678853</v>
          </cell>
          <cell r="AL102">
            <v>5706.4310872573014</v>
          </cell>
          <cell r="AM102">
            <v>5439.1731413254729</v>
          </cell>
          <cell r="AN102">
            <v>5152.3450568896396</v>
          </cell>
          <cell r="AO102">
            <v>4846.2332890461576</v>
          </cell>
          <cell r="AP102">
            <v>4521.1233779496351</v>
          </cell>
          <cell r="AQ102">
            <v>4177.2989508071169</v>
          </cell>
          <cell r="AR102">
            <v>3815.0425185744452</v>
          </cell>
          <cell r="AS102">
            <v>3434.6352656743493</v>
          </cell>
          <cell r="AT102">
            <v>3036.3570527531401</v>
          </cell>
          <cell r="AU102">
            <v>2690.7924474325428</v>
          </cell>
          <cell r="AV102">
            <v>2339.3519844143311</v>
          </cell>
          <cell r="AW102">
            <v>1983.9258974859131</v>
          </cell>
          <cell r="AX102">
            <v>1623.0683157629192</v>
          </cell>
          <cell r="AY102">
            <v>1256.9383978586984</v>
          </cell>
          <cell r="AZ102">
            <v>885.69154070511559</v>
          </cell>
          <cell r="BA102">
            <v>509.48158427523504</v>
          </cell>
          <cell r="BB102">
            <v>128.45878924784574</v>
          </cell>
          <cell r="BC102">
            <v>-257.22954482708883</v>
          </cell>
          <cell r="BD102">
            <v>-647.4390804268678</v>
          </cell>
          <cell r="BE102">
            <v>-1098.0439927568823</v>
          </cell>
          <cell r="BF102">
            <v>-1556.7727259340554</v>
          </cell>
          <cell r="BG102">
            <v>-2018.9284509570207</v>
          </cell>
          <cell r="BH102">
            <v>-2488.7894809586114</v>
          </cell>
          <cell r="BI102">
            <v>-2966.2316427508381</v>
          </cell>
          <cell r="BJ102">
            <v>-3451.142578485104</v>
          </cell>
          <cell r="BK102">
            <v>-3943.4253910153784</v>
          </cell>
          <cell r="BL102">
            <v>-4442.9955561885945</v>
          </cell>
          <cell r="BM102">
            <v>-4949.7820934436877</v>
          </cell>
          <cell r="BN102">
            <v>-5463.7277207336156</v>
          </cell>
        </row>
        <row r="103">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row>
        <row r="104">
          <cell r="D104">
            <v>81689.575311964218</v>
          </cell>
          <cell r="E104">
            <v>78998.429760345898</v>
          </cell>
          <cell r="F104">
            <v>76308.602407403421</v>
          </cell>
          <cell r="G104">
            <v>73620.201825322511</v>
          </cell>
          <cell r="H104">
            <v>70933.337394740753</v>
          </cell>
          <cell r="I104">
            <v>68248.119285494628</v>
          </cell>
          <cell r="J104">
            <v>65564.659035189805</v>
          </cell>
          <cell r="K104">
            <v>62883.068129203464</v>
          </cell>
          <cell r="L104">
            <v>60203.459093458427</v>
          </cell>
          <cell r="M104">
            <v>57525.945177615264</v>
          </cell>
          <cell r="N104">
            <v>54850.640336704389</v>
          </cell>
          <cell r="O104">
            <v>52276.087652135771</v>
          </cell>
          <cell r="P104">
            <v>49719.989073985525</v>
          </cell>
          <cell r="Q104">
            <v>47184.720624125373</v>
          </cell>
          <cell r="R104">
            <v>44667.990249463939</v>
          </cell>
          <cell r="S104">
            <v>42169.755388464087</v>
          </cell>
          <cell r="T104">
            <v>39689.970642349406</v>
          </cell>
          <cell r="U104">
            <v>37228.590840748904</v>
          </cell>
          <cell r="V104">
            <v>34785.568189634592</v>
          </cell>
          <cell r="W104">
            <v>32360.853116133105</v>
          </cell>
          <cell r="X104">
            <v>29954.394246819451</v>
          </cell>
          <cell r="Y104">
            <v>27438.601745941982</v>
          </cell>
          <cell r="Z104">
            <v>24936.206319114859</v>
          </cell>
          <cell r="AA104">
            <v>22453.529844692035</v>
          </cell>
          <cell r="AB104">
            <v>19984.331334686554</v>
          </cell>
          <cell r="AC104">
            <v>17528.535594416717</v>
          </cell>
          <cell r="AD104">
            <v>15086.053180159033</v>
          </cell>
          <cell r="AE104">
            <v>12656.775275783932</v>
          </cell>
          <cell r="AF104">
            <v>10240.577995858714</v>
          </cell>
          <cell r="AG104">
            <v>7837.3207272823965</v>
          </cell>
          <cell r="AH104">
            <v>5446.8458930312299</v>
          </cell>
          <cell r="AJ104">
            <v>81689.575311964218</v>
          </cell>
          <cell r="AK104">
            <v>80170.183242889645</v>
          </cell>
          <cell r="AL104">
            <v>78644.985268794262</v>
          </cell>
          <cell r="AM104">
            <v>77114.133414728931</v>
          </cell>
          <cell r="AN104">
            <v>75577.779572954591</v>
          </cell>
          <cell r="AO104">
            <v>74036.075495472222</v>
          </cell>
          <cell r="AP104">
            <v>72489.173213516624</v>
          </cell>
          <cell r="AQ104">
            <v>70937.224029448902</v>
          </cell>
          <cell r="AR104">
            <v>69380.37930343367</v>
          </cell>
          <cell r="AS104">
            <v>67818.790233220294</v>
          </cell>
          <cell r="AT104">
            <v>66252.607847044288</v>
          </cell>
          <cell r="AU104">
            <v>64752.289024604332</v>
          </cell>
          <cell r="AV104">
            <v>63259.117747472716</v>
          </cell>
          <cell r="AW104">
            <v>61774.858821485985</v>
          </cell>
          <cell r="AX104">
            <v>60297.942063451468</v>
          </cell>
          <cell r="AY104">
            <v>58828.403425859084</v>
          </cell>
          <cell r="AZ104">
            <v>57366.276196322186</v>
          </cell>
          <cell r="BA104">
            <v>55911.593192996981</v>
          </cell>
          <cell r="BB104">
            <v>54464.384733020474</v>
          </cell>
          <cell r="BC104">
            <v>53024.679241525067</v>
          </cell>
          <cell r="BD104">
            <v>51592.503241664264</v>
          </cell>
          <cell r="BE104">
            <v>50091.683328716819</v>
          </cell>
          <cell r="BF104">
            <v>48594.839068904257</v>
          </cell>
          <cell r="BG104">
            <v>47106.549663480968</v>
          </cell>
          <cell r="BH104">
            <v>45622.420223365581</v>
          </cell>
          <cell r="BI104">
            <v>44142.459388649149</v>
          </cell>
          <cell r="BJ104">
            <v>42666.665018061918</v>
          </cell>
          <cell r="BK104">
            <v>41195.020534810028</v>
          </cell>
          <cell r="BL104">
            <v>39727.498005557456</v>
          </cell>
          <cell r="BM104">
            <v>38264.056961171314</v>
          </cell>
          <cell r="BN104">
            <v>36804.644233215193</v>
          </cell>
        </row>
        <row r="105">
          <cell r="D105">
            <v>1083437.7146080071</v>
          </cell>
          <cell r="E105">
            <v>1071798.7979653394</v>
          </cell>
          <cell r="F105">
            <v>1059759.792248402</v>
          </cell>
          <cell r="G105">
            <v>1047769.9073247712</v>
          </cell>
          <cell r="H105">
            <v>1035829.7150712652</v>
          </cell>
          <cell r="I105">
            <v>1023939.7869704579</v>
          </cell>
          <cell r="J105">
            <v>1012100.6943609674</v>
          </cell>
          <cell r="K105">
            <v>1000313.0086991526</v>
          </cell>
          <cell r="L105">
            <v>988577.30183284392</v>
          </cell>
          <cell r="M105">
            <v>976894.1462878047</v>
          </cell>
          <cell r="N105">
            <v>965264.11556763062</v>
          </cell>
          <cell r="O105">
            <v>952338.33065515524</v>
          </cell>
          <cell r="P105">
            <v>939486.02901524445</v>
          </cell>
          <cell r="Q105">
            <v>926707.78903038648</v>
          </cell>
          <cell r="R105">
            <v>914004.19141067006</v>
          </cell>
          <cell r="S105">
            <v>901375.81957309996</v>
          </cell>
          <cell r="T105">
            <v>888005.93325662659</v>
          </cell>
          <cell r="U105">
            <v>874724.51180375845</v>
          </cell>
          <cell r="V105">
            <v>861532.14921993995</v>
          </cell>
          <cell r="W105">
            <v>848429.44393204292</v>
          </cell>
          <cell r="X105">
            <v>835416.99927196978</v>
          </cell>
          <cell r="Y105">
            <v>821901.18462772842</v>
          </cell>
          <cell r="Z105">
            <v>808486.32068040769</v>
          </cell>
          <cell r="AA105">
            <v>795173.03842326277</v>
          </cell>
          <cell r="AB105">
            <v>781961.97585684201</v>
          </cell>
          <cell r="AC105">
            <v>768853.7786102104</v>
          </cell>
          <cell r="AD105">
            <v>755849.10059427342</v>
          </cell>
          <cell r="AE105">
            <v>742948.6046889862</v>
          </cell>
          <cell r="AF105">
            <v>730152.963466338</v>
          </cell>
          <cell r="AG105">
            <v>717462.85995109926</v>
          </cell>
          <cell r="AH105">
            <v>704878.98842143663</v>
          </cell>
          <cell r="AJ105">
            <v>1083437.7146080071</v>
          </cell>
          <cell r="AK105">
            <v>1075357.6629540087</v>
          </cell>
          <cell r="AL105">
            <v>1066844.4385258437</v>
          </cell>
          <cell r="AM105">
            <v>1058347.065353865</v>
          </cell>
          <cell r="AN105">
            <v>1049865.9312042352</v>
          </cell>
          <cell r="AO105">
            <v>1041401.4251603998</v>
          </cell>
          <cell r="AP105">
            <v>1032953.9378584655</v>
          </cell>
          <cell r="AQ105">
            <v>1024523.8617341068</v>
          </cell>
          <cell r="AR105">
            <v>1016111.5912816335</v>
          </cell>
          <cell r="AS105">
            <v>1007717.5233259096</v>
          </cell>
          <cell r="AT105">
            <v>999342.05730783287</v>
          </cell>
          <cell r="AU105">
            <v>989583.32187344693</v>
          </cell>
          <cell r="AV105">
            <v>979853.59993872372</v>
          </cell>
          <cell r="AW105">
            <v>970153.30065274099</v>
          </cell>
          <cell r="AX105">
            <v>960482.83707389771</v>
          </cell>
          <cell r="AY105">
            <v>950842.62653540121</v>
          </cell>
          <cell r="AZ105">
            <v>940367.51418605656</v>
          </cell>
          <cell r="BA105">
            <v>929929.53518231085</v>
          </cell>
          <cell r="BB105">
            <v>919529.12206768815</v>
          </cell>
          <cell r="BC105">
            <v>909166.71332087938</v>
          </cell>
          <cell r="BD105">
            <v>898842.75382608769</v>
          </cell>
          <cell r="BE105">
            <v>888026.26109869371</v>
          </cell>
          <cell r="BF105">
            <v>877253.86192998267</v>
          </cell>
          <cell r="BG105">
            <v>866526.02839205856</v>
          </cell>
          <cell r="BH105">
            <v>855843.24105837254</v>
          </cell>
          <cell r="BI105">
            <v>845205.98961184057</v>
          </cell>
          <cell r="BJ105">
            <v>834614.77348517149</v>
          </cell>
          <cell r="BK105">
            <v>824070.10253519251</v>
          </cell>
          <cell r="BL105">
            <v>813572.49775305425</v>
          </cell>
          <cell r="BM105">
            <v>803122.49201230856</v>
          </cell>
          <cell r="BN105">
            <v>792720.63085696031</v>
          </cell>
        </row>
        <row r="106">
          <cell r="D106">
            <v>0</v>
          </cell>
          <cell r="E106">
            <v>7619.9231321840125</v>
          </cell>
          <cell r="F106">
            <v>15205.891094617742</v>
          </cell>
          <cell r="G106">
            <v>22758.016669625249</v>
          </cell>
          <cell r="H106">
            <v>30276.412307056416</v>
          </cell>
          <cell r="I106">
            <v>37761.19012520527</v>
          </cell>
          <cell r="J106">
            <v>44491.426386700601</v>
          </cell>
          <cell r="K106">
            <v>51090.352095285802</v>
          </cell>
          <cell r="L106">
            <v>57558.737392275529</v>
          </cell>
          <cell r="M106">
            <v>63897.349165925836</v>
          </cell>
          <cell r="N106">
            <v>70106.951063130895</v>
          </cell>
          <cell r="O106">
            <v>73795.591860325832</v>
          </cell>
          <cell r="P106">
            <v>77400.118061319983</v>
          </cell>
          <cell r="Q106">
            <v>80921.031362235983</v>
          </cell>
          <cell r="R106">
            <v>84358.831326686253</v>
          </cell>
          <cell r="S106">
            <v>87714.015393466456</v>
          </cell>
          <cell r="T106">
            <v>90987.078884222952</v>
          </cell>
          <cell r="U106">
            <v>94178.515011095937</v>
          </cell>
          <cell r="V106">
            <v>97288.814884337102</v>
          </cell>
          <cell r="W106">
            <v>100318.46751990257</v>
          </cell>
          <cell r="X106">
            <v>103267.95984702083</v>
          </cell>
          <cell r="Y106">
            <v>108537.20782267011</v>
          </cell>
          <cell r="Z106">
            <v>113681.33544802296</v>
          </cell>
          <cell r="AA106">
            <v>118701.09252352416</v>
          </cell>
          <cell r="AB106">
            <v>123597.22565648775</v>
          </cell>
          <cell r="AC106">
            <v>128370.47827262818</v>
          </cell>
          <cell r="AD106">
            <v>132975.83791440362</v>
          </cell>
          <cell r="AE106">
            <v>137456.9682109557</v>
          </cell>
          <cell r="AF106">
            <v>141814.62249793956</v>
          </cell>
          <cell r="AG106">
            <v>146049.55088858257</v>
          </cell>
          <cell r="AH106">
            <v>150162.50028534816</v>
          </cell>
          <cell r="AJ106">
            <v>0</v>
          </cell>
          <cell r="AK106">
            <v>7619.9231321840125</v>
          </cell>
          <cell r="AL106">
            <v>15205.891094617742</v>
          </cell>
          <cell r="AM106">
            <v>22758.016669625249</v>
          </cell>
          <cell r="AN106">
            <v>30276.412307056416</v>
          </cell>
          <cell r="AO106">
            <v>37761.19012520527</v>
          </cell>
          <cell r="AP106">
            <v>44491.426386700601</v>
          </cell>
          <cell r="AQ106">
            <v>51090.352095285802</v>
          </cell>
          <cell r="AR106">
            <v>57558.737392275529</v>
          </cell>
          <cell r="AS106">
            <v>63897.349165925836</v>
          </cell>
          <cell r="AT106">
            <v>70106.951063130895</v>
          </cell>
          <cell r="AU106">
            <v>73795.591860325832</v>
          </cell>
          <cell r="AV106">
            <v>77400.118061319983</v>
          </cell>
          <cell r="AW106">
            <v>80921.031362235983</v>
          </cell>
          <cell r="AX106">
            <v>84358.831326686253</v>
          </cell>
          <cell r="AY106">
            <v>87714.015393466456</v>
          </cell>
          <cell r="AZ106">
            <v>90987.078884222952</v>
          </cell>
          <cell r="BA106">
            <v>94178.515011095937</v>
          </cell>
          <cell r="BB106">
            <v>97288.814884337102</v>
          </cell>
          <cell r="BC106">
            <v>100318.46751990257</v>
          </cell>
          <cell r="BD106">
            <v>103267.95984702083</v>
          </cell>
          <cell r="BE106">
            <v>108537.20782267011</v>
          </cell>
          <cell r="BF106">
            <v>113681.33544802296</v>
          </cell>
          <cell r="BG106">
            <v>118701.09252352416</v>
          </cell>
          <cell r="BH106">
            <v>123597.22565648775</v>
          </cell>
          <cell r="BI106">
            <v>128370.47827262818</v>
          </cell>
          <cell r="BJ106">
            <v>132975.83791440362</v>
          </cell>
          <cell r="BK106">
            <v>137456.9682109557</v>
          </cell>
          <cell r="BL106">
            <v>141814.62249793956</v>
          </cell>
          <cell r="BM106">
            <v>146049.55088858257</v>
          </cell>
          <cell r="BN106">
            <v>150162.50028534816</v>
          </cell>
        </row>
        <row r="107">
          <cell r="D107">
            <v>0</v>
          </cell>
          <cell r="E107">
            <v>35.666479065658166</v>
          </cell>
          <cell r="F107">
            <v>74.428324017543147</v>
          </cell>
          <cell r="G107">
            <v>116.24611328499945</v>
          </cell>
          <cell r="H107">
            <v>161.08068135729181</v>
          </cell>
          <cell r="I107">
            <v>208.89311754116764</v>
          </cell>
          <cell r="J107">
            <v>259.64476472352578</v>
          </cell>
          <cell r="K107">
            <v>313.29721813917354</v>
          </cell>
          <cell r="L107">
            <v>369.81232414365269</v>
          </cell>
          <cell r="M107">
            <v>429.15217899111559</v>
          </cell>
          <cell r="N107">
            <v>491.27912761723383</v>
          </cell>
          <cell r="O107">
            <v>539.31610874966907</v>
          </cell>
          <cell r="P107">
            <v>587.136829069383</v>
          </cell>
          <cell r="Q107">
            <v>634.73639030216134</v>
          </cell>
          <cell r="R107">
            <v>682.10994167168144</v>
          </cell>
          <cell r="S107">
            <v>729.25267963148258</v>
          </cell>
          <cell r="T107">
            <v>776.15984759813284</v>
          </cell>
          <cell r="U107">
            <v>822.8267356855838</v>
          </cell>
          <cell r="V107">
            <v>869.24868044070968</v>
          </cell>
          <cell r="W107">
            <v>915.42106458002945</v>
          </cell>
          <cell r="X107">
            <v>961.33931672759843</v>
          </cell>
          <cell r="Y107">
            <v>1007.1857270037166</v>
          </cell>
          <cell r="Z107">
            <v>1052.7840300944342</v>
          </cell>
          <cell r="AA107">
            <v>1098.1294314086674</v>
          </cell>
          <cell r="AB107">
            <v>1143.2171839519719</v>
          </cell>
          <cell r="AC107">
            <v>1188.0425880560347</v>
          </cell>
          <cell r="AD107">
            <v>1232.6009911093718</v>
          </cell>
          <cell r="AE107">
            <v>1276.8877872892344</v>
          </cell>
          <cell r="AF107">
            <v>1320.8984172947139</v>
          </cell>
          <cell r="AG107">
            <v>1364.6283680810386</v>
          </cell>
          <cell r="AH107">
            <v>1408.0731725950654</v>
          </cell>
          <cell r="AJ107">
            <v>0</v>
          </cell>
          <cell r="AK107">
            <v>35.666479065658166</v>
          </cell>
          <cell r="AL107">
            <v>74.428324017543147</v>
          </cell>
          <cell r="AM107">
            <v>116.24611328499945</v>
          </cell>
          <cell r="AN107">
            <v>161.08068135729181</v>
          </cell>
          <cell r="AO107">
            <v>208.89311754116764</v>
          </cell>
          <cell r="AP107">
            <v>259.64476472352578</v>
          </cell>
          <cell r="AQ107">
            <v>313.29721813917354</v>
          </cell>
          <cell r="AR107">
            <v>369.81232414365269</v>
          </cell>
          <cell r="AS107">
            <v>429.15217899111559</v>
          </cell>
          <cell r="AT107">
            <v>491.27912761723383</v>
          </cell>
          <cell r="AU107">
            <v>539.31610874966907</v>
          </cell>
          <cell r="AV107">
            <v>587.136829069383</v>
          </cell>
          <cell r="AW107">
            <v>634.73639030216134</v>
          </cell>
          <cell r="AX107">
            <v>682.10994167168144</v>
          </cell>
          <cell r="AY107">
            <v>729.25267963148258</v>
          </cell>
          <cell r="AZ107">
            <v>776.15984759813284</v>
          </cell>
          <cell r="BA107">
            <v>822.8267356855838</v>
          </cell>
          <cell r="BB107">
            <v>869.24868044070968</v>
          </cell>
          <cell r="BC107">
            <v>915.42106458002945</v>
          </cell>
          <cell r="BD107">
            <v>961.33931672759843</v>
          </cell>
          <cell r="BE107">
            <v>1007.1857270037166</v>
          </cell>
          <cell r="BF107">
            <v>1052.7840300944342</v>
          </cell>
          <cell r="BG107">
            <v>1098.1294314086674</v>
          </cell>
          <cell r="BH107">
            <v>1143.2171839519719</v>
          </cell>
          <cell r="BI107">
            <v>1188.0425880560347</v>
          </cell>
          <cell r="BJ107">
            <v>1232.6009911093718</v>
          </cell>
          <cell r="BK107">
            <v>1276.8877872892344</v>
          </cell>
          <cell r="BL107">
            <v>1320.8984172947139</v>
          </cell>
          <cell r="BM107">
            <v>1364.6283680810386</v>
          </cell>
          <cell r="BN107">
            <v>1408.0731725950654</v>
          </cell>
        </row>
        <row r="108">
          <cell r="D108">
            <v>0</v>
          </cell>
          <cell r="E108">
            <v>35.937004554300017</v>
          </cell>
          <cell r="F108">
            <v>72.585694979482582</v>
          </cell>
          <cell r="G108">
            <v>109.67649883133669</v>
          </cell>
          <cell r="H108">
            <v>146.94220170804476</v>
          </cell>
          <cell r="I108">
            <v>184.11793427886823</v>
          </cell>
          <cell r="J108">
            <v>220.94115937000583</v>
          </cell>
          <cell r="K108">
            <v>257.1516591074062</v>
          </cell>
          <cell r="L108">
            <v>292.49152211631474</v>
          </cell>
          <cell r="M108">
            <v>326.70513077733551</v>
          </cell>
          <cell r="N108">
            <v>359.53914853878837</v>
          </cell>
          <cell r="O108">
            <v>381.45285323887254</v>
          </cell>
          <cell r="P108">
            <v>401.45988912927157</v>
          </cell>
          <cell r="Q108">
            <v>417.02879857371408</v>
          </cell>
          <cell r="R108">
            <v>430.24719099597712</v>
          </cell>
          <cell r="S108">
            <v>440.98017092813063</v>
          </cell>
          <cell r="T108">
            <v>449.09677787398516</v>
          </cell>
          <cell r="U108">
            <v>454.46998688997576</v>
          </cell>
          <cell r="V108">
            <v>456.97670890056281</v>
          </cell>
          <cell r="W108">
            <v>456.49779075081949</v>
          </cell>
          <cell r="X108">
            <v>452.91801499887117</v>
          </cell>
          <cell r="Y108">
            <v>454.83766106021778</v>
          </cell>
          <cell r="Z108">
            <v>452.81647258252201</v>
          </cell>
          <cell r="AA108">
            <v>440.4762412367586</v>
          </cell>
          <cell r="AB108">
            <v>423.86553867536679</v>
          </cell>
          <cell r="AC108">
            <v>402.93684551298531</v>
          </cell>
          <cell r="AD108">
            <v>377.66038563998995</v>
          </cell>
          <cell r="AE108">
            <v>348.02435268903184</v>
          </cell>
          <cell r="AF108">
            <v>314.03513221662831</v>
          </cell>
          <cell r="AG108">
            <v>275.71751963620329</v>
          </cell>
          <cell r="AH108">
            <v>233.1149339387627</v>
          </cell>
          <cell r="AJ108">
            <v>0</v>
          </cell>
          <cell r="AK108">
            <v>35.937004554300017</v>
          </cell>
          <cell r="AL108">
            <v>72.585694979482582</v>
          </cell>
          <cell r="AM108">
            <v>109.67649883133669</v>
          </cell>
          <cell r="AN108">
            <v>146.94220170804476</v>
          </cell>
          <cell r="AO108">
            <v>184.11793427886823</v>
          </cell>
          <cell r="AP108">
            <v>220.94115937000583</v>
          </cell>
          <cell r="AQ108">
            <v>257.1516591074062</v>
          </cell>
          <cell r="AR108">
            <v>292.49152211631474</v>
          </cell>
          <cell r="AS108">
            <v>326.70513077733551</v>
          </cell>
          <cell r="AT108">
            <v>359.53914853878837</v>
          </cell>
          <cell r="AU108">
            <v>381.45285323887254</v>
          </cell>
          <cell r="AV108">
            <v>401.45988912927157</v>
          </cell>
          <cell r="AW108">
            <v>417.02879857371408</v>
          </cell>
          <cell r="AX108">
            <v>430.24719099597712</v>
          </cell>
          <cell r="AY108">
            <v>440.98017092813063</v>
          </cell>
          <cell r="AZ108">
            <v>449.09677787398516</v>
          </cell>
          <cell r="BA108">
            <v>454.46998688997576</v>
          </cell>
          <cell r="BB108">
            <v>456.97670890056281</v>
          </cell>
          <cell r="BC108">
            <v>456.49779075081949</v>
          </cell>
          <cell r="BD108">
            <v>452.91801499887117</v>
          </cell>
          <cell r="BE108">
            <v>454.83766106021778</v>
          </cell>
          <cell r="BF108">
            <v>452.81647258252201</v>
          </cell>
          <cell r="BG108">
            <v>440.4762412367586</v>
          </cell>
          <cell r="BH108">
            <v>423.86553867536679</v>
          </cell>
          <cell r="BI108">
            <v>402.93684551298531</v>
          </cell>
          <cell r="BJ108">
            <v>377.66038563998995</v>
          </cell>
          <cell r="BK108">
            <v>348.02435268903184</v>
          </cell>
          <cell r="BL108">
            <v>314.03513221662831</v>
          </cell>
          <cell r="BM108">
            <v>275.71751963620329</v>
          </cell>
          <cell r="BN108">
            <v>233.1149339387627</v>
          </cell>
        </row>
        <row r="109">
          <cell r="D109">
            <v>1083437.7146080071</v>
          </cell>
          <cell r="E109">
            <v>1064107.2713495356</v>
          </cell>
          <cell r="F109">
            <v>1044406.8871347872</v>
          </cell>
          <cell r="G109">
            <v>1024785.9680430295</v>
          </cell>
          <cell r="H109">
            <v>1005245.2798811435</v>
          </cell>
          <cell r="I109">
            <v>985785.58579343243</v>
          </cell>
          <cell r="J109">
            <v>967128.68205017329</v>
          </cell>
          <cell r="K109">
            <v>948652.20772662025</v>
          </cell>
          <cell r="L109">
            <v>930356.26059430849</v>
          </cell>
          <cell r="M109">
            <v>912240.93981211039</v>
          </cell>
          <cell r="N109">
            <v>894306.34622834367</v>
          </cell>
          <cell r="O109">
            <v>877621.96983284084</v>
          </cell>
          <cell r="P109">
            <v>861097.31423572591</v>
          </cell>
          <cell r="Q109">
            <v>844734.99247927452</v>
          </cell>
          <cell r="R109">
            <v>828533.00295131607</v>
          </cell>
          <cell r="S109">
            <v>812491.57132907386</v>
          </cell>
          <cell r="T109">
            <v>795793.59774693148</v>
          </cell>
          <cell r="U109">
            <v>779268.70007008698</v>
          </cell>
          <cell r="V109">
            <v>762917.10894626158</v>
          </cell>
          <cell r="W109">
            <v>746739.05755680951</v>
          </cell>
          <cell r="X109">
            <v>730734.78209322249</v>
          </cell>
          <cell r="Y109">
            <v>711901.95341699431</v>
          </cell>
          <cell r="Z109">
            <v>693299.38472970785</v>
          </cell>
          <cell r="AA109">
            <v>674933.34022709308</v>
          </cell>
          <cell r="AB109">
            <v>656797.66747772694</v>
          </cell>
          <cell r="AC109">
            <v>638892.32090401324</v>
          </cell>
          <cell r="AD109">
            <v>621263.0013031204</v>
          </cell>
          <cell r="AE109">
            <v>603866.72433805221</v>
          </cell>
          <cell r="AF109">
            <v>586703.40741888701</v>
          </cell>
          <cell r="AG109">
            <v>569772.96317479946</v>
          </cell>
          <cell r="AH109">
            <v>553075.30002955464</v>
          </cell>
          <cell r="AJ109">
            <v>1083437.7146080071</v>
          </cell>
          <cell r="AK109">
            <v>1067666.1363382048</v>
          </cell>
          <cell r="AL109">
            <v>1051491.533412229</v>
          </cell>
          <cell r="AM109">
            <v>1035363.1260721234</v>
          </cell>
          <cell r="AN109">
            <v>1019281.4960141134</v>
          </cell>
          <cell r="AO109">
            <v>1003247.2239833743</v>
          </cell>
          <cell r="AP109">
            <v>987981.92554767139</v>
          </cell>
          <cell r="AQ109">
            <v>972863.06076157442</v>
          </cell>
          <cell r="AR109">
            <v>957890.55004309805</v>
          </cell>
          <cell r="AS109">
            <v>943064.31685021531</v>
          </cell>
          <cell r="AT109">
            <v>928384.28796854592</v>
          </cell>
          <cell r="AU109">
            <v>914866.96105113253</v>
          </cell>
          <cell r="AV109">
            <v>901464.88515920518</v>
          </cell>
          <cell r="AW109">
            <v>888180.50410162902</v>
          </cell>
          <cell r="AX109">
            <v>875011.64861454372</v>
          </cell>
          <cell r="AY109">
            <v>861958.37829137512</v>
          </cell>
          <cell r="AZ109">
            <v>848155.17867636145</v>
          </cell>
          <cell r="BA109">
            <v>834473.72344863939</v>
          </cell>
          <cell r="BB109">
            <v>820914.08179400978</v>
          </cell>
          <cell r="BC109">
            <v>807476.32694564608</v>
          </cell>
          <cell r="BD109">
            <v>794160.5366473404</v>
          </cell>
          <cell r="BE109">
            <v>778027.02988795959</v>
          </cell>
          <cell r="BF109">
            <v>762066.92597928282</v>
          </cell>
          <cell r="BG109">
            <v>746286.33019588888</v>
          </cell>
          <cell r="BH109">
            <v>730678.93267925747</v>
          </cell>
          <cell r="BI109">
            <v>715244.53190564341</v>
          </cell>
          <cell r="BJ109">
            <v>700028.67419401847</v>
          </cell>
          <cell r="BK109">
            <v>684988.22218425851</v>
          </cell>
          <cell r="BL109">
            <v>670122.94170560327</v>
          </cell>
          <cell r="BM109">
            <v>655432.59523600875</v>
          </cell>
          <cell r="BN109">
            <v>640916.94246507832</v>
          </cell>
        </row>
        <row r="110">
          <cell r="D110">
            <v>76212.237311541205</v>
          </cell>
          <cell r="E110">
            <v>75103.905821720648</v>
          </cell>
          <cell r="F110">
            <v>73729.917994538773</v>
          </cell>
          <cell r="G110">
            <v>72362.023200607102</v>
          </cell>
          <cell r="H110">
            <v>71000.292021759291</v>
          </cell>
          <cell r="I110">
            <v>69644.79490851461</v>
          </cell>
          <cell r="J110">
            <v>68346.557393658091</v>
          </cell>
          <cell r="K110">
            <v>67061.647715135099</v>
          </cell>
          <cell r="L110">
            <v>65790.099156022741</v>
          </cell>
          <cell r="M110">
            <v>64531.946015026289</v>
          </cell>
          <cell r="N110">
            <v>63287.223644219404</v>
          </cell>
          <cell r="O110">
            <v>62132.239003130082</v>
          </cell>
          <cell r="P110">
            <v>60989.383385155474</v>
          </cell>
          <cell r="Q110">
            <v>59858.882753463913</v>
          </cell>
          <cell r="R110">
            <v>58740.637960953442</v>
          </cell>
          <cell r="S110">
            <v>57634.709317197819</v>
          </cell>
          <cell r="T110">
            <v>56483.612027851945</v>
          </cell>
          <cell r="U110">
            <v>55345.79337254526</v>
          </cell>
          <cell r="V110">
            <v>54221.317875818168</v>
          </cell>
          <cell r="W110">
            <v>53110.252035048783</v>
          </cell>
          <cell r="X110">
            <v>52012.664390728474</v>
          </cell>
          <cell r="Y110">
            <v>50715.188376879683</v>
          </cell>
          <cell r="Z110">
            <v>49434.989960784558</v>
          </cell>
          <cell r="AA110">
            <v>48172.545920157238</v>
          </cell>
          <cell r="AB110">
            <v>46927.447164485129</v>
          </cell>
          <cell r="AC110">
            <v>45699.718846295902</v>
          </cell>
          <cell r="AD110">
            <v>44492.661273816033</v>
          </cell>
          <cell r="AE110">
            <v>43303.230949829653</v>
          </cell>
          <cell r="AF110">
            <v>42131.448255625357</v>
          </cell>
          <cell r="AG110">
            <v>40977.331518562234</v>
          </cell>
          <cell r="AH110">
            <v>39840.896707576729</v>
          </cell>
          <cell r="AJ110">
            <v>76212.237311541205</v>
          </cell>
          <cell r="AK110">
            <v>75354.253004388622</v>
          </cell>
          <cell r="AL110">
            <v>74228.298820783704</v>
          </cell>
          <cell r="AM110">
            <v>73106.113772449607</v>
          </cell>
          <cell r="AN110">
            <v>71987.758578520967</v>
          </cell>
          <cell r="AO110">
            <v>70873.294366358998</v>
          </cell>
          <cell r="AP110">
            <v>69813.733179595816</v>
          </cell>
          <cell r="AQ110">
            <v>68765.136740143367</v>
          </cell>
          <cell r="AR110">
            <v>67727.529969216339</v>
          </cell>
          <cell r="AS110">
            <v>66700.939386486134</v>
          </cell>
          <cell r="AT110">
            <v>65685.393193374024</v>
          </cell>
          <cell r="AU110">
            <v>64753.436974087228</v>
          </cell>
          <cell r="AV110">
            <v>63830.523383425163</v>
          </cell>
          <cell r="AW110">
            <v>62916.871615384138</v>
          </cell>
          <cell r="AX110">
            <v>62012.376506391287</v>
          </cell>
          <cell r="AY110">
            <v>61117.093027016956</v>
          </cell>
          <cell r="AZ110">
            <v>60170.140757492911</v>
          </cell>
          <cell r="BA110">
            <v>59232.931186449045</v>
          </cell>
          <cell r="BB110">
            <v>58305.526269438393</v>
          </cell>
          <cell r="BC110">
            <v>57387.990957745191</v>
          </cell>
          <cell r="BD110">
            <v>56480.393356721528</v>
          </cell>
          <cell r="BE110">
            <v>55373.962541166911</v>
          </cell>
          <cell r="BF110">
            <v>54280.980831994268</v>
          </cell>
          <cell r="BG110">
            <v>53201.93382459056</v>
          </cell>
          <cell r="BH110">
            <v>52136.424475577325</v>
          </cell>
          <cell r="BI110">
            <v>51084.492106166515</v>
          </cell>
          <cell r="BJ110">
            <v>50049.448467032336</v>
          </cell>
          <cell r="BK110">
            <v>49028.273844166579</v>
          </cell>
          <cell r="BL110">
            <v>48021.0115890093</v>
          </cell>
          <cell r="BM110">
            <v>47027.706595991047</v>
          </cell>
          <cell r="BN110">
            <v>46048.405341833182</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row>
        <row r="112">
          <cell r="D112">
            <v>1007225.4772964659</v>
          </cell>
          <cell r="E112">
            <v>989003.36552781495</v>
          </cell>
          <cell r="F112">
            <v>970676.96914024849</v>
          </cell>
          <cell r="G112">
            <v>952423.9448424225</v>
          </cell>
          <cell r="H112">
            <v>934244.98785938416</v>
          </cell>
          <cell r="I112">
            <v>916140.79088491795</v>
          </cell>
          <cell r="J112">
            <v>898782.1246565152</v>
          </cell>
          <cell r="K112">
            <v>881590.56001148513</v>
          </cell>
          <cell r="L112">
            <v>864566.16143828572</v>
          </cell>
          <cell r="M112">
            <v>847708.99379708385</v>
          </cell>
          <cell r="N112">
            <v>831019.12258412421</v>
          </cell>
          <cell r="O112">
            <v>815489.73082971084</v>
          </cell>
          <cell r="P112">
            <v>800107.93085057056</v>
          </cell>
          <cell r="Q112">
            <v>784876.10972581047</v>
          </cell>
          <cell r="R112">
            <v>769792.36499036266</v>
          </cell>
          <cell r="S112">
            <v>754856.86201187607</v>
          </cell>
          <cell r="T112">
            <v>739309.98571907962</v>
          </cell>
          <cell r="U112">
            <v>723922.90669754171</v>
          </cell>
          <cell r="V112">
            <v>708695.79107044346</v>
          </cell>
          <cell r="W112">
            <v>693628.80552176072</v>
          </cell>
          <cell r="X112">
            <v>678722.11770249414</v>
          </cell>
          <cell r="Y112">
            <v>661186.76504011452</v>
          </cell>
          <cell r="Z112">
            <v>643864.3947689234</v>
          </cell>
          <cell r="AA112">
            <v>626760.79430693586</v>
          </cell>
          <cell r="AB112">
            <v>609870.22031324171</v>
          </cell>
          <cell r="AC112">
            <v>593192.60205771716</v>
          </cell>
          <cell r="AD112">
            <v>576770.34002930438</v>
          </cell>
          <cell r="AE112">
            <v>560563.49338822265</v>
          </cell>
          <cell r="AF112">
            <v>544571.95916326158</v>
          </cell>
          <cell r="AG112">
            <v>528795.6316562373</v>
          </cell>
          <cell r="AH112">
            <v>513234.403321978</v>
          </cell>
          <cell r="AJ112">
            <v>1007225.4772964659</v>
          </cell>
          <cell r="AK112">
            <v>992311.88333381619</v>
          </cell>
          <cell r="AL112">
            <v>977263.2345914453</v>
          </cell>
          <cell r="AM112">
            <v>962257.01229967386</v>
          </cell>
          <cell r="AN112">
            <v>947293.73743559234</v>
          </cell>
          <cell r="AO112">
            <v>932373.9296170153</v>
          </cell>
          <cell r="AP112">
            <v>918168.1923680756</v>
          </cell>
          <cell r="AQ112">
            <v>904097.92402143101</v>
          </cell>
          <cell r="AR112">
            <v>890163.02007388161</v>
          </cell>
          <cell r="AS112">
            <v>876363.37746372889</v>
          </cell>
          <cell r="AT112">
            <v>862698.89477517188</v>
          </cell>
          <cell r="AU112">
            <v>850113.5240770455</v>
          </cell>
          <cell r="AV112">
            <v>837634.3617757801</v>
          </cell>
          <cell r="AW112">
            <v>825263.63248624478</v>
          </cell>
          <cell r="AX112">
            <v>812999.27210815239</v>
          </cell>
          <cell r="AY112">
            <v>800841.28526435804</v>
          </cell>
          <cell r="AZ112">
            <v>787985.03791886859</v>
          </cell>
          <cell r="BA112">
            <v>775240.79226219025</v>
          </cell>
          <cell r="BB112">
            <v>762608.55552457145</v>
          </cell>
          <cell r="BC112">
            <v>750088.33598790097</v>
          </cell>
          <cell r="BD112">
            <v>737680.14329061902</v>
          </cell>
          <cell r="BE112">
            <v>722653.06734679267</v>
          </cell>
          <cell r="BF112">
            <v>707785.94514728873</v>
          </cell>
          <cell r="BG112">
            <v>693084.39637129835</v>
          </cell>
          <cell r="BH112">
            <v>678542.50820368016</v>
          </cell>
          <cell r="BI112">
            <v>664160.03979947674</v>
          </cell>
          <cell r="BJ112">
            <v>649979.22572698619</v>
          </cell>
          <cell r="BK112">
            <v>635959.94834009209</v>
          </cell>
          <cell r="BL112">
            <v>622101.93011659384</v>
          </cell>
          <cell r="BM112">
            <v>608404.88864001783</v>
          </cell>
          <cell r="BN112">
            <v>594868.53712324519</v>
          </cell>
        </row>
        <row r="113">
          <cell r="D113">
            <v>0</v>
          </cell>
          <cell r="E113">
            <v>330.36431928656498</v>
          </cell>
          <cell r="F113">
            <v>682.71393867447853</v>
          </cell>
          <cell r="G113">
            <v>1056.0453532837034</v>
          </cell>
          <cell r="H113">
            <v>1449.3632623904602</v>
          </cell>
          <cell r="I113">
            <v>1861.680525370929</v>
          </cell>
          <cell r="J113">
            <v>2292.0172640923652</v>
          </cell>
          <cell r="K113">
            <v>2739.402820879654</v>
          </cell>
          <cell r="L113">
            <v>3202.8741272823563</v>
          </cell>
          <cell r="M113">
            <v>3681.4760870019863</v>
          </cell>
          <cell r="N113">
            <v>4174.2615329450418</v>
          </cell>
          <cell r="O113">
            <v>4545.6379931663578</v>
          </cell>
          <cell r="P113">
            <v>4910.3206340044644</v>
          </cell>
          <cell r="Q113">
            <v>5261.2458847511034</v>
          </cell>
          <cell r="R113">
            <v>5604.1812143418229</v>
          </cell>
          <cell r="S113">
            <v>5938.7207631964247</v>
          </cell>
          <cell r="T113">
            <v>6264.4715082108532</v>
          </cell>
          <cell r="U113">
            <v>6581.0488502687549</v>
          </cell>
          <cell r="V113">
            <v>6888.0806555488134</v>
          </cell>
          <cell r="W113">
            <v>7185.2060155129448</v>
          </cell>
          <cell r="X113">
            <v>7472.0752447083059</v>
          </cell>
          <cell r="Y113">
            <v>7773.759817348031</v>
          </cell>
          <cell r="Z113">
            <v>8062.8939092156243</v>
          </cell>
          <cell r="AA113">
            <v>8321.7291405601227</v>
          </cell>
          <cell r="AB113">
            <v>8567.0362632994074</v>
          </cell>
          <cell r="AC113">
            <v>8798.6527398830003</v>
          </cell>
          <cell r="AD113">
            <v>9016.4631228593662</v>
          </cell>
          <cell r="AE113">
            <v>9220.4066447497098</v>
          </cell>
          <cell r="AF113">
            <v>9410.4713360927781</v>
          </cell>
          <cell r="AG113">
            <v>9586.6966544719126</v>
          </cell>
          <cell r="AH113">
            <v>9749.1740766007242</v>
          </cell>
          <cell r="AJ113">
            <v>0</v>
          </cell>
          <cell r="AK113">
            <v>330.36431928656498</v>
          </cell>
          <cell r="AL113">
            <v>682.71393867447853</v>
          </cell>
          <cell r="AM113">
            <v>1056.0453532837034</v>
          </cell>
          <cell r="AN113">
            <v>1449.3632623904602</v>
          </cell>
          <cell r="AO113">
            <v>1861.680525370929</v>
          </cell>
          <cell r="AP113">
            <v>2292.0172640923652</v>
          </cell>
          <cell r="AQ113">
            <v>2739.402820879654</v>
          </cell>
          <cell r="AR113">
            <v>3202.8741272823563</v>
          </cell>
          <cell r="AS113">
            <v>3681.4760870019863</v>
          </cell>
          <cell r="AT113">
            <v>4174.2615329450418</v>
          </cell>
          <cell r="AU113">
            <v>4545.6379931663578</v>
          </cell>
          <cell r="AV113">
            <v>4910.3206340044644</v>
          </cell>
          <cell r="AW113">
            <v>5261.2458847511034</v>
          </cell>
          <cell r="AX113">
            <v>5604.1812143418229</v>
          </cell>
          <cell r="AY113">
            <v>5938.7207631964247</v>
          </cell>
          <cell r="AZ113">
            <v>6264.4715082108532</v>
          </cell>
          <cell r="BA113">
            <v>6581.0488502687549</v>
          </cell>
          <cell r="BB113">
            <v>6888.0806555488134</v>
          </cell>
          <cell r="BC113">
            <v>7185.2060155129448</v>
          </cell>
          <cell r="BD113">
            <v>7472.0752447083059</v>
          </cell>
          <cell r="BE113">
            <v>7773.759817348031</v>
          </cell>
          <cell r="BF113">
            <v>8062.8939092156243</v>
          </cell>
          <cell r="BG113">
            <v>8321.7291405601227</v>
          </cell>
          <cell r="BH113">
            <v>8567.0362632994074</v>
          </cell>
          <cell r="BI113">
            <v>8798.6527398830003</v>
          </cell>
          <cell r="BJ113">
            <v>9016.4631228593662</v>
          </cell>
          <cell r="BK113">
            <v>9220.4066447497098</v>
          </cell>
          <cell r="BL113">
            <v>9410.4713360927781</v>
          </cell>
          <cell r="BM113">
            <v>9586.6966544719126</v>
          </cell>
          <cell r="BN113">
            <v>9749.1740766007242</v>
          </cell>
        </row>
        <row r="114">
          <cell r="D114">
            <v>0</v>
          </cell>
          <cell r="E114">
            <v>7810.7692953719416</v>
          </cell>
          <cell r="F114">
            <v>15639.651127227433</v>
          </cell>
          <cell r="G114">
            <v>23487.039421527639</v>
          </cell>
          <cell r="H114">
            <v>31353.323758486378</v>
          </cell>
          <cell r="I114">
            <v>39238.889398460902</v>
          </cell>
          <cell r="J114">
            <v>46423.08092895415</v>
          </cell>
          <cell r="K114">
            <v>53529.394887774528</v>
          </cell>
          <cell r="L114">
            <v>60558.862596367071</v>
          </cell>
          <cell r="M114">
            <v>67512.508219913638</v>
          </cell>
          <cell r="N114">
            <v>74391.348803581903</v>
          </cell>
          <cell r="O114">
            <v>78773.923361688532</v>
          </cell>
          <cell r="P114">
            <v>83120.295469802004</v>
          </cell>
          <cell r="Q114">
            <v>87426.554404529757</v>
          </cell>
          <cell r="R114">
            <v>91696.144167058927</v>
          </cell>
          <cell r="S114">
            <v>95929.256533428997</v>
          </cell>
          <cell r="T114">
            <v>100126.07577575861</v>
          </cell>
          <cell r="U114">
            <v>104286.77424114638</v>
          </cell>
          <cell r="V114">
            <v>108411.51638584807</v>
          </cell>
          <cell r="W114">
            <v>112500.45752960171</v>
          </cell>
          <cell r="X114">
            <v>116553.74384921791</v>
          </cell>
          <cell r="Y114">
            <v>123248.81201455661</v>
          </cell>
          <cell r="Z114">
            <v>129887.70435261076</v>
          </cell>
          <cell r="AA114">
            <v>136441.07580537803</v>
          </cell>
          <cell r="AB114">
            <v>142932.30972574584</v>
          </cell>
          <cell r="AC114">
            <v>149360.89810295714</v>
          </cell>
          <cell r="AD114">
            <v>155680.52622089593</v>
          </cell>
          <cell r="AE114">
            <v>161933.5110127214</v>
          </cell>
          <cell r="AF114">
            <v>168119.20761689096</v>
          </cell>
          <cell r="AG114">
            <v>174236.91791852267</v>
          </cell>
          <cell r="AH114">
            <v>180285.8900173514</v>
          </cell>
          <cell r="AJ114">
            <v>0</v>
          </cell>
          <cell r="AK114">
            <v>7810.7692953719416</v>
          </cell>
          <cell r="AL114">
            <v>15639.651127227433</v>
          </cell>
          <cell r="AM114">
            <v>23487.039421527639</v>
          </cell>
          <cell r="AN114">
            <v>31353.323758486378</v>
          </cell>
          <cell r="AO114">
            <v>39238.889398460902</v>
          </cell>
          <cell r="AP114">
            <v>46423.08092895415</v>
          </cell>
          <cell r="AQ114">
            <v>53529.394887774528</v>
          </cell>
          <cell r="AR114">
            <v>60558.862596367071</v>
          </cell>
          <cell r="AS114">
            <v>67512.508219913638</v>
          </cell>
          <cell r="AT114">
            <v>74391.348803581903</v>
          </cell>
          <cell r="AU114">
            <v>78773.923361688532</v>
          </cell>
          <cell r="AV114">
            <v>83120.295469802004</v>
          </cell>
          <cell r="AW114">
            <v>87426.554404529757</v>
          </cell>
          <cell r="AX114">
            <v>91696.144167058927</v>
          </cell>
          <cell r="AY114">
            <v>95929.256533428997</v>
          </cell>
          <cell r="AZ114">
            <v>100126.07577575861</v>
          </cell>
          <cell r="BA114">
            <v>104286.77424114638</v>
          </cell>
          <cell r="BB114">
            <v>108411.51638584807</v>
          </cell>
          <cell r="BC114">
            <v>112500.45752960171</v>
          </cell>
          <cell r="BD114">
            <v>116553.74384921791</v>
          </cell>
          <cell r="BE114">
            <v>123248.81201455661</v>
          </cell>
          <cell r="BF114">
            <v>129887.70435261076</v>
          </cell>
          <cell r="BG114">
            <v>136441.07580537803</v>
          </cell>
          <cell r="BH114">
            <v>142932.30972574584</v>
          </cell>
          <cell r="BI114">
            <v>149360.89810295714</v>
          </cell>
          <cell r="BJ114">
            <v>155680.52622089593</v>
          </cell>
          <cell r="BK114">
            <v>161933.5110127214</v>
          </cell>
          <cell r="BL114">
            <v>168119.20761689096</v>
          </cell>
          <cell r="BM114">
            <v>174236.91791852267</v>
          </cell>
          <cell r="BN114">
            <v>180285.8900173514</v>
          </cell>
        </row>
        <row r="115">
          <cell r="D115">
            <v>1472760.9288230378</v>
          </cell>
          <cell r="E115">
            <v>1447077.4831605698</v>
          </cell>
          <cell r="F115">
            <v>1421014.5304290564</v>
          </cell>
          <cell r="G115">
            <v>1395021.3497923294</v>
          </cell>
          <cell r="H115">
            <v>1369098.5830177718</v>
          </cell>
          <cell r="I115">
            <v>1343246.8720560838</v>
          </cell>
          <cell r="J115">
            <v>1318187.8965075333</v>
          </cell>
          <cell r="K115">
            <v>1293299.1792681369</v>
          </cell>
          <cell r="L115">
            <v>1268580.7055671704</v>
          </cell>
          <cell r="M115">
            <v>1244032.4647767337</v>
          </cell>
          <cell r="N115">
            <v>1219654.4506847381</v>
          </cell>
          <cell r="O115">
            <v>1195432.6365558545</v>
          </cell>
          <cell r="P115">
            <v>1171383.4122294469</v>
          </cell>
          <cell r="Q115">
            <v>1147517.9956345323</v>
          </cell>
          <cell r="R115">
            <v>1123827.422286809</v>
          </cell>
          <cell r="S115">
            <v>1100312.1569942087</v>
          </cell>
          <cell r="T115">
            <v>1076155.3365938507</v>
          </cell>
          <cell r="U115">
            <v>1052186.8220751712</v>
          </cell>
          <cell r="V115">
            <v>1028407.0855715509</v>
          </cell>
          <cell r="W115">
            <v>1004816.6026120131</v>
          </cell>
          <cell r="X115">
            <v>981415.85262076813</v>
          </cell>
          <cell r="Y115">
            <v>952744.24304065912</v>
          </cell>
          <cell r="Z115">
            <v>924321.87473893724</v>
          </cell>
          <cell r="AA115">
            <v>896195.90602339373</v>
          </cell>
          <cell r="AB115">
            <v>868326.25767185492</v>
          </cell>
          <cell r="AC115">
            <v>840713.68574179744</v>
          </cell>
          <cell r="AD115">
            <v>813404.71717844659</v>
          </cell>
          <cell r="AE115">
            <v>786357.20455001108</v>
          </cell>
          <cell r="AF115">
            <v>759571.9260890435</v>
          </cell>
          <cell r="AG115">
            <v>733049.67527515558</v>
          </cell>
          <cell r="AH115">
            <v>706791.26156785968</v>
          </cell>
          <cell r="AJ115">
            <v>1472760.9288230378</v>
          </cell>
          <cell r="AK115">
            <v>1452433.7029579291</v>
          </cell>
          <cell r="AL115">
            <v>1431670.1818908586</v>
          </cell>
          <cell r="AM115">
            <v>1410919.6926646195</v>
          </cell>
          <cell r="AN115">
            <v>1390182.9246112115</v>
          </cell>
          <cell r="AO115">
            <v>1369460.5669332079</v>
          </cell>
          <cell r="AP115">
            <v>1349474.3461716035</v>
          </cell>
          <cell r="AQ115">
            <v>1329601.8318535883</v>
          </cell>
          <cell r="AR115">
            <v>1309843.0555316501</v>
          </cell>
          <cell r="AS115">
            <v>1290198.0525947216</v>
          </cell>
          <cell r="AT115">
            <v>1270666.8625427529</v>
          </cell>
          <cell r="AU115">
            <v>1251880.1672376143</v>
          </cell>
          <cell r="AV115">
            <v>1233198.5589554927</v>
          </cell>
          <cell r="AW115">
            <v>1214633.2317781167</v>
          </cell>
          <cell r="AX115">
            <v>1196175.198504115</v>
          </cell>
          <cell r="AY115">
            <v>1177824.9023367974</v>
          </cell>
          <cell r="AZ115">
            <v>1158717.2095430177</v>
          </cell>
          <cell r="BA115">
            <v>1139724.1804829882</v>
          </cell>
          <cell r="BB115">
            <v>1120846.2689183105</v>
          </cell>
          <cell r="BC115">
            <v>1102083.9330497137</v>
          </cell>
          <cell r="BD115">
            <v>1083437.6359998756</v>
          </cell>
          <cell r="BE115">
            <v>1060488.1200450519</v>
          </cell>
          <cell r="BF115">
            <v>1037697.503723138</v>
          </cell>
          <cell r="BG115">
            <v>1015113.0330271287</v>
          </cell>
          <cell r="BH115">
            <v>992694.71661372809</v>
          </cell>
          <cell r="BI115">
            <v>970443.39860245015</v>
          </cell>
          <cell r="BJ115">
            <v>948405.69417336385</v>
          </cell>
          <cell r="BK115">
            <v>926539.54429213749</v>
          </cell>
          <cell r="BL115">
            <v>904845.81574136321</v>
          </cell>
          <cell r="BM115">
            <v>883325.39069339633</v>
          </cell>
          <cell r="BN115">
            <v>861979.16743347188</v>
          </cell>
        </row>
        <row r="116">
          <cell r="D116">
            <v>103598.39231850725</v>
          </cell>
          <cell r="E116">
            <v>102001.91093587238</v>
          </cell>
          <cell r="F116">
            <v>100131.24898881766</v>
          </cell>
          <cell r="G116">
            <v>98258.298065988245</v>
          </cell>
          <cell r="H116">
            <v>96383.270412359328</v>
          </cell>
          <cell r="I116">
            <v>94506.377586427814</v>
          </cell>
          <cell r="J116">
            <v>92678.785929663049</v>
          </cell>
          <cell r="K116">
            <v>90856.703588675242</v>
          </cell>
          <cell r="L116">
            <v>89040.303331296294</v>
          </cell>
          <cell r="M116">
            <v>87229.75838901283</v>
          </cell>
          <cell r="N116">
            <v>85425.24249448019</v>
          </cell>
          <cell r="O116">
            <v>83659.446346614248</v>
          </cell>
          <cell r="P116">
            <v>81905.568051256996</v>
          </cell>
          <cell r="Q116">
            <v>80164.950325185768</v>
          </cell>
          <cell r="R116">
            <v>78436.60912929129</v>
          </cell>
          <cell r="S116">
            <v>76720.682917077254</v>
          </cell>
          <cell r="T116">
            <v>74959.762800391676</v>
          </cell>
          <cell r="U116">
            <v>73212.371051168811</v>
          </cell>
          <cell r="V116">
            <v>71478.645059961142</v>
          </cell>
          <cell r="W116">
            <v>69758.722435744261</v>
          </cell>
          <cell r="X116">
            <v>68052.741076614577</v>
          </cell>
          <cell r="Y116">
            <v>65962.552791717229</v>
          </cell>
          <cell r="Z116">
            <v>63889.770326330836</v>
          </cell>
          <cell r="AA116">
            <v>61837.654510142311</v>
          </cell>
          <cell r="AB116">
            <v>59803.195379073346</v>
          </cell>
          <cell r="AC116">
            <v>57786.458863547748</v>
          </cell>
          <cell r="AD116">
            <v>55790.77912007102</v>
          </cell>
          <cell r="AE116">
            <v>53813.137382778346</v>
          </cell>
          <cell r="AF116">
            <v>51853.571499904341</v>
          </cell>
          <cell r="AG116">
            <v>49912.109298877076</v>
          </cell>
          <cell r="AH116">
            <v>47988.768188749644</v>
          </cell>
          <cell r="AJ116">
            <v>103598.39231850725</v>
          </cell>
          <cell r="AK116">
            <v>102330.09776569155</v>
          </cell>
          <cell r="AL116">
            <v>100775.11325027951</v>
          </cell>
          <cell r="AM116">
            <v>99205.456591071532</v>
          </cell>
          <cell r="AN116">
            <v>97621.466037083912</v>
          </cell>
          <cell r="AO116">
            <v>96023.478970718599</v>
          </cell>
          <cell r="AP116">
            <v>94462.782845044625</v>
          </cell>
          <cell r="AQ116">
            <v>92895.712947361666</v>
          </cell>
          <cell r="AR116">
            <v>91322.566716482339</v>
          </cell>
          <cell r="AS116">
            <v>89743.64193116987</v>
          </cell>
          <cell r="AT116">
            <v>88159.236795755976</v>
          </cell>
          <cell r="AU116">
            <v>86675.597004600771</v>
          </cell>
          <cell r="AV116">
            <v>85196.391682595538</v>
          </cell>
          <cell r="AW116">
            <v>83723.727204739087</v>
          </cell>
          <cell r="AX116">
            <v>82256.049432685802</v>
          </cell>
          <cell r="AY116">
            <v>80793.569341711453</v>
          </cell>
          <cell r="AZ116">
            <v>79275.558706122189</v>
          </cell>
          <cell r="BA116">
            <v>77763.579603769685</v>
          </cell>
          <cell r="BB116">
            <v>76257.840953282692</v>
          </cell>
          <cell r="BC116">
            <v>74758.55166206877</v>
          </cell>
          <cell r="BD116">
            <v>73265.920784767193</v>
          </cell>
          <cell r="BE116">
            <v>71433.554513999858</v>
          </cell>
          <cell r="BF116">
            <v>69608.764460472361</v>
          </cell>
          <cell r="BG116">
            <v>67796.720201748176</v>
          </cell>
          <cell r="BH116">
            <v>65992.733568320735</v>
          </cell>
          <cell r="BI116">
            <v>64196.95527582684</v>
          </cell>
          <cell r="BJ116">
            <v>62412.796688651877</v>
          </cell>
          <cell r="BK116">
            <v>60637.322280806606</v>
          </cell>
          <cell r="BL116">
            <v>58870.64725414342</v>
          </cell>
          <cell r="BM116">
            <v>57112.874845666804</v>
          </cell>
          <cell r="BN116">
            <v>55364.096212270349</v>
          </cell>
        </row>
        <row r="117">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row>
        <row r="118">
          <cell r="D118">
            <v>1369162.5365045306</v>
          </cell>
          <cell r="E118">
            <v>1345075.5722246973</v>
          </cell>
          <cell r="F118">
            <v>1320883.2814402385</v>
          </cell>
          <cell r="G118">
            <v>1296763.0517263412</v>
          </cell>
          <cell r="H118">
            <v>1272715.3126054122</v>
          </cell>
          <cell r="I118">
            <v>1248740.4944696561</v>
          </cell>
          <cell r="J118">
            <v>1225509.1105778702</v>
          </cell>
          <cell r="K118">
            <v>1202442.4756794614</v>
          </cell>
          <cell r="L118">
            <v>1179540.4022358737</v>
          </cell>
          <cell r="M118">
            <v>1156802.7063877203</v>
          </cell>
          <cell r="N118">
            <v>1134229.2081902581</v>
          </cell>
          <cell r="O118">
            <v>1111773.1902092402</v>
          </cell>
          <cell r="P118">
            <v>1089477.84417819</v>
          </cell>
          <cell r="Q118">
            <v>1067353.0453093464</v>
          </cell>
          <cell r="R118">
            <v>1045390.8131575177</v>
          </cell>
          <cell r="S118">
            <v>1023591.4740771317</v>
          </cell>
          <cell r="T118">
            <v>1001195.5737934588</v>
          </cell>
          <cell r="U118">
            <v>978974.4510240024</v>
          </cell>
          <cell r="V118">
            <v>956928.4405115894</v>
          </cell>
          <cell r="W118">
            <v>935057.88017626887</v>
          </cell>
          <cell r="X118">
            <v>913363.11154415365</v>
          </cell>
          <cell r="Y118">
            <v>886781.69024894154</v>
          </cell>
          <cell r="Z118">
            <v>860432.10441260668</v>
          </cell>
          <cell r="AA118">
            <v>834358.25151325134</v>
          </cell>
          <cell r="AB118">
            <v>808523.06229278143</v>
          </cell>
          <cell r="AC118">
            <v>782927.22687824955</v>
          </cell>
          <cell r="AD118">
            <v>757613.93805837561</v>
          </cell>
          <cell r="AE118">
            <v>732544.06716723274</v>
          </cell>
          <cell r="AF118">
            <v>707718.35458913899</v>
          </cell>
          <cell r="AG118">
            <v>683137.56597627862</v>
          </cell>
          <cell r="AH118">
            <v>658802.49337911</v>
          </cell>
          <cell r="AJ118">
            <v>1369162.5365045306</v>
          </cell>
          <cell r="AK118">
            <v>1350103.6051922375</v>
          </cell>
          <cell r="AL118">
            <v>1330895.068640579</v>
          </cell>
          <cell r="AM118">
            <v>1311714.236073548</v>
          </cell>
          <cell r="AN118">
            <v>1292561.4585741276</v>
          </cell>
          <cell r="AO118">
            <v>1273437.0879624896</v>
          </cell>
          <cell r="AP118">
            <v>1255011.5633265588</v>
          </cell>
          <cell r="AQ118">
            <v>1236706.1189062265</v>
          </cell>
          <cell r="AR118">
            <v>1218520.4888151672</v>
          </cell>
          <cell r="AS118">
            <v>1200454.4106635514</v>
          </cell>
          <cell r="AT118">
            <v>1182507.6257469971</v>
          </cell>
          <cell r="AU118">
            <v>1165204.5702330137</v>
          </cell>
          <cell r="AV118">
            <v>1148002.1672728974</v>
          </cell>
          <cell r="AW118">
            <v>1130909.5045733773</v>
          </cell>
          <cell r="AX118">
            <v>1113919.1490714292</v>
          </cell>
          <cell r="AY118">
            <v>1097031.3329950857</v>
          </cell>
          <cell r="AZ118">
            <v>1079441.650836895</v>
          </cell>
          <cell r="BA118">
            <v>1061960.6008792187</v>
          </cell>
          <cell r="BB118">
            <v>1044588.4279650277</v>
          </cell>
          <cell r="BC118">
            <v>1027325.3813876451</v>
          </cell>
          <cell r="BD118">
            <v>1010171.7152151087</v>
          </cell>
          <cell r="BE118">
            <v>989054.56553105207</v>
          </cell>
          <cell r="BF118">
            <v>968088.73926266609</v>
          </cell>
          <cell r="BG118">
            <v>947316.31282538048</v>
          </cell>
          <cell r="BH118">
            <v>926701.98304540734</v>
          </cell>
          <cell r="BI118">
            <v>906246.44332662318</v>
          </cell>
          <cell r="BJ118">
            <v>885992.89748471195</v>
          </cell>
          <cell r="BK118">
            <v>865902.22201133077</v>
          </cell>
          <cell r="BL118">
            <v>845975.16848721961</v>
          </cell>
          <cell r="BM118">
            <v>826212.51584772952</v>
          </cell>
          <cell r="BN118">
            <v>806615.07122120156</v>
          </cell>
        </row>
        <row r="119">
          <cell r="D119">
            <v>9.5345851740882559E-2</v>
          </cell>
          <cell r="E119">
            <v>0.20309665973337637</v>
          </cell>
          <cell r="F119">
            <v>0.42660323109410697</v>
          </cell>
          <cell r="G119">
            <v>0.8849928310141506</v>
          </cell>
          <cell r="H119">
            <v>1.814456604200406</v>
          </cell>
          <cell r="I119">
            <v>3.6762176422453874</v>
          </cell>
          <cell r="J119">
            <v>7.3075243251742226</v>
          </cell>
          <cell r="K119">
            <v>14.316447768271612</v>
          </cell>
          <cell r="L119">
            <v>27.566626843144697</v>
          </cell>
          <cell r="M119">
            <v>51.964177232665357</v>
          </cell>
          <cell r="N119">
            <v>95.400013897709343</v>
          </cell>
          <cell r="O119">
            <v>166.61277274969549</v>
          </cell>
          <cell r="P119">
            <v>279.96884468916289</v>
          </cell>
          <cell r="Q119">
            <v>449.18226139936951</v>
          </cell>
          <cell r="R119">
            <v>683.51305531855928</v>
          </cell>
          <cell r="S119">
            <v>981.84625878357599</v>
          </cell>
          <cell r="T119">
            <v>1329.1995086593993</v>
          </cell>
          <cell r="U119">
            <v>1698.8238896069324</v>
          </cell>
          <cell r="V119">
            <v>2059.6647562654121</v>
          </cell>
          <cell r="W119">
            <v>2385.0813554985525</v>
          </cell>
          <cell r="X119">
            <v>2658.3446192820388</v>
          </cell>
          <cell r="Y119">
            <v>2913.4351657778634</v>
          </cell>
          <cell r="Z119">
            <v>3114.6713779068009</v>
          </cell>
          <cell r="AA119">
            <v>3265.9360474878927</v>
          </cell>
          <cell r="AB119">
            <v>3374.8124301657463</v>
          </cell>
          <cell r="AC119">
            <v>3448.6722709790747</v>
          </cell>
          <cell r="AD119">
            <v>3493.5301848452923</v>
          </cell>
          <cell r="AE119">
            <v>3515.6909968058062</v>
          </cell>
          <cell r="AF119">
            <v>3519.6521419405408</v>
          </cell>
          <cell r="AG119">
            <v>3508.8924391497435</v>
          </cell>
          <cell r="AH119">
            <v>3486.0535455926874</v>
          </cell>
          <cell r="AJ119">
            <v>4.7672925870441279E-2</v>
          </cell>
          <cell r="AK119">
            <v>0.10154832986668819</v>
          </cell>
          <cell r="AL119">
            <v>0.21330161554705349</v>
          </cell>
          <cell r="AM119">
            <v>0.4424964155070753</v>
          </cell>
          <cell r="AN119">
            <v>0.907228302100203</v>
          </cell>
          <cell r="AO119">
            <v>1.8381088211226937</v>
          </cell>
          <cell r="AP119">
            <v>3.6537621625871113</v>
          </cell>
          <cell r="AQ119">
            <v>7.1582238841358059</v>
          </cell>
          <cell r="AR119">
            <v>13.783313421572348</v>
          </cell>
          <cell r="AS119">
            <v>25.982088616332678</v>
          </cell>
          <cell r="AT119">
            <v>47.700006948854671</v>
          </cell>
          <cell r="AU119">
            <v>83.306386374847747</v>
          </cell>
          <cell r="AV119">
            <v>139.98442234458145</v>
          </cell>
          <cell r="AW119">
            <v>224.59113069968475</v>
          </cell>
          <cell r="AX119">
            <v>341.75652765927964</v>
          </cell>
          <cell r="AY119">
            <v>490.923129391788</v>
          </cell>
          <cell r="AZ119">
            <v>664.59975432969964</v>
          </cell>
          <cell r="BA119">
            <v>849.41194480346621</v>
          </cell>
          <cell r="BB119">
            <v>1029.832378132706</v>
          </cell>
          <cell r="BC119">
            <v>1192.5406777492763</v>
          </cell>
          <cell r="BD119">
            <v>1329.1723096410194</v>
          </cell>
          <cell r="BE119">
            <v>1456.7175828889317</v>
          </cell>
          <cell r="BF119">
            <v>1557.3356889534004</v>
          </cell>
          <cell r="BG119">
            <v>1632.9680237439463</v>
          </cell>
          <cell r="BH119">
            <v>1687.4062150828731</v>
          </cell>
          <cell r="BI119">
            <v>1724.3361354895374</v>
          </cell>
          <cell r="BJ119">
            <v>1746.7650924226461</v>
          </cell>
          <cell r="BK119">
            <v>1757.8454984029031</v>
          </cell>
          <cell r="BL119">
            <v>1759.8260709702704</v>
          </cell>
          <cell r="BM119">
            <v>1754.4462195748717</v>
          </cell>
          <cell r="BN119">
            <v>1743.0267727963437</v>
          </cell>
        </row>
        <row r="120">
          <cell r="D120">
            <v>0.8518799093883237</v>
          </cell>
          <cell r="E120">
            <v>1.8145935133175244</v>
          </cell>
          <cell r="F120">
            <v>3.8115420357967014</v>
          </cell>
          <cell r="G120">
            <v>7.9070835167796707</v>
          </cell>
          <cell r="H120">
            <v>16.211498448574034</v>
          </cell>
          <cell r="I120">
            <v>32.845644511925251</v>
          </cell>
          <cell r="J120">
            <v>65.290026218447053</v>
          </cell>
          <cell r="K120">
            <v>127.91216403144799</v>
          </cell>
          <cell r="L120">
            <v>246.29761178388591</v>
          </cell>
          <cell r="M120">
            <v>464.28069794483542</v>
          </cell>
          <cell r="N120">
            <v>852.36382822073676</v>
          </cell>
          <cell r="O120">
            <v>1488.6234813725957</v>
          </cell>
          <cell r="P120">
            <v>2501.4180448407847</v>
          </cell>
          <cell r="Q120">
            <v>4013.2773178181615</v>
          </cell>
          <cell r="R120">
            <v>6106.9362641274029</v>
          </cell>
          <cell r="S120">
            <v>8772.4330602122864</v>
          </cell>
          <cell r="T120">
            <v>11875.905834613841</v>
          </cell>
          <cell r="U120">
            <v>15178.362925301164</v>
          </cell>
          <cell r="V120">
            <v>18402.34256552735</v>
          </cell>
          <cell r="W120">
            <v>21309.819482525923</v>
          </cell>
          <cell r="X120">
            <v>23751.325642895339</v>
          </cell>
          <cell r="Y120">
            <v>26030.465297814422</v>
          </cell>
          <cell r="Z120">
            <v>27828.436400111925</v>
          </cell>
          <cell r="AA120">
            <v>29179.930258141434</v>
          </cell>
          <cell r="AB120">
            <v>30152.700455445876</v>
          </cell>
          <cell r="AC120">
            <v>30812.610806558881</v>
          </cell>
          <cell r="AD120">
            <v>31213.39967048926</v>
          </cell>
          <cell r="AE120">
            <v>31411.398326332193</v>
          </cell>
          <cell r="AF120">
            <v>31446.789692572456</v>
          </cell>
          <cell r="AG120">
            <v>31350.655728995524</v>
          </cell>
          <cell r="AH120">
            <v>31146.598664963109</v>
          </cell>
          <cell r="AJ120">
            <v>0.42593995469416185</v>
          </cell>
          <cell r="AK120">
            <v>0.90729675665876219</v>
          </cell>
          <cell r="AL120">
            <v>1.9057710178983507</v>
          </cell>
          <cell r="AM120">
            <v>3.9535417583898353</v>
          </cell>
          <cell r="AN120">
            <v>8.1057492242870168</v>
          </cell>
          <cell r="AO120">
            <v>16.422822255962625</v>
          </cell>
          <cell r="AP120">
            <v>32.645013109223527</v>
          </cell>
          <cell r="AQ120">
            <v>63.956082015723993</v>
          </cell>
          <cell r="AR120">
            <v>123.14880589194296</v>
          </cell>
          <cell r="AS120">
            <v>232.14034897241771</v>
          </cell>
          <cell r="AT120">
            <v>426.18191411036838</v>
          </cell>
          <cell r="AU120">
            <v>744.31174068629787</v>
          </cell>
          <cell r="AV120">
            <v>1250.7090224203923</v>
          </cell>
          <cell r="AW120">
            <v>2006.6386589090807</v>
          </cell>
          <cell r="AX120">
            <v>3053.4681320637014</v>
          </cell>
          <cell r="AY120">
            <v>4386.2165301061432</v>
          </cell>
          <cell r="AZ120">
            <v>5937.9529173069204</v>
          </cell>
          <cell r="BA120">
            <v>7589.181462650582</v>
          </cell>
          <cell r="BB120">
            <v>9201.1712827636748</v>
          </cell>
          <cell r="BC120">
            <v>10654.909741262962</v>
          </cell>
          <cell r="BD120">
            <v>11875.66282144767</v>
          </cell>
          <cell r="BE120">
            <v>13015.232648907211</v>
          </cell>
          <cell r="BF120">
            <v>13914.218200055962</v>
          </cell>
          <cell r="BG120">
            <v>14589.965129070717</v>
          </cell>
          <cell r="BH120">
            <v>15076.350227722938</v>
          </cell>
          <cell r="BI120">
            <v>15406.305403279441</v>
          </cell>
          <cell r="BJ120">
            <v>15606.69983524463</v>
          </cell>
          <cell r="BK120">
            <v>15705.699163166097</v>
          </cell>
          <cell r="BL120">
            <v>15723.394846286228</v>
          </cell>
          <cell r="BM120">
            <v>15675.327864497762</v>
          </cell>
          <cell r="BN120">
            <v>15573.299332481554</v>
          </cell>
        </row>
        <row r="121">
          <cell r="D121">
            <v>1472759.9815972766</v>
          </cell>
          <cell r="E121">
            <v>1447075.4654703969</v>
          </cell>
          <cell r="F121">
            <v>1421010.2922837895</v>
          </cell>
          <cell r="G121">
            <v>1395012.5577159817</v>
          </cell>
          <cell r="H121">
            <v>1369080.557062719</v>
          </cell>
          <cell r="I121">
            <v>1343210.3501939296</v>
          </cell>
          <cell r="J121">
            <v>1318115.2989569898</v>
          </cell>
          <cell r="K121">
            <v>1293156.950656337</v>
          </cell>
          <cell r="L121">
            <v>1268306.8413285434</v>
          </cell>
          <cell r="M121">
            <v>1243516.2199015561</v>
          </cell>
          <cell r="N121">
            <v>1218706.6868426197</v>
          </cell>
          <cell r="O121">
            <v>1193777.4003017321</v>
          </cell>
          <cell r="P121">
            <v>1168602.025339917</v>
          </cell>
          <cell r="Q121">
            <v>1143055.5360553146</v>
          </cell>
          <cell r="R121">
            <v>1117036.972967363</v>
          </cell>
          <cell r="S121">
            <v>1090557.8776752129</v>
          </cell>
          <cell r="T121">
            <v>1062950.2312505776</v>
          </cell>
          <cell r="U121">
            <v>1035309.6352602631</v>
          </cell>
          <cell r="V121">
            <v>1007945.0782497581</v>
          </cell>
          <cell r="W121">
            <v>981121.70177398867</v>
          </cell>
          <cell r="X121">
            <v>955006.18235859077</v>
          </cell>
          <cell r="Y121">
            <v>923800.34257706674</v>
          </cell>
          <cell r="Z121">
            <v>893378.76696091855</v>
          </cell>
          <cell r="AA121">
            <v>863750.03971776436</v>
          </cell>
          <cell r="AB121">
            <v>834798.7447862433</v>
          </cell>
          <cell r="AC121">
            <v>806452.40266425954</v>
          </cell>
          <cell r="AD121">
            <v>778697.78732311202</v>
          </cell>
          <cell r="AE121">
            <v>751430.11522687308</v>
          </cell>
          <cell r="AF121">
            <v>724605.48425453051</v>
          </cell>
          <cell r="AG121">
            <v>698190.12710701022</v>
          </cell>
          <cell r="AH121">
            <v>672158.60935730382</v>
          </cell>
          <cell r="AJ121">
            <v>1472760.4552101572</v>
          </cell>
          <cell r="AK121">
            <v>1452432.6941128424</v>
          </cell>
          <cell r="AL121">
            <v>1431668.062818225</v>
          </cell>
          <cell r="AM121">
            <v>1410915.2966264456</v>
          </cell>
          <cell r="AN121">
            <v>1390173.911633685</v>
          </cell>
          <cell r="AO121">
            <v>1369442.306002131</v>
          </cell>
          <cell r="AP121">
            <v>1349438.0473963316</v>
          </cell>
          <cell r="AQ121">
            <v>1329530.7175476884</v>
          </cell>
          <cell r="AR121">
            <v>1309706.1234123367</v>
          </cell>
          <cell r="AS121">
            <v>1289939.9301571327</v>
          </cell>
          <cell r="AT121">
            <v>1270192.9806216937</v>
          </cell>
          <cell r="AU121">
            <v>1251052.5491105532</v>
          </cell>
          <cell r="AV121">
            <v>1231807.8655107277</v>
          </cell>
          <cell r="AW121">
            <v>1212402.0019885078</v>
          </cell>
          <cell r="AX121">
            <v>1192779.973844392</v>
          </cell>
          <cell r="AY121">
            <v>1172947.7626772996</v>
          </cell>
          <cell r="AZ121">
            <v>1152114.656871381</v>
          </cell>
          <cell r="BA121">
            <v>1131285.587075534</v>
          </cell>
          <cell r="BB121">
            <v>1110615.2652574142</v>
          </cell>
          <cell r="BC121">
            <v>1090236.4826307015</v>
          </cell>
          <cell r="BD121">
            <v>1070232.8008687869</v>
          </cell>
          <cell r="BE121">
            <v>1046016.1698132558</v>
          </cell>
          <cell r="BF121">
            <v>1022225.9498341286</v>
          </cell>
          <cell r="BG121">
            <v>998890.09987431404</v>
          </cell>
          <cell r="BH121">
            <v>975930.96017092234</v>
          </cell>
          <cell r="BI121">
            <v>953312.75706368114</v>
          </cell>
          <cell r="BJ121">
            <v>931052.22924569657</v>
          </cell>
          <cell r="BK121">
            <v>909075.99963056843</v>
          </cell>
          <cell r="BL121">
            <v>887362.59482410667</v>
          </cell>
          <cell r="BM121">
            <v>865895.61660932365</v>
          </cell>
          <cell r="BN121">
            <v>844662.84132819402</v>
          </cell>
        </row>
        <row r="122">
          <cell r="D122">
            <v>103598.39231850725</v>
          </cell>
          <cell r="E122">
            <v>102001.91093587238</v>
          </cell>
          <cell r="F122">
            <v>100131.24898881766</v>
          </cell>
          <cell r="G122">
            <v>98258.298065988245</v>
          </cell>
          <cell r="H122">
            <v>96383.270412359328</v>
          </cell>
          <cell r="I122">
            <v>94506.377586427814</v>
          </cell>
          <cell r="J122">
            <v>92678.785929663049</v>
          </cell>
          <cell r="K122">
            <v>90856.703588675242</v>
          </cell>
          <cell r="L122">
            <v>89040.303331296294</v>
          </cell>
          <cell r="M122">
            <v>87229.75838901283</v>
          </cell>
          <cell r="N122">
            <v>85425.24249448019</v>
          </cell>
          <cell r="O122">
            <v>83659.446346614248</v>
          </cell>
          <cell r="P122">
            <v>81905.568051256996</v>
          </cell>
          <cell r="Q122">
            <v>80164.950325185768</v>
          </cell>
          <cell r="R122">
            <v>78436.60912929129</v>
          </cell>
          <cell r="S122">
            <v>76720.682917077254</v>
          </cell>
          <cell r="T122">
            <v>74959.762800391676</v>
          </cell>
          <cell r="U122">
            <v>73212.371051168811</v>
          </cell>
          <cell r="V122">
            <v>71478.645059961142</v>
          </cell>
          <cell r="W122">
            <v>69758.722435744261</v>
          </cell>
          <cell r="X122">
            <v>68052.741076614577</v>
          </cell>
          <cell r="Y122">
            <v>65962.552791717229</v>
          </cell>
          <cell r="Z122">
            <v>63889.770326330836</v>
          </cell>
          <cell r="AA122">
            <v>61837.654510142311</v>
          </cell>
          <cell r="AB122">
            <v>59803.195379073346</v>
          </cell>
          <cell r="AC122">
            <v>57786.458863547748</v>
          </cell>
          <cell r="AD122">
            <v>55790.77912007102</v>
          </cell>
          <cell r="AE122">
            <v>53813.137382778346</v>
          </cell>
          <cell r="AF122">
            <v>51853.571499904341</v>
          </cell>
          <cell r="AG122">
            <v>49912.109298877076</v>
          </cell>
          <cell r="AH122">
            <v>47988.768188749644</v>
          </cell>
          <cell r="AJ122">
            <v>103598.39231850725</v>
          </cell>
          <cell r="AK122">
            <v>102330.09776569155</v>
          </cell>
          <cell r="AL122">
            <v>100775.11325027951</v>
          </cell>
          <cell r="AM122">
            <v>99205.456591071532</v>
          </cell>
          <cell r="AN122">
            <v>97621.466037083912</v>
          </cell>
          <cell r="AO122">
            <v>96023.478970718599</v>
          </cell>
          <cell r="AP122">
            <v>94462.782845044625</v>
          </cell>
          <cell r="AQ122">
            <v>92895.712947361666</v>
          </cell>
          <cell r="AR122">
            <v>91322.566716482339</v>
          </cell>
          <cell r="AS122">
            <v>89743.64193116987</v>
          </cell>
          <cell r="AT122">
            <v>88159.236795755976</v>
          </cell>
          <cell r="AU122">
            <v>86675.597004600771</v>
          </cell>
          <cell r="AV122">
            <v>85196.391682595538</v>
          </cell>
          <cell r="AW122">
            <v>83723.727204739087</v>
          </cell>
          <cell r="AX122">
            <v>82256.049432685802</v>
          </cell>
          <cell r="AY122">
            <v>80793.569341711453</v>
          </cell>
          <cell r="AZ122">
            <v>79275.558706122189</v>
          </cell>
          <cell r="BA122">
            <v>77763.579603769685</v>
          </cell>
          <cell r="BB122">
            <v>76257.840953282692</v>
          </cell>
          <cell r="BC122">
            <v>74758.55166206877</v>
          </cell>
          <cell r="BD122">
            <v>73265.920784767193</v>
          </cell>
          <cell r="BE122">
            <v>71433.554513999858</v>
          </cell>
          <cell r="BF122">
            <v>69608.764460472361</v>
          </cell>
          <cell r="BG122">
            <v>67796.720201748176</v>
          </cell>
          <cell r="BH122">
            <v>65992.733568320735</v>
          </cell>
          <cell r="BI122">
            <v>64196.95527582684</v>
          </cell>
          <cell r="BJ122">
            <v>62412.796688651877</v>
          </cell>
          <cell r="BK122">
            <v>60637.322280806606</v>
          </cell>
          <cell r="BL122">
            <v>58870.64725414342</v>
          </cell>
          <cell r="BM122">
            <v>57112.874845666804</v>
          </cell>
          <cell r="BN122">
            <v>55364.096212270349</v>
          </cell>
        </row>
        <row r="123">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row>
        <row r="124">
          <cell r="D124">
            <v>1369161.5892787694</v>
          </cell>
          <cell r="E124">
            <v>1345073.5545345244</v>
          </cell>
          <cell r="F124">
            <v>1320879.0432949716</v>
          </cell>
          <cell r="G124">
            <v>1296754.2596499936</v>
          </cell>
          <cell r="H124">
            <v>1272697.2866503594</v>
          </cell>
          <cell r="I124">
            <v>1248703.972607502</v>
          </cell>
          <cell r="J124">
            <v>1225436.5130273267</v>
          </cell>
          <cell r="K124">
            <v>1202300.2470676615</v>
          </cell>
          <cell r="L124">
            <v>1179266.5379972467</v>
          </cell>
          <cell r="M124">
            <v>1156286.4615125428</v>
          </cell>
          <cell r="N124">
            <v>1133281.4443481397</v>
          </cell>
          <cell r="O124">
            <v>1110117.9539551178</v>
          </cell>
          <cell r="P124">
            <v>1086696.4572886601</v>
          </cell>
          <cell r="Q124">
            <v>1062890.5857301287</v>
          </cell>
          <cell r="R124">
            <v>1038600.3638380717</v>
          </cell>
          <cell r="S124">
            <v>1013837.1947581358</v>
          </cell>
          <cell r="T124">
            <v>987990.46845018549</v>
          </cell>
          <cell r="U124">
            <v>962097.26420909422</v>
          </cell>
          <cell r="V124">
            <v>936466.43318979663</v>
          </cell>
          <cell r="W124">
            <v>911362.97933824442</v>
          </cell>
          <cell r="X124">
            <v>886953.44128197629</v>
          </cell>
          <cell r="Y124">
            <v>857837.78978534916</v>
          </cell>
          <cell r="Z124">
            <v>829488.99663458799</v>
          </cell>
          <cell r="AA124">
            <v>801912.38520762196</v>
          </cell>
          <cell r="AB124">
            <v>774995.5494071698</v>
          </cell>
          <cell r="AC124">
            <v>748665.94380071166</v>
          </cell>
          <cell r="AD124">
            <v>722907.00820304104</v>
          </cell>
          <cell r="AE124">
            <v>697616.97784409474</v>
          </cell>
          <cell r="AF124">
            <v>672751.91275462601</v>
          </cell>
          <cell r="AG124">
            <v>648278.01780813327</v>
          </cell>
          <cell r="AH124">
            <v>624169.84116855415</v>
          </cell>
          <cell r="AJ124">
            <v>1369162.06289165</v>
          </cell>
          <cell r="AK124">
            <v>1350102.5963471509</v>
          </cell>
          <cell r="AL124">
            <v>1330892.9495679454</v>
          </cell>
          <cell r="AM124">
            <v>1311709.840035374</v>
          </cell>
          <cell r="AN124">
            <v>1292552.4455966011</v>
          </cell>
          <cell r="AO124">
            <v>1273418.8270314126</v>
          </cell>
          <cell r="AP124">
            <v>1254975.2645512868</v>
          </cell>
          <cell r="AQ124">
            <v>1236635.0046003265</v>
          </cell>
          <cell r="AR124">
            <v>1218383.5566958538</v>
          </cell>
          <cell r="AS124">
            <v>1200196.2882259625</v>
          </cell>
          <cell r="AT124">
            <v>1182033.7438259379</v>
          </cell>
          <cell r="AU124">
            <v>1164376.9521059527</v>
          </cell>
          <cell r="AV124">
            <v>1146611.4738281325</v>
          </cell>
          <cell r="AW124">
            <v>1128678.2747837685</v>
          </cell>
          <cell r="AX124">
            <v>1110523.9244117062</v>
          </cell>
          <cell r="AY124">
            <v>1092154.1933355879</v>
          </cell>
          <cell r="AZ124">
            <v>1072839.0981652583</v>
          </cell>
          <cell r="BA124">
            <v>1053522.0074717645</v>
          </cell>
          <cell r="BB124">
            <v>1034357.4243041313</v>
          </cell>
          <cell r="BC124">
            <v>1015477.9309686329</v>
          </cell>
          <cell r="BD124">
            <v>996966.88008401997</v>
          </cell>
          <cell r="BE124">
            <v>974582.61529925594</v>
          </cell>
          <cell r="BF124">
            <v>952617.18537365668</v>
          </cell>
          <cell r="BG124">
            <v>931093.37967256585</v>
          </cell>
          <cell r="BH124">
            <v>909938.22660260159</v>
          </cell>
          <cell r="BI124">
            <v>889115.80178785417</v>
          </cell>
          <cell r="BJ124">
            <v>868639.43255704467</v>
          </cell>
          <cell r="BK124">
            <v>848438.67734976171</v>
          </cell>
          <cell r="BL124">
            <v>828491.94756996306</v>
          </cell>
          <cell r="BM124">
            <v>808782.74176365684</v>
          </cell>
          <cell r="BN124">
            <v>789298.7451159237</v>
          </cell>
        </row>
        <row r="125">
          <cell r="D125">
            <v>46207.838899165487</v>
          </cell>
          <cell r="E125">
            <v>50828.302201567822</v>
          </cell>
          <cell r="F125">
            <v>55227.714673389804</v>
          </cell>
          <cell r="G125">
            <v>59407.861017210409</v>
          </cell>
          <cell r="H125">
            <v>63369.275228840321</v>
          </cell>
          <cell r="I125">
            <v>67110.219670820035</v>
          </cell>
          <cell r="J125">
            <v>70180.020785313085</v>
          </cell>
          <cell r="K125">
            <v>72973.362791135733</v>
          </cell>
          <cell r="L125">
            <v>75468.826986872751</v>
          </cell>
          <cell r="M125">
            <v>77624.519266668634</v>
          </cell>
          <cell r="N125">
            <v>79368.713953130718</v>
          </cell>
          <cell r="O125">
            <v>79222.263861200132</v>
          </cell>
          <cell r="P125">
            <v>78527.850583264255</v>
          </cell>
          <cell r="Q125">
            <v>77147.590613906679</v>
          </cell>
          <cell r="R125">
            <v>74998.492167940538</v>
          </cell>
          <cell r="S125">
            <v>72095.415293266735</v>
          </cell>
          <cell r="T125">
            <v>68590.90384514365</v>
          </cell>
          <cell r="U125">
            <v>64754.307457312229</v>
          </cell>
          <cell r="V125">
            <v>60897.672223158166</v>
          </cell>
          <cell r="W125">
            <v>57289.113858599303</v>
          </cell>
          <cell r="X125">
            <v>54098.201311860998</v>
          </cell>
          <cell r="Y125">
            <v>52104.411446612743</v>
          </cell>
          <cell r="Z125">
            <v>50476.409520902584</v>
          </cell>
          <cell r="AA125">
            <v>49162.701563658047</v>
          </cell>
          <cell r="AB125">
            <v>48109.933453828497</v>
          </cell>
          <cell r="AC125">
            <v>47249.92836880876</v>
          </cell>
          <cell r="AD125">
            <v>46511.771391759496</v>
          </cell>
          <cell r="AE125">
            <v>45853.899162165711</v>
          </cell>
          <cell r="AF125">
            <v>45236.482764631808</v>
          </cell>
          <cell r="AG125">
            <v>44629.71865343531</v>
          </cell>
          <cell r="AH125">
            <v>44012.028554733755</v>
          </cell>
          <cell r="AJ125">
            <v>46208.26483912018</v>
          </cell>
          <cell r="AK125">
            <v>50829.347487963874</v>
          </cell>
          <cell r="AL125">
            <v>55230.173502476238</v>
          </cell>
          <cell r="AM125">
            <v>59413.02586934701</v>
          </cell>
          <cell r="AN125">
            <v>63379.507923782425</v>
          </cell>
          <cell r="AO125">
            <v>67129.953616845523</v>
          </cell>
          <cell r="AP125">
            <v>70439.888240626402</v>
          </cell>
          <cell r="AQ125">
            <v>73507.128437643682</v>
          </cell>
          <cell r="AR125">
            <v>76320.577400824317</v>
          </cell>
          <cell r="AS125">
            <v>78857.51381710943</v>
          </cell>
          <cell r="AT125">
            <v>81078.178196403882</v>
          </cell>
          <cell r="AU125">
            <v>81513.653588831105</v>
          </cell>
          <cell r="AV125">
            <v>81583.687894253235</v>
          </cell>
          <cell r="AW125">
            <v>81210.601499417884</v>
          </cell>
          <cell r="AX125">
            <v>80343.028128348335</v>
          </cell>
          <cell r="AY125">
            <v>78986.299978243653</v>
          </cell>
          <cell r="AZ125">
            <v>77224.292684597778</v>
          </cell>
          <cell r="BA125">
            <v>75208.7782670288</v>
          </cell>
          <cell r="BB125">
            <v>73118.021459562995</v>
          </cell>
          <cell r="BC125">
            <v>71107.32854839995</v>
          </cell>
          <cell r="BD125">
            <v>69277.102131627573</v>
          </cell>
          <cell r="BE125">
            <v>68610.671117890204</v>
          </cell>
          <cell r="BF125">
            <v>68072.176371521142</v>
          </cell>
          <cell r="BG125">
            <v>67637.229851185402</v>
          </cell>
          <cell r="BH125">
            <v>67276.128036067224</v>
          </cell>
          <cell r="BI125">
            <v>66952.020765173773</v>
          </cell>
          <cell r="BJ125">
            <v>66625.14679204089</v>
          </cell>
          <cell r="BK125">
            <v>66273.942293616492</v>
          </cell>
          <cell r="BL125">
            <v>65876.816692788474</v>
          </cell>
          <cell r="BM125">
            <v>65417.78638626785</v>
          </cell>
          <cell r="BN125">
            <v>64885.501882683253</v>
          </cell>
        </row>
        <row r="126">
          <cell r="D126">
            <v>478051.72359857522</v>
          </cell>
          <cell r="E126">
            <v>468768.86689101107</v>
          </cell>
          <cell r="F126">
            <v>459444.59633939771</v>
          </cell>
          <cell r="G126">
            <v>450078.29321203602</v>
          </cell>
          <cell r="H126">
            <v>440668.24357712432</v>
          </cell>
          <cell r="I126">
            <v>431210.49385905085</v>
          </cell>
          <cell r="J126">
            <v>419492.79412140726</v>
          </cell>
          <cell r="K126">
            <v>407813.19944217394</v>
          </cell>
          <cell r="L126">
            <v>396143.18878619367</v>
          </cell>
          <cell r="M126">
            <v>384433.94891327294</v>
          </cell>
          <cell r="N126">
            <v>372607.0127607967</v>
          </cell>
          <cell r="O126">
            <v>363019.19209048752</v>
          </cell>
          <cell r="P126">
            <v>353069.18037580384</v>
          </cell>
          <cell r="Q126">
            <v>342572.39916295058</v>
          </cell>
          <cell r="R126">
            <v>331486.73643750238</v>
          </cell>
          <cell r="S126">
            <v>319823.45390311477</v>
          </cell>
          <cell r="T126">
            <v>307731.62345053576</v>
          </cell>
          <cell r="U126">
            <v>295477.12014085741</v>
          </cell>
          <cell r="V126">
            <v>283368.63897236699</v>
          </cell>
          <cell r="W126">
            <v>271671.02249522822</v>
          </cell>
          <cell r="X126">
            <v>260550.64228197117</v>
          </cell>
          <cell r="Y126">
            <v>246966.86724322013</v>
          </cell>
          <cell r="Z126">
            <v>233999.97433355259</v>
          </cell>
          <cell r="AA126">
            <v>221517.76260977107</v>
          </cell>
          <cell r="AB126">
            <v>209543.54006633942</v>
          </cell>
          <cell r="AC126">
            <v>198004.72501068845</v>
          </cell>
          <cell r="AD126">
            <v>186802.56334743014</v>
          </cell>
          <cell r="AE126">
            <v>175917.88034959327</v>
          </cell>
          <cell r="AF126">
            <v>165306.63484921653</v>
          </cell>
          <cell r="AG126">
            <v>154934.90705779672</v>
          </cell>
          <cell r="AH126">
            <v>144777.09582387281</v>
          </cell>
          <cell r="AJ126">
            <v>478052.14953852992</v>
          </cell>
          <cell r="AK126">
            <v>468791.38051858888</v>
          </cell>
          <cell r="AL126">
            <v>459489.21621776704</v>
          </cell>
          <cell r="AM126">
            <v>450145.59145034384</v>
          </cell>
          <cell r="AN126">
            <v>440759.79734218924</v>
          </cell>
          <cell r="AO126">
            <v>431329.89095710905</v>
          </cell>
          <cell r="AP126">
            <v>420749.47312251094</v>
          </cell>
          <cell r="AQ126">
            <v>410166.90506119077</v>
          </cell>
          <cell r="AR126">
            <v>399566.42521477584</v>
          </cell>
          <cell r="AS126">
            <v>388920.75698119681</v>
          </cell>
          <cell r="AT126">
            <v>378185.691972161</v>
          </cell>
          <cell r="AU126">
            <v>369833.32344423526</v>
          </cell>
          <cell r="AV126">
            <v>361260.91708125465</v>
          </cell>
          <cell r="AW126">
            <v>352379.36274330958</v>
          </cell>
          <cell r="AX126">
            <v>343143.93335759453</v>
          </cell>
          <cell r="AY126">
            <v>333557.51994398527</v>
          </cell>
          <cell r="AZ126">
            <v>323701.62242882594</v>
          </cell>
          <cell r="BA126">
            <v>313725.658954682</v>
          </cell>
          <cell r="BB126">
            <v>303805.60422083049</v>
          </cell>
          <cell r="BC126">
            <v>294094.52228689234</v>
          </cell>
          <cell r="BD126">
            <v>284690.62011650385</v>
          </cell>
          <cell r="BE126">
            <v>272552.89330808003</v>
          </cell>
          <cell r="BF126">
            <v>260741.54382227623</v>
          </cell>
          <cell r="BG126">
            <v>249204.71735628071</v>
          </cell>
          <cell r="BH126">
            <v>237935.11862865539</v>
          </cell>
          <cell r="BI126">
            <v>226892.80319081081</v>
          </cell>
          <cell r="BJ126">
            <v>216023.21555308299</v>
          </cell>
          <cell r="BK126">
            <v>205315.11734519032</v>
          </cell>
          <cell r="BL126">
            <v>194743.95969465826</v>
          </cell>
          <cell r="BM126">
            <v>184290.86147506768</v>
          </cell>
          <cell r="BN126">
            <v>173941.63489140166</v>
          </cell>
        </row>
        <row r="127">
          <cell r="D127">
            <v>1472760.9288230378</v>
          </cell>
          <cell r="E127">
            <v>1447077.4831605698</v>
          </cell>
          <cell r="F127">
            <v>1421014.5304290564</v>
          </cell>
          <cell r="G127">
            <v>1395021.3497923294</v>
          </cell>
          <cell r="H127">
            <v>1369098.5830177718</v>
          </cell>
          <cell r="I127">
            <v>1343246.8720560838</v>
          </cell>
          <cell r="J127">
            <v>1318187.8965075333</v>
          </cell>
          <cell r="K127">
            <v>1293299.1792681369</v>
          </cell>
          <cell r="L127">
            <v>1268580.7055671704</v>
          </cell>
          <cell r="M127">
            <v>1244032.4647767337</v>
          </cell>
          <cell r="N127">
            <v>1219654.4506847381</v>
          </cell>
          <cell r="O127">
            <v>1195432.6365558545</v>
          </cell>
          <cell r="P127">
            <v>1171383.4122294469</v>
          </cell>
          <cell r="Q127">
            <v>1147517.9956345323</v>
          </cell>
          <cell r="R127">
            <v>1123827.422286809</v>
          </cell>
          <cell r="S127">
            <v>1100312.1569942087</v>
          </cell>
          <cell r="T127">
            <v>1076155.3365938507</v>
          </cell>
          <cell r="U127">
            <v>1052186.8220751712</v>
          </cell>
          <cell r="V127">
            <v>1028407.0855715509</v>
          </cell>
          <cell r="W127">
            <v>1004816.6026120131</v>
          </cell>
          <cell r="X127">
            <v>981415.85262076813</v>
          </cell>
          <cell r="Y127">
            <v>952744.24304065912</v>
          </cell>
          <cell r="Z127">
            <v>924321.87473893724</v>
          </cell>
          <cell r="AA127">
            <v>896195.90602339373</v>
          </cell>
          <cell r="AB127">
            <v>868326.25767185492</v>
          </cell>
          <cell r="AC127">
            <v>840713.68574179744</v>
          </cell>
          <cell r="AD127">
            <v>813404.71717844659</v>
          </cell>
          <cell r="AE127">
            <v>786357.20455001108</v>
          </cell>
          <cell r="AF127">
            <v>759571.9260890435</v>
          </cell>
          <cell r="AG127">
            <v>733049.67527515558</v>
          </cell>
          <cell r="AH127">
            <v>706791.26156785968</v>
          </cell>
          <cell r="AJ127">
            <v>1472760.9288230378</v>
          </cell>
          <cell r="AK127">
            <v>1452433.7029579291</v>
          </cell>
          <cell r="AL127">
            <v>1431670.1818908586</v>
          </cell>
          <cell r="AM127">
            <v>1410919.6926646195</v>
          </cell>
          <cell r="AN127">
            <v>1390182.9246112115</v>
          </cell>
          <cell r="AO127">
            <v>1369460.5669332079</v>
          </cell>
          <cell r="AP127">
            <v>1349474.3461716035</v>
          </cell>
          <cell r="AQ127">
            <v>1329601.8318535883</v>
          </cell>
          <cell r="AR127">
            <v>1309843.0555316501</v>
          </cell>
          <cell r="AS127">
            <v>1290198.0525947216</v>
          </cell>
          <cell r="AT127">
            <v>1270666.8625427529</v>
          </cell>
          <cell r="AU127">
            <v>1251880.1672376143</v>
          </cell>
          <cell r="AV127">
            <v>1233198.5589554927</v>
          </cell>
          <cell r="AW127">
            <v>1214633.2317781167</v>
          </cell>
          <cell r="AX127">
            <v>1196175.198504115</v>
          </cell>
          <cell r="AY127">
            <v>1177824.9023367974</v>
          </cell>
          <cell r="AZ127">
            <v>1158717.2095430177</v>
          </cell>
          <cell r="BA127">
            <v>1139724.1804829882</v>
          </cell>
          <cell r="BB127">
            <v>1120846.2689183105</v>
          </cell>
          <cell r="BC127">
            <v>1102083.9330497137</v>
          </cell>
          <cell r="BD127">
            <v>1083437.6359998756</v>
          </cell>
          <cell r="BE127">
            <v>1060488.1200450519</v>
          </cell>
          <cell r="BF127">
            <v>1037697.503723138</v>
          </cell>
          <cell r="BG127">
            <v>1015113.0330271287</v>
          </cell>
          <cell r="BH127">
            <v>992694.71661372809</v>
          </cell>
          <cell r="BI127">
            <v>970443.39860245015</v>
          </cell>
          <cell r="BJ127">
            <v>948405.69417336385</v>
          </cell>
          <cell r="BK127">
            <v>926539.54429213749</v>
          </cell>
          <cell r="BL127">
            <v>904845.81574136321</v>
          </cell>
          <cell r="BM127">
            <v>883325.39069339633</v>
          </cell>
          <cell r="BN127">
            <v>861979.16743347188</v>
          </cell>
        </row>
      </sheetData>
      <sheetData sheetId="4">
        <row r="4">
          <cell r="D4">
            <v>7896082.1468130462</v>
          </cell>
          <cell r="E4">
            <v>7859175.4107994894</v>
          </cell>
          <cell r="F4">
            <v>7822441.1789643141</v>
          </cell>
          <cell r="G4">
            <v>7785878.6450132029</v>
          </cell>
          <cell r="H4">
            <v>7749487.0064205024</v>
          </cell>
          <cell r="I4">
            <v>7705270.5518163443</v>
          </cell>
          <cell r="J4">
            <v>7662513.8157681925</v>
          </cell>
          <cell r="K4">
            <v>7619994.3379013333</v>
          </cell>
          <cell r="L4">
            <v>7577710.801664276</v>
          </cell>
          <cell r="M4">
            <v>7535661.8978111055</v>
          </cell>
          <cell r="N4">
            <v>7493846.3243609462</v>
          </cell>
          <cell r="O4">
            <v>7445135.9701326024</v>
          </cell>
          <cell r="P4">
            <v>7396742.23550204</v>
          </cell>
          <cell r="Q4">
            <v>7348663.0624269526</v>
          </cell>
          <cell r="R4">
            <v>7300896.4062424079</v>
          </cell>
          <cell r="S4">
            <v>7253440.2355738906</v>
          </cell>
          <cell r="T4">
            <v>7199476.0947326208</v>
          </cell>
          <cell r="U4">
            <v>7145913.4362779371</v>
          </cell>
          <cell r="V4">
            <v>7092749.2732613916</v>
          </cell>
          <cell r="W4">
            <v>7039980.640956833</v>
          </cell>
          <cell r="X4">
            <v>6987604.5966950795</v>
          </cell>
          <cell r="Y4">
            <v>6930666.5312831951</v>
          </cell>
          <cell r="Z4">
            <v>6874192.422188241</v>
          </cell>
          <cell r="AA4">
            <v>6818178.4888907624</v>
          </cell>
          <cell r="AB4">
            <v>6762620.9816766335</v>
          </cell>
          <cell r="AC4">
            <v>6707516.1813860442</v>
          </cell>
          <cell r="AD4">
            <v>6650163.1511213444</v>
          </cell>
          <cell r="AE4">
            <v>6593300.5214746362</v>
          </cell>
          <cell r="AF4">
            <v>6536924.0992452297</v>
          </cell>
          <cell r="AG4">
            <v>6481029.7270866539</v>
          </cell>
          <cell r="AH4">
            <v>6425613.2832000889</v>
          </cell>
          <cell r="AJ4">
            <v>7896082.1468130462</v>
          </cell>
          <cell r="AK4">
            <v>7859175.4107994894</v>
          </cell>
          <cell r="AL4">
            <v>7822441.1789643141</v>
          </cell>
          <cell r="AM4">
            <v>7785878.6450132029</v>
          </cell>
          <cell r="AN4">
            <v>7749487.0064205024</v>
          </cell>
          <cell r="AO4">
            <v>7705270.5518163443</v>
          </cell>
          <cell r="AP4">
            <v>7662513.8157681925</v>
          </cell>
          <cell r="AQ4">
            <v>7619994.3379013333</v>
          </cell>
          <cell r="AR4">
            <v>7577710.801664276</v>
          </cell>
          <cell r="AS4">
            <v>7535661.8978111055</v>
          </cell>
          <cell r="AT4">
            <v>7493846.3243609462</v>
          </cell>
          <cell r="AU4">
            <v>7445135.9701326024</v>
          </cell>
          <cell r="AV4">
            <v>7396742.23550204</v>
          </cell>
          <cell r="AW4">
            <v>7348663.0624269526</v>
          </cell>
          <cell r="AX4">
            <v>7300896.4062424079</v>
          </cell>
          <cell r="AY4">
            <v>7253440.2355738906</v>
          </cell>
          <cell r="AZ4">
            <v>7199476.0947326208</v>
          </cell>
          <cell r="BA4">
            <v>7145913.4362779371</v>
          </cell>
          <cell r="BB4">
            <v>7092749.2732613916</v>
          </cell>
          <cell r="BC4">
            <v>7039980.640956833</v>
          </cell>
          <cell r="BD4">
            <v>6987604.5966950795</v>
          </cell>
          <cell r="BE4">
            <v>6930666.5312831951</v>
          </cell>
          <cell r="BF4">
            <v>6874192.422188241</v>
          </cell>
          <cell r="BG4">
            <v>6818178.4888907624</v>
          </cell>
          <cell r="BH4">
            <v>6762620.9816766335</v>
          </cell>
          <cell r="BI4">
            <v>6707516.1813860442</v>
          </cell>
          <cell r="BJ4">
            <v>6650163.1511213444</v>
          </cell>
          <cell r="BK4">
            <v>6593300.5214746362</v>
          </cell>
          <cell r="BL4">
            <v>6536924.0992452297</v>
          </cell>
          <cell r="BM4">
            <v>6481029.7270866539</v>
          </cell>
          <cell r="BN4">
            <v>6425613.2832000889</v>
          </cell>
        </row>
        <row r="5">
          <cell r="D5">
            <v>2469050.6255606362</v>
          </cell>
          <cell r="E5">
            <v>2457510.1428316855</v>
          </cell>
          <cell r="F5">
            <v>2446023.6009738683</v>
          </cell>
          <cell r="G5">
            <v>2434590.7478644932</v>
          </cell>
          <cell r="H5">
            <v>2423211.3325593029</v>
          </cell>
          <cell r="I5">
            <v>2409385.1510593384</v>
          </cell>
          <cell r="J5">
            <v>2396015.4135206742</v>
          </cell>
          <cell r="K5">
            <v>2382719.8649848662</v>
          </cell>
          <cell r="L5">
            <v>2369498.0937753101</v>
          </cell>
          <cell r="M5">
            <v>2356349.6904998054</v>
          </cell>
          <cell r="N5">
            <v>2343274.2480378798</v>
          </cell>
          <cell r="O5">
            <v>2328042.8550074371</v>
          </cell>
          <cell r="P5">
            <v>2312910.4667494157</v>
          </cell>
          <cell r="Q5">
            <v>2297876.4397281297</v>
          </cell>
          <cell r="R5">
            <v>2282940.1345909052</v>
          </cell>
          <cell r="S5">
            <v>2268100.9161408911</v>
          </cell>
          <cell r="T5">
            <v>2251226.7001405223</v>
          </cell>
          <cell r="U5">
            <v>2234478.0249234582</v>
          </cell>
          <cell r="V5">
            <v>2217853.9564914461</v>
          </cell>
          <cell r="W5">
            <v>2201353.5677949917</v>
          </cell>
          <cell r="X5">
            <v>2184975.9386816639</v>
          </cell>
          <cell r="Y5">
            <v>2167171.7969048251</v>
          </cell>
          <cell r="Z5">
            <v>2149512.73107999</v>
          </cell>
          <cell r="AA5">
            <v>2131997.5590647049</v>
          </cell>
          <cell r="AB5">
            <v>2114625.108349131</v>
          </cell>
          <cell r="AC5">
            <v>2097394.2159775533</v>
          </cell>
          <cell r="AD5">
            <v>2079460.3175428705</v>
          </cell>
          <cell r="AE5">
            <v>2061679.7640114089</v>
          </cell>
          <cell r="AF5">
            <v>2044051.2441981281</v>
          </cell>
          <cell r="AG5">
            <v>2026573.4581293559</v>
          </cell>
          <cell r="AH5">
            <v>2009245.1169469261</v>
          </cell>
          <cell r="AJ5">
            <v>2469050.6255606362</v>
          </cell>
          <cell r="AK5">
            <v>2457510.1428316855</v>
          </cell>
          <cell r="AL5">
            <v>2446023.6009738683</v>
          </cell>
          <cell r="AM5">
            <v>2434590.7478644932</v>
          </cell>
          <cell r="AN5">
            <v>2423211.3325593029</v>
          </cell>
          <cell r="AO5">
            <v>2409385.1510593384</v>
          </cell>
          <cell r="AP5">
            <v>2396015.4135206742</v>
          </cell>
          <cell r="AQ5">
            <v>2382719.8649848662</v>
          </cell>
          <cell r="AR5">
            <v>2369498.0937753101</v>
          </cell>
          <cell r="AS5">
            <v>2356349.6904998054</v>
          </cell>
          <cell r="AT5">
            <v>2343274.2480378798</v>
          </cell>
          <cell r="AU5">
            <v>2328042.8550074371</v>
          </cell>
          <cell r="AV5">
            <v>2312910.4667494157</v>
          </cell>
          <cell r="AW5">
            <v>2297876.4397281297</v>
          </cell>
          <cell r="AX5">
            <v>2282940.1345909052</v>
          </cell>
          <cell r="AY5">
            <v>2268100.9161408911</v>
          </cell>
          <cell r="AZ5">
            <v>2251226.7001405223</v>
          </cell>
          <cell r="BA5">
            <v>2234478.0249234582</v>
          </cell>
          <cell r="BB5">
            <v>2217853.9564914461</v>
          </cell>
          <cell r="BC5">
            <v>2201353.5677949917</v>
          </cell>
          <cell r="BD5">
            <v>2184975.9386816639</v>
          </cell>
          <cell r="BE5">
            <v>2167171.7969048251</v>
          </cell>
          <cell r="BF5">
            <v>2149512.73107999</v>
          </cell>
          <cell r="BG5">
            <v>2131997.5590647049</v>
          </cell>
          <cell r="BH5">
            <v>2114625.108349131</v>
          </cell>
          <cell r="BI5">
            <v>2097394.2159775533</v>
          </cell>
          <cell r="BJ5">
            <v>2079460.3175428705</v>
          </cell>
          <cell r="BK5">
            <v>2061679.7640114089</v>
          </cell>
          <cell r="BL5">
            <v>2044051.2441981281</v>
          </cell>
          <cell r="BM5">
            <v>2026573.4581293559</v>
          </cell>
          <cell r="BN5">
            <v>2009245.1169469261</v>
          </cell>
        </row>
        <row r="6">
          <cell r="D6">
            <v>1125724.5926953687</v>
          </cell>
          <cell r="E6">
            <v>1120462.8920704145</v>
          </cell>
          <cell r="F6">
            <v>1115225.7849327538</v>
          </cell>
          <cell r="G6">
            <v>1110013.1563310316</v>
          </cell>
          <cell r="H6">
            <v>1104824.8918511819</v>
          </cell>
          <cell r="I6">
            <v>1098521.0630124977</v>
          </cell>
          <cell r="J6">
            <v>1092425.3425807878</v>
          </cell>
          <cell r="K6">
            <v>1086363.4474518714</v>
          </cell>
          <cell r="L6">
            <v>1080335.1899283105</v>
          </cell>
          <cell r="M6">
            <v>1074340.3833542042</v>
          </cell>
          <cell r="N6">
            <v>1068378.8421094108</v>
          </cell>
          <cell r="O6">
            <v>1061434.3292922687</v>
          </cell>
          <cell r="P6">
            <v>1054534.9561356727</v>
          </cell>
          <cell r="Q6">
            <v>1047680.4292297025</v>
          </cell>
          <cell r="R6">
            <v>1040870.4570716152</v>
          </cell>
          <cell r="S6">
            <v>1034104.7500534505</v>
          </cell>
          <cell r="T6">
            <v>1026411.2180790886</v>
          </cell>
          <cell r="U6">
            <v>1018774.9244398543</v>
          </cell>
          <cell r="V6">
            <v>1011195.4432940121</v>
          </cell>
          <cell r="W6">
            <v>1003672.3519680034</v>
          </cell>
          <cell r="X6">
            <v>996205.23093287658</v>
          </cell>
          <cell r="Y6">
            <v>988087.71400449378</v>
          </cell>
          <cell r="Z6">
            <v>980036.34216252156</v>
          </cell>
          <cell r="AA6">
            <v>972050.57642779953</v>
          </cell>
          <cell r="AB6">
            <v>964129.88221300615</v>
          </cell>
          <cell r="AC6">
            <v>956273.72928687173</v>
          </cell>
          <cell r="AD6">
            <v>948097.05186202587</v>
          </cell>
          <cell r="AE6">
            <v>939990.28962115129</v>
          </cell>
          <cell r="AF6">
            <v>931952.84475016093</v>
          </cell>
          <cell r="AG6">
            <v>923984.12454661389</v>
          </cell>
          <cell r="AH6">
            <v>916083.54137600854</v>
          </cell>
          <cell r="AJ6">
            <v>1125724.5926953687</v>
          </cell>
          <cell r="AK6">
            <v>1120462.8920704145</v>
          </cell>
          <cell r="AL6">
            <v>1115225.7849327538</v>
          </cell>
          <cell r="AM6">
            <v>1110013.1563310316</v>
          </cell>
          <cell r="AN6">
            <v>1104824.8918511819</v>
          </cell>
          <cell r="AO6">
            <v>1098521.0630124977</v>
          </cell>
          <cell r="AP6">
            <v>1092425.3425807878</v>
          </cell>
          <cell r="AQ6">
            <v>1086363.4474518714</v>
          </cell>
          <cell r="AR6">
            <v>1080335.1899283105</v>
          </cell>
          <cell r="AS6">
            <v>1074340.3833542042</v>
          </cell>
          <cell r="AT6">
            <v>1068378.8421094108</v>
          </cell>
          <cell r="AU6">
            <v>1061434.3292922687</v>
          </cell>
          <cell r="AV6">
            <v>1054534.9561356727</v>
          </cell>
          <cell r="AW6">
            <v>1047680.4292297025</v>
          </cell>
          <cell r="AX6">
            <v>1040870.4570716152</v>
          </cell>
          <cell r="AY6">
            <v>1034104.7500534505</v>
          </cell>
          <cell r="AZ6">
            <v>1026411.2180790886</v>
          </cell>
          <cell r="BA6">
            <v>1018774.9244398543</v>
          </cell>
          <cell r="BB6">
            <v>1011195.4432940121</v>
          </cell>
          <cell r="BC6">
            <v>1003672.3519680034</v>
          </cell>
          <cell r="BD6">
            <v>996205.23093287658</v>
          </cell>
          <cell r="BE6">
            <v>988087.71400449378</v>
          </cell>
          <cell r="BF6">
            <v>980036.34216252156</v>
          </cell>
          <cell r="BG6">
            <v>972050.57642779953</v>
          </cell>
          <cell r="BH6">
            <v>964129.88221300615</v>
          </cell>
          <cell r="BI6">
            <v>956273.72928687173</v>
          </cell>
          <cell r="BJ6">
            <v>948097.05186202587</v>
          </cell>
          <cell r="BK6">
            <v>939990.28962115129</v>
          </cell>
          <cell r="BL6">
            <v>931952.84475016093</v>
          </cell>
          <cell r="BM6">
            <v>923984.12454661389</v>
          </cell>
          <cell r="BN6">
            <v>916083.54137600854</v>
          </cell>
        </row>
        <row r="7">
          <cell r="D7">
            <v>4301306.9285570411</v>
          </cell>
          <cell r="E7">
            <v>4281202.3758973898</v>
          </cell>
          <cell r="F7">
            <v>4261191.7930576922</v>
          </cell>
          <cell r="G7">
            <v>4241274.7408176782</v>
          </cell>
          <cell r="H7">
            <v>4221450.7820100179</v>
          </cell>
          <cell r="I7">
            <v>4197364.3377445089</v>
          </cell>
          <cell r="J7">
            <v>4174073.0596667309</v>
          </cell>
          <cell r="K7">
            <v>4150911.0254645958</v>
          </cell>
          <cell r="L7">
            <v>4127877.5179606555</v>
          </cell>
          <cell r="M7">
            <v>4104971.8239570959</v>
          </cell>
          <cell r="N7">
            <v>4082193.2342136553</v>
          </cell>
          <cell r="O7">
            <v>4055658.7858328968</v>
          </cell>
          <cell r="P7">
            <v>4029296.8126169518</v>
          </cell>
          <cell r="Q7">
            <v>4003106.1934691207</v>
          </cell>
          <cell r="R7">
            <v>3977085.8145798882</v>
          </cell>
          <cell r="S7">
            <v>3951234.5693795495</v>
          </cell>
          <cell r="T7">
            <v>3921838.1765130102</v>
          </cell>
          <cell r="U7">
            <v>3892660.4869146249</v>
          </cell>
          <cell r="V7">
            <v>3863699.8734759334</v>
          </cell>
          <cell r="W7">
            <v>3834954.7211938379</v>
          </cell>
          <cell r="X7">
            <v>3806423.4270805391</v>
          </cell>
          <cell r="Y7">
            <v>3775407.0203738767</v>
          </cell>
          <cell r="Z7">
            <v>3744643.3489457294</v>
          </cell>
          <cell r="AA7">
            <v>3714130.3533982579</v>
          </cell>
          <cell r="AB7">
            <v>3683865.9911144967</v>
          </cell>
          <cell r="AC7">
            <v>3653848.2361216196</v>
          </cell>
          <cell r="AD7">
            <v>3622605.7817164483</v>
          </cell>
          <cell r="AE7">
            <v>3591630.4678420764</v>
          </cell>
          <cell r="AF7">
            <v>3560920.0102969413</v>
          </cell>
          <cell r="AG7">
            <v>3530472.1444106842</v>
          </cell>
          <cell r="AH7">
            <v>3500284.6248771548</v>
          </cell>
          <cell r="AJ7">
            <v>4301306.9285570411</v>
          </cell>
          <cell r="AK7">
            <v>4281202.3758973898</v>
          </cell>
          <cell r="AL7">
            <v>4261191.7930576922</v>
          </cell>
          <cell r="AM7">
            <v>4241274.7408176782</v>
          </cell>
          <cell r="AN7">
            <v>4221450.7820100179</v>
          </cell>
          <cell r="AO7">
            <v>4197364.3377445089</v>
          </cell>
          <cell r="AP7">
            <v>4174073.0596667309</v>
          </cell>
          <cell r="AQ7">
            <v>4150911.0254645958</v>
          </cell>
          <cell r="AR7">
            <v>4127877.5179606555</v>
          </cell>
          <cell r="AS7">
            <v>4104971.8239570959</v>
          </cell>
          <cell r="AT7">
            <v>4082193.2342136553</v>
          </cell>
          <cell r="AU7">
            <v>4055658.7858328968</v>
          </cell>
          <cell r="AV7">
            <v>4029296.8126169518</v>
          </cell>
          <cell r="AW7">
            <v>4003106.1934691207</v>
          </cell>
          <cell r="AX7">
            <v>3977085.8145798882</v>
          </cell>
          <cell r="AY7">
            <v>3951234.5693795495</v>
          </cell>
          <cell r="AZ7">
            <v>3921838.1765130102</v>
          </cell>
          <cell r="BA7">
            <v>3892660.4869146249</v>
          </cell>
          <cell r="BB7">
            <v>3863699.8734759334</v>
          </cell>
          <cell r="BC7">
            <v>3834954.7211938379</v>
          </cell>
          <cell r="BD7">
            <v>3806423.4270805391</v>
          </cell>
          <cell r="BE7">
            <v>3775407.0203738767</v>
          </cell>
          <cell r="BF7">
            <v>3744643.3489457294</v>
          </cell>
          <cell r="BG7">
            <v>3714130.3533982579</v>
          </cell>
          <cell r="BH7">
            <v>3683865.9911144967</v>
          </cell>
          <cell r="BI7">
            <v>3653848.2361216196</v>
          </cell>
          <cell r="BJ7">
            <v>3622605.7817164483</v>
          </cell>
          <cell r="BK7">
            <v>3591630.4678420764</v>
          </cell>
          <cell r="BL7">
            <v>3560920.0102969413</v>
          </cell>
          <cell r="BM7">
            <v>3530472.1444106842</v>
          </cell>
          <cell r="BN7">
            <v>3500284.6248771548</v>
          </cell>
        </row>
        <row r="9">
          <cell r="D9">
            <v>463262.36467510118</v>
          </cell>
          <cell r="E9">
            <v>460091.04864396557</v>
          </cell>
          <cell r="F9">
            <v>456941.4422230557</v>
          </cell>
          <cell r="G9">
            <v>453813.39679672697</v>
          </cell>
          <cell r="H9">
            <v>450706.76476670027</v>
          </cell>
          <cell r="I9">
            <v>447621.39954509772</v>
          </cell>
          <cell r="J9">
            <v>444557.15554752573</v>
          </cell>
          <cell r="K9">
            <v>441513.88818620518</v>
          </cell>
          <cell r="L9">
            <v>438491.45386314951</v>
          </cell>
          <cell r="M9">
            <v>435489.70996338892</v>
          </cell>
          <cell r="N9">
            <v>432508.51484824053</v>
          </cell>
          <cell r="O9">
            <v>429547.72784862574</v>
          </cell>
          <cell r="P9">
            <v>426607.20925843198</v>
          </cell>
          <cell r="Q9">
            <v>423686.82032792148</v>
          </cell>
          <cell r="R9">
            <v>420786.42325718357</v>
          </cell>
          <cell r="S9">
            <v>417905.8811896327</v>
          </cell>
          <cell r="T9">
            <v>415045.05820555106</v>
          </cell>
          <cell r="U9">
            <v>412203.81931567495</v>
          </cell>
          <cell r="V9">
            <v>409382.03045482514</v>
          </cell>
          <cell r="W9">
            <v>406579.55847558129</v>
          </cell>
          <cell r="X9">
            <v>403796.27114199882</v>
          </cell>
          <cell r="Y9">
            <v>401032.03712336993</v>
          </cell>
          <cell r="Z9">
            <v>398286.72598802601</v>
          </cell>
          <cell r="AA9">
            <v>395560.20819718373</v>
          </cell>
          <cell r="AB9">
            <v>392852.35509883228</v>
          </cell>
          <cell r="AC9">
            <v>390163.0389216633</v>
          </cell>
          <cell r="AD9">
            <v>387492.13276904152</v>
          </cell>
          <cell r="AE9">
            <v>384839.51061301725</v>
          </cell>
          <cell r="AF9">
            <v>382205.04728837957</v>
          </cell>
          <cell r="AG9">
            <v>379588.61848675087</v>
          </cell>
          <cell r="AH9">
            <v>376990.10075072048</v>
          </cell>
          <cell r="AJ9">
            <v>463262.36467510118</v>
          </cell>
          <cell r="AK9">
            <v>460091.04864396557</v>
          </cell>
          <cell r="AL9">
            <v>456941.4422230557</v>
          </cell>
          <cell r="AM9">
            <v>453813.39679672697</v>
          </cell>
          <cell r="AN9">
            <v>450706.76476670027</v>
          </cell>
          <cell r="AO9">
            <v>447621.39954509772</v>
          </cell>
          <cell r="AP9">
            <v>444557.15554752573</v>
          </cell>
          <cell r="AQ9">
            <v>441513.88818620518</v>
          </cell>
          <cell r="AR9">
            <v>438491.45386314951</v>
          </cell>
          <cell r="AS9">
            <v>435489.70996338892</v>
          </cell>
          <cell r="AT9">
            <v>432508.51484824053</v>
          </cell>
          <cell r="AU9">
            <v>429547.72784862574</v>
          </cell>
          <cell r="AV9">
            <v>426607.20925843198</v>
          </cell>
          <cell r="AW9">
            <v>423686.82032792148</v>
          </cell>
          <cell r="AX9">
            <v>420786.42325718357</v>
          </cell>
          <cell r="AY9">
            <v>417905.8811896327</v>
          </cell>
          <cell r="AZ9">
            <v>415045.05820555106</v>
          </cell>
          <cell r="BA9">
            <v>412203.81931567495</v>
          </cell>
          <cell r="BB9">
            <v>409382.03045482514</v>
          </cell>
          <cell r="BC9">
            <v>406579.55847558129</v>
          </cell>
          <cell r="BD9">
            <v>403796.27114199882</v>
          </cell>
          <cell r="BE9">
            <v>401032.03712336993</v>
          </cell>
          <cell r="BF9">
            <v>398286.72598802601</v>
          </cell>
          <cell r="BG9">
            <v>395560.20819718373</v>
          </cell>
          <cell r="BH9">
            <v>392852.35509883228</v>
          </cell>
          <cell r="BI9">
            <v>390163.0389216633</v>
          </cell>
          <cell r="BJ9">
            <v>387492.13276904152</v>
          </cell>
          <cell r="BK9">
            <v>384839.51061301725</v>
          </cell>
          <cell r="BL9">
            <v>382205.04728837957</v>
          </cell>
          <cell r="BM9">
            <v>379588.61848675087</v>
          </cell>
          <cell r="BN9">
            <v>376990.10075072048</v>
          </cell>
        </row>
        <row r="10">
          <cell r="D10">
            <v>0</v>
          </cell>
          <cell r="E10">
            <v>9201.8209728793117</v>
          </cell>
          <cell r="F10">
            <v>18277.657688922227</v>
          </cell>
          <cell r="G10">
            <v>27228.803807803622</v>
          </cell>
          <cell r="H10">
            <v>36056.541181336026</v>
          </cell>
          <cell r="I10">
            <v>44762.139954509774</v>
          </cell>
          <cell r="J10">
            <v>53346.858665703097</v>
          </cell>
          <cell r="K10">
            <v>61811.944346068733</v>
          </cell>
          <cell r="L10">
            <v>70158.632618103919</v>
          </cell>
          <cell r="M10">
            <v>78388.147793410011</v>
          </cell>
          <cell r="N10">
            <v>86501.702969648119</v>
          </cell>
          <cell r="O10">
            <v>107386.93196215644</v>
          </cell>
          <cell r="P10">
            <v>127982.16277752959</v>
          </cell>
          <cell r="Q10">
            <v>148290.38711477251</v>
          </cell>
          <cell r="R10">
            <v>168314.56930287345</v>
          </cell>
          <cell r="S10">
            <v>188057.6465353347</v>
          </cell>
          <cell r="T10">
            <v>207522.5291027755</v>
          </cell>
          <cell r="U10">
            <v>226712.10062362123</v>
          </cell>
          <cell r="V10">
            <v>245629.21827289509</v>
          </cell>
          <cell r="W10">
            <v>264276.71300912782</v>
          </cell>
          <cell r="X10">
            <v>282657.38979939913</v>
          </cell>
          <cell r="Y10">
            <v>292753.38710006006</v>
          </cell>
          <cell r="Z10">
            <v>302697.91175089974</v>
          </cell>
          <cell r="AA10">
            <v>312492.56447577511</v>
          </cell>
          <cell r="AB10">
            <v>322138.93118104246</v>
          </cell>
          <cell r="AC10">
            <v>331638.58308341377</v>
          </cell>
          <cell r="AD10">
            <v>340993.07683675655</v>
          </cell>
          <cell r="AE10">
            <v>350203.95465784572</v>
          </cell>
          <cell r="AF10">
            <v>359272.74445107678</v>
          </cell>
          <cell r="AG10">
            <v>368200.95993214834</v>
          </cell>
          <cell r="AH10">
            <v>376990.10075072048</v>
          </cell>
          <cell r="AJ10">
            <v>0</v>
          </cell>
          <cell r="AK10">
            <v>9201.8209728793117</v>
          </cell>
          <cell r="AL10">
            <v>18277.657688922227</v>
          </cell>
          <cell r="AM10">
            <v>27228.803807803622</v>
          </cell>
          <cell r="AN10">
            <v>36056.541181336026</v>
          </cell>
          <cell r="AO10">
            <v>44762.139954509774</v>
          </cell>
          <cell r="AP10">
            <v>53346.858665703097</v>
          </cell>
          <cell r="AQ10">
            <v>61811.944346068733</v>
          </cell>
          <cell r="AR10">
            <v>70158.632618103919</v>
          </cell>
          <cell r="AS10">
            <v>78388.147793410011</v>
          </cell>
          <cell r="AT10">
            <v>86501.702969648119</v>
          </cell>
          <cell r="AU10">
            <v>107386.93196215644</v>
          </cell>
          <cell r="AV10">
            <v>127982.16277752959</v>
          </cell>
          <cell r="AW10">
            <v>148290.38711477251</v>
          </cell>
          <cell r="AX10">
            <v>168314.56930287345</v>
          </cell>
          <cell r="AY10">
            <v>188057.6465353347</v>
          </cell>
          <cell r="AZ10">
            <v>207522.5291027755</v>
          </cell>
          <cell r="BA10">
            <v>226712.10062362123</v>
          </cell>
          <cell r="BB10">
            <v>245629.21827289509</v>
          </cell>
          <cell r="BC10">
            <v>264276.71300912782</v>
          </cell>
          <cell r="BD10">
            <v>282657.38979939913</v>
          </cell>
          <cell r="BE10">
            <v>292753.38710006006</v>
          </cell>
          <cell r="BF10">
            <v>302697.91175089974</v>
          </cell>
          <cell r="BG10">
            <v>312492.56447577511</v>
          </cell>
          <cell r="BH10">
            <v>322138.93118104246</v>
          </cell>
          <cell r="BI10">
            <v>331638.58308341377</v>
          </cell>
          <cell r="BJ10">
            <v>340993.07683675655</v>
          </cell>
          <cell r="BK10">
            <v>350203.95465784572</v>
          </cell>
          <cell r="BL10">
            <v>359272.74445107678</v>
          </cell>
          <cell r="BM10">
            <v>368200.95993214834</v>
          </cell>
          <cell r="BN10">
            <v>376990.10075072048</v>
          </cell>
        </row>
        <row r="11">
          <cell r="D11">
            <v>463262.36467510118</v>
          </cell>
          <cell r="E11">
            <v>450889.22767108626</v>
          </cell>
          <cell r="F11">
            <v>438663.78453413345</v>
          </cell>
          <cell r="G11">
            <v>426584.59298892337</v>
          </cell>
          <cell r="H11">
            <v>414650.22358536423</v>
          </cell>
          <cell r="I11">
            <v>402859.25959058793</v>
          </cell>
          <cell r="J11">
            <v>391210.29688182264</v>
          </cell>
          <cell r="K11">
            <v>379701.94384013646</v>
          </cell>
          <cell r="L11">
            <v>368332.82124504558</v>
          </cell>
          <cell r="M11">
            <v>357101.56216997892</v>
          </cell>
          <cell r="N11">
            <v>346006.81187859242</v>
          </cell>
          <cell r="O11">
            <v>322160.79588646931</v>
          </cell>
          <cell r="P11">
            <v>298625.04648090235</v>
          </cell>
          <cell r="Q11">
            <v>275396.43321314896</v>
          </cell>
          <cell r="R11">
            <v>252471.85395431012</v>
          </cell>
          <cell r="S11">
            <v>229848.23465429799</v>
          </cell>
          <cell r="T11">
            <v>207522.52910277556</v>
          </cell>
          <cell r="U11">
            <v>185491.71869205372</v>
          </cell>
          <cell r="V11">
            <v>163752.81218193006</v>
          </cell>
          <cell r="W11">
            <v>142302.84546645347</v>
          </cell>
          <cell r="X11">
            <v>121138.88134259969</v>
          </cell>
          <cell r="Y11">
            <v>108278.65002330986</v>
          </cell>
          <cell r="Z11">
            <v>95588.814237126266</v>
          </cell>
          <cell r="AA11">
            <v>83067.643721408618</v>
          </cell>
          <cell r="AB11">
            <v>70713.423917789827</v>
          </cell>
          <cell r="AC11">
            <v>58524.455838249531</v>
          </cell>
          <cell r="AD11">
            <v>46499.055932284973</v>
          </cell>
          <cell r="AE11">
            <v>34635.555955171527</v>
          </cell>
          <cell r="AF11">
            <v>22932.302837302792</v>
          </cell>
          <cell r="AG11">
            <v>11387.658554602531</v>
          </cell>
          <cell r="AH11">
            <v>0</v>
          </cell>
          <cell r="AJ11">
            <v>463262.36467510118</v>
          </cell>
          <cell r="AK11">
            <v>450889.22767108626</v>
          </cell>
          <cell r="AL11">
            <v>438663.78453413345</v>
          </cell>
          <cell r="AM11">
            <v>426584.59298892337</v>
          </cell>
          <cell r="AN11">
            <v>414650.22358536423</v>
          </cell>
          <cell r="AO11">
            <v>402859.25959058793</v>
          </cell>
          <cell r="AP11">
            <v>391210.29688182264</v>
          </cell>
          <cell r="AQ11">
            <v>379701.94384013646</v>
          </cell>
          <cell r="AR11">
            <v>368332.82124504558</v>
          </cell>
          <cell r="AS11">
            <v>357101.56216997892</v>
          </cell>
          <cell r="AT11">
            <v>346006.81187859242</v>
          </cell>
          <cell r="AU11">
            <v>322160.79588646931</v>
          </cell>
          <cell r="AV11">
            <v>298625.04648090235</v>
          </cell>
          <cell r="AW11">
            <v>275396.43321314896</v>
          </cell>
          <cell r="AX11">
            <v>252471.85395431012</v>
          </cell>
          <cell r="AY11">
            <v>229848.23465429799</v>
          </cell>
          <cell r="AZ11">
            <v>207522.52910277556</v>
          </cell>
          <cell r="BA11">
            <v>185491.71869205372</v>
          </cell>
          <cell r="BB11">
            <v>163752.81218193006</v>
          </cell>
          <cell r="BC11">
            <v>142302.84546645347</v>
          </cell>
          <cell r="BD11">
            <v>121138.88134259969</v>
          </cell>
          <cell r="BE11">
            <v>108278.65002330986</v>
          </cell>
          <cell r="BF11">
            <v>95588.814237126266</v>
          </cell>
          <cell r="BG11">
            <v>83067.643721408618</v>
          </cell>
          <cell r="BH11">
            <v>70713.423917789827</v>
          </cell>
          <cell r="BI11">
            <v>58524.455838249531</v>
          </cell>
          <cell r="BJ11">
            <v>46499.055932284973</v>
          </cell>
          <cell r="BK11">
            <v>34635.555955171527</v>
          </cell>
          <cell r="BL11">
            <v>22932.302837302792</v>
          </cell>
          <cell r="BM11">
            <v>11387.658554602531</v>
          </cell>
          <cell r="BN11">
            <v>0</v>
          </cell>
        </row>
        <row r="12">
          <cell r="D12">
            <v>7896082.1468130462</v>
          </cell>
          <cell r="E12">
            <v>7849973.5898266099</v>
          </cell>
          <cell r="F12">
            <v>7804163.5212753918</v>
          </cell>
          <cell r="G12">
            <v>7758649.8412053995</v>
          </cell>
          <cell r="H12">
            <v>7713430.4652391663</v>
          </cell>
          <cell r="I12">
            <v>7660508.4118618341</v>
          </cell>
          <cell r="J12">
            <v>7609166.9571024897</v>
          </cell>
          <cell r="K12">
            <v>7558182.3935552649</v>
          </cell>
          <cell r="L12">
            <v>7507552.1690461719</v>
          </cell>
          <cell r="M12">
            <v>7457273.7500176951</v>
          </cell>
          <cell r="N12">
            <v>7407344.6213912982</v>
          </cell>
          <cell r="O12">
            <v>7337749.0381704457</v>
          </cell>
          <cell r="P12">
            <v>7268760.07272451</v>
          </cell>
          <cell r="Q12">
            <v>7200372.6753121801</v>
          </cell>
          <cell r="R12">
            <v>7132581.8369395342</v>
          </cell>
          <cell r="S12">
            <v>7065382.5890385555</v>
          </cell>
          <cell r="T12">
            <v>6991953.5656298455</v>
          </cell>
          <cell r="U12">
            <v>6919201.3356543155</v>
          </cell>
          <cell r="V12">
            <v>6847120.054988496</v>
          </cell>
          <cell r="W12">
            <v>6775703.9279477056</v>
          </cell>
          <cell r="X12">
            <v>6704947.2068956802</v>
          </cell>
          <cell r="Y12">
            <v>6637913.1441831347</v>
          </cell>
          <cell r="Z12">
            <v>6571494.5104373414</v>
          </cell>
          <cell r="AA12">
            <v>6505685.9244149877</v>
          </cell>
          <cell r="AB12">
            <v>6440482.050495591</v>
          </cell>
          <cell r="AC12">
            <v>6375877.5983026307</v>
          </cell>
          <cell r="AD12">
            <v>6309170.074284588</v>
          </cell>
          <cell r="AE12">
            <v>6243096.56681679</v>
          </cell>
          <cell r="AF12">
            <v>6177651.354794153</v>
          </cell>
          <cell r="AG12">
            <v>6112828.7671545055</v>
          </cell>
          <cell r="AH12">
            <v>6048623.1824493688</v>
          </cell>
          <cell r="AJ12">
            <v>7896082.1468130462</v>
          </cell>
          <cell r="AK12">
            <v>7849973.5898266099</v>
          </cell>
          <cell r="AL12">
            <v>7804163.5212753918</v>
          </cell>
          <cell r="AM12">
            <v>7758649.8412053995</v>
          </cell>
          <cell r="AN12">
            <v>7713430.4652391663</v>
          </cell>
          <cell r="AO12">
            <v>7660508.4118618341</v>
          </cell>
          <cell r="AP12">
            <v>7609166.9571024897</v>
          </cell>
          <cell r="AQ12">
            <v>7558182.3935552649</v>
          </cell>
          <cell r="AR12">
            <v>7507552.1690461719</v>
          </cell>
          <cell r="AS12">
            <v>7457273.7500176951</v>
          </cell>
          <cell r="AT12">
            <v>7407344.6213912982</v>
          </cell>
          <cell r="AU12">
            <v>7337749.0381704457</v>
          </cell>
          <cell r="AV12">
            <v>7268760.07272451</v>
          </cell>
          <cell r="AW12">
            <v>7200372.6753121801</v>
          </cell>
          <cell r="AX12">
            <v>7132581.8369395342</v>
          </cell>
          <cell r="AY12">
            <v>7065382.5890385555</v>
          </cell>
          <cell r="AZ12">
            <v>6991953.5656298455</v>
          </cell>
          <cell r="BA12">
            <v>6919201.3356543155</v>
          </cell>
          <cell r="BB12">
            <v>6847120.054988496</v>
          </cell>
          <cell r="BC12">
            <v>6775703.9279477056</v>
          </cell>
          <cell r="BD12">
            <v>6704947.2068956802</v>
          </cell>
          <cell r="BE12">
            <v>6637913.1441831347</v>
          </cell>
          <cell r="BF12">
            <v>6571494.5104373414</v>
          </cell>
          <cell r="BG12">
            <v>6505685.9244149877</v>
          </cell>
          <cell r="BH12">
            <v>6440482.050495591</v>
          </cell>
          <cell r="BI12">
            <v>6375877.5983026307</v>
          </cell>
          <cell r="BJ12">
            <v>6309170.074284588</v>
          </cell>
          <cell r="BK12">
            <v>6243096.56681679</v>
          </cell>
          <cell r="BL12">
            <v>6177651.354794153</v>
          </cell>
          <cell r="BM12">
            <v>6112828.7671545055</v>
          </cell>
          <cell r="BN12">
            <v>6048623.1824493688</v>
          </cell>
        </row>
        <row r="13">
          <cell r="D13">
            <v>2469050.6255606362</v>
          </cell>
          <cell r="E13">
            <v>2457510.1428316855</v>
          </cell>
          <cell r="F13">
            <v>2446023.6009738683</v>
          </cell>
          <cell r="G13">
            <v>2434590.7478644932</v>
          </cell>
          <cell r="H13">
            <v>2423211.3325593029</v>
          </cell>
          <cell r="I13">
            <v>2409385.1510593384</v>
          </cell>
          <cell r="J13">
            <v>2396015.4135206742</v>
          </cell>
          <cell r="K13">
            <v>2382719.8649848662</v>
          </cell>
          <cell r="L13">
            <v>2369498.0937753101</v>
          </cell>
          <cell r="M13">
            <v>2356349.6904998054</v>
          </cell>
          <cell r="N13">
            <v>2343274.2480378798</v>
          </cell>
          <cell r="O13">
            <v>2328042.8550074371</v>
          </cell>
          <cell r="P13">
            <v>2312910.4667494157</v>
          </cell>
          <cell r="Q13">
            <v>2297876.4397281297</v>
          </cell>
          <cell r="R13">
            <v>2282940.1345909052</v>
          </cell>
          <cell r="S13">
            <v>2268100.9161408911</v>
          </cell>
          <cell r="T13">
            <v>2251226.7001405223</v>
          </cell>
          <cell r="U13">
            <v>2234478.0249234582</v>
          </cell>
          <cell r="V13">
            <v>2217853.9564914461</v>
          </cell>
          <cell r="W13">
            <v>2201353.5677949917</v>
          </cell>
          <cell r="X13">
            <v>2184975.9386816639</v>
          </cell>
          <cell r="Y13">
            <v>2167171.7969048251</v>
          </cell>
          <cell r="Z13">
            <v>2149512.73107999</v>
          </cell>
          <cell r="AA13">
            <v>2131997.5590647049</v>
          </cell>
          <cell r="AB13">
            <v>2114625.108349131</v>
          </cell>
          <cell r="AC13">
            <v>2097394.2159775533</v>
          </cell>
          <cell r="AD13">
            <v>2079460.3175428705</v>
          </cell>
          <cell r="AE13">
            <v>2061679.7640114089</v>
          </cell>
          <cell r="AF13">
            <v>2044051.2441981281</v>
          </cell>
          <cell r="AG13">
            <v>2026573.4581293559</v>
          </cell>
          <cell r="AH13">
            <v>2009245.1169469261</v>
          </cell>
          <cell r="AJ13">
            <v>2469050.6255606362</v>
          </cell>
          <cell r="AK13">
            <v>2457510.1428316855</v>
          </cell>
          <cell r="AL13">
            <v>2446023.6009738683</v>
          </cell>
          <cell r="AM13">
            <v>2434590.7478644932</v>
          </cell>
          <cell r="AN13">
            <v>2423211.3325593029</v>
          </cell>
          <cell r="AO13">
            <v>2409385.1510593384</v>
          </cell>
          <cell r="AP13">
            <v>2396015.4135206742</v>
          </cell>
          <cell r="AQ13">
            <v>2382719.8649848662</v>
          </cell>
          <cell r="AR13">
            <v>2369498.0937753101</v>
          </cell>
          <cell r="AS13">
            <v>2356349.6904998054</v>
          </cell>
          <cell r="AT13">
            <v>2343274.2480378798</v>
          </cell>
          <cell r="AU13">
            <v>2328042.8550074371</v>
          </cell>
          <cell r="AV13">
            <v>2312910.4667494157</v>
          </cell>
          <cell r="AW13">
            <v>2297876.4397281297</v>
          </cell>
          <cell r="AX13">
            <v>2282940.1345909052</v>
          </cell>
          <cell r="AY13">
            <v>2268100.9161408911</v>
          </cell>
          <cell r="AZ13">
            <v>2251226.7001405223</v>
          </cell>
          <cell r="BA13">
            <v>2234478.0249234582</v>
          </cell>
          <cell r="BB13">
            <v>2217853.9564914461</v>
          </cell>
          <cell r="BC13">
            <v>2201353.5677949917</v>
          </cell>
          <cell r="BD13">
            <v>2184975.9386816639</v>
          </cell>
          <cell r="BE13">
            <v>2167171.7969048251</v>
          </cell>
          <cell r="BF13">
            <v>2149512.73107999</v>
          </cell>
          <cell r="BG13">
            <v>2131997.5590647049</v>
          </cell>
          <cell r="BH13">
            <v>2114625.108349131</v>
          </cell>
          <cell r="BI13">
            <v>2097394.2159775533</v>
          </cell>
          <cell r="BJ13">
            <v>2079460.3175428705</v>
          </cell>
          <cell r="BK13">
            <v>2061679.7640114089</v>
          </cell>
          <cell r="BL13">
            <v>2044051.2441981281</v>
          </cell>
          <cell r="BM13">
            <v>2026573.4581293559</v>
          </cell>
          <cell r="BN13">
            <v>2009245.1169469261</v>
          </cell>
        </row>
        <row r="14">
          <cell r="D14">
            <v>1125724.5926953687</v>
          </cell>
          <cell r="E14">
            <v>1111261.0710975351</v>
          </cell>
          <cell r="F14">
            <v>1096948.1272438315</v>
          </cell>
          <cell r="G14">
            <v>1082784.3525232279</v>
          </cell>
          <cell r="H14">
            <v>1068768.3506698459</v>
          </cell>
          <cell r="I14">
            <v>1053758.9230579881</v>
          </cell>
          <cell r="J14">
            <v>1039078.4839150847</v>
          </cell>
          <cell r="K14">
            <v>1024551.5031058026</v>
          </cell>
          <cell r="L14">
            <v>1010176.5573102066</v>
          </cell>
          <cell r="M14">
            <v>995952.23556079424</v>
          </cell>
          <cell r="N14">
            <v>981877.13913976261</v>
          </cell>
          <cell r="O14">
            <v>954047.39733011229</v>
          </cell>
          <cell r="P14">
            <v>926552.79335814319</v>
          </cell>
          <cell r="Q14">
            <v>899390.04211492999</v>
          </cell>
          <cell r="R14">
            <v>872555.8877687417</v>
          </cell>
          <cell r="S14">
            <v>846047.10351811582</v>
          </cell>
          <cell r="T14">
            <v>818888.6889763131</v>
          </cell>
          <cell r="U14">
            <v>792062.82381623308</v>
          </cell>
          <cell r="V14">
            <v>765566.22502111702</v>
          </cell>
          <cell r="W14">
            <v>739395.63895887556</v>
          </cell>
          <cell r="X14">
            <v>713547.8411334774</v>
          </cell>
          <cell r="Y14">
            <v>695334.32690443378</v>
          </cell>
          <cell r="Z14">
            <v>677338.43041162181</v>
          </cell>
          <cell r="AA14">
            <v>659558.01195202442</v>
          </cell>
          <cell r="AB14">
            <v>641990.95103196369</v>
          </cell>
          <cell r="AC14">
            <v>624635.14620345796</v>
          </cell>
          <cell r="AD14">
            <v>607103.97502526932</v>
          </cell>
          <cell r="AE14">
            <v>589786.33496330562</v>
          </cell>
          <cell r="AF14">
            <v>572680.10029908409</v>
          </cell>
          <cell r="AG14">
            <v>555783.16461446555</v>
          </cell>
          <cell r="AH14">
            <v>539093.44062528806</v>
          </cell>
          <cell r="AJ14">
            <v>1125724.5926953687</v>
          </cell>
          <cell r="AK14">
            <v>1111261.0710975351</v>
          </cell>
          <cell r="AL14">
            <v>1096948.1272438315</v>
          </cell>
          <cell r="AM14">
            <v>1082784.3525232279</v>
          </cell>
          <cell r="AN14">
            <v>1068768.3506698459</v>
          </cell>
          <cell r="AO14">
            <v>1053758.9230579881</v>
          </cell>
          <cell r="AP14">
            <v>1039078.4839150847</v>
          </cell>
          <cell r="AQ14">
            <v>1024551.5031058026</v>
          </cell>
          <cell r="AR14">
            <v>1010176.5573102066</v>
          </cell>
          <cell r="AS14">
            <v>995952.23556079424</v>
          </cell>
          <cell r="AT14">
            <v>981877.13913976261</v>
          </cell>
          <cell r="AU14">
            <v>954047.39733011229</v>
          </cell>
          <cell r="AV14">
            <v>926552.79335814319</v>
          </cell>
          <cell r="AW14">
            <v>899390.04211492999</v>
          </cell>
          <cell r="AX14">
            <v>872555.8877687417</v>
          </cell>
          <cell r="AY14">
            <v>846047.10351811582</v>
          </cell>
          <cell r="AZ14">
            <v>818888.6889763131</v>
          </cell>
          <cell r="BA14">
            <v>792062.82381623308</v>
          </cell>
          <cell r="BB14">
            <v>765566.22502111702</v>
          </cell>
          <cell r="BC14">
            <v>739395.63895887556</v>
          </cell>
          <cell r="BD14">
            <v>713547.8411334774</v>
          </cell>
          <cell r="BE14">
            <v>695334.32690443378</v>
          </cell>
          <cell r="BF14">
            <v>677338.43041162181</v>
          </cell>
          <cell r="BG14">
            <v>659558.01195202442</v>
          </cell>
          <cell r="BH14">
            <v>641990.95103196369</v>
          </cell>
          <cell r="BI14">
            <v>624635.14620345796</v>
          </cell>
          <cell r="BJ14">
            <v>607103.97502526932</v>
          </cell>
          <cell r="BK14">
            <v>589786.33496330562</v>
          </cell>
          <cell r="BL14">
            <v>572680.10029908409</v>
          </cell>
          <cell r="BM14">
            <v>555783.16461446555</v>
          </cell>
          <cell r="BN14">
            <v>539093.44062528806</v>
          </cell>
        </row>
        <row r="15">
          <cell r="D15">
            <v>4301306.9285570411</v>
          </cell>
          <cell r="E15">
            <v>4281202.3758973898</v>
          </cell>
          <cell r="F15">
            <v>4261191.7930576922</v>
          </cell>
          <cell r="G15">
            <v>4241274.7408176782</v>
          </cell>
          <cell r="H15">
            <v>4221450.7820100179</v>
          </cell>
          <cell r="I15">
            <v>4197364.3377445089</v>
          </cell>
          <cell r="J15">
            <v>4174073.0596667309</v>
          </cell>
          <cell r="K15">
            <v>4150911.0254645958</v>
          </cell>
          <cell r="L15">
            <v>4127877.5179606555</v>
          </cell>
          <cell r="M15">
            <v>4104971.8239570959</v>
          </cell>
          <cell r="N15">
            <v>4082193.2342136553</v>
          </cell>
          <cell r="O15">
            <v>4055658.7858328968</v>
          </cell>
          <cell r="P15">
            <v>4029296.8126169518</v>
          </cell>
          <cell r="Q15">
            <v>4003106.1934691207</v>
          </cell>
          <cell r="R15">
            <v>3977085.8145798882</v>
          </cell>
          <cell r="S15">
            <v>3951234.5693795495</v>
          </cell>
          <cell r="T15">
            <v>3921838.1765130102</v>
          </cell>
          <cell r="U15">
            <v>3892660.4869146249</v>
          </cell>
          <cell r="V15">
            <v>3863699.8734759334</v>
          </cell>
          <cell r="W15">
            <v>3834954.7211938379</v>
          </cell>
          <cell r="X15">
            <v>3806423.4270805391</v>
          </cell>
          <cell r="Y15">
            <v>3775407.0203738767</v>
          </cell>
          <cell r="Z15">
            <v>3744643.3489457294</v>
          </cell>
          <cell r="AA15">
            <v>3714130.3533982579</v>
          </cell>
          <cell r="AB15">
            <v>3683865.9911144967</v>
          </cell>
          <cell r="AC15">
            <v>3653848.2361216196</v>
          </cell>
          <cell r="AD15">
            <v>3622605.7817164483</v>
          </cell>
          <cell r="AE15">
            <v>3591630.4678420764</v>
          </cell>
          <cell r="AF15">
            <v>3560920.0102969413</v>
          </cell>
          <cell r="AG15">
            <v>3530472.1444106842</v>
          </cell>
          <cell r="AH15">
            <v>3500284.6248771548</v>
          </cell>
          <cell r="AJ15">
            <v>4301306.9285570411</v>
          </cell>
          <cell r="AK15">
            <v>4281202.3758973898</v>
          </cell>
          <cell r="AL15">
            <v>4261191.7930576922</v>
          </cell>
          <cell r="AM15">
            <v>4241274.7408176782</v>
          </cell>
          <cell r="AN15">
            <v>4221450.7820100179</v>
          </cell>
          <cell r="AO15">
            <v>4197364.3377445089</v>
          </cell>
          <cell r="AP15">
            <v>4174073.0596667309</v>
          </cell>
          <cell r="AQ15">
            <v>4150911.0254645958</v>
          </cell>
          <cell r="AR15">
            <v>4127877.5179606555</v>
          </cell>
          <cell r="AS15">
            <v>4104971.8239570959</v>
          </cell>
          <cell r="AT15">
            <v>4082193.2342136553</v>
          </cell>
          <cell r="AU15">
            <v>4055658.7858328968</v>
          </cell>
          <cell r="AV15">
            <v>4029296.8126169518</v>
          </cell>
          <cell r="AW15">
            <v>4003106.1934691207</v>
          </cell>
          <cell r="AX15">
            <v>3977085.8145798882</v>
          </cell>
          <cell r="AY15">
            <v>3951234.5693795495</v>
          </cell>
          <cell r="AZ15">
            <v>3921838.1765130102</v>
          </cell>
          <cell r="BA15">
            <v>3892660.4869146249</v>
          </cell>
          <cell r="BB15">
            <v>3863699.8734759334</v>
          </cell>
          <cell r="BC15">
            <v>3834954.7211938379</v>
          </cell>
          <cell r="BD15">
            <v>3806423.4270805391</v>
          </cell>
          <cell r="BE15">
            <v>3775407.0203738767</v>
          </cell>
          <cell r="BF15">
            <v>3744643.3489457294</v>
          </cell>
          <cell r="BG15">
            <v>3714130.3533982579</v>
          </cell>
          <cell r="BH15">
            <v>3683865.9911144967</v>
          </cell>
          <cell r="BI15">
            <v>3653848.2361216196</v>
          </cell>
          <cell r="BJ15">
            <v>3622605.7817164483</v>
          </cell>
          <cell r="BK15">
            <v>3591630.4678420764</v>
          </cell>
          <cell r="BL15">
            <v>3560920.0102969413</v>
          </cell>
          <cell r="BM15">
            <v>3530472.1444106842</v>
          </cell>
          <cell r="BN15">
            <v>3500284.6248771548</v>
          </cell>
        </row>
        <row r="16">
          <cell r="D16">
            <v>878653.78062042897</v>
          </cell>
          <cell r="E16">
            <v>872638.85466750013</v>
          </cell>
          <cell r="F16">
            <v>866665.10458499624</v>
          </cell>
          <cell r="G16">
            <v>860732.24849873979</v>
          </cell>
          <cell r="H16">
            <v>854840.00646415574</v>
          </cell>
          <cell r="I16">
            <v>848988.10045306175</v>
          </cell>
          <cell r="J16">
            <v>843176.2543405497</v>
          </cell>
          <cell r="K16">
            <v>837404.19389195624</v>
          </cell>
          <cell r="L16">
            <v>831671.64674992312</v>
          </cell>
          <cell r="M16">
            <v>825978.342421546</v>
          </cell>
          <cell r="N16">
            <v>820324.01226561086</v>
          </cell>
          <cell r="O16">
            <v>814708.38947991806</v>
          </cell>
          <cell r="P16">
            <v>809131.20908869337</v>
          </cell>
          <cell r="Q16">
            <v>803592.2079300849</v>
          </cell>
          <cell r="R16">
            <v>798091.12464374537</v>
          </cell>
          <cell r="S16">
            <v>792627.69965850015</v>
          </cell>
          <cell r="T16">
            <v>787201.67518009897</v>
          </cell>
          <cell r="U16">
            <v>781812.79517905181</v>
          </cell>
          <cell r="V16">
            <v>776460.80537854834</v>
          </cell>
          <cell r="W16">
            <v>771145.45324245933</v>
          </cell>
          <cell r="X16">
            <v>765866.4879634208</v>
          </cell>
          <cell r="Y16">
            <v>760623.66045099963</v>
          </cell>
          <cell r="Z16">
            <v>755416.72331993992</v>
          </cell>
          <cell r="AA16">
            <v>750245.43087849021</v>
          </cell>
          <cell r="AB16">
            <v>745109.53911681031</v>
          </cell>
          <cell r="AC16">
            <v>740008.8056954575</v>
          </cell>
          <cell r="AD16">
            <v>734942.98993395187</v>
          </cell>
          <cell r="AE16">
            <v>729911.85279941931</v>
          </cell>
          <cell r="AF16">
            <v>724915.15689531295</v>
          </cell>
          <cell r="AG16">
            <v>719952.66645021155</v>
          </cell>
          <cell r="AH16">
            <v>715024.14730669418</v>
          </cell>
          <cell r="AJ16">
            <v>878653.78062042897</v>
          </cell>
          <cell r="AK16">
            <v>872638.85466750013</v>
          </cell>
          <cell r="AL16">
            <v>866665.10458499624</v>
          </cell>
          <cell r="AM16">
            <v>860732.24849873979</v>
          </cell>
          <cell r="AN16">
            <v>854840.00646415574</v>
          </cell>
          <cell r="AO16">
            <v>848988.10045306175</v>
          </cell>
          <cell r="AP16">
            <v>843176.2543405497</v>
          </cell>
          <cell r="AQ16">
            <v>837404.19389195624</v>
          </cell>
          <cell r="AR16">
            <v>831671.64674992312</v>
          </cell>
          <cell r="AS16">
            <v>825978.342421546</v>
          </cell>
          <cell r="AT16">
            <v>820324.01226561086</v>
          </cell>
          <cell r="AU16">
            <v>814708.38947991806</v>
          </cell>
          <cell r="AV16">
            <v>809131.20908869337</v>
          </cell>
          <cell r="AW16">
            <v>803592.2079300849</v>
          </cell>
          <cell r="AX16">
            <v>798091.12464374537</v>
          </cell>
          <cell r="AY16">
            <v>792627.69965850015</v>
          </cell>
          <cell r="AZ16">
            <v>787201.67518009897</v>
          </cell>
          <cell r="BA16">
            <v>781812.79517905181</v>
          </cell>
          <cell r="BB16">
            <v>776460.80537854834</v>
          </cell>
          <cell r="BC16">
            <v>771145.45324245933</v>
          </cell>
          <cell r="BD16">
            <v>765866.4879634208</v>
          </cell>
          <cell r="BE16">
            <v>760623.66045099963</v>
          </cell>
          <cell r="BF16">
            <v>755416.72331993992</v>
          </cell>
          <cell r="BG16">
            <v>750245.43087849021</v>
          </cell>
          <cell r="BH16">
            <v>745109.53911681031</v>
          </cell>
          <cell r="BI16">
            <v>740008.8056954575</v>
          </cell>
          <cell r="BJ16">
            <v>734942.98993395187</v>
          </cell>
          <cell r="BK16">
            <v>729911.85279941931</v>
          </cell>
          <cell r="BL16">
            <v>724915.15689531295</v>
          </cell>
          <cell r="BM16">
            <v>719952.66645021155</v>
          </cell>
          <cell r="BN16">
            <v>715024.14730669418</v>
          </cell>
        </row>
        <row r="17">
          <cell r="D17">
            <v>0</v>
          </cell>
          <cell r="E17">
            <v>1745.2777093350007</v>
          </cell>
          <cell r="F17">
            <v>3466.6604183399859</v>
          </cell>
          <cell r="G17">
            <v>5164.3934909924392</v>
          </cell>
          <cell r="H17">
            <v>6838.7200517132478</v>
          </cell>
          <cell r="I17">
            <v>8489.88100453062</v>
          </cell>
          <cell r="J17">
            <v>10118.115052086598</v>
          </cell>
          <cell r="K17">
            <v>11723.658714487388</v>
          </cell>
          <cell r="L17">
            <v>13306.746347998773</v>
          </cell>
          <cell r="M17">
            <v>14867.610163587833</v>
          </cell>
          <cell r="N17">
            <v>16406.480245312221</v>
          </cell>
          <cell r="O17">
            <v>20367.709736997953</v>
          </cell>
          <cell r="P17">
            <v>24273.936272660801</v>
          </cell>
          <cell r="Q17">
            <v>28125.727277552967</v>
          </cell>
          <cell r="R17">
            <v>31923.644985749819</v>
          </cell>
          <cell r="S17">
            <v>35668.246484632502</v>
          </cell>
          <cell r="T17">
            <v>39360.083759004949</v>
          </cell>
          <cell r="U17">
            <v>42999.703734847855</v>
          </cell>
          <cell r="V17">
            <v>46587.648322712899</v>
          </cell>
          <cell r="W17">
            <v>50124.454460759851</v>
          </cell>
          <cell r="X17">
            <v>53610.654157439451</v>
          </cell>
          <cell r="Y17">
            <v>55525.527212922971</v>
          </cell>
          <cell r="Z17">
            <v>57411.670972315442</v>
          </cell>
          <cell r="AA17">
            <v>59269.389039400725</v>
          </cell>
          <cell r="AB17">
            <v>61098.982207578447</v>
          </cell>
          <cell r="AC17">
            <v>62900.748484113894</v>
          </cell>
          <cell r="AD17">
            <v>64674.983114187773</v>
          </cell>
          <cell r="AE17">
            <v>66421.978604747172</v>
          </cell>
          <cell r="AF17">
            <v>68142.024748159412</v>
          </cell>
          <cell r="AG17">
            <v>69835.408645670526</v>
          </cell>
          <cell r="AH17">
            <v>71502.414730669421</v>
          </cell>
          <cell r="AJ17">
            <v>0</v>
          </cell>
          <cell r="AK17">
            <v>1745.2777093350007</v>
          </cell>
          <cell r="AL17">
            <v>3466.6604183399859</v>
          </cell>
          <cell r="AM17">
            <v>5164.3934909924392</v>
          </cell>
          <cell r="AN17">
            <v>6838.7200517132478</v>
          </cell>
          <cell r="AO17">
            <v>8489.88100453062</v>
          </cell>
          <cell r="AP17">
            <v>10118.115052086598</v>
          </cell>
          <cell r="AQ17">
            <v>11723.658714487388</v>
          </cell>
          <cell r="AR17">
            <v>13306.746347998773</v>
          </cell>
          <cell r="AS17">
            <v>14867.610163587833</v>
          </cell>
          <cell r="AT17">
            <v>16406.480245312221</v>
          </cell>
          <cell r="AU17">
            <v>20367.709736997953</v>
          </cell>
          <cell r="AV17">
            <v>24273.936272660801</v>
          </cell>
          <cell r="AW17">
            <v>28125.727277552967</v>
          </cell>
          <cell r="AX17">
            <v>31923.644985749819</v>
          </cell>
          <cell r="AY17">
            <v>35668.246484632502</v>
          </cell>
          <cell r="AZ17">
            <v>39360.083759004949</v>
          </cell>
          <cell r="BA17">
            <v>42999.703734847855</v>
          </cell>
          <cell r="BB17">
            <v>46587.648322712899</v>
          </cell>
          <cell r="BC17">
            <v>50124.454460759851</v>
          </cell>
          <cell r="BD17">
            <v>53610.654157439451</v>
          </cell>
          <cell r="BE17">
            <v>55525.527212922971</v>
          </cell>
          <cell r="BF17">
            <v>57411.670972315442</v>
          </cell>
          <cell r="BG17">
            <v>59269.389039400725</v>
          </cell>
          <cell r="BH17">
            <v>61098.982207578447</v>
          </cell>
          <cell r="BI17">
            <v>62900.748484113894</v>
          </cell>
          <cell r="BJ17">
            <v>64674.983114187773</v>
          </cell>
          <cell r="BK17">
            <v>66421.978604747172</v>
          </cell>
          <cell r="BL17">
            <v>68142.024748159412</v>
          </cell>
          <cell r="BM17">
            <v>69835.408645670526</v>
          </cell>
          <cell r="BN17">
            <v>71502.414730669421</v>
          </cell>
        </row>
        <row r="18">
          <cell r="D18">
            <v>878653.78062042897</v>
          </cell>
          <cell r="E18">
            <v>874384.1323768351</v>
          </cell>
          <cell r="F18">
            <v>870131.76500333624</v>
          </cell>
          <cell r="G18">
            <v>865896.64198973228</v>
          </cell>
          <cell r="H18">
            <v>861678.72651586903</v>
          </cell>
          <cell r="I18">
            <v>857477.98145759234</v>
          </cell>
          <cell r="J18">
            <v>853294.36939263635</v>
          </cell>
          <cell r="K18">
            <v>849127.85260644357</v>
          </cell>
          <cell r="L18">
            <v>844978.39309792186</v>
          </cell>
          <cell r="M18">
            <v>840845.95258513384</v>
          </cell>
          <cell r="N18">
            <v>836730.49251092307</v>
          </cell>
          <cell r="O18">
            <v>835076.09921691602</v>
          </cell>
          <cell r="P18">
            <v>833405.14536135423</v>
          </cell>
          <cell r="Q18">
            <v>831717.93520763784</v>
          </cell>
          <cell r="R18">
            <v>830014.76962949522</v>
          </cell>
          <cell r="S18">
            <v>828295.94614313263</v>
          </cell>
          <cell r="T18">
            <v>826561.75893910392</v>
          </cell>
          <cell r="U18">
            <v>824812.49891389965</v>
          </cell>
          <cell r="V18">
            <v>823048.4537012612</v>
          </cell>
          <cell r="W18">
            <v>821269.90770321921</v>
          </cell>
          <cell r="X18">
            <v>819477.14212086028</v>
          </cell>
          <cell r="Y18">
            <v>816149.18766392255</v>
          </cell>
          <cell r="Z18">
            <v>812828.3942922554</v>
          </cell>
          <cell r="AA18">
            <v>809514.81991789094</v>
          </cell>
          <cell r="AB18">
            <v>806208.5213243888</v>
          </cell>
          <cell r="AC18">
            <v>802909.55417957134</v>
          </cell>
          <cell r="AD18">
            <v>799617.9730481396</v>
          </cell>
          <cell r="AE18">
            <v>796333.83140416653</v>
          </cell>
          <cell r="AF18">
            <v>793057.1816434724</v>
          </cell>
          <cell r="AG18">
            <v>789788.07509588206</v>
          </cell>
          <cell r="AH18">
            <v>786526.56203736365</v>
          </cell>
          <cell r="AJ18">
            <v>878653.78062042897</v>
          </cell>
          <cell r="AK18">
            <v>874384.1323768351</v>
          </cell>
          <cell r="AL18">
            <v>870131.76500333624</v>
          </cell>
          <cell r="AM18">
            <v>865896.64198973228</v>
          </cell>
          <cell r="AN18">
            <v>861678.72651586903</v>
          </cell>
          <cell r="AO18">
            <v>857477.98145759234</v>
          </cell>
          <cell r="AP18">
            <v>853294.36939263635</v>
          </cell>
          <cell r="AQ18">
            <v>849127.85260644357</v>
          </cell>
          <cell r="AR18">
            <v>844978.39309792186</v>
          </cell>
          <cell r="AS18">
            <v>840845.95258513384</v>
          </cell>
          <cell r="AT18">
            <v>836730.49251092307</v>
          </cell>
          <cell r="AU18">
            <v>835076.09921691602</v>
          </cell>
          <cell r="AV18">
            <v>833405.14536135423</v>
          </cell>
          <cell r="AW18">
            <v>831717.93520763784</v>
          </cell>
          <cell r="AX18">
            <v>830014.76962949522</v>
          </cell>
          <cell r="AY18">
            <v>828295.94614313263</v>
          </cell>
          <cell r="AZ18">
            <v>826561.75893910392</v>
          </cell>
          <cell r="BA18">
            <v>824812.49891389965</v>
          </cell>
          <cell r="BB18">
            <v>823048.4537012612</v>
          </cell>
          <cell r="BC18">
            <v>821269.90770321921</v>
          </cell>
          <cell r="BD18">
            <v>819477.14212086028</v>
          </cell>
          <cell r="BE18">
            <v>816149.18766392255</v>
          </cell>
          <cell r="BF18">
            <v>812828.3942922554</v>
          </cell>
          <cell r="BG18">
            <v>809514.81991789094</v>
          </cell>
          <cell r="BH18">
            <v>806208.5213243888</v>
          </cell>
          <cell r="BI18">
            <v>802909.55417957134</v>
          </cell>
          <cell r="BJ18">
            <v>799617.9730481396</v>
          </cell>
          <cell r="BK18">
            <v>796333.83140416653</v>
          </cell>
          <cell r="BL18">
            <v>793057.1816434724</v>
          </cell>
          <cell r="BM18">
            <v>789788.07509588206</v>
          </cell>
          <cell r="BN18">
            <v>786526.56203736365</v>
          </cell>
        </row>
        <row r="19">
          <cell r="D19">
            <v>0</v>
          </cell>
          <cell r="E19">
            <v>2885.4676368435557</v>
          </cell>
          <cell r="F19">
            <v>5742.8696490220191</v>
          </cell>
          <cell r="G19">
            <v>8572.3767556983494</v>
          </cell>
          <cell r="H19">
            <v>11374.159190009472</v>
          </cell>
          <cell r="I19">
            <v>14148.386694050274</v>
          </cell>
          <cell r="J19">
            <v>16895.228513974202</v>
          </cell>
          <cell r="K19">
            <v>19614.853395208847</v>
          </cell>
          <cell r="L19">
            <v>22307.429577785137</v>
          </cell>
          <cell r="M19">
            <v>24973.124791778479</v>
          </cell>
          <cell r="N19">
            <v>27612.106252860463</v>
          </cell>
          <cell r="O19">
            <v>35824.764656405699</v>
          </cell>
          <cell r="P19">
            <v>44003.791675079512</v>
          </cell>
          <cell r="Q19">
            <v>52148.714537518899</v>
          </cell>
          <cell r="R19">
            <v>60259.07227510136</v>
          </cell>
          <cell r="S19">
            <v>68334.415556808439</v>
          </cell>
          <cell r="T19">
            <v>76374.30652597321</v>
          </cell>
          <cell r="U19">
            <v>84378.318638891942</v>
          </cell>
          <cell r="V19">
            <v>92346.036505281532</v>
          </cell>
          <cell r="W19">
            <v>100277.05573056306</v>
          </cell>
          <cell r="X19">
            <v>108170.98275995356</v>
          </cell>
          <cell r="Y19">
            <v>123891.44668738346</v>
          </cell>
          <cell r="Z19">
            <v>139481.35246055102</v>
          </cell>
          <cell r="AA19">
            <v>154941.13653228435</v>
          </cell>
          <cell r="AB19">
            <v>170271.23970371095</v>
          </cell>
          <cell r="AC19">
            <v>185472.10701548096</v>
          </cell>
          <cell r="AD19">
            <v>200544.18764047342</v>
          </cell>
          <cell r="AE19">
            <v>215487.93477796746</v>
          </cell>
          <cell r="AF19">
            <v>230303.80554926439</v>
          </cell>
          <cell r="AG19">
            <v>244992.26089474259</v>
          </cell>
          <cell r="AH19">
            <v>259553.76547233001</v>
          </cell>
          <cell r="AJ19">
            <v>0</v>
          </cell>
          <cell r="AK19">
            <v>1442.7338184217779</v>
          </cell>
          <cell r="AL19">
            <v>2871.4348245110095</v>
          </cell>
          <cell r="AM19">
            <v>4286.1883778491747</v>
          </cell>
          <cell r="AN19">
            <v>5687.0795950047359</v>
          </cell>
          <cell r="AO19">
            <v>7074.193347025137</v>
          </cell>
          <cell r="AP19">
            <v>8447.6142569871008</v>
          </cell>
          <cell r="AQ19">
            <v>9807.4266976044237</v>
          </cell>
          <cell r="AR19">
            <v>11153.714788892568</v>
          </cell>
          <cell r="AS19">
            <v>12486.562395889239</v>
          </cell>
          <cell r="AT19">
            <v>13806.053126430232</v>
          </cell>
          <cell r="AU19">
            <v>17912.38232820285</v>
          </cell>
          <cell r="AV19">
            <v>22001.895837539756</v>
          </cell>
          <cell r="AW19">
            <v>26074.35726875945</v>
          </cell>
          <cell r="AX19">
            <v>30129.53613755068</v>
          </cell>
          <cell r="AY19">
            <v>34167.207778404219</v>
          </cell>
          <cell r="AZ19">
            <v>38187.153262986605</v>
          </cell>
          <cell r="BA19">
            <v>42189.159319445971</v>
          </cell>
          <cell r="BB19">
            <v>46173.018252640766</v>
          </cell>
          <cell r="BC19">
            <v>50138.527865281532</v>
          </cell>
          <cell r="BD19">
            <v>54085.491379976782</v>
          </cell>
          <cell r="BE19">
            <v>61945.72334369173</v>
          </cell>
          <cell r="BF19">
            <v>69740.676230275509</v>
          </cell>
          <cell r="BG19">
            <v>77470.568266142174</v>
          </cell>
          <cell r="BH19">
            <v>85135.619851855474</v>
          </cell>
          <cell r="BI19">
            <v>92736.053507740478</v>
          </cell>
          <cell r="BJ19">
            <v>100272.09382023671</v>
          </cell>
          <cell r="BK19">
            <v>107743.96738898373</v>
          </cell>
          <cell r="BL19">
            <v>115151.9027746322</v>
          </cell>
          <cell r="BM19">
            <v>122496.1304473713</v>
          </cell>
          <cell r="BN19">
            <v>129776.882736165</v>
          </cell>
        </row>
        <row r="20">
          <cell r="D20">
            <v>0</v>
          </cell>
          <cell r="E20">
            <v>1836.2066779913539</v>
          </cell>
          <cell r="F20">
            <v>3654.5534130140127</v>
          </cell>
          <cell r="G20">
            <v>5455.1488445353134</v>
          </cell>
          <cell r="H20">
            <v>7238.1013027333011</v>
          </cell>
          <cell r="I20">
            <v>9003.5188053047204</v>
          </cell>
          <cell r="J20">
            <v>10751.509054347218</v>
          </cell>
          <cell r="K20">
            <v>12482.179433314721</v>
          </cell>
          <cell r="L20">
            <v>14195.637004045089</v>
          </cell>
          <cell r="M20">
            <v>15891.988503859029</v>
          </cell>
          <cell r="N20">
            <v>17571.340342729385</v>
          </cell>
          <cell r="O20">
            <v>22797.577508621809</v>
          </cell>
          <cell r="P20">
            <v>28002.412884141508</v>
          </cell>
          <cell r="Q20">
            <v>33185.545614784751</v>
          </cell>
          <cell r="R20">
            <v>38346.68235688268</v>
          </cell>
          <cell r="S20">
            <v>43485.537172514465</v>
          </cell>
          <cell r="T20">
            <v>48601.831425619312</v>
          </cell>
          <cell r="U20">
            <v>53695.293679294868</v>
          </cell>
          <cell r="V20">
            <v>58765.659594270066</v>
          </cell>
          <cell r="W20">
            <v>63812.671828540129</v>
          </cell>
          <cell r="X20">
            <v>68836.079938152267</v>
          </cell>
          <cell r="Y20">
            <v>78840.01152833493</v>
          </cell>
          <cell r="Z20">
            <v>88760.8606567143</v>
          </cell>
          <cell r="AA20">
            <v>98598.905065999119</v>
          </cell>
          <cell r="AB20">
            <v>108354.42526599785</v>
          </cell>
          <cell r="AC20">
            <v>118027.70446439699</v>
          </cell>
          <cell r="AD20">
            <v>127619.02849848308</v>
          </cell>
          <cell r="AE20">
            <v>137128.68576779749</v>
          </cell>
          <cell r="AF20">
            <v>146556.96716771368</v>
          </cell>
          <cell r="AG20">
            <v>155904.1660239271</v>
          </cell>
          <cell r="AH20">
            <v>165170.57802784635</v>
          </cell>
          <cell r="AJ20">
            <v>0</v>
          </cell>
          <cell r="AK20">
            <v>918.10333899567695</v>
          </cell>
          <cell r="AL20">
            <v>1827.2767065070063</v>
          </cell>
          <cell r="AM20">
            <v>2727.5744222676567</v>
          </cell>
          <cell r="AN20">
            <v>3619.0506513666505</v>
          </cell>
          <cell r="AO20">
            <v>4501.7594026523602</v>
          </cell>
          <cell r="AP20">
            <v>5375.7545271736089</v>
          </cell>
          <cell r="AQ20">
            <v>6241.0897166573604</v>
          </cell>
          <cell r="AR20">
            <v>7097.8185020225446</v>
          </cell>
          <cell r="AS20">
            <v>7945.9942519295146</v>
          </cell>
          <cell r="AT20">
            <v>8785.6701713646926</v>
          </cell>
          <cell r="AU20">
            <v>11398.788754310905</v>
          </cell>
          <cell r="AV20">
            <v>14001.206442070754</v>
          </cell>
          <cell r="AW20">
            <v>16592.772807392375</v>
          </cell>
          <cell r="AX20">
            <v>19173.34117844134</v>
          </cell>
          <cell r="AY20">
            <v>21742.768586257233</v>
          </cell>
          <cell r="AZ20">
            <v>24300.915712809656</v>
          </cell>
          <cell r="BA20">
            <v>26847.646839647434</v>
          </cell>
          <cell r="BB20">
            <v>29382.829797135033</v>
          </cell>
          <cell r="BC20">
            <v>31906.335914270065</v>
          </cell>
          <cell r="BD20">
            <v>34418.039969076133</v>
          </cell>
          <cell r="BE20">
            <v>39420.005764167465</v>
          </cell>
          <cell r="BF20">
            <v>44380.43032835715</v>
          </cell>
          <cell r="BG20">
            <v>49299.452532999559</v>
          </cell>
          <cell r="BH20">
            <v>54177.212632998926</v>
          </cell>
          <cell r="BI20">
            <v>59013.852232198493</v>
          </cell>
          <cell r="BJ20">
            <v>63809.51424924154</v>
          </cell>
          <cell r="BK20">
            <v>68564.342883898746</v>
          </cell>
          <cell r="BL20">
            <v>73278.48358385684</v>
          </cell>
          <cell r="BM20">
            <v>77952.08301196355</v>
          </cell>
          <cell r="BN20">
            <v>82585.289013923175</v>
          </cell>
        </row>
        <row r="21">
          <cell r="D21">
            <v>0</v>
          </cell>
          <cell r="E21">
            <v>4721.6743148349096</v>
          </cell>
          <cell r="F21">
            <v>9397.4230620360322</v>
          </cell>
          <cell r="G21">
            <v>14027.525600233663</v>
          </cell>
          <cell r="H21">
            <v>18612.260492742775</v>
          </cell>
          <cell r="I21">
            <v>23151.905499354994</v>
          </cell>
          <cell r="J21">
            <v>27646.73756832142</v>
          </cell>
          <cell r="K21">
            <v>32097.032828523566</v>
          </cell>
          <cell r="L21">
            <v>36503.066581830222</v>
          </cell>
          <cell r="M21">
            <v>40865.113295637508</v>
          </cell>
          <cell r="N21">
            <v>45183.446595589849</v>
          </cell>
          <cell r="O21">
            <v>58622.342165027512</v>
          </cell>
          <cell r="P21">
            <v>72006.20455922102</v>
          </cell>
          <cell r="Q21">
            <v>85334.260152303643</v>
          </cell>
          <cell r="R21">
            <v>98605.754631984048</v>
          </cell>
          <cell r="S21">
            <v>111819.9527293229</v>
          </cell>
          <cell r="T21">
            <v>124976.13795159252</v>
          </cell>
          <cell r="U21">
            <v>138073.61231818682</v>
          </cell>
          <cell r="V21">
            <v>151111.6960995516</v>
          </cell>
          <cell r="W21">
            <v>164089.72755910319</v>
          </cell>
          <cell r="X21">
            <v>177007.06269810582</v>
          </cell>
          <cell r="Y21">
            <v>202731.45821571839</v>
          </cell>
          <cell r="Z21">
            <v>228242.21311726532</v>
          </cell>
          <cell r="AA21">
            <v>253540.04159828345</v>
          </cell>
          <cell r="AB21">
            <v>278625.66496970877</v>
          </cell>
          <cell r="AC21">
            <v>303499.81147987791</v>
          </cell>
          <cell r="AD21">
            <v>328163.21613895649</v>
          </cell>
          <cell r="AE21">
            <v>352616.62054576492</v>
          </cell>
          <cell r="AF21">
            <v>376860.7727169781</v>
          </cell>
          <cell r="AG21">
            <v>400896.42691866972</v>
          </cell>
          <cell r="AH21">
            <v>424724.34350017633</v>
          </cell>
          <cell r="AJ21">
            <v>0</v>
          </cell>
          <cell r="AK21">
            <v>2360.8371574174548</v>
          </cell>
          <cell r="AL21">
            <v>4698.7115310180161</v>
          </cell>
          <cell r="AM21">
            <v>7013.7628001168314</v>
          </cell>
          <cell r="AN21">
            <v>9306.1302463713873</v>
          </cell>
          <cell r="AO21">
            <v>11575.952749677497</v>
          </cell>
          <cell r="AP21">
            <v>13823.36878416071</v>
          </cell>
          <cell r="AQ21">
            <v>16048.516414261783</v>
          </cell>
          <cell r="AR21">
            <v>18251.533290915111</v>
          </cell>
          <cell r="AS21">
            <v>20432.556647818754</v>
          </cell>
          <cell r="AT21">
            <v>22591.723297794924</v>
          </cell>
          <cell r="AU21">
            <v>29311.171082513756</v>
          </cell>
          <cell r="AV21">
            <v>36003.10227961051</v>
          </cell>
          <cell r="AW21">
            <v>42667.130076151821</v>
          </cell>
          <cell r="AX21">
            <v>49302.877315992024</v>
          </cell>
          <cell r="AY21">
            <v>55909.976364661452</v>
          </cell>
          <cell r="AZ21">
            <v>62488.068975796261</v>
          </cell>
          <cell r="BA21">
            <v>69036.806159093408</v>
          </cell>
          <cell r="BB21">
            <v>75555.848049775799</v>
          </cell>
          <cell r="BC21">
            <v>82044.863779551597</v>
          </cell>
          <cell r="BD21">
            <v>88503.531349052908</v>
          </cell>
          <cell r="BE21">
            <v>101365.7291078592</v>
          </cell>
          <cell r="BF21">
            <v>114121.10655863266</v>
          </cell>
          <cell r="BG21">
            <v>126770.02079914173</v>
          </cell>
          <cell r="BH21">
            <v>139312.83248485439</v>
          </cell>
          <cell r="BI21">
            <v>151749.90573993896</v>
          </cell>
          <cell r="BJ21">
            <v>164081.60806947824</v>
          </cell>
          <cell r="BK21">
            <v>176308.31027288246</v>
          </cell>
          <cell r="BL21">
            <v>188430.38635848905</v>
          </cell>
          <cell r="BM21">
            <v>200448.21345933486</v>
          </cell>
          <cell r="BN21">
            <v>212362.17175008816</v>
          </cell>
        </row>
        <row r="22">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row>
        <row r="23">
          <cell r="D23">
            <v>878653.78062042897</v>
          </cell>
          <cell r="E23">
            <v>869662.45806200022</v>
          </cell>
          <cell r="F23">
            <v>860734.3419413002</v>
          </cell>
          <cell r="G23">
            <v>851869.11638949858</v>
          </cell>
          <cell r="H23">
            <v>843066.46602312627</v>
          </cell>
          <cell r="I23">
            <v>834326.07595823728</v>
          </cell>
          <cell r="J23">
            <v>825647.63182431494</v>
          </cell>
          <cell r="K23">
            <v>817030.81977792003</v>
          </cell>
          <cell r="L23">
            <v>808475.32651609159</v>
          </cell>
          <cell r="M23">
            <v>799980.8392894963</v>
          </cell>
          <cell r="N23">
            <v>791547.0459153332</v>
          </cell>
          <cell r="O23">
            <v>776453.7570518885</v>
          </cell>
          <cell r="P23">
            <v>761398.94080213318</v>
          </cell>
          <cell r="Q23">
            <v>746383.67505533423</v>
          </cell>
          <cell r="R23">
            <v>731409.01499751117</v>
          </cell>
          <cell r="S23">
            <v>716475.99341380969</v>
          </cell>
          <cell r="T23">
            <v>701585.62098751136</v>
          </cell>
          <cell r="U23">
            <v>686738.88659571286</v>
          </cell>
          <cell r="V23">
            <v>671936.75760170957</v>
          </cell>
          <cell r="W23">
            <v>657180.18014411605</v>
          </cell>
          <cell r="X23">
            <v>642470.07942275447</v>
          </cell>
          <cell r="Y23">
            <v>613417.72944820416</v>
          </cell>
          <cell r="Z23">
            <v>584586.18117499002</v>
          </cell>
          <cell r="AA23">
            <v>555974.77831960749</v>
          </cell>
          <cell r="AB23">
            <v>527582.85635468003</v>
          </cell>
          <cell r="AC23">
            <v>499409.74269969342</v>
          </cell>
          <cell r="AD23">
            <v>471454.75690918311</v>
          </cell>
          <cell r="AE23">
            <v>443717.21085840161</v>
          </cell>
          <cell r="AF23">
            <v>416196.4089264943</v>
          </cell>
          <cell r="AG23">
            <v>388891.64817721234</v>
          </cell>
          <cell r="AH23">
            <v>361802.21853718732</v>
          </cell>
          <cell r="AJ23">
            <v>878653.78062042897</v>
          </cell>
          <cell r="AK23">
            <v>872023.29521941766</v>
          </cell>
          <cell r="AL23">
            <v>865433.05347231822</v>
          </cell>
          <cell r="AM23">
            <v>858882.87918961549</v>
          </cell>
          <cell r="AN23">
            <v>852372.59626949765</v>
          </cell>
          <cell r="AO23">
            <v>845902.02870791487</v>
          </cell>
          <cell r="AP23">
            <v>839471.00060847565</v>
          </cell>
          <cell r="AQ23">
            <v>833079.3361921818</v>
          </cell>
          <cell r="AR23">
            <v>826726.85980700678</v>
          </cell>
          <cell r="AS23">
            <v>820413.39593731507</v>
          </cell>
          <cell r="AT23">
            <v>814138.76921312814</v>
          </cell>
          <cell r="AU23">
            <v>805764.92813440226</v>
          </cell>
          <cell r="AV23">
            <v>797402.04308174376</v>
          </cell>
          <cell r="AW23">
            <v>789050.80513148603</v>
          </cell>
          <cell r="AX23">
            <v>780711.89231350319</v>
          </cell>
          <cell r="AY23">
            <v>772385.96977847116</v>
          </cell>
          <cell r="AZ23">
            <v>764073.6899633077</v>
          </cell>
          <cell r="BA23">
            <v>755775.69275480625</v>
          </cell>
          <cell r="BB23">
            <v>747492.60565148538</v>
          </cell>
          <cell r="BC23">
            <v>739225.04392366763</v>
          </cell>
          <cell r="BD23">
            <v>730973.61077180738</v>
          </cell>
          <cell r="BE23">
            <v>714783.45855606336</v>
          </cell>
          <cell r="BF23">
            <v>698707.28773362271</v>
          </cell>
          <cell r="BG23">
            <v>682744.79911874922</v>
          </cell>
          <cell r="BH23">
            <v>666895.68883953441</v>
          </cell>
          <cell r="BI23">
            <v>651159.64843963238</v>
          </cell>
          <cell r="BJ23">
            <v>635536.3649786613</v>
          </cell>
          <cell r="BK23">
            <v>620025.52113128407</v>
          </cell>
          <cell r="BL23">
            <v>604626.79528498335</v>
          </cell>
          <cell r="BM23">
            <v>589339.86163654714</v>
          </cell>
          <cell r="BN23">
            <v>574164.39028727543</v>
          </cell>
        </row>
        <row r="24">
          <cell r="D24">
            <v>239531.49666983372</v>
          </cell>
          <cell r="E24">
            <v>237080.35493805746</v>
          </cell>
          <cell r="F24">
            <v>234646.44403480808</v>
          </cell>
          <cell r="G24">
            <v>232229.67785047638</v>
          </cell>
          <cell r="H24">
            <v>229829.9704077683</v>
          </cell>
          <cell r="I24">
            <v>227447.23586556592</v>
          </cell>
          <cell r="J24">
            <v>225081.38852271822</v>
          </cell>
          <cell r="K24">
            <v>222732.34282176167</v>
          </cell>
          <cell r="L24">
            <v>220400.01335257367</v>
          </cell>
          <cell r="M24">
            <v>218084.31485595717</v>
          </cell>
          <cell r="N24">
            <v>215785.16222715843</v>
          </cell>
          <cell r="O24">
            <v>211670.55172769842</v>
          </cell>
          <cell r="P24">
            <v>207566.42932143403</v>
          </cell>
          <cell r="Q24">
            <v>203473.08885383094</v>
          </cell>
          <cell r="R24">
            <v>199390.81798117896</v>
          </cell>
          <cell r="S24">
            <v>195319.89825302249</v>
          </cell>
          <cell r="T24">
            <v>191260.60519367442</v>
          </cell>
          <cell r="U24">
            <v>187213.2083828215</v>
          </cell>
          <cell r="V24">
            <v>183177.9715352318</v>
          </cell>
          <cell r="W24">
            <v>179155.15257957237</v>
          </cell>
          <cell r="X24">
            <v>175145.00373634568</v>
          </cell>
          <cell r="Y24">
            <v>167224.98674596066</v>
          </cell>
          <cell r="Z24">
            <v>159365.16293194934</v>
          </cell>
          <cell r="AA24">
            <v>151565.35338360356</v>
          </cell>
          <cell r="AB24">
            <v>143825.37694283744</v>
          </cell>
          <cell r="AC24">
            <v>136145.05025618369</v>
          </cell>
          <cell r="AD24">
            <v>128524.18782609586</v>
          </cell>
          <cell r="AE24">
            <v>120962.60206156333</v>
          </cell>
          <cell r="AF24">
            <v>113460.10332804735</v>
          </cell>
          <cell r="AG24">
            <v>106016.49999674544</v>
          </cell>
          <cell r="AH24">
            <v>98631.598493191283</v>
          </cell>
          <cell r="AJ24">
            <v>239531.49666983372</v>
          </cell>
          <cell r="AK24">
            <v>237723.94729511836</v>
          </cell>
          <cell r="AL24">
            <v>235927.36882027914</v>
          </cell>
          <cell r="AM24">
            <v>234141.71321395357</v>
          </cell>
          <cell r="AN24">
            <v>232366.93246868806</v>
          </cell>
          <cell r="AO24">
            <v>230602.97860368018</v>
          </cell>
          <cell r="AP24">
            <v>228849.8036674764</v>
          </cell>
          <cell r="AQ24">
            <v>227107.35974062604</v>
          </cell>
          <cell r="AR24">
            <v>225375.59893829236</v>
          </cell>
          <cell r="AS24">
            <v>223654.47341282049</v>
          </cell>
          <cell r="AT24">
            <v>221943.93535626339</v>
          </cell>
          <cell r="AU24">
            <v>219661.12643800411</v>
          </cell>
          <cell r="AV24">
            <v>217381.30426307803</v>
          </cell>
          <cell r="AW24">
            <v>215104.65722713328</v>
          </cell>
          <cell r="AX24">
            <v>212831.37016919759</v>
          </cell>
          <cell r="AY24">
            <v>210561.62441727571</v>
          </cell>
          <cell r="AZ24">
            <v>208295.59783345036</v>
          </cell>
          <cell r="BA24">
            <v>206033.46485849068</v>
          </cell>
          <cell r="BB24">
            <v>203775.39655597444</v>
          </cell>
          <cell r="BC24">
            <v>201521.56065592734</v>
          </cell>
          <cell r="BD24">
            <v>199272.12159798515</v>
          </cell>
          <cell r="BE24">
            <v>194858.49307093181</v>
          </cell>
          <cell r="BF24">
            <v>190475.93723067804</v>
          </cell>
          <cell r="BG24">
            <v>186124.37251562497</v>
          </cell>
          <cell r="BH24">
            <v>181803.71608666735</v>
          </cell>
          <cell r="BI24">
            <v>177513.88385492764</v>
          </cell>
          <cell r="BJ24">
            <v>173254.79050912653</v>
          </cell>
          <cell r="BK24">
            <v>169026.3495425937</v>
          </cell>
          <cell r="BL24">
            <v>164828.47327992244</v>
          </cell>
          <cell r="BM24">
            <v>160661.07290327261</v>
          </cell>
          <cell r="BN24">
            <v>156524.05847832526</v>
          </cell>
        </row>
        <row r="25">
          <cell r="D25">
            <v>164402.51278930038</v>
          </cell>
          <cell r="E25">
            <v>162720.17094486987</v>
          </cell>
          <cell r="F25">
            <v>161049.65548463783</v>
          </cell>
          <cell r="G25">
            <v>159390.90730724882</v>
          </cell>
          <cell r="H25">
            <v>157743.867402162</v>
          </cell>
          <cell r="I25">
            <v>156108.4768523009</v>
          </cell>
          <cell r="J25">
            <v>154484.67683665545</v>
          </cell>
          <cell r="K25">
            <v>152872.40863283555</v>
          </cell>
          <cell r="L25">
            <v>151271.61361957865</v>
          </cell>
          <cell r="M25">
            <v>149682.23327920979</v>
          </cell>
          <cell r="N25">
            <v>148104.20920005642</v>
          </cell>
          <cell r="O25">
            <v>145280.14508045185</v>
          </cell>
          <cell r="P25">
            <v>142463.27946667926</v>
          </cell>
          <cell r="Q25">
            <v>139653.81403966001</v>
          </cell>
          <cell r="R25">
            <v>136851.94623237266</v>
          </cell>
          <cell r="S25">
            <v>134057.86928642946</v>
          </cell>
          <cell r="T25">
            <v>131271.77230802304</v>
          </cell>
          <cell r="U25">
            <v>128493.84032325029</v>
          </cell>
          <cell r="V25">
            <v>125724.25433281939</v>
          </cell>
          <cell r="W25">
            <v>122963.19136614633</v>
          </cell>
          <cell r="X25">
            <v>120210.82453484686</v>
          </cell>
          <cell r="Y25">
            <v>114774.91855732107</v>
          </cell>
          <cell r="Z25">
            <v>109380.32618400258</v>
          </cell>
          <cell r="AA25">
            <v>104026.92461947458</v>
          </cell>
          <cell r="AB25">
            <v>98714.589525831805</v>
          </cell>
          <cell r="AC25">
            <v>93443.195058368379</v>
          </cell>
          <cell r="AD25">
            <v>88212.613900789031</v>
          </cell>
          <cell r="AE25">
            <v>83022.717299948752</v>
          </cell>
          <cell r="AF25">
            <v>77873.375100126446</v>
          </cell>
          <cell r="AG25">
            <v>72764.455776837465</v>
          </cell>
          <cell r="AH25">
            <v>67695.826470190266</v>
          </cell>
          <cell r="AJ25">
            <v>164402.51278930038</v>
          </cell>
          <cell r="AK25">
            <v>163161.90074735443</v>
          </cell>
          <cell r="AL25">
            <v>161928.81858574689</v>
          </cell>
          <cell r="AM25">
            <v>160703.233338138</v>
          </cell>
          <cell r="AN25">
            <v>159485.11205459796</v>
          </cell>
          <cell r="AO25">
            <v>158274.42180348904</v>
          </cell>
          <cell r="AP25">
            <v>157071.1296733171</v>
          </cell>
          <cell r="AQ25">
            <v>155875.20277455306</v>
          </cell>
          <cell r="AR25">
            <v>154686.60824142533</v>
          </cell>
          <cell r="AS25">
            <v>153505.31323368193</v>
          </cell>
          <cell r="AT25">
            <v>152331.28493832442</v>
          </cell>
          <cell r="AU25">
            <v>150764.47836967948</v>
          </cell>
          <cell r="AV25">
            <v>149199.72175319475</v>
          </cell>
          <cell r="AW25">
            <v>147637.14439427841</v>
          </cell>
          <cell r="AX25">
            <v>146076.87315725119</v>
          </cell>
          <cell r="AY25">
            <v>144519.03249664218</v>
          </cell>
          <cell r="AZ25">
            <v>142963.74448814389</v>
          </cell>
          <cell r="BA25">
            <v>141411.12885922921</v>
          </cell>
          <cell r="BB25">
            <v>139861.30301943477</v>
          </cell>
          <cell r="BC25">
            <v>138314.38209031281</v>
          </cell>
          <cell r="BD25">
            <v>136770.47893505538</v>
          </cell>
          <cell r="BE25">
            <v>133741.18370476557</v>
          </cell>
          <cell r="BF25">
            <v>130733.2152221477</v>
          </cell>
          <cell r="BG25">
            <v>127746.51750737458</v>
          </cell>
          <cell r="BH25">
            <v>124781.03370380205</v>
          </cell>
          <cell r="BI25">
            <v>121836.70609700443</v>
          </cell>
          <cell r="BJ25">
            <v>118913.47613356021</v>
          </cell>
          <cell r="BK25">
            <v>116011.28443959098</v>
          </cell>
          <cell r="BL25">
            <v>113130.07083905564</v>
          </cell>
          <cell r="BM25">
            <v>110269.77437180365</v>
          </cell>
          <cell r="BN25">
            <v>107430.33331138889</v>
          </cell>
        </row>
        <row r="26">
          <cell r="D26">
            <v>474719.77116129483</v>
          </cell>
          <cell r="E26">
            <v>469861.93217907281</v>
          </cell>
          <cell r="F26">
            <v>465038.24242185423</v>
          </cell>
          <cell r="G26">
            <v>460248.53123177332</v>
          </cell>
          <cell r="H26">
            <v>455492.62821319595</v>
          </cell>
          <cell r="I26">
            <v>450770.36324037035</v>
          </cell>
          <cell r="J26">
            <v>446081.56646494125</v>
          </cell>
          <cell r="K26">
            <v>441426.0683233228</v>
          </cell>
          <cell r="L26">
            <v>436803.69954393915</v>
          </cell>
          <cell r="M26">
            <v>432214.29115432926</v>
          </cell>
          <cell r="N26">
            <v>427657.67448811833</v>
          </cell>
          <cell r="O26">
            <v>419503.06024373817</v>
          </cell>
          <cell r="P26">
            <v>411369.23201401986</v>
          </cell>
          <cell r="Q26">
            <v>403256.7721618432</v>
          </cell>
          <cell r="R26">
            <v>395166.25078395952</v>
          </cell>
          <cell r="S26">
            <v>387098.22587435768</v>
          </cell>
          <cell r="T26">
            <v>379053.24348581384</v>
          </cell>
          <cell r="U26">
            <v>371031.83788964106</v>
          </cell>
          <cell r="V26">
            <v>363034.5317336584</v>
          </cell>
          <cell r="W26">
            <v>355061.83619839733</v>
          </cell>
          <cell r="X26">
            <v>347114.25115156185</v>
          </cell>
          <cell r="Y26">
            <v>331417.82414492243</v>
          </cell>
          <cell r="Z26">
            <v>315840.69205903809</v>
          </cell>
          <cell r="AA26">
            <v>300382.5003165293</v>
          </cell>
          <cell r="AB26">
            <v>285042.88988601073</v>
          </cell>
          <cell r="AC26">
            <v>269821.49738514132</v>
          </cell>
          <cell r="AD26">
            <v>254717.9551822982</v>
          </cell>
          <cell r="AE26">
            <v>239731.8914968895</v>
          </cell>
          <cell r="AF26">
            <v>224862.93049832049</v>
          </cell>
          <cell r="AG26">
            <v>210110.69240362942</v>
          </cell>
          <cell r="AH26">
            <v>195474.79357380574</v>
          </cell>
          <cell r="AJ26">
            <v>474719.77116129483</v>
          </cell>
          <cell r="AK26">
            <v>471137.44717694481</v>
          </cell>
          <cell r="AL26">
            <v>467576.86606629216</v>
          </cell>
          <cell r="AM26">
            <v>464037.93263752386</v>
          </cell>
          <cell r="AN26">
            <v>460520.55174621154</v>
          </cell>
          <cell r="AO26">
            <v>457024.62830074556</v>
          </cell>
          <cell r="AP26">
            <v>453550.06726768211</v>
          </cell>
          <cell r="AQ26">
            <v>450096.77367700264</v>
          </cell>
          <cell r="AR26">
            <v>446664.65262728906</v>
          </cell>
          <cell r="AS26">
            <v>443253.60929081263</v>
          </cell>
          <cell r="AT26">
            <v>439863.5489185403</v>
          </cell>
          <cell r="AU26">
            <v>435339.32332671864</v>
          </cell>
          <cell r="AV26">
            <v>430821.01706547086</v>
          </cell>
          <cell r="AW26">
            <v>426309.00351007428</v>
          </cell>
          <cell r="AX26">
            <v>421803.64898705442</v>
          </cell>
          <cell r="AY26">
            <v>417305.31286455318</v>
          </cell>
          <cell r="AZ26">
            <v>412814.34764171339</v>
          </cell>
          <cell r="BA26">
            <v>408331.0990370863</v>
          </cell>
          <cell r="BB26">
            <v>403855.90607607609</v>
          </cell>
          <cell r="BC26">
            <v>399389.10117742739</v>
          </cell>
          <cell r="BD26">
            <v>394931.01023876679</v>
          </cell>
          <cell r="BE26">
            <v>386183.78178036597</v>
          </cell>
          <cell r="BF26">
            <v>377498.13528079691</v>
          </cell>
          <cell r="BG26">
            <v>368873.90909574961</v>
          </cell>
          <cell r="BH26">
            <v>360310.93904906494</v>
          </cell>
          <cell r="BI26">
            <v>351809.0584877003</v>
          </cell>
          <cell r="BJ26">
            <v>343368.09833597456</v>
          </cell>
          <cell r="BK26">
            <v>334987.88714909938</v>
          </cell>
          <cell r="BL26">
            <v>326668.25116600527</v>
          </cell>
          <cell r="BM26">
            <v>318409.01436147082</v>
          </cell>
          <cell r="BN26">
            <v>310209.99849756126</v>
          </cell>
        </row>
        <row r="27">
          <cell r="D27">
            <v>2886020.8424498597</v>
          </cell>
          <cell r="E27">
            <v>2866264.2533941707</v>
          </cell>
          <cell r="F27">
            <v>2846642.910351045</v>
          </cell>
          <cell r="G27">
            <v>2827155.8874782803</v>
          </cell>
          <cell r="H27">
            <v>2807802.2652716348</v>
          </cell>
          <cell r="I27">
            <v>2788581.1305214386</v>
          </cell>
          <cell r="J27">
            <v>2769491.5762695041</v>
          </cell>
          <cell r="K27">
            <v>2750532.7017663312</v>
          </cell>
          <cell r="L27">
            <v>2731703.6124286042</v>
          </cell>
          <cell r="M27">
            <v>2713003.4197969805</v>
          </cell>
          <cell r="N27">
            <v>2694431.2414941695</v>
          </cell>
          <cell r="O27">
            <v>2675986.2011832953</v>
          </cell>
          <cell r="P27">
            <v>2657667.4285265482</v>
          </cell>
          <cell r="Q27">
            <v>2639474.059144116</v>
          </cell>
          <cell r="R27">
            <v>2621405.2345733983</v>
          </cell>
          <cell r="S27">
            <v>2603460.1022284995</v>
          </cell>
          <cell r="T27">
            <v>2585637.8153599999</v>
          </cell>
          <cell r="U27">
            <v>2567937.5330150002</v>
          </cell>
          <cell r="V27">
            <v>2550358.4199974411</v>
          </cell>
          <cell r="W27">
            <v>2532899.6468286952</v>
          </cell>
          <cell r="X27">
            <v>2515560.3897084258</v>
          </cell>
          <cell r="Y27">
            <v>2498339.8304757178</v>
          </cell>
          <cell r="Z27">
            <v>2481237.15657047</v>
          </cell>
          <cell r="AA27">
            <v>2464251.5609950558</v>
          </cell>
          <cell r="AB27">
            <v>2447382.2422762443</v>
          </cell>
          <cell r="AC27">
            <v>2430628.4044273817</v>
          </cell>
          <cell r="AD27">
            <v>2413989.2569108331</v>
          </cell>
          <cell r="AE27">
            <v>2397464.0146006802</v>
          </cell>
          <cell r="AF27">
            <v>2381051.8977456749</v>
          </cell>
          <cell r="AG27">
            <v>2364752.1319324463</v>
          </cell>
          <cell r="AH27">
            <v>2348563.9480489595</v>
          </cell>
          <cell r="AJ27">
            <v>2886020.8424498597</v>
          </cell>
          <cell r="AK27">
            <v>2866264.2533941707</v>
          </cell>
          <cell r="AL27">
            <v>2846642.910351045</v>
          </cell>
          <cell r="AM27">
            <v>2827155.8874782803</v>
          </cell>
          <cell r="AN27">
            <v>2807802.2652716348</v>
          </cell>
          <cell r="AO27">
            <v>2788581.1305214386</v>
          </cell>
          <cell r="AP27">
            <v>2769491.5762695041</v>
          </cell>
          <cell r="AQ27">
            <v>2750532.7017663312</v>
          </cell>
          <cell r="AR27">
            <v>2731703.6124286042</v>
          </cell>
          <cell r="AS27">
            <v>2713003.4197969805</v>
          </cell>
          <cell r="AT27">
            <v>2694431.2414941695</v>
          </cell>
          <cell r="AU27">
            <v>2675986.2011832953</v>
          </cell>
          <cell r="AV27">
            <v>2657667.4285265482</v>
          </cell>
          <cell r="AW27">
            <v>2639474.059144116</v>
          </cell>
          <cell r="AX27">
            <v>2621405.2345733983</v>
          </cell>
          <cell r="AY27">
            <v>2603460.1022284995</v>
          </cell>
          <cell r="AZ27">
            <v>2585637.8153599999</v>
          </cell>
          <cell r="BA27">
            <v>2567937.5330150002</v>
          </cell>
          <cell r="BB27">
            <v>2550358.4199974411</v>
          </cell>
          <cell r="BC27">
            <v>2532899.6468286952</v>
          </cell>
          <cell r="BD27">
            <v>2515560.3897084258</v>
          </cell>
          <cell r="BE27">
            <v>2498339.8304757178</v>
          </cell>
          <cell r="BF27">
            <v>2481237.15657047</v>
          </cell>
          <cell r="BG27">
            <v>2464251.5609950558</v>
          </cell>
          <cell r="BH27">
            <v>2447382.2422762443</v>
          </cell>
          <cell r="BI27">
            <v>2430628.4044273817</v>
          </cell>
          <cell r="BJ27">
            <v>2413989.2569108331</v>
          </cell>
          <cell r="BK27">
            <v>2397464.0146006802</v>
          </cell>
          <cell r="BL27">
            <v>2381051.8977456749</v>
          </cell>
          <cell r="BM27">
            <v>2364752.1319324463</v>
          </cell>
          <cell r="BN27">
            <v>2348563.9480489595</v>
          </cell>
        </row>
        <row r="28">
          <cell r="D28">
            <v>0</v>
          </cell>
          <cell r="E28">
            <v>4028.8140604151813</v>
          </cell>
          <cell r="F28">
            <v>8002.4686967523048</v>
          </cell>
          <cell r="G28">
            <v>11921.530309325271</v>
          </cell>
          <cell r="H28">
            <v>15786.560128636276</v>
          </cell>
          <cell r="I28">
            <v>19598.114259613998</v>
          </cell>
          <cell r="J28">
            <v>23356.74372548837</v>
          </cell>
          <cell r="K28">
            <v>27062.994511304823</v>
          </cell>
          <cell r="L28">
            <v>30717.407607080997</v>
          </cell>
          <cell r="M28">
            <v>34320.519050608549</v>
          </cell>
          <cell r="N28">
            <v>37872.859969903155</v>
          </cell>
          <cell r="O28">
            <v>57756.507817556849</v>
          </cell>
          <cell r="P28">
            <v>77366.149233735079</v>
          </cell>
          <cell r="Q28">
            <v>96704.603907306417</v>
          </cell>
          <cell r="R28">
            <v>115774.66576274084</v>
          </cell>
          <cell r="S28">
            <v>134579.10318071872</v>
          </cell>
          <cell r="T28">
            <v>153120.65921692632</v>
          </cell>
          <cell r="U28">
            <v>171402.05181905319</v>
          </cell>
          <cell r="V28">
            <v>189425.97404200525</v>
          </cell>
          <cell r="W28">
            <v>207195.09426134793</v>
          </cell>
          <cell r="X28">
            <v>224712.05638499334</v>
          </cell>
          <cell r="Y28">
            <v>238032.97023421459</v>
          </cell>
          <cell r="Z28">
            <v>251160.97381648875</v>
          </cell>
          <cell r="AA28">
            <v>264098.08406016591</v>
          </cell>
          <cell r="AB28">
            <v>276846.29931961204</v>
          </cell>
          <cell r="AC28">
            <v>289407.59953499155</v>
          </cell>
          <cell r="AD28">
            <v>301783.94639073306</v>
          </cell>
          <cell r="AE28">
            <v>313977.28347268753</v>
          </cell>
          <cell r="AF28">
            <v>325989.53642399074</v>
          </cell>
          <cell r="AG28">
            <v>337822.61309964029</v>
          </cell>
          <cell r="AH28">
            <v>349478.40371979668</v>
          </cell>
          <cell r="AJ28">
            <v>0</v>
          </cell>
          <cell r="AK28">
            <v>2941.034264103082</v>
          </cell>
          <cell r="AL28">
            <v>5841.8021486291818</v>
          </cell>
          <cell r="AM28">
            <v>8702.7171258074468</v>
          </cell>
          <cell r="AN28">
            <v>11524.18889390448</v>
          </cell>
          <cell r="AO28">
            <v>14306.623409518215</v>
          </cell>
          <cell r="AP28">
            <v>17050.422919606506</v>
          </cell>
          <cell r="AQ28">
            <v>19755.985993252521</v>
          </cell>
          <cell r="AR28">
            <v>22423.707553169123</v>
          </cell>
          <cell r="AS28">
            <v>25053.978906944238</v>
          </cell>
          <cell r="AT28">
            <v>27647.1877780293</v>
          </cell>
          <cell r="AU28">
            <v>42162.250706816507</v>
          </cell>
          <cell r="AV28">
            <v>56477.288940626604</v>
          </cell>
          <cell r="AW28">
            <v>70594.360852333688</v>
          </cell>
          <cell r="AX28">
            <v>84515.506006800817</v>
          </cell>
          <cell r="AY28">
            <v>98242.745321924682</v>
          </cell>
          <cell r="AZ28">
            <v>111778.08122835623</v>
          </cell>
          <cell r="BA28">
            <v>125123.49782790882</v>
          </cell>
          <cell r="BB28">
            <v>138280.96105066384</v>
          </cell>
          <cell r="BC28">
            <v>151252.418810784</v>
          </cell>
          <cell r="BD28">
            <v>164039.80116104515</v>
          </cell>
          <cell r="BE28">
            <v>173764.06827097666</v>
          </cell>
          <cell r="BF28">
            <v>183347.51088603679</v>
          </cell>
          <cell r="BG28">
            <v>192791.60136392113</v>
          </cell>
          <cell r="BH28">
            <v>202097.79850331679</v>
          </cell>
          <cell r="BI28">
            <v>211267.54766054382</v>
          </cell>
          <cell r="BJ28">
            <v>220302.28086523517</v>
          </cell>
          <cell r="BK28">
            <v>229203.41693506186</v>
          </cell>
          <cell r="BL28">
            <v>237972.36158951325</v>
          </cell>
          <cell r="BM28">
            <v>246610.50756273742</v>
          </cell>
          <cell r="BN28">
            <v>255119.2347154516</v>
          </cell>
        </row>
        <row r="29">
          <cell r="D29">
            <v>0</v>
          </cell>
          <cell r="E29">
            <v>16682.705951374301</v>
          </cell>
          <cell r="F29">
            <v>33137.005121362774</v>
          </cell>
          <cell r="G29">
            <v>49365.242887474997</v>
          </cell>
          <cell r="H29">
            <v>65369.743219816992</v>
          </cell>
          <cell r="I29">
            <v>81152.808864274775</v>
          </cell>
          <cell r="J29">
            <v>96716.721524193199</v>
          </cell>
          <cell r="K29">
            <v>112063.74204056173</v>
          </cell>
          <cell r="L29">
            <v>127196.11057071987</v>
          </cell>
          <cell r="M29">
            <v>142116.04676559294</v>
          </cell>
          <cell r="N29">
            <v>156825.74994547101</v>
          </cell>
          <cell r="O29">
            <v>175211.55165967936</v>
          </cell>
          <cell r="P29">
            <v>193338.27987580217</v>
          </cell>
          <cell r="Q29">
            <v>211208.62002520924</v>
          </cell>
          <cell r="R29">
            <v>228825.23291322822</v>
          </cell>
          <cell r="S29">
            <v>246190.75493046007</v>
          </cell>
          <cell r="T29">
            <v>263307.7982623541</v>
          </cell>
          <cell r="U29">
            <v>280178.9510970593</v>
          </cell>
          <cell r="V29">
            <v>296806.77783156285</v>
          </cell>
          <cell r="W29">
            <v>313193.81927613227</v>
          </cell>
          <cell r="X29">
            <v>329342.5928570719</v>
          </cell>
          <cell r="Y29">
            <v>339670.52141290909</v>
          </cell>
          <cell r="Z29">
            <v>349841.61411145021</v>
          </cell>
          <cell r="AA29">
            <v>359857.5342365976</v>
          </cell>
          <cell r="AB29">
            <v>369719.92964956188</v>
          </cell>
          <cell r="AC29">
            <v>379430.43292207248</v>
          </cell>
          <cell r="AD29">
            <v>388990.66146848648</v>
          </cell>
          <cell r="AE29">
            <v>398402.21767680568</v>
          </cell>
          <cell r="AF29">
            <v>407666.68903860927</v>
          </cell>
          <cell r="AG29">
            <v>416785.64827791293</v>
          </cell>
          <cell r="AH29">
            <v>425760.65347896109</v>
          </cell>
          <cell r="AJ29">
            <v>0</v>
          </cell>
          <cell r="AK29">
            <v>12178.37534450324</v>
          </cell>
          <cell r="AL29">
            <v>24190.013738594829</v>
          </cell>
          <cell r="AM29">
            <v>36036.627307856746</v>
          </cell>
          <cell r="AN29">
            <v>47719.912550466412</v>
          </cell>
          <cell r="AO29">
            <v>59241.550470920578</v>
          </cell>
          <cell r="AP29">
            <v>70603.206712661035</v>
          </cell>
          <cell r="AQ29">
            <v>81806.53168961007</v>
          </cell>
          <cell r="AR29">
            <v>92853.160716625513</v>
          </cell>
          <cell r="AS29">
            <v>103744.71413888285</v>
          </cell>
          <cell r="AT29">
            <v>114482.79746019382</v>
          </cell>
          <cell r="AU29">
            <v>127904.43271156591</v>
          </cell>
          <cell r="AV29">
            <v>141136.94430933558</v>
          </cell>
          <cell r="AW29">
            <v>154182.29261840275</v>
          </cell>
          <cell r="AX29">
            <v>167042.42002665662</v>
          </cell>
          <cell r="AY29">
            <v>179719.25109923584</v>
          </cell>
          <cell r="AZ29">
            <v>192214.69273151853</v>
          </cell>
          <cell r="BA29">
            <v>204530.63430085327</v>
          </cell>
          <cell r="BB29">
            <v>216668.9478170409</v>
          </cell>
          <cell r="BC29">
            <v>228631.48807157658</v>
          </cell>
          <cell r="BD29">
            <v>240420.09278566253</v>
          </cell>
          <cell r="BE29">
            <v>247959.48063142365</v>
          </cell>
          <cell r="BF29">
            <v>255384.37830135867</v>
          </cell>
          <cell r="BG29">
            <v>262695.99999271624</v>
          </cell>
          <cell r="BH29">
            <v>269895.54864418018</v>
          </cell>
          <cell r="BI29">
            <v>276984.21603311284</v>
          </cell>
          <cell r="BJ29">
            <v>283963.18287199514</v>
          </cell>
          <cell r="BK29">
            <v>290833.61890406813</v>
          </cell>
          <cell r="BL29">
            <v>297596.68299818475</v>
          </cell>
          <cell r="BM29">
            <v>304253.5232428764</v>
          </cell>
          <cell r="BN29">
            <v>310805.27703964163</v>
          </cell>
        </row>
        <row r="30">
          <cell r="D30">
            <v>0</v>
          </cell>
          <cell r="E30">
            <v>20711.520011789482</v>
          </cell>
          <cell r="F30">
            <v>41139.473818115075</v>
          </cell>
          <cell r="G30">
            <v>61286.77319680027</v>
          </cell>
          <cell r="H30">
            <v>81156.303348453264</v>
          </cell>
          <cell r="I30">
            <v>100750.92312388877</v>
          </cell>
          <cell r="J30">
            <v>120073.46524968157</v>
          </cell>
          <cell r="K30">
            <v>139126.73655186655</v>
          </cell>
          <cell r="L30">
            <v>157913.51817780087</v>
          </cell>
          <cell r="M30">
            <v>176436.5658162015</v>
          </cell>
          <cell r="N30">
            <v>194698.60991537417</v>
          </cell>
          <cell r="O30">
            <v>232968.05947723621</v>
          </cell>
          <cell r="P30">
            <v>270704.42910953728</v>
          </cell>
          <cell r="Q30">
            <v>307913.22393251566</v>
          </cell>
          <cell r="R30">
            <v>344599.89867596905</v>
          </cell>
          <cell r="S30">
            <v>380769.85811117879</v>
          </cell>
          <cell r="T30">
            <v>416428.45747928042</v>
          </cell>
          <cell r="U30">
            <v>451581.00291611248</v>
          </cell>
          <cell r="V30">
            <v>486232.75187356811</v>
          </cell>
          <cell r="W30">
            <v>520388.91353748017</v>
          </cell>
          <cell r="X30">
            <v>554054.64924206526</v>
          </cell>
          <cell r="Y30">
            <v>577703.49164712371</v>
          </cell>
          <cell r="Z30">
            <v>601002.5879279389</v>
          </cell>
          <cell r="AA30">
            <v>623955.61829676351</v>
          </cell>
          <cell r="AB30">
            <v>646566.22896917397</v>
          </cell>
          <cell r="AC30">
            <v>668838.03245706402</v>
          </cell>
          <cell r="AD30">
            <v>690774.60785921954</v>
          </cell>
          <cell r="AE30">
            <v>712379.50114949327</v>
          </cell>
          <cell r="AF30">
            <v>733656.22546260001</v>
          </cell>
          <cell r="AG30">
            <v>754608.26137755322</v>
          </cell>
          <cell r="AH30">
            <v>775239.05719875777</v>
          </cell>
          <cell r="AJ30">
            <v>0</v>
          </cell>
          <cell r="AK30">
            <v>15119.409608606322</v>
          </cell>
          <cell r="AL30">
            <v>30031.815887224009</v>
          </cell>
          <cell r="AM30">
            <v>44739.344433664191</v>
          </cell>
          <cell r="AN30">
            <v>59244.101444370892</v>
          </cell>
          <cell r="AO30">
            <v>73548.173880438786</v>
          </cell>
          <cell r="AP30">
            <v>87653.629632267548</v>
          </cell>
          <cell r="AQ30">
            <v>101562.51768286258</v>
          </cell>
          <cell r="AR30">
            <v>115276.86826979464</v>
          </cell>
          <cell r="AS30">
            <v>128798.69304582708</v>
          </cell>
          <cell r="AT30">
            <v>142129.9852382231</v>
          </cell>
          <cell r="AU30">
            <v>170066.68341838242</v>
          </cell>
          <cell r="AV30">
            <v>197614.23324996218</v>
          </cell>
          <cell r="AW30">
            <v>224776.65347073643</v>
          </cell>
          <cell r="AX30">
            <v>251557.92603345745</v>
          </cell>
          <cell r="AY30">
            <v>277961.99642116053</v>
          </cell>
          <cell r="AZ30">
            <v>303992.77395987476</v>
          </cell>
          <cell r="BA30">
            <v>329654.13212876208</v>
          </cell>
          <cell r="BB30">
            <v>354949.90886770474</v>
          </cell>
          <cell r="BC30">
            <v>379883.90688236058</v>
          </cell>
          <cell r="BD30">
            <v>404459.89394670771</v>
          </cell>
          <cell r="BE30">
            <v>421723.5489024003</v>
          </cell>
          <cell r="BF30">
            <v>438731.88918739546</v>
          </cell>
          <cell r="BG30">
            <v>455487.60135663737</v>
          </cell>
          <cell r="BH30">
            <v>471993.347147497</v>
          </cell>
          <cell r="BI30">
            <v>488251.76369365666</v>
          </cell>
          <cell r="BJ30">
            <v>504265.46373723028</v>
          </cell>
          <cell r="BK30">
            <v>520037.03583913</v>
          </cell>
          <cell r="BL30">
            <v>535569.04458769807</v>
          </cell>
          <cell r="BM30">
            <v>550864.03080561385</v>
          </cell>
          <cell r="BN30">
            <v>565924.51175509323</v>
          </cell>
        </row>
        <row r="31">
          <cell r="D31">
            <v>0</v>
          </cell>
          <cell r="E31">
            <v>13980.278037511494</v>
          </cell>
          <cell r="F31">
            <v>27769.148858547782</v>
          </cell>
          <cell r="G31">
            <v>41368.577913425033</v>
          </cell>
          <cell r="H31">
            <v>54780.51271283652</v>
          </cell>
          <cell r="I31">
            <v>68006.882981362316</v>
          </cell>
          <cell r="J31">
            <v>81049.600809717987</v>
          </cell>
          <cell r="K31">
            <v>93910.560805752117</v>
          </cell>
          <cell r="L31">
            <v>106591.6402442033</v>
          </cell>
          <cell r="M31">
            <v>119094.69921522554</v>
          </cell>
          <cell r="N31">
            <v>131421.5807716928</v>
          </cell>
          <cell r="O31">
            <v>147047.04658729708</v>
          </cell>
          <cell r="P31">
            <v>162452.42180297693</v>
          </cell>
          <cell r="Q31">
            <v>177639.98748234505</v>
          </cell>
          <cell r="R31">
            <v>192612.0037724305</v>
          </cell>
          <cell r="S31">
            <v>207370.71008315601</v>
          </cell>
          <cell r="T31">
            <v>221918.32526533856</v>
          </cell>
          <cell r="U31">
            <v>236257.04778722464</v>
          </cell>
          <cell r="V31">
            <v>250389.05590957182</v>
          </cell>
          <cell r="W31">
            <v>264316.50785928871</v>
          </cell>
          <cell r="X31">
            <v>278041.54200164409</v>
          </cell>
          <cell r="Y31">
            <v>286828.05944874766</v>
          </cell>
          <cell r="Z31">
            <v>295481.24894717912</v>
          </cell>
          <cell r="AA31">
            <v>304002.52416293637</v>
          </cell>
          <cell r="AB31">
            <v>312393.28565526393</v>
          </cell>
          <cell r="AC31">
            <v>320654.9209898531</v>
          </cell>
          <cell r="AD31">
            <v>328788.80485110567</v>
          </cell>
          <cell r="AE31">
            <v>336796.29915346997</v>
          </cell>
          <cell r="AF31">
            <v>344678.7531518563</v>
          </cell>
          <cell r="AG31">
            <v>352437.5035511388</v>
          </cell>
          <cell r="AH31">
            <v>360073.87461475184</v>
          </cell>
          <cell r="AJ31">
            <v>0</v>
          </cell>
          <cell r="AK31">
            <v>11418.01350354436</v>
          </cell>
          <cell r="AL31">
            <v>22679.700346308033</v>
          </cell>
          <cell r="AM31">
            <v>33786.665756612689</v>
          </cell>
          <cell r="AN31">
            <v>44740.50031107878</v>
          </cell>
          <cell r="AO31">
            <v>55542.780060000485</v>
          </cell>
          <cell r="AP31">
            <v>66195.06665169062</v>
          </cell>
          <cell r="AQ31">
            <v>76698.90745580387</v>
          </cell>
          <cell r="AR31">
            <v>87055.835685646685</v>
          </cell>
          <cell r="AS31">
            <v>97267.370519481425</v>
          </cell>
          <cell r="AT31">
            <v>107335.01722083334</v>
          </cell>
          <cell r="AU31">
            <v>120096.26086172667</v>
          </cell>
          <cell r="AV31">
            <v>132677.75738563368</v>
          </cell>
          <cell r="AW31">
            <v>145081.36972869528</v>
          </cell>
          <cell r="AX31">
            <v>157308.94374455372</v>
          </cell>
          <cell r="AY31">
            <v>169362.30835093171</v>
          </cell>
          <cell r="AZ31">
            <v>181243.27567500426</v>
          </cell>
          <cell r="BA31">
            <v>192953.64119757473</v>
          </cell>
          <cell r="BB31">
            <v>204495.1838960633</v>
          </cell>
          <cell r="BC31">
            <v>215869.66638631804</v>
          </cell>
          <cell r="BD31">
            <v>227078.83506325752</v>
          </cell>
          <cell r="BE31">
            <v>234254.16785380614</v>
          </cell>
          <cell r="BF31">
            <v>241320.62003444385</v>
          </cell>
          <cell r="BG31">
            <v>248279.34606106897</v>
          </cell>
          <cell r="BH31">
            <v>255131.48968606937</v>
          </cell>
          <cell r="BI31">
            <v>261878.18405076652</v>
          </cell>
          <cell r="BJ31">
            <v>268520.55177709513</v>
          </cell>
          <cell r="BK31">
            <v>275059.70505852415</v>
          </cell>
          <cell r="BL31">
            <v>281496.7457502273</v>
          </cell>
          <cell r="BM31">
            <v>287832.76545850595</v>
          </cell>
          <cell r="BN31">
            <v>294068.84562947426</v>
          </cell>
        </row>
        <row r="32">
          <cell r="D32">
            <v>0</v>
          </cell>
          <cell r="E32">
            <v>26.876770330653464</v>
          </cell>
          <cell r="F32">
            <v>10945.214037889997</v>
          </cell>
          <cell r="G32">
            <v>16305.430966285825</v>
          </cell>
          <cell r="H32">
            <v>21591.747006779005</v>
          </cell>
          <cell r="I32">
            <v>26804.922760591799</v>
          </cell>
          <cell r="J32">
            <v>31945.711878556216</v>
          </cell>
          <cell r="K32">
            <v>37014.861120629743</v>
          </cell>
          <cell r="L32">
            <v>42013.110414922034</v>
          </cell>
          <cell r="M32">
            <v>46941.192916236265</v>
          </cell>
          <cell r="N32">
            <v>51799.835064129169</v>
          </cell>
          <cell r="O32">
            <v>56984.451658606864</v>
          </cell>
          <cell r="P32">
            <v>62095.657002214721</v>
          </cell>
          <cell r="Q32">
            <v>67134.213221503465</v>
          </cell>
          <cell r="R32">
            <v>72100.875448804305</v>
          </cell>
          <cell r="S32">
            <v>76996.391882273369</v>
          </cell>
          <cell r="T32">
            <v>81821.503845441679</v>
          </cell>
          <cell r="U32">
            <v>86576.945846274903</v>
          </cell>
          <cell r="V32">
            <v>91263.445635746466</v>
          </cell>
          <cell r="W32">
            <v>95881.724265928438</v>
          </cell>
          <cell r="X32">
            <v>100432.49614760332</v>
          </cell>
          <cell r="Y32">
            <v>103149.95806055158</v>
          </cell>
          <cell r="Z32">
            <v>105825.50806162661</v>
          </cell>
          <cell r="AA32">
            <v>108459.59262956902</v>
          </cell>
          <cell r="AB32">
            <v>111052.65409437058</v>
          </cell>
          <cell r="AC32">
            <v>113605.13067315292</v>
          </cell>
          <cell r="AD32">
            <v>116117.45650574908</v>
          </cell>
          <cell r="AE32">
            <v>118590.0616899905</v>
          </cell>
          <cell r="AF32">
            <v>121023.37231670227</v>
          </cell>
          <cell r="AG32">
            <v>123417.8105044085</v>
          </cell>
          <cell r="AH32">
            <v>125773.79443375045</v>
          </cell>
          <cell r="AJ32">
            <v>0</v>
          </cell>
          <cell r="AK32">
            <v>17.88931136844969</v>
          </cell>
          <cell r="AL32">
            <v>8920.0247244850034</v>
          </cell>
          <cell r="AM32">
            <v>13288.442497255321</v>
          </cell>
          <cell r="AN32">
            <v>17596.633238834562</v>
          </cell>
          <cell r="AO32">
            <v>21845.216816653785</v>
          </cell>
          <cell r="AP32">
            <v>26034.807433782189</v>
          </cell>
          <cell r="AQ32">
            <v>30166.013677430681</v>
          </cell>
          <cell r="AR32">
            <v>34239.438567056866</v>
          </cell>
          <cell r="AS32">
            <v>38255.679602074488</v>
          </cell>
          <cell r="AT32">
            <v>42215.328809170722</v>
          </cell>
          <cell r="AU32">
            <v>46445.722671889314</v>
          </cell>
          <cell r="AV32">
            <v>50616.218921074877</v>
          </cell>
          <cell r="AW32">
            <v>54727.439382164033</v>
          </cell>
          <cell r="AX32">
            <v>58780.000173986686</v>
          </cell>
          <cell r="AY32">
            <v>62774.511757756358</v>
          </cell>
          <cell r="AZ32">
            <v>66711.578985656874</v>
          </cell>
          <cell r="BA32">
            <v>70591.801149029357</v>
          </cell>
          <cell r="BB32">
            <v>74415.772026162056</v>
          </cell>
          <cell r="BC32">
            <v>78184.079929686588</v>
          </cell>
          <cell r="BD32">
            <v>81897.307753583576</v>
          </cell>
          <cell r="BE32">
            <v>84115.11332071654</v>
          </cell>
          <cell r="BF32">
            <v>86298.716490814812</v>
          </cell>
          <cell r="BG32">
            <v>88448.481604991539</v>
          </cell>
          <cell r="BH32">
            <v>90564.769618889681</v>
          </cell>
          <cell r="BI32">
            <v>92647.938131959323</v>
          </cell>
          <cell r="BJ32">
            <v>94698.341416493</v>
          </cell>
          <cell r="BK32">
            <v>96716.330446420281</v>
          </cell>
          <cell r="BL32">
            <v>98702.252925864625</v>
          </cell>
          <cell r="BM32">
            <v>100656.45331746341</v>
          </cell>
          <cell r="BN32">
            <v>102579.27287045366</v>
          </cell>
        </row>
        <row r="33">
          <cell r="D33">
            <v>0</v>
          </cell>
          <cell r="E33">
            <v>14007.154807842147</v>
          </cell>
          <cell r="F33">
            <v>38714.362896437779</v>
          </cell>
          <cell r="G33">
            <v>57674.008879710862</v>
          </cell>
          <cell r="H33">
            <v>76372.259719615526</v>
          </cell>
          <cell r="I33">
            <v>94811.805741954115</v>
          </cell>
          <cell r="J33">
            <v>112995.31268827421</v>
          </cell>
          <cell r="K33">
            <v>130925.42192638185</v>
          </cell>
          <cell r="L33">
            <v>148604.75065912533</v>
          </cell>
          <cell r="M33">
            <v>166035.89213146182</v>
          </cell>
          <cell r="N33">
            <v>183221.41583582197</v>
          </cell>
          <cell r="O33">
            <v>204031.49824590393</v>
          </cell>
          <cell r="P33">
            <v>224548.07880519165</v>
          </cell>
          <cell r="Q33">
            <v>244774.2007038485</v>
          </cell>
          <cell r="R33">
            <v>264712.87922123482</v>
          </cell>
          <cell r="S33">
            <v>284367.10196542938</v>
          </cell>
          <cell r="T33">
            <v>303739.82911078027</v>
          </cell>
          <cell r="U33">
            <v>322833.99363349954</v>
          </cell>
          <cell r="V33">
            <v>341652.50154531829</v>
          </cell>
          <cell r="W33">
            <v>360198.23212521715</v>
          </cell>
          <cell r="X33">
            <v>378474.03814924741</v>
          </cell>
          <cell r="Y33">
            <v>389978.01750929921</v>
          </cell>
          <cell r="Z33">
            <v>401306.75700880575</v>
          </cell>
          <cell r="AA33">
            <v>412462.11679250537</v>
          </cell>
          <cell r="AB33">
            <v>423445.93974963448</v>
          </cell>
          <cell r="AC33">
            <v>434260.05166300602</v>
          </cell>
          <cell r="AD33">
            <v>444906.26135685475</v>
          </cell>
          <cell r="AE33">
            <v>455386.36084346048</v>
          </cell>
          <cell r="AF33">
            <v>465702.12546855857</v>
          </cell>
          <cell r="AG33">
            <v>475855.31405554729</v>
          </cell>
          <cell r="AH33">
            <v>485847.66904850228</v>
          </cell>
          <cell r="AJ33">
            <v>0</v>
          </cell>
          <cell r="AK33">
            <v>11435.90281491281</v>
          </cell>
          <cell r="AL33">
            <v>31599.725070793036</v>
          </cell>
          <cell r="AM33">
            <v>47075.108253868006</v>
          </cell>
          <cell r="AN33">
            <v>62337.133549913342</v>
          </cell>
          <cell r="AO33">
            <v>77387.996876654273</v>
          </cell>
          <cell r="AP33">
            <v>92229.874085472809</v>
          </cell>
          <cell r="AQ33">
            <v>106864.92113323454</v>
          </cell>
          <cell r="AR33">
            <v>121295.27425270356</v>
          </cell>
          <cell r="AS33">
            <v>135523.05012155592</v>
          </cell>
          <cell r="AT33">
            <v>149550.34603000406</v>
          </cell>
          <cell r="AU33">
            <v>166541.98353361597</v>
          </cell>
          <cell r="AV33">
            <v>183293.97630670856</v>
          </cell>
          <cell r="AW33">
            <v>199808.80911085932</v>
          </cell>
          <cell r="AX33">
            <v>216088.9439185404</v>
          </cell>
          <cell r="AY33">
            <v>232136.82010868806</v>
          </cell>
          <cell r="AZ33">
            <v>247954.85466066113</v>
          </cell>
          <cell r="BA33">
            <v>263545.44234660408</v>
          </cell>
          <cell r="BB33">
            <v>278910.95592222537</v>
          </cell>
          <cell r="BC33">
            <v>294053.74631600466</v>
          </cell>
          <cell r="BD33">
            <v>308976.14281684108</v>
          </cell>
          <cell r="BE33">
            <v>318369.28117452271</v>
          </cell>
          <cell r="BF33">
            <v>327619.33652525867</v>
          </cell>
          <cell r="BG33">
            <v>336727.82766606053</v>
          </cell>
          <cell r="BH33">
            <v>345696.25930495904</v>
          </cell>
          <cell r="BI33">
            <v>354526.12218272581</v>
          </cell>
          <cell r="BJ33">
            <v>363218.89319358813</v>
          </cell>
          <cell r="BK33">
            <v>371776.03550494445</v>
          </cell>
          <cell r="BL33">
            <v>380198.9986760919</v>
          </cell>
          <cell r="BM33">
            <v>388489.21877596935</v>
          </cell>
          <cell r="BN33">
            <v>396648.11849992792</v>
          </cell>
        </row>
        <row r="34">
          <cell r="D34">
            <v>2886020.8424498597</v>
          </cell>
          <cell r="E34">
            <v>2831545.5785745387</v>
          </cell>
          <cell r="F34">
            <v>2766789.0736364922</v>
          </cell>
          <cell r="G34">
            <v>2708195.1054017693</v>
          </cell>
          <cell r="H34">
            <v>2650273.7022035662</v>
          </cell>
          <cell r="I34">
            <v>2593018.4016555957</v>
          </cell>
          <cell r="J34">
            <v>2536422.7983315485</v>
          </cell>
          <cell r="K34">
            <v>2480480.5432880828</v>
          </cell>
          <cell r="L34">
            <v>2425185.343591678</v>
          </cell>
          <cell r="M34">
            <v>2370530.961849317</v>
          </cell>
          <cell r="N34">
            <v>2316511.2157429731</v>
          </cell>
          <cell r="O34">
            <v>2238986.6434601555</v>
          </cell>
          <cell r="P34">
            <v>2162414.9206118193</v>
          </cell>
          <cell r="Q34">
            <v>2086786.6345077516</v>
          </cell>
          <cell r="R34">
            <v>2012092.4566761944</v>
          </cell>
          <cell r="S34">
            <v>1938323.1421518913</v>
          </cell>
          <cell r="T34">
            <v>1865469.5287699392</v>
          </cell>
          <cell r="U34">
            <v>1793522.536465388</v>
          </cell>
          <cell r="V34">
            <v>1722473.1665785545</v>
          </cell>
          <cell r="W34">
            <v>1652312.5011659979</v>
          </cell>
          <cell r="X34">
            <v>1583031.7023171131</v>
          </cell>
          <cell r="Y34">
            <v>1530658.3213192946</v>
          </cell>
          <cell r="Z34">
            <v>1478927.8116337252</v>
          </cell>
          <cell r="AA34">
            <v>1427833.8259057871</v>
          </cell>
          <cell r="AB34">
            <v>1377370.073557436</v>
          </cell>
          <cell r="AC34">
            <v>1327530.3203073118</v>
          </cell>
          <cell r="AD34">
            <v>1278308.3876947588</v>
          </cell>
          <cell r="AE34">
            <v>1229698.1526077264</v>
          </cell>
          <cell r="AF34">
            <v>1181693.5468145162</v>
          </cell>
          <cell r="AG34">
            <v>1134288.5564993457</v>
          </cell>
          <cell r="AH34">
            <v>1087477.2218016994</v>
          </cell>
          <cell r="AJ34">
            <v>2886020.8424498597</v>
          </cell>
          <cell r="AK34">
            <v>2839708.9409706518</v>
          </cell>
          <cell r="AL34">
            <v>2785011.3693930279</v>
          </cell>
          <cell r="AM34">
            <v>2735341.4347907482</v>
          </cell>
          <cell r="AN34">
            <v>2686221.0302773505</v>
          </cell>
          <cell r="AO34">
            <v>2637644.9597643455</v>
          </cell>
          <cell r="AP34">
            <v>2589608.0725517636</v>
          </cell>
          <cell r="AQ34">
            <v>2542105.2629502341</v>
          </cell>
          <cell r="AR34">
            <v>2495131.4699061061</v>
          </cell>
          <cell r="AS34">
            <v>2448681.6766295973</v>
          </cell>
          <cell r="AT34">
            <v>2402750.9102259423</v>
          </cell>
          <cell r="AU34">
            <v>2339377.5342312967</v>
          </cell>
          <cell r="AV34">
            <v>2276759.2189698773</v>
          </cell>
          <cell r="AW34">
            <v>2214888.5965625201</v>
          </cell>
          <cell r="AX34">
            <v>2153758.3646214004</v>
          </cell>
          <cell r="AY34">
            <v>2093361.2856986509</v>
          </cell>
          <cell r="AZ34">
            <v>2033690.1867394641</v>
          </cell>
          <cell r="BA34">
            <v>1974737.958539634</v>
          </cell>
          <cell r="BB34">
            <v>1916497.5552075109</v>
          </cell>
          <cell r="BC34">
            <v>1858961.9936303301</v>
          </cell>
          <cell r="BD34">
            <v>1802124.352944877</v>
          </cell>
          <cell r="BE34">
            <v>1758247.0003987947</v>
          </cell>
          <cell r="BF34">
            <v>1714885.9308578158</v>
          </cell>
          <cell r="BG34">
            <v>1672036.1319723579</v>
          </cell>
          <cell r="BH34">
            <v>1629692.6358237884</v>
          </cell>
          <cell r="BI34">
            <v>1587850.518550999</v>
          </cell>
          <cell r="BJ34">
            <v>1546504.8999800147</v>
          </cell>
          <cell r="BK34">
            <v>1505650.9432566059</v>
          </cell>
          <cell r="BL34">
            <v>1465283.854481885</v>
          </cell>
          <cell r="BM34">
            <v>1425398.882350863</v>
          </cell>
          <cell r="BN34">
            <v>1385991.3177939383</v>
          </cell>
        </row>
        <row r="35">
          <cell r="D35">
            <v>416037.85495538352</v>
          </cell>
          <cell r="E35">
            <v>408325.10535096249</v>
          </cell>
          <cell r="F35">
            <v>400685.03064755799</v>
          </cell>
          <cell r="G35">
            <v>393117.08918103692</v>
          </cell>
          <cell r="H35">
            <v>385620.74266843626</v>
          </cell>
          <cell r="I35">
            <v>378195.45619135967</v>
          </cell>
          <cell r="J35">
            <v>370840.69817941595</v>
          </cell>
          <cell r="K35">
            <v>363555.9403936966</v>
          </cell>
          <cell r="L35">
            <v>356340.65791029303</v>
          </cell>
          <cell r="M35">
            <v>349194.32910385559</v>
          </cell>
          <cell r="N35">
            <v>342116.43563119235</v>
          </cell>
          <cell r="O35">
            <v>317604.35427571868</v>
          </cell>
          <cell r="P35">
            <v>305634.1798538767</v>
          </cell>
          <cell r="Q35">
            <v>293813.00813677657</v>
          </cell>
          <cell r="R35">
            <v>282139.36004568497</v>
          </cell>
          <cell r="S35">
            <v>270611.76976964553</v>
          </cell>
          <cell r="T35">
            <v>259228.7846531395</v>
          </cell>
          <cell r="U35">
            <v>247988.96508466275</v>
          </cell>
          <cell r="V35">
            <v>236890.884386213</v>
          </cell>
          <cell r="W35">
            <v>225933.12870367736</v>
          </cell>
          <cell r="X35">
            <v>215114.29689811496</v>
          </cell>
          <cell r="Y35">
            <v>207151.78204130416</v>
          </cell>
          <cell r="Z35">
            <v>199288.20303161233</v>
          </cell>
          <cell r="AA35">
            <v>191522.57845846796</v>
          </cell>
          <cell r="AB35">
            <v>183853.93571164188</v>
          </cell>
          <cell r="AC35">
            <v>176281.31090675166</v>
          </cell>
          <cell r="AD35">
            <v>168803.74881137194</v>
          </cell>
          <cell r="AE35">
            <v>161420.30277174932</v>
          </cell>
          <cell r="AF35">
            <v>154130.03464011394</v>
          </cell>
          <cell r="AG35">
            <v>146932.01470258451</v>
          </cell>
          <cell r="AH35">
            <v>139825.32160766231</v>
          </cell>
          <cell r="AJ35">
            <v>416037.85495538352</v>
          </cell>
          <cell r="AK35">
            <v>409639.48255166312</v>
          </cell>
          <cell r="AL35">
            <v>403301.21075316297</v>
          </cell>
          <cell r="AM35">
            <v>397022.57134731876</v>
          </cell>
          <cell r="AN35">
            <v>390803.09934040421</v>
          </cell>
          <cell r="AO35">
            <v>384642.33293796901</v>
          </cell>
          <cell r="AP35">
            <v>378539.813525379</v>
          </cell>
          <cell r="AQ35">
            <v>372495.08564845356</v>
          </cell>
          <cell r="AR35">
            <v>366507.6969942032</v>
          </cell>
          <cell r="AS35">
            <v>360577.19837166357</v>
          </cell>
          <cell r="AT35">
            <v>354703.1436928293</v>
          </cell>
          <cell r="AU35">
            <v>333332.9358840292</v>
          </cell>
          <cell r="AV35">
            <v>323631.09050193336</v>
          </cell>
          <cell r="AW35">
            <v>314046.45452774683</v>
          </cell>
          <cell r="AX35">
            <v>304577.87787264847</v>
          </cell>
          <cell r="AY35">
            <v>295224.22070122859</v>
          </cell>
          <cell r="AZ35">
            <v>285984.35334500321</v>
          </cell>
          <cell r="BA35">
            <v>276857.15621663188</v>
          </cell>
          <cell r="BB35">
            <v>267841.51972483314</v>
          </cell>
          <cell r="BC35">
            <v>258936.34418999319</v>
          </cell>
          <cell r="BD35">
            <v>250140.5397604609</v>
          </cell>
          <cell r="BE35">
            <v>243517.2057085612</v>
          </cell>
          <cell r="BF35">
            <v>236972.83105437236</v>
          </cell>
          <cell r="BG35">
            <v>230506.64513221086</v>
          </cell>
          <cell r="BH35">
            <v>224117.88412752448</v>
          </cell>
          <cell r="BI35">
            <v>217805.79101920631</v>
          </cell>
          <cell r="BJ35">
            <v>211569.61552237932</v>
          </cell>
          <cell r="BK35">
            <v>205408.61403164413</v>
          </cell>
          <cell r="BL35">
            <v>199322.0495647894</v>
          </cell>
          <cell r="BM35">
            <v>193309.1917069593</v>
          </cell>
          <cell r="BN35">
            <v>187369.316555275</v>
          </cell>
        </row>
        <row r="36">
          <cell r="D36">
            <v>127406.95685615994</v>
          </cell>
          <cell r="E36">
            <v>125346.26362971326</v>
          </cell>
          <cell r="F36">
            <v>123306.5096022689</v>
          </cell>
          <cell r="G36">
            <v>121287.51358367284</v>
          </cell>
          <cell r="H36">
            <v>119289.09582213398</v>
          </cell>
          <cell r="I36">
            <v>117311.07799344047</v>
          </cell>
          <cell r="J36">
            <v>115353.28319025329</v>
          </cell>
          <cell r="K36">
            <v>113415.53591147678</v>
          </cell>
          <cell r="L36">
            <v>111497.66205170532</v>
          </cell>
          <cell r="M36">
            <v>109599.48889074611</v>
          </cell>
          <cell r="N36">
            <v>107720.84508321677</v>
          </cell>
          <cell r="O36">
            <v>103558.97300534559</v>
          </cell>
          <cell r="P36">
            <v>100635.82464184993</v>
          </cell>
          <cell r="Q36">
            <v>97747.844750555145</v>
          </cell>
          <cell r="R36">
            <v>94894.688817682516</v>
          </cell>
          <cell r="S36">
            <v>92076.015398190299</v>
          </cell>
          <cell r="T36">
            <v>89291.486089903687</v>
          </cell>
          <cell r="U36">
            <v>86540.765507855001</v>
          </cell>
          <cell r="V36">
            <v>83823.521258832901</v>
          </cell>
          <cell r="W36">
            <v>81139.423916138607</v>
          </cell>
          <cell r="X36">
            <v>78488.146994547162</v>
          </cell>
          <cell r="Y36">
            <v>76464.482114880971</v>
          </cell>
          <cell r="Z36">
            <v>74464.845551605802</v>
          </cell>
          <cell r="AA36">
            <v>72489.003161388537</v>
          </cell>
          <cell r="AB36">
            <v>70536.722880580695</v>
          </cell>
          <cell r="AC36">
            <v>68607.774707717545</v>
          </cell>
          <cell r="AD36">
            <v>66701.930686159292</v>
          </cell>
          <cell r="AE36">
            <v>64818.964886873422</v>
          </cell>
          <cell r="AF36">
            <v>62958.653391356813</v>
          </cell>
          <cell r="AG36">
            <v>61120.774274696705</v>
          </cell>
          <cell r="AH36">
            <v>59305.107588769359</v>
          </cell>
          <cell r="AJ36">
            <v>127406.95685615994</v>
          </cell>
          <cell r="AK36">
            <v>125667.25026852082</v>
          </cell>
          <cell r="AL36">
            <v>123944.61457162122</v>
          </cell>
          <cell r="AM36">
            <v>122238.90289149762</v>
          </cell>
          <cell r="AN36">
            <v>120549.9695286651</v>
          </cell>
          <cell r="AO36">
            <v>118877.66994916947</v>
          </cell>
          <cell r="AP36">
            <v>117221.86077570521</v>
          </cell>
          <cell r="AQ36">
            <v>115582.39977879869</v>
          </cell>
          <cell r="AR36">
            <v>113959.14586805606</v>
          </cell>
          <cell r="AS36">
            <v>112351.95908347593</v>
          </cell>
          <cell r="AT36">
            <v>110760.70058682545</v>
          </cell>
          <cell r="AU36">
            <v>106702.96455500502</v>
          </cell>
          <cell r="AV36">
            <v>104271.11648636675</v>
          </cell>
          <cell r="AW36">
            <v>101867.56304893494</v>
          </cell>
          <cell r="AX36">
            <v>99492.030816739629</v>
          </cell>
          <cell r="AY36">
            <v>97144.248781393253</v>
          </cell>
          <cell r="AZ36">
            <v>94823.948331804364</v>
          </cell>
          <cell r="BA36">
            <v>92530.863234055665</v>
          </cell>
          <cell r="BB36">
            <v>90264.729611445437</v>
          </cell>
          <cell r="BC36">
            <v>88025.285924690877</v>
          </cell>
          <cell r="BD36">
            <v>85812.272952291518</v>
          </cell>
          <cell r="BE36">
            <v>84084.104923002946</v>
          </cell>
          <cell r="BF36">
            <v>82375.576267958691</v>
          </cell>
          <cell r="BG36">
            <v>80686.499086139695</v>
          </cell>
          <cell r="BH36">
            <v>79016.687128773832</v>
          </cell>
          <cell r="BI36">
            <v>77365.955785520287</v>
          </cell>
          <cell r="BJ36">
            <v>75734.122070765341</v>
          </cell>
          <cell r="BK36">
            <v>74121.004610029311</v>
          </cell>
          <cell r="BL36">
            <v>72526.423626483171</v>
          </cell>
          <cell r="BM36">
            <v>70950.20092757442</v>
          </cell>
          <cell r="BN36">
            <v>69392.159891761272</v>
          </cell>
        </row>
        <row r="37">
          <cell r="D37">
            <v>2342576.0306383162</v>
          </cell>
          <cell r="E37">
            <v>2297874.2095938632</v>
          </cell>
          <cell r="F37">
            <v>2253635.9762953771</v>
          </cell>
          <cell r="G37">
            <v>2209857.343119415</v>
          </cell>
          <cell r="H37">
            <v>2166534.3535016202</v>
          </cell>
          <cell r="I37">
            <v>2123663.0817107516</v>
          </cell>
          <cell r="J37">
            <v>2081239.6326242762</v>
          </cell>
          <cell r="K37">
            <v>2039260.1415054908</v>
          </cell>
          <cell r="L37">
            <v>1997720.7737821948</v>
          </cell>
          <cell r="M37">
            <v>1956617.7248268719</v>
          </cell>
          <cell r="N37">
            <v>1915947.2197383912</v>
          </cell>
          <cell r="O37">
            <v>1817823.3161790909</v>
          </cell>
          <cell r="P37">
            <v>1756144.9161160924</v>
          </cell>
          <cell r="Q37">
            <v>1695225.7816204205</v>
          </cell>
          <cell r="R37">
            <v>1635058.4078128266</v>
          </cell>
          <cell r="S37">
            <v>1575635.3569840556</v>
          </cell>
          <cell r="T37">
            <v>1516949.2580268963</v>
          </cell>
          <cell r="U37">
            <v>1458992.8058728701</v>
          </cell>
          <cell r="V37">
            <v>1401758.7609335089</v>
          </cell>
          <cell r="W37">
            <v>1345239.9485461821</v>
          </cell>
          <cell r="X37">
            <v>1289429.2584244511</v>
          </cell>
          <cell r="Y37">
            <v>1247042.0571631098</v>
          </cell>
          <cell r="Z37">
            <v>1205174.7630505068</v>
          </cell>
          <cell r="AA37">
            <v>1163822.2442859302</v>
          </cell>
          <cell r="AB37">
            <v>1122979.4149652133</v>
          </cell>
          <cell r="AC37">
            <v>1082641.2346928418</v>
          </cell>
          <cell r="AD37">
            <v>1042802.7081972274</v>
          </cell>
          <cell r="AE37">
            <v>1003458.8849491039</v>
          </cell>
          <cell r="AF37">
            <v>964604.85878304578</v>
          </cell>
          <cell r="AG37">
            <v>926235.7675220645</v>
          </cell>
          <cell r="AH37">
            <v>888346.7926052676</v>
          </cell>
          <cell r="AJ37">
            <v>2342576.0306383162</v>
          </cell>
          <cell r="AK37">
            <v>2305616.483859722</v>
          </cell>
          <cell r="AL37">
            <v>2269030.1326995557</v>
          </cell>
          <cell r="AM37">
            <v>2232813.7574377656</v>
          </cell>
          <cell r="AN37">
            <v>2196964.1638673167</v>
          </cell>
          <cell r="AO37">
            <v>2161478.1831031712</v>
          </cell>
          <cell r="AP37">
            <v>2126352.6713926271</v>
          </cell>
          <cell r="AQ37">
            <v>2091584.5099270139</v>
          </cell>
          <cell r="AR37">
            <v>2057170.6046547571</v>
          </cell>
          <cell r="AS37">
            <v>2023107.8860957604</v>
          </cell>
          <cell r="AT37">
            <v>1989393.3091571361</v>
          </cell>
          <cell r="AU37">
            <v>1899341.6337922628</v>
          </cell>
          <cell r="AV37">
            <v>1848857.0119815776</v>
          </cell>
          <cell r="AW37">
            <v>1798974.5789858387</v>
          </cell>
          <cell r="AX37">
            <v>1749688.4559320116</v>
          </cell>
          <cell r="AY37">
            <v>1700992.8162160292</v>
          </cell>
          <cell r="AZ37">
            <v>1652881.8850626564</v>
          </cell>
          <cell r="BA37">
            <v>1605349.9390889462</v>
          </cell>
          <cell r="BB37">
            <v>1558391.3058712324</v>
          </cell>
          <cell r="BC37">
            <v>1512000.3635156462</v>
          </cell>
          <cell r="BD37">
            <v>1466171.5402321245</v>
          </cell>
          <cell r="BE37">
            <v>1430645.6897672308</v>
          </cell>
          <cell r="BF37">
            <v>1395537.5235354844</v>
          </cell>
          <cell r="BG37">
            <v>1360842.9877540073</v>
          </cell>
          <cell r="BH37">
            <v>1326558.06456749</v>
          </cell>
          <cell r="BI37">
            <v>1292678.771746272</v>
          </cell>
          <cell r="BJ37">
            <v>1259201.1623868698</v>
          </cell>
          <cell r="BK37">
            <v>1226121.3246149323</v>
          </cell>
          <cell r="BL37">
            <v>1193435.3812906125</v>
          </cell>
          <cell r="BM37">
            <v>1161139.4897163294</v>
          </cell>
          <cell r="BN37">
            <v>1129229.8413469023</v>
          </cell>
        </row>
        <row r="38">
          <cell r="D38">
            <v>804756.09449362266</v>
          </cell>
          <cell r="E38">
            <v>799247.04368736607</v>
          </cell>
          <cell r="F38">
            <v>793775.70572478173</v>
          </cell>
          <cell r="G38">
            <v>788341.82243824191</v>
          </cell>
          <cell r="H38">
            <v>782945.13742743502</v>
          </cell>
          <cell r="I38">
            <v>777585.39604726771</v>
          </cell>
          <cell r="J38">
            <v>772262.34539584885</v>
          </cell>
          <cell r="K38">
            <v>766975.73430255649</v>
          </cell>
          <cell r="L38">
            <v>761725.31331618619</v>
          </cell>
          <cell r="M38">
            <v>756510.8346931804</v>
          </cell>
          <cell r="N38">
            <v>751332.05238593894</v>
          </cell>
          <cell r="O38">
            <v>746188.72203120869</v>
          </cell>
          <cell r="P38">
            <v>741080.60093855357</v>
          </cell>
          <cell r="Q38">
            <v>736007.4480789029</v>
          </cell>
          <cell r="R38">
            <v>730969.02407317818</v>
          </cell>
          <cell r="S38">
            <v>725965.09118099825</v>
          </cell>
          <cell r="T38">
            <v>720995.41328946105</v>
          </cell>
          <cell r="U38">
            <v>716059.75590200268</v>
          </cell>
          <cell r="V38">
            <v>711157.88612733257</v>
          </cell>
          <cell r="W38">
            <v>706289.57266844448</v>
          </cell>
          <cell r="X38">
            <v>701454.58581170242</v>
          </cell>
          <cell r="Y38">
            <v>696652.6974160017</v>
          </cell>
          <cell r="Z38">
            <v>691883.68090200389</v>
          </cell>
          <cell r="AA38">
            <v>687147.3112414456</v>
          </cell>
          <cell r="AB38">
            <v>682443.36494652042</v>
          </cell>
          <cell r="AC38">
            <v>677771.62005933351</v>
          </cell>
          <cell r="AD38">
            <v>673131.85614142846</v>
          </cell>
          <cell r="AE38">
            <v>668523.85426338576</v>
          </cell>
          <cell r="AF38">
            <v>663947.3969944925</v>
          </cell>
          <cell r="AG38">
            <v>659402.26839248301</v>
          </cell>
          <cell r="AH38">
            <v>654888.25399334903</v>
          </cell>
          <cell r="AJ38">
            <v>804756.09449362266</v>
          </cell>
          <cell r="AK38">
            <v>799247.04368736607</v>
          </cell>
          <cell r="AL38">
            <v>793775.70572478173</v>
          </cell>
          <cell r="AM38">
            <v>788341.82243824191</v>
          </cell>
          <cell r="AN38">
            <v>782945.13742743502</v>
          </cell>
          <cell r="AO38">
            <v>777585.39604726771</v>
          </cell>
          <cell r="AP38">
            <v>772262.34539584885</v>
          </cell>
          <cell r="AQ38">
            <v>766975.73430255649</v>
          </cell>
          <cell r="AR38">
            <v>761725.31331618619</v>
          </cell>
          <cell r="AS38">
            <v>756510.8346931804</v>
          </cell>
          <cell r="AT38">
            <v>751332.05238593894</v>
          </cell>
          <cell r="AU38">
            <v>746188.72203120869</v>
          </cell>
          <cell r="AV38">
            <v>741080.60093855357</v>
          </cell>
          <cell r="AW38">
            <v>736007.4480789029</v>
          </cell>
          <cell r="AX38">
            <v>730969.02407317818</v>
          </cell>
          <cell r="AY38">
            <v>725965.09118099825</v>
          </cell>
          <cell r="AZ38">
            <v>720995.41328946105</v>
          </cell>
          <cell r="BA38">
            <v>716059.75590200268</v>
          </cell>
          <cell r="BB38">
            <v>711157.88612733257</v>
          </cell>
          <cell r="BC38">
            <v>706289.57266844448</v>
          </cell>
          <cell r="BD38">
            <v>701454.58581170242</v>
          </cell>
          <cell r="BE38">
            <v>696652.6974160017</v>
          </cell>
          <cell r="BF38">
            <v>691883.68090200389</v>
          </cell>
          <cell r="BG38">
            <v>687147.3112414456</v>
          </cell>
          <cell r="BH38">
            <v>682443.36494652042</v>
          </cell>
          <cell r="BI38">
            <v>677771.62005933351</v>
          </cell>
          <cell r="BJ38">
            <v>673131.85614142846</v>
          </cell>
          <cell r="BK38">
            <v>668523.85426338576</v>
          </cell>
          <cell r="BL38">
            <v>663947.3969944925</v>
          </cell>
          <cell r="BM38">
            <v>659402.26839248301</v>
          </cell>
          <cell r="BN38">
            <v>654888.25399334903</v>
          </cell>
        </row>
        <row r="39">
          <cell r="D39">
            <v>0</v>
          </cell>
          <cell r="E39">
            <v>14506.333842925695</v>
          </cell>
          <cell r="F39">
            <v>28814.058117809578</v>
          </cell>
          <cell r="G39">
            <v>42925.212231762278</v>
          </cell>
          <cell r="H39">
            <v>56841.816977231785</v>
          </cell>
          <cell r="I39">
            <v>70565.874691289559</v>
          </cell>
          <cell r="J39">
            <v>84099.369413607958</v>
          </cell>
          <cell r="K39">
            <v>97444.267043139815</v>
          </cell>
          <cell r="L39">
            <v>110602.51549351025</v>
          </cell>
          <cell r="M39">
            <v>123576.04484713104</v>
          </cell>
          <cell r="N39">
            <v>136366.76750804792</v>
          </cell>
          <cell r="O39">
            <v>148976.57835353081</v>
          </cell>
          <cell r="P39">
            <v>161407.35488441697</v>
          </cell>
          <cell r="Q39">
            <v>173660.95737421719</v>
          </cell>
          <cell r="R39">
            <v>185739.22901699459</v>
          </cell>
          <cell r="S39">
            <v>197643.9960740268</v>
          </cell>
          <cell r="T39">
            <v>209377.06801925952</v>
          </cell>
          <cell r="U39">
            <v>220940.23768356294</v>
          </cell>
          <cell r="V39">
            <v>232335.28139779961</v>
          </cell>
          <cell r="W39">
            <v>243563.95913471308</v>
          </cell>
          <cell r="X39">
            <v>254628.01464964802</v>
          </cell>
          <cell r="Y39">
            <v>265912.33460368792</v>
          </cell>
          <cell r="Z39">
            <v>277030.22583316237</v>
          </cell>
          <cell r="AA39">
            <v>287983.43814128987</v>
          </cell>
          <cell r="AB39">
            <v>298773.70517358667</v>
          </cell>
          <cell r="AC39">
            <v>309402.7445570858</v>
          </cell>
          <cell r="AD39">
            <v>319872.2580384069</v>
          </cell>
          <cell r="AE39">
            <v>330183.93162068626</v>
          </cell>
          <cell r="AF39">
            <v>340339.43569937686</v>
          </cell>
          <cell r="AG39">
            <v>350340.42519692623</v>
          </cell>
          <cell r="AH39">
            <v>360188.53969634202</v>
          </cell>
          <cell r="AJ39">
            <v>0</v>
          </cell>
          <cell r="AK39">
            <v>5802.5335371702777</v>
          </cell>
          <cell r="AL39">
            <v>11525.623247123831</v>
          </cell>
          <cell r="AM39">
            <v>17170.084892704912</v>
          </cell>
          <cell r="AN39">
            <v>22736.726790892713</v>
          </cell>
          <cell r="AO39">
            <v>28226.349876515822</v>
          </cell>
          <cell r="AP39">
            <v>33639.747765443179</v>
          </cell>
          <cell r="AQ39">
            <v>38977.706817255923</v>
          </cell>
          <cell r="AR39">
            <v>44241.006197404095</v>
          </cell>
          <cell r="AS39">
            <v>49430.417938852413</v>
          </cell>
          <cell r="AT39">
            <v>54546.70700321917</v>
          </cell>
          <cell r="AU39">
            <v>59590.631341412329</v>
          </cell>
          <cell r="AV39">
            <v>64562.941953766785</v>
          </cell>
          <cell r="AW39">
            <v>69464.382949686871</v>
          </cell>
          <cell r="AX39">
            <v>74295.691606797831</v>
          </cell>
          <cell r="AY39">
            <v>79057.598429610705</v>
          </cell>
          <cell r="AZ39">
            <v>83750.827207703798</v>
          </cell>
          <cell r="BA39">
            <v>88376.095073425182</v>
          </cell>
          <cell r="BB39">
            <v>92934.112559119836</v>
          </cell>
          <cell r="BC39">
            <v>97425.583653885216</v>
          </cell>
          <cell r="BD39">
            <v>101851.2058598592</v>
          </cell>
          <cell r="BE39">
            <v>106364.93384147515</v>
          </cell>
          <cell r="BF39">
            <v>110812.09033326495</v>
          </cell>
          <cell r="BG39">
            <v>115193.37525651594</v>
          </cell>
          <cell r="BH39">
            <v>119509.48206943467</v>
          </cell>
          <cell r="BI39">
            <v>123761.09782283433</v>
          </cell>
          <cell r="BJ39">
            <v>127948.90321536273</v>
          </cell>
          <cell r="BK39">
            <v>132073.57264827448</v>
          </cell>
          <cell r="BL39">
            <v>136135.77427975074</v>
          </cell>
          <cell r="BM39">
            <v>140136.17007877049</v>
          </cell>
          <cell r="BN39">
            <v>144075.41587853679</v>
          </cell>
        </row>
        <row r="40">
          <cell r="D40">
            <v>0</v>
          </cell>
          <cell r="E40">
            <v>4724.5449415247258</v>
          </cell>
          <cell r="F40">
            <v>9384.4050467434154</v>
          </cell>
          <cell r="G40">
            <v>13980.244526934574</v>
          </cell>
          <cell r="H40">
            <v>18512.721530796654</v>
          </cell>
          <cell r="I40">
            <v>22982.488196325688</v>
          </cell>
          <cell r="J40">
            <v>27390.190702266736</v>
          </cell>
          <cell r="K40">
            <v>31736.469319142558</v>
          </cell>
          <cell r="L40">
            <v>36021.958459862988</v>
          </cell>
          <cell r="M40">
            <v>40247.286729918131</v>
          </cell>
          <cell r="N40">
            <v>44413.076977159035</v>
          </cell>
          <cell r="O40">
            <v>48519.946341168819</v>
          </cell>
          <cell r="P40">
            <v>52568.506302227703</v>
          </cell>
          <cell r="Q40">
            <v>56559.362729875196</v>
          </cell>
          <cell r="R40">
            <v>60493.115931072483</v>
          </cell>
          <cell r="S40">
            <v>64370.360697968594</v>
          </cell>
          <cell r="T40">
            <v>68191.686355272992</v>
          </cell>
          <cell r="U40">
            <v>71957.676807238138</v>
          </cell>
          <cell r="V40">
            <v>75668.910584255063</v>
          </cell>
          <cell r="W40">
            <v>79325.960889064998</v>
          </cell>
          <cell r="X40">
            <v>82929.395642590011</v>
          </cell>
          <cell r="Y40">
            <v>86604.567973151323</v>
          </cell>
          <cell r="Z40">
            <v>90225.536395455463</v>
          </cell>
          <cell r="AA40">
            <v>93792.870800147008</v>
          </cell>
          <cell r="AB40">
            <v>97307.135815494068</v>
          </cell>
          <cell r="AC40">
            <v>100768.89085273026</v>
          </cell>
          <cell r="AD40">
            <v>104178.69015102246</v>
          </cell>
          <cell r="AE40">
            <v>107537.08282206736</v>
          </cell>
          <cell r="AF40">
            <v>110844.61289431989</v>
          </cell>
          <cell r="AG40">
            <v>114101.81935685634</v>
          </cell>
          <cell r="AH40">
            <v>117309.23620287504</v>
          </cell>
          <cell r="AJ40">
            <v>0</v>
          </cell>
          <cell r="AK40">
            <v>2362.2724707623629</v>
          </cell>
          <cell r="AL40">
            <v>4692.2025233717077</v>
          </cell>
          <cell r="AM40">
            <v>6990.1222634672868</v>
          </cell>
          <cell r="AN40">
            <v>9256.3607653983272</v>
          </cell>
          <cell r="AO40">
            <v>11491.244098162844</v>
          </cell>
          <cell r="AP40">
            <v>13695.095351133368</v>
          </cell>
          <cell r="AQ40">
            <v>15868.234659571279</v>
          </cell>
          <cell r="AR40">
            <v>18010.979229931494</v>
          </cell>
          <cell r="AS40">
            <v>20123.643364959065</v>
          </cell>
          <cell r="AT40">
            <v>22206.538488579517</v>
          </cell>
          <cell r="AU40">
            <v>24259.97317058441</v>
          </cell>
          <cell r="AV40">
            <v>26284.253151113851</v>
          </cell>
          <cell r="AW40">
            <v>28279.681364937598</v>
          </cell>
          <cell r="AX40">
            <v>30246.557965536242</v>
          </cell>
          <cell r="AY40">
            <v>32185.180348984297</v>
          </cell>
          <cell r="AZ40">
            <v>34095.843177636496</v>
          </cell>
          <cell r="BA40">
            <v>35978.838403619069</v>
          </cell>
          <cell r="BB40">
            <v>37834.455292127532</v>
          </cell>
          <cell r="BC40">
            <v>39662.980444532499</v>
          </cell>
          <cell r="BD40">
            <v>41464.697821295005</v>
          </cell>
          <cell r="BE40">
            <v>43302.283986575661</v>
          </cell>
          <cell r="BF40">
            <v>45112.768197727732</v>
          </cell>
          <cell r="BG40">
            <v>46896.435400073504</v>
          </cell>
          <cell r="BH40">
            <v>48653.567907747034</v>
          </cell>
          <cell r="BI40">
            <v>50384.445426365128</v>
          </cell>
          <cell r="BJ40">
            <v>52089.345075511228</v>
          </cell>
          <cell r="BK40">
            <v>53768.541411033679</v>
          </cell>
          <cell r="BL40">
            <v>55422.306447159943</v>
          </cell>
          <cell r="BM40">
            <v>57050.909678428172</v>
          </cell>
          <cell r="BN40">
            <v>58654.618101437518</v>
          </cell>
        </row>
        <row r="41">
          <cell r="D41">
            <v>804756.09449362266</v>
          </cell>
          <cell r="E41">
            <v>780016.1649029156</v>
          </cell>
          <cell r="F41">
            <v>755577.24256022868</v>
          </cell>
          <cell r="G41">
            <v>731436.3656795451</v>
          </cell>
          <cell r="H41">
            <v>707590.59891940665</v>
          </cell>
          <cell r="I41">
            <v>684037.03315965249</v>
          </cell>
          <cell r="J41">
            <v>660772.78527997411</v>
          </cell>
          <cell r="K41">
            <v>637794.99794027419</v>
          </cell>
          <cell r="L41">
            <v>615100.83936281293</v>
          </cell>
          <cell r="M41">
            <v>592687.50311613129</v>
          </cell>
          <cell r="N41">
            <v>570552.20790073194</v>
          </cell>
          <cell r="O41">
            <v>548692.19733650901</v>
          </cell>
          <cell r="P41">
            <v>527104.73975190893</v>
          </cell>
          <cell r="Q41">
            <v>505787.12797481049</v>
          </cell>
          <cell r="R41">
            <v>484736.67912511108</v>
          </cell>
          <cell r="S41">
            <v>463950.73440900288</v>
          </cell>
          <cell r="T41">
            <v>443426.65891492856</v>
          </cell>
          <cell r="U41">
            <v>423161.84141120163</v>
          </cell>
          <cell r="V41">
            <v>403153.6941452779</v>
          </cell>
          <cell r="W41">
            <v>383399.65264466644</v>
          </cell>
          <cell r="X41">
            <v>363897.17551946442</v>
          </cell>
          <cell r="Y41">
            <v>344135.79483916244</v>
          </cell>
          <cell r="Z41">
            <v>324627.91867338604</v>
          </cell>
          <cell r="AA41">
            <v>305371.00230000872</v>
          </cell>
          <cell r="AB41">
            <v>286362.5239574397</v>
          </cell>
          <cell r="AC41">
            <v>267599.98464951746</v>
          </cell>
          <cell r="AD41">
            <v>249080.90795199911</v>
          </cell>
          <cell r="AE41">
            <v>230802.83982063213</v>
          </cell>
          <cell r="AF41">
            <v>212763.34840079577</v>
          </cell>
          <cell r="AG41">
            <v>194960.02383870044</v>
          </cell>
          <cell r="AH41">
            <v>177390.47809413198</v>
          </cell>
          <cell r="AJ41">
            <v>804756.09449362266</v>
          </cell>
          <cell r="AK41">
            <v>791082.23767943343</v>
          </cell>
          <cell r="AL41">
            <v>777557.87995428627</v>
          </cell>
          <cell r="AM41">
            <v>764181.61528206966</v>
          </cell>
          <cell r="AN41">
            <v>750952.049871144</v>
          </cell>
          <cell r="AO41">
            <v>737867.80207258905</v>
          </cell>
          <cell r="AP41">
            <v>724927.5022792723</v>
          </cell>
          <cell r="AQ41">
            <v>712129.79282572924</v>
          </cell>
          <cell r="AR41">
            <v>699473.32788885059</v>
          </cell>
          <cell r="AS41">
            <v>686956.7733893689</v>
          </cell>
          <cell r="AT41">
            <v>674578.8068941402</v>
          </cell>
          <cell r="AU41">
            <v>662338.11751921196</v>
          </cell>
          <cell r="AV41">
            <v>650233.40583367296</v>
          </cell>
          <cell r="AW41">
            <v>638263.38376427849</v>
          </cell>
          <cell r="AX41">
            <v>626426.77450084407</v>
          </cell>
          <cell r="AY41">
            <v>614722.31240240321</v>
          </cell>
          <cell r="AZ41">
            <v>603148.74290412071</v>
          </cell>
          <cell r="BA41">
            <v>591704.82242495846</v>
          </cell>
          <cell r="BB41">
            <v>580389.31827608519</v>
          </cell>
          <cell r="BC41">
            <v>569201.00857002684</v>
          </cell>
          <cell r="BD41">
            <v>558138.68213054817</v>
          </cell>
          <cell r="BE41">
            <v>546985.47958795086</v>
          </cell>
          <cell r="BF41">
            <v>535958.82237101125</v>
          </cell>
          <cell r="BG41">
            <v>525057.50058485614</v>
          </cell>
          <cell r="BH41">
            <v>514280.31496933865</v>
          </cell>
          <cell r="BI41">
            <v>503626.07681013411</v>
          </cell>
          <cell r="BJ41">
            <v>493093.60785055452</v>
          </cell>
          <cell r="BK41">
            <v>482681.74020407762</v>
          </cell>
          <cell r="BL41">
            <v>472389.31626758177</v>
          </cell>
          <cell r="BM41">
            <v>462215.18863528431</v>
          </cell>
          <cell r="BN41">
            <v>452158.22001337475</v>
          </cell>
        </row>
        <row r="42">
          <cell r="D42">
            <v>510418.95118389581</v>
          </cell>
          <cell r="E42">
            <v>494727.57711359707</v>
          </cell>
          <cell r="F42">
            <v>479227.11778738588</v>
          </cell>
          <cell r="G42">
            <v>463915.69468365476</v>
          </cell>
          <cell r="H42">
            <v>448791.4460533362</v>
          </cell>
          <cell r="I42">
            <v>433852.52677829878</v>
          </cell>
          <cell r="J42">
            <v>419097.10823089484</v>
          </cell>
          <cell r="K42">
            <v>404523.37813465239</v>
          </cell>
          <cell r="L42">
            <v>390129.54042610101</v>
          </cell>
          <cell r="M42">
            <v>375913.81511772453</v>
          </cell>
          <cell r="N42">
            <v>361874.43816202803</v>
          </cell>
          <cell r="O42">
            <v>348009.6613167153</v>
          </cell>
          <cell r="P42">
            <v>334317.75201096258</v>
          </cell>
          <cell r="Q42">
            <v>320796.99321278452</v>
          </cell>
          <cell r="R42">
            <v>307445.68329748081</v>
          </cell>
          <cell r="S42">
            <v>294262.13591715525</v>
          </cell>
          <cell r="T42">
            <v>281244.67987130047</v>
          </cell>
          <cell r="U42">
            <v>268391.65897843748</v>
          </cell>
          <cell r="V42">
            <v>255701.43194880342</v>
          </cell>
          <cell r="W42">
            <v>243172.37225807851</v>
          </cell>
          <cell r="X42">
            <v>230802.86802214329</v>
          </cell>
          <cell r="Y42">
            <v>218269.15343482821</v>
          </cell>
          <cell r="Z42">
            <v>205896.22484131905</v>
          </cell>
          <cell r="AA42">
            <v>193682.46824402356</v>
          </cell>
          <cell r="AB42">
            <v>181626.28420813769</v>
          </cell>
          <cell r="AC42">
            <v>169726.08773789872</v>
          </cell>
          <cell r="AD42">
            <v>157980.3081538507</v>
          </cell>
          <cell r="AE42">
            <v>146387.38897111305</v>
          </cell>
          <cell r="AF42">
            <v>134945.78777864552</v>
          </cell>
          <cell r="AG42">
            <v>123653.97611950038</v>
          </cell>
          <cell r="AH42">
            <v>112510.43937205525</v>
          </cell>
          <cell r="AJ42">
            <v>510418.95118389581</v>
          </cell>
          <cell r="AK42">
            <v>501746.26675007504</v>
          </cell>
          <cell r="AL42">
            <v>493168.402559001</v>
          </cell>
          <cell r="AM42">
            <v>484684.46682807989</v>
          </cell>
          <cell r="AN42">
            <v>476293.57554081053</v>
          </cell>
          <cell r="AO42">
            <v>467994.85238224798</v>
          </cell>
          <cell r="AP42">
            <v>459787.42867498676</v>
          </cell>
          <cell r="AQ42">
            <v>451670.44331566006</v>
          </cell>
          <cell r="AR42">
            <v>443643.04271195008</v>
          </cell>
          <cell r="AS42">
            <v>435704.3807201059</v>
          </cell>
          <cell r="AT42">
            <v>427853.61858296482</v>
          </cell>
          <cell r="AU42">
            <v>420089.92486847349</v>
          </cell>
          <cell r="AV42">
            <v>412412.47540870402</v>
          </cell>
          <cell r="AW42">
            <v>404820.45323936234</v>
          </cell>
          <cell r="AX42">
            <v>397313.04853978392</v>
          </cell>
          <cell r="AY42">
            <v>389889.45857341407</v>
          </cell>
          <cell r="AZ42">
            <v>382548.88762876735</v>
          </cell>
          <cell r="BA42">
            <v>375290.54696086422</v>
          </cell>
          <cell r="BB42">
            <v>368113.65473314008</v>
          </cell>
          <cell r="BC42">
            <v>361017.43595982314</v>
          </cell>
          <cell r="BD42">
            <v>354001.12244877667</v>
          </cell>
          <cell r="BE42">
            <v>346927.17049850756</v>
          </cell>
          <cell r="BF42">
            <v>339933.48029815429</v>
          </cell>
          <cell r="BG42">
            <v>333019.28446828783</v>
          </cell>
          <cell r="BH42">
            <v>326183.82237458607</v>
          </cell>
          <cell r="BI42">
            <v>319426.3400714462</v>
          </cell>
          <cell r="BJ42">
            <v>312746.09024605248</v>
          </cell>
          <cell r="BK42">
            <v>306142.3321628978</v>
          </cell>
          <cell r="BL42">
            <v>299614.33160875237</v>
          </cell>
          <cell r="BM42">
            <v>293161.3608380793</v>
          </cell>
          <cell r="BN42">
            <v>286782.69851889001</v>
          </cell>
        </row>
        <row r="43">
          <cell r="D43">
            <v>124794.36789497873</v>
          </cell>
          <cell r="E43">
            <v>120957.92118005046</v>
          </cell>
          <cell r="F43">
            <v>117168.15197338276</v>
          </cell>
          <cell r="G43">
            <v>113424.60098772535</v>
          </cell>
          <cell r="H43">
            <v>109726.81303661321</v>
          </cell>
          <cell r="I43">
            <v>106074.33699974534</v>
          </cell>
          <cell r="J43">
            <v>102466.72578864494</v>
          </cell>
          <cell r="K43">
            <v>98903.536312599521</v>
          </cell>
          <cell r="L43">
            <v>95384.329444878022</v>
          </cell>
          <cell r="M43">
            <v>91908.66998922365</v>
          </cell>
          <cell r="N43">
            <v>88476.126646619115</v>
          </cell>
          <cell r="O43">
            <v>85086.271982323204</v>
          </cell>
          <cell r="P43">
            <v>81738.682393175739</v>
          </cell>
          <cell r="Q43">
            <v>78432.938075169033</v>
          </cell>
          <cell r="R43">
            <v>75168.622991284152</v>
          </cell>
          <cell r="S43">
            <v>71945.324839589011</v>
          </cell>
          <cell r="T43">
            <v>68762.63502159706</v>
          </cell>
          <cell r="U43">
            <v>65620.148610884018</v>
          </cell>
          <cell r="V43">
            <v>62517.464321960768</v>
          </cell>
          <cell r="W43">
            <v>59454.184479400319</v>
          </cell>
          <cell r="X43">
            <v>56429.91498721674</v>
          </cell>
          <cell r="Y43">
            <v>53365.497050398153</v>
          </cell>
          <cell r="Z43">
            <v>50340.390323355066</v>
          </cell>
          <cell r="AA43">
            <v>47354.200193370118</v>
          </cell>
          <cell r="AB43">
            <v>44406.535608240229</v>
          </cell>
          <cell r="AC43">
            <v>41497.009046021187</v>
          </cell>
          <cell r="AD43">
            <v>38625.236485019792</v>
          </cell>
          <cell r="AE43">
            <v>35790.837374031296</v>
          </cell>
          <cell r="AF43">
            <v>32993.434602820336</v>
          </cell>
          <cell r="AG43">
            <v>30232.654472843398</v>
          </cell>
          <cell r="AH43">
            <v>27508.126668210898</v>
          </cell>
          <cell r="AJ43">
            <v>124794.36789497873</v>
          </cell>
          <cell r="AK43">
            <v>122673.94864063693</v>
          </cell>
          <cell r="AL43">
            <v>120576.71236613899</v>
          </cell>
          <cell r="AM43">
            <v>118502.44103599695</v>
          </cell>
          <cell r="AN43">
            <v>116450.91851348583</v>
          </cell>
          <cell r="AO43">
            <v>114421.9305448649</v>
          </cell>
          <cell r="AP43">
            <v>112415.26474372596</v>
          </cell>
          <cell r="AQ43">
            <v>110430.71057546776</v>
          </cell>
          <cell r="AR43">
            <v>108468.05934189547</v>
          </cell>
          <cell r="AS43">
            <v>106527.10416594402</v>
          </cell>
          <cell r="AT43">
            <v>104607.63997652491</v>
          </cell>
          <cell r="AU43">
            <v>102709.46349349481</v>
          </cell>
          <cell r="AV43">
            <v>100832.37321274543</v>
          </cell>
          <cell r="AW43">
            <v>98976.169391413758</v>
          </cell>
          <cell r="AX43">
            <v>97140.654033211191</v>
          </cell>
          <cell r="AY43">
            <v>95325.630873871531</v>
          </cell>
          <cell r="AZ43">
            <v>93530.905366715742</v>
          </cell>
          <cell r="BA43">
            <v>91756.284668333727</v>
          </cell>
          <cell r="BB43">
            <v>90001.577624381258</v>
          </cell>
          <cell r="BC43">
            <v>88266.594755491809</v>
          </cell>
          <cell r="BD43">
            <v>86551.148243301912</v>
          </cell>
          <cell r="BE43">
            <v>84821.609478909086</v>
          </cell>
          <cell r="BF43">
            <v>83111.694230303925</v>
          </cell>
          <cell r="BG43">
            <v>81421.21487782507</v>
          </cell>
          <cell r="BH43">
            <v>79749.985450949302</v>
          </cell>
          <cell r="BI43">
            <v>78097.821614505025</v>
          </cell>
          <cell r="BJ43">
            <v>76464.540654997312</v>
          </cell>
          <cell r="BK43">
            <v>74849.961467043671</v>
          </cell>
          <cell r="BL43">
            <v>73253.904539919225</v>
          </cell>
          <cell r="BM43">
            <v>71676.191944211198</v>
          </cell>
          <cell r="BN43">
            <v>70116.647318580799</v>
          </cell>
        </row>
        <row r="44">
          <cell r="D44">
            <v>169542.77541474818</v>
          </cell>
          <cell r="E44">
            <v>164330.66660926814</v>
          </cell>
          <cell r="F44">
            <v>159181.97279946008</v>
          </cell>
          <cell r="G44">
            <v>154096.070008165</v>
          </cell>
          <cell r="H44">
            <v>149072.33982945723</v>
          </cell>
          <cell r="I44">
            <v>144110.1693816084</v>
          </cell>
          <cell r="J44">
            <v>139208.95126043441</v>
          </cell>
          <cell r="K44">
            <v>134368.08349302236</v>
          </cell>
          <cell r="L44">
            <v>129586.96949183391</v>
          </cell>
          <cell r="M44">
            <v>124865.01800918317</v>
          </cell>
          <cell r="N44">
            <v>120201.64309208481</v>
          </cell>
          <cell r="O44">
            <v>115596.26403747058</v>
          </cell>
          <cell r="P44">
            <v>111048.30534777064</v>
          </cell>
          <cell r="Q44">
            <v>106557.19668685696</v>
          </cell>
          <cell r="R44">
            <v>102122.37283634616</v>
          </cell>
          <cell r="S44">
            <v>97743.27365225862</v>
          </cell>
          <cell r="T44">
            <v>93419.344022031059</v>
          </cell>
          <cell r="U44">
            <v>89150.033821880148</v>
          </cell>
          <cell r="V44">
            <v>84934.797874513752</v>
          </cell>
          <cell r="W44">
            <v>80773.095907187642</v>
          </cell>
          <cell r="X44">
            <v>76664.392510104401</v>
          </cell>
          <cell r="Y44">
            <v>72501.144353936092</v>
          </cell>
          <cell r="Z44">
            <v>68391.30350871195</v>
          </cell>
          <cell r="AA44">
            <v>64334.33386261508</v>
          </cell>
          <cell r="AB44">
            <v>60329.704141061811</v>
          </cell>
          <cell r="AC44">
            <v>56376.887865597557</v>
          </cell>
          <cell r="AD44">
            <v>52475.363313128662</v>
          </cell>
          <cell r="AE44">
            <v>48624.613475487793</v>
          </cell>
          <cell r="AF44">
            <v>44824.126019329946</v>
          </cell>
          <cell r="AG44">
            <v>41073.393246356682</v>
          </cell>
          <cell r="AH44">
            <v>37371.912053865854</v>
          </cell>
          <cell r="AJ44">
            <v>169542.77541474818</v>
          </cell>
          <cell r="AK44">
            <v>166662.02228872152</v>
          </cell>
          <cell r="AL44">
            <v>163812.76502914631</v>
          </cell>
          <cell r="AM44">
            <v>160994.7074179929</v>
          </cell>
          <cell r="AN44">
            <v>158207.55581684766</v>
          </cell>
          <cell r="AO44">
            <v>155451.01914547622</v>
          </cell>
          <cell r="AP44">
            <v>152724.80886055966</v>
          </cell>
          <cell r="AQ44">
            <v>150028.63893460151</v>
          </cell>
          <cell r="AR44">
            <v>147362.22583500508</v>
          </cell>
          <cell r="AS44">
            <v>144725.28850331905</v>
          </cell>
          <cell r="AT44">
            <v>142117.54833465049</v>
          </cell>
          <cell r="AU44">
            <v>139538.72915724371</v>
          </cell>
          <cell r="AV44">
            <v>136988.55721222356</v>
          </cell>
          <cell r="AW44">
            <v>134466.76113350247</v>
          </cell>
          <cell r="AX44">
            <v>131973.071927849</v>
          </cell>
          <cell r="AY44">
            <v>129507.22295511766</v>
          </cell>
          <cell r="AZ44">
            <v>127068.94990863767</v>
          </cell>
          <cell r="BA44">
            <v>124657.9907957605</v>
          </cell>
          <cell r="BB44">
            <v>122274.08591856385</v>
          </cell>
          <cell r="BC44">
            <v>119916.97785471193</v>
          </cell>
          <cell r="BD44">
            <v>117586.41143846961</v>
          </cell>
          <cell r="BE44">
            <v>115236.69961053421</v>
          </cell>
          <cell r="BF44">
            <v>112913.64784255307</v>
          </cell>
          <cell r="BG44">
            <v>110617.00123874329</v>
          </cell>
          <cell r="BH44">
            <v>108346.5071438033</v>
          </cell>
          <cell r="BI44">
            <v>106101.91512418292</v>
          </cell>
          <cell r="BJ44">
            <v>103882.97694950475</v>
          </cell>
          <cell r="BK44">
            <v>101689.44657413622</v>
          </cell>
          <cell r="BL44">
            <v>99521.080118910177</v>
          </cell>
          <cell r="BM44">
            <v>97377.635852993815</v>
          </cell>
          <cell r="BN44">
            <v>95258.874175903984</v>
          </cell>
        </row>
        <row r="45">
          <cell r="D45">
            <v>111056.034375</v>
          </cell>
          <cell r="E45">
            <v>110295.78746304809</v>
          </cell>
          <cell r="F45">
            <v>109540.74490915188</v>
          </cell>
          <cell r="G45">
            <v>108790.8710862771</v>
          </cell>
          <cell r="H45">
            <v>108046.13061127848</v>
          </cell>
          <cell r="I45">
            <v>107306.48834323016</v>
          </cell>
          <cell r="J45">
            <v>106571.90938176755</v>
          </cell>
          <cell r="K45">
            <v>105842.35906544051</v>
          </cell>
          <cell r="L45">
            <v>105117.8029700779</v>
          </cell>
          <cell r="M45">
            <v>104398.20690716318</v>
          </cell>
          <cell r="N45">
            <v>103683.5369222213</v>
          </cell>
          <cell r="O45">
            <v>102973.75929321644</v>
          </cell>
          <cell r="P45">
            <v>102268.84052896089</v>
          </cell>
          <cell r="Q45">
            <v>101568.74736753474</v>
          </cell>
          <cell r="R45">
            <v>100873.4467747164</v>
          </cell>
          <cell r="S45">
            <v>100182.90594242385</v>
          </cell>
          <cell r="T45">
            <v>99497.092287166583</v>
          </cell>
          <cell r="U45">
            <v>98815.973448508143</v>
          </cell>
          <cell r="V45">
            <v>98139.517287539173</v>
          </cell>
          <cell r="W45">
            <v>97467.691885360953</v>
          </cell>
          <cell r="X45">
            <v>96800.465541579251</v>
          </cell>
          <cell r="Y45">
            <v>96137.806772808559</v>
          </cell>
          <cell r="Z45">
            <v>95479.684311186516</v>
          </cell>
          <cell r="AA45">
            <v>94826.067102898523</v>
          </cell>
          <cell r="AB45">
            <v>94176.924306712463</v>
          </cell>
          <cell r="AC45">
            <v>93532.225292523421</v>
          </cell>
          <cell r="AD45">
            <v>92891.939639908422</v>
          </cell>
          <cell r="AE45">
            <v>92256.037136690997</v>
          </cell>
          <cell r="AF45">
            <v>91624.48777751562</v>
          </cell>
          <cell r="AG45">
            <v>90997.26176243191</v>
          </cell>
          <cell r="AH45">
            <v>90374.329495488462</v>
          </cell>
          <cell r="AJ45">
            <v>111056.034375</v>
          </cell>
          <cell r="AK45">
            <v>110295.78746304809</v>
          </cell>
          <cell r="AL45">
            <v>109540.74490915188</v>
          </cell>
          <cell r="AM45">
            <v>108790.8710862771</v>
          </cell>
          <cell r="AN45">
            <v>108046.13061127848</v>
          </cell>
          <cell r="AO45">
            <v>107306.48834323016</v>
          </cell>
          <cell r="AP45">
            <v>106571.90938176755</v>
          </cell>
          <cell r="AQ45">
            <v>105842.35906544051</v>
          </cell>
          <cell r="AR45">
            <v>105117.8029700779</v>
          </cell>
          <cell r="AS45">
            <v>104398.20690716318</v>
          </cell>
          <cell r="AT45">
            <v>103683.5369222213</v>
          </cell>
          <cell r="AU45">
            <v>102973.75929321644</v>
          </cell>
          <cell r="AV45">
            <v>102268.84052896089</v>
          </cell>
          <cell r="AW45">
            <v>101568.74736753474</v>
          </cell>
          <cell r="AX45">
            <v>100873.4467747164</v>
          </cell>
          <cell r="AY45">
            <v>100182.90594242385</v>
          </cell>
          <cell r="AZ45">
            <v>99497.092287166583</v>
          </cell>
          <cell r="BA45">
            <v>98815.973448508143</v>
          </cell>
          <cell r="BB45">
            <v>98139.517287539173</v>
          </cell>
          <cell r="BC45">
            <v>97467.691885360953</v>
          </cell>
          <cell r="BD45">
            <v>96800.465541579251</v>
          </cell>
          <cell r="BE45">
            <v>96137.806772808559</v>
          </cell>
          <cell r="BF45">
            <v>95479.684311186516</v>
          </cell>
          <cell r="BG45">
            <v>94826.067102898523</v>
          </cell>
          <cell r="BH45">
            <v>94176.924306712463</v>
          </cell>
          <cell r="BI45">
            <v>93532.225292523421</v>
          </cell>
          <cell r="BJ45">
            <v>92891.939639908422</v>
          </cell>
          <cell r="BK45">
            <v>92256.037136690997</v>
          </cell>
          <cell r="BL45">
            <v>91624.48777751562</v>
          </cell>
          <cell r="BM45">
            <v>90997.26176243191</v>
          </cell>
          <cell r="BN45">
            <v>90374.329495488462</v>
          </cell>
        </row>
        <row r="46">
          <cell r="D46">
            <v>0</v>
          </cell>
          <cell r="E46">
            <v>1930.1762806033414</v>
          </cell>
          <cell r="F46">
            <v>3833.9260718203159</v>
          </cell>
          <cell r="G46">
            <v>5711.5207320295467</v>
          </cell>
          <cell r="H46">
            <v>7563.2291427894934</v>
          </cell>
          <cell r="I46">
            <v>9389.3177300326388</v>
          </cell>
          <cell r="J46">
            <v>11190.05048508559</v>
          </cell>
          <cell r="K46">
            <v>12965.688985516461</v>
          </cell>
          <cell r="L46">
            <v>14716.492415810906</v>
          </cell>
          <cell r="M46">
            <v>16442.7175878782</v>
          </cell>
          <cell r="N46">
            <v>18144.618961388725</v>
          </cell>
          <cell r="O46">
            <v>18535.27667277896</v>
          </cell>
          <cell r="P46">
            <v>18919.735497857764</v>
          </cell>
          <cell r="Q46">
            <v>19298.0619998316</v>
          </cell>
          <cell r="R46">
            <v>19670.322121069697</v>
          </cell>
          <cell r="S46">
            <v>20036.581188484772</v>
          </cell>
          <cell r="T46">
            <v>20396.903918869149</v>
          </cell>
          <cell r="U46">
            <v>20751.354424186709</v>
          </cell>
          <cell r="V46">
            <v>21099.99621682092</v>
          </cell>
          <cell r="W46">
            <v>21442.892214779411</v>
          </cell>
          <cell r="X46">
            <v>21780.104746855333</v>
          </cell>
          <cell r="Y46">
            <v>21871.351040813948</v>
          </cell>
          <cell r="Z46">
            <v>21960.327391572901</v>
          </cell>
          <cell r="AA46">
            <v>22047.060601423909</v>
          </cell>
          <cell r="AB46">
            <v>22131.577212077431</v>
          </cell>
          <cell r="AC46">
            <v>22213.903506974311</v>
          </cell>
          <cell r="AD46">
            <v>22294.065513578022</v>
          </cell>
          <cell r="AE46">
            <v>22372.089005647566</v>
          </cell>
          <cell r="AF46">
            <v>22447.999505491327</v>
          </cell>
          <cell r="AG46">
            <v>22521.822286201899</v>
          </cell>
          <cell r="AH46">
            <v>22593.582373872116</v>
          </cell>
          <cell r="AJ46">
            <v>0</v>
          </cell>
          <cell r="AK46">
            <v>965.08814030167071</v>
          </cell>
          <cell r="AL46">
            <v>1916.9630359101579</v>
          </cell>
          <cell r="AM46">
            <v>2855.7603660147734</v>
          </cell>
          <cell r="AN46">
            <v>3781.6145713947467</v>
          </cell>
          <cell r="AO46">
            <v>4694.6588650163194</v>
          </cell>
          <cell r="AP46">
            <v>5595.0252425427952</v>
          </cell>
          <cell r="AQ46">
            <v>6482.8444927582304</v>
          </cell>
          <cell r="AR46">
            <v>7358.246207905453</v>
          </cell>
          <cell r="AS46">
            <v>8221.3587939391</v>
          </cell>
          <cell r="AT46">
            <v>9072.3094806943627</v>
          </cell>
          <cell r="AU46">
            <v>9267.6383363894802</v>
          </cell>
          <cell r="AV46">
            <v>9459.8677489288821</v>
          </cell>
          <cell r="AW46">
            <v>9649.0309999157998</v>
          </cell>
          <cell r="AX46">
            <v>9835.1610605348487</v>
          </cell>
          <cell r="AY46">
            <v>10018.290594242386</v>
          </cell>
          <cell r="AZ46">
            <v>10198.451959434575</v>
          </cell>
          <cell r="BA46">
            <v>10375.677212093355</v>
          </cell>
          <cell r="BB46">
            <v>10549.99810841046</v>
          </cell>
          <cell r="BC46">
            <v>10721.446107389706</v>
          </cell>
          <cell r="BD46">
            <v>10890.052373427667</v>
          </cell>
          <cell r="BE46">
            <v>10935.675520406974</v>
          </cell>
          <cell r="BF46">
            <v>10980.16369578645</v>
          </cell>
          <cell r="BG46">
            <v>11023.530300711955</v>
          </cell>
          <cell r="BH46">
            <v>11065.788606038715</v>
          </cell>
          <cell r="BI46">
            <v>11106.951753487156</v>
          </cell>
          <cell r="BJ46">
            <v>11147.032756789011</v>
          </cell>
          <cell r="BK46">
            <v>11186.044502823783</v>
          </cell>
          <cell r="BL46">
            <v>11223.999752745663</v>
          </cell>
          <cell r="BM46">
            <v>11260.91114310095</v>
          </cell>
          <cell r="BN46">
            <v>11296.791186936058</v>
          </cell>
        </row>
        <row r="47">
          <cell r="D47">
            <v>0</v>
          </cell>
          <cell r="E47">
            <v>750.01135474872706</v>
          </cell>
          <cell r="F47">
            <v>1489.7541307644656</v>
          </cell>
          <cell r="G47">
            <v>2219.3337701600531</v>
          </cell>
          <cell r="H47">
            <v>2938.8547526267748</v>
          </cell>
          <cell r="I47">
            <v>3648.4206036698256</v>
          </cell>
          <cell r="J47">
            <v>4348.133902776116</v>
          </cell>
          <cell r="K47">
            <v>5038.0962915149694</v>
          </cell>
          <cell r="L47">
            <v>5718.4084815722381</v>
          </cell>
          <cell r="M47">
            <v>6389.1702627183886</v>
          </cell>
          <cell r="N47">
            <v>7050.4805107110487</v>
          </cell>
          <cell r="O47">
            <v>8052.5479767295265</v>
          </cell>
          <cell r="P47">
            <v>9040.5655027601424</v>
          </cell>
          <cell r="Q47">
            <v>10014.678490438928</v>
          </cell>
          <cell r="R47">
            <v>10975.031009089145</v>
          </cell>
          <cell r="S47">
            <v>11921.765807148438</v>
          </cell>
          <cell r="T47">
            <v>12855.024323501924</v>
          </cell>
          <cell r="U47">
            <v>13774.946698722038</v>
          </cell>
          <cell r="V47">
            <v>14681.671786215862</v>
          </cell>
          <cell r="W47">
            <v>15575.337163280679</v>
          </cell>
          <cell r="X47">
            <v>16456.079142068473</v>
          </cell>
          <cell r="Y47">
            <v>17977.769866515202</v>
          </cell>
          <cell r="Z47">
            <v>19477.855599482049</v>
          </cell>
          <cell r="AA47">
            <v>20956.560829740574</v>
          </cell>
          <cell r="AB47">
            <v>22414.107984997565</v>
          </cell>
          <cell r="AC47">
            <v>23850.717449593474</v>
          </cell>
          <cell r="AD47">
            <v>25266.607582055094</v>
          </cell>
          <cell r="AE47">
            <v>26661.994732503699</v>
          </cell>
          <cell r="AF47">
            <v>28037.093259919784</v>
          </cell>
          <cell r="AG47">
            <v>29392.115549265509</v>
          </cell>
          <cell r="AH47">
            <v>30727.272028466079</v>
          </cell>
          <cell r="AJ47">
            <v>0</v>
          </cell>
          <cell r="AK47">
            <v>375.00567737436353</v>
          </cell>
          <cell r="AL47">
            <v>744.87706538223279</v>
          </cell>
          <cell r="AM47">
            <v>1109.6668850800265</v>
          </cell>
          <cell r="AN47">
            <v>1469.4273763133874</v>
          </cell>
          <cell r="AO47">
            <v>1824.2103018349128</v>
          </cell>
          <cell r="AP47">
            <v>2174.066951388058</v>
          </cell>
          <cell r="AQ47">
            <v>2519.0481457574847</v>
          </cell>
          <cell r="AR47">
            <v>2859.204240786119</v>
          </cell>
          <cell r="AS47">
            <v>3194.5851313591943</v>
          </cell>
          <cell r="AT47">
            <v>3525.2402553555244</v>
          </cell>
          <cell r="AU47">
            <v>4026.2739883647632</v>
          </cell>
          <cell r="AV47">
            <v>4520.2827513800712</v>
          </cell>
          <cell r="AW47">
            <v>5007.3392452194639</v>
          </cell>
          <cell r="AX47">
            <v>5487.5155045445727</v>
          </cell>
          <cell r="AY47">
            <v>5960.8829035742192</v>
          </cell>
          <cell r="AZ47">
            <v>6427.5121617509622</v>
          </cell>
          <cell r="BA47">
            <v>6887.4733493610192</v>
          </cell>
          <cell r="BB47">
            <v>7340.835893107931</v>
          </cell>
          <cell r="BC47">
            <v>7787.6685816403397</v>
          </cell>
          <cell r="BD47">
            <v>8228.0395710342364</v>
          </cell>
          <cell r="BE47">
            <v>8988.884933257601</v>
          </cell>
          <cell r="BF47">
            <v>9738.9277997410245</v>
          </cell>
          <cell r="BG47">
            <v>10478.280414870287</v>
          </cell>
          <cell r="BH47">
            <v>11207.053992498782</v>
          </cell>
          <cell r="BI47">
            <v>11925.358724796737</v>
          </cell>
          <cell r="BJ47">
            <v>12633.303791027547</v>
          </cell>
          <cell r="BK47">
            <v>13330.99736625185</v>
          </cell>
          <cell r="BL47">
            <v>14018.546629959892</v>
          </cell>
          <cell r="BM47">
            <v>14696.057774632754</v>
          </cell>
          <cell r="BN47">
            <v>15363.63601423304</v>
          </cell>
        </row>
        <row r="48">
          <cell r="D48">
            <v>0</v>
          </cell>
          <cell r="E48">
            <v>2680.1876353520684</v>
          </cell>
          <cell r="F48">
            <v>5323.680202584781</v>
          </cell>
          <cell r="G48">
            <v>7930.8545021895998</v>
          </cell>
          <cell r="H48">
            <v>10502.083895416268</v>
          </cell>
          <cell r="I48">
            <v>13037.738333702464</v>
          </cell>
          <cell r="J48">
            <v>15538.184387861707</v>
          </cell>
          <cell r="K48">
            <v>18003.785277031431</v>
          </cell>
          <cell r="L48">
            <v>20434.900897383144</v>
          </cell>
          <cell r="M48">
            <v>22831.887850596588</v>
          </cell>
          <cell r="N48">
            <v>25195.099472099773</v>
          </cell>
          <cell r="O48">
            <v>26587.824649508486</v>
          </cell>
          <cell r="P48">
            <v>27960.301000617907</v>
          </cell>
          <cell r="Q48">
            <v>29312.740490270528</v>
          </cell>
          <cell r="R48">
            <v>30645.353130158845</v>
          </cell>
          <cell r="S48">
            <v>31958.346995633212</v>
          </cell>
          <cell r="T48">
            <v>33251.928242371076</v>
          </cell>
          <cell r="U48">
            <v>34526.30112290875</v>
          </cell>
          <cell r="V48">
            <v>35781.668003036786</v>
          </cell>
          <cell r="W48">
            <v>37018.229378060088</v>
          </cell>
          <cell r="X48">
            <v>38236.183888923806</v>
          </cell>
          <cell r="Y48">
            <v>39849.120907329154</v>
          </cell>
          <cell r="Z48">
            <v>41438.18299105495</v>
          </cell>
          <cell r="AA48">
            <v>43003.621431164487</v>
          </cell>
          <cell r="AB48">
            <v>44545.685197074999</v>
          </cell>
          <cell r="AC48">
            <v>46064.620956567785</v>
          </cell>
          <cell r="AD48">
            <v>47560.673095633116</v>
          </cell>
          <cell r="AE48">
            <v>49034.083738151268</v>
          </cell>
          <cell r="AF48">
            <v>50485.092765411115</v>
          </cell>
          <cell r="AG48">
            <v>51913.937835467412</v>
          </cell>
          <cell r="AH48">
            <v>53320.854402338198</v>
          </cell>
          <cell r="AJ48">
            <v>0</v>
          </cell>
          <cell r="AK48">
            <v>1340.0938176760342</v>
          </cell>
          <cell r="AL48">
            <v>2661.8401012923905</v>
          </cell>
          <cell r="AM48">
            <v>3965.4272510947999</v>
          </cell>
          <cell r="AN48">
            <v>5251.0419477081341</v>
          </cell>
          <cell r="AO48">
            <v>6518.869166851232</v>
          </cell>
          <cell r="AP48">
            <v>7769.0921939308537</v>
          </cell>
          <cell r="AQ48">
            <v>9001.8926385157156</v>
          </cell>
          <cell r="AR48">
            <v>10217.450448691572</v>
          </cell>
          <cell r="AS48">
            <v>11415.943925298294</v>
          </cell>
          <cell r="AT48">
            <v>12597.549736049887</v>
          </cell>
          <cell r="AU48">
            <v>13293.912324754243</v>
          </cell>
          <cell r="AV48">
            <v>13980.150500308953</v>
          </cell>
          <cell r="AW48">
            <v>14656.370245135264</v>
          </cell>
          <cell r="AX48">
            <v>15322.676565079422</v>
          </cell>
          <cell r="AY48">
            <v>15979.173497816606</v>
          </cell>
          <cell r="AZ48">
            <v>16625.964121185538</v>
          </cell>
          <cell r="BA48">
            <v>17263.150561454375</v>
          </cell>
          <cell r="BB48">
            <v>17890.834001518393</v>
          </cell>
          <cell r="BC48">
            <v>18509.114689030044</v>
          </cell>
          <cell r="BD48">
            <v>19118.091944461903</v>
          </cell>
          <cell r="BE48">
            <v>19924.560453664577</v>
          </cell>
          <cell r="BF48">
            <v>20719.091495527475</v>
          </cell>
          <cell r="BG48">
            <v>21501.810715582244</v>
          </cell>
          <cell r="BH48">
            <v>22272.8425985375</v>
          </cell>
          <cell r="BI48">
            <v>23032.310478283893</v>
          </cell>
          <cell r="BJ48">
            <v>23780.336547816558</v>
          </cell>
          <cell r="BK48">
            <v>24517.041869075634</v>
          </cell>
          <cell r="BL48">
            <v>25242.546382705557</v>
          </cell>
          <cell r="BM48">
            <v>25956.968917733706</v>
          </cell>
          <cell r="BN48">
            <v>26660.427201169099</v>
          </cell>
        </row>
        <row r="49">
          <cell r="D49">
            <v>0</v>
          </cell>
          <cell r="E49">
            <v>727.95219725611764</v>
          </cell>
          <cell r="F49">
            <v>1445.9378328008049</v>
          </cell>
          <cell r="G49">
            <v>2154.0592475082872</v>
          </cell>
          <cell r="H49">
            <v>2852.4178481377521</v>
          </cell>
          <cell r="I49">
            <v>3541.1141153265953</v>
          </cell>
          <cell r="J49">
            <v>4220.2476115179943</v>
          </cell>
          <cell r="K49">
            <v>4889.9169888233519</v>
          </cell>
          <cell r="L49">
            <v>5550.2199968201139</v>
          </cell>
          <cell r="M49">
            <v>6201.2534902854941</v>
          </cell>
          <cell r="N49">
            <v>6843.1134368666071</v>
          </cell>
          <cell r="O49">
            <v>7475.8949246875136</v>
          </cell>
          <cell r="P49">
            <v>8099.692169893704</v>
          </cell>
          <cell r="Q49">
            <v>8714.5985241344824</v>
          </cell>
          <cell r="R49">
            <v>9320.7064819837979</v>
          </cell>
          <cell r="S49">
            <v>9918.1076882999623</v>
          </cell>
          <cell r="T49">
            <v>10506.892945524793</v>
          </cell>
          <cell r="U49">
            <v>11087.152220922617</v>
          </cell>
          <cell r="V49">
            <v>11658.974653759657</v>
          </cell>
          <cell r="W49">
            <v>12222.448562424264</v>
          </cell>
          <cell r="X49">
            <v>12777.661451488462</v>
          </cell>
          <cell r="Y49">
            <v>13343.927580065829</v>
          </cell>
          <cell r="Z49">
            <v>13901.842035708756</v>
          </cell>
          <cell r="AA49">
            <v>14451.492626481735</v>
          </cell>
          <cell r="AB49">
            <v>14992.966349628625</v>
          </cell>
          <cell r="AC49">
            <v>15526.349398558888</v>
          </cell>
          <cell r="AD49">
            <v>16051.727169776179</v>
          </cell>
          <cell r="AE49">
            <v>16569.184269749701</v>
          </cell>
          <cell r="AF49">
            <v>17078.804521728911</v>
          </cell>
          <cell r="AG49">
            <v>17580.670972501845</v>
          </cell>
          <cell r="AH49">
            <v>18074.865899097695</v>
          </cell>
          <cell r="AJ49">
            <v>0</v>
          </cell>
          <cell r="AK49">
            <v>363.97609862805882</v>
          </cell>
          <cell r="AL49">
            <v>722.96891640040246</v>
          </cell>
          <cell r="AM49">
            <v>1077.0296237541436</v>
          </cell>
          <cell r="AN49">
            <v>1426.2089240688761</v>
          </cell>
          <cell r="AO49">
            <v>1770.5570576632977</v>
          </cell>
          <cell r="AP49">
            <v>2110.1238057589972</v>
          </cell>
          <cell r="AQ49">
            <v>2444.9584944116759</v>
          </cell>
          <cell r="AR49">
            <v>2775.109998410057</v>
          </cell>
          <cell r="AS49">
            <v>3100.626745142747</v>
          </cell>
          <cell r="AT49">
            <v>3421.5567184333036</v>
          </cell>
          <cell r="AU49">
            <v>3737.9474623437568</v>
          </cell>
          <cell r="AV49">
            <v>4049.846084946852</v>
          </cell>
          <cell r="AW49">
            <v>4357.2992620672412</v>
          </cell>
          <cell r="AX49">
            <v>4660.3532409918989</v>
          </cell>
          <cell r="AY49">
            <v>4959.0538441499812</v>
          </cell>
          <cell r="AZ49">
            <v>5253.4464727623963</v>
          </cell>
          <cell r="BA49">
            <v>5543.5761104613084</v>
          </cell>
          <cell r="BB49">
            <v>5829.4873268798283</v>
          </cell>
          <cell r="BC49">
            <v>6111.2242812121322</v>
          </cell>
          <cell r="BD49">
            <v>6388.8307257442311</v>
          </cell>
          <cell r="BE49">
            <v>6671.9637900329144</v>
          </cell>
          <cell r="BF49">
            <v>6950.9210178543781</v>
          </cell>
          <cell r="BG49">
            <v>7225.7463132408675</v>
          </cell>
          <cell r="BH49">
            <v>7496.4831748143124</v>
          </cell>
          <cell r="BI49">
            <v>7763.1746992794442</v>
          </cell>
          <cell r="BJ49">
            <v>8025.8635848880895</v>
          </cell>
          <cell r="BK49">
            <v>8284.5921348748507</v>
          </cell>
          <cell r="BL49">
            <v>8539.4022608644555</v>
          </cell>
          <cell r="BM49">
            <v>8790.3354862509223</v>
          </cell>
          <cell r="BN49">
            <v>9037.4329495488473</v>
          </cell>
        </row>
        <row r="50">
          <cell r="D50">
            <v>111056.034375</v>
          </cell>
          <cell r="E50">
            <v>106887.64763043991</v>
          </cell>
          <cell r="F50">
            <v>102771.12687376629</v>
          </cell>
          <cell r="G50">
            <v>98705.957336579217</v>
          </cell>
          <cell r="H50">
            <v>94691.628867724459</v>
          </cell>
          <cell r="I50">
            <v>90727.635894201099</v>
          </cell>
          <cell r="J50">
            <v>86813.47738238785</v>
          </cell>
          <cell r="K50">
            <v>82948.656799585733</v>
          </cell>
          <cell r="L50">
            <v>79132.682075874647</v>
          </cell>
          <cell r="M50">
            <v>75365.065566281104</v>
          </cell>
          <cell r="N50">
            <v>71645.324013254925</v>
          </cell>
          <cell r="O50">
            <v>68910.039719020438</v>
          </cell>
          <cell r="P50">
            <v>66208.847358449275</v>
          </cell>
          <cell r="Q50">
            <v>63541.408353129729</v>
          </cell>
          <cell r="R50">
            <v>60907.387162573752</v>
          </cell>
          <cell r="S50">
            <v>58306.451258490677</v>
          </cell>
          <cell r="T50">
            <v>55738.271099270707</v>
          </cell>
          <cell r="U50">
            <v>53202.520104676776</v>
          </cell>
          <cell r="V50">
            <v>50698.874630742728</v>
          </cell>
          <cell r="W50">
            <v>48227.013944876599</v>
          </cell>
          <cell r="X50">
            <v>45786.620201166981</v>
          </cell>
          <cell r="Y50">
            <v>42944.758285413576</v>
          </cell>
          <cell r="Z50">
            <v>40139.659284422814</v>
          </cell>
          <cell r="AA50">
            <v>37370.953045252303</v>
          </cell>
          <cell r="AB50">
            <v>34638.27276000884</v>
          </cell>
          <cell r="AC50">
            <v>31941.254937396749</v>
          </cell>
          <cell r="AD50">
            <v>29279.539374499127</v>
          </cell>
          <cell r="AE50">
            <v>26652.769128790027</v>
          </cell>
          <cell r="AF50">
            <v>24060.590490375595</v>
          </cell>
          <cell r="AG50">
            <v>21502.652954462654</v>
          </cell>
          <cell r="AH50">
            <v>18978.609194052569</v>
          </cell>
          <cell r="AJ50">
            <v>111056.034375</v>
          </cell>
          <cell r="AK50">
            <v>108591.717546744</v>
          </cell>
          <cell r="AL50">
            <v>106155.93589145908</v>
          </cell>
          <cell r="AM50">
            <v>103748.41421142814</v>
          </cell>
          <cell r="AN50">
            <v>101368.87973950147</v>
          </cell>
          <cell r="AO50">
            <v>99017.062118715621</v>
          </cell>
          <cell r="AP50">
            <v>96692.69338207769</v>
          </cell>
          <cell r="AQ50">
            <v>94395.507932513123</v>
          </cell>
          <cell r="AR50">
            <v>92125.242522976274</v>
          </cell>
          <cell r="AS50">
            <v>89881.636236722145</v>
          </cell>
          <cell r="AT50">
            <v>87664.430467738115</v>
          </cell>
          <cell r="AU50">
            <v>85941.89950611844</v>
          </cell>
          <cell r="AV50">
            <v>84238.843943705084</v>
          </cell>
          <cell r="AW50">
            <v>82555.07786033224</v>
          </cell>
          <cell r="AX50">
            <v>80890.416968645077</v>
          </cell>
          <cell r="AY50">
            <v>79244.678600457264</v>
          </cell>
          <cell r="AZ50">
            <v>77617.681693218648</v>
          </cell>
          <cell r="BA50">
            <v>76009.246776592467</v>
          </cell>
          <cell r="BB50">
            <v>74419.195959140954</v>
          </cell>
          <cell r="BC50">
            <v>72847.352915118783</v>
          </cell>
          <cell r="BD50">
            <v>71293.542871373109</v>
          </cell>
          <cell r="BE50">
            <v>69541.282529111064</v>
          </cell>
          <cell r="BF50">
            <v>67809.671797804665</v>
          </cell>
          <cell r="BG50">
            <v>66098.510074075399</v>
          </cell>
          <cell r="BH50">
            <v>64407.598533360644</v>
          </cell>
          <cell r="BI50">
            <v>62736.740114960085</v>
          </cell>
          <cell r="BJ50">
            <v>61085.739507203769</v>
          </cell>
          <cell r="BK50">
            <v>59454.40313274051</v>
          </cell>
          <cell r="BL50">
            <v>57842.539133945611</v>
          </cell>
          <cell r="BM50">
            <v>56249.957358447282</v>
          </cell>
          <cell r="BN50">
            <v>54676.469344770514</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row>
        <row r="52">
          <cell r="D52">
            <v>10419.151641332546</v>
          </cell>
          <cell r="E52">
            <v>10028.078307625714</v>
          </cell>
          <cell r="F52">
            <v>9641.8709822889577</v>
          </cell>
          <cell r="G52">
            <v>9260.48137033274</v>
          </cell>
          <cell r="H52">
            <v>8883.8616099522842</v>
          </cell>
          <cell r="I52">
            <v>8511.9642688599924</v>
          </cell>
          <cell r="J52">
            <v>8144.742340647731</v>
          </cell>
          <cell r="K52">
            <v>7782.1492411788086</v>
          </cell>
          <cell r="L52">
            <v>7424.1388050094056</v>
          </cell>
          <cell r="M52">
            <v>7070.6652818391967</v>
          </cell>
          <cell r="N52">
            <v>6721.6833329909477</v>
          </cell>
          <cell r="O52">
            <v>6465.0620516335439</v>
          </cell>
          <cell r="P52">
            <v>6211.6392369653513</v>
          </cell>
          <cell r="Q52">
            <v>5961.3831239424117</v>
          </cell>
          <cell r="R52">
            <v>5714.262232535325</v>
          </cell>
          <cell r="S52">
            <v>5470.2453653156508</v>
          </cell>
          <cell r="T52">
            <v>5229.3016050619708</v>
          </cell>
          <cell r="U52">
            <v>4991.40031238551</v>
          </cell>
          <cell r="V52">
            <v>4756.5111233751104</v>
          </cell>
          <cell r="W52">
            <v>4524.6039472614539</v>
          </cell>
          <cell r="X52">
            <v>4295.6489641003254</v>
          </cell>
          <cell r="Y52">
            <v>4029.0286907347208</v>
          </cell>
          <cell r="Z52">
            <v>3765.8574724866066</v>
          </cell>
          <cell r="AA52">
            <v>3506.1005820252362</v>
          </cell>
          <cell r="AB52">
            <v>3249.7236058485955</v>
          </cell>
          <cell r="AC52">
            <v>2996.6924416141046</v>
          </cell>
          <cell r="AD52">
            <v>2746.9732954911619</v>
          </cell>
          <cell r="AE52">
            <v>2500.5326795353626</v>
          </cell>
          <cell r="AF52">
            <v>2257.3374090841894</v>
          </cell>
          <cell r="AG52">
            <v>2017.3546001740503</v>
          </cell>
          <cell r="AH52">
            <v>1780.5516669784456</v>
          </cell>
          <cell r="AJ52">
            <v>10419.151641332546</v>
          </cell>
          <cell r="AK52">
            <v>10187.952221414607</v>
          </cell>
          <cell r="AL52">
            <v>9959.4299391773911</v>
          </cell>
          <cell r="AM52">
            <v>9733.5589758820843</v>
          </cell>
          <cell r="AN52">
            <v>9510.3137408229504</v>
          </cell>
          <cell r="AO52">
            <v>9289.6688694152072</v>
          </cell>
          <cell r="AP52">
            <v>9071.5992212984111</v>
          </cell>
          <cell r="AQ52">
            <v>8856.0798784551735</v>
          </cell>
          <cell r="AR52">
            <v>8643.0861433451701</v>
          </cell>
          <cell r="AS52">
            <v>8432.5935370542411</v>
          </cell>
          <cell r="AT52">
            <v>8224.5777974585326</v>
          </cell>
          <cell r="AU52">
            <v>8062.9718892608425</v>
          </cell>
          <cell r="AV52">
            <v>7903.1931410076622</v>
          </cell>
          <cell r="AW52">
            <v>7745.2241098791437</v>
          </cell>
          <cell r="AX52">
            <v>7589.0475062439173</v>
          </cell>
          <cell r="AY52">
            <v>7434.6461923791749</v>
          </cell>
          <cell r="AZ52">
            <v>7282.0031812010784</v>
          </cell>
          <cell r="BA52">
            <v>7131.1016350054515</v>
          </cell>
          <cell r="BB52">
            <v>6981.9248642186349</v>
          </cell>
          <cell r="BC52">
            <v>6834.4563261584699</v>
          </cell>
          <cell r="BD52">
            <v>6688.6796238052639</v>
          </cell>
          <cell r="BE52">
            <v>6524.2845387126945</v>
          </cell>
          <cell r="BF52">
            <v>6361.8267767839861</v>
          </cell>
          <cell r="BG52">
            <v>6201.2875176368698</v>
          </cell>
          <cell r="BH52">
            <v>6042.6481077755698</v>
          </cell>
          <cell r="BI52">
            <v>5885.8900591878792</v>
          </cell>
          <cell r="BJ52">
            <v>5730.9950479536428</v>
          </cell>
          <cell r="BK52">
            <v>5577.9449128645356</v>
          </cell>
          <cell r="BL52">
            <v>5426.7216540550235</v>
          </cell>
          <cell r="BM52">
            <v>5277.3074316444754</v>
          </cell>
          <cell r="BN52">
            <v>5129.6845643902852</v>
          </cell>
        </row>
        <row r="53">
          <cell r="D53">
            <v>100636.88273366746</v>
          </cell>
          <cell r="E53">
            <v>96859.569322814204</v>
          </cell>
          <cell r="F53">
            <v>93129.25589147734</v>
          </cell>
          <cell r="G53">
            <v>89445.475966246478</v>
          </cell>
          <cell r="H53">
            <v>85807.767257772182</v>
          </cell>
          <cell r="I53">
            <v>82215.671625341114</v>
          </cell>
          <cell r="J53">
            <v>78668.735041740118</v>
          </cell>
          <cell r="K53">
            <v>75166.507558406927</v>
          </cell>
          <cell r="L53">
            <v>71708.543270865237</v>
          </cell>
          <cell r="M53">
            <v>68294.400284441916</v>
          </cell>
          <cell r="N53">
            <v>64923.640680263983</v>
          </cell>
          <cell r="O53">
            <v>62444.977667386891</v>
          </cell>
          <cell r="P53">
            <v>59997.208121483927</v>
          </cell>
          <cell r="Q53">
            <v>57580.025229187318</v>
          </cell>
          <cell r="R53">
            <v>55193.12493003843</v>
          </cell>
          <cell r="S53">
            <v>52836.205893175029</v>
          </cell>
          <cell r="T53">
            <v>50508.969494208737</v>
          </cell>
          <cell r="U53">
            <v>48211.119792291262</v>
          </cell>
          <cell r="V53">
            <v>45942.363507367612</v>
          </cell>
          <cell r="W53">
            <v>43702.409997615141</v>
          </cell>
          <cell r="X53">
            <v>41490.971237066653</v>
          </cell>
          <cell r="Y53">
            <v>38915.729594678858</v>
          </cell>
          <cell r="Z53">
            <v>36373.80181193621</v>
          </cell>
          <cell r="AA53">
            <v>33864.852463227071</v>
          </cell>
          <cell r="AB53">
            <v>31388.549154160246</v>
          </cell>
          <cell r="AC53">
            <v>28944.562495782644</v>
          </cell>
          <cell r="AD53">
            <v>26532.566079007964</v>
          </cell>
          <cell r="AE53">
            <v>24152.236449254666</v>
          </cell>
          <cell r="AF53">
            <v>21803.253081291405</v>
          </cell>
          <cell r="AG53">
            <v>19485.298354288603</v>
          </cell>
          <cell r="AH53">
            <v>17198.057527074125</v>
          </cell>
          <cell r="AJ53">
            <v>100636.88273366746</v>
          </cell>
          <cell r="AK53">
            <v>98403.765325329397</v>
          </cell>
          <cell r="AL53">
            <v>96196.505952281703</v>
          </cell>
          <cell r="AM53">
            <v>94014.855235546056</v>
          </cell>
          <cell r="AN53">
            <v>91858.565998678518</v>
          </cell>
          <cell r="AO53">
            <v>89727.39324930041</v>
          </cell>
          <cell r="AP53">
            <v>87621.094160779277</v>
          </cell>
          <cell r="AQ53">
            <v>85539.428054057949</v>
          </cell>
          <cell r="AR53">
            <v>83482.156379631109</v>
          </cell>
          <cell r="AS53">
            <v>81449.042699667902</v>
          </cell>
          <cell r="AT53">
            <v>79439.852670279593</v>
          </cell>
          <cell r="AU53">
            <v>77878.927616857603</v>
          </cell>
          <cell r="AV53">
            <v>76335.650802697433</v>
          </cell>
          <cell r="AW53">
            <v>74809.853750453098</v>
          </cell>
          <cell r="AX53">
            <v>73301.369462401155</v>
          </cell>
          <cell r="AY53">
            <v>71810.032408078085</v>
          </cell>
          <cell r="AZ53">
            <v>70335.678512017577</v>
          </cell>
          <cell r="BA53">
            <v>68878.145141587025</v>
          </cell>
          <cell r="BB53">
            <v>67437.271094922311</v>
          </cell>
          <cell r="BC53">
            <v>66012.896588960313</v>
          </cell>
          <cell r="BD53">
            <v>64604.863247567846</v>
          </cell>
          <cell r="BE53">
            <v>63016.997990398369</v>
          </cell>
          <cell r="BF53">
            <v>61447.845021020679</v>
          </cell>
          <cell r="BG53">
            <v>59897.22255643853</v>
          </cell>
          <cell r="BH53">
            <v>58364.950425585077</v>
          </cell>
          <cell r="BI53">
            <v>56850.850055772207</v>
          </cell>
          <cell r="BJ53">
            <v>55354.744459250127</v>
          </cell>
          <cell r="BK53">
            <v>53876.458219875974</v>
          </cell>
          <cell r="BL53">
            <v>52415.817479890589</v>
          </cell>
          <cell r="BM53">
            <v>50972.649926802813</v>
          </cell>
          <cell r="BN53">
            <v>49546.784780380229</v>
          </cell>
        </row>
        <row r="54">
          <cell r="D54">
            <v>2752333.0301990337</v>
          </cell>
          <cell r="E54">
            <v>2750638.4229434384</v>
          </cell>
          <cell r="F54">
            <v>2748875.271171283</v>
          </cell>
          <cell r="G54">
            <v>2747044.4187149368</v>
          </cell>
          <cell r="H54">
            <v>2745146.7018792983</v>
          </cell>
          <cell r="I54">
            <v>2735188.0369062484</v>
          </cell>
          <cell r="J54">
            <v>2726454.5748329964</v>
          </cell>
          <cell r="K54">
            <v>2717725.4606888434</v>
          </cell>
          <cell r="L54">
            <v>2709000.9723363351</v>
          </cell>
          <cell r="M54">
            <v>2700281.3840288469</v>
          </cell>
          <cell r="N54">
            <v>2691566.9664447652</v>
          </cell>
          <cell r="O54">
            <v>2675731.1702963379</v>
          </cell>
          <cell r="P54">
            <v>2659986.9471608521</v>
          </cell>
          <cell r="Q54">
            <v>2644333.7795783924</v>
          </cell>
          <cell r="R54">
            <v>2628771.1529201861</v>
          </cell>
          <cell r="S54">
            <v>2613298.5553738363</v>
          </cell>
          <cell r="T54">
            <v>2591099.0404103436</v>
          </cell>
          <cell r="U54">
            <v>2569083.5594176995</v>
          </cell>
          <cell r="V54">
            <v>2547250.6140157054</v>
          </cell>
          <cell r="W54">
            <v>2525598.7178562917</v>
          </cell>
          <cell r="X54">
            <v>2504126.3965279525</v>
          </cell>
          <cell r="Y54">
            <v>2477880.4990442973</v>
          </cell>
          <cell r="Z54">
            <v>2451888.4510966148</v>
          </cell>
          <cell r="AA54">
            <v>2426147.9104756885</v>
          </cell>
          <cell r="AB54">
            <v>2400656.5559315137</v>
          </cell>
          <cell r="AC54">
            <v>2375412.086989685</v>
          </cell>
          <cell r="AD54">
            <v>2347714.9757261812</v>
          </cell>
          <cell r="AE54">
            <v>2320305.2520614425</v>
          </cell>
          <cell r="AF54">
            <v>2293180.1125438535</v>
          </cell>
          <cell r="AG54">
            <v>2266336.78006233</v>
          </cell>
          <cell r="AH54">
            <v>2239772.5036048773</v>
          </cell>
          <cell r="AJ54">
            <v>2752333.0301990337</v>
          </cell>
          <cell r="AK54">
            <v>2750638.4229434384</v>
          </cell>
          <cell r="AL54">
            <v>2748875.271171283</v>
          </cell>
          <cell r="AM54">
            <v>2747044.4187149368</v>
          </cell>
          <cell r="AN54">
            <v>2745146.7018792983</v>
          </cell>
          <cell r="AO54">
            <v>2735188.0369062484</v>
          </cell>
          <cell r="AP54">
            <v>2726454.5748329964</v>
          </cell>
          <cell r="AQ54">
            <v>2717725.4606888434</v>
          </cell>
          <cell r="AR54">
            <v>2709000.9723363351</v>
          </cell>
          <cell r="AS54">
            <v>2700281.3840288469</v>
          </cell>
          <cell r="AT54">
            <v>2691566.9664447652</v>
          </cell>
          <cell r="AU54">
            <v>2675731.1702963379</v>
          </cell>
          <cell r="AV54">
            <v>2659986.9471608521</v>
          </cell>
          <cell r="AW54">
            <v>2644333.7795783924</v>
          </cell>
          <cell r="AX54">
            <v>2628771.1529201861</v>
          </cell>
          <cell r="AY54">
            <v>2613298.5553738363</v>
          </cell>
          <cell r="AZ54">
            <v>2591099.0404103436</v>
          </cell>
          <cell r="BA54">
            <v>2569083.5594176995</v>
          </cell>
          <cell r="BB54">
            <v>2547250.6140157054</v>
          </cell>
          <cell r="BC54">
            <v>2525598.7178562917</v>
          </cell>
          <cell r="BD54">
            <v>2504126.3965279525</v>
          </cell>
          <cell r="BE54">
            <v>2477880.4990442973</v>
          </cell>
          <cell r="BF54">
            <v>2451888.4510966148</v>
          </cell>
          <cell r="BG54">
            <v>2426147.9104756885</v>
          </cell>
          <cell r="BH54">
            <v>2400656.5559315137</v>
          </cell>
          <cell r="BI54">
            <v>2375412.086989685</v>
          </cell>
          <cell r="BJ54">
            <v>2347714.9757261812</v>
          </cell>
          <cell r="BK54">
            <v>2320305.2520614425</v>
          </cell>
          <cell r="BL54">
            <v>2293180.1125438535</v>
          </cell>
          <cell r="BM54">
            <v>2266336.78006233</v>
          </cell>
          <cell r="BN54">
            <v>2239772.5036048773</v>
          </cell>
        </row>
        <row r="55">
          <cell r="D55">
            <v>0</v>
          </cell>
          <cell r="E55">
            <v>13615.66019357002</v>
          </cell>
          <cell r="F55">
            <v>27213.865184595703</v>
          </cell>
          <cell r="G55">
            <v>40793.609617916816</v>
          </cell>
          <cell r="H55">
            <v>54353.904697210106</v>
          </cell>
          <cell r="I55">
            <v>67695.903913429647</v>
          </cell>
          <cell r="J55">
            <v>80975.700872539979</v>
          </cell>
          <cell r="K55">
            <v>94169.187212868434</v>
          </cell>
          <cell r="L55">
            <v>107276.43850451887</v>
          </cell>
          <cell r="M55">
            <v>120297.53565848511</v>
          </cell>
          <cell r="N55">
            <v>133232.56483901586</v>
          </cell>
          <cell r="O55">
            <v>145693.56222263561</v>
          </cell>
          <cell r="P55">
            <v>158003.22466135462</v>
          </cell>
          <cell r="Q55">
            <v>170162.87871586956</v>
          </cell>
          <cell r="R55">
            <v>182173.84089736888</v>
          </cell>
          <cell r="S55">
            <v>194037.41773650734</v>
          </cell>
          <cell r="T55">
            <v>205215.04400049921</v>
          </cell>
          <cell r="U55">
            <v>216188.38152499942</v>
          </cell>
          <cell r="V55">
            <v>226960.02970879938</v>
          </cell>
          <cell r="W55">
            <v>237532.55941438422</v>
          </cell>
          <cell r="X55">
            <v>247908.5132562673</v>
          </cell>
          <cell r="Y55">
            <v>257947.35995051134</v>
          </cell>
          <cell r="Z55">
            <v>267746.21885975031</v>
          </cell>
          <cell r="AA55">
            <v>277308.70616737119</v>
          </cell>
          <cell r="AB55">
            <v>286638.39277822274</v>
          </cell>
          <cell r="AC55">
            <v>295738.80483021575</v>
          </cell>
          <cell r="AD55">
            <v>304263.86085411313</v>
          </cell>
          <cell r="AE55">
            <v>312545.11745267629</v>
          </cell>
          <cell r="AF55">
            <v>320586.5797336307</v>
          </cell>
          <cell r="AG55">
            <v>328392.19943103159</v>
          </cell>
          <cell r="AH55">
            <v>335965.87554073159</v>
          </cell>
          <cell r="AJ55">
            <v>0</v>
          </cell>
          <cell r="AK55">
            <v>6807.83009678501</v>
          </cell>
          <cell r="AL55">
            <v>13606.932592297851</v>
          </cell>
          <cell r="AM55">
            <v>20396.804808958408</v>
          </cell>
          <cell r="AN55">
            <v>27176.952348605053</v>
          </cell>
          <cell r="AO55">
            <v>33847.951956714824</v>
          </cell>
          <cell r="AP55">
            <v>40487.85043626999</v>
          </cell>
          <cell r="AQ55">
            <v>47084.593606434217</v>
          </cell>
          <cell r="AR55">
            <v>53638.219252259434</v>
          </cell>
          <cell r="AS55">
            <v>60148.767829242555</v>
          </cell>
          <cell r="AT55">
            <v>66616.28241950793</v>
          </cell>
          <cell r="AU55">
            <v>72846.781111317803</v>
          </cell>
          <cell r="AV55">
            <v>79001.612330677308</v>
          </cell>
          <cell r="AW55">
            <v>85081.439357934782</v>
          </cell>
          <cell r="AX55">
            <v>91086.920448684439</v>
          </cell>
          <cell r="AY55">
            <v>97018.708868253671</v>
          </cell>
          <cell r="AZ55">
            <v>102607.52200024961</v>
          </cell>
          <cell r="BA55">
            <v>108094.19076249971</v>
          </cell>
          <cell r="BB55">
            <v>113480.01485439969</v>
          </cell>
          <cell r="BC55">
            <v>118766.27970719211</v>
          </cell>
          <cell r="BD55">
            <v>123954.25662813365</v>
          </cell>
          <cell r="BE55">
            <v>128973.67997525567</v>
          </cell>
          <cell r="BF55">
            <v>133873.10942987516</v>
          </cell>
          <cell r="BG55">
            <v>138654.35308368559</v>
          </cell>
          <cell r="BH55">
            <v>143319.19638911137</v>
          </cell>
          <cell r="BI55">
            <v>147869.40241510788</v>
          </cell>
          <cell r="BJ55">
            <v>152131.93042705656</v>
          </cell>
          <cell r="BK55">
            <v>156272.55872633815</v>
          </cell>
          <cell r="BL55">
            <v>160293.28986681535</v>
          </cell>
          <cell r="BM55">
            <v>164196.0997155158</v>
          </cell>
          <cell r="BN55">
            <v>167982.9377703658</v>
          </cell>
        </row>
        <row r="56">
          <cell r="D56">
            <v>0</v>
          </cell>
          <cell r="E56">
            <v>4538.5533978566737</v>
          </cell>
          <cell r="F56">
            <v>9071.2883948652343</v>
          </cell>
          <cell r="G56">
            <v>13597.869872638938</v>
          </cell>
          <cell r="H56">
            <v>18117.968232403371</v>
          </cell>
          <cell r="I56">
            <v>22565.30130447655</v>
          </cell>
          <cell r="J56">
            <v>26991.900290846668</v>
          </cell>
          <cell r="K56">
            <v>31389.729070956142</v>
          </cell>
          <cell r="L56">
            <v>35758.812834839628</v>
          </cell>
          <cell r="M56">
            <v>40099.17855282838</v>
          </cell>
          <cell r="N56">
            <v>44410.854946338637</v>
          </cell>
          <cell r="O56">
            <v>48564.520740878528</v>
          </cell>
          <cell r="P56">
            <v>52667.741553784872</v>
          </cell>
          <cell r="Q56">
            <v>56720.959571956519</v>
          </cell>
          <cell r="R56">
            <v>60724.613632456305</v>
          </cell>
          <cell r="S56">
            <v>64679.139245502454</v>
          </cell>
          <cell r="T56">
            <v>68405.014666833071</v>
          </cell>
          <cell r="U56">
            <v>72062.793841666484</v>
          </cell>
          <cell r="V56">
            <v>75653.343236266461</v>
          </cell>
          <cell r="W56">
            <v>79177.519804794749</v>
          </cell>
          <cell r="X56">
            <v>82636.171085422451</v>
          </cell>
          <cell r="Y56">
            <v>85982.453316837127</v>
          </cell>
          <cell r="Z56">
            <v>89248.739619916785</v>
          </cell>
          <cell r="AA56">
            <v>92436.235389123744</v>
          </cell>
          <cell r="AB56">
            <v>95546.130926074256</v>
          </cell>
          <cell r="AC56">
            <v>98579.601610071943</v>
          </cell>
          <cell r="AD56">
            <v>101421.28695137105</v>
          </cell>
          <cell r="AE56">
            <v>104181.70581755877</v>
          </cell>
          <cell r="AF56">
            <v>106862.19324454357</v>
          </cell>
          <cell r="AG56">
            <v>109464.06647701054</v>
          </cell>
          <cell r="AH56">
            <v>111988.62518024386</v>
          </cell>
          <cell r="AJ56">
            <v>0</v>
          </cell>
          <cell r="AK56">
            <v>2269.2766989283368</v>
          </cell>
          <cell r="AL56">
            <v>4535.6441974326171</v>
          </cell>
          <cell r="AM56">
            <v>6798.9349363194688</v>
          </cell>
          <cell r="AN56">
            <v>9058.9841162016855</v>
          </cell>
          <cell r="AO56">
            <v>11282.650652238275</v>
          </cell>
          <cell r="AP56">
            <v>13495.950145423334</v>
          </cell>
          <cell r="AQ56">
            <v>15694.864535478071</v>
          </cell>
          <cell r="AR56">
            <v>17879.406417419814</v>
          </cell>
          <cell r="AS56">
            <v>20049.58927641419</v>
          </cell>
          <cell r="AT56">
            <v>22205.427473169319</v>
          </cell>
          <cell r="AU56">
            <v>24282.260370439264</v>
          </cell>
          <cell r="AV56">
            <v>26333.870776892436</v>
          </cell>
          <cell r="AW56">
            <v>28360.479785978259</v>
          </cell>
          <cell r="AX56">
            <v>30362.306816228152</v>
          </cell>
          <cell r="AY56">
            <v>32339.569622751227</v>
          </cell>
          <cell r="AZ56">
            <v>34202.507333416535</v>
          </cell>
          <cell r="BA56">
            <v>36031.396920833242</v>
          </cell>
          <cell r="BB56">
            <v>37826.67161813323</v>
          </cell>
          <cell r="BC56">
            <v>39588.759902397374</v>
          </cell>
          <cell r="BD56">
            <v>41318.085542711226</v>
          </cell>
          <cell r="BE56">
            <v>42991.226658418564</v>
          </cell>
          <cell r="BF56">
            <v>44624.369809958393</v>
          </cell>
          <cell r="BG56">
            <v>46218.117694561872</v>
          </cell>
          <cell r="BH56">
            <v>47773.065463037128</v>
          </cell>
          <cell r="BI56">
            <v>49289.800805035971</v>
          </cell>
          <cell r="BJ56">
            <v>50710.643475685523</v>
          </cell>
          <cell r="BK56">
            <v>52090.852908779387</v>
          </cell>
          <cell r="BL56">
            <v>53431.096622271783</v>
          </cell>
          <cell r="BM56">
            <v>54732.033238505268</v>
          </cell>
          <cell r="BN56">
            <v>55994.312590121932</v>
          </cell>
        </row>
        <row r="57">
          <cell r="D57">
            <v>2752333.0301990337</v>
          </cell>
          <cell r="E57">
            <v>2732484.2093520118</v>
          </cell>
          <cell r="F57">
            <v>2712590.1175918221</v>
          </cell>
          <cell r="G57">
            <v>2692652.939224381</v>
          </cell>
          <cell r="H57">
            <v>2672674.8289496847</v>
          </cell>
          <cell r="I57">
            <v>2644926.8316883426</v>
          </cell>
          <cell r="J57">
            <v>2618486.9736696095</v>
          </cell>
          <cell r="K57">
            <v>2592166.5444050184</v>
          </cell>
          <cell r="L57">
            <v>2565965.7209969764</v>
          </cell>
          <cell r="M57">
            <v>2539884.6698175333</v>
          </cell>
          <cell r="N57">
            <v>2513923.5466594109</v>
          </cell>
          <cell r="O57">
            <v>2481473.0873328238</v>
          </cell>
          <cell r="P57">
            <v>2449315.9809457129</v>
          </cell>
          <cell r="Q57">
            <v>2417449.9412905662</v>
          </cell>
          <cell r="R57">
            <v>2385872.6983903609</v>
          </cell>
          <cell r="S57">
            <v>2354581.9983918262</v>
          </cell>
          <cell r="T57">
            <v>2317478.9817430112</v>
          </cell>
          <cell r="U57">
            <v>2280832.3840510333</v>
          </cell>
          <cell r="V57">
            <v>2244637.2410706393</v>
          </cell>
          <cell r="W57">
            <v>2208888.6386371125</v>
          </cell>
          <cell r="X57">
            <v>2173581.7121862629</v>
          </cell>
          <cell r="Y57">
            <v>2133950.6857769489</v>
          </cell>
          <cell r="Z57">
            <v>2094893.4926169477</v>
          </cell>
          <cell r="AA57">
            <v>2056402.9689191938</v>
          </cell>
          <cell r="AB57">
            <v>2018472.0322272165</v>
          </cell>
          <cell r="AC57">
            <v>1981093.6805493971</v>
          </cell>
          <cell r="AD57">
            <v>1942029.8279206972</v>
          </cell>
          <cell r="AE57">
            <v>1903578.4287912073</v>
          </cell>
          <cell r="AF57">
            <v>1865731.3395656792</v>
          </cell>
          <cell r="AG57">
            <v>1828480.514154288</v>
          </cell>
          <cell r="AH57">
            <v>1791818.0028839018</v>
          </cell>
          <cell r="AJ57">
            <v>2752333.0301990337</v>
          </cell>
          <cell r="AK57">
            <v>2741561.3161477251</v>
          </cell>
          <cell r="AL57">
            <v>2730732.6943815523</v>
          </cell>
          <cell r="AM57">
            <v>2719848.6789696589</v>
          </cell>
          <cell r="AN57">
            <v>2708910.7654144913</v>
          </cell>
          <cell r="AO57">
            <v>2690057.4342972953</v>
          </cell>
          <cell r="AP57">
            <v>2672470.7742513032</v>
          </cell>
          <cell r="AQ57">
            <v>2654946.0025469312</v>
          </cell>
          <cell r="AR57">
            <v>2637483.346666656</v>
          </cell>
          <cell r="AS57">
            <v>2620083.0269231899</v>
          </cell>
          <cell r="AT57">
            <v>2602745.2565520881</v>
          </cell>
          <cell r="AU57">
            <v>2578602.1288145809</v>
          </cell>
          <cell r="AV57">
            <v>2554651.464053282</v>
          </cell>
          <cell r="AW57">
            <v>2530891.8604344791</v>
          </cell>
          <cell r="AX57">
            <v>2507321.9256552733</v>
          </cell>
          <cell r="AY57">
            <v>2483940.2768828315</v>
          </cell>
          <cell r="AZ57">
            <v>2454289.0110766776</v>
          </cell>
          <cell r="BA57">
            <v>2424957.9717343664</v>
          </cell>
          <cell r="BB57">
            <v>2395943.9275431726</v>
          </cell>
          <cell r="BC57">
            <v>2367243.6782467025</v>
          </cell>
          <cell r="BD57">
            <v>2338854.0543571073</v>
          </cell>
          <cell r="BE57">
            <v>2305915.5924106226</v>
          </cell>
          <cell r="BF57">
            <v>2273390.9718567808</v>
          </cell>
          <cell r="BG57">
            <v>2241275.4396974412</v>
          </cell>
          <cell r="BH57">
            <v>2209564.2940793652</v>
          </cell>
          <cell r="BI57">
            <v>2178252.883769541</v>
          </cell>
          <cell r="BJ57">
            <v>2144872.4018234387</v>
          </cell>
          <cell r="BK57">
            <v>2111941.8404263249</v>
          </cell>
          <cell r="BL57">
            <v>2079455.7260547664</v>
          </cell>
          <cell r="BM57">
            <v>2047408.6471083087</v>
          </cell>
          <cell r="BN57">
            <v>2015795.2532443895</v>
          </cell>
        </row>
        <row r="58">
          <cell r="D58">
            <v>1303062.3227515232</v>
          </cell>
          <cell r="E58">
            <v>1293665.1130704954</v>
          </cell>
          <cell r="F58">
            <v>1284246.4703649688</v>
          </cell>
          <cell r="G58">
            <v>1274807.4287709685</v>
          </cell>
          <cell r="H58">
            <v>1265349.0084079178</v>
          </cell>
          <cell r="I58">
            <v>1252212.0190369575</v>
          </cell>
          <cell r="J58">
            <v>1239694.3540505299</v>
          </cell>
          <cell r="K58">
            <v>1227233.2313168268</v>
          </cell>
          <cell r="L58">
            <v>1214828.7346830685</v>
          </cell>
          <cell r="M58">
            <v>1202480.9429163036</v>
          </cell>
          <cell r="N58">
            <v>1190189.9297749125</v>
          </cell>
          <cell r="O58">
            <v>1174826.6105688065</v>
          </cell>
          <cell r="P58">
            <v>1159602.176140998</v>
          </cell>
          <cell r="Q58">
            <v>1144515.5441112525</v>
          </cell>
          <cell r="R58">
            <v>1129565.6397834849</v>
          </cell>
          <cell r="S58">
            <v>1114751.3960952261</v>
          </cell>
          <cell r="T58">
            <v>1097185.3739151277</v>
          </cell>
          <cell r="U58">
            <v>1079835.4383566405</v>
          </cell>
          <cell r="V58">
            <v>1062699.2391515083</v>
          </cell>
          <cell r="W58">
            <v>1045774.4497415641</v>
          </cell>
          <cell r="X58">
            <v>1029058.7670514741</v>
          </cell>
          <cell r="Y58">
            <v>1010295.8859759185</v>
          </cell>
          <cell r="Z58">
            <v>991804.68004959729</v>
          </cell>
          <cell r="AA58">
            <v>973581.75765495864</v>
          </cell>
          <cell r="AB58">
            <v>955623.76567954186</v>
          </cell>
          <cell r="AC58">
            <v>937927.38910610054</v>
          </cell>
          <cell r="AD58">
            <v>919433.03032630717</v>
          </cell>
          <cell r="AE58">
            <v>901228.63103560952</v>
          </cell>
          <cell r="AF58">
            <v>883310.33573686273</v>
          </cell>
          <cell r="AG58">
            <v>865674.33509581082</v>
          </cell>
          <cell r="AH58">
            <v>848316.86542563827</v>
          </cell>
          <cell r="AJ58">
            <v>1303062.3227515232</v>
          </cell>
          <cell r="AK58">
            <v>1297962.5711670655</v>
          </cell>
          <cell r="AL58">
            <v>1292835.8772401295</v>
          </cell>
          <cell r="AM58">
            <v>1287682.9577903855</v>
          </cell>
          <cell r="AN58">
            <v>1282504.5208473019</v>
          </cell>
          <cell r="AO58">
            <v>1273578.6150184565</v>
          </cell>
          <cell r="AP58">
            <v>1265252.4009166281</v>
          </cell>
          <cell r="AQ58">
            <v>1256955.4871811788</v>
          </cell>
          <cell r="AR58">
            <v>1248687.9815112285</v>
          </cell>
          <cell r="AS58">
            <v>1240449.9882114495</v>
          </cell>
          <cell r="AT58">
            <v>1232241.6082359103</v>
          </cell>
          <cell r="AU58">
            <v>1220811.305375414</v>
          </cell>
          <cell r="AV58">
            <v>1209472.122030641</v>
          </cell>
          <cell r="AW58">
            <v>1198223.3945185733</v>
          </cell>
          <cell r="AX58">
            <v>1187064.4636684528</v>
          </cell>
          <cell r="AY58">
            <v>1175994.6747930218</v>
          </cell>
          <cell r="AZ58">
            <v>1161956.6035022463</v>
          </cell>
          <cell r="BA58">
            <v>1148070.1399693997</v>
          </cell>
          <cell r="BB58">
            <v>1134333.7543643997</v>
          </cell>
          <cell r="BC58">
            <v>1120745.9315604486</v>
          </cell>
          <cell r="BD58">
            <v>1107305.170997784</v>
          </cell>
          <cell r="BE58">
            <v>1091710.8122261839</v>
          </cell>
          <cell r="BF58">
            <v>1076312.3821886545</v>
          </cell>
          <cell r="BG58">
            <v>1061107.6306296021</v>
          </cell>
          <cell r="BH58">
            <v>1046094.3315074338</v>
          </cell>
          <cell r="BI58">
            <v>1031270.2827461562</v>
          </cell>
          <cell r="BJ58">
            <v>1015466.6543836001</v>
          </cell>
          <cell r="BK58">
            <v>999876.03604170133</v>
          </cell>
          <cell r="BL58">
            <v>984495.83633995464</v>
          </cell>
          <cell r="BM58">
            <v>969323.4932146197</v>
          </cell>
          <cell r="BN58">
            <v>954356.47360384325</v>
          </cell>
        </row>
        <row r="59">
          <cell r="D59">
            <v>235439.23883849592</v>
          </cell>
          <cell r="E59">
            <v>233741.33701455622</v>
          </cell>
          <cell r="F59">
            <v>232039.56263986745</v>
          </cell>
          <cell r="G59">
            <v>230334.10256366502</v>
          </cell>
          <cell r="H59">
            <v>228625.14110264377</v>
          </cell>
          <cell r="I59">
            <v>226251.53032123676</v>
          </cell>
          <cell r="J59">
            <v>223989.81999089991</v>
          </cell>
          <cell r="K59">
            <v>221738.32579889451</v>
          </cell>
          <cell r="L59">
            <v>219497.06289486101</v>
          </cell>
          <cell r="M59">
            <v>217266.04551054689</v>
          </cell>
          <cell r="N59">
            <v>215045.28697272605</v>
          </cell>
          <cell r="O59">
            <v>212269.41960493926</v>
          </cell>
          <cell r="P59">
            <v>209518.64614549259</v>
          </cell>
          <cell r="Q59">
            <v>206792.77102831518</v>
          </cell>
          <cell r="R59">
            <v>204091.60007571973</v>
          </cell>
          <cell r="S59">
            <v>201414.94048927209</v>
          </cell>
          <cell r="T59">
            <v>198241.08547152471</v>
          </cell>
          <cell r="U59">
            <v>195106.27330600857</v>
          </cell>
          <cell r="V59">
            <v>192010.07934275904</v>
          </cell>
          <cell r="W59">
            <v>188952.08321578565</v>
          </cell>
          <cell r="X59">
            <v>185931.86880201116</v>
          </cell>
          <cell r="Y59">
            <v>182541.7635386512</v>
          </cell>
          <cell r="Z59">
            <v>179200.74494538386</v>
          </cell>
          <cell r="AA59">
            <v>175908.20021970474</v>
          </cell>
          <cell r="AB59">
            <v>172663.52351626652</v>
          </cell>
          <cell r="AC59">
            <v>169466.11587282192</v>
          </cell>
          <cell r="AD59">
            <v>166124.52761729923</v>
          </cell>
          <cell r="AE59">
            <v>162835.32967359413</v>
          </cell>
          <cell r="AF59">
            <v>159597.82542474725</v>
          </cell>
          <cell r="AG59">
            <v>156411.32659457863</v>
          </cell>
          <cell r="AH59">
            <v>153275.15315455588</v>
          </cell>
          <cell r="AJ59">
            <v>235439.23883849592</v>
          </cell>
          <cell r="AK59">
            <v>234517.8081361065</v>
          </cell>
          <cell r="AL59">
            <v>233591.50945120014</v>
          </cell>
          <cell r="AM59">
            <v>232660.47229982121</v>
          </cell>
          <cell r="AN59">
            <v>231724.82460978723</v>
          </cell>
          <cell r="AO59">
            <v>230112.07866694551</v>
          </cell>
          <cell r="AP59">
            <v>228607.68591740954</v>
          </cell>
          <cell r="AQ59">
            <v>227108.5872016566</v>
          </cell>
          <cell r="AR59">
            <v>225614.80197892388</v>
          </cell>
          <cell r="AS59">
            <v>224126.34909513465</v>
          </cell>
          <cell r="AT59">
            <v>222643.24679082021</v>
          </cell>
          <cell r="AU59">
            <v>220578.00266689667</v>
          </cell>
          <cell r="AV59">
            <v>218529.22215261843</v>
          </cell>
          <cell r="AW59">
            <v>216496.78533275044</v>
          </cell>
          <cell r="AX59">
            <v>214480.57310733965</v>
          </cell>
          <cell r="AY59">
            <v>212480.46718651848</v>
          </cell>
          <cell r="AZ59">
            <v>209944.04758343945</v>
          </cell>
          <cell r="BA59">
            <v>207435.02069558628</v>
          </cell>
          <cell r="BB59">
            <v>204953.1101109841</v>
          </cell>
          <cell r="BC59">
            <v>202498.04207426932</v>
          </cell>
          <cell r="BD59">
            <v>200069.54546207187</v>
          </cell>
          <cell r="BE59">
            <v>197251.93352190984</v>
          </cell>
          <cell r="BF59">
            <v>194469.72227687252</v>
          </cell>
          <cell r="BG59">
            <v>191722.50514743183</v>
          </cell>
          <cell r="BH59">
            <v>189009.87992908148</v>
          </cell>
          <cell r="BI59">
            <v>186331.44874745529</v>
          </cell>
          <cell r="BJ59">
            <v>183476.0256663014</v>
          </cell>
          <cell r="BK59">
            <v>180659.08955254187</v>
          </cell>
          <cell r="BL59">
            <v>177880.17219169223</v>
          </cell>
          <cell r="BM59">
            <v>175138.81066626465</v>
          </cell>
          <cell r="BN59">
            <v>172434.54729887538</v>
          </cell>
        </row>
        <row r="60">
          <cell r="D60">
            <v>1213831.4686090143</v>
          </cell>
          <cell r="E60">
            <v>1205077.7592669602</v>
          </cell>
          <cell r="F60">
            <v>1196304.0845869861</v>
          </cell>
          <cell r="G60">
            <v>1187511.4078897478</v>
          </cell>
          <cell r="H60">
            <v>1178700.6794391235</v>
          </cell>
          <cell r="I60">
            <v>1166463.2823301484</v>
          </cell>
          <cell r="J60">
            <v>1154802.79962818</v>
          </cell>
          <cell r="K60">
            <v>1143194.9872892974</v>
          </cell>
          <cell r="L60">
            <v>1131639.9234190471</v>
          </cell>
          <cell r="M60">
            <v>1120137.6813906829</v>
          </cell>
          <cell r="N60">
            <v>1108688.3299117726</v>
          </cell>
          <cell r="O60">
            <v>1094377.0571590783</v>
          </cell>
          <cell r="P60">
            <v>1080195.1586592225</v>
          </cell>
          <cell r="Q60">
            <v>1066141.6261509988</v>
          </cell>
          <cell r="R60">
            <v>1052215.4585311566</v>
          </cell>
          <cell r="S60">
            <v>1038415.6618073281</v>
          </cell>
          <cell r="T60">
            <v>1022052.5223563588</v>
          </cell>
          <cell r="U60">
            <v>1005890.6723883844</v>
          </cell>
          <cell r="V60">
            <v>989927.92257637216</v>
          </cell>
          <cell r="W60">
            <v>974162.10567976278</v>
          </cell>
          <cell r="X60">
            <v>958591.07633277797</v>
          </cell>
          <cell r="Y60">
            <v>941113.03626237938</v>
          </cell>
          <cell r="Z60">
            <v>923888.06762196671</v>
          </cell>
          <cell r="AA60">
            <v>906913.01104453055</v>
          </cell>
          <cell r="AB60">
            <v>890184.7430314084</v>
          </cell>
          <cell r="AC60">
            <v>873700.1755704747</v>
          </cell>
          <cell r="AD60">
            <v>856472.269977091</v>
          </cell>
          <cell r="AE60">
            <v>839514.46808200388</v>
          </cell>
          <cell r="AF60">
            <v>822823.17840406939</v>
          </cell>
          <cell r="AG60">
            <v>806394.85246389871</v>
          </cell>
          <cell r="AH60">
            <v>790225.98430370772</v>
          </cell>
          <cell r="AJ60">
            <v>1213831.4686090143</v>
          </cell>
          <cell r="AK60">
            <v>1209080.9368445533</v>
          </cell>
          <cell r="AL60">
            <v>1204305.3076902227</v>
          </cell>
          <cell r="AM60">
            <v>1199505.2488794522</v>
          </cell>
          <cell r="AN60">
            <v>1194681.4199574024</v>
          </cell>
          <cell r="AO60">
            <v>1186366.7406118934</v>
          </cell>
          <cell r="AP60">
            <v>1178610.687417266</v>
          </cell>
          <cell r="AQ60">
            <v>1170881.9281640961</v>
          </cell>
          <cell r="AR60">
            <v>1163180.5631765039</v>
          </cell>
          <cell r="AS60">
            <v>1155506.6896166061</v>
          </cell>
          <cell r="AT60">
            <v>1147860.4015253577</v>
          </cell>
          <cell r="AU60">
            <v>1137212.8207722707</v>
          </cell>
          <cell r="AV60">
            <v>1126650.1198700229</v>
          </cell>
          <cell r="AW60">
            <v>1116171.6805831557</v>
          </cell>
          <cell r="AX60">
            <v>1105776.8888794812</v>
          </cell>
          <cell r="AY60">
            <v>1095465.1349032915</v>
          </cell>
          <cell r="AZ60">
            <v>1082388.3599909919</v>
          </cell>
          <cell r="BA60">
            <v>1069452.8110693805</v>
          </cell>
          <cell r="BB60">
            <v>1056657.0630677892</v>
          </cell>
          <cell r="BC60">
            <v>1043999.7046119848</v>
          </cell>
          <cell r="BD60">
            <v>1031479.3378972516</v>
          </cell>
          <cell r="BE60">
            <v>1016952.846662529</v>
          </cell>
          <cell r="BF60">
            <v>1002608.8673912539</v>
          </cell>
          <cell r="BG60">
            <v>988445.30392040743</v>
          </cell>
          <cell r="BH60">
            <v>974460.08264285012</v>
          </cell>
          <cell r="BI60">
            <v>960651.15227592981</v>
          </cell>
          <cell r="BJ60">
            <v>945929.72177353734</v>
          </cell>
          <cell r="BK60">
            <v>931406.71483208169</v>
          </cell>
          <cell r="BL60">
            <v>917079.71752311965</v>
          </cell>
          <cell r="BM60">
            <v>902946.34322742443</v>
          </cell>
          <cell r="BN60">
            <v>889004.23234167125</v>
          </cell>
        </row>
        <row r="61">
          <cell r="D61">
            <v>0</v>
          </cell>
          <cell r="E61">
            <v>619.8182880041312</v>
          </cell>
          <cell r="F61">
            <v>651.84248112759497</v>
          </cell>
          <cell r="G61">
            <v>685.5212703884356</v>
          </cell>
          <cell r="H61">
            <v>720.94014391643805</v>
          </cell>
          <cell r="I61">
            <v>758.18900676232317</v>
          </cell>
          <cell r="J61">
            <v>797.36240910710899</v>
          </cell>
          <cell r="K61">
            <v>838.55978626237072</v>
          </cell>
          <cell r="L61">
            <v>881.885711070605</v>
          </cell>
          <cell r="M61">
            <v>927.4501593463865</v>
          </cell>
          <cell r="N61">
            <v>975.36878903208719</v>
          </cell>
          <cell r="O61">
            <v>1025.7632337767577</v>
          </cell>
          <cell r="P61">
            <v>1078.7614116833674</v>
          </cell>
          <cell r="Q61">
            <v>1134.4978500081056</v>
          </cell>
          <cell r="R61">
            <v>1193.1140266359421</v>
          </cell>
          <cell r="S61">
            <v>1254.7587291992313</v>
          </cell>
          <cell r="T61">
            <v>1319.588432750927</v>
          </cell>
          <cell r="U61">
            <v>1387.767696951051</v>
          </cell>
          <cell r="V61">
            <v>1459.4695837746376</v>
          </cell>
          <cell r="W61">
            <v>1534.8760968014149</v>
          </cell>
          <cell r="X61">
            <v>1614.178643202283</v>
          </cell>
          <cell r="Y61">
            <v>1697.5785195953056</v>
          </cell>
          <cell r="Z61">
            <v>1785.2874230044281</v>
          </cell>
          <cell r="AA61">
            <v>1877.5279882179548</v>
          </cell>
          <cell r="AB61">
            <v>1974.5343529107563</v>
          </cell>
          <cell r="AC61">
            <v>2076.5527519646826</v>
          </cell>
          <cell r="AD61">
            <v>2183.8421424957478</v>
          </cell>
          <cell r="AE61">
            <v>2296.6748611747053</v>
          </cell>
          <cell r="AF61">
            <v>2415.337315509335</v>
          </cell>
          <cell r="AG61">
            <v>2540.1307108433839</v>
          </cell>
          <cell r="AH61">
            <v>2671.3718149173355</v>
          </cell>
          <cell r="AJ61">
            <v>0</v>
          </cell>
          <cell r="AK61">
            <v>619.8182880041312</v>
          </cell>
          <cell r="AL61">
            <v>651.84248112759497</v>
          </cell>
          <cell r="AM61">
            <v>685.5212703884356</v>
          </cell>
          <cell r="AN61">
            <v>720.94014391643805</v>
          </cell>
          <cell r="AO61">
            <v>758.18900676232317</v>
          </cell>
          <cell r="AP61">
            <v>797.36240910710899</v>
          </cell>
          <cell r="AQ61">
            <v>838.55978626237072</v>
          </cell>
          <cell r="AR61">
            <v>881.885711070605</v>
          </cell>
          <cell r="AS61">
            <v>927.4501593463865</v>
          </cell>
          <cell r="AT61">
            <v>975.36878903208719</v>
          </cell>
          <cell r="AU61">
            <v>1025.7632337767577</v>
          </cell>
          <cell r="AV61">
            <v>1078.7614116833674</v>
          </cell>
          <cell r="AW61">
            <v>1134.4978500081056</v>
          </cell>
          <cell r="AX61">
            <v>1193.1140266359421</v>
          </cell>
          <cell r="AY61">
            <v>1254.7587291992313</v>
          </cell>
          <cell r="AZ61">
            <v>1319.588432750927</v>
          </cell>
          <cell r="BA61">
            <v>1387.767696951051</v>
          </cell>
          <cell r="BB61">
            <v>1459.4695837746376</v>
          </cell>
          <cell r="BC61">
            <v>1534.8760968014149</v>
          </cell>
          <cell r="BD61">
            <v>1614.178643202283</v>
          </cell>
          <cell r="BE61">
            <v>1697.5785195953056</v>
          </cell>
          <cell r="BF61">
            <v>1785.2874230044281</v>
          </cell>
          <cell r="BG61">
            <v>1877.5279882179548</v>
          </cell>
          <cell r="BH61">
            <v>1974.5343529107563</v>
          </cell>
          <cell r="BI61">
            <v>2076.5527519646826</v>
          </cell>
          <cell r="BJ61">
            <v>2183.8421424957478</v>
          </cell>
          <cell r="BK61">
            <v>2296.6748611747053</v>
          </cell>
          <cell r="BL61">
            <v>2415.337315509335</v>
          </cell>
          <cell r="BM61">
            <v>2540.1307108433839</v>
          </cell>
          <cell r="BN61">
            <v>2671.3718149173355</v>
          </cell>
        </row>
        <row r="62">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row>
        <row r="63">
          <cell r="D63">
            <v>0</v>
          </cell>
          <cell r="E63">
            <v>619.8182880041312</v>
          </cell>
          <cell r="F63">
            <v>651.84248112759497</v>
          </cell>
          <cell r="G63">
            <v>685.5212703884356</v>
          </cell>
          <cell r="H63">
            <v>720.94014391643805</v>
          </cell>
          <cell r="I63">
            <v>758.18900676232317</v>
          </cell>
          <cell r="J63">
            <v>797.36240910710899</v>
          </cell>
          <cell r="K63">
            <v>838.55978626237072</v>
          </cell>
          <cell r="L63">
            <v>881.885711070605</v>
          </cell>
          <cell r="M63">
            <v>927.4501593463865</v>
          </cell>
          <cell r="N63">
            <v>975.36878903208719</v>
          </cell>
          <cell r="O63">
            <v>1025.7632337767577</v>
          </cell>
          <cell r="P63">
            <v>1078.7614116833674</v>
          </cell>
          <cell r="Q63">
            <v>1134.4978500081056</v>
          </cell>
          <cell r="R63">
            <v>1193.1140266359421</v>
          </cell>
          <cell r="S63">
            <v>1254.7587291992313</v>
          </cell>
          <cell r="T63">
            <v>1319.588432750927</v>
          </cell>
          <cell r="U63">
            <v>1387.767696951051</v>
          </cell>
          <cell r="V63">
            <v>1459.4695837746376</v>
          </cell>
          <cell r="W63">
            <v>1534.8760968014149</v>
          </cell>
          <cell r="X63">
            <v>1614.178643202283</v>
          </cell>
          <cell r="Y63">
            <v>1697.5785195953056</v>
          </cell>
          <cell r="Z63">
            <v>1785.2874230044281</v>
          </cell>
          <cell r="AA63">
            <v>1877.5279882179548</v>
          </cell>
          <cell r="AB63">
            <v>1974.5343529107563</v>
          </cell>
          <cell r="AC63">
            <v>2076.5527519646826</v>
          </cell>
          <cell r="AD63">
            <v>2183.8421424957478</v>
          </cell>
          <cell r="AE63">
            <v>2296.6748611747053</v>
          </cell>
          <cell r="AF63">
            <v>2415.337315509335</v>
          </cell>
          <cell r="AG63">
            <v>2540.1307108433839</v>
          </cell>
          <cell r="AH63">
            <v>2671.3718149173355</v>
          </cell>
          <cell r="AJ63">
            <v>0</v>
          </cell>
          <cell r="AK63">
            <v>619.8182880041312</v>
          </cell>
          <cell r="AL63">
            <v>651.84248112759497</v>
          </cell>
          <cell r="AM63">
            <v>685.5212703884356</v>
          </cell>
          <cell r="AN63">
            <v>720.94014391643805</v>
          </cell>
          <cell r="AO63">
            <v>758.18900676232317</v>
          </cell>
          <cell r="AP63">
            <v>797.36240910710899</v>
          </cell>
          <cell r="AQ63">
            <v>838.55978626237072</v>
          </cell>
          <cell r="AR63">
            <v>881.885711070605</v>
          </cell>
          <cell r="AS63">
            <v>927.4501593463865</v>
          </cell>
          <cell r="AT63">
            <v>975.36878903208719</v>
          </cell>
          <cell r="AU63">
            <v>1025.7632337767577</v>
          </cell>
          <cell r="AV63">
            <v>1078.7614116833674</v>
          </cell>
          <cell r="AW63">
            <v>1134.4978500081056</v>
          </cell>
          <cell r="AX63">
            <v>1193.1140266359421</v>
          </cell>
          <cell r="AY63">
            <v>1254.7587291992313</v>
          </cell>
          <cell r="AZ63">
            <v>1319.588432750927</v>
          </cell>
          <cell r="BA63">
            <v>1387.767696951051</v>
          </cell>
          <cell r="BB63">
            <v>1459.4695837746376</v>
          </cell>
          <cell r="BC63">
            <v>1534.8760968014149</v>
          </cell>
          <cell r="BD63">
            <v>1614.178643202283</v>
          </cell>
          <cell r="BE63">
            <v>1697.5785195953056</v>
          </cell>
          <cell r="BF63">
            <v>1785.2874230044281</v>
          </cell>
          <cell r="BG63">
            <v>1877.5279882179548</v>
          </cell>
          <cell r="BH63">
            <v>1974.5343529107563</v>
          </cell>
          <cell r="BI63">
            <v>2076.5527519646826</v>
          </cell>
          <cell r="BJ63">
            <v>2183.8421424957478</v>
          </cell>
          <cell r="BK63">
            <v>2296.6748611747053</v>
          </cell>
          <cell r="BL63">
            <v>2415.337315509335</v>
          </cell>
          <cell r="BM63">
            <v>2540.1307108433839</v>
          </cell>
          <cell r="BN63">
            <v>2671.3718149173355</v>
          </cell>
        </row>
        <row r="64">
          <cell r="D64">
            <v>0</v>
          </cell>
          <cell r="E64">
            <v>303.83249411967216</v>
          </cell>
          <cell r="F64">
            <v>319.53062800372305</v>
          </cell>
          <cell r="G64">
            <v>336.03983842570369</v>
          </cell>
          <cell r="H64">
            <v>353.4020313315873</v>
          </cell>
          <cell r="I64">
            <v>371.66127782466822</v>
          </cell>
          <cell r="J64">
            <v>390.86392603289653</v>
          </cell>
          <cell r="K64">
            <v>411.05871875606408</v>
          </cell>
          <cell r="L64">
            <v>432.29691719147303</v>
          </cell>
          <cell r="M64">
            <v>454.6324310521502</v>
          </cell>
          <cell r="N64">
            <v>478.12195540788588</v>
          </cell>
          <cell r="O64">
            <v>502.82511459644979</v>
          </cell>
          <cell r="P64">
            <v>528.80461357027821</v>
          </cell>
          <cell r="Q64">
            <v>556.12639706279685</v>
          </cell>
          <cell r="R64">
            <v>584.85981697840293</v>
          </cell>
          <cell r="S64">
            <v>615.07780843099567</v>
          </cell>
          <cell r="T64">
            <v>646.85707487790546</v>
          </cell>
          <cell r="U64">
            <v>680.27828281914265</v>
          </cell>
          <cell r="V64">
            <v>715.42626655619483</v>
          </cell>
          <cell r="W64">
            <v>752.39024353010529</v>
          </cell>
          <cell r="X64">
            <v>791.26404078543283</v>
          </cell>
          <cell r="Y64">
            <v>832.14633313495369</v>
          </cell>
          <cell r="Z64">
            <v>875.14089362962159</v>
          </cell>
          <cell r="AA64">
            <v>920.35685696958569</v>
          </cell>
          <cell r="AB64">
            <v>967.90899652488054</v>
          </cell>
          <cell r="AC64">
            <v>1017.918015668962</v>
          </cell>
          <cell r="AD64">
            <v>1070.5108541645823</v>
          </cell>
          <cell r="AE64">
            <v>1125.8210103797574</v>
          </cell>
          <cell r="AF64">
            <v>1183.9888801516347</v>
          </cell>
          <cell r="AG64">
            <v>1245.1621131585214</v>
          </cell>
          <cell r="AH64">
            <v>1309.4959877045762</v>
          </cell>
          <cell r="AJ64">
            <v>0</v>
          </cell>
          <cell r="AK64">
            <v>303.83249411967216</v>
          </cell>
          <cell r="AL64">
            <v>319.53062800372305</v>
          </cell>
          <cell r="AM64">
            <v>336.03983842570369</v>
          </cell>
          <cell r="AN64">
            <v>353.4020313315873</v>
          </cell>
          <cell r="AO64">
            <v>371.66127782466822</v>
          </cell>
          <cell r="AP64">
            <v>390.86392603289653</v>
          </cell>
          <cell r="AQ64">
            <v>411.05871875606408</v>
          </cell>
          <cell r="AR64">
            <v>432.29691719147303</v>
          </cell>
          <cell r="AS64">
            <v>454.6324310521502</v>
          </cell>
          <cell r="AT64">
            <v>478.12195540788588</v>
          </cell>
          <cell r="AU64">
            <v>502.82511459644979</v>
          </cell>
          <cell r="AV64">
            <v>528.80461357027821</v>
          </cell>
          <cell r="AW64">
            <v>556.12639706279685</v>
          </cell>
          <cell r="AX64">
            <v>584.85981697840293</v>
          </cell>
          <cell r="AY64">
            <v>615.07780843099567</v>
          </cell>
          <cell r="AZ64">
            <v>646.85707487790546</v>
          </cell>
          <cell r="BA64">
            <v>680.27828281914265</v>
          </cell>
          <cell r="BB64">
            <v>715.42626655619483</v>
          </cell>
          <cell r="BC64">
            <v>752.39024353010529</v>
          </cell>
          <cell r="BD64">
            <v>791.26404078543283</v>
          </cell>
          <cell r="BE64">
            <v>832.14633313495369</v>
          </cell>
          <cell r="BF64">
            <v>875.14089362962159</v>
          </cell>
          <cell r="BG64">
            <v>920.35685696958569</v>
          </cell>
          <cell r="BH64">
            <v>967.90899652488054</v>
          </cell>
          <cell r="BI64">
            <v>1017.918015668962</v>
          </cell>
          <cell r="BJ64">
            <v>1070.5108541645823</v>
          </cell>
          <cell r="BK64">
            <v>1125.8210103797574</v>
          </cell>
          <cell r="BL64">
            <v>1183.9888801516347</v>
          </cell>
          <cell r="BM64">
            <v>1245.1621131585214</v>
          </cell>
          <cell r="BN64">
            <v>1309.4959877045762</v>
          </cell>
        </row>
        <row r="65">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row>
        <row r="66">
          <cell r="D66">
            <v>0</v>
          </cell>
          <cell r="E66">
            <v>315.98579388445904</v>
          </cell>
          <cell r="F66">
            <v>332.31185312387197</v>
          </cell>
          <cell r="G66">
            <v>349.48143196273185</v>
          </cell>
          <cell r="H66">
            <v>367.53811258485081</v>
          </cell>
          <cell r="I66">
            <v>386.52772893765496</v>
          </cell>
          <cell r="J66">
            <v>406.4984830742124</v>
          </cell>
          <cell r="K66">
            <v>427.50106750630664</v>
          </cell>
          <cell r="L66">
            <v>449.58879387913197</v>
          </cell>
          <cell r="M66">
            <v>472.81772829423625</v>
          </cell>
          <cell r="N66">
            <v>497.24683362420132</v>
          </cell>
          <cell r="O66">
            <v>522.93811918030781</v>
          </cell>
          <cell r="P66">
            <v>549.95679811308935</v>
          </cell>
          <cell r="Q66">
            <v>578.37145294530876</v>
          </cell>
          <cell r="R66">
            <v>608.25420965753904</v>
          </cell>
          <cell r="S66">
            <v>639.68092076823552</v>
          </cell>
          <cell r="T66">
            <v>672.73135787302169</v>
          </cell>
          <cell r="U66">
            <v>707.48941413190835</v>
          </cell>
          <cell r="V66">
            <v>744.04331721844267</v>
          </cell>
          <cell r="W66">
            <v>782.48585327130957</v>
          </cell>
          <cell r="X66">
            <v>822.91460241685013</v>
          </cell>
          <cell r="Y66">
            <v>865.43218646035189</v>
          </cell>
          <cell r="Z66">
            <v>910.14652937480651</v>
          </cell>
          <cell r="AA66">
            <v>957.17113124836919</v>
          </cell>
          <cell r="AB66">
            <v>1006.6253563858758</v>
          </cell>
          <cell r="AC66">
            <v>1058.6347362957206</v>
          </cell>
          <cell r="AD66">
            <v>1113.3312883311655</v>
          </cell>
          <cell r="AE66">
            <v>1170.8538507949477</v>
          </cell>
          <cell r="AF66">
            <v>1231.3484353577001</v>
          </cell>
          <cell r="AG66">
            <v>1294.9685976848623</v>
          </cell>
          <cell r="AH66">
            <v>1361.8758272127593</v>
          </cell>
          <cell r="AJ66">
            <v>0</v>
          </cell>
          <cell r="AK66">
            <v>315.98579388445904</v>
          </cell>
          <cell r="AL66">
            <v>332.31185312387197</v>
          </cell>
          <cell r="AM66">
            <v>349.48143196273185</v>
          </cell>
          <cell r="AN66">
            <v>367.53811258485081</v>
          </cell>
          <cell r="AO66">
            <v>386.52772893765496</v>
          </cell>
          <cell r="AP66">
            <v>406.4984830742124</v>
          </cell>
          <cell r="AQ66">
            <v>427.50106750630664</v>
          </cell>
          <cell r="AR66">
            <v>449.58879387913197</v>
          </cell>
          <cell r="AS66">
            <v>472.81772829423625</v>
          </cell>
          <cell r="AT66">
            <v>497.24683362420132</v>
          </cell>
          <cell r="AU66">
            <v>522.93811918030781</v>
          </cell>
          <cell r="AV66">
            <v>549.95679811308935</v>
          </cell>
          <cell r="AW66">
            <v>578.37145294530876</v>
          </cell>
          <cell r="AX66">
            <v>608.25420965753904</v>
          </cell>
          <cell r="AY66">
            <v>639.68092076823552</v>
          </cell>
          <cell r="AZ66">
            <v>672.73135787302169</v>
          </cell>
          <cell r="BA66">
            <v>707.48941413190835</v>
          </cell>
          <cell r="BB66">
            <v>744.04331721844267</v>
          </cell>
          <cell r="BC66">
            <v>782.48585327130957</v>
          </cell>
          <cell r="BD66">
            <v>822.91460241685013</v>
          </cell>
          <cell r="BE66">
            <v>865.43218646035189</v>
          </cell>
          <cell r="BF66">
            <v>910.14652937480651</v>
          </cell>
          <cell r="BG66">
            <v>957.17113124836919</v>
          </cell>
          <cell r="BH66">
            <v>1006.6253563858758</v>
          </cell>
          <cell r="BI66">
            <v>1058.6347362957206</v>
          </cell>
          <cell r="BJ66">
            <v>1113.3312883311655</v>
          </cell>
          <cell r="BK66">
            <v>1170.8538507949477</v>
          </cell>
          <cell r="BL66">
            <v>1231.3484353577001</v>
          </cell>
          <cell r="BM66">
            <v>1294.9685976848623</v>
          </cell>
          <cell r="BN66">
            <v>1361.8758272127593</v>
          </cell>
        </row>
        <row r="67">
          <cell r="D67">
            <v>0</v>
          </cell>
          <cell r="E67">
            <v>56235.375998472184</v>
          </cell>
          <cell r="F67">
            <v>111888.50038514117</v>
          </cell>
          <cell r="G67">
            <v>166963.97514890262</v>
          </cell>
          <cell r="H67">
            <v>221466.36941105418</v>
          </cell>
          <cell r="I67">
            <v>275202.34556166548</v>
          </cell>
          <cell r="J67">
            <v>328333.45749201265</v>
          </cell>
          <cell r="K67">
            <v>380841.0089134298</v>
          </cell>
          <cell r="L67">
            <v>432730.43965504336</v>
          </cell>
          <cell r="M67">
            <v>484007.14746805176</v>
          </cell>
          <cell r="N67">
            <v>534676.48833012755</v>
          </cell>
          <cell r="O67">
            <v>612848.36686793866</v>
          </cell>
          <cell r="P67">
            <v>690081.51421514782</v>
          </cell>
          <cell r="Q67">
            <v>766384.06066517672</v>
          </cell>
          <cell r="R67">
            <v>841764.07635247544</v>
          </cell>
          <cell r="S67">
            <v>916229.57164666906</v>
          </cell>
          <cell r="T67">
            <v>989248.63569300273</v>
          </cell>
          <cell r="U67">
            <v>1061309.5355657705</v>
          </cell>
          <cell r="V67">
            <v>1132421.4270827554</v>
          </cell>
          <cell r="W67">
            <v>1202593.3890237408</v>
          </cell>
          <cell r="X67">
            <v>1271834.4237350102</v>
          </cell>
          <cell r="Y67">
            <v>1344143.7653243705</v>
          </cell>
          <cell r="Z67">
            <v>1415459.4287291719</v>
          </cell>
          <cell r="AA67">
            <v>1485791.4256348724</v>
          </cell>
          <cell r="AB67">
            <v>1555149.677087767</v>
          </cell>
          <cell r="AC67">
            <v>1623544.0142808114</v>
          </cell>
          <cell r="AD67">
            <v>1690634.615986329</v>
          </cell>
          <cell r="AE67">
            <v>1756759.2545067719</v>
          </cell>
          <cell r="AF67">
            <v>1821928.1063779967</v>
          </cell>
          <cell r="AG67">
            <v>1886151.2507596482</v>
          </cell>
          <cell r="AH67">
            <v>1949438.6703383462</v>
          </cell>
          <cell r="AJ67">
            <v>0</v>
          </cell>
          <cell r="AK67">
            <v>31430.704217655104</v>
          </cell>
          <cell r="AL67">
            <v>62524.923358956104</v>
          </cell>
          <cell r="AM67">
            <v>93285.424186539152</v>
          </cell>
          <cell r="AN67">
            <v>123714.95277794817</v>
          </cell>
          <cell r="AO67">
            <v>153717.29763019818</v>
          </cell>
          <cell r="AP67">
            <v>183373.68881207227</v>
          </cell>
          <cell r="AQ67">
            <v>212675.22715933021</v>
          </cell>
          <cell r="AR67">
            <v>241625.07745906487</v>
          </cell>
          <cell r="AS67">
            <v>270226.37938703911</v>
          </cell>
          <cell r="AT67">
            <v>298482.24769479502</v>
          </cell>
          <cell r="AU67">
            <v>345109.17927838053</v>
          </cell>
          <cell r="AV67">
            <v>391162.04031432571</v>
          </cell>
          <cell r="AW67">
            <v>436645.97609964514</v>
          </cell>
          <cell r="AX67">
            <v>481566.09197001113</v>
          </cell>
          <cell r="AY67">
            <v>525927.45358150301</v>
          </cell>
          <cell r="AZ67">
            <v>569465.15626481001</v>
          </cell>
          <cell r="BA67">
            <v>612424.37468523474</v>
          </cell>
          <cell r="BB67">
            <v>654810.71833251847</v>
          </cell>
          <cell r="BC67">
            <v>696629.74871201941</v>
          </cell>
          <cell r="BD67">
            <v>737886.97972821537</v>
          </cell>
          <cell r="BE67">
            <v>778352.45228065492</v>
          </cell>
          <cell r="BF67">
            <v>818257.28700469562</v>
          </cell>
          <cell r="BG67">
            <v>857607.16121156281</v>
          </cell>
          <cell r="BH67">
            <v>896407.70068943489</v>
          </cell>
          <cell r="BI67">
            <v>934664.48014982161</v>
          </cell>
          <cell r="BJ67">
            <v>972208.24199694442</v>
          </cell>
          <cell r="BK67">
            <v>1009208.5193557006</v>
          </cell>
          <cell r="BL67">
            <v>1045671.0414754588</v>
          </cell>
          <cell r="BM67">
            <v>1081601.4829769686</v>
          </cell>
          <cell r="BN67">
            <v>1117005.4643552531</v>
          </cell>
        </row>
        <row r="68">
          <cell r="D68">
            <v>0</v>
          </cell>
          <cell r="E68">
            <v>23998.205344479666</v>
          </cell>
          <cell r="F68">
            <v>58615.994170847232</v>
          </cell>
          <cell r="G68">
            <v>87406.182526792662</v>
          </cell>
          <cell r="H68">
            <v>115855.3673309533</v>
          </cell>
          <cell r="I68">
            <v>143900.70935808294</v>
          </cell>
          <cell r="J68">
            <v>171597.65129290562</v>
          </cell>
          <cell r="K68">
            <v>198941.53730530391</v>
          </cell>
          <cell r="L68">
            <v>225935.74195064805</v>
          </cell>
          <cell r="M68">
            <v>252583.61090449381</v>
          </cell>
          <cell r="N68">
            <v>278888.46119618625</v>
          </cell>
          <cell r="O68">
            <v>308591.86025263881</v>
          </cell>
          <cell r="P68">
            <v>337884.01883109793</v>
          </cell>
          <cell r="Q68">
            <v>366769.12152981473</v>
          </cell>
          <cell r="R68">
            <v>395251.31526674738</v>
          </cell>
          <cell r="S68">
            <v>423334.70959720039</v>
          </cell>
          <cell r="T68">
            <v>450843.42307841114</v>
          </cell>
          <cell r="U68">
            <v>477941.6165033268</v>
          </cell>
          <cell r="V68">
            <v>504633.73001959949</v>
          </cell>
          <cell r="W68">
            <v>530924.16138150124</v>
          </cell>
          <cell r="X68">
            <v>556817.26632874832</v>
          </cell>
          <cell r="Y68">
            <v>575908.96637935354</v>
          </cell>
          <cell r="Z68">
            <v>594682.87505988684</v>
          </cell>
          <cell r="AA68">
            <v>613142.71560825792</v>
          </cell>
          <cell r="AB68">
            <v>631292.17284083134</v>
          </cell>
          <cell r="AC68">
            <v>649134.89352436701</v>
          </cell>
          <cell r="AD68">
            <v>666557.96562902443</v>
          </cell>
          <cell r="AE68">
            <v>683674.33375283633</v>
          </cell>
          <cell r="AF68">
            <v>700487.73612915096</v>
          </cell>
          <cell r="AG68">
            <v>717001.87086191599</v>
          </cell>
          <cell r="AH68">
            <v>733220.39633071877</v>
          </cell>
          <cell r="AJ68">
            <v>0</v>
          </cell>
          <cell r="AK68">
            <v>16431.428083231567</v>
          </cell>
          <cell r="AL68">
            <v>41550.540707997759</v>
          </cell>
          <cell r="AM68">
            <v>61941.195077408905</v>
          </cell>
          <cell r="AN68">
            <v>82078.687355582224</v>
          </cell>
          <cell r="AO68">
            <v>101932.44868471869</v>
          </cell>
          <cell r="AP68">
            <v>121531.04338778851</v>
          </cell>
          <cell r="AQ68">
            <v>140872.97882269556</v>
          </cell>
          <cell r="AR68">
            <v>159960.7698984649</v>
          </cell>
          <cell r="AS68">
            <v>178796.90950807193</v>
          </cell>
          <cell r="AT68">
            <v>197383.86871018619</v>
          </cell>
          <cell r="AU68">
            <v>218822.16453698342</v>
          </cell>
          <cell r="AV68">
            <v>239961.94631966169</v>
          </cell>
          <cell r="AW68">
            <v>260806.26952384243</v>
          </cell>
          <cell r="AX68">
            <v>281358.16194129671</v>
          </cell>
          <cell r="AY68">
            <v>301620.62392457353</v>
          </cell>
          <cell r="AZ68">
            <v>321506.65164447657</v>
          </cell>
          <cell r="BA68">
            <v>341099.25378151773</v>
          </cell>
          <cell r="BB68">
            <v>360401.57015936601</v>
          </cell>
          <cell r="BC68">
            <v>379416.71094414662</v>
          </cell>
          <cell r="BD68">
            <v>398147.75690659159</v>
          </cell>
          <cell r="BE68">
            <v>411334.75560954981</v>
          </cell>
          <cell r="BF68">
            <v>424307.39555079915</v>
          </cell>
          <cell r="BG68">
            <v>437068.1270739368</v>
          </cell>
          <cell r="BH68">
            <v>449619.37585055752</v>
          </cell>
          <cell r="BI68">
            <v>461963.54311340634</v>
          </cell>
          <cell r="BJ68">
            <v>474044.74532967299</v>
          </cell>
          <cell r="BK68">
            <v>485920.02195963234</v>
          </cell>
          <cell r="BL68">
            <v>497591.80400638806</v>
          </cell>
          <cell r="BM68">
            <v>509062.49717915372</v>
          </cell>
          <cell r="BN68">
            <v>520334.48214103619</v>
          </cell>
        </row>
        <row r="69">
          <cell r="D69">
            <v>0</v>
          </cell>
          <cell r="E69">
            <v>2365.0959973391318</v>
          </cell>
          <cell r="F69">
            <v>4118.5028994675813</v>
          </cell>
          <cell r="G69">
            <v>5849.9147613808746</v>
          </cell>
          <cell r="H69">
            <v>7559.6601956296854</v>
          </cell>
          <cell r="I69">
            <v>9248.0700112929426</v>
          </cell>
          <cell r="J69">
            <v>10915.477461193706</v>
          </cell>
          <cell r="K69">
            <v>12562.218500749759</v>
          </cell>
          <cell r="L69">
            <v>14188.632059069378</v>
          </cell>
          <cell r="M69">
            <v>15795.06032293422</v>
          </cell>
          <cell r="N69">
            <v>17381.849034344308</v>
          </cell>
          <cell r="O69">
            <v>21393.47297077471</v>
          </cell>
          <cell r="P69">
            <v>25352.69768434417</v>
          </cell>
          <cell r="Q69">
            <v>29260.225127561072</v>
          </cell>
          <cell r="R69">
            <v>33116.759012385759</v>
          </cell>
          <cell r="S69">
            <v>36923.005213831733</v>
          </cell>
          <cell r="T69">
            <v>40679.672191755875</v>
          </cell>
          <cell r="U69">
            <v>44387.471431798906</v>
          </cell>
          <cell r="V69">
            <v>48047.11790648754</v>
          </cell>
          <cell r="W69">
            <v>51659.330557561269</v>
          </cell>
          <cell r="X69">
            <v>55224.832800641736</v>
          </cell>
          <cell r="Y69">
            <v>57223.105732518277</v>
          </cell>
          <cell r="Z69">
            <v>59196.958395319867</v>
          </cell>
          <cell r="AA69">
            <v>61146.917027618678</v>
          </cell>
          <cell r="AB69">
            <v>63073.516560489203</v>
          </cell>
          <cell r="AC69">
            <v>64977.30123607858</v>
          </cell>
          <cell r="AD69">
            <v>66858.825256683514</v>
          </cell>
          <cell r="AE69">
            <v>68718.653465921874</v>
          </cell>
          <cell r="AF69">
            <v>70557.362063668741</v>
          </cell>
          <cell r="AG69">
            <v>72375.539356513909</v>
          </cell>
          <cell r="AH69">
            <v>74173.786545586758</v>
          </cell>
          <cell r="AJ69">
            <v>0</v>
          </cell>
          <cell r="AK69">
            <v>2365.0959973391318</v>
          </cell>
          <cell r="AL69">
            <v>4118.5028994675813</v>
          </cell>
          <cell r="AM69">
            <v>5849.9147613808746</v>
          </cell>
          <cell r="AN69">
            <v>7559.6601956296854</v>
          </cell>
          <cell r="AO69">
            <v>9248.0700112929426</v>
          </cell>
          <cell r="AP69">
            <v>10915.477461193706</v>
          </cell>
          <cell r="AQ69">
            <v>12562.218500749759</v>
          </cell>
          <cell r="AR69">
            <v>14188.632059069378</v>
          </cell>
          <cell r="AS69">
            <v>15795.06032293422</v>
          </cell>
          <cell r="AT69">
            <v>17381.849034344308</v>
          </cell>
          <cell r="AU69">
            <v>21393.47297077471</v>
          </cell>
          <cell r="AV69">
            <v>25352.69768434417</v>
          </cell>
          <cell r="AW69">
            <v>29260.225127561072</v>
          </cell>
          <cell r="AX69">
            <v>33116.759012385759</v>
          </cell>
          <cell r="AY69">
            <v>36923.005213831733</v>
          </cell>
          <cell r="AZ69">
            <v>40679.672191755875</v>
          </cell>
          <cell r="BA69">
            <v>44387.471431798906</v>
          </cell>
          <cell r="BB69">
            <v>48047.11790648754</v>
          </cell>
          <cell r="BC69">
            <v>51659.330557561269</v>
          </cell>
          <cell r="BD69">
            <v>55224.832800641736</v>
          </cell>
          <cell r="BE69">
            <v>57223.105732518277</v>
          </cell>
          <cell r="BF69">
            <v>59196.958395319867</v>
          </cell>
          <cell r="BG69">
            <v>61146.917027618678</v>
          </cell>
          <cell r="BH69">
            <v>63073.516560489203</v>
          </cell>
          <cell r="BI69">
            <v>64977.30123607858</v>
          </cell>
          <cell r="BJ69">
            <v>66858.825256683514</v>
          </cell>
          <cell r="BK69">
            <v>68718.653465921874</v>
          </cell>
          <cell r="BL69">
            <v>70557.362063668741</v>
          </cell>
          <cell r="BM69">
            <v>72375.539356513909</v>
          </cell>
          <cell r="BN69">
            <v>74173.786545586758</v>
          </cell>
        </row>
        <row r="70">
          <cell r="D70">
            <v>7896082.1468130462</v>
          </cell>
          <cell r="E70">
            <v>7772105.1044809977</v>
          </cell>
          <cell r="F70">
            <v>7637777.5296188714</v>
          </cell>
          <cell r="G70">
            <v>7510129.598291086</v>
          </cell>
          <cell r="H70">
            <v>7383668.3886927888</v>
          </cell>
          <cell r="I70">
            <v>7250653.4269533781</v>
          </cell>
          <cell r="J70">
            <v>7120151.3257787656</v>
          </cell>
          <cell r="K70">
            <v>6990962.0658372818</v>
          </cell>
          <cell r="L70">
            <v>6863074.6194995502</v>
          </cell>
          <cell r="M70">
            <v>6736478.0519680837</v>
          </cell>
          <cell r="N70">
            <v>6611161.5208993284</v>
          </cell>
          <cell r="O70">
            <v>6437702.2840206418</v>
          </cell>
          <cell r="P70">
            <v>6266147.2373626083</v>
          </cell>
          <cell r="Q70">
            <v>6096479.7182447491</v>
          </cell>
          <cell r="R70">
            <v>5928683.2043326981</v>
          </cell>
          <cell r="S70">
            <v>5762741.313008518</v>
          </cell>
          <cell r="T70">
            <v>5592541.1790501876</v>
          </cell>
          <cell r="U70">
            <v>5424337.6550170174</v>
          </cell>
          <cell r="V70">
            <v>5258112.0157926288</v>
          </cell>
          <cell r="W70">
            <v>5093845.7081000246</v>
          </cell>
          <cell r="X70">
            <v>4931520.3496325631</v>
          </cell>
          <cell r="Y70">
            <v>4775083.5182119291</v>
          </cell>
          <cell r="Z70">
            <v>4620549.1650436027</v>
          </cell>
          <cell r="AA70">
            <v>4467898.7001994764</v>
          </cell>
          <cell r="AB70">
            <v>4317113.7171274815</v>
          </cell>
          <cell r="AC70">
            <v>4168175.991733531</v>
          </cell>
          <cell r="AD70">
            <v>4018836.3179259188</v>
          </cell>
          <cell r="AE70">
            <v>3871381.6320231045</v>
          </cell>
          <cell r="AF70">
            <v>3725792.8743506745</v>
          </cell>
          <cell r="AG70">
            <v>3582051.1848894553</v>
          </cell>
          <cell r="AH70">
            <v>3440137.9023258905</v>
          </cell>
          <cell r="AJ70">
            <v>7896082.1468130462</v>
          </cell>
          <cell r="AK70">
            <v>7804476.5535230627</v>
          </cell>
          <cell r="AL70">
            <v>7704206.5601079054</v>
          </cell>
          <cell r="AM70">
            <v>7609273.1367028328</v>
          </cell>
          <cell r="AN70">
            <v>7515196.4853012655</v>
          </cell>
          <cell r="AO70">
            <v>7414106.7355582099</v>
          </cell>
          <cell r="AP70">
            <v>7315177.7023638226</v>
          </cell>
          <cell r="AQ70">
            <v>7217196.4060739893</v>
          </cell>
          <cell r="AR70">
            <v>7120154.9537477111</v>
          </cell>
          <cell r="AS70">
            <v>7024045.5214455184</v>
          </cell>
          <cell r="AT70">
            <v>6928860.3540206607</v>
          </cell>
          <cell r="AU70">
            <v>6795211.1673258562</v>
          </cell>
          <cell r="AV70">
            <v>6662988.7837748658</v>
          </cell>
          <cell r="AW70">
            <v>6532180.654816254</v>
          </cell>
          <cell r="AX70">
            <v>6402774.3420406124</v>
          </cell>
          <cell r="AY70">
            <v>6274757.5167463105</v>
          </cell>
          <cell r="AZ70">
            <v>6141661.4299123148</v>
          </cell>
          <cell r="BA70">
            <v>6010065.1786193624</v>
          </cell>
          <cell r="BB70">
            <v>5879954.8844030984</v>
          </cell>
          <cell r="BC70">
            <v>5751316.7988491012</v>
          </cell>
          <cell r="BD70">
            <v>5624137.3030615151</v>
          </cell>
          <cell r="BE70">
            <v>5505449.0420254488</v>
          </cell>
          <cell r="BF70">
            <v>5388126.7862771666</v>
          </cell>
          <cell r="BG70">
            <v>5272157.553157107</v>
          </cell>
          <cell r="BH70">
            <v>5157528.490516088</v>
          </cell>
          <cell r="BI70">
            <v>5044226.8762754807</v>
          </cell>
          <cell r="BJ70">
            <v>4929775.9122146545</v>
          </cell>
          <cell r="BK70">
            <v>4816686.678967379</v>
          </cell>
          <cell r="BL70">
            <v>4704945.8713759743</v>
          </cell>
          <cell r="BM70">
            <v>4594540.3263548976</v>
          </cell>
          <cell r="BN70">
            <v>4485457.0224986654</v>
          </cell>
        </row>
        <row r="71">
          <cell r="D71">
            <v>2469050.6255606366</v>
          </cell>
          <cell r="E71">
            <v>2434101.9829672319</v>
          </cell>
          <cell r="F71">
            <v>2399124.5934627242</v>
          </cell>
          <cell r="G71">
            <v>2364405.9303245624</v>
          </cell>
          <cell r="H71">
            <v>2329944.56956879</v>
          </cell>
          <cell r="I71">
            <v>2292078.8991500065</v>
          </cell>
          <cell r="J71">
            <v>2255104.412909592</v>
          </cell>
          <cell r="K71">
            <v>2218455.9513856932</v>
          </cell>
          <cell r="L71">
            <v>2182131.2432892271</v>
          </cell>
          <cell r="M71">
            <v>2146128.0344248931</v>
          </cell>
          <cell r="N71">
            <v>2110444.0877506994</v>
          </cell>
          <cell r="O71">
            <v>2052614.0030035353</v>
          </cell>
          <cell r="P71">
            <v>2007649.3419408416</v>
          </cell>
          <cell r="Q71">
            <v>1963154.7607117074</v>
          </cell>
          <cell r="R71">
            <v>1919126.3609248081</v>
          </cell>
          <cell r="S71">
            <v>1875560.2778434802</v>
          </cell>
          <cell r="T71">
            <v>1829566.30070812</v>
          </cell>
          <cell r="U71">
            <v>1784109.5490853812</v>
          </cell>
          <cell r="V71">
            <v>1739184.9532883128</v>
          </cell>
          <cell r="W71">
            <v>1694787.4935264224</v>
          </cell>
          <cell r="X71">
            <v>1650912.1997488635</v>
          </cell>
          <cell r="Y71">
            <v>1603773.9545311464</v>
          </cell>
          <cell r="Z71">
            <v>1557229.4117481075</v>
          </cell>
          <cell r="AA71">
            <v>1511272.5145980234</v>
          </cell>
          <cell r="AB71">
            <v>1465897.2715386839</v>
          </cell>
          <cell r="AC71">
            <v>1421097.7560226035</v>
          </cell>
          <cell r="AD71">
            <v>1375811.7859717903</v>
          </cell>
          <cell r="AE71">
            <v>1331124.7458504152</v>
          </cell>
          <cell r="AF71">
            <v>1287030.2503638212</v>
          </cell>
          <cell r="AG71">
            <v>1243521.9880277996</v>
          </cell>
          <cell r="AH71">
            <v>1200593.7208862517</v>
          </cell>
          <cell r="AJ71">
            <v>2469050.6255606366</v>
          </cell>
          <cell r="AK71">
            <v>2447376.1002580416</v>
          </cell>
          <cell r="AL71">
            <v>2425552.3900005766</v>
          </cell>
          <cell r="AM71">
            <v>2403867.7490181634</v>
          </cell>
          <cell r="AN71">
            <v>2382321.5302285366</v>
          </cell>
          <cell r="AO71">
            <v>2357190.4402201781</v>
          </cell>
          <cell r="AP71">
            <v>2332820.3107105033</v>
          </cell>
          <cell r="AQ71">
            <v>2308639.4346046746</v>
          </cell>
          <cell r="AR71">
            <v>2284646.6170728654</v>
          </cell>
          <cell r="AS71">
            <v>2260840.6731470916</v>
          </cell>
          <cell r="AT71">
            <v>2237220.4278233759</v>
          </cell>
          <cell r="AU71">
            <v>2194398.1176805175</v>
          </cell>
          <cell r="AV71">
            <v>2163425.7968179267</v>
          </cell>
          <cell r="AW71">
            <v>2132751.0859098788</v>
          </cell>
          <cell r="AX71">
            <v>2102371.6200670609</v>
          </cell>
          <cell r="AY71">
            <v>2072285.0562933711</v>
          </cell>
          <cell r="AZ71">
            <v>2039432.2993843451</v>
          </cell>
          <cell r="BA71">
            <v>2006931.5862882056</v>
          </cell>
          <cell r="BB71">
            <v>1974779.7516449036</v>
          </cell>
          <cell r="BC71">
            <v>1942973.6626097222</v>
          </cell>
          <cell r="BD71">
            <v>1911510.2188457921</v>
          </cell>
          <cell r="BE71">
            <v>1877845.8278373193</v>
          </cell>
          <cell r="BF71">
            <v>1844569.7716654886</v>
          </cell>
          <cell r="BG71">
            <v>1811678.2896026955</v>
          </cell>
          <cell r="BH71">
            <v>1779167.6630927369</v>
          </cell>
          <cell r="BI71">
            <v>1747034.2157074052</v>
          </cell>
          <cell r="BJ71">
            <v>1714107.661515323</v>
          </cell>
          <cell r="BK71">
            <v>1681579.1527892167</v>
          </cell>
          <cell r="BL71">
            <v>1649444.6796735704</v>
          </cell>
          <cell r="BM71">
            <v>1617700.2807760895</v>
          </cell>
          <cell r="BN71">
            <v>1586342.0431440379</v>
          </cell>
        </row>
        <row r="72">
          <cell r="D72">
            <v>1125724.5926953687</v>
          </cell>
          <cell r="E72">
            <v>1103682.9987479018</v>
          </cell>
          <cell r="F72">
            <v>1081869.5352165794</v>
          </cell>
          <cell r="G72">
            <v>1060282.1988015682</v>
          </cell>
          <cell r="H72">
            <v>1038919.0025588695</v>
          </cell>
          <cell r="I72">
            <v>1017116.6460261714</v>
          </cell>
          <cell r="J72">
            <v>995649.54502892389</v>
          </cell>
          <cell r="K72">
            <v>974413.89973712177</v>
          </cell>
          <cell r="L72">
            <v>953407.62806107802</v>
          </cell>
          <cell r="M72">
            <v>932628.66512154462</v>
          </cell>
          <cell r="N72">
            <v>912074.96311420179</v>
          </cell>
          <cell r="O72">
            <v>874820.66761116276</v>
          </cell>
          <cell r="P72">
            <v>839193.11836506519</v>
          </cell>
          <cell r="Q72">
            <v>803985.18423079071</v>
          </cell>
          <cell r="R72">
            <v>769192.97430390446</v>
          </cell>
          <cell r="S72">
            <v>734812.63003309444</v>
          </cell>
          <cell r="T72">
            <v>700318.80959888594</v>
          </cell>
          <cell r="U72">
            <v>666244.14675243711</v>
          </cell>
          <cell r="V72">
            <v>632584.64256167726</v>
          </cell>
          <cell r="W72">
            <v>599336.3323911858</v>
          </cell>
          <cell r="X72">
            <v>566495.28562532202</v>
          </cell>
          <cell r="Y72">
            <v>539454.33997529605</v>
          </cell>
          <cell r="Z72">
            <v>512740.97871396015</v>
          </cell>
          <cell r="AA72">
            <v>486352.07249737188</v>
          </cell>
          <cell r="AB72">
            <v>460284.51905455766</v>
          </cell>
          <cell r="AC72">
            <v>434535.24296479265</v>
          </cell>
          <cell r="AD72">
            <v>408910.33791704348</v>
          </cell>
          <cell r="AE72">
            <v>383603.9378691545</v>
          </cell>
          <cell r="AF72">
            <v>358612.9287654378</v>
          </cell>
          <cell r="AG72">
            <v>333934.22427373275</v>
          </cell>
          <cell r="AH72">
            <v>309564.76554870489</v>
          </cell>
          <cell r="AJ72">
            <v>1125724.5926953687</v>
          </cell>
          <cell r="AK72">
            <v>1107098.0876851196</v>
          </cell>
          <cell r="AL72">
            <v>1088664.869448018</v>
          </cell>
          <cell r="AM72">
            <v>1070423.2015302593</v>
          </cell>
          <cell r="AN72">
            <v>1052371.3620327234</v>
          </cell>
          <cell r="AO72">
            <v>1033835.029424472</v>
          </cell>
          <cell r="AP72">
            <v>1015597.8372132789</v>
          </cell>
          <cell r="AQ72">
            <v>997554.92404906778</v>
          </cell>
          <cell r="AR72">
            <v>979704.52281869156</v>
          </cell>
          <cell r="AS72">
            <v>962044.88128526974</v>
          </cell>
          <cell r="AT72">
            <v>944574.26196854585</v>
          </cell>
          <cell r="AU72">
            <v>910978.67686080607</v>
          </cell>
          <cell r="AV72">
            <v>879360.67322683544</v>
          </cell>
          <cell r="AW72">
            <v>848119.31949040573</v>
          </cell>
          <cell r="AX72">
            <v>817251.03257509577</v>
          </cell>
          <cell r="AY72">
            <v>786752.2601851027</v>
          </cell>
          <cell r="AZ72">
            <v>756067.17805408011</v>
          </cell>
          <cell r="BA72">
            <v>725756.11778426403</v>
          </cell>
          <cell r="BB72">
            <v>695815.45741239423</v>
          </cell>
          <cell r="BC72">
            <v>666241.60663737683</v>
          </cell>
          <cell r="BD72">
            <v>637031.00655912561</v>
          </cell>
          <cell r="BE72">
            <v>614701.76619061001</v>
          </cell>
          <cell r="BF72">
            <v>592640.84901119303</v>
          </cell>
          <cell r="BG72">
            <v>570845.66785781668</v>
          </cell>
          <cell r="BH72">
            <v>549313.65823817207</v>
          </cell>
          <cell r="BI72">
            <v>528042.27814192243</v>
          </cell>
          <cell r="BJ72">
            <v>506818.2155058629</v>
          </cell>
          <cell r="BK72">
            <v>485854.84093724185</v>
          </cell>
          <cell r="BL72">
            <v>465149.59568850807</v>
          </cell>
          <cell r="BM72">
            <v>444699.94389610091</v>
          </cell>
          <cell r="BN72">
            <v>424503.37238499662</v>
          </cell>
        </row>
        <row r="73">
          <cell r="D73">
            <v>4301306.9285570411</v>
          </cell>
          <cell r="E73">
            <v>4234320.1227658633</v>
          </cell>
          <cell r="F73">
            <v>4167621.8438482787</v>
          </cell>
          <cell r="G73">
            <v>4101508.3096473105</v>
          </cell>
          <cell r="H73">
            <v>4035975.3063537548</v>
          </cell>
          <cell r="I73">
            <v>3967609.0960171577</v>
          </cell>
          <cell r="J73">
            <v>3900408.1835026462</v>
          </cell>
          <cell r="K73">
            <v>3833843.2892370461</v>
          </cell>
          <cell r="L73">
            <v>3767909.4983017594</v>
          </cell>
          <cell r="M73">
            <v>3702601.9333938034</v>
          </cell>
          <cell r="N73">
            <v>3637915.7547442554</v>
          </cell>
          <cell r="O73">
            <v>3510267.6134059457</v>
          </cell>
          <cell r="P73">
            <v>3419304.7770567024</v>
          </cell>
          <cell r="Q73">
            <v>3329339.7733022519</v>
          </cell>
          <cell r="R73">
            <v>3240363.8691039854</v>
          </cell>
          <cell r="S73">
            <v>3152368.4051319431</v>
          </cell>
          <cell r="T73">
            <v>3062656.0687431814</v>
          </cell>
          <cell r="U73">
            <v>2973983.9591791988</v>
          </cell>
          <cell r="V73">
            <v>2886342.4199426393</v>
          </cell>
          <cell r="W73">
            <v>2799721.882182416</v>
          </cell>
          <cell r="X73">
            <v>2714112.8642583792</v>
          </cell>
          <cell r="Y73">
            <v>2631855.2237054869</v>
          </cell>
          <cell r="Z73">
            <v>2550578.7745815348</v>
          </cell>
          <cell r="AA73">
            <v>2470274.1131040808</v>
          </cell>
          <cell r="AB73">
            <v>2390931.9265342406</v>
          </cell>
          <cell r="AC73">
            <v>2312542.9927461343</v>
          </cell>
          <cell r="AD73">
            <v>2234114.1940370845</v>
          </cell>
          <cell r="AE73">
            <v>2156652.9483035346</v>
          </cell>
          <cell r="AF73">
            <v>2080149.6952214148</v>
          </cell>
          <cell r="AG73">
            <v>2004594.9725879226</v>
          </cell>
          <cell r="AH73">
            <v>1929979.4158909339</v>
          </cell>
          <cell r="AJ73">
            <v>4301306.9285570411</v>
          </cell>
          <cell r="AK73">
            <v>4251216.6412891559</v>
          </cell>
          <cell r="AL73">
            <v>4201253.8892906224</v>
          </cell>
          <cell r="AM73">
            <v>4151715.9830402434</v>
          </cell>
          <cell r="AN73">
            <v>4102599.7954990421</v>
          </cell>
          <cell r="AO73">
            <v>4050434.4921395238</v>
          </cell>
          <cell r="AP73">
            <v>3999265.8275819882</v>
          </cell>
          <cell r="AQ73">
            <v>3948558.7798242783</v>
          </cell>
          <cell r="AR73">
            <v>3898309.7914670655</v>
          </cell>
          <cell r="AS73">
            <v>3848515.3339344603</v>
          </cell>
          <cell r="AT73">
            <v>3799171.907439589</v>
          </cell>
          <cell r="AU73">
            <v>3689834.372784534</v>
          </cell>
          <cell r="AV73">
            <v>3620202.3137301058</v>
          </cell>
          <cell r="AW73">
            <v>3551310.2494159695</v>
          </cell>
          <cell r="AX73">
            <v>3483151.6893984554</v>
          </cell>
          <cell r="AY73">
            <v>3415720.2002678378</v>
          </cell>
          <cell r="AZ73">
            <v>3346161.9524738905</v>
          </cell>
          <cell r="BA73">
            <v>3277377.4745468926</v>
          </cell>
          <cell r="BB73">
            <v>3209359.6753458022</v>
          </cell>
          <cell r="BC73">
            <v>3142101.5296020019</v>
          </cell>
          <cell r="BD73">
            <v>3075596.0776565974</v>
          </cell>
          <cell r="BE73">
            <v>3012901.4479975183</v>
          </cell>
          <cell r="BF73">
            <v>2950916.1656004833</v>
          </cell>
          <cell r="BG73">
            <v>2889633.595696595</v>
          </cell>
          <cell r="BH73">
            <v>2829047.1691851793</v>
          </cell>
          <cell r="BI73">
            <v>2769150.3824261529</v>
          </cell>
          <cell r="BJ73">
            <v>2708850.035193468</v>
          </cell>
          <cell r="BK73">
            <v>2649252.6852409206</v>
          </cell>
          <cell r="BL73">
            <v>2590351.5960138957</v>
          </cell>
          <cell r="BM73">
            <v>2532140.1016827063</v>
          </cell>
          <cell r="BN73">
            <v>2474611.6069696322</v>
          </cell>
        </row>
        <row r="75">
          <cell r="D75">
            <v>2886020.8424498597</v>
          </cell>
          <cell r="E75">
            <v>2831545.5785745387</v>
          </cell>
          <cell r="F75">
            <v>2766789.0736364922</v>
          </cell>
          <cell r="G75">
            <v>2708195.1054017693</v>
          </cell>
          <cell r="H75">
            <v>2650273.7022035662</v>
          </cell>
          <cell r="I75">
            <v>2593018.4016555957</v>
          </cell>
          <cell r="J75">
            <v>2536422.7983315485</v>
          </cell>
          <cell r="K75">
            <v>2480480.5432880828</v>
          </cell>
          <cell r="L75">
            <v>2425185.343591678</v>
          </cell>
          <cell r="M75">
            <v>2370530.961849317</v>
          </cell>
          <cell r="N75">
            <v>2316511.2157429731</v>
          </cell>
          <cell r="O75">
            <v>2238986.6434601555</v>
          </cell>
          <cell r="P75">
            <v>2162414.9206118193</v>
          </cell>
          <cell r="Q75">
            <v>2086786.6345077516</v>
          </cell>
          <cell r="R75">
            <v>2012092.4566761944</v>
          </cell>
          <cell r="S75">
            <v>1938323.1421518913</v>
          </cell>
          <cell r="T75">
            <v>1865469.5287699392</v>
          </cell>
          <cell r="U75">
            <v>1793522.536465388</v>
          </cell>
          <cell r="V75">
            <v>1722473.1665785545</v>
          </cell>
          <cell r="W75">
            <v>1652312.5011659979</v>
          </cell>
          <cell r="X75">
            <v>1583031.7023171131</v>
          </cell>
          <cell r="Y75">
            <v>1530658.3213192946</v>
          </cell>
          <cell r="Z75">
            <v>1478927.8116337252</v>
          </cell>
          <cell r="AA75">
            <v>1427833.8259057871</v>
          </cell>
          <cell r="AB75">
            <v>1377370.073557436</v>
          </cell>
          <cell r="AC75">
            <v>1327530.3203073118</v>
          </cell>
          <cell r="AD75">
            <v>1278308.3876947588</v>
          </cell>
          <cell r="AE75">
            <v>1229698.1526077264</v>
          </cell>
          <cell r="AF75">
            <v>1181693.5468145162</v>
          </cell>
          <cell r="AG75">
            <v>1134288.5564993457</v>
          </cell>
          <cell r="AH75">
            <v>1087477.2218016994</v>
          </cell>
          <cell r="AJ75">
            <v>2886020.8424498597</v>
          </cell>
          <cell r="AK75">
            <v>2839708.9409706518</v>
          </cell>
          <cell r="AL75">
            <v>2785011.3693930279</v>
          </cell>
          <cell r="AM75">
            <v>2735341.4347907482</v>
          </cell>
          <cell r="AN75">
            <v>2686221.0302773505</v>
          </cell>
          <cell r="AO75">
            <v>2637644.9597643455</v>
          </cell>
          <cell r="AP75">
            <v>2589608.0725517636</v>
          </cell>
          <cell r="AQ75">
            <v>2542105.2629502341</v>
          </cell>
          <cell r="AR75">
            <v>2495131.4699061061</v>
          </cell>
          <cell r="AS75">
            <v>2448681.6766295973</v>
          </cell>
          <cell r="AT75">
            <v>2402750.9102259423</v>
          </cell>
          <cell r="AU75">
            <v>2339377.5342312967</v>
          </cell>
          <cell r="AV75">
            <v>2276759.2189698773</v>
          </cell>
          <cell r="AW75">
            <v>2214888.5965625201</v>
          </cell>
          <cell r="AX75">
            <v>2153758.3646214004</v>
          </cell>
          <cell r="AY75">
            <v>2093361.2856986509</v>
          </cell>
          <cell r="AZ75">
            <v>2033690.1867394641</v>
          </cell>
          <cell r="BA75">
            <v>1974737.958539634</v>
          </cell>
          <cell r="BB75">
            <v>1916497.5552075109</v>
          </cell>
          <cell r="BC75">
            <v>1858961.9936303301</v>
          </cell>
          <cell r="BD75">
            <v>1802124.352944877</v>
          </cell>
          <cell r="BE75">
            <v>1758247.0003987947</v>
          </cell>
          <cell r="BF75">
            <v>1714885.9308578158</v>
          </cell>
          <cell r="BG75">
            <v>1672036.1319723579</v>
          </cell>
          <cell r="BH75">
            <v>1629692.6358237884</v>
          </cell>
          <cell r="BI75">
            <v>1587850.518550999</v>
          </cell>
          <cell r="BJ75">
            <v>1546504.8999800147</v>
          </cell>
          <cell r="BK75">
            <v>1505650.9432566059</v>
          </cell>
          <cell r="BL75">
            <v>1465283.854481885</v>
          </cell>
          <cell r="BM75">
            <v>1425398.882350863</v>
          </cell>
          <cell r="BN75">
            <v>1385991.3177939383</v>
          </cell>
        </row>
        <row r="76">
          <cell r="D76">
            <v>0</v>
          </cell>
          <cell r="E76">
            <v>7513.904859147995</v>
          </cell>
          <cell r="F76">
            <v>13194.083235382306</v>
          </cell>
          <cell r="G76">
            <v>18249.871146315389</v>
          </cell>
          <cell r="H76">
            <v>22329.004785585857</v>
          </cell>
          <cell r="I76">
            <v>25469.236555809475</v>
          </cell>
          <cell r="J76">
            <v>27708.013829782431</v>
          </cell>
          <cell r="K76">
            <v>29082.480582002114</v>
          </cell>
          <cell r="L76">
            <v>29629.47901309951</v>
          </cell>
          <cell r="M76">
            <v>29385.551167208672</v>
          </cell>
          <cell r="N76">
            <v>28386.940542302356</v>
          </cell>
          <cell r="O76">
            <v>27568.117942797981</v>
          </cell>
          <cell r="P76">
            <v>25636.794483557314</v>
          </cell>
          <cell r="Q76">
            <v>22668.686906267365</v>
          </cell>
          <cell r="R76">
            <v>18738.875910962408</v>
          </cell>
          <cell r="S76">
            <v>13921.809606374329</v>
          </cell>
          <cell r="T76">
            <v>8291.3069451818883</v>
          </cell>
          <cell r="U76">
            <v>1920.5611442166555</v>
          </cell>
          <cell r="V76">
            <v>-5117.856910317525</v>
          </cell>
          <cell r="W76">
            <v>-12751.995272551692</v>
          </cell>
          <cell r="X76">
            <v>-20910.517561531306</v>
          </cell>
          <cell r="Y76">
            <v>-24175.190489728062</v>
          </cell>
          <cell r="Z76">
            <v>-28441.501567141357</v>
          </cell>
          <cell r="AA76">
            <v>-33625.608965794905</v>
          </cell>
          <cell r="AB76">
            <v>-39644.381781545555</v>
          </cell>
          <cell r="AC76">
            <v>-46415.396164793201</v>
          </cell>
          <cell r="AD76">
            <v>-53856.931468154682</v>
          </cell>
          <cell r="AE76">
            <v>-61887.966411035741</v>
          </cell>
          <cell r="AF76">
            <v>-70428.175261036493</v>
          </cell>
          <cell r="AG76">
            <v>-79397.924032124763</v>
          </cell>
          <cell r="AH76">
            <v>-88718.266699514512</v>
          </cell>
          <cell r="AJ76">
            <v>0</v>
          </cell>
          <cell r="AK76">
            <v>7513.904859147995</v>
          </cell>
          <cell r="AL76">
            <v>13194.083235382306</v>
          </cell>
          <cell r="AM76">
            <v>18249.871146315389</v>
          </cell>
          <cell r="AN76">
            <v>22329.004785585857</v>
          </cell>
          <cell r="AO76">
            <v>25469.236555809475</v>
          </cell>
          <cell r="AP76">
            <v>27708.013829782431</v>
          </cell>
          <cell r="AQ76">
            <v>29082.480582002114</v>
          </cell>
          <cell r="AR76">
            <v>29629.47901309951</v>
          </cell>
          <cell r="AS76">
            <v>29385.551167208672</v>
          </cell>
          <cell r="AT76">
            <v>28386.940542302356</v>
          </cell>
          <cell r="AU76">
            <v>27568.117942797981</v>
          </cell>
          <cell r="AV76">
            <v>25636.794483557314</v>
          </cell>
          <cell r="AW76">
            <v>22668.686906267365</v>
          </cell>
          <cell r="AX76">
            <v>18738.875910962408</v>
          </cell>
          <cell r="AY76">
            <v>13921.809606374329</v>
          </cell>
          <cell r="AZ76">
            <v>8291.3069451818883</v>
          </cell>
          <cell r="BA76">
            <v>1920.5611442166555</v>
          </cell>
          <cell r="BB76">
            <v>-5117.856910317525</v>
          </cell>
          <cell r="BC76">
            <v>-12751.995272551692</v>
          </cell>
          <cell r="BD76">
            <v>-20910.517561531306</v>
          </cell>
          <cell r="BE76">
            <v>-24175.190489728062</v>
          </cell>
          <cell r="BF76">
            <v>-28441.501567141357</v>
          </cell>
          <cell r="BG76">
            <v>-33625.608965794905</v>
          </cell>
          <cell r="BH76">
            <v>-39644.381781545555</v>
          </cell>
          <cell r="BI76">
            <v>-46415.396164793201</v>
          </cell>
          <cell r="BJ76">
            <v>-53856.931468154682</v>
          </cell>
          <cell r="BK76">
            <v>-61887.966411035741</v>
          </cell>
          <cell r="BL76">
            <v>-70428.175261036493</v>
          </cell>
          <cell r="BM76">
            <v>-79397.924032124763</v>
          </cell>
          <cell r="BN76">
            <v>-88718.266699514512</v>
          </cell>
        </row>
        <row r="77">
          <cell r="D77">
            <v>0</v>
          </cell>
          <cell r="E77">
            <v>25.304370628570041</v>
          </cell>
          <cell r="F77">
            <v>50.364532404760041</v>
          </cell>
          <cell r="G77">
            <v>75.046182216941645</v>
          </cell>
          <cell r="H77">
            <v>99.216208935293764</v>
          </cell>
          <cell r="I77">
            <v>122.74268682322156</v>
          </cell>
          <cell r="J77">
            <v>145.49486897788466</v>
          </cell>
          <cell r="K77">
            <v>167.34318079972331</v>
          </cell>
          <cell r="L77">
            <v>188.15921349087125</v>
          </cell>
          <cell r="M77">
            <v>207.81571758234259</v>
          </cell>
          <cell r="N77">
            <v>226.18659648988103</v>
          </cell>
          <cell r="O77">
            <v>235.84139689219893</v>
          </cell>
          <cell r="P77">
            <v>244.14466368287509</v>
          </cell>
          <cell r="Q77">
            <v>249.20231006232603</v>
          </cell>
          <cell r="R77">
            <v>252.70046405863565</v>
          </cell>
          <cell r="S77">
            <v>254.57637375223493</v>
          </cell>
          <cell r="T77">
            <v>254.76930763058277</v>
          </cell>
          <cell r="U77">
            <v>253.22055458311462</v>
          </cell>
          <cell r="V77">
            <v>249.87342376261989</v>
          </cell>
          <cell r="W77">
            <v>244.67324431440676</v>
          </cell>
          <cell r="X77">
            <v>237.56736497460423</v>
          </cell>
          <cell r="Y77">
            <v>234.65345623681225</v>
          </cell>
          <cell r="Z77">
            <v>229.20324881970066</v>
          </cell>
          <cell r="AA77">
            <v>216.82679466218013</v>
          </cell>
          <cell r="AB77">
            <v>201.83093642800475</v>
          </cell>
          <cell r="AC77">
            <v>184.21707926125629</v>
          </cell>
          <cell r="AD77">
            <v>163.9960627453284</v>
          </cell>
          <cell r="AE77">
            <v>141.18827211843364</v>
          </cell>
          <cell r="AF77">
            <v>115.8237473269819</v>
          </cell>
          <cell r="AG77">
            <v>87.942289935305155</v>
          </cell>
          <cell r="AH77">
            <v>57.593567910099978</v>
          </cell>
          <cell r="AJ77">
            <v>0</v>
          </cell>
          <cell r="AK77">
            <v>25.304370628570041</v>
          </cell>
          <cell r="AL77">
            <v>50.364532404760041</v>
          </cell>
          <cell r="AM77">
            <v>75.046182216941645</v>
          </cell>
          <cell r="AN77">
            <v>99.216208935293764</v>
          </cell>
          <cell r="AO77">
            <v>122.74268682322156</v>
          </cell>
          <cell r="AP77">
            <v>145.49486897788466</v>
          </cell>
          <cell r="AQ77">
            <v>167.34318079972331</v>
          </cell>
          <cell r="AR77">
            <v>188.15921349087125</v>
          </cell>
          <cell r="AS77">
            <v>207.81571758234259</v>
          </cell>
          <cell r="AT77">
            <v>226.18659648988103</v>
          </cell>
          <cell r="AU77">
            <v>235.84139689219893</v>
          </cell>
          <cell r="AV77">
            <v>244.14466368287509</v>
          </cell>
          <cell r="AW77">
            <v>249.20231006232603</v>
          </cell>
          <cell r="AX77">
            <v>252.70046405863565</v>
          </cell>
          <cell r="AY77">
            <v>254.57637375223493</v>
          </cell>
          <cell r="AZ77">
            <v>254.76930763058277</v>
          </cell>
          <cell r="BA77">
            <v>253.22055458311462</v>
          </cell>
          <cell r="BB77">
            <v>249.87342376261989</v>
          </cell>
          <cell r="BC77">
            <v>244.67324431440676</v>
          </cell>
          <cell r="BD77">
            <v>237.56736497460423</v>
          </cell>
          <cell r="BE77">
            <v>234.65345623681225</v>
          </cell>
          <cell r="BF77">
            <v>229.20324881970066</v>
          </cell>
          <cell r="BG77">
            <v>216.82679466218013</v>
          </cell>
          <cell r="BH77">
            <v>201.83093642800475</v>
          </cell>
          <cell r="BI77">
            <v>184.21707926125629</v>
          </cell>
          <cell r="BJ77">
            <v>163.9960627453284</v>
          </cell>
          <cell r="BK77">
            <v>141.18827211843364</v>
          </cell>
          <cell r="BL77">
            <v>115.8237473269819</v>
          </cell>
          <cell r="BM77">
            <v>87.942289935305155</v>
          </cell>
          <cell r="BN77">
            <v>57.593567910099978</v>
          </cell>
        </row>
        <row r="78">
          <cell r="D78">
            <v>2886020.8424498597</v>
          </cell>
          <cell r="E78">
            <v>2824006.3693447621</v>
          </cell>
          <cell r="F78">
            <v>2753544.6258687056</v>
          </cell>
          <cell r="G78">
            <v>2689870.188073237</v>
          </cell>
          <cell r="H78">
            <v>2627845.4812090453</v>
          </cell>
          <cell r="I78">
            <v>2567426.4224129631</v>
          </cell>
          <cell r="J78">
            <v>2508569.2896327879</v>
          </cell>
          <cell r="K78">
            <v>2451230.7195252809</v>
          </cell>
          <cell r="L78">
            <v>2395367.7053650878</v>
          </cell>
          <cell r="M78">
            <v>2340937.5949645261</v>
          </cell>
          <cell r="N78">
            <v>2287898.0886041806</v>
          </cell>
          <cell r="O78">
            <v>2211182.6841204655</v>
          </cell>
          <cell r="P78">
            <v>2136533.9814645792</v>
          </cell>
          <cell r="Q78">
            <v>2063868.7452914219</v>
          </cell>
          <cell r="R78">
            <v>1993100.8803011733</v>
          </cell>
          <cell r="S78">
            <v>1924146.7561717648</v>
          </cell>
          <cell r="T78">
            <v>1856923.4525171267</v>
          </cell>
          <cell r="U78">
            <v>1791348.7547665883</v>
          </cell>
          <cell r="V78">
            <v>1727341.1500651094</v>
          </cell>
          <cell r="W78">
            <v>1664819.8231942351</v>
          </cell>
          <cell r="X78">
            <v>1603704.6525136698</v>
          </cell>
          <cell r="Y78">
            <v>1554598.8583527859</v>
          </cell>
          <cell r="Z78">
            <v>1507140.1099520468</v>
          </cell>
          <cell r="AA78">
            <v>1461242.6080769196</v>
          </cell>
          <cell r="AB78">
            <v>1416812.6244025535</v>
          </cell>
          <cell r="AC78">
            <v>1373761.4993928438</v>
          </cell>
          <cell r="AD78">
            <v>1332001.3231001683</v>
          </cell>
          <cell r="AE78">
            <v>1291444.9307466438</v>
          </cell>
          <cell r="AF78">
            <v>1252005.8983282256</v>
          </cell>
          <cell r="AG78">
            <v>1213598.5382415352</v>
          </cell>
          <cell r="AH78">
            <v>1176137.8949333038</v>
          </cell>
          <cell r="AJ78">
            <v>2886020.8424498597</v>
          </cell>
          <cell r="AK78">
            <v>2832169.7317408752</v>
          </cell>
          <cell r="AL78">
            <v>2771766.9216252412</v>
          </cell>
          <cell r="AM78">
            <v>2717016.5174622159</v>
          </cell>
          <cell r="AN78">
            <v>2663792.8092828295</v>
          </cell>
          <cell r="AO78">
            <v>2612052.9805217129</v>
          </cell>
          <cell r="AP78">
            <v>2561754.5638530031</v>
          </cell>
          <cell r="AQ78">
            <v>2512855.4391874322</v>
          </cell>
          <cell r="AR78">
            <v>2465313.831679516</v>
          </cell>
          <cell r="AS78">
            <v>2419088.3097448065</v>
          </cell>
          <cell r="AT78">
            <v>2374137.7830871497</v>
          </cell>
          <cell r="AU78">
            <v>2311573.5748916068</v>
          </cell>
          <cell r="AV78">
            <v>2250878.2798226373</v>
          </cell>
          <cell r="AW78">
            <v>2191970.7073461902</v>
          </cell>
          <cell r="AX78">
            <v>2134766.7882463792</v>
          </cell>
          <cell r="AY78">
            <v>2079184.8997185244</v>
          </cell>
          <cell r="AZ78">
            <v>2025144.1104866515</v>
          </cell>
          <cell r="BA78">
            <v>1972564.1768408343</v>
          </cell>
          <cell r="BB78">
            <v>1921365.5386940658</v>
          </cell>
          <cell r="BC78">
            <v>1871469.3156585672</v>
          </cell>
          <cell r="BD78">
            <v>1822797.3031414337</v>
          </cell>
          <cell r="BE78">
            <v>1782187.537432286</v>
          </cell>
          <cell r="BF78">
            <v>1743098.2291761374</v>
          </cell>
          <cell r="BG78">
            <v>1705444.9141434904</v>
          </cell>
          <cell r="BH78">
            <v>1669135.1866689059</v>
          </cell>
          <cell r="BI78">
            <v>1634081.697636531</v>
          </cell>
          <cell r="BJ78">
            <v>1600197.8353854241</v>
          </cell>
          <cell r="BK78">
            <v>1567397.7213955233</v>
          </cell>
          <cell r="BL78">
            <v>1535596.2059955944</v>
          </cell>
          <cell r="BM78">
            <v>1504708.8640930525</v>
          </cell>
          <cell r="BN78">
            <v>1474651.9909255428</v>
          </cell>
        </row>
        <row r="79">
          <cell r="D79">
            <v>416037.85495538352</v>
          </cell>
          <cell r="E79">
            <v>404514.32804864459</v>
          </cell>
          <cell r="F79">
            <v>393176.07169029751</v>
          </cell>
          <cell r="G79">
            <v>381873.22709821368</v>
          </cell>
          <cell r="H79">
            <v>370700.3176892834</v>
          </cell>
          <cell r="I79">
            <v>359688.28750959726</v>
          </cell>
          <cell r="J79">
            <v>348866.11790503678</v>
          </cell>
          <cell r="K79">
            <v>338260.84766582208</v>
          </cell>
          <cell r="L79">
            <v>327897.59304098308</v>
          </cell>
          <cell r="M79">
            <v>317799.56762341928</v>
          </cell>
          <cell r="N79">
            <v>307988.10210620234</v>
          </cell>
          <cell r="O79">
            <v>280722.89200639882</v>
          </cell>
          <cell r="P79">
            <v>266362.7012242034</v>
          </cell>
          <cell r="Q79">
            <v>252536.53765866085</v>
          </cell>
          <cell r="R79">
            <v>239258.59391910079</v>
          </cell>
          <cell r="S79">
            <v>226540.43086215513</v>
          </cell>
          <cell r="T79">
            <v>214389.84262383342</v>
          </cell>
          <cell r="U79">
            <v>202810.89759441203</v>
          </cell>
          <cell r="V79">
            <v>191803.97912426741</v>
          </cell>
          <cell r="W79">
            <v>181365.82596202</v>
          </cell>
          <cell r="X79">
            <v>171489.57242635911</v>
          </cell>
          <cell r="Y79">
            <v>162598.4396659894</v>
          </cell>
          <cell r="Z79">
            <v>154336.25813059945</v>
          </cell>
          <cell r="AA79">
            <v>146706.90147790249</v>
          </cell>
          <cell r="AB79">
            <v>139704.96358478011</v>
          </cell>
          <cell r="AC79">
            <v>133323.48045779683</v>
          </cell>
          <cell r="AD79">
            <v>127551.40717204523</v>
          </cell>
          <cell r="AE79">
            <v>122373.66341241436</v>
          </cell>
          <cell r="AF79">
            <v>117771.17872116357</v>
          </cell>
          <cell r="AG79">
            <v>113720.93745322265</v>
          </cell>
          <cell r="AH79">
            <v>110196.02344063183</v>
          </cell>
          <cell r="AJ79">
            <v>416037.85495538352</v>
          </cell>
          <cell r="AK79">
            <v>405828.70524934522</v>
          </cell>
          <cell r="AL79">
            <v>395792.2517959025</v>
          </cell>
          <cell r="AM79">
            <v>385778.70926449553</v>
          </cell>
          <cell r="AN79">
            <v>375882.67436125135</v>
          </cell>
          <cell r="AO79">
            <v>366135.1642562066</v>
          </cell>
          <cell r="AP79">
            <v>356565.23325099982</v>
          </cell>
          <cell r="AQ79">
            <v>347199.99292057904</v>
          </cell>
          <cell r="AR79">
            <v>338064.63212489325</v>
          </cell>
          <cell r="AS79">
            <v>329182.43689122726</v>
          </cell>
          <cell r="AT79">
            <v>320574.81016783928</v>
          </cell>
          <cell r="AU79">
            <v>296451.47361470928</v>
          </cell>
          <cell r="AV79">
            <v>284359.61187226005</v>
          </cell>
          <cell r="AW79">
            <v>272769.98404963105</v>
          </cell>
          <cell r="AX79">
            <v>261697.1117460643</v>
          </cell>
          <cell r="AY79">
            <v>251152.8817937382</v>
          </cell>
          <cell r="AZ79">
            <v>241145.41131569713</v>
          </cell>
          <cell r="BA79">
            <v>231679.08872638116</v>
          </cell>
          <cell r="BB79">
            <v>222754.61446288752</v>
          </cell>
          <cell r="BC79">
            <v>214369.04144833583</v>
          </cell>
          <cell r="BD79">
            <v>206515.81528870505</v>
          </cell>
          <cell r="BE79">
            <v>198963.86333324644</v>
          </cell>
          <cell r="BF79">
            <v>192020.88615335949</v>
          </cell>
          <cell r="BG79">
            <v>185690.96815164539</v>
          </cell>
          <cell r="BH79">
            <v>179968.91200066271</v>
          </cell>
          <cell r="BI79">
            <v>174847.96057025148</v>
          </cell>
          <cell r="BJ79">
            <v>170317.27388305261</v>
          </cell>
          <cell r="BK79">
            <v>166361.97467230915</v>
          </cell>
          <cell r="BL79">
            <v>162963.19364583903</v>
          </cell>
          <cell r="BM79">
            <v>160098.11445759743</v>
          </cell>
          <cell r="BN79">
            <v>157740.01838824456</v>
          </cell>
        </row>
        <row r="80">
          <cell r="D80">
            <v>127406.95685615994</v>
          </cell>
          <cell r="E80">
            <v>124624.2135210491</v>
          </cell>
          <cell r="F80">
            <v>122025.37692248428</v>
          </cell>
          <cell r="G80">
            <v>119501.60622992844</v>
          </cell>
          <cell r="H80">
            <v>117085.15942620947</v>
          </cell>
          <cell r="I80">
            <v>114773.02119193329</v>
          </cell>
          <cell r="J80">
            <v>112562.1774741207</v>
          </cell>
          <cell r="K80">
            <v>110449.61560622494</v>
          </cell>
          <cell r="L80">
            <v>108432.32442708548</v>
          </cell>
          <cell r="M80">
            <v>106507.29439882492</v>
          </cell>
          <cell r="N80">
            <v>104671.51772369373</v>
          </cell>
          <cell r="O80">
            <v>100537.76898459041</v>
          </cell>
          <cell r="P80">
            <v>97746.200577955809</v>
          </cell>
          <cell r="Q80">
            <v>95087.270048110047</v>
          </cell>
          <cell r="R80">
            <v>92553.976066392381</v>
          </cell>
          <cell r="S80">
            <v>90139.642109567212</v>
          </cell>
          <cell r="T80">
            <v>87837.595229172701</v>
          </cell>
          <cell r="U80">
            <v>85641.166288860637</v>
          </cell>
          <cell r="V80">
            <v>83543.690199332341</v>
          </cell>
          <cell r="W80">
            <v>81538.50615088726</v>
          </cell>
          <cell r="X80">
            <v>79618.957843600525</v>
          </cell>
          <cell r="Y80">
            <v>77867.802363414652</v>
          </cell>
          <cell r="Z80">
            <v>76237.219468445881</v>
          </cell>
          <cell r="AA80">
            <v>74720.655112065084</v>
          </cell>
          <cell r="AB80">
            <v>73309.609748545889</v>
          </cell>
          <cell r="AC80">
            <v>71996.536834306389</v>
          </cell>
          <cell r="AD80">
            <v>70773.89161805762</v>
          </cell>
          <cell r="AE80">
            <v>69634.131249483267</v>
          </cell>
          <cell r="AF80">
            <v>68569.714883205073</v>
          </cell>
          <cell r="AG80">
            <v>67573.103778101286</v>
          </cell>
          <cell r="AH80">
            <v>66636.761392044878</v>
          </cell>
          <cell r="AJ80">
            <v>127406.95685615994</v>
          </cell>
          <cell r="AK80">
            <v>124945.20015985666</v>
          </cell>
          <cell r="AL80">
            <v>122663.48189183661</v>
          </cell>
          <cell r="AM80">
            <v>120452.99553775322</v>
          </cell>
          <cell r="AN80">
            <v>118346.03313274059</v>
          </cell>
          <cell r="AO80">
            <v>116339.6131476623</v>
          </cell>
          <cell r="AP80">
            <v>114430.75505957262</v>
          </cell>
          <cell r="AQ80">
            <v>112616.47947354685</v>
          </cell>
          <cell r="AR80">
            <v>110893.80824343621</v>
          </cell>
          <cell r="AS80">
            <v>109259.76459155473</v>
          </cell>
          <cell r="AT80">
            <v>107711.37322730241</v>
          </cell>
          <cell r="AU80">
            <v>103681.76053424984</v>
          </cell>
          <cell r="AV80">
            <v>101381.49242247263</v>
          </cell>
          <cell r="AW80">
            <v>99206.988346489845</v>
          </cell>
          <cell r="AX80">
            <v>97151.318065449494</v>
          </cell>
          <cell r="AY80">
            <v>95207.875492770167</v>
          </cell>
          <cell r="AZ80">
            <v>93370.057471073378</v>
          </cell>
          <cell r="BA80">
            <v>91631.264015061301</v>
          </cell>
          <cell r="BB80">
            <v>89984.898551944876</v>
          </cell>
          <cell r="BC80">
            <v>88424.368159439531</v>
          </cell>
          <cell r="BD80">
            <v>86943.083801344881</v>
          </cell>
          <cell r="BE80">
            <v>85487.425171536626</v>
          </cell>
          <cell r="BF80">
            <v>84147.95018479877</v>
          </cell>
          <cell r="BG80">
            <v>82918.151036816242</v>
          </cell>
          <cell r="BH80">
            <v>81789.573996739025</v>
          </cell>
          <cell r="BI80">
            <v>80754.717912109132</v>
          </cell>
          <cell r="BJ80">
            <v>79806.083002663669</v>
          </cell>
          <cell r="BK80">
            <v>78936.170972639156</v>
          </cell>
          <cell r="BL80">
            <v>78137.485118331431</v>
          </cell>
          <cell r="BM80">
            <v>77402.530430979008</v>
          </cell>
          <cell r="BN80">
            <v>76723.813695036792</v>
          </cell>
        </row>
        <row r="81">
          <cell r="D81">
            <v>2342576.0306383162</v>
          </cell>
          <cell r="E81">
            <v>2294867.8277750686</v>
          </cell>
          <cell r="F81">
            <v>2249181.6201646351</v>
          </cell>
          <cell r="G81">
            <v>2204562.1952274502</v>
          </cell>
          <cell r="H81">
            <v>2161230.4938821769</v>
          </cell>
          <cell r="I81">
            <v>2119116.3279513889</v>
          </cell>
          <cell r="J81">
            <v>2078151.8099160278</v>
          </cell>
          <cell r="K81">
            <v>2038271.3307758153</v>
          </cell>
          <cell r="L81">
            <v>1999411.5380495342</v>
          </cell>
          <cell r="M81">
            <v>1961511.3139144385</v>
          </cell>
          <cell r="N81">
            <v>1924511.7534841122</v>
          </cell>
          <cell r="O81">
            <v>1829922.023129476</v>
          </cell>
          <cell r="P81">
            <v>1772425.0796624199</v>
          </cell>
          <cell r="Q81">
            <v>1716244.9375846519</v>
          </cell>
          <cell r="R81">
            <v>1661288.31031568</v>
          </cell>
          <cell r="S81">
            <v>1607466.6832000425</v>
          </cell>
          <cell r="T81">
            <v>1554696.014664121</v>
          </cell>
          <cell r="U81">
            <v>1502896.6908833156</v>
          </cell>
          <cell r="V81">
            <v>1451993.4807415102</v>
          </cell>
          <cell r="W81">
            <v>1401915.4910813281</v>
          </cell>
          <cell r="X81">
            <v>1352596.1222437106</v>
          </cell>
          <cell r="Y81">
            <v>1314132.6163233821</v>
          </cell>
          <cell r="Z81">
            <v>1276566.6323530015</v>
          </cell>
          <cell r="AA81">
            <v>1239815.0514869518</v>
          </cell>
          <cell r="AB81">
            <v>1203798.0510692275</v>
          </cell>
          <cell r="AC81">
            <v>1168441.4821007398</v>
          </cell>
          <cell r="AD81">
            <v>1133676.0243100652</v>
          </cell>
          <cell r="AE81">
            <v>1099437.1360847466</v>
          </cell>
          <cell r="AF81">
            <v>1065665.0047238574</v>
          </cell>
          <cell r="AG81">
            <v>1032304.4970102113</v>
          </cell>
          <cell r="AH81">
            <v>999305.11010062695</v>
          </cell>
          <cell r="AJ81">
            <v>2342576.0306383162</v>
          </cell>
          <cell r="AK81">
            <v>2302610.1020409274</v>
          </cell>
          <cell r="AL81">
            <v>2264575.7765688137</v>
          </cell>
          <cell r="AM81">
            <v>2227518.6095458008</v>
          </cell>
          <cell r="AN81">
            <v>2191660.3042478734</v>
          </cell>
          <cell r="AO81">
            <v>2156931.4293438084</v>
          </cell>
          <cell r="AP81">
            <v>2123264.8486843789</v>
          </cell>
          <cell r="AQ81">
            <v>2090595.6991973384</v>
          </cell>
          <cell r="AR81">
            <v>2058861.3689220964</v>
          </cell>
          <cell r="AS81">
            <v>2028001.475183327</v>
          </cell>
          <cell r="AT81">
            <v>1997957.8429028571</v>
          </cell>
          <cell r="AU81">
            <v>1911440.3407426479</v>
          </cell>
          <cell r="AV81">
            <v>1865137.1755279051</v>
          </cell>
          <cell r="AW81">
            <v>1819993.73495007</v>
          </cell>
          <cell r="AX81">
            <v>1775918.358434865</v>
          </cell>
          <cell r="AY81">
            <v>1732824.1424320161</v>
          </cell>
          <cell r="AZ81">
            <v>1690628.6416998811</v>
          </cell>
          <cell r="BA81">
            <v>1649253.8240993917</v>
          </cell>
          <cell r="BB81">
            <v>1608626.0256792337</v>
          </cell>
          <cell r="BC81">
            <v>1568675.9060507922</v>
          </cell>
          <cell r="BD81">
            <v>1529338.404051384</v>
          </cell>
          <cell r="BE81">
            <v>1497736.2489275031</v>
          </cell>
          <cell r="BF81">
            <v>1466929.3928379791</v>
          </cell>
          <cell r="BG81">
            <v>1436835.7949550289</v>
          </cell>
          <cell r="BH81">
            <v>1407376.7006715043</v>
          </cell>
          <cell r="BI81">
            <v>1378479.0191541701</v>
          </cell>
          <cell r="BJ81">
            <v>1350074.4784997075</v>
          </cell>
          <cell r="BK81">
            <v>1322099.5757505749</v>
          </cell>
          <cell r="BL81">
            <v>1294495.5272314241</v>
          </cell>
          <cell r="BM81">
            <v>1267208.2192044763</v>
          </cell>
          <cell r="BN81">
            <v>1240188.1588422619</v>
          </cell>
        </row>
        <row r="82">
          <cell r="D82">
            <v>878653.78062042897</v>
          </cell>
          <cell r="E82">
            <v>869662.45806200022</v>
          </cell>
          <cell r="F82">
            <v>860734.3419413002</v>
          </cell>
          <cell r="G82">
            <v>851869.11638949858</v>
          </cell>
          <cell r="H82">
            <v>843066.46602312627</v>
          </cell>
          <cell r="I82">
            <v>834326.07595823728</v>
          </cell>
          <cell r="J82">
            <v>825647.63182431494</v>
          </cell>
          <cell r="K82">
            <v>817030.81977792003</v>
          </cell>
          <cell r="L82">
            <v>808475.32651609159</v>
          </cell>
          <cell r="M82">
            <v>799980.8392894963</v>
          </cell>
          <cell r="N82">
            <v>791547.0459153332</v>
          </cell>
          <cell r="O82">
            <v>776453.7570518885</v>
          </cell>
          <cell r="P82">
            <v>761398.94080213318</v>
          </cell>
          <cell r="Q82">
            <v>746383.67505533423</v>
          </cell>
          <cell r="R82">
            <v>731409.01499751117</v>
          </cell>
          <cell r="S82">
            <v>716475.99341380969</v>
          </cell>
          <cell r="T82">
            <v>701585.62098751136</v>
          </cell>
          <cell r="U82">
            <v>686738.88659571286</v>
          </cell>
          <cell r="V82">
            <v>671936.75760170957</v>
          </cell>
          <cell r="W82">
            <v>657180.18014411605</v>
          </cell>
          <cell r="X82">
            <v>642470.07942275447</v>
          </cell>
          <cell r="Y82">
            <v>613417.72944820416</v>
          </cell>
          <cell r="Z82">
            <v>584586.18117499002</v>
          </cell>
          <cell r="AA82">
            <v>555974.77831960749</v>
          </cell>
          <cell r="AB82">
            <v>527582.85635468003</v>
          </cell>
          <cell r="AC82">
            <v>499409.74269969342</v>
          </cell>
          <cell r="AD82">
            <v>471454.75690918311</v>
          </cell>
          <cell r="AE82">
            <v>443717.21085840161</v>
          </cell>
          <cell r="AF82">
            <v>416196.4089264943</v>
          </cell>
          <cell r="AG82">
            <v>388891.64817721234</v>
          </cell>
          <cell r="AH82">
            <v>361802.21853718732</v>
          </cell>
          <cell r="AJ82">
            <v>878653.78062042897</v>
          </cell>
          <cell r="AK82">
            <v>872023.29521941766</v>
          </cell>
          <cell r="AL82">
            <v>865433.05347231822</v>
          </cell>
          <cell r="AM82">
            <v>858882.87918961549</v>
          </cell>
          <cell r="AN82">
            <v>852372.59626949765</v>
          </cell>
          <cell r="AO82">
            <v>845902.02870791487</v>
          </cell>
          <cell r="AP82">
            <v>839471.00060847565</v>
          </cell>
          <cell r="AQ82">
            <v>833079.3361921818</v>
          </cell>
          <cell r="AR82">
            <v>826726.85980700678</v>
          </cell>
          <cell r="AS82">
            <v>820413.39593731507</v>
          </cell>
          <cell r="AT82">
            <v>814138.76921312814</v>
          </cell>
          <cell r="AU82">
            <v>805764.92813440226</v>
          </cell>
          <cell r="AV82">
            <v>797402.04308174376</v>
          </cell>
          <cell r="AW82">
            <v>789050.80513148603</v>
          </cell>
          <cell r="AX82">
            <v>780711.89231350319</v>
          </cell>
          <cell r="AY82">
            <v>772385.96977847116</v>
          </cell>
          <cell r="AZ82">
            <v>764073.6899633077</v>
          </cell>
          <cell r="BA82">
            <v>755775.69275480625</v>
          </cell>
          <cell r="BB82">
            <v>747492.60565148538</v>
          </cell>
          <cell r="BC82">
            <v>739225.04392366763</v>
          </cell>
          <cell r="BD82">
            <v>730973.61077180738</v>
          </cell>
          <cell r="BE82">
            <v>714783.45855606336</v>
          </cell>
          <cell r="BF82">
            <v>698707.28773362271</v>
          </cell>
          <cell r="BG82">
            <v>682744.79911874922</v>
          </cell>
          <cell r="BH82">
            <v>666895.68883953441</v>
          </cell>
          <cell r="BI82">
            <v>651159.64843963238</v>
          </cell>
          <cell r="BJ82">
            <v>635536.3649786613</v>
          </cell>
          <cell r="BK82">
            <v>620025.52113128407</v>
          </cell>
          <cell r="BL82">
            <v>604626.79528498335</v>
          </cell>
          <cell r="BM82">
            <v>589339.86163654714</v>
          </cell>
          <cell r="BN82">
            <v>574164.39028727543</v>
          </cell>
        </row>
        <row r="83">
          <cell r="D83">
            <v>0</v>
          </cell>
          <cell r="E83">
            <v>92.597619879824066</v>
          </cell>
          <cell r="F83">
            <v>201.60113948799787</v>
          </cell>
          <cell r="G83">
            <v>328.03011329891251</v>
          </cell>
          <cell r="H83">
            <v>472.89460911247284</v>
          </cell>
          <cell r="I83">
            <v>637.19526130397196</v>
          </cell>
          <cell r="J83">
            <v>821.92332383688336</v>
          </cell>
          <cell r="K83">
            <v>1028.0607230394858</v>
          </cell>
          <cell r="L83">
            <v>1256.5801101462478</v>
          </cell>
          <cell r="M83">
            <v>1508.4449136048772</v>
          </cell>
          <cell r="N83">
            <v>1784.6093911499504</v>
          </cell>
          <cell r="O83">
            <v>2054.094226576447</v>
          </cell>
          <cell r="P83">
            <v>2343.5988233727176</v>
          </cell>
          <cell r="Q83">
            <v>2643.9836296303197</v>
          </cell>
          <cell r="R83">
            <v>2963.2644786800256</v>
          </cell>
          <cell r="S83">
            <v>3301.7891013778944</v>
          </cell>
          <cell r="T83">
            <v>3659.8884242274416</v>
          </cell>
          <cell r="U83">
            <v>4037.8765769268539</v>
          </cell>
          <cell r="V83">
            <v>4436.0509009630259</v>
          </cell>
          <cell r="W83">
            <v>4854.6919592414306</v>
          </cell>
          <cell r="X83">
            <v>5294.0635467410348</v>
          </cell>
          <cell r="Y83">
            <v>5826.339961309176</v>
          </cell>
          <cell r="Z83">
            <v>6388.0376116654143</v>
          </cell>
          <cell r="AA83">
            <v>6917.9504017429426</v>
          </cell>
          <cell r="AB83">
            <v>7465.7870967865556</v>
          </cell>
          <cell r="AC83">
            <v>8030.6940755296819</v>
          </cell>
          <cell r="AD83">
            <v>8611.7316531391898</v>
          </cell>
          <cell r="AE83">
            <v>9207.8732779754919</v>
          </cell>
          <cell r="AF83">
            <v>9818.0047454602882</v>
          </cell>
          <cell r="AG83">
            <v>10440.923428902977</v>
          </cell>
          <cell r="AH83">
            <v>11075.337527137588</v>
          </cell>
          <cell r="AJ83">
            <v>0</v>
          </cell>
          <cell r="AK83">
            <v>92.597619879824066</v>
          </cell>
          <cell r="AL83">
            <v>201.60113948799787</v>
          </cell>
          <cell r="AM83">
            <v>328.03011329891251</v>
          </cell>
          <cell r="AN83">
            <v>472.89460911247284</v>
          </cell>
          <cell r="AO83">
            <v>637.19526130397196</v>
          </cell>
          <cell r="AP83">
            <v>821.92332383688336</v>
          </cell>
          <cell r="AQ83">
            <v>1028.0607230394858</v>
          </cell>
          <cell r="AR83">
            <v>1256.5801101462478</v>
          </cell>
          <cell r="AS83">
            <v>1508.4449136048772</v>
          </cell>
          <cell r="AT83">
            <v>1784.6093911499504</v>
          </cell>
          <cell r="AU83">
            <v>2054.094226576447</v>
          </cell>
          <cell r="AV83">
            <v>2343.5988233727176</v>
          </cell>
          <cell r="AW83">
            <v>2643.9836296303197</v>
          </cell>
          <cell r="AX83">
            <v>2963.2644786800256</v>
          </cell>
          <cell r="AY83">
            <v>3301.7891013778944</v>
          </cell>
          <cell r="AZ83">
            <v>3659.8884242274416</v>
          </cell>
          <cell r="BA83">
            <v>4037.8765769268539</v>
          </cell>
          <cell r="BB83">
            <v>4436.0509009630259</v>
          </cell>
          <cell r="BC83">
            <v>4854.6919592414306</v>
          </cell>
          <cell r="BD83">
            <v>5294.0635467410348</v>
          </cell>
          <cell r="BE83">
            <v>5826.339961309176</v>
          </cell>
          <cell r="BF83">
            <v>6388.0376116654143</v>
          </cell>
          <cell r="BG83">
            <v>6917.9504017429426</v>
          </cell>
          <cell r="BH83">
            <v>7465.7870967865556</v>
          </cell>
          <cell r="BI83">
            <v>8030.6940755296819</v>
          </cell>
          <cell r="BJ83">
            <v>8611.7316531391898</v>
          </cell>
          <cell r="BK83">
            <v>9207.8732779754919</v>
          </cell>
          <cell r="BL83">
            <v>9818.0047454602882</v>
          </cell>
          <cell r="BM83">
            <v>10440.923428902977</v>
          </cell>
          <cell r="BN83">
            <v>11075.337527137588</v>
          </cell>
        </row>
        <row r="84">
          <cell r="D84">
            <v>878653.78062042897</v>
          </cell>
          <cell r="E84">
            <v>869569.86044212035</v>
          </cell>
          <cell r="F84">
            <v>860532.74080181215</v>
          </cell>
          <cell r="G84">
            <v>851541.08627619967</v>
          </cell>
          <cell r="H84">
            <v>842593.57141401374</v>
          </cell>
          <cell r="I84">
            <v>833688.88069693337</v>
          </cell>
          <cell r="J84">
            <v>824825.70850047807</v>
          </cell>
          <cell r="K84">
            <v>816002.75905488059</v>
          </cell>
          <cell r="L84">
            <v>807218.74640594539</v>
          </cell>
          <cell r="M84">
            <v>798472.39437589142</v>
          </cell>
          <cell r="N84">
            <v>789762.43652418326</v>
          </cell>
          <cell r="O84">
            <v>774399.662825312</v>
          </cell>
          <cell r="P84">
            <v>759055.34197876044</v>
          </cell>
          <cell r="Q84">
            <v>743739.69142570393</v>
          </cell>
          <cell r="R84">
            <v>728445.75051883119</v>
          </cell>
          <cell r="S84">
            <v>713174.20431243174</v>
          </cell>
          <cell r="T84">
            <v>697925.73256328388</v>
          </cell>
          <cell r="U84">
            <v>682701.01001878595</v>
          </cell>
          <cell r="V84">
            <v>667500.70670074655</v>
          </cell>
          <cell r="W84">
            <v>652325.48818487464</v>
          </cell>
          <cell r="X84">
            <v>637176.01587601344</v>
          </cell>
          <cell r="Y84">
            <v>607591.38948689494</v>
          </cell>
          <cell r="Z84">
            <v>578198.14356332459</v>
          </cell>
          <cell r="AA84">
            <v>549056.82791786455</v>
          </cell>
          <cell r="AB84">
            <v>520117.06925789348</v>
          </cell>
          <cell r="AC84">
            <v>491379.04862416373</v>
          </cell>
          <cell r="AD84">
            <v>462843.02525604394</v>
          </cell>
          <cell r="AE84">
            <v>434509.33758042613</v>
          </cell>
          <cell r="AF84">
            <v>406378.40418103401</v>
          </cell>
          <cell r="AG84">
            <v>378450.72474830935</v>
          </cell>
          <cell r="AH84">
            <v>350726.88101004972</v>
          </cell>
          <cell r="AJ84">
            <v>878653.78062042897</v>
          </cell>
          <cell r="AK84">
            <v>871930.69759953779</v>
          </cell>
          <cell r="AL84">
            <v>865231.45233283017</v>
          </cell>
          <cell r="AM84">
            <v>858554.84907631658</v>
          </cell>
          <cell r="AN84">
            <v>851899.70166038512</v>
          </cell>
          <cell r="AO84">
            <v>845264.83344661095</v>
          </cell>
          <cell r="AP84">
            <v>838649.07728463877</v>
          </cell>
          <cell r="AQ84">
            <v>832051.27546914236</v>
          </cell>
          <cell r="AR84">
            <v>825470.27969686058</v>
          </cell>
          <cell r="AS84">
            <v>818904.95102371019</v>
          </cell>
          <cell r="AT84">
            <v>812354.15982197819</v>
          </cell>
          <cell r="AU84">
            <v>803710.83390782576</v>
          </cell>
          <cell r="AV84">
            <v>795058.44425837102</v>
          </cell>
          <cell r="AW84">
            <v>786406.82150185574</v>
          </cell>
          <cell r="AX84">
            <v>777748.62783482322</v>
          </cell>
          <cell r="AY84">
            <v>769084.18067709322</v>
          </cell>
          <cell r="AZ84">
            <v>760413.80153908022</v>
          </cell>
          <cell r="BA84">
            <v>751737.81617787934</v>
          </cell>
          <cell r="BB84">
            <v>743056.55475052237</v>
          </cell>
          <cell r="BC84">
            <v>734370.35196442623</v>
          </cell>
          <cell r="BD84">
            <v>725679.54722506634</v>
          </cell>
          <cell r="BE84">
            <v>708957.11859475414</v>
          </cell>
          <cell r="BF84">
            <v>692319.25012195727</v>
          </cell>
          <cell r="BG84">
            <v>675826.84871700627</v>
          </cell>
          <cell r="BH84">
            <v>659429.90174274787</v>
          </cell>
          <cell r="BI84">
            <v>643128.95436410268</v>
          </cell>
          <cell r="BJ84">
            <v>626924.63332552207</v>
          </cell>
          <cell r="BK84">
            <v>610817.64785330859</v>
          </cell>
          <cell r="BL84">
            <v>594808.79053952312</v>
          </cell>
          <cell r="BM84">
            <v>578898.93820764415</v>
          </cell>
          <cell r="BN84">
            <v>563089.05276013783</v>
          </cell>
        </row>
        <row r="85">
          <cell r="D85">
            <v>239531.49666983372</v>
          </cell>
          <cell r="E85">
            <v>237012.62988017543</v>
          </cell>
          <cell r="F85">
            <v>234500.25965304478</v>
          </cell>
          <cell r="G85">
            <v>231993.92868139964</v>
          </cell>
          <cell r="H85">
            <v>229493.21782907809</v>
          </cell>
          <cell r="I85">
            <v>226997.74573404703</v>
          </cell>
          <cell r="J85">
            <v>224507.16841419053</v>
          </cell>
          <cell r="K85">
            <v>222021.17887562345</v>
          </cell>
          <cell r="L85">
            <v>219539.50672352081</v>
          </cell>
          <cell r="M85">
            <v>217061.91777544841</v>
          </cell>
          <cell r="N85">
            <v>214588.21367718198</v>
          </cell>
          <cell r="O85">
            <v>210307.75882125844</v>
          </cell>
          <cell r="P85">
            <v>206028.61403259338</v>
          </cell>
          <cell r="Q85">
            <v>201757.532098628</v>
          </cell>
          <cell r="R85">
            <v>197489.84893591495</v>
          </cell>
          <cell r="S85">
            <v>193226.0562305596</v>
          </cell>
          <cell r="T85">
            <v>188966.66091715402</v>
          </cell>
          <cell r="U85">
            <v>184712.18461271751</v>
          </cell>
          <cell r="V85">
            <v>180463.16304943807</v>
          </cell>
          <cell r="W85">
            <v>176220.14550628542</v>
          </cell>
          <cell r="X85">
            <v>171983.69423956636</v>
          </cell>
          <cell r="Y85">
            <v>163788.77540226764</v>
          </cell>
          <cell r="Z85">
            <v>155644.89123487604</v>
          </cell>
          <cell r="AA85">
            <v>147588.04247975716</v>
          </cell>
          <cell r="AB85">
            <v>139588.86346902637</v>
          </cell>
          <cell r="AC85">
            <v>131648.06381147573</v>
          </cell>
          <cell r="AD85">
            <v>123766.37283692458</v>
          </cell>
          <cell r="AE85">
            <v>115944.53680053998</v>
          </cell>
          <cell r="AF85">
            <v>108183.31604038604</v>
          </cell>
          <cell r="AG85">
            <v>100483.48208920463</v>
          </cell>
          <cell r="AH85">
            <v>92845.814741418944</v>
          </cell>
          <cell r="AJ85">
            <v>239531.49666983372</v>
          </cell>
          <cell r="AK85">
            <v>237656.22223723633</v>
          </cell>
          <cell r="AL85">
            <v>235781.18443851583</v>
          </cell>
          <cell r="AM85">
            <v>233905.96404487683</v>
          </cell>
          <cell r="AN85">
            <v>232030.17988999785</v>
          </cell>
          <cell r="AO85">
            <v>230153.48847216129</v>
          </cell>
          <cell r="AP85">
            <v>228275.58355894871</v>
          </cell>
          <cell r="AQ85">
            <v>226396.19579448781</v>
          </cell>
          <cell r="AR85">
            <v>224515.0923092395</v>
          </cell>
          <cell r="AS85">
            <v>222632.07633231173</v>
          </cell>
          <cell r="AT85">
            <v>220746.98680628694</v>
          </cell>
          <cell r="AU85">
            <v>218298.33353156413</v>
          </cell>
          <cell r="AV85">
            <v>215843.48897423738</v>
          </cell>
          <cell r="AW85">
            <v>213389.10047193035</v>
          </cell>
          <cell r="AX85">
            <v>210930.40112393358</v>
          </cell>
          <cell r="AY85">
            <v>208467.78239481282</v>
          </cell>
          <cell r="AZ85">
            <v>206001.65355692996</v>
          </cell>
          <cell r="BA85">
            <v>203532.44108838669</v>
          </cell>
          <cell r="BB85">
            <v>201060.5880701807</v>
          </cell>
          <cell r="BC85">
            <v>198586.55358264039</v>
          </cell>
          <cell r="BD85">
            <v>196110.81210120584</v>
          </cell>
          <cell r="BE85">
            <v>191422.28172723879</v>
          </cell>
          <cell r="BF85">
            <v>186755.66553360474</v>
          </cell>
          <cell r="BG85">
            <v>182147.06161177857</v>
          </cell>
          <cell r="BH85">
            <v>177567.20261285629</v>
          </cell>
          <cell r="BI85">
            <v>173016.89741021968</v>
          </cell>
          <cell r="BJ85">
            <v>168496.97551995525</v>
          </cell>
          <cell r="BK85">
            <v>164008.28428157035</v>
          </cell>
          <cell r="BL85">
            <v>159551.68599226113</v>
          </cell>
          <cell r="BM85">
            <v>155128.0549957318</v>
          </cell>
          <cell r="BN85">
            <v>150738.27472655292</v>
          </cell>
        </row>
        <row r="86">
          <cell r="D86">
            <v>164402.51278930038</v>
          </cell>
          <cell r="E86">
            <v>162705.8342801714</v>
          </cell>
          <cell r="F86">
            <v>161017.83153490594</v>
          </cell>
          <cell r="G86">
            <v>159338.10683196591</v>
          </cell>
          <cell r="H86">
            <v>157666.24899773466</v>
          </cell>
          <cell r="I86">
            <v>156001.8335754943</v>
          </cell>
          <cell r="J86">
            <v>154344.42299321631</v>
          </cell>
          <cell r="K86">
            <v>152693.5667301706</v>
          </cell>
          <cell r="L86">
            <v>151048.80148236133</v>
          </cell>
          <cell r="M86">
            <v>149409.65132679386</v>
          </cell>
          <cell r="N86">
            <v>147775.62788458122</v>
          </cell>
          <cell r="O86">
            <v>144894.75390802967</v>
          </cell>
          <cell r="P86">
            <v>142015.34129199045</v>
          </cell>
          <cell r="Q86">
            <v>139139.11568765991</v>
          </cell>
          <cell r="R86">
            <v>136264.59374129985</v>
          </cell>
          <cell r="S86">
            <v>133391.6906644</v>
          </cell>
          <cell r="T86">
            <v>130520.31579872654</v>
          </cell>
          <cell r="U86">
            <v>127650.37297995151</v>
          </cell>
          <cell r="V86">
            <v>124781.76090027871</v>
          </cell>
          <cell r="W86">
            <v>121914.37347004868</v>
          </cell>
          <cell r="X86">
            <v>119048.10017830349</v>
          </cell>
          <cell r="Y86">
            <v>113474.56331279312</v>
          </cell>
          <cell r="Z86">
            <v>107931.81882968333</v>
          </cell>
          <cell r="AA86">
            <v>102433.36466327231</v>
          </cell>
          <cell r="AB86">
            <v>96967.918324528466</v>
          </cell>
          <cell r="AC86">
            <v>91535.356467275007</v>
          </cell>
          <cell r="AD86">
            <v>86135.587428130239</v>
          </cell>
          <cell r="AE86">
            <v>80768.553043059161</v>
          </cell>
          <cell r="AF86">
            <v>75434.230477018835</v>
          </cell>
          <cell r="AG86">
            <v>70132.634066298022</v>
          </cell>
          <cell r="AH86">
            <v>64863.817173155971</v>
          </cell>
          <cell r="AJ86">
            <v>164402.51278930038</v>
          </cell>
          <cell r="AK86">
            <v>163147.56408265597</v>
          </cell>
          <cell r="AL86">
            <v>161896.99463601501</v>
          </cell>
          <cell r="AM86">
            <v>160650.43286285509</v>
          </cell>
          <cell r="AN86">
            <v>159407.49365017063</v>
          </cell>
          <cell r="AO86">
            <v>158167.77852668244</v>
          </cell>
          <cell r="AP86">
            <v>156930.87582987797</v>
          </cell>
          <cell r="AQ86">
            <v>155696.36087188812</v>
          </cell>
          <cell r="AR86">
            <v>154463.79610420801</v>
          </cell>
          <cell r="AS86">
            <v>153232.73128126599</v>
          </cell>
          <cell r="AT86">
            <v>152002.70362284922</v>
          </cell>
          <cell r="AU86">
            <v>150379.08719725729</v>
          </cell>
          <cell r="AV86">
            <v>148751.78357850594</v>
          </cell>
          <cell r="AW86">
            <v>147122.44604227832</v>
          </cell>
          <cell r="AX86">
            <v>145489.52066617837</v>
          </cell>
          <cell r="AY86">
            <v>143852.85387461272</v>
          </cell>
          <cell r="AZ86">
            <v>142212.28797884739</v>
          </cell>
          <cell r="BA86">
            <v>140567.66151593043</v>
          </cell>
          <cell r="BB86">
            <v>138918.80958689406</v>
          </cell>
          <cell r="BC86">
            <v>137265.56419421517</v>
          </cell>
          <cell r="BD86">
            <v>135607.75457851202</v>
          </cell>
          <cell r="BE86">
            <v>132440.82846023765</v>
          </cell>
          <cell r="BF86">
            <v>129284.70786782845</v>
          </cell>
          <cell r="BG86">
            <v>126152.95755117231</v>
          </cell>
          <cell r="BH86">
            <v>123034.36250249871</v>
          </cell>
          <cell r="BI86">
            <v>119928.86750591105</v>
          </cell>
          <cell r="BJ86">
            <v>116836.44966090142</v>
          </cell>
          <cell r="BK86">
            <v>113757.12018270139</v>
          </cell>
          <cell r="BL86">
            <v>110690.92621594803</v>
          </cell>
          <cell r="BM86">
            <v>107637.95266126421</v>
          </cell>
          <cell r="BN86">
            <v>104598.3240143546</v>
          </cell>
        </row>
        <row r="87">
          <cell r="D87">
            <v>474719.77116129483</v>
          </cell>
          <cell r="E87">
            <v>469851.39628177352</v>
          </cell>
          <cell r="F87">
            <v>465014.64961386146</v>
          </cell>
          <cell r="G87">
            <v>460209.05076283403</v>
          </cell>
          <cell r="H87">
            <v>455434.10458720103</v>
          </cell>
          <cell r="I87">
            <v>450689.30138739187</v>
          </cell>
          <cell r="J87">
            <v>445974.11709307123</v>
          </cell>
          <cell r="K87">
            <v>441288.01344908652</v>
          </cell>
          <cell r="L87">
            <v>436630.43820006307</v>
          </cell>
          <cell r="M87">
            <v>432000.82527364907</v>
          </cell>
          <cell r="N87">
            <v>427398.59496242</v>
          </cell>
          <cell r="O87">
            <v>419197.15009602386</v>
          </cell>
          <cell r="P87">
            <v>411011.38665417657</v>
          </cell>
          <cell r="Q87">
            <v>402843.04363941588</v>
          </cell>
          <cell r="R87">
            <v>394691.30784161633</v>
          </cell>
          <cell r="S87">
            <v>386556.45741747215</v>
          </cell>
          <cell r="T87">
            <v>378438.75584740331</v>
          </cell>
          <cell r="U87">
            <v>370338.45242611697</v>
          </cell>
          <cell r="V87">
            <v>362255.78275102982</v>
          </cell>
          <cell r="W87">
            <v>354190.96920854051</v>
          </cell>
          <cell r="X87">
            <v>346144.2214581435</v>
          </cell>
          <cell r="Y87">
            <v>330328.05077183421</v>
          </cell>
          <cell r="Z87">
            <v>314621.43349876523</v>
          </cell>
          <cell r="AA87">
            <v>299035.42077483505</v>
          </cell>
          <cell r="AB87">
            <v>283560.28746433859</v>
          </cell>
          <cell r="AC87">
            <v>268195.62834541296</v>
          </cell>
          <cell r="AD87">
            <v>252941.06499098908</v>
          </cell>
          <cell r="AE87">
            <v>237796.24773682695</v>
          </cell>
          <cell r="AF87">
            <v>222760.85766362911</v>
          </cell>
          <cell r="AG87">
            <v>207834.6085928067</v>
          </cell>
          <cell r="AH87">
            <v>193017.24909547478</v>
          </cell>
          <cell r="AJ87">
            <v>474719.77116129483</v>
          </cell>
          <cell r="AK87">
            <v>471126.91127964552</v>
          </cell>
          <cell r="AL87">
            <v>467553.27325829939</v>
          </cell>
          <cell r="AM87">
            <v>463998.45216858457</v>
          </cell>
          <cell r="AN87">
            <v>460462.02812021662</v>
          </cell>
          <cell r="AO87">
            <v>456943.56644776708</v>
          </cell>
          <cell r="AP87">
            <v>453442.61789581209</v>
          </cell>
          <cell r="AQ87">
            <v>449958.71880276635</v>
          </cell>
          <cell r="AR87">
            <v>446491.39128341299</v>
          </cell>
          <cell r="AS87">
            <v>443040.14341013244</v>
          </cell>
          <cell r="AT87">
            <v>439604.46939284197</v>
          </cell>
          <cell r="AU87">
            <v>435033.41317900433</v>
          </cell>
          <cell r="AV87">
            <v>430463.17170562758</v>
          </cell>
          <cell r="AW87">
            <v>425895.27498764696</v>
          </cell>
          <cell r="AX87">
            <v>421328.70604471123</v>
          </cell>
          <cell r="AY87">
            <v>416763.54440766765</v>
          </cell>
          <cell r="AZ87">
            <v>412199.86000330286</v>
          </cell>
          <cell r="BA87">
            <v>407637.71357356221</v>
          </cell>
          <cell r="BB87">
            <v>403077.15709344752</v>
          </cell>
          <cell r="BC87">
            <v>398518.23418757058</v>
          </cell>
          <cell r="BD87">
            <v>393960.98054534843</v>
          </cell>
          <cell r="BE87">
            <v>385094.00840727775</v>
          </cell>
          <cell r="BF87">
            <v>376278.87672052404</v>
          </cell>
          <cell r="BG87">
            <v>367526.82955405535</v>
          </cell>
          <cell r="BH87">
            <v>358828.3366273928</v>
          </cell>
          <cell r="BI87">
            <v>350183.18944797193</v>
          </cell>
          <cell r="BJ87">
            <v>341591.20814466546</v>
          </cell>
          <cell r="BK87">
            <v>333052.24338903686</v>
          </cell>
          <cell r="BL87">
            <v>324566.17833131389</v>
          </cell>
          <cell r="BM87">
            <v>316132.93055064807</v>
          </cell>
          <cell r="BN87">
            <v>307752.45401923032</v>
          </cell>
        </row>
        <row r="88">
          <cell r="D88">
            <v>111056.034375</v>
          </cell>
          <cell r="E88">
            <v>106887.64763043991</v>
          </cell>
          <cell r="F88">
            <v>102771.12687376629</v>
          </cell>
          <cell r="G88">
            <v>98705.957336579217</v>
          </cell>
          <cell r="H88">
            <v>94691.628867724459</v>
          </cell>
          <cell r="I88">
            <v>90727.635894201099</v>
          </cell>
          <cell r="J88">
            <v>86813.47738238785</v>
          </cell>
          <cell r="K88">
            <v>82948.656799585733</v>
          </cell>
          <cell r="L88">
            <v>79132.682075874647</v>
          </cell>
          <cell r="M88">
            <v>75365.065566281104</v>
          </cell>
          <cell r="N88">
            <v>71645.324013254925</v>
          </cell>
          <cell r="O88">
            <v>68910.039719020438</v>
          </cell>
          <cell r="P88">
            <v>66208.847358449275</v>
          </cell>
          <cell r="Q88">
            <v>63541.408353129729</v>
          </cell>
          <cell r="R88">
            <v>60907.387162573752</v>
          </cell>
          <cell r="S88">
            <v>58306.451258490677</v>
          </cell>
          <cell r="T88">
            <v>55738.271099270707</v>
          </cell>
          <cell r="U88">
            <v>53202.520104676776</v>
          </cell>
          <cell r="V88">
            <v>50698.874630742728</v>
          </cell>
          <cell r="W88">
            <v>48227.013944876599</v>
          </cell>
          <cell r="X88">
            <v>45786.620201166981</v>
          </cell>
          <cell r="Y88">
            <v>42944.758285413576</v>
          </cell>
          <cell r="Z88">
            <v>40139.659284422814</v>
          </cell>
          <cell r="AA88">
            <v>37370.953045252303</v>
          </cell>
          <cell r="AB88">
            <v>34638.27276000884</v>
          </cell>
          <cell r="AC88">
            <v>31941.254937396749</v>
          </cell>
          <cell r="AD88">
            <v>29279.539374499127</v>
          </cell>
          <cell r="AE88">
            <v>26652.769128790027</v>
          </cell>
          <cell r="AF88">
            <v>24060.590490375595</v>
          </cell>
          <cell r="AG88">
            <v>21502.652954462654</v>
          </cell>
          <cell r="AH88">
            <v>18978.609194052569</v>
          </cell>
          <cell r="AJ88">
            <v>111056.034375</v>
          </cell>
          <cell r="AK88">
            <v>108591.717546744</v>
          </cell>
          <cell r="AL88">
            <v>106155.93589145908</v>
          </cell>
          <cell r="AM88">
            <v>103748.41421142814</v>
          </cell>
          <cell r="AN88">
            <v>101368.87973950147</v>
          </cell>
          <cell r="AO88">
            <v>99017.062118715621</v>
          </cell>
          <cell r="AP88">
            <v>96692.69338207769</v>
          </cell>
          <cell r="AQ88">
            <v>94395.507932513123</v>
          </cell>
          <cell r="AR88">
            <v>92125.242522976274</v>
          </cell>
          <cell r="AS88">
            <v>89881.636236722145</v>
          </cell>
          <cell r="AT88">
            <v>87664.430467738115</v>
          </cell>
          <cell r="AU88">
            <v>85941.89950611844</v>
          </cell>
          <cell r="AV88">
            <v>84238.843943705084</v>
          </cell>
          <cell r="AW88">
            <v>82555.07786033224</v>
          </cell>
          <cell r="AX88">
            <v>80890.416968645077</v>
          </cell>
          <cell r="AY88">
            <v>79244.678600457264</v>
          </cell>
          <cell r="AZ88">
            <v>77617.681693218648</v>
          </cell>
          <cell r="BA88">
            <v>76009.246776592467</v>
          </cell>
          <cell r="BB88">
            <v>74419.195959140954</v>
          </cell>
          <cell r="BC88">
            <v>72847.352915118783</v>
          </cell>
          <cell r="BD88">
            <v>71293.542871373109</v>
          </cell>
          <cell r="BE88">
            <v>69541.282529111064</v>
          </cell>
          <cell r="BF88">
            <v>67809.671797804665</v>
          </cell>
          <cell r="BG88">
            <v>66098.510074075399</v>
          </cell>
          <cell r="BH88">
            <v>64407.598533360644</v>
          </cell>
          <cell r="BI88">
            <v>62736.740114960085</v>
          </cell>
          <cell r="BJ88">
            <v>61085.739507203769</v>
          </cell>
          <cell r="BK88">
            <v>59454.40313274051</v>
          </cell>
          <cell r="BL88">
            <v>57842.539133945611</v>
          </cell>
          <cell r="BM88">
            <v>56249.957358447282</v>
          </cell>
          <cell r="BN88">
            <v>54676.469344770514</v>
          </cell>
        </row>
        <row r="89">
          <cell r="D89">
            <v>0</v>
          </cell>
          <cell r="E89">
            <v>139.97581628488709</v>
          </cell>
          <cell r="F89">
            <v>331.19767139118858</v>
          </cell>
          <cell r="G89">
            <v>577.79894899130204</v>
          </cell>
          <cell r="H89">
            <v>883.87502926869797</v>
          </cell>
          <cell r="I89">
            <v>1253.4835014300218</v>
          </cell>
          <cell r="J89">
            <v>1638.403464076865</v>
          </cell>
          <cell r="K89">
            <v>2063.4210617783674</v>
          </cell>
          <cell r="L89">
            <v>2525.4847318253337</v>
          </cell>
          <cell r="M89">
            <v>3021.0228666685116</v>
          </cell>
          <cell r="N89">
            <v>3545.9496984628768</v>
          </cell>
          <cell r="O89">
            <v>3973.4813613083229</v>
          </cell>
          <cell r="P89">
            <v>4409.9313526629385</v>
          </cell>
          <cell r="Q89">
            <v>4851.1257821587715</v>
          </cell>
          <cell r="R89">
            <v>5292.5646818035821</v>
          </cell>
          <cell r="S89">
            <v>5729.4258075839907</v>
          </cell>
          <cell r="T89">
            <v>6241.4415749378059</v>
          </cell>
          <cell r="U89">
            <v>6758.5360162590341</v>
          </cell>
          <cell r="V89">
            <v>7277.1250428922913</v>
          </cell>
          <cell r="W89">
            <v>7793.4030019883412</v>
          </cell>
          <cell r="X89">
            <v>8303.3452961607709</v>
          </cell>
          <cell r="Y89">
            <v>8985.5854737175778</v>
          </cell>
          <cell r="Z89">
            <v>9658.5654021938335</v>
          </cell>
          <cell r="AA89">
            <v>10315.858743336479</v>
          </cell>
          <cell r="AB89">
            <v>10950.711306978319</v>
          </cell>
          <cell r="AC89">
            <v>11556.044983921269</v>
          </cell>
          <cell r="AD89">
            <v>12003.539494644547</v>
          </cell>
          <cell r="AE89">
            <v>12383.146395784213</v>
          </cell>
          <cell r="AF89">
            <v>12684.851701471891</v>
          </cell>
          <cell r="AG89">
            <v>12898.272640940231</v>
          </cell>
          <cell r="AH89">
            <v>13012.662224394182</v>
          </cell>
          <cell r="AJ89">
            <v>0</v>
          </cell>
          <cell r="AK89">
            <v>139.97581628488709</v>
          </cell>
          <cell r="AL89">
            <v>331.19767139118858</v>
          </cell>
          <cell r="AM89">
            <v>577.79894899130204</v>
          </cell>
          <cell r="AN89">
            <v>883.87502926869797</v>
          </cell>
          <cell r="AO89">
            <v>1253.4835014300218</v>
          </cell>
          <cell r="AP89">
            <v>1638.403464076865</v>
          </cell>
          <cell r="AQ89">
            <v>2063.4210617783674</v>
          </cell>
          <cell r="AR89">
            <v>2525.4847318253337</v>
          </cell>
          <cell r="AS89">
            <v>3021.0228666685116</v>
          </cell>
          <cell r="AT89">
            <v>3545.9496984628768</v>
          </cell>
          <cell r="AU89">
            <v>3973.4813613083229</v>
          </cell>
          <cell r="AV89">
            <v>4409.9313526629385</v>
          </cell>
          <cell r="AW89">
            <v>4851.1257821587715</v>
          </cell>
          <cell r="AX89">
            <v>5292.5646818035821</v>
          </cell>
          <cell r="AY89">
            <v>5729.4258075839907</v>
          </cell>
          <cell r="AZ89">
            <v>6241.4415749378059</v>
          </cell>
          <cell r="BA89">
            <v>6758.5360162590341</v>
          </cell>
          <cell r="BB89">
            <v>7277.1250428922913</v>
          </cell>
          <cell r="BC89">
            <v>7793.4030019883412</v>
          </cell>
          <cell r="BD89">
            <v>8303.3452961607709</v>
          </cell>
          <cell r="BE89">
            <v>8985.5854737175778</v>
          </cell>
          <cell r="BF89">
            <v>9658.5654021938335</v>
          </cell>
          <cell r="BG89">
            <v>10315.858743336479</v>
          </cell>
          <cell r="BH89">
            <v>10950.711306978319</v>
          </cell>
          <cell r="BI89">
            <v>11556.044983921269</v>
          </cell>
          <cell r="BJ89">
            <v>12003.539494644547</v>
          </cell>
          <cell r="BK89">
            <v>12383.146395784213</v>
          </cell>
          <cell r="BL89">
            <v>12684.851701471891</v>
          </cell>
          <cell r="BM89">
            <v>12898.272640940231</v>
          </cell>
          <cell r="BN89">
            <v>13012.662224394182</v>
          </cell>
        </row>
        <row r="90">
          <cell r="D90">
            <v>0</v>
          </cell>
          <cell r="E90">
            <v>-412.99926487022458</v>
          </cell>
          <cell r="F90">
            <v>-1145.93276590405</v>
          </cell>
          <cell r="G90">
            <v>-1926.1476417518061</v>
          </cell>
          <cell r="H90">
            <v>-2827.6323617516973</v>
          </cell>
          <cell r="I90">
            <v>-3838.2790395880365</v>
          </cell>
          <cell r="J90">
            <v>-4946.4257175993189</v>
          </cell>
          <cell r="K90">
            <v>-6140.8520216009128</v>
          </cell>
          <cell r="L90">
            <v>-7410.7748432256849</v>
          </cell>
          <cell r="M90">
            <v>-8745.8440496440817</v>
          </cell>
          <cell r="N90">
            <v>-10136.138220525369</v>
          </cell>
          <cell r="O90">
            <v>-12855.40337383376</v>
          </cell>
          <cell r="P90">
            <v>-15435.714923084124</v>
          </cell>
          <cell r="Q90">
            <v>-17880.135490858298</v>
          </cell>
          <cell r="R90">
            <v>-20191.779258725583</v>
          </cell>
          <cell r="S90">
            <v>-22373.81126351584</v>
          </cell>
          <cell r="T90">
            <v>-24429.446698534259</v>
          </cell>
          <cell r="U90">
            <v>-26361.950219691964</v>
          </cell>
          <cell r="V90">
            <v>-28174.63525652622</v>
          </cell>
          <cell r="W90">
            <v>-29870.863328084353</v>
          </cell>
          <cell r="X90">
            <v>-31454.043363645695</v>
          </cell>
          <cell r="Y90">
            <v>-32796.337711014035</v>
          </cell>
          <cell r="Z90">
            <v>-34052.958622931292</v>
          </cell>
          <cell r="AA90">
            <v>-35226.3313331924</v>
          </cell>
          <cell r="AB90">
            <v>-36318.917162593672</v>
          </cell>
          <cell r="AC90">
            <v>-37333.213011476342</v>
          </cell>
          <cell r="AD90">
            <v>-38271.75085586193</v>
          </cell>
          <cell r="AE90">
            <v>-39137.097247160338</v>
          </cell>
          <cell r="AF90">
            <v>-39931.852815431499</v>
          </cell>
          <cell r="AG90">
            <v>-40658.651776181956</v>
          </cell>
          <cell r="AH90">
            <v>-41320.161440677351</v>
          </cell>
          <cell r="AJ90">
            <v>0</v>
          </cell>
          <cell r="AK90">
            <v>-412.99926487022458</v>
          </cell>
          <cell r="AL90">
            <v>-1145.93276590405</v>
          </cell>
          <cell r="AM90">
            <v>-1926.1476417518061</v>
          </cell>
          <cell r="AN90">
            <v>-2827.6323617516973</v>
          </cell>
          <cell r="AO90">
            <v>-3838.2790395880365</v>
          </cell>
          <cell r="AP90">
            <v>-4946.4257175993189</v>
          </cell>
          <cell r="AQ90">
            <v>-6140.8520216009128</v>
          </cell>
          <cell r="AR90">
            <v>-7410.7748432256849</v>
          </cell>
          <cell r="AS90">
            <v>-8745.8440496440817</v>
          </cell>
          <cell r="AT90">
            <v>-10136.138220525369</v>
          </cell>
          <cell r="AU90">
            <v>-12855.40337383376</v>
          </cell>
          <cell r="AV90">
            <v>-15435.714923084124</v>
          </cell>
          <cell r="AW90">
            <v>-17880.135490858298</v>
          </cell>
          <cell r="AX90">
            <v>-20191.779258725583</v>
          </cell>
          <cell r="AY90">
            <v>-22373.81126351584</v>
          </cell>
          <cell r="AZ90">
            <v>-24429.446698534259</v>
          </cell>
          <cell r="BA90">
            <v>-26361.950219691964</v>
          </cell>
          <cell r="BB90">
            <v>-28174.63525652622</v>
          </cell>
          <cell r="BC90">
            <v>-29870.863328084353</v>
          </cell>
          <cell r="BD90">
            <v>-31454.043363645695</v>
          </cell>
          <cell r="BE90">
            <v>-32796.337711014035</v>
          </cell>
          <cell r="BF90">
            <v>-34052.958622931292</v>
          </cell>
          <cell r="BG90">
            <v>-35226.3313331924</v>
          </cell>
          <cell r="BH90">
            <v>-36318.917162593672</v>
          </cell>
          <cell r="BI90">
            <v>-37333.213011476342</v>
          </cell>
          <cell r="BJ90">
            <v>-38271.75085586193</v>
          </cell>
          <cell r="BK90">
            <v>-39137.097247160338</v>
          </cell>
          <cell r="BL90">
            <v>-39931.852815431499</v>
          </cell>
          <cell r="BM90">
            <v>-40658.651776181956</v>
          </cell>
          <cell r="BN90">
            <v>-41320.161440677351</v>
          </cell>
        </row>
        <row r="91">
          <cell r="D91">
            <v>111056.034375</v>
          </cell>
          <cell r="E91">
            <v>107160.67107902525</v>
          </cell>
          <cell r="F91">
            <v>103585.86196827915</v>
          </cell>
          <cell r="G91">
            <v>100054.30602933973</v>
          </cell>
          <cell r="H91">
            <v>96635.38620020746</v>
          </cell>
          <cell r="I91">
            <v>93312.431432359124</v>
          </cell>
          <cell r="J91">
            <v>90121.499635910295</v>
          </cell>
          <cell r="K91">
            <v>87026.087759408285</v>
          </cell>
          <cell r="L91">
            <v>84017.972187275009</v>
          </cell>
          <cell r="M91">
            <v>81089.886749256664</v>
          </cell>
          <cell r="N91">
            <v>78235.512535317423</v>
          </cell>
          <cell r="O91">
            <v>77791.961731545874</v>
          </cell>
          <cell r="P91">
            <v>77234.630928870465</v>
          </cell>
          <cell r="Q91">
            <v>76570.418061829259</v>
          </cell>
          <cell r="R91">
            <v>75806.60173949576</v>
          </cell>
          <cell r="S91">
            <v>74950.836714422534</v>
          </cell>
          <cell r="T91">
            <v>73926.276222867164</v>
          </cell>
          <cell r="U91">
            <v>72805.934308109703</v>
          </cell>
          <cell r="V91">
            <v>71596.384844376647</v>
          </cell>
          <cell r="W91">
            <v>70304.474270972612</v>
          </cell>
          <cell r="X91">
            <v>68937.318268651899</v>
          </cell>
          <cell r="Y91">
            <v>66755.510522710043</v>
          </cell>
          <cell r="Z91">
            <v>64534.052505160274</v>
          </cell>
          <cell r="AA91">
            <v>62281.425635108222</v>
          </cell>
          <cell r="AB91">
            <v>60006.47861562419</v>
          </cell>
          <cell r="AC91">
            <v>57718.422964951824</v>
          </cell>
          <cell r="AD91">
            <v>55547.750735716509</v>
          </cell>
          <cell r="AE91">
            <v>53406.719980166148</v>
          </cell>
          <cell r="AF91">
            <v>51307.591604335204</v>
          </cell>
          <cell r="AG91">
            <v>49263.032089704378</v>
          </cell>
          <cell r="AH91">
            <v>47286.108410335743</v>
          </cell>
          <cell r="AJ91">
            <v>111056.034375</v>
          </cell>
          <cell r="AK91">
            <v>108864.74099532934</v>
          </cell>
          <cell r="AL91">
            <v>106970.67098597196</v>
          </cell>
          <cell r="AM91">
            <v>105096.76290418865</v>
          </cell>
          <cell r="AN91">
            <v>103312.63707198447</v>
          </cell>
          <cell r="AO91">
            <v>101601.85765687365</v>
          </cell>
          <cell r="AP91">
            <v>100000.71563560015</v>
          </cell>
          <cell r="AQ91">
            <v>98472.93889233566</v>
          </cell>
          <cell r="AR91">
            <v>97010.532634376636</v>
          </cell>
          <cell r="AS91">
            <v>95606.457419697719</v>
          </cell>
          <cell r="AT91">
            <v>94254.618989800598</v>
          </cell>
          <cell r="AU91">
            <v>94823.821518643876</v>
          </cell>
          <cell r="AV91">
            <v>95264.627514126274</v>
          </cell>
          <cell r="AW91">
            <v>95584.087569031763</v>
          </cell>
          <cell r="AX91">
            <v>95789.63154556707</v>
          </cell>
          <cell r="AY91">
            <v>95889.064056389121</v>
          </cell>
          <cell r="AZ91">
            <v>95805.686816815098</v>
          </cell>
          <cell r="BA91">
            <v>95612.660980025394</v>
          </cell>
          <cell r="BB91">
            <v>95316.706172774881</v>
          </cell>
          <cell r="BC91">
            <v>94924.813241214797</v>
          </cell>
          <cell r="BD91">
            <v>94444.240938858042</v>
          </cell>
          <cell r="BE91">
            <v>93352.034766407523</v>
          </cell>
          <cell r="BF91">
            <v>92204.065018542125</v>
          </cell>
          <cell r="BG91">
            <v>91008.982663931325</v>
          </cell>
          <cell r="BH91">
            <v>89775.804388976001</v>
          </cell>
          <cell r="BI91">
            <v>88513.908142515167</v>
          </cell>
          <cell r="BJ91">
            <v>87353.950868421147</v>
          </cell>
          <cell r="BK91">
            <v>86208.353984116635</v>
          </cell>
          <cell r="BL91">
            <v>85089.540247905214</v>
          </cell>
          <cell r="BM91">
            <v>84010.336493689014</v>
          </cell>
          <cell r="BN91">
            <v>82983.968561053684</v>
          </cell>
        </row>
        <row r="92">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row>
        <row r="93">
          <cell r="D93">
            <v>10419.151641332546</v>
          </cell>
          <cell r="E93">
            <v>9537.37667074606</v>
          </cell>
          <cell r="F93">
            <v>8753.567725552457</v>
          </cell>
          <cell r="G93">
            <v>8005.0717131970705</v>
          </cell>
          <cell r="H93">
            <v>7314.3749883871023</v>
          </cell>
          <cell r="I93">
            <v>6681.9530695717294</v>
          </cell>
          <cell r="J93">
            <v>6108.7155952474195</v>
          </cell>
          <cell r="K93">
            <v>5594.1089248218741</v>
          </cell>
          <cell r="L93">
            <v>5137.5251346311516</v>
          </cell>
          <cell r="M93">
            <v>4737.9956190160674</v>
          </cell>
          <cell r="N93">
            <v>4394.2259160587701</v>
          </cell>
          <cell r="O93">
            <v>4683.1680436838888</v>
          </cell>
          <cell r="P93">
            <v>4989.2520866444574</v>
          </cell>
          <cell r="Q93">
            <v>5308.2971481809018</v>
          </cell>
          <cell r="R93">
            <v>5636.3716250363068</v>
          </cell>
          <cell r="S93">
            <v>5969.8012086975714</v>
          </cell>
          <cell r="T93">
            <v>6300.9297983671049</v>
          </cell>
          <cell r="U93">
            <v>6629.2605184909771</v>
          </cell>
          <cell r="V93">
            <v>6951.6248499307749</v>
          </cell>
          <cell r="W93">
            <v>7265.1099525014724</v>
          </cell>
          <cell r="X93">
            <v>7567.064784527337</v>
          </cell>
          <cell r="Y93">
            <v>7735.4915185880254</v>
          </cell>
          <cell r="Z93">
            <v>7894.150113668893</v>
          </cell>
          <cell r="AA93">
            <v>8041.4799994229897</v>
          </cell>
          <cell r="AB93">
            <v>8176.1732079140675</v>
          </cell>
          <cell r="AC93">
            <v>8297.1812749144192</v>
          </cell>
          <cell r="AD93">
            <v>8413.5546133039916</v>
          </cell>
          <cell r="AE93">
            <v>8517.6715870015996</v>
          </cell>
          <cell r="AF93">
            <v>8609.6947953600375</v>
          </cell>
          <cell r="AG93">
            <v>8690.1031944704901</v>
          </cell>
          <cell r="AH93">
            <v>8759.6993312717277</v>
          </cell>
          <cell r="AJ93">
            <v>10419.151641332546</v>
          </cell>
          <cell r="AK93">
            <v>9697.2505845349533</v>
          </cell>
          <cell r="AL93">
            <v>9071.1266824408922</v>
          </cell>
          <cell r="AM93">
            <v>8478.149318746413</v>
          </cell>
          <cell r="AN93">
            <v>7940.8271192577686</v>
          </cell>
          <cell r="AO93">
            <v>7459.6576701269441</v>
          </cell>
          <cell r="AP93">
            <v>7035.5724758981005</v>
          </cell>
          <cell r="AQ93">
            <v>6668.0395620982399</v>
          </cell>
          <cell r="AR93">
            <v>6356.4724729669151</v>
          </cell>
          <cell r="AS93">
            <v>6099.9238742311109</v>
          </cell>
          <cell r="AT93">
            <v>5897.1203805263549</v>
          </cell>
          <cell r="AU93">
            <v>6281.0778813111883</v>
          </cell>
          <cell r="AV93">
            <v>6680.8059906867693</v>
          </cell>
          <cell r="AW93">
            <v>7092.1381341176339</v>
          </cell>
          <cell r="AX93">
            <v>7511.1568987448991</v>
          </cell>
          <cell r="AY93">
            <v>7934.2020357610936</v>
          </cell>
          <cell r="AZ93">
            <v>8353.6313745062107</v>
          </cell>
          <cell r="BA93">
            <v>8768.9618411109204</v>
          </cell>
          <cell r="BB93">
            <v>9177.0385907742984</v>
          </cell>
          <cell r="BC93">
            <v>9574.9623313984885</v>
          </cell>
          <cell r="BD93">
            <v>9960.0954442322745</v>
          </cell>
          <cell r="BE93">
            <v>10230.747366565998</v>
          </cell>
          <cell r="BF93">
            <v>10490.119417966273</v>
          </cell>
          <cell r="BG93">
            <v>10736.666935034622</v>
          </cell>
          <cell r="BH93">
            <v>10969.097709841042</v>
          </cell>
          <cell r="BI93">
            <v>11186.378892488192</v>
          </cell>
          <cell r="BJ93">
            <v>11397.576365766472</v>
          </cell>
          <cell r="BK93">
            <v>11595.083820330772</v>
          </cell>
          <cell r="BL93">
            <v>11779.079040330871</v>
          </cell>
          <cell r="BM93">
            <v>11950.056025940914</v>
          </cell>
          <cell r="BN93">
            <v>12108.832228683568</v>
          </cell>
        </row>
        <row r="94">
          <cell r="D94">
            <v>100636.88273366746</v>
          </cell>
          <cell r="E94">
            <v>97758.604364021259</v>
          </cell>
          <cell r="F94">
            <v>95141.412069358485</v>
          </cell>
          <cell r="G94">
            <v>92569.25337023483</v>
          </cell>
          <cell r="H94">
            <v>90087.036237186578</v>
          </cell>
          <cell r="I94">
            <v>87675.047947312429</v>
          </cell>
          <cell r="J94">
            <v>85323.506811924395</v>
          </cell>
          <cell r="K94">
            <v>83013.934981949846</v>
          </cell>
          <cell r="L94">
            <v>80732.469189315772</v>
          </cell>
          <cell r="M94">
            <v>78466.607136908598</v>
          </cell>
          <cell r="N94">
            <v>76205.253084900585</v>
          </cell>
          <cell r="O94">
            <v>75625.331883357285</v>
          </cell>
          <cell r="P94">
            <v>74891.337653823794</v>
          </cell>
          <cell r="Q94">
            <v>74011.092190205018</v>
          </cell>
          <cell r="R94">
            <v>72992.931278088057</v>
          </cell>
          <cell r="S94">
            <v>71845.748409516978</v>
          </cell>
          <cell r="T94">
            <v>70538.019159471049</v>
          </cell>
          <cell r="U94">
            <v>69105.37272999766</v>
          </cell>
          <cell r="V94">
            <v>67555.61001160281</v>
          </cell>
          <cell r="W94">
            <v>65896.945419200216</v>
          </cell>
          <cell r="X94">
            <v>64138.035249511508</v>
          </cell>
          <cell r="Y94">
            <v>61715.694646237302</v>
          </cell>
          <cell r="Z94">
            <v>59215.519832076425</v>
          </cell>
          <cell r="AA94">
            <v>56646.979342463776</v>
          </cell>
          <cell r="AB94">
            <v>54020.447669105815</v>
          </cell>
          <cell r="AC94">
            <v>51347.249187357636</v>
          </cell>
          <cell r="AD94">
            <v>48734.66805503182</v>
          </cell>
          <cell r="AE94">
            <v>46127.363032742986</v>
          </cell>
          <cell r="AF94">
            <v>43543.553589073301</v>
          </cell>
          <cell r="AG94">
            <v>41002.871316598583</v>
          </cell>
          <cell r="AH94">
            <v>38526.409079064018</v>
          </cell>
          <cell r="AJ94">
            <v>100636.88273366746</v>
          </cell>
          <cell r="AK94">
            <v>99302.800366536452</v>
          </cell>
          <cell r="AL94">
            <v>98208.662130162847</v>
          </cell>
          <cell r="AM94">
            <v>97138.632639534408</v>
          </cell>
          <cell r="AN94">
            <v>96137.834978092913</v>
          </cell>
          <cell r="AO94">
            <v>95186.769571271725</v>
          </cell>
          <cell r="AP94">
            <v>94275.86593096354</v>
          </cell>
          <cell r="AQ94">
            <v>93386.855477600868</v>
          </cell>
          <cell r="AR94">
            <v>92506.082298081645</v>
          </cell>
          <cell r="AS94">
            <v>91621.249552134585</v>
          </cell>
          <cell r="AT94">
            <v>90721.465074916196</v>
          </cell>
          <cell r="AU94">
            <v>91059.281832827997</v>
          </cell>
          <cell r="AV94">
            <v>91229.7803350373</v>
          </cell>
          <cell r="AW94">
            <v>91240.920711470797</v>
          </cell>
          <cell r="AX94">
            <v>91101.175810450775</v>
          </cell>
          <cell r="AY94">
            <v>90819.574924420027</v>
          </cell>
          <cell r="AZ94">
            <v>90364.728177279889</v>
          </cell>
          <cell r="BA94">
            <v>89772.398079293416</v>
          </cell>
          <cell r="BB94">
            <v>89050.517599157509</v>
          </cell>
          <cell r="BC94">
            <v>88207.432010545395</v>
          </cell>
          <cell r="BD94">
            <v>87251.927260012701</v>
          </cell>
          <cell r="BE94">
            <v>85816.963041956813</v>
          </cell>
          <cell r="BF94">
            <v>84289.563041160887</v>
          </cell>
          <cell r="BG94">
            <v>82679.349435675234</v>
          </cell>
          <cell r="BH94">
            <v>80996.848940530646</v>
          </cell>
          <cell r="BI94">
            <v>79253.5367473472</v>
          </cell>
          <cell r="BJ94">
            <v>77556.846435273983</v>
          </cell>
          <cell r="BK94">
            <v>75851.584803364283</v>
          </cell>
          <cell r="BL94">
            <v>74156.117987672478</v>
          </cell>
          <cell r="BM94">
            <v>72490.222889112789</v>
          </cell>
          <cell r="BN94">
            <v>70875.136332370123</v>
          </cell>
        </row>
        <row r="95">
          <cell r="D95">
            <v>804756.09449362266</v>
          </cell>
          <cell r="E95">
            <v>780016.1649029156</v>
          </cell>
          <cell r="F95">
            <v>755577.24256022868</v>
          </cell>
          <cell r="G95">
            <v>731436.3656795451</v>
          </cell>
          <cell r="H95">
            <v>707590.59891940665</v>
          </cell>
          <cell r="I95">
            <v>684037.03315965249</v>
          </cell>
          <cell r="J95">
            <v>660772.78527997411</v>
          </cell>
          <cell r="K95">
            <v>637794.99794027419</v>
          </cell>
          <cell r="L95">
            <v>615100.83936281293</v>
          </cell>
          <cell r="M95">
            <v>592687.50311613129</v>
          </cell>
          <cell r="N95">
            <v>570552.20790073194</v>
          </cell>
          <cell r="O95">
            <v>548692.19733650901</v>
          </cell>
          <cell r="P95">
            <v>527104.73975190893</v>
          </cell>
          <cell r="Q95">
            <v>505787.12797481049</v>
          </cell>
          <cell r="R95">
            <v>484736.67912511108</v>
          </cell>
          <cell r="S95">
            <v>463950.73440900288</v>
          </cell>
          <cell r="T95">
            <v>443426.65891492856</v>
          </cell>
          <cell r="U95">
            <v>423161.84141120163</v>
          </cell>
          <cell r="V95">
            <v>403153.6941452779</v>
          </cell>
          <cell r="W95">
            <v>383399.65264466644</v>
          </cell>
          <cell r="X95">
            <v>363897.17551946442</v>
          </cell>
          <cell r="Y95">
            <v>344135.79483916244</v>
          </cell>
          <cell r="Z95">
            <v>324627.91867338604</v>
          </cell>
          <cell r="AA95">
            <v>305371.00230000872</v>
          </cell>
          <cell r="AB95">
            <v>286362.5239574397</v>
          </cell>
          <cell r="AC95">
            <v>267599.98464951746</v>
          </cell>
          <cell r="AD95">
            <v>249080.90795199911</v>
          </cell>
          <cell r="AE95">
            <v>230802.83982063213</v>
          </cell>
          <cell r="AF95">
            <v>212763.34840079577</v>
          </cell>
          <cell r="AG95">
            <v>194960.02383870044</v>
          </cell>
          <cell r="AH95">
            <v>177390.47809413198</v>
          </cell>
          <cell r="AJ95">
            <v>804756.09449362266</v>
          </cell>
          <cell r="AK95">
            <v>791082.23767943343</v>
          </cell>
          <cell r="AL95">
            <v>777557.87995428627</v>
          </cell>
          <cell r="AM95">
            <v>764181.61528206966</v>
          </cell>
          <cell r="AN95">
            <v>750952.049871144</v>
          </cell>
          <cell r="AO95">
            <v>737867.80207258905</v>
          </cell>
          <cell r="AP95">
            <v>724927.5022792723</v>
          </cell>
          <cell r="AQ95">
            <v>712129.79282572924</v>
          </cell>
          <cell r="AR95">
            <v>699473.32788885059</v>
          </cell>
          <cell r="AS95">
            <v>686956.7733893689</v>
          </cell>
          <cell r="AT95">
            <v>674578.8068941402</v>
          </cell>
          <cell r="AU95">
            <v>662338.11751921196</v>
          </cell>
          <cell r="AV95">
            <v>650233.40583367296</v>
          </cell>
          <cell r="AW95">
            <v>638263.38376427849</v>
          </cell>
          <cell r="AX95">
            <v>626426.77450084407</v>
          </cell>
          <cell r="AY95">
            <v>614722.31240240321</v>
          </cell>
          <cell r="AZ95">
            <v>603148.74290412071</v>
          </cell>
          <cell r="BA95">
            <v>591704.82242495846</v>
          </cell>
          <cell r="BB95">
            <v>580389.31827608519</v>
          </cell>
          <cell r="BC95">
            <v>569201.00857002684</v>
          </cell>
          <cell r="BD95">
            <v>558138.68213054817</v>
          </cell>
          <cell r="BE95">
            <v>546985.47958795086</v>
          </cell>
          <cell r="BF95">
            <v>535958.82237101125</v>
          </cell>
          <cell r="BG95">
            <v>525057.50058485614</v>
          </cell>
          <cell r="BH95">
            <v>514280.31496933865</v>
          </cell>
          <cell r="BI95">
            <v>503626.07681013411</v>
          </cell>
          <cell r="BJ95">
            <v>493093.60785055452</v>
          </cell>
          <cell r="BK95">
            <v>482681.74020407762</v>
          </cell>
          <cell r="BL95">
            <v>472389.31626758177</v>
          </cell>
          <cell r="BM95">
            <v>462215.18863528431</v>
          </cell>
          <cell r="BN95">
            <v>452158.22001337475</v>
          </cell>
        </row>
        <row r="96">
          <cell r="D96">
            <v>0</v>
          </cell>
          <cell r="E96">
            <v>66.564702548975035</v>
          </cell>
          <cell r="F96">
            <v>201.56482152764937</v>
          </cell>
          <cell r="G96">
            <v>404.5461548446392</v>
          </cell>
          <cell r="H96">
            <v>675.05650721100903</v>
          </cell>
          <cell r="I96">
            <v>1012.645682754026</v>
          </cell>
          <cell r="J96">
            <v>1416.8654776553778</v>
          </cell>
          <cell r="K96">
            <v>1887.2696728137792</v>
          </cell>
          <cell r="L96">
            <v>2423.4140265318906</v>
          </cell>
          <cell r="M96">
            <v>3024.8562672274743</v>
          </cell>
          <cell r="N96">
            <v>3691.156086168714</v>
          </cell>
          <cell r="O96">
            <v>4300.2652125007526</v>
          </cell>
          <cell r="P96">
            <v>4951.8320025301509</v>
          </cell>
          <cell r="Q96">
            <v>5645.5663258664808</v>
          </cell>
          <cell r="R96">
            <v>6381.1793462821006</v>
          </cell>
          <cell r="S96">
            <v>7158.3835169262538</v>
          </cell>
          <cell r="T96">
            <v>7976.8925755550499</v>
          </cell>
          <cell r="U96">
            <v>8836.4215397773023</v>
          </cell>
          <cell r="V96">
            <v>9736.6867023161831</v>
          </cell>
          <cell r="W96">
            <v>10677.405626286571</v>
          </cell>
          <cell r="X96">
            <v>11658.297140488165</v>
          </cell>
          <cell r="Y96">
            <v>12929.077811108484</v>
          </cell>
          <cell r="Z96">
            <v>14262.125363679113</v>
          </cell>
          <cell r="AA96">
            <v>15657.008717358765</v>
          </cell>
          <cell r="AB96">
            <v>17113.298722212505</v>
          </cell>
          <cell r="AC96">
            <v>18630.568152056469</v>
          </cell>
          <cell r="AD96">
            <v>20208.391697326351</v>
          </cell>
          <cell r="AE96">
            <v>21846.345957969679</v>
          </cell>
          <cell r="AF96">
            <v>23544.009436361684</v>
          </cell>
          <cell r="AG96">
            <v>25300.962530244724</v>
          </cell>
          <cell r="AH96">
            <v>27116.787525691343</v>
          </cell>
          <cell r="AJ96">
            <v>0</v>
          </cell>
          <cell r="AK96">
            <v>66.564702548975035</v>
          </cell>
          <cell r="AL96">
            <v>201.56482152764937</v>
          </cell>
          <cell r="AM96">
            <v>404.5461548446392</v>
          </cell>
          <cell r="AN96">
            <v>675.05650721100903</v>
          </cell>
          <cell r="AO96">
            <v>1012.645682754026</v>
          </cell>
          <cell r="AP96">
            <v>1416.8654776553778</v>
          </cell>
          <cell r="AQ96">
            <v>1887.2696728137792</v>
          </cell>
          <cell r="AR96">
            <v>2423.4140265318906</v>
          </cell>
          <cell r="AS96">
            <v>3024.8562672274743</v>
          </cell>
          <cell r="AT96">
            <v>3691.156086168714</v>
          </cell>
          <cell r="AU96">
            <v>4300.2652125007526</v>
          </cell>
          <cell r="AV96">
            <v>4951.8320025301509</v>
          </cell>
          <cell r="AW96">
            <v>5645.5663258664808</v>
          </cell>
          <cell r="AX96">
            <v>6381.1793462821006</v>
          </cell>
          <cell r="AY96">
            <v>7158.3835169262538</v>
          </cell>
          <cell r="AZ96">
            <v>7976.8925755550499</v>
          </cell>
          <cell r="BA96">
            <v>8836.4215397773023</v>
          </cell>
          <cell r="BB96">
            <v>9736.6867023161831</v>
          </cell>
          <cell r="BC96">
            <v>10677.405626286571</v>
          </cell>
          <cell r="BD96">
            <v>11658.297140488165</v>
          </cell>
          <cell r="BE96">
            <v>12929.077811108484</v>
          </cell>
          <cell r="BF96">
            <v>14262.125363679113</v>
          </cell>
          <cell r="BG96">
            <v>15657.008717358765</v>
          </cell>
          <cell r="BH96">
            <v>17113.298722212505</v>
          </cell>
          <cell r="BI96">
            <v>18630.568152056469</v>
          </cell>
          <cell r="BJ96">
            <v>20208.391697326351</v>
          </cell>
          <cell r="BK96">
            <v>21846.345957969679</v>
          </cell>
          <cell r="BL96">
            <v>23544.009436361684</v>
          </cell>
          <cell r="BM96">
            <v>25300.962530244724</v>
          </cell>
          <cell r="BN96">
            <v>27116.787525691343</v>
          </cell>
        </row>
        <row r="97">
          <cell r="D97">
            <v>0</v>
          </cell>
          <cell r="E97">
            <v>3329.9697548696713</v>
          </cell>
          <cell r="F97">
            <v>4915.6373011312098</v>
          </cell>
          <cell r="G97">
            <v>6254.2719109245809</v>
          </cell>
          <cell r="H97">
            <v>6877.5478214695177</v>
          </cell>
          <cell r="I97">
            <v>6808.7396694117342</v>
          </cell>
          <cell r="J97">
            <v>6071.2800139313331</v>
          </cell>
          <cell r="K97">
            <v>4688.7565361392335</v>
          </cell>
          <cell r="L97">
            <v>2684.909259271546</v>
          </cell>
          <cell r="M97">
            <v>83.62778956751572</v>
          </cell>
          <cell r="N97">
            <v>-3091.0514222787751</v>
          </cell>
          <cell r="O97">
            <v>-16138.325377977046</v>
          </cell>
          <cell r="P97">
            <v>-28915.72940646371</v>
          </cell>
          <cell r="Q97">
            <v>-41416.175463362015</v>
          </cell>
          <cell r="R97">
            <v>-53632.570773332991</v>
          </cell>
          <cell r="S97">
            <v>-65557.818255221588</v>
          </cell>
          <cell r="T97">
            <v>-77184.816943532147</v>
          </cell>
          <cell r="U97">
            <v>-88506.462406258157</v>
          </cell>
          <cell r="V97">
            <v>-99515.647159085929</v>
          </cell>
          <cell r="W97">
            <v>-110205.26107599222</v>
          </cell>
          <cell r="X97">
            <v>-120568.19179625934</v>
          </cell>
          <cell r="Y97">
            <v>-129305.10592499083</v>
          </cell>
          <cell r="Z97">
            <v>-137817.5695555415</v>
          </cell>
          <cell r="AA97">
            <v>-146100.2680591247</v>
          </cell>
          <cell r="AB97">
            <v>-154147.884871963</v>
          </cell>
          <cell r="AC97">
            <v>-161955.10179876536</v>
          </cell>
          <cell r="AD97">
            <v>-169516.59931354673</v>
          </cell>
          <cell r="AE97">
            <v>-176827.0568578057</v>
          </cell>
          <cell r="AF97">
            <v>-183881.15313607515</v>
          </cell>
          <cell r="AG97">
            <v>-190673.56640886152</v>
          </cell>
          <cell r="AH97">
            <v>-197198.97478298791</v>
          </cell>
          <cell r="AJ97">
            <v>0</v>
          </cell>
          <cell r="AK97">
            <v>3329.9697548696713</v>
          </cell>
          <cell r="AL97">
            <v>4915.6373011312098</v>
          </cell>
          <cell r="AM97">
            <v>6254.2719109245809</v>
          </cell>
          <cell r="AN97">
            <v>6877.5478214695177</v>
          </cell>
          <cell r="AO97">
            <v>6808.7396694117342</v>
          </cell>
          <cell r="AP97">
            <v>6071.2800139313331</v>
          </cell>
          <cell r="AQ97">
            <v>4688.7565361392335</v>
          </cell>
          <cell r="AR97">
            <v>2684.909259271546</v>
          </cell>
          <cell r="AS97">
            <v>83.62778956751572</v>
          </cell>
          <cell r="AT97">
            <v>-3091.0514222787751</v>
          </cell>
          <cell r="AU97">
            <v>-16138.325377977046</v>
          </cell>
          <cell r="AV97">
            <v>-28915.72940646371</v>
          </cell>
          <cell r="AW97">
            <v>-41416.175463362015</v>
          </cell>
          <cell r="AX97">
            <v>-53632.570773332991</v>
          </cell>
          <cell r="AY97">
            <v>-65557.818255221588</v>
          </cell>
          <cell r="AZ97">
            <v>-77184.816943532147</v>
          </cell>
          <cell r="BA97">
            <v>-88506.462406258157</v>
          </cell>
          <cell r="BB97">
            <v>-99515.647159085929</v>
          </cell>
          <cell r="BC97">
            <v>-110205.26107599222</v>
          </cell>
          <cell r="BD97">
            <v>-120568.19179625934</v>
          </cell>
          <cell r="BE97">
            <v>-129305.10592499083</v>
          </cell>
          <cell r="BF97">
            <v>-137817.5695555415</v>
          </cell>
          <cell r="BG97">
            <v>-146100.2680591247</v>
          </cell>
          <cell r="BH97">
            <v>-154147.884871963</v>
          </cell>
          <cell r="BI97">
            <v>-161955.10179876536</v>
          </cell>
          <cell r="BJ97">
            <v>-169516.59931354673</v>
          </cell>
          <cell r="BK97">
            <v>-176827.0568578057</v>
          </cell>
          <cell r="BL97">
            <v>-183881.15313607515</v>
          </cell>
          <cell r="BM97">
            <v>-190673.56640886152</v>
          </cell>
          <cell r="BN97">
            <v>-197198.97478298791</v>
          </cell>
        </row>
        <row r="98">
          <cell r="D98">
            <v>0</v>
          </cell>
          <cell r="E98">
            <v>109.65227272380366</v>
          </cell>
          <cell r="F98">
            <v>218.24630708729387</v>
          </cell>
          <cell r="G98">
            <v>325.20012294008052</v>
          </cell>
          <cell r="H98">
            <v>429.93690538627334</v>
          </cell>
          <cell r="I98">
            <v>531.88497623396006</v>
          </cell>
          <cell r="J98">
            <v>630.47776557083353</v>
          </cell>
          <cell r="K98">
            <v>725.15378346546777</v>
          </cell>
          <cell r="L98">
            <v>815.35659179377535</v>
          </cell>
          <cell r="M98">
            <v>900.53477619015121</v>
          </cell>
          <cell r="N98">
            <v>980.14191812281797</v>
          </cell>
          <cell r="O98">
            <v>1021.9793865328616</v>
          </cell>
          <cell r="P98">
            <v>1057.9602092924583</v>
          </cell>
          <cell r="Q98">
            <v>1079.8766769367462</v>
          </cell>
          <cell r="R98">
            <v>1095.0353442540882</v>
          </cell>
          <cell r="S98">
            <v>1103.164286259685</v>
          </cell>
          <cell r="T98">
            <v>1104.0003330658596</v>
          </cell>
          <cell r="U98">
            <v>1097.2890698601632</v>
          </cell>
          <cell r="V98">
            <v>1082.784836304686</v>
          </cell>
          <cell r="W98">
            <v>1060.2507253624294</v>
          </cell>
          <cell r="X98">
            <v>1029.4585815566184</v>
          </cell>
          <cell r="Y98">
            <v>1016.831643692853</v>
          </cell>
          <cell r="Z98">
            <v>993.21407821870298</v>
          </cell>
          <cell r="AA98">
            <v>939.58277686944712</v>
          </cell>
          <cell r="AB98">
            <v>874.60072452135364</v>
          </cell>
          <cell r="AC98">
            <v>798.27401013211079</v>
          </cell>
          <cell r="AD98">
            <v>710.64960522975616</v>
          </cell>
          <cell r="AE98">
            <v>611.81584584654593</v>
          </cell>
          <cell r="AF98">
            <v>501.90290508358839</v>
          </cell>
          <cell r="AG98">
            <v>381.08325638632255</v>
          </cell>
          <cell r="AH98">
            <v>249.5721276104332</v>
          </cell>
          <cell r="AJ98">
            <v>0</v>
          </cell>
          <cell r="AK98">
            <v>109.65227272380366</v>
          </cell>
          <cell r="AL98">
            <v>218.24630708729387</v>
          </cell>
          <cell r="AM98">
            <v>325.20012294008052</v>
          </cell>
          <cell r="AN98">
            <v>429.93690538627334</v>
          </cell>
          <cell r="AO98">
            <v>531.88497623396006</v>
          </cell>
          <cell r="AP98">
            <v>630.47776557083353</v>
          </cell>
          <cell r="AQ98">
            <v>725.15378346546777</v>
          </cell>
          <cell r="AR98">
            <v>815.35659179377535</v>
          </cell>
          <cell r="AS98">
            <v>900.53477619015121</v>
          </cell>
          <cell r="AT98">
            <v>980.14191812281797</v>
          </cell>
          <cell r="AU98">
            <v>1021.9793865328616</v>
          </cell>
          <cell r="AV98">
            <v>1057.9602092924583</v>
          </cell>
          <cell r="AW98">
            <v>1079.8766769367462</v>
          </cell>
          <cell r="AX98">
            <v>1095.0353442540882</v>
          </cell>
          <cell r="AY98">
            <v>1103.164286259685</v>
          </cell>
          <cell r="AZ98">
            <v>1104.0003330658596</v>
          </cell>
          <cell r="BA98">
            <v>1097.2890698601632</v>
          </cell>
          <cell r="BB98">
            <v>1082.784836304686</v>
          </cell>
          <cell r="BC98">
            <v>1060.2507253624294</v>
          </cell>
          <cell r="BD98">
            <v>1029.4585815566184</v>
          </cell>
          <cell r="BE98">
            <v>1016.831643692853</v>
          </cell>
          <cell r="BF98">
            <v>993.21407821870298</v>
          </cell>
          <cell r="BG98">
            <v>939.58277686944712</v>
          </cell>
          <cell r="BH98">
            <v>874.60072452135364</v>
          </cell>
          <cell r="BI98">
            <v>798.27401013211079</v>
          </cell>
          <cell r="BJ98">
            <v>710.64960522975616</v>
          </cell>
          <cell r="BK98">
            <v>611.81584584654593</v>
          </cell>
          <cell r="BL98">
            <v>501.90290508358839</v>
          </cell>
          <cell r="BM98">
            <v>381.08325638632255</v>
          </cell>
          <cell r="BN98">
            <v>249.5721276104332</v>
          </cell>
        </row>
        <row r="99">
          <cell r="D99">
            <v>0</v>
          </cell>
          <cell r="E99">
            <v>139.97581628488709</v>
          </cell>
          <cell r="F99">
            <v>331.19767139118858</v>
          </cell>
          <cell r="G99">
            <v>577.79894899130204</v>
          </cell>
          <cell r="H99">
            <v>883.87502926869797</v>
          </cell>
          <cell r="I99">
            <v>1253.4835014300218</v>
          </cell>
          <cell r="J99">
            <v>1638.403464076865</v>
          </cell>
          <cell r="K99">
            <v>2063.4210617783674</v>
          </cell>
          <cell r="L99">
            <v>2525.4847318253337</v>
          </cell>
          <cell r="M99">
            <v>3021.0228666685116</v>
          </cell>
          <cell r="N99">
            <v>3545.9496984628768</v>
          </cell>
          <cell r="O99">
            <v>3973.4813613083229</v>
          </cell>
          <cell r="P99">
            <v>4409.9313526629385</v>
          </cell>
          <cell r="Q99">
            <v>4851.1257821587715</v>
          </cell>
          <cell r="R99">
            <v>5292.5646818035821</v>
          </cell>
          <cell r="S99">
            <v>5729.4258075839907</v>
          </cell>
          <cell r="T99">
            <v>6241.4415749378059</v>
          </cell>
          <cell r="U99">
            <v>6758.5360162590341</v>
          </cell>
          <cell r="V99">
            <v>7277.1250428922913</v>
          </cell>
          <cell r="W99">
            <v>7793.4030019883412</v>
          </cell>
          <cell r="X99">
            <v>8303.3452961607709</v>
          </cell>
          <cell r="Y99">
            <v>8985.5854737175778</v>
          </cell>
          <cell r="Z99">
            <v>9658.5654021938335</v>
          </cell>
          <cell r="AA99">
            <v>10315.858743336479</v>
          </cell>
          <cell r="AB99">
            <v>10950.711306978319</v>
          </cell>
          <cell r="AC99">
            <v>11556.044983921269</v>
          </cell>
          <cell r="AD99">
            <v>12003.539494644547</v>
          </cell>
          <cell r="AE99">
            <v>12383.146395784213</v>
          </cell>
          <cell r="AF99">
            <v>12684.851701471891</v>
          </cell>
          <cell r="AG99">
            <v>12898.272640940231</v>
          </cell>
          <cell r="AH99">
            <v>13012.662224394182</v>
          </cell>
          <cell r="AJ99">
            <v>0</v>
          </cell>
          <cell r="AK99">
            <v>139.97581628488709</v>
          </cell>
          <cell r="AL99">
            <v>331.19767139118858</v>
          </cell>
          <cell r="AM99">
            <v>577.79894899130204</v>
          </cell>
          <cell r="AN99">
            <v>883.87502926869797</v>
          </cell>
          <cell r="AO99">
            <v>1253.4835014300218</v>
          </cell>
          <cell r="AP99">
            <v>1638.403464076865</v>
          </cell>
          <cell r="AQ99">
            <v>2063.4210617783674</v>
          </cell>
          <cell r="AR99">
            <v>2525.4847318253337</v>
          </cell>
          <cell r="AS99">
            <v>3021.0228666685116</v>
          </cell>
          <cell r="AT99">
            <v>3545.9496984628768</v>
          </cell>
          <cell r="AU99">
            <v>3973.4813613083229</v>
          </cell>
          <cell r="AV99">
            <v>4409.9313526629385</v>
          </cell>
          <cell r="AW99">
            <v>4851.1257821587715</v>
          </cell>
          <cell r="AX99">
            <v>5292.5646818035821</v>
          </cell>
          <cell r="AY99">
            <v>5729.4258075839907</v>
          </cell>
          <cell r="AZ99">
            <v>6241.4415749378059</v>
          </cell>
          <cell r="BA99">
            <v>6758.5360162590341</v>
          </cell>
          <cell r="BB99">
            <v>7277.1250428922913</v>
          </cell>
          <cell r="BC99">
            <v>7793.4030019883412</v>
          </cell>
          <cell r="BD99">
            <v>8303.3452961607709</v>
          </cell>
          <cell r="BE99">
            <v>8985.5854737175778</v>
          </cell>
          <cell r="BF99">
            <v>9658.5654021938335</v>
          </cell>
          <cell r="BG99">
            <v>10315.858743336479</v>
          </cell>
          <cell r="BH99">
            <v>10950.711306978319</v>
          </cell>
          <cell r="BI99">
            <v>11556.044983921269</v>
          </cell>
          <cell r="BJ99">
            <v>12003.539494644547</v>
          </cell>
          <cell r="BK99">
            <v>12383.146395784213</v>
          </cell>
          <cell r="BL99">
            <v>12684.851701471891</v>
          </cell>
          <cell r="BM99">
            <v>12898.272640940231</v>
          </cell>
          <cell r="BN99">
            <v>13012.662224394182</v>
          </cell>
        </row>
        <row r="100">
          <cell r="D100">
            <v>804756.09449362266</v>
          </cell>
          <cell r="E100">
            <v>776370.00235648814</v>
          </cell>
          <cell r="F100">
            <v>749910.59645909141</v>
          </cell>
          <cell r="G100">
            <v>723874.54854184436</v>
          </cell>
          <cell r="H100">
            <v>698724.18265607115</v>
          </cell>
          <cell r="I100">
            <v>674430.27932982286</v>
          </cell>
          <cell r="J100">
            <v>651015.75855873968</v>
          </cell>
          <cell r="K100">
            <v>628430.39688607736</v>
          </cell>
          <cell r="L100">
            <v>606651.67475339037</v>
          </cell>
          <cell r="M100">
            <v>585657.46141647757</v>
          </cell>
          <cell r="N100">
            <v>565426.01162025635</v>
          </cell>
          <cell r="O100">
            <v>555534.79675414413</v>
          </cell>
          <cell r="P100">
            <v>545600.74559388706</v>
          </cell>
          <cell r="Q100">
            <v>535626.7346532105</v>
          </cell>
          <cell r="R100">
            <v>525600.47052610433</v>
          </cell>
          <cell r="S100">
            <v>515517.57905345451</v>
          </cell>
          <cell r="T100">
            <v>505289.14137490198</v>
          </cell>
          <cell r="U100">
            <v>494976.05719156325</v>
          </cell>
          <cell r="V100">
            <v>484572.74472285068</v>
          </cell>
          <cell r="W100">
            <v>474073.8543670213</v>
          </cell>
          <cell r="X100">
            <v>463474.26629751822</v>
          </cell>
          <cell r="Y100">
            <v>450509.40583563433</v>
          </cell>
          <cell r="Z100">
            <v>437531.58338483592</v>
          </cell>
          <cell r="AA100">
            <v>424558.82012156874</v>
          </cell>
          <cell r="AB100">
            <v>411571.79807569057</v>
          </cell>
          <cell r="AC100">
            <v>398570.19930217293</v>
          </cell>
          <cell r="AD100">
            <v>385674.92646834516</v>
          </cell>
          <cell r="AE100">
            <v>372788.5884788374</v>
          </cell>
          <cell r="AF100">
            <v>359913.73749395373</v>
          </cell>
          <cell r="AG100">
            <v>347053.27181999065</v>
          </cell>
          <cell r="AH100">
            <v>334210.43099942396</v>
          </cell>
          <cell r="AJ100">
            <v>804756.09449362266</v>
          </cell>
          <cell r="AK100">
            <v>787436.07513300597</v>
          </cell>
          <cell r="AL100">
            <v>771891.23385314899</v>
          </cell>
          <cell r="AM100">
            <v>756619.79814436892</v>
          </cell>
          <cell r="AN100">
            <v>742085.6336078085</v>
          </cell>
          <cell r="AO100">
            <v>728261.04824275943</v>
          </cell>
          <cell r="AP100">
            <v>715170.47555803787</v>
          </cell>
          <cell r="AQ100">
            <v>702765.19177153229</v>
          </cell>
          <cell r="AR100">
            <v>691024.16327942803</v>
          </cell>
          <cell r="AS100">
            <v>679926.73168971529</v>
          </cell>
          <cell r="AT100">
            <v>669452.61061366461</v>
          </cell>
          <cell r="AU100">
            <v>669180.71693684696</v>
          </cell>
          <cell r="AV100">
            <v>668729.41167565109</v>
          </cell>
          <cell r="AW100">
            <v>668102.99044267845</v>
          </cell>
          <cell r="AX100">
            <v>667290.5659018372</v>
          </cell>
          <cell r="AY100">
            <v>666289.15704685496</v>
          </cell>
          <cell r="AZ100">
            <v>665011.22536409425</v>
          </cell>
          <cell r="BA100">
            <v>663519.03820532025</v>
          </cell>
          <cell r="BB100">
            <v>661808.36885365797</v>
          </cell>
          <cell r="BC100">
            <v>659875.21029238182</v>
          </cell>
          <cell r="BD100">
            <v>657715.77290860203</v>
          </cell>
          <cell r="BE100">
            <v>653359.09058442293</v>
          </cell>
          <cell r="BF100">
            <v>648862.48708246113</v>
          </cell>
          <cell r="BG100">
            <v>644245.3184064161</v>
          </cell>
          <cell r="BH100">
            <v>639489.58908758953</v>
          </cell>
          <cell r="BI100">
            <v>634596.29146278964</v>
          </cell>
          <cell r="BJ100">
            <v>629687.62636690063</v>
          </cell>
          <cell r="BK100">
            <v>624667.48886228283</v>
          </cell>
          <cell r="BL100">
            <v>619539.70536073984</v>
          </cell>
          <cell r="BM100">
            <v>614308.43661657453</v>
          </cell>
          <cell r="BN100">
            <v>608978.17291866674</v>
          </cell>
        </row>
        <row r="101">
          <cell r="D101">
            <v>510418.95118389581</v>
          </cell>
          <cell r="E101">
            <v>490235.40784405597</v>
          </cell>
          <cell r="F101">
            <v>470442.92362160771</v>
          </cell>
          <cell r="G101">
            <v>450831.64176007861</v>
          </cell>
          <cell r="H101">
            <v>431504.56722367014</v>
          </cell>
          <cell r="I101">
            <v>412484.69001086778</v>
          </cell>
          <cell r="J101">
            <v>393793.54620615201</v>
          </cell>
          <cell r="K101">
            <v>375451.20622597751</v>
          </cell>
          <cell r="L101">
            <v>357476.26350211026</v>
          </cell>
          <cell r="M101">
            <v>339885.82332420023</v>
          </cell>
          <cell r="N101">
            <v>322695.49195235665</v>
          </cell>
          <cell r="O101">
            <v>308902.31034587102</v>
          </cell>
          <cell r="P101">
            <v>295570.66097831336</v>
          </cell>
          <cell r="Q101">
            <v>282686.80987352878</v>
          </cell>
          <cell r="R101">
            <v>270226.30034543353</v>
          </cell>
          <cell r="S101">
            <v>258169.3526302253</v>
          </cell>
          <cell r="T101">
            <v>246495.76664904598</v>
          </cell>
          <cell r="U101">
            <v>235184.92257941695</v>
          </cell>
          <cell r="V101">
            <v>224215.78031378429</v>
          </cell>
          <cell r="W101">
            <v>213566.8796578419</v>
          </cell>
          <cell r="X101">
            <v>203216.34040679451</v>
          </cell>
          <cell r="Y101">
            <v>192100.39586990452</v>
          </cell>
          <cell r="Z101">
            <v>181242.20804280229</v>
          </cell>
          <cell r="AA101">
            <v>170634.60584777888</v>
          </cell>
          <cell r="AB101">
            <v>160247.97764362238</v>
          </cell>
          <cell r="AC101">
            <v>150063.53388435277</v>
          </cell>
          <cell r="AD101">
            <v>140062.1767828122</v>
          </cell>
          <cell r="AE101">
            <v>130224.4999082658</v>
          </cell>
          <cell r="AF101">
            <v>120530.79065355113</v>
          </cell>
          <cell r="AG101">
            <v>110961.03100268432</v>
          </cell>
          <cell r="AH101">
            <v>101494.89876265991</v>
          </cell>
          <cell r="AJ101">
            <v>510418.95118389581</v>
          </cell>
          <cell r="AK101">
            <v>497254.09748053394</v>
          </cell>
          <cell r="AL101">
            <v>484384.20839322283</v>
          </cell>
          <cell r="AM101">
            <v>471600.41390450369</v>
          </cell>
          <cell r="AN101">
            <v>459006.69671114447</v>
          </cell>
          <cell r="AO101">
            <v>446627.01561481698</v>
          </cell>
          <cell r="AP101">
            <v>434483.86665024393</v>
          </cell>
          <cell r="AQ101">
            <v>422598.27140698518</v>
          </cell>
          <cell r="AR101">
            <v>410989.76578795933</v>
          </cell>
          <cell r="AS101">
            <v>399676.3889265816</v>
          </cell>
          <cell r="AT101">
            <v>388674.67237329343</v>
          </cell>
          <cell r="AU101">
            <v>380982.57389762928</v>
          </cell>
          <cell r="AV101">
            <v>373665.3843760548</v>
          </cell>
          <cell r="AW101">
            <v>366710.26990010659</v>
          </cell>
          <cell r="AX101">
            <v>360093.66558773664</v>
          </cell>
          <cell r="AY101">
            <v>353796.67528648413</v>
          </cell>
          <cell r="AZ101">
            <v>347799.97440651286</v>
          </cell>
          <cell r="BA101">
            <v>342083.81056184368</v>
          </cell>
          <cell r="BB101">
            <v>336628.00309812097</v>
          </cell>
          <cell r="BC101">
            <v>331411.94335958647</v>
          </cell>
          <cell r="BD101">
            <v>326414.59483342792</v>
          </cell>
          <cell r="BE101">
            <v>320758.41293358395</v>
          </cell>
          <cell r="BF101">
            <v>315279.4634996375</v>
          </cell>
          <cell r="BG101">
            <v>309971.42207204318</v>
          </cell>
          <cell r="BH101">
            <v>304805.51581007073</v>
          </cell>
          <cell r="BI101">
            <v>299763.78621790023</v>
          </cell>
          <cell r="BJ101">
            <v>294827.95887501398</v>
          </cell>
          <cell r="BK101">
            <v>289979.44310005056</v>
          </cell>
          <cell r="BL101">
            <v>285199.33448365796</v>
          </cell>
          <cell r="BM101">
            <v>280468.41572126321</v>
          </cell>
          <cell r="BN101">
            <v>275767.15790949471</v>
          </cell>
        </row>
        <row r="102">
          <cell r="D102">
            <v>124794.36789497873</v>
          </cell>
          <cell r="E102">
            <v>119156.26274753394</v>
          </cell>
          <cell r="F102">
            <v>113700.92044646134</v>
          </cell>
          <cell r="G102">
            <v>108296.116087181</v>
          </cell>
          <cell r="H102">
            <v>102997.76574959441</v>
          </cell>
          <cell r="I102">
            <v>97814.011795462429</v>
          </cell>
          <cell r="J102">
            <v>92753.381358901956</v>
          </cell>
          <cell r="K102">
            <v>87822.856736565518</v>
          </cell>
          <cell r="L102">
            <v>83029.252511459374</v>
          </cell>
          <cell r="M102">
            <v>78378.877754933492</v>
          </cell>
          <cell r="N102">
            <v>73877.539866647872</v>
          </cell>
          <cell r="O102">
            <v>70983.768076316701</v>
          </cell>
          <cell r="P102">
            <v>68233.483251768819</v>
          </cell>
          <cell r="Q102">
            <v>65621.689220138898</v>
          </cell>
          <cell r="R102">
            <v>63140.398510989915</v>
          </cell>
          <cell r="S102">
            <v>60782.931636034467</v>
          </cell>
          <cell r="T102">
            <v>58538.281790972454</v>
          </cell>
          <cell r="U102">
            <v>56402.252345179644</v>
          </cell>
          <cell r="V102">
            <v>54367.62308788114</v>
          </cell>
          <cell r="W102">
            <v>52427.074381413448</v>
          </cell>
          <cell r="X102">
            <v>50573.190257366456</v>
          </cell>
          <cell r="Y102">
            <v>48410.188735880671</v>
          </cell>
          <cell r="Z102">
            <v>46325.774767007038</v>
          </cell>
          <cell r="AA102">
            <v>44318.872800732497</v>
          </cell>
          <cell r="AB102">
            <v>42379.951379884435</v>
          </cell>
          <cell r="AC102">
            <v>40503.586719752864</v>
          </cell>
          <cell r="AD102">
            <v>38694.176468795835</v>
          </cell>
          <cell r="AE102">
            <v>36939.166615829628</v>
          </cell>
          <cell r="AF102">
            <v>35233.504239558468</v>
          </cell>
          <cell r="AG102">
            <v>33572.167010820056</v>
          </cell>
          <cell r="AH102">
            <v>31950.167640963875</v>
          </cell>
          <cell r="AJ102">
            <v>124794.36789497873</v>
          </cell>
          <cell r="AK102">
            <v>120872.29020812041</v>
          </cell>
          <cell r="AL102">
            <v>117109.48083921758</v>
          </cell>
          <cell r="AM102">
            <v>113373.95613545259</v>
          </cell>
          <cell r="AN102">
            <v>109721.87122646703</v>
          </cell>
          <cell r="AO102">
            <v>106161.60534058198</v>
          </cell>
          <cell r="AP102">
            <v>102701.92031398298</v>
          </cell>
          <cell r="AQ102">
            <v>99350.030999433759</v>
          </cell>
          <cell r="AR102">
            <v>96112.982408476819</v>
          </cell>
          <cell r="AS102">
            <v>92997.311931653865</v>
          </cell>
          <cell r="AT102">
            <v>90009.053196553665</v>
          </cell>
          <cell r="AU102">
            <v>88606.959587488309</v>
          </cell>
          <cell r="AV102">
            <v>87327.174071338508</v>
          </cell>
          <cell r="AW102">
            <v>86164.920536383623</v>
          </cell>
          <cell r="AX102">
            <v>85112.429552916961</v>
          </cell>
          <cell r="AY102">
            <v>84163.237670316987</v>
          </cell>
          <cell r="AZ102">
            <v>83306.552136091137</v>
          </cell>
          <cell r="BA102">
            <v>82538.388402629353</v>
          </cell>
          <cell r="BB102">
            <v>81851.736390301623</v>
          </cell>
          <cell r="BC102">
            <v>81239.484657504945</v>
          </cell>
          <cell r="BD102">
            <v>80694.42351345162</v>
          </cell>
          <cell r="BE102">
            <v>79866.301164391596</v>
          </cell>
          <cell r="BF102">
            <v>79097.078673955883</v>
          </cell>
          <cell r="BG102">
            <v>78385.887485187443</v>
          </cell>
          <cell r="BH102">
            <v>77723.4012225935</v>
          </cell>
          <cell r="BI102">
            <v>77104.399288236702</v>
          </cell>
          <cell r="BJ102">
            <v>76533.48063877337</v>
          </cell>
          <cell r="BK102">
            <v>75998.290708842003</v>
          </cell>
          <cell r="BL102">
            <v>75493.974176657357</v>
          </cell>
          <cell r="BM102">
            <v>75015.704482187852</v>
          </cell>
          <cell r="BN102">
            <v>74558.688291333776</v>
          </cell>
        </row>
        <row r="103">
          <cell r="D103">
            <v>169542.77541474818</v>
          </cell>
          <cell r="E103">
            <v>167177.98759977124</v>
          </cell>
          <cell r="F103">
            <v>166263.99738441326</v>
          </cell>
          <cell r="G103">
            <v>165630.90128803728</v>
          </cell>
          <cell r="H103">
            <v>165572.92368108904</v>
          </cell>
          <cell r="I103">
            <v>166020.01851031272</v>
          </cell>
          <cell r="J103">
            <v>166913.04614707173</v>
          </cell>
          <cell r="K103">
            <v>168185.19682005513</v>
          </cell>
          <cell r="L103">
            <v>169775.35116261616</v>
          </cell>
          <cell r="M103">
            <v>171624.87573107128</v>
          </cell>
          <cell r="N103">
            <v>173677.71699100637</v>
          </cell>
          <cell r="O103">
            <v>180888.75782870234</v>
          </cell>
          <cell r="P103">
            <v>187413.6593769209</v>
          </cell>
          <cell r="Q103">
            <v>193266.36108742398</v>
          </cell>
          <cell r="R103">
            <v>198459.7684846601</v>
          </cell>
          <cell r="S103">
            <v>203009.19944945004</v>
          </cell>
          <cell r="T103">
            <v>206890.31553844703</v>
          </cell>
          <cell r="U103">
            <v>210146.69720791592</v>
          </cell>
          <cell r="V103">
            <v>212794.86601926875</v>
          </cell>
          <cell r="W103">
            <v>214852.5301581336</v>
          </cell>
          <cell r="X103">
            <v>216338.61644557369</v>
          </cell>
          <cell r="Y103">
            <v>216573.22021529707</v>
          </cell>
          <cell r="Z103">
            <v>216342.45144592618</v>
          </cell>
          <cell r="AA103">
            <v>215665.67721388637</v>
          </cell>
          <cell r="AB103">
            <v>214556.67105802204</v>
          </cell>
          <cell r="AC103">
            <v>213034.18088739709</v>
          </cell>
          <cell r="AD103">
            <v>211213.49737566678</v>
          </cell>
          <cell r="AE103">
            <v>209047.87119011747</v>
          </cell>
          <cell r="AF103">
            <v>206564.70001003321</v>
          </cell>
          <cell r="AG103">
            <v>203793.38164552592</v>
          </cell>
          <cell r="AH103">
            <v>200765.36459580017</v>
          </cell>
          <cell r="AJ103">
            <v>169542.77541474818</v>
          </cell>
          <cell r="AK103">
            <v>169509.34327922462</v>
          </cell>
          <cell r="AL103">
            <v>170894.78961409949</v>
          </cell>
          <cell r="AM103">
            <v>172529.53869786518</v>
          </cell>
          <cell r="AN103">
            <v>174708.13966847947</v>
          </cell>
          <cell r="AO103">
            <v>177360.86827418051</v>
          </cell>
          <cell r="AP103">
            <v>180428.90374719698</v>
          </cell>
          <cell r="AQ103">
            <v>183845.75226163428</v>
          </cell>
          <cell r="AR103">
            <v>187550.60750578734</v>
          </cell>
          <cell r="AS103">
            <v>191485.14622520717</v>
          </cell>
          <cell r="AT103">
            <v>195593.62223357207</v>
          </cell>
          <cell r="AU103">
            <v>204831.22294847545</v>
          </cell>
          <cell r="AV103">
            <v>213353.91124137383</v>
          </cell>
          <cell r="AW103">
            <v>221175.92553406951</v>
          </cell>
          <cell r="AX103">
            <v>228310.46757616298</v>
          </cell>
          <cell r="AY103">
            <v>234773.14875230909</v>
          </cell>
          <cell r="AZ103">
            <v>240539.92142505365</v>
          </cell>
          <cell r="BA103">
            <v>245654.65418179627</v>
          </cell>
          <cell r="BB103">
            <v>250134.15406331886</v>
          </cell>
          <cell r="BC103">
            <v>253996.41210565786</v>
          </cell>
          <cell r="BD103">
            <v>257260.63537393889</v>
          </cell>
          <cell r="BE103">
            <v>259308.77547189518</v>
          </cell>
          <cell r="BF103">
            <v>260864.79577976733</v>
          </cell>
          <cell r="BG103">
            <v>261948.34459001457</v>
          </cell>
          <cell r="BH103">
            <v>262573.47406076355</v>
          </cell>
          <cell r="BI103">
            <v>262759.20814598241</v>
          </cell>
          <cell r="BJ103">
            <v>262621.11101204291</v>
          </cell>
          <cell r="BK103">
            <v>262112.70428876588</v>
          </cell>
          <cell r="BL103">
            <v>261261.65410961345</v>
          </cell>
          <cell r="BM103">
            <v>260097.62425216305</v>
          </cell>
          <cell r="BN103">
            <v>258652.3267178383</v>
          </cell>
        </row>
        <row r="104">
          <cell r="D104">
            <v>2752333.0301990337</v>
          </cell>
          <cell r="E104">
            <v>2733104.0276400158</v>
          </cell>
          <cell r="F104">
            <v>2713241.9600729495</v>
          </cell>
          <cell r="G104">
            <v>2693338.4604947693</v>
          </cell>
          <cell r="H104">
            <v>2673395.769093601</v>
          </cell>
          <cell r="I104">
            <v>2645685.0206951047</v>
          </cell>
          <cell r="J104">
            <v>2619284.3360787164</v>
          </cell>
          <cell r="K104">
            <v>2593005.1041912809</v>
          </cell>
          <cell r="L104">
            <v>2566847.606708047</v>
          </cell>
          <cell r="M104">
            <v>2540812.1199768796</v>
          </cell>
          <cell r="N104">
            <v>2514898.915448443</v>
          </cell>
          <cell r="O104">
            <v>2482498.8505666004</v>
          </cell>
          <cell r="P104">
            <v>2450394.7423573961</v>
          </cell>
          <cell r="Q104">
            <v>2418584.4391405745</v>
          </cell>
          <cell r="R104">
            <v>2387065.8124169968</v>
          </cell>
          <cell r="S104">
            <v>2355836.7571210256</v>
          </cell>
          <cell r="T104">
            <v>2318798.5701757623</v>
          </cell>
          <cell r="U104">
            <v>2282220.1517479843</v>
          </cell>
          <cell r="V104">
            <v>2246096.7106544138</v>
          </cell>
          <cell r="W104">
            <v>2210423.5147339138</v>
          </cell>
          <cell r="X104">
            <v>2175195.8908294654</v>
          </cell>
          <cell r="Y104">
            <v>2135648.2642965443</v>
          </cell>
          <cell r="Z104">
            <v>2096678.7800399521</v>
          </cell>
          <cell r="AA104">
            <v>2058280.4969074118</v>
          </cell>
          <cell r="AB104">
            <v>2020446.5665801272</v>
          </cell>
          <cell r="AC104">
            <v>1983170.2333013618</v>
          </cell>
          <cell r="AD104">
            <v>1944213.670063193</v>
          </cell>
          <cell r="AE104">
            <v>1905875.103652382</v>
          </cell>
          <cell r="AF104">
            <v>1868146.6768811885</v>
          </cell>
          <cell r="AG104">
            <v>1831020.6448651315</v>
          </cell>
          <cell r="AH104">
            <v>1794489.3746988191</v>
          </cell>
          <cell r="AJ104">
            <v>2752333.0301990337</v>
          </cell>
          <cell r="AK104">
            <v>2742181.1344357291</v>
          </cell>
          <cell r="AL104">
            <v>2731384.5368626798</v>
          </cell>
          <cell r="AM104">
            <v>2720534.2002400472</v>
          </cell>
          <cell r="AN104">
            <v>2709631.7055584076</v>
          </cell>
          <cell r="AO104">
            <v>2690815.6233040574</v>
          </cell>
          <cell r="AP104">
            <v>2673268.1366604101</v>
          </cell>
          <cell r="AQ104">
            <v>2655784.5623331936</v>
          </cell>
          <cell r="AR104">
            <v>2638365.2323777266</v>
          </cell>
          <cell r="AS104">
            <v>2621010.4770825361</v>
          </cell>
          <cell r="AT104">
            <v>2603720.6253411202</v>
          </cell>
          <cell r="AU104">
            <v>2579627.8920483575</v>
          </cell>
          <cell r="AV104">
            <v>2555730.2254649652</v>
          </cell>
          <cell r="AW104">
            <v>2532026.3582844874</v>
          </cell>
          <cell r="AX104">
            <v>2508515.0396819091</v>
          </cell>
          <cell r="AY104">
            <v>2485195.0356120309</v>
          </cell>
          <cell r="AZ104">
            <v>2455608.5995094287</v>
          </cell>
          <cell r="BA104">
            <v>2426345.7394313174</v>
          </cell>
          <cell r="BB104">
            <v>2397403.3971269471</v>
          </cell>
          <cell r="BC104">
            <v>2368778.5543435039</v>
          </cell>
          <cell r="BD104">
            <v>2340468.2330003097</v>
          </cell>
          <cell r="BE104">
            <v>2307613.170930218</v>
          </cell>
          <cell r="BF104">
            <v>2275176.2592797852</v>
          </cell>
          <cell r="BG104">
            <v>2243152.967685659</v>
          </cell>
          <cell r="BH104">
            <v>2211538.8284322759</v>
          </cell>
          <cell r="BI104">
            <v>2180329.4365215059</v>
          </cell>
          <cell r="BJ104">
            <v>2147056.2439659345</v>
          </cell>
          <cell r="BK104">
            <v>2114238.5152874994</v>
          </cell>
          <cell r="BL104">
            <v>2081871.0633702758</v>
          </cell>
          <cell r="BM104">
            <v>2049948.7778191522</v>
          </cell>
          <cell r="BN104">
            <v>2018466.6250593069</v>
          </cell>
        </row>
        <row r="105">
          <cell r="D105">
            <v>0</v>
          </cell>
          <cell r="E105">
            <v>7348.3075731373538</v>
          </cell>
          <cell r="F105">
            <v>14663.87032369645</v>
          </cell>
          <cell r="G105">
            <v>21946.797013825111</v>
          </cell>
          <cell r="H105">
            <v>29197.196085048199</v>
          </cell>
          <cell r="I105">
            <v>36415.175659153101</v>
          </cell>
          <cell r="J105">
            <v>42905.509646967839</v>
          </cell>
          <cell r="K105">
            <v>49269.213705104296</v>
          </cell>
          <cell r="L105">
            <v>55507.030522846457</v>
          </cell>
          <cell r="M105">
            <v>61619.699652376337</v>
          </cell>
          <cell r="N105">
            <v>67607.957520054057</v>
          </cell>
          <cell r="O105">
            <v>71165.115070650223</v>
          </cell>
          <cell r="P105">
            <v>74641.156327347984</v>
          </cell>
          <cell r="Q105">
            <v>78036.565103087851</v>
          </cell>
          <cell r="R105">
            <v>81351.823154314552</v>
          </cell>
          <cell r="S105">
            <v>84587.410188395865</v>
          </cell>
          <cell r="T105">
            <v>87743.803871017109</v>
          </cell>
          <cell r="U105">
            <v>90821.479833551843</v>
          </cell>
          <cell r="V105">
            <v>93820.911680407662</v>
          </cell>
          <cell r="W105">
            <v>96742.570996348819</v>
          </cell>
          <cell r="X105">
            <v>99586.927353794323</v>
          </cell>
          <cell r="Y105">
            <v>104668.3506349114</v>
          </cell>
          <cell r="Z105">
            <v>109629.11353643045</v>
          </cell>
          <cell r="AA105">
            <v>114469.93913182493</v>
          </cell>
          <cell r="AB105">
            <v>119191.54741525823</v>
          </cell>
          <cell r="AC105">
            <v>123794.65531270365</v>
          </cell>
          <cell r="AD105">
            <v>128235.85485574674</v>
          </cell>
          <cell r="AE105">
            <v>132557.25326399168</v>
          </cell>
          <cell r="AF105">
            <v>136759.57702010806</v>
          </cell>
          <cell r="AG105">
            <v>140843.54949920269</v>
          </cell>
          <cell r="AH105">
            <v>144809.89098006766</v>
          </cell>
          <cell r="AJ105">
            <v>0</v>
          </cell>
          <cell r="AK105">
            <v>7348.3075731373538</v>
          </cell>
          <cell r="AL105">
            <v>14663.87032369645</v>
          </cell>
          <cell r="AM105">
            <v>21946.797013825111</v>
          </cell>
          <cell r="AN105">
            <v>29197.196085048199</v>
          </cell>
          <cell r="AO105">
            <v>36415.175659153101</v>
          </cell>
          <cell r="AP105">
            <v>42905.509646967839</v>
          </cell>
          <cell r="AQ105">
            <v>49269.213705104296</v>
          </cell>
          <cell r="AR105">
            <v>55507.030522846457</v>
          </cell>
          <cell r="AS105">
            <v>61619.699652376337</v>
          </cell>
          <cell r="AT105">
            <v>67607.957520054057</v>
          </cell>
          <cell r="AU105">
            <v>71165.115070650223</v>
          </cell>
          <cell r="AV105">
            <v>74641.156327347984</v>
          </cell>
          <cell r="AW105">
            <v>78036.565103087851</v>
          </cell>
          <cell r="AX105">
            <v>81351.823154314552</v>
          </cell>
          <cell r="AY105">
            <v>84587.410188395865</v>
          </cell>
          <cell r="AZ105">
            <v>87743.803871017109</v>
          </cell>
          <cell r="BA105">
            <v>90821.479833551843</v>
          </cell>
          <cell r="BB105">
            <v>93820.911680407662</v>
          </cell>
          <cell r="BC105">
            <v>96742.570996348819</v>
          </cell>
          <cell r="BD105">
            <v>99586.927353794323</v>
          </cell>
          <cell r="BE105">
            <v>104668.3506349114</v>
          </cell>
          <cell r="BF105">
            <v>109629.11353643045</v>
          </cell>
          <cell r="BG105">
            <v>114469.93913182493</v>
          </cell>
          <cell r="BH105">
            <v>119191.54741525823</v>
          </cell>
          <cell r="BI105">
            <v>123794.65531270365</v>
          </cell>
          <cell r="BJ105">
            <v>128235.85485574674</v>
          </cell>
          <cell r="BK105">
            <v>132557.25326399168</v>
          </cell>
          <cell r="BL105">
            <v>136759.57702010806</v>
          </cell>
          <cell r="BM105">
            <v>140843.54949920269</v>
          </cell>
          <cell r="BN105">
            <v>144809.89098006766</v>
          </cell>
        </row>
        <row r="106">
          <cell r="D106">
            <v>0</v>
          </cell>
          <cell r="E106">
            <v>533.88219994078827</v>
          </cell>
          <cell r="F106">
            <v>689.95492319643381</v>
          </cell>
          <cell r="G106">
            <v>792.16039873050613</v>
          </cell>
          <cell r="H106">
            <v>741.24088077722263</v>
          </cell>
          <cell r="I106">
            <v>543.67230019118142</v>
          </cell>
          <cell r="J106">
            <v>205.87787514391675</v>
          </cell>
          <cell r="K106">
            <v>-265.77160617846675</v>
          </cell>
          <cell r="L106">
            <v>-864.95750410774781</v>
          </cell>
          <cell r="M106">
            <v>-1585.4130472514298</v>
          </cell>
          <cell r="N106">
            <v>-2420.9230534709932</v>
          </cell>
          <cell r="O106">
            <v>-5306.6137431188326</v>
          </cell>
          <cell r="P106">
            <v>-8117.4789907507002</v>
          </cell>
          <cell r="Q106">
            <v>-10852.782038469653</v>
          </cell>
          <cell r="R106">
            <v>-13511.794699137157</v>
          </cell>
          <cell r="S106">
            <v>-16093.797305385349</v>
          </cell>
          <cell r="T106">
            <v>-18598.078658862156</v>
          </cell>
          <cell r="U106">
            <v>-21023.935979708804</v>
          </cell>
          <cell r="V106">
            <v>-23370.674856268488</v>
          </cell>
          <cell r="W106">
            <v>-25637.609195025405</v>
          </cell>
          <cell r="X106">
            <v>-27824.061170773439</v>
          </cell>
          <cell r="Y106">
            <v>-29668.821004076726</v>
          </cell>
          <cell r="Z106">
            <v>-31456.820013604349</v>
          </cell>
          <cell r="AA106">
            <v>-33187.529364196678</v>
          </cell>
          <cell r="AB106">
            <v>-34860.426471408886</v>
          </cell>
          <cell r="AC106">
            <v>-36474.994964177335</v>
          </cell>
          <cell r="AD106">
            <v>-38030.724647657058</v>
          </cell>
          <cell r="AE106">
            <v>-39527.111466229479</v>
          </cell>
          <cell r="AF106">
            <v>-40963.657466679826</v>
          </cell>
          <cell r="AG106">
            <v>-42339.870761543527</v>
          </cell>
          <cell r="AH106">
            <v>-43655.265492620914</v>
          </cell>
          <cell r="AJ106">
            <v>0</v>
          </cell>
          <cell r="AK106">
            <v>533.88219994078827</v>
          </cell>
          <cell r="AL106">
            <v>689.95492319643381</v>
          </cell>
          <cell r="AM106">
            <v>792.16039873050613</v>
          </cell>
          <cell r="AN106">
            <v>741.24088077722263</v>
          </cell>
          <cell r="AO106">
            <v>543.67230019118142</v>
          </cell>
          <cell r="AP106">
            <v>205.87787514391675</v>
          </cell>
          <cell r="AQ106">
            <v>-265.77160617846675</v>
          </cell>
          <cell r="AR106">
            <v>-864.95750410774781</v>
          </cell>
          <cell r="AS106">
            <v>-1585.4130472514298</v>
          </cell>
          <cell r="AT106">
            <v>-2420.9230534709932</v>
          </cell>
          <cell r="AU106">
            <v>-5306.6137431188326</v>
          </cell>
          <cell r="AV106">
            <v>-8117.4789907507002</v>
          </cell>
          <cell r="AW106">
            <v>-10852.782038469653</v>
          </cell>
          <cell r="AX106">
            <v>-13511.794699137157</v>
          </cell>
          <cell r="AY106">
            <v>-16093.797305385349</v>
          </cell>
          <cell r="AZ106">
            <v>-18598.078658862156</v>
          </cell>
          <cell r="BA106">
            <v>-21023.935979708804</v>
          </cell>
          <cell r="BB106">
            <v>-23370.674856268488</v>
          </cell>
          <cell r="BC106">
            <v>-25637.609195025405</v>
          </cell>
          <cell r="BD106">
            <v>-27824.061170773439</v>
          </cell>
          <cell r="BE106">
            <v>-29668.821004076726</v>
          </cell>
          <cell r="BF106">
            <v>-31456.820013604349</v>
          </cell>
          <cell r="BG106">
            <v>-33187.529364196678</v>
          </cell>
          <cell r="BH106">
            <v>-34860.426471408886</v>
          </cell>
          <cell r="BI106">
            <v>-36474.994964177335</v>
          </cell>
          <cell r="BJ106">
            <v>-38030.724647657058</v>
          </cell>
          <cell r="BK106">
            <v>-39527.111466229479</v>
          </cell>
          <cell r="BL106">
            <v>-40963.657466679826</v>
          </cell>
          <cell r="BM106">
            <v>-42339.870761543527</v>
          </cell>
          <cell r="BN106">
            <v>-43655.265492620914</v>
          </cell>
        </row>
        <row r="107">
          <cell r="D107">
            <v>0</v>
          </cell>
          <cell r="E107">
            <v>75.913111885710123</v>
          </cell>
          <cell r="F107">
            <v>151.09359721428007</v>
          </cell>
          <cell r="G107">
            <v>225.13854665082476</v>
          </cell>
          <cell r="H107">
            <v>297.64862680588135</v>
          </cell>
          <cell r="I107">
            <v>368.22806046966457</v>
          </cell>
          <cell r="J107">
            <v>436.48460693365382</v>
          </cell>
          <cell r="K107">
            <v>502.02954239916994</v>
          </cell>
          <cell r="L107">
            <v>564.47764047261353</v>
          </cell>
          <cell r="M107">
            <v>623.44715274702776</v>
          </cell>
          <cell r="N107">
            <v>678.55978946964296</v>
          </cell>
          <cell r="O107">
            <v>707.52419067659662</v>
          </cell>
          <cell r="P107">
            <v>732.4339910486251</v>
          </cell>
          <cell r="Q107">
            <v>747.60693018697793</v>
          </cell>
          <cell r="R107">
            <v>758.10139217590722</v>
          </cell>
          <cell r="S107">
            <v>763.72912125670496</v>
          </cell>
          <cell r="T107">
            <v>764.3079228917486</v>
          </cell>
          <cell r="U107">
            <v>759.66166374934369</v>
          </cell>
          <cell r="V107">
            <v>749.6202712878594</v>
          </cell>
          <cell r="W107">
            <v>734.01973294322033</v>
          </cell>
          <cell r="X107">
            <v>712.70209492381264</v>
          </cell>
          <cell r="Y107">
            <v>703.96036871043657</v>
          </cell>
          <cell r="Z107">
            <v>687.60974645910187</v>
          </cell>
          <cell r="AA107">
            <v>650.48038398654035</v>
          </cell>
          <cell r="AB107">
            <v>605.4928092840139</v>
          </cell>
          <cell r="AC107">
            <v>552.65123778376892</v>
          </cell>
          <cell r="AD107">
            <v>491.98818823598504</v>
          </cell>
          <cell r="AE107">
            <v>423.56481635530076</v>
          </cell>
          <cell r="AF107">
            <v>347.47124198094548</v>
          </cell>
          <cell r="AG107">
            <v>263.82686980591552</v>
          </cell>
          <cell r="AH107">
            <v>172.78070373029993</v>
          </cell>
          <cell r="AJ107">
            <v>0</v>
          </cell>
          <cell r="AK107">
            <v>75.913111885710123</v>
          </cell>
          <cell r="AL107">
            <v>151.09359721428007</v>
          </cell>
          <cell r="AM107">
            <v>225.13854665082476</v>
          </cell>
          <cell r="AN107">
            <v>297.64862680588135</v>
          </cell>
          <cell r="AO107">
            <v>368.22806046966457</v>
          </cell>
          <cell r="AP107">
            <v>436.48460693365382</v>
          </cell>
          <cell r="AQ107">
            <v>502.02954239916994</v>
          </cell>
          <cell r="AR107">
            <v>564.47764047261353</v>
          </cell>
          <cell r="AS107">
            <v>623.44715274702776</v>
          </cell>
          <cell r="AT107">
            <v>678.55978946964296</v>
          </cell>
          <cell r="AU107">
            <v>707.52419067659662</v>
          </cell>
          <cell r="AV107">
            <v>732.4339910486251</v>
          </cell>
          <cell r="AW107">
            <v>747.60693018697793</v>
          </cell>
          <cell r="AX107">
            <v>758.10139217590722</v>
          </cell>
          <cell r="AY107">
            <v>763.72912125670496</v>
          </cell>
          <cell r="AZ107">
            <v>764.3079228917486</v>
          </cell>
          <cell r="BA107">
            <v>759.66166374934369</v>
          </cell>
          <cell r="BB107">
            <v>749.6202712878594</v>
          </cell>
          <cell r="BC107">
            <v>734.01973294322033</v>
          </cell>
          <cell r="BD107">
            <v>712.70209492381264</v>
          </cell>
          <cell r="BE107">
            <v>703.96036871043657</v>
          </cell>
          <cell r="BF107">
            <v>687.60974645910187</v>
          </cell>
          <cell r="BG107">
            <v>650.48038398654035</v>
          </cell>
          <cell r="BH107">
            <v>605.4928092840139</v>
          </cell>
          <cell r="BI107">
            <v>552.65123778376892</v>
          </cell>
          <cell r="BJ107">
            <v>491.98818823598504</v>
          </cell>
          <cell r="BK107">
            <v>423.56481635530076</v>
          </cell>
          <cell r="BL107">
            <v>347.47124198094548</v>
          </cell>
          <cell r="BM107">
            <v>263.82686980591552</v>
          </cell>
          <cell r="BN107">
            <v>172.78070373029993</v>
          </cell>
        </row>
        <row r="108">
          <cell r="D108">
            <v>0</v>
          </cell>
          <cell r="E108">
            <v>139.97581628488709</v>
          </cell>
          <cell r="F108">
            <v>331.19767139118858</v>
          </cell>
          <cell r="G108">
            <v>577.79894899130204</v>
          </cell>
          <cell r="H108">
            <v>883.87502926869797</v>
          </cell>
          <cell r="I108">
            <v>1253.4835014300218</v>
          </cell>
          <cell r="J108">
            <v>1638.403464076865</v>
          </cell>
          <cell r="K108">
            <v>2063.4210617783674</v>
          </cell>
          <cell r="L108">
            <v>2525.4847318253337</v>
          </cell>
          <cell r="M108">
            <v>3021.0228666685116</v>
          </cell>
          <cell r="N108">
            <v>3545.9496984628768</v>
          </cell>
          <cell r="O108">
            <v>3973.4813613083229</v>
          </cell>
          <cell r="P108">
            <v>4409.9313526629385</v>
          </cell>
          <cell r="Q108">
            <v>4851.1257821587715</v>
          </cell>
          <cell r="R108">
            <v>5292.5646818035821</v>
          </cell>
          <cell r="S108">
            <v>5729.4258075839907</v>
          </cell>
          <cell r="T108">
            <v>6241.4415749378059</v>
          </cell>
          <cell r="U108">
            <v>6758.5360162590341</v>
          </cell>
          <cell r="V108">
            <v>7277.1250428922913</v>
          </cell>
          <cell r="W108">
            <v>7793.4030019883412</v>
          </cell>
          <cell r="X108">
            <v>8303.3452961607709</v>
          </cell>
          <cell r="Y108">
            <v>8985.5854737175778</v>
          </cell>
          <cell r="Z108">
            <v>9658.5654021938335</v>
          </cell>
          <cell r="AA108">
            <v>10315.858743336479</v>
          </cell>
          <cell r="AB108">
            <v>10950.711306978319</v>
          </cell>
          <cell r="AC108">
            <v>11556.044983921269</v>
          </cell>
          <cell r="AD108">
            <v>12003.539494644547</v>
          </cell>
          <cell r="AE108">
            <v>12383.146395784213</v>
          </cell>
          <cell r="AF108">
            <v>12684.851701471891</v>
          </cell>
          <cell r="AG108">
            <v>12898.272640940231</v>
          </cell>
          <cell r="AH108">
            <v>13012.662224394182</v>
          </cell>
          <cell r="AJ108">
            <v>0</v>
          </cell>
          <cell r="AK108">
            <v>139.97581628488709</v>
          </cell>
          <cell r="AL108">
            <v>331.19767139118858</v>
          </cell>
          <cell r="AM108">
            <v>577.79894899130204</v>
          </cell>
          <cell r="AN108">
            <v>883.87502926869797</v>
          </cell>
          <cell r="AO108">
            <v>1253.4835014300218</v>
          </cell>
          <cell r="AP108">
            <v>1638.403464076865</v>
          </cell>
          <cell r="AQ108">
            <v>2063.4210617783674</v>
          </cell>
          <cell r="AR108">
            <v>2525.4847318253337</v>
          </cell>
          <cell r="AS108">
            <v>3021.0228666685116</v>
          </cell>
          <cell r="AT108">
            <v>3545.9496984628768</v>
          </cell>
          <cell r="AU108">
            <v>3973.4813613083229</v>
          </cell>
          <cell r="AV108">
            <v>4409.9313526629385</v>
          </cell>
          <cell r="AW108">
            <v>4851.1257821587715</v>
          </cell>
          <cell r="AX108">
            <v>5292.5646818035821</v>
          </cell>
          <cell r="AY108">
            <v>5729.4258075839907</v>
          </cell>
          <cell r="AZ108">
            <v>6241.4415749378059</v>
          </cell>
          <cell r="BA108">
            <v>6758.5360162590341</v>
          </cell>
          <cell r="BB108">
            <v>7277.1250428922913</v>
          </cell>
          <cell r="BC108">
            <v>7793.4030019883412</v>
          </cell>
          <cell r="BD108">
            <v>8303.3452961607709</v>
          </cell>
          <cell r="BE108">
            <v>8985.5854737175778</v>
          </cell>
          <cell r="BF108">
            <v>9658.5654021938335</v>
          </cell>
          <cell r="BG108">
            <v>10315.858743336479</v>
          </cell>
          <cell r="BH108">
            <v>10950.711306978319</v>
          </cell>
          <cell r="BI108">
            <v>11556.044983921269</v>
          </cell>
          <cell r="BJ108">
            <v>12003.539494644547</v>
          </cell>
          <cell r="BK108">
            <v>12383.146395784213</v>
          </cell>
          <cell r="BL108">
            <v>12684.851701471891</v>
          </cell>
          <cell r="BM108">
            <v>12898.272640940231</v>
          </cell>
          <cell r="BN108">
            <v>13012.662224394182</v>
          </cell>
        </row>
        <row r="109">
          <cell r="D109">
            <v>2752333.0301990337</v>
          </cell>
          <cell r="E109">
            <v>2725005.9489387674</v>
          </cell>
          <cell r="F109">
            <v>2697405.8435574514</v>
          </cell>
          <cell r="G109">
            <v>2669796.5655865716</v>
          </cell>
          <cell r="H109">
            <v>2642275.8084717011</v>
          </cell>
          <cell r="I109">
            <v>2607104.4611738608</v>
          </cell>
          <cell r="J109">
            <v>2574098.0604855935</v>
          </cell>
          <cell r="K109">
            <v>2541436.2114881775</v>
          </cell>
          <cell r="L109">
            <v>2509115.5713170096</v>
          </cell>
          <cell r="M109">
            <v>2477133.3633523392</v>
          </cell>
          <cell r="N109">
            <v>2445487.3714939272</v>
          </cell>
          <cell r="O109">
            <v>2411959.3436870845</v>
          </cell>
          <cell r="P109">
            <v>2378728.6996770874</v>
          </cell>
          <cell r="Q109">
            <v>2345801.9233636106</v>
          </cell>
          <cell r="R109">
            <v>2313175.1178878397</v>
          </cell>
          <cell r="S109">
            <v>2280849.989309174</v>
          </cell>
          <cell r="T109">
            <v>2242647.0954657779</v>
          </cell>
          <cell r="U109">
            <v>2204904.4102141336</v>
          </cell>
          <cell r="V109">
            <v>2167619.7285160944</v>
          </cell>
          <cell r="W109">
            <v>2130791.1301976587</v>
          </cell>
          <cell r="X109">
            <v>2094416.9772553602</v>
          </cell>
          <cell r="Y109">
            <v>2050959.1888232816</v>
          </cell>
          <cell r="Z109">
            <v>2008160.3113684729</v>
          </cell>
          <cell r="AA109">
            <v>1966031.7480124603</v>
          </cell>
          <cell r="AB109">
            <v>1924559.2415200158</v>
          </cell>
          <cell r="AC109">
            <v>1883741.8767311303</v>
          </cell>
          <cell r="AD109">
            <v>1841513.0121722226</v>
          </cell>
          <cell r="AE109">
            <v>1800038.2506424806</v>
          </cell>
          <cell r="AF109">
            <v>1759318.4343843074</v>
          </cell>
          <cell r="AG109">
            <v>1719354.8666167262</v>
          </cell>
          <cell r="AH109">
            <v>1680149.3062832477</v>
          </cell>
          <cell r="AJ109">
            <v>2752333.0301990337</v>
          </cell>
          <cell r="AK109">
            <v>2734083.0557344807</v>
          </cell>
          <cell r="AL109">
            <v>2715548.4203471816</v>
          </cell>
          <cell r="AM109">
            <v>2696992.3053318495</v>
          </cell>
          <cell r="AN109">
            <v>2678511.7449365077</v>
          </cell>
          <cell r="AO109">
            <v>2652235.0637828135</v>
          </cell>
          <cell r="AP109">
            <v>2628081.8610672872</v>
          </cell>
          <cell r="AQ109">
            <v>2604215.6696300902</v>
          </cell>
          <cell r="AR109">
            <v>2580633.1969866892</v>
          </cell>
          <cell r="AS109">
            <v>2557331.7204579958</v>
          </cell>
          <cell r="AT109">
            <v>2534309.0813866043</v>
          </cell>
          <cell r="AU109">
            <v>2509088.3851688416</v>
          </cell>
          <cell r="AV109">
            <v>2484064.1827846565</v>
          </cell>
          <cell r="AW109">
            <v>2459243.8425075235</v>
          </cell>
          <cell r="AX109">
            <v>2434624.345152752</v>
          </cell>
          <cell r="AY109">
            <v>2410208.2678001793</v>
          </cell>
          <cell r="AZ109">
            <v>2379457.1247994443</v>
          </cell>
          <cell r="BA109">
            <v>2349029.9978974666</v>
          </cell>
          <cell r="BB109">
            <v>2318926.4149886277</v>
          </cell>
          <cell r="BC109">
            <v>2289146.1698072492</v>
          </cell>
          <cell r="BD109">
            <v>2259689.3194262045</v>
          </cell>
          <cell r="BE109">
            <v>2222924.095456955</v>
          </cell>
          <cell r="BF109">
            <v>2186657.7906083059</v>
          </cell>
          <cell r="BG109">
            <v>2150904.2187907076</v>
          </cell>
          <cell r="BH109">
            <v>2115651.503372164</v>
          </cell>
          <cell r="BI109">
            <v>2080901.0799512744</v>
          </cell>
          <cell r="BJ109">
            <v>2044355.5860749641</v>
          </cell>
          <cell r="BK109">
            <v>2008401.6622775977</v>
          </cell>
          <cell r="BL109">
            <v>1973042.8208733946</v>
          </cell>
          <cell r="BM109">
            <v>1938282.9995707469</v>
          </cell>
          <cell r="BN109">
            <v>1904126.5566437354</v>
          </cell>
        </row>
        <row r="110">
          <cell r="D110">
            <v>1303062.3227515232</v>
          </cell>
          <cell r="E110">
            <v>1288574.1274969352</v>
          </cell>
          <cell r="F110">
            <v>1273848.6148955303</v>
          </cell>
          <cell r="G110">
            <v>1259131.3814590788</v>
          </cell>
          <cell r="H110">
            <v>1244445.5243775817</v>
          </cell>
          <cell r="I110">
            <v>1226136.8841905976</v>
          </cell>
          <cell r="J110">
            <v>1208936.9830470826</v>
          </cell>
          <cell r="K110">
            <v>1191916.6805612689</v>
          </cell>
          <cell r="L110">
            <v>1175079.6651557796</v>
          </cell>
          <cell r="M110">
            <v>1158429.2846287587</v>
          </cell>
          <cell r="N110">
            <v>1141968.5499098736</v>
          </cell>
          <cell r="O110">
            <v>1124576.4343600736</v>
          </cell>
          <cell r="P110">
            <v>1107432.3603631298</v>
          </cell>
          <cell r="Q110">
            <v>1090535.3980399077</v>
          </cell>
          <cell r="R110">
            <v>1073877.4503292148</v>
          </cell>
          <cell r="S110">
            <v>1057453.9152653331</v>
          </cell>
          <cell r="T110">
            <v>1038373.7783689252</v>
          </cell>
          <cell r="U110">
            <v>1019601.2905446761</v>
          </cell>
          <cell r="V110">
            <v>1001130.4488929234</v>
          </cell>
          <cell r="W110">
            <v>982955.23694736091</v>
          </cell>
          <cell r="X110">
            <v>965069.62544060638</v>
          </cell>
          <cell r="Y110">
            <v>943663.9788386994</v>
          </cell>
          <cell r="Z110">
            <v>922635.50609266327</v>
          </cell>
          <cell r="AA110">
            <v>901985.4153267903</v>
          </cell>
          <cell r="AB110">
            <v>881699.5971808061</v>
          </cell>
          <cell r="AC110">
            <v>861771.65327873616</v>
          </cell>
          <cell r="AD110">
            <v>841166.08940624469</v>
          </cell>
          <cell r="AE110">
            <v>820942.16353345348</v>
          </cell>
          <cell r="AF110">
            <v>801092.83347795985</v>
          </cell>
          <cell r="AG110">
            <v>781611.0759753841</v>
          </cell>
          <cell r="AH110">
            <v>762489.8878729135</v>
          </cell>
          <cell r="AJ110">
            <v>1303062.3227515232</v>
          </cell>
          <cell r="AK110">
            <v>1292871.5855935053</v>
          </cell>
          <cell r="AL110">
            <v>1282438.021770691</v>
          </cell>
          <cell r="AM110">
            <v>1272006.9104784958</v>
          </cell>
          <cell r="AN110">
            <v>1261601.0368169658</v>
          </cell>
          <cell r="AO110">
            <v>1247503.4801720965</v>
          </cell>
          <cell r="AP110">
            <v>1234495.0299131807</v>
          </cell>
          <cell r="AQ110">
            <v>1221638.9364256209</v>
          </cell>
          <cell r="AR110">
            <v>1208938.9119839396</v>
          </cell>
          <cell r="AS110">
            <v>1196398.3299239045</v>
          </cell>
          <cell r="AT110">
            <v>1184020.2283708714</v>
          </cell>
          <cell r="AU110">
            <v>1170561.1291666811</v>
          </cell>
          <cell r="AV110">
            <v>1157302.3062527727</v>
          </cell>
          <cell r="AW110">
            <v>1144243.2484472285</v>
          </cell>
          <cell r="AX110">
            <v>1131376.2742141827</v>
          </cell>
          <cell r="AY110">
            <v>1118697.1939631288</v>
          </cell>
          <cell r="AZ110">
            <v>1103145.0079560438</v>
          </cell>
          <cell r="BA110">
            <v>1087835.9921574353</v>
          </cell>
          <cell r="BB110">
            <v>1072764.9641058149</v>
          </cell>
          <cell r="BC110">
            <v>1057926.7187662451</v>
          </cell>
          <cell r="BD110">
            <v>1043316.0293869161</v>
          </cell>
          <cell r="BE110">
            <v>1025078.9050889648</v>
          </cell>
          <cell r="BF110">
            <v>1007143.2082317205</v>
          </cell>
          <cell r="BG110">
            <v>989511.2883014339</v>
          </cell>
          <cell r="BH110">
            <v>972170.16300869803</v>
          </cell>
          <cell r="BI110">
            <v>955114.54691879172</v>
          </cell>
          <cell r="BJ110">
            <v>937199.71346353763</v>
          </cell>
          <cell r="BK110">
            <v>919589.56853954529</v>
          </cell>
          <cell r="BL110">
            <v>902278.33408105175</v>
          </cell>
          <cell r="BM110">
            <v>885260.23409419297</v>
          </cell>
          <cell r="BN110">
            <v>868529.49605111848</v>
          </cell>
        </row>
        <row r="111">
          <cell r="D111">
            <v>235439.23883849592</v>
          </cell>
          <cell r="E111">
            <v>232099.37611638836</v>
          </cell>
          <cell r="F111">
            <v>228794.99146982998</v>
          </cell>
          <cell r="G111">
            <v>225496.61940875635</v>
          </cell>
          <cell r="H111">
            <v>222212.98660118179</v>
          </cell>
          <cell r="I111">
            <v>218281.88168642449</v>
          </cell>
          <cell r="J111">
            <v>214628.13302798528</v>
          </cell>
          <cell r="K111">
            <v>211020.68482379796</v>
          </cell>
          <cell r="L111">
            <v>207458.68973553053</v>
          </cell>
          <cell r="M111">
            <v>203941.35784351252</v>
          </cell>
          <cell r="N111">
            <v>200467.96456978703</v>
          </cell>
          <cell r="O111">
            <v>197152.45055907045</v>
          </cell>
          <cell r="P111">
            <v>193871.09359612787</v>
          </cell>
          <cell r="Q111">
            <v>190624.69834433155</v>
          </cell>
          <cell r="R111">
            <v>187412.13097742555</v>
          </cell>
          <cell r="S111">
            <v>184233.29719042141</v>
          </cell>
          <cell r="T111">
            <v>180562.42030245066</v>
          </cell>
          <cell r="U111">
            <v>176938.63796403501</v>
          </cell>
          <cell r="V111">
            <v>173361.56051204461</v>
          </cell>
          <cell r="W111">
            <v>169830.8624494987</v>
          </cell>
          <cell r="X111">
            <v>166346.28559566775</v>
          </cell>
          <cell r="Y111">
            <v>161965.87001600032</v>
          </cell>
          <cell r="Z111">
            <v>157653.79673905057</v>
          </cell>
          <cell r="AA111">
            <v>153412.84912251221</v>
          </cell>
          <cell r="AB111">
            <v>149240.07649610742</v>
          </cell>
          <cell r="AC111">
            <v>145135.49346481013</v>
          </cell>
          <cell r="AD111">
            <v>140927.62183812802</v>
          </cell>
          <cell r="AE111">
            <v>136797.91974376122</v>
          </cell>
          <cell r="AF111">
            <v>132747.0302304746</v>
          </cell>
          <cell r="AG111">
            <v>128775.75560513212</v>
          </cell>
          <cell r="AH111">
            <v>124885.06205813025</v>
          </cell>
          <cell r="AJ111">
            <v>235439.23883849592</v>
          </cell>
          <cell r="AK111">
            <v>232875.84723793864</v>
          </cell>
          <cell r="AL111">
            <v>230346.93828116267</v>
          </cell>
          <cell r="AM111">
            <v>227822.98914491254</v>
          </cell>
          <cell r="AN111">
            <v>225312.67010832526</v>
          </cell>
          <cell r="AO111">
            <v>222142.43003213324</v>
          </cell>
          <cell r="AP111">
            <v>219245.99895449492</v>
          </cell>
          <cell r="AQ111">
            <v>216390.94622656005</v>
          </cell>
          <cell r="AR111">
            <v>213576.42881959339</v>
          </cell>
          <cell r="AS111">
            <v>210801.66142810028</v>
          </cell>
          <cell r="AT111">
            <v>208065.92438788118</v>
          </cell>
          <cell r="AU111">
            <v>205461.03362102786</v>
          </cell>
          <cell r="AV111">
            <v>202881.66960325371</v>
          </cell>
          <cell r="AW111">
            <v>200328.71264876684</v>
          </cell>
          <cell r="AX111">
            <v>197801.10400904546</v>
          </cell>
          <cell r="AY111">
            <v>195298.82388766779</v>
          </cell>
          <cell r="AZ111">
            <v>192265.38241436539</v>
          </cell>
          <cell r="BA111">
            <v>189267.38535361271</v>
          </cell>
          <cell r="BB111">
            <v>186304.59128026967</v>
          </cell>
          <cell r="BC111">
            <v>183376.82130798238</v>
          </cell>
          <cell r="BD111">
            <v>180483.96225572846</v>
          </cell>
          <cell r="BE111">
            <v>176676.03999925897</v>
          </cell>
          <cell r="BF111">
            <v>172922.77407053922</v>
          </cell>
          <cell r="BG111">
            <v>169227.1540502393</v>
          </cell>
          <cell r="BH111">
            <v>165586.43290892238</v>
          </cell>
          <cell r="BI111">
            <v>162000.82633944351</v>
          </cell>
          <cell r="BJ111">
            <v>158279.11988713019</v>
          </cell>
          <cell r="BK111">
            <v>154621.67962270897</v>
          </cell>
          <cell r="BL111">
            <v>151029.37699741957</v>
          </cell>
          <cell r="BM111">
            <v>147503.23967681814</v>
          </cell>
          <cell r="BN111">
            <v>144044.45620244974</v>
          </cell>
        </row>
        <row r="112">
          <cell r="D112">
            <v>1213831.4686090143</v>
          </cell>
          <cell r="E112">
            <v>1204467.7552811857</v>
          </cell>
          <cell r="F112">
            <v>1195071.3550187231</v>
          </cell>
          <cell r="G112">
            <v>1185688.5837728293</v>
          </cell>
          <cell r="H112">
            <v>1176383.322518304</v>
          </cell>
          <cell r="I112">
            <v>1163730.2648813638</v>
          </cell>
          <cell r="J112">
            <v>1151843.667181788</v>
          </cell>
          <cell r="K112">
            <v>1140080.8022504742</v>
          </cell>
          <cell r="L112">
            <v>1128429.2385623723</v>
          </cell>
          <cell r="M112">
            <v>1116877.4368867362</v>
          </cell>
          <cell r="N112">
            <v>1105414.8234799085</v>
          </cell>
          <cell r="O112">
            <v>1092746.9969634356</v>
          </cell>
          <cell r="P112">
            <v>1080071.2045294279</v>
          </cell>
          <cell r="Q112">
            <v>1067390.7982559281</v>
          </cell>
          <cell r="R112">
            <v>1054708.2377448287</v>
          </cell>
          <cell r="S112">
            <v>1042027.4897572113</v>
          </cell>
          <cell r="T112">
            <v>1026623.5695293727</v>
          </cell>
          <cell r="U112">
            <v>1011293.1806458005</v>
          </cell>
          <cell r="V112">
            <v>996038.56912828365</v>
          </cell>
          <cell r="W112">
            <v>980862.61190152867</v>
          </cell>
          <cell r="X112">
            <v>965768.84798447276</v>
          </cell>
          <cell r="Y112">
            <v>948025.01561069733</v>
          </cell>
          <cell r="Z112">
            <v>930446.62597734435</v>
          </cell>
          <cell r="AA112">
            <v>913040.51726993651</v>
          </cell>
          <cell r="AB112">
            <v>895809.71010449796</v>
          </cell>
          <cell r="AC112">
            <v>878760.73748490447</v>
          </cell>
          <cell r="AD112">
            <v>861019.77286046965</v>
          </cell>
          <cell r="AE112">
            <v>843536.48200484412</v>
          </cell>
          <cell r="AF112">
            <v>826324.22745597118</v>
          </cell>
          <cell r="AG112">
            <v>809397.97745757457</v>
          </cell>
          <cell r="AH112">
            <v>792774.35635220422</v>
          </cell>
          <cell r="AJ112">
            <v>1213831.4686090143</v>
          </cell>
          <cell r="AK112">
            <v>1208470.9328587789</v>
          </cell>
          <cell r="AL112">
            <v>1203072.5781219597</v>
          </cell>
          <cell r="AM112">
            <v>1197682.4247625337</v>
          </cell>
          <cell r="AN112">
            <v>1192364.0630365829</v>
          </cell>
          <cell r="AO112">
            <v>1183633.7231631088</v>
          </cell>
          <cell r="AP112">
            <v>1175651.554970874</v>
          </cell>
          <cell r="AQ112">
            <v>1167767.7431252729</v>
          </cell>
          <cell r="AR112">
            <v>1159969.878319829</v>
          </cell>
          <cell r="AS112">
            <v>1152246.4451126594</v>
          </cell>
          <cell r="AT112">
            <v>1144586.8950934936</v>
          </cell>
          <cell r="AU112">
            <v>1135582.7605766279</v>
          </cell>
          <cell r="AV112">
            <v>1126526.1657402283</v>
          </cell>
          <cell r="AW112">
            <v>1117420.8526880851</v>
          </cell>
          <cell r="AX112">
            <v>1108269.6680931533</v>
          </cell>
          <cell r="AY112">
            <v>1099076.9628531749</v>
          </cell>
          <cell r="AZ112">
            <v>1086959.4071640058</v>
          </cell>
          <cell r="BA112">
            <v>1074855.319326797</v>
          </cell>
          <cell r="BB112">
            <v>1062767.7096197007</v>
          </cell>
          <cell r="BC112">
            <v>1050700.2108337507</v>
          </cell>
          <cell r="BD112">
            <v>1038657.1095489464</v>
          </cell>
          <cell r="BE112">
            <v>1023864.826010847</v>
          </cell>
          <cell r="BF112">
            <v>1009167.4257466316</v>
          </cell>
          <cell r="BG112">
            <v>994572.81014581339</v>
          </cell>
          <cell r="BH112">
            <v>980085.04971593968</v>
          </cell>
          <cell r="BI112">
            <v>965711.71419035958</v>
          </cell>
          <cell r="BJ112">
            <v>950477.22465691599</v>
          </cell>
          <cell r="BK112">
            <v>935428.72875492193</v>
          </cell>
          <cell r="BL112">
            <v>920580.76657502144</v>
          </cell>
          <cell r="BM112">
            <v>905949.46822110028</v>
          </cell>
          <cell r="BN112">
            <v>891552.60439016775</v>
          </cell>
        </row>
        <row r="113">
          <cell r="D113">
            <v>0</v>
          </cell>
          <cell r="E113">
            <v>3941.6740777480927</v>
          </cell>
          <cell r="F113">
            <v>5541.7592379123034</v>
          </cell>
          <cell r="G113">
            <v>6901.2674176937307</v>
          </cell>
          <cell r="H113">
            <v>7385.708140159888</v>
          </cell>
          <cell r="I113">
            <v>7043.9556564017676</v>
          </cell>
          <cell r="J113">
            <v>5819.9963411120325</v>
          </cell>
          <cell r="K113">
            <v>3803.5015385809493</v>
          </cell>
          <cell r="L113">
            <v>1028.1398213460411</v>
          </cell>
          <cell r="M113">
            <v>-2473.7859274714519</v>
          </cell>
          <cell r="N113">
            <v>-6671.3249952670412</v>
          </cell>
          <cell r="O113">
            <v>-24388.034798211334</v>
          </cell>
          <cell r="P113">
            <v>-41614.521750948697</v>
          </cell>
          <cell r="Q113">
            <v>-58370.155511186371</v>
          </cell>
          <cell r="R113">
            <v>-74645.178167099948</v>
          </cell>
          <cell r="S113">
            <v>-90445.105427686183</v>
          </cell>
          <cell r="T113">
            <v>-105606.38158746474</v>
          </cell>
          <cell r="U113">
            <v>-120265.10528494822</v>
          </cell>
          <cell r="V113">
            <v>-134424.42865474091</v>
          </cell>
          <cell r="W113">
            <v>-148087.98389250523</v>
          </cell>
          <cell r="X113">
            <v>-161259.87769690188</v>
          </cell>
          <cell r="Y113">
            <v>-171843.64822400635</v>
          </cell>
          <cell r="Z113">
            <v>-182100.19031419195</v>
          </cell>
          <cell r="AA113">
            <v>-192075.5213143226</v>
          </cell>
          <cell r="AB113">
            <v>-201743.88142177556</v>
          </cell>
          <cell r="AC113">
            <v>-211116.07747939933</v>
          </cell>
          <cell r="AD113">
            <v>-220445.36197156549</v>
          </cell>
          <cell r="AE113">
            <v>-229548.40384530681</v>
          </cell>
          <cell r="AF113">
            <v>-238441.7621208512</v>
          </cell>
          <cell r="AG113">
            <v>-247142.69124857895</v>
          </cell>
          <cell r="AH113">
            <v>-255669.13086824698</v>
          </cell>
          <cell r="AJ113">
            <v>0</v>
          </cell>
          <cell r="AK113">
            <v>3941.6740777480927</v>
          </cell>
          <cell r="AL113">
            <v>5541.7592379123034</v>
          </cell>
          <cell r="AM113">
            <v>6901.2674176937307</v>
          </cell>
          <cell r="AN113">
            <v>7385.708140159888</v>
          </cell>
          <cell r="AO113">
            <v>7043.9556564017676</v>
          </cell>
          <cell r="AP113">
            <v>5819.9963411120325</v>
          </cell>
          <cell r="AQ113">
            <v>3803.5015385809493</v>
          </cell>
          <cell r="AR113">
            <v>1028.1398213460411</v>
          </cell>
          <cell r="AS113">
            <v>-2473.7859274714519</v>
          </cell>
          <cell r="AT113">
            <v>-6671.3249952670412</v>
          </cell>
          <cell r="AU113">
            <v>-24388.034798211334</v>
          </cell>
          <cell r="AV113">
            <v>-41614.521750948697</v>
          </cell>
          <cell r="AW113">
            <v>-58370.155511186371</v>
          </cell>
          <cell r="AX113">
            <v>-74645.178167099948</v>
          </cell>
          <cell r="AY113">
            <v>-90445.105427686183</v>
          </cell>
          <cell r="AZ113">
            <v>-105606.38158746474</v>
          </cell>
          <cell r="BA113">
            <v>-120265.10528494822</v>
          </cell>
          <cell r="BB113">
            <v>-134424.42865474091</v>
          </cell>
          <cell r="BC113">
            <v>-148087.98389250523</v>
          </cell>
          <cell r="BD113">
            <v>-161259.87769690188</v>
          </cell>
          <cell r="BE113">
            <v>-171843.64822400635</v>
          </cell>
          <cell r="BF113">
            <v>-182100.19031419195</v>
          </cell>
          <cell r="BG113">
            <v>-192075.5213143226</v>
          </cell>
          <cell r="BH113">
            <v>-201743.88142177556</v>
          </cell>
          <cell r="BI113">
            <v>-211116.07747939933</v>
          </cell>
          <cell r="BJ113">
            <v>-220445.36197156549</v>
          </cell>
          <cell r="BK113">
            <v>-229548.40384530681</v>
          </cell>
          <cell r="BL113">
            <v>-238441.7621208512</v>
          </cell>
          <cell r="BM113">
            <v>-247142.69124857895</v>
          </cell>
          <cell r="BN113">
            <v>-255669.13086824698</v>
          </cell>
        </row>
        <row r="114">
          <cell r="D114">
            <v>0</v>
          </cell>
          <cell r="E114">
            <v>15161.350570999035</v>
          </cell>
          <cell r="F114">
            <v>28592.317191485592</v>
          </cell>
          <cell r="G114">
            <v>41507.043377275353</v>
          </cell>
          <cell r="H114">
            <v>53558.027016226239</v>
          </cell>
          <cell r="I114">
            <v>64787.736660450595</v>
          </cell>
          <cell r="J114">
            <v>74490.7157423194</v>
          </cell>
          <cell r="K114">
            <v>83330.445744738041</v>
          </cell>
          <cell r="L114">
            <v>91341.988404449439</v>
          </cell>
          <cell r="M114">
            <v>98559.574867085874</v>
          </cell>
          <cell r="N114">
            <v>105016.61323813796</v>
          </cell>
          <cell r="O114">
            <v>109061.07381383372</v>
          </cell>
          <cell r="P114">
            <v>111983.3129894711</v>
          </cell>
          <cell r="Q114">
            <v>113845.92774701078</v>
          </cell>
          <cell r="R114">
            <v>114727.70757204268</v>
          </cell>
          <cell r="S114">
            <v>114698.81822065833</v>
          </cell>
          <cell r="T114">
            <v>113913.3333909193</v>
          </cell>
          <cell r="U114">
            <v>112374.87511073169</v>
          </cell>
          <cell r="V114">
            <v>110152.91741626164</v>
          </cell>
          <cell r="W114">
            <v>107316.07631131346</v>
          </cell>
          <cell r="X114">
            <v>103932.11577565299</v>
          </cell>
          <cell r="Y114">
            <v>108234.16339131858</v>
          </cell>
          <cell r="Z114">
            <v>111496.34034682746</v>
          </cell>
          <cell r="AA114">
            <v>113735.1480284682</v>
          </cell>
          <cell r="AB114">
            <v>115076.96275969005</v>
          </cell>
          <cell r="AC114">
            <v>115596.56635941786</v>
          </cell>
          <cell r="AD114">
            <v>115202.58623270215</v>
          </cell>
          <cell r="AE114">
            <v>114106.65248468533</v>
          </cell>
          <cell r="AF114">
            <v>112378.26764236543</v>
          </cell>
          <cell r="AG114">
            <v>110085.78406716586</v>
          </cell>
          <cell r="AH114">
            <v>107296.41155777626</v>
          </cell>
          <cell r="AJ114">
            <v>0</v>
          </cell>
          <cell r="AK114">
            <v>15161.350570999035</v>
          </cell>
          <cell r="AL114">
            <v>28592.317191485592</v>
          </cell>
          <cell r="AM114">
            <v>41507.043377275353</v>
          </cell>
          <cell r="AN114">
            <v>53558.027016226239</v>
          </cell>
          <cell r="AO114">
            <v>64787.736660450595</v>
          </cell>
          <cell r="AP114">
            <v>74490.7157423194</v>
          </cell>
          <cell r="AQ114">
            <v>83330.445744738041</v>
          </cell>
          <cell r="AR114">
            <v>91341.988404449439</v>
          </cell>
          <cell r="AS114">
            <v>98559.574867085874</v>
          </cell>
          <cell r="AT114">
            <v>105016.61323813796</v>
          </cell>
          <cell r="AU114">
            <v>109061.07381383372</v>
          </cell>
          <cell r="AV114">
            <v>111983.3129894711</v>
          </cell>
          <cell r="AW114">
            <v>113845.92774701078</v>
          </cell>
          <cell r="AX114">
            <v>114727.70757204268</v>
          </cell>
          <cell r="AY114">
            <v>114698.81822065833</v>
          </cell>
          <cell r="AZ114">
            <v>113913.3333909193</v>
          </cell>
          <cell r="BA114">
            <v>112374.87511073169</v>
          </cell>
          <cell r="BB114">
            <v>110152.91741626164</v>
          </cell>
          <cell r="BC114">
            <v>107316.07631131346</v>
          </cell>
          <cell r="BD114">
            <v>103932.11577565299</v>
          </cell>
          <cell r="BE114">
            <v>108234.16339131858</v>
          </cell>
          <cell r="BF114">
            <v>111496.34034682746</v>
          </cell>
          <cell r="BG114">
            <v>113735.1480284682</v>
          </cell>
          <cell r="BH114">
            <v>115076.96275969005</v>
          </cell>
          <cell r="BI114">
            <v>115596.56635941786</v>
          </cell>
          <cell r="BJ114">
            <v>115202.58623270215</v>
          </cell>
          <cell r="BK114">
            <v>114106.65248468533</v>
          </cell>
          <cell r="BL114">
            <v>112378.26764236543</v>
          </cell>
          <cell r="BM114">
            <v>110085.78406716586</v>
          </cell>
          <cell r="BN114">
            <v>107296.41155777626</v>
          </cell>
        </row>
        <row r="115">
          <cell r="D115">
            <v>7896082.1468130462</v>
          </cell>
          <cell r="E115">
            <v>7753002.0798322503</v>
          </cell>
          <cell r="F115">
            <v>7603643.4531894736</v>
          </cell>
          <cell r="G115">
            <v>7461721.2874961169</v>
          </cell>
          <cell r="H115">
            <v>7322724.6535364026</v>
          </cell>
          <cell r="I115">
            <v>7178821.7346365256</v>
          </cell>
          <cell r="J115">
            <v>7039840.6136953337</v>
          </cell>
          <cell r="K115">
            <v>6903828.1185539626</v>
          </cell>
          <cell r="L115">
            <v>6770704.4912737552</v>
          </cell>
          <cell r="M115">
            <v>6640392.2630284699</v>
          </cell>
          <cell r="N115">
            <v>6512816.2326564575</v>
          </cell>
          <cell r="O115">
            <v>6353029.2450050199</v>
          </cell>
          <cell r="P115">
            <v>6195778.4461240852</v>
          </cell>
          <cell r="Q115">
            <v>6041003.9460089244</v>
          </cell>
          <cell r="R115">
            <v>5888600.6749277553</v>
          </cell>
          <cell r="S115">
            <v>5738487.6002155459</v>
          </cell>
          <cell r="T115">
            <v>5584234.2272467325</v>
          </cell>
          <cell r="U115">
            <v>5432227.8851912338</v>
          </cell>
          <cell r="V115">
            <v>5282383.5270311078</v>
          </cell>
          <cell r="W115">
            <v>5134617.6156812161</v>
          </cell>
          <cell r="X115">
            <v>4988848.1115538115</v>
          </cell>
          <cell r="Y115">
            <v>4838693.0030446174</v>
          </cell>
          <cell r="Z115">
            <v>4691153.0150109679</v>
          </cell>
          <cell r="AA115">
            <v>4546239.0734853316</v>
          </cell>
          <cell r="AB115">
            <v>4403780.6357895667</v>
          </cell>
          <cell r="AC115">
            <v>4263695.5028535128</v>
          </cell>
          <cell r="AD115">
            <v>4124079.0936647821</v>
          </cell>
          <cell r="AE115">
            <v>3986823.3833837262</v>
          </cell>
          <cell r="AF115">
            <v>3851856.3688291605</v>
          </cell>
          <cell r="AG115">
            <v>3719108.0920708682</v>
          </cell>
          <cell r="AH115">
            <v>3588510.6216363609</v>
          </cell>
          <cell r="AJ115">
            <v>7896082.1468130462</v>
          </cell>
          <cell r="AK115">
            <v>7785373.5288743153</v>
          </cell>
          <cell r="AL115">
            <v>7670072.4836785076</v>
          </cell>
          <cell r="AM115">
            <v>7560864.8259078637</v>
          </cell>
          <cell r="AN115">
            <v>7454252.7501448793</v>
          </cell>
          <cell r="AO115">
            <v>7342275.0432413574</v>
          </cell>
          <cell r="AP115">
            <v>7234866.9902803907</v>
          </cell>
          <cell r="AQ115">
            <v>7130062.4587906701</v>
          </cell>
          <cell r="AR115">
            <v>7027784.8255219162</v>
          </cell>
          <cell r="AS115">
            <v>6927959.7325059045</v>
          </cell>
          <cell r="AT115">
            <v>6830515.0657777898</v>
          </cell>
          <cell r="AU115">
            <v>6710538.1283102343</v>
          </cell>
          <cell r="AV115">
            <v>6592619.9925363427</v>
          </cell>
          <cell r="AW115">
            <v>6476704.8825804293</v>
          </cell>
          <cell r="AX115">
            <v>6362691.8126356695</v>
          </cell>
          <cell r="AY115">
            <v>6250503.8039533384</v>
          </cell>
          <cell r="AZ115">
            <v>6133354.4781088596</v>
          </cell>
          <cell r="BA115">
            <v>6017955.4087935789</v>
          </cell>
          <cell r="BB115">
            <v>5904226.3956415774</v>
          </cell>
          <cell r="BC115">
            <v>5792088.7064302927</v>
          </cell>
          <cell r="BD115">
            <v>5681465.0649827635</v>
          </cell>
          <cell r="BE115">
            <v>5569058.526858137</v>
          </cell>
          <cell r="BF115">
            <v>5458730.6362445317</v>
          </cell>
          <cell r="BG115">
            <v>5350497.9264429621</v>
          </cell>
          <cell r="BH115">
            <v>5244195.4091781732</v>
          </cell>
          <cell r="BI115">
            <v>5139746.387395463</v>
          </cell>
          <cell r="BJ115">
            <v>5035018.6879535178</v>
          </cell>
          <cell r="BK115">
            <v>4932128.4303280003</v>
          </cell>
          <cell r="BL115">
            <v>4831009.3658544598</v>
          </cell>
          <cell r="BM115">
            <v>4731597.2335363105</v>
          </cell>
          <cell r="BN115">
            <v>4633829.7418091362</v>
          </cell>
        </row>
        <row r="116">
          <cell r="D116">
            <v>2469050.6255606366</v>
          </cell>
          <cell r="E116">
            <v>2420336.4932698114</v>
          </cell>
          <cell r="F116">
            <v>2371967.8698604805</v>
          </cell>
          <cell r="G116">
            <v>2323830.1789987707</v>
          </cell>
          <cell r="H116">
            <v>2276143.6271196133</v>
          </cell>
          <cell r="I116">
            <v>2225307.6074451096</v>
          </cell>
          <cell r="J116">
            <v>2176103.815572462</v>
          </cell>
          <cell r="K116">
            <v>2127649.9133286919</v>
          </cell>
          <cell r="L116">
            <v>2079993.0284223938</v>
          </cell>
          <cell r="M116">
            <v>2033176.5933518265</v>
          </cell>
          <cell r="N116">
            <v>1987240.3576456145</v>
          </cell>
          <cell r="O116">
            <v>1924509.395533602</v>
          </cell>
          <cell r="P116">
            <v>1875394.3365982398</v>
          </cell>
          <cell r="Q116">
            <v>1827516.2776707252</v>
          </cell>
          <cell r="R116">
            <v>1780852.1935296641</v>
          </cell>
          <cell r="S116">
            <v>1735389.7549882731</v>
          </cell>
          <cell r="T116">
            <v>1688226.0485589586</v>
          </cell>
          <cell r="U116">
            <v>1642309.2953312227</v>
          </cell>
          <cell r="V116">
            <v>1597613.3713804132</v>
          </cell>
          <cell r="W116">
            <v>1554108.0880735083</v>
          </cell>
          <cell r="X116">
            <v>1511759.2325133265</v>
          </cell>
          <cell r="Y116">
            <v>1462151.589776861</v>
          </cell>
          <cell r="Z116">
            <v>1413858.8635009411</v>
          </cell>
          <cell r="AA116">
            <v>1366914.9651322288</v>
          </cell>
          <cell r="AB116">
            <v>1321241.4018782349</v>
          </cell>
          <cell r="AC116">
            <v>1276806.7314323615</v>
          </cell>
          <cell r="AD116">
            <v>1232546.0461980267</v>
          </cell>
          <cell r="AE116">
            <v>1189484.8636546736</v>
          </cell>
          <cell r="AF116">
            <v>1147578.1188930606</v>
          </cell>
          <cell r="AG116">
            <v>1106776.5265204958</v>
          </cell>
          <cell r="AH116">
            <v>1067026.6248176242</v>
          </cell>
          <cell r="AJ116">
            <v>2469050.6255606366</v>
          </cell>
          <cell r="AK116">
            <v>2433610.6105606207</v>
          </cell>
          <cell r="AL116">
            <v>2398395.6663983325</v>
          </cell>
          <cell r="AM116">
            <v>2363291.9976923717</v>
          </cell>
          <cell r="AN116">
            <v>2328520.5877793594</v>
          </cell>
          <cell r="AO116">
            <v>2290419.1485152813</v>
          </cell>
          <cell r="AP116">
            <v>2253819.7133733733</v>
          </cell>
          <cell r="AQ116">
            <v>2217833.3965476733</v>
          </cell>
          <cell r="AR116">
            <v>2182508.4022060316</v>
          </cell>
          <cell r="AS116">
            <v>2147889.2320740251</v>
          </cell>
          <cell r="AT116">
            <v>2114016.6977182911</v>
          </cell>
          <cell r="AU116">
            <v>2066293.5102105839</v>
          </cell>
          <cell r="AV116">
            <v>2031170.7914753249</v>
          </cell>
          <cell r="AW116">
            <v>1997112.6028688964</v>
          </cell>
          <cell r="AX116">
            <v>1964097.4526719172</v>
          </cell>
          <cell r="AY116">
            <v>1932114.533438164</v>
          </cell>
          <cell r="AZ116">
            <v>1898092.0472351839</v>
          </cell>
          <cell r="BA116">
            <v>1865131.3325340468</v>
          </cell>
          <cell r="BB116">
            <v>1833208.1697370042</v>
          </cell>
          <cell r="BC116">
            <v>1802294.2571568077</v>
          </cell>
          <cell r="BD116">
            <v>1772357.2516102549</v>
          </cell>
          <cell r="BE116">
            <v>1736223.4630830339</v>
          </cell>
          <cell r="BF116">
            <v>1701199.2234183224</v>
          </cell>
          <cell r="BG116">
            <v>1667320.7401369009</v>
          </cell>
          <cell r="BH116">
            <v>1634511.7934322879</v>
          </cell>
          <cell r="BI116">
            <v>1602743.191117163</v>
          </cell>
          <cell r="BJ116">
            <v>1570841.9217415594</v>
          </cell>
          <cell r="BK116">
            <v>1539939.2705934753</v>
          </cell>
          <cell r="BL116">
            <v>1509992.5482028099</v>
          </cell>
          <cell r="BM116">
            <v>1480954.8192687854</v>
          </cell>
          <cell r="BN116">
            <v>1452774.9470754107</v>
          </cell>
        </row>
        <row r="117">
          <cell r="D117">
            <v>1125724.5926953687</v>
          </cell>
          <cell r="E117">
            <v>1099012.2910069751</v>
          </cell>
          <cell r="F117">
            <v>1072956.4726333674</v>
          </cell>
          <cell r="G117">
            <v>1047222.113259952</v>
          </cell>
          <cell r="H117">
            <v>1021926.7593484716</v>
          </cell>
          <cell r="I117">
            <v>996411.96090947418</v>
          </cell>
          <cell r="J117">
            <v>971607.12733129435</v>
          </cell>
          <cell r="K117">
            <v>947282.77666171733</v>
          </cell>
          <cell r="L117">
            <v>923439.41453611339</v>
          </cell>
          <cell r="M117">
            <v>900076.73911305983</v>
          </cell>
          <cell r="N117">
            <v>877193.68783936114</v>
          </cell>
          <cell r="O117">
            <v>840412.70545816049</v>
          </cell>
          <cell r="P117">
            <v>805480.41728538973</v>
          </cell>
          <cell r="Q117">
            <v>771177.50366157026</v>
          </cell>
          <cell r="R117">
            <v>737479.32487545419</v>
          </cell>
          <cell r="S117">
            <v>704365.59746341873</v>
          </cell>
          <cell r="T117">
            <v>671282.07202246506</v>
          </cell>
          <cell r="U117">
            <v>638753.40878857148</v>
          </cell>
          <cell r="V117">
            <v>606759.07173139765</v>
          </cell>
          <cell r="W117">
            <v>575278.77187080309</v>
          </cell>
          <cell r="X117">
            <v>544292.48000206519</v>
          </cell>
          <cell r="Y117">
            <v>517732.56596998661</v>
          </cell>
          <cell r="Z117">
            <v>491631.57415498199</v>
          </cell>
          <cell r="AA117">
            <v>465994.86541941372</v>
          </cell>
          <cell r="AB117">
            <v>440787.15307477012</v>
          </cell>
          <cell r="AC117">
            <v>415992.61059930833</v>
          </cell>
          <cell r="AD117">
            <v>391443.88789870072</v>
          </cell>
          <cell r="AE117">
            <v>367292.99819430639</v>
          </cell>
          <cell r="AF117">
            <v>343526.47746291978</v>
          </cell>
          <cell r="AG117">
            <v>320131.42220942449</v>
          </cell>
          <cell r="AH117">
            <v>297095.50759556668</v>
          </cell>
          <cell r="AJ117">
            <v>1125724.5926953687</v>
          </cell>
          <cell r="AK117">
            <v>1102427.3799441929</v>
          </cell>
          <cell r="AL117">
            <v>1079751.8068648062</v>
          </cell>
          <cell r="AM117">
            <v>1057363.1159886431</v>
          </cell>
          <cell r="AN117">
            <v>1035379.1188223255</v>
          </cell>
          <cell r="AO117">
            <v>1013130.3443077748</v>
          </cell>
          <cell r="AP117">
            <v>991555.41951564921</v>
          </cell>
          <cell r="AQ117">
            <v>970423.80097366357</v>
          </cell>
          <cell r="AR117">
            <v>949736.30929372692</v>
          </cell>
          <cell r="AS117">
            <v>929492.95527678495</v>
          </cell>
          <cell r="AT117">
            <v>909692.9866937052</v>
          </cell>
          <cell r="AU117">
            <v>876570.7147078038</v>
          </cell>
          <cell r="AV117">
            <v>845647.97214715986</v>
          </cell>
          <cell r="AW117">
            <v>815311.63892118528</v>
          </cell>
          <cell r="AX117">
            <v>785537.38314664527</v>
          </cell>
          <cell r="AY117">
            <v>756305.22761542676</v>
          </cell>
          <cell r="AZ117">
            <v>727030.44047765899</v>
          </cell>
          <cell r="BA117">
            <v>698265.3798203984</v>
          </cell>
          <cell r="BB117">
            <v>669989.8865821145</v>
          </cell>
          <cell r="BC117">
            <v>642184.046116994</v>
          </cell>
          <cell r="BD117">
            <v>614828.20093586901</v>
          </cell>
          <cell r="BE117">
            <v>592979.99218530068</v>
          </cell>
          <cell r="BF117">
            <v>571531.44445221487</v>
          </cell>
          <cell r="BG117">
            <v>550488.46077985852</v>
          </cell>
          <cell r="BH117">
            <v>529816.2922583844</v>
          </cell>
          <cell r="BI117">
            <v>509499.64577643812</v>
          </cell>
          <cell r="BJ117">
            <v>489351.76548752008</v>
          </cell>
          <cell r="BK117">
            <v>469543.90126239386</v>
          </cell>
          <cell r="BL117">
            <v>450063.14438599005</v>
          </cell>
          <cell r="BM117">
            <v>430897.14183179266</v>
          </cell>
          <cell r="BN117">
            <v>412034.11443185847</v>
          </cell>
        </row>
        <row r="118">
          <cell r="D118">
            <v>4301306.9285570411</v>
          </cell>
          <cell r="E118">
            <v>4234123.5713018207</v>
          </cell>
          <cell r="F118">
            <v>4170673.0342509914</v>
          </cell>
          <cell r="G118">
            <v>4108659.9844213855</v>
          </cell>
          <cell r="H118">
            <v>4048707.8809059579</v>
          </cell>
          <cell r="I118">
            <v>3987230.96067777</v>
          </cell>
          <cell r="J118">
            <v>3928206.1471498832</v>
          </cell>
          <cell r="K118">
            <v>3870839.2782773809</v>
          </cell>
          <cell r="L118">
            <v>3814979.0351639008</v>
          </cell>
          <cell r="M118">
            <v>3760481.0589428036</v>
          </cell>
          <cell r="N118">
            <v>3707208.1420023479</v>
          </cell>
          <cell r="O118">
            <v>3598380.2599009946</v>
          </cell>
          <cell r="P118">
            <v>3525812.6678767689</v>
          </cell>
          <cell r="Q118">
            <v>3453756.2327576242</v>
          </cell>
          <cell r="R118">
            <v>3382140.5556648732</v>
          </cell>
          <cell r="S118">
            <v>3310905.5782336928</v>
          </cell>
          <cell r="T118">
            <v>3237186.6747388151</v>
          </cell>
          <cell r="U118">
            <v>3163780.3938931469</v>
          </cell>
          <cell r="V118">
            <v>3090638.308651695</v>
          </cell>
          <cell r="W118">
            <v>3017718.5477687311</v>
          </cell>
          <cell r="X118">
            <v>2944985.8433814123</v>
          </cell>
          <cell r="Y118">
            <v>2870774.5975674484</v>
          </cell>
          <cell r="Z118">
            <v>2797192.6631071139</v>
          </cell>
          <cell r="AA118">
            <v>2724203.6460880735</v>
          </cell>
          <cell r="AB118">
            <v>2651745.167365192</v>
          </cell>
          <cell r="AC118">
            <v>2579779.2780058123</v>
          </cell>
          <cell r="AD118">
            <v>2507585.0275922227</v>
          </cell>
          <cell r="AE118">
            <v>2435945.1000492778</v>
          </cell>
          <cell r="AF118">
            <v>2364858.3434425644</v>
          </cell>
          <cell r="AG118">
            <v>2294333.3360227169</v>
          </cell>
          <cell r="AH118">
            <v>2224388.4892231701</v>
          </cell>
          <cell r="AJ118">
            <v>4301306.9285570411</v>
          </cell>
          <cell r="AK118">
            <v>4251020.0898251124</v>
          </cell>
          <cell r="AL118">
            <v>4204305.079693336</v>
          </cell>
          <cell r="AM118">
            <v>4158867.6578143192</v>
          </cell>
          <cell r="AN118">
            <v>4115332.3700512452</v>
          </cell>
          <cell r="AO118">
            <v>4070056.3568001366</v>
          </cell>
          <cell r="AP118">
            <v>4027063.7912292257</v>
          </cell>
          <cell r="AQ118">
            <v>3985554.768864613</v>
          </cell>
          <cell r="AR118">
            <v>3945379.3283292074</v>
          </cell>
          <cell r="AS118">
            <v>3906394.4594834605</v>
          </cell>
          <cell r="AT118">
            <v>3868464.294697681</v>
          </cell>
          <cell r="AU118">
            <v>3777947.0192795834</v>
          </cell>
          <cell r="AV118">
            <v>3726710.2045501727</v>
          </cell>
          <cell r="AW118">
            <v>3675726.7088713422</v>
          </cell>
          <cell r="AX118">
            <v>3624928.3759593433</v>
          </cell>
          <cell r="AY118">
            <v>3574257.3733695876</v>
          </cell>
          <cell r="AZ118">
            <v>3520692.5584695237</v>
          </cell>
          <cell r="BA118">
            <v>3467173.9092608406</v>
          </cell>
          <cell r="BB118">
            <v>3413655.5640548579</v>
          </cell>
          <cell r="BC118">
            <v>3360098.1951883165</v>
          </cell>
          <cell r="BD118">
            <v>3306469.0567796305</v>
          </cell>
          <cell r="BE118">
            <v>3251820.8218594799</v>
          </cell>
          <cell r="BF118">
            <v>3197530.0541260634</v>
          </cell>
          <cell r="BG118">
            <v>3143563.1286805877</v>
          </cell>
          <cell r="BH118">
            <v>3089860.4100161307</v>
          </cell>
          <cell r="BI118">
            <v>3036386.667685831</v>
          </cell>
          <cell r="BJ118">
            <v>2982320.8687486062</v>
          </cell>
          <cell r="BK118">
            <v>2928544.8369866638</v>
          </cell>
          <cell r="BL118">
            <v>2875060.2442350453</v>
          </cell>
          <cell r="BM118">
            <v>2821878.4651175006</v>
          </cell>
          <cell r="BN118">
            <v>2769020.6803018684</v>
          </cell>
        </row>
        <row r="119">
          <cell r="D119">
            <v>0.89359764650017648</v>
          </cell>
          <cell r="E119">
            <v>1.7436778472384256</v>
          </cell>
          <cell r="F119">
            <v>3.3713393101727718</v>
          </cell>
          <cell r="G119">
            <v>6.4900788854688507</v>
          </cell>
          <cell r="H119">
            <v>12.410274809618597</v>
          </cell>
          <cell r="I119">
            <v>23.546482773305144</v>
          </cell>
          <cell r="J119">
            <v>44.201291993458078</v>
          </cell>
          <cell r="K119">
            <v>81.982230768572165</v>
          </cell>
          <cell r="L119">
            <v>149.74901898365493</v>
          </cell>
          <cell r="M119">
            <v>268.22067739705813</v>
          </cell>
          <cell r="N119">
            <v>468.51334601573041</v>
          </cell>
          <cell r="O119">
            <v>776.53144936259037</v>
          </cell>
          <cell r="P119">
            <v>1238.3336676424051</v>
          </cell>
          <cell r="Q119">
            <v>1885.4475343227682</v>
          </cell>
          <cell r="R119">
            <v>2722.397453366932</v>
          </cell>
          <cell r="S119">
            <v>3710.1257320518166</v>
          </cell>
          <cell r="T119">
            <v>4766.1066661244367</v>
          </cell>
          <cell r="U119">
            <v>5779.5767476977662</v>
          </cell>
          <cell r="V119">
            <v>6647.5111710408155</v>
          </cell>
          <cell r="W119">
            <v>7301.6327598201151</v>
          </cell>
          <cell r="X119">
            <v>7718.3412996925754</v>
          </cell>
          <cell r="Y119">
            <v>8063.4666353514331</v>
          </cell>
          <cell r="Z119">
            <v>8218.670708686841</v>
          </cell>
          <cell r="AA119">
            <v>8217.4232431236833</v>
          </cell>
          <cell r="AB119">
            <v>8097.366715771198</v>
          </cell>
          <cell r="AC119">
            <v>7890.8975588752874</v>
          </cell>
          <cell r="AD119">
            <v>7618.3004461312394</v>
          </cell>
          <cell r="AE119">
            <v>7305.3777377363886</v>
          </cell>
          <cell r="AF119">
            <v>6967.453395741778</v>
          </cell>
          <cell r="AG119">
            <v>6615.7175714347368</v>
          </cell>
          <cell r="AH119">
            <v>6258.2284790380336</v>
          </cell>
          <cell r="AJ119">
            <v>0.89359764650017648</v>
          </cell>
          <cell r="AK119">
            <v>1.7436778472384256</v>
          </cell>
          <cell r="AL119">
            <v>3.3713393101727718</v>
          </cell>
          <cell r="AM119">
            <v>6.4900788854688507</v>
          </cell>
          <cell r="AN119">
            <v>12.410274809618597</v>
          </cell>
          <cell r="AO119">
            <v>23.546482773305144</v>
          </cell>
          <cell r="AP119">
            <v>44.201291993458078</v>
          </cell>
          <cell r="AQ119">
            <v>81.982230768572165</v>
          </cell>
          <cell r="AR119">
            <v>149.74901898365493</v>
          </cell>
          <cell r="AS119">
            <v>268.22067739705813</v>
          </cell>
          <cell r="AT119">
            <v>468.51334601573041</v>
          </cell>
          <cell r="AU119">
            <v>776.53144936259037</v>
          </cell>
          <cell r="AV119">
            <v>1238.3336676424051</v>
          </cell>
          <cell r="AW119">
            <v>1885.4475343227682</v>
          </cell>
          <cell r="AX119">
            <v>2722.397453366932</v>
          </cell>
          <cell r="AY119">
            <v>3710.1257320518166</v>
          </cell>
          <cell r="AZ119">
            <v>4766.1066661244367</v>
          </cell>
          <cell r="BA119">
            <v>5779.5767476977662</v>
          </cell>
          <cell r="BB119">
            <v>6647.5111710408155</v>
          </cell>
          <cell r="BC119">
            <v>7301.6327598201151</v>
          </cell>
          <cell r="BD119">
            <v>7718.3412996925754</v>
          </cell>
          <cell r="BE119">
            <v>8063.4666353514331</v>
          </cell>
          <cell r="BF119">
            <v>8218.670708686841</v>
          </cell>
          <cell r="BG119">
            <v>8217.4232431236833</v>
          </cell>
          <cell r="BH119">
            <v>8097.366715771198</v>
          </cell>
          <cell r="BI119">
            <v>7890.8975588752874</v>
          </cell>
          <cell r="BJ119">
            <v>7618.3004461312394</v>
          </cell>
          <cell r="BK119">
            <v>7305.3777377363886</v>
          </cell>
          <cell r="BL119">
            <v>6967.453395741778</v>
          </cell>
          <cell r="BM119">
            <v>6615.7175714347368</v>
          </cell>
          <cell r="BN119">
            <v>6258.2284790380336</v>
          </cell>
        </row>
        <row r="120">
          <cell r="D120">
            <v>7.9839643595504723</v>
          </cell>
          <cell r="E120">
            <v>15.579116441738002</v>
          </cell>
          <cell r="F120">
            <v>30.121669413288419</v>
          </cell>
          <cell r="G120">
            <v>57.986453651927924</v>
          </cell>
          <cell r="H120">
            <v>110.88121388892034</v>
          </cell>
          <cell r="I120">
            <v>210.37911188679513</v>
          </cell>
          <cell r="J120">
            <v>394.92219043325696</v>
          </cell>
          <cell r="K120">
            <v>732.48090025334795</v>
          </cell>
          <cell r="L120">
            <v>1337.9520806995679</v>
          </cell>
          <cell r="M120">
            <v>2396.4525166552953</v>
          </cell>
          <cell r="N120">
            <v>4185.993406779402</v>
          </cell>
          <cell r="O120">
            <v>6938.0212001036971</v>
          </cell>
          <cell r="P120">
            <v>11064.053163535755</v>
          </cell>
          <cell r="Q120">
            <v>16845.776144098567</v>
          </cell>
          <cell r="R120">
            <v>24323.614017271542</v>
          </cell>
          <cell r="S120">
            <v>33148.600749081044</v>
          </cell>
          <cell r="T120">
            <v>42583.399704764</v>
          </cell>
          <cell r="U120">
            <v>51638.3799214678</v>
          </cell>
          <cell r="V120">
            <v>59393.052876950489</v>
          </cell>
          <cell r="W120">
            <v>65237.387261760698</v>
          </cell>
          <cell r="X120">
            <v>68960.523892315134</v>
          </cell>
          <cell r="Y120">
            <v>72044.091077468489</v>
          </cell>
          <cell r="Z120">
            <v>73430.782050548063</v>
          </cell>
          <cell r="AA120">
            <v>73419.636407276717</v>
          </cell>
          <cell r="AB120">
            <v>72346.975753717736</v>
          </cell>
          <cell r="AC120">
            <v>70502.250226004457</v>
          </cell>
          <cell r="AD120">
            <v>68066.695878710845</v>
          </cell>
          <cell r="AE120">
            <v>65270.847253881235</v>
          </cell>
          <cell r="AF120">
            <v>62251.618282905001</v>
          </cell>
          <cell r="AG120">
            <v>59108.988827418885</v>
          </cell>
          <cell r="AH120">
            <v>55914.956050137211</v>
          </cell>
          <cell r="AJ120">
            <v>3.9919821797752362</v>
          </cell>
          <cell r="AK120">
            <v>7.7895582208690008</v>
          </cell>
          <cell r="AL120">
            <v>15.06083470664421</v>
          </cell>
          <cell r="AM120">
            <v>28.993226825963962</v>
          </cell>
          <cell r="AN120">
            <v>55.440606944460171</v>
          </cell>
          <cell r="AO120">
            <v>105.18955594339756</v>
          </cell>
          <cell r="AP120">
            <v>197.46109521662848</v>
          </cell>
          <cell r="AQ120">
            <v>366.24045012667398</v>
          </cell>
          <cell r="AR120">
            <v>668.97604034978394</v>
          </cell>
          <cell r="AS120">
            <v>1198.2262583276477</v>
          </cell>
          <cell r="AT120">
            <v>2092.996703389701</v>
          </cell>
          <cell r="AU120">
            <v>3469.0106000518485</v>
          </cell>
          <cell r="AV120">
            <v>5532.0265817678774</v>
          </cell>
          <cell r="AW120">
            <v>8422.8880720492834</v>
          </cell>
          <cell r="AX120">
            <v>12161.807008635771</v>
          </cell>
          <cell r="AY120">
            <v>16574.300374540522</v>
          </cell>
          <cell r="AZ120">
            <v>21291.699852382</v>
          </cell>
          <cell r="BA120">
            <v>25819.1899607339</v>
          </cell>
          <cell r="BB120">
            <v>29696.526438475245</v>
          </cell>
          <cell r="BC120">
            <v>32618.693630880349</v>
          </cell>
          <cell r="BD120">
            <v>34480.261946157567</v>
          </cell>
          <cell r="BE120">
            <v>36022.045538734244</v>
          </cell>
          <cell r="BF120">
            <v>36715.391025274032</v>
          </cell>
          <cell r="BG120">
            <v>36709.818203638359</v>
          </cell>
          <cell r="BH120">
            <v>36173.487876858868</v>
          </cell>
          <cell r="BI120">
            <v>35251.125113002228</v>
          </cell>
          <cell r="BJ120">
            <v>34033.347939355423</v>
          </cell>
          <cell r="BK120">
            <v>32635.423626940617</v>
          </cell>
          <cell r="BL120">
            <v>31125.809141452501</v>
          </cell>
          <cell r="BM120">
            <v>29554.494413709443</v>
          </cell>
          <cell r="BN120">
            <v>27957.478025068605</v>
          </cell>
        </row>
        <row r="121">
          <cell r="D121">
            <v>7896073.2692510402</v>
          </cell>
          <cell r="E121">
            <v>7752984.7570379619</v>
          </cell>
          <cell r="F121">
            <v>7603609.9601807501</v>
          </cell>
          <cell r="G121">
            <v>7461656.8109635795</v>
          </cell>
          <cell r="H121">
            <v>7322601.3620477049</v>
          </cell>
          <cell r="I121">
            <v>7178587.8090418652</v>
          </cell>
          <cell r="J121">
            <v>7039401.4902129071</v>
          </cell>
          <cell r="K121">
            <v>6903013.6554229409</v>
          </cell>
          <cell r="L121">
            <v>6769216.7901740717</v>
          </cell>
          <cell r="M121">
            <v>6637727.5898344172</v>
          </cell>
          <cell r="N121">
            <v>6508161.7259036629</v>
          </cell>
          <cell r="O121">
            <v>6345314.6923555536</v>
          </cell>
          <cell r="P121">
            <v>6183476.0592929069</v>
          </cell>
          <cell r="Q121">
            <v>6022272.7223305032</v>
          </cell>
          <cell r="R121">
            <v>5861554.663457117</v>
          </cell>
          <cell r="S121">
            <v>5701628.8737344127</v>
          </cell>
          <cell r="T121">
            <v>5536884.7208758444</v>
          </cell>
          <cell r="U121">
            <v>5374809.9285220681</v>
          </cell>
          <cell r="V121">
            <v>5216342.9629831165</v>
          </cell>
          <cell r="W121">
            <v>5062078.595659636</v>
          </cell>
          <cell r="X121">
            <v>4912169.2463618042</v>
          </cell>
          <cell r="Y121">
            <v>4758585.4453317979</v>
          </cell>
          <cell r="Z121">
            <v>4609503.5622517327</v>
          </cell>
          <cell r="AA121">
            <v>4464602.013834931</v>
          </cell>
          <cell r="AB121">
            <v>4323336.2933200775</v>
          </cell>
          <cell r="AC121">
            <v>4185302.3550686329</v>
          </cell>
          <cell r="AD121">
            <v>4048394.0973399398</v>
          </cell>
          <cell r="AE121">
            <v>3914247.1583921085</v>
          </cell>
          <cell r="AF121">
            <v>3782637.2971505136</v>
          </cell>
          <cell r="AG121">
            <v>3653383.3856720147</v>
          </cell>
          <cell r="AH121">
            <v>3526337.4371071858</v>
          </cell>
          <cell r="AJ121">
            <v>7896077.2612332199</v>
          </cell>
          <cell r="AK121">
            <v>7785363.9956382476</v>
          </cell>
          <cell r="AL121">
            <v>7670054.0515044909</v>
          </cell>
          <cell r="AM121">
            <v>7560829.3426021524</v>
          </cell>
          <cell r="AN121">
            <v>7454184.8992631258</v>
          </cell>
          <cell r="AO121">
            <v>7342146.3072026409</v>
          </cell>
          <cell r="AP121">
            <v>7234625.3278931808</v>
          </cell>
          <cell r="AQ121">
            <v>7129614.2361097746</v>
          </cell>
          <cell r="AR121">
            <v>7026966.1004625829</v>
          </cell>
          <cell r="AS121">
            <v>6926493.28557018</v>
          </cell>
          <cell r="AT121">
            <v>6827953.5557283843</v>
          </cell>
          <cell r="AU121">
            <v>6706292.5862608198</v>
          </cell>
          <cell r="AV121">
            <v>6585849.6322869323</v>
          </cell>
          <cell r="AW121">
            <v>6466396.5469740573</v>
          </cell>
          <cell r="AX121">
            <v>6347807.6081736665</v>
          </cell>
          <cell r="AY121">
            <v>6230219.3778467458</v>
          </cell>
          <cell r="AZ121">
            <v>6107296.6715903534</v>
          </cell>
          <cell r="BA121">
            <v>5986356.6420851471</v>
          </cell>
          <cell r="BB121">
            <v>5867882.3580320608</v>
          </cell>
          <cell r="BC121">
            <v>5752168.3800395923</v>
          </cell>
          <cell r="BD121">
            <v>5639266.4617369138</v>
          </cell>
          <cell r="BE121">
            <v>5524973.0146840513</v>
          </cell>
          <cell r="BF121">
            <v>5413796.5745105706</v>
          </cell>
          <cell r="BG121">
            <v>5305570.6849961998</v>
          </cell>
          <cell r="BH121">
            <v>5199924.5545855435</v>
          </cell>
          <cell r="BI121">
            <v>5096604.3647235855</v>
          </cell>
          <cell r="BJ121">
            <v>4993367.0395680312</v>
          </cell>
          <cell r="BK121">
            <v>4892187.6289633233</v>
          </cell>
          <cell r="BL121">
            <v>4792916.1033172654</v>
          </cell>
          <cell r="BM121">
            <v>4695427.0215511667</v>
          </cell>
          <cell r="BN121">
            <v>4599614.0353050297</v>
          </cell>
        </row>
        <row r="122">
          <cell r="D122">
            <v>2469048.1290298472</v>
          </cell>
          <cell r="E122">
            <v>2420331.6300675804</v>
          </cell>
          <cell r="F122">
            <v>2371958.4881103039</v>
          </cell>
          <cell r="G122">
            <v>2323812.1635102085</v>
          </cell>
          <cell r="H122">
            <v>2276109.2744334186</v>
          </cell>
          <cell r="I122">
            <v>2225242.6661979416</v>
          </cell>
          <cell r="J122">
            <v>2175982.3625262324</v>
          </cell>
          <cell r="K122">
            <v>2127425.5375600862</v>
          </cell>
          <cell r="L122">
            <v>2079584.8789569139</v>
          </cell>
          <cell r="M122">
            <v>2032448.6870921762</v>
          </cell>
          <cell r="N122">
            <v>1985974.5286796631</v>
          </cell>
          <cell r="O122">
            <v>1922411.0688741507</v>
          </cell>
          <cell r="P122">
            <v>1872051.2549779266</v>
          </cell>
          <cell r="Q122">
            <v>1822429.7540246532</v>
          </cell>
          <cell r="R122">
            <v>1773510.9569585116</v>
          </cell>
          <cell r="S122">
            <v>1725386.427922823</v>
          </cell>
          <cell r="T122">
            <v>1675380.8949018586</v>
          </cell>
          <cell r="U122">
            <v>1626733.7884131591</v>
          </cell>
          <cell r="V122">
            <v>1579693.2688741591</v>
          </cell>
          <cell r="W122">
            <v>1534410.4244048458</v>
          </cell>
          <cell r="X122">
            <v>1490913.2165600492</v>
          </cell>
          <cell r="Y122">
            <v>1440435.0791625089</v>
          </cell>
          <cell r="Z122">
            <v>1391781.942766238</v>
          </cell>
          <cell r="AA122">
            <v>1344892.6037725387</v>
          </cell>
          <cell r="AB122">
            <v>1299584.6913896219</v>
          </cell>
          <cell r="AC122">
            <v>1255738.0149323239</v>
          </cell>
          <cell r="AD122">
            <v>1212240.1488922755</v>
          </cell>
          <cell r="AE122">
            <v>1170039.8168564613</v>
          </cell>
          <cell r="AF122">
            <v>1129051.3342422524</v>
          </cell>
          <cell r="AG122">
            <v>1089196.252538101</v>
          </cell>
          <cell r="AH122">
            <v>1050400.5776572016</v>
          </cell>
          <cell r="AJ122">
            <v>2469049.3772952417</v>
          </cell>
          <cell r="AK122">
            <v>2433608.1761686662</v>
          </cell>
          <cell r="AL122">
            <v>2398390.9645351651</v>
          </cell>
          <cell r="AM122">
            <v>2363282.9576164973</v>
          </cell>
          <cell r="AN122">
            <v>2328503.3273716937</v>
          </cell>
          <cell r="AO122">
            <v>2290386.4741117302</v>
          </cell>
          <cell r="AP122">
            <v>2253758.5177121009</v>
          </cell>
          <cell r="AQ122">
            <v>2217720.1707891417</v>
          </cell>
          <cell r="AR122">
            <v>2182302.1118152561</v>
          </cell>
          <cell r="AS122">
            <v>2147520.7126599601</v>
          </cell>
          <cell r="AT122">
            <v>2113374.7188604376</v>
          </cell>
          <cell r="AU122">
            <v>2065226.9731766912</v>
          </cell>
          <cell r="AV122">
            <v>2029469.2026938251</v>
          </cell>
          <cell r="AW122">
            <v>1994519.9603657918</v>
          </cell>
          <cell r="AX122">
            <v>1960350.2195875524</v>
          </cell>
          <cell r="AY122">
            <v>1927001.1536569837</v>
          </cell>
          <cell r="AZ122">
            <v>1891516.2544626649</v>
          </cell>
          <cell r="BA122">
            <v>1857145.98865899</v>
          </cell>
          <cell r="BB122">
            <v>1824007.3480887609</v>
          </cell>
          <cell r="BC122">
            <v>1792166.3030808354</v>
          </cell>
          <cell r="BD122">
            <v>1761624.0147765835</v>
          </cell>
          <cell r="BE122">
            <v>1725017.2189337462</v>
          </cell>
          <cell r="BF122">
            <v>1689781.0848918466</v>
          </cell>
          <cell r="BG122">
            <v>1655904.4389560095</v>
          </cell>
          <cell r="BH122">
            <v>1623258.6774482273</v>
          </cell>
          <cell r="BI122">
            <v>1591769.6882259895</v>
          </cell>
          <cell r="BJ122">
            <v>1560239.8681258727</v>
          </cell>
          <cell r="BK122">
            <v>1529761.8130404633</v>
          </cell>
          <cell r="BL122">
            <v>1500272.0491549112</v>
          </cell>
          <cell r="BM122">
            <v>1471708.6503930467</v>
          </cell>
          <cell r="BN122">
            <v>1444009.8594650978</v>
          </cell>
        </row>
        <row r="123">
          <cell r="D123">
            <v>1125723.3706053086</v>
          </cell>
          <cell r="E123">
            <v>1099009.91916256</v>
          </cell>
          <cell r="F123">
            <v>1072951.912516061</v>
          </cell>
          <cell r="G123">
            <v>1047213.3857808607</v>
          </cell>
          <cell r="H123">
            <v>1021910.1716060605</v>
          </cell>
          <cell r="I123">
            <v>996380.67347216082</v>
          </cell>
          <cell r="J123">
            <v>971548.75292720064</v>
          </cell>
          <cell r="K123">
            <v>947175.18749634817</v>
          </cell>
          <cell r="L123">
            <v>923244.16209530691</v>
          </cell>
          <cell r="M123">
            <v>899729.33462410164</v>
          </cell>
          <cell r="N123">
            <v>876590.97911092907</v>
          </cell>
          <cell r="O123">
            <v>839423.53530633298</v>
          </cell>
          <cell r="P123">
            <v>803928.38724947837</v>
          </cell>
          <cell r="Q123">
            <v>768854.19577548408</v>
          </cell>
          <cell r="R123">
            <v>734183.78935504123</v>
          </cell>
          <cell r="S123">
            <v>699957.33496917982</v>
          </cell>
          <cell r="T123">
            <v>665727.35800805246</v>
          </cell>
          <cell r="U123">
            <v>632153.29816746572</v>
          </cell>
          <cell r="V123">
            <v>599329.51730832958</v>
          </cell>
          <cell r="W123">
            <v>567302.32546127192</v>
          </cell>
          <cell r="X123">
            <v>536062.97248001839</v>
          </cell>
          <cell r="Y123">
            <v>509286.47165421949</v>
          </cell>
          <cell r="Z123">
            <v>483183.84951794782</v>
          </cell>
          <cell r="AA123">
            <v>457716.27470437426</v>
          </cell>
          <cell r="AB123">
            <v>432802.44409551605</v>
          </cell>
          <cell r="AC123">
            <v>408387.9595334669</v>
          </cell>
          <cell r="AD123">
            <v>384280.20440460235</v>
          </cell>
          <cell r="AE123">
            <v>360603.31122658332</v>
          </cell>
          <cell r="AF123">
            <v>337326.82254175545</v>
          </cell>
          <cell r="AG123">
            <v>314425.70739619911</v>
          </cell>
          <cell r="AH123">
            <v>291879.12618402269</v>
          </cell>
          <cell r="AJ123">
            <v>1125723.9397321779</v>
          </cell>
          <cell r="AK123">
            <v>1102426.1135729786</v>
          </cell>
          <cell r="AL123">
            <v>1079749.3738023739</v>
          </cell>
          <cell r="AM123">
            <v>1057358.4624663184</v>
          </cell>
          <cell r="AN123">
            <v>1035370.2796460163</v>
          </cell>
          <cell r="AO123">
            <v>1013113.6822025996</v>
          </cell>
          <cell r="AP123">
            <v>991524.34991032991</v>
          </cell>
          <cell r="AQ123">
            <v>970366.56701149489</v>
          </cell>
          <cell r="AR123">
            <v>949632.49106606934</v>
          </cell>
          <cell r="AS123">
            <v>929308.3153878029</v>
          </cell>
          <cell r="AT123">
            <v>909372.77820180368</v>
          </cell>
          <cell r="AU123">
            <v>876045.41109922272</v>
          </cell>
          <cell r="AV123">
            <v>844823.36171386659</v>
          </cell>
          <cell r="AW123">
            <v>814076.31450062548</v>
          </cell>
          <cell r="AX123">
            <v>783783.27149552386</v>
          </cell>
          <cell r="AY123">
            <v>753955.57089081232</v>
          </cell>
          <cell r="AZ123">
            <v>724064.54912902217</v>
          </cell>
          <cell r="BA123">
            <v>694733.6040754756</v>
          </cell>
          <cell r="BB123">
            <v>666003.56368619378</v>
          </cell>
          <cell r="BC123">
            <v>637890.27565471653</v>
          </cell>
          <cell r="BD123">
            <v>610380.7303393007</v>
          </cell>
          <cell r="BE123">
            <v>588396.1692866818</v>
          </cell>
          <cell r="BF123">
            <v>566924.36336810747</v>
          </cell>
          <cell r="BG123">
            <v>545948.2653970212</v>
          </cell>
          <cell r="BH123">
            <v>525408.98262233799</v>
          </cell>
          <cell r="BI123">
            <v>505270.93911541032</v>
          </cell>
          <cell r="BJ123">
            <v>485334.25255124108</v>
          </cell>
          <cell r="BK123">
            <v>465755.30366659467</v>
          </cell>
          <cell r="BL123">
            <v>446512.20753308554</v>
          </cell>
          <cell r="BM123">
            <v>427586.20658218628</v>
          </cell>
          <cell r="BN123">
            <v>408961.03192053363</v>
          </cell>
        </row>
        <row r="124">
          <cell r="D124">
            <v>4301301.7696158849</v>
          </cell>
          <cell r="E124">
            <v>4234113.483554177</v>
          </cell>
          <cell r="F124">
            <v>4170653.4831097508</v>
          </cell>
          <cell r="G124">
            <v>4108622.2508565015</v>
          </cell>
          <cell r="H124">
            <v>4048635.5298458654</v>
          </cell>
          <cell r="I124">
            <v>3987093.2637675912</v>
          </cell>
          <cell r="J124">
            <v>3927946.85111778</v>
          </cell>
          <cell r="K124">
            <v>3870356.7800803338</v>
          </cell>
          <cell r="L124">
            <v>3814094.7359705041</v>
          </cell>
          <cell r="M124">
            <v>3758891.6964973598</v>
          </cell>
          <cell r="N124">
            <v>3704422.1729439362</v>
          </cell>
          <cell r="O124">
            <v>3593753.2040628074</v>
          </cell>
          <cell r="P124">
            <v>3518405.3927018153</v>
          </cell>
          <cell r="Q124">
            <v>3442434.840611361</v>
          </cell>
          <cell r="R124">
            <v>3365731.3162858002</v>
          </cell>
          <cell r="S124">
            <v>3288458.4413122488</v>
          </cell>
          <cell r="T124">
            <v>3208237.036039439</v>
          </cell>
          <cell r="U124">
            <v>3128538.0547631509</v>
          </cell>
          <cell r="V124">
            <v>3049947.4015330258</v>
          </cell>
          <cell r="W124">
            <v>2972853.6378253438</v>
          </cell>
          <cell r="X124">
            <v>2897382.5016647284</v>
          </cell>
          <cell r="Y124">
            <v>2820829.6447847476</v>
          </cell>
          <cell r="Z124">
            <v>2746067.8557196162</v>
          </cell>
          <cell r="AA124">
            <v>2672867.5385124027</v>
          </cell>
          <cell r="AB124">
            <v>2600942.2443635697</v>
          </cell>
          <cell r="AC124">
            <v>2530059.4977868116</v>
          </cell>
          <cell r="AD124">
            <v>2459369.61206723</v>
          </cell>
          <cell r="AE124">
            <v>2389503.6088235956</v>
          </cell>
          <cell r="AF124">
            <v>2320365.7113358905</v>
          </cell>
          <cell r="AG124">
            <v>2251894.6184194833</v>
          </cell>
          <cell r="AH124">
            <v>2184057.7332659615</v>
          </cell>
          <cell r="AJ124">
            <v>4301303.944205801</v>
          </cell>
          <cell r="AK124">
            <v>4251014.2573522124</v>
          </cell>
          <cell r="AL124">
            <v>4204293.7824449185</v>
          </cell>
          <cell r="AM124">
            <v>4158845.8681068067</v>
          </cell>
          <cell r="AN124">
            <v>4115290.6187534663</v>
          </cell>
          <cell r="AO124">
            <v>4069976.9572701463</v>
          </cell>
          <cell r="AP124">
            <v>4026914.394108607</v>
          </cell>
          <cell r="AQ124">
            <v>3985277.005904418</v>
          </cell>
          <cell r="AR124">
            <v>3944870.7118883068</v>
          </cell>
          <cell r="AS124">
            <v>3905481.1718507824</v>
          </cell>
          <cell r="AT124">
            <v>3866864.9719980303</v>
          </cell>
          <cell r="AU124">
            <v>3775293.3178726425</v>
          </cell>
          <cell r="AV124">
            <v>3722466.0435155556</v>
          </cell>
          <cell r="AW124">
            <v>3669246.3401886346</v>
          </cell>
          <cell r="AX124">
            <v>3615545.5162328267</v>
          </cell>
          <cell r="AY124">
            <v>3561435.9837687896</v>
          </cell>
          <cell r="AZ124">
            <v>3504176.4360721731</v>
          </cell>
          <cell r="BA124">
            <v>3447092.2621723884</v>
          </cell>
          <cell r="BB124">
            <v>3390498.6709895059</v>
          </cell>
          <cell r="BC124">
            <v>3334599.5933358655</v>
          </cell>
          <cell r="BD124">
            <v>3279451.1609640196</v>
          </cell>
          <cell r="BE124">
            <v>3223525.3767333007</v>
          </cell>
          <cell r="BF124">
            <v>3168621.2120026858</v>
          </cell>
          <cell r="BG124">
            <v>3114592.3837975543</v>
          </cell>
          <cell r="BH124">
            <v>3061249.9810436075</v>
          </cell>
          <cell r="BI124">
            <v>3008446.8545661545</v>
          </cell>
          <cell r="BJ124">
            <v>2955288.7869150853</v>
          </cell>
          <cell r="BK124">
            <v>2902570.0907707978</v>
          </cell>
          <cell r="BL124">
            <v>2850238.4175986545</v>
          </cell>
          <cell r="BM124">
            <v>2798265.3572577015</v>
          </cell>
          <cell r="BN124">
            <v>2746643.1439193995</v>
          </cell>
        </row>
        <row r="125">
          <cell r="D125">
            <v>433067.77732049633</v>
          </cell>
          <cell r="E125">
            <v>436384.25505355065</v>
          </cell>
          <cell r="F125">
            <v>436450.90313048178</v>
          </cell>
          <cell r="G125">
            <v>435666.47198354581</v>
          </cell>
          <cell r="H125">
            <v>433424.59569201351</v>
          </cell>
          <cell r="I125">
            <v>429846.59374696756</v>
          </cell>
          <cell r="J125">
            <v>424500.48098397854</v>
          </cell>
          <cell r="K125">
            <v>417877.33697182906</v>
          </cell>
          <cell r="L125">
            <v>409966.11117626884</v>
          </cell>
          <cell r="M125">
            <v>400670.27419879584</v>
          </cell>
          <cell r="N125">
            <v>389782.98035698215</v>
          </cell>
          <cell r="O125">
            <v>369230.87205531029</v>
          </cell>
          <cell r="P125">
            <v>347337.50940328307</v>
          </cell>
          <cell r="Q125">
            <v>323827.86900083243</v>
          </cell>
          <cell r="R125">
            <v>298715.14888505329</v>
          </cell>
          <cell r="S125">
            <v>272428.65474061057</v>
          </cell>
          <cell r="T125">
            <v>245946.19688172697</v>
          </cell>
          <cell r="U125">
            <v>220300.93406571232</v>
          </cell>
          <cell r="V125">
            <v>196545.55682539445</v>
          </cell>
          <cell r="W125">
            <v>175383.56482752983</v>
          </cell>
          <cell r="X125">
            <v>157070.82460105969</v>
          </cell>
          <cell r="Y125">
            <v>144208.52339173667</v>
          </cell>
          <cell r="Z125">
            <v>133191.89669631241</v>
          </cell>
          <cell r="AA125">
            <v>123698.29679754448</v>
          </cell>
          <cell r="AB125">
            <v>115432.71867938025</v>
          </cell>
          <cell r="AC125">
            <v>108112.43143049223</v>
          </cell>
          <cell r="AD125">
            <v>101427.67630327122</v>
          </cell>
          <cell r="AE125">
            <v>95281.426732907406</v>
          </cell>
          <cell r="AF125">
            <v>89549.498853620782</v>
          </cell>
          <cell r="AG125">
            <v>84145.529971065698</v>
          </cell>
          <cell r="AH125">
            <v>79011.216241843766</v>
          </cell>
          <cell r="AJ125">
            <v>433071.76930267614</v>
          </cell>
          <cell r="AK125">
            <v>436392.04461177147</v>
          </cell>
          <cell r="AL125">
            <v>436465.96396518842</v>
          </cell>
          <cell r="AM125">
            <v>435695.46521037177</v>
          </cell>
          <cell r="AN125">
            <v>433480.036298958</v>
          </cell>
          <cell r="AO125">
            <v>429951.78330291092</v>
          </cell>
          <cell r="AP125">
            <v>424697.94207919517</v>
          </cell>
          <cell r="AQ125">
            <v>418243.57742195571</v>
          </cell>
          <cell r="AR125">
            <v>410635.08721661859</v>
          </cell>
          <cell r="AS125">
            <v>401868.5004571235</v>
          </cell>
          <cell r="AT125">
            <v>391875.97706037189</v>
          </cell>
          <cell r="AU125">
            <v>372699.88265536213</v>
          </cell>
          <cell r="AV125">
            <v>352869.53598505096</v>
          </cell>
          <cell r="AW125">
            <v>332250.75707288168</v>
          </cell>
          <cell r="AX125">
            <v>310876.95589368907</v>
          </cell>
          <cell r="AY125">
            <v>289002.95511515113</v>
          </cell>
          <cell r="AZ125">
            <v>267237.89673410897</v>
          </cell>
          <cell r="BA125">
            <v>246120.12402644622</v>
          </cell>
          <cell r="BB125">
            <v>226242.08326386969</v>
          </cell>
          <cell r="BC125">
            <v>208002.25845841019</v>
          </cell>
          <cell r="BD125">
            <v>191551.08654721727</v>
          </cell>
          <cell r="BE125">
            <v>180230.56893047091</v>
          </cell>
          <cell r="BF125">
            <v>169907.28772158644</v>
          </cell>
          <cell r="BG125">
            <v>160408.11500118283</v>
          </cell>
          <cell r="BH125">
            <v>151606.20655623911</v>
          </cell>
          <cell r="BI125">
            <v>143363.55654349446</v>
          </cell>
          <cell r="BJ125">
            <v>135461.02424262665</v>
          </cell>
          <cell r="BK125">
            <v>127916.85035984803</v>
          </cell>
          <cell r="BL125">
            <v>120675.30799507328</v>
          </cell>
          <cell r="BM125">
            <v>113700.02438477514</v>
          </cell>
          <cell r="BN125">
            <v>106968.69426691237</v>
          </cell>
        </row>
        <row r="126">
          <cell r="D126">
            <v>729245.57676573656</v>
          </cell>
          <cell r="E126">
            <v>700769.89636027138</v>
          </cell>
          <cell r="F126">
            <v>674223.85381474299</v>
          </cell>
          <cell r="G126">
            <v>649538.36322471965</v>
          </cell>
          <cell r="H126">
            <v>626597.89561862545</v>
          </cell>
          <cell r="I126">
            <v>605287.03261189396</v>
          </cell>
          <cell r="J126">
            <v>575977.24620541744</v>
          </cell>
          <cell r="K126">
            <v>548225.55925269483</v>
          </cell>
          <cell r="L126">
            <v>521835.29274950671</v>
          </cell>
          <cell r="M126">
            <v>496533.88516080979</v>
          </cell>
          <cell r="N126">
            <v>471947.65906339878</v>
          </cell>
          <cell r="O126">
            <v>457277.38940151886</v>
          </cell>
          <cell r="P126">
            <v>441801.58945297269</v>
          </cell>
          <cell r="Q126">
            <v>425058.40830629703</v>
          </cell>
          <cell r="R126">
            <v>407019.00682439777</v>
          </cell>
          <cell r="S126">
            <v>388006.52158785827</v>
          </cell>
          <cell r="T126">
            <v>370698.26401767565</v>
          </cell>
          <cell r="U126">
            <v>354143.41831941047</v>
          </cell>
          <cell r="V126">
            <v>339298.96249797143</v>
          </cell>
          <cell r="W126">
            <v>326778.00829003868</v>
          </cell>
          <cell r="X126">
            <v>316751.14535107615</v>
          </cell>
          <cell r="Y126">
            <v>300745.87333094678</v>
          </cell>
          <cell r="Z126">
            <v>287406.52803426929</v>
          </cell>
          <cell r="AA126">
            <v>276180.33282889338</v>
          </cell>
          <cell r="AB126">
            <v>266787.31340652844</v>
          </cell>
          <cell r="AC126">
            <v>258841.49484657872</v>
          </cell>
          <cell r="AD126">
            <v>251347.72804788454</v>
          </cell>
          <cell r="AE126">
            <v>244796.92173276248</v>
          </cell>
          <cell r="AF126">
            <v>238983.73049208347</v>
          </cell>
          <cell r="AG126">
            <v>233745.72273022082</v>
          </cell>
          <cell r="AH126">
            <v>228953.40957632591</v>
          </cell>
          <cell r="AJ126">
            <v>729249.56874791626</v>
          </cell>
          <cell r="AK126">
            <v>702392.08428900235</v>
          </cell>
          <cell r="AL126">
            <v>677860.64245548984</v>
          </cell>
          <cell r="AM126">
            <v>654989.79779569595</v>
          </cell>
          <cell r="AN126">
            <v>633869.74865157169</v>
          </cell>
          <cell r="AO126">
            <v>614395.8815071776</v>
          </cell>
          <cell r="AP126">
            <v>592132.49057663023</v>
          </cell>
          <cell r="AQ126">
            <v>571477.68157665455</v>
          </cell>
          <cell r="AR126">
            <v>552292.29451408738</v>
          </cell>
          <cell r="AS126">
            <v>534396.39667587972</v>
          </cell>
          <cell r="AT126">
            <v>517555.38650620147</v>
          </cell>
          <cell r="AU126">
            <v>512369.94036252552</v>
          </cell>
          <cell r="AV126">
            <v>507035.49085643748</v>
          </cell>
          <cell r="AW126">
            <v>501314.53140928305</v>
          </cell>
          <cell r="AX126">
            <v>495115.11979185906</v>
          </cell>
          <cell r="AY126">
            <v>488585.99097806157</v>
          </cell>
          <cell r="AZ126">
            <v>482948.21177214716</v>
          </cell>
          <cell r="BA126">
            <v>477847.95736199839</v>
          </cell>
          <cell r="BB126">
            <v>473782.03131030296</v>
          </cell>
          <cell r="BC126">
            <v>471058.59935977939</v>
          </cell>
          <cell r="BD126">
            <v>469742.89107703732</v>
          </cell>
          <cell r="BE126">
            <v>461279.98788386566</v>
          </cell>
          <cell r="BF126">
            <v>454612.02324852569</v>
          </cell>
          <cell r="BG126">
            <v>449505.99807546503</v>
          </cell>
          <cell r="BH126">
            <v>445681.44592917082</v>
          </cell>
          <cell r="BI126">
            <v>442897.16717943439</v>
          </cell>
          <cell r="BJ126">
            <v>440817.73107112141</v>
          </cell>
          <cell r="BK126">
            <v>439478.18385713571</v>
          </cell>
          <cell r="BL126">
            <v>438741.69280755776</v>
          </cell>
          <cell r="BM126">
            <v>438495.87186050846</v>
          </cell>
          <cell r="BN126">
            <v>438647.28621901647</v>
          </cell>
        </row>
      </sheetData>
      <sheetData sheetId="5">
        <row r="4">
          <cell r="D4">
            <v>5341060.7015464325</v>
          </cell>
          <cell r="E4">
            <v>5313864.8623622619</v>
          </cell>
          <cell r="F4">
            <v>5286807.5001043538</v>
          </cell>
          <cell r="G4">
            <v>5259887.909670027</v>
          </cell>
          <cell r="H4">
            <v>5233105.389546874</v>
          </cell>
          <cell r="I4">
            <v>5206459.2417944744</v>
          </cell>
          <cell r="J4">
            <v>5177154.5047407569</v>
          </cell>
          <cell r="K4">
            <v>5148014.7104195002</v>
          </cell>
          <cell r="L4">
            <v>5119038.9304447938</v>
          </cell>
          <cell r="M4">
            <v>5090226.2416561795</v>
          </cell>
          <cell r="N4">
            <v>5061575.7260892428</v>
          </cell>
          <cell r="O4">
            <v>5027905.2457716037</v>
          </cell>
          <cell r="P4">
            <v>4994458.7473335555</v>
          </cell>
          <cell r="Q4">
            <v>4961234.7408087561</v>
          </cell>
          <cell r="R4">
            <v>4928231.7461423781</v>
          </cell>
          <cell r="S4">
            <v>4895448.2931251777</v>
          </cell>
          <cell r="T4">
            <v>4858350.7522049826</v>
          </cell>
          <cell r="U4">
            <v>4821534.335190081</v>
          </cell>
          <cell r="V4">
            <v>4784996.9117330648</v>
          </cell>
          <cell r="W4">
            <v>4748736.3676302275</v>
          </cell>
          <cell r="X4">
            <v>4712750.6046992252</v>
          </cell>
          <cell r="Y4">
            <v>4673875.4659375874</v>
          </cell>
          <cell r="Z4">
            <v>4635321.0053829039</v>
          </cell>
          <cell r="AA4">
            <v>4597084.5777838472</v>
          </cell>
          <cell r="AB4">
            <v>4559163.559709576</v>
          </cell>
          <cell r="AC4">
            <v>4521555.3493697401</v>
          </cell>
          <cell r="AD4">
            <v>4482652.6072071437</v>
          </cell>
          <cell r="AE4">
            <v>4444084.5780428043</v>
          </cell>
          <cell r="AF4">
            <v>4405848.3820593869</v>
          </cell>
          <cell r="AG4">
            <v>4367941.1642170493</v>
          </cell>
          <cell r="AH4">
            <v>4330360.0940402551</v>
          </cell>
        </row>
        <row r="5">
          <cell r="D5">
            <v>2331196</v>
          </cell>
          <cell r="E5">
            <v>2319325.9174329876</v>
          </cell>
          <cell r="F5">
            <v>2307516.2754553324</v>
          </cell>
          <cell r="G5">
            <v>2295766.7663130811</v>
          </cell>
          <cell r="H5">
            <v>2284077.0838193139</v>
          </cell>
          <cell r="I5">
            <v>2272446.9233461674</v>
          </cell>
          <cell r="J5">
            <v>2259656.3767453958</v>
          </cell>
          <cell r="K5">
            <v>2246937.8221813431</v>
          </cell>
          <cell r="L5">
            <v>2234290.8544443245</v>
          </cell>
          <cell r="M5">
            <v>2221715.0706053926</v>
          </cell>
          <cell r="N5">
            <v>2209210.0700035002</v>
          </cell>
          <cell r="O5">
            <v>2194514.0211434243</v>
          </cell>
          <cell r="P5">
            <v>2179915.7329513035</v>
          </cell>
          <cell r="Q5">
            <v>2165414.5551062063</v>
          </cell>
          <cell r="R5">
            <v>2151009.8416132466</v>
          </cell>
          <cell r="S5">
            <v>2136700.9507748112</v>
          </cell>
          <cell r="T5">
            <v>2120509.1035303199</v>
          </cell>
          <cell r="U5">
            <v>2104439.9575543865</v>
          </cell>
          <cell r="V5">
            <v>2088492.5830209646</v>
          </cell>
          <cell r="W5">
            <v>2072666.0571501984</v>
          </cell>
          <cell r="X5">
            <v>2056959.4641550258</v>
          </cell>
          <cell r="Y5">
            <v>2039991.754360165</v>
          </cell>
          <cell r="Z5">
            <v>2023164.0099757558</v>
          </cell>
          <cell r="AA5">
            <v>2006475.0764372544</v>
          </cell>
          <cell r="AB5">
            <v>1989923.8087040356</v>
          </cell>
          <cell r="AC5">
            <v>1973509.0711808316</v>
          </cell>
          <cell r="AD5">
            <v>1956529.3134161956</v>
          </cell>
          <cell r="AE5">
            <v>1939695.6467833188</v>
          </cell>
          <cell r="AF5">
            <v>1923006.8143373684</v>
          </cell>
          <cell r="AG5">
            <v>1906461.5699480658</v>
          </cell>
          <cell r="AH5">
            <v>1890058.6782066377</v>
          </cell>
        </row>
        <row r="6">
          <cell r="D6">
            <v>1080464.2518371809</v>
          </cell>
          <cell r="E6">
            <v>1074962.6981797395</v>
          </cell>
          <cell r="F6">
            <v>1069489.1575663155</v>
          </cell>
          <cell r="G6">
            <v>1064043.4873589037</v>
          </cell>
          <cell r="H6">
            <v>1058625.5456457909</v>
          </cell>
          <cell r="I6">
            <v>1053235.1912378541</v>
          </cell>
          <cell r="J6">
            <v>1047307.0203060271</v>
          </cell>
          <cell r="K6">
            <v>1041412.2162906206</v>
          </cell>
          <cell r="L6">
            <v>1035550.591384784</v>
          </cell>
          <cell r="M6">
            <v>1029721.9588387442</v>
          </cell>
          <cell r="N6">
            <v>1023926.1329538564</v>
          </cell>
          <cell r="O6">
            <v>1017114.7985844748</v>
          </cell>
          <cell r="P6">
            <v>1010348.7743936289</v>
          </cell>
          <cell r="Q6">
            <v>1003627.7589701463</v>
          </cell>
          <cell r="R6">
            <v>996951.45290789346</v>
          </cell>
          <cell r="S6">
            <v>990319.55879243941</v>
          </cell>
          <cell r="T6">
            <v>982814.95080628933</v>
          </cell>
          <cell r="U6">
            <v>975367.2124846084</v>
          </cell>
          <cell r="V6">
            <v>967975.91287101049</v>
          </cell>
          <cell r="W6">
            <v>960640.62427488237</v>
          </cell>
          <cell r="X6">
            <v>953360.92224663578</v>
          </cell>
          <cell r="Y6">
            <v>945496.71697651071</v>
          </cell>
          <cell r="Z6">
            <v>937697.38296666858</v>
          </cell>
          <cell r="AA6">
            <v>929962.38509877701</v>
          </cell>
          <cell r="AB6">
            <v>922291.19266865565</v>
          </cell>
          <cell r="AC6">
            <v>914683.27934986469</v>
          </cell>
          <cell r="AD6">
            <v>906813.49007880199</v>
          </cell>
          <cell r="AE6">
            <v>899011.41122135392</v>
          </cell>
          <cell r="AF6">
            <v>891276.46020790422</v>
          </cell>
          <cell r="AG6">
            <v>883608.05948117364</v>
          </cell>
          <cell r="AH6">
            <v>876005.6364530935</v>
          </cell>
        </row>
        <row r="7">
          <cell r="D7">
            <v>926112.21586044075</v>
          </cell>
          <cell r="E7">
            <v>921396.59843977669</v>
          </cell>
          <cell r="F7">
            <v>916704.99219969881</v>
          </cell>
          <cell r="G7">
            <v>912037.27487906034</v>
          </cell>
          <cell r="H7">
            <v>907393.32483924925</v>
          </cell>
          <cell r="I7">
            <v>902773.02106101764</v>
          </cell>
          <cell r="J7">
            <v>897691.73169088038</v>
          </cell>
          <cell r="K7">
            <v>892639.04253481759</v>
          </cell>
          <cell r="L7">
            <v>887614.79261552903</v>
          </cell>
          <cell r="M7">
            <v>882618.8218617806</v>
          </cell>
          <cell r="N7">
            <v>877650.97110330535</v>
          </cell>
          <cell r="O7">
            <v>871812.68450097833</v>
          </cell>
          <cell r="P7">
            <v>866013.23519453907</v>
          </cell>
          <cell r="Q7">
            <v>860252.36483155389</v>
          </cell>
          <cell r="R7">
            <v>854529.81677819428</v>
          </cell>
          <cell r="S7">
            <v>848845.33610780514</v>
          </cell>
          <cell r="T7">
            <v>842412.81497681933</v>
          </cell>
          <cell r="U7">
            <v>836029.03927252139</v>
          </cell>
          <cell r="V7">
            <v>829693.63960372319</v>
          </cell>
          <cell r="W7">
            <v>823406.24937847059</v>
          </cell>
          <cell r="X7">
            <v>817166.5047828306</v>
          </cell>
          <cell r="Y7">
            <v>810425.75740843767</v>
          </cell>
          <cell r="Z7">
            <v>803740.61397143011</v>
          </cell>
          <cell r="AA7">
            <v>797110.61579895159</v>
          </cell>
          <cell r="AB7">
            <v>790535.30800170475</v>
          </cell>
          <cell r="AC7">
            <v>784014.23944274103</v>
          </cell>
          <cell r="AD7">
            <v>777268.70578183024</v>
          </cell>
          <cell r="AE7">
            <v>770581.20961830323</v>
          </cell>
          <cell r="AF7">
            <v>763951.25160677498</v>
          </cell>
          <cell r="AG7">
            <v>757378.33669814887</v>
          </cell>
          <cell r="AH7">
            <v>750861.97410265158</v>
          </cell>
        </row>
        <row r="8">
          <cell r="D8">
            <v>1003288.2338488111</v>
          </cell>
          <cell r="E8">
            <v>998179.64830975793</v>
          </cell>
          <cell r="F8">
            <v>993097.07488300744</v>
          </cell>
          <cell r="G8">
            <v>988040.38111898117</v>
          </cell>
          <cell r="H8">
            <v>983009.43524251971</v>
          </cell>
          <cell r="I8">
            <v>978004.10614943504</v>
          </cell>
          <cell r="J8">
            <v>972499.37599845324</v>
          </cell>
          <cell r="K8">
            <v>967025.62941271905</v>
          </cell>
          <cell r="L8">
            <v>961582.69200015627</v>
          </cell>
          <cell r="M8">
            <v>956170.39035026217</v>
          </cell>
          <cell r="N8">
            <v>950788.55202858103</v>
          </cell>
          <cell r="O8">
            <v>944463.74154272629</v>
          </cell>
          <cell r="P8">
            <v>938181.004794084</v>
          </cell>
          <cell r="Q8">
            <v>931940.06190084945</v>
          </cell>
          <cell r="R8">
            <v>925740.63484304398</v>
          </cell>
          <cell r="S8">
            <v>919582.44745012186</v>
          </cell>
          <cell r="T8">
            <v>912613.88289155392</v>
          </cell>
          <cell r="U8">
            <v>905698.12587856501</v>
          </cell>
          <cell r="V8">
            <v>898834.77623736626</v>
          </cell>
          <cell r="W8">
            <v>892023.43682667613</v>
          </cell>
          <cell r="X8">
            <v>885263.71351473313</v>
          </cell>
          <cell r="Y8">
            <v>877961.23719247384</v>
          </cell>
          <cell r="Z8">
            <v>870718.99846904911</v>
          </cell>
          <cell r="AA8">
            <v>863536.50044886442</v>
          </cell>
          <cell r="AB8">
            <v>856413.2503351802</v>
          </cell>
          <cell r="AC8">
            <v>849348.75939630298</v>
          </cell>
          <cell r="AD8">
            <v>842041.09793031588</v>
          </cell>
          <cell r="AE8">
            <v>834796.31041982863</v>
          </cell>
          <cell r="AF8">
            <v>827613.85590733914</v>
          </cell>
          <cell r="AG8">
            <v>820493.19808966108</v>
          </cell>
          <cell r="AH8">
            <v>813433.8052778719</v>
          </cell>
        </row>
        <row r="9">
          <cell r="D9">
            <v>422147.26400000002</v>
          </cell>
          <cell r="E9">
            <v>419997.75667452486</v>
          </cell>
          <cell r="F9">
            <v>417859.19430152548</v>
          </cell>
          <cell r="G9">
            <v>415731.5211510291</v>
          </cell>
          <cell r="H9">
            <v>413614.68177683133</v>
          </cell>
          <cell r="I9">
            <v>411508.62101505074</v>
          </cell>
          <cell r="J9">
            <v>409192.43041907332</v>
          </cell>
          <cell r="K9">
            <v>406889.27658248064</v>
          </cell>
          <cell r="L9">
            <v>404599.08612741862</v>
          </cell>
          <cell r="M9">
            <v>402321.78608904325</v>
          </cell>
          <cell r="N9">
            <v>400057.30391319568</v>
          </cell>
          <cell r="O9">
            <v>397396.05328566738</v>
          </cell>
          <cell r="P9">
            <v>394752.50575925299</v>
          </cell>
          <cell r="Q9">
            <v>392126.54356985091</v>
          </cell>
          <cell r="R9">
            <v>389518.04973674688</v>
          </cell>
          <cell r="S9">
            <v>386926.90805740282</v>
          </cell>
          <cell r="T9">
            <v>383994.78908784041</v>
          </cell>
          <cell r="U9">
            <v>381084.88961625722</v>
          </cell>
          <cell r="V9">
            <v>378197.04126405204</v>
          </cell>
          <cell r="W9">
            <v>375331.07692859106</v>
          </cell>
          <cell r="X9">
            <v>372486.83077353862</v>
          </cell>
          <cell r="Y9">
            <v>369414.21385662281</v>
          </cell>
          <cell r="Z9">
            <v>366366.94273434498</v>
          </cell>
          <cell r="AA9">
            <v>363344.80833107891</v>
          </cell>
          <cell r="AB9">
            <v>360347.60329584812</v>
          </cell>
          <cell r="AC9">
            <v>357375.12198809936</v>
          </cell>
          <cell r="AD9">
            <v>354300.32335095177</v>
          </cell>
          <cell r="AE9">
            <v>351251.97979161271</v>
          </cell>
          <cell r="AF9">
            <v>348229.86369480559</v>
          </cell>
          <cell r="AG9">
            <v>345233.74940361967</v>
          </cell>
          <cell r="AH9">
            <v>342263.41320266016</v>
          </cell>
        </row>
        <row r="10">
          <cell r="D10">
            <v>381143.85015608743</v>
          </cell>
          <cell r="E10">
            <v>379203.12575056264</v>
          </cell>
          <cell r="F10">
            <v>377272.28320779558</v>
          </cell>
          <cell r="G10">
            <v>375351.27221089869</v>
          </cell>
          <cell r="H10">
            <v>373440.04269919032</v>
          </cell>
          <cell r="I10">
            <v>371538.54486688954</v>
          </cell>
          <cell r="J10">
            <v>369447.32723567414</v>
          </cell>
          <cell r="K10">
            <v>367367.880095681</v>
          </cell>
          <cell r="L10">
            <v>365300.13719629071</v>
          </cell>
          <cell r="M10">
            <v>363244.03265977761</v>
          </cell>
          <cell r="N10">
            <v>361199.5009792113</v>
          </cell>
          <cell r="O10">
            <v>358796.73920173256</v>
          </cell>
          <cell r="P10">
            <v>356409.96101266867</v>
          </cell>
          <cell r="Q10">
            <v>354039.06008641509</v>
          </cell>
          <cell r="R10">
            <v>351683.93080466363</v>
          </cell>
          <cell r="S10">
            <v>349344.46825169749</v>
          </cell>
          <cell r="T10">
            <v>346697.14773471619</v>
          </cell>
          <cell r="U10">
            <v>344069.88852271199</v>
          </cell>
          <cell r="V10">
            <v>341462.53859179688</v>
          </cell>
          <cell r="W10">
            <v>338874.94707011495</v>
          </cell>
          <cell r="X10">
            <v>336306.96422911197</v>
          </cell>
          <cell r="Y10">
            <v>333532.79241363856</v>
          </cell>
          <cell r="Z10">
            <v>330781.50454075437</v>
          </cell>
          <cell r="AA10">
            <v>328052.91184247268</v>
          </cell>
          <cell r="AB10">
            <v>325346.82710794016</v>
          </cell>
          <cell r="AC10">
            <v>322663.06467059231</v>
          </cell>
          <cell r="AD10">
            <v>319886.92304666573</v>
          </cell>
          <cell r="AE10">
            <v>317134.66690316744</v>
          </cell>
          <cell r="AF10">
            <v>314406.09073322744</v>
          </cell>
          <cell r="AG10">
            <v>311700.99079812452</v>
          </cell>
          <cell r="AH10">
            <v>309019.16511207266</v>
          </cell>
        </row>
        <row r="12">
          <cell r="D12">
            <v>582875.6940607368</v>
          </cell>
          <cell r="E12">
            <v>592784.58085976925</v>
          </cell>
          <cell r="F12">
            <v>602861.91873438528</v>
          </cell>
          <cell r="G12">
            <v>613110.57135286974</v>
          </cell>
          <cell r="H12">
            <v>623533.45106586849</v>
          </cell>
          <cell r="I12">
            <v>634133.51973398821</v>
          </cell>
          <cell r="J12">
            <v>644913.78956946591</v>
          </cell>
          <cell r="K12">
            <v>655877.32399214676</v>
          </cell>
          <cell r="L12">
            <v>667027.23850001325</v>
          </cell>
          <cell r="M12">
            <v>678366.70155451342</v>
          </cell>
          <cell r="N12">
            <v>689898.93548094004</v>
          </cell>
          <cell r="O12">
            <v>701627.21738411591</v>
          </cell>
          <cell r="P12">
            <v>713554.88007964578</v>
          </cell>
          <cell r="Q12">
            <v>725685.3130409997</v>
          </cell>
          <cell r="R12">
            <v>738021.96336269658</v>
          </cell>
          <cell r="S12">
            <v>750568.33673986234</v>
          </cell>
          <cell r="T12">
            <v>763327.99846443988</v>
          </cell>
          <cell r="U12">
            <v>776304.57443833526</v>
          </cell>
          <cell r="V12">
            <v>789501.75220378686</v>
          </cell>
          <cell r="W12">
            <v>802923.28199125116</v>
          </cell>
          <cell r="X12">
            <v>816572.97778510232</v>
          </cell>
          <cell r="Y12">
            <v>830454.71840744896</v>
          </cell>
          <cell r="Z12">
            <v>844572.44862037548</v>
          </cell>
          <cell r="AA12">
            <v>858930.18024692184</v>
          </cell>
          <cell r="AB12">
            <v>873531.99331111938</v>
          </cell>
          <cell r="AC12">
            <v>888382.03719740838</v>
          </cell>
          <cell r="AD12">
            <v>903484.53182976425</v>
          </cell>
          <cell r="AE12">
            <v>918843.76887087012</v>
          </cell>
          <cell r="AF12">
            <v>934464.11294167477</v>
          </cell>
          <cell r="AG12">
            <v>950350.00286168314</v>
          </cell>
          <cell r="AH12">
            <v>966505.95291033166</v>
          </cell>
        </row>
        <row r="13">
          <cell r="D13">
            <v>0</v>
          </cell>
          <cell r="E13">
            <v>1185.5691617195389</v>
          </cell>
          <cell r="F13">
            <v>2411.4476749375417</v>
          </cell>
          <cell r="G13">
            <v>3678.6634281172192</v>
          </cell>
          <cell r="H13">
            <v>4988.2676085269495</v>
          </cell>
          <cell r="I13">
            <v>6341.3351973398831</v>
          </cell>
          <cell r="J13">
            <v>7738.9654748335925</v>
          </cell>
          <cell r="K13">
            <v>9182.2825358900554</v>
          </cell>
          <cell r="L13">
            <v>10672.435816000214</v>
          </cell>
          <cell r="M13">
            <v>12210.600627981245</v>
          </cell>
          <cell r="N13">
            <v>13797.978709618803</v>
          </cell>
          <cell r="O13">
            <v>17540.680434602898</v>
          </cell>
          <cell r="P13">
            <v>21406.646402389371</v>
          </cell>
          <cell r="Q13">
            <v>25398.985956434986</v>
          </cell>
          <cell r="R13">
            <v>29520.878534507869</v>
          </cell>
          <cell r="S13">
            <v>33775.575153293801</v>
          </cell>
          <cell r="T13">
            <v>38166.399923221994</v>
          </cell>
          <cell r="U13">
            <v>42696.751594108442</v>
          </cell>
          <cell r="V13">
            <v>47370.105132227211</v>
          </cell>
          <cell r="W13">
            <v>52190.013329431313</v>
          </cell>
          <cell r="X13">
            <v>57160.108444957157</v>
          </cell>
          <cell r="Y13">
            <v>60623.194443743771</v>
          </cell>
          <cell r="Z13">
            <v>64187.506095148543</v>
          </cell>
          <cell r="AA13">
            <v>67855.484239506826</v>
          </cell>
          <cell r="AB13">
            <v>71629.623451511798</v>
          </cell>
          <cell r="AC13">
            <v>75512.473161779722</v>
          </cell>
          <cell r="AD13">
            <v>79506.63880101926</v>
          </cell>
          <cell r="AE13">
            <v>83614.782967249193</v>
          </cell>
          <cell r="AF13">
            <v>87839.626616517431</v>
          </cell>
          <cell r="AG13">
            <v>92183.950277583266</v>
          </cell>
          <cell r="AH13">
            <v>96650.595291033169</v>
          </cell>
        </row>
        <row r="14">
          <cell r="D14">
            <v>582875.6940607368</v>
          </cell>
          <cell r="E14">
            <v>593970.15002148878</v>
          </cell>
          <cell r="F14">
            <v>605273.36640932283</v>
          </cell>
          <cell r="G14">
            <v>616789.23478098691</v>
          </cell>
          <cell r="H14">
            <v>628521.71867439547</v>
          </cell>
          <cell r="I14">
            <v>640474.8549313281</v>
          </cell>
          <cell r="J14">
            <v>652652.75504429953</v>
          </cell>
          <cell r="K14">
            <v>665059.60652803676</v>
          </cell>
          <cell r="L14">
            <v>677699.67431601346</v>
          </cell>
          <cell r="M14">
            <v>690577.30218249466</v>
          </cell>
          <cell r="N14">
            <v>703696.91419055883</v>
          </cell>
          <cell r="O14">
            <v>719167.8978187188</v>
          </cell>
          <cell r="P14">
            <v>734961.52648203517</v>
          </cell>
          <cell r="Q14">
            <v>751084.29899743467</v>
          </cell>
          <cell r="R14">
            <v>767542.8418972044</v>
          </cell>
          <cell r="S14">
            <v>784343.91189315612</v>
          </cell>
          <cell r="T14">
            <v>801494.3983876619</v>
          </cell>
          <cell r="U14">
            <v>819001.32603244367</v>
          </cell>
          <cell r="V14">
            <v>836871.85733601404</v>
          </cell>
          <cell r="W14">
            <v>855113.29532068246</v>
          </cell>
          <cell r="X14">
            <v>873733.0862300595</v>
          </cell>
          <cell r="Y14">
            <v>891077.91285119276</v>
          </cell>
          <cell r="Z14">
            <v>908759.95471552399</v>
          </cell>
          <cell r="AA14">
            <v>926785.66448642872</v>
          </cell>
          <cell r="AB14">
            <v>945161.61676263122</v>
          </cell>
          <cell r="AC14">
            <v>963894.51035918808</v>
          </cell>
          <cell r="AD14">
            <v>982991.17063078354</v>
          </cell>
          <cell r="AE14">
            <v>1002458.5518381193</v>
          </cell>
          <cell r="AF14">
            <v>1022303.7395581922</v>
          </cell>
          <cell r="AG14">
            <v>1042533.9531392665</v>
          </cell>
          <cell r="AH14">
            <v>1063156.5482013649</v>
          </cell>
        </row>
        <row r="15">
          <cell r="D15">
            <v>0</v>
          </cell>
          <cell r="E15">
            <v>1960.101495070913</v>
          </cell>
          <cell r="F15">
            <v>3994.8042183015305</v>
          </cell>
          <cell r="G15">
            <v>6106.2134243317705</v>
          </cell>
          <cell r="H15">
            <v>8296.4866865020194</v>
          </cell>
          <cell r="I15">
            <v>10567.835106366914</v>
          </cell>
          <cell r="J15">
            <v>12922.524549877131</v>
          </cell>
          <cell r="K15">
            <v>15362.876910797651</v>
          </cell>
          <cell r="L15">
            <v>17891.271401942755</v>
          </cell>
          <cell r="M15">
            <v>20510.145874820093</v>
          </cell>
          <cell r="N15">
            <v>23221.998168288443</v>
          </cell>
          <cell r="O15">
            <v>30852.302816423038</v>
          </cell>
          <cell r="P15">
            <v>38805.968598251464</v>
          </cell>
          <cell r="Q15">
            <v>47092.985547139157</v>
          </cell>
          <cell r="R15">
            <v>55723.610321737047</v>
          </cell>
          <cell r="S15">
            <v>64708.37273118538</v>
          </cell>
          <cell r="T15">
            <v>74058.082411019961</v>
          </cell>
          <cell r="U15">
            <v>83783.835653119007</v>
          </cell>
          <cell r="V15">
            <v>93897.022393100808</v>
          </cell>
          <cell r="W15">
            <v>104409.33335865533</v>
          </cell>
          <cell r="X15">
            <v>115332.76738236786</v>
          </cell>
          <cell r="Y15">
            <v>135265.62717081109</v>
          </cell>
          <cell r="Z15">
            <v>155943.20822918392</v>
          </cell>
          <cell r="AA15">
            <v>177386.77618270251</v>
          </cell>
          <cell r="AB15">
            <v>199618.13346026774</v>
          </cell>
          <cell r="AC15">
            <v>222659.63189297242</v>
          </cell>
          <cell r="AD15">
            <v>246534.18559420053</v>
          </cell>
          <cell r="AE15">
            <v>271265.28412739508</v>
          </cell>
          <cell r="AF15">
            <v>296877.00596769899</v>
          </cell>
          <cell r="AG15">
            <v>323394.03226380044</v>
          </cell>
          <cell r="AH15">
            <v>350841.66090645042</v>
          </cell>
        </row>
        <row r="16">
          <cell r="D16">
            <v>0</v>
          </cell>
          <cell r="E16">
            <v>1243.2211019054776</v>
          </cell>
          <cell r="F16">
            <v>2525.3699612022897</v>
          </cell>
          <cell r="G16">
            <v>3847.3030345469274</v>
          </cell>
          <cell r="H16">
            <v>5209.8919486983059</v>
          </cell>
          <cell r="I16">
            <v>6614.0237081620926</v>
          </cell>
          <cell r="J16">
            <v>8060.6009042297219</v>
          </cell>
          <cell r="K16">
            <v>9550.5419253734162</v>
          </cell>
          <cell r="L16">
            <v>11084.78116895639</v>
          </cell>
          <cell r="M16">
            <v>12664.269254215051</v>
          </cell>
          <cell r="N16">
            <v>14289.973236467678</v>
          </cell>
          <cell r="O16">
            <v>18791.015743562675</v>
          </cell>
          <cell r="P16">
            <v>23390.826744895137</v>
          </cell>
          <cell r="Q16">
            <v>28089.253406666787</v>
          </cell>
          <cell r="R16">
            <v>32886.0484987866</v>
          </cell>
          <cell r="S16">
            <v>37780.865806003465</v>
          </cell>
          <cell r="T16">
            <v>42773.255379426548</v>
          </cell>
          <cell r="U16">
            <v>47862.658623694035</v>
          </cell>
          <cell r="V16">
            <v>53048.403214924023</v>
          </cell>
          <cell r="W16">
            <v>58329.697844449503</v>
          </cell>
          <cell r="X16">
            <v>63705.626783206098</v>
          </cell>
          <cell r="Y16">
            <v>73011.466796724882</v>
          </cell>
          <cell r="Z16">
            <v>82207.588716308339</v>
          </cell>
          <cell r="AA16">
            <v>91276.784595393852</v>
          </cell>
          <cell r="AB16">
            <v>100201.04415583763</v>
          </cell>
          <cell r="AC16">
            <v>108961.5271345337</v>
          </cell>
          <cell r="AD16">
            <v>117538.53481183865</v>
          </cell>
          <cell r="AE16">
            <v>125911.48069978671</v>
          </cell>
          <cell r="AF16">
            <v>134058.86036752313</v>
          </cell>
          <cell r="AG16">
            <v>141958.22038081699</v>
          </cell>
          <cell r="AH16">
            <v>149586.12633193206</v>
          </cell>
        </row>
        <row r="17">
          <cell r="D17">
            <v>0</v>
          </cell>
          <cell r="E17">
            <v>3203.3225969763907</v>
          </cell>
          <cell r="F17">
            <v>6520.1741795038197</v>
          </cell>
          <cell r="G17">
            <v>9953.5164588786974</v>
          </cell>
          <cell r="H17">
            <v>13506.378635200326</v>
          </cell>
          <cell r="I17">
            <v>17181.858814529005</v>
          </cell>
          <cell r="J17">
            <v>20983.125454106852</v>
          </cell>
          <cell r="K17">
            <v>24913.418836171069</v>
          </cell>
          <cell r="L17">
            <v>28976.052570899144</v>
          </cell>
          <cell r="M17">
            <v>33174.415129035144</v>
          </cell>
          <cell r="N17">
            <v>37511.971404756121</v>
          </cell>
          <cell r="O17">
            <v>49643.31855998571</v>
          </cell>
          <cell r="P17">
            <v>62196.795343146601</v>
          </cell>
          <cell r="Q17">
            <v>75182.238953805936</v>
          </cell>
          <cell r="R17">
            <v>88609.658820523648</v>
          </cell>
          <cell r="S17">
            <v>102489.23853718885</v>
          </cell>
          <cell r="T17">
            <v>116831.3377904465</v>
          </cell>
          <cell r="U17">
            <v>131646.49427681306</v>
          </cell>
          <cell r="V17">
            <v>146945.42560802482</v>
          </cell>
          <cell r="W17">
            <v>162739.03120310482</v>
          </cell>
          <cell r="X17">
            <v>179038.39416557396</v>
          </cell>
          <cell r="Y17">
            <v>208277.09396753597</v>
          </cell>
          <cell r="Z17">
            <v>238150.79694549227</v>
          </cell>
          <cell r="AA17">
            <v>268663.56077809638</v>
          </cell>
          <cell r="AB17">
            <v>299819.17761610536</v>
          </cell>
          <cell r="AC17">
            <v>331621.15902750613</v>
          </cell>
          <cell r="AD17">
            <v>364072.72040603915</v>
          </cell>
          <cell r="AE17">
            <v>397176.76482718182</v>
          </cell>
          <cell r="AF17">
            <v>430935.86633522215</v>
          </cell>
          <cell r="AG17">
            <v>465352.25264461746</v>
          </cell>
          <cell r="AH17">
            <v>500427.7872383825</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D19">
            <v>582875.6940607368</v>
          </cell>
          <cell r="E19">
            <v>590766.82742451236</v>
          </cell>
          <cell r="F19">
            <v>598753.19222981902</v>
          </cell>
          <cell r="G19">
            <v>606835.71832210827</v>
          </cell>
          <cell r="H19">
            <v>615015.34003919514</v>
          </cell>
          <cell r="I19">
            <v>623292.99611679907</v>
          </cell>
          <cell r="J19">
            <v>631669.62959019269</v>
          </cell>
          <cell r="K19">
            <v>640146.18769186572</v>
          </cell>
          <cell r="L19">
            <v>648723.62174511433</v>
          </cell>
          <cell r="M19">
            <v>657402.88705345953</v>
          </cell>
          <cell r="N19">
            <v>666184.94278580276</v>
          </cell>
          <cell r="O19">
            <v>669524.57925873308</v>
          </cell>
          <cell r="P19">
            <v>672764.73113888851</v>
          </cell>
          <cell r="Q19">
            <v>675902.06004362879</v>
          </cell>
          <cell r="R19">
            <v>678933.18307668075</v>
          </cell>
          <cell r="S19">
            <v>681854.67335596727</v>
          </cell>
          <cell r="T19">
            <v>684663.06059721543</v>
          </cell>
          <cell r="U19">
            <v>687354.83175563067</v>
          </cell>
          <cell r="V19">
            <v>689926.43172798923</v>
          </cell>
          <cell r="W19">
            <v>692374.26411757758</v>
          </cell>
          <cell r="X19">
            <v>694694.69206448551</v>
          </cell>
          <cell r="Y19">
            <v>682800.81888365676</v>
          </cell>
          <cell r="Z19">
            <v>670609.15777003171</v>
          </cell>
          <cell r="AA19">
            <v>658122.1037083324</v>
          </cell>
          <cell r="AB19">
            <v>645342.43914652593</v>
          </cell>
          <cell r="AC19">
            <v>632273.35133168194</v>
          </cell>
          <cell r="AD19">
            <v>618918.45022474439</v>
          </cell>
          <cell r="AE19">
            <v>605281.78701093746</v>
          </cell>
          <cell r="AF19">
            <v>591367.87322297005</v>
          </cell>
          <cell r="AG19">
            <v>577181.70049464901</v>
          </cell>
          <cell r="AH19">
            <v>562728.76096298243</v>
          </cell>
        </row>
        <row r="20">
          <cell r="D20">
            <v>36825.842975206615</v>
          </cell>
          <cell r="E20">
            <v>37324.401486244016</v>
          </cell>
          <cell r="F20">
            <v>37828.97667999415</v>
          </cell>
          <cell r="G20">
            <v>38339.627303704394</v>
          </cell>
          <cell r="H20">
            <v>38856.412388447767</v>
          </cell>
          <cell r="I20">
            <v>39379.391243155063</v>
          </cell>
          <cell r="J20">
            <v>39908.623448401057</v>
          </cell>
          <cell r="K20">
            <v>40444.168849938935</v>
          </cell>
          <cell r="L20">
            <v>40986.087551977333</v>
          </cell>
          <cell r="M20">
            <v>41534.439910193825</v>
          </cell>
          <cell r="N20">
            <v>42089.28652447911</v>
          </cell>
          <cell r="O20">
            <v>42300.283362397677</v>
          </cell>
          <cell r="P20">
            <v>42504.994805283801</v>
          </cell>
          <cell r="Q20">
            <v>42703.209935516184</v>
          </cell>
          <cell r="R20">
            <v>42894.7150231208</v>
          </cell>
          <cell r="S20">
            <v>43079.293559118887</v>
          </cell>
          <cell r="T20">
            <v>43256.726292399064</v>
          </cell>
          <cell r="U20">
            <v>43426.791270258065</v>
          </cell>
          <cell r="V20">
            <v>43589.26388275862</v>
          </cell>
          <cell r="W20">
            <v>43743.916911058019</v>
          </cell>
          <cell r="X20">
            <v>43890.520579865675</v>
          </cell>
          <cell r="Y20">
            <v>43139.070638502053</v>
          </cell>
          <cell r="Z20">
            <v>42368.806579883567</v>
          </cell>
          <cell r="AA20">
            <v>41579.879718144955</v>
          </cell>
          <cell r="AB20">
            <v>40772.465847186977</v>
          </cell>
          <cell r="AC20">
            <v>39946.766335948683</v>
          </cell>
          <cell r="AD20">
            <v>39103.009260255203</v>
          </cell>
          <cell r="AE20">
            <v>38241.450572297457</v>
          </cell>
          <cell r="AF20">
            <v>37362.375308828225</v>
          </cell>
          <cell r="AG20">
            <v>36466.098839187223</v>
          </cell>
          <cell r="AH20">
            <v>35552.968154297399</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D22">
            <v>23746.467073344633</v>
          </cell>
          <cell r="E22">
            <v>24067.953353358811</v>
          </cell>
          <cell r="F22">
            <v>24393.319380484951</v>
          </cell>
          <cell r="G22">
            <v>24722.603036804292</v>
          </cell>
          <cell r="H22">
            <v>25055.842387417833</v>
          </cell>
          <cell r="I22">
            <v>25393.075676598033</v>
          </cell>
          <cell r="J22">
            <v>25734.341323781962</v>
          </cell>
          <cell r="K22">
            <v>26079.677919402118</v>
          </cell>
          <cell r="L22">
            <v>26429.124220551243</v>
          </cell>
          <cell r="M22">
            <v>26782.719146477193</v>
          </cell>
          <cell r="N22">
            <v>27140.501773904154</v>
          </cell>
          <cell r="O22">
            <v>27276.559201498858</v>
          </cell>
          <cell r="P22">
            <v>27408.563607787808</v>
          </cell>
          <cell r="Q22">
            <v>27536.378986424788</v>
          </cell>
          <cell r="R22">
            <v>27659.867517569692</v>
          </cell>
          <cell r="S22">
            <v>27778.88958939234</v>
          </cell>
          <cell r="T22">
            <v>27893.303821848822</v>
          </cell>
          <cell r="U22">
            <v>28002.967092823419</v>
          </cell>
          <cell r="V22">
            <v>28107.73456673195</v>
          </cell>
          <cell r="W22">
            <v>28207.459725685603</v>
          </cell>
          <cell r="X22">
            <v>28301.994403317185</v>
          </cell>
          <cell r="Y22">
            <v>27817.435738852349</v>
          </cell>
          <cell r="Z22">
            <v>27320.745137144211</v>
          </cell>
          <cell r="AA22">
            <v>26812.020170327669</v>
          </cell>
          <cell r="AB22">
            <v>26291.374195864195</v>
          </cell>
          <cell r="AC22">
            <v>25758.937062807996</v>
          </cell>
          <cell r="AD22">
            <v>25214.855841657227</v>
          </cell>
          <cell r="AE22">
            <v>24659.295578471483</v>
          </cell>
          <cell r="AF22">
            <v>24092.440073954778</v>
          </cell>
          <cell r="AG22">
            <v>23514.492688221533</v>
          </cell>
          <cell r="AH22">
            <v>22925.677171982148</v>
          </cell>
        </row>
        <row r="23">
          <cell r="D23">
            <v>522303.38401218556</v>
          </cell>
          <cell r="E23">
            <v>529374.47258490953</v>
          </cell>
          <cell r="F23">
            <v>536530.89616933989</v>
          </cell>
          <cell r="G23">
            <v>543773.48798159952</v>
          </cell>
          <cell r="H23">
            <v>551103.08526332956</v>
          </cell>
          <cell r="I23">
            <v>558520.52919704595</v>
          </cell>
          <cell r="J23">
            <v>566026.66481800971</v>
          </cell>
          <cell r="K23">
            <v>573622.34092252469</v>
          </cell>
          <cell r="L23">
            <v>581308.40997258574</v>
          </cell>
          <cell r="M23">
            <v>589085.72799678845</v>
          </cell>
          <cell r="N23">
            <v>596955.15448741952</v>
          </cell>
          <cell r="O23">
            <v>599947.73669483652</v>
          </cell>
          <cell r="P23">
            <v>602851.17272581696</v>
          </cell>
          <cell r="Q23">
            <v>605662.47112168779</v>
          </cell>
          <cell r="R23">
            <v>608378.6005359902</v>
          </cell>
          <cell r="S23">
            <v>610996.49020745605</v>
          </cell>
          <cell r="T23">
            <v>613513.0304829675</v>
          </cell>
          <cell r="U23">
            <v>615925.07339254918</v>
          </cell>
          <cell r="V23">
            <v>618229.43327849871</v>
          </cell>
          <cell r="W23">
            <v>620422.88748083392</v>
          </cell>
          <cell r="X23">
            <v>622502.17708130262</v>
          </cell>
          <cell r="Y23">
            <v>611844.31250630238</v>
          </cell>
          <cell r="Z23">
            <v>600919.60605300392</v>
          </cell>
          <cell r="AA23">
            <v>589730.20381985977</v>
          </cell>
          <cell r="AB23">
            <v>578278.59910347476</v>
          </cell>
          <cell r="AC23">
            <v>566567.64793292526</v>
          </cell>
          <cell r="AD23">
            <v>554600.58512283198</v>
          </cell>
          <cell r="AE23">
            <v>542381.04086016852</v>
          </cell>
          <cell r="AF23">
            <v>529913.0578401871</v>
          </cell>
          <cell r="AG23">
            <v>517201.10896724026</v>
          </cell>
          <cell r="AH23">
            <v>504250.11563670286</v>
          </cell>
        </row>
        <row r="24">
          <cell r="D24">
            <v>10824.28882051282</v>
          </cell>
          <cell r="E24">
            <v>10970.831055025332</v>
          </cell>
          <cell r="F24">
            <v>11119.141784327436</v>
          </cell>
          <cell r="G24">
            <v>11269.238276107299</v>
          </cell>
          <cell r="H24">
            <v>11421.137881478493</v>
          </cell>
          <cell r="I24">
            <v>11574.858033225843</v>
          </cell>
          <cell r="J24">
            <v>11730.416243978992</v>
          </cell>
          <cell r="K24">
            <v>11887.830104311974</v>
          </cell>
          <cell r="L24">
            <v>12047.117280767114</v>
          </cell>
          <cell r="M24">
            <v>12208.295513801475</v>
          </cell>
          <cell r="N24">
            <v>12371.382615654134</v>
          </cell>
          <cell r="O24">
            <v>12433.401310389327</v>
          </cell>
          <cell r="P24">
            <v>12493.572527220811</v>
          </cell>
          <cell r="Q24">
            <v>12551.83427073814</v>
          </cell>
          <cell r="R24">
            <v>12608.123718890776</v>
          </cell>
          <cell r="S24">
            <v>12662.377232790126</v>
          </cell>
          <cell r="T24">
            <v>12714.530367547441</v>
          </cell>
          <cell r="U24">
            <v>12764.517884190016</v>
          </cell>
          <cell r="V24">
            <v>12812.273762699389</v>
          </cell>
          <cell r="W24">
            <v>12857.731216216656</v>
          </cell>
          <cell r="X24">
            <v>12900.822706461408</v>
          </cell>
          <cell r="Y24">
            <v>12679.947621403518</v>
          </cell>
          <cell r="Z24">
            <v>12453.542467714022</v>
          </cell>
          <cell r="AA24">
            <v>12221.651721439213</v>
          </cell>
          <cell r="AB24">
            <v>11984.327054008749</v>
          </cell>
          <cell r="AC24">
            <v>11741.627654171063</v>
          </cell>
          <cell r="AD24">
            <v>11493.620560679503</v>
          </cell>
          <cell r="AE24">
            <v>11240.381006039697</v>
          </cell>
          <cell r="AF24">
            <v>10981.992771636873</v>
          </cell>
          <cell r="AG24">
            <v>10718.548554570192</v>
          </cell>
          <cell r="AH24">
            <v>10450.150346529859</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D26">
            <v>1749397.7312644324</v>
          </cell>
          <cell r="E26">
            <v>1737207.8196432679</v>
          </cell>
          <cell r="F26">
            <v>1725102.8480804311</v>
          </cell>
          <cell r="G26">
            <v>1713082.2247083404</v>
          </cell>
          <cell r="H26">
            <v>1701145.3617835843</v>
          </cell>
          <cell r="I26">
            <v>1689291.6756581841</v>
          </cell>
          <cell r="J26">
            <v>1677520.5867510559</v>
          </cell>
          <cell r="K26">
            <v>1665831.5195196725</v>
          </cell>
          <cell r="L26">
            <v>1654223.9024319232</v>
          </cell>
          <cell r="M26">
            <v>1642697.1679381679</v>
          </cell>
          <cell r="N26">
            <v>1631250.7524434878</v>
          </cell>
          <cell r="O26">
            <v>1619884.0962801282</v>
          </cell>
          <cell r="P26">
            <v>1608596.6436801341</v>
          </cell>
          <cell r="Q26">
            <v>1597387.8427481756</v>
          </cell>
          <cell r="R26">
            <v>1586257.1454345642</v>
          </cell>
          <cell r="S26">
            <v>1575204.0075084551</v>
          </cell>
          <cell r="T26">
            <v>1564227.8885312378</v>
          </cell>
          <cell r="U26">
            <v>1553328.2518301117</v>
          </cell>
          <cell r="V26">
            <v>1542504.5644718453</v>
          </cell>
          <cell r="W26">
            <v>1531756.2972367185</v>
          </cell>
          <cell r="X26">
            <v>1521082.9245926475</v>
          </cell>
          <cell r="Y26">
            <v>1510483.9246694881</v>
          </cell>
          <cell r="Z26">
            <v>1499958.7792335199</v>
          </cell>
          <cell r="AA26">
            <v>1489506.9736621073</v>
          </cell>
          <cell r="AB26">
            <v>1479127.9969185363</v>
          </cell>
          <cell r="AC26">
            <v>1468821.3415270289</v>
          </cell>
          <cell r="AD26">
            <v>1458586.5035479299</v>
          </cell>
          <cell r="AE26">
            <v>1448422.9825530665</v>
          </cell>
          <cell r="AF26">
            <v>1438330.2816012802</v>
          </cell>
          <cell r="AG26">
            <v>1428307.9072141296</v>
          </cell>
          <cell r="AH26">
            <v>1418355.3693517612</v>
          </cell>
        </row>
        <row r="27">
          <cell r="D27">
            <v>0</v>
          </cell>
          <cell r="E27">
            <v>4690.461113036823</v>
          </cell>
          <cell r="F27">
            <v>9315.5553796343283</v>
          </cell>
          <cell r="G27">
            <v>13875.966020137555</v>
          </cell>
          <cell r="H27">
            <v>18372.36990726271</v>
          </cell>
          <cell r="I27">
            <v>22805.437621385485</v>
          </cell>
          <cell r="J27">
            <v>27175.833505367103</v>
          </cell>
          <cell r="K27">
            <v>31484.215718921812</v>
          </cell>
          <cell r="L27">
            <v>35731.236292529538</v>
          </cell>
          <cell r="M27">
            <v>39917.541180897475</v>
          </cell>
          <cell r="N27">
            <v>44043.770315974172</v>
          </cell>
          <cell r="O27">
            <v>57149.51091676292</v>
          </cell>
          <cell r="P27">
            <v>70070.469798706632</v>
          </cell>
          <cell r="Q27">
            <v>82808.585768065401</v>
          </cell>
          <cell r="R27">
            <v>95365.779583525975</v>
          </cell>
          <cell r="S27">
            <v>107743.95411357832</v>
          </cell>
          <cell r="T27">
            <v>119944.99449257529</v>
          </cell>
          <cell r="U27">
            <v>131970.76827548628</v>
          </cell>
          <cell r="V27">
            <v>143823.12559135485</v>
          </cell>
          <cell r="W27">
            <v>155503.89929547164</v>
          </cell>
          <cell r="X27">
            <v>167014.90512027266</v>
          </cell>
          <cell r="Y27">
            <v>176454.7320798896</v>
          </cell>
          <cell r="Z27">
            <v>185754.89522027908</v>
          </cell>
          <cell r="AA27">
            <v>194916.88257342333</v>
          </cell>
          <cell r="AB27">
            <v>203942.16821512775</v>
          </cell>
          <cell r="AC27">
            <v>212832.21238726648</v>
          </cell>
          <cell r="AD27">
            <v>221588.46161900152</v>
          </cell>
          <cell r="AE27">
            <v>230212.34884698436</v>
          </cell>
          <cell r="AF27">
            <v>238705.29353454843</v>
          </cell>
          <cell r="AG27">
            <v>247068.70178990014</v>
          </cell>
          <cell r="AH27">
            <v>255303.966483317</v>
          </cell>
        </row>
        <row r="28">
          <cell r="D28">
            <v>0</v>
          </cell>
          <cell r="E28">
            <v>11133.764916093705</v>
          </cell>
          <cell r="F28">
            <v>22112.368306694971</v>
          </cell>
          <cell r="G28">
            <v>32937.431934467262</v>
          </cell>
          <cell r="H28">
            <v>43610.562494683967</v>
          </cell>
          <cell r="I28">
            <v>54133.351746466513</v>
          </cell>
          <cell r="J28">
            <v>64507.376642925105</v>
          </cell>
          <cell r="K28">
            <v>74734.199460211064</v>
          </cell>
          <cell r="L28">
            <v>84815.367925489583</v>
          </cell>
          <cell r="M28">
            <v>94752.41534384148</v>
          </cell>
          <cell r="N28">
            <v>104546.86072410314</v>
          </cell>
          <cell r="O28">
            <v>118854.13591226558</v>
          </cell>
          <cell r="P28">
            <v>132956.94698673781</v>
          </cell>
          <cell r="Q28">
            <v>146857.44871089628</v>
          </cell>
          <cell r="R28">
            <v>160557.77574659573</v>
          </cell>
          <cell r="S28">
            <v>174060.0428296843</v>
          </cell>
          <cell r="T28">
            <v>187366.34494404876</v>
          </cell>
          <cell r="U28">
            <v>200478.75749420156</v>
          </cell>
          <cell r="V28">
            <v>213399.33647642189</v>
          </cell>
          <cell r="W28">
            <v>226130.11864846229</v>
          </cell>
          <cell r="X28">
            <v>238673.12169783234</v>
          </cell>
          <cell r="Y28">
            <v>246690.72409309616</v>
          </cell>
          <cell r="Z28">
            <v>254585.00368174692</v>
          </cell>
          <cell r="AA28">
            <v>262357.28981992259</v>
          </cell>
          <cell r="AB28">
            <v>270008.89932549116</v>
          </cell>
          <cell r="AC28">
            <v>277541.13658823975</v>
          </cell>
          <cell r="AD28">
            <v>284955.29367913777</v>
          </cell>
          <cell r="AE28">
            <v>292252.65045867994</v>
          </cell>
          <cell r="AF28">
            <v>299434.47468431771</v>
          </cell>
          <cell r="AG28">
            <v>306502.02211698733</v>
          </cell>
          <cell r="AH28">
            <v>313456.53662673925</v>
          </cell>
        </row>
        <row r="29">
          <cell r="D29">
            <v>0</v>
          </cell>
          <cell r="E29">
            <v>15824.226029130528</v>
          </cell>
          <cell r="F29">
            <v>31427.923686329297</v>
          </cell>
          <cell r="G29">
            <v>46813.397954604821</v>
          </cell>
          <cell r="H29">
            <v>61982.932401946673</v>
          </cell>
          <cell r="I29">
            <v>76938.789367852005</v>
          </cell>
          <cell r="J29">
            <v>91683.210148292215</v>
          </cell>
          <cell r="K29">
            <v>106218.41517913288</v>
          </cell>
          <cell r="L29">
            <v>120546.60421801911</v>
          </cell>
          <cell r="M29">
            <v>134669.95652473895</v>
          </cell>
          <cell r="N29">
            <v>148590.63104007731</v>
          </cell>
          <cell r="O29">
            <v>176003.6468290285</v>
          </cell>
          <cell r="P29">
            <v>203027.41678544442</v>
          </cell>
          <cell r="Q29">
            <v>229666.03447896166</v>
          </cell>
          <cell r="R29">
            <v>255923.55533012172</v>
          </cell>
          <cell r="S29">
            <v>281803.99694326264</v>
          </cell>
          <cell r="T29">
            <v>307311.33943662408</v>
          </cell>
          <cell r="U29">
            <v>332449.52576968784</v>
          </cell>
          <cell r="V29">
            <v>357222.46206777671</v>
          </cell>
          <cell r="W29">
            <v>381634.01794393396</v>
          </cell>
          <cell r="X29">
            <v>405688.02681810502</v>
          </cell>
          <cell r="Y29">
            <v>423145.45617298572</v>
          </cell>
          <cell r="Z29">
            <v>440339.89890202601</v>
          </cell>
          <cell r="AA29">
            <v>457274.17239334591</v>
          </cell>
          <cell r="AB29">
            <v>473951.06754061894</v>
          </cell>
          <cell r="AC29">
            <v>490373.34897550626</v>
          </cell>
          <cell r="AD29">
            <v>506543.75529813929</v>
          </cell>
          <cell r="AE29">
            <v>522464.99930566433</v>
          </cell>
          <cell r="AF29">
            <v>538139.76821886608</v>
          </cell>
          <cell r="AG29">
            <v>553570.72390688746</v>
          </cell>
          <cell r="AH29">
            <v>568760.50311005628</v>
          </cell>
        </row>
        <row r="30">
          <cell r="D30">
            <v>0</v>
          </cell>
          <cell r="E30">
            <v>8536.6392257270181</v>
          </cell>
          <cell r="F30">
            <v>16954.310790934476</v>
          </cell>
          <cell r="G30">
            <v>25254.25815665035</v>
          </cell>
          <cell r="H30">
            <v>33437.713231218135</v>
          </cell>
          <cell r="I30">
            <v>41505.896470921587</v>
          </cell>
          <cell r="J30">
            <v>49460.01697976813</v>
          </cell>
          <cell r="K30">
            <v>57301.272608437699</v>
          </cell>
          <cell r="L30">
            <v>65030.850052403766</v>
          </cell>
          <cell r="M30">
            <v>72649.92494923342</v>
          </cell>
          <cell r="N30">
            <v>80159.661975072988</v>
          </cell>
          <cell r="O30">
            <v>87561.214940326041</v>
          </cell>
          <cell r="P30">
            <v>94855.72688453013</v>
          </cell>
          <cell r="Q30">
            <v>102044.33017043895</v>
          </cell>
          <cell r="R30">
            <v>109128.14657731628</v>
          </cell>
          <cell r="S30">
            <v>116108.28739344825</v>
          </cell>
          <cell r="T30">
            <v>122985.85350788003</v>
          </cell>
          <cell r="U30">
            <v>129761.93550138389</v>
          </cell>
          <cell r="V30">
            <v>136437.61373666365</v>
          </cell>
          <cell r="W30">
            <v>143013.95844780345</v>
          </cell>
          <cell r="X30">
            <v>149492.0298289654</v>
          </cell>
          <cell r="Y30">
            <v>149211.64401455072</v>
          </cell>
          <cell r="Z30">
            <v>152707.8033962062</v>
          </cell>
          <cell r="AA30">
            <v>156147.99506294602</v>
          </cell>
          <cell r="AB30">
            <v>159532.82923564565</v>
          </cell>
          <cell r="AC30">
            <v>162862.91034851698</v>
          </cell>
          <cell r="AD30">
            <v>166138.83710012343</v>
          </cell>
          <cell r="AE30">
            <v>169361.20250396495</v>
          </cell>
          <cell r="AF30">
            <v>172530.59393863677</v>
          </cell>
          <cell r="AG30">
            <v>175647.5931975648</v>
          </cell>
          <cell r="AH30">
            <v>178712.77653832192</v>
          </cell>
        </row>
        <row r="31">
          <cell r="D31">
            <v>0</v>
          </cell>
          <cell r="E31">
            <v>6055.9064592764316</v>
          </cell>
          <cell r="F31">
            <v>12027.417056816765</v>
          </cell>
          <cell r="G31">
            <v>17915.413905999823</v>
          </cell>
          <cell r="H31">
            <v>23720.770924710298</v>
          </cell>
          <cell r="I31">
            <v>29444.35390672215</v>
          </cell>
          <cell r="J31">
            <v>35087.020592485089</v>
          </cell>
          <cell r="K31">
            <v>40649.620739319049</v>
          </cell>
          <cell r="L31">
            <v>46132.99619102147</v>
          </cell>
          <cell r="M31">
            <v>51537.980946892087</v>
          </cell>
          <cell r="N31">
            <v>56865.401230179988</v>
          </cell>
          <cell r="O31">
            <v>62116.075555957796</v>
          </cell>
          <cell r="P31">
            <v>60615.138727154801</v>
          </cell>
          <cell r="Q31">
            <v>64700.597182672107</v>
          </cell>
          <cell r="R31">
            <v>68726.177083097937</v>
          </cell>
          <cell r="S31">
            <v>72692.514538500196</v>
          </cell>
          <cell r="T31">
            <v>76600.239701374725</v>
          </cell>
          <cell r="U31">
            <v>80449.976818785144</v>
          </cell>
          <cell r="V31">
            <v>84242.344284065373</v>
          </cell>
          <cell r="W31">
            <v>87977.954688088153</v>
          </cell>
          <cell r="X31">
            <v>91657.414870103763</v>
          </cell>
          <cell r="Y31">
            <v>98290.209946092931</v>
          </cell>
          <cell r="Z31">
            <v>100593.2355705168</v>
          </cell>
          <cell r="AA31">
            <v>102859.39357321049</v>
          </cell>
          <cell r="AB31">
            <v>105089.08592506817</v>
          </cell>
          <cell r="AC31">
            <v>107282.7107851342</v>
          </cell>
          <cell r="AD31">
            <v>109440.66253420828</v>
          </cell>
          <cell r="AE31">
            <v>111563.33180816739</v>
          </cell>
          <cell r="AF31">
            <v>113651.10553100676</v>
          </cell>
          <cell r="AG31">
            <v>115704.36694760222</v>
          </cell>
          <cell r="AH31">
            <v>117723.49565619619</v>
          </cell>
        </row>
        <row r="32">
          <cell r="D32">
            <v>0</v>
          </cell>
          <cell r="E32">
            <v>14592.54568500345</v>
          </cell>
          <cell r="F32">
            <v>28981.727847751241</v>
          </cell>
          <cell r="G32">
            <v>43169.672062650177</v>
          </cell>
          <cell r="H32">
            <v>57158.484155928432</v>
          </cell>
          <cell r="I32">
            <v>70950.250377643737</v>
          </cell>
          <cell r="J32">
            <v>84547.037572253219</v>
          </cell>
          <cell r="K32">
            <v>97950.893347756748</v>
          </cell>
          <cell r="L32">
            <v>111163.84624342524</v>
          </cell>
          <cell r="M32">
            <v>124187.90589612551</v>
          </cell>
          <cell r="N32">
            <v>137025.06320525298</v>
          </cell>
          <cell r="O32">
            <v>149677.29049628385</v>
          </cell>
          <cell r="P32">
            <v>155470.86561168492</v>
          </cell>
          <cell r="Q32">
            <v>166744.92735311104</v>
          </cell>
          <cell r="R32">
            <v>177854.3236604142</v>
          </cell>
          <cell r="S32">
            <v>188800.80193194846</v>
          </cell>
          <cell r="T32">
            <v>199586.09320925476</v>
          </cell>
          <cell r="U32">
            <v>210211.91232016904</v>
          </cell>
          <cell r="V32">
            <v>220679.95802072901</v>
          </cell>
          <cell r="W32">
            <v>230991.91313589161</v>
          </cell>
          <cell r="X32">
            <v>241149.44469906916</v>
          </cell>
          <cell r="Y32">
            <v>247501.85396064364</v>
          </cell>
          <cell r="Z32">
            <v>253301.03896672302</v>
          </cell>
          <cell r="AA32">
            <v>259007.38863615651</v>
          </cell>
          <cell r="AB32">
            <v>264621.91516071383</v>
          </cell>
          <cell r="AC32">
            <v>270145.62113365118</v>
          </cell>
          <cell r="AD32">
            <v>275579.49963433173</v>
          </cell>
          <cell r="AE32">
            <v>280924.53431213234</v>
          </cell>
          <cell r="AF32">
            <v>286181.69946964353</v>
          </cell>
          <cell r="AG32">
            <v>291351.96014516702</v>
          </cell>
          <cell r="AH32">
            <v>296436.27219451813</v>
          </cell>
        </row>
        <row r="33">
          <cell r="D33">
            <v>1749397.7312644324</v>
          </cell>
          <cell r="E33">
            <v>1706791.0479291338</v>
          </cell>
          <cell r="F33">
            <v>1664693.1965463506</v>
          </cell>
          <cell r="G33">
            <v>1623099.1546910855</v>
          </cell>
          <cell r="H33">
            <v>1582003.9452257091</v>
          </cell>
          <cell r="I33">
            <v>1541402.6359126884</v>
          </cell>
          <cell r="J33">
            <v>1501290.3390305105</v>
          </cell>
          <cell r="K33">
            <v>1461662.2109927828</v>
          </cell>
          <cell r="L33">
            <v>1422513.4519704788</v>
          </cell>
          <cell r="M33">
            <v>1383839.3055173033</v>
          </cell>
          <cell r="N33">
            <v>1345635.0581981577</v>
          </cell>
          <cell r="O33">
            <v>1294203.1589548157</v>
          </cell>
          <cell r="P33">
            <v>1250098.3612830047</v>
          </cell>
          <cell r="Q33">
            <v>1200976.8809161028</v>
          </cell>
          <cell r="R33">
            <v>1152479.2664440284</v>
          </cell>
          <cell r="S33">
            <v>1104599.208633244</v>
          </cell>
          <cell r="T33">
            <v>1057330.4558853589</v>
          </cell>
          <cell r="U33">
            <v>1010666.813740255</v>
          </cell>
          <cell r="V33">
            <v>964602.14438333968</v>
          </cell>
          <cell r="W33">
            <v>919130.36615689308</v>
          </cell>
          <cell r="X33">
            <v>874245.45307547331</v>
          </cell>
          <cell r="Y33">
            <v>839836.61453585874</v>
          </cell>
          <cell r="Z33">
            <v>806317.84136477089</v>
          </cell>
          <cell r="AA33">
            <v>773225.41263260483</v>
          </cell>
          <cell r="AB33">
            <v>740555.01421720348</v>
          </cell>
          <cell r="AC33">
            <v>708302.37141787144</v>
          </cell>
          <cell r="AD33">
            <v>676463.24861545884</v>
          </cell>
          <cell r="AE33">
            <v>645033.44893526984</v>
          </cell>
          <cell r="AF33">
            <v>614008.81391277059</v>
          </cell>
          <cell r="AG33">
            <v>583385.22316207504</v>
          </cell>
          <cell r="AH33">
            <v>553158.59404718678</v>
          </cell>
        </row>
        <row r="34">
          <cell r="D34">
            <v>1121142.3305785127</v>
          </cell>
          <cell r="E34">
            <v>1087404.0519571493</v>
          </cell>
          <cell r="F34">
            <v>1054081.5183441045</v>
          </cell>
          <cell r="G34">
            <v>1021170.5739900402</v>
          </cell>
          <cell r="H34">
            <v>988667.10087462026</v>
          </cell>
          <cell r="I34">
            <v>956567.01838249131</v>
          </cell>
          <cell r="J34">
            <v>924866.28298194834</v>
          </cell>
          <cell r="K34">
            <v>893560.88790626184</v>
          </cell>
          <cell r="L34">
            <v>862646.86283764616</v>
          </cell>
          <cell r="M34">
            <v>832120.27359384659</v>
          </cell>
          <cell r="N34">
            <v>801977.22181732417</v>
          </cell>
          <cell r="O34">
            <v>760189.44502033072</v>
          </cell>
          <cell r="P34">
            <v>724896.89632220496</v>
          </cell>
          <cell r="Q34">
            <v>685094.59738256317</v>
          </cell>
          <cell r="R34">
            <v>645811.79164443293</v>
          </cell>
          <cell r="S34">
            <v>607043.17194257164</v>
          </cell>
          <cell r="T34">
            <v>568783.47984963423</v>
          </cell>
          <cell r="U34">
            <v>531027.50525464013</v>
          </cell>
          <cell r="V34">
            <v>493770.08594494563</v>
          </cell>
          <cell r="W34">
            <v>457006.10719170037</v>
          </cell>
          <cell r="X34">
            <v>420730.50133875071</v>
          </cell>
          <cell r="Y34">
            <v>392835.05735314201</v>
          </cell>
          <cell r="Z34">
            <v>366231.91423365608</v>
          </cell>
          <cell r="AA34">
            <v>339980.44213972596</v>
          </cell>
          <cell r="AB34">
            <v>314077.03182640899</v>
          </cell>
          <cell r="AC34">
            <v>288518.10727265175</v>
          </cell>
          <cell r="AD34">
            <v>263300.12539352046</v>
          </cell>
          <cell r="AE34">
            <v>238419.5757548293</v>
          </cell>
          <cell r="AF34">
            <v>213872.98029014532</v>
          </cell>
          <cell r="AG34">
            <v>189656.89302015351</v>
          </cell>
          <cell r="AH34">
            <v>165767.89977436018</v>
          </cell>
        </row>
        <row r="35">
          <cell r="D35">
            <v>921454.73749526253</v>
          </cell>
          <cell r="E35">
            <v>899012.65385319979</v>
          </cell>
          <cell r="F35">
            <v>876838.58565717028</v>
          </cell>
          <cell r="G35">
            <v>854929.88746112969</v>
          </cell>
          <cell r="H35">
            <v>833283.93767310679</v>
          </cell>
          <cell r="I35">
            <v>811898.13835121528</v>
          </cell>
          <cell r="J35">
            <v>790769.91500135174</v>
          </cell>
          <cell r="K35">
            <v>769896.71637656551</v>
          </cell>
          <cell r="L35">
            <v>749276.01427808451</v>
          </cell>
          <cell r="M35">
            <v>728905.3033579858</v>
          </cell>
          <cell r="N35">
            <v>708782.10092349828</v>
          </cell>
          <cell r="O35">
            <v>681691.53920092061</v>
          </cell>
          <cell r="P35">
            <v>658460.35852962418</v>
          </cell>
          <cell r="Q35">
            <v>632586.75643906533</v>
          </cell>
          <cell r="R35">
            <v>607041.76125937444</v>
          </cell>
          <cell r="S35">
            <v>581822.04974791303</v>
          </cell>
          <cell r="T35">
            <v>556924.3290200202</v>
          </cell>
          <cell r="U35">
            <v>532345.33628729777</v>
          </cell>
          <cell r="V35">
            <v>508081.83859806572</v>
          </cell>
          <cell r="W35">
            <v>484130.63257997599</v>
          </cell>
          <cell r="X35">
            <v>460488.54418476392</v>
          </cell>
          <cell r="Y35">
            <v>442364.48542019649</v>
          </cell>
          <cell r="Z35">
            <v>424709.2479738759</v>
          </cell>
          <cell r="AA35">
            <v>407278.57758627977</v>
          </cell>
          <cell r="AB35">
            <v>390070.20189348044</v>
          </cell>
          <cell r="AC35">
            <v>373081.8692958919</v>
          </cell>
          <cell r="AD35">
            <v>356311.34877922735</v>
          </cell>
          <cell r="AE35">
            <v>339756.42973694374</v>
          </cell>
          <cell r="AF35">
            <v>323414.92179416126</v>
          </cell>
          <cell r="AG35">
            <v>307284.65463304584</v>
          </cell>
          <cell r="AH35">
            <v>291363.47781964339</v>
          </cell>
        </row>
        <row r="36">
          <cell r="D36">
            <v>118732.33536672319</v>
          </cell>
          <cell r="E36">
            <v>117283.79028487926</v>
          </cell>
          <cell r="F36">
            <v>115849.66739023243</v>
          </cell>
          <cell r="G36">
            <v>114429.83602589044</v>
          </cell>
          <cell r="H36">
            <v>113024.16665555842</v>
          </cell>
          <cell r="I36">
            <v>111632.53085426599</v>
          </cell>
          <cell r="J36">
            <v>110254.80129916919</v>
          </cell>
          <cell r="K36">
            <v>108890.85176042668</v>
          </cell>
          <cell r="L36">
            <v>107540.55709214948</v>
          </cell>
          <cell r="M36">
            <v>106203.79322342391</v>
          </cell>
          <cell r="N36">
            <v>104880.43714940682</v>
          </cell>
          <cell r="O36">
            <v>102706.81222866957</v>
          </cell>
          <cell r="P36">
            <v>100558.38686097047</v>
          </cell>
          <cell r="Q36">
            <v>98434.915400157319</v>
          </cell>
          <cell r="R36">
            <v>96336.154399896899</v>
          </cell>
          <cell r="S36">
            <v>94261.862594945051</v>
          </cell>
          <cell r="T36">
            <v>92211.800882571028</v>
          </cell>
          <cell r="U36">
            <v>90185.73230413477</v>
          </cell>
          <cell r="V36">
            <v>88183.422026815999</v>
          </cell>
          <cell r="W36">
            <v>86204.637325493823</v>
          </cell>
          <cell r="X36">
            <v>84249.147564775529</v>
          </cell>
          <cell r="Y36">
            <v>82565.253142591479</v>
          </cell>
          <cell r="Z36">
            <v>80900.735057907805</v>
          </cell>
          <cell r="AA36">
            <v>79255.405039305697</v>
          </cell>
          <cell r="AB36">
            <v>77629.076498343682</v>
          </cell>
          <cell r="AC36">
            <v>76021.564515244725</v>
          </cell>
          <cell r="AD36">
            <v>74432.685824701024</v>
          </cell>
          <cell r="AE36">
            <v>72862.258801795877</v>
          </cell>
          <cell r="AF36">
            <v>71310.103448041016</v>
          </cell>
          <cell r="AG36">
            <v>69776.041377529313</v>
          </cell>
          <cell r="AH36">
            <v>68259.8958032011</v>
          </cell>
        </row>
        <row r="37">
          <cell r="D37">
            <v>-411931.67217606585</v>
          </cell>
          <cell r="E37">
            <v>-396909.4481660946</v>
          </cell>
          <cell r="F37">
            <v>-382076.57484515663</v>
          </cell>
          <cell r="G37">
            <v>-367431.14278597489</v>
          </cell>
          <cell r="H37">
            <v>-352971.25997757632</v>
          </cell>
          <cell r="I37">
            <v>-338695.05167528416</v>
          </cell>
          <cell r="J37">
            <v>-324600.66025195876</v>
          </cell>
          <cell r="K37">
            <v>-310686.24505047116</v>
          </cell>
          <cell r="L37">
            <v>-296949.98223740142</v>
          </cell>
          <cell r="M37">
            <v>-283390.06465795299</v>
          </cell>
          <cell r="N37">
            <v>-270004.70169207157</v>
          </cell>
          <cell r="O37">
            <v>-250384.63749510521</v>
          </cell>
          <cell r="P37">
            <v>-233817.28042979486</v>
          </cell>
          <cell r="Q37">
            <v>-215139.38830568304</v>
          </cell>
          <cell r="R37">
            <v>-196710.44085967593</v>
          </cell>
          <cell r="S37">
            <v>-178527.8756521857</v>
          </cell>
          <cell r="T37">
            <v>-160589.1538668666</v>
          </cell>
          <cell r="U37">
            <v>-142891.7601058177</v>
          </cell>
          <cell r="V37">
            <v>-125433.20218648767</v>
          </cell>
          <cell r="W37">
            <v>-108211.0109402771</v>
          </cell>
          <cell r="X37">
            <v>-91222.740012816837</v>
          </cell>
          <cell r="Y37">
            <v>-77928.181380071241</v>
          </cell>
          <cell r="Z37">
            <v>-65524.055900668885</v>
          </cell>
          <cell r="AA37">
            <v>-53289.012132706601</v>
          </cell>
          <cell r="AB37">
            <v>-41221.296001029623</v>
          </cell>
          <cell r="AC37">
            <v>-29319.169665916925</v>
          </cell>
          <cell r="AD37">
            <v>-17580.911381989994</v>
          </cell>
          <cell r="AE37">
            <v>-6004.8153582991072</v>
          </cell>
          <cell r="AF37">
            <v>5410.8083804229973</v>
          </cell>
          <cell r="AG37">
            <v>16667.634131346378</v>
          </cell>
          <cell r="AH37">
            <v>27767.32064998211</v>
          </cell>
        </row>
        <row r="38">
          <cell r="D38">
            <v>54121.444102564106</v>
          </cell>
          <cell r="E38">
            <v>53461.157657132731</v>
          </cell>
          <cell r="F38">
            <v>52807.445238867695</v>
          </cell>
          <cell r="G38">
            <v>52160.247290785905</v>
          </cell>
          <cell r="H38">
            <v>51519.504766703176</v>
          </cell>
          <cell r="I38">
            <v>50885.15912700742</v>
          </cell>
          <cell r="J38">
            <v>50257.152334465885</v>
          </cell>
          <cell r="K38">
            <v>49635.426850066287</v>
          </cell>
          <cell r="L38">
            <v>49019.925628891484</v>
          </cell>
          <cell r="M38">
            <v>48410.59211602743</v>
          </cell>
          <cell r="N38">
            <v>47807.370242504185</v>
          </cell>
          <cell r="O38">
            <v>46816.57258587364</v>
          </cell>
          <cell r="P38">
            <v>45837.261574367622</v>
          </cell>
          <cell r="Q38">
            <v>44869.325235755023</v>
          </cell>
          <cell r="R38">
            <v>43912.652600542366</v>
          </cell>
          <cell r="S38">
            <v>42967.13369343619</v>
          </cell>
          <cell r="T38">
            <v>42032.659524875751</v>
          </cell>
          <cell r="U38">
            <v>41109.122082635469</v>
          </cell>
          <cell r="V38">
            <v>40196.414323496509</v>
          </cell>
          <cell r="W38">
            <v>39294.430164987047</v>
          </cell>
          <cell r="X38">
            <v>38403.064477190477</v>
          </cell>
          <cell r="Y38">
            <v>37635.499368971476</v>
          </cell>
          <cell r="Z38">
            <v>36876.766525052677</v>
          </cell>
          <cell r="AA38">
            <v>36126.780126174839</v>
          </cell>
          <cell r="AB38">
            <v>35385.455120225794</v>
          </cell>
          <cell r="AC38">
            <v>34652.707215716233</v>
          </cell>
          <cell r="AD38">
            <v>33928.452875309173</v>
          </cell>
          <cell r="AE38">
            <v>33212.609309402709</v>
          </cell>
          <cell r="AF38">
            <v>32505.094469765496</v>
          </cell>
          <cell r="AG38">
            <v>31805.827043224737</v>
          </cell>
          <cell r="AH38">
            <v>31114.726445406021</v>
          </cell>
        </row>
        <row r="39">
          <cell r="D39">
            <v>308424.77602250775</v>
          </cell>
          <cell r="E39">
            <v>300913.07269175444</v>
          </cell>
          <cell r="F39">
            <v>293491.07816659915</v>
          </cell>
          <cell r="G39">
            <v>286157.90697641548</v>
          </cell>
          <cell r="H39">
            <v>278912.68163489428</v>
          </cell>
          <cell r="I39">
            <v>271754.53257176618</v>
          </cell>
          <cell r="J39">
            <v>264682.59806508763</v>
          </cell>
          <cell r="K39">
            <v>257696.02417408724</v>
          </cell>
          <cell r="L39">
            <v>250793.96467256607</v>
          </cell>
          <cell r="M39">
            <v>243975.58098284851</v>
          </cell>
          <cell r="N39">
            <v>237240.04211027929</v>
          </cell>
          <cell r="O39">
            <v>228172.4231686024</v>
          </cell>
          <cell r="P39">
            <v>220396.59717984096</v>
          </cell>
          <cell r="Q39">
            <v>211736.31295213397</v>
          </cell>
          <cell r="R39">
            <v>203186.01840569926</v>
          </cell>
          <cell r="S39">
            <v>194744.60120118383</v>
          </cell>
          <cell r="T39">
            <v>186410.95916050707</v>
          </cell>
          <cell r="U39">
            <v>178184.00017926059</v>
          </cell>
          <cell r="V39">
            <v>170062.6421398349</v>
          </cell>
          <cell r="W39">
            <v>162045.81282526834</v>
          </cell>
          <cell r="X39">
            <v>154132.44983381146</v>
          </cell>
          <cell r="Y39">
            <v>148066.05445092462</v>
          </cell>
          <cell r="Z39">
            <v>142156.58062282612</v>
          </cell>
          <cell r="AA39">
            <v>136322.2727708421</v>
          </cell>
          <cell r="AB39">
            <v>130562.37030054838</v>
          </cell>
          <cell r="AC39">
            <v>124876.11956765869</v>
          </cell>
          <cell r="AD39">
            <v>119262.77381809634</v>
          </cell>
          <cell r="AE39">
            <v>113721.59312856375</v>
          </cell>
          <cell r="AF39">
            <v>108251.84434760571</v>
          </cell>
          <cell r="AG39">
            <v>102852.80103716225</v>
          </cell>
          <cell r="AH39">
            <v>97523.743414607423</v>
          </cell>
        </row>
        <row r="40">
          <cell r="D40">
            <v>833693.90944694402</v>
          </cell>
          <cell r="E40">
            <v>827884.67870790791</v>
          </cell>
          <cell r="F40">
            <v>822115.92704806011</v>
          </cell>
          <cell r="G40">
            <v>816387.37240667269</v>
          </cell>
          <cell r="H40">
            <v>810698.73468843405</v>
          </cell>
          <cell r="I40">
            <v>805049.73574975412</v>
          </cell>
          <cell r="J40">
            <v>799440.09938516468</v>
          </cell>
          <cell r="K40">
            <v>793869.55131381413</v>
          </cell>
          <cell r="L40">
            <v>788337.81916605693</v>
          </cell>
          <cell r="M40">
            <v>782844.63247013616</v>
          </cell>
          <cell r="N40">
            <v>777389.72263895872</v>
          </cell>
          <cell r="O40">
            <v>771972.82295696286</v>
          </cell>
          <cell r="P40">
            <v>766593.66856707772</v>
          </cell>
          <cell r="Q40">
            <v>761251.99645777256</v>
          </cell>
          <cell r="R40">
            <v>755947.54545019742</v>
          </cell>
          <cell r="S40">
            <v>750680.05618541269</v>
          </cell>
          <cell r="T40">
            <v>745449.2711117079</v>
          </cell>
          <cell r="U40">
            <v>740254.93447200884</v>
          </cell>
          <cell r="V40">
            <v>735096.79229137243</v>
          </cell>
          <cell r="W40">
            <v>729974.59236456861</v>
          </cell>
          <cell r="X40">
            <v>724888.08424374915</v>
          </cell>
          <cell r="Y40">
            <v>719837.01922620181</v>
          </cell>
          <cell r="Z40">
            <v>714821.15034219017</v>
          </cell>
          <cell r="AA40">
            <v>709840.23234287824</v>
          </cell>
          <cell r="AB40">
            <v>704894.02168833918</v>
          </cell>
          <cell r="AC40">
            <v>699982.27653564746</v>
          </cell>
          <cell r="AD40">
            <v>695104.75672705378</v>
          </cell>
          <cell r="AE40">
            <v>690261.22377824318</v>
          </cell>
          <cell r="AF40">
            <v>685451.44086667395</v>
          </cell>
          <cell r="AG40">
            <v>680675.17281999858</v>
          </cell>
          <cell r="AH40">
            <v>675932.18610456516</v>
          </cell>
        </row>
        <row r="41">
          <cell r="D41">
            <v>0</v>
          </cell>
          <cell r="E41">
            <v>15026.10691854853</v>
          </cell>
          <cell r="F41">
            <v>29842.808151844587</v>
          </cell>
          <cell r="G41">
            <v>44452.292427543332</v>
          </cell>
          <cell r="H41">
            <v>58856.72813838032</v>
          </cell>
          <cell r="I41">
            <v>73058.263519290194</v>
          </cell>
          <cell r="J41">
            <v>87059.026823044449</v>
          </cell>
          <cell r="K41">
            <v>100861.12649442011</v>
          </cell>
          <cell r="L41">
            <v>114466.65134291149</v>
          </cell>
          <cell r="M41">
            <v>127877.67071399675</v>
          </cell>
          <cell r="N41">
            <v>141096.23465897102</v>
          </cell>
          <cell r="O41">
            <v>154124.37410335764</v>
          </cell>
          <cell r="P41">
            <v>166964.10101390956</v>
          </cell>
          <cell r="Q41">
            <v>179617.40856421148</v>
          </cell>
          <cell r="R41">
            <v>192086.27129889518</v>
          </cell>
          <cell r="S41">
            <v>204372.64529647864</v>
          </cell>
          <cell r="T41">
            <v>216478.46833084</v>
          </cell>
          <cell r="U41">
            <v>228405.66003133837</v>
          </cell>
          <cell r="V41">
            <v>240156.12204159141</v>
          </cell>
          <cell r="W41">
            <v>251731.7381769215</v>
          </cell>
          <cell r="X41">
            <v>263134.37458048097</v>
          </cell>
          <cell r="Y41">
            <v>274761.79023864132</v>
          </cell>
          <cell r="Z41">
            <v>286214.38859701296</v>
          </cell>
          <cell r="AA41">
            <v>297494.04137490026</v>
          </cell>
          <cell r="AB41">
            <v>308602.60269515496</v>
          </cell>
          <cell r="AC41">
            <v>319541.90923852311</v>
          </cell>
          <cell r="AD41">
            <v>330313.78039669601</v>
          </cell>
          <cell r="AE41">
            <v>340920.01842407434</v>
          </cell>
          <cell r="AF41">
            <v>351362.40858825709</v>
          </cell>
          <cell r="AG41">
            <v>361642.71931926528</v>
          </cell>
          <cell r="AH41">
            <v>371762.70235751086</v>
          </cell>
        </row>
        <row r="42">
          <cell r="D42">
            <v>0</v>
          </cell>
          <cell r="E42">
            <v>5292.8023581185007</v>
          </cell>
          <cell r="F42">
            <v>10511.843567676322</v>
          </cell>
          <cell r="G42">
            <v>15657.894587043274</v>
          </cell>
          <cell r="H42">
            <v>20731.719211808344</v>
          </cell>
          <cell r="I42">
            <v>25734.074137168071</v>
          </cell>
          <cell r="J42">
            <v>30665.709019793248</v>
          </cell>
          <cell r="K42">
            <v>35527.366539178198</v>
          </cell>
          <cell r="L42">
            <v>40319.78245847681</v>
          </cell>
          <cell r="M42">
            <v>45043.685684829579</v>
          </cell>
          <cell r="N42">
            <v>49699.798329185644</v>
          </cell>
          <cell r="O42">
            <v>54288.835765624106</v>
          </cell>
          <cell r="P42">
            <v>58811.506690178605</v>
          </cell>
          <cell r="Q42">
            <v>63268.51317916916</v>
          </cell>
          <cell r="R42">
            <v>67660.550747045374</v>
          </cell>
          <cell r="S42">
            <v>71988.308403744988</v>
          </cell>
          <cell r="T42">
            <v>76252.468711571593</v>
          </cell>
          <cell r="U42">
            <v>80453.707841595504</v>
          </cell>
          <cell r="V42">
            <v>84592.695629581824</v>
          </cell>
          <cell r="W42">
            <v>88670.095631449236</v>
          </cell>
          <cell r="X42">
            <v>92686.565178263641</v>
          </cell>
          <cell r="Y42">
            <v>96782.211066312419</v>
          </cell>
          <cell r="Z42">
            <v>100816.27923355991</v>
          </cell>
          <cell r="AA42">
            <v>104789.42897521814</v>
          </cell>
          <cell r="AB42">
            <v>108702.31338831714</v>
          </cell>
          <cell r="AC42">
            <v>112555.57942607226</v>
          </cell>
          <cell r="AD42">
            <v>116349.86795179463</v>
          </cell>
          <cell r="AE42">
            <v>120085.81379234882</v>
          </cell>
          <cell r="AF42">
            <v>123764.04579116112</v>
          </cell>
          <cell r="AG42">
            <v>127385.18686078204</v>
          </cell>
          <cell r="AH42">
            <v>130949.85403500705</v>
          </cell>
        </row>
        <row r="43">
          <cell r="D43">
            <v>833693.90944694402</v>
          </cell>
          <cell r="E43">
            <v>807565.76943124086</v>
          </cell>
          <cell r="F43">
            <v>781761.2753285392</v>
          </cell>
          <cell r="G43">
            <v>756277.18539208604</v>
          </cell>
          <cell r="H43">
            <v>731110.28733824543</v>
          </cell>
          <cell r="I43">
            <v>706257.39809329587</v>
          </cell>
          <cell r="J43">
            <v>681715.36354232708</v>
          </cell>
          <cell r="K43">
            <v>657481.05828021583</v>
          </cell>
          <cell r="L43">
            <v>633551.38536466856</v>
          </cell>
          <cell r="M43">
            <v>609923.27607130981</v>
          </cell>
          <cell r="N43">
            <v>586593.68965080194</v>
          </cell>
          <cell r="O43">
            <v>563559.61308798112</v>
          </cell>
          <cell r="P43">
            <v>540818.06086298951</v>
          </cell>
          <cell r="Q43">
            <v>518366.07471439196</v>
          </cell>
          <cell r="R43">
            <v>496200.7234042568</v>
          </cell>
          <cell r="S43">
            <v>474319.10248518904</v>
          </cell>
          <cell r="T43">
            <v>452718.33406929631</v>
          </cell>
          <cell r="U43">
            <v>431395.56659907498</v>
          </cell>
          <cell r="V43">
            <v>410347.97462019918</v>
          </cell>
          <cell r="W43">
            <v>389572.75855619786</v>
          </cell>
          <cell r="X43">
            <v>369067.14448500454</v>
          </cell>
          <cell r="Y43">
            <v>348293.0179212481</v>
          </cell>
          <cell r="Z43">
            <v>327790.4825116173</v>
          </cell>
          <cell r="AA43">
            <v>307556.76199275983</v>
          </cell>
          <cell r="AB43">
            <v>287589.1056048671</v>
          </cell>
          <cell r="AC43">
            <v>267884.7878710521</v>
          </cell>
          <cell r="AD43">
            <v>248441.10837856313</v>
          </cell>
          <cell r="AE43">
            <v>229255.39156182</v>
          </cell>
          <cell r="AF43">
            <v>210324.98648725572</v>
          </cell>
          <cell r="AG43">
            <v>191647.26663995127</v>
          </cell>
          <cell r="AH43">
            <v>173219.62971204723</v>
          </cell>
        </row>
        <row r="44">
          <cell r="D44">
            <v>180037.45454545456</v>
          </cell>
          <cell r="E44">
            <v>174395.04338335909</v>
          </cell>
          <cell r="F44">
            <v>168822.52404329879</v>
          </cell>
          <cell r="G44">
            <v>163319.19646518308</v>
          </cell>
          <cell r="H44">
            <v>157884.36695152597</v>
          </cell>
          <cell r="I44">
            <v>152517.34811276646</v>
          </cell>
          <cell r="J44">
            <v>147217.45881304235</v>
          </cell>
          <cell r="K44">
            <v>141984.02411641323</v>
          </cell>
          <cell r="L44">
            <v>136816.37523352951</v>
          </cell>
          <cell r="M44">
            <v>131713.84946874363</v>
          </cell>
          <cell r="N44">
            <v>126675.79016765942</v>
          </cell>
          <cell r="O44">
            <v>121701.54666511733</v>
          </cell>
          <cell r="P44">
            <v>116790.47423361054</v>
          </cell>
          <cell r="Q44">
            <v>111941.9340321296</v>
          </cell>
          <cell r="R44">
            <v>107155.29305543138</v>
          </cell>
          <cell r="S44">
            <v>102429.92408372938</v>
          </cell>
          <cell r="T44">
            <v>97765.205632801706</v>
          </cell>
          <cell r="U44">
            <v>93160.52190451356</v>
          </cell>
          <cell r="V44">
            <v>88615.262737750658</v>
          </cell>
          <cell r="W44">
            <v>84128.823559760393</v>
          </cell>
          <cell r="X44">
            <v>79700.605337897461</v>
          </cell>
          <cell r="Y44">
            <v>75214.401439124907</v>
          </cell>
          <cell r="Z44">
            <v>70786.848058860123</v>
          </cell>
          <cell r="AA44">
            <v>66417.345658853606</v>
          </cell>
          <cell r="AB44">
            <v>62105.300208384513</v>
          </cell>
          <cell r="AC44">
            <v>57850.123136616938</v>
          </cell>
          <cell r="AD44">
            <v>53651.231285352733</v>
          </cell>
          <cell r="AE44">
            <v>49508.046862177842</v>
          </cell>
          <cell r="AF44">
            <v>45419.997393998536</v>
          </cell>
          <cell r="AG44">
            <v>41386.515680964847</v>
          </cell>
          <cell r="AH44">
            <v>37407.039750777789</v>
          </cell>
        </row>
        <row r="45">
          <cell r="D45">
            <v>64852.242082509627</v>
          </cell>
          <cell r="E45">
            <v>62819.759366415223</v>
          </cell>
          <cell r="F45">
            <v>60812.452752558282</v>
          </cell>
          <cell r="G45">
            <v>58830.070068597372</v>
          </cell>
          <cell r="H45">
            <v>56872.361434098355</v>
          </cell>
          <cell r="I45">
            <v>54939.079240838146</v>
          </cell>
          <cell r="J45">
            <v>53029.978133271485</v>
          </cell>
          <cell r="K45">
            <v>51144.814989159662</v>
          </cell>
          <cell r="L45">
            <v>49283.348900359946</v>
          </cell>
          <cell r="M45">
            <v>47445.341153774134</v>
          </cell>
          <cell r="N45">
            <v>45630.555212455118</v>
          </cell>
          <cell r="O45">
            <v>43838.756696870325</v>
          </cell>
          <cell r="P45">
            <v>42069.713366320415</v>
          </cell>
          <cell r="Q45">
            <v>40323.195100512377</v>
          </cell>
          <cell r="R45">
            <v>38598.973881285354</v>
          </cell>
          <cell r="S45">
            <v>36896.823774488388</v>
          </cell>
          <cell r="T45">
            <v>35216.520912008564</v>
          </cell>
          <cell r="U45">
            <v>33557.843473948349</v>
          </cell>
          <cell r="V45">
            <v>31920.571670951202</v>
          </cell>
          <cell r="W45">
            <v>30304.487726673811</v>
          </cell>
          <cell r="X45">
            <v>28709.375860404169</v>
          </cell>
          <cell r="Y45">
            <v>27093.376667296037</v>
          </cell>
          <cell r="Z45">
            <v>25498.50428712877</v>
          </cell>
          <cell r="AA45">
            <v>23924.542757064006</v>
          </cell>
          <cell r="AB45">
            <v>22371.278098159357</v>
          </cell>
          <cell r="AC45">
            <v>20838.498298206432</v>
          </cell>
          <cell r="AD45">
            <v>19325.993294711658</v>
          </cell>
          <cell r="AE45">
            <v>17833.554958018874</v>
          </cell>
          <cell r="AF45">
            <v>16360.977074572382</v>
          </cell>
          <cell r="AG45">
            <v>14908.055330319472</v>
          </cell>
          <cell r="AH45">
            <v>13474.587294251154</v>
          </cell>
        </row>
        <row r="46">
          <cell r="D46">
            <v>641154.61098030512</v>
          </cell>
          <cell r="E46">
            <v>621060.69250785268</v>
          </cell>
          <cell r="F46">
            <v>601215.67482152127</v>
          </cell>
          <cell r="G46">
            <v>581617.064846989</v>
          </cell>
          <cell r="H46">
            <v>562262.39216862514</v>
          </cell>
          <cell r="I46">
            <v>543149.20883476466</v>
          </cell>
          <cell r="J46">
            <v>524275.08916459698</v>
          </cell>
          <cell r="K46">
            <v>505637.62955665227</v>
          </cell>
          <cell r="L46">
            <v>487234.44829887908</v>
          </cell>
          <cell r="M46">
            <v>469063.18538029393</v>
          </cell>
          <cell r="N46">
            <v>451121.50230419362</v>
          </cell>
          <cell r="O46">
            <v>433407.08190291829</v>
          </cell>
          <cell r="P46">
            <v>415917.62815414922</v>
          </cell>
          <cell r="Q46">
            <v>398650.86599873332</v>
          </cell>
          <cell r="R46">
            <v>381604.54116001748</v>
          </cell>
          <cell r="S46">
            <v>364776.4199646854</v>
          </cell>
          <cell r="T46">
            <v>348164.28916507954</v>
          </cell>
          <cell r="U46">
            <v>331765.95576300105</v>
          </cell>
          <cell r="V46">
            <v>315579.246834972</v>
          </cell>
          <cell r="W46">
            <v>299602.00935895054</v>
          </cell>
          <cell r="X46">
            <v>283832.11004248576</v>
          </cell>
          <cell r="Y46">
            <v>267855.71044964629</v>
          </cell>
          <cell r="Z46">
            <v>252088.17878638624</v>
          </cell>
          <cell r="AA46">
            <v>236527.37995968221</v>
          </cell>
          <cell r="AB46">
            <v>221171.19849008194</v>
          </cell>
          <cell r="AC46">
            <v>206017.53834203395</v>
          </cell>
          <cell r="AD46">
            <v>191064.32275562952</v>
          </cell>
          <cell r="AE46">
            <v>176309.49407974593</v>
          </cell>
          <cell r="AF46">
            <v>161751.01360657864</v>
          </cell>
          <cell r="AG46">
            <v>147386.8614075518</v>
          </cell>
          <cell r="AH46">
            <v>133215.03617059588</v>
          </cell>
        </row>
        <row r="47">
          <cell r="D47">
            <v>-52350.398161325254</v>
          </cell>
          <cell r="E47">
            <v>-50709.725826386129</v>
          </cell>
          <cell r="F47">
            <v>-49089.37628883915</v>
          </cell>
          <cell r="G47">
            <v>-47489.145988683333</v>
          </cell>
          <cell r="H47">
            <v>-45908.833216004074</v>
          </cell>
          <cell r="I47">
            <v>-44348.238095073379</v>
          </cell>
          <cell r="J47">
            <v>-42807.162568583735</v>
          </cell>
          <cell r="K47">
            <v>-41285.410382009344</v>
          </cell>
          <cell r="L47">
            <v>-39782.787068099948</v>
          </cell>
          <cell r="M47">
            <v>-38299.0999315019</v>
          </cell>
          <cell r="N47">
            <v>-36834.158033506246</v>
          </cell>
          <cell r="O47">
            <v>-35387.77217692486</v>
          </cell>
          <cell r="P47">
            <v>-33959.754891090677</v>
          </cell>
          <cell r="Q47">
            <v>-32549.92041698331</v>
          </cell>
          <cell r="R47">
            <v>-31158.084692477423</v>
          </cell>
          <cell r="S47">
            <v>-29784.065337714099</v>
          </cell>
          <cell r="T47">
            <v>-28427.68164059351</v>
          </cell>
          <cell r="U47">
            <v>-27088.754542387964</v>
          </cell>
          <cell r="V47">
            <v>-25767.106623474683</v>
          </cell>
          <cell r="W47">
            <v>-24462.56208918686</v>
          </cell>
          <cell r="X47">
            <v>-23174.946755782876</v>
          </cell>
          <cell r="Y47">
            <v>-21870.470634819125</v>
          </cell>
          <cell r="Z47">
            <v>-20583.048620757821</v>
          </cell>
          <cell r="AA47">
            <v>-19312.506382839987</v>
          </cell>
          <cell r="AB47">
            <v>-18058.671191758709</v>
          </cell>
          <cell r="AC47">
            <v>-16821.371905805252</v>
          </cell>
          <cell r="AD47">
            <v>-15600.438957130769</v>
          </cell>
          <cell r="AE47">
            <v>-14395.704338122654</v>
          </cell>
          <cell r="AF47">
            <v>-13207.001587893814</v>
          </cell>
          <cell r="AG47">
            <v>-12034.165778884839</v>
          </cell>
          <cell r="AH47">
            <v>-10877.033503577579</v>
          </cell>
        </row>
        <row r="48">
          <cell r="D48">
            <v>292255.79815384618</v>
          </cell>
          <cell r="E48">
            <v>283096.44083092845</v>
          </cell>
          <cell r="F48">
            <v>274050.53929022484</v>
          </cell>
          <cell r="G48">
            <v>265116.95712030918</v>
          </cell>
          <cell r="H48">
            <v>256294.56823820624</v>
          </cell>
          <cell r="I48">
            <v>247582.25680063045</v>
          </cell>
          <cell r="J48">
            <v>238978.91711596036</v>
          </cell>
          <cell r="K48">
            <v>230483.45355694173</v>
          </cell>
          <cell r="L48">
            <v>222094.78047411551</v>
          </cell>
          <cell r="M48">
            <v>213811.82210996264</v>
          </cell>
          <cell r="N48">
            <v>205633.51251376118</v>
          </cell>
          <cell r="O48">
            <v>197558.79545715012</v>
          </cell>
          <cell r="P48">
            <v>189586.62435039302</v>
          </cell>
          <cell r="Q48">
            <v>181715.96215933733</v>
          </cell>
          <cell r="R48">
            <v>173945.78132306217</v>
          </cell>
          <cell r="S48">
            <v>166275.0636722107</v>
          </cell>
          <cell r="T48">
            <v>158702.80034799976</v>
          </cell>
          <cell r="U48">
            <v>151227.99172190294</v>
          </cell>
          <cell r="V48">
            <v>143849.64731600045</v>
          </cell>
          <cell r="W48">
            <v>136566.78572399105</v>
          </cell>
          <cell r="X48">
            <v>129378.43453286037</v>
          </cell>
          <cell r="Y48">
            <v>122095.95487090953</v>
          </cell>
          <cell r="Z48">
            <v>114908.68292083123</v>
          </cell>
          <cell r="AA48">
            <v>107815.64544886097</v>
          </cell>
          <cell r="AB48">
            <v>100815.87816163609</v>
          </cell>
          <cell r="AC48">
            <v>93908.425628855461</v>
          </cell>
          <cell r="AD48">
            <v>87092.341206582772</v>
          </cell>
          <cell r="AE48">
            <v>80366.686961188796</v>
          </cell>
          <cell r="AF48">
            <v>73730.533593926506</v>
          </cell>
          <cell r="AG48">
            <v>67182.960366134706</v>
          </cell>
          <cell r="AH48">
            <v>60723.055025064648</v>
          </cell>
        </row>
        <row r="49">
          <cell r="D49">
            <v>21707.02197834033</v>
          </cell>
          <cell r="E49">
            <v>21026.719407879827</v>
          </cell>
          <cell r="F49">
            <v>20354.843657943158</v>
          </cell>
          <cell r="G49">
            <v>19691.310322650403</v>
          </cell>
          <cell r="H49">
            <v>19036.035763257525</v>
          </cell>
          <cell r="I49">
            <v>18388.937101563741</v>
          </cell>
          <cell r="J49">
            <v>17749.932213373453</v>
          </cell>
          <cell r="K49">
            <v>17118.939722012408</v>
          </cell>
          <cell r="L49">
            <v>16495.8789918976</v>
          </cell>
          <cell r="M49">
            <v>15880.670122160493</v>
          </cell>
          <cell r="N49">
            <v>15273.233940323085</v>
          </cell>
          <cell r="O49">
            <v>14673.491996026507</v>
          </cell>
          <cell r="P49">
            <v>14081.36655481158</v>
          </cell>
          <cell r="Q49">
            <v>13496.780591951054</v>
          </cell>
          <cell r="R49">
            <v>12919.657786332958</v>
          </cell>
          <cell r="S49">
            <v>12349.92251439483</v>
          </cell>
          <cell r="T49">
            <v>11787.499844108233</v>
          </cell>
          <cell r="U49">
            <v>11232.31552901328</v>
          </cell>
          <cell r="V49">
            <v>10684.296002302714</v>
          </cell>
          <cell r="W49">
            <v>10143.368370955126</v>
          </cell>
          <cell r="X49">
            <v>9609.4604099169555</v>
          </cell>
          <cell r="Y49">
            <v>9068.561146061913</v>
          </cell>
          <cell r="Z49">
            <v>8534.7333446284192</v>
          </cell>
          <cell r="AA49">
            <v>8007.9047196024785</v>
          </cell>
          <cell r="AB49">
            <v>7488.003649009951</v>
          </cell>
          <cell r="AC49">
            <v>6974.9591691721826</v>
          </cell>
          <cell r="AD49">
            <v>6468.7009690094246</v>
          </cell>
          <cell r="AE49">
            <v>5969.159384391718</v>
          </cell>
          <cell r="AF49">
            <v>5476.2653925367813</v>
          </cell>
          <cell r="AG49">
            <v>4989.9506064545849</v>
          </cell>
          <cell r="AH49">
            <v>4510.1472694381882</v>
          </cell>
        </row>
        <row r="50">
          <cell r="D50">
            <v>29305.030176899061</v>
          </cell>
          <cell r="E50">
            <v>29100.830913616741</v>
          </cell>
          <cell r="F50">
            <v>28898.054523434137</v>
          </cell>
          <cell r="G50">
            <v>28696.69109168346</v>
          </cell>
          <cell r="H50">
            <v>28496.730772782943</v>
          </cell>
          <cell r="I50">
            <v>28298.163789755436</v>
          </cell>
          <cell r="J50">
            <v>28100.980433750377</v>
          </cell>
          <cell r="K50">
            <v>27905.171063569072</v>
          </cell>
          <cell r="L50">
            <v>27710.726105193298</v>
          </cell>
          <cell r="M50">
            <v>27517.636051317182</v>
          </cell>
          <cell r="N50">
            <v>27325.891460882347</v>
          </cell>
          <cell r="O50">
            <v>27135.482958616296</v>
          </cell>
          <cell r="P50">
            <v>26946.401234574008</v>
          </cell>
          <cell r="Q50">
            <v>26758.637043682735</v>
          </cell>
          <cell r="R50">
            <v>26572.18120528997</v>
          </cell>
          <cell r="S50">
            <v>26387.024602714559</v>
          </cell>
          <cell r="T50">
            <v>26203.158182800948</v>
          </cell>
          <cell r="U50">
            <v>26020.572955476531</v>
          </cell>
          <cell r="V50">
            <v>25839.25999331208</v>
          </cell>
          <cell r="W50">
            <v>25659.210431085252</v>
          </cell>
          <cell r="X50">
            <v>25480.41546534712</v>
          </cell>
          <cell r="Y50">
            <v>25302.866353991729</v>
          </cell>
          <cell r="Z50">
            <v>25126.554415828668</v>
          </cell>
          <cell r="AA50">
            <v>24951.471030158591</v>
          </cell>
          <cell r="AB50">
            <v>24777.607636351717</v>
          </cell>
          <cell r="AC50">
            <v>24604.955733429269</v>
          </cell>
          <cell r="AD50">
            <v>24433.506879647812</v>
          </cell>
          <cell r="AE50">
            <v>24263.252692086502</v>
          </cell>
          <cell r="AF50">
            <v>24094.184846237211</v>
          </cell>
          <cell r="AG50">
            <v>23926.295075597489</v>
          </cell>
          <cell r="AH50">
            <v>23759.575171266395</v>
          </cell>
        </row>
        <row r="51">
          <cell r="D51">
            <v>0</v>
          </cell>
          <cell r="E51">
            <v>509.26454098829288</v>
          </cell>
          <cell r="F51">
            <v>1011.4319083201948</v>
          </cell>
          <cell r="G51">
            <v>1506.5762823133816</v>
          </cell>
          <cell r="H51">
            <v>1994.7711540948058</v>
          </cell>
          <cell r="I51">
            <v>2476.0893316036004</v>
          </cell>
          <cell r="J51">
            <v>2950.6029455437892</v>
          </cell>
          <cell r="K51">
            <v>3418.3834552872113</v>
          </cell>
          <cell r="L51">
            <v>3879.5016547270616</v>
          </cell>
          <cell r="M51">
            <v>4334.0276780824552</v>
          </cell>
          <cell r="N51">
            <v>4782.0310056544104</v>
          </cell>
          <cell r="O51">
            <v>4884.3869325509331</v>
          </cell>
          <cell r="P51">
            <v>4985.0842283961911</v>
          </cell>
          <cell r="Q51">
            <v>5084.1410382997201</v>
          </cell>
          <cell r="R51">
            <v>5181.5753350315445</v>
          </cell>
          <cell r="S51">
            <v>5277.4049205429119</v>
          </cell>
          <cell r="T51">
            <v>5371.647427474194</v>
          </cell>
          <cell r="U51">
            <v>5464.3203206500712</v>
          </cell>
          <cell r="V51">
            <v>5555.4408985620976</v>
          </cell>
          <cell r="W51">
            <v>5645.0262948387553</v>
          </cell>
          <cell r="X51">
            <v>5733.0934797031023</v>
          </cell>
          <cell r="Y51">
            <v>5756.4020955331189</v>
          </cell>
          <cell r="Z51">
            <v>5779.1075156405941</v>
          </cell>
          <cell r="AA51">
            <v>5801.2170145118725</v>
          </cell>
          <cell r="AB51">
            <v>5822.7377945426542</v>
          </cell>
          <cell r="AC51">
            <v>5843.676986689451</v>
          </cell>
          <cell r="AD51">
            <v>5864.0416511154745</v>
          </cell>
          <cell r="AE51">
            <v>5883.8387778309761</v>
          </cell>
          <cell r="AF51">
            <v>5903.0752873281162</v>
          </cell>
          <cell r="AG51">
            <v>5921.7580312103782</v>
          </cell>
          <cell r="AH51">
            <v>5939.8937928165988</v>
          </cell>
        </row>
        <row r="52">
          <cell r="D52">
            <v>0</v>
          </cell>
          <cell r="E52">
            <v>197.88565021259387</v>
          </cell>
          <cell r="F52">
            <v>393.0135415187043</v>
          </cell>
          <cell r="G52">
            <v>585.41249827034267</v>
          </cell>
          <cell r="H52">
            <v>775.11107701969615</v>
          </cell>
          <cell r="I52">
            <v>962.13756885168516</v>
          </cell>
          <cell r="J52">
            <v>1146.5200016970155</v>
          </cell>
          <cell r="K52">
            <v>1328.286142625888</v>
          </cell>
          <cell r="L52">
            <v>1507.4635001225156</v>
          </cell>
          <cell r="M52">
            <v>1684.0793263406117</v>
          </cell>
          <cell r="N52">
            <v>1858.1606193399998</v>
          </cell>
          <cell r="O52">
            <v>2121.9947673637944</v>
          </cell>
          <cell r="P52">
            <v>2382.0618691363429</v>
          </cell>
          <cell r="Q52">
            <v>2638.401612507118</v>
          </cell>
          <cell r="R52">
            <v>2891.0533151355489</v>
          </cell>
          <cell r="S52">
            <v>3140.0559277230327</v>
          </cell>
          <cell r="T52">
            <v>3385.4480372178828</v>
          </cell>
          <cell r="U52">
            <v>3627.267869993429</v>
          </cell>
          <cell r="V52">
            <v>3865.5532949994872</v>
          </cell>
          <cell r="W52">
            <v>4100.3418268874229</v>
          </cell>
          <cell r="X52">
            <v>4331.6706291090104</v>
          </cell>
          <cell r="Y52">
            <v>4731.636008196454</v>
          </cell>
          <cell r="Z52">
            <v>5125.8171008290492</v>
          </cell>
          <cell r="AA52">
            <v>5514.2750976650495</v>
          </cell>
          <cell r="AB52">
            <v>5897.0706174517081</v>
          </cell>
          <cell r="AC52">
            <v>6274.2637120244635</v>
          </cell>
          <cell r="AD52">
            <v>6645.9138712642061</v>
          </cell>
          <cell r="AE52">
            <v>7012.0800280129997</v>
          </cell>
          <cell r="AF52">
            <v>7372.8205629485874</v>
          </cell>
          <cell r="AG52">
            <v>7728.1933094179894</v>
          </cell>
          <cell r="AH52">
            <v>8078.2555582305749</v>
          </cell>
        </row>
        <row r="53">
          <cell r="D53">
            <v>0</v>
          </cell>
          <cell r="E53">
            <v>707.15019120088675</v>
          </cell>
          <cell r="F53">
            <v>1404.4454498388991</v>
          </cell>
          <cell r="G53">
            <v>2091.9887805837243</v>
          </cell>
          <cell r="H53">
            <v>2769.8822311145018</v>
          </cell>
          <cell r="I53">
            <v>3438.2269004552854</v>
          </cell>
          <cell r="J53">
            <v>4097.1229472408049</v>
          </cell>
          <cell r="K53">
            <v>4746.6695979130991</v>
          </cell>
          <cell r="L53">
            <v>5386.9651548495767</v>
          </cell>
          <cell r="M53">
            <v>6018.1070044230673</v>
          </cell>
          <cell r="N53">
            <v>6640.1916249944097</v>
          </cell>
          <cell r="O53">
            <v>7006.3816999147275</v>
          </cell>
          <cell r="P53">
            <v>7367.1460975325335</v>
          </cell>
          <cell r="Q53">
            <v>7722.5426508068376</v>
          </cell>
          <cell r="R53">
            <v>8072.6286501670929</v>
          </cell>
          <cell r="S53">
            <v>8417.4608482659442</v>
          </cell>
          <cell r="T53">
            <v>8757.0954646920763</v>
          </cell>
          <cell r="U53">
            <v>9091.5881906435006</v>
          </cell>
          <cell r="V53">
            <v>9420.9941935615843</v>
          </cell>
          <cell r="W53">
            <v>9745.3681217261783</v>
          </cell>
          <cell r="X53">
            <v>10064.764108812113</v>
          </cell>
          <cell r="Y53">
            <v>10488.038103729574</v>
          </cell>
          <cell r="Z53">
            <v>10904.924616469643</v>
          </cell>
          <cell r="AA53">
            <v>11315.492112176922</v>
          </cell>
          <cell r="AB53">
            <v>11719.808411994363</v>
          </cell>
          <cell r="AC53">
            <v>12117.940698713915</v>
          </cell>
          <cell r="AD53">
            <v>12509.955522379681</v>
          </cell>
          <cell r="AE53">
            <v>12895.918805843976</v>
          </cell>
          <cell r="AF53">
            <v>13275.895850276704</v>
          </cell>
          <cell r="AG53">
            <v>13649.951340628368</v>
          </cell>
          <cell r="AH53">
            <v>14018.149351047174</v>
          </cell>
        </row>
        <row r="54">
          <cell r="D54">
            <v>0</v>
          </cell>
          <cell r="E54">
            <v>192.0654840298705</v>
          </cell>
          <cell r="F54">
            <v>381.45431970933066</v>
          </cell>
          <cell r="G54">
            <v>568.1944836153325</v>
          </cell>
          <cell r="H54">
            <v>752.31369240146978</v>
          </cell>
          <cell r="I54">
            <v>933.83940506192937</v>
          </cell>
          <cell r="J54">
            <v>1112.798825176515</v>
          </cell>
          <cell r="K54">
            <v>1289.2189031368912</v>
          </cell>
          <cell r="L54">
            <v>1463.1263383542062</v>
          </cell>
          <cell r="M54">
            <v>1634.5475814482411</v>
          </cell>
          <cell r="N54">
            <v>1803.5088364182352</v>
          </cell>
          <cell r="O54">
            <v>1970.0360627955433</v>
          </cell>
          <cell r="P54">
            <v>2134.1549777782616</v>
          </cell>
          <cell r="Q54">
            <v>2295.8910583479792</v>
          </cell>
          <cell r="R54">
            <v>2455.2695433687936</v>
          </cell>
          <cell r="S54">
            <v>2612.3154356687414</v>
          </cell>
          <cell r="T54">
            <v>2767.0535041037801</v>
          </cell>
          <cell r="U54">
            <v>2919.5082856044673</v>
          </cell>
          <cell r="V54">
            <v>3069.7040872054754</v>
          </cell>
          <cell r="W54">
            <v>3217.6649880580908</v>
          </cell>
          <cell r="X54">
            <v>3363.4148414258202</v>
          </cell>
          <cell r="Y54">
            <v>3512.0378499340527</v>
          </cell>
          <cell r="Z54">
            <v>3658.4263229446542</v>
          </cell>
          <cell r="AA54">
            <v>3802.6041849961694</v>
          </cell>
          <cell r="AB54">
            <v>3944.5951357071935</v>
          </cell>
          <cell r="AC54">
            <v>4084.4226517492589</v>
          </cell>
          <cell r="AD54">
            <v>4222.1099888031422</v>
          </cell>
          <cell r="AE54">
            <v>4357.6801834987364</v>
          </cell>
          <cell r="AF54">
            <v>4491.1560553386162</v>
          </cell>
          <cell r="AG54">
            <v>4622.560208605435</v>
          </cell>
          <cell r="AH54">
            <v>4751.9150342532794</v>
          </cell>
        </row>
        <row r="55">
          <cell r="D55">
            <v>29305.030176899061</v>
          </cell>
          <cell r="E55">
            <v>28201.615238385984</v>
          </cell>
          <cell r="F55">
            <v>27112.154753885909</v>
          </cell>
          <cell r="G55">
            <v>26036.507827484405</v>
          </cell>
          <cell r="H55">
            <v>24974.534849266973</v>
          </cell>
          <cell r="I55">
            <v>23926.097484238224</v>
          </cell>
          <cell r="J55">
            <v>22891.058661333056</v>
          </cell>
          <cell r="K55">
            <v>21869.282562519082</v>
          </cell>
          <cell r="L55">
            <v>20860.634611989513</v>
          </cell>
          <cell r="M55">
            <v>19864.981465445875</v>
          </cell>
          <cell r="N55">
            <v>18882.190999469702</v>
          </cell>
          <cell r="O55">
            <v>18159.065195906027</v>
          </cell>
          <cell r="P55">
            <v>17445.100159263213</v>
          </cell>
          <cell r="Q55">
            <v>16740.20333452792</v>
          </cell>
          <cell r="R55">
            <v>16044.283011754085</v>
          </cell>
          <cell r="S55">
            <v>15357.248318779875</v>
          </cell>
          <cell r="T55">
            <v>14679.009214005091</v>
          </cell>
          <cell r="U55">
            <v>14009.476479228564</v>
          </cell>
          <cell r="V55">
            <v>13348.561712545019</v>
          </cell>
          <cell r="W55">
            <v>12696.177321300984</v>
          </cell>
          <cell r="X55">
            <v>12052.236515109187</v>
          </cell>
          <cell r="Y55">
            <v>11302.790400328102</v>
          </cell>
          <cell r="Z55">
            <v>10563.203476414372</v>
          </cell>
          <cell r="AA55">
            <v>9833.3747329854996</v>
          </cell>
          <cell r="AB55">
            <v>9113.20408865016</v>
          </cell>
          <cell r="AC55">
            <v>8402.5923829660951</v>
          </cell>
          <cell r="AD55">
            <v>7701.441368464988</v>
          </cell>
          <cell r="AE55">
            <v>7009.6537027437898</v>
          </cell>
          <cell r="AF55">
            <v>6327.1329406218911</v>
          </cell>
          <cell r="AG55">
            <v>5653.7835263636862</v>
          </cell>
          <cell r="AH55">
            <v>4989.510785965942</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D57">
            <v>29305.030176899061</v>
          </cell>
          <cell r="E57">
            <v>28201.615238385984</v>
          </cell>
          <cell r="F57">
            <v>27112.154753885909</v>
          </cell>
          <cell r="G57">
            <v>26036.507827484405</v>
          </cell>
          <cell r="H57">
            <v>24974.534849266973</v>
          </cell>
          <cell r="I57">
            <v>23926.097484238224</v>
          </cell>
          <cell r="J57">
            <v>22891.058661333056</v>
          </cell>
          <cell r="K57">
            <v>21869.282562519082</v>
          </cell>
          <cell r="L57">
            <v>20860.634611989513</v>
          </cell>
          <cell r="M57">
            <v>19864.981465445875</v>
          </cell>
          <cell r="N57">
            <v>18882.190999469702</v>
          </cell>
          <cell r="O57">
            <v>18159.065195906027</v>
          </cell>
          <cell r="P57">
            <v>17445.100159263213</v>
          </cell>
          <cell r="Q57">
            <v>16740.20333452792</v>
          </cell>
          <cell r="R57">
            <v>16044.283011754085</v>
          </cell>
          <cell r="S57">
            <v>15357.248318779875</v>
          </cell>
          <cell r="T57">
            <v>14679.009214005091</v>
          </cell>
          <cell r="U57">
            <v>14009.476479228564</v>
          </cell>
          <cell r="V57">
            <v>13348.561712545019</v>
          </cell>
          <cell r="W57">
            <v>12696.177321300984</v>
          </cell>
          <cell r="X57">
            <v>12052.236515109187</v>
          </cell>
          <cell r="Y57">
            <v>11302.790400328102</v>
          </cell>
          <cell r="Z57">
            <v>10563.203476414372</v>
          </cell>
          <cell r="AA57">
            <v>9833.3747329854996</v>
          </cell>
          <cell r="AB57">
            <v>9113.20408865016</v>
          </cell>
          <cell r="AC57">
            <v>8402.5923829660951</v>
          </cell>
          <cell r="AD57">
            <v>7701.441368464988</v>
          </cell>
          <cell r="AE57">
            <v>7009.6537027437898</v>
          </cell>
          <cell r="AF57">
            <v>6327.1329406218911</v>
          </cell>
          <cell r="AG57">
            <v>5653.7835263636862</v>
          </cell>
          <cell r="AH57">
            <v>4989.510785965942</v>
          </cell>
        </row>
        <row r="58">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D61">
            <v>29305.030176899061</v>
          </cell>
          <cell r="E61">
            <v>28201.615238385984</v>
          </cell>
          <cell r="F61">
            <v>27112.154753885909</v>
          </cell>
          <cell r="G61">
            <v>26036.507827484405</v>
          </cell>
          <cell r="H61">
            <v>24974.534849266973</v>
          </cell>
          <cell r="I61">
            <v>23926.097484238224</v>
          </cell>
          <cell r="J61">
            <v>22891.058661333056</v>
          </cell>
          <cell r="K61">
            <v>21869.282562519082</v>
          </cell>
          <cell r="L61">
            <v>20860.634611989513</v>
          </cell>
          <cell r="M61">
            <v>19864.981465445875</v>
          </cell>
          <cell r="N61">
            <v>18882.190999469702</v>
          </cell>
          <cell r="O61">
            <v>18159.065195906027</v>
          </cell>
          <cell r="P61">
            <v>17445.100159263213</v>
          </cell>
          <cell r="Q61">
            <v>16740.20333452792</v>
          </cell>
          <cell r="R61">
            <v>16044.283011754085</v>
          </cell>
          <cell r="S61">
            <v>15357.248318779875</v>
          </cell>
          <cell r="T61">
            <v>14679.009214005091</v>
          </cell>
          <cell r="U61">
            <v>14009.476479228564</v>
          </cell>
          <cell r="V61">
            <v>13348.561712545019</v>
          </cell>
          <cell r="W61">
            <v>12696.177321300984</v>
          </cell>
          <cell r="X61">
            <v>12052.236515109187</v>
          </cell>
          <cell r="Y61">
            <v>11302.790400328102</v>
          </cell>
          <cell r="Z61">
            <v>10563.203476414372</v>
          </cell>
          <cell r="AA61">
            <v>9833.3747329854996</v>
          </cell>
          <cell r="AB61">
            <v>9113.20408865016</v>
          </cell>
          <cell r="AC61">
            <v>8402.5923829660951</v>
          </cell>
          <cell r="AD61">
            <v>7701.441368464988</v>
          </cell>
          <cell r="AE61">
            <v>7009.6537027437898</v>
          </cell>
          <cell r="AF61">
            <v>6327.1329406218911</v>
          </cell>
          <cell r="AG61">
            <v>5653.7835263636862</v>
          </cell>
          <cell r="AH61">
            <v>4989.510785965942</v>
          </cell>
        </row>
        <row r="62">
          <cell r="D62">
            <v>2145788.3365974198</v>
          </cell>
          <cell r="E62">
            <v>2126886.9522377001</v>
          </cell>
          <cell r="F62">
            <v>2107828.7517180429</v>
          </cell>
          <cell r="G62">
            <v>2088611.0501104614</v>
          </cell>
          <cell r="H62">
            <v>2069231.1112362044</v>
          </cell>
          <cell r="I62">
            <v>2049686.146862793</v>
          </cell>
          <cell r="J62">
            <v>2027179.0486013195</v>
          </cell>
          <cell r="K62">
            <v>2004531.144530297</v>
          </cell>
          <cell r="L62">
            <v>1981739.2442416076</v>
          </cell>
          <cell r="M62">
            <v>1958800.1036420446</v>
          </cell>
          <cell r="N62">
            <v>1935710.4240649741</v>
          </cell>
          <cell r="O62">
            <v>1907285.6261917804</v>
          </cell>
          <cell r="P62">
            <v>1878767.1537721243</v>
          </cell>
          <cell r="Q62">
            <v>1850150.9515181258</v>
          </cell>
          <cell r="R62">
            <v>1821432.9106896301</v>
          </cell>
          <cell r="S62">
            <v>1792608.8680887334</v>
          </cell>
          <cell r="T62">
            <v>1759142.4359147958</v>
          </cell>
          <cell r="U62">
            <v>1725626.0014941485</v>
          </cell>
          <cell r="V62">
            <v>1692054.5427727478</v>
          </cell>
          <cell r="W62">
            <v>1658422.9856066036</v>
          </cell>
          <cell r="X62">
            <v>1624726.2026123791</v>
          </cell>
          <cell r="Y62">
            <v>1587796.9372804572</v>
          </cell>
          <cell r="Z62">
            <v>1550842.0727709897</v>
          </cell>
          <cell r="AA62">
            <v>1513855.7205017812</v>
          </cell>
          <cell r="AB62">
            <v>1476831.9401552295</v>
          </cell>
          <cell r="AC62">
            <v>1439764.7383762263</v>
          </cell>
          <cell r="AD62">
            <v>1401043.3082227479</v>
          </cell>
          <cell r="AE62">
            <v>1362293.3501485381</v>
          </cell>
          <cell r="AF62">
            <v>1323508.3618035205</v>
          </cell>
          <cell r="AG62">
            <v>1284681.7862456404</v>
          </cell>
          <cell r="AH62">
            <v>1245807.0105023307</v>
          </cell>
        </row>
        <row r="63">
          <cell r="D63">
            <v>0</v>
          </cell>
          <cell r="E63">
            <v>10528.090413576614</v>
          </cell>
          <cell r="F63">
            <v>20867.504642008626</v>
          </cell>
          <cell r="G63">
            <v>31015.874094140356</v>
          </cell>
          <cell r="H63">
            <v>40970.776002476843</v>
          </cell>
          <cell r="I63">
            <v>50729.732134854123</v>
          </cell>
          <cell r="J63">
            <v>60207.217743459194</v>
          </cell>
          <cell r="K63">
            <v>69457.004157974807</v>
          </cell>
          <cell r="L63">
            <v>78476.874071967657</v>
          </cell>
          <cell r="M63">
            <v>87264.544617253094</v>
          </cell>
          <cell r="N63">
            <v>95817.665991216214</v>
          </cell>
          <cell r="O63">
            <v>103851.70234614244</v>
          </cell>
          <cell r="P63">
            <v>111598.76893406418</v>
          </cell>
          <cell r="Q63">
            <v>119057.2137301914</v>
          </cell>
          <cell r="R63">
            <v>126225.30071079137</v>
          </cell>
          <cell r="S63">
            <v>133101.20845558846</v>
          </cell>
          <cell r="T63">
            <v>139324.08092445182</v>
          </cell>
          <cell r="U63">
            <v>145211.4280257326</v>
          </cell>
          <cell r="V63">
            <v>150762.05976105185</v>
          </cell>
          <cell r="W63">
            <v>155974.68179630107</v>
          </cell>
          <cell r="X63">
            <v>160847.89405862553</v>
          </cell>
          <cell r="Y63">
            <v>165289.66117089562</v>
          </cell>
          <cell r="Z63">
            <v>169351.95434659207</v>
          </cell>
          <cell r="AA63">
            <v>173033.70885335357</v>
          </cell>
          <cell r="AB63">
            <v>176333.73365453442</v>
          </cell>
          <cell r="AC63">
            <v>179250.70992784016</v>
          </cell>
          <cell r="AD63">
            <v>181575.21274566813</v>
          </cell>
          <cell r="AE63">
            <v>183500.91426500806</v>
          </cell>
          <cell r="AF63">
            <v>185026.46898013214</v>
          </cell>
          <cell r="AG63">
            <v>186150.39082699327</v>
          </cell>
          <cell r="AH63">
            <v>186871.05157534961</v>
          </cell>
        </row>
        <row r="64">
          <cell r="D64">
            <v>0</v>
          </cell>
          <cell r="E64">
            <v>3509.363471192205</v>
          </cell>
          <cell r="F64">
            <v>6955.8348806695431</v>
          </cell>
          <cell r="G64">
            <v>10338.624698046784</v>
          </cell>
          <cell r="H64">
            <v>13656.92533415895</v>
          </cell>
          <cell r="I64">
            <v>16909.910711618046</v>
          </cell>
          <cell r="J64">
            <v>20069.072581153065</v>
          </cell>
          <cell r="K64">
            <v>23152.334719324932</v>
          </cell>
          <cell r="L64">
            <v>26158.958023989224</v>
          </cell>
          <cell r="M64">
            <v>29088.181539084366</v>
          </cell>
          <cell r="N64">
            <v>31939.221997072069</v>
          </cell>
          <cell r="O64">
            <v>34617.234115380816</v>
          </cell>
          <cell r="P64">
            <v>37199.589644688065</v>
          </cell>
          <cell r="Q64">
            <v>39685.737910063806</v>
          </cell>
          <cell r="R64">
            <v>42075.100236930455</v>
          </cell>
          <cell r="S64">
            <v>44367.069485196153</v>
          </cell>
          <cell r="T64">
            <v>46441.360308150615</v>
          </cell>
          <cell r="U64">
            <v>48403.80934191087</v>
          </cell>
          <cell r="V64">
            <v>50254.01992035062</v>
          </cell>
          <cell r="W64">
            <v>51991.560598767021</v>
          </cell>
          <cell r="X64">
            <v>53615.964686208521</v>
          </cell>
          <cell r="Y64">
            <v>55096.553723631878</v>
          </cell>
          <cell r="Z64">
            <v>56450.651448864031</v>
          </cell>
          <cell r="AA64">
            <v>57677.902951117867</v>
          </cell>
          <cell r="AB64">
            <v>58777.911218178138</v>
          </cell>
          <cell r="AC64">
            <v>59750.236642613403</v>
          </cell>
          <cell r="AD64">
            <v>60525.070915222714</v>
          </cell>
          <cell r="AE64">
            <v>61166.971421669368</v>
          </cell>
          <cell r="AF64">
            <v>61675.489660044055</v>
          </cell>
          <cell r="AG64">
            <v>62050.130275664429</v>
          </cell>
          <cell r="AH64">
            <v>62290.350525116541</v>
          </cell>
        </row>
        <row r="65">
          <cell r="D65">
            <v>2145788.3365974198</v>
          </cell>
          <cell r="E65">
            <v>2112849.4983529313</v>
          </cell>
          <cell r="F65">
            <v>2080005.4121953647</v>
          </cell>
          <cell r="G65">
            <v>2047256.5513182743</v>
          </cell>
          <cell r="H65">
            <v>2014603.4098995684</v>
          </cell>
          <cell r="I65">
            <v>1982046.5040163207</v>
          </cell>
          <cell r="J65">
            <v>1946902.7582767073</v>
          </cell>
          <cell r="K65">
            <v>1911921.8056529972</v>
          </cell>
          <cell r="L65">
            <v>1877103.4121456509</v>
          </cell>
          <cell r="M65">
            <v>1842447.3774857072</v>
          </cell>
          <cell r="N65">
            <v>1807953.5360766859</v>
          </cell>
          <cell r="O65">
            <v>1768816.6897302573</v>
          </cell>
          <cell r="P65">
            <v>1729968.7951933723</v>
          </cell>
          <cell r="Q65">
            <v>1691407.9998778708</v>
          </cell>
          <cell r="R65">
            <v>1653132.5097419084</v>
          </cell>
          <cell r="S65">
            <v>1615140.5901479488</v>
          </cell>
          <cell r="T65">
            <v>1573376.9946821935</v>
          </cell>
          <cell r="U65">
            <v>1532010.7641265052</v>
          </cell>
          <cell r="V65">
            <v>1491038.4630913455</v>
          </cell>
          <cell r="W65">
            <v>1450456.7432115353</v>
          </cell>
          <cell r="X65">
            <v>1410262.343867545</v>
          </cell>
          <cell r="Y65">
            <v>1367410.7223859297</v>
          </cell>
          <cell r="Z65">
            <v>1325039.4669755336</v>
          </cell>
          <cell r="AA65">
            <v>1283144.1086973099</v>
          </cell>
          <cell r="AB65">
            <v>1241720.2952825169</v>
          </cell>
          <cell r="AC65">
            <v>1200763.7918057728</v>
          </cell>
          <cell r="AD65">
            <v>1158943.0245618571</v>
          </cell>
          <cell r="AE65">
            <v>1117625.4644618605</v>
          </cell>
          <cell r="AF65">
            <v>1076806.4031633444</v>
          </cell>
          <cell r="AG65">
            <v>1036481.2651429828</v>
          </cell>
          <cell r="AH65">
            <v>996645.60840186453</v>
          </cell>
        </row>
        <row r="66">
          <cell r="D66">
            <v>243158.34476609659</v>
          </cell>
          <cell r="E66">
            <v>239425.75229672543</v>
          </cell>
          <cell r="F66">
            <v>235703.89702832888</v>
          </cell>
          <cell r="G66">
            <v>231992.83258267358</v>
          </cell>
          <cell r="H66">
            <v>228292.61495944983</v>
          </cell>
          <cell r="I66">
            <v>224603.30263993685</v>
          </cell>
          <cell r="J66">
            <v>220620.85250858997</v>
          </cell>
          <cell r="K66">
            <v>216656.84991185184</v>
          </cell>
          <cell r="L66">
            <v>212711.2683331552</v>
          </cell>
          <cell r="M66">
            <v>208784.08507824433</v>
          </cell>
          <cell r="N66">
            <v>204875.28138191058</v>
          </cell>
          <cell r="O66">
            <v>200440.3375364925</v>
          </cell>
          <cell r="P66">
            <v>196038.13738835687</v>
          </cell>
          <cell r="Q66">
            <v>191668.47100427645</v>
          </cell>
          <cell r="R66">
            <v>187331.13508542726</v>
          </cell>
          <cell r="S66">
            <v>183025.93306461532</v>
          </cell>
          <cell r="T66">
            <v>178293.32893412735</v>
          </cell>
          <cell r="U66">
            <v>173605.75375274493</v>
          </cell>
          <cell r="V66">
            <v>168962.81822595125</v>
          </cell>
          <cell r="W66">
            <v>164364.14292073293</v>
          </cell>
          <cell r="X66">
            <v>159809.35834731589</v>
          </cell>
          <cell r="Y66">
            <v>154953.46032032993</v>
          </cell>
          <cell r="Z66">
            <v>150151.99684160177</v>
          </cell>
          <cell r="AA66">
            <v>145404.4614959351</v>
          </cell>
          <cell r="AB66">
            <v>140710.3610890829</v>
          </cell>
          <cell r="AC66">
            <v>136069.21572401683</v>
          </cell>
          <cell r="AD66">
            <v>131330.13295129384</v>
          </cell>
          <cell r="AE66">
            <v>126648.07305175129</v>
          </cell>
          <cell r="AF66">
            <v>122022.50248126721</v>
          </cell>
          <cell r="AG66">
            <v>117452.90274663358</v>
          </cell>
          <cell r="AH66">
            <v>112938.77048548036</v>
          </cell>
        </row>
        <row r="67">
          <cell r="D67">
            <v>107053.65149258176</v>
          </cell>
          <cell r="E67">
            <v>105410.32868676043</v>
          </cell>
          <cell r="F67">
            <v>103771.73307453899</v>
          </cell>
          <cell r="G67">
            <v>102137.88826360373</v>
          </cell>
          <cell r="H67">
            <v>100508.81890855302</v>
          </cell>
          <cell r="I67">
            <v>98884.550756537283</v>
          </cell>
          <cell r="J67">
            <v>97131.224836927562</v>
          </cell>
          <cell r="K67">
            <v>95386.020686458854</v>
          </cell>
          <cell r="L67">
            <v>93648.926630864531</v>
          </cell>
          <cell r="M67">
            <v>91919.932678700774</v>
          </cell>
          <cell r="N67">
            <v>90199.030568338261</v>
          </cell>
          <cell r="O67">
            <v>88246.488354443602</v>
          </cell>
          <cell r="P67">
            <v>86308.361982871051</v>
          </cell>
          <cell r="Q67">
            <v>84384.559027763011</v>
          </cell>
          <cell r="R67">
            <v>82474.989984144981</v>
          </cell>
          <cell r="S67">
            <v>80579.568310730872</v>
          </cell>
          <cell r="T67">
            <v>78495.97725106572</v>
          </cell>
          <cell r="U67">
            <v>76432.210777018918</v>
          </cell>
          <cell r="V67">
            <v>74388.097496571863</v>
          </cell>
          <cell r="W67">
            <v>72363.470359362371</v>
          </cell>
          <cell r="X67">
            <v>70358.166692669693</v>
          </cell>
          <cell r="Y67">
            <v>68220.293877469681</v>
          </cell>
          <cell r="Z67">
            <v>66106.3865863151</v>
          </cell>
          <cell r="AA67">
            <v>64016.221863271741</v>
          </cell>
          <cell r="AB67">
            <v>61949.582573101645</v>
          </cell>
          <cell r="AC67">
            <v>59906.2574348419</v>
          </cell>
          <cell r="AD67">
            <v>57819.814067933752</v>
          </cell>
          <cell r="AE67">
            <v>55758.475769076795</v>
          </cell>
          <cell r="AF67">
            <v>53722.007638471281</v>
          </cell>
          <cell r="AG67">
            <v>51710.181402679795</v>
          </cell>
          <cell r="AH67">
            <v>49722.775449814901</v>
          </cell>
        </row>
        <row r="68">
          <cell r="D68">
            <v>235194.27504285253</v>
          </cell>
          <cell r="E68">
            <v>231583.93470800348</v>
          </cell>
          <cell r="F68">
            <v>227983.97990280448</v>
          </cell>
          <cell r="G68">
            <v>224394.46249276947</v>
          </cell>
          <cell r="H68">
            <v>220815.43664345285</v>
          </cell>
          <cell r="I68">
            <v>217246.95892071957</v>
          </cell>
          <cell r="J68">
            <v>213394.94441372235</v>
          </cell>
          <cell r="K68">
            <v>209560.77323648127</v>
          </cell>
          <cell r="L68">
            <v>205744.41974091585</v>
          </cell>
          <cell r="M68">
            <v>201945.86197606643</v>
          </cell>
          <cell r="N68">
            <v>198165.0817913338</v>
          </cell>
          <cell r="O68">
            <v>193875.39391908643</v>
          </cell>
          <cell r="P68">
            <v>189617.37730267027</v>
          </cell>
          <cell r="Q68">
            <v>185390.82888471847</v>
          </cell>
          <cell r="R68">
            <v>181195.55202497367</v>
          </cell>
          <cell r="S68">
            <v>177031.35659432987</v>
          </cell>
          <cell r="T68">
            <v>172453.75758737148</v>
          </cell>
          <cell r="U68">
            <v>167919.71271404161</v>
          </cell>
          <cell r="V68">
            <v>163428.84543023372</v>
          </cell>
          <cell r="W68">
            <v>158980.78873035483</v>
          </cell>
          <cell r="X68">
            <v>154575.18522638432</v>
          </cell>
          <cell r="Y68">
            <v>149878.33051947472</v>
          </cell>
          <cell r="Z68">
            <v>145234.12748745253</v>
          </cell>
          <cell r="AA68">
            <v>140642.08630153938</v>
          </cell>
          <cell r="AB68">
            <v>136101.72992088555</v>
          </cell>
          <cell r="AC68">
            <v>131612.59416634162</v>
          </cell>
          <cell r="AD68">
            <v>127028.72870957172</v>
          </cell>
          <cell r="AE68">
            <v>122500.01847822266</v>
          </cell>
          <cell r="AF68">
            <v>118025.94740313348</v>
          </cell>
          <cell r="AG68">
            <v>113606.01397310046</v>
          </cell>
          <cell r="AH68">
            <v>109239.73131218346</v>
          </cell>
        </row>
        <row r="69">
          <cell r="D69">
            <v>1560382.065295889</v>
          </cell>
          <cell r="E69">
            <v>1536429.4826614419</v>
          </cell>
          <cell r="F69">
            <v>1512545.8021896924</v>
          </cell>
          <cell r="G69">
            <v>1488731.3679792276</v>
          </cell>
          <cell r="H69">
            <v>1464986.5393881127</v>
          </cell>
          <cell r="I69">
            <v>1441311.691699127</v>
          </cell>
          <cell r="J69">
            <v>1415755.7365174675</v>
          </cell>
          <cell r="K69">
            <v>1390318.1618182054</v>
          </cell>
          <cell r="L69">
            <v>1364998.7974407154</v>
          </cell>
          <cell r="M69">
            <v>1339797.4977526956</v>
          </cell>
          <cell r="N69">
            <v>1314714.1423351034</v>
          </cell>
          <cell r="O69">
            <v>1286254.4699202348</v>
          </cell>
          <cell r="P69">
            <v>1258004.9185194741</v>
          </cell>
          <cell r="Q69">
            <v>1229964.1409611129</v>
          </cell>
          <cell r="R69">
            <v>1202130.8326473625</v>
          </cell>
          <cell r="S69">
            <v>1174503.7321782727</v>
          </cell>
          <cell r="T69">
            <v>1144133.930909629</v>
          </cell>
          <cell r="U69">
            <v>1114053.0868826997</v>
          </cell>
          <cell r="V69">
            <v>1084258.7019385886</v>
          </cell>
          <cell r="W69">
            <v>1054748.3412010851</v>
          </cell>
          <cell r="X69">
            <v>1025519.6336011752</v>
          </cell>
          <cell r="Y69">
            <v>994358.63766865537</v>
          </cell>
          <cell r="Z69">
            <v>963546.95606016426</v>
          </cell>
          <cell r="AA69">
            <v>933081.33903656364</v>
          </cell>
          <cell r="AB69">
            <v>902958.62169944681</v>
          </cell>
          <cell r="AC69">
            <v>873175.72448057251</v>
          </cell>
          <cell r="AD69">
            <v>842764.3488330578</v>
          </cell>
          <cell r="AE69">
            <v>812718.89716280974</v>
          </cell>
          <cell r="AF69">
            <v>783035.94564047246</v>
          </cell>
          <cell r="AG69">
            <v>753712.16702056897</v>
          </cell>
          <cell r="AH69">
            <v>724744.33115438581</v>
          </cell>
        </row>
        <row r="70">
          <cell r="D70">
            <v>107207.97978629141</v>
          </cell>
          <cell r="E70">
            <v>105562.28797015513</v>
          </cell>
          <cell r="F70">
            <v>103921.33016233001</v>
          </cell>
          <cell r="G70">
            <v>102285.13000453509</v>
          </cell>
          <cell r="H70">
            <v>100653.71218691075</v>
          </cell>
          <cell r="I70">
            <v>99027.10249372448</v>
          </cell>
          <cell r="J70">
            <v>97271.248983568177</v>
          </cell>
          <cell r="K70">
            <v>95523.52895087628</v>
          </cell>
          <cell r="L70">
            <v>93783.930704552578</v>
          </cell>
          <cell r="M70">
            <v>92052.444238749624</v>
          </cell>
          <cell r="N70">
            <v>90329.061279928137</v>
          </cell>
          <cell r="O70">
            <v>88373.704285742788</v>
          </cell>
          <cell r="P70">
            <v>86432.783915724154</v>
          </cell>
          <cell r="Q70">
            <v>84506.207610773708</v>
          </cell>
          <cell r="R70">
            <v>82593.885736886805</v>
          </cell>
          <cell r="S70">
            <v>80695.731628019639</v>
          </cell>
          <cell r="T70">
            <v>78609.136868354137</v>
          </cell>
          <cell r="U70">
            <v>76542.395273383241</v>
          </cell>
          <cell r="V70">
            <v>74495.335204010073</v>
          </cell>
          <cell r="W70">
            <v>72467.78936905296</v>
          </cell>
          <cell r="X70">
            <v>70459.594861282603</v>
          </cell>
          <cell r="Y70">
            <v>68318.640093630354</v>
          </cell>
          <cell r="Z70">
            <v>66201.685398667003</v>
          </cell>
          <cell r="AA70">
            <v>64108.507499045518</v>
          </cell>
          <cell r="AB70">
            <v>62038.888946506326</v>
          </cell>
          <cell r="AC70">
            <v>59992.61815550438</v>
          </cell>
          <cell r="AD70">
            <v>57903.166976716435</v>
          </cell>
          <cell r="AE70">
            <v>55838.85705738706</v>
          </cell>
          <cell r="AF70">
            <v>53799.453159085548</v>
          </cell>
          <cell r="AG70">
            <v>51784.726679296029</v>
          </cell>
          <cell r="AH70">
            <v>49794.455686655856</v>
          </cell>
        </row>
        <row r="71">
          <cell r="D71">
            <v>35832.469182091416</v>
          </cell>
          <cell r="E71">
            <v>35282.424293618824</v>
          </cell>
          <cell r="F71">
            <v>34733.961668026801</v>
          </cell>
          <cell r="G71">
            <v>34187.08920716343</v>
          </cell>
          <cell r="H71">
            <v>33641.815163294043</v>
          </cell>
          <cell r="I71">
            <v>33098.148154377588</v>
          </cell>
          <cell r="J71">
            <v>32511.283567279119</v>
          </cell>
          <cell r="K71">
            <v>31927.137458610781</v>
          </cell>
          <cell r="L71">
            <v>31345.705920819742</v>
          </cell>
          <cell r="M71">
            <v>30766.985609619303</v>
          </cell>
          <cell r="N71">
            <v>30190.973759717726</v>
          </cell>
          <cell r="O71">
            <v>29537.428479097744</v>
          </cell>
          <cell r="P71">
            <v>28888.708397978564</v>
          </cell>
          <cell r="Q71">
            <v>28244.782580033887</v>
          </cell>
          <cell r="R71">
            <v>27605.621066600968</v>
          </cell>
          <cell r="S71">
            <v>26971.194891008206</v>
          </cell>
          <cell r="T71">
            <v>26273.785588358623</v>
          </cell>
          <cell r="U71">
            <v>25583.011873036638</v>
          </cell>
          <cell r="V71">
            <v>24898.816377552786</v>
          </cell>
          <cell r="W71">
            <v>24221.143187635371</v>
          </cell>
          <cell r="X71">
            <v>23549.937854275213</v>
          </cell>
          <cell r="Y71">
            <v>22834.359630666524</v>
          </cell>
          <cell r="Z71">
            <v>22126.803028831757</v>
          </cell>
          <cell r="AA71">
            <v>21427.193422062428</v>
          </cell>
          <cell r="AB71">
            <v>20735.458131924745</v>
          </cell>
          <cell r="AC71">
            <v>20051.526439498928</v>
          </cell>
          <cell r="AD71">
            <v>19353.162426664712</v>
          </cell>
          <cell r="AE71">
            <v>18663.201458142539</v>
          </cell>
          <cell r="AF71">
            <v>17981.564909432291</v>
          </cell>
          <cell r="AG71">
            <v>17308.176373977087</v>
          </cell>
          <cell r="AH71">
            <v>16642.961674941143</v>
          </cell>
        </row>
        <row r="72">
          <cell r="D72">
            <v>0</v>
          </cell>
          <cell r="E72">
            <v>729.19798588721312</v>
          </cell>
          <cell r="F72">
            <v>766.87350720893528</v>
          </cell>
          <cell r="G72">
            <v>806.49561222168882</v>
          </cell>
          <cell r="H72">
            <v>848.16487519580949</v>
          </cell>
          <cell r="I72">
            <v>891.9870667792037</v>
          </cell>
          <cell r="J72">
            <v>938.07342247895167</v>
          </cell>
          <cell r="K72">
            <v>986.54092501455375</v>
          </cell>
          <cell r="L72">
            <v>1037.5126012595351</v>
          </cell>
          <cell r="M72">
            <v>1091.1178345251603</v>
          </cell>
          <cell r="N72">
            <v>1147.492692978926</v>
          </cell>
          <cell r="O72">
            <v>1206.7802750314795</v>
          </cell>
          <cell r="P72">
            <v>1269.1310725686676</v>
          </cell>
          <cell r="Q72">
            <v>1334.7033529507123</v>
          </cell>
          <cell r="R72">
            <v>1403.6635607481669</v>
          </cell>
          <cell r="S72">
            <v>1476.1867402343896</v>
          </cell>
          <cell r="T72">
            <v>1552.456979706973</v>
          </cell>
          <cell r="U72">
            <v>1632.6678787659423</v>
          </cell>
          <cell r="V72">
            <v>1717.0230397348676</v>
          </cell>
          <cell r="W72">
            <v>1805.7365844722526</v>
          </cell>
          <cell r="X72">
            <v>1899.0336978850387</v>
          </cell>
          <cell r="Y72">
            <v>1997.1511995238889</v>
          </cell>
          <cell r="Z72">
            <v>2100.3381447110919</v>
          </cell>
          <cell r="AA72">
            <v>2208.8564567270055</v>
          </cell>
          <cell r="AB72">
            <v>2322.9815916597131</v>
          </cell>
          <cell r="AC72">
            <v>2443.0032376055087</v>
          </cell>
          <cell r="AD72">
            <v>2569.2260499949975</v>
          </cell>
          <cell r="AE72">
            <v>2701.9704249114175</v>
          </cell>
          <cell r="AF72">
            <v>2841.5733123639234</v>
          </cell>
          <cell r="AG72">
            <v>2988.3890715804514</v>
          </cell>
          <cell r="AH72">
            <v>3142.7903704909827</v>
          </cell>
        </row>
        <row r="73">
          <cell r="D73">
            <v>0</v>
          </cell>
          <cell r="E73">
            <v>22385.593101243907</v>
          </cell>
          <cell r="F73">
            <v>23725.314373926591</v>
          </cell>
          <cell r="G73">
            <v>25145.21458492738</v>
          </cell>
          <cell r="H73">
            <v>26650.092241428971</v>
          </cell>
          <cell r="I73">
            <v>28245.033029163329</v>
          </cell>
          <cell r="J73">
            <v>29935.426999323143</v>
          </cell>
          <cell r="K73">
            <v>31726.986784067201</v>
          </cell>
          <cell r="L73">
            <v>33625.766902176954</v>
          </cell>
          <cell r="M73">
            <v>35638.184220108684</v>
          </cell>
          <cell r="N73">
            <v>37771.03963758747</v>
          </cell>
          <cell r="O73">
            <v>40031.541071029664</v>
          </cell>
          <cell r="P73">
            <v>42427.327812465126</v>
          </cell>
          <cell r="Q73">
            <v>44966.496346278975</v>
          </cell>
          <cell r="R73">
            <v>47657.627711021356</v>
          </cell>
          <cell r="S73">
            <v>50509.816498751046</v>
          </cell>
          <cell r="T73">
            <v>53532.701589917779</v>
          </cell>
          <cell r="U73">
            <v>56736.498727649348</v>
          </cell>
          <cell r="V73">
            <v>60132.035041527131</v>
          </cell>
          <cell r="W73">
            <v>63730.785637523411</v>
          </cell>
          <cell r="X73">
            <v>67544.91237775379</v>
          </cell>
          <cell r="Y73">
            <v>71587.304981098932</v>
          </cell>
          <cell r="Z73">
            <v>75871.624583596917</v>
          </cell>
          <cell r="AA73">
            <v>80412.349905812793</v>
          </cell>
          <cell r="AB73">
            <v>85224.826183210724</v>
          </cell>
          <cell r="AC73">
            <v>90325.317024884542</v>
          </cell>
          <cell r="AD73">
            <v>95731.059375902303</v>
          </cell>
          <cell r="AE73">
            <v>101460.32176900876</v>
          </cell>
          <cell r="AF73">
            <v>107532.46606254637</v>
          </cell>
          <cell r="AG73">
            <v>113968.01287323225</v>
          </cell>
          <cell r="AH73">
            <v>120788.71092492521</v>
          </cell>
        </row>
        <row r="74">
          <cell r="D74">
            <v>0</v>
          </cell>
          <cell r="E74">
            <v>23114.791087131121</v>
          </cell>
          <cell r="F74">
            <v>24492.187881135527</v>
          </cell>
          <cell r="G74">
            <v>25951.71019714907</v>
          </cell>
          <cell r="H74">
            <v>27498.25711662478</v>
          </cell>
          <cell r="I74">
            <v>29137.020095942531</v>
          </cell>
          <cell r="J74">
            <v>30873.500421802095</v>
          </cell>
          <cell r="K74">
            <v>32713.527709081754</v>
          </cell>
          <cell r="L74">
            <v>34663.27950343649</v>
          </cell>
          <cell r="M74">
            <v>36729.302054633845</v>
          </cell>
          <cell r="N74">
            <v>38918.532330566399</v>
          </cell>
          <cell r="O74">
            <v>41238.321346061144</v>
          </cell>
          <cell r="P74">
            <v>43696.458885033797</v>
          </cell>
          <cell r="Q74">
            <v>46301.199699229684</v>
          </cell>
          <cell r="R74">
            <v>49061.291271769522</v>
          </cell>
          <cell r="S74">
            <v>51986.003238985439</v>
          </cell>
          <cell r="T74">
            <v>55085.158569624749</v>
          </cell>
          <cell r="U74">
            <v>58369.166606415289</v>
          </cell>
          <cell r="V74">
            <v>61849.058081261996</v>
          </cell>
          <cell r="W74">
            <v>65536.522221995663</v>
          </cell>
          <cell r="X74">
            <v>69443.946075638829</v>
          </cell>
          <cell r="Y74">
            <v>73584.456180622816</v>
          </cell>
          <cell r="Z74">
            <v>77971.962728308004</v>
          </cell>
          <cell r="AA74">
            <v>82621.2063625398</v>
          </cell>
          <cell r="AB74">
            <v>87547.807774870438</v>
          </cell>
          <cell r="AC74">
            <v>92768.320262490044</v>
          </cell>
          <cell r="AD74">
            <v>98300.285425897295</v>
          </cell>
          <cell r="AE74">
            <v>104162.29219392018</v>
          </cell>
          <cell r="AF74">
            <v>110374.0393749103</v>
          </cell>
          <cell r="AG74">
            <v>116956.40194481269</v>
          </cell>
          <cell r="AH74">
            <v>123931.50129541619</v>
          </cell>
        </row>
        <row r="75">
          <cell r="D75">
            <v>0</v>
          </cell>
          <cell r="E75">
            <v>10461.576604048369</v>
          </cell>
          <cell r="F75">
            <v>11087.675571310678</v>
          </cell>
          <cell r="G75">
            <v>11751.244982239699</v>
          </cell>
          <cell r="H75">
            <v>12454.527348358351</v>
          </cell>
          <cell r="I75">
            <v>13199.899389846814</v>
          </cell>
          <cell r="J75">
            <v>13989.880067591988</v>
          </cell>
          <cell r="K75">
            <v>14827.139095935128</v>
          </cell>
          <cell r="L75">
            <v>15714.50596488556</v>
          </cell>
          <cell r="M75">
            <v>16654.979502291477</v>
          </cell>
          <cell r="N75">
            <v>17651.738008282278</v>
          </cell>
          <cell r="O75">
            <v>18708.149996231914</v>
          </cell>
          <cell r="P75">
            <v>19827.785576541723</v>
          </cell>
          <cell r="Q75">
            <v>21014.428521713755</v>
          </cell>
          <cell r="R75">
            <v>22272.089053488773</v>
          </cell>
          <cell r="S75">
            <v>23605.017395261588</v>
          </cell>
          <cell r="T75">
            <v>25017.718135574753</v>
          </cell>
          <cell r="U75">
            <v>26514.965451230968</v>
          </cell>
          <cell r="V75">
            <v>28101.819241470126</v>
          </cell>
          <cell r="W75">
            <v>29783.642227736582</v>
          </cell>
          <cell r="X75">
            <v>31566.11807682419</v>
          </cell>
          <cell r="Y75">
            <v>33455.270608645369</v>
          </cell>
          <cell r="Z75">
            <v>35457.484153537698</v>
          </cell>
          <cell r="AA75">
            <v>37579.525127902765</v>
          </cell>
          <cell r="AB75">
            <v>39828.564901093603</v>
          </cell>
          <cell r="AC75">
            <v>42212.204030827124</v>
          </cell>
          <cell r="AD75">
            <v>44738.497949024822</v>
          </cell>
          <cell r="AE75">
            <v>47415.984184886322</v>
          </cell>
          <cell r="AF75">
            <v>50253.711217195734</v>
          </cell>
          <cell r="AG75">
            <v>53261.269053364405</v>
          </cell>
          <cell r="AH75">
            <v>56448.821638553869</v>
          </cell>
        </row>
        <row r="76">
          <cell r="D76">
            <v>0</v>
          </cell>
          <cell r="E76">
            <v>4848.1318232500498</v>
          </cell>
          <cell r="F76">
            <v>5135.2977127376153</v>
          </cell>
          <cell r="G76">
            <v>5439.4956556421439</v>
          </cell>
          <cell r="H76">
            <v>5761.7370154657692</v>
          </cell>
          <cell r="I76">
            <v>6103.09327189538</v>
          </cell>
          <cell r="J76">
            <v>6464.6995973503281</v>
          </cell>
          <cell r="K76">
            <v>6847.758646479474</v>
          </cell>
          <cell r="L76">
            <v>7253.5445712950077</v>
          </cell>
          <cell r="M76">
            <v>7683.4072753874989</v>
          </cell>
          <cell r="N76">
            <v>8138.7769214675827</v>
          </cell>
          <cell r="O76">
            <v>8621.1687073294161</v>
          </cell>
          <cell r="P76">
            <v>9132.1879262307866</v>
          </cell>
          <cell r="Q76">
            <v>9673.5353286383943</v>
          </cell>
          <cell r="R76">
            <v>10247.012803297843</v>
          </cell>
          <cell r="S76">
            <v>10854.529396657876</v>
          </cell>
          <cell r="T76">
            <v>11498.107690814095</v>
          </cell>
          <cell r="U76">
            <v>12179.8905613391</v>
          </cell>
          <cell r="V76">
            <v>12902.148337640345</v>
          </cell>
          <cell r="W76">
            <v>13667.286389837518</v>
          </cell>
          <cell r="X76">
            <v>14477.853167581457</v>
          </cell>
          <cell r="Y76">
            <v>15336.548717752816</v>
          </cell>
          <cell r="Z76">
            <v>16246.233709585986</v>
          </cell>
          <cell r="AA76">
            <v>17209.938997464687</v>
          </cell>
          <cell r="AB76">
            <v>18230.8757534414</v>
          </cell>
          <cell r="AC76">
            <v>19312.446203442953</v>
          </cell>
          <cell r="AD76">
            <v>20458.255003150996</v>
          </cell>
          <cell r="AE76">
            <v>21672.121291692703</v>
          </cell>
          <cell r="AF76">
            <v>22958.091463551562</v>
          </cell>
          <cell r="AG76">
            <v>24320.452701517828</v>
          </cell>
          <cell r="AH76">
            <v>25763.74731605429</v>
          </cell>
        </row>
        <row r="77">
          <cell r="D77">
            <v>0</v>
          </cell>
          <cell r="E77">
            <v>218.75939576616392</v>
          </cell>
          <cell r="F77">
            <v>230.06205216268057</v>
          </cell>
          <cell r="G77">
            <v>241.94868366650664</v>
          </cell>
          <cell r="H77">
            <v>254.44946255874282</v>
          </cell>
          <cell r="I77">
            <v>267.59612003376111</v>
          </cell>
          <cell r="J77">
            <v>281.42202674368548</v>
          </cell>
          <cell r="K77">
            <v>295.96227750436611</v>
          </cell>
          <cell r="L77">
            <v>311.25378037786055</v>
          </cell>
          <cell r="M77">
            <v>327.33535035754807</v>
          </cell>
          <cell r="N77">
            <v>344.24780789367782</v>
          </cell>
          <cell r="O77">
            <v>362.03408250944386</v>
          </cell>
          <cell r="P77">
            <v>380.73932177060027</v>
          </cell>
          <cell r="Q77">
            <v>400.41100588521368</v>
          </cell>
          <cell r="R77">
            <v>421.09906822445004</v>
          </cell>
          <cell r="S77">
            <v>442.8560220703169</v>
          </cell>
          <cell r="T77">
            <v>465.73709391209189</v>
          </cell>
          <cell r="U77">
            <v>489.80036362978268</v>
          </cell>
          <cell r="V77">
            <v>515.10691192046022</v>
          </cell>
          <cell r="W77">
            <v>541.72097534167574</v>
          </cell>
          <cell r="X77">
            <v>569.71010936551158</v>
          </cell>
          <cell r="Y77">
            <v>599.14535985716668</v>
          </cell>
          <cell r="Z77">
            <v>630.1014434133275</v>
          </cell>
          <cell r="AA77">
            <v>662.65693701810164</v>
          </cell>
          <cell r="AB77">
            <v>696.89447749791395</v>
          </cell>
          <cell r="AC77">
            <v>732.90097128165257</v>
          </cell>
          <cell r="AD77">
            <v>770.76781499849926</v>
          </cell>
          <cell r="AE77">
            <v>810.59112747342522</v>
          </cell>
          <cell r="AF77">
            <v>852.47199370917701</v>
          </cell>
          <cell r="AG77">
            <v>896.51672147413535</v>
          </cell>
          <cell r="AH77">
            <v>942.83711114729476</v>
          </cell>
        </row>
        <row r="78">
          <cell r="D78">
            <v>0</v>
          </cell>
          <cell r="E78">
            <v>7586.3232640665346</v>
          </cell>
          <cell r="F78">
            <v>8039.1525449245501</v>
          </cell>
          <cell r="G78">
            <v>8519.020875600716</v>
          </cell>
          <cell r="H78">
            <v>9027.5432902419143</v>
          </cell>
          <cell r="I78">
            <v>9566.4313141665752</v>
          </cell>
          <cell r="J78">
            <v>10137.498730116091</v>
          </cell>
          <cell r="K78">
            <v>10742.667689162783</v>
          </cell>
          <cell r="L78">
            <v>11383.975186878057</v>
          </cell>
          <cell r="M78">
            <v>12063.579926597316</v>
          </cell>
          <cell r="N78">
            <v>12783.769592922852</v>
          </cell>
          <cell r="O78">
            <v>13546.968559990368</v>
          </cell>
          <cell r="P78">
            <v>14355.746060490681</v>
          </cell>
          <cell r="Q78">
            <v>15212.824842992322</v>
          </cell>
          <cell r="R78">
            <v>16121.09034675845</v>
          </cell>
          <cell r="S78">
            <v>17083.60042499565</v>
          </cell>
          <cell r="T78">
            <v>18103.595649323808</v>
          </cell>
          <cell r="U78">
            <v>19184.510230215437</v>
          </cell>
          <cell r="V78">
            <v>20329.983590231062</v>
          </cell>
          <cell r="W78">
            <v>21543.872629079884</v>
          </cell>
          <cell r="X78">
            <v>22830.264721867668</v>
          </cell>
          <cell r="Y78">
            <v>24193.491494367459</v>
          </cell>
          <cell r="Z78">
            <v>25638.143421770994</v>
          </cell>
          <cell r="AA78">
            <v>27169.085300154238</v>
          </cell>
          <cell r="AB78">
            <v>28791.472642837514</v>
          </cell>
          <cell r="AC78">
            <v>30510.769056938316</v>
          </cell>
          <cell r="AD78">
            <v>32332.764658722976</v>
          </cell>
          <cell r="AE78">
            <v>34263.59558986772</v>
          </cell>
          <cell r="AF78">
            <v>36309.764700453808</v>
          </cell>
          <cell r="AG78">
            <v>38478.163468456325</v>
          </cell>
          <cell r="AH78">
            <v>40776.095229660728</v>
          </cell>
        </row>
        <row r="79">
          <cell r="D79">
            <v>0</v>
          </cell>
          <cell r="E79">
            <v>218.75939576616392</v>
          </cell>
          <cell r="F79">
            <v>230.06205216268057</v>
          </cell>
          <cell r="G79">
            <v>241.94868366650664</v>
          </cell>
          <cell r="H79">
            <v>254.44946255874282</v>
          </cell>
          <cell r="I79">
            <v>267.59612003376111</v>
          </cell>
          <cell r="J79">
            <v>281.42202674368548</v>
          </cell>
          <cell r="K79">
            <v>295.96227750436611</v>
          </cell>
          <cell r="L79">
            <v>311.25378037786055</v>
          </cell>
          <cell r="M79">
            <v>327.33535035754807</v>
          </cell>
          <cell r="N79">
            <v>344.24780789367782</v>
          </cell>
          <cell r="O79">
            <v>362.03408250944386</v>
          </cell>
          <cell r="P79">
            <v>380.73932177060027</v>
          </cell>
          <cell r="Q79">
            <v>400.41100588521368</v>
          </cell>
          <cell r="R79">
            <v>421.09906822445004</v>
          </cell>
          <cell r="S79">
            <v>442.8560220703169</v>
          </cell>
          <cell r="T79">
            <v>465.73709391209189</v>
          </cell>
          <cell r="U79">
            <v>489.80036362978268</v>
          </cell>
          <cell r="V79">
            <v>515.10691192046022</v>
          </cell>
          <cell r="W79">
            <v>541.72097534167574</v>
          </cell>
          <cell r="X79">
            <v>569.71010936551158</v>
          </cell>
          <cell r="Y79">
            <v>599.14535985716668</v>
          </cell>
          <cell r="Z79">
            <v>630.1014434133275</v>
          </cell>
          <cell r="AA79">
            <v>662.65693701810164</v>
          </cell>
          <cell r="AB79">
            <v>696.89447749791395</v>
          </cell>
          <cell r="AC79">
            <v>732.90097128165257</v>
          </cell>
          <cell r="AD79">
            <v>770.76781499849926</v>
          </cell>
          <cell r="AE79">
            <v>810.59112747342522</v>
          </cell>
          <cell r="AF79">
            <v>852.47199370917701</v>
          </cell>
          <cell r="AG79">
            <v>896.51672147413535</v>
          </cell>
          <cell r="AH79">
            <v>942.83711114729476</v>
          </cell>
        </row>
        <row r="80">
          <cell r="D80">
            <v>0</v>
          </cell>
          <cell r="E80">
            <v>218.75939576616392</v>
          </cell>
          <cell r="F80">
            <v>8039.1525449245501</v>
          </cell>
          <cell r="G80">
            <v>25145.214584927377</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row>
        <row r="81">
          <cell r="D81">
            <v>0</v>
          </cell>
          <cell r="E81">
            <v>45288.896149432956</v>
          </cell>
          <cell r="F81">
            <v>90062.856109525223</v>
          </cell>
          <cell r="G81">
            <v>134327.06971575093</v>
          </cell>
          <cell r="H81">
            <v>178086.69740911864</v>
          </cell>
          <cell r="I81">
            <v>221346.87073698061</v>
          </cell>
          <cell r="J81">
            <v>264029.70311614353</v>
          </cell>
          <cell r="K81">
            <v>306196.63426561194</v>
          </cell>
          <cell r="L81">
            <v>347853.14735864697</v>
          </cell>
          <cell r="M81">
            <v>389004.69398944697</v>
          </cell>
          <cell r="N81">
            <v>429656.69472001505</v>
          </cell>
          <cell r="O81">
            <v>490629.42353842908</v>
          </cell>
          <cell r="P81">
            <v>551154.22817409725</v>
          </cell>
          <cell r="Q81">
            <v>611245.43837797735</v>
          </cell>
          <cell r="R81">
            <v>670917.41481049906</v>
          </cell>
          <cell r="S81">
            <v>730184.55008078448</v>
          </cell>
          <cell r="T81">
            <v>788702.32194705447</v>
          </cell>
          <cell r="U81">
            <v>846804.69629421539</v>
          </cell>
          <cell r="V81">
            <v>904507.06367200636</v>
          </cell>
          <cell r="W81">
            <v>961824.83724198746</v>
          </cell>
          <cell r="X81">
            <v>1018773.4537315976</v>
          </cell>
          <cell r="Y81">
            <v>1081962.0396537883</v>
          </cell>
          <cell r="Z81">
            <v>1144961.9634075928</v>
          </cell>
          <cell r="AA81">
            <v>1207780.9755118731</v>
          </cell>
          <cell r="AB81">
            <v>1270426.3899184079</v>
          </cell>
          <cell r="AC81">
            <v>1332905.0678680898</v>
          </cell>
          <cell r="AD81">
            <v>1395015.4243689221</v>
          </cell>
          <cell r="AE81">
            <v>1456958.6156277726</v>
          </cell>
          <cell r="AF81">
            <v>1518740.4079727542</v>
          </cell>
          <cell r="AG81">
            <v>1580366.0380383916</v>
          </cell>
          <cell r="AH81">
            <v>1641840.1936323463</v>
          </cell>
        </row>
        <row r="82">
          <cell r="D82">
            <v>0</v>
          </cell>
          <cell r="E82">
            <v>23586.776998344027</v>
          </cell>
          <cell r="F82">
            <v>46830.860615806436</v>
          </cell>
          <cell r="G82">
            <v>69734.385831355568</v>
          </cell>
          <cell r="H82">
            <v>92299.442394297192</v>
          </cell>
          <cell r="I82">
            <v>114528.07463149179</v>
          </cell>
          <cell r="J82">
            <v>136394.61799837605</v>
          </cell>
          <cell r="K82">
            <v>157919.81350939677</v>
          </cell>
          <cell r="L82">
            <v>179105.71306424547</v>
          </cell>
          <cell r="M82">
            <v>199954.32070148768</v>
          </cell>
          <cell r="N82">
            <v>220467.59236792894</v>
          </cell>
          <cell r="O82">
            <v>240553.39644008433</v>
          </cell>
          <cell r="P82">
            <v>253616.11692432984</v>
          </cell>
          <cell r="Q82">
            <v>271995.06950069201</v>
          </cell>
          <cell r="R82">
            <v>290045.24418775883</v>
          </cell>
          <cell r="S82">
            <v>307768.49525655835</v>
          </cell>
          <cell r="T82">
            <v>325046.97573308076</v>
          </cell>
          <cell r="U82">
            <v>341988.93778927985</v>
          </cell>
          <cell r="V82">
            <v>358596.37765786692</v>
          </cell>
          <cell r="W82">
            <v>374871.23435416596</v>
          </cell>
          <cell r="X82">
            <v>390815.38940496714</v>
          </cell>
          <cell r="Y82">
            <v>402892.65660052199</v>
          </cell>
          <cell r="Z82">
            <v>414226.39597209159</v>
          </cell>
          <cell r="AA82">
            <v>425277.32474748872</v>
          </cell>
          <cell r="AB82">
            <v>436046.73490291624</v>
          </cell>
          <cell r="AC82">
            <v>446535.85985408613</v>
          </cell>
          <cell r="AD82">
            <v>456676.54849015217</v>
          </cell>
          <cell r="AE82">
            <v>466534.99970964924</v>
          </cell>
          <cell r="AF82">
            <v>476112.39097618731</v>
          </cell>
          <cell r="AG82">
            <v>485409.83749021892</v>
          </cell>
          <cell r="AH82">
            <v>494428.39178889501</v>
          </cell>
        </row>
        <row r="83">
          <cell r="D83">
            <v>0</v>
          </cell>
          <cell r="E83">
            <v>24300.360248850659</v>
          </cell>
          <cell r="F83">
            <v>26903.63555607307</v>
          </cell>
          <cell r="G83">
            <v>29630.373625266289</v>
          </cell>
          <cell r="H83">
            <v>32486.524725151728</v>
          </cell>
          <cell r="I83">
            <v>35478.355293282417</v>
          </cell>
          <cell r="J83">
            <v>38612.465896635687</v>
          </cell>
          <cell r="K83">
            <v>41895.810244971814</v>
          </cell>
          <cell r="L83">
            <v>45335.715319436706</v>
          </cell>
          <cell r="M83">
            <v>48939.902682615088</v>
          </cell>
          <cell r="N83">
            <v>52716.5110401852</v>
          </cell>
          <cell r="O83">
            <v>58779.001780664039</v>
          </cell>
          <cell r="P83">
            <v>65103.105287423168</v>
          </cell>
          <cell r="Q83">
            <v>71700.185655664667</v>
          </cell>
          <cell r="R83">
            <v>78582.169806277394</v>
          </cell>
          <cell r="S83">
            <v>85761.578392279247</v>
          </cell>
          <cell r="T83">
            <v>93251.558492846743</v>
          </cell>
          <cell r="U83">
            <v>101065.91820052374</v>
          </cell>
          <cell r="V83">
            <v>109219.1632134892</v>
          </cell>
          <cell r="W83">
            <v>117726.53555142698</v>
          </cell>
          <cell r="X83">
            <v>126604.05452059599</v>
          </cell>
          <cell r="Y83">
            <v>134207.65062436659</v>
          </cell>
          <cell r="Z83">
            <v>142159.46882345655</v>
          </cell>
          <cell r="AA83">
            <v>150476.69060204661</v>
          </cell>
          <cell r="AB83">
            <v>159177.43122638224</v>
          </cell>
          <cell r="AC83">
            <v>168280.79342426977</v>
          </cell>
          <cell r="AD83">
            <v>177806.92422691657</v>
          </cell>
          <cell r="AE83">
            <v>187777.07516116937</v>
          </cell>
          <cell r="AF83">
            <v>198213.66599142773</v>
          </cell>
          <cell r="AG83">
            <v>209140.35222239594</v>
          </cell>
          <cell r="AH83">
            <v>220582.09658644936</v>
          </cell>
        </row>
        <row r="84">
          <cell r="D84">
            <v>5341060.7015464325</v>
          </cell>
          <cell r="E84">
            <v>5269289.5494633354</v>
          </cell>
          <cell r="F84">
            <v>5176817.418935095</v>
          </cell>
          <cell r="G84">
            <v>5085456.8277481869</v>
          </cell>
          <cell r="H84">
            <v>4995205.7744686101</v>
          </cell>
          <cell r="I84">
            <v>4906062.6517192842</v>
          </cell>
          <cell r="J84">
            <v>4815342.6495228726</v>
          </cell>
          <cell r="K84">
            <v>4725794.072889463</v>
          </cell>
          <cell r="L84">
            <v>4637415.7853413383</v>
          </cell>
          <cell r="M84">
            <v>4550207.1296478603</v>
          </cell>
          <cell r="N84">
            <v>4464167.9500414841</v>
          </cell>
          <cell r="O84">
            <v>4355501.4275737545</v>
          </cell>
          <cell r="P84">
            <v>4254791.5075225523</v>
          </cell>
          <cell r="Q84">
            <v>4149694.4185857512</v>
          </cell>
          <cell r="R84">
            <v>4045851.2569503975</v>
          </cell>
          <cell r="S84">
            <v>3943256.8261801139</v>
          </cell>
          <cell r="T84">
            <v>3837853.013017694</v>
          </cell>
          <cell r="U84">
            <v>3733806.6193071092</v>
          </cell>
          <cell r="V84">
            <v>3631112.6336166812</v>
          </cell>
          <cell r="W84">
            <v>3529766.8315855009</v>
          </cell>
          <cell r="X84">
            <v>3429765.8160832566</v>
          </cell>
          <cell r="Y84">
            <v>3323228.4203076437</v>
          </cell>
          <cell r="Z84">
            <v>3218292.1148266755</v>
          </cell>
          <cell r="AA84">
            <v>3114502.9681265317</v>
          </cell>
          <cell r="AB84">
            <v>3011867.8661146341</v>
          </cell>
          <cell r="AC84">
            <v>2910395.2150718342</v>
          </cell>
          <cell r="AD84">
            <v>2808767.5585749857</v>
          </cell>
          <cell r="AE84">
            <v>2708368.0378665514</v>
          </cell>
          <cell r="AF84">
            <v>2609209.249101873</v>
          </cell>
          <cell r="AG84">
            <v>2511305.640910835</v>
          </cell>
          <cell r="AH84">
            <v>2414673.6052054623</v>
          </cell>
        </row>
        <row r="85">
          <cell r="D85">
            <v>1581163.9728652707</v>
          </cell>
          <cell r="E85">
            <v>1549010.8257275263</v>
          </cell>
          <cell r="F85">
            <v>1507524.591667037</v>
          </cell>
          <cell r="G85">
            <v>1466573.475323841</v>
          </cell>
          <cell r="H85">
            <v>1426155.0225224022</v>
          </cell>
          <cell r="I85">
            <v>1386266.9597681963</v>
          </cell>
          <cell r="J85">
            <v>1346603.0978195737</v>
          </cell>
          <cell r="K85">
            <v>1307473.0698804008</v>
          </cell>
          <cell r="L85">
            <v>1268875.0999211937</v>
          </cell>
          <cell r="M85">
            <v>1230807.6275533198</v>
          </cell>
          <cell r="N85">
            <v>1193269.3178996558</v>
          </cell>
          <cell r="O85">
            <v>1143339.7625805703</v>
          </cell>
          <cell r="P85">
            <v>1100058.288325998</v>
          </cell>
          <cell r="Q85">
            <v>1052422.6408761991</v>
          </cell>
          <cell r="R85">
            <v>1005465.0238619011</v>
          </cell>
          <cell r="S85">
            <v>959183.34004529682</v>
          </cell>
          <cell r="T85">
            <v>913116.45884453715</v>
          </cell>
          <cell r="U85">
            <v>867735.5376333876</v>
          </cell>
          <cell r="V85">
            <v>823039.25003287627</v>
          </cell>
          <cell r="W85">
            <v>779026.63281098823</v>
          </cell>
          <cell r="X85">
            <v>735697.10368065396</v>
          </cell>
          <cell r="Y85">
            <v>699597.26035974431</v>
          </cell>
          <cell r="Z85">
            <v>664997.0498675392</v>
          </cell>
          <cell r="AA85">
            <v>630961.6541405624</v>
          </cell>
          <cell r="AB85">
            <v>597493.72387215693</v>
          </cell>
          <cell r="AC85">
            <v>564596.41650006128</v>
          </cell>
          <cell r="AD85">
            <v>532122.99683944706</v>
          </cell>
          <cell r="AE85">
            <v>500233.13042594225</v>
          </cell>
          <cell r="AF85">
            <v>468931.566691435</v>
          </cell>
          <cell r="AG85">
            <v>438223.67934030358</v>
          </cell>
          <cell r="AH85">
            <v>408115.49980346957</v>
          </cell>
        </row>
        <row r="86">
          <cell r="D86">
            <v>1122665.661247253</v>
          </cell>
          <cell r="E86">
            <v>1100292.4889680115</v>
          </cell>
          <cell r="F86">
            <v>1073670.2239508913</v>
          </cell>
          <cell r="G86">
            <v>1047373.8492764572</v>
          </cell>
          <cell r="H86">
            <v>1021401.3898804908</v>
          </cell>
          <cell r="I86">
            <v>995750.95910472434</v>
          </cell>
          <cell r="J86">
            <v>970286.87623023416</v>
          </cell>
          <cell r="K86">
            <v>945144.59326118266</v>
          </cell>
          <cell r="L86">
            <v>920322.46899259347</v>
          </cell>
          <cell r="M86">
            <v>895818.96593129414</v>
          </cell>
          <cell r="N86">
            <v>871632.65462522896</v>
          </cell>
          <cell r="O86">
            <v>840557.01815546991</v>
          </cell>
          <cell r="P86">
            <v>813415.72196430981</v>
          </cell>
          <cell r="Q86">
            <v>783708.24923050695</v>
          </cell>
          <cell r="R86">
            <v>754407.02093985665</v>
          </cell>
          <cell r="S86">
            <v>725510.21954856999</v>
          </cell>
          <cell r="T86">
            <v>696813.94408791361</v>
          </cell>
          <cell r="U86">
            <v>668524.75757883268</v>
          </cell>
          <cell r="V86">
            <v>640641.21781577403</v>
          </cell>
          <cell r="W86">
            <v>613162.05437715072</v>
          </cell>
          <cell r="X86">
            <v>586086.17642052844</v>
          </cell>
          <cell r="Y86">
            <v>564317.49508304312</v>
          </cell>
          <cell r="Z86">
            <v>543123.57603332005</v>
          </cell>
          <cell r="AA86">
            <v>522262.65593706566</v>
          </cell>
          <cell r="AB86">
            <v>501735.14240683301</v>
          </cell>
          <cell r="AC86">
            <v>481541.66361534921</v>
          </cell>
          <cell r="AD86">
            <v>461616.85251348873</v>
          </cell>
          <cell r="AE86">
            <v>442030.23545847595</v>
          </cell>
          <cell r="AF86">
            <v>422783.13091137836</v>
          </cell>
          <cell r="AG86">
            <v>403877.12759392662</v>
          </cell>
          <cell r="AH86">
            <v>385314.09866572969</v>
          </cell>
        </row>
        <row r="87">
          <cell r="D87">
            <v>1018827.6884632254</v>
          </cell>
          <cell r="E87">
            <v>994215.13024986035</v>
          </cell>
          <cell r="F87">
            <v>969672.70354720578</v>
          </cell>
          <cell r="G87">
            <v>945405.91508611978</v>
          </cell>
          <cell r="H87">
            <v>921412.28731761302</v>
          </cell>
          <cell r="I87">
            <v>897689.37040638202</v>
          </cell>
          <cell r="J87">
            <v>873940.59822801419</v>
          </cell>
          <cell r="K87">
            <v>850464.89475046669</v>
          </cell>
          <cell r="L87">
            <v>827259.80313287361</v>
          </cell>
          <cell r="M87">
            <v>804322.89507661911</v>
          </cell>
          <cell r="N87">
            <v>781651.77082673204</v>
          </cell>
          <cell r="O87">
            <v>757627.88133468258</v>
          </cell>
          <cell r="P87">
            <v>733882.6952473484</v>
          </cell>
          <cell r="Q87">
            <v>710413.40027591912</v>
          </cell>
          <cell r="R87">
            <v>687217.21417068224</v>
          </cell>
          <cell r="S87">
            <v>664291.38476542302</v>
          </cell>
          <cell r="T87">
            <v>641188.88855078293</v>
          </cell>
          <cell r="U87">
            <v>618364.16823763063</v>
          </cell>
          <cell r="V87">
            <v>595814.35577067418</v>
          </cell>
          <cell r="W87">
            <v>573536.61611582641</v>
          </cell>
          <cell r="X87">
            <v>551528.14734632836</v>
          </cell>
          <cell r="Y87">
            <v>528715.87521042197</v>
          </cell>
          <cell r="Z87">
            <v>506173.88791230414</v>
          </cell>
          <cell r="AA87">
            <v>483899.54840787302</v>
          </cell>
          <cell r="AB87">
            <v>461890.27358267328</v>
          </cell>
          <cell r="AC87">
            <v>440143.53505770996</v>
          </cell>
          <cell r="AD87">
            <v>418511.36094655801</v>
          </cell>
          <cell r="AE87">
            <v>397141.6580657094</v>
          </cell>
          <cell r="AF87">
            <v>376031.97652541706</v>
          </cell>
          <cell r="AG87">
            <v>355179.92616787722</v>
          </cell>
          <cell r="AH87">
            <v>334583.17756910989</v>
          </cell>
        </row>
        <row r="88">
          <cell r="D88">
            <v>1618403.3789706836</v>
          </cell>
          <cell r="E88">
            <v>1625771.1045179372</v>
          </cell>
          <cell r="F88">
            <v>1625949.8997699609</v>
          </cell>
          <cell r="G88">
            <v>1626103.5880617695</v>
          </cell>
          <cell r="H88">
            <v>1626237.0747481037</v>
          </cell>
          <cell r="I88">
            <v>1626355.3624399821</v>
          </cell>
          <cell r="J88">
            <v>1624512.0772450508</v>
          </cell>
          <cell r="K88">
            <v>1622711.5149974125</v>
          </cell>
          <cell r="L88">
            <v>1620958.4132946779</v>
          </cell>
          <cell r="M88">
            <v>1619257.6410866266</v>
          </cell>
          <cell r="N88">
            <v>1617614.2066898679</v>
          </cell>
          <cell r="O88">
            <v>1613976.7655030317</v>
          </cell>
          <cell r="P88">
            <v>1607434.8019848962</v>
          </cell>
          <cell r="Q88">
            <v>1603150.1282031266</v>
          </cell>
          <cell r="R88">
            <v>1598761.9979779578</v>
          </cell>
          <cell r="S88">
            <v>1594271.8818208245</v>
          </cell>
          <cell r="T88">
            <v>1586733.7215344603</v>
          </cell>
          <cell r="U88">
            <v>1579182.1558572587</v>
          </cell>
          <cell r="V88">
            <v>1571617.809997356</v>
          </cell>
          <cell r="W88">
            <v>1564041.528281535</v>
          </cell>
          <cell r="X88">
            <v>1556454.3886357457</v>
          </cell>
          <cell r="Y88">
            <v>1530597.7896544347</v>
          </cell>
          <cell r="Z88">
            <v>1503997.6010135126</v>
          </cell>
          <cell r="AA88">
            <v>1477379.1096410311</v>
          </cell>
          <cell r="AB88">
            <v>1450748.7262529708</v>
          </cell>
          <cell r="AC88">
            <v>1424113.5998987139</v>
          </cell>
          <cell r="AD88">
            <v>1396516.348275492</v>
          </cell>
          <cell r="AE88">
            <v>1368963.0139164245</v>
          </cell>
          <cell r="AF88">
            <v>1341462.5749736424</v>
          </cell>
          <cell r="AG88">
            <v>1314024.9078087271</v>
          </cell>
          <cell r="AH88">
            <v>1286660.8291671537</v>
          </cell>
        </row>
        <row r="89">
          <cell r="D89">
            <v>464409.51086321456</v>
          </cell>
          <cell r="E89">
            <v>453309.47690900782</v>
          </cell>
          <cell r="F89">
            <v>442128.51852791262</v>
          </cell>
          <cell r="G89">
            <v>431073.52137540397</v>
          </cell>
          <cell r="H89">
            <v>420143.37253585737</v>
          </cell>
          <cell r="I89">
            <v>409336.97257462196</v>
          </cell>
          <cell r="J89">
            <v>398519.15670471708</v>
          </cell>
          <cell r="K89">
            <v>387826.20173970063</v>
          </cell>
          <cell r="L89">
            <v>377257.00786870456</v>
          </cell>
          <cell r="M89">
            <v>366810.48932889866</v>
          </cell>
          <cell r="N89">
            <v>356485.5744597413</v>
          </cell>
          <cell r="O89">
            <v>345544.50772166532</v>
          </cell>
          <cell r="P89">
            <v>334730.98168947623</v>
          </cell>
          <cell r="Q89">
            <v>324043.74028248945</v>
          </cell>
          <cell r="R89">
            <v>313481.54244760657</v>
          </cell>
          <cell r="S89">
            <v>303043.16224852699</v>
          </cell>
          <cell r="T89">
            <v>292524.86420268915</v>
          </cell>
          <cell r="U89">
            <v>282133.82732574147</v>
          </cell>
          <cell r="V89">
            <v>271868.77751812688</v>
          </cell>
          <cell r="W89">
            <v>261728.45744958939</v>
          </cell>
          <cell r="X89">
            <v>251711.6266871604</v>
          </cell>
          <cell r="Y89">
            <v>241329.18731477202</v>
          </cell>
          <cell r="Z89">
            <v>231070.77875567824</v>
          </cell>
          <cell r="AA89">
            <v>220935.24173253865</v>
          </cell>
          <cell r="AB89">
            <v>210921.44375987485</v>
          </cell>
          <cell r="AC89">
            <v>201028.27962552878</v>
          </cell>
          <cell r="AD89">
            <v>191188.34943428636</v>
          </cell>
          <cell r="AE89">
            <v>181469.1254614917</v>
          </cell>
          <cell r="AF89">
            <v>171869.5459881236</v>
          </cell>
          <cell r="AG89">
            <v>162388.57936469978</v>
          </cell>
          <cell r="AH89">
            <v>153025.22461480368</v>
          </cell>
        </row>
        <row r="90">
          <cell r="D90">
            <v>395269.29735983856</v>
          </cell>
          <cell r="E90">
            <v>385642.59102740523</v>
          </cell>
          <cell r="F90">
            <v>383731.1907913796</v>
          </cell>
          <cell r="G90">
            <v>391218.0289186411</v>
          </cell>
          <cell r="H90">
            <v>356565.06741071283</v>
          </cell>
          <cell r="I90">
            <v>347167.71531194571</v>
          </cell>
          <cell r="J90">
            <v>337834.87250707322</v>
          </cell>
          <cell r="K90">
            <v>328611.38391722948</v>
          </cell>
          <cell r="L90">
            <v>319496.18419727287</v>
          </cell>
          <cell r="M90">
            <v>310488.21818007418</v>
          </cell>
          <cell r="N90">
            <v>301586.44080978981</v>
          </cell>
          <cell r="O90">
            <v>290542.4088396327</v>
          </cell>
          <cell r="P90">
            <v>280811.7722918943</v>
          </cell>
          <cell r="Q90">
            <v>270218.07945864683</v>
          </cell>
          <cell r="R90">
            <v>259755.58027038726</v>
          </cell>
          <cell r="S90">
            <v>249422.96692536672</v>
          </cell>
          <cell r="T90">
            <v>239151.25380697902</v>
          </cell>
          <cell r="U90">
            <v>229008.80406053906</v>
          </cell>
          <cell r="V90">
            <v>218994.31623223543</v>
          </cell>
          <cell r="W90">
            <v>209106.50170515984</v>
          </cell>
          <cell r="X90">
            <v>199344.08461311285</v>
          </cell>
          <cell r="Y90">
            <v>191271.76562798119</v>
          </cell>
          <cell r="Z90">
            <v>183381.32047270067</v>
          </cell>
          <cell r="AA90">
            <v>175590.74564549254</v>
          </cell>
          <cell r="AB90">
            <v>167899.03617013321</v>
          </cell>
          <cell r="AC90">
            <v>160305.19755929592</v>
          </cell>
          <cell r="AD90">
            <v>152786.07858223544</v>
          </cell>
          <cell r="AE90">
            <v>145363.60767384179</v>
          </cell>
          <cell r="AF90">
            <v>138036.80759019667</v>
          </cell>
          <cell r="AG90">
            <v>130804.7115439576</v>
          </cell>
          <cell r="AH90">
            <v>123666.36314495272</v>
          </cell>
        </row>
        <row r="92">
          <cell r="D92">
            <v>1749397.7312644324</v>
          </cell>
          <cell r="E92">
            <v>1706791.0479291338</v>
          </cell>
          <cell r="F92">
            <v>1664693.1965463506</v>
          </cell>
          <cell r="G92">
            <v>1623099.1546910855</v>
          </cell>
          <cell r="H92">
            <v>1582003.9452257091</v>
          </cell>
          <cell r="I92">
            <v>1541402.6359126884</v>
          </cell>
          <cell r="J92">
            <v>1501290.3390305105</v>
          </cell>
          <cell r="K92">
            <v>1461662.2109927828</v>
          </cell>
          <cell r="L92">
            <v>1422513.4519704788</v>
          </cell>
          <cell r="M92">
            <v>1383839.3055173033</v>
          </cell>
          <cell r="N92">
            <v>1345635.0581981577</v>
          </cell>
          <cell r="O92">
            <v>1294203.1589548157</v>
          </cell>
          <cell r="P92">
            <v>1250098.3612830047</v>
          </cell>
          <cell r="Q92">
            <v>1200976.8809161028</v>
          </cell>
          <cell r="R92">
            <v>1152479.2664440284</v>
          </cell>
          <cell r="S92">
            <v>1104599.208633244</v>
          </cell>
          <cell r="T92">
            <v>1057330.4558853589</v>
          </cell>
          <cell r="U92">
            <v>1010666.813740255</v>
          </cell>
          <cell r="V92">
            <v>964602.14438333968</v>
          </cell>
          <cell r="W92">
            <v>919130.36615689308</v>
          </cell>
          <cell r="X92">
            <v>874245.45307547331</v>
          </cell>
          <cell r="Y92">
            <v>839836.61453585874</v>
          </cell>
          <cell r="Z92">
            <v>806317.84136477089</v>
          </cell>
          <cell r="AA92">
            <v>773225.41263260483</v>
          </cell>
          <cell r="AB92">
            <v>740555.01421720348</v>
          </cell>
          <cell r="AC92">
            <v>708302.37141787144</v>
          </cell>
          <cell r="AD92">
            <v>676463.24861545884</v>
          </cell>
          <cell r="AE92">
            <v>645033.44893526984</v>
          </cell>
          <cell r="AF92">
            <v>614008.81391277059</v>
          </cell>
          <cell r="AG92">
            <v>583385.22316207504</v>
          </cell>
          <cell r="AH92">
            <v>553158.59404718678</v>
          </cell>
        </row>
        <row r="93">
          <cell r="D93">
            <v>0</v>
          </cell>
          <cell r="E93">
            <v>8987.4057841153408</v>
          </cell>
          <cell r="F93">
            <v>17604.503946876852</v>
          </cell>
          <cell r="G93">
            <v>25848.757700689399</v>
          </cell>
          <cell r="H93">
            <v>33717.663096321106</v>
          </cell>
          <cell r="I93">
            <v>41208.748822829482</v>
          </cell>
          <cell r="J93">
            <v>48319.57600841159</v>
          </cell>
          <cell r="K93">
            <v>55047.738022175821</v>
          </cell>
          <cell r="L93">
            <v>61390.860276830004</v>
          </cell>
          <cell r="M93">
            <v>67346.600032283633</v>
          </cell>
          <cell r="N93">
            <v>72912.646200160088</v>
          </cell>
          <cell r="O93">
            <v>79028.247423442925</v>
          </cell>
          <cell r="P93">
            <v>85562.174019773782</v>
          </cell>
          <cell r="Q93">
            <v>90347.400367655529</v>
          </cell>
          <cell r="R93">
            <v>94346.35694347875</v>
          </cell>
          <cell r="S93">
            <v>97554.953997101635</v>
          </cell>
          <cell r="T93">
            <v>99969.1606715378</v>
          </cell>
          <cell r="U93">
            <v>101585.00463622031</v>
          </cell>
          <cell r="V93">
            <v>102398.57172197572</v>
          </cell>
          <cell r="W93">
            <v>102406.00555770358</v>
          </cell>
          <cell r="X93">
            <v>101603.50720875236</v>
          </cell>
          <cell r="Y93">
            <v>108199.90284590202</v>
          </cell>
          <cell r="Z93">
            <v>113998.31068794642</v>
          </cell>
          <cell r="AA93">
            <v>118865.92890001688</v>
          </cell>
          <cell r="AB93">
            <v>122798.28513732532</v>
          </cell>
          <cell r="AC93">
            <v>125790.97350833312</v>
          </cell>
          <cell r="AD93">
            <v>127839.6541586387</v>
          </cell>
          <cell r="AE93">
            <v>128940.05285681193</v>
          </cell>
          <cell r="AF93">
            <v>129087.96058216543</v>
          </cell>
          <cell r="AG93">
            <v>128279.23311445789</v>
          </cell>
          <cell r="AH93">
            <v>126509.79062551862</v>
          </cell>
        </row>
        <row r="94">
          <cell r="D94">
            <v>0</v>
          </cell>
          <cell r="E94">
            <v>31.008411721746825</v>
          </cell>
          <cell r="F94">
            <v>58.537994333750021</v>
          </cell>
          <cell r="G94">
            <v>82.660981442594107</v>
          </cell>
          <cell r="H94">
            <v>103.44906918120887</v>
          </cell>
          <cell r="I94">
            <v>120.97341899176104</v>
          </cell>
          <cell r="J94">
            <v>135.30466039665828</v>
          </cell>
          <cell r="K94">
            <v>146.51289375771501</v>
          </cell>
          <cell r="L94">
            <v>154.66769302352691</v>
          </cell>
          <cell r="M94">
            <v>159.83810846509414</v>
          </cell>
          <cell r="N94">
            <v>162.09266939973918</v>
          </cell>
          <cell r="O94">
            <v>149.28631159189081</v>
          </cell>
          <cell r="P94">
            <v>134.7854168314534</v>
          </cell>
          <cell r="Q94">
            <v>115.79860269002313</v>
          </cell>
          <cell r="R94">
            <v>95.319625261162287</v>
          </cell>
          <cell r="S94">
            <v>73.408315128425443</v>
          </cell>
          <cell r="T94">
            <v>50.123644876398544</v>
          </cell>
          <cell r="U94">
            <v>25.523732029464668</v>
          </cell>
          <cell r="V94">
            <v>-0.33415794429083689</v>
          </cell>
          <cell r="W94">
            <v>-27.393608565078694</v>
          </cell>
          <cell r="X94">
            <v>-55.599049210322391</v>
          </cell>
          <cell r="Y94">
            <v>-77.296375455115935</v>
          </cell>
          <cell r="Z94">
            <v>-101.08114215093849</v>
          </cell>
          <cell r="AA94">
            <v>-131.69344620111826</v>
          </cell>
          <cell r="AB94">
            <v>-163.81229978119006</v>
          </cell>
          <cell r="AC94">
            <v>-197.30079264046287</v>
          </cell>
          <cell r="AD94">
            <v>-232.02524537429122</v>
          </cell>
          <cell r="AE94">
            <v>-267.8552338366643</v>
          </cell>
          <cell r="AF94">
            <v>-304.66361120565165</v>
          </cell>
          <cell r="AG94">
            <v>-342.32652773437218</v>
          </cell>
          <cell r="AH94">
            <v>-380.72344821987093</v>
          </cell>
        </row>
        <row r="95">
          <cell r="D95">
            <v>1749397.7312644324</v>
          </cell>
          <cell r="E95">
            <v>1697772.6337332965</v>
          </cell>
          <cell r="F95">
            <v>1647030.15460514</v>
          </cell>
          <cell r="G95">
            <v>1597167.7360089535</v>
          </cell>
          <cell r="H95">
            <v>1548182.8330602068</v>
          </cell>
          <cell r="I95">
            <v>1500072.9136708672</v>
          </cell>
          <cell r="J95">
            <v>1452835.4583617023</v>
          </cell>
          <cell r="K95">
            <v>1406467.9600768492</v>
          </cell>
          <cell r="L95">
            <v>1360967.9240006253</v>
          </cell>
          <cell r="M95">
            <v>1316332.8673765545</v>
          </cell>
          <cell r="N95">
            <v>1272560.319328598</v>
          </cell>
          <cell r="O95">
            <v>1215025.6252197807</v>
          </cell>
          <cell r="P95">
            <v>1164401.4018463995</v>
          </cell>
          <cell r="Q95">
            <v>1110513.6819457572</v>
          </cell>
          <cell r="R95">
            <v>1058037.5898752883</v>
          </cell>
          <cell r="S95">
            <v>1006970.846321014</v>
          </cell>
          <cell r="T95">
            <v>957311.1715689447</v>
          </cell>
          <cell r="U95">
            <v>909056.28537200519</v>
          </cell>
          <cell r="V95">
            <v>862203.90681930829</v>
          </cell>
          <cell r="W95">
            <v>816751.75420775462</v>
          </cell>
          <cell r="X95">
            <v>772697.5449159313</v>
          </cell>
          <cell r="Y95">
            <v>731714.00806541182</v>
          </cell>
          <cell r="Z95">
            <v>692420.61181897542</v>
          </cell>
          <cell r="AA95">
            <v>654491.17717878905</v>
          </cell>
          <cell r="AB95">
            <v>617920.54137965944</v>
          </cell>
          <cell r="AC95">
            <v>582708.69870217878</v>
          </cell>
          <cell r="AD95">
            <v>548855.61970219447</v>
          </cell>
          <cell r="AE95">
            <v>516361.25131229463</v>
          </cell>
          <cell r="AF95">
            <v>485225.51694181084</v>
          </cell>
          <cell r="AG95">
            <v>455448.31657535146</v>
          </cell>
          <cell r="AH95">
            <v>427029.52686988801</v>
          </cell>
        </row>
        <row r="96">
          <cell r="D96">
            <v>1121142.3305785127</v>
          </cell>
          <cell r="E96">
            <v>1079238.7324167441</v>
          </cell>
          <cell r="F96">
            <v>1038119.2316608048</v>
          </cell>
          <cell r="G96">
            <v>997780.44384504179</v>
          </cell>
          <cell r="H96">
            <v>958218.98396654462</v>
          </cell>
          <cell r="I96">
            <v>919431.46650726488</v>
          </cell>
          <cell r="J96">
            <v>881414.50545673771</v>
          </cell>
          <cell r="K96">
            <v>844164.71433539409</v>
          </cell>
          <cell r="L96">
            <v>807678.70621845103</v>
          </cell>
          <cell r="M96">
            <v>771953.09376036969</v>
          </cell>
          <cell r="N96">
            <v>736984.48921986879</v>
          </cell>
          <cell r="O96">
            <v>689892.34639980074</v>
          </cell>
          <cell r="P96">
            <v>648929.31287973979</v>
          </cell>
          <cell r="Q96">
            <v>605069.25028080225</v>
          </cell>
          <cell r="R96">
            <v>562456.68883010536</v>
          </cell>
          <cell r="S96">
            <v>521087.03508384305</v>
          </cell>
          <cell r="T96">
            <v>480955.67463058565</v>
          </cell>
          <cell r="U96">
            <v>442057.972301981</v>
          </cell>
          <cell r="V96">
            <v>404389.27238291997</v>
          </cell>
          <cell r="W96">
            <v>367944.89882116904</v>
          </cell>
          <cell r="X96">
            <v>332720.15543646336</v>
          </cell>
          <cell r="Y96">
            <v>299196.97587279929</v>
          </cell>
          <cell r="Z96">
            <v>267701.417282813</v>
          </cell>
          <cell r="AA96">
            <v>237411.51451576661</v>
          </cell>
          <cell r="AB96">
            <v>208321.475565409</v>
          </cell>
          <cell r="AC96">
            <v>180428.09407056781</v>
          </cell>
          <cell r="AD96">
            <v>153728.1249877612</v>
          </cell>
          <cell r="AE96">
            <v>128218.28486226583</v>
          </cell>
          <cell r="AF96">
            <v>103895.25209372272</v>
          </cell>
          <cell r="AG96">
            <v>80755.667196532944</v>
          </cell>
          <cell r="AH96">
            <v>58796.13305529143</v>
          </cell>
        </row>
        <row r="97">
          <cell r="D97">
            <v>921454.73749526253</v>
          </cell>
          <cell r="E97">
            <v>898588.87041647639</v>
          </cell>
          <cell r="F97">
            <v>876043.51555332833</v>
          </cell>
          <cell r="G97">
            <v>853814.54158275877</v>
          </cell>
          <cell r="H97">
            <v>831897.82371364022</v>
          </cell>
          <cell r="I97">
            <v>810289.24374080426</v>
          </cell>
          <cell r="J97">
            <v>788984.69009890407</v>
          </cell>
          <cell r="K97">
            <v>767980.0579161098</v>
          </cell>
          <cell r="L97">
            <v>747271.24906762887</v>
          </cell>
          <cell r="M97">
            <v>726854.17222904984</v>
          </cell>
          <cell r="N97">
            <v>706724.74292950856</v>
          </cell>
          <cell r="O97">
            <v>679613.85233027209</v>
          </cell>
          <cell r="P97">
            <v>656357.84006972122</v>
          </cell>
          <cell r="Q97">
            <v>630571.42745540862</v>
          </cell>
          <cell r="R97">
            <v>605168.33051717549</v>
          </cell>
          <cell r="S97">
            <v>580141.90987598186</v>
          </cell>
          <cell r="T97">
            <v>555485.52924428054</v>
          </cell>
          <cell r="U97">
            <v>531192.55562097905</v>
          </cell>
          <cell r="V97">
            <v>507256.35948521027</v>
          </cell>
          <cell r="W97">
            <v>483670.31498891709</v>
          </cell>
          <cell r="X97">
            <v>460427.80014825083</v>
          </cell>
          <cell r="Y97">
            <v>442397.80362903234</v>
          </cell>
          <cell r="Z97">
            <v>424887.81829109351</v>
          </cell>
          <cell r="AA97">
            <v>407655.06130764633</v>
          </cell>
          <cell r="AB97">
            <v>390693.25615952059</v>
          </cell>
          <cell r="AC97">
            <v>373996.11806789867</v>
          </cell>
          <cell r="AD97">
            <v>357557.35432509129</v>
          </cell>
          <cell r="AE97">
            <v>341370.66462301335</v>
          </cell>
          <cell r="AF97">
            <v>325429.74137936556</v>
          </cell>
          <cell r="AG97">
            <v>309728.27006153297</v>
          </cell>
          <cell r="AH97">
            <v>294259.92950820725</v>
          </cell>
        </row>
        <row r="98">
          <cell r="D98">
            <v>118732.33536672319</v>
          </cell>
          <cell r="E98">
            <v>117046.72039225011</v>
          </cell>
          <cell r="F98">
            <v>115348.67567273803</v>
          </cell>
          <cell r="G98">
            <v>113639.83982728701</v>
          </cell>
          <cell r="H98">
            <v>111921.86692820923</v>
          </cell>
          <cell r="I98">
            <v>110196.42625024795</v>
          </cell>
          <cell r="J98">
            <v>108465.20202165114</v>
          </cell>
          <cell r="K98">
            <v>106729.89317709007</v>
          </cell>
          <cell r="L98">
            <v>104992.21311241221</v>
          </cell>
          <cell r="M98">
            <v>103253.88944121882</v>
          </cell>
          <cell r="N98">
            <v>101516.66375325649</v>
          </cell>
          <cell r="O98">
            <v>98903.26853709537</v>
          </cell>
          <cell r="P98">
            <v>96288.598036208481</v>
          </cell>
          <cell r="Q98">
            <v>93714.165808990816</v>
          </cell>
          <cell r="R98">
            <v>91166.900140066864</v>
          </cell>
          <cell r="S98">
            <v>88650.313936304083</v>
          </cell>
          <cell r="T98">
            <v>86167.945190045968</v>
          </cell>
          <cell r="U98">
            <v>83723.356532210077</v>
          </cell>
          <cell r="V98">
            <v>81320.134788815427</v>
          </cell>
          <cell r="W98">
            <v>78961.890540918161</v>
          </cell>
          <cell r="X98">
            <v>76652.257687934005</v>
          </cell>
          <cell r="Y98">
            <v>74376.275106361631</v>
          </cell>
          <cell r="Z98">
            <v>72126.767513104554</v>
          </cell>
          <cell r="AA98">
            <v>69912.426324709362</v>
          </cell>
          <cell r="AB98">
            <v>67737.11785207763</v>
          </cell>
          <cell r="AC98">
            <v>65605.167567476281</v>
          </cell>
          <cell r="AD98">
            <v>63520.925327339355</v>
          </cell>
          <cell r="AE98">
            <v>61488.764932352409</v>
          </cell>
          <cell r="AF98">
            <v>59513.08369173095</v>
          </cell>
          <cell r="AG98">
            <v>57598.301991610431</v>
          </cell>
          <cell r="AH98">
            <v>55748.862867464777</v>
          </cell>
        </row>
        <row r="99">
          <cell r="D99">
            <v>-411931.67217606585</v>
          </cell>
          <cell r="E99">
            <v>-397101.68949217407</v>
          </cell>
          <cell r="F99">
            <v>-382481.26828173123</v>
          </cell>
          <cell r="G99">
            <v>-368067.08924613416</v>
          </cell>
          <cell r="H99">
            <v>-353855.84154818737</v>
          </cell>
          <cell r="I99">
            <v>-339844.22282744985</v>
          </cell>
          <cell r="J99">
            <v>-326028.93921559065</v>
          </cell>
          <cell r="K99">
            <v>-312406.70535174472</v>
          </cell>
          <cell r="L99">
            <v>-298974.24439786701</v>
          </cell>
          <cell r="M99">
            <v>-285728.28805408388</v>
          </cell>
          <cell r="N99">
            <v>-272665.57657403604</v>
          </cell>
          <cell r="O99">
            <v>-253383.84204738744</v>
          </cell>
          <cell r="P99">
            <v>-237174.34913926997</v>
          </cell>
          <cell r="Q99">
            <v>-218841.16159944455</v>
          </cell>
          <cell r="R99">
            <v>-200754.32961205929</v>
          </cell>
          <cell r="S99">
            <v>-182908.41257511507</v>
          </cell>
          <cell r="T99">
            <v>-165297.97749596759</v>
          </cell>
          <cell r="U99">
            <v>-147917.59908316506</v>
          </cell>
          <cell r="V99">
            <v>-130761.85983763749</v>
          </cell>
          <cell r="W99">
            <v>-113825.35014324983</v>
          </cell>
          <cell r="X99">
            <v>-97102.66835671704</v>
          </cell>
          <cell r="Y99">
            <v>-84257.046542781551</v>
          </cell>
          <cell r="Z99">
            <v>-72295.39126803579</v>
          </cell>
          <cell r="AA99">
            <v>-60487.824969333364</v>
          </cell>
          <cell r="AB99">
            <v>-48831.308197348029</v>
          </cell>
          <cell r="AC99">
            <v>-37320.681003764126</v>
          </cell>
          <cell r="AD99">
            <v>-25950.784937997625</v>
          </cell>
          <cell r="AE99">
            <v>-14716.463105337209</v>
          </cell>
          <cell r="AF99">
            <v>-3612.5602230086261</v>
          </cell>
          <cell r="AG99">
            <v>7366.0773256749671</v>
          </cell>
          <cell r="AH99">
            <v>18224.601438924525</v>
          </cell>
        </row>
        <row r="100">
          <cell r="D100">
            <v>54121.444102564106</v>
          </cell>
          <cell r="E100">
            <v>53224.087764503587</v>
          </cell>
          <cell r="F100">
            <v>52306.453521373303</v>
          </cell>
          <cell r="G100">
            <v>51370.251092182472</v>
          </cell>
          <cell r="H100">
            <v>50417.20503935399</v>
          </cell>
          <cell r="I100">
            <v>49449.054522989383</v>
          </cell>
          <cell r="J100">
            <v>48467.553056947836</v>
          </cell>
          <cell r="K100">
            <v>47474.468266729666</v>
          </cell>
          <cell r="L100">
            <v>46471.581649154214</v>
          </cell>
          <cell r="M100">
            <v>45460.688333822342</v>
          </cell>
          <cell r="N100">
            <v>44443.596846353859</v>
          </cell>
          <cell r="O100">
            <v>43013.028894299445</v>
          </cell>
          <cell r="P100">
            <v>41567.472749605644</v>
          </cell>
          <cell r="Q100">
            <v>40148.57564458852</v>
          </cell>
          <cell r="R100">
            <v>38743.398340712331</v>
          </cell>
          <cell r="S100">
            <v>37355.585034795222</v>
          </cell>
          <cell r="T100">
            <v>35988.803832350692</v>
          </cell>
          <cell r="U100">
            <v>34646.746310710769</v>
          </cell>
          <cell r="V100">
            <v>33333.127085495929</v>
          </cell>
          <cell r="W100">
            <v>32051.683380411392</v>
          </cell>
          <cell r="X100">
            <v>30806.174600348953</v>
          </cell>
          <cell r="Y100">
            <v>29446.52133274162</v>
          </cell>
          <cell r="Z100">
            <v>28102.798980249427</v>
          </cell>
          <cell r="AA100">
            <v>26783.801411578508</v>
          </cell>
          <cell r="AB100">
            <v>25493.496473959742</v>
          </cell>
          <cell r="AC100">
            <v>24236.310267947782</v>
          </cell>
          <cell r="AD100">
            <v>23016.692377947504</v>
          </cell>
          <cell r="AE100">
            <v>21839.115439959238</v>
          </cell>
          <cell r="AF100">
            <v>20708.074713455426</v>
          </cell>
          <cell r="AG100">
            <v>19628.087657305856</v>
          </cell>
          <cell r="AH100">
            <v>18603.693509669698</v>
          </cell>
        </row>
        <row r="101">
          <cell r="D101">
            <v>308424.77602250775</v>
          </cell>
          <cell r="E101">
            <v>300489.28925503109</v>
          </cell>
          <cell r="F101">
            <v>292696.0080627572</v>
          </cell>
          <cell r="G101">
            <v>285042.56109804462</v>
          </cell>
          <cell r="H101">
            <v>277526.56767542777</v>
          </cell>
          <cell r="I101">
            <v>270145.6379613551</v>
          </cell>
          <cell r="J101">
            <v>262897.37316263991</v>
          </cell>
          <cell r="K101">
            <v>255779.36571363156</v>
          </cell>
          <cell r="L101">
            <v>248789.19946211047</v>
          </cell>
          <cell r="M101">
            <v>241924.44985391258</v>
          </cell>
          <cell r="N101">
            <v>235182.68411628954</v>
          </cell>
          <cell r="O101">
            <v>226094.73629795393</v>
          </cell>
          <cell r="P101">
            <v>218294.07871993797</v>
          </cell>
          <cell r="Q101">
            <v>209720.98396847726</v>
          </cell>
          <cell r="R101">
            <v>201312.58766350031</v>
          </cell>
          <cell r="S101">
            <v>193064.46132925263</v>
          </cell>
          <cell r="T101">
            <v>184972.15938476738</v>
          </cell>
          <cell r="U101">
            <v>177031.2195129419</v>
          </cell>
          <cell r="V101">
            <v>169237.16302697943</v>
          </cell>
          <cell r="W101">
            <v>161585.49523420946</v>
          </cell>
          <cell r="X101">
            <v>154071.70579729837</v>
          </cell>
          <cell r="Y101">
            <v>148099.3726597605</v>
          </cell>
          <cell r="Z101">
            <v>142335.15094004374</v>
          </cell>
          <cell r="AA101">
            <v>136698.75649220863</v>
          </cell>
          <cell r="AB101">
            <v>131185.42456658857</v>
          </cell>
          <cell r="AC101">
            <v>125790.36833966544</v>
          </cell>
          <cell r="AD101">
            <v>120508.77936396028</v>
          </cell>
          <cell r="AE101">
            <v>115335.82801463333</v>
          </cell>
          <cell r="AF101">
            <v>110266.66393281003</v>
          </cell>
          <cell r="AG101">
            <v>105296.41646564937</v>
          </cell>
          <cell r="AH101">
            <v>100420.19510317125</v>
          </cell>
        </row>
        <row r="102">
          <cell r="D102">
            <v>582875.6940607368</v>
          </cell>
          <cell r="E102">
            <v>590766.82742451236</v>
          </cell>
          <cell r="F102">
            <v>598753.19222981902</v>
          </cell>
          <cell r="G102">
            <v>606835.71832210827</v>
          </cell>
          <cell r="H102">
            <v>615015.34003919514</v>
          </cell>
          <cell r="I102">
            <v>623292.99611679907</v>
          </cell>
          <cell r="J102">
            <v>631669.62959019269</v>
          </cell>
          <cell r="K102">
            <v>640146.18769186572</v>
          </cell>
          <cell r="L102">
            <v>648723.62174511433</v>
          </cell>
          <cell r="M102">
            <v>657402.88705345953</v>
          </cell>
          <cell r="N102">
            <v>666184.94278580276</v>
          </cell>
          <cell r="O102">
            <v>669524.57925873308</v>
          </cell>
          <cell r="P102">
            <v>672764.73113888851</v>
          </cell>
          <cell r="Q102">
            <v>675902.06004362879</v>
          </cell>
          <cell r="R102">
            <v>678933.18307668075</v>
          </cell>
          <cell r="S102">
            <v>681854.67335596727</v>
          </cell>
          <cell r="T102">
            <v>684663.06059721543</v>
          </cell>
          <cell r="U102">
            <v>687354.83175563067</v>
          </cell>
          <cell r="V102">
            <v>689926.43172798923</v>
          </cell>
          <cell r="W102">
            <v>692374.26411757758</v>
          </cell>
          <cell r="X102">
            <v>694694.69206448551</v>
          </cell>
          <cell r="Y102">
            <v>682800.81888365676</v>
          </cell>
          <cell r="Z102">
            <v>670609.15777003171</v>
          </cell>
          <cell r="AA102">
            <v>658122.1037083324</v>
          </cell>
          <cell r="AB102">
            <v>645342.43914652593</v>
          </cell>
          <cell r="AC102">
            <v>632273.35133168194</v>
          </cell>
          <cell r="AD102">
            <v>618918.45022474439</v>
          </cell>
          <cell r="AE102">
            <v>605281.78701093746</v>
          </cell>
          <cell r="AF102">
            <v>591367.87322297005</v>
          </cell>
          <cell r="AG102">
            <v>577181.70049464901</v>
          </cell>
          <cell r="AH102">
            <v>562728.76096298243</v>
          </cell>
        </row>
        <row r="103">
          <cell r="D103">
            <v>0</v>
          </cell>
          <cell r="E103">
            <v>203.3158289249194</v>
          </cell>
          <cell r="F103">
            <v>427.79194847679003</v>
          </cell>
          <cell r="G103">
            <v>672.87144752467793</v>
          </cell>
          <cell r="H103">
            <v>938.00170513425724</v>
          </cell>
          <cell r="I103">
            <v>1222.6343680529208</v>
          </cell>
          <cell r="J103">
            <v>1526.2253282917234</v>
          </cell>
          <cell r="K103">
            <v>1848.2347008037768</v>
          </cell>
          <cell r="L103">
            <v>2188.1268012587507</v>
          </cell>
          <cell r="M103">
            <v>2545.3701239130996</v>
          </cell>
          <cell r="N103">
            <v>2919.4373195756493</v>
          </cell>
          <cell r="O103">
            <v>3256.4350274899975</v>
          </cell>
          <cell r="P103">
            <v>3602.6997715891698</v>
          </cell>
          <cell r="Q103">
            <v>3942.6591645392341</v>
          </cell>
          <cell r="R103">
            <v>4288.6981678921602</v>
          </cell>
          <cell r="S103">
            <v>4640.3914473317272</v>
          </cell>
          <cell r="T103">
            <v>4997.32059909483</v>
          </cell>
          <cell r="U103">
            <v>5359.0741218824041</v>
          </cell>
          <cell r="V103">
            <v>5725.2473882777449</v>
          </cell>
          <cell r="W103">
            <v>6095.4426156804093</v>
          </cell>
          <cell r="X103">
            <v>6469.2688367638748</v>
          </cell>
          <cell r="Y103">
            <v>6935.2448313315526</v>
          </cell>
          <cell r="Z103">
            <v>7409.1584592906875</v>
          </cell>
          <cell r="AA103">
            <v>7821.3209569892078</v>
          </cell>
          <cell r="AB103">
            <v>8231.4575075153862</v>
          </cell>
          <cell r="AC103">
            <v>8638.711944742885</v>
          </cell>
          <cell r="AD103">
            <v>9042.2564199630106</v>
          </cell>
          <cell r="AE103">
            <v>9441.2914722561691</v>
          </cell>
          <cell r="AF103">
            <v>9835.0460809082178</v>
          </cell>
          <cell r="AG103">
            <v>10222.777700132119</v>
          </cell>
          <cell r="AH103">
            <v>10603.772276353024</v>
          </cell>
        </row>
        <row r="104">
          <cell r="D104">
            <v>0</v>
          </cell>
          <cell r="E104">
            <v>1332.346963939548</v>
          </cell>
          <cell r="F104">
            <v>2599.0139421890708</v>
          </cell>
          <cell r="G104">
            <v>3799.5698980488014</v>
          </cell>
          <cell r="H104">
            <v>4933.58946322681</v>
          </cell>
          <cell r="I104">
            <v>6000.6529031838145</v>
          </cell>
          <cell r="J104">
            <v>7000.3460826380688</v>
          </cell>
          <cell r="K104">
            <v>7932.2604312303956</v>
          </cell>
          <cell r="L104">
            <v>8795.9929093479586</v>
          </cell>
          <cell r="M104">
            <v>9591.1459741067956</v>
          </cell>
          <cell r="N104">
            <v>10317.327545492051</v>
          </cell>
          <cell r="O104">
            <v>9043.5311959011378</v>
          </cell>
          <cell r="P104">
            <v>8005.1775444997038</v>
          </cell>
          <cell r="Q104">
            <v>6735.0830455538598</v>
          </cell>
          <cell r="R104">
            <v>5446.015319792903</v>
          </cell>
          <cell r="S104">
            <v>4137.9573577981864</v>
          </cell>
          <cell r="T104">
            <v>2810.8929086555872</v>
          </cell>
          <cell r="U104">
            <v>1464.8064746016244</v>
          </cell>
          <cell r="V104">
            <v>99.683305695878516</v>
          </cell>
          <cell r="W104">
            <v>-1284.4906054802486</v>
          </cell>
          <cell r="X104">
            <v>-2687.7285290989239</v>
          </cell>
          <cell r="Y104">
            <v>-3678.4703045975912</v>
          </cell>
          <cell r="Z104">
            <v>-4664.0939001073348</v>
          </cell>
          <cell r="AA104">
            <v>-5664.0714523042334</v>
          </cell>
          <cell r="AB104">
            <v>-6678.4139202478909</v>
          </cell>
          <cell r="AC104">
            <v>-7707.1317049531135</v>
          </cell>
          <cell r="AD104">
            <v>-8750.2346533561358</v>
          </cell>
          <cell r="AE104">
            <v>-9807.7320622611733</v>
          </cell>
          <cell r="AF104">
            <v>-10879.632682267649</v>
          </cell>
          <cell r="AG104">
            <v>-11965.944721678072</v>
          </cell>
          <cell r="AH104">
            <v>-13066.675850386455</v>
          </cell>
        </row>
        <row r="105">
          <cell r="D105">
            <v>582875.6940607368</v>
          </cell>
          <cell r="E105">
            <v>589231.16463164799</v>
          </cell>
          <cell r="F105">
            <v>595726.38633915316</v>
          </cell>
          <cell r="G105">
            <v>602363.27697653486</v>
          </cell>
          <cell r="H105">
            <v>609143.74887083401</v>
          </cell>
          <cell r="I105">
            <v>616069.7088455623</v>
          </cell>
          <cell r="J105">
            <v>623143.05817926291</v>
          </cell>
          <cell r="K105">
            <v>630365.69255983154</v>
          </cell>
          <cell r="L105">
            <v>637739.50203450758</v>
          </cell>
          <cell r="M105">
            <v>645266.37095543975</v>
          </cell>
          <cell r="N105">
            <v>652948.17792073498</v>
          </cell>
          <cell r="O105">
            <v>657224.61303534196</v>
          </cell>
          <cell r="P105">
            <v>661156.85382279963</v>
          </cell>
          <cell r="Q105">
            <v>665224.31783353572</v>
          </cell>
          <cell r="R105">
            <v>669198.46958899568</v>
          </cell>
          <cell r="S105">
            <v>673076.32455083728</v>
          </cell>
          <cell r="T105">
            <v>676854.84708946501</v>
          </cell>
          <cell r="U105">
            <v>680530.95115914661</v>
          </cell>
          <cell r="V105">
            <v>684101.50103401556</v>
          </cell>
          <cell r="W105">
            <v>687563.31210737745</v>
          </cell>
          <cell r="X105">
            <v>690913.1517568205</v>
          </cell>
          <cell r="Y105">
            <v>679544.04435692285</v>
          </cell>
          <cell r="Z105">
            <v>667864.09321084828</v>
          </cell>
          <cell r="AA105">
            <v>655964.85420364747</v>
          </cell>
          <cell r="AB105">
            <v>643789.39555925841</v>
          </cell>
          <cell r="AC105">
            <v>631341.77109189227</v>
          </cell>
          <cell r="AD105">
            <v>618626.42845813755</v>
          </cell>
          <cell r="AE105">
            <v>605648.22760094248</v>
          </cell>
          <cell r="AF105">
            <v>592412.45982432947</v>
          </cell>
          <cell r="AG105">
            <v>578924.86751619494</v>
          </cell>
          <cell r="AH105">
            <v>565191.66453701595</v>
          </cell>
        </row>
        <row r="106">
          <cell r="D106">
            <v>36825.842975206615</v>
          </cell>
          <cell r="E106">
            <v>35838.319571503016</v>
          </cell>
          <cell r="F106">
            <v>34911.838709865806</v>
          </cell>
          <cell r="G106">
            <v>34048.223228105046</v>
          </cell>
          <cell r="H106">
            <v>33249.255514049073</v>
          </cell>
          <cell r="I106">
            <v>32516.677857478946</v>
          </cell>
          <cell r="J106">
            <v>31852.192799655593</v>
          </cell>
          <cell r="K106">
            <v>31257.463480443817</v>
          </cell>
          <cell r="L106">
            <v>30734.113983038704</v>
          </cell>
          <cell r="M106">
            <v>30283.729676298339</v>
          </cell>
          <cell r="N106">
            <v>29907.857554687762</v>
          </cell>
          <cell r="O106">
            <v>31222.889007850928</v>
          </cell>
          <cell r="P106">
            <v>32299.941595336597</v>
          </cell>
          <cell r="Q106">
            <v>33616.055460087919</v>
          </cell>
          <cell r="R106">
            <v>34950.465145832393</v>
          </cell>
          <cell r="S106">
            <v>36303.483877647115</v>
          </cell>
          <cell r="T106">
            <v>37675.393049052174</v>
          </cell>
          <cell r="U106">
            <v>39066.442779181751</v>
          </cell>
          <cell r="V106">
            <v>40476.852471607184</v>
          </cell>
          <cell r="W106">
            <v>41906.811374911762</v>
          </cell>
          <cell r="X106">
            <v>43356.47914512334</v>
          </cell>
          <cell r="Y106">
            <v>43459.603947369797</v>
          </cell>
          <cell r="Z106">
            <v>43548.213153508674</v>
          </cell>
          <cell r="AA106">
            <v>43675.581927654261</v>
          </cell>
          <cell r="AB106">
            <v>43811.553652172173</v>
          </cell>
          <cell r="AC106">
            <v>43956.637966424591</v>
          </cell>
          <cell r="AD106">
            <v>44111.309378041798</v>
          </cell>
          <cell r="AE106">
            <v>44276.010431045652</v>
          </cell>
          <cell r="AF106">
            <v>44451.154926005904</v>
          </cell>
          <cell r="AG106">
            <v>44637.131191442721</v>
          </cell>
          <cell r="AH106">
            <v>44834.305405749197</v>
          </cell>
        </row>
        <row r="107">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row>
        <row r="108">
          <cell r="D108">
            <v>23746.467073344633</v>
          </cell>
          <cell r="E108">
            <v>24065.075164449387</v>
          </cell>
          <cell r="F108">
            <v>24385.770744003428</v>
          </cell>
          <cell r="G108">
            <v>24708.344942325792</v>
          </cell>
          <cell r="H108">
            <v>25032.597897209813</v>
          </cell>
          <cell r="I108">
            <v>25358.338664889943</v>
          </cell>
          <cell r="J108">
            <v>25685.385131386975</v>
          </cell>
          <cell r="K108">
            <v>26013.563924225215</v>
          </cell>
          <cell r="L108">
            <v>26342.710324515236</v>
          </cell>
          <cell r="M108">
            <v>26672.668179395627</v>
          </cell>
          <cell r="N108">
            <v>27003.289814827305</v>
          </cell>
          <cell r="O108">
            <v>27110.827461952922</v>
          </cell>
          <cell r="P108">
            <v>27211.177497697048</v>
          </cell>
          <cell r="Q108">
            <v>27304.901094376077</v>
          </cell>
          <cell r="R108">
            <v>27391.24376008541</v>
          </cell>
          <cell r="S108">
            <v>27470.018541507994</v>
          </cell>
          <cell r="T108">
            <v>27541.043066329494</v>
          </cell>
          <cell r="U108">
            <v>27604.139432949494</v>
          </cell>
          <cell r="V108">
            <v>27659.134103362288</v>
          </cell>
          <cell r="W108">
            <v>27705.857799319507</v>
          </cell>
          <cell r="X108">
            <v>27744.145401889415</v>
          </cell>
          <cell r="Y108">
            <v>27192.629687062778</v>
          </cell>
          <cell r="Z108">
            <v>26624.564466081199</v>
          </cell>
          <cell r="AA108">
            <v>26046.350938848525</v>
          </cell>
          <cell r="AB108">
            <v>25453.119729133847</v>
          </cell>
          <cell r="AC108">
            <v>24845.110396643715</v>
          </cell>
          <cell r="AD108">
            <v>24222.590454915382</v>
          </cell>
          <cell r="AE108">
            <v>23585.855552620513</v>
          </cell>
          <cell r="AF108">
            <v>22935.229680155793</v>
          </cell>
          <cell r="AG108">
            <v>22271.065402709592</v>
          </cell>
          <cell r="AH108">
            <v>21593.744121004765</v>
          </cell>
        </row>
        <row r="109">
          <cell r="D109">
            <v>522303.38401218556</v>
          </cell>
          <cell r="E109">
            <v>529327.7698956955</v>
          </cell>
          <cell r="F109">
            <v>536428.77688528388</v>
          </cell>
          <cell r="G109">
            <v>543606.70880610391</v>
          </cell>
          <cell r="H109">
            <v>550861.89545957523</v>
          </cell>
          <cell r="I109">
            <v>558194.69232319342</v>
          </cell>
          <cell r="J109">
            <v>565605.48024822038</v>
          </cell>
          <cell r="K109">
            <v>573094.66515516257</v>
          </cell>
          <cell r="L109">
            <v>580662.67772695364</v>
          </cell>
          <cell r="M109">
            <v>588309.97309974558</v>
          </cell>
          <cell r="N109">
            <v>596037.03055122006</v>
          </cell>
          <cell r="O109">
            <v>598890.89656553802</v>
          </cell>
          <cell r="P109">
            <v>601645.73472976603</v>
          </cell>
          <cell r="Q109">
            <v>604303.36127907166</v>
          </cell>
          <cell r="R109">
            <v>606856.76068307785</v>
          </cell>
          <cell r="S109">
            <v>609302.8221316823</v>
          </cell>
          <cell r="T109">
            <v>611638.41097408335</v>
          </cell>
          <cell r="U109">
            <v>613860.36894701538</v>
          </cell>
          <cell r="V109">
            <v>615965.51445904619</v>
          </cell>
          <cell r="W109">
            <v>617950.6429331461</v>
          </cell>
          <cell r="X109">
            <v>619812.52720980777</v>
          </cell>
          <cell r="Y109">
            <v>608891.81072249031</v>
          </cell>
          <cell r="Z109">
            <v>597691.31559125846</v>
          </cell>
          <cell r="AA109">
            <v>586242.92133714468</v>
          </cell>
          <cell r="AB109">
            <v>574524.72217795241</v>
          </cell>
          <cell r="AC109">
            <v>562540.02272882382</v>
          </cell>
          <cell r="AD109">
            <v>550292.52862518036</v>
          </cell>
          <cell r="AE109">
            <v>537786.36161727633</v>
          </cell>
          <cell r="AF109">
            <v>525026.07521816785</v>
          </cell>
          <cell r="AG109">
            <v>512016.67092204269</v>
          </cell>
          <cell r="AH109">
            <v>498763.61501026188</v>
          </cell>
        </row>
        <row r="110">
          <cell r="D110">
            <v>10824.28882051282</v>
          </cell>
          <cell r="E110">
            <v>10967.952866115906</v>
          </cell>
          <cell r="F110">
            <v>11111.593147845912</v>
          </cell>
          <cell r="G110">
            <v>11254.980181628798</v>
          </cell>
          <cell r="H110">
            <v>11397.893391270472</v>
          </cell>
          <cell r="I110">
            <v>11540.121021517753</v>
          </cell>
          <cell r="J110">
            <v>11681.460051584005</v>
          </cell>
          <cell r="K110">
            <v>11821.716109135068</v>
          </cell>
          <cell r="L110">
            <v>11960.703384731107</v>
          </cell>
          <cell r="M110">
            <v>12098.244546719909</v>
          </cell>
          <cell r="N110">
            <v>12234.170656577286</v>
          </cell>
          <cell r="O110">
            <v>12267.669570843391</v>
          </cell>
          <cell r="P110">
            <v>12296.186417130053</v>
          </cell>
          <cell r="Q110">
            <v>12320.356378689428</v>
          </cell>
          <cell r="R110">
            <v>12339.499961406496</v>
          </cell>
          <cell r="S110">
            <v>12353.50618490578</v>
          </cell>
          <cell r="T110">
            <v>12362.269612028113</v>
          </cell>
          <cell r="U110">
            <v>12365.690224316091</v>
          </cell>
          <cell r="V110">
            <v>12363.673299329728</v>
          </cell>
          <cell r="W110">
            <v>12356.129289850562</v>
          </cell>
          <cell r="X110">
            <v>12342.973705033635</v>
          </cell>
          <cell r="Y110">
            <v>12055.141569613945</v>
          </cell>
          <cell r="Z110">
            <v>11757.36179665101</v>
          </cell>
          <cell r="AA110">
            <v>11455.98248996007</v>
          </cell>
          <cell r="AB110">
            <v>11146.072587278401</v>
          </cell>
          <cell r="AC110">
            <v>10827.800988006782</v>
          </cell>
          <cell r="AD110">
            <v>10501.355173937658</v>
          </cell>
          <cell r="AE110">
            <v>10166.940980188727</v>
          </cell>
          <cell r="AF110">
            <v>9824.7823778378879</v>
          </cell>
          <cell r="AG110">
            <v>9475.1212690582506</v>
          </cell>
          <cell r="AH110">
            <v>9118.2172955524766</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row>
        <row r="112">
          <cell r="D112">
            <v>29305.030176899061</v>
          </cell>
          <cell r="E112">
            <v>28201.615238385984</v>
          </cell>
          <cell r="F112">
            <v>27112.154753885909</v>
          </cell>
          <cell r="G112">
            <v>26036.507827484405</v>
          </cell>
          <cell r="H112">
            <v>24974.534849266973</v>
          </cell>
          <cell r="I112">
            <v>23926.097484238224</v>
          </cell>
          <cell r="J112">
            <v>22891.058661333056</v>
          </cell>
          <cell r="K112">
            <v>21869.282562519082</v>
          </cell>
          <cell r="L112">
            <v>20860.634611989513</v>
          </cell>
          <cell r="M112">
            <v>19864.981465445875</v>
          </cell>
          <cell r="N112">
            <v>18882.190999469702</v>
          </cell>
          <cell r="O112">
            <v>18159.065195906027</v>
          </cell>
          <cell r="P112">
            <v>17445.100159263213</v>
          </cell>
          <cell r="Q112">
            <v>16740.20333452792</v>
          </cell>
          <cell r="R112">
            <v>16044.283011754085</v>
          </cell>
          <cell r="S112">
            <v>15357.248318779875</v>
          </cell>
          <cell r="T112">
            <v>14679.009214005091</v>
          </cell>
          <cell r="U112">
            <v>14009.476479228564</v>
          </cell>
          <cell r="V112">
            <v>13348.561712545019</v>
          </cell>
          <cell r="W112">
            <v>12696.177321300984</v>
          </cell>
          <cell r="X112">
            <v>12052.236515109187</v>
          </cell>
          <cell r="Y112">
            <v>11302.790400328102</v>
          </cell>
          <cell r="Z112">
            <v>10563.203476414372</v>
          </cell>
          <cell r="AA112">
            <v>9833.3747329854996</v>
          </cell>
          <cell r="AB112">
            <v>9113.20408865016</v>
          </cell>
          <cell r="AC112">
            <v>8402.5923829660951</v>
          </cell>
          <cell r="AD112">
            <v>7701.441368464988</v>
          </cell>
          <cell r="AE112">
            <v>7009.6537027437898</v>
          </cell>
          <cell r="AF112">
            <v>6327.1329406218911</v>
          </cell>
          <cell r="AG112">
            <v>5653.7835263636862</v>
          </cell>
          <cell r="AH112">
            <v>4989.510785965942</v>
          </cell>
        </row>
        <row r="113">
          <cell r="D113">
            <v>0</v>
          </cell>
          <cell r="E113">
            <v>107.93123811254998</v>
          </cell>
          <cell r="F113">
            <v>246.15536418239407</v>
          </cell>
          <cell r="G113">
            <v>414.47017878823044</v>
          </cell>
          <cell r="H113">
            <v>612.67437757178368</v>
          </cell>
          <cell r="I113">
            <v>840.56754794033486</v>
          </cell>
          <cell r="J113">
            <v>1064.0235056575727</v>
          </cell>
          <cell r="K113">
            <v>1299.0538541841959</v>
          </cell>
          <cell r="L113">
            <v>1542.7639106661261</v>
          </cell>
          <cell r="M113">
            <v>1792.2842050901895</v>
          </cell>
          <cell r="N113">
            <v>2044.7703417852506</v>
          </cell>
          <cell r="O113">
            <v>2228.8624081464818</v>
          </cell>
          <cell r="P113">
            <v>2408.0566041809666</v>
          </cell>
          <cell r="Q113">
            <v>2580.5124069527396</v>
          </cell>
          <cell r="R113">
            <v>2744.4056811387513</v>
          </cell>
          <cell r="S113">
            <v>2897.9285883452139</v>
          </cell>
          <cell r="T113">
            <v>3081.1885036739882</v>
          </cell>
          <cell r="U113">
            <v>3258.3120248214896</v>
          </cell>
          <cell r="V113">
            <v>3428.0321187722752</v>
          </cell>
          <cell r="W113">
            <v>3589.0931122665816</v>
          </cell>
          <cell r="X113">
            <v>3740.2506287984488</v>
          </cell>
          <cell r="Y113">
            <v>3960.8833591073303</v>
          </cell>
          <cell r="Z113">
            <v>4168.267678501401</v>
          </cell>
          <cell r="AA113">
            <v>4360.5034070545144</v>
          </cell>
          <cell r="AB113">
            <v>4535.707521802241</v>
          </cell>
          <cell r="AC113">
            <v>4692.0140613675258</v>
          </cell>
          <cell r="AD113">
            <v>4779.4266836251854</v>
          </cell>
          <cell r="AE113">
            <v>4837.0038461130553</v>
          </cell>
          <cell r="AF113">
            <v>4862.5737933114024</v>
          </cell>
          <cell r="AG113">
            <v>4853.9848154769061</v>
          </cell>
          <cell r="AH113">
            <v>4809.1051364171144</v>
          </cell>
        </row>
        <row r="114">
          <cell r="D114">
            <v>0</v>
          </cell>
          <cell r="E114">
            <v>465.9635396340891</v>
          </cell>
          <cell r="F114">
            <v>837.36255650932435</v>
          </cell>
          <cell r="G114">
            <v>1116.9534206284297</v>
          </cell>
          <cell r="H114">
            <v>1307.5239583985676</v>
          </cell>
          <cell r="I114">
            <v>1411.8929812075148</v>
          </cell>
          <cell r="J114">
            <v>1432.9098173848906</v>
          </cell>
          <cell r="K114">
            <v>1373.4538475306617</v>
          </cell>
          <cell r="L114">
            <v>1236.4340431925666</v>
          </cell>
          <cell r="M114">
            <v>1024.7885088747789</v>
          </cell>
          <cell r="N114">
            <v>741.48402735986019</v>
          </cell>
          <cell r="O114">
            <v>-886.67399967172241</v>
          </cell>
          <cell r="P114">
            <v>-2322.8747788071341</v>
          </cell>
          <cell r="Q114">
            <v>-3872.3562585738473</v>
          </cell>
          <cell r="R114">
            <v>-5393.5793386621153</v>
          </cell>
          <cell r="S114">
            <v>-6885.6599941117493</v>
          </cell>
          <cell r="T114">
            <v>-8347.7126892896158</v>
          </cell>
          <cell r="U114">
            <v>-9778.8504405040003</v>
          </cell>
          <cell r="V114">
            <v>-11178.184878099841</v>
          </cell>
          <cell r="W114">
            <v>-12544.826308037686</v>
          </cell>
          <cell r="X114">
            <v>-13877.8837729595</v>
          </cell>
          <cell r="Y114">
            <v>-14958.983829111039</v>
          </cell>
          <cell r="Z114">
            <v>-16006.4562866497</v>
          </cell>
          <cell r="AA114">
            <v>-17029.74309646065</v>
          </cell>
          <cell r="AB114">
            <v>-18028.172769006229</v>
          </cell>
          <cell r="AC114">
            <v>-19001.072879941123</v>
          </cell>
          <cell r="AD114">
            <v>-19947.770115633502</v>
          </cell>
          <cell r="AE114">
            <v>-20867.590318304297</v>
          </cell>
          <cell r="AF114">
            <v>-21759.858530786805</v>
          </cell>
          <cell r="AG114">
            <v>-22623.899040908796</v>
          </cell>
          <cell r="AH114">
            <v>-23459.035425499307</v>
          </cell>
        </row>
        <row r="115">
          <cell r="D115">
            <v>29305.030176899061</v>
          </cell>
          <cell r="E115">
            <v>27627.720460639346</v>
          </cell>
          <cell r="F115">
            <v>26028.636833194189</v>
          </cell>
          <cell r="G115">
            <v>24505.084228067746</v>
          </cell>
          <cell r="H115">
            <v>23054.336513296621</v>
          </cell>
          <cell r="I115">
            <v>21673.636955090373</v>
          </cell>
          <cell r="J115">
            <v>20394.125338290592</v>
          </cell>
          <cell r="K115">
            <v>19196.774860804224</v>
          </cell>
          <cell r="L115">
            <v>18081.43665813082</v>
          </cell>
          <cell r="M115">
            <v>17047.908751480907</v>
          </cell>
          <cell r="N115">
            <v>16095.936630324592</v>
          </cell>
          <cell r="O115">
            <v>16816.876787431269</v>
          </cell>
          <cell r="P115">
            <v>17359.918333889378</v>
          </cell>
          <cell r="Q115">
            <v>18032.04718614903</v>
          </cell>
          <cell r="R115">
            <v>18693.45666927745</v>
          </cell>
          <cell r="S115">
            <v>19344.979724546411</v>
          </cell>
          <cell r="T115">
            <v>19945.533399620719</v>
          </cell>
          <cell r="U115">
            <v>20530.014894911073</v>
          </cell>
          <cell r="V115">
            <v>21098.714471872583</v>
          </cell>
          <cell r="W115">
            <v>21651.910517072087</v>
          </cell>
          <cell r="X115">
            <v>22189.86965927024</v>
          </cell>
          <cell r="Y115">
            <v>22300.890870331808</v>
          </cell>
          <cell r="Z115">
            <v>22401.392084562671</v>
          </cell>
          <cell r="AA115">
            <v>22502.614422391634</v>
          </cell>
          <cell r="AB115">
            <v>22605.669335854149</v>
          </cell>
          <cell r="AC115">
            <v>22711.651201539691</v>
          </cell>
          <cell r="AD115">
            <v>22869.784800473306</v>
          </cell>
          <cell r="AE115">
            <v>23040.240174935032</v>
          </cell>
          <cell r="AF115">
            <v>23224.417678097292</v>
          </cell>
          <cell r="AG115">
            <v>23423.697751795575</v>
          </cell>
          <cell r="AH115">
            <v>23639.441075048133</v>
          </cell>
        </row>
        <row r="116">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row>
        <row r="117">
          <cell r="D117">
            <v>29305.030176899061</v>
          </cell>
          <cell r="E117">
            <v>27732.054061091741</v>
          </cell>
          <cell r="F117">
            <v>26258.382160321191</v>
          </cell>
          <cell r="G117">
            <v>24878.108198595219</v>
          </cell>
          <cell r="H117">
            <v>23585.322569573946</v>
          </cell>
          <cell r="I117">
            <v>22374.112648288097</v>
          </cell>
          <cell r="J117">
            <v>21245.348299702713</v>
          </cell>
          <cell r="K117">
            <v>20192.722069954616</v>
          </cell>
          <cell r="L117">
            <v>19212.804895566838</v>
          </cell>
          <cell r="M117">
            <v>18302.518198084428</v>
          </cell>
          <cell r="N117">
            <v>17459.130172231493</v>
          </cell>
          <cell r="O117">
            <v>18228.505609919412</v>
          </cell>
          <cell r="P117">
            <v>18804.77111180361</v>
          </cell>
          <cell r="Q117">
            <v>19494.359393223029</v>
          </cell>
          <cell r="R117">
            <v>20157.164716607833</v>
          </cell>
          <cell r="S117">
            <v>20793.972322508595</v>
          </cell>
          <cell r="T117">
            <v>21383.453467918214</v>
          </cell>
          <cell r="U117">
            <v>21941.986172436289</v>
          </cell>
          <cell r="V117">
            <v>22469.967496893176</v>
          </cell>
          <cell r="W117">
            <v>22967.955727050645</v>
          </cell>
          <cell r="X117">
            <v>23436.66857642688</v>
          </cell>
          <cell r="Y117">
            <v>23489.210037857119</v>
          </cell>
          <cell r="Z117">
            <v>23512.989841731196</v>
          </cell>
          <cell r="AA117">
            <v>23520.130519917166</v>
          </cell>
          <cell r="AB117">
            <v>23512.881719924637</v>
          </cell>
          <cell r="AC117">
            <v>23493.729922517115</v>
          </cell>
          <cell r="AD117">
            <v>23507.122603970638</v>
          </cell>
          <cell r="AE117">
            <v>23524.02559613809</v>
          </cell>
          <cell r="AF117">
            <v>23548.677916593067</v>
          </cell>
          <cell r="AG117">
            <v>23585.588901889576</v>
          </cell>
          <cell r="AH117">
            <v>23639.535015182053</v>
          </cell>
        </row>
        <row r="118">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row>
        <row r="119">
          <cell r="D119">
            <v>0</v>
          </cell>
          <cell r="E119">
            <v>-9.3304030766975483</v>
          </cell>
          <cell r="F119">
            <v>-18.867317712613332</v>
          </cell>
          <cell r="G119">
            <v>-28.534296348739961</v>
          </cell>
          <cell r="H119">
            <v>-38.257988468190177</v>
          </cell>
          <cell r="I119">
            <v>-47.968183633538757</v>
          </cell>
          <cell r="J119">
            <v>-57.597721200721956</v>
          </cell>
          <cell r="K119">
            <v>-67.082804502311461</v>
          </cell>
          <cell r="L119">
            <v>-76.362845140050055</v>
          </cell>
          <cell r="M119">
            <v>-85.380552327491969</v>
          </cell>
          <cell r="N119">
            <v>-94.081972170395943</v>
          </cell>
          <cell r="O119">
            <v>-98.51659029973905</v>
          </cell>
          <cell r="P119">
            <v>-102.68673672866478</v>
          </cell>
          <cell r="Q119">
            <v>-105.65010815715705</v>
          </cell>
          <cell r="R119">
            <v>-107.86270132449459</v>
          </cell>
          <cell r="S119">
            <v>-109.35171378910104</v>
          </cell>
          <cell r="T119">
            <v>-110.1457640330087</v>
          </cell>
          <cell r="U119">
            <v>-110.27372471564341</v>
          </cell>
          <cell r="V119">
            <v>-109.76577312170463</v>
          </cell>
          <cell r="W119">
            <v>-108.65307743770195</v>
          </cell>
          <cell r="X119">
            <v>-106.96779828827727</v>
          </cell>
          <cell r="Y119">
            <v>-106.01282568610439</v>
          </cell>
          <cell r="Z119">
            <v>-104.6628438291703</v>
          </cell>
          <cell r="AA119">
            <v>-102.88549799776972</v>
          </cell>
          <cell r="AB119">
            <v>-100.70536033127533</v>
          </cell>
          <cell r="AC119">
            <v>-98.14775092916031</v>
          </cell>
          <cell r="AD119">
            <v>-95.237923773631891</v>
          </cell>
          <cell r="AE119">
            <v>-92.003322705283637</v>
          </cell>
          <cell r="AF119">
            <v>-88.471496879072447</v>
          </cell>
          <cell r="AG119">
            <v>-84.670746202005645</v>
          </cell>
          <cell r="AH119">
            <v>-80.630122078102289</v>
          </cell>
        </row>
        <row r="120">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D121">
            <v>29305.030176899061</v>
          </cell>
          <cell r="E121">
            <v>27732.054061091741</v>
          </cell>
          <cell r="F121">
            <v>26258.382160321191</v>
          </cell>
          <cell r="G121">
            <v>24878.108198595219</v>
          </cell>
          <cell r="H121">
            <v>23585.322569573946</v>
          </cell>
          <cell r="I121">
            <v>22374.112648288097</v>
          </cell>
          <cell r="J121">
            <v>21245.348299702713</v>
          </cell>
          <cell r="K121">
            <v>20192.722069954616</v>
          </cell>
          <cell r="L121">
            <v>19212.804895566838</v>
          </cell>
          <cell r="M121">
            <v>18302.518198084428</v>
          </cell>
          <cell r="N121">
            <v>17459.130172231493</v>
          </cell>
          <cell r="O121">
            <v>18228.505609919412</v>
          </cell>
          <cell r="P121">
            <v>18804.77111180361</v>
          </cell>
          <cell r="Q121">
            <v>19494.359393223029</v>
          </cell>
          <cell r="R121">
            <v>20157.164716607833</v>
          </cell>
          <cell r="S121">
            <v>20793.972322508595</v>
          </cell>
          <cell r="T121">
            <v>21383.453467918214</v>
          </cell>
          <cell r="U121">
            <v>21941.986172436289</v>
          </cell>
          <cell r="V121">
            <v>22469.967496893176</v>
          </cell>
          <cell r="W121">
            <v>22967.955727050645</v>
          </cell>
          <cell r="X121">
            <v>23436.66857642688</v>
          </cell>
          <cell r="Y121">
            <v>23489.210037857119</v>
          </cell>
          <cell r="Z121">
            <v>23512.989841731196</v>
          </cell>
          <cell r="AA121">
            <v>23520.130519917166</v>
          </cell>
          <cell r="AB121">
            <v>23512.881719924637</v>
          </cell>
          <cell r="AC121">
            <v>23493.729922517115</v>
          </cell>
          <cell r="AD121">
            <v>23507.122603970638</v>
          </cell>
          <cell r="AE121">
            <v>23524.02559613809</v>
          </cell>
          <cell r="AF121">
            <v>23548.677916593067</v>
          </cell>
          <cell r="AG121">
            <v>23585.588901889576</v>
          </cell>
          <cell r="AH121">
            <v>23639.535015182053</v>
          </cell>
        </row>
        <row r="122">
          <cell r="D122">
            <v>833693.90944694402</v>
          </cell>
          <cell r="E122">
            <v>807565.76943124086</v>
          </cell>
          <cell r="F122">
            <v>781761.2753285392</v>
          </cell>
          <cell r="G122">
            <v>756277.18539208604</v>
          </cell>
          <cell r="H122">
            <v>731110.28733824543</v>
          </cell>
          <cell r="I122">
            <v>706257.39809329587</v>
          </cell>
          <cell r="J122">
            <v>681715.36354232708</v>
          </cell>
          <cell r="K122">
            <v>657481.05828021583</v>
          </cell>
          <cell r="L122">
            <v>633551.38536466856</v>
          </cell>
          <cell r="M122">
            <v>609923.27607130981</v>
          </cell>
          <cell r="N122">
            <v>586593.68965080194</v>
          </cell>
          <cell r="O122">
            <v>563559.61308798112</v>
          </cell>
          <cell r="P122">
            <v>540818.06086298951</v>
          </cell>
          <cell r="Q122">
            <v>518366.07471439196</v>
          </cell>
          <cell r="R122">
            <v>496200.7234042568</v>
          </cell>
          <cell r="S122">
            <v>474319.10248518904</v>
          </cell>
          <cell r="T122">
            <v>452718.33406929631</v>
          </cell>
          <cell r="U122">
            <v>431395.56659907498</v>
          </cell>
          <cell r="V122">
            <v>410347.97462019918</v>
          </cell>
          <cell r="W122">
            <v>389572.75855619786</v>
          </cell>
          <cell r="X122">
            <v>369067.14448500454</v>
          </cell>
          <cell r="Y122">
            <v>348293.0179212481</v>
          </cell>
          <cell r="Z122">
            <v>327790.4825116173</v>
          </cell>
          <cell r="AA122">
            <v>307556.76199275983</v>
          </cell>
          <cell r="AB122">
            <v>287589.1056048671</v>
          </cell>
          <cell r="AC122">
            <v>267884.7878710521</v>
          </cell>
          <cell r="AD122">
            <v>248441.10837856313</v>
          </cell>
          <cell r="AE122">
            <v>229255.39156182</v>
          </cell>
          <cell r="AF122">
            <v>210324.98648725572</v>
          </cell>
          <cell r="AG122">
            <v>191647.26663995127</v>
          </cell>
          <cell r="AH122">
            <v>173219.62971204723</v>
          </cell>
        </row>
        <row r="123">
          <cell r="D123">
            <v>0</v>
          </cell>
          <cell r="E123">
            <v>5310.0285044200382</v>
          </cell>
          <cell r="F123">
            <v>10593.863068295981</v>
          </cell>
          <cell r="G123">
            <v>15851.599479874007</v>
          </cell>
          <cell r="H123">
            <v>21083.333218853491</v>
          </cell>
          <cell r="I123">
            <v>26289.159457311805</v>
          </cell>
          <cell r="J123">
            <v>31469.173060626465</v>
          </cell>
          <cell r="K123">
            <v>36623.468588394608</v>
          </cell>
          <cell r="L123">
            <v>41752.140295349891</v>
          </cell>
          <cell r="M123">
            <v>46855.282132276719</v>
          </cell>
          <cell r="N123">
            <v>51932.987746921921</v>
          </cell>
          <cell r="O123">
            <v>55281.281411664306</v>
          </cell>
          <cell r="P123">
            <v>58612.723725790929</v>
          </cell>
          <cell r="Q123">
            <v>61927.376726311835</v>
          </cell>
          <cell r="R123">
            <v>65225.302249730332</v>
          </cell>
          <cell r="S123">
            <v>68506.561932645141</v>
          </cell>
          <cell r="T123">
            <v>71771.217212350981</v>
          </cell>
          <cell r="U123">
            <v>75019.329327437168</v>
          </cell>
          <cell r="V123">
            <v>78250.959318384877</v>
          </cell>
          <cell r="W123">
            <v>81466.168028162196</v>
          </cell>
          <cell r="X123">
            <v>84665.016102818015</v>
          </cell>
          <cell r="Y123">
            <v>89677.799071829984</v>
          </cell>
          <cell r="Z123">
            <v>94665.319397258834</v>
          </cell>
          <cell r="AA123">
            <v>99627.670134547559</v>
          </cell>
          <cell r="AB123">
            <v>104564.94403827316</v>
          </cell>
          <cell r="AC123">
            <v>109477.23356305055</v>
          </cell>
          <cell r="AD123">
            <v>114364.63086443357</v>
          </cell>
          <cell r="AE123">
            <v>119227.22779981398</v>
          </cell>
          <cell r="AF123">
            <v>124065.11592931734</v>
          </cell>
          <cell r="AG123">
            <v>128878.38651669664</v>
          </cell>
          <cell r="AH123">
            <v>133667.1305302231</v>
          </cell>
        </row>
        <row r="124">
          <cell r="D124">
            <v>0</v>
          </cell>
          <cell r="E124">
            <v>6813.57636014733</v>
          </cell>
          <cell r="F124">
            <v>13362.861712633749</v>
          </cell>
          <cell r="G124">
            <v>19642.744633601193</v>
          </cell>
          <cell r="H124">
            <v>25648.113213248987</v>
          </cell>
          <cell r="I124">
            <v>31373.85533791245</v>
          </cell>
          <cell r="J124">
            <v>36814.858969630819</v>
          </cell>
          <cell r="K124">
            <v>41966.012423222797</v>
          </cell>
          <cell r="L124">
            <v>46822.204640880693</v>
          </cell>
          <cell r="M124">
            <v>51378.325464300433</v>
          </cell>
          <cell r="N124">
            <v>55629.265904360451</v>
          </cell>
          <cell r="O124">
            <v>50297.786838344502</v>
          </cell>
          <cell r="P124">
            <v>46060.738051082881</v>
          </cell>
          <cell r="Q124">
            <v>40670.80822748231</v>
          </cell>
          <cell r="R124">
            <v>35148.956044764578</v>
          </cell>
          <cell r="S124">
            <v>29494.204543662461</v>
          </cell>
          <cell r="T124">
            <v>23705.579398474656</v>
          </cell>
          <cell r="U124">
            <v>17782.108950428054</v>
          </cell>
          <cell r="V124">
            <v>11722.82424066469</v>
          </cell>
          <cell r="W124">
            <v>5526.7590428563708</v>
          </cell>
          <cell r="X124">
            <v>-807.0501045526762</v>
          </cell>
          <cell r="Y124">
            <v>-5139.0627587702184</v>
          </cell>
          <cell r="Z124">
            <v>-9476.7388277566351</v>
          </cell>
          <cell r="AA124">
            <v>-13917.026212297409</v>
          </cell>
          <cell r="AB124">
            <v>-18460.656278909679</v>
          </cell>
          <cell r="AC124">
            <v>-23108.358279930515</v>
          </cell>
          <cell r="AD124">
            <v>-27860.859329666098</v>
          </cell>
          <cell r="AE124">
            <v>-32718.884380815318</v>
          </cell>
          <cell r="AF124">
            <v>-37683.15620116741</v>
          </cell>
          <cell r="AG124">
            <v>-42754.395350570994</v>
          </cell>
          <cell r="AH124">
            <v>-47933.320158172806</v>
          </cell>
        </row>
        <row r="125">
          <cell r="D125">
            <v>0</v>
          </cell>
          <cell r="E125">
            <v>871.15927905129615</v>
          </cell>
          <cell r="F125">
            <v>1723.0875492767586</v>
          </cell>
          <cell r="G125">
            <v>2555.8994358607547</v>
          </cell>
          <cell r="H125">
            <v>3369.70907664481</v>
          </cell>
          <cell r="I125">
            <v>4164.6301238862052</v>
          </cell>
          <cell r="J125">
            <v>4788.1057754590774</v>
          </cell>
          <cell r="K125">
            <v>5346.1062460657304</v>
          </cell>
          <cell r="L125">
            <v>5840.463376093192</v>
          </cell>
          <cell r="M125">
            <v>6272.9947178156644</v>
          </cell>
          <cell r="N125">
            <v>6645.503610802064</v>
          </cell>
          <cell r="O125">
            <v>6752.1420011496366</v>
          </cell>
          <cell r="P125">
            <v>6822.8270451794051</v>
          </cell>
          <cell r="Q125">
            <v>6858.73034479544</v>
          </cell>
          <cell r="R125">
            <v>6861.0142028468781</v>
          </cell>
          <cell r="S125">
            <v>6830.8316725280038</v>
          </cell>
          <cell r="T125">
            <v>6862.6471218193383</v>
          </cell>
          <cell r="U125">
            <v>6870.7884001670536</v>
          </cell>
          <cell r="V125">
            <v>6856.0642375445523</v>
          </cell>
          <cell r="W125">
            <v>6819.2769133065076</v>
          </cell>
          <cell r="X125">
            <v>6761.2222905202734</v>
          </cell>
          <cell r="Y125">
            <v>6821.521340684847</v>
          </cell>
          <cell r="Z125">
            <v>6847.8683289665887</v>
          </cell>
          <cell r="AA125">
            <v>6841.4794834820814</v>
          </cell>
          <cell r="AB125">
            <v>6803.5612827033619</v>
          </cell>
          <cell r="AC125">
            <v>6735.3105074469322</v>
          </cell>
          <cell r="AD125">
            <v>6571.7116899846305</v>
          </cell>
          <cell r="AE125">
            <v>6376.0505244217529</v>
          </cell>
          <cell r="AF125">
            <v>6149.7256797761838</v>
          </cell>
          <cell r="AG125">
            <v>5894.1244187933844</v>
          </cell>
          <cell r="AH125">
            <v>5610.6226591533004</v>
          </cell>
        </row>
        <row r="126">
          <cell r="D126">
            <v>0</v>
          </cell>
          <cell r="E126">
            <v>115.38412351623856</v>
          </cell>
          <cell r="F126">
            <v>220.5462395327645</v>
          </cell>
          <cell r="G126">
            <v>315.55233346798241</v>
          </cell>
          <cell r="H126">
            <v>400.4681019430891</v>
          </cell>
          <cell r="I126">
            <v>475.35895383995421</v>
          </cell>
          <cell r="J126">
            <v>540.29001135551061</v>
          </cell>
          <cell r="K126">
            <v>595.32611105264641</v>
          </cell>
          <cell r="L126">
            <v>640.53180490764407</v>
          </cell>
          <cell r="M126">
            <v>675.97136135414621</v>
          </cell>
          <cell r="N126">
            <v>701.70876632367299</v>
          </cell>
          <cell r="O126">
            <v>675.15462343302715</v>
          </cell>
          <cell r="P126">
            <v>642.32784623835914</v>
          </cell>
          <cell r="Q126">
            <v>593.24819775314199</v>
          </cell>
          <cell r="R126">
            <v>538.26535178846279</v>
          </cell>
          <cell r="S126">
            <v>477.48502843917822</v>
          </cell>
          <cell r="T126">
            <v>411.01246217556582</v>
          </cell>
          <cell r="U126">
            <v>338.95239744896207</v>
          </cell>
          <cell r="V126">
            <v>261.40908437049347</v>
          </cell>
          <cell r="W126">
            <v>178.48627446227783</v>
          </cell>
          <cell r="X126">
            <v>90.2872164805799</v>
          </cell>
          <cell r="Y126">
            <v>25.14040091527022</v>
          </cell>
          <cell r="Z126">
            <v>-48.641977138796847</v>
          </cell>
          <cell r="AA126">
            <v>-149.05883681166824</v>
          </cell>
          <cell r="AB126">
            <v>-256.48032494994141</v>
          </cell>
          <cell r="AC126">
            <v>-370.52161156564853</v>
          </cell>
          <cell r="AD126">
            <v>-490.80016331592265</v>
          </cell>
          <cell r="AE126">
            <v>-616.93591358906133</v>
          </cell>
          <cell r="AF126">
            <v>-748.55143025012353</v>
          </cell>
          <cell r="AG126">
            <v>-885.27208106425633</v>
          </cell>
          <cell r="AH126">
            <v>-1026.7261968158407</v>
          </cell>
        </row>
        <row r="127">
          <cell r="D127">
            <v>833693.90944694402</v>
          </cell>
          <cell r="E127">
            <v>794455.62116410583</v>
          </cell>
          <cell r="F127">
            <v>755860.91675879993</v>
          </cell>
          <cell r="G127">
            <v>717911.38950928207</v>
          </cell>
          <cell r="H127">
            <v>680608.66372755496</v>
          </cell>
          <cell r="I127">
            <v>643954.39422034542</v>
          </cell>
          <cell r="J127">
            <v>608102.93572525517</v>
          </cell>
          <cell r="K127">
            <v>572950.14491148014</v>
          </cell>
          <cell r="L127">
            <v>538496.0452474372</v>
          </cell>
          <cell r="M127">
            <v>504740.70239556284</v>
          </cell>
          <cell r="N127">
            <v>471684.22362239379</v>
          </cell>
          <cell r="O127">
            <v>450553.2482133896</v>
          </cell>
          <cell r="P127">
            <v>428679.44419469801</v>
          </cell>
          <cell r="Q127">
            <v>408315.91121804918</v>
          </cell>
          <cell r="R127">
            <v>388427.18555512658</v>
          </cell>
          <cell r="S127">
            <v>369010.01930791425</v>
          </cell>
          <cell r="T127">
            <v>349967.87787447579</v>
          </cell>
          <cell r="U127">
            <v>331384.38752359379</v>
          </cell>
          <cell r="V127">
            <v>313256.71773923456</v>
          </cell>
          <cell r="W127">
            <v>295582.0682974105</v>
          </cell>
          <cell r="X127">
            <v>278357.66897973832</v>
          </cell>
          <cell r="Y127">
            <v>256907.61986658818</v>
          </cell>
          <cell r="Z127">
            <v>235802.67559028731</v>
          </cell>
          <cell r="AA127">
            <v>215153.69742383924</v>
          </cell>
          <cell r="AB127">
            <v>194937.73688775022</v>
          </cell>
          <cell r="AC127">
            <v>175151.12369205075</v>
          </cell>
          <cell r="AD127">
            <v>155856.42531712697</v>
          </cell>
          <cell r="AE127">
            <v>136987.93353198864</v>
          </cell>
          <cell r="AF127">
            <v>118541.85250957974</v>
          </cell>
          <cell r="AG127">
            <v>100514.42313609649</v>
          </cell>
          <cell r="AH127">
            <v>82901.922877659468</v>
          </cell>
        </row>
        <row r="128">
          <cell r="D128">
            <v>180037.45454545456</v>
          </cell>
          <cell r="E128">
            <v>169632.01162882379</v>
          </cell>
          <cell r="F128">
            <v>159613.65065854174</v>
          </cell>
          <cell r="G128">
            <v>149977.32386044299</v>
          </cell>
          <cell r="H128">
            <v>140717.7672260812</v>
          </cell>
          <cell r="I128">
            <v>131829.50000552545</v>
          </cell>
          <cell r="J128">
            <v>123306.82422370129</v>
          </cell>
          <cell r="K128">
            <v>115143.8242200455</v>
          </cell>
          <cell r="L128">
            <v>107334.36621125319</v>
          </cell>
          <cell r="M128">
            <v>99872.097876889893</v>
          </cell>
          <cell r="N128">
            <v>92750.447967647007</v>
          </cell>
          <cell r="O128">
            <v>94284.068621980361</v>
          </cell>
          <cell r="P128">
            <v>94747.351520771088</v>
          </cell>
          <cell r="Q128">
            <v>96092.171993007549</v>
          </cell>
          <cell r="R128">
            <v>97415.180957464545</v>
          </cell>
          <cell r="S128">
            <v>98712.047307856017</v>
          </cell>
          <cell r="T128">
            <v>99978.412256951109</v>
          </cell>
          <cell r="U128">
            <v>101209.88915178931</v>
          </cell>
          <cell r="V128">
            <v>102402.06329283744</v>
          </cell>
          <cell r="W128">
            <v>103550.49175708216</v>
          </cell>
          <cell r="X128">
            <v>104650.7032250544</v>
          </cell>
          <cell r="Y128">
            <v>103529.77687021617</v>
          </cell>
          <cell r="Z128">
            <v>102268.90190742871</v>
          </cell>
          <cell r="AA128">
            <v>100948.44935203214</v>
          </cell>
          <cell r="AB128">
            <v>99553.600367033854</v>
          </cell>
          <cell r="AC128">
            <v>98080.916221997046</v>
          </cell>
          <cell r="AD128">
            <v>96526.964141863107</v>
          </cell>
          <cell r="AE128">
            <v>94888.316428426537</v>
          </cell>
          <cell r="AF128">
            <v>93161.549570766962</v>
          </cell>
          <cell r="AG128">
            <v>91343.243345685085</v>
          </cell>
          <cell r="AH128">
            <v>89429.979909172776</v>
          </cell>
        </row>
        <row r="129">
          <cell r="D129">
            <v>64852.242082509627</v>
          </cell>
          <cell r="E129">
            <v>62472.835676032169</v>
          </cell>
          <cell r="F129">
            <v>60039.980312029045</v>
          </cell>
          <cell r="G129">
            <v>57556.682431338988</v>
          </cell>
          <cell r="H129">
            <v>55025.969628025094</v>
          </cell>
          <cell r="I129">
            <v>52450.890712306595</v>
          </cell>
          <cell r="J129">
            <v>49865.04916817254</v>
          </cell>
          <cell r="K129">
            <v>47262.103506414642</v>
          </cell>
          <cell r="L129">
            <v>44649.389126189126</v>
          </cell>
          <cell r="M129">
            <v>42034.037727659117</v>
          </cell>
          <cell r="N129">
            <v>39422.979637280965</v>
          </cell>
          <cell r="O129">
            <v>37069.067367714655</v>
          </cell>
          <cell r="P129">
            <v>34741.065244946774</v>
          </cell>
          <cell r="Q129">
            <v>32485.050322610859</v>
          </cell>
          <cell r="R129">
            <v>30285.672327690987</v>
          </cell>
          <cell r="S129">
            <v>28146.174724962977</v>
          </cell>
          <cell r="T129">
            <v>26019.890688218744</v>
          </cell>
          <cell r="U129">
            <v>23949.642222919709</v>
          </cell>
          <cell r="V129">
            <v>21937.794977333549</v>
          </cell>
          <cell r="W129">
            <v>19986.619242692082</v>
          </cell>
          <cell r="X129">
            <v>18098.290964158434</v>
          </cell>
          <cell r="Y129">
            <v>16061.149458529453</v>
          </cell>
          <cell r="Z129">
            <v>14080.660300768468</v>
          </cell>
          <cell r="AA129">
            <v>12162.814897832801</v>
          </cell>
          <cell r="AB129">
            <v>10310.249937525663</v>
          </cell>
          <cell r="AC129">
            <v>8525.4560826379748</v>
          </cell>
          <cell r="AD129">
            <v>6868.1539748629002</v>
          </cell>
          <cell r="AE129">
            <v>5291.270708523607</v>
          </cell>
          <cell r="AF129">
            <v>3797.0621924982588</v>
          </cell>
          <cell r="AG129">
            <v>2387.6154871912368</v>
          </cell>
          <cell r="AH129">
            <v>1064.8506083388329</v>
          </cell>
        </row>
        <row r="130">
          <cell r="D130">
            <v>641154.61098030512</v>
          </cell>
          <cell r="E130">
            <v>614930.24681992864</v>
          </cell>
          <cell r="F130">
            <v>589064.65937447874</v>
          </cell>
          <cell r="G130">
            <v>563558.36533728894</v>
          </cell>
          <cell r="H130">
            <v>538412.0070716698</v>
          </cell>
          <cell r="I130">
            <v>513626.35244475171</v>
          </cell>
          <cell r="J130">
            <v>489202.29465435049</v>
          </cell>
          <cell r="K130">
            <v>465140.85204892396</v>
          </cell>
          <cell r="L130">
            <v>441443.16794070345</v>
          </cell>
          <cell r="M130">
            <v>418110.51041206729</v>
          </cell>
          <cell r="N130">
            <v>395144.27211523417</v>
          </cell>
          <cell r="O130">
            <v>374496.03700736945</v>
          </cell>
          <cell r="P130">
            <v>354170.32460314047</v>
          </cell>
          <cell r="Q130">
            <v>334294.46554925758</v>
          </cell>
          <cell r="R130">
            <v>314810.77435602574</v>
          </cell>
          <cell r="S130">
            <v>295718.36996326642</v>
          </cell>
          <cell r="T130">
            <v>277016.41081889858</v>
          </cell>
          <cell r="U130">
            <v>258704.09469280177</v>
          </cell>
          <cell r="V130">
            <v>240780.65849090068</v>
          </cell>
          <cell r="W130">
            <v>223245.37806946813</v>
          </cell>
          <cell r="X130">
            <v>206097.56804963795</v>
          </cell>
          <cell r="Y130">
            <v>187413.126173342</v>
          </cell>
          <cell r="Z130">
            <v>169142.83359536738</v>
          </cell>
          <cell r="AA130">
            <v>151296.64418250107</v>
          </cell>
          <cell r="AB130">
            <v>133871.08073542971</v>
          </cell>
          <cell r="AC130">
            <v>116864.57912599212</v>
          </cell>
          <cell r="AD130">
            <v>100275.60623059618</v>
          </cell>
          <cell r="AE130">
            <v>84102.659975787115</v>
          </cell>
          <cell r="AF130">
            <v>68344.269386011452</v>
          </cell>
          <cell r="AG130">
            <v>52998.994633306254</v>
          </cell>
          <cell r="AH130">
            <v>38065.427088648474</v>
          </cell>
        </row>
        <row r="131">
          <cell r="D131">
            <v>-52350.398161325254</v>
          </cell>
          <cell r="E131">
            <v>-51756.337984873651</v>
          </cell>
          <cell r="F131">
            <v>-51282.276942838049</v>
          </cell>
          <cell r="G131">
            <v>-50923.317880297327</v>
          </cell>
          <cell r="H131">
            <v>-50674.47686297098</v>
          </cell>
          <cell r="I131">
            <v>-50530.683034124078</v>
          </cell>
          <cell r="J131">
            <v>-50486.777884298484</v>
          </cell>
          <cell r="K131">
            <v>-50537.516503817737</v>
          </cell>
          <cell r="L131">
            <v>-50677.566419767805</v>
          </cell>
          <cell r="M131">
            <v>-50901.50776057702</v>
          </cell>
          <cell r="N131">
            <v>-51203.833158308698</v>
          </cell>
          <cell r="O131">
            <v>-50991.320909745133</v>
          </cell>
          <cell r="P131">
            <v>-50827.343240417184</v>
          </cell>
          <cell r="Q131">
            <v>-50577.708532012766</v>
          </cell>
          <cell r="R131">
            <v>-50300.020868879481</v>
          </cell>
          <cell r="S131">
            <v>-49991.774522357628</v>
          </cell>
          <cell r="T131">
            <v>-49650.457231698951</v>
          </cell>
          <cell r="U131">
            <v>-49273.547345189829</v>
          </cell>
          <cell r="V131">
            <v>-48858.516224689993</v>
          </cell>
          <cell r="W131">
            <v>-48402.827325374928</v>
          </cell>
          <cell r="X131">
            <v>-47903.936065880196</v>
          </cell>
          <cell r="Y131">
            <v>-47689.884872072973</v>
          </cell>
          <cell r="Z131">
            <v>-47474.245686703958</v>
          </cell>
          <cell r="AA131">
            <v>-47236.253032320827</v>
          </cell>
          <cell r="AB131">
            <v>-46983.108921596213</v>
          </cell>
          <cell r="AC131">
            <v>-46712.827497458595</v>
          </cell>
          <cell r="AD131">
            <v>-46423.428238224325</v>
          </cell>
          <cell r="AE131">
            <v>-46112.938428603025</v>
          </cell>
          <cell r="AF131">
            <v>-45779.389376070525</v>
          </cell>
          <cell r="AG131">
            <v>-45420.816643674632</v>
          </cell>
          <cell r="AH131">
            <v>-45035.259316363677</v>
          </cell>
        </row>
        <row r="132">
          <cell r="D132">
            <v>292255.79815384618</v>
          </cell>
          <cell r="E132">
            <v>276965.9951430044</v>
          </cell>
          <cell r="F132">
            <v>261899.52384318225</v>
          </cell>
          <cell r="G132">
            <v>247058.25761060917</v>
          </cell>
          <cell r="H132">
            <v>232444.18314125086</v>
          </cell>
          <cell r="I132">
            <v>218059.4004106175</v>
          </cell>
          <cell r="J132">
            <v>203906.1226057139</v>
          </cell>
          <cell r="K132">
            <v>189986.67604921345</v>
          </cell>
          <cell r="L132">
            <v>176303.50011593988</v>
          </cell>
          <cell r="M132">
            <v>162859.14714173603</v>
          </cell>
          <cell r="N132">
            <v>149656.28232480175</v>
          </cell>
          <cell r="O132">
            <v>138647.75056160131</v>
          </cell>
          <cell r="P132">
            <v>127839.32079938424</v>
          </cell>
          <cell r="Q132">
            <v>117359.56170986158</v>
          </cell>
          <cell r="R132">
            <v>107152.01451907045</v>
          </cell>
          <cell r="S132">
            <v>97217.013670791712</v>
          </cell>
          <cell r="T132">
            <v>87554.922001818777</v>
          </cell>
          <cell r="U132">
            <v>78166.130651703657</v>
          </cell>
          <cell r="V132">
            <v>69051.058971929131</v>
          </cell>
          <cell r="W132">
            <v>60210.154434508644</v>
          </cell>
          <cell r="X132">
            <v>51643.892540012574</v>
          </cell>
          <cell r="Y132">
            <v>41653.370594605251</v>
          </cell>
          <cell r="Z132">
            <v>31963.337729812381</v>
          </cell>
          <cell r="AA132">
            <v>22584.909671679838</v>
          </cell>
          <cell r="AB132">
            <v>13515.760406983856</v>
          </cell>
          <cell r="AC132">
            <v>4755.4664128136355</v>
          </cell>
          <cell r="AD132">
            <v>-3696.3753184505622</v>
          </cell>
          <cell r="AE132">
            <v>-11840.147142770016</v>
          </cell>
          <cell r="AF132">
            <v>-19676.210626640677</v>
          </cell>
          <cell r="AG132">
            <v>-27204.906408110837</v>
          </cell>
          <cell r="AH132">
            <v>-34426.554056882756</v>
          </cell>
        </row>
        <row r="133">
          <cell r="D133">
            <v>21707.02197834033</v>
          </cell>
          <cell r="E133">
            <v>20679.795717496774</v>
          </cell>
          <cell r="F133">
            <v>19582.371217413922</v>
          </cell>
          <cell r="G133">
            <v>18417.922685392019</v>
          </cell>
          <cell r="H133">
            <v>17189.643957184267</v>
          </cell>
          <cell r="I133">
            <v>15900.74857303219</v>
          </cell>
          <cell r="J133">
            <v>14585.003248274505</v>
          </cell>
          <cell r="K133">
            <v>13236.22823926739</v>
          </cell>
          <cell r="L133">
            <v>11861.919217726781</v>
          </cell>
          <cell r="M133">
            <v>10469.366696045472</v>
          </cell>
          <cell r="N133">
            <v>9065.6583651489309</v>
          </cell>
          <cell r="O133">
            <v>7903.8026668708408</v>
          </cell>
          <cell r="P133">
            <v>6752.7184334379417</v>
          </cell>
          <cell r="Q133">
            <v>5658.6358140495358</v>
          </cell>
          <cell r="R133">
            <v>4606.3562327385916</v>
          </cell>
          <cell r="S133">
            <v>3599.2734648694168</v>
          </cell>
          <cell r="T133">
            <v>2590.8696203184154</v>
          </cell>
          <cell r="U133">
            <v>1624.1142779846396</v>
          </cell>
          <cell r="V133">
            <v>701.51930868506133</v>
          </cell>
          <cell r="W133">
            <v>-174.50011302660278</v>
          </cell>
          <cell r="X133">
            <v>-1001.6244863287811</v>
          </cell>
          <cell r="Y133">
            <v>-1963.6660627046713</v>
          </cell>
          <cell r="Z133">
            <v>-2883.1106417318824</v>
          </cell>
          <cell r="AA133">
            <v>-3753.8231396287265</v>
          </cell>
          <cell r="AB133">
            <v>-4573.0245116237429</v>
          </cell>
          <cell r="AC133">
            <v>-5338.0830463962748</v>
          </cell>
          <cell r="AD133">
            <v>-5989.1383508393328</v>
          </cell>
          <cell r="AE133">
            <v>-6573.1248651035494</v>
          </cell>
          <cell r="AF133">
            <v>-7087.6494895373417</v>
          </cell>
          <cell r="AG133">
            <v>-7530.4892366736503</v>
          </cell>
          <cell r="AH133">
            <v>-7899.589416474133</v>
          </cell>
        </row>
        <row r="134">
          <cell r="D134">
            <v>2145788.3365974198</v>
          </cell>
          <cell r="E134">
            <v>2135964.2894400624</v>
          </cell>
          <cell r="F134">
            <v>2104497.6000765003</v>
          </cell>
          <cell r="G134">
            <v>2073208.2615154234</v>
          </cell>
          <cell r="H134">
            <v>2042101.6670161933</v>
          </cell>
          <cell r="I134">
            <v>2011183.5241122632</v>
          </cell>
          <cell r="J134">
            <v>1977776.2586985093</v>
          </cell>
          <cell r="K134">
            <v>1944635.333362079</v>
          </cell>
          <cell r="L134">
            <v>1911766.6916490875</v>
          </cell>
          <cell r="M134">
            <v>1879176.679540341</v>
          </cell>
          <cell r="N134">
            <v>1846872.0684072522</v>
          </cell>
          <cell r="O134">
            <v>1810055.0110763183</v>
          </cell>
          <cell r="P134">
            <v>1773665.2540784061</v>
          </cell>
          <cell r="Q134">
            <v>1737709.1995771006</v>
          </cell>
          <cell r="R134">
            <v>1702193.8010136778</v>
          </cell>
          <cell r="S134">
            <v>1667126.5933869344</v>
          </cell>
          <cell r="T134">
            <v>1628462.1532518181</v>
          </cell>
          <cell r="U134">
            <v>1590379.9307329205</v>
          </cell>
          <cell r="V134">
            <v>1552887.5211726076</v>
          </cell>
          <cell r="W134">
            <v>1515993.265433531</v>
          </cell>
          <cell r="X134">
            <v>1479706.2899431838</v>
          </cell>
          <cell r="Y134">
            <v>1440995.1785665525</v>
          </cell>
          <cell r="Z134">
            <v>1403011.4297038417</v>
          </cell>
          <cell r="AA134">
            <v>1365765.3150598498</v>
          </cell>
          <cell r="AB134">
            <v>1329268.1030573873</v>
          </cell>
          <cell r="AC134">
            <v>1293532.1120682629</v>
          </cell>
          <cell r="AD134">
            <v>1257243.3099877543</v>
          </cell>
          <cell r="AE134">
            <v>1221787.7566557806</v>
          </cell>
          <cell r="AF134">
            <v>1187180.4425382547</v>
          </cell>
          <cell r="AG134">
            <v>1153437.6670877954</v>
          </cell>
          <cell r="AH134">
            <v>1120577.1096972807</v>
          </cell>
        </row>
        <row r="135">
          <cell r="D135">
            <v>0</v>
          </cell>
          <cell r="E135">
            <v>9047.1233987724409</v>
          </cell>
          <cell r="F135">
            <v>18053.931875015056</v>
          </cell>
          <cell r="G135">
            <v>27020.559335013459</v>
          </cell>
          <cell r="H135">
            <v>35947.139290307096</v>
          </cell>
          <cell r="I135">
            <v>44833.804858779666</v>
          </cell>
          <cell r="J135">
            <v>52824.604359560093</v>
          </cell>
          <cell r="K135">
            <v>60659.499036219466</v>
          </cell>
          <cell r="L135">
            <v>68339.403276394994</v>
          </cell>
          <cell r="M135">
            <v>75865.227605372085</v>
          </cell>
          <cell r="N135">
            <v>83237.878699972294</v>
          </cell>
          <cell r="O135">
            <v>87617.396430934517</v>
          </cell>
          <cell r="P135">
            <v>91897.04502696378</v>
          </cell>
          <cell r="Q135">
            <v>96077.420151120226</v>
          </cell>
          <cell r="R135">
            <v>100159.11493453762</v>
          </cell>
          <cell r="S135">
            <v>104142.7199855581</v>
          </cell>
          <cell r="T135">
            <v>108028.82339883537</v>
          </cell>
          <cell r="U135">
            <v>111818.01076440982</v>
          </cell>
          <cell r="V135">
            <v>115510.86517675268</v>
          </cell>
          <cell r="W135">
            <v>119107.96724378105</v>
          </cell>
          <cell r="X135">
            <v>122609.89509584373</v>
          </cell>
          <cell r="Y135">
            <v>128866.06537833417</v>
          </cell>
          <cell r="Z135">
            <v>134973.68045505771</v>
          </cell>
          <cell r="AA135">
            <v>140933.63056296692</v>
          </cell>
          <cell r="AB135">
            <v>146746.80214781512</v>
          </cell>
          <cell r="AC135">
            <v>152414.07787784719</v>
          </cell>
          <cell r="AD135">
            <v>157882.01452918802</v>
          </cell>
          <cell r="AE135">
            <v>163202.4538637597</v>
          </cell>
          <cell r="AF135">
            <v>168376.29031586478</v>
          </cell>
          <cell r="AG135">
            <v>173404.41449382217</v>
          </cell>
          <cell r="AH135">
            <v>178287.71319381584</v>
          </cell>
        </row>
        <row r="136">
          <cell r="D136">
            <v>0</v>
          </cell>
          <cell r="E136">
            <v>1048.6591751904161</v>
          </cell>
          <cell r="F136">
            <v>2045.6231677562027</v>
          </cell>
          <cell r="G136">
            <v>2990.5527187788539</v>
          </cell>
          <cell r="H136">
            <v>3883.1130308113061</v>
          </cell>
          <cell r="I136">
            <v>4722.9737406015556</v>
          </cell>
          <cell r="J136">
            <v>5509.8088919424699</v>
          </cell>
          <cell r="K136">
            <v>6243.2969086474623</v>
          </cell>
          <cell r="L136">
            <v>6923.1205676512182</v>
          </cell>
          <cell r="M136">
            <v>7548.9669722353428</v>
          </cell>
          <cell r="N136">
            <v>8120.5275253780856</v>
          </cell>
          <cell r="O136">
            <v>7117.9521711528796</v>
          </cell>
          <cell r="P136">
            <v>6300.6882653494467</v>
          </cell>
          <cell r="Q136">
            <v>5301.0265513014674</v>
          </cell>
          <cell r="R136">
            <v>4286.4314535920639</v>
          </cell>
          <cell r="S136">
            <v>3256.8895845051375</v>
          </cell>
          <cell r="T136">
            <v>2212.3881533257227</v>
          </cell>
          <cell r="U136">
            <v>1152.9149621262004</v>
          </cell>
          <cell r="V136">
            <v>78.458401572970615</v>
          </cell>
          <cell r="W136">
            <v>-1010.9925532459602</v>
          </cell>
          <cell r="X136">
            <v>-2115.4483469731495</v>
          </cell>
          <cell r="Y136">
            <v>-2895.2380573419068</v>
          </cell>
          <cell r="Z136">
            <v>-3670.9993677886305</v>
          </cell>
          <cell r="AA136">
            <v>-4458.0583422730779</v>
          </cell>
          <cell r="AB136">
            <v>-5256.4236064150828</v>
          </cell>
          <cell r="AC136">
            <v>-6066.1033466104745</v>
          </cell>
          <cell r="AD136">
            <v>-6887.1053131527515</v>
          </cell>
          <cell r="AE136">
            <v>-7719.4368233393616</v>
          </cell>
          <cell r="AF136">
            <v>-8563.1047645627332</v>
          </cell>
          <cell r="AG136">
            <v>-9418.1155973860295</v>
          </cell>
          <cell r="AH136">
            <v>-10284.475358603693</v>
          </cell>
        </row>
        <row r="137">
          <cell r="D137">
            <v>0</v>
          </cell>
          <cell r="E137">
            <v>871.15927905129615</v>
          </cell>
          <cell r="F137">
            <v>1723.0875492767586</v>
          </cell>
          <cell r="G137">
            <v>2555.8994358607547</v>
          </cell>
          <cell r="H137">
            <v>3369.70907664481</v>
          </cell>
          <cell r="I137">
            <v>4164.6301238862052</v>
          </cell>
          <cell r="J137">
            <v>4788.1057754590774</v>
          </cell>
          <cell r="K137">
            <v>5346.1062460657304</v>
          </cell>
          <cell r="L137">
            <v>5840.463376093192</v>
          </cell>
          <cell r="M137">
            <v>6272.9947178156644</v>
          </cell>
          <cell r="N137">
            <v>6645.503610802064</v>
          </cell>
          <cell r="O137">
            <v>6752.1420011496366</v>
          </cell>
          <cell r="P137">
            <v>6822.8270451794051</v>
          </cell>
          <cell r="Q137">
            <v>6858.73034479544</v>
          </cell>
          <cell r="R137">
            <v>6861.0142028468781</v>
          </cell>
          <cell r="S137">
            <v>6830.8316725280038</v>
          </cell>
          <cell r="T137">
            <v>6862.6471218193383</v>
          </cell>
          <cell r="U137">
            <v>6870.7884001670536</v>
          </cell>
          <cell r="V137">
            <v>6856.0642375445523</v>
          </cell>
          <cell r="W137">
            <v>6819.2769133065076</v>
          </cell>
          <cell r="X137">
            <v>6761.2222905202734</v>
          </cell>
          <cell r="Y137">
            <v>6821.521340684847</v>
          </cell>
          <cell r="Z137">
            <v>6847.8683289665887</v>
          </cell>
          <cell r="AA137">
            <v>6841.4794834820814</v>
          </cell>
          <cell r="AB137">
            <v>6803.5612827033619</v>
          </cell>
          <cell r="AC137">
            <v>6735.3105074469322</v>
          </cell>
          <cell r="AD137">
            <v>6571.7116899846305</v>
          </cell>
          <cell r="AE137">
            <v>6376.0505244217529</v>
          </cell>
          <cell r="AF137">
            <v>6149.7256797761838</v>
          </cell>
          <cell r="AG137">
            <v>5894.1244187933844</v>
          </cell>
          <cell r="AH137">
            <v>5610.6226591533004</v>
          </cell>
        </row>
        <row r="138">
          <cell r="D138">
            <v>0</v>
          </cell>
          <cell r="E138">
            <v>93.025235165240701</v>
          </cell>
          <cell r="F138">
            <v>175.61398300125029</v>
          </cell>
          <cell r="G138">
            <v>247.98294432778221</v>
          </cell>
          <cell r="H138">
            <v>310.34720754362706</v>
          </cell>
          <cell r="I138">
            <v>362.92025697528288</v>
          </cell>
          <cell r="J138">
            <v>405.91398118997449</v>
          </cell>
          <cell r="K138">
            <v>439.53868127314536</v>
          </cell>
          <cell r="L138">
            <v>464.00307907058095</v>
          </cell>
          <cell r="M138">
            <v>479.51432539528241</v>
          </cell>
          <cell r="N138">
            <v>486.27800819921777</v>
          </cell>
          <cell r="O138">
            <v>447.85893477567288</v>
          </cell>
          <cell r="P138">
            <v>404.35625049436067</v>
          </cell>
          <cell r="Q138">
            <v>347.39580807006951</v>
          </cell>
          <cell r="R138">
            <v>285.95887578348675</v>
          </cell>
          <cell r="S138">
            <v>220.22494538527644</v>
          </cell>
          <cell r="T138">
            <v>150.37093462919574</v>
          </cell>
          <cell r="U138">
            <v>76.571196088393663</v>
          </cell>
          <cell r="V138">
            <v>-1.0024738328725107</v>
          </cell>
          <cell r="W138">
            <v>-82.180825695236308</v>
          </cell>
          <cell r="X138">
            <v>-166.79714763096717</v>
          </cell>
          <cell r="Y138">
            <v>-231.88912636534792</v>
          </cell>
          <cell r="Z138">
            <v>-303.2434264528149</v>
          </cell>
          <cell r="AA138">
            <v>-395.08033860335445</v>
          </cell>
          <cell r="AB138">
            <v>-491.43689934356985</v>
          </cell>
          <cell r="AC138">
            <v>-591.90237792138828</v>
          </cell>
          <cell r="AD138">
            <v>-696.07573612287342</v>
          </cell>
          <cell r="AE138">
            <v>-803.56570150999255</v>
          </cell>
          <cell r="AF138">
            <v>-913.99083361695466</v>
          </cell>
          <cell r="AG138">
            <v>-1026.9795832031166</v>
          </cell>
          <cell r="AH138">
            <v>-1142.1703446596127</v>
          </cell>
        </row>
        <row r="139">
          <cell r="D139">
            <v>2145788.3365974198</v>
          </cell>
          <cell r="E139">
            <v>2124904.3223518827</v>
          </cell>
          <cell r="F139">
            <v>2082499.343501451</v>
          </cell>
          <cell r="G139">
            <v>2040393.2670814425</v>
          </cell>
          <cell r="H139">
            <v>1998591.3584108863</v>
          </cell>
          <cell r="I139">
            <v>1957099.1951320204</v>
          </cell>
          <cell r="J139">
            <v>1914247.8256903577</v>
          </cell>
          <cell r="K139">
            <v>1871946.8924898731</v>
          </cell>
          <cell r="L139">
            <v>1830199.7013498775</v>
          </cell>
          <cell r="M139">
            <v>1789009.9759195228</v>
          </cell>
          <cell r="N139">
            <v>1748381.8805629003</v>
          </cell>
          <cell r="O139">
            <v>1708119.6615383055</v>
          </cell>
          <cell r="P139">
            <v>1668240.3374904192</v>
          </cell>
          <cell r="Q139">
            <v>1629124.6267218136</v>
          </cell>
          <cell r="R139">
            <v>1590601.2815469177</v>
          </cell>
          <cell r="S139">
            <v>1552675.9271989577</v>
          </cell>
          <cell r="T139">
            <v>1511207.9236432086</v>
          </cell>
          <cell r="U139">
            <v>1470461.6454101291</v>
          </cell>
          <cell r="V139">
            <v>1430443.1358305702</v>
          </cell>
          <cell r="W139">
            <v>1391159.1946553846</v>
          </cell>
          <cell r="X139">
            <v>1352617.4180514237</v>
          </cell>
          <cell r="Y139">
            <v>1308434.7190312408</v>
          </cell>
          <cell r="Z139">
            <v>1265164.1237140589</v>
          </cell>
          <cell r="AA139">
            <v>1222843.3436942771</v>
          </cell>
          <cell r="AB139">
            <v>1181465.6001326274</v>
          </cell>
          <cell r="AC139">
            <v>1141040.7294075005</v>
          </cell>
          <cell r="AD139">
            <v>1100372.7648178574</v>
          </cell>
          <cell r="AE139">
            <v>1060732.2547924486</v>
          </cell>
          <cell r="AF139">
            <v>1022131.5221407933</v>
          </cell>
          <cell r="AG139">
            <v>984584.22335576906</v>
          </cell>
          <cell r="AH139">
            <v>948105.41954757471</v>
          </cell>
        </row>
        <row r="140">
          <cell r="D140">
            <v>243158.34476609659</v>
          </cell>
          <cell r="E140">
            <v>244864.39946004376</v>
          </cell>
          <cell r="F140">
            <v>236800.09435257933</v>
          </cell>
          <cell r="G140">
            <v>228838.90239316045</v>
          </cell>
          <cell r="H140">
            <v>220983.61164423174</v>
          </cell>
          <cell r="I140">
            <v>213237.16493222403</v>
          </cell>
          <cell r="J140">
            <v>205680.92693969561</v>
          </cell>
          <cell r="K140">
            <v>198299.25705148806</v>
          </cell>
          <cell r="L140">
            <v>191095.16924904406</v>
          </cell>
          <cell r="M140">
            <v>184071.86939372425</v>
          </cell>
          <cell r="N140">
            <v>177232.76523988845</v>
          </cell>
          <cell r="O140">
            <v>172516.54302195588</v>
          </cell>
          <cell r="P140">
            <v>167808.77859761656</v>
          </cell>
          <cell r="Q140">
            <v>163406.01644468959</v>
          </cell>
          <cell r="R140">
            <v>159175.22412319336</v>
          </cell>
          <cell r="S140">
            <v>155120.16244856935</v>
          </cell>
          <cell r="T140">
            <v>150785.51986202857</v>
          </cell>
          <cell r="U140">
            <v>146648.23395386117</v>
          </cell>
          <cell r="V140">
            <v>142712.71997179493</v>
          </cell>
          <cell r="W140">
            <v>138983.71793035016</v>
          </cell>
          <cell r="X140">
            <v>135466.31061133812</v>
          </cell>
          <cell r="Y140">
            <v>130252.4093068443</v>
          </cell>
          <cell r="Z140">
            <v>125279.17335444561</v>
          </cell>
          <cell r="AA140">
            <v>120571.95659540591</v>
          </cell>
          <cell r="AB140">
            <v>116128.96362991862</v>
          </cell>
          <cell r="AC140">
            <v>111956.74522281456</v>
          </cell>
          <cell r="AD140">
            <v>107936.18621037691</v>
          </cell>
          <cell r="AE140">
            <v>104207.50839084719</v>
          </cell>
          <cell r="AF140">
            <v>100778.73207457156</v>
          </cell>
          <cell r="AG140">
            <v>97658.461335273052</v>
          </cell>
          <cell r="AH140">
            <v>94855.915796041867</v>
          </cell>
        </row>
        <row r="141">
          <cell r="D141">
            <v>107053.65149258176</v>
          </cell>
          <cell r="E141">
            <v>110200.38300621895</v>
          </cell>
          <cell r="F141">
            <v>108734.82733348837</v>
          </cell>
          <cell r="G141">
            <v>107236.95491546468</v>
          </cell>
          <cell r="H141">
            <v>105709.7355571923</v>
          </cell>
          <cell r="I141">
            <v>104156.18529047159</v>
          </cell>
          <cell r="J141">
            <v>102476.01761470255</v>
          </cell>
          <cell r="K141">
            <v>100800.07088420451</v>
          </cell>
          <cell r="L141">
            <v>99135.704488797695</v>
          </cell>
          <cell r="M141">
            <v>97490.115439314526</v>
          </cell>
          <cell r="N141">
            <v>95870.345274798761</v>
          </cell>
          <cell r="O141">
            <v>94156.015585860005</v>
          </cell>
          <cell r="P141">
            <v>92487.919632209887</v>
          </cell>
          <cell r="Q141">
            <v>90879.576980733298</v>
          </cell>
          <cell r="R141">
            <v>89331.641394376376</v>
          </cell>
          <cell r="S141">
            <v>87848.729638211022</v>
          </cell>
          <cell r="T141">
            <v>86183.422993330736</v>
          </cell>
          <cell r="U141">
            <v>84588.214121076453</v>
          </cell>
          <cell r="V141">
            <v>83067.09298274637</v>
          </cell>
          <cell r="W141">
            <v>81624.085172778723</v>
          </cell>
          <cell r="X141">
            <v>80263.261045298379</v>
          </cell>
          <cell r="Y141">
            <v>78731.061904803268</v>
          </cell>
          <cell r="Z141">
            <v>77294.889017088833</v>
          </cell>
          <cell r="AA141">
            <v>75960.412191725962</v>
          </cell>
          <cell r="AB141">
            <v>74732.94052954443</v>
          </cell>
          <cell r="AC141">
            <v>73617.82725501401</v>
          </cell>
          <cell r="AD141">
            <v>72611.630177503204</v>
          </cell>
          <cell r="AE141">
            <v>71738.977030973794</v>
          </cell>
          <cell r="AF141">
            <v>71005.586769566857</v>
          </cell>
          <cell r="AG141">
            <v>70417.250295977341</v>
          </cell>
          <cell r="AH141">
            <v>69979.846675486144</v>
          </cell>
        </row>
        <row r="142">
          <cell r="D142">
            <v>235194.27504285253</v>
          </cell>
          <cell r="E142">
            <v>229823.0225604022</v>
          </cell>
          <cell r="F142">
            <v>224259.51755569014</v>
          </cell>
          <cell r="G142">
            <v>218712.18780146554</v>
          </cell>
          <cell r="H142">
            <v>213181.4515469808</v>
          </cell>
          <cell r="I142">
            <v>207667.72971689573</v>
          </cell>
          <cell r="J142">
            <v>202059.05870236384</v>
          </cell>
          <cell r="K142">
            <v>196500.10955730092</v>
          </cell>
          <cell r="L142">
            <v>190991.0561815977</v>
          </cell>
          <cell r="M142">
            <v>185532.07752337566</v>
          </cell>
          <cell r="N142">
            <v>180123.35777582019</v>
          </cell>
          <cell r="O142">
            <v>174869.00227875277</v>
          </cell>
          <cell r="P142">
            <v>169668.65286325102</v>
          </cell>
          <cell r="Q142">
            <v>164529.05078388521</v>
          </cell>
          <cell r="R142">
            <v>159446.80522818197</v>
          </cell>
          <cell r="S142">
            <v>154421.76559114805</v>
          </cell>
          <cell r="T142">
            <v>149009.48700458443</v>
          </cell>
          <cell r="U142">
            <v>143666.96811328901</v>
          </cell>
          <cell r="V142">
            <v>138393.87429724564</v>
          </cell>
          <cell r="W142">
            <v>133189.88166321561</v>
          </cell>
          <cell r="X142">
            <v>128054.67733064393</v>
          </cell>
          <cell r="Y142">
            <v>122036.82683787771</v>
          </cell>
          <cell r="Z142">
            <v>116108.03161425624</v>
          </cell>
          <cell r="AA142">
            <v>110269.5981247125</v>
          </cell>
          <cell r="AB142">
            <v>104519.71234811185</v>
          </cell>
          <cell r="AC142">
            <v>98857.8754791151</v>
          </cell>
          <cell r="AD142">
            <v>93149.635547076527</v>
          </cell>
          <cell r="AE142">
            <v>87534.022021653887</v>
          </cell>
          <cell r="AF142">
            <v>82010.479924595245</v>
          </cell>
          <cell r="AG142">
            <v>76578.469948248574</v>
          </cell>
          <cell r="AH142">
            <v>71237.469000326586</v>
          </cell>
        </row>
        <row r="143">
          <cell r="D143">
            <v>1560382.065295889</v>
          </cell>
          <cell r="E143">
            <v>1540858.6379616344</v>
          </cell>
          <cell r="F143">
            <v>1514313.1193056847</v>
          </cell>
          <cell r="G143">
            <v>1487905.5314636265</v>
          </cell>
          <cell r="H143">
            <v>1461636.9741955737</v>
          </cell>
          <cell r="I143">
            <v>1435508.6402956676</v>
          </cell>
          <cell r="J143">
            <v>1407862.3070539632</v>
          </cell>
          <cell r="K143">
            <v>1380446.1364521969</v>
          </cell>
          <cell r="L143">
            <v>1353260.7779062397</v>
          </cell>
          <cell r="M143">
            <v>1326307.0098655792</v>
          </cell>
          <cell r="N143">
            <v>1299585.7480129281</v>
          </cell>
          <cell r="O143">
            <v>1270854.4572524652</v>
          </cell>
          <cell r="P143">
            <v>1242368.6826244493</v>
          </cell>
          <cell r="Q143">
            <v>1214196.596374556</v>
          </cell>
          <cell r="R143">
            <v>1186306.8183760177</v>
          </cell>
          <cell r="S143">
            <v>1158700.6853572931</v>
          </cell>
          <cell r="T143">
            <v>1128432.0624401141</v>
          </cell>
          <cell r="U143">
            <v>1098535.5708619747</v>
          </cell>
          <cell r="V143">
            <v>1069011.874273801</v>
          </cell>
          <cell r="W143">
            <v>1039861.9114239193</v>
          </cell>
          <cell r="X143">
            <v>1011086.9098276503</v>
          </cell>
          <cell r="Y143">
            <v>979460.87738392095</v>
          </cell>
          <cell r="Z143">
            <v>948308.12794932583</v>
          </cell>
          <cell r="AA143">
            <v>917637.7219952452</v>
          </cell>
          <cell r="AB143">
            <v>887444.69588159327</v>
          </cell>
          <cell r="AC143">
            <v>857730.83320179814</v>
          </cell>
          <cell r="AD143">
            <v>827551.54110823211</v>
          </cell>
          <cell r="AE143">
            <v>797889.35240141582</v>
          </cell>
          <cell r="AF143">
            <v>768746.70508404484</v>
          </cell>
          <cell r="AG143">
            <v>740126.51259022998</v>
          </cell>
          <cell r="AH143">
            <v>712032.18807572033</v>
          </cell>
        </row>
        <row r="144">
          <cell r="D144">
            <v>107207.97978629141</v>
          </cell>
          <cell r="E144">
            <v>103801.37582255386</v>
          </cell>
          <cell r="F144">
            <v>100196.86781521565</v>
          </cell>
          <cell r="G144">
            <v>96602.855313231179</v>
          </cell>
          <cell r="H144">
            <v>93019.727090438682</v>
          </cell>
          <cell r="I144">
            <v>89447.873289900628</v>
          </cell>
          <cell r="J144">
            <v>85935.363272209666</v>
          </cell>
          <cell r="K144">
            <v>82462.865271695948</v>
          </cell>
          <cell r="L144">
            <v>79030.567145234425</v>
          </cell>
          <cell r="M144">
            <v>75638.659786058852</v>
          </cell>
          <cell r="N144">
            <v>72287.337264414527</v>
          </cell>
          <cell r="O144">
            <v>69367.31264540914</v>
          </cell>
          <cell r="P144">
            <v>66484.059476304887</v>
          </cell>
          <cell r="Q144">
            <v>63644.429509940433</v>
          </cell>
          <cell r="R144">
            <v>60845.138940095094</v>
          </cell>
          <cell r="S144">
            <v>58086.140624837841</v>
          </cell>
          <cell r="T144">
            <v>55164.866285567085</v>
          </cell>
          <cell r="U144">
            <v>52289.65067263064</v>
          </cell>
          <cell r="V144">
            <v>49460.364071022006</v>
          </cell>
          <cell r="W144">
            <v>46676.882301913727</v>
          </cell>
          <cell r="X144">
            <v>43939.086965542207</v>
          </cell>
          <cell r="Y144">
            <v>40477.136412033353</v>
          </cell>
          <cell r="Z144">
            <v>37075.589525470721</v>
          </cell>
          <cell r="AA144">
            <v>33736.019322218643</v>
          </cell>
          <cell r="AB144">
            <v>30456.871373732632</v>
          </cell>
          <cell r="AC144">
            <v>27237.899468277858</v>
          </cell>
          <cell r="AD144">
            <v>24024.073814221243</v>
          </cell>
          <cell r="AE144">
            <v>20872.860600818298</v>
          </cell>
          <cell r="AF144">
            <v>17783.985680547325</v>
          </cell>
          <cell r="AG144">
            <v>14757.182654444143</v>
          </cell>
          <cell r="AH144">
            <v>11792.19337479899</v>
          </cell>
        </row>
        <row r="145">
          <cell r="D145">
            <v>35832.469182091416</v>
          </cell>
          <cell r="E145">
            <v>35443.106185593453</v>
          </cell>
          <cell r="F145">
            <v>42600.910759163104</v>
          </cell>
          <cell r="G145">
            <v>58991.874788309622</v>
          </cell>
          <cell r="H145">
            <v>33080.994796467559</v>
          </cell>
          <cell r="I145">
            <v>32266.689416416521</v>
          </cell>
          <cell r="J145">
            <v>31391.376747703787</v>
          </cell>
          <cell r="K145">
            <v>30493.429009876971</v>
          </cell>
          <cell r="L145">
            <v>29578.939207457912</v>
          </cell>
          <cell r="M145">
            <v>28653.761094845562</v>
          </cell>
          <cell r="N145">
            <v>27723.511544710647</v>
          </cell>
          <cell r="O145">
            <v>26825.787003184738</v>
          </cell>
          <cell r="P145">
            <v>25936.078121086604</v>
          </cell>
          <cell r="Q145">
            <v>25066.26520436578</v>
          </cell>
          <cell r="R145">
            <v>24215.259673534521</v>
          </cell>
          <cell r="S145">
            <v>23385.826821830477</v>
          </cell>
          <cell r="T145">
            <v>22463.123639809543</v>
          </cell>
          <cell r="U145">
            <v>21559.124655755077</v>
          </cell>
          <cell r="V145">
            <v>20675.663526086944</v>
          </cell>
          <cell r="W145">
            <v>19814.471611214198</v>
          </cell>
          <cell r="X145">
            <v>18977.179039322444</v>
          </cell>
          <cell r="Y145">
            <v>18008.578940247302</v>
          </cell>
          <cell r="Z145">
            <v>17069.071750019502</v>
          </cell>
          <cell r="AA145">
            <v>16161.444753051963</v>
          </cell>
          <cell r="AB145">
            <v>15287.94033492613</v>
          </cell>
          <cell r="AC145">
            <v>14450.650056228098</v>
          </cell>
          <cell r="AD145">
            <v>13686.723533083163</v>
          </cell>
          <cell r="AE145">
            <v>12971.581428346832</v>
          </cell>
          <cell r="AF145">
            <v>12307.052576976308</v>
          </cell>
          <cell r="AG145">
            <v>11694.792565756796</v>
          </cell>
          <cell r="AH145">
            <v>11136.2855845581</v>
          </cell>
        </row>
        <row r="146">
          <cell r="D146">
            <v>0</v>
          </cell>
          <cell r="E146">
            <v>11642.282367417203</v>
          </cell>
          <cell r="F146">
            <v>22745.734694509632</v>
          </cell>
          <cell r="G146">
            <v>33307.815802017147</v>
          </cell>
          <cell r="H146">
            <v>43326.022197643215</v>
          </cell>
          <cell r="I146">
            <v>52797.887840484742</v>
          </cell>
          <cell r="J146">
            <v>61415.643965456547</v>
          </cell>
          <cell r="K146">
            <v>69388.613788846298</v>
          </cell>
          <cell r="L146">
            <v>76717.881490260566</v>
          </cell>
          <cell r="M146">
            <v>83404.540150363202</v>
          </cell>
          <cell r="N146">
            <v>89449.691668117215</v>
          </cell>
          <cell r="O146">
            <v>80349.180077826662</v>
          </cell>
          <cell r="P146">
            <v>72870.852686047874</v>
          </cell>
          <cell r="Q146">
            <v>63608.464863867906</v>
          </cell>
          <cell r="R146">
            <v>54129.395738014297</v>
          </cell>
          <cell r="S146">
            <v>44436.173125862922</v>
          </cell>
          <cell r="T146">
            <v>34717.949056486192</v>
          </cell>
          <cell r="U146">
            <v>24803.604072552807</v>
          </cell>
          <cell r="V146">
            <v>14694.981997516134</v>
          </cell>
          <cell r="W146">
            <v>4393.9152429074547</v>
          </cell>
          <cell r="X146">
            <v>-6097.7751529044126</v>
          </cell>
          <cell r="Y146">
            <v>-13312.757369356255</v>
          </cell>
          <cell r="Z146">
            <v>-20575.518270111672</v>
          </cell>
          <cell r="AA146">
            <v>-28061.77275798735</v>
          </cell>
          <cell r="AB146">
            <v>-35728.273533246858</v>
          </cell>
          <cell r="AC146">
            <v>-43571.769978668854</v>
          </cell>
          <cell r="AD146">
            <v>-51721.44717665232</v>
          </cell>
          <cell r="AE146">
            <v>-60049.899384812357</v>
          </cell>
          <cell r="AF146">
            <v>-68553.506694304961</v>
          </cell>
          <cell r="AG146">
            <v>-77228.684064958856</v>
          </cell>
          <cell r="AH146">
            <v>-86071.881464050966</v>
          </cell>
        </row>
        <row r="147">
          <cell r="D147">
            <v>0</v>
          </cell>
          <cell r="E147">
            <v>23655.804754345289</v>
          </cell>
          <cell r="F147">
            <v>46926.246202847076</v>
          </cell>
          <cell r="G147">
            <v>69808.258141889775</v>
          </cell>
          <cell r="H147">
            <v>92298.811688187736</v>
          </cell>
          <cell r="I147">
            <v>114394.91505491421</v>
          </cell>
          <cell r="J147">
            <v>135203.60226254744</v>
          </cell>
          <cell r="K147">
            <v>155477.99420177785</v>
          </cell>
          <cell r="L147">
            <v>175213.29456049978</v>
          </cell>
          <cell r="M147">
            <v>194404.76409893573</v>
          </cell>
          <cell r="N147">
            <v>213047.72030841518</v>
          </cell>
          <cell r="O147">
            <v>227412.22270167823</v>
          </cell>
          <cell r="P147">
            <v>242082.69914829862</v>
          </cell>
          <cell r="Q147">
            <v>254875.36881657958</v>
          </cell>
          <cell r="R147">
            <v>266763.87797677761</v>
          </cell>
          <cell r="S147">
            <v>277742.5559509818</v>
          </cell>
          <cell r="T147">
            <v>287847.710385493</v>
          </cell>
          <cell r="U147">
            <v>297039.73087477119</v>
          </cell>
          <cell r="V147">
            <v>305313.6757241633</v>
          </cell>
          <cell r="W147">
            <v>312664.67655759386</v>
          </cell>
          <cell r="X147">
            <v>319087.93787297641</v>
          </cell>
          <cell r="Y147">
            <v>337639.89548650506</v>
          </cell>
          <cell r="Z147">
            <v>355214.73667805502</v>
          </cell>
          <cell r="AA147">
            <v>371609.05396157509</v>
          </cell>
          <cell r="AB147">
            <v>386877.1963527312</v>
          </cell>
          <cell r="AC147">
            <v>401013.01095534128</v>
          </cell>
          <cell r="AD147">
            <v>413907.98265584849</v>
          </cell>
          <cell r="AE147">
            <v>425648.0298387548</v>
          </cell>
          <cell r="AF147">
            <v>436226.98670156713</v>
          </cell>
          <cell r="AG147">
            <v>445638.79664058576</v>
          </cell>
          <cell r="AH147">
            <v>453877.51176232769</v>
          </cell>
        </row>
        <row r="148">
          <cell r="D148">
            <v>5341060.7015464325</v>
          </cell>
          <cell r="E148">
            <v>5233991.4623415731</v>
          </cell>
          <cell r="F148">
            <v>5107145.4380377382</v>
          </cell>
          <cell r="G148">
            <v>4982340.7538042804</v>
          </cell>
          <cell r="H148">
            <v>4859580.9405827783</v>
          </cell>
          <cell r="I148">
            <v>4738869.8488238864</v>
          </cell>
          <cell r="J148">
            <v>4618723.4032948688</v>
          </cell>
          <cell r="K148">
            <v>4500927.4648988377</v>
          </cell>
          <cell r="L148">
            <v>4385484.6092905784</v>
          </cell>
          <cell r="M148">
            <v>4272397.8253985606</v>
          </cell>
          <cell r="N148">
            <v>4161670.538064952</v>
          </cell>
          <cell r="O148">
            <v>4047740.0247942489</v>
          </cell>
          <cell r="P148">
            <v>3939837.9556882055</v>
          </cell>
          <cell r="Q148">
            <v>3831210.5849053049</v>
          </cell>
          <cell r="R148">
            <v>3724957.983235606</v>
          </cell>
          <cell r="S148">
            <v>3621078.0971032698</v>
          </cell>
          <cell r="T148">
            <v>3515287.3535757149</v>
          </cell>
          <cell r="U148">
            <v>3411963.2843597857</v>
          </cell>
          <cell r="V148">
            <v>3311103.9758950016</v>
          </cell>
          <cell r="W148">
            <v>3212708.2397849998</v>
          </cell>
          <cell r="X148">
            <v>3116775.6533631841</v>
          </cell>
          <cell r="Y148">
            <v>2998901.2821904952</v>
          </cell>
          <cell r="Z148">
            <v>2883652.8964187326</v>
          </cell>
          <cell r="AA148">
            <v>2770955.6869229442</v>
          </cell>
          <cell r="AB148">
            <v>2660718.9432951496</v>
          </cell>
          <cell r="AC148">
            <v>2552953.974095162</v>
          </cell>
          <cell r="AD148">
            <v>2446581.0230957898</v>
          </cell>
          <cell r="AE148">
            <v>2342769.9074126091</v>
          </cell>
          <cell r="AF148">
            <v>2241535.7690946106</v>
          </cell>
          <cell r="AG148">
            <v>2142895.5283352076</v>
          </cell>
          <cell r="AH148">
            <v>2046867.9749071863</v>
          </cell>
        </row>
        <row r="149">
          <cell r="D149">
            <v>1581163.9728652707</v>
          </cell>
          <cell r="E149">
            <v>1529573.4630771147</v>
          </cell>
          <cell r="F149">
            <v>1469444.8153817919</v>
          </cell>
          <cell r="G149">
            <v>1410644.8933267503</v>
          </cell>
          <cell r="H149">
            <v>1353169.6183509065</v>
          </cell>
          <cell r="I149">
            <v>1297014.8093024932</v>
          </cell>
          <cell r="J149">
            <v>1242254.4494197902</v>
          </cell>
          <cell r="K149">
            <v>1188865.2590873714</v>
          </cell>
          <cell r="L149">
            <v>1136842.3556617871</v>
          </cell>
          <cell r="M149">
            <v>1086180.7907072823</v>
          </cell>
          <cell r="N149">
            <v>1036875.559982092</v>
          </cell>
          <cell r="O149">
            <v>987915.84705158789</v>
          </cell>
          <cell r="P149">
            <v>943785.38459346408</v>
          </cell>
          <cell r="Q149">
            <v>898183.49417858734</v>
          </cell>
          <cell r="R149">
            <v>853997.55905659567</v>
          </cell>
          <cell r="S149">
            <v>811222.72871791548</v>
          </cell>
          <cell r="T149">
            <v>769394.99979861744</v>
          </cell>
          <cell r="U149">
            <v>728982.53818681324</v>
          </cell>
          <cell r="V149">
            <v>689980.90811915952</v>
          </cell>
          <cell r="W149">
            <v>652385.91988351312</v>
          </cell>
          <cell r="X149">
            <v>616193.64841797925</v>
          </cell>
          <cell r="Y149">
            <v>576438.76599722961</v>
          </cell>
          <cell r="Z149">
            <v>538797.70569819596</v>
          </cell>
          <cell r="AA149">
            <v>502607.50239085895</v>
          </cell>
          <cell r="AB149">
            <v>467815.59321453364</v>
          </cell>
          <cell r="AC149">
            <v>434422.393481804</v>
          </cell>
          <cell r="AD149">
            <v>402302.58471804298</v>
          </cell>
          <cell r="AE149">
            <v>371590.12011258519</v>
          </cell>
          <cell r="AF149">
            <v>342286.68866506714</v>
          </cell>
          <cell r="AG149">
            <v>314394.50306893379</v>
          </cell>
          <cell r="AH149">
            <v>287916.33416625531</v>
          </cell>
        </row>
        <row r="150">
          <cell r="D150">
            <v>1122665.661247253</v>
          </cell>
          <cell r="E150">
            <v>1098994.1431598193</v>
          </cell>
          <cell r="F150">
            <v>1071076.705359167</v>
          </cell>
          <cell r="G150">
            <v>1043486.2871281577</v>
          </cell>
          <cell r="H150">
            <v>1016218.8514684315</v>
          </cell>
          <cell r="I150">
            <v>989270.43239187053</v>
          </cell>
          <cell r="J150">
            <v>962571.10518148192</v>
          </cell>
          <cell r="K150">
            <v>936234.95437668357</v>
          </cell>
          <cell r="L150">
            <v>910269.14757818263</v>
          </cell>
          <cell r="M150">
            <v>884680.84359410789</v>
          </cell>
          <cell r="N150">
            <v>859477.19801381975</v>
          </cell>
          <cell r="O150">
            <v>829067.44089376624</v>
          </cell>
          <cell r="P150">
            <v>802391.59605868149</v>
          </cell>
          <cell r="Q150">
            <v>773430.41415197589</v>
          </cell>
          <cell r="R150">
            <v>744942.80895585066</v>
          </cell>
          <cell r="S150">
            <v>716930.78656166443</v>
          </cell>
          <cell r="T150">
            <v>689072.29639374826</v>
          </cell>
          <cell r="U150">
            <v>661672.39813741157</v>
          </cell>
          <cell r="V150">
            <v>634731.21494218335</v>
          </cell>
          <cell r="W150">
            <v>608248.97513143858</v>
          </cell>
          <cell r="X150">
            <v>582226.02073413448</v>
          </cell>
          <cell r="Y150">
            <v>560679.22503022221</v>
          </cell>
          <cell r="Z150">
            <v>539776.35745068197</v>
          </cell>
          <cell r="AA150">
            <v>519298.4189171223</v>
          </cell>
          <cell r="AB150">
            <v>499249.32834651531</v>
          </cell>
          <cell r="AC150">
            <v>479633.13132806774</v>
          </cell>
          <cell r="AD150">
            <v>460544.26108142803</v>
          </cell>
          <cell r="AE150">
            <v>441924.93795864889</v>
          </cell>
          <cell r="AF150">
            <v>423781.06825802376</v>
          </cell>
          <cell r="AG150">
            <v>406118.72474659112</v>
          </cell>
          <cell r="AH150">
            <v>388944.16180721426</v>
          </cell>
        </row>
        <row r="151">
          <cell r="D151">
            <v>1018827.6884632254</v>
          </cell>
          <cell r="E151">
            <v>985865.06493703031</v>
          </cell>
          <cell r="F151">
            <v>953058.62334691035</v>
          </cell>
          <cell r="G151">
            <v>920618.73790836718</v>
          </cell>
          <cell r="H151">
            <v>888547.92344406957</v>
          </cell>
          <cell r="I151">
            <v>856848.8470767854</v>
          </cell>
          <cell r="J151">
            <v>825411.94050975249</v>
          </cell>
          <cell r="K151">
            <v>794384.41870754014</v>
          </cell>
          <cell r="L151">
            <v>763769.14755922859</v>
          </cell>
          <cell r="M151">
            <v>733569.14555605734</v>
          </cell>
          <cell r="N151">
            <v>703787.58345913817</v>
          </cell>
          <cell r="O151">
            <v>675379.13528517052</v>
          </cell>
          <cell r="P151">
            <v>647338.753000297</v>
          </cell>
          <cell r="Q151">
            <v>619842.5832365097</v>
          </cell>
          <cell r="R151">
            <v>592815.72348436003</v>
          </cell>
          <cell r="S151">
            <v>566260.46803222655</v>
          </cell>
          <cell r="T151">
            <v>539734.88607985852</v>
          </cell>
          <cell r="U151">
            <v>513698.5587712503</v>
          </cell>
          <cell r="V151">
            <v>488153.80168032402</v>
          </cell>
          <cell r="W151">
            <v>463103.00807292142</v>
          </cell>
          <cell r="X151">
            <v>438548.64847010531</v>
          </cell>
          <cell r="Y151">
            <v>411018.85780464415</v>
          </cell>
          <cell r="Z151">
            <v>384002.1971888094</v>
          </cell>
          <cell r="AA151">
            <v>357525.01957077149</v>
          </cell>
          <cell r="AB151">
            <v>331581.03066475305</v>
          </cell>
          <cell r="AC151">
            <v>306172.73256922723</v>
          </cell>
          <cell r="AD151">
            <v>281168.75755992741</v>
          </cell>
          <cell r="AE151">
            <v>256711.30248241394</v>
          </cell>
          <cell r="AF151">
            <v>232803.06268249344</v>
          </cell>
          <cell r="AG151">
            <v>209446.83197587484</v>
          </cell>
          <cell r="AH151">
            <v>186645.50307744462</v>
          </cell>
        </row>
        <row r="152">
          <cell r="D152">
            <v>1670753.7771320087</v>
          </cell>
          <cell r="E152">
            <v>1673075.3879620791</v>
          </cell>
          <cell r="F152">
            <v>1668241.7605915247</v>
          </cell>
          <cell r="G152">
            <v>1663416.6167272476</v>
          </cell>
          <cell r="H152">
            <v>1658604.7701184934</v>
          </cell>
          <cell r="I152">
            <v>1653811.1416077777</v>
          </cell>
          <cell r="J152">
            <v>1647381.2503653923</v>
          </cell>
          <cell r="K152">
            <v>1641067.0134511124</v>
          </cell>
          <cell r="L152">
            <v>1634872.8483901862</v>
          </cell>
          <cell r="M152">
            <v>1628803.3143589133</v>
          </cell>
          <cell r="N152">
            <v>1622863.1200179416</v>
          </cell>
          <cell r="O152">
            <v>1616262.995180316</v>
          </cell>
          <cell r="P152">
            <v>1606737.3814782167</v>
          </cell>
          <cell r="Q152">
            <v>1599553.1459460258</v>
          </cell>
          <cell r="R152">
            <v>1592301.3867457118</v>
          </cell>
          <cell r="S152">
            <v>1584985.7432000712</v>
          </cell>
          <cell r="T152">
            <v>1574662.3501541968</v>
          </cell>
          <cell r="U152">
            <v>1564368.0670011095</v>
          </cell>
          <cell r="V152">
            <v>1554105.7631220878</v>
          </cell>
          <cell r="W152">
            <v>1543878.5511363777</v>
          </cell>
          <cell r="X152">
            <v>1533689.8008824526</v>
          </cell>
          <cell r="Y152">
            <v>1503989.6287379437</v>
          </cell>
          <cell r="Z152">
            <v>1473599.3894287194</v>
          </cell>
          <cell r="AA152">
            <v>1443289.9328650588</v>
          </cell>
          <cell r="AB152">
            <v>1413037.4045018665</v>
          </cell>
          <cell r="AC152">
            <v>1382852.0271759287</v>
          </cell>
          <cell r="AD152">
            <v>1351798.0468716412</v>
          </cell>
          <cell r="AE152">
            <v>1320867.2475906496</v>
          </cell>
          <cell r="AF152">
            <v>1290071.7485823249</v>
          </cell>
          <cell r="AG152">
            <v>1259424.5900917456</v>
          </cell>
          <cell r="AH152">
            <v>1228939.7744028287</v>
          </cell>
        </row>
        <row r="153">
          <cell r="D153">
            <v>464409.51086321456</v>
          </cell>
          <cell r="E153">
            <v>444959.41159617779</v>
          </cell>
          <cell r="F153">
            <v>425514.43832761713</v>
          </cell>
          <cell r="G153">
            <v>406286.3441976516</v>
          </cell>
          <cell r="H153">
            <v>387279.00866231404</v>
          </cell>
          <cell r="I153">
            <v>368496.44924502529</v>
          </cell>
          <cell r="J153">
            <v>349990.49898645538</v>
          </cell>
          <cell r="K153">
            <v>331745.72569677414</v>
          </cell>
          <cell r="L153">
            <v>313766.35229505965</v>
          </cell>
          <cell r="M153">
            <v>296056.73980833712</v>
          </cell>
          <cell r="N153">
            <v>278621.38709214743</v>
          </cell>
          <cell r="O153">
            <v>263295.76167215325</v>
          </cell>
          <cell r="P153">
            <v>248187.03944242481</v>
          </cell>
          <cell r="Q153">
            <v>233472.92324307997</v>
          </cell>
          <cell r="R153">
            <v>219080.05176128435</v>
          </cell>
          <cell r="S153">
            <v>205012.24551533055</v>
          </cell>
          <cell r="T153">
            <v>191070.86173176466</v>
          </cell>
          <cell r="U153">
            <v>177468.21785936115</v>
          </cell>
          <cell r="V153">
            <v>164208.22342777677</v>
          </cell>
          <cell r="W153">
            <v>151294.84940668431</v>
          </cell>
          <cell r="X153">
            <v>138732.12781093735</v>
          </cell>
          <cell r="Y153">
            <v>123632.16990899417</v>
          </cell>
          <cell r="Z153">
            <v>108899.08803218353</v>
          </cell>
          <cell r="AA153">
            <v>94560.712895437056</v>
          </cell>
          <cell r="AB153">
            <v>80612.200841954633</v>
          </cell>
          <cell r="AC153">
            <v>67057.477137046051</v>
          </cell>
          <cell r="AD153">
            <v>53845.746047655841</v>
          </cell>
          <cell r="AE153">
            <v>41038.769878196246</v>
          </cell>
          <cell r="AF153">
            <v>28640.632145199961</v>
          </cell>
          <cell r="AG153">
            <v>16655.485172697412</v>
          </cell>
          <cell r="AH153">
            <v>5087.5501231384078</v>
          </cell>
        </row>
        <row r="154">
          <cell r="D154">
            <v>395269.29735983856</v>
          </cell>
          <cell r="E154">
            <v>384344.24521921307</v>
          </cell>
          <cell r="F154">
            <v>381137.67219965538</v>
          </cell>
          <cell r="G154">
            <v>387330.4667703415</v>
          </cell>
          <cell r="H154">
            <v>351382.52899865352</v>
          </cell>
          <cell r="I154">
            <v>340687.1885990919</v>
          </cell>
          <cell r="J154">
            <v>330119.10145832086</v>
          </cell>
          <cell r="K154">
            <v>319701.74503273051</v>
          </cell>
          <cell r="L154">
            <v>309442.86278286204</v>
          </cell>
          <cell r="M154">
            <v>299350.09584288805</v>
          </cell>
          <cell r="N154">
            <v>289430.98419838061</v>
          </cell>
          <cell r="O154">
            <v>279052.83157792891</v>
          </cell>
          <cell r="P154">
            <v>269787.6463862661</v>
          </cell>
          <cell r="Q154">
            <v>259940.24438011562</v>
          </cell>
          <cell r="R154">
            <v>250291.36828638124</v>
          </cell>
          <cell r="S154">
            <v>240843.53393846113</v>
          </cell>
          <cell r="T154">
            <v>231409.60611281355</v>
          </cell>
          <cell r="U154">
            <v>222156.44461911789</v>
          </cell>
          <cell r="V154">
            <v>213084.31335864461</v>
          </cell>
          <cell r="W154">
            <v>204193.42245944767</v>
          </cell>
          <cell r="X154">
            <v>195483.92892671895</v>
          </cell>
          <cell r="Y154">
            <v>187633.49557516025</v>
          </cell>
          <cell r="Z154">
            <v>180034.10189006256</v>
          </cell>
          <cell r="AA154">
            <v>172626.50862554906</v>
          </cell>
          <cell r="AB154">
            <v>165413.22210981557</v>
          </cell>
          <cell r="AC154">
            <v>158396.66527201439</v>
          </cell>
          <cell r="AD154">
            <v>151713.48715017474</v>
          </cell>
          <cell r="AE154">
            <v>145258.31017401471</v>
          </cell>
          <cell r="AF154">
            <v>139034.74493684206</v>
          </cell>
          <cell r="AG154">
            <v>133046.30869662209</v>
          </cell>
          <cell r="AH154">
            <v>127296.42628643726</v>
          </cell>
        </row>
        <row r="155">
          <cell r="D155">
            <v>0.76136668012520736</v>
          </cell>
          <cell r="E155">
            <v>1.5386013173962065</v>
          </cell>
          <cell r="F155">
            <v>3.0857454192307836</v>
          </cell>
          <cell r="G155">
            <v>6.1418849478086557</v>
          </cell>
          <cell r="H155">
            <v>12.127595556867826</v>
          </cell>
          <cell r="I155">
            <v>23.735067424631023</v>
          </cell>
          <cell r="J155">
            <v>45.895993758412317</v>
          </cell>
          <cell r="K155">
            <v>87.620659330704413</v>
          </cell>
          <cell r="L155">
            <v>164.63647586975304</v>
          </cell>
          <cell r="M155">
            <v>303.18351736599431</v>
          </cell>
          <cell r="N155">
            <v>544.25587323324112</v>
          </cell>
          <cell r="O155">
            <v>925.74509210742849</v>
          </cell>
          <cell r="P155">
            <v>1520.4896958272254</v>
          </cell>
          <cell r="Q155">
            <v>2376.9556240517609</v>
          </cell>
          <cell r="R155">
            <v>3523.5880765718493</v>
          </cell>
          <cell r="S155">
            <v>4929.5696421286275</v>
          </cell>
          <cell r="T155">
            <v>6499.218590270706</v>
          </cell>
          <cell r="U155">
            <v>8086.6564450969854</v>
          </cell>
          <cell r="V155">
            <v>9540.7930693823291</v>
          </cell>
          <cell r="W155">
            <v>10746.059535200087</v>
          </cell>
          <cell r="X155">
            <v>11643.373081889227</v>
          </cell>
          <cell r="Y155">
            <v>12471.876443816182</v>
          </cell>
          <cell r="Z155">
            <v>13034.65839539264</v>
          </cell>
          <cell r="AA155">
            <v>13360.764053568953</v>
          </cell>
          <cell r="AB155">
            <v>13493.431684246661</v>
          </cell>
          <cell r="AC155">
            <v>13472.938640783255</v>
          </cell>
          <cell r="AD155">
            <v>13330.53469531689</v>
          </cell>
          <cell r="AE155">
            <v>13097.851616622982</v>
          </cell>
          <cell r="AF155">
            <v>12796.922674959575</v>
          </cell>
          <cell r="AG155">
            <v>12444.535687845811</v>
          </cell>
          <cell r="AH155">
            <v>12053.348320544748</v>
          </cell>
        </row>
        <row r="156">
          <cell r="D156">
            <v>6.8025295976064548</v>
          </cell>
          <cell r="E156">
            <v>13.746833521507368</v>
          </cell>
          <cell r="F156">
            <v>27.56999366132489</v>
          </cell>
          <cell r="G156">
            <v>54.875469643209421</v>
          </cell>
          <cell r="H156">
            <v>108.35557935084184</v>
          </cell>
          <cell r="I156">
            <v>212.06404597412296</v>
          </cell>
          <cell r="J156">
            <v>410.06372369988384</v>
          </cell>
          <cell r="K156">
            <v>782.85817335858371</v>
          </cell>
          <cell r="L156">
            <v>1470.9659999376911</v>
          </cell>
          <cell r="M156">
            <v>2708.8325562781929</v>
          </cell>
          <cell r="N156">
            <v>4862.7248643602579</v>
          </cell>
          <cell r="O156">
            <v>8271.1898921871416</v>
          </cell>
          <cell r="P156">
            <v>13585.012883699341</v>
          </cell>
          <cell r="Q156">
            <v>21237.219078394879</v>
          </cell>
          <cell r="R156">
            <v>31481.955812291959</v>
          </cell>
          <cell r="S156">
            <v>44043.880917572627</v>
          </cell>
          <cell r="T156">
            <v>58068.113532838106</v>
          </cell>
          <cell r="U156">
            <v>72251.283447813665</v>
          </cell>
          <cell r="V156">
            <v>85243.456186497046</v>
          </cell>
          <cell r="W156">
            <v>96012.066135883739</v>
          </cell>
          <cell r="X156">
            <v>104029.23068881937</v>
          </cell>
          <cell r="Y156">
            <v>111431.60169919473</v>
          </cell>
          <cell r="Z156">
            <v>116459.85021930072</v>
          </cell>
          <cell r="AA156">
            <v>119373.48362301954</v>
          </cell>
          <cell r="AB156">
            <v>120558.81981895212</v>
          </cell>
          <cell r="AC156">
            <v>120375.72205759233</v>
          </cell>
          <cell r="AD156">
            <v>119103.39549125037</v>
          </cell>
          <cell r="AE156">
            <v>117024.45827085979</v>
          </cell>
          <cell r="AF156">
            <v>114335.76951433964</v>
          </cell>
          <cell r="AG156">
            <v>111187.32216009172</v>
          </cell>
          <cell r="AH156">
            <v>107692.20776417723</v>
          </cell>
        </row>
        <row r="157">
          <cell r="D157">
            <v>5341053.1376501545</v>
          </cell>
          <cell r="E157">
            <v>5233976.1769067338</v>
          </cell>
          <cell r="F157">
            <v>5107114.7822986571</v>
          </cell>
          <cell r="G157">
            <v>4982279.7364496887</v>
          </cell>
          <cell r="H157">
            <v>4859460.4574078703</v>
          </cell>
          <cell r="I157">
            <v>4738634.0497104879</v>
          </cell>
          <cell r="J157">
            <v>4618267.4435774107</v>
          </cell>
          <cell r="K157">
            <v>4500056.9860661486</v>
          </cell>
          <cell r="L157">
            <v>4383849.0068147713</v>
          </cell>
          <cell r="M157">
            <v>4269385.8093249165</v>
          </cell>
          <cell r="N157">
            <v>4156263.5573273585</v>
          </cell>
          <cell r="O157">
            <v>4038543.0898099542</v>
          </cell>
          <cell r="P157">
            <v>3924732.453108679</v>
          </cell>
          <cell r="Q157">
            <v>3807596.410202858</v>
          </cell>
          <cell r="R157">
            <v>3689952.4393467419</v>
          </cell>
          <cell r="S157">
            <v>3572104.6465435689</v>
          </cell>
          <cell r="T157">
            <v>3450720.0214526062</v>
          </cell>
          <cell r="U157">
            <v>3331625.3444668748</v>
          </cell>
          <cell r="V157">
            <v>3216319.7266391222</v>
          </cell>
          <cell r="W157">
            <v>3105950.1141139157</v>
          </cell>
          <cell r="X157">
            <v>3001103.0495924759</v>
          </cell>
          <cell r="Y157">
            <v>2874997.804047484</v>
          </cell>
          <cell r="Z157">
            <v>2754158.3878040388</v>
          </cell>
          <cell r="AA157">
            <v>2638221.4392463556</v>
          </cell>
          <cell r="AB157">
            <v>2526666.6917919507</v>
          </cell>
          <cell r="AC157">
            <v>2419105.3133967868</v>
          </cell>
          <cell r="AD157">
            <v>2314147.0929092225</v>
          </cell>
          <cell r="AE157">
            <v>2212647.5975251263</v>
          </cell>
          <cell r="AF157">
            <v>2114403.0769053116</v>
          </cell>
          <cell r="AG157">
            <v>2019263.6704872702</v>
          </cell>
          <cell r="AH157">
            <v>1927122.4188224645</v>
          </cell>
        </row>
        <row r="158">
          <cell r="D158">
            <v>1581161.9590490412</v>
          </cell>
          <cell r="E158">
            <v>1529569.4457240282</v>
          </cell>
          <cell r="F158">
            <v>1469436.8828518225</v>
          </cell>
          <cell r="G158">
            <v>1410629.3564927909</v>
          </cell>
          <cell r="H158">
            <v>1353139.4463093767</v>
          </cell>
          <cell r="I158">
            <v>1296956.7679937163</v>
          </cell>
          <cell r="J158">
            <v>1242144.1584495734</v>
          </cell>
          <cell r="K158">
            <v>1188658.4766203449</v>
          </cell>
          <cell r="L158">
            <v>1136461.0394330344</v>
          </cell>
          <cell r="M158">
            <v>1085492.1184421715</v>
          </cell>
          <cell r="N158">
            <v>1035664.0175208003</v>
          </cell>
          <cell r="O158">
            <v>985897.13055339083</v>
          </cell>
          <cell r="P158">
            <v>940531.10440393537</v>
          </cell>
          <cell r="Q158">
            <v>893204.67111059348</v>
          </cell>
          <cell r="R158">
            <v>846779.89014891279</v>
          </cell>
          <cell r="S158">
            <v>801355.66805168393</v>
          </cell>
          <cell r="T158">
            <v>756685.5647777624</v>
          </cell>
          <cell r="U158">
            <v>713545.70032971271</v>
          </cell>
          <cell r="V158">
            <v>672217.54045116692</v>
          </cell>
          <cell r="W158">
            <v>632889.30973065121</v>
          </cell>
          <cell r="X158">
            <v>595626.83247436478</v>
          </cell>
          <cell r="Y158">
            <v>555019.75652264617</v>
          </cell>
          <cell r="Z158">
            <v>517037.70116296108</v>
          </cell>
          <cell r="AA158">
            <v>480955.04192798963</v>
          </cell>
          <cell r="AB158">
            <v>446618.57954536355</v>
          </cell>
          <cell r="AC158">
            <v>413938.70680982078</v>
          </cell>
          <cell r="AD158">
            <v>382717.8648978119</v>
          </cell>
          <cell r="AE158">
            <v>353028.70169612422</v>
          </cell>
          <cell r="AF158">
            <v>324827.40361478081</v>
          </cell>
          <cell r="AG158">
            <v>298081.67659845954</v>
          </cell>
          <cell r="AH158">
            <v>272768.14382968092</v>
          </cell>
        </row>
        <row r="159">
          <cell r="D159">
            <v>1180906.2560406041</v>
          </cell>
          <cell r="E159">
            <v>1148259.7236928884</v>
          </cell>
          <cell r="F159">
            <v>1138666.4423588847</v>
          </cell>
          <cell r="G159">
            <v>1157141.9406729278</v>
          </cell>
          <cell r="H159">
            <v>1049692.070690447</v>
          </cell>
          <cell r="I159">
            <v>1017639.2590901419</v>
          </cell>
          <cell r="J159">
            <v>985876.60633747291</v>
          </cell>
          <cell r="K159">
            <v>954397.70277475205</v>
          </cell>
          <cell r="L159">
            <v>923092.34101336973</v>
          </cell>
          <cell r="M159">
            <v>891761.4849422127</v>
          </cell>
          <cell r="N159">
            <v>860082.21286010754</v>
          </cell>
          <cell r="O159">
            <v>825875.48900736391</v>
          </cell>
          <cell r="P159">
            <v>793213.24823779496</v>
          </cell>
          <cell r="Q159">
            <v>756691.37830205029</v>
          </cell>
          <cell r="R159">
            <v>718437.35602473386</v>
          </cell>
          <cell r="S159">
            <v>678767.77408916841</v>
          </cell>
          <cell r="T159">
            <v>637938.97846122808</v>
          </cell>
          <cell r="U159">
            <v>597697.34311757877</v>
          </cell>
          <cell r="V159">
            <v>559289.27052263683</v>
          </cell>
          <cell r="W159">
            <v>523638.79353956453</v>
          </cell>
          <cell r="X159">
            <v>491186.39888801635</v>
          </cell>
          <cell r="Y159">
            <v>461073.35380017932</v>
          </cell>
          <cell r="Z159">
            <v>433801.56161307113</v>
          </cell>
          <cell r="AA159">
            <v>408987.38138187642</v>
          </cell>
          <cell r="AB159">
            <v>386294.22743283387</v>
          </cell>
          <cell r="AC159">
            <v>365410.16272550053</v>
          </cell>
          <cell r="AD159">
            <v>346452.70300343662</v>
          </cell>
          <cell r="AE159">
            <v>328893.84629142564</v>
          </cell>
          <cell r="AF159">
            <v>312569.4140803981</v>
          </cell>
          <cell r="AG159">
            <v>297356.50200103479</v>
          </cell>
          <cell r="AH159">
            <v>283164.71369507525</v>
          </cell>
        </row>
        <row r="160">
          <cell r="D160">
            <v>1018824.841752751</v>
          </cell>
          <cell r="E160">
            <v>976152.12456428353</v>
          </cell>
          <cell r="F160">
            <v>933487.88017537724</v>
          </cell>
          <cell r="G160">
            <v>891294.07696197031</v>
          </cell>
          <cell r="H160">
            <v>849574.31471644389</v>
          </cell>
          <cell r="I160">
            <v>808328.23395215452</v>
          </cell>
          <cell r="J160">
            <v>767652.98838658363</v>
          </cell>
          <cell r="K160">
            <v>727485.0152319764</v>
          </cell>
          <cell r="L160">
            <v>687782.73380671442</v>
          </cell>
          <cell r="M160">
            <v>648472.81204550934</v>
          </cell>
          <cell r="N160">
            <v>609439.19141908456</v>
          </cell>
          <cell r="O160">
            <v>574594.0733547433</v>
          </cell>
          <cell r="P160">
            <v>539579.18252571346</v>
          </cell>
          <cell r="Q160">
            <v>504658.20118447475</v>
          </cell>
          <cell r="R160">
            <v>469629.12823006813</v>
          </cell>
          <cell r="S160">
            <v>434648.58986270352</v>
          </cell>
          <cell r="T160">
            <v>399614.30093112245</v>
          </cell>
          <cell r="U160">
            <v>365467.78134837467</v>
          </cell>
          <cell r="V160">
            <v>332671.66511000827</v>
          </cell>
          <cell r="W160">
            <v>301550.53196666337</v>
          </cell>
          <cell r="X160">
            <v>272240.37269742356</v>
          </cell>
          <cell r="Y160">
            <v>237721.03635474708</v>
          </cell>
          <cell r="Z160">
            <v>204881.72200117208</v>
          </cell>
          <cell r="AA160">
            <v>173658.83282765283</v>
          </cell>
          <cell r="AB160">
            <v>143887.94671525285</v>
          </cell>
          <cell r="AC160">
            <v>115440.5536564666</v>
          </cell>
          <cell r="AD160">
            <v>88099.171490826149</v>
          </cell>
          <cell r="AE160">
            <v>61899.974541295742</v>
          </cell>
          <cell r="AF160">
            <v>36781.173014807689</v>
          </cell>
          <cell r="AG160">
            <v>12697.844726972404</v>
          </cell>
          <cell r="AH160">
            <v>-10382.135153990195</v>
          </cell>
        </row>
        <row r="161">
          <cell r="D161">
            <v>1560160.0808077587</v>
          </cell>
          <cell r="E161">
            <v>1579994.8829255337</v>
          </cell>
          <cell r="F161">
            <v>1565523.5769125724</v>
          </cell>
          <cell r="G161">
            <v>1523214.3623219994</v>
          </cell>
          <cell r="H161">
            <v>1607054.6256916027</v>
          </cell>
          <cell r="I161">
            <v>1615709.7886744754</v>
          </cell>
          <cell r="J161">
            <v>1622593.6904037809</v>
          </cell>
          <cell r="K161">
            <v>1629515.7914390755</v>
          </cell>
          <cell r="L161">
            <v>1636512.8925616529</v>
          </cell>
          <cell r="M161">
            <v>1643659.3938950228</v>
          </cell>
          <cell r="N161">
            <v>1651078.1355273663</v>
          </cell>
          <cell r="O161">
            <v>1652176.3968944559</v>
          </cell>
          <cell r="P161">
            <v>1651408.917941235</v>
          </cell>
          <cell r="Q161">
            <v>1653042.1596057394</v>
          </cell>
          <cell r="R161">
            <v>1655106.0649430274</v>
          </cell>
          <cell r="S161">
            <v>1657332.6145400135</v>
          </cell>
          <cell r="T161">
            <v>1656481.1772824929</v>
          </cell>
          <cell r="U161">
            <v>1654914.5196712087</v>
          </cell>
          <cell r="V161">
            <v>1652141.2505553102</v>
          </cell>
          <cell r="W161">
            <v>1647871.4788770364</v>
          </cell>
          <cell r="X161">
            <v>1642049.4455326712</v>
          </cell>
          <cell r="Y161">
            <v>1621183.6573699112</v>
          </cell>
          <cell r="Z161">
            <v>1598437.4030268344</v>
          </cell>
          <cell r="AA161">
            <v>1574620.1831088369</v>
          </cell>
          <cell r="AB161">
            <v>1549865.9380985002</v>
          </cell>
          <cell r="AC161">
            <v>1524315.8902049987</v>
          </cell>
          <cell r="AD161">
            <v>1496877.3535171477</v>
          </cell>
          <cell r="AE161">
            <v>1468825.0749962807</v>
          </cell>
          <cell r="AF161">
            <v>1440225.0861953248</v>
          </cell>
          <cell r="AG161">
            <v>1411127.6471608034</v>
          </cell>
          <cell r="AH161">
            <v>1381571.6964516984</v>
          </cell>
        </row>
        <row r="162">
          <cell r="D162">
            <v>464408.21325476316</v>
          </cell>
          <cell r="E162">
            <v>444956.82226774271</v>
          </cell>
          <cell r="F162">
            <v>425509.29341437289</v>
          </cell>
          <cell r="G162">
            <v>406276.20450867782</v>
          </cell>
          <cell r="H162">
            <v>387259.19643442793</v>
          </cell>
          <cell r="I162">
            <v>368458.10532778426</v>
          </cell>
          <cell r="J162">
            <v>349917.21650894865</v>
          </cell>
          <cell r="K162">
            <v>331607.55632172339</v>
          </cell>
          <cell r="L162">
            <v>313510.1711547859</v>
          </cell>
          <cell r="M162">
            <v>295591.63424818765</v>
          </cell>
          <cell r="N162">
            <v>277799.04295173258</v>
          </cell>
          <cell r="O162">
            <v>261915.68561910963</v>
          </cell>
          <cell r="P162">
            <v>245954.94121946863</v>
          </cell>
          <cell r="Q162">
            <v>230037.00333145304</v>
          </cell>
          <cell r="R162">
            <v>214069.7943313857</v>
          </cell>
          <cell r="S162">
            <v>198124.70872282347</v>
          </cell>
          <cell r="T162">
            <v>182155.12213777713</v>
          </cell>
          <cell r="U162">
            <v>166590.20508980719</v>
          </cell>
          <cell r="V162">
            <v>151640.83880055108</v>
          </cell>
          <cell r="W162">
            <v>137454.97559299509</v>
          </cell>
          <cell r="X162">
            <v>124094.60378166118</v>
          </cell>
          <cell r="Y162">
            <v>108359.74666327436</v>
          </cell>
          <cell r="Z162">
            <v>93390.689492251477</v>
          </cell>
          <cell r="AA162">
            <v>79158.443104560371</v>
          </cell>
          <cell r="AB162">
            <v>65588.059403780935</v>
          </cell>
          <cell r="AC162">
            <v>52620.960015569333</v>
          </cell>
          <cell r="AD162">
            <v>40158.010626137213</v>
          </cell>
          <cell r="AE162">
            <v>28215.700480745429</v>
          </cell>
          <cell r="AF162">
            <v>16765.864102640808</v>
          </cell>
          <cell r="AG162">
            <v>5788.0247321950883</v>
          </cell>
          <cell r="AH162">
            <v>-4732.461007074804</v>
          </cell>
        </row>
        <row r="163">
          <cell r="D163">
            <v>395267.10613365751</v>
          </cell>
          <cell r="E163">
            <v>384339.82016123337</v>
          </cell>
          <cell r="F163">
            <v>381128.80444188975</v>
          </cell>
          <cell r="G163">
            <v>387312.83193400758</v>
          </cell>
          <cell r="H163">
            <v>351347.74245703849</v>
          </cell>
          <cell r="I163">
            <v>340619.18375909526</v>
          </cell>
          <cell r="J163">
            <v>329987.74559670483</v>
          </cell>
          <cell r="K163">
            <v>319451.28256092145</v>
          </cell>
          <cell r="L163">
            <v>308972.90657926066</v>
          </cell>
          <cell r="M163">
            <v>298485.99726822169</v>
          </cell>
          <cell r="N163">
            <v>287882.46787182568</v>
          </cell>
          <cell r="O163">
            <v>276432.96230910619</v>
          </cell>
          <cell r="P163">
            <v>265500.41849134833</v>
          </cell>
          <cell r="Q163">
            <v>253275.99867288372</v>
          </cell>
          <cell r="R163">
            <v>240471.80138272437</v>
          </cell>
          <cell r="S163">
            <v>227193.79495927136</v>
          </cell>
          <cell r="T163">
            <v>213527.782257393</v>
          </cell>
          <cell r="U163">
            <v>200058.30094420124</v>
          </cell>
          <cell r="V163">
            <v>187202.5406930233</v>
          </cell>
          <cell r="W163">
            <v>175269.78921736425</v>
          </cell>
          <cell r="X163">
            <v>164407.48405519751</v>
          </cell>
          <cell r="Y163">
            <v>154328.1944182287</v>
          </cell>
          <cell r="Z163">
            <v>145199.91491108204</v>
          </cell>
          <cell r="AA163">
            <v>136894.23513261357</v>
          </cell>
          <cell r="AB163">
            <v>129298.49478946543</v>
          </cell>
          <cell r="AC163">
            <v>122308.28385701368</v>
          </cell>
          <cell r="AD163">
            <v>115962.93662419496</v>
          </cell>
          <cell r="AE163">
            <v>110085.72287918327</v>
          </cell>
          <cell r="AF163">
            <v>104621.68960277215</v>
          </cell>
          <cell r="AG163">
            <v>99529.698851840833</v>
          </cell>
          <cell r="AH163">
            <v>94779.493604079631</v>
          </cell>
        </row>
        <row r="164">
          <cell r="D164">
            <v>368984.15878677421</v>
          </cell>
          <cell r="E164">
            <v>385060.45757232531</v>
          </cell>
          <cell r="F164">
            <v>399478.14537392382</v>
          </cell>
          <cell r="G164">
            <v>412292.88484177447</v>
          </cell>
          <cell r="H164">
            <v>423552.11964184069</v>
          </cell>
          <cell r="I164">
            <v>433289.25101284543</v>
          </cell>
          <cell r="J164">
            <v>440776.06212432042</v>
          </cell>
          <cell r="K164">
            <v>446617.3638064363</v>
          </cell>
          <cell r="L164">
            <v>450723.32512211904</v>
          </cell>
          <cell r="M164">
            <v>452898.0547452778</v>
          </cell>
          <cell r="N164">
            <v>452797.50971815846</v>
          </cell>
          <cell r="O164">
            <v>440180.06989971153</v>
          </cell>
          <cell r="P164">
            <v>426478.83831459441</v>
          </cell>
          <cell r="Q164">
            <v>408244.97125172039</v>
          </cell>
          <cell r="R164">
            <v>386625.81600677589</v>
          </cell>
          <cell r="S164">
            <v>361970.48915443558</v>
          </cell>
          <cell r="T164">
            <v>335380.26044219581</v>
          </cell>
          <cell r="U164">
            <v>308240.21309744183</v>
          </cell>
          <cell r="V164">
            <v>282090.61077576346</v>
          </cell>
          <cell r="W164">
            <v>258117.91569461126</v>
          </cell>
          <cell r="X164">
            <v>236946.53295300185</v>
          </cell>
          <cell r="Y164">
            <v>223049.33686980253</v>
          </cell>
          <cell r="Z164">
            <v>211239.86299096403</v>
          </cell>
          <cell r="AA164">
            <v>201121.89775831666</v>
          </cell>
          <cell r="AB164">
            <v>192356.79428886238</v>
          </cell>
          <cell r="AC164">
            <v>184591.44148064716</v>
          </cell>
          <cell r="AD164">
            <v>177478.58168454753</v>
          </cell>
          <cell r="AE164">
            <v>170830.59000785486</v>
          </cell>
          <cell r="AF164">
            <v>164473.00718387711</v>
          </cell>
          <cell r="AG164">
            <v>158282.45982250012</v>
          </cell>
          <cell r="AH164">
            <v>152175.6058895461</v>
          </cell>
        </row>
        <row r="165">
          <cell r="D165">
            <v>2446168.8638205766</v>
          </cell>
          <cell r="E165">
            <v>2368521.6556456103</v>
          </cell>
          <cell r="F165">
            <v>2291943.2992326296</v>
          </cell>
          <cell r="G165">
            <v>2216431.4227137668</v>
          </cell>
          <cell r="H165">
            <v>2141976.8117864123</v>
          </cell>
          <cell r="I165">
            <v>2068557.5474880617</v>
          </cell>
          <cell r="J165">
            <v>1991348.1330089862</v>
          </cell>
          <cell r="K165">
            <v>1915294.9334627897</v>
          </cell>
          <cell r="L165">
            <v>1840244.7321689236</v>
          </cell>
          <cell r="M165">
            <v>1765939.8100595621</v>
          </cell>
          <cell r="N165">
            <v>1691975.8098163919</v>
          </cell>
          <cell r="O165">
            <v>1618790.1370728745</v>
          </cell>
          <cell r="P165">
            <v>1550330.7525117514</v>
          </cell>
          <cell r="Q165">
            <v>1475889.5319048902</v>
          </cell>
          <cell r="R165">
            <v>1399911.6418401101</v>
          </cell>
          <cell r="S165">
            <v>1322705.6324597227</v>
          </cell>
          <cell r="T165">
            <v>1245719.3993725488</v>
          </cell>
          <cell r="U165">
            <v>1169885.9314935575</v>
          </cell>
          <cell r="V165">
            <v>1096708.6200460412</v>
          </cell>
          <cell r="W165">
            <v>1027337.9087817256</v>
          </cell>
          <cell r="X165">
            <v>962363.01526545803</v>
          </cell>
          <cell r="Y165">
            <v>896136.45262733637</v>
          </cell>
          <cell r="Z165">
            <v>834352.66643946571</v>
          </cell>
          <cell r="AA165">
            <v>776300.90027428372</v>
          </cell>
          <cell r="AB165">
            <v>721641.43549721094</v>
          </cell>
          <cell r="AC165">
            <v>669976.43151939788</v>
          </cell>
          <cell r="AD165">
            <v>620779.99991830136</v>
          </cell>
          <cell r="AE165">
            <v>573978.22640252509</v>
          </cell>
          <cell r="AF165">
            <v>529354.19449767144</v>
          </cell>
          <cell r="AG165">
            <v>486743.03718646045</v>
          </cell>
          <cell r="AH165">
            <v>446020.85735055152</v>
          </cell>
        </row>
      </sheetData>
      <sheetData sheetId="6">
        <row r="4">
          <cell r="D4">
            <v>5341060.7015464325</v>
          </cell>
          <cell r="E4">
            <v>5313864.8623622619</v>
          </cell>
          <cell r="F4">
            <v>5286807.5001043538</v>
          </cell>
          <cell r="G4">
            <v>5259887.909670027</v>
          </cell>
          <cell r="H4">
            <v>5233105.389546874</v>
          </cell>
          <cell r="I4">
            <v>5206459.2417944744</v>
          </cell>
          <cell r="J4">
            <v>5177154.5047407569</v>
          </cell>
          <cell r="K4">
            <v>5148014.7104195002</v>
          </cell>
          <cell r="L4">
            <v>5119038.9304447938</v>
          </cell>
          <cell r="M4">
            <v>5090226.2416561795</v>
          </cell>
          <cell r="N4">
            <v>5061575.7260892428</v>
          </cell>
          <cell r="O4">
            <v>5027905.2457716037</v>
          </cell>
          <cell r="P4">
            <v>4994458.7473335555</v>
          </cell>
          <cell r="Q4">
            <v>4961234.7408087561</v>
          </cell>
          <cell r="R4">
            <v>4928231.7461423781</v>
          </cell>
          <cell r="S4">
            <v>4895448.2931251777</v>
          </cell>
          <cell r="T4">
            <v>4858350.7522049826</v>
          </cell>
          <cell r="U4">
            <v>4821534.335190081</v>
          </cell>
          <cell r="V4">
            <v>4784996.9117330648</v>
          </cell>
          <cell r="W4">
            <v>4748736.3676302275</v>
          </cell>
          <cell r="X4">
            <v>4712750.6046992252</v>
          </cell>
          <cell r="Y4">
            <v>4673875.4659375874</v>
          </cell>
          <cell r="Z4">
            <v>4635321.0053829039</v>
          </cell>
          <cell r="AA4">
            <v>4597084.5777838472</v>
          </cell>
          <cell r="AB4">
            <v>4559163.559709576</v>
          </cell>
          <cell r="AC4">
            <v>4521555.3493697401</v>
          </cell>
          <cell r="AD4">
            <v>4482652.6072071437</v>
          </cell>
          <cell r="AE4">
            <v>4444084.5780428043</v>
          </cell>
          <cell r="AF4">
            <v>4405848.3820593869</v>
          </cell>
          <cell r="AG4">
            <v>4367941.1642170493</v>
          </cell>
          <cell r="AH4">
            <v>4330360.0940402551</v>
          </cell>
        </row>
        <row r="5">
          <cell r="D5">
            <v>2331196</v>
          </cell>
          <cell r="E5">
            <v>2319325.9174329876</v>
          </cell>
          <cell r="F5">
            <v>2307516.2754553324</v>
          </cell>
          <cell r="G5">
            <v>2295766.7663130811</v>
          </cell>
          <cell r="H5">
            <v>2284077.0838193139</v>
          </cell>
          <cell r="I5">
            <v>2272446.9233461674</v>
          </cell>
          <cell r="J5">
            <v>2259656.3767453958</v>
          </cell>
          <cell r="K5">
            <v>2246937.8221813431</v>
          </cell>
          <cell r="L5">
            <v>2234290.8544443245</v>
          </cell>
          <cell r="M5">
            <v>2221715.0706053926</v>
          </cell>
          <cell r="N5">
            <v>2209210.0700035002</v>
          </cell>
          <cell r="O5">
            <v>2194514.0211434243</v>
          </cell>
          <cell r="P5">
            <v>2179915.7329513035</v>
          </cell>
          <cell r="Q5">
            <v>2165414.5551062063</v>
          </cell>
          <cell r="R5">
            <v>2151009.8416132466</v>
          </cell>
          <cell r="S5">
            <v>2136700.9507748112</v>
          </cell>
          <cell r="T5">
            <v>2120509.1035303199</v>
          </cell>
          <cell r="U5">
            <v>2104439.9575543865</v>
          </cell>
          <cell r="V5">
            <v>2088492.5830209646</v>
          </cell>
          <cell r="W5">
            <v>2072666.0571501984</v>
          </cell>
          <cell r="X5">
            <v>2056959.4641550258</v>
          </cell>
          <cell r="Y5">
            <v>2039991.754360165</v>
          </cell>
          <cell r="Z5">
            <v>2023164.0099757558</v>
          </cell>
          <cell r="AA5">
            <v>2006475.0764372544</v>
          </cell>
          <cell r="AB5">
            <v>1989923.8087040356</v>
          </cell>
          <cell r="AC5">
            <v>1973509.0711808316</v>
          </cell>
          <cell r="AD5">
            <v>1956529.3134161956</v>
          </cell>
          <cell r="AE5">
            <v>1939695.6467833188</v>
          </cell>
          <cell r="AF5">
            <v>1923006.8143373684</v>
          </cell>
          <cell r="AG5">
            <v>1906461.5699480658</v>
          </cell>
          <cell r="AH5">
            <v>1890058.6782066377</v>
          </cell>
        </row>
        <row r="6">
          <cell r="D6">
            <v>1080464.2518371809</v>
          </cell>
          <cell r="E6">
            <v>1074962.6981797395</v>
          </cell>
          <cell r="F6">
            <v>1069489.1575663155</v>
          </cell>
          <cell r="G6">
            <v>1064043.4873589037</v>
          </cell>
          <cell r="H6">
            <v>1058625.5456457909</v>
          </cell>
          <cell r="I6">
            <v>1053235.1912378541</v>
          </cell>
          <cell r="J6">
            <v>1047307.0203060271</v>
          </cell>
          <cell r="K6">
            <v>1041412.2162906206</v>
          </cell>
          <cell r="L6">
            <v>1035550.591384784</v>
          </cell>
          <cell r="M6">
            <v>1029721.9588387442</v>
          </cell>
          <cell r="N6">
            <v>1023926.1329538564</v>
          </cell>
          <cell r="O6">
            <v>1017114.7985844748</v>
          </cell>
          <cell r="P6">
            <v>1010348.7743936289</v>
          </cell>
          <cell r="Q6">
            <v>1003627.7589701463</v>
          </cell>
          <cell r="R6">
            <v>996951.45290789346</v>
          </cell>
          <cell r="S6">
            <v>990319.55879243941</v>
          </cell>
          <cell r="T6">
            <v>982814.95080628933</v>
          </cell>
          <cell r="U6">
            <v>975367.2124846084</v>
          </cell>
          <cell r="V6">
            <v>967975.91287101049</v>
          </cell>
          <cell r="W6">
            <v>960640.62427488237</v>
          </cell>
          <cell r="X6">
            <v>953360.92224663578</v>
          </cell>
          <cell r="Y6">
            <v>945496.71697651071</v>
          </cell>
          <cell r="Z6">
            <v>937697.38296666858</v>
          </cell>
          <cell r="AA6">
            <v>929962.38509877701</v>
          </cell>
          <cell r="AB6">
            <v>922291.19266865565</v>
          </cell>
          <cell r="AC6">
            <v>914683.27934986469</v>
          </cell>
          <cell r="AD6">
            <v>906813.49007880199</v>
          </cell>
          <cell r="AE6">
            <v>899011.41122135392</v>
          </cell>
          <cell r="AF6">
            <v>891276.46020790422</v>
          </cell>
          <cell r="AG6">
            <v>883608.05948117364</v>
          </cell>
          <cell r="AH6">
            <v>876005.6364530935</v>
          </cell>
        </row>
        <row r="7">
          <cell r="D7">
            <v>926112.21586044075</v>
          </cell>
          <cell r="E7">
            <v>921396.59843977669</v>
          </cell>
          <cell r="F7">
            <v>916704.99219969881</v>
          </cell>
          <cell r="G7">
            <v>912037.27487906034</v>
          </cell>
          <cell r="H7">
            <v>907393.32483924925</v>
          </cell>
          <cell r="I7">
            <v>902773.02106101764</v>
          </cell>
          <cell r="J7">
            <v>897691.73169088038</v>
          </cell>
          <cell r="K7">
            <v>892639.04253481759</v>
          </cell>
          <cell r="L7">
            <v>887614.79261552903</v>
          </cell>
          <cell r="M7">
            <v>882618.8218617806</v>
          </cell>
          <cell r="N7">
            <v>877650.97110330535</v>
          </cell>
          <cell r="O7">
            <v>871812.68450097833</v>
          </cell>
          <cell r="P7">
            <v>866013.23519453907</v>
          </cell>
          <cell r="Q7">
            <v>860252.36483155389</v>
          </cell>
          <cell r="R7">
            <v>854529.81677819428</v>
          </cell>
          <cell r="S7">
            <v>848845.33610780514</v>
          </cell>
          <cell r="T7">
            <v>842412.81497681933</v>
          </cell>
          <cell r="U7">
            <v>836029.03927252139</v>
          </cell>
          <cell r="V7">
            <v>829693.63960372319</v>
          </cell>
          <cell r="W7">
            <v>823406.24937847059</v>
          </cell>
          <cell r="X7">
            <v>817166.5047828306</v>
          </cell>
          <cell r="Y7">
            <v>810425.75740843767</v>
          </cell>
          <cell r="Z7">
            <v>803740.61397143011</v>
          </cell>
          <cell r="AA7">
            <v>797110.61579895159</v>
          </cell>
          <cell r="AB7">
            <v>790535.30800170475</v>
          </cell>
          <cell r="AC7">
            <v>784014.23944274103</v>
          </cell>
          <cell r="AD7">
            <v>777268.70578183024</v>
          </cell>
          <cell r="AE7">
            <v>770581.20961830323</v>
          </cell>
          <cell r="AF7">
            <v>763951.25160677498</v>
          </cell>
          <cell r="AG7">
            <v>757378.33669814887</v>
          </cell>
          <cell r="AH7">
            <v>750861.97410265158</v>
          </cell>
        </row>
        <row r="8">
          <cell r="D8">
            <v>1003288.2338488111</v>
          </cell>
          <cell r="E8">
            <v>998179.64830975793</v>
          </cell>
          <cell r="F8">
            <v>993097.07488300744</v>
          </cell>
          <cell r="G8">
            <v>988040.38111898117</v>
          </cell>
          <cell r="H8">
            <v>983009.43524251971</v>
          </cell>
          <cell r="I8">
            <v>978004.10614943504</v>
          </cell>
          <cell r="J8">
            <v>972499.37599845324</v>
          </cell>
          <cell r="K8">
            <v>967025.62941271905</v>
          </cell>
          <cell r="L8">
            <v>961582.69200015627</v>
          </cell>
          <cell r="M8">
            <v>956170.39035026217</v>
          </cell>
          <cell r="N8">
            <v>950788.55202858103</v>
          </cell>
          <cell r="O8">
            <v>944463.74154272629</v>
          </cell>
          <cell r="P8">
            <v>938181.004794084</v>
          </cell>
          <cell r="Q8">
            <v>931940.06190084945</v>
          </cell>
          <cell r="R8">
            <v>925740.63484304398</v>
          </cell>
          <cell r="S8">
            <v>919582.44745012186</v>
          </cell>
          <cell r="T8">
            <v>912613.88289155392</v>
          </cell>
          <cell r="U8">
            <v>905698.12587856501</v>
          </cell>
          <cell r="V8">
            <v>898834.77623736626</v>
          </cell>
          <cell r="W8">
            <v>892023.43682667613</v>
          </cell>
          <cell r="X8">
            <v>885263.71351473313</v>
          </cell>
          <cell r="Y8">
            <v>877961.23719247384</v>
          </cell>
          <cell r="Z8">
            <v>870718.99846904911</v>
          </cell>
          <cell r="AA8">
            <v>863536.50044886442</v>
          </cell>
          <cell r="AB8">
            <v>856413.2503351802</v>
          </cell>
          <cell r="AC8">
            <v>849348.75939630298</v>
          </cell>
          <cell r="AD8">
            <v>842041.09793031588</v>
          </cell>
          <cell r="AE8">
            <v>834796.31041982863</v>
          </cell>
          <cell r="AF8">
            <v>827613.85590733914</v>
          </cell>
          <cell r="AG8">
            <v>820493.19808966108</v>
          </cell>
          <cell r="AH8">
            <v>813433.8052778719</v>
          </cell>
        </row>
        <row r="9">
          <cell r="D9">
            <v>422147.26400000002</v>
          </cell>
          <cell r="E9">
            <v>419997.75667452486</v>
          </cell>
          <cell r="F9">
            <v>417859.19430152548</v>
          </cell>
          <cell r="G9">
            <v>415731.5211510291</v>
          </cell>
          <cell r="H9">
            <v>413614.68177683133</v>
          </cell>
          <cell r="I9">
            <v>411508.62101505074</v>
          </cell>
          <cell r="J9">
            <v>409192.43041907332</v>
          </cell>
          <cell r="K9">
            <v>406889.27658248064</v>
          </cell>
          <cell r="L9">
            <v>404599.08612741862</v>
          </cell>
          <cell r="M9">
            <v>402321.78608904325</v>
          </cell>
          <cell r="N9">
            <v>400057.30391319568</v>
          </cell>
          <cell r="O9">
            <v>397396.05328566738</v>
          </cell>
          <cell r="P9">
            <v>394752.50575925299</v>
          </cell>
          <cell r="Q9">
            <v>392126.54356985091</v>
          </cell>
          <cell r="R9">
            <v>389518.04973674688</v>
          </cell>
          <cell r="S9">
            <v>386926.90805740282</v>
          </cell>
          <cell r="T9">
            <v>383994.78908784041</v>
          </cell>
          <cell r="U9">
            <v>381084.88961625722</v>
          </cell>
          <cell r="V9">
            <v>378197.04126405204</v>
          </cell>
          <cell r="W9">
            <v>375331.07692859106</v>
          </cell>
          <cell r="X9">
            <v>372486.83077353862</v>
          </cell>
          <cell r="Y9">
            <v>369414.21385662281</v>
          </cell>
          <cell r="Z9">
            <v>366366.94273434498</v>
          </cell>
          <cell r="AA9">
            <v>363344.80833107891</v>
          </cell>
          <cell r="AB9">
            <v>360347.60329584812</v>
          </cell>
          <cell r="AC9">
            <v>357375.12198809936</v>
          </cell>
          <cell r="AD9">
            <v>354300.32335095177</v>
          </cell>
          <cell r="AE9">
            <v>351251.97979161271</v>
          </cell>
          <cell r="AF9">
            <v>348229.86369480559</v>
          </cell>
          <cell r="AG9">
            <v>345233.74940361967</v>
          </cell>
          <cell r="AH9">
            <v>342263.41320266016</v>
          </cell>
        </row>
        <row r="10">
          <cell r="D10">
            <v>381143.85015608743</v>
          </cell>
          <cell r="E10">
            <v>379203.12575056264</v>
          </cell>
          <cell r="F10">
            <v>377272.28320779558</v>
          </cell>
          <cell r="G10">
            <v>375351.27221089869</v>
          </cell>
          <cell r="H10">
            <v>373440.04269919032</v>
          </cell>
          <cell r="I10">
            <v>371538.54486688954</v>
          </cell>
          <cell r="J10">
            <v>369447.32723567414</v>
          </cell>
          <cell r="K10">
            <v>367367.880095681</v>
          </cell>
          <cell r="L10">
            <v>365300.13719629071</v>
          </cell>
          <cell r="M10">
            <v>363244.03265977761</v>
          </cell>
          <cell r="N10">
            <v>361199.5009792113</v>
          </cell>
          <cell r="O10">
            <v>358796.73920173256</v>
          </cell>
          <cell r="P10">
            <v>356409.96101266867</v>
          </cell>
          <cell r="Q10">
            <v>354039.06008641509</v>
          </cell>
          <cell r="R10">
            <v>351683.93080466363</v>
          </cell>
          <cell r="S10">
            <v>349344.46825169749</v>
          </cell>
          <cell r="T10">
            <v>346697.14773471619</v>
          </cell>
          <cell r="U10">
            <v>344069.88852271199</v>
          </cell>
          <cell r="V10">
            <v>341462.53859179688</v>
          </cell>
          <cell r="W10">
            <v>338874.94707011495</v>
          </cell>
          <cell r="X10">
            <v>336306.96422911197</v>
          </cell>
          <cell r="Y10">
            <v>333532.79241363856</v>
          </cell>
          <cell r="Z10">
            <v>330781.50454075437</v>
          </cell>
          <cell r="AA10">
            <v>328052.91184247268</v>
          </cell>
          <cell r="AB10">
            <v>325346.82710794016</v>
          </cell>
          <cell r="AC10">
            <v>322663.06467059231</v>
          </cell>
          <cell r="AD10">
            <v>319886.92304666573</v>
          </cell>
          <cell r="AE10">
            <v>317134.66690316744</v>
          </cell>
          <cell r="AF10">
            <v>314406.09073322744</v>
          </cell>
          <cell r="AG10">
            <v>311700.99079812452</v>
          </cell>
          <cell r="AH10">
            <v>309019.16511207266</v>
          </cell>
        </row>
        <row r="12">
          <cell r="D12">
            <v>582875.6940607368</v>
          </cell>
          <cell r="E12">
            <v>592784.58085976925</v>
          </cell>
          <cell r="F12">
            <v>602861.91873438528</v>
          </cell>
          <cell r="G12">
            <v>613110.57135286974</v>
          </cell>
          <cell r="H12">
            <v>623533.45106586849</v>
          </cell>
          <cell r="I12">
            <v>634133.51973398821</v>
          </cell>
          <cell r="J12">
            <v>644913.78956946591</v>
          </cell>
          <cell r="K12">
            <v>655877.32399214676</v>
          </cell>
          <cell r="L12">
            <v>667027.23850001325</v>
          </cell>
          <cell r="M12">
            <v>678366.70155451342</v>
          </cell>
          <cell r="N12">
            <v>689898.93548094004</v>
          </cell>
          <cell r="O12">
            <v>701627.21738411591</v>
          </cell>
          <cell r="P12">
            <v>713554.88007964578</v>
          </cell>
          <cell r="Q12">
            <v>725685.3130409997</v>
          </cell>
          <cell r="R12">
            <v>738021.96336269658</v>
          </cell>
          <cell r="S12">
            <v>750568.33673986234</v>
          </cell>
          <cell r="T12">
            <v>763327.99846443988</v>
          </cell>
          <cell r="U12">
            <v>776304.57443833526</v>
          </cell>
          <cell r="V12">
            <v>789501.75220378686</v>
          </cell>
          <cell r="W12">
            <v>802923.28199125116</v>
          </cell>
          <cell r="X12">
            <v>816572.97778510232</v>
          </cell>
          <cell r="Y12">
            <v>830454.71840744896</v>
          </cell>
          <cell r="Z12">
            <v>844572.44862037548</v>
          </cell>
          <cell r="AA12">
            <v>858930.18024692184</v>
          </cell>
          <cell r="AB12">
            <v>873531.99331111938</v>
          </cell>
          <cell r="AC12">
            <v>888382.03719740838</v>
          </cell>
          <cell r="AD12">
            <v>903484.53182976425</v>
          </cell>
          <cell r="AE12">
            <v>918843.76887087012</v>
          </cell>
          <cell r="AF12">
            <v>934464.11294167477</v>
          </cell>
          <cell r="AG12">
            <v>950350.00286168314</v>
          </cell>
          <cell r="AH12">
            <v>966505.95291033166</v>
          </cell>
        </row>
        <row r="13">
          <cell r="D13">
            <v>0</v>
          </cell>
          <cell r="E13">
            <v>592.78458085976945</v>
          </cell>
          <cell r="F13">
            <v>1205.7238374687709</v>
          </cell>
          <cell r="G13">
            <v>1839.3317140586096</v>
          </cell>
          <cell r="H13">
            <v>2494.1338042634748</v>
          </cell>
          <cell r="I13">
            <v>3170.6675986699415</v>
          </cell>
          <cell r="J13">
            <v>3869.4827374167962</v>
          </cell>
          <cell r="K13">
            <v>4591.1412679450277</v>
          </cell>
          <cell r="L13">
            <v>5336.2179080001069</v>
          </cell>
          <cell r="M13">
            <v>6105.3003139906223</v>
          </cell>
          <cell r="N13">
            <v>6898.9893548094014</v>
          </cell>
          <cell r="O13">
            <v>9822.7810433776249</v>
          </cell>
          <cell r="P13">
            <v>12843.987841433624</v>
          </cell>
          <cell r="Q13">
            <v>15965.076886901998</v>
          </cell>
          <cell r="R13">
            <v>19188.571047430112</v>
          </cell>
          <cell r="S13">
            <v>22517.050102195873</v>
          </cell>
          <cell r="T13">
            <v>25953.151947790964</v>
          </cell>
          <cell r="U13">
            <v>29499.573828656743</v>
          </cell>
          <cell r="V13">
            <v>33159.073592559056</v>
          </cell>
          <cell r="W13">
            <v>36934.470971597555</v>
          </cell>
          <cell r="X13">
            <v>40828.648889255121</v>
          </cell>
          <cell r="Y13">
            <v>45675.009512409699</v>
          </cell>
          <cell r="Z13">
            <v>50674.34691722253</v>
          </cell>
          <cell r="AA13">
            <v>55830.461716049918</v>
          </cell>
          <cell r="AB13">
            <v>61147.239531778352</v>
          </cell>
          <cell r="AC13">
            <v>66628.652789805637</v>
          </cell>
          <cell r="AD13">
            <v>72278.762546381156</v>
          </cell>
          <cell r="AE13">
            <v>78101.720354023972</v>
          </cell>
          <cell r="AF13">
            <v>84101.770164750735</v>
          </cell>
          <cell r="AG13">
            <v>90283.250271859899</v>
          </cell>
          <cell r="AH13">
            <v>96650.595291033169</v>
          </cell>
        </row>
        <row r="14">
          <cell r="D14">
            <v>582875.6940607368</v>
          </cell>
          <cell r="E14">
            <v>593377.36544062907</v>
          </cell>
          <cell r="F14">
            <v>604067.64257185406</v>
          </cell>
          <cell r="G14">
            <v>614949.90306692838</v>
          </cell>
          <cell r="H14">
            <v>626027.58487013192</v>
          </cell>
          <cell r="I14">
            <v>637304.18733265821</v>
          </cell>
          <cell r="J14">
            <v>648783.27230688266</v>
          </cell>
          <cell r="K14">
            <v>660468.46526009182</v>
          </cell>
          <cell r="L14">
            <v>672363.45640801336</v>
          </cell>
          <cell r="M14">
            <v>684472.0018685041</v>
          </cell>
          <cell r="N14">
            <v>696797.92483574944</v>
          </cell>
          <cell r="O14">
            <v>711449.9984274935</v>
          </cell>
          <cell r="P14">
            <v>726398.86792107939</v>
          </cell>
          <cell r="Q14">
            <v>741650.38992790168</v>
          </cell>
          <cell r="R14">
            <v>757210.53441012674</v>
          </cell>
          <cell r="S14">
            <v>773085.38684205816</v>
          </cell>
          <cell r="T14">
            <v>789281.15041223087</v>
          </cell>
          <cell r="U14">
            <v>805804.14826699195</v>
          </cell>
          <cell r="V14">
            <v>822660.82579634595</v>
          </cell>
          <cell r="W14">
            <v>839857.75296284875</v>
          </cell>
          <cell r="X14">
            <v>857401.62667435745</v>
          </cell>
          <cell r="Y14">
            <v>876129.72791985865</v>
          </cell>
          <cell r="Z14">
            <v>895246.79553759797</v>
          </cell>
          <cell r="AA14">
            <v>914760.64196297177</v>
          </cell>
          <cell r="AB14">
            <v>934679.23284289776</v>
          </cell>
          <cell r="AC14">
            <v>955010.68998721405</v>
          </cell>
          <cell r="AD14">
            <v>975763.29437614535</v>
          </cell>
          <cell r="AE14">
            <v>996945.48922489409</v>
          </cell>
          <cell r="AF14">
            <v>1018565.8831064255</v>
          </cell>
          <cell r="AG14">
            <v>1040633.2531335431</v>
          </cell>
          <cell r="AH14">
            <v>1063156.5482013649</v>
          </cell>
        </row>
        <row r="15">
          <cell r="D15">
            <v>0</v>
          </cell>
          <cell r="E15">
            <v>979.07265297703793</v>
          </cell>
          <cell r="F15">
            <v>1993.4232204871184</v>
          </cell>
          <cell r="G15">
            <v>3044.0020201812958</v>
          </cell>
          <cell r="H15">
            <v>4131.7820601428703</v>
          </cell>
          <cell r="I15">
            <v>5257.7595454944303</v>
          </cell>
          <cell r="J15">
            <v>6422.9543958381391</v>
          </cell>
          <cell r="K15">
            <v>7628.4107737540617</v>
          </cell>
          <cell r="L15">
            <v>8875.1976245857768</v>
          </cell>
          <cell r="M15">
            <v>10164.409227747286</v>
          </cell>
          <cell r="N15">
            <v>11497.165759789867</v>
          </cell>
          <cell r="O15">
            <v>15260.602466269736</v>
          </cell>
          <cell r="P15">
            <v>19176.930113116501</v>
          </cell>
          <cell r="Q15">
            <v>23250.73972423972</v>
          </cell>
          <cell r="R15">
            <v>27486.742399087605</v>
          </cell>
          <cell r="S15">
            <v>31889.772207234899</v>
          </cell>
          <cell r="T15">
            <v>36464.789149045071</v>
          </cell>
          <cell r="U15">
            <v>41216.882183856644</v>
          </cell>
          <cell r="V15">
            <v>46151.272327175022</v>
          </cell>
          <cell r="W15">
            <v>51273.315818381918</v>
          </cell>
          <cell r="X15">
            <v>56588.507360507596</v>
          </cell>
          <cell r="Y15">
            <v>66498.246349117282</v>
          </cell>
          <cell r="Z15">
            <v>76812.175057125904</v>
          </cell>
          <cell r="AA15">
            <v>87542.593435856412</v>
          </cell>
          <cell r="AB15">
            <v>98702.126988210017</v>
          </cell>
          <cell r="AC15">
            <v>110303.73469352322</v>
          </cell>
          <cell r="AD15">
            <v>122360.71711476863</v>
          </cell>
          <cell r="AE15">
            <v>134886.72469212816</v>
          </cell>
          <cell r="AF15">
            <v>147895.76622705298</v>
          </cell>
          <cell r="AG15">
            <v>161402.21756101251</v>
          </cell>
          <cell r="AH15">
            <v>175420.83045322521</v>
          </cell>
        </row>
        <row r="16">
          <cell r="D16">
            <v>0</v>
          </cell>
          <cell r="E16">
            <v>622.01820742703467</v>
          </cell>
          <cell r="F16">
            <v>1264.3558606378708</v>
          </cell>
          <cell r="G16">
            <v>1927.5035882972534</v>
          </cell>
          <cell r="H16">
            <v>2611.9623718019543</v>
          </cell>
          <cell r="I16">
            <v>3318.2437458826098</v>
          </cell>
          <cell r="J16">
            <v>4046.870002839581</v>
          </cell>
          <cell r="K16">
            <v>4798.3744004745831</v>
          </cell>
          <cell r="L16">
            <v>5573.3013737807923</v>
          </cell>
          <cell r="M16">
            <v>6372.2067504551524</v>
          </cell>
          <cell r="N16">
            <v>7195.657970297576</v>
          </cell>
          <cell r="O16">
            <v>9502.985254870704</v>
          </cell>
          <cell r="P16">
            <v>11881.328555173777</v>
          </cell>
          <cell r="Q16">
            <v>14332.073021563056</v>
          </cell>
          <cell r="R16">
            <v>16856.619595455006</v>
          </cell>
          <cell r="S16">
            <v>19456.384884164112</v>
          </cell>
          <cell r="T16">
            <v>22132.801021137664</v>
          </cell>
          <cell r="U16">
            <v>24887.315511006054</v>
          </cell>
          <cell r="V16">
            <v>27721.391058849411</v>
          </cell>
          <cell r="W16">
            <v>30636.505383062533</v>
          </cell>
          <cell r="X16">
            <v>33634.151011181697</v>
          </cell>
          <cell r="Y16">
            <v>39105.200559866811</v>
          </cell>
          <cell r="Z16">
            <v>44686.530278233782</v>
          </cell>
          <cell r="AA16">
            <v>50377.579155301326</v>
          </cell>
          <cell r="AB16">
            <v>56177.661513435014</v>
          </cell>
          <cell r="AC16">
            <v>62085.961214086266</v>
          </cell>
          <cell r="AD16">
            <v>68101.525665457855</v>
          </cell>
          <cell r="AE16">
            <v>74223.25962627116</v>
          </cell>
          <cell r="AF16">
            <v>80449.918799654013</v>
          </cell>
          <cell r="AG16">
            <v>86780.103211008769</v>
          </cell>
          <cell r="AH16">
            <v>93212.250363554675</v>
          </cell>
        </row>
        <row r="17">
          <cell r="D17">
            <v>0</v>
          </cell>
          <cell r="E17">
            <v>1601.0908604040726</v>
          </cell>
          <cell r="F17">
            <v>3257.7790811249893</v>
          </cell>
          <cell r="G17">
            <v>4971.5056084785492</v>
          </cell>
          <cell r="H17">
            <v>6743.7444319448241</v>
          </cell>
          <cell r="I17">
            <v>8576.003291377041</v>
          </cell>
          <cell r="J17">
            <v>10469.82439867772</v>
          </cell>
          <cell r="K17">
            <v>12426.785174228644</v>
          </cell>
          <cell r="L17">
            <v>14448.498998366569</v>
          </cell>
          <cell r="M17">
            <v>16536.615978202441</v>
          </cell>
          <cell r="N17">
            <v>18692.823730087443</v>
          </cell>
          <cell r="O17">
            <v>24763.58772114044</v>
          </cell>
          <cell r="P17">
            <v>31058.258668290277</v>
          </cell>
          <cell r="Q17">
            <v>37582.812745802774</v>
          </cell>
          <cell r="R17">
            <v>44343.361994542611</v>
          </cell>
          <cell r="S17">
            <v>51346.157091399014</v>
          </cell>
          <cell r="T17">
            <v>58597.590170182739</v>
          </cell>
          <cell r="U17">
            <v>66104.197694862698</v>
          </cell>
          <cell r="V17">
            <v>73872.663386024433</v>
          </cell>
          <cell r="W17">
            <v>81909.821201444458</v>
          </cell>
          <cell r="X17">
            <v>90222.658371689293</v>
          </cell>
          <cell r="Y17">
            <v>105603.4469089841</v>
          </cell>
          <cell r="Z17">
            <v>121498.70533535969</v>
          </cell>
          <cell r="AA17">
            <v>137920.17259115772</v>
          </cell>
          <cell r="AB17">
            <v>154879.78850164503</v>
          </cell>
          <cell r="AC17">
            <v>172389.69590760948</v>
          </cell>
          <cell r="AD17">
            <v>190462.24278022649</v>
          </cell>
          <cell r="AE17">
            <v>209109.98431839934</v>
          </cell>
          <cell r="AF17">
            <v>228345.68502670701</v>
          </cell>
          <cell r="AG17">
            <v>248182.32077202128</v>
          </cell>
          <cell r="AH17">
            <v>268633.08081677987</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D19">
            <v>582875.6940607368</v>
          </cell>
          <cell r="E19">
            <v>591776.274580225</v>
          </cell>
          <cell r="F19">
            <v>600809.86349072901</v>
          </cell>
          <cell r="G19">
            <v>609978.39745844982</v>
          </cell>
          <cell r="H19">
            <v>619283.84043818712</v>
          </cell>
          <cell r="I19">
            <v>628728.18404128123</v>
          </cell>
          <cell r="J19">
            <v>638313.44790820498</v>
          </cell>
          <cell r="K19">
            <v>648041.68008586322</v>
          </cell>
          <cell r="L19">
            <v>657914.95740964683</v>
          </cell>
          <cell r="M19">
            <v>667935.38589030167</v>
          </cell>
          <cell r="N19">
            <v>678105.10110566195</v>
          </cell>
          <cell r="O19">
            <v>686686.41070635302</v>
          </cell>
          <cell r="P19">
            <v>695340.60925278906</v>
          </cell>
          <cell r="Q19">
            <v>704067.57718209887</v>
          </cell>
          <cell r="R19">
            <v>712867.17241558409</v>
          </cell>
          <cell r="S19">
            <v>721739.22975065908</v>
          </cell>
          <cell r="T19">
            <v>730683.56024204812</v>
          </cell>
          <cell r="U19">
            <v>739699.95057212922</v>
          </cell>
          <cell r="V19">
            <v>748788.16241032153</v>
          </cell>
          <cell r="W19">
            <v>757947.93176140427</v>
          </cell>
          <cell r="X19">
            <v>767178.96830266819</v>
          </cell>
          <cell r="Y19">
            <v>770526.28101087455</v>
          </cell>
          <cell r="Z19">
            <v>773748.09020223829</v>
          </cell>
          <cell r="AA19">
            <v>776840.46937181405</v>
          </cell>
          <cell r="AB19">
            <v>779799.44434125279</v>
          </cell>
          <cell r="AC19">
            <v>782620.99407960451</v>
          </cell>
          <cell r="AD19">
            <v>785301.05159591883</v>
          </cell>
          <cell r="AE19">
            <v>787835.50490649475</v>
          </cell>
          <cell r="AF19">
            <v>790220.19807971851</v>
          </cell>
          <cell r="AG19">
            <v>792450.93236152176</v>
          </cell>
          <cell r="AH19">
            <v>794523.46738458506</v>
          </cell>
        </row>
        <row r="20">
          <cell r="D20">
            <v>36825.842975206615</v>
          </cell>
          <cell r="E20">
            <v>37388.177936054548</v>
          </cell>
          <cell r="F20">
            <v>37958.916311510162</v>
          </cell>
          <cell r="G20">
            <v>38538.180459335395</v>
          </cell>
          <cell r="H20">
            <v>39126.094461374458</v>
          </cell>
          <cell r="I20">
            <v>39722.784146800252</v>
          </cell>
          <cell r="J20">
            <v>40328.377115654555</v>
          </cell>
          <cell r="K20">
            <v>40943.002762685683</v>
          </cell>
          <cell r="L20">
            <v>41566.792301486443</v>
          </cell>
          <cell r="M20">
            <v>42199.878788936432</v>
          </cell>
          <cell r="N20">
            <v>42842.397149951503</v>
          </cell>
          <cell r="O20">
            <v>43384.560707459103</v>
          </cell>
          <cell r="P20">
            <v>43931.329358124618</v>
          </cell>
          <cell r="Q20">
            <v>44482.69554801577</v>
          </cell>
          <cell r="R20">
            <v>45038.650300659712</v>
          </cell>
          <cell r="S20">
            <v>45599.183178626066</v>
          </cell>
          <cell r="T20">
            <v>46164.282244431204</v>
          </cell>
          <cell r="U20">
            <v>46733.934020756846</v>
          </cell>
          <cell r="V20">
            <v>47308.123449976396</v>
          </cell>
          <cell r="W20">
            <v>47886.833852982039</v>
          </cell>
          <cell r="X20">
            <v>48470.046887306227</v>
          </cell>
          <cell r="Y20">
            <v>48681.528706564379</v>
          </cell>
          <cell r="Z20">
            <v>48885.081266031499</v>
          </cell>
          <cell r="AA20">
            <v>49080.456490764635</v>
          </cell>
          <cell r="AB20">
            <v>49267.403293835072</v>
          </cell>
          <cell r="AC20">
            <v>49445.667628186347</v>
          </cell>
          <cell r="AD20">
            <v>49614.992543028362</v>
          </cell>
          <cell r="AE20">
            <v>49775.118244947807</v>
          </cell>
          <cell r="AF20">
            <v>49925.782163920616</v>
          </cell>
          <cell r="AG20">
            <v>50066.7190244179</v>
          </cell>
          <cell r="AH20">
            <v>50197.660921802963</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D22">
            <v>23746.467073344633</v>
          </cell>
          <cell r="E22">
            <v>24109.078423231618</v>
          </cell>
          <cell r="F22">
            <v>24477.108560365905</v>
          </cell>
          <cell r="G22">
            <v>24850.636384898313</v>
          </cell>
          <cell r="H22">
            <v>25229.741908722386</v>
          </cell>
          <cell r="I22">
            <v>25614.506270464426</v>
          </cell>
          <cell r="J22">
            <v>26005.011750662936</v>
          </cell>
          <cell r="K22">
            <v>26401.341787139871</v>
          </cell>
          <cell r="L22">
            <v>26803.580990565632</v>
          </cell>
          <cell r="M22">
            <v>27211.815160220132</v>
          </cell>
          <cell r="N22">
            <v>27626.131299952114</v>
          </cell>
          <cell r="O22">
            <v>27975.735491644064</v>
          </cell>
          <cell r="P22">
            <v>28328.309192903453</v>
          </cell>
          <cell r="Q22">
            <v>28683.847532716085</v>
          </cell>
          <cell r="R22">
            <v>29042.344722768659</v>
          </cell>
          <cell r="S22">
            <v>29403.794032676284</v>
          </cell>
          <cell r="T22">
            <v>29768.187764772363</v>
          </cell>
          <cell r="U22">
            <v>30135.517228456232</v>
          </cell>
          <cell r="V22">
            <v>30505.772714094524</v>
          </cell>
          <cell r="W22">
            <v>30878.943466471534</v>
          </cell>
          <cell r="X22">
            <v>31255.017657784658</v>
          </cell>
          <cell r="Y22">
            <v>31391.387816670242</v>
          </cell>
          <cell r="Z22">
            <v>31522.64493831537</v>
          </cell>
          <cell r="AA22">
            <v>31648.629056158818</v>
          </cell>
          <cell r="AB22">
            <v>31769.178261415789</v>
          </cell>
          <cell r="AC22">
            <v>31884.128736517589</v>
          </cell>
          <cell r="AD22">
            <v>31993.314791476325</v>
          </cell>
          <cell r="AE22">
            <v>32096.568903290856</v>
          </cell>
          <cell r="AF22">
            <v>32193.721758513682</v>
          </cell>
          <cell r="AG22">
            <v>32284.602299102331</v>
          </cell>
          <cell r="AH22">
            <v>32369.037771682524</v>
          </cell>
        </row>
        <row r="23">
          <cell r="D23">
            <v>522303.38401218556</v>
          </cell>
          <cell r="E23">
            <v>530279.01822093886</v>
          </cell>
          <cell r="F23">
            <v>538373.8386188529</v>
          </cell>
          <cell r="G23">
            <v>546589.58061421616</v>
          </cell>
          <cell r="H23">
            <v>554928.00406809023</v>
          </cell>
          <cell r="I23">
            <v>563390.89362401655</v>
          </cell>
          <cell r="J23">
            <v>571980.05904188752</v>
          </cell>
          <cell r="K23">
            <v>580697.33553603769</v>
          </cell>
          <cell r="L23">
            <v>589544.58411759476</v>
          </cell>
          <cell r="M23">
            <v>598523.69194114511</v>
          </cell>
          <cell r="N23">
            <v>607636.57265575835</v>
          </cell>
          <cell r="O23">
            <v>615326.11450724991</v>
          </cell>
          <cell r="P23">
            <v>623080.97070176096</v>
          </cell>
          <cell r="Q23">
            <v>630901.034101367</v>
          </cell>
          <cell r="R23">
            <v>638786.17739215575</v>
          </cell>
          <cell r="S23">
            <v>646736.2525393567</v>
          </cell>
          <cell r="T23">
            <v>654751.09023284458</v>
          </cell>
          <cell r="U23">
            <v>662830.49932291615</v>
          </cell>
          <cell r="V23">
            <v>670974.2662462506</v>
          </cell>
          <cell r="W23">
            <v>679182.15444195073</v>
          </cell>
          <cell r="X23">
            <v>687453.9037575773</v>
          </cell>
          <cell r="Y23">
            <v>690453.36448763986</v>
          </cell>
          <cell r="Z23">
            <v>693340.36399789143</v>
          </cell>
          <cell r="AA23">
            <v>696111.3838248906</v>
          </cell>
          <cell r="AB23">
            <v>698762.86278600199</v>
          </cell>
          <cell r="AC23">
            <v>701291.1977149006</v>
          </cell>
          <cell r="AD23">
            <v>703692.74426141416</v>
          </cell>
          <cell r="AE23">
            <v>705963.8177582561</v>
          </cell>
          <cell r="AF23">
            <v>708100.69415728422</v>
          </cell>
          <cell r="AG23">
            <v>710099.61103800149</v>
          </cell>
          <cell r="AH23">
            <v>711956.7686910996</v>
          </cell>
        </row>
        <row r="24">
          <cell r="D24">
            <v>10824.28882051282</v>
          </cell>
          <cell r="E24">
            <v>10989.57698605971</v>
          </cell>
          <cell r="F24">
            <v>11157.33518296076</v>
          </cell>
          <cell r="G24">
            <v>11327.599376061513</v>
          </cell>
          <cell r="H24">
            <v>11500.406036970235</v>
          </cell>
          <cell r="I24">
            <v>11675.79215089078</v>
          </cell>
          <cell r="J24">
            <v>11853.795223541803</v>
          </cell>
          <cell r="K24">
            <v>12034.453288163393</v>
          </cell>
          <cell r="L24">
            <v>12217.804912612015</v>
          </cell>
          <cell r="M24">
            <v>12403.889206544845</v>
          </cell>
          <cell r="N24">
            <v>12592.74582869446</v>
          </cell>
          <cell r="O24">
            <v>12752.104975975082</v>
          </cell>
          <cell r="P24">
            <v>12912.817706890441</v>
          </cell>
          <cell r="Q24">
            <v>13074.881801099109</v>
          </cell>
          <cell r="R24">
            <v>13238.294620129656</v>
          </cell>
          <cell r="S24">
            <v>13403.053096088672</v>
          </cell>
          <cell r="T24">
            <v>13569.153720169295</v>
          </cell>
          <cell r="U24">
            <v>13736.592530958182</v>
          </cell>
          <cell r="V24">
            <v>13905.365102539021</v>
          </cell>
          <cell r="W24">
            <v>14075.466532390494</v>
          </cell>
          <cell r="X24">
            <v>14246.891429076848</v>
          </cell>
          <cell r="Y24">
            <v>14309.052675283183</v>
          </cell>
          <cell r="Z24">
            <v>14368.883259346396</v>
          </cell>
          <cell r="AA24">
            <v>14426.310264135067</v>
          </cell>
          <cell r="AB24">
            <v>14481.259887199183</v>
          </cell>
          <cell r="AC24">
            <v>14533.65745601285</v>
          </cell>
          <cell r="AD24">
            <v>14583.42744455032</v>
          </cell>
          <cell r="AE24">
            <v>14630.493491248297</v>
          </cell>
          <cell r="AF24">
            <v>14674.778418409094</v>
          </cell>
          <cell r="AG24">
            <v>14716.204253100945</v>
          </cell>
          <cell r="AH24">
            <v>14754.692249613505</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D26">
            <v>1749397.7312644324</v>
          </cell>
          <cell r="E26">
            <v>1737207.8196432679</v>
          </cell>
          <cell r="F26">
            <v>1725102.8480804311</v>
          </cell>
          <cell r="G26">
            <v>1713082.2247083404</v>
          </cell>
          <cell r="H26">
            <v>1701145.3617835843</v>
          </cell>
          <cell r="I26">
            <v>1689291.6756581841</v>
          </cell>
          <cell r="J26">
            <v>1677520.5867510559</v>
          </cell>
          <cell r="K26">
            <v>1665831.5195196725</v>
          </cell>
          <cell r="L26">
            <v>1654223.9024319232</v>
          </cell>
          <cell r="M26">
            <v>1642697.1679381679</v>
          </cell>
          <cell r="N26">
            <v>1631250.7524434878</v>
          </cell>
          <cell r="O26">
            <v>1619884.0962801282</v>
          </cell>
          <cell r="P26">
            <v>1608596.6436801341</v>
          </cell>
          <cell r="Q26">
            <v>1597387.8427481756</v>
          </cell>
          <cell r="R26">
            <v>1586257.1454345642</v>
          </cell>
          <cell r="S26">
            <v>1575204.0075084551</v>
          </cell>
          <cell r="T26">
            <v>1564227.8885312378</v>
          </cell>
          <cell r="U26">
            <v>1553328.2518301117</v>
          </cell>
          <cell r="V26">
            <v>1542504.5644718453</v>
          </cell>
          <cell r="W26">
            <v>1531756.2972367185</v>
          </cell>
          <cell r="X26">
            <v>1521082.9245926475</v>
          </cell>
          <cell r="Y26">
            <v>1510483.9246694881</v>
          </cell>
          <cell r="Z26">
            <v>1499958.7792335199</v>
          </cell>
          <cell r="AA26">
            <v>1489506.9736621073</v>
          </cell>
          <cell r="AB26">
            <v>1479127.9969185363</v>
          </cell>
          <cell r="AC26">
            <v>1468821.3415270289</v>
          </cell>
          <cell r="AD26">
            <v>1458586.5035479299</v>
          </cell>
          <cell r="AE26">
            <v>1448422.9825530665</v>
          </cell>
          <cell r="AF26">
            <v>1438330.2816012802</v>
          </cell>
          <cell r="AG26">
            <v>1428307.9072141296</v>
          </cell>
          <cell r="AH26">
            <v>1418355.3693517612</v>
          </cell>
        </row>
        <row r="27">
          <cell r="D27">
            <v>0</v>
          </cell>
          <cell r="E27">
            <v>3517.8458347776173</v>
          </cell>
          <cell r="F27">
            <v>6986.6665347257458</v>
          </cell>
          <cell r="G27">
            <v>10406.974515103166</v>
          </cell>
          <cell r="H27">
            <v>13779.277430447033</v>
          </cell>
          <cell r="I27">
            <v>17104.078216039114</v>
          </cell>
          <cell r="J27">
            <v>20381.875129025324</v>
          </cell>
          <cell r="K27">
            <v>23613.161789191356</v>
          </cell>
          <cell r="L27">
            <v>26798.427219397152</v>
          </cell>
          <cell r="M27">
            <v>29938.15588567311</v>
          </cell>
          <cell r="N27">
            <v>33032.827736980631</v>
          </cell>
          <cell r="O27">
            <v>42862.133187572195</v>
          </cell>
          <cell r="P27">
            <v>52552.85234902997</v>
          </cell>
          <cell r="Q27">
            <v>62106.439326049054</v>
          </cell>
          <cell r="R27">
            <v>71524.33468764447</v>
          </cell>
          <cell r="S27">
            <v>80807.965585183745</v>
          </cell>
          <cell r="T27">
            <v>89958.74586943147</v>
          </cell>
          <cell r="U27">
            <v>98978.076206614714</v>
          </cell>
          <cell r="V27">
            <v>107867.34419351614</v>
          </cell>
          <cell r="W27">
            <v>116627.92447160372</v>
          </cell>
          <cell r="X27">
            <v>125261.17884020451</v>
          </cell>
          <cell r="Y27">
            <v>132341.04905991722</v>
          </cell>
          <cell r="Z27">
            <v>139316.17141520933</v>
          </cell>
          <cell r="AA27">
            <v>146187.66193006749</v>
          </cell>
          <cell r="AB27">
            <v>152956.62616134583</v>
          </cell>
          <cell r="AC27">
            <v>159624.15929044987</v>
          </cell>
          <cell r="AD27">
            <v>166191.34621425116</v>
          </cell>
          <cell r="AE27">
            <v>172659.26163523828</v>
          </cell>
          <cell r="AF27">
            <v>179028.97015091134</v>
          </cell>
          <cell r="AG27">
            <v>185301.52634242509</v>
          </cell>
          <cell r="AH27">
            <v>191477.97486248775</v>
          </cell>
        </row>
        <row r="28">
          <cell r="D28">
            <v>0</v>
          </cell>
          <cell r="E28">
            <v>8350.3236870702785</v>
          </cell>
          <cell r="F28">
            <v>16584.276230021227</v>
          </cell>
          <cell r="G28">
            <v>24703.073950850441</v>
          </cell>
          <cell r="H28">
            <v>32707.921871012979</v>
          </cell>
          <cell r="I28">
            <v>40600.013809849886</v>
          </cell>
          <cell r="J28">
            <v>48380.532482193827</v>
          </cell>
          <cell r="K28">
            <v>56050.649595158291</v>
          </cell>
          <cell r="L28">
            <v>63611.52594411718</v>
          </cell>
          <cell r="M28">
            <v>71064.31150788111</v>
          </cell>
          <cell r="N28">
            <v>78410.145543077349</v>
          </cell>
          <cell r="O28">
            <v>89140.601934199178</v>
          </cell>
          <cell r="P28">
            <v>99717.710240053348</v>
          </cell>
          <cell r="Q28">
            <v>110143.08653317222</v>
          </cell>
          <cell r="R28">
            <v>120418.3318099468</v>
          </cell>
          <cell r="S28">
            <v>130545.03212226322</v>
          </cell>
          <cell r="T28">
            <v>140524.75870803656</v>
          </cell>
          <cell r="U28">
            <v>150359.06812065115</v>
          </cell>
          <cell r="V28">
            <v>160049.50235731641</v>
          </cell>
          <cell r="W28">
            <v>169597.5889863467</v>
          </cell>
          <cell r="X28">
            <v>179004.84127337424</v>
          </cell>
          <cell r="Y28">
            <v>185018.04306982213</v>
          </cell>
          <cell r="Z28">
            <v>190938.7527613102</v>
          </cell>
          <cell r="AA28">
            <v>196767.96736494196</v>
          </cell>
          <cell r="AB28">
            <v>202506.67449411834</v>
          </cell>
          <cell r="AC28">
            <v>208155.85244117983</v>
          </cell>
          <cell r="AD28">
            <v>213716.47025935334</v>
          </cell>
          <cell r="AE28">
            <v>219189.48784400994</v>
          </cell>
          <cell r="AF28">
            <v>224575.85601323828</v>
          </cell>
          <cell r="AG28">
            <v>229876.51658774048</v>
          </cell>
          <cell r="AH28">
            <v>235092.40247005445</v>
          </cell>
        </row>
        <row r="29">
          <cell r="D29">
            <v>0</v>
          </cell>
          <cell r="E29">
            <v>11868.169521847896</v>
          </cell>
          <cell r="F29">
            <v>23570.942764746971</v>
          </cell>
          <cell r="G29">
            <v>35110.048465953609</v>
          </cell>
          <cell r="H29">
            <v>46487.199301460016</v>
          </cell>
          <cell r="I29">
            <v>57704.092025888996</v>
          </cell>
          <cell r="J29">
            <v>68762.407611219154</v>
          </cell>
          <cell r="K29">
            <v>79663.811384349654</v>
          </cell>
          <cell r="L29">
            <v>90409.953163514336</v>
          </cell>
          <cell r="M29">
            <v>101002.46739355422</v>
          </cell>
          <cell r="N29">
            <v>111442.97328005798</v>
          </cell>
          <cell r="O29">
            <v>132002.73512177137</v>
          </cell>
          <cell r="P29">
            <v>152270.56258908333</v>
          </cell>
          <cell r="Q29">
            <v>172249.52585922126</v>
          </cell>
          <cell r="R29">
            <v>191942.66649759127</v>
          </cell>
          <cell r="S29">
            <v>211352.99770744698</v>
          </cell>
          <cell r="T29">
            <v>230483.50457746803</v>
          </cell>
          <cell r="U29">
            <v>249337.14432726585</v>
          </cell>
          <cell r="V29">
            <v>267916.84655083256</v>
          </cell>
          <cell r="W29">
            <v>286225.51345795044</v>
          </cell>
          <cell r="X29">
            <v>304266.02011357876</v>
          </cell>
          <cell r="Y29">
            <v>317359.09212973935</v>
          </cell>
          <cell r="Z29">
            <v>330254.9241765195</v>
          </cell>
          <cell r="AA29">
            <v>342955.62929500942</v>
          </cell>
          <cell r="AB29">
            <v>355463.30065546418</v>
          </cell>
          <cell r="AC29">
            <v>367780.01173162973</v>
          </cell>
          <cell r="AD29">
            <v>379907.81647360453</v>
          </cell>
          <cell r="AE29">
            <v>391848.74947924819</v>
          </cell>
          <cell r="AF29">
            <v>403604.82616414962</v>
          </cell>
          <cell r="AG29">
            <v>415178.04293016554</v>
          </cell>
          <cell r="AH29">
            <v>426570.37733254221</v>
          </cell>
        </row>
        <row r="30">
          <cell r="D30">
            <v>0</v>
          </cell>
          <cell r="E30">
            <v>7341.5097341252358</v>
          </cell>
          <cell r="F30">
            <v>14580.707280203649</v>
          </cell>
          <cell r="G30">
            <v>21718.662014719306</v>
          </cell>
          <cell r="H30">
            <v>28756.433378847596</v>
          </cell>
          <cell r="I30">
            <v>35695.07096499257</v>
          </cell>
          <cell r="J30">
            <v>42535.614602600603</v>
          </cell>
          <cell r="K30">
            <v>49279.094443256428</v>
          </cell>
          <cell r="L30">
            <v>55926.53104506724</v>
          </cell>
          <cell r="M30">
            <v>62478.93545634074</v>
          </cell>
          <cell r="N30">
            <v>68937.309298562774</v>
          </cell>
          <cell r="O30">
            <v>75302.644848680415</v>
          </cell>
          <cell r="P30">
            <v>81575.925120695931</v>
          </cell>
          <cell r="Q30">
            <v>87758.123946577514</v>
          </cell>
          <cell r="R30">
            <v>93850.20605649201</v>
          </cell>
          <cell r="S30">
            <v>99853.127158365503</v>
          </cell>
          <cell r="T30">
            <v>105767.83401677683</v>
          </cell>
          <cell r="U30">
            <v>111595.26453119014</v>
          </cell>
          <cell r="V30">
            <v>117336.34781353075</v>
          </cell>
          <cell r="W30">
            <v>122992.00426511098</v>
          </cell>
          <cell r="X30">
            <v>128563.14565291026</v>
          </cell>
          <cell r="Y30">
            <v>128322.01385251361</v>
          </cell>
          <cell r="Z30">
            <v>131328.71092073733</v>
          </cell>
          <cell r="AA30">
            <v>134287.27575413359</v>
          </cell>
          <cell r="AB30">
            <v>137198.23314265526</v>
          </cell>
          <cell r="AC30">
            <v>140062.10289972462</v>
          </cell>
          <cell r="AD30">
            <v>142879.39990610615</v>
          </cell>
          <cell r="AE30">
            <v>145650.63415340986</v>
          </cell>
          <cell r="AF30">
            <v>148376.31078722762</v>
          </cell>
          <cell r="AG30">
            <v>151056.93014990573</v>
          </cell>
          <cell r="AH30">
            <v>153692.98782295684</v>
          </cell>
        </row>
        <row r="31">
          <cell r="D31">
            <v>0</v>
          </cell>
          <cell r="E31">
            <v>5208.0795549777322</v>
          </cell>
          <cell r="F31">
            <v>10343.578668862419</v>
          </cell>
          <cell r="G31">
            <v>15407.255959159847</v>
          </cell>
          <cell r="H31">
            <v>20399.862995250856</v>
          </cell>
          <cell r="I31">
            <v>25322.144359781043</v>
          </cell>
          <cell r="J31">
            <v>30174.837709537172</v>
          </cell>
          <cell r="K31">
            <v>34958.673835814378</v>
          </cell>
          <cell r="L31">
            <v>39674.376724278467</v>
          </cell>
          <cell r="M31">
            <v>44322.66361432719</v>
          </cell>
          <cell r="N31">
            <v>48904.24505795478</v>
          </cell>
          <cell r="O31">
            <v>53419.824978123695</v>
          </cell>
          <cell r="P31">
            <v>52129.019305353133</v>
          </cell>
          <cell r="Q31">
            <v>55642.513577098012</v>
          </cell>
          <cell r="R31">
            <v>59104.51229146422</v>
          </cell>
          <cell r="S31">
            <v>62515.562503110166</v>
          </cell>
          <cell r="T31">
            <v>65876.206143182251</v>
          </cell>
          <cell r="U31">
            <v>69186.980064155228</v>
          </cell>
          <cell r="V31">
            <v>72448.416084296216</v>
          </cell>
          <cell r="W31">
            <v>75661.041031755827</v>
          </cell>
          <cell r="X31">
            <v>78825.376788289243</v>
          </cell>
          <cell r="Y31">
            <v>84529.580553639928</v>
          </cell>
          <cell r="Z31">
            <v>86510.182590644443</v>
          </cell>
          <cell r="AA31">
            <v>88459.078472961017</v>
          </cell>
          <cell r="AB31">
            <v>90376.613895558621</v>
          </cell>
          <cell r="AC31">
            <v>92263.131275215404</v>
          </cell>
          <cell r="AD31">
            <v>94118.969779419131</v>
          </cell>
          <cell r="AE31">
            <v>95944.465355023945</v>
          </cell>
          <cell r="AF31">
            <v>97739.950756665814</v>
          </cell>
          <cell r="AG31">
            <v>99505.75557493791</v>
          </cell>
          <cell r="AH31">
            <v>101242.20626432872</v>
          </cell>
        </row>
        <row r="32">
          <cell r="D32">
            <v>0</v>
          </cell>
          <cell r="E32">
            <v>12549.589289102969</v>
          </cell>
          <cell r="F32">
            <v>24924.28594906607</v>
          </cell>
          <cell r="G32">
            <v>37125.917973879157</v>
          </cell>
          <cell r="H32">
            <v>49156.296374098456</v>
          </cell>
          <cell r="I32">
            <v>61017.215324773613</v>
          </cell>
          <cell r="J32">
            <v>72710.452312137772</v>
          </cell>
          <cell r="K32">
            <v>84237.768279070806</v>
          </cell>
          <cell r="L32">
            <v>95600.907769345707</v>
          </cell>
          <cell r="M32">
            <v>106801.59907066793</v>
          </cell>
          <cell r="N32">
            <v>117841.55435651756</v>
          </cell>
          <cell r="O32">
            <v>128722.46982680411</v>
          </cell>
          <cell r="P32">
            <v>133704.94442604907</v>
          </cell>
          <cell r="Q32">
            <v>143400.63752367551</v>
          </cell>
          <cell r="R32">
            <v>152954.71834795622</v>
          </cell>
          <cell r="S32">
            <v>162368.68966147566</v>
          </cell>
          <cell r="T32">
            <v>171644.04015995908</v>
          </cell>
          <cell r="U32">
            <v>180782.24459534537</v>
          </cell>
          <cell r="V32">
            <v>189784.76389782695</v>
          </cell>
          <cell r="W32">
            <v>198653.0452968668</v>
          </cell>
          <cell r="X32">
            <v>207388.52244119952</v>
          </cell>
          <cell r="Y32">
            <v>212851.59440615354</v>
          </cell>
          <cell r="Z32">
            <v>217838.89351138176</v>
          </cell>
          <cell r="AA32">
            <v>222746.35422709462</v>
          </cell>
          <cell r="AB32">
            <v>227574.84703821386</v>
          </cell>
          <cell r="AC32">
            <v>232325.23417494004</v>
          </cell>
          <cell r="AD32">
            <v>236998.36968552528</v>
          </cell>
          <cell r="AE32">
            <v>241595.09950843381</v>
          </cell>
          <cell r="AF32">
            <v>246116.26154389343</v>
          </cell>
          <cell r="AG32">
            <v>250562.68572484364</v>
          </cell>
          <cell r="AH32">
            <v>254935.19408728555</v>
          </cell>
        </row>
        <row r="33">
          <cell r="D33">
            <v>1749397.7312644324</v>
          </cell>
          <cell r="E33">
            <v>1712790.060832317</v>
          </cell>
          <cell r="F33">
            <v>1676607.6193666181</v>
          </cell>
          <cell r="G33">
            <v>1640846.2582685074</v>
          </cell>
          <cell r="H33">
            <v>1605501.8661080259</v>
          </cell>
          <cell r="I33">
            <v>1570570.3683075213</v>
          </cell>
          <cell r="J33">
            <v>1536047.726827699</v>
          </cell>
          <cell r="K33">
            <v>1501929.9398562522</v>
          </cell>
          <cell r="L33">
            <v>1468213.0414990631</v>
          </cell>
          <cell r="M33">
            <v>1434893.1014739457</v>
          </cell>
          <cell r="N33">
            <v>1401966.2248069122</v>
          </cell>
          <cell r="O33">
            <v>1359158.8913315528</v>
          </cell>
          <cell r="P33">
            <v>1322621.1366650017</v>
          </cell>
          <cell r="Q33">
            <v>1281737.6793652787</v>
          </cell>
          <cell r="R33">
            <v>1241359.7605890168</v>
          </cell>
          <cell r="S33">
            <v>1201482.3201395324</v>
          </cell>
          <cell r="T33">
            <v>1162100.3437938106</v>
          </cell>
          <cell r="U33">
            <v>1123208.8629075005</v>
          </cell>
          <cell r="V33">
            <v>1084802.9540231859</v>
          </cell>
          <cell r="W33">
            <v>1046877.7384819012</v>
          </cell>
          <cell r="X33">
            <v>1009428.3820378692</v>
          </cell>
          <cell r="Y33">
            <v>980273.23813359533</v>
          </cell>
          <cell r="Z33">
            <v>951864.96154561872</v>
          </cell>
          <cell r="AA33">
            <v>923804.99014000315</v>
          </cell>
          <cell r="AB33">
            <v>896089.84922485822</v>
          </cell>
          <cell r="AC33">
            <v>868716.09562045918</v>
          </cell>
          <cell r="AD33">
            <v>841680.31738880021</v>
          </cell>
          <cell r="AE33">
            <v>814979.13356538443</v>
          </cell>
          <cell r="AF33">
            <v>788609.19389323704</v>
          </cell>
          <cell r="AG33">
            <v>762567.1785591204</v>
          </cell>
          <cell r="AH33">
            <v>736849.79793193343</v>
          </cell>
        </row>
        <row r="34">
          <cell r="D34">
            <v>1121142.3305785127</v>
          </cell>
          <cell r="E34">
            <v>1092583.6586759633</v>
          </cell>
          <cell r="F34">
            <v>1064368.5481416071</v>
          </cell>
          <cell r="G34">
            <v>1036493.5976962112</v>
          </cell>
          <cell r="H34">
            <v>1008955.4367799525</v>
          </cell>
          <cell r="I34">
            <v>981750.72528945236</v>
          </cell>
          <cell r="J34">
            <v>954876.15331698454</v>
          </cell>
          <cell r="K34">
            <v>928328.44089184166</v>
          </cell>
          <cell r="L34">
            <v>902104.3377238377</v>
          </cell>
          <cell r="M34">
            <v>876200.62294893141</v>
          </cell>
          <cell r="N34">
            <v>850614.10487695353</v>
          </cell>
          <cell r="O34">
            <v>816323.32100640796</v>
          </cell>
          <cell r="P34">
            <v>787587.6716425661</v>
          </cell>
          <cell r="Q34">
            <v>754943.22415708704</v>
          </cell>
          <cell r="R34">
            <v>722715.47328881803</v>
          </cell>
          <cell r="S34">
            <v>690900.19691692921</v>
          </cell>
          <cell r="T34">
            <v>659493.21152834967</v>
          </cell>
          <cell r="U34">
            <v>628490.37188472459</v>
          </cell>
          <cell r="V34">
            <v>597887.57069213933</v>
          </cell>
          <cell r="W34">
            <v>567680.73827358964</v>
          </cell>
          <cell r="X34">
            <v>537865.84224417189</v>
          </cell>
          <cell r="Y34">
            <v>514618.8660135275</v>
          </cell>
          <cell r="Z34">
            <v>492464.36520606966</v>
          </cell>
          <cell r="AA34">
            <v>470593.62551727606</v>
          </cell>
          <cell r="AB34">
            <v>449003.76810419664</v>
          </cell>
          <cell r="AC34">
            <v>427691.94046608778</v>
          </cell>
          <cell r="AD34">
            <v>406655.31621708395</v>
          </cell>
          <cell r="AE34">
            <v>385891.09486075561</v>
          </cell>
          <cell r="AF34">
            <v>365396.50156654464</v>
          </cell>
          <cell r="AG34">
            <v>345168.78694805549</v>
          </cell>
          <cell r="AH34">
            <v>325205.22684319154</v>
          </cell>
        </row>
        <row r="35">
          <cell r="D35">
            <v>921454.73749526253</v>
          </cell>
          <cell r="E35">
            <v>902172.49495802273</v>
          </cell>
          <cell r="F35">
            <v>883114.23193020036</v>
          </cell>
          <cell r="G35">
            <v>864277.76323344756</v>
          </cell>
          <cell r="H35">
            <v>845660.9232672574</v>
          </cell>
          <cell r="I35">
            <v>827261.56584222207</v>
          </cell>
          <cell r="J35">
            <v>809077.56401466718</v>
          </cell>
          <cell r="K35">
            <v>791106.80992264557</v>
          </cell>
          <cell r="L35">
            <v>773347.21462328348</v>
          </cell>
          <cell r="M35">
            <v>755796.7079314685</v>
          </cell>
          <cell r="N35">
            <v>738453.23825986299</v>
          </cell>
          <cell r="O35">
            <v>715905.46680374059</v>
          </cell>
          <cell r="P35">
            <v>696660.05077670678</v>
          </cell>
          <cell r="Q35">
            <v>675125.63653759251</v>
          </cell>
          <cell r="R35">
            <v>653857.50300703535</v>
          </cell>
          <cell r="S35">
            <v>632852.98484363081</v>
          </cell>
          <cell r="T35">
            <v>612109.44092153886</v>
          </cell>
          <cell r="U35">
            <v>591624.25412242557</v>
          </cell>
          <cell r="V35">
            <v>571394.83112912811</v>
          </cell>
          <cell r="W35">
            <v>551418.60222103004</v>
          </cell>
          <cell r="X35">
            <v>531693.0210711332</v>
          </cell>
          <cell r="Y35">
            <v>516336.22427596891</v>
          </cell>
          <cell r="Z35">
            <v>501372.82254162082</v>
          </cell>
          <cell r="AA35">
            <v>486592.88249505527</v>
          </cell>
          <cell r="AB35">
            <v>471994.57392279571</v>
          </cell>
          <cell r="AC35">
            <v>457576.08320966881</v>
          </cell>
          <cell r="AD35">
            <v>443335.6131963532</v>
          </cell>
          <cell r="AE35">
            <v>429271.38303810608</v>
          </cell>
          <cell r="AF35">
            <v>415381.62806466053</v>
          </cell>
          <cell r="AG35">
            <v>401664.59964128322</v>
          </cell>
          <cell r="AH35">
            <v>388118.56503098202</v>
          </cell>
        </row>
        <row r="36">
          <cell r="D36">
            <v>118732.33536672319</v>
          </cell>
          <cell r="E36">
            <v>117439.09299073272</v>
          </cell>
          <cell r="F36">
            <v>116158.10848421445</v>
          </cell>
          <cell r="G36">
            <v>114889.27381192574</v>
          </cell>
          <cell r="H36">
            <v>113632.48184904941</v>
          </cell>
          <cell r="I36">
            <v>112387.62637375123</v>
          </cell>
          <cell r="J36">
            <v>111154.6020597973</v>
          </cell>
          <cell r="K36">
            <v>109933.30446923026</v>
          </cell>
          <cell r="L36">
            <v>108723.63004510422</v>
          </cell>
          <cell r="M36">
            <v>107525.47610427767</v>
          </cell>
          <cell r="N36">
            <v>106338.74083026414</v>
          </cell>
          <cell r="O36">
            <v>104515.65724577272</v>
          </cell>
          <cell r="P36">
            <v>102712.8172205728</v>
          </cell>
          <cell r="Q36">
            <v>100930.02715571012</v>
          </cell>
          <cell r="R36">
            <v>99167.095167346022</v>
          </cell>
          <cell r="S36">
            <v>97423.83107225514</v>
          </cell>
          <cell r="T36">
            <v>95700.046373442354</v>
          </cell>
          <cell r="U36">
            <v>93995.554245877371</v>
          </cell>
          <cell r="V36">
            <v>92310.169522346157</v>
          </cell>
          <cell r="W36">
            <v>90643.708679418647</v>
          </cell>
          <cell r="X36">
            <v>88995.989823531243</v>
          </cell>
          <cell r="Y36">
            <v>87553.229398247029</v>
          </cell>
          <cell r="Z36">
            <v>86126.25435960725</v>
          </cell>
          <cell r="AA36">
            <v>84714.914772135933</v>
          </cell>
          <cell r="AB36">
            <v>83319.062023434555</v>
          </cell>
          <cell r="AC36">
            <v>81938.548813023473</v>
          </cell>
          <cell r="AD36">
            <v>80573.22914127454</v>
          </cell>
          <cell r="AE36">
            <v>79222.958298434329</v>
          </cell>
          <cell r="AF36">
            <v>77887.59285373702</v>
          </cell>
          <cell r="AG36">
            <v>76566.990644606631</v>
          </cell>
          <cell r="AH36">
            <v>75261.010765947387</v>
          </cell>
        </row>
        <row r="37">
          <cell r="D37">
            <v>-411931.67217606585</v>
          </cell>
          <cell r="E37">
            <v>-399405.18579240178</v>
          </cell>
          <cell r="F37">
            <v>-387033.2691894038</v>
          </cell>
          <cell r="G37">
            <v>-374814.37647307705</v>
          </cell>
          <cell r="H37">
            <v>-362746.97578823339</v>
          </cell>
          <cell r="I37">
            <v>-350829.5491979043</v>
          </cell>
          <cell r="J37">
            <v>-339060.59256374999</v>
          </cell>
          <cell r="K37">
            <v>-327438.61542746529</v>
          </cell>
          <cell r="L37">
            <v>-315962.14089316223</v>
          </cell>
          <cell r="M37">
            <v>-304629.7055107319</v>
          </cell>
          <cell r="N37">
            <v>-293439.85916016845</v>
          </cell>
          <cell r="O37">
            <v>-277585.55372436851</v>
          </cell>
          <cell r="P37">
            <v>-264339.40297484392</v>
          </cell>
          <cell r="Q37">
            <v>-249261.20848511098</v>
          </cell>
          <cell r="R37">
            <v>-234380.31087418256</v>
          </cell>
          <cell r="S37">
            <v>-219694.69269328273</v>
          </cell>
          <cell r="T37">
            <v>-205202.35502952029</v>
          </cell>
          <cell r="U37">
            <v>-190901.31734552706</v>
          </cell>
          <cell r="V37">
            <v>-176789.61732042773</v>
          </cell>
          <cell r="W37">
            <v>-162865.31069213711</v>
          </cell>
          <cell r="X37">
            <v>-149126.47110096714</v>
          </cell>
          <cell r="Y37">
            <v>-138235.08155414811</v>
          </cell>
          <cell r="Z37">
            <v>-128098.48056167901</v>
          </cell>
          <cell r="AA37">
            <v>-118096.4326444641</v>
          </cell>
          <cell r="AB37">
            <v>-108227.55482556869</v>
          </cell>
          <cell r="AC37">
            <v>-98490.476868320882</v>
          </cell>
          <cell r="AD37">
            <v>-88883.841165911479</v>
          </cell>
          <cell r="AE37">
            <v>-79406.302631911589</v>
          </cell>
          <cell r="AF37">
            <v>-70056.528591705151</v>
          </cell>
          <cell r="AG37">
            <v>-60833.198674824947</v>
          </cell>
          <cell r="AH37">
            <v>-51735.004708187524</v>
          </cell>
        </row>
        <row r="38">
          <cell r="D38">
            <v>54121.444102564106</v>
          </cell>
          <cell r="E38">
            <v>53531.948875783186</v>
          </cell>
          <cell r="F38">
            <v>52948.041120986258</v>
          </cell>
          <cell r="G38">
            <v>52369.671592756502</v>
          </cell>
          <cell r="H38">
            <v>51796.791460673907</v>
          </cell>
          <cell r="I38">
            <v>51229.352305922781</v>
          </cell>
          <cell r="J38">
            <v>50667.306117926521</v>
          </cell>
          <cell r="K38">
            <v>50110.605291009277</v>
          </cell>
          <cell r="L38">
            <v>49559.202621084296</v>
          </cell>
          <cell r="M38">
            <v>49013.05130236876</v>
          </cell>
          <cell r="N38">
            <v>48472.104924124906</v>
          </cell>
          <cell r="O38">
            <v>47641.093590880228</v>
          </cell>
          <cell r="P38">
            <v>46819.309825334341</v>
          </cell>
          <cell r="Q38">
            <v>46006.665379791717</v>
          </cell>
          <cell r="R38">
            <v>45203.072788353384</v>
          </cell>
          <cell r="S38">
            <v>44408.445360306425</v>
          </cell>
          <cell r="T38">
            <v>43622.697173567751</v>
          </cell>
          <cell r="U38">
            <v>42845.743068181531</v>
          </cell>
          <cell r="V38">
            <v>42077.498639869926</v>
          </cell>
          <cell r="W38">
            <v>41317.880233636752</v>
          </cell>
          <cell r="X38">
            <v>40566.804937423512</v>
          </cell>
          <cell r="Y38">
            <v>39909.155296580218</v>
          </cell>
          <cell r="Z38">
            <v>39258.7010664755</v>
          </cell>
          <cell r="AA38">
            <v>38615.373902420804</v>
          </cell>
          <cell r="AB38">
            <v>37979.106062822451</v>
          </cell>
          <cell r="AC38">
            <v>37349.830404095243</v>
          </cell>
          <cell r="AD38">
            <v>36727.480375617655</v>
          </cell>
          <cell r="AE38">
            <v>36111.990014728312</v>
          </cell>
          <cell r="AF38">
            <v>35503.293941763368</v>
          </cell>
          <cell r="AG38">
            <v>34901.327355134563</v>
          </cell>
          <cell r="AH38">
            <v>34306.026026447485</v>
          </cell>
        </row>
        <row r="39">
          <cell r="D39">
            <v>308424.77602250775</v>
          </cell>
          <cell r="E39">
            <v>301970.71909082861</v>
          </cell>
          <cell r="F39">
            <v>295591.6314736635</v>
          </cell>
          <cell r="G39">
            <v>289286.7817589147</v>
          </cell>
          <cell r="H39">
            <v>283055.44508748257</v>
          </cell>
          <cell r="I39">
            <v>276896.90309745481</v>
          </cell>
          <cell r="J39">
            <v>270810.44386875577</v>
          </cell>
          <cell r="K39">
            <v>264795.36186825129</v>
          </cell>
          <cell r="L39">
            <v>258850.957895306</v>
          </cell>
          <cell r="M39">
            <v>252976.53902778958</v>
          </cell>
          <cell r="N39">
            <v>247171.41856852709</v>
          </cell>
          <cell r="O39">
            <v>239624.33993494743</v>
          </cell>
          <cell r="P39">
            <v>233182.60939077253</v>
          </cell>
          <cell r="Q39">
            <v>225974.71667698759</v>
          </cell>
          <cell r="R39">
            <v>218855.95212604557</v>
          </cell>
          <cell r="S39">
            <v>211825.42360804329</v>
          </cell>
          <cell r="T39">
            <v>204882.24709839173</v>
          </cell>
          <cell r="U39">
            <v>198025.54660817559</v>
          </cell>
          <cell r="V39">
            <v>191254.45411508999</v>
          </cell>
          <cell r="W39">
            <v>184568.1094949494</v>
          </cell>
          <cell r="X39">
            <v>177965.66045376466</v>
          </cell>
          <cell r="Y39">
            <v>172825.50932182037</v>
          </cell>
          <cell r="Z39">
            <v>167817.03344052419</v>
          </cell>
          <cell r="AA39">
            <v>162869.96494871832</v>
          </cell>
          <cell r="AB39">
            <v>157983.69124639253</v>
          </cell>
          <cell r="AC39">
            <v>153157.60528923868</v>
          </cell>
          <cell r="AD39">
            <v>148391.10554097005</v>
          </cell>
          <cell r="AE39">
            <v>143683.59592603505</v>
          </cell>
          <cell r="AF39">
            <v>139034.48578272268</v>
          </cell>
          <cell r="AG39">
            <v>134443.18981665655</v>
          </cell>
          <cell r="AH39">
            <v>129909.12805467362</v>
          </cell>
        </row>
        <row r="40">
          <cell r="D40">
            <v>833693.90944694402</v>
          </cell>
          <cell r="E40">
            <v>827884.67870790791</v>
          </cell>
          <cell r="F40">
            <v>822115.92704806011</v>
          </cell>
          <cell r="G40">
            <v>816387.37240667269</v>
          </cell>
          <cell r="H40">
            <v>810698.73468843405</v>
          </cell>
          <cell r="I40">
            <v>805049.73574975412</v>
          </cell>
          <cell r="J40">
            <v>799440.09938516468</v>
          </cell>
          <cell r="K40">
            <v>793869.55131381413</v>
          </cell>
          <cell r="L40">
            <v>788337.81916605693</v>
          </cell>
          <cell r="M40">
            <v>782844.63247013616</v>
          </cell>
          <cell r="N40">
            <v>777389.72263895872</v>
          </cell>
          <cell r="O40">
            <v>771972.82295696286</v>
          </cell>
          <cell r="P40">
            <v>766593.66856707772</v>
          </cell>
          <cell r="Q40">
            <v>761251.99645777256</v>
          </cell>
          <cell r="R40">
            <v>755947.54545019742</v>
          </cell>
          <cell r="S40">
            <v>750680.05618541269</v>
          </cell>
          <cell r="T40">
            <v>745449.2711117079</v>
          </cell>
          <cell r="U40">
            <v>740254.93447200884</v>
          </cell>
          <cell r="V40">
            <v>735096.79229137243</v>
          </cell>
          <cell r="W40">
            <v>729974.59236456861</v>
          </cell>
          <cell r="X40">
            <v>724888.08424374915</v>
          </cell>
          <cell r="Y40">
            <v>719837.01922620181</v>
          </cell>
          <cell r="Z40">
            <v>714821.15034219017</v>
          </cell>
          <cell r="AA40">
            <v>709840.23234287824</v>
          </cell>
          <cell r="AB40">
            <v>704894.02168833918</v>
          </cell>
          <cell r="AC40">
            <v>699982.27653564746</v>
          </cell>
          <cell r="AD40">
            <v>695104.75672705378</v>
          </cell>
          <cell r="AE40">
            <v>690261.22377824318</v>
          </cell>
          <cell r="AF40">
            <v>685451.44086667395</v>
          </cell>
          <cell r="AG40">
            <v>680675.17281999858</v>
          </cell>
          <cell r="AH40">
            <v>675932.18610456516</v>
          </cell>
        </row>
        <row r="41">
          <cell r="D41">
            <v>0</v>
          </cell>
          <cell r="E41">
            <v>6010.4427674194112</v>
          </cell>
          <cell r="F41">
            <v>11937.123260737835</v>
          </cell>
          <cell r="G41">
            <v>17780.91697101733</v>
          </cell>
          <cell r="H41">
            <v>23542.691255352129</v>
          </cell>
          <cell r="I41">
            <v>29223.30540771607</v>
          </cell>
          <cell r="J41">
            <v>34823.610729217777</v>
          </cell>
          <cell r="K41">
            <v>40344.450597768031</v>
          </cell>
          <cell r="L41">
            <v>45786.660537164586</v>
          </cell>
          <cell r="M41">
            <v>51151.068285598696</v>
          </cell>
          <cell r="N41">
            <v>56438.49386358841</v>
          </cell>
          <cell r="O41">
            <v>61649.749641343049</v>
          </cell>
          <cell r="P41">
            <v>66785.640405563812</v>
          </cell>
          <cell r="Q41">
            <v>71846.963425684575</v>
          </cell>
          <cell r="R41">
            <v>76834.508519558076</v>
          </cell>
          <cell r="S41">
            <v>81749.058118591449</v>
          </cell>
          <cell r="T41">
            <v>86591.387332335988</v>
          </cell>
          <cell r="U41">
            <v>91362.26401253535</v>
          </cell>
          <cell r="V41">
            <v>96062.448816636563</v>
          </cell>
          <cell r="W41">
            <v>100692.69527076859</v>
          </cell>
          <cell r="X41">
            <v>105253.74983219238</v>
          </cell>
          <cell r="Y41">
            <v>109904.7160954565</v>
          </cell>
          <cell r="Z41">
            <v>114485.75543880518</v>
          </cell>
          <cell r="AA41">
            <v>118997.6165499601</v>
          </cell>
          <cell r="AB41">
            <v>123441.04107806197</v>
          </cell>
          <cell r="AC41">
            <v>127816.76369540924</v>
          </cell>
          <cell r="AD41">
            <v>132125.51215867838</v>
          </cell>
          <cell r="AE41">
            <v>136368.00736962972</v>
          </cell>
          <cell r="AF41">
            <v>140544.96343530281</v>
          </cell>
          <cell r="AG41">
            <v>144657.08772770609</v>
          </cell>
          <cell r="AH41">
            <v>148705.08094300434</v>
          </cell>
        </row>
        <row r="42">
          <cell r="D42">
            <v>0</v>
          </cell>
          <cell r="E42">
            <v>2646.4011790592504</v>
          </cell>
          <cell r="F42">
            <v>5255.921783838161</v>
          </cell>
          <cell r="G42">
            <v>7828.9472935216372</v>
          </cell>
          <cell r="H42">
            <v>10365.859605904172</v>
          </cell>
          <cell r="I42">
            <v>12867.037068584035</v>
          </cell>
          <cell r="J42">
            <v>15332.854509896624</v>
          </cell>
          <cell r="K42">
            <v>17763.683269589099</v>
          </cell>
          <cell r="L42">
            <v>20159.891229238405</v>
          </cell>
          <cell r="M42">
            <v>22521.84284241479</v>
          </cell>
          <cell r="N42">
            <v>24849.899164592822</v>
          </cell>
          <cell r="O42">
            <v>27144.417882812053</v>
          </cell>
          <cell r="P42">
            <v>29405.753345089302</v>
          </cell>
          <cell r="Q42">
            <v>31634.25658958458</v>
          </cell>
          <cell r="R42">
            <v>33830.275373522687</v>
          </cell>
          <cell r="S42">
            <v>35994.154201872494</v>
          </cell>
          <cell r="T42">
            <v>38126.234355785797</v>
          </cell>
          <cell r="U42">
            <v>40226.853920797752</v>
          </cell>
          <cell r="V42">
            <v>42296.347814790912</v>
          </cell>
          <cell r="W42">
            <v>44335.047815724618</v>
          </cell>
          <cell r="X42">
            <v>46343.282589131821</v>
          </cell>
          <cell r="Y42">
            <v>48391.105533156209</v>
          </cell>
          <cell r="Z42">
            <v>50408.139616779954</v>
          </cell>
          <cell r="AA42">
            <v>52394.714487609068</v>
          </cell>
          <cell r="AB42">
            <v>54351.15669415857</v>
          </cell>
          <cell r="AC42">
            <v>56277.789713036131</v>
          </cell>
          <cell r="AD42">
            <v>58174.933975897315</v>
          </cell>
          <cell r="AE42">
            <v>60042.906896174412</v>
          </cell>
          <cell r="AF42">
            <v>61882.022895580558</v>
          </cell>
          <cell r="AG42">
            <v>63692.593430391018</v>
          </cell>
          <cell r="AH42">
            <v>65474.927017503527</v>
          </cell>
        </row>
        <row r="43">
          <cell r="D43">
            <v>833693.90944694402</v>
          </cell>
          <cell r="E43">
            <v>819227.83476142923</v>
          </cell>
          <cell r="F43">
            <v>804922.88200348406</v>
          </cell>
          <cell r="G43">
            <v>790777.50814213371</v>
          </cell>
          <cell r="H43">
            <v>776790.18382717774</v>
          </cell>
          <cell r="I43">
            <v>762959.39327345404</v>
          </cell>
          <cell r="J43">
            <v>749283.63414605032</v>
          </cell>
          <cell r="K43">
            <v>735761.41744645697</v>
          </cell>
          <cell r="L43">
            <v>722391.26739965403</v>
          </cell>
          <cell r="M43">
            <v>709171.72134212276</v>
          </cell>
          <cell r="N43">
            <v>696101.32961077744</v>
          </cell>
          <cell r="O43">
            <v>683178.65543280775</v>
          </cell>
          <cell r="P43">
            <v>670402.27481642459</v>
          </cell>
          <cell r="Q43">
            <v>657770.77644250332</v>
          </cell>
          <cell r="R43">
            <v>645282.76155711664</v>
          </cell>
          <cell r="S43">
            <v>632936.84386494872</v>
          </cell>
          <cell r="T43">
            <v>620731.64942358609</v>
          </cell>
          <cell r="U43">
            <v>608665.8165386758</v>
          </cell>
          <cell r="V43">
            <v>596737.99565994495</v>
          </cell>
          <cell r="W43">
            <v>584946.84927807539</v>
          </cell>
          <cell r="X43">
            <v>573291.05182242498</v>
          </cell>
          <cell r="Y43">
            <v>561541.19759758911</v>
          </cell>
          <cell r="Z43">
            <v>549927.25528660498</v>
          </cell>
          <cell r="AA43">
            <v>538447.90130530903</v>
          </cell>
          <cell r="AB43">
            <v>527101.82391611871</v>
          </cell>
          <cell r="AC43">
            <v>515887.72312720201</v>
          </cell>
          <cell r="AD43">
            <v>504804.31059247808</v>
          </cell>
          <cell r="AE43">
            <v>493850.30951243907</v>
          </cell>
          <cell r="AF43">
            <v>483024.45453579054</v>
          </cell>
          <cell r="AG43">
            <v>472325.49166190147</v>
          </cell>
          <cell r="AH43">
            <v>461752.17814405728</v>
          </cell>
        </row>
        <row r="44">
          <cell r="D44">
            <v>180037.45454545456</v>
          </cell>
          <cell r="E44">
            <v>176913.48394409529</v>
          </cell>
          <cell r="F44">
            <v>173824.3078655008</v>
          </cell>
          <cell r="G44">
            <v>170769.59308980961</v>
          </cell>
          <cell r="H44">
            <v>167749.00935154414</v>
          </cell>
          <cell r="I44">
            <v>164762.22931461717</v>
          </cell>
          <cell r="J44">
            <v>161808.92854754324</v>
          </cell>
          <cell r="K44">
            <v>158888.78549885305</v>
          </cell>
          <cell r="L44">
            <v>156001.48147270989</v>
          </cell>
          <cell r="M44">
            <v>153146.70060472543</v>
          </cell>
          <cell r="N44">
            <v>150324.12983797432</v>
          </cell>
          <cell r="O44">
            <v>147533.45889920575</v>
          </cell>
          <cell r="P44">
            <v>144774.3802752496</v>
          </cell>
          <cell r="Q44">
            <v>142046.58918961667</v>
          </cell>
          <cell r="R44">
            <v>139349.78357929114</v>
          </cell>
          <cell r="S44">
            <v>136683.66407171296</v>
          </cell>
          <cell r="T44">
            <v>134047.93396195004</v>
          </cell>
          <cell r="U44">
            <v>131442.29919005738</v>
          </cell>
          <cell r="V44">
            <v>128866.46831862233</v>
          </cell>
          <cell r="W44">
            <v>126320.1525104945</v>
          </cell>
          <cell r="X44">
            <v>123803.06550669861</v>
          </cell>
          <cell r="Y44">
            <v>121265.66680203142</v>
          </cell>
          <cell r="Z44">
            <v>118757.61847972278</v>
          </cell>
          <cell r="AA44">
            <v>116278.63470978044</v>
          </cell>
          <cell r="AB44">
            <v>113828.43222049913</v>
          </cell>
          <cell r="AC44">
            <v>111406.73027668612</v>
          </cell>
          <cell r="AD44">
            <v>109013.25065806613</v>
          </cell>
          <cell r="AE44">
            <v>106647.71763786372</v>
          </cell>
          <cell r="AF44">
            <v>104309.85796156237</v>
          </cell>
          <cell r="AG44">
            <v>101999.4008258384</v>
          </cell>
          <cell r="AH44">
            <v>99716.077857668322</v>
          </cell>
        </row>
        <row r="45">
          <cell r="D45">
            <v>64852.242082509627</v>
          </cell>
          <cell r="E45">
            <v>63726.940137925405</v>
          </cell>
          <cell r="F45">
            <v>62614.171712098061</v>
          </cell>
          <cell r="G45">
            <v>61513.816774141924</v>
          </cell>
          <cell r="H45">
            <v>60425.756357385544</v>
          </cell>
          <cell r="I45">
            <v>59349.872550368658</v>
          </cell>
          <cell r="J45">
            <v>58286.048487912893</v>
          </cell>
          <cell r="K45">
            <v>57234.168342265744</v>
          </cell>
          <cell r="L45">
            <v>56194.117314317198</v>
          </cell>
          <cell r="M45">
            <v>55165.781624888179</v>
          </cell>
          <cell r="N45">
            <v>54149.048506090716</v>
          </cell>
          <cell r="O45">
            <v>53143.806192758901</v>
          </cell>
          <cell r="P45">
            <v>52149.943913950097</v>
          </cell>
          <cell r="Q45">
            <v>51167.351884515941</v>
          </cell>
          <cell r="R45">
            <v>50195.921296742614</v>
          </cell>
          <cell r="S45">
            <v>49235.544312059639</v>
          </cell>
          <cell r="T45">
            <v>48286.114052816854</v>
          </cell>
          <cell r="U45">
            <v>47347.524594128838</v>
          </cell>
          <cell r="V45">
            <v>46419.670955786409</v>
          </cell>
          <cell r="W45">
            <v>45502.449094234624</v>
          </cell>
          <cell r="X45">
            <v>44595.755894616566</v>
          </cell>
          <cell r="Y45">
            <v>43681.746109983789</v>
          </cell>
          <cell r="Z45">
            <v>42778.308781547639</v>
          </cell>
          <cell r="AA45">
            <v>41885.34094897742</v>
          </cell>
          <cell r="AB45">
            <v>41002.740573476549</v>
          </cell>
          <cell r="AC45">
            <v>40130.406529938991</v>
          </cell>
          <cell r="AD45">
            <v>39268.238599170414</v>
          </cell>
          <cell r="AE45">
            <v>38416.137460173217</v>
          </cell>
          <cell r="AF45">
            <v>37574.004682495259</v>
          </cell>
          <cell r="AG45">
            <v>36741.742718641493</v>
          </cell>
          <cell r="AH45">
            <v>35919.254896548155</v>
          </cell>
        </row>
        <row r="46">
          <cell r="D46">
            <v>641154.61098030512</v>
          </cell>
          <cell r="E46">
            <v>630029.43616218015</v>
          </cell>
          <cell r="F46">
            <v>619028.17260887404</v>
          </cell>
          <cell r="G46">
            <v>608149.63364814024</v>
          </cell>
          <cell r="H46">
            <v>597392.64312896971</v>
          </cell>
          <cell r="I46">
            <v>586756.03533258382</v>
          </cell>
          <cell r="J46">
            <v>576238.65488415572</v>
          </cell>
          <cell r="K46">
            <v>565839.35666525597</v>
          </cell>
          <cell r="L46">
            <v>555557.0057270166</v>
          </cell>
          <cell r="M46">
            <v>545390.47720400593</v>
          </cell>
          <cell r="N46">
            <v>535338.65622881113</v>
          </cell>
          <cell r="O46">
            <v>525400.43784732174</v>
          </cell>
          <cell r="P46">
            <v>515574.72693470679</v>
          </cell>
          <cell r="Q46">
            <v>505860.43811208312</v>
          </cell>
          <cell r="R46">
            <v>496256.49566386745</v>
          </cell>
          <cell r="S46">
            <v>486761.83345580619</v>
          </cell>
          <cell r="T46">
            <v>477375.39485367935</v>
          </cell>
          <cell r="U46">
            <v>468096.13264267193</v>
          </cell>
          <cell r="V46">
            <v>458923.00894740748</v>
          </cell>
          <cell r="W46">
            <v>449854.99515263893</v>
          </cell>
          <cell r="X46">
            <v>440891.0718245912</v>
          </cell>
          <cell r="Y46">
            <v>431854.8138775978</v>
          </cell>
          <cell r="Z46">
            <v>422923.07936452399</v>
          </cell>
          <cell r="AA46">
            <v>414094.85037930141</v>
          </cell>
          <cell r="AB46">
            <v>405369.11812650785</v>
          </cell>
          <cell r="AC46">
            <v>396744.882843823</v>
          </cell>
          <cell r="AD46">
            <v>388221.15372512367</v>
          </cell>
          <cell r="AE46">
            <v>379796.94884421083</v>
          </cell>
          <cell r="AF46">
            <v>371471.2950791656</v>
          </cell>
          <cell r="AG46">
            <v>363243.22803732799</v>
          </cell>
          <cell r="AH46">
            <v>355111.79198089417</v>
          </cell>
        </row>
        <row r="47">
          <cell r="D47">
            <v>-52350.398161325254</v>
          </cell>
          <cell r="E47">
            <v>-51442.025482771569</v>
          </cell>
          <cell r="F47">
            <v>-50543.770182988839</v>
          </cell>
          <cell r="G47">
            <v>-49655.53536995803</v>
          </cell>
          <cell r="H47">
            <v>-48777.225010721595</v>
          </cell>
          <cell r="I47">
            <v>-47908.743924115668</v>
          </cell>
          <cell r="J47">
            <v>-47049.99777356151</v>
          </cell>
          <cell r="K47">
            <v>-46200.893059917842</v>
          </cell>
          <cell r="L47">
            <v>-45361.337114389637</v>
          </cell>
          <cell r="M47">
            <v>-44531.238091496751</v>
          </cell>
          <cell r="N47">
            <v>-43710.504962098668</v>
          </cell>
          <cell r="O47">
            <v>-42899.047506478615</v>
          </cell>
          <cell r="P47">
            <v>-42096.776307481923</v>
          </cell>
          <cell r="Q47">
            <v>-41303.602743712487</v>
          </cell>
          <cell r="R47">
            <v>-40519.438982784515</v>
          </cell>
          <cell r="S47">
            <v>-39744.197974630049</v>
          </cell>
          <cell r="T47">
            <v>-38977.793444860145</v>
          </cell>
          <cell r="U47">
            <v>-38220.139888182399</v>
          </cell>
          <cell r="V47">
            <v>-37471.152561871218</v>
          </cell>
          <cell r="W47">
            <v>-36730.747479292681</v>
          </cell>
          <cell r="X47">
            <v>-35998.841403481434</v>
          </cell>
          <cell r="Y47">
            <v>-35261.029192023911</v>
          </cell>
          <cell r="Z47">
            <v>-34531.751339189359</v>
          </cell>
          <cell r="AA47">
            <v>-33810.924732750282</v>
          </cell>
          <cell r="AB47">
            <v>-33098.467004364822</v>
          </cell>
          <cell r="AC47">
            <v>-32394.296523246099</v>
          </cell>
          <cell r="AD47">
            <v>-31698.332389882125</v>
          </cell>
          <cell r="AE47">
            <v>-31010.494429808692</v>
          </cell>
          <cell r="AF47">
            <v>-30330.703187432664</v>
          </cell>
          <cell r="AG47">
            <v>-29658.87991990638</v>
          </cell>
          <cell r="AH47">
            <v>-28994.946591053391</v>
          </cell>
        </row>
        <row r="48">
          <cell r="D48">
            <v>292255.79815384618</v>
          </cell>
          <cell r="E48">
            <v>287184.63935628108</v>
          </cell>
          <cell r="F48">
            <v>282169.96270043298</v>
          </cell>
          <cell r="G48">
            <v>277211.22726865328</v>
          </cell>
          <cell r="H48">
            <v>272307.89693916106</v>
          </cell>
          <cell r="I48">
            <v>267459.44034547108</v>
          </cell>
          <cell r="J48">
            <v>262665.33083615429</v>
          </cell>
          <cell r="K48">
            <v>257925.04643492773</v>
          </cell>
          <cell r="L48">
            <v>253238.06980107271</v>
          </cell>
          <cell r="M48">
            <v>248603.88819017634</v>
          </cell>
          <cell r="N48">
            <v>244021.99341519614</v>
          </cell>
          <cell r="O48">
            <v>239491.88180784372</v>
          </cell>
          <cell r="P48">
            <v>235013.05418028502</v>
          </cell>
          <cell r="Q48">
            <v>230585.01578715543</v>
          </cell>
          <cell r="R48">
            <v>226207.27628788652</v>
          </cell>
          <cell r="S48">
            <v>221879.34970934188</v>
          </cell>
          <cell r="T48">
            <v>217600.75440876014</v>
          </cell>
          <cell r="U48">
            <v>213371.01303700215</v>
          </cell>
          <cell r="V48">
            <v>209189.65250210019</v>
          </cell>
          <cell r="W48">
            <v>205056.20393310662</v>
          </cell>
          <cell r="X48">
            <v>200970.20264423973</v>
          </cell>
          <cell r="Y48">
            <v>196851.22925873334</v>
          </cell>
          <cell r="Z48">
            <v>192779.90051163829</v>
          </cell>
          <cell r="AA48">
            <v>188755.75241354344</v>
          </cell>
          <cell r="AB48">
            <v>184778.32512791909</v>
          </cell>
          <cell r="AC48">
            <v>180847.16293577032</v>
          </cell>
          <cell r="AD48">
            <v>176961.81420058175</v>
          </cell>
          <cell r="AE48">
            <v>173121.8313335501</v>
          </cell>
          <cell r="AF48">
            <v>169326.7707591037</v>
          </cell>
          <cell r="AG48">
            <v>165576.19288070573</v>
          </cell>
          <cell r="AH48">
            <v>161869.66204693928</v>
          </cell>
        </row>
        <row r="49">
          <cell r="D49">
            <v>21707.02197834033</v>
          </cell>
          <cell r="E49">
            <v>21330.366472547928</v>
          </cell>
          <cell r="F49">
            <v>20957.90612421478</v>
          </cell>
          <cell r="G49">
            <v>20589.600757196004</v>
          </cell>
          <cell r="H49">
            <v>20225.410551555255</v>
          </cell>
          <cell r="I49">
            <v>19865.296040551253</v>
          </cell>
          <cell r="J49">
            <v>19509.218107649031</v>
          </cell>
          <cell r="K49">
            <v>19157.137983555673</v>
          </cell>
          <cell r="L49">
            <v>18809.017243280399</v>
          </cell>
          <cell r="M49">
            <v>18464.81780321867</v>
          </cell>
          <cell r="N49">
            <v>18124.50191826031</v>
          </cell>
          <cell r="O49">
            <v>17788.032178921316</v>
          </cell>
          <cell r="P49">
            <v>17455.371508499182</v>
          </cell>
          <cell r="Q49">
            <v>17126.483160251595</v>
          </cell>
          <cell r="R49">
            <v>16801.330714598298</v>
          </cell>
          <cell r="S49">
            <v>16479.878076345907</v>
          </cell>
          <cell r="T49">
            <v>16162.089471935531</v>
          </cell>
          <cell r="U49">
            <v>15847.929446712993</v>
          </cell>
          <cell r="V49">
            <v>15537.362862221475</v>
          </cell>
          <cell r="W49">
            <v>15230.354893516434</v>
          </cell>
          <cell r="X49">
            <v>14926.871026502546</v>
          </cell>
          <cell r="Y49">
            <v>14620.938188310161</v>
          </cell>
          <cell r="Z49">
            <v>14318.544110408178</v>
          </cell>
          <cell r="AA49">
            <v>14019.654330423527</v>
          </cell>
          <cell r="AB49">
            <v>13724.234694434475</v>
          </cell>
          <cell r="AC49">
            <v>13432.251354345281</v>
          </cell>
          <cell r="AD49">
            <v>13143.670765282484</v>
          </cell>
          <cell r="AE49">
            <v>12858.459683012603</v>
          </cell>
          <cell r="AF49">
            <v>12576.585161381125</v>
          </cell>
          <cell r="AG49">
            <v>12298.014549772575</v>
          </cell>
          <cell r="AH49">
            <v>12022.715490591512</v>
          </cell>
        </row>
        <row r="50">
          <cell r="D50">
            <v>29305.030176899061</v>
          </cell>
          <cell r="E50">
            <v>29100.830913616741</v>
          </cell>
          <cell r="F50">
            <v>28898.054523434137</v>
          </cell>
          <cell r="G50">
            <v>28696.69109168346</v>
          </cell>
          <cell r="H50">
            <v>28496.730772782943</v>
          </cell>
          <cell r="I50">
            <v>28298.163789755436</v>
          </cell>
          <cell r="J50">
            <v>28100.980433750377</v>
          </cell>
          <cell r="K50">
            <v>27905.171063569072</v>
          </cell>
          <cell r="L50">
            <v>27710.726105193298</v>
          </cell>
          <cell r="M50">
            <v>27517.636051317182</v>
          </cell>
          <cell r="N50">
            <v>27325.891460882347</v>
          </cell>
          <cell r="O50">
            <v>27135.482958616296</v>
          </cell>
          <cell r="P50">
            <v>26946.401234574008</v>
          </cell>
          <cell r="Q50">
            <v>26758.637043682735</v>
          </cell>
          <cell r="R50">
            <v>26572.18120528997</v>
          </cell>
          <cell r="S50">
            <v>26387.024602714559</v>
          </cell>
          <cell r="T50">
            <v>26203.158182800948</v>
          </cell>
          <cell r="U50">
            <v>26020.572955476531</v>
          </cell>
          <cell r="V50">
            <v>25839.25999331208</v>
          </cell>
          <cell r="W50">
            <v>25659.210431085252</v>
          </cell>
          <cell r="X50">
            <v>25480.41546534712</v>
          </cell>
          <cell r="Y50">
            <v>25302.866353991729</v>
          </cell>
          <cell r="Z50">
            <v>25126.554415828668</v>
          </cell>
          <cell r="AA50">
            <v>24951.471030158591</v>
          </cell>
          <cell r="AB50">
            <v>24777.607636351717</v>
          </cell>
          <cell r="AC50">
            <v>24604.955733429269</v>
          </cell>
          <cell r="AD50">
            <v>24433.506879647812</v>
          </cell>
          <cell r="AE50">
            <v>24263.252692086502</v>
          </cell>
          <cell r="AF50">
            <v>24094.184846237211</v>
          </cell>
          <cell r="AG50">
            <v>23926.295075597489</v>
          </cell>
          <cell r="AH50">
            <v>23759.575171266395</v>
          </cell>
        </row>
        <row r="51">
          <cell r="D51">
            <v>0</v>
          </cell>
          <cell r="E51">
            <v>254.63227049414644</v>
          </cell>
          <cell r="F51">
            <v>505.7159541600974</v>
          </cell>
          <cell r="G51">
            <v>753.28814115669081</v>
          </cell>
          <cell r="H51">
            <v>997.38557704740288</v>
          </cell>
          <cell r="I51">
            <v>1238.0446658018002</v>
          </cell>
          <cell r="J51">
            <v>1475.3014727718946</v>
          </cell>
          <cell r="K51">
            <v>1709.1917276436056</v>
          </cell>
          <cell r="L51">
            <v>1939.7508273635308</v>
          </cell>
          <cell r="M51">
            <v>2167.0138390412276</v>
          </cell>
          <cell r="N51">
            <v>2391.0155028272052</v>
          </cell>
          <cell r="O51">
            <v>2442.1934662754666</v>
          </cell>
          <cell r="P51">
            <v>2492.5421141980955</v>
          </cell>
          <cell r="Q51">
            <v>2542.07051914986</v>
          </cell>
          <cell r="R51">
            <v>2590.7876675157722</v>
          </cell>
          <cell r="S51">
            <v>2638.7024602714559</v>
          </cell>
          <cell r="T51">
            <v>2685.823713737097</v>
          </cell>
          <cell r="U51">
            <v>2732.1601603250356</v>
          </cell>
          <cell r="V51">
            <v>2777.7204492810488</v>
          </cell>
          <cell r="W51">
            <v>2822.5131474193777</v>
          </cell>
          <cell r="X51">
            <v>2866.5467398515511</v>
          </cell>
          <cell r="Y51">
            <v>2878.2010477665594</v>
          </cell>
          <cell r="Z51">
            <v>2889.5537578202971</v>
          </cell>
          <cell r="AA51">
            <v>2900.6085072559363</v>
          </cell>
          <cell r="AB51">
            <v>2911.3688972713271</v>
          </cell>
          <cell r="AC51">
            <v>2921.8384933447255</v>
          </cell>
          <cell r="AD51">
            <v>2932.0208255577372</v>
          </cell>
          <cell r="AE51">
            <v>2941.9193889154881</v>
          </cell>
          <cell r="AF51">
            <v>2951.5376436640581</v>
          </cell>
          <cell r="AG51">
            <v>2960.8790156051891</v>
          </cell>
          <cell r="AH51">
            <v>2969.9468964082994</v>
          </cell>
        </row>
        <row r="52">
          <cell r="D52">
            <v>0</v>
          </cell>
          <cell r="E52">
            <v>98.942825106296937</v>
          </cell>
          <cell r="F52">
            <v>196.50677075935215</v>
          </cell>
          <cell r="G52">
            <v>292.70624913517133</v>
          </cell>
          <cell r="H52">
            <v>387.55553850984808</v>
          </cell>
          <cell r="I52">
            <v>481.06878442584258</v>
          </cell>
          <cell r="J52">
            <v>573.26000084850773</v>
          </cell>
          <cell r="K52">
            <v>664.14307131294402</v>
          </cell>
          <cell r="L52">
            <v>753.7317500612578</v>
          </cell>
          <cell r="M52">
            <v>842.03966317030586</v>
          </cell>
          <cell r="N52">
            <v>929.08030966999991</v>
          </cell>
          <cell r="O52">
            <v>1060.9973836818972</v>
          </cell>
          <cell r="P52">
            <v>1191.0309345681715</v>
          </cell>
          <cell r="Q52">
            <v>1319.200806253559</v>
          </cell>
          <cell r="R52">
            <v>1445.5266575677745</v>
          </cell>
          <cell r="S52">
            <v>1570.0279638615164</v>
          </cell>
          <cell r="T52">
            <v>1692.7240186089414</v>
          </cell>
          <cell r="U52">
            <v>1813.6339349967145</v>
          </cell>
          <cell r="V52">
            <v>1932.7766474997436</v>
          </cell>
          <cell r="W52">
            <v>2050.1709134437115</v>
          </cell>
          <cell r="X52">
            <v>2165.8353145545052</v>
          </cell>
          <cell r="Y52">
            <v>2365.818004098227</v>
          </cell>
          <cell r="Z52">
            <v>2562.9085504145246</v>
          </cell>
          <cell r="AA52">
            <v>2757.1375488325248</v>
          </cell>
          <cell r="AB52">
            <v>2948.5353087258541</v>
          </cell>
          <cell r="AC52">
            <v>3137.1318560122318</v>
          </cell>
          <cell r="AD52">
            <v>3322.9569356321031</v>
          </cell>
          <cell r="AE52">
            <v>3506.0400140064999</v>
          </cell>
          <cell r="AF52">
            <v>3686.4102814742937</v>
          </cell>
          <cell r="AG52">
            <v>3864.0966547089947</v>
          </cell>
          <cell r="AH52">
            <v>4039.1277791152875</v>
          </cell>
        </row>
        <row r="53">
          <cell r="D53">
            <v>0</v>
          </cell>
          <cell r="E53">
            <v>353.57509560044338</v>
          </cell>
          <cell r="F53">
            <v>702.22272491944955</v>
          </cell>
          <cell r="G53">
            <v>1045.9943902918621</v>
          </cell>
          <cell r="H53">
            <v>1384.9411155572509</v>
          </cell>
          <cell r="I53">
            <v>1719.1134502276427</v>
          </cell>
          <cell r="J53">
            <v>2048.5614736204025</v>
          </cell>
          <cell r="K53">
            <v>2373.3347989565495</v>
          </cell>
          <cell r="L53">
            <v>2693.4825774247884</v>
          </cell>
          <cell r="M53">
            <v>3009.0535022115337</v>
          </cell>
          <cell r="N53">
            <v>3320.0958124972049</v>
          </cell>
          <cell r="O53">
            <v>3503.1908499573638</v>
          </cell>
          <cell r="P53">
            <v>3683.5730487662668</v>
          </cell>
          <cell r="Q53">
            <v>3861.2713254034188</v>
          </cell>
          <cell r="R53">
            <v>4036.3143250835465</v>
          </cell>
          <cell r="S53">
            <v>4208.7304241329721</v>
          </cell>
          <cell r="T53">
            <v>4378.5477323460382</v>
          </cell>
          <cell r="U53">
            <v>4545.7940953217503</v>
          </cell>
          <cell r="V53">
            <v>4710.4970967807922</v>
          </cell>
          <cell r="W53">
            <v>4872.6840608630891</v>
          </cell>
          <cell r="X53">
            <v>5032.3820544060563</v>
          </cell>
          <cell r="Y53">
            <v>5244.0190518647869</v>
          </cell>
          <cell r="Z53">
            <v>5452.4623082348216</v>
          </cell>
          <cell r="AA53">
            <v>5657.746056088461</v>
          </cell>
          <cell r="AB53">
            <v>5859.9042059971816</v>
          </cell>
          <cell r="AC53">
            <v>6058.9703493569577</v>
          </cell>
          <cell r="AD53">
            <v>6254.9777611898407</v>
          </cell>
          <cell r="AE53">
            <v>6447.9594029219879</v>
          </cell>
          <cell r="AF53">
            <v>6637.9479251383518</v>
          </cell>
          <cell r="AG53">
            <v>6824.9756703141838</v>
          </cell>
          <cell r="AH53">
            <v>7009.0746755235868</v>
          </cell>
        </row>
        <row r="54">
          <cell r="D54">
            <v>0</v>
          </cell>
          <cell r="E54">
            <v>96.032742014935252</v>
          </cell>
          <cell r="F54">
            <v>190.72715985466533</v>
          </cell>
          <cell r="G54">
            <v>284.09724180766625</v>
          </cell>
          <cell r="H54">
            <v>376.15684620073489</v>
          </cell>
          <cell r="I54">
            <v>466.91970253096468</v>
          </cell>
          <cell r="J54">
            <v>556.39941258825752</v>
          </cell>
          <cell r="K54">
            <v>644.60945156844559</v>
          </cell>
          <cell r="L54">
            <v>731.56316917710308</v>
          </cell>
          <cell r="M54">
            <v>817.27379072412054</v>
          </cell>
          <cell r="N54">
            <v>901.7544182091176</v>
          </cell>
          <cell r="O54">
            <v>985.01803139777167</v>
          </cell>
          <cell r="P54">
            <v>1067.0774888891308</v>
          </cell>
          <cell r="Q54">
            <v>1147.9455291739896</v>
          </cell>
          <cell r="R54">
            <v>1227.6347716843968</v>
          </cell>
          <cell r="S54">
            <v>1306.1577178343707</v>
          </cell>
          <cell r="T54">
            <v>1383.5267520518901</v>
          </cell>
          <cell r="U54">
            <v>1459.7541428022337</v>
          </cell>
          <cell r="V54">
            <v>1534.8520436027377</v>
          </cell>
          <cell r="W54">
            <v>1608.8324940290454</v>
          </cell>
          <cell r="X54">
            <v>1681.7074207129101</v>
          </cell>
          <cell r="Y54">
            <v>1756.0189249670264</v>
          </cell>
          <cell r="Z54">
            <v>1829.2131614723271</v>
          </cell>
          <cell r="AA54">
            <v>1901.3020924980847</v>
          </cell>
          <cell r="AB54">
            <v>1972.2975678535968</v>
          </cell>
          <cell r="AC54">
            <v>2042.2113258746294</v>
          </cell>
          <cell r="AD54">
            <v>2111.0549944015711</v>
          </cell>
          <cell r="AE54">
            <v>2178.8400917493682</v>
          </cell>
          <cell r="AF54">
            <v>2245.5780276693081</v>
          </cell>
          <cell r="AG54">
            <v>2311.2801043027175</v>
          </cell>
          <cell r="AH54">
            <v>2375.9575171266397</v>
          </cell>
        </row>
        <row r="55">
          <cell r="D55">
            <v>29305.030176899061</v>
          </cell>
          <cell r="E55">
            <v>28651.223076001359</v>
          </cell>
          <cell r="F55">
            <v>28005.104638660021</v>
          </cell>
          <cell r="G55">
            <v>27366.599459583933</v>
          </cell>
          <cell r="H55">
            <v>26735.632811024956</v>
          </cell>
          <cell r="I55">
            <v>26112.130636996826</v>
          </cell>
          <cell r="J55">
            <v>25496.019547541717</v>
          </cell>
          <cell r="K55">
            <v>24887.226813044079</v>
          </cell>
          <cell r="L55">
            <v>24285.680358591409</v>
          </cell>
          <cell r="M55">
            <v>23691.308758381529</v>
          </cell>
          <cell r="N55">
            <v>23104.041230176023</v>
          </cell>
          <cell r="O55">
            <v>22647.274077261161</v>
          </cell>
          <cell r="P55">
            <v>22195.750696918611</v>
          </cell>
          <cell r="Q55">
            <v>21749.420189105327</v>
          </cell>
          <cell r="R55">
            <v>21308.232108522028</v>
          </cell>
          <cell r="S55">
            <v>20872.136460747213</v>
          </cell>
          <cell r="T55">
            <v>20441.083698403017</v>
          </cell>
          <cell r="U55">
            <v>20015.024717352546</v>
          </cell>
          <cell r="V55">
            <v>19593.910852928548</v>
          </cell>
          <cell r="W55">
            <v>19177.69387619312</v>
          </cell>
          <cell r="X55">
            <v>18766.32599022815</v>
          </cell>
          <cell r="Y55">
            <v>18302.828377159916</v>
          </cell>
          <cell r="Z55">
            <v>17844.87894612152</v>
          </cell>
          <cell r="AA55">
            <v>17392.422881572045</v>
          </cell>
          <cell r="AB55">
            <v>16945.405862500942</v>
          </cell>
          <cell r="AC55">
            <v>16503.774058197683</v>
          </cell>
          <cell r="AD55">
            <v>16067.474124056398</v>
          </cell>
          <cell r="AE55">
            <v>15636.453197415147</v>
          </cell>
          <cell r="AF55">
            <v>15210.658893429551</v>
          </cell>
          <cell r="AG55">
            <v>14790.039300980588</v>
          </cell>
          <cell r="AH55">
            <v>14374.542978616169</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D57">
            <v>29305.030176899061</v>
          </cell>
          <cell r="E57">
            <v>28651.223076001359</v>
          </cell>
          <cell r="F57">
            <v>28005.104638660021</v>
          </cell>
          <cell r="G57">
            <v>27366.599459583933</v>
          </cell>
          <cell r="H57">
            <v>26735.632811024956</v>
          </cell>
          <cell r="I57">
            <v>26112.130636996826</v>
          </cell>
          <cell r="J57">
            <v>25496.019547541717</v>
          </cell>
          <cell r="K57">
            <v>24887.226813044079</v>
          </cell>
          <cell r="L57">
            <v>24285.680358591409</v>
          </cell>
          <cell r="M57">
            <v>23691.308758381529</v>
          </cell>
          <cell r="N57">
            <v>23104.041230176023</v>
          </cell>
          <cell r="O57">
            <v>22647.274077261161</v>
          </cell>
          <cell r="P57">
            <v>22195.750696918611</v>
          </cell>
          <cell r="Q57">
            <v>21749.420189105327</v>
          </cell>
          <cell r="R57">
            <v>21308.232108522028</v>
          </cell>
          <cell r="S57">
            <v>20872.136460747213</v>
          </cell>
          <cell r="T57">
            <v>20441.083698403017</v>
          </cell>
          <cell r="U57">
            <v>20015.024717352546</v>
          </cell>
          <cell r="V57">
            <v>19593.910852928548</v>
          </cell>
          <cell r="W57">
            <v>19177.69387619312</v>
          </cell>
          <cell r="X57">
            <v>18766.32599022815</v>
          </cell>
          <cell r="Y57">
            <v>18302.828377159916</v>
          </cell>
          <cell r="Z57">
            <v>17844.87894612152</v>
          </cell>
          <cell r="AA57">
            <v>17392.422881572045</v>
          </cell>
          <cell r="AB57">
            <v>16945.405862500942</v>
          </cell>
          <cell r="AC57">
            <v>16503.774058197683</v>
          </cell>
          <cell r="AD57">
            <v>16067.474124056398</v>
          </cell>
          <cell r="AE57">
            <v>15636.453197415147</v>
          </cell>
          <cell r="AF57">
            <v>15210.658893429551</v>
          </cell>
          <cell r="AG57">
            <v>14790.039300980588</v>
          </cell>
          <cell r="AH57">
            <v>14374.542978616169</v>
          </cell>
        </row>
        <row r="58">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D61">
            <v>29305.030176899061</v>
          </cell>
          <cell r="E61">
            <v>28651.223076001359</v>
          </cell>
          <cell r="F61">
            <v>28005.104638660021</v>
          </cell>
          <cell r="G61">
            <v>27366.599459583933</v>
          </cell>
          <cell r="H61">
            <v>26735.632811024956</v>
          </cell>
          <cell r="I61">
            <v>26112.130636996826</v>
          </cell>
          <cell r="J61">
            <v>25496.019547541717</v>
          </cell>
          <cell r="K61">
            <v>24887.226813044079</v>
          </cell>
          <cell r="L61">
            <v>24285.680358591409</v>
          </cell>
          <cell r="M61">
            <v>23691.308758381529</v>
          </cell>
          <cell r="N61">
            <v>23104.041230176023</v>
          </cell>
          <cell r="O61">
            <v>22647.274077261161</v>
          </cell>
          <cell r="P61">
            <v>22195.750696918611</v>
          </cell>
          <cell r="Q61">
            <v>21749.420189105327</v>
          </cell>
          <cell r="R61">
            <v>21308.232108522028</v>
          </cell>
          <cell r="S61">
            <v>20872.136460747213</v>
          </cell>
          <cell r="T61">
            <v>20441.083698403017</v>
          </cell>
          <cell r="U61">
            <v>20015.024717352546</v>
          </cell>
          <cell r="V61">
            <v>19593.910852928548</v>
          </cell>
          <cell r="W61">
            <v>19177.69387619312</v>
          </cell>
          <cell r="X61">
            <v>18766.32599022815</v>
          </cell>
          <cell r="Y61">
            <v>18302.828377159916</v>
          </cell>
          <cell r="Z61">
            <v>17844.87894612152</v>
          </cell>
          <cell r="AA61">
            <v>17392.422881572045</v>
          </cell>
          <cell r="AB61">
            <v>16945.405862500942</v>
          </cell>
          <cell r="AC61">
            <v>16503.774058197683</v>
          </cell>
          <cell r="AD61">
            <v>16067.474124056398</v>
          </cell>
          <cell r="AE61">
            <v>15636.453197415147</v>
          </cell>
          <cell r="AF61">
            <v>15210.658893429551</v>
          </cell>
          <cell r="AG61">
            <v>14790.039300980588</v>
          </cell>
          <cell r="AH61">
            <v>14374.542978616169</v>
          </cell>
        </row>
        <row r="62">
          <cell r="D62">
            <v>2145788.3365974198</v>
          </cell>
          <cell r="E62">
            <v>2126886.9522377001</v>
          </cell>
          <cell r="F62">
            <v>2107828.7517180429</v>
          </cell>
          <cell r="G62">
            <v>2088611.0501104614</v>
          </cell>
          <cell r="H62">
            <v>2069231.1112362044</v>
          </cell>
          <cell r="I62">
            <v>2049686.146862793</v>
          </cell>
          <cell r="J62">
            <v>2027179.0486013195</v>
          </cell>
          <cell r="K62">
            <v>2004531.144530297</v>
          </cell>
          <cell r="L62">
            <v>1981739.2442416076</v>
          </cell>
          <cell r="M62">
            <v>1958800.1036420446</v>
          </cell>
          <cell r="N62">
            <v>1935710.4240649741</v>
          </cell>
          <cell r="O62">
            <v>1907285.6261917804</v>
          </cell>
          <cell r="P62">
            <v>1878767.1537721243</v>
          </cell>
          <cell r="Q62">
            <v>1850150.9515181258</v>
          </cell>
          <cell r="R62">
            <v>1821432.9106896301</v>
          </cell>
          <cell r="S62">
            <v>1792608.8680887334</v>
          </cell>
          <cell r="T62">
            <v>1759142.4359147958</v>
          </cell>
          <cell r="U62">
            <v>1725626.0014941485</v>
          </cell>
          <cell r="V62">
            <v>1692054.5427727478</v>
          </cell>
          <cell r="W62">
            <v>1658422.9856066036</v>
          </cell>
          <cell r="X62">
            <v>1624726.2026123791</v>
          </cell>
          <cell r="Y62">
            <v>1587796.9372804572</v>
          </cell>
          <cell r="Z62">
            <v>1550842.0727709897</v>
          </cell>
          <cell r="AA62">
            <v>1513855.7205017812</v>
          </cell>
          <cell r="AB62">
            <v>1476831.9401552295</v>
          </cell>
          <cell r="AC62">
            <v>1439764.7383762263</v>
          </cell>
          <cell r="AD62">
            <v>1401043.3082227479</v>
          </cell>
          <cell r="AE62">
            <v>1362293.3501485381</v>
          </cell>
          <cell r="AF62">
            <v>1323508.3618035205</v>
          </cell>
          <cell r="AG62">
            <v>1284681.7862456404</v>
          </cell>
          <cell r="AH62">
            <v>1245807.0105023307</v>
          </cell>
        </row>
        <row r="63">
          <cell r="D63">
            <v>0</v>
          </cell>
          <cell r="E63">
            <v>5264.045206788307</v>
          </cell>
          <cell r="F63">
            <v>10433.752321004313</v>
          </cell>
          <cell r="G63">
            <v>15507.937047070178</v>
          </cell>
          <cell r="H63">
            <v>20485.388001238422</v>
          </cell>
          <cell r="I63">
            <v>25364.866067427061</v>
          </cell>
          <cell r="J63">
            <v>30103.608871729597</v>
          </cell>
          <cell r="K63">
            <v>34728.502078987403</v>
          </cell>
          <cell r="L63">
            <v>39238.437035983829</v>
          </cell>
          <cell r="M63">
            <v>43632.272308626547</v>
          </cell>
          <cell r="N63">
            <v>47908.832995608107</v>
          </cell>
          <cell r="O63">
            <v>51925.85117307122</v>
          </cell>
          <cell r="P63">
            <v>55799.38446703209</v>
          </cell>
          <cell r="Q63">
            <v>59528.606865095702</v>
          </cell>
          <cell r="R63">
            <v>63112.650355395686</v>
          </cell>
          <cell r="S63">
            <v>66550.604227794232</v>
          </cell>
          <cell r="T63">
            <v>69662.040462225908</v>
          </cell>
          <cell r="U63">
            <v>72605.714012866301</v>
          </cell>
          <cell r="V63">
            <v>75381.029880525923</v>
          </cell>
          <cell r="W63">
            <v>77987.340898150534</v>
          </cell>
          <cell r="X63">
            <v>80423.947029312767</v>
          </cell>
          <cell r="Y63">
            <v>82644.830585447809</v>
          </cell>
          <cell r="Z63">
            <v>84675.977173296036</v>
          </cell>
          <cell r="AA63">
            <v>86516.854426676786</v>
          </cell>
          <cell r="AB63">
            <v>88166.866827267208</v>
          </cell>
          <cell r="AC63">
            <v>89625.354963920079</v>
          </cell>
          <cell r="AD63">
            <v>90787.606372834067</v>
          </cell>
          <cell r="AE63">
            <v>91750.457132504031</v>
          </cell>
          <cell r="AF63">
            <v>92513.234490066068</v>
          </cell>
          <cell r="AG63">
            <v>93075.195413496636</v>
          </cell>
          <cell r="AH63">
            <v>93435.525787674807</v>
          </cell>
        </row>
        <row r="64">
          <cell r="D64">
            <v>0</v>
          </cell>
          <cell r="E64">
            <v>1754.6817355961025</v>
          </cell>
          <cell r="F64">
            <v>3477.9174403347715</v>
          </cell>
          <cell r="G64">
            <v>5169.312349023392</v>
          </cell>
          <cell r="H64">
            <v>6828.4626670794751</v>
          </cell>
          <cell r="I64">
            <v>8454.9553558090229</v>
          </cell>
          <cell r="J64">
            <v>10034.536290576532</v>
          </cell>
          <cell r="K64">
            <v>11576.167359662466</v>
          </cell>
          <cell r="L64">
            <v>13079.479011994612</v>
          </cell>
          <cell r="M64">
            <v>14544.090769542183</v>
          </cell>
          <cell r="N64">
            <v>15969.610998536034</v>
          </cell>
          <cell r="O64">
            <v>17308.617057690408</v>
          </cell>
          <cell r="P64">
            <v>18599.794822344033</v>
          </cell>
          <cell r="Q64">
            <v>19842.868955031903</v>
          </cell>
          <cell r="R64">
            <v>21037.550118465228</v>
          </cell>
          <cell r="S64">
            <v>22183.534742598076</v>
          </cell>
          <cell r="T64">
            <v>23220.680154075308</v>
          </cell>
          <cell r="U64">
            <v>24201.904670955435</v>
          </cell>
          <cell r="V64">
            <v>25127.00996017531</v>
          </cell>
          <cell r="W64">
            <v>25995.78029938351</v>
          </cell>
          <cell r="X64">
            <v>26807.982343104261</v>
          </cell>
          <cell r="Y64">
            <v>27548.276861815939</v>
          </cell>
          <cell r="Z64">
            <v>28225.325724432016</v>
          </cell>
          <cell r="AA64">
            <v>28838.951475558933</v>
          </cell>
          <cell r="AB64">
            <v>29388.955609089069</v>
          </cell>
          <cell r="AC64">
            <v>29875.118321306702</v>
          </cell>
          <cell r="AD64">
            <v>30262.535457611357</v>
          </cell>
          <cell r="AE64">
            <v>30583.485710834684</v>
          </cell>
          <cell r="AF64">
            <v>30837.744830022028</v>
          </cell>
          <cell r="AG64">
            <v>31025.065137832215</v>
          </cell>
          <cell r="AH64">
            <v>31145.17526255827</v>
          </cell>
        </row>
        <row r="65">
          <cell r="D65">
            <v>2145788.3365974198</v>
          </cell>
          <cell r="E65">
            <v>2119868.2252953155</v>
          </cell>
          <cell r="F65">
            <v>2093917.0819567037</v>
          </cell>
          <cell r="G65">
            <v>2067933.800714368</v>
          </cell>
          <cell r="H65">
            <v>2041917.2605678865</v>
          </cell>
          <cell r="I65">
            <v>2015866.325439557</v>
          </cell>
          <cell r="J65">
            <v>1987040.9034390135</v>
          </cell>
          <cell r="K65">
            <v>1958226.4750916471</v>
          </cell>
          <cell r="L65">
            <v>1929421.3281936292</v>
          </cell>
          <cell r="M65">
            <v>1900623.740563876</v>
          </cell>
          <cell r="N65">
            <v>1871831.9800708299</v>
          </cell>
          <cell r="O65">
            <v>1838051.1579610188</v>
          </cell>
          <cell r="P65">
            <v>1804367.9744827482</v>
          </cell>
          <cell r="Q65">
            <v>1770779.4756979982</v>
          </cell>
          <cell r="R65">
            <v>1737282.7102157692</v>
          </cell>
          <cell r="S65">
            <v>1703874.7291183409</v>
          </cell>
          <cell r="T65">
            <v>1666259.7152984946</v>
          </cell>
          <cell r="U65">
            <v>1628818.3828103268</v>
          </cell>
          <cell r="V65">
            <v>1591546.5029320465</v>
          </cell>
          <cell r="W65">
            <v>1554439.8644090695</v>
          </cell>
          <cell r="X65">
            <v>1517494.2732399621</v>
          </cell>
          <cell r="Y65">
            <v>1477603.8298331934</v>
          </cell>
          <cell r="Z65">
            <v>1437940.7698732617</v>
          </cell>
          <cell r="AA65">
            <v>1398499.9145995453</v>
          </cell>
          <cell r="AB65">
            <v>1359276.1177188733</v>
          </cell>
          <cell r="AC65">
            <v>1320264.2650909994</v>
          </cell>
          <cell r="AD65">
            <v>1279993.1663923024</v>
          </cell>
          <cell r="AE65">
            <v>1239959.4073051994</v>
          </cell>
          <cell r="AF65">
            <v>1200157.3824834323</v>
          </cell>
          <cell r="AG65">
            <v>1160581.5256943116</v>
          </cell>
          <cell r="AH65">
            <v>1121226.3094520976</v>
          </cell>
        </row>
        <row r="66">
          <cell r="D66">
            <v>243158.34476609659</v>
          </cell>
          <cell r="E66">
            <v>240221.10661782383</v>
          </cell>
          <cell r="F66">
            <v>237280.35195373115</v>
          </cell>
          <cell r="G66">
            <v>234335.95545817705</v>
          </cell>
          <cell r="H66">
            <v>231387.79010064204</v>
          </cell>
          <cell r="I66">
            <v>228435.72714206608</v>
          </cell>
          <cell r="J66">
            <v>225169.26242078291</v>
          </cell>
          <cell r="K66">
            <v>221904.0434880353</v>
          </cell>
          <cell r="L66">
            <v>218639.87631879208</v>
          </cell>
          <cell r="M66">
            <v>215376.56575741069</v>
          </cell>
          <cell r="N66">
            <v>212113.91552067184</v>
          </cell>
          <cell r="O66">
            <v>208285.91037731056</v>
          </cell>
          <cell r="P66">
            <v>204468.96953494562</v>
          </cell>
          <cell r="Q66">
            <v>200662.75825661013</v>
          </cell>
          <cell r="R66">
            <v>196866.94209396266</v>
          </cell>
          <cell r="S66">
            <v>193081.18687893104</v>
          </cell>
          <cell r="T66">
            <v>188818.6954007216</v>
          </cell>
          <cell r="U66">
            <v>184575.88529760748</v>
          </cell>
          <cell r="V66">
            <v>180352.27737554442</v>
          </cell>
          <cell r="W66">
            <v>176147.39441985253</v>
          </cell>
          <cell r="X66">
            <v>171960.76117095974</v>
          </cell>
          <cell r="Y66">
            <v>167440.42054586514</v>
          </cell>
          <cell r="Z66">
            <v>162945.84675975321</v>
          </cell>
          <cell r="AA66">
            <v>158476.4529612374</v>
          </cell>
          <cell r="AB66">
            <v>154031.65597810646</v>
          </cell>
          <cell r="AC66">
            <v>149610.87628168275</v>
          </cell>
          <cell r="AD66">
            <v>145047.40022280227</v>
          </cell>
          <cell r="AE66">
            <v>140510.81922440766</v>
          </cell>
          <cell r="AF66">
            <v>136000.49809490301</v>
          </cell>
          <cell r="AG66">
            <v>131515.80607499846</v>
          </cell>
          <cell r="AH66">
            <v>127056.1167961654</v>
          </cell>
        </row>
        <row r="67">
          <cell r="D67">
            <v>107053.65149258176</v>
          </cell>
          <cell r="E67">
            <v>105760.49386158053</v>
          </cell>
          <cell r="F67">
            <v>104465.7880383533</v>
          </cell>
          <cell r="G67">
            <v>103169.47885104475</v>
          </cell>
          <cell r="H67">
            <v>101871.51037280209</v>
          </cell>
          <cell r="I67">
            <v>100571.82592456507</v>
          </cell>
          <cell r="J67">
            <v>99133.721975381501</v>
          </cell>
          <cell r="K67">
            <v>97696.166500945328</v>
          </cell>
          <cell r="L67">
            <v>96259.074079190963</v>
          </cell>
          <cell r="M67">
            <v>94822.358790286366</v>
          </cell>
          <cell r="N67">
            <v>93385.934217969057</v>
          </cell>
          <cell r="O67">
            <v>91700.604730620325</v>
          </cell>
          <cell r="P67">
            <v>90020.14644694759</v>
          </cell>
          <cell r="Q67">
            <v>88344.411994609458</v>
          </cell>
          <cell r="R67">
            <v>86673.254128335684</v>
          </cell>
          <cell r="S67">
            <v>85006.525726248263</v>
          </cell>
          <cell r="T67">
            <v>83129.907929572277</v>
          </cell>
          <cell r="U67">
            <v>81261.955116499361</v>
          </cell>
          <cell r="V67">
            <v>79402.456315564559</v>
          </cell>
          <cell r="W67">
            <v>77551.201426744068</v>
          </cell>
          <cell r="X67">
            <v>75707.981210775906</v>
          </cell>
          <cell r="Y67">
            <v>73717.841944232801</v>
          </cell>
          <cell r="Z67">
            <v>71739.046866609744</v>
          </cell>
          <cell r="AA67">
            <v>69771.337608884409</v>
          </cell>
          <cell r="AB67">
            <v>67814.45742183963</v>
          </cell>
          <cell r="AC67">
            <v>65868.151160371723</v>
          </cell>
          <cell r="AD67">
            <v>63859.020953172483</v>
          </cell>
          <cell r="AE67">
            <v>61861.731649212226</v>
          </cell>
          <cell r="AF67">
            <v>59876.003597057213</v>
          </cell>
          <cell r="AG67">
            <v>57901.559096654601</v>
          </cell>
          <cell r="AH67">
            <v>55938.122381041765</v>
          </cell>
        </row>
        <row r="68">
          <cell r="D68">
            <v>235194.27504285253</v>
          </cell>
          <cell r="E68">
            <v>232353.23910153721</v>
          </cell>
          <cell r="F68">
            <v>229508.80181946285</v>
          </cell>
          <cell r="G68">
            <v>226660.84198540205</v>
          </cell>
          <cell r="H68">
            <v>223809.23672941589</v>
          </cell>
          <cell r="I68">
            <v>220953.86152898421</v>
          </cell>
          <cell r="J68">
            <v>217794.38204324309</v>
          </cell>
          <cell r="K68">
            <v>214636.1075432151</v>
          </cell>
          <cell r="L68">
            <v>211478.85035869473</v>
          </cell>
          <cell r="M68">
            <v>208322.42172589546</v>
          </cell>
          <cell r="N68">
            <v>205166.63179038523</v>
          </cell>
          <cell r="O68">
            <v>201464.00379536729</v>
          </cell>
          <cell r="P68">
            <v>197772.07771664261</v>
          </cell>
          <cell r="Q68">
            <v>194090.52978075264</v>
          </cell>
          <cell r="R68">
            <v>190419.03649341105</v>
          </cell>
          <cell r="S68">
            <v>186757.27463142126</v>
          </cell>
          <cell r="T68">
            <v>182634.3908617601</v>
          </cell>
          <cell r="U68">
            <v>178530.54385084909</v>
          </cell>
          <cell r="V68">
            <v>174445.27009949819</v>
          </cell>
          <cell r="W68">
            <v>170378.10802305239</v>
          </cell>
          <cell r="X68">
            <v>166328.59792792966</v>
          </cell>
          <cell r="Y68">
            <v>161956.31024317601</v>
          </cell>
          <cell r="Z68">
            <v>157608.94546625231</v>
          </cell>
          <cell r="AA68">
            <v>153285.9359666848</v>
          </cell>
          <cell r="AB68">
            <v>148986.71767267256</v>
          </cell>
          <cell r="AC68">
            <v>144710.73003661301</v>
          </cell>
          <cell r="AD68">
            <v>140296.7197159873</v>
          </cell>
          <cell r="AE68">
            <v>135908.72357249915</v>
          </cell>
          <cell r="AF68">
            <v>131546.12721873331</v>
          </cell>
          <cell r="AG68">
            <v>127208.32055441117</v>
          </cell>
          <cell r="AH68">
            <v>122894.69772620639</v>
          </cell>
        </row>
        <row r="69">
          <cell r="D69">
            <v>1560382.065295889</v>
          </cell>
          <cell r="E69">
            <v>1541533.385714374</v>
          </cell>
          <cell r="F69">
            <v>1522662.1401451563</v>
          </cell>
          <cell r="G69">
            <v>1503767.524419744</v>
          </cell>
          <cell r="H69">
            <v>1484848.7233650265</v>
          </cell>
          <cell r="I69">
            <v>1465904.9108439416</v>
          </cell>
          <cell r="J69">
            <v>1444943.5369996061</v>
          </cell>
          <cell r="K69">
            <v>1423990.1575594514</v>
          </cell>
          <cell r="L69">
            <v>1403043.5274369514</v>
          </cell>
          <cell r="M69">
            <v>1382102.3942902833</v>
          </cell>
          <cell r="N69">
            <v>1361165.4985418038</v>
          </cell>
          <cell r="O69">
            <v>1336600.6390577205</v>
          </cell>
          <cell r="P69">
            <v>1312106.7807842125</v>
          </cell>
          <cell r="Q69">
            <v>1287681.7756660259</v>
          </cell>
          <cell r="R69">
            <v>1263323.4775000599</v>
          </cell>
          <cell r="S69">
            <v>1239029.7418817403</v>
          </cell>
          <cell r="T69">
            <v>1211676.7211064405</v>
          </cell>
          <cell r="U69">
            <v>1184449.9985453708</v>
          </cell>
          <cell r="V69">
            <v>1157346.4991414393</v>
          </cell>
          <cell r="W69">
            <v>1130363.1605394206</v>
          </cell>
          <cell r="X69">
            <v>1103496.9329302968</v>
          </cell>
          <cell r="Y69">
            <v>1074489.2570999195</v>
          </cell>
          <cell r="Z69">
            <v>1045646.9307806464</v>
          </cell>
          <cell r="AA69">
            <v>1016966.1880627386</v>
          </cell>
          <cell r="AB69">
            <v>988443.28664625471</v>
          </cell>
          <cell r="AC69">
            <v>960074.507612332</v>
          </cell>
          <cell r="AD69">
            <v>930790.02550034027</v>
          </cell>
          <cell r="AE69">
            <v>901678.13285908033</v>
          </cell>
          <cell r="AF69">
            <v>872734.75357273873</v>
          </cell>
          <cell r="AG69">
            <v>843955.83996824734</v>
          </cell>
          <cell r="AH69">
            <v>815337.37254868401</v>
          </cell>
        </row>
        <row r="70">
          <cell r="D70">
            <v>107207.97978629141</v>
          </cell>
          <cell r="E70">
            <v>105912.95794227261</v>
          </cell>
          <cell r="F70">
            <v>104616.3856741575</v>
          </cell>
          <cell r="G70">
            <v>103318.20773055521</v>
          </cell>
          <cell r="H70">
            <v>102018.36810398885</v>
          </cell>
          <cell r="I70">
            <v>100716.81003368981</v>
          </cell>
          <cell r="J70">
            <v>99276.632917215262</v>
          </cell>
          <cell r="K70">
            <v>97837.005066168</v>
          </cell>
          <cell r="L70">
            <v>96397.840935338245</v>
          </cell>
          <cell r="M70">
            <v>94959.054481032072</v>
          </cell>
          <cell r="N70">
            <v>93520.55916240954</v>
          </cell>
          <cell r="O70">
            <v>91832.800108012001</v>
          </cell>
          <cell r="P70">
            <v>90149.919279606285</v>
          </cell>
          <cell r="Q70">
            <v>88471.76909239938</v>
          </cell>
          <cell r="R70">
            <v>86798.202088852617</v>
          </cell>
          <cell r="S70">
            <v>85129.070934997406</v>
          </cell>
          <cell r="T70">
            <v>83249.747810493092</v>
          </cell>
          <cell r="U70">
            <v>81379.102161011964</v>
          </cell>
          <cell r="V70">
            <v>79516.922710953091</v>
          </cell>
          <cell r="W70">
            <v>77662.999057412933</v>
          </cell>
          <cell r="X70">
            <v>75817.121659490731</v>
          </cell>
          <cell r="Y70">
            <v>73824.113412833729</v>
          </cell>
          <cell r="Z70">
            <v>71842.465708853037</v>
          </cell>
          <cell r="AA70">
            <v>69871.919806062098</v>
          </cell>
          <cell r="AB70">
            <v>67912.218585114693</v>
          </cell>
          <cell r="AC70">
            <v>65963.10653309054</v>
          </cell>
          <cell r="AD70">
            <v>63951.079968481776</v>
          </cell>
          <cell r="AE70">
            <v>61950.911376930417</v>
          </cell>
          <cell r="AF70">
            <v>59962.320703857877</v>
          </cell>
          <cell r="AG70">
            <v>57985.029848879552</v>
          </cell>
          <cell r="AH70">
            <v>56018.762647487834</v>
          </cell>
        </row>
        <row r="71">
          <cell r="D71">
            <v>35832.469182091416</v>
          </cell>
          <cell r="E71">
            <v>35399.62985046293</v>
          </cell>
          <cell r="F71">
            <v>34966.272315583527</v>
          </cell>
          <cell r="G71">
            <v>34532.378110602447</v>
          </cell>
          <cell r="H71">
            <v>34097.928515959902</v>
          </cell>
          <cell r="I71">
            <v>33662.904560320952</v>
          </cell>
          <cell r="J71">
            <v>33181.549513376711</v>
          </cell>
          <cell r="K71">
            <v>32700.378049189425</v>
          </cell>
          <cell r="L71">
            <v>32219.361575707448</v>
          </cell>
          <cell r="M71">
            <v>31738.471334269201</v>
          </cell>
          <cell r="N71">
            <v>31257.678400050365</v>
          </cell>
          <cell r="O71">
            <v>30693.573242728591</v>
          </cell>
          <cell r="P71">
            <v>30131.098550628376</v>
          </cell>
          <cell r="Q71">
            <v>29570.204996007909</v>
          </cell>
          <cell r="R71">
            <v>29010.843293657999</v>
          </cell>
          <cell r="S71">
            <v>28452.964199670692</v>
          </cell>
          <cell r="T71">
            <v>27824.831964773352</v>
          </cell>
          <cell r="U71">
            <v>27199.600030366386</v>
          </cell>
          <cell r="V71">
            <v>26577.197781123636</v>
          </cell>
          <cell r="W71">
            <v>25957.554893403427</v>
          </cell>
          <cell r="X71">
            <v>25340.601331674017</v>
          </cell>
          <cell r="Y71">
            <v>24674.471751391393</v>
          </cell>
          <cell r="Z71">
            <v>24012.139241962552</v>
          </cell>
          <cell r="AA71">
            <v>23353.517323385167</v>
          </cell>
          <cell r="AB71">
            <v>22698.52005783009</v>
          </cell>
          <cell r="AC71">
            <v>22047.062044389109</v>
          </cell>
          <cell r="AD71">
            <v>21374.575910300871</v>
          </cell>
          <cell r="AE71">
            <v>20706.053104828552</v>
          </cell>
          <cell r="AF71">
            <v>20041.40002442625</v>
          </cell>
          <cell r="AG71">
            <v>19380.523718704637</v>
          </cell>
          <cell r="AH71">
            <v>18723.331884308787</v>
          </cell>
        </row>
        <row r="72">
          <cell r="D72">
            <v>0</v>
          </cell>
          <cell r="E72">
            <v>729.19798588721312</v>
          </cell>
          <cell r="F72">
            <v>766.87350720893528</v>
          </cell>
          <cell r="G72">
            <v>806.49561222168882</v>
          </cell>
          <cell r="H72">
            <v>848.16487519580949</v>
          </cell>
          <cell r="I72">
            <v>891.9870667792037</v>
          </cell>
          <cell r="J72">
            <v>938.07342247895167</v>
          </cell>
          <cell r="K72">
            <v>986.54092501455375</v>
          </cell>
          <cell r="L72">
            <v>1037.5126012595351</v>
          </cell>
          <cell r="M72">
            <v>1091.1178345251603</v>
          </cell>
          <cell r="N72">
            <v>1147.492692978926</v>
          </cell>
          <cell r="O72">
            <v>1206.7802750314795</v>
          </cell>
          <cell r="P72">
            <v>1269.1310725686676</v>
          </cell>
          <cell r="Q72">
            <v>1334.7033529507123</v>
          </cell>
          <cell r="R72">
            <v>1403.6635607481669</v>
          </cell>
          <cell r="S72">
            <v>1476.1867402343896</v>
          </cell>
          <cell r="T72">
            <v>1552.456979706973</v>
          </cell>
          <cell r="U72">
            <v>1632.6678787659423</v>
          </cell>
          <cell r="V72">
            <v>1717.0230397348676</v>
          </cell>
          <cell r="W72">
            <v>1805.7365844722526</v>
          </cell>
          <cell r="X72">
            <v>1899.0336978850387</v>
          </cell>
          <cell r="Y72">
            <v>1997.1511995238889</v>
          </cell>
          <cell r="Z72">
            <v>2100.3381447110919</v>
          </cell>
          <cell r="AA72">
            <v>2208.8564567270055</v>
          </cell>
          <cell r="AB72">
            <v>2322.9815916597131</v>
          </cell>
          <cell r="AC72">
            <v>2443.0032376055087</v>
          </cell>
          <cell r="AD72">
            <v>2569.2260499949975</v>
          </cell>
          <cell r="AE72">
            <v>2701.9704249114175</v>
          </cell>
          <cell r="AF72">
            <v>2841.5733123639234</v>
          </cell>
          <cell r="AG72">
            <v>2988.3890715804514</v>
          </cell>
          <cell r="AH72">
            <v>3142.7903704909827</v>
          </cell>
        </row>
        <row r="73">
          <cell r="D73">
            <v>0</v>
          </cell>
          <cell r="E73">
            <v>22385.593101243907</v>
          </cell>
          <cell r="F73">
            <v>23725.314373926591</v>
          </cell>
          <cell r="G73">
            <v>25145.21458492738</v>
          </cell>
          <cell r="H73">
            <v>26650.092241428971</v>
          </cell>
          <cell r="I73">
            <v>28245.033029163329</v>
          </cell>
          <cell r="J73">
            <v>29935.426999323143</v>
          </cell>
          <cell r="K73">
            <v>31726.986784067201</v>
          </cell>
          <cell r="L73">
            <v>33625.766902176954</v>
          </cell>
          <cell r="M73">
            <v>35638.184220108684</v>
          </cell>
          <cell r="N73">
            <v>37771.03963758747</v>
          </cell>
          <cell r="O73">
            <v>40031.541071029664</v>
          </cell>
          <cell r="P73">
            <v>42427.327812465126</v>
          </cell>
          <cell r="Q73">
            <v>44966.496346278975</v>
          </cell>
          <cell r="R73">
            <v>47657.627711021356</v>
          </cell>
          <cell r="S73">
            <v>50509.816498751046</v>
          </cell>
          <cell r="T73">
            <v>53532.701589917779</v>
          </cell>
          <cell r="U73">
            <v>56736.498727649348</v>
          </cell>
          <cell r="V73">
            <v>60132.035041527131</v>
          </cell>
          <cell r="W73">
            <v>63730.785637523411</v>
          </cell>
          <cell r="X73">
            <v>67544.91237775379</v>
          </cell>
          <cell r="Y73">
            <v>71587.304981098932</v>
          </cell>
          <cell r="Z73">
            <v>75871.624583596917</v>
          </cell>
          <cell r="AA73">
            <v>80412.349905812793</v>
          </cell>
          <cell r="AB73">
            <v>85224.826183210724</v>
          </cell>
          <cell r="AC73">
            <v>90325.317024884542</v>
          </cell>
          <cell r="AD73">
            <v>95731.059375902303</v>
          </cell>
          <cell r="AE73">
            <v>101460.32176900876</v>
          </cell>
          <cell r="AF73">
            <v>107532.46606254637</v>
          </cell>
          <cell r="AG73">
            <v>113968.01287323225</v>
          </cell>
          <cell r="AH73">
            <v>120788.71092492521</v>
          </cell>
        </row>
        <row r="74">
          <cell r="D74">
            <v>0</v>
          </cell>
          <cell r="E74">
            <v>23114.791087131121</v>
          </cell>
          <cell r="F74">
            <v>24492.187881135527</v>
          </cell>
          <cell r="G74">
            <v>25951.71019714907</v>
          </cell>
          <cell r="H74">
            <v>27498.25711662478</v>
          </cell>
          <cell r="I74">
            <v>29137.020095942531</v>
          </cell>
          <cell r="J74">
            <v>30873.500421802095</v>
          </cell>
          <cell r="K74">
            <v>32713.527709081754</v>
          </cell>
          <cell r="L74">
            <v>34663.27950343649</v>
          </cell>
          <cell r="M74">
            <v>36729.302054633845</v>
          </cell>
          <cell r="N74">
            <v>38918.532330566399</v>
          </cell>
          <cell r="O74">
            <v>41238.321346061144</v>
          </cell>
          <cell r="P74">
            <v>43696.458885033797</v>
          </cell>
          <cell r="Q74">
            <v>46301.199699229684</v>
          </cell>
          <cell r="R74">
            <v>49061.291271769522</v>
          </cell>
          <cell r="S74">
            <v>51986.003238985439</v>
          </cell>
          <cell r="T74">
            <v>55085.158569624749</v>
          </cell>
          <cell r="U74">
            <v>58369.166606415289</v>
          </cell>
          <cell r="V74">
            <v>61849.058081261996</v>
          </cell>
          <cell r="W74">
            <v>65536.522221995663</v>
          </cell>
          <cell r="X74">
            <v>69443.946075638829</v>
          </cell>
          <cell r="Y74">
            <v>73584.456180622816</v>
          </cell>
          <cell r="Z74">
            <v>77971.962728308004</v>
          </cell>
          <cell r="AA74">
            <v>82621.2063625398</v>
          </cell>
          <cell r="AB74">
            <v>87547.807774870438</v>
          </cell>
          <cell r="AC74">
            <v>92768.320262490044</v>
          </cell>
          <cell r="AD74">
            <v>98300.285425897295</v>
          </cell>
          <cell r="AE74">
            <v>104162.29219392018</v>
          </cell>
          <cell r="AF74">
            <v>110374.0393749103</v>
          </cell>
          <cell r="AG74">
            <v>116956.40194481269</v>
          </cell>
          <cell r="AH74">
            <v>123931.50129541619</v>
          </cell>
        </row>
        <row r="75">
          <cell r="D75">
            <v>0</v>
          </cell>
          <cell r="E75">
            <v>10461.576604048369</v>
          </cell>
          <cell r="F75">
            <v>11087.675571310678</v>
          </cell>
          <cell r="G75">
            <v>11751.244982239699</v>
          </cell>
          <cell r="H75">
            <v>12454.527348358351</v>
          </cell>
          <cell r="I75">
            <v>13199.899389846814</v>
          </cell>
          <cell r="J75">
            <v>13989.880067591988</v>
          </cell>
          <cell r="K75">
            <v>14827.139095935128</v>
          </cell>
          <cell r="L75">
            <v>15714.50596488556</v>
          </cell>
          <cell r="M75">
            <v>16654.979502291477</v>
          </cell>
          <cell r="N75">
            <v>17651.738008282278</v>
          </cell>
          <cell r="O75">
            <v>18708.149996231914</v>
          </cell>
          <cell r="P75">
            <v>19827.785576541723</v>
          </cell>
          <cell r="Q75">
            <v>21014.428521713755</v>
          </cell>
          <cell r="R75">
            <v>22272.089053488773</v>
          </cell>
          <cell r="S75">
            <v>23605.017395261588</v>
          </cell>
          <cell r="T75">
            <v>25017.718135574753</v>
          </cell>
          <cell r="U75">
            <v>26514.965451230968</v>
          </cell>
          <cell r="V75">
            <v>28101.819241470126</v>
          </cell>
          <cell r="W75">
            <v>29783.642227736582</v>
          </cell>
          <cell r="X75">
            <v>31566.11807682419</v>
          </cell>
          <cell r="Y75">
            <v>33455.270608645369</v>
          </cell>
          <cell r="Z75">
            <v>35457.484153537698</v>
          </cell>
          <cell r="AA75">
            <v>37579.525127902765</v>
          </cell>
          <cell r="AB75">
            <v>39828.564901093603</v>
          </cell>
          <cell r="AC75">
            <v>42212.204030827124</v>
          </cell>
          <cell r="AD75">
            <v>44738.497949024822</v>
          </cell>
          <cell r="AE75">
            <v>47415.984184886322</v>
          </cell>
          <cell r="AF75">
            <v>50253.711217195734</v>
          </cell>
          <cell r="AG75">
            <v>53261.269053364405</v>
          </cell>
          <cell r="AH75">
            <v>56448.821638553869</v>
          </cell>
        </row>
        <row r="76">
          <cell r="D76">
            <v>0</v>
          </cell>
          <cell r="E76">
            <v>4848.1318232500498</v>
          </cell>
          <cell r="F76">
            <v>5135.2977127376153</v>
          </cell>
          <cell r="G76">
            <v>5439.4956556421439</v>
          </cell>
          <cell r="H76">
            <v>5761.7370154657692</v>
          </cell>
          <cell r="I76">
            <v>6103.09327189538</v>
          </cell>
          <cell r="J76">
            <v>6464.6995973503281</v>
          </cell>
          <cell r="K76">
            <v>6847.758646479474</v>
          </cell>
          <cell r="L76">
            <v>7253.5445712950077</v>
          </cell>
          <cell r="M76">
            <v>7683.4072753874989</v>
          </cell>
          <cell r="N76">
            <v>8138.7769214675827</v>
          </cell>
          <cell r="O76">
            <v>8621.1687073294161</v>
          </cell>
          <cell r="P76">
            <v>9132.1879262307866</v>
          </cell>
          <cell r="Q76">
            <v>9673.5353286383943</v>
          </cell>
          <cell r="R76">
            <v>10247.012803297843</v>
          </cell>
          <cell r="S76">
            <v>10854.529396657876</v>
          </cell>
          <cell r="T76">
            <v>11498.107690814095</v>
          </cell>
          <cell r="U76">
            <v>12179.8905613391</v>
          </cell>
          <cell r="V76">
            <v>12902.148337640345</v>
          </cell>
          <cell r="W76">
            <v>13667.286389837518</v>
          </cell>
          <cell r="X76">
            <v>14477.853167581457</v>
          </cell>
          <cell r="Y76">
            <v>15336.548717752816</v>
          </cell>
          <cell r="Z76">
            <v>16246.233709585986</v>
          </cell>
          <cell r="AA76">
            <v>17209.938997464687</v>
          </cell>
          <cell r="AB76">
            <v>18230.8757534414</v>
          </cell>
          <cell r="AC76">
            <v>19312.446203442953</v>
          </cell>
          <cell r="AD76">
            <v>20458.255003150996</v>
          </cell>
          <cell r="AE76">
            <v>21672.121291692703</v>
          </cell>
          <cell r="AF76">
            <v>22958.091463551562</v>
          </cell>
          <cell r="AG76">
            <v>24320.452701517828</v>
          </cell>
          <cell r="AH76">
            <v>25763.74731605429</v>
          </cell>
        </row>
        <row r="77">
          <cell r="D77">
            <v>0</v>
          </cell>
          <cell r="E77">
            <v>218.75939576616392</v>
          </cell>
          <cell r="F77">
            <v>230.06205216268057</v>
          </cell>
          <cell r="G77">
            <v>241.94868366650664</v>
          </cell>
          <cell r="H77">
            <v>254.44946255874282</v>
          </cell>
          <cell r="I77">
            <v>267.59612003376111</v>
          </cell>
          <cell r="J77">
            <v>281.42202674368548</v>
          </cell>
          <cell r="K77">
            <v>295.96227750436611</v>
          </cell>
          <cell r="L77">
            <v>311.25378037786055</v>
          </cell>
          <cell r="M77">
            <v>327.33535035754807</v>
          </cell>
          <cell r="N77">
            <v>344.24780789367782</v>
          </cell>
          <cell r="O77">
            <v>362.03408250944386</v>
          </cell>
          <cell r="P77">
            <v>380.73932177060027</v>
          </cell>
          <cell r="Q77">
            <v>400.41100588521368</v>
          </cell>
          <cell r="R77">
            <v>421.09906822445004</v>
          </cell>
          <cell r="S77">
            <v>442.8560220703169</v>
          </cell>
          <cell r="T77">
            <v>465.73709391209189</v>
          </cell>
          <cell r="U77">
            <v>489.80036362978268</v>
          </cell>
          <cell r="V77">
            <v>515.10691192046022</v>
          </cell>
          <cell r="W77">
            <v>541.72097534167574</v>
          </cell>
          <cell r="X77">
            <v>569.71010936551158</v>
          </cell>
          <cell r="Y77">
            <v>599.14535985716668</v>
          </cell>
          <cell r="Z77">
            <v>630.1014434133275</v>
          </cell>
          <cell r="AA77">
            <v>662.65693701810164</v>
          </cell>
          <cell r="AB77">
            <v>696.89447749791395</v>
          </cell>
          <cell r="AC77">
            <v>732.90097128165257</v>
          </cell>
          <cell r="AD77">
            <v>770.76781499849926</v>
          </cell>
          <cell r="AE77">
            <v>810.59112747342522</v>
          </cell>
          <cell r="AF77">
            <v>852.47199370917701</v>
          </cell>
          <cell r="AG77">
            <v>896.51672147413535</v>
          </cell>
          <cell r="AH77">
            <v>942.83711114729476</v>
          </cell>
        </row>
        <row r="78">
          <cell r="D78">
            <v>0</v>
          </cell>
          <cell r="E78">
            <v>7586.3232640665346</v>
          </cell>
          <cell r="F78">
            <v>8039.1525449245501</v>
          </cell>
          <cell r="G78">
            <v>8519.020875600716</v>
          </cell>
          <cell r="H78">
            <v>9027.5432902419143</v>
          </cell>
          <cell r="I78">
            <v>9566.4313141665752</v>
          </cell>
          <cell r="J78">
            <v>10137.498730116091</v>
          </cell>
          <cell r="K78">
            <v>10742.667689162783</v>
          </cell>
          <cell r="L78">
            <v>11383.975186878057</v>
          </cell>
          <cell r="M78">
            <v>12063.579926597316</v>
          </cell>
          <cell r="N78">
            <v>12783.769592922852</v>
          </cell>
          <cell r="O78">
            <v>13546.968559990368</v>
          </cell>
          <cell r="P78">
            <v>14355.746060490681</v>
          </cell>
          <cell r="Q78">
            <v>15212.824842992322</v>
          </cell>
          <cell r="R78">
            <v>16121.09034675845</v>
          </cell>
          <cell r="S78">
            <v>17083.60042499565</v>
          </cell>
          <cell r="T78">
            <v>18103.595649323808</v>
          </cell>
          <cell r="U78">
            <v>19184.510230215437</v>
          </cell>
          <cell r="V78">
            <v>20329.983590231062</v>
          </cell>
          <cell r="W78">
            <v>21543.872629079884</v>
          </cell>
          <cell r="X78">
            <v>22830.264721867668</v>
          </cell>
          <cell r="Y78">
            <v>24193.491494367459</v>
          </cell>
          <cell r="Z78">
            <v>25638.143421770994</v>
          </cell>
          <cell r="AA78">
            <v>27169.085300154238</v>
          </cell>
          <cell r="AB78">
            <v>28791.472642837514</v>
          </cell>
          <cell r="AC78">
            <v>30510.769056938316</v>
          </cell>
          <cell r="AD78">
            <v>32332.764658722976</v>
          </cell>
          <cell r="AE78">
            <v>34263.59558986772</v>
          </cell>
          <cell r="AF78">
            <v>36309.764700453808</v>
          </cell>
          <cell r="AG78">
            <v>38478.163468456325</v>
          </cell>
          <cell r="AH78">
            <v>40776.095229660728</v>
          </cell>
        </row>
        <row r="79">
          <cell r="D79">
            <v>0</v>
          </cell>
          <cell r="E79">
            <v>218.75939576616392</v>
          </cell>
          <cell r="F79">
            <v>230.06205216268057</v>
          </cell>
          <cell r="G79">
            <v>241.94868366650664</v>
          </cell>
          <cell r="H79">
            <v>254.44946255874282</v>
          </cell>
          <cell r="I79">
            <v>267.59612003376111</v>
          </cell>
          <cell r="J79">
            <v>281.42202674368548</v>
          </cell>
          <cell r="K79">
            <v>295.96227750436611</v>
          </cell>
          <cell r="L79">
            <v>311.25378037786055</v>
          </cell>
          <cell r="M79">
            <v>327.33535035754807</v>
          </cell>
          <cell r="N79">
            <v>344.24780789367782</v>
          </cell>
          <cell r="O79">
            <v>362.03408250944386</v>
          </cell>
          <cell r="P79">
            <v>380.73932177060027</v>
          </cell>
          <cell r="Q79">
            <v>400.41100588521368</v>
          </cell>
          <cell r="R79">
            <v>421.09906822445004</v>
          </cell>
          <cell r="S79">
            <v>442.8560220703169</v>
          </cell>
          <cell r="T79">
            <v>465.73709391209189</v>
          </cell>
          <cell r="U79">
            <v>489.80036362978268</v>
          </cell>
          <cell r="V79">
            <v>515.10691192046022</v>
          </cell>
          <cell r="W79">
            <v>541.72097534167574</v>
          </cell>
          <cell r="X79">
            <v>569.71010936551158</v>
          </cell>
          <cell r="Y79">
            <v>599.14535985716668</v>
          </cell>
          <cell r="Z79">
            <v>630.1014434133275</v>
          </cell>
          <cell r="AA79">
            <v>662.65693701810164</v>
          </cell>
          <cell r="AB79">
            <v>696.89447749791395</v>
          </cell>
          <cell r="AC79">
            <v>732.90097128165257</v>
          </cell>
          <cell r="AD79">
            <v>770.76781499849926</v>
          </cell>
          <cell r="AE79">
            <v>810.59112747342522</v>
          </cell>
          <cell r="AF79">
            <v>852.47199370917701</v>
          </cell>
          <cell r="AG79">
            <v>896.51672147413535</v>
          </cell>
          <cell r="AH79">
            <v>942.83711114729476</v>
          </cell>
        </row>
        <row r="80">
          <cell r="D80">
            <v>0</v>
          </cell>
          <cell r="E80">
            <v>218.75939576616392</v>
          </cell>
          <cell r="F80">
            <v>8039.1525449245501</v>
          </cell>
          <cell r="G80">
            <v>25145.214584927377</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row>
        <row r="81">
          <cell r="D81">
            <v>0</v>
          </cell>
          <cell r="E81">
            <v>25097.323452060133</v>
          </cell>
          <cell r="F81">
            <v>49901.820152533561</v>
          </cell>
          <cell r="G81">
            <v>74416.402482811522</v>
          </cell>
          <cell r="H81">
            <v>98643.96410555263</v>
          </cell>
          <cell r="I81">
            <v>122587.38024263682</v>
          </cell>
          <cell r="J81">
            <v>146208.01308446465</v>
          </cell>
          <cell r="K81">
            <v>169536.88403429027</v>
          </cell>
          <cell r="L81">
            <v>192577.03231245413</v>
          </cell>
          <cell r="M81">
            <v>215331.47746819345</v>
          </cell>
          <cell r="N81">
            <v>237803.21968183914</v>
          </cell>
          <cell r="O81">
            <v>273845.11450728343</v>
          </cell>
          <cell r="P81">
            <v>309597.41917873576</v>
          </cell>
          <cell r="Q81">
            <v>345069.18022120779</v>
          </cell>
          <cell r="R81">
            <v>380269.50169217121</v>
          </cell>
          <cell r="S81">
            <v>415207.5475693646</v>
          </cell>
          <cell r="T81">
            <v>449713.07027455873</v>
          </cell>
          <cell r="U81">
            <v>483955.1141428519</v>
          </cell>
          <cell r="V81">
            <v>517943.48573080031</v>
          </cell>
          <cell r="W81">
            <v>551688.05488917721</v>
          </cell>
          <cell r="X81">
            <v>585198.75740117917</v>
          </cell>
          <cell r="Y81">
            <v>620756.10477149254</v>
          </cell>
          <cell r="Z81">
            <v>656367.82443221519</v>
          </cell>
          <cell r="AA81">
            <v>692048.01891889249</v>
          </cell>
          <cell r="AB81">
            <v>727810.90126843553</v>
          </cell>
          <cell r="AC81">
            <v>763670.79664792563</v>
          </cell>
          <cell r="AD81">
            <v>799538.15554653329</v>
          </cell>
          <cell r="AE81">
            <v>835525.15770270326</v>
          </cell>
          <cell r="AF81">
            <v>871646.65704136388</v>
          </cell>
          <cell r="AG81">
            <v>907917.62251370377</v>
          </cell>
          <cell r="AH81">
            <v>944353.1395555248</v>
          </cell>
        </row>
        <row r="82">
          <cell r="D82">
            <v>0</v>
          </cell>
          <cell r="E82">
            <v>17046.704945773257</v>
          </cell>
          <cell r="F82">
            <v>33848.852333093666</v>
          </cell>
          <cell r="G82">
            <v>50408.274858231853</v>
          </cell>
          <cell r="H82">
            <v>66726.775493282839</v>
          </cell>
          <cell r="I82">
            <v>82806.127451697641</v>
          </cell>
          <cell r="J82">
            <v>98634.242525199195</v>
          </cell>
          <cell r="K82">
            <v>114222.22835989081</v>
          </cell>
          <cell r="L82">
            <v>129571.84117975582</v>
          </cell>
          <cell r="M82">
            <v>144684.80647334902</v>
          </cell>
          <cell r="N82">
            <v>159562.81893785551</v>
          </cell>
          <cell r="O82">
            <v>174160.52279870433</v>
          </cell>
          <cell r="P82">
            <v>182777.57008237153</v>
          </cell>
          <cell r="Q82">
            <v>196025.708597466</v>
          </cell>
          <cell r="R82">
            <v>209050.17861162854</v>
          </cell>
          <cell r="S82">
            <v>221852.5363237806</v>
          </cell>
          <cell r="T82">
            <v>234374.4814218721</v>
          </cell>
          <cell r="U82">
            <v>246670.75732990081</v>
          </cell>
          <cell r="V82">
            <v>258742.97371639591</v>
          </cell>
          <cell r="W82">
            <v>270592.705906004</v>
          </cell>
          <cell r="X82">
            <v>282221.49479414849</v>
          </cell>
          <cell r="Y82">
            <v>290546.99572609272</v>
          </cell>
          <cell r="Z82">
            <v>298301.57201406604</v>
          </cell>
          <cell r="AA82">
            <v>305881.3222827607</v>
          </cell>
          <cell r="AB82">
            <v>313287.25690931507</v>
          </cell>
          <cell r="AC82">
            <v>320520.35353515751</v>
          </cell>
          <cell r="AD82">
            <v>327546.89411343553</v>
          </cell>
          <cell r="AE82">
            <v>334400.33220719226</v>
          </cell>
          <cell r="AF82">
            <v>341081.60729716532</v>
          </cell>
          <cell r="AG82">
            <v>347591.62439736957</v>
          </cell>
          <cell r="AH82">
            <v>353931.25388447399</v>
          </cell>
        </row>
        <row r="83">
          <cell r="D83">
            <v>0</v>
          </cell>
          <cell r="E83">
            <v>23707.575667990892</v>
          </cell>
          <cell r="F83">
            <v>25697.911718604297</v>
          </cell>
          <cell r="G83">
            <v>27791.041911207678</v>
          </cell>
          <cell r="H83">
            <v>29992.390920888254</v>
          </cell>
          <cell r="I83">
            <v>32307.687694612472</v>
          </cell>
          <cell r="J83">
            <v>34742.983159218893</v>
          </cell>
          <cell r="K83">
            <v>37304.668977026784</v>
          </cell>
          <cell r="L83">
            <v>39999.497411436598</v>
          </cell>
          <cell r="M83">
            <v>42834.602368624466</v>
          </cell>
          <cell r="N83">
            <v>45817.521685375803</v>
          </cell>
          <cell r="O83">
            <v>51061.102389438769</v>
          </cell>
          <cell r="P83">
            <v>56540.446726467417</v>
          </cell>
          <cell r="Q83">
            <v>62266.27658613168</v>
          </cell>
          <cell r="R83">
            <v>68249.86231919963</v>
          </cell>
          <cell r="S83">
            <v>74503.053341181308</v>
          </cell>
          <cell r="T83">
            <v>81038.31051741571</v>
          </cell>
          <cell r="U83">
            <v>87868.740435072032</v>
          </cell>
          <cell r="V83">
            <v>95008.131673821044</v>
          </cell>
          <cell r="W83">
            <v>102470.99319359323</v>
          </cell>
          <cell r="X83">
            <v>110272.59496489394</v>
          </cell>
          <cell r="Y83">
            <v>119259.46569303251</v>
          </cell>
          <cell r="Z83">
            <v>128646.30964553053</v>
          </cell>
          <cell r="AA83">
            <v>138451.66807858972</v>
          </cell>
          <cell r="AB83">
            <v>148695.0473066488</v>
          </cell>
          <cell r="AC83">
            <v>159396.97305229568</v>
          </cell>
          <cell r="AD83">
            <v>170579.04797227844</v>
          </cell>
          <cell r="AE83">
            <v>182264.01254794415</v>
          </cell>
          <cell r="AF83">
            <v>194475.80953966104</v>
          </cell>
          <cell r="AG83">
            <v>207239.65221667261</v>
          </cell>
          <cell r="AH83">
            <v>220582.09658644936</v>
          </cell>
        </row>
        <row r="84">
          <cell r="D84">
            <v>5341060.7015464325</v>
          </cell>
          <cell r="E84">
            <v>5295428.4096324202</v>
          </cell>
          <cell r="F84">
            <v>5228754.7393373307</v>
          </cell>
          <cell r="G84">
            <v>5162854.274240192</v>
          </cell>
          <cell r="H84">
            <v>5097727.0408689268</v>
          </cell>
          <cell r="I84">
            <v>5033373.4217947535</v>
          </cell>
          <cell r="J84">
            <v>4967055.2322903117</v>
          </cell>
          <cell r="K84">
            <v>4901560.267002346</v>
          </cell>
          <cell r="L84">
            <v>4836889.5543640209</v>
          </cell>
          <cell r="M84">
            <v>4773044.5600832617</v>
          </cell>
          <cell r="N84">
            <v>4710027.2091549234</v>
          </cell>
          <cell r="O84">
            <v>4630960.7108550556</v>
          </cell>
          <cell r="P84">
            <v>4558624.2047989164</v>
          </cell>
          <cell r="Q84">
            <v>4482406.1285762144</v>
          </cell>
          <cell r="R84">
            <v>4407161.9281577775</v>
          </cell>
          <cell r="S84">
            <v>4332891.2625732142</v>
          </cell>
          <cell r="T84">
            <v>4255301.5110259671</v>
          </cell>
          <cell r="U84">
            <v>4178777.2041524006</v>
          </cell>
          <cell r="V84">
            <v>4103318.5839596903</v>
          </cell>
          <cell r="W84">
            <v>4028926.6000286392</v>
          </cell>
          <cell r="X84">
            <v>3955602.9474687907</v>
          </cell>
          <cell r="Y84">
            <v>3881831.8311330345</v>
          </cell>
          <cell r="Z84">
            <v>3809297.9185821535</v>
          </cell>
          <cell r="AA84">
            <v>3737606.9046607842</v>
          </cell>
          <cell r="AB84">
            <v>3666760.4488384738</v>
          </cell>
          <cell r="AC84">
            <v>3596761.1722389525</v>
          </cell>
          <cell r="AD84">
            <v>3526146.6055194535</v>
          </cell>
          <cell r="AE84">
            <v>3456423.1006808528</v>
          </cell>
          <cell r="AF84">
            <v>3387595.9272605185</v>
          </cell>
          <cell r="AG84">
            <v>3319671.5695226486</v>
          </cell>
          <cell r="AH84">
            <v>3252657.7971867053</v>
          </cell>
        </row>
        <row r="85">
          <cell r="D85">
            <v>1581163.9728652707</v>
          </cell>
          <cell r="E85">
            <v>1557568.003777985</v>
          </cell>
          <cell r="F85">
            <v>1524519.7998436596</v>
          </cell>
          <cell r="G85">
            <v>1491888.5716857731</v>
          </cell>
          <cell r="H85">
            <v>1459672.8580418716</v>
          </cell>
          <cell r="I85">
            <v>1427871.3652827826</v>
          </cell>
          <cell r="J85">
            <v>1396172.601468557</v>
          </cell>
          <cell r="K85">
            <v>1364891.4117373505</v>
          </cell>
          <cell r="L85">
            <v>1334026.9937817117</v>
          </cell>
          <cell r="M85">
            <v>1303578.7476022954</v>
          </cell>
          <cell r="N85">
            <v>1273546.2853938336</v>
          </cell>
          <cell r="O85">
            <v>1234235.4009866153</v>
          </cell>
          <cell r="P85">
            <v>1200590.1363874276</v>
          </cell>
          <cell r="Q85">
            <v>1163149.6956730434</v>
          </cell>
          <cell r="R85">
            <v>1126242.9383162202</v>
          </cell>
          <cell r="S85">
            <v>1089869.248441461</v>
          </cell>
          <cell r="T85">
            <v>1053541.8412710272</v>
          </cell>
          <cell r="U85">
            <v>1017757.4558443773</v>
          </cell>
          <cell r="V85">
            <v>982516.25907775259</v>
          </cell>
          <cell r="W85">
            <v>947818.76128465519</v>
          </cell>
          <cell r="X85">
            <v>913665.83388596063</v>
          </cell>
          <cell r="Y85">
            <v>885461.75267663389</v>
          </cell>
          <cell r="Z85">
            <v>858510.39586511475</v>
          </cell>
          <cell r="AA85">
            <v>832008.69480696123</v>
          </cell>
          <cell r="AB85">
            <v>805959.82449773082</v>
          </cell>
          <cell r="AC85">
            <v>780367.41868347011</v>
          </cell>
          <cell r="AD85">
            <v>755069.45759000548</v>
          </cell>
          <cell r="AE85">
            <v>730240.73415286117</v>
          </cell>
          <cell r="AF85">
            <v>705886.35100412648</v>
          </cell>
          <cell r="AG85">
            <v>682011.98192667472</v>
          </cell>
          <cell r="AH85">
            <v>658623.90405738214</v>
          </cell>
        </row>
        <row r="86">
          <cell r="D86">
            <v>1122665.661247253</v>
          </cell>
          <cell r="E86">
            <v>1105159.2838567803</v>
          </cell>
          <cell r="F86">
            <v>1083334.5940320494</v>
          </cell>
          <cell r="G86">
            <v>1061767.1539738604</v>
          </cell>
          <cell r="H86">
            <v>1040455.5598239356</v>
          </cell>
          <cell r="I86">
            <v>1019398.4882260481</v>
          </cell>
          <cell r="J86">
            <v>998458.05362285359</v>
          </cell>
          <cell r="K86">
            <v>977772.13022538018</v>
          </cell>
          <cell r="L86">
            <v>957339.63094667799</v>
          </cell>
          <cell r="M86">
            <v>937159.56438041211</v>
          </cell>
          <cell r="N86">
            <v>917231.03913556645</v>
          </cell>
          <cell r="O86">
            <v>892018.32051171036</v>
          </cell>
          <cell r="P86">
            <v>870158.0797607539</v>
          </cell>
          <cell r="Q86">
            <v>846060.3559344617</v>
          </cell>
          <cell r="R86">
            <v>822281.92334393354</v>
          </cell>
          <cell r="S86">
            <v>798821.72073934379</v>
          </cell>
          <cell r="T86">
            <v>775464.65429314505</v>
          </cell>
          <cell r="U86">
            <v>752428.64911174541</v>
          </cell>
          <cell r="V86">
            <v>729713.01759104792</v>
          </cell>
          <cell r="W86">
            <v>707317.23300803942</v>
          </cell>
          <cell r="X86">
            <v>685240.93733433529</v>
          </cell>
          <cell r="Y86">
            <v>667375.18942509824</v>
          </cell>
          <cell r="Z86">
            <v>649981.29084548564</v>
          </cell>
          <cell r="AA86">
            <v>632851.92293195392</v>
          </cell>
          <cell r="AB86">
            <v>615988.05353405408</v>
          </cell>
          <cell r="AC86">
            <v>599390.86116162012</v>
          </cell>
          <cell r="AD86">
            <v>582988.60187590355</v>
          </cell>
          <cell r="AE86">
            <v>566857.82663659938</v>
          </cell>
          <cell r="AF86">
            <v>551000.3867011941</v>
          </cell>
          <cell r="AG86">
            <v>535418.39345907769</v>
          </cell>
          <cell r="AH86">
            <v>520114.23260324239</v>
          </cell>
        </row>
        <row r="87">
          <cell r="D87">
            <v>1018827.6884632254</v>
          </cell>
          <cell r="E87">
            <v>1004149.6060734479</v>
          </cell>
          <cell r="F87">
            <v>989402.25352508004</v>
          </cell>
          <cell r="G87">
            <v>974792.33451403293</v>
          </cell>
          <cell r="H87">
            <v>960318.55307871604</v>
          </cell>
          <cell r="I87">
            <v>945979.62562581745</v>
          </cell>
          <cell r="J87">
            <v>931474.07276460272</v>
          </cell>
          <cell r="K87">
            <v>917106.07274234551</v>
          </cell>
          <cell r="L87">
            <v>902874.32090175909</v>
          </cell>
          <cell r="M87">
            <v>888777.52554475679</v>
          </cell>
          <cell r="N87">
            <v>874814.40795730625</v>
          </cell>
          <cell r="O87">
            <v>859717.8684626153</v>
          </cell>
          <cell r="P87">
            <v>844768.67038659635</v>
          </cell>
          <cell r="Q87">
            <v>829965.25358714722</v>
          </cell>
          <cell r="R87">
            <v>815306.07111561764</v>
          </cell>
          <cell r="S87">
            <v>800789.58921422914</v>
          </cell>
          <cell r="T87">
            <v>785943.75694756629</v>
          </cell>
          <cell r="U87">
            <v>771247.54833148443</v>
          </cell>
          <cell r="V87">
            <v>756699.32819526689</v>
          </cell>
          <cell r="W87">
            <v>742297.47629692324</v>
          </cell>
          <cell r="X87">
            <v>728040.38734320237</v>
          </cell>
          <cell r="Y87">
            <v>713354.88669554831</v>
          </cell>
          <cell r="Z87">
            <v>698811.02557211218</v>
          </cell>
          <cell r="AA87">
            <v>684406.98711129918</v>
          </cell>
          <cell r="AB87">
            <v>670140.97056152869</v>
          </cell>
          <cell r="AC87">
            <v>656011.19140125869</v>
          </cell>
          <cell r="AD87">
            <v>641855.1851888604</v>
          </cell>
          <cell r="AE87">
            <v>627835.79074590851</v>
          </cell>
          <cell r="AF87">
            <v>613951.2089038589</v>
          </cell>
          <cell r="AG87">
            <v>600199.65825692227</v>
          </cell>
          <cell r="AH87">
            <v>586579.37535587768</v>
          </cell>
        </row>
        <row r="88">
          <cell r="D88">
            <v>1618403.3789706836</v>
          </cell>
          <cell r="E88">
            <v>1628551.515924206</v>
          </cell>
          <cell r="F88">
            <v>1631498.091936541</v>
          </cell>
          <cell r="G88">
            <v>1634406.2140665257</v>
          </cell>
          <cell r="H88">
            <v>1637280.0699244037</v>
          </cell>
          <cell r="I88">
            <v>1640123.9426601049</v>
          </cell>
          <cell r="J88">
            <v>1640950.5044342983</v>
          </cell>
          <cell r="K88">
            <v>1641790.6522972686</v>
          </cell>
          <cell r="L88">
            <v>1642648.6087338724</v>
          </cell>
          <cell r="M88">
            <v>1643528.7225557971</v>
          </cell>
          <cell r="N88">
            <v>1644435.4766682179</v>
          </cell>
          <cell r="O88">
            <v>1644989.1208941138</v>
          </cell>
          <cell r="P88">
            <v>1643107.3182641382</v>
          </cell>
          <cell r="Q88">
            <v>1643230.8233815618</v>
          </cell>
          <cell r="R88">
            <v>1643330.995382007</v>
          </cell>
          <cell r="S88">
            <v>1643410.7041781798</v>
          </cell>
          <cell r="T88">
            <v>1640351.2585142285</v>
          </cell>
          <cell r="U88">
            <v>1637343.5508647929</v>
          </cell>
          <cell r="V88">
            <v>1634389.979095622</v>
          </cell>
          <cell r="W88">
            <v>1631493.1294390215</v>
          </cell>
          <cell r="X88">
            <v>1628655.7889052932</v>
          </cell>
          <cell r="Y88">
            <v>1615640.0023357547</v>
          </cell>
          <cell r="Z88">
            <v>1601995.2062994405</v>
          </cell>
          <cell r="AA88">
            <v>1588339.299810569</v>
          </cell>
          <cell r="AB88">
            <v>1574671.6002451607</v>
          </cell>
          <cell r="AC88">
            <v>1560991.700992604</v>
          </cell>
          <cell r="AD88">
            <v>1546233.360864684</v>
          </cell>
          <cell r="AE88">
            <v>1531488.7491454841</v>
          </cell>
          <cell r="AF88">
            <v>1516757.9806513388</v>
          </cell>
          <cell r="AG88">
            <v>1502041.5358799738</v>
          </cell>
          <cell r="AH88">
            <v>1487340.2851702033</v>
          </cell>
        </row>
        <row r="89">
          <cell r="D89">
            <v>464409.51086321456</v>
          </cell>
          <cell r="E89">
            <v>457837.88255616277</v>
          </cell>
          <cell r="F89">
            <v>451121.78673070011</v>
          </cell>
          <cell r="G89">
            <v>444468.65465169307</v>
          </cell>
          <cell r="H89">
            <v>437877.91200335277</v>
          </cell>
          <cell r="I89">
            <v>431348.9909560082</v>
          </cell>
          <cell r="J89">
            <v>424744.48712158162</v>
          </cell>
          <cell r="K89">
            <v>418203.07235777273</v>
          </cell>
          <cell r="L89">
            <v>411724.1720504851</v>
          </cell>
          <cell r="M89">
            <v>405307.21853047953</v>
          </cell>
          <cell r="N89">
            <v>398951.6511383187</v>
          </cell>
          <cell r="O89">
            <v>392079.91456522048</v>
          </cell>
          <cell r="P89">
            <v>385275.84031388676</v>
          </cell>
          <cell r="Q89">
            <v>378538.74306633085</v>
          </cell>
          <cell r="R89">
            <v>371867.94485344656</v>
          </cell>
          <cell r="S89">
            <v>365262.77512280474</v>
          </cell>
          <cell r="T89">
            <v>358508.09020690236</v>
          </cell>
          <cell r="U89">
            <v>351822.25116078358</v>
          </cell>
          <cell r="V89">
            <v>345204.54586738272</v>
          </cell>
          <cell r="W89">
            <v>338654.27073188848</v>
          </cell>
          <cell r="X89">
            <v>332170.73077959637</v>
          </cell>
          <cell r="Y89">
            <v>325492.69600328762</v>
          </cell>
          <cell r="Z89">
            <v>318880.05198972655</v>
          </cell>
          <cell r="AA89">
            <v>312332.0133231795</v>
          </cell>
          <cell r="AB89">
            <v>305847.80414055334</v>
          </cell>
          <cell r="AC89">
            <v>299426.65830025059</v>
          </cell>
          <cell r="AD89">
            <v>292994.56980423001</v>
          </cell>
          <cell r="AE89">
            <v>286625.8173439306</v>
          </cell>
          <cell r="AF89">
            <v>280319.63581684319</v>
          </cell>
          <cell r="AG89">
            <v>274075.27105929493</v>
          </cell>
          <cell r="AH89">
            <v>267891.98008163535</v>
          </cell>
        </row>
        <row r="90">
          <cell r="D90">
            <v>395269.29735983856</v>
          </cell>
          <cell r="E90">
            <v>387570.69788560702</v>
          </cell>
          <cell r="F90">
            <v>387560.06709704635</v>
          </cell>
          <cell r="G90">
            <v>396920.57467122446</v>
          </cell>
          <cell r="H90">
            <v>364114.41696602269</v>
          </cell>
          <cell r="I90">
            <v>356537.23433532385</v>
          </cell>
          <cell r="J90">
            <v>348997.23103732325</v>
          </cell>
          <cell r="K90">
            <v>341540.10471404047</v>
          </cell>
          <cell r="L90">
            <v>334165.0170728853</v>
          </cell>
          <cell r="M90">
            <v>326871.13692365895</v>
          </cell>
          <cell r="N90">
            <v>319657.64011701383</v>
          </cell>
          <cell r="O90">
            <v>310753.21943385853</v>
          </cell>
          <cell r="P90">
            <v>302964.83014681865</v>
          </cell>
          <cell r="Q90">
            <v>294420.82502235245</v>
          </cell>
          <cell r="R90">
            <v>285976.35824282392</v>
          </cell>
          <cell r="S90">
            <v>277630.40234480711</v>
          </cell>
          <cell r="T90">
            <v>269310.25223350362</v>
          </cell>
          <cell r="U90">
            <v>261088.10080260751</v>
          </cell>
          <cell r="V90">
            <v>252962.92561136364</v>
          </cell>
          <cell r="W90">
            <v>244933.71315806237</v>
          </cell>
          <cell r="X90">
            <v>236999.45880216939</v>
          </cell>
          <cell r="Y90">
            <v>230423.74763868185</v>
          </cell>
          <cell r="Z90">
            <v>223992.59573901643</v>
          </cell>
          <cell r="AA90">
            <v>217635.55948409907</v>
          </cell>
          <cell r="AB90">
            <v>211351.85186115804</v>
          </cell>
          <cell r="AC90">
            <v>205140.69274617077</v>
          </cell>
          <cell r="AD90">
            <v>198976.82634060978</v>
          </cell>
          <cell r="AE90">
            <v>192884.56191129136</v>
          </cell>
          <cell r="AF90">
            <v>186863.12986195963</v>
          </cell>
          <cell r="AG90">
            <v>180911.76738611437</v>
          </cell>
          <cell r="AH90">
            <v>175029.71840819009</v>
          </cell>
        </row>
        <row r="92">
          <cell r="D92">
            <v>1749397.7312644324</v>
          </cell>
          <cell r="E92">
            <v>1712790.060832317</v>
          </cell>
          <cell r="F92">
            <v>1676607.6193666181</v>
          </cell>
          <cell r="G92">
            <v>1640846.2582685074</v>
          </cell>
          <cell r="H92">
            <v>1605501.8661080259</v>
          </cell>
          <cell r="I92">
            <v>1570570.3683075213</v>
          </cell>
          <cell r="J92">
            <v>1536047.726827699</v>
          </cell>
          <cell r="K92">
            <v>1501929.9398562522</v>
          </cell>
          <cell r="L92">
            <v>1468213.0414990631</v>
          </cell>
          <cell r="M92">
            <v>1434893.1014739457</v>
          </cell>
          <cell r="N92">
            <v>1401966.2248069122</v>
          </cell>
          <cell r="O92">
            <v>1359158.8913315528</v>
          </cell>
          <cell r="P92">
            <v>1322621.1366650017</v>
          </cell>
          <cell r="Q92">
            <v>1281737.6793652787</v>
          </cell>
          <cell r="R92">
            <v>1241359.7605890168</v>
          </cell>
          <cell r="S92">
            <v>1201482.3201395324</v>
          </cell>
          <cell r="T92">
            <v>1162100.3437938106</v>
          </cell>
          <cell r="U92">
            <v>1123208.8629075005</v>
          </cell>
          <cell r="V92">
            <v>1084802.9540231859</v>
          </cell>
          <cell r="W92">
            <v>1046877.7384819012</v>
          </cell>
          <cell r="X92">
            <v>1009428.3820378692</v>
          </cell>
          <cell r="Y92">
            <v>980273.23813359533</v>
          </cell>
          <cell r="Z92">
            <v>951864.96154561872</v>
          </cell>
          <cell r="AA92">
            <v>923804.99014000315</v>
          </cell>
          <cell r="AB92">
            <v>896089.84922485822</v>
          </cell>
          <cell r="AC92">
            <v>868716.09562045918</v>
          </cell>
          <cell r="AD92">
            <v>841680.31738880021</v>
          </cell>
          <cell r="AE92">
            <v>814979.13356538443</v>
          </cell>
          <cell r="AF92">
            <v>788609.19389323704</v>
          </cell>
          <cell r="AG92">
            <v>762567.1785591204</v>
          </cell>
          <cell r="AH92">
            <v>736849.79793193343</v>
          </cell>
        </row>
        <row r="93">
          <cell r="D93">
            <v>0</v>
          </cell>
          <cell r="E93">
            <v>8987.4057841153408</v>
          </cell>
          <cell r="F93">
            <v>17604.503946876852</v>
          </cell>
          <cell r="G93">
            <v>25848.757700689399</v>
          </cell>
          <cell r="H93">
            <v>33717.663096321106</v>
          </cell>
          <cell r="I93">
            <v>41208.748822829482</v>
          </cell>
          <cell r="J93">
            <v>48319.57600841159</v>
          </cell>
          <cell r="K93">
            <v>55047.738022175821</v>
          </cell>
          <cell r="L93">
            <v>61390.860276830004</v>
          </cell>
          <cell r="M93">
            <v>67346.600032283633</v>
          </cell>
          <cell r="N93">
            <v>72912.646200160088</v>
          </cell>
          <cell r="O93">
            <v>79028.247423442925</v>
          </cell>
          <cell r="P93">
            <v>85562.174019773782</v>
          </cell>
          <cell r="Q93">
            <v>90347.400367655529</v>
          </cell>
          <cell r="R93">
            <v>94346.35694347875</v>
          </cell>
          <cell r="S93">
            <v>97554.953997101635</v>
          </cell>
          <cell r="T93">
            <v>99969.1606715378</v>
          </cell>
          <cell r="U93">
            <v>101585.00463622031</v>
          </cell>
          <cell r="V93">
            <v>102398.57172197572</v>
          </cell>
          <cell r="W93">
            <v>102406.00555770358</v>
          </cell>
          <cell r="X93">
            <v>101603.50720875236</v>
          </cell>
          <cell r="Y93">
            <v>108199.90284590202</v>
          </cell>
          <cell r="Z93">
            <v>113998.31068794642</v>
          </cell>
          <cell r="AA93">
            <v>118865.92890001688</v>
          </cell>
          <cell r="AB93">
            <v>122798.28513732532</v>
          </cell>
          <cell r="AC93">
            <v>125790.97350833312</v>
          </cell>
          <cell r="AD93">
            <v>127839.6541586387</v>
          </cell>
          <cell r="AE93">
            <v>128940.05285681193</v>
          </cell>
          <cell r="AF93">
            <v>129087.96058216543</v>
          </cell>
          <cell r="AG93">
            <v>128279.23311445789</v>
          </cell>
          <cell r="AH93">
            <v>126509.79062551862</v>
          </cell>
        </row>
        <row r="94">
          <cell r="D94">
            <v>0</v>
          </cell>
          <cell r="E94">
            <v>31.008411721746825</v>
          </cell>
          <cell r="F94">
            <v>58.537994333750021</v>
          </cell>
          <cell r="G94">
            <v>82.660981442594107</v>
          </cell>
          <cell r="H94">
            <v>103.44906918120887</v>
          </cell>
          <cell r="I94">
            <v>120.97341899176104</v>
          </cell>
          <cell r="J94">
            <v>135.30466039665828</v>
          </cell>
          <cell r="K94">
            <v>146.51289375771501</v>
          </cell>
          <cell r="L94">
            <v>154.66769302352691</v>
          </cell>
          <cell r="M94">
            <v>159.83810846509414</v>
          </cell>
          <cell r="N94">
            <v>162.09266939973918</v>
          </cell>
          <cell r="O94">
            <v>149.28631159189081</v>
          </cell>
          <cell r="P94">
            <v>134.7854168314534</v>
          </cell>
          <cell r="Q94">
            <v>115.79860269002313</v>
          </cell>
          <cell r="R94">
            <v>95.319625261162287</v>
          </cell>
          <cell r="S94">
            <v>73.408315128425443</v>
          </cell>
          <cell r="T94">
            <v>50.123644876398544</v>
          </cell>
          <cell r="U94">
            <v>25.523732029464668</v>
          </cell>
          <cell r="V94">
            <v>-0.33415794429083689</v>
          </cell>
          <cell r="W94">
            <v>-27.393608565078694</v>
          </cell>
          <cell r="X94">
            <v>-55.599049210322391</v>
          </cell>
          <cell r="Y94">
            <v>-77.296375455115935</v>
          </cell>
          <cell r="Z94">
            <v>-101.08114215093849</v>
          </cell>
          <cell r="AA94">
            <v>-131.69344620111826</v>
          </cell>
          <cell r="AB94">
            <v>-163.81229978119006</v>
          </cell>
          <cell r="AC94">
            <v>-197.30079264046287</v>
          </cell>
          <cell r="AD94">
            <v>-232.02524537429122</v>
          </cell>
          <cell r="AE94">
            <v>-267.8552338366643</v>
          </cell>
          <cell r="AF94">
            <v>-304.66361120565165</v>
          </cell>
          <cell r="AG94">
            <v>-342.32652773437218</v>
          </cell>
          <cell r="AH94">
            <v>-380.72344821987093</v>
          </cell>
        </row>
        <row r="95">
          <cell r="D95">
            <v>1749397.7312644324</v>
          </cell>
          <cell r="E95">
            <v>1703771.6466364798</v>
          </cell>
          <cell r="F95">
            <v>1658944.5774254075</v>
          </cell>
          <cell r="G95">
            <v>1614914.8395863755</v>
          </cell>
          <cell r="H95">
            <v>1571680.7539425236</v>
          </cell>
          <cell r="I95">
            <v>1529240.6460657001</v>
          </cell>
          <cell r="J95">
            <v>1487592.8461588908</v>
          </cell>
          <cell r="K95">
            <v>1446735.6889403185</v>
          </cell>
          <cell r="L95">
            <v>1406667.5135292097</v>
          </cell>
          <cell r="M95">
            <v>1367386.6633331969</v>
          </cell>
          <cell r="N95">
            <v>1328891.4859373525</v>
          </cell>
          <cell r="O95">
            <v>1279981.3575965178</v>
          </cell>
          <cell r="P95">
            <v>1236924.1772283965</v>
          </cell>
          <cell r="Q95">
            <v>1191274.4803949331</v>
          </cell>
          <cell r="R95">
            <v>1146918.0840202768</v>
          </cell>
          <cell r="S95">
            <v>1103853.9578273024</v>
          </cell>
          <cell r="T95">
            <v>1062081.0594773965</v>
          </cell>
          <cell r="U95">
            <v>1021598.3345392507</v>
          </cell>
          <cell r="V95">
            <v>982404.7164591545</v>
          </cell>
          <cell r="W95">
            <v>944499.12653276278</v>
          </cell>
          <cell r="X95">
            <v>907880.47387832718</v>
          </cell>
          <cell r="Y95">
            <v>872150.63166314841</v>
          </cell>
          <cell r="Z95">
            <v>837967.73199982324</v>
          </cell>
          <cell r="AA95">
            <v>805070.75468618737</v>
          </cell>
          <cell r="AB95">
            <v>773455.37638731417</v>
          </cell>
          <cell r="AC95">
            <v>743122.42290476651</v>
          </cell>
          <cell r="AD95">
            <v>714072.68847553583</v>
          </cell>
          <cell r="AE95">
            <v>686306.93594240921</v>
          </cell>
          <cell r="AF95">
            <v>659825.89692227729</v>
          </cell>
          <cell r="AG95">
            <v>634630.27197239688</v>
          </cell>
          <cell r="AH95">
            <v>610720.7307546346</v>
          </cell>
        </row>
        <row r="96">
          <cell r="D96">
            <v>1121142.3305785127</v>
          </cell>
          <cell r="E96">
            <v>1084418.3391355581</v>
          </cell>
          <cell r="F96">
            <v>1048406.2614583074</v>
          </cell>
          <cell r="G96">
            <v>1013103.4675512128</v>
          </cell>
          <cell r="H96">
            <v>978507.31987187685</v>
          </cell>
          <cell r="I96">
            <v>944615.17341422592</v>
          </cell>
          <cell r="J96">
            <v>911424.3757917739</v>
          </cell>
          <cell r="K96">
            <v>878932.26732097392</v>
          </cell>
          <cell r="L96">
            <v>847136.18110464257</v>
          </cell>
          <cell r="M96">
            <v>816033.44311545452</v>
          </cell>
          <cell r="N96">
            <v>785621.37227949814</v>
          </cell>
          <cell r="O96">
            <v>746026.22238587798</v>
          </cell>
          <cell r="P96">
            <v>711620.08820010093</v>
          </cell>
          <cell r="Q96">
            <v>674917.87705532613</v>
          </cell>
          <cell r="R96">
            <v>639360.37047449034</v>
          </cell>
          <cell r="S96">
            <v>604944.06005820062</v>
          </cell>
          <cell r="T96">
            <v>571665.40630930103</v>
          </cell>
          <cell r="U96">
            <v>539520.83893206553</v>
          </cell>
          <cell r="V96">
            <v>508506.75713011366</v>
          </cell>
          <cell r="W96">
            <v>478619.52990305831</v>
          </cell>
          <cell r="X96">
            <v>449855.49634188454</v>
          </cell>
          <cell r="Y96">
            <v>420980.78453318472</v>
          </cell>
          <cell r="Z96">
            <v>393933.86825522658</v>
          </cell>
          <cell r="AA96">
            <v>368024.69789331674</v>
          </cell>
          <cell r="AB96">
            <v>343248.21184319665</v>
          </cell>
          <cell r="AC96">
            <v>319601.92726400384</v>
          </cell>
          <cell r="AD96">
            <v>297083.31581132469</v>
          </cell>
          <cell r="AE96">
            <v>275689.80396819214</v>
          </cell>
          <cell r="AF96">
            <v>255418.77337012204</v>
          </cell>
          <cell r="AG96">
            <v>236267.56112443493</v>
          </cell>
          <cell r="AH96">
            <v>218233.46012412279</v>
          </cell>
        </row>
        <row r="97">
          <cell r="D97">
            <v>921454.73749526253</v>
          </cell>
          <cell r="E97">
            <v>901748.71152129932</v>
          </cell>
          <cell r="F97">
            <v>882319.16182635841</v>
          </cell>
          <cell r="G97">
            <v>863162.41735507664</v>
          </cell>
          <cell r="H97">
            <v>844274.80930779083</v>
          </cell>
          <cell r="I97">
            <v>825652.67123181093</v>
          </cell>
          <cell r="J97">
            <v>807292.3391122194</v>
          </cell>
          <cell r="K97">
            <v>789190.15146218985</v>
          </cell>
          <cell r="L97">
            <v>771342.44941282785</v>
          </cell>
          <cell r="M97">
            <v>753745.57680253254</v>
          </cell>
          <cell r="N97">
            <v>736395.88026587327</v>
          </cell>
          <cell r="O97">
            <v>713827.77993309218</v>
          </cell>
          <cell r="P97">
            <v>694557.53231680382</v>
          </cell>
          <cell r="Q97">
            <v>673110.3075539358</v>
          </cell>
          <cell r="R97">
            <v>651984.0722648364</v>
          </cell>
          <cell r="S97">
            <v>631172.84497169964</v>
          </cell>
          <cell r="T97">
            <v>610670.64114579919</v>
          </cell>
          <cell r="U97">
            <v>590471.47345610685</v>
          </cell>
          <cell r="V97">
            <v>570569.35201627261</v>
          </cell>
          <cell r="W97">
            <v>550958.28462997114</v>
          </cell>
          <cell r="X97">
            <v>531632.27703462006</v>
          </cell>
          <cell r="Y97">
            <v>516369.54248480476</v>
          </cell>
          <cell r="Z97">
            <v>501551.39285883843</v>
          </cell>
          <cell r="AA97">
            <v>486969.36621642183</v>
          </cell>
          <cell r="AB97">
            <v>472617.62818883592</v>
          </cell>
          <cell r="AC97">
            <v>458490.33198167558</v>
          </cell>
          <cell r="AD97">
            <v>444581.61874221714</v>
          </cell>
          <cell r="AE97">
            <v>430885.61792417569</v>
          </cell>
          <cell r="AF97">
            <v>417396.44764986483</v>
          </cell>
          <cell r="AG97">
            <v>404108.21506977035</v>
          </cell>
          <cell r="AH97">
            <v>391015.01671954588</v>
          </cell>
        </row>
        <row r="98">
          <cell r="D98">
            <v>118732.33536672319</v>
          </cell>
          <cell r="E98">
            <v>117202.02309810359</v>
          </cell>
          <cell r="F98">
            <v>115657.11676672005</v>
          </cell>
          <cell r="G98">
            <v>114099.27761332231</v>
          </cell>
          <cell r="H98">
            <v>112530.18212170023</v>
          </cell>
          <cell r="I98">
            <v>110951.5217697332</v>
          </cell>
          <cell r="J98">
            <v>109365.00278227925</v>
          </cell>
          <cell r="K98">
            <v>107772.34588589365</v>
          </cell>
          <cell r="L98">
            <v>106175.28606536695</v>
          </cell>
          <cell r="M98">
            <v>104575.57232207258</v>
          </cell>
          <cell r="N98">
            <v>102974.96743411382</v>
          </cell>
          <cell r="O98">
            <v>100712.11355419853</v>
          </cell>
          <cell r="P98">
            <v>98443.028395810834</v>
          </cell>
          <cell r="Q98">
            <v>96209.27756454362</v>
          </cell>
          <cell r="R98">
            <v>93997.840907515987</v>
          </cell>
          <cell r="S98">
            <v>91812.282413614172</v>
          </cell>
          <cell r="T98">
            <v>89656.190680917294</v>
          </cell>
          <cell r="U98">
            <v>87533.178473952663</v>
          </cell>
          <cell r="V98">
            <v>85446.882284345571</v>
          </cell>
          <cell r="W98">
            <v>83400.961894843</v>
          </cell>
          <cell r="X98">
            <v>81399.099946689719</v>
          </cell>
          <cell r="Y98">
            <v>79364.251362017181</v>
          </cell>
          <cell r="Z98">
            <v>77352.286814804</v>
          </cell>
          <cell r="AA98">
            <v>75371.936057539599</v>
          </cell>
          <cell r="AB98">
            <v>73427.103377168503</v>
          </cell>
          <cell r="AC98">
            <v>71522.151865255029</v>
          </cell>
          <cell r="AD98">
            <v>69661.468643912871</v>
          </cell>
          <cell r="AE98">
            <v>67849.464428990861</v>
          </cell>
          <cell r="AF98">
            <v>66090.573097426939</v>
          </cell>
          <cell r="AG98">
            <v>64389.251258687749</v>
          </cell>
          <cell r="AH98">
            <v>62749.977830211064</v>
          </cell>
        </row>
        <row r="99">
          <cell r="D99">
            <v>-411931.67217606585</v>
          </cell>
          <cell r="E99">
            <v>-399597.42711848125</v>
          </cell>
          <cell r="F99">
            <v>-387437.9626259784</v>
          </cell>
          <cell r="G99">
            <v>-375450.32293323631</v>
          </cell>
          <cell r="H99">
            <v>-363631.55735884444</v>
          </cell>
          <cell r="I99">
            <v>-351978.72035006998</v>
          </cell>
          <cell r="J99">
            <v>-340488.87152738188</v>
          </cell>
          <cell r="K99">
            <v>-329159.07572873886</v>
          </cell>
          <cell r="L99">
            <v>-317986.40305362782</v>
          </cell>
          <cell r="M99">
            <v>-306967.9289068628</v>
          </cell>
          <cell r="N99">
            <v>-296100.73404213291</v>
          </cell>
          <cell r="O99">
            <v>-280584.75827665074</v>
          </cell>
          <cell r="P99">
            <v>-267696.47168431903</v>
          </cell>
          <cell r="Q99">
            <v>-252962.98177887249</v>
          </cell>
          <cell r="R99">
            <v>-238424.19962656591</v>
          </cell>
          <cell r="S99">
            <v>-224075.22961621211</v>
          </cell>
          <cell r="T99">
            <v>-209911.17865862127</v>
          </cell>
          <cell r="U99">
            <v>-195927.15632287442</v>
          </cell>
          <cell r="V99">
            <v>-182118.27497157754</v>
          </cell>
          <cell r="W99">
            <v>-168479.64989510985</v>
          </cell>
          <cell r="X99">
            <v>-155006.39944486733</v>
          </cell>
          <cell r="Y99">
            <v>-144563.94671685842</v>
          </cell>
          <cell r="Z99">
            <v>-134869.81592904593</v>
          </cell>
          <cell r="AA99">
            <v>-125295.24548109087</v>
          </cell>
          <cell r="AB99">
            <v>-115837.56702188709</v>
          </cell>
          <cell r="AC99">
            <v>-106491.98820616808</v>
          </cell>
          <cell r="AD99">
            <v>-97253.71472191911</v>
          </cell>
          <cell r="AE99">
            <v>-88117.950378949696</v>
          </cell>
          <cell r="AF99">
            <v>-79079.897195136771</v>
          </cell>
          <cell r="AG99">
            <v>-70134.755480496358</v>
          </cell>
          <cell r="AH99">
            <v>-61277.723919245109</v>
          </cell>
        </row>
        <row r="100">
          <cell r="D100">
            <v>54121.444102564106</v>
          </cell>
          <cell r="E100">
            <v>53294.878983154042</v>
          </cell>
          <cell r="F100">
            <v>52447.049403491867</v>
          </cell>
          <cell r="G100">
            <v>51579.67539415307</v>
          </cell>
          <cell r="H100">
            <v>50694.491733324721</v>
          </cell>
          <cell r="I100">
            <v>49793.247701904744</v>
          </cell>
          <cell r="J100">
            <v>48877.706840408471</v>
          </cell>
          <cell r="K100">
            <v>47949.646707672655</v>
          </cell>
          <cell r="L100">
            <v>47010.858641347026</v>
          </cell>
          <cell r="M100">
            <v>46063.147520163671</v>
          </cell>
          <cell r="N100">
            <v>45108.33152797458</v>
          </cell>
          <cell r="O100">
            <v>43837.549899306032</v>
          </cell>
          <cell r="P100">
            <v>42549.521000572364</v>
          </cell>
          <cell r="Q100">
            <v>41285.915788625214</v>
          </cell>
          <cell r="R100">
            <v>40033.818528523349</v>
          </cell>
          <cell r="S100">
            <v>38796.896701665457</v>
          </cell>
          <cell r="T100">
            <v>37578.841481042691</v>
          </cell>
          <cell r="U100">
            <v>36383.367296256831</v>
          </cell>
          <cell r="V100">
            <v>35214.211401869346</v>
          </cell>
          <cell r="W100">
            <v>34075.133449061097</v>
          </cell>
          <cell r="X100">
            <v>32969.915060581989</v>
          </cell>
          <cell r="Y100">
            <v>31720.177260350363</v>
          </cell>
          <cell r="Z100">
            <v>30484.733521672249</v>
          </cell>
          <cell r="AA100">
            <v>29272.395187824473</v>
          </cell>
          <cell r="AB100">
            <v>28087.1474165564</v>
          </cell>
          <cell r="AC100">
            <v>26933.433456326791</v>
          </cell>
          <cell r="AD100">
            <v>25815.719878255986</v>
          </cell>
          <cell r="AE100">
            <v>24738.49614528484</v>
          </cell>
          <cell r="AF100">
            <v>23706.274185453294</v>
          </cell>
          <cell r="AG100">
            <v>22723.587969215681</v>
          </cell>
          <cell r="AH100">
            <v>21794.993090711163</v>
          </cell>
        </row>
        <row r="101">
          <cell r="D101">
            <v>308424.77602250775</v>
          </cell>
          <cell r="E101">
            <v>301546.93565410527</v>
          </cell>
          <cell r="F101">
            <v>294796.56136982155</v>
          </cell>
          <cell r="G101">
            <v>288171.43588054384</v>
          </cell>
          <cell r="H101">
            <v>281669.33112801606</v>
          </cell>
          <cell r="I101">
            <v>275288.00848704373</v>
          </cell>
          <cell r="J101">
            <v>269025.21896630805</v>
          </cell>
          <cell r="K101">
            <v>262878.70340779563</v>
          </cell>
          <cell r="L101">
            <v>256846.19268485039</v>
          </cell>
          <cell r="M101">
            <v>250925.40789885365</v>
          </cell>
          <cell r="N101">
            <v>245114.06057453735</v>
          </cell>
          <cell r="O101">
            <v>237546.65306429897</v>
          </cell>
          <cell r="P101">
            <v>231080.09093086954</v>
          </cell>
          <cell r="Q101">
            <v>223959.38769333088</v>
          </cell>
          <cell r="R101">
            <v>216982.52138384662</v>
          </cell>
          <cell r="S101">
            <v>210145.28373611209</v>
          </cell>
          <cell r="T101">
            <v>203443.44732265203</v>
          </cell>
          <cell r="U101">
            <v>196872.76594185689</v>
          </cell>
          <cell r="V101">
            <v>190428.97500223451</v>
          </cell>
          <cell r="W101">
            <v>184107.79190389052</v>
          </cell>
          <cell r="X101">
            <v>177904.91641725157</v>
          </cell>
          <cell r="Y101">
            <v>172858.82753065624</v>
          </cell>
          <cell r="Z101">
            <v>167995.6037577418</v>
          </cell>
          <cell r="AA101">
            <v>163246.44867008485</v>
          </cell>
          <cell r="AB101">
            <v>158606.74551243271</v>
          </cell>
          <cell r="AC101">
            <v>154071.85406124542</v>
          </cell>
          <cell r="AD101">
            <v>149637.11108683399</v>
          </cell>
          <cell r="AE101">
            <v>145297.83081210463</v>
          </cell>
          <cell r="AF101">
            <v>141049.30536792698</v>
          </cell>
          <cell r="AG101">
            <v>136886.80524514365</v>
          </cell>
          <cell r="AH101">
            <v>132805.57974323747</v>
          </cell>
        </row>
        <row r="102">
          <cell r="D102">
            <v>582875.6940607368</v>
          </cell>
          <cell r="E102">
            <v>591776.274580225</v>
          </cell>
          <cell r="F102">
            <v>600809.86349072901</v>
          </cell>
          <cell r="G102">
            <v>609978.39745844982</v>
          </cell>
          <cell r="H102">
            <v>619283.84043818712</v>
          </cell>
          <cell r="I102">
            <v>628728.18404128123</v>
          </cell>
          <cell r="J102">
            <v>638313.44790820498</v>
          </cell>
          <cell r="K102">
            <v>648041.68008586322</v>
          </cell>
          <cell r="L102">
            <v>657914.95740964683</v>
          </cell>
          <cell r="M102">
            <v>667935.38589030167</v>
          </cell>
          <cell r="N102">
            <v>678105.10110566195</v>
          </cell>
          <cell r="O102">
            <v>686686.41070635302</v>
          </cell>
          <cell r="P102">
            <v>695340.60925278906</v>
          </cell>
          <cell r="Q102">
            <v>704067.57718209887</v>
          </cell>
          <cell r="R102">
            <v>712867.17241558409</v>
          </cell>
          <cell r="S102">
            <v>721739.22975065908</v>
          </cell>
          <cell r="T102">
            <v>730683.56024204812</v>
          </cell>
          <cell r="U102">
            <v>739699.95057212922</v>
          </cell>
          <cell r="V102">
            <v>748788.16241032153</v>
          </cell>
          <cell r="W102">
            <v>757947.93176140427</v>
          </cell>
          <cell r="X102">
            <v>767178.96830266819</v>
          </cell>
          <cell r="Y102">
            <v>770526.28101087455</v>
          </cell>
          <cell r="Z102">
            <v>773748.09020223829</v>
          </cell>
          <cell r="AA102">
            <v>776840.46937181405</v>
          </cell>
          <cell r="AB102">
            <v>779799.44434125279</v>
          </cell>
          <cell r="AC102">
            <v>782620.99407960451</v>
          </cell>
          <cell r="AD102">
            <v>785301.05159591883</v>
          </cell>
          <cell r="AE102">
            <v>787835.50490649475</v>
          </cell>
          <cell r="AF102">
            <v>790220.19807971851</v>
          </cell>
          <cell r="AG102">
            <v>792450.93236152176</v>
          </cell>
          <cell r="AH102">
            <v>794523.46738458506</v>
          </cell>
        </row>
        <row r="103">
          <cell r="D103">
            <v>0</v>
          </cell>
          <cell r="E103">
            <v>203.3158289249194</v>
          </cell>
          <cell r="F103">
            <v>427.79194847679003</v>
          </cell>
          <cell r="G103">
            <v>672.87144752467793</v>
          </cell>
          <cell r="H103">
            <v>938.00170513425724</v>
          </cell>
          <cell r="I103">
            <v>1222.6343680529208</v>
          </cell>
          <cell r="J103">
            <v>1526.2253282917234</v>
          </cell>
          <cell r="K103">
            <v>1848.2347008037768</v>
          </cell>
          <cell r="L103">
            <v>2188.1268012587507</v>
          </cell>
          <cell r="M103">
            <v>2545.3701239130996</v>
          </cell>
          <cell r="N103">
            <v>2919.4373195756493</v>
          </cell>
          <cell r="O103">
            <v>3256.4350274899975</v>
          </cell>
          <cell r="P103">
            <v>3602.6997715891698</v>
          </cell>
          <cell r="Q103">
            <v>3942.6591645392341</v>
          </cell>
          <cell r="R103">
            <v>4288.6981678921602</v>
          </cell>
          <cell r="S103">
            <v>4640.3914473317272</v>
          </cell>
          <cell r="T103">
            <v>4997.32059909483</v>
          </cell>
          <cell r="U103">
            <v>5359.0741218824041</v>
          </cell>
          <cell r="V103">
            <v>5725.2473882777449</v>
          </cell>
          <cell r="W103">
            <v>6095.4426156804093</v>
          </cell>
          <cell r="X103">
            <v>6469.2688367638748</v>
          </cell>
          <cell r="Y103">
            <v>6935.2448313315526</v>
          </cell>
          <cell r="Z103">
            <v>7409.1584592906875</v>
          </cell>
          <cell r="AA103">
            <v>7821.3209569892078</v>
          </cell>
          <cell r="AB103">
            <v>8231.4575075153862</v>
          </cell>
          <cell r="AC103">
            <v>8638.711944742885</v>
          </cell>
          <cell r="AD103">
            <v>9042.2564199630106</v>
          </cell>
          <cell r="AE103">
            <v>9441.2914722561691</v>
          </cell>
          <cell r="AF103">
            <v>9835.0460809082178</v>
          </cell>
          <cell r="AG103">
            <v>10222.777700132119</v>
          </cell>
          <cell r="AH103">
            <v>10603.772276353024</v>
          </cell>
        </row>
        <row r="104">
          <cell r="D104">
            <v>0</v>
          </cell>
          <cell r="E104">
            <v>1332.346963939548</v>
          </cell>
          <cell r="F104">
            <v>2599.0139421890708</v>
          </cell>
          <cell r="G104">
            <v>3799.5698980488014</v>
          </cell>
          <cell r="H104">
            <v>4933.58946322681</v>
          </cell>
          <cell r="I104">
            <v>6000.6529031838145</v>
          </cell>
          <cell r="J104">
            <v>7000.3460826380688</v>
          </cell>
          <cell r="K104">
            <v>7932.2604312303956</v>
          </cell>
          <cell r="L104">
            <v>8795.9929093479586</v>
          </cell>
          <cell r="M104">
            <v>9591.1459741067956</v>
          </cell>
          <cell r="N104">
            <v>10317.327545492051</v>
          </cell>
          <cell r="O104">
            <v>9043.5311959011378</v>
          </cell>
          <cell r="P104">
            <v>8005.1775444997038</v>
          </cell>
          <cell r="Q104">
            <v>6735.0830455538598</v>
          </cell>
          <cell r="R104">
            <v>5446.015319792903</v>
          </cell>
          <cell r="S104">
            <v>4137.9573577981864</v>
          </cell>
          <cell r="T104">
            <v>2810.8929086555872</v>
          </cell>
          <cell r="U104">
            <v>1464.8064746016244</v>
          </cell>
          <cell r="V104">
            <v>99.683305695878516</v>
          </cell>
          <cell r="W104">
            <v>-1284.4906054802486</v>
          </cell>
          <cell r="X104">
            <v>-2687.7285290989239</v>
          </cell>
          <cell r="Y104">
            <v>-3678.4703045975912</v>
          </cell>
          <cell r="Z104">
            <v>-4664.0939001073348</v>
          </cell>
          <cell r="AA104">
            <v>-5664.0714523042334</v>
          </cell>
          <cell r="AB104">
            <v>-6678.4139202478909</v>
          </cell>
          <cell r="AC104">
            <v>-7707.1317049531135</v>
          </cell>
          <cell r="AD104">
            <v>-8750.2346533561358</v>
          </cell>
          <cell r="AE104">
            <v>-9807.7320622611733</v>
          </cell>
          <cell r="AF104">
            <v>-10879.632682267649</v>
          </cell>
          <cell r="AG104">
            <v>-11965.944721678072</v>
          </cell>
          <cell r="AH104">
            <v>-13066.675850386455</v>
          </cell>
        </row>
        <row r="105">
          <cell r="D105">
            <v>582875.6940607368</v>
          </cell>
          <cell r="E105">
            <v>590240.61178736063</v>
          </cell>
          <cell r="F105">
            <v>597783.05760006316</v>
          </cell>
          <cell r="G105">
            <v>605505.95611287642</v>
          </cell>
          <cell r="H105">
            <v>613412.24926982599</v>
          </cell>
          <cell r="I105">
            <v>621504.89677004446</v>
          </cell>
          <cell r="J105">
            <v>629786.8764972752</v>
          </cell>
          <cell r="K105">
            <v>638261.18495382904</v>
          </cell>
          <cell r="L105">
            <v>646930.83769904007</v>
          </cell>
          <cell r="M105">
            <v>655798.86979228188</v>
          </cell>
          <cell r="N105">
            <v>664868.33624059416</v>
          </cell>
          <cell r="O105">
            <v>674386.4444829619</v>
          </cell>
          <cell r="P105">
            <v>683732.73193670018</v>
          </cell>
          <cell r="Q105">
            <v>693389.8349720058</v>
          </cell>
          <cell r="R105">
            <v>703132.45892789902</v>
          </cell>
          <cell r="S105">
            <v>712960.88094552909</v>
          </cell>
          <cell r="T105">
            <v>722875.34673429769</v>
          </cell>
          <cell r="U105">
            <v>732876.06997564516</v>
          </cell>
          <cell r="V105">
            <v>742963.23171634786</v>
          </cell>
          <cell r="W105">
            <v>753136.97975120414</v>
          </cell>
          <cell r="X105">
            <v>763397.42799500318</v>
          </cell>
          <cell r="Y105">
            <v>767269.50648414064</v>
          </cell>
          <cell r="Z105">
            <v>771003.02564305486</v>
          </cell>
          <cell r="AA105">
            <v>774683.21986712911</v>
          </cell>
          <cell r="AB105">
            <v>778246.40075398528</v>
          </cell>
          <cell r="AC105">
            <v>781689.41383981484</v>
          </cell>
          <cell r="AD105">
            <v>785009.029829312</v>
          </cell>
          <cell r="AE105">
            <v>788201.94549649977</v>
          </cell>
          <cell r="AF105">
            <v>791264.78468107793</v>
          </cell>
          <cell r="AG105">
            <v>794194.09938306769</v>
          </cell>
          <cell r="AH105">
            <v>796986.37095861859</v>
          </cell>
        </row>
        <row r="106">
          <cell r="D106">
            <v>36825.842975206615</v>
          </cell>
          <cell r="E106">
            <v>35902.096021313548</v>
          </cell>
          <cell r="F106">
            <v>35041.778341381818</v>
          </cell>
          <cell r="G106">
            <v>34246.776383736047</v>
          </cell>
          <cell r="H106">
            <v>33518.937586975764</v>
          </cell>
          <cell r="I106">
            <v>32860.070761124138</v>
          </cell>
          <cell r="J106">
            <v>32271.946466909096</v>
          </cell>
          <cell r="K106">
            <v>31756.297393190565</v>
          </cell>
          <cell r="L106">
            <v>31314.818732547814</v>
          </cell>
          <cell r="M106">
            <v>30949.168555040946</v>
          </cell>
          <cell r="N106">
            <v>30660.968180160155</v>
          </cell>
          <cell r="O106">
            <v>32307.166352912354</v>
          </cell>
          <cell r="P106">
            <v>33726.276148177414</v>
          </cell>
          <cell r="Q106">
            <v>35395.541072587504</v>
          </cell>
          <cell r="R106">
            <v>37094.400423371306</v>
          </cell>
          <cell r="S106">
            <v>38823.373497154294</v>
          </cell>
          <cell r="T106">
            <v>40582.949001084315</v>
          </cell>
          <cell r="U106">
            <v>42373.585529680531</v>
          </cell>
          <cell r="V106">
            <v>44195.71203882496</v>
          </cell>
          <cell r="W106">
            <v>46049.728316835783</v>
          </cell>
          <cell r="X106">
            <v>47936.005452563892</v>
          </cell>
          <cell r="Y106">
            <v>49002.062015432122</v>
          </cell>
          <cell r="Z106">
            <v>50064.487839656606</v>
          </cell>
          <cell r="AA106">
            <v>51176.15870027394</v>
          </cell>
          <cell r="AB106">
            <v>52306.491098820268</v>
          </cell>
          <cell r="AC106">
            <v>53455.539258662255</v>
          </cell>
          <cell r="AD106">
            <v>54623.292660814957</v>
          </cell>
          <cell r="AE106">
            <v>55809.678103696002</v>
          </cell>
          <cell r="AF106">
            <v>57014.561781098295</v>
          </cell>
          <cell r="AG106">
            <v>58237.75137667339</v>
          </cell>
          <cell r="AH106">
            <v>59478.99817325476</v>
          </cell>
        </row>
        <row r="107">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row>
        <row r="108">
          <cell r="D108">
            <v>23746.467073344633</v>
          </cell>
          <cell r="E108">
            <v>24106.20023432219</v>
          </cell>
          <cell r="F108">
            <v>24469.559923884379</v>
          </cell>
          <cell r="G108">
            <v>24836.378290419812</v>
          </cell>
          <cell r="H108">
            <v>25206.497418514366</v>
          </cell>
          <cell r="I108">
            <v>25579.769258756336</v>
          </cell>
          <cell r="J108">
            <v>25956.055558267948</v>
          </cell>
          <cell r="K108">
            <v>26335.227791962963</v>
          </cell>
          <cell r="L108">
            <v>26717.167094529625</v>
          </cell>
          <cell r="M108">
            <v>27101.764193138566</v>
          </cell>
          <cell r="N108">
            <v>27488.919340875265</v>
          </cell>
          <cell r="O108">
            <v>27810.003752098128</v>
          </cell>
          <cell r="P108">
            <v>28130.923082812697</v>
          </cell>
          <cell r="Q108">
            <v>28452.369640667373</v>
          </cell>
          <cell r="R108">
            <v>28773.720965284381</v>
          </cell>
          <cell r="S108">
            <v>29094.922984791938</v>
          </cell>
          <cell r="T108">
            <v>29415.927009253035</v>
          </cell>
          <cell r="U108">
            <v>29736.689568582307</v>
          </cell>
          <cell r="V108">
            <v>30057.172250724863</v>
          </cell>
          <cell r="W108">
            <v>30377.341540105437</v>
          </cell>
          <cell r="X108">
            <v>30697.168656356887</v>
          </cell>
          <cell r="Y108">
            <v>30766.58176488067</v>
          </cell>
          <cell r="Z108">
            <v>30826.464267252359</v>
          </cell>
          <cell r="AA108">
            <v>30882.959824679674</v>
          </cell>
          <cell r="AB108">
            <v>30930.923794685441</v>
          </cell>
          <cell r="AC108">
            <v>30970.302070353307</v>
          </cell>
          <cell r="AD108">
            <v>31001.04940473448</v>
          </cell>
          <cell r="AE108">
            <v>31023.128877439885</v>
          </cell>
          <cell r="AF108">
            <v>31036.511364714697</v>
          </cell>
          <cell r="AG108">
            <v>31041.175013590389</v>
          </cell>
          <cell r="AH108">
            <v>31037.104720705142</v>
          </cell>
        </row>
        <row r="109">
          <cell r="D109">
            <v>522303.38401218556</v>
          </cell>
          <cell r="E109">
            <v>530232.31553172483</v>
          </cell>
          <cell r="F109">
            <v>538271.71933479689</v>
          </cell>
          <cell r="G109">
            <v>546422.80143872055</v>
          </cell>
          <cell r="H109">
            <v>554686.8142643359</v>
          </cell>
          <cell r="I109">
            <v>563065.05675016402</v>
          </cell>
          <cell r="J109">
            <v>571558.87447209819</v>
          </cell>
          <cell r="K109">
            <v>580169.65976867557</v>
          </cell>
          <cell r="L109">
            <v>588898.85187196266</v>
          </cell>
          <cell r="M109">
            <v>597747.93704410223</v>
          </cell>
          <cell r="N109">
            <v>606718.44871955889</v>
          </cell>
          <cell r="O109">
            <v>614269.2743779514</v>
          </cell>
          <cell r="P109">
            <v>621875.53270571004</v>
          </cell>
          <cell r="Q109">
            <v>629541.92425875086</v>
          </cell>
          <cell r="R109">
            <v>637264.3375392434</v>
          </cell>
          <cell r="S109">
            <v>645042.58446358296</v>
          </cell>
          <cell r="T109">
            <v>652876.47072396043</v>
          </cell>
          <cell r="U109">
            <v>660765.79487738234</v>
          </cell>
          <cell r="V109">
            <v>668710.34742679808</v>
          </cell>
          <cell r="W109">
            <v>676709.90989426291</v>
          </cell>
          <cell r="X109">
            <v>684764.25388608244</v>
          </cell>
          <cell r="Y109">
            <v>687500.86270382779</v>
          </cell>
          <cell r="Z109">
            <v>690112.07353614597</v>
          </cell>
          <cell r="AA109">
            <v>692624.10134217551</v>
          </cell>
          <cell r="AB109">
            <v>695008.98586047965</v>
          </cell>
          <cell r="AC109">
            <v>697263.57251079916</v>
          </cell>
          <cell r="AD109">
            <v>699384.68776376254</v>
          </cell>
          <cell r="AE109">
            <v>701369.13851536391</v>
          </cell>
          <cell r="AF109">
            <v>703213.71153526497</v>
          </cell>
          <cell r="AG109">
            <v>704915.17299280385</v>
          </cell>
          <cell r="AH109">
            <v>706470.26806465862</v>
          </cell>
        </row>
        <row r="110">
          <cell r="D110">
            <v>10824.28882051282</v>
          </cell>
          <cell r="E110">
            <v>10986.698797150284</v>
          </cell>
          <cell r="F110">
            <v>11149.786546479236</v>
          </cell>
          <cell r="G110">
            <v>11313.341281583012</v>
          </cell>
          <cell r="H110">
            <v>11477.161546762214</v>
          </cell>
          <cell r="I110">
            <v>11641.05513918269</v>
          </cell>
          <cell r="J110">
            <v>11804.839031146816</v>
          </cell>
          <cell r="K110">
            <v>11968.339292986488</v>
          </cell>
          <cell r="L110">
            <v>12131.391016576008</v>
          </cell>
          <cell r="M110">
            <v>12293.838239463279</v>
          </cell>
          <cell r="N110">
            <v>12455.533869617611</v>
          </cell>
          <cell r="O110">
            <v>12586.373236429146</v>
          </cell>
          <cell r="P110">
            <v>12715.431596799683</v>
          </cell>
          <cell r="Q110">
            <v>12843.403909050397</v>
          </cell>
          <cell r="R110">
            <v>12969.670862645376</v>
          </cell>
          <cell r="S110">
            <v>13094.182048204326</v>
          </cell>
          <cell r="T110">
            <v>13216.892964649967</v>
          </cell>
          <cell r="U110">
            <v>13337.764871084257</v>
          </cell>
          <cell r="V110">
            <v>13456.76463916936</v>
          </cell>
          <cell r="W110">
            <v>13573.864606024399</v>
          </cell>
          <cell r="X110">
            <v>13689.042427649076</v>
          </cell>
          <cell r="Y110">
            <v>13684.246623493609</v>
          </cell>
          <cell r="Z110">
            <v>13672.702588283384</v>
          </cell>
          <cell r="AA110">
            <v>13660.641032655923</v>
          </cell>
          <cell r="AB110">
            <v>13643.005420468835</v>
          </cell>
          <cell r="AC110">
            <v>13619.830789848569</v>
          </cell>
          <cell r="AD110">
            <v>13591.162057808475</v>
          </cell>
          <cell r="AE110">
            <v>13557.053465397326</v>
          </cell>
          <cell r="AF110">
            <v>13517.568024610109</v>
          </cell>
          <cell r="AG110">
            <v>13472.776967589003</v>
          </cell>
          <cell r="AH110">
            <v>13422.759198636122</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row>
        <row r="112">
          <cell r="D112">
            <v>29305.030176899061</v>
          </cell>
          <cell r="E112">
            <v>28651.223076001359</v>
          </cell>
          <cell r="F112">
            <v>28005.104638660021</v>
          </cell>
          <cell r="G112">
            <v>27366.599459583933</v>
          </cell>
          <cell r="H112">
            <v>26735.632811024956</v>
          </cell>
          <cell r="I112">
            <v>26112.130636996826</v>
          </cell>
          <cell r="J112">
            <v>25496.019547541717</v>
          </cell>
          <cell r="K112">
            <v>24887.226813044079</v>
          </cell>
          <cell r="L112">
            <v>24285.680358591409</v>
          </cell>
          <cell r="M112">
            <v>23691.308758381529</v>
          </cell>
          <cell r="N112">
            <v>23104.041230176023</v>
          </cell>
          <cell r="O112">
            <v>22647.274077261161</v>
          </cell>
          <cell r="P112">
            <v>22195.750696918611</v>
          </cell>
          <cell r="Q112">
            <v>21749.420189105327</v>
          </cell>
          <cell r="R112">
            <v>21308.232108522028</v>
          </cell>
          <cell r="S112">
            <v>20872.136460747213</v>
          </cell>
          <cell r="T112">
            <v>20441.083698403017</v>
          </cell>
          <cell r="U112">
            <v>20015.024717352546</v>
          </cell>
          <cell r="V112">
            <v>19593.910852928548</v>
          </cell>
          <cell r="W112">
            <v>19177.69387619312</v>
          </cell>
          <cell r="X112">
            <v>18766.32599022815</v>
          </cell>
          <cell r="Y112">
            <v>18302.828377159916</v>
          </cell>
          <cell r="Z112">
            <v>17844.87894612152</v>
          </cell>
          <cell r="AA112">
            <v>17392.422881572045</v>
          </cell>
          <cell r="AB112">
            <v>16945.405862500942</v>
          </cell>
          <cell r="AC112">
            <v>16503.774058197683</v>
          </cell>
          <cell r="AD112">
            <v>16067.474124056398</v>
          </cell>
          <cell r="AE112">
            <v>15636.453197415147</v>
          </cell>
          <cell r="AF112">
            <v>15210.658893429551</v>
          </cell>
          <cell r="AG112">
            <v>14790.039300980588</v>
          </cell>
          <cell r="AH112">
            <v>14374.542978616169</v>
          </cell>
        </row>
        <row r="113">
          <cell r="D113">
            <v>0</v>
          </cell>
          <cell r="E113">
            <v>107.93123811254998</v>
          </cell>
          <cell r="F113">
            <v>246.15536418239407</v>
          </cell>
          <cell r="G113">
            <v>414.47017878823044</v>
          </cell>
          <cell r="H113">
            <v>612.67437757178368</v>
          </cell>
          <cell r="I113">
            <v>840.56754794033486</v>
          </cell>
          <cell r="J113">
            <v>1064.0235056575727</v>
          </cell>
          <cell r="K113">
            <v>1299.0538541841959</v>
          </cell>
          <cell r="L113">
            <v>1542.7639106661261</v>
          </cell>
          <cell r="M113">
            <v>1792.2842050901895</v>
          </cell>
          <cell r="N113">
            <v>2044.7703417852506</v>
          </cell>
          <cell r="O113">
            <v>2228.8624081464818</v>
          </cell>
          <cell r="P113">
            <v>2408.0566041809666</v>
          </cell>
          <cell r="Q113">
            <v>2580.5124069527396</v>
          </cell>
          <cell r="R113">
            <v>2744.4056811387513</v>
          </cell>
          <cell r="S113">
            <v>2897.9285883452139</v>
          </cell>
          <cell r="T113">
            <v>3081.1885036739882</v>
          </cell>
          <cell r="U113">
            <v>3258.3120248214896</v>
          </cell>
          <cell r="V113">
            <v>3428.0321187722752</v>
          </cell>
          <cell r="W113">
            <v>3589.0931122665816</v>
          </cell>
          <cell r="X113">
            <v>3740.2506287984488</v>
          </cell>
          <cell r="Y113">
            <v>3960.8833591073303</v>
          </cell>
          <cell r="Z113">
            <v>4168.267678501401</v>
          </cell>
          <cell r="AA113">
            <v>4360.5034070545144</v>
          </cell>
          <cell r="AB113">
            <v>4535.707521802241</v>
          </cell>
          <cell r="AC113">
            <v>4692.0140613675258</v>
          </cell>
          <cell r="AD113">
            <v>4779.4266836251854</v>
          </cell>
          <cell r="AE113">
            <v>4837.0038461130553</v>
          </cell>
          <cell r="AF113">
            <v>4862.5737933114024</v>
          </cell>
          <cell r="AG113">
            <v>4853.9848154769061</v>
          </cell>
          <cell r="AH113">
            <v>4809.1051364171144</v>
          </cell>
        </row>
        <row r="114">
          <cell r="D114">
            <v>0</v>
          </cell>
          <cell r="E114">
            <v>465.9635396340891</v>
          </cell>
          <cell r="F114">
            <v>837.36255650932435</v>
          </cell>
          <cell r="G114">
            <v>1116.9534206284297</v>
          </cell>
          <cell r="H114">
            <v>1307.5239583985676</v>
          </cell>
          <cell r="I114">
            <v>1411.8929812075148</v>
          </cell>
          <cell r="J114">
            <v>1432.9098173848906</v>
          </cell>
          <cell r="K114">
            <v>1373.4538475306617</v>
          </cell>
          <cell r="L114">
            <v>1236.4340431925666</v>
          </cell>
          <cell r="M114">
            <v>1024.7885088747789</v>
          </cell>
          <cell r="N114">
            <v>741.48402735986019</v>
          </cell>
          <cell r="O114">
            <v>-886.67399967172241</v>
          </cell>
          <cell r="P114">
            <v>-2322.8747788071341</v>
          </cell>
          <cell r="Q114">
            <v>-3872.3562585738473</v>
          </cell>
          <cell r="R114">
            <v>-5393.5793386621153</v>
          </cell>
          <cell r="S114">
            <v>-6885.6599941117493</v>
          </cell>
          <cell r="T114">
            <v>-8347.7126892896158</v>
          </cell>
          <cell r="U114">
            <v>-9778.8504405040003</v>
          </cell>
          <cell r="V114">
            <v>-11178.184878099841</v>
          </cell>
          <cell r="W114">
            <v>-12544.826308037686</v>
          </cell>
          <cell r="X114">
            <v>-13877.8837729595</v>
          </cell>
          <cell r="Y114">
            <v>-14958.983829111039</v>
          </cell>
          <cell r="Z114">
            <v>-16006.4562866497</v>
          </cell>
          <cell r="AA114">
            <v>-17029.74309646065</v>
          </cell>
          <cell r="AB114">
            <v>-18028.172769006229</v>
          </cell>
          <cell r="AC114">
            <v>-19001.072879941123</v>
          </cell>
          <cell r="AD114">
            <v>-19947.770115633502</v>
          </cell>
          <cell r="AE114">
            <v>-20867.590318304297</v>
          </cell>
          <cell r="AF114">
            <v>-21759.858530786805</v>
          </cell>
          <cell r="AG114">
            <v>-22623.899040908796</v>
          </cell>
          <cell r="AH114">
            <v>-23459.035425499307</v>
          </cell>
        </row>
        <row r="115">
          <cell r="D115">
            <v>29305.030176899061</v>
          </cell>
          <cell r="E115">
            <v>28077.328298254721</v>
          </cell>
          <cell r="F115">
            <v>26921.586717968301</v>
          </cell>
          <cell r="G115">
            <v>25835.175860167274</v>
          </cell>
          <cell r="H115">
            <v>24815.434475054604</v>
          </cell>
          <cell r="I115">
            <v>23859.670107848975</v>
          </cell>
          <cell r="J115">
            <v>22999.086224499253</v>
          </cell>
          <cell r="K115">
            <v>22214.719111329221</v>
          </cell>
          <cell r="L115">
            <v>21506.482404732717</v>
          </cell>
          <cell r="M115">
            <v>20874.236044416561</v>
          </cell>
          <cell r="N115">
            <v>20317.786861030912</v>
          </cell>
          <cell r="O115">
            <v>20418.411669114681</v>
          </cell>
          <cell r="P115">
            <v>19787.694092737645</v>
          </cell>
          <cell r="Q115">
            <v>19168.907782152586</v>
          </cell>
          <cell r="R115">
            <v>18563.826427383276</v>
          </cell>
          <cell r="S115">
            <v>17974.207872401999</v>
          </cell>
          <cell r="T115">
            <v>17359.89519472903</v>
          </cell>
          <cell r="U115">
            <v>16756.712692531055</v>
          </cell>
          <cell r="V115">
            <v>16165.878734156273</v>
          </cell>
          <cell r="W115">
            <v>15588.600763926537</v>
          </cell>
          <cell r="X115">
            <v>15026.075361429701</v>
          </cell>
          <cell r="Y115">
            <v>14341.945018052586</v>
          </cell>
          <cell r="Z115">
            <v>13676.611267620119</v>
          </cell>
          <cell r="AA115">
            <v>13031.91947451753</v>
          </cell>
          <cell r="AB115">
            <v>12409.698340698702</v>
          </cell>
          <cell r="AC115">
            <v>11811.759996830158</v>
          </cell>
          <cell r="AD115">
            <v>11288.047440431212</v>
          </cell>
          <cell r="AE115">
            <v>10799.449351302092</v>
          </cell>
          <cell r="AF115">
            <v>10348.085100118147</v>
          </cell>
          <cell r="AG115">
            <v>9936.0544855036824</v>
          </cell>
          <cell r="AH115">
            <v>9565.437842199055</v>
          </cell>
        </row>
        <row r="116">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row>
        <row r="117">
          <cell r="D117">
            <v>29305.030176899061</v>
          </cell>
          <cell r="E117">
            <v>28181.66189870712</v>
          </cell>
          <cell r="F117">
            <v>27151.332045095303</v>
          </cell>
          <cell r="G117">
            <v>26208.19983069475</v>
          </cell>
          <cell r="H117">
            <v>25346.420531331929</v>
          </cell>
          <cell r="I117">
            <v>24560.145801046699</v>
          </cell>
          <cell r="J117">
            <v>23850.309185911377</v>
          </cell>
          <cell r="K117">
            <v>23210.666320479617</v>
          </cell>
          <cell r="L117">
            <v>22637.850642168738</v>
          </cell>
          <cell r="M117">
            <v>22128.845491020082</v>
          </cell>
          <cell r="N117">
            <v>21680.980402937817</v>
          </cell>
          <cell r="O117">
            <v>21830.040491602824</v>
          </cell>
          <cell r="P117">
            <v>21232.546870651873</v>
          </cell>
          <cell r="Q117">
            <v>20631.219989226589</v>
          </cell>
          <cell r="R117">
            <v>20027.534474713655</v>
          </cell>
          <cell r="S117">
            <v>19423.200470364183</v>
          </cell>
          <cell r="T117">
            <v>18797.815263026525</v>
          </cell>
          <cell r="U117">
            <v>18168.68397005627</v>
          </cell>
          <cell r="V117">
            <v>17537.131759176864</v>
          </cell>
          <cell r="W117">
            <v>16904.645973905092</v>
          </cell>
          <cell r="X117">
            <v>16272.874278586341</v>
          </cell>
          <cell r="Y117">
            <v>15530.264185577897</v>
          </cell>
          <cell r="Z117">
            <v>14788.209024788644</v>
          </cell>
          <cell r="AA117">
            <v>14049.435572043061</v>
          </cell>
          <cell r="AB117">
            <v>13316.91072476919</v>
          </cell>
          <cell r="AC117">
            <v>12593.838717807581</v>
          </cell>
          <cell r="AD117">
            <v>11925.385243928544</v>
          </cell>
          <cell r="AE117">
            <v>11283.234772505148</v>
          </cell>
          <cell r="AF117">
            <v>10672.345338613923</v>
          </cell>
          <cell r="AG117">
            <v>10097.945635597682</v>
          </cell>
          <cell r="AH117">
            <v>9565.5317823329751</v>
          </cell>
        </row>
        <row r="118">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row>
        <row r="119">
          <cell r="D119">
            <v>0</v>
          </cell>
          <cell r="E119">
            <v>-9.3304030766975483</v>
          </cell>
          <cell r="F119">
            <v>-18.867317712613332</v>
          </cell>
          <cell r="G119">
            <v>-28.534296348739961</v>
          </cell>
          <cell r="H119">
            <v>-38.257988468190177</v>
          </cell>
          <cell r="I119">
            <v>-47.968183633538757</v>
          </cell>
          <cell r="J119">
            <v>-57.597721200721956</v>
          </cell>
          <cell r="K119">
            <v>-67.082804502311461</v>
          </cell>
          <cell r="L119">
            <v>-76.362845140050055</v>
          </cell>
          <cell r="M119">
            <v>-85.380552327491969</v>
          </cell>
          <cell r="N119">
            <v>-94.081972170395943</v>
          </cell>
          <cell r="O119">
            <v>-98.51659029973905</v>
          </cell>
          <cell r="P119">
            <v>-102.68673672866478</v>
          </cell>
          <cell r="Q119">
            <v>-105.65010815715705</v>
          </cell>
          <cell r="R119">
            <v>-107.86270132449459</v>
          </cell>
          <cell r="S119">
            <v>-109.35171378910104</v>
          </cell>
          <cell r="T119">
            <v>-110.1457640330087</v>
          </cell>
          <cell r="U119">
            <v>-110.27372471564341</v>
          </cell>
          <cell r="V119">
            <v>-109.76577312170463</v>
          </cell>
          <cell r="W119">
            <v>-108.65307743770195</v>
          </cell>
          <cell r="X119">
            <v>-106.96779828827727</v>
          </cell>
          <cell r="Y119">
            <v>-106.01282568610439</v>
          </cell>
          <cell r="Z119">
            <v>-104.6628438291703</v>
          </cell>
          <cell r="AA119">
            <v>-102.88549799776972</v>
          </cell>
          <cell r="AB119">
            <v>-100.70536033127533</v>
          </cell>
          <cell r="AC119">
            <v>-98.14775092916031</v>
          </cell>
          <cell r="AD119">
            <v>-95.237923773631891</v>
          </cell>
          <cell r="AE119">
            <v>-92.003322705283637</v>
          </cell>
          <cell r="AF119">
            <v>-88.471496879072447</v>
          </cell>
          <cell r="AG119">
            <v>-84.670746202005645</v>
          </cell>
          <cell r="AH119">
            <v>-80.630122078102289</v>
          </cell>
        </row>
        <row r="120">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D121">
            <v>29305.030176899061</v>
          </cell>
          <cell r="E121">
            <v>28181.66189870712</v>
          </cell>
          <cell r="F121">
            <v>27151.332045095303</v>
          </cell>
          <cell r="G121">
            <v>26208.19983069475</v>
          </cell>
          <cell r="H121">
            <v>25346.420531331929</v>
          </cell>
          <cell r="I121">
            <v>24560.145801046699</v>
          </cell>
          <cell r="J121">
            <v>23850.309185911377</v>
          </cell>
          <cell r="K121">
            <v>23210.666320479617</v>
          </cell>
          <cell r="L121">
            <v>22637.850642168738</v>
          </cell>
          <cell r="M121">
            <v>22128.845491020082</v>
          </cell>
          <cell r="N121">
            <v>21680.980402937817</v>
          </cell>
          <cell r="O121">
            <v>21830.040491602824</v>
          </cell>
          <cell r="P121">
            <v>21232.546870651873</v>
          </cell>
          <cell r="Q121">
            <v>20631.219989226589</v>
          </cell>
          <cell r="R121">
            <v>20027.534474713655</v>
          </cell>
          <cell r="S121">
            <v>19423.200470364183</v>
          </cell>
          <cell r="T121">
            <v>18797.815263026525</v>
          </cell>
          <cell r="U121">
            <v>18168.68397005627</v>
          </cell>
          <cell r="V121">
            <v>17537.131759176864</v>
          </cell>
          <cell r="W121">
            <v>16904.645973905092</v>
          </cell>
          <cell r="X121">
            <v>16272.874278586341</v>
          </cell>
          <cell r="Y121">
            <v>15530.264185577897</v>
          </cell>
          <cell r="Z121">
            <v>14788.209024788644</v>
          </cell>
          <cell r="AA121">
            <v>14049.435572043061</v>
          </cell>
          <cell r="AB121">
            <v>13316.91072476919</v>
          </cell>
          <cell r="AC121">
            <v>12593.838717807581</v>
          </cell>
          <cell r="AD121">
            <v>11925.385243928544</v>
          </cell>
          <cell r="AE121">
            <v>11283.234772505148</v>
          </cell>
          <cell r="AF121">
            <v>10672.345338613923</v>
          </cell>
          <cell r="AG121">
            <v>10097.945635597682</v>
          </cell>
          <cell r="AH121">
            <v>9565.5317823329751</v>
          </cell>
        </row>
        <row r="122">
          <cell r="D122">
            <v>833693.90944694402</v>
          </cell>
          <cell r="E122">
            <v>819227.83476142923</v>
          </cell>
          <cell r="F122">
            <v>804922.88200348406</v>
          </cell>
          <cell r="G122">
            <v>790777.50814213371</v>
          </cell>
          <cell r="H122">
            <v>776790.18382717774</v>
          </cell>
          <cell r="I122">
            <v>762959.39327345404</v>
          </cell>
          <cell r="J122">
            <v>749283.63414605032</v>
          </cell>
          <cell r="K122">
            <v>735761.41744645697</v>
          </cell>
          <cell r="L122">
            <v>722391.26739965403</v>
          </cell>
          <cell r="M122">
            <v>709171.72134212276</v>
          </cell>
          <cell r="N122">
            <v>696101.32961077744</v>
          </cell>
          <cell r="O122">
            <v>683178.65543280775</v>
          </cell>
          <cell r="P122">
            <v>670402.27481642459</v>
          </cell>
          <cell r="Q122">
            <v>657770.77644250332</v>
          </cell>
          <cell r="R122">
            <v>645282.76155711664</v>
          </cell>
          <cell r="S122">
            <v>632936.84386494872</v>
          </cell>
          <cell r="T122">
            <v>620731.64942358609</v>
          </cell>
          <cell r="U122">
            <v>608665.8165386758</v>
          </cell>
          <cell r="V122">
            <v>596737.99565994495</v>
          </cell>
          <cell r="W122">
            <v>584946.84927807539</v>
          </cell>
          <cell r="X122">
            <v>573291.05182242498</v>
          </cell>
          <cell r="Y122">
            <v>561541.19759758911</v>
          </cell>
          <cell r="Z122">
            <v>549927.25528660498</v>
          </cell>
          <cell r="AA122">
            <v>538447.90130530903</v>
          </cell>
          <cell r="AB122">
            <v>527101.82391611871</v>
          </cell>
          <cell r="AC122">
            <v>515887.72312720201</v>
          </cell>
          <cell r="AD122">
            <v>504804.31059247808</v>
          </cell>
          <cell r="AE122">
            <v>493850.30951243907</v>
          </cell>
          <cell r="AF122">
            <v>483024.45453579054</v>
          </cell>
          <cell r="AG122">
            <v>472325.49166190147</v>
          </cell>
          <cell r="AH122">
            <v>461752.17814405728</v>
          </cell>
        </row>
        <row r="123">
          <cell r="D123">
            <v>0</v>
          </cell>
          <cell r="E123">
            <v>5310.0285044200382</v>
          </cell>
          <cell r="F123">
            <v>10593.863068295981</v>
          </cell>
          <cell r="G123">
            <v>15851.599479874007</v>
          </cell>
          <cell r="H123">
            <v>21083.333218853491</v>
          </cell>
          <cell r="I123">
            <v>26289.159457311805</v>
          </cell>
          <cell r="J123">
            <v>31469.173060626465</v>
          </cell>
          <cell r="K123">
            <v>36623.468588394608</v>
          </cell>
          <cell r="L123">
            <v>41752.140295349891</v>
          </cell>
          <cell r="M123">
            <v>46855.282132276719</v>
          </cell>
          <cell r="N123">
            <v>51932.987746921921</v>
          </cell>
          <cell r="O123">
            <v>55281.281411664306</v>
          </cell>
          <cell r="P123">
            <v>58612.723725790929</v>
          </cell>
          <cell r="Q123">
            <v>61927.376726311835</v>
          </cell>
          <cell r="R123">
            <v>65225.302249730332</v>
          </cell>
          <cell r="S123">
            <v>68506.561932645141</v>
          </cell>
          <cell r="T123">
            <v>71771.217212350981</v>
          </cell>
          <cell r="U123">
            <v>75019.329327437168</v>
          </cell>
          <cell r="V123">
            <v>78250.959318384877</v>
          </cell>
          <cell r="W123">
            <v>81466.168028162196</v>
          </cell>
          <cell r="X123">
            <v>84665.016102818015</v>
          </cell>
          <cell r="Y123">
            <v>89677.799071829984</v>
          </cell>
          <cell r="Z123">
            <v>94665.319397258834</v>
          </cell>
          <cell r="AA123">
            <v>99627.670134547559</v>
          </cell>
          <cell r="AB123">
            <v>104564.94403827316</v>
          </cell>
          <cell r="AC123">
            <v>109477.23356305055</v>
          </cell>
          <cell r="AD123">
            <v>114364.63086443357</v>
          </cell>
          <cell r="AE123">
            <v>119227.22779981398</v>
          </cell>
          <cell r="AF123">
            <v>124065.11592931734</v>
          </cell>
          <cell r="AG123">
            <v>128878.38651669664</v>
          </cell>
          <cell r="AH123">
            <v>133667.1305302231</v>
          </cell>
        </row>
        <row r="124">
          <cell r="D124">
            <v>0</v>
          </cell>
          <cell r="E124">
            <v>6813.57636014733</v>
          </cell>
          <cell r="F124">
            <v>13362.861712633749</v>
          </cell>
          <cell r="G124">
            <v>19642.744633601193</v>
          </cell>
          <cell r="H124">
            <v>25648.113213248987</v>
          </cell>
          <cell r="I124">
            <v>31373.85533791245</v>
          </cell>
          <cell r="J124">
            <v>36814.858969630819</v>
          </cell>
          <cell r="K124">
            <v>41966.012423222797</v>
          </cell>
          <cell r="L124">
            <v>46822.204640880693</v>
          </cell>
          <cell r="M124">
            <v>51378.325464300433</v>
          </cell>
          <cell r="N124">
            <v>55629.265904360451</v>
          </cell>
          <cell r="O124">
            <v>50297.786838344502</v>
          </cell>
          <cell r="P124">
            <v>46060.738051082881</v>
          </cell>
          <cell r="Q124">
            <v>40670.80822748231</v>
          </cell>
          <cell r="R124">
            <v>35148.956044764578</v>
          </cell>
          <cell r="S124">
            <v>29494.204543662461</v>
          </cell>
          <cell r="T124">
            <v>23705.579398474656</v>
          </cell>
          <cell r="U124">
            <v>17782.108950428054</v>
          </cell>
          <cell r="V124">
            <v>11722.82424066469</v>
          </cell>
          <cell r="W124">
            <v>5526.7590428563708</v>
          </cell>
          <cell r="X124">
            <v>-807.0501045526762</v>
          </cell>
          <cell r="Y124">
            <v>-5139.0627587702184</v>
          </cell>
          <cell r="Z124">
            <v>-9476.7388277566351</v>
          </cell>
          <cell r="AA124">
            <v>-13917.026212297409</v>
          </cell>
          <cell r="AB124">
            <v>-18460.656278909679</v>
          </cell>
          <cell r="AC124">
            <v>-23108.358279930515</v>
          </cell>
          <cell r="AD124">
            <v>-27860.859329666098</v>
          </cell>
          <cell r="AE124">
            <v>-32718.884380815318</v>
          </cell>
          <cell r="AF124">
            <v>-37683.15620116741</v>
          </cell>
          <cell r="AG124">
            <v>-42754.395350570994</v>
          </cell>
          <cell r="AH124">
            <v>-47933.320158172806</v>
          </cell>
        </row>
        <row r="125">
          <cell r="D125">
            <v>0</v>
          </cell>
          <cell r="E125">
            <v>871.15927905129615</v>
          </cell>
          <cell r="F125">
            <v>1723.0875492767586</v>
          </cell>
          <cell r="G125">
            <v>2555.8994358607547</v>
          </cell>
          <cell r="H125">
            <v>3369.70907664481</v>
          </cell>
          <cell r="I125">
            <v>4164.6301238862052</v>
          </cell>
          <cell r="J125">
            <v>4788.1057754590774</v>
          </cell>
          <cell r="K125">
            <v>5346.1062460657304</v>
          </cell>
          <cell r="L125">
            <v>5840.463376093192</v>
          </cell>
          <cell r="M125">
            <v>6272.9947178156644</v>
          </cell>
          <cell r="N125">
            <v>6645.503610802064</v>
          </cell>
          <cell r="O125">
            <v>6752.1420011496366</v>
          </cell>
          <cell r="P125">
            <v>6822.8270451794051</v>
          </cell>
          <cell r="Q125">
            <v>6858.73034479544</v>
          </cell>
          <cell r="R125">
            <v>6861.0142028468781</v>
          </cell>
          <cell r="S125">
            <v>6830.8316725280038</v>
          </cell>
          <cell r="T125">
            <v>6862.6471218193383</v>
          </cell>
          <cell r="U125">
            <v>6870.7884001670536</v>
          </cell>
          <cell r="V125">
            <v>6856.0642375445523</v>
          </cell>
          <cell r="W125">
            <v>6819.2769133065076</v>
          </cell>
          <cell r="X125">
            <v>6761.2222905202734</v>
          </cell>
          <cell r="Y125">
            <v>6821.521340684847</v>
          </cell>
          <cell r="Z125">
            <v>6847.8683289665887</v>
          </cell>
          <cell r="AA125">
            <v>6841.4794834820814</v>
          </cell>
          <cell r="AB125">
            <v>6803.5612827033619</v>
          </cell>
          <cell r="AC125">
            <v>6735.3105074469322</v>
          </cell>
          <cell r="AD125">
            <v>6571.7116899846305</v>
          </cell>
          <cell r="AE125">
            <v>6376.0505244217529</v>
          </cell>
          <cell r="AF125">
            <v>6149.7256797761838</v>
          </cell>
          <cell r="AG125">
            <v>5894.1244187933844</v>
          </cell>
          <cell r="AH125">
            <v>5610.6226591533004</v>
          </cell>
        </row>
        <row r="126">
          <cell r="D126">
            <v>0</v>
          </cell>
          <cell r="E126">
            <v>134.36978412757026</v>
          </cell>
          <cell r="F126">
            <v>253.66464211291805</v>
          </cell>
          <cell r="G126">
            <v>358.19758625124086</v>
          </cell>
          <cell r="H126">
            <v>448.27929978523935</v>
          </cell>
          <cell r="I126">
            <v>524.21814896429851</v>
          </cell>
          <cell r="J126">
            <v>586.32019505218568</v>
          </cell>
          <cell r="K126">
            <v>634.88920628343203</v>
          </cell>
          <cell r="L126">
            <v>670.22666976861728</v>
          </cell>
          <cell r="M126">
            <v>692.63180334874141</v>
          </cell>
          <cell r="N126">
            <v>702.40156739887061</v>
          </cell>
          <cell r="O126">
            <v>646.90735023152774</v>
          </cell>
          <cell r="P126">
            <v>584.07013960296536</v>
          </cell>
          <cell r="Q126">
            <v>501.7939449901005</v>
          </cell>
          <cell r="R126">
            <v>413.05170946503677</v>
          </cell>
          <cell r="S126">
            <v>318.10269888984431</v>
          </cell>
          <cell r="T126">
            <v>217.20246113106077</v>
          </cell>
          <cell r="U126">
            <v>110.60283879434701</v>
          </cell>
          <cell r="V126">
            <v>-1.4480177585933234</v>
          </cell>
          <cell r="W126">
            <v>-118.70563711534123</v>
          </cell>
          <cell r="X126">
            <v>-240.92921324473036</v>
          </cell>
          <cell r="Y126">
            <v>-334.95096030550212</v>
          </cell>
          <cell r="Z126">
            <v>-438.01828265406584</v>
          </cell>
          <cell r="AA126">
            <v>-570.67160020484562</v>
          </cell>
          <cell r="AB126">
            <v>-709.85329905182289</v>
          </cell>
          <cell r="AC126">
            <v>-854.97010144200522</v>
          </cell>
          <cell r="AD126">
            <v>-1005.4427299552617</v>
          </cell>
          <cell r="AE126">
            <v>-1160.7060132922111</v>
          </cell>
          <cell r="AF126">
            <v>-1320.2089818911566</v>
          </cell>
          <cell r="AG126">
            <v>-1483.414953515613</v>
          </cell>
          <cell r="AH126">
            <v>-1649.8016089527739</v>
          </cell>
        </row>
        <row r="127">
          <cell r="D127">
            <v>833693.90944694402</v>
          </cell>
          <cell r="E127">
            <v>806098.7008336829</v>
          </cell>
          <cell r="F127">
            <v>778989.40503116464</v>
          </cell>
          <cell r="G127">
            <v>752369.06700654654</v>
          </cell>
          <cell r="H127">
            <v>726240.74901864515</v>
          </cell>
          <cell r="I127">
            <v>700607.53020537924</v>
          </cell>
          <cell r="J127">
            <v>675625.17614528176</v>
          </cell>
          <cell r="K127">
            <v>651190.94098249055</v>
          </cell>
          <cell r="L127">
            <v>627306.2324175617</v>
          </cell>
          <cell r="M127">
            <v>603972.48722438118</v>
          </cell>
          <cell r="N127">
            <v>581191.170781294</v>
          </cell>
          <cell r="O127">
            <v>570200.53783141775</v>
          </cell>
          <cell r="P127">
            <v>558321.91585476836</v>
          </cell>
          <cell r="Q127">
            <v>547812.06719892367</v>
          </cell>
          <cell r="R127">
            <v>537634.4373503098</v>
          </cell>
          <cell r="S127">
            <v>527787.14301722322</v>
          </cell>
          <cell r="T127">
            <v>518175.00322981016</v>
          </cell>
          <cell r="U127">
            <v>508882.98702184908</v>
          </cell>
          <cell r="V127">
            <v>499909.59588110942</v>
          </cell>
          <cell r="W127">
            <v>491253.35093086562</v>
          </cell>
          <cell r="X127">
            <v>482912.79274688417</v>
          </cell>
          <cell r="Y127">
            <v>470515.89090414997</v>
          </cell>
          <cell r="Z127">
            <v>458328.82467079023</v>
          </cell>
          <cell r="AA127">
            <v>446466.44949978165</v>
          </cell>
          <cell r="AB127">
            <v>434903.82817310363</v>
          </cell>
          <cell r="AC127">
            <v>423638.50743807701</v>
          </cell>
          <cell r="AD127">
            <v>412734.27009768126</v>
          </cell>
          <cell r="AE127">
            <v>402126.62158231088</v>
          </cell>
          <cell r="AF127">
            <v>391812.97810975555</v>
          </cell>
          <cell r="AG127">
            <v>381790.79103049811</v>
          </cell>
          <cell r="AH127">
            <v>372057.5467218064</v>
          </cell>
        </row>
        <row r="128">
          <cell r="D128">
            <v>180037.45454545456</v>
          </cell>
          <cell r="E128">
            <v>172150.45218955999</v>
          </cell>
          <cell r="F128">
            <v>164615.43448074374</v>
          </cell>
          <cell r="G128">
            <v>157427.72048506953</v>
          </cell>
          <cell r="H128">
            <v>150582.40962609937</v>
          </cell>
          <cell r="I128">
            <v>144074.38120737617</v>
          </cell>
          <cell r="J128">
            <v>137898.29395820218</v>
          </cell>
          <cell r="K128">
            <v>132048.58560248531</v>
          </cell>
          <cell r="L128">
            <v>126519.47245043356</v>
          </cell>
          <cell r="M128">
            <v>121304.94901287169</v>
          </cell>
          <cell r="N128">
            <v>116398.78763796191</v>
          </cell>
          <cell r="O128">
            <v>120115.98085606878</v>
          </cell>
          <cell r="P128">
            <v>122731.25756241014</v>
          </cell>
          <cell r="Q128">
            <v>126196.82715049462</v>
          </cell>
          <cell r="R128">
            <v>129609.6714813243</v>
          </cell>
          <cell r="S128">
            <v>132965.7872958396</v>
          </cell>
          <cell r="T128">
            <v>136261.14058609944</v>
          </cell>
          <cell r="U128">
            <v>139491.66643733313</v>
          </cell>
          <cell r="V128">
            <v>142653.26887370911</v>
          </cell>
          <cell r="W128">
            <v>145741.82070781628</v>
          </cell>
          <cell r="X128">
            <v>148753.16339385556</v>
          </cell>
          <cell r="Y128">
            <v>149581.04223312269</v>
          </cell>
          <cell r="Z128">
            <v>150239.67232829134</v>
          </cell>
          <cell r="AA128">
            <v>150809.73840295896</v>
          </cell>
          <cell r="AB128">
            <v>151276.73237914848</v>
          </cell>
          <cell r="AC128">
            <v>151637.52336206625</v>
          </cell>
          <cell r="AD128">
            <v>151888.98351457651</v>
          </cell>
          <cell r="AE128">
            <v>152027.9872041124</v>
          </cell>
          <cell r="AF128">
            <v>152051.4101383308</v>
          </cell>
          <cell r="AG128">
            <v>151956.12849055865</v>
          </cell>
          <cell r="AH128">
            <v>151739.01801606332</v>
          </cell>
        </row>
        <row r="129">
          <cell r="D129">
            <v>64852.242082509627</v>
          </cell>
          <cell r="E129">
            <v>63380.016447542352</v>
          </cell>
          <cell r="F129">
            <v>61841.699271568825</v>
          </cell>
          <cell r="G129">
            <v>60240.42913688354</v>
          </cell>
          <cell r="H129">
            <v>58579.36455131229</v>
          </cell>
          <cell r="I129">
            <v>56861.684021837107</v>
          </cell>
          <cell r="J129">
            <v>55121.11952281394</v>
          </cell>
          <cell r="K129">
            <v>53351.456859520724</v>
          </cell>
          <cell r="L129">
            <v>51560.157540146378</v>
          </cell>
          <cell r="M129">
            <v>49754.478198773155</v>
          </cell>
          <cell r="N129">
            <v>47941.472930916563</v>
          </cell>
          <cell r="O129">
            <v>46374.116863603238</v>
          </cell>
          <cell r="P129">
            <v>44821.295792576457</v>
          </cell>
          <cell r="Q129">
            <v>43329.207106614427</v>
          </cell>
          <cell r="R129">
            <v>41882.619743148243</v>
          </cell>
          <cell r="S129">
            <v>40484.895262534228</v>
          </cell>
          <cell r="T129">
            <v>39089.483829027035</v>
          </cell>
          <cell r="U129">
            <v>37739.323343100201</v>
          </cell>
          <cell r="V129">
            <v>36436.89426216876</v>
          </cell>
          <cell r="W129">
            <v>35184.580610252895</v>
          </cell>
          <cell r="X129">
            <v>33984.670998370828</v>
          </cell>
          <cell r="Y129">
            <v>32649.518901217205</v>
          </cell>
          <cell r="Z129">
            <v>31360.464795187338</v>
          </cell>
          <cell r="AA129">
            <v>30123.613089746214</v>
          </cell>
          <cell r="AB129">
            <v>28941.712412842855</v>
          </cell>
          <cell r="AC129">
            <v>27817.364314370534</v>
          </cell>
          <cell r="AD129">
            <v>26810.399279321657</v>
          </cell>
          <cell r="AE129">
            <v>25873.853210677949</v>
          </cell>
          <cell r="AF129">
            <v>25010.089800421134</v>
          </cell>
          <cell r="AG129">
            <v>24221.302875513258</v>
          </cell>
          <cell r="AH129">
            <v>23509.518210635833</v>
          </cell>
        </row>
        <row r="130">
          <cell r="D130">
            <v>641154.61098030512</v>
          </cell>
          <cell r="E130">
            <v>623898.9904742561</v>
          </cell>
          <cell r="F130">
            <v>606877.15716183139</v>
          </cell>
          <cell r="G130">
            <v>590090.93413844029</v>
          </cell>
          <cell r="H130">
            <v>573542.25803201436</v>
          </cell>
          <cell r="I130">
            <v>557233.17894257093</v>
          </cell>
          <cell r="J130">
            <v>541165.86037390924</v>
          </cell>
          <cell r="K130">
            <v>525342.57915752765</v>
          </cell>
          <cell r="L130">
            <v>509765.72536884097</v>
          </cell>
          <cell r="M130">
            <v>494437.80223577935</v>
          </cell>
          <cell r="N130">
            <v>479361.42603985174</v>
          </cell>
          <cell r="O130">
            <v>466489.3929517729</v>
          </cell>
          <cell r="P130">
            <v>453827.42338369798</v>
          </cell>
          <cell r="Q130">
            <v>441504.03766260738</v>
          </cell>
          <cell r="R130">
            <v>429462.7288598757</v>
          </cell>
          <cell r="S130">
            <v>417703.78345438722</v>
          </cell>
          <cell r="T130">
            <v>406227.51650749834</v>
          </cell>
          <cell r="U130">
            <v>395034.27157247264</v>
          </cell>
          <cell r="V130">
            <v>384124.42060333618</v>
          </cell>
          <cell r="W130">
            <v>373498.36386315653</v>
          </cell>
          <cell r="X130">
            <v>363156.52983174339</v>
          </cell>
          <cell r="Y130">
            <v>351412.22960129351</v>
          </cell>
          <cell r="Z130">
            <v>339977.73417350516</v>
          </cell>
          <cell r="AA130">
            <v>328864.11460212024</v>
          </cell>
          <cell r="AB130">
            <v>318069.00037185563</v>
          </cell>
          <cell r="AC130">
            <v>307591.92362778116</v>
          </cell>
          <cell r="AD130">
            <v>297432.43720009032</v>
          </cell>
          <cell r="AE130">
            <v>287590.11474025203</v>
          </cell>
          <cell r="AF130">
            <v>278064.55085859844</v>
          </cell>
          <cell r="AG130">
            <v>268855.36126308248</v>
          </cell>
          <cell r="AH130">
            <v>259962.18289894675</v>
          </cell>
        </row>
        <row r="131">
          <cell r="D131">
            <v>-52350.398161325254</v>
          </cell>
          <cell r="E131">
            <v>-52488.637641259091</v>
          </cell>
          <cell r="F131">
            <v>-52736.670836987738</v>
          </cell>
          <cell r="G131">
            <v>-53089.707261572024</v>
          </cell>
          <cell r="H131">
            <v>-53542.868657688501</v>
          </cell>
          <cell r="I131">
            <v>-54091.188863166368</v>
          </cell>
          <cell r="J131">
            <v>-54729.613089276259</v>
          </cell>
          <cell r="K131">
            <v>-55452.999181726234</v>
          </cell>
          <cell r="L131">
            <v>-56256.116466057494</v>
          </cell>
          <cell r="M131">
            <v>-57133.645920571871</v>
          </cell>
          <cell r="N131">
            <v>-58080.18008690112</v>
          </cell>
          <cell r="O131">
            <v>-58502.596239298888</v>
          </cell>
          <cell r="P131">
            <v>-58964.36465680843</v>
          </cell>
          <cell r="Q131">
            <v>-59331.390858741943</v>
          </cell>
          <cell r="R131">
            <v>-59661.375159186573</v>
          </cell>
          <cell r="S131">
            <v>-59951.907159273578</v>
          </cell>
          <cell r="T131">
            <v>-60200.569035965585</v>
          </cell>
          <cell r="U131">
            <v>-60404.932690984264</v>
          </cell>
          <cell r="V131">
            <v>-60562.562163086528</v>
          </cell>
          <cell r="W131">
            <v>-60671.012715480749</v>
          </cell>
          <cell r="X131">
            <v>-60727.830713578755</v>
          </cell>
          <cell r="Y131">
            <v>-61080.443429277759</v>
          </cell>
          <cell r="Z131">
            <v>-61422.948405135496</v>
          </cell>
          <cell r="AA131">
            <v>-61734.671382231121</v>
          </cell>
          <cell r="AB131">
            <v>-62022.904734202326</v>
          </cell>
          <cell r="AC131">
            <v>-62285.752114899442</v>
          </cell>
          <cell r="AD131">
            <v>-62521.321670975682</v>
          </cell>
          <cell r="AE131">
            <v>-62727.728520289063</v>
          </cell>
          <cell r="AF131">
            <v>-62903.090975609375</v>
          </cell>
          <cell r="AG131">
            <v>-63045.530784696173</v>
          </cell>
          <cell r="AH131">
            <v>-63153.17240383949</v>
          </cell>
        </row>
        <row r="132">
          <cell r="D132">
            <v>292255.79815384618</v>
          </cell>
          <cell r="E132">
            <v>281054.19366835704</v>
          </cell>
          <cell r="F132">
            <v>270018.94725339039</v>
          </cell>
          <cell r="G132">
            <v>259152.52775895328</v>
          </cell>
          <cell r="H132">
            <v>248457.51184220568</v>
          </cell>
          <cell r="I132">
            <v>237936.58395545813</v>
          </cell>
          <cell r="J132">
            <v>227592.5363259078</v>
          </cell>
          <cell r="K132">
            <v>217428.26892719942</v>
          </cell>
          <cell r="L132">
            <v>207446.78944289708</v>
          </cell>
          <cell r="M132">
            <v>197651.21322194973</v>
          </cell>
          <cell r="N132">
            <v>188044.76322623671</v>
          </cell>
          <cell r="O132">
            <v>180580.83691229491</v>
          </cell>
          <cell r="P132">
            <v>173265.75062927624</v>
          </cell>
          <cell r="Q132">
            <v>166228.61533767969</v>
          </cell>
          <cell r="R132">
            <v>159413.5094838948</v>
          </cell>
          <cell r="S132">
            <v>152821.29970792291</v>
          </cell>
          <cell r="T132">
            <v>146452.87606257916</v>
          </cell>
          <cell r="U132">
            <v>140309.15196680286</v>
          </cell>
          <cell r="V132">
            <v>134391.06415802886</v>
          </cell>
          <cell r="W132">
            <v>128699.57264362421</v>
          </cell>
          <cell r="X132">
            <v>123235.66065139194</v>
          </cell>
          <cell r="Y132">
            <v>116408.64498242906</v>
          </cell>
          <cell r="Z132">
            <v>109834.55532061945</v>
          </cell>
          <cell r="AA132">
            <v>103525.0166363623</v>
          </cell>
          <cell r="AB132">
            <v>97478.20737326685</v>
          </cell>
          <cell r="AC132">
            <v>91694.203719728495</v>
          </cell>
          <cell r="AD132">
            <v>86173.097675548415</v>
          </cell>
          <cell r="AE132">
            <v>80914.997229591288</v>
          </cell>
          <cell r="AF132">
            <v>75920.02653853652</v>
          </cell>
          <cell r="AG132">
            <v>71188.326106460183</v>
          </cell>
          <cell r="AH132">
            <v>66720.052964991875</v>
          </cell>
        </row>
        <row r="133">
          <cell r="D133">
            <v>21707.02197834033</v>
          </cell>
          <cell r="E133">
            <v>20983.442782164875</v>
          </cell>
          <cell r="F133">
            <v>20185.433683685544</v>
          </cell>
          <cell r="G133">
            <v>19316.21311993762</v>
          </cell>
          <cell r="H133">
            <v>18379.018745481997</v>
          </cell>
          <cell r="I133">
            <v>17377.107512019702</v>
          </cell>
          <cell r="J133">
            <v>16344.289142550082</v>
          </cell>
          <cell r="K133">
            <v>15274.426500810654</v>
          </cell>
          <cell r="L133">
            <v>14175.057469109581</v>
          </cell>
          <cell r="M133">
            <v>13053.514377103649</v>
          </cell>
          <cell r="N133">
            <v>11916.926343086156</v>
          </cell>
          <cell r="O133">
            <v>11018.34284976565</v>
          </cell>
          <cell r="P133">
            <v>10126.723387125543</v>
          </cell>
          <cell r="Q133">
            <v>9288.3383823500772</v>
          </cell>
          <cell r="R133">
            <v>8488.0291610039312</v>
          </cell>
          <cell r="S133">
            <v>7729.2290268204943</v>
          </cell>
          <cell r="T133">
            <v>6965.459248145713</v>
          </cell>
          <cell r="U133">
            <v>6239.7281956843526</v>
          </cell>
          <cell r="V133">
            <v>5554.5861686038224</v>
          </cell>
          <cell r="W133">
            <v>4912.4864095347057</v>
          </cell>
          <cell r="X133">
            <v>4315.786130256809</v>
          </cell>
          <cell r="Y133">
            <v>3588.7109795435772</v>
          </cell>
          <cell r="Z133">
            <v>2900.7001240478767</v>
          </cell>
          <cell r="AA133">
            <v>2257.9264711923224</v>
          </cell>
          <cell r="AB133">
            <v>1663.2065338007815</v>
          </cell>
          <cell r="AC133">
            <v>1119.2091387768232</v>
          </cell>
          <cell r="AD133">
            <v>685.83144543372691</v>
          </cell>
          <cell r="AE133">
            <v>316.17543351733548</v>
          </cell>
          <cell r="AF133">
            <v>12.670279307001692</v>
          </cell>
          <cell r="AG133">
            <v>-222.42529335565996</v>
          </cell>
          <cell r="AH133">
            <v>-387.02119532080906</v>
          </cell>
        </row>
        <row r="134">
          <cell r="D134">
            <v>2145788.3365974198</v>
          </cell>
          <cell r="E134">
            <v>2142983.0163824465</v>
          </cell>
          <cell r="F134">
            <v>2118409.2698378391</v>
          </cell>
          <cell r="G134">
            <v>2093885.5109115171</v>
          </cell>
          <cell r="H134">
            <v>2069415.5176845114</v>
          </cell>
          <cell r="I134">
            <v>2045003.3455354995</v>
          </cell>
          <cell r="J134">
            <v>2017914.4038608156</v>
          </cell>
          <cell r="K134">
            <v>1990940.0028007289</v>
          </cell>
          <cell r="L134">
            <v>1964084.6076970657</v>
          </cell>
          <cell r="M134">
            <v>1937353.0426185098</v>
          </cell>
          <cell r="N134">
            <v>1910750.5124013962</v>
          </cell>
          <cell r="O134">
            <v>1879289.4793070799</v>
          </cell>
          <cell r="P134">
            <v>1848064.433367782</v>
          </cell>
          <cell r="Q134">
            <v>1817080.675397228</v>
          </cell>
          <cell r="R134">
            <v>1786344.0014875387</v>
          </cell>
          <cell r="S134">
            <v>1755860.7323573264</v>
          </cell>
          <cell r="T134">
            <v>1721344.8738681192</v>
          </cell>
          <cell r="U134">
            <v>1687187.5494167421</v>
          </cell>
          <cell r="V134">
            <v>1653395.5610133086</v>
          </cell>
          <cell r="W134">
            <v>1619976.3866310653</v>
          </cell>
          <cell r="X134">
            <v>1586938.2193156008</v>
          </cell>
          <cell r="Y134">
            <v>1551188.2860138163</v>
          </cell>
          <cell r="Z134">
            <v>1515912.7326015697</v>
          </cell>
          <cell r="AA134">
            <v>1481121.1209620852</v>
          </cell>
          <cell r="AB134">
            <v>1446823.9254937437</v>
          </cell>
          <cell r="AC134">
            <v>1413032.5853534895</v>
          </cell>
          <cell r="AD134">
            <v>1378293.4518181996</v>
          </cell>
          <cell r="AE134">
            <v>1344121.6994991195</v>
          </cell>
          <cell r="AF134">
            <v>1310531.4218583426</v>
          </cell>
          <cell r="AG134">
            <v>1277537.9276391242</v>
          </cell>
          <cell r="AH134">
            <v>1245157.8107475138</v>
          </cell>
        </row>
        <row r="135">
          <cell r="D135">
            <v>0</v>
          </cell>
          <cell r="E135">
            <v>9047.1233987724409</v>
          </cell>
          <cell r="F135">
            <v>18053.931875015056</v>
          </cell>
          <cell r="G135">
            <v>27020.559335013459</v>
          </cell>
          <cell r="H135">
            <v>35947.139290307096</v>
          </cell>
          <cell r="I135">
            <v>44833.804858779666</v>
          </cell>
          <cell r="J135">
            <v>52824.604359560093</v>
          </cell>
          <cell r="K135">
            <v>60659.499036219466</v>
          </cell>
          <cell r="L135">
            <v>68339.403276394994</v>
          </cell>
          <cell r="M135">
            <v>75865.227605372085</v>
          </cell>
          <cell r="N135">
            <v>83237.878699972294</v>
          </cell>
          <cell r="O135">
            <v>87617.396430934517</v>
          </cell>
          <cell r="P135">
            <v>91897.04502696378</v>
          </cell>
          <cell r="Q135">
            <v>96077.420151120226</v>
          </cell>
          <cell r="R135">
            <v>100159.11493453762</v>
          </cell>
          <cell r="S135">
            <v>104142.7199855581</v>
          </cell>
          <cell r="T135">
            <v>108028.82339883537</v>
          </cell>
          <cell r="U135">
            <v>111818.01076440982</v>
          </cell>
          <cell r="V135">
            <v>115510.86517675268</v>
          </cell>
          <cell r="W135">
            <v>119107.96724378105</v>
          </cell>
          <cell r="X135">
            <v>122609.89509584373</v>
          </cell>
          <cell r="Y135">
            <v>128866.06537833417</v>
          </cell>
          <cell r="Z135">
            <v>134973.68045505771</v>
          </cell>
          <cell r="AA135">
            <v>140933.63056296692</v>
          </cell>
          <cell r="AB135">
            <v>146746.80214781512</v>
          </cell>
          <cell r="AC135">
            <v>152414.07787784719</v>
          </cell>
          <cell r="AD135">
            <v>157882.01452918802</v>
          </cell>
          <cell r="AE135">
            <v>163202.4538637597</v>
          </cell>
          <cell r="AF135">
            <v>168376.29031586478</v>
          </cell>
          <cell r="AG135">
            <v>173404.41449382217</v>
          </cell>
          <cell r="AH135">
            <v>178287.71319381584</v>
          </cell>
        </row>
        <row r="136">
          <cell r="D136">
            <v>0</v>
          </cell>
          <cell r="E136">
            <v>1048.6591751904161</v>
          </cell>
          <cell r="F136">
            <v>2045.6231677562027</v>
          </cell>
          <cell r="G136">
            <v>2990.5527187788539</v>
          </cell>
          <cell r="H136">
            <v>3883.1130308113061</v>
          </cell>
          <cell r="I136">
            <v>4722.9737406015556</v>
          </cell>
          <cell r="J136">
            <v>5509.8088919424699</v>
          </cell>
          <cell r="K136">
            <v>6243.2969086474623</v>
          </cell>
          <cell r="L136">
            <v>6923.1205676512182</v>
          </cell>
          <cell r="M136">
            <v>7548.9669722353428</v>
          </cell>
          <cell r="N136">
            <v>8120.5275253780856</v>
          </cell>
          <cell r="O136">
            <v>7117.9521711528796</v>
          </cell>
          <cell r="P136">
            <v>6300.6882653494467</v>
          </cell>
          <cell r="Q136">
            <v>5301.0265513014674</v>
          </cell>
          <cell r="R136">
            <v>4286.4314535920639</v>
          </cell>
          <cell r="S136">
            <v>3256.8895845051375</v>
          </cell>
          <cell r="T136">
            <v>2212.3881533257227</v>
          </cell>
          <cell r="U136">
            <v>1152.9149621262004</v>
          </cell>
          <cell r="V136">
            <v>78.458401572970615</v>
          </cell>
          <cell r="W136">
            <v>-1010.9925532459602</v>
          </cell>
          <cell r="X136">
            <v>-2115.4483469731495</v>
          </cell>
          <cell r="Y136">
            <v>-2895.2380573419068</v>
          </cell>
          <cell r="Z136">
            <v>-3670.9993677886305</v>
          </cell>
          <cell r="AA136">
            <v>-4458.0583422730779</v>
          </cell>
          <cell r="AB136">
            <v>-5256.4236064150828</v>
          </cell>
          <cell r="AC136">
            <v>-6066.1033466104745</v>
          </cell>
          <cell r="AD136">
            <v>-6887.1053131527515</v>
          </cell>
          <cell r="AE136">
            <v>-7719.4368233393616</v>
          </cell>
          <cell r="AF136">
            <v>-8563.1047645627332</v>
          </cell>
          <cell r="AG136">
            <v>-9418.1155973860295</v>
          </cell>
          <cell r="AH136">
            <v>-10284.475358603693</v>
          </cell>
        </row>
        <row r="137">
          <cell r="D137">
            <v>0</v>
          </cell>
          <cell r="E137">
            <v>871.15927905129615</v>
          </cell>
          <cell r="F137">
            <v>1723.0875492767586</v>
          </cell>
          <cell r="G137">
            <v>2555.8994358607547</v>
          </cell>
          <cell r="H137">
            <v>3369.70907664481</v>
          </cell>
          <cell r="I137">
            <v>4164.6301238862052</v>
          </cell>
          <cell r="J137">
            <v>4788.1057754590774</v>
          </cell>
          <cell r="K137">
            <v>5346.1062460657304</v>
          </cell>
          <cell r="L137">
            <v>5840.463376093192</v>
          </cell>
          <cell r="M137">
            <v>6272.9947178156644</v>
          </cell>
          <cell r="N137">
            <v>6645.503610802064</v>
          </cell>
          <cell r="O137">
            <v>6752.1420011496366</v>
          </cell>
          <cell r="P137">
            <v>6822.8270451794051</v>
          </cell>
          <cell r="Q137">
            <v>6858.73034479544</v>
          </cell>
          <cell r="R137">
            <v>6861.0142028468781</v>
          </cell>
          <cell r="S137">
            <v>6830.8316725280038</v>
          </cell>
          <cell r="T137">
            <v>6862.6471218193383</v>
          </cell>
          <cell r="U137">
            <v>6870.7884001670536</v>
          </cell>
          <cell r="V137">
            <v>6856.0642375445523</v>
          </cell>
          <cell r="W137">
            <v>6819.2769133065076</v>
          </cell>
          <cell r="X137">
            <v>6761.2222905202734</v>
          </cell>
          <cell r="Y137">
            <v>6821.521340684847</v>
          </cell>
          <cell r="Z137">
            <v>6847.8683289665887</v>
          </cell>
          <cell r="AA137">
            <v>6841.4794834820814</v>
          </cell>
          <cell r="AB137">
            <v>6803.5612827033619</v>
          </cell>
          <cell r="AC137">
            <v>6735.3105074469322</v>
          </cell>
          <cell r="AD137">
            <v>6571.7116899846305</v>
          </cell>
          <cell r="AE137">
            <v>6376.0505244217529</v>
          </cell>
          <cell r="AF137">
            <v>6149.7256797761838</v>
          </cell>
          <cell r="AG137">
            <v>5894.1244187933844</v>
          </cell>
          <cell r="AH137">
            <v>5610.6226591533004</v>
          </cell>
        </row>
        <row r="138">
          <cell r="D138">
            <v>0</v>
          </cell>
          <cell r="E138">
            <v>93.025235165240701</v>
          </cell>
          <cell r="F138">
            <v>175.61398300125029</v>
          </cell>
          <cell r="G138">
            <v>247.98294432778221</v>
          </cell>
          <cell r="H138">
            <v>310.34720754362706</v>
          </cell>
          <cell r="I138">
            <v>362.92025697528288</v>
          </cell>
          <cell r="J138">
            <v>405.91398118997449</v>
          </cell>
          <cell r="K138">
            <v>439.53868127314536</v>
          </cell>
          <cell r="L138">
            <v>464.00307907058095</v>
          </cell>
          <cell r="M138">
            <v>479.51432539528241</v>
          </cell>
          <cell r="N138">
            <v>486.27800819921777</v>
          </cell>
          <cell r="O138">
            <v>447.85893477567288</v>
          </cell>
          <cell r="P138">
            <v>404.35625049436067</v>
          </cell>
          <cell r="Q138">
            <v>347.39580807006951</v>
          </cell>
          <cell r="R138">
            <v>285.95887578348675</v>
          </cell>
          <cell r="S138">
            <v>220.22494538527644</v>
          </cell>
          <cell r="T138">
            <v>150.37093462919574</v>
          </cell>
          <cell r="U138">
            <v>76.571196088393663</v>
          </cell>
          <cell r="V138">
            <v>-1.0024738328725107</v>
          </cell>
          <cell r="W138">
            <v>-82.180825695236308</v>
          </cell>
          <cell r="X138">
            <v>-166.79714763096717</v>
          </cell>
          <cell r="Y138">
            <v>-231.88912636534792</v>
          </cell>
          <cell r="Z138">
            <v>-303.2434264528149</v>
          </cell>
          <cell r="AA138">
            <v>-395.08033860335445</v>
          </cell>
          <cell r="AB138">
            <v>-491.43689934356985</v>
          </cell>
          <cell r="AC138">
            <v>-591.90237792138828</v>
          </cell>
          <cell r="AD138">
            <v>-696.07573612287342</v>
          </cell>
          <cell r="AE138">
            <v>-803.56570150999255</v>
          </cell>
          <cell r="AF138">
            <v>-913.99083361695466</v>
          </cell>
          <cell r="AG138">
            <v>-1026.9795832031166</v>
          </cell>
          <cell r="AH138">
            <v>-1142.1703446596127</v>
          </cell>
        </row>
        <row r="139">
          <cell r="D139">
            <v>2145788.3365974198</v>
          </cell>
          <cell r="E139">
            <v>2131923.0492942668</v>
          </cell>
          <cell r="F139">
            <v>2096411.0132627899</v>
          </cell>
          <cell r="G139">
            <v>2061070.5164775362</v>
          </cell>
          <cell r="H139">
            <v>2025905.2090792044</v>
          </cell>
          <cell r="I139">
            <v>1990919.0165552567</v>
          </cell>
          <cell r="J139">
            <v>1954385.970852664</v>
          </cell>
          <cell r="K139">
            <v>1918251.561928523</v>
          </cell>
          <cell r="L139">
            <v>1882517.6173978557</v>
          </cell>
          <cell r="M139">
            <v>1847186.3389976914</v>
          </cell>
          <cell r="N139">
            <v>1812260.3245570443</v>
          </cell>
          <cell r="O139">
            <v>1777354.129769067</v>
          </cell>
          <cell r="P139">
            <v>1742639.5167797951</v>
          </cell>
          <cell r="Q139">
            <v>1708496.102541941</v>
          </cell>
          <cell r="R139">
            <v>1674751.4820207786</v>
          </cell>
          <cell r="S139">
            <v>1641410.0661693497</v>
          </cell>
          <cell r="T139">
            <v>1604090.6442595096</v>
          </cell>
          <cell r="U139">
            <v>1567269.2640939506</v>
          </cell>
          <cell r="V139">
            <v>1530951.1756712713</v>
          </cell>
          <cell r="W139">
            <v>1495142.3158529189</v>
          </cell>
          <cell r="X139">
            <v>1459849.3474238408</v>
          </cell>
          <cell r="Y139">
            <v>1418627.8264785046</v>
          </cell>
          <cell r="Z139">
            <v>1378065.4266117869</v>
          </cell>
          <cell r="AA139">
            <v>1338199.1495965126</v>
          </cell>
          <cell r="AB139">
            <v>1299021.4225689839</v>
          </cell>
          <cell r="AC139">
            <v>1260541.2026927271</v>
          </cell>
          <cell r="AD139">
            <v>1221422.9066483027</v>
          </cell>
          <cell r="AE139">
            <v>1183066.1976357875</v>
          </cell>
          <cell r="AF139">
            <v>1145482.5014608814</v>
          </cell>
          <cell r="AG139">
            <v>1108684.4839070975</v>
          </cell>
          <cell r="AH139">
            <v>1072686.1205978079</v>
          </cell>
        </row>
        <row r="140">
          <cell r="D140">
            <v>243158.34476609659</v>
          </cell>
          <cell r="E140">
            <v>245659.75378114215</v>
          </cell>
          <cell r="F140">
            <v>238376.54927798163</v>
          </cell>
          <cell r="G140">
            <v>231182.02526866389</v>
          </cell>
          <cell r="H140">
            <v>224078.78678542396</v>
          </cell>
          <cell r="I140">
            <v>217069.58943435329</v>
          </cell>
          <cell r="J140">
            <v>210229.33685188851</v>
          </cell>
          <cell r="K140">
            <v>203546.45062767153</v>
          </cell>
          <cell r="L140">
            <v>197023.77723468095</v>
          </cell>
          <cell r="M140">
            <v>190664.35007289058</v>
          </cell>
          <cell r="N140">
            <v>184471.39937864972</v>
          </cell>
          <cell r="O140">
            <v>180362.11586277394</v>
          </cell>
          <cell r="P140">
            <v>176239.6107442053</v>
          </cell>
          <cell r="Q140">
            <v>172400.30369702331</v>
          </cell>
          <cell r="R140">
            <v>168711.03113172876</v>
          </cell>
          <cell r="S140">
            <v>165175.41626288506</v>
          </cell>
          <cell r="T140">
            <v>161310.88632862282</v>
          </cell>
          <cell r="U140">
            <v>157618.36549872372</v>
          </cell>
          <cell r="V140">
            <v>154102.17912138812</v>
          </cell>
          <cell r="W140">
            <v>150766.96942946975</v>
          </cell>
          <cell r="X140">
            <v>147617.71343498194</v>
          </cell>
          <cell r="Y140">
            <v>142739.3695323795</v>
          </cell>
          <cell r="Z140">
            <v>138073.02327259706</v>
          </cell>
          <cell r="AA140">
            <v>133643.94806070821</v>
          </cell>
          <cell r="AB140">
            <v>129450.25851894218</v>
          </cell>
          <cell r="AC140">
            <v>125498.40578048048</v>
          </cell>
          <cell r="AD140">
            <v>121653.45348188531</v>
          </cell>
          <cell r="AE140">
            <v>118070.25456350358</v>
          </cell>
          <cell r="AF140">
            <v>114756.72768820736</v>
          </cell>
          <cell r="AG140">
            <v>111721.36466363794</v>
          </cell>
          <cell r="AH140">
            <v>108973.26210672691</v>
          </cell>
        </row>
        <row r="141">
          <cell r="D141">
            <v>107053.65149258176</v>
          </cell>
          <cell r="E141">
            <v>110550.54818103905</v>
          </cell>
          <cell r="F141">
            <v>109428.88229730268</v>
          </cell>
          <cell r="G141">
            <v>108268.5455029057</v>
          </cell>
          <cell r="H141">
            <v>107072.42702144137</v>
          </cell>
          <cell r="I141">
            <v>105843.46045849938</v>
          </cell>
          <cell r="J141">
            <v>104478.51475315649</v>
          </cell>
          <cell r="K141">
            <v>103110.21669869099</v>
          </cell>
          <cell r="L141">
            <v>101745.85193712413</v>
          </cell>
          <cell r="M141">
            <v>100392.54155090012</v>
          </cell>
          <cell r="N141">
            <v>99057.248924429558</v>
          </cell>
          <cell r="O141">
            <v>97610.131962036743</v>
          </cell>
          <cell r="P141">
            <v>96199.704096286427</v>
          </cell>
          <cell r="Q141">
            <v>94839.429947579745</v>
          </cell>
          <cell r="R141">
            <v>93529.90553856708</v>
          </cell>
          <cell r="S141">
            <v>92275.687053728412</v>
          </cell>
          <cell r="T141">
            <v>90817.353671837292</v>
          </cell>
          <cell r="U141">
            <v>89417.958460556896</v>
          </cell>
          <cell r="V141">
            <v>88081.451801739066</v>
          </cell>
          <cell r="W141">
            <v>86811.81624016042</v>
          </cell>
          <cell r="X141">
            <v>85613.075563404593</v>
          </cell>
          <cell r="Y141">
            <v>84228.609971566388</v>
          </cell>
          <cell r="Z141">
            <v>82927.549297383477</v>
          </cell>
          <cell r="AA141">
            <v>81715.527937338629</v>
          </cell>
          <cell r="AB141">
            <v>80597.815378282423</v>
          </cell>
          <cell r="AC141">
            <v>79579.720980543847</v>
          </cell>
          <cell r="AD141">
            <v>78650.837062741935</v>
          </cell>
          <cell r="AE141">
            <v>77842.232911109226</v>
          </cell>
          <cell r="AF141">
            <v>77159.582728152789</v>
          </cell>
          <cell r="AG141">
            <v>76608.627989952147</v>
          </cell>
          <cell r="AH141">
            <v>76195.193606713015</v>
          </cell>
        </row>
        <row r="142">
          <cell r="D142">
            <v>235194.27504285253</v>
          </cell>
          <cell r="E142">
            <v>230592.32695393593</v>
          </cell>
          <cell r="F142">
            <v>225784.33947234851</v>
          </cell>
          <cell r="G142">
            <v>220978.56729409812</v>
          </cell>
          <cell r="H142">
            <v>216175.25163294384</v>
          </cell>
          <cell r="I142">
            <v>211374.63232516038</v>
          </cell>
          <cell r="J142">
            <v>206458.49633188458</v>
          </cell>
          <cell r="K142">
            <v>201575.44386403475</v>
          </cell>
          <cell r="L142">
            <v>196725.48679937658</v>
          </cell>
          <cell r="M142">
            <v>191908.63727320469</v>
          </cell>
          <cell r="N142">
            <v>187124.90777487162</v>
          </cell>
          <cell r="O142">
            <v>182457.61215503362</v>
          </cell>
          <cell r="P142">
            <v>177823.35327722336</v>
          </cell>
          <cell r="Q142">
            <v>173228.75167991937</v>
          </cell>
          <cell r="R142">
            <v>168670.28969661935</v>
          </cell>
          <cell r="S142">
            <v>164147.68362823944</v>
          </cell>
          <cell r="T142">
            <v>159190.12027897305</v>
          </cell>
          <cell r="U142">
            <v>154277.79925009649</v>
          </cell>
          <cell r="V142">
            <v>149410.2989665101</v>
          </cell>
          <cell r="W142">
            <v>144587.20095591317</v>
          </cell>
          <cell r="X142">
            <v>139808.09003218927</v>
          </cell>
          <cell r="Y142">
            <v>134114.806561579</v>
          </cell>
          <cell r="Z142">
            <v>128482.84959305602</v>
          </cell>
          <cell r="AA142">
            <v>122913.44778985792</v>
          </cell>
          <cell r="AB142">
            <v>117404.70009989885</v>
          </cell>
          <cell r="AC142">
            <v>111956.01134938648</v>
          </cell>
          <cell r="AD142">
            <v>106417.6265534921</v>
          </cell>
          <cell r="AE142">
            <v>100942.72711593038</v>
          </cell>
          <cell r="AF142">
            <v>95530.659740195086</v>
          </cell>
          <cell r="AG142">
            <v>90180.776529559284</v>
          </cell>
          <cell r="AH142">
            <v>84892.435414349515</v>
          </cell>
        </row>
        <row r="143">
          <cell r="D143">
            <v>1560382.065295889</v>
          </cell>
          <cell r="E143">
            <v>1545962.5410145666</v>
          </cell>
          <cell r="F143">
            <v>1524429.4572611486</v>
          </cell>
          <cell r="G143">
            <v>1502941.687904143</v>
          </cell>
          <cell r="H143">
            <v>1481499.1581724875</v>
          </cell>
          <cell r="I143">
            <v>1460101.8594404822</v>
          </cell>
          <cell r="J143">
            <v>1437050.1075361017</v>
          </cell>
          <cell r="K143">
            <v>1414118.1321934429</v>
          </cell>
          <cell r="L143">
            <v>1391305.5079024758</v>
          </cell>
          <cell r="M143">
            <v>1368611.9064031669</v>
          </cell>
          <cell r="N143">
            <v>1346037.1042196285</v>
          </cell>
          <cell r="O143">
            <v>1321200.626389951</v>
          </cell>
          <cell r="P143">
            <v>1296470.5448891877</v>
          </cell>
          <cell r="Q143">
            <v>1271914.231079469</v>
          </cell>
          <cell r="R143">
            <v>1247499.4632287151</v>
          </cell>
          <cell r="S143">
            <v>1223226.6950607607</v>
          </cell>
          <cell r="T143">
            <v>1195974.8526369256</v>
          </cell>
          <cell r="U143">
            <v>1168932.4825246457</v>
          </cell>
          <cell r="V143">
            <v>1142099.6714766517</v>
          </cell>
          <cell r="W143">
            <v>1115476.7307622547</v>
          </cell>
          <cell r="X143">
            <v>1089064.2091567719</v>
          </cell>
          <cell r="Y143">
            <v>1059591.4968151848</v>
          </cell>
          <cell r="Z143">
            <v>1030408.102669808</v>
          </cell>
          <cell r="AA143">
            <v>1001522.5710214202</v>
          </cell>
          <cell r="AB143">
            <v>972929.36082840117</v>
          </cell>
          <cell r="AC143">
            <v>944629.61633355764</v>
          </cell>
          <cell r="AD143">
            <v>915577.21777551458</v>
          </cell>
          <cell r="AE143">
            <v>886848.58809768641</v>
          </cell>
          <cell r="AF143">
            <v>858445.5130163111</v>
          </cell>
          <cell r="AG143">
            <v>830370.18553790823</v>
          </cell>
          <cell r="AH143">
            <v>802625.22947001853</v>
          </cell>
        </row>
        <row r="144">
          <cell r="D144">
            <v>107207.97978629141</v>
          </cell>
          <cell r="E144">
            <v>104152.04579467134</v>
          </cell>
          <cell r="F144">
            <v>100891.92332704314</v>
          </cell>
          <cell r="G144">
            <v>97635.933039251293</v>
          </cell>
          <cell r="H144">
            <v>94384.383007516793</v>
          </cell>
          <cell r="I144">
            <v>91137.580829865954</v>
          </cell>
          <cell r="J144">
            <v>87940.747205856751</v>
          </cell>
          <cell r="K144">
            <v>84776.341386987653</v>
          </cell>
          <cell r="L144">
            <v>81644.477376020091</v>
          </cell>
          <cell r="M144">
            <v>78545.2700283413</v>
          </cell>
          <cell r="N144">
            <v>75478.83514689593</v>
          </cell>
          <cell r="O144">
            <v>72826.408467678353</v>
          </cell>
          <cell r="P144">
            <v>70201.194840187032</v>
          </cell>
          <cell r="Q144">
            <v>67609.990991566097</v>
          </cell>
          <cell r="R144">
            <v>65049.455292060906</v>
          </cell>
          <cell r="S144">
            <v>62519.479931815607</v>
          </cell>
          <cell r="T144">
            <v>59805.47722770604</v>
          </cell>
          <cell r="U144">
            <v>57126.357560259363</v>
          </cell>
          <cell r="V144">
            <v>54481.951577965025</v>
          </cell>
          <cell r="W144">
            <v>51872.091990273701</v>
          </cell>
          <cell r="X144">
            <v>49296.613763750334</v>
          </cell>
          <cell r="Y144">
            <v>45982.609731236727</v>
          </cell>
          <cell r="Z144">
            <v>42716.369835656755</v>
          </cell>
          <cell r="AA144">
            <v>39499.431629235216</v>
          </cell>
          <cell r="AB144">
            <v>36330.201012341</v>
          </cell>
          <cell r="AC144">
            <v>33208.38784586401</v>
          </cell>
          <cell r="AD144">
            <v>30071.986805986584</v>
          </cell>
          <cell r="AE144">
            <v>26984.914920361654</v>
          </cell>
          <cell r="AF144">
            <v>23946.853225319654</v>
          </cell>
          <cell r="AG144">
            <v>20957.485824027666</v>
          </cell>
          <cell r="AH144">
            <v>18016.500335630968</v>
          </cell>
        </row>
        <row r="145">
          <cell r="D145">
            <v>35832.469182091416</v>
          </cell>
          <cell r="E145">
            <v>35560.31174243756</v>
          </cell>
          <cell r="F145">
            <v>42833.221406719829</v>
          </cell>
          <cell r="G145">
            <v>59337.163691748632</v>
          </cell>
          <cell r="H145">
            <v>33537.108149133419</v>
          </cell>
          <cell r="I145">
            <v>32831.445822359885</v>
          </cell>
          <cell r="J145">
            <v>32061.642693801379</v>
          </cell>
          <cell r="K145">
            <v>31266.669600455614</v>
          </cell>
          <cell r="L145">
            <v>30452.594862345617</v>
          </cell>
          <cell r="M145">
            <v>29625.24681949546</v>
          </cell>
          <cell r="N145">
            <v>28790.216185043286</v>
          </cell>
          <cell r="O145">
            <v>27981.931766815585</v>
          </cell>
          <cell r="P145">
            <v>27178.468273736416</v>
          </cell>
          <cell r="Q145">
            <v>26391.687620339802</v>
          </cell>
          <cell r="R145">
            <v>25620.481900591552</v>
          </cell>
          <cell r="S145">
            <v>24867.596130492962</v>
          </cell>
          <cell r="T145">
            <v>24014.170016224271</v>
          </cell>
          <cell r="U145">
            <v>23175.712813084825</v>
          </cell>
          <cell r="V145">
            <v>22354.044929657794</v>
          </cell>
          <cell r="W145">
            <v>21550.883316982254</v>
          </cell>
          <cell r="X145">
            <v>20767.842516721248</v>
          </cell>
          <cell r="Y145">
            <v>19848.691060972167</v>
          </cell>
          <cell r="Z145">
            <v>18954.407963150297</v>
          </cell>
          <cell r="AA145">
            <v>18087.768654374704</v>
          </cell>
          <cell r="AB145">
            <v>17251.002260831476</v>
          </cell>
          <cell r="AC145">
            <v>16446.185661118281</v>
          </cell>
          <cell r="AD145">
            <v>15708.137016719322</v>
          </cell>
          <cell r="AE145">
            <v>15014.433075032844</v>
          </cell>
          <cell r="AF145">
            <v>14366.887691970267</v>
          </cell>
          <cell r="AG145">
            <v>13767.139910484346</v>
          </cell>
          <cell r="AH145">
            <v>13216.655793925744</v>
          </cell>
        </row>
        <row r="146">
          <cell r="D146">
            <v>0</v>
          </cell>
          <cell r="E146">
            <v>11661.268028028535</v>
          </cell>
          <cell r="F146">
            <v>22778.853097089785</v>
          </cell>
          <cell r="G146">
            <v>33350.461054800406</v>
          </cell>
          <cell r="H146">
            <v>43373.833395485366</v>
          </cell>
          <cell r="I146">
            <v>52846.747035609085</v>
          </cell>
          <cell r="J146">
            <v>61461.674149153223</v>
          </cell>
          <cell r="K146">
            <v>69428.176884077082</v>
          </cell>
          <cell r="L146">
            <v>76747.576355121535</v>
          </cell>
          <cell r="M146">
            <v>83421.200592357796</v>
          </cell>
          <cell r="N146">
            <v>89450.384469192402</v>
          </cell>
          <cell r="O146">
            <v>80320.932804625161</v>
          </cell>
          <cell r="P146">
            <v>72812.594979412475</v>
          </cell>
          <cell r="Q146">
            <v>63517.010611104866</v>
          </cell>
          <cell r="R146">
            <v>54004.18209569087</v>
          </cell>
          <cell r="S146">
            <v>44276.790796313588</v>
          </cell>
          <cell r="T146">
            <v>34524.139055441687</v>
          </cell>
          <cell r="U146">
            <v>24575.254513898191</v>
          </cell>
          <cell r="V146">
            <v>14432.124895387045</v>
          </cell>
          <cell r="W146">
            <v>4096.7233313298357</v>
          </cell>
          <cell r="X146">
            <v>-6428.9915826297238</v>
          </cell>
          <cell r="Y146">
            <v>-13672.848730577029</v>
          </cell>
          <cell r="Z146">
            <v>-20964.894575626939</v>
          </cell>
          <cell r="AA146">
            <v>-28483.385521380525</v>
          </cell>
          <cell r="AB146">
            <v>-36181.646507348742</v>
          </cell>
          <cell r="AC146">
            <v>-44056.218468545216</v>
          </cell>
          <cell r="AD146">
            <v>-52236.089743291661</v>
          </cell>
          <cell r="AE146">
            <v>-60593.669484515507</v>
          </cell>
          <cell r="AF146">
            <v>-69125.164245945984</v>
          </cell>
          <cell r="AG146">
            <v>-77826.826937410209</v>
          </cell>
          <cell r="AH146">
            <v>-86694.956876187905</v>
          </cell>
        </row>
        <row r="147">
          <cell r="D147">
            <v>0</v>
          </cell>
          <cell r="E147">
            <v>23655.804754345289</v>
          </cell>
          <cell r="F147">
            <v>46926.246202847076</v>
          </cell>
          <cell r="G147">
            <v>69808.258141889775</v>
          </cell>
          <cell r="H147">
            <v>92298.811688187736</v>
          </cell>
          <cell r="I147">
            <v>114394.91505491421</v>
          </cell>
          <cell r="J147">
            <v>135203.60226254744</v>
          </cell>
          <cell r="K147">
            <v>155477.99420177785</v>
          </cell>
          <cell r="L147">
            <v>175213.29456049978</v>
          </cell>
          <cell r="M147">
            <v>194404.76409893573</v>
          </cell>
          <cell r="N147">
            <v>213047.72030841518</v>
          </cell>
          <cell r="O147">
            <v>227412.22270167823</v>
          </cell>
          <cell r="P147">
            <v>242082.69914829862</v>
          </cell>
          <cell r="Q147">
            <v>254875.36881657958</v>
          </cell>
          <cell r="R147">
            <v>266763.87797677761</v>
          </cell>
          <cell r="S147">
            <v>277742.5559509818</v>
          </cell>
          <cell r="T147">
            <v>287847.710385493</v>
          </cell>
          <cell r="U147">
            <v>297039.73087477119</v>
          </cell>
          <cell r="V147">
            <v>305313.6757241633</v>
          </cell>
          <cell r="W147">
            <v>312664.67655759386</v>
          </cell>
          <cell r="X147">
            <v>319087.93787297641</v>
          </cell>
          <cell r="Y147">
            <v>337639.89548650506</v>
          </cell>
          <cell r="Z147">
            <v>355214.73667805502</v>
          </cell>
          <cell r="AA147">
            <v>371609.05396157509</v>
          </cell>
          <cell r="AB147">
            <v>386877.1963527312</v>
          </cell>
          <cell r="AC147">
            <v>401013.01095534128</v>
          </cell>
          <cell r="AD147">
            <v>413907.98265584849</v>
          </cell>
          <cell r="AE147">
            <v>425648.0298387548</v>
          </cell>
          <cell r="AF147">
            <v>436226.98670156713</v>
          </cell>
          <cell r="AG147">
            <v>445638.79664058576</v>
          </cell>
          <cell r="AH147">
            <v>453877.51176232769</v>
          </cell>
        </row>
        <row r="148">
          <cell r="D148">
            <v>5341060.7015464325</v>
          </cell>
          <cell r="E148">
            <v>5260111.3368500452</v>
          </cell>
          <cell r="F148">
            <v>5159049.6400373932</v>
          </cell>
          <cell r="G148">
            <v>5059695.5550435018</v>
          </cell>
          <cell r="H148">
            <v>4962054.3957852535</v>
          </cell>
          <cell r="I148">
            <v>4866131.7597042294</v>
          </cell>
          <cell r="J148">
            <v>4770389.9558786107</v>
          </cell>
          <cell r="K148">
            <v>4676654.0959164901</v>
          </cell>
          <cell r="L148">
            <v>4584928.6834483994</v>
          </cell>
          <cell r="M148">
            <v>4495218.5953919683</v>
          </cell>
          <cell r="N148">
            <v>4407529.1043773154</v>
          </cell>
          <cell r="O148">
            <v>4322340.8813490793</v>
          </cell>
          <cell r="P148">
            <v>4241406.0358923981</v>
          </cell>
          <cell r="Q148">
            <v>4160141.392889956</v>
          </cell>
          <cell r="R148">
            <v>4081000.2887466475</v>
          </cell>
          <cell r="S148">
            <v>4003986.255831806</v>
          </cell>
          <cell r="T148">
            <v>3924581.9488957431</v>
          </cell>
          <cell r="U148">
            <v>3847383.3683232265</v>
          </cell>
          <cell r="V148">
            <v>3772394.5984620396</v>
          </cell>
          <cell r="W148">
            <v>3699620.3738316782</v>
          </cell>
          <cell r="X148">
            <v>3629066.1174054849</v>
          </cell>
          <cell r="Y148">
            <v>3542905.8005479961</v>
          </cell>
          <cell r="Z148">
            <v>3459041.6201930754</v>
          </cell>
          <cell r="AA148">
            <v>3377451.4931241283</v>
          </cell>
          <cell r="AB148">
            <v>3298036.7262240858</v>
          </cell>
          <cell r="AC148">
            <v>3220803.3068722156</v>
          </cell>
          <cell r="AD148">
            <v>3144526.9424912632</v>
          </cell>
          <cell r="AE148">
            <v>3070501.1500083096</v>
          </cell>
          <cell r="AF148">
            <v>2998734.2462741104</v>
          </cell>
          <cell r="AG148">
            <v>2929235.700778564</v>
          </cell>
          <cell r="AH148">
            <v>2862016.2068750663</v>
          </cell>
        </row>
        <row r="149">
          <cell r="D149">
            <v>1581163.9728652707</v>
          </cell>
          <cell r="E149">
            <v>1538130.6411275738</v>
          </cell>
          <cell r="F149">
            <v>1486440.0235584145</v>
          </cell>
          <cell r="G149">
            <v>1435959.9896886821</v>
          </cell>
          <cell r="H149">
            <v>1386687.4538703759</v>
          </cell>
          <cell r="I149">
            <v>1338619.2148170797</v>
          </cell>
          <cell r="J149">
            <v>1291823.9530687737</v>
          </cell>
          <cell r="K149">
            <v>1246283.6009443214</v>
          </cell>
          <cell r="L149">
            <v>1201994.2495223049</v>
          </cell>
          <cell r="M149">
            <v>1158951.9107562578</v>
          </cell>
          <cell r="N149">
            <v>1117152.52747627</v>
          </cell>
          <cell r="O149">
            <v>1078811.4854576329</v>
          </cell>
          <cell r="P149">
            <v>1044317.2326548938</v>
          </cell>
          <cell r="Q149">
            <v>1008910.5489754316</v>
          </cell>
          <cell r="R149">
            <v>974775.47351091472</v>
          </cell>
          <cell r="S149">
            <v>941908.63711407967</v>
          </cell>
          <cell r="T149">
            <v>909820.38222510763</v>
          </cell>
          <cell r="U149">
            <v>879004.4563978028</v>
          </cell>
          <cell r="V149">
            <v>849457.91716403584</v>
          </cell>
          <cell r="W149">
            <v>821178.0483571802</v>
          </cell>
          <cell r="X149">
            <v>794162.3786232858</v>
          </cell>
          <cell r="Y149">
            <v>762303.25831411895</v>
          </cell>
          <cell r="Z149">
            <v>732311.05169577152</v>
          </cell>
          <cell r="AA149">
            <v>703654.54305725789</v>
          </cell>
          <cell r="AB149">
            <v>676281.69384010765</v>
          </cell>
          <cell r="AC149">
            <v>650193.39566521277</v>
          </cell>
          <cell r="AD149">
            <v>625249.0454686014</v>
          </cell>
          <cell r="AE149">
            <v>601597.72383950418</v>
          </cell>
          <cell r="AF149">
            <v>579241.4729777585</v>
          </cell>
          <cell r="AG149">
            <v>558182.80565530492</v>
          </cell>
          <cell r="AH149">
            <v>538424.73842016782</v>
          </cell>
        </row>
        <row r="150">
          <cell r="D150">
            <v>1122665.661247253</v>
          </cell>
          <cell r="E150">
            <v>1103860.9380485879</v>
          </cell>
          <cell r="F150">
            <v>1080741.0754403251</v>
          </cell>
          <cell r="G150">
            <v>1057879.5918255607</v>
          </cell>
          <cell r="H150">
            <v>1035273.0214118764</v>
          </cell>
          <cell r="I150">
            <v>1012917.9615131941</v>
          </cell>
          <cell r="J150">
            <v>990742.28257410123</v>
          </cell>
          <cell r="K150">
            <v>968862.49134088121</v>
          </cell>
          <cell r="L150">
            <v>947286.30953226716</v>
          </cell>
          <cell r="M150">
            <v>926021.44204322586</v>
          </cell>
          <cell r="N150">
            <v>905075.58252415725</v>
          </cell>
          <cell r="O150">
            <v>879642.06925033499</v>
          </cell>
          <cell r="P150">
            <v>856811.07907631865</v>
          </cell>
          <cell r="Q150">
            <v>831910.16459735646</v>
          </cell>
          <cell r="R150">
            <v>807424.13202126534</v>
          </cell>
          <cell r="S150">
            <v>783356.62775832647</v>
          </cell>
          <cell r="T150">
            <v>759375.29390968999</v>
          </cell>
          <cell r="U150">
            <v>735797.43922982027</v>
          </cell>
          <cell r="V150">
            <v>712624.82983935729</v>
          </cell>
          <cell r="W150">
            <v>689859.32745428954</v>
          </cell>
          <cell r="X150">
            <v>667502.89787498186</v>
          </cell>
          <cell r="Y150">
            <v>648777.93554316624</v>
          </cell>
          <cell r="Z150">
            <v>630627.61597619788</v>
          </cell>
          <cell r="AA150">
            <v>612857.94281554967</v>
          </cell>
          <cell r="AB150">
            <v>595474.06670473039</v>
          </cell>
          <cell r="AC150">
            <v>578481.25599439756</v>
          </cell>
          <cell r="AD150">
            <v>561968.24032820924</v>
          </cell>
          <cell r="AE150">
            <v>545884.93881846801</v>
          </cell>
          <cell r="AF150">
            <v>530238.46551705268</v>
          </cell>
          <cell r="AG150">
            <v>515036.09157083347</v>
          </cell>
          <cell r="AH150">
            <v>500285.2603192277</v>
          </cell>
        </row>
        <row r="151">
          <cell r="D151">
            <v>1018827.6884632254</v>
          </cell>
          <cell r="E151">
            <v>995799.54076061782</v>
          </cell>
          <cell r="F151">
            <v>972788.17332478426</v>
          </cell>
          <cell r="G151">
            <v>950005.15733628056</v>
          </cell>
          <cell r="H151">
            <v>927454.18920517282</v>
          </cell>
          <cell r="I151">
            <v>905139.10229622084</v>
          </cell>
          <cell r="J151">
            <v>882945.41504634102</v>
          </cell>
          <cell r="K151">
            <v>861025.59669941897</v>
          </cell>
          <cell r="L151">
            <v>839383.66532811406</v>
          </cell>
          <cell r="M151">
            <v>818023.77602419513</v>
          </cell>
          <cell r="N151">
            <v>796950.22058971249</v>
          </cell>
          <cell r="O151">
            <v>777469.12241310312</v>
          </cell>
          <cell r="P151">
            <v>758224.72813954484</v>
          </cell>
          <cell r="Q151">
            <v>739394.4365477378</v>
          </cell>
          <cell r="R151">
            <v>720904.58042929543</v>
          </cell>
          <cell r="S151">
            <v>702758.67248103279</v>
          </cell>
          <cell r="T151">
            <v>684489.75447664165</v>
          </cell>
          <cell r="U151">
            <v>666581.93886510411</v>
          </cell>
          <cell r="V151">
            <v>649038.77410491672</v>
          </cell>
          <cell r="W151">
            <v>631863.86825401813</v>
          </cell>
          <cell r="X151">
            <v>615060.88846697926</v>
          </cell>
          <cell r="Y151">
            <v>595657.86928977037</v>
          </cell>
          <cell r="Z151">
            <v>576639.33484861755</v>
          </cell>
          <cell r="AA151">
            <v>558032.45827419753</v>
          </cell>
          <cell r="AB151">
            <v>539831.72764360835</v>
          </cell>
          <cell r="AC151">
            <v>522040.38891277596</v>
          </cell>
          <cell r="AD151">
            <v>504512.5818022298</v>
          </cell>
          <cell r="AE151">
            <v>487405.43516261317</v>
          </cell>
          <cell r="AF151">
            <v>470722.29506093514</v>
          </cell>
          <cell r="AG151">
            <v>454466.56406491989</v>
          </cell>
          <cell r="AH151">
            <v>438641.70086421247</v>
          </cell>
        </row>
        <row r="152">
          <cell r="D152">
            <v>1670753.7771320087</v>
          </cell>
          <cell r="E152">
            <v>1676588.0990247335</v>
          </cell>
          <cell r="F152">
            <v>1675244.3466522545</v>
          </cell>
          <cell r="G152">
            <v>1673885.6321132784</v>
          </cell>
          <cell r="H152">
            <v>1672516.1570895107</v>
          </cell>
          <cell r="I152">
            <v>1671140.2276569428</v>
          </cell>
          <cell r="J152">
            <v>1668062.5127596173</v>
          </cell>
          <cell r="K152">
            <v>1665061.6334288772</v>
          </cell>
          <cell r="L152">
            <v>1662141.5938756706</v>
          </cell>
          <cell r="M152">
            <v>1659306.5339880788</v>
          </cell>
          <cell r="N152">
            <v>1656560.7369248841</v>
          </cell>
          <cell r="O152">
            <v>1654786.6259009519</v>
          </cell>
          <cell r="P152">
            <v>1650546.91917385</v>
          </cell>
          <cell r="Q152">
            <v>1648387.5234511902</v>
          </cell>
          <cell r="R152">
            <v>1646231.738440068</v>
          </cell>
          <cell r="S152">
            <v>1644084.6981943424</v>
          </cell>
          <cell r="T152">
            <v>1638829.9989382317</v>
          </cell>
          <cell r="U152">
            <v>1633660.8473544382</v>
          </cell>
          <cell r="V152">
            <v>1628581.9781587506</v>
          </cell>
          <cell r="W152">
            <v>1623598.3376839701</v>
          </cell>
          <cell r="X152">
            <v>1618715.0957996985</v>
          </cell>
          <cell r="Y152">
            <v>1602422.3999764682</v>
          </cell>
          <cell r="Z152">
            <v>1585545.6974330789</v>
          </cell>
          <cell r="AA152">
            <v>1568748.541384507</v>
          </cell>
          <cell r="AB152">
            <v>1552000.0743066627</v>
          </cell>
          <cell r="AC152">
            <v>1535303.0528872595</v>
          </cell>
          <cell r="AD152">
            <v>1517612.9528935845</v>
          </cell>
          <cell r="AE152">
            <v>1500007.7729113954</v>
          </cell>
          <cell r="AF152">
            <v>1482490.8558595602</v>
          </cell>
          <cell r="AG152">
            <v>1465065.9323040138</v>
          </cell>
          <cell r="AH152">
            <v>1447737.1434933539</v>
          </cell>
        </row>
        <row r="153">
          <cell r="D153">
            <v>464409.51086321456</v>
          </cell>
          <cell r="E153">
            <v>449487.81724333268</v>
          </cell>
          <cell r="F153">
            <v>434507.70653040463</v>
          </cell>
          <cell r="G153">
            <v>419681.47747394064</v>
          </cell>
          <cell r="H153">
            <v>405013.54812980938</v>
          </cell>
          <cell r="I153">
            <v>390508.46762641153</v>
          </cell>
          <cell r="J153">
            <v>376215.82940331986</v>
          </cell>
          <cell r="K153">
            <v>362122.59631484619</v>
          </cell>
          <cell r="L153">
            <v>348233.51647684019</v>
          </cell>
          <cell r="M153">
            <v>334553.46900991799</v>
          </cell>
          <cell r="N153">
            <v>321087.46377072483</v>
          </cell>
          <cell r="O153">
            <v>309831.16851570841</v>
          </cell>
          <cell r="P153">
            <v>298731.8980668353</v>
          </cell>
          <cell r="Q153">
            <v>287967.92602692137</v>
          </cell>
          <cell r="R153">
            <v>277466.45416712441</v>
          </cell>
          <cell r="S153">
            <v>267231.85838960827</v>
          </cell>
          <cell r="T153">
            <v>257054.08773597784</v>
          </cell>
          <cell r="U153">
            <v>247156.64169440331</v>
          </cell>
          <cell r="V153">
            <v>237543.99177703258</v>
          </cell>
          <cell r="W153">
            <v>228220.6626889834</v>
          </cell>
          <cell r="X153">
            <v>219191.23190337332</v>
          </cell>
          <cell r="Y153">
            <v>207795.67859750977</v>
          </cell>
          <cell r="Z153">
            <v>196708.36126623183</v>
          </cell>
          <cell r="AA153">
            <v>185957.48448607791</v>
          </cell>
          <cell r="AB153">
            <v>175538.56122263311</v>
          </cell>
          <cell r="AC153">
            <v>165455.85581176786</v>
          </cell>
          <cell r="AD153">
            <v>155651.96641759947</v>
          </cell>
          <cell r="AE153">
            <v>146195.46176063511</v>
          </cell>
          <cell r="AF153">
            <v>137090.72197391957</v>
          </cell>
          <cell r="AG153">
            <v>128342.17686729254</v>
          </cell>
          <cell r="AH153">
            <v>119954.30558997011</v>
          </cell>
        </row>
        <row r="154">
          <cell r="D154">
            <v>395269.29735983856</v>
          </cell>
          <cell r="E154">
            <v>386272.35207741481</v>
          </cell>
          <cell r="F154">
            <v>384966.54850532219</v>
          </cell>
          <cell r="G154">
            <v>393033.01252292487</v>
          </cell>
          <cell r="H154">
            <v>358931.87855396338</v>
          </cell>
          <cell r="I154">
            <v>350056.70762246998</v>
          </cell>
          <cell r="J154">
            <v>341281.45998857089</v>
          </cell>
          <cell r="K154">
            <v>332630.4658295415</v>
          </cell>
          <cell r="L154">
            <v>324111.69565847435</v>
          </cell>
          <cell r="M154">
            <v>315733.01458647283</v>
          </cell>
          <cell r="N154">
            <v>307502.18350560463</v>
          </cell>
          <cell r="O154">
            <v>298376.96817248303</v>
          </cell>
          <cell r="P154">
            <v>289617.82946238335</v>
          </cell>
          <cell r="Q154">
            <v>280270.63368524733</v>
          </cell>
          <cell r="R154">
            <v>271118.56692015578</v>
          </cell>
          <cell r="S154">
            <v>262165.30936378974</v>
          </cell>
          <cell r="T154">
            <v>253220.89185004853</v>
          </cell>
          <cell r="U154">
            <v>244456.89092068234</v>
          </cell>
          <cell r="V154">
            <v>235874.73785967301</v>
          </cell>
          <cell r="W154">
            <v>227475.80760431255</v>
          </cell>
          <cell r="X154">
            <v>219261.41934281596</v>
          </cell>
          <cell r="Y154">
            <v>211826.49375674987</v>
          </cell>
          <cell r="Z154">
            <v>204638.92086972861</v>
          </cell>
          <cell r="AA154">
            <v>197641.57936769494</v>
          </cell>
          <cell r="AB154">
            <v>190837.86503183417</v>
          </cell>
          <cell r="AC154">
            <v>184231.08757894809</v>
          </cell>
          <cell r="AD154">
            <v>177956.46479291559</v>
          </cell>
          <cell r="AE154">
            <v>171911.67409315996</v>
          </cell>
          <cell r="AF154">
            <v>166101.20867781818</v>
          </cell>
          <cell r="AG154">
            <v>160529.46549787003</v>
          </cell>
          <cell r="AH154">
            <v>155200.74612417538</v>
          </cell>
        </row>
        <row r="155">
          <cell r="D155">
            <v>0.76136668012520714</v>
          </cell>
          <cell r="E155">
            <v>1.5386013173962072</v>
          </cell>
          <cell r="F155">
            <v>3.0857454192307818</v>
          </cell>
          <cell r="G155">
            <v>6.1418849478086557</v>
          </cell>
          <cell r="H155">
            <v>12.127595556867828</v>
          </cell>
          <cell r="I155">
            <v>23.735067424631016</v>
          </cell>
          <cell r="J155">
            <v>45.895993758412295</v>
          </cell>
          <cell r="K155">
            <v>87.620659330704427</v>
          </cell>
          <cell r="L155">
            <v>164.63647586975304</v>
          </cell>
          <cell r="M155">
            <v>303.18351736599431</v>
          </cell>
          <cell r="N155">
            <v>544.25587323324112</v>
          </cell>
          <cell r="O155">
            <v>925.74509210742849</v>
          </cell>
          <cell r="P155">
            <v>1520.4896958272254</v>
          </cell>
          <cell r="Q155">
            <v>2376.9556240517609</v>
          </cell>
          <cell r="R155">
            <v>3523.5880765718493</v>
          </cell>
          <cell r="S155">
            <v>4929.5696421286275</v>
          </cell>
          <cell r="T155">
            <v>6499.2185902707088</v>
          </cell>
          <cell r="U155">
            <v>8086.6564450969854</v>
          </cell>
          <cell r="V155">
            <v>9540.7930693823255</v>
          </cell>
          <cell r="W155">
            <v>10746.059535200086</v>
          </cell>
          <cell r="X155">
            <v>11643.373081889227</v>
          </cell>
          <cell r="Y155">
            <v>12471.876443816178</v>
          </cell>
          <cell r="Z155">
            <v>13034.65839539264</v>
          </cell>
          <cell r="AA155">
            <v>13360.764053568957</v>
          </cell>
          <cell r="AB155">
            <v>13493.431684246661</v>
          </cell>
          <cell r="AC155">
            <v>13472.938640783255</v>
          </cell>
          <cell r="AD155">
            <v>13330.534695316892</v>
          </cell>
          <cell r="AE155">
            <v>13097.851616622982</v>
          </cell>
          <cell r="AF155">
            <v>12796.922674959575</v>
          </cell>
          <cell r="AG155">
            <v>12444.535687845811</v>
          </cell>
          <cell r="AH155">
            <v>12053.348320544748</v>
          </cell>
        </row>
        <row r="156">
          <cell r="D156">
            <v>3.4012647988032261</v>
          </cell>
          <cell r="E156">
            <v>6.8734167607536865</v>
          </cell>
          <cell r="F156">
            <v>13.784996830662438</v>
          </cell>
          <cell r="G156">
            <v>27.43773482160471</v>
          </cell>
          <cell r="H156">
            <v>54.177789675420925</v>
          </cell>
          <cell r="I156">
            <v>106.03202298706144</v>
          </cell>
          <cell r="J156">
            <v>205.03186184994183</v>
          </cell>
          <cell r="K156">
            <v>391.42908667929191</v>
          </cell>
          <cell r="L156">
            <v>735.48299996884555</v>
          </cell>
          <cell r="M156">
            <v>1354.4162781390964</v>
          </cell>
          <cell r="N156">
            <v>2431.362432180129</v>
          </cell>
          <cell r="O156">
            <v>4135.5949460935708</v>
          </cell>
          <cell r="P156">
            <v>6792.5064418496704</v>
          </cell>
          <cell r="Q156">
            <v>10618.60953919744</v>
          </cell>
          <cell r="R156">
            <v>15740.977906145979</v>
          </cell>
          <cell r="S156">
            <v>22021.940458786314</v>
          </cell>
          <cell r="T156">
            <v>29034.056766419064</v>
          </cell>
          <cell r="U156">
            <v>36125.641723906832</v>
          </cell>
          <cell r="V156">
            <v>42621.728093248508</v>
          </cell>
          <cell r="W156">
            <v>48006.033067941862</v>
          </cell>
          <cell r="X156">
            <v>52014.615344409685</v>
          </cell>
          <cell r="Y156">
            <v>55715.800849597348</v>
          </cell>
          <cell r="Z156">
            <v>58229.925109650358</v>
          </cell>
          <cell r="AA156">
            <v>59686.741811509783</v>
          </cell>
          <cell r="AB156">
            <v>60279.40990947606</v>
          </cell>
          <cell r="AC156">
            <v>60187.861028796164</v>
          </cell>
          <cell r="AD156">
            <v>59551.697745625192</v>
          </cell>
          <cell r="AE156">
            <v>58512.229135429894</v>
          </cell>
          <cell r="AF156">
            <v>57167.884757169821</v>
          </cell>
          <cell r="AG156">
            <v>55593.661080045858</v>
          </cell>
          <cell r="AH156">
            <v>53846.103882088617</v>
          </cell>
        </row>
        <row r="157">
          <cell r="D157">
            <v>5341056.5389149534</v>
          </cell>
          <cell r="E157">
            <v>5260102.9248319669</v>
          </cell>
          <cell r="F157">
            <v>5159032.769295143</v>
          </cell>
          <cell r="G157">
            <v>5059661.9754237318</v>
          </cell>
          <cell r="H157">
            <v>4961988.0904000215</v>
          </cell>
          <cell r="I157">
            <v>4866001.9926138176</v>
          </cell>
          <cell r="J157">
            <v>4770139.0280230027</v>
          </cell>
          <cell r="K157">
            <v>4676175.0461704796</v>
          </cell>
          <cell r="L157">
            <v>4584028.5639725607</v>
          </cell>
          <cell r="M157">
            <v>4493560.9955964638</v>
          </cell>
          <cell r="N157">
            <v>4404553.4860719023</v>
          </cell>
          <cell r="O157">
            <v>4317279.5413108785</v>
          </cell>
          <cell r="P157">
            <v>4233093.0397547213</v>
          </cell>
          <cell r="Q157">
            <v>4147145.8277267069</v>
          </cell>
          <cell r="R157">
            <v>4061735.7227639295</v>
          </cell>
          <cell r="S157">
            <v>3977034.7457308914</v>
          </cell>
          <cell r="T157">
            <v>3889048.6735390532</v>
          </cell>
          <cell r="U157">
            <v>3803171.0701542227</v>
          </cell>
          <cell r="V157">
            <v>3720232.0772994091</v>
          </cell>
          <cell r="W157">
            <v>3640868.2812285363</v>
          </cell>
          <cell r="X157">
            <v>3565408.1289791861</v>
          </cell>
          <cell r="Y157">
            <v>3474718.1232545823</v>
          </cell>
          <cell r="Z157">
            <v>3387777.0366880321</v>
          </cell>
          <cell r="AA157">
            <v>3304403.9872590494</v>
          </cell>
          <cell r="AB157">
            <v>3224263.884630363</v>
          </cell>
          <cell r="AC157">
            <v>3147142.5072026365</v>
          </cell>
          <cell r="AD157">
            <v>3071644.7100503207</v>
          </cell>
          <cell r="AE157">
            <v>2998891.0692562568</v>
          </cell>
          <cell r="AF157">
            <v>2928769.4388419809</v>
          </cell>
          <cell r="AG157">
            <v>2861197.5040106727</v>
          </cell>
          <cell r="AH157">
            <v>2796116.7546724328</v>
          </cell>
        </row>
        <row r="158">
          <cell r="D158">
            <v>1581162.9659571559</v>
          </cell>
          <cell r="E158">
            <v>1538128.6312437041</v>
          </cell>
          <cell r="F158">
            <v>1486436.0517860062</v>
          </cell>
          <cell r="G158">
            <v>1435952.2027598082</v>
          </cell>
          <cell r="H158">
            <v>1386672.3134355419</v>
          </cell>
          <cell r="I158">
            <v>1338590.0465761924</v>
          </cell>
          <cell r="J158">
            <v>1291768.4303394519</v>
          </cell>
          <cell r="K158">
            <v>1246179.288835353</v>
          </cell>
          <cell r="L158">
            <v>1201801.4337998324</v>
          </cell>
          <cell r="M158">
            <v>1158602.7167626403</v>
          </cell>
          <cell r="N158">
            <v>1116536.2632107378</v>
          </cell>
          <cell r="O158">
            <v>1077779.2838221029</v>
          </cell>
          <cell r="P158">
            <v>1042644.7845397841</v>
          </cell>
          <cell r="Q158">
            <v>1006335.3415082389</v>
          </cell>
          <cell r="R158">
            <v>971015.6307992395</v>
          </cell>
          <cell r="S158">
            <v>936728.13583390391</v>
          </cell>
          <cell r="T158">
            <v>903089.53115135152</v>
          </cell>
          <cell r="U158">
            <v>870750.89884307852</v>
          </cell>
          <cell r="V158">
            <v>839860.4682686358</v>
          </cell>
          <cell r="W158">
            <v>810522.49547317601</v>
          </cell>
          <cell r="X158">
            <v>782779.82197958825</v>
          </cell>
          <cell r="Y158">
            <v>750315.26345389453</v>
          </cell>
          <cell r="Z158">
            <v>719983.2388564354</v>
          </cell>
          <cell r="AA158">
            <v>691219.47267313651</v>
          </cell>
          <cell r="AB158">
            <v>663921.04875901563</v>
          </cell>
          <cell r="AC158">
            <v>638043.08842458145</v>
          </cell>
          <cell r="AD158">
            <v>613407.95049550908</v>
          </cell>
          <cell r="AE158">
            <v>590133.52886124956</v>
          </cell>
          <cell r="AF158">
            <v>568198.81062283006</v>
          </cell>
          <cell r="AG158">
            <v>547589.11197948968</v>
          </cell>
          <cell r="AH158">
            <v>528294.79075319984</v>
          </cell>
        </row>
        <row r="159">
          <cell r="D159">
            <v>1180908.3919760305</v>
          </cell>
          <cell r="E159">
            <v>1154024.4804517489</v>
          </cell>
          <cell r="F159">
            <v>1150114.3007131061</v>
          </cell>
          <cell r="G159">
            <v>1174196.15407683</v>
          </cell>
          <cell r="H159">
            <v>1072280.5523646735</v>
          </cell>
          <cell r="I159">
            <v>1045698.1028475214</v>
          </cell>
          <cell r="J159">
            <v>1019353.5471519288</v>
          </cell>
          <cell r="K159">
            <v>993267.98937905487</v>
          </cell>
          <cell r="L159">
            <v>967375.36632738996</v>
          </cell>
          <cell r="M159">
            <v>941549.57099086128</v>
          </cell>
          <cell r="N159">
            <v>915580.71774286008</v>
          </cell>
          <cell r="O159">
            <v>886155.48832134309</v>
          </cell>
          <cell r="P159">
            <v>856624.67563982075</v>
          </cell>
          <cell r="Q159">
            <v>823895.58204464871</v>
          </cell>
          <cell r="R159">
            <v>790166.52161196433</v>
          </cell>
          <cell r="S159">
            <v>755649.52632721432</v>
          </cell>
          <cell r="T159">
            <v>720325.56969324651</v>
          </cell>
          <cell r="U159">
            <v>685542.33606958191</v>
          </cell>
          <cell r="V159">
            <v>652144.18905511801</v>
          </cell>
          <cell r="W159">
            <v>620761.37093765556</v>
          </cell>
          <cell r="X159">
            <v>591699.91787808738</v>
          </cell>
          <cell r="Y159">
            <v>565113.27812664316</v>
          </cell>
          <cell r="Z159">
            <v>540723.21067994274</v>
          </cell>
          <cell r="AA159">
            <v>518202.89975771069</v>
          </cell>
          <cell r="AB159">
            <v>497320.7343023963</v>
          </cell>
          <cell r="AC159">
            <v>477863.00128412712</v>
          </cell>
          <cell r="AD159">
            <v>460042.82234607957</v>
          </cell>
          <cell r="AE159">
            <v>443395.95874665002</v>
          </cell>
          <cell r="AF159">
            <v>427814.08768941212</v>
          </cell>
          <cell r="AG159">
            <v>413217.48094427248</v>
          </cell>
          <cell r="AH159">
            <v>399548.82451690949</v>
          </cell>
        </row>
        <row r="160">
          <cell r="D160">
            <v>1018826.2651079884</v>
          </cell>
          <cell r="E160">
            <v>986089.42626409978</v>
          </cell>
          <cell r="F160">
            <v>953223.01476828405</v>
          </cell>
          <cell r="G160">
            <v>920691.4391247289</v>
          </cell>
          <cell r="H160">
            <v>888501.82951979863</v>
          </cell>
          <cell r="I160">
            <v>856659.3404293498</v>
          </cell>
          <cell r="J160">
            <v>825263.9777801435</v>
          </cell>
          <cell r="K160">
            <v>794271.21040609211</v>
          </cell>
          <cell r="L160">
            <v>763663.8721267262</v>
          </cell>
          <cell r="M160">
            <v>733407.08408148633</v>
          </cell>
          <cell r="N160">
            <v>703441.43544125301</v>
          </cell>
          <cell r="O160">
            <v>678079.75856780168</v>
          </cell>
          <cell r="P160">
            <v>652698.06488557183</v>
          </cell>
          <cell r="Q160">
            <v>627607.48679846281</v>
          </cell>
          <cell r="R160">
            <v>602609.37584278407</v>
          </cell>
          <cell r="S160">
            <v>577777.29020157841</v>
          </cell>
          <cell r="T160">
            <v>552819.48411519791</v>
          </cell>
          <cell r="U160">
            <v>528484.45353042649</v>
          </cell>
          <cell r="V160">
            <v>505039.79199250869</v>
          </cell>
          <cell r="W160">
            <v>482686.36170416616</v>
          </cell>
          <cell r="X160">
            <v>461524.97106892784</v>
          </cell>
          <cell r="Y160">
            <v>435314.72679563903</v>
          </cell>
          <cell r="Z160">
            <v>410245.56944706157</v>
          </cell>
          <cell r="AA160">
            <v>386321.42441607307</v>
          </cell>
          <cell r="AB160">
            <v>363453.10715097882</v>
          </cell>
          <cell r="AC160">
            <v>341577.5224922038</v>
          </cell>
          <cell r="AD160">
            <v>320510.40370975976</v>
          </cell>
          <cell r="AE160">
            <v>300349.12898119882</v>
          </cell>
          <cell r="AF160">
            <v>281064.47269154264</v>
          </cell>
          <cell r="AG160">
            <v>262636.51519306866</v>
          </cell>
          <cell r="AH160">
            <v>245052.6148538166</v>
          </cell>
        </row>
        <row r="161">
          <cell r="D161">
            <v>1560158.9158737785</v>
          </cell>
          <cell r="E161">
            <v>1581860.3868724143</v>
          </cell>
          <cell r="F161">
            <v>1569259.4020277469</v>
          </cell>
          <cell r="G161">
            <v>1528822.1794623646</v>
          </cell>
          <cell r="H161">
            <v>1614533.3950800076</v>
          </cell>
          <cell r="I161">
            <v>1625054.5027607542</v>
          </cell>
          <cell r="J161">
            <v>1633753.0727514783</v>
          </cell>
          <cell r="K161">
            <v>1642456.5575499798</v>
          </cell>
          <cell r="L161">
            <v>1651187.8917186118</v>
          </cell>
          <cell r="M161">
            <v>1660001.6237614758</v>
          </cell>
          <cell r="N161">
            <v>1668995.0696770514</v>
          </cell>
          <cell r="O161">
            <v>1675265.0105996309</v>
          </cell>
          <cell r="P161">
            <v>1681125.5146895449</v>
          </cell>
          <cell r="Q161">
            <v>1689307.4173753564</v>
          </cell>
          <cell r="R161">
            <v>1697944.1945099416</v>
          </cell>
          <cell r="S161">
            <v>1706879.793368195</v>
          </cell>
          <cell r="T161">
            <v>1712814.0885792575</v>
          </cell>
          <cell r="U161">
            <v>1718393.3817111356</v>
          </cell>
          <cell r="V161">
            <v>1723187.6279831463</v>
          </cell>
          <cell r="W161">
            <v>1726898.0531135385</v>
          </cell>
          <cell r="X161">
            <v>1729403.4180525825</v>
          </cell>
          <cell r="Y161">
            <v>1723974.8548784058</v>
          </cell>
          <cell r="Z161">
            <v>1716825.0177045926</v>
          </cell>
          <cell r="AA161">
            <v>1708660.190412129</v>
          </cell>
          <cell r="AB161">
            <v>1699568.9944179719</v>
          </cell>
          <cell r="AC161">
            <v>1689658.8950017239</v>
          </cell>
          <cell r="AD161">
            <v>1677683.5334989722</v>
          </cell>
          <cell r="AE161">
            <v>1665012.4526671583</v>
          </cell>
          <cell r="AF161">
            <v>1651692.0678381962</v>
          </cell>
          <cell r="AG161">
            <v>1637754.395893842</v>
          </cell>
          <cell r="AH161">
            <v>1623220.5245485068</v>
          </cell>
        </row>
        <row r="162">
          <cell r="D162">
            <v>464408.86205898889</v>
          </cell>
          <cell r="E162">
            <v>449486.5160265303</v>
          </cell>
          <cell r="F162">
            <v>434505.10723735223</v>
          </cell>
          <cell r="G162">
            <v>419676.32578263775</v>
          </cell>
          <cell r="H162">
            <v>405003.42179624096</v>
          </cell>
          <cell r="I162">
            <v>390488.74482915894</v>
          </cell>
          <cell r="J162">
            <v>376177.88031655061</v>
          </cell>
          <cell r="K162">
            <v>362050.52973561856</v>
          </cell>
          <cell r="L162">
            <v>348098.86827205372</v>
          </cell>
          <cell r="M162">
            <v>334306.99718777172</v>
          </cell>
          <cell r="N162">
            <v>320647.83540281793</v>
          </cell>
          <cell r="O162">
            <v>309087.28980237752</v>
          </cell>
          <cell r="P162">
            <v>297517.61999332049</v>
          </cell>
          <cell r="Q162">
            <v>286080.64863039489</v>
          </cell>
          <cell r="R162">
            <v>274685.82631363749</v>
          </cell>
          <cell r="S162">
            <v>263366.6828736504</v>
          </cell>
          <cell r="T162">
            <v>251990.23261808461</v>
          </cell>
          <cell r="U162">
            <v>240897.66046021381</v>
          </cell>
          <cell r="V162">
            <v>230210.94285284184</v>
          </cell>
          <cell r="W162">
            <v>220021.63827869666</v>
          </cell>
          <cell r="X162">
            <v>210375.69796378425</v>
          </cell>
          <cell r="Y162">
            <v>198428.35214623605</v>
          </cell>
          <cell r="Z162">
            <v>187001.14494148598</v>
          </cell>
          <cell r="AA162">
            <v>176095.86565091141</v>
          </cell>
          <cell r="AB162">
            <v>165671.86151791955</v>
          </cell>
          <cell r="AC162">
            <v>155700.3720440199</v>
          </cell>
          <cell r="AD162">
            <v>146097.40341660689</v>
          </cell>
          <cell r="AE162">
            <v>136907.34327091835</v>
          </cell>
          <cell r="AF162">
            <v>128116.86977274182</v>
          </cell>
          <cell r="AG162">
            <v>119716.90300212601</v>
          </cell>
          <cell r="AH162">
            <v>111701.68055765441</v>
          </cell>
        </row>
        <row r="163">
          <cell r="D163">
            <v>395267.82106340799</v>
          </cell>
          <cell r="E163">
            <v>386269.37105486577</v>
          </cell>
          <cell r="F163">
            <v>384960.5750163573</v>
          </cell>
          <cell r="G163">
            <v>393021.13396481203</v>
          </cell>
          <cell r="H163">
            <v>358908.44741363719</v>
          </cell>
          <cell r="I163">
            <v>350010.90127833461</v>
          </cell>
          <cell r="J163">
            <v>341192.98178734339</v>
          </cell>
          <cell r="K163">
            <v>332461.75280110992</v>
          </cell>
          <cell r="L163">
            <v>323795.10197130067</v>
          </cell>
          <cell r="M163">
            <v>315150.81938404776</v>
          </cell>
          <cell r="N163">
            <v>306458.65315964079</v>
          </cell>
          <cell r="O163">
            <v>296609.58578340523</v>
          </cell>
          <cell r="P163">
            <v>286725.17810015968</v>
          </cell>
          <cell r="Q163">
            <v>275770.25763499411</v>
          </cell>
          <cell r="R163">
            <v>264480.63321168511</v>
          </cell>
          <cell r="S163">
            <v>252927.27512856634</v>
          </cell>
          <cell r="T163">
            <v>241103.81493053754</v>
          </cell>
          <cell r="U163">
            <v>229461.34286633323</v>
          </cell>
          <cell r="V163">
            <v>218282.48014703905</v>
          </cell>
          <cell r="W163">
            <v>207778.17835665052</v>
          </cell>
          <cell r="X163">
            <v>198050.87240655007</v>
          </cell>
          <cell r="Y163">
            <v>189151.9237367328</v>
          </cell>
          <cell r="Z163">
            <v>180988.20089357891</v>
          </cell>
          <cell r="AA163">
            <v>173450.31371419659</v>
          </cell>
          <cell r="AB163">
            <v>166460.73848999475</v>
          </cell>
          <cell r="AC163">
            <v>159947.94225175708</v>
          </cell>
          <cell r="AD163">
            <v>153983.26002266759</v>
          </cell>
          <cell r="AE163">
            <v>148411.30410534539</v>
          </cell>
          <cell r="AF163">
            <v>143195.81722868813</v>
          </cell>
          <cell r="AG163">
            <v>138310.11315352572</v>
          </cell>
          <cell r="AH163">
            <v>133735.00802291726</v>
          </cell>
        </row>
        <row r="164">
          <cell r="D164">
            <v>368987.56005157286</v>
          </cell>
          <cell r="E164">
            <v>385067.33098908619</v>
          </cell>
          <cell r="F164">
            <v>399491.93037075427</v>
          </cell>
          <cell r="G164">
            <v>412320.32257659611</v>
          </cell>
          <cell r="H164">
            <v>423606.29743151617</v>
          </cell>
          <cell r="I164">
            <v>433395.28303583234</v>
          </cell>
          <cell r="J164">
            <v>440981.09398617019</v>
          </cell>
          <cell r="K164">
            <v>447008.79289311566</v>
          </cell>
          <cell r="L164">
            <v>451458.80812208785</v>
          </cell>
          <cell r="M164">
            <v>454252.4710234169</v>
          </cell>
          <cell r="N164">
            <v>455228.87215033855</v>
          </cell>
          <cell r="O164">
            <v>444315.66484580509</v>
          </cell>
          <cell r="P164">
            <v>433271.34475644404</v>
          </cell>
          <cell r="Q164">
            <v>418863.5807909178</v>
          </cell>
          <cell r="R164">
            <v>402366.79391292186</v>
          </cell>
          <cell r="S164">
            <v>383992.4296132219</v>
          </cell>
          <cell r="T164">
            <v>364414.31720861496</v>
          </cell>
          <cell r="U164">
            <v>344365.85482134862</v>
          </cell>
          <cell r="V164">
            <v>324712.3388690119</v>
          </cell>
          <cell r="W164">
            <v>306123.94876255305</v>
          </cell>
          <cell r="X164">
            <v>288961.14829741151</v>
          </cell>
          <cell r="Y164">
            <v>278765.13771939988</v>
          </cell>
          <cell r="Z164">
            <v>269469.78810061439</v>
          </cell>
          <cell r="AA164">
            <v>260808.63956982648</v>
          </cell>
          <cell r="AB164">
            <v>252636.20419833844</v>
          </cell>
          <cell r="AC164">
            <v>244779.30250944331</v>
          </cell>
          <cell r="AD164">
            <v>237030.27943017273</v>
          </cell>
          <cell r="AE164">
            <v>229342.81914328475</v>
          </cell>
          <cell r="AF164">
            <v>221640.89194104692</v>
          </cell>
          <cell r="AG164">
            <v>213876.12090254598</v>
          </cell>
          <cell r="AH164">
            <v>206021.70977163472</v>
          </cell>
        </row>
        <row r="165">
          <cell r="D165">
            <v>2446172.2650853754</v>
          </cell>
          <cell r="E165">
            <v>2375783.4812880671</v>
          </cell>
          <cell r="F165">
            <v>2306439.8797533545</v>
          </cell>
          <cell r="G165">
            <v>2238142.4638095773</v>
          </cell>
          <cell r="H165">
            <v>2170888.4386112066</v>
          </cell>
          <cell r="I165">
            <v>2104667.9851875328</v>
          </cell>
          <cell r="J165">
            <v>2037666.0156311181</v>
          </cell>
          <cell r="K165">
            <v>1971869.7455485954</v>
          </cell>
          <cell r="L165">
            <v>1907196.3204738055</v>
          </cell>
          <cell r="M165">
            <v>1843505.3466912231</v>
          </cell>
          <cell r="N165">
            <v>1780575.7028338534</v>
          </cell>
          <cell r="O165">
            <v>1723371.6323950361</v>
          </cell>
          <cell r="P165">
            <v>1670597.070252049</v>
          </cell>
          <cell r="Q165">
            <v>1614005.3026321598</v>
          </cell>
          <cell r="R165">
            <v>1557120.423673891</v>
          </cell>
          <cell r="S165">
            <v>1500113.4536131914</v>
          </cell>
          <cell r="T165">
            <v>1443643.2182889052</v>
          </cell>
          <cell r="U165">
            <v>1388354.2853035105</v>
          </cell>
          <cell r="V165">
            <v>1335075.2152077889</v>
          </cell>
          <cell r="W165">
            <v>1284440.3052085903</v>
          </cell>
          <cell r="X165">
            <v>1236774.9675255124</v>
          </cell>
          <cell r="Y165">
            <v>1184724.0758051602</v>
          </cell>
          <cell r="Z165">
            <v>1135803.629970052</v>
          </cell>
          <cell r="AA165">
            <v>1089649.6180439696</v>
          </cell>
          <cell r="AB165">
            <v>1045983.7326047395</v>
          </cell>
          <cell r="AC165">
            <v>1004588.1383700685</v>
          </cell>
          <cell r="AD165">
            <v>965302.89508703724</v>
          </cell>
          <cell r="AE165">
            <v>927968.35257259267</v>
          </cell>
          <cell r="AF165">
            <v>892466.09993875364</v>
          </cell>
          <cell r="AG165">
            <v>858706.34267360985</v>
          </cell>
          <cell r="AH165">
            <v>826621.80548103689</v>
          </cell>
        </row>
      </sheetData>
      <sheetData sheetId="7">
        <row r="4">
          <cell r="D4">
            <v>4343145.1257582027</v>
          </cell>
          <cell r="E4">
            <v>4321030.5153851286</v>
          </cell>
          <cell r="F4">
            <v>4299028.5091221621</v>
          </cell>
          <cell r="G4">
            <v>4277138.5336069241</v>
          </cell>
          <cell r="H4">
            <v>4255360.0183965061</v>
          </cell>
          <cell r="I4">
            <v>4233692.3959526056</v>
          </cell>
          <cell r="J4">
            <v>4209862.9109479459</v>
          </cell>
          <cell r="K4">
            <v>4186167.5510290223</v>
          </cell>
          <cell r="L4">
            <v>4162605.5612681215</v>
          </cell>
          <cell r="M4">
            <v>4139176.1909866668</v>
          </cell>
          <cell r="N4">
            <v>4115878.6937313033</v>
          </cell>
          <cell r="O4">
            <v>4088499.1542268842</v>
          </cell>
          <cell r="P4">
            <v>4061301.7481717858</v>
          </cell>
          <cell r="Q4">
            <v>4034285.2639826881</v>
          </cell>
          <cell r="R4">
            <v>4007448.4981359346</v>
          </cell>
          <cell r="S4">
            <v>3980790.2551139155</v>
          </cell>
          <cell r="T4">
            <v>3950623.961744789</v>
          </cell>
          <cell r="U4">
            <v>3920686.2675223933</v>
          </cell>
          <cell r="V4">
            <v>3890975.4401301569</v>
          </cell>
          <cell r="W4">
            <v>3861489.7603789456</v>
          </cell>
          <cell r="X4">
            <v>3832227.5221075811</v>
          </cell>
          <cell r="Y4">
            <v>3800615.7545467117</v>
          </cell>
          <cell r="Z4">
            <v>3769264.75016928</v>
          </cell>
          <cell r="AA4">
            <v>3738172.3579586525</v>
          </cell>
          <cell r="AB4">
            <v>3707336.4446417764</v>
          </cell>
          <cell r="AC4">
            <v>3676754.8945428128</v>
          </cell>
          <cell r="AD4">
            <v>3645120.6809580117</v>
          </cell>
          <cell r="AE4">
            <v>3613758.643109106</v>
          </cell>
          <cell r="AF4">
            <v>3582666.4392394084</v>
          </cell>
          <cell r="AG4">
            <v>3551841.747740333</v>
          </cell>
          <cell r="AH4">
            <v>3521282.2669780441</v>
          </cell>
        </row>
        <row r="6">
          <cell r="D6">
            <v>816476.05129449558</v>
          </cell>
          <cell r="E6">
            <v>830356.14416650194</v>
          </cell>
          <cell r="F6">
            <v>844472.19861733238</v>
          </cell>
          <cell r="G6">
            <v>858828.22599382699</v>
          </cell>
          <cell r="H6">
            <v>873428.30583572201</v>
          </cell>
          <cell r="I6">
            <v>888276.58703492919</v>
          </cell>
          <cell r="J6">
            <v>903377.28901452292</v>
          </cell>
          <cell r="K6">
            <v>918734.70292776974</v>
          </cell>
          <cell r="L6">
            <v>934353.19287754176</v>
          </cell>
          <cell r="M6">
            <v>950237.19715645991</v>
          </cell>
          <cell r="N6">
            <v>966391.22950811964</v>
          </cell>
          <cell r="O6">
            <v>982819.88040975761</v>
          </cell>
          <cell r="P6">
            <v>999527.81837672344</v>
          </cell>
          <cell r="Q6">
            <v>1016519.7912891277</v>
          </cell>
          <cell r="R6">
            <v>1033800.6277410428</v>
          </cell>
          <cell r="S6">
            <v>1051375.2384126403</v>
          </cell>
          <cell r="T6">
            <v>1069248.6174656551</v>
          </cell>
          <cell r="U6">
            <v>1087425.8439625711</v>
          </cell>
          <cell r="V6">
            <v>1105912.0833099347</v>
          </cell>
          <cell r="W6">
            <v>1124712.5887262034</v>
          </cell>
          <cell r="X6">
            <v>1143832.7027345488</v>
          </cell>
          <cell r="Y6">
            <v>1163277.8586810362</v>
          </cell>
          <cell r="Z6">
            <v>1183053.5822786137</v>
          </cell>
          <cell r="AA6">
            <v>1203165.4931773499</v>
          </cell>
          <cell r="AB6">
            <v>1223619.3065613648</v>
          </cell>
          <cell r="AC6">
            <v>1244420.8347729079</v>
          </cell>
          <cell r="AD6">
            <v>1265575.9889640473</v>
          </cell>
          <cell r="AE6">
            <v>1287090.780776436</v>
          </cell>
          <cell r="AF6">
            <v>1308971.3240496353</v>
          </cell>
          <cell r="AG6">
            <v>1331223.8365584789</v>
          </cell>
          <cell r="AH6">
            <v>1353854.6417799729</v>
          </cell>
        </row>
        <row r="7">
          <cell r="D7">
            <v>0</v>
          </cell>
          <cell r="E7">
            <v>1660.7122883330044</v>
          </cell>
          <cell r="F7">
            <v>3377.8887944693302</v>
          </cell>
          <cell r="G7">
            <v>5152.9693559629632</v>
          </cell>
          <cell r="H7">
            <v>6987.4264466857776</v>
          </cell>
          <cell r="I7">
            <v>8882.7658703492943</v>
          </cell>
          <cell r="J7">
            <v>10840.527468174278</v>
          </cell>
          <cell r="K7">
            <v>12862.285840988778</v>
          </cell>
          <cell r="L7">
            <v>14949.651086040672</v>
          </cell>
          <cell r="M7">
            <v>17104.269548816283</v>
          </cell>
          <cell r="N7">
            <v>19327.824590162396</v>
          </cell>
          <cell r="O7">
            <v>24570.49701024394</v>
          </cell>
          <cell r="P7">
            <v>29985.834551301701</v>
          </cell>
          <cell r="Q7">
            <v>35578.192695119462</v>
          </cell>
          <cell r="R7">
            <v>41352.02510964172</v>
          </cell>
          <cell r="S7">
            <v>47311.885728568814</v>
          </cell>
          <cell r="T7">
            <v>53462.430873282749</v>
          </cell>
          <cell r="U7">
            <v>59808.421417941419</v>
          </cell>
          <cell r="V7">
            <v>66354.724998596081</v>
          </cell>
          <cell r="W7">
            <v>73106.318267203213</v>
          </cell>
          <cell r="X7">
            <v>80068.289191418415</v>
          </cell>
          <cell r="Y7">
            <v>84919.283683715636</v>
          </cell>
          <cell r="Z7">
            <v>89912.072253174658</v>
          </cell>
          <cell r="AA7">
            <v>95050.073961010639</v>
          </cell>
          <cell r="AB7">
            <v>100336.78313803191</v>
          </cell>
          <cell r="AC7">
            <v>105775.77095569718</v>
          </cell>
          <cell r="AD7">
            <v>111370.68702883617</v>
          </cell>
          <cell r="AE7">
            <v>117125.26105065568</v>
          </cell>
          <cell r="AF7">
            <v>123043.30446066572</v>
          </cell>
          <cell r="AG7">
            <v>129128.71214617246</v>
          </cell>
          <cell r="AH7">
            <v>135385.46417799729</v>
          </cell>
        </row>
        <row r="8">
          <cell r="D8">
            <v>816476.05129449558</v>
          </cell>
          <cell r="E8">
            <v>832016.85645483492</v>
          </cell>
          <cell r="F8">
            <v>847850.08741180168</v>
          </cell>
          <cell r="G8">
            <v>863981.19534978992</v>
          </cell>
          <cell r="H8">
            <v>880415.73228240781</v>
          </cell>
          <cell r="I8">
            <v>897159.35290527844</v>
          </cell>
          <cell r="J8">
            <v>914217.81648269715</v>
          </cell>
          <cell r="K8">
            <v>931596.98876875849</v>
          </cell>
          <cell r="L8">
            <v>949302.84396358242</v>
          </cell>
          <cell r="M8">
            <v>967341.46670527617</v>
          </cell>
          <cell r="N8">
            <v>985719.05409828201</v>
          </cell>
          <cell r="O8">
            <v>1007390.3774200015</v>
          </cell>
          <cell r="P8">
            <v>1029513.6529280251</v>
          </cell>
          <cell r="Q8">
            <v>1052097.9839842471</v>
          </cell>
          <cell r="R8">
            <v>1075152.6528506845</v>
          </cell>
          <cell r="S8">
            <v>1098687.1241412091</v>
          </cell>
          <cell r="T8">
            <v>1122711.0483389378</v>
          </cell>
          <cell r="U8">
            <v>1147234.2653805125</v>
          </cell>
          <cell r="V8">
            <v>1172266.8083085308</v>
          </cell>
          <cell r="W8">
            <v>1197818.9069934066</v>
          </cell>
          <cell r="X8">
            <v>1223900.9919259672</v>
          </cell>
          <cell r="Y8">
            <v>1248197.1423647518</v>
          </cell>
          <cell r="Z8">
            <v>1272965.6545317883</v>
          </cell>
          <cell r="AA8">
            <v>1298215.5671383606</v>
          </cell>
          <cell r="AB8">
            <v>1323956.0896993966</v>
          </cell>
          <cell r="AC8">
            <v>1350196.6057286051</v>
          </cell>
          <cell r="AD8">
            <v>1376946.6759928835</v>
          </cell>
          <cell r="AE8">
            <v>1404216.0418270917</v>
          </cell>
          <cell r="AF8">
            <v>1432014.628510301</v>
          </cell>
          <cell r="AG8">
            <v>1460352.5487046514</v>
          </cell>
          <cell r="AH8">
            <v>1489240.1059579703</v>
          </cell>
        </row>
        <row r="9">
          <cell r="D9">
            <v>0</v>
          </cell>
          <cell r="E9">
            <v>2745.6556263009552</v>
          </cell>
          <cell r="F9">
            <v>5595.810576917891</v>
          </cell>
          <cell r="G9">
            <v>8553.4138339629208</v>
          </cell>
          <cell r="H9">
            <v>11621.487666127783</v>
          </cell>
          <cell r="I9">
            <v>14803.129322937095</v>
          </cell>
          <cell r="J9">
            <v>18101.512766357406</v>
          </cell>
          <cell r="K9">
            <v>21519.890440558323</v>
          </cell>
          <cell r="L9">
            <v>25061.595080638577</v>
          </cell>
          <cell r="M9">
            <v>28730.041561146707</v>
          </cell>
          <cell r="N9">
            <v>32528.728785243307</v>
          </cell>
          <cell r="O9">
            <v>43217.047191318066</v>
          </cell>
          <cell r="P9">
            <v>54358.32087459974</v>
          </cell>
          <cell r="Q9">
            <v>65966.543595812298</v>
          </cell>
          <cell r="R9">
            <v>78056.082596959706</v>
          </cell>
          <cell r="S9">
            <v>90641.687741649745</v>
          </cell>
          <cell r="T9">
            <v>103738.50086651786</v>
          </cell>
          <cell r="U9">
            <v>117362.06534842645</v>
          </cell>
          <cell r="V9">
            <v>131528.3358922172</v>
          </cell>
          <cell r="W9">
            <v>146253.68854389494</v>
          </cell>
          <cell r="X9">
            <v>161554.93093422768</v>
          </cell>
          <cell r="Y9">
            <v>189476.32621096933</v>
          </cell>
          <cell r="Z9">
            <v>218440.90631765488</v>
          </cell>
          <cell r="AA9">
            <v>248478.45955028228</v>
          </cell>
          <cell r="AB9">
            <v>279619.52614451258</v>
          </cell>
          <cell r="AC9">
            <v>311895.41592330777</v>
          </cell>
          <cell r="AD9">
            <v>345338.22633901524</v>
          </cell>
          <cell r="AE9">
            <v>379980.86091841105</v>
          </cell>
          <cell r="AF9">
            <v>415857.04811939137</v>
          </cell>
          <cell r="AG9">
            <v>453001.36060818285</v>
          </cell>
          <cell r="AH9">
            <v>491449.23496613023</v>
          </cell>
        </row>
        <row r="10">
          <cell r="D10">
            <v>0</v>
          </cell>
          <cell r="E10">
            <v>1741.4695217399217</v>
          </cell>
          <cell r="F10">
            <v>3537.4679627065125</v>
          </cell>
          <cell r="G10">
            <v>5389.1950235497106</v>
          </cell>
          <cell r="H10">
            <v>7297.8716547767535</v>
          </cell>
          <cell r="I10">
            <v>9264.7403476145846</v>
          </cell>
          <cell r="J10">
            <v>11291.06542682588</v>
          </cell>
          <cell r="K10">
            <v>13378.133345424543</v>
          </cell>
          <cell r="L10">
            <v>15527.25298123346</v>
          </cell>
          <cell r="M10">
            <v>17739.755935224046</v>
          </cell>
          <cell r="N10">
            <v>20016.996831573812</v>
          </cell>
          <cell r="O10">
            <v>26321.931915243062</v>
          </cell>
          <cell r="P10">
            <v>32765.219156995096</v>
          </cell>
          <cell r="Q10">
            <v>39346.644471498548</v>
          </cell>
          <cell r="R10">
            <v>46065.861545722095</v>
          </cell>
          <cell r="S10">
            <v>52922.385410976858</v>
          </cell>
          <cell r="T10">
            <v>59915.585791378297</v>
          </cell>
          <cell r="U10">
            <v>67044.680222088806</v>
          </cell>
          <cell r="V10">
            <v>74308.726930524805</v>
          </cell>
          <cell r="W10">
            <v>81706.617473527032</v>
          </cell>
          <cell r="X10">
            <v>89237.069123306108</v>
          </cell>
          <cell r="Y10">
            <v>102272.43084045539</v>
          </cell>
          <cell r="Z10">
            <v>115154.10250498338</v>
          </cell>
          <cell r="AA10">
            <v>127857.97970422795</v>
          </cell>
          <cell r="AB10">
            <v>140358.8341417764</v>
          </cell>
          <cell r="AC10">
            <v>152630.2749013787</v>
          </cell>
          <cell r="AD10">
            <v>164644.70856475737</v>
          </cell>
          <cell r="AE10">
            <v>176373.29815247483</v>
          </cell>
          <cell r="AF10">
            <v>187785.92085624009</v>
          </cell>
          <cell r="AG10">
            <v>198851.1245302429</v>
          </cell>
          <cell r="AH10">
            <v>209536.08290828639</v>
          </cell>
        </row>
        <row r="11">
          <cell r="D11">
            <v>0</v>
          </cell>
          <cell r="E11">
            <v>4487.1251480408773</v>
          </cell>
          <cell r="F11">
            <v>9133.2785396244035</v>
          </cell>
          <cell r="G11">
            <v>13942.60885751263</v>
          </cell>
          <cell r="H11">
            <v>18919.359320904536</v>
          </cell>
          <cell r="I11">
            <v>24067.869670551678</v>
          </cell>
          <cell r="J11">
            <v>29392.578193183286</v>
          </cell>
          <cell r="K11">
            <v>34898.023785982863</v>
          </cell>
          <cell r="L11">
            <v>40588.848061872035</v>
          </cell>
          <cell r="M11">
            <v>46469.797496370753</v>
          </cell>
          <cell r="N11">
            <v>52545.725616817115</v>
          </cell>
          <cell r="O11">
            <v>69538.979106561135</v>
          </cell>
          <cell r="P11">
            <v>87123.540031594835</v>
          </cell>
          <cell r="Q11">
            <v>105313.18806731084</v>
          </cell>
          <cell r="R11">
            <v>124121.94414268181</v>
          </cell>
          <cell r="S11">
            <v>143564.0731526266</v>
          </cell>
          <cell r="T11">
            <v>163654.08665789617</v>
          </cell>
          <cell r="U11">
            <v>184406.74557051525</v>
          </cell>
          <cell r="V11">
            <v>205837.06282274201</v>
          </cell>
          <cell r="W11">
            <v>227960.30601742197</v>
          </cell>
          <cell r="X11">
            <v>250792.00005753379</v>
          </cell>
          <cell r="Y11">
            <v>291748.75705142471</v>
          </cell>
          <cell r="Z11">
            <v>333595.00882263825</v>
          </cell>
          <cell r="AA11">
            <v>376336.43925451022</v>
          </cell>
          <cell r="AB11">
            <v>419978.36028628901</v>
          </cell>
          <cell r="AC11">
            <v>464525.69082468643</v>
          </cell>
          <cell r="AD11">
            <v>509982.93490377261</v>
          </cell>
          <cell r="AE11">
            <v>556354.15907088586</v>
          </cell>
          <cell r="AF11">
            <v>603642.96897563152</v>
          </cell>
          <cell r="AG11">
            <v>651852.48513842572</v>
          </cell>
          <cell r="AH11">
            <v>700985.31787441659</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D13">
            <v>816476.05129449558</v>
          </cell>
          <cell r="E13">
            <v>827529.7313067941</v>
          </cell>
          <cell r="F13">
            <v>838716.80887217727</v>
          </cell>
          <cell r="G13">
            <v>850038.58649227733</v>
          </cell>
          <cell r="H13">
            <v>861496.37296150322</v>
          </cell>
          <cell r="I13">
            <v>873091.48323472682</v>
          </cell>
          <cell r="J13">
            <v>884825.23828951386</v>
          </cell>
          <cell r="K13">
            <v>896698.96498277562</v>
          </cell>
          <cell r="L13">
            <v>908713.99590171035</v>
          </cell>
          <cell r="M13">
            <v>920871.66920890543</v>
          </cell>
          <cell r="N13">
            <v>933173.32848146488</v>
          </cell>
          <cell r="O13">
            <v>937851.39831344038</v>
          </cell>
          <cell r="P13">
            <v>942390.11289643031</v>
          </cell>
          <cell r="Q13">
            <v>946784.79591693624</v>
          </cell>
          <cell r="R13">
            <v>951030.7087080027</v>
          </cell>
          <cell r="S13">
            <v>955123.05098858243</v>
          </cell>
          <cell r="T13">
            <v>959056.96168104163</v>
          </cell>
          <cell r="U13">
            <v>962827.51980999717</v>
          </cell>
          <cell r="V13">
            <v>966429.74548578879</v>
          </cell>
          <cell r="W13">
            <v>969858.60097598459</v>
          </cell>
          <cell r="X13">
            <v>973108.99186843331</v>
          </cell>
          <cell r="Y13">
            <v>956448.38531332707</v>
          </cell>
          <cell r="Z13">
            <v>939370.64570915001</v>
          </cell>
          <cell r="AA13">
            <v>921879.12788385036</v>
          </cell>
          <cell r="AB13">
            <v>903977.72941310762</v>
          </cell>
          <cell r="AC13">
            <v>885670.91490391863</v>
          </cell>
          <cell r="AD13">
            <v>866963.74108911096</v>
          </cell>
          <cell r="AE13">
            <v>847861.88275620586</v>
          </cell>
          <cell r="AF13">
            <v>828371.65953466948</v>
          </cell>
          <cell r="AG13">
            <v>808500.0635662257</v>
          </cell>
          <cell r="AH13">
            <v>788254.78808355366</v>
          </cell>
        </row>
        <row r="14">
          <cell r="D14">
            <v>1598212.8065688689</v>
          </cell>
          <cell r="E14">
            <v>1587076.360856317</v>
          </cell>
          <cell r="F14">
            <v>1576017.5145864668</v>
          </cell>
          <cell r="G14">
            <v>1565035.727041601</v>
          </cell>
          <cell r="H14">
            <v>1554130.4612717563</v>
          </cell>
          <cell r="I14">
            <v>1543301.1840684703</v>
          </cell>
          <cell r="J14">
            <v>1532547.3659387098</v>
          </cell>
          <cell r="K14">
            <v>1521868.4810789824</v>
          </cell>
          <cell r="L14">
            <v>1511264.0073496264</v>
          </cell>
          <cell r="M14">
            <v>1500733.426249282</v>
          </cell>
          <cell r="N14">
            <v>1490276.2228895384</v>
          </cell>
          <cell r="O14">
            <v>1479891.8859697597</v>
          </cell>
          <cell r="P14">
            <v>1469579.9077520841</v>
          </cell>
          <cell r="Q14">
            <v>1459339.7840365989</v>
          </cell>
          <cell r="R14">
            <v>1449171.0141366872</v>
          </cell>
          <cell r="S14">
            <v>1439073.1008545479</v>
          </cell>
          <cell r="T14">
            <v>1429045.5504568845</v>
          </cell>
          <cell r="U14">
            <v>1419087.8726507649</v>
          </cell>
          <cell r="V14">
            <v>1409199.5805596483</v>
          </cell>
          <cell r="W14">
            <v>1399380.1906995801</v>
          </cell>
          <cell r="X14">
            <v>1389629.2229555515</v>
          </cell>
          <cell r="Y14">
            <v>1379946.2005580249</v>
          </cell>
          <cell r="Z14">
            <v>1370330.6500596222</v>
          </cell>
          <cell r="AA14">
            <v>1360782.1013119763</v>
          </cell>
          <cell r="AB14">
            <v>1351300.0874427424</v>
          </cell>
          <cell r="AC14">
            <v>1341884.1448327717</v>
          </cell>
          <cell r="AD14">
            <v>1332533.813093442</v>
          </cell>
          <cell r="AE14">
            <v>1323248.6350441473</v>
          </cell>
          <cell r="AF14">
            <v>1314028.1566899447</v>
          </cell>
          <cell r="AG14">
            <v>1304871.927199356</v>
          </cell>
          <cell r="AH14">
            <v>1295779.4988823249</v>
          </cell>
        </row>
        <row r="15">
          <cell r="D15">
            <v>0</v>
          </cell>
          <cell r="E15">
            <v>1237.9195614679275</v>
          </cell>
          <cell r="F15">
            <v>2458.5873227548886</v>
          </cell>
          <cell r="G15">
            <v>3662.183601277346</v>
          </cell>
          <cell r="H15">
            <v>4848.8870391678802</v>
          </cell>
          <cell r="I15">
            <v>6018.8746178670344</v>
          </cell>
          <cell r="J15">
            <v>7172.3216725931625</v>
          </cell>
          <cell r="K15">
            <v>8309.4019066912442</v>
          </cell>
          <cell r="L15">
            <v>9430.287405861669</v>
          </cell>
          <cell r="M15">
            <v>10535.148652269958</v>
          </cell>
          <cell r="N15">
            <v>11624.1545385384</v>
          </cell>
          <cell r="O15">
            <v>15805.245342157034</v>
          </cell>
          <cell r="P15">
            <v>19927.503549118261</v>
          </cell>
          <cell r="Q15">
            <v>23991.546049561686</v>
          </cell>
          <cell r="R15">
            <v>27997.983993120797</v>
          </cell>
          <cell r="S15">
            <v>31947.422838970961</v>
          </cell>
          <cell r="T15">
            <v>35840.46240545866</v>
          </cell>
          <cell r="U15">
            <v>39677.696919315385</v>
          </cell>
          <cell r="V15">
            <v>43459.71506445956</v>
          </cell>
          <cell r="W15">
            <v>47187.10003038984</v>
          </cell>
          <cell r="X15">
            <v>50860.429560173179</v>
          </cell>
          <cell r="Y15">
            <v>53735.105049729493</v>
          </cell>
          <cell r="Z15">
            <v>56567.249234461204</v>
          </cell>
          <cell r="AA15">
            <v>59357.315259228402</v>
          </cell>
          <cell r="AB15">
            <v>62105.752018868443</v>
          </cell>
          <cell r="AC15">
            <v>64813.004195422873</v>
          </cell>
          <cell r="AD15">
            <v>67479.5122950519</v>
          </cell>
          <cell r="AE15">
            <v>70105.712684638929</v>
          </cell>
          <cell r="AF15">
            <v>72692.037628087739</v>
          </cell>
          <cell r="AG15">
            <v>75238.915322314875</v>
          </cell>
          <cell r="AH15">
            <v>77746.769932939496</v>
          </cell>
        </row>
        <row r="16">
          <cell r="D16">
            <v>0</v>
          </cell>
          <cell r="E16">
            <v>6456.2266359634978</v>
          </cell>
          <cell r="F16">
            <v>12822.478498675495</v>
          </cell>
          <cell r="G16">
            <v>19099.696012815701</v>
          </cell>
          <cell r="H16">
            <v>25288.810865814019</v>
          </cell>
          <cell r="I16">
            <v>31390.746083952683</v>
          </cell>
          <cell r="J16">
            <v>37406.416107832039</v>
          </cell>
          <cell r="K16">
            <v>43336.7268672051</v>
          </cell>
          <cell r="L16">
            <v>49182.575855186238</v>
          </cell>
          <cell r="M16">
            <v>54944.852201838708</v>
          </cell>
          <cell r="N16">
            <v>60624.436747146421</v>
          </cell>
          <cell r="O16">
            <v>66891.113245833141</v>
          </cell>
          <cell r="P16">
            <v>73067.513013433621</v>
          </cell>
          <cell r="Q16">
            <v>79154.589886145113</v>
          </cell>
          <cell r="R16">
            <v>85153.288790671751</v>
          </cell>
          <cell r="S16">
            <v>91064.545822075801</v>
          </cell>
          <cell r="T16">
            <v>96889.28832097679</v>
          </cell>
          <cell r="U16">
            <v>102628.43495010331</v>
          </cell>
          <cell r="V16">
            <v>108282.89577020338</v>
          </cell>
          <cell r="W16">
            <v>113853.57231531784</v>
          </cell>
          <cell r="X16">
            <v>119341.35766742275</v>
          </cell>
          <cell r="Y16">
            <v>122252.19379983655</v>
          </cell>
          <cell r="Z16">
            <v>125116.66967304375</v>
          </cell>
          <cell r="AA16">
            <v>127935.29003694677</v>
          </cell>
          <cell r="AB16">
            <v>130708.55485816159</v>
          </cell>
          <cell r="AC16">
            <v>133436.95936217083</v>
          </cell>
          <cell r="AD16">
            <v>136120.9940751213</v>
          </cell>
          <cell r="AE16">
            <v>138761.14486526945</v>
          </cell>
          <cell r="AF16">
            <v>141357.89298407748</v>
          </cell>
          <cell r="AG16">
            <v>143911.71510696257</v>
          </cell>
          <cell r="AH16">
            <v>146423.08337370271</v>
          </cell>
        </row>
        <row r="17">
          <cell r="D17">
            <v>0</v>
          </cell>
          <cell r="E17">
            <v>7694.1461974314252</v>
          </cell>
          <cell r="F17">
            <v>15281.065821430384</v>
          </cell>
          <cell r="G17">
            <v>22761.879614093046</v>
          </cell>
          <cell r="H17">
            <v>30137.697904981898</v>
          </cell>
          <cell r="I17">
            <v>37409.620701819716</v>
          </cell>
          <cell r="J17">
            <v>44578.737780425203</v>
          </cell>
          <cell r="K17">
            <v>51646.128773896344</v>
          </cell>
          <cell r="L17">
            <v>58612.863261047911</v>
          </cell>
          <cell r="M17">
            <v>65480.000854108664</v>
          </cell>
          <cell r="N17">
            <v>72248.591285684815</v>
          </cell>
          <cell r="O17">
            <v>82696.35858799018</v>
          </cell>
          <cell r="P17">
            <v>92995.016562551886</v>
          </cell>
          <cell r="Q17">
            <v>103146.1359357068</v>
          </cell>
          <cell r="R17">
            <v>113151.27278379255</v>
          </cell>
          <cell r="S17">
            <v>123011.96866104676</v>
          </cell>
          <cell r="T17">
            <v>132729.75072643545</v>
          </cell>
          <cell r="U17">
            <v>142306.13186941869</v>
          </cell>
          <cell r="V17">
            <v>151742.61083466295</v>
          </cell>
          <cell r="W17">
            <v>161040.67234570769</v>
          </cell>
          <cell r="X17">
            <v>170201.78722759592</v>
          </cell>
          <cell r="Y17">
            <v>175987.29884956602</v>
          </cell>
          <cell r="Z17">
            <v>181683.91890750497</v>
          </cell>
          <cell r="AA17">
            <v>187292.60529617517</v>
          </cell>
          <cell r="AB17">
            <v>192814.30687703003</v>
          </cell>
          <cell r="AC17">
            <v>198249.9635575937</v>
          </cell>
          <cell r="AD17">
            <v>203600.50637017319</v>
          </cell>
          <cell r="AE17">
            <v>208866.8575499084</v>
          </cell>
          <cell r="AF17">
            <v>214049.93061216522</v>
          </cell>
          <cell r="AG17">
            <v>219150.63042927743</v>
          </cell>
          <cell r="AH17">
            <v>224169.85330664221</v>
          </cell>
        </row>
        <row r="18">
          <cell r="D18">
            <v>0</v>
          </cell>
          <cell r="E18">
            <v>4062.9154837921715</v>
          </cell>
          <cell r="F18">
            <v>8069.2096746827101</v>
          </cell>
          <cell r="G18">
            <v>12019.474383679497</v>
          </cell>
          <cell r="H18">
            <v>15914.295923422786</v>
          </cell>
          <cell r="I18">
            <v>19754.255156076422</v>
          </cell>
          <cell r="J18">
            <v>23539.927540818589</v>
          </cell>
          <cell r="K18">
            <v>27271.883180935365</v>
          </cell>
          <cell r="L18">
            <v>30950.686870520349</v>
          </cell>
          <cell r="M18">
            <v>34576.898140783458</v>
          </cell>
          <cell r="N18">
            <v>38151.071305972189</v>
          </cell>
          <cell r="O18">
            <v>41673.755508908434</v>
          </cell>
          <cell r="P18">
            <v>45145.494766144038</v>
          </cell>
          <cell r="Q18">
            <v>48566.828012738013</v>
          </cell>
          <cell r="R18">
            <v>51938.289146658877</v>
          </cell>
          <cell r="S18">
            <v>55260.40707281464</v>
          </cell>
          <cell r="T18">
            <v>58533.705746713989</v>
          </cell>
          <cell r="U18">
            <v>61758.704217761289</v>
          </cell>
          <cell r="V18">
            <v>64935.916672188599</v>
          </cell>
          <cell r="W18">
            <v>68065.852475627587</v>
          </cell>
          <cell r="X18">
            <v>71149.016215324242</v>
          </cell>
          <cell r="Y18">
            <v>70035.029570720886</v>
          </cell>
          <cell r="Z18">
            <v>71564.147868713713</v>
          </cell>
          <cell r="AA18">
            <v>73068.555712047877</v>
          </cell>
          <cell r="AB18">
            <v>74548.523224041215</v>
          </cell>
          <cell r="AC18">
            <v>76004.317963328183</v>
          </cell>
          <cell r="AD18">
            <v>77436.204946486105</v>
          </cell>
          <cell r="AE18">
            <v>78844.446670470468</v>
          </cell>
          <cell r="AF18">
            <v>80229.303134861271</v>
          </cell>
          <cell r="AG18">
            <v>81591.031863921336</v>
          </cell>
          <cell r="AH18">
            <v>82929.887928468801</v>
          </cell>
        </row>
        <row r="19">
          <cell r="D19">
            <v>0</v>
          </cell>
          <cell r="E19">
            <v>1456.9360992660991</v>
          </cell>
          <cell r="F19">
            <v>2893.5681567807528</v>
          </cell>
          <cell r="G19">
            <v>4310.1083922725684</v>
          </cell>
          <cell r="H19">
            <v>5706.7670537898894</v>
          </cell>
          <cell r="I19">
            <v>7083.7524348742782</v>
          </cell>
          <cell r="J19">
            <v>8441.2708915904132</v>
          </cell>
          <cell r="K19">
            <v>9779.5268594135414</v>
          </cell>
          <cell r="L19">
            <v>11098.722869975656</v>
          </cell>
          <cell r="M19">
            <v>12399.059567671566</v>
          </cell>
          <cell r="N19">
            <v>13680.73572612596</v>
          </cell>
          <cell r="O19">
            <v>14943.948264522633</v>
          </cell>
          <cell r="P19">
            <v>14310.769141689794</v>
          </cell>
          <cell r="Q19">
            <v>15025.362416440819</v>
          </cell>
          <cell r="R19">
            <v>15729.302187439602</v>
          </cell>
          <cell r="S19">
            <v>16422.7022269521</v>
          </cell>
          <cell r="T19">
            <v>17105.675238968906</v>
          </cell>
          <cell r="U19">
            <v>17778.332868568781</v>
          </cell>
          <cell r="V19">
            <v>18440.785711203556</v>
          </cell>
          <cell r="W19">
            <v>19093.14332190507</v>
          </cell>
          <cell r="X19">
            <v>19735.514224414739</v>
          </cell>
          <cell r="Y19">
            <v>20815.108489217248</v>
          </cell>
          <cell r="Z19">
            <v>21114.054656118657</v>
          </cell>
          <cell r="AA19">
            <v>21407.824017840008</v>
          </cell>
          <cell r="AB19">
            <v>21696.47420398067</v>
          </cell>
          <cell r="AC19">
            <v>21980.062292360795</v>
          </cell>
          <cell r="AD19">
            <v>22258.644813912852</v>
          </cell>
          <cell r="AE19">
            <v>22532.277757531738</v>
          </cell>
          <cell r="AF19">
            <v>22801.016574883917</v>
          </cell>
          <cell r="AG19">
            <v>23064.916185175814</v>
          </cell>
          <cell r="AH19">
            <v>23324.030979881845</v>
          </cell>
        </row>
        <row r="20">
          <cell r="D20">
            <v>0</v>
          </cell>
          <cell r="E20">
            <v>5519.851583058271</v>
          </cell>
          <cell r="F20">
            <v>10962.777831463463</v>
          </cell>
          <cell r="G20">
            <v>16329.582775952065</v>
          </cell>
          <cell r="H20">
            <v>21621.062977212674</v>
          </cell>
          <cell r="I20">
            <v>26838.0075909507</v>
          </cell>
          <cell r="J20">
            <v>31981.198432409001</v>
          </cell>
          <cell r="K20">
            <v>37051.410040348906</v>
          </cell>
          <cell r="L20">
            <v>42049.409740496005</v>
          </cell>
          <cell r="M20">
            <v>46975.957708455026</v>
          </cell>
          <cell r="N20">
            <v>51831.80703209815</v>
          </cell>
          <cell r="O20">
            <v>56617.703773431065</v>
          </cell>
          <cell r="P20">
            <v>59456.263907833832</v>
          </cell>
          <cell r="Q20">
            <v>63592.190429178831</v>
          </cell>
          <cell r="R20">
            <v>67667.591334098484</v>
          </cell>
          <cell r="S20">
            <v>71683.109299766744</v>
          </cell>
          <cell r="T20">
            <v>75639.380985682888</v>
          </cell>
          <cell r="U20">
            <v>79537.037086330063</v>
          </cell>
          <cell r="V20">
            <v>83376.702383392156</v>
          </cell>
          <cell r="W20">
            <v>87158.995797532654</v>
          </cell>
          <cell r="X20">
            <v>90884.530439738985</v>
          </cell>
          <cell r="Y20">
            <v>90850.138059938137</v>
          </cell>
          <cell r="Z20">
            <v>92678.202524832363</v>
          </cell>
          <cell r="AA20">
            <v>94476.379729887878</v>
          </cell>
          <cell r="AB20">
            <v>96244.997428021888</v>
          </cell>
          <cell r="AC20">
            <v>97984.380255688971</v>
          </cell>
          <cell r="AD20">
            <v>99694.849760398953</v>
          </cell>
          <cell r="AE20">
            <v>101376.7244280022</v>
          </cell>
          <cell r="AF20">
            <v>103030.31970974519</v>
          </cell>
          <cell r="AG20">
            <v>104655.94804909715</v>
          </cell>
          <cell r="AH20">
            <v>106253.91890835065</v>
          </cell>
        </row>
        <row r="21">
          <cell r="D21">
            <v>1598212.8065688689</v>
          </cell>
          <cell r="E21">
            <v>1573862.3630758272</v>
          </cell>
          <cell r="F21">
            <v>1549773.670933573</v>
          </cell>
          <cell r="G21">
            <v>1525944.2646515558</v>
          </cell>
          <cell r="H21">
            <v>1502371.7003895617</v>
          </cell>
          <cell r="I21">
            <v>1479053.5557756999</v>
          </cell>
          <cell r="J21">
            <v>1455987.4297258756</v>
          </cell>
          <cell r="K21">
            <v>1433170.9422647371</v>
          </cell>
          <cell r="L21">
            <v>1410601.7343480824</v>
          </cell>
          <cell r="M21">
            <v>1388277.4676867183</v>
          </cell>
          <cell r="N21">
            <v>1366195.8245717555</v>
          </cell>
          <cell r="O21">
            <v>1340577.8236083384</v>
          </cell>
          <cell r="P21">
            <v>1317128.6272816984</v>
          </cell>
          <cell r="Q21">
            <v>1292601.4576717133</v>
          </cell>
          <cell r="R21">
            <v>1268352.1500187961</v>
          </cell>
          <cell r="S21">
            <v>1244378.0228937343</v>
          </cell>
          <cell r="T21">
            <v>1220676.4187447662</v>
          </cell>
          <cell r="U21">
            <v>1197244.703695016</v>
          </cell>
          <cell r="V21">
            <v>1174080.267341593</v>
          </cell>
          <cell r="W21">
            <v>1151180.5225563399</v>
          </cell>
          <cell r="X21">
            <v>1128542.9052882167</v>
          </cell>
          <cell r="Y21">
            <v>1113108.7636485209</v>
          </cell>
          <cell r="Z21">
            <v>1095968.5286272848</v>
          </cell>
          <cell r="AA21">
            <v>1079013.1162859132</v>
          </cell>
          <cell r="AB21">
            <v>1062240.7831376905</v>
          </cell>
          <cell r="AC21">
            <v>1045649.8010194891</v>
          </cell>
          <cell r="AD21">
            <v>1029238.4569628697</v>
          </cell>
          <cell r="AE21">
            <v>1013005.0530662367</v>
          </cell>
          <cell r="AF21">
            <v>996947.90636803419</v>
          </cell>
          <cell r="AG21">
            <v>981065.34872098151</v>
          </cell>
          <cell r="AH21">
            <v>965355.726667332</v>
          </cell>
        </row>
        <row r="22">
          <cell r="D22">
            <v>350789.70130119962</v>
          </cell>
          <cell r="E22">
            <v>348345.37696028163</v>
          </cell>
          <cell r="F22">
            <v>345918.08482259378</v>
          </cell>
          <cell r="G22">
            <v>343507.70620669023</v>
          </cell>
          <cell r="H22">
            <v>341114.12325810484</v>
          </cell>
          <cell r="I22">
            <v>338737.21894358861</v>
          </cell>
          <cell r="J22">
            <v>336376.87704538746</v>
          </cell>
          <cell r="K22">
            <v>334032.98215555988</v>
          </cell>
          <cell r="L22">
            <v>331705.41967033397</v>
          </cell>
          <cell r="M22">
            <v>329394.07578450406</v>
          </cell>
          <cell r="N22">
            <v>327098.83748586621</v>
          </cell>
          <cell r="O22">
            <v>324819.59254969237</v>
          </cell>
          <cell r="P22">
            <v>322556.22953324352</v>
          </cell>
          <cell r="Q22">
            <v>320308.63777032041</v>
          </cell>
          <cell r="R22">
            <v>318076.70736585272</v>
          </cell>
          <cell r="S22">
            <v>315860.32919052587</v>
          </cell>
          <cell r="T22">
            <v>313659.394875445</v>
          </cell>
          <cell r="U22">
            <v>311473.7968068365</v>
          </cell>
          <cell r="V22">
            <v>309303.42812078609</v>
          </cell>
          <cell r="W22">
            <v>307148.18269801396</v>
          </cell>
          <cell r="X22">
            <v>305007.95515868592</v>
          </cell>
          <cell r="Y22">
            <v>302882.64085726102</v>
          </cell>
          <cell r="Z22">
            <v>300772.13587737497</v>
          </cell>
          <cell r="AA22">
            <v>298676.33702675905</v>
          </cell>
          <cell r="AB22">
            <v>296595.14183219464</v>
          </cell>
          <cell r="AC22">
            <v>294528.44853450294</v>
          </cell>
          <cell r="AD22">
            <v>292476.15608356934</v>
          </cell>
          <cell r="AE22">
            <v>290438.16413340269</v>
          </cell>
          <cell r="AF22">
            <v>288414.37303722894</v>
          </cell>
          <cell r="AG22">
            <v>286404.68384261889</v>
          </cell>
          <cell r="AH22">
            <v>284408.99828664999</v>
          </cell>
        </row>
        <row r="23">
          <cell r="D23">
            <v>0</v>
          </cell>
          <cell r="E23">
            <v>6322.4685918291125</v>
          </cell>
          <cell r="F23">
            <v>12556.826479060155</v>
          </cell>
          <cell r="G23">
            <v>18703.994602954284</v>
          </cell>
          <cell r="H23">
            <v>24764.885348538413</v>
          </cell>
          <cell r="I23">
            <v>30740.402619130669</v>
          </cell>
          <cell r="J23">
            <v>36631.441910242698</v>
          </cell>
          <cell r="K23">
            <v>42438.890382863887</v>
          </cell>
          <cell r="L23">
            <v>48163.626936132496</v>
          </cell>
          <cell r="M23">
            <v>53806.522279398749</v>
          </cell>
          <cell r="N23">
            <v>59368.439003684718</v>
          </cell>
          <cell r="O23">
            <v>64850.231652546085</v>
          </cell>
          <cell r="P23">
            <v>70252.746792340447</v>
          </cell>
          <cell r="Q23">
            <v>75576.823081907118</v>
          </cell>
          <cell r="R23">
            <v>80823.291341663178</v>
          </cell>
          <cell r="S23">
            <v>85992.974622120673</v>
          </cell>
          <cell r="T23">
            <v>91086.688271829233</v>
          </cell>
          <cell r="U23">
            <v>96105.240004749416</v>
          </cell>
          <cell r="V23">
            <v>101049.42996706085</v>
          </cell>
          <cell r="W23">
            <v>105920.05080341012</v>
          </cell>
          <cell r="X23">
            <v>110717.887722603</v>
          </cell>
          <cell r="Y23">
            <v>115610.30401521655</v>
          </cell>
          <cell r="Z23">
            <v>120429.16320530094</v>
          </cell>
          <cell r="AA23">
            <v>125175.25284791473</v>
          </cell>
          <cell r="AB23">
            <v>129849.35309413481</v>
          </cell>
          <cell r="AC23">
            <v>134452.23675600061</v>
          </cell>
          <cell r="AD23">
            <v>138984.66937091216</v>
          </cell>
          <cell r="AE23">
            <v>143447.4092654876</v>
          </cell>
          <cell r="AF23">
            <v>147841.20761888355</v>
          </cell>
          <cell r="AG23">
            <v>152166.80852558344</v>
          </cell>
          <cell r="AH23">
            <v>156424.9490576575</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D25">
            <v>350789.70130119962</v>
          </cell>
          <cell r="E25">
            <v>342022.90836845251</v>
          </cell>
          <cell r="F25">
            <v>333361.25834353361</v>
          </cell>
          <cell r="G25">
            <v>324803.71160373592</v>
          </cell>
          <cell r="H25">
            <v>316349.23790956644</v>
          </cell>
          <cell r="I25">
            <v>307996.81632445793</v>
          </cell>
          <cell r="J25">
            <v>299745.43513514474</v>
          </cell>
          <cell r="K25">
            <v>291594.091772696</v>
          </cell>
          <cell r="L25">
            <v>283541.79273420147</v>
          </cell>
          <cell r="M25">
            <v>275587.55350510532</v>
          </cell>
          <cell r="N25">
            <v>267730.39848218148</v>
          </cell>
          <cell r="O25">
            <v>259969.36089714628</v>
          </cell>
          <cell r="P25">
            <v>252303.48274090307</v>
          </cell>
          <cell r="Q25">
            <v>244731.81468841329</v>
          </cell>
          <cell r="R25">
            <v>237253.41602418956</v>
          </cell>
          <cell r="S25">
            <v>229867.35456840519</v>
          </cell>
          <cell r="T25">
            <v>222572.70660361578</v>
          </cell>
          <cell r="U25">
            <v>215368.55680208709</v>
          </cell>
          <cell r="V25">
            <v>208253.99815372523</v>
          </cell>
          <cell r="W25">
            <v>201228.13189460384</v>
          </cell>
          <cell r="X25">
            <v>194290.06743608293</v>
          </cell>
          <cell r="Y25">
            <v>187272.33684204449</v>
          </cell>
          <cell r="Z25">
            <v>180342.97267207404</v>
          </cell>
          <cell r="AA25">
            <v>173501.08417884432</v>
          </cell>
          <cell r="AB25">
            <v>166745.78873805981</v>
          </cell>
          <cell r="AC25">
            <v>160076.21177850233</v>
          </cell>
          <cell r="AD25">
            <v>153491.48671265718</v>
          </cell>
          <cell r="AE25">
            <v>146990.75486791509</v>
          </cell>
          <cell r="AF25">
            <v>140573.16541834539</v>
          </cell>
          <cell r="AG25">
            <v>134237.87531703545</v>
          </cell>
          <cell r="AH25">
            <v>127984.04922899249</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D32">
            <v>1577666.5665936389</v>
          </cell>
          <cell r="E32">
            <v>1555252.6334020277</v>
          </cell>
          <cell r="F32">
            <v>1532620.711095769</v>
          </cell>
          <cell r="G32">
            <v>1509766.8743648059</v>
          </cell>
          <cell r="H32">
            <v>1486687.128030923</v>
          </cell>
          <cell r="I32">
            <v>1463377.4059056176</v>
          </cell>
          <cell r="J32">
            <v>1437561.3789493258</v>
          </cell>
          <cell r="K32">
            <v>1411531.3848667105</v>
          </cell>
          <cell r="L32">
            <v>1385282.9413706195</v>
          </cell>
          <cell r="M32">
            <v>1358811.4917964209</v>
          </cell>
          <cell r="N32">
            <v>1332112.4038477791</v>
          </cell>
          <cell r="O32">
            <v>1300967.7952976746</v>
          </cell>
          <cell r="P32">
            <v>1269637.7925097346</v>
          </cell>
          <cell r="Q32">
            <v>1238117.0508866413</v>
          </cell>
          <cell r="R32">
            <v>1206400.1488923521</v>
          </cell>
          <cell r="S32">
            <v>1174481.5866562016</v>
          </cell>
          <cell r="T32">
            <v>1138670.3989468042</v>
          </cell>
          <cell r="U32">
            <v>1102698.7541022208</v>
          </cell>
          <cell r="V32">
            <v>1066560.3481397876</v>
          </cell>
          <cell r="W32">
            <v>1030248.7982551481</v>
          </cell>
          <cell r="X32">
            <v>993757.6412587947</v>
          </cell>
          <cell r="Y32">
            <v>954509.05445038958</v>
          </cell>
          <cell r="Z32">
            <v>915108.38195366878</v>
          </cell>
          <cell r="AA32">
            <v>875548.42644256703</v>
          </cell>
          <cell r="AB32">
            <v>835821.90880547452</v>
          </cell>
          <cell r="AC32">
            <v>795921.46640263055</v>
          </cell>
          <cell r="AD32">
            <v>754534.72281695297</v>
          </cell>
          <cell r="AE32">
            <v>712981.06315512001</v>
          </cell>
          <cell r="AF32">
            <v>671252.58546259941</v>
          </cell>
          <cell r="AG32">
            <v>629341.30013987911</v>
          </cell>
          <cell r="AH32">
            <v>587239.12802909594</v>
          </cell>
        </row>
        <row r="33">
          <cell r="D33">
            <v>0</v>
          </cell>
          <cell r="E33">
            <v>7698.5005353400365</v>
          </cell>
          <cell r="F33">
            <v>15172.945039848113</v>
          </cell>
          <cell r="G33">
            <v>22420.03808431737</v>
          </cell>
          <cell r="H33">
            <v>29436.405135012279</v>
          </cell>
          <cell r="I33">
            <v>36218.590796164041</v>
          </cell>
          <cell r="J33">
            <v>42695.572954794974</v>
          </cell>
          <cell r="K33">
            <v>48909.562485631519</v>
          </cell>
          <cell r="L33">
            <v>54857.20447827653</v>
          </cell>
          <cell r="M33">
            <v>60535.051959530545</v>
          </cell>
          <cell r="N33">
            <v>65939.563990465074</v>
          </cell>
          <cell r="O33">
            <v>70837.696453958386</v>
          </cell>
          <cell r="P33">
            <v>75416.48487507824</v>
          </cell>
          <cell r="Q33">
            <v>79672.832224555372</v>
          </cell>
          <cell r="R33">
            <v>83603.530318239995</v>
          </cell>
          <cell r="S33">
            <v>87205.257809222967</v>
          </cell>
          <cell r="T33">
            <v>90182.695596586898</v>
          </cell>
          <cell r="U33">
            <v>92792.100157701891</v>
          </cell>
          <cell r="V33">
            <v>95030.527019255082</v>
          </cell>
          <cell r="W33">
            <v>96894.899475896673</v>
          </cell>
          <cell r="X33">
            <v>98382.006484620681</v>
          </cell>
          <cell r="Y33">
            <v>99364.392568285562</v>
          </cell>
          <cell r="Z33">
            <v>99929.835309340633</v>
          </cell>
          <cell r="AA33">
            <v>100075.18514238541</v>
          </cell>
          <cell r="AB33">
            <v>99797.135911373669</v>
          </cell>
          <cell r="AC33">
            <v>99092.222567127508</v>
          </cell>
          <cell r="AD33">
            <v>97787.700077077112</v>
          </cell>
          <cell r="AE33">
            <v>96038.549206994663</v>
          </cell>
          <cell r="AF33">
            <v>93841.111447671399</v>
          </cell>
          <cell r="AG33">
            <v>91191.554390268473</v>
          </cell>
          <cell r="AH33">
            <v>88085.869204364382</v>
          </cell>
        </row>
        <row r="34">
          <cell r="D34">
            <v>0</v>
          </cell>
          <cell r="E34">
            <v>2566.1668451133455</v>
          </cell>
          <cell r="F34">
            <v>5057.648346616038</v>
          </cell>
          <cell r="G34">
            <v>7473.3460281057896</v>
          </cell>
          <cell r="H34">
            <v>9812.1350450040918</v>
          </cell>
          <cell r="I34">
            <v>12072.863598721346</v>
          </cell>
          <cell r="J34">
            <v>14231.857651598326</v>
          </cell>
          <cell r="K34">
            <v>16303.187495210508</v>
          </cell>
          <cell r="L34">
            <v>18285.734826092179</v>
          </cell>
          <cell r="M34">
            <v>20178.350653176851</v>
          </cell>
          <cell r="N34">
            <v>21979.854663488357</v>
          </cell>
          <cell r="O34">
            <v>23612.565484652794</v>
          </cell>
          <cell r="P34">
            <v>25138.828291692749</v>
          </cell>
          <cell r="Q34">
            <v>26557.61074151846</v>
          </cell>
          <cell r="R34">
            <v>27867.843439413336</v>
          </cell>
          <cell r="S34">
            <v>29068.419269740993</v>
          </cell>
          <cell r="T34">
            <v>30060.898532195635</v>
          </cell>
          <cell r="U34">
            <v>30930.700052567299</v>
          </cell>
          <cell r="V34">
            <v>31676.8423397517</v>
          </cell>
          <cell r="W34">
            <v>32298.299825298895</v>
          </cell>
          <cell r="X34">
            <v>32794.002161540229</v>
          </cell>
          <cell r="Y34">
            <v>33121.464189428523</v>
          </cell>
          <cell r="Z34">
            <v>33309.945103113547</v>
          </cell>
          <cell r="AA34">
            <v>33358.39504746181</v>
          </cell>
          <cell r="AB34">
            <v>33265.711970457887</v>
          </cell>
          <cell r="AC34">
            <v>33030.740855709177</v>
          </cell>
          <cell r="AD34">
            <v>32595.900025692372</v>
          </cell>
          <cell r="AE34">
            <v>32012.849735664891</v>
          </cell>
          <cell r="AF34">
            <v>31280.370482557129</v>
          </cell>
          <cell r="AG34">
            <v>30397.184796756163</v>
          </cell>
          <cell r="AH34">
            <v>29361.956401454798</v>
          </cell>
        </row>
        <row r="35">
          <cell r="D35">
            <v>1577666.5665936389</v>
          </cell>
          <cell r="E35">
            <v>1544987.9660215743</v>
          </cell>
          <cell r="F35">
            <v>1512390.1177093049</v>
          </cell>
          <cell r="G35">
            <v>1479873.4902523826</v>
          </cell>
          <cell r="H35">
            <v>1447438.5878509067</v>
          </cell>
          <cell r="I35">
            <v>1415085.9515107323</v>
          </cell>
          <cell r="J35">
            <v>1380633.9483429324</v>
          </cell>
          <cell r="K35">
            <v>1346318.6348858685</v>
          </cell>
          <cell r="L35">
            <v>1312140.0020662509</v>
          </cell>
          <cell r="M35">
            <v>1278098.0891837135</v>
          </cell>
          <cell r="N35">
            <v>1244192.9851938256</v>
          </cell>
          <cell r="O35">
            <v>1206517.5333590636</v>
          </cell>
          <cell r="P35">
            <v>1169082.4793429635</v>
          </cell>
          <cell r="Q35">
            <v>1131886.6079205675</v>
          </cell>
          <cell r="R35">
            <v>1094928.775134699</v>
          </cell>
          <cell r="S35">
            <v>1058207.9095772377</v>
          </cell>
          <cell r="T35">
            <v>1018426.8048180217</v>
          </cell>
          <cell r="U35">
            <v>978975.95389195159</v>
          </cell>
          <cell r="V35">
            <v>939852.9787807808</v>
          </cell>
          <cell r="W35">
            <v>901055.59895395243</v>
          </cell>
          <cell r="X35">
            <v>862581.63261263387</v>
          </cell>
          <cell r="Y35">
            <v>822023.19769267552</v>
          </cell>
          <cell r="Z35">
            <v>781868.60154121462</v>
          </cell>
          <cell r="AA35">
            <v>742114.84625271976</v>
          </cell>
          <cell r="AB35">
            <v>702759.06092364294</v>
          </cell>
          <cell r="AC35">
            <v>663798.50297979382</v>
          </cell>
          <cell r="AD35">
            <v>624151.12271418341</v>
          </cell>
          <cell r="AE35">
            <v>584929.6642124604</v>
          </cell>
          <cell r="AF35">
            <v>546131.10353237088</v>
          </cell>
          <cell r="AG35">
            <v>507752.56095285446</v>
          </cell>
          <cell r="AH35">
            <v>469791.30242327676</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D39">
            <v>0</v>
          </cell>
          <cell r="E39">
            <v>26202.24047264145</v>
          </cell>
          <cell r="F39">
            <v>52144.115879963058</v>
          </cell>
          <cell r="G39">
            <v>77828.521158877324</v>
          </cell>
          <cell r="H39">
            <v>103258.34770943712</v>
          </cell>
          <cell r="I39">
            <v>128436.4837876661</v>
          </cell>
          <cell r="J39">
            <v>153298.33083864616</v>
          </cell>
          <cell r="K39">
            <v>177892.60542837461</v>
          </cell>
          <cell r="L39">
            <v>202222.54273732897</v>
          </cell>
          <cell r="M39">
            <v>226291.37258940871</v>
          </cell>
          <cell r="N39">
            <v>250102.31989665172</v>
          </cell>
          <cell r="O39">
            <v>287923.26580105582</v>
          </cell>
          <cell r="P39">
            <v>325787.78826156538</v>
          </cell>
          <cell r="Q39">
            <v>363708.97930948011</v>
          </cell>
          <cell r="R39">
            <v>401700.03858637752</v>
          </cell>
          <cell r="S39">
            <v>439774.27424501698</v>
          </cell>
          <cell r="T39">
            <v>477653.22125274775</v>
          </cell>
          <cell r="U39">
            <v>515610.21760238521</v>
          </cell>
          <cell r="V39">
            <v>553659.63064372086</v>
          </cell>
          <cell r="W39">
            <v>591815.9286424364</v>
          </cell>
          <cell r="X39">
            <v>630093.68149235332</v>
          </cell>
          <cell r="Y39">
            <v>682710.75248449284</v>
          </cell>
          <cell r="Z39">
            <v>735637.92624478473</v>
          </cell>
          <cell r="AA39">
            <v>788879.48254098557</v>
          </cell>
          <cell r="AB39">
            <v>842439.15616882755</v>
          </cell>
          <cell r="AC39">
            <v>896320.11370540829</v>
          </cell>
          <cell r="AD39">
            <v>950355.81072193512</v>
          </cell>
          <cell r="AE39">
            <v>1004706.9750932766</v>
          </cell>
          <cell r="AF39">
            <v>1059375.2186543518</v>
          </cell>
          <cell r="AG39">
            <v>1114361.4784835551</v>
          </cell>
          <cell r="AH39">
            <v>1169665.9894430807</v>
          </cell>
        </row>
        <row r="40">
          <cell r="D40">
            <v>0</v>
          </cell>
          <cell r="E40">
            <v>8086.0184281716165</v>
          </cell>
          <cell r="F40">
            <v>16020.426178079502</v>
          </cell>
          <cell r="G40">
            <v>23802.928804057854</v>
          </cell>
          <cell r="H40">
            <v>31433.198022216766</v>
          </cell>
          <cell r="I40">
            <v>38910.871189672049</v>
          </cell>
          <cell r="J40">
            <v>46213.05608400733</v>
          </cell>
          <cell r="K40">
            <v>53354.597535559413</v>
          </cell>
          <cell r="L40">
            <v>60335.144566588184</v>
          </cell>
          <cell r="M40">
            <v>67154.308361631876</v>
          </cell>
          <cell r="N40">
            <v>73811.661695586503</v>
          </cell>
          <cell r="O40">
            <v>80230.269258083863</v>
          </cell>
          <cell r="P40">
            <v>84595.092199526582</v>
          </cell>
          <cell r="Q40">
            <v>90149.80117069729</v>
          </cell>
          <cell r="R40">
            <v>95535.434773511821</v>
          </cell>
          <cell r="S40">
            <v>100751.52856950773</v>
          </cell>
          <cell r="T40">
            <v>105700.27951787852</v>
          </cell>
          <cell r="U40">
            <v>110467.73713889736</v>
          </cell>
          <cell r="V40">
            <v>115053.54472314386</v>
          </cell>
          <cell r="W40">
            <v>119457.29562283155</v>
          </cell>
          <cell r="X40">
            <v>123678.53260127921</v>
          </cell>
          <cell r="Y40">
            <v>123971.60224936667</v>
          </cell>
          <cell r="Z40">
            <v>125988.1476279459</v>
          </cell>
          <cell r="AA40">
            <v>127834.7747773497</v>
          </cell>
          <cell r="AB40">
            <v>129510.70939847978</v>
          </cell>
          <cell r="AC40">
            <v>131015.12111139816</v>
          </cell>
          <cell r="AD40">
            <v>132290.74978609133</v>
          </cell>
          <cell r="AE40">
            <v>133389.5741636671</v>
          </cell>
          <cell r="AF40">
            <v>134310.69019230231</v>
          </cell>
          <cell r="AG40">
            <v>135053.13284585331</v>
          </cell>
          <cell r="AH40">
            <v>135615.87530980544</v>
          </cell>
        </row>
        <row r="41">
          <cell r="D41">
            <v>0</v>
          </cell>
          <cell r="E41">
            <v>1660.7122883330044</v>
          </cell>
          <cell r="F41">
            <v>3377.8887944693302</v>
          </cell>
          <cell r="G41">
            <v>5152.9693559629632</v>
          </cell>
          <cell r="H41">
            <v>6987.4264466857776</v>
          </cell>
          <cell r="I41">
            <v>8882.7658703492943</v>
          </cell>
          <cell r="J41">
            <v>10840.527468174278</v>
          </cell>
          <cell r="K41">
            <v>12862.285840988778</v>
          </cell>
          <cell r="L41">
            <v>14949.651086040672</v>
          </cell>
          <cell r="M41">
            <v>17104.269548816283</v>
          </cell>
          <cell r="N41">
            <v>19327.824590162396</v>
          </cell>
          <cell r="O41">
            <v>24570.49701024394</v>
          </cell>
          <cell r="P41">
            <v>29985.834551301701</v>
          </cell>
          <cell r="Q41">
            <v>35578.192695119462</v>
          </cell>
          <cell r="R41">
            <v>41352.02510964172</v>
          </cell>
          <cell r="S41">
            <v>47311.885728568814</v>
          </cell>
          <cell r="T41">
            <v>53462.430873282749</v>
          </cell>
          <cell r="U41">
            <v>59808.421417941419</v>
          </cell>
          <cell r="V41">
            <v>66354.724998596081</v>
          </cell>
          <cell r="W41">
            <v>73106.318267203213</v>
          </cell>
          <cell r="X41">
            <v>80068.289191418415</v>
          </cell>
          <cell r="Y41">
            <v>84919.283683715636</v>
          </cell>
          <cell r="Z41">
            <v>89912.072253174658</v>
          </cell>
          <cell r="AA41">
            <v>95050.073961010639</v>
          </cell>
          <cell r="AB41">
            <v>100336.78313803191</v>
          </cell>
          <cell r="AC41">
            <v>105775.77095569718</v>
          </cell>
          <cell r="AD41">
            <v>111370.68702883617</v>
          </cell>
          <cell r="AE41">
            <v>117125.26105065568</v>
          </cell>
          <cell r="AF41">
            <v>123043.30446066572</v>
          </cell>
          <cell r="AG41">
            <v>129128.71214617246</v>
          </cell>
          <cell r="AH41">
            <v>135385.46417799729</v>
          </cell>
        </row>
        <row r="42">
          <cell r="D42">
            <v>4343145.1257582027</v>
          </cell>
          <cell r="E42">
            <v>4288402.9687726479</v>
          </cell>
          <cell r="F42">
            <v>4234241.8558585895</v>
          </cell>
          <cell r="G42">
            <v>4180660.0529999519</v>
          </cell>
          <cell r="H42">
            <v>4127655.8991115382</v>
          </cell>
          <cell r="I42">
            <v>4075227.806845617</v>
          </cell>
          <cell r="J42">
            <v>4021192.0514934668</v>
          </cell>
          <cell r="K42">
            <v>3967782.6339060771</v>
          </cell>
          <cell r="L42">
            <v>3914997.5250502452</v>
          </cell>
          <cell r="M42">
            <v>3862834.7795844423</v>
          </cell>
          <cell r="N42">
            <v>3811292.5367292273</v>
          </cell>
          <cell r="O42">
            <v>3744916.1161779887</v>
          </cell>
          <cell r="P42">
            <v>3680904.7022619955</v>
          </cell>
          <cell r="Q42">
            <v>3616004.6761976299</v>
          </cell>
          <cell r="R42">
            <v>3551565.049885687</v>
          </cell>
          <cell r="S42">
            <v>3487576.3380279592</v>
          </cell>
          <cell r="T42">
            <v>3420732.8918474456</v>
          </cell>
          <cell r="U42">
            <v>3354416.7341990522</v>
          </cell>
          <cell r="V42">
            <v>3288616.9897618885</v>
          </cell>
          <cell r="W42">
            <v>3223322.8543808809</v>
          </cell>
          <cell r="X42">
            <v>3158523.5972053669</v>
          </cell>
          <cell r="Y42">
            <v>3078852.6834965679</v>
          </cell>
          <cell r="Z42">
            <v>2997550.748549724</v>
          </cell>
          <cell r="AA42">
            <v>2916508.1746013281</v>
          </cell>
          <cell r="AB42">
            <v>2835723.362212501</v>
          </cell>
          <cell r="AC42">
            <v>2755195.4306817036</v>
          </cell>
          <cell r="AD42">
            <v>2673844.8074788209</v>
          </cell>
          <cell r="AE42">
            <v>2592787.3549028179</v>
          </cell>
          <cell r="AF42">
            <v>2512023.83485342</v>
          </cell>
          <cell r="AG42">
            <v>2431555.8485570969</v>
          </cell>
          <cell r="AH42">
            <v>2351385.866403155</v>
          </cell>
        </row>
        <row r="43">
          <cell r="D43">
            <v>1598212.8065688689</v>
          </cell>
          <cell r="E43">
            <v>1573862.3630758272</v>
          </cell>
          <cell r="F43">
            <v>1549773.670933573</v>
          </cell>
          <cell r="G43">
            <v>1525944.2646515558</v>
          </cell>
          <cell r="H43">
            <v>1502371.7003895617</v>
          </cell>
          <cell r="I43">
            <v>1479053.5557756999</v>
          </cell>
          <cell r="J43">
            <v>1455987.4297258756</v>
          </cell>
          <cell r="K43">
            <v>1433170.9422647371</v>
          </cell>
          <cell r="L43">
            <v>1410601.7343480824</v>
          </cell>
          <cell r="M43">
            <v>1388277.4676867183</v>
          </cell>
          <cell r="N43">
            <v>1366195.8245717555</v>
          </cell>
          <cell r="O43">
            <v>1340577.8236083384</v>
          </cell>
          <cell r="P43">
            <v>1317128.6272816984</v>
          </cell>
          <cell r="Q43">
            <v>1292601.4576717133</v>
          </cell>
          <cell r="R43">
            <v>1268352.1500187961</v>
          </cell>
          <cell r="S43">
            <v>1244378.0228937343</v>
          </cell>
          <cell r="T43">
            <v>1220676.4187447662</v>
          </cell>
          <cell r="U43">
            <v>1197244.703695016</v>
          </cell>
          <cell r="V43">
            <v>1174080.267341593</v>
          </cell>
          <cell r="W43">
            <v>1151180.5225563399</v>
          </cell>
          <cell r="X43">
            <v>1128542.9052882167</v>
          </cell>
          <cell r="Y43">
            <v>1113108.7636485209</v>
          </cell>
          <cell r="Z43">
            <v>1095968.5286272848</v>
          </cell>
          <cell r="AA43">
            <v>1079013.1162859132</v>
          </cell>
          <cell r="AB43">
            <v>1062240.7831376905</v>
          </cell>
          <cell r="AC43">
            <v>1045649.8010194891</v>
          </cell>
          <cell r="AD43">
            <v>1029238.4569628697</v>
          </cell>
          <cell r="AE43">
            <v>1013005.0530662367</v>
          </cell>
          <cell r="AF43">
            <v>996947.90636803419</v>
          </cell>
          <cell r="AG43">
            <v>981065.34872098151</v>
          </cell>
          <cell r="AH43">
            <v>965355.726667332</v>
          </cell>
        </row>
        <row r="44">
          <cell r="D44">
            <v>0</v>
          </cell>
          <cell r="E44">
            <v>3986.7861659109622</v>
          </cell>
          <cell r="F44">
            <v>8246.670191287154</v>
          </cell>
          <cell r="G44">
            <v>12768.622510499725</v>
          </cell>
          <cell r="H44">
            <v>17541.702794725014</v>
          </cell>
          <cell r="I44">
            <v>22555.059474617901</v>
          </cell>
          <cell r="J44">
            <v>27797.929265058785</v>
          </cell>
          <cell r="K44">
            <v>33259.636691966589</v>
          </cell>
          <cell r="L44">
            <v>38929.593621169595</v>
          </cell>
          <cell r="M44">
            <v>44797.298789326334</v>
          </cell>
          <cell r="N44">
            <v>50852.337336888813</v>
          </cell>
          <cell r="O44">
            <v>58038.567114513586</v>
          </cell>
          <cell r="P44">
            <v>65555.462157520582</v>
          </cell>
          <cell r="Q44">
            <v>73186.868332734608</v>
          </cell>
          <cell r="R44">
            <v>80997.392811340091</v>
          </cell>
          <cell r="S44">
            <v>88970.520085550161</v>
          </cell>
          <cell r="T44">
            <v>97089.874916488538</v>
          </cell>
          <cell r="U44">
            <v>105339.22157060289</v>
          </cell>
          <cell r="V44">
            <v>113702.46305942502</v>
          </cell>
          <cell r="W44">
            <v>122163.64038266677</v>
          </cell>
          <cell r="X44">
            <v>130706.93177463666</v>
          </cell>
          <cell r="Y44">
            <v>143853.93664016909</v>
          </cell>
          <cell r="Z44">
            <v>157048.65187129265</v>
          </cell>
          <cell r="AA44">
            <v>170529.65671670449</v>
          </cell>
          <cell r="AB44">
            <v>184279.32107209653</v>
          </cell>
          <cell r="AC44">
            <v>198280.16156930121</v>
          </cell>
          <cell r="AD44">
            <v>212514.84078344353</v>
          </cell>
          <cell r="AE44">
            <v>226966.16644355611</v>
          </cell>
          <cell r="AF44">
            <v>241617.09064664252</v>
          </cell>
          <cell r="AG44">
            <v>256450.70907517799</v>
          </cell>
          <cell r="AH44">
            <v>271450.26021803048</v>
          </cell>
        </row>
        <row r="45">
          <cell r="D45">
            <v>0</v>
          </cell>
          <cell r="E45">
            <v>122.86327572234222</v>
          </cell>
          <cell r="F45">
            <v>225.00708867500043</v>
          </cell>
          <cell r="G45">
            <v>307.23419156276532</v>
          </cell>
          <cell r="H45">
            <v>370.34084901388314</v>
          </cell>
          <cell r="I45">
            <v>415.11687228768778</v>
          </cell>
          <cell r="J45">
            <v>442.34565383140352</v>
          </cell>
          <cell r="K45">
            <v>452.80420168670844</v>
          </cell>
          <cell r="L45">
            <v>447.26317374663313</v>
          </cell>
          <cell r="M45">
            <v>426.48691186336782</v>
          </cell>
          <cell r="N45">
            <v>391.23347580754125</v>
          </cell>
          <cell r="O45">
            <v>286.75074271615767</v>
          </cell>
          <cell r="P45">
            <v>175.47018105256893</v>
          </cell>
          <cell r="Q45">
            <v>45.295826341663087</v>
          </cell>
          <cell r="R45">
            <v>-89.897428060115999</v>
          </cell>
          <cell r="S45">
            <v>-229.57473316900041</v>
          </cell>
          <cell r="T45">
            <v>-373.21153461541826</v>
          </cell>
          <cell r="U45">
            <v>-520.29352195415368</v>
          </cell>
          <cell r="V45">
            <v>-670.31657728523805</v>
          </cell>
          <cell r="W45">
            <v>-822.7867231979767</v>
          </cell>
          <cell r="X45">
            <v>-977.22007005038677</v>
          </cell>
          <cell r="Y45">
            <v>-1102.8996935030304</v>
          </cell>
          <cell r="Z45">
            <v>-1234.6392521467847</v>
          </cell>
          <cell r="AA45">
            <v>-1390.3013978414283</v>
          </cell>
          <cell r="AB45">
            <v>-1548.3703802967034</v>
          </cell>
          <cell r="AC45">
            <v>-1707.9863081591216</v>
          </cell>
          <cell r="AD45">
            <v>-1868.3268630381663</v>
          </cell>
          <cell r="AE45">
            <v>-2028.6071943922325</v>
          </cell>
          <cell r="AF45">
            <v>-2188.0797888301977</v>
          </cell>
          <cell r="AG45">
            <v>-2346.0343142213155</v>
          </cell>
          <cell r="AH45">
            <v>-2501.7974390026448</v>
          </cell>
        </row>
        <row r="46">
          <cell r="D46">
            <v>1598212.8065688689</v>
          </cell>
          <cell r="E46">
            <v>1569752.7136341939</v>
          </cell>
          <cell r="F46">
            <v>1541301.993653611</v>
          </cell>
          <cell r="G46">
            <v>1512868.4079494933</v>
          </cell>
          <cell r="H46">
            <v>1484459.6567458226</v>
          </cell>
          <cell r="I46">
            <v>1456083.3794287944</v>
          </cell>
          <cell r="J46">
            <v>1427747.1548069853</v>
          </cell>
          <cell r="K46">
            <v>1399458.5013710838</v>
          </cell>
          <cell r="L46">
            <v>1371224.8775531661</v>
          </cell>
          <cell r="M46">
            <v>1343053.6819855287</v>
          </cell>
          <cell r="N46">
            <v>1314952.2537590591</v>
          </cell>
          <cell r="O46">
            <v>1282252.5057511085</v>
          </cell>
          <cell r="P46">
            <v>1251397.6949431254</v>
          </cell>
          <cell r="Q46">
            <v>1219369.293512637</v>
          </cell>
          <cell r="R46">
            <v>1187444.6546355162</v>
          </cell>
          <cell r="S46">
            <v>1155637.0775413532</v>
          </cell>
          <cell r="T46">
            <v>1123959.755362893</v>
          </cell>
          <cell r="U46">
            <v>1092425.7756463673</v>
          </cell>
          <cell r="V46">
            <v>1061048.1208594532</v>
          </cell>
          <cell r="W46">
            <v>1029839.6688968712</v>
          </cell>
          <cell r="X46">
            <v>998813.19358363037</v>
          </cell>
          <cell r="Y46">
            <v>970357.72670185484</v>
          </cell>
          <cell r="Z46">
            <v>940154.51600813901</v>
          </cell>
          <cell r="AA46">
            <v>909873.7609670501</v>
          </cell>
          <cell r="AB46">
            <v>879509.83244589076</v>
          </cell>
          <cell r="AC46">
            <v>849077.62575834687</v>
          </cell>
          <cell r="AD46">
            <v>818591.94304246432</v>
          </cell>
          <cell r="AE46">
            <v>788067.49381707283</v>
          </cell>
          <cell r="AF46">
            <v>757518.89551022195</v>
          </cell>
          <cell r="AG46">
            <v>726960.67396002484</v>
          </cell>
          <cell r="AH46">
            <v>696407.26388830412</v>
          </cell>
        </row>
        <row r="47">
          <cell r="D47">
            <v>816476.05129449558</v>
          </cell>
          <cell r="E47">
            <v>827529.7313067941</v>
          </cell>
          <cell r="F47">
            <v>838716.80887217727</v>
          </cell>
          <cell r="G47">
            <v>850038.58649227733</v>
          </cell>
          <cell r="H47">
            <v>861496.37296150322</v>
          </cell>
          <cell r="I47">
            <v>873091.48323472682</v>
          </cell>
          <cell r="J47">
            <v>884825.23828951386</v>
          </cell>
          <cell r="K47">
            <v>896698.96498277562</v>
          </cell>
          <cell r="L47">
            <v>908713.99590171035</v>
          </cell>
          <cell r="M47">
            <v>920871.66920890543</v>
          </cell>
          <cell r="N47">
            <v>933173.32848146488</v>
          </cell>
          <cell r="O47">
            <v>937851.39831344038</v>
          </cell>
          <cell r="P47">
            <v>942390.11289643031</v>
          </cell>
          <cell r="Q47">
            <v>946784.79591693624</v>
          </cell>
          <cell r="R47">
            <v>951030.7087080027</v>
          </cell>
          <cell r="S47">
            <v>955123.05098858243</v>
          </cell>
          <cell r="T47">
            <v>959056.96168104163</v>
          </cell>
          <cell r="U47">
            <v>962827.51980999717</v>
          </cell>
          <cell r="V47">
            <v>966429.74548578879</v>
          </cell>
          <cell r="W47">
            <v>969858.60097598459</v>
          </cell>
          <cell r="X47">
            <v>973108.99186843331</v>
          </cell>
          <cell r="Y47">
            <v>956448.38531332707</v>
          </cell>
          <cell r="Z47">
            <v>939370.64570915001</v>
          </cell>
          <cell r="AA47">
            <v>921879.12788385036</v>
          </cell>
          <cell r="AB47">
            <v>903977.72941310762</v>
          </cell>
          <cell r="AC47">
            <v>885670.91490391863</v>
          </cell>
          <cell r="AD47">
            <v>866963.74108911096</v>
          </cell>
          <cell r="AE47">
            <v>847861.88275620586</v>
          </cell>
          <cell r="AF47">
            <v>828371.65953466948</v>
          </cell>
          <cell r="AG47">
            <v>808500.0635662257</v>
          </cell>
          <cell r="AH47">
            <v>788254.78808355366</v>
          </cell>
        </row>
        <row r="48">
          <cell r="D48">
            <v>0</v>
          </cell>
          <cell r="E48">
            <v>1001.5643610398356</v>
          </cell>
          <cell r="F48">
            <v>2089.2750974594719</v>
          </cell>
          <cell r="G48">
            <v>3256.9856072049806</v>
          </cell>
          <cell r="H48">
            <v>4498.6010024470206</v>
          </cell>
          <cell r="I48">
            <v>5808.0778289264053</v>
          </cell>
          <cell r="J48">
            <v>7179.4237865282557</v>
          </cell>
          <cell r="K48">
            <v>8606.6974510800101</v>
          </cell>
          <cell r="L48">
            <v>10084.007997368592</v>
          </cell>
          <cell r="M48">
            <v>11605.514923372068</v>
          </cell>
          <cell r="N48">
            <v>13165.42777570108</v>
          </cell>
          <cell r="O48">
            <v>14515.45819559239</v>
          </cell>
          <cell r="P48">
            <v>15868.909015214918</v>
          </cell>
          <cell r="Q48">
            <v>17154.487615630012</v>
          </cell>
          <cell r="R48">
            <v>18426.777138431866</v>
          </cell>
          <cell r="S48">
            <v>19682.193582795131</v>
          </cell>
          <cell r="T48">
            <v>20917.235054734429</v>
          </cell>
          <cell r="U48">
            <v>22128.48130684123</v>
          </cell>
          <cell r="V48">
            <v>23312.593272878919</v>
          </cell>
          <cell r="W48">
            <v>24466.312597334687</v>
          </cell>
          <cell r="X48">
            <v>25586.461160026025</v>
          </cell>
          <cell r="Y48">
            <v>27023.745731083742</v>
          </cell>
          <cell r="Z48">
            <v>28430.454124577056</v>
          </cell>
          <cell r="AA48">
            <v>29535.080690974784</v>
          </cell>
          <cell r="AB48">
            <v>30574.590520796304</v>
          </cell>
          <cell r="AC48">
            <v>31545.046772103804</v>
          </cell>
          <cell r="AD48">
            <v>32442.815130686908</v>
          </cell>
          <cell r="AE48">
            <v>33264.561486740276</v>
          </cell>
          <cell r="AF48">
            <v>34007.249417618237</v>
          </cell>
          <cell r="AG48">
            <v>34668.137479790399</v>
          </cell>
          <cell r="AH48">
            <v>35244.776313094524</v>
          </cell>
        </row>
        <row r="49">
          <cell r="D49">
            <v>816476.05129449558</v>
          </cell>
          <cell r="E49">
            <v>826528.16694575432</v>
          </cell>
          <cell r="F49">
            <v>836627.53377471783</v>
          </cell>
          <cell r="G49">
            <v>846781.60088507237</v>
          </cell>
          <cell r="H49">
            <v>856997.77195905615</v>
          </cell>
          <cell r="I49">
            <v>867283.40540580044</v>
          </cell>
          <cell r="J49">
            <v>877645.81450298557</v>
          </cell>
          <cell r="K49">
            <v>888092.26753169566</v>
          </cell>
          <cell r="L49">
            <v>898629.98790434177</v>
          </cell>
          <cell r="M49">
            <v>909266.15428553335</v>
          </cell>
          <cell r="N49">
            <v>920007.90070576384</v>
          </cell>
          <cell r="O49">
            <v>923335.94011784799</v>
          </cell>
          <cell r="P49">
            <v>926521.20388121542</v>
          </cell>
          <cell r="Q49">
            <v>929630.30830130621</v>
          </cell>
          <cell r="R49">
            <v>932603.93156957079</v>
          </cell>
          <cell r="S49">
            <v>935440.85740578733</v>
          </cell>
          <cell r="T49">
            <v>938139.72662630724</v>
          </cell>
          <cell r="U49">
            <v>940699.03850315593</v>
          </cell>
          <cell r="V49">
            <v>943117.15221290989</v>
          </cell>
          <cell r="W49">
            <v>945392.28837864986</v>
          </cell>
          <cell r="X49">
            <v>947522.53070840728</v>
          </cell>
          <cell r="Y49">
            <v>929424.63958224328</v>
          </cell>
          <cell r="Z49">
            <v>910940.19158457289</v>
          </cell>
          <cell r="AA49">
            <v>892344.04719287553</v>
          </cell>
          <cell r="AB49">
            <v>873403.13889231137</v>
          </cell>
          <cell r="AC49">
            <v>854125.86813181487</v>
          </cell>
          <cell r="AD49">
            <v>834520.92595842411</v>
          </cell>
          <cell r="AE49">
            <v>814597.32126946561</v>
          </cell>
          <cell r="AF49">
            <v>794364.41011705121</v>
          </cell>
          <cell r="AG49">
            <v>773831.92608643533</v>
          </cell>
          <cell r="AH49">
            <v>753010.01177045912</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D54">
            <v>350789.70130119962</v>
          </cell>
          <cell r="E54">
            <v>342022.90836845251</v>
          </cell>
          <cell r="F54">
            <v>333361.25834353361</v>
          </cell>
          <cell r="G54">
            <v>324803.71160373592</v>
          </cell>
          <cell r="H54">
            <v>316349.23790956644</v>
          </cell>
          <cell r="I54">
            <v>307996.81632445793</v>
          </cell>
          <cell r="J54">
            <v>299745.43513514474</v>
          </cell>
          <cell r="K54">
            <v>291594.091772696</v>
          </cell>
          <cell r="L54">
            <v>283541.79273420147</v>
          </cell>
          <cell r="M54">
            <v>275587.55350510532</v>
          </cell>
          <cell r="N54">
            <v>267730.39848218148</v>
          </cell>
          <cell r="O54">
            <v>259969.36089714628</v>
          </cell>
          <cell r="P54">
            <v>252303.48274090307</v>
          </cell>
          <cell r="Q54">
            <v>244731.81468841329</v>
          </cell>
          <cell r="R54">
            <v>237253.41602418956</v>
          </cell>
          <cell r="S54">
            <v>229867.35456840519</v>
          </cell>
          <cell r="T54">
            <v>222572.70660361578</v>
          </cell>
          <cell r="U54">
            <v>215368.55680208709</v>
          </cell>
          <cell r="V54">
            <v>208253.99815372523</v>
          </cell>
          <cell r="W54">
            <v>201228.13189460384</v>
          </cell>
          <cell r="X54">
            <v>194290.06743608293</v>
          </cell>
          <cell r="Y54">
            <v>187272.33684204449</v>
          </cell>
          <cell r="Z54">
            <v>180342.97267207404</v>
          </cell>
          <cell r="AA54">
            <v>173501.08417884432</v>
          </cell>
          <cell r="AB54">
            <v>166745.78873805981</v>
          </cell>
          <cell r="AC54">
            <v>160076.21177850233</v>
          </cell>
          <cell r="AD54">
            <v>153491.48671265718</v>
          </cell>
          <cell r="AE54">
            <v>146990.75486791509</v>
          </cell>
          <cell r="AF54">
            <v>140573.16541834539</v>
          </cell>
          <cell r="AG54">
            <v>134237.87531703545</v>
          </cell>
          <cell r="AH54">
            <v>127984.04922899249</v>
          </cell>
        </row>
        <row r="55">
          <cell r="D55">
            <v>0</v>
          </cell>
          <cell r="E55">
            <v>66.380688359245127</v>
          </cell>
          <cell r="F55">
            <v>201.00760748039701</v>
          </cell>
          <cell r="G55">
            <v>403.42781088693408</v>
          </cell>
          <cell r="H55">
            <v>673.19035335709623</v>
          </cell>
          <cell r="I55">
            <v>1009.8462835580576</v>
          </cell>
          <cell r="J55">
            <v>1412.9486367044967</v>
          </cell>
          <cell r="K55">
            <v>1882.0524272414862</v>
          </cell>
          <cell r="L55">
            <v>2416.7146415516263</v>
          </cell>
          <cell r="M55">
            <v>3016.4942306863545</v>
          </cell>
          <cell r="N55">
            <v>3680.952103121344</v>
          </cell>
          <cell r="O55">
            <v>4288.3773832398947</v>
          </cell>
          <cell r="P55">
            <v>4938.1429553515236</v>
          </cell>
          <cell r="Q55">
            <v>5629.9594911141367</v>
          </cell>
          <cell r="R55">
            <v>6363.5389527707894</v>
          </cell>
          <cell r="S55">
            <v>7138.5945883770137</v>
          </cell>
          <cell r="T55">
            <v>7954.8409270439888</v>
          </cell>
          <cell r="U55">
            <v>8811.9937741975245</v>
          </cell>
          <cell r="V55">
            <v>9709.7702068528033</v>
          </cell>
          <cell r="W55">
            <v>10647.888568904798</v>
          </cell>
          <cell r="X55">
            <v>11626.06846643439</v>
          </cell>
          <cell r="Y55">
            <v>12893.336138926961</v>
          </cell>
          <cell r="Z55">
            <v>14222.698560251381</v>
          </cell>
          <cell r="AA55">
            <v>15613.725841263898</v>
          </cell>
          <cell r="AB55">
            <v>17065.990018389231</v>
          </cell>
          <cell r="AC55">
            <v>18579.06504648507</v>
          </cell>
          <cell r="AD55">
            <v>20152.526791730295</v>
          </cell>
          <cell r="AE55">
            <v>21785.95302453687</v>
          </cell>
          <cell r="AF55">
            <v>23478.923412485321</v>
          </cell>
          <cell r="AG55">
            <v>25231.019513283682</v>
          </cell>
          <cell r="AH55">
            <v>27041.824767749971</v>
          </cell>
        </row>
        <row r="56">
          <cell r="D56">
            <v>0</v>
          </cell>
          <cell r="E56">
            <v>5272.6956140983384</v>
          </cell>
          <cell r="F56">
            <v>10792.637833005843</v>
          </cell>
          <cell r="G56">
            <v>16548.851877376204</v>
          </cell>
          <cell r="H56">
            <v>22530.452421126152</v>
          </cell>
          <cell r="I56">
            <v>28726.643111677557</v>
          </cell>
          <cell r="J56">
            <v>35126.71609228618</v>
          </cell>
          <cell r="K56">
            <v>41720.051526450174</v>
          </cell>
          <cell r="L56">
            <v>48496.11712438942</v>
          </cell>
          <cell r="M56">
            <v>55444.467671588209</v>
          </cell>
          <cell r="N56">
            <v>62554.744559393497</v>
          </cell>
          <cell r="O56">
            <v>66580.646263202478</v>
          </cell>
          <cell r="P56">
            <v>70654.433188121606</v>
          </cell>
          <cell r="Q56">
            <v>74523.725894549061</v>
          </cell>
          <cell r="R56">
            <v>78291.361853143317</v>
          </cell>
          <cell r="S56">
            <v>81956.4187312961</v>
          </cell>
          <cell r="T56">
            <v>85517.985144309947</v>
          </cell>
          <cell r="U56">
            <v>88975.160589977095</v>
          </cell>
          <cell r="V56">
            <v>92327.055383457759</v>
          </cell>
          <cell r="W56">
            <v>95572.790592457342</v>
          </cell>
          <cell r="X56">
            <v>98711.497972700075</v>
          </cell>
          <cell r="Y56">
            <v>102632.55658869562</v>
          </cell>
          <cell r="Z56">
            <v>106264.30847746431</v>
          </cell>
          <cell r="AA56">
            <v>109831.71102288426</v>
          </cell>
          <cell r="AB56">
            <v>113334.11009308475</v>
          </cell>
          <cell r="AC56">
            <v>116770.85905439552</v>
          </cell>
          <cell r="AD56">
            <v>120141.31872694541</v>
          </cell>
          <cell r="AE56">
            <v>123444.85734046341</v>
          </cell>
          <cell r="AF56">
            <v>126680.85049028136</v>
          </cell>
          <cell r="AG56">
            <v>129848.68109353801</v>
          </cell>
          <cell r="AH56">
            <v>132947.73934558232</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D58">
            <v>0</v>
          </cell>
          <cell r="E58">
            <v>532.40752813015024</v>
          </cell>
          <cell r="F58">
            <v>975.03071759167324</v>
          </cell>
          <cell r="G58">
            <v>1331.3481634386499</v>
          </cell>
          <cell r="H58">
            <v>1604.8103457268317</v>
          </cell>
          <cell r="I58">
            <v>1798.8397799133145</v>
          </cell>
          <cell r="J58">
            <v>1916.831166602753</v>
          </cell>
          <cell r="K58">
            <v>1962.151540642406</v>
          </cell>
          <cell r="L58">
            <v>1938.1404195687483</v>
          </cell>
          <cell r="M58">
            <v>1848.1099514079306</v>
          </cell>
          <cell r="N58">
            <v>1695.3450618326806</v>
          </cell>
          <cell r="O58">
            <v>1242.5865517700204</v>
          </cell>
          <cell r="P58">
            <v>760.37078456113704</v>
          </cell>
          <cell r="Q58">
            <v>196.28191414720823</v>
          </cell>
          <cell r="R58">
            <v>-389.55552159383114</v>
          </cell>
          <cell r="S58">
            <v>-994.82384373233072</v>
          </cell>
          <cell r="T58">
            <v>-1617.249983333475</v>
          </cell>
          <cell r="U58">
            <v>-2254.6052618013309</v>
          </cell>
          <cell r="V58">
            <v>-2904.7051682360288</v>
          </cell>
          <cell r="W58">
            <v>-3565.4091338578983</v>
          </cell>
          <cell r="X58">
            <v>-4234.6203035516755</v>
          </cell>
          <cell r="Y58">
            <v>-4779.232005179796</v>
          </cell>
          <cell r="Z58">
            <v>-5350.103425969397</v>
          </cell>
          <cell r="AA58">
            <v>-6024.6393906461872</v>
          </cell>
          <cell r="AB58">
            <v>-6709.6049812857127</v>
          </cell>
          <cell r="AC58">
            <v>-7401.2740020228575</v>
          </cell>
          <cell r="AD58">
            <v>-8096.0830731653859</v>
          </cell>
          <cell r="AE58">
            <v>-8790.6311756996711</v>
          </cell>
          <cell r="AF58">
            <v>-9481.6790849308527</v>
          </cell>
          <cell r="AG58">
            <v>-10166.148694959033</v>
          </cell>
          <cell r="AH58">
            <v>-10841.122235678125</v>
          </cell>
        </row>
        <row r="59">
          <cell r="D59">
            <v>350789.70130119962</v>
          </cell>
          <cell r="E59">
            <v>336151.42453786475</v>
          </cell>
          <cell r="F59">
            <v>321392.58218545566</v>
          </cell>
          <cell r="G59">
            <v>306520.08375203412</v>
          </cell>
          <cell r="H59">
            <v>291540.78478935634</v>
          </cell>
          <cell r="I59">
            <v>276461.48714930902</v>
          </cell>
          <cell r="J59">
            <v>261288.93923955134</v>
          </cell>
          <cell r="K59">
            <v>246029.83627836197</v>
          </cell>
          <cell r="L59">
            <v>230690.8205486917</v>
          </cell>
          <cell r="M59">
            <v>215278.48165142283</v>
          </cell>
          <cell r="N59">
            <v>199799.35675783397</v>
          </cell>
          <cell r="O59">
            <v>187857.7506989339</v>
          </cell>
          <cell r="P59">
            <v>175950.53581286879</v>
          </cell>
          <cell r="Q59">
            <v>164381.84738860291</v>
          </cell>
          <cell r="R59">
            <v>152988.07073986929</v>
          </cell>
          <cell r="S59">
            <v>141767.16509246439</v>
          </cell>
          <cell r="T59">
            <v>130717.13051559532</v>
          </cell>
          <cell r="U59">
            <v>119836.00769971379</v>
          </cell>
          <cell r="V59">
            <v>109121.87773165069</v>
          </cell>
          <cell r="W59">
            <v>98572.861867099593</v>
          </cell>
          <cell r="X59">
            <v>88187.121300500134</v>
          </cell>
          <cell r="Y59">
            <v>76525.676119601703</v>
          </cell>
          <cell r="Z59">
            <v>65206.069060327747</v>
          </cell>
          <cell r="AA59">
            <v>54080.286705342354</v>
          </cell>
          <cell r="AB59">
            <v>43055.293607871528</v>
          </cell>
          <cell r="AC59">
            <v>32127.56167964459</v>
          </cell>
          <cell r="AD59">
            <v>21293.72426714687</v>
          </cell>
          <cell r="AE59">
            <v>10550.57567861449</v>
          </cell>
          <cell r="AF59">
            <v>-104.92939949043648</v>
          </cell>
          <cell r="AG59">
            <v>-10675.676594827208</v>
          </cell>
          <cell r="AH59">
            <v>-21164.39264866168</v>
          </cell>
        </row>
        <row r="60">
          <cell r="D60">
            <v>1577666.5665936389</v>
          </cell>
          <cell r="E60">
            <v>1544987.9660215743</v>
          </cell>
          <cell r="F60">
            <v>1512390.1177093049</v>
          </cell>
          <cell r="G60">
            <v>1479873.4902523826</v>
          </cell>
          <cell r="H60">
            <v>1447438.5878509067</v>
          </cell>
          <cell r="I60">
            <v>1415085.9515107323</v>
          </cell>
          <cell r="J60">
            <v>1380633.9483429324</v>
          </cell>
          <cell r="K60">
            <v>1346318.6348858685</v>
          </cell>
          <cell r="L60">
            <v>1312140.0020662509</v>
          </cell>
          <cell r="M60">
            <v>1278098.0891837135</v>
          </cell>
          <cell r="N60">
            <v>1244192.9851938256</v>
          </cell>
          <cell r="O60">
            <v>1206517.5333590636</v>
          </cell>
          <cell r="P60">
            <v>1169082.4793429635</v>
          </cell>
          <cell r="Q60">
            <v>1131886.6079205675</v>
          </cell>
          <cell r="R60">
            <v>1094928.775134699</v>
          </cell>
          <cell r="S60">
            <v>1058207.9095772377</v>
          </cell>
          <cell r="T60">
            <v>1018426.8048180217</v>
          </cell>
          <cell r="U60">
            <v>978975.95389195159</v>
          </cell>
          <cell r="V60">
            <v>939852.9787807808</v>
          </cell>
          <cell r="W60">
            <v>901055.59895395243</v>
          </cell>
          <cell r="X60">
            <v>862581.63261263387</v>
          </cell>
          <cell r="Y60">
            <v>822023.19769267552</v>
          </cell>
          <cell r="Z60">
            <v>781868.60154121462</v>
          </cell>
          <cell r="AA60">
            <v>742114.84625271976</v>
          </cell>
          <cell r="AB60">
            <v>702759.06092364294</v>
          </cell>
          <cell r="AC60">
            <v>663798.50297979382</v>
          </cell>
          <cell r="AD60">
            <v>624151.12271418341</v>
          </cell>
          <cell r="AE60">
            <v>584929.6642124604</v>
          </cell>
          <cell r="AF60">
            <v>546131.10353237088</v>
          </cell>
          <cell r="AG60">
            <v>507752.56095285446</v>
          </cell>
          <cell r="AH60">
            <v>469791.30242327676</v>
          </cell>
        </row>
        <row r="61">
          <cell r="D61">
            <v>0</v>
          </cell>
          <cell r="E61">
            <v>12620.984811903065</v>
          </cell>
          <cell r="F61">
            <v>25185.729203230978</v>
          </cell>
          <cell r="G61">
            <v>37694.419976917954</v>
          </cell>
          <cell r="H61">
            <v>50147.243385216527</v>
          </cell>
          <cell r="I61">
            <v>62544.385131218602</v>
          </cell>
          <cell r="J61">
            <v>73691.769187900776</v>
          </cell>
          <cell r="K61">
            <v>84621.661746942831</v>
          </cell>
          <cell r="L61">
            <v>95335.338404130525</v>
          </cell>
          <cell r="M61">
            <v>105834.06936716336</v>
          </cell>
          <cell r="N61">
            <v>116119.119475028</v>
          </cell>
          <cell r="O61">
            <v>122228.66660173498</v>
          </cell>
          <cell r="P61">
            <v>128198.89355123114</v>
          </cell>
          <cell r="Q61">
            <v>134030.63128979167</v>
          </cell>
          <cell r="R61">
            <v>139724.70725158579</v>
          </cell>
          <cell r="S61">
            <v>145281.94535141881</v>
          </cell>
          <cell r="T61">
            <v>150703.16599743237</v>
          </cell>
          <cell r="U61">
            <v>155989.18610376347</v>
          </cell>
          <cell r="V61">
            <v>161140.81910316221</v>
          </cell>
          <cell r="W61">
            <v>166158.87495956739</v>
          </cell>
          <cell r="X61">
            <v>171044.16018064221</v>
          </cell>
          <cell r="Y61">
            <v>179771.68899125891</v>
          </cell>
          <cell r="Z61">
            <v>188291.97922303982</v>
          </cell>
          <cell r="AA61">
            <v>196606.27278090472</v>
          </cell>
          <cell r="AB61">
            <v>204715.8062809463</v>
          </cell>
          <cell r="AC61">
            <v>212621.81106953003</v>
          </cell>
          <cell r="AD61">
            <v>220249.73238630826</v>
          </cell>
          <cell r="AE61">
            <v>227671.8909083631</v>
          </cell>
          <cell r="AF61">
            <v>234889.53439603222</v>
          </cell>
          <cell r="AG61">
            <v>241903.90527230152</v>
          </cell>
          <cell r="AH61">
            <v>248716.24064212386</v>
          </cell>
        </row>
        <row r="62">
          <cell r="D62">
            <v>0</v>
          </cell>
          <cell r="E62">
            <v>1318.1739035245846</v>
          </cell>
          <cell r="F62">
            <v>2698.1594582514608</v>
          </cell>
          <cell r="G62">
            <v>4137.2129693440511</v>
          </cell>
          <cell r="H62">
            <v>5632.6131052815381</v>
          </cell>
          <cell r="I62">
            <v>7181.6607779193891</v>
          </cell>
          <cell r="J62">
            <v>8781.6790230715451</v>
          </cell>
          <cell r="K62">
            <v>10430.012881612543</v>
          </cell>
          <cell r="L62">
            <v>12124.029281097355</v>
          </cell>
          <cell r="M62">
            <v>13861.116917897052</v>
          </cell>
          <cell r="N62">
            <v>15638.686139848374</v>
          </cell>
          <cell r="O62">
            <v>16645.161565800619</v>
          </cell>
          <cell r="P62">
            <v>17663.608297030401</v>
          </cell>
          <cell r="Q62">
            <v>18630.931473637265</v>
          </cell>
          <cell r="R62">
            <v>19572.840463285829</v>
          </cell>
          <cell r="S62">
            <v>20489.104682824025</v>
          </cell>
          <cell r="T62">
            <v>21379.496286077487</v>
          </cell>
          <cell r="U62">
            <v>22243.790147494274</v>
          </cell>
          <cell r="V62">
            <v>23081.76384586444</v>
          </cell>
          <cell r="W62">
            <v>23893.197648114336</v>
          </cell>
          <cell r="X62">
            <v>24677.874493175019</v>
          </cell>
          <cell r="Y62">
            <v>25658.139147173904</v>
          </cell>
          <cell r="Z62">
            <v>26566.077119366077</v>
          </cell>
          <cell r="AA62">
            <v>27457.927755721066</v>
          </cell>
          <cell r="AB62">
            <v>28333.527523271187</v>
          </cell>
          <cell r="AC62">
            <v>29192.71476359888</v>
          </cell>
          <cell r="AD62">
            <v>30035.329681736352</v>
          </cell>
          <cell r="AE62">
            <v>30861.214335115852</v>
          </cell>
          <cell r="AF62">
            <v>31670.21262257034</v>
          </cell>
          <cell r="AG62">
            <v>32462.170273384501</v>
          </cell>
          <cell r="AH62">
            <v>33236.93483639558</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row>
        <row r="64">
          <cell r="D64">
            <v>0</v>
          </cell>
          <cell r="E64">
            <v>368.58982716702849</v>
          </cell>
          <cell r="F64">
            <v>675.02126602500175</v>
          </cell>
          <cell r="G64">
            <v>921.70257468829914</v>
          </cell>
          <cell r="H64">
            <v>1111.0225470416535</v>
          </cell>
          <cell r="I64">
            <v>1245.3506168630629</v>
          </cell>
          <cell r="J64">
            <v>1327.0369614942119</v>
          </cell>
          <cell r="K64">
            <v>1358.412605060128</v>
          </cell>
          <cell r="L64">
            <v>1341.7895212399035</v>
          </cell>
          <cell r="M64">
            <v>1279.4607355901044</v>
          </cell>
          <cell r="N64">
            <v>1173.7004274226256</v>
          </cell>
          <cell r="O64">
            <v>860.25222814847621</v>
          </cell>
          <cell r="P64">
            <v>526.41054315770998</v>
          </cell>
          <cell r="Q64">
            <v>135.88747902499017</v>
          </cell>
          <cell r="R64">
            <v>-269.69228418034618</v>
          </cell>
          <cell r="S64">
            <v>-688.72419950699805</v>
          </cell>
          <cell r="T64">
            <v>-1119.6346038462543</v>
          </cell>
          <cell r="U64">
            <v>-1560.8805658624588</v>
          </cell>
          <cell r="V64">
            <v>-2010.9497318557114</v>
          </cell>
          <cell r="W64">
            <v>-2468.3601695939287</v>
          </cell>
          <cell r="X64">
            <v>-2931.6602101511589</v>
          </cell>
          <cell r="Y64">
            <v>-3308.6990805090891</v>
          </cell>
          <cell r="Z64">
            <v>-3703.9177564403517</v>
          </cell>
          <cell r="AA64">
            <v>-4170.9041935242822</v>
          </cell>
          <cell r="AB64">
            <v>-4645.1111408901079</v>
          </cell>
          <cell r="AC64">
            <v>-5123.9589244773624</v>
          </cell>
          <cell r="AD64">
            <v>-5604.9805891144979</v>
          </cell>
          <cell r="AE64">
            <v>-6085.8215831766956</v>
          </cell>
          <cell r="AF64">
            <v>-6564.2393664905903</v>
          </cell>
          <cell r="AG64">
            <v>-7038.1029426639452</v>
          </cell>
          <cell r="AH64">
            <v>-7505.3923170079324</v>
          </cell>
        </row>
        <row r="65">
          <cell r="D65">
            <v>1577666.5665936389</v>
          </cell>
          <cell r="E65">
            <v>1530680.2174789796</v>
          </cell>
          <cell r="F65">
            <v>1483831.2077817975</v>
          </cell>
          <cell r="G65">
            <v>1437120.1547314322</v>
          </cell>
          <cell r="H65">
            <v>1390547.7088133669</v>
          </cell>
          <cell r="I65">
            <v>1344114.5549847311</v>
          </cell>
          <cell r="J65">
            <v>1296833.4631704658</v>
          </cell>
          <cell r="K65">
            <v>1249908.5476522529</v>
          </cell>
          <cell r="L65">
            <v>1203338.8448597831</v>
          </cell>
          <cell r="M65">
            <v>1157123.442163063</v>
          </cell>
          <cell r="N65">
            <v>1111261.4791515267</v>
          </cell>
          <cell r="O65">
            <v>1066783.4529633794</v>
          </cell>
          <cell r="P65">
            <v>1022693.5669515443</v>
          </cell>
          <cell r="Q65">
            <v>979089.15767811367</v>
          </cell>
          <cell r="R65">
            <v>935900.91970400768</v>
          </cell>
          <cell r="S65">
            <v>893125.58374250191</v>
          </cell>
          <cell r="T65">
            <v>847463.77713835798</v>
          </cell>
          <cell r="U65">
            <v>802303.85820655618</v>
          </cell>
          <cell r="V65">
            <v>757641.34556360985</v>
          </cell>
          <cell r="W65">
            <v>713471.88651586464</v>
          </cell>
          <cell r="X65">
            <v>669791.25814896775</v>
          </cell>
          <cell r="Y65">
            <v>619902.06863475195</v>
          </cell>
          <cell r="Z65">
            <v>570714.46295524912</v>
          </cell>
          <cell r="AA65">
            <v>522221.54990961828</v>
          </cell>
          <cell r="AB65">
            <v>474354.83826031553</v>
          </cell>
          <cell r="AC65">
            <v>427107.93607114226</v>
          </cell>
          <cell r="AD65">
            <v>379471.04123525327</v>
          </cell>
          <cell r="AE65">
            <v>332482.38055215811</v>
          </cell>
          <cell r="AF65">
            <v>286135.59588025889</v>
          </cell>
          <cell r="AG65">
            <v>240424.5883498324</v>
          </cell>
          <cell r="AH65">
            <v>195343.51926176526</v>
          </cell>
        </row>
        <row r="66">
          <cell r="D66">
            <v>0</v>
          </cell>
          <cell r="E66">
            <v>7614.730148642444</v>
          </cell>
          <cell r="F66">
            <v>15365.856363548979</v>
          </cell>
          <cell r="G66">
            <v>23246.349776409974</v>
          </cell>
          <cell r="H66">
            <v>31249.23926819006</v>
          </cell>
          <cell r="I66">
            <v>39367.611158661006</v>
          </cell>
          <cell r="J66">
            <v>47594.608897286096</v>
          </cell>
          <cell r="K66">
            <v>55923.432755451962</v>
          </cell>
          <cell r="L66">
            <v>64347.339520042064</v>
          </cell>
          <cell r="M66">
            <v>72859.642188346668</v>
          </cell>
          <cell r="N66">
            <v>81453.709664304712</v>
          </cell>
          <cell r="O66">
            <v>85615.397351637745</v>
          </cell>
          <cell r="P66">
            <v>89780.292993923416</v>
          </cell>
          <cell r="Q66">
            <v>93532.1225877002</v>
          </cell>
          <cell r="R66">
            <v>97115.057082594853</v>
          </cell>
          <cell r="S66">
            <v>100532.40063771179</v>
          </cell>
          <cell r="T66">
            <v>103787.38530859229</v>
          </cell>
          <cell r="U66">
            <v>106883.17138785342</v>
          </cell>
          <cell r="V66">
            <v>109822.84775194521</v>
          </cell>
          <cell r="W66">
            <v>112609.43221392187</v>
          </cell>
          <cell r="X66">
            <v>115245.87188212188</v>
          </cell>
          <cell r="Y66">
            <v>119099.8649566776</v>
          </cell>
          <cell r="Z66">
            <v>122541.72516227385</v>
          </cell>
          <cell r="AA66">
            <v>125703.79379659343</v>
          </cell>
          <cell r="AB66">
            <v>128764.55111388341</v>
          </cell>
          <cell r="AC66">
            <v>131730.35458333508</v>
          </cell>
          <cell r="AD66">
            <v>134607.25788336369</v>
          </cell>
          <cell r="AE66">
            <v>137401.01172231065</v>
          </cell>
          <cell r="AF66">
            <v>140117.06487260005</v>
          </cell>
          <cell r="AG66">
            <v>142760.56541507822</v>
          </cell>
          <cell r="AH66">
            <v>145336.36219028919</v>
          </cell>
        </row>
        <row r="67">
          <cell r="D67">
            <v>0</v>
          </cell>
          <cell r="E67">
            <v>17675.716027213108</v>
          </cell>
          <cell r="F67">
            <v>35722.682099457998</v>
          </cell>
          <cell r="G67">
            <v>54123.455905509589</v>
          </cell>
          <cell r="H67">
            <v>72860.737535745662</v>
          </cell>
          <cell r="I67">
            <v>91917.368718320969</v>
          </cell>
          <cell r="J67">
            <v>110082.0708761923</v>
          </cell>
          <cell r="K67">
            <v>128370.04831723092</v>
          </cell>
          <cell r="L67">
            <v>146765.65466422035</v>
          </cell>
          <cell r="M67">
            <v>165253.37731054812</v>
          </cell>
          <cell r="N67">
            <v>183817.83669073923</v>
          </cell>
          <cell r="O67">
            <v>199071.06929508084</v>
          </cell>
          <cell r="P67">
            <v>214561.40767931816</v>
          </cell>
          <cell r="Q67">
            <v>230001.94672927042</v>
          </cell>
          <cell r="R67">
            <v>245512.41615412853</v>
          </cell>
          <cell r="S67">
            <v>261073.25360814112</v>
          </cell>
          <cell r="T67">
            <v>276665.11689569929</v>
          </cell>
          <cell r="U67">
            <v>292268.88275540515</v>
          </cell>
          <cell r="V67">
            <v>307865.645642319</v>
          </cell>
          <cell r="W67">
            <v>323436.71650847362</v>
          </cell>
          <cell r="X67">
            <v>338963.62158173928</v>
          </cell>
          <cell r="Y67">
            <v>363542.70750143868</v>
          </cell>
          <cell r="Z67">
            <v>387993.78377916093</v>
          </cell>
          <cell r="AA67">
            <v>412284.73602984787</v>
          </cell>
          <cell r="AB67">
            <v>436635.70789222838</v>
          </cell>
          <cell r="AC67">
            <v>461026.08445742016</v>
          </cell>
          <cell r="AD67">
            <v>485359.91509216902</v>
          </cell>
          <cell r="AE67">
            <v>509688.57186319638</v>
          </cell>
          <cell r="AF67">
            <v>533992.79787277826</v>
          </cell>
          <cell r="AG67">
            <v>558253.77134055365</v>
          </cell>
          <cell r="AH67">
            <v>582453.10194099881</v>
          </cell>
        </row>
        <row r="68">
          <cell r="D68">
            <v>4343145.1257582027</v>
          </cell>
          <cell r="E68">
            <v>4263112.5225967923</v>
          </cell>
          <cell r="F68">
            <v>4183153.3173955819</v>
          </cell>
          <cell r="G68">
            <v>4103290.2473180322</v>
          </cell>
          <cell r="H68">
            <v>4023545.9223076021</v>
          </cell>
          <cell r="I68">
            <v>3943942.826968635</v>
          </cell>
          <cell r="J68">
            <v>3863515.3717199881</v>
          </cell>
          <cell r="K68">
            <v>3783489.1528333947</v>
          </cell>
          <cell r="L68">
            <v>3703884.5308659826</v>
          </cell>
          <cell r="M68">
            <v>3624721.7600855483</v>
          </cell>
          <cell r="N68">
            <v>3546020.9903741842</v>
          </cell>
          <cell r="O68">
            <v>3460229.6495312694</v>
          </cell>
          <cell r="P68">
            <v>3376563.0015887534</v>
          </cell>
          <cell r="Q68">
            <v>3292470.6068806597</v>
          </cell>
          <cell r="R68">
            <v>3208937.5766489645</v>
          </cell>
          <cell r="S68">
            <v>3125970.6837821072</v>
          </cell>
          <cell r="T68">
            <v>3040280.3896431536</v>
          </cell>
          <cell r="U68">
            <v>2955264.6800557929</v>
          </cell>
          <cell r="V68">
            <v>2870928.496367624</v>
          </cell>
          <cell r="W68">
            <v>2787276.7056584852</v>
          </cell>
          <cell r="X68">
            <v>2704314.1037415052</v>
          </cell>
          <cell r="Y68">
            <v>2596210.111038452</v>
          </cell>
          <cell r="Z68">
            <v>2487015.2396082887</v>
          </cell>
          <cell r="AA68">
            <v>2378519.6447748863</v>
          </cell>
          <cell r="AB68">
            <v>2270323.1032063891</v>
          </cell>
          <cell r="AC68">
            <v>2162438.9916409482</v>
          </cell>
          <cell r="AD68">
            <v>2053877.6345032884</v>
          </cell>
          <cell r="AE68">
            <v>1945697.7713173111</v>
          </cell>
          <cell r="AF68">
            <v>1838018.901507532</v>
          </cell>
          <cell r="AG68">
            <v>1741217.1883962925</v>
          </cell>
          <cell r="AH68">
            <v>1644760.7949205285</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row>
        <row r="70">
          <cell r="D70">
            <v>2.7044374069471244</v>
          </cell>
          <cell r="E70">
            <v>5.7447265617192649</v>
          </cell>
          <cell r="F70">
            <v>12.05742234412639</v>
          </cell>
          <cell r="G70">
            <v>25.028415131308787</v>
          </cell>
          <cell r="H70">
            <v>51.39476609589736</v>
          </cell>
          <cell r="I70">
            <v>104.36127435250387</v>
          </cell>
          <cell r="J70">
            <v>208.63584863937251</v>
          </cell>
          <cell r="K70">
            <v>411.21620410063673</v>
          </cell>
          <cell r="L70">
            <v>796.74965014626559</v>
          </cell>
          <cell r="M70">
            <v>1511.4563995006413</v>
          </cell>
          <cell r="N70">
            <v>2792.6393463594777</v>
          </cell>
          <cell r="O70">
            <v>4914.4627389333073</v>
          </cell>
          <cell r="P70">
            <v>8322.9339791681905</v>
          </cell>
          <cell r="Q70">
            <v>13444.017622484991</v>
          </cell>
          <cell r="R70">
            <v>20589.540580653909</v>
          </cell>
          <cell r="S70">
            <v>29757.322933044325</v>
          </cell>
          <cell r="T70">
            <v>40518.314705898832</v>
          </cell>
          <cell r="U70">
            <v>52069.517568453761</v>
          </cell>
          <cell r="V70">
            <v>63455.815643897848</v>
          </cell>
          <cell r="W70">
            <v>73838.994374770482</v>
          </cell>
          <cell r="X70">
            <v>82674.496039533828</v>
          </cell>
          <cell r="Y70">
            <v>91130.962274516438</v>
          </cell>
          <cell r="Z70">
            <v>97905.552564740734</v>
          </cell>
          <cell r="AA70">
            <v>103126.25393966853</v>
          </cell>
          <cell r="AB70">
            <v>107046.90124260754</v>
          </cell>
          <cell r="AC70">
            <v>109883.06514913573</v>
          </cell>
          <cell r="AD70">
            <v>111823.06403632276</v>
          </cell>
          <cell r="AE70">
            <v>113044.65041313405</v>
          </cell>
          <cell r="AF70">
            <v>113682.3074588474</v>
          </cell>
          <cell r="AG70">
            <v>113840.25350860288</v>
          </cell>
          <cell r="AH70">
            <v>113597.60843934903</v>
          </cell>
        </row>
        <row r="71">
          <cell r="D71">
            <v>4343142.421320796</v>
          </cell>
          <cell r="E71">
            <v>4263106.7778702304</v>
          </cell>
          <cell r="F71">
            <v>4183141.2599732378</v>
          </cell>
          <cell r="G71">
            <v>4103265.2189029008</v>
          </cell>
          <cell r="H71">
            <v>4023494.5275415061</v>
          </cell>
          <cell r="I71">
            <v>3943838.4656942827</v>
          </cell>
          <cell r="J71">
            <v>3863306.7358713485</v>
          </cell>
          <cell r="K71">
            <v>3783077.936629294</v>
          </cell>
          <cell r="L71">
            <v>3703087.7812158363</v>
          </cell>
          <cell r="M71">
            <v>3623210.3036860474</v>
          </cell>
          <cell r="N71">
            <v>3543228.3510278249</v>
          </cell>
          <cell r="O71">
            <v>3455315.1867923359</v>
          </cell>
          <cell r="P71">
            <v>3368240.0676095854</v>
          </cell>
          <cell r="Q71">
            <v>3279026.5892581749</v>
          </cell>
          <cell r="R71">
            <v>3188348.0360683105</v>
          </cell>
          <cell r="S71">
            <v>3096213.3608490629</v>
          </cell>
          <cell r="T71">
            <v>2999762.0749372547</v>
          </cell>
          <cell r="U71">
            <v>2903195.1624873392</v>
          </cell>
          <cell r="V71">
            <v>2807472.6807237263</v>
          </cell>
          <cell r="W71">
            <v>2713437.7112837145</v>
          </cell>
          <cell r="X71">
            <v>2621639.6077019712</v>
          </cell>
          <cell r="Y71">
            <v>2505079.1487639355</v>
          </cell>
          <cell r="Z71">
            <v>2389109.6870435481</v>
          </cell>
          <cell r="AA71">
            <v>2275393.3908352177</v>
          </cell>
          <cell r="AB71">
            <v>2163276.2019637814</v>
          </cell>
          <cell r="AC71">
            <v>2052555.9264918126</v>
          </cell>
          <cell r="AD71">
            <v>1942054.5704669657</v>
          </cell>
          <cell r="AE71">
            <v>1832653.120904177</v>
          </cell>
          <cell r="AF71">
            <v>1724336.5940486847</v>
          </cell>
          <cell r="AG71">
            <v>1627376.9348876895</v>
          </cell>
          <cell r="AH71">
            <v>1531163.1864811794</v>
          </cell>
        </row>
        <row r="72">
          <cell r="D72">
            <v>146694.93257530563</v>
          </cell>
          <cell r="E72">
            <v>160915.3027034555</v>
          </cell>
          <cell r="F72">
            <v>174708.56110186048</v>
          </cell>
          <cell r="G72">
            <v>188047.43296493925</v>
          </cell>
          <cell r="H72">
            <v>200903.22569238109</v>
          </cell>
          <cell r="I72">
            <v>213242.63249388276</v>
          </cell>
          <cell r="J72">
            <v>224285.29522437579</v>
          </cell>
          <cell r="K72">
            <v>234643.17588558584</v>
          </cell>
          <cell r="L72">
            <v>244223.74526234987</v>
          </cell>
          <cell r="M72">
            <v>252874.21706671931</v>
          </cell>
          <cell r="N72">
            <v>260351.98109139857</v>
          </cell>
          <cell r="O72">
            <v>262090.23368593885</v>
          </cell>
          <cell r="P72">
            <v>262216.17753733502</v>
          </cell>
          <cell r="Q72">
            <v>259940.26810754451</v>
          </cell>
          <cell r="R72">
            <v>255161.94215467354</v>
          </cell>
          <cell r="S72">
            <v>247888.31743040759</v>
          </cell>
          <cell r="T72">
            <v>238553.99254691749</v>
          </cell>
          <cell r="U72">
            <v>227968.09558291131</v>
          </cell>
          <cell r="V72">
            <v>217092.4247590524</v>
          </cell>
          <cell r="W72">
            <v>206772.40219448518</v>
          </cell>
          <cell r="X72">
            <v>197560.29210123286</v>
          </cell>
          <cell r="Y72">
            <v>192613.89478427314</v>
          </cell>
          <cell r="Z72">
            <v>188543.26964336928</v>
          </cell>
          <cell r="AA72">
            <v>185290.67575442063</v>
          </cell>
          <cell r="AB72">
            <v>182779.06870358888</v>
          </cell>
          <cell r="AC72">
            <v>180799.92221515923</v>
          </cell>
          <cell r="AD72">
            <v>179145.69061322184</v>
          </cell>
          <cell r="AE72">
            <v>177673.34018626317</v>
          </cell>
          <cell r="AF72">
            <v>176256.78083964024</v>
          </cell>
          <cell r="AG72">
            <v>174800.54445124386</v>
          </cell>
          <cell r="AH72">
            <v>173234.59906787629</v>
          </cell>
        </row>
        <row r="73">
          <cell r="D73">
            <v>2034373.0964197107</v>
          </cell>
          <cell r="E73">
            <v>1993650.9822374368</v>
          </cell>
          <cell r="F73">
            <v>1952467.5222898545</v>
          </cell>
          <cell r="G73">
            <v>1910843.6750262976</v>
          </cell>
          <cell r="H73">
            <v>1868796.8478556729</v>
          </cell>
          <cell r="I73">
            <v>1826337.7816530757</v>
          </cell>
          <cell r="J73">
            <v>1779814.362294517</v>
          </cell>
          <cell r="K73">
            <v>1733034.5881205173</v>
          </cell>
          <cell r="L73">
            <v>1685936.0268695515</v>
          </cell>
          <cell r="M73">
            <v>1638394.4837868614</v>
          </cell>
          <cell r="N73">
            <v>1590194.4928787649</v>
          </cell>
          <cell r="O73">
            <v>1545581.5105323733</v>
          </cell>
          <cell r="P73">
            <v>1501211.0375981349</v>
          </cell>
          <cell r="Q73">
            <v>1454165.3774258113</v>
          </cell>
          <cell r="R73">
            <v>1405271.3140112709</v>
          </cell>
          <cell r="S73">
            <v>1354547.0919599056</v>
          </cell>
          <cell r="T73">
            <v>1302437.6782784068</v>
          </cell>
          <cell r="U73">
            <v>1249761.8415533141</v>
          </cell>
          <cell r="V73">
            <v>1197490.3220104254</v>
          </cell>
          <cell r="W73">
            <v>1146476.8135154922</v>
          </cell>
          <cell r="X73">
            <v>1097281.2089194749</v>
          </cell>
          <cell r="Y73">
            <v>1044816.1651997223</v>
          </cell>
          <cell r="Z73">
            <v>992855.83527993283</v>
          </cell>
          <cell r="AA73">
            <v>942295.88615701138</v>
          </cell>
          <cell r="AB73">
            <v>893135.31437787705</v>
          </cell>
          <cell r="AC73">
            <v>845172.81556163053</v>
          </cell>
          <cell r="AD73">
            <v>798168.54044203705</v>
          </cell>
          <cell r="AE73">
            <v>752029.58606836968</v>
          </cell>
          <cell r="AF73">
            <v>706635.282293075</v>
          </cell>
          <cell r="AG73">
            <v>661895.08856251079</v>
          </cell>
          <cell r="AH73">
            <v>617743.42974683223</v>
          </cell>
        </row>
      </sheetData>
      <sheetData sheetId="8">
        <row r="4">
          <cell r="D4">
            <v>4343145.1257582027</v>
          </cell>
          <cell r="E4">
            <v>4321030.5153851286</v>
          </cell>
          <cell r="F4">
            <v>4299028.5091221621</v>
          </cell>
          <cell r="G4">
            <v>4277138.5336069241</v>
          </cell>
          <cell r="H4">
            <v>4255360.0183965061</v>
          </cell>
          <cell r="I4">
            <v>4233692.3959526056</v>
          </cell>
          <cell r="J4">
            <v>4209862.9109479459</v>
          </cell>
          <cell r="K4">
            <v>4186167.5510290223</v>
          </cell>
          <cell r="L4">
            <v>4162605.5612681215</v>
          </cell>
          <cell r="M4">
            <v>4139176.1909866668</v>
          </cell>
          <cell r="N4">
            <v>4115878.6937313033</v>
          </cell>
          <cell r="O4">
            <v>4088499.1542268842</v>
          </cell>
          <cell r="P4">
            <v>4061301.7481717858</v>
          </cell>
          <cell r="Q4">
            <v>4034285.2639826881</v>
          </cell>
          <cell r="R4">
            <v>4007448.4981359346</v>
          </cell>
          <cell r="S4">
            <v>3980790.2551139155</v>
          </cell>
          <cell r="T4">
            <v>3950623.961744789</v>
          </cell>
          <cell r="U4">
            <v>3920686.2675223933</v>
          </cell>
          <cell r="V4">
            <v>3890975.4401301569</v>
          </cell>
          <cell r="W4">
            <v>3861489.7603789456</v>
          </cell>
          <cell r="X4">
            <v>3832227.5221075811</v>
          </cell>
          <cell r="Y4">
            <v>3800615.7545467117</v>
          </cell>
          <cell r="Z4">
            <v>3769264.75016928</v>
          </cell>
          <cell r="AA4">
            <v>3738172.3579586525</v>
          </cell>
          <cell r="AB4">
            <v>3707336.4446417764</v>
          </cell>
          <cell r="AC4">
            <v>3676754.8945428128</v>
          </cell>
          <cell r="AD4">
            <v>3645120.6809580117</v>
          </cell>
          <cell r="AE4">
            <v>3613758.643109106</v>
          </cell>
          <cell r="AF4">
            <v>3582666.4392394084</v>
          </cell>
          <cell r="AG4">
            <v>3551841.747740333</v>
          </cell>
          <cell r="AH4">
            <v>3521282.2669780441</v>
          </cell>
        </row>
        <row r="6">
          <cell r="D6">
            <v>816476.05129449558</v>
          </cell>
          <cell r="E6">
            <v>830356.14416650194</v>
          </cell>
          <cell r="F6">
            <v>844472.19861733238</v>
          </cell>
          <cell r="G6">
            <v>858828.22599382699</v>
          </cell>
          <cell r="H6">
            <v>873428.30583572201</v>
          </cell>
          <cell r="I6">
            <v>888276.58703492919</v>
          </cell>
          <cell r="J6">
            <v>903377.28901452292</v>
          </cell>
          <cell r="K6">
            <v>918734.70292776974</v>
          </cell>
          <cell r="L6">
            <v>934353.19287754176</v>
          </cell>
          <cell r="M6">
            <v>950237.19715645991</v>
          </cell>
          <cell r="N6">
            <v>966391.22950811964</v>
          </cell>
          <cell r="O6">
            <v>982819.88040975761</v>
          </cell>
          <cell r="P6">
            <v>999527.81837672344</v>
          </cell>
          <cell r="Q6">
            <v>1016519.7912891277</v>
          </cell>
          <cell r="R6">
            <v>1033800.6277410428</v>
          </cell>
          <cell r="S6">
            <v>1051375.2384126403</v>
          </cell>
          <cell r="T6">
            <v>1069248.6174656551</v>
          </cell>
          <cell r="U6">
            <v>1087425.8439625711</v>
          </cell>
          <cell r="V6">
            <v>1105912.0833099347</v>
          </cell>
          <cell r="W6">
            <v>1124712.5887262034</v>
          </cell>
          <cell r="X6">
            <v>1143832.7027345488</v>
          </cell>
          <cell r="Y6">
            <v>1163277.8586810362</v>
          </cell>
          <cell r="Z6">
            <v>1183053.5822786137</v>
          </cell>
          <cell r="AA6">
            <v>1203165.4931773499</v>
          </cell>
          <cell r="AB6">
            <v>1223619.3065613648</v>
          </cell>
          <cell r="AC6">
            <v>1244420.8347729079</v>
          </cell>
          <cell r="AD6">
            <v>1265575.9889640473</v>
          </cell>
          <cell r="AE6">
            <v>1287090.780776436</v>
          </cell>
          <cell r="AF6">
            <v>1308971.3240496353</v>
          </cell>
          <cell r="AG6">
            <v>1331223.8365584789</v>
          </cell>
          <cell r="AH6">
            <v>1353854.6417799729</v>
          </cell>
        </row>
        <row r="7">
          <cell r="D7">
            <v>0</v>
          </cell>
          <cell r="E7">
            <v>830.35614416650219</v>
          </cell>
          <cell r="F7">
            <v>1688.9443972346651</v>
          </cell>
          <cell r="G7">
            <v>2576.4846779814816</v>
          </cell>
          <cell r="H7">
            <v>3493.7132233428888</v>
          </cell>
          <cell r="I7">
            <v>4441.3829351746472</v>
          </cell>
          <cell r="J7">
            <v>5420.2637340871388</v>
          </cell>
          <cell r="K7">
            <v>6431.1429204943888</v>
          </cell>
          <cell r="L7">
            <v>7474.8255430203362</v>
          </cell>
          <cell r="M7">
            <v>8552.1347744081413</v>
          </cell>
          <cell r="N7">
            <v>9663.912295081198</v>
          </cell>
          <cell r="O7">
            <v>13759.478325736609</v>
          </cell>
          <cell r="P7">
            <v>17991.500730781019</v>
          </cell>
          <cell r="Q7">
            <v>22363.435408360816</v>
          </cell>
          <cell r="R7">
            <v>26878.816321267113</v>
          </cell>
          <cell r="S7">
            <v>31541.257152379214</v>
          </cell>
          <cell r="T7">
            <v>36354.452993832281</v>
          </cell>
          <cell r="U7">
            <v>41322.182070577706</v>
          </cell>
          <cell r="V7">
            <v>46448.307499017268</v>
          </cell>
          <cell r="W7">
            <v>51736.779081405359</v>
          </cell>
          <cell r="X7">
            <v>57191.635136727447</v>
          </cell>
          <cell r="Y7">
            <v>63980.282227456999</v>
          </cell>
          <cell r="Z7">
            <v>70983.214936716817</v>
          </cell>
          <cell r="AA7">
            <v>78205.757056527742</v>
          </cell>
          <cell r="AB7">
            <v>85653.351459295533</v>
          </cell>
          <cell r="AC7">
            <v>93331.56260796811</v>
          </cell>
          <cell r="AD7">
            <v>101246.07911712381</v>
          </cell>
          <cell r="AE7">
            <v>109402.71636599707</v>
          </cell>
          <cell r="AF7">
            <v>117807.4191644672</v>
          </cell>
          <cell r="AG7">
            <v>126466.26447305549</v>
          </cell>
          <cell r="AH7">
            <v>135385.46417799729</v>
          </cell>
        </row>
        <row r="8">
          <cell r="D8">
            <v>816476.05129449558</v>
          </cell>
          <cell r="E8">
            <v>831186.50031066849</v>
          </cell>
          <cell r="F8">
            <v>846161.14301456709</v>
          </cell>
          <cell r="G8">
            <v>861404.71067180845</v>
          </cell>
          <cell r="H8">
            <v>876922.01905906491</v>
          </cell>
          <cell r="I8">
            <v>892717.96997010382</v>
          </cell>
          <cell r="J8">
            <v>908797.55274861003</v>
          </cell>
          <cell r="K8">
            <v>925165.84584826417</v>
          </cell>
          <cell r="L8">
            <v>941828.01842056215</v>
          </cell>
          <cell r="M8">
            <v>958789.33193086809</v>
          </cell>
          <cell r="N8">
            <v>976055.14180320082</v>
          </cell>
          <cell r="O8">
            <v>996579.3587354942</v>
          </cell>
          <cell r="P8">
            <v>1017519.3191075044</v>
          </cell>
          <cell r="Q8">
            <v>1038883.2266974885</v>
          </cell>
          <cell r="R8">
            <v>1060679.4440623098</v>
          </cell>
          <cell r="S8">
            <v>1082916.4955650195</v>
          </cell>
          <cell r="T8">
            <v>1105603.0704594874</v>
          </cell>
          <cell r="U8">
            <v>1128748.0260331489</v>
          </cell>
          <cell r="V8">
            <v>1152360.390808952</v>
          </cell>
          <cell r="W8">
            <v>1176449.3678076088</v>
          </cell>
          <cell r="X8">
            <v>1201024.3378712763</v>
          </cell>
          <cell r="Y8">
            <v>1227258.1409084932</v>
          </cell>
          <cell r="Z8">
            <v>1254036.7972153304</v>
          </cell>
          <cell r="AA8">
            <v>1281371.2502338777</v>
          </cell>
          <cell r="AB8">
            <v>1309272.6580206603</v>
          </cell>
          <cell r="AC8">
            <v>1337752.3973808759</v>
          </cell>
          <cell r="AD8">
            <v>1366822.068081171</v>
          </cell>
          <cell r="AE8">
            <v>1396493.497142433</v>
          </cell>
          <cell r="AF8">
            <v>1426778.7432141025</v>
          </cell>
          <cell r="AG8">
            <v>1457690.1010315344</v>
          </cell>
          <cell r="AH8">
            <v>1489240.1059579703</v>
          </cell>
        </row>
        <row r="9">
          <cell r="D9">
            <v>0</v>
          </cell>
          <cell r="E9">
            <v>1371.457725512603</v>
          </cell>
          <cell r="F9">
            <v>2792.3317719480715</v>
          </cell>
          <cell r="G9">
            <v>4263.9533178254524</v>
          </cell>
          <cell r="H9">
            <v>5787.6853257898283</v>
          </cell>
          <cell r="I9">
            <v>7364.9232522533566</v>
          </cell>
          <cell r="J9">
            <v>8997.0957722112398</v>
          </cell>
          <cell r="K9">
            <v>10685.665519547452</v>
          </cell>
          <cell r="L9">
            <v>12432.129843151421</v>
          </cell>
          <cell r="M9">
            <v>14238.021579173394</v>
          </cell>
          <cell r="N9">
            <v>16104.909839752814</v>
          </cell>
          <cell r="O9">
            <v>21376.627244876352</v>
          </cell>
          <cell r="P9">
            <v>26862.510024438125</v>
          </cell>
          <cell r="Q9">
            <v>32568.989156966265</v>
          </cell>
          <cell r="R9">
            <v>38502.66381946185</v>
          </cell>
          <cell r="S9">
            <v>44670.305442057055</v>
          </cell>
          <cell r="T9">
            <v>51078.861855228322</v>
          </cell>
          <cell r="U9">
            <v>57735.461531595574</v>
          </cell>
          <cell r="V9">
            <v>64647.417924382229</v>
          </cell>
          <cell r="W9">
            <v>71822.233904654524</v>
          </cell>
          <cell r="X9">
            <v>79267.606299504245</v>
          </cell>
          <cell r="Y9">
            <v>93148.892894954639</v>
          </cell>
          <cell r="Z9">
            <v>107596.35720107536</v>
          </cell>
          <cell r="AA9">
            <v>122627.22864738212</v>
          </cell>
          <cell r="AB9">
            <v>138259.19268698175</v>
          </cell>
          <cell r="AC9">
            <v>154510.40189749116</v>
          </cell>
          <cell r="AD9">
            <v>171399.48733737887</v>
          </cell>
          <cell r="AE9">
            <v>188945.57016337119</v>
          </cell>
          <cell r="AF9">
            <v>207168.27351468767</v>
          </cell>
          <cell r="AG9">
            <v>226087.73466999095</v>
          </cell>
          <cell r="AH9">
            <v>245724.61748306511</v>
          </cell>
        </row>
        <row r="10">
          <cell r="D10">
            <v>0</v>
          </cell>
          <cell r="E10">
            <v>871.30579471441388</v>
          </cell>
          <cell r="F10">
            <v>1771.0745036095002</v>
          </cell>
          <cell r="G10">
            <v>2699.9933856650464</v>
          </cell>
          <cell r="H10">
            <v>3658.7642016797558</v>
          </cell>
          <cell r="I10">
            <v>4648.1034952687151</v>
          </cell>
          <cell r="J10">
            <v>5668.7428789513124</v>
          </cell>
          <cell r="K10">
            <v>6721.4293254160684</v>
          </cell>
          <cell r="L10">
            <v>7806.9254640502513</v>
          </cell>
          <cell r="M10">
            <v>8926.009882823515</v>
          </cell>
          <cell r="N10">
            <v>10079.477435616205</v>
          </cell>
          <cell r="O10">
            <v>13311.517284846934</v>
          </cell>
          <cell r="P10">
            <v>16643.034392595517</v>
          </cell>
          <cell r="Q10">
            <v>20075.969038933417</v>
          </cell>
          <cell r="R10">
            <v>23612.28362360979</v>
          </cell>
          <cell r="S10">
            <v>27253.962490727765</v>
          </cell>
          <cell r="T10">
            <v>31003.011732965217</v>
          </cell>
          <cell r="U10">
            <v>34861.458974525565</v>
          </cell>
          <cell r="V10">
            <v>38831.353131979151</v>
          </cell>
          <cell r="W10">
            <v>42914.764152129763</v>
          </cell>
          <cell r="X10">
            <v>47113.782726014433</v>
          </cell>
          <cell r="Y10">
            <v>54777.476679053914</v>
          </cell>
          <cell r="Z10">
            <v>62595.648024778326</v>
          </cell>
          <cell r="AA10">
            <v>70567.510914617582</v>
          </cell>
          <cell r="AB10">
            <v>78692.104870423194</v>
          </cell>
          <cell r="AC10">
            <v>86968.28666802877</v>
          </cell>
          <cell r="AD10">
            <v>95394.721943354612</v>
          </cell>
          <cell r="AE10">
            <v>103969.87651289722</v>
          </cell>
          <cell r="AF10">
            <v>112692.00740022594</v>
          </cell>
          <cell r="AG10">
            <v>121559.15355988435</v>
          </cell>
          <cell r="AH10">
            <v>130569.12628986502</v>
          </cell>
        </row>
        <row r="11">
          <cell r="D11">
            <v>0</v>
          </cell>
          <cell r="E11">
            <v>2242.7635202270167</v>
          </cell>
          <cell r="F11">
            <v>4563.4062755575715</v>
          </cell>
          <cell r="G11">
            <v>6963.9467034904992</v>
          </cell>
          <cell r="H11">
            <v>9446.4495274695837</v>
          </cell>
          <cell r="I11">
            <v>12013.026747522072</v>
          </cell>
          <cell r="J11">
            <v>14665.838651162552</v>
          </cell>
          <cell r="K11">
            <v>17407.094844963522</v>
          </cell>
          <cell r="L11">
            <v>20239.05530720167</v>
          </cell>
          <cell r="M11">
            <v>23164.031461996907</v>
          </cell>
          <cell r="N11">
            <v>26184.387275369019</v>
          </cell>
          <cell r="O11">
            <v>34688.144529723286</v>
          </cell>
          <cell r="P11">
            <v>43505.544417033641</v>
          </cell>
          <cell r="Q11">
            <v>52644.958195899686</v>
          </cell>
          <cell r="R11">
            <v>62114.947443071636</v>
          </cell>
          <cell r="S11">
            <v>71924.267932784816</v>
          </cell>
          <cell r="T11">
            <v>82081.873588193543</v>
          </cell>
          <cell r="U11">
            <v>92596.92050612114</v>
          </cell>
          <cell r="V11">
            <v>103478.77105636138</v>
          </cell>
          <cell r="W11">
            <v>114736.99805678429</v>
          </cell>
          <cell r="X11">
            <v>126381.38902551867</v>
          </cell>
          <cell r="Y11">
            <v>147926.36957400857</v>
          </cell>
          <cell r="Z11">
            <v>170192.00522585367</v>
          </cell>
          <cell r="AA11">
            <v>193194.73956199968</v>
          </cell>
          <cell r="AB11">
            <v>216951.29755740496</v>
          </cell>
          <cell r="AC11">
            <v>241478.68856551993</v>
          </cell>
          <cell r="AD11">
            <v>266794.20928073348</v>
          </cell>
          <cell r="AE11">
            <v>292915.44667626842</v>
          </cell>
          <cell r="AF11">
            <v>319860.28091491363</v>
          </cell>
          <cell r="AG11">
            <v>347646.8882298753</v>
          </cell>
          <cell r="AH11">
            <v>376293.74377293012</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D13">
            <v>816476.05129449558</v>
          </cell>
          <cell r="E13">
            <v>828943.73679044144</v>
          </cell>
          <cell r="F13">
            <v>841597.7367390095</v>
          </cell>
          <cell r="G13">
            <v>854440.763968318</v>
          </cell>
          <cell r="H13">
            <v>867475.56953159533</v>
          </cell>
          <cell r="I13">
            <v>880704.94322258176</v>
          </cell>
          <cell r="J13">
            <v>894131.71409744746</v>
          </cell>
          <cell r="K13">
            <v>907758.75100330065</v>
          </cell>
          <cell r="L13">
            <v>921588.96311336046</v>
          </cell>
          <cell r="M13">
            <v>935625.30046887114</v>
          </cell>
          <cell r="N13">
            <v>949870.7545278318</v>
          </cell>
          <cell r="O13">
            <v>961891.21420577087</v>
          </cell>
          <cell r="P13">
            <v>974013.77469047077</v>
          </cell>
          <cell r="Q13">
            <v>986238.26850158873</v>
          </cell>
          <cell r="R13">
            <v>998564.49661923817</v>
          </cell>
          <cell r="S13">
            <v>1010992.2276322347</v>
          </cell>
          <cell r="T13">
            <v>1023521.1968712938</v>
          </cell>
          <cell r="U13">
            <v>1036151.1055270277</v>
          </cell>
          <cell r="V13">
            <v>1048881.6197525905</v>
          </cell>
          <cell r="W13">
            <v>1061712.3697508245</v>
          </cell>
          <cell r="X13">
            <v>1074642.9488457576</v>
          </cell>
          <cell r="Y13">
            <v>1079331.7713344847</v>
          </cell>
          <cell r="Z13">
            <v>1083844.7919894767</v>
          </cell>
          <cell r="AA13">
            <v>1088176.510671878</v>
          </cell>
          <cell r="AB13">
            <v>1092321.3604632553</v>
          </cell>
          <cell r="AC13">
            <v>1096273.708815356</v>
          </cell>
          <cell r="AD13">
            <v>1100027.8588004375</v>
          </cell>
          <cell r="AE13">
            <v>1103578.0504661645</v>
          </cell>
          <cell r="AF13">
            <v>1106918.4622991888</v>
          </cell>
          <cell r="AG13">
            <v>1110043.212801659</v>
          </cell>
          <cell r="AH13">
            <v>1112946.36218504</v>
          </cell>
        </row>
        <row r="14">
          <cell r="D14">
            <v>1598212.8065688689</v>
          </cell>
          <cell r="E14">
            <v>1587076.360856317</v>
          </cell>
          <cell r="F14">
            <v>1576017.5145864668</v>
          </cell>
          <cell r="G14">
            <v>1565035.727041601</v>
          </cell>
          <cell r="H14">
            <v>1554130.4612717563</v>
          </cell>
          <cell r="I14">
            <v>1543301.1840684703</v>
          </cell>
          <cell r="J14">
            <v>1532547.3659387098</v>
          </cell>
          <cell r="K14">
            <v>1521868.4810789824</v>
          </cell>
          <cell r="L14">
            <v>1511264.0073496264</v>
          </cell>
          <cell r="M14">
            <v>1500733.426249282</v>
          </cell>
          <cell r="N14">
            <v>1490276.2228895384</v>
          </cell>
          <cell r="O14">
            <v>1479891.8859697597</v>
          </cell>
          <cell r="P14">
            <v>1469579.9077520841</v>
          </cell>
          <cell r="Q14">
            <v>1459339.7840365989</v>
          </cell>
          <cell r="R14">
            <v>1449171.0141366872</v>
          </cell>
          <cell r="S14">
            <v>1439073.1008545479</v>
          </cell>
          <cell r="T14">
            <v>1429045.5504568845</v>
          </cell>
          <cell r="U14">
            <v>1419087.8726507649</v>
          </cell>
          <cell r="V14">
            <v>1409199.5805596483</v>
          </cell>
          <cell r="W14">
            <v>1399380.1906995801</v>
          </cell>
          <cell r="X14">
            <v>1389629.2229555515</v>
          </cell>
          <cell r="Y14">
            <v>1379946.2005580249</v>
          </cell>
          <cell r="Z14">
            <v>1370330.6500596222</v>
          </cell>
          <cell r="AA14">
            <v>1360782.1013119763</v>
          </cell>
          <cell r="AB14">
            <v>1351300.0874427424</v>
          </cell>
          <cell r="AC14">
            <v>1341884.1448327717</v>
          </cell>
          <cell r="AD14">
            <v>1332533.813093442</v>
          </cell>
          <cell r="AE14">
            <v>1323248.6350441473</v>
          </cell>
          <cell r="AF14">
            <v>1314028.1566899447</v>
          </cell>
          <cell r="AG14">
            <v>1304871.927199356</v>
          </cell>
          <cell r="AH14">
            <v>1295779.4988823249</v>
          </cell>
        </row>
        <row r="15">
          <cell r="D15">
            <v>0</v>
          </cell>
          <cell r="E15">
            <v>965.57725794498322</v>
          </cell>
          <cell r="F15">
            <v>1917.6981117488128</v>
          </cell>
          <cell r="G15">
            <v>2856.5032089963302</v>
          </cell>
          <cell r="H15">
            <v>3782.1318905509456</v>
          </cell>
          <cell r="I15">
            <v>4694.7222019362871</v>
          </cell>
          <cell r="J15">
            <v>5594.4109046226667</v>
          </cell>
          <cell r="K15">
            <v>6481.3334872191699</v>
          </cell>
          <cell r="L15">
            <v>7355.6241765721015</v>
          </cell>
          <cell r="M15">
            <v>8217.4159487705692</v>
          </cell>
          <cell r="N15">
            <v>9066.8405400599513</v>
          </cell>
          <cell r="O15">
            <v>12328.091366882485</v>
          </cell>
          <cell r="P15">
            <v>15543.452768312245</v>
          </cell>
          <cell r="Q15">
            <v>18713.405918658114</v>
          </cell>
          <cell r="R15">
            <v>21838.427514634219</v>
          </cell>
          <cell r="S15">
            <v>24918.989814397351</v>
          </cell>
          <cell r="T15">
            <v>27955.560676257755</v>
          </cell>
          <cell r="U15">
            <v>30948.603597065998</v>
          </cell>
          <cell r="V15">
            <v>33898.577750278455</v>
          </cell>
          <cell r="W15">
            <v>36805.938023704082</v>
          </cell>
          <cell r="X15">
            <v>39671.135056935076</v>
          </cell>
          <cell r="Y15">
            <v>41913.381938789003</v>
          </cell>
          <cell r="Z15">
            <v>44122.454402879739</v>
          </cell>
          <cell r="AA15">
            <v>46298.705902198155</v>
          </cell>
          <cell r="AB15">
            <v>48442.486574717383</v>
          </cell>
          <cell r="AC15">
            <v>50554.143272429843</v>
          </cell>
          <cell r="AD15">
            <v>52634.01959014048</v>
          </cell>
          <cell r="AE15">
            <v>54682.455894018363</v>
          </cell>
          <cell r="AF15">
            <v>56699.789349908438</v>
          </cell>
          <cell r="AG15">
            <v>58686.35395140561</v>
          </cell>
          <cell r="AH15">
            <v>60642.480547692809</v>
          </cell>
        </row>
        <row r="16">
          <cell r="D16">
            <v>0</v>
          </cell>
          <cell r="E16">
            <v>5035.8567760515289</v>
          </cell>
          <cell r="F16">
            <v>10001.533228966886</v>
          </cell>
          <cell r="G16">
            <v>14897.762889996246</v>
          </cell>
          <cell r="H16">
            <v>19725.272475334936</v>
          </cell>
          <cell r="I16">
            <v>24484.781945483093</v>
          </cell>
          <cell r="J16">
            <v>29177.004564108989</v>
          </cell>
          <cell r="K16">
            <v>33802.64695641998</v>
          </cell>
          <cell r="L16">
            <v>38362.409167045269</v>
          </cell>
          <cell r="M16">
            <v>42856.984717434199</v>
          </cell>
          <cell r="N16">
            <v>47287.060662774209</v>
          </cell>
          <cell r="O16">
            <v>52175.068331749848</v>
          </cell>
          <cell r="P16">
            <v>56992.66015047823</v>
          </cell>
          <cell r="Q16">
            <v>61740.580111193194</v>
          </cell>
          <cell r="R16">
            <v>66419.565256723959</v>
          </cell>
          <cell r="S16">
            <v>71030.345741219135</v>
          </cell>
          <cell r="T16">
            <v>75573.644890361902</v>
          </cell>
          <cell r="U16">
            <v>80050.179261080586</v>
          </cell>
          <cell r="V16">
            <v>84460.658700758635</v>
          </cell>
          <cell r="W16">
            <v>88805.786405947918</v>
          </cell>
          <cell r="X16">
            <v>93086.258980589744</v>
          </cell>
          <cell r="Y16">
            <v>95356.711163872504</v>
          </cell>
          <cell r="Z16">
            <v>97591.002344974127</v>
          </cell>
          <cell r="AA16">
            <v>99789.526228818475</v>
          </cell>
          <cell r="AB16">
            <v>101952.67278936604</v>
          </cell>
          <cell r="AC16">
            <v>104080.82830249325</v>
          </cell>
          <cell r="AD16">
            <v>106174.37537859462</v>
          </cell>
          <cell r="AE16">
            <v>108233.69299491018</v>
          </cell>
          <cell r="AF16">
            <v>110259.15652758043</v>
          </cell>
          <cell r="AG16">
            <v>112251.13778343079</v>
          </cell>
          <cell r="AH16">
            <v>114210.00503148812</v>
          </cell>
        </row>
        <row r="17">
          <cell r="D17">
            <v>0</v>
          </cell>
          <cell r="E17">
            <v>6001.434033996512</v>
          </cell>
          <cell r="F17">
            <v>11919.231340715698</v>
          </cell>
          <cell r="G17">
            <v>17754.266098992575</v>
          </cell>
          <cell r="H17">
            <v>23507.404365885883</v>
          </cell>
          <cell r="I17">
            <v>29179.504147419379</v>
          </cell>
          <cell r="J17">
            <v>34771.415468731655</v>
          </cell>
          <cell r="K17">
            <v>40283.98044363915</v>
          </cell>
          <cell r="L17">
            <v>45718.033343617368</v>
          </cell>
          <cell r="M17">
            <v>51074.400666204769</v>
          </cell>
          <cell r="N17">
            <v>56353.90120283416</v>
          </cell>
          <cell r="O17">
            <v>64503.159698632335</v>
          </cell>
          <cell r="P17">
            <v>72536.112918790473</v>
          </cell>
          <cell r="Q17">
            <v>80453.986029851309</v>
          </cell>
          <cell r="R17">
            <v>88257.992771358171</v>
          </cell>
          <cell r="S17">
            <v>95949.33555561649</v>
          </cell>
          <cell r="T17">
            <v>103529.20556661965</v>
          </cell>
          <cell r="U17">
            <v>110998.78285814659</v>
          </cell>
          <cell r="V17">
            <v>118359.23645103708</v>
          </cell>
          <cell r="W17">
            <v>125611.72442965201</v>
          </cell>
          <cell r="X17">
            <v>132757.39403752482</v>
          </cell>
          <cell r="Y17">
            <v>137270.09310266151</v>
          </cell>
          <cell r="Z17">
            <v>141713.45674785387</v>
          </cell>
          <cell r="AA17">
            <v>146088.23213101662</v>
          </cell>
          <cell r="AB17">
            <v>150395.15936408343</v>
          </cell>
          <cell r="AC17">
            <v>154634.97157492308</v>
          </cell>
          <cell r="AD17">
            <v>158808.39496873511</v>
          </cell>
          <cell r="AE17">
            <v>162916.14888892852</v>
          </cell>
          <cell r="AF17">
            <v>166958.94587748888</v>
          </cell>
          <cell r="AG17">
            <v>170937.4917348364</v>
          </cell>
          <cell r="AH17">
            <v>174852.48557918094</v>
          </cell>
        </row>
        <row r="18">
          <cell r="D18">
            <v>0</v>
          </cell>
          <cell r="E18">
            <v>3534.73647089919</v>
          </cell>
          <cell r="F18">
            <v>7020.2124169739591</v>
          </cell>
          <cell r="G18">
            <v>10456.942713801162</v>
          </cell>
          <cell r="H18">
            <v>13845.437453377825</v>
          </cell>
          <cell r="I18">
            <v>17186.201985786487</v>
          </cell>
          <cell r="J18">
            <v>20479.736960512168</v>
          </cell>
          <cell r="K18">
            <v>23726.53836741377</v>
          </cell>
          <cell r="L18">
            <v>26927.097577352706</v>
          </cell>
          <cell r="M18">
            <v>30081.901382481614</v>
          </cell>
          <cell r="N18">
            <v>33191.432036195802</v>
          </cell>
          <cell r="O18">
            <v>36256.167292750339</v>
          </cell>
          <cell r="P18">
            <v>39276.580446545304</v>
          </cell>
          <cell r="Q18">
            <v>42253.140371082074</v>
          </cell>
          <cell r="R18">
            <v>45186.311557593224</v>
          </cell>
          <cell r="S18">
            <v>48076.554153348734</v>
          </cell>
          <cell r="T18">
            <v>50924.323999641179</v>
          </cell>
          <cell r="U18">
            <v>53730.072669452325</v>
          </cell>
          <cell r="V18">
            <v>56494.247504804087</v>
          </cell>
          <cell r="W18">
            <v>59217.291653796005</v>
          </cell>
          <cell r="X18">
            <v>61899.644107332097</v>
          </cell>
          <cell r="Y18">
            <v>60930.475726527169</v>
          </cell>
          <cell r="Z18">
            <v>62260.808645780933</v>
          </cell>
          <cell r="AA18">
            <v>63569.643469481649</v>
          </cell>
          <cell r="AB18">
            <v>64857.215204915854</v>
          </cell>
          <cell r="AC18">
            <v>66123.756628095522</v>
          </cell>
          <cell r="AD18">
            <v>67369.498303442902</v>
          </cell>
          <cell r="AE18">
            <v>68594.668603309314</v>
          </cell>
          <cell r="AF18">
            <v>69799.493727329304</v>
          </cell>
          <cell r="AG18">
            <v>70984.197721611563</v>
          </cell>
          <cell r="AH18">
            <v>72149.002497767855</v>
          </cell>
        </row>
        <row r="19">
          <cell r="D19">
            <v>0</v>
          </cell>
          <cell r="E19">
            <v>1267.5344063615059</v>
          </cell>
          <cell r="F19">
            <v>2517.4042963992547</v>
          </cell>
          <cell r="G19">
            <v>3749.7943012771352</v>
          </cell>
          <cell r="H19">
            <v>4964.8873367972037</v>
          </cell>
          <cell r="I19">
            <v>6162.8646183406208</v>
          </cell>
          <cell r="J19">
            <v>7343.905675683659</v>
          </cell>
          <cell r="K19">
            <v>8508.1883676897814</v>
          </cell>
          <cell r="L19">
            <v>9655.8888968788197</v>
          </cell>
          <cell r="M19">
            <v>10787.181823874262</v>
          </cell>
          <cell r="N19">
            <v>11902.240081729584</v>
          </cell>
          <cell r="O19">
            <v>13001.23499013469</v>
          </cell>
          <cell r="P19">
            <v>12450.369153270121</v>
          </cell>
          <cell r="Q19">
            <v>13072.065302303512</v>
          </cell>
          <cell r="R19">
            <v>13684.492903072454</v>
          </cell>
          <cell r="S19">
            <v>14287.750937448327</v>
          </cell>
          <cell r="T19">
            <v>14881.937457902948</v>
          </cell>
          <cell r="U19">
            <v>15467.149595654837</v>
          </cell>
          <cell r="V19">
            <v>16043.483568747095</v>
          </cell>
          <cell r="W19">
            <v>16611.034690057411</v>
          </cell>
          <cell r="X19">
            <v>17169.897375240824</v>
          </cell>
          <cell r="Y19">
            <v>18109.144385619002</v>
          </cell>
          <cell r="Z19">
            <v>18369.227550823231</v>
          </cell>
          <cell r="AA19">
            <v>18624.806895520807</v>
          </cell>
          <cell r="AB19">
            <v>18875.932557463184</v>
          </cell>
          <cell r="AC19">
            <v>19122.654194353894</v>
          </cell>
          <cell r="AD19">
            <v>19365.020988104181</v>
          </cell>
          <cell r="AE19">
            <v>19603.081649052612</v>
          </cell>
          <cell r="AF19">
            <v>19836.88442014901</v>
          </cell>
          <cell r="AG19">
            <v>20066.477081102959</v>
          </cell>
          <cell r="AH19">
            <v>20291.906952497204</v>
          </cell>
        </row>
        <row r="20">
          <cell r="D20">
            <v>0</v>
          </cell>
          <cell r="E20">
            <v>4802.2708772606957</v>
          </cell>
          <cell r="F20">
            <v>9537.6167133732142</v>
          </cell>
          <cell r="G20">
            <v>14206.737015078297</v>
          </cell>
          <cell r="H20">
            <v>18810.324790175029</v>
          </cell>
          <cell r="I20">
            <v>23349.066604127107</v>
          </cell>
          <cell r="J20">
            <v>27823.642636195826</v>
          </cell>
          <cell r="K20">
            <v>32234.726735103552</v>
          </cell>
          <cell r="L20">
            <v>36582.986474231526</v>
          </cell>
          <cell r="M20">
            <v>40869.083206355877</v>
          </cell>
          <cell r="N20">
            <v>45093.672117925387</v>
          </cell>
          <cell r="O20">
            <v>49257.402282885028</v>
          </cell>
          <cell r="P20">
            <v>51726.949599815423</v>
          </cell>
          <cell r="Q20">
            <v>55325.205673385586</v>
          </cell>
          <cell r="R20">
            <v>58870.804460665677</v>
          </cell>
          <cell r="S20">
            <v>62364.305090797061</v>
          </cell>
          <cell r="T20">
            <v>65806.261457544126</v>
          </cell>
          <cell r="U20">
            <v>69197.222265107164</v>
          </cell>
          <cell r="V20">
            <v>72537.731073551186</v>
          </cell>
          <cell r="W20">
            <v>75828.32634385342</v>
          </cell>
          <cell r="X20">
            <v>79069.541482572924</v>
          </cell>
          <cell r="Y20">
            <v>79039.620112146164</v>
          </cell>
          <cell r="Z20">
            <v>80630.036196604167</v>
          </cell>
          <cell r="AA20">
            <v>82194.450365002456</v>
          </cell>
          <cell r="AB20">
            <v>83733.147762379042</v>
          </cell>
          <cell r="AC20">
            <v>85246.410822449412</v>
          </cell>
          <cell r="AD20">
            <v>86734.519291547083</v>
          </cell>
          <cell r="AE20">
            <v>88197.750252361933</v>
          </cell>
          <cell r="AF20">
            <v>89636.378147478317</v>
          </cell>
          <cell r="AG20">
            <v>91050.674802714522</v>
          </cell>
          <cell r="AH20">
            <v>92440.909450265055</v>
          </cell>
        </row>
        <row r="21">
          <cell r="D21">
            <v>1598212.8065688689</v>
          </cell>
          <cell r="E21">
            <v>1576272.6559450598</v>
          </cell>
          <cell r="F21">
            <v>1554560.6665323779</v>
          </cell>
          <cell r="G21">
            <v>1533074.72392753</v>
          </cell>
          <cell r="H21">
            <v>1511812.7321156955</v>
          </cell>
          <cell r="I21">
            <v>1490772.6133169236</v>
          </cell>
          <cell r="J21">
            <v>1469952.3078337824</v>
          </cell>
          <cell r="K21">
            <v>1449349.7739002395</v>
          </cell>
          <cell r="L21">
            <v>1428962.9875317775</v>
          </cell>
          <cell r="M21">
            <v>1408789.9423767214</v>
          </cell>
          <cell r="N21">
            <v>1388828.6495687787</v>
          </cell>
          <cell r="O21">
            <v>1366131.3239882423</v>
          </cell>
          <cell r="P21">
            <v>1345316.8452334781</v>
          </cell>
          <cell r="Q21">
            <v>1323560.592333362</v>
          </cell>
          <cell r="R21">
            <v>1302042.2169046632</v>
          </cell>
          <cell r="S21">
            <v>1280759.4602081343</v>
          </cell>
          <cell r="T21">
            <v>1259710.0834327207</v>
          </cell>
          <cell r="U21">
            <v>1238891.8675275112</v>
          </cell>
          <cell r="V21">
            <v>1218302.6130350602</v>
          </cell>
          <cell r="W21">
            <v>1197940.1399260745</v>
          </cell>
          <cell r="X21">
            <v>1177802.2874354539</v>
          </cell>
          <cell r="Y21">
            <v>1163636.4873432172</v>
          </cell>
          <cell r="Z21">
            <v>1147987.1571151642</v>
          </cell>
          <cell r="AA21">
            <v>1132499.4188159571</v>
          </cell>
          <cell r="AB21">
            <v>1117171.7803162797</v>
          </cell>
          <cell r="AC21">
            <v>1102002.7624353992</v>
          </cell>
          <cell r="AD21">
            <v>1086990.8988331598</v>
          </cell>
          <cell r="AE21">
            <v>1072134.7359028568</v>
          </cell>
          <cell r="AF21">
            <v>1057432.8326649775</v>
          </cell>
          <cell r="AG21">
            <v>1042883.760661805</v>
          </cell>
          <cell r="AH21">
            <v>1028486.1038528788</v>
          </cell>
        </row>
        <row r="22">
          <cell r="D22">
            <v>350789.70130119962</v>
          </cell>
          <cell r="E22">
            <v>348345.37696028163</v>
          </cell>
          <cell r="F22">
            <v>345918.08482259378</v>
          </cell>
          <cell r="G22">
            <v>343507.70620669023</v>
          </cell>
          <cell r="H22">
            <v>341114.12325810484</v>
          </cell>
          <cell r="I22">
            <v>338737.21894358861</v>
          </cell>
          <cell r="J22">
            <v>336376.87704538746</v>
          </cell>
          <cell r="K22">
            <v>334032.98215555988</v>
          </cell>
          <cell r="L22">
            <v>331705.41967033397</v>
          </cell>
          <cell r="M22">
            <v>329394.07578450406</v>
          </cell>
          <cell r="N22">
            <v>327098.83748586621</v>
          </cell>
          <cell r="O22">
            <v>324819.59254969237</v>
          </cell>
          <cell r="P22">
            <v>322556.22953324352</v>
          </cell>
          <cell r="Q22">
            <v>320308.63777032041</v>
          </cell>
          <cell r="R22">
            <v>318076.70736585272</v>
          </cell>
          <cell r="S22">
            <v>315860.32919052587</v>
          </cell>
          <cell r="T22">
            <v>313659.394875445</v>
          </cell>
          <cell r="U22">
            <v>311473.7968068365</v>
          </cell>
          <cell r="V22">
            <v>309303.42812078609</v>
          </cell>
          <cell r="W22">
            <v>307148.18269801396</v>
          </cell>
          <cell r="X22">
            <v>305007.95515868592</v>
          </cell>
          <cell r="Y22">
            <v>302882.64085726102</v>
          </cell>
          <cell r="Z22">
            <v>300772.13587737497</v>
          </cell>
          <cell r="AA22">
            <v>298676.33702675905</v>
          </cell>
          <cell r="AB22">
            <v>296595.14183219464</v>
          </cell>
          <cell r="AC22">
            <v>294528.44853450294</v>
          </cell>
          <cell r="AD22">
            <v>292476.15608356934</v>
          </cell>
          <cell r="AE22">
            <v>290438.16413340269</v>
          </cell>
          <cell r="AF22">
            <v>288414.37303722894</v>
          </cell>
          <cell r="AG22">
            <v>286404.68384261889</v>
          </cell>
          <cell r="AH22">
            <v>284408.99828664999</v>
          </cell>
        </row>
        <row r="23">
          <cell r="D23">
            <v>0</v>
          </cell>
          <cell r="E23">
            <v>2528.9874367316447</v>
          </cell>
          <cell r="F23">
            <v>5022.7305916240621</v>
          </cell>
          <cell r="G23">
            <v>7481.5978411817141</v>
          </cell>
          <cell r="H23">
            <v>9905.9541394153657</v>
          </cell>
          <cell r="I23">
            <v>12296.161047652266</v>
          </cell>
          <cell r="J23">
            <v>14652.576764097077</v>
          </cell>
          <cell r="K23">
            <v>16975.556153145553</v>
          </cell>
          <cell r="L23">
            <v>19265.450774452998</v>
          </cell>
          <cell r="M23">
            <v>21522.6089117595</v>
          </cell>
          <cell r="N23">
            <v>23747.375601473886</v>
          </cell>
          <cell r="O23">
            <v>25940.092661018429</v>
          </cell>
          <cell r="P23">
            <v>28101.098716936176</v>
          </cell>
          <cell r="Q23">
            <v>30230.729232762842</v>
          </cell>
          <cell r="R23">
            <v>32329.316536665272</v>
          </cell>
          <cell r="S23">
            <v>34397.189848848269</v>
          </cell>
          <cell r="T23">
            <v>36434.675308731697</v>
          </cell>
          <cell r="U23">
            <v>38442.096001899765</v>
          </cell>
          <cell r="V23">
            <v>40419.771986824337</v>
          </cell>
          <cell r="W23">
            <v>42368.020321364049</v>
          </cell>
          <cell r="X23">
            <v>44287.155089041204</v>
          </cell>
          <cell r="Y23">
            <v>46244.121606086614</v>
          </cell>
          <cell r="Z23">
            <v>48171.665282120375</v>
          </cell>
          <cell r="AA23">
            <v>50070.10113916589</v>
          </cell>
          <cell r="AB23">
            <v>51939.741237653921</v>
          </cell>
          <cell r="AC23">
            <v>53780.894702400241</v>
          </cell>
          <cell r="AD23">
            <v>55593.867748364864</v>
          </cell>
          <cell r="AE23">
            <v>57378.963706195027</v>
          </cell>
          <cell r="AF23">
            <v>59136.483047553411</v>
          </cell>
          <cell r="AG23">
            <v>60866.723410233375</v>
          </cell>
          <cell r="AH23">
            <v>62569.979623062995</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D25">
            <v>350789.70130119962</v>
          </cell>
          <cell r="E25">
            <v>345816.38952354999</v>
          </cell>
          <cell r="F25">
            <v>340895.35423096974</v>
          </cell>
          <cell r="G25">
            <v>336026.10836550849</v>
          </cell>
          <cell r="H25">
            <v>331208.16911868949</v>
          </cell>
          <cell r="I25">
            <v>326441.05789593636</v>
          </cell>
          <cell r="J25">
            <v>321724.30028129037</v>
          </cell>
          <cell r="K25">
            <v>317057.42600241432</v>
          </cell>
          <cell r="L25">
            <v>312439.96889588097</v>
          </cell>
          <cell r="M25">
            <v>307871.46687274455</v>
          </cell>
          <cell r="N25">
            <v>303351.46188439231</v>
          </cell>
          <cell r="O25">
            <v>298879.49988867395</v>
          </cell>
          <cell r="P25">
            <v>294455.13081630733</v>
          </cell>
          <cell r="Q25">
            <v>290077.90853755758</v>
          </cell>
          <cell r="R25">
            <v>285747.39082918747</v>
          </cell>
          <cell r="S25">
            <v>281463.1393416776</v>
          </cell>
          <cell r="T25">
            <v>277224.71956671332</v>
          </cell>
          <cell r="U25">
            <v>273031.70080493676</v>
          </cell>
          <cell r="V25">
            <v>268883.65613396175</v>
          </cell>
          <cell r="W25">
            <v>264780.16237664991</v>
          </cell>
          <cell r="X25">
            <v>260720.8000696447</v>
          </cell>
          <cell r="Y25">
            <v>256638.51925117441</v>
          </cell>
          <cell r="Z25">
            <v>252600.47059525459</v>
          </cell>
          <cell r="AA25">
            <v>248606.23588759315</v>
          </cell>
          <cell r="AB25">
            <v>244655.40059454073</v>
          </cell>
          <cell r="AC25">
            <v>240747.55383210268</v>
          </cell>
          <cell r="AD25">
            <v>236882.28833520447</v>
          </cell>
          <cell r="AE25">
            <v>233059.20042720766</v>
          </cell>
          <cell r="AF25">
            <v>229277.88998967555</v>
          </cell>
          <cell r="AG25">
            <v>225537.9604323855</v>
          </cell>
          <cell r="AH25">
            <v>221839.01866358699</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D32">
            <v>1577666.5665936389</v>
          </cell>
          <cell r="E32">
            <v>1555252.6334020277</v>
          </cell>
          <cell r="F32">
            <v>1532620.711095769</v>
          </cell>
          <cell r="G32">
            <v>1509766.8743648059</v>
          </cell>
          <cell r="H32">
            <v>1486687.128030923</v>
          </cell>
          <cell r="I32">
            <v>1463377.4059056176</v>
          </cell>
          <cell r="J32">
            <v>1437561.3789493258</v>
          </cell>
          <cell r="K32">
            <v>1411531.3848667105</v>
          </cell>
          <cell r="L32">
            <v>1385282.9413706195</v>
          </cell>
          <cell r="M32">
            <v>1358811.4917964209</v>
          </cell>
          <cell r="N32">
            <v>1332112.4038477791</v>
          </cell>
          <cell r="O32">
            <v>1300967.7952976746</v>
          </cell>
          <cell r="P32">
            <v>1269637.7925097346</v>
          </cell>
          <cell r="Q32">
            <v>1238117.0508866413</v>
          </cell>
          <cell r="R32">
            <v>1206400.1488923521</v>
          </cell>
          <cell r="S32">
            <v>1174481.5866562016</v>
          </cell>
          <cell r="T32">
            <v>1138670.3989468042</v>
          </cell>
          <cell r="U32">
            <v>1102698.7541022208</v>
          </cell>
          <cell r="V32">
            <v>1066560.3481397876</v>
          </cell>
          <cell r="W32">
            <v>1030248.7982551481</v>
          </cell>
          <cell r="X32">
            <v>993757.6412587947</v>
          </cell>
          <cell r="Y32">
            <v>954509.05445038958</v>
          </cell>
          <cell r="Z32">
            <v>915108.38195366878</v>
          </cell>
          <cell r="AA32">
            <v>875548.42644256703</v>
          </cell>
          <cell r="AB32">
            <v>835821.90880547452</v>
          </cell>
          <cell r="AC32">
            <v>795921.46640263055</v>
          </cell>
          <cell r="AD32">
            <v>754534.72281695297</v>
          </cell>
          <cell r="AE32">
            <v>712981.06315512001</v>
          </cell>
          <cell r="AF32">
            <v>671252.58546259941</v>
          </cell>
          <cell r="AG32">
            <v>629341.30013987911</v>
          </cell>
          <cell r="AH32">
            <v>587239.12802909594</v>
          </cell>
        </row>
        <row r="33">
          <cell r="D33">
            <v>0</v>
          </cell>
          <cell r="E33">
            <v>3849.2502676700183</v>
          </cell>
          <cell r="F33">
            <v>7586.4725199240565</v>
          </cell>
          <cell r="G33">
            <v>11210.019042158685</v>
          </cell>
          <cell r="H33">
            <v>14718.20256750614</v>
          </cell>
          <cell r="I33">
            <v>18109.29539808202</v>
          </cell>
          <cell r="J33">
            <v>21347.786477397487</v>
          </cell>
          <cell r="K33">
            <v>24454.781242815759</v>
          </cell>
          <cell r="L33">
            <v>27428.602239138265</v>
          </cell>
          <cell r="M33">
            <v>30267.525979765272</v>
          </cell>
          <cell r="N33">
            <v>32969.781995232537</v>
          </cell>
          <cell r="O33">
            <v>35418.848226979193</v>
          </cell>
          <cell r="P33">
            <v>37708.24243753912</v>
          </cell>
          <cell r="Q33">
            <v>39836.416112277686</v>
          </cell>
          <cell r="R33">
            <v>41801.765159119997</v>
          </cell>
          <cell r="S33">
            <v>43602.628904611483</v>
          </cell>
          <cell r="T33">
            <v>45091.347798293449</v>
          </cell>
          <cell r="U33">
            <v>46396.050078850945</v>
          </cell>
          <cell r="V33">
            <v>47515.263509627541</v>
          </cell>
          <cell r="W33">
            <v>48447.449737948336</v>
          </cell>
          <cell r="X33">
            <v>49191.00324231034</v>
          </cell>
          <cell r="Y33">
            <v>49682.196284142781</v>
          </cell>
          <cell r="Z33">
            <v>49964.917654670317</v>
          </cell>
          <cell r="AA33">
            <v>50037.592571192705</v>
          </cell>
          <cell r="AB33">
            <v>49898.567955686834</v>
          </cell>
          <cell r="AC33">
            <v>49546.111283563754</v>
          </cell>
          <cell r="AD33">
            <v>48893.850038538556</v>
          </cell>
          <cell r="AE33">
            <v>48019.274603497332</v>
          </cell>
          <cell r="AF33">
            <v>46920.5557238357</v>
          </cell>
          <cell r="AG33">
            <v>45595.777195134237</v>
          </cell>
          <cell r="AH33">
            <v>44042.934602182191</v>
          </cell>
        </row>
        <row r="34">
          <cell r="D34">
            <v>0</v>
          </cell>
          <cell r="E34">
            <v>1283.0834225566728</v>
          </cell>
          <cell r="F34">
            <v>2528.824173308019</v>
          </cell>
          <cell r="G34">
            <v>3736.6730140528948</v>
          </cell>
          <cell r="H34">
            <v>4906.0675225020459</v>
          </cell>
          <cell r="I34">
            <v>6036.4317993606728</v>
          </cell>
          <cell r="J34">
            <v>7115.928825799163</v>
          </cell>
          <cell r="K34">
            <v>8151.5937476052541</v>
          </cell>
          <cell r="L34">
            <v>9142.8674130460895</v>
          </cell>
          <cell r="M34">
            <v>10089.175326588425</v>
          </cell>
          <cell r="N34">
            <v>10989.927331744178</v>
          </cell>
          <cell r="O34">
            <v>11806.282742326397</v>
          </cell>
          <cell r="P34">
            <v>12569.414145846375</v>
          </cell>
          <cell r="Q34">
            <v>13278.80537075923</v>
          </cell>
          <cell r="R34">
            <v>13933.921719706668</v>
          </cell>
          <cell r="S34">
            <v>14534.209634870496</v>
          </cell>
          <cell r="T34">
            <v>15030.449266097818</v>
          </cell>
          <cell r="U34">
            <v>15465.35002628365</v>
          </cell>
          <cell r="V34">
            <v>15838.42116987585</v>
          </cell>
          <cell r="W34">
            <v>16149.149912649447</v>
          </cell>
          <cell r="X34">
            <v>16397.001080770115</v>
          </cell>
          <cell r="Y34">
            <v>16560.732094714262</v>
          </cell>
          <cell r="Z34">
            <v>16654.972551556773</v>
          </cell>
          <cell r="AA34">
            <v>16679.197523730905</v>
          </cell>
          <cell r="AB34">
            <v>16632.855985228944</v>
          </cell>
          <cell r="AC34">
            <v>16515.370427854588</v>
          </cell>
          <cell r="AD34">
            <v>16297.950012846186</v>
          </cell>
          <cell r="AE34">
            <v>16006.424867832446</v>
          </cell>
          <cell r="AF34">
            <v>15640.185241278565</v>
          </cell>
          <cell r="AG34">
            <v>15198.592398378081</v>
          </cell>
          <cell r="AH34">
            <v>14680.978200727399</v>
          </cell>
        </row>
        <row r="35">
          <cell r="D35">
            <v>1577666.5665936389</v>
          </cell>
          <cell r="E35">
            <v>1550120.2997118009</v>
          </cell>
          <cell r="F35">
            <v>1522505.4144025368</v>
          </cell>
          <cell r="G35">
            <v>1494820.1823085942</v>
          </cell>
          <cell r="H35">
            <v>1467062.8579409148</v>
          </cell>
          <cell r="I35">
            <v>1439231.6787081747</v>
          </cell>
          <cell r="J35">
            <v>1409097.6636461292</v>
          </cell>
          <cell r="K35">
            <v>1378925.0098762894</v>
          </cell>
          <cell r="L35">
            <v>1348711.4717184352</v>
          </cell>
          <cell r="M35">
            <v>1318454.7904900673</v>
          </cell>
          <cell r="N35">
            <v>1288152.6945208025</v>
          </cell>
          <cell r="O35">
            <v>1253742.6643283691</v>
          </cell>
          <cell r="P35">
            <v>1219360.1359263491</v>
          </cell>
          <cell r="Q35">
            <v>1185001.8294036044</v>
          </cell>
          <cell r="R35">
            <v>1150664.4620135254</v>
          </cell>
          <cell r="S35">
            <v>1116344.7481167195</v>
          </cell>
          <cell r="T35">
            <v>1078548.601882413</v>
          </cell>
          <cell r="U35">
            <v>1040837.3539970862</v>
          </cell>
          <cell r="V35">
            <v>1003206.6634602841</v>
          </cell>
          <cell r="W35">
            <v>965652.19860455033</v>
          </cell>
          <cell r="X35">
            <v>928169.63693571417</v>
          </cell>
          <cell r="Y35">
            <v>888266.12607153249</v>
          </cell>
          <cell r="Z35">
            <v>848488.4917474417</v>
          </cell>
          <cell r="AA35">
            <v>808831.63634764345</v>
          </cell>
          <cell r="AB35">
            <v>769290.48486455879</v>
          </cell>
          <cell r="AC35">
            <v>729859.98469121219</v>
          </cell>
          <cell r="AD35">
            <v>689342.92276556825</v>
          </cell>
          <cell r="AE35">
            <v>648955.3636837902</v>
          </cell>
          <cell r="AF35">
            <v>608691.84449748509</v>
          </cell>
          <cell r="AG35">
            <v>568546.93054636684</v>
          </cell>
          <cell r="AH35">
            <v>528515.21522618632</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D39">
            <v>0</v>
          </cell>
          <cell r="E39">
            <v>14622.435258625192</v>
          </cell>
          <cell r="F39">
            <v>29091.840727821389</v>
          </cell>
          <cell r="G39">
            <v>43409.829685823468</v>
          </cell>
          <cell r="H39">
            <v>57578.010600276968</v>
          </cell>
          <cell r="I39">
            <v>71597.987340675725</v>
          </cell>
          <cell r="J39">
            <v>85437.617361388766</v>
          </cell>
          <cell r="K39">
            <v>99121.412684563998</v>
          </cell>
          <cell r="L39">
            <v>112651.1416644103</v>
          </cell>
          <cell r="M39">
            <v>126028.56701972644</v>
          </cell>
          <cell r="N39">
            <v>139255.44607490959</v>
          </cell>
          <cell r="O39">
            <v>160550.24511635324</v>
          </cell>
          <cell r="P39">
            <v>181850.99849029942</v>
          </cell>
          <cell r="Q39">
            <v>203166.08957079152</v>
          </cell>
          <cell r="R39">
            <v>224504.02191021509</v>
          </cell>
          <cell r="S39">
            <v>245873.42224186106</v>
          </cell>
          <cell r="T39">
            <v>267137.10226183833</v>
          </cell>
          <cell r="U39">
            <v>288433.84944501845</v>
          </cell>
          <cell r="V39">
            <v>309773.04300385033</v>
          </cell>
          <cell r="W39">
            <v>331164.19254574866</v>
          </cell>
          <cell r="X39">
            <v>352616.94139439508</v>
          </cell>
          <cell r="Y39">
            <v>381122.78056689946</v>
          </cell>
          <cell r="Z39">
            <v>410042.0449104982</v>
          </cell>
          <cell r="AA39">
            <v>439390.66540337488</v>
          </cell>
          <cell r="AB39">
            <v>469184.76611482917</v>
          </cell>
          <cell r="AC39">
            <v>499440.66612640704</v>
          </cell>
          <cell r="AD39">
            <v>530090.32203637203</v>
          </cell>
          <cell r="AE39">
            <v>561229.8338748893</v>
          </cell>
          <cell r="AF39">
            <v>592876.26556379162</v>
          </cell>
          <cell r="AG39">
            <v>625046.88057007932</v>
          </cell>
          <cell r="AH39">
            <v>657759.14357735624</v>
          </cell>
        </row>
        <row r="40">
          <cell r="D40">
            <v>0</v>
          </cell>
          <cell r="E40">
            <v>6085.3542998173689</v>
          </cell>
          <cell r="F40">
            <v>12066.440886681234</v>
          </cell>
          <cell r="G40">
            <v>17943.410029131192</v>
          </cell>
          <cell r="H40">
            <v>23716.392312677075</v>
          </cell>
          <cell r="I40">
            <v>29385.498403487778</v>
          </cell>
          <cell r="J40">
            <v>34939.571461994987</v>
          </cell>
          <cell r="K40">
            <v>40386.320482708805</v>
          </cell>
          <cell r="L40">
            <v>45725.853887277612</v>
          </cell>
          <cell r="M40">
            <v>50958.258532944303</v>
          </cell>
          <cell r="N40">
            <v>56083.599449669564</v>
          </cell>
          <cell r="O40">
            <v>61063.685025211424</v>
          </cell>
          <cell r="P40">
            <v>64296.363745661802</v>
          </cell>
          <cell r="Q40">
            <v>68604.01104414482</v>
          </cell>
          <cell r="R40">
            <v>72804.726180372352</v>
          </cell>
          <cell r="S40">
            <v>76898.514725667555</v>
          </cell>
          <cell r="T40">
            <v>80836.71072364194</v>
          </cell>
          <cell r="U40">
            <v>84662.57229139081</v>
          </cell>
          <cell r="V40">
            <v>88376.15224342703</v>
          </cell>
          <cell r="W40">
            <v>91977.476256502865</v>
          </cell>
          <cell r="X40">
            <v>95466.542563343042</v>
          </cell>
          <cell r="Y40">
            <v>95600.352206860422</v>
          </cell>
          <cell r="Z40">
            <v>97285.008748160937</v>
          </cell>
          <cell r="AA40">
            <v>98873.647888733365</v>
          </cell>
          <cell r="AB40">
            <v>100366.00374760799</v>
          </cell>
          <cell r="AC40">
            <v>101761.781250304</v>
          </cell>
          <cell r="AD40">
            <v>103032.46930439326</v>
          </cell>
          <cell r="AE40">
            <v>104204.17512019438</v>
          </cell>
          <cell r="AF40">
            <v>105276.56338875688</v>
          </cell>
          <cell r="AG40">
            <v>106249.2672010926</v>
          </cell>
          <cell r="AH40">
            <v>107121.88765099246</v>
          </cell>
        </row>
        <row r="41">
          <cell r="D41">
            <v>0</v>
          </cell>
          <cell r="E41">
            <v>830.35614416650219</v>
          </cell>
          <cell r="F41">
            <v>1688.9443972346651</v>
          </cell>
          <cell r="G41">
            <v>2576.4846779814816</v>
          </cell>
          <cell r="H41">
            <v>3493.7132233428888</v>
          </cell>
          <cell r="I41">
            <v>4441.3829351746472</v>
          </cell>
          <cell r="J41">
            <v>5420.2637340871388</v>
          </cell>
          <cell r="K41">
            <v>6431.1429204943888</v>
          </cell>
          <cell r="L41">
            <v>7474.8255430203362</v>
          </cell>
          <cell r="M41">
            <v>8552.1347744081413</v>
          </cell>
          <cell r="N41">
            <v>9663.912295081198</v>
          </cell>
          <cell r="O41">
            <v>13759.478325736609</v>
          </cell>
          <cell r="P41">
            <v>17991.500730781019</v>
          </cell>
          <cell r="Q41">
            <v>22363.435408360816</v>
          </cell>
          <cell r="R41">
            <v>26878.816321267113</v>
          </cell>
          <cell r="S41">
            <v>31541.257152379214</v>
          </cell>
          <cell r="T41">
            <v>36354.452993832281</v>
          </cell>
          <cell r="U41">
            <v>41322.182070577706</v>
          </cell>
          <cell r="V41">
            <v>46448.307499017268</v>
          </cell>
          <cell r="W41">
            <v>51736.779081405359</v>
          </cell>
          <cell r="X41">
            <v>57191.635136727447</v>
          </cell>
          <cell r="Y41">
            <v>63980.282227456999</v>
          </cell>
          <cell r="Z41">
            <v>70983.214936716817</v>
          </cell>
          <cell r="AA41">
            <v>78205.757056527742</v>
          </cell>
          <cell r="AB41">
            <v>85653.351459295533</v>
          </cell>
          <cell r="AC41">
            <v>93331.56260796811</v>
          </cell>
          <cell r="AD41">
            <v>101246.07911712381</v>
          </cell>
          <cell r="AE41">
            <v>109402.71636599707</v>
          </cell>
          <cell r="AF41">
            <v>117807.4191644672</v>
          </cell>
          <cell r="AG41">
            <v>126466.26447305549</v>
          </cell>
          <cell r="AH41">
            <v>135385.46417799729</v>
          </cell>
        </row>
        <row r="42">
          <cell r="D42">
            <v>4343145.1257582027</v>
          </cell>
          <cell r="E42">
            <v>4301153.0819708528</v>
          </cell>
          <cell r="F42">
            <v>4259559.1719048945</v>
          </cell>
          <cell r="G42">
            <v>4218361.7785699517</v>
          </cell>
          <cell r="H42">
            <v>4177559.3287068945</v>
          </cell>
          <cell r="I42">
            <v>4137150.293143617</v>
          </cell>
          <cell r="J42">
            <v>4094905.9858586495</v>
          </cell>
          <cell r="K42">
            <v>4053090.9607822439</v>
          </cell>
          <cell r="L42">
            <v>4011703.3912594537</v>
          </cell>
          <cell r="M42">
            <v>3970741.5002084044</v>
          </cell>
          <cell r="N42">
            <v>3930203.5605018055</v>
          </cell>
          <cell r="O42">
            <v>3880644.7024110565</v>
          </cell>
          <cell r="P42">
            <v>3833145.8866666052</v>
          </cell>
          <cell r="Q42">
            <v>3784878.5987761128</v>
          </cell>
          <cell r="R42">
            <v>3737018.5663666143</v>
          </cell>
          <cell r="S42">
            <v>3689559.5752987661</v>
          </cell>
          <cell r="T42">
            <v>3639004.6017531408</v>
          </cell>
          <cell r="U42">
            <v>3588912.0278565614</v>
          </cell>
          <cell r="V42">
            <v>3539274.5523818969</v>
          </cell>
          <cell r="W42">
            <v>3490084.8706580992</v>
          </cell>
          <cell r="X42">
            <v>3441335.6732865702</v>
          </cell>
          <cell r="Y42">
            <v>3387872.9040004089</v>
          </cell>
          <cell r="Z42">
            <v>3332920.9114473374</v>
          </cell>
          <cell r="AA42">
            <v>3278113.8017230718</v>
          </cell>
          <cell r="AB42">
            <v>3223439.0262386347</v>
          </cell>
          <cell r="AC42">
            <v>3168884.0097740698</v>
          </cell>
          <cell r="AD42">
            <v>3113243.9687343705</v>
          </cell>
          <cell r="AE42">
            <v>3057727.3504800196</v>
          </cell>
          <cell r="AF42">
            <v>3002321.0294513269</v>
          </cell>
          <cell r="AG42">
            <v>2947011.8644422167</v>
          </cell>
          <cell r="AH42">
            <v>2891786.6999276928</v>
          </cell>
        </row>
        <row r="43">
          <cell r="D43">
            <v>1598212.8065688689</v>
          </cell>
          <cell r="E43">
            <v>1576272.6559450598</v>
          </cell>
          <cell r="F43">
            <v>1554560.6665323779</v>
          </cell>
          <cell r="G43">
            <v>1533074.72392753</v>
          </cell>
          <cell r="H43">
            <v>1511812.7321156955</v>
          </cell>
          <cell r="I43">
            <v>1490772.6133169236</v>
          </cell>
          <cell r="J43">
            <v>1469952.3078337824</v>
          </cell>
          <cell r="K43">
            <v>1449349.7739002395</v>
          </cell>
          <cell r="L43">
            <v>1428962.9875317775</v>
          </cell>
          <cell r="M43">
            <v>1408789.9423767214</v>
          </cell>
          <cell r="N43">
            <v>1388828.6495687787</v>
          </cell>
          <cell r="O43">
            <v>1366131.3239882423</v>
          </cell>
          <cell r="P43">
            <v>1345316.8452334781</v>
          </cell>
          <cell r="Q43">
            <v>1323560.592333362</v>
          </cell>
          <cell r="R43">
            <v>1302042.2169046632</v>
          </cell>
          <cell r="S43">
            <v>1280759.4602081343</v>
          </cell>
          <cell r="T43">
            <v>1259710.0834327207</v>
          </cell>
          <cell r="U43">
            <v>1238891.8675275112</v>
          </cell>
          <cell r="V43">
            <v>1218302.6130350602</v>
          </cell>
          <cell r="W43">
            <v>1197940.1399260745</v>
          </cell>
          <cell r="X43">
            <v>1177802.2874354539</v>
          </cell>
          <cell r="Y43">
            <v>1163636.4873432172</v>
          </cell>
          <cell r="Z43">
            <v>1147987.1571151642</v>
          </cell>
          <cell r="AA43">
            <v>1132499.4188159571</v>
          </cell>
          <cell r="AB43">
            <v>1117171.7803162797</v>
          </cell>
          <cell r="AC43">
            <v>1102002.7624353992</v>
          </cell>
          <cell r="AD43">
            <v>1086990.8988331598</v>
          </cell>
          <cell r="AE43">
            <v>1072134.7359028568</v>
          </cell>
          <cell r="AF43">
            <v>1057432.8326649775</v>
          </cell>
          <cell r="AG43">
            <v>1042883.760661805</v>
          </cell>
          <cell r="AH43">
            <v>1028486.1038528788</v>
          </cell>
        </row>
        <row r="44">
          <cell r="D44">
            <v>0</v>
          </cell>
          <cell r="E44">
            <v>3986.7861659109622</v>
          </cell>
          <cell r="F44">
            <v>8246.670191287154</v>
          </cell>
          <cell r="G44">
            <v>12768.622510499725</v>
          </cell>
          <cell r="H44">
            <v>17541.702794725014</v>
          </cell>
          <cell r="I44">
            <v>22555.059474617901</v>
          </cell>
          <cell r="J44">
            <v>27797.929265058785</v>
          </cell>
          <cell r="K44">
            <v>33259.636691966589</v>
          </cell>
          <cell r="L44">
            <v>38929.593621169595</v>
          </cell>
          <cell r="M44">
            <v>44797.298789326334</v>
          </cell>
          <cell r="N44">
            <v>50852.337336888813</v>
          </cell>
          <cell r="O44">
            <v>58038.567114513586</v>
          </cell>
          <cell r="P44">
            <v>65555.462157520582</v>
          </cell>
          <cell r="Q44">
            <v>73186.868332734608</v>
          </cell>
          <cell r="R44">
            <v>80997.392811340091</v>
          </cell>
          <cell r="S44">
            <v>88970.520085550161</v>
          </cell>
          <cell r="T44">
            <v>97089.874916488538</v>
          </cell>
          <cell r="U44">
            <v>105339.22157060289</v>
          </cell>
          <cell r="V44">
            <v>113702.46305942502</v>
          </cell>
          <cell r="W44">
            <v>122163.64038266674</v>
          </cell>
          <cell r="X44">
            <v>130706.93177463666</v>
          </cell>
          <cell r="Y44">
            <v>143853.93664016909</v>
          </cell>
          <cell r="Z44">
            <v>157048.65187129265</v>
          </cell>
          <cell r="AA44">
            <v>170529.65671670449</v>
          </cell>
          <cell r="AB44">
            <v>184279.32107209653</v>
          </cell>
          <cell r="AC44">
            <v>198280.16156930121</v>
          </cell>
          <cell r="AD44">
            <v>212514.84078344356</v>
          </cell>
          <cell r="AE44">
            <v>226966.16644355611</v>
          </cell>
          <cell r="AF44">
            <v>241617.09064664252</v>
          </cell>
          <cell r="AG44">
            <v>256450.70907517799</v>
          </cell>
          <cell r="AH44">
            <v>271450.26021803048</v>
          </cell>
        </row>
        <row r="45">
          <cell r="D45">
            <v>0</v>
          </cell>
          <cell r="E45">
            <v>122.86327572234222</v>
          </cell>
          <cell r="F45">
            <v>225.00708867500043</v>
          </cell>
          <cell r="G45">
            <v>307.23419156276532</v>
          </cell>
          <cell r="H45">
            <v>370.34084901388314</v>
          </cell>
          <cell r="I45">
            <v>415.11687228768778</v>
          </cell>
          <cell r="J45">
            <v>442.34565383140352</v>
          </cell>
          <cell r="K45">
            <v>452.80420168670844</v>
          </cell>
          <cell r="L45">
            <v>447.26317374663313</v>
          </cell>
          <cell r="M45">
            <v>426.48691186336782</v>
          </cell>
          <cell r="N45">
            <v>391.23347580754125</v>
          </cell>
          <cell r="O45">
            <v>286.75074271615767</v>
          </cell>
          <cell r="P45">
            <v>175.47018105256893</v>
          </cell>
          <cell r="Q45">
            <v>45.295826341663087</v>
          </cell>
          <cell r="R45">
            <v>-89.897428060115544</v>
          </cell>
          <cell r="S45">
            <v>-229.57473316900041</v>
          </cell>
          <cell r="T45">
            <v>-373.21153461541826</v>
          </cell>
          <cell r="U45">
            <v>-520.29352195415368</v>
          </cell>
          <cell r="V45">
            <v>-670.31657728523851</v>
          </cell>
          <cell r="W45">
            <v>-822.7867231979767</v>
          </cell>
          <cell r="X45">
            <v>-977.22007005038677</v>
          </cell>
          <cell r="Y45">
            <v>-1102.8996935030304</v>
          </cell>
          <cell r="Z45">
            <v>-1234.6392521467847</v>
          </cell>
          <cell r="AA45">
            <v>-1390.3013978414283</v>
          </cell>
          <cell r="AB45">
            <v>-1548.3703802967034</v>
          </cell>
          <cell r="AC45">
            <v>-1707.9863081591216</v>
          </cell>
          <cell r="AD45">
            <v>-1868.3268630381663</v>
          </cell>
          <cell r="AE45">
            <v>-2028.6071943922327</v>
          </cell>
          <cell r="AF45">
            <v>-2188.0797888301977</v>
          </cell>
          <cell r="AG45">
            <v>-2346.0343142213155</v>
          </cell>
          <cell r="AH45">
            <v>-2501.7974390026448</v>
          </cell>
        </row>
        <row r="46">
          <cell r="D46">
            <v>1598212.8065688689</v>
          </cell>
          <cell r="E46">
            <v>1572163.0065034265</v>
          </cell>
          <cell r="F46">
            <v>1546088.989252416</v>
          </cell>
          <cell r="G46">
            <v>1519998.8672254675</v>
          </cell>
          <cell r="H46">
            <v>1493900.6884719564</v>
          </cell>
          <cell r="I46">
            <v>1467802.4369700181</v>
          </cell>
          <cell r="J46">
            <v>1441712.0329148921</v>
          </cell>
          <cell r="K46">
            <v>1415637.3330065862</v>
          </cell>
          <cell r="L46">
            <v>1389586.1307368611</v>
          </cell>
          <cell r="M46">
            <v>1363566.1566755318</v>
          </cell>
          <cell r="N46">
            <v>1337585.0787560823</v>
          </cell>
          <cell r="O46">
            <v>1307806.0061310125</v>
          </cell>
          <cell r="P46">
            <v>1279585.9128949051</v>
          </cell>
          <cell r="Q46">
            <v>1250328.4281742857</v>
          </cell>
          <cell r="R46">
            <v>1221134.7215213834</v>
          </cell>
          <cell r="S46">
            <v>1192018.5148557532</v>
          </cell>
          <cell r="T46">
            <v>1162993.4200508476</v>
          </cell>
          <cell r="U46">
            <v>1134072.9394788626</v>
          </cell>
          <cell r="V46">
            <v>1105270.4665529204</v>
          </cell>
          <cell r="W46">
            <v>1076599.2862666056</v>
          </cell>
          <cell r="X46">
            <v>1048072.5757308676</v>
          </cell>
          <cell r="Y46">
            <v>1020885.4503965512</v>
          </cell>
          <cell r="Z46">
            <v>992173.14449601842</v>
          </cell>
          <cell r="AA46">
            <v>963360.06349709409</v>
          </cell>
          <cell r="AB46">
            <v>934440.82962447999</v>
          </cell>
          <cell r="AC46">
            <v>905430.58717425703</v>
          </cell>
          <cell r="AD46">
            <v>876344.38491275441</v>
          </cell>
          <cell r="AE46">
            <v>847197.17665369296</v>
          </cell>
          <cell r="AF46">
            <v>818003.82180716528</v>
          </cell>
          <cell r="AG46">
            <v>788779.08590084838</v>
          </cell>
          <cell r="AH46">
            <v>759537.64107385091</v>
          </cell>
        </row>
        <row r="47">
          <cell r="D47">
            <v>816476.05129449558</v>
          </cell>
          <cell r="E47">
            <v>828943.73679044144</v>
          </cell>
          <cell r="F47">
            <v>841597.7367390095</v>
          </cell>
          <cell r="G47">
            <v>854440.763968318</v>
          </cell>
          <cell r="H47">
            <v>867475.56953159533</v>
          </cell>
          <cell r="I47">
            <v>880704.94322258176</v>
          </cell>
          <cell r="J47">
            <v>894131.71409744746</v>
          </cell>
          <cell r="K47">
            <v>907758.75100330065</v>
          </cell>
          <cell r="L47">
            <v>921588.96311336046</v>
          </cell>
          <cell r="M47">
            <v>935625.30046887114</v>
          </cell>
          <cell r="N47">
            <v>949870.7545278318</v>
          </cell>
          <cell r="O47">
            <v>961891.21420577087</v>
          </cell>
          <cell r="P47">
            <v>974013.77469047077</v>
          </cell>
          <cell r="Q47">
            <v>986238.26850158873</v>
          </cell>
          <cell r="R47">
            <v>998564.49661923817</v>
          </cell>
          <cell r="S47">
            <v>1010992.2276322347</v>
          </cell>
          <cell r="T47">
            <v>1023521.1968712938</v>
          </cell>
          <cell r="U47">
            <v>1036151.1055270277</v>
          </cell>
          <cell r="V47">
            <v>1048881.6197525905</v>
          </cell>
          <cell r="W47">
            <v>1061712.3697508245</v>
          </cell>
          <cell r="X47">
            <v>1074642.9488457576</v>
          </cell>
          <cell r="Y47">
            <v>1079331.7713344847</v>
          </cell>
          <cell r="Z47">
            <v>1083844.7919894767</v>
          </cell>
          <cell r="AA47">
            <v>1088176.510671878</v>
          </cell>
          <cell r="AB47">
            <v>1092321.3604632553</v>
          </cell>
          <cell r="AC47">
            <v>1096273.708815356</v>
          </cell>
          <cell r="AD47">
            <v>1100027.8588004375</v>
          </cell>
          <cell r="AE47">
            <v>1103578.0504661645</v>
          </cell>
          <cell r="AF47">
            <v>1106918.4622991888</v>
          </cell>
          <cell r="AG47">
            <v>1110043.212801659</v>
          </cell>
          <cell r="AH47">
            <v>1112946.36218504</v>
          </cell>
        </row>
        <row r="48">
          <cell r="D48">
            <v>0</v>
          </cell>
          <cell r="E48">
            <v>1001.5643610398356</v>
          </cell>
          <cell r="F48">
            <v>2089.2750974594719</v>
          </cell>
          <cell r="G48">
            <v>3256.9856072049806</v>
          </cell>
          <cell r="H48">
            <v>4498.6010024470206</v>
          </cell>
          <cell r="I48">
            <v>5808.0778289264053</v>
          </cell>
          <cell r="J48">
            <v>7179.4237865282557</v>
          </cell>
          <cell r="K48">
            <v>8606.6974510800101</v>
          </cell>
          <cell r="L48">
            <v>10084.007997368592</v>
          </cell>
          <cell r="M48">
            <v>11605.514923372068</v>
          </cell>
          <cell r="N48">
            <v>13165.42777570108</v>
          </cell>
          <cell r="O48">
            <v>14515.45819559239</v>
          </cell>
          <cell r="P48">
            <v>15868.909015214918</v>
          </cell>
          <cell r="Q48">
            <v>17154.487615630012</v>
          </cell>
          <cell r="R48">
            <v>18426.777138431866</v>
          </cell>
          <cell r="S48">
            <v>19682.193582795131</v>
          </cell>
          <cell r="T48">
            <v>20917.235054734429</v>
          </cell>
          <cell r="U48">
            <v>22128.48130684123</v>
          </cell>
          <cell r="V48">
            <v>23312.593272878919</v>
          </cell>
          <cell r="W48">
            <v>24466.312597334683</v>
          </cell>
          <cell r="X48">
            <v>25586.461160026025</v>
          </cell>
          <cell r="Y48">
            <v>27023.745731083742</v>
          </cell>
          <cell r="Z48">
            <v>28430.454124577056</v>
          </cell>
          <cell r="AA48">
            <v>29535.080690974784</v>
          </cell>
          <cell r="AB48">
            <v>30574.590520796304</v>
          </cell>
          <cell r="AC48">
            <v>31545.046772103804</v>
          </cell>
          <cell r="AD48">
            <v>32442.815130686908</v>
          </cell>
          <cell r="AE48">
            <v>33264.561486740276</v>
          </cell>
          <cell r="AF48">
            <v>34007.249417618237</v>
          </cell>
          <cell r="AG48">
            <v>34668.137479790399</v>
          </cell>
          <cell r="AH48">
            <v>35244.776313094524</v>
          </cell>
        </row>
        <row r="49">
          <cell r="D49">
            <v>816476.05129449558</v>
          </cell>
          <cell r="E49">
            <v>827942.17242940166</v>
          </cell>
          <cell r="F49">
            <v>839508.46164155006</v>
          </cell>
          <cell r="G49">
            <v>851183.77836111304</v>
          </cell>
          <cell r="H49">
            <v>862976.96852914826</v>
          </cell>
          <cell r="I49">
            <v>874896.86539365537</v>
          </cell>
          <cell r="J49">
            <v>886952.29031091917</v>
          </cell>
          <cell r="K49">
            <v>899152.05355222069</v>
          </cell>
          <cell r="L49">
            <v>911504.95511599188</v>
          </cell>
          <cell r="M49">
            <v>924019.78554549906</v>
          </cell>
          <cell r="N49">
            <v>936705.32675213076</v>
          </cell>
          <cell r="O49">
            <v>947375.75601017848</v>
          </cell>
          <cell r="P49">
            <v>958144.86567525589</v>
          </cell>
          <cell r="Q49">
            <v>969083.78088595869</v>
          </cell>
          <cell r="R49">
            <v>980137.71948080626</v>
          </cell>
          <cell r="S49">
            <v>991310.03404943959</v>
          </cell>
          <cell r="T49">
            <v>1002603.9618165594</v>
          </cell>
          <cell r="U49">
            <v>1014022.6242201865</v>
          </cell>
          <cell r="V49">
            <v>1025569.0264797116</v>
          </cell>
          <cell r="W49">
            <v>1037246.0571534898</v>
          </cell>
          <cell r="X49">
            <v>1049056.4876857316</v>
          </cell>
          <cell r="Y49">
            <v>1052308.025603401</v>
          </cell>
          <cell r="Z49">
            <v>1055414.3378648995</v>
          </cell>
          <cell r="AA49">
            <v>1058641.4299809032</v>
          </cell>
          <cell r="AB49">
            <v>1061746.769942459</v>
          </cell>
          <cell r="AC49">
            <v>1064728.6620432523</v>
          </cell>
          <cell r="AD49">
            <v>1067585.0436697507</v>
          </cell>
          <cell r="AE49">
            <v>1070313.4889794241</v>
          </cell>
          <cell r="AF49">
            <v>1072911.2128815707</v>
          </cell>
          <cell r="AG49">
            <v>1075375.0753218685</v>
          </cell>
          <cell r="AH49">
            <v>1077701.5858719456</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D54">
            <v>350789.70130119962</v>
          </cell>
          <cell r="E54">
            <v>345816.38952354999</v>
          </cell>
          <cell r="F54">
            <v>340895.35423096974</v>
          </cell>
          <cell r="G54">
            <v>336026.10836550849</v>
          </cell>
          <cell r="H54">
            <v>331208.16911868949</v>
          </cell>
          <cell r="I54">
            <v>326441.05789593636</v>
          </cell>
          <cell r="J54">
            <v>321724.30028129037</v>
          </cell>
          <cell r="K54">
            <v>317057.42600241432</v>
          </cell>
          <cell r="L54">
            <v>312439.96889588097</v>
          </cell>
          <cell r="M54">
            <v>307871.46687274455</v>
          </cell>
          <cell r="N54">
            <v>303351.46188439231</v>
          </cell>
          <cell r="O54">
            <v>298879.49988867395</v>
          </cell>
          <cell r="P54">
            <v>294455.13081630733</v>
          </cell>
          <cell r="Q54">
            <v>290077.90853755758</v>
          </cell>
          <cell r="R54">
            <v>285747.39082918747</v>
          </cell>
          <cell r="S54">
            <v>281463.1393416776</v>
          </cell>
          <cell r="T54">
            <v>277224.71956671332</v>
          </cell>
          <cell r="U54">
            <v>273031.70080493676</v>
          </cell>
          <cell r="V54">
            <v>268883.65613396175</v>
          </cell>
          <cell r="W54">
            <v>264780.16237664991</v>
          </cell>
          <cell r="X54">
            <v>260720.8000696447</v>
          </cell>
          <cell r="Y54">
            <v>256638.51925117441</v>
          </cell>
          <cell r="Z54">
            <v>252600.47059525459</v>
          </cell>
          <cell r="AA54">
            <v>248606.23588759315</v>
          </cell>
          <cell r="AB54">
            <v>244655.40059454073</v>
          </cell>
          <cell r="AC54">
            <v>240747.55383210268</v>
          </cell>
          <cell r="AD54">
            <v>236882.28833520447</v>
          </cell>
          <cell r="AE54">
            <v>233059.20042720766</v>
          </cell>
          <cell r="AF54">
            <v>229277.88998967555</v>
          </cell>
          <cell r="AG54">
            <v>225537.9604323855</v>
          </cell>
          <cell r="AH54">
            <v>221839.01866358699</v>
          </cell>
        </row>
        <row r="55">
          <cell r="D55">
            <v>0</v>
          </cell>
          <cell r="E55">
            <v>66.380688359245127</v>
          </cell>
          <cell r="F55">
            <v>201.00760748039701</v>
          </cell>
          <cell r="G55">
            <v>403.42781088693408</v>
          </cell>
          <cell r="H55">
            <v>673.19035335709623</v>
          </cell>
          <cell r="I55">
            <v>1009.8462835580576</v>
          </cell>
          <cell r="J55">
            <v>1412.9486367044967</v>
          </cell>
          <cell r="K55">
            <v>1882.0524272414862</v>
          </cell>
          <cell r="L55">
            <v>2416.7146415516263</v>
          </cell>
          <cell r="M55">
            <v>3016.4942306863545</v>
          </cell>
          <cell r="N55">
            <v>3680.952103121344</v>
          </cell>
          <cell r="O55">
            <v>4288.3773832398947</v>
          </cell>
          <cell r="P55">
            <v>4938.1429553515236</v>
          </cell>
          <cell r="Q55">
            <v>5629.9594911141367</v>
          </cell>
          <cell r="R55">
            <v>6363.5389527707894</v>
          </cell>
          <cell r="S55">
            <v>7138.5945883770137</v>
          </cell>
          <cell r="T55">
            <v>7954.8409270439888</v>
          </cell>
          <cell r="U55">
            <v>8811.9937741975245</v>
          </cell>
          <cell r="V55">
            <v>9709.7702068528033</v>
          </cell>
          <cell r="W55">
            <v>10647.888568904798</v>
          </cell>
          <cell r="X55">
            <v>11626.06846643439</v>
          </cell>
          <cell r="Y55">
            <v>12893.336138926961</v>
          </cell>
          <cell r="Z55">
            <v>14222.698560251381</v>
          </cell>
          <cell r="AA55">
            <v>15613.725841263898</v>
          </cell>
          <cell r="AB55">
            <v>17065.990018389231</v>
          </cell>
          <cell r="AC55">
            <v>18579.06504648507</v>
          </cell>
          <cell r="AD55">
            <v>20152.526791730295</v>
          </cell>
          <cell r="AE55">
            <v>21785.95302453687</v>
          </cell>
          <cell r="AF55">
            <v>23478.923412485321</v>
          </cell>
          <cell r="AG55">
            <v>25231.019513283682</v>
          </cell>
          <cell r="AH55">
            <v>27041.824767749971</v>
          </cell>
        </row>
        <row r="56">
          <cell r="D56">
            <v>0</v>
          </cell>
          <cell r="E56">
            <v>5272.6956140983384</v>
          </cell>
          <cell r="F56">
            <v>10792.637833005851</v>
          </cell>
          <cell r="G56">
            <v>16548.851877376204</v>
          </cell>
          <cell r="H56">
            <v>22530.452421126152</v>
          </cell>
          <cell r="I56">
            <v>28726.643111677557</v>
          </cell>
          <cell r="J56">
            <v>35126.71609228618</v>
          </cell>
          <cell r="K56">
            <v>41720.051526450174</v>
          </cell>
          <cell r="L56">
            <v>48496.11712438942</v>
          </cell>
          <cell r="M56">
            <v>55444.467671588194</v>
          </cell>
          <cell r="N56">
            <v>62554.744559393497</v>
          </cell>
          <cell r="O56">
            <v>66580.646263202478</v>
          </cell>
          <cell r="P56">
            <v>70654.433188121606</v>
          </cell>
          <cell r="Q56">
            <v>74523.725894549061</v>
          </cell>
          <cell r="R56">
            <v>78291.361853143317</v>
          </cell>
          <cell r="S56">
            <v>81956.4187312961</v>
          </cell>
          <cell r="T56">
            <v>85517.985144309947</v>
          </cell>
          <cell r="U56">
            <v>88975.160589977095</v>
          </cell>
          <cell r="V56">
            <v>92327.055383457759</v>
          </cell>
          <cell r="W56">
            <v>95572.790592457342</v>
          </cell>
          <cell r="X56">
            <v>98711.497972700075</v>
          </cell>
          <cell r="Y56">
            <v>102632.55658869562</v>
          </cell>
          <cell r="Z56">
            <v>106264.30847746431</v>
          </cell>
          <cell r="AA56">
            <v>109831.71102288426</v>
          </cell>
          <cell r="AB56">
            <v>113334.11009308475</v>
          </cell>
          <cell r="AC56">
            <v>116770.85905439552</v>
          </cell>
          <cell r="AD56">
            <v>120141.31872694541</v>
          </cell>
          <cell r="AE56">
            <v>123444.85734046341</v>
          </cell>
          <cell r="AF56">
            <v>126680.85049028136</v>
          </cell>
          <cell r="AG56">
            <v>129848.68109353801</v>
          </cell>
          <cell r="AH56">
            <v>132947.73934558232</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D58">
            <v>0</v>
          </cell>
          <cell r="E58">
            <v>532.40752813015024</v>
          </cell>
          <cell r="F58">
            <v>975.03071759167324</v>
          </cell>
          <cell r="G58">
            <v>1331.3481634386499</v>
          </cell>
          <cell r="H58">
            <v>1604.8103457268317</v>
          </cell>
          <cell r="I58">
            <v>1798.8397799133145</v>
          </cell>
          <cell r="J58">
            <v>1916.831166602753</v>
          </cell>
          <cell r="K58">
            <v>1962.151540642406</v>
          </cell>
          <cell r="L58">
            <v>1938.1404195687483</v>
          </cell>
          <cell r="M58">
            <v>1848.1099514079306</v>
          </cell>
          <cell r="N58">
            <v>1695.3450618326806</v>
          </cell>
          <cell r="O58">
            <v>1242.5865517700204</v>
          </cell>
          <cell r="P58">
            <v>760.37078456113704</v>
          </cell>
          <cell r="Q58">
            <v>196.28191414720823</v>
          </cell>
          <cell r="R58">
            <v>-389.55552159383114</v>
          </cell>
          <cell r="S58">
            <v>-994.82384373233072</v>
          </cell>
          <cell r="T58">
            <v>-1617.249983333475</v>
          </cell>
          <cell r="U58">
            <v>-2254.6052618013309</v>
          </cell>
          <cell r="V58">
            <v>-2904.7051682360288</v>
          </cell>
          <cell r="W58">
            <v>-3565.4091338578983</v>
          </cell>
          <cell r="X58">
            <v>-4234.6203035516755</v>
          </cell>
          <cell r="Y58">
            <v>-4779.232005179796</v>
          </cell>
          <cell r="Z58">
            <v>-5350.103425969397</v>
          </cell>
          <cell r="AA58">
            <v>-6024.6393906461872</v>
          </cell>
          <cell r="AB58">
            <v>-6709.6049812857127</v>
          </cell>
          <cell r="AC58">
            <v>-7401.2740020228575</v>
          </cell>
          <cell r="AD58">
            <v>-8096.0830731653859</v>
          </cell>
          <cell r="AE58">
            <v>-8790.6311756996711</v>
          </cell>
          <cell r="AF58">
            <v>-9481.6790849308527</v>
          </cell>
          <cell r="AG58">
            <v>-10166.148694959033</v>
          </cell>
          <cell r="AH58">
            <v>-10841.122235678125</v>
          </cell>
        </row>
        <row r="59">
          <cell r="D59">
            <v>350789.70130119962</v>
          </cell>
          <cell r="E59">
            <v>339944.90569296223</v>
          </cell>
          <cell r="F59">
            <v>328926.67807289178</v>
          </cell>
          <cell r="G59">
            <v>317742.48051380669</v>
          </cell>
          <cell r="H59">
            <v>306399.7159984794</v>
          </cell>
          <cell r="I59">
            <v>294905.72872078745</v>
          </cell>
          <cell r="J59">
            <v>283267.804385697</v>
          </cell>
          <cell r="K59">
            <v>271493.17050808022</v>
          </cell>
          <cell r="L59">
            <v>259588.9967103712</v>
          </cell>
          <cell r="M59">
            <v>247562.3950190621</v>
          </cell>
          <cell r="N59">
            <v>235420.4201600448</v>
          </cell>
          <cell r="O59">
            <v>226767.88969046154</v>
          </cell>
          <cell r="P59">
            <v>218102.18388827308</v>
          </cell>
          <cell r="Q59">
            <v>209727.9412377472</v>
          </cell>
          <cell r="R59">
            <v>201482.04554486717</v>
          </cell>
          <cell r="S59">
            <v>193362.94986573685</v>
          </cell>
          <cell r="T59">
            <v>185369.14347869289</v>
          </cell>
          <cell r="U59">
            <v>177499.15170256345</v>
          </cell>
          <cell r="V59">
            <v>169751.53571188721</v>
          </cell>
          <cell r="W59">
            <v>162124.89234914567</v>
          </cell>
          <cell r="X59">
            <v>154617.85393406189</v>
          </cell>
          <cell r="Y59">
            <v>145891.85852873162</v>
          </cell>
          <cell r="Z59">
            <v>137463.5669835083</v>
          </cell>
          <cell r="AA59">
            <v>129185.43841409119</v>
          </cell>
          <cell r="AB59">
            <v>120964.90546435247</v>
          </cell>
          <cell r="AC59">
            <v>112798.90373324494</v>
          </cell>
          <cell r="AD59">
            <v>104684.52588969417</v>
          </cell>
          <cell r="AE59">
            <v>96619.021237907058</v>
          </cell>
          <cell r="AF59">
            <v>88599.795171839738</v>
          </cell>
          <cell r="AG59">
            <v>80624.408520522848</v>
          </cell>
          <cell r="AH59">
            <v>72690.576785932833</v>
          </cell>
        </row>
        <row r="60">
          <cell r="D60">
            <v>1577666.5665936389</v>
          </cell>
          <cell r="E60">
            <v>1550120.2997118009</v>
          </cell>
          <cell r="F60">
            <v>1522505.4144025368</v>
          </cell>
          <cell r="G60">
            <v>1494820.1823085942</v>
          </cell>
          <cell r="H60">
            <v>1467062.8579409148</v>
          </cell>
          <cell r="I60">
            <v>1439231.6787081747</v>
          </cell>
          <cell r="J60">
            <v>1409097.6636461292</v>
          </cell>
          <cell r="K60">
            <v>1378925.0098762894</v>
          </cell>
          <cell r="L60">
            <v>1348711.4717184352</v>
          </cell>
          <cell r="M60">
            <v>1318454.7904900673</v>
          </cell>
          <cell r="N60">
            <v>1288152.6945208025</v>
          </cell>
          <cell r="O60">
            <v>1253742.6643283691</v>
          </cell>
          <cell r="P60">
            <v>1219360.1359263491</v>
          </cell>
          <cell r="Q60">
            <v>1185001.8294036044</v>
          </cell>
          <cell r="R60">
            <v>1150664.4620135254</v>
          </cell>
          <cell r="S60">
            <v>1116344.7481167195</v>
          </cell>
          <cell r="T60">
            <v>1078548.601882413</v>
          </cell>
          <cell r="U60">
            <v>1040837.3539970862</v>
          </cell>
          <cell r="V60">
            <v>1003206.6634602841</v>
          </cell>
          <cell r="W60">
            <v>965652.19860455033</v>
          </cell>
          <cell r="X60">
            <v>928169.63693571417</v>
          </cell>
          <cell r="Y60">
            <v>888266.12607153249</v>
          </cell>
          <cell r="Z60">
            <v>848488.4917474417</v>
          </cell>
          <cell r="AA60">
            <v>808831.63634764345</v>
          </cell>
          <cell r="AB60">
            <v>769290.48486455879</v>
          </cell>
          <cell r="AC60">
            <v>729859.98469121219</v>
          </cell>
          <cell r="AD60">
            <v>689342.92276556825</v>
          </cell>
          <cell r="AE60">
            <v>648955.3636837902</v>
          </cell>
          <cell r="AF60">
            <v>608691.84449748509</v>
          </cell>
          <cell r="AG60">
            <v>568546.93054636684</v>
          </cell>
          <cell r="AH60">
            <v>528515.21522618632</v>
          </cell>
        </row>
        <row r="61">
          <cell r="D61">
            <v>0</v>
          </cell>
          <cell r="E61">
            <v>12620.984811903065</v>
          </cell>
          <cell r="F61">
            <v>25185.729203230978</v>
          </cell>
          <cell r="G61">
            <v>37694.419976917954</v>
          </cell>
          <cell r="H61">
            <v>50147.243385216527</v>
          </cell>
          <cell r="I61">
            <v>62544.385131218602</v>
          </cell>
          <cell r="J61">
            <v>73691.769187900776</v>
          </cell>
          <cell r="K61">
            <v>84621.661746942831</v>
          </cell>
          <cell r="L61">
            <v>95335.338404130496</v>
          </cell>
          <cell r="M61">
            <v>105834.06936716336</v>
          </cell>
          <cell r="N61">
            <v>116119.119475028</v>
          </cell>
          <cell r="O61">
            <v>122228.66660173498</v>
          </cell>
          <cell r="P61">
            <v>128198.89355123114</v>
          </cell>
          <cell r="Q61">
            <v>134030.63128979167</v>
          </cell>
          <cell r="R61">
            <v>139724.70725158579</v>
          </cell>
          <cell r="S61">
            <v>145281.94535141881</v>
          </cell>
          <cell r="T61">
            <v>150703.16599743237</v>
          </cell>
          <cell r="U61">
            <v>155989.18610376347</v>
          </cell>
          <cell r="V61">
            <v>161140.81910316221</v>
          </cell>
          <cell r="W61">
            <v>166158.87495956739</v>
          </cell>
          <cell r="X61">
            <v>171044.16018064221</v>
          </cell>
          <cell r="Y61">
            <v>179771.68899125891</v>
          </cell>
          <cell r="Z61">
            <v>188291.97922303982</v>
          </cell>
          <cell r="AA61">
            <v>196606.27278090472</v>
          </cell>
          <cell r="AB61">
            <v>204715.8062809463</v>
          </cell>
          <cell r="AC61">
            <v>212621.81106953003</v>
          </cell>
          <cell r="AD61">
            <v>220249.73238630826</v>
          </cell>
          <cell r="AE61">
            <v>227671.8909083631</v>
          </cell>
          <cell r="AF61">
            <v>234889.53439603222</v>
          </cell>
          <cell r="AG61">
            <v>241903.90527230152</v>
          </cell>
          <cell r="AH61">
            <v>248716.24064212386</v>
          </cell>
        </row>
        <row r="62">
          <cell r="D62">
            <v>0</v>
          </cell>
          <cell r="E62">
            <v>1318.1739035245846</v>
          </cell>
          <cell r="F62">
            <v>2698.1594582514626</v>
          </cell>
          <cell r="G62">
            <v>4137.2129693440511</v>
          </cell>
          <cell r="H62">
            <v>5632.6131052815381</v>
          </cell>
          <cell r="I62">
            <v>7181.6607779193891</v>
          </cell>
          <cell r="J62">
            <v>8781.6790230715451</v>
          </cell>
          <cell r="K62">
            <v>10430.012881612543</v>
          </cell>
          <cell r="L62">
            <v>12124.029281097355</v>
          </cell>
          <cell r="M62">
            <v>13861.116917897049</v>
          </cell>
          <cell r="N62">
            <v>15638.686139848374</v>
          </cell>
          <cell r="O62">
            <v>16645.161565800619</v>
          </cell>
          <cell r="P62">
            <v>17663.608297030401</v>
          </cell>
          <cell r="Q62">
            <v>18630.931473637265</v>
          </cell>
          <cell r="R62">
            <v>19572.840463285829</v>
          </cell>
          <cell r="S62">
            <v>20489.104682824025</v>
          </cell>
          <cell r="T62">
            <v>21379.496286077487</v>
          </cell>
          <cell r="U62">
            <v>22243.790147494274</v>
          </cell>
          <cell r="V62">
            <v>23081.76384586444</v>
          </cell>
          <cell r="W62">
            <v>23893.197648114336</v>
          </cell>
          <cell r="X62">
            <v>24677.874493175019</v>
          </cell>
          <cell r="Y62">
            <v>25658.139147173904</v>
          </cell>
          <cell r="Z62">
            <v>26566.077119366077</v>
          </cell>
          <cell r="AA62">
            <v>27457.927755721066</v>
          </cell>
          <cell r="AB62">
            <v>28333.527523271187</v>
          </cell>
          <cell r="AC62">
            <v>29192.71476359888</v>
          </cell>
          <cell r="AD62">
            <v>30035.329681736352</v>
          </cell>
          <cell r="AE62">
            <v>30861.214335115852</v>
          </cell>
          <cell r="AF62">
            <v>31670.21262257034</v>
          </cell>
          <cell r="AG62">
            <v>32462.170273384501</v>
          </cell>
          <cell r="AH62">
            <v>33236.93483639558</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row>
        <row r="64">
          <cell r="D64">
            <v>0</v>
          </cell>
          <cell r="E64">
            <v>368.58982716702849</v>
          </cell>
          <cell r="F64">
            <v>675.02126602500175</v>
          </cell>
          <cell r="G64">
            <v>921.70257468829914</v>
          </cell>
          <cell r="H64">
            <v>1111.0225470416535</v>
          </cell>
          <cell r="I64">
            <v>1245.3506168630629</v>
          </cell>
          <cell r="J64">
            <v>1327.0369614942119</v>
          </cell>
          <cell r="K64">
            <v>1358.412605060128</v>
          </cell>
          <cell r="L64">
            <v>1341.7895212399035</v>
          </cell>
          <cell r="M64">
            <v>1279.4607355901044</v>
          </cell>
          <cell r="N64">
            <v>1173.7004274226256</v>
          </cell>
          <cell r="O64">
            <v>860.25222814847621</v>
          </cell>
          <cell r="P64">
            <v>526.41054315770998</v>
          </cell>
          <cell r="Q64">
            <v>135.88747902499017</v>
          </cell>
          <cell r="R64">
            <v>-269.69228418034618</v>
          </cell>
          <cell r="S64">
            <v>-688.72419950699805</v>
          </cell>
          <cell r="T64">
            <v>-1119.6346038462543</v>
          </cell>
          <cell r="U64">
            <v>-1560.8805658624588</v>
          </cell>
          <cell r="V64">
            <v>-2010.9497318557114</v>
          </cell>
          <cell r="W64">
            <v>-2468.3601695939287</v>
          </cell>
          <cell r="X64">
            <v>-2931.6602101511589</v>
          </cell>
          <cell r="Y64">
            <v>-3308.6990805090891</v>
          </cell>
          <cell r="Z64">
            <v>-3703.9177564403508</v>
          </cell>
          <cell r="AA64">
            <v>-4170.9041935242813</v>
          </cell>
          <cell r="AB64">
            <v>-4645.1111408901079</v>
          </cell>
          <cell r="AC64">
            <v>-5123.9589244773615</v>
          </cell>
          <cell r="AD64">
            <v>-5604.9805891144979</v>
          </cell>
          <cell r="AE64">
            <v>-6085.8215831766956</v>
          </cell>
          <cell r="AF64">
            <v>-6564.2393664905903</v>
          </cell>
          <cell r="AG64">
            <v>-7038.1029426639452</v>
          </cell>
          <cell r="AH64">
            <v>-7505.3923170079324</v>
          </cell>
        </row>
        <row r="65">
          <cell r="D65">
            <v>1577666.5665936389</v>
          </cell>
          <cell r="E65">
            <v>1535812.5511692062</v>
          </cell>
          <cell r="F65">
            <v>1493946.5044750294</v>
          </cell>
          <cell r="G65">
            <v>1452066.8467876439</v>
          </cell>
          <cell r="H65">
            <v>1410171.9789033751</v>
          </cell>
          <cell r="I65">
            <v>1368260.2821821736</v>
          </cell>
          <cell r="J65">
            <v>1325297.1784736626</v>
          </cell>
          <cell r="K65">
            <v>1282514.9226426738</v>
          </cell>
          <cell r="L65">
            <v>1239910.3145119674</v>
          </cell>
          <cell r="M65">
            <v>1197480.1434694168</v>
          </cell>
          <cell r="N65">
            <v>1155221.1884785036</v>
          </cell>
          <cell r="O65">
            <v>1114008.583932685</v>
          </cell>
          <cell r="P65">
            <v>1072971.2235349298</v>
          </cell>
          <cell r="Q65">
            <v>1032204.3791611504</v>
          </cell>
          <cell r="R65">
            <v>991636.60658283415</v>
          </cell>
          <cell r="S65">
            <v>951262.42228198377</v>
          </cell>
          <cell r="T65">
            <v>907585.57420274941</v>
          </cell>
          <cell r="U65">
            <v>864165.25831169076</v>
          </cell>
          <cell r="V65">
            <v>820995.03024311317</v>
          </cell>
          <cell r="W65">
            <v>778068.48616646254</v>
          </cell>
          <cell r="X65">
            <v>735379.26247204794</v>
          </cell>
          <cell r="Y65">
            <v>686144.99701360893</v>
          </cell>
          <cell r="Z65">
            <v>637334.3531614762</v>
          </cell>
          <cell r="AA65">
            <v>588938.34000454203</v>
          </cell>
          <cell r="AB65">
            <v>540886.26220123144</v>
          </cell>
          <cell r="AC65">
            <v>493169.41778256063</v>
          </cell>
          <cell r="AD65">
            <v>444662.84128663811</v>
          </cell>
          <cell r="AE65">
            <v>396508.08002348791</v>
          </cell>
          <cell r="AF65">
            <v>348696.33684537309</v>
          </cell>
          <cell r="AG65">
            <v>301218.95794334478</v>
          </cell>
          <cell r="AH65">
            <v>254067.43206467482</v>
          </cell>
        </row>
        <row r="66">
          <cell r="D66">
            <v>0</v>
          </cell>
          <cell r="E66">
            <v>7614.730148642444</v>
          </cell>
          <cell r="F66">
            <v>15365.856363548988</v>
          </cell>
          <cell r="G66">
            <v>23246.349776409974</v>
          </cell>
          <cell r="H66">
            <v>31249.23926819006</v>
          </cell>
          <cell r="I66">
            <v>39367.611158661006</v>
          </cell>
          <cell r="J66">
            <v>47594.608897286096</v>
          </cell>
          <cell r="K66">
            <v>55923.432755451962</v>
          </cell>
          <cell r="L66">
            <v>64347.339520042064</v>
          </cell>
          <cell r="M66">
            <v>72859.642188346654</v>
          </cell>
          <cell r="N66">
            <v>81453.709664304712</v>
          </cell>
          <cell r="O66">
            <v>85615.397351637745</v>
          </cell>
          <cell r="P66">
            <v>89780.292993923416</v>
          </cell>
          <cell r="Q66">
            <v>93532.1225877002</v>
          </cell>
          <cell r="R66">
            <v>97115.057082594853</v>
          </cell>
          <cell r="S66">
            <v>100532.40063771179</v>
          </cell>
          <cell r="T66">
            <v>103787.38530859229</v>
          </cell>
          <cell r="U66">
            <v>106883.17138785342</v>
          </cell>
          <cell r="V66">
            <v>109822.84775194521</v>
          </cell>
          <cell r="W66">
            <v>112609.43221392187</v>
          </cell>
          <cell r="X66">
            <v>115245.87188212188</v>
          </cell>
          <cell r="Y66">
            <v>119099.8649566776</v>
          </cell>
          <cell r="Z66">
            <v>122541.72516227385</v>
          </cell>
          <cell r="AA66">
            <v>125703.79379659343</v>
          </cell>
          <cell r="AB66">
            <v>128764.55111388341</v>
          </cell>
          <cell r="AC66">
            <v>131730.35458333508</v>
          </cell>
          <cell r="AD66">
            <v>134607.25788336369</v>
          </cell>
          <cell r="AE66">
            <v>137401.01172231065</v>
          </cell>
          <cell r="AF66">
            <v>140117.06487260005</v>
          </cell>
          <cell r="AG66">
            <v>142760.56541507822</v>
          </cell>
          <cell r="AH66">
            <v>145336.36219028919</v>
          </cell>
        </row>
        <row r="67">
          <cell r="D67">
            <v>0</v>
          </cell>
          <cell r="E67">
            <v>17675.716027213108</v>
          </cell>
          <cell r="F67">
            <v>35722.682099457998</v>
          </cell>
          <cell r="G67">
            <v>54123.455905509589</v>
          </cell>
          <cell r="H67">
            <v>72860.737535745662</v>
          </cell>
          <cell r="I67">
            <v>91917.368718320969</v>
          </cell>
          <cell r="J67">
            <v>110082.0708761923</v>
          </cell>
          <cell r="K67">
            <v>128370.04831723092</v>
          </cell>
          <cell r="L67">
            <v>146765.65466422032</v>
          </cell>
          <cell r="M67">
            <v>165253.37731054812</v>
          </cell>
          <cell r="N67">
            <v>183817.83669073923</v>
          </cell>
          <cell r="O67">
            <v>199071.06929508084</v>
          </cell>
          <cell r="P67">
            <v>214561.40767931816</v>
          </cell>
          <cell r="Q67">
            <v>230001.94672927042</v>
          </cell>
          <cell r="R67">
            <v>245512.41615412853</v>
          </cell>
          <cell r="S67">
            <v>261073.25360814112</v>
          </cell>
          <cell r="T67">
            <v>276665.11689569929</v>
          </cell>
          <cell r="U67">
            <v>292268.88275540515</v>
          </cell>
          <cell r="V67">
            <v>307865.645642319</v>
          </cell>
          <cell r="W67">
            <v>323436.71650847362</v>
          </cell>
          <cell r="X67">
            <v>338963.62158173928</v>
          </cell>
          <cell r="Y67">
            <v>363542.70750143868</v>
          </cell>
          <cell r="Z67">
            <v>387993.78377916093</v>
          </cell>
          <cell r="AA67">
            <v>412284.73602984787</v>
          </cell>
          <cell r="AB67">
            <v>436635.70789222838</v>
          </cell>
          <cell r="AC67">
            <v>461026.08445742016</v>
          </cell>
          <cell r="AD67">
            <v>485359.91509216902</v>
          </cell>
          <cell r="AE67">
            <v>509688.57186319638</v>
          </cell>
          <cell r="AF67">
            <v>533992.79787277826</v>
          </cell>
          <cell r="AG67">
            <v>558253.77134055365</v>
          </cell>
          <cell r="AH67">
            <v>582453.10194099881</v>
          </cell>
        </row>
        <row r="68">
          <cell r="D68">
            <v>4343145.1257582027</v>
          </cell>
          <cell r="E68">
            <v>4275862.6357949963</v>
          </cell>
          <cell r="F68">
            <v>4208470.6334418869</v>
          </cell>
          <cell r="G68">
            <v>4140991.972888031</v>
          </cell>
          <cell r="H68">
            <v>4073449.3519029594</v>
          </cell>
          <cell r="I68">
            <v>4005865.313266634</v>
          </cell>
          <cell r="J68">
            <v>3937229.3060851707</v>
          </cell>
          <cell r="K68">
            <v>3868797.479709561</v>
          </cell>
          <cell r="L68">
            <v>3800590.3970751916</v>
          </cell>
          <cell r="M68">
            <v>3732628.480709509</v>
          </cell>
          <cell r="N68">
            <v>3664932.014146762</v>
          </cell>
          <cell r="O68">
            <v>3595958.2357643377</v>
          </cell>
          <cell r="P68">
            <v>3528804.1859933641</v>
          </cell>
          <cell r="Q68">
            <v>3461344.5294591421</v>
          </cell>
          <cell r="R68">
            <v>3394391.093129891</v>
          </cell>
          <cell r="S68">
            <v>3327953.9210529136</v>
          </cell>
          <cell r="T68">
            <v>3258552.0995488493</v>
          </cell>
          <cell r="U68">
            <v>3189759.973713303</v>
          </cell>
          <cell r="V68">
            <v>3121586.0589876324</v>
          </cell>
          <cell r="W68">
            <v>3054038.7219357034</v>
          </cell>
          <cell r="X68">
            <v>2987126.1798227089</v>
          </cell>
          <cell r="Y68">
            <v>2905230.3315422926</v>
          </cell>
          <cell r="Z68">
            <v>2822385.4025059026</v>
          </cell>
          <cell r="AA68">
            <v>2740125.2718966305</v>
          </cell>
          <cell r="AB68">
            <v>2658038.7672325228</v>
          </cell>
          <cell r="AC68">
            <v>2576127.5707333148</v>
          </cell>
          <cell r="AD68">
            <v>2493276.7957588374</v>
          </cell>
          <cell r="AE68">
            <v>2410637.7668945119</v>
          </cell>
          <cell r="AF68">
            <v>2328211.1667059488</v>
          </cell>
          <cell r="AG68">
            <v>2245997.5276865843</v>
          </cell>
          <cell r="AH68">
            <v>2163997.2357964041</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row>
        <row r="70">
          <cell r="D70">
            <v>1.3522187034735622</v>
          </cell>
          <cell r="E70">
            <v>2.8723632808596324</v>
          </cell>
          <cell r="F70">
            <v>6.0287111720631934</v>
          </cell>
          <cell r="G70">
            <v>12.514207565654393</v>
          </cell>
          <cell r="H70">
            <v>25.69738304794868</v>
          </cell>
          <cell r="I70">
            <v>52.180637176251935</v>
          </cell>
          <cell r="J70">
            <v>104.31792431968626</v>
          </cell>
          <cell r="K70">
            <v>205.60810205031837</v>
          </cell>
          <cell r="L70">
            <v>398.37482507313268</v>
          </cell>
          <cell r="M70">
            <v>755.72819975032064</v>
          </cell>
          <cell r="N70">
            <v>1396.3196731797389</v>
          </cell>
          <cell r="O70">
            <v>2457.2313694666536</v>
          </cell>
          <cell r="P70">
            <v>4161.4669895840952</v>
          </cell>
          <cell r="Q70">
            <v>6722.0088112424955</v>
          </cell>
          <cell r="R70">
            <v>10294.770290326955</v>
          </cell>
          <cell r="S70">
            <v>14878.661466522162</v>
          </cell>
          <cell r="T70">
            <v>20259.157352949416</v>
          </cell>
          <cell r="U70">
            <v>26034.75878422688</v>
          </cell>
          <cell r="V70">
            <v>31727.907821948924</v>
          </cell>
          <cell r="W70">
            <v>36919.497187385241</v>
          </cell>
          <cell r="X70">
            <v>41337.248019766914</v>
          </cell>
          <cell r="Y70">
            <v>45565.481137258219</v>
          </cell>
          <cell r="Z70">
            <v>48952.776282370367</v>
          </cell>
          <cell r="AA70">
            <v>51563.126969834266</v>
          </cell>
          <cell r="AB70">
            <v>53523.450621303768</v>
          </cell>
          <cell r="AC70">
            <v>54941.532574567864</v>
          </cell>
          <cell r="AD70">
            <v>55911.532018161379</v>
          </cell>
          <cell r="AE70">
            <v>56522.325206567024</v>
          </cell>
          <cell r="AF70">
            <v>56841.153729423699</v>
          </cell>
          <cell r="AG70">
            <v>56920.12675430144</v>
          </cell>
          <cell r="AH70">
            <v>56798.804219674515</v>
          </cell>
        </row>
        <row r="71">
          <cell r="D71">
            <v>4343143.7735394994</v>
          </cell>
          <cell r="E71">
            <v>4275859.7634317158</v>
          </cell>
          <cell r="F71">
            <v>4208464.604730715</v>
          </cell>
          <cell r="G71">
            <v>4140979.4586804654</v>
          </cell>
          <cell r="H71">
            <v>4073423.6545199114</v>
          </cell>
          <cell r="I71">
            <v>4005813.1326294579</v>
          </cell>
          <cell r="J71">
            <v>3937124.9881608509</v>
          </cell>
          <cell r="K71">
            <v>3868591.8716075108</v>
          </cell>
          <cell r="L71">
            <v>3800192.0222501187</v>
          </cell>
          <cell r="M71">
            <v>3731872.7525097588</v>
          </cell>
          <cell r="N71">
            <v>3663535.6944735823</v>
          </cell>
          <cell r="O71">
            <v>3593501.0043948712</v>
          </cell>
          <cell r="P71">
            <v>3524642.7190037798</v>
          </cell>
          <cell r="Q71">
            <v>3454622.5206478997</v>
          </cell>
          <cell r="R71">
            <v>3384096.3228395642</v>
          </cell>
          <cell r="S71">
            <v>3313075.2595863915</v>
          </cell>
          <cell r="T71">
            <v>3238292.9421958998</v>
          </cell>
          <cell r="U71">
            <v>3163725.2149290759</v>
          </cell>
          <cell r="V71">
            <v>3089858.1511656833</v>
          </cell>
          <cell r="W71">
            <v>3017119.2247483181</v>
          </cell>
          <cell r="X71">
            <v>2945788.931802942</v>
          </cell>
          <cell r="Y71">
            <v>2859664.8504050346</v>
          </cell>
          <cell r="Z71">
            <v>2773432.626223532</v>
          </cell>
          <cell r="AA71">
            <v>2688562.1449267962</v>
          </cell>
          <cell r="AB71">
            <v>2604515.3166112192</v>
          </cell>
          <cell r="AC71">
            <v>2521186.0381587469</v>
          </cell>
          <cell r="AD71">
            <v>2437365.263740676</v>
          </cell>
          <cell r="AE71">
            <v>2354115.4416879448</v>
          </cell>
          <cell r="AF71">
            <v>2271370.0129765249</v>
          </cell>
          <cell r="AG71">
            <v>2189077.4009322827</v>
          </cell>
          <cell r="AH71">
            <v>2107198.4315767298</v>
          </cell>
        </row>
        <row r="72">
          <cell r="D72">
            <v>146696.28479400909</v>
          </cell>
          <cell r="E72">
            <v>160918.17506673635</v>
          </cell>
          <cell r="F72">
            <v>174714.58981303254</v>
          </cell>
          <cell r="G72">
            <v>188059.94717250488</v>
          </cell>
          <cell r="H72">
            <v>200928.92307542905</v>
          </cell>
          <cell r="I72">
            <v>213294.813131059</v>
          </cell>
          <cell r="J72">
            <v>224389.61314869547</v>
          </cell>
          <cell r="K72">
            <v>234848.78398763615</v>
          </cell>
          <cell r="L72">
            <v>244622.12008742293</v>
          </cell>
          <cell r="M72">
            <v>253629.94526646961</v>
          </cell>
          <cell r="N72">
            <v>261748.30076457831</v>
          </cell>
          <cell r="O72">
            <v>264547.46505540551</v>
          </cell>
          <cell r="P72">
            <v>266377.64452691912</v>
          </cell>
          <cell r="Q72">
            <v>266662.27691878704</v>
          </cell>
          <cell r="R72">
            <v>265456.71244500048</v>
          </cell>
          <cell r="S72">
            <v>262766.97889692977</v>
          </cell>
          <cell r="T72">
            <v>258813.14989986693</v>
          </cell>
          <cell r="U72">
            <v>254002.85436713821</v>
          </cell>
          <cell r="V72">
            <v>248820.33258100133</v>
          </cell>
          <cell r="W72">
            <v>243691.89938187043</v>
          </cell>
          <cell r="X72">
            <v>238897.54012099977</v>
          </cell>
          <cell r="Y72">
            <v>238179.37592153135</v>
          </cell>
          <cell r="Z72">
            <v>237496.04592573963</v>
          </cell>
          <cell r="AA72">
            <v>236853.8027242549</v>
          </cell>
          <cell r="AB72">
            <v>236302.51932489267</v>
          </cell>
          <cell r="AC72">
            <v>235741.45478972708</v>
          </cell>
          <cell r="AD72">
            <v>235057.22263138322</v>
          </cell>
          <cell r="AE72">
            <v>234195.66539283021</v>
          </cell>
          <cell r="AF72">
            <v>233097.93456906395</v>
          </cell>
          <cell r="AG72">
            <v>231720.67120554531</v>
          </cell>
          <cell r="AH72">
            <v>230033.40328755081</v>
          </cell>
        </row>
        <row r="73">
          <cell r="D73">
            <v>2034374.448638414</v>
          </cell>
          <cell r="E73">
            <v>1995704.681699978</v>
          </cell>
          <cell r="F73">
            <v>1956567.5420583691</v>
          </cell>
          <cell r="G73">
            <v>1916985.7018755618</v>
          </cell>
          <cell r="H73">
            <v>1876979.9578109393</v>
          </cell>
          <cell r="I73">
            <v>1836567.6738115717</v>
          </cell>
          <cell r="J73">
            <v>1794531.8180054454</v>
          </cell>
          <cell r="K73">
            <v>1752272.144991914</v>
          </cell>
          <cell r="L73">
            <v>1709768.5912464617</v>
          </cell>
          <cell r="M73">
            <v>1666970.1170996246</v>
          </cell>
          <cell r="N73">
            <v>1623779.9528805916</v>
          </cell>
          <cell r="O73">
            <v>1585324.7909752191</v>
          </cell>
          <cell r="P73">
            <v>1547516.5059816446</v>
          </cell>
          <cell r="Q73">
            <v>1508171.5027679321</v>
          </cell>
          <cell r="R73">
            <v>1467971.4231278049</v>
          </cell>
          <cell r="S73">
            <v>1426933.4656295045</v>
          </cell>
          <cell r="T73">
            <v>1385288.1161501755</v>
          </cell>
          <cell r="U73">
            <v>1343452.6879024769</v>
          </cell>
          <cell r="V73">
            <v>1301920.4068994778</v>
          </cell>
          <cell r="W73">
            <v>1261125.9033880637</v>
          </cell>
          <cell r="X73">
            <v>1221356.8349524809</v>
          </cell>
          <cell r="Y73">
            <v>1176984.4221847702</v>
          </cell>
          <cell r="Z73">
            <v>1132491.3394001054</v>
          </cell>
          <cell r="AA73">
            <v>1089053.2859669668</v>
          </cell>
          <cell r="AB73">
            <v>1046347.0982663571</v>
          </cell>
          <cell r="AC73">
            <v>1004279.1830278236</v>
          </cell>
          <cell r="AD73">
            <v>962774.49468009744</v>
          </cell>
          <cell r="AE73">
            <v>921757.95132738142</v>
          </cell>
          <cell r="AF73">
            <v>881176.05330671626</v>
          </cell>
          <cell r="AG73">
            <v>840990.29891867784</v>
          </cell>
          <cell r="AH73">
            <v>801174.603446358</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47">
          <cell r="C47">
            <v>3024677.5902107381</v>
          </cell>
          <cell r="D47">
            <v>2987878.1810046127</v>
          </cell>
          <cell r="E47">
            <v>2951226.5062731584</v>
          </cell>
          <cell r="F47">
            <v>2914722.0930843083</v>
          </cell>
          <cell r="G47">
            <v>2878364.469874098</v>
          </cell>
          <cell r="H47">
            <v>2842153.1664429237</v>
          </cell>
          <cell r="I47">
            <v>2803044.6340000983</v>
          </cell>
          <cell r="J47">
            <v>2764094.9206686085</v>
          </cell>
          <cell r="K47">
            <v>2725303.5158293094</v>
          </cell>
          <cell r="L47">
            <v>2686669.9103435311</v>
          </cell>
          <cell r="M47">
            <v>2648193.5965490276</v>
          </cell>
          <cell r="N47">
            <v>2596584.6207684278</v>
          </cell>
          <cell r="O47">
            <v>2552655.4585438077</v>
          </cell>
          <cell r="P47">
            <v>2502608.389345848</v>
          </cell>
          <cell r="Q47">
            <v>2452769.7973108464</v>
          </cell>
          <cell r="R47">
            <v>2403139.0062447423</v>
          </cell>
          <cell r="S47">
            <v>2354082.497066508</v>
          </cell>
          <cell r="T47">
            <v>2305230.8213231517</v>
          </cell>
          <cell r="U47">
            <v>2256583.3140767133</v>
          </cell>
          <cell r="V47">
            <v>2208139.3123254394</v>
          </cell>
          <cell r="W47">
            <v>2159898.1549984734</v>
          </cell>
          <cell r="X47">
            <v>2122478.6327701835</v>
          </cell>
          <cell r="Y47">
            <v>2085745.1042544148</v>
          </cell>
          <cell r="Z47">
            <v>2049102.6692935321</v>
          </cell>
          <cell r="AA47">
            <v>2012611.0675440421</v>
          </cell>
          <cell r="AB47">
            <v>1976269.8224783605</v>
          </cell>
          <cell r="AC47">
            <v>1939849.5931863168</v>
          </cell>
          <cell r="AD47">
            <v>1903579.7819702267</v>
          </cell>
          <cell r="AE47">
            <v>1867459.9129206599</v>
          </cell>
          <cell r="AF47">
            <v>1831489.5114526902</v>
          </cell>
          <cell r="AG47">
            <v>1795668.1043025041</v>
          </cell>
        </row>
      </sheetData>
      <sheetData sheetId="30">
        <row r="29">
          <cell r="C29">
            <v>3024677.5902107381</v>
          </cell>
          <cell r="D29">
            <v>3018000.3881462808</v>
          </cell>
          <cell r="E29">
            <v>3011337.9265049212</v>
          </cell>
          <cell r="F29">
            <v>3004690.1727460716</v>
          </cell>
          <cell r="G29">
            <v>2998057.0944009796</v>
          </cell>
          <cell r="H29">
            <v>2991438.6590725724</v>
          </cell>
          <cell r="I29">
            <v>2984834.8344352953</v>
          </cell>
          <cell r="J29">
            <v>2978245.5882349545</v>
          </cell>
          <cell r="K29">
            <v>2971670.8882885589</v>
          </cell>
          <cell r="L29">
            <v>2965110.7024841662</v>
          </cell>
          <cell r="M29">
            <v>2958564.9987807218</v>
          </cell>
          <cell r="N29">
            <v>2952033.7452079039</v>
          </cell>
          <cell r="O29">
            <v>2945516.9098659679</v>
          </cell>
          <cell r="P29">
            <v>2939014.4609255912</v>
          </cell>
          <cell r="Q29">
            <v>2932526.3666277155</v>
          </cell>
          <cell r="R29">
            <v>2926052.5952833937</v>
          </cell>
          <cell r="S29">
            <v>2919593.115273634</v>
          </cell>
          <cell r="T29">
            <v>2913147.895049247</v>
          </cell>
          <cell r="U29">
            <v>2906716.9031306887</v>
          </cell>
          <cell r="V29">
            <v>2900300.1081079105</v>
          </cell>
          <cell r="W29">
            <v>2893897.478640202</v>
          </cell>
          <cell r="X29">
            <v>2887508.9834560407</v>
          </cell>
          <cell r="Y29">
            <v>2881134.5913529391</v>
          </cell>
          <cell r="Z29">
            <v>2874774.2711972892</v>
          </cell>
          <cell r="AA29">
            <v>2868427.991924216</v>
          </cell>
          <cell r="AB29">
            <v>2862095.7225374198</v>
          </cell>
          <cell r="AC29">
            <v>2855777.432109029</v>
          </cell>
          <cell r="AD29">
            <v>2849473.0897794459</v>
          </cell>
          <cell r="AE29">
            <v>2843182.6647572005</v>
          </cell>
          <cell r="AF29">
            <v>2836906.1263187942</v>
          </cell>
          <cell r="AG29">
            <v>2830643.4438085551</v>
          </cell>
        </row>
        <row r="47">
          <cell r="C47">
            <v>3024677.5902107381</v>
          </cell>
          <cell r="D47">
            <v>2980477.6857046844</v>
          </cell>
          <cell r="E47">
            <v>2936458.189967352</v>
          </cell>
          <cell r="F47">
            <v>2892618.5218702517</v>
          </cell>
          <cell r="G47">
            <v>2848958.1019714633</v>
          </cell>
          <cell r="H47">
            <v>2805476.3525110218</v>
          </cell>
          <cell r="I47">
            <v>2756086.5375028667</v>
          </cell>
          <cell r="J47">
            <v>2706901.1137472037</v>
          </cell>
          <cell r="K47">
            <v>2657919.4195217313</v>
          </cell>
          <cell r="L47">
            <v>2609140.7950296737</v>
          </cell>
          <cell r="M47">
            <v>2560564.582394504</v>
          </cell>
          <cell r="N47">
            <v>2494470.8623379958</v>
          </cell>
          <cell r="O47">
            <v>2437336.5446226206</v>
          </cell>
          <cell r="P47">
            <v>2373081.9810951818</v>
          </cell>
          <cell r="Q47">
            <v>2309099.0417986917</v>
          </cell>
          <cell r="R47">
            <v>2245386.8431029329</v>
          </cell>
          <cell r="S47">
            <v>2182678.8142350418</v>
          </cell>
          <cell r="T47">
            <v>2120236.5243132976</v>
          </cell>
          <cell r="U47">
            <v>2058059.108124889</v>
          </cell>
          <cell r="V47">
            <v>1996145.70297202</v>
          </cell>
          <cell r="W47">
            <v>1934495.4486650499</v>
          </cell>
          <cell r="X47">
            <v>1886539.6030556681</v>
          </cell>
          <cell r="Y47">
            <v>1839403.7419104553</v>
          </cell>
          <cell r="Z47">
            <v>1792273.129005132</v>
          </cell>
          <cell r="AA47">
            <v>1745340.9388010739</v>
          </cell>
          <cell r="AB47">
            <v>1698606.5720683692</v>
          </cell>
          <cell r="AC47">
            <v>1651611.6996363057</v>
          </cell>
          <cell r="AD47">
            <v>1604815.4775873774</v>
          </cell>
          <cell r="AE47">
            <v>1558217.3044126625</v>
          </cell>
          <cell r="AF47">
            <v>1511816.5800881532</v>
          </cell>
          <cell r="AG47">
            <v>1465612.7060718003</v>
          </cell>
        </row>
        <row r="221">
          <cell r="C221">
            <v>518007.61068966903</v>
          </cell>
          <cell r="D221">
            <v>553324.68347204279</v>
          </cell>
          <cell r="E221">
            <v>587712.70998960594</v>
          </cell>
          <cell r="F221">
            <v>621166.32988635916</v>
          </cell>
          <cell r="G221">
            <v>653680.25577334198</v>
          </cell>
          <cell r="H221">
            <v>685249.27278019232</v>
          </cell>
          <cell r="I221">
            <v>714672.88710136979</v>
          </cell>
          <cell r="J221">
            <v>742913.78177552379</v>
          </cell>
          <cell r="K221">
            <v>769968.4816052902</v>
          </cell>
          <cell r="L221">
            <v>795833.57538096257</v>
          </cell>
          <cell r="M221">
            <v>820505.71546727663</v>
          </cell>
          <cell r="N221">
            <v>825740.76619597245</v>
          </cell>
          <cell r="O221">
            <v>832902.90481738024</v>
          </cell>
          <cell r="P221">
            <v>836399.99011735339</v>
          </cell>
          <cell r="Q221">
            <v>838775.67076213751</v>
          </cell>
          <cell r="R221">
            <v>840026.9574369645</v>
          </cell>
          <cell r="S221">
            <v>840379.46013060363</v>
          </cell>
          <cell r="T221">
            <v>839622.59607833833</v>
          </cell>
          <cell r="U221">
            <v>837753.41130921943</v>
          </cell>
          <cell r="V221">
            <v>834769.01057859277</v>
          </cell>
          <cell r="W221">
            <v>830666.55698001571</v>
          </cell>
          <cell r="X221">
            <v>841974.65744559711</v>
          </cell>
          <cell r="Y221">
            <v>852257.45279209712</v>
          </cell>
          <cell r="Z221">
            <v>861133.27912986348</v>
          </cell>
          <cell r="AA221">
            <v>868703.1605350516</v>
          </cell>
          <cell r="AB221">
            <v>874964.40317646496</v>
          </cell>
          <cell r="AC221">
            <v>879679.5036022258</v>
          </cell>
          <cell r="AD221">
            <v>883061.97104390839</v>
          </cell>
          <cell r="AE221">
            <v>885109.43314529024</v>
          </cell>
          <cell r="AF221">
            <v>885819.58039284451</v>
          </cell>
          <cell r="AG221">
            <v>885190.16557580873</v>
          </cell>
        </row>
        <row r="222">
          <cell r="C222">
            <v>518007.61068966903</v>
          </cell>
          <cell r="D222">
            <v>526658.3377881865</v>
          </cell>
          <cell r="E222">
            <v>535453.53202924924</v>
          </cell>
          <cell r="F222">
            <v>544395.60601413762</v>
          </cell>
          <cell r="G222">
            <v>553487.01263457374</v>
          </cell>
          <cell r="H222">
            <v>562730.2457455711</v>
          </cell>
          <cell r="I222">
            <v>572127.84084952215</v>
          </cell>
          <cell r="J222">
            <v>581682.37579170917</v>
          </cell>
          <cell r="K222">
            <v>591396.4714674307</v>
          </cell>
          <cell r="L222">
            <v>601272.79254093673</v>
          </cell>
          <cell r="M222">
            <v>611314.04817637033</v>
          </cell>
          <cell r="N222">
            <v>621522.99278091569</v>
          </cell>
          <cell r="O222">
            <v>631902.42676035699</v>
          </cell>
          <cell r="P222">
            <v>642455.19728725497</v>
          </cell>
          <cell r="Q222">
            <v>653184.1990819521</v>
          </cell>
          <cell r="R222">
            <v>664092.37520662067</v>
          </cell>
          <cell r="S222">
            <v>675182.7178725712</v>
          </cell>
          <cell r="T222">
            <v>686458.26926104305</v>
          </cell>
          <cell r="U222">
            <v>697922.12235770246</v>
          </cell>
          <cell r="V222">
            <v>709577.42180107604</v>
          </cell>
          <cell r="W222">
            <v>721427.36474515393</v>
          </cell>
          <cell r="X222">
            <v>733475.20173639792</v>
          </cell>
          <cell r="Y222">
            <v>745724.23760539573</v>
          </cell>
          <cell r="Z222">
            <v>758177.83237340581</v>
          </cell>
          <cell r="AA222">
            <v>770839.40217404161</v>
          </cell>
          <cell r="AB222">
            <v>783712.42019034806</v>
          </cell>
          <cell r="AC222">
            <v>796800.41760752688</v>
          </cell>
          <cell r="AD222">
            <v>810106.98458157247</v>
          </cell>
          <cell r="AE222">
            <v>823635.77122408466</v>
          </cell>
          <cell r="AF222">
            <v>837390.48860352684</v>
          </cell>
          <cell r="AG222">
            <v>851374.90976320568</v>
          </cell>
        </row>
        <row r="226">
          <cell r="C226">
            <v>0.97</v>
          </cell>
          <cell r="D226">
            <v>0.97033333333333327</v>
          </cell>
          <cell r="E226">
            <v>0.97066666666666657</v>
          </cell>
          <cell r="F226">
            <v>0.97099999999999986</v>
          </cell>
          <cell r="G226">
            <v>0.97133333333333316</v>
          </cell>
          <cell r="H226">
            <v>0.97166666666666646</v>
          </cell>
          <cell r="I226">
            <v>0.97199999999999975</v>
          </cell>
          <cell r="J226">
            <v>0.97233333333333305</v>
          </cell>
          <cell r="K226">
            <v>0.97266666666666635</v>
          </cell>
          <cell r="L226">
            <v>0.97299999999999964</v>
          </cell>
          <cell r="M226">
            <v>0.97333333333333294</v>
          </cell>
          <cell r="N226">
            <v>0.97366666666666624</v>
          </cell>
          <cell r="O226">
            <v>0.97399999999999953</v>
          </cell>
          <cell r="P226">
            <v>0.97433333333333283</v>
          </cell>
          <cell r="Q226">
            <v>0.97466666666666613</v>
          </cell>
          <cell r="R226">
            <v>0.97499999999999942</v>
          </cell>
          <cell r="S226">
            <v>0.97533333333333272</v>
          </cell>
          <cell r="T226">
            <v>0.97566666666666602</v>
          </cell>
          <cell r="U226">
            <v>0.97599999999999931</v>
          </cell>
          <cell r="V226">
            <v>0.97633333333333261</v>
          </cell>
          <cell r="W226">
            <v>0.97666666666666591</v>
          </cell>
          <cell r="X226">
            <v>0.9769999999999992</v>
          </cell>
          <cell r="Y226">
            <v>0.9773333333333325</v>
          </cell>
          <cell r="Z226">
            <v>0.9776666666666658</v>
          </cell>
          <cell r="AA226">
            <v>0.97799999999999909</v>
          </cell>
          <cell r="AB226">
            <v>0.97833333333333239</v>
          </cell>
          <cell r="AC226">
            <v>0.97866666666666569</v>
          </cell>
          <cell r="AD226">
            <v>0.97899999999999898</v>
          </cell>
          <cell r="AE226">
            <v>0.97933333333333228</v>
          </cell>
          <cell r="AF226">
            <v>0.97966666666666558</v>
          </cell>
          <cell r="AG226">
            <v>0.98</v>
          </cell>
        </row>
        <row r="227">
          <cell r="C227">
            <v>0.01</v>
          </cell>
          <cell r="D227">
            <v>0.01</v>
          </cell>
          <cell r="E227">
            <v>0.01</v>
          </cell>
          <cell r="F227">
            <v>0.01</v>
          </cell>
          <cell r="G227">
            <v>0.01</v>
          </cell>
          <cell r="H227">
            <v>0.01</v>
          </cell>
          <cell r="I227">
            <v>0.01</v>
          </cell>
          <cell r="J227">
            <v>0.01</v>
          </cell>
          <cell r="K227">
            <v>0.01</v>
          </cell>
          <cell r="L227">
            <v>0.01</v>
          </cell>
          <cell r="M227">
            <v>0.01</v>
          </cell>
          <cell r="N227">
            <v>0.01</v>
          </cell>
          <cell r="O227">
            <v>0.01</v>
          </cell>
          <cell r="P227">
            <v>0.01</v>
          </cell>
          <cell r="Q227">
            <v>0.01</v>
          </cell>
          <cell r="R227">
            <v>0.01</v>
          </cell>
          <cell r="S227">
            <v>0.01</v>
          </cell>
          <cell r="T227">
            <v>0.01</v>
          </cell>
          <cell r="U227">
            <v>0.01</v>
          </cell>
          <cell r="V227">
            <v>0.01</v>
          </cell>
          <cell r="W227">
            <v>0.01</v>
          </cell>
          <cell r="X227">
            <v>0.01</v>
          </cell>
          <cell r="Y227">
            <v>0.01</v>
          </cell>
          <cell r="Z227">
            <v>0.01</v>
          </cell>
          <cell r="AA227">
            <v>0.01</v>
          </cell>
          <cell r="AB227">
            <v>0.01</v>
          </cell>
          <cell r="AC227">
            <v>0.01</v>
          </cell>
          <cell r="AD227">
            <v>0.01</v>
          </cell>
          <cell r="AE227">
            <v>0.01</v>
          </cell>
          <cell r="AF227">
            <v>0.01</v>
          </cell>
          <cell r="AG227">
            <v>0.01</v>
          </cell>
        </row>
        <row r="228">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row>
        <row r="229">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row>
        <row r="230">
          <cell r="C230">
            <v>1.4999999999999999E-2</v>
          </cell>
          <cell r="D230">
            <v>1.4733333333333333E-2</v>
          </cell>
          <cell r="E230">
            <v>1.4466666666666666E-2</v>
          </cell>
          <cell r="F230">
            <v>1.4199999999999999E-2</v>
          </cell>
          <cell r="G230">
            <v>1.3933333333333332E-2</v>
          </cell>
          <cell r="H230">
            <v>1.3666666666666666E-2</v>
          </cell>
          <cell r="I230">
            <v>1.3399999999999999E-2</v>
          </cell>
          <cell r="J230">
            <v>1.3133333333333332E-2</v>
          </cell>
          <cell r="K230">
            <v>1.2866666666666665E-2</v>
          </cell>
          <cell r="L230">
            <v>1.2599999999999998E-2</v>
          </cell>
          <cell r="M230">
            <v>1.2333333333333332E-2</v>
          </cell>
          <cell r="N230">
            <v>1.2066666666666665E-2</v>
          </cell>
          <cell r="O230">
            <v>1.1799999999999998E-2</v>
          </cell>
          <cell r="P230">
            <v>1.1533333333333331E-2</v>
          </cell>
          <cell r="Q230">
            <v>1.1266666666666664E-2</v>
          </cell>
          <cell r="R230">
            <v>1.0999999999999998E-2</v>
          </cell>
          <cell r="S230">
            <v>1.0733333333333331E-2</v>
          </cell>
          <cell r="T230">
            <v>1.0466666666666664E-2</v>
          </cell>
          <cell r="U230">
            <v>1.0199999999999997E-2</v>
          </cell>
          <cell r="V230">
            <v>9.9333333333333305E-3</v>
          </cell>
          <cell r="W230">
            <v>9.6666666666666637E-3</v>
          </cell>
          <cell r="X230">
            <v>9.3999999999999969E-3</v>
          </cell>
          <cell r="Y230">
            <v>9.1333333333333301E-3</v>
          </cell>
          <cell r="Z230">
            <v>8.8666666666666633E-3</v>
          </cell>
          <cell r="AA230">
            <v>8.5999999999999965E-3</v>
          </cell>
          <cell r="AB230">
            <v>8.3333333333333297E-3</v>
          </cell>
          <cell r="AC230">
            <v>8.066666666666663E-3</v>
          </cell>
          <cell r="AD230">
            <v>7.7999999999999962E-3</v>
          </cell>
          <cell r="AE230">
            <v>7.5333333333333294E-3</v>
          </cell>
          <cell r="AF230">
            <v>7.2666666666666626E-3</v>
          </cell>
          <cell r="AG230">
            <v>7.0000000000000001E-3</v>
          </cell>
        </row>
        <row r="231">
          <cell r="C231">
            <v>5.0000000000000001E-3</v>
          </cell>
          <cell r="D231">
            <v>4.9333333333333338E-3</v>
          </cell>
          <cell r="E231">
            <v>4.8666666666666676E-3</v>
          </cell>
          <cell r="F231">
            <v>4.8000000000000013E-3</v>
          </cell>
          <cell r="G231">
            <v>4.7333333333333351E-3</v>
          </cell>
          <cell r="H231">
            <v>4.6666666666666688E-3</v>
          </cell>
          <cell r="I231">
            <v>4.6000000000000025E-3</v>
          </cell>
          <cell r="J231">
            <v>4.5333333333333363E-3</v>
          </cell>
          <cell r="K231">
            <v>4.46666666666667E-3</v>
          </cell>
          <cell r="L231">
            <v>4.4000000000000037E-3</v>
          </cell>
          <cell r="M231">
            <v>4.3333333333333375E-3</v>
          </cell>
          <cell r="N231">
            <v>4.2666666666666712E-3</v>
          </cell>
          <cell r="O231">
            <v>4.2000000000000049E-3</v>
          </cell>
          <cell r="P231">
            <v>4.1333333333333387E-3</v>
          </cell>
          <cell r="Q231">
            <v>4.0666666666666724E-3</v>
          </cell>
          <cell r="R231">
            <v>4.0000000000000062E-3</v>
          </cell>
          <cell r="S231">
            <v>3.9333333333333399E-3</v>
          </cell>
          <cell r="T231">
            <v>3.8666666666666732E-3</v>
          </cell>
          <cell r="U231">
            <v>3.8000000000000065E-3</v>
          </cell>
          <cell r="V231">
            <v>3.7333333333333398E-3</v>
          </cell>
          <cell r="W231">
            <v>3.6666666666666731E-3</v>
          </cell>
          <cell r="X231">
            <v>3.6000000000000064E-3</v>
          </cell>
          <cell r="Y231">
            <v>3.5333333333333397E-3</v>
          </cell>
          <cell r="Z231">
            <v>3.466666666666673E-3</v>
          </cell>
          <cell r="AA231">
            <v>3.4000000000000063E-3</v>
          </cell>
          <cell r="AB231">
            <v>3.3333333333333396E-3</v>
          </cell>
          <cell r="AC231">
            <v>3.2666666666666729E-3</v>
          </cell>
          <cell r="AD231">
            <v>3.2000000000000062E-3</v>
          </cell>
          <cell r="AE231">
            <v>3.1333333333333395E-3</v>
          </cell>
          <cell r="AF231">
            <v>3.0666666666666728E-3</v>
          </cell>
          <cell r="AG231">
            <v>3.0000000000000001E-3</v>
          </cell>
        </row>
        <row r="247">
          <cell r="C247">
            <v>0.97</v>
          </cell>
          <cell r="D247">
            <v>0.97033333333333327</v>
          </cell>
          <cell r="E247">
            <v>0.97066666666666657</v>
          </cell>
          <cell r="F247">
            <v>0.97099999999999986</v>
          </cell>
          <cell r="G247">
            <v>0.97133333333333316</v>
          </cell>
          <cell r="H247">
            <v>0.97166666666666646</v>
          </cell>
          <cell r="I247">
            <v>0.97199999999999975</v>
          </cell>
          <cell r="J247">
            <v>0.97233333333333305</v>
          </cell>
          <cell r="K247">
            <v>0.97266666666666635</v>
          </cell>
          <cell r="L247">
            <v>0.97299999999999964</v>
          </cell>
          <cell r="M247">
            <v>0.97333333333333294</v>
          </cell>
          <cell r="N247">
            <v>0.97366666666666624</v>
          </cell>
          <cell r="O247">
            <v>0.97399999999999953</v>
          </cell>
          <cell r="P247">
            <v>0.97433333333333283</v>
          </cell>
          <cell r="Q247">
            <v>0.97466666666666613</v>
          </cell>
          <cell r="R247">
            <v>0.97499999999999942</v>
          </cell>
          <cell r="S247">
            <v>0.97533333333333272</v>
          </cell>
          <cell r="T247">
            <v>0.97566666666666602</v>
          </cell>
          <cell r="U247">
            <v>0.97599999999999931</v>
          </cell>
          <cell r="V247">
            <v>0.97633333333333261</v>
          </cell>
          <cell r="W247">
            <v>0.97666666666666591</v>
          </cell>
          <cell r="X247">
            <v>0.9769999999999992</v>
          </cell>
          <cell r="Y247">
            <v>0.9773333333333325</v>
          </cell>
          <cell r="Z247">
            <v>0.9776666666666658</v>
          </cell>
          <cell r="AA247">
            <v>0.97799999999999909</v>
          </cell>
          <cell r="AB247">
            <v>0.97833333333333239</v>
          </cell>
          <cell r="AC247">
            <v>0.97866666666666569</v>
          </cell>
          <cell r="AD247">
            <v>0.97899999999999898</v>
          </cell>
          <cell r="AE247">
            <v>0.97933333333333228</v>
          </cell>
          <cell r="AF247">
            <v>0.97966666666666558</v>
          </cell>
          <cell r="AG247">
            <v>0.98</v>
          </cell>
        </row>
        <row r="248">
          <cell r="C248">
            <v>0.01</v>
          </cell>
          <cell r="D248">
            <v>0.01</v>
          </cell>
          <cell r="E248">
            <v>0.01</v>
          </cell>
          <cell r="F248">
            <v>0.01</v>
          </cell>
          <cell r="G248">
            <v>0.01</v>
          </cell>
          <cell r="H248">
            <v>0.01</v>
          </cell>
          <cell r="I248">
            <v>0.01</v>
          </cell>
          <cell r="J248">
            <v>0.01</v>
          </cell>
          <cell r="K248">
            <v>0.01</v>
          </cell>
          <cell r="L248">
            <v>0.01</v>
          </cell>
          <cell r="M248">
            <v>0.01</v>
          </cell>
          <cell r="N248">
            <v>0.01</v>
          </cell>
          <cell r="O248">
            <v>0.01</v>
          </cell>
          <cell r="P248">
            <v>0.01</v>
          </cell>
          <cell r="Q248">
            <v>0.01</v>
          </cell>
          <cell r="R248">
            <v>0.01</v>
          </cell>
          <cell r="S248">
            <v>0.01</v>
          </cell>
          <cell r="T248">
            <v>0.01</v>
          </cell>
          <cell r="U248">
            <v>0.01</v>
          </cell>
          <cell r="V248">
            <v>0.01</v>
          </cell>
          <cell r="W248">
            <v>0.01</v>
          </cell>
          <cell r="X248">
            <v>0.01</v>
          </cell>
          <cell r="Y248">
            <v>0.01</v>
          </cell>
          <cell r="Z248">
            <v>0.01</v>
          </cell>
          <cell r="AA248">
            <v>0.01</v>
          </cell>
          <cell r="AB248">
            <v>0.01</v>
          </cell>
          <cell r="AC248">
            <v>0.01</v>
          </cell>
          <cell r="AD248">
            <v>0.01</v>
          </cell>
          <cell r="AE248">
            <v>0.01</v>
          </cell>
          <cell r="AF248">
            <v>0.01</v>
          </cell>
          <cell r="AG248">
            <v>0.01</v>
          </cell>
        </row>
        <row r="249">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row>
        <row r="250">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row>
        <row r="251">
          <cell r="C251">
            <v>1.4999999999999999E-2</v>
          </cell>
          <cell r="D251">
            <v>1.4733333333333333E-2</v>
          </cell>
          <cell r="E251">
            <v>1.4466666666666666E-2</v>
          </cell>
          <cell r="F251">
            <v>1.4199999999999999E-2</v>
          </cell>
          <cell r="G251">
            <v>1.3933333333333332E-2</v>
          </cell>
          <cell r="H251">
            <v>1.3666666666666666E-2</v>
          </cell>
          <cell r="I251">
            <v>1.3399999999999999E-2</v>
          </cell>
          <cell r="J251">
            <v>1.3133333333333332E-2</v>
          </cell>
          <cell r="K251">
            <v>1.2866666666666665E-2</v>
          </cell>
          <cell r="L251">
            <v>1.2599999999999998E-2</v>
          </cell>
          <cell r="M251">
            <v>1.2333333333333332E-2</v>
          </cell>
          <cell r="N251">
            <v>1.2066666666666665E-2</v>
          </cell>
          <cell r="O251">
            <v>1.1799999999999998E-2</v>
          </cell>
          <cell r="P251">
            <v>1.1533333333333331E-2</v>
          </cell>
          <cell r="Q251">
            <v>1.1266666666666664E-2</v>
          </cell>
          <cell r="R251">
            <v>1.0999999999999998E-2</v>
          </cell>
          <cell r="S251">
            <v>1.0733333333333331E-2</v>
          </cell>
          <cell r="T251">
            <v>1.0466666666666664E-2</v>
          </cell>
          <cell r="U251">
            <v>1.0199999999999997E-2</v>
          </cell>
          <cell r="V251">
            <v>9.9333333333333305E-3</v>
          </cell>
          <cell r="W251">
            <v>9.6666666666666637E-3</v>
          </cell>
          <cell r="X251">
            <v>9.3999999999999969E-3</v>
          </cell>
          <cell r="Y251">
            <v>9.1333333333333301E-3</v>
          </cell>
          <cell r="Z251">
            <v>8.8666666666666633E-3</v>
          </cell>
          <cell r="AA251">
            <v>8.5999999999999965E-3</v>
          </cell>
          <cell r="AB251">
            <v>8.3333333333333297E-3</v>
          </cell>
          <cell r="AC251">
            <v>8.066666666666663E-3</v>
          </cell>
          <cell r="AD251">
            <v>7.7999999999999962E-3</v>
          </cell>
          <cell r="AE251">
            <v>7.5333333333333294E-3</v>
          </cell>
          <cell r="AF251">
            <v>7.2666666666666626E-3</v>
          </cell>
          <cell r="AG251">
            <v>7.0000000000000001E-3</v>
          </cell>
        </row>
        <row r="252">
          <cell r="C252">
            <v>5.0000000000000001E-3</v>
          </cell>
          <cell r="D252">
            <v>4.9333333333333338E-3</v>
          </cell>
          <cell r="E252">
            <v>4.8666666666666676E-3</v>
          </cell>
          <cell r="F252">
            <v>4.8000000000000013E-3</v>
          </cell>
          <cell r="G252">
            <v>4.7333333333333351E-3</v>
          </cell>
          <cell r="H252">
            <v>4.6666666666666688E-3</v>
          </cell>
          <cell r="I252">
            <v>4.6000000000000025E-3</v>
          </cell>
          <cell r="J252">
            <v>4.5333333333333363E-3</v>
          </cell>
          <cell r="K252">
            <v>4.46666666666667E-3</v>
          </cell>
          <cell r="L252">
            <v>4.4000000000000037E-3</v>
          </cell>
          <cell r="M252">
            <v>4.3333333333333375E-3</v>
          </cell>
          <cell r="N252">
            <v>4.2666666666666712E-3</v>
          </cell>
          <cell r="O252">
            <v>4.2000000000000049E-3</v>
          </cell>
          <cell r="P252">
            <v>4.1333333333333387E-3</v>
          </cell>
          <cell r="Q252">
            <v>4.0666666666666724E-3</v>
          </cell>
          <cell r="R252">
            <v>4.0000000000000062E-3</v>
          </cell>
          <cell r="S252">
            <v>3.9333333333333399E-3</v>
          </cell>
          <cell r="T252">
            <v>3.8666666666666732E-3</v>
          </cell>
          <cell r="U252">
            <v>3.8000000000000065E-3</v>
          </cell>
          <cell r="V252">
            <v>3.7333333333333398E-3</v>
          </cell>
          <cell r="W252">
            <v>3.6666666666666731E-3</v>
          </cell>
          <cell r="X252">
            <v>3.6000000000000064E-3</v>
          </cell>
          <cell r="Y252">
            <v>3.5333333333333397E-3</v>
          </cell>
          <cell r="Z252">
            <v>3.466666666666673E-3</v>
          </cell>
          <cell r="AA252">
            <v>3.4000000000000063E-3</v>
          </cell>
          <cell r="AB252">
            <v>3.3333333333333396E-3</v>
          </cell>
          <cell r="AC252">
            <v>3.2666666666666729E-3</v>
          </cell>
          <cell r="AD252">
            <v>3.2000000000000062E-3</v>
          </cell>
          <cell r="AE252">
            <v>3.1333333333333395E-3</v>
          </cell>
          <cell r="AF252">
            <v>3.0666666666666728E-3</v>
          </cell>
          <cell r="AG252">
            <v>3.0000000000000001E-3</v>
          </cell>
        </row>
      </sheetData>
      <sheetData sheetId="31">
        <row r="47">
          <cell r="C47">
            <v>2286037.4636282991</v>
          </cell>
          <cell r="D47">
            <v>2271613.9888518159</v>
          </cell>
          <cell r="E47">
            <v>2257243.0551303509</v>
          </cell>
          <cell r="F47">
            <v>2242924.5007784534</v>
          </cell>
          <cell r="G47">
            <v>2228658.1645684843</v>
          </cell>
          <cell r="H47">
            <v>2214443.8857293846</v>
          </cell>
          <cell r="I47">
            <v>2197814.388189266</v>
          </cell>
          <cell r="J47">
            <v>2181247.5205279235</v>
          </cell>
          <cell r="K47">
            <v>2164743.0872670417</v>
          </cell>
          <cell r="L47">
            <v>2148300.8934861505</v>
          </cell>
          <cell r="M47">
            <v>2131920.7448211163</v>
          </cell>
          <cell r="N47">
            <v>2112920.4362826366</v>
          </cell>
          <cell r="O47">
            <v>2095488.4015681772</v>
          </cell>
          <cell r="P47">
            <v>2076906.6993512646</v>
          </cell>
          <cell r="Q47">
            <v>2058396.6623088743</v>
          </cell>
          <cell r="R47">
            <v>2039958.0658279145</v>
          </cell>
          <cell r="S47">
            <v>2021590.6859330507</v>
          </cell>
          <cell r="T47">
            <v>2003294.2992849965</v>
          </cell>
          <cell r="U47">
            <v>1985068.6831788104</v>
          </cell>
          <cell r="V47">
            <v>1966913.6155422039</v>
          </cell>
          <cell r="W47">
            <v>1948828.8749338428</v>
          </cell>
          <cell r="X47">
            <v>1936305.3589450463</v>
          </cell>
          <cell r="Y47">
            <v>1922269.2823658269</v>
          </cell>
          <cell r="Z47">
            <v>1908078.8284797752</v>
          </cell>
          <cell r="AA47">
            <v>1893938.9892635508</v>
          </cell>
          <cell r="AB47">
            <v>1879849.647360974</v>
          </cell>
          <cell r="AC47">
            <v>1865739.1569511874</v>
          </cell>
          <cell r="AD47">
            <v>1851679.2453165532</v>
          </cell>
          <cell r="AE47">
            <v>1837669.7944206207</v>
          </cell>
          <cell r="AF47">
            <v>1823710.6863528732</v>
          </cell>
          <cell r="AG47">
            <v>1809801.8033292289</v>
          </cell>
        </row>
      </sheetData>
      <sheetData sheetId="32">
        <row r="29">
          <cell r="C29">
            <v>2286037.4636282991</v>
          </cell>
          <cell r="D29">
            <v>2280990.8649028791</v>
          </cell>
          <cell r="E29">
            <v>2275955.4069216945</v>
          </cell>
          <cell r="F29">
            <v>2270931.0650907205</v>
          </cell>
          <cell r="G29">
            <v>2265917.8148702211</v>
          </cell>
          <cell r="H29">
            <v>2260915.6317746388</v>
          </cell>
          <cell r="I29">
            <v>2255924.4913724666</v>
          </cell>
          <cell r="J29">
            <v>2250944.369286132</v>
          </cell>
          <cell r="K29">
            <v>2245975.2411918789</v>
          </cell>
          <cell r="L29">
            <v>2241017.0828196472</v>
          </cell>
          <cell r="M29">
            <v>2236069.8699529553</v>
          </cell>
          <cell r="N29">
            <v>2231133.5784287807</v>
          </cell>
          <cell r="O29">
            <v>2226208.1841374426</v>
          </cell>
          <cell r="P29">
            <v>2221293.6630224842</v>
          </cell>
          <cell r="Q29">
            <v>2216389.9910805556</v>
          </cell>
          <cell r="R29">
            <v>2211497.1443612948</v>
          </cell>
          <cell r="S29">
            <v>2206615.0989672141</v>
          </cell>
          <cell r="T29">
            <v>2201743.8310535797</v>
          </cell>
          <cell r="U29">
            <v>2196883.3168282961</v>
          </cell>
          <cell r="V29">
            <v>2192033.5325517929</v>
          </cell>
          <cell r="W29">
            <v>2187194.454536905</v>
          </cell>
          <cell r="X29">
            <v>2182366.0591487596</v>
          </cell>
          <cell r="Y29">
            <v>2177548.3228046587</v>
          </cell>
          <cell r="Z29">
            <v>2172741.221973964</v>
          </cell>
          <cell r="AA29">
            <v>2167944.7331779855</v>
          </cell>
          <cell r="AB29">
            <v>2163158.8329898617</v>
          </cell>
          <cell r="AC29">
            <v>2158383.4980344493</v>
          </cell>
          <cell r="AD29">
            <v>2153618.7049882063</v>
          </cell>
          <cell r="AE29">
            <v>2148864.4305790793</v>
          </cell>
          <cell r="AF29">
            <v>2144120.6515863901</v>
          </cell>
          <cell r="AG29">
            <v>2139387.3448407222</v>
          </cell>
        </row>
        <row r="47">
          <cell r="C47">
            <v>2286037.4636282991</v>
          </cell>
          <cell r="D47">
            <v>2269522.019692421</v>
          </cell>
          <cell r="E47">
            <v>2253068.3531684107</v>
          </cell>
          <cell r="F47">
            <v>2236676.2717858963</v>
          </cell>
          <cell r="G47">
            <v>2220345.5838223374</v>
          </cell>
          <cell r="H47">
            <v>2204076.0981015544</v>
          </cell>
          <cell r="I47">
            <v>2182933.3924798886</v>
          </cell>
          <cell r="J47">
            <v>2161873.293752206</v>
          </cell>
          <cell r="K47">
            <v>2140895.5402332866</v>
          </cell>
          <cell r="L47">
            <v>2119999.870990715</v>
          </cell>
          <cell r="M47">
            <v>2099186.0258428315</v>
          </cell>
          <cell r="N47">
            <v>2075015.2694848944</v>
          </cell>
          <cell r="O47">
            <v>2052659.131858903</v>
          </cell>
          <cell r="P47">
            <v>2028870.0079890445</v>
          </cell>
          <cell r="Q47">
            <v>2005175.2620114395</v>
          </cell>
          <cell r="R47">
            <v>1981574.6016623541</v>
          </cell>
          <cell r="S47">
            <v>1958067.7354741679</v>
          </cell>
          <cell r="T47">
            <v>1934654.3727733945</v>
          </cell>
          <cell r="U47">
            <v>1911334.2236787053</v>
          </cell>
          <cell r="V47">
            <v>1888106.9990989598</v>
          </cell>
          <cell r="W47">
            <v>1864972.4107312355</v>
          </cell>
          <cell r="X47">
            <v>1848561.918369778</v>
          </cell>
          <cell r="Y47">
            <v>1830423.1704436773</v>
          </cell>
          <cell r="Z47">
            <v>1811695.8320166087</v>
          </cell>
          <cell r="AA47">
            <v>1793039.8665234938</v>
          </cell>
          <cell r="AB47">
            <v>1774455.2107084019</v>
          </cell>
          <cell r="AC47">
            <v>1755798.7433774525</v>
          </cell>
          <cell r="AD47">
            <v>1737214.0885395615</v>
          </cell>
          <cell r="AE47">
            <v>1718701.178567301</v>
          </cell>
          <cell r="AF47">
            <v>1700259.9450913044</v>
          </cell>
          <cell r="AG47">
            <v>1681890.3190061464</v>
          </cell>
        </row>
        <row r="213">
          <cell r="C213">
            <v>205940.91349861573</v>
          </cell>
          <cell r="D213">
            <v>231231.35967447128</v>
          </cell>
          <cell r="E213">
            <v>257029.45196162272</v>
          </cell>
          <cell r="F213">
            <v>283310.71918053529</v>
          </cell>
          <cell r="G213">
            <v>310050.89030255144</v>
          </cell>
          <cell r="H213">
            <v>337225.89337559766</v>
          </cell>
          <cell r="I213">
            <v>363617.59327209415</v>
          </cell>
          <cell r="J213">
            <v>390234.39457129862</v>
          </cell>
          <cell r="K213">
            <v>417053.90768287814</v>
          </cell>
          <cell r="L213">
            <v>444053.93299751054</v>
          </cell>
          <cell r="M213">
            <v>471212.45985365967</v>
          </cell>
          <cell r="N213">
            <v>490627.38014533429</v>
          </cell>
          <cell r="O213">
            <v>510282.61417185731</v>
          </cell>
          <cell r="P213">
            <v>529474.98281558638</v>
          </cell>
          <cell r="Q213">
            <v>548568.38673533918</v>
          </cell>
          <cell r="R213">
            <v>567546.56774446857</v>
          </cell>
          <cell r="S213">
            <v>586393.41570290737</v>
          </cell>
          <cell r="T213">
            <v>605092.96764187422</v>
          </cell>
          <cell r="U213">
            <v>623629.40689287998</v>
          </cell>
          <cell r="V213">
            <v>641987.06222101115</v>
          </cell>
          <cell r="W213">
            <v>660150.4069624769</v>
          </cell>
          <cell r="X213">
            <v>688583.48595673207</v>
          </cell>
          <cell r="Y213">
            <v>716476.4224400504</v>
          </cell>
          <cell r="Z213">
            <v>743929.44332505704</v>
          </cell>
          <cell r="AA213">
            <v>771341.1725047275</v>
          </cell>
          <cell r="AB213">
            <v>798697.352539371</v>
          </cell>
          <cell r="AC213">
            <v>825908.08647414844</v>
          </cell>
          <cell r="AD213">
            <v>853030.49708412273</v>
          </cell>
          <cell r="AE213">
            <v>880050.77624399413</v>
          </cell>
          <cell r="AF213">
            <v>906955.25025424745</v>
          </cell>
          <cell r="AG213">
            <v>933730.37762990373</v>
          </cell>
        </row>
        <row r="214">
          <cell r="C214">
            <v>205940.91349861573</v>
          </cell>
          <cell r="D214">
            <v>209380.12675404261</v>
          </cell>
          <cell r="E214">
            <v>212876.7748708351</v>
          </cell>
          <cell r="F214">
            <v>216431.81701117803</v>
          </cell>
          <cell r="G214">
            <v>220046.2283552647</v>
          </cell>
          <cell r="H214">
            <v>223721.0003687976</v>
          </cell>
          <cell r="I214">
            <v>227457.14107495651</v>
          </cell>
          <cell r="J214">
            <v>231255.67533090827</v>
          </cell>
          <cell r="K214">
            <v>235117.64510893443</v>
          </cell>
          <cell r="L214">
            <v>239044.10978225362</v>
          </cell>
          <cell r="M214">
            <v>243036.14641561726</v>
          </cell>
          <cell r="N214">
            <v>247094.85006075806</v>
          </cell>
          <cell r="O214">
            <v>251221.3340567727</v>
          </cell>
          <cell r="P214">
            <v>255416.73033552078</v>
          </cell>
          <cell r="Q214">
            <v>259682.18973212395</v>
          </cell>
          <cell r="R214">
            <v>264018.88230065041</v>
          </cell>
          <cell r="S214">
            <v>268427.99763507128</v>
          </cell>
          <cell r="T214">
            <v>272910.74519557698</v>
          </cell>
          <cell r="U214">
            <v>277468.35464034311</v>
          </cell>
          <cell r="V214">
            <v>282102.07616283681</v>
          </cell>
          <cell r="W214">
            <v>286813.18083475617</v>
          </cell>
          <cell r="X214">
            <v>291602.96095469658</v>
          </cell>
          <cell r="Y214">
            <v>296472.73040264001</v>
          </cell>
          <cell r="Z214">
            <v>301423.8250003641</v>
          </cell>
          <cell r="AA214">
            <v>306457.60287787014</v>
          </cell>
          <cell r="AB214">
            <v>311575.44484593056</v>
          </cell>
          <cell r="AC214">
            <v>316778.7547748576</v>
          </cell>
          <cell r="AD214">
            <v>322068.95997959771</v>
          </cell>
          <cell r="AE214">
            <v>327447.51161125698</v>
          </cell>
          <cell r="AF214">
            <v>332915.88505516498</v>
          </cell>
          <cell r="AG214">
            <v>338475.58033558622</v>
          </cell>
        </row>
      </sheetData>
      <sheetData sheetId="33">
        <row r="44">
          <cell r="C44">
            <v>554002.75255072874</v>
          </cell>
          <cell r="D44">
            <v>552701.81214738078</v>
          </cell>
          <cell r="E44">
            <v>551403.91572100238</v>
          </cell>
          <cell r="F44">
            <v>550109.05617196532</v>
          </cell>
          <cell r="G44">
            <v>548817.22641715256</v>
          </cell>
          <cell r="H44">
            <v>547528.41938992031</v>
          </cell>
          <cell r="I44">
            <v>544753.0152770211</v>
          </cell>
          <cell r="J44">
            <v>541987.19667091407</v>
          </cell>
          <cell r="K44">
            <v>539230.93477576971</v>
          </cell>
          <cell r="L44">
            <v>536484.20087618264</v>
          </cell>
          <cell r="M44">
            <v>533746.96633695636</v>
          </cell>
          <cell r="N44">
            <v>530923.08994214528</v>
          </cell>
          <cell r="O44">
            <v>528109.08022885176</v>
          </cell>
          <cell r="P44">
            <v>525292.45273483079</v>
          </cell>
          <cell r="Q44">
            <v>522485.49712727999</v>
          </cell>
          <cell r="R44">
            <v>519688.18484991393</v>
          </cell>
          <cell r="S44">
            <v>516900.51361814322</v>
          </cell>
          <cell r="T44">
            <v>514122.42872218811</v>
          </cell>
          <cell r="U44">
            <v>511353.90183959121</v>
          </cell>
          <cell r="V44">
            <v>508594.90472530411</v>
          </cell>
          <cell r="W44">
            <v>505845.40921148518</v>
          </cell>
          <cell r="X44">
            <v>503105.67088885535</v>
          </cell>
          <cell r="Y44">
            <v>500375.37680933182</v>
          </cell>
          <cell r="Z44">
            <v>497609.18019068282</v>
          </cell>
          <cell r="AA44">
            <v>494851.36241970328</v>
          </cell>
          <cell r="AB44">
            <v>492101.90306460927</v>
          </cell>
          <cell r="AC44">
            <v>489317.58366247208</v>
          </cell>
          <cell r="AD44">
            <v>486541.77266625897</v>
          </cell>
          <cell r="AE44">
            <v>483774.44914012385</v>
          </cell>
          <cell r="AF44">
            <v>481015.59219243389</v>
          </cell>
          <cell r="AG44">
            <v>478265.18097569089</v>
          </cell>
        </row>
      </sheetData>
      <sheetData sheetId="34">
        <row r="29">
          <cell r="C29">
            <v>554002.75255072874</v>
          </cell>
          <cell r="D29">
            <v>552779.75002807355</v>
          </cell>
          <cell r="E29">
            <v>551559.44737498323</v>
          </cell>
          <cell r="F29">
            <v>550341.83863129374</v>
          </cell>
          <cell r="G29">
            <v>549126.91784999834</v>
          </cell>
          <cell r="H29">
            <v>547914.67909721902</v>
          </cell>
          <cell r="I29">
            <v>546705.11645217729</v>
          </cell>
          <cell r="J29">
            <v>545498.22400716494</v>
          </cell>
          <cell r="K29">
            <v>544293.9958675158</v>
          </cell>
          <cell r="L29">
            <v>543092.42615157645</v>
          </cell>
          <cell r="M29">
            <v>541893.50899067766</v>
          </cell>
          <cell r="N29">
            <v>540697.23852910567</v>
          </cell>
          <cell r="O29">
            <v>539503.60892407363</v>
          </cell>
          <cell r="P29">
            <v>538312.61434569326</v>
          </cell>
          <cell r="Q29">
            <v>537124.24897694623</v>
          </cell>
          <cell r="R29">
            <v>535938.50701365538</v>
          </cell>
          <cell r="S29">
            <v>534755.38266445685</v>
          </cell>
          <cell r="T29">
            <v>533574.87015077204</v>
          </cell>
          <cell r="U29">
            <v>532396.96370677825</v>
          </cell>
          <cell r="V29">
            <v>531221.65757938195</v>
          </cell>
          <cell r="W29">
            <v>530048.9460281895</v>
          </cell>
          <cell r="X29">
            <v>528878.82332547999</v>
          </cell>
          <cell r="Y29">
            <v>527711.28375617671</v>
          </cell>
          <cell r="Z29">
            <v>526546.32161781925</v>
          </cell>
          <cell r="AA29">
            <v>525383.93122053612</v>
          </cell>
          <cell r="AB29">
            <v>524224.10688701656</v>
          </cell>
          <cell r="AC29">
            <v>523066.84295248269</v>
          </cell>
          <cell r="AD29">
            <v>521912.13376466231</v>
          </cell>
          <cell r="AE29">
            <v>520759.97368376085</v>
          </cell>
          <cell r="AF29">
            <v>519610.357082434</v>
          </cell>
          <cell r="AG29">
            <v>518463.27834576054</v>
          </cell>
        </row>
        <row r="44">
          <cell r="C44">
            <v>554002.75255072874</v>
          </cell>
          <cell r="D44">
            <v>552679.57010165148</v>
          </cell>
          <cell r="E44">
            <v>551359.52983150363</v>
          </cell>
          <cell r="F44">
            <v>550042.62431547476</v>
          </cell>
          <cell r="G44">
            <v>548728.84614622267</v>
          </cell>
          <cell r="H44">
            <v>547418.18793383299</v>
          </cell>
          <cell r="I44">
            <v>543131.41677970043</v>
          </cell>
          <cell r="J44">
            <v>538860.90458118636</v>
          </cell>
          <cell r="K44">
            <v>534606.60044366191</v>
          </cell>
          <cell r="L44">
            <v>530368.45361796964</v>
          </cell>
          <cell r="M44">
            <v>526146.41350002855</v>
          </cell>
          <cell r="N44">
            <v>521811.65175926517</v>
          </cell>
          <cell r="O44">
            <v>517493.46452532051</v>
          </cell>
          <cell r="P44">
            <v>513131.57808495127</v>
          </cell>
          <cell r="Q44">
            <v>508786.04754884494</v>
          </cell>
          <cell r="R44">
            <v>504456.82280044717</v>
          </cell>
          <cell r="S44">
            <v>500143.90625026874</v>
          </cell>
          <cell r="T44">
            <v>495847.19544215029</v>
          </cell>
          <cell r="U44">
            <v>491566.64067832544</v>
          </cell>
          <cell r="V44">
            <v>487302.19239963207</v>
          </cell>
          <cell r="W44">
            <v>483053.80118514603</v>
          </cell>
          <cell r="X44">
            <v>478821.04727217305</v>
          </cell>
          <cell r="Y44">
            <v>474604.25363053964</v>
          </cell>
          <cell r="Z44">
            <v>470260.92281461484</v>
          </cell>
          <cell r="AA44">
            <v>465931.66392080282</v>
          </cell>
          <cell r="AB44">
            <v>461616.44214886532</v>
          </cell>
          <cell r="AC44">
            <v>457228.8266225938</v>
          </cell>
          <cell r="AD44">
            <v>452855.56028391945</v>
          </cell>
          <cell r="AE44">
            <v>448496.60728352785</v>
          </cell>
          <cell r="AF44">
            <v>444151.93184694112</v>
          </cell>
          <cell r="AG44">
            <v>439821.49827439169</v>
          </cell>
        </row>
        <row r="246">
          <cell r="C246">
            <v>64870.026675377754</v>
          </cell>
          <cell r="D246">
            <v>73039.320641801445</v>
          </cell>
          <cell r="E246">
            <v>81251.077770096614</v>
          </cell>
          <cell r="F246">
            <v>89504.729165096869</v>
          </cell>
          <cell r="G246">
            <v>97799.638152649321</v>
          </cell>
          <cell r="H246">
            <v>106135.17210050763</v>
          </cell>
          <cell r="I246">
            <v>113789.65960571487</v>
          </cell>
          <cell r="J246">
            <v>121385.60054627834</v>
          </cell>
          <cell r="K246">
            <v>128923.03301115113</v>
          </cell>
          <cell r="L246">
            <v>136401.99611801366</v>
          </cell>
          <cell r="M246">
            <v>143822.53000544617</v>
          </cell>
          <cell r="N246">
            <v>148614.29976925396</v>
          </cell>
          <cell r="O246">
            <v>153363.00182758155</v>
          </cell>
          <cell r="P246">
            <v>158057.65795278552</v>
          </cell>
          <cell r="Q246">
            <v>162707.47572948091</v>
          </cell>
          <cell r="R246">
            <v>167312.23723632976</v>
          </cell>
          <cell r="S246">
            <v>171871.7334981224</v>
          </cell>
          <cell r="T246">
            <v>176385.74535171391</v>
          </cell>
          <cell r="U246">
            <v>180854.06141466909</v>
          </cell>
          <cell r="V246">
            <v>185276.47243691771</v>
          </cell>
          <cell r="W246">
            <v>189652.77129186213</v>
          </cell>
          <cell r="X246">
            <v>196685.60595082236</v>
          </cell>
          <cell r="Y246">
            <v>203649.51763964817</v>
          </cell>
          <cell r="Z246">
            <v>210497.40918450087</v>
          </cell>
          <cell r="AA246">
            <v>217269.43100180218</v>
          </cell>
          <cell r="AB246">
            <v>223964.90890223553</v>
          </cell>
          <cell r="AC246">
            <v>230537.40671810639</v>
          </cell>
          <cell r="AD246">
            <v>237029.17944806514</v>
          </cell>
          <cell r="AE246">
            <v>243439.56678877398</v>
          </cell>
          <cell r="AF246">
            <v>249767.90665858076</v>
          </cell>
          <cell r="AG246">
            <v>256013.53525721922</v>
          </cell>
        </row>
        <row r="247">
          <cell r="C247">
            <v>64870.026675377754</v>
          </cell>
          <cell r="D247">
            <v>65953.356120856552</v>
          </cell>
          <cell r="E247">
            <v>67054.777168074856</v>
          </cell>
          <cell r="F247">
            <v>68174.5919467817</v>
          </cell>
          <cell r="G247">
            <v>69313.107632292944</v>
          </cell>
          <cell r="H247">
            <v>70470.636529752228</v>
          </cell>
          <cell r="I247">
            <v>71647.496159799091</v>
          </cell>
          <cell r="J247">
            <v>72844.009345667728</v>
          </cell>
          <cell r="K247">
            <v>74060.50430174038</v>
          </cell>
          <cell r="L247">
            <v>75297.314723579446</v>
          </cell>
          <cell r="M247">
            <v>76554.779879463211</v>
          </cell>
          <cell r="N247">
            <v>77833.24470345024</v>
          </cell>
          <cell r="O247">
            <v>79133.05988999785</v>
          </cell>
          <cell r="P247">
            <v>80454.581990160805</v>
          </cell>
          <cell r="Q247">
            <v>81798.173509396482</v>
          </cell>
          <cell r="R247">
            <v>83164.203007003394</v>
          </cell>
          <cell r="S247">
            <v>84553.045197220345</v>
          </cell>
          <cell r="T247">
            <v>85965.08105201392</v>
          </cell>
          <cell r="U247">
            <v>87400.69790558255</v>
          </cell>
          <cell r="V247">
            <v>88860.289560605772</v>
          </cell>
          <cell r="W247">
            <v>90344.256396267883</v>
          </cell>
          <cell r="X247">
            <v>91853.005478085557</v>
          </cell>
          <cell r="Y247">
            <v>93386.950669569575</v>
          </cell>
          <cell r="Z247">
            <v>94946.512745751374</v>
          </cell>
          <cell r="AA247">
            <v>96532.119508605421</v>
          </cell>
          <cell r="AB247">
            <v>98144.205904399132</v>
          </cell>
          <cell r="AC247">
            <v>99783.214143002595</v>
          </cell>
          <cell r="AD247">
            <v>101449.59381919073</v>
          </cell>
          <cell r="AE247">
            <v>103143.80203597121</v>
          </cell>
          <cell r="AF247">
            <v>104866.30352997192</v>
          </cell>
          <cell r="AG247">
            <v>106617.57079892245</v>
          </cell>
        </row>
      </sheetData>
      <sheetData sheetId="35">
        <row r="29">
          <cell r="C29">
            <v>1364517.8067398996</v>
          </cell>
          <cell r="D29">
            <v>1361505.531598364</v>
          </cell>
          <cell r="E29">
            <v>1358499.9062795597</v>
          </cell>
          <cell r="F29">
            <v>1355500.9161035055</v>
          </cell>
          <cell r="G29">
            <v>1352508.5464226273</v>
          </cell>
          <cell r="H29">
            <v>1349522.7826216863</v>
          </cell>
          <cell r="I29">
            <v>1346543.6101177093</v>
          </cell>
          <cell r="J29">
            <v>1343571.014359914</v>
          </cell>
          <cell r="K29">
            <v>1340604.9808296419</v>
          </cell>
          <cell r="L29">
            <v>1337645.4950402847</v>
          </cell>
          <cell r="M29">
            <v>1334692.5425372145</v>
          </cell>
          <cell r="N29">
            <v>1331746.1088977128</v>
          </cell>
          <cell r="O29">
            <v>1328806.1797309008</v>
          </cell>
          <cell r="P29">
            <v>1325872.740677668</v>
          </cell>
          <cell r="Q29">
            <v>1322945.7774106038</v>
          </cell>
          <cell r="R29">
            <v>1320025.2756339256</v>
          </cell>
          <cell r="S29">
            <v>1317111.2210834096</v>
          </cell>
          <cell r="T29">
            <v>1314203.5995263222</v>
          </cell>
          <cell r="U29">
            <v>1311302.3967613485</v>
          </cell>
          <cell r="V29">
            <v>1308407.5986185251</v>
          </cell>
          <cell r="W29">
            <v>1305519.1909591695</v>
          </cell>
          <cell r="X29">
            <v>1302637.1596758114</v>
          </cell>
          <cell r="Y29">
            <v>1299761.4906921235</v>
          </cell>
          <cell r="Z29">
            <v>1296892.1699628537</v>
          </cell>
          <cell r="AA29">
            <v>1294029.1834737547</v>
          </cell>
          <cell r="AB29">
            <v>1291172.5172415182</v>
          </cell>
          <cell r="AC29">
            <v>1288322.1573137043</v>
          </cell>
          <cell r="AD29">
            <v>1285478.0897686738</v>
          </cell>
          <cell r="AE29">
            <v>1282640.300715521</v>
          </cell>
          <cell r="AF29">
            <v>1279808.7762940053</v>
          </cell>
          <cell r="AG29">
            <v>1276983.5026744842</v>
          </cell>
        </row>
        <row r="44">
          <cell r="C44">
            <v>1364517.8067398996</v>
          </cell>
          <cell r="D44">
            <v>1354501.7756490647</v>
          </cell>
          <cell r="E44">
            <v>1342315.8608071562</v>
          </cell>
          <cell r="F44">
            <v>1331278.4391316273</v>
          </cell>
          <cell r="G44">
            <v>1320283.2077002062</v>
          </cell>
          <cell r="H44">
            <v>1309330.0340262749</v>
          </cell>
          <cell r="I44">
            <v>1287881.9571919746</v>
          </cell>
          <cell r="J44">
            <v>1266522.1959546895</v>
          </cell>
          <cell r="K44">
            <v>1245250.4649126141</v>
          </cell>
          <cell r="L44">
            <v>1224066.479493638</v>
          </cell>
          <cell r="M44">
            <v>1202969.9559530751</v>
          </cell>
          <cell r="N44">
            <v>1176860.0312527406</v>
          </cell>
          <cell r="O44">
            <v>1150859.5232390547</v>
          </cell>
          <cell r="P44">
            <v>1124861.2338516857</v>
          </cell>
          <cell r="Q44">
            <v>1098971.4470992582</v>
          </cell>
          <cell r="R44">
            <v>1073189.8121164942</v>
          </cell>
          <cell r="S44">
            <v>1049723.6736257621</v>
          </cell>
          <cell r="T44">
            <v>1026355.2409206813</v>
          </cell>
          <cell r="U44">
            <v>1003084.1984556804</v>
          </cell>
          <cell r="V44">
            <v>979910.23159894277</v>
          </cell>
          <cell r="W44">
            <v>956833.02662991663</v>
          </cell>
          <cell r="X44">
            <v>937403.1922351853</v>
          </cell>
          <cell r="Y44">
            <v>918053.81716121023</v>
          </cell>
          <cell r="Z44">
            <v>898531.9175396373</v>
          </cell>
          <cell r="AA44">
            <v>879086.78327372763</v>
          </cell>
          <cell r="AB44">
            <v>859718.18150421546</v>
          </cell>
          <cell r="AC44">
            <v>839274.73328391172</v>
          </cell>
          <cell r="AD44">
            <v>818912.43621447438</v>
          </cell>
          <cell r="AE44">
            <v>798631.04249150807</v>
          </cell>
          <cell r="AF44">
            <v>778430.30498525279</v>
          </cell>
          <cell r="AG44">
            <v>758309.9772388665</v>
          </cell>
        </row>
        <row r="274">
          <cell r="C274">
            <v>607972.99627735908</v>
          </cell>
          <cell r="D274">
            <v>627076.02157340618</v>
          </cell>
          <cell r="E274">
            <v>642107.0740080846</v>
          </cell>
          <cell r="F274">
            <v>656381.30903086939</v>
          </cell>
          <cell r="G274">
            <v>668916.7340491449</v>
          </cell>
          <cell r="H274">
            <v>679804.69186257268</v>
          </cell>
          <cell r="I274">
            <v>688283.71227467514</v>
          </cell>
          <cell r="J274">
            <v>695106.94810910639</v>
          </cell>
          <cell r="K274">
            <v>700343.1296716053</v>
          </cell>
          <cell r="L274">
            <v>704058.79098738404</v>
          </cell>
          <cell r="M274">
            <v>706318.29087099642</v>
          </cell>
          <cell r="N274">
            <v>692646.04202462733</v>
          </cell>
          <cell r="O274">
            <v>678341.79458307847</v>
          </cell>
          <cell r="P274">
            <v>663448.7758699574</v>
          </cell>
          <cell r="Q274">
            <v>648055.53328203317</v>
          </cell>
          <cell r="R274">
            <v>632226.71686575538</v>
          </cell>
          <cell r="S274">
            <v>616279.95602401998</v>
          </cell>
          <cell r="T274">
            <v>600082.77414557547</v>
          </cell>
          <cell r="U274">
            <v>583701.49313133804</v>
          </cell>
          <cell r="V274">
            <v>567201.09678880428</v>
          </cell>
          <cell r="W274">
            <v>550645.24239843374</v>
          </cell>
          <cell r="X274">
            <v>544363.51969236112</v>
          </cell>
          <cell r="Y274">
            <v>537369.15468366398</v>
          </cell>
          <cell r="Z274">
            <v>529632.63141068793</v>
          </cell>
          <cell r="AA274">
            <v>521306.08599842561</v>
          </cell>
          <cell r="AB274">
            <v>512453.49342187447</v>
          </cell>
          <cell r="AC274">
            <v>502730.22860063403</v>
          </cell>
          <cell r="AD274">
            <v>492531.25269173499</v>
          </cell>
          <cell r="AE274">
            <v>481909.50920086831</v>
          </cell>
          <cell r="AF274">
            <v>470916.09603799751</v>
          </cell>
          <cell r="AG274">
            <v>459600.28336097673</v>
          </cell>
        </row>
        <row r="275">
          <cell r="C275">
            <v>607972.99627735908</v>
          </cell>
          <cell r="D275">
            <v>618126.14531519089</v>
          </cell>
          <cell r="E275">
            <v>628448.85194195458</v>
          </cell>
          <cell r="F275">
            <v>638943.94776938518</v>
          </cell>
          <cell r="G275">
            <v>649614.31169713382</v>
          </cell>
          <cell r="H275">
            <v>660462.87070247589</v>
          </cell>
          <cell r="I275">
            <v>671492.6006432072</v>
          </cell>
          <cell r="J275">
            <v>682706.52707394876</v>
          </cell>
          <cell r="K275">
            <v>694107.72607608361</v>
          </cell>
          <cell r="L275">
            <v>705699.32510155416</v>
          </cell>
          <cell r="M275">
            <v>717484.50383075012</v>
          </cell>
          <cell r="N275">
            <v>729466.49504472362</v>
          </cell>
          <cell r="O275">
            <v>741648.58551197045</v>
          </cell>
          <cell r="P275">
            <v>754034.11689002032</v>
          </cell>
          <cell r="Q275">
            <v>766626.48664208362</v>
          </cell>
          <cell r="R275">
            <v>779429.14896900638</v>
          </cell>
          <cell r="S275">
            <v>792445.61575678876</v>
          </cell>
          <cell r="T275">
            <v>805679.4575399271</v>
          </cell>
          <cell r="U275">
            <v>819134.30448084383</v>
          </cell>
          <cell r="V275">
            <v>832813.84736567386</v>
          </cell>
          <cell r="W275">
            <v>846721.83861668059</v>
          </cell>
          <cell r="X275">
            <v>860862.09332157904</v>
          </cell>
          <cell r="Y275">
            <v>875238.49028004939</v>
          </cell>
          <cell r="Z275">
            <v>889854.97306772613</v>
          </cell>
          <cell r="AA275">
            <v>904715.5511179571</v>
          </cell>
          <cell r="AB275">
            <v>919824.30082162691</v>
          </cell>
          <cell r="AC275">
            <v>935185.36664534803</v>
          </cell>
          <cell r="AD275">
            <v>950802.96226832527</v>
          </cell>
          <cell r="AE275">
            <v>966681.37173820625</v>
          </cell>
          <cell r="AF275">
            <v>982824.95064623421</v>
          </cell>
          <cell r="AG275">
            <v>999238.1273220263</v>
          </cell>
        </row>
      </sheetData>
      <sheetData sheetId="36">
        <row r="44">
          <cell r="C44">
            <v>1364517.8067398996</v>
          </cell>
          <cell r="D44">
            <v>1356148.5607940939</v>
          </cell>
          <cell r="E44">
            <v>1346008.989093397</v>
          </cell>
          <cell r="F44">
            <v>1336805.9022755115</v>
          </cell>
          <cell r="G44">
            <v>1327636.888840833</v>
          </cell>
          <cell r="H44">
            <v>1318501.8432004759</v>
          </cell>
          <cell r="I44">
            <v>1304132.2456604028</v>
          </cell>
          <cell r="J44">
            <v>1289819.6664743703</v>
          </cell>
          <cell r="K44">
            <v>1275563.9239264175</v>
          </cell>
          <cell r="L44">
            <v>1261364.8368250139</v>
          </cell>
          <cell r="M44">
            <v>1247222.2245016305</v>
          </cell>
          <cell r="N44">
            <v>1229340.7567975949</v>
          </cell>
          <cell r="O44">
            <v>1211532.1602529739</v>
          </cell>
          <cell r="P44">
            <v>1193774.1038458645</v>
          </cell>
          <cell r="Q44">
            <v>1176088.2100906179</v>
          </cell>
          <cell r="R44">
            <v>1158474.2476653904</v>
          </cell>
          <cell r="S44">
            <v>1142035.833201631</v>
          </cell>
          <cell r="T44">
            <v>1125664.0157754538</v>
          </cell>
          <cell r="U44">
            <v>1109358.5822019852</v>
          </cell>
          <cell r="V44">
            <v>1093119.3199114071</v>
          </cell>
          <cell r="W44">
            <v>1076946.016947285</v>
          </cell>
          <cell r="X44">
            <v>1063555.237842262</v>
          </cell>
          <cell r="Y44">
            <v>1050218.0010123064</v>
          </cell>
          <cell r="Z44">
            <v>1036853.733647906</v>
          </cell>
          <cell r="AA44">
            <v>1023540.8770447636</v>
          </cell>
          <cell r="AB44">
            <v>1010279.2748126676</v>
          </cell>
          <cell r="AC44">
            <v>996493.19763038645</v>
          </cell>
          <cell r="AD44">
            <v>982760.60456374893</v>
          </cell>
          <cell r="AE44">
            <v>969081.33208789129</v>
          </cell>
          <cell r="AF44">
            <v>955455.21712729882</v>
          </cell>
          <cell r="AG44">
            <v>941882.09705464623</v>
          </cell>
        </row>
      </sheetData>
      <sheetData sheetId="37">
        <row r="29">
          <cell r="C29">
            <v>469451.33690471697</v>
          </cell>
          <cell r="D29">
            <v>468414.98795761366</v>
          </cell>
          <cell r="E29">
            <v>467380.92682834307</v>
          </cell>
          <cell r="F29">
            <v>466349.14846637612</v>
          </cell>
          <cell r="G29">
            <v>465319.64783233334</v>
          </cell>
          <cell r="H29">
            <v>464292.4198979598</v>
          </cell>
          <cell r="I29">
            <v>463267.45964610099</v>
          </cell>
          <cell r="J29">
            <v>462244.76207067817</v>
          </cell>
          <cell r="K29">
            <v>461224.32217666367</v>
          </cell>
          <cell r="L29">
            <v>460206.13498005713</v>
          </cell>
          <cell r="M29">
            <v>459190.19550786028</v>
          </cell>
          <cell r="N29">
            <v>458176.49879805348</v>
          </cell>
          <cell r="O29">
            <v>457165.03989957087</v>
          </cell>
          <cell r="P29">
            <v>456155.81387227646</v>
          </cell>
          <cell r="Q29">
            <v>455148.81578694022</v>
          </cell>
          <cell r="R29">
            <v>454144.04072521348</v>
          </cell>
          <cell r="S29">
            <v>453141.48377960542</v>
          </cell>
          <cell r="T29">
            <v>452141.14005345874</v>
          </cell>
          <cell r="U29">
            <v>451143.00466092583</v>
          </cell>
          <cell r="V29">
            <v>450147.07272694499</v>
          </cell>
          <cell r="W29">
            <v>449153.33938721672</v>
          </cell>
          <cell r="X29">
            <v>448161.79978817981</v>
          </cell>
          <cell r="Y29">
            <v>447172.44908698736</v>
          </cell>
          <cell r="Z29">
            <v>446185.28245148377</v>
          </cell>
          <cell r="AA29">
            <v>445200.29506018048</v>
          </cell>
          <cell r="AB29">
            <v>444217.48210223304</v>
          </cell>
          <cell r="AC29">
            <v>443236.83877741708</v>
          </cell>
          <cell r="AD29">
            <v>442258.36029610515</v>
          </cell>
          <cell r="AE29">
            <v>441282.04187924333</v>
          </cell>
          <cell r="AF29">
            <v>440307.87875832757</v>
          </cell>
          <cell r="AG29">
            <v>439335.866175381</v>
          </cell>
        </row>
        <row r="44">
          <cell r="C44">
            <v>469451.33690471697</v>
          </cell>
          <cell r="D44">
            <v>467806.0724162166</v>
          </cell>
          <cell r="E44">
            <v>466165.78419877333</v>
          </cell>
          <cell r="F44">
            <v>464530.45829941577</v>
          </cell>
          <cell r="G44">
            <v>462900.08080252563</v>
          </cell>
          <cell r="H44">
            <v>461274.63782974065</v>
          </cell>
          <cell r="I44">
            <v>457704.3023617483</v>
          </cell>
          <cell r="J44">
            <v>454147.4824894421</v>
          </cell>
          <cell r="K44">
            <v>450604.13593906956</v>
          </cell>
          <cell r="L44">
            <v>447074.2205576566</v>
          </cell>
          <cell r="M44">
            <v>443557.69431268016</v>
          </cell>
          <cell r="N44">
            <v>439766.96844373853</v>
          </cell>
          <cell r="O44">
            <v>436131.67703592102</v>
          </cell>
          <cell r="P44">
            <v>431757.66973668162</v>
          </cell>
          <cell r="Q44">
            <v>427400.84889587981</v>
          </cell>
          <cell r="R44">
            <v>423061.15994895867</v>
          </cell>
          <cell r="S44">
            <v>418738.55076446221</v>
          </cell>
          <cell r="T44">
            <v>414432.96480571874</v>
          </cell>
          <cell r="U44">
            <v>410144.34797838482</v>
          </cell>
          <cell r="V44">
            <v>405872.64634399093</v>
          </cell>
          <cell r="W44">
            <v>401617.80611951696</v>
          </cell>
          <cell r="X44">
            <v>397597.74901919998</v>
          </cell>
          <cell r="Y44">
            <v>393603.51027724764</v>
          </cell>
          <cell r="Z44">
            <v>388383.58454748872</v>
          </cell>
          <cell r="AA44">
            <v>383184.78738880495</v>
          </cell>
          <cell r="AB44">
            <v>378007.05095410964</v>
          </cell>
          <cell r="AC44">
            <v>372793.77618368517</v>
          </cell>
          <cell r="AD44">
            <v>367601.67662693054</v>
          </cell>
          <cell r="AE44">
            <v>362430.684198412</v>
          </cell>
          <cell r="AF44">
            <v>357280.7310101086</v>
          </cell>
          <cell r="AG44">
            <v>352151.74937087169</v>
          </cell>
        </row>
        <row r="162">
          <cell r="C162">
            <v>20559.229018319769</v>
          </cell>
          <cell r="D162">
            <v>21983.810918211748</v>
          </cell>
          <cell r="E162">
            <v>23402.002882792032</v>
          </cell>
          <cell r="F162">
            <v>24813.826182042863</v>
          </cell>
          <cell r="G162">
            <v>26219.302023176911</v>
          </cell>
          <cell r="H162">
            <v>27618.451550810838</v>
          </cell>
          <cell r="I162">
            <v>29011.295847138237</v>
          </cell>
          <cell r="J162">
            <v>30397.855932102284</v>
          </cell>
          <cell r="K162">
            <v>31778.15276356773</v>
          </cell>
          <cell r="L162">
            <v>33152.207237492657</v>
          </cell>
          <cell r="M162">
            <v>34520.040188099607</v>
          </cell>
          <cell r="N162">
            <v>35881.672388046311</v>
          </cell>
          <cell r="O162">
            <v>37237.124548596024</v>
          </cell>
          <cell r="P162">
            <v>38387.79930596026</v>
          </cell>
          <cell r="Q162">
            <v>39519.282638184457</v>
          </cell>
          <cell r="R162">
            <v>40631.684421129612</v>
          </cell>
          <cell r="S162">
            <v>41725.114071181539</v>
          </cell>
          <cell r="T162">
            <v>42799.680546893796</v>
          </cell>
          <cell r="U162">
            <v>43855.492350625493</v>
          </cell>
          <cell r="V162">
            <v>44892.657530173645</v>
          </cell>
          <cell r="W162">
            <v>45911.283680400127</v>
          </cell>
          <cell r="X162">
            <v>46911.477944853599</v>
          </cell>
          <cell r="Y162">
            <v>47893.347017385808</v>
          </cell>
          <cell r="Z162">
            <v>48331.891499430625</v>
          </cell>
          <cell r="AA162">
            <v>48727.391085433832</v>
          </cell>
          <cell r="AB162">
            <v>49080.123923035964</v>
          </cell>
          <cell r="AC162">
            <v>49390.366942387496</v>
          </cell>
          <cell r="AD162">
            <v>49658.395860608623</v>
          </cell>
          <cell r="AE162">
            <v>49884.485186234189</v>
          </cell>
          <cell r="AF162">
            <v>50068.908223643783</v>
          </cell>
          <cell r="AG162">
            <v>50211.937077477349</v>
          </cell>
        </row>
        <row r="163">
          <cell r="C163">
            <v>20559.229018319769</v>
          </cell>
          <cell r="D163">
            <v>20902.568142925709</v>
          </cell>
          <cell r="E163">
            <v>21251.641030912568</v>
          </cell>
          <cell r="F163">
            <v>21606.543436128806</v>
          </cell>
          <cell r="G163">
            <v>21967.372711512155</v>
          </cell>
          <cell r="H163">
            <v>22334.227835794405</v>
          </cell>
          <cell r="I163">
            <v>22707.209440652172</v>
          </cell>
          <cell r="J163">
            <v>23086.419838311063</v>
          </cell>
          <cell r="K163">
            <v>23471.963049610858</v>
          </cell>
          <cell r="L163">
            <v>23863.944832539357</v>
          </cell>
          <cell r="M163">
            <v>24262.472711242761</v>
          </cell>
          <cell r="N163">
            <v>24667.656005520512</v>
          </cell>
          <cell r="O163">
            <v>25079.605860812702</v>
          </cell>
          <cell r="P163">
            <v>25498.435278688274</v>
          </cell>
          <cell r="Q163">
            <v>25924.259147842367</v>
          </cell>
          <cell r="R163">
            <v>26357.194275611335</v>
          </cell>
          <cell r="S163">
            <v>26797.359420014043</v>
          </cell>
          <cell r="T163">
            <v>27244.875322328277</v>
          </cell>
          <cell r="U163">
            <v>27699.864740211156</v>
          </cell>
          <cell r="V163">
            <v>28162.452481372682</v>
          </cell>
          <cell r="W163">
            <v>28632.765437811606</v>
          </cell>
          <cell r="X163">
            <v>29110.932620623058</v>
          </cell>
          <cell r="Y163">
            <v>29597.085195387463</v>
          </cell>
          <cell r="Z163">
            <v>30091.356518150431</v>
          </cell>
          <cell r="AA163">
            <v>30593.882172003541</v>
          </cell>
          <cell r="AB163">
            <v>31104.800004276</v>
          </cell>
          <cell r="AC163">
            <v>31624.250164347406</v>
          </cell>
          <cell r="AD163">
            <v>32152.375142092005</v>
          </cell>
          <cell r="AE163">
            <v>32689.319806964941</v>
          </cell>
          <cell r="AF163">
            <v>33235.231447741251</v>
          </cell>
          <cell r="AG163">
            <v>33790.259812918528</v>
          </cell>
        </row>
      </sheetData>
      <sheetData sheetId="38">
        <row r="44">
          <cell r="C44">
            <v>469451.33690471697</v>
          </cell>
          <cell r="D44">
            <v>467926.16708714748</v>
          </cell>
          <cell r="E44">
            <v>466405.44330469379</v>
          </cell>
          <cell r="F44">
            <v>464889.15336018777</v>
          </cell>
          <cell r="G44">
            <v>463377.28508864611</v>
          </cell>
          <cell r="H44">
            <v>461869.82635718817</v>
          </cell>
          <cell r="I44">
            <v>459391.85847589816</v>
          </cell>
          <cell r="J44">
            <v>456922.58032336924</v>
          </cell>
          <cell r="K44">
            <v>454461.96560924442</v>
          </cell>
          <cell r="L44">
            <v>452009.98811689368</v>
          </cell>
          <cell r="M44">
            <v>449566.62170321721</v>
          </cell>
          <cell r="N44">
            <v>446916.18016244622</v>
          </cell>
          <cell r="O44">
            <v>444396.38894762308</v>
          </cell>
          <cell r="P44">
            <v>441466.7315772135</v>
          </cell>
          <cell r="Q44">
            <v>438547.84336705878</v>
          </cell>
          <cell r="R44">
            <v>435639.6910470578</v>
          </cell>
          <cell r="S44">
            <v>432742.24257949321</v>
          </cell>
          <cell r="T44">
            <v>429855.46373983205</v>
          </cell>
          <cell r="U44">
            <v>426979.32154045691</v>
          </cell>
          <cell r="V44">
            <v>424113.78308739862</v>
          </cell>
          <cell r="W44">
            <v>421258.81558008335</v>
          </cell>
          <cell r="X44">
            <v>418586.71792942041</v>
          </cell>
          <cell r="Y44">
            <v>415932.98777413066</v>
          </cell>
          <cell r="Z44">
            <v>412668.24204867508</v>
          </cell>
          <cell r="AA44">
            <v>409415.88366185606</v>
          </cell>
          <cell r="AB44">
            <v>406175.87383208796</v>
          </cell>
          <cell r="AC44">
            <v>402919.9081840344</v>
          </cell>
          <cell r="AD44">
            <v>399676.33865944983</v>
          </cell>
          <cell r="AE44">
            <v>396445.1263951736</v>
          </cell>
          <cell r="AF44">
            <v>393226.23263922043</v>
          </cell>
          <cell r="AG44">
            <v>390019.61875047965</v>
          </cell>
        </row>
      </sheetData>
      <sheetData sheetId="39" refreshError="1"/>
      <sheetData sheetId="40" refreshError="1"/>
      <sheetData sheetId="41" refreshError="1"/>
      <sheetData sheetId="42" refreshError="1"/>
      <sheetData sheetId="43" refreshError="1"/>
      <sheetData sheetId="44" refreshError="1"/>
      <sheetData sheetId="45">
        <row r="21">
          <cell r="Q21" t="str">
            <v>Fuel</v>
          </cell>
          <cell r="R21">
            <v>28.587862624213781</v>
          </cell>
          <cell r="S21">
            <v>0.27471012342412782</v>
          </cell>
        </row>
        <row r="22">
          <cell r="Q22" t="str">
            <v>Major Polymers</v>
          </cell>
          <cell r="R22">
            <v>28.851572700948026</v>
          </cell>
          <cell r="S22">
            <v>0.27724419981452192</v>
          </cell>
        </row>
        <row r="23">
          <cell r="Q23" t="str">
            <v>Minor Polymers</v>
          </cell>
          <cell r="R23">
            <v>22.580763290736638</v>
          </cell>
          <cell r="S23">
            <v>0.21698594092708512</v>
          </cell>
        </row>
        <row r="24">
          <cell r="Q24" t="str">
            <v>Other</v>
          </cell>
          <cell r="R24">
            <v>24.045360628442481</v>
          </cell>
          <cell r="S24">
            <v>0.23105973583426512</v>
          </cell>
        </row>
        <row r="25">
          <cell r="Q25" t="str">
            <v>Total</v>
          </cell>
          <cell r="R25">
            <v>104.06555924434093</v>
          </cell>
        </row>
      </sheetData>
      <sheetData sheetId="4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Waste Summary Yearly"/>
      <sheetName val="Yearly Butadiene"/>
      <sheetName val="Yearly BTX"/>
      <sheetName val="Yearly Methanol"/>
      <sheetName val="Yearly HC Ethylene"/>
      <sheetName val="Yearly LC Ethylene"/>
      <sheetName val="Yearly HC Propylene"/>
      <sheetName val="Yearly LC Propylene"/>
      <sheetName val="Per Capita Plastic"/>
      <sheetName val="Demand Japan"/>
      <sheetName val="Demand - BTX yearly"/>
      <sheetName val="Demand - Eth-Prop"/>
      <sheetName val="Demand - meth."/>
      <sheetName val="Propylene"/>
      <sheetName val="Ethylene"/>
      <sheetName val="Demand - Ethylene"/>
      <sheetName val="Demand - Propylene"/>
      <sheetName val="Methanol Demand by sector"/>
      <sheetName val="Yearly Demand - C4"/>
      <sheetName val="Demand - C4"/>
      <sheetName val="Demand - BTX"/>
      <sheetName val="Demand - Solar"/>
      <sheetName val="Demand - Wind"/>
      <sheetName val="Production - Industry shares"/>
      <sheetName val="R&amp;S - Packaging and hh goods"/>
      <sheetName val="R&amp;S - Buildings"/>
      <sheetName val="R&amp;S - Transportation"/>
      <sheetName val="R&amp;S - Apparel"/>
      <sheetName val="R&amp;S - Others"/>
      <sheetName val="Ethylene Recycling LC"/>
      <sheetName val="Ethylene Recycling HC"/>
      <sheetName val="Propylene Recycling LC"/>
      <sheetName val="Propylene Recycling HC"/>
      <sheetName val="Methanol Recycling LC"/>
      <sheetName val="Methanol Recycling HC"/>
      <sheetName val="BTX Recycling HC"/>
      <sheetName val="BTX Recycling LC"/>
      <sheetName val="Butadiene Recycling HC"/>
      <sheetName val="Butadiene Recycling LC"/>
      <sheetName val="Overall recycling rates"/>
      <sheetName val="BTX recycling rates"/>
      <sheetName val="Methanol recycling rates"/>
      <sheetName val="Ethylene recycling rates"/>
      <sheetName val="Waste gen. - Industry shares"/>
      <sheetName val="Sankey Ethylene"/>
      <sheetName val="Sankey Methanol_detailed"/>
      <sheetName val="Sankey recycling"/>
    </sheetNames>
    <sheetDataSet>
      <sheetData sheetId="0"/>
      <sheetData sheetId="1"/>
      <sheetData sheetId="2">
        <row r="4">
          <cell r="D4">
            <v>80369.95000000007</v>
          </cell>
          <cell r="E4">
            <v>80369.95000000007</v>
          </cell>
          <cell r="F4">
            <v>80369.95000000007</v>
          </cell>
          <cell r="G4">
            <v>80369.95000000007</v>
          </cell>
          <cell r="H4">
            <v>80369.95000000007</v>
          </cell>
          <cell r="I4">
            <v>80369.95000000007</v>
          </cell>
          <cell r="J4">
            <v>80369.95000000007</v>
          </cell>
          <cell r="K4">
            <v>80369.95000000007</v>
          </cell>
          <cell r="L4">
            <v>80369.95000000007</v>
          </cell>
          <cell r="M4">
            <v>80369.95000000007</v>
          </cell>
          <cell r="N4">
            <v>80369.95000000007</v>
          </cell>
          <cell r="O4">
            <v>80369.95000000007</v>
          </cell>
          <cell r="P4">
            <v>80369.95000000007</v>
          </cell>
          <cell r="Q4">
            <v>80369.95000000007</v>
          </cell>
          <cell r="R4">
            <v>80369.95000000007</v>
          </cell>
          <cell r="S4">
            <v>80369.95000000007</v>
          </cell>
          <cell r="T4">
            <v>80369.95000000007</v>
          </cell>
          <cell r="U4">
            <v>80369.95000000007</v>
          </cell>
          <cell r="V4">
            <v>80369.95000000007</v>
          </cell>
          <cell r="W4">
            <v>80369.95000000007</v>
          </cell>
          <cell r="X4">
            <v>80369.95000000007</v>
          </cell>
          <cell r="Y4">
            <v>80369.95000000007</v>
          </cell>
          <cell r="Z4">
            <v>80369.95000000007</v>
          </cell>
          <cell r="AA4">
            <v>80369.95000000007</v>
          </cell>
          <cell r="AB4">
            <v>80369.95000000007</v>
          </cell>
          <cell r="AC4">
            <v>80369.95000000007</v>
          </cell>
          <cell r="AD4">
            <v>80369.95000000007</v>
          </cell>
          <cell r="AE4">
            <v>80369.95000000007</v>
          </cell>
          <cell r="AF4">
            <v>80369.95000000007</v>
          </cell>
          <cell r="AG4">
            <v>80369.95000000007</v>
          </cell>
          <cell r="AH4">
            <v>80369.95000000007</v>
          </cell>
          <cell r="AJ4">
            <v>80369.95000000007</v>
          </cell>
          <cell r="AK4">
            <v>80369.95000000007</v>
          </cell>
          <cell r="AL4">
            <v>80369.95000000007</v>
          </cell>
          <cell r="AM4">
            <v>80369.95000000007</v>
          </cell>
          <cell r="AN4">
            <v>80369.95000000007</v>
          </cell>
          <cell r="AO4">
            <v>80369.95000000007</v>
          </cell>
          <cell r="AP4">
            <v>80369.95000000007</v>
          </cell>
          <cell r="AQ4">
            <v>80369.95000000007</v>
          </cell>
          <cell r="AR4">
            <v>80369.95000000007</v>
          </cell>
          <cell r="AS4">
            <v>80369.95000000007</v>
          </cell>
          <cell r="AT4">
            <v>80369.95000000007</v>
          </cell>
          <cell r="AU4">
            <v>80369.95000000007</v>
          </cell>
          <cell r="AV4">
            <v>80369.95000000007</v>
          </cell>
          <cell r="AW4">
            <v>80369.95000000007</v>
          </cell>
          <cell r="AX4">
            <v>80369.95000000007</v>
          </cell>
          <cell r="AY4">
            <v>80369.95000000007</v>
          </cell>
          <cell r="AZ4">
            <v>80369.95000000007</v>
          </cell>
          <cell r="BA4">
            <v>80369.95000000007</v>
          </cell>
          <cell r="BB4">
            <v>80369.95000000007</v>
          </cell>
          <cell r="BC4">
            <v>80369.95000000007</v>
          </cell>
          <cell r="BD4">
            <v>80369.95000000007</v>
          </cell>
          <cell r="BE4">
            <v>80369.95000000007</v>
          </cell>
          <cell r="BF4">
            <v>80369.95000000007</v>
          </cell>
          <cell r="BG4">
            <v>80369.95000000007</v>
          </cell>
          <cell r="BH4">
            <v>80369.95000000007</v>
          </cell>
          <cell r="BI4">
            <v>80369.95000000007</v>
          </cell>
          <cell r="BJ4">
            <v>80369.95000000007</v>
          </cell>
          <cell r="BK4">
            <v>80369.95000000007</v>
          </cell>
          <cell r="BL4">
            <v>80369.95000000007</v>
          </cell>
          <cell r="BM4">
            <v>80369.95000000007</v>
          </cell>
          <cell r="BN4">
            <v>80369.95000000007</v>
          </cell>
        </row>
        <row r="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cell r="AJ5"/>
          <cell r="AK5"/>
          <cell r="AL5"/>
          <cell r="AM5"/>
          <cell r="AN5"/>
          <cell r="AO5"/>
          <cell r="AP5"/>
          <cell r="AQ5"/>
          <cell r="AR5"/>
          <cell r="AS5"/>
          <cell r="AT5"/>
          <cell r="AU5"/>
          <cell r="AV5"/>
          <cell r="AW5"/>
          <cell r="AX5"/>
          <cell r="AY5"/>
          <cell r="AZ5"/>
          <cell r="BA5"/>
          <cell r="BB5"/>
          <cell r="BC5"/>
          <cell r="BD5"/>
          <cell r="BE5"/>
          <cell r="BF5"/>
          <cell r="BG5"/>
          <cell r="BH5"/>
          <cell r="BI5"/>
          <cell r="BJ5"/>
          <cell r="BK5"/>
          <cell r="BL5"/>
          <cell r="BM5"/>
          <cell r="BN5"/>
        </row>
        <row r="6">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row>
        <row r="7">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row>
        <row r="8">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row>
        <row r="9">
          <cell r="D9">
            <v>80369.95000000007</v>
          </cell>
          <cell r="E9">
            <v>80369.95000000007</v>
          </cell>
          <cell r="F9">
            <v>80369.95000000007</v>
          </cell>
          <cell r="G9">
            <v>80369.95000000007</v>
          </cell>
          <cell r="H9">
            <v>80369.95000000007</v>
          </cell>
          <cell r="I9">
            <v>80369.95000000007</v>
          </cell>
          <cell r="J9">
            <v>80369.95000000007</v>
          </cell>
          <cell r="K9">
            <v>80369.95000000007</v>
          </cell>
          <cell r="L9">
            <v>80369.95000000007</v>
          </cell>
          <cell r="M9">
            <v>80369.95000000007</v>
          </cell>
          <cell r="N9">
            <v>80369.95000000007</v>
          </cell>
          <cell r="O9">
            <v>80369.95000000007</v>
          </cell>
          <cell r="P9">
            <v>80369.95000000007</v>
          </cell>
          <cell r="Q9">
            <v>80369.95000000007</v>
          </cell>
          <cell r="R9">
            <v>80369.95000000007</v>
          </cell>
          <cell r="S9">
            <v>80369.95000000007</v>
          </cell>
          <cell r="T9">
            <v>80369.95000000007</v>
          </cell>
          <cell r="U9">
            <v>80369.95000000007</v>
          </cell>
          <cell r="V9">
            <v>80369.95000000007</v>
          </cell>
          <cell r="W9">
            <v>80369.95000000007</v>
          </cell>
          <cell r="X9">
            <v>80369.95000000007</v>
          </cell>
          <cell r="Y9">
            <v>80369.95000000007</v>
          </cell>
          <cell r="Z9">
            <v>80369.95000000007</v>
          </cell>
          <cell r="AA9">
            <v>80369.95000000007</v>
          </cell>
          <cell r="AB9">
            <v>80369.95000000007</v>
          </cell>
          <cell r="AC9">
            <v>80369.95000000007</v>
          </cell>
          <cell r="AD9">
            <v>80369.95000000007</v>
          </cell>
          <cell r="AE9">
            <v>80369.95000000007</v>
          </cell>
          <cell r="AF9">
            <v>80369.95000000007</v>
          </cell>
          <cell r="AG9">
            <v>80369.95000000007</v>
          </cell>
          <cell r="AH9">
            <v>80369.95000000007</v>
          </cell>
          <cell r="AJ9">
            <v>80369.95000000007</v>
          </cell>
          <cell r="AK9">
            <v>80369.95000000007</v>
          </cell>
          <cell r="AL9">
            <v>80369.95000000007</v>
          </cell>
          <cell r="AM9">
            <v>80369.95000000007</v>
          </cell>
          <cell r="AN9">
            <v>80369.95000000007</v>
          </cell>
          <cell r="AO9">
            <v>80369.95000000007</v>
          </cell>
          <cell r="AP9">
            <v>80369.95000000007</v>
          </cell>
          <cell r="AQ9">
            <v>80369.95000000007</v>
          </cell>
          <cell r="AR9">
            <v>80369.95000000007</v>
          </cell>
          <cell r="AS9">
            <v>80369.95000000007</v>
          </cell>
          <cell r="AT9">
            <v>80369.95000000007</v>
          </cell>
          <cell r="AU9">
            <v>80369.95000000007</v>
          </cell>
          <cell r="AV9">
            <v>80369.95000000007</v>
          </cell>
          <cell r="AW9">
            <v>80369.95000000007</v>
          </cell>
          <cell r="AX9">
            <v>80369.95000000007</v>
          </cell>
          <cell r="AY9">
            <v>80369.95000000007</v>
          </cell>
          <cell r="AZ9">
            <v>80369.95000000007</v>
          </cell>
          <cell r="BA9">
            <v>80369.95000000007</v>
          </cell>
          <cell r="BB9">
            <v>80369.95000000007</v>
          </cell>
          <cell r="BC9">
            <v>80369.95000000007</v>
          </cell>
          <cell r="BD9">
            <v>80369.95000000007</v>
          </cell>
          <cell r="BE9">
            <v>80369.95000000007</v>
          </cell>
          <cell r="BF9">
            <v>80369.95000000007</v>
          </cell>
          <cell r="BG9">
            <v>80369.95000000007</v>
          </cell>
          <cell r="BH9">
            <v>80369.95000000007</v>
          </cell>
          <cell r="BI9">
            <v>80369.95000000007</v>
          </cell>
          <cell r="BJ9">
            <v>80369.95000000007</v>
          </cell>
          <cell r="BK9">
            <v>80369.95000000007</v>
          </cell>
          <cell r="BL9">
            <v>80369.95000000007</v>
          </cell>
          <cell r="BM9">
            <v>80369.95000000007</v>
          </cell>
          <cell r="BN9">
            <v>80369.95000000007</v>
          </cell>
        </row>
        <row r="10">
          <cell r="D10">
            <v>43857.307643928616</v>
          </cell>
          <cell r="E10">
            <v>43857.307643928616</v>
          </cell>
          <cell r="F10">
            <v>43857.307643928616</v>
          </cell>
          <cell r="G10">
            <v>43857.307643928616</v>
          </cell>
          <cell r="H10">
            <v>43857.307643928616</v>
          </cell>
          <cell r="I10">
            <v>43857.307643928616</v>
          </cell>
          <cell r="J10">
            <v>43857.307643928616</v>
          </cell>
          <cell r="K10">
            <v>43857.307643928616</v>
          </cell>
          <cell r="L10">
            <v>43857.307643928616</v>
          </cell>
          <cell r="M10">
            <v>43857.307643928616</v>
          </cell>
          <cell r="N10">
            <v>43857.307643928616</v>
          </cell>
          <cell r="O10">
            <v>43857.307643928616</v>
          </cell>
          <cell r="P10">
            <v>43857.307643928616</v>
          </cell>
          <cell r="Q10">
            <v>43857.307643928616</v>
          </cell>
          <cell r="R10">
            <v>43857.307643928616</v>
          </cell>
          <cell r="S10">
            <v>43857.307643928616</v>
          </cell>
          <cell r="T10">
            <v>43857.307643928616</v>
          </cell>
          <cell r="U10">
            <v>43857.307643928616</v>
          </cell>
          <cell r="V10">
            <v>43857.307643928616</v>
          </cell>
          <cell r="W10">
            <v>43857.307643928616</v>
          </cell>
          <cell r="X10">
            <v>43857.307643928616</v>
          </cell>
          <cell r="Y10">
            <v>43857.307643928616</v>
          </cell>
          <cell r="Z10">
            <v>43857.307643928616</v>
          </cell>
          <cell r="AA10">
            <v>43857.307643928616</v>
          </cell>
          <cell r="AB10">
            <v>43857.307643928616</v>
          </cell>
          <cell r="AC10">
            <v>43857.307643928616</v>
          </cell>
          <cell r="AD10">
            <v>43857.307643928616</v>
          </cell>
          <cell r="AE10">
            <v>43857.307643928616</v>
          </cell>
          <cell r="AF10">
            <v>43857.307643928616</v>
          </cell>
          <cell r="AG10">
            <v>43857.307643928616</v>
          </cell>
          <cell r="AH10">
            <v>43857.307643928616</v>
          </cell>
          <cell r="AJ10">
            <v>43857.307643928616</v>
          </cell>
          <cell r="AK10">
            <v>43857.307643928616</v>
          </cell>
          <cell r="AL10">
            <v>43857.307643928616</v>
          </cell>
          <cell r="AM10">
            <v>43857.307643928616</v>
          </cell>
          <cell r="AN10">
            <v>43857.307643928616</v>
          </cell>
          <cell r="AO10">
            <v>43857.307643928616</v>
          </cell>
          <cell r="AP10">
            <v>43857.307643928616</v>
          </cell>
          <cell r="AQ10">
            <v>43857.307643928616</v>
          </cell>
          <cell r="AR10">
            <v>43857.307643928616</v>
          </cell>
          <cell r="AS10">
            <v>43857.307643928616</v>
          </cell>
          <cell r="AT10">
            <v>43857.307643928616</v>
          </cell>
          <cell r="AU10">
            <v>43857.307643928616</v>
          </cell>
          <cell r="AV10">
            <v>43857.307643928616</v>
          </cell>
          <cell r="AW10">
            <v>43857.307643928616</v>
          </cell>
          <cell r="AX10">
            <v>43857.307643928616</v>
          </cell>
          <cell r="AY10">
            <v>43857.307643928616</v>
          </cell>
          <cell r="AZ10">
            <v>43857.307643928616</v>
          </cell>
          <cell r="BA10">
            <v>43857.307643928616</v>
          </cell>
          <cell r="BB10">
            <v>43857.307643928616</v>
          </cell>
          <cell r="BC10">
            <v>43857.307643928616</v>
          </cell>
          <cell r="BD10">
            <v>43857.307643928616</v>
          </cell>
          <cell r="BE10">
            <v>43857.307643928616</v>
          </cell>
          <cell r="BF10">
            <v>43857.307643928616</v>
          </cell>
          <cell r="BG10">
            <v>43857.307643928616</v>
          </cell>
          <cell r="BH10">
            <v>43857.307643928616</v>
          </cell>
          <cell r="BI10">
            <v>43857.307643928616</v>
          </cell>
          <cell r="BJ10">
            <v>43857.307643928616</v>
          </cell>
          <cell r="BK10">
            <v>43857.307643928616</v>
          </cell>
          <cell r="BL10">
            <v>43857.307643928616</v>
          </cell>
          <cell r="BM10">
            <v>43857.307643928616</v>
          </cell>
          <cell r="BN10">
            <v>43857.307643928616</v>
          </cell>
        </row>
        <row r="11">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row>
        <row r="12">
          <cell r="D12">
            <v>43857.307643928616</v>
          </cell>
          <cell r="E12">
            <v>43857.307643928616</v>
          </cell>
          <cell r="F12">
            <v>43857.307643928616</v>
          </cell>
          <cell r="G12">
            <v>43857.307643928616</v>
          </cell>
          <cell r="H12">
            <v>43857.307643928616</v>
          </cell>
          <cell r="I12">
            <v>43857.307643928616</v>
          </cell>
          <cell r="J12">
            <v>43857.307643928616</v>
          </cell>
          <cell r="K12">
            <v>43857.307643928616</v>
          </cell>
          <cell r="L12">
            <v>43857.307643928616</v>
          </cell>
          <cell r="M12">
            <v>43857.307643928616</v>
          </cell>
          <cell r="N12">
            <v>43857.307643928616</v>
          </cell>
          <cell r="O12">
            <v>43857.307643928616</v>
          </cell>
          <cell r="P12">
            <v>43857.307643928616</v>
          </cell>
          <cell r="Q12">
            <v>43857.307643928616</v>
          </cell>
          <cell r="R12">
            <v>43857.307643928616</v>
          </cell>
          <cell r="S12">
            <v>43857.307643928616</v>
          </cell>
          <cell r="T12">
            <v>43857.307643928616</v>
          </cell>
          <cell r="U12">
            <v>43857.307643928616</v>
          </cell>
          <cell r="V12">
            <v>43857.307643928616</v>
          </cell>
          <cell r="W12">
            <v>43857.307643928616</v>
          </cell>
          <cell r="X12">
            <v>43857.307643928616</v>
          </cell>
          <cell r="Y12">
            <v>43857.307643928616</v>
          </cell>
          <cell r="Z12">
            <v>43857.307643928616</v>
          </cell>
          <cell r="AA12">
            <v>43857.307643928616</v>
          </cell>
          <cell r="AB12">
            <v>43857.307643928616</v>
          </cell>
          <cell r="AC12">
            <v>43857.307643928616</v>
          </cell>
          <cell r="AD12">
            <v>43857.307643928616</v>
          </cell>
          <cell r="AE12">
            <v>43857.307643928616</v>
          </cell>
          <cell r="AF12">
            <v>43857.307643928616</v>
          </cell>
          <cell r="AG12">
            <v>43857.307643928616</v>
          </cell>
          <cell r="AH12">
            <v>43857.307643928616</v>
          </cell>
          <cell r="AJ12">
            <v>43857.307643928616</v>
          </cell>
          <cell r="AK12">
            <v>43857.307643928616</v>
          </cell>
          <cell r="AL12">
            <v>43857.307643928616</v>
          </cell>
          <cell r="AM12">
            <v>43857.307643928616</v>
          </cell>
          <cell r="AN12">
            <v>43857.307643928616</v>
          </cell>
          <cell r="AO12">
            <v>43857.307643928616</v>
          </cell>
          <cell r="AP12">
            <v>43857.307643928616</v>
          </cell>
          <cell r="AQ12">
            <v>43857.307643928616</v>
          </cell>
          <cell r="AR12">
            <v>43857.307643928616</v>
          </cell>
          <cell r="AS12">
            <v>43857.307643928616</v>
          </cell>
          <cell r="AT12">
            <v>43857.307643928616</v>
          </cell>
          <cell r="AU12">
            <v>43857.307643928616</v>
          </cell>
          <cell r="AV12">
            <v>43857.307643928616</v>
          </cell>
          <cell r="AW12">
            <v>43857.307643928616</v>
          </cell>
          <cell r="AX12">
            <v>43857.307643928616</v>
          </cell>
          <cell r="AY12">
            <v>43857.307643928616</v>
          </cell>
          <cell r="AZ12">
            <v>43857.307643928616</v>
          </cell>
          <cell r="BA12">
            <v>43857.307643928616</v>
          </cell>
          <cell r="BB12">
            <v>43857.307643928616</v>
          </cell>
          <cell r="BC12">
            <v>43857.307643928616</v>
          </cell>
          <cell r="BD12">
            <v>43857.307643928616</v>
          </cell>
          <cell r="BE12">
            <v>43857.307643928616</v>
          </cell>
          <cell r="BF12">
            <v>43857.307643928616</v>
          </cell>
          <cell r="BG12">
            <v>43857.307643928616</v>
          </cell>
          <cell r="BH12">
            <v>43857.307643928616</v>
          </cell>
          <cell r="BI12">
            <v>43857.307643928616</v>
          </cell>
          <cell r="BJ12">
            <v>43857.307643928616</v>
          </cell>
          <cell r="BK12">
            <v>43857.307643928616</v>
          </cell>
          <cell r="BL12">
            <v>43857.307643928616</v>
          </cell>
          <cell r="BM12">
            <v>43857.307643928616</v>
          </cell>
          <cell r="BN12">
            <v>43857.307643928616</v>
          </cell>
        </row>
        <row r="13">
          <cell r="D13">
            <v>0</v>
          </cell>
          <cell r="E13">
            <v>144.72911522496443</v>
          </cell>
          <cell r="F13">
            <v>289.45823044992886</v>
          </cell>
          <cell r="G13">
            <v>434.18734567489332</v>
          </cell>
          <cell r="H13">
            <v>578.91646089985773</v>
          </cell>
          <cell r="I13">
            <v>723.64557612482224</v>
          </cell>
          <cell r="J13">
            <v>868.37469134978664</v>
          </cell>
          <cell r="K13">
            <v>1013.1038065747512</v>
          </cell>
          <cell r="L13">
            <v>1157.8329217997155</v>
          </cell>
          <cell r="M13">
            <v>1302.56203702468</v>
          </cell>
          <cell r="N13">
            <v>1447.2911522496445</v>
          </cell>
          <cell r="O13">
            <v>1881.4784979245376</v>
          </cell>
          <cell r="P13">
            <v>2315.6658435994314</v>
          </cell>
          <cell r="Q13">
            <v>2749.8531892743244</v>
          </cell>
          <cell r="R13">
            <v>3184.040534949218</v>
          </cell>
          <cell r="S13">
            <v>3618.2278806241111</v>
          </cell>
          <cell r="T13">
            <v>4052.4152262990046</v>
          </cell>
          <cell r="U13">
            <v>4486.6025719738982</v>
          </cell>
          <cell r="V13">
            <v>4920.7899176487927</v>
          </cell>
          <cell r="W13">
            <v>5354.9772633236844</v>
          </cell>
          <cell r="X13">
            <v>5789.1646089985779</v>
          </cell>
          <cell r="Y13">
            <v>6657.539300348365</v>
          </cell>
          <cell r="Z13">
            <v>7525.9139916981503</v>
          </cell>
          <cell r="AA13">
            <v>8394.2886830479383</v>
          </cell>
          <cell r="AB13">
            <v>9262.6633743977254</v>
          </cell>
          <cell r="AC13">
            <v>10131.038065747509</v>
          </cell>
          <cell r="AD13">
            <v>10999.412757097298</v>
          </cell>
          <cell r="AE13">
            <v>11867.787448447083</v>
          </cell>
          <cell r="AF13">
            <v>12736.16213979687</v>
          </cell>
          <cell r="AG13">
            <v>13604.536831146655</v>
          </cell>
          <cell r="AH13">
            <v>14472.911522496444</v>
          </cell>
          <cell r="AJ13">
            <v>0</v>
          </cell>
          <cell r="AK13">
            <v>72.364557612482216</v>
          </cell>
          <cell r="AL13">
            <v>144.72911522496443</v>
          </cell>
          <cell r="AM13">
            <v>217.09367283744666</v>
          </cell>
          <cell r="AN13">
            <v>289.45823044992886</v>
          </cell>
          <cell r="AO13">
            <v>361.82278806241112</v>
          </cell>
          <cell r="AP13">
            <v>434.18734567489332</v>
          </cell>
          <cell r="AQ13">
            <v>506.55190328737558</v>
          </cell>
          <cell r="AR13">
            <v>578.91646089985773</v>
          </cell>
          <cell r="AS13">
            <v>651.28101851233998</v>
          </cell>
          <cell r="AT13">
            <v>723.64557612482224</v>
          </cell>
          <cell r="AU13">
            <v>940.73924896226879</v>
          </cell>
          <cell r="AV13">
            <v>1157.8329217997157</v>
          </cell>
          <cell r="AW13">
            <v>1374.9265946371622</v>
          </cell>
          <cell r="AX13">
            <v>1592.020267474609</v>
          </cell>
          <cell r="AY13">
            <v>1809.1139403120555</v>
          </cell>
          <cell r="AZ13">
            <v>2026.2076131495023</v>
          </cell>
          <cell r="BA13">
            <v>2243.3012859869491</v>
          </cell>
          <cell r="BB13">
            <v>2460.3949588243963</v>
          </cell>
          <cell r="BC13">
            <v>2677.4886316618422</v>
          </cell>
          <cell r="BD13">
            <v>2894.582304499289</v>
          </cell>
          <cell r="BE13">
            <v>3328.7696501741825</v>
          </cell>
          <cell r="BF13">
            <v>3762.9569958490752</v>
          </cell>
          <cell r="BG13">
            <v>4197.1443415239692</v>
          </cell>
          <cell r="BH13">
            <v>4631.3316871988627</v>
          </cell>
          <cell r="BI13">
            <v>5065.5190328737544</v>
          </cell>
          <cell r="BJ13">
            <v>5499.7063785486489</v>
          </cell>
          <cell r="BK13">
            <v>5933.8937242235415</v>
          </cell>
          <cell r="BL13">
            <v>6368.0810698984351</v>
          </cell>
          <cell r="BM13">
            <v>6802.2684155733277</v>
          </cell>
          <cell r="BN13">
            <v>7236.4557612482222</v>
          </cell>
        </row>
        <row r="14">
          <cell r="D14">
            <v>0</v>
          </cell>
          <cell r="E14">
            <v>92.100346052250103</v>
          </cell>
          <cell r="F14">
            <v>184.20069210450021</v>
          </cell>
          <cell r="G14">
            <v>276.30103815675028</v>
          </cell>
          <cell r="H14">
            <v>368.40138420900041</v>
          </cell>
          <cell r="I14">
            <v>460.50173026125049</v>
          </cell>
          <cell r="J14">
            <v>552.60207631350056</v>
          </cell>
          <cell r="K14">
            <v>644.70242236575075</v>
          </cell>
          <cell r="L14">
            <v>736.80276841800082</v>
          </cell>
          <cell r="M14">
            <v>828.9031144702509</v>
          </cell>
          <cell r="N14">
            <v>921.00346052250097</v>
          </cell>
          <cell r="O14">
            <v>1197.3044986792513</v>
          </cell>
          <cell r="P14">
            <v>1473.6055368360016</v>
          </cell>
          <cell r="Q14">
            <v>1749.9065749927518</v>
          </cell>
          <cell r="R14">
            <v>2026.2076131495023</v>
          </cell>
          <cell r="S14">
            <v>2302.5086513062524</v>
          </cell>
          <cell r="T14">
            <v>2578.809689463003</v>
          </cell>
          <cell r="U14">
            <v>2855.1107276197531</v>
          </cell>
          <cell r="V14">
            <v>3131.4117657765041</v>
          </cell>
          <cell r="W14">
            <v>3407.7128039332529</v>
          </cell>
          <cell r="X14">
            <v>3684.0138420900039</v>
          </cell>
          <cell r="Y14">
            <v>4236.6159184035041</v>
          </cell>
          <cell r="Z14">
            <v>4789.2179947170052</v>
          </cell>
          <cell r="AA14">
            <v>5341.8200710305055</v>
          </cell>
          <cell r="AB14">
            <v>5894.4221473440057</v>
          </cell>
          <cell r="AC14">
            <v>6447.0242236575059</v>
          </cell>
          <cell r="AD14">
            <v>6999.626299971007</v>
          </cell>
          <cell r="AE14">
            <v>7552.2283762845082</v>
          </cell>
          <cell r="AF14">
            <v>8104.8304525980075</v>
          </cell>
          <cell r="AG14">
            <v>8657.4325289115077</v>
          </cell>
          <cell r="AH14">
            <v>9210.0346052250097</v>
          </cell>
          <cell r="AJ14">
            <v>0</v>
          </cell>
          <cell r="AK14">
            <v>46.050173026125051</v>
          </cell>
          <cell r="AL14">
            <v>92.100346052250103</v>
          </cell>
          <cell r="AM14">
            <v>138.15051907837514</v>
          </cell>
          <cell r="AN14">
            <v>184.20069210450021</v>
          </cell>
          <cell r="AO14">
            <v>230.25086513062524</v>
          </cell>
          <cell r="AP14">
            <v>276.30103815675028</v>
          </cell>
          <cell r="AQ14">
            <v>322.35121118287537</v>
          </cell>
          <cell r="AR14">
            <v>368.40138420900041</v>
          </cell>
          <cell r="AS14">
            <v>414.45155723512545</v>
          </cell>
          <cell r="AT14">
            <v>460.50173026125049</v>
          </cell>
          <cell r="AU14">
            <v>598.65224933962566</v>
          </cell>
          <cell r="AV14">
            <v>736.80276841800082</v>
          </cell>
          <cell r="AW14">
            <v>874.95328749637588</v>
          </cell>
          <cell r="AX14">
            <v>1013.1038065747512</v>
          </cell>
          <cell r="AY14">
            <v>1151.2543256531262</v>
          </cell>
          <cell r="AZ14">
            <v>1289.4048447315015</v>
          </cell>
          <cell r="BA14">
            <v>1427.5553638098766</v>
          </cell>
          <cell r="BB14">
            <v>1565.7058828882521</v>
          </cell>
          <cell r="BC14">
            <v>1703.8564019666264</v>
          </cell>
          <cell r="BD14">
            <v>1842.0069210450019</v>
          </cell>
          <cell r="BE14">
            <v>2118.3079592017521</v>
          </cell>
          <cell r="BF14">
            <v>2394.6089973585026</v>
          </cell>
          <cell r="BG14">
            <v>2670.9100355152527</v>
          </cell>
          <cell r="BH14">
            <v>2947.2110736720028</v>
          </cell>
          <cell r="BI14">
            <v>3223.5121118287529</v>
          </cell>
          <cell r="BJ14">
            <v>3499.8131499855035</v>
          </cell>
          <cell r="BK14">
            <v>3776.1141881422541</v>
          </cell>
          <cell r="BL14">
            <v>4052.4152262990037</v>
          </cell>
          <cell r="BM14">
            <v>4328.7162644557538</v>
          </cell>
          <cell r="BN14">
            <v>4605.0173026125049</v>
          </cell>
        </row>
        <row r="15">
          <cell r="D15">
            <v>0</v>
          </cell>
          <cell r="E15">
            <v>236.82946127721453</v>
          </cell>
          <cell r="F15">
            <v>473.65892255442907</v>
          </cell>
          <cell r="G15">
            <v>710.48838383164366</v>
          </cell>
          <cell r="H15">
            <v>947.31784510885814</v>
          </cell>
          <cell r="I15">
            <v>1184.1473063860726</v>
          </cell>
          <cell r="J15">
            <v>1420.9767676632873</v>
          </cell>
          <cell r="K15">
            <v>1657.806228940502</v>
          </cell>
          <cell r="L15">
            <v>1894.6356902177163</v>
          </cell>
          <cell r="M15">
            <v>2131.465151494931</v>
          </cell>
          <cell r="N15">
            <v>2368.2946127721452</v>
          </cell>
          <cell r="O15">
            <v>3078.7829966037889</v>
          </cell>
          <cell r="P15">
            <v>3789.271380435433</v>
          </cell>
          <cell r="Q15">
            <v>4499.7597642670762</v>
          </cell>
          <cell r="R15">
            <v>5210.2481480987208</v>
          </cell>
          <cell r="S15">
            <v>5920.7365319303635</v>
          </cell>
          <cell r="T15">
            <v>6631.2249157620081</v>
          </cell>
          <cell r="U15">
            <v>7341.7132995936518</v>
          </cell>
          <cell r="V15">
            <v>8052.2016834252972</v>
          </cell>
          <cell r="W15">
            <v>8762.6900672569373</v>
          </cell>
          <cell r="X15">
            <v>9473.1784510885809</v>
          </cell>
          <cell r="Y15">
            <v>10894.155218751868</v>
          </cell>
          <cell r="Z15">
            <v>12315.131986415156</v>
          </cell>
          <cell r="AA15">
            <v>13736.108754078443</v>
          </cell>
          <cell r="AB15">
            <v>15157.08552174173</v>
          </cell>
          <cell r="AC15">
            <v>16578.062289405014</v>
          </cell>
          <cell r="AD15">
            <v>17999.039057068305</v>
          </cell>
          <cell r="AE15">
            <v>19420.015824731592</v>
          </cell>
          <cell r="AF15">
            <v>20840.992592394876</v>
          </cell>
          <cell r="AG15">
            <v>22261.969360058163</v>
          </cell>
          <cell r="AH15">
            <v>23682.946127721454</v>
          </cell>
          <cell r="AJ15">
            <v>0</v>
          </cell>
          <cell r="AK15">
            <v>118.41473063860727</v>
          </cell>
          <cell r="AL15">
            <v>236.82946127721453</v>
          </cell>
          <cell r="AM15">
            <v>355.24419191582183</v>
          </cell>
          <cell r="AN15">
            <v>473.65892255442907</v>
          </cell>
          <cell r="AO15">
            <v>592.07365319303631</v>
          </cell>
          <cell r="AP15">
            <v>710.48838383164366</v>
          </cell>
          <cell r="AQ15">
            <v>828.90311447025101</v>
          </cell>
          <cell r="AR15">
            <v>947.31784510885814</v>
          </cell>
          <cell r="AS15">
            <v>1065.7325757474655</v>
          </cell>
          <cell r="AT15">
            <v>1184.1473063860726</v>
          </cell>
          <cell r="AU15">
            <v>1539.3914983018944</v>
          </cell>
          <cell r="AV15">
            <v>1894.6356902177165</v>
          </cell>
          <cell r="AW15">
            <v>2249.8798821335381</v>
          </cell>
          <cell r="AX15">
            <v>2605.1240740493604</v>
          </cell>
          <cell r="AY15">
            <v>2960.3682659651818</v>
          </cell>
          <cell r="AZ15">
            <v>3315.612457881004</v>
          </cell>
          <cell r="BA15">
            <v>3670.8566497968259</v>
          </cell>
          <cell r="BB15">
            <v>4026.1008417126486</v>
          </cell>
          <cell r="BC15">
            <v>4381.3450336284686</v>
          </cell>
          <cell r="BD15">
            <v>4736.5892255442905</v>
          </cell>
          <cell r="BE15">
            <v>5447.0776093759341</v>
          </cell>
          <cell r="BF15">
            <v>6157.5659932075778</v>
          </cell>
          <cell r="BG15">
            <v>6868.0543770392214</v>
          </cell>
          <cell r="BH15">
            <v>7578.5427608708651</v>
          </cell>
          <cell r="BI15">
            <v>8289.0311447025069</v>
          </cell>
          <cell r="BJ15">
            <v>8999.5195285341524</v>
          </cell>
          <cell r="BK15">
            <v>9710.0079123657961</v>
          </cell>
          <cell r="BL15">
            <v>10420.496296197438</v>
          </cell>
          <cell r="BM15">
            <v>11130.984680029082</v>
          </cell>
          <cell r="BN15">
            <v>11841.473063860727</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row>
        <row r="17">
          <cell r="D17">
            <v>43857.307643928616</v>
          </cell>
          <cell r="E17">
            <v>43620.478182651401</v>
          </cell>
          <cell r="F17">
            <v>43383.648721374186</v>
          </cell>
          <cell r="G17">
            <v>43146.819260096971</v>
          </cell>
          <cell r="H17">
            <v>42909.989798819755</v>
          </cell>
          <cell r="I17">
            <v>42673.16033754254</v>
          </cell>
          <cell r="J17">
            <v>42436.330876265332</v>
          </cell>
          <cell r="K17">
            <v>42199.501414988117</v>
          </cell>
          <cell r="L17">
            <v>41962.671953710902</v>
          </cell>
          <cell r="M17">
            <v>41725.842492433687</v>
          </cell>
          <cell r="N17">
            <v>41489.013031156472</v>
          </cell>
          <cell r="O17">
            <v>40778.524647324826</v>
          </cell>
          <cell r="P17">
            <v>40068.036263493181</v>
          </cell>
          <cell r="Q17">
            <v>39357.547879661543</v>
          </cell>
          <cell r="R17">
            <v>38647.059495829897</v>
          </cell>
          <cell r="S17">
            <v>37936.571111998252</v>
          </cell>
          <cell r="T17">
            <v>37226.082728166606</v>
          </cell>
          <cell r="U17">
            <v>36515.594344334968</v>
          </cell>
          <cell r="V17">
            <v>35805.105960503322</v>
          </cell>
          <cell r="W17">
            <v>35094.617576671677</v>
          </cell>
          <cell r="X17">
            <v>34384.129192840031</v>
          </cell>
          <cell r="Y17">
            <v>32963.152425176748</v>
          </cell>
          <cell r="Z17">
            <v>31542.17565751346</v>
          </cell>
          <cell r="AA17">
            <v>30121.198889850173</v>
          </cell>
          <cell r="AB17">
            <v>28700.222122186886</v>
          </cell>
          <cell r="AC17">
            <v>27279.245354523602</v>
          </cell>
          <cell r="AD17">
            <v>25858.268586860311</v>
          </cell>
          <cell r="AE17">
            <v>24437.291819197024</v>
          </cell>
          <cell r="AF17">
            <v>23016.31505153374</v>
          </cell>
          <cell r="AG17">
            <v>21595.338283870453</v>
          </cell>
          <cell r="AH17">
            <v>20174.361516207162</v>
          </cell>
          <cell r="AJ17">
            <v>43857.307643928616</v>
          </cell>
          <cell r="AK17">
            <v>43738.892913290008</v>
          </cell>
          <cell r="AL17">
            <v>43620.478182651401</v>
          </cell>
          <cell r="AM17">
            <v>43502.063452012793</v>
          </cell>
          <cell r="AN17">
            <v>43383.648721374186</v>
          </cell>
          <cell r="AO17">
            <v>43265.233990735578</v>
          </cell>
          <cell r="AP17">
            <v>43146.819260096971</v>
          </cell>
          <cell r="AQ17">
            <v>43028.404529458363</v>
          </cell>
          <cell r="AR17">
            <v>42909.989798819755</v>
          </cell>
          <cell r="AS17">
            <v>42791.575068181148</v>
          </cell>
          <cell r="AT17">
            <v>42673.16033754254</v>
          </cell>
          <cell r="AU17">
            <v>42317.916145626725</v>
          </cell>
          <cell r="AV17">
            <v>41962.671953710902</v>
          </cell>
          <cell r="AW17">
            <v>41607.427761795079</v>
          </cell>
          <cell r="AX17">
            <v>41252.183569879257</v>
          </cell>
          <cell r="AY17">
            <v>40896.939377963434</v>
          </cell>
          <cell r="AZ17">
            <v>40541.695186047611</v>
          </cell>
          <cell r="BA17">
            <v>40186.450994131788</v>
          </cell>
          <cell r="BB17">
            <v>39831.206802215966</v>
          </cell>
          <cell r="BC17">
            <v>39475.96261030015</v>
          </cell>
          <cell r="BD17">
            <v>39120.718418384327</v>
          </cell>
          <cell r="BE17">
            <v>38410.230034552682</v>
          </cell>
          <cell r="BF17">
            <v>37699.741650721036</v>
          </cell>
          <cell r="BG17">
            <v>36989.253266889398</v>
          </cell>
          <cell r="BH17">
            <v>36278.764883057753</v>
          </cell>
          <cell r="BI17">
            <v>35568.276499226107</v>
          </cell>
          <cell r="BJ17">
            <v>34857.788115394462</v>
          </cell>
          <cell r="BK17">
            <v>34147.299731562816</v>
          </cell>
          <cell r="BL17">
            <v>33436.811347731178</v>
          </cell>
          <cell r="BM17">
            <v>32726.322963899533</v>
          </cell>
          <cell r="BN17">
            <v>32015.834580067887</v>
          </cell>
        </row>
        <row r="18">
          <cell r="D18">
            <v>302.82249017857168</v>
          </cell>
          <cell r="E18">
            <v>302.82249017857168</v>
          </cell>
          <cell r="F18">
            <v>302.82249017857168</v>
          </cell>
          <cell r="G18">
            <v>302.82249017857168</v>
          </cell>
          <cell r="H18">
            <v>302.82249017857168</v>
          </cell>
          <cell r="I18">
            <v>302.82249017857168</v>
          </cell>
          <cell r="J18">
            <v>302.82249017857168</v>
          </cell>
          <cell r="K18">
            <v>302.82249017857168</v>
          </cell>
          <cell r="L18">
            <v>302.82249017857168</v>
          </cell>
          <cell r="M18">
            <v>302.82249017857168</v>
          </cell>
          <cell r="N18">
            <v>302.82249017857168</v>
          </cell>
          <cell r="O18">
            <v>302.82249017857168</v>
          </cell>
          <cell r="P18">
            <v>302.82249017857168</v>
          </cell>
          <cell r="Q18">
            <v>302.82249017857168</v>
          </cell>
          <cell r="R18">
            <v>302.82249017857168</v>
          </cell>
          <cell r="S18">
            <v>302.82249017857168</v>
          </cell>
          <cell r="T18">
            <v>302.82249017857168</v>
          </cell>
          <cell r="U18">
            <v>302.82249017857168</v>
          </cell>
          <cell r="V18">
            <v>302.82249017857168</v>
          </cell>
          <cell r="W18">
            <v>302.82249017857168</v>
          </cell>
          <cell r="X18">
            <v>302.82249017857168</v>
          </cell>
          <cell r="Y18">
            <v>302.82249017857168</v>
          </cell>
          <cell r="Z18">
            <v>302.82249017857168</v>
          </cell>
          <cell r="AA18">
            <v>302.82249017857168</v>
          </cell>
          <cell r="AB18">
            <v>302.82249017857168</v>
          </cell>
          <cell r="AC18">
            <v>302.82249017857168</v>
          </cell>
          <cell r="AD18">
            <v>302.82249017857168</v>
          </cell>
          <cell r="AE18">
            <v>302.82249017857168</v>
          </cell>
          <cell r="AF18">
            <v>302.82249017857168</v>
          </cell>
          <cell r="AG18">
            <v>302.82249017857168</v>
          </cell>
          <cell r="AH18">
            <v>302.82249017857168</v>
          </cell>
          <cell r="AJ18">
            <v>302.82249017857168</v>
          </cell>
          <cell r="AK18">
            <v>302.82249017857168</v>
          </cell>
          <cell r="AL18">
            <v>302.82249017857168</v>
          </cell>
          <cell r="AM18">
            <v>302.82249017857168</v>
          </cell>
          <cell r="AN18">
            <v>302.82249017857168</v>
          </cell>
          <cell r="AO18">
            <v>302.82249017857168</v>
          </cell>
          <cell r="AP18">
            <v>302.82249017857168</v>
          </cell>
          <cell r="AQ18">
            <v>302.82249017857168</v>
          </cell>
          <cell r="AR18">
            <v>302.82249017857168</v>
          </cell>
          <cell r="AS18">
            <v>302.82249017857168</v>
          </cell>
          <cell r="AT18">
            <v>302.82249017857168</v>
          </cell>
          <cell r="AU18">
            <v>302.82249017857168</v>
          </cell>
          <cell r="AV18">
            <v>302.82249017857168</v>
          </cell>
          <cell r="AW18">
            <v>302.82249017857168</v>
          </cell>
          <cell r="AX18">
            <v>302.82249017857168</v>
          </cell>
          <cell r="AY18">
            <v>302.82249017857168</v>
          </cell>
          <cell r="AZ18">
            <v>302.82249017857168</v>
          </cell>
          <cell r="BA18">
            <v>302.82249017857168</v>
          </cell>
          <cell r="BB18">
            <v>302.82249017857168</v>
          </cell>
          <cell r="BC18">
            <v>302.82249017857168</v>
          </cell>
          <cell r="BD18">
            <v>302.82249017857168</v>
          </cell>
          <cell r="BE18">
            <v>302.82249017857168</v>
          </cell>
          <cell r="BF18">
            <v>302.82249017857168</v>
          </cell>
          <cell r="BG18">
            <v>302.82249017857168</v>
          </cell>
          <cell r="BH18">
            <v>302.82249017857168</v>
          </cell>
          <cell r="BI18">
            <v>302.82249017857168</v>
          </cell>
          <cell r="BJ18">
            <v>302.82249017857168</v>
          </cell>
          <cell r="BK18">
            <v>302.82249017857168</v>
          </cell>
          <cell r="BL18">
            <v>302.82249017857168</v>
          </cell>
          <cell r="BM18">
            <v>302.82249017857168</v>
          </cell>
          <cell r="BN18">
            <v>302.82249017857168</v>
          </cell>
        </row>
        <row r="19">
          <cell r="D19">
            <v>0</v>
          </cell>
          <cell r="E19">
            <v>0.30524507010000024</v>
          </cell>
          <cell r="F19">
            <v>0.61049014020000048</v>
          </cell>
          <cell r="G19">
            <v>0.91573521030000071</v>
          </cell>
          <cell r="H19">
            <v>1.220980280400001</v>
          </cell>
          <cell r="I19">
            <v>1.5262253505000012</v>
          </cell>
          <cell r="J19">
            <v>1.8314704206000014</v>
          </cell>
          <cell r="K19">
            <v>2.1367154907000021</v>
          </cell>
          <cell r="L19">
            <v>2.4419605608000019</v>
          </cell>
          <cell r="M19">
            <v>2.7472056309000021</v>
          </cell>
          <cell r="N19">
            <v>3.0524507010000024</v>
          </cell>
          <cell r="O19">
            <v>4.8076098540750039</v>
          </cell>
          <cell r="P19">
            <v>6.5627690071500044</v>
          </cell>
          <cell r="Q19">
            <v>8.3179281602250086</v>
          </cell>
          <cell r="R19">
            <v>10.073087313300009</v>
          </cell>
          <cell r="S19">
            <v>11.828246466375012</v>
          </cell>
          <cell r="T19">
            <v>13.583405619450012</v>
          </cell>
          <cell r="U19">
            <v>15.338564772525013</v>
          </cell>
          <cell r="V19">
            <v>17.093723925600013</v>
          </cell>
          <cell r="W19">
            <v>18.848883078675016</v>
          </cell>
          <cell r="X19">
            <v>20.604042231750018</v>
          </cell>
          <cell r="Y19">
            <v>22.35920138482502</v>
          </cell>
          <cell r="Z19">
            <v>24.114360537900019</v>
          </cell>
          <cell r="AA19">
            <v>25.869519690975022</v>
          </cell>
          <cell r="AB19">
            <v>27.62467884405002</v>
          </cell>
          <cell r="AC19">
            <v>29.379837997125026</v>
          </cell>
          <cell r="AD19">
            <v>31.134997150200029</v>
          </cell>
          <cell r="AE19">
            <v>32.890156303275027</v>
          </cell>
          <cell r="AF19">
            <v>34.645315456350026</v>
          </cell>
          <cell r="AG19">
            <v>36.400474609425025</v>
          </cell>
          <cell r="AH19">
            <v>38.155633762500031</v>
          </cell>
          <cell r="AJ19">
            <v>0</v>
          </cell>
          <cell r="AK19">
            <v>0.22588135187400019</v>
          </cell>
          <cell r="AL19">
            <v>0.45176270374800037</v>
          </cell>
          <cell r="AM19">
            <v>0.67764405562200059</v>
          </cell>
          <cell r="AN19">
            <v>0.90352540749600074</v>
          </cell>
          <cell r="AO19">
            <v>1.129406759370001</v>
          </cell>
          <cell r="AP19">
            <v>1.3552881112440012</v>
          </cell>
          <cell r="AQ19">
            <v>1.5811694631180011</v>
          </cell>
          <cell r="AR19">
            <v>1.8070508149920015</v>
          </cell>
          <cell r="AS19">
            <v>2.0329321668660021</v>
          </cell>
          <cell r="AT19">
            <v>2.258813518740002</v>
          </cell>
          <cell r="AU19">
            <v>3.5576312920155031</v>
          </cell>
          <cell r="AV19">
            <v>4.8564490652910033</v>
          </cell>
          <cell r="AW19">
            <v>6.1552668385665061</v>
          </cell>
          <cell r="AX19">
            <v>7.4540846118420063</v>
          </cell>
          <cell r="AY19">
            <v>8.7529023851175083</v>
          </cell>
          <cell r="AZ19">
            <v>10.051720158393008</v>
          </cell>
          <cell r="BA19">
            <v>11.35053793166851</v>
          </cell>
          <cell r="BB19">
            <v>12.649355704944009</v>
          </cell>
          <cell r="BC19">
            <v>13.948173478219513</v>
          </cell>
          <cell r="BD19">
            <v>15.246991251495013</v>
          </cell>
          <cell r="BE19">
            <v>16.545809024770513</v>
          </cell>
          <cell r="BF19">
            <v>17.844626798046015</v>
          </cell>
          <cell r="BG19">
            <v>19.143444571321517</v>
          </cell>
          <cell r="BH19">
            <v>20.442262344597019</v>
          </cell>
          <cell r="BI19">
            <v>21.741080117872517</v>
          </cell>
          <cell r="BJ19">
            <v>23.039897891148019</v>
          </cell>
          <cell r="BK19">
            <v>24.338715664423521</v>
          </cell>
          <cell r="BL19">
            <v>25.63753343769902</v>
          </cell>
          <cell r="BM19">
            <v>26.936351210974518</v>
          </cell>
          <cell r="BN19">
            <v>28.235168984250024</v>
          </cell>
        </row>
        <row r="20">
          <cell r="D20">
            <v>0</v>
          </cell>
          <cell r="E20">
            <v>1.7684833426428586</v>
          </cell>
          <cell r="F20">
            <v>3.5369666852857171</v>
          </cell>
          <cell r="G20">
            <v>5.3054500279285763</v>
          </cell>
          <cell r="H20">
            <v>7.0739333705714342</v>
          </cell>
          <cell r="I20">
            <v>8.842416713214293</v>
          </cell>
          <cell r="J20">
            <v>10.610900055857153</v>
          </cell>
          <cell r="K20">
            <v>12.379383398500011</v>
          </cell>
          <cell r="L20">
            <v>14.147866741142868</v>
          </cell>
          <cell r="M20">
            <v>15.916350083785726</v>
          </cell>
          <cell r="N20">
            <v>17.684833426428586</v>
          </cell>
          <cell r="O20">
            <v>21.133375944582159</v>
          </cell>
          <cell r="P20">
            <v>24.581918462735736</v>
          </cell>
          <cell r="Q20">
            <v>28.030460980889309</v>
          </cell>
          <cell r="R20">
            <v>31.479003499042879</v>
          </cell>
          <cell r="S20">
            <v>34.927546017196455</v>
          </cell>
          <cell r="T20">
            <v>38.376088535350029</v>
          </cell>
          <cell r="U20">
            <v>41.824631053503602</v>
          </cell>
          <cell r="V20">
            <v>45.273173571657182</v>
          </cell>
          <cell r="W20">
            <v>48.721716089810748</v>
          </cell>
          <cell r="X20">
            <v>52.170258607964321</v>
          </cell>
          <cell r="Y20">
            <v>55.795649460382187</v>
          </cell>
          <cell r="Z20">
            <v>59.421040312800038</v>
          </cell>
          <cell r="AA20">
            <v>63.046431165217903</v>
          </cell>
          <cell r="AB20">
            <v>66.671822017635762</v>
          </cell>
          <cell r="AC20">
            <v>70.297212870053627</v>
          </cell>
          <cell r="AD20">
            <v>73.922603722471479</v>
          </cell>
          <cell r="AE20">
            <v>77.547994574889344</v>
          </cell>
          <cell r="AF20">
            <v>81.173385427307196</v>
          </cell>
          <cell r="AG20">
            <v>84.798776279725075</v>
          </cell>
          <cell r="AH20">
            <v>88.424167132142927</v>
          </cell>
          <cell r="AJ20">
            <v>0</v>
          </cell>
          <cell r="AK20">
            <v>1.3086776735557153</v>
          </cell>
          <cell r="AL20">
            <v>2.6173553471114306</v>
          </cell>
          <cell r="AM20">
            <v>3.9260330206671457</v>
          </cell>
          <cell r="AN20">
            <v>5.2347106942228612</v>
          </cell>
          <cell r="AO20">
            <v>6.5433883677785758</v>
          </cell>
          <cell r="AP20">
            <v>7.8520660413342913</v>
          </cell>
          <cell r="AQ20">
            <v>9.1607437148900068</v>
          </cell>
          <cell r="AR20">
            <v>10.469421388445722</v>
          </cell>
          <cell r="AS20">
            <v>11.778099062001436</v>
          </cell>
          <cell r="AT20">
            <v>13.086776735557152</v>
          </cell>
          <cell r="AU20">
            <v>15.638698198990797</v>
          </cell>
          <cell r="AV20">
            <v>18.190619662424446</v>
          </cell>
          <cell r="AW20">
            <v>20.742541125858089</v>
          </cell>
          <cell r="AX20">
            <v>23.294462589291733</v>
          </cell>
          <cell r="AY20">
            <v>25.846384052725377</v>
          </cell>
          <cell r="AZ20">
            <v>28.398305516159024</v>
          </cell>
          <cell r="BA20">
            <v>30.950226979592667</v>
          </cell>
          <cell r="BB20">
            <v>33.502148443026314</v>
          </cell>
          <cell r="BC20">
            <v>36.054069906459951</v>
          </cell>
          <cell r="BD20">
            <v>38.605991369893601</v>
          </cell>
          <cell r="BE20">
            <v>41.28878060068282</v>
          </cell>
          <cell r="BF20">
            <v>43.971569831472031</v>
          </cell>
          <cell r="BG20">
            <v>46.65435906226125</v>
          </cell>
          <cell r="BH20">
            <v>49.337148293050468</v>
          </cell>
          <cell r="BI20">
            <v>52.01993752383968</v>
          </cell>
          <cell r="BJ20">
            <v>54.702726754628898</v>
          </cell>
          <cell r="BK20">
            <v>57.385515985418117</v>
          </cell>
          <cell r="BL20">
            <v>60.068305216207328</v>
          </cell>
          <cell r="BM20">
            <v>62.751094446996554</v>
          </cell>
          <cell r="BN20">
            <v>65.433883677785758</v>
          </cell>
        </row>
        <row r="21">
          <cell r="D21">
            <v>0</v>
          </cell>
          <cell r="E21">
            <v>2.0737284127428586</v>
          </cell>
          <cell r="F21">
            <v>4.1474568254857171</v>
          </cell>
          <cell r="G21">
            <v>6.2211852382285766</v>
          </cell>
          <cell r="H21">
            <v>8.2949136509714343</v>
          </cell>
          <cell r="I21">
            <v>10.368642063714294</v>
          </cell>
          <cell r="J21">
            <v>12.442370476457153</v>
          </cell>
          <cell r="K21">
            <v>14.516098889200013</v>
          </cell>
          <cell r="L21">
            <v>16.589827301942869</v>
          </cell>
          <cell r="M21">
            <v>18.663555714685728</v>
          </cell>
          <cell r="N21">
            <v>20.737284127428588</v>
          </cell>
          <cell r="O21">
            <v>25.940985798657163</v>
          </cell>
          <cell r="P21">
            <v>31.144687469885739</v>
          </cell>
          <cell r="Q21">
            <v>36.348389141114318</v>
          </cell>
          <cell r="R21">
            <v>41.55209081234289</v>
          </cell>
          <cell r="S21">
            <v>46.755792483571469</v>
          </cell>
          <cell r="T21">
            <v>51.959494154800041</v>
          </cell>
          <cell r="U21">
            <v>57.163195826028613</v>
          </cell>
          <cell r="V21">
            <v>62.366897497257199</v>
          </cell>
          <cell r="W21">
            <v>67.570599168485757</v>
          </cell>
          <cell r="X21">
            <v>72.774300839714343</v>
          </cell>
          <cell r="Y21">
            <v>78.154850845207207</v>
          </cell>
          <cell r="Z21">
            <v>83.535400850700057</v>
          </cell>
          <cell r="AA21">
            <v>88.915950856192921</v>
          </cell>
          <cell r="AB21">
            <v>94.296500861685786</v>
          </cell>
          <cell r="AC21">
            <v>99.67705086717865</v>
          </cell>
          <cell r="AD21">
            <v>105.05760087267151</v>
          </cell>
          <cell r="AE21">
            <v>110.43815087816438</v>
          </cell>
          <cell r="AF21">
            <v>115.81870088365721</v>
          </cell>
          <cell r="AG21">
            <v>121.19925088915011</v>
          </cell>
          <cell r="AH21">
            <v>126.57980089464296</v>
          </cell>
          <cell r="AJ21">
            <v>0</v>
          </cell>
          <cell r="AK21">
            <v>1.5345590254297155</v>
          </cell>
          <cell r="AL21">
            <v>3.0691180508594309</v>
          </cell>
          <cell r="AM21">
            <v>4.6036770762891459</v>
          </cell>
          <cell r="AN21">
            <v>6.1382361017188618</v>
          </cell>
          <cell r="AO21">
            <v>7.6727951271485768</v>
          </cell>
          <cell r="AP21">
            <v>9.2073541525782918</v>
          </cell>
          <cell r="AQ21">
            <v>10.741913178008009</v>
          </cell>
          <cell r="AR21">
            <v>12.276472203437724</v>
          </cell>
          <cell r="AS21">
            <v>13.811031228867439</v>
          </cell>
          <cell r="AT21">
            <v>15.345590254297154</v>
          </cell>
          <cell r="AU21">
            <v>19.196329491006299</v>
          </cell>
          <cell r="AV21">
            <v>23.047068727715448</v>
          </cell>
          <cell r="AW21">
            <v>26.897807964424594</v>
          </cell>
          <cell r="AX21">
            <v>30.748547201133739</v>
          </cell>
          <cell r="AY21">
            <v>34.599286437842885</v>
          </cell>
          <cell r="AZ21">
            <v>38.45002567455203</v>
          </cell>
          <cell r="BA21">
            <v>42.300764911261176</v>
          </cell>
          <cell r="BB21">
            <v>46.151504147970321</v>
          </cell>
          <cell r="BC21">
            <v>50.00224338467946</v>
          </cell>
          <cell r="BD21">
            <v>53.852982621388612</v>
          </cell>
          <cell r="BE21">
            <v>57.834589625453333</v>
          </cell>
          <cell r="BF21">
            <v>61.816196629518046</v>
          </cell>
          <cell r="BG21">
            <v>65.79780363358276</v>
          </cell>
          <cell r="BH21">
            <v>69.779410637647487</v>
          </cell>
          <cell r="BI21">
            <v>73.761017641712201</v>
          </cell>
          <cell r="BJ21">
            <v>77.742624645776914</v>
          </cell>
          <cell r="BK21">
            <v>81.724231649841641</v>
          </cell>
          <cell r="BL21">
            <v>85.705838653906341</v>
          </cell>
          <cell r="BM21">
            <v>89.687445657971068</v>
          </cell>
          <cell r="BN21">
            <v>93.669052662035782</v>
          </cell>
        </row>
        <row r="22">
          <cell r="D22">
            <v>0</v>
          </cell>
          <cell r="E22">
            <v>0.78128202466071484</v>
          </cell>
          <cell r="F22">
            <v>1.5625640493214297</v>
          </cell>
          <cell r="G22">
            <v>2.3438460739821445</v>
          </cell>
          <cell r="H22">
            <v>3.1251280986428593</v>
          </cell>
          <cell r="I22">
            <v>3.9064101233035742</v>
          </cell>
          <cell r="J22">
            <v>4.687692147964289</v>
          </cell>
          <cell r="K22">
            <v>5.4689741726250052</v>
          </cell>
          <cell r="L22">
            <v>6.2502561972857187</v>
          </cell>
          <cell r="M22">
            <v>7.0315382219464331</v>
          </cell>
          <cell r="N22">
            <v>7.8128202466071484</v>
          </cell>
          <cell r="O22">
            <v>8.5941022712678627</v>
          </cell>
          <cell r="P22">
            <v>9.375384295928578</v>
          </cell>
          <cell r="Q22">
            <v>10.156666320589293</v>
          </cell>
          <cell r="R22">
            <v>10.93794834525001</v>
          </cell>
          <cell r="S22">
            <v>11.719230369910724</v>
          </cell>
          <cell r="T22">
            <v>12.500512394571437</v>
          </cell>
          <cell r="U22">
            <v>13.281794419232153</v>
          </cell>
          <cell r="V22">
            <v>14.063076443892866</v>
          </cell>
          <cell r="W22">
            <v>14.844358468553585</v>
          </cell>
          <cell r="X22">
            <v>15.625640493214297</v>
          </cell>
          <cell r="Y22">
            <v>18.542426718614301</v>
          </cell>
          <cell r="Z22">
            <v>19.375794211585728</v>
          </cell>
          <cell r="AA22">
            <v>20.209161704557157</v>
          </cell>
          <cell r="AB22">
            <v>21.042529197528587</v>
          </cell>
          <cell r="AC22">
            <v>21.875896690500021</v>
          </cell>
          <cell r="AD22">
            <v>22.709264183471447</v>
          </cell>
          <cell r="AE22">
            <v>23.542631676442877</v>
          </cell>
          <cell r="AF22">
            <v>24.375999169414303</v>
          </cell>
          <cell r="AG22">
            <v>25.209366662385733</v>
          </cell>
          <cell r="AH22">
            <v>26.042734155357163</v>
          </cell>
          <cell r="AJ22">
            <v>0</v>
          </cell>
          <cell r="AK22">
            <v>0.67971536145482203</v>
          </cell>
          <cell r="AL22">
            <v>1.3594307229096441</v>
          </cell>
          <cell r="AM22">
            <v>2.0391460843644662</v>
          </cell>
          <cell r="AN22">
            <v>2.7188614458192881</v>
          </cell>
          <cell r="AO22">
            <v>3.39857680727411</v>
          </cell>
          <cell r="AP22">
            <v>4.0782921687289324</v>
          </cell>
          <cell r="AQ22">
            <v>4.7580075301837539</v>
          </cell>
          <cell r="AR22">
            <v>5.4377228916385763</v>
          </cell>
          <cell r="AS22">
            <v>6.1174382530933986</v>
          </cell>
          <cell r="AT22">
            <v>6.7971536145482201</v>
          </cell>
          <cell r="AU22">
            <v>7.4768689760030425</v>
          </cell>
          <cell r="AV22">
            <v>8.1565843374578648</v>
          </cell>
          <cell r="AW22">
            <v>8.8362996989126863</v>
          </cell>
          <cell r="AX22">
            <v>9.5160150603675078</v>
          </cell>
          <cell r="AY22">
            <v>10.195730421822329</v>
          </cell>
          <cell r="AZ22">
            <v>10.875445783277153</v>
          </cell>
          <cell r="BA22">
            <v>11.555161144731974</v>
          </cell>
          <cell r="BB22">
            <v>12.234876506186797</v>
          </cell>
          <cell r="BC22">
            <v>12.914591867641619</v>
          </cell>
          <cell r="BD22">
            <v>13.59430722909644</v>
          </cell>
          <cell r="BE22">
            <v>16.131911245194445</v>
          </cell>
          <cell r="BF22">
            <v>16.856940964079584</v>
          </cell>
          <cell r="BG22">
            <v>17.58197068296473</v>
          </cell>
          <cell r="BH22">
            <v>18.307000401849873</v>
          </cell>
          <cell r="BI22">
            <v>19.032030120735019</v>
          </cell>
          <cell r="BJ22">
            <v>19.757059839620158</v>
          </cell>
          <cell r="BK22">
            <v>20.482089558505304</v>
          </cell>
          <cell r="BL22">
            <v>21.207119277390444</v>
          </cell>
          <cell r="BM22">
            <v>21.93214899627559</v>
          </cell>
          <cell r="BN22">
            <v>22.657178715160732</v>
          </cell>
        </row>
        <row r="23">
          <cell r="D23">
            <v>0</v>
          </cell>
          <cell r="E23">
            <v>1.1725286819714296</v>
          </cell>
          <cell r="F23">
            <v>2.3450573639428591</v>
          </cell>
          <cell r="G23">
            <v>3.5175860459142885</v>
          </cell>
          <cell r="H23">
            <v>4.6901147278857183</v>
          </cell>
          <cell r="I23">
            <v>5.8626434098571476</v>
          </cell>
          <cell r="J23">
            <v>7.0351720918285769</v>
          </cell>
          <cell r="K23">
            <v>8.2077007738000081</v>
          </cell>
          <cell r="L23">
            <v>9.3802294557714365</v>
          </cell>
          <cell r="M23">
            <v>10.552758137742865</v>
          </cell>
          <cell r="N23">
            <v>11.725286819714295</v>
          </cell>
          <cell r="O23">
            <v>12.897815501685724</v>
          </cell>
          <cell r="P23">
            <v>13.007740065620546</v>
          </cell>
          <cell r="Q23">
            <v>14.290193311526798</v>
          </cell>
          <cell r="R23">
            <v>15.57264655743305</v>
          </cell>
          <cell r="S23">
            <v>16.8550998033393</v>
          </cell>
          <cell r="T23">
            <v>18.13755304924555</v>
          </cell>
          <cell r="U23">
            <v>19.420006295151801</v>
          </cell>
          <cell r="V23">
            <v>20.702459541058055</v>
          </cell>
          <cell r="W23">
            <v>21.984912786964305</v>
          </cell>
          <cell r="X23">
            <v>23.267366032870555</v>
          </cell>
          <cell r="Y23">
            <v>25.758989482059842</v>
          </cell>
          <cell r="Z23">
            <v>26.968159685342876</v>
          </cell>
          <cell r="AA23">
            <v>28.177329888625916</v>
          </cell>
          <cell r="AB23">
            <v>29.386500091908953</v>
          </cell>
          <cell r="AC23">
            <v>30.595670295191987</v>
          </cell>
          <cell r="AD23">
            <v>31.804840498475023</v>
          </cell>
          <cell r="AE23">
            <v>33.01401070175806</v>
          </cell>
          <cell r="AF23">
            <v>34.223180905041097</v>
          </cell>
          <cell r="AG23">
            <v>35.432351108324134</v>
          </cell>
          <cell r="AH23">
            <v>36.641521311607171</v>
          </cell>
          <cell r="AJ23">
            <v>0</v>
          </cell>
          <cell r="AK23">
            <v>1.0200999533151436</v>
          </cell>
          <cell r="AL23">
            <v>2.0401999066302872</v>
          </cell>
          <cell r="AM23">
            <v>3.060299859945431</v>
          </cell>
          <cell r="AN23">
            <v>4.0803998132605743</v>
          </cell>
          <cell r="AO23">
            <v>5.1004997665757177</v>
          </cell>
          <cell r="AP23">
            <v>6.1205997198908619</v>
          </cell>
          <cell r="AQ23">
            <v>7.1406996732060053</v>
          </cell>
          <cell r="AR23">
            <v>8.1607996265211487</v>
          </cell>
          <cell r="AS23">
            <v>9.1808995798362929</v>
          </cell>
          <cell r="AT23">
            <v>10.200999533151435</v>
          </cell>
          <cell r="AU23">
            <v>11.221099486466578</v>
          </cell>
          <cell r="AV23">
            <v>11.316733857089874</v>
          </cell>
          <cell r="AW23">
            <v>12.432468181028312</v>
          </cell>
          <cell r="AX23">
            <v>13.548202504966753</v>
          </cell>
          <cell r="AY23">
            <v>14.663936828905189</v>
          </cell>
          <cell r="AZ23">
            <v>15.779671152843628</v>
          </cell>
          <cell r="BA23">
            <v>16.895405476782067</v>
          </cell>
          <cell r="BB23">
            <v>18.011139800720507</v>
          </cell>
          <cell r="BC23">
            <v>19.126874124658944</v>
          </cell>
          <cell r="BD23">
            <v>20.24260844859738</v>
          </cell>
          <cell r="BE23">
            <v>22.410320849392065</v>
          </cell>
          <cell r="BF23">
            <v>23.462298926248305</v>
          </cell>
          <cell r="BG23">
            <v>24.514277003104546</v>
          </cell>
          <cell r="BH23">
            <v>25.56625507996079</v>
          </cell>
          <cell r="BI23">
            <v>26.618233156817027</v>
          </cell>
          <cell r="BJ23">
            <v>27.670211233673268</v>
          </cell>
          <cell r="BK23">
            <v>28.722189310529515</v>
          </cell>
          <cell r="BL23">
            <v>29.774167387385756</v>
          </cell>
          <cell r="BM23">
            <v>30.826145464242</v>
          </cell>
          <cell r="BN23">
            <v>31.87812354109824</v>
          </cell>
        </row>
        <row r="24">
          <cell r="D24">
            <v>0</v>
          </cell>
          <cell r="E24">
            <v>1.9538107066321444</v>
          </cell>
          <cell r="F24">
            <v>3.9076214132642888</v>
          </cell>
          <cell r="G24">
            <v>5.861432119896433</v>
          </cell>
          <cell r="H24">
            <v>7.8152428265285776</v>
          </cell>
          <cell r="I24">
            <v>9.7690535331607222</v>
          </cell>
          <cell r="J24">
            <v>11.722864239792866</v>
          </cell>
          <cell r="K24">
            <v>13.676674946425013</v>
          </cell>
          <cell r="L24">
            <v>15.630485653057155</v>
          </cell>
          <cell r="M24">
            <v>17.584296359689297</v>
          </cell>
          <cell r="N24">
            <v>19.538107066321444</v>
          </cell>
          <cell r="O24">
            <v>21.491917772953585</v>
          </cell>
          <cell r="P24">
            <v>22.383124361549122</v>
          </cell>
          <cell r="Q24">
            <v>24.446859632116091</v>
          </cell>
          <cell r="R24">
            <v>26.51059490268306</v>
          </cell>
          <cell r="S24">
            <v>28.574330173250026</v>
          </cell>
          <cell r="T24">
            <v>30.638065443816988</v>
          </cell>
          <cell r="U24">
            <v>32.70180071438395</v>
          </cell>
          <cell r="V24">
            <v>34.765535984950922</v>
          </cell>
          <cell r="W24">
            <v>36.829271255517888</v>
          </cell>
          <cell r="X24">
            <v>38.893006526084854</v>
          </cell>
          <cell r="Y24">
            <v>44.30141620067414</v>
          </cell>
          <cell r="Z24">
            <v>46.343953896928603</v>
          </cell>
          <cell r="AA24">
            <v>48.386491593183074</v>
          </cell>
          <cell r="AB24">
            <v>50.429029289437537</v>
          </cell>
          <cell r="AC24">
            <v>52.471566985692007</v>
          </cell>
          <cell r="AD24">
            <v>54.514104681946471</v>
          </cell>
          <cell r="AE24">
            <v>56.556642378200934</v>
          </cell>
          <cell r="AF24">
            <v>58.599180074455404</v>
          </cell>
          <cell r="AG24">
            <v>60.641717770709867</v>
          </cell>
          <cell r="AH24">
            <v>62.684255466964331</v>
          </cell>
          <cell r="AJ24">
            <v>0</v>
          </cell>
          <cell r="AK24">
            <v>1.6998153147699657</v>
          </cell>
          <cell r="AL24">
            <v>3.3996306295399314</v>
          </cell>
          <cell r="AM24">
            <v>5.0994459443098972</v>
          </cell>
          <cell r="AN24">
            <v>6.7992612590798629</v>
          </cell>
          <cell r="AO24">
            <v>8.4990765738498268</v>
          </cell>
          <cell r="AP24">
            <v>10.198891888619794</v>
          </cell>
          <cell r="AQ24">
            <v>11.898707203389758</v>
          </cell>
          <cell r="AR24">
            <v>13.598522518159726</v>
          </cell>
          <cell r="AS24">
            <v>15.298337832929692</v>
          </cell>
          <cell r="AT24">
            <v>16.998153147699654</v>
          </cell>
          <cell r="AU24">
            <v>18.697968462469621</v>
          </cell>
          <cell r="AV24">
            <v>19.473318194547737</v>
          </cell>
          <cell r="AW24">
            <v>21.268767879940999</v>
          </cell>
          <cell r="AX24">
            <v>23.06421756533426</v>
          </cell>
          <cell r="AY24">
            <v>24.859667250727519</v>
          </cell>
          <cell r="AZ24">
            <v>26.65511693612078</v>
          </cell>
          <cell r="BA24">
            <v>28.450566621514042</v>
          </cell>
          <cell r="BB24">
            <v>30.246016306907304</v>
          </cell>
          <cell r="BC24">
            <v>32.041465992300559</v>
          </cell>
          <cell r="BD24">
            <v>33.836915677693824</v>
          </cell>
          <cell r="BE24">
            <v>38.54223209458651</v>
          </cell>
          <cell r="BF24">
            <v>40.319239890327893</v>
          </cell>
          <cell r="BG24">
            <v>42.096247686069276</v>
          </cell>
          <cell r="BH24">
            <v>43.873255481810659</v>
          </cell>
          <cell r="BI24">
            <v>45.650263277552042</v>
          </cell>
          <cell r="BJ24">
            <v>47.427271073293426</v>
          </cell>
          <cell r="BK24">
            <v>49.204278869034823</v>
          </cell>
          <cell r="BL24">
            <v>50.981286664776199</v>
          </cell>
          <cell r="BM24">
            <v>52.75829446051759</v>
          </cell>
          <cell r="BN24">
            <v>54.535302256258973</v>
          </cell>
        </row>
        <row r="25">
          <cell r="D25">
            <v>302.82249017857168</v>
          </cell>
          <cell r="E25">
            <v>298.79495105919665</v>
          </cell>
          <cell r="F25">
            <v>294.76741193982167</v>
          </cell>
          <cell r="G25">
            <v>290.73987282044664</v>
          </cell>
          <cell r="H25">
            <v>286.71233370107171</v>
          </cell>
          <cell r="I25">
            <v>282.68479458169668</v>
          </cell>
          <cell r="J25">
            <v>278.6572554623217</v>
          </cell>
          <cell r="K25">
            <v>274.62971634294667</v>
          </cell>
          <cell r="L25">
            <v>270.60217722357163</v>
          </cell>
          <cell r="M25">
            <v>266.57463810419665</v>
          </cell>
          <cell r="N25">
            <v>262.54709898482162</v>
          </cell>
          <cell r="O25">
            <v>255.38958660696096</v>
          </cell>
          <cell r="P25">
            <v>249.29467834713682</v>
          </cell>
          <cell r="Q25">
            <v>242.0272414053413</v>
          </cell>
          <cell r="R25">
            <v>234.75980446354572</v>
          </cell>
          <cell r="S25">
            <v>227.49236752175023</v>
          </cell>
          <cell r="T25">
            <v>220.22493057995464</v>
          </cell>
          <cell r="U25">
            <v>212.95749363815912</v>
          </cell>
          <cell r="V25">
            <v>205.69005669636357</v>
          </cell>
          <cell r="W25">
            <v>198.42261975456805</v>
          </cell>
          <cell r="X25">
            <v>191.15518281277249</v>
          </cell>
          <cell r="Y25">
            <v>180.36622313269035</v>
          </cell>
          <cell r="Z25">
            <v>172.94313543094302</v>
          </cell>
          <cell r="AA25">
            <v>165.52004772919568</v>
          </cell>
          <cell r="AB25">
            <v>158.09696002744835</v>
          </cell>
          <cell r="AC25">
            <v>150.67387232570104</v>
          </cell>
          <cell r="AD25">
            <v>143.25078462395371</v>
          </cell>
          <cell r="AE25">
            <v>135.82769692220637</v>
          </cell>
          <cell r="AF25">
            <v>128.40460922045906</v>
          </cell>
          <cell r="AG25">
            <v>120.9815215187117</v>
          </cell>
          <cell r="AH25">
            <v>113.55843381696438</v>
          </cell>
          <cell r="AJ25">
            <v>302.82249017857168</v>
          </cell>
          <cell r="AK25">
            <v>299.588115838372</v>
          </cell>
          <cell r="AL25">
            <v>296.35374149817227</v>
          </cell>
          <cell r="AM25">
            <v>293.11936715797265</v>
          </cell>
          <cell r="AN25">
            <v>289.88499281777297</v>
          </cell>
          <cell r="AO25">
            <v>286.65061847757329</v>
          </cell>
          <cell r="AP25">
            <v>283.41624413737355</v>
          </cell>
          <cell r="AQ25">
            <v>280.18186979717393</v>
          </cell>
          <cell r="AR25">
            <v>276.94749545697425</v>
          </cell>
          <cell r="AS25">
            <v>273.71312111677457</v>
          </cell>
          <cell r="AT25">
            <v>270.47874677657484</v>
          </cell>
          <cell r="AU25">
            <v>264.92819222509576</v>
          </cell>
          <cell r="AV25">
            <v>260.3021032563085</v>
          </cell>
          <cell r="AW25">
            <v>254.65591433420607</v>
          </cell>
          <cell r="AX25">
            <v>249.00972541210365</v>
          </cell>
          <cell r="AY25">
            <v>243.36353649000131</v>
          </cell>
          <cell r="AZ25">
            <v>237.71734756789888</v>
          </cell>
          <cell r="BA25">
            <v>232.07115864579646</v>
          </cell>
          <cell r="BB25">
            <v>226.42496972369403</v>
          </cell>
          <cell r="BC25">
            <v>220.77878080159167</v>
          </cell>
          <cell r="BD25">
            <v>215.13259187948927</v>
          </cell>
          <cell r="BE25">
            <v>206.44566845853183</v>
          </cell>
          <cell r="BF25">
            <v>200.68705365872574</v>
          </cell>
          <cell r="BG25">
            <v>194.92843885891966</v>
          </cell>
          <cell r="BH25">
            <v>189.16982405911352</v>
          </cell>
          <cell r="BI25">
            <v>183.41120925930744</v>
          </cell>
          <cell r="BJ25">
            <v>177.65259445950136</v>
          </cell>
          <cell r="BK25">
            <v>171.89397965969522</v>
          </cell>
          <cell r="BL25">
            <v>166.13536485988914</v>
          </cell>
          <cell r="BM25">
            <v>160.37675006008303</v>
          </cell>
          <cell r="BN25">
            <v>154.61813526027694</v>
          </cell>
        </row>
        <row r="26">
          <cell r="D26">
            <v>10097.623110892866</v>
          </cell>
          <cell r="E26">
            <v>10097.623110892866</v>
          </cell>
          <cell r="F26">
            <v>10097.623110892866</v>
          </cell>
          <cell r="G26">
            <v>10097.623110892866</v>
          </cell>
          <cell r="H26">
            <v>10097.623110892866</v>
          </cell>
          <cell r="I26">
            <v>10097.623110892866</v>
          </cell>
          <cell r="J26">
            <v>10097.623110892866</v>
          </cell>
          <cell r="K26">
            <v>10097.623110892866</v>
          </cell>
          <cell r="L26">
            <v>10097.623110892866</v>
          </cell>
          <cell r="M26">
            <v>10097.623110892866</v>
          </cell>
          <cell r="N26">
            <v>10097.623110892866</v>
          </cell>
          <cell r="O26">
            <v>10097.623110892866</v>
          </cell>
          <cell r="P26">
            <v>10097.623110892866</v>
          </cell>
          <cell r="Q26">
            <v>10097.623110892866</v>
          </cell>
          <cell r="R26">
            <v>10097.623110892866</v>
          </cell>
          <cell r="S26">
            <v>10097.623110892866</v>
          </cell>
          <cell r="T26">
            <v>10097.623110892866</v>
          </cell>
          <cell r="U26">
            <v>10097.623110892866</v>
          </cell>
          <cell r="V26">
            <v>10097.623110892866</v>
          </cell>
          <cell r="W26">
            <v>10097.623110892866</v>
          </cell>
          <cell r="X26">
            <v>10097.623110892866</v>
          </cell>
          <cell r="Y26">
            <v>10097.623110892866</v>
          </cell>
          <cell r="Z26">
            <v>10097.623110892866</v>
          </cell>
          <cell r="AA26">
            <v>10097.623110892866</v>
          </cell>
          <cell r="AB26">
            <v>10097.623110892866</v>
          </cell>
          <cell r="AC26">
            <v>10097.623110892866</v>
          </cell>
          <cell r="AD26">
            <v>10097.623110892866</v>
          </cell>
          <cell r="AE26">
            <v>10097.623110892866</v>
          </cell>
          <cell r="AF26">
            <v>10097.623110892866</v>
          </cell>
          <cell r="AG26">
            <v>10097.623110892866</v>
          </cell>
          <cell r="AH26">
            <v>10097.623110892866</v>
          </cell>
          <cell r="AJ26">
            <v>10097.623110892866</v>
          </cell>
          <cell r="AK26">
            <v>10097.623110892866</v>
          </cell>
          <cell r="AL26">
            <v>10097.623110892866</v>
          </cell>
          <cell r="AM26">
            <v>10097.623110892866</v>
          </cell>
          <cell r="AN26">
            <v>10097.623110892866</v>
          </cell>
          <cell r="AO26">
            <v>10097.623110892866</v>
          </cell>
          <cell r="AP26">
            <v>10097.623110892866</v>
          </cell>
          <cell r="AQ26">
            <v>10097.623110892866</v>
          </cell>
          <cell r="AR26">
            <v>10097.623110892866</v>
          </cell>
          <cell r="AS26">
            <v>10097.623110892866</v>
          </cell>
          <cell r="AT26">
            <v>10097.623110892866</v>
          </cell>
          <cell r="AU26">
            <v>10097.623110892866</v>
          </cell>
          <cell r="AV26">
            <v>10097.623110892866</v>
          </cell>
          <cell r="AW26">
            <v>10097.623110892866</v>
          </cell>
          <cell r="AX26">
            <v>10097.623110892866</v>
          </cell>
          <cell r="AY26">
            <v>10097.623110892866</v>
          </cell>
          <cell r="AZ26">
            <v>10097.623110892866</v>
          </cell>
          <cell r="BA26">
            <v>10097.623110892866</v>
          </cell>
          <cell r="BB26">
            <v>10097.623110892866</v>
          </cell>
          <cell r="BC26">
            <v>10097.623110892866</v>
          </cell>
          <cell r="BD26">
            <v>10097.623110892866</v>
          </cell>
          <cell r="BE26">
            <v>10097.623110892866</v>
          </cell>
          <cell r="BF26">
            <v>10097.623110892866</v>
          </cell>
          <cell r="BG26">
            <v>10097.623110892866</v>
          </cell>
          <cell r="BH26">
            <v>10097.623110892866</v>
          </cell>
          <cell r="BI26">
            <v>10097.623110892866</v>
          </cell>
          <cell r="BJ26">
            <v>10097.623110892866</v>
          </cell>
          <cell r="BK26">
            <v>10097.623110892866</v>
          </cell>
          <cell r="BL26">
            <v>10097.623110892866</v>
          </cell>
          <cell r="BM26">
            <v>10097.623110892866</v>
          </cell>
          <cell r="BN26">
            <v>10097.623110892866</v>
          </cell>
        </row>
        <row r="27">
          <cell r="D27">
            <v>0</v>
          </cell>
          <cell r="E27">
            <v>183.27185946270555</v>
          </cell>
          <cell r="F27">
            <v>366.5437189254111</v>
          </cell>
          <cell r="G27">
            <v>549.81557838811659</v>
          </cell>
          <cell r="H27">
            <v>733.0874378508222</v>
          </cell>
          <cell r="I27">
            <v>916.35929731352769</v>
          </cell>
          <cell r="J27">
            <v>1099.6311567762332</v>
          </cell>
          <cell r="K27">
            <v>1282.9030162389388</v>
          </cell>
          <cell r="L27">
            <v>1466.1748757016444</v>
          </cell>
          <cell r="M27">
            <v>1649.44673516435</v>
          </cell>
          <cell r="N27">
            <v>1832.7185946270554</v>
          </cell>
          <cell r="O27">
            <v>2015.9904540897608</v>
          </cell>
          <cell r="P27">
            <v>2199.2623135524664</v>
          </cell>
          <cell r="Q27">
            <v>2382.5341730151722</v>
          </cell>
          <cell r="R27">
            <v>2565.8060324778776</v>
          </cell>
          <cell r="S27">
            <v>2749.077891940583</v>
          </cell>
          <cell r="T27">
            <v>2932.3497514032888</v>
          </cell>
          <cell r="U27">
            <v>3115.6216108659942</v>
          </cell>
          <cell r="V27">
            <v>3298.8934703287</v>
          </cell>
          <cell r="W27">
            <v>3482.1653297914049</v>
          </cell>
          <cell r="X27">
            <v>3665.4371892541108</v>
          </cell>
          <cell r="Y27">
            <v>3854.2627414278077</v>
          </cell>
          <cell r="Z27">
            <v>4043.0882936015037</v>
          </cell>
          <cell r="AA27">
            <v>4231.9138457752006</v>
          </cell>
          <cell r="AB27">
            <v>4420.739397948897</v>
          </cell>
          <cell r="AC27">
            <v>4609.5649501225944</v>
          </cell>
          <cell r="AD27">
            <v>4798.3905022962908</v>
          </cell>
          <cell r="AE27">
            <v>4987.2160544699873</v>
          </cell>
          <cell r="AF27">
            <v>5176.0416066436828</v>
          </cell>
          <cell r="AG27">
            <v>5364.8671588173802</v>
          </cell>
          <cell r="AH27">
            <v>5553.6927109910766</v>
          </cell>
          <cell r="AJ27">
            <v>0</v>
          </cell>
          <cell r="AK27">
            <v>73.308743785082214</v>
          </cell>
          <cell r="AL27">
            <v>146.61748757016443</v>
          </cell>
          <cell r="AM27">
            <v>219.92623135524664</v>
          </cell>
          <cell r="AN27">
            <v>293.23497514032886</v>
          </cell>
          <cell r="AO27">
            <v>366.5437189254111</v>
          </cell>
          <cell r="AP27">
            <v>439.85246271049328</v>
          </cell>
          <cell r="AQ27">
            <v>513.16120649557547</v>
          </cell>
          <cell r="AR27">
            <v>586.46995028065771</v>
          </cell>
          <cell r="AS27">
            <v>659.77869406573996</v>
          </cell>
          <cell r="AT27">
            <v>733.0874378508222</v>
          </cell>
          <cell r="AU27">
            <v>806.39618163590433</v>
          </cell>
          <cell r="AV27">
            <v>879.70492542098646</v>
          </cell>
          <cell r="AW27">
            <v>953.01366920606881</v>
          </cell>
          <cell r="AX27">
            <v>1026.3224129911509</v>
          </cell>
          <cell r="AY27">
            <v>1099.6311567762332</v>
          </cell>
          <cell r="AZ27">
            <v>1172.9399005613154</v>
          </cell>
          <cell r="BA27">
            <v>1246.2486443463977</v>
          </cell>
          <cell r="BB27">
            <v>1319.5573881314799</v>
          </cell>
          <cell r="BC27">
            <v>1392.8661319165619</v>
          </cell>
          <cell r="BD27">
            <v>1466.1748757016444</v>
          </cell>
          <cell r="BE27">
            <v>1541.705096571123</v>
          </cell>
          <cell r="BF27">
            <v>1617.2353174406012</v>
          </cell>
          <cell r="BG27">
            <v>1692.76553831008</v>
          </cell>
          <cell r="BH27">
            <v>1768.2957591795589</v>
          </cell>
          <cell r="BI27">
            <v>1843.8259800490375</v>
          </cell>
          <cell r="BJ27">
            <v>1919.3562009185162</v>
          </cell>
          <cell r="BK27">
            <v>1994.8864217879945</v>
          </cell>
          <cell r="BL27">
            <v>2070.4166426574729</v>
          </cell>
          <cell r="BM27">
            <v>2145.9468635269518</v>
          </cell>
          <cell r="BN27">
            <v>2221.4770843964307</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row>
        <row r="29">
          <cell r="D29">
            <v>10097.623110892866</v>
          </cell>
          <cell r="E29">
            <v>9914.3512514301601</v>
          </cell>
          <cell r="F29">
            <v>9731.0793919674543</v>
          </cell>
          <cell r="G29">
            <v>9547.8075325047503</v>
          </cell>
          <cell r="H29">
            <v>9364.5356730420444</v>
          </cell>
          <cell r="I29">
            <v>9181.2638135793386</v>
          </cell>
          <cell r="J29">
            <v>8997.9919541166328</v>
          </cell>
          <cell r="K29">
            <v>8814.7200946539269</v>
          </cell>
          <cell r="L29">
            <v>8631.4482351912211</v>
          </cell>
          <cell r="M29">
            <v>8448.1763757285153</v>
          </cell>
          <cell r="N29">
            <v>8264.9045162658113</v>
          </cell>
          <cell r="O29">
            <v>8081.6326568031054</v>
          </cell>
          <cell r="P29">
            <v>7898.3607973403996</v>
          </cell>
          <cell r="Q29">
            <v>7715.0889378776938</v>
          </cell>
          <cell r="R29">
            <v>7531.8170784149879</v>
          </cell>
          <cell r="S29">
            <v>7348.545218952283</v>
          </cell>
          <cell r="T29">
            <v>7165.2733594895772</v>
          </cell>
          <cell r="U29">
            <v>6982.0015000268722</v>
          </cell>
          <cell r="V29">
            <v>6798.7296405641664</v>
          </cell>
          <cell r="W29">
            <v>6615.4577811014606</v>
          </cell>
          <cell r="X29">
            <v>6432.1859216387547</v>
          </cell>
          <cell r="Y29">
            <v>6243.3603694650583</v>
          </cell>
          <cell r="Z29">
            <v>6054.5348172913618</v>
          </cell>
          <cell r="AA29">
            <v>5865.7092651176654</v>
          </cell>
          <cell r="AB29">
            <v>5676.8837129439689</v>
          </cell>
          <cell r="AC29">
            <v>5488.0581607702716</v>
          </cell>
          <cell r="AD29">
            <v>5299.2326085965751</v>
          </cell>
          <cell r="AE29">
            <v>5110.4070564228787</v>
          </cell>
          <cell r="AF29">
            <v>4921.5815042491831</v>
          </cell>
          <cell r="AG29">
            <v>4732.7559520754858</v>
          </cell>
          <cell r="AH29">
            <v>4543.9303999017893</v>
          </cell>
          <cell r="AJ29">
            <v>10097.623110892866</v>
          </cell>
          <cell r="AK29">
            <v>10024.314367107783</v>
          </cell>
          <cell r="AL29">
            <v>9951.0056233227024</v>
          </cell>
          <cell r="AM29">
            <v>9877.6968795376197</v>
          </cell>
          <cell r="AN29">
            <v>9804.388135752537</v>
          </cell>
          <cell r="AO29">
            <v>9731.0793919674543</v>
          </cell>
          <cell r="AP29">
            <v>9657.7706481823734</v>
          </cell>
          <cell r="AQ29">
            <v>9584.4619043972907</v>
          </cell>
          <cell r="AR29">
            <v>9511.153160612208</v>
          </cell>
          <cell r="AS29">
            <v>9437.8444168271253</v>
          </cell>
          <cell r="AT29">
            <v>9364.5356730420444</v>
          </cell>
          <cell r="AU29">
            <v>9291.2269292569617</v>
          </cell>
          <cell r="AV29">
            <v>9217.918185471879</v>
          </cell>
          <cell r="AW29">
            <v>9144.6094416867963</v>
          </cell>
          <cell r="AX29">
            <v>9071.3006979017155</v>
          </cell>
          <cell r="AY29">
            <v>8997.9919541166328</v>
          </cell>
          <cell r="AZ29">
            <v>8924.6832103315501</v>
          </cell>
          <cell r="BA29">
            <v>8851.3744665464692</v>
          </cell>
          <cell r="BB29">
            <v>8778.0657227613865</v>
          </cell>
          <cell r="BC29">
            <v>8704.7569789763038</v>
          </cell>
          <cell r="BD29">
            <v>8631.4482351912211</v>
          </cell>
          <cell r="BE29">
            <v>8555.9180143217436</v>
          </cell>
          <cell r="BF29">
            <v>8480.3877934522643</v>
          </cell>
          <cell r="BG29">
            <v>8404.8575725827868</v>
          </cell>
          <cell r="BH29">
            <v>8329.3273517133075</v>
          </cell>
          <cell r="BI29">
            <v>8253.7971308438282</v>
          </cell>
          <cell r="BJ29">
            <v>8178.2669099743498</v>
          </cell>
          <cell r="BK29">
            <v>8102.7366891048714</v>
          </cell>
          <cell r="BL29">
            <v>8027.206468235393</v>
          </cell>
          <cell r="BM29">
            <v>7951.6762473659146</v>
          </cell>
          <cell r="BN29">
            <v>7876.1460264964353</v>
          </cell>
        </row>
        <row r="30">
          <cell r="D30">
            <v>858.35106600000074</v>
          </cell>
          <cell r="E30">
            <v>858.35106600000074</v>
          </cell>
          <cell r="F30">
            <v>858.35106600000074</v>
          </cell>
          <cell r="G30">
            <v>858.35106600000074</v>
          </cell>
          <cell r="H30">
            <v>858.35106600000074</v>
          </cell>
          <cell r="I30">
            <v>858.35106600000074</v>
          </cell>
          <cell r="J30">
            <v>858.35106600000074</v>
          </cell>
          <cell r="K30">
            <v>858.35106600000074</v>
          </cell>
          <cell r="L30">
            <v>858.35106600000074</v>
          </cell>
          <cell r="M30">
            <v>858.35106600000074</v>
          </cell>
          <cell r="N30">
            <v>858.35106600000074</v>
          </cell>
          <cell r="O30">
            <v>858.35106600000074</v>
          </cell>
          <cell r="P30">
            <v>858.35106600000074</v>
          </cell>
          <cell r="Q30">
            <v>858.35106600000074</v>
          </cell>
          <cell r="R30">
            <v>858.35106600000074</v>
          </cell>
          <cell r="S30">
            <v>858.35106600000074</v>
          </cell>
          <cell r="T30">
            <v>858.35106600000074</v>
          </cell>
          <cell r="U30">
            <v>858.35106600000074</v>
          </cell>
          <cell r="V30">
            <v>858.35106600000074</v>
          </cell>
          <cell r="W30">
            <v>858.35106600000074</v>
          </cell>
          <cell r="X30">
            <v>858.35106600000074</v>
          </cell>
          <cell r="Y30">
            <v>858.35106600000074</v>
          </cell>
          <cell r="Z30">
            <v>858.35106600000074</v>
          </cell>
          <cell r="AA30">
            <v>858.35106600000074</v>
          </cell>
          <cell r="AB30">
            <v>858.35106600000074</v>
          </cell>
          <cell r="AC30">
            <v>858.35106600000074</v>
          </cell>
          <cell r="AD30">
            <v>858.35106600000074</v>
          </cell>
          <cell r="AE30">
            <v>858.35106600000074</v>
          </cell>
          <cell r="AF30">
            <v>858.35106600000074</v>
          </cell>
          <cell r="AG30">
            <v>858.35106600000074</v>
          </cell>
          <cell r="AH30">
            <v>858.35106600000074</v>
          </cell>
          <cell r="AJ30">
            <v>858.35106600000074</v>
          </cell>
          <cell r="AK30">
            <v>858.35106600000074</v>
          </cell>
          <cell r="AL30">
            <v>858.35106600000074</v>
          </cell>
          <cell r="AM30">
            <v>858.35106600000074</v>
          </cell>
          <cell r="AN30">
            <v>858.35106600000074</v>
          </cell>
          <cell r="AO30">
            <v>858.35106600000074</v>
          </cell>
          <cell r="AP30">
            <v>858.35106600000074</v>
          </cell>
          <cell r="AQ30">
            <v>858.35106600000074</v>
          </cell>
          <cell r="AR30">
            <v>858.35106600000074</v>
          </cell>
          <cell r="AS30">
            <v>858.35106600000074</v>
          </cell>
          <cell r="AT30">
            <v>858.35106600000074</v>
          </cell>
          <cell r="AU30">
            <v>858.35106600000074</v>
          </cell>
          <cell r="AV30">
            <v>858.35106600000074</v>
          </cell>
          <cell r="AW30">
            <v>858.35106600000074</v>
          </cell>
          <cell r="AX30">
            <v>858.35106600000074</v>
          </cell>
          <cell r="AY30">
            <v>858.35106600000074</v>
          </cell>
          <cell r="AZ30">
            <v>858.35106600000074</v>
          </cell>
          <cell r="BA30">
            <v>858.35106600000074</v>
          </cell>
          <cell r="BB30">
            <v>858.35106600000074</v>
          </cell>
          <cell r="BC30">
            <v>858.35106600000074</v>
          </cell>
          <cell r="BD30">
            <v>858.35106600000074</v>
          </cell>
          <cell r="BE30">
            <v>858.35106600000074</v>
          </cell>
          <cell r="BF30">
            <v>858.35106600000074</v>
          </cell>
          <cell r="BG30">
            <v>858.35106600000074</v>
          </cell>
          <cell r="BH30">
            <v>858.35106600000074</v>
          </cell>
          <cell r="BI30">
            <v>858.35106600000074</v>
          </cell>
          <cell r="BJ30">
            <v>858.35106600000074</v>
          </cell>
          <cell r="BK30">
            <v>858.35106600000074</v>
          </cell>
          <cell r="BL30">
            <v>858.35106600000074</v>
          </cell>
          <cell r="BM30">
            <v>858.35106600000074</v>
          </cell>
          <cell r="BN30">
            <v>858.35106600000074</v>
          </cell>
        </row>
        <row r="31">
          <cell r="D31">
            <v>0</v>
          </cell>
          <cell r="E31">
            <v>15.021143655000012</v>
          </cell>
          <cell r="F31">
            <v>30.042287310000024</v>
          </cell>
          <cell r="G31">
            <v>45.06343096500003</v>
          </cell>
          <cell r="H31">
            <v>60.084574620000048</v>
          </cell>
          <cell r="I31">
            <v>75.105718275000058</v>
          </cell>
          <cell r="J31">
            <v>90.126861930000061</v>
          </cell>
          <cell r="K31">
            <v>105.14800558500008</v>
          </cell>
          <cell r="L31">
            <v>120.1691492400001</v>
          </cell>
          <cell r="M31">
            <v>135.19029289500011</v>
          </cell>
          <cell r="N31">
            <v>150.21143655000012</v>
          </cell>
          <cell r="O31">
            <v>154.50319188000012</v>
          </cell>
          <cell r="P31">
            <v>158.79494721000015</v>
          </cell>
          <cell r="Q31">
            <v>163.08670254000015</v>
          </cell>
          <cell r="R31">
            <v>167.37845787000015</v>
          </cell>
          <cell r="S31">
            <v>171.67021320000015</v>
          </cell>
          <cell r="T31">
            <v>175.96196853000015</v>
          </cell>
          <cell r="U31">
            <v>180.25372386000015</v>
          </cell>
          <cell r="V31">
            <v>184.54547919000015</v>
          </cell>
          <cell r="W31">
            <v>188.83723452000015</v>
          </cell>
          <cell r="X31">
            <v>193.12898985000018</v>
          </cell>
          <cell r="Y31">
            <v>195.27486751500018</v>
          </cell>
          <cell r="Z31">
            <v>197.42074518000018</v>
          </cell>
          <cell r="AA31">
            <v>199.56662284500018</v>
          </cell>
          <cell r="AB31">
            <v>201.71250051000018</v>
          </cell>
          <cell r="AC31">
            <v>203.85837817500015</v>
          </cell>
          <cell r="AD31">
            <v>206.00425584000018</v>
          </cell>
          <cell r="AE31">
            <v>208.15013350500018</v>
          </cell>
          <cell r="AF31">
            <v>210.29601117000018</v>
          </cell>
          <cell r="AG31">
            <v>212.44188883500019</v>
          </cell>
          <cell r="AH31">
            <v>214.58776650000019</v>
          </cell>
          <cell r="AJ31">
            <v>0</v>
          </cell>
          <cell r="AK31">
            <v>7.510571827500006</v>
          </cell>
          <cell r="AL31">
            <v>15.021143655000012</v>
          </cell>
          <cell r="AM31">
            <v>22.531715482500015</v>
          </cell>
          <cell r="AN31">
            <v>30.042287310000024</v>
          </cell>
          <cell r="AO31">
            <v>37.552859137500029</v>
          </cell>
          <cell r="AP31">
            <v>45.06343096500003</v>
          </cell>
          <cell r="AQ31">
            <v>52.574002792500039</v>
          </cell>
          <cell r="AR31">
            <v>60.084574620000048</v>
          </cell>
          <cell r="AS31">
            <v>67.595146447500056</v>
          </cell>
          <cell r="AT31">
            <v>75.105718275000058</v>
          </cell>
          <cell r="AU31">
            <v>77.251595940000058</v>
          </cell>
          <cell r="AV31">
            <v>79.397473605000073</v>
          </cell>
          <cell r="AW31">
            <v>81.543351270000073</v>
          </cell>
          <cell r="AX31">
            <v>83.689228935000074</v>
          </cell>
          <cell r="AY31">
            <v>85.835106600000074</v>
          </cell>
          <cell r="AZ31">
            <v>87.980984265000075</v>
          </cell>
          <cell r="BA31">
            <v>90.126861930000075</v>
          </cell>
          <cell r="BB31">
            <v>92.272739595000075</v>
          </cell>
          <cell r="BC31">
            <v>94.418617260000076</v>
          </cell>
          <cell r="BD31">
            <v>96.564494925000091</v>
          </cell>
          <cell r="BE31">
            <v>97.637433757500091</v>
          </cell>
          <cell r="BF31">
            <v>98.710372590000091</v>
          </cell>
          <cell r="BG31">
            <v>99.783311422500091</v>
          </cell>
          <cell r="BH31">
            <v>100.85625025500009</v>
          </cell>
          <cell r="BI31">
            <v>101.92918908750008</v>
          </cell>
          <cell r="BJ31">
            <v>103.00212792000009</v>
          </cell>
          <cell r="BK31">
            <v>104.07506675250009</v>
          </cell>
          <cell r="BL31">
            <v>105.14800558500009</v>
          </cell>
          <cell r="BM31">
            <v>106.22094441750009</v>
          </cell>
          <cell r="BN31">
            <v>107.29388325000009</v>
          </cell>
        </row>
        <row r="32">
          <cell r="D32">
            <v>0</v>
          </cell>
          <cell r="E32">
            <v>5.8367872488000057</v>
          </cell>
          <cell r="F32">
            <v>11.673574497600011</v>
          </cell>
          <cell r="G32">
            <v>17.510361746400019</v>
          </cell>
          <cell r="H32">
            <v>23.347148995200023</v>
          </cell>
          <cell r="I32">
            <v>29.18393624400003</v>
          </cell>
          <cell r="J32">
            <v>35.020723492800037</v>
          </cell>
          <cell r="K32">
            <v>40.857510741600045</v>
          </cell>
          <cell r="L32">
            <v>46.694297990400045</v>
          </cell>
          <cell r="M32">
            <v>52.53108523920006</v>
          </cell>
          <cell r="N32">
            <v>58.36787248800006</v>
          </cell>
          <cell r="O32">
            <v>67.123053361200064</v>
          </cell>
          <cell r="P32">
            <v>75.878234234400082</v>
          </cell>
          <cell r="Q32">
            <v>84.633415107600086</v>
          </cell>
          <cell r="R32">
            <v>93.388595980800091</v>
          </cell>
          <cell r="S32">
            <v>102.14377685400009</v>
          </cell>
          <cell r="T32">
            <v>110.89895772720011</v>
          </cell>
          <cell r="U32">
            <v>119.65413860040013</v>
          </cell>
          <cell r="V32">
            <v>128.40931947360014</v>
          </cell>
          <cell r="W32">
            <v>137.16450034680014</v>
          </cell>
          <cell r="X32">
            <v>145.91968122000014</v>
          </cell>
          <cell r="Y32">
            <v>160.51164934200017</v>
          </cell>
          <cell r="Z32">
            <v>175.10361746400017</v>
          </cell>
          <cell r="AA32">
            <v>189.69558558600019</v>
          </cell>
          <cell r="AB32">
            <v>204.28755370800019</v>
          </cell>
          <cell r="AC32">
            <v>218.87952183000021</v>
          </cell>
          <cell r="AD32">
            <v>233.47148995200024</v>
          </cell>
          <cell r="AE32">
            <v>248.06345807400024</v>
          </cell>
          <cell r="AF32">
            <v>262.65542619600029</v>
          </cell>
          <cell r="AG32">
            <v>277.24739431800026</v>
          </cell>
          <cell r="AH32">
            <v>291.83936244000029</v>
          </cell>
          <cell r="AJ32">
            <v>0</v>
          </cell>
          <cell r="AK32">
            <v>2.9183936244000028</v>
          </cell>
          <cell r="AL32">
            <v>5.8367872488000057</v>
          </cell>
          <cell r="AM32">
            <v>8.7551808732000094</v>
          </cell>
          <cell r="AN32">
            <v>11.673574497600011</v>
          </cell>
          <cell r="AO32">
            <v>14.591968122000015</v>
          </cell>
          <cell r="AP32">
            <v>17.510361746400019</v>
          </cell>
          <cell r="AQ32">
            <v>20.428755370800022</v>
          </cell>
          <cell r="AR32">
            <v>23.347148995200023</v>
          </cell>
          <cell r="AS32">
            <v>26.26554261960003</v>
          </cell>
          <cell r="AT32">
            <v>29.18393624400003</v>
          </cell>
          <cell r="AU32">
            <v>33.561526680600032</v>
          </cell>
          <cell r="AV32">
            <v>37.939117117200041</v>
          </cell>
          <cell r="AW32">
            <v>42.316707553800043</v>
          </cell>
          <cell r="AX32">
            <v>46.694297990400045</v>
          </cell>
          <cell r="AY32">
            <v>51.071888427000047</v>
          </cell>
          <cell r="AZ32">
            <v>55.449478863600056</v>
          </cell>
          <cell r="BA32">
            <v>59.827069300200066</v>
          </cell>
          <cell r="BB32">
            <v>64.204659736800068</v>
          </cell>
          <cell r="BC32">
            <v>68.58225017340007</v>
          </cell>
          <cell r="BD32">
            <v>72.959840610000072</v>
          </cell>
          <cell r="BE32">
            <v>80.255824671000084</v>
          </cell>
          <cell r="BF32">
            <v>87.551808732000083</v>
          </cell>
          <cell r="BG32">
            <v>94.847792793000096</v>
          </cell>
          <cell r="BH32">
            <v>102.14377685400009</v>
          </cell>
          <cell r="BI32">
            <v>109.43976091500011</v>
          </cell>
          <cell r="BJ32">
            <v>116.73574497600012</v>
          </cell>
          <cell r="BK32">
            <v>124.03172903700012</v>
          </cell>
          <cell r="BL32">
            <v>131.32771309800015</v>
          </cell>
          <cell r="BM32">
            <v>138.62369715900013</v>
          </cell>
          <cell r="BN32">
            <v>145.91968122000014</v>
          </cell>
        </row>
        <row r="33">
          <cell r="D33">
            <v>0</v>
          </cell>
          <cell r="E33">
            <v>20.857930903800018</v>
          </cell>
          <cell r="F33">
            <v>41.715861807600035</v>
          </cell>
          <cell r="G33">
            <v>62.573792711400046</v>
          </cell>
          <cell r="H33">
            <v>83.43172361520007</v>
          </cell>
          <cell r="I33">
            <v>104.28965451900009</v>
          </cell>
          <cell r="J33">
            <v>125.14758542280009</v>
          </cell>
          <cell r="K33">
            <v>146.00551632660012</v>
          </cell>
          <cell r="L33">
            <v>166.86344723040014</v>
          </cell>
          <cell r="M33">
            <v>187.72137813420017</v>
          </cell>
          <cell r="N33">
            <v>208.57930903800019</v>
          </cell>
          <cell r="O33">
            <v>221.62624524120019</v>
          </cell>
          <cell r="P33">
            <v>234.67318144440023</v>
          </cell>
          <cell r="Q33">
            <v>247.72011764760023</v>
          </cell>
          <cell r="R33">
            <v>260.76705385080027</v>
          </cell>
          <cell r="S33">
            <v>273.81399005400021</v>
          </cell>
          <cell r="T33">
            <v>286.86092625720028</v>
          </cell>
          <cell r="U33">
            <v>299.90786246040028</v>
          </cell>
          <cell r="V33">
            <v>312.95479866360029</v>
          </cell>
          <cell r="W33">
            <v>326.00173486680029</v>
          </cell>
          <cell r="X33">
            <v>339.0486710700003</v>
          </cell>
          <cell r="Y33">
            <v>355.78651685700038</v>
          </cell>
          <cell r="Z33">
            <v>372.52436264400035</v>
          </cell>
          <cell r="AA33">
            <v>389.26220843100037</v>
          </cell>
          <cell r="AB33">
            <v>406.0000542180004</v>
          </cell>
          <cell r="AC33">
            <v>422.73790000500037</v>
          </cell>
          <cell r="AD33">
            <v>439.47574579200045</v>
          </cell>
          <cell r="AE33">
            <v>456.21359157900042</v>
          </cell>
          <cell r="AF33">
            <v>472.9514373660005</v>
          </cell>
          <cell r="AG33">
            <v>489.68928315300047</v>
          </cell>
          <cell r="AH33">
            <v>506.42712894000044</v>
          </cell>
          <cell r="AJ33">
            <v>0</v>
          </cell>
          <cell r="AK33">
            <v>10.428965451900009</v>
          </cell>
          <cell r="AL33">
            <v>20.857930903800018</v>
          </cell>
          <cell r="AM33">
            <v>31.286896355700023</v>
          </cell>
          <cell r="AN33">
            <v>41.715861807600035</v>
          </cell>
          <cell r="AO33">
            <v>52.144827259500047</v>
          </cell>
          <cell r="AP33">
            <v>62.573792711400046</v>
          </cell>
          <cell r="AQ33">
            <v>73.002758163300058</v>
          </cell>
          <cell r="AR33">
            <v>83.43172361520007</v>
          </cell>
          <cell r="AS33">
            <v>93.860689067100083</v>
          </cell>
          <cell r="AT33">
            <v>104.28965451900009</v>
          </cell>
          <cell r="AU33">
            <v>110.8131226206001</v>
          </cell>
          <cell r="AV33">
            <v>117.33659072220011</v>
          </cell>
          <cell r="AW33">
            <v>123.86005882380012</v>
          </cell>
          <cell r="AX33">
            <v>130.38352692540013</v>
          </cell>
          <cell r="AY33">
            <v>136.90699502700011</v>
          </cell>
          <cell r="AZ33">
            <v>143.43046312860014</v>
          </cell>
          <cell r="BA33">
            <v>149.95393123020014</v>
          </cell>
          <cell r="BB33">
            <v>156.47739933180014</v>
          </cell>
          <cell r="BC33">
            <v>163.00086743340015</v>
          </cell>
          <cell r="BD33">
            <v>169.52433553500015</v>
          </cell>
          <cell r="BE33">
            <v>177.89325842850019</v>
          </cell>
          <cell r="BF33">
            <v>186.26218132200017</v>
          </cell>
          <cell r="BG33">
            <v>194.63110421550019</v>
          </cell>
          <cell r="BH33">
            <v>203.0000271090002</v>
          </cell>
          <cell r="BI33">
            <v>211.36895000250018</v>
          </cell>
          <cell r="BJ33">
            <v>219.73787289600023</v>
          </cell>
          <cell r="BK33">
            <v>228.10679578950021</v>
          </cell>
          <cell r="BL33">
            <v>236.47571868300025</v>
          </cell>
          <cell r="BM33">
            <v>244.84464157650024</v>
          </cell>
          <cell r="BN33">
            <v>253.21356447000022</v>
          </cell>
        </row>
        <row r="34">
          <cell r="D34">
            <v>0</v>
          </cell>
          <cell r="E34">
            <v>5.6651170356000051</v>
          </cell>
          <cell r="F34">
            <v>11.33023407120001</v>
          </cell>
          <cell r="G34">
            <v>16.995351106800015</v>
          </cell>
          <cell r="H34">
            <v>22.66046814240002</v>
          </cell>
          <cell r="I34">
            <v>28.325585178000029</v>
          </cell>
          <cell r="J34">
            <v>33.990702213600031</v>
          </cell>
          <cell r="K34">
            <v>39.655819249200036</v>
          </cell>
          <cell r="L34">
            <v>45.320936284800041</v>
          </cell>
          <cell r="M34">
            <v>50.986053320400046</v>
          </cell>
          <cell r="N34">
            <v>56.651170356000058</v>
          </cell>
          <cell r="O34">
            <v>62.316287391600049</v>
          </cell>
          <cell r="P34">
            <v>67.981404427200061</v>
          </cell>
          <cell r="Q34">
            <v>73.646521462800067</v>
          </cell>
          <cell r="R34">
            <v>79.311638498400072</v>
          </cell>
          <cell r="S34">
            <v>84.976755534000077</v>
          </cell>
          <cell r="T34">
            <v>90.641872569600082</v>
          </cell>
          <cell r="U34">
            <v>96.306989605200087</v>
          </cell>
          <cell r="V34">
            <v>101.97210664080011</v>
          </cell>
          <cell r="W34">
            <v>107.6372236764001</v>
          </cell>
          <cell r="X34">
            <v>113.3023407120001</v>
          </cell>
          <cell r="Y34">
            <v>119.13912796080011</v>
          </cell>
          <cell r="Z34">
            <v>124.9759152096001</v>
          </cell>
          <cell r="AA34">
            <v>130.81270245840011</v>
          </cell>
          <cell r="AB34">
            <v>136.64948970720013</v>
          </cell>
          <cell r="AC34">
            <v>142.48627695600013</v>
          </cell>
          <cell r="AD34">
            <v>148.32306420480015</v>
          </cell>
          <cell r="AE34">
            <v>154.15985145360014</v>
          </cell>
          <cell r="AF34">
            <v>159.99663870240013</v>
          </cell>
          <cell r="AG34">
            <v>165.83342595120013</v>
          </cell>
          <cell r="AH34">
            <v>171.67021320000015</v>
          </cell>
          <cell r="AJ34">
            <v>0</v>
          </cell>
          <cell r="AK34">
            <v>2.8325585178000026</v>
          </cell>
          <cell r="AL34">
            <v>5.6651170356000051</v>
          </cell>
          <cell r="AM34">
            <v>8.4976755534000077</v>
          </cell>
          <cell r="AN34">
            <v>11.33023407120001</v>
          </cell>
          <cell r="AO34">
            <v>14.162792589000015</v>
          </cell>
          <cell r="AP34">
            <v>16.995351106800015</v>
          </cell>
          <cell r="AQ34">
            <v>19.827909624600018</v>
          </cell>
          <cell r="AR34">
            <v>22.66046814240002</v>
          </cell>
          <cell r="AS34">
            <v>25.493026660200023</v>
          </cell>
          <cell r="AT34">
            <v>28.325585178000029</v>
          </cell>
          <cell r="AU34">
            <v>31.158143695800025</v>
          </cell>
          <cell r="AV34">
            <v>33.990702213600031</v>
          </cell>
          <cell r="AW34">
            <v>36.823260731400033</v>
          </cell>
          <cell r="AX34">
            <v>39.655819249200036</v>
          </cell>
          <cell r="AY34">
            <v>42.488377767000038</v>
          </cell>
          <cell r="AZ34">
            <v>45.320936284800041</v>
          </cell>
          <cell r="BA34">
            <v>48.153494802600044</v>
          </cell>
          <cell r="BB34">
            <v>50.986053320400053</v>
          </cell>
          <cell r="BC34">
            <v>53.818611838200049</v>
          </cell>
          <cell r="BD34">
            <v>56.651170356000051</v>
          </cell>
          <cell r="BE34">
            <v>59.569563980400055</v>
          </cell>
          <cell r="BF34">
            <v>62.487957604800052</v>
          </cell>
          <cell r="BG34">
            <v>65.406351229200055</v>
          </cell>
          <cell r="BH34">
            <v>68.324744853600066</v>
          </cell>
          <cell r="BI34">
            <v>71.243138478000063</v>
          </cell>
          <cell r="BJ34">
            <v>74.161532102400074</v>
          </cell>
          <cell r="BK34">
            <v>77.07992572680007</v>
          </cell>
          <cell r="BL34">
            <v>79.998319351200067</v>
          </cell>
          <cell r="BM34">
            <v>82.916712975600063</v>
          </cell>
          <cell r="BN34">
            <v>85.835106600000074</v>
          </cell>
        </row>
        <row r="35">
          <cell r="D35">
            <v>858.35106600000074</v>
          </cell>
          <cell r="E35">
            <v>831.8280180606007</v>
          </cell>
          <cell r="F35">
            <v>805.30497012120065</v>
          </cell>
          <cell r="G35">
            <v>778.78192218180061</v>
          </cell>
          <cell r="H35">
            <v>752.25887424240068</v>
          </cell>
          <cell r="I35">
            <v>725.73582630300064</v>
          </cell>
          <cell r="J35">
            <v>699.21277836360071</v>
          </cell>
          <cell r="K35">
            <v>672.68973042420066</v>
          </cell>
          <cell r="L35">
            <v>646.16668248480062</v>
          </cell>
          <cell r="M35">
            <v>619.64363454540057</v>
          </cell>
          <cell r="N35">
            <v>593.12058660600053</v>
          </cell>
          <cell r="O35">
            <v>574.40853336720045</v>
          </cell>
          <cell r="P35">
            <v>555.69648012840048</v>
          </cell>
          <cell r="Q35">
            <v>536.98442688960051</v>
          </cell>
          <cell r="R35">
            <v>518.27237365080043</v>
          </cell>
          <cell r="S35">
            <v>499.56032041200046</v>
          </cell>
          <cell r="T35">
            <v>480.84826717320038</v>
          </cell>
          <cell r="U35">
            <v>462.13621393440042</v>
          </cell>
          <cell r="V35">
            <v>443.42416069560034</v>
          </cell>
          <cell r="W35">
            <v>424.71210745680031</v>
          </cell>
          <cell r="X35">
            <v>406.00005421800034</v>
          </cell>
          <cell r="Y35">
            <v>383.42542118220024</v>
          </cell>
          <cell r="Z35">
            <v>360.8507881464003</v>
          </cell>
          <cell r="AA35">
            <v>338.27615511060026</v>
          </cell>
          <cell r="AB35">
            <v>315.70152207480021</v>
          </cell>
          <cell r="AC35">
            <v>293.12688903900028</v>
          </cell>
          <cell r="AD35">
            <v>270.55225600320011</v>
          </cell>
          <cell r="AE35">
            <v>247.97762296740018</v>
          </cell>
          <cell r="AF35">
            <v>225.4029899316001</v>
          </cell>
          <cell r="AG35">
            <v>202.82835689580014</v>
          </cell>
          <cell r="AH35">
            <v>180.25372386000015</v>
          </cell>
          <cell r="AJ35">
            <v>858.35106600000074</v>
          </cell>
          <cell r="AK35">
            <v>845.08954203030078</v>
          </cell>
          <cell r="AL35">
            <v>831.8280180606007</v>
          </cell>
          <cell r="AM35">
            <v>818.56649409090073</v>
          </cell>
          <cell r="AN35">
            <v>805.30497012120065</v>
          </cell>
          <cell r="AO35">
            <v>792.04344615150069</v>
          </cell>
          <cell r="AP35">
            <v>778.78192218180061</v>
          </cell>
          <cell r="AQ35">
            <v>765.52039821210064</v>
          </cell>
          <cell r="AR35">
            <v>752.25887424240068</v>
          </cell>
          <cell r="AS35">
            <v>738.9973502727006</v>
          </cell>
          <cell r="AT35">
            <v>725.73582630300064</v>
          </cell>
          <cell r="AU35">
            <v>716.3797996836006</v>
          </cell>
          <cell r="AV35">
            <v>707.02377306420067</v>
          </cell>
          <cell r="AW35">
            <v>697.66774644480051</v>
          </cell>
          <cell r="AX35">
            <v>688.31171982540059</v>
          </cell>
          <cell r="AY35">
            <v>678.95569320600055</v>
          </cell>
          <cell r="AZ35">
            <v>669.59966658660062</v>
          </cell>
          <cell r="BA35">
            <v>660.24363996720058</v>
          </cell>
          <cell r="BB35">
            <v>650.88761334780054</v>
          </cell>
          <cell r="BC35">
            <v>641.53158672840061</v>
          </cell>
          <cell r="BD35">
            <v>632.17556010900046</v>
          </cell>
          <cell r="BE35">
            <v>620.88824359110049</v>
          </cell>
          <cell r="BF35">
            <v>609.60092707320052</v>
          </cell>
          <cell r="BG35">
            <v>598.31361055530056</v>
          </cell>
          <cell r="BH35">
            <v>587.02629403740048</v>
          </cell>
          <cell r="BI35">
            <v>575.73897751950051</v>
          </cell>
          <cell r="BJ35">
            <v>564.45166100160043</v>
          </cell>
          <cell r="BK35">
            <v>553.16434448370046</v>
          </cell>
          <cell r="BL35">
            <v>541.87702796580038</v>
          </cell>
          <cell r="BM35">
            <v>530.58971144790041</v>
          </cell>
          <cell r="BN35">
            <v>519.30239493000045</v>
          </cell>
        </row>
        <row r="36">
          <cell r="D36">
            <v>25253.845689000016</v>
          </cell>
          <cell r="E36">
            <v>25253.845689000016</v>
          </cell>
          <cell r="F36">
            <v>25253.845689000016</v>
          </cell>
          <cell r="G36">
            <v>25253.845689000016</v>
          </cell>
          <cell r="H36">
            <v>25253.845689000016</v>
          </cell>
          <cell r="I36">
            <v>25253.845689000016</v>
          </cell>
          <cell r="J36">
            <v>25253.845689000016</v>
          </cell>
          <cell r="K36">
            <v>25253.845689000016</v>
          </cell>
          <cell r="L36">
            <v>25253.845689000016</v>
          </cell>
          <cell r="M36">
            <v>25253.845689000016</v>
          </cell>
          <cell r="N36">
            <v>25253.845689000016</v>
          </cell>
          <cell r="O36">
            <v>25253.845689000016</v>
          </cell>
          <cell r="P36">
            <v>25253.845689000016</v>
          </cell>
          <cell r="Q36">
            <v>25253.845689000016</v>
          </cell>
          <cell r="R36">
            <v>25253.845689000016</v>
          </cell>
          <cell r="S36">
            <v>25253.845689000016</v>
          </cell>
          <cell r="T36">
            <v>25253.845689000016</v>
          </cell>
          <cell r="U36">
            <v>25253.845689000016</v>
          </cell>
          <cell r="V36">
            <v>25253.845689000016</v>
          </cell>
          <cell r="W36">
            <v>25253.845689000016</v>
          </cell>
          <cell r="X36">
            <v>25253.845689000016</v>
          </cell>
          <cell r="Y36">
            <v>25253.845689000016</v>
          </cell>
          <cell r="Z36">
            <v>25253.845689000016</v>
          </cell>
          <cell r="AA36">
            <v>25253.845689000016</v>
          </cell>
          <cell r="AB36">
            <v>25253.845689000016</v>
          </cell>
          <cell r="AC36">
            <v>25253.845689000016</v>
          </cell>
          <cell r="AD36">
            <v>25253.845689000016</v>
          </cell>
          <cell r="AE36">
            <v>25253.845689000016</v>
          </cell>
          <cell r="AF36">
            <v>25253.845689000016</v>
          </cell>
          <cell r="AG36">
            <v>25253.845689000016</v>
          </cell>
          <cell r="AH36">
            <v>25253.845689000016</v>
          </cell>
          <cell r="AJ36">
            <v>25253.845689000016</v>
          </cell>
          <cell r="AK36">
            <v>25253.845689000016</v>
          </cell>
          <cell r="AL36">
            <v>25253.845689000016</v>
          </cell>
          <cell r="AM36">
            <v>25253.845689000016</v>
          </cell>
          <cell r="AN36">
            <v>25253.845689000016</v>
          </cell>
          <cell r="AO36">
            <v>25253.845689000016</v>
          </cell>
          <cell r="AP36">
            <v>25253.845689000016</v>
          </cell>
          <cell r="AQ36">
            <v>25253.845689000016</v>
          </cell>
          <cell r="AR36">
            <v>25253.845689000016</v>
          </cell>
          <cell r="AS36">
            <v>25253.845689000016</v>
          </cell>
          <cell r="AT36">
            <v>25253.845689000016</v>
          </cell>
          <cell r="AU36">
            <v>25253.845689000016</v>
          </cell>
          <cell r="AV36">
            <v>25253.845689000016</v>
          </cell>
          <cell r="AW36">
            <v>25253.845689000016</v>
          </cell>
          <cell r="AX36">
            <v>25253.845689000016</v>
          </cell>
          <cell r="AY36">
            <v>25253.845689000016</v>
          </cell>
          <cell r="AZ36">
            <v>25253.845689000016</v>
          </cell>
          <cell r="BA36">
            <v>25253.845689000016</v>
          </cell>
          <cell r="BB36">
            <v>25253.845689000016</v>
          </cell>
          <cell r="BC36">
            <v>25253.845689000016</v>
          </cell>
          <cell r="BD36">
            <v>25253.845689000016</v>
          </cell>
          <cell r="BE36">
            <v>25253.845689000016</v>
          </cell>
          <cell r="BF36">
            <v>25253.845689000016</v>
          </cell>
          <cell r="BG36">
            <v>25253.845689000016</v>
          </cell>
          <cell r="BH36">
            <v>25253.845689000016</v>
          </cell>
          <cell r="BI36">
            <v>25253.845689000016</v>
          </cell>
          <cell r="BJ36">
            <v>25253.845689000016</v>
          </cell>
          <cell r="BK36">
            <v>25253.845689000016</v>
          </cell>
          <cell r="BL36">
            <v>25253.845689000016</v>
          </cell>
          <cell r="BM36">
            <v>25253.845689000016</v>
          </cell>
          <cell r="BN36">
            <v>25253.845689000016</v>
          </cell>
        </row>
        <row r="37">
          <cell r="D37">
            <v>0</v>
          </cell>
          <cell r="E37">
            <v>125.00653616055008</v>
          </cell>
          <cell r="F37">
            <v>250.01307232110017</v>
          </cell>
          <cell r="G37">
            <v>375.01960848165027</v>
          </cell>
          <cell r="H37">
            <v>500.02614464220034</v>
          </cell>
          <cell r="I37">
            <v>625.03268080275041</v>
          </cell>
          <cell r="J37">
            <v>750.03921696330053</v>
          </cell>
          <cell r="K37">
            <v>875.04575312385055</v>
          </cell>
          <cell r="L37">
            <v>1000.0522892844007</v>
          </cell>
          <cell r="M37">
            <v>1125.0588254449508</v>
          </cell>
          <cell r="N37">
            <v>1250.0653616055008</v>
          </cell>
          <cell r="O37">
            <v>1375.0718977660508</v>
          </cell>
          <cell r="P37">
            <v>1500.0784339266011</v>
          </cell>
          <cell r="Q37">
            <v>1625.0849700871511</v>
          </cell>
          <cell r="R37">
            <v>1750.0915062477011</v>
          </cell>
          <cell r="S37">
            <v>1875.0980424082511</v>
          </cell>
          <cell r="T37">
            <v>2000.1045785688013</v>
          </cell>
          <cell r="U37">
            <v>2125.1111147293514</v>
          </cell>
          <cell r="V37">
            <v>2250.1176508899016</v>
          </cell>
          <cell r="W37">
            <v>2375.1241870504514</v>
          </cell>
          <cell r="X37">
            <v>2500.1307232110016</v>
          </cell>
          <cell r="Y37">
            <v>2628.9253362249019</v>
          </cell>
          <cell r="Z37">
            <v>2757.7199492388017</v>
          </cell>
          <cell r="AA37">
            <v>2886.5145622527016</v>
          </cell>
          <cell r="AB37">
            <v>3015.3091752666019</v>
          </cell>
          <cell r="AC37">
            <v>3144.1037882805022</v>
          </cell>
          <cell r="AD37">
            <v>3272.8984012944024</v>
          </cell>
          <cell r="AE37">
            <v>3401.6930143083023</v>
          </cell>
          <cell r="AF37">
            <v>3530.4876273222017</v>
          </cell>
          <cell r="AG37">
            <v>3659.2822403361019</v>
          </cell>
          <cell r="AH37">
            <v>3788.0768533500022</v>
          </cell>
          <cell r="AJ37">
            <v>0</v>
          </cell>
          <cell r="AK37">
            <v>62.503268080275042</v>
          </cell>
          <cell r="AL37">
            <v>125.00653616055008</v>
          </cell>
          <cell r="AM37">
            <v>187.50980424082513</v>
          </cell>
          <cell r="AN37">
            <v>250.01307232110017</v>
          </cell>
          <cell r="AO37">
            <v>312.5163404013752</v>
          </cell>
          <cell r="AP37">
            <v>375.01960848165027</v>
          </cell>
          <cell r="AQ37">
            <v>437.52287656192527</v>
          </cell>
          <cell r="AR37">
            <v>500.02614464220034</v>
          </cell>
          <cell r="AS37">
            <v>562.5294127224754</v>
          </cell>
          <cell r="AT37">
            <v>625.03268080275041</v>
          </cell>
          <cell r="AU37">
            <v>687.53594888302541</v>
          </cell>
          <cell r="AV37">
            <v>750.03921696330053</v>
          </cell>
          <cell r="AW37">
            <v>812.54248504357554</v>
          </cell>
          <cell r="AX37">
            <v>875.04575312385055</v>
          </cell>
          <cell r="AY37">
            <v>937.54902120412555</v>
          </cell>
          <cell r="AZ37">
            <v>1000.0522892844007</v>
          </cell>
          <cell r="BA37">
            <v>1062.5555573646757</v>
          </cell>
          <cell r="BB37">
            <v>1125.0588254449508</v>
          </cell>
          <cell r="BC37">
            <v>1187.5620935252257</v>
          </cell>
          <cell r="BD37">
            <v>1250.0653616055008</v>
          </cell>
          <cell r="BE37">
            <v>1314.462668112451</v>
          </cell>
          <cell r="BF37">
            <v>1378.8599746194009</v>
          </cell>
          <cell r="BG37">
            <v>1443.2572811263508</v>
          </cell>
          <cell r="BH37">
            <v>1507.6545876333009</v>
          </cell>
          <cell r="BI37">
            <v>1572.0518941402511</v>
          </cell>
          <cell r="BJ37">
            <v>1636.4492006472012</v>
          </cell>
          <cell r="BK37">
            <v>1700.8465071541511</v>
          </cell>
          <cell r="BL37">
            <v>1765.2438136611008</v>
          </cell>
          <cell r="BM37">
            <v>1829.641120168051</v>
          </cell>
          <cell r="BN37">
            <v>1894.0384266750011</v>
          </cell>
        </row>
        <row r="38">
          <cell r="D38">
            <v>0</v>
          </cell>
          <cell r="E38">
            <v>41.66884538685003</v>
          </cell>
          <cell r="F38">
            <v>83.337690773700061</v>
          </cell>
          <cell r="G38">
            <v>125.00653616055008</v>
          </cell>
          <cell r="H38">
            <v>166.67538154740012</v>
          </cell>
          <cell r="I38">
            <v>208.34422693425012</v>
          </cell>
          <cell r="J38">
            <v>250.01307232110017</v>
          </cell>
          <cell r="K38">
            <v>291.68191770795022</v>
          </cell>
          <cell r="L38">
            <v>333.35076309480024</v>
          </cell>
          <cell r="M38">
            <v>375.01960848165027</v>
          </cell>
          <cell r="N38">
            <v>416.68845386850023</v>
          </cell>
          <cell r="O38">
            <v>458.35729925535031</v>
          </cell>
          <cell r="P38">
            <v>500.02614464220034</v>
          </cell>
          <cell r="Q38">
            <v>541.69499002905036</v>
          </cell>
          <cell r="R38">
            <v>583.36383541590044</v>
          </cell>
          <cell r="S38">
            <v>625.03268080275052</v>
          </cell>
          <cell r="T38">
            <v>666.70152618960049</v>
          </cell>
          <cell r="U38">
            <v>708.37037157645045</v>
          </cell>
          <cell r="V38">
            <v>750.03921696330053</v>
          </cell>
          <cell r="W38">
            <v>791.7080623501505</v>
          </cell>
          <cell r="X38">
            <v>833.37690773700047</v>
          </cell>
          <cell r="Y38">
            <v>876.30844540830071</v>
          </cell>
          <cell r="Z38">
            <v>919.23998307960062</v>
          </cell>
          <cell r="AA38">
            <v>962.17152075090075</v>
          </cell>
          <cell r="AB38">
            <v>1005.1030584222008</v>
          </cell>
          <cell r="AC38">
            <v>1048.0345960935008</v>
          </cell>
          <cell r="AD38">
            <v>1090.9661337648008</v>
          </cell>
          <cell r="AE38">
            <v>1133.8976714361008</v>
          </cell>
          <cell r="AF38">
            <v>1176.8292091074009</v>
          </cell>
          <cell r="AG38">
            <v>1219.7607467787009</v>
          </cell>
          <cell r="AH38">
            <v>1262.6922844500009</v>
          </cell>
          <cell r="AJ38">
            <v>0</v>
          </cell>
          <cell r="AK38">
            <v>20.834422693425015</v>
          </cell>
          <cell r="AL38">
            <v>41.66884538685003</v>
          </cell>
          <cell r="AM38">
            <v>62.503268080275042</v>
          </cell>
          <cell r="AN38">
            <v>83.337690773700061</v>
          </cell>
          <cell r="AO38">
            <v>104.17211346712506</v>
          </cell>
          <cell r="AP38">
            <v>125.00653616055008</v>
          </cell>
          <cell r="AQ38">
            <v>145.84095885397511</v>
          </cell>
          <cell r="AR38">
            <v>166.67538154740012</v>
          </cell>
          <cell r="AS38">
            <v>187.50980424082513</v>
          </cell>
          <cell r="AT38">
            <v>208.34422693425012</v>
          </cell>
          <cell r="AU38">
            <v>229.17864962767516</v>
          </cell>
          <cell r="AV38">
            <v>250.01307232110017</v>
          </cell>
          <cell r="AW38">
            <v>270.84749501452518</v>
          </cell>
          <cell r="AX38">
            <v>291.68191770795022</v>
          </cell>
          <cell r="AY38">
            <v>312.51634040137526</v>
          </cell>
          <cell r="AZ38">
            <v>333.35076309480024</v>
          </cell>
          <cell r="BA38">
            <v>354.18518578822523</v>
          </cell>
          <cell r="BB38">
            <v>375.01960848165027</v>
          </cell>
          <cell r="BC38">
            <v>395.85403117507525</v>
          </cell>
          <cell r="BD38">
            <v>416.68845386850023</v>
          </cell>
          <cell r="BE38">
            <v>438.15422270415036</v>
          </cell>
          <cell r="BF38">
            <v>459.61999153980031</v>
          </cell>
          <cell r="BG38">
            <v>481.08576037545038</v>
          </cell>
          <cell r="BH38">
            <v>502.55152921110039</v>
          </cell>
          <cell r="BI38">
            <v>524.0172980467504</v>
          </cell>
          <cell r="BJ38">
            <v>545.48306688240041</v>
          </cell>
          <cell r="BK38">
            <v>566.94883571805042</v>
          </cell>
          <cell r="BL38">
            <v>588.41460455370043</v>
          </cell>
          <cell r="BM38">
            <v>609.88037338935044</v>
          </cell>
          <cell r="BN38">
            <v>631.34614222500045</v>
          </cell>
        </row>
        <row r="39">
          <cell r="D39">
            <v>25253.845689000016</v>
          </cell>
          <cell r="E39">
            <v>25087.170307452619</v>
          </cell>
          <cell r="F39">
            <v>24920.494925905215</v>
          </cell>
          <cell r="G39">
            <v>24753.819544357819</v>
          </cell>
          <cell r="H39">
            <v>24587.144162810415</v>
          </cell>
          <cell r="I39">
            <v>24420.468781263018</v>
          </cell>
          <cell r="J39">
            <v>24253.793399715614</v>
          </cell>
          <cell r="K39">
            <v>24087.118018168218</v>
          </cell>
          <cell r="L39">
            <v>23920.442636620814</v>
          </cell>
          <cell r="M39">
            <v>23753.767255073417</v>
          </cell>
          <cell r="N39">
            <v>23587.091873526013</v>
          </cell>
          <cell r="O39">
            <v>23420.416491978616</v>
          </cell>
          <cell r="P39">
            <v>23253.741110431212</v>
          </cell>
          <cell r="Q39">
            <v>23087.065728883816</v>
          </cell>
          <cell r="R39">
            <v>22920.390347336415</v>
          </cell>
          <cell r="S39">
            <v>22753.714965789015</v>
          </cell>
          <cell r="T39">
            <v>22587.039584241615</v>
          </cell>
          <cell r="U39">
            <v>22420.364202694214</v>
          </cell>
          <cell r="V39">
            <v>22253.688821146814</v>
          </cell>
          <cell r="W39">
            <v>22087.013439599414</v>
          </cell>
          <cell r="X39">
            <v>21920.338058052013</v>
          </cell>
          <cell r="Y39">
            <v>21748.611907366816</v>
          </cell>
          <cell r="Z39">
            <v>21576.885756681611</v>
          </cell>
          <cell r="AA39">
            <v>21405.159605996414</v>
          </cell>
          <cell r="AB39">
            <v>21233.433455311213</v>
          </cell>
          <cell r="AC39">
            <v>21061.707304626012</v>
          </cell>
          <cell r="AD39">
            <v>20889.981153940815</v>
          </cell>
          <cell r="AE39">
            <v>20718.255003255614</v>
          </cell>
          <cell r="AF39">
            <v>20546.528852570413</v>
          </cell>
          <cell r="AG39">
            <v>20374.802701885212</v>
          </cell>
          <cell r="AH39">
            <v>20203.076551200014</v>
          </cell>
          <cell r="AJ39">
            <v>25253.845689000016</v>
          </cell>
          <cell r="AK39">
            <v>25170.507998226316</v>
          </cell>
          <cell r="AL39">
            <v>25087.170307452619</v>
          </cell>
          <cell r="AM39">
            <v>25003.832616678916</v>
          </cell>
          <cell r="AN39">
            <v>24920.494925905215</v>
          </cell>
          <cell r="AO39">
            <v>24837.157235131515</v>
          </cell>
          <cell r="AP39">
            <v>24753.819544357819</v>
          </cell>
          <cell r="AQ39">
            <v>24670.481853584115</v>
          </cell>
          <cell r="AR39">
            <v>24587.144162810415</v>
          </cell>
          <cell r="AS39">
            <v>24503.806472036715</v>
          </cell>
          <cell r="AT39">
            <v>24420.468781263018</v>
          </cell>
          <cell r="AU39">
            <v>24337.131090489314</v>
          </cell>
          <cell r="AV39">
            <v>24253.793399715614</v>
          </cell>
          <cell r="AW39">
            <v>24170.455708941918</v>
          </cell>
          <cell r="AX39">
            <v>24087.118018168218</v>
          </cell>
          <cell r="AY39">
            <v>24003.780327394514</v>
          </cell>
          <cell r="AZ39">
            <v>23920.442636620814</v>
          </cell>
          <cell r="BA39">
            <v>23837.104945847117</v>
          </cell>
          <cell r="BB39">
            <v>23753.767255073417</v>
          </cell>
          <cell r="BC39">
            <v>23670.429564299713</v>
          </cell>
          <cell r="BD39">
            <v>23587.091873526013</v>
          </cell>
          <cell r="BE39">
            <v>23501.228798183416</v>
          </cell>
          <cell r="BF39">
            <v>23415.365722840816</v>
          </cell>
          <cell r="BG39">
            <v>23329.502647498211</v>
          </cell>
          <cell r="BH39">
            <v>23243.639572155615</v>
          </cell>
          <cell r="BI39">
            <v>23157.776496813014</v>
          </cell>
          <cell r="BJ39">
            <v>23071.913421470414</v>
          </cell>
          <cell r="BK39">
            <v>22986.050346127817</v>
          </cell>
          <cell r="BL39">
            <v>22900.187270785213</v>
          </cell>
          <cell r="BM39">
            <v>22814.324195442616</v>
          </cell>
          <cell r="BN39">
            <v>22728.461120100015</v>
          </cell>
        </row>
        <row r="40">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row>
        <row r="41">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row>
        <row r="42">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row>
        <row r="43">
          <cell r="D43">
            <v>0</v>
          </cell>
          <cell r="E43">
            <v>568.0395162170131</v>
          </cell>
          <cell r="F43">
            <v>1136.0790324340262</v>
          </cell>
          <cell r="G43">
            <v>1704.1185486510392</v>
          </cell>
          <cell r="H43">
            <v>2272.1580648680524</v>
          </cell>
          <cell r="I43">
            <v>2840.1975810850649</v>
          </cell>
          <cell r="J43">
            <v>3408.2370973020784</v>
          </cell>
          <cell r="K43">
            <v>3976.2766135190914</v>
          </cell>
          <cell r="L43">
            <v>4544.3161297361048</v>
          </cell>
          <cell r="M43">
            <v>5112.3556459531173</v>
          </cell>
          <cell r="N43">
            <v>5680.3951621701299</v>
          </cell>
          <cell r="O43">
            <v>6717.4125794994579</v>
          </cell>
          <cell r="P43">
            <v>7754.429996828786</v>
          </cell>
          <cell r="Q43">
            <v>8791.447414158114</v>
          </cell>
          <cell r="R43">
            <v>9828.4648314874412</v>
          </cell>
          <cell r="S43">
            <v>10865.48224881677</v>
          </cell>
          <cell r="T43">
            <v>11902.499666146101</v>
          </cell>
          <cell r="U43">
            <v>12939.517083475428</v>
          </cell>
          <cell r="V43">
            <v>13976.534500804755</v>
          </cell>
          <cell r="W43">
            <v>15013.551918134081</v>
          </cell>
          <cell r="X43">
            <v>16050.569335463408</v>
          </cell>
          <cell r="Y43">
            <v>17811.284664106784</v>
          </cell>
          <cell r="Z43">
            <v>19571.999992750159</v>
          </cell>
          <cell r="AA43">
            <v>21332.715321393538</v>
          </cell>
          <cell r="AB43">
            <v>23093.430650036913</v>
          </cell>
          <cell r="AC43">
            <v>24854.145978680288</v>
          </cell>
          <cell r="AD43">
            <v>26614.861307323667</v>
          </cell>
          <cell r="AE43">
            <v>28375.576635967045</v>
          </cell>
          <cell r="AF43">
            <v>30136.29196461042</v>
          </cell>
          <cell r="AG43">
            <v>31897.007293253795</v>
          </cell>
          <cell r="AH43">
            <v>33657.722621897177</v>
          </cell>
          <cell r="AJ43">
            <v>0</v>
          </cell>
          <cell r="AK43">
            <v>266.19026698129426</v>
          </cell>
          <cell r="AL43">
            <v>532.38053396258852</v>
          </cell>
          <cell r="AM43">
            <v>798.57080094388277</v>
          </cell>
          <cell r="AN43">
            <v>1064.761067925177</v>
          </cell>
          <cell r="AO43">
            <v>1330.9513349064712</v>
          </cell>
          <cell r="AP43">
            <v>1597.1416018877655</v>
          </cell>
          <cell r="AQ43">
            <v>1863.3318688690597</v>
          </cell>
          <cell r="AR43">
            <v>2129.5221358503541</v>
          </cell>
          <cell r="AS43">
            <v>2395.7124028316484</v>
          </cell>
          <cell r="AT43">
            <v>2661.9026698129423</v>
          </cell>
          <cell r="AU43">
            <v>3163.3330809324307</v>
          </cell>
          <cell r="AV43">
            <v>3664.763492051919</v>
          </cell>
          <cell r="AW43">
            <v>4166.1939031714064</v>
          </cell>
          <cell r="AX43">
            <v>4667.6243142908952</v>
          </cell>
          <cell r="AY43">
            <v>5169.054725410384</v>
          </cell>
          <cell r="AZ43">
            <v>5670.4851365298728</v>
          </cell>
          <cell r="BA43">
            <v>6171.9155476493615</v>
          </cell>
          <cell r="BB43">
            <v>6673.3459587688503</v>
          </cell>
          <cell r="BC43">
            <v>7174.7763698883364</v>
          </cell>
          <cell r="BD43">
            <v>7676.2067810078252</v>
          </cell>
          <cell r="BE43">
            <v>8538.9732221134618</v>
          </cell>
          <cell r="BF43">
            <v>9401.7396632190976</v>
          </cell>
          <cell r="BG43">
            <v>10264.506104324735</v>
          </cell>
          <cell r="BH43">
            <v>11127.272545430371</v>
          </cell>
          <cell r="BI43">
            <v>11990.038986536008</v>
          </cell>
          <cell r="BJ43">
            <v>12852.805427641646</v>
          </cell>
          <cell r="BK43">
            <v>13715.571868747284</v>
          </cell>
          <cell r="BL43">
            <v>14578.338309852919</v>
          </cell>
          <cell r="BM43">
            <v>15441.104750958557</v>
          </cell>
          <cell r="BN43">
            <v>16303.871192064194</v>
          </cell>
        </row>
        <row r="44">
          <cell r="D44">
            <v>0</v>
          </cell>
          <cell r="E44">
            <v>49.287773129082183</v>
          </cell>
          <cell r="F44">
            <v>98.575546258164366</v>
          </cell>
          <cell r="G44">
            <v>147.86331938724652</v>
          </cell>
          <cell r="H44">
            <v>197.15109251632873</v>
          </cell>
          <cell r="I44">
            <v>246.43886564541089</v>
          </cell>
          <cell r="J44">
            <v>295.72663877449304</v>
          </cell>
          <cell r="K44">
            <v>345.01441190357525</v>
          </cell>
          <cell r="L44">
            <v>394.30218503265746</v>
          </cell>
          <cell r="M44">
            <v>443.58995816173962</v>
          </cell>
          <cell r="N44">
            <v>492.87773129082177</v>
          </cell>
          <cell r="O44">
            <v>542.16550441990398</v>
          </cell>
          <cell r="P44">
            <v>590.39067343094951</v>
          </cell>
          <cell r="Q44">
            <v>639.7883711239665</v>
          </cell>
          <cell r="R44">
            <v>689.18606881698361</v>
          </cell>
          <cell r="S44">
            <v>738.5837665100006</v>
          </cell>
          <cell r="T44">
            <v>787.98146420301759</v>
          </cell>
          <cell r="U44">
            <v>837.37916189603447</v>
          </cell>
          <cell r="V44">
            <v>886.77685958905158</v>
          </cell>
          <cell r="W44">
            <v>936.17455728206846</v>
          </cell>
          <cell r="X44">
            <v>985.57225497508546</v>
          </cell>
          <cell r="Y44">
            <v>1039.7489895697749</v>
          </cell>
          <cell r="Z44">
            <v>1090.5598521861293</v>
          </cell>
          <cell r="AA44">
            <v>1141.3707148024839</v>
          </cell>
          <cell r="AB44">
            <v>1192.1815774188385</v>
          </cell>
          <cell r="AC44">
            <v>1242.9924400351929</v>
          </cell>
          <cell r="AD44">
            <v>1293.8033026515475</v>
          </cell>
          <cell r="AE44">
            <v>1344.6141652679019</v>
          </cell>
          <cell r="AF44">
            <v>1395.4250278842565</v>
          </cell>
          <cell r="AG44">
            <v>1446.2358905006108</v>
          </cell>
          <cell r="AH44">
            <v>1497.0467531169654</v>
          </cell>
          <cell r="AJ44">
            <v>0</v>
          </cell>
          <cell r="AK44">
            <v>25.366796525994985</v>
          </cell>
          <cell r="AL44">
            <v>50.73359305198997</v>
          </cell>
          <cell r="AM44">
            <v>76.100389577984942</v>
          </cell>
          <cell r="AN44">
            <v>101.46718610397994</v>
          </cell>
          <cell r="AO44">
            <v>126.8339826299749</v>
          </cell>
          <cell r="AP44">
            <v>152.20077915596988</v>
          </cell>
          <cell r="AQ44">
            <v>177.56757568196488</v>
          </cell>
          <cell r="AR44">
            <v>202.93437220795988</v>
          </cell>
          <cell r="AS44">
            <v>228.30116873395485</v>
          </cell>
          <cell r="AT44">
            <v>253.6679652599498</v>
          </cell>
          <cell r="AU44">
            <v>279.0347617859448</v>
          </cell>
          <cell r="AV44">
            <v>303.47709272924794</v>
          </cell>
          <cell r="AW44">
            <v>328.93952362586623</v>
          </cell>
          <cell r="AX44">
            <v>354.40195452248452</v>
          </cell>
          <cell r="AY44">
            <v>379.8643854191028</v>
          </cell>
          <cell r="AZ44">
            <v>405.32681631572109</v>
          </cell>
          <cell r="BA44">
            <v>430.78924721233932</v>
          </cell>
          <cell r="BB44">
            <v>456.25167810895761</v>
          </cell>
          <cell r="BC44">
            <v>481.71410900557589</v>
          </cell>
          <cell r="BD44">
            <v>507.17653990219412</v>
          </cell>
          <cell r="BE44">
            <v>536.26601877913686</v>
          </cell>
          <cell r="BF44">
            <v>562.42718903492823</v>
          </cell>
          <cell r="BG44">
            <v>588.58835929071972</v>
          </cell>
          <cell r="BH44">
            <v>614.7495295465111</v>
          </cell>
          <cell r="BI44">
            <v>640.91069980230247</v>
          </cell>
          <cell r="BJ44">
            <v>667.07187005809396</v>
          </cell>
          <cell r="BK44">
            <v>693.23304031388534</v>
          </cell>
          <cell r="BL44">
            <v>719.39421056967672</v>
          </cell>
          <cell r="BM44">
            <v>745.55538082546809</v>
          </cell>
          <cell r="BN44">
            <v>771.71655108125947</v>
          </cell>
        </row>
        <row r="45">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row>
        <row r="46">
          <cell r="D46">
            <v>80369.95000000007</v>
          </cell>
          <cell r="E46">
            <v>79752.622710653974</v>
          </cell>
          <cell r="F46">
            <v>79135.295421307892</v>
          </cell>
          <cell r="G46">
            <v>78517.968131961781</v>
          </cell>
          <cell r="H46">
            <v>77900.640842615685</v>
          </cell>
          <cell r="I46">
            <v>77283.313553269589</v>
          </cell>
          <cell r="J46">
            <v>76665.986263923507</v>
          </cell>
          <cell r="K46">
            <v>76048.658974577411</v>
          </cell>
          <cell r="L46">
            <v>75431.3316852313</v>
          </cell>
          <cell r="M46">
            <v>74814.004395885204</v>
          </cell>
          <cell r="N46">
            <v>74196.677106539122</v>
          </cell>
          <cell r="O46">
            <v>73110.371916080709</v>
          </cell>
          <cell r="P46">
            <v>72025.129329740332</v>
          </cell>
          <cell r="Q46">
            <v>70938.714214717984</v>
          </cell>
          <cell r="R46">
            <v>69852.299099695651</v>
          </cell>
          <cell r="S46">
            <v>68765.883984673303</v>
          </cell>
          <cell r="T46">
            <v>67679.468869650955</v>
          </cell>
          <cell r="U46">
            <v>66593.053754628607</v>
          </cell>
          <cell r="V46">
            <v>65506.638639606259</v>
          </cell>
          <cell r="W46">
            <v>64420.223524583926</v>
          </cell>
          <cell r="X46">
            <v>63333.808409561578</v>
          </cell>
          <cell r="Y46">
            <v>61518.916346323509</v>
          </cell>
          <cell r="Z46">
            <v>59707.390155063775</v>
          </cell>
          <cell r="AA46">
            <v>57895.863963804048</v>
          </cell>
          <cell r="AB46">
            <v>56084.337772544321</v>
          </cell>
          <cell r="AC46">
            <v>54272.811581284586</v>
          </cell>
          <cell r="AD46">
            <v>52461.285390024859</v>
          </cell>
          <cell r="AE46">
            <v>50649.759198765125</v>
          </cell>
          <cell r="AF46">
            <v>48838.233007505391</v>
          </cell>
          <cell r="AG46">
            <v>47026.706816245664</v>
          </cell>
          <cell r="AH46">
            <v>45215.180624985929</v>
          </cell>
          <cell r="AJ46">
            <v>80369.95000000007</v>
          </cell>
          <cell r="AK46">
            <v>80078.392936492775</v>
          </cell>
          <cell r="AL46">
            <v>79786.835872985495</v>
          </cell>
          <cell r="AM46">
            <v>79495.278809478201</v>
          </cell>
          <cell r="AN46">
            <v>79203.721745970906</v>
          </cell>
          <cell r="AO46">
            <v>78912.164682463626</v>
          </cell>
          <cell r="AP46">
            <v>78620.607618956332</v>
          </cell>
          <cell r="AQ46">
            <v>78329.050555449037</v>
          </cell>
          <cell r="AR46">
            <v>78037.493491941757</v>
          </cell>
          <cell r="AS46">
            <v>77745.936428434463</v>
          </cell>
          <cell r="AT46">
            <v>77454.379364927168</v>
          </cell>
          <cell r="AU46">
            <v>76927.582157281693</v>
          </cell>
          <cell r="AV46">
            <v>76401.709415218909</v>
          </cell>
          <cell r="AW46">
            <v>75874.816573202799</v>
          </cell>
          <cell r="AX46">
            <v>75347.923731186689</v>
          </cell>
          <cell r="AY46">
            <v>74821.030889170579</v>
          </cell>
          <cell r="AZ46">
            <v>74294.138047154484</v>
          </cell>
          <cell r="BA46">
            <v>73767.245205138373</v>
          </cell>
          <cell r="BB46">
            <v>73240.352363122263</v>
          </cell>
          <cell r="BC46">
            <v>72713.459521106153</v>
          </cell>
          <cell r="BD46">
            <v>72186.566679090043</v>
          </cell>
          <cell r="BE46">
            <v>71294.710759107475</v>
          </cell>
          <cell r="BF46">
            <v>70405.783147746042</v>
          </cell>
          <cell r="BG46">
            <v>69516.85553638461</v>
          </cell>
          <cell r="BH46">
            <v>68627.927925023192</v>
          </cell>
          <cell r="BI46">
            <v>67739.00031366176</v>
          </cell>
          <cell r="BJ46">
            <v>66850.072702300327</v>
          </cell>
          <cell r="BK46">
            <v>65961.145090938895</v>
          </cell>
          <cell r="BL46">
            <v>65072.217479577477</v>
          </cell>
          <cell r="BM46">
            <v>64183.289868216045</v>
          </cell>
          <cell r="BN46">
            <v>63294.362256854612</v>
          </cell>
        </row>
        <row r="47">
          <cell r="D47"/>
          <cell r="E47"/>
          <cell r="F47"/>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row>
        <row r="48">
          <cell r="D48">
            <v>302.82249017857168</v>
          </cell>
          <cell r="E48">
            <v>298.79495105919665</v>
          </cell>
          <cell r="F48">
            <v>294.76741193982167</v>
          </cell>
          <cell r="G48">
            <v>290.73987282044664</v>
          </cell>
          <cell r="H48">
            <v>286.71233370107171</v>
          </cell>
          <cell r="I48">
            <v>282.68479458169668</v>
          </cell>
          <cell r="J48">
            <v>278.6572554623217</v>
          </cell>
          <cell r="K48">
            <v>274.62971634294667</v>
          </cell>
          <cell r="L48">
            <v>270.60217722357163</v>
          </cell>
          <cell r="M48">
            <v>266.57463810419665</v>
          </cell>
          <cell r="N48">
            <v>262.54709898482162</v>
          </cell>
          <cell r="O48">
            <v>255.38958660696096</v>
          </cell>
          <cell r="P48">
            <v>249.29467834713682</v>
          </cell>
          <cell r="Q48">
            <v>242.0272414053413</v>
          </cell>
          <cell r="R48">
            <v>234.75980446354572</v>
          </cell>
          <cell r="S48">
            <v>227.49236752175023</v>
          </cell>
          <cell r="T48">
            <v>220.22493057995464</v>
          </cell>
          <cell r="U48">
            <v>212.95749363815912</v>
          </cell>
          <cell r="V48">
            <v>205.69005669636357</v>
          </cell>
          <cell r="W48">
            <v>198.42261975456805</v>
          </cell>
          <cell r="X48">
            <v>191.15518281277249</v>
          </cell>
          <cell r="Y48">
            <v>180.36622313269035</v>
          </cell>
          <cell r="Z48">
            <v>172.94313543094302</v>
          </cell>
          <cell r="AA48">
            <v>165.52004772919568</v>
          </cell>
          <cell r="AB48">
            <v>158.09696002744835</v>
          </cell>
          <cell r="AC48">
            <v>150.67387232570104</v>
          </cell>
          <cell r="AD48">
            <v>143.25078462395371</v>
          </cell>
          <cell r="AE48">
            <v>135.82769692220637</v>
          </cell>
          <cell r="AF48">
            <v>128.40460922045906</v>
          </cell>
          <cell r="AG48">
            <v>120.9815215187117</v>
          </cell>
          <cell r="AH48">
            <v>113.55843381696438</v>
          </cell>
          <cell r="AJ48">
            <v>302.82249017857168</v>
          </cell>
          <cell r="AK48">
            <v>299.588115838372</v>
          </cell>
          <cell r="AL48">
            <v>296.35374149817227</v>
          </cell>
          <cell r="AM48">
            <v>293.11936715797265</v>
          </cell>
          <cell r="AN48">
            <v>289.88499281777297</v>
          </cell>
          <cell r="AO48">
            <v>286.65061847757329</v>
          </cell>
          <cell r="AP48">
            <v>283.41624413737355</v>
          </cell>
          <cell r="AQ48">
            <v>280.18186979717393</v>
          </cell>
          <cell r="AR48">
            <v>276.94749545697425</v>
          </cell>
          <cell r="AS48">
            <v>273.71312111677457</v>
          </cell>
          <cell r="AT48">
            <v>270.47874677657484</v>
          </cell>
          <cell r="AU48">
            <v>264.92819222509576</v>
          </cell>
          <cell r="AV48">
            <v>260.3021032563085</v>
          </cell>
          <cell r="AW48">
            <v>254.65591433420607</v>
          </cell>
          <cell r="AX48">
            <v>249.00972541210365</v>
          </cell>
          <cell r="AY48">
            <v>243.36353649000131</v>
          </cell>
          <cell r="AZ48">
            <v>237.71734756789888</v>
          </cell>
          <cell r="BA48">
            <v>232.07115864579646</v>
          </cell>
          <cell r="BB48">
            <v>226.42496972369403</v>
          </cell>
          <cell r="BC48">
            <v>220.77878080159167</v>
          </cell>
          <cell r="BD48">
            <v>215.13259187948927</v>
          </cell>
          <cell r="BE48">
            <v>206.44566845853183</v>
          </cell>
          <cell r="BF48">
            <v>200.68705365872574</v>
          </cell>
          <cell r="BG48">
            <v>194.92843885891966</v>
          </cell>
          <cell r="BH48">
            <v>189.16982405911352</v>
          </cell>
          <cell r="BI48">
            <v>183.41120925930744</v>
          </cell>
          <cell r="BJ48">
            <v>177.65259445950136</v>
          </cell>
          <cell r="BK48">
            <v>171.89397965969522</v>
          </cell>
          <cell r="BL48">
            <v>166.13536485988914</v>
          </cell>
          <cell r="BM48">
            <v>160.37675006008303</v>
          </cell>
          <cell r="BN48">
            <v>154.61813526027694</v>
          </cell>
        </row>
        <row r="49">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row>
        <row r="51">
          <cell r="D51">
            <v>302.82249017857168</v>
          </cell>
          <cell r="E51">
            <v>298.79495105919665</v>
          </cell>
          <cell r="F51">
            <v>294.76741193982167</v>
          </cell>
          <cell r="G51">
            <v>290.73987282044664</v>
          </cell>
          <cell r="H51">
            <v>286.71233370107171</v>
          </cell>
          <cell r="I51">
            <v>282.68479458169668</v>
          </cell>
          <cell r="J51">
            <v>278.6572554623217</v>
          </cell>
          <cell r="K51">
            <v>274.62971634294667</v>
          </cell>
          <cell r="L51">
            <v>270.60217722357163</v>
          </cell>
          <cell r="M51">
            <v>266.57463810419665</v>
          </cell>
          <cell r="N51">
            <v>262.54709898482162</v>
          </cell>
          <cell r="O51">
            <v>255.38958660696096</v>
          </cell>
          <cell r="P51">
            <v>249.29467834713682</v>
          </cell>
          <cell r="Q51">
            <v>242.0272414053413</v>
          </cell>
          <cell r="R51">
            <v>234.75980446354572</v>
          </cell>
          <cell r="S51">
            <v>227.49236752175023</v>
          </cell>
          <cell r="T51">
            <v>220.22493057995464</v>
          </cell>
          <cell r="U51">
            <v>212.95749363815912</v>
          </cell>
          <cell r="V51">
            <v>205.69005669636357</v>
          </cell>
          <cell r="W51">
            <v>198.42261975456805</v>
          </cell>
          <cell r="X51">
            <v>191.15518281277249</v>
          </cell>
          <cell r="Y51">
            <v>180.36622313269035</v>
          </cell>
          <cell r="Z51">
            <v>172.94313543094302</v>
          </cell>
          <cell r="AA51">
            <v>165.52004772919568</v>
          </cell>
          <cell r="AB51">
            <v>158.09696002744835</v>
          </cell>
          <cell r="AC51">
            <v>150.67387232570104</v>
          </cell>
          <cell r="AD51">
            <v>143.25078462395371</v>
          </cell>
          <cell r="AE51">
            <v>135.82769692220637</v>
          </cell>
          <cell r="AF51">
            <v>128.40460922045906</v>
          </cell>
          <cell r="AG51">
            <v>120.9815215187117</v>
          </cell>
          <cell r="AH51">
            <v>113.55843381696438</v>
          </cell>
          <cell r="AJ51">
            <v>302.82249017857168</v>
          </cell>
          <cell r="AK51">
            <v>299.588115838372</v>
          </cell>
          <cell r="AL51">
            <v>296.35374149817227</v>
          </cell>
          <cell r="AM51">
            <v>293.11936715797265</v>
          </cell>
          <cell r="AN51">
            <v>289.88499281777297</v>
          </cell>
          <cell r="AO51">
            <v>286.65061847757329</v>
          </cell>
          <cell r="AP51">
            <v>283.41624413737355</v>
          </cell>
          <cell r="AQ51">
            <v>280.18186979717393</v>
          </cell>
          <cell r="AR51">
            <v>276.94749545697425</v>
          </cell>
          <cell r="AS51">
            <v>273.71312111677457</v>
          </cell>
          <cell r="AT51">
            <v>270.47874677657484</v>
          </cell>
          <cell r="AU51">
            <v>264.92819222509576</v>
          </cell>
          <cell r="AV51">
            <v>260.3021032563085</v>
          </cell>
          <cell r="AW51">
            <v>254.65591433420607</v>
          </cell>
          <cell r="AX51">
            <v>249.00972541210365</v>
          </cell>
          <cell r="AY51">
            <v>243.36353649000131</v>
          </cell>
          <cell r="AZ51">
            <v>237.71734756789888</v>
          </cell>
          <cell r="BA51">
            <v>232.07115864579646</v>
          </cell>
          <cell r="BB51">
            <v>226.42496972369403</v>
          </cell>
          <cell r="BC51">
            <v>220.77878080159167</v>
          </cell>
          <cell r="BD51">
            <v>215.13259187948927</v>
          </cell>
          <cell r="BE51">
            <v>206.44566845853183</v>
          </cell>
          <cell r="BF51">
            <v>200.68705365872574</v>
          </cell>
          <cell r="BG51">
            <v>194.92843885891966</v>
          </cell>
          <cell r="BH51">
            <v>189.16982405911352</v>
          </cell>
          <cell r="BI51">
            <v>183.41120925930744</v>
          </cell>
          <cell r="BJ51">
            <v>177.65259445950136</v>
          </cell>
          <cell r="BK51">
            <v>171.89397965969522</v>
          </cell>
          <cell r="BL51">
            <v>166.13536485988914</v>
          </cell>
          <cell r="BM51">
            <v>160.37675006008303</v>
          </cell>
          <cell r="BN51">
            <v>154.61813526027694</v>
          </cell>
        </row>
        <row r="52">
          <cell r="D52">
            <v>43857.307643928616</v>
          </cell>
          <cell r="E52">
            <v>43620.478182651401</v>
          </cell>
          <cell r="F52">
            <v>43383.648721374186</v>
          </cell>
          <cell r="G52">
            <v>43146.819260096971</v>
          </cell>
          <cell r="H52">
            <v>42909.989798819755</v>
          </cell>
          <cell r="I52">
            <v>42673.16033754254</v>
          </cell>
          <cell r="J52">
            <v>42436.330876265332</v>
          </cell>
          <cell r="K52">
            <v>42199.501414988117</v>
          </cell>
          <cell r="L52">
            <v>41962.671953710902</v>
          </cell>
          <cell r="M52">
            <v>41725.842492433687</v>
          </cell>
          <cell r="N52">
            <v>41489.013031156472</v>
          </cell>
          <cell r="O52">
            <v>40778.524647324826</v>
          </cell>
          <cell r="P52">
            <v>40068.036263493181</v>
          </cell>
          <cell r="Q52">
            <v>39357.547879661543</v>
          </cell>
          <cell r="R52">
            <v>38647.059495829897</v>
          </cell>
          <cell r="S52">
            <v>37936.571111998252</v>
          </cell>
          <cell r="T52">
            <v>37226.082728166606</v>
          </cell>
          <cell r="U52">
            <v>36515.594344334968</v>
          </cell>
          <cell r="V52">
            <v>35805.105960503322</v>
          </cell>
          <cell r="W52">
            <v>35094.617576671677</v>
          </cell>
          <cell r="X52">
            <v>34384.129192840031</v>
          </cell>
          <cell r="Y52">
            <v>32963.152425176748</v>
          </cell>
          <cell r="Z52">
            <v>31542.17565751346</v>
          </cell>
          <cell r="AA52">
            <v>30121.198889850173</v>
          </cell>
          <cell r="AB52">
            <v>28700.222122186886</v>
          </cell>
          <cell r="AC52">
            <v>27279.245354523602</v>
          </cell>
          <cell r="AD52">
            <v>25858.268586860311</v>
          </cell>
          <cell r="AE52">
            <v>24437.291819197024</v>
          </cell>
          <cell r="AF52">
            <v>23016.31505153374</v>
          </cell>
          <cell r="AG52">
            <v>21595.338283870453</v>
          </cell>
          <cell r="AH52">
            <v>20174.361516207162</v>
          </cell>
          <cell r="AJ52">
            <v>43857.307643928616</v>
          </cell>
          <cell r="AK52">
            <v>43738.892913290008</v>
          </cell>
          <cell r="AL52">
            <v>43620.478182651401</v>
          </cell>
          <cell r="AM52">
            <v>43502.063452012793</v>
          </cell>
          <cell r="AN52">
            <v>43383.648721374186</v>
          </cell>
          <cell r="AO52">
            <v>43265.233990735578</v>
          </cell>
          <cell r="AP52">
            <v>43146.819260096971</v>
          </cell>
          <cell r="AQ52">
            <v>43028.404529458363</v>
          </cell>
          <cell r="AR52">
            <v>42909.989798819755</v>
          </cell>
          <cell r="AS52">
            <v>42791.575068181148</v>
          </cell>
          <cell r="AT52">
            <v>42673.16033754254</v>
          </cell>
          <cell r="AU52">
            <v>42317.916145626725</v>
          </cell>
          <cell r="AV52">
            <v>41962.671953710902</v>
          </cell>
          <cell r="AW52">
            <v>41607.427761795079</v>
          </cell>
          <cell r="AX52">
            <v>41252.183569879257</v>
          </cell>
          <cell r="AY52">
            <v>40896.939377963434</v>
          </cell>
          <cell r="AZ52">
            <v>40541.695186047611</v>
          </cell>
          <cell r="BA52">
            <v>40186.450994131788</v>
          </cell>
          <cell r="BB52">
            <v>39831.206802215966</v>
          </cell>
          <cell r="BC52">
            <v>39475.96261030015</v>
          </cell>
          <cell r="BD52">
            <v>39120.718418384327</v>
          </cell>
          <cell r="BE52">
            <v>38410.230034552682</v>
          </cell>
          <cell r="BF52">
            <v>37699.741650721036</v>
          </cell>
          <cell r="BG52">
            <v>36989.253266889398</v>
          </cell>
          <cell r="BH52">
            <v>36278.764883057753</v>
          </cell>
          <cell r="BI52">
            <v>35568.276499226107</v>
          </cell>
          <cell r="BJ52">
            <v>34857.788115394462</v>
          </cell>
          <cell r="BK52">
            <v>34147.299731562816</v>
          </cell>
          <cell r="BL52">
            <v>33436.811347731178</v>
          </cell>
          <cell r="BM52">
            <v>32726.322963899533</v>
          </cell>
          <cell r="BN52">
            <v>32015.834580067887</v>
          </cell>
        </row>
        <row r="53">
          <cell r="D53">
            <v>0</v>
          </cell>
          <cell r="E53">
            <v>65.852698146110498</v>
          </cell>
          <cell r="F53">
            <v>147.20014879718818</v>
          </cell>
          <cell r="G53">
            <v>244.04235195323304</v>
          </cell>
          <cell r="H53">
            <v>356.37930761424496</v>
          </cell>
          <cell r="I53">
            <v>484.21101578022427</v>
          </cell>
          <cell r="J53">
            <v>627.53747645117062</v>
          </cell>
          <cell r="K53">
            <v>786.35868962708423</v>
          </cell>
          <cell r="L53">
            <v>960.67465530796483</v>
          </cell>
          <cell r="M53">
            <v>1150.4853734938126</v>
          </cell>
          <cell r="N53">
            <v>1355.7908441846275</v>
          </cell>
          <cell r="O53">
            <v>1576.5910673804099</v>
          </cell>
          <cell r="P53">
            <v>1812.8860430811592</v>
          </cell>
          <cell r="Q53">
            <v>2053.5265221219265</v>
          </cell>
          <cell r="R53">
            <v>2306.7750812759859</v>
          </cell>
          <cell r="S53">
            <v>2572.3807055527568</v>
          </cell>
          <cell r="T53">
            <v>2850.092379961658</v>
          </cell>
          <cell r="U53">
            <v>3139.6590895121099</v>
          </cell>
          <cell r="V53">
            <v>3440.8298192135326</v>
          </cell>
          <cell r="W53">
            <v>3753.3535540753442</v>
          </cell>
          <cell r="X53">
            <v>4076.979279106964</v>
          </cell>
          <cell r="Y53">
            <v>4411.4559793178132</v>
          </cell>
          <cell r="Z53">
            <v>4756.5326397173103</v>
          </cell>
          <cell r="AA53">
            <v>5053.2625733508075</v>
          </cell>
          <cell r="AB53">
            <v>5350.9702258673697</v>
          </cell>
          <cell r="AC53">
            <v>5648.9025522952543</v>
          </cell>
          <cell r="AD53">
            <v>5946.3065076627172</v>
          </cell>
          <cell r="AE53">
            <v>6242.4290469980206</v>
          </cell>
          <cell r="AF53">
            <v>6536.5171253294211</v>
          </cell>
          <cell r="AG53">
            <v>6827.817697685181</v>
          </cell>
          <cell r="AH53">
            <v>7115.5777190935505</v>
          </cell>
          <cell r="AJ53">
            <v>0</v>
          </cell>
          <cell r="AK53">
            <v>65.852698146110498</v>
          </cell>
          <cell r="AL53">
            <v>147.20014879718818</v>
          </cell>
          <cell r="AM53">
            <v>244.04235195323304</v>
          </cell>
          <cell r="AN53">
            <v>356.37930761424496</v>
          </cell>
          <cell r="AO53">
            <v>484.21101578022427</v>
          </cell>
          <cell r="AP53">
            <v>627.53747645117062</v>
          </cell>
          <cell r="AQ53">
            <v>786.35868962708423</v>
          </cell>
          <cell r="AR53">
            <v>960.67465530796483</v>
          </cell>
          <cell r="AS53">
            <v>1150.4853734938126</v>
          </cell>
          <cell r="AT53">
            <v>1355.7908441846275</v>
          </cell>
          <cell r="AU53">
            <v>1576.5910673804099</v>
          </cell>
          <cell r="AV53">
            <v>1812.8860430811592</v>
          </cell>
          <cell r="AW53">
            <v>2053.5265221219265</v>
          </cell>
          <cell r="AX53">
            <v>2306.7750812759859</v>
          </cell>
          <cell r="AY53">
            <v>2572.3807055527568</v>
          </cell>
          <cell r="AZ53">
            <v>2850.092379961658</v>
          </cell>
          <cell r="BA53">
            <v>3139.6590895121099</v>
          </cell>
          <cell r="BB53">
            <v>3440.8298192135326</v>
          </cell>
          <cell r="BC53">
            <v>3753.3535540753442</v>
          </cell>
          <cell r="BD53">
            <v>4076.979279106964</v>
          </cell>
          <cell r="BE53">
            <v>4411.4559793178132</v>
          </cell>
          <cell r="BF53">
            <v>4756.5326397173103</v>
          </cell>
          <cell r="BG53">
            <v>5053.2625733508075</v>
          </cell>
          <cell r="BH53">
            <v>5350.9702258673697</v>
          </cell>
          <cell r="BI53">
            <v>5648.9025522952543</v>
          </cell>
          <cell r="BJ53">
            <v>5946.3065076627172</v>
          </cell>
          <cell r="BK53">
            <v>6242.4290469980206</v>
          </cell>
          <cell r="BL53">
            <v>6536.5171253294211</v>
          </cell>
          <cell r="BM53">
            <v>6827.817697685181</v>
          </cell>
          <cell r="BN53">
            <v>7115.5777190935505</v>
          </cell>
        </row>
        <row r="54">
          <cell r="D54">
            <v>43857.307643928616</v>
          </cell>
          <cell r="E54">
            <v>43554.62548450529</v>
          </cell>
          <cell r="F54">
            <v>43236.448572576999</v>
          </cell>
          <cell r="G54">
            <v>42902.776908143736</v>
          </cell>
          <cell r="H54">
            <v>42553.610491205509</v>
          </cell>
          <cell r="I54">
            <v>42188.949321762317</v>
          </cell>
          <cell r="J54">
            <v>41808.79339981416</v>
          </cell>
          <cell r="K54">
            <v>41413.142725361031</v>
          </cell>
          <cell r="L54">
            <v>41001.997298402937</v>
          </cell>
          <cell r="M54">
            <v>40575.357118939872</v>
          </cell>
          <cell r="N54">
            <v>40133.222186971841</v>
          </cell>
          <cell r="O54">
            <v>39201.933579944416</v>
          </cell>
          <cell r="P54">
            <v>38255.150220412019</v>
          </cell>
          <cell r="Q54">
            <v>37304.021357539619</v>
          </cell>
          <cell r="R54">
            <v>36340.284414553913</v>
          </cell>
          <cell r="S54">
            <v>35364.190406445494</v>
          </cell>
          <cell r="T54">
            <v>34375.990348204949</v>
          </cell>
          <cell r="U54">
            <v>33375.935254822856</v>
          </cell>
          <cell r="V54">
            <v>32364.276141289789</v>
          </cell>
          <cell r="W54">
            <v>31341.264022596333</v>
          </cell>
          <cell r="X54">
            <v>30307.149913733068</v>
          </cell>
          <cell r="Y54">
            <v>28551.696445858935</v>
          </cell>
          <cell r="Z54">
            <v>26785.643017796152</v>
          </cell>
          <cell r="AA54">
            <v>25067.936316499367</v>
          </cell>
          <cell r="AB54">
            <v>23349.251896319518</v>
          </cell>
          <cell r="AC54">
            <v>21630.342802228348</v>
          </cell>
          <cell r="AD54">
            <v>19911.962079197594</v>
          </cell>
          <cell r="AE54">
            <v>18194.862772199005</v>
          </cell>
          <cell r="AF54">
            <v>16479.797926204319</v>
          </cell>
          <cell r="AG54">
            <v>14767.520586185272</v>
          </cell>
          <cell r="AH54">
            <v>13058.78379711361</v>
          </cell>
          <cell r="AJ54">
            <v>43857.307643928616</v>
          </cell>
          <cell r="AK54">
            <v>43673.040215143898</v>
          </cell>
          <cell r="AL54">
            <v>43473.278033854214</v>
          </cell>
          <cell r="AM54">
            <v>43258.021100059559</v>
          </cell>
          <cell r="AN54">
            <v>43027.269413759939</v>
          </cell>
          <cell r="AO54">
            <v>42781.022974955355</v>
          </cell>
          <cell r="AP54">
            <v>42519.281783645798</v>
          </cell>
          <cell r="AQ54">
            <v>42242.045839831277</v>
          </cell>
          <cell r="AR54">
            <v>41949.315143511791</v>
          </cell>
          <cell r="AS54">
            <v>41641.089694687333</v>
          </cell>
          <cell r="AT54">
            <v>41317.36949335791</v>
          </cell>
          <cell r="AU54">
            <v>40741.325078246315</v>
          </cell>
          <cell r="AV54">
            <v>40149.78591062974</v>
          </cell>
          <cell r="AW54">
            <v>39553.901239673156</v>
          </cell>
          <cell r="AX54">
            <v>38945.408488603272</v>
          </cell>
          <cell r="AY54">
            <v>38324.558672410676</v>
          </cell>
          <cell r="AZ54">
            <v>37691.602806085953</v>
          </cell>
          <cell r="BA54">
            <v>37046.791904619677</v>
          </cell>
          <cell r="BB54">
            <v>36390.376983002432</v>
          </cell>
          <cell r="BC54">
            <v>35722.609056224806</v>
          </cell>
          <cell r="BD54">
            <v>35043.739139277364</v>
          </cell>
          <cell r="BE54">
            <v>33998.77405523487</v>
          </cell>
          <cell r="BF54">
            <v>32943.209011003724</v>
          </cell>
          <cell r="BG54">
            <v>31935.990693538592</v>
          </cell>
          <cell r="BH54">
            <v>30927.794657190381</v>
          </cell>
          <cell r="BI54">
            <v>29919.373946930853</v>
          </cell>
          <cell r="BJ54">
            <v>28911.481607731745</v>
          </cell>
          <cell r="BK54">
            <v>27904.870684564798</v>
          </cell>
          <cell r="BL54">
            <v>26900.294222401757</v>
          </cell>
          <cell r="BM54">
            <v>25898.50526621435</v>
          </cell>
          <cell r="BN54">
            <v>24900.256860974336</v>
          </cell>
        </row>
        <row r="55">
          <cell r="D55">
            <v>858.35106600000074</v>
          </cell>
          <cell r="E55">
            <v>831.8280180606007</v>
          </cell>
          <cell r="F55">
            <v>805.30497012120065</v>
          </cell>
          <cell r="G55">
            <v>778.78192218180061</v>
          </cell>
          <cell r="H55">
            <v>752.25887424240068</v>
          </cell>
          <cell r="I55">
            <v>725.73582630300064</v>
          </cell>
          <cell r="J55">
            <v>699.21277836360071</v>
          </cell>
          <cell r="K55">
            <v>672.68973042420066</v>
          </cell>
          <cell r="L55">
            <v>646.16668248480062</v>
          </cell>
          <cell r="M55">
            <v>619.64363454540057</v>
          </cell>
          <cell r="N55">
            <v>593.12058660600053</v>
          </cell>
          <cell r="O55">
            <v>574.40853336720045</v>
          </cell>
          <cell r="P55">
            <v>555.69648012840048</v>
          </cell>
          <cell r="Q55">
            <v>536.98442688960051</v>
          </cell>
          <cell r="R55">
            <v>518.27237365080043</v>
          </cell>
          <cell r="S55">
            <v>499.56032041200046</v>
          </cell>
          <cell r="T55">
            <v>480.84826717320038</v>
          </cell>
          <cell r="U55">
            <v>462.13621393440042</v>
          </cell>
          <cell r="V55">
            <v>443.42416069560034</v>
          </cell>
          <cell r="W55">
            <v>424.71210745680031</v>
          </cell>
          <cell r="X55">
            <v>406.00005421800034</v>
          </cell>
          <cell r="Y55">
            <v>383.42542118220024</v>
          </cell>
          <cell r="Z55">
            <v>360.8507881464003</v>
          </cell>
          <cell r="AA55">
            <v>338.27615511060026</v>
          </cell>
          <cell r="AB55">
            <v>315.70152207480021</v>
          </cell>
          <cell r="AC55">
            <v>293.12688903900028</v>
          </cell>
          <cell r="AD55">
            <v>270.55225600320011</v>
          </cell>
          <cell r="AE55">
            <v>247.97762296740018</v>
          </cell>
          <cell r="AF55">
            <v>225.4029899316001</v>
          </cell>
          <cell r="AG55">
            <v>202.82835689580014</v>
          </cell>
          <cell r="AH55">
            <v>180.25372386000015</v>
          </cell>
          <cell r="AJ55">
            <v>858.35106600000074</v>
          </cell>
          <cell r="AK55">
            <v>845.08954203030078</v>
          </cell>
          <cell r="AL55">
            <v>831.8280180606007</v>
          </cell>
          <cell r="AM55">
            <v>818.56649409090073</v>
          </cell>
          <cell r="AN55">
            <v>805.30497012120065</v>
          </cell>
          <cell r="AO55">
            <v>792.04344615150069</v>
          </cell>
          <cell r="AP55">
            <v>778.78192218180061</v>
          </cell>
          <cell r="AQ55">
            <v>765.52039821210064</v>
          </cell>
          <cell r="AR55">
            <v>752.25887424240068</v>
          </cell>
          <cell r="AS55">
            <v>738.9973502727006</v>
          </cell>
          <cell r="AT55">
            <v>725.73582630300064</v>
          </cell>
          <cell r="AU55">
            <v>716.3797996836006</v>
          </cell>
          <cell r="AV55">
            <v>707.02377306420067</v>
          </cell>
          <cell r="AW55">
            <v>697.66774644480051</v>
          </cell>
          <cell r="AX55">
            <v>688.31171982540059</v>
          </cell>
          <cell r="AY55">
            <v>678.95569320600055</v>
          </cell>
          <cell r="AZ55">
            <v>669.59966658660062</v>
          </cell>
          <cell r="BA55">
            <v>660.24363996720058</v>
          </cell>
          <cell r="BB55">
            <v>650.88761334780054</v>
          </cell>
          <cell r="BC55">
            <v>641.53158672840061</v>
          </cell>
          <cell r="BD55">
            <v>632.17556010900046</v>
          </cell>
          <cell r="BE55">
            <v>620.88824359110049</v>
          </cell>
          <cell r="BF55">
            <v>609.60092707320052</v>
          </cell>
          <cell r="BG55">
            <v>598.31361055530056</v>
          </cell>
          <cell r="BH55">
            <v>587.02629403740048</v>
          </cell>
          <cell r="BI55">
            <v>575.73897751950051</v>
          </cell>
          <cell r="BJ55">
            <v>564.45166100160043</v>
          </cell>
          <cell r="BK55">
            <v>553.16434448370046</v>
          </cell>
          <cell r="BL55">
            <v>541.87702796580038</v>
          </cell>
          <cell r="BM55">
            <v>530.58971144790041</v>
          </cell>
          <cell r="BN55">
            <v>519.30239493000045</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row>
        <row r="58">
          <cell r="D58">
            <v>858.35106600000074</v>
          </cell>
          <cell r="E58">
            <v>831.8280180606007</v>
          </cell>
          <cell r="F58">
            <v>805.30497012120065</v>
          </cell>
          <cell r="G58">
            <v>778.78192218180061</v>
          </cell>
          <cell r="H58">
            <v>752.25887424240068</v>
          </cell>
          <cell r="I58">
            <v>725.73582630300064</v>
          </cell>
          <cell r="J58">
            <v>699.21277836360071</v>
          </cell>
          <cell r="K58">
            <v>672.68973042420066</v>
          </cell>
          <cell r="L58">
            <v>646.16668248480062</v>
          </cell>
          <cell r="M58">
            <v>619.64363454540057</v>
          </cell>
          <cell r="N58">
            <v>593.12058660600053</v>
          </cell>
          <cell r="O58">
            <v>574.40853336720045</v>
          </cell>
          <cell r="P58">
            <v>555.69648012840048</v>
          </cell>
          <cell r="Q58">
            <v>536.98442688960051</v>
          </cell>
          <cell r="R58">
            <v>518.27237365080043</v>
          </cell>
          <cell r="S58">
            <v>499.56032041200046</v>
          </cell>
          <cell r="T58">
            <v>480.84826717320038</v>
          </cell>
          <cell r="U58">
            <v>462.13621393440042</v>
          </cell>
          <cell r="V58">
            <v>443.42416069560034</v>
          </cell>
          <cell r="W58">
            <v>424.71210745680031</v>
          </cell>
          <cell r="X58">
            <v>406.00005421800034</v>
          </cell>
          <cell r="Y58">
            <v>383.42542118220024</v>
          </cell>
          <cell r="Z58">
            <v>360.8507881464003</v>
          </cell>
          <cell r="AA58">
            <v>338.27615511060026</v>
          </cell>
          <cell r="AB58">
            <v>315.70152207480021</v>
          </cell>
          <cell r="AC58">
            <v>293.12688903900028</v>
          </cell>
          <cell r="AD58">
            <v>270.55225600320011</v>
          </cell>
          <cell r="AE58">
            <v>247.97762296740018</v>
          </cell>
          <cell r="AF58">
            <v>225.4029899316001</v>
          </cell>
          <cell r="AG58">
            <v>202.82835689580014</v>
          </cell>
          <cell r="AH58">
            <v>180.25372386000015</v>
          </cell>
          <cell r="AJ58">
            <v>858.35106600000074</v>
          </cell>
          <cell r="AK58">
            <v>845.08954203030078</v>
          </cell>
          <cell r="AL58">
            <v>831.8280180606007</v>
          </cell>
          <cell r="AM58">
            <v>818.56649409090073</v>
          </cell>
          <cell r="AN58">
            <v>805.30497012120065</v>
          </cell>
          <cell r="AO58">
            <v>792.04344615150069</v>
          </cell>
          <cell r="AP58">
            <v>778.78192218180061</v>
          </cell>
          <cell r="AQ58">
            <v>765.52039821210064</v>
          </cell>
          <cell r="AR58">
            <v>752.25887424240068</v>
          </cell>
          <cell r="AS58">
            <v>738.9973502727006</v>
          </cell>
          <cell r="AT58">
            <v>725.73582630300064</v>
          </cell>
          <cell r="AU58">
            <v>716.3797996836006</v>
          </cell>
          <cell r="AV58">
            <v>707.02377306420067</v>
          </cell>
          <cell r="AW58">
            <v>697.66774644480051</v>
          </cell>
          <cell r="AX58">
            <v>688.31171982540059</v>
          </cell>
          <cell r="AY58">
            <v>678.95569320600055</v>
          </cell>
          <cell r="AZ58">
            <v>669.59966658660062</v>
          </cell>
          <cell r="BA58">
            <v>660.24363996720058</v>
          </cell>
          <cell r="BB58">
            <v>650.88761334780054</v>
          </cell>
          <cell r="BC58">
            <v>641.53158672840061</v>
          </cell>
          <cell r="BD58">
            <v>632.17556010900046</v>
          </cell>
          <cell r="BE58">
            <v>620.88824359110049</v>
          </cell>
          <cell r="BF58">
            <v>609.60092707320052</v>
          </cell>
          <cell r="BG58">
            <v>598.31361055530056</v>
          </cell>
          <cell r="BH58">
            <v>587.02629403740048</v>
          </cell>
          <cell r="BI58">
            <v>575.73897751950051</v>
          </cell>
          <cell r="BJ58">
            <v>564.45166100160043</v>
          </cell>
          <cell r="BK58">
            <v>553.16434448370046</v>
          </cell>
          <cell r="BL58">
            <v>541.87702796580038</v>
          </cell>
          <cell r="BM58">
            <v>530.58971144790041</v>
          </cell>
          <cell r="BN58">
            <v>519.30239493000045</v>
          </cell>
        </row>
        <row r="59">
          <cell r="D59">
            <v>10097.623110892866</v>
          </cell>
          <cell r="E59">
            <v>9914.3512514301601</v>
          </cell>
          <cell r="F59">
            <v>9731.0793919674543</v>
          </cell>
          <cell r="G59">
            <v>9547.8075325047503</v>
          </cell>
          <cell r="H59">
            <v>9364.5356730420444</v>
          </cell>
          <cell r="I59">
            <v>9181.2638135793386</v>
          </cell>
          <cell r="J59">
            <v>8997.9919541166328</v>
          </cell>
          <cell r="K59">
            <v>8814.7200946539269</v>
          </cell>
          <cell r="L59">
            <v>8631.4482351912211</v>
          </cell>
          <cell r="M59">
            <v>8448.1763757285153</v>
          </cell>
          <cell r="N59">
            <v>8264.9045162658113</v>
          </cell>
          <cell r="O59">
            <v>8081.6326568031054</v>
          </cell>
          <cell r="P59">
            <v>7898.3607973403996</v>
          </cell>
          <cell r="Q59">
            <v>7715.0889378776938</v>
          </cell>
          <cell r="R59">
            <v>7531.8170784149879</v>
          </cell>
          <cell r="S59">
            <v>7348.545218952283</v>
          </cell>
          <cell r="T59">
            <v>7165.2733594895772</v>
          </cell>
          <cell r="U59">
            <v>6982.0015000268722</v>
          </cell>
          <cell r="V59">
            <v>6798.7296405641664</v>
          </cell>
          <cell r="W59">
            <v>6615.4577811014606</v>
          </cell>
          <cell r="X59">
            <v>6432.1859216387547</v>
          </cell>
          <cell r="Y59">
            <v>6243.3603694650583</v>
          </cell>
          <cell r="Z59">
            <v>6054.5348172913618</v>
          </cell>
          <cell r="AA59">
            <v>5865.7092651176654</v>
          </cell>
          <cell r="AB59">
            <v>5676.8837129439689</v>
          </cell>
          <cell r="AC59">
            <v>5488.0581607702716</v>
          </cell>
          <cell r="AD59">
            <v>5299.2326085965751</v>
          </cell>
          <cell r="AE59">
            <v>5110.4070564228787</v>
          </cell>
          <cell r="AF59">
            <v>4921.5815042491831</v>
          </cell>
          <cell r="AG59">
            <v>4732.7559520754858</v>
          </cell>
          <cell r="AH59">
            <v>4543.9303999017893</v>
          </cell>
          <cell r="AJ59">
            <v>10097.623110892866</v>
          </cell>
          <cell r="AK59">
            <v>10024.314367107783</v>
          </cell>
          <cell r="AL59">
            <v>9951.0056233227024</v>
          </cell>
          <cell r="AM59">
            <v>9877.6968795376197</v>
          </cell>
          <cell r="AN59">
            <v>9804.388135752537</v>
          </cell>
          <cell r="AO59">
            <v>9731.0793919674543</v>
          </cell>
          <cell r="AP59">
            <v>9657.7706481823734</v>
          </cell>
          <cell r="AQ59">
            <v>9584.4619043972907</v>
          </cell>
          <cell r="AR59">
            <v>9511.153160612208</v>
          </cell>
          <cell r="AS59">
            <v>9437.8444168271253</v>
          </cell>
          <cell r="AT59">
            <v>9364.5356730420444</v>
          </cell>
          <cell r="AU59">
            <v>9291.2269292569617</v>
          </cell>
          <cell r="AV59">
            <v>9217.918185471879</v>
          </cell>
          <cell r="AW59">
            <v>9144.6094416867963</v>
          </cell>
          <cell r="AX59">
            <v>9071.3006979017155</v>
          </cell>
          <cell r="AY59">
            <v>8997.9919541166328</v>
          </cell>
          <cell r="AZ59">
            <v>8924.6832103315501</v>
          </cell>
          <cell r="BA59">
            <v>8851.3744665464692</v>
          </cell>
          <cell r="BB59">
            <v>8778.0657227613865</v>
          </cell>
          <cell r="BC59">
            <v>8704.7569789763038</v>
          </cell>
          <cell r="BD59">
            <v>8631.4482351912211</v>
          </cell>
          <cell r="BE59">
            <v>8555.9180143217436</v>
          </cell>
          <cell r="BF59">
            <v>8480.3877934522643</v>
          </cell>
          <cell r="BG59">
            <v>8404.8575725827868</v>
          </cell>
          <cell r="BH59">
            <v>8329.3273517133075</v>
          </cell>
          <cell r="BI59">
            <v>8253.7971308438282</v>
          </cell>
          <cell r="BJ59">
            <v>8178.2669099743498</v>
          </cell>
          <cell r="BK59">
            <v>8102.7366891048714</v>
          </cell>
          <cell r="BL59">
            <v>8027.206468235393</v>
          </cell>
          <cell r="BM59">
            <v>7951.6762473659146</v>
          </cell>
          <cell r="BN59">
            <v>7876.1460264964353</v>
          </cell>
        </row>
        <row r="60">
          <cell r="D60">
            <v>0</v>
          </cell>
          <cell r="E60">
            <v>10.933845936328451</v>
          </cell>
          <cell r="F60">
            <v>21.867691872656902</v>
          </cell>
          <cell r="G60">
            <v>32.801537808985351</v>
          </cell>
          <cell r="H60">
            <v>43.735383745313804</v>
          </cell>
          <cell r="I60">
            <v>54.66922968164225</v>
          </cell>
          <cell r="J60">
            <v>65.603075617970703</v>
          </cell>
          <cell r="K60">
            <v>76.536921554299155</v>
          </cell>
          <cell r="L60">
            <v>87.470767490627608</v>
          </cell>
          <cell r="M60">
            <v>98.404613426956061</v>
          </cell>
          <cell r="N60">
            <v>109.33845936328451</v>
          </cell>
          <cell r="O60">
            <v>120.27230529961297</v>
          </cell>
          <cell r="P60">
            <v>131.20615123594143</v>
          </cell>
          <cell r="Q60">
            <v>142.13999717226986</v>
          </cell>
          <cell r="R60">
            <v>153.07384310859831</v>
          </cell>
          <cell r="S60">
            <v>164.00768904492676</v>
          </cell>
          <cell r="T60">
            <v>174.94153498125522</v>
          </cell>
          <cell r="U60">
            <v>185.87538091758367</v>
          </cell>
          <cell r="V60">
            <v>196.80922685391215</v>
          </cell>
          <cell r="W60">
            <v>207.74307279024057</v>
          </cell>
          <cell r="X60">
            <v>218.67691872656903</v>
          </cell>
          <cell r="Y60">
            <v>229.61076466289751</v>
          </cell>
          <cell r="Z60">
            <v>240.54461059922593</v>
          </cell>
          <cell r="AA60">
            <v>251.47845653555439</v>
          </cell>
          <cell r="AB60">
            <v>262.41230247188287</v>
          </cell>
          <cell r="AC60">
            <v>273.34614840821132</v>
          </cell>
          <cell r="AD60">
            <v>284.27999434453977</v>
          </cell>
          <cell r="AE60">
            <v>295.21384028086823</v>
          </cell>
          <cell r="AF60">
            <v>306.14768621719662</v>
          </cell>
          <cell r="AG60">
            <v>317.08153215352513</v>
          </cell>
          <cell r="AH60">
            <v>328.01537808985358</v>
          </cell>
          <cell r="AJ60">
            <v>0</v>
          </cell>
          <cell r="AK60">
            <v>10.933845936328451</v>
          </cell>
          <cell r="AL60">
            <v>21.867691872656902</v>
          </cell>
          <cell r="AM60">
            <v>32.801537808985351</v>
          </cell>
          <cell r="AN60">
            <v>43.735383745313804</v>
          </cell>
          <cell r="AO60">
            <v>54.66922968164225</v>
          </cell>
          <cell r="AP60">
            <v>65.603075617970703</v>
          </cell>
          <cell r="AQ60">
            <v>76.536921554299155</v>
          </cell>
          <cell r="AR60">
            <v>87.470767490627608</v>
          </cell>
          <cell r="AS60">
            <v>98.404613426956061</v>
          </cell>
          <cell r="AT60">
            <v>109.33845936328451</v>
          </cell>
          <cell r="AU60">
            <v>120.27230529961297</v>
          </cell>
          <cell r="AV60">
            <v>131.20615123594143</v>
          </cell>
          <cell r="AW60">
            <v>142.13999717226986</v>
          </cell>
          <cell r="AX60">
            <v>153.07384310859831</v>
          </cell>
          <cell r="AY60">
            <v>164.00768904492676</v>
          </cell>
          <cell r="AZ60">
            <v>174.94153498125522</v>
          </cell>
          <cell r="BA60">
            <v>185.87538091758367</v>
          </cell>
          <cell r="BB60">
            <v>196.80922685391215</v>
          </cell>
          <cell r="BC60">
            <v>207.74307279024057</v>
          </cell>
          <cell r="BD60">
            <v>218.67691872656903</v>
          </cell>
          <cell r="BE60">
            <v>229.61076466289751</v>
          </cell>
          <cell r="BF60">
            <v>240.54461059922593</v>
          </cell>
          <cell r="BG60">
            <v>251.47845653555439</v>
          </cell>
          <cell r="BH60">
            <v>262.41230247188287</v>
          </cell>
          <cell r="BI60">
            <v>273.34614840821132</v>
          </cell>
          <cell r="BJ60">
            <v>284.27999434453977</v>
          </cell>
          <cell r="BK60">
            <v>295.21384028086823</v>
          </cell>
          <cell r="BL60">
            <v>306.14768621719662</v>
          </cell>
          <cell r="BM60">
            <v>317.08153215352513</v>
          </cell>
          <cell r="BN60">
            <v>328.01537808985358</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row>
        <row r="62">
          <cell r="D62">
            <v>0</v>
          </cell>
          <cell r="E62">
            <v>637.99643439202373</v>
          </cell>
          <cell r="F62">
            <v>1262.0475915295765</v>
          </cell>
          <cell r="G62">
            <v>1872.1534714126583</v>
          </cell>
          <cell r="H62">
            <v>2468.3140740412691</v>
          </cell>
          <cell r="I62">
            <v>3050.5293994154126</v>
          </cell>
          <cell r="J62">
            <v>3618.7994475350824</v>
          </cell>
          <cell r="K62">
            <v>4173.1242184002822</v>
          </cell>
          <cell r="L62">
            <v>4713.5037120110155</v>
          </cell>
          <cell r="M62">
            <v>5239.9379283672733</v>
          </cell>
          <cell r="N62">
            <v>5752.4268674690647</v>
          </cell>
          <cell r="O62">
            <v>6250.9705293163825</v>
          </cell>
          <cell r="P62">
            <v>6735.5689139092319</v>
          </cell>
          <cell r="Q62">
            <v>7139.069235892568</v>
          </cell>
          <cell r="R62">
            <v>7523.6918360565305</v>
          </cell>
          <cell r="S62">
            <v>7889.6626278926378</v>
          </cell>
          <cell r="T62">
            <v>8237.207524892412</v>
          </cell>
          <cell r="U62">
            <v>8566.5524405473789</v>
          </cell>
          <cell r="V62">
            <v>8877.9232883490586</v>
          </cell>
          <cell r="W62">
            <v>9171.545981788975</v>
          </cell>
          <cell r="X62">
            <v>9447.6464343586467</v>
          </cell>
          <cell r="Y62">
            <v>9706.4505595495957</v>
          </cell>
          <cell r="Z62">
            <v>9948.184270853355</v>
          </cell>
          <cell r="AA62">
            <v>9996.2208701479649</v>
          </cell>
          <cell r="AB62">
            <v>10020.786173295575</v>
          </cell>
          <cell r="AC62">
            <v>10022.557920770761</v>
          </cell>
          <cell r="AD62">
            <v>10002.213853048073</v>
          </cell>
          <cell r="AE62">
            <v>9960.4317106020917</v>
          </cell>
          <cell r="AF62">
            <v>9897.8892339073773</v>
          </cell>
          <cell r="AG62">
            <v>9815.2641634385072</v>
          </cell>
          <cell r="AH62">
            <v>9713.2342396700351</v>
          </cell>
          <cell r="AJ62">
            <v>0</v>
          </cell>
          <cell r="AK62">
            <v>637.99643439202373</v>
          </cell>
          <cell r="AL62">
            <v>1262.0475915295765</v>
          </cell>
          <cell r="AM62">
            <v>1872.1534714126583</v>
          </cell>
          <cell r="AN62">
            <v>2468.3140740412691</v>
          </cell>
          <cell r="AO62">
            <v>3050.5293994154126</v>
          </cell>
          <cell r="AP62">
            <v>3618.7994475350824</v>
          </cell>
          <cell r="AQ62">
            <v>4173.1242184002822</v>
          </cell>
          <cell r="AR62">
            <v>4713.5037120110155</v>
          </cell>
          <cell r="AS62">
            <v>5239.9379283672733</v>
          </cell>
          <cell r="AT62">
            <v>5752.4268674690647</v>
          </cell>
          <cell r="AU62">
            <v>6250.9705293163825</v>
          </cell>
          <cell r="AV62">
            <v>6735.5689139092319</v>
          </cell>
          <cell r="AW62">
            <v>7139.069235892568</v>
          </cell>
          <cell r="AX62">
            <v>7523.6918360565305</v>
          </cell>
          <cell r="AY62">
            <v>7889.6626278926378</v>
          </cell>
          <cell r="AZ62">
            <v>8237.207524892412</v>
          </cell>
          <cell r="BA62">
            <v>8566.5524405473789</v>
          </cell>
          <cell r="BB62">
            <v>8877.9232883490586</v>
          </cell>
          <cell r="BC62">
            <v>9171.545981788975</v>
          </cell>
          <cell r="BD62">
            <v>9447.6464343586467</v>
          </cell>
          <cell r="BE62">
            <v>9706.4505595495957</v>
          </cell>
          <cell r="BF62">
            <v>9948.184270853355</v>
          </cell>
          <cell r="BG62">
            <v>9996.2208701479649</v>
          </cell>
          <cell r="BH62">
            <v>10020.786173295575</v>
          </cell>
          <cell r="BI62">
            <v>10022.557920770761</v>
          </cell>
          <cell r="BJ62">
            <v>10002.213853048073</v>
          </cell>
          <cell r="BK62">
            <v>9960.4317106020917</v>
          </cell>
          <cell r="BL62">
            <v>9897.8892339073773</v>
          </cell>
          <cell r="BM62">
            <v>9815.2641634385072</v>
          </cell>
          <cell r="BN62">
            <v>9713.2342396700351</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row>
        <row r="64">
          <cell r="D64">
            <v>10097.623110892866</v>
          </cell>
          <cell r="E64">
            <v>9265.4209711018084</v>
          </cell>
          <cell r="F64">
            <v>8447.1641085652227</v>
          </cell>
          <cell r="G64">
            <v>7642.8525232831062</v>
          </cell>
          <cell r="H64">
            <v>6852.4862152554615</v>
          </cell>
          <cell r="I64">
            <v>6076.0651844822842</v>
          </cell>
          <cell r="J64">
            <v>5313.5894309635805</v>
          </cell>
          <cell r="K64">
            <v>4565.0589546993451</v>
          </cell>
          <cell r="L64">
            <v>3830.473755689578</v>
          </cell>
          <cell r="M64">
            <v>3109.8338339342863</v>
          </cell>
          <cell r="N64">
            <v>2403.139189433462</v>
          </cell>
          <cell r="O64">
            <v>1710.3898221871104</v>
          </cell>
          <cell r="P64">
            <v>1031.5857321952262</v>
          </cell>
          <cell r="Q64">
            <v>433.87970481285629</v>
          </cell>
          <cell r="R64">
            <v>-144.94860075014094</v>
          </cell>
          <cell r="S64">
            <v>-705.12509798528117</v>
          </cell>
          <cell r="T64">
            <v>-1246.8757003840901</v>
          </cell>
          <cell r="U64">
            <v>-1770.4263214380899</v>
          </cell>
          <cell r="V64">
            <v>-2276.0028746388043</v>
          </cell>
          <cell r="W64">
            <v>-2763.8312734777546</v>
          </cell>
          <cell r="X64">
            <v>-3234.1374314464611</v>
          </cell>
          <cell r="Y64">
            <v>-3692.7009547474354</v>
          </cell>
          <cell r="Z64">
            <v>-4134.1940641612191</v>
          </cell>
          <cell r="AA64">
            <v>-4381.9900615658535</v>
          </cell>
          <cell r="AB64">
            <v>-4606.3147628234892</v>
          </cell>
          <cell r="AC64">
            <v>-4807.8459084087008</v>
          </cell>
          <cell r="AD64">
            <v>-4987.261238796038</v>
          </cell>
          <cell r="AE64">
            <v>-5145.2384944600817</v>
          </cell>
          <cell r="AF64">
            <v>-5282.4554158753908</v>
          </cell>
          <cell r="AG64">
            <v>-5399.5897435165462</v>
          </cell>
          <cell r="AH64">
            <v>-5497.3192178580994</v>
          </cell>
          <cell r="AJ64">
            <v>10097.623110892866</v>
          </cell>
          <cell r="AK64">
            <v>9375.3840867794315</v>
          </cell>
          <cell r="AL64">
            <v>8667.090339920469</v>
          </cell>
          <cell r="AM64">
            <v>7972.7418703159756</v>
          </cell>
          <cell r="AN64">
            <v>7292.338677965954</v>
          </cell>
          <cell r="AO64">
            <v>6625.8807628703998</v>
          </cell>
          <cell r="AP64">
            <v>5973.3681250293212</v>
          </cell>
          <cell r="AQ64">
            <v>5334.8007644427089</v>
          </cell>
          <cell r="AR64">
            <v>4710.1786811105649</v>
          </cell>
          <cell r="AS64">
            <v>4099.5018750328964</v>
          </cell>
          <cell r="AT64">
            <v>3502.7703462096961</v>
          </cell>
          <cell r="AU64">
            <v>2919.9840946409658</v>
          </cell>
          <cell r="AV64">
            <v>2351.1431203267057</v>
          </cell>
          <cell r="AW64">
            <v>1863.4002086219589</v>
          </cell>
          <cell r="AX64">
            <v>1394.5350187365875</v>
          </cell>
          <cell r="AY64">
            <v>944.32163717906769</v>
          </cell>
          <cell r="AZ64">
            <v>512.53415045788279</v>
          </cell>
          <cell r="BA64">
            <v>98.946645081507086</v>
          </cell>
          <cell r="BB64">
            <v>-296.66679244158513</v>
          </cell>
          <cell r="BC64">
            <v>-674.5320756029123</v>
          </cell>
          <cell r="BD64">
            <v>-1034.8751178939947</v>
          </cell>
          <cell r="BE64">
            <v>-1380.1433098907492</v>
          </cell>
          <cell r="BF64">
            <v>-1708.3410880003157</v>
          </cell>
          <cell r="BG64">
            <v>-1842.841754100732</v>
          </cell>
          <cell r="BH64">
            <v>-1953.8711240541506</v>
          </cell>
          <cell r="BI64">
            <v>-2042.1069383351442</v>
          </cell>
          <cell r="BJ64">
            <v>-2108.2269374182633</v>
          </cell>
          <cell r="BK64">
            <v>-2152.908861778089</v>
          </cell>
          <cell r="BL64">
            <v>-2176.8304518891809</v>
          </cell>
          <cell r="BM64">
            <v>-2180.6694482261173</v>
          </cell>
          <cell r="BN64">
            <v>-2165.1035912634534</v>
          </cell>
        </row>
        <row r="65">
          <cell r="D65">
            <v>25253.845689000016</v>
          </cell>
          <cell r="E65">
            <v>25087.170307452619</v>
          </cell>
          <cell r="F65">
            <v>24920.494925905215</v>
          </cell>
          <cell r="G65">
            <v>24753.819544357819</v>
          </cell>
          <cell r="H65">
            <v>24587.144162810415</v>
          </cell>
          <cell r="I65">
            <v>24420.468781263018</v>
          </cell>
          <cell r="J65">
            <v>24253.793399715614</v>
          </cell>
          <cell r="K65">
            <v>24087.118018168218</v>
          </cell>
          <cell r="L65">
            <v>23920.442636620814</v>
          </cell>
          <cell r="M65">
            <v>23753.767255073417</v>
          </cell>
          <cell r="N65">
            <v>23587.091873526013</v>
          </cell>
          <cell r="O65">
            <v>23420.416491978616</v>
          </cell>
          <cell r="P65">
            <v>23253.741110431212</v>
          </cell>
          <cell r="Q65">
            <v>23087.065728883816</v>
          </cell>
          <cell r="R65">
            <v>22920.390347336415</v>
          </cell>
          <cell r="S65">
            <v>22753.714965789015</v>
          </cell>
          <cell r="T65">
            <v>22587.039584241615</v>
          </cell>
          <cell r="U65">
            <v>22420.364202694214</v>
          </cell>
          <cell r="V65">
            <v>22253.688821146814</v>
          </cell>
          <cell r="W65">
            <v>22087.013439599414</v>
          </cell>
          <cell r="X65">
            <v>21920.338058052013</v>
          </cell>
          <cell r="Y65">
            <v>21748.611907366816</v>
          </cell>
          <cell r="Z65">
            <v>21576.885756681611</v>
          </cell>
          <cell r="AA65">
            <v>21405.159605996414</v>
          </cell>
          <cell r="AB65">
            <v>21233.433455311213</v>
          </cell>
          <cell r="AC65">
            <v>21061.707304626012</v>
          </cell>
          <cell r="AD65">
            <v>20889.981153940815</v>
          </cell>
          <cell r="AE65">
            <v>20718.255003255614</v>
          </cell>
          <cell r="AF65">
            <v>20546.528852570413</v>
          </cell>
          <cell r="AG65">
            <v>20374.802701885212</v>
          </cell>
          <cell r="AH65">
            <v>20203.076551200014</v>
          </cell>
          <cell r="AJ65">
            <v>25253.845689000016</v>
          </cell>
          <cell r="AK65">
            <v>25170.507998226316</v>
          </cell>
          <cell r="AL65">
            <v>25087.170307452619</v>
          </cell>
          <cell r="AM65">
            <v>25003.832616678916</v>
          </cell>
          <cell r="AN65">
            <v>24920.494925905215</v>
          </cell>
          <cell r="AO65">
            <v>24837.157235131515</v>
          </cell>
          <cell r="AP65">
            <v>24753.819544357819</v>
          </cell>
          <cell r="AQ65">
            <v>24670.481853584115</v>
          </cell>
          <cell r="AR65">
            <v>24587.144162810415</v>
          </cell>
          <cell r="AS65">
            <v>24503.806472036715</v>
          </cell>
          <cell r="AT65">
            <v>24420.468781263018</v>
          </cell>
          <cell r="AU65">
            <v>24337.131090489314</v>
          </cell>
          <cell r="AV65">
            <v>24253.793399715614</v>
          </cell>
          <cell r="AW65">
            <v>24170.455708941918</v>
          </cell>
          <cell r="AX65">
            <v>24087.118018168218</v>
          </cell>
          <cell r="AY65">
            <v>24003.780327394514</v>
          </cell>
          <cell r="AZ65">
            <v>23920.442636620814</v>
          </cell>
          <cell r="BA65">
            <v>23837.104945847117</v>
          </cell>
          <cell r="BB65">
            <v>23753.767255073417</v>
          </cell>
          <cell r="BC65">
            <v>23670.429564299713</v>
          </cell>
          <cell r="BD65">
            <v>23587.091873526013</v>
          </cell>
          <cell r="BE65">
            <v>23501.228798183416</v>
          </cell>
          <cell r="BF65">
            <v>23415.365722840816</v>
          </cell>
          <cell r="BG65">
            <v>23329.502647498211</v>
          </cell>
          <cell r="BH65">
            <v>23243.639572155615</v>
          </cell>
          <cell r="BI65">
            <v>23157.776496813014</v>
          </cell>
          <cell r="BJ65">
            <v>23071.913421470414</v>
          </cell>
          <cell r="BK65">
            <v>22986.050346127817</v>
          </cell>
          <cell r="BL65">
            <v>22900.187270785213</v>
          </cell>
          <cell r="BM65">
            <v>22814.324195442616</v>
          </cell>
          <cell r="BN65">
            <v>22728.461120100015</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row>
        <row r="68">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row>
        <row r="70">
          <cell r="D70">
            <v>25253.845689000016</v>
          </cell>
          <cell r="E70">
            <v>25087.170307452619</v>
          </cell>
          <cell r="F70">
            <v>24920.494925905215</v>
          </cell>
          <cell r="G70">
            <v>24753.819544357819</v>
          </cell>
          <cell r="H70">
            <v>24587.144162810415</v>
          </cell>
          <cell r="I70">
            <v>24420.468781263018</v>
          </cell>
          <cell r="J70">
            <v>24253.793399715614</v>
          </cell>
          <cell r="K70">
            <v>24087.118018168218</v>
          </cell>
          <cell r="L70">
            <v>23920.442636620814</v>
          </cell>
          <cell r="M70">
            <v>23753.767255073417</v>
          </cell>
          <cell r="N70">
            <v>23587.091873526013</v>
          </cell>
          <cell r="O70">
            <v>23420.416491978616</v>
          </cell>
          <cell r="P70">
            <v>23253.741110431212</v>
          </cell>
          <cell r="Q70">
            <v>23087.065728883816</v>
          </cell>
          <cell r="R70">
            <v>22920.390347336415</v>
          </cell>
          <cell r="S70">
            <v>22753.714965789015</v>
          </cell>
          <cell r="T70">
            <v>22587.039584241615</v>
          </cell>
          <cell r="U70">
            <v>22420.364202694214</v>
          </cell>
          <cell r="V70">
            <v>22253.688821146814</v>
          </cell>
          <cell r="W70">
            <v>22087.013439599414</v>
          </cell>
          <cell r="X70">
            <v>21920.338058052013</v>
          </cell>
          <cell r="Y70">
            <v>21748.611907366816</v>
          </cell>
          <cell r="Z70">
            <v>21576.885756681611</v>
          </cell>
          <cell r="AA70">
            <v>21405.159605996414</v>
          </cell>
          <cell r="AB70">
            <v>21233.433455311213</v>
          </cell>
          <cell r="AC70">
            <v>21061.707304626012</v>
          </cell>
          <cell r="AD70">
            <v>20889.981153940815</v>
          </cell>
          <cell r="AE70">
            <v>20718.255003255614</v>
          </cell>
          <cell r="AF70">
            <v>20546.528852570413</v>
          </cell>
          <cell r="AG70">
            <v>20374.802701885212</v>
          </cell>
          <cell r="AH70">
            <v>20203.076551200014</v>
          </cell>
          <cell r="AJ70">
            <v>25253.845689000016</v>
          </cell>
          <cell r="AK70">
            <v>25170.507998226316</v>
          </cell>
          <cell r="AL70">
            <v>25087.170307452619</v>
          </cell>
          <cell r="AM70">
            <v>25003.832616678916</v>
          </cell>
          <cell r="AN70">
            <v>24920.494925905215</v>
          </cell>
          <cell r="AO70">
            <v>24837.157235131515</v>
          </cell>
          <cell r="AP70">
            <v>24753.819544357819</v>
          </cell>
          <cell r="AQ70">
            <v>24670.481853584115</v>
          </cell>
          <cell r="AR70">
            <v>24587.144162810415</v>
          </cell>
          <cell r="AS70">
            <v>24503.806472036715</v>
          </cell>
          <cell r="AT70">
            <v>24420.468781263018</v>
          </cell>
          <cell r="AU70">
            <v>24337.131090489314</v>
          </cell>
          <cell r="AV70">
            <v>24253.793399715614</v>
          </cell>
          <cell r="AW70">
            <v>24170.455708941918</v>
          </cell>
          <cell r="AX70">
            <v>24087.118018168218</v>
          </cell>
          <cell r="AY70">
            <v>24003.780327394514</v>
          </cell>
          <cell r="AZ70">
            <v>23920.442636620814</v>
          </cell>
          <cell r="BA70">
            <v>23837.104945847117</v>
          </cell>
          <cell r="BB70">
            <v>23753.767255073417</v>
          </cell>
          <cell r="BC70">
            <v>23670.429564299713</v>
          </cell>
          <cell r="BD70">
            <v>23587.091873526013</v>
          </cell>
          <cell r="BE70">
            <v>23501.228798183416</v>
          </cell>
          <cell r="BF70">
            <v>23415.365722840816</v>
          </cell>
          <cell r="BG70">
            <v>23329.502647498211</v>
          </cell>
          <cell r="BH70">
            <v>23243.639572155615</v>
          </cell>
          <cell r="BI70">
            <v>23157.776496813014</v>
          </cell>
          <cell r="BJ70">
            <v>23071.913421470414</v>
          </cell>
          <cell r="BK70">
            <v>22986.050346127817</v>
          </cell>
          <cell r="BL70">
            <v>22900.187270785213</v>
          </cell>
          <cell r="BM70">
            <v>22814.324195442616</v>
          </cell>
          <cell r="BN70">
            <v>22728.461120100015</v>
          </cell>
        </row>
        <row r="71">
          <cell r="D71">
            <v>0</v>
          </cell>
          <cell r="E71">
            <v>637.99643439202373</v>
          </cell>
          <cell r="F71">
            <v>1262.0475915295765</v>
          </cell>
          <cell r="G71">
            <v>1872.1534714126583</v>
          </cell>
          <cell r="H71">
            <v>2468.3140740412691</v>
          </cell>
          <cell r="I71">
            <v>3050.5293994154126</v>
          </cell>
          <cell r="J71">
            <v>3618.7994475350824</v>
          </cell>
          <cell r="K71">
            <v>4173.1242184002822</v>
          </cell>
          <cell r="L71">
            <v>4713.5037120110155</v>
          </cell>
          <cell r="M71">
            <v>5239.9379283672733</v>
          </cell>
          <cell r="N71">
            <v>5752.4268674690647</v>
          </cell>
          <cell r="O71">
            <v>6250.9705293163825</v>
          </cell>
          <cell r="P71">
            <v>6735.5689139092319</v>
          </cell>
          <cell r="Q71">
            <v>7139.069235892568</v>
          </cell>
          <cell r="R71">
            <v>7523.6918360565305</v>
          </cell>
          <cell r="S71">
            <v>7889.6626278926378</v>
          </cell>
          <cell r="T71">
            <v>8237.207524892412</v>
          </cell>
          <cell r="U71">
            <v>8566.5524405473789</v>
          </cell>
          <cell r="V71">
            <v>8877.9232883490586</v>
          </cell>
          <cell r="W71">
            <v>9171.545981788975</v>
          </cell>
          <cell r="X71">
            <v>9447.6464343586467</v>
          </cell>
          <cell r="Y71">
            <v>9706.4505595495957</v>
          </cell>
          <cell r="Z71">
            <v>9948.184270853355</v>
          </cell>
          <cell r="AA71">
            <v>9996.2208701479649</v>
          </cell>
          <cell r="AB71">
            <v>10020.786173295575</v>
          </cell>
          <cell r="AC71">
            <v>10022.557920770761</v>
          </cell>
          <cell r="AD71">
            <v>10002.213853048073</v>
          </cell>
          <cell r="AE71">
            <v>9960.4317106020917</v>
          </cell>
          <cell r="AF71">
            <v>9897.8892339073773</v>
          </cell>
          <cell r="AG71">
            <v>9815.2641634385072</v>
          </cell>
          <cell r="AH71">
            <v>9713.2342396700351</v>
          </cell>
          <cell r="AJ71">
            <v>0</v>
          </cell>
          <cell r="AK71">
            <v>637.99643439202373</v>
          </cell>
          <cell r="AL71">
            <v>1262.0475915295765</v>
          </cell>
          <cell r="AM71">
            <v>1872.1534714126583</v>
          </cell>
          <cell r="AN71">
            <v>2468.3140740412691</v>
          </cell>
          <cell r="AO71">
            <v>3050.5293994154126</v>
          </cell>
          <cell r="AP71">
            <v>3618.7994475350824</v>
          </cell>
          <cell r="AQ71">
            <v>4173.1242184002822</v>
          </cell>
          <cell r="AR71">
            <v>4713.5037120110155</v>
          </cell>
          <cell r="AS71">
            <v>5239.9379283672733</v>
          </cell>
          <cell r="AT71">
            <v>5752.4268674690647</v>
          </cell>
          <cell r="AU71">
            <v>6250.9705293163825</v>
          </cell>
          <cell r="AV71">
            <v>6735.5689139092319</v>
          </cell>
          <cell r="AW71">
            <v>7139.069235892568</v>
          </cell>
          <cell r="AX71">
            <v>7523.6918360565305</v>
          </cell>
          <cell r="AY71">
            <v>7889.6626278926378</v>
          </cell>
          <cell r="AZ71">
            <v>8237.207524892412</v>
          </cell>
          <cell r="BA71">
            <v>8566.5524405473789</v>
          </cell>
          <cell r="BB71">
            <v>8877.9232883490586</v>
          </cell>
          <cell r="BC71">
            <v>9171.545981788975</v>
          </cell>
          <cell r="BD71">
            <v>9447.6464343586467</v>
          </cell>
          <cell r="BE71">
            <v>9706.4505595495957</v>
          </cell>
          <cell r="BF71">
            <v>9948.184270853355</v>
          </cell>
          <cell r="BG71">
            <v>9996.2208701479649</v>
          </cell>
          <cell r="BH71">
            <v>10020.786173295575</v>
          </cell>
          <cell r="BI71">
            <v>10022.557920770761</v>
          </cell>
          <cell r="BJ71">
            <v>10002.213853048073</v>
          </cell>
          <cell r="BK71">
            <v>9960.4317106020917</v>
          </cell>
          <cell r="BL71">
            <v>9897.8892339073773</v>
          </cell>
          <cell r="BM71">
            <v>9815.2641634385072</v>
          </cell>
          <cell r="BN71">
            <v>9713.2342396700351</v>
          </cell>
        </row>
        <row r="72">
          <cell r="D72">
            <v>0</v>
          </cell>
          <cell r="E72">
            <v>76.786544082438951</v>
          </cell>
          <cell r="F72">
            <v>169.06784066984508</v>
          </cell>
          <cell r="G72">
            <v>276.8438897622184</v>
          </cell>
          <cell r="H72">
            <v>400.11469135955878</v>
          </cell>
          <cell r="I72">
            <v>538.88024546186648</v>
          </cell>
          <cell r="J72">
            <v>693.14055206914134</v>
          </cell>
          <cell r="K72">
            <v>862.8956111813834</v>
          </cell>
          <cell r="L72">
            <v>1048.1454227985923</v>
          </cell>
          <cell r="M72">
            <v>1248.8899869207687</v>
          </cell>
          <cell r="N72">
            <v>1465.1293035479121</v>
          </cell>
          <cell r="O72">
            <v>1696.8633726800228</v>
          </cell>
          <cell r="P72">
            <v>1944.0921943171006</v>
          </cell>
          <cell r="Q72">
            <v>2195.6665192941964</v>
          </cell>
          <cell r="R72">
            <v>2459.8489243845843</v>
          </cell>
          <cell r="S72">
            <v>2736.3883945976836</v>
          </cell>
          <cell r="T72">
            <v>3025.0339149429133</v>
          </cell>
          <cell r="U72">
            <v>3325.5344704296936</v>
          </cell>
          <cell r="V72">
            <v>3637.6390460674447</v>
          </cell>
          <cell r="W72">
            <v>3961.0966268655848</v>
          </cell>
          <cell r="X72">
            <v>4295.656197833533</v>
          </cell>
          <cell r="Y72">
            <v>4641.0667439807112</v>
          </cell>
          <cell r="Z72">
            <v>4997.0772503165363</v>
          </cell>
          <cell r="AA72">
            <v>5304.7410298863615</v>
          </cell>
          <cell r="AB72">
            <v>5613.3825283392525</v>
          </cell>
          <cell r="AC72">
            <v>5922.2487007034651</v>
          </cell>
          <cell r="AD72">
            <v>6230.586502007257</v>
          </cell>
          <cell r="AE72">
            <v>6537.6428872788892</v>
          </cell>
          <cell r="AF72">
            <v>6842.6648115466178</v>
          </cell>
          <cell r="AG72">
            <v>7144.8992298387057</v>
          </cell>
          <cell r="AH72">
            <v>7443.5930971834041</v>
          </cell>
          <cell r="AJ72">
            <v>0</v>
          </cell>
          <cell r="AK72">
            <v>76.786544082438951</v>
          </cell>
          <cell r="AL72">
            <v>169.06784066984508</v>
          </cell>
          <cell r="AM72">
            <v>276.8438897622184</v>
          </cell>
          <cell r="AN72">
            <v>400.11469135955878</v>
          </cell>
          <cell r="AO72">
            <v>538.88024546186648</v>
          </cell>
          <cell r="AP72">
            <v>693.14055206914134</v>
          </cell>
          <cell r="AQ72">
            <v>862.8956111813834</v>
          </cell>
          <cell r="AR72">
            <v>1048.1454227985923</v>
          </cell>
          <cell r="AS72">
            <v>1248.8899869207687</v>
          </cell>
          <cell r="AT72">
            <v>1465.1293035479121</v>
          </cell>
          <cell r="AU72">
            <v>1696.8633726800228</v>
          </cell>
          <cell r="AV72">
            <v>1944.0921943171006</v>
          </cell>
          <cell r="AW72">
            <v>2195.6665192941964</v>
          </cell>
          <cell r="AX72">
            <v>2459.8489243845843</v>
          </cell>
          <cell r="AY72">
            <v>2736.3883945976836</v>
          </cell>
          <cell r="AZ72">
            <v>3025.0339149429133</v>
          </cell>
          <cell r="BA72">
            <v>3325.5344704296936</v>
          </cell>
          <cell r="BB72">
            <v>3637.6390460674447</v>
          </cell>
          <cell r="BC72">
            <v>3961.0966268655848</v>
          </cell>
          <cell r="BD72">
            <v>4295.656197833533</v>
          </cell>
          <cell r="BE72">
            <v>4641.0667439807112</v>
          </cell>
          <cell r="BF72">
            <v>4997.0772503165363</v>
          </cell>
          <cell r="BG72">
            <v>5304.7410298863615</v>
          </cell>
          <cell r="BH72">
            <v>5613.3825283392525</v>
          </cell>
          <cell r="BI72">
            <v>5922.2487007034651</v>
          </cell>
          <cell r="BJ72">
            <v>6230.586502007257</v>
          </cell>
          <cell r="BK72">
            <v>6537.6428872788892</v>
          </cell>
          <cell r="BL72">
            <v>6842.6648115466178</v>
          </cell>
          <cell r="BM72">
            <v>7144.8992298387057</v>
          </cell>
          <cell r="BN72">
            <v>7443.5930971834041</v>
          </cell>
        </row>
        <row r="73">
          <cell r="D73">
            <v>80369.95000000007</v>
          </cell>
          <cell r="E73">
            <v>79037.839732179506</v>
          </cell>
          <cell r="F73">
            <v>77704.179989108467</v>
          </cell>
          <cell r="G73">
            <v>76368.970770786895</v>
          </cell>
          <cell r="H73">
            <v>75032.212077214863</v>
          </cell>
          <cell r="I73">
            <v>73693.903908392313</v>
          </cell>
          <cell r="J73">
            <v>72354.046264319273</v>
          </cell>
          <cell r="K73">
            <v>71012.639144995745</v>
          </cell>
          <cell r="L73">
            <v>69669.682550421683</v>
          </cell>
          <cell r="M73">
            <v>68325.176480597162</v>
          </cell>
          <cell r="N73">
            <v>66979.120935522136</v>
          </cell>
          <cell r="O73">
            <v>65162.538014084297</v>
          </cell>
          <cell r="P73">
            <v>63345.468221514006</v>
          </cell>
          <cell r="Q73">
            <v>61603.978459531223</v>
          </cell>
          <cell r="R73">
            <v>59868.758339254535</v>
          </cell>
          <cell r="S73">
            <v>58139.832962182976</v>
          </cell>
          <cell r="T73">
            <v>56417.227429815634</v>
          </cell>
          <cell r="U73">
            <v>54700.966843651535</v>
          </cell>
          <cell r="V73">
            <v>52991.076305189752</v>
          </cell>
          <cell r="W73">
            <v>51287.580915929364</v>
          </cell>
          <cell r="X73">
            <v>49590.505777369399</v>
          </cell>
          <cell r="Y73">
            <v>47171.3990427932</v>
          </cell>
          <cell r="Z73">
            <v>44762.128633893881</v>
          </cell>
          <cell r="AA73">
            <v>42594.902063769718</v>
          </cell>
          <cell r="AB73">
            <v>40450.169070909498</v>
          </cell>
          <cell r="AC73">
            <v>38328.004959810358</v>
          </cell>
          <cell r="AD73">
            <v>36228.485034969526</v>
          </cell>
          <cell r="AE73">
            <v>34151.684600884146</v>
          </cell>
          <cell r="AF73">
            <v>32097.678962051396</v>
          </cell>
          <cell r="AG73">
            <v>30066.543422968451</v>
          </cell>
          <cell r="AH73">
            <v>28058.353288132494</v>
          </cell>
          <cell r="AJ73">
            <v>80369.95000000007</v>
          </cell>
          <cell r="AK73">
            <v>79363.609958018307</v>
          </cell>
          <cell r="AL73">
            <v>78355.72044078607</v>
          </cell>
          <cell r="AM73">
            <v>77346.281448303314</v>
          </cell>
          <cell r="AN73">
            <v>76335.292980570084</v>
          </cell>
          <cell r="AO73">
            <v>75322.755037586336</v>
          </cell>
          <cell r="AP73">
            <v>74308.667619352098</v>
          </cell>
          <cell r="AQ73">
            <v>73293.030725867371</v>
          </cell>
          <cell r="AR73">
            <v>72275.84435713214</v>
          </cell>
          <cell r="AS73">
            <v>71257.108513146421</v>
          </cell>
          <cell r="AT73">
            <v>70236.823193910182</v>
          </cell>
          <cell r="AU73">
            <v>68979.748255285289</v>
          </cell>
          <cell r="AV73">
            <v>67722.048306992583</v>
          </cell>
          <cell r="AW73">
            <v>66540.080818016024</v>
          </cell>
          <cell r="AX73">
            <v>65364.382970745573</v>
          </cell>
          <cell r="AY73">
            <v>64194.979866680253</v>
          </cell>
          <cell r="AZ73">
            <v>63031.896607319162</v>
          </cell>
          <cell r="BA73">
            <v>61875.158294161301</v>
          </cell>
          <cell r="BB73">
            <v>60724.790028705756</v>
          </cell>
          <cell r="BC73">
            <v>59580.816912451592</v>
          </cell>
          <cell r="BD73">
            <v>58443.264046897864</v>
          </cell>
          <cell r="BE73">
            <v>56947.193455577173</v>
          </cell>
          <cell r="BF73">
            <v>55460.521626576156</v>
          </cell>
          <cell r="BG73">
            <v>54215.89363635028</v>
          </cell>
          <cell r="BH73">
            <v>52993.759223388362</v>
          </cell>
          <cell r="BI73">
            <v>51794.193692187531</v>
          </cell>
          <cell r="BJ73">
            <v>50617.272347244994</v>
          </cell>
          <cell r="BK73">
            <v>49463.070493057916</v>
          </cell>
          <cell r="BL73">
            <v>48331.663434123482</v>
          </cell>
          <cell r="BM73">
            <v>47223.126474938836</v>
          </cell>
          <cell r="BN73">
            <v>46137.534920001177</v>
          </cell>
        </row>
        <row r="74">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row>
        <row r="75">
          <cell r="D75">
            <v>0</v>
          </cell>
          <cell r="E75">
            <v>0.15248904940141958</v>
          </cell>
          <cell r="F75">
            <v>0.3023793122066355</v>
          </cell>
          <cell r="G75">
            <v>0.59775851773595579</v>
          </cell>
          <cell r="H75">
            <v>1.1769285779159731</v>
          </cell>
          <cell r="I75">
            <v>2.3048740406095929</v>
          </cell>
          <cell r="J75">
            <v>4.4621636005362353</v>
          </cell>
          <cell r="K75">
            <v>8.5526323486410742</v>
          </cell>
          <cell r="L75">
            <v>16.174692467443911</v>
          </cell>
          <cell r="M75">
            <v>30.049047977877144</v>
          </cell>
          <cell r="N75">
            <v>0</v>
          </cell>
          <cell r="O75">
            <v>95.982277533573296</v>
          </cell>
          <cell r="P75">
            <v>162.72668605570252</v>
          </cell>
          <cell r="Q75">
            <v>263.37159087640623</v>
          </cell>
          <cell r="R75">
            <v>404.71349911729385</v>
          </cell>
          <cell r="S75">
            <v>587.89195162875137</v>
          </cell>
          <cell r="T75">
            <v>805.42534230984256</v>
          </cell>
          <cell r="U75">
            <v>1042.8418286073659</v>
          </cell>
          <cell r="V75">
            <v>1282.2593838112984</v>
          </cell>
          <cell r="W75">
            <v>1507.6915123541478</v>
          </cell>
          <cell r="X75">
            <v>0</v>
          </cell>
          <cell r="Y75">
            <v>1879.7865598952776</v>
          </cell>
          <cell r="Z75">
            <v>2025.5603920139004</v>
          </cell>
          <cell r="AA75">
            <v>2151.2272456857413</v>
          </cell>
          <cell r="AB75">
            <v>2266.1767308053531</v>
          </cell>
          <cell r="AC75">
            <v>2382.0028110554708</v>
          </cell>
          <cell r="AD75">
            <v>2511.9380857957262</v>
          </cell>
          <cell r="AE75">
            <v>2671.6562448140057</v>
          </cell>
          <cell r="AF75">
            <v>2875.1424041938317</v>
          </cell>
          <cell r="AG75">
            <v>3130.8115587059415</v>
          </cell>
          <cell r="AH75">
            <v>0</v>
          </cell>
          <cell r="AJ75">
            <v>0</v>
          </cell>
          <cell r="AK75">
            <v>0.15250411500978978</v>
          </cell>
          <cell r="AL75">
            <v>0.30244099037677524</v>
          </cell>
          <cell r="AM75">
            <v>0.59794716544732196</v>
          </cell>
          <cell r="AN75">
            <v>1.1774390078187331</v>
          </cell>
          <cell r="AO75">
            <v>2.3061609351026484</v>
          </cell>
          <cell r="AP75">
            <v>4.4748724255287273</v>
          </cell>
          <cell r="AQ75">
            <v>8.5978669313484701</v>
          </cell>
          <cell r="AR75">
            <v>16.302237208714605</v>
          </cell>
          <cell r="AS75">
            <v>30.368842158726199</v>
          </cell>
          <cell r="AT75">
            <v>0</v>
          </cell>
          <cell r="AU75">
            <v>97.595360494579651</v>
          </cell>
          <cell r="AV75">
            <v>166.01515303780729</v>
          </cell>
          <cell r="AW75">
            <v>269.77710280185823</v>
          </cell>
          <cell r="AX75">
            <v>416.26338837116435</v>
          </cell>
          <cell r="AY75">
            <v>607.21232428408541</v>
          </cell>
          <cell r="AZ75">
            <v>835.4684328391096</v>
          </cell>
          <cell r="BA75">
            <v>1086.488606512459</v>
          </cell>
          <cell r="BB75">
            <v>1341.9180373431598</v>
          </cell>
          <cell r="BC75">
            <v>1585.0701703863506</v>
          </cell>
          <cell r="BD75">
            <v>0</v>
          </cell>
          <cell r="BE75">
            <v>1995.3305835934741</v>
          </cell>
          <cell r="BF75">
            <v>2160.6318851297847</v>
          </cell>
          <cell r="BG75">
            <v>2305.8477976518284</v>
          </cell>
          <cell r="BH75">
            <v>2440.5524024825786</v>
          </cell>
          <cell r="BI75">
            <v>2577.0682576264985</v>
          </cell>
          <cell r="BJ75">
            <v>2730.0809430954</v>
          </cell>
          <cell r="BK75">
            <v>2916.5486029382782</v>
          </cell>
          <cell r="BL75">
            <v>3152.1553473062991</v>
          </cell>
          <cell r="BM75">
            <v>3446.6799891482983</v>
          </cell>
          <cell r="BN75">
            <v>0</v>
          </cell>
        </row>
        <row r="76">
          <cell r="D76">
            <v>80369.95000000007</v>
          </cell>
          <cell r="E76">
            <v>79037.687243130102</v>
          </cell>
          <cell r="F76">
            <v>77703.877609796255</v>
          </cell>
          <cell r="G76">
            <v>76368.373012269163</v>
          </cell>
          <cell r="H76">
            <v>75031.035148636947</v>
          </cell>
          <cell r="I76">
            <v>73691.599034351704</v>
          </cell>
          <cell r="J76">
            <v>72349.584100718741</v>
          </cell>
          <cell r="K76">
            <v>71004.086512647104</v>
          </cell>
          <cell r="L76">
            <v>69653.507857954246</v>
          </cell>
          <cell r="M76">
            <v>68295.12743261928</v>
          </cell>
          <cell r="N76">
            <v>66979.120935522136</v>
          </cell>
          <cell r="O76">
            <v>65066.555736550727</v>
          </cell>
          <cell r="P76">
            <v>63182.741535458306</v>
          </cell>
          <cell r="Q76">
            <v>61340.606868654817</v>
          </cell>
          <cell r="R76">
            <v>59464.044840137241</v>
          </cell>
          <cell r="S76">
            <v>57551.941010554227</v>
          </cell>
          <cell r="T76">
            <v>55611.802087505792</v>
          </cell>
          <cell r="U76">
            <v>53658.12501504417</v>
          </cell>
          <cell r="V76">
            <v>51708.816921378457</v>
          </cell>
          <cell r="W76">
            <v>49779.889403575216</v>
          </cell>
          <cell r="X76">
            <v>49590.505777369399</v>
          </cell>
          <cell r="Y76">
            <v>45291.612482897923</v>
          </cell>
          <cell r="Z76">
            <v>42736.568241879977</v>
          </cell>
          <cell r="AA76">
            <v>40443.674818083979</v>
          </cell>
          <cell r="AB76">
            <v>38183.992340104145</v>
          </cell>
          <cell r="AC76">
            <v>35946.002148754887</v>
          </cell>
          <cell r="AD76">
            <v>33716.546949173797</v>
          </cell>
          <cell r="AE76">
            <v>31480.028356070139</v>
          </cell>
          <cell r="AF76">
            <v>29222.536557857566</v>
          </cell>
          <cell r="AG76">
            <v>26935.73186426251</v>
          </cell>
          <cell r="AH76">
            <v>28058.353288132494</v>
          </cell>
          <cell r="AJ76">
            <v>80369.95000000007</v>
          </cell>
          <cell r="AK76">
            <v>79363.457453903291</v>
          </cell>
          <cell r="AL76">
            <v>78355.417999795696</v>
          </cell>
          <cell r="AM76">
            <v>77345.683501137872</v>
          </cell>
          <cell r="AN76">
            <v>76334.115541562263</v>
          </cell>
          <cell r="AO76">
            <v>75320.448876651237</v>
          </cell>
          <cell r="AP76">
            <v>74304.192746926565</v>
          </cell>
          <cell r="AQ76">
            <v>73284.432858936023</v>
          </cell>
          <cell r="AR76">
            <v>72259.542119923426</v>
          </cell>
          <cell r="AS76">
            <v>71226.739670987692</v>
          </cell>
          <cell r="AT76">
            <v>70236.823193910182</v>
          </cell>
          <cell r="AU76">
            <v>68882.152894790706</v>
          </cell>
          <cell r="AV76">
            <v>67556.033153954777</v>
          </cell>
          <cell r="AW76">
            <v>66270.303715214162</v>
          </cell>
          <cell r="AX76">
            <v>64948.119582374406</v>
          </cell>
          <cell r="AY76">
            <v>63587.76754239617</v>
          </cell>
          <cell r="AZ76">
            <v>62196.428174480054</v>
          </cell>
          <cell r="BA76">
            <v>60788.669687648842</v>
          </cell>
          <cell r="BB76">
            <v>59382.871991362597</v>
          </cell>
          <cell r="BC76">
            <v>57995.746742065239</v>
          </cell>
          <cell r="BD76">
            <v>58443.264046897864</v>
          </cell>
          <cell r="BE76">
            <v>54951.8628719837</v>
          </cell>
          <cell r="BF76">
            <v>53299.889741446372</v>
          </cell>
          <cell r="BG76">
            <v>51910.045838698454</v>
          </cell>
          <cell r="BH76">
            <v>50553.206820905783</v>
          </cell>
          <cell r="BI76">
            <v>49217.125434561036</v>
          </cell>
          <cell r="BJ76">
            <v>47887.191404149591</v>
          </cell>
          <cell r="BK76">
            <v>46546.521890119635</v>
          </cell>
          <cell r="BL76">
            <v>45179.508086817186</v>
          </cell>
          <cell r="BM76">
            <v>43776.44648579054</v>
          </cell>
          <cell r="BN76">
            <v>46137.534920001177</v>
          </cell>
        </row>
        <row r="77">
          <cell r="D77">
            <v>83288.685423126662</v>
          </cell>
          <cell r="E77">
            <v>82894.04085143478</v>
          </cell>
          <cell r="F77">
            <v>82499.081065627834</v>
          </cell>
          <cell r="G77">
            <v>82103.806065705838</v>
          </cell>
          <cell r="H77">
            <v>81708.215851668792</v>
          </cell>
          <cell r="I77">
            <v>81312.310423516668</v>
          </cell>
          <cell r="J77">
            <v>80665.669424157692</v>
          </cell>
          <cell r="K77">
            <v>80016.394503673568</v>
          </cell>
          <cell r="L77">
            <v>79364.485662064253</v>
          </cell>
          <cell r="M77">
            <v>78709.942899329777</v>
          </cell>
          <cell r="N77">
            <v>78052.766215470154</v>
          </cell>
          <cell r="O77">
            <v>77365.886823508132</v>
          </cell>
          <cell r="P77">
            <v>76685.359790834875</v>
          </cell>
          <cell r="Q77">
            <v>75797.686688464251</v>
          </cell>
          <cell r="R77">
            <v>74912.983111805035</v>
          </cell>
          <cell r="S77">
            <v>74031.249060857255</v>
          </cell>
          <cell r="T77">
            <v>73152.497167408947</v>
          </cell>
          <cell r="U77">
            <v>72276.714911457806</v>
          </cell>
          <cell r="V77">
            <v>71403.902293003805</v>
          </cell>
          <cell r="W77">
            <v>70534.059312046971</v>
          </cell>
          <cell r="X77">
            <v>69667.185968587277</v>
          </cell>
          <cell r="Y77">
            <v>68771.449203900964</v>
          </cell>
          <cell r="Z77">
            <v>67908.964222738708</v>
          </cell>
          <cell r="AA77">
            <v>66719.770342818927</v>
          </cell>
          <cell r="AB77">
            <v>65545.247951331025</v>
          </cell>
          <cell r="AC77">
            <v>64385.397048275008</v>
          </cell>
          <cell r="AD77">
            <v>63231.921333898128</v>
          </cell>
          <cell r="AE77">
            <v>62093.046800328084</v>
          </cell>
          <cell r="AF77">
            <v>60968.77344756489</v>
          </cell>
          <cell r="AG77">
            <v>59859.101275608562</v>
          </cell>
          <cell r="AH77">
            <v>58764.030284459077</v>
          </cell>
          <cell r="AJ77">
            <v>83288.685423126662</v>
          </cell>
          <cell r="AK77">
            <v>82900.589953665913</v>
          </cell>
          <cell r="AL77">
            <v>82512.241346888492</v>
          </cell>
          <cell r="AM77">
            <v>82123.639602794428</v>
          </cell>
          <cell r="AN77">
            <v>81734.784721383709</v>
          </cell>
          <cell r="AO77">
            <v>81345.676702656347</v>
          </cell>
          <cell r="AP77">
            <v>80831.105368066404</v>
          </cell>
          <cell r="AQ77">
            <v>80315.121542654786</v>
          </cell>
          <cell r="AR77">
            <v>79797.725226421404</v>
          </cell>
          <cell r="AS77">
            <v>79278.916419366346</v>
          </cell>
          <cell r="AT77">
            <v>78758.695121489553</v>
          </cell>
          <cell r="AU77">
            <v>78217.030430427927</v>
          </cell>
          <cell r="AV77">
            <v>77681.803158136478</v>
          </cell>
          <cell r="AW77">
            <v>77039.093427368614</v>
          </cell>
          <cell r="AX77">
            <v>76397.710954073307</v>
          </cell>
          <cell r="AY77">
            <v>75757.655738250454</v>
          </cell>
          <cell r="AZ77">
            <v>75118.934095794189</v>
          </cell>
          <cell r="BA77">
            <v>74481.539766703281</v>
          </cell>
          <cell r="BB77">
            <v>73845.472750977759</v>
          </cell>
          <cell r="BC77">
            <v>73210.733048617592</v>
          </cell>
          <cell r="BD77">
            <v>72577.320659622826</v>
          </cell>
          <cell r="BE77">
            <v>71917.748645228814</v>
          </cell>
          <cell r="BF77">
            <v>71285.851210571098</v>
          </cell>
          <cell r="BG77">
            <v>70490.439113154076</v>
          </cell>
          <cell r="BH77">
            <v>69702.2025465724</v>
          </cell>
          <cell r="BI77">
            <v>68921.141510826157</v>
          </cell>
          <cell r="BJ77">
            <v>68143.107856038943</v>
          </cell>
          <cell r="BK77">
            <v>67372.214578274565</v>
          </cell>
          <cell r="BL77">
            <v>66608.46167753308</v>
          </cell>
          <cell r="BM77">
            <v>65851.849153814459</v>
          </cell>
          <cell r="BN77">
            <v>65102.377007118688</v>
          </cell>
        </row>
        <row r="78">
          <cell r="D78">
            <v>83288.685423126662</v>
          </cell>
          <cell r="E78">
            <v>82894.04085143478</v>
          </cell>
          <cell r="F78">
            <v>82499.081065627834</v>
          </cell>
          <cell r="G78">
            <v>82103.806065705838</v>
          </cell>
          <cell r="H78">
            <v>81708.215851668792</v>
          </cell>
          <cell r="I78">
            <v>81312.310423516668</v>
          </cell>
          <cell r="J78">
            <v>80665.669424157692</v>
          </cell>
          <cell r="K78">
            <v>80016.394503673568</v>
          </cell>
          <cell r="L78">
            <v>79364.485662064253</v>
          </cell>
          <cell r="M78">
            <v>78709.942899329777</v>
          </cell>
          <cell r="N78">
            <v>78052.766215470154</v>
          </cell>
          <cell r="O78">
            <v>77365.886823508132</v>
          </cell>
          <cell r="P78">
            <v>76685.359790834875</v>
          </cell>
          <cell r="Q78">
            <v>75797.686688464251</v>
          </cell>
          <cell r="R78">
            <v>74912.983111805035</v>
          </cell>
          <cell r="S78">
            <v>74031.249060857255</v>
          </cell>
          <cell r="T78">
            <v>73152.497167408947</v>
          </cell>
          <cell r="U78">
            <v>72276.714911457806</v>
          </cell>
          <cell r="V78">
            <v>71403.902293003805</v>
          </cell>
          <cell r="W78">
            <v>70534.059312046971</v>
          </cell>
          <cell r="X78">
            <v>69667.185968587277</v>
          </cell>
          <cell r="Y78">
            <v>68771.449203900964</v>
          </cell>
          <cell r="Z78">
            <v>67908.964222738708</v>
          </cell>
          <cell r="AA78">
            <v>66719.770342818927</v>
          </cell>
          <cell r="AB78">
            <v>65545.247951331025</v>
          </cell>
          <cell r="AC78">
            <v>64385.397048275008</v>
          </cell>
          <cell r="AD78">
            <v>63231.921333898128</v>
          </cell>
          <cell r="AE78">
            <v>62093.046800328084</v>
          </cell>
          <cell r="AF78">
            <v>60968.77344756489</v>
          </cell>
          <cell r="AG78">
            <v>59859.101275608562</v>
          </cell>
          <cell r="AH78">
            <v>58764.030284459077</v>
          </cell>
          <cell r="AJ78">
            <v>83288.685423126662</v>
          </cell>
          <cell r="AK78">
            <v>82900.589953665913</v>
          </cell>
          <cell r="AL78">
            <v>82512.241346888492</v>
          </cell>
          <cell r="AM78">
            <v>82123.639602794428</v>
          </cell>
          <cell r="AN78">
            <v>81734.784721383709</v>
          </cell>
          <cell r="AO78">
            <v>81345.676702656347</v>
          </cell>
          <cell r="AP78">
            <v>80831.105368066404</v>
          </cell>
          <cell r="AQ78">
            <v>80315.121542654786</v>
          </cell>
          <cell r="AR78">
            <v>79797.725226421404</v>
          </cell>
          <cell r="AS78">
            <v>79278.916419366346</v>
          </cell>
          <cell r="AT78">
            <v>78758.695121489553</v>
          </cell>
          <cell r="AU78">
            <v>78217.030430427927</v>
          </cell>
          <cell r="AV78">
            <v>77681.803158136478</v>
          </cell>
          <cell r="AW78">
            <v>77039.093427368614</v>
          </cell>
          <cell r="AX78">
            <v>76397.710954073307</v>
          </cell>
          <cell r="AY78">
            <v>75757.655738250454</v>
          </cell>
          <cell r="AZ78">
            <v>75118.934095794189</v>
          </cell>
          <cell r="BA78">
            <v>74481.539766703281</v>
          </cell>
          <cell r="BB78">
            <v>73845.472750977759</v>
          </cell>
          <cell r="BC78">
            <v>73210.733048617592</v>
          </cell>
          <cell r="BD78">
            <v>72577.320659622826</v>
          </cell>
          <cell r="BE78">
            <v>71917.748645228814</v>
          </cell>
          <cell r="BF78">
            <v>71285.851210571098</v>
          </cell>
          <cell r="BG78">
            <v>70490.439113154076</v>
          </cell>
          <cell r="BH78">
            <v>69702.2025465724</v>
          </cell>
          <cell r="BI78">
            <v>68921.141510826157</v>
          </cell>
          <cell r="BJ78">
            <v>68143.107856038943</v>
          </cell>
          <cell r="BK78">
            <v>67372.214578274565</v>
          </cell>
          <cell r="BL78">
            <v>66608.46167753308</v>
          </cell>
          <cell r="BM78">
            <v>65851.849153814459</v>
          </cell>
          <cell r="BN78">
            <v>65102.377007118688</v>
          </cell>
        </row>
      </sheetData>
      <sheetData sheetId="3">
        <row r="4">
          <cell r="D4">
            <v>4369539.7493458875</v>
          </cell>
          <cell r="E4">
            <v>4369539.7493458875</v>
          </cell>
          <cell r="F4">
            <v>4369539.7493458875</v>
          </cell>
          <cell r="G4">
            <v>4369539.7493458875</v>
          </cell>
          <cell r="H4">
            <v>4369539.7493458875</v>
          </cell>
          <cell r="I4">
            <v>4369539.7493458875</v>
          </cell>
          <cell r="J4">
            <v>4369539.7493458875</v>
          </cell>
          <cell r="K4">
            <v>4369539.7493458875</v>
          </cell>
          <cell r="L4">
            <v>4369539.7493458875</v>
          </cell>
          <cell r="M4">
            <v>4369539.7493458875</v>
          </cell>
          <cell r="N4">
            <v>4369539.7493458875</v>
          </cell>
          <cell r="O4">
            <v>4369539.7493458875</v>
          </cell>
          <cell r="P4">
            <v>4369539.7493458875</v>
          </cell>
          <cell r="Q4">
            <v>4369539.7493458875</v>
          </cell>
          <cell r="R4">
            <v>4369539.7493458875</v>
          </cell>
          <cell r="S4">
            <v>4369539.7493458875</v>
          </cell>
          <cell r="T4">
            <v>4369539.7493458875</v>
          </cell>
          <cell r="U4">
            <v>4369539.7493458875</v>
          </cell>
          <cell r="V4">
            <v>4369539.7493458875</v>
          </cell>
          <cell r="W4">
            <v>4369539.7493458875</v>
          </cell>
          <cell r="X4">
            <v>4369539.7493458875</v>
          </cell>
          <cell r="Y4">
            <v>4369539.7493458875</v>
          </cell>
          <cell r="Z4">
            <v>4369539.7493458875</v>
          </cell>
          <cell r="AA4">
            <v>4369539.7493458875</v>
          </cell>
          <cell r="AB4">
            <v>4369539.7493458875</v>
          </cell>
          <cell r="AC4">
            <v>4369539.7493458875</v>
          </cell>
          <cell r="AD4">
            <v>4369539.7493458875</v>
          </cell>
          <cell r="AE4">
            <v>4369539.7493458875</v>
          </cell>
          <cell r="AF4">
            <v>4369539.7493458875</v>
          </cell>
          <cell r="AG4">
            <v>4369539.7493458875</v>
          </cell>
          <cell r="AH4">
            <v>4369539.7493458875</v>
          </cell>
          <cell r="AJ4">
            <v>4369539.7493458875</v>
          </cell>
          <cell r="AK4">
            <v>4369539.7493458875</v>
          </cell>
          <cell r="AL4">
            <v>4369539.7493458875</v>
          </cell>
          <cell r="AM4">
            <v>4369539.7493458875</v>
          </cell>
          <cell r="AN4">
            <v>4369539.7493458875</v>
          </cell>
          <cell r="AO4">
            <v>4369539.7493458875</v>
          </cell>
          <cell r="AP4">
            <v>4369539.7493458875</v>
          </cell>
          <cell r="AQ4">
            <v>4369539.7493458875</v>
          </cell>
          <cell r="AR4">
            <v>4369539.7493458875</v>
          </cell>
          <cell r="AS4">
            <v>4369539.7493458875</v>
          </cell>
          <cell r="AT4">
            <v>4369539.7493458875</v>
          </cell>
          <cell r="AU4">
            <v>4369539.7493458875</v>
          </cell>
          <cell r="AV4">
            <v>4369539.7493458875</v>
          </cell>
          <cell r="AW4">
            <v>4369539.7493458875</v>
          </cell>
          <cell r="AX4">
            <v>4369539.7493458875</v>
          </cell>
          <cell r="AY4">
            <v>4369539.7493458875</v>
          </cell>
          <cell r="AZ4">
            <v>4369539.7493458875</v>
          </cell>
          <cell r="BA4">
            <v>4369539.7493458875</v>
          </cell>
          <cell r="BB4">
            <v>4369539.7493458875</v>
          </cell>
          <cell r="BC4">
            <v>4369539.7493458875</v>
          </cell>
          <cell r="BD4">
            <v>4369539.7493458875</v>
          </cell>
          <cell r="BE4">
            <v>4369539.7493458875</v>
          </cell>
          <cell r="BF4">
            <v>4369539.7493458875</v>
          </cell>
          <cell r="BG4">
            <v>4369539.7493458875</v>
          </cell>
          <cell r="BH4">
            <v>4369539.7493458875</v>
          </cell>
          <cell r="BI4">
            <v>4369539.7493458875</v>
          </cell>
          <cell r="BJ4">
            <v>4369539.7493458875</v>
          </cell>
          <cell r="BK4">
            <v>4369539.7493458875</v>
          </cell>
          <cell r="BL4">
            <v>4369539.7493458875</v>
          </cell>
          <cell r="BM4">
            <v>4369539.7493458875</v>
          </cell>
          <cell r="BN4">
            <v>4369539.7493458875</v>
          </cell>
        </row>
        <row r="5">
          <cell r="D5">
            <v>1554736.2216997449</v>
          </cell>
          <cell r="E5">
            <v>1554736.2216997449</v>
          </cell>
          <cell r="F5">
            <v>1554736.2216997449</v>
          </cell>
          <cell r="G5">
            <v>1554736.2216997449</v>
          </cell>
          <cell r="H5">
            <v>1554736.2216997449</v>
          </cell>
          <cell r="I5">
            <v>1554736.2216997449</v>
          </cell>
          <cell r="J5">
            <v>1554736.2216997449</v>
          </cell>
          <cell r="K5">
            <v>1554736.2216997449</v>
          </cell>
          <cell r="L5">
            <v>1554736.2216997449</v>
          </cell>
          <cell r="M5">
            <v>1554736.2216997449</v>
          </cell>
          <cell r="N5">
            <v>1554736.2216997449</v>
          </cell>
          <cell r="O5">
            <v>1554736.2216997449</v>
          </cell>
          <cell r="P5">
            <v>1554736.2216997449</v>
          </cell>
          <cell r="Q5">
            <v>1554736.2216997449</v>
          </cell>
          <cell r="R5">
            <v>1554736.2216997449</v>
          </cell>
          <cell r="S5">
            <v>1554736.2216997449</v>
          </cell>
          <cell r="T5">
            <v>1554736.2216997449</v>
          </cell>
          <cell r="U5">
            <v>1554736.2216997449</v>
          </cell>
          <cell r="V5">
            <v>1554736.2216997449</v>
          </cell>
          <cell r="W5">
            <v>1554736.2216997449</v>
          </cell>
          <cell r="X5">
            <v>1554736.2216997449</v>
          </cell>
          <cell r="Y5">
            <v>1554736.2216997449</v>
          </cell>
          <cell r="Z5">
            <v>1554736.2216997449</v>
          </cell>
          <cell r="AA5">
            <v>1554736.2216997449</v>
          </cell>
          <cell r="AB5">
            <v>1554736.2216997449</v>
          </cell>
          <cell r="AC5">
            <v>1554736.2216997449</v>
          </cell>
          <cell r="AD5">
            <v>1554736.2216997449</v>
          </cell>
          <cell r="AE5">
            <v>1554736.2216997449</v>
          </cell>
          <cell r="AF5">
            <v>1554736.2216997449</v>
          </cell>
          <cell r="AG5">
            <v>1554736.2216997449</v>
          </cell>
          <cell r="AH5">
            <v>1554736.2216997449</v>
          </cell>
          <cell r="AJ5">
            <v>1554736.2216997449</v>
          </cell>
          <cell r="AK5">
            <v>1554736.2216997449</v>
          </cell>
          <cell r="AL5">
            <v>1554736.2216997449</v>
          </cell>
          <cell r="AM5">
            <v>1554736.2216997449</v>
          </cell>
          <cell r="AN5">
            <v>1554736.2216997449</v>
          </cell>
          <cell r="AO5">
            <v>1554736.2216997449</v>
          </cell>
          <cell r="AP5">
            <v>1554736.2216997449</v>
          </cell>
          <cell r="AQ5">
            <v>1554736.2216997449</v>
          </cell>
          <cell r="AR5">
            <v>1554736.2216997449</v>
          </cell>
          <cell r="AS5">
            <v>1554736.2216997449</v>
          </cell>
          <cell r="AT5">
            <v>1554736.2216997449</v>
          </cell>
          <cell r="AU5">
            <v>1554736.2216997449</v>
          </cell>
          <cell r="AV5">
            <v>1554736.2216997449</v>
          </cell>
          <cell r="AW5">
            <v>1554736.2216997449</v>
          </cell>
          <cell r="AX5">
            <v>1554736.2216997449</v>
          </cell>
          <cell r="AY5">
            <v>1554736.2216997449</v>
          </cell>
          <cell r="AZ5">
            <v>1554736.2216997449</v>
          </cell>
          <cell r="BA5">
            <v>1554736.2216997449</v>
          </cell>
          <cell r="BB5">
            <v>1554736.2216997449</v>
          </cell>
          <cell r="BC5">
            <v>1554736.2216997449</v>
          </cell>
          <cell r="BD5">
            <v>1554736.2216997449</v>
          </cell>
          <cell r="BE5">
            <v>1554736.2216997449</v>
          </cell>
          <cell r="BF5">
            <v>1554736.2216997449</v>
          </cell>
          <cell r="BG5">
            <v>1554736.2216997449</v>
          </cell>
          <cell r="BH5">
            <v>1554736.2216997449</v>
          </cell>
          <cell r="BI5">
            <v>1554736.2216997449</v>
          </cell>
          <cell r="BJ5">
            <v>1554736.2216997449</v>
          </cell>
          <cell r="BK5">
            <v>1554736.2216997449</v>
          </cell>
          <cell r="BL5">
            <v>1554736.2216997449</v>
          </cell>
          <cell r="BM5">
            <v>1554736.2216997449</v>
          </cell>
          <cell r="BN5">
            <v>1554736.2216997449</v>
          </cell>
        </row>
        <row r="6">
          <cell r="D6">
            <v>106314.03243491032</v>
          </cell>
          <cell r="E6">
            <v>106314.03243491032</v>
          </cell>
          <cell r="F6">
            <v>106314.03243491032</v>
          </cell>
          <cell r="G6">
            <v>106314.03243491032</v>
          </cell>
          <cell r="H6">
            <v>106314.03243491032</v>
          </cell>
          <cell r="I6">
            <v>106314.03243491032</v>
          </cell>
          <cell r="J6">
            <v>106314.03243491032</v>
          </cell>
          <cell r="K6">
            <v>106314.03243491032</v>
          </cell>
          <cell r="L6">
            <v>106314.03243491032</v>
          </cell>
          <cell r="M6">
            <v>106314.03243491032</v>
          </cell>
          <cell r="N6">
            <v>106314.03243491032</v>
          </cell>
          <cell r="O6">
            <v>106314.03243491032</v>
          </cell>
          <cell r="P6">
            <v>106314.03243491032</v>
          </cell>
          <cell r="Q6">
            <v>106314.03243491032</v>
          </cell>
          <cell r="R6">
            <v>106314.03243491032</v>
          </cell>
          <cell r="S6">
            <v>106314.03243491032</v>
          </cell>
          <cell r="T6">
            <v>106314.03243491032</v>
          </cell>
          <cell r="U6">
            <v>106314.03243491032</v>
          </cell>
          <cell r="V6">
            <v>106314.03243491032</v>
          </cell>
          <cell r="W6">
            <v>106314.03243491032</v>
          </cell>
          <cell r="X6">
            <v>106314.03243491032</v>
          </cell>
          <cell r="Y6">
            <v>106314.03243491032</v>
          </cell>
          <cell r="Z6">
            <v>106314.03243491032</v>
          </cell>
          <cell r="AA6">
            <v>106314.03243491032</v>
          </cell>
          <cell r="AB6">
            <v>106314.03243491032</v>
          </cell>
          <cell r="AC6">
            <v>106314.03243491032</v>
          </cell>
          <cell r="AD6">
            <v>106314.03243491032</v>
          </cell>
          <cell r="AE6">
            <v>106314.03243491032</v>
          </cell>
          <cell r="AF6">
            <v>106314.03243491032</v>
          </cell>
          <cell r="AG6">
            <v>106314.03243491032</v>
          </cell>
          <cell r="AH6">
            <v>106314.03243491032</v>
          </cell>
          <cell r="AJ6">
            <v>106314.03243491032</v>
          </cell>
          <cell r="AK6">
            <v>106314.03243491032</v>
          </cell>
          <cell r="AL6">
            <v>106314.03243491032</v>
          </cell>
          <cell r="AM6">
            <v>106314.03243491032</v>
          </cell>
          <cell r="AN6">
            <v>106314.03243491032</v>
          </cell>
          <cell r="AO6">
            <v>106314.03243491032</v>
          </cell>
          <cell r="AP6">
            <v>106314.03243491032</v>
          </cell>
          <cell r="AQ6">
            <v>106314.03243491032</v>
          </cell>
          <cell r="AR6">
            <v>106314.03243491032</v>
          </cell>
          <cell r="AS6">
            <v>106314.03243491032</v>
          </cell>
          <cell r="AT6">
            <v>106314.03243491032</v>
          </cell>
          <cell r="AU6">
            <v>106314.03243491032</v>
          </cell>
          <cell r="AV6">
            <v>106314.03243491032</v>
          </cell>
          <cell r="AW6">
            <v>106314.03243491032</v>
          </cell>
          <cell r="AX6">
            <v>106314.03243491032</v>
          </cell>
          <cell r="AY6">
            <v>106314.03243491032</v>
          </cell>
          <cell r="AZ6">
            <v>106314.03243491032</v>
          </cell>
          <cell r="BA6">
            <v>106314.03243491032</v>
          </cell>
          <cell r="BB6">
            <v>106314.03243491032</v>
          </cell>
          <cell r="BC6">
            <v>106314.03243491032</v>
          </cell>
          <cell r="BD6">
            <v>106314.03243491032</v>
          </cell>
          <cell r="BE6">
            <v>106314.03243491032</v>
          </cell>
          <cell r="BF6">
            <v>106314.03243491032</v>
          </cell>
          <cell r="BG6">
            <v>106314.03243491032</v>
          </cell>
          <cell r="BH6">
            <v>106314.03243491032</v>
          </cell>
          <cell r="BI6">
            <v>106314.03243491032</v>
          </cell>
          <cell r="BJ6">
            <v>106314.03243491032</v>
          </cell>
          <cell r="BK6">
            <v>106314.03243491032</v>
          </cell>
          <cell r="BL6">
            <v>106314.03243491032</v>
          </cell>
          <cell r="BM6">
            <v>106314.03243491032</v>
          </cell>
          <cell r="BN6">
            <v>106314.03243491032</v>
          </cell>
        </row>
        <row r="7">
          <cell r="D7">
            <v>2708489.4952112325</v>
          </cell>
          <cell r="E7">
            <v>2708489.4952112325</v>
          </cell>
          <cell r="F7">
            <v>2708489.4952112325</v>
          </cell>
          <cell r="G7">
            <v>2708489.4952112325</v>
          </cell>
          <cell r="H7">
            <v>2708489.4952112325</v>
          </cell>
          <cell r="I7">
            <v>2708489.4952112325</v>
          </cell>
          <cell r="J7">
            <v>2708489.4952112325</v>
          </cell>
          <cell r="K7">
            <v>2708489.4952112325</v>
          </cell>
          <cell r="L7">
            <v>2708489.4952112325</v>
          </cell>
          <cell r="M7">
            <v>2708489.4952112325</v>
          </cell>
          <cell r="N7">
            <v>2708489.4952112325</v>
          </cell>
          <cell r="O7">
            <v>2708489.4952112325</v>
          </cell>
          <cell r="P7">
            <v>2708489.4952112325</v>
          </cell>
          <cell r="Q7">
            <v>2708489.4952112325</v>
          </cell>
          <cell r="R7">
            <v>2708489.4952112325</v>
          </cell>
          <cell r="S7">
            <v>2708489.4952112325</v>
          </cell>
          <cell r="T7">
            <v>2708489.4952112325</v>
          </cell>
          <cell r="U7">
            <v>2708489.4952112325</v>
          </cell>
          <cell r="V7">
            <v>2708489.4952112325</v>
          </cell>
          <cell r="W7">
            <v>2708489.4952112325</v>
          </cell>
          <cell r="X7">
            <v>2708489.4952112325</v>
          </cell>
          <cell r="Y7">
            <v>2708489.4952112325</v>
          </cell>
          <cell r="Z7">
            <v>2708489.4952112325</v>
          </cell>
          <cell r="AA7">
            <v>2708489.4952112325</v>
          </cell>
          <cell r="AB7">
            <v>2708489.4952112325</v>
          </cell>
          <cell r="AC7">
            <v>2708489.4952112325</v>
          </cell>
          <cell r="AD7">
            <v>2708489.4952112325</v>
          </cell>
          <cell r="AE7">
            <v>2708489.4952112325</v>
          </cell>
          <cell r="AF7">
            <v>2708489.4952112325</v>
          </cell>
          <cell r="AG7">
            <v>2708489.4952112325</v>
          </cell>
          <cell r="AH7">
            <v>2708489.4952112325</v>
          </cell>
          <cell r="AJ7">
            <v>2708489.4952112325</v>
          </cell>
          <cell r="AK7">
            <v>2708489.4952112325</v>
          </cell>
          <cell r="AL7">
            <v>2708489.4952112325</v>
          </cell>
          <cell r="AM7">
            <v>2708489.4952112325</v>
          </cell>
          <cell r="AN7">
            <v>2708489.4952112325</v>
          </cell>
          <cell r="AO7">
            <v>2708489.4952112325</v>
          </cell>
          <cell r="AP7">
            <v>2708489.4952112325</v>
          </cell>
          <cell r="AQ7">
            <v>2708489.4952112325</v>
          </cell>
          <cell r="AR7">
            <v>2708489.4952112325</v>
          </cell>
          <cell r="AS7">
            <v>2708489.4952112325</v>
          </cell>
          <cell r="AT7">
            <v>2708489.4952112325</v>
          </cell>
          <cell r="AU7">
            <v>2708489.4952112325</v>
          </cell>
          <cell r="AV7">
            <v>2708489.4952112325</v>
          </cell>
          <cell r="AW7">
            <v>2708489.4952112325</v>
          </cell>
          <cell r="AX7">
            <v>2708489.4952112325</v>
          </cell>
          <cell r="AY7">
            <v>2708489.4952112325</v>
          </cell>
          <cell r="AZ7">
            <v>2708489.4952112325</v>
          </cell>
          <cell r="BA7">
            <v>2708489.4952112325</v>
          </cell>
          <cell r="BB7">
            <v>2708489.4952112325</v>
          </cell>
          <cell r="BC7">
            <v>2708489.4952112325</v>
          </cell>
          <cell r="BD7">
            <v>2708489.4952112325</v>
          </cell>
          <cell r="BE7">
            <v>2708489.4952112325</v>
          </cell>
          <cell r="BF7">
            <v>2708489.4952112325</v>
          </cell>
          <cell r="BG7">
            <v>2708489.4952112325</v>
          </cell>
          <cell r="BH7">
            <v>2708489.4952112325</v>
          </cell>
          <cell r="BI7">
            <v>2708489.4952112325</v>
          </cell>
          <cell r="BJ7">
            <v>2708489.4952112325</v>
          </cell>
          <cell r="BK7">
            <v>2708489.4952112325</v>
          </cell>
          <cell r="BL7">
            <v>2708489.4952112325</v>
          </cell>
          <cell r="BM7">
            <v>2708489.4952112325</v>
          </cell>
          <cell r="BN7">
            <v>2708489.4952112325</v>
          </cell>
        </row>
        <row r="8">
          <cell r="D8"/>
          <cell r="E8"/>
          <cell r="F8"/>
          <cell r="G8"/>
          <cell r="H8"/>
          <cell r="I8"/>
          <cell r="J8"/>
          <cell r="K8"/>
          <cell r="L8"/>
          <cell r="M8"/>
          <cell r="N8"/>
          <cell r="O8"/>
          <cell r="P8"/>
          <cell r="Q8"/>
          <cell r="R8"/>
          <cell r="S8"/>
          <cell r="T8"/>
          <cell r="U8"/>
          <cell r="V8"/>
          <cell r="W8"/>
          <cell r="X8"/>
          <cell r="Y8"/>
          <cell r="Z8"/>
          <cell r="AA8"/>
          <cell r="AB8"/>
          <cell r="AC8"/>
          <cell r="AD8"/>
          <cell r="AE8"/>
          <cell r="AF8"/>
          <cell r="AG8"/>
          <cell r="AH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row>
        <row r="9">
          <cell r="D9">
            <v>43750.7454163523</v>
          </cell>
          <cell r="E9">
            <v>43750.7454163523</v>
          </cell>
          <cell r="F9">
            <v>43750.7454163523</v>
          </cell>
          <cell r="G9">
            <v>43750.7454163523</v>
          </cell>
          <cell r="H9">
            <v>43750.7454163523</v>
          </cell>
          <cell r="I9">
            <v>43750.7454163523</v>
          </cell>
          <cell r="J9">
            <v>43750.7454163523</v>
          </cell>
          <cell r="K9">
            <v>43750.7454163523</v>
          </cell>
          <cell r="L9">
            <v>43750.7454163523</v>
          </cell>
          <cell r="M9">
            <v>43750.7454163523</v>
          </cell>
          <cell r="N9">
            <v>43750.7454163523</v>
          </cell>
          <cell r="O9">
            <v>43750.7454163523</v>
          </cell>
          <cell r="P9">
            <v>43750.7454163523</v>
          </cell>
          <cell r="Q9">
            <v>43750.7454163523</v>
          </cell>
          <cell r="R9">
            <v>43750.7454163523</v>
          </cell>
          <cell r="S9">
            <v>43750.7454163523</v>
          </cell>
          <cell r="T9">
            <v>43750.7454163523</v>
          </cell>
          <cell r="U9">
            <v>43750.7454163523</v>
          </cell>
          <cell r="V9">
            <v>43750.7454163523</v>
          </cell>
          <cell r="W9">
            <v>43750.7454163523</v>
          </cell>
          <cell r="X9">
            <v>43750.7454163523</v>
          </cell>
          <cell r="Y9">
            <v>43750.7454163523</v>
          </cell>
          <cell r="Z9">
            <v>43750.7454163523</v>
          </cell>
          <cell r="AA9">
            <v>43750.7454163523</v>
          </cell>
          <cell r="AB9">
            <v>43750.7454163523</v>
          </cell>
          <cell r="AC9">
            <v>43750.7454163523</v>
          </cell>
          <cell r="AD9">
            <v>43750.7454163523</v>
          </cell>
          <cell r="AE9">
            <v>43750.7454163523</v>
          </cell>
          <cell r="AF9">
            <v>43750.7454163523</v>
          </cell>
          <cell r="AG9">
            <v>43750.7454163523</v>
          </cell>
          <cell r="AH9">
            <v>43750.7454163523</v>
          </cell>
          <cell r="AJ9">
            <v>43750.7454163523</v>
          </cell>
          <cell r="AK9">
            <v>43750.7454163523</v>
          </cell>
          <cell r="AL9">
            <v>43750.7454163523</v>
          </cell>
          <cell r="AM9">
            <v>43750.7454163523</v>
          </cell>
          <cell r="AN9">
            <v>43750.7454163523</v>
          </cell>
          <cell r="AO9">
            <v>43750.7454163523</v>
          </cell>
          <cell r="AP9">
            <v>43750.7454163523</v>
          </cell>
          <cell r="AQ9">
            <v>43750.7454163523</v>
          </cell>
          <cell r="AR9">
            <v>43750.7454163523</v>
          </cell>
          <cell r="AS9">
            <v>43750.7454163523</v>
          </cell>
          <cell r="AT9">
            <v>43750.7454163523</v>
          </cell>
          <cell r="AU9">
            <v>43750.7454163523</v>
          </cell>
          <cell r="AV9">
            <v>43750.7454163523</v>
          </cell>
          <cell r="AW9">
            <v>43750.7454163523</v>
          </cell>
          <cell r="AX9">
            <v>43750.7454163523</v>
          </cell>
          <cell r="AY9">
            <v>43750.7454163523</v>
          </cell>
          <cell r="AZ9">
            <v>43750.7454163523</v>
          </cell>
          <cell r="BA9">
            <v>43750.7454163523</v>
          </cell>
          <cell r="BB9">
            <v>43750.7454163523</v>
          </cell>
          <cell r="BC9">
            <v>43750.7454163523</v>
          </cell>
          <cell r="BD9">
            <v>43750.7454163523</v>
          </cell>
          <cell r="BE9">
            <v>43750.7454163523</v>
          </cell>
          <cell r="BF9">
            <v>43750.7454163523</v>
          </cell>
          <cell r="BG9">
            <v>43750.7454163523</v>
          </cell>
          <cell r="BH9">
            <v>43750.7454163523</v>
          </cell>
          <cell r="BI9">
            <v>43750.7454163523</v>
          </cell>
          <cell r="BJ9">
            <v>43750.7454163523</v>
          </cell>
          <cell r="BK9">
            <v>43750.7454163523</v>
          </cell>
          <cell r="BL9">
            <v>43750.7454163523</v>
          </cell>
          <cell r="BM9">
            <v>43750.7454163523</v>
          </cell>
          <cell r="BN9">
            <v>43750.7454163523</v>
          </cell>
        </row>
        <row r="10">
          <cell r="D10">
            <v>0</v>
          </cell>
          <cell r="E10">
            <v>875.01490832704599</v>
          </cell>
          <cell r="F10">
            <v>1750.029816654092</v>
          </cell>
          <cell r="G10">
            <v>2625.0447249811382</v>
          </cell>
          <cell r="H10">
            <v>3500.0596333081839</v>
          </cell>
          <cell r="I10">
            <v>4375.0745416352302</v>
          </cell>
          <cell r="J10">
            <v>5250.0894499622764</v>
          </cell>
          <cell r="K10">
            <v>6125.1043582893226</v>
          </cell>
          <cell r="L10">
            <v>7000.1192666163679</v>
          </cell>
          <cell r="M10">
            <v>7875.1341749434141</v>
          </cell>
          <cell r="N10">
            <v>8750.1490832704603</v>
          </cell>
          <cell r="O10">
            <v>10937.686354088075</v>
          </cell>
          <cell r="P10">
            <v>13125.22362490569</v>
          </cell>
          <cell r="Q10">
            <v>15312.760895723304</v>
          </cell>
          <cell r="R10">
            <v>17500.298166540921</v>
          </cell>
          <cell r="S10">
            <v>19687.835437358532</v>
          </cell>
          <cell r="T10">
            <v>21875.372708176146</v>
          </cell>
          <cell r="U10">
            <v>24062.909978993768</v>
          </cell>
          <cell r="V10">
            <v>26250.447249811379</v>
          </cell>
          <cell r="W10">
            <v>28437.98452062899</v>
          </cell>
          <cell r="X10">
            <v>30625.521791446608</v>
          </cell>
          <cell r="Y10">
            <v>31938.044153937179</v>
          </cell>
          <cell r="Z10">
            <v>33250.566516427745</v>
          </cell>
          <cell r="AA10">
            <v>34563.088878918315</v>
          </cell>
          <cell r="AB10">
            <v>35875.611241408886</v>
          </cell>
          <cell r="AC10">
            <v>37188.133603899456</v>
          </cell>
          <cell r="AD10">
            <v>38500.655966390026</v>
          </cell>
          <cell r="AE10">
            <v>39813.178328880596</v>
          </cell>
          <cell r="AF10">
            <v>41125.700691371159</v>
          </cell>
          <cell r="AG10">
            <v>42438.22305386173</v>
          </cell>
          <cell r="AH10">
            <v>43750.7454163523</v>
          </cell>
          <cell r="AJ10">
            <v>0</v>
          </cell>
          <cell r="AK10">
            <v>875.01490832704599</v>
          </cell>
          <cell r="AL10">
            <v>1750.029816654092</v>
          </cell>
          <cell r="AM10">
            <v>2625.0447249811382</v>
          </cell>
          <cell r="AN10">
            <v>3500.0596333081839</v>
          </cell>
          <cell r="AO10">
            <v>4375.0745416352302</v>
          </cell>
          <cell r="AP10">
            <v>5250.0894499622764</v>
          </cell>
          <cell r="AQ10">
            <v>6125.1043582893226</v>
          </cell>
          <cell r="AR10">
            <v>7000.1192666163679</v>
          </cell>
          <cell r="AS10">
            <v>7875.1341749434141</v>
          </cell>
          <cell r="AT10">
            <v>8750.1490832704603</v>
          </cell>
          <cell r="AU10">
            <v>10937.686354088075</v>
          </cell>
          <cell r="AV10">
            <v>13125.22362490569</v>
          </cell>
          <cell r="AW10">
            <v>15312.760895723304</v>
          </cell>
          <cell r="AX10">
            <v>17500.298166540921</v>
          </cell>
          <cell r="AY10">
            <v>19687.835437358532</v>
          </cell>
          <cell r="AZ10">
            <v>21875.372708176146</v>
          </cell>
          <cell r="BA10">
            <v>24062.909978993768</v>
          </cell>
          <cell r="BB10">
            <v>26250.447249811379</v>
          </cell>
          <cell r="BC10">
            <v>28437.98452062899</v>
          </cell>
          <cell r="BD10">
            <v>30625.521791446608</v>
          </cell>
          <cell r="BE10">
            <v>31938.044153937179</v>
          </cell>
          <cell r="BF10">
            <v>33250.566516427745</v>
          </cell>
          <cell r="BG10">
            <v>34563.088878918315</v>
          </cell>
          <cell r="BH10">
            <v>35875.611241408886</v>
          </cell>
          <cell r="BI10">
            <v>37188.133603899456</v>
          </cell>
          <cell r="BJ10">
            <v>38500.655966390026</v>
          </cell>
          <cell r="BK10">
            <v>39813.178328880596</v>
          </cell>
          <cell r="BL10">
            <v>41125.700691371159</v>
          </cell>
          <cell r="BM10">
            <v>42438.22305386173</v>
          </cell>
          <cell r="BN10">
            <v>43750.7454163523</v>
          </cell>
        </row>
        <row r="11">
          <cell r="D11">
            <v>43750.7454163523</v>
          </cell>
          <cell r="E11">
            <v>42875.730508025255</v>
          </cell>
          <cell r="F11">
            <v>42000.715599698211</v>
          </cell>
          <cell r="G11">
            <v>41125.700691371159</v>
          </cell>
          <cell r="H11">
            <v>40250.685783044115</v>
          </cell>
          <cell r="I11">
            <v>39375.670874717071</v>
          </cell>
          <cell r="J11">
            <v>38500.655966390026</v>
          </cell>
          <cell r="K11">
            <v>37625.641058062974</v>
          </cell>
          <cell r="L11">
            <v>36750.62614973593</v>
          </cell>
          <cell r="M11">
            <v>35875.611241408886</v>
          </cell>
          <cell r="N11">
            <v>35000.596333081841</v>
          </cell>
          <cell r="O11">
            <v>32813.059062264227</v>
          </cell>
          <cell r="P11">
            <v>30625.521791446612</v>
          </cell>
          <cell r="Q11">
            <v>28437.984520628997</v>
          </cell>
          <cell r="R11">
            <v>26250.447249811379</v>
          </cell>
          <cell r="S11">
            <v>24062.909978993768</v>
          </cell>
          <cell r="T11">
            <v>21875.372708176154</v>
          </cell>
          <cell r="U11">
            <v>19687.835437358532</v>
          </cell>
          <cell r="V11">
            <v>17500.298166540921</v>
          </cell>
          <cell r="W11">
            <v>15312.76089572331</v>
          </cell>
          <cell r="X11">
            <v>13125.223624905691</v>
          </cell>
          <cell r="Y11">
            <v>11812.701262415121</v>
          </cell>
          <cell r="Z11">
            <v>10500.178899924555</v>
          </cell>
          <cell r="AA11">
            <v>9187.6565374339843</v>
          </cell>
          <cell r="AB11">
            <v>7875.1341749434141</v>
          </cell>
          <cell r="AC11">
            <v>6562.6118124528439</v>
          </cell>
          <cell r="AD11">
            <v>5250.0894499622736</v>
          </cell>
          <cell r="AE11">
            <v>3937.5670874717034</v>
          </cell>
          <cell r="AF11">
            <v>2625.0447249811405</v>
          </cell>
          <cell r="AG11">
            <v>1312.5223624905702</v>
          </cell>
          <cell r="AH11">
            <v>0</v>
          </cell>
          <cell r="AJ11">
            <v>43750.7454163523</v>
          </cell>
          <cell r="AK11">
            <v>42875.730508025255</v>
          </cell>
          <cell r="AL11">
            <v>42000.715599698211</v>
          </cell>
          <cell r="AM11">
            <v>41125.700691371159</v>
          </cell>
          <cell r="AN11">
            <v>40250.685783044115</v>
          </cell>
          <cell r="AO11">
            <v>39375.670874717071</v>
          </cell>
          <cell r="AP11">
            <v>38500.655966390026</v>
          </cell>
          <cell r="AQ11">
            <v>37625.641058062974</v>
          </cell>
          <cell r="AR11">
            <v>36750.62614973593</v>
          </cell>
          <cell r="AS11">
            <v>35875.611241408886</v>
          </cell>
          <cell r="AT11">
            <v>35000.596333081841</v>
          </cell>
          <cell r="AU11">
            <v>32813.059062264227</v>
          </cell>
          <cell r="AV11">
            <v>30625.521791446612</v>
          </cell>
          <cell r="AW11">
            <v>28437.984520628997</v>
          </cell>
          <cell r="AX11">
            <v>26250.447249811379</v>
          </cell>
          <cell r="AY11">
            <v>24062.909978993768</v>
          </cell>
          <cell r="AZ11">
            <v>21875.372708176154</v>
          </cell>
          <cell r="BA11">
            <v>19687.835437358532</v>
          </cell>
          <cell r="BB11">
            <v>17500.298166540921</v>
          </cell>
          <cell r="BC11">
            <v>15312.76089572331</v>
          </cell>
          <cell r="BD11">
            <v>13125.223624905691</v>
          </cell>
          <cell r="BE11">
            <v>11812.701262415121</v>
          </cell>
          <cell r="BF11">
            <v>10500.178899924555</v>
          </cell>
          <cell r="BG11">
            <v>9187.6565374339843</v>
          </cell>
          <cell r="BH11">
            <v>7875.1341749434141</v>
          </cell>
          <cell r="BI11">
            <v>6562.6118124528439</v>
          </cell>
          <cell r="BJ11">
            <v>5250.0894499622736</v>
          </cell>
          <cell r="BK11">
            <v>3937.5670874717034</v>
          </cell>
          <cell r="BL11">
            <v>2625.0447249811405</v>
          </cell>
          <cell r="BM11">
            <v>1312.5223624905702</v>
          </cell>
          <cell r="BN11">
            <v>0</v>
          </cell>
        </row>
        <row r="12">
          <cell r="D12">
            <v>4369539.7493458875</v>
          </cell>
          <cell r="E12">
            <v>4368664.7344375607</v>
          </cell>
          <cell r="F12">
            <v>4367789.7195292329</v>
          </cell>
          <cell r="G12">
            <v>4366914.7046209062</v>
          </cell>
          <cell r="H12">
            <v>4366039.6897125794</v>
          </cell>
          <cell r="I12">
            <v>4365164.6748042526</v>
          </cell>
          <cell r="J12">
            <v>4364289.6598959249</v>
          </cell>
          <cell r="K12">
            <v>4363414.6449875981</v>
          </cell>
          <cell r="L12">
            <v>4362539.6300792713</v>
          </cell>
          <cell r="M12">
            <v>4361664.6151709445</v>
          </cell>
          <cell r="N12">
            <v>4360789.6002626168</v>
          </cell>
          <cell r="O12">
            <v>4358602.0629917998</v>
          </cell>
          <cell r="P12">
            <v>4356414.5257209819</v>
          </cell>
          <cell r="Q12">
            <v>4354226.988450164</v>
          </cell>
          <cell r="R12">
            <v>4352039.4511793461</v>
          </cell>
          <cell r="S12">
            <v>4349851.9139085291</v>
          </cell>
          <cell r="T12">
            <v>4347664.3766377112</v>
          </cell>
          <cell r="U12">
            <v>4345476.8393668933</v>
          </cell>
          <cell r="V12">
            <v>4343289.3020960763</v>
          </cell>
          <cell r="W12">
            <v>4341101.7648252584</v>
          </cell>
          <cell r="X12">
            <v>4338914.2275544405</v>
          </cell>
          <cell r="Y12">
            <v>4337601.7051919503</v>
          </cell>
          <cell r="Z12">
            <v>4336289.1828294601</v>
          </cell>
          <cell r="AA12">
            <v>4334976.660466969</v>
          </cell>
          <cell r="AB12">
            <v>4333664.1381044788</v>
          </cell>
          <cell r="AC12">
            <v>4332351.6157419877</v>
          </cell>
          <cell r="AD12">
            <v>4331039.0933794975</v>
          </cell>
          <cell r="AE12">
            <v>4329726.5710170064</v>
          </cell>
          <cell r="AF12">
            <v>4328414.0486545162</v>
          </cell>
          <cell r="AG12">
            <v>4327101.526292026</v>
          </cell>
          <cell r="AH12">
            <v>4325789.0039295349</v>
          </cell>
          <cell r="AJ12">
            <v>4369539.7493458875</v>
          </cell>
          <cell r="AK12">
            <v>4368664.7344375607</v>
          </cell>
          <cell r="AL12">
            <v>4367789.7195292329</v>
          </cell>
          <cell r="AM12">
            <v>4366914.7046209062</v>
          </cell>
          <cell r="AN12">
            <v>4366039.6897125794</v>
          </cell>
          <cell r="AO12">
            <v>4365164.6748042526</v>
          </cell>
          <cell r="AP12">
            <v>4364289.6598959249</v>
          </cell>
          <cell r="AQ12">
            <v>4363414.6449875981</v>
          </cell>
          <cell r="AR12">
            <v>4362539.6300792713</v>
          </cell>
          <cell r="AS12">
            <v>4361664.6151709445</v>
          </cell>
          <cell r="AT12">
            <v>4360789.6002626168</v>
          </cell>
          <cell r="AU12">
            <v>4358602.0629917998</v>
          </cell>
          <cell r="AV12">
            <v>4356414.5257209819</v>
          </cell>
          <cell r="AW12">
            <v>4354226.988450164</v>
          </cell>
          <cell r="AX12">
            <v>4352039.4511793461</v>
          </cell>
          <cell r="AY12">
            <v>4349851.9139085291</v>
          </cell>
          <cell r="AZ12">
            <v>4347664.3766377112</v>
          </cell>
          <cell r="BA12">
            <v>4345476.8393668933</v>
          </cell>
          <cell r="BB12">
            <v>4343289.3020960763</v>
          </cell>
          <cell r="BC12">
            <v>4341101.7648252584</v>
          </cell>
          <cell r="BD12">
            <v>4338914.2275544405</v>
          </cell>
          <cell r="BE12">
            <v>4337601.7051919503</v>
          </cell>
          <cell r="BF12">
            <v>4336289.1828294601</v>
          </cell>
          <cell r="BG12">
            <v>4334976.660466969</v>
          </cell>
          <cell r="BH12">
            <v>4333664.1381044788</v>
          </cell>
          <cell r="BI12">
            <v>4332351.6157419877</v>
          </cell>
          <cell r="BJ12">
            <v>4331039.0933794975</v>
          </cell>
          <cell r="BK12">
            <v>4329726.5710170064</v>
          </cell>
          <cell r="BL12">
            <v>4328414.0486545162</v>
          </cell>
          <cell r="BM12">
            <v>4327101.526292026</v>
          </cell>
          <cell r="BN12">
            <v>4325789.0039295349</v>
          </cell>
        </row>
        <row r="13">
          <cell r="D13">
            <v>1554736.2216997449</v>
          </cell>
          <cell r="E13">
            <v>1554736.2216997449</v>
          </cell>
          <cell r="F13">
            <v>1554736.2216997449</v>
          </cell>
          <cell r="G13">
            <v>1554736.2216997449</v>
          </cell>
          <cell r="H13">
            <v>1554736.2216997449</v>
          </cell>
          <cell r="I13">
            <v>1554736.2216997449</v>
          </cell>
          <cell r="J13">
            <v>1554736.2216997449</v>
          </cell>
          <cell r="K13">
            <v>1554736.2216997449</v>
          </cell>
          <cell r="L13">
            <v>1554736.2216997449</v>
          </cell>
          <cell r="M13">
            <v>1554736.2216997449</v>
          </cell>
          <cell r="N13">
            <v>1554736.2216997449</v>
          </cell>
          <cell r="O13">
            <v>1554736.2216997449</v>
          </cell>
          <cell r="P13">
            <v>1554736.2216997449</v>
          </cell>
          <cell r="Q13">
            <v>1554736.2216997449</v>
          </cell>
          <cell r="R13">
            <v>1554736.2216997449</v>
          </cell>
          <cell r="S13">
            <v>1554736.2216997449</v>
          </cell>
          <cell r="T13">
            <v>1554736.2216997449</v>
          </cell>
          <cell r="U13">
            <v>1554736.2216997449</v>
          </cell>
          <cell r="V13">
            <v>1554736.2216997449</v>
          </cell>
          <cell r="W13">
            <v>1554736.2216997449</v>
          </cell>
          <cell r="X13">
            <v>1554736.2216997449</v>
          </cell>
          <cell r="Y13">
            <v>1554736.2216997449</v>
          </cell>
          <cell r="Z13">
            <v>1554736.2216997449</v>
          </cell>
          <cell r="AA13">
            <v>1554736.2216997449</v>
          </cell>
          <cell r="AB13">
            <v>1554736.2216997449</v>
          </cell>
          <cell r="AC13">
            <v>1554736.2216997449</v>
          </cell>
          <cell r="AD13">
            <v>1554736.2216997449</v>
          </cell>
          <cell r="AE13">
            <v>1554736.2216997449</v>
          </cell>
          <cell r="AF13">
            <v>1554736.2216997449</v>
          </cell>
          <cell r="AG13">
            <v>1554736.2216997449</v>
          </cell>
          <cell r="AH13">
            <v>1554736.2216997449</v>
          </cell>
          <cell r="AJ13">
            <v>1554736.2216997449</v>
          </cell>
          <cell r="AK13">
            <v>1554736.2216997449</v>
          </cell>
          <cell r="AL13">
            <v>1554736.2216997449</v>
          </cell>
          <cell r="AM13">
            <v>1554736.2216997449</v>
          </cell>
          <cell r="AN13">
            <v>1554736.2216997449</v>
          </cell>
          <cell r="AO13">
            <v>1554736.2216997449</v>
          </cell>
          <cell r="AP13">
            <v>1554736.2216997449</v>
          </cell>
          <cell r="AQ13">
            <v>1554736.2216997449</v>
          </cell>
          <cell r="AR13">
            <v>1554736.2216997449</v>
          </cell>
          <cell r="AS13">
            <v>1554736.2216997449</v>
          </cell>
          <cell r="AT13">
            <v>1554736.2216997449</v>
          </cell>
          <cell r="AU13">
            <v>1554736.2216997449</v>
          </cell>
          <cell r="AV13">
            <v>1554736.2216997449</v>
          </cell>
          <cell r="AW13">
            <v>1554736.2216997449</v>
          </cell>
          <cell r="AX13">
            <v>1554736.2216997449</v>
          </cell>
          <cell r="AY13">
            <v>1554736.2216997449</v>
          </cell>
          <cell r="AZ13">
            <v>1554736.2216997449</v>
          </cell>
          <cell r="BA13">
            <v>1554736.2216997449</v>
          </cell>
          <cell r="BB13">
            <v>1554736.2216997449</v>
          </cell>
          <cell r="BC13">
            <v>1554736.2216997449</v>
          </cell>
          <cell r="BD13">
            <v>1554736.2216997449</v>
          </cell>
          <cell r="BE13">
            <v>1554736.2216997449</v>
          </cell>
          <cell r="BF13">
            <v>1554736.2216997449</v>
          </cell>
          <cell r="BG13">
            <v>1554736.2216997449</v>
          </cell>
          <cell r="BH13">
            <v>1554736.2216997449</v>
          </cell>
          <cell r="BI13">
            <v>1554736.2216997449</v>
          </cell>
          <cell r="BJ13">
            <v>1554736.2216997449</v>
          </cell>
          <cell r="BK13">
            <v>1554736.2216997449</v>
          </cell>
          <cell r="BL13">
            <v>1554736.2216997449</v>
          </cell>
          <cell r="BM13">
            <v>1554736.2216997449</v>
          </cell>
          <cell r="BN13">
            <v>1554736.2216997449</v>
          </cell>
        </row>
        <row r="14">
          <cell r="D14">
            <v>106314.03243491032</v>
          </cell>
          <cell r="E14">
            <v>105439.01752658327</v>
          </cell>
          <cell r="F14">
            <v>104564.00261825623</v>
          </cell>
          <cell r="G14">
            <v>103688.98770992918</v>
          </cell>
          <cell r="H14">
            <v>102813.97280160214</v>
          </cell>
          <cell r="I14">
            <v>101938.95789327509</v>
          </cell>
          <cell r="J14">
            <v>101063.94298494804</v>
          </cell>
          <cell r="K14">
            <v>100188.928076621</v>
          </cell>
          <cell r="L14">
            <v>99313.913168293948</v>
          </cell>
          <cell r="M14">
            <v>98438.898259966896</v>
          </cell>
          <cell r="N14">
            <v>97563.883351639859</v>
          </cell>
          <cell r="O14">
            <v>95376.346080822244</v>
          </cell>
          <cell r="P14">
            <v>93188.80881000463</v>
          </cell>
          <cell r="Q14">
            <v>91001.271539187015</v>
          </cell>
          <cell r="R14">
            <v>88813.734268369401</v>
          </cell>
          <cell r="S14">
            <v>86626.196997551786</v>
          </cell>
          <cell r="T14">
            <v>84438.659726734171</v>
          </cell>
          <cell r="U14">
            <v>82251.122455916542</v>
          </cell>
          <cell r="V14">
            <v>80063.585185098942</v>
          </cell>
          <cell r="W14">
            <v>77876.047914281327</v>
          </cell>
          <cell r="X14">
            <v>75688.510643463713</v>
          </cell>
          <cell r="Y14">
            <v>74375.988280973135</v>
          </cell>
          <cell r="Z14">
            <v>73063.465918482572</v>
          </cell>
          <cell r="AA14">
            <v>71750.943555992009</v>
          </cell>
          <cell r="AB14">
            <v>70438.421193501432</v>
          </cell>
          <cell r="AC14">
            <v>69125.898831010854</v>
          </cell>
          <cell r="AD14">
            <v>67813.376468520291</v>
          </cell>
          <cell r="AE14">
            <v>66500.854106029728</v>
          </cell>
          <cell r="AF14">
            <v>65188.331743539158</v>
          </cell>
          <cell r="AG14">
            <v>63875.809381048588</v>
          </cell>
          <cell r="AH14">
            <v>62563.287018558018</v>
          </cell>
          <cell r="AJ14">
            <v>106314.03243491032</v>
          </cell>
          <cell r="AK14">
            <v>105439.01752658327</v>
          </cell>
          <cell r="AL14">
            <v>104564.00261825623</v>
          </cell>
          <cell r="AM14">
            <v>103688.98770992918</v>
          </cell>
          <cell r="AN14">
            <v>102813.97280160214</v>
          </cell>
          <cell r="AO14">
            <v>101938.95789327509</v>
          </cell>
          <cell r="AP14">
            <v>101063.94298494804</v>
          </cell>
          <cell r="AQ14">
            <v>100188.928076621</v>
          </cell>
          <cell r="AR14">
            <v>99313.913168293948</v>
          </cell>
          <cell r="AS14">
            <v>98438.898259966896</v>
          </cell>
          <cell r="AT14">
            <v>97563.883351639859</v>
          </cell>
          <cell r="AU14">
            <v>95376.346080822244</v>
          </cell>
          <cell r="AV14">
            <v>93188.80881000463</v>
          </cell>
          <cell r="AW14">
            <v>91001.271539187015</v>
          </cell>
          <cell r="AX14">
            <v>88813.734268369401</v>
          </cell>
          <cell r="AY14">
            <v>86626.196997551786</v>
          </cell>
          <cell r="AZ14">
            <v>84438.659726734171</v>
          </cell>
          <cell r="BA14">
            <v>82251.122455916542</v>
          </cell>
          <cell r="BB14">
            <v>80063.585185098942</v>
          </cell>
          <cell r="BC14">
            <v>77876.047914281327</v>
          </cell>
          <cell r="BD14">
            <v>75688.510643463713</v>
          </cell>
          <cell r="BE14">
            <v>74375.988280973135</v>
          </cell>
          <cell r="BF14">
            <v>73063.465918482572</v>
          </cell>
          <cell r="BG14">
            <v>71750.943555992009</v>
          </cell>
          <cell r="BH14">
            <v>70438.421193501432</v>
          </cell>
          <cell r="BI14">
            <v>69125.898831010854</v>
          </cell>
          <cell r="BJ14">
            <v>67813.376468520291</v>
          </cell>
          <cell r="BK14">
            <v>66500.854106029728</v>
          </cell>
          <cell r="BL14">
            <v>65188.331743539158</v>
          </cell>
          <cell r="BM14">
            <v>63875.809381048588</v>
          </cell>
          <cell r="BN14">
            <v>62563.287018558018</v>
          </cell>
        </row>
        <row r="15">
          <cell r="D15">
            <v>2708489.4952112325</v>
          </cell>
          <cell r="E15">
            <v>2708489.4952112325</v>
          </cell>
          <cell r="F15">
            <v>2708489.4952112325</v>
          </cell>
          <cell r="G15">
            <v>2708489.4952112325</v>
          </cell>
          <cell r="H15">
            <v>2708489.4952112325</v>
          </cell>
          <cell r="I15">
            <v>2708489.4952112325</v>
          </cell>
          <cell r="J15">
            <v>2708489.4952112325</v>
          </cell>
          <cell r="K15">
            <v>2708489.4952112325</v>
          </cell>
          <cell r="L15">
            <v>2708489.4952112325</v>
          </cell>
          <cell r="M15">
            <v>2708489.4952112325</v>
          </cell>
          <cell r="N15">
            <v>2708489.4952112325</v>
          </cell>
          <cell r="O15">
            <v>2708489.4952112325</v>
          </cell>
          <cell r="P15">
            <v>2708489.4952112325</v>
          </cell>
          <cell r="Q15">
            <v>2708489.4952112325</v>
          </cell>
          <cell r="R15">
            <v>2708489.4952112325</v>
          </cell>
          <cell r="S15">
            <v>2708489.4952112325</v>
          </cell>
          <cell r="T15">
            <v>2708489.4952112325</v>
          </cell>
          <cell r="U15">
            <v>2708489.4952112325</v>
          </cell>
          <cell r="V15">
            <v>2708489.4952112325</v>
          </cell>
          <cell r="W15">
            <v>2708489.4952112325</v>
          </cell>
          <cell r="X15">
            <v>2708489.4952112325</v>
          </cell>
          <cell r="Y15">
            <v>2708489.4952112325</v>
          </cell>
          <cell r="Z15">
            <v>2708489.4952112325</v>
          </cell>
          <cell r="AA15">
            <v>2708489.4952112325</v>
          </cell>
          <cell r="AB15">
            <v>2708489.4952112325</v>
          </cell>
          <cell r="AC15">
            <v>2708489.4952112325</v>
          </cell>
          <cell r="AD15">
            <v>2708489.4952112325</v>
          </cell>
          <cell r="AE15">
            <v>2708489.4952112325</v>
          </cell>
          <cell r="AF15">
            <v>2708489.4952112325</v>
          </cell>
          <cell r="AG15">
            <v>2708489.4952112325</v>
          </cell>
          <cell r="AH15">
            <v>2708489.4952112325</v>
          </cell>
          <cell r="AJ15">
            <v>2708489.4952112325</v>
          </cell>
          <cell r="AK15">
            <v>2708489.4952112325</v>
          </cell>
          <cell r="AL15">
            <v>2708489.4952112325</v>
          </cell>
          <cell r="AM15">
            <v>2708489.4952112325</v>
          </cell>
          <cell r="AN15">
            <v>2708489.4952112325</v>
          </cell>
          <cell r="AO15">
            <v>2708489.4952112325</v>
          </cell>
          <cell r="AP15">
            <v>2708489.4952112325</v>
          </cell>
          <cell r="AQ15">
            <v>2708489.4952112325</v>
          </cell>
          <cell r="AR15">
            <v>2708489.4952112325</v>
          </cell>
          <cell r="AS15">
            <v>2708489.4952112325</v>
          </cell>
          <cell r="AT15">
            <v>2708489.4952112325</v>
          </cell>
          <cell r="AU15">
            <v>2708489.4952112325</v>
          </cell>
          <cell r="AV15">
            <v>2708489.4952112325</v>
          </cell>
          <cell r="AW15">
            <v>2708489.4952112325</v>
          </cell>
          <cell r="AX15">
            <v>2708489.4952112325</v>
          </cell>
          <cell r="AY15">
            <v>2708489.4952112325</v>
          </cell>
          <cell r="AZ15">
            <v>2708489.4952112325</v>
          </cell>
          <cell r="BA15">
            <v>2708489.4952112325</v>
          </cell>
          <cell r="BB15">
            <v>2708489.4952112325</v>
          </cell>
          <cell r="BC15">
            <v>2708489.4952112325</v>
          </cell>
          <cell r="BD15">
            <v>2708489.4952112325</v>
          </cell>
          <cell r="BE15">
            <v>2708489.4952112325</v>
          </cell>
          <cell r="BF15">
            <v>2708489.4952112325</v>
          </cell>
          <cell r="BG15">
            <v>2708489.4952112325</v>
          </cell>
          <cell r="BH15">
            <v>2708489.4952112325</v>
          </cell>
          <cell r="BI15">
            <v>2708489.4952112325</v>
          </cell>
          <cell r="BJ15">
            <v>2708489.4952112325</v>
          </cell>
          <cell r="BK15">
            <v>2708489.4952112325</v>
          </cell>
          <cell r="BL15">
            <v>2708489.4952112325</v>
          </cell>
          <cell r="BM15">
            <v>2708489.4952112325</v>
          </cell>
          <cell r="BN15">
            <v>2708489.4952112325</v>
          </cell>
        </row>
        <row r="16">
          <cell r="D16">
            <v>149929.74661203282</v>
          </cell>
          <cell r="E16">
            <v>149929.74661203282</v>
          </cell>
          <cell r="F16">
            <v>149929.74661203282</v>
          </cell>
          <cell r="G16">
            <v>149929.74661203282</v>
          </cell>
          <cell r="H16">
            <v>149929.74661203282</v>
          </cell>
          <cell r="I16">
            <v>149929.74661203282</v>
          </cell>
          <cell r="J16">
            <v>149929.74661203282</v>
          </cell>
          <cell r="K16">
            <v>149929.74661203282</v>
          </cell>
          <cell r="L16">
            <v>149929.74661203282</v>
          </cell>
          <cell r="M16">
            <v>149929.74661203282</v>
          </cell>
          <cell r="N16">
            <v>149929.74661203282</v>
          </cell>
          <cell r="O16">
            <v>149929.74661203282</v>
          </cell>
          <cell r="P16">
            <v>149929.74661203282</v>
          </cell>
          <cell r="Q16">
            <v>149929.74661203282</v>
          </cell>
          <cell r="R16">
            <v>149929.74661203282</v>
          </cell>
          <cell r="S16">
            <v>149929.74661203282</v>
          </cell>
          <cell r="T16">
            <v>149929.74661203282</v>
          </cell>
          <cell r="U16">
            <v>149929.74661203282</v>
          </cell>
          <cell r="V16">
            <v>149929.74661203282</v>
          </cell>
          <cell r="W16">
            <v>149929.74661203282</v>
          </cell>
          <cell r="X16">
            <v>149929.74661203282</v>
          </cell>
          <cell r="Y16">
            <v>149929.74661203282</v>
          </cell>
          <cell r="Z16">
            <v>149929.74661203282</v>
          </cell>
          <cell r="AA16">
            <v>149929.74661203282</v>
          </cell>
          <cell r="AB16">
            <v>149929.74661203282</v>
          </cell>
          <cell r="AC16">
            <v>149929.74661203282</v>
          </cell>
          <cell r="AD16">
            <v>149929.74661203282</v>
          </cell>
          <cell r="AE16">
            <v>149929.74661203282</v>
          </cell>
          <cell r="AF16">
            <v>149929.74661203282</v>
          </cell>
          <cell r="AG16">
            <v>149929.74661203282</v>
          </cell>
          <cell r="AH16">
            <v>149929.74661203282</v>
          </cell>
          <cell r="AJ16">
            <v>149929.74661203282</v>
          </cell>
          <cell r="AK16">
            <v>149929.74661203282</v>
          </cell>
          <cell r="AL16">
            <v>149929.74661203282</v>
          </cell>
          <cell r="AM16">
            <v>149929.74661203282</v>
          </cell>
          <cell r="AN16">
            <v>149929.74661203282</v>
          </cell>
          <cell r="AO16">
            <v>149929.74661203282</v>
          </cell>
          <cell r="AP16">
            <v>149929.74661203282</v>
          </cell>
          <cell r="AQ16">
            <v>149929.74661203282</v>
          </cell>
          <cell r="AR16">
            <v>149929.74661203282</v>
          </cell>
          <cell r="AS16">
            <v>149929.74661203282</v>
          </cell>
          <cell r="AT16">
            <v>149929.74661203282</v>
          </cell>
          <cell r="AU16">
            <v>149929.74661203282</v>
          </cell>
          <cell r="AV16">
            <v>149929.74661203282</v>
          </cell>
          <cell r="AW16">
            <v>149929.74661203282</v>
          </cell>
          <cell r="AX16">
            <v>149929.74661203282</v>
          </cell>
          <cell r="AY16">
            <v>149929.74661203282</v>
          </cell>
          <cell r="AZ16">
            <v>149929.74661203282</v>
          </cell>
          <cell r="BA16">
            <v>149929.74661203282</v>
          </cell>
          <cell r="BB16">
            <v>149929.74661203282</v>
          </cell>
          <cell r="BC16">
            <v>149929.74661203282</v>
          </cell>
          <cell r="BD16">
            <v>149929.74661203282</v>
          </cell>
          <cell r="BE16">
            <v>149929.74661203282</v>
          </cell>
          <cell r="BF16">
            <v>149929.74661203282</v>
          </cell>
          <cell r="BG16">
            <v>149929.74661203282</v>
          </cell>
          <cell r="BH16">
            <v>149929.74661203282</v>
          </cell>
          <cell r="BI16">
            <v>149929.74661203282</v>
          </cell>
          <cell r="BJ16">
            <v>149929.74661203282</v>
          </cell>
          <cell r="BK16">
            <v>149929.74661203282</v>
          </cell>
          <cell r="BL16">
            <v>149929.74661203282</v>
          </cell>
          <cell r="BM16">
            <v>149929.74661203282</v>
          </cell>
          <cell r="BN16">
            <v>149929.74661203282</v>
          </cell>
        </row>
        <row r="17">
          <cell r="D17">
            <v>0</v>
          </cell>
          <cell r="E17">
            <v>299.85949322406572</v>
          </cell>
          <cell r="F17">
            <v>599.71898644813143</v>
          </cell>
          <cell r="G17">
            <v>899.57847967219709</v>
          </cell>
          <cell r="H17">
            <v>1199.4379728962629</v>
          </cell>
          <cell r="I17">
            <v>1499.2974661203284</v>
          </cell>
          <cell r="J17">
            <v>1799.1569593443942</v>
          </cell>
          <cell r="K17">
            <v>2099.01645256846</v>
          </cell>
          <cell r="L17">
            <v>2398.8759457925257</v>
          </cell>
          <cell r="M17">
            <v>2698.7354390165915</v>
          </cell>
          <cell r="N17">
            <v>2998.5949322406568</v>
          </cell>
          <cell r="O17">
            <v>3748.2436653008208</v>
          </cell>
          <cell r="P17">
            <v>4497.8923983609848</v>
          </cell>
          <cell r="Q17">
            <v>5247.5411314211478</v>
          </cell>
          <cell r="R17">
            <v>5997.1898644813136</v>
          </cell>
          <cell r="S17">
            <v>6746.8385975414767</v>
          </cell>
          <cell r="T17">
            <v>7496.4873306016407</v>
          </cell>
          <cell r="U17">
            <v>8246.1360636618065</v>
          </cell>
          <cell r="V17">
            <v>8995.7847967219695</v>
          </cell>
          <cell r="W17">
            <v>9745.4335297821308</v>
          </cell>
          <cell r="X17">
            <v>10495.082262842296</v>
          </cell>
          <cell r="Y17">
            <v>10944.871502678396</v>
          </cell>
          <cell r="Z17">
            <v>11394.660742514496</v>
          </cell>
          <cell r="AA17">
            <v>11844.449982350592</v>
          </cell>
          <cell r="AB17">
            <v>12294.239222186692</v>
          </cell>
          <cell r="AC17">
            <v>12744.02846202279</v>
          </cell>
          <cell r="AD17">
            <v>13193.817701858889</v>
          </cell>
          <cell r="AE17">
            <v>13643.606941694989</v>
          </cell>
          <cell r="AF17">
            <v>14093.396181531085</v>
          </cell>
          <cell r="AG17">
            <v>14543.185421367183</v>
          </cell>
          <cell r="AH17">
            <v>14992.974661203283</v>
          </cell>
          <cell r="AJ17">
            <v>0</v>
          </cell>
          <cell r="AK17">
            <v>299.85949322406572</v>
          </cell>
          <cell r="AL17">
            <v>599.71898644813143</v>
          </cell>
          <cell r="AM17">
            <v>899.57847967219709</v>
          </cell>
          <cell r="AN17">
            <v>1199.4379728962629</v>
          </cell>
          <cell r="AO17">
            <v>1499.2974661203284</v>
          </cell>
          <cell r="AP17">
            <v>1799.1569593443942</v>
          </cell>
          <cell r="AQ17">
            <v>2099.01645256846</v>
          </cell>
          <cell r="AR17">
            <v>2398.8759457925257</v>
          </cell>
          <cell r="AS17">
            <v>2698.7354390165915</v>
          </cell>
          <cell r="AT17">
            <v>2998.5949322406568</v>
          </cell>
          <cell r="AU17">
            <v>3748.2436653008208</v>
          </cell>
          <cell r="AV17">
            <v>4497.8923983609848</v>
          </cell>
          <cell r="AW17">
            <v>5247.5411314211478</v>
          </cell>
          <cell r="AX17">
            <v>5997.1898644813136</v>
          </cell>
          <cell r="AY17">
            <v>6746.8385975414767</v>
          </cell>
          <cell r="AZ17">
            <v>7496.4873306016407</v>
          </cell>
          <cell r="BA17">
            <v>8246.1360636618065</v>
          </cell>
          <cell r="BB17">
            <v>8995.7847967219695</v>
          </cell>
          <cell r="BC17">
            <v>9745.4335297821308</v>
          </cell>
          <cell r="BD17">
            <v>10495.082262842296</v>
          </cell>
          <cell r="BE17">
            <v>10944.871502678396</v>
          </cell>
          <cell r="BF17">
            <v>11394.660742514496</v>
          </cell>
          <cell r="BG17">
            <v>11844.449982350592</v>
          </cell>
          <cell r="BH17">
            <v>12294.239222186692</v>
          </cell>
          <cell r="BI17">
            <v>12744.02846202279</v>
          </cell>
          <cell r="BJ17">
            <v>13193.817701858889</v>
          </cell>
          <cell r="BK17">
            <v>13643.606941694989</v>
          </cell>
          <cell r="BL17">
            <v>14093.396181531085</v>
          </cell>
          <cell r="BM17">
            <v>14543.185421367183</v>
          </cell>
          <cell r="BN17">
            <v>14992.974661203283</v>
          </cell>
        </row>
        <row r="18">
          <cell r="D18">
            <v>149929.74661203282</v>
          </cell>
          <cell r="E18">
            <v>150229.60610525688</v>
          </cell>
          <cell r="F18">
            <v>150529.46559848095</v>
          </cell>
          <cell r="G18">
            <v>150829.32509170502</v>
          </cell>
          <cell r="H18">
            <v>151129.18458492908</v>
          </cell>
          <cell r="I18">
            <v>151429.04407815315</v>
          </cell>
          <cell r="J18">
            <v>151728.90357137722</v>
          </cell>
          <cell r="K18">
            <v>152028.76306460128</v>
          </cell>
          <cell r="L18">
            <v>152328.62255782535</v>
          </cell>
          <cell r="M18">
            <v>152628.48205104942</v>
          </cell>
          <cell r="N18">
            <v>152928.34154427348</v>
          </cell>
          <cell r="O18">
            <v>153677.99027733365</v>
          </cell>
          <cell r="P18">
            <v>154427.63901039379</v>
          </cell>
          <cell r="Q18">
            <v>155177.28774345396</v>
          </cell>
          <cell r="R18">
            <v>155926.93647651412</v>
          </cell>
          <cell r="S18">
            <v>156676.58520957429</v>
          </cell>
          <cell r="T18">
            <v>157426.23394263446</v>
          </cell>
          <cell r="U18">
            <v>158175.88267569462</v>
          </cell>
          <cell r="V18">
            <v>158925.53140875479</v>
          </cell>
          <cell r="W18">
            <v>159675.18014181496</v>
          </cell>
          <cell r="X18">
            <v>160424.82887487512</v>
          </cell>
          <cell r="Y18">
            <v>160874.61811471122</v>
          </cell>
          <cell r="Z18">
            <v>161324.40735454732</v>
          </cell>
          <cell r="AA18">
            <v>161774.19659438342</v>
          </cell>
          <cell r="AB18">
            <v>162223.98583421952</v>
          </cell>
          <cell r="AC18">
            <v>162673.77507405559</v>
          </cell>
          <cell r="AD18">
            <v>163123.56431389169</v>
          </cell>
          <cell r="AE18">
            <v>163573.35355372779</v>
          </cell>
          <cell r="AF18">
            <v>164023.14279356389</v>
          </cell>
          <cell r="AG18">
            <v>164472.93203339999</v>
          </cell>
          <cell r="AH18">
            <v>164922.72127323609</v>
          </cell>
          <cell r="AJ18">
            <v>149929.74661203282</v>
          </cell>
          <cell r="AK18">
            <v>150229.60610525688</v>
          </cell>
          <cell r="AL18">
            <v>150529.46559848095</v>
          </cell>
          <cell r="AM18">
            <v>150829.32509170502</v>
          </cell>
          <cell r="AN18">
            <v>151129.18458492908</v>
          </cell>
          <cell r="AO18">
            <v>151429.04407815315</v>
          </cell>
          <cell r="AP18">
            <v>151728.90357137722</v>
          </cell>
          <cell r="AQ18">
            <v>152028.76306460128</v>
          </cell>
          <cell r="AR18">
            <v>152328.62255782535</v>
          </cell>
          <cell r="AS18">
            <v>152628.48205104942</v>
          </cell>
          <cell r="AT18">
            <v>152928.34154427348</v>
          </cell>
          <cell r="AU18">
            <v>153677.99027733365</v>
          </cell>
          <cell r="AV18">
            <v>154427.63901039379</v>
          </cell>
          <cell r="AW18">
            <v>155177.28774345396</v>
          </cell>
          <cell r="AX18">
            <v>155926.93647651412</v>
          </cell>
          <cell r="AY18">
            <v>156676.58520957429</v>
          </cell>
          <cell r="AZ18">
            <v>157426.23394263446</v>
          </cell>
          <cell r="BA18">
            <v>158175.88267569462</v>
          </cell>
          <cell r="BB18">
            <v>158925.53140875479</v>
          </cell>
          <cell r="BC18">
            <v>159675.18014181496</v>
          </cell>
          <cell r="BD18">
            <v>160424.82887487512</v>
          </cell>
          <cell r="BE18">
            <v>160874.61811471122</v>
          </cell>
          <cell r="BF18">
            <v>161324.40735454732</v>
          </cell>
          <cell r="BG18">
            <v>161774.19659438342</v>
          </cell>
          <cell r="BH18">
            <v>162223.98583421952</v>
          </cell>
          <cell r="BI18">
            <v>162673.77507405559</v>
          </cell>
          <cell r="BJ18">
            <v>163123.56431389169</v>
          </cell>
          <cell r="BK18">
            <v>163573.35355372779</v>
          </cell>
          <cell r="BL18">
            <v>164023.14279356389</v>
          </cell>
          <cell r="BM18">
            <v>164472.93203339999</v>
          </cell>
          <cell r="BN18">
            <v>164922.72127323609</v>
          </cell>
        </row>
        <row r="19">
          <cell r="D19">
            <v>0</v>
          </cell>
          <cell r="E19">
            <v>495.75770014734769</v>
          </cell>
          <cell r="F19">
            <v>993.49447294997424</v>
          </cell>
          <cell r="G19">
            <v>1493.2103184078799</v>
          </cell>
          <cell r="H19">
            <v>1994.9052365210639</v>
          </cell>
          <cell r="I19">
            <v>2498.5792272895269</v>
          </cell>
          <cell r="J19">
            <v>3004.2322907132693</v>
          </cell>
          <cell r="K19">
            <v>3511.86442679229</v>
          </cell>
          <cell r="L19">
            <v>4021.475635526589</v>
          </cell>
          <cell r="M19">
            <v>4533.0659169161681</v>
          </cell>
          <cell r="N19">
            <v>5046.6352709610255</v>
          </cell>
          <cell r="O19">
            <v>6592.7857828976139</v>
          </cell>
          <cell r="P19">
            <v>8153.779339748794</v>
          </cell>
          <cell r="Q19">
            <v>9729.615941514563</v>
          </cell>
          <cell r="R19">
            <v>11320.295588194927</v>
          </cell>
          <cell r="S19">
            <v>12925.818279789879</v>
          </cell>
          <cell r="T19">
            <v>14546.184016299425</v>
          </cell>
          <cell r="U19">
            <v>16181.392797723562</v>
          </cell>
          <cell r="V19">
            <v>17831.444624062293</v>
          </cell>
          <cell r="W19">
            <v>19496.339495315606</v>
          </cell>
          <cell r="X19">
            <v>21176.077411483519</v>
          </cell>
          <cell r="Y19">
            <v>24420.767029813167</v>
          </cell>
          <cell r="Z19">
            <v>27683.26830204032</v>
          </cell>
          <cell r="AA19">
            <v>30963.581228164992</v>
          </cell>
          <cell r="AB19">
            <v>34261.705808187166</v>
          </cell>
          <cell r="AC19">
            <v>37577.64204210684</v>
          </cell>
          <cell r="AD19">
            <v>40911.389929924044</v>
          </cell>
          <cell r="AE19">
            <v>44262.949471638742</v>
          </cell>
          <cell r="AF19">
            <v>47632.320667250955</v>
          </cell>
          <cell r="AG19">
            <v>51019.503516760677</v>
          </cell>
          <cell r="AH19">
            <v>54424.498020167914</v>
          </cell>
          <cell r="AJ19">
            <v>0</v>
          </cell>
          <cell r="AK19">
            <v>247.87885007367385</v>
          </cell>
          <cell r="AL19">
            <v>496.74723647498712</v>
          </cell>
          <cell r="AM19">
            <v>746.60515920393993</v>
          </cell>
          <cell r="AN19">
            <v>997.45261826053195</v>
          </cell>
          <cell r="AO19">
            <v>1249.2896136447634</v>
          </cell>
          <cell r="AP19">
            <v>1502.1161453566347</v>
          </cell>
          <cell r="AQ19">
            <v>1755.932213396145</v>
          </cell>
          <cell r="AR19">
            <v>2010.7378177632945</v>
          </cell>
          <cell r="AS19">
            <v>2266.5329584580841</v>
          </cell>
          <cell r="AT19">
            <v>2523.3176354805128</v>
          </cell>
          <cell r="AU19">
            <v>3296.3928914488069</v>
          </cell>
          <cell r="AV19">
            <v>4076.889669874397</v>
          </cell>
          <cell r="AW19">
            <v>4864.8079707572815</v>
          </cell>
          <cell r="AX19">
            <v>5660.1477940974637</v>
          </cell>
          <cell r="AY19">
            <v>6462.9091398949395</v>
          </cell>
          <cell r="AZ19">
            <v>7273.0920081497125</v>
          </cell>
          <cell r="BA19">
            <v>8090.6963988617808</v>
          </cell>
          <cell r="BB19">
            <v>8915.7223120311464</v>
          </cell>
          <cell r="BC19">
            <v>9748.1697476578029</v>
          </cell>
          <cell r="BD19">
            <v>10588.038705741759</v>
          </cell>
          <cell r="BE19">
            <v>12210.383514906584</v>
          </cell>
          <cell r="BF19">
            <v>13841.63415102016</v>
          </cell>
          <cell r="BG19">
            <v>15481.790614082496</v>
          </cell>
          <cell r="BH19">
            <v>17130.852904093583</v>
          </cell>
          <cell r="BI19">
            <v>18788.82102105342</v>
          </cell>
          <cell r="BJ19">
            <v>20455.694964962022</v>
          </cell>
          <cell r="BK19">
            <v>22131.474735819371</v>
          </cell>
          <cell r="BL19">
            <v>23816.160333625478</v>
          </cell>
          <cell r="BM19">
            <v>25509.751758380338</v>
          </cell>
          <cell r="BN19">
            <v>27212.249010083957</v>
          </cell>
        </row>
        <row r="20">
          <cell r="D20">
            <v>0</v>
          </cell>
          <cell r="E20">
            <v>315.48217282103951</v>
          </cell>
          <cell r="F20">
            <v>632.22375551362006</v>
          </cell>
          <cell r="G20">
            <v>950.22474807774165</v>
          </cell>
          <cell r="H20">
            <v>1269.4851505134045</v>
          </cell>
          <cell r="I20">
            <v>1590.0049628206082</v>
          </cell>
          <cell r="J20">
            <v>1911.7841849993529</v>
          </cell>
          <cell r="K20">
            <v>2234.8228170496391</v>
          </cell>
          <cell r="L20">
            <v>2559.1208589714661</v>
          </cell>
          <cell r="M20">
            <v>2884.6783107648339</v>
          </cell>
          <cell r="N20">
            <v>3211.4951724297434</v>
          </cell>
          <cell r="O20">
            <v>4195.4091345712086</v>
          </cell>
          <cell r="P20">
            <v>5188.7686707492321</v>
          </cell>
          <cell r="Q20">
            <v>6191.5737809638122</v>
          </cell>
          <cell r="R20">
            <v>7203.8244652149533</v>
          </cell>
          <cell r="S20">
            <v>8225.5207235026501</v>
          </cell>
          <cell r="T20">
            <v>9256.6625558269061</v>
          </cell>
          <cell r="U20">
            <v>10297.249962187721</v>
          </cell>
          <cell r="V20">
            <v>11347.282942585094</v>
          </cell>
          <cell r="W20">
            <v>12406.761497019021</v>
          </cell>
          <cell r="X20">
            <v>13475.685625489512</v>
          </cell>
          <cell r="Y20">
            <v>15540.488109881106</v>
          </cell>
          <cell r="Z20">
            <v>17616.625283116569</v>
          </cell>
          <cell r="AA20">
            <v>19704.097145195901</v>
          </cell>
          <cell r="AB20">
            <v>21802.903696119101</v>
          </cell>
          <cell r="AC20">
            <v>23913.04493588617</v>
          </cell>
          <cell r="AD20">
            <v>26034.520864497114</v>
          </cell>
          <cell r="AE20">
            <v>28167.331481951929</v>
          </cell>
          <cell r="AF20">
            <v>30311.476788250606</v>
          </cell>
          <cell r="AG20">
            <v>32466.956783393158</v>
          </cell>
          <cell r="AH20">
            <v>34633.771467379578</v>
          </cell>
          <cell r="AJ20">
            <v>0</v>
          </cell>
          <cell r="AK20">
            <v>157.74108641051976</v>
          </cell>
          <cell r="AL20">
            <v>316.11187775681003</v>
          </cell>
          <cell r="AM20">
            <v>475.11237403887083</v>
          </cell>
          <cell r="AN20">
            <v>634.74257525670225</v>
          </cell>
          <cell r="AO20">
            <v>795.00248141030409</v>
          </cell>
          <cell r="AP20">
            <v>955.89209249967644</v>
          </cell>
          <cell r="AQ20">
            <v>1117.4114085248195</v>
          </cell>
          <cell r="AR20">
            <v>1279.560429485733</v>
          </cell>
          <cell r="AS20">
            <v>1442.3391553824169</v>
          </cell>
          <cell r="AT20">
            <v>1605.7475862148717</v>
          </cell>
          <cell r="AU20">
            <v>2097.7045672856043</v>
          </cell>
          <cell r="AV20">
            <v>2594.3843353746161</v>
          </cell>
          <cell r="AW20">
            <v>3095.7868904819061</v>
          </cell>
          <cell r="AX20">
            <v>3601.9122326074767</v>
          </cell>
          <cell r="AY20">
            <v>4112.760361751325</v>
          </cell>
          <cell r="AZ20">
            <v>4628.3312779134531</v>
          </cell>
          <cell r="BA20">
            <v>5148.6249810938607</v>
          </cell>
          <cell r="BB20">
            <v>5673.6414712925471</v>
          </cell>
          <cell r="BC20">
            <v>6203.3807485095103</v>
          </cell>
          <cell r="BD20">
            <v>6737.842812744756</v>
          </cell>
          <cell r="BE20">
            <v>7770.2440549405528</v>
          </cell>
          <cell r="BF20">
            <v>8808.3126415582847</v>
          </cell>
          <cell r="BG20">
            <v>9852.0485725979506</v>
          </cell>
          <cell r="BH20">
            <v>10901.451848059551</v>
          </cell>
          <cell r="BI20">
            <v>11956.522467943085</v>
          </cell>
          <cell r="BJ20">
            <v>13017.260432248557</v>
          </cell>
          <cell r="BK20">
            <v>14083.665740975965</v>
          </cell>
          <cell r="BL20">
            <v>15155.738394125303</v>
          </cell>
          <cell r="BM20">
            <v>16233.478391696579</v>
          </cell>
          <cell r="BN20">
            <v>17316.885733689789</v>
          </cell>
        </row>
        <row r="21">
          <cell r="D21">
            <v>0</v>
          </cell>
          <cell r="E21">
            <v>811.2398729683872</v>
          </cell>
          <cell r="F21">
            <v>1625.7182284635942</v>
          </cell>
          <cell r="G21">
            <v>2443.4350664856215</v>
          </cell>
          <cell r="H21">
            <v>3264.3903870344684</v>
          </cell>
          <cell r="I21">
            <v>4088.5841901101348</v>
          </cell>
          <cell r="J21">
            <v>4916.0164757126222</v>
          </cell>
          <cell r="K21">
            <v>5746.6872438419286</v>
          </cell>
          <cell r="L21">
            <v>6580.5964944980551</v>
          </cell>
          <cell r="M21">
            <v>7417.7442276810016</v>
          </cell>
          <cell r="N21">
            <v>8258.1304433907681</v>
          </cell>
          <cell r="O21">
            <v>10788.194917468823</v>
          </cell>
          <cell r="P21">
            <v>13342.548010498027</v>
          </cell>
          <cell r="Q21">
            <v>15921.189722478375</v>
          </cell>
          <cell r="R21">
            <v>18524.120053409883</v>
          </cell>
          <cell r="S21">
            <v>21151.339003292531</v>
          </cell>
          <cell r="T21">
            <v>23802.846572126331</v>
          </cell>
          <cell r="U21">
            <v>26478.642759911283</v>
          </cell>
          <cell r="V21">
            <v>29178.727566647387</v>
          </cell>
          <cell r="W21">
            <v>31903.100992334628</v>
          </cell>
          <cell r="X21">
            <v>34651.763036973032</v>
          </cell>
          <cell r="Y21">
            <v>39961.255139694273</v>
          </cell>
          <cell r="Z21">
            <v>45299.893585156889</v>
          </cell>
          <cell r="AA21">
            <v>50667.67837336089</v>
          </cell>
          <cell r="AB21">
            <v>56064.609504306267</v>
          </cell>
          <cell r="AC21">
            <v>61490.686977993013</v>
          </cell>
          <cell r="AD21">
            <v>66945.910794421157</v>
          </cell>
          <cell r="AE21">
            <v>72430.280953590671</v>
          </cell>
          <cell r="AF21">
            <v>77943.797455501568</v>
          </cell>
          <cell r="AG21">
            <v>83486.460300153834</v>
          </cell>
          <cell r="AH21">
            <v>89058.269487547484</v>
          </cell>
          <cell r="AJ21">
            <v>0</v>
          </cell>
          <cell r="AK21">
            <v>405.6199364841936</v>
          </cell>
          <cell r="AL21">
            <v>812.85911423179709</v>
          </cell>
          <cell r="AM21">
            <v>1221.7175332428108</v>
          </cell>
          <cell r="AN21">
            <v>1632.1951935172342</v>
          </cell>
          <cell r="AO21">
            <v>2044.2920950550674</v>
          </cell>
          <cell r="AP21">
            <v>2458.0082378563111</v>
          </cell>
          <cell r="AQ21">
            <v>2873.3436219209643</v>
          </cell>
          <cell r="AR21">
            <v>3290.2982472490276</v>
          </cell>
          <cell r="AS21">
            <v>3708.8721138405008</v>
          </cell>
          <cell r="AT21">
            <v>4129.065221695384</v>
          </cell>
          <cell r="AU21">
            <v>5394.0974587344117</v>
          </cell>
          <cell r="AV21">
            <v>6671.2740052490135</v>
          </cell>
          <cell r="AW21">
            <v>7960.5948612391876</v>
          </cell>
          <cell r="AX21">
            <v>9262.0600267049413</v>
          </cell>
          <cell r="AY21">
            <v>10575.669501646265</v>
          </cell>
          <cell r="AZ21">
            <v>11901.423286063166</v>
          </cell>
          <cell r="BA21">
            <v>13239.321379955642</v>
          </cell>
          <cell r="BB21">
            <v>14589.363783323693</v>
          </cell>
          <cell r="BC21">
            <v>15951.550496167314</v>
          </cell>
          <cell r="BD21">
            <v>17325.881518486516</v>
          </cell>
          <cell r="BE21">
            <v>19980.627569847136</v>
          </cell>
          <cell r="BF21">
            <v>22649.946792578445</v>
          </cell>
          <cell r="BG21">
            <v>25333.839186680445</v>
          </cell>
          <cell r="BH21">
            <v>28032.304752153133</v>
          </cell>
          <cell r="BI21">
            <v>30745.343488996506</v>
          </cell>
          <cell r="BJ21">
            <v>33472.955397210579</v>
          </cell>
          <cell r="BK21">
            <v>36215.140476795335</v>
          </cell>
          <cell r="BL21">
            <v>38971.898727750784</v>
          </cell>
          <cell r="BM21">
            <v>41743.230150076917</v>
          </cell>
          <cell r="BN21">
            <v>44529.134743773742</v>
          </cell>
        </row>
        <row r="22">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row>
        <row r="23">
          <cell r="D23">
            <v>149929.74661203282</v>
          </cell>
          <cell r="E23">
            <v>149418.36623228851</v>
          </cell>
          <cell r="F23">
            <v>148903.74737001734</v>
          </cell>
          <cell r="G23">
            <v>148385.89002521939</v>
          </cell>
          <cell r="H23">
            <v>147864.7941978946</v>
          </cell>
          <cell r="I23">
            <v>147340.45988804303</v>
          </cell>
          <cell r="J23">
            <v>146812.8870956646</v>
          </cell>
          <cell r="K23">
            <v>146282.07582075935</v>
          </cell>
          <cell r="L23">
            <v>145748.0260633273</v>
          </cell>
          <cell r="M23">
            <v>145210.73782336843</v>
          </cell>
          <cell r="N23">
            <v>144670.21110088271</v>
          </cell>
          <cell r="O23">
            <v>142889.79535986483</v>
          </cell>
          <cell r="P23">
            <v>141085.09099989576</v>
          </cell>
          <cell r="Q23">
            <v>139256.09802097559</v>
          </cell>
          <cell r="R23">
            <v>137402.81642310423</v>
          </cell>
          <cell r="S23">
            <v>135525.24620628176</v>
          </cell>
          <cell r="T23">
            <v>133623.38737050814</v>
          </cell>
          <cell r="U23">
            <v>131697.23991578334</v>
          </cell>
          <cell r="V23">
            <v>129746.8038421074</v>
          </cell>
          <cell r="W23">
            <v>127772.07914948033</v>
          </cell>
          <cell r="X23">
            <v>125773.06583790209</v>
          </cell>
          <cell r="Y23">
            <v>120913.36297501695</v>
          </cell>
          <cell r="Z23">
            <v>116024.51376939044</v>
          </cell>
          <cell r="AA23">
            <v>111106.51822102253</v>
          </cell>
          <cell r="AB23">
            <v>106159.37632991326</v>
          </cell>
          <cell r="AC23">
            <v>101183.08809606258</v>
          </cell>
          <cell r="AD23">
            <v>96177.653519470536</v>
          </cell>
          <cell r="AE23">
            <v>91143.072600137122</v>
          </cell>
          <cell r="AF23">
            <v>86079.345338062325</v>
          </cell>
          <cell r="AG23">
            <v>80986.471733246159</v>
          </cell>
          <cell r="AH23">
            <v>75864.451785688609</v>
          </cell>
          <cell r="AJ23">
            <v>149929.74661203282</v>
          </cell>
          <cell r="AK23">
            <v>149823.98616877268</v>
          </cell>
          <cell r="AL23">
            <v>149716.60648424915</v>
          </cell>
          <cell r="AM23">
            <v>149607.60755846222</v>
          </cell>
          <cell r="AN23">
            <v>149496.98939141186</v>
          </cell>
          <cell r="AO23">
            <v>149384.75198309807</v>
          </cell>
          <cell r="AP23">
            <v>149270.89533352089</v>
          </cell>
          <cell r="AQ23">
            <v>149155.41944268032</v>
          </cell>
          <cell r="AR23">
            <v>149038.32431057631</v>
          </cell>
          <cell r="AS23">
            <v>148919.60993720891</v>
          </cell>
          <cell r="AT23">
            <v>148799.27632257811</v>
          </cell>
          <cell r="AU23">
            <v>148283.89281859924</v>
          </cell>
          <cell r="AV23">
            <v>147756.36500514476</v>
          </cell>
          <cell r="AW23">
            <v>147216.69288221476</v>
          </cell>
          <cell r="AX23">
            <v>146664.87644980918</v>
          </cell>
          <cell r="AY23">
            <v>146100.91570792801</v>
          </cell>
          <cell r="AZ23">
            <v>145524.8106565713</v>
          </cell>
          <cell r="BA23">
            <v>144936.56129573897</v>
          </cell>
          <cell r="BB23">
            <v>144336.16762543109</v>
          </cell>
          <cell r="BC23">
            <v>143723.62964564766</v>
          </cell>
          <cell r="BD23">
            <v>143098.94735638861</v>
          </cell>
          <cell r="BE23">
            <v>140893.99054486409</v>
          </cell>
          <cell r="BF23">
            <v>138674.46056196888</v>
          </cell>
          <cell r="BG23">
            <v>136440.35740770298</v>
          </cell>
          <cell r="BH23">
            <v>134191.68108206638</v>
          </cell>
          <cell r="BI23">
            <v>131928.43158505909</v>
          </cell>
          <cell r="BJ23">
            <v>129650.60891668111</v>
          </cell>
          <cell r="BK23">
            <v>127358.21307693246</v>
          </cell>
          <cell r="BL23">
            <v>125051.24406581311</v>
          </cell>
          <cell r="BM23">
            <v>122729.70188332308</v>
          </cell>
          <cell r="BN23">
            <v>120393.58652946235</v>
          </cell>
        </row>
        <row r="24">
          <cell r="D24">
            <v>87118.951257954774</v>
          </cell>
          <cell r="E24">
            <v>86821.80593900416</v>
          </cell>
          <cell r="F24">
            <v>86522.778850706323</v>
          </cell>
          <cell r="G24">
            <v>86221.869993061351</v>
          </cell>
          <cell r="H24">
            <v>85919.079366069214</v>
          </cell>
          <cell r="I24">
            <v>85614.406969729913</v>
          </cell>
          <cell r="J24">
            <v>85307.852804043403</v>
          </cell>
          <cell r="K24">
            <v>84999.416869009743</v>
          </cell>
          <cell r="L24">
            <v>84689.099164628904</v>
          </cell>
          <cell r="M24">
            <v>84376.899690900915</v>
          </cell>
          <cell r="N24">
            <v>84062.818447825717</v>
          </cell>
          <cell r="O24">
            <v>83028.28090163751</v>
          </cell>
          <cell r="P24">
            <v>81979.630085345503</v>
          </cell>
          <cell r="Q24">
            <v>80916.86599894971</v>
          </cell>
          <cell r="R24">
            <v>79839.988642450131</v>
          </cell>
          <cell r="S24">
            <v>78748.998015846766</v>
          </cell>
          <cell r="T24">
            <v>77643.894119139615</v>
          </cell>
          <cell r="U24">
            <v>76524.676952328664</v>
          </cell>
          <cell r="V24">
            <v>75391.346515413941</v>
          </cell>
          <cell r="W24">
            <v>74243.902808395418</v>
          </cell>
          <cell r="X24">
            <v>73082.345831273095</v>
          </cell>
          <cell r="Y24">
            <v>70258.541840358754</v>
          </cell>
          <cell r="Z24">
            <v>67417.801925319887</v>
          </cell>
          <cell r="AA24">
            <v>64560.126086156444</v>
          </cell>
          <cell r="AB24">
            <v>61685.514322868468</v>
          </cell>
          <cell r="AC24">
            <v>58793.966635455938</v>
          </cell>
          <cell r="AD24">
            <v>55885.48302391886</v>
          </cell>
          <cell r="AE24">
            <v>52960.063488257249</v>
          </cell>
          <cell r="AF24">
            <v>50017.708028471076</v>
          </cell>
          <cell r="AG24">
            <v>47058.41664456037</v>
          </cell>
          <cell r="AH24">
            <v>44082.189336525116</v>
          </cell>
          <cell r="AJ24">
            <v>87118.951257954774</v>
          </cell>
          <cell r="AK24">
            <v>87057.497549737411</v>
          </cell>
          <cell r="AL24">
            <v>86995.102956846458</v>
          </cell>
          <cell r="AM24">
            <v>86931.767479281931</v>
          </cell>
          <cell r="AN24">
            <v>86867.491117043828</v>
          </cell>
          <cell r="AO24">
            <v>86802.273870132107</v>
          </cell>
          <cell r="AP24">
            <v>86736.11573854681</v>
          </cell>
          <cell r="AQ24">
            <v>86669.016722287954</v>
          </cell>
          <cell r="AR24">
            <v>86600.976821355478</v>
          </cell>
          <cell r="AS24">
            <v>86531.996035749442</v>
          </cell>
          <cell r="AT24">
            <v>86462.074365469802</v>
          </cell>
          <cell r="AU24">
            <v>86162.602970520587</v>
          </cell>
          <cell r="AV24">
            <v>85856.074940519451</v>
          </cell>
          <cell r="AW24">
            <v>85542.490275466451</v>
          </cell>
          <cell r="AX24">
            <v>85221.848975361543</v>
          </cell>
          <cell r="AY24">
            <v>84894.151040204757</v>
          </cell>
          <cell r="AZ24">
            <v>84559.396469996063</v>
          </cell>
          <cell r="BA24">
            <v>84217.585264735477</v>
          </cell>
          <cell r="BB24">
            <v>83868.717424422997</v>
          </cell>
          <cell r="BC24">
            <v>83512.792949058639</v>
          </cell>
          <cell r="BD24">
            <v>83149.811838642359</v>
          </cell>
          <cell r="BE24">
            <v>81868.588270072127</v>
          </cell>
          <cell r="BF24">
            <v>80578.896739439617</v>
          </cell>
          <cell r="BG24">
            <v>79280.737246744829</v>
          </cell>
          <cell r="BH24">
            <v>77974.109791987765</v>
          </cell>
          <cell r="BI24">
            <v>76659.014375168437</v>
          </cell>
          <cell r="BJ24">
            <v>75335.450996286818</v>
          </cell>
          <cell r="BK24">
            <v>74003.41965534295</v>
          </cell>
          <cell r="BL24">
            <v>72662.920352336791</v>
          </cell>
          <cell r="BM24">
            <v>71313.953087268383</v>
          </cell>
          <cell r="BN24">
            <v>69956.517860137683</v>
          </cell>
        </row>
        <row r="25">
          <cell r="D25">
            <v>7866.5635989003513</v>
          </cell>
          <cell r="E25">
            <v>7839.7323237772243</v>
          </cell>
          <cell r="F25">
            <v>7812.7311308803573</v>
          </cell>
          <cell r="G25">
            <v>7785.5600202097548</v>
          </cell>
          <cell r="H25">
            <v>7758.2189917654177</v>
          </cell>
          <cell r="I25">
            <v>7730.7080455473442</v>
          </cell>
          <cell r="J25">
            <v>7703.0271815555325</v>
          </cell>
          <cell r="K25">
            <v>7675.1763997899861</v>
          </cell>
          <cell r="L25">
            <v>7647.1557002507025</v>
          </cell>
          <cell r="M25">
            <v>7618.9650829376842</v>
          </cell>
          <cell r="N25">
            <v>7590.6045478509286</v>
          </cell>
          <cell r="O25">
            <v>7497.1891051139874</v>
          </cell>
          <cell r="P25">
            <v>7402.4992790740225</v>
          </cell>
          <cell r="Q25">
            <v>7306.5350697310369</v>
          </cell>
          <cell r="R25">
            <v>7209.2964770850294</v>
          </cell>
          <cell r="S25">
            <v>7110.7835011360003</v>
          </cell>
          <cell r="T25">
            <v>7010.9961418839503</v>
          </cell>
          <cell r="U25">
            <v>6909.9343993288767</v>
          </cell>
          <cell r="V25">
            <v>6807.5982734707823</v>
          </cell>
          <cell r="W25">
            <v>6703.9877643096661</v>
          </cell>
          <cell r="X25">
            <v>6599.1028718455273</v>
          </cell>
          <cell r="Y25">
            <v>6344.1223726016506</v>
          </cell>
          <cell r="Z25">
            <v>6087.612613394148</v>
          </cell>
          <cell r="AA25">
            <v>5829.5735942230185</v>
          </cell>
          <cell r="AB25">
            <v>5570.0053150882632</v>
          </cell>
          <cell r="AC25">
            <v>5308.907775989881</v>
          </cell>
          <cell r="AD25">
            <v>5046.280976927872</v>
          </cell>
          <cell r="AE25">
            <v>4782.1249179022379</v>
          </cell>
          <cell r="AF25">
            <v>4516.439598912978</v>
          </cell>
          <cell r="AG25">
            <v>4249.2250199600912</v>
          </cell>
          <cell r="AH25">
            <v>3980.4811810435785</v>
          </cell>
          <cell r="AJ25">
            <v>7866.5635989003513</v>
          </cell>
          <cell r="AK25">
            <v>7861.0145249376883</v>
          </cell>
          <cell r="AL25">
            <v>7855.3804920881548</v>
          </cell>
          <cell r="AM25">
            <v>7849.6615003517545</v>
          </cell>
          <cell r="AN25">
            <v>7843.8575497284864</v>
          </cell>
          <cell r="AO25">
            <v>7837.9686402183488</v>
          </cell>
          <cell r="AP25">
            <v>7831.9947718213434</v>
          </cell>
          <cell r="AQ25">
            <v>7825.9359445374712</v>
          </cell>
          <cell r="AR25">
            <v>7819.7921583667294</v>
          </cell>
          <cell r="AS25">
            <v>7813.5634133091216</v>
          </cell>
          <cell r="AT25">
            <v>7807.2497093646434</v>
          </cell>
          <cell r="AU25">
            <v>7780.2083969934238</v>
          </cell>
          <cell r="AV25">
            <v>7752.5298929706905</v>
          </cell>
          <cell r="AW25">
            <v>7724.21419729645</v>
          </cell>
          <cell r="AX25">
            <v>7695.2613099706978</v>
          </cell>
          <cell r="AY25">
            <v>7665.6712309934337</v>
          </cell>
          <cell r="AZ25">
            <v>7635.4439603646588</v>
          </cell>
          <cell r="BA25">
            <v>7604.5794980843739</v>
          </cell>
          <cell r="BB25">
            <v>7573.0778441525772</v>
          </cell>
          <cell r="BC25">
            <v>7540.9389985692715</v>
          </cell>
          <cell r="BD25">
            <v>7508.162961334453</v>
          </cell>
          <cell r="BE25">
            <v>7392.4725571108647</v>
          </cell>
          <cell r="BF25">
            <v>7276.0175229054639</v>
          </cell>
          <cell r="BG25">
            <v>7158.7978587182497</v>
          </cell>
          <cell r="BH25">
            <v>7040.8135645492221</v>
          </cell>
          <cell r="BI25">
            <v>6922.0646403983819</v>
          </cell>
          <cell r="BJ25">
            <v>6802.5510862657266</v>
          </cell>
          <cell r="BK25">
            <v>6682.2729021512614</v>
          </cell>
          <cell r="BL25">
            <v>6561.230088054981</v>
          </cell>
          <cell r="BM25">
            <v>6439.422643976889</v>
          </cell>
          <cell r="BN25">
            <v>6316.8505699169827</v>
          </cell>
        </row>
        <row r="26">
          <cell r="D26">
            <v>54944.231755177709</v>
          </cell>
          <cell r="E26">
            <v>54756.827969507154</v>
          </cell>
          <cell r="F26">
            <v>54568.237388430673</v>
          </cell>
          <cell r="G26">
            <v>54378.460011948293</v>
          </cell>
          <cell r="H26">
            <v>54187.495840059993</v>
          </cell>
          <cell r="I26">
            <v>53995.344872765796</v>
          </cell>
          <cell r="J26">
            <v>53802.007110065671</v>
          </cell>
          <cell r="K26">
            <v>53607.482551959634</v>
          </cell>
          <cell r="L26">
            <v>53411.771198447699</v>
          </cell>
          <cell r="M26">
            <v>53214.873049529851</v>
          </cell>
          <cell r="N26">
            <v>53016.788105206077</v>
          </cell>
          <cell r="O26">
            <v>52364.325353113345</v>
          </cell>
          <cell r="P26">
            <v>51702.961635476262</v>
          </cell>
          <cell r="Q26">
            <v>51032.696952294857</v>
          </cell>
          <cell r="R26">
            <v>50353.5313035691</v>
          </cell>
          <cell r="S26">
            <v>49665.464689299013</v>
          </cell>
          <cell r="T26">
            <v>48968.497109484582</v>
          </cell>
          <cell r="U26">
            <v>48262.628564125815</v>
          </cell>
          <cell r="V26">
            <v>47547.859053222703</v>
          </cell>
          <cell r="W26">
            <v>46824.188576775261</v>
          </cell>
          <cell r="X26">
            <v>46091.617134783475</v>
          </cell>
          <cell r="Y26">
            <v>44310.698762056549</v>
          </cell>
          <cell r="Z26">
            <v>42519.099230676424</v>
          </cell>
          <cell r="AA26">
            <v>40716.818540643078</v>
          </cell>
          <cell r="AB26">
            <v>38903.856691956535</v>
          </cell>
          <cell r="AC26">
            <v>37080.213684616778</v>
          </cell>
          <cell r="AD26">
            <v>35245.889518623815</v>
          </cell>
          <cell r="AE26">
            <v>33400.884193977647</v>
          </cell>
          <cell r="AF26">
            <v>31545.19771067828</v>
          </cell>
          <cell r="AG26">
            <v>29678.830068725703</v>
          </cell>
          <cell r="AH26">
            <v>27801.781268119921</v>
          </cell>
          <cell r="AJ26">
            <v>54944.231755177709</v>
          </cell>
          <cell r="AK26">
            <v>54905.474094097604</v>
          </cell>
          <cell r="AL26">
            <v>54866.123035314551</v>
          </cell>
          <cell r="AM26">
            <v>54826.178578828542</v>
          </cell>
          <cell r="AN26">
            <v>54785.640724639568</v>
          </cell>
          <cell r="AO26">
            <v>54744.509472747632</v>
          </cell>
          <cell r="AP26">
            <v>54702.784823152753</v>
          </cell>
          <cell r="AQ26">
            <v>54660.466775854919</v>
          </cell>
          <cell r="AR26">
            <v>54617.55533085412</v>
          </cell>
          <cell r="AS26">
            <v>54574.050488150373</v>
          </cell>
          <cell r="AT26">
            <v>54529.952247743669</v>
          </cell>
          <cell r="AU26">
            <v>54341.081451085251</v>
          </cell>
          <cell r="AV26">
            <v>54147.760171654641</v>
          </cell>
          <cell r="AW26">
            <v>53949.988409451886</v>
          </cell>
          <cell r="AX26">
            <v>53747.766164476954</v>
          </cell>
          <cell r="AY26">
            <v>53541.093436729854</v>
          </cell>
          <cell r="AZ26">
            <v>53329.970226210586</v>
          </cell>
          <cell r="BA26">
            <v>53114.396532919141</v>
          </cell>
          <cell r="BB26">
            <v>52894.372356855529</v>
          </cell>
          <cell r="BC26">
            <v>52669.897698019769</v>
          </cell>
          <cell r="BD26">
            <v>52440.97255641182</v>
          </cell>
          <cell r="BE26">
            <v>51632.929717681123</v>
          </cell>
          <cell r="BF26">
            <v>50819.54629962382</v>
          </cell>
          <cell r="BG26">
            <v>50000.822302239918</v>
          </cell>
          <cell r="BH26">
            <v>49176.757725529409</v>
          </cell>
          <cell r="BI26">
            <v>48347.352569492301</v>
          </cell>
          <cell r="BJ26">
            <v>47512.606834128579</v>
          </cell>
          <cell r="BK26">
            <v>46672.520519438265</v>
          </cell>
          <cell r="BL26">
            <v>45827.093625421345</v>
          </cell>
          <cell r="BM26">
            <v>44976.326152077825</v>
          </cell>
          <cell r="BN26">
            <v>44120.218099407699</v>
          </cell>
        </row>
        <row r="27">
          <cell r="D27">
            <v>2855341.1859065234</v>
          </cell>
          <cell r="E27">
            <v>2855341.1859065234</v>
          </cell>
          <cell r="F27">
            <v>2855341.1859065234</v>
          </cell>
          <cell r="G27">
            <v>2855341.1859065234</v>
          </cell>
          <cell r="H27">
            <v>2855341.1859065234</v>
          </cell>
          <cell r="I27">
            <v>2855341.1859065234</v>
          </cell>
          <cell r="J27">
            <v>2855341.1859065234</v>
          </cell>
          <cell r="K27">
            <v>2855341.1859065234</v>
          </cell>
          <cell r="L27">
            <v>2855341.1859065234</v>
          </cell>
          <cell r="M27">
            <v>2855341.1859065234</v>
          </cell>
          <cell r="N27">
            <v>2855341.1859065234</v>
          </cell>
          <cell r="O27">
            <v>2855341.1859065234</v>
          </cell>
          <cell r="P27">
            <v>2855341.1859065234</v>
          </cell>
          <cell r="Q27">
            <v>2855341.1859065234</v>
          </cell>
          <cell r="R27">
            <v>2855341.1859065234</v>
          </cell>
          <cell r="S27">
            <v>2855341.1859065234</v>
          </cell>
          <cell r="T27">
            <v>2855341.1859065234</v>
          </cell>
          <cell r="U27">
            <v>2855341.1859065234</v>
          </cell>
          <cell r="V27">
            <v>2855341.1859065234</v>
          </cell>
          <cell r="W27">
            <v>2855341.1859065234</v>
          </cell>
          <cell r="X27">
            <v>2855341.1859065234</v>
          </cell>
          <cell r="Y27">
            <v>2855341.1859065234</v>
          </cell>
          <cell r="Z27">
            <v>2855341.1859065234</v>
          </cell>
          <cell r="AA27">
            <v>2855341.1859065234</v>
          </cell>
          <cell r="AB27">
            <v>2855341.1859065234</v>
          </cell>
          <cell r="AC27">
            <v>2855341.1859065234</v>
          </cell>
          <cell r="AD27">
            <v>2855341.1859065234</v>
          </cell>
          <cell r="AE27">
            <v>2855341.1859065234</v>
          </cell>
          <cell r="AF27">
            <v>2855341.1859065234</v>
          </cell>
          <cell r="AG27">
            <v>2855341.1859065234</v>
          </cell>
          <cell r="AH27">
            <v>2855341.1859065234</v>
          </cell>
          <cell r="AJ27">
            <v>2855341.1859065234</v>
          </cell>
          <cell r="AK27">
            <v>2855341.1859065234</v>
          </cell>
          <cell r="AL27">
            <v>2855341.1859065234</v>
          </cell>
          <cell r="AM27">
            <v>2855341.1859065234</v>
          </cell>
          <cell r="AN27">
            <v>2855341.1859065234</v>
          </cell>
          <cell r="AO27">
            <v>2855341.1859065234</v>
          </cell>
          <cell r="AP27">
            <v>2855341.1859065234</v>
          </cell>
          <cell r="AQ27">
            <v>2855341.1859065234</v>
          </cell>
          <cell r="AR27">
            <v>2855341.1859065234</v>
          </cell>
          <cell r="AS27">
            <v>2855341.1859065234</v>
          </cell>
          <cell r="AT27">
            <v>2855341.1859065234</v>
          </cell>
          <cell r="AU27">
            <v>2855341.1859065234</v>
          </cell>
          <cell r="AV27">
            <v>2855341.1859065234</v>
          </cell>
          <cell r="AW27">
            <v>2855341.1859065234</v>
          </cell>
          <cell r="AX27">
            <v>2855341.1859065234</v>
          </cell>
          <cell r="AY27">
            <v>2855341.1859065234</v>
          </cell>
          <cell r="AZ27">
            <v>2855341.1859065234</v>
          </cell>
          <cell r="BA27">
            <v>2855341.1859065234</v>
          </cell>
          <cell r="BB27">
            <v>2855341.1859065234</v>
          </cell>
          <cell r="BC27">
            <v>2855341.1859065234</v>
          </cell>
          <cell r="BD27">
            <v>2855341.1859065234</v>
          </cell>
          <cell r="BE27">
            <v>2855341.1859065234</v>
          </cell>
          <cell r="BF27">
            <v>2855341.1859065234</v>
          </cell>
          <cell r="BG27">
            <v>2855341.1859065234</v>
          </cell>
          <cell r="BH27">
            <v>2855341.1859065234</v>
          </cell>
          <cell r="BI27">
            <v>2855341.1859065234</v>
          </cell>
          <cell r="BJ27">
            <v>2855341.1859065234</v>
          </cell>
          <cell r="BK27">
            <v>2855341.1859065234</v>
          </cell>
          <cell r="BL27">
            <v>2855341.1859065234</v>
          </cell>
          <cell r="BM27">
            <v>2855341.1859065234</v>
          </cell>
          <cell r="BN27">
            <v>2855341.1859065234</v>
          </cell>
        </row>
        <row r="28">
          <cell r="D28">
            <v>0</v>
          </cell>
          <cell r="E28">
            <v>1514.7872549791523</v>
          </cell>
          <cell r="F28">
            <v>3029.5745099583046</v>
          </cell>
          <cell r="G28">
            <v>4544.3617649374564</v>
          </cell>
          <cell r="H28">
            <v>6059.1490199166092</v>
          </cell>
          <cell r="I28">
            <v>7573.9362748957601</v>
          </cell>
          <cell r="J28">
            <v>9088.7235298749129</v>
          </cell>
          <cell r="K28">
            <v>10603.510784854065</v>
          </cell>
          <cell r="L28">
            <v>12118.298039833218</v>
          </cell>
          <cell r="M28">
            <v>13633.08529481237</v>
          </cell>
          <cell r="N28">
            <v>15147.87254979152</v>
          </cell>
          <cell r="O28">
            <v>26885.808998068533</v>
          </cell>
          <cell r="P28">
            <v>38623.745446345543</v>
          </cell>
          <cell r="Q28">
            <v>50361.681894622554</v>
          </cell>
          <cell r="R28">
            <v>62099.618342899565</v>
          </cell>
          <cell r="S28">
            <v>73837.55479117659</v>
          </cell>
          <cell r="T28">
            <v>85575.491239453593</v>
          </cell>
          <cell r="U28">
            <v>97313.427687730611</v>
          </cell>
          <cell r="V28">
            <v>109051.3641360076</v>
          </cell>
          <cell r="W28">
            <v>120789.30058428463</v>
          </cell>
          <cell r="X28">
            <v>132527.23703256162</v>
          </cell>
          <cell r="Y28">
            <v>144520.96757895802</v>
          </cell>
          <cell r="Z28">
            <v>156514.69812535436</v>
          </cell>
          <cell r="AA28">
            <v>168508.42867175076</v>
          </cell>
          <cell r="AB28">
            <v>180502.15921814711</v>
          </cell>
          <cell r="AC28">
            <v>192495.88976454348</v>
          </cell>
          <cell r="AD28">
            <v>204489.62031093988</v>
          </cell>
          <cell r="AE28">
            <v>216483.35085733622</v>
          </cell>
          <cell r="AF28">
            <v>228477.08140373259</v>
          </cell>
          <cell r="AG28">
            <v>240470.81195012896</v>
          </cell>
          <cell r="AH28">
            <v>252464.54249652536</v>
          </cell>
          <cell r="AJ28">
            <v>0</v>
          </cell>
          <cell r="AK28">
            <v>1105.7946961347811</v>
          </cell>
          <cell r="AL28">
            <v>2211.5893922695623</v>
          </cell>
          <cell r="AM28">
            <v>3317.3840884043429</v>
          </cell>
          <cell r="AN28">
            <v>4423.1787845391245</v>
          </cell>
          <cell r="AO28">
            <v>5528.9734806739052</v>
          </cell>
          <cell r="AP28">
            <v>6634.7681768086859</v>
          </cell>
          <cell r="AQ28">
            <v>7740.5628729434684</v>
          </cell>
          <cell r="AR28">
            <v>8846.3575690782491</v>
          </cell>
          <cell r="AS28">
            <v>9952.1522652130298</v>
          </cell>
          <cell r="AT28">
            <v>11057.94696134781</v>
          </cell>
          <cell r="AU28">
            <v>19626.640568590028</v>
          </cell>
          <cell r="AV28">
            <v>28195.334175832249</v>
          </cell>
          <cell r="AW28">
            <v>36764.027783074474</v>
          </cell>
          <cell r="AX28">
            <v>45332.721390316685</v>
          </cell>
          <cell r="AY28">
            <v>53901.41499755891</v>
          </cell>
          <cell r="AZ28">
            <v>62470.108604801128</v>
          </cell>
          <cell r="BA28">
            <v>71038.802212043345</v>
          </cell>
          <cell r="BB28">
            <v>79607.495819285556</v>
          </cell>
          <cell r="BC28">
            <v>88176.189426527781</v>
          </cell>
          <cell r="BD28">
            <v>96744.883033769991</v>
          </cell>
          <cell r="BE28">
            <v>105500.30633263936</v>
          </cell>
          <cell r="BF28">
            <v>114255.7296315087</v>
          </cell>
          <cell r="BG28">
            <v>123011.15293037806</v>
          </cell>
          <cell r="BH28">
            <v>131766.57622924741</v>
          </cell>
          <cell r="BI28">
            <v>140521.99952811675</v>
          </cell>
          <cell r="BJ28">
            <v>149277.42282698612</v>
          </cell>
          <cell r="BK28">
            <v>158032.84612585546</v>
          </cell>
          <cell r="BL28">
            <v>166788.2694247248</v>
          </cell>
          <cell r="BM28">
            <v>175543.69272359414</v>
          </cell>
          <cell r="BN28">
            <v>184299.11602246351</v>
          </cell>
        </row>
        <row r="29">
          <cell r="D29">
            <v>0</v>
          </cell>
          <cell r="E29">
            <v>19747.94430238162</v>
          </cell>
          <cell r="F29">
            <v>39495.88860476324</v>
          </cell>
          <cell r="G29">
            <v>59243.832907144868</v>
          </cell>
          <cell r="H29">
            <v>78991.777209526481</v>
          </cell>
          <cell r="I29">
            <v>98739.721511908108</v>
          </cell>
          <cell r="J29">
            <v>118487.66581428974</v>
          </cell>
          <cell r="K29">
            <v>138235.61011667133</v>
          </cell>
          <cell r="L29">
            <v>157983.55441905296</v>
          </cell>
          <cell r="M29">
            <v>177731.49872143459</v>
          </cell>
          <cell r="N29">
            <v>197479.44302381622</v>
          </cell>
          <cell r="O29">
            <v>237724.41214763623</v>
          </cell>
          <cell r="P29">
            <v>277969.38127145631</v>
          </cell>
          <cell r="Q29">
            <v>318214.35039527633</v>
          </cell>
          <cell r="R29">
            <v>358459.31951909635</v>
          </cell>
          <cell r="S29">
            <v>398704.28864291642</v>
          </cell>
          <cell r="T29">
            <v>438949.25776673644</v>
          </cell>
          <cell r="U29">
            <v>479194.22689055646</v>
          </cell>
          <cell r="V29">
            <v>519439.19601437647</v>
          </cell>
          <cell r="W29">
            <v>559684.16513819655</v>
          </cell>
          <cell r="X29">
            <v>599929.13426201651</v>
          </cell>
          <cell r="Y29">
            <v>643128.44935843046</v>
          </cell>
          <cell r="Z29">
            <v>686327.76445484417</v>
          </cell>
          <cell r="AA29">
            <v>729527.07955125801</v>
          </cell>
          <cell r="AB29">
            <v>772726.39464767172</v>
          </cell>
          <cell r="AC29">
            <v>815925.70974408579</v>
          </cell>
          <cell r="AD29">
            <v>859125.02484049962</v>
          </cell>
          <cell r="AE29">
            <v>902324.33993691334</v>
          </cell>
          <cell r="AF29">
            <v>945523.65503332706</v>
          </cell>
          <cell r="AG29">
            <v>988722.97012974101</v>
          </cell>
          <cell r="AH29">
            <v>1031922.2852261548</v>
          </cell>
          <cell r="AJ29">
            <v>0</v>
          </cell>
          <cell r="AK29">
            <v>14415.999340738583</v>
          </cell>
          <cell r="AL29">
            <v>28831.998681477166</v>
          </cell>
          <cell r="AM29">
            <v>43247.998022215746</v>
          </cell>
          <cell r="AN29">
            <v>57663.997362954331</v>
          </cell>
          <cell r="AO29">
            <v>72079.996703692901</v>
          </cell>
          <cell r="AP29">
            <v>86495.996044431493</v>
          </cell>
          <cell r="AQ29">
            <v>100911.99538517007</v>
          </cell>
          <cell r="AR29">
            <v>115327.99472590866</v>
          </cell>
          <cell r="AS29">
            <v>129743.99406664725</v>
          </cell>
          <cell r="AT29">
            <v>144159.9934073858</v>
          </cell>
          <cell r="AU29">
            <v>173538.82086777446</v>
          </cell>
          <cell r="AV29">
            <v>202917.64832816311</v>
          </cell>
          <cell r="AW29">
            <v>232296.47578855167</v>
          </cell>
          <cell r="AX29">
            <v>261675.3032489403</v>
          </cell>
          <cell r="AY29">
            <v>291054.13070932898</v>
          </cell>
          <cell r="AZ29">
            <v>320432.95816971757</v>
          </cell>
          <cell r="BA29">
            <v>349811.78563010623</v>
          </cell>
          <cell r="BB29">
            <v>379190.61309049482</v>
          </cell>
          <cell r="BC29">
            <v>408569.44055088342</v>
          </cell>
          <cell r="BD29">
            <v>437948.26801127207</v>
          </cell>
          <cell r="BE29">
            <v>469483.76803165418</v>
          </cell>
          <cell r="BF29">
            <v>501019.26805203618</v>
          </cell>
          <cell r="BG29">
            <v>532554.7680724184</v>
          </cell>
          <cell r="BH29">
            <v>564090.26809280051</v>
          </cell>
          <cell r="BI29">
            <v>595625.76811318251</v>
          </cell>
          <cell r="BJ29">
            <v>627161.26813356462</v>
          </cell>
          <cell r="BK29">
            <v>658696.76815394661</v>
          </cell>
          <cell r="BL29">
            <v>690232.26817432884</v>
          </cell>
          <cell r="BM29">
            <v>721767.76819471084</v>
          </cell>
          <cell r="BN29">
            <v>753303.26821509295</v>
          </cell>
        </row>
        <row r="30">
          <cell r="D30">
            <v>0</v>
          </cell>
          <cell r="E30">
            <v>21262.731557360774</v>
          </cell>
          <cell r="F30">
            <v>42525.463114721548</v>
          </cell>
          <cell r="G30">
            <v>63788.194672082325</v>
          </cell>
          <cell r="H30">
            <v>85050.926229443096</v>
          </cell>
          <cell r="I30">
            <v>106313.65778680387</v>
          </cell>
          <cell r="J30">
            <v>127576.38934416465</v>
          </cell>
          <cell r="K30">
            <v>148839.1209015254</v>
          </cell>
          <cell r="L30">
            <v>170101.85245888619</v>
          </cell>
          <cell r="M30">
            <v>191364.58401624695</v>
          </cell>
          <cell r="N30">
            <v>212627.31557360775</v>
          </cell>
          <cell r="O30">
            <v>264610.22114570474</v>
          </cell>
          <cell r="P30">
            <v>316593.12671780185</v>
          </cell>
          <cell r="Q30">
            <v>368576.0322898989</v>
          </cell>
          <cell r="R30">
            <v>420558.93786199589</v>
          </cell>
          <cell r="S30">
            <v>472541.843434093</v>
          </cell>
          <cell r="T30">
            <v>524524.74900618999</v>
          </cell>
          <cell r="U30">
            <v>576507.65457828704</v>
          </cell>
          <cell r="V30">
            <v>628490.56015038409</v>
          </cell>
          <cell r="W30">
            <v>680473.46572248114</v>
          </cell>
          <cell r="X30">
            <v>732456.37129457807</v>
          </cell>
          <cell r="Y30">
            <v>787649.41693738848</v>
          </cell>
          <cell r="Z30">
            <v>842842.46258019854</v>
          </cell>
          <cell r="AA30">
            <v>898035.50822300883</v>
          </cell>
          <cell r="AB30">
            <v>953228.55386581877</v>
          </cell>
          <cell r="AC30">
            <v>1008421.5995086293</v>
          </cell>
          <cell r="AD30">
            <v>1063614.6451514396</v>
          </cell>
          <cell r="AE30">
            <v>1118807.6907942495</v>
          </cell>
          <cell r="AF30">
            <v>1174000.7364370597</v>
          </cell>
          <cell r="AG30">
            <v>1229193.7820798699</v>
          </cell>
          <cell r="AH30">
            <v>1284386.8277226803</v>
          </cell>
          <cell r="AJ30">
            <v>0</v>
          </cell>
          <cell r="AK30">
            <v>15521.794036873363</v>
          </cell>
          <cell r="AL30">
            <v>31043.588073746727</v>
          </cell>
          <cell r="AM30">
            <v>46565.382110620092</v>
          </cell>
          <cell r="AN30">
            <v>62087.176147493454</v>
          </cell>
          <cell r="AO30">
            <v>77608.970184366801</v>
          </cell>
          <cell r="AP30">
            <v>93130.764221240184</v>
          </cell>
          <cell r="AQ30">
            <v>108652.55825811354</v>
          </cell>
          <cell r="AR30">
            <v>124174.35229498691</v>
          </cell>
          <cell r="AS30">
            <v>139696.14633186028</v>
          </cell>
          <cell r="AT30">
            <v>155217.9403687336</v>
          </cell>
          <cell r="AU30">
            <v>193165.46143636448</v>
          </cell>
          <cell r="AV30">
            <v>231112.98250399536</v>
          </cell>
          <cell r="AW30">
            <v>269060.50357162615</v>
          </cell>
          <cell r="AX30">
            <v>307008.024639257</v>
          </cell>
          <cell r="AY30">
            <v>344955.5457068879</v>
          </cell>
          <cell r="AZ30">
            <v>382903.06677451869</v>
          </cell>
          <cell r="BA30">
            <v>420850.58784214954</v>
          </cell>
          <cell r="BB30">
            <v>458798.10890978039</v>
          </cell>
          <cell r="BC30">
            <v>496745.62997741118</v>
          </cell>
          <cell r="BD30">
            <v>534693.15104504209</v>
          </cell>
          <cell r="BE30">
            <v>574984.0743642936</v>
          </cell>
          <cell r="BF30">
            <v>615274.99768354488</v>
          </cell>
          <cell r="BG30">
            <v>655565.9210027965</v>
          </cell>
          <cell r="BH30">
            <v>695856.84432204789</v>
          </cell>
          <cell r="BI30">
            <v>736147.76764129929</v>
          </cell>
          <cell r="BJ30">
            <v>776438.69096055068</v>
          </cell>
          <cell r="BK30">
            <v>816729.61427980207</v>
          </cell>
          <cell r="BL30">
            <v>857020.5375990537</v>
          </cell>
          <cell r="BM30">
            <v>897311.46091830498</v>
          </cell>
          <cell r="BN30">
            <v>937602.38423755649</v>
          </cell>
        </row>
        <row r="31">
          <cell r="D31">
            <v>0</v>
          </cell>
          <cell r="E31">
            <v>5316.7843727309664</v>
          </cell>
          <cell r="F31">
            <v>10633.568745461933</v>
          </cell>
          <cell r="G31">
            <v>15950.353118192899</v>
          </cell>
          <cell r="H31">
            <v>21267.137490923866</v>
          </cell>
          <cell r="I31">
            <v>26583.921863654836</v>
          </cell>
          <cell r="J31">
            <v>31900.706236385799</v>
          </cell>
          <cell r="K31">
            <v>37217.490609116765</v>
          </cell>
          <cell r="L31">
            <v>42534.274981847731</v>
          </cell>
          <cell r="M31">
            <v>47851.059354578698</v>
          </cell>
          <cell r="N31">
            <v>53167.843727309672</v>
          </cell>
          <cell r="O31">
            <v>62505.654272608372</v>
          </cell>
          <cell r="P31">
            <v>71843.464817907079</v>
          </cell>
          <cell r="Q31">
            <v>81181.275363205757</v>
          </cell>
          <cell r="R31">
            <v>90519.085908504494</v>
          </cell>
          <cell r="S31">
            <v>99856.896453803201</v>
          </cell>
          <cell r="T31">
            <v>109194.70699910188</v>
          </cell>
          <cell r="U31">
            <v>118532.51754440062</v>
          </cell>
          <cell r="V31">
            <v>127870.32808969932</v>
          </cell>
          <cell r="W31">
            <v>137208.13863499803</v>
          </cell>
          <cell r="X31">
            <v>146545.94918029671</v>
          </cell>
          <cell r="Y31">
            <v>154591.12010297633</v>
          </cell>
          <cell r="Z31">
            <v>162636.29102565587</v>
          </cell>
          <cell r="AA31">
            <v>170681.46194833549</v>
          </cell>
          <cell r="AB31">
            <v>178726.63287101506</v>
          </cell>
          <cell r="AC31">
            <v>186771.80379369465</v>
          </cell>
          <cell r="AD31">
            <v>194816.97471637427</v>
          </cell>
          <cell r="AE31">
            <v>202862.14563905381</v>
          </cell>
          <cell r="AF31">
            <v>210907.3165617334</v>
          </cell>
          <cell r="AG31">
            <v>218952.48748441302</v>
          </cell>
          <cell r="AH31">
            <v>226997.65840709256</v>
          </cell>
          <cell r="AJ31">
            <v>0</v>
          </cell>
          <cell r="AK31">
            <v>4343.6917793232788</v>
          </cell>
          <cell r="AL31">
            <v>8687.3835586465575</v>
          </cell>
          <cell r="AM31">
            <v>13031.075337969836</v>
          </cell>
          <cell r="AN31">
            <v>17374.767117293115</v>
          </cell>
          <cell r="AO31">
            <v>21718.458896616394</v>
          </cell>
          <cell r="AP31">
            <v>26062.150675939673</v>
          </cell>
          <cell r="AQ31">
            <v>30405.842455262948</v>
          </cell>
          <cell r="AR31">
            <v>34749.53423458623</v>
          </cell>
          <cell r="AS31">
            <v>39093.226013909509</v>
          </cell>
          <cell r="AT31">
            <v>43436.917793232788</v>
          </cell>
          <cell r="AU31">
            <v>51067.960937867087</v>
          </cell>
          <cell r="AV31">
            <v>58699.004082501378</v>
          </cell>
          <cell r="AW31">
            <v>66330.04722713567</v>
          </cell>
          <cell r="AX31">
            <v>73961.090371769969</v>
          </cell>
          <cell r="AY31">
            <v>81592.133516404268</v>
          </cell>
          <cell r="AZ31">
            <v>89223.176661038568</v>
          </cell>
          <cell r="BA31">
            <v>96854.219805672852</v>
          </cell>
          <cell r="BB31">
            <v>104485.26295030715</v>
          </cell>
          <cell r="BC31">
            <v>112116.30609494145</v>
          </cell>
          <cell r="BD31">
            <v>119747.34923957575</v>
          </cell>
          <cell r="BE31">
            <v>126324.60920378394</v>
          </cell>
          <cell r="BF31">
            <v>132901.86916799212</v>
          </cell>
          <cell r="BG31">
            <v>139479.12913220032</v>
          </cell>
          <cell r="BH31">
            <v>146056.38909640853</v>
          </cell>
          <cell r="BI31">
            <v>152633.64906061674</v>
          </cell>
          <cell r="BJ31">
            <v>159210.90902482494</v>
          </cell>
          <cell r="BK31">
            <v>165788.16898903315</v>
          </cell>
          <cell r="BL31">
            <v>172365.42895324132</v>
          </cell>
          <cell r="BM31">
            <v>178942.68891744953</v>
          </cell>
          <cell r="BN31">
            <v>185519.94888165771</v>
          </cell>
        </row>
        <row r="32">
          <cell r="D32">
            <v>0</v>
          </cell>
          <cell r="E32">
            <v>13.354313123067142</v>
          </cell>
          <cell r="F32">
            <v>14343.677530108122</v>
          </cell>
          <cell r="G32">
            <v>21515.516295162182</v>
          </cell>
          <cell r="H32">
            <v>28687.355060216243</v>
          </cell>
          <cell r="I32">
            <v>35859.193825270311</v>
          </cell>
          <cell r="J32">
            <v>43031.032590324365</v>
          </cell>
          <cell r="K32">
            <v>50202.871355378426</v>
          </cell>
          <cell r="L32">
            <v>57374.710120432486</v>
          </cell>
          <cell r="M32">
            <v>64546.548885486554</v>
          </cell>
          <cell r="N32">
            <v>71718.387650540622</v>
          </cell>
          <cell r="O32">
            <v>84780.028488572236</v>
          </cell>
          <cell r="P32">
            <v>97841.669326603849</v>
          </cell>
          <cell r="Q32">
            <v>110903.31016463549</v>
          </cell>
          <cell r="R32">
            <v>123964.95100266711</v>
          </cell>
          <cell r="S32">
            <v>137026.59184069873</v>
          </cell>
          <cell r="T32">
            <v>150088.23267873036</v>
          </cell>
          <cell r="U32">
            <v>163149.87351676196</v>
          </cell>
          <cell r="V32">
            <v>176211.51435479362</v>
          </cell>
          <cell r="W32">
            <v>189273.15519282522</v>
          </cell>
          <cell r="X32">
            <v>202334.79603085684</v>
          </cell>
          <cell r="Y32">
            <v>214692.65753811985</v>
          </cell>
          <cell r="Z32">
            <v>227050.51904538283</v>
          </cell>
          <cell r="AA32">
            <v>239408.38055264586</v>
          </cell>
          <cell r="AB32">
            <v>251766.24205990887</v>
          </cell>
          <cell r="AC32">
            <v>264124.1035671719</v>
          </cell>
          <cell r="AD32">
            <v>276481.96507443488</v>
          </cell>
          <cell r="AE32">
            <v>288839.82658169791</v>
          </cell>
          <cell r="AF32">
            <v>301197.68808896083</v>
          </cell>
          <cell r="AG32">
            <v>313555.54959622386</v>
          </cell>
          <cell r="AH32">
            <v>325913.41110348684</v>
          </cell>
          <cell r="AJ32">
            <v>0</v>
          </cell>
          <cell r="AK32">
            <v>8.9373538094531586</v>
          </cell>
          <cell r="AL32">
            <v>11750.002404234079</v>
          </cell>
          <cell r="AM32">
            <v>17625.003606351118</v>
          </cell>
          <cell r="AN32">
            <v>23500.004808468158</v>
          </cell>
          <cell r="AO32">
            <v>29375.006010585199</v>
          </cell>
          <cell r="AP32">
            <v>35250.007212702236</v>
          </cell>
          <cell r="AQ32">
            <v>41125.008414819284</v>
          </cell>
          <cell r="AR32">
            <v>47000.009616936317</v>
          </cell>
          <cell r="AS32">
            <v>52875.010819053357</v>
          </cell>
          <cell r="AT32">
            <v>58750.012021170398</v>
          </cell>
          <cell r="AU32">
            <v>69449.281300195158</v>
          </cell>
          <cell r="AV32">
            <v>80148.550579219896</v>
          </cell>
          <cell r="AW32">
            <v>90847.819858244635</v>
          </cell>
          <cell r="AX32">
            <v>101547.08913726936</v>
          </cell>
          <cell r="AY32">
            <v>112246.35841629413</v>
          </cell>
          <cell r="AZ32">
            <v>122945.62769531886</v>
          </cell>
          <cell r="BA32">
            <v>133644.89697434357</v>
          </cell>
          <cell r="BB32">
            <v>144344.16625336834</v>
          </cell>
          <cell r="BC32">
            <v>155043.43553239305</v>
          </cell>
          <cell r="BD32">
            <v>165742.70481141782</v>
          </cell>
          <cell r="BE32">
            <v>175866.48592609249</v>
          </cell>
          <cell r="BF32">
            <v>185990.2670407671</v>
          </cell>
          <cell r="BG32">
            <v>196114.04815544176</v>
          </cell>
          <cell r="BH32">
            <v>206237.82927011637</v>
          </cell>
          <cell r="BI32">
            <v>216361.61038479104</v>
          </cell>
          <cell r="BJ32">
            <v>226485.39149946568</v>
          </cell>
          <cell r="BK32">
            <v>236609.17261414032</v>
          </cell>
          <cell r="BL32">
            <v>246732.95372881493</v>
          </cell>
          <cell r="BM32">
            <v>256856.7348434896</v>
          </cell>
          <cell r="BN32">
            <v>266980.51595816424</v>
          </cell>
        </row>
        <row r="33">
          <cell r="D33">
            <v>0</v>
          </cell>
          <cell r="E33">
            <v>5330.1386858540336</v>
          </cell>
          <cell r="F33">
            <v>24977.246275570054</v>
          </cell>
          <cell r="G33">
            <v>37465.869413355082</v>
          </cell>
          <cell r="H33">
            <v>49954.492551140109</v>
          </cell>
          <cell r="I33">
            <v>62443.115688925143</v>
          </cell>
          <cell r="J33">
            <v>74931.738826710163</v>
          </cell>
          <cell r="K33">
            <v>87420.361964495183</v>
          </cell>
          <cell r="L33">
            <v>99908.985102280218</v>
          </cell>
          <cell r="M33">
            <v>112397.60824006525</v>
          </cell>
          <cell r="N33">
            <v>124886.23137785029</v>
          </cell>
          <cell r="O33">
            <v>147285.68276118062</v>
          </cell>
          <cell r="P33">
            <v>169685.13414451093</v>
          </cell>
          <cell r="Q33">
            <v>192084.58552784123</v>
          </cell>
          <cell r="R33">
            <v>214484.0369111716</v>
          </cell>
          <cell r="S33">
            <v>236883.48829450193</v>
          </cell>
          <cell r="T33">
            <v>259282.93967783224</v>
          </cell>
          <cell r="U33">
            <v>281682.39106116258</v>
          </cell>
          <cell r="V33">
            <v>304081.84244449297</v>
          </cell>
          <cell r="W33">
            <v>326481.29382782325</v>
          </cell>
          <cell r="X33">
            <v>348880.74521115352</v>
          </cell>
          <cell r="Y33">
            <v>369283.77764109615</v>
          </cell>
          <cell r="Z33">
            <v>389686.81007103866</v>
          </cell>
          <cell r="AA33">
            <v>410089.84250098135</v>
          </cell>
          <cell r="AB33">
            <v>430492.87493092392</v>
          </cell>
          <cell r="AC33">
            <v>450895.90736086655</v>
          </cell>
          <cell r="AD33">
            <v>471298.93979080918</v>
          </cell>
          <cell r="AE33">
            <v>491701.97222075169</v>
          </cell>
          <cell r="AF33">
            <v>512105.0046506942</v>
          </cell>
          <cell r="AG33">
            <v>532508.03708063695</v>
          </cell>
          <cell r="AH33">
            <v>552911.06951057934</v>
          </cell>
          <cell r="AJ33">
            <v>0</v>
          </cell>
          <cell r="AK33">
            <v>4352.629133132732</v>
          </cell>
          <cell r="AL33">
            <v>20437.385962880639</v>
          </cell>
          <cell r="AM33">
            <v>30656.078944320954</v>
          </cell>
          <cell r="AN33">
            <v>40874.771925761277</v>
          </cell>
          <cell r="AO33">
            <v>51093.464907201589</v>
          </cell>
          <cell r="AP33">
            <v>61312.157888641908</v>
          </cell>
          <cell r="AQ33">
            <v>71530.850870082228</v>
          </cell>
          <cell r="AR33">
            <v>81749.543851522554</v>
          </cell>
          <cell r="AS33">
            <v>91968.236832962866</v>
          </cell>
          <cell r="AT33">
            <v>102186.92981440318</v>
          </cell>
          <cell r="AU33">
            <v>120517.24223806224</v>
          </cell>
          <cell r="AV33">
            <v>138847.55466172128</v>
          </cell>
          <cell r="AW33">
            <v>157177.86708538031</v>
          </cell>
          <cell r="AX33">
            <v>175508.17950903933</v>
          </cell>
          <cell r="AY33">
            <v>193838.49193269841</v>
          </cell>
          <cell r="AZ33">
            <v>212168.80435635743</v>
          </cell>
          <cell r="BA33">
            <v>230499.11678001643</v>
          </cell>
          <cell r="BB33">
            <v>248829.42920367548</v>
          </cell>
          <cell r="BC33">
            <v>267159.7416273345</v>
          </cell>
          <cell r="BD33">
            <v>285490.05405099358</v>
          </cell>
          <cell r="BE33">
            <v>302191.0951298764</v>
          </cell>
          <cell r="BF33">
            <v>318892.13620875921</v>
          </cell>
          <cell r="BG33">
            <v>335593.17728764209</v>
          </cell>
          <cell r="BH33">
            <v>352294.2183665249</v>
          </cell>
          <cell r="BI33">
            <v>368995.25944540778</v>
          </cell>
          <cell r="BJ33">
            <v>385696.30052429065</v>
          </cell>
          <cell r="BK33">
            <v>402397.34160317347</v>
          </cell>
          <cell r="BL33">
            <v>419098.38268205628</v>
          </cell>
          <cell r="BM33">
            <v>435799.42376093916</v>
          </cell>
          <cell r="BN33">
            <v>452500.46483982191</v>
          </cell>
        </row>
        <row r="34">
          <cell r="D34">
            <v>2855341.1859065234</v>
          </cell>
          <cell r="E34">
            <v>2828748.3156633084</v>
          </cell>
          <cell r="F34">
            <v>2787838.4765162314</v>
          </cell>
          <cell r="G34">
            <v>2754087.1218210859</v>
          </cell>
          <cell r="H34">
            <v>2720335.7671259404</v>
          </cell>
          <cell r="I34">
            <v>2686584.4124307944</v>
          </cell>
          <cell r="J34">
            <v>2652833.0577356485</v>
          </cell>
          <cell r="K34">
            <v>2619081.7030405025</v>
          </cell>
          <cell r="L34">
            <v>2585330.348345357</v>
          </cell>
          <cell r="M34">
            <v>2551578.993650211</v>
          </cell>
          <cell r="N34">
            <v>2517827.6389550655</v>
          </cell>
          <cell r="O34">
            <v>2443445.2819996378</v>
          </cell>
          <cell r="P34">
            <v>2369062.9250442106</v>
          </cell>
          <cell r="Q34">
            <v>2294680.568088783</v>
          </cell>
          <cell r="R34">
            <v>2220298.2111333562</v>
          </cell>
          <cell r="S34">
            <v>2145915.8541779285</v>
          </cell>
          <cell r="T34">
            <v>2071533.4972225013</v>
          </cell>
          <cell r="U34">
            <v>1997151.1402670736</v>
          </cell>
          <cell r="V34">
            <v>1922768.7833116464</v>
          </cell>
          <cell r="W34">
            <v>1848386.4263562188</v>
          </cell>
          <cell r="X34">
            <v>1774004.0694007918</v>
          </cell>
          <cell r="Y34">
            <v>1698407.9913280387</v>
          </cell>
          <cell r="Z34">
            <v>1622811.9132552864</v>
          </cell>
          <cell r="AA34">
            <v>1547215.8351825331</v>
          </cell>
          <cell r="AB34">
            <v>1471619.7571097808</v>
          </cell>
          <cell r="AC34">
            <v>1396023.6790370275</v>
          </cell>
          <cell r="AD34">
            <v>1320427.6009642747</v>
          </cell>
          <cell r="AE34">
            <v>1244831.5228915222</v>
          </cell>
          <cell r="AF34">
            <v>1169235.4448187696</v>
          </cell>
          <cell r="AG34">
            <v>1093639.3667460165</v>
          </cell>
          <cell r="AH34">
            <v>1018043.2886732637</v>
          </cell>
          <cell r="AJ34">
            <v>2855341.1859065234</v>
          </cell>
          <cell r="AK34">
            <v>2835466.7627365175</v>
          </cell>
          <cell r="AL34">
            <v>2803860.2118698959</v>
          </cell>
          <cell r="AM34">
            <v>2778119.7248515827</v>
          </cell>
          <cell r="AN34">
            <v>2752379.2378332685</v>
          </cell>
          <cell r="AO34">
            <v>2726638.7508149552</v>
          </cell>
          <cell r="AP34">
            <v>2700898.263796641</v>
          </cell>
          <cell r="AQ34">
            <v>2675157.7767783278</v>
          </cell>
          <cell r="AR34">
            <v>2649417.2897600136</v>
          </cell>
          <cell r="AS34">
            <v>2623676.8027417003</v>
          </cell>
          <cell r="AT34">
            <v>2597936.3157233866</v>
          </cell>
          <cell r="AU34">
            <v>2541658.4822320966</v>
          </cell>
          <cell r="AV34">
            <v>2485380.6487408066</v>
          </cell>
          <cell r="AW34">
            <v>2429102.8152495166</v>
          </cell>
          <cell r="AX34">
            <v>2372824.9817582271</v>
          </cell>
          <cell r="AY34">
            <v>2316547.1482669371</v>
          </cell>
          <cell r="AZ34">
            <v>2260269.3147756471</v>
          </cell>
          <cell r="BA34">
            <v>2203991.4812843571</v>
          </cell>
          <cell r="BB34">
            <v>2147713.6477930672</v>
          </cell>
          <cell r="BC34">
            <v>2091435.8143017776</v>
          </cell>
          <cell r="BD34">
            <v>2035157.9808104876</v>
          </cell>
          <cell r="BE34">
            <v>1978166.0164123531</v>
          </cell>
          <cell r="BF34">
            <v>1921174.0520142191</v>
          </cell>
          <cell r="BG34">
            <v>1864182.0876160848</v>
          </cell>
          <cell r="BH34">
            <v>1807190.1232179508</v>
          </cell>
          <cell r="BI34">
            <v>1750198.1588198161</v>
          </cell>
          <cell r="BJ34">
            <v>1693206.194421682</v>
          </cell>
          <cell r="BK34">
            <v>1636214.230023548</v>
          </cell>
          <cell r="BL34">
            <v>1579222.2656254135</v>
          </cell>
          <cell r="BM34">
            <v>1522230.3012272792</v>
          </cell>
          <cell r="BN34">
            <v>1465238.336829145</v>
          </cell>
        </row>
        <row r="35">
          <cell r="D35">
            <v>312187.37987787981</v>
          </cell>
          <cell r="E35">
            <v>310100.79388806556</v>
          </cell>
          <cell r="F35">
            <v>308013.10806331085</v>
          </cell>
          <cell r="G35">
            <v>305924.32240361563</v>
          </cell>
          <cell r="H35">
            <v>303834.43690897996</v>
          </cell>
          <cell r="I35">
            <v>301743.45157940377</v>
          </cell>
          <cell r="J35">
            <v>299651.36641488719</v>
          </cell>
          <cell r="K35">
            <v>297558.18141542998</v>
          </cell>
          <cell r="L35">
            <v>295463.89658103231</v>
          </cell>
          <cell r="M35">
            <v>293368.51191169419</v>
          </cell>
          <cell r="N35">
            <v>291272.02740741562</v>
          </cell>
          <cell r="O35">
            <v>282669.43873566651</v>
          </cell>
          <cell r="P35">
            <v>276965.15093053784</v>
          </cell>
          <cell r="Q35">
            <v>271260.86312540929</v>
          </cell>
          <cell r="R35">
            <v>265556.57532028062</v>
          </cell>
          <cell r="S35">
            <v>259852.28751515204</v>
          </cell>
          <cell r="T35">
            <v>254147.9997100234</v>
          </cell>
          <cell r="U35">
            <v>248443.71190489474</v>
          </cell>
          <cell r="V35">
            <v>242739.42409976613</v>
          </cell>
          <cell r="W35">
            <v>237035.13629463752</v>
          </cell>
          <cell r="X35">
            <v>231330.84848950896</v>
          </cell>
          <cell r="Y35">
            <v>226179.75672152391</v>
          </cell>
          <cell r="Z35">
            <v>221028.66495353892</v>
          </cell>
          <cell r="AA35">
            <v>215877.57318555386</v>
          </cell>
          <cell r="AB35">
            <v>210726.48141756887</v>
          </cell>
          <cell r="AC35">
            <v>205575.38964958387</v>
          </cell>
          <cell r="AD35">
            <v>200424.29788159885</v>
          </cell>
          <cell r="AE35">
            <v>195273.20611361382</v>
          </cell>
          <cell r="AF35">
            <v>190122.1143456288</v>
          </cell>
          <cell r="AG35">
            <v>184971.02257764377</v>
          </cell>
          <cell r="AH35">
            <v>179819.93080965881</v>
          </cell>
          <cell r="AJ35">
            <v>312187.37987787981</v>
          </cell>
          <cell r="AK35">
            <v>310664.24557793036</v>
          </cell>
          <cell r="AL35">
            <v>309140.45534370403</v>
          </cell>
          <cell r="AM35">
            <v>307616.00917520089</v>
          </cell>
          <cell r="AN35">
            <v>306090.90707242099</v>
          </cell>
          <cell r="AO35">
            <v>304565.14903536433</v>
          </cell>
          <cell r="AP35">
            <v>303038.7350640308</v>
          </cell>
          <cell r="AQ35">
            <v>301511.66515842045</v>
          </cell>
          <cell r="AR35">
            <v>299983.9393185334</v>
          </cell>
          <cell r="AS35">
            <v>298455.55754436954</v>
          </cell>
          <cell r="AT35">
            <v>296926.51983592886</v>
          </cell>
          <cell r="AU35">
            <v>289739.72115269362</v>
          </cell>
          <cell r="AV35">
            <v>285445.25906759826</v>
          </cell>
          <cell r="AW35">
            <v>281150.79698250291</v>
          </cell>
          <cell r="AX35">
            <v>276856.33489740768</v>
          </cell>
          <cell r="AY35">
            <v>272561.87281231233</v>
          </cell>
          <cell r="AZ35">
            <v>268267.41072721709</v>
          </cell>
          <cell r="BA35">
            <v>263972.94864212169</v>
          </cell>
          <cell r="BB35">
            <v>259678.48655702639</v>
          </cell>
          <cell r="BC35">
            <v>255384.02447193113</v>
          </cell>
          <cell r="BD35">
            <v>251089.56238683578</v>
          </cell>
          <cell r="BE35">
            <v>247226.20609836144</v>
          </cell>
          <cell r="BF35">
            <v>243362.84980988706</v>
          </cell>
          <cell r="BG35">
            <v>239499.49352141278</v>
          </cell>
          <cell r="BH35">
            <v>235636.13723293837</v>
          </cell>
          <cell r="BI35">
            <v>231772.78094446406</v>
          </cell>
          <cell r="BJ35">
            <v>227909.42465598974</v>
          </cell>
          <cell r="BK35">
            <v>224046.0683675154</v>
          </cell>
          <cell r="BL35">
            <v>220182.712079041</v>
          </cell>
          <cell r="BM35">
            <v>216319.35579056665</v>
          </cell>
          <cell r="BN35">
            <v>212455.99950209234</v>
          </cell>
        </row>
        <row r="36">
          <cell r="D36">
            <v>16766.545936057693</v>
          </cell>
          <cell r="E36">
            <v>16629.890974323</v>
          </cell>
          <cell r="F36">
            <v>16493.086655509178</v>
          </cell>
          <cell r="G36">
            <v>16356.132979616219</v>
          </cell>
          <cell r="H36">
            <v>16219.029946644128</v>
          </cell>
          <cell r="I36">
            <v>16081.77755659291</v>
          </cell>
          <cell r="J36">
            <v>15944.375809462554</v>
          </cell>
          <cell r="K36">
            <v>15806.824705253068</v>
          </cell>
          <cell r="L36">
            <v>15669.12424396445</v>
          </cell>
          <cell r="M36">
            <v>15531.274425596699</v>
          </cell>
          <cell r="N36">
            <v>15393.275250149814</v>
          </cell>
          <cell r="O36">
            <v>14602.286653539495</v>
          </cell>
          <cell r="P36">
            <v>14204.885981763056</v>
          </cell>
          <cell r="Q36">
            <v>13807.485309986616</v>
          </cell>
          <cell r="R36">
            <v>13410.084638210174</v>
          </cell>
          <cell r="S36">
            <v>13012.683966433735</v>
          </cell>
          <cell r="T36">
            <v>12615.283294657294</v>
          </cell>
          <cell r="U36">
            <v>12217.882622880856</v>
          </cell>
          <cell r="V36">
            <v>11820.481951104419</v>
          </cell>
          <cell r="W36">
            <v>11423.081279327978</v>
          </cell>
          <cell r="X36">
            <v>11025.680607551538</v>
          </cell>
          <cell r="Y36">
            <v>10627.307476110807</v>
          </cell>
          <cell r="Z36">
            <v>10228.934344670077</v>
          </cell>
          <cell r="AA36">
            <v>9830.5612132293445</v>
          </cell>
          <cell r="AB36">
            <v>9432.1880817886158</v>
          </cell>
          <cell r="AC36">
            <v>9033.8149503478835</v>
          </cell>
          <cell r="AD36">
            <v>8635.441818907153</v>
          </cell>
          <cell r="AE36">
            <v>8237.0686874664225</v>
          </cell>
          <cell r="AF36">
            <v>7838.6955560256938</v>
          </cell>
          <cell r="AG36">
            <v>7440.3224245849624</v>
          </cell>
          <cell r="AH36">
            <v>7041.949293144231</v>
          </cell>
          <cell r="AJ36">
            <v>16766.545936057693</v>
          </cell>
          <cell r="AK36">
            <v>16666.79779153868</v>
          </cell>
          <cell r="AL36">
            <v>16566.960571446525</v>
          </cell>
          <cell r="AM36">
            <v>16467.034275781232</v>
          </cell>
          <cell r="AN36">
            <v>16367.018904542791</v>
          </cell>
          <cell r="AO36">
            <v>16266.914457731211</v>
          </cell>
          <cell r="AP36">
            <v>16166.72093534649</v>
          </cell>
          <cell r="AQ36">
            <v>16066.438337388628</v>
          </cell>
          <cell r="AR36">
            <v>15966.066663857624</v>
          </cell>
          <cell r="AS36">
            <v>15865.605914753476</v>
          </cell>
          <cell r="AT36">
            <v>15765.056090076185</v>
          </cell>
          <cell r="AU36">
            <v>15103.583406859687</v>
          </cell>
          <cell r="AV36">
            <v>14801.606680965509</v>
          </cell>
          <cell r="AW36">
            <v>14499.629955071334</v>
          </cell>
          <cell r="AX36">
            <v>14197.65322917716</v>
          </cell>
          <cell r="AY36">
            <v>13895.676503282981</v>
          </cell>
          <cell r="AZ36">
            <v>13593.699777388805</v>
          </cell>
          <cell r="BA36">
            <v>13291.723051494628</v>
          </cell>
          <cell r="BB36">
            <v>12989.746325600454</v>
          </cell>
          <cell r="BC36">
            <v>12687.769599706276</v>
          </cell>
          <cell r="BD36">
            <v>12385.792873812099</v>
          </cell>
          <cell r="BE36">
            <v>12084.245539159347</v>
          </cell>
          <cell r="BF36">
            <v>11782.698204506592</v>
          </cell>
          <cell r="BG36">
            <v>11481.150869853838</v>
          </cell>
          <cell r="BH36">
            <v>11179.603535201088</v>
          </cell>
          <cell r="BI36">
            <v>10878.056200548332</v>
          </cell>
          <cell r="BJ36">
            <v>10576.508865895577</v>
          </cell>
          <cell r="BK36">
            <v>10274.961531242825</v>
          </cell>
          <cell r="BL36">
            <v>9973.4141965900708</v>
          </cell>
          <cell r="BM36">
            <v>9671.8668619373148</v>
          </cell>
          <cell r="BN36">
            <v>9370.3195272845624</v>
          </cell>
        </row>
        <row r="37">
          <cell r="D37">
            <v>2526387.2600925858</v>
          </cell>
          <cell r="E37">
            <v>2502017.6308009205</v>
          </cell>
          <cell r="F37">
            <v>2477622.5420750272</v>
          </cell>
          <cell r="G37">
            <v>2453201.9939149092</v>
          </cell>
          <cell r="H37">
            <v>2428755.9863205631</v>
          </cell>
          <cell r="I37">
            <v>2404284.5192919914</v>
          </cell>
          <cell r="J37">
            <v>2379787.592829193</v>
          </cell>
          <cell r="K37">
            <v>2355265.206932168</v>
          </cell>
          <cell r="L37">
            <v>2330717.3616009164</v>
          </cell>
          <cell r="M37">
            <v>2306144.0568354386</v>
          </cell>
          <cell r="N37">
            <v>2281545.2926357337</v>
          </cell>
          <cell r="O37">
            <v>2146173.556610432</v>
          </cell>
          <cell r="P37">
            <v>2077892.8881319098</v>
          </cell>
          <cell r="Q37">
            <v>2009612.2196533871</v>
          </cell>
          <cell r="R37">
            <v>1941331.5511748651</v>
          </cell>
          <cell r="S37">
            <v>1873050.8826963424</v>
          </cell>
          <cell r="T37">
            <v>1804770.2142178202</v>
          </cell>
          <cell r="U37">
            <v>1736489.5457392982</v>
          </cell>
          <cell r="V37">
            <v>1668208.8772607758</v>
          </cell>
          <cell r="W37">
            <v>1599928.2087822531</v>
          </cell>
          <cell r="X37">
            <v>1531647.5403037313</v>
          </cell>
          <cell r="Y37">
            <v>1461600.9271304042</v>
          </cell>
          <cell r="Z37">
            <v>1391554.313957077</v>
          </cell>
          <cell r="AA37">
            <v>1321507.7007837496</v>
          </cell>
          <cell r="AB37">
            <v>1251461.0876104229</v>
          </cell>
          <cell r="AC37">
            <v>1181414.4744370959</v>
          </cell>
          <cell r="AD37">
            <v>1111367.8612637685</v>
          </cell>
          <cell r="AE37">
            <v>1041321.2480904418</v>
          </cell>
          <cell r="AF37">
            <v>971274.63491711509</v>
          </cell>
          <cell r="AG37">
            <v>901228.02174378769</v>
          </cell>
          <cell r="AH37">
            <v>831181.40857046098</v>
          </cell>
          <cell r="AJ37">
            <v>2526387.2600925858</v>
          </cell>
          <cell r="AK37">
            <v>2508599.131484156</v>
          </cell>
          <cell r="AL37">
            <v>2490795.8190377136</v>
          </cell>
          <cell r="AM37">
            <v>2472977.322753259</v>
          </cell>
          <cell r="AN37">
            <v>2455143.6426307908</v>
          </cell>
          <cell r="AO37">
            <v>2437294.7786703105</v>
          </cell>
          <cell r="AP37">
            <v>2419430.7308718171</v>
          </cell>
          <cell r="AQ37">
            <v>2401551.4992353115</v>
          </cell>
          <cell r="AR37">
            <v>2383657.0837607929</v>
          </cell>
          <cell r="AS37">
            <v>2365747.484448262</v>
          </cell>
          <cell r="AT37">
            <v>2347822.7012977186</v>
          </cell>
          <cell r="AU37">
            <v>2236815.1776725431</v>
          </cell>
          <cell r="AV37">
            <v>2185133.7829922433</v>
          </cell>
          <cell r="AW37">
            <v>2133452.3883119421</v>
          </cell>
          <cell r="AX37">
            <v>2081770.9936316423</v>
          </cell>
          <cell r="AY37">
            <v>2030089.5989513414</v>
          </cell>
          <cell r="AZ37">
            <v>1978408.2042710413</v>
          </cell>
          <cell r="BA37">
            <v>1926726.8095907408</v>
          </cell>
          <cell r="BB37">
            <v>1875045.4149104406</v>
          </cell>
          <cell r="BC37">
            <v>1823364.0202301403</v>
          </cell>
          <cell r="BD37">
            <v>1771682.6255498398</v>
          </cell>
          <cell r="BE37">
            <v>1718855.5647748325</v>
          </cell>
          <cell r="BF37">
            <v>1666028.5039998256</v>
          </cell>
          <cell r="BG37">
            <v>1613201.4432248182</v>
          </cell>
          <cell r="BH37">
            <v>1560374.3824498109</v>
          </cell>
          <cell r="BI37">
            <v>1507547.321674804</v>
          </cell>
          <cell r="BJ37">
            <v>1454720.2608997966</v>
          </cell>
          <cell r="BK37">
            <v>1401893.2001247895</v>
          </cell>
          <cell r="BL37">
            <v>1349066.1393497824</v>
          </cell>
          <cell r="BM37">
            <v>1296239.0785747755</v>
          </cell>
          <cell r="BN37">
            <v>1243412.0177997679</v>
          </cell>
        </row>
        <row r="38">
          <cell r="D38">
            <v>464042.27888543304</v>
          </cell>
          <cell r="E38">
            <v>464042.27888543304</v>
          </cell>
          <cell r="F38">
            <v>464042.27888543304</v>
          </cell>
          <cell r="G38">
            <v>464042.27888543304</v>
          </cell>
          <cell r="H38">
            <v>464042.27888543304</v>
          </cell>
          <cell r="I38">
            <v>464042.27888543304</v>
          </cell>
          <cell r="J38">
            <v>464042.27888543304</v>
          </cell>
          <cell r="K38">
            <v>464042.27888543304</v>
          </cell>
          <cell r="L38">
            <v>464042.27888543304</v>
          </cell>
          <cell r="M38">
            <v>464042.27888543304</v>
          </cell>
          <cell r="N38">
            <v>464042.27888543304</v>
          </cell>
          <cell r="O38">
            <v>464042.27888543304</v>
          </cell>
          <cell r="P38">
            <v>464042.27888543304</v>
          </cell>
          <cell r="Q38">
            <v>464042.27888543304</v>
          </cell>
          <cell r="R38">
            <v>464042.27888543304</v>
          </cell>
          <cell r="S38">
            <v>464042.27888543304</v>
          </cell>
          <cell r="T38">
            <v>464042.27888543304</v>
          </cell>
          <cell r="U38">
            <v>464042.27888543304</v>
          </cell>
          <cell r="V38">
            <v>464042.27888543304</v>
          </cell>
          <cell r="W38">
            <v>464042.27888543304</v>
          </cell>
          <cell r="X38">
            <v>464042.27888543304</v>
          </cell>
          <cell r="Y38">
            <v>464042.27888543304</v>
          </cell>
          <cell r="Z38">
            <v>464042.27888543304</v>
          </cell>
          <cell r="AA38">
            <v>464042.27888543304</v>
          </cell>
          <cell r="AB38">
            <v>464042.27888543304</v>
          </cell>
          <cell r="AC38">
            <v>464042.27888543304</v>
          </cell>
          <cell r="AD38">
            <v>464042.27888543304</v>
          </cell>
          <cell r="AE38">
            <v>464042.27888543304</v>
          </cell>
          <cell r="AF38">
            <v>464042.27888543304</v>
          </cell>
          <cell r="AG38">
            <v>464042.27888543304</v>
          </cell>
          <cell r="AH38">
            <v>464042.27888543304</v>
          </cell>
          <cell r="AJ38">
            <v>464042.27888543304</v>
          </cell>
          <cell r="AK38">
            <v>464042.27888543304</v>
          </cell>
          <cell r="AL38">
            <v>464042.27888543304</v>
          </cell>
          <cell r="AM38">
            <v>464042.27888543304</v>
          </cell>
          <cell r="AN38">
            <v>464042.27888543304</v>
          </cell>
          <cell r="AO38">
            <v>464042.27888543304</v>
          </cell>
          <cell r="AP38">
            <v>464042.27888543304</v>
          </cell>
          <cell r="AQ38">
            <v>464042.27888543304</v>
          </cell>
          <cell r="AR38">
            <v>464042.27888543304</v>
          </cell>
          <cell r="AS38">
            <v>464042.27888543304</v>
          </cell>
          <cell r="AT38">
            <v>464042.27888543304</v>
          </cell>
          <cell r="AU38">
            <v>464042.27888543304</v>
          </cell>
          <cell r="AV38">
            <v>464042.27888543304</v>
          </cell>
          <cell r="AW38">
            <v>464042.27888543304</v>
          </cell>
          <cell r="AX38">
            <v>464042.27888543304</v>
          </cell>
          <cell r="AY38">
            <v>464042.27888543304</v>
          </cell>
          <cell r="AZ38">
            <v>464042.27888543304</v>
          </cell>
          <cell r="BA38">
            <v>464042.27888543304</v>
          </cell>
          <cell r="BB38">
            <v>464042.27888543304</v>
          </cell>
          <cell r="BC38">
            <v>464042.27888543304</v>
          </cell>
          <cell r="BD38">
            <v>464042.27888543304</v>
          </cell>
          <cell r="BE38">
            <v>464042.27888543304</v>
          </cell>
          <cell r="BF38">
            <v>464042.27888543304</v>
          </cell>
          <cell r="BG38">
            <v>464042.27888543304</v>
          </cell>
          <cell r="BH38">
            <v>464042.27888543304</v>
          </cell>
          <cell r="BI38">
            <v>464042.27888543304</v>
          </cell>
          <cell r="BJ38">
            <v>464042.27888543304</v>
          </cell>
          <cell r="BK38">
            <v>464042.27888543304</v>
          </cell>
          <cell r="BL38">
            <v>464042.27888543304</v>
          </cell>
          <cell r="BM38">
            <v>464042.27888543304</v>
          </cell>
          <cell r="BN38">
            <v>464042.27888543304</v>
          </cell>
        </row>
        <row r="39">
          <cell r="D39">
            <v>0</v>
          </cell>
          <cell r="E39">
            <v>8422.3673617706118</v>
          </cell>
          <cell r="F39">
            <v>16844.734723541224</v>
          </cell>
          <cell r="G39">
            <v>25267.102085311832</v>
          </cell>
          <cell r="H39">
            <v>33689.469447082447</v>
          </cell>
          <cell r="I39">
            <v>42111.836808853055</v>
          </cell>
          <cell r="J39">
            <v>50534.204170623663</v>
          </cell>
          <cell r="K39">
            <v>58956.571532394271</v>
          </cell>
          <cell r="L39">
            <v>67378.938894164894</v>
          </cell>
          <cell r="M39">
            <v>75801.306255935502</v>
          </cell>
          <cell r="N39">
            <v>84223.67361770611</v>
          </cell>
          <cell r="O39">
            <v>92646.040979476704</v>
          </cell>
          <cell r="P39">
            <v>101068.40834124733</v>
          </cell>
          <cell r="Q39">
            <v>109490.77570301795</v>
          </cell>
          <cell r="R39">
            <v>117913.14306478854</v>
          </cell>
          <cell r="S39">
            <v>126335.51042655915</v>
          </cell>
          <cell r="T39">
            <v>134757.87778832976</v>
          </cell>
          <cell r="U39">
            <v>143180.24515010038</v>
          </cell>
          <cell r="V39">
            <v>151602.612511871</v>
          </cell>
          <cell r="W39">
            <v>160024.9798736416</v>
          </cell>
          <cell r="X39">
            <v>168447.34723541222</v>
          </cell>
          <cell r="Y39">
            <v>177124.93785056981</v>
          </cell>
          <cell r="Z39">
            <v>185802.5284657274</v>
          </cell>
          <cell r="AA39">
            <v>194480.11908088499</v>
          </cell>
          <cell r="AB39">
            <v>203157.70969604261</v>
          </cell>
          <cell r="AC39">
            <v>211835.3003112002</v>
          </cell>
          <cell r="AD39">
            <v>220512.89092635782</v>
          </cell>
          <cell r="AE39">
            <v>229190.48154151539</v>
          </cell>
          <cell r="AF39">
            <v>237868.07215667298</v>
          </cell>
          <cell r="AG39">
            <v>246545.66277183057</v>
          </cell>
          <cell r="AH39">
            <v>255223.25338698819</v>
          </cell>
          <cell r="AJ39">
            <v>0</v>
          </cell>
          <cell r="AK39">
            <v>3368.9469447082438</v>
          </cell>
          <cell r="AL39">
            <v>6737.8938894164876</v>
          </cell>
          <cell r="AM39">
            <v>10106.840834124732</v>
          </cell>
          <cell r="AN39">
            <v>13475.787778832975</v>
          </cell>
          <cell r="AO39">
            <v>16844.73472354122</v>
          </cell>
          <cell r="AP39">
            <v>20213.681668249465</v>
          </cell>
          <cell r="AQ39">
            <v>23582.628612957709</v>
          </cell>
          <cell r="AR39">
            <v>26951.57555766595</v>
          </cell>
          <cell r="AS39">
            <v>30320.522502374195</v>
          </cell>
          <cell r="AT39">
            <v>33689.46944708244</v>
          </cell>
          <cell r="AU39">
            <v>37058.416391790684</v>
          </cell>
          <cell r="AV39">
            <v>40427.363336498922</v>
          </cell>
          <cell r="AW39">
            <v>43796.310281207174</v>
          </cell>
          <cell r="AX39">
            <v>47165.257225915419</v>
          </cell>
          <cell r="AY39">
            <v>50534.204170623656</v>
          </cell>
          <cell r="AZ39">
            <v>53903.151115331908</v>
          </cell>
          <cell r="BA39">
            <v>57272.098060040153</v>
          </cell>
          <cell r="BB39">
            <v>60641.045004748397</v>
          </cell>
          <cell r="BC39">
            <v>64009.991949456627</v>
          </cell>
          <cell r="BD39">
            <v>67378.938894164879</v>
          </cell>
          <cell r="BE39">
            <v>70849.975140227922</v>
          </cell>
          <cell r="BF39">
            <v>74321.011386290949</v>
          </cell>
          <cell r="BG39">
            <v>77792.047632353992</v>
          </cell>
          <cell r="BH39">
            <v>81263.083878417048</v>
          </cell>
          <cell r="BI39">
            <v>84734.120124480076</v>
          </cell>
          <cell r="BJ39">
            <v>88205.156370543118</v>
          </cell>
          <cell r="BK39">
            <v>91676.192616606146</v>
          </cell>
          <cell r="BL39">
            <v>95147.228862669188</v>
          </cell>
          <cell r="BM39">
            <v>98618.26510873223</v>
          </cell>
          <cell r="BN39">
            <v>102089.30135479527</v>
          </cell>
        </row>
        <row r="40">
          <cell r="D40">
            <v>0</v>
          </cell>
          <cell r="E40">
            <v>2743.0675142032242</v>
          </cell>
          <cell r="F40">
            <v>5486.1350284064483</v>
          </cell>
          <cell r="G40">
            <v>8229.2025426096716</v>
          </cell>
          <cell r="H40">
            <v>10972.270056812897</v>
          </cell>
          <cell r="I40">
            <v>13715.33757101612</v>
          </cell>
          <cell r="J40">
            <v>16458.405085219343</v>
          </cell>
          <cell r="K40">
            <v>19201.472599422566</v>
          </cell>
          <cell r="L40">
            <v>21944.540113625793</v>
          </cell>
          <cell r="M40">
            <v>24687.607627829017</v>
          </cell>
          <cell r="N40">
            <v>27430.67514203224</v>
          </cell>
          <cell r="O40">
            <v>30173.742656235463</v>
          </cell>
          <cell r="P40">
            <v>32916.810170438686</v>
          </cell>
          <cell r="Q40">
            <v>35659.877684641913</v>
          </cell>
          <cell r="R40">
            <v>38402.945198845133</v>
          </cell>
          <cell r="S40">
            <v>41146.01271304836</v>
          </cell>
          <cell r="T40">
            <v>43889.080227251587</v>
          </cell>
          <cell r="U40">
            <v>46632.147741454814</v>
          </cell>
          <cell r="V40">
            <v>49375.21525565804</v>
          </cell>
          <cell r="W40">
            <v>52118.282769861253</v>
          </cell>
          <cell r="X40">
            <v>54861.35028406448</v>
          </cell>
          <cell r="Y40">
            <v>57687.541056273862</v>
          </cell>
          <cell r="Z40">
            <v>60513.731828483244</v>
          </cell>
          <cell r="AA40">
            <v>63339.922600692626</v>
          </cell>
          <cell r="AB40">
            <v>66166.113372902008</v>
          </cell>
          <cell r="AC40">
            <v>68992.304145111397</v>
          </cell>
          <cell r="AD40">
            <v>71818.494917320786</v>
          </cell>
          <cell r="AE40">
            <v>74644.685689530161</v>
          </cell>
          <cell r="AF40">
            <v>77470.876461739535</v>
          </cell>
          <cell r="AG40">
            <v>80297.06723394891</v>
          </cell>
          <cell r="AH40">
            <v>83123.258006158299</v>
          </cell>
          <cell r="AJ40">
            <v>0</v>
          </cell>
          <cell r="AK40">
            <v>1371.5337571016121</v>
          </cell>
          <cell r="AL40">
            <v>2743.0675142032242</v>
          </cell>
          <cell r="AM40">
            <v>4114.6012713048358</v>
          </cell>
          <cell r="AN40">
            <v>5486.1350284064483</v>
          </cell>
          <cell r="AO40">
            <v>6857.66878550806</v>
          </cell>
          <cell r="AP40">
            <v>8229.2025426096716</v>
          </cell>
          <cell r="AQ40">
            <v>9600.7362997112832</v>
          </cell>
          <cell r="AR40">
            <v>10972.270056812897</v>
          </cell>
          <cell r="AS40">
            <v>12343.803813914508</v>
          </cell>
          <cell r="AT40">
            <v>13715.33757101612</v>
          </cell>
          <cell r="AU40">
            <v>15086.871328117732</v>
          </cell>
          <cell r="AV40">
            <v>16458.405085219343</v>
          </cell>
          <cell r="AW40">
            <v>17829.938842320957</v>
          </cell>
          <cell r="AX40">
            <v>19201.472599422566</v>
          </cell>
          <cell r="AY40">
            <v>20573.00635652418</v>
          </cell>
          <cell r="AZ40">
            <v>21944.540113625793</v>
          </cell>
          <cell r="BA40">
            <v>23316.073870727407</v>
          </cell>
          <cell r="BB40">
            <v>24687.60762782902</v>
          </cell>
          <cell r="BC40">
            <v>26059.141384930626</v>
          </cell>
          <cell r="BD40">
            <v>27430.67514203224</v>
          </cell>
          <cell r="BE40">
            <v>28843.770528136931</v>
          </cell>
          <cell r="BF40">
            <v>30256.865914241622</v>
          </cell>
          <cell r="BG40">
            <v>31669.961300346313</v>
          </cell>
          <cell r="BH40">
            <v>33083.056686451004</v>
          </cell>
          <cell r="BI40">
            <v>34496.152072555698</v>
          </cell>
          <cell r="BJ40">
            <v>35909.247458660393</v>
          </cell>
          <cell r="BK40">
            <v>37322.34284476508</v>
          </cell>
          <cell r="BL40">
            <v>38735.438230869768</v>
          </cell>
          <cell r="BM40">
            <v>40148.533616974455</v>
          </cell>
          <cell r="BN40">
            <v>41561.62900307915</v>
          </cell>
        </row>
        <row r="41">
          <cell r="D41">
            <v>464042.27888543304</v>
          </cell>
          <cell r="E41">
            <v>452876.84400945925</v>
          </cell>
          <cell r="F41">
            <v>441711.40913348534</v>
          </cell>
          <cell r="G41">
            <v>430545.97425751155</v>
          </cell>
          <cell r="H41">
            <v>419380.5393815377</v>
          </cell>
          <cell r="I41">
            <v>408215.10450556391</v>
          </cell>
          <cell r="J41">
            <v>397049.66962959</v>
          </cell>
          <cell r="K41">
            <v>385884.23475361621</v>
          </cell>
          <cell r="L41">
            <v>374718.7998776423</v>
          </cell>
          <cell r="M41">
            <v>363553.36500166851</v>
          </cell>
          <cell r="N41">
            <v>352387.93012569472</v>
          </cell>
          <cell r="O41">
            <v>341222.49524972087</v>
          </cell>
          <cell r="P41">
            <v>330057.06037374708</v>
          </cell>
          <cell r="Q41">
            <v>318891.62549777317</v>
          </cell>
          <cell r="R41">
            <v>307726.19062179938</v>
          </cell>
          <cell r="S41">
            <v>296560.75574582553</v>
          </cell>
          <cell r="T41">
            <v>285395.32086985168</v>
          </cell>
          <cell r="U41">
            <v>274229.88599387783</v>
          </cell>
          <cell r="V41">
            <v>263064.45111790404</v>
          </cell>
          <cell r="W41">
            <v>251899.01624193022</v>
          </cell>
          <cell r="X41">
            <v>240733.58136595634</v>
          </cell>
          <cell r="Y41">
            <v>229229.79997858941</v>
          </cell>
          <cell r="Z41">
            <v>217726.01859122241</v>
          </cell>
          <cell r="AA41">
            <v>206222.23720385539</v>
          </cell>
          <cell r="AB41">
            <v>194718.45581648842</v>
          </cell>
          <cell r="AC41">
            <v>183214.67442912143</v>
          </cell>
          <cell r="AD41">
            <v>171710.89304175443</v>
          </cell>
          <cell r="AE41">
            <v>160207.1116543875</v>
          </cell>
          <cell r="AF41">
            <v>148703.33026702053</v>
          </cell>
          <cell r="AG41">
            <v>137199.54887965356</v>
          </cell>
          <cell r="AH41">
            <v>125695.76749228656</v>
          </cell>
          <cell r="AJ41">
            <v>464042.27888543304</v>
          </cell>
          <cell r="AK41">
            <v>459301.79818362318</v>
          </cell>
          <cell r="AL41">
            <v>454561.31748181337</v>
          </cell>
          <cell r="AM41">
            <v>449820.8367800035</v>
          </cell>
          <cell r="AN41">
            <v>445080.35607819364</v>
          </cell>
          <cell r="AO41">
            <v>440339.87537638372</v>
          </cell>
          <cell r="AP41">
            <v>435599.39467457391</v>
          </cell>
          <cell r="AQ41">
            <v>430858.91397276404</v>
          </cell>
          <cell r="AR41">
            <v>426118.43327095418</v>
          </cell>
          <cell r="AS41">
            <v>421377.95256914431</v>
          </cell>
          <cell r="AT41">
            <v>416637.47186733451</v>
          </cell>
          <cell r="AU41">
            <v>411896.99116552464</v>
          </cell>
          <cell r="AV41">
            <v>407156.51046371477</v>
          </cell>
          <cell r="AW41">
            <v>402416.02976190497</v>
          </cell>
          <cell r="AX41">
            <v>397675.54906009504</v>
          </cell>
          <cell r="AY41">
            <v>392935.06835828518</v>
          </cell>
          <cell r="AZ41">
            <v>388194.58765647531</v>
          </cell>
          <cell r="BA41">
            <v>383454.10695466551</v>
          </cell>
          <cell r="BB41">
            <v>378713.62625285564</v>
          </cell>
          <cell r="BC41">
            <v>373973.14555104577</v>
          </cell>
          <cell r="BD41">
            <v>369232.66484923591</v>
          </cell>
          <cell r="BE41">
            <v>364348.53321706818</v>
          </cell>
          <cell r="BF41">
            <v>359464.40158490045</v>
          </cell>
          <cell r="BG41">
            <v>354580.26995273272</v>
          </cell>
          <cell r="BH41">
            <v>349696.13832056499</v>
          </cell>
          <cell r="BI41">
            <v>344812.00668839732</v>
          </cell>
          <cell r="BJ41">
            <v>339927.87505622953</v>
          </cell>
          <cell r="BK41">
            <v>335043.7434240618</v>
          </cell>
          <cell r="BL41">
            <v>330159.61179189407</v>
          </cell>
          <cell r="BM41">
            <v>325275.48015972634</v>
          </cell>
          <cell r="BN41">
            <v>320391.34852755861</v>
          </cell>
        </row>
        <row r="42">
          <cell r="D42">
            <v>433459.0800517234</v>
          </cell>
          <cell r="E42">
            <v>423029.51501006063</v>
          </cell>
          <cell r="F42">
            <v>412599.94996839773</v>
          </cell>
          <cell r="G42">
            <v>402170.38492673496</v>
          </cell>
          <cell r="H42">
            <v>391740.81988507218</v>
          </cell>
          <cell r="I42">
            <v>381311.25484340941</v>
          </cell>
          <cell r="J42">
            <v>370881.68980174657</v>
          </cell>
          <cell r="K42">
            <v>360452.12476008385</v>
          </cell>
          <cell r="L42">
            <v>350022.55971842096</v>
          </cell>
          <cell r="M42">
            <v>339592.99467675824</v>
          </cell>
          <cell r="N42">
            <v>329163.42963509547</v>
          </cell>
          <cell r="O42">
            <v>318733.86459343269</v>
          </cell>
          <cell r="P42">
            <v>308304.29955176992</v>
          </cell>
          <cell r="Q42">
            <v>297874.73451010708</v>
          </cell>
          <cell r="R42">
            <v>287445.16946844436</v>
          </cell>
          <cell r="S42">
            <v>277015.60442678153</v>
          </cell>
          <cell r="T42">
            <v>266586.03938511875</v>
          </cell>
          <cell r="U42">
            <v>256156.47434345595</v>
          </cell>
          <cell r="V42">
            <v>245726.9093017932</v>
          </cell>
          <cell r="W42">
            <v>235297.34426013043</v>
          </cell>
          <cell r="X42">
            <v>224867.77921846759</v>
          </cell>
          <cell r="Y42">
            <v>214122.1667512999</v>
          </cell>
          <cell r="Z42">
            <v>203376.5542841322</v>
          </cell>
          <cell r="AA42">
            <v>192630.94181696442</v>
          </cell>
          <cell r="AB42">
            <v>181885.32934979672</v>
          </cell>
          <cell r="AC42">
            <v>171139.716882629</v>
          </cell>
          <cell r="AD42">
            <v>160394.10441546125</v>
          </cell>
          <cell r="AE42">
            <v>149648.49194829358</v>
          </cell>
          <cell r="AF42">
            <v>138902.87948112586</v>
          </cell>
          <cell r="AG42">
            <v>128157.26701395818</v>
          </cell>
          <cell r="AH42">
            <v>117411.65454679042</v>
          </cell>
          <cell r="AJ42">
            <v>433459.0800517234</v>
          </cell>
          <cell r="AK42">
            <v>429031.02576118585</v>
          </cell>
          <cell r="AL42">
            <v>424602.97147064836</v>
          </cell>
          <cell r="AM42">
            <v>420174.91718011082</v>
          </cell>
          <cell r="AN42">
            <v>415746.86288957327</v>
          </cell>
          <cell r="AO42">
            <v>411318.80859903572</v>
          </cell>
          <cell r="AP42">
            <v>406890.75430849823</v>
          </cell>
          <cell r="AQ42">
            <v>402462.70001796068</v>
          </cell>
          <cell r="AR42">
            <v>398034.64572742325</v>
          </cell>
          <cell r="AS42">
            <v>393606.5914368857</v>
          </cell>
          <cell r="AT42">
            <v>389178.53714634822</v>
          </cell>
          <cell r="AU42">
            <v>384750.48285581067</v>
          </cell>
          <cell r="AV42">
            <v>380322.42856527312</v>
          </cell>
          <cell r="AW42">
            <v>375894.37427473575</v>
          </cell>
          <cell r="AX42">
            <v>371466.31998419814</v>
          </cell>
          <cell r="AY42">
            <v>367038.26569366059</v>
          </cell>
          <cell r="AZ42">
            <v>362610.2114031231</v>
          </cell>
          <cell r="BA42">
            <v>358182.15711258561</v>
          </cell>
          <cell r="BB42">
            <v>353754.10282204807</v>
          </cell>
          <cell r="BC42">
            <v>349326.04853151052</v>
          </cell>
          <cell r="BD42">
            <v>344897.99424097297</v>
          </cell>
          <cell r="BE42">
            <v>340335.75648708589</v>
          </cell>
          <cell r="BF42">
            <v>335773.51873319875</v>
          </cell>
          <cell r="BG42">
            <v>331211.28097931162</v>
          </cell>
          <cell r="BH42">
            <v>326649.04322542448</v>
          </cell>
          <cell r="BI42">
            <v>322086.8054715374</v>
          </cell>
          <cell r="BJ42">
            <v>317524.56771765021</v>
          </cell>
          <cell r="BK42">
            <v>312962.32996376307</v>
          </cell>
          <cell r="BL42">
            <v>308400.09220987593</v>
          </cell>
          <cell r="BM42">
            <v>303837.8544559888</v>
          </cell>
          <cell r="BN42">
            <v>299275.61670210166</v>
          </cell>
        </row>
        <row r="43">
          <cell r="D43">
            <v>18095.873434805668</v>
          </cell>
          <cell r="E43">
            <v>17660.464193980715</v>
          </cell>
          <cell r="F43">
            <v>17225.054953155763</v>
          </cell>
          <cell r="G43">
            <v>16789.645712330806</v>
          </cell>
          <cell r="H43">
            <v>16354.236471505856</v>
          </cell>
          <cell r="I43">
            <v>15918.827230680905</v>
          </cell>
          <cell r="J43">
            <v>15483.417989855947</v>
          </cell>
          <cell r="K43">
            <v>15048.008749030996</v>
          </cell>
          <cell r="L43">
            <v>14612.599508206038</v>
          </cell>
          <cell r="M43">
            <v>14177.190267381087</v>
          </cell>
          <cell r="N43">
            <v>13741.781026556137</v>
          </cell>
          <cell r="O43">
            <v>13306.371785731182</v>
          </cell>
          <cell r="P43">
            <v>12870.962544906231</v>
          </cell>
          <cell r="Q43">
            <v>12435.553304081275</v>
          </cell>
          <cell r="R43">
            <v>12000.144063256323</v>
          </cell>
          <cell r="S43">
            <v>11564.73482243137</v>
          </cell>
          <cell r="T43">
            <v>11129.325581606417</v>
          </cell>
          <cell r="U43">
            <v>10693.916340781461</v>
          </cell>
          <cell r="V43">
            <v>10258.507099956511</v>
          </cell>
          <cell r="W43">
            <v>9823.0978591315579</v>
          </cell>
          <cell r="X43">
            <v>9387.6886183066017</v>
          </cell>
          <cell r="Y43">
            <v>8939.0851580627132</v>
          </cell>
          <cell r="Z43">
            <v>8490.4816978188228</v>
          </cell>
          <cell r="AA43">
            <v>8041.8782375749279</v>
          </cell>
          <cell r="AB43">
            <v>7593.2747773310384</v>
          </cell>
          <cell r="AC43">
            <v>7144.6713170871462</v>
          </cell>
          <cell r="AD43">
            <v>6696.067856843255</v>
          </cell>
          <cell r="AE43">
            <v>6247.4643965993646</v>
          </cell>
          <cell r="AF43">
            <v>5798.8609363554742</v>
          </cell>
          <cell r="AG43">
            <v>5350.2574761115839</v>
          </cell>
          <cell r="AH43">
            <v>4901.6540158676917</v>
          </cell>
          <cell r="AJ43">
            <v>18095.873434805668</v>
          </cell>
          <cell r="AK43">
            <v>17911.012824677364</v>
          </cell>
          <cell r="AL43">
            <v>17726.15221454906</v>
          </cell>
          <cell r="AM43">
            <v>17541.291604420756</v>
          </cell>
          <cell r="AN43">
            <v>17356.430994292452</v>
          </cell>
          <cell r="AO43">
            <v>17171.570384164144</v>
          </cell>
          <cell r="AP43">
            <v>16986.70977403584</v>
          </cell>
          <cell r="AQ43">
            <v>16801.849163907536</v>
          </cell>
          <cell r="AR43">
            <v>16616.988553779232</v>
          </cell>
          <cell r="AS43">
            <v>16432.127943650929</v>
          </cell>
          <cell r="AT43">
            <v>16247.267333522625</v>
          </cell>
          <cell r="AU43">
            <v>16062.406723394321</v>
          </cell>
          <cell r="AV43">
            <v>15877.546113266017</v>
          </cell>
          <cell r="AW43">
            <v>15692.685503137713</v>
          </cell>
          <cell r="AX43">
            <v>15507.824893009407</v>
          </cell>
          <cell r="AY43">
            <v>15322.964282881103</v>
          </cell>
          <cell r="AZ43">
            <v>15138.103672752799</v>
          </cell>
          <cell r="BA43">
            <v>14953.243062624493</v>
          </cell>
          <cell r="BB43">
            <v>14768.382452496189</v>
          </cell>
          <cell r="BC43">
            <v>14583.521842367885</v>
          </cell>
          <cell r="BD43">
            <v>14398.661232239581</v>
          </cell>
          <cell r="BE43">
            <v>14208.198785440722</v>
          </cell>
          <cell r="BF43">
            <v>14017.736338641864</v>
          </cell>
          <cell r="BG43">
            <v>13827.273891843004</v>
          </cell>
          <cell r="BH43">
            <v>13636.811445044144</v>
          </cell>
          <cell r="BI43">
            <v>13446.348998245288</v>
          </cell>
          <cell r="BJ43">
            <v>13255.886551446427</v>
          </cell>
          <cell r="BK43">
            <v>13065.424104647569</v>
          </cell>
          <cell r="BL43">
            <v>12874.961657848709</v>
          </cell>
          <cell r="BM43">
            <v>12684.49921104985</v>
          </cell>
          <cell r="BN43">
            <v>12494.036764250992</v>
          </cell>
        </row>
        <row r="44">
          <cell r="D44">
            <v>12487.325398904024</v>
          </cell>
          <cell r="E44">
            <v>12186.864805417932</v>
          </cell>
          <cell r="F44">
            <v>11886.404211931836</v>
          </cell>
          <cell r="G44">
            <v>11585.943618445741</v>
          </cell>
          <cell r="H44">
            <v>11285.483024959647</v>
          </cell>
          <cell r="I44">
            <v>10985.022431473553</v>
          </cell>
          <cell r="J44">
            <v>10684.561837987458</v>
          </cell>
          <cell r="K44">
            <v>10384.101244501364</v>
          </cell>
          <cell r="L44">
            <v>10083.640651015268</v>
          </cell>
          <cell r="M44">
            <v>9783.1800575291763</v>
          </cell>
          <cell r="N44">
            <v>9482.7194640430826</v>
          </cell>
          <cell r="O44">
            <v>9182.2588705569888</v>
          </cell>
          <cell r="P44">
            <v>8881.798277070895</v>
          </cell>
          <cell r="Q44">
            <v>8581.3376835847994</v>
          </cell>
          <cell r="R44">
            <v>8280.8770900987056</v>
          </cell>
          <cell r="S44">
            <v>7980.4164966126109</v>
          </cell>
          <cell r="T44">
            <v>7679.9559031265162</v>
          </cell>
          <cell r="U44">
            <v>7379.4953096404215</v>
          </cell>
          <cell r="V44">
            <v>7079.0347161543277</v>
          </cell>
          <cell r="W44">
            <v>6778.5741226682339</v>
          </cell>
          <cell r="X44">
            <v>6478.1135291821392</v>
          </cell>
          <cell r="Y44">
            <v>6168.5480692267711</v>
          </cell>
          <cell r="Z44">
            <v>5858.9826092714002</v>
          </cell>
          <cell r="AA44">
            <v>5549.4171493160293</v>
          </cell>
          <cell r="AB44">
            <v>5239.8516893606593</v>
          </cell>
          <cell r="AC44">
            <v>4930.2862294052902</v>
          </cell>
          <cell r="AD44">
            <v>4620.7207694499202</v>
          </cell>
          <cell r="AE44">
            <v>4311.1553094945511</v>
          </cell>
          <cell r="AF44">
            <v>4001.5898495391816</v>
          </cell>
          <cell r="AG44">
            <v>3692.0243895838121</v>
          </cell>
          <cell r="AH44">
            <v>3382.4589296284416</v>
          </cell>
          <cell r="AJ44">
            <v>12487.325398904024</v>
          </cell>
          <cell r="AK44">
            <v>12359.759597759987</v>
          </cell>
          <cell r="AL44">
            <v>12232.193796615953</v>
          </cell>
          <cell r="AM44">
            <v>12104.627995471916</v>
          </cell>
          <cell r="AN44">
            <v>11977.062194327878</v>
          </cell>
          <cell r="AO44">
            <v>11849.496393183841</v>
          </cell>
          <cell r="AP44">
            <v>11721.930592039807</v>
          </cell>
          <cell r="AQ44">
            <v>11594.364790895768</v>
          </cell>
          <cell r="AR44">
            <v>11466.798989751733</v>
          </cell>
          <cell r="AS44">
            <v>11339.233188607697</v>
          </cell>
          <cell r="AT44">
            <v>11211.66738746366</v>
          </cell>
          <cell r="AU44">
            <v>11084.101586319624</v>
          </cell>
          <cell r="AV44">
            <v>10956.535785175589</v>
          </cell>
          <cell r="AW44">
            <v>10828.969984031555</v>
          </cell>
          <cell r="AX44">
            <v>10701.404182887516</v>
          </cell>
          <cell r="AY44">
            <v>10573.838381743479</v>
          </cell>
          <cell r="AZ44">
            <v>10446.272580599441</v>
          </cell>
          <cell r="BA44">
            <v>10318.706779455408</v>
          </cell>
          <cell r="BB44">
            <v>10191.14097831137</v>
          </cell>
          <cell r="BC44">
            <v>10063.575177167333</v>
          </cell>
          <cell r="BD44">
            <v>9936.0093760232976</v>
          </cell>
          <cell r="BE44">
            <v>9804.5779445415646</v>
          </cell>
          <cell r="BF44">
            <v>9673.1465130598281</v>
          </cell>
          <cell r="BG44">
            <v>9541.7150815780951</v>
          </cell>
          <cell r="BH44">
            <v>9410.2836500963604</v>
          </cell>
          <cell r="BI44">
            <v>9278.8522186146274</v>
          </cell>
          <cell r="BJ44">
            <v>9147.4207871328927</v>
          </cell>
          <cell r="BK44">
            <v>9015.9893556511579</v>
          </cell>
          <cell r="BL44">
            <v>8884.5579241694231</v>
          </cell>
          <cell r="BM44">
            <v>8753.1264926876884</v>
          </cell>
          <cell r="BN44">
            <v>8621.6950612059536</v>
          </cell>
        </row>
        <row r="45">
          <cell r="D45">
            <v>21819.41644865062</v>
          </cell>
          <cell r="E45">
            <v>21819.41644865062</v>
          </cell>
          <cell r="F45">
            <v>21819.41644865062</v>
          </cell>
          <cell r="G45">
            <v>21819.41644865062</v>
          </cell>
          <cell r="H45">
            <v>21819.41644865062</v>
          </cell>
          <cell r="I45">
            <v>21819.41644865062</v>
          </cell>
          <cell r="J45">
            <v>21819.41644865062</v>
          </cell>
          <cell r="K45">
            <v>21819.41644865062</v>
          </cell>
          <cell r="L45">
            <v>21819.41644865062</v>
          </cell>
          <cell r="M45">
            <v>21819.41644865062</v>
          </cell>
          <cell r="N45">
            <v>21819.41644865062</v>
          </cell>
          <cell r="O45">
            <v>21819.41644865062</v>
          </cell>
          <cell r="P45">
            <v>21819.41644865062</v>
          </cell>
          <cell r="Q45">
            <v>21819.41644865062</v>
          </cell>
          <cell r="R45">
            <v>21819.41644865062</v>
          </cell>
          <cell r="S45">
            <v>21819.41644865062</v>
          </cell>
          <cell r="T45">
            <v>21819.41644865062</v>
          </cell>
          <cell r="U45">
            <v>21819.41644865062</v>
          </cell>
          <cell r="V45">
            <v>21819.41644865062</v>
          </cell>
          <cell r="W45">
            <v>21819.41644865062</v>
          </cell>
          <cell r="X45">
            <v>21819.41644865062</v>
          </cell>
          <cell r="Y45">
            <v>21819.41644865062</v>
          </cell>
          <cell r="Z45">
            <v>21819.41644865062</v>
          </cell>
          <cell r="AA45">
            <v>21819.41644865062</v>
          </cell>
          <cell r="AB45">
            <v>21819.41644865062</v>
          </cell>
          <cell r="AC45">
            <v>21819.41644865062</v>
          </cell>
          <cell r="AD45">
            <v>21819.41644865062</v>
          </cell>
          <cell r="AE45">
            <v>21819.41644865062</v>
          </cell>
          <cell r="AF45">
            <v>21819.41644865062</v>
          </cell>
          <cell r="AG45">
            <v>21819.41644865062</v>
          </cell>
          <cell r="AH45">
            <v>21819.41644865062</v>
          </cell>
          <cell r="AJ45">
            <v>21819.41644865062</v>
          </cell>
          <cell r="AK45">
            <v>21819.41644865062</v>
          </cell>
          <cell r="AL45">
            <v>21819.41644865062</v>
          </cell>
          <cell r="AM45">
            <v>21819.41644865062</v>
          </cell>
          <cell r="AN45">
            <v>21819.41644865062</v>
          </cell>
          <cell r="AO45">
            <v>21819.41644865062</v>
          </cell>
          <cell r="AP45">
            <v>21819.41644865062</v>
          </cell>
          <cell r="AQ45">
            <v>21819.41644865062</v>
          </cell>
          <cell r="AR45">
            <v>21819.41644865062</v>
          </cell>
          <cell r="AS45">
            <v>21819.41644865062</v>
          </cell>
          <cell r="AT45">
            <v>21819.41644865062</v>
          </cell>
          <cell r="AU45">
            <v>21819.41644865062</v>
          </cell>
          <cell r="AV45">
            <v>21819.41644865062</v>
          </cell>
          <cell r="AW45">
            <v>21819.41644865062</v>
          </cell>
          <cell r="AX45">
            <v>21819.41644865062</v>
          </cell>
          <cell r="AY45">
            <v>21819.41644865062</v>
          </cell>
          <cell r="AZ45">
            <v>21819.41644865062</v>
          </cell>
          <cell r="BA45">
            <v>21819.41644865062</v>
          </cell>
          <cell r="BB45">
            <v>21819.41644865062</v>
          </cell>
          <cell r="BC45">
            <v>21819.41644865062</v>
          </cell>
          <cell r="BD45">
            <v>21819.41644865062</v>
          </cell>
          <cell r="BE45">
            <v>21819.41644865062</v>
          </cell>
          <cell r="BF45">
            <v>21819.41644865062</v>
          </cell>
          <cell r="BG45">
            <v>21819.41644865062</v>
          </cell>
          <cell r="BH45">
            <v>21819.41644865062</v>
          </cell>
          <cell r="BI45">
            <v>21819.41644865062</v>
          </cell>
          <cell r="BJ45">
            <v>21819.41644865062</v>
          </cell>
          <cell r="BK45">
            <v>21819.41644865062</v>
          </cell>
          <cell r="BL45">
            <v>21819.41644865062</v>
          </cell>
          <cell r="BM45">
            <v>21819.41644865062</v>
          </cell>
          <cell r="BN45">
            <v>21819.41644865062</v>
          </cell>
        </row>
        <row r="46">
          <cell r="D46">
            <v>0</v>
          </cell>
          <cell r="E46">
            <v>381.83978785138584</v>
          </cell>
          <cell r="F46">
            <v>763.67957570277167</v>
          </cell>
          <cell r="G46">
            <v>1145.5193635541575</v>
          </cell>
          <cell r="H46">
            <v>1527.3591514055433</v>
          </cell>
          <cell r="I46">
            <v>1909.1989392569292</v>
          </cell>
          <cell r="J46">
            <v>2291.038727108315</v>
          </cell>
          <cell r="K46">
            <v>2672.8785149597011</v>
          </cell>
          <cell r="L46">
            <v>3054.7183028110867</v>
          </cell>
          <cell r="M46">
            <v>3436.5580906624723</v>
          </cell>
          <cell r="N46">
            <v>3818.3978785138584</v>
          </cell>
          <cell r="O46">
            <v>3927.4949607571116</v>
          </cell>
          <cell r="P46">
            <v>4036.5920430003648</v>
          </cell>
          <cell r="Q46">
            <v>4145.689125243618</v>
          </cell>
          <cell r="R46">
            <v>4254.7862074868708</v>
          </cell>
          <cell r="S46">
            <v>4363.8832897301245</v>
          </cell>
          <cell r="T46">
            <v>4472.9803719733764</v>
          </cell>
          <cell r="U46">
            <v>4582.07745421663</v>
          </cell>
          <cell r="V46">
            <v>4691.1745364598828</v>
          </cell>
          <cell r="W46">
            <v>4800.2716187031365</v>
          </cell>
          <cell r="X46">
            <v>4909.3687009463893</v>
          </cell>
          <cell r="Y46">
            <v>4963.9172420680161</v>
          </cell>
          <cell r="Z46">
            <v>5018.4657831896429</v>
          </cell>
          <cell r="AA46">
            <v>5073.0143243112698</v>
          </cell>
          <cell r="AB46">
            <v>5127.5628654328957</v>
          </cell>
          <cell r="AC46">
            <v>5182.1114065545216</v>
          </cell>
          <cell r="AD46">
            <v>5236.6599476761485</v>
          </cell>
          <cell r="AE46">
            <v>5291.2084887977753</v>
          </cell>
          <cell r="AF46">
            <v>5345.7570299194022</v>
          </cell>
          <cell r="AG46">
            <v>5400.3055710410281</v>
          </cell>
          <cell r="AH46">
            <v>5454.8541121626549</v>
          </cell>
          <cell r="AJ46">
            <v>0</v>
          </cell>
          <cell r="AK46">
            <v>190.91989392569292</v>
          </cell>
          <cell r="AL46">
            <v>381.83978785138584</v>
          </cell>
          <cell r="AM46">
            <v>572.75968177707875</v>
          </cell>
          <cell r="AN46">
            <v>763.67957570277167</v>
          </cell>
          <cell r="AO46">
            <v>954.59946962846459</v>
          </cell>
          <cell r="AP46">
            <v>1145.5193635541575</v>
          </cell>
          <cell r="AQ46">
            <v>1336.4392574798505</v>
          </cell>
          <cell r="AR46">
            <v>1527.3591514055433</v>
          </cell>
          <cell r="AS46">
            <v>1718.2790453312361</v>
          </cell>
          <cell r="AT46">
            <v>1909.1989392569292</v>
          </cell>
          <cell r="AU46">
            <v>1963.7474803785558</v>
          </cell>
          <cell r="AV46">
            <v>2018.2960215001824</v>
          </cell>
          <cell r="AW46">
            <v>2072.844562621809</v>
          </cell>
          <cell r="AX46">
            <v>2127.3931037434354</v>
          </cell>
          <cell r="AY46">
            <v>2181.9416448650622</v>
          </cell>
          <cell r="AZ46">
            <v>2236.4901859866882</v>
          </cell>
          <cell r="BA46">
            <v>2291.038727108315</v>
          </cell>
          <cell r="BB46">
            <v>2345.5872682299414</v>
          </cell>
          <cell r="BC46">
            <v>2400.1358093515682</v>
          </cell>
          <cell r="BD46">
            <v>2454.6843504731946</v>
          </cell>
          <cell r="BE46">
            <v>2481.958621034008</v>
          </cell>
          <cell r="BF46">
            <v>2509.2328915948215</v>
          </cell>
          <cell r="BG46">
            <v>2536.5071621556349</v>
          </cell>
          <cell r="BH46">
            <v>2563.7814327164479</v>
          </cell>
          <cell r="BI46">
            <v>2591.0557032772608</v>
          </cell>
          <cell r="BJ46">
            <v>2618.3299738380742</v>
          </cell>
          <cell r="BK46">
            <v>2645.6042443988877</v>
          </cell>
          <cell r="BL46">
            <v>2672.8785149597011</v>
          </cell>
          <cell r="BM46">
            <v>2700.152785520514</v>
          </cell>
          <cell r="BN46">
            <v>2727.4270560813275</v>
          </cell>
        </row>
        <row r="47">
          <cell r="D47">
            <v>0</v>
          </cell>
          <cell r="E47">
            <v>148.37203185082424</v>
          </cell>
          <cell r="F47">
            <v>296.74406370164849</v>
          </cell>
          <cell r="G47">
            <v>445.1160955524727</v>
          </cell>
          <cell r="H47">
            <v>593.48812740329697</v>
          </cell>
          <cell r="I47">
            <v>741.86015925412119</v>
          </cell>
          <cell r="J47">
            <v>890.2321911049454</v>
          </cell>
          <cell r="K47">
            <v>1038.6042229557697</v>
          </cell>
          <cell r="L47">
            <v>1186.9762548065939</v>
          </cell>
          <cell r="M47">
            <v>1335.3482866574182</v>
          </cell>
          <cell r="N47">
            <v>1483.7203185082424</v>
          </cell>
          <cell r="O47">
            <v>1706.2783662844786</v>
          </cell>
          <cell r="P47">
            <v>1928.836414060715</v>
          </cell>
          <cell r="Q47">
            <v>2151.3944618369515</v>
          </cell>
          <cell r="R47">
            <v>2373.9525096131874</v>
          </cell>
          <cell r="S47">
            <v>2596.5105573894239</v>
          </cell>
          <cell r="T47">
            <v>2819.0686051656603</v>
          </cell>
          <cell r="U47">
            <v>3041.6266529418967</v>
          </cell>
          <cell r="V47">
            <v>3264.1847007181327</v>
          </cell>
          <cell r="W47">
            <v>3486.7427484943692</v>
          </cell>
          <cell r="X47">
            <v>3709.3007962706056</v>
          </cell>
          <cell r="Y47">
            <v>4080.2308758976665</v>
          </cell>
          <cell r="Z47">
            <v>4451.1609555247269</v>
          </cell>
          <cell r="AA47">
            <v>4822.0910351517878</v>
          </cell>
          <cell r="AB47">
            <v>5193.0211147788477</v>
          </cell>
          <cell r="AC47">
            <v>5563.9511944059086</v>
          </cell>
          <cell r="AD47">
            <v>5934.8812740329695</v>
          </cell>
          <cell r="AE47">
            <v>6305.8113536600295</v>
          </cell>
          <cell r="AF47">
            <v>6676.7414332870903</v>
          </cell>
          <cell r="AG47">
            <v>7047.6715129141503</v>
          </cell>
          <cell r="AH47">
            <v>7418.6015925412112</v>
          </cell>
          <cell r="AJ47">
            <v>0</v>
          </cell>
          <cell r="AK47">
            <v>74.186015925412121</v>
          </cell>
          <cell r="AL47">
            <v>148.37203185082424</v>
          </cell>
          <cell r="AM47">
            <v>222.55804777623635</v>
          </cell>
          <cell r="AN47">
            <v>296.74406370164849</v>
          </cell>
          <cell r="AO47">
            <v>370.93007962706059</v>
          </cell>
          <cell r="AP47">
            <v>445.1160955524727</v>
          </cell>
          <cell r="AQ47">
            <v>519.30211147788486</v>
          </cell>
          <cell r="AR47">
            <v>593.48812740329697</v>
          </cell>
          <cell r="AS47">
            <v>667.67414332870908</v>
          </cell>
          <cell r="AT47">
            <v>741.86015925412119</v>
          </cell>
          <cell r="AU47">
            <v>853.13918314223929</v>
          </cell>
          <cell r="AV47">
            <v>964.41820703035751</v>
          </cell>
          <cell r="AW47">
            <v>1075.6972309184757</v>
          </cell>
          <cell r="AX47">
            <v>1186.9762548065937</v>
          </cell>
          <cell r="AY47">
            <v>1298.2552786947119</v>
          </cell>
          <cell r="AZ47">
            <v>1409.5343025828302</v>
          </cell>
          <cell r="BA47">
            <v>1520.8133264709484</v>
          </cell>
          <cell r="BB47">
            <v>1632.0923503590664</v>
          </cell>
          <cell r="BC47">
            <v>1743.3713742471846</v>
          </cell>
          <cell r="BD47">
            <v>1854.6503981353028</v>
          </cell>
          <cell r="BE47">
            <v>2040.1154379488332</v>
          </cell>
          <cell r="BF47">
            <v>2225.5804777623634</v>
          </cell>
          <cell r="BG47">
            <v>2411.0455175758939</v>
          </cell>
          <cell r="BH47">
            <v>2596.5105573894239</v>
          </cell>
          <cell r="BI47">
            <v>2781.9755972029543</v>
          </cell>
          <cell r="BJ47">
            <v>2967.4406370164847</v>
          </cell>
          <cell r="BK47">
            <v>3152.9056768300147</v>
          </cell>
          <cell r="BL47">
            <v>3338.3707166435452</v>
          </cell>
          <cell r="BM47">
            <v>3523.8357564570751</v>
          </cell>
          <cell r="BN47">
            <v>3709.3007962706056</v>
          </cell>
        </row>
        <row r="48">
          <cell r="D48">
            <v>0</v>
          </cell>
          <cell r="E48">
            <v>530.21181970221005</v>
          </cell>
          <cell r="F48">
            <v>1060.4236394044201</v>
          </cell>
          <cell r="G48">
            <v>1590.6354591066302</v>
          </cell>
          <cell r="H48">
            <v>2120.8472788088402</v>
          </cell>
          <cell r="I48">
            <v>2651.0590985110503</v>
          </cell>
          <cell r="J48">
            <v>3181.2709182132603</v>
          </cell>
          <cell r="K48">
            <v>3711.4827379154708</v>
          </cell>
          <cell r="L48">
            <v>4241.6945576176804</v>
          </cell>
          <cell r="M48">
            <v>4771.9063773198905</v>
          </cell>
          <cell r="N48">
            <v>5302.1181970221005</v>
          </cell>
          <cell r="O48">
            <v>5633.7733270415902</v>
          </cell>
          <cell r="P48">
            <v>5965.4284570610798</v>
          </cell>
          <cell r="Q48">
            <v>6297.0835870805695</v>
          </cell>
          <cell r="R48">
            <v>6628.7387171000582</v>
          </cell>
          <cell r="S48">
            <v>6960.3938471195488</v>
          </cell>
          <cell r="T48">
            <v>7292.0489771390367</v>
          </cell>
          <cell r="U48">
            <v>7623.7041071585263</v>
          </cell>
          <cell r="V48">
            <v>7955.359237178016</v>
          </cell>
          <cell r="W48">
            <v>8287.0143671975056</v>
          </cell>
          <cell r="X48">
            <v>8618.6694972169953</v>
          </cell>
          <cell r="Y48">
            <v>9044.1481179656821</v>
          </cell>
          <cell r="Z48">
            <v>9469.6267387143707</v>
          </cell>
          <cell r="AA48">
            <v>9895.1053594630575</v>
          </cell>
          <cell r="AB48">
            <v>10320.583980211744</v>
          </cell>
          <cell r="AC48">
            <v>10746.062600960431</v>
          </cell>
          <cell r="AD48">
            <v>11171.541221709118</v>
          </cell>
          <cell r="AE48">
            <v>11597.019842457805</v>
          </cell>
          <cell r="AF48">
            <v>12022.498463206492</v>
          </cell>
          <cell r="AG48">
            <v>12447.977083955178</v>
          </cell>
          <cell r="AH48">
            <v>12873.455704703865</v>
          </cell>
          <cell r="AJ48">
            <v>0</v>
          </cell>
          <cell r="AK48">
            <v>265.10590985110503</v>
          </cell>
          <cell r="AL48">
            <v>530.21181970221005</v>
          </cell>
          <cell r="AM48">
            <v>795.31772955331508</v>
          </cell>
          <cell r="AN48">
            <v>1060.4236394044201</v>
          </cell>
          <cell r="AO48">
            <v>1325.5295492555251</v>
          </cell>
          <cell r="AP48">
            <v>1590.6354591066302</v>
          </cell>
          <cell r="AQ48">
            <v>1855.7413689577354</v>
          </cell>
          <cell r="AR48">
            <v>2120.8472788088402</v>
          </cell>
          <cell r="AS48">
            <v>2385.9531886599452</v>
          </cell>
          <cell r="AT48">
            <v>2651.0590985110503</v>
          </cell>
          <cell r="AU48">
            <v>2816.8866635207951</v>
          </cell>
          <cell r="AV48">
            <v>2982.7142285305399</v>
          </cell>
          <cell r="AW48">
            <v>3148.5417935402847</v>
          </cell>
          <cell r="AX48">
            <v>3314.3693585500291</v>
          </cell>
          <cell r="AY48">
            <v>3480.1969235597744</v>
          </cell>
          <cell r="AZ48">
            <v>3646.0244885695183</v>
          </cell>
          <cell r="BA48">
            <v>3811.8520535792632</v>
          </cell>
          <cell r="BB48">
            <v>3977.679618589008</v>
          </cell>
          <cell r="BC48">
            <v>4143.5071835987528</v>
          </cell>
          <cell r="BD48">
            <v>4309.3347486084976</v>
          </cell>
          <cell r="BE48">
            <v>4522.0740589828411</v>
          </cell>
          <cell r="BF48">
            <v>4734.8133693571854</v>
          </cell>
          <cell r="BG48">
            <v>4947.5526797315288</v>
          </cell>
          <cell r="BH48">
            <v>5160.2919901058722</v>
          </cell>
          <cell r="BI48">
            <v>5373.0313004802156</v>
          </cell>
          <cell r="BJ48">
            <v>5585.770610854559</v>
          </cell>
          <cell r="BK48">
            <v>5798.5099212289024</v>
          </cell>
          <cell r="BL48">
            <v>6011.2492316032458</v>
          </cell>
          <cell r="BM48">
            <v>6223.9885419775892</v>
          </cell>
          <cell r="BN48">
            <v>6436.7278523519326</v>
          </cell>
        </row>
        <row r="49">
          <cell r="D49">
            <v>0</v>
          </cell>
          <cell r="E49">
            <v>144.00814856109412</v>
          </cell>
          <cell r="F49">
            <v>288.01629712218823</v>
          </cell>
          <cell r="G49">
            <v>432.02444568328235</v>
          </cell>
          <cell r="H49">
            <v>576.03259424437647</v>
          </cell>
          <cell r="I49">
            <v>720.04074280547059</v>
          </cell>
          <cell r="J49">
            <v>864.0488913665647</v>
          </cell>
          <cell r="K49">
            <v>1008.0570399276588</v>
          </cell>
          <cell r="L49">
            <v>1152.0651884887529</v>
          </cell>
          <cell r="M49">
            <v>1296.0733370498469</v>
          </cell>
          <cell r="N49">
            <v>1440.0814856109412</v>
          </cell>
          <cell r="O49">
            <v>1584.0896341720352</v>
          </cell>
          <cell r="P49">
            <v>1728.0977827331294</v>
          </cell>
          <cell r="Q49">
            <v>1872.1059312942236</v>
          </cell>
          <cell r="R49">
            <v>2016.1140798553176</v>
          </cell>
          <cell r="S49">
            <v>2160.1222284164114</v>
          </cell>
          <cell r="T49">
            <v>2304.1303769775059</v>
          </cell>
          <cell r="U49">
            <v>2448.1385255385999</v>
          </cell>
          <cell r="V49">
            <v>2592.1466740996943</v>
          </cell>
          <cell r="W49">
            <v>2736.1548226607879</v>
          </cell>
          <cell r="X49">
            <v>2880.1629712218823</v>
          </cell>
          <cell r="Y49">
            <v>3028.5350030727068</v>
          </cell>
          <cell r="Z49">
            <v>3176.9070349235303</v>
          </cell>
          <cell r="AA49">
            <v>3325.2790667743548</v>
          </cell>
          <cell r="AB49">
            <v>3473.6510986251792</v>
          </cell>
          <cell r="AC49">
            <v>3622.0231304760036</v>
          </cell>
          <cell r="AD49">
            <v>3770.3951623268281</v>
          </cell>
          <cell r="AE49">
            <v>3918.7671941776521</v>
          </cell>
          <cell r="AF49">
            <v>4067.1392260284756</v>
          </cell>
          <cell r="AG49">
            <v>4215.5112578793005</v>
          </cell>
          <cell r="AH49">
            <v>4363.8832897301245</v>
          </cell>
          <cell r="AJ49">
            <v>0</v>
          </cell>
          <cell r="AK49">
            <v>72.004074280547059</v>
          </cell>
          <cell r="AL49">
            <v>144.00814856109412</v>
          </cell>
          <cell r="AM49">
            <v>216.01222284164118</v>
          </cell>
          <cell r="AN49">
            <v>288.01629712218823</v>
          </cell>
          <cell r="AO49">
            <v>360.02037140273529</v>
          </cell>
          <cell r="AP49">
            <v>432.02444568328235</v>
          </cell>
          <cell r="AQ49">
            <v>504.02851996382941</v>
          </cell>
          <cell r="AR49">
            <v>576.03259424437647</v>
          </cell>
          <cell r="AS49">
            <v>648.03666852492347</v>
          </cell>
          <cell r="AT49">
            <v>720.04074280547059</v>
          </cell>
          <cell r="AU49">
            <v>792.04481708601759</v>
          </cell>
          <cell r="AV49">
            <v>864.0488913665647</v>
          </cell>
          <cell r="AW49">
            <v>936.05296564711182</v>
          </cell>
          <cell r="AX49">
            <v>1008.0570399276588</v>
          </cell>
          <cell r="AY49">
            <v>1080.0611142082057</v>
          </cell>
          <cell r="AZ49">
            <v>1152.0651884887529</v>
          </cell>
          <cell r="BA49">
            <v>1224.0692627692999</v>
          </cell>
          <cell r="BB49">
            <v>1296.0733370498472</v>
          </cell>
          <cell r="BC49">
            <v>1368.0774113303939</v>
          </cell>
          <cell r="BD49">
            <v>1440.0814856109412</v>
          </cell>
          <cell r="BE49">
            <v>1514.2675015363534</v>
          </cell>
          <cell r="BF49">
            <v>1588.4535174617652</v>
          </cell>
          <cell r="BG49">
            <v>1662.6395333871774</v>
          </cell>
          <cell r="BH49">
            <v>1736.8255493125896</v>
          </cell>
          <cell r="BI49">
            <v>1811.0115652380018</v>
          </cell>
          <cell r="BJ49">
            <v>1885.197581163414</v>
          </cell>
          <cell r="BK49">
            <v>1959.383597088826</v>
          </cell>
          <cell r="BL49">
            <v>2033.5696130142378</v>
          </cell>
          <cell r="BM49">
            <v>2107.7556289396503</v>
          </cell>
          <cell r="BN49">
            <v>2181.9416448650622</v>
          </cell>
        </row>
        <row r="50">
          <cell r="D50">
            <v>21819.41644865062</v>
          </cell>
          <cell r="E50">
            <v>21145.196480387316</v>
          </cell>
          <cell r="F50">
            <v>20470.976512124013</v>
          </cell>
          <cell r="G50">
            <v>19796.756543860709</v>
          </cell>
          <cell r="H50">
            <v>19122.536575597402</v>
          </cell>
          <cell r="I50">
            <v>18448.316607334098</v>
          </cell>
          <cell r="J50">
            <v>17774.096639070794</v>
          </cell>
          <cell r="K50">
            <v>17099.876670807491</v>
          </cell>
          <cell r="L50">
            <v>16425.656702544187</v>
          </cell>
          <cell r="M50">
            <v>15751.436734280882</v>
          </cell>
          <cell r="N50">
            <v>15077.216766017578</v>
          </cell>
          <cell r="O50">
            <v>14601.553487436995</v>
          </cell>
          <cell r="P50">
            <v>14125.89020885641</v>
          </cell>
          <cell r="Q50">
            <v>13650.226930275827</v>
          </cell>
          <cell r="R50">
            <v>13174.563651695244</v>
          </cell>
          <cell r="S50">
            <v>12698.900373114659</v>
          </cell>
          <cell r="T50">
            <v>12223.237094534077</v>
          </cell>
          <cell r="U50">
            <v>11747.573815953494</v>
          </cell>
          <cell r="V50">
            <v>11271.910537372909</v>
          </cell>
          <cell r="W50">
            <v>10796.247258792326</v>
          </cell>
          <cell r="X50">
            <v>10320.583980211743</v>
          </cell>
          <cell r="Y50">
            <v>9746.7333276122299</v>
          </cell>
          <cell r="Z50">
            <v>9172.8826750127191</v>
          </cell>
          <cell r="AA50">
            <v>8599.0320224132083</v>
          </cell>
          <cell r="AB50">
            <v>8025.1813698136957</v>
          </cell>
          <cell r="AC50">
            <v>7451.3307172141849</v>
          </cell>
          <cell r="AD50">
            <v>6877.4800646146741</v>
          </cell>
          <cell r="AE50">
            <v>6303.6294120151633</v>
          </cell>
          <cell r="AF50">
            <v>5729.7787594156525</v>
          </cell>
          <cell r="AG50">
            <v>5155.9281068161408</v>
          </cell>
          <cell r="AH50">
            <v>4582.07745421663</v>
          </cell>
          <cell r="AJ50">
            <v>21819.41644865062</v>
          </cell>
          <cell r="AK50">
            <v>21482.30646451897</v>
          </cell>
          <cell r="AL50">
            <v>21145.196480387316</v>
          </cell>
          <cell r="AM50">
            <v>20808.086496255662</v>
          </cell>
          <cell r="AN50">
            <v>20470.976512124013</v>
          </cell>
          <cell r="AO50">
            <v>20133.866527992363</v>
          </cell>
          <cell r="AP50">
            <v>19796.756543860709</v>
          </cell>
          <cell r="AQ50">
            <v>19459.646559729052</v>
          </cell>
          <cell r="AR50">
            <v>19122.536575597402</v>
          </cell>
          <cell r="AS50">
            <v>18785.426591465752</v>
          </cell>
          <cell r="AT50">
            <v>18448.316607334098</v>
          </cell>
          <cell r="AU50">
            <v>18210.484968043806</v>
          </cell>
          <cell r="AV50">
            <v>17972.653328753517</v>
          </cell>
          <cell r="AW50">
            <v>17734.821689463224</v>
          </cell>
          <cell r="AX50">
            <v>17496.990050172932</v>
          </cell>
          <cell r="AY50">
            <v>17259.158410882639</v>
          </cell>
          <cell r="AZ50">
            <v>17021.32677159235</v>
          </cell>
          <cell r="BA50">
            <v>16783.495132302058</v>
          </cell>
          <cell r="BB50">
            <v>16545.663493011765</v>
          </cell>
          <cell r="BC50">
            <v>16307.831853721471</v>
          </cell>
          <cell r="BD50">
            <v>16070.000214431182</v>
          </cell>
          <cell r="BE50">
            <v>15783.074888131425</v>
          </cell>
          <cell r="BF50">
            <v>15496.149561831668</v>
          </cell>
          <cell r="BG50">
            <v>15209.224235531914</v>
          </cell>
          <cell r="BH50">
            <v>14922.29890923216</v>
          </cell>
          <cell r="BI50">
            <v>14635.373582932403</v>
          </cell>
          <cell r="BJ50">
            <v>14348.448256632646</v>
          </cell>
          <cell r="BK50">
            <v>14061.522930332891</v>
          </cell>
          <cell r="BL50">
            <v>13774.597604033137</v>
          </cell>
          <cell r="BM50">
            <v>13487.67227773338</v>
          </cell>
          <cell r="BN50">
            <v>13200.746951433624</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row>
        <row r="52">
          <cell r="D52">
            <v>2047.0756011223905</v>
          </cell>
          <cell r="E52">
            <v>1983.8209650477088</v>
          </cell>
          <cell r="F52">
            <v>1920.5663289730269</v>
          </cell>
          <cell r="G52">
            <v>1857.3116928983452</v>
          </cell>
          <cell r="H52">
            <v>1794.0570568236628</v>
          </cell>
          <cell r="I52">
            <v>1730.8024207489811</v>
          </cell>
          <cell r="J52">
            <v>1667.5477846742992</v>
          </cell>
          <cell r="K52">
            <v>1604.2931485996173</v>
          </cell>
          <cell r="L52">
            <v>1541.0385125249356</v>
          </cell>
          <cell r="M52">
            <v>1477.7838764502535</v>
          </cell>
          <cell r="N52">
            <v>1414.5292403755718</v>
          </cell>
          <cell r="O52">
            <v>1369.9029922711038</v>
          </cell>
          <cell r="P52">
            <v>1325.2767441666356</v>
          </cell>
          <cell r="Q52">
            <v>1280.6504960621673</v>
          </cell>
          <cell r="R52">
            <v>1236.0242479576993</v>
          </cell>
          <cell r="S52">
            <v>1191.3979998532311</v>
          </cell>
          <cell r="T52">
            <v>1146.7717517487631</v>
          </cell>
          <cell r="U52">
            <v>1102.1455036442951</v>
          </cell>
          <cell r="V52">
            <v>1057.5192555398269</v>
          </cell>
          <cell r="W52">
            <v>1012.8930074353588</v>
          </cell>
          <cell r="X52">
            <v>968.26675933089064</v>
          </cell>
          <cell r="Y52">
            <v>914.42867102137166</v>
          </cell>
          <cell r="Z52">
            <v>860.5905827118529</v>
          </cell>
          <cell r="AA52">
            <v>806.75249440233392</v>
          </cell>
          <cell r="AB52">
            <v>752.91440609281506</v>
          </cell>
          <cell r="AC52">
            <v>699.07631778329619</v>
          </cell>
          <cell r="AD52">
            <v>645.23822947377732</v>
          </cell>
          <cell r="AE52">
            <v>591.40014116425857</v>
          </cell>
          <cell r="AF52">
            <v>537.5620528547397</v>
          </cell>
          <cell r="AG52">
            <v>483.72396454522084</v>
          </cell>
          <cell r="AH52">
            <v>429.88587623570197</v>
          </cell>
          <cell r="AJ52">
            <v>2047.0756011223905</v>
          </cell>
          <cell r="AK52">
            <v>2015.4482830850498</v>
          </cell>
          <cell r="AL52">
            <v>1983.8209650477088</v>
          </cell>
          <cell r="AM52">
            <v>1952.1936470103676</v>
          </cell>
          <cell r="AN52">
            <v>1920.5663289730269</v>
          </cell>
          <cell r="AO52">
            <v>1888.9390109356862</v>
          </cell>
          <cell r="AP52">
            <v>1857.3116928983452</v>
          </cell>
          <cell r="AQ52">
            <v>1825.6843748610036</v>
          </cell>
          <cell r="AR52">
            <v>1794.0570568236628</v>
          </cell>
          <cell r="AS52">
            <v>1762.4297387863221</v>
          </cell>
          <cell r="AT52">
            <v>1730.8024207489811</v>
          </cell>
          <cell r="AU52">
            <v>1708.4892966967468</v>
          </cell>
          <cell r="AV52">
            <v>1686.1761726445131</v>
          </cell>
          <cell r="AW52">
            <v>1663.8630485922793</v>
          </cell>
          <cell r="AX52">
            <v>1641.5499245400449</v>
          </cell>
          <cell r="AY52">
            <v>1619.2368004878108</v>
          </cell>
          <cell r="AZ52">
            <v>1596.9236764355769</v>
          </cell>
          <cell r="BA52">
            <v>1574.6105523833428</v>
          </cell>
          <cell r="BB52">
            <v>1552.2974283311089</v>
          </cell>
          <cell r="BC52">
            <v>1529.9843042788746</v>
          </cell>
          <cell r="BD52">
            <v>1507.6711802266407</v>
          </cell>
          <cell r="BE52">
            <v>1480.7521360718811</v>
          </cell>
          <cell r="BF52">
            <v>1453.8330919171215</v>
          </cell>
          <cell r="BG52">
            <v>1426.9140477623623</v>
          </cell>
          <cell r="BH52">
            <v>1399.9950036076029</v>
          </cell>
          <cell r="BI52">
            <v>1373.0759594528433</v>
          </cell>
          <cell r="BJ52">
            <v>1346.156915298084</v>
          </cell>
          <cell r="BK52">
            <v>1319.2378711433246</v>
          </cell>
          <cell r="BL52">
            <v>1292.3188269885652</v>
          </cell>
          <cell r="BM52">
            <v>1265.3997828338056</v>
          </cell>
          <cell r="BN52">
            <v>1238.4807386790462</v>
          </cell>
        </row>
        <row r="53">
          <cell r="D53">
            <v>19772.34084752823</v>
          </cell>
          <cell r="E53">
            <v>19161.375515339609</v>
          </cell>
          <cell r="F53">
            <v>18550.410183150987</v>
          </cell>
          <cell r="G53">
            <v>17939.444850962365</v>
          </cell>
          <cell r="H53">
            <v>17328.47951877374</v>
          </cell>
          <cell r="I53">
            <v>16717.514186585118</v>
          </cell>
          <cell r="J53">
            <v>16106.548854396497</v>
          </cell>
          <cell r="K53">
            <v>15495.583522207875</v>
          </cell>
          <cell r="L53">
            <v>14884.618190019251</v>
          </cell>
          <cell r="M53">
            <v>14273.65285783063</v>
          </cell>
          <cell r="N53">
            <v>13662.687525642006</v>
          </cell>
          <cell r="O53">
            <v>13231.650495165892</v>
          </cell>
          <cell r="P53">
            <v>12800.613464689775</v>
          </cell>
          <cell r="Q53">
            <v>12369.576434213659</v>
          </cell>
          <cell r="R53">
            <v>11938.539403737544</v>
          </cell>
          <cell r="S53">
            <v>11507.502373261428</v>
          </cell>
          <cell r="T53">
            <v>11076.465342785314</v>
          </cell>
          <cell r="U53">
            <v>10645.428312309201</v>
          </cell>
          <cell r="V53">
            <v>10214.391281833083</v>
          </cell>
          <cell r="W53">
            <v>9783.3542513569682</v>
          </cell>
          <cell r="X53">
            <v>9352.3172208808519</v>
          </cell>
          <cell r="Y53">
            <v>8832.3046565908589</v>
          </cell>
          <cell r="Z53">
            <v>8312.2920923008678</v>
          </cell>
          <cell r="AA53">
            <v>7792.2795280108749</v>
          </cell>
          <cell r="AB53">
            <v>7272.2669637208819</v>
          </cell>
          <cell r="AC53">
            <v>6752.2543994308899</v>
          </cell>
          <cell r="AD53">
            <v>6232.2418351408978</v>
          </cell>
          <cell r="AE53">
            <v>5712.2292708509049</v>
          </cell>
          <cell r="AF53">
            <v>5192.2167065609128</v>
          </cell>
          <cell r="AG53">
            <v>4672.2041422709199</v>
          </cell>
          <cell r="AH53">
            <v>4152.1915779809278</v>
          </cell>
          <cell r="AJ53">
            <v>19772.34084752823</v>
          </cell>
          <cell r="AK53">
            <v>19466.858181433923</v>
          </cell>
          <cell r="AL53">
            <v>19161.375515339609</v>
          </cell>
          <cell r="AM53">
            <v>18855.892849245294</v>
          </cell>
          <cell r="AN53">
            <v>18550.410183150987</v>
          </cell>
          <cell r="AO53">
            <v>18244.927517056676</v>
          </cell>
          <cell r="AP53">
            <v>17939.444850962365</v>
          </cell>
          <cell r="AQ53">
            <v>17633.962184868047</v>
          </cell>
          <cell r="AR53">
            <v>17328.47951877374</v>
          </cell>
          <cell r="AS53">
            <v>17022.996852679429</v>
          </cell>
          <cell r="AT53">
            <v>16717.514186585118</v>
          </cell>
          <cell r="AU53">
            <v>16501.99567134706</v>
          </cell>
          <cell r="AV53">
            <v>16286.477156109006</v>
          </cell>
          <cell r="AW53">
            <v>16070.958640870946</v>
          </cell>
          <cell r="AX53">
            <v>15855.440125632889</v>
          </cell>
          <cell r="AY53">
            <v>15639.921610394829</v>
          </cell>
          <cell r="AZ53">
            <v>15424.403095156775</v>
          </cell>
          <cell r="BA53">
            <v>15208.884579918715</v>
          </cell>
          <cell r="BB53">
            <v>14993.366064680658</v>
          </cell>
          <cell r="BC53">
            <v>14777.847549442598</v>
          </cell>
          <cell r="BD53">
            <v>14562.329034204542</v>
          </cell>
          <cell r="BE53">
            <v>14302.322752059545</v>
          </cell>
          <cell r="BF53">
            <v>14042.316469914547</v>
          </cell>
          <cell r="BG53">
            <v>13782.310187769552</v>
          </cell>
          <cell r="BH53">
            <v>13522.303905624558</v>
          </cell>
          <cell r="BI53">
            <v>13262.297623479561</v>
          </cell>
          <cell r="BJ53">
            <v>13002.291341334563</v>
          </cell>
          <cell r="BK53">
            <v>12742.285059189568</v>
          </cell>
          <cell r="BL53">
            <v>12482.278777044574</v>
          </cell>
          <cell r="BM53">
            <v>12222.272494899575</v>
          </cell>
          <cell r="BN53">
            <v>11962.266212754579</v>
          </cell>
        </row>
        <row r="54">
          <cell r="D54">
            <v>834656.37607689528</v>
          </cell>
          <cell r="E54">
            <v>834656.37607689528</v>
          </cell>
          <cell r="F54">
            <v>834656.37607689528</v>
          </cell>
          <cell r="G54">
            <v>834656.37607689528</v>
          </cell>
          <cell r="H54">
            <v>834656.37607689528</v>
          </cell>
          <cell r="I54">
            <v>834656.37607689528</v>
          </cell>
          <cell r="J54">
            <v>834656.37607689528</v>
          </cell>
          <cell r="K54">
            <v>834656.37607689528</v>
          </cell>
          <cell r="L54">
            <v>834656.37607689528</v>
          </cell>
          <cell r="M54">
            <v>834656.37607689528</v>
          </cell>
          <cell r="N54">
            <v>834656.37607689528</v>
          </cell>
          <cell r="O54">
            <v>834656.37607689528</v>
          </cell>
          <cell r="P54">
            <v>834656.37607689528</v>
          </cell>
          <cell r="Q54">
            <v>834656.37607689528</v>
          </cell>
          <cell r="R54">
            <v>834656.37607689528</v>
          </cell>
          <cell r="S54">
            <v>834656.37607689528</v>
          </cell>
          <cell r="T54">
            <v>834656.37607689528</v>
          </cell>
          <cell r="U54">
            <v>834656.37607689528</v>
          </cell>
          <cell r="V54">
            <v>834656.37607689528</v>
          </cell>
          <cell r="W54">
            <v>834656.37607689528</v>
          </cell>
          <cell r="X54">
            <v>834656.37607689528</v>
          </cell>
          <cell r="Y54">
            <v>834656.37607689528</v>
          </cell>
          <cell r="Z54">
            <v>834656.37607689528</v>
          </cell>
          <cell r="AA54">
            <v>834656.37607689528</v>
          </cell>
          <cell r="AB54">
            <v>834656.37607689528</v>
          </cell>
          <cell r="AC54">
            <v>834656.37607689528</v>
          </cell>
          <cell r="AD54">
            <v>834656.37607689528</v>
          </cell>
          <cell r="AE54">
            <v>834656.37607689528</v>
          </cell>
          <cell r="AF54">
            <v>834656.37607689528</v>
          </cell>
          <cell r="AG54">
            <v>834656.37607689528</v>
          </cell>
          <cell r="AH54">
            <v>834656.37607689528</v>
          </cell>
          <cell r="AJ54">
            <v>834656.37607689528</v>
          </cell>
          <cell r="AK54">
            <v>834656.37607689528</v>
          </cell>
          <cell r="AL54">
            <v>834656.37607689528</v>
          </cell>
          <cell r="AM54">
            <v>834656.37607689528</v>
          </cell>
          <cell r="AN54">
            <v>834656.37607689528</v>
          </cell>
          <cell r="AO54">
            <v>834656.37607689528</v>
          </cell>
          <cell r="AP54">
            <v>834656.37607689528</v>
          </cell>
          <cell r="AQ54">
            <v>834656.37607689528</v>
          </cell>
          <cell r="AR54">
            <v>834656.37607689528</v>
          </cell>
          <cell r="AS54">
            <v>834656.37607689528</v>
          </cell>
          <cell r="AT54">
            <v>834656.37607689528</v>
          </cell>
          <cell r="AU54">
            <v>834656.37607689528</v>
          </cell>
          <cell r="AV54">
            <v>834656.37607689528</v>
          </cell>
          <cell r="AW54">
            <v>834656.37607689528</v>
          </cell>
          <cell r="AX54">
            <v>834656.37607689528</v>
          </cell>
          <cell r="AY54">
            <v>834656.37607689528</v>
          </cell>
          <cell r="AZ54">
            <v>834656.37607689528</v>
          </cell>
          <cell r="BA54">
            <v>834656.37607689528</v>
          </cell>
          <cell r="BB54">
            <v>834656.37607689528</v>
          </cell>
          <cell r="BC54">
            <v>834656.37607689528</v>
          </cell>
          <cell r="BD54">
            <v>834656.37607689528</v>
          </cell>
          <cell r="BE54">
            <v>834656.37607689528</v>
          </cell>
          <cell r="BF54">
            <v>834656.37607689528</v>
          </cell>
          <cell r="BG54">
            <v>834656.37607689528</v>
          </cell>
          <cell r="BH54">
            <v>834656.37607689528</v>
          </cell>
          <cell r="BI54">
            <v>834656.37607689528</v>
          </cell>
          <cell r="BJ54">
            <v>834656.37607689528</v>
          </cell>
          <cell r="BK54">
            <v>834656.37607689528</v>
          </cell>
          <cell r="BL54">
            <v>834656.37607689528</v>
          </cell>
          <cell r="BM54">
            <v>834656.37607689528</v>
          </cell>
          <cell r="BN54">
            <v>834656.37607689528</v>
          </cell>
        </row>
        <row r="55">
          <cell r="D55">
            <v>0</v>
          </cell>
          <cell r="E55">
            <v>4131.549061580632</v>
          </cell>
          <cell r="F55">
            <v>8263.0981231612641</v>
          </cell>
          <cell r="G55">
            <v>12394.647184741896</v>
          </cell>
          <cell r="H55">
            <v>16526.196246322528</v>
          </cell>
          <cell r="I55">
            <v>20657.745307903158</v>
          </cell>
          <cell r="J55">
            <v>24789.294369483792</v>
          </cell>
          <cell r="K55">
            <v>28920.843431064422</v>
          </cell>
          <cell r="L55">
            <v>33052.392492645056</v>
          </cell>
          <cell r="M55">
            <v>37183.941554225683</v>
          </cell>
          <cell r="N55">
            <v>41315.490615806317</v>
          </cell>
          <cell r="O55">
            <v>45447.039677386943</v>
          </cell>
          <cell r="P55">
            <v>49578.588738967577</v>
          </cell>
          <cell r="Q55">
            <v>53710.137800548211</v>
          </cell>
          <cell r="R55">
            <v>57841.686862128838</v>
          </cell>
          <cell r="S55">
            <v>61973.235923709472</v>
          </cell>
          <cell r="T55">
            <v>66104.784985290098</v>
          </cell>
          <cell r="U55">
            <v>70236.334046870732</v>
          </cell>
          <cell r="V55">
            <v>74367.883108451366</v>
          </cell>
          <cell r="W55">
            <v>78499.432170032</v>
          </cell>
          <cell r="X55">
            <v>82630.981231612634</v>
          </cell>
          <cell r="Y55">
            <v>86887.728749604794</v>
          </cell>
          <cell r="Z55">
            <v>91144.476267596954</v>
          </cell>
          <cell r="AA55">
            <v>95401.223785589129</v>
          </cell>
          <cell r="AB55">
            <v>99657.971303581289</v>
          </cell>
          <cell r="AC55">
            <v>103914.71882157346</v>
          </cell>
          <cell r="AD55">
            <v>108171.46633956562</v>
          </cell>
          <cell r="AE55">
            <v>112428.21385755778</v>
          </cell>
          <cell r="AF55">
            <v>116684.96137554994</v>
          </cell>
          <cell r="AG55">
            <v>120941.70889354211</v>
          </cell>
          <cell r="AH55">
            <v>125198.45641153428</v>
          </cell>
          <cell r="AJ55">
            <v>0</v>
          </cell>
          <cell r="AK55">
            <v>2065.774530790316</v>
          </cell>
          <cell r="AL55">
            <v>4131.549061580632</v>
          </cell>
          <cell r="AM55">
            <v>6197.3235923709481</v>
          </cell>
          <cell r="AN55">
            <v>8263.0981231612641</v>
          </cell>
          <cell r="AO55">
            <v>10328.872653951579</v>
          </cell>
          <cell r="AP55">
            <v>12394.647184741896</v>
          </cell>
          <cell r="AQ55">
            <v>14460.421715532211</v>
          </cell>
          <cell r="AR55">
            <v>16526.196246322528</v>
          </cell>
          <cell r="AS55">
            <v>18591.970777112841</v>
          </cell>
          <cell r="AT55">
            <v>20657.745307903158</v>
          </cell>
          <cell r="AU55">
            <v>22723.519838693472</v>
          </cell>
          <cell r="AV55">
            <v>24789.294369483789</v>
          </cell>
          <cell r="AW55">
            <v>26855.068900274106</v>
          </cell>
          <cell r="AX55">
            <v>28920.843431064419</v>
          </cell>
          <cell r="AY55">
            <v>30986.617961854736</v>
          </cell>
          <cell r="AZ55">
            <v>33052.392492645049</v>
          </cell>
          <cell r="BA55">
            <v>35118.167023435366</v>
          </cell>
          <cell r="BB55">
            <v>37183.941554225683</v>
          </cell>
          <cell r="BC55">
            <v>39249.716085016</v>
          </cell>
          <cell r="BD55">
            <v>41315.490615806317</v>
          </cell>
          <cell r="BE55">
            <v>43443.864374802397</v>
          </cell>
          <cell r="BF55">
            <v>45572.238133798477</v>
          </cell>
          <cell r="BG55">
            <v>47700.611892794564</v>
          </cell>
          <cell r="BH55">
            <v>49828.985651790645</v>
          </cell>
          <cell r="BI55">
            <v>51957.359410786732</v>
          </cell>
          <cell r="BJ55">
            <v>54085.733169782812</v>
          </cell>
          <cell r="BK55">
            <v>56214.106928778892</v>
          </cell>
          <cell r="BL55">
            <v>58342.480687774972</v>
          </cell>
          <cell r="BM55">
            <v>60470.854446771053</v>
          </cell>
          <cell r="BN55">
            <v>62599.22820576714</v>
          </cell>
        </row>
        <row r="56">
          <cell r="D56">
            <v>0</v>
          </cell>
          <cell r="E56">
            <v>1377.1830205268775</v>
          </cell>
          <cell r="F56">
            <v>2754.366041053755</v>
          </cell>
          <cell r="G56">
            <v>4131.549061580632</v>
          </cell>
          <cell r="H56">
            <v>5508.73208210751</v>
          </cell>
          <cell r="I56">
            <v>6885.915102634387</v>
          </cell>
          <cell r="J56">
            <v>8263.0981231612641</v>
          </cell>
          <cell r="K56">
            <v>9640.281143688142</v>
          </cell>
          <cell r="L56">
            <v>11017.46416421502</v>
          </cell>
          <cell r="M56">
            <v>12394.647184741898</v>
          </cell>
          <cell r="N56">
            <v>13771.830205268774</v>
          </cell>
          <cell r="O56">
            <v>15149.013225795652</v>
          </cell>
          <cell r="P56">
            <v>16526.196246322528</v>
          </cell>
          <cell r="Q56">
            <v>17903.379266849406</v>
          </cell>
          <cell r="R56">
            <v>19280.562287376284</v>
          </cell>
          <cell r="S56">
            <v>20657.745307903162</v>
          </cell>
          <cell r="T56">
            <v>22034.92832843004</v>
          </cell>
          <cell r="U56">
            <v>23412.111348956918</v>
          </cell>
          <cell r="V56">
            <v>24789.294369483796</v>
          </cell>
          <cell r="W56">
            <v>26166.47739001067</v>
          </cell>
          <cell r="X56">
            <v>27543.660410537548</v>
          </cell>
          <cell r="Y56">
            <v>28962.576249868274</v>
          </cell>
          <cell r="Z56">
            <v>30381.492089198993</v>
          </cell>
          <cell r="AA56">
            <v>31800.407928529716</v>
          </cell>
          <cell r="AB56">
            <v>33219.323767860442</v>
          </cell>
          <cell r="AC56">
            <v>34638.239607191164</v>
          </cell>
          <cell r="AD56">
            <v>36057.155446521887</v>
          </cell>
          <cell r="AE56">
            <v>37476.071285852602</v>
          </cell>
          <cell r="AF56">
            <v>38894.987125183325</v>
          </cell>
          <cell r="AG56">
            <v>40313.902964514047</v>
          </cell>
          <cell r="AH56">
            <v>41732.81880384477</v>
          </cell>
          <cell r="AJ56">
            <v>0</v>
          </cell>
          <cell r="AK56">
            <v>688.59151026343875</v>
          </cell>
          <cell r="AL56">
            <v>1377.1830205268775</v>
          </cell>
          <cell r="AM56">
            <v>2065.774530790316</v>
          </cell>
          <cell r="AN56">
            <v>2754.366041053755</v>
          </cell>
          <cell r="AO56">
            <v>3442.9575513171935</v>
          </cell>
          <cell r="AP56">
            <v>4131.549061580632</v>
          </cell>
          <cell r="AQ56">
            <v>4820.140571844071</v>
          </cell>
          <cell r="AR56">
            <v>5508.73208210751</v>
          </cell>
          <cell r="AS56">
            <v>6197.323592370949</v>
          </cell>
          <cell r="AT56">
            <v>6885.915102634387</v>
          </cell>
          <cell r="AU56">
            <v>7574.506612897826</v>
          </cell>
          <cell r="AV56">
            <v>8263.0981231612641</v>
          </cell>
          <cell r="AW56">
            <v>8951.6896334247031</v>
          </cell>
          <cell r="AX56">
            <v>9640.281143688142</v>
          </cell>
          <cell r="AY56">
            <v>10328.872653951581</v>
          </cell>
          <cell r="AZ56">
            <v>11017.46416421502</v>
          </cell>
          <cell r="BA56">
            <v>11706.055674478459</v>
          </cell>
          <cell r="BB56">
            <v>12394.647184741898</v>
          </cell>
          <cell r="BC56">
            <v>13083.238695005335</v>
          </cell>
          <cell r="BD56">
            <v>13771.830205268774</v>
          </cell>
          <cell r="BE56">
            <v>14481.288124934137</v>
          </cell>
          <cell r="BF56">
            <v>15190.746044599497</v>
          </cell>
          <cell r="BG56">
            <v>15900.203964264858</v>
          </cell>
          <cell r="BH56">
            <v>16609.661883930221</v>
          </cell>
          <cell r="BI56">
            <v>17319.119803595582</v>
          </cell>
          <cell r="BJ56">
            <v>18028.577723260943</v>
          </cell>
          <cell r="BK56">
            <v>18738.035642926301</v>
          </cell>
          <cell r="BL56">
            <v>19447.493562591662</v>
          </cell>
          <cell r="BM56">
            <v>20156.951482257024</v>
          </cell>
          <cell r="BN56">
            <v>20866.409401922385</v>
          </cell>
        </row>
        <row r="57">
          <cell r="D57">
            <v>834656.37607689528</v>
          </cell>
          <cell r="E57">
            <v>829147.64399478771</v>
          </cell>
          <cell r="F57">
            <v>823638.91191268025</v>
          </cell>
          <cell r="G57">
            <v>818130.17983057268</v>
          </cell>
          <cell r="H57">
            <v>812621.44774846535</v>
          </cell>
          <cell r="I57">
            <v>807112.71566635778</v>
          </cell>
          <cell r="J57">
            <v>801603.98358425021</v>
          </cell>
          <cell r="K57">
            <v>796095.25150214275</v>
          </cell>
          <cell r="L57">
            <v>790586.51942003518</v>
          </cell>
          <cell r="M57">
            <v>785077.78733792773</v>
          </cell>
          <cell r="N57">
            <v>779569.05525582016</v>
          </cell>
          <cell r="O57">
            <v>774060.32317371259</v>
          </cell>
          <cell r="P57">
            <v>768551.59109160525</v>
          </cell>
          <cell r="Q57">
            <v>763042.85900949768</v>
          </cell>
          <cell r="R57">
            <v>757534.12692739023</v>
          </cell>
          <cell r="S57">
            <v>752025.39484528266</v>
          </cell>
          <cell r="T57">
            <v>746516.66276317509</v>
          </cell>
          <cell r="U57">
            <v>741007.93068106764</v>
          </cell>
          <cell r="V57">
            <v>735499.19859896007</v>
          </cell>
          <cell r="W57">
            <v>729990.4665168525</v>
          </cell>
          <cell r="X57">
            <v>724481.73443474516</v>
          </cell>
          <cell r="Y57">
            <v>718806.07107742224</v>
          </cell>
          <cell r="Z57">
            <v>713130.40772009932</v>
          </cell>
          <cell r="AA57">
            <v>707454.74436277652</v>
          </cell>
          <cell r="AB57">
            <v>701779.0810054536</v>
          </cell>
          <cell r="AC57">
            <v>696103.41764813068</v>
          </cell>
          <cell r="AD57">
            <v>690427.75429080776</v>
          </cell>
          <cell r="AE57">
            <v>684752.09093348496</v>
          </cell>
          <cell r="AF57">
            <v>679076.42757616204</v>
          </cell>
          <cell r="AG57">
            <v>673400.76421883912</v>
          </cell>
          <cell r="AH57">
            <v>667725.10086151632</v>
          </cell>
          <cell r="AJ57">
            <v>834656.37607689528</v>
          </cell>
          <cell r="AK57">
            <v>831902.01003584161</v>
          </cell>
          <cell r="AL57">
            <v>829147.64399478771</v>
          </cell>
          <cell r="AM57">
            <v>826393.27795373404</v>
          </cell>
          <cell r="AN57">
            <v>823638.91191268025</v>
          </cell>
          <cell r="AO57">
            <v>820884.54587162647</v>
          </cell>
          <cell r="AP57">
            <v>818130.17983057268</v>
          </cell>
          <cell r="AQ57">
            <v>815375.81378951902</v>
          </cell>
          <cell r="AR57">
            <v>812621.44774846535</v>
          </cell>
          <cell r="AS57">
            <v>809867.08170741145</v>
          </cell>
          <cell r="AT57">
            <v>807112.71566635778</v>
          </cell>
          <cell r="AU57">
            <v>804358.34962530399</v>
          </cell>
          <cell r="AV57">
            <v>801603.98358425021</v>
          </cell>
          <cell r="AW57">
            <v>798849.61754319642</v>
          </cell>
          <cell r="AX57">
            <v>796095.25150214275</v>
          </cell>
          <cell r="AY57">
            <v>793340.88546108885</v>
          </cell>
          <cell r="AZ57">
            <v>790586.51942003518</v>
          </cell>
          <cell r="BA57">
            <v>787832.15337898151</v>
          </cell>
          <cell r="BB57">
            <v>785077.78733792773</v>
          </cell>
          <cell r="BC57">
            <v>782323.42129687394</v>
          </cell>
          <cell r="BD57">
            <v>779569.05525582016</v>
          </cell>
          <cell r="BE57">
            <v>776731.22357715864</v>
          </cell>
          <cell r="BF57">
            <v>773893.39189849736</v>
          </cell>
          <cell r="BG57">
            <v>771055.56021983584</v>
          </cell>
          <cell r="BH57">
            <v>768217.72854117444</v>
          </cell>
          <cell r="BI57">
            <v>765379.89686251292</v>
          </cell>
          <cell r="BJ57">
            <v>762542.06518385152</v>
          </cell>
          <cell r="BK57">
            <v>759704.23350519</v>
          </cell>
          <cell r="BL57">
            <v>756866.40182652872</v>
          </cell>
          <cell r="BM57">
            <v>754028.5701478672</v>
          </cell>
          <cell r="BN57">
            <v>751190.7384692058</v>
          </cell>
        </row>
        <row r="58">
          <cell r="D58">
            <v>721970.81051218696</v>
          </cell>
          <cell r="E58">
            <v>717205.80316280609</v>
          </cell>
          <cell r="F58">
            <v>712440.79581342568</v>
          </cell>
          <cell r="G58">
            <v>707675.78846404527</v>
          </cell>
          <cell r="H58">
            <v>702910.78111466486</v>
          </cell>
          <cell r="I58">
            <v>698145.77376528445</v>
          </cell>
          <cell r="J58">
            <v>693380.76641590393</v>
          </cell>
          <cell r="K58">
            <v>688615.75906652352</v>
          </cell>
          <cell r="L58">
            <v>683850.75171714311</v>
          </cell>
          <cell r="M58">
            <v>679085.7443677627</v>
          </cell>
          <cell r="N58">
            <v>674320.73701838218</v>
          </cell>
          <cell r="O58">
            <v>669555.72966900177</v>
          </cell>
          <cell r="P58">
            <v>664790.72231962148</v>
          </cell>
          <cell r="Q58">
            <v>660025.71497024095</v>
          </cell>
          <cell r="R58">
            <v>655260.70762086066</v>
          </cell>
          <cell r="S58">
            <v>650495.70027148013</v>
          </cell>
          <cell r="T58">
            <v>645730.69292209961</v>
          </cell>
          <cell r="U58">
            <v>640965.6855727192</v>
          </cell>
          <cell r="V58">
            <v>636200.67822333879</v>
          </cell>
          <cell r="W58">
            <v>631435.67087395827</v>
          </cell>
          <cell r="X58">
            <v>626670.66352457798</v>
          </cell>
          <cell r="Y58">
            <v>621761.26201309508</v>
          </cell>
          <cell r="Z58">
            <v>616851.86050161219</v>
          </cell>
          <cell r="AA58">
            <v>611942.45899012941</v>
          </cell>
          <cell r="AB58">
            <v>607033.05747864651</v>
          </cell>
          <cell r="AC58">
            <v>602123.65596716362</v>
          </cell>
          <cell r="AD58">
            <v>597214.25445568073</v>
          </cell>
          <cell r="AE58">
            <v>592304.85294419795</v>
          </cell>
          <cell r="AF58">
            <v>587395.45143271505</v>
          </cell>
          <cell r="AG58">
            <v>582486.04992123216</v>
          </cell>
          <cell r="AH58">
            <v>577576.64840974938</v>
          </cell>
          <cell r="AJ58">
            <v>721970.81051218696</v>
          </cell>
          <cell r="AK58">
            <v>719588.30683749646</v>
          </cell>
          <cell r="AL58">
            <v>717205.80316280609</v>
          </cell>
          <cell r="AM58">
            <v>714823.29948811582</v>
          </cell>
          <cell r="AN58">
            <v>712440.79581342568</v>
          </cell>
          <cell r="AO58">
            <v>710058.29213873553</v>
          </cell>
          <cell r="AP58">
            <v>707675.78846404527</v>
          </cell>
          <cell r="AQ58">
            <v>705293.28478935512</v>
          </cell>
          <cell r="AR58">
            <v>702910.78111466486</v>
          </cell>
          <cell r="AS58">
            <v>700528.27743997448</v>
          </cell>
          <cell r="AT58">
            <v>698145.77376528445</v>
          </cell>
          <cell r="AU58">
            <v>695763.27009059431</v>
          </cell>
          <cell r="AV58">
            <v>693380.76641590393</v>
          </cell>
          <cell r="AW58">
            <v>690998.26274121366</v>
          </cell>
          <cell r="AX58">
            <v>688615.75906652352</v>
          </cell>
          <cell r="AY58">
            <v>686233.25539183314</v>
          </cell>
          <cell r="AZ58">
            <v>683850.75171714311</v>
          </cell>
          <cell r="BA58">
            <v>681468.24804245285</v>
          </cell>
          <cell r="BB58">
            <v>679085.7443677627</v>
          </cell>
          <cell r="BC58">
            <v>676703.24069307244</v>
          </cell>
          <cell r="BD58">
            <v>674320.73701838218</v>
          </cell>
          <cell r="BE58">
            <v>671866.03626264073</v>
          </cell>
          <cell r="BF58">
            <v>669411.3355068994</v>
          </cell>
          <cell r="BG58">
            <v>666956.63475115795</v>
          </cell>
          <cell r="BH58">
            <v>664501.9339954165</v>
          </cell>
          <cell r="BI58">
            <v>662047.23323967506</v>
          </cell>
          <cell r="BJ58">
            <v>659592.53248393373</v>
          </cell>
          <cell r="BK58">
            <v>657137.83172819205</v>
          </cell>
          <cell r="BL58">
            <v>654683.13097245083</v>
          </cell>
          <cell r="BM58">
            <v>652228.43021670938</v>
          </cell>
          <cell r="BN58">
            <v>649773.72946096794</v>
          </cell>
        </row>
        <row r="59">
          <cell r="D59">
            <v>17787.228447671918</v>
          </cell>
          <cell r="E59">
            <v>17669.832739917274</v>
          </cell>
          <cell r="F59">
            <v>17552.437032162637</v>
          </cell>
          <cell r="G59">
            <v>17435.041324408005</v>
          </cell>
          <cell r="H59">
            <v>17317.645616653372</v>
          </cell>
          <cell r="I59">
            <v>17200.249908898735</v>
          </cell>
          <cell r="J59">
            <v>17082.854201144099</v>
          </cell>
          <cell r="K59">
            <v>16965.458493389466</v>
          </cell>
          <cell r="L59">
            <v>16848.062785634829</v>
          </cell>
          <cell r="M59">
            <v>16730.667077880196</v>
          </cell>
          <cell r="N59">
            <v>16613.27137012556</v>
          </cell>
          <cell r="O59">
            <v>16495.875662370923</v>
          </cell>
          <cell r="P59">
            <v>16378.479954616296</v>
          </cell>
          <cell r="Q59">
            <v>16261.084246861659</v>
          </cell>
          <cell r="R59">
            <v>16143.688539107026</v>
          </cell>
          <cell r="S59">
            <v>16026.29283135239</v>
          </cell>
          <cell r="T59">
            <v>15908.897123597753</v>
          </cell>
          <cell r="U59">
            <v>15791.50141584312</v>
          </cell>
          <cell r="V59">
            <v>15674.105708088484</v>
          </cell>
          <cell r="W59">
            <v>15556.710000333849</v>
          </cell>
          <cell r="X59">
            <v>15439.314292579218</v>
          </cell>
          <cell r="Y59">
            <v>15318.361139135048</v>
          </cell>
          <cell r="Z59">
            <v>15197.407985690877</v>
          </cell>
          <cell r="AA59">
            <v>15076.454832246711</v>
          </cell>
          <cell r="AB59">
            <v>14955.501678802542</v>
          </cell>
          <cell r="AC59">
            <v>14834.54852535837</v>
          </cell>
          <cell r="AD59">
            <v>14713.595371914202</v>
          </cell>
          <cell r="AE59">
            <v>14592.642218470035</v>
          </cell>
          <cell r="AF59">
            <v>14471.689065025865</v>
          </cell>
          <cell r="AG59">
            <v>14350.735911581696</v>
          </cell>
          <cell r="AH59">
            <v>14229.78275813753</v>
          </cell>
          <cell r="AJ59">
            <v>17787.228447671918</v>
          </cell>
          <cell r="AK59">
            <v>17728.530593794592</v>
          </cell>
          <cell r="AL59">
            <v>17669.832739917274</v>
          </cell>
          <cell r="AM59">
            <v>17611.134886039956</v>
          </cell>
          <cell r="AN59">
            <v>17552.437032162637</v>
          </cell>
          <cell r="AO59">
            <v>17493.739178285319</v>
          </cell>
          <cell r="AP59">
            <v>17435.041324408005</v>
          </cell>
          <cell r="AQ59">
            <v>17376.343470530686</v>
          </cell>
          <cell r="AR59">
            <v>17317.645616653372</v>
          </cell>
          <cell r="AS59">
            <v>17258.94776277605</v>
          </cell>
          <cell r="AT59">
            <v>17200.249908898735</v>
          </cell>
          <cell r="AU59">
            <v>17141.552055021421</v>
          </cell>
          <cell r="AV59">
            <v>17082.854201144099</v>
          </cell>
          <cell r="AW59">
            <v>17024.156347266784</v>
          </cell>
          <cell r="AX59">
            <v>16965.458493389466</v>
          </cell>
          <cell r="AY59">
            <v>16906.760639512147</v>
          </cell>
          <cell r="AZ59">
            <v>16848.062785634829</v>
          </cell>
          <cell r="BA59">
            <v>16789.364931757515</v>
          </cell>
          <cell r="BB59">
            <v>16730.667077880196</v>
          </cell>
          <cell r="BC59">
            <v>16671.969224002878</v>
          </cell>
          <cell r="BD59">
            <v>16613.27137012556</v>
          </cell>
          <cell r="BE59">
            <v>16552.794793403475</v>
          </cell>
          <cell r="BF59">
            <v>16492.318216681393</v>
          </cell>
          <cell r="BG59">
            <v>16431.841639959308</v>
          </cell>
          <cell r="BH59">
            <v>16371.365063237225</v>
          </cell>
          <cell r="BI59">
            <v>16310.888486515138</v>
          </cell>
          <cell r="BJ59">
            <v>16250.411909793054</v>
          </cell>
          <cell r="BK59">
            <v>16189.935333070969</v>
          </cell>
          <cell r="BL59">
            <v>16129.458756348888</v>
          </cell>
          <cell r="BM59">
            <v>16068.982179626801</v>
          </cell>
          <cell r="BN59">
            <v>16008.505602904719</v>
          </cell>
        </row>
        <row r="60">
          <cell r="D60">
            <v>94898.337117036892</v>
          </cell>
          <cell r="E60">
            <v>94272.008092064396</v>
          </cell>
          <cell r="F60">
            <v>93645.679067091958</v>
          </cell>
          <cell r="G60">
            <v>93019.350042119506</v>
          </cell>
          <cell r="H60">
            <v>92393.021017147083</v>
          </cell>
          <cell r="I60">
            <v>91766.691992174616</v>
          </cell>
          <cell r="J60">
            <v>91140.362967202178</v>
          </cell>
          <cell r="K60">
            <v>90514.03394222974</v>
          </cell>
          <cell r="L60">
            <v>89887.704917257288</v>
          </cell>
          <cell r="M60">
            <v>89261.37589228485</v>
          </cell>
          <cell r="N60">
            <v>88635.046867312412</v>
          </cell>
          <cell r="O60">
            <v>88008.71784233996</v>
          </cell>
          <cell r="P60">
            <v>87382.388817367537</v>
          </cell>
          <cell r="Q60">
            <v>86756.059792395085</v>
          </cell>
          <cell r="R60">
            <v>86129.730767422647</v>
          </cell>
          <cell r="S60">
            <v>85503.401742450194</v>
          </cell>
          <cell r="T60">
            <v>84877.072717477742</v>
          </cell>
          <cell r="U60">
            <v>84250.743692505304</v>
          </cell>
          <cell r="V60">
            <v>83624.414667532852</v>
          </cell>
          <cell r="W60">
            <v>82998.085642560414</v>
          </cell>
          <cell r="X60">
            <v>82371.756617587991</v>
          </cell>
          <cell r="Y60">
            <v>81726.447925192129</v>
          </cell>
          <cell r="Z60">
            <v>81081.139232796282</v>
          </cell>
          <cell r="AA60">
            <v>80435.830540400435</v>
          </cell>
          <cell r="AB60">
            <v>79790.521848004588</v>
          </cell>
          <cell r="AC60">
            <v>79145.213155608726</v>
          </cell>
          <cell r="AD60">
            <v>78499.904463212864</v>
          </cell>
          <cell r="AE60">
            <v>77854.595770817032</v>
          </cell>
          <cell r="AF60">
            <v>77209.28707842117</v>
          </cell>
          <cell r="AG60">
            <v>76563.978386025323</v>
          </cell>
          <cell r="AH60">
            <v>75918.669693629476</v>
          </cell>
          <cell r="AJ60">
            <v>94898.337117036892</v>
          </cell>
          <cell r="AK60">
            <v>94585.172604550637</v>
          </cell>
          <cell r="AL60">
            <v>94272.008092064396</v>
          </cell>
          <cell r="AM60">
            <v>93958.84357957817</v>
          </cell>
          <cell r="AN60">
            <v>93645.679067091958</v>
          </cell>
          <cell r="AO60">
            <v>93332.514554605717</v>
          </cell>
          <cell r="AP60">
            <v>93019.350042119506</v>
          </cell>
          <cell r="AQ60">
            <v>92706.185529633294</v>
          </cell>
          <cell r="AR60">
            <v>92393.021017147083</v>
          </cell>
          <cell r="AS60">
            <v>92079.856504660842</v>
          </cell>
          <cell r="AT60">
            <v>91766.691992174616</v>
          </cell>
          <cell r="AU60">
            <v>91453.527479688404</v>
          </cell>
          <cell r="AV60">
            <v>91140.362967202178</v>
          </cell>
          <cell r="AW60">
            <v>90827.198454715952</v>
          </cell>
          <cell r="AX60">
            <v>90514.03394222974</v>
          </cell>
          <cell r="AY60">
            <v>90200.869429743514</v>
          </cell>
          <cell r="AZ60">
            <v>89887.704917257288</v>
          </cell>
          <cell r="BA60">
            <v>89574.540404771091</v>
          </cell>
          <cell r="BB60">
            <v>89261.37589228485</v>
          </cell>
          <cell r="BC60">
            <v>88948.211379798624</v>
          </cell>
          <cell r="BD60">
            <v>88635.046867312412</v>
          </cell>
          <cell r="BE60">
            <v>88312.392521114481</v>
          </cell>
          <cell r="BF60">
            <v>87989.738174916565</v>
          </cell>
          <cell r="BG60">
            <v>87667.08382871862</v>
          </cell>
          <cell r="BH60">
            <v>87344.429482520703</v>
          </cell>
          <cell r="BI60">
            <v>87021.775136322773</v>
          </cell>
          <cell r="BJ60">
            <v>86699.120790124856</v>
          </cell>
          <cell r="BK60">
            <v>86376.466443926925</v>
          </cell>
          <cell r="BL60">
            <v>86053.812097729024</v>
          </cell>
          <cell r="BM60">
            <v>85731.157751531093</v>
          </cell>
          <cell r="BN60">
            <v>85408.503405333147</v>
          </cell>
        </row>
        <row r="61">
          <cell r="D61">
            <v>0</v>
          </cell>
          <cell r="E61">
            <v>16.726765302995585</v>
          </cell>
          <cell r="F61">
            <v>17.590988209549149</v>
          </cell>
          <cell r="G61">
            <v>18.499862979070912</v>
          </cell>
          <cell r="H61">
            <v>19.455696642364551</v>
          </cell>
          <cell r="I61">
            <v>20.460915427749018</v>
          </cell>
          <cell r="J61">
            <v>21.518070919644863</v>
          </cell>
          <cell r="K61">
            <v>22.629846535356386</v>
          </cell>
          <cell r="L61">
            <v>23.799064336489966</v>
          </cell>
          <cell r="M61">
            <v>25.028692192298564</v>
          </cell>
          <cell r="N61">
            <v>26.321851313135173</v>
          </cell>
          <cell r="O61">
            <v>27.681824173137755</v>
          </cell>
          <cell r="P61">
            <v>29.112062842256151</v>
          </cell>
          <cell r="Q61">
            <v>30.616197748770183</v>
          </cell>
          <cell r="R61">
            <v>32.198046894541463</v>
          </cell>
          <cell r="S61">
            <v>33.861625546390208</v>
          </cell>
          <cell r="T61">
            <v>35.611156428197248</v>
          </cell>
          <cell r="U61">
            <v>37.451080439601697</v>
          </cell>
          <cell r="V61">
            <v>39.386067928502783</v>
          </cell>
          <cell r="W61">
            <v>41.421030545978468</v>
          </cell>
          <cell r="X61">
            <v>43.561133713712678</v>
          </cell>
          <cell r="Y61">
            <v>45.811809735578677</v>
          </cell>
          <cell r="Z61">
            <v>48.178771586658684</v>
          </cell>
          <cell r="AA61">
            <v>50.668027414702337</v>
          </cell>
          <cell r="AB61">
            <v>53.285895790832718</v>
          </cell>
          <cell r="AC61">
            <v>56.039021748211695</v>
          </cell>
          <cell r="AD61">
            <v>58.934393649375416</v>
          </cell>
          <cell r="AE61">
            <v>61.979360925057456</v>
          </cell>
          <cell r="AF61">
            <v>65.181652729521858</v>
          </cell>
          <cell r="AG61">
            <v>68.549397559765822</v>
          </cell>
          <cell r="AH61">
            <v>72.09114388838718</v>
          </cell>
          <cell r="AJ61">
            <v>0</v>
          </cell>
          <cell r="AK61">
            <v>16.726765302995585</v>
          </cell>
          <cell r="AL61">
            <v>17.590988209549149</v>
          </cell>
          <cell r="AM61">
            <v>18.499862979070912</v>
          </cell>
          <cell r="AN61">
            <v>19.455696642364551</v>
          </cell>
          <cell r="AO61">
            <v>20.460915427749018</v>
          </cell>
          <cell r="AP61">
            <v>21.518070919644863</v>
          </cell>
          <cell r="AQ61">
            <v>22.629846535356386</v>
          </cell>
          <cell r="AR61">
            <v>23.799064336489966</v>
          </cell>
          <cell r="AS61">
            <v>25.028692192298564</v>
          </cell>
          <cell r="AT61">
            <v>26.321851313135173</v>
          </cell>
          <cell r="AU61">
            <v>27.681824173137755</v>
          </cell>
          <cell r="AV61">
            <v>29.112062842256151</v>
          </cell>
          <cell r="AW61">
            <v>30.616197748770183</v>
          </cell>
          <cell r="AX61">
            <v>32.198046894541463</v>
          </cell>
          <cell r="AY61">
            <v>33.861625546390208</v>
          </cell>
          <cell r="AZ61">
            <v>35.611156428197248</v>
          </cell>
          <cell r="BA61">
            <v>37.451080439601697</v>
          </cell>
          <cell r="BB61">
            <v>39.386067928502783</v>
          </cell>
          <cell r="BC61">
            <v>41.421030545978468</v>
          </cell>
          <cell r="BD61">
            <v>43.561133713712678</v>
          </cell>
          <cell r="BE61">
            <v>45.811809735578677</v>
          </cell>
          <cell r="BF61">
            <v>48.178771586658684</v>
          </cell>
          <cell r="BG61">
            <v>50.668027414702337</v>
          </cell>
          <cell r="BH61">
            <v>53.285895790832718</v>
          </cell>
          <cell r="BI61">
            <v>56.039021748211695</v>
          </cell>
          <cell r="BJ61">
            <v>58.934393649375416</v>
          </cell>
          <cell r="BK61">
            <v>61.979360925057456</v>
          </cell>
          <cell r="BL61">
            <v>65.181652729521858</v>
          </cell>
          <cell r="BM61">
            <v>68.549397559765822</v>
          </cell>
          <cell r="BN61">
            <v>72.09114388838718</v>
          </cell>
        </row>
        <row r="62">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row>
        <row r="63">
          <cell r="D63">
            <v>0</v>
          </cell>
          <cell r="E63">
            <v>16.726765302995585</v>
          </cell>
          <cell r="F63">
            <v>17.590988209549149</v>
          </cell>
          <cell r="G63">
            <v>18.499862979070912</v>
          </cell>
          <cell r="H63">
            <v>19.455696642364551</v>
          </cell>
          <cell r="I63">
            <v>20.460915427749018</v>
          </cell>
          <cell r="J63">
            <v>21.518070919644863</v>
          </cell>
          <cell r="K63">
            <v>22.629846535356386</v>
          </cell>
          <cell r="L63">
            <v>23.799064336489966</v>
          </cell>
          <cell r="M63">
            <v>25.028692192298564</v>
          </cell>
          <cell r="N63">
            <v>26.321851313135173</v>
          </cell>
          <cell r="O63">
            <v>27.681824173137755</v>
          </cell>
          <cell r="P63">
            <v>29.112062842256151</v>
          </cell>
          <cell r="Q63">
            <v>30.616197748770183</v>
          </cell>
          <cell r="R63">
            <v>32.198046894541463</v>
          </cell>
          <cell r="S63">
            <v>33.861625546390208</v>
          </cell>
          <cell r="T63">
            <v>35.611156428197248</v>
          </cell>
          <cell r="U63">
            <v>37.451080439601697</v>
          </cell>
          <cell r="V63">
            <v>39.386067928502783</v>
          </cell>
          <cell r="W63">
            <v>41.421030545978468</v>
          </cell>
          <cell r="X63">
            <v>43.561133713712678</v>
          </cell>
          <cell r="Y63">
            <v>45.811809735578677</v>
          </cell>
          <cell r="Z63">
            <v>48.178771586658684</v>
          </cell>
          <cell r="AA63">
            <v>50.668027414702337</v>
          </cell>
          <cell r="AB63">
            <v>53.285895790832718</v>
          </cell>
          <cell r="AC63">
            <v>56.039021748211695</v>
          </cell>
          <cell r="AD63">
            <v>58.934393649375416</v>
          </cell>
          <cell r="AE63">
            <v>61.979360925057456</v>
          </cell>
          <cell r="AF63">
            <v>65.181652729521858</v>
          </cell>
          <cell r="AG63">
            <v>68.549397559765822</v>
          </cell>
          <cell r="AH63">
            <v>72.09114388838718</v>
          </cell>
          <cell r="AJ63">
            <v>0</v>
          </cell>
          <cell r="AK63">
            <v>16.726765302995585</v>
          </cell>
          <cell r="AL63">
            <v>17.590988209549149</v>
          </cell>
          <cell r="AM63">
            <v>18.499862979070912</v>
          </cell>
          <cell r="AN63">
            <v>19.455696642364551</v>
          </cell>
          <cell r="AO63">
            <v>20.460915427749018</v>
          </cell>
          <cell r="AP63">
            <v>21.518070919644863</v>
          </cell>
          <cell r="AQ63">
            <v>22.629846535356386</v>
          </cell>
          <cell r="AR63">
            <v>23.799064336489966</v>
          </cell>
          <cell r="AS63">
            <v>25.028692192298564</v>
          </cell>
          <cell r="AT63">
            <v>26.321851313135173</v>
          </cell>
          <cell r="AU63">
            <v>27.681824173137755</v>
          </cell>
          <cell r="AV63">
            <v>29.112062842256151</v>
          </cell>
          <cell r="AW63">
            <v>30.616197748770183</v>
          </cell>
          <cell r="AX63">
            <v>32.198046894541463</v>
          </cell>
          <cell r="AY63">
            <v>33.861625546390208</v>
          </cell>
          <cell r="AZ63">
            <v>35.611156428197248</v>
          </cell>
          <cell r="BA63">
            <v>37.451080439601697</v>
          </cell>
          <cell r="BB63">
            <v>39.386067928502783</v>
          </cell>
          <cell r="BC63">
            <v>41.421030545978468</v>
          </cell>
          <cell r="BD63">
            <v>43.561133713712678</v>
          </cell>
          <cell r="BE63">
            <v>45.811809735578677</v>
          </cell>
          <cell r="BF63">
            <v>48.178771586658684</v>
          </cell>
          <cell r="BG63">
            <v>50.668027414702337</v>
          </cell>
          <cell r="BH63">
            <v>53.285895790832718</v>
          </cell>
          <cell r="BI63">
            <v>56.039021748211695</v>
          </cell>
          <cell r="BJ63">
            <v>58.934393649375416</v>
          </cell>
          <cell r="BK63">
            <v>61.979360925057456</v>
          </cell>
          <cell r="BL63">
            <v>65.181652729521858</v>
          </cell>
          <cell r="BM63">
            <v>68.549397559765822</v>
          </cell>
          <cell r="BN63">
            <v>72.09114388838718</v>
          </cell>
        </row>
        <row r="64">
          <cell r="D64">
            <v>0</v>
          </cell>
          <cell r="E64">
            <v>8.1993947563703848</v>
          </cell>
          <cell r="F64">
            <v>8.6230334360535039</v>
          </cell>
          <cell r="G64">
            <v>9.0685602838582895</v>
          </cell>
          <cell r="H64">
            <v>9.5371061972375255</v>
          </cell>
          <cell r="I64">
            <v>10.029860503798538</v>
          </cell>
          <cell r="J64">
            <v>10.548073980218071</v>
          </cell>
          <cell r="K64">
            <v>11.093062027135485</v>
          </cell>
          <cell r="L64">
            <v>11.666208008083316</v>
          </cell>
          <cell r="M64">
            <v>12.268966760930669</v>
          </cell>
          <cell r="N64">
            <v>12.902868290752536</v>
          </cell>
          <cell r="O64">
            <v>13.569521653498899</v>
          </cell>
          <cell r="P64">
            <v>14.270619040321641</v>
          </cell>
          <cell r="Q64">
            <v>15.007940072926559</v>
          </cell>
          <cell r="R64">
            <v>15.78335632085366</v>
          </cell>
          <cell r="S64">
            <v>16.598836052152063</v>
          </cell>
          <cell r="T64">
            <v>17.456449229508454</v>
          </cell>
          <cell r="U64">
            <v>18.358372764510637</v>
          </cell>
          <cell r="V64">
            <v>19.306896043383716</v>
          </cell>
          <cell r="W64">
            <v>20.304426738224738</v>
          </cell>
          <cell r="X64">
            <v>21.353496918486609</v>
          </cell>
          <cell r="Y64">
            <v>22.456769478224842</v>
          </cell>
          <cell r="Z64">
            <v>23.617044895420925</v>
          </cell>
          <cell r="AA64">
            <v>24.837268340540362</v>
          </cell>
          <cell r="AB64">
            <v>26.120537152368978</v>
          </cell>
          <cell r="AC64">
            <v>27.470108700103768</v>
          </cell>
          <cell r="AD64">
            <v>28.889408651654616</v>
          </cell>
          <cell r="AE64">
            <v>30.382039669145811</v>
          </cell>
          <cell r="AF64">
            <v>31.951790553687182</v>
          </cell>
          <cell r="AG64">
            <v>33.602645862630304</v>
          </cell>
          <cell r="AH64">
            <v>35.338796023719205</v>
          </cell>
          <cell r="AJ64">
            <v>0</v>
          </cell>
          <cell r="AK64">
            <v>8.1993947563703848</v>
          </cell>
          <cell r="AL64">
            <v>8.6230334360535039</v>
          </cell>
          <cell r="AM64">
            <v>9.0685602838582895</v>
          </cell>
          <cell r="AN64">
            <v>9.5371061972375255</v>
          </cell>
          <cell r="AO64">
            <v>10.029860503798538</v>
          </cell>
          <cell r="AP64">
            <v>10.548073980218071</v>
          </cell>
          <cell r="AQ64">
            <v>11.093062027135485</v>
          </cell>
          <cell r="AR64">
            <v>11.666208008083316</v>
          </cell>
          <cell r="AS64">
            <v>12.268966760930669</v>
          </cell>
          <cell r="AT64">
            <v>12.902868290752536</v>
          </cell>
          <cell r="AU64">
            <v>13.569521653498899</v>
          </cell>
          <cell r="AV64">
            <v>14.270619040321641</v>
          </cell>
          <cell r="AW64">
            <v>15.007940072926559</v>
          </cell>
          <cell r="AX64">
            <v>15.78335632085366</v>
          </cell>
          <cell r="AY64">
            <v>16.598836052152063</v>
          </cell>
          <cell r="AZ64">
            <v>17.456449229508454</v>
          </cell>
          <cell r="BA64">
            <v>18.358372764510637</v>
          </cell>
          <cell r="BB64">
            <v>19.306896043383716</v>
          </cell>
          <cell r="BC64">
            <v>20.304426738224738</v>
          </cell>
          <cell r="BD64">
            <v>21.353496918486609</v>
          </cell>
          <cell r="BE64">
            <v>22.456769478224842</v>
          </cell>
          <cell r="BF64">
            <v>23.617044895420925</v>
          </cell>
          <cell r="BG64">
            <v>24.837268340540362</v>
          </cell>
          <cell r="BH64">
            <v>26.120537152368978</v>
          </cell>
          <cell r="BI64">
            <v>27.470108700103768</v>
          </cell>
          <cell r="BJ64">
            <v>28.889408651654616</v>
          </cell>
          <cell r="BK64">
            <v>30.382039669145811</v>
          </cell>
          <cell r="BL64">
            <v>31.951790553687182</v>
          </cell>
          <cell r="BM64">
            <v>33.602645862630304</v>
          </cell>
          <cell r="BN64">
            <v>35.338796023719205</v>
          </cell>
        </row>
        <row r="65">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row>
        <row r="66">
          <cell r="D66">
            <v>0</v>
          </cell>
          <cell r="E66">
            <v>8.5273705466251997</v>
          </cell>
          <cell r="F66">
            <v>8.9679547734956451</v>
          </cell>
          <cell r="G66">
            <v>9.4313026952126204</v>
          </cell>
          <cell r="H66">
            <v>9.9185904451270268</v>
          </cell>
          <cell r="I66">
            <v>10.43105492395048</v>
          </cell>
          <cell r="J66">
            <v>10.969996939426792</v>
          </cell>
          <cell r="K66">
            <v>11.536784508220903</v>
          </cell>
          <cell r="L66">
            <v>12.13285632840665</v>
          </cell>
          <cell r="M66">
            <v>12.759725431367897</v>
          </cell>
          <cell r="N66">
            <v>13.418983022382637</v>
          </cell>
          <cell r="O66">
            <v>14.112302519638854</v>
          </cell>
          <cell r="P66">
            <v>14.841443801934508</v>
          </cell>
          <cell r="Q66">
            <v>15.608257675843623</v>
          </cell>
          <cell r="R66">
            <v>16.414690573687807</v>
          </cell>
          <cell r="S66">
            <v>17.262789494238145</v>
          </cell>
          <cell r="T66">
            <v>18.154707198688794</v>
          </cell>
          <cell r="U66">
            <v>19.092707675091063</v>
          </cell>
          <cell r="V66">
            <v>20.079171885119067</v>
          </cell>
          <cell r="W66">
            <v>21.11660380775373</v>
          </cell>
          <cell r="X66">
            <v>22.207636795226072</v>
          </cell>
          <cell r="Y66">
            <v>23.355040257353835</v>
          </cell>
          <cell r="Z66">
            <v>24.561726691237762</v>
          </cell>
          <cell r="AA66">
            <v>25.830759074161978</v>
          </cell>
          <cell r="AB66">
            <v>27.16535863846374</v>
          </cell>
          <cell r="AC66">
            <v>28.568913048107923</v>
          </cell>
          <cell r="AD66">
            <v>30.0449849977208</v>
          </cell>
          <cell r="AE66">
            <v>31.597321255911645</v>
          </cell>
          <cell r="AF66">
            <v>33.229862175834668</v>
          </cell>
          <cell r="AG66">
            <v>34.946751697135518</v>
          </cell>
          <cell r="AH66">
            <v>36.752347864667975</v>
          </cell>
          <cell r="AJ66">
            <v>0</v>
          </cell>
          <cell r="AK66">
            <v>8.5273705466251997</v>
          </cell>
          <cell r="AL66">
            <v>8.9679547734956451</v>
          </cell>
          <cell r="AM66">
            <v>9.4313026952126204</v>
          </cell>
          <cell r="AN66">
            <v>9.9185904451270268</v>
          </cell>
          <cell r="AO66">
            <v>10.43105492395048</v>
          </cell>
          <cell r="AP66">
            <v>10.969996939426792</v>
          </cell>
          <cell r="AQ66">
            <v>11.536784508220903</v>
          </cell>
          <cell r="AR66">
            <v>12.13285632840665</v>
          </cell>
          <cell r="AS66">
            <v>12.759725431367897</v>
          </cell>
          <cell r="AT66">
            <v>13.418983022382637</v>
          </cell>
          <cell r="AU66">
            <v>14.112302519638854</v>
          </cell>
          <cell r="AV66">
            <v>14.841443801934508</v>
          </cell>
          <cell r="AW66">
            <v>15.608257675843623</v>
          </cell>
          <cell r="AX66">
            <v>16.414690573687807</v>
          </cell>
          <cell r="AY66">
            <v>17.262789494238145</v>
          </cell>
          <cell r="AZ66">
            <v>18.154707198688794</v>
          </cell>
          <cell r="BA66">
            <v>19.092707675091063</v>
          </cell>
          <cell r="BB66">
            <v>20.079171885119067</v>
          </cell>
          <cell r="BC66">
            <v>21.11660380775373</v>
          </cell>
          <cell r="BD66">
            <v>22.207636795226072</v>
          </cell>
          <cell r="BE66">
            <v>23.355040257353835</v>
          </cell>
          <cell r="BF66">
            <v>24.561726691237762</v>
          </cell>
          <cell r="BG66">
            <v>25.830759074161978</v>
          </cell>
          <cell r="BH66">
            <v>27.16535863846374</v>
          </cell>
          <cell r="BI66">
            <v>28.568913048107923</v>
          </cell>
          <cell r="BJ66">
            <v>30.0449849977208</v>
          </cell>
          <cell r="BK66">
            <v>31.597321255911645</v>
          </cell>
          <cell r="BL66">
            <v>33.229862175834668</v>
          </cell>
          <cell r="BM66">
            <v>34.946751697135518</v>
          </cell>
          <cell r="BN66">
            <v>36.752347864667975</v>
          </cell>
        </row>
        <row r="67">
          <cell r="D67">
            <v>0</v>
          </cell>
          <cell r="E67">
            <v>35158.099673382618</v>
          </cell>
          <cell r="F67">
            <v>70319.437829292045</v>
          </cell>
          <cell r="G67">
            <v>105484.01446772832</v>
          </cell>
          <cell r="H67">
            <v>140651.82958869138</v>
          </cell>
          <cell r="I67">
            <v>175822.8831921813</v>
          </cell>
          <cell r="J67">
            <v>210997.17527819803</v>
          </cell>
          <cell r="K67">
            <v>246174.7058467415</v>
          </cell>
          <cell r="L67">
            <v>281355.47489781189</v>
          </cell>
          <cell r="M67">
            <v>316539.48243140901</v>
          </cell>
          <cell r="N67">
            <v>351726.7284475331</v>
          </cell>
          <cell r="O67">
            <v>419125.27004707878</v>
          </cell>
          <cell r="P67">
            <v>486548.10026557581</v>
          </cell>
          <cell r="Q67">
            <v>553995.21910302399</v>
          </cell>
          <cell r="R67">
            <v>621466.62655942317</v>
          </cell>
          <cell r="S67">
            <v>688962.32263477368</v>
          </cell>
          <cell r="T67">
            <v>756482.30732907529</v>
          </cell>
          <cell r="U67">
            <v>824026.5806423279</v>
          </cell>
          <cell r="V67">
            <v>891595.14257453184</v>
          </cell>
          <cell r="W67">
            <v>959187.99312568689</v>
          </cell>
          <cell r="X67">
            <v>1026805.132295793</v>
          </cell>
          <cell r="Y67">
            <v>1100667.4867952231</v>
          </cell>
          <cell r="Z67">
            <v>1174558.9876373941</v>
          </cell>
          <cell r="AA67">
            <v>1248479.6348223069</v>
          </cell>
          <cell r="AB67">
            <v>1322429.4283499606</v>
          </cell>
          <cell r="AC67">
            <v>1396408.3682203568</v>
          </cell>
          <cell r="AD67">
            <v>1470416.4544334933</v>
          </cell>
          <cell r="AE67">
            <v>1544453.6869893712</v>
          </cell>
          <cell r="AF67">
            <v>1618520.0658879906</v>
          </cell>
          <cell r="AG67">
            <v>1692615.5911293516</v>
          </cell>
          <cell r="AH67">
            <v>1766740.262713454</v>
          </cell>
          <cell r="AJ67">
            <v>0</v>
          </cell>
          <cell r="AK67">
            <v>21627.241358707222</v>
          </cell>
          <cell r="AL67">
            <v>43256.101958677857</v>
          </cell>
          <cell r="AM67">
            <v>64886.581799911903</v>
          </cell>
          <cell r="AN67">
            <v>86518.68088240936</v>
          </cell>
          <cell r="AO67">
            <v>108152.39920617019</v>
          </cell>
          <cell r="AP67">
            <v>129787.7367711945</v>
          </cell>
          <cell r="AQ67">
            <v>151424.69357748219</v>
          </cell>
          <cell r="AR67">
            <v>173063.26962503325</v>
          </cell>
          <cell r="AS67">
            <v>194703.46491384777</v>
          </cell>
          <cell r="AT67">
            <v>216345.27944392562</v>
          </cell>
          <cell r="AU67">
            <v>261158.38178910385</v>
          </cell>
          <cell r="AV67">
            <v>305983.6284437576</v>
          </cell>
          <cell r="AW67">
            <v>350821.01940788695</v>
          </cell>
          <cell r="AX67">
            <v>395670.55468149175</v>
          </cell>
          <cell r="AY67">
            <v>440532.23426457233</v>
          </cell>
          <cell r="AZ67">
            <v>485406.0581571284</v>
          </cell>
          <cell r="BA67">
            <v>530292.02635915997</v>
          </cell>
          <cell r="BB67">
            <v>575190.13887066708</v>
          </cell>
          <cell r="BC67">
            <v>620100.39569164987</v>
          </cell>
          <cell r="BD67">
            <v>665022.79682210833</v>
          </cell>
          <cell r="BE67">
            <v>713780.61550815403</v>
          </cell>
          <cell r="BF67">
            <v>762553.00736556994</v>
          </cell>
          <cell r="BG67">
            <v>811339.97239435697</v>
          </cell>
          <cell r="BH67">
            <v>860141.51059451455</v>
          </cell>
          <cell r="BI67">
            <v>908957.62196604291</v>
          </cell>
          <cell r="BJ67">
            <v>957788.30650894181</v>
          </cell>
          <cell r="BK67">
            <v>1006633.5642232114</v>
          </cell>
          <cell r="BL67">
            <v>1055493.3951088518</v>
          </cell>
          <cell r="BM67">
            <v>1104367.7991658628</v>
          </cell>
          <cell r="BN67">
            <v>1153256.7763942447</v>
          </cell>
        </row>
        <row r="68">
          <cell r="D68">
            <v>0</v>
          </cell>
          <cell r="E68">
            <v>9594.3973691452302</v>
          </cell>
          <cell r="F68">
            <v>33505.763642152444</v>
          </cell>
          <cell r="G68">
            <v>50258.64546322867</v>
          </cell>
          <cell r="H68">
            <v>67011.527284304888</v>
          </cell>
          <cell r="I68">
            <v>83764.409105381128</v>
          </cell>
          <cell r="J68">
            <v>100517.29092645734</v>
          </cell>
          <cell r="K68">
            <v>117270.17274753355</v>
          </cell>
          <cell r="L68">
            <v>134023.05456860978</v>
          </cell>
          <cell r="M68">
            <v>150775.93638968599</v>
          </cell>
          <cell r="N68">
            <v>167528.81821076226</v>
          </cell>
          <cell r="O68">
            <v>194192.52827738377</v>
          </cell>
          <cell r="P68">
            <v>220856.23834400528</v>
          </cell>
          <cell r="Q68">
            <v>247519.94841062679</v>
          </cell>
          <cell r="R68">
            <v>274183.65847724833</v>
          </cell>
          <cell r="S68">
            <v>300847.36854386987</v>
          </cell>
          <cell r="T68">
            <v>327511.07861049136</v>
          </cell>
          <cell r="U68">
            <v>354174.78867711296</v>
          </cell>
          <cell r="V68">
            <v>380838.49874373444</v>
          </cell>
          <cell r="W68">
            <v>407502.20881035598</v>
          </cell>
          <cell r="X68">
            <v>434165.91887697746</v>
          </cell>
          <cell r="Y68">
            <v>458962.42995031097</v>
          </cell>
          <cell r="Z68">
            <v>483758.94102364447</v>
          </cell>
          <cell r="AA68">
            <v>508555.45209697803</v>
          </cell>
          <cell r="AB68">
            <v>533351.96317031153</v>
          </cell>
          <cell r="AC68">
            <v>558148.47424364509</v>
          </cell>
          <cell r="AD68">
            <v>582944.98531697877</v>
          </cell>
          <cell r="AE68">
            <v>607741.49639031198</v>
          </cell>
          <cell r="AF68">
            <v>632538.00746364554</v>
          </cell>
          <cell r="AG68">
            <v>657334.51853697933</v>
          </cell>
          <cell r="AH68">
            <v>682131.02961031254</v>
          </cell>
          <cell r="AJ68">
            <v>0</v>
          </cell>
          <cell r="AK68">
            <v>6484.7584747783294</v>
          </cell>
          <cell r="AL68">
            <v>24701.644646171833</v>
          </cell>
          <cell r="AM68">
            <v>37052.466969257752</v>
          </cell>
          <cell r="AN68">
            <v>49403.289292343667</v>
          </cell>
          <cell r="AO68">
            <v>61754.111615429581</v>
          </cell>
          <cell r="AP68">
            <v>74104.933938515504</v>
          </cell>
          <cell r="AQ68">
            <v>86455.756261601404</v>
          </cell>
          <cell r="AR68">
            <v>98806.578584687333</v>
          </cell>
          <cell r="AS68">
            <v>111157.40090777323</v>
          </cell>
          <cell r="AT68">
            <v>123508.22323085916</v>
          </cell>
          <cell r="AU68">
            <v>143970.6649961638</v>
          </cell>
          <cell r="AV68">
            <v>164433.10676146846</v>
          </cell>
          <cell r="AW68">
            <v>184895.54852677308</v>
          </cell>
          <cell r="AX68">
            <v>205357.99029207768</v>
          </cell>
          <cell r="AY68">
            <v>225820.43205738239</v>
          </cell>
          <cell r="AZ68">
            <v>246282.87382268699</v>
          </cell>
          <cell r="BA68">
            <v>266745.31558799162</v>
          </cell>
          <cell r="BB68">
            <v>287207.75735329627</v>
          </cell>
          <cell r="BC68">
            <v>307670.19911860093</v>
          </cell>
          <cell r="BD68">
            <v>328132.64088390552</v>
          </cell>
          <cell r="BE68">
            <v>347030.4212844838</v>
          </cell>
          <cell r="BF68">
            <v>365928.20168506214</v>
          </cell>
          <cell r="BG68">
            <v>384825.98208564043</v>
          </cell>
          <cell r="BH68">
            <v>403723.76248621871</v>
          </cell>
          <cell r="BI68">
            <v>422621.54288679705</v>
          </cell>
          <cell r="BJ68">
            <v>441519.32328737545</v>
          </cell>
          <cell r="BK68">
            <v>460417.10368795367</v>
          </cell>
          <cell r="BL68">
            <v>479314.88408853195</v>
          </cell>
          <cell r="BM68">
            <v>498212.66448911035</v>
          </cell>
          <cell r="BN68">
            <v>517110.44488968852</v>
          </cell>
        </row>
        <row r="69">
          <cell r="D69">
            <v>0</v>
          </cell>
          <cell r="E69">
            <v>316.58625852706132</v>
          </cell>
          <cell r="F69">
            <v>617.30997465768053</v>
          </cell>
          <cell r="G69">
            <v>918.07834265126803</v>
          </cell>
          <cell r="H69">
            <v>1218.8936695386274</v>
          </cell>
          <cell r="I69">
            <v>1519.7583815480775</v>
          </cell>
          <cell r="J69">
            <v>1820.6750302640392</v>
          </cell>
          <cell r="K69">
            <v>2121.6462991038165</v>
          </cell>
          <cell r="L69">
            <v>2422.6750101290158</v>
          </cell>
          <cell r="M69">
            <v>2723.7641312088899</v>
          </cell>
          <cell r="N69">
            <v>3024.9167835537919</v>
          </cell>
          <cell r="O69">
            <v>3775.9254894739584</v>
          </cell>
          <cell r="P69">
            <v>4527.0044612032407</v>
          </cell>
          <cell r="Q69">
            <v>5278.1573291699178</v>
          </cell>
          <cell r="R69">
            <v>6029.3879113758549</v>
          </cell>
          <cell r="S69">
            <v>6780.700223087867</v>
          </cell>
          <cell r="T69">
            <v>7532.098487029838</v>
          </cell>
          <cell r="U69">
            <v>8283.5871441014078</v>
          </cell>
          <cell r="V69">
            <v>9035.1708646504721</v>
          </cell>
          <cell r="W69">
            <v>9786.8545603281091</v>
          </cell>
          <cell r="X69">
            <v>10538.643396556008</v>
          </cell>
          <cell r="Y69">
            <v>10990.683312413974</v>
          </cell>
          <cell r="Z69">
            <v>11442.839514101155</v>
          </cell>
          <cell r="AA69">
            <v>11895.118009765294</v>
          </cell>
          <cell r="AB69">
            <v>12347.525117977524</v>
          </cell>
          <cell r="AC69">
            <v>12800.067483771001</v>
          </cell>
          <cell r="AD69">
            <v>13252.752095508264</v>
          </cell>
          <cell r="AE69">
            <v>13705.586302620046</v>
          </cell>
          <cell r="AF69">
            <v>14158.577834260606</v>
          </cell>
          <cell r="AG69">
            <v>14611.734818926949</v>
          </cell>
          <cell r="AH69">
            <v>15065.06580509167</v>
          </cell>
          <cell r="AJ69">
            <v>0</v>
          </cell>
          <cell r="AK69">
            <v>316.58625852706132</v>
          </cell>
          <cell r="AL69">
            <v>617.30997465768053</v>
          </cell>
          <cell r="AM69">
            <v>918.07834265126803</v>
          </cell>
          <cell r="AN69">
            <v>1218.8936695386274</v>
          </cell>
          <cell r="AO69">
            <v>1519.7583815480775</v>
          </cell>
          <cell r="AP69">
            <v>1820.6750302640392</v>
          </cell>
          <cell r="AQ69">
            <v>2121.6462991038165</v>
          </cell>
          <cell r="AR69">
            <v>2422.6750101290158</v>
          </cell>
          <cell r="AS69">
            <v>2723.7641312088899</v>
          </cell>
          <cell r="AT69">
            <v>3024.9167835537919</v>
          </cell>
          <cell r="AU69">
            <v>3775.9254894739584</v>
          </cell>
          <cell r="AV69">
            <v>4527.0044612032407</v>
          </cell>
          <cell r="AW69">
            <v>5278.1573291699178</v>
          </cell>
          <cell r="AX69">
            <v>6029.3879113758549</v>
          </cell>
          <cell r="AY69">
            <v>6780.700223087867</v>
          </cell>
          <cell r="AZ69">
            <v>7532.098487029838</v>
          </cell>
          <cell r="BA69">
            <v>8283.5871441014078</v>
          </cell>
          <cell r="BB69">
            <v>9035.1708646504721</v>
          </cell>
          <cell r="BC69">
            <v>9786.8545603281091</v>
          </cell>
          <cell r="BD69">
            <v>10538.643396556008</v>
          </cell>
          <cell r="BE69">
            <v>10990.683312413974</v>
          </cell>
          <cell r="BF69">
            <v>11442.839514101155</v>
          </cell>
          <cell r="BG69">
            <v>11895.118009765294</v>
          </cell>
          <cell r="BH69">
            <v>12347.525117977524</v>
          </cell>
          <cell r="BI69">
            <v>12800.067483771001</v>
          </cell>
          <cell r="BJ69">
            <v>13252.752095508264</v>
          </cell>
          <cell r="BK69">
            <v>13705.586302620046</v>
          </cell>
          <cell r="BL69">
            <v>14158.577834260606</v>
          </cell>
          <cell r="BM69">
            <v>14611.734818926949</v>
          </cell>
          <cell r="BN69">
            <v>15065.06580509167</v>
          </cell>
        </row>
        <row r="70">
          <cell r="D70">
            <v>4369539.7493458875</v>
          </cell>
          <cell r="E70">
            <v>4324228.8236535592</v>
          </cell>
          <cell r="F70">
            <v>4264581.8280324452</v>
          </cell>
          <cell r="G70">
            <v>4212090.1230326006</v>
          </cell>
          <cell r="H70">
            <v>4159595.2265091208</v>
          </cell>
          <cell r="I70">
            <v>4107097.1408882388</v>
          </cell>
          <cell r="J70">
            <v>4054595.8687215336</v>
          </cell>
          <cell r="K70">
            <v>4002091.4126924272</v>
          </cell>
          <cell r="L70">
            <v>3949583.7756229783</v>
          </cell>
          <cell r="M70">
            <v>3897072.9604810583</v>
          </cell>
          <cell r="N70">
            <v>3844558.9703878746</v>
          </cell>
          <cell r="O70">
            <v>3749060.1901568114</v>
          </cell>
          <cell r="P70">
            <v>3653537.1915726047</v>
          </cell>
          <cell r="Q70">
            <v>3557989.9782656832</v>
          </cell>
          <cell r="R70">
            <v>3462418.5540540502</v>
          </cell>
          <cell r="S70">
            <v>3366822.9229529737</v>
          </cell>
          <cell r="T70">
            <v>3271203.0891851741</v>
          </cell>
          <cell r="U70">
            <v>3175559.0571915535</v>
          </cell>
          <cell r="V70">
            <v>3079890.8316424601</v>
          </cell>
          <cell r="W70">
            <v>2984198.4174495433</v>
          </cell>
          <cell r="X70">
            <v>2888481.8197782263</v>
          </cell>
          <cell r="Y70">
            <v>2788962.4717588304</v>
          </cell>
          <cell r="Z70">
            <v>2689414.0936825224</v>
          </cell>
          <cell r="AA70">
            <v>2589836.6915574493</v>
          </cell>
          <cell r="AB70">
            <v>2490230.2717021843</v>
          </cell>
          <cell r="AC70">
            <v>2390594.8407617565</v>
          </cell>
          <cell r="AD70">
            <v>2290930.4057245338</v>
          </cell>
          <cell r="AE70">
            <v>2191236.9739399436</v>
          </cell>
          <cell r="AF70">
            <v>2091514.5531371408</v>
          </cell>
          <cell r="AG70">
            <v>1991763.1514446223</v>
          </cell>
          <cell r="AH70">
            <v>1891982.7774108602</v>
          </cell>
          <cell r="AJ70">
            <v>4369539.7493458875</v>
          </cell>
          <cell r="AK70">
            <v>4340869.3208626015</v>
          </cell>
          <cell r="AL70">
            <v>4300449.2828990407</v>
          </cell>
          <cell r="AM70">
            <v>4265893.7341943868</v>
          </cell>
          <cell r="AN70">
            <v>4231336.6132073645</v>
          </cell>
          <cell r="AO70">
            <v>4196777.9223642014</v>
          </cell>
          <cell r="AP70">
            <v>4162217.6642164793</v>
          </cell>
          <cell r="AQ70">
            <v>4127655.8414476183</v>
          </cell>
          <cell r="AR70">
            <v>4093092.4568796796</v>
          </cell>
          <cell r="AS70">
            <v>4058527.5134805324</v>
          </cell>
          <cell r="AT70">
            <v>4023961.0143713853</v>
          </cell>
          <cell r="AU70">
            <v>3957248.9416960059</v>
          </cell>
          <cell r="AV70">
            <v>3890524.7949769595</v>
          </cell>
          <cell r="AW70">
            <v>3823788.5778446738</v>
          </cell>
          <cell r="AX70">
            <v>3757040.2941171522</v>
          </cell>
          <cell r="AY70">
            <v>3690279.9478096627</v>
          </cell>
          <cell r="AZ70">
            <v>3623507.5431449255</v>
          </cell>
          <cell r="BA70">
            <v>3556723.084563843</v>
          </cell>
          <cell r="BB70">
            <v>3489926.5767367631</v>
          </cell>
          <cell r="BC70">
            <v>3423118.024575335</v>
          </cell>
          <cell r="BD70">
            <v>3356297.4332449832</v>
          </cell>
          <cell r="BE70">
            <v>3287781.3517117267</v>
          </cell>
          <cell r="BF70">
            <v>3219250.813292929</v>
          </cell>
          <cell r="BG70">
            <v>3150705.8239967371</v>
          </cell>
          <cell r="BH70">
            <v>3082146.3901417227</v>
          </cell>
          <cell r="BI70">
            <v>3013572.5183729185</v>
          </cell>
          <cell r="BJ70">
            <v>2944984.2156786891</v>
          </cell>
          <cell r="BK70">
            <v>2876381.4894084618</v>
          </cell>
          <cell r="BL70">
            <v>2807764.3472913932</v>
          </cell>
          <cell r="BM70">
            <v>2739132.79745598</v>
          </cell>
          <cell r="BN70">
            <v>2670486.8484506933</v>
          </cell>
        </row>
        <row r="71">
          <cell r="D71">
            <v>1554736.2216997449</v>
          </cell>
          <cell r="E71">
            <v>1537166.1173946927</v>
          </cell>
          <cell r="F71">
            <v>1519585.2557292767</v>
          </cell>
          <cell r="G71">
            <v>1502001.4343477411</v>
          </cell>
          <cell r="H71">
            <v>1484414.6543809837</v>
          </cell>
          <cell r="I71">
            <v>1466824.9170183314</v>
          </cell>
          <cell r="J71">
            <v>1449232.2235105613</v>
          </cell>
          <cell r="K71">
            <v>1431636.5751730741</v>
          </cell>
          <cell r="L71">
            <v>1414037.9733892332</v>
          </cell>
          <cell r="M71">
            <v>1396436.4196138771</v>
          </cell>
          <cell r="N71">
            <v>1378831.9153770097</v>
          </cell>
          <cell r="O71">
            <v>1354000.8834213919</v>
          </cell>
          <cell r="P71">
            <v>1332054.0735063152</v>
          </cell>
          <cell r="Q71">
            <v>1310093.1865447802</v>
          </cell>
          <cell r="R71">
            <v>1288118.2244083567</v>
          </cell>
          <cell r="S71">
            <v>1266129.1890653127</v>
          </cell>
          <cell r="T71">
            <v>1244126.0825856109</v>
          </cell>
          <cell r="U71">
            <v>1222108.9071461631</v>
          </cell>
          <cell r="V71">
            <v>1200077.6650363556</v>
          </cell>
          <cell r="W71">
            <v>1178032.35866386</v>
          </cell>
          <cell r="X71">
            <v>1155972.9905607463</v>
          </cell>
          <cell r="Y71">
            <v>1132344.1840957559</v>
          </cell>
          <cell r="Z71">
            <v>1108698.4987094987</v>
          </cell>
          <cell r="AA71">
            <v>1085035.9373471448</v>
          </cell>
          <cell r="AB71">
            <v>1061356.5031060327</v>
          </cell>
          <cell r="AC71">
            <v>1037660.1992435325</v>
          </cell>
          <cell r="AD71">
            <v>1013947.0291853113</v>
          </cell>
          <cell r="AE71">
            <v>990216.99653403182</v>
          </cell>
          <cell r="AF71">
            <v>966470.10507849441</v>
          </cell>
          <cell r="AG71">
            <v>942706.35880325711</v>
          </cell>
          <cell r="AH71">
            <v>918925.76189874741</v>
          </cell>
          <cell r="AJ71">
            <v>1554736.2216997449</v>
          </cell>
          <cell r="AK71">
            <v>1546349.2751211065</v>
          </cell>
          <cell r="AL71">
            <v>1537952.955967441</v>
          </cell>
          <cell r="AM71">
            <v>1529555.0618829934</v>
          </cell>
          <cell r="AN71">
            <v>1521155.593998661</v>
          </cell>
          <cell r="AO71">
            <v>1512754.5535037715</v>
          </cell>
          <cell r="AP71">
            <v>1504351.9416491014</v>
          </cell>
          <cell r="AQ71">
            <v>1495947.7597500512</v>
          </cell>
          <cell r="AR71">
            <v>1487542.009189985</v>
          </cell>
          <cell r="AS71">
            <v>1479134.6914237402</v>
          </cell>
          <cell r="AT71">
            <v>1470725.8079813218</v>
          </cell>
          <cell r="AU71">
            <v>1456429.6465912727</v>
          </cell>
          <cell r="AV71">
            <v>1445018.7996083351</v>
          </cell>
          <cell r="AW71">
            <v>1433600.9322139919</v>
          </cell>
          <cell r="AX71">
            <v>1422176.0462798118</v>
          </cell>
          <cell r="AY71">
            <v>1410744.1437740631</v>
          </cell>
          <cell r="AZ71">
            <v>1399305.226766709</v>
          </cell>
          <cell r="BA71">
            <v>1387859.2974346599</v>
          </cell>
          <cell r="BB71">
            <v>1376406.3580673037</v>
          </cell>
          <cell r="BC71">
            <v>1364946.411072311</v>
          </cell>
          <cell r="BD71">
            <v>1353479.4589817517</v>
          </cell>
          <cell r="BE71">
            <v>1341319.0438876385</v>
          </cell>
          <cell r="BF71">
            <v>1329150.2178343204</v>
          </cell>
          <cell r="BG71">
            <v>1316972.9837669677</v>
          </cell>
          <cell r="BH71">
            <v>1304787.3447829194</v>
          </cell>
          <cell r="BI71">
            <v>1292593.3041395452</v>
          </cell>
          <cell r="BJ71">
            <v>1280390.8652625121</v>
          </cell>
          <cell r="BK71">
            <v>1268180.0317544828</v>
          </cell>
          <cell r="BL71">
            <v>1255960.8074042583</v>
          </cell>
          <cell r="BM71">
            <v>1243733.1961963959</v>
          </cell>
          <cell r="BN71">
            <v>1231497.2023213233</v>
          </cell>
        </row>
        <row r="72">
          <cell r="D72">
            <v>106314.03243491033</v>
          </cell>
          <cell r="E72">
            <v>104659.47170507118</v>
          </cell>
          <cell r="F72">
            <v>103004.59170037918</v>
          </cell>
          <cell r="G72">
            <v>101349.39242083428</v>
          </cell>
          <cell r="H72">
            <v>99693.873866436552</v>
          </cell>
          <cell r="I72">
            <v>98038.036037185957</v>
          </cell>
          <cell r="J72">
            <v>96381.878933082466</v>
          </cell>
          <cell r="K72">
            <v>94725.402554126107</v>
          </cell>
          <cell r="L72">
            <v>93068.606900316896</v>
          </cell>
          <cell r="M72">
            <v>91411.491971654803</v>
          </cell>
          <cell r="N72">
            <v>89754.057768139843</v>
          </cell>
          <cell r="O72">
            <v>86084.685261290928</v>
          </cell>
          <cell r="P72">
            <v>82807.626295972848</v>
          </cell>
          <cell r="Q72">
            <v>79529.292947351758</v>
          </cell>
          <cell r="R72">
            <v>76249.685215427628</v>
          </cell>
          <cell r="S72">
            <v>72968.803100200486</v>
          </cell>
          <cell r="T72">
            <v>69686.646601670334</v>
          </cell>
          <cell r="U72">
            <v>66403.215719837142</v>
          </cell>
          <cell r="V72">
            <v>63118.51045470094</v>
          </cell>
          <cell r="W72">
            <v>59832.530806261719</v>
          </cell>
          <cell r="X72">
            <v>56545.276774519472</v>
          </cell>
          <cell r="Y72">
            <v>53956.006079346713</v>
          </cell>
          <cell r="Z72">
            <v>51365.20612421033</v>
          </cell>
          <cell r="AA72">
            <v>48772.876909110324</v>
          </cell>
          <cell r="AB72">
            <v>46179.018434046688</v>
          </cell>
          <cell r="AC72">
            <v>43583.630699019421</v>
          </cell>
          <cell r="AD72">
            <v>40986.713704028531</v>
          </cell>
          <cell r="AE72">
            <v>38388.267449074025</v>
          </cell>
          <cell r="AF72">
            <v>35788.291934155888</v>
          </cell>
          <cell r="AG72">
            <v>33186.787159274121</v>
          </cell>
          <cell r="AH72">
            <v>30583.753124428731</v>
          </cell>
          <cell r="AJ72">
            <v>106314.03243491033</v>
          </cell>
          <cell r="AK72">
            <v>105058.53452605863</v>
          </cell>
          <cell r="AL72">
            <v>103802.86258274692</v>
          </cell>
          <cell r="AM72">
            <v>102547.01660497522</v>
          </cell>
          <cell r="AN72">
            <v>101290.99659274351</v>
          </cell>
          <cell r="AO72">
            <v>100034.80254605177</v>
          </cell>
          <cell r="AP72">
            <v>98778.434464900056</v>
          </cell>
          <cell r="AQ72">
            <v>97521.892349288304</v>
          </cell>
          <cell r="AR72">
            <v>96265.176199216541</v>
          </cell>
          <cell r="AS72">
            <v>95008.286014684782</v>
          </cell>
          <cell r="AT72">
            <v>93751.221795693011</v>
          </cell>
          <cell r="AU72">
            <v>90609.298941229819</v>
          </cell>
          <cell r="AV72">
            <v>87826.234852437454</v>
          </cell>
          <cell r="AW72">
            <v>85042.533571993554</v>
          </cell>
          <cell r="AX72">
            <v>82258.195099898148</v>
          </cell>
          <cell r="AY72">
            <v>79473.219436151237</v>
          </cell>
          <cell r="AZ72">
            <v>76687.606580752821</v>
          </cell>
          <cell r="BA72">
            <v>73901.356533702885</v>
          </cell>
          <cell r="BB72">
            <v>71114.469295001443</v>
          </cell>
          <cell r="BC72">
            <v>68326.944864648511</v>
          </cell>
          <cell r="BD72">
            <v>65538.783242644029</v>
          </cell>
          <cell r="BE72">
            <v>63531.165073601413</v>
          </cell>
          <cell r="BF72">
            <v>61522.782274576988</v>
          </cell>
          <cell r="BG72">
            <v>59513.634845570748</v>
          </cell>
          <cell r="BH72">
            <v>57503.722786582694</v>
          </cell>
          <cell r="BI72">
            <v>55493.046097612823</v>
          </cell>
          <cell r="BJ72">
            <v>53481.604778661145</v>
          </cell>
          <cell r="BK72">
            <v>51469.398829727652</v>
          </cell>
          <cell r="BL72">
            <v>49456.428250812358</v>
          </cell>
          <cell r="BM72">
            <v>47442.693041915227</v>
          </cell>
          <cell r="BN72">
            <v>45428.193203036302</v>
          </cell>
        </row>
        <row r="73">
          <cell r="D73">
            <v>2708489.495211232</v>
          </cell>
          <cell r="E73">
            <v>2682403.2345537962</v>
          </cell>
          <cell r="F73">
            <v>2656282.240880406</v>
          </cell>
          <cell r="G73">
            <v>2630134.6237410801</v>
          </cell>
          <cell r="H73">
            <v>2603960.3843119489</v>
          </cell>
          <cell r="I73">
            <v>2577759.5238299151</v>
          </cell>
          <cell r="J73">
            <v>2551532.0435957843</v>
          </cell>
          <cell r="K73">
            <v>2525277.944977575</v>
          </cell>
          <cell r="L73">
            <v>2498997.2294139843</v>
          </cell>
          <cell r="M73">
            <v>2472689.8984180447</v>
          </cell>
          <cell r="N73">
            <v>2446355.9535809597</v>
          </cell>
          <cell r="O73">
            <v>2308974.6214741282</v>
          </cell>
          <cell r="P73">
            <v>2238675.4917703159</v>
          </cell>
          <cell r="Q73">
            <v>2168367.4987735515</v>
          </cell>
          <cell r="R73">
            <v>2098050.6444302672</v>
          </cell>
          <cell r="S73">
            <v>2027724.9307874597</v>
          </cell>
          <cell r="T73">
            <v>1957390.3599978932</v>
          </cell>
          <cell r="U73">
            <v>1887046.9343255542</v>
          </cell>
          <cell r="V73">
            <v>1816694.6561514037</v>
          </cell>
          <cell r="W73">
            <v>1746333.5279794219</v>
          </cell>
          <cell r="X73">
            <v>1675963.5524429609</v>
          </cell>
          <cell r="Y73">
            <v>1602662.2815837278</v>
          </cell>
          <cell r="Z73">
            <v>1529350.3888488133</v>
          </cell>
          <cell r="AA73">
            <v>1456027.877301194</v>
          </cell>
          <cell r="AB73">
            <v>1382694.7501621037</v>
          </cell>
          <cell r="AC73">
            <v>1309351.0108192058</v>
          </cell>
          <cell r="AD73">
            <v>1235996.6628351936</v>
          </cell>
          <cell r="AE73">
            <v>1162631.7099568378</v>
          </cell>
          <cell r="AF73">
            <v>1089256.1561244905</v>
          </cell>
          <cell r="AG73">
            <v>1015870.0054820906</v>
          </cell>
          <cell r="AH73">
            <v>942473.26238768443</v>
          </cell>
          <cell r="AJ73">
            <v>2708489.495211232</v>
          </cell>
          <cell r="AK73">
            <v>2689924.9233325445</v>
          </cell>
          <cell r="AL73">
            <v>2671336.4874318214</v>
          </cell>
          <cell r="AM73">
            <v>2652732.2970590778</v>
          </cell>
          <cell r="AN73">
            <v>2634112.3533904459</v>
          </cell>
          <cell r="AO73">
            <v>2615476.6576628285</v>
          </cell>
          <cell r="AP73">
            <v>2596825.2111770306</v>
          </cell>
          <cell r="AQ73">
            <v>2578158.015301072</v>
          </cell>
          <cell r="AR73">
            <v>2559475.0714736483</v>
          </cell>
          <cell r="AS73">
            <v>2540776.3812077921</v>
          </cell>
          <cell r="AT73">
            <v>2522061.9460947081</v>
          </cell>
          <cell r="AU73">
            <v>2410209.9961635037</v>
          </cell>
          <cell r="AV73">
            <v>2357679.7605161862</v>
          </cell>
          <cell r="AW73">
            <v>2305145.1120586884</v>
          </cell>
          <cell r="AX73">
            <v>2252606.0527374432</v>
          </cell>
          <cell r="AY73">
            <v>2200062.5845994474</v>
          </cell>
          <cell r="AZ73">
            <v>2147514.7097974638</v>
          </cell>
          <cell r="BA73">
            <v>2094962.4305954801</v>
          </cell>
          <cell r="BB73">
            <v>2042405.7493744581</v>
          </cell>
          <cell r="BC73">
            <v>1989844.6686383765</v>
          </cell>
          <cell r="BD73">
            <v>1937279.191020587</v>
          </cell>
          <cell r="BE73">
            <v>1882931.1427504865</v>
          </cell>
          <cell r="BF73">
            <v>1828577.8131840313</v>
          </cell>
          <cell r="BG73">
            <v>1774219.2053841986</v>
          </cell>
          <cell r="BH73">
            <v>1719855.3225722203</v>
          </cell>
          <cell r="BI73">
            <v>1665486.1681357613</v>
          </cell>
          <cell r="BJ73">
            <v>1611111.7456375151</v>
          </cell>
          <cell r="BK73">
            <v>1556732.0588242514</v>
          </cell>
          <cell r="BL73">
            <v>1502347.1116363225</v>
          </cell>
          <cell r="BM73">
            <v>1447956.908217669</v>
          </cell>
          <cell r="BN73">
            <v>1393561.452926334</v>
          </cell>
        </row>
        <row r="74">
          <cell r="D74"/>
          <cell r="E74"/>
          <cell r="F74"/>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J74"/>
          <cell r="AK74"/>
          <cell r="AL74"/>
          <cell r="AM74"/>
          <cell r="AN74"/>
          <cell r="AO74"/>
          <cell r="AP74"/>
          <cell r="AQ74"/>
          <cell r="AR74"/>
          <cell r="AS74"/>
          <cell r="AT74"/>
          <cell r="AU74"/>
          <cell r="AV74"/>
          <cell r="AW74"/>
          <cell r="AX74"/>
          <cell r="AY74"/>
          <cell r="AZ74"/>
          <cell r="BA74"/>
          <cell r="BB74"/>
          <cell r="BC74"/>
          <cell r="BD74"/>
          <cell r="BE74"/>
          <cell r="BF74"/>
          <cell r="BG74"/>
          <cell r="BH74"/>
          <cell r="BI74"/>
          <cell r="BJ74"/>
          <cell r="BK74"/>
          <cell r="BL74"/>
          <cell r="BM74"/>
          <cell r="BN74"/>
        </row>
        <row r="75">
          <cell r="D75">
            <v>2855341.1859065234</v>
          </cell>
          <cell r="E75">
            <v>2828748.3156633084</v>
          </cell>
          <cell r="F75">
            <v>2787838.4765162314</v>
          </cell>
          <cell r="G75">
            <v>2754087.1218210859</v>
          </cell>
          <cell r="H75">
            <v>2720335.7671259404</v>
          </cell>
          <cell r="I75">
            <v>2686584.4124307944</v>
          </cell>
          <cell r="J75">
            <v>2652833.0577356485</v>
          </cell>
          <cell r="K75">
            <v>2619081.7030405025</v>
          </cell>
          <cell r="L75">
            <v>2585330.348345357</v>
          </cell>
          <cell r="M75">
            <v>2551578.993650211</v>
          </cell>
          <cell r="N75">
            <v>2517827.6389550655</v>
          </cell>
          <cell r="O75">
            <v>2443445.2819996378</v>
          </cell>
          <cell r="P75">
            <v>2369062.9250442106</v>
          </cell>
          <cell r="Q75">
            <v>2294680.568088783</v>
          </cell>
          <cell r="R75">
            <v>2220298.2111333562</v>
          </cell>
          <cell r="S75">
            <v>2145915.8541779285</v>
          </cell>
          <cell r="T75">
            <v>2071533.4972225013</v>
          </cell>
          <cell r="U75">
            <v>1997151.1402670736</v>
          </cell>
          <cell r="V75">
            <v>1922768.7833116464</v>
          </cell>
          <cell r="W75">
            <v>1848386.4263562188</v>
          </cell>
          <cell r="X75">
            <v>1774004.0694007918</v>
          </cell>
          <cell r="Y75">
            <v>1698407.9913280387</v>
          </cell>
          <cell r="Z75">
            <v>1622811.9132552864</v>
          </cell>
          <cell r="AA75">
            <v>1547215.8351825331</v>
          </cell>
          <cell r="AB75">
            <v>1471619.7571097808</v>
          </cell>
          <cell r="AC75">
            <v>1396023.6790370275</v>
          </cell>
          <cell r="AD75">
            <v>1320427.6009642747</v>
          </cell>
          <cell r="AE75">
            <v>1244831.5228915222</v>
          </cell>
          <cell r="AF75">
            <v>1169235.4448187696</v>
          </cell>
          <cell r="AG75">
            <v>1093639.3667460165</v>
          </cell>
          <cell r="AH75">
            <v>1018043.2886732637</v>
          </cell>
          <cell r="AJ75">
            <v>2855341.1859065234</v>
          </cell>
          <cell r="AK75">
            <v>2835466.7627365175</v>
          </cell>
          <cell r="AL75">
            <v>2803860.2118698959</v>
          </cell>
          <cell r="AM75">
            <v>2778119.7248515827</v>
          </cell>
          <cell r="AN75">
            <v>2752379.2378332685</v>
          </cell>
          <cell r="AO75">
            <v>2726638.7508149552</v>
          </cell>
          <cell r="AP75">
            <v>2700898.263796641</v>
          </cell>
          <cell r="AQ75">
            <v>2675157.7767783278</v>
          </cell>
          <cell r="AR75">
            <v>2649417.2897600136</v>
          </cell>
          <cell r="AS75">
            <v>2623676.8027417003</v>
          </cell>
          <cell r="AT75">
            <v>2597936.3157233866</v>
          </cell>
          <cell r="AU75">
            <v>2541658.4822320966</v>
          </cell>
          <cell r="AV75">
            <v>2485380.6487408066</v>
          </cell>
          <cell r="AW75">
            <v>2429102.8152495166</v>
          </cell>
          <cell r="AX75">
            <v>2372824.9817582271</v>
          </cell>
          <cell r="AY75">
            <v>2316547.1482669371</v>
          </cell>
          <cell r="AZ75">
            <v>2260269.3147756471</v>
          </cell>
          <cell r="BA75">
            <v>2203991.4812843571</v>
          </cell>
          <cell r="BB75">
            <v>2147713.6477930672</v>
          </cell>
          <cell r="BC75">
            <v>2091435.8143017776</v>
          </cell>
          <cell r="BD75">
            <v>2035157.9808104876</v>
          </cell>
          <cell r="BE75">
            <v>1978166.0164123531</v>
          </cell>
          <cell r="BF75">
            <v>1921174.0520142191</v>
          </cell>
          <cell r="BG75">
            <v>1864182.0876160848</v>
          </cell>
          <cell r="BH75">
            <v>1807190.1232179508</v>
          </cell>
          <cell r="BI75">
            <v>1750198.1588198161</v>
          </cell>
          <cell r="BJ75">
            <v>1693206.194421682</v>
          </cell>
          <cell r="BK75">
            <v>1636214.230023548</v>
          </cell>
          <cell r="BL75">
            <v>1579222.2656254135</v>
          </cell>
          <cell r="BM75">
            <v>1522230.3012272792</v>
          </cell>
          <cell r="BN75">
            <v>1465238.336829145</v>
          </cell>
        </row>
        <row r="76">
          <cell r="D76">
            <v>0</v>
          </cell>
          <cell r="E76">
            <v>1507.6889282953598</v>
          </cell>
          <cell r="F76">
            <v>2793.6392216536951</v>
          </cell>
          <cell r="G76">
            <v>4091.8385322199574</v>
          </cell>
          <cell r="H76">
            <v>5325.4462890342511</v>
          </cell>
          <cell r="I76">
            <v>6495.3289769128496</v>
          </cell>
          <cell r="J76">
            <v>7602.3530806720701</v>
          </cell>
          <cell r="K76">
            <v>8647.3850851281859</v>
          </cell>
          <cell r="L76">
            <v>9631.2914750975142</v>
          </cell>
          <cell r="M76">
            <v>10554.938735396365</v>
          </cell>
          <cell r="N76">
            <v>11419.193350841011</v>
          </cell>
          <cell r="O76">
            <v>12984.892773787262</v>
          </cell>
          <cell r="P76">
            <v>14343.564313981773</v>
          </cell>
          <cell r="Q76">
            <v>15498.8481236056</v>
          </cell>
          <cell r="R76">
            <v>16454.384354839862</v>
          </cell>
          <cell r="S76">
            <v>17213.813159865578</v>
          </cell>
          <cell r="T76">
            <v>17780.77469086384</v>
          </cell>
          <cell r="U76">
            <v>18158.90910001571</v>
          </cell>
          <cell r="V76">
            <v>18351.8565395023</v>
          </cell>
          <cell r="W76">
            <v>18363.257161504607</v>
          </cell>
          <cell r="X76">
            <v>18196.751118203789</v>
          </cell>
          <cell r="Y76">
            <v>19338.302479719659</v>
          </cell>
          <cell r="Z76">
            <v>20151.52698827854</v>
          </cell>
          <cell r="AA76">
            <v>20642.980807956166</v>
          </cell>
          <cell r="AB76">
            <v>20819.220102828327</v>
          </cell>
          <cell r="AC76">
            <v>20686.80103697073</v>
          </cell>
          <cell r="AD76">
            <v>20252.279774459184</v>
          </cell>
          <cell r="AE76">
            <v>19522.212479369442</v>
          </cell>
          <cell r="AF76">
            <v>18503.15531577724</v>
          </cell>
          <cell r="AG76">
            <v>17201.66444775835</v>
          </cell>
          <cell r="AH76">
            <v>15624.296039388519</v>
          </cell>
          <cell r="AJ76">
            <v>0</v>
          </cell>
          <cell r="AK76">
            <v>1507.6889282953598</v>
          </cell>
          <cell r="AL76">
            <v>2793.6392216536951</v>
          </cell>
          <cell r="AM76">
            <v>4091.8385322199574</v>
          </cell>
          <cell r="AN76">
            <v>5325.4462890342511</v>
          </cell>
          <cell r="AO76">
            <v>6495.3289769128496</v>
          </cell>
          <cell r="AP76">
            <v>7602.3530806720701</v>
          </cell>
          <cell r="AQ76">
            <v>8647.3850851281859</v>
          </cell>
          <cell r="AR76">
            <v>9631.2914750975142</v>
          </cell>
          <cell r="AS76">
            <v>10554.938735396365</v>
          </cell>
          <cell r="AT76">
            <v>11419.193350841011</v>
          </cell>
          <cell r="AU76">
            <v>12984.892773787262</v>
          </cell>
          <cell r="AV76">
            <v>14343.564313981773</v>
          </cell>
          <cell r="AW76">
            <v>15498.8481236056</v>
          </cell>
          <cell r="AX76">
            <v>16454.384354839862</v>
          </cell>
          <cell r="AY76">
            <v>17213.813159865578</v>
          </cell>
          <cell r="AZ76">
            <v>17780.77469086384</v>
          </cell>
          <cell r="BA76">
            <v>18158.90910001571</v>
          </cell>
          <cell r="BB76">
            <v>18351.8565395023</v>
          </cell>
          <cell r="BC76">
            <v>18363.257161504607</v>
          </cell>
          <cell r="BD76">
            <v>18196.751118203789</v>
          </cell>
          <cell r="BE76">
            <v>19338.302479719659</v>
          </cell>
          <cell r="BF76">
            <v>20151.52698827854</v>
          </cell>
          <cell r="BG76">
            <v>20642.980807956166</v>
          </cell>
          <cell r="BH76">
            <v>20819.220102828327</v>
          </cell>
          <cell r="BI76">
            <v>20686.80103697073</v>
          </cell>
          <cell r="BJ76">
            <v>20252.279774459184</v>
          </cell>
          <cell r="BK76">
            <v>19522.212479369442</v>
          </cell>
          <cell r="BL76">
            <v>18503.15531577724</v>
          </cell>
          <cell r="BM76">
            <v>17201.66444775835</v>
          </cell>
          <cell r="BN76">
            <v>15624.296039388519</v>
          </cell>
        </row>
        <row r="77">
          <cell r="D77">
            <v>0</v>
          </cell>
          <cell r="E77">
            <v>16.897966065466065</v>
          </cell>
          <cell r="F77">
            <v>33.34316700259528</v>
          </cell>
          <cell r="G77">
            <v>49.290032380417458</v>
          </cell>
          <cell r="H77">
            <v>64.692991767962354</v>
          </cell>
          <cell r="I77">
            <v>79.506474734259712</v>
          </cell>
          <cell r="J77">
            <v>93.684910848339456</v>
          </cell>
          <cell r="K77">
            <v>107.18272967923113</v>
          </cell>
          <cell r="L77">
            <v>119.95436079596473</v>
          </cell>
          <cell r="M77">
            <v>131.95423376756995</v>
          </cell>
          <cell r="N77">
            <v>143.13677816307649</v>
          </cell>
          <cell r="O77">
            <v>170.04616636466503</v>
          </cell>
          <cell r="P77">
            <v>195.27628631348131</v>
          </cell>
          <cell r="Q77">
            <v>217.74238201009257</v>
          </cell>
          <cell r="R77">
            <v>238.18315146462896</v>
          </cell>
          <cell r="S77">
            <v>256.52140647473942</v>
          </cell>
          <cell r="T77">
            <v>272.6815366709227</v>
          </cell>
          <cell r="U77">
            <v>286.58953026299201</v>
          </cell>
          <cell r="V77">
            <v>298.17299478653979</v>
          </cell>
          <cell r="W77">
            <v>307.36117784940143</v>
          </cell>
          <cell r="X77">
            <v>314.08498787812113</v>
          </cell>
          <cell r="Y77">
            <v>333.13768303420954</v>
          </cell>
          <cell r="Z77">
            <v>348.11362360080631</v>
          </cell>
          <cell r="AA77">
            <v>355.21118050042884</v>
          </cell>
          <cell r="AB77">
            <v>357.80753419320121</v>
          </cell>
          <cell r="AC77">
            <v>355.90744679668154</v>
          </cell>
          <cell r="AD77">
            <v>349.52788333981243</v>
          </cell>
          <cell r="AE77">
            <v>338.69827210788276</v>
          </cell>
          <cell r="AF77">
            <v>323.46076498748573</v>
          </cell>
          <cell r="AG77">
            <v>303.87049781147778</v>
          </cell>
          <cell r="AH77">
            <v>279.99585070393948</v>
          </cell>
          <cell r="AJ77">
            <v>0</v>
          </cell>
          <cell r="AK77">
            <v>16.897966065466065</v>
          </cell>
          <cell r="AL77">
            <v>33.34316700259528</v>
          </cell>
          <cell r="AM77">
            <v>49.290032380417458</v>
          </cell>
          <cell r="AN77">
            <v>64.692991767962354</v>
          </cell>
          <cell r="AO77">
            <v>79.506474734259712</v>
          </cell>
          <cell r="AP77">
            <v>93.684910848339456</v>
          </cell>
          <cell r="AQ77">
            <v>107.18272967923113</v>
          </cell>
          <cell r="AR77">
            <v>119.95436079596473</v>
          </cell>
          <cell r="AS77">
            <v>131.95423376756995</v>
          </cell>
          <cell r="AT77">
            <v>143.13677816307649</v>
          </cell>
          <cell r="AU77">
            <v>170.04616636466503</v>
          </cell>
          <cell r="AV77">
            <v>195.27628631348131</v>
          </cell>
          <cell r="AW77">
            <v>217.74238201009257</v>
          </cell>
          <cell r="AX77">
            <v>238.18315146462896</v>
          </cell>
          <cell r="AY77">
            <v>256.52140647473942</v>
          </cell>
          <cell r="AZ77">
            <v>272.6815366709227</v>
          </cell>
          <cell r="BA77">
            <v>286.58953026299201</v>
          </cell>
          <cell r="BB77">
            <v>298.17299478653979</v>
          </cell>
          <cell r="BC77">
            <v>307.36117784940143</v>
          </cell>
          <cell r="BD77">
            <v>314.08498787812113</v>
          </cell>
          <cell r="BE77">
            <v>333.13768303420954</v>
          </cell>
          <cell r="BF77">
            <v>348.11362360080631</v>
          </cell>
          <cell r="BG77">
            <v>355.21118050042884</v>
          </cell>
          <cell r="BH77">
            <v>357.80753419320121</v>
          </cell>
          <cell r="BI77">
            <v>355.90744679668154</v>
          </cell>
          <cell r="BJ77">
            <v>349.52788333981243</v>
          </cell>
          <cell r="BK77">
            <v>338.69827210788276</v>
          </cell>
          <cell r="BL77">
            <v>323.46076498748573</v>
          </cell>
          <cell r="BM77">
            <v>303.87049781147778</v>
          </cell>
          <cell r="BN77">
            <v>279.99585070393948</v>
          </cell>
        </row>
        <row r="78">
          <cell r="D78">
            <v>2855341.1859065234</v>
          </cell>
          <cell r="E78">
            <v>2827223.7287689475</v>
          </cell>
          <cell r="F78">
            <v>2785011.4941275748</v>
          </cell>
          <cell r="G78">
            <v>2749945.9932564856</v>
          </cell>
          <cell r="H78">
            <v>2714945.6278451383</v>
          </cell>
          <cell r="I78">
            <v>2680009.5769791473</v>
          </cell>
          <cell r="J78">
            <v>2645137.019744128</v>
          </cell>
          <cell r="K78">
            <v>2610327.1352256951</v>
          </cell>
          <cell r="L78">
            <v>2575579.1025094632</v>
          </cell>
          <cell r="M78">
            <v>2540892.1006810474</v>
          </cell>
          <cell r="N78">
            <v>2506265.3088260614</v>
          </cell>
          <cell r="O78">
            <v>2430290.3430594858</v>
          </cell>
          <cell r="P78">
            <v>2354524.0844439156</v>
          </cell>
          <cell r="Q78">
            <v>2278963.9775831671</v>
          </cell>
          <cell r="R78">
            <v>2203605.6436270517</v>
          </cell>
          <cell r="S78">
            <v>2128445.5196115882</v>
          </cell>
          <cell r="T78">
            <v>2053480.0409949664</v>
          </cell>
          <cell r="U78">
            <v>1978705.6416367949</v>
          </cell>
          <cell r="V78">
            <v>1904118.7537773575</v>
          </cell>
          <cell r="W78">
            <v>1829715.8080168648</v>
          </cell>
          <cell r="X78">
            <v>1755493.2332947098</v>
          </cell>
          <cell r="Y78">
            <v>1678736.5511652848</v>
          </cell>
          <cell r="Z78">
            <v>1602312.2726434069</v>
          </cell>
          <cell r="AA78">
            <v>1526217.6431940766</v>
          </cell>
          <cell r="AB78">
            <v>1450442.7294727594</v>
          </cell>
          <cell r="AC78">
            <v>1374980.9705532601</v>
          </cell>
          <cell r="AD78">
            <v>1299825.7933064757</v>
          </cell>
          <cell r="AE78">
            <v>1224970.6121400448</v>
          </cell>
          <cell r="AF78">
            <v>1150408.8287380049</v>
          </cell>
          <cell r="AG78">
            <v>1076133.8318004466</v>
          </cell>
          <cell r="AH78">
            <v>1002138.9967831713</v>
          </cell>
          <cell r="AJ78">
            <v>2855341.1859065234</v>
          </cell>
          <cell r="AK78">
            <v>2833942.1758421566</v>
          </cell>
          <cell r="AL78">
            <v>2801033.2294812393</v>
          </cell>
          <cell r="AM78">
            <v>2773978.5962869823</v>
          </cell>
          <cell r="AN78">
            <v>2746989.0985524664</v>
          </cell>
          <cell r="AO78">
            <v>2720063.915363308</v>
          </cell>
          <cell r="AP78">
            <v>2693202.2258051205</v>
          </cell>
          <cell r="AQ78">
            <v>2666403.2089635204</v>
          </cell>
          <cell r="AR78">
            <v>2639666.0439241198</v>
          </cell>
          <cell r="AS78">
            <v>2612989.9097725367</v>
          </cell>
          <cell r="AT78">
            <v>2586373.9855943825</v>
          </cell>
          <cell r="AU78">
            <v>2528503.5432919445</v>
          </cell>
          <cell r="AV78">
            <v>2470841.8081405116</v>
          </cell>
          <cell r="AW78">
            <v>2413386.2247439008</v>
          </cell>
          <cell r="AX78">
            <v>2356132.4142519226</v>
          </cell>
          <cell r="AY78">
            <v>2299076.8137005968</v>
          </cell>
          <cell r="AZ78">
            <v>2242215.8585481127</v>
          </cell>
          <cell r="BA78">
            <v>2185545.9826540784</v>
          </cell>
          <cell r="BB78">
            <v>2129063.6182587785</v>
          </cell>
          <cell r="BC78">
            <v>2072765.1959624237</v>
          </cell>
          <cell r="BD78">
            <v>2016647.1447044057</v>
          </cell>
          <cell r="BE78">
            <v>1958494.5762495992</v>
          </cell>
          <cell r="BF78">
            <v>1900674.4114023396</v>
          </cell>
          <cell r="BG78">
            <v>1843183.8956276283</v>
          </cell>
          <cell r="BH78">
            <v>1786013.0955809294</v>
          </cell>
          <cell r="BI78">
            <v>1729155.4503360486</v>
          </cell>
          <cell r="BJ78">
            <v>1672604.3867638831</v>
          </cell>
          <cell r="BK78">
            <v>1616353.3192720707</v>
          </cell>
          <cell r="BL78">
            <v>1560395.6495446488</v>
          </cell>
          <cell r="BM78">
            <v>1504724.7662817093</v>
          </cell>
          <cell r="BN78">
            <v>1449334.0449390525</v>
          </cell>
        </row>
        <row r="79">
          <cell r="D79">
            <v>312187.37987787981</v>
          </cell>
          <cell r="E79">
            <v>309729.44684348634</v>
          </cell>
          <cell r="F79">
            <v>307242.10021028703</v>
          </cell>
          <cell r="G79">
            <v>304724.16445129394</v>
          </cell>
          <cell r="H79">
            <v>302179.03615203768</v>
          </cell>
          <cell r="I79">
            <v>299608.91707168473</v>
          </cell>
          <cell r="J79">
            <v>297015.96753081447</v>
          </cell>
          <cell r="K79">
            <v>294402.30641141813</v>
          </cell>
          <cell r="L79">
            <v>291770.01115690009</v>
          </cell>
          <cell r="M79">
            <v>289121.11777207709</v>
          </cell>
          <cell r="N79">
            <v>286457.62082317827</v>
          </cell>
          <cell r="O79">
            <v>277166.30590517633</v>
          </cell>
          <cell r="P79">
            <v>270768.07310535182</v>
          </cell>
          <cell r="Q79">
            <v>264371.903242614</v>
          </cell>
          <cell r="R79">
            <v>257983.68359421383</v>
          </cell>
          <cell r="S79">
            <v>251609.68389344611</v>
          </cell>
          <cell r="T79">
            <v>245256.00246418975</v>
          </cell>
          <cell r="U79">
            <v>238928.56627141291</v>
          </cell>
          <cell r="V79">
            <v>232633.13097268061</v>
          </cell>
          <cell r="W79">
            <v>226375.28097066487</v>
          </cell>
          <cell r="X79">
            <v>220160.42946665862</v>
          </cell>
          <cell r="Y79">
            <v>214174.25013325643</v>
          </cell>
          <cell r="Z79">
            <v>208248.83616605261</v>
          </cell>
          <cell r="AA79">
            <v>202395.8958991672</v>
          </cell>
          <cell r="AB79">
            <v>196622.60010924263</v>
          </cell>
          <cell r="AC79">
            <v>190937.83080852285</v>
          </cell>
          <cell r="AD79">
            <v>185350.16093972241</v>
          </cell>
          <cell r="AE79">
            <v>179867.85472474335</v>
          </cell>
          <cell r="AF79">
            <v>174498.8680259776</v>
          </cell>
          <cell r="AG79">
            <v>169250.84872019343</v>
          </cell>
          <cell r="AH79">
            <v>164131.13708500809</v>
          </cell>
          <cell r="AJ79">
            <v>312187.37987787981</v>
          </cell>
          <cell r="AK79">
            <v>310292.89853335114</v>
          </cell>
          <cell r="AL79">
            <v>308369.44749068021</v>
          </cell>
          <cell r="AM79">
            <v>306415.8512228792</v>
          </cell>
          <cell r="AN79">
            <v>304435.50631547871</v>
          </cell>
          <cell r="AO79">
            <v>302430.61452764529</v>
          </cell>
          <cell r="AP79">
            <v>300403.33617995807</v>
          </cell>
          <cell r="AQ79">
            <v>298355.79015440861</v>
          </cell>
          <cell r="AR79">
            <v>296290.05389440118</v>
          </cell>
          <cell r="AS79">
            <v>294208.16340475244</v>
          </cell>
          <cell r="AT79">
            <v>292112.11325169151</v>
          </cell>
          <cell r="AU79">
            <v>284236.58832220343</v>
          </cell>
          <cell r="AV79">
            <v>279248.18124241225</v>
          </cell>
          <cell r="AW79">
            <v>274261.83709970763</v>
          </cell>
          <cell r="AX79">
            <v>269283.44317134086</v>
          </cell>
          <cell r="AY79">
            <v>264319.26919060637</v>
          </cell>
          <cell r="AZ79">
            <v>259375.41348138344</v>
          </cell>
          <cell r="BA79">
            <v>254457.80300863986</v>
          </cell>
          <cell r="BB79">
            <v>249572.19342994087</v>
          </cell>
          <cell r="BC79">
            <v>244724.16914795848</v>
          </cell>
          <cell r="BD79">
            <v>239919.14336398544</v>
          </cell>
          <cell r="BE79">
            <v>235220.69951009395</v>
          </cell>
          <cell r="BF79">
            <v>230583.02102240076</v>
          </cell>
          <cell r="BG79">
            <v>226017.81623502611</v>
          </cell>
          <cell r="BH79">
            <v>221532.25592461214</v>
          </cell>
          <cell r="BI79">
            <v>217135.22210340304</v>
          </cell>
          <cell r="BJ79">
            <v>212835.28771411331</v>
          </cell>
          <cell r="BK79">
            <v>208640.71697864495</v>
          </cell>
          <cell r="BL79">
            <v>204559.4657593898</v>
          </cell>
          <cell r="BM79">
            <v>200599.18193311631</v>
          </cell>
          <cell r="BN79">
            <v>196767.20577744162</v>
          </cell>
        </row>
        <row r="80">
          <cell r="D80">
            <v>16766.545936057693</v>
          </cell>
          <cell r="E80">
            <v>16471.608226305183</v>
          </cell>
          <cell r="F80">
            <v>16195.925879977292</v>
          </cell>
          <cell r="G80">
            <v>15917.579944128307</v>
          </cell>
          <cell r="H80">
            <v>15643.911655726488</v>
          </cell>
          <cell r="I80">
            <v>15374.946872145638</v>
          </cell>
          <cell r="J80">
            <v>15110.711185066752</v>
          </cell>
          <cell r="K80">
            <v>14851.229920478081</v>
          </cell>
          <cell r="L80">
            <v>14596.528138675072</v>
          </cell>
          <cell r="M80">
            <v>14346.630634260393</v>
          </cell>
          <cell r="N80">
            <v>14101.561936143944</v>
          </cell>
          <cell r="O80">
            <v>13129.92474943768</v>
          </cell>
          <cell r="P80">
            <v>12570.946999488377</v>
          </cell>
          <cell r="Q80">
            <v>12031.24824728621</v>
          </cell>
          <cell r="R80">
            <v>11510.632489628595</v>
          </cell>
          <cell r="S80">
            <v>11009.073094943418</v>
          </cell>
          <cell r="T80">
            <v>10526.538579375545</v>
          </cell>
          <cell r="U80">
            <v>10062.992543762528</v>
          </cell>
          <cell r="V80">
            <v>9618.3936096999587</v>
          </cell>
          <cell r="W80">
            <v>9192.6953546965487</v>
          </cell>
          <cell r="X80">
            <v>8785.8462464188324</v>
          </cell>
          <cell r="Y80">
            <v>8239.3475902650353</v>
          </cell>
          <cell r="Z80">
            <v>7726.8017796821832</v>
          </cell>
          <cell r="AA80">
            <v>7249.212466459604</v>
          </cell>
          <cell r="AB80">
            <v>6805.470431550164</v>
          </cell>
          <cell r="AC80">
            <v>6395.4193629235842</v>
          </cell>
          <cell r="AD80">
            <v>6018.8867741303729</v>
          </cell>
          <cell r="AE80">
            <v>5675.6834721687374</v>
          </cell>
          <cell r="AF80">
            <v>5365.6030139279974</v>
          </cell>
          <cell r="AG80">
            <v>5088.4211512085112</v>
          </cell>
          <cell r="AH80">
            <v>4843.8952643181356</v>
          </cell>
          <cell r="AJ80">
            <v>16766.545936057693</v>
          </cell>
          <cell r="AK80">
            <v>16508.515043520863</v>
          </cell>
          <cell r="AL80">
            <v>16269.79979591464</v>
          </cell>
          <cell r="AM80">
            <v>16028.48124029332</v>
          </cell>
          <cell r="AN80">
            <v>15791.90061362515</v>
          </cell>
          <cell r="AO80">
            <v>15560.083773283939</v>
          </cell>
          <cell r="AP80">
            <v>15333.056310950687</v>
          </cell>
          <cell r="AQ80">
            <v>15110.843552613642</v>
          </cell>
          <cell r="AR80">
            <v>14893.470558568246</v>
          </cell>
          <cell r="AS80">
            <v>14680.96212341717</v>
          </cell>
          <cell r="AT80">
            <v>14473.342776070314</v>
          </cell>
          <cell r="AU80">
            <v>13631.221502757871</v>
          </cell>
          <cell r="AV80">
            <v>13167.66769869083</v>
          </cell>
          <cell r="AW80">
            <v>12723.392892370928</v>
          </cell>
          <cell r="AX80">
            <v>12298.201080595582</v>
          </cell>
          <cell r="AY80">
            <v>11892.065631792664</v>
          </cell>
          <cell r="AZ80">
            <v>11504.955062107056</v>
          </cell>
          <cell r="BA80">
            <v>11136.8329723763</v>
          </cell>
          <cell r="BB80">
            <v>10787.657984195994</v>
          </cell>
          <cell r="BC80">
            <v>10457.383675074847</v>
          </cell>
          <cell r="BD80">
            <v>10145.958512679394</v>
          </cell>
          <cell r="BE80">
            <v>9696.2856533135746</v>
          </cell>
          <cell r="BF80">
            <v>9280.5656395186979</v>
          </cell>
          <cell r="BG80">
            <v>8899.8021230840986</v>
          </cell>
          <cell r="BH80">
            <v>8552.8858849626358</v>
          </cell>
          <cell r="BI80">
            <v>8239.6606131240314</v>
          </cell>
          <cell r="BJ80">
            <v>7959.9538211187974</v>
          </cell>
          <cell r="BK80">
            <v>7713.5763159451399</v>
          </cell>
          <cell r="BL80">
            <v>7500.3216544923744</v>
          </cell>
          <cell r="BM80">
            <v>7319.9655885608636</v>
          </cell>
          <cell r="BN80">
            <v>7172.265498458466</v>
          </cell>
        </row>
        <row r="81">
          <cell r="D81">
            <v>2526387.2600925858</v>
          </cell>
          <cell r="E81">
            <v>2501022.6736991564</v>
          </cell>
          <cell r="F81">
            <v>2475863.7283149268</v>
          </cell>
          <cell r="G81">
            <v>2450699.5763381184</v>
          </cell>
          <cell r="H81">
            <v>2425596.3660876211</v>
          </cell>
          <cell r="I81">
            <v>2400551.0490325107</v>
          </cell>
          <cell r="J81">
            <v>2375560.6183461412</v>
          </cell>
          <cell r="K81">
            <v>2350622.1089061475</v>
          </cell>
          <cell r="L81">
            <v>2325732.5972944447</v>
          </cell>
          <cell r="M81">
            <v>2300889.2017972278</v>
          </cell>
          <cell r="N81">
            <v>2276089.082404973</v>
          </cell>
          <cell r="O81">
            <v>2139994.1124048722</v>
          </cell>
          <cell r="P81">
            <v>2071185.064339075</v>
          </cell>
          <cell r="Q81">
            <v>2002560.8260932672</v>
          </cell>
          <cell r="R81">
            <v>1934111.3275432088</v>
          </cell>
          <cell r="S81">
            <v>1865826.7626231983</v>
          </cell>
          <cell r="T81">
            <v>1797697.4999514008</v>
          </cell>
          <cell r="U81">
            <v>1729714.0828216197</v>
          </cell>
          <cell r="V81">
            <v>1661867.2291949771</v>
          </cell>
          <cell r="W81">
            <v>1594147.8316915033</v>
          </cell>
          <cell r="X81">
            <v>1526546.9575816325</v>
          </cell>
          <cell r="Y81">
            <v>1456322.9534417635</v>
          </cell>
          <cell r="Z81">
            <v>1386336.634697672</v>
          </cell>
          <cell r="AA81">
            <v>1316572.5348284494</v>
          </cell>
          <cell r="AB81">
            <v>1247014.6589319662</v>
          </cell>
          <cell r="AC81">
            <v>1177647.7203818138</v>
          </cell>
          <cell r="AD81">
            <v>1108456.745592623</v>
          </cell>
          <cell r="AE81">
            <v>1039427.0739431327</v>
          </cell>
          <cell r="AF81">
            <v>970544.35769809934</v>
          </cell>
          <cell r="AG81">
            <v>901794.56192904466</v>
          </cell>
          <cell r="AH81">
            <v>833163.96443384537</v>
          </cell>
          <cell r="AJ81">
            <v>2526387.2600925858</v>
          </cell>
          <cell r="AK81">
            <v>2507604.1743823919</v>
          </cell>
          <cell r="AL81">
            <v>2489037.0052776132</v>
          </cell>
          <cell r="AM81">
            <v>2470474.9051764682</v>
          </cell>
          <cell r="AN81">
            <v>2451984.0223978488</v>
          </cell>
          <cell r="AO81">
            <v>2433561.3084108299</v>
          </cell>
          <cell r="AP81">
            <v>2415203.7563887653</v>
          </cell>
          <cell r="AQ81">
            <v>2396908.4012092911</v>
          </cell>
          <cell r="AR81">
            <v>2378672.3194543212</v>
          </cell>
          <cell r="AS81">
            <v>2360492.6294100513</v>
          </cell>
          <cell r="AT81">
            <v>2342366.4910669578</v>
          </cell>
          <cell r="AU81">
            <v>2230635.7334669833</v>
          </cell>
          <cell r="AV81">
            <v>2178425.9591994085</v>
          </cell>
          <cell r="AW81">
            <v>2126400.9947518222</v>
          </cell>
          <cell r="AX81">
            <v>2074550.769999986</v>
          </cell>
          <cell r="AY81">
            <v>2022865.4788781973</v>
          </cell>
          <cell r="AZ81">
            <v>1971335.4900046219</v>
          </cell>
          <cell r="BA81">
            <v>1919951.3466730623</v>
          </cell>
          <cell r="BB81">
            <v>1868703.7668446419</v>
          </cell>
          <cell r="BC81">
            <v>1817583.6431393905</v>
          </cell>
          <cell r="BD81">
            <v>1766582.042827741</v>
          </cell>
          <cell r="BE81">
            <v>1713577.5910861918</v>
          </cell>
          <cell r="BF81">
            <v>1660810.8247404206</v>
          </cell>
          <cell r="BG81">
            <v>1608266.277269518</v>
          </cell>
          <cell r="BH81">
            <v>1555927.9537713542</v>
          </cell>
          <cell r="BI81">
            <v>1503780.5676195219</v>
          </cell>
          <cell r="BJ81">
            <v>1451809.1452286511</v>
          </cell>
          <cell r="BK81">
            <v>1399999.0259774802</v>
          </cell>
          <cell r="BL81">
            <v>1348335.8621307665</v>
          </cell>
          <cell r="BM81">
            <v>1296805.6187600323</v>
          </cell>
          <cell r="BN81">
            <v>1245394.5736631521</v>
          </cell>
        </row>
        <row r="82">
          <cell r="D82">
            <v>149929.74661203282</v>
          </cell>
          <cell r="E82">
            <v>149418.36623228851</v>
          </cell>
          <cell r="F82">
            <v>148903.74737001734</v>
          </cell>
          <cell r="G82">
            <v>148385.89002521939</v>
          </cell>
          <cell r="H82">
            <v>147864.7941978946</v>
          </cell>
          <cell r="I82">
            <v>147340.45988804303</v>
          </cell>
          <cell r="J82">
            <v>146812.8870956646</v>
          </cell>
          <cell r="K82">
            <v>146282.07582075935</v>
          </cell>
          <cell r="L82">
            <v>145748.0260633273</v>
          </cell>
          <cell r="M82">
            <v>145210.73782336843</v>
          </cell>
          <cell r="N82">
            <v>144670.21110088271</v>
          </cell>
          <cell r="O82">
            <v>142889.79535986483</v>
          </cell>
          <cell r="P82">
            <v>141085.09099989576</v>
          </cell>
          <cell r="Q82">
            <v>139256.09802097559</v>
          </cell>
          <cell r="R82">
            <v>137402.81642310423</v>
          </cell>
          <cell r="S82">
            <v>135525.24620628176</v>
          </cell>
          <cell r="T82">
            <v>133623.38737050814</v>
          </cell>
          <cell r="U82">
            <v>131697.23991578334</v>
          </cell>
          <cell r="V82">
            <v>129746.8038421074</v>
          </cell>
          <cell r="W82">
            <v>127772.07914948033</v>
          </cell>
          <cell r="X82">
            <v>125773.06583790209</v>
          </cell>
          <cell r="Y82">
            <v>120913.36297501695</v>
          </cell>
          <cell r="Z82">
            <v>116024.51376939044</v>
          </cell>
          <cell r="AA82">
            <v>111106.51822102253</v>
          </cell>
          <cell r="AB82">
            <v>106159.37632991326</v>
          </cell>
          <cell r="AC82">
            <v>101183.08809606258</v>
          </cell>
          <cell r="AD82">
            <v>96177.653519470536</v>
          </cell>
          <cell r="AE82">
            <v>91143.072600137122</v>
          </cell>
          <cell r="AF82">
            <v>86079.345338062325</v>
          </cell>
          <cell r="AG82">
            <v>80986.471733246159</v>
          </cell>
          <cell r="AH82">
            <v>75864.451785688609</v>
          </cell>
          <cell r="AJ82">
            <v>149929.74661203282</v>
          </cell>
          <cell r="AK82">
            <v>149823.98616877268</v>
          </cell>
          <cell r="AL82">
            <v>149716.60648424915</v>
          </cell>
          <cell r="AM82">
            <v>149607.60755846222</v>
          </cell>
          <cell r="AN82">
            <v>149496.98939141186</v>
          </cell>
          <cell r="AO82">
            <v>149384.75198309807</v>
          </cell>
          <cell r="AP82">
            <v>149270.89533352089</v>
          </cell>
          <cell r="AQ82">
            <v>149155.41944268032</v>
          </cell>
          <cell r="AR82">
            <v>149038.32431057631</v>
          </cell>
          <cell r="AS82">
            <v>148919.60993720891</v>
          </cell>
          <cell r="AT82">
            <v>148799.27632257811</v>
          </cell>
          <cell r="AU82">
            <v>148283.89281859924</v>
          </cell>
          <cell r="AV82">
            <v>147756.36500514476</v>
          </cell>
          <cell r="AW82">
            <v>147216.69288221476</v>
          </cell>
          <cell r="AX82">
            <v>146664.87644980918</v>
          </cell>
          <cell r="AY82">
            <v>146100.91570792801</v>
          </cell>
          <cell r="AZ82">
            <v>145524.8106565713</v>
          </cell>
          <cell r="BA82">
            <v>144936.56129573897</v>
          </cell>
          <cell r="BB82">
            <v>144336.16762543109</v>
          </cell>
          <cell r="BC82">
            <v>143723.62964564766</v>
          </cell>
          <cell r="BD82">
            <v>143098.94735638861</v>
          </cell>
          <cell r="BE82">
            <v>140893.99054486409</v>
          </cell>
          <cell r="BF82">
            <v>138674.46056196888</v>
          </cell>
          <cell r="BG82">
            <v>136440.35740770298</v>
          </cell>
          <cell r="BH82">
            <v>134191.68108206638</v>
          </cell>
          <cell r="BI82">
            <v>131928.43158505909</v>
          </cell>
          <cell r="BJ82">
            <v>129650.60891668111</v>
          </cell>
          <cell r="BK82">
            <v>127358.21307693246</v>
          </cell>
          <cell r="BL82">
            <v>125051.24406581311</v>
          </cell>
          <cell r="BM82">
            <v>122729.70188332308</v>
          </cell>
          <cell r="BN82">
            <v>120393.58652946235</v>
          </cell>
        </row>
        <row r="83">
          <cell r="D83">
            <v>0</v>
          </cell>
          <cell r="E83">
            <v>33.606130218059363</v>
          </cell>
          <cell r="F83">
            <v>76.259658608627092</v>
          </cell>
          <cell r="G83">
            <v>128.34033876312174</v>
          </cell>
          <cell r="H83">
            <v>190.22792427296176</v>
          </cell>
          <cell r="I83">
            <v>262.30216872956566</v>
          </cell>
          <cell r="J83">
            <v>344.94282572435202</v>
          </cell>
          <cell r="K83">
            <v>438.52964884873916</v>
          </cell>
          <cell r="L83">
            <v>543.44239169414561</v>
          </cell>
          <cell r="M83">
            <v>660.06080785199038</v>
          </cell>
          <cell r="N83">
            <v>788.76465091369118</v>
          </cell>
          <cell r="O83">
            <v>1002.4295018045576</v>
          </cell>
          <cell r="P83">
            <v>1241.204973183128</v>
          </cell>
          <cell r="Q83">
            <v>1500.5793338958454</v>
          </cell>
          <cell r="R83">
            <v>1784.6373874515912</v>
          </cell>
          <cell r="S83">
            <v>2093.877360155424</v>
          </cell>
          <cell r="T83">
            <v>2428.782888978616</v>
          </cell>
          <cell r="U83">
            <v>2789.8228486714497</v>
          </cell>
          <cell r="V83">
            <v>3177.4511788760133</v>
          </cell>
          <cell r="W83">
            <v>3592.1067112389992</v>
          </cell>
          <cell r="X83">
            <v>4034.2129965244958</v>
          </cell>
          <cell r="Y83">
            <v>4678.0288971747032</v>
          </cell>
          <cell r="Z83">
            <v>5367.4281771792184</v>
          </cell>
          <cell r="AA83">
            <v>6050.2750686532718</v>
          </cell>
          <cell r="AB83">
            <v>6765.125146231464</v>
          </cell>
          <cell r="AC83">
            <v>7510.8236999394676</v>
          </cell>
          <cell r="AD83">
            <v>8286.0962493636671</v>
          </cell>
          <cell r="AE83">
            <v>9089.5463741098501</v>
          </cell>
          <cell r="AF83">
            <v>9919.6535442618751</v>
          </cell>
          <cell r="AG83">
            <v>10774.770950840337</v>
          </cell>
          <cell r="AH83">
            <v>11653.123336261244</v>
          </cell>
          <cell r="AJ83">
            <v>0</v>
          </cell>
          <cell r="AK83">
            <v>33.606130218059363</v>
          </cell>
          <cell r="AL83">
            <v>76.259658608627092</v>
          </cell>
          <cell r="AM83">
            <v>128.34033876312174</v>
          </cell>
          <cell r="AN83">
            <v>190.22792427296176</v>
          </cell>
          <cell r="AO83">
            <v>262.30216872956566</v>
          </cell>
          <cell r="AP83">
            <v>344.94282572435202</v>
          </cell>
          <cell r="AQ83">
            <v>438.52964884873916</v>
          </cell>
          <cell r="AR83">
            <v>543.44239169414561</v>
          </cell>
          <cell r="AS83">
            <v>660.06080785199038</v>
          </cell>
          <cell r="AT83">
            <v>788.76465091369118</v>
          </cell>
          <cell r="AU83">
            <v>1002.4295018045576</v>
          </cell>
          <cell r="AV83">
            <v>1241.204973183128</v>
          </cell>
          <cell r="AW83">
            <v>1500.5793338958454</v>
          </cell>
          <cell r="AX83">
            <v>1784.6373874515912</v>
          </cell>
          <cell r="AY83">
            <v>2093.877360155424</v>
          </cell>
          <cell r="AZ83">
            <v>2428.782888978616</v>
          </cell>
          <cell r="BA83">
            <v>2789.8228486714497</v>
          </cell>
          <cell r="BB83">
            <v>3177.4511788760133</v>
          </cell>
          <cell r="BC83">
            <v>3592.1067112389992</v>
          </cell>
          <cell r="BD83">
            <v>4034.2129965244958</v>
          </cell>
          <cell r="BE83">
            <v>4678.0288971747032</v>
          </cell>
          <cell r="BF83">
            <v>5367.4281771792184</v>
          </cell>
          <cell r="BG83">
            <v>6050.2750686532718</v>
          </cell>
          <cell r="BH83">
            <v>6765.125146231464</v>
          </cell>
          <cell r="BI83">
            <v>7510.8236999394676</v>
          </cell>
          <cell r="BJ83">
            <v>8286.0962493636671</v>
          </cell>
          <cell r="BK83">
            <v>9089.5463741098501</v>
          </cell>
          <cell r="BL83">
            <v>9919.6535442618751</v>
          </cell>
          <cell r="BM83">
            <v>10774.770950840337</v>
          </cell>
          <cell r="BN83">
            <v>11653.123336261244</v>
          </cell>
        </row>
        <row r="84">
          <cell r="D84">
            <v>149929.74661203282</v>
          </cell>
          <cell r="E84">
            <v>149384.76010207046</v>
          </cell>
          <cell r="F84">
            <v>148827.48771140873</v>
          </cell>
          <cell r="G84">
            <v>148257.54968645627</v>
          </cell>
          <cell r="H84">
            <v>147674.56627362163</v>
          </cell>
          <cell r="I84">
            <v>147078.15771931346</v>
          </cell>
          <cell r="J84">
            <v>146467.94426994026</v>
          </cell>
          <cell r="K84">
            <v>145843.5461719106</v>
          </cell>
          <cell r="L84">
            <v>145204.58367163315</v>
          </cell>
          <cell r="M84">
            <v>144550.67701551644</v>
          </cell>
          <cell r="N84">
            <v>143881.44644996902</v>
          </cell>
          <cell r="O84">
            <v>141887.36585806028</v>
          </cell>
          <cell r="P84">
            <v>139843.88602671263</v>
          </cell>
          <cell r="Q84">
            <v>137755.51868707975</v>
          </cell>
          <cell r="R84">
            <v>135618.17903565263</v>
          </cell>
          <cell r="S84">
            <v>133431.36884612634</v>
          </cell>
          <cell r="T84">
            <v>131194.60448152953</v>
          </cell>
          <cell r="U84">
            <v>128907.41706711189</v>
          </cell>
          <cell r="V84">
            <v>126569.35266323139</v>
          </cell>
          <cell r="W84">
            <v>124179.97243824133</v>
          </cell>
          <cell r="X84">
            <v>121738.85284137759</v>
          </cell>
          <cell r="Y84">
            <v>116235.33407784224</v>
          </cell>
          <cell r="Z84">
            <v>110657.08559221122</v>
          </cell>
          <cell r="AA84">
            <v>105056.24315236926</v>
          </cell>
          <cell r="AB84">
            <v>99394.251183681787</v>
          </cell>
          <cell r="AC84">
            <v>93672.264396123108</v>
          </cell>
          <cell r="AD84">
            <v>87891.557270106874</v>
          </cell>
          <cell r="AE84">
            <v>82053.526226027272</v>
          </cell>
          <cell r="AF84">
            <v>76159.691793800448</v>
          </cell>
          <cell r="AG84">
            <v>70211.700782405824</v>
          </cell>
          <cell r="AH84">
            <v>64211.328449427368</v>
          </cell>
          <cell r="AJ84">
            <v>149929.74661203282</v>
          </cell>
          <cell r="AK84">
            <v>149790.38003855463</v>
          </cell>
          <cell r="AL84">
            <v>149640.34682564053</v>
          </cell>
          <cell r="AM84">
            <v>149479.2672196991</v>
          </cell>
          <cell r="AN84">
            <v>149306.76146713889</v>
          </cell>
          <cell r="AO84">
            <v>149122.44981436851</v>
          </cell>
          <cell r="AP84">
            <v>148925.95250779655</v>
          </cell>
          <cell r="AQ84">
            <v>148716.88979383156</v>
          </cell>
          <cell r="AR84">
            <v>148494.88191888217</v>
          </cell>
          <cell r="AS84">
            <v>148259.54912935692</v>
          </cell>
          <cell r="AT84">
            <v>148010.51167166443</v>
          </cell>
          <cell r="AU84">
            <v>147281.46331679469</v>
          </cell>
          <cell r="AV84">
            <v>146515.16003196163</v>
          </cell>
          <cell r="AW84">
            <v>145716.11354831891</v>
          </cell>
          <cell r="AX84">
            <v>144880.23906235758</v>
          </cell>
          <cell r="AY84">
            <v>144007.03834777258</v>
          </cell>
          <cell r="AZ84">
            <v>143096.02776759269</v>
          </cell>
          <cell r="BA84">
            <v>142146.73844706753</v>
          </cell>
          <cell r="BB84">
            <v>141158.71644655507</v>
          </cell>
          <cell r="BC84">
            <v>140131.52293440865</v>
          </cell>
          <cell r="BD84">
            <v>139064.73435986412</v>
          </cell>
          <cell r="BE84">
            <v>136215.9616476894</v>
          </cell>
          <cell r="BF84">
            <v>133307.03238478967</v>
          </cell>
          <cell r="BG84">
            <v>130390.08233904971</v>
          </cell>
          <cell r="BH84">
            <v>127426.55593583491</v>
          </cell>
          <cell r="BI84">
            <v>124417.60788511962</v>
          </cell>
          <cell r="BJ84">
            <v>121364.51266731745</v>
          </cell>
          <cell r="BK84">
            <v>118268.66670282261</v>
          </cell>
          <cell r="BL84">
            <v>115131.59052155123</v>
          </cell>
          <cell r="BM84">
            <v>111954.93093248275</v>
          </cell>
          <cell r="BN84">
            <v>108740.46319320111</v>
          </cell>
        </row>
        <row r="85">
          <cell r="D85">
            <v>87118.951257954774</v>
          </cell>
          <cell r="E85">
            <v>86796.741622992631</v>
          </cell>
          <cell r="F85">
            <v>86466.405011925337</v>
          </cell>
          <cell r="G85">
            <v>86127.878294872688</v>
          </cell>
          <cell r="H85">
            <v>85781.110580088178</v>
          </cell>
          <cell r="I85">
            <v>85426.06321395906</v>
          </cell>
          <cell r="J85">
            <v>85062.709781006401</v>
          </cell>
          <cell r="K85">
            <v>84691.036103885112</v>
          </cell>
          <cell r="L85">
            <v>84311.040243383904</v>
          </cell>
          <cell r="M85">
            <v>83922.73249842519</v>
          </cell>
          <cell r="N85">
            <v>83526.135406065237</v>
          </cell>
          <cell r="O85">
            <v>82353.584671000281</v>
          </cell>
          <cell r="P85">
            <v>81153.55038029718</v>
          </cell>
          <cell r="Q85">
            <v>79929.623989991771</v>
          </cell>
          <cell r="R85">
            <v>78679.634162362912</v>
          </cell>
          <cell r="S85">
            <v>77403.855947986172</v>
          </cell>
          <cell r="T85">
            <v>76102.589751836233</v>
          </cell>
          <cell r="U85">
            <v>74776.160854376925</v>
          </cell>
          <cell r="V85">
            <v>73424.918924294107</v>
          </cell>
          <cell r="W85">
            <v>72049.237522870972</v>
          </cell>
          <cell r="X85">
            <v>70649.513600006394</v>
          </cell>
          <cell r="Y85">
            <v>67474.235197823116</v>
          </cell>
          <cell r="Z85">
            <v>64265.546418142665</v>
          </cell>
          <cell r="AA85">
            <v>61054.836721406558</v>
          </cell>
          <cell r="AB85">
            <v>57819.859917312919</v>
          </cell>
          <cell r="AC85">
            <v>54562.041729408294</v>
          </cell>
          <cell r="AD85">
            <v>51282.837353479168</v>
          </cell>
          <cell r="AE85">
            <v>47983.727823277426</v>
          </cell>
          <cell r="AF85">
            <v>44666.216271370868</v>
          </cell>
          <cell r="AG85">
            <v>41331.82408511862</v>
          </cell>
          <cell r="AH85">
            <v>37982.086957771309</v>
          </cell>
          <cell r="AJ85">
            <v>87118.951257954774</v>
          </cell>
          <cell r="AK85">
            <v>87032.433233725882</v>
          </cell>
          <cell r="AL85">
            <v>86938.729118065472</v>
          </cell>
          <cell r="AM85">
            <v>86837.775781093267</v>
          </cell>
          <cell r="AN85">
            <v>86729.522331062792</v>
          </cell>
          <cell r="AO85">
            <v>86613.930114361254</v>
          </cell>
          <cell r="AP85">
            <v>86490.972715509808</v>
          </cell>
          <cell r="AQ85">
            <v>86360.635957163322</v>
          </cell>
          <cell r="AR85">
            <v>86222.917900110479</v>
          </cell>
          <cell r="AS85">
            <v>86077.828843273717</v>
          </cell>
          <cell r="AT85">
            <v>85925.391323709322</v>
          </cell>
          <cell r="AU85">
            <v>85487.906739883358</v>
          </cell>
          <cell r="AV85">
            <v>85029.995235471128</v>
          </cell>
          <cell r="AW85">
            <v>84555.248266508512</v>
          </cell>
          <cell r="AX85">
            <v>84061.494495274324</v>
          </cell>
          <cell r="AY85">
            <v>83549.008972344163</v>
          </cell>
          <cell r="AZ85">
            <v>83018.092102692681</v>
          </cell>
          <cell r="BA85">
            <v>82469.069166783738</v>
          </cell>
          <cell r="BB85">
            <v>81902.289833303177</v>
          </cell>
          <cell r="BC85">
            <v>81318.127663534193</v>
          </cell>
          <cell r="BD85">
            <v>80716.979607375659</v>
          </cell>
          <cell r="BE85">
            <v>79084.281627536489</v>
          </cell>
          <cell r="BF85">
            <v>77426.641232262395</v>
          </cell>
          <cell r="BG85">
            <v>75775.447881994944</v>
          </cell>
          <cell r="BH85">
            <v>74108.455386432208</v>
          </cell>
          <cell r="BI85">
            <v>72427.089469120809</v>
          </cell>
          <cell r="BJ85">
            <v>70732.805325847134</v>
          </cell>
          <cell r="BK85">
            <v>69027.083990363128</v>
          </cell>
          <cell r="BL85">
            <v>67311.42859523659</v>
          </cell>
          <cell r="BM85">
            <v>65587.360527826648</v>
          </cell>
          <cell r="BN85">
            <v>63856.415481383869</v>
          </cell>
        </row>
        <row r="86">
          <cell r="D86">
            <v>7866.5635989003513</v>
          </cell>
          <cell r="E86">
            <v>7834.6529264775945</v>
          </cell>
          <cell r="F86">
            <v>7800.7486771632575</v>
          </cell>
          <cell r="G86">
            <v>7764.5936670424717</v>
          </cell>
          <cell r="H86">
            <v>7725.9196035795749</v>
          </cell>
          <cell r="I86">
            <v>7684.4470856181251</v>
          </cell>
          <cell r="J86">
            <v>7639.8856033808979</v>
          </cell>
          <cell r="K86">
            <v>7591.9335384698907</v>
          </cell>
          <cell r="L86">
            <v>7540.27816386631</v>
          </cell>
          <cell r="M86">
            <v>7484.5956439305892</v>
          </cell>
          <cell r="N86">
            <v>7424.5510344023724</v>
          </cell>
          <cell r="O86">
            <v>7279.4675683231362</v>
          </cell>
          <cell r="P86">
            <v>7124.451015603926</v>
          </cell>
          <cell r="Q86">
            <v>6959.977714625963</v>
          </cell>
          <cell r="R86">
            <v>6784.6358316069363</v>
          </cell>
          <cell r="S86">
            <v>6597.7631029838058</v>
          </cell>
          <cell r="T86">
            <v>6398.6863328055897</v>
          </cell>
          <cell r="U86">
            <v>6186.7219706164196</v>
          </cell>
          <cell r="V86">
            <v>5961.1766969246137</v>
          </cell>
          <cell r="W86">
            <v>5721.3480162577098</v>
          </cell>
          <cell r="X86">
            <v>5466.5248578035116</v>
          </cell>
          <cell r="Y86">
            <v>4997.4130987352228</v>
          </cell>
          <cell r="Z86">
            <v>4503.9768376811389</v>
          </cell>
          <cell r="AA86">
            <v>4000.8991458774167</v>
          </cell>
          <cell r="AB86">
            <v>3476.4437896537502</v>
          </cell>
          <cell r="AC86">
            <v>2930.2728877502095</v>
          </cell>
          <cell r="AD86">
            <v>2362.1209928902517</v>
          </cell>
          <cell r="AE86">
            <v>1771.8001873045851</v>
          </cell>
          <cell r="AF86">
            <v>1159.2052734507336</v>
          </cell>
          <cell r="AG86">
            <v>524.31905992835777</v>
          </cell>
          <cell r="AH86">
            <v>-132.7822574097213</v>
          </cell>
          <cell r="AJ86">
            <v>7866.5635989003513</v>
          </cell>
          <cell r="AK86">
            <v>7855.9351276380585</v>
          </cell>
          <cell r="AL86">
            <v>7843.398038371055</v>
          </cell>
          <cell r="AM86">
            <v>7828.6951471844714</v>
          </cell>
          <cell r="AN86">
            <v>7811.5581615426436</v>
          </cell>
          <cell r="AO86">
            <v>7791.7076802891297</v>
          </cell>
          <cell r="AP86">
            <v>7768.8531936467089</v>
          </cell>
          <cell r="AQ86">
            <v>7742.6930832173757</v>
          </cell>
          <cell r="AR86">
            <v>7712.9146219823369</v>
          </cell>
          <cell r="AS86">
            <v>7679.1939743020266</v>
          </cell>
          <cell r="AT86">
            <v>7641.1961959160872</v>
          </cell>
          <cell r="AU86">
            <v>7562.4868602025726</v>
          </cell>
          <cell r="AV86">
            <v>7474.481629500594</v>
          </cell>
          <cell r="AW86">
            <v>7377.6568421913762</v>
          </cell>
          <cell r="AX86">
            <v>7270.6006644926047</v>
          </cell>
          <cell r="AY86">
            <v>7152.6508328412392</v>
          </cell>
          <cell r="AZ86">
            <v>7023.1341512862982</v>
          </cell>
          <cell r="BA86">
            <v>6881.3670693719168</v>
          </cell>
          <cell r="BB86">
            <v>6726.6562676064086</v>
          </cell>
          <cell r="BC86">
            <v>6558.2992505173152</v>
          </cell>
          <cell r="BD86">
            <v>6375.5849472924374</v>
          </cell>
          <cell r="BE86">
            <v>6045.7632832444369</v>
          </cell>
          <cell r="BF86">
            <v>5692.3817471924549</v>
          </cell>
          <cell r="BG86">
            <v>5330.1234103726474</v>
          </cell>
          <cell r="BH86">
            <v>4947.2520391147091</v>
          </cell>
          <cell r="BI86">
            <v>4543.4297521587096</v>
          </cell>
          <cell r="BJ86">
            <v>4118.3911022281063</v>
          </cell>
          <cell r="BK86">
            <v>3671.9481715536085</v>
          </cell>
          <cell r="BL86">
            <v>3203.9957625927373</v>
          </cell>
          <cell r="BM86">
            <v>2714.5166839451558</v>
          </cell>
          <cell r="BN86">
            <v>2203.5871314636834</v>
          </cell>
        </row>
        <row r="87">
          <cell r="D87">
            <v>54944.231755177709</v>
          </cell>
          <cell r="E87">
            <v>54753.365552600255</v>
          </cell>
          <cell r="F87">
            <v>54560.33402232013</v>
          </cell>
          <cell r="G87">
            <v>54365.077724541108</v>
          </cell>
          <cell r="H87">
            <v>54167.536089953923</v>
          </cell>
          <cell r="I87">
            <v>53967.647419736306</v>
          </cell>
          <cell r="J87">
            <v>53765.348885552965</v>
          </cell>
          <cell r="K87">
            <v>53560.576529555605</v>
          </cell>
          <cell r="L87">
            <v>53353.265264382957</v>
          </cell>
          <cell r="M87">
            <v>53143.348873160678</v>
          </cell>
          <cell r="N87">
            <v>52930.760009501428</v>
          </cell>
          <cell r="O87">
            <v>52254.31361873688</v>
          </cell>
          <cell r="P87">
            <v>51565.884630811561</v>
          </cell>
          <cell r="Q87">
            <v>50865.916982462026</v>
          </cell>
          <cell r="R87">
            <v>50153.909041682826</v>
          </cell>
          <cell r="S87">
            <v>49429.749795156371</v>
          </cell>
          <cell r="T87">
            <v>48693.328396887708</v>
          </cell>
          <cell r="U87">
            <v>47944.534242118556</v>
          </cell>
          <cell r="V87">
            <v>47183.257042012701</v>
          </cell>
          <cell r="W87">
            <v>46409.386899112651</v>
          </cell>
          <cell r="X87">
            <v>45622.814383567696</v>
          </cell>
          <cell r="Y87">
            <v>43763.685781283915</v>
          </cell>
          <cell r="Z87">
            <v>41887.562336387433</v>
          </cell>
          <cell r="AA87">
            <v>40000.507285085296</v>
          </cell>
          <cell r="AB87">
            <v>38097.947476715141</v>
          </cell>
          <cell r="AC87">
            <v>36179.949778964619</v>
          </cell>
          <cell r="AD87">
            <v>34246.59892373746</v>
          </cell>
          <cell r="AE87">
            <v>32297.998215445274</v>
          </cell>
          <cell r="AF87">
            <v>30334.270248978864</v>
          </cell>
          <cell r="AG87">
            <v>28355.557637358848</v>
          </cell>
          <cell r="AH87">
            <v>26362.023749065789</v>
          </cell>
          <cell r="AJ87">
            <v>54944.231755177709</v>
          </cell>
          <cell r="AK87">
            <v>54902.011677190705</v>
          </cell>
          <cell r="AL87">
            <v>54858.219669204009</v>
          </cell>
          <cell r="AM87">
            <v>54812.796291421357</v>
          </cell>
          <cell r="AN87">
            <v>54765.680974533498</v>
          </cell>
          <cell r="AO87">
            <v>54716.812019718142</v>
          </cell>
          <cell r="AP87">
            <v>54666.126598640047</v>
          </cell>
          <cell r="AQ87">
            <v>54613.560753450889</v>
          </cell>
          <cell r="AR87">
            <v>54559.049396789378</v>
          </cell>
          <cell r="AS87">
            <v>54502.526311781199</v>
          </cell>
          <cell r="AT87">
            <v>54443.924152039021</v>
          </cell>
          <cell r="AU87">
            <v>54231.069716708786</v>
          </cell>
          <cell r="AV87">
            <v>54010.68316698994</v>
          </cell>
          <cell r="AW87">
            <v>53783.208439619055</v>
          </cell>
          <cell r="AX87">
            <v>53548.14390259068</v>
          </cell>
          <cell r="AY87">
            <v>53305.378542587212</v>
          </cell>
          <cell r="AZ87">
            <v>53054.801513613711</v>
          </cell>
          <cell r="BA87">
            <v>52796.302210911883</v>
          </cell>
          <cell r="BB87">
            <v>52529.770345645527</v>
          </cell>
          <cell r="BC87">
            <v>52255.096020357159</v>
          </cell>
          <cell r="BD87">
            <v>51972.169805196041</v>
          </cell>
          <cell r="BE87">
            <v>51085.91673690849</v>
          </cell>
          <cell r="BF87">
            <v>50188.009405334829</v>
          </cell>
          <cell r="BG87">
            <v>49284.511046682135</v>
          </cell>
          <cell r="BH87">
            <v>48370.848510288015</v>
          </cell>
          <cell r="BI87">
            <v>47447.088663840143</v>
          </cell>
          <cell r="BJ87">
            <v>46513.316239242224</v>
          </cell>
          <cell r="BK87">
            <v>45569.634540905892</v>
          </cell>
          <cell r="BL87">
            <v>44616.166163721929</v>
          </cell>
          <cell r="BM87">
            <v>43653.053720710974</v>
          </cell>
          <cell r="BN87">
            <v>42680.460580353567</v>
          </cell>
        </row>
        <row r="88">
          <cell r="D88">
            <v>21819.41644865062</v>
          </cell>
          <cell r="E88">
            <v>21145.196480387316</v>
          </cell>
          <cell r="F88">
            <v>20470.976512124013</v>
          </cell>
          <cell r="G88">
            <v>19796.756543860709</v>
          </cell>
          <cell r="H88">
            <v>19122.536575597402</v>
          </cell>
          <cell r="I88">
            <v>18448.316607334098</v>
          </cell>
          <cell r="J88">
            <v>17774.096639070794</v>
          </cell>
          <cell r="K88">
            <v>17099.876670807491</v>
          </cell>
          <cell r="L88">
            <v>16425.656702544187</v>
          </cell>
          <cell r="M88">
            <v>15751.436734280882</v>
          </cell>
          <cell r="N88">
            <v>15077.216766017578</v>
          </cell>
          <cell r="O88">
            <v>14601.553487436995</v>
          </cell>
          <cell r="P88">
            <v>14125.89020885641</v>
          </cell>
          <cell r="Q88">
            <v>13650.226930275827</v>
          </cell>
          <cell r="R88">
            <v>13174.563651695244</v>
          </cell>
          <cell r="S88">
            <v>12698.900373114659</v>
          </cell>
          <cell r="T88">
            <v>12223.237094534077</v>
          </cell>
          <cell r="U88">
            <v>11747.573815953494</v>
          </cell>
          <cell r="V88">
            <v>11271.910537372909</v>
          </cell>
          <cell r="W88">
            <v>10796.247258792326</v>
          </cell>
          <cell r="X88">
            <v>10320.583980211743</v>
          </cell>
          <cell r="Y88">
            <v>9746.7333276122299</v>
          </cell>
          <cell r="Z88">
            <v>9172.8826750127191</v>
          </cell>
          <cell r="AA88">
            <v>8599.0320224132083</v>
          </cell>
          <cell r="AB88">
            <v>8025.1813698136957</v>
          </cell>
          <cell r="AC88">
            <v>7451.3307172141849</v>
          </cell>
          <cell r="AD88">
            <v>6877.4800646146741</v>
          </cell>
          <cell r="AE88">
            <v>6303.6294120151633</v>
          </cell>
          <cell r="AF88">
            <v>5729.7787594156525</v>
          </cell>
          <cell r="AG88">
            <v>5155.9281068161408</v>
          </cell>
          <cell r="AH88">
            <v>4582.07745421663</v>
          </cell>
          <cell r="AJ88">
            <v>21819.41644865062</v>
          </cell>
          <cell r="AK88">
            <v>21482.30646451897</v>
          </cell>
          <cell r="AL88">
            <v>21145.196480387316</v>
          </cell>
          <cell r="AM88">
            <v>20808.086496255662</v>
          </cell>
          <cell r="AN88">
            <v>20470.976512124013</v>
          </cell>
          <cell r="AO88">
            <v>20133.866527992363</v>
          </cell>
          <cell r="AP88">
            <v>19796.756543860709</v>
          </cell>
          <cell r="AQ88">
            <v>19459.646559729052</v>
          </cell>
          <cell r="AR88">
            <v>19122.536575597402</v>
          </cell>
          <cell r="AS88">
            <v>18785.426591465752</v>
          </cell>
          <cell r="AT88">
            <v>18448.316607334098</v>
          </cell>
          <cell r="AU88">
            <v>18210.484968043806</v>
          </cell>
          <cell r="AV88">
            <v>17972.653328753517</v>
          </cell>
          <cell r="AW88">
            <v>17734.821689463224</v>
          </cell>
          <cell r="AX88">
            <v>17496.990050172932</v>
          </cell>
          <cell r="AY88">
            <v>17259.158410882639</v>
          </cell>
          <cell r="AZ88">
            <v>17021.32677159235</v>
          </cell>
          <cell r="BA88">
            <v>16783.495132302058</v>
          </cell>
          <cell r="BB88">
            <v>16545.663493011765</v>
          </cell>
          <cell r="BC88">
            <v>16307.831853721471</v>
          </cell>
          <cell r="BD88">
            <v>16070.000214431182</v>
          </cell>
          <cell r="BE88">
            <v>15783.074888131425</v>
          </cell>
          <cell r="BF88">
            <v>15496.149561831668</v>
          </cell>
          <cell r="BG88">
            <v>15209.224235531914</v>
          </cell>
          <cell r="BH88">
            <v>14922.29890923216</v>
          </cell>
          <cell r="BI88">
            <v>14635.373582932403</v>
          </cell>
          <cell r="BJ88">
            <v>14348.448256632646</v>
          </cell>
          <cell r="BK88">
            <v>14061.522930332891</v>
          </cell>
          <cell r="BL88">
            <v>13774.597604033137</v>
          </cell>
          <cell r="BM88">
            <v>13487.67227773338</v>
          </cell>
          <cell r="BN88">
            <v>13200.746951433624</v>
          </cell>
        </row>
        <row r="89">
          <cell r="D89">
            <v>0</v>
          </cell>
          <cell r="E89">
            <v>-481.97098057427434</v>
          </cell>
          <cell r="F89">
            <v>-185.1196565541004</v>
          </cell>
          <cell r="G89">
            <v>137.6396339818416</v>
          </cell>
          <cell r="H89">
            <v>487.11271391843638</v>
          </cell>
          <cell r="I89">
            <v>864.1054061405689</v>
          </cell>
          <cell r="J89">
            <v>1171.4204804110777</v>
          </cell>
          <cell r="K89">
            <v>1481.0178407162166</v>
          </cell>
          <cell r="L89">
            <v>1790.9281425377158</v>
          </cell>
          <cell r="M89">
            <v>2099.0824416487303</v>
          </cell>
          <cell r="N89">
            <v>2403.3121941138502</v>
          </cell>
          <cell r="O89">
            <v>2849.9759592805981</v>
          </cell>
          <cell r="P89">
            <v>3297.8230819008563</v>
          </cell>
          <cell r="Q89">
            <v>3742.5718873204792</v>
          </cell>
          <cell r="R89">
            <v>4179.7307753457189</v>
          </cell>
          <cell r="S89">
            <v>4604.5982202432169</v>
          </cell>
          <cell r="T89">
            <v>5107.5840517914239</v>
          </cell>
          <cell r="U89">
            <v>5608.7542711408878</v>
          </cell>
          <cell r="V89">
            <v>6104.693262939787</v>
          </cell>
          <cell r="W89">
            <v>6591.8373090284276</v>
          </cell>
          <cell r="X89">
            <v>7066.4745884392287</v>
          </cell>
          <cell r="Y89">
            <v>7761.5053524977357</v>
          </cell>
          <cell r="Z89">
            <v>8440.3352551780044</v>
          </cell>
          <cell r="AA89">
            <v>9096.6534882529704</v>
          </cell>
          <cell r="AB89">
            <v>9723.9014401845525</v>
          </cell>
          <cell r="AC89">
            <v>10315.27269612368</v>
          </cell>
          <cell r="AD89">
            <v>10736.393463310727</v>
          </cell>
          <cell r="AE89">
            <v>11083.911476271434</v>
          </cell>
          <cell r="AF89">
            <v>11348.440995427005</v>
          </cell>
          <cell r="AG89">
            <v>11520.297325828016</v>
          </cell>
          <cell r="AH89">
            <v>11589.496817154444</v>
          </cell>
          <cell r="AJ89">
            <v>0</v>
          </cell>
          <cell r="AK89">
            <v>-481.97098057427434</v>
          </cell>
          <cell r="AL89">
            <v>-185.1196565541004</v>
          </cell>
          <cell r="AM89">
            <v>137.6396339818416</v>
          </cell>
          <cell r="AN89">
            <v>487.11271391843638</v>
          </cell>
          <cell r="AO89">
            <v>864.1054061405689</v>
          </cell>
          <cell r="AP89">
            <v>1171.4204804110777</v>
          </cell>
          <cell r="AQ89">
            <v>1481.0178407162166</v>
          </cell>
          <cell r="AR89">
            <v>1790.9281425377158</v>
          </cell>
          <cell r="AS89">
            <v>2099.0824416487303</v>
          </cell>
          <cell r="AT89">
            <v>2403.3121941138502</v>
          </cell>
          <cell r="AU89">
            <v>2849.9759592805981</v>
          </cell>
          <cell r="AV89">
            <v>3297.8230819008563</v>
          </cell>
          <cell r="AW89">
            <v>3742.5718873204792</v>
          </cell>
          <cell r="AX89">
            <v>4179.7307753457189</v>
          </cell>
          <cell r="AY89">
            <v>4604.5982202432169</v>
          </cell>
          <cell r="AZ89">
            <v>5107.5840517914239</v>
          </cell>
          <cell r="BA89">
            <v>5608.7542711408878</v>
          </cell>
          <cell r="BB89">
            <v>6104.693262939787</v>
          </cell>
          <cell r="BC89">
            <v>6591.8373090284276</v>
          </cell>
          <cell r="BD89">
            <v>7066.4745884392287</v>
          </cell>
          <cell r="BE89">
            <v>7761.5053524977357</v>
          </cell>
          <cell r="BF89">
            <v>8440.3352551780044</v>
          </cell>
          <cell r="BG89">
            <v>9096.6534882529704</v>
          </cell>
          <cell r="BH89">
            <v>9723.9014401845525</v>
          </cell>
          <cell r="BI89">
            <v>10315.27269612368</v>
          </cell>
          <cell r="BJ89">
            <v>10736.393463310727</v>
          </cell>
          <cell r="BK89">
            <v>11083.911476271434</v>
          </cell>
          <cell r="BL89">
            <v>11348.440995427005</v>
          </cell>
          <cell r="BM89">
            <v>11520.297325828016</v>
          </cell>
          <cell r="BN89">
            <v>11589.496817154444</v>
          </cell>
        </row>
        <row r="90">
          <cell r="D90">
            <v>0</v>
          </cell>
          <cell r="E90">
            <v>-2.6774461633003739</v>
          </cell>
          <cell r="F90">
            <v>-50.946125088553345</v>
          </cell>
          <cell r="G90">
            <v>-92.784777224814206</v>
          </cell>
          <cell r="H90">
            <v>-144.85592743691268</v>
          </cell>
          <cell r="I90">
            <v>-206.66083464901203</v>
          </cell>
          <cell r="J90">
            <v>-277.70850191588943</v>
          </cell>
          <cell r="K90">
            <v>-357.51567642293867</v>
          </cell>
          <cell r="L90">
            <v>-445.60684948617654</v>
          </cell>
          <cell r="M90">
            <v>-541.51425655223557</v>
          </cell>
          <cell r="N90">
            <v>-644.77787719836761</v>
          </cell>
          <cell r="O90">
            <v>-659.29111376460423</v>
          </cell>
          <cell r="P90">
            <v>-702.32478370920671</v>
          </cell>
          <cell r="Q90">
            <v>-771.8467432877469</v>
          </cell>
          <cell r="R90">
            <v>-865.86415404974923</v>
          </cell>
          <cell r="S90">
            <v>-982.42348283870433</v>
          </cell>
          <cell r="T90">
            <v>-1119.6105017920527</v>
          </cell>
          <cell r="U90">
            <v>-1275.5502883411909</v>
          </cell>
          <cell r="V90">
            <v>-1448.407225211472</v>
          </cell>
          <cell r="W90">
            <v>-1636.3850004222095</v>
          </cell>
          <cell r="X90">
            <v>-1837.7266072866641</v>
          </cell>
          <cell r="Y90">
            <v>-1953.1606544298074</v>
          </cell>
          <cell r="Z90">
            <v>-2094.8561691375235</v>
          </cell>
          <cell r="AA90">
            <v>-2260.0051568320323</v>
          </cell>
          <cell r="AB90">
            <v>-2445.8632879109373</v>
          </cell>
          <cell r="AC90">
            <v>-2649.749897747236</v>
          </cell>
          <cell r="AD90">
            <v>-2869.0479866893102</v>
          </cell>
          <cell r="AE90">
            <v>-3101.2042200609358</v>
          </cell>
          <cell r="AF90">
            <v>-3343.728928161278</v>
          </cell>
          <cell r="AG90">
            <v>-3594.1961062648929</v>
          </cell>
          <cell r="AH90">
            <v>-3850.2434146217279</v>
          </cell>
          <cell r="AJ90">
            <v>0</v>
          </cell>
          <cell r="AK90">
            <v>-2.6774461633003739</v>
          </cell>
          <cell r="AL90">
            <v>-50.946125088553345</v>
          </cell>
          <cell r="AM90">
            <v>-92.784777224814206</v>
          </cell>
          <cell r="AN90">
            <v>-144.85592743691268</v>
          </cell>
          <cell r="AO90">
            <v>-206.66083464901203</v>
          </cell>
          <cell r="AP90">
            <v>-277.70850191588943</v>
          </cell>
          <cell r="AQ90">
            <v>-357.51567642293867</v>
          </cell>
          <cell r="AR90">
            <v>-445.60684948617654</v>
          </cell>
          <cell r="AS90">
            <v>-541.51425655223557</v>
          </cell>
          <cell r="AT90">
            <v>-644.77787719836761</v>
          </cell>
          <cell r="AU90">
            <v>-659.29111376460423</v>
          </cell>
          <cell r="AV90">
            <v>-702.32478370920671</v>
          </cell>
          <cell r="AW90">
            <v>-771.8467432877469</v>
          </cell>
          <cell r="AX90">
            <v>-865.86415404974923</v>
          </cell>
          <cell r="AY90">
            <v>-982.42348283870433</v>
          </cell>
          <cell r="AZ90">
            <v>-1119.6105017920527</v>
          </cell>
          <cell r="BA90">
            <v>-1275.5502883411909</v>
          </cell>
          <cell r="BB90">
            <v>-1448.407225211472</v>
          </cell>
          <cell r="BC90">
            <v>-1636.3850004222095</v>
          </cell>
          <cell r="BD90">
            <v>-1837.7266072866641</v>
          </cell>
          <cell r="BE90">
            <v>-1953.1606544298074</v>
          </cell>
          <cell r="BF90">
            <v>-2094.8561691375235</v>
          </cell>
          <cell r="BG90">
            <v>-2260.0051568320323</v>
          </cell>
          <cell r="BH90">
            <v>-2445.8632879109373</v>
          </cell>
          <cell r="BI90">
            <v>-2649.749897747236</v>
          </cell>
          <cell r="BJ90">
            <v>-2869.0479866893102</v>
          </cell>
          <cell r="BK90">
            <v>-3101.2042200609358</v>
          </cell>
          <cell r="BL90">
            <v>-3343.728928161278</v>
          </cell>
          <cell r="BM90">
            <v>-3594.1961062648929</v>
          </cell>
          <cell r="BN90">
            <v>-3850.2434146217279</v>
          </cell>
        </row>
        <row r="91">
          <cell r="D91">
            <v>21819.41644865062</v>
          </cell>
          <cell r="E91">
            <v>21629.844907124891</v>
          </cell>
          <cell r="F91">
            <v>20707.042293766666</v>
          </cell>
          <cell r="G91">
            <v>19751.90168710368</v>
          </cell>
          <cell r="H91">
            <v>18780.279789115877</v>
          </cell>
          <cell r="I91">
            <v>17790.872035842542</v>
          </cell>
          <cell r="J91">
            <v>16880.384660575604</v>
          </cell>
          <cell r="K91">
            <v>15976.374506514214</v>
          </cell>
          <cell r="L91">
            <v>15080.335409492647</v>
          </cell>
          <cell r="M91">
            <v>14193.868549184386</v>
          </cell>
          <cell r="N91">
            <v>13318.682449102096</v>
          </cell>
          <cell r="O91">
            <v>12410.868641921001</v>
          </cell>
          <cell r="P91">
            <v>11530.391910664759</v>
          </cell>
          <cell r="Q91">
            <v>10679.501786243094</v>
          </cell>
          <cell r="R91">
            <v>9860.6970303992748</v>
          </cell>
          <cell r="S91">
            <v>9076.7256357101469</v>
          </cell>
          <cell r="T91">
            <v>8235.2635445347059</v>
          </cell>
          <cell r="U91">
            <v>7414.3698331537971</v>
          </cell>
          <cell r="V91">
            <v>6615.6244996445939</v>
          </cell>
          <cell r="W91">
            <v>5840.7949501861076</v>
          </cell>
          <cell r="X91">
            <v>5091.835999059178</v>
          </cell>
          <cell r="Y91">
            <v>3938.3886295443017</v>
          </cell>
          <cell r="Z91">
            <v>2827.4035889722381</v>
          </cell>
          <cell r="AA91">
            <v>1762.3836909922702</v>
          </cell>
          <cell r="AB91">
            <v>747.14321754008051</v>
          </cell>
          <cell r="AC91">
            <v>0</v>
          </cell>
          <cell r="AD91">
            <v>0</v>
          </cell>
          <cell r="AE91">
            <v>0</v>
          </cell>
          <cell r="AF91">
            <v>0</v>
          </cell>
          <cell r="AG91">
            <v>0</v>
          </cell>
          <cell r="AH91">
            <v>0</v>
          </cell>
          <cell r="AJ91">
            <v>21819.41644865062</v>
          </cell>
          <cell r="AK91">
            <v>21966.954891256544</v>
          </cell>
          <cell r="AL91">
            <v>21381.26226202997</v>
          </cell>
          <cell r="AM91">
            <v>20763.231639498634</v>
          </cell>
          <cell r="AN91">
            <v>20128.719725642492</v>
          </cell>
          <cell r="AO91">
            <v>19476.421956500802</v>
          </cell>
          <cell r="AP91">
            <v>18903.044565365519</v>
          </cell>
          <cell r="AQ91">
            <v>18336.144395435775</v>
          </cell>
          <cell r="AR91">
            <v>17777.215282545862</v>
          </cell>
          <cell r="AS91">
            <v>17227.858406369258</v>
          </cell>
          <cell r="AT91">
            <v>16689.782290418614</v>
          </cell>
          <cell r="AU91">
            <v>16019.800122527811</v>
          </cell>
          <cell r="AV91">
            <v>15377.155030561866</v>
          </cell>
          <cell r="AW91">
            <v>14764.096545430493</v>
          </cell>
          <cell r="AX91">
            <v>14183.123428876963</v>
          </cell>
          <cell r="AY91">
            <v>13636.983673478127</v>
          </cell>
          <cell r="AZ91">
            <v>13033.353221592979</v>
          </cell>
          <cell r="BA91">
            <v>12450.291149502362</v>
          </cell>
          <cell r="BB91">
            <v>11889.377455283451</v>
          </cell>
          <cell r="BC91">
            <v>11352.379545115253</v>
          </cell>
          <cell r="BD91">
            <v>10841.252233278617</v>
          </cell>
          <cell r="BE91">
            <v>9974.7301900634957</v>
          </cell>
          <cell r="BF91">
            <v>9150.6704757911866</v>
          </cell>
          <cell r="BG91">
            <v>8372.5759041109759</v>
          </cell>
          <cell r="BH91">
            <v>7644.2607569585452</v>
          </cell>
          <cell r="BI91">
            <v>6969.8507845559589</v>
          </cell>
          <cell r="BJ91">
            <v>6481.1027800112288</v>
          </cell>
          <cell r="BK91">
            <v>6078.815674122392</v>
          </cell>
          <cell r="BL91">
            <v>5769.8855367674096</v>
          </cell>
          <cell r="BM91">
            <v>5561.5710581702569</v>
          </cell>
          <cell r="BN91">
            <v>5461.4935489009076</v>
          </cell>
        </row>
        <row r="92">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row>
        <row r="93">
          <cell r="D93">
            <v>2047.0756011223905</v>
          </cell>
          <cell r="E93">
            <v>1948.3025339163376</v>
          </cell>
          <cell r="F93">
            <v>1782.0189203310422</v>
          </cell>
          <cell r="G93">
            <v>1613.6027958785</v>
          </cell>
          <cell r="H93">
            <v>1445.1600532078849</v>
          </cell>
          <cell r="I93">
            <v>1276.9034531731988</v>
          </cell>
          <cell r="J93">
            <v>1118.219878834095</v>
          </cell>
          <cell r="K93">
            <v>962.60040530550191</v>
          </cell>
          <cell r="L93">
            <v>810.45206147156739</v>
          </cell>
          <cell r="M93">
            <v>662.1700958199782</v>
          </cell>
          <cell r="N93">
            <v>518.13843876291139</v>
          </cell>
          <cell r="O93">
            <v>361.57107722678785</v>
          </cell>
          <cell r="P93">
            <v>212.09171007125656</v>
          </cell>
          <cell r="Q93">
            <v>70.611207773582805</v>
          </cell>
          <cell r="R93">
            <v>-62.026531835557513</v>
          </cell>
          <cell r="S93">
            <v>-185.04223706453226</v>
          </cell>
          <cell r="T93">
            <v>-306.6638935857622</v>
          </cell>
          <cell r="U93">
            <v>-419.21400347136222</v>
          </cell>
          <cell r="V93">
            <v>-522.2728630468539</v>
          </cell>
          <cell r="W93">
            <v>-615.48181021040045</v>
          </cell>
          <cell r="X93">
            <v>-698.54087792526582</v>
          </cell>
          <cell r="Y93">
            <v>-836.55772781779672</v>
          </cell>
          <cell r="Z93">
            <v>-960.85242942193145</v>
          </cell>
          <cell r="AA93">
            <v>-1070.9355587223399</v>
          </cell>
          <cell r="AB93">
            <v>-1166.4041282059154</v>
          </cell>
          <cell r="AC93">
            <v>-1246.9377860927186</v>
          </cell>
          <cell r="AD93">
            <v>-1300.3473083272734</v>
          </cell>
          <cell r="AE93">
            <v>-1336.2208887098452</v>
          </cell>
          <cell r="AF93">
            <v>-1354.290995248004</v>
          </cell>
          <cell r="AG93">
            <v>-1354.3527284815746</v>
          </cell>
          <cell r="AH93">
            <v>-1336.2600207135831</v>
          </cell>
          <cell r="AJ93">
            <v>2047.0756011223905</v>
          </cell>
          <cell r="AK93">
            <v>1979.9298519536783</v>
          </cell>
          <cell r="AL93">
            <v>1845.2735564057241</v>
          </cell>
          <cell r="AM93">
            <v>1708.4847499905225</v>
          </cell>
          <cell r="AN93">
            <v>1571.6693253572489</v>
          </cell>
          <cell r="AO93">
            <v>1435.0400433599038</v>
          </cell>
          <cell r="AP93">
            <v>1307.9837870581409</v>
          </cell>
          <cell r="AQ93">
            <v>1183.9916315668881</v>
          </cell>
          <cell r="AR93">
            <v>1063.4706057702945</v>
          </cell>
          <cell r="AS93">
            <v>946.81595815604669</v>
          </cell>
          <cell r="AT93">
            <v>834.41161913632072</v>
          </cell>
          <cell r="AU93">
            <v>700.1573816524309</v>
          </cell>
          <cell r="AV93">
            <v>572.99113854913389</v>
          </cell>
          <cell r="AW93">
            <v>453.82376030369471</v>
          </cell>
          <cell r="AX93">
            <v>343.49914474678809</v>
          </cell>
          <cell r="AY93">
            <v>242.79656357004743</v>
          </cell>
          <cell r="AZ93">
            <v>143.48803110105163</v>
          </cell>
          <cell r="BA93">
            <v>53.251045267685512</v>
          </cell>
          <cell r="BB93">
            <v>-27.494690255571875</v>
          </cell>
          <cell r="BC93">
            <v>-98.390513366884647</v>
          </cell>
          <cell r="BD93">
            <v>-159.13645702951581</v>
          </cell>
          <cell r="BE93">
            <v>-270.23426276728725</v>
          </cell>
          <cell r="BF93">
            <v>-367.609920216663</v>
          </cell>
          <cell r="BG93">
            <v>-450.77400536231158</v>
          </cell>
          <cell r="BH93">
            <v>-519.32353069112753</v>
          </cell>
          <cell r="BI93">
            <v>-572.93814442317159</v>
          </cell>
          <cell r="BJ93">
            <v>-599.42862250296673</v>
          </cell>
          <cell r="BK93">
            <v>-608.38315873077897</v>
          </cell>
          <cell r="BL93">
            <v>-599.53422111417831</v>
          </cell>
          <cell r="BM93">
            <v>-572.67691019298979</v>
          </cell>
          <cell r="BN93">
            <v>-527.66515827023886</v>
          </cell>
        </row>
        <row r="94">
          <cell r="D94">
            <v>19772.34084752823</v>
          </cell>
          <cell r="E94">
            <v>19681.542373208555</v>
          </cell>
          <cell r="F94">
            <v>18925.023373435626</v>
          </cell>
          <cell r="G94">
            <v>18138.298891225186</v>
          </cell>
          <cell r="H94">
            <v>17335.119735907992</v>
          </cell>
          <cell r="I94">
            <v>16513.968582669342</v>
          </cell>
          <cell r="J94">
            <v>15762.164781741512</v>
          </cell>
          <cell r="K94">
            <v>15013.774101208714</v>
          </cell>
          <cell r="L94">
            <v>14269.883348021081</v>
          </cell>
          <cell r="M94">
            <v>13531.69845336441</v>
          </cell>
          <cell r="N94">
            <v>12800.544010339187</v>
          </cell>
          <cell r="O94">
            <v>12049.297564694214</v>
          </cell>
          <cell r="P94">
            <v>11318.300200593507</v>
          </cell>
          <cell r="Q94">
            <v>10608.890578469514</v>
          </cell>
          <cell r="R94">
            <v>9922.7235622348344</v>
          </cell>
          <cell r="S94">
            <v>9261.7678727746807</v>
          </cell>
          <cell r="T94">
            <v>8541.9274381204705</v>
          </cell>
          <cell r="U94">
            <v>7833.5838366251637</v>
          </cell>
          <cell r="V94">
            <v>7137.8973626914503</v>
          </cell>
          <cell r="W94">
            <v>6456.2767603965112</v>
          </cell>
          <cell r="X94">
            <v>5790.3768769844464</v>
          </cell>
          <cell r="Y94">
            <v>4774.9463573621006</v>
          </cell>
          <cell r="Z94">
            <v>3788.2560183941723</v>
          </cell>
          <cell r="AA94">
            <v>2833.3192497146106</v>
          </cell>
          <cell r="AB94">
            <v>1913.5473457459984</v>
          </cell>
          <cell r="AC94">
            <v>1032.7457049304619</v>
          </cell>
          <cell r="AD94">
            <v>310.48189632053283</v>
          </cell>
          <cell r="AE94">
            <v>-342.85695548548904</v>
          </cell>
          <cell r="AF94">
            <v>-920.64231260206998</v>
          </cell>
          <cell r="AG94">
            <v>-1415.8203842654079</v>
          </cell>
          <cell r="AH94">
            <v>-1820.9159276025057</v>
          </cell>
          <cell r="AJ94">
            <v>19772.34084752823</v>
          </cell>
          <cell r="AK94">
            <v>19987.025039302869</v>
          </cell>
          <cell r="AL94">
            <v>19535.988705624248</v>
          </cell>
          <cell r="AM94">
            <v>19054.746889508115</v>
          </cell>
          <cell r="AN94">
            <v>18557.050400285239</v>
          </cell>
          <cell r="AO94">
            <v>18041.3819131409</v>
          </cell>
          <cell r="AP94">
            <v>17595.060778307383</v>
          </cell>
          <cell r="AQ94">
            <v>17152.152763868886</v>
          </cell>
          <cell r="AR94">
            <v>16713.744676775568</v>
          </cell>
          <cell r="AS94">
            <v>16281.042448213209</v>
          </cell>
          <cell r="AT94">
            <v>15855.370671282299</v>
          </cell>
          <cell r="AU94">
            <v>15319.642740875383</v>
          </cell>
          <cell r="AV94">
            <v>14804.163892012737</v>
          </cell>
          <cell r="AW94">
            <v>14310.272785126801</v>
          </cell>
          <cell r="AX94">
            <v>13839.624284130179</v>
          </cell>
          <cell r="AY94">
            <v>13394.187109908084</v>
          </cell>
          <cell r="AZ94">
            <v>12889.865190491932</v>
          </cell>
          <cell r="BA94">
            <v>12397.040104234677</v>
          </cell>
          <cell r="BB94">
            <v>11916.872145539026</v>
          </cell>
          <cell r="BC94">
            <v>11450.770058482141</v>
          </cell>
          <cell r="BD94">
            <v>11000.388690308137</v>
          </cell>
          <cell r="BE94">
            <v>10244.964452830787</v>
          </cell>
          <cell r="BF94">
            <v>9518.2803960078509</v>
          </cell>
          <cell r="BG94">
            <v>8823.349909473287</v>
          </cell>
          <cell r="BH94">
            <v>8163.5842876496745</v>
          </cell>
          <cell r="BI94">
            <v>7542.7889289791328</v>
          </cell>
          <cell r="BJ94">
            <v>7080.5314025141979</v>
          </cell>
          <cell r="BK94">
            <v>6687.1988328531734</v>
          </cell>
          <cell r="BL94">
            <v>6369.4197578815911</v>
          </cell>
          <cell r="BM94">
            <v>6134.2479683632473</v>
          </cell>
          <cell r="BN94">
            <v>5989.1587071711456</v>
          </cell>
        </row>
        <row r="95">
          <cell r="D95">
            <v>464042.27888543304</v>
          </cell>
          <cell r="E95">
            <v>452876.84400945925</v>
          </cell>
          <cell r="F95">
            <v>441711.40913348534</v>
          </cell>
          <cell r="G95">
            <v>430545.97425751155</v>
          </cell>
          <cell r="H95">
            <v>419380.5393815377</v>
          </cell>
          <cell r="I95">
            <v>408215.10450556391</v>
          </cell>
          <cell r="J95">
            <v>397049.66962959</v>
          </cell>
          <cell r="K95">
            <v>385884.23475361621</v>
          </cell>
          <cell r="L95">
            <v>374718.7998776423</v>
          </cell>
          <cell r="M95">
            <v>363553.36500166851</v>
          </cell>
          <cell r="N95">
            <v>352387.93012569472</v>
          </cell>
          <cell r="O95">
            <v>341222.49524972087</v>
          </cell>
          <cell r="P95">
            <v>330057.06037374708</v>
          </cell>
          <cell r="Q95">
            <v>318891.62549777317</v>
          </cell>
          <cell r="R95">
            <v>307726.19062179938</v>
          </cell>
          <cell r="S95">
            <v>296560.75574582553</v>
          </cell>
          <cell r="T95">
            <v>285395.32086985168</v>
          </cell>
          <cell r="U95">
            <v>274229.88599387783</v>
          </cell>
          <cell r="V95">
            <v>263064.45111790404</v>
          </cell>
          <cell r="W95">
            <v>251899.01624193022</v>
          </cell>
          <cell r="X95">
            <v>240733.58136595634</v>
          </cell>
          <cell r="Y95">
            <v>229229.79997858941</v>
          </cell>
          <cell r="Z95">
            <v>217726.01859122241</v>
          </cell>
          <cell r="AA95">
            <v>206222.23720385539</v>
          </cell>
          <cell r="AB95">
            <v>194718.45581648842</v>
          </cell>
          <cell r="AC95">
            <v>183214.67442912143</v>
          </cell>
          <cell r="AD95">
            <v>171710.89304175443</v>
          </cell>
          <cell r="AE95">
            <v>160207.1116543875</v>
          </cell>
          <cell r="AF95">
            <v>148703.33026702053</v>
          </cell>
          <cell r="AG95">
            <v>137199.54887965356</v>
          </cell>
          <cell r="AH95">
            <v>125695.76749228656</v>
          </cell>
          <cell r="AJ95">
            <v>464042.27888543304</v>
          </cell>
          <cell r="AK95">
            <v>459301.79818362318</v>
          </cell>
          <cell r="AL95">
            <v>454561.31748181337</v>
          </cell>
          <cell r="AM95">
            <v>449820.8367800035</v>
          </cell>
          <cell r="AN95">
            <v>445080.35607819364</v>
          </cell>
          <cell r="AO95">
            <v>440339.87537638372</v>
          </cell>
          <cell r="AP95">
            <v>435599.39467457391</v>
          </cell>
          <cell r="AQ95">
            <v>430858.91397276404</v>
          </cell>
          <cell r="AR95">
            <v>426118.43327095418</v>
          </cell>
          <cell r="AS95">
            <v>421377.95256914431</v>
          </cell>
          <cell r="AT95">
            <v>416637.47186733451</v>
          </cell>
          <cell r="AU95">
            <v>411896.99116552464</v>
          </cell>
          <cell r="AV95">
            <v>407156.51046371477</v>
          </cell>
          <cell r="AW95">
            <v>402416.02976190497</v>
          </cell>
          <cell r="AX95">
            <v>397675.54906009504</v>
          </cell>
          <cell r="AY95">
            <v>392935.06835828518</v>
          </cell>
          <cell r="AZ95">
            <v>388194.58765647531</v>
          </cell>
          <cell r="BA95">
            <v>383454.10695466551</v>
          </cell>
          <cell r="BB95">
            <v>378713.62625285564</v>
          </cell>
          <cell r="BC95">
            <v>373973.14555104577</v>
          </cell>
          <cell r="BD95">
            <v>369232.66484923591</v>
          </cell>
          <cell r="BE95">
            <v>364348.53321706818</v>
          </cell>
          <cell r="BF95">
            <v>359464.40158490045</v>
          </cell>
          <cell r="BG95">
            <v>354580.26995273272</v>
          </cell>
          <cell r="BH95">
            <v>349696.13832056499</v>
          </cell>
          <cell r="BI95">
            <v>344812.00668839732</v>
          </cell>
          <cell r="BJ95">
            <v>339927.87505622953</v>
          </cell>
          <cell r="BK95">
            <v>335043.7434240618</v>
          </cell>
          <cell r="BL95">
            <v>330159.61179189407</v>
          </cell>
          <cell r="BM95">
            <v>325275.48015972634</v>
          </cell>
          <cell r="BN95">
            <v>320391.34852755861</v>
          </cell>
        </row>
        <row r="96">
          <cell r="D96">
            <v>0</v>
          </cell>
          <cell r="E96">
            <v>54.931405053485364</v>
          </cell>
          <cell r="F96">
            <v>115.85968001959803</v>
          </cell>
          <cell r="G96">
            <v>182.784824898338</v>
          </cell>
          <cell r="H96">
            <v>255.70683968970525</v>
          </cell>
          <cell r="I96">
            <v>334.62572439369978</v>
          </cell>
          <cell r="J96">
            <v>419.54147901032172</v>
          </cell>
          <cell r="K96">
            <v>510.45410353957084</v>
          </cell>
          <cell r="L96">
            <v>607.36359798144736</v>
          </cell>
          <cell r="M96">
            <v>710.26996233595116</v>
          </cell>
          <cell r="N96">
            <v>819.17319660308203</v>
          </cell>
          <cell r="O96">
            <v>1020.8496561349308</v>
          </cell>
          <cell r="P96">
            <v>1235.1656722518558</v>
          </cell>
          <cell r="Q96">
            <v>1462.1212449538568</v>
          </cell>
          <cell r="R96">
            <v>1701.7163742409334</v>
          </cell>
          <cell r="S96">
            <v>1953.9510601130867</v>
          </cell>
          <cell r="T96">
            <v>2218.8253025703152</v>
          </cell>
          <cell r="U96">
            <v>2496.3391016126202</v>
          </cell>
          <cell r="V96">
            <v>2786.4924572400014</v>
          </cell>
          <cell r="W96">
            <v>3089.2853694524579</v>
          </cell>
          <cell r="X96">
            <v>3404.717838249991</v>
          </cell>
          <cell r="Y96">
            <v>3886.4872268268759</v>
          </cell>
          <cell r="Z96">
            <v>4389.4049245837105</v>
          </cell>
          <cell r="AA96">
            <v>4913.4709315204909</v>
          </cell>
          <cell r="AB96">
            <v>5458.6852476372187</v>
          </cell>
          <cell r="AC96">
            <v>6025.0478729338929</v>
          </cell>
          <cell r="AD96">
            <v>6612.5588074105144</v>
          </cell>
          <cell r="AE96">
            <v>7221.2180510670833</v>
          </cell>
          <cell r="AF96">
            <v>7851.0256039036003</v>
          </cell>
          <cell r="AG96">
            <v>8501.9814659200656</v>
          </cell>
          <cell r="AH96">
            <v>9174.0856371164718</v>
          </cell>
          <cell r="AJ96">
            <v>0</v>
          </cell>
          <cell r="AK96">
            <v>54.931405053485364</v>
          </cell>
          <cell r="AL96">
            <v>115.85968001959803</v>
          </cell>
          <cell r="AM96">
            <v>182.784824898338</v>
          </cell>
          <cell r="AN96">
            <v>255.70683968970525</v>
          </cell>
          <cell r="AO96">
            <v>334.62572439369978</v>
          </cell>
          <cell r="AP96">
            <v>419.54147901032172</v>
          </cell>
          <cell r="AQ96">
            <v>510.45410353957084</v>
          </cell>
          <cell r="AR96">
            <v>607.36359798144736</v>
          </cell>
          <cell r="AS96">
            <v>710.26996233595116</v>
          </cell>
          <cell r="AT96">
            <v>819.17319660308203</v>
          </cell>
          <cell r="AU96">
            <v>1020.8496561349308</v>
          </cell>
          <cell r="AV96">
            <v>1235.1656722518558</v>
          </cell>
          <cell r="AW96">
            <v>1462.1212449538568</v>
          </cell>
          <cell r="AX96">
            <v>1701.7163742409334</v>
          </cell>
          <cell r="AY96">
            <v>1953.9510601130867</v>
          </cell>
          <cell r="AZ96">
            <v>2218.8253025703152</v>
          </cell>
          <cell r="BA96">
            <v>2496.3391016126202</v>
          </cell>
          <cell r="BB96">
            <v>2786.4924572400014</v>
          </cell>
          <cell r="BC96">
            <v>3089.2853694524579</v>
          </cell>
          <cell r="BD96">
            <v>3404.717838249991</v>
          </cell>
          <cell r="BE96">
            <v>3886.4872268268759</v>
          </cell>
          <cell r="BF96">
            <v>4389.4049245837105</v>
          </cell>
          <cell r="BG96">
            <v>4913.4709315204909</v>
          </cell>
          <cell r="BH96">
            <v>5458.6852476372187</v>
          </cell>
          <cell r="BI96">
            <v>6025.0478729338929</v>
          </cell>
          <cell r="BJ96">
            <v>6612.5588074105144</v>
          </cell>
          <cell r="BK96">
            <v>7221.2180510670833</v>
          </cell>
          <cell r="BL96">
            <v>7851.0256039036003</v>
          </cell>
          <cell r="BM96">
            <v>8501.9814659200656</v>
          </cell>
          <cell r="BN96">
            <v>9174.0856371164718</v>
          </cell>
        </row>
        <row r="97">
          <cell r="D97">
            <v>0</v>
          </cell>
          <cell r="E97">
            <v>838.78007173795777</v>
          </cell>
          <cell r="F97">
            <v>1445.4562851328737</v>
          </cell>
          <cell r="G97">
            <v>2112.6611639423936</v>
          </cell>
          <cell r="H97">
            <v>2743.0704102951422</v>
          </cell>
          <cell r="I97">
            <v>3336.8586118902458</v>
          </cell>
          <cell r="J97">
            <v>3894.2081005574728</v>
          </cell>
          <cell r="K97">
            <v>4415.3089522572191</v>
          </cell>
          <cell r="L97">
            <v>4900.358987080479</v>
          </cell>
          <cell r="M97">
            <v>5349.5637692488745</v>
          </cell>
          <cell r="N97">
            <v>5763.1366071146258</v>
          </cell>
          <cell r="O97">
            <v>6836.2732241696503</v>
          </cell>
          <cell r="P97">
            <v>7747.9995030609061</v>
          </cell>
          <cell r="Q97">
            <v>8499.7007766768656</v>
          </cell>
          <cell r="R97">
            <v>9092.8016832000067</v>
          </cell>
          <cell r="S97">
            <v>9528.7661661066886</v>
          </cell>
          <cell r="T97">
            <v>9809.097474167269</v>
          </cell>
          <cell r="U97">
            <v>9935.3381614460741</v>
          </cell>
          <cell r="V97">
            <v>9909.0700873013484</v>
          </cell>
          <cell r="W97">
            <v>9731.9144163853052</v>
          </cell>
          <cell r="X97">
            <v>9405.5316186441705</v>
          </cell>
          <cell r="Y97">
            <v>9891.7674551198361</v>
          </cell>
          <cell r="Z97">
            <v>10134.233027092319</v>
          </cell>
          <cell r="AA97">
            <v>10135.655817366853</v>
          </cell>
          <cell r="AB97">
            <v>9898.8269737241353</v>
          </cell>
          <cell r="AC97">
            <v>9426.6013089201952</v>
          </cell>
          <cell r="AD97">
            <v>8721.8973006864981</v>
          </cell>
          <cell r="AE97">
            <v>7787.6970917299041</v>
          </cell>
          <cell r="AF97">
            <v>6627.0464897326019</v>
          </cell>
          <cell r="AG97">
            <v>5243.054967352211</v>
          </cell>
          <cell r="AH97">
            <v>3638.8956622217447</v>
          </cell>
          <cell r="AJ97">
            <v>0</v>
          </cell>
          <cell r="AK97">
            <v>838.78007173795777</v>
          </cell>
          <cell r="AL97">
            <v>1445.4562851328737</v>
          </cell>
          <cell r="AM97">
            <v>2112.6611639423936</v>
          </cell>
          <cell r="AN97">
            <v>2743.0704102951422</v>
          </cell>
          <cell r="AO97">
            <v>3336.8586118902458</v>
          </cell>
          <cell r="AP97">
            <v>3894.2081005574728</v>
          </cell>
          <cell r="AQ97">
            <v>4415.3089522572191</v>
          </cell>
          <cell r="AR97">
            <v>4900.358987080479</v>
          </cell>
          <cell r="AS97">
            <v>5349.5637692488745</v>
          </cell>
          <cell r="AT97">
            <v>5763.1366071146258</v>
          </cell>
          <cell r="AU97">
            <v>6836.2732241696503</v>
          </cell>
          <cell r="AV97">
            <v>7747.9995030609061</v>
          </cell>
          <cell r="AW97">
            <v>8499.7007766768656</v>
          </cell>
          <cell r="AX97">
            <v>9092.8016832000067</v>
          </cell>
          <cell r="AY97">
            <v>9528.7661661066886</v>
          </cell>
          <cell r="AZ97">
            <v>9809.097474167269</v>
          </cell>
          <cell r="BA97">
            <v>9935.3381614460741</v>
          </cell>
          <cell r="BB97">
            <v>9909.0700873013484</v>
          </cell>
          <cell r="BC97">
            <v>9731.9144163853052</v>
          </cell>
          <cell r="BD97">
            <v>9405.5316186441705</v>
          </cell>
          <cell r="BE97">
            <v>9891.7674551198361</v>
          </cell>
          <cell r="BF97">
            <v>10134.233027092319</v>
          </cell>
          <cell r="BG97">
            <v>10135.655817366853</v>
          </cell>
          <cell r="BH97">
            <v>9898.8269737241353</v>
          </cell>
          <cell r="BI97">
            <v>9426.6013089201952</v>
          </cell>
          <cell r="BJ97">
            <v>8721.8973006864981</v>
          </cell>
          <cell r="BK97">
            <v>7787.6970917299041</v>
          </cell>
          <cell r="BL97">
            <v>6627.0464897326019</v>
          </cell>
          <cell r="BM97">
            <v>5243.054967352211</v>
          </cell>
          <cell r="BN97">
            <v>3638.8956622217447</v>
          </cell>
        </row>
        <row r="98">
          <cell r="D98">
            <v>0</v>
          </cell>
          <cell r="E98">
            <v>73.22451961701961</v>
          </cell>
          <cell r="F98">
            <v>144.48705701124624</v>
          </cell>
          <cell r="G98">
            <v>213.59014031514221</v>
          </cell>
          <cell r="H98">
            <v>280.33629766117019</v>
          </cell>
          <cell r="I98">
            <v>344.52805718179218</v>
          </cell>
          <cell r="J98">
            <v>405.967947009471</v>
          </cell>
          <cell r="K98">
            <v>464.45849527666837</v>
          </cell>
          <cell r="L98">
            <v>519.80223011584712</v>
          </cell>
          <cell r="M98">
            <v>571.80167965946976</v>
          </cell>
          <cell r="N98">
            <v>620.2593720399982</v>
          </cell>
          <cell r="O98">
            <v>736.86672091354865</v>
          </cell>
          <cell r="P98">
            <v>846.19724069175243</v>
          </cell>
          <cell r="Q98">
            <v>943.55032204373458</v>
          </cell>
          <cell r="R98">
            <v>1032.1269896800591</v>
          </cell>
          <cell r="S98">
            <v>1111.5927613905374</v>
          </cell>
          <cell r="T98">
            <v>1181.6199922406649</v>
          </cell>
          <cell r="U98">
            <v>1241.8879644729655</v>
          </cell>
          <cell r="V98">
            <v>1292.082977408339</v>
          </cell>
          <cell r="W98">
            <v>1331.8984373474063</v>
          </cell>
          <cell r="X98">
            <v>1361.0349474718587</v>
          </cell>
          <cell r="Y98">
            <v>1443.5966264815747</v>
          </cell>
          <cell r="Z98">
            <v>1508.4923689368275</v>
          </cell>
          <cell r="AA98">
            <v>1539.2484488351915</v>
          </cell>
          <cell r="AB98">
            <v>1550.499314837205</v>
          </cell>
          <cell r="AC98">
            <v>1542.2656027856196</v>
          </cell>
          <cell r="AD98">
            <v>1514.6208278058543</v>
          </cell>
          <cell r="AE98">
            <v>1467.6925124674922</v>
          </cell>
          <cell r="AF98">
            <v>1401.6633149457716</v>
          </cell>
          <cell r="AG98">
            <v>1316.7721571830702</v>
          </cell>
          <cell r="AH98">
            <v>1213.3153530504046</v>
          </cell>
          <cell r="AJ98">
            <v>0</v>
          </cell>
          <cell r="AK98">
            <v>73.22451961701961</v>
          </cell>
          <cell r="AL98">
            <v>144.48705701124624</v>
          </cell>
          <cell r="AM98">
            <v>213.59014031514221</v>
          </cell>
          <cell r="AN98">
            <v>280.33629766117019</v>
          </cell>
          <cell r="AO98">
            <v>344.52805718179218</v>
          </cell>
          <cell r="AP98">
            <v>405.967947009471</v>
          </cell>
          <cell r="AQ98">
            <v>464.45849527666837</v>
          </cell>
          <cell r="AR98">
            <v>519.80223011584712</v>
          </cell>
          <cell r="AS98">
            <v>571.80167965946976</v>
          </cell>
          <cell r="AT98">
            <v>620.2593720399982</v>
          </cell>
          <cell r="AU98">
            <v>736.86672091354865</v>
          </cell>
          <cell r="AV98">
            <v>846.19724069175243</v>
          </cell>
          <cell r="AW98">
            <v>943.55032204373458</v>
          </cell>
          <cell r="AX98">
            <v>1032.1269896800591</v>
          </cell>
          <cell r="AY98">
            <v>1111.5927613905374</v>
          </cell>
          <cell r="AZ98">
            <v>1181.6199922406649</v>
          </cell>
          <cell r="BA98">
            <v>1241.8879644729655</v>
          </cell>
          <cell r="BB98">
            <v>1292.082977408339</v>
          </cell>
          <cell r="BC98">
            <v>1331.8984373474063</v>
          </cell>
          <cell r="BD98">
            <v>1361.0349474718587</v>
          </cell>
          <cell r="BE98">
            <v>1443.5966264815747</v>
          </cell>
          <cell r="BF98">
            <v>1508.4923689368275</v>
          </cell>
          <cell r="BG98">
            <v>1539.2484488351915</v>
          </cell>
          <cell r="BH98">
            <v>1550.499314837205</v>
          </cell>
          <cell r="BI98">
            <v>1542.2656027856196</v>
          </cell>
          <cell r="BJ98">
            <v>1514.6208278058543</v>
          </cell>
          <cell r="BK98">
            <v>1467.6925124674922</v>
          </cell>
          <cell r="BL98">
            <v>1401.6633149457716</v>
          </cell>
          <cell r="BM98">
            <v>1316.7721571830702</v>
          </cell>
          <cell r="BN98">
            <v>1213.3153530504046</v>
          </cell>
        </row>
        <row r="99">
          <cell r="D99">
            <v>0</v>
          </cell>
          <cell r="E99">
            <v>-481.97098057427434</v>
          </cell>
          <cell r="F99">
            <v>-185.1196565541004</v>
          </cell>
          <cell r="G99">
            <v>137.6396339818416</v>
          </cell>
          <cell r="H99">
            <v>487.11271391843638</v>
          </cell>
          <cell r="I99">
            <v>864.1054061405689</v>
          </cell>
          <cell r="J99">
            <v>1171.4204804110777</v>
          </cell>
          <cell r="K99">
            <v>1481.0178407162166</v>
          </cell>
          <cell r="L99">
            <v>1790.9281425377158</v>
          </cell>
          <cell r="M99">
            <v>2099.0824416487303</v>
          </cell>
          <cell r="N99">
            <v>2403.3121941138502</v>
          </cell>
          <cell r="O99">
            <v>2849.9759592805981</v>
          </cell>
          <cell r="P99">
            <v>3297.8230819008563</v>
          </cell>
          <cell r="Q99">
            <v>3742.5718873204792</v>
          </cell>
          <cell r="R99">
            <v>4179.7307753457189</v>
          </cell>
          <cell r="S99">
            <v>4604.5982202432169</v>
          </cell>
          <cell r="T99">
            <v>5107.5840517914239</v>
          </cell>
          <cell r="U99">
            <v>5608.7542711408878</v>
          </cell>
          <cell r="V99">
            <v>6104.693262939787</v>
          </cell>
          <cell r="W99">
            <v>6591.8373090284276</v>
          </cell>
          <cell r="X99">
            <v>7066.4745884392287</v>
          </cell>
          <cell r="Y99">
            <v>7761.5053524977357</v>
          </cell>
          <cell r="Z99">
            <v>8440.3352551780044</v>
          </cell>
          <cell r="AA99">
            <v>9096.6534882529704</v>
          </cell>
          <cell r="AB99">
            <v>9723.9014401845525</v>
          </cell>
          <cell r="AC99">
            <v>10315.27269612368</v>
          </cell>
          <cell r="AD99">
            <v>10736.393463310727</v>
          </cell>
          <cell r="AE99">
            <v>11083.911476271434</v>
          </cell>
          <cell r="AF99">
            <v>11348.440995427005</v>
          </cell>
          <cell r="AG99">
            <v>11520.297325828016</v>
          </cell>
          <cell r="AH99">
            <v>11589.496817154444</v>
          </cell>
          <cell r="AJ99">
            <v>0</v>
          </cell>
          <cell r="AK99">
            <v>-481.97098057427434</v>
          </cell>
          <cell r="AL99">
            <v>-185.1196565541004</v>
          </cell>
          <cell r="AM99">
            <v>137.6396339818416</v>
          </cell>
          <cell r="AN99">
            <v>487.11271391843638</v>
          </cell>
          <cell r="AO99">
            <v>864.1054061405689</v>
          </cell>
          <cell r="AP99">
            <v>1171.4204804110777</v>
          </cell>
          <cell r="AQ99">
            <v>1481.0178407162166</v>
          </cell>
          <cell r="AR99">
            <v>1790.9281425377158</v>
          </cell>
          <cell r="AS99">
            <v>2099.0824416487303</v>
          </cell>
          <cell r="AT99">
            <v>2403.3121941138502</v>
          </cell>
          <cell r="AU99">
            <v>2849.9759592805981</v>
          </cell>
          <cell r="AV99">
            <v>3297.8230819008563</v>
          </cell>
          <cell r="AW99">
            <v>3742.5718873204792</v>
          </cell>
          <cell r="AX99">
            <v>4179.7307753457189</v>
          </cell>
          <cell r="AY99">
            <v>4604.5982202432169</v>
          </cell>
          <cell r="AZ99">
            <v>5107.5840517914239</v>
          </cell>
          <cell r="BA99">
            <v>5608.7542711408878</v>
          </cell>
          <cell r="BB99">
            <v>6104.693262939787</v>
          </cell>
          <cell r="BC99">
            <v>6591.8373090284276</v>
          </cell>
          <cell r="BD99">
            <v>7066.4745884392287</v>
          </cell>
          <cell r="BE99">
            <v>7761.5053524977357</v>
          </cell>
          <cell r="BF99">
            <v>8440.3352551780044</v>
          </cell>
          <cell r="BG99">
            <v>9096.6534882529704</v>
          </cell>
          <cell r="BH99">
            <v>9723.9014401845525</v>
          </cell>
          <cell r="BI99">
            <v>10315.27269612368</v>
          </cell>
          <cell r="BJ99">
            <v>10736.393463310727</v>
          </cell>
          <cell r="BK99">
            <v>11083.911476271434</v>
          </cell>
          <cell r="BL99">
            <v>11348.440995427005</v>
          </cell>
          <cell r="BM99">
            <v>11520.297325828016</v>
          </cell>
          <cell r="BN99">
            <v>11589.496817154444</v>
          </cell>
        </row>
        <row r="100">
          <cell r="D100">
            <v>464042.27888543304</v>
          </cell>
          <cell r="E100">
            <v>452391.87899362505</v>
          </cell>
          <cell r="F100">
            <v>440190.72576787573</v>
          </cell>
          <cell r="G100">
            <v>427899.2984943738</v>
          </cell>
          <cell r="H100">
            <v>415614.31311997323</v>
          </cell>
          <cell r="I100">
            <v>403334.98670595762</v>
          </cell>
          <cell r="J100">
            <v>391158.53162260161</v>
          </cell>
          <cell r="K100">
            <v>379012.9953618265</v>
          </cell>
          <cell r="L100">
            <v>366900.34691992681</v>
          </cell>
          <cell r="M100">
            <v>354822.64714877552</v>
          </cell>
          <cell r="N100">
            <v>342782.04875582317</v>
          </cell>
          <cell r="O100">
            <v>329778.52968922211</v>
          </cell>
          <cell r="P100">
            <v>316929.87487584178</v>
          </cell>
          <cell r="Q100">
            <v>304243.68126677827</v>
          </cell>
          <cell r="R100">
            <v>291719.8147993327</v>
          </cell>
          <cell r="S100">
            <v>279361.84753797197</v>
          </cell>
          <cell r="T100">
            <v>267078.19404908206</v>
          </cell>
          <cell r="U100">
            <v>254947.5664952053</v>
          </cell>
          <cell r="V100">
            <v>242972.11233301458</v>
          </cell>
          <cell r="W100">
            <v>231154.08070971663</v>
          </cell>
          <cell r="X100">
            <v>219495.82237315111</v>
          </cell>
          <cell r="Y100">
            <v>206246.44331766339</v>
          </cell>
          <cell r="Z100">
            <v>193253.55301543153</v>
          </cell>
          <cell r="AA100">
            <v>180537.20851787989</v>
          </cell>
          <cell r="AB100">
            <v>168086.54284010531</v>
          </cell>
          <cell r="AC100">
            <v>155905.48694835804</v>
          </cell>
          <cell r="AD100">
            <v>144125.42264254086</v>
          </cell>
          <cell r="AE100">
            <v>132646.59252285157</v>
          </cell>
          <cell r="AF100">
            <v>121475.15386301155</v>
          </cell>
          <cell r="AG100">
            <v>110617.44296337021</v>
          </cell>
          <cell r="AH100">
            <v>100079.9740227435</v>
          </cell>
          <cell r="AJ100">
            <v>464042.27888543304</v>
          </cell>
          <cell r="AK100">
            <v>458816.83316778898</v>
          </cell>
          <cell r="AL100">
            <v>453040.63411620376</v>
          </cell>
          <cell r="AM100">
            <v>447174.16101686575</v>
          </cell>
          <cell r="AN100">
            <v>441314.12981662917</v>
          </cell>
          <cell r="AO100">
            <v>435459.75757677743</v>
          </cell>
          <cell r="AP100">
            <v>429708.25666758552</v>
          </cell>
          <cell r="AQ100">
            <v>423987.67458097433</v>
          </cell>
          <cell r="AR100">
            <v>418299.98031323869</v>
          </cell>
          <cell r="AS100">
            <v>412647.23471625126</v>
          </cell>
          <cell r="AT100">
            <v>407031.59049746295</v>
          </cell>
          <cell r="AU100">
            <v>400453.02560502593</v>
          </cell>
          <cell r="AV100">
            <v>394029.32496580947</v>
          </cell>
          <cell r="AW100">
            <v>387768.08553091006</v>
          </cell>
          <cell r="AX100">
            <v>381669.17323762836</v>
          </cell>
          <cell r="AY100">
            <v>375736.16015043162</v>
          </cell>
          <cell r="AZ100">
            <v>369877.46083570569</v>
          </cell>
          <cell r="BA100">
            <v>364171.78745599289</v>
          </cell>
          <cell r="BB100">
            <v>358621.28746796615</v>
          </cell>
          <cell r="BC100">
            <v>353228.21001883224</v>
          </cell>
          <cell r="BD100">
            <v>347994.90585643065</v>
          </cell>
          <cell r="BE100">
            <v>341365.17655614216</v>
          </cell>
          <cell r="BF100">
            <v>334991.9360091096</v>
          </cell>
          <cell r="BG100">
            <v>328895.24126675719</v>
          </cell>
          <cell r="BH100">
            <v>323064.22534418188</v>
          </cell>
          <cell r="BI100">
            <v>317502.8192076339</v>
          </cell>
          <cell r="BJ100">
            <v>312342.40465701593</v>
          </cell>
          <cell r="BK100">
            <v>307483.22429252585</v>
          </cell>
          <cell r="BL100">
            <v>302931.43538788514</v>
          </cell>
          <cell r="BM100">
            <v>298693.37424344302</v>
          </cell>
          <cell r="BN100">
            <v>294775.55505801551</v>
          </cell>
        </row>
        <row r="101">
          <cell r="D101">
            <v>433459.0800517234</v>
          </cell>
          <cell r="E101">
            <v>422264.80821570335</v>
          </cell>
          <cell r="F101">
            <v>411049.96515956579</v>
          </cell>
          <cell r="G101">
            <v>399810.79797876941</v>
          </cell>
          <cell r="H101">
            <v>388551.5785130547</v>
          </cell>
          <cell r="I101">
            <v>377274.54432784353</v>
          </cell>
          <cell r="J101">
            <v>365981.91623686411</v>
          </cell>
          <cell r="K101">
            <v>354675.89062099432</v>
          </cell>
          <cell r="L101">
            <v>343358.64513313322</v>
          </cell>
          <cell r="M101">
            <v>332032.33608896134</v>
          </cell>
          <cell r="N101">
            <v>320699.09779457905</v>
          </cell>
          <cell r="O101">
            <v>309124.04573146254</v>
          </cell>
          <cell r="P101">
            <v>297550.67404701369</v>
          </cell>
          <cell r="Q101">
            <v>285990.53472639312</v>
          </cell>
          <cell r="R101">
            <v>274449.7590544509</v>
          </cell>
          <cell r="S101">
            <v>262936.75394855434</v>
          </cell>
          <cell r="T101">
            <v>251459.7959616677</v>
          </cell>
          <cell r="U101">
            <v>240027.03505270559</v>
          </cell>
          <cell r="V101">
            <v>228646.48492087758</v>
          </cell>
          <cell r="W101">
            <v>217326.02183196956</v>
          </cell>
          <cell r="X101">
            <v>206073.38143766928</v>
          </cell>
          <cell r="Y101">
            <v>194115.44054251266</v>
          </cell>
          <cell r="Z101">
            <v>182249.93809805444</v>
          </cell>
          <cell r="AA101">
            <v>170498.5000612009</v>
          </cell>
          <cell r="AB101">
            <v>158864.18398367221</v>
          </cell>
          <cell r="AC101">
            <v>147358.55158782177</v>
          </cell>
          <cell r="AD101">
            <v>135992.91192370301</v>
          </cell>
          <cell r="AE101">
            <v>124778.30794527795</v>
          </cell>
          <cell r="AF101">
            <v>113725.52139098178</v>
          </cell>
          <cell r="AG101">
            <v>102845.06610249288</v>
          </cell>
          <cell r="AH101">
            <v>92147.184171921428</v>
          </cell>
          <cell r="AJ101">
            <v>433459.0800517234</v>
          </cell>
          <cell r="AK101">
            <v>428266.31896682858</v>
          </cell>
          <cell r="AL101">
            <v>423052.98666181642</v>
          </cell>
          <cell r="AM101">
            <v>417815.33023214526</v>
          </cell>
          <cell r="AN101">
            <v>412557.62151755579</v>
          </cell>
          <cell r="AO101">
            <v>407282.09808346984</v>
          </cell>
          <cell r="AP101">
            <v>401990.98074361577</v>
          </cell>
          <cell r="AQ101">
            <v>396686.46587887115</v>
          </cell>
          <cell r="AR101">
            <v>391370.73114213551</v>
          </cell>
          <cell r="AS101">
            <v>386045.9328490888</v>
          </cell>
          <cell r="AT101">
            <v>380714.2053058318</v>
          </cell>
          <cell r="AU101">
            <v>375140.66399384051</v>
          </cell>
          <cell r="AV101">
            <v>369568.80306051689</v>
          </cell>
          <cell r="AW101">
            <v>364010.17449102178</v>
          </cell>
          <cell r="AX101">
            <v>358470.90957020468</v>
          </cell>
          <cell r="AY101">
            <v>352959.4152154334</v>
          </cell>
          <cell r="AZ101">
            <v>347483.96797967202</v>
          </cell>
          <cell r="BA101">
            <v>342052.71782183519</v>
          </cell>
          <cell r="BB101">
            <v>336673.67844113242</v>
          </cell>
          <cell r="BC101">
            <v>331354.72610334971</v>
          </cell>
          <cell r="BD101">
            <v>326103.59646017465</v>
          </cell>
          <cell r="BE101">
            <v>320329.03027829865</v>
          </cell>
          <cell r="BF101">
            <v>314646.90254712099</v>
          </cell>
          <cell r="BG101">
            <v>309078.83922354813</v>
          </cell>
          <cell r="BH101">
            <v>303627.89785930002</v>
          </cell>
          <cell r="BI101">
            <v>298305.64017673017</v>
          </cell>
          <cell r="BJ101">
            <v>293123.375225892</v>
          </cell>
          <cell r="BK101">
            <v>288092.1459607475</v>
          </cell>
          <cell r="BL101">
            <v>283222.73411973187</v>
          </cell>
          <cell r="BM101">
            <v>278525.65354452352</v>
          </cell>
          <cell r="BN101">
            <v>274011.14632723271</v>
          </cell>
        </row>
        <row r="102">
          <cell r="D102">
            <v>18095.873434805668</v>
          </cell>
          <cell r="E102">
            <v>17272.681054535056</v>
          </cell>
          <cell r="F102">
            <v>16386.102902628401</v>
          </cell>
          <cell r="G102">
            <v>15477.958697550972</v>
          </cell>
          <cell r="H102">
            <v>14559.22004483085</v>
          </cell>
          <cell r="I102">
            <v>13630.889551424378</v>
          </cell>
          <cell r="J102">
            <v>12703.163843228765</v>
          </cell>
          <cell r="K102">
            <v>11770.366345196437</v>
          </cell>
          <cell r="L102">
            <v>10833.7550602995</v>
          </cell>
          <cell r="M102">
            <v>9894.5950096705419</v>
          </cell>
          <cell r="N102">
            <v>8954.1579007905129</v>
          </cell>
          <cell r="O102">
            <v>7838.0121555170072</v>
          </cell>
          <cell r="P102">
            <v>6734.3146028816755</v>
          </cell>
          <cell r="Q102">
            <v>5648.7119514629667</v>
          </cell>
          <cell r="R102">
            <v>4585.0953750251383</v>
          </cell>
          <cell r="S102">
            <v>3548.0812245887541</v>
          </cell>
          <cell r="T102">
            <v>2533.3106466458712</v>
          </cell>
          <cell r="U102">
            <v>1552.3545383684341</v>
          </cell>
          <cell r="V102">
            <v>609.54920023146587</v>
          </cell>
          <cell r="W102">
            <v>-290.81222856959721</v>
          </cell>
          <cell r="X102">
            <v>-1144.4817391686711</v>
          </cell>
          <cell r="Y102">
            <v>-2285.8066132984259</v>
          </cell>
          <cell r="Z102">
            <v>-3360.3144283028169</v>
          </cell>
          <cell r="AA102">
            <v>-4356.3458253515964</v>
          </cell>
          <cell r="AB102">
            <v>-5271.4340988585236</v>
          </cell>
          <cell r="AC102">
            <v>-6099.0228869642542</v>
          </cell>
          <cell r="AD102">
            <v>-6820.7222151119022</v>
          </cell>
          <cell r="AE102">
            <v>-7439.9589170169156</v>
          </cell>
          <cell r="AF102">
            <v>-7950.3567962698107</v>
          </cell>
          <cell r="AG102">
            <v>-8345.6625312487085</v>
          </cell>
          <cell r="AH102">
            <v>-8619.7508573820305</v>
          </cell>
          <cell r="AJ102">
            <v>18095.873434805668</v>
          </cell>
          <cell r="AK102">
            <v>17523.229685231705</v>
          </cell>
          <cell r="AL102">
            <v>16887.200164021699</v>
          </cell>
          <cell r="AM102">
            <v>16229.604589640921</v>
          </cell>
          <cell r="AN102">
            <v>15561.414567617448</v>
          </cell>
          <cell r="AO102">
            <v>14883.632704907615</v>
          </cell>
          <cell r="AP102">
            <v>14206.455627408657</v>
          </cell>
          <cell r="AQ102">
            <v>13524.206760072973</v>
          </cell>
          <cell r="AR102">
            <v>12838.144105872694</v>
          </cell>
          <cell r="AS102">
            <v>12149.532685940381</v>
          </cell>
          <cell r="AT102">
            <v>11459.644207757001</v>
          </cell>
          <cell r="AU102">
            <v>10594.047093180146</v>
          </cell>
          <cell r="AV102">
            <v>9740.898171241457</v>
          </cell>
          <cell r="AW102">
            <v>8905.8441505194041</v>
          </cell>
          <cell r="AX102">
            <v>8092.7762047782226</v>
          </cell>
          <cell r="AY102">
            <v>7306.3106850384866</v>
          </cell>
          <cell r="AZ102">
            <v>6542.0887377922527</v>
          </cell>
          <cell r="BA102">
            <v>5811.6812602114669</v>
          </cell>
          <cell r="BB102">
            <v>5119.4245527711446</v>
          </cell>
          <cell r="BC102">
            <v>4469.6117546667301</v>
          </cell>
          <cell r="BD102">
            <v>3866.4908747643085</v>
          </cell>
          <cell r="BE102">
            <v>2983.3070140795826</v>
          </cell>
          <cell r="BF102">
            <v>2166.9402125202241</v>
          </cell>
          <cell r="BG102">
            <v>1429.0498289164789</v>
          </cell>
          <cell r="BH102">
            <v>772.10256885458239</v>
          </cell>
          <cell r="BI102">
            <v>202.65479419388794</v>
          </cell>
          <cell r="BJ102">
            <v>-260.90352050872934</v>
          </cell>
          <cell r="BK102">
            <v>-621.99920896871026</v>
          </cell>
          <cell r="BL102">
            <v>-874.25607477657741</v>
          </cell>
          <cell r="BM102">
            <v>-1011.4207963104436</v>
          </cell>
          <cell r="BN102">
            <v>-1027.3681089987313</v>
          </cell>
        </row>
        <row r="103">
          <cell r="D103">
            <v>12487.325398904024</v>
          </cell>
          <cell r="E103">
            <v>12854.389723386656</v>
          </cell>
          <cell r="F103">
            <v>12754.657705681526</v>
          </cell>
          <cell r="G103">
            <v>12610.541818053389</v>
          </cell>
          <cell r="H103">
            <v>12503.514562087688</v>
          </cell>
          <cell r="I103">
            <v>12429.552826689651</v>
          </cell>
          <cell r="J103">
            <v>12473.451542508788</v>
          </cell>
          <cell r="K103">
            <v>12566.738395635744</v>
          </cell>
          <cell r="L103">
            <v>12707.946726494085</v>
          </cell>
          <cell r="M103">
            <v>12895.716050143606</v>
          </cell>
          <cell r="N103">
            <v>13128.793060453585</v>
          </cell>
          <cell r="O103">
            <v>12816.471802242617</v>
          </cell>
          <cell r="P103">
            <v>12644.886225946308</v>
          </cell>
          <cell r="Q103">
            <v>12604.434588922171</v>
          </cell>
          <cell r="R103">
            <v>12684.960369856668</v>
          </cell>
          <cell r="S103">
            <v>12877.012364828941</v>
          </cell>
          <cell r="T103">
            <v>13085.087440768464</v>
          </cell>
          <cell r="U103">
            <v>13368.176904131291</v>
          </cell>
          <cell r="V103">
            <v>13716.078211905527</v>
          </cell>
          <cell r="W103">
            <v>14118.871106316683</v>
          </cell>
          <cell r="X103">
            <v>14566.922674650486</v>
          </cell>
          <cell r="Y103">
            <v>14416.809388449139</v>
          </cell>
          <cell r="Z103">
            <v>14363.929345679953</v>
          </cell>
          <cell r="AA103">
            <v>14395.054282030595</v>
          </cell>
          <cell r="AB103">
            <v>14493.792955291639</v>
          </cell>
          <cell r="AC103">
            <v>14645.95824750055</v>
          </cell>
          <cell r="AD103">
            <v>14953.232933949726</v>
          </cell>
          <cell r="AE103">
            <v>15308.243494590577</v>
          </cell>
          <cell r="AF103">
            <v>15699.989268299592</v>
          </cell>
          <cell r="AG103">
            <v>16118.039392126073</v>
          </cell>
          <cell r="AH103">
            <v>16552.540708204091</v>
          </cell>
          <cell r="AJ103">
            <v>12487.325398904024</v>
          </cell>
          <cell r="AK103">
            <v>13027.28451572871</v>
          </cell>
          <cell r="AL103">
            <v>13100.447290365642</v>
          </cell>
          <cell r="AM103">
            <v>13129.226195079564</v>
          </cell>
          <cell r="AN103">
            <v>13195.09373145592</v>
          </cell>
          <cell r="AO103">
            <v>13294.026788399939</v>
          </cell>
          <cell r="AP103">
            <v>13510.820296561138</v>
          </cell>
          <cell r="AQ103">
            <v>13777.001942030149</v>
          </cell>
          <cell r="AR103">
            <v>14091.105065230551</v>
          </cell>
          <cell r="AS103">
            <v>14451.769181222129</v>
          </cell>
          <cell r="AT103">
            <v>14857.740983874161</v>
          </cell>
          <cell r="AU103">
            <v>14718.314518005252</v>
          </cell>
          <cell r="AV103">
            <v>14719.623734051003</v>
          </cell>
          <cell r="AW103">
            <v>14852.066889368927</v>
          </cell>
          <cell r="AX103">
            <v>15105.48746264548</v>
          </cell>
          <cell r="AY103">
            <v>15470.434249959808</v>
          </cell>
          <cell r="AZ103">
            <v>15851.404118241389</v>
          </cell>
          <cell r="BA103">
            <v>16307.388373946276</v>
          </cell>
          <cell r="BB103">
            <v>16828.184474062567</v>
          </cell>
          <cell r="BC103">
            <v>17403.872160815779</v>
          </cell>
          <cell r="BD103">
            <v>18024.818521491645</v>
          </cell>
          <cell r="BE103">
            <v>18052.839263763934</v>
          </cell>
          <cell r="BF103">
            <v>18178.093249468384</v>
          </cell>
          <cell r="BG103">
            <v>18387.352214292659</v>
          </cell>
          <cell r="BH103">
            <v>18664.224916027339</v>
          </cell>
          <cell r="BI103">
            <v>18994.524236709891</v>
          </cell>
          <cell r="BJ103">
            <v>19479.932951632702</v>
          </cell>
          <cell r="BK103">
            <v>20013.077540747181</v>
          </cell>
          <cell r="BL103">
            <v>20582.957342929836</v>
          </cell>
          <cell r="BM103">
            <v>21179.141495229949</v>
          </cell>
          <cell r="BN103">
            <v>21791.776839781603</v>
          </cell>
        </row>
        <row r="104">
          <cell r="D104">
            <v>834656.37607689528</v>
          </cell>
          <cell r="E104">
            <v>829164.37076009065</v>
          </cell>
          <cell r="F104">
            <v>823656.50290088984</v>
          </cell>
          <cell r="G104">
            <v>818148.67969355173</v>
          </cell>
          <cell r="H104">
            <v>812640.90344510775</v>
          </cell>
          <cell r="I104">
            <v>807133.17658178555</v>
          </cell>
          <cell r="J104">
            <v>801625.50165516988</v>
          </cell>
          <cell r="K104">
            <v>796117.88134867814</v>
          </cell>
          <cell r="L104">
            <v>790610.31848437164</v>
          </cell>
          <cell r="M104">
            <v>785102.81603012001</v>
          </cell>
          <cell r="N104">
            <v>779595.37710713327</v>
          </cell>
          <cell r="O104">
            <v>774088.00499788567</v>
          </cell>
          <cell r="P104">
            <v>768580.70315444749</v>
          </cell>
          <cell r="Q104">
            <v>763073.47520724649</v>
          </cell>
          <cell r="R104">
            <v>757566.32497428474</v>
          </cell>
          <cell r="S104">
            <v>752059.25647082902</v>
          </cell>
          <cell r="T104">
            <v>746552.27391960332</v>
          </cell>
          <cell r="U104">
            <v>741045.38176150725</v>
          </cell>
          <cell r="V104">
            <v>735538.58466688858</v>
          </cell>
          <cell r="W104">
            <v>730031.88754739845</v>
          </cell>
          <cell r="X104">
            <v>724525.29556845885</v>
          </cell>
          <cell r="Y104">
            <v>718851.88288715784</v>
          </cell>
          <cell r="Z104">
            <v>713178.58649168594</v>
          </cell>
          <cell r="AA104">
            <v>707505.41239019122</v>
          </cell>
          <cell r="AB104">
            <v>701832.36690124439</v>
          </cell>
          <cell r="AC104">
            <v>696159.45666987891</v>
          </cell>
          <cell r="AD104">
            <v>690486.6886844571</v>
          </cell>
          <cell r="AE104">
            <v>684814.07029440999</v>
          </cell>
          <cell r="AF104">
            <v>679141.60922889155</v>
          </cell>
          <cell r="AG104">
            <v>673469.31361639884</v>
          </cell>
          <cell r="AH104">
            <v>667797.19200540474</v>
          </cell>
          <cell r="AJ104">
            <v>834656.37607689528</v>
          </cell>
          <cell r="AK104">
            <v>831918.73680114455</v>
          </cell>
          <cell r="AL104">
            <v>829165.2349829973</v>
          </cell>
          <cell r="AM104">
            <v>826411.77781671309</v>
          </cell>
          <cell r="AN104">
            <v>823658.36760932265</v>
          </cell>
          <cell r="AO104">
            <v>820905.00678705424</v>
          </cell>
          <cell r="AP104">
            <v>818151.69790149236</v>
          </cell>
          <cell r="AQ104">
            <v>815398.44363605441</v>
          </cell>
          <cell r="AR104">
            <v>812645.24681280181</v>
          </cell>
          <cell r="AS104">
            <v>809892.11039960373</v>
          </cell>
          <cell r="AT104">
            <v>807139.03751767089</v>
          </cell>
          <cell r="AU104">
            <v>804386.03144947707</v>
          </cell>
          <cell r="AV104">
            <v>801633.09564709244</v>
          </cell>
          <cell r="AW104">
            <v>798880.23374094523</v>
          </cell>
          <cell r="AX104">
            <v>796127.44954903726</v>
          </cell>
          <cell r="AY104">
            <v>793374.74708663521</v>
          </cell>
          <cell r="AZ104">
            <v>790622.13057646342</v>
          </cell>
          <cell r="BA104">
            <v>787869.60445942113</v>
          </cell>
          <cell r="BB104">
            <v>785117.17340585624</v>
          </cell>
          <cell r="BC104">
            <v>782364.8423274199</v>
          </cell>
          <cell r="BD104">
            <v>779612.61638953385</v>
          </cell>
          <cell r="BE104">
            <v>776777.03538689425</v>
          </cell>
          <cell r="BF104">
            <v>773941.57067008398</v>
          </cell>
          <cell r="BG104">
            <v>771106.22824725055</v>
          </cell>
          <cell r="BH104">
            <v>768271.01443696523</v>
          </cell>
          <cell r="BI104">
            <v>765435.93588426115</v>
          </cell>
          <cell r="BJ104">
            <v>762600.99957750086</v>
          </cell>
          <cell r="BK104">
            <v>759766.21286611503</v>
          </cell>
          <cell r="BL104">
            <v>756931.58347925823</v>
          </cell>
          <cell r="BM104">
            <v>754097.11954542692</v>
          </cell>
          <cell r="BN104">
            <v>751262.82961309422</v>
          </cell>
        </row>
        <row r="105">
          <cell r="D105">
            <v>0</v>
          </cell>
          <cell r="E105">
            <v>626.33546644359194</v>
          </cell>
          <cell r="F105">
            <v>1252.6709328871821</v>
          </cell>
          <cell r="G105">
            <v>1879.0063993307722</v>
          </cell>
          <cell r="H105">
            <v>2505.3418657743623</v>
          </cell>
          <cell r="I105">
            <v>3131.6773322179542</v>
          </cell>
          <cell r="J105">
            <v>3641.7940573345259</v>
          </cell>
          <cell r="K105">
            <v>4143.6431542940409</v>
          </cell>
          <cell r="L105">
            <v>4637.2246230964956</v>
          </cell>
          <cell r="M105">
            <v>5122.5384637419083</v>
          </cell>
          <cell r="N105">
            <v>5599.5846762302535</v>
          </cell>
          <cell r="O105">
            <v>6734.6762744386942</v>
          </cell>
          <cell r="P105">
            <v>7852.3422563776476</v>
          </cell>
          <cell r="Q105">
            <v>8952.5826220471135</v>
          </cell>
          <cell r="R105">
            <v>10035.397371447096</v>
          </cell>
          <cell r="S105">
            <v>11100.786504577594</v>
          </cell>
          <cell r="T105">
            <v>12148.750021438602</v>
          </cell>
          <cell r="U105">
            <v>13179.287922030133</v>
          </cell>
          <cell r="V105">
            <v>14192.400206352169</v>
          </cell>
          <cell r="W105">
            <v>15188.086874404722</v>
          </cell>
          <cell r="X105">
            <v>16166.347926187784</v>
          </cell>
          <cell r="Y105">
            <v>17922.023999322475</v>
          </cell>
          <cell r="Z105">
            <v>19648.543802770197</v>
          </cell>
          <cell r="AA105">
            <v>21345.907336530945</v>
          </cell>
          <cell r="AB105">
            <v>23014.11460060472</v>
          </cell>
          <cell r="AC105">
            <v>24653.165594991537</v>
          </cell>
          <cell r="AD105">
            <v>26253.746656417155</v>
          </cell>
          <cell r="AE105">
            <v>27824.287924831944</v>
          </cell>
          <cell r="AF105">
            <v>29364.789400235917</v>
          </cell>
          <cell r="AG105">
            <v>30875.251082629082</v>
          </cell>
          <cell r="AH105">
            <v>32355.672972011394</v>
          </cell>
          <cell r="AJ105">
            <v>0</v>
          </cell>
          <cell r="AK105">
            <v>626.33546644359194</v>
          </cell>
          <cell r="AL105">
            <v>1252.6709328871821</v>
          </cell>
          <cell r="AM105">
            <v>1879.0063993307722</v>
          </cell>
          <cell r="AN105">
            <v>2505.3418657743623</v>
          </cell>
          <cell r="AO105">
            <v>3131.6773322179542</v>
          </cell>
          <cell r="AP105">
            <v>3641.7940573345259</v>
          </cell>
          <cell r="AQ105">
            <v>4143.6431542940409</v>
          </cell>
          <cell r="AR105">
            <v>4637.2246230964956</v>
          </cell>
          <cell r="AS105">
            <v>5122.5384637419083</v>
          </cell>
          <cell r="AT105">
            <v>5599.5846762302535</v>
          </cell>
          <cell r="AU105">
            <v>6734.6762744386942</v>
          </cell>
          <cell r="AV105">
            <v>7852.3422563776476</v>
          </cell>
          <cell r="AW105">
            <v>8952.5826220471135</v>
          </cell>
          <cell r="AX105">
            <v>10035.397371447096</v>
          </cell>
          <cell r="AY105">
            <v>11100.786504577594</v>
          </cell>
          <cell r="AZ105">
            <v>12148.750021438602</v>
          </cell>
          <cell r="BA105">
            <v>13179.287922030133</v>
          </cell>
          <cell r="BB105">
            <v>14192.400206352169</v>
          </cell>
          <cell r="BC105">
            <v>15188.086874404722</v>
          </cell>
          <cell r="BD105">
            <v>16166.347926187784</v>
          </cell>
          <cell r="BE105">
            <v>17922.023999322475</v>
          </cell>
          <cell r="BF105">
            <v>19648.543802770197</v>
          </cell>
          <cell r="BG105">
            <v>21345.907336530945</v>
          </cell>
          <cell r="BH105">
            <v>23014.11460060472</v>
          </cell>
          <cell r="BI105">
            <v>24653.165594991537</v>
          </cell>
          <cell r="BJ105">
            <v>26253.746656417155</v>
          </cell>
          <cell r="BK105">
            <v>27824.287924831944</v>
          </cell>
          <cell r="BL105">
            <v>29364.789400235917</v>
          </cell>
          <cell r="BM105">
            <v>30875.251082629082</v>
          </cell>
          <cell r="BN105">
            <v>32355.672972011394</v>
          </cell>
        </row>
        <row r="106">
          <cell r="D106">
            <v>0</v>
          </cell>
          <cell r="E106">
            <v>153.02873671449106</v>
          </cell>
          <cell r="F106">
            <v>255.23197942409843</v>
          </cell>
          <cell r="G106">
            <v>369.69042115658431</v>
          </cell>
          <cell r="H106">
            <v>475.54148003280807</v>
          </cell>
          <cell r="I106">
            <v>572.90839290034182</v>
          </cell>
          <cell r="J106">
            <v>661.91439660677224</v>
          </cell>
          <cell r="K106">
            <v>742.68272799967508</v>
          </cell>
          <cell r="L106">
            <v>815.33662392663337</v>
          </cell>
          <cell r="M106">
            <v>879.99932123522831</v>
          </cell>
          <cell r="N106">
            <v>936.7940567730393</v>
          </cell>
          <cell r="O106">
            <v>1130.5499350795808</v>
          </cell>
          <cell r="P106">
            <v>1289.5434945711013</v>
          </cell>
          <cell r="Q106">
            <v>1414.4002232150951</v>
          </cell>
          <cell r="R106">
            <v>1505.7456089790549</v>
          </cell>
          <cell r="S106">
            <v>1564.2051398304748</v>
          </cell>
          <cell r="T106">
            <v>1590.4043037368419</v>
          </cell>
          <cell r="U106">
            <v>1584.9685886656489</v>
          </cell>
          <cell r="V106">
            <v>1548.5234825843936</v>
          </cell>
          <cell r="W106">
            <v>1481.6944734605613</v>
          </cell>
          <cell r="X106">
            <v>1385.10704926165</v>
          </cell>
          <cell r="Y106">
            <v>1452.9735140440453</v>
          </cell>
          <cell r="Z106">
            <v>1471.4170807668206</v>
          </cell>
          <cell r="AA106">
            <v>1441.4508871538937</v>
          </cell>
          <cell r="AB106">
            <v>1364.0880709291951</v>
          </cell>
          <cell r="AC106">
            <v>1240.3417698166459</v>
          </cell>
          <cell r="AD106">
            <v>1071.2251215401693</v>
          </cell>
          <cell r="AE106">
            <v>857.75126382369399</v>
          </cell>
          <cell r="AF106">
            <v>600.93333439113758</v>
          </cell>
          <cell r="AG106">
            <v>301.78447096642503</v>
          </cell>
          <cell r="AH106">
            <v>-38.68218872651687</v>
          </cell>
          <cell r="AJ106">
            <v>0</v>
          </cell>
          <cell r="AK106">
            <v>153.02873671449106</v>
          </cell>
          <cell r="AL106">
            <v>255.23197942409843</v>
          </cell>
          <cell r="AM106">
            <v>369.69042115658431</v>
          </cell>
          <cell r="AN106">
            <v>475.54148003280807</v>
          </cell>
          <cell r="AO106">
            <v>572.90839290034182</v>
          </cell>
          <cell r="AP106">
            <v>661.91439660677224</v>
          </cell>
          <cell r="AQ106">
            <v>742.68272799967508</v>
          </cell>
          <cell r="AR106">
            <v>815.33662392663337</v>
          </cell>
          <cell r="AS106">
            <v>879.99932123522831</v>
          </cell>
          <cell r="AT106">
            <v>936.7940567730393</v>
          </cell>
          <cell r="AU106">
            <v>1130.5499350795808</v>
          </cell>
          <cell r="AV106">
            <v>1289.5434945711013</v>
          </cell>
          <cell r="AW106">
            <v>1414.4002232150951</v>
          </cell>
          <cell r="AX106">
            <v>1505.7456089790549</v>
          </cell>
          <cell r="AY106">
            <v>1564.2051398304748</v>
          </cell>
          <cell r="AZ106">
            <v>1590.4043037368419</v>
          </cell>
          <cell r="BA106">
            <v>1584.9685886656489</v>
          </cell>
          <cell r="BB106">
            <v>1548.5234825843936</v>
          </cell>
          <cell r="BC106">
            <v>1481.6944734605613</v>
          </cell>
          <cell r="BD106">
            <v>1385.10704926165</v>
          </cell>
          <cell r="BE106">
            <v>1452.9735140440453</v>
          </cell>
          <cell r="BF106">
            <v>1471.4170807668206</v>
          </cell>
          <cell r="BG106">
            <v>1441.4508871538937</v>
          </cell>
          <cell r="BH106">
            <v>1364.0880709291951</v>
          </cell>
          <cell r="BI106">
            <v>1240.3417698166459</v>
          </cell>
          <cell r="BJ106">
            <v>1071.2251215401693</v>
          </cell>
          <cell r="BK106">
            <v>857.75126382369399</v>
          </cell>
          <cell r="BL106">
            <v>600.93333439113758</v>
          </cell>
          <cell r="BM106">
            <v>301.78447096642503</v>
          </cell>
          <cell r="BN106">
            <v>-38.68218872651687</v>
          </cell>
        </row>
        <row r="107">
          <cell r="D107">
            <v>0</v>
          </cell>
          <cell r="E107">
            <v>50.693898196398123</v>
          </cell>
          <cell r="F107">
            <v>100.0295010077858</v>
          </cell>
          <cell r="G107">
            <v>147.87009714125227</v>
          </cell>
          <cell r="H107">
            <v>194.07897530388701</v>
          </cell>
          <cell r="I107">
            <v>238.51942420277916</v>
          </cell>
          <cell r="J107">
            <v>281.05473254501828</v>
          </cell>
          <cell r="K107">
            <v>321.54818903769331</v>
          </cell>
          <cell r="L107">
            <v>359.86308238789411</v>
          </cell>
          <cell r="M107">
            <v>395.86270130270975</v>
          </cell>
          <cell r="N107">
            <v>429.4103344892294</v>
          </cell>
          <cell r="O107">
            <v>510.13849909399505</v>
          </cell>
          <cell r="P107">
            <v>585.82885894044387</v>
          </cell>
          <cell r="Q107">
            <v>653.22714603027771</v>
          </cell>
          <cell r="R107">
            <v>714.54945439388689</v>
          </cell>
          <cell r="S107">
            <v>769.56421942421821</v>
          </cell>
          <cell r="T107">
            <v>818.04461001276798</v>
          </cell>
          <cell r="U107">
            <v>859.76859078897598</v>
          </cell>
          <cell r="V107">
            <v>894.51898435961937</v>
          </cell>
          <cell r="W107">
            <v>922.08353354820417</v>
          </cell>
          <cell r="X107">
            <v>942.25496363436343</v>
          </cell>
          <cell r="Y107">
            <v>999.41304910262863</v>
          </cell>
          <cell r="Z107">
            <v>1044.340870802419</v>
          </cell>
          <cell r="AA107">
            <v>1065.6335415012863</v>
          </cell>
          <cell r="AB107">
            <v>1073.4226025796038</v>
          </cell>
          <cell r="AC107">
            <v>1067.7223403900446</v>
          </cell>
          <cell r="AD107">
            <v>1048.5836500194375</v>
          </cell>
          <cell r="AE107">
            <v>1016.0948163236484</v>
          </cell>
          <cell r="AF107">
            <v>970.38229496245719</v>
          </cell>
          <cell r="AG107">
            <v>911.61149343443333</v>
          </cell>
          <cell r="AH107">
            <v>839.98755211181845</v>
          </cell>
          <cell r="AJ107">
            <v>0</v>
          </cell>
          <cell r="AK107">
            <v>50.693898196398123</v>
          </cell>
          <cell r="AL107">
            <v>100.0295010077858</v>
          </cell>
          <cell r="AM107">
            <v>147.87009714125227</v>
          </cell>
          <cell r="AN107">
            <v>194.07897530388701</v>
          </cell>
          <cell r="AO107">
            <v>238.51942420277916</v>
          </cell>
          <cell r="AP107">
            <v>281.05473254501828</v>
          </cell>
          <cell r="AQ107">
            <v>321.54818903769331</v>
          </cell>
          <cell r="AR107">
            <v>359.86308238789411</v>
          </cell>
          <cell r="AS107">
            <v>395.86270130270975</v>
          </cell>
          <cell r="AT107">
            <v>429.4103344892294</v>
          </cell>
          <cell r="AU107">
            <v>510.13849909399505</v>
          </cell>
          <cell r="AV107">
            <v>585.82885894044387</v>
          </cell>
          <cell r="AW107">
            <v>653.22714603027771</v>
          </cell>
          <cell r="AX107">
            <v>714.54945439388689</v>
          </cell>
          <cell r="AY107">
            <v>769.56421942421821</v>
          </cell>
          <cell r="AZ107">
            <v>818.04461001276798</v>
          </cell>
          <cell r="BA107">
            <v>859.76859078897598</v>
          </cell>
          <cell r="BB107">
            <v>894.51898435961937</v>
          </cell>
          <cell r="BC107">
            <v>922.08353354820417</v>
          </cell>
          <cell r="BD107">
            <v>942.25496363436343</v>
          </cell>
          <cell r="BE107">
            <v>999.41304910262863</v>
          </cell>
          <cell r="BF107">
            <v>1044.340870802419</v>
          </cell>
          <cell r="BG107">
            <v>1065.6335415012863</v>
          </cell>
          <cell r="BH107">
            <v>1073.4226025796038</v>
          </cell>
          <cell r="BI107">
            <v>1067.7223403900446</v>
          </cell>
          <cell r="BJ107">
            <v>1048.5836500194375</v>
          </cell>
          <cell r="BK107">
            <v>1016.0948163236484</v>
          </cell>
          <cell r="BL107">
            <v>970.38229496245719</v>
          </cell>
          <cell r="BM107">
            <v>911.61149343443333</v>
          </cell>
          <cell r="BN107">
            <v>839.98755211181845</v>
          </cell>
        </row>
        <row r="108">
          <cell r="D108">
            <v>0</v>
          </cell>
          <cell r="E108">
            <v>-481.97098057427434</v>
          </cell>
          <cell r="F108">
            <v>-185.1196565541004</v>
          </cell>
          <cell r="G108">
            <v>137.6396339818416</v>
          </cell>
          <cell r="H108">
            <v>487.11271391843638</v>
          </cell>
          <cell r="I108">
            <v>864.1054061405689</v>
          </cell>
          <cell r="J108">
            <v>1171.4204804110777</v>
          </cell>
          <cell r="K108">
            <v>1481.0178407162166</v>
          </cell>
          <cell r="L108">
            <v>1790.9281425377158</v>
          </cell>
          <cell r="M108">
            <v>2099.0824416487303</v>
          </cell>
          <cell r="N108">
            <v>2403.3121941138502</v>
          </cell>
          <cell r="O108">
            <v>2849.9759592805981</v>
          </cell>
          <cell r="P108">
            <v>3297.8230819008563</v>
          </cell>
          <cell r="Q108">
            <v>3742.5718873204792</v>
          </cell>
          <cell r="R108">
            <v>4179.7307753457189</v>
          </cell>
          <cell r="S108">
            <v>4604.5982202432169</v>
          </cell>
          <cell r="T108">
            <v>5107.5840517914239</v>
          </cell>
          <cell r="U108">
            <v>5608.7542711408878</v>
          </cell>
          <cell r="V108">
            <v>6104.693262939787</v>
          </cell>
          <cell r="W108">
            <v>6591.8373090284276</v>
          </cell>
          <cell r="X108">
            <v>7066.4745884392287</v>
          </cell>
          <cell r="Y108">
            <v>7761.5053524977357</v>
          </cell>
          <cell r="Z108">
            <v>8440.3352551780044</v>
          </cell>
          <cell r="AA108">
            <v>9096.6534882529704</v>
          </cell>
          <cell r="AB108">
            <v>9723.9014401845525</v>
          </cell>
          <cell r="AC108">
            <v>10315.27269612368</v>
          </cell>
          <cell r="AD108">
            <v>10736.393463310727</v>
          </cell>
          <cell r="AE108">
            <v>11083.911476271434</v>
          </cell>
          <cell r="AF108">
            <v>11348.440995427005</v>
          </cell>
          <cell r="AG108">
            <v>11520.297325828016</v>
          </cell>
          <cell r="AH108">
            <v>11589.496817154444</v>
          </cell>
          <cell r="AJ108">
            <v>0</v>
          </cell>
          <cell r="AK108">
            <v>-481.97098057427434</v>
          </cell>
          <cell r="AL108">
            <v>-185.1196565541004</v>
          </cell>
          <cell r="AM108">
            <v>137.6396339818416</v>
          </cell>
          <cell r="AN108">
            <v>487.11271391843638</v>
          </cell>
          <cell r="AO108">
            <v>864.1054061405689</v>
          </cell>
          <cell r="AP108">
            <v>1171.4204804110777</v>
          </cell>
          <cell r="AQ108">
            <v>1481.0178407162166</v>
          </cell>
          <cell r="AR108">
            <v>1790.9281425377158</v>
          </cell>
          <cell r="AS108">
            <v>2099.0824416487303</v>
          </cell>
          <cell r="AT108">
            <v>2403.3121941138502</v>
          </cell>
          <cell r="AU108">
            <v>2849.9759592805981</v>
          </cell>
          <cell r="AV108">
            <v>3297.8230819008563</v>
          </cell>
          <cell r="AW108">
            <v>3742.5718873204792</v>
          </cell>
          <cell r="AX108">
            <v>4179.7307753457189</v>
          </cell>
          <cell r="AY108">
            <v>4604.5982202432169</v>
          </cell>
          <cell r="AZ108">
            <v>5107.5840517914239</v>
          </cell>
          <cell r="BA108">
            <v>5608.7542711408878</v>
          </cell>
          <cell r="BB108">
            <v>6104.693262939787</v>
          </cell>
          <cell r="BC108">
            <v>6591.8373090284276</v>
          </cell>
          <cell r="BD108">
            <v>7066.4745884392287</v>
          </cell>
          <cell r="BE108">
            <v>7761.5053524977357</v>
          </cell>
          <cell r="BF108">
            <v>8440.3352551780044</v>
          </cell>
          <cell r="BG108">
            <v>9096.6534882529704</v>
          </cell>
          <cell r="BH108">
            <v>9723.9014401845525</v>
          </cell>
          <cell r="BI108">
            <v>10315.27269612368</v>
          </cell>
          <cell r="BJ108">
            <v>10736.393463310727</v>
          </cell>
          <cell r="BK108">
            <v>11083.911476271434</v>
          </cell>
          <cell r="BL108">
            <v>11348.440995427005</v>
          </cell>
          <cell r="BM108">
            <v>11520.297325828016</v>
          </cell>
          <cell r="BN108">
            <v>11589.496817154444</v>
          </cell>
        </row>
        <row r="109">
          <cell r="D109">
            <v>834656.37607689528</v>
          </cell>
          <cell r="E109">
            <v>828816.28363931039</v>
          </cell>
          <cell r="F109">
            <v>822233.69014412479</v>
          </cell>
          <cell r="G109">
            <v>815614.47314194124</v>
          </cell>
          <cell r="H109">
            <v>808978.82841007819</v>
          </cell>
          <cell r="I109">
            <v>802325.96602632396</v>
          </cell>
          <cell r="J109">
            <v>795869.31798827252</v>
          </cell>
          <cell r="K109">
            <v>789428.98943663063</v>
          </cell>
          <cell r="L109">
            <v>783006.96601242281</v>
          </cell>
          <cell r="M109">
            <v>776605.33310219145</v>
          </cell>
          <cell r="N109">
            <v>770226.27584552695</v>
          </cell>
          <cell r="O109">
            <v>762862.66432999284</v>
          </cell>
          <cell r="P109">
            <v>755555.16546265746</v>
          </cell>
          <cell r="Q109">
            <v>748310.69332863344</v>
          </cell>
          <cell r="R109">
            <v>741130.90176411904</v>
          </cell>
          <cell r="S109">
            <v>734020.10238675342</v>
          </cell>
          <cell r="T109">
            <v>726887.49093262362</v>
          </cell>
          <cell r="U109">
            <v>719812.60238888173</v>
          </cell>
          <cell r="V109">
            <v>712798.44873065269</v>
          </cell>
          <cell r="W109">
            <v>705848.18535695667</v>
          </cell>
          <cell r="X109">
            <v>698965.11104093574</v>
          </cell>
          <cell r="Y109">
            <v>690715.966972191</v>
          </cell>
          <cell r="Z109">
            <v>682573.94948216842</v>
          </cell>
          <cell r="AA109">
            <v>674555.76713675214</v>
          </cell>
          <cell r="AB109">
            <v>666656.84018694633</v>
          </cell>
          <cell r="AC109">
            <v>658882.9542685569</v>
          </cell>
          <cell r="AD109">
            <v>651376.73979316955</v>
          </cell>
          <cell r="AE109">
            <v>644032.02481315925</v>
          </cell>
          <cell r="AF109">
            <v>636857.06320387521</v>
          </cell>
          <cell r="AG109">
            <v>629860.36924354092</v>
          </cell>
          <cell r="AH109">
            <v>623050.71685285354</v>
          </cell>
          <cell r="AJ109">
            <v>834656.37607689528</v>
          </cell>
          <cell r="AK109">
            <v>831570.64968036429</v>
          </cell>
          <cell r="AL109">
            <v>827742.42222623224</v>
          </cell>
          <cell r="AM109">
            <v>823877.5712651026</v>
          </cell>
          <cell r="AN109">
            <v>819996.2925742931</v>
          </cell>
          <cell r="AO109">
            <v>816097.79623159266</v>
          </cell>
          <cell r="AP109">
            <v>812395.514234595</v>
          </cell>
          <cell r="AQ109">
            <v>808709.55172400689</v>
          </cell>
          <cell r="AR109">
            <v>805041.89434085297</v>
          </cell>
          <cell r="AS109">
            <v>801394.62747167516</v>
          </cell>
          <cell r="AT109">
            <v>797769.93625606457</v>
          </cell>
          <cell r="AU109">
            <v>793160.69078158424</v>
          </cell>
          <cell r="AV109">
            <v>788607.55795530241</v>
          </cell>
          <cell r="AW109">
            <v>784117.45186233218</v>
          </cell>
          <cell r="AX109">
            <v>779692.02633887157</v>
          </cell>
          <cell r="AY109">
            <v>775335.59300255962</v>
          </cell>
          <cell r="AZ109">
            <v>770957.34758948372</v>
          </cell>
          <cell r="BA109">
            <v>766636.82508679561</v>
          </cell>
          <cell r="BB109">
            <v>762377.03746962035</v>
          </cell>
          <cell r="BC109">
            <v>758181.14013697812</v>
          </cell>
          <cell r="BD109">
            <v>754052.43186201074</v>
          </cell>
          <cell r="BE109">
            <v>748641.11947192741</v>
          </cell>
          <cell r="BF109">
            <v>743336.93366056646</v>
          </cell>
          <cell r="BG109">
            <v>738156.58299381146</v>
          </cell>
          <cell r="BH109">
            <v>733095.48772266717</v>
          </cell>
          <cell r="BI109">
            <v>728159.43348293914</v>
          </cell>
          <cell r="BJ109">
            <v>723491.05068621342</v>
          </cell>
          <cell r="BK109">
            <v>718984.1673848643</v>
          </cell>
          <cell r="BL109">
            <v>714647.03745424189</v>
          </cell>
          <cell r="BM109">
            <v>710488.175172569</v>
          </cell>
          <cell r="BN109">
            <v>706516.35446054302</v>
          </cell>
        </row>
        <row r="110">
          <cell r="D110">
            <v>721970.81051218696</v>
          </cell>
          <cell r="E110">
            <v>716669.62873423612</v>
          </cell>
          <cell r="F110">
            <v>711360.29750496976</v>
          </cell>
          <cell r="G110">
            <v>706050.07002035645</v>
          </cell>
          <cell r="H110">
            <v>700739.61904961651</v>
          </cell>
          <cell r="I110">
            <v>695429.29584225663</v>
          </cell>
          <cell r="J110">
            <v>690195.80502833705</v>
          </cell>
          <cell r="K110">
            <v>684968.54729348747</v>
          </cell>
          <cell r="L110">
            <v>679747.84388252185</v>
          </cell>
          <cell r="M110">
            <v>674534.0060238298</v>
          </cell>
          <cell r="N110">
            <v>669327.33493307058</v>
          </cell>
          <cell r="O110">
            <v>663637.76066603826</v>
          </cell>
          <cell r="P110">
            <v>657964.80097948737</v>
          </cell>
          <cell r="Q110">
            <v>652311.5955366008</v>
          </cell>
          <cell r="R110">
            <v>646677.57576899556</v>
          </cell>
          <cell r="S110">
            <v>641063.79547443765</v>
          </cell>
          <cell r="T110">
            <v>635471.26672476192</v>
          </cell>
          <cell r="U110">
            <v>629900.96698670683</v>
          </cell>
          <cell r="V110">
            <v>624353.83280567196</v>
          </cell>
          <cell r="W110">
            <v>618830.76198036387</v>
          </cell>
          <cell r="X110">
            <v>613332.61372944724</v>
          </cell>
          <cell r="Y110">
            <v>607119.4222152516</v>
          </cell>
          <cell r="Z110">
            <v>600944.70701286243</v>
          </cell>
          <cell r="AA110">
            <v>594816.2389647169</v>
          </cell>
          <cell r="AB110">
            <v>588729.03695090069</v>
          </cell>
          <cell r="AC110">
            <v>582684.11427624791</v>
          </cell>
          <cell r="AD110">
            <v>576688.54059089848</v>
          </cell>
          <cell r="AE110">
            <v>570737.65558898321</v>
          </cell>
          <cell r="AF110">
            <v>564832.27637911635</v>
          </cell>
          <cell r="AG110">
            <v>558973.15686805418</v>
          </cell>
          <cell r="AH110">
            <v>553160.98893022467</v>
          </cell>
          <cell r="AJ110">
            <v>721970.81051218696</v>
          </cell>
          <cell r="AK110">
            <v>719052.1324089265</v>
          </cell>
          <cell r="AL110">
            <v>716125.30485435016</v>
          </cell>
          <cell r="AM110">
            <v>713197.581044427</v>
          </cell>
          <cell r="AN110">
            <v>710269.63374837732</v>
          </cell>
          <cell r="AO110">
            <v>707341.81421570771</v>
          </cell>
          <cell r="AP110">
            <v>704490.8270764784</v>
          </cell>
          <cell r="AQ110">
            <v>701646.07301631907</v>
          </cell>
          <cell r="AR110">
            <v>698807.8732800436</v>
          </cell>
          <cell r="AS110">
            <v>695976.53909604158</v>
          </cell>
          <cell r="AT110">
            <v>693152.37167997286</v>
          </cell>
          <cell r="AU110">
            <v>689845.3010876308</v>
          </cell>
          <cell r="AV110">
            <v>686554.84507576982</v>
          </cell>
          <cell r="AW110">
            <v>683284.14330757351</v>
          </cell>
          <cell r="AX110">
            <v>680032.62721465842</v>
          </cell>
          <cell r="AY110">
            <v>676801.35059479065</v>
          </cell>
          <cell r="AZ110">
            <v>673591.32551980542</v>
          </cell>
          <cell r="BA110">
            <v>670403.52945644048</v>
          </cell>
          <cell r="BB110">
            <v>667238.89895009587</v>
          </cell>
          <cell r="BC110">
            <v>664098.33179947804</v>
          </cell>
          <cell r="BD110">
            <v>660982.68722325144</v>
          </cell>
          <cell r="BE110">
            <v>657224.19646479725</v>
          </cell>
          <cell r="BF110">
            <v>653504.18201814964</v>
          </cell>
          <cell r="BG110">
            <v>649830.41472574545</v>
          </cell>
          <cell r="BH110">
            <v>646197.91346767067</v>
          </cell>
          <cell r="BI110">
            <v>642607.69154875935</v>
          </cell>
          <cell r="BJ110">
            <v>639066.81861915148</v>
          </cell>
          <cell r="BK110">
            <v>635570.63437297731</v>
          </cell>
          <cell r="BL110">
            <v>632119.95591885212</v>
          </cell>
          <cell r="BM110">
            <v>628715.53716353141</v>
          </cell>
          <cell r="BN110">
            <v>625358.06998144323</v>
          </cell>
        </row>
        <row r="111">
          <cell r="D111">
            <v>17787.228447671918</v>
          </cell>
          <cell r="E111">
            <v>17498.253517212939</v>
          </cell>
          <cell r="F111">
            <v>17140.329256269841</v>
          </cell>
          <cell r="G111">
            <v>16778.224333135324</v>
          </cell>
          <cell r="H111">
            <v>16413.893920792867</v>
          </cell>
          <cell r="I111">
            <v>16047.321420636879</v>
          </cell>
          <cell r="J111">
            <v>15722.942049117795</v>
          </cell>
          <cell r="K111">
            <v>15401.325695242584</v>
          </cell>
          <cell r="L111">
            <v>15082.727461716129</v>
          </cell>
          <cell r="M111">
            <v>14767.415568126056</v>
          </cell>
          <cell r="N111">
            <v>14455.671350942759</v>
          </cell>
          <cell r="O111">
            <v>13906.837619925916</v>
          </cell>
          <cell r="P111">
            <v>13366.378079750582</v>
          </cell>
          <cell r="Q111">
            <v>12835.531694341174</v>
          </cell>
          <cell r="R111">
            <v>12314.365652227476</v>
          </cell>
          <cell r="S111">
            <v>11803.493948515912</v>
          </cell>
          <cell r="T111">
            <v>11294.610985766374</v>
          </cell>
          <cell r="U111">
            <v>10795.398297343274</v>
          </cell>
          <cell r="V111">
            <v>10306.361969395208</v>
          </cell>
          <cell r="W111">
            <v>9828.0258468425254</v>
          </cell>
          <cell r="X111">
            <v>9360.9313361115292</v>
          </cell>
          <cell r="Y111">
            <v>8605.9973831299594</v>
          </cell>
          <cell r="Z111">
            <v>7869.2497425924557</v>
          </cell>
          <cell r="AA111">
            <v>7154.9423393764255</v>
          </cell>
          <cell r="AB111">
            <v>6461.0481570176134</v>
          </cell>
          <cell r="AC111">
            <v>5788.456571270106</v>
          </cell>
          <cell r="AD111">
            <v>5152.8372614108603</v>
          </cell>
          <cell r="AE111">
            <v>4542.7858708751464</v>
          </cell>
          <cell r="AF111">
            <v>3959.3866543946351</v>
          </cell>
          <cell r="AG111">
            <v>3403.7329220556094</v>
          </cell>
          <cell r="AH111">
            <v>2876.9253400882935</v>
          </cell>
          <cell r="AJ111">
            <v>17787.228447671918</v>
          </cell>
          <cell r="AK111">
            <v>17556.951371090257</v>
          </cell>
          <cell r="AL111">
            <v>17257.724964024477</v>
          </cell>
          <cell r="AM111">
            <v>16954.317894767275</v>
          </cell>
          <cell r="AN111">
            <v>16648.685336302133</v>
          </cell>
          <cell r="AO111">
            <v>16340.810690023462</v>
          </cell>
          <cell r="AP111">
            <v>16075.129172381701</v>
          </cell>
          <cell r="AQ111">
            <v>15812.210672383804</v>
          </cell>
          <cell r="AR111">
            <v>15552.310292734672</v>
          </cell>
          <cell r="AS111">
            <v>15295.69625302191</v>
          </cell>
          <cell r="AT111">
            <v>15042.649889715933</v>
          </cell>
          <cell r="AU111">
            <v>14552.514012576414</v>
          </cell>
          <cell r="AV111">
            <v>14070.752326278383</v>
          </cell>
          <cell r="AW111">
            <v>13598.603794746299</v>
          </cell>
          <cell r="AX111">
            <v>13136.135606509913</v>
          </cell>
          <cell r="AY111">
            <v>12683.961756675668</v>
          </cell>
          <cell r="AZ111">
            <v>12233.776647803448</v>
          </cell>
          <cell r="BA111">
            <v>11793.26181325767</v>
          </cell>
          <cell r="BB111">
            <v>11362.92333918692</v>
          </cell>
          <cell r="BC111">
            <v>10943.285070511554</v>
          </cell>
          <cell r="BD111">
            <v>10534.888413657869</v>
          </cell>
          <cell r="BE111">
            <v>9840.4310373983844</v>
          </cell>
          <cell r="BF111">
            <v>9164.1599735829714</v>
          </cell>
          <cell r="BG111">
            <v>8510.3291470890235</v>
          </cell>
          <cell r="BH111">
            <v>7876.9115414522985</v>
          </cell>
          <cell r="BI111">
            <v>7264.7965324268707</v>
          </cell>
          <cell r="BJ111">
            <v>6689.6537992897129</v>
          </cell>
          <cell r="BK111">
            <v>6140.0789854760806</v>
          </cell>
          <cell r="BL111">
            <v>5617.156345717658</v>
          </cell>
          <cell r="BM111">
            <v>5121.9791901007138</v>
          </cell>
          <cell r="BN111">
            <v>4655.6481848554831</v>
          </cell>
        </row>
        <row r="112">
          <cell r="D112">
            <v>94898.337117036892</v>
          </cell>
          <cell r="E112">
            <v>94648.401387861421</v>
          </cell>
          <cell r="F112">
            <v>93733.063382885288</v>
          </cell>
          <cell r="G112">
            <v>92786.178788449542</v>
          </cell>
          <cell r="H112">
            <v>91825.315439668775</v>
          </cell>
          <cell r="I112">
            <v>90849.348763430462</v>
          </cell>
          <cell r="J112">
            <v>89950.570910817609</v>
          </cell>
          <cell r="K112">
            <v>89059.116447900364</v>
          </cell>
          <cell r="L112">
            <v>88176.394668185094</v>
          </cell>
          <cell r="M112">
            <v>87303.911510235601</v>
          </cell>
          <cell r="N112">
            <v>86443.26956151356</v>
          </cell>
          <cell r="O112">
            <v>85318.06604402863</v>
          </cell>
          <cell r="P112">
            <v>84223.986403419462</v>
          </cell>
          <cell r="Q112">
            <v>83163.566097691553</v>
          </cell>
          <cell r="R112">
            <v>82138.96034289604</v>
          </cell>
          <cell r="S112">
            <v>81152.812963800097</v>
          </cell>
          <cell r="T112">
            <v>80121.613222095315</v>
          </cell>
          <cell r="U112">
            <v>79116.237104831496</v>
          </cell>
          <cell r="V112">
            <v>78138.253955585446</v>
          </cell>
          <cell r="W112">
            <v>77189.39752975016</v>
          </cell>
          <cell r="X112">
            <v>76271.565975377031</v>
          </cell>
          <cell r="Y112">
            <v>74990.54737380943</v>
          </cell>
          <cell r="Z112">
            <v>73759.992726713637</v>
          </cell>
          <cell r="AA112">
            <v>72584.585832658791</v>
          </cell>
          <cell r="AB112">
            <v>71466.755079028168</v>
          </cell>
          <cell r="AC112">
            <v>70410.383421039005</v>
          </cell>
          <cell r="AD112">
            <v>69535.361940860283</v>
          </cell>
          <cell r="AE112">
            <v>68751.583353300943</v>
          </cell>
          <cell r="AF112">
            <v>68065.400170364082</v>
          </cell>
          <cell r="AG112">
            <v>67483.479453431282</v>
          </cell>
          <cell r="AH112">
            <v>67012.802582540724</v>
          </cell>
          <cell r="AJ112">
            <v>94898.337117036892</v>
          </cell>
          <cell r="AK112">
            <v>94961.565900347661</v>
          </cell>
          <cell r="AL112">
            <v>94359.392407857726</v>
          </cell>
          <cell r="AM112">
            <v>93725.672325908206</v>
          </cell>
          <cell r="AN112">
            <v>93077.973489613651</v>
          </cell>
          <cell r="AO112">
            <v>92415.171325861564</v>
          </cell>
          <cell r="AP112">
            <v>91829.557985734937</v>
          </cell>
          <cell r="AQ112">
            <v>91251.268035303918</v>
          </cell>
          <cell r="AR112">
            <v>90681.710768074889</v>
          </cell>
          <cell r="AS112">
            <v>90122.392122611593</v>
          </cell>
          <cell r="AT112">
            <v>89574.914686375763</v>
          </cell>
          <cell r="AU112">
            <v>88762.875681377074</v>
          </cell>
          <cell r="AV112">
            <v>87981.960553254103</v>
          </cell>
          <cell r="AW112">
            <v>87234.704760012421</v>
          </cell>
          <cell r="AX112">
            <v>86523.263517703133</v>
          </cell>
          <cell r="AY112">
            <v>85850.280651093417</v>
          </cell>
          <cell r="AZ112">
            <v>85132.245421874861</v>
          </cell>
          <cell r="BA112">
            <v>84440.033817097283</v>
          </cell>
          <cell r="BB112">
            <v>83775.215180337429</v>
          </cell>
          <cell r="BC112">
            <v>83139.52326698837</v>
          </cell>
          <cell r="BD112">
            <v>82534.856225101452</v>
          </cell>
          <cell r="BE112">
            <v>81576.491969731782</v>
          </cell>
          <cell r="BF112">
            <v>80668.59166883392</v>
          </cell>
          <cell r="BG112">
            <v>79815.839120976976</v>
          </cell>
          <cell r="BH112">
            <v>79020.662713544283</v>
          </cell>
          <cell r="BI112">
            <v>78286.945401753066</v>
          </cell>
          <cell r="BJ112">
            <v>77734.578267772275</v>
          </cell>
          <cell r="BK112">
            <v>77273.454026410836</v>
          </cell>
          <cell r="BL112">
            <v>76909.925189671936</v>
          </cell>
          <cell r="BM112">
            <v>76650.658818937052</v>
          </cell>
          <cell r="BN112">
            <v>76502.636294244396</v>
          </cell>
        </row>
        <row r="113">
          <cell r="D113">
            <v>0</v>
          </cell>
          <cell r="E113">
            <v>166.00578501948348</v>
          </cell>
          <cell r="F113">
            <v>1557.3625513818452</v>
          </cell>
          <cell r="G113">
            <v>3075.596345674659</v>
          </cell>
          <cell r="H113">
            <v>4587.0896554609299</v>
          </cell>
          <cell r="I113">
            <v>6093.8709385415441</v>
          </cell>
          <cell r="J113">
            <v>7401.962546473339</v>
          </cell>
          <cell r="K113">
            <v>8655.7010992599808</v>
          </cell>
          <cell r="L113">
            <v>9851.5647198960723</v>
          </cell>
          <cell r="M113">
            <v>10985.832331959078</v>
          </cell>
          <cell r="N113">
            <v>12054.583659609301</v>
          </cell>
          <cell r="O113">
            <v>14424.535350418031</v>
          </cell>
          <cell r="P113">
            <v>16558.166763670193</v>
          </cell>
          <cell r="Q113">
            <v>18441.917881329278</v>
          </cell>
          <cell r="R113">
            <v>20077.004284359326</v>
          </cell>
          <cell r="S113">
            <v>21457.422650874385</v>
          </cell>
          <cell r="T113">
            <v>22767.405518619264</v>
          </cell>
          <cell r="U113">
            <v>23850.511089577245</v>
          </cell>
          <cell r="V113">
            <v>24703.347827108344</v>
          </cell>
          <cell r="W113">
            <v>25322.241656225524</v>
          </cell>
          <cell r="X113">
            <v>25703.236136481955</v>
          </cell>
          <cell r="Y113">
            <v>27690.738378347953</v>
          </cell>
          <cell r="Z113">
            <v>29292.41131241768</v>
          </cell>
          <cell r="AA113">
            <v>30470.501695031566</v>
          </cell>
          <cell r="AB113">
            <v>31246.584088721509</v>
          </cell>
          <cell r="AC113">
            <v>31613.633963209311</v>
          </cell>
          <cell r="AD113">
            <v>31309.593723323916</v>
          </cell>
          <cell r="AE113">
            <v>30534.552688934553</v>
          </cell>
          <cell r="AF113">
            <v>29276.639261712186</v>
          </cell>
          <cell r="AG113">
            <v>27523.492132138759</v>
          </cell>
          <cell r="AH113">
            <v>25262.26244904855</v>
          </cell>
          <cell r="AJ113">
            <v>0</v>
          </cell>
          <cell r="AK113">
            <v>166.00578501948348</v>
          </cell>
          <cell r="AL113">
            <v>1557.3625513818452</v>
          </cell>
          <cell r="AM113">
            <v>3075.596345674659</v>
          </cell>
          <cell r="AN113">
            <v>4587.0896554609299</v>
          </cell>
          <cell r="AO113">
            <v>6093.8709385415441</v>
          </cell>
          <cell r="AP113">
            <v>7401.962546473339</v>
          </cell>
          <cell r="AQ113">
            <v>8655.7010992599808</v>
          </cell>
          <cell r="AR113">
            <v>9851.5647198960723</v>
          </cell>
          <cell r="AS113">
            <v>10985.832331959078</v>
          </cell>
          <cell r="AT113">
            <v>12054.583659609301</v>
          </cell>
          <cell r="AU113">
            <v>14424.535350418031</v>
          </cell>
          <cell r="AV113">
            <v>16558.166763670193</v>
          </cell>
          <cell r="AW113">
            <v>18441.917881329278</v>
          </cell>
          <cell r="AX113">
            <v>20077.004284359326</v>
          </cell>
          <cell r="AY113">
            <v>21457.422650874385</v>
          </cell>
          <cell r="AZ113">
            <v>22767.405518619264</v>
          </cell>
          <cell r="BA113">
            <v>23850.511089577245</v>
          </cell>
          <cell r="BB113">
            <v>24703.347827108344</v>
          </cell>
          <cell r="BC113">
            <v>25322.241656225524</v>
          </cell>
          <cell r="BD113">
            <v>25703.236136481955</v>
          </cell>
          <cell r="BE113">
            <v>27690.738378347953</v>
          </cell>
          <cell r="BF113">
            <v>29292.41131241768</v>
          </cell>
          <cell r="BG113">
            <v>30470.501695031566</v>
          </cell>
          <cell r="BH113">
            <v>31246.584088721509</v>
          </cell>
          <cell r="BI113">
            <v>31613.633963209311</v>
          </cell>
          <cell r="BJ113">
            <v>31309.593723323916</v>
          </cell>
          <cell r="BK113">
            <v>30534.552688934553</v>
          </cell>
          <cell r="BL113">
            <v>29276.639261712186</v>
          </cell>
          <cell r="BM113">
            <v>27523.492132138759</v>
          </cell>
          <cell r="BN113">
            <v>25262.26244904855</v>
          </cell>
        </row>
        <row r="114">
          <cell r="D114">
            <v>0</v>
          </cell>
          <cell r="E114">
            <v>1740.590949436222</v>
          </cell>
          <cell r="F114">
            <v>4053.3098366150016</v>
          </cell>
          <cell r="G114">
            <v>6419.6097291940314</v>
          </cell>
          <cell r="H114">
            <v>8763.8356326897156</v>
          </cell>
          <cell r="I114">
            <v>11088.039608394638</v>
          </cell>
          <cell r="J114">
            <v>13180.051923152347</v>
          </cell>
          <cell r="K114">
            <v>15221.029832526752</v>
          </cell>
          <cell r="L114">
            <v>17210.25023040732</v>
          </cell>
          <cell r="M114">
            <v>19146.890410974946</v>
          </cell>
          <cell r="N114">
            <v>21030.028068701886</v>
          </cell>
          <cell r="O114">
            <v>24592.82416544604</v>
          </cell>
          <cell r="P114">
            <v>27970.100297695262</v>
          </cell>
          <cell r="Q114">
            <v>31156.703211822896</v>
          </cell>
          <cell r="R114">
            <v>34155.866263325202</v>
          </cell>
          <cell r="S114">
            <v>36967.026304954896</v>
          </cell>
          <cell r="T114">
            <v>39684.716955642798</v>
          </cell>
          <cell r="U114">
            <v>42233.113243470798</v>
          </cell>
          <cell r="V114">
            <v>44612.893644910269</v>
          </cell>
          <cell r="W114">
            <v>46824.573425629213</v>
          </cell>
          <cell r="X114">
            <v>48868.504467605293</v>
          </cell>
          <cell r="Y114">
            <v>53586.347955541445</v>
          </cell>
          <cell r="Z114">
            <v>57997.239147989669</v>
          </cell>
          <cell r="AA114">
            <v>62049.287632913838</v>
          </cell>
          <cell r="AB114">
            <v>65781.046537486283</v>
          </cell>
          <cell r="AC114">
            <v>58875.838204835629</v>
          </cell>
          <cell r="AD114">
            <v>61404.681487650516</v>
          </cell>
          <cell r="AE114">
            <v>63657.26482937832</v>
          </cell>
          <cell r="AF114">
            <v>65638.623864178633</v>
          </cell>
          <cell r="AG114">
            <v>67353.667947147827</v>
          </cell>
          <cell r="AH114">
            <v>68807.177984777634</v>
          </cell>
          <cell r="AJ114">
            <v>0</v>
          </cell>
          <cell r="AK114">
            <v>1740.590949436222</v>
          </cell>
          <cell r="AL114">
            <v>4053.3098366150016</v>
          </cell>
          <cell r="AM114">
            <v>6419.6097291940314</v>
          </cell>
          <cell r="AN114">
            <v>8763.8356326897156</v>
          </cell>
          <cell r="AO114">
            <v>11088.039608394638</v>
          </cell>
          <cell r="AP114">
            <v>13180.051923152347</v>
          </cell>
          <cell r="AQ114">
            <v>15221.029832526752</v>
          </cell>
          <cell r="AR114">
            <v>17210.25023040732</v>
          </cell>
          <cell r="AS114">
            <v>19146.890410974946</v>
          </cell>
          <cell r="AT114">
            <v>21030.028068701886</v>
          </cell>
          <cell r="AU114">
            <v>24592.82416544604</v>
          </cell>
          <cell r="AV114">
            <v>27970.100297695262</v>
          </cell>
          <cell r="AW114">
            <v>31156.703211822896</v>
          </cell>
          <cell r="AX114">
            <v>34155.866263325202</v>
          </cell>
          <cell r="AY114">
            <v>36967.026304954896</v>
          </cell>
          <cell r="AZ114">
            <v>39684.716955642798</v>
          </cell>
          <cell r="BA114">
            <v>42233.113243470798</v>
          </cell>
          <cell r="BB114">
            <v>44612.893644910269</v>
          </cell>
          <cell r="BC114">
            <v>46824.573425629213</v>
          </cell>
          <cell r="BD114">
            <v>48868.504467605293</v>
          </cell>
          <cell r="BE114">
            <v>53586.347955541445</v>
          </cell>
          <cell r="BF114">
            <v>57997.239147989669</v>
          </cell>
          <cell r="BG114">
            <v>62049.287632913838</v>
          </cell>
          <cell r="BH114">
            <v>65781.046537486283</v>
          </cell>
          <cell r="BI114">
            <v>69191.110900959306</v>
          </cell>
          <cell r="BJ114">
            <v>72141.074950961251</v>
          </cell>
          <cell r="BK114">
            <v>74741.176305649758</v>
          </cell>
          <cell r="BL114">
            <v>76987.064859605642</v>
          </cell>
          <cell r="BM114">
            <v>78873.965272975838</v>
          </cell>
          <cell r="BN114">
            <v>80396.67480193208</v>
          </cell>
        </row>
        <row r="115">
          <cell r="D115">
            <v>4369539.7493458875</v>
          </cell>
          <cell r="E115">
            <v>4322322.2269191034</v>
          </cell>
          <cell r="F115">
            <v>4258971.1556444485</v>
          </cell>
          <cell r="G115">
            <v>4202594.9169577323</v>
          </cell>
          <cell r="H115">
            <v>4146244.3012209702</v>
          </cell>
          <cell r="I115">
            <v>4089915.2303413027</v>
          </cell>
          <cell r="J115">
            <v>4034013.8542519077</v>
          </cell>
          <cell r="K115">
            <v>3978214.6817606408</v>
          </cell>
          <cell r="L115">
            <v>3922521.9606726747</v>
          </cell>
          <cell r="M115">
            <v>3866940.2377381241</v>
          </cell>
          <cell r="N115">
            <v>3811474.3586595636</v>
          </cell>
          <cell r="O115">
            <v>3710042.830640947</v>
          </cell>
          <cell r="P115">
            <v>3609008.9245112389</v>
          </cell>
          <cell r="Q115">
            <v>3508391.3571725311</v>
          </cell>
          <cell r="R115">
            <v>3408185.6835063654</v>
          </cell>
          <cell r="S115">
            <v>3308398.473997144</v>
          </cell>
          <cell r="T115">
            <v>3208750.9667109121</v>
          </cell>
          <cell r="U115">
            <v>3109475.4328585053</v>
          </cell>
          <cell r="V115">
            <v>3010574.5901704412</v>
          </cell>
          <cell r="W115">
            <v>2912051.6023676884</v>
          </cell>
          <cell r="X115">
            <v>2813910.0791741391</v>
          </cell>
          <cell r="Y115">
            <v>2707685.3854249413</v>
          </cell>
          <cell r="Z115">
            <v>2602124.4432221153</v>
          </cell>
          <cell r="AA115">
            <v>2497316.9022295037</v>
          </cell>
          <cell r="AB115">
            <v>2393202.6410759767</v>
          </cell>
          <cell r="AC115">
            <v>2300105.3685937119</v>
          </cell>
          <cell r="AD115">
            <v>2198216.1305135591</v>
          </cell>
          <cell r="AE115">
            <v>2097045.1564216309</v>
          </cell>
          <cell r="AF115">
            <v>1996599.2900112502</v>
          </cell>
          <cell r="AG115">
            <v>1896885.9913653359</v>
          </cell>
          <cell r="AH115">
            <v>1797913.3369770341</v>
          </cell>
          <cell r="AJ115">
            <v>4369539.7493458875</v>
          </cell>
          <cell r="AK115">
            <v>4338962.7241281457</v>
          </cell>
          <cell r="AL115">
            <v>4294838.610511044</v>
          </cell>
          <cell r="AM115">
            <v>4256398.5281195184</v>
          </cell>
          <cell r="AN115">
            <v>4217985.6879192144</v>
          </cell>
          <cell r="AO115">
            <v>4179596.0118172653</v>
          </cell>
          <cell r="AP115">
            <v>4141635.6497468534</v>
          </cell>
          <cell r="AQ115">
            <v>4103779.110515832</v>
          </cell>
          <cell r="AR115">
            <v>4066030.6419293759</v>
          </cell>
          <cell r="AS115">
            <v>4028394.7907375982</v>
          </cell>
          <cell r="AT115">
            <v>3990876.4026430743</v>
          </cell>
          <cell r="AU115">
            <v>3918231.5821801415</v>
          </cell>
          <cell r="AV115">
            <v>3845996.5279155937</v>
          </cell>
          <cell r="AW115">
            <v>3774189.9567515217</v>
          </cell>
          <cell r="AX115">
            <v>3702807.4235694674</v>
          </cell>
          <cell r="AY115">
            <v>3631855.4988538334</v>
          </cell>
          <cell r="AZ115">
            <v>3561055.4206706635</v>
          </cell>
          <cell r="BA115">
            <v>3490639.4602307947</v>
          </cell>
          <cell r="BB115">
            <v>3420610.3352647442</v>
          </cell>
          <cell r="BC115">
            <v>3350971.2094934802</v>
          </cell>
          <cell r="BD115">
            <v>3281725.692640896</v>
          </cell>
          <cell r="BE115">
            <v>3206504.2653778377</v>
          </cell>
          <cell r="BF115">
            <v>3131961.1628325218</v>
          </cell>
          <cell r="BG115">
            <v>3058186.0346687916</v>
          </cell>
          <cell r="BH115">
            <v>2985118.7595155151</v>
          </cell>
          <cell r="BI115">
            <v>2912767.7735087499</v>
          </cell>
          <cell r="BJ115">
            <v>2841533.5470044035</v>
          </cell>
          <cell r="BK115">
            <v>2771105.7604138777</v>
          </cell>
          <cell r="BL115">
            <v>2701500.643170075</v>
          </cell>
          <cell r="BM115">
            <v>2632735.3400508654</v>
          </cell>
          <cell r="BN115">
            <v>2564827.9111997127</v>
          </cell>
        </row>
        <row r="116">
          <cell r="D116">
            <v>1554736.2216997449</v>
          </cell>
          <cell r="E116">
            <v>1535460.6254164185</v>
          </cell>
          <cell r="F116">
            <v>1516118.7678867481</v>
          </cell>
          <cell r="G116">
            <v>1496712.9107452924</v>
          </cell>
          <cell r="H116">
            <v>1477251.3442947972</v>
          </cell>
          <cell r="I116">
            <v>1457738.8204557439</v>
          </cell>
          <cell r="J116">
            <v>1438256.3985770219</v>
          </cell>
          <cell r="K116">
            <v>1418737.7804297851</v>
          </cell>
          <cell r="L116">
            <v>1399187.5404159389</v>
          </cell>
          <cell r="M116">
            <v>1379610.1923832935</v>
          </cell>
          <cell r="N116">
            <v>1360010.188956893</v>
          </cell>
          <cell r="O116">
            <v>1332281.6969736773</v>
          </cell>
          <cell r="P116">
            <v>1307437.0985121501</v>
          </cell>
          <cell r="Q116">
            <v>1282603.6574955997</v>
          </cell>
          <cell r="R116">
            <v>1257790.6525800233</v>
          </cell>
          <cell r="S116">
            <v>1233014.0892644243</v>
          </cell>
          <cell r="T116">
            <v>1208289.6549024556</v>
          </cell>
          <cell r="U116">
            <v>1183632.7291652022</v>
          </cell>
          <cell r="V116">
            <v>1159058.3676235243</v>
          </cell>
          <cell r="W116">
            <v>1134581.3023058693</v>
          </cell>
          <cell r="X116">
            <v>1110215.9382337816</v>
          </cell>
          <cell r="Y116">
            <v>1082883.3480888437</v>
          </cell>
          <cell r="Z116">
            <v>1055709.0276951122</v>
          </cell>
          <cell r="AA116">
            <v>1028765.4716464916</v>
          </cell>
          <cell r="AB116">
            <v>1002035.6809611284</v>
          </cell>
          <cell r="AC116">
            <v>975542.53840200079</v>
          </cell>
          <cell r="AD116">
            <v>949314.45080780308</v>
          </cell>
          <cell r="AE116">
            <v>923367.54608228197</v>
          </cell>
          <cell r="AF116">
            <v>897722.8820674466</v>
          </cell>
          <cell r="AG116">
            <v>872400.89577585913</v>
          </cell>
          <cell r="AH116">
            <v>847421.39714492555</v>
          </cell>
          <cell r="AJ116">
            <v>1554736.2216997449</v>
          </cell>
          <cell r="AK116">
            <v>1544643.7831428321</v>
          </cell>
          <cell r="AL116">
            <v>1534486.4681249124</v>
          </cell>
          <cell r="AM116">
            <v>1524266.5382805448</v>
          </cell>
          <cell r="AN116">
            <v>1513992.2839124748</v>
          </cell>
          <cell r="AO116">
            <v>1503668.4569411841</v>
          </cell>
          <cell r="AP116">
            <v>1493376.1167155621</v>
          </cell>
          <cell r="AQ116">
            <v>1483048.9650067622</v>
          </cell>
          <cell r="AR116">
            <v>1472691.5762166907</v>
          </cell>
          <cell r="AS116">
            <v>1462308.4641931565</v>
          </cell>
          <cell r="AT116">
            <v>1451904.0815612054</v>
          </cell>
          <cell r="AU116">
            <v>1434710.4601435582</v>
          </cell>
          <cell r="AV116">
            <v>1420401.82461417</v>
          </cell>
          <cell r="AW116">
            <v>1406111.4031648114</v>
          </cell>
          <cell r="AX116">
            <v>1391848.4744514781</v>
          </cell>
          <cell r="AY116">
            <v>1377629.0439731746</v>
          </cell>
          <cell r="AZ116">
            <v>1363468.7990835537</v>
          </cell>
          <cell r="BA116">
            <v>1349383.1194536993</v>
          </cell>
          <cell r="BB116">
            <v>1335387.0606544723</v>
          </cell>
          <cell r="BC116">
            <v>1321495.3547143205</v>
          </cell>
          <cell r="BD116">
            <v>1307722.4066547872</v>
          </cell>
          <cell r="BE116">
            <v>1291858.2078807263</v>
          </cell>
          <cell r="BF116">
            <v>1276160.7468199339</v>
          </cell>
          <cell r="BG116">
            <v>1260702.5180663145</v>
          </cell>
          <cell r="BH116">
            <v>1245466.522638015</v>
          </cell>
          <cell r="BI116">
            <v>1230475.6432980134</v>
          </cell>
          <cell r="BJ116">
            <v>1215758.286885004</v>
          </cell>
          <cell r="BK116">
            <v>1201330.5813027329</v>
          </cell>
          <cell r="BL116">
            <v>1187213.5843932102</v>
          </cell>
          <cell r="BM116">
            <v>1173427.7331689978</v>
          </cell>
          <cell r="BN116">
            <v>1159992.8375675015</v>
          </cell>
        </row>
        <row r="117">
          <cell r="D117">
            <v>106314.03243491033</v>
          </cell>
          <cell r="E117">
            <v>103901.22876647237</v>
          </cell>
          <cell r="F117">
            <v>101305.84123606805</v>
          </cell>
          <cell r="G117">
            <v>98677.660129106735</v>
          </cell>
          <cell r="H117">
            <v>96038.791061181779</v>
          </cell>
          <cell r="I117">
            <v>93390.179257715296</v>
          </cell>
          <cell r="J117">
            <v>90795.578526018333</v>
          </cell>
          <cell r="K117">
            <v>88203.096962755473</v>
          </cell>
          <cell r="L117">
            <v>85614.367035764502</v>
          </cell>
          <cell r="M117">
            <v>83031.018193216441</v>
          </cell>
          <cell r="N117">
            <v>80454.67699412434</v>
          </cell>
          <cell r="O117">
            <v>75328.872232694761</v>
          </cell>
          <cell r="P117">
            <v>70633.704199242435</v>
          </cell>
          <cell r="Q117">
            <v>65984.065336118889</v>
          </cell>
          <cell r="R117">
            <v>61383.150066463975</v>
          </cell>
          <cell r="S117">
            <v>56836.279112961121</v>
          </cell>
          <cell r="T117">
            <v>52321.85535918377</v>
          </cell>
          <cell r="U117">
            <v>47866.088783977822</v>
          </cell>
          <cell r="V117">
            <v>43473.506779745308</v>
          </cell>
          <cell r="W117">
            <v>39148.536074740099</v>
          </cell>
          <cell r="X117">
            <v>34895.503448145624</v>
          </cell>
          <cell r="Y117">
            <v>30533.094993429117</v>
          </cell>
          <cell r="Z117">
            <v>26279.040402155584</v>
          </cell>
          <cell r="AA117">
            <v>22165.429105073494</v>
          </cell>
          <cell r="AB117">
            <v>18180.258326100506</v>
          </cell>
          <cell r="AC117">
            <v>14330.79996133977</v>
          </cell>
          <cell r="AD117">
            <v>10662.864954954584</v>
          </cell>
          <cell r="AE117">
            <v>7151.6568120934116</v>
          </cell>
          <cell r="AF117">
            <v>3804.5918752366915</v>
          </cell>
          <cell r="AG117">
            <v>628.98023595276572</v>
          </cell>
          <cell r="AH117">
            <v>-2367.9725310989061</v>
          </cell>
          <cell r="AJ117">
            <v>106314.03243491033</v>
          </cell>
          <cell r="AK117">
            <v>104300.29158745981</v>
          </cell>
          <cell r="AL117">
            <v>102104.11211843581</v>
          </cell>
          <cell r="AM117">
            <v>99875.284313247656</v>
          </cell>
          <cell r="AN117">
            <v>97635.913787488738</v>
          </cell>
          <cell r="AO117">
            <v>95386.945766581121</v>
          </cell>
          <cell r="AP117">
            <v>93192.134057835923</v>
          </cell>
          <cell r="AQ117">
            <v>90999.586757917656</v>
          </cell>
          <cell r="AR117">
            <v>88810.936334664177</v>
          </cell>
          <cell r="AS117">
            <v>86627.81223624642</v>
          </cell>
          <cell r="AT117">
            <v>84451.841021677508</v>
          </cell>
          <cell r="AU117">
            <v>79853.485912633667</v>
          </cell>
          <cell r="AV117">
            <v>75652.312755707011</v>
          </cell>
          <cell r="AW117">
            <v>71497.305960760699</v>
          </cell>
          <cell r="AX117">
            <v>67391.659950934481</v>
          </cell>
          <cell r="AY117">
            <v>63340.695448911873</v>
          </cell>
          <cell r="AZ117">
            <v>59322.815338266257</v>
          </cell>
          <cell r="BA117">
            <v>55364.229597843572</v>
          </cell>
          <cell r="BB117">
            <v>51469.465620045812</v>
          </cell>
          <cell r="BC117">
            <v>47642.950133126869</v>
          </cell>
          <cell r="BD117">
            <v>43889.009916270181</v>
          </cell>
          <cell r="BE117">
            <v>40108.253987683813</v>
          </cell>
          <cell r="BF117">
            <v>36436.616552522239</v>
          </cell>
          <cell r="BG117">
            <v>32906.187041533922</v>
          </cell>
          <cell r="BH117">
            <v>29504.962678636512</v>
          </cell>
          <cell r="BI117">
            <v>26240.215359933172</v>
          </cell>
          <cell r="BJ117">
            <v>23157.756029587195</v>
          </cell>
          <cell r="BK117">
            <v>20232.788192747041</v>
          </cell>
          <cell r="BL117">
            <v>17472.728191893155</v>
          </cell>
          <cell r="BM117">
            <v>14884.886118593869</v>
          </cell>
          <cell r="BN117">
            <v>12476.467547508661</v>
          </cell>
        </row>
        <row r="118">
          <cell r="D118">
            <v>2708489.495211232</v>
          </cell>
          <cell r="E118">
            <v>2682960.3727362133</v>
          </cell>
          <cell r="F118">
            <v>2655836.8067992497</v>
          </cell>
          <cell r="G118">
            <v>2628599.6735603879</v>
          </cell>
          <cell r="H118">
            <v>2601427.8519152394</v>
          </cell>
          <cell r="I118">
            <v>2574311.5666250363</v>
          </cell>
          <cell r="J118">
            <v>2547512.1544667617</v>
          </cell>
          <cell r="K118">
            <v>2520822.3143804483</v>
          </cell>
          <cell r="L118">
            <v>2494240.0873015281</v>
          </cell>
          <cell r="M118">
            <v>2467763.8766841325</v>
          </cell>
          <cell r="N118">
            <v>2441392.4490467813</v>
          </cell>
          <cell r="O118">
            <v>2302432.2614345746</v>
          </cell>
          <cell r="P118">
            <v>2230938.1217998462</v>
          </cell>
          <cell r="Q118">
            <v>2159803.6343408125</v>
          </cell>
          <cell r="R118">
            <v>2089011.8808598788</v>
          </cell>
          <cell r="S118">
            <v>2018548.1056197584</v>
          </cell>
          <cell r="T118">
            <v>1948139.4564492728</v>
          </cell>
          <cell r="U118">
            <v>1877976.614909326</v>
          </cell>
          <cell r="V118">
            <v>1808042.7157671719</v>
          </cell>
          <cell r="W118">
            <v>1738321.7639870793</v>
          </cell>
          <cell r="X118">
            <v>1668798.6374922125</v>
          </cell>
          <cell r="Y118">
            <v>1594268.9423426683</v>
          </cell>
          <cell r="Z118">
            <v>1520136.3751248471</v>
          </cell>
          <cell r="AA118">
            <v>1446386.0014779386</v>
          </cell>
          <cell r="AB118">
            <v>1372986.7017887472</v>
          </cell>
          <cell r="AC118">
            <v>1299916.7575342483</v>
          </cell>
          <cell r="AD118">
            <v>1227502.421287491</v>
          </cell>
          <cell r="AE118">
            <v>1155442.042050984</v>
          </cell>
          <cell r="AF118">
            <v>1083723.3750731398</v>
          </cell>
          <cell r="AG118">
            <v>1012335.8180276955</v>
          </cell>
          <cell r="AH118">
            <v>941270.41554605355</v>
          </cell>
          <cell r="AJ118">
            <v>2708489.495211232</v>
          </cell>
          <cell r="AK118">
            <v>2690482.0615149615</v>
          </cell>
          <cell r="AL118">
            <v>2670891.0533506651</v>
          </cell>
          <cell r="AM118">
            <v>2651197.3468783856</v>
          </cell>
          <cell r="AN118">
            <v>2631579.8209937369</v>
          </cell>
          <cell r="AO118">
            <v>2612028.7004579506</v>
          </cell>
          <cell r="AP118">
            <v>2592805.3220480089</v>
          </cell>
          <cell r="AQ118">
            <v>2573702.3847039444</v>
          </cell>
          <cell r="AR118">
            <v>2554717.9293611916</v>
          </cell>
          <cell r="AS118">
            <v>2535850.3594738794</v>
          </cell>
          <cell r="AT118">
            <v>2517098.4415605292</v>
          </cell>
          <cell r="AU118">
            <v>2403667.6361239497</v>
          </cell>
          <cell r="AV118">
            <v>2349942.390545716</v>
          </cell>
          <cell r="AW118">
            <v>2296581.2476259493</v>
          </cell>
          <cell r="AX118">
            <v>2243567.2891670549</v>
          </cell>
          <cell r="AY118">
            <v>2190885.7594317459</v>
          </cell>
          <cell r="AZ118">
            <v>2138263.8062488437</v>
          </cell>
          <cell r="BA118">
            <v>2085892.1111792524</v>
          </cell>
          <cell r="BB118">
            <v>2033753.8089902264</v>
          </cell>
          <cell r="BC118">
            <v>1981832.9046460341</v>
          </cell>
          <cell r="BD118">
            <v>1930114.2760698386</v>
          </cell>
          <cell r="BE118">
            <v>1874537.803509427</v>
          </cell>
          <cell r="BF118">
            <v>1819363.7994600658</v>
          </cell>
          <cell r="BG118">
            <v>1764577.3295609429</v>
          </cell>
          <cell r="BH118">
            <v>1710147.2741988634</v>
          </cell>
          <cell r="BI118">
            <v>1656051.914850804</v>
          </cell>
          <cell r="BJ118">
            <v>1602617.5040898123</v>
          </cell>
          <cell r="BK118">
            <v>1549542.3909183973</v>
          </cell>
          <cell r="BL118">
            <v>1496814.3305849719</v>
          </cell>
          <cell r="BM118">
            <v>1444422.7207632738</v>
          </cell>
          <cell r="BN118">
            <v>1392358.6060847028</v>
          </cell>
        </row>
        <row r="119">
          <cell r="D119">
            <v>0.11666709746365898</v>
          </cell>
          <cell r="E119">
            <v>0.23968636733026649</v>
          </cell>
          <cell r="F119">
            <v>0.48353361862708466</v>
          </cell>
          <cell r="G119">
            <v>0.97248263734780438</v>
          </cell>
          <cell r="H119">
            <v>1.9472133313662099</v>
          </cell>
          <cell r="I119">
            <v>3.8764488367587404</v>
          </cell>
          <cell r="J119">
            <v>7.5415679859805858</v>
          </cell>
          <cell r="K119">
            <v>14.519750737725261</v>
          </cell>
          <cell r="L119">
            <v>27.571396764130601</v>
          </cell>
          <cell r="M119">
            <v>51.409561436329732</v>
          </cell>
          <cell r="N119">
            <v>94.009790250200211</v>
          </cell>
          <cell r="O119">
            <v>160.11881817525645</v>
          </cell>
          <cell r="P119">
            <v>263.6684882857092</v>
          </cell>
          <cell r="Q119">
            <v>414.69256592149014</v>
          </cell>
          <cell r="R119">
            <v>618.86981367891622</v>
          </cell>
          <cell r="S119">
            <v>872.54922113992313</v>
          </cell>
          <cell r="T119">
            <v>1165.3028135779289</v>
          </cell>
          <cell r="U119">
            <v>1470.35138968612</v>
          </cell>
          <cell r="V119">
            <v>1761.348994165844</v>
          </cell>
          <cell r="W119">
            <v>2017.1542878784082</v>
          </cell>
          <cell r="X119">
            <v>2226.1366127572996</v>
          </cell>
          <cell r="Y119">
            <v>2282.5599888496577</v>
          </cell>
          <cell r="Z119">
            <v>2284.099266333948</v>
          </cell>
          <cell r="AA119">
            <v>2243.9885687843807</v>
          </cell>
          <cell r="AB119">
            <v>2179.0627214280385</v>
          </cell>
          <cell r="AC119">
            <v>2103.8934413193119</v>
          </cell>
          <cell r="AD119">
            <v>2088.556984105825</v>
          </cell>
          <cell r="AE119">
            <v>2204.7578265251373</v>
          </cell>
          <cell r="AF119">
            <v>2342.1514388500163</v>
          </cell>
          <cell r="AG119">
            <v>2503.9924747156233</v>
          </cell>
          <cell r="AH119">
            <v>2683.8770236750952</v>
          </cell>
          <cell r="AJ119">
            <v>0.11666709746365898</v>
          </cell>
          <cell r="AK119">
            <v>0.24008096223766354</v>
          </cell>
          <cell r="AL119">
            <v>0.48545984329715486</v>
          </cell>
          <cell r="AM119">
            <v>0.97837415252671533</v>
          </cell>
          <cell r="AN119">
            <v>1.9631541848125817</v>
          </cell>
          <cell r="AO119">
            <v>3.9166388734391653</v>
          </cell>
          <cell r="AP119">
            <v>7.7057214745268015</v>
          </cell>
          <cell r="AQ119">
            <v>15.010632596752915</v>
          </cell>
          <cell r="AR119">
            <v>28.854017168293705</v>
          </cell>
          <cell r="AS119">
            <v>54.490662105821499</v>
          </cell>
          <cell r="AT119">
            <v>100.97370745730255</v>
          </cell>
          <cell r="AU119">
            <v>175.3414689484197</v>
          </cell>
          <cell r="AV119">
            <v>294.88831781001107</v>
          </cell>
          <cell r="AW119">
            <v>474.65329536119691</v>
          </cell>
          <cell r="AX119">
            <v>726.3222087794785</v>
          </cell>
          <cell r="AY119">
            <v>1052.1033018112091</v>
          </cell>
          <cell r="AZ119">
            <v>1441.0613345710851</v>
          </cell>
          <cell r="BA119">
            <v>1867.8977845267882</v>
          </cell>
          <cell r="BB119">
            <v>2302.4460190704231</v>
          </cell>
          <cell r="BC119">
            <v>2717.8515638958379</v>
          </cell>
          <cell r="BD119">
            <v>3096.8033456817579</v>
          </cell>
          <cell r="BE119">
            <v>3330.1197068134788</v>
          </cell>
          <cell r="BF119">
            <v>3513.2152131197595</v>
          </cell>
          <cell r="BG119">
            <v>3662.7730409011465</v>
          </cell>
          <cell r="BH119">
            <v>3797.75384988428</v>
          </cell>
          <cell r="BI119">
            <v>3940.5737345602174</v>
          </cell>
          <cell r="BJ119">
            <v>4119.457344790545</v>
          </cell>
          <cell r="BK119">
            <v>4360.6482132946494</v>
          </cell>
          <cell r="BL119">
            <v>4690.4664108750003</v>
          </cell>
          <cell r="BM119">
            <v>5127.9751518614476</v>
          </cell>
          <cell r="BN119">
            <v>5677.7409551342316</v>
          </cell>
        </row>
        <row r="120">
          <cell r="D120">
            <v>0.62219929879880409</v>
          </cell>
          <cell r="E120">
            <v>1.2782754772053726</v>
          </cell>
          <cell r="F120">
            <v>2.5787414360688499</v>
          </cell>
          <cell r="G120">
            <v>5.186363835273208</v>
          </cell>
          <cell r="H120">
            <v>10.384716820139717</v>
          </cell>
          <cell r="I120">
            <v>20.673555788186349</v>
          </cell>
          <cell r="J120">
            <v>40.220065594605778</v>
          </cell>
          <cell r="K120">
            <v>77.435531732159205</v>
          </cell>
          <cell r="L120">
            <v>147.04148904440956</v>
          </cell>
          <cell r="M120">
            <v>274.17321397922092</v>
          </cell>
          <cell r="N120">
            <v>501.36522503371049</v>
          </cell>
          <cell r="O120">
            <v>853.93241589961167</v>
          </cell>
          <cell r="P120">
            <v>1406.1749378637862</v>
          </cell>
          <cell r="Q120">
            <v>2211.60403698052</v>
          </cell>
          <cell r="R120">
            <v>3300.505219466113</v>
          </cell>
          <cell r="S120">
            <v>4653.4072190303041</v>
          </cell>
          <cell r="T120">
            <v>6214.6964247765682</v>
          </cell>
          <cell r="U120">
            <v>7841.5562188432878</v>
          </cell>
          <cell r="V120">
            <v>9393.480535086901</v>
          </cell>
          <cell r="W120">
            <v>10757.720135086871</v>
          </cell>
          <cell r="X120">
            <v>11872.247356795571</v>
          </cell>
          <cell r="Y120">
            <v>12173.159831724175</v>
          </cell>
          <cell r="Z120">
            <v>12181.368978880515</v>
          </cell>
          <cell r="AA120">
            <v>11967.453929717272</v>
          </cell>
          <cell r="AB120">
            <v>11621.196779438738</v>
          </cell>
          <cell r="AC120">
            <v>11220.310202231922</v>
          </cell>
          <cell r="AD120">
            <v>11138.519079184038</v>
          </cell>
          <cell r="AE120">
            <v>11758.231785207665</v>
          </cell>
          <cell r="AF120">
            <v>12490.968015956896</v>
          </cell>
          <cell r="AG120">
            <v>13354.085220563957</v>
          </cell>
          <cell r="AH120">
            <v>14313.430594371563</v>
          </cell>
          <cell r="AJ120">
            <v>0.31109964939940205</v>
          </cell>
          <cell r="AK120">
            <v>0.64018994903745985</v>
          </cell>
          <cell r="AL120">
            <v>1.2945071089496953</v>
          </cell>
          <cell r="AM120">
            <v>2.6088919879686561</v>
          </cell>
          <cell r="AN120">
            <v>5.2348656295525258</v>
          </cell>
          <cell r="AO120">
            <v>10.44394698111468</v>
          </cell>
          <cell r="AP120">
            <v>20.547757690135882</v>
          </cell>
          <cell r="AQ120">
            <v>40.026731097580274</v>
          </cell>
          <cell r="AR120">
            <v>76.940926962004951</v>
          </cell>
          <cell r="AS120">
            <v>145.30254240654949</v>
          </cell>
          <cell r="AT120">
            <v>269.25230567520987</v>
          </cell>
          <cell r="AU120">
            <v>467.55829793418019</v>
          </cell>
          <cell r="AV120">
            <v>786.33697312346499</v>
          </cell>
          <cell r="AW120">
            <v>1265.6908158629358</v>
          </cell>
          <cell r="AX120">
            <v>1936.780715511326</v>
          </cell>
          <cell r="AY120">
            <v>2805.4950833706562</v>
          </cell>
          <cell r="AZ120">
            <v>3842.6744617328436</v>
          </cell>
          <cell r="BA120">
            <v>4980.8588583530427</v>
          </cell>
          <cell r="BB120">
            <v>6139.6071803104314</v>
          </cell>
          <cell r="BC120">
            <v>7247.3103988121957</v>
          </cell>
          <cell r="BD120">
            <v>8257.807522815825</v>
          </cell>
          <cell r="BE120">
            <v>8879.9592667540182</v>
          </cell>
          <cell r="BF120">
            <v>9368.1941595114458</v>
          </cell>
          <cell r="BG120">
            <v>9766.9988679445032</v>
          </cell>
          <cell r="BH120">
            <v>10126.93310187349</v>
          </cell>
          <cell r="BI120">
            <v>10507.770690327143</v>
          </cell>
          <cell r="BJ120">
            <v>10984.774315477662</v>
          </cell>
          <cell r="BK120">
            <v>11627.923894589603</v>
          </cell>
          <cell r="BL120">
            <v>12507.40343820944</v>
          </cell>
          <cell r="BM120">
            <v>13674.046124014276</v>
          </cell>
          <cell r="BN120">
            <v>15140.0288420914</v>
          </cell>
        </row>
        <row r="121">
          <cell r="D121">
            <v>4369539.0104794912</v>
          </cell>
          <cell r="E121">
            <v>4322320.7089572595</v>
          </cell>
          <cell r="F121">
            <v>4258968.0933693936</v>
          </cell>
          <cell r="G121">
            <v>4202588.7581112599</v>
          </cell>
          <cell r="H121">
            <v>4146231.969290819</v>
          </cell>
          <cell r="I121">
            <v>4089890.6803366779</v>
          </cell>
          <cell r="J121">
            <v>4033966.0926183271</v>
          </cell>
          <cell r="K121">
            <v>3978122.7264781711</v>
          </cell>
          <cell r="L121">
            <v>3922347.3477868666</v>
          </cell>
          <cell r="M121">
            <v>3866614.6549627087</v>
          </cell>
          <cell r="N121">
            <v>3810878.9836442797</v>
          </cell>
          <cell r="O121">
            <v>3709028.7794068721</v>
          </cell>
          <cell r="P121">
            <v>3607339.0810850896</v>
          </cell>
          <cell r="Q121">
            <v>3505765.0605696291</v>
          </cell>
          <cell r="R121">
            <v>3404266.3084732206</v>
          </cell>
          <cell r="S121">
            <v>3302872.5175569737</v>
          </cell>
          <cell r="T121">
            <v>3201370.9674725574</v>
          </cell>
          <cell r="U121">
            <v>3100163.5252499757</v>
          </cell>
          <cell r="V121">
            <v>2999419.7606411888</v>
          </cell>
          <cell r="W121">
            <v>2899276.7279447233</v>
          </cell>
          <cell r="X121">
            <v>2799811.6952045863</v>
          </cell>
          <cell r="Y121">
            <v>2693229.6656043674</v>
          </cell>
          <cell r="Z121">
            <v>2587658.974976901</v>
          </cell>
          <cell r="AA121">
            <v>2483105.4597310023</v>
          </cell>
          <cell r="AB121">
            <v>2379402.3815751099</v>
          </cell>
          <cell r="AC121">
            <v>2286781.1649501603</v>
          </cell>
          <cell r="AD121">
            <v>2184989.0544502693</v>
          </cell>
          <cell r="AE121">
            <v>2083082.1668098979</v>
          </cell>
          <cell r="AF121">
            <v>1981766.1705564433</v>
          </cell>
          <cell r="AG121">
            <v>1881027.9136700563</v>
          </cell>
          <cell r="AH121">
            <v>1780916.0293589875</v>
          </cell>
          <cell r="AJ121">
            <v>4369539.3215791406</v>
          </cell>
          <cell r="AK121">
            <v>4338961.8438572343</v>
          </cell>
          <cell r="AL121">
            <v>4294836.8305440918</v>
          </cell>
          <cell r="AM121">
            <v>4256394.9408533778</v>
          </cell>
          <cell r="AN121">
            <v>4217978.4898994006</v>
          </cell>
          <cell r="AO121">
            <v>4179581.6512314104</v>
          </cell>
          <cell r="AP121">
            <v>4141607.3962676884</v>
          </cell>
          <cell r="AQ121">
            <v>4103724.0731521375</v>
          </cell>
          <cell r="AR121">
            <v>4065924.8469852456</v>
          </cell>
          <cell r="AS121">
            <v>4028194.9975330858</v>
          </cell>
          <cell r="AT121">
            <v>3990506.1766299419</v>
          </cell>
          <cell r="AU121">
            <v>3917588.6824132591</v>
          </cell>
          <cell r="AV121">
            <v>3844915.3026246605</v>
          </cell>
          <cell r="AW121">
            <v>3772449.612640298</v>
          </cell>
          <cell r="AX121">
            <v>3700144.3206451768</v>
          </cell>
          <cell r="AY121">
            <v>3627997.9004686517</v>
          </cell>
          <cell r="AZ121">
            <v>3555771.68487436</v>
          </cell>
          <cell r="BA121">
            <v>3483790.7035879148</v>
          </cell>
          <cell r="BB121">
            <v>3412168.2820653636</v>
          </cell>
          <cell r="BC121">
            <v>3341006.0475307717</v>
          </cell>
          <cell r="BD121">
            <v>3270371.0817723987</v>
          </cell>
          <cell r="BE121">
            <v>3194294.1864042701</v>
          </cell>
          <cell r="BF121">
            <v>3119079.7534598904</v>
          </cell>
          <cell r="BG121">
            <v>3044756.2627599463</v>
          </cell>
          <cell r="BH121">
            <v>2971194.0725637572</v>
          </cell>
          <cell r="BI121">
            <v>2898319.4290838628</v>
          </cell>
          <cell r="BJ121">
            <v>2826429.3153441353</v>
          </cell>
          <cell r="BK121">
            <v>2755117.1883059931</v>
          </cell>
          <cell r="BL121">
            <v>2684302.7733209906</v>
          </cell>
          <cell r="BM121">
            <v>2613933.3187749898</v>
          </cell>
          <cell r="BN121">
            <v>2544010.1414024867</v>
          </cell>
        </row>
        <row r="122">
          <cell r="D122">
            <v>1554736.0003135481</v>
          </cell>
          <cell r="E122">
            <v>1535460.1713221699</v>
          </cell>
          <cell r="F122">
            <v>1516117.852970035</v>
          </cell>
          <cell r="G122">
            <v>1496711.0730285216</v>
          </cell>
          <cell r="H122">
            <v>1477247.6695946308</v>
          </cell>
          <cell r="I122">
            <v>1457731.5153826626</v>
          </cell>
          <cell r="J122">
            <v>1438242.2084981159</v>
          </cell>
          <cell r="K122">
            <v>1418710.5045674304</v>
          </cell>
          <cell r="L122">
            <v>1399135.834849708</v>
          </cell>
          <cell r="M122">
            <v>1379513.9549339502</v>
          </cell>
          <cell r="N122">
            <v>1359834.5354593263</v>
          </cell>
          <cell r="O122">
            <v>1331975.0486194429</v>
          </cell>
          <cell r="P122">
            <v>1306927.6829581251</v>
          </cell>
          <cell r="Q122">
            <v>1281795.1355440894</v>
          </cell>
          <cell r="R122">
            <v>1256572.6013940431</v>
          </cell>
          <cell r="S122">
            <v>1231279.8009949652</v>
          </cell>
          <cell r="T122">
            <v>1205949.4441860989</v>
          </cell>
          <cell r="U122">
            <v>1180647.8132883532</v>
          </cell>
          <cell r="V122">
            <v>1155441.9177103252</v>
          </cell>
          <cell r="W122">
            <v>1130389.9246150395</v>
          </cell>
          <cell r="X122">
            <v>1105531.7948648375</v>
          </cell>
          <cell r="Y122">
            <v>1078014.9419784606</v>
          </cell>
          <cell r="Z122">
            <v>1050766.919244386</v>
          </cell>
          <cell r="AA122">
            <v>1023835.499252751</v>
          </cell>
          <cell r="AB122">
            <v>997169.87744386645</v>
          </cell>
          <cell r="AC122">
            <v>970762.23565025337</v>
          </cell>
          <cell r="AD122">
            <v>944480.59706124151</v>
          </cell>
          <cell r="AE122">
            <v>918162.67007795419</v>
          </cell>
          <cell r="AF122">
            <v>892074.51384604222</v>
          </cell>
          <cell r="AG122">
            <v>866221.66171770345</v>
          </cell>
          <cell r="AH122">
            <v>840631.19086791947</v>
          </cell>
          <cell r="AJ122">
            <v>1554736.1110066464</v>
          </cell>
          <cell r="AK122">
            <v>1544643.5552635242</v>
          </cell>
          <cell r="AL122">
            <v>1534486.0069729423</v>
          </cell>
          <cell r="AM122">
            <v>1524265.6081445715</v>
          </cell>
          <cell r="AN122">
            <v>1513990.4160930947</v>
          </cell>
          <cell r="AO122">
            <v>1503664.7276797264</v>
          </cell>
          <cell r="AP122">
            <v>1493368.7745792223</v>
          </cell>
          <cell r="AQ122">
            <v>1483034.6532500931</v>
          </cell>
          <cell r="AR122">
            <v>1472664.0484745295</v>
          </cell>
          <cell r="AS122">
            <v>1462256.4474890863</v>
          </cell>
          <cell r="AT122">
            <v>1451807.6382596507</v>
          </cell>
          <cell r="AU122">
            <v>1434539.2577103423</v>
          </cell>
          <cell r="AV122">
            <v>1420111.414973059</v>
          </cell>
          <cell r="AW122">
            <v>1405639.8576651255</v>
          </cell>
          <cell r="AX122">
            <v>1391120.4578478944</v>
          </cell>
          <cell r="AY122">
            <v>1376564.868509477</v>
          </cell>
          <cell r="AZ122">
            <v>1361997.5030449706</v>
          </cell>
          <cell r="BA122">
            <v>1347457.6593938973</v>
          </cell>
          <cell r="BB122">
            <v>1332990.1924986455</v>
          </cell>
          <cell r="BC122">
            <v>1318637.2916551481</v>
          </cell>
          <cell r="BD122">
            <v>1304431.7842997122</v>
          </cell>
          <cell r="BE122">
            <v>1288280.5896039419</v>
          </cell>
          <cell r="BF122">
            <v>1272343.5469782399</v>
          </cell>
          <cell r="BG122">
            <v>1256676.1835244717</v>
          </cell>
          <cell r="BH122">
            <v>1241241.3117933299</v>
          </cell>
          <cell r="BI122">
            <v>1226036.7189122792</v>
          </cell>
          <cell r="BJ122">
            <v>1211058.419653916</v>
          </cell>
          <cell r="BK122">
            <v>1196289.6403284899</v>
          </cell>
          <cell r="BL122">
            <v>1181717.0248033134</v>
          </cell>
          <cell r="BM122">
            <v>1167333.1194406615</v>
          </cell>
          <cell r="BN122">
            <v>1153145.4678314256</v>
          </cell>
        </row>
        <row r="123">
          <cell r="D123">
            <v>106314.00635076647</v>
          </cell>
          <cell r="E123">
            <v>103901.17555178488</v>
          </cell>
          <cell r="F123">
            <v>101305.73473743093</v>
          </cell>
          <cell r="G123">
            <v>98677.44773186557</v>
          </cell>
          <cell r="H123">
            <v>96038.369476667533</v>
          </cell>
          <cell r="I123">
            <v>93389.347572985702</v>
          </cell>
          <cell r="J123">
            <v>90793.975179321846</v>
          </cell>
          <cell r="K123">
            <v>88200.038990799861</v>
          </cell>
          <cell r="L123">
            <v>85608.616522483848</v>
          </cell>
          <cell r="M123">
            <v>83020.403006513719</v>
          </cell>
          <cell r="N123">
            <v>80435.465885066951</v>
          </cell>
          <cell r="O123">
            <v>75296.511765787582</v>
          </cell>
          <cell r="P123">
            <v>70581.44614077294</v>
          </cell>
          <cell r="Q123">
            <v>65903.564558958969</v>
          </cell>
          <cell r="R123">
            <v>61265.644555577419</v>
          </cell>
          <cell r="S123">
            <v>56674.474713254189</v>
          </cell>
          <cell r="T123">
            <v>52111.191060346137</v>
          </cell>
          <cell r="U123">
            <v>47607.431951802173</v>
          </cell>
          <cell r="V123">
            <v>43172.614411767914</v>
          </cell>
          <cell r="W123">
            <v>38814.665919114726</v>
          </cell>
          <cell r="X123">
            <v>34539.420958287024</v>
          </cell>
          <cell r="Y123">
            <v>30181.677421269633</v>
          </cell>
          <cell r="Z123">
            <v>25941.728002830314</v>
          </cell>
          <cell r="AA123">
            <v>21848.680865682069</v>
          </cell>
          <cell r="AB123">
            <v>17887.539012451649</v>
          </cell>
          <cell r="AC123">
            <v>14063.191765022004</v>
          </cell>
          <cell r="AD123">
            <v>10412.62396366971</v>
          </cell>
          <cell r="AE123">
            <v>6904.4959088293108</v>
          </cell>
          <cell r="AF123">
            <v>3560.9155434807908</v>
          </cell>
          <cell r="AG123">
            <v>389.6031120805236</v>
          </cell>
          <cell r="AH123">
            <v>-2600.7971041479323</v>
          </cell>
          <cell r="AJ123">
            <v>106314.01392004381</v>
          </cell>
          <cell r="AK123">
            <v>104300.25367601887</v>
          </cell>
          <cell r="AL123">
            <v>102104.03588821738</v>
          </cell>
          <cell r="AM123">
            <v>99875.131577405395</v>
          </cell>
          <cell r="AN123">
            <v>97635.609152462363</v>
          </cell>
          <cell r="AO123">
            <v>95386.341741471042</v>
          </cell>
          <cell r="AP123">
            <v>93190.952938661343</v>
          </cell>
          <cell r="AQ123">
            <v>90997.300309020749</v>
          </cell>
          <cell r="AR123">
            <v>88806.56921437908</v>
          </cell>
          <cell r="AS123">
            <v>86619.61848441005</v>
          </cell>
          <cell r="AT123">
            <v>84436.758023619579</v>
          </cell>
          <cell r="AU123">
            <v>79827.506723898579</v>
          </cell>
          <cell r="AV123">
            <v>75609.179064308264</v>
          </cell>
          <cell r="AW123">
            <v>71428.797539555861</v>
          </cell>
          <cell r="AX123">
            <v>67288.267430840569</v>
          </cell>
          <cell r="AY123">
            <v>63193.059468931933</v>
          </cell>
          <cell r="AZ123">
            <v>59123.602177022884</v>
          </cell>
          <cell r="BA123">
            <v>55109.985058637787</v>
          </cell>
          <cell r="BB123">
            <v>51161.070614309778</v>
          </cell>
          <cell r="BC123">
            <v>47284.924292332078</v>
          </cell>
          <cell r="BD123">
            <v>43488.033024722601</v>
          </cell>
          <cell r="BE123">
            <v>39684.751395218198</v>
          </cell>
          <cell r="BF123">
            <v>35998.022534101954</v>
          </cell>
          <cell r="BG123">
            <v>32457.456132186988</v>
          </cell>
          <cell r="BH123">
            <v>29048.566477810131</v>
          </cell>
          <cell r="BI123">
            <v>25775.853489291749</v>
          </cell>
          <cell r="BJ123">
            <v>22681.749663715793</v>
          </cell>
          <cell r="BK123">
            <v>19738.777146274977</v>
          </cell>
          <cell r="BL123">
            <v>16951.778163716208</v>
          </cell>
          <cell r="BM123">
            <v>14326.474728934154</v>
          </cell>
          <cell r="BN123">
            <v>11870.139772143188</v>
          </cell>
        </row>
        <row r="124">
          <cell r="D124">
            <v>2708489.0038151764</v>
          </cell>
          <cell r="E124">
            <v>2682959.3620833047</v>
          </cell>
          <cell r="F124">
            <v>2655834.7659395454</v>
          </cell>
          <cell r="G124">
            <v>2628595.5648279269</v>
          </cell>
          <cell r="H124">
            <v>2601419.6162697682</v>
          </cell>
          <cell r="I124">
            <v>2574295.1533782221</v>
          </cell>
          <cell r="J124">
            <v>2547480.186258784</v>
          </cell>
          <cell r="K124">
            <v>2520760.6929322886</v>
          </cell>
          <cell r="L124">
            <v>2494122.9304952309</v>
          </cell>
          <cell r="M124">
            <v>2467545.1465447629</v>
          </cell>
          <cell r="N124">
            <v>2440991.9386381218</v>
          </cell>
          <cell r="O124">
            <v>2301757.2190216412</v>
          </cell>
          <cell r="P124">
            <v>2229829.9519861913</v>
          </cell>
          <cell r="Q124">
            <v>2158066.3604665808</v>
          </cell>
          <cell r="R124">
            <v>2086428.0625236006</v>
          </cell>
          <cell r="S124">
            <v>2014918.241848754</v>
          </cell>
          <cell r="T124">
            <v>1943310.3322261127</v>
          </cell>
          <cell r="U124">
            <v>1871908.2800098213</v>
          </cell>
          <cell r="V124">
            <v>1800805.2285190958</v>
          </cell>
          <cell r="W124">
            <v>1730072.137410569</v>
          </cell>
          <cell r="X124">
            <v>1659740.4793814623</v>
          </cell>
          <cell r="Y124">
            <v>1585033.046204637</v>
          </cell>
          <cell r="Z124">
            <v>1510950.3277296841</v>
          </cell>
          <cell r="AA124">
            <v>1437421.2796125691</v>
          </cell>
          <cell r="AB124">
            <v>1364344.9651187912</v>
          </cell>
          <cell r="AC124">
            <v>1291640.4648387623</v>
          </cell>
          <cell r="AD124">
            <v>1219359.4399620474</v>
          </cell>
          <cell r="AE124">
            <v>1146931.0893468431</v>
          </cell>
          <cell r="AF124">
            <v>1074782.3001714931</v>
          </cell>
          <cell r="AG124">
            <v>1002896.3515144439</v>
          </cell>
          <cell r="AH124">
            <v>931296.13877806207</v>
          </cell>
          <cell r="AJ124">
            <v>2708489.1966524501</v>
          </cell>
          <cell r="AK124">
            <v>2690481.447034799</v>
          </cell>
          <cell r="AL124">
            <v>2670889.8107659011</v>
          </cell>
          <cell r="AM124">
            <v>2651194.8424840602</v>
          </cell>
          <cell r="AN124">
            <v>2631574.7954283291</v>
          </cell>
          <cell r="AO124">
            <v>2612018.6731586638</v>
          </cell>
          <cell r="AP124">
            <v>2592785.5918243588</v>
          </cell>
          <cell r="AQ124">
            <v>2573663.9455458163</v>
          </cell>
          <cell r="AR124">
            <v>2554644.0292795072</v>
          </cell>
          <cell r="AS124">
            <v>2535710.7767252736</v>
          </cell>
          <cell r="AT124">
            <v>2516839.7418470094</v>
          </cell>
          <cell r="AU124">
            <v>2403221.9179790183</v>
          </cell>
          <cell r="AV124">
            <v>2349194.7085872921</v>
          </cell>
          <cell r="AW124">
            <v>2295380.9574356158</v>
          </cell>
          <cell r="AX124">
            <v>2241735.5953664416</v>
          </cell>
          <cell r="AY124">
            <v>2188239.9724902413</v>
          </cell>
          <cell r="AZ124">
            <v>2134650.5796523662</v>
          </cell>
          <cell r="BA124">
            <v>2081223.0591353804</v>
          </cell>
          <cell r="BB124">
            <v>2028017.0189524083</v>
          </cell>
          <cell r="BC124">
            <v>1975083.8315832932</v>
          </cell>
          <cell r="BD124">
            <v>1922451.2644479638</v>
          </cell>
          <cell r="BE124">
            <v>1866328.8454051095</v>
          </cell>
          <cell r="BF124">
            <v>1810738.183947549</v>
          </cell>
          <cell r="BG124">
            <v>1755622.6231032871</v>
          </cell>
          <cell r="BH124">
            <v>1700904.1942926173</v>
          </cell>
          <cell r="BI124">
            <v>1646506.856682292</v>
          </cell>
          <cell r="BJ124">
            <v>1592689.1460265038</v>
          </cell>
          <cell r="BK124">
            <v>1539088.7708312282</v>
          </cell>
          <cell r="BL124">
            <v>1485633.9703539612</v>
          </cell>
          <cell r="BM124">
            <v>1432273.7246053941</v>
          </cell>
          <cell r="BN124">
            <v>1378994.5337989184</v>
          </cell>
        </row>
        <row r="125">
          <cell r="D125">
            <v>153409.03173419446</v>
          </cell>
          <cell r="E125">
            <v>157970.54447152643</v>
          </cell>
          <cell r="F125">
            <v>160144.63496831735</v>
          </cell>
          <cell r="G125">
            <v>162377.97651111725</v>
          </cell>
          <cell r="H125">
            <v>164600.35187100075</v>
          </cell>
          <cell r="I125">
            <v>166803.85469646018</v>
          </cell>
          <cell r="J125">
            <v>166402.73632239303</v>
          </cell>
          <cell r="K125">
            <v>165893.37362667971</v>
          </cell>
          <cell r="L125">
            <v>165260.55087404654</v>
          </cell>
          <cell r="M125">
            <v>164477.00126477843</v>
          </cell>
          <cell r="N125">
            <v>163495.11159984858</v>
          </cell>
          <cell r="O125">
            <v>157148.96418131157</v>
          </cell>
          <cell r="P125">
            <v>150690.41770236802</v>
          </cell>
          <cell r="Q125">
            <v>144024.78682001767</v>
          </cell>
          <cell r="R125">
            <v>137153.98981311644</v>
          </cell>
          <cell r="S125">
            <v>130105.1696551128</v>
          </cell>
          <cell r="T125">
            <v>123586.5599716388</v>
          </cell>
          <cell r="U125">
            <v>117113.41662330978</v>
          </cell>
          <cell r="V125">
            <v>110853.08688323945</v>
          </cell>
          <cell r="W125">
            <v>104940.42278009621</v>
          </cell>
          <cell r="X125">
            <v>99450.510286876481</v>
          </cell>
          <cell r="Y125">
            <v>90289.560723393588</v>
          </cell>
          <cell r="Z125">
            <v>81882.298475154355</v>
          </cell>
          <cell r="AA125">
            <v>74091.84617234733</v>
          </cell>
          <cell r="AB125">
            <v>66882.119271409261</v>
          </cell>
          <cell r="AC125">
            <v>60167.000619131373</v>
          </cell>
          <cell r="AD125">
            <v>55389.716283857437</v>
          </cell>
          <cell r="AE125">
            <v>53614.173175430304</v>
          </cell>
          <cell r="AF125">
            <v>51387.004746425933</v>
          </cell>
          <cell r="AG125">
            <v>48709.378243868923</v>
          </cell>
          <cell r="AH125">
            <v>45643.386261049731</v>
          </cell>
          <cell r="AJ125">
            <v>153409.34283384384</v>
          </cell>
          <cell r="AK125">
            <v>158231.25106851189</v>
          </cell>
          <cell r="AL125">
            <v>160783.88831587095</v>
          </cell>
          <cell r="AM125">
            <v>163364.30714434385</v>
          </cell>
          <cell r="AN125">
            <v>165953.08679947953</v>
          </cell>
          <cell r="AO125">
            <v>168543.67863038118</v>
          </cell>
          <cell r="AP125">
            <v>170045.28811448757</v>
          </cell>
          <cell r="AQ125">
            <v>171541.90212321401</v>
          </cell>
          <cell r="AR125">
            <v>173025.40679376828</v>
          </cell>
          <cell r="AS125">
            <v>174479.81249923125</v>
          </cell>
          <cell r="AT125">
            <v>175875.51124365834</v>
          </cell>
          <cell r="AU125">
            <v>172556.82636331551</v>
          </cell>
          <cell r="AV125">
            <v>169319.3462654124</v>
          </cell>
          <cell r="AW125">
            <v>166115.13663582384</v>
          </cell>
          <cell r="AX125">
            <v>162904.38104456034</v>
          </cell>
          <cell r="AY125">
            <v>159683.84103848186</v>
          </cell>
          <cell r="AZ125">
            <v>156674.89195287271</v>
          </cell>
          <cell r="BA125">
            <v>153758.82648127715</v>
          </cell>
          <cell r="BB125">
            <v>151047.43035527307</v>
          </cell>
          <cell r="BC125">
            <v>148640.80413535432</v>
          </cell>
          <cell r="BD125">
            <v>146604.515995794</v>
          </cell>
          <cell r="BE125">
            <v>140607.07572954477</v>
          </cell>
          <cell r="BF125">
            <v>135312.86781191573</v>
          </cell>
          <cell r="BG125">
            <v>130704.16427323983</v>
          </cell>
          <cell r="BH125">
            <v>126691.64849701143</v>
          </cell>
          <cell r="BI125">
            <v>123200.02861111857</v>
          </cell>
          <cell r="BJ125">
            <v>120235.12051519597</v>
          </cell>
          <cell r="BK125">
            <v>117667.93683931495</v>
          </cell>
          <cell r="BL125">
            <v>115416.64138096559</v>
          </cell>
          <cell r="BM125">
            <v>113426.93428936224</v>
          </cell>
          <cell r="BN125">
            <v>111698.59736789938</v>
          </cell>
        </row>
        <row r="126">
          <cell r="D126">
            <v>818689.51946125377</v>
          </cell>
          <cell r="E126">
            <v>817545.95950812788</v>
          </cell>
          <cell r="F126">
            <v>812611.15442520846</v>
          </cell>
          <cell r="G126">
            <v>808425.49808846763</v>
          </cell>
          <cell r="H126">
            <v>804222.01874062745</v>
          </cell>
          <cell r="I126">
            <v>799993.66738411842</v>
          </cell>
          <cell r="J126">
            <v>786749.04203527095</v>
          </cell>
          <cell r="K126">
            <v>773458.29262882052</v>
          </cell>
          <cell r="L126">
            <v>760108.18221342389</v>
          </cell>
          <cell r="M126">
            <v>746673.40623956081</v>
          </cell>
          <cell r="N126">
            <v>733108.29722466297</v>
          </cell>
          <cell r="O126">
            <v>710488.27997026115</v>
          </cell>
          <cell r="P126">
            <v>687870.01733483281</v>
          </cell>
          <cell r="Q126">
            <v>665078.78434809356</v>
          </cell>
          <cell r="R126">
            <v>642202.06979424576</v>
          </cell>
          <cell r="S126">
            <v>619269.5513531327</v>
          </cell>
          <cell r="T126">
            <v>598475.91303587367</v>
          </cell>
          <cell r="U126">
            <v>577836.89131606068</v>
          </cell>
          <cell r="V126">
            <v>557522.04020930629</v>
          </cell>
          <cell r="W126">
            <v>537668.39803649136</v>
          </cell>
          <cell r="X126">
            <v>518353.21661020094</v>
          </cell>
          <cell r="Y126">
            <v>495379.12610137183</v>
          </cell>
          <cell r="Z126">
            <v>473280.09330220253</v>
          </cell>
          <cell r="AA126">
            <v>451733.73609002569</v>
          </cell>
          <cell r="AB126">
            <v>430893.07247921429</v>
          </cell>
          <cell r="AC126">
            <v>410674.16457339766</v>
          </cell>
          <cell r="AD126">
            <v>389738.13220732799</v>
          </cell>
          <cell r="AE126">
            <v>368604.93352558382</v>
          </cell>
          <cell r="AF126">
            <v>347989.5320698315</v>
          </cell>
          <cell r="AG126">
            <v>327888.36939051957</v>
          </cell>
          <cell r="AH126">
            <v>308359.97080159147</v>
          </cell>
          <cell r="AJ126">
            <v>818689.83056090306</v>
          </cell>
          <cell r="AK126">
            <v>818461.40044319991</v>
          </cell>
          <cell r="AL126">
            <v>814804.34187435219</v>
          </cell>
          <cell r="AM126">
            <v>811731.43614315195</v>
          </cell>
          <cell r="AN126">
            <v>808652.31963382172</v>
          </cell>
          <cell r="AO126">
            <v>805561.16346944426</v>
          </cell>
          <cell r="AP126">
            <v>798164.63611595309</v>
          </cell>
          <cell r="AQ126">
            <v>790783.89917173702</v>
          </cell>
          <cell r="AR126">
            <v>783412.11491528212</v>
          </cell>
          <cell r="AS126">
            <v>776034.56014484703</v>
          </cell>
          <cell r="AT126">
            <v>768622.88357356458</v>
          </cell>
          <cell r="AU126">
            <v>753696.28325090185</v>
          </cell>
          <cell r="AV126">
            <v>738909.75250072277</v>
          </cell>
          <cell r="AW126">
            <v>724199.99937573134</v>
          </cell>
          <cell r="AX126">
            <v>709545.93786653387</v>
          </cell>
          <cell r="AY126">
            <v>694946.03225434106</v>
          </cell>
          <cell r="AZ126">
            <v>681365.31537128193</v>
          </cell>
          <cell r="BA126">
            <v>667935.74944443756</v>
          </cell>
          <cell r="BB126">
            <v>654770.64972663205</v>
          </cell>
          <cell r="BC126">
            <v>641971.63299740909</v>
          </cell>
          <cell r="BD126">
            <v>629605.77034672792</v>
          </cell>
          <cell r="BE126">
            <v>613280.85365493025</v>
          </cell>
          <cell r="BF126">
            <v>597725.76963318477</v>
          </cell>
          <cell r="BG126">
            <v>582864.57184744556</v>
          </cell>
          <cell r="BH126">
            <v>568668.31986264559</v>
          </cell>
          <cell r="BI126">
            <v>555063.21174856741</v>
          </cell>
          <cell r="BJ126">
            <v>541698.45234304504</v>
          </cell>
          <cell r="BK126">
            <v>528809.69022554974</v>
          </cell>
          <cell r="BL126">
            <v>516316.60152075521</v>
          </cell>
          <cell r="BM126">
            <v>504166.38498830277</v>
          </cell>
          <cell r="BN126">
            <v>492360.30731649412</v>
          </cell>
        </row>
      </sheetData>
      <sheetData sheetId="4"/>
      <sheetData sheetId="5">
        <row r="4">
          <cell r="D4">
            <v>1049369.6122000003</v>
          </cell>
          <cell r="E4">
            <v>1049369.6122000003</v>
          </cell>
          <cell r="F4">
            <v>1049369.6122000003</v>
          </cell>
          <cell r="G4">
            <v>1049369.6122000003</v>
          </cell>
          <cell r="H4">
            <v>1049369.6122000003</v>
          </cell>
          <cell r="I4">
            <v>1049369.6122000003</v>
          </cell>
          <cell r="J4">
            <v>1049369.6122000003</v>
          </cell>
          <cell r="K4">
            <v>1049369.6122000003</v>
          </cell>
          <cell r="L4">
            <v>1049369.6122000003</v>
          </cell>
          <cell r="M4">
            <v>1049369.6122000003</v>
          </cell>
          <cell r="N4">
            <v>1049369.6122000003</v>
          </cell>
          <cell r="O4">
            <v>1049369.6122000003</v>
          </cell>
          <cell r="P4">
            <v>1049369.6122000003</v>
          </cell>
          <cell r="Q4">
            <v>1049369.6122000003</v>
          </cell>
          <cell r="R4">
            <v>1049369.6122000003</v>
          </cell>
          <cell r="S4">
            <v>1049369.6122000003</v>
          </cell>
          <cell r="T4">
            <v>1049369.6122000003</v>
          </cell>
          <cell r="U4">
            <v>1049369.6122000003</v>
          </cell>
          <cell r="V4">
            <v>1049369.6122000003</v>
          </cell>
          <cell r="W4">
            <v>1049369.6122000003</v>
          </cell>
          <cell r="X4">
            <v>1049369.6122000003</v>
          </cell>
          <cell r="Y4">
            <v>1049369.6122000003</v>
          </cell>
          <cell r="Z4">
            <v>1049369.6122000003</v>
          </cell>
          <cell r="AA4">
            <v>1049369.6122000003</v>
          </cell>
          <cell r="AB4">
            <v>1049369.6122000003</v>
          </cell>
          <cell r="AC4">
            <v>1049369.6122000003</v>
          </cell>
          <cell r="AD4">
            <v>1049369.6122000003</v>
          </cell>
          <cell r="AE4">
            <v>1049369.6122000003</v>
          </cell>
          <cell r="AF4">
            <v>1049369.6122000003</v>
          </cell>
          <cell r="AG4">
            <v>1049369.6122000003</v>
          </cell>
          <cell r="AH4">
            <v>1049369.6122000003</v>
          </cell>
        </row>
        <row r="5">
          <cell r="D5">
            <v>458015.06089865312</v>
          </cell>
          <cell r="E5">
            <v>458015.06089865312</v>
          </cell>
          <cell r="F5">
            <v>458015.06089865312</v>
          </cell>
          <cell r="G5">
            <v>458015.06089865312</v>
          </cell>
          <cell r="H5">
            <v>458015.06089865312</v>
          </cell>
          <cell r="I5">
            <v>458015.06089865312</v>
          </cell>
          <cell r="J5">
            <v>458015.06089865312</v>
          </cell>
          <cell r="K5">
            <v>458015.06089865312</v>
          </cell>
          <cell r="L5">
            <v>458015.06089865312</v>
          </cell>
          <cell r="M5">
            <v>458015.06089865312</v>
          </cell>
          <cell r="N5">
            <v>458015.06089865312</v>
          </cell>
          <cell r="O5">
            <v>458015.06089865312</v>
          </cell>
          <cell r="P5">
            <v>458015.06089865312</v>
          </cell>
          <cell r="Q5">
            <v>458015.06089865312</v>
          </cell>
          <cell r="R5">
            <v>458015.06089865312</v>
          </cell>
          <cell r="S5">
            <v>458015.06089865312</v>
          </cell>
          <cell r="T5">
            <v>458015.06089865312</v>
          </cell>
          <cell r="U5">
            <v>458015.06089865312</v>
          </cell>
          <cell r="V5">
            <v>458015.06089865312</v>
          </cell>
          <cell r="W5">
            <v>458015.06089865312</v>
          </cell>
          <cell r="X5">
            <v>458015.06089865312</v>
          </cell>
          <cell r="Y5">
            <v>458015.06089865312</v>
          </cell>
          <cell r="Z5">
            <v>458015.06089865312</v>
          </cell>
          <cell r="AA5">
            <v>458015.06089865312</v>
          </cell>
          <cell r="AB5">
            <v>458015.06089865312</v>
          </cell>
          <cell r="AC5">
            <v>458015.06089865312</v>
          </cell>
          <cell r="AD5">
            <v>458015.06089865312</v>
          </cell>
          <cell r="AE5">
            <v>458015.06089865312</v>
          </cell>
          <cell r="AF5">
            <v>458015.06089865312</v>
          </cell>
          <cell r="AG5">
            <v>458015.06089865312</v>
          </cell>
          <cell r="AH5">
            <v>458015.06089865312</v>
          </cell>
        </row>
        <row r="6">
          <cell r="D6">
            <v>212281.12097997082</v>
          </cell>
          <cell r="E6">
            <v>212281.12097997082</v>
          </cell>
          <cell r="F6">
            <v>212281.12097997082</v>
          </cell>
          <cell r="G6">
            <v>212281.12097997082</v>
          </cell>
          <cell r="H6">
            <v>212281.12097997082</v>
          </cell>
          <cell r="I6">
            <v>212281.12097997082</v>
          </cell>
          <cell r="J6">
            <v>212281.12097997082</v>
          </cell>
          <cell r="K6">
            <v>212281.12097997082</v>
          </cell>
          <cell r="L6">
            <v>212281.12097997082</v>
          </cell>
          <cell r="M6">
            <v>212281.12097997082</v>
          </cell>
          <cell r="N6">
            <v>212281.12097997082</v>
          </cell>
          <cell r="O6">
            <v>212281.12097997082</v>
          </cell>
          <cell r="P6">
            <v>212281.12097997082</v>
          </cell>
          <cell r="Q6">
            <v>212281.12097997082</v>
          </cell>
          <cell r="R6">
            <v>212281.12097997082</v>
          </cell>
          <cell r="S6">
            <v>212281.12097997082</v>
          </cell>
          <cell r="T6">
            <v>212281.12097997082</v>
          </cell>
          <cell r="U6">
            <v>212281.12097997082</v>
          </cell>
          <cell r="V6">
            <v>212281.12097997082</v>
          </cell>
          <cell r="W6">
            <v>212281.12097997082</v>
          </cell>
          <cell r="X6">
            <v>212281.12097997082</v>
          </cell>
          <cell r="Y6">
            <v>212281.12097997082</v>
          </cell>
          <cell r="Z6">
            <v>212281.12097997082</v>
          </cell>
          <cell r="AA6">
            <v>212281.12097997082</v>
          </cell>
          <cell r="AB6">
            <v>212281.12097997082</v>
          </cell>
          <cell r="AC6">
            <v>212281.12097997082</v>
          </cell>
          <cell r="AD6">
            <v>212281.12097997082</v>
          </cell>
          <cell r="AE6">
            <v>212281.12097997082</v>
          </cell>
          <cell r="AF6">
            <v>212281.12097997082</v>
          </cell>
          <cell r="AG6">
            <v>212281.12097997082</v>
          </cell>
          <cell r="AH6">
            <v>212281.12097997082</v>
          </cell>
        </row>
        <row r="7">
          <cell r="D7">
            <v>181955.2465542607</v>
          </cell>
          <cell r="E7">
            <v>181955.2465542607</v>
          </cell>
          <cell r="F7">
            <v>181955.2465542607</v>
          </cell>
          <cell r="G7">
            <v>181955.2465542607</v>
          </cell>
          <cell r="H7">
            <v>181955.2465542607</v>
          </cell>
          <cell r="I7">
            <v>181955.2465542607</v>
          </cell>
          <cell r="J7">
            <v>181955.2465542607</v>
          </cell>
          <cell r="K7">
            <v>181955.2465542607</v>
          </cell>
          <cell r="L7">
            <v>181955.2465542607</v>
          </cell>
          <cell r="M7">
            <v>181955.2465542607</v>
          </cell>
          <cell r="N7">
            <v>181955.2465542607</v>
          </cell>
          <cell r="O7">
            <v>181955.2465542607</v>
          </cell>
          <cell r="P7">
            <v>181955.2465542607</v>
          </cell>
          <cell r="Q7">
            <v>181955.2465542607</v>
          </cell>
          <cell r="R7">
            <v>181955.2465542607</v>
          </cell>
          <cell r="S7">
            <v>181955.2465542607</v>
          </cell>
          <cell r="T7">
            <v>181955.2465542607</v>
          </cell>
          <cell r="U7">
            <v>181955.2465542607</v>
          </cell>
          <cell r="V7">
            <v>181955.2465542607</v>
          </cell>
          <cell r="W7">
            <v>181955.2465542607</v>
          </cell>
          <cell r="X7">
            <v>181955.2465542607</v>
          </cell>
          <cell r="Y7">
            <v>181955.2465542607</v>
          </cell>
          <cell r="Z7">
            <v>181955.2465542607</v>
          </cell>
          <cell r="AA7">
            <v>181955.2465542607</v>
          </cell>
          <cell r="AB7">
            <v>181955.2465542607</v>
          </cell>
          <cell r="AC7">
            <v>181955.2465542607</v>
          </cell>
          <cell r="AD7">
            <v>181955.2465542607</v>
          </cell>
          <cell r="AE7">
            <v>181955.2465542607</v>
          </cell>
          <cell r="AF7">
            <v>181955.2465542607</v>
          </cell>
          <cell r="AG7">
            <v>181955.2465542607</v>
          </cell>
          <cell r="AH7">
            <v>181955.2465542607</v>
          </cell>
        </row>
        <row r="8">
          <cell r="D8">
            <v>197118.1837671157</v>
          </cell>
          <cell r="E8">
            <v>197118.1837671157</v>
          </cell>
          <cell r="F8">
            <v>197118.1837671157</v>
          </cell>
          <cell r="G8">
            <v>197118.1837671157</v>
          </cell>
          <cell r="H8">
            <v>197118.1837671157</v>
          </cell>
          <cell r="I8">
            <v>197118.1837671157</v>
          </cell>
          <cell r="J8">
            <v>197118.1837671157</v>
          </cell>
          <cell r="K8">
            <v>197118.1837671157</v>
          </cell>
          <cell r="L8">
            <v>197118.1837671157</v>
          </cell>
          <cell r="M8">
            <v>197118.1837671157</v>
          </cell>
          <cell r="N8">
            <v>197118.1837671157</v>
          </cell>
          <cell r="O8">
            <v>197118.1837671157</v>
          </cell>
          <cell r="P8">
            <v>197118.1837671157</v>
          </cell>
          <cell r="Q8">
            <v>197118.1837671157</v>
          </cell>
          <cell r="R8">
            <v>197118.1837671157</v>
          </cell>
          <cell r="S8">
            <v>197118.1837671157</v>
          </cell>
          <cell r="T8">
            <v>197118.1837671157</v>
          </cell>
          <cell r="U8">
            <v>197118.1837671157</v>
          </cell>
          <cell r="V8">
            <v>197118.1837671157</v>
          </cell>
          <cell r="W8">
            <v>197118.1837671157</v>
          </cell>
          <cell r="X8">
            <v>197118.1837671157</v>
          </cell>
          <cell r="Y8">
            <v>197118.1837671157</v>
          </cell>
          <cell r="Z8">
            <v>197118.1837671157</v>
          </cell>
          <cell r="AA8">
            <v>197118.1837671157</v>
          </cell>
          <cell r="AB8">
            <v>197118.1837671157</v>
          </cell>
          <cell r="AC8">
            <v>197118.1837671157</v>
          </cell>
          <cell r="AD8">
            <v>197118.1837671157</v>
          </cell>
          <cell r="AE8">
            <v>197118.1837671157</v>
          </cell>
          <cell r="AF8">
            <v>197118.1837671157</v>
          </cell>
          <cell r="AG8">
            <v>197118.1837671157</v>
          </cell>
          <cell r="AH8">
            <v>197118.1837671157</v>
          </cell>
        </row>
        <row r="9">
          <cell r="D9">
            <v>82940.175270187392</v>
          </cell>
          <cell r="E9">
            <v>82940.175270187392</v>
          </cell>
          <cell r="F9">
            <v>82940.175270187392</v>
          </cell>
          <cell r="G9">
            <v>82940.175270187392</v>
          </cell>
          <cell r="H9">
            <v>82940.175270187392</v>
          </cell>
          <cell r="I9">
            <v>82940.175270187392</v>
          </cell>
          <cell r="J9">
            <v>82940.175270187392</v>
          </cell>
          <cell r="K9">
            <v>82940.175270187392</v>
          </cell>
          <cell r="L9">
            <v>82940.175270187392</v>
          </cell>
          <cell r="M9">
            <v>82940.175270187392</v>
          </cell>
          <cell r="N9">
            <v>82940.175270187392</v>
          </cell>
          <cell r="O9">
            <v>82940.175270187392</v>
          </cell>
          <cell r="P9">
            <v>82940.175270187392</v>
          </cell>
          <cell r="Q9">
            <v>82940.175270187392</v>
          </cell>
          <cell r="R9">
            <v>82940.175270187392</v>
          </cell>
          <cell r="S9">
            <v>82940.175270187392</v>
          </cell>
          <cell r="T9">
            <v>82940.175270187392</v>
          </cell>
          <cell r="U9">
            <v>82940.175270187392</v>
          </cell>
          <cell r="V9">
            <v>82940.175270187392</v>
          </cell>
          <cell r="W9">
            <v>82940.175270187392</v>
          </cell>
          <cell r="X9">
            <v>82940.175270187392</v>
          </cell>
          <cell r="Y9">
            <v>82940.175270187392</v>
          </cell>
          <cell r="Z9">
            <v>82940.175270187392</v>
          </cell>
          <cell r="AA9">
            <v>82940.175270187392</v>
          </cell>
          <cell r="AB9">
            <v>82940.175270187392</v>
          </cell>
          <cell r="AC9">
            <v>82940.175270187392</v>
          </cell>
          <cell r="AD9">
            <v>82940.175270187392</v>
          </cell>
          <cell r="AE9">
            <v>82940.175270187392</v>
          </cell>
          <cell r="AF9">
            <v>82940.175270187392</v>
          </cell>
          <cell r="AG9">
            <v>82940.175270187392</v>
          </cell>
          <cell r="AH9">
            <v>82940.175270187392</v>
          </cell>
        </row>
        <row r="10">
          <cell r="D10">
            <v>74884.146910164345</v>
          </cell>
          <cell r="E10">
            <v>74884.146910164345</v>
          </cell>
          <cell r="F10">
            <v>74884.146910164345</v>
          </cell>
          <cell r="G10">
            <v>74884.146910164345</v>
          </cell>
          <cell r="H10">
            <v>74884.146910164345</v>
          </cell>
          <cell r="I10">
            <v>74884.146910164345</v>
          </cell>
          <cell r="J10">
            <v>74884.146910164345</v>
          </cell>
          <cell r="K10">
            <v>74884.146910164345</v>
          </cell>
          <cell r="L10">
            <v>74884.146910164345</v>
          </cell>
          <cell r="M10">
            <v>74884.146910164345</v>
          </cell>
          <cell r="N10">
            <v>74884.146910164345</v>
          </cell>
          <cell r="O10">
            <v>74884.146910164345</v>
          </cell>
          <cell r="P10">
            <v>74884.146910164345</v>
          </cell>
          <cell r="Q10">
            <v>74884.146910164345</v>
          </cell>
          <cell r="R10">
            <v>74884.146910164345</v>
          </cell>
          <cell r="S10">
            <v>74884.146910164345</v>
          </cell>
          <cell r="T10">
            <v>74884.146910164345</v>
          </cell>
          <cell r="U10">
            <v>74884.146910164345</v>
          </cell>
          <cell r="V10">
            <v>74884.146910164345</v>
          </cell>
          <cell r="W10">
            <v>74884.146910164345</v>
          </cell>
          <cell r="X10">
            <v>74884.146910164345</v>
          </cell>
          <cell r="Y10">
            <v>74884.146910164345</v>
          </cell>
          <cell r="Z10">
            <v>74884.146910164345</v>
          </cell>
          <cell r="AA10">
            <v>74884.146910164345</v>
          </cell>
          <cell r="AB10">
            <v>74884.146910164345</v>
          </cell>
          <cell r="AC10">
            <v>74884.146910164345</v>
          </cell>
          <cell r="AD10">
            <v>74884.146910164345</v>
          </cell>
          <cell r="AE10">
            <v>74884.146910164345</v>
          </cell>
          <cell r="AF10">
            <v>74884.146910164345</v>
          </cell>
          <cell r="AG10">
            <v>74884.146910164345</v>
          </cell>
          <cell r="AH10">
            <v>74884.146910164345</v>
          </cell>
        </row>
        <row r="11">
          <cell r="D11"/>
          <cell r="E11"/>
          <cell r="F11"/>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row>
        <row r="12">
          <cell r="D12">
            <v>93277.946794923075</v>
          </cell>
          <cell r="E12">
            <v>94863.671890436759</v>
          </cell>
          <cell r="F12">
            <v>96476.354312574171</v>
          </cell>
          <cell r="G12">
            <v>98116.452335887923</v>
          </cell>
          <cell r="H12">
            <v>99784.432025598013</v>
          </cell>
          <cell r="I12">
            <v>101480.76737003317</v>
          </cell>
          <cell r="J12">
            <v>103205.94041532373</v>
          </cell>
          <cell r="K12">
            <v>104960.44140238423</v>
          </cell>
          <cell r="L12">
            <v>106744.76890622475</v>
          </cell>
          <cell r="M12">
            <v>108559.42997763056</v>
          </cell>
          <cell r="N12">
            <v>110404.94028725027</v>
          </cell>
          <cell r="O12">
            <v>112281.82427213351</v>
          </cell>
          <cell r="P12">
            <v>114190.61528475977</v>
          </cell>
          <cell r="Q12">
            <v>116131.85574460067</v>
          </cell>
          <cell r="R12">
            <v>118106.09729225887</v>
          </cell>
          <cell r="S12">
            <v>120113.90094622727</v>
          </cell>
          <cell r="T12">
            <v>122155.83726231311</v>
          </cell>
          <cell r="U12">
            <v>124232.48649577242</v>
          </cell>
          <cell r="V12">
            <v>126344.43876620055</v>
          </cell>
          <cell r="W12">
            <v>128492.29422522594</v>
          </cell>
          <cell r="X12">
            <v>130676.66322705477</v>
          </cell>
          <cell r="Y12">
            <v>132898.16650191467</v>
          </cell>
          <cell r="Z12">
            <v>135157.4353324472</v>
          </cell>
          <cell r="AA12">
            <v>137455.11173309881</v>
          </cell>
          <cell r="AB12">
            <v>139791.84863256148</v>
          </cell>
          <cell r="AC12">
            <v>142168.310059315</v>
          </cell>
          <cell r="AD12">
            <v>144585.17133032336</v>
          </cell>
          <cell r="AE12">
            <v>147043.11924293885</v>
          </cell>
          <cell r="AF12">
            <v>149542.8522700688</v>
          </cell>
          <cell r="AG12">
            <v>152085.08075865995</v>
          </cell>
          <cell r="AH12">
            <v>154670.52713155717</v>
          </cell>
        </row>
        <row r="13">
          <cell r="D13">
            <v>0</v>
          </cell>
          <cell r="E13">
            <v>189.72734378087355</v>
          </cell>
          <cell r="F13">
            <v>385.90541725029675</v>
          </cell>
          <cell r="G13">
            <v>588.6987140153276</v>
          </cell>
          <cell r="H13">
            <v>798.27545620478429</v>
          </cell>
          <cell r="I13">
            <v>1014.8076737003319</v>
          </cell>
          <cell r="J13">
            <v>1238.471284983885</v>
          </cell>
          <cell r="K13">
            <v>1469.4461796333794</v>
          </cell>
          <cell r="L13">
            <v>1707.9163024995964</v>
          </cell>
          <cell r="M13">
            <v>1954.0697395973507</v>
          </cell>
          <cell r="N13">
            <v>2208.0988057450058</v>
          </cell>
          <cell r="O13">
            <v>2807.0456068033382</v>
          </cell>
          <cell r="P13">
            <v>3425.7184585427931</v>
          </cell>
          <cell r="Q13">
            <v>4064.614951061023</v>
          </cell>
          <cell r="R13">
            <v>4724.2438916903557</v>
          </cell>
          <cell r="S13">
            <v>5405.1255425802265</v>
          </cell>
          <cell r="T13">
            <v>6107.7918631156554</v>
          </cell>
          <cell r="U13">
            <v>6832.7867572674841</v>
          </cell>
          <cell r="V13">
            <v>7580.6663259720326</v>
          </cell>
          <cell r="W13">
            <v>8351.9991246396839</v>
          </cell>
          <cell r="X13">
            <v>9147.3664258938334</v>
          </cell>
          <cell r="Y13">
            <v>9701.5661546397714</v>
          </cell>
          <cell r="Z13">
            <v>10271.965085265989</v>
          </cell>
          <cell r="AA13">
            <v>10858.953826914805</v>
          </cell>
          <cell r="AB13">
            <v>11462.931587870042</v>
          </cell>
          <cell r="AC13">
            <v>12084.306355041776</v>
          </cell>
          <cell r="AD13">
            <v>12723.495077068457</v>
          </cell>
          <cell r="AE13">
            <v>13380.923851107436</v>
          </cell>
          <cell r="AF13">
            <v>14057.028113386468</v>
          </cell>
          <cell r="AG13">
            <v>14752.252833590017</v>
          </cell>
          <cell r="AH13">
            <v>15467.052713155717</v>
          </cell>
        </row>
        <row r="14">
          <cell r="D14">
            <v>93277.946794923075</v>
          </cell>
          <cell r="E14">
            <v>95053.399234217635</v>
          </cell>
          <cell r="F14">
            <v>96862.259729824465</v>
          </cell>
          <cell r="G14">
            <v>98705.151049903245</v>
          </cell>
          <cell r="H14">
            <v>100582.70748180279</v>
          </cell>
          <cell r="I14">
            <v>102495.57504373349</v>
          </cell>
          <cell r="J14">
            <v>104444.41170030761</v>
          </cell>
          <cell r="K14">
            <v>106429.8875820176</v>
          </cell>
          <cell r="L14">
            <v>108452.68520872435</v>
          </cell>
          <cell r="M14">
            <v>110513.49971722791</v>
          </cell>
          <cell r="N14">
            <v>112613.03909299527</v>
          </cell>
          <cell r="O14">
            <v>115088.86987893685</v>
          </cell>
          <cell r="P14">
            <v>117616.33374330256</v>
          </cell>
          <cell r="Q14">
            <v>120196.4706956617</v>
          </cell>
          <cell r="R14">
            <v>122830.34118394923</v>
          </cell>
          <cell r="S14">
            <v>125519.02648880749</v>
          </cell>
          <cell r="T14">
            <v>128263.62912542876</v>
          </cell>
          <cell r="U14">
            <v>131065.27325303991</v>
          </cell>
          <cell r="V14">
            <v>133925.10509217257</v>
          </cell>
          <cell r="W14">
            <v>136844.29334986562</v>
          </cell>
          <cell r="X14">
            <v>139824.02965294861</v>
          </cell>
          <cell r="Y14">
            <v>142599.73265655444</v>
          </cell>
          <cell r="Z14">
            <v>145429.40041771319</v>
          </cell>
          <cell r="AA14">
            <v>148314.06556001361</v>
          </cell>
          <cell r="AB14">
            <v>151254.78022043151</v>
          </cell>
          <cell r="AC14">
            <v>154252.61641435677</v>
          </cell>
          <cell r="AD14">
            <v>157308.66640739181</v>
          </cell>
          <cell r="AE14">
            <v>160424.0430940463</v>
          </cell>
          <cell r="AF14">
            <v>163599.88038345528</v>
          </cell>
          <cell r="AG14">
            <v>166837.33359224998</v>
          </cell>
          <cell r="AH14">
            <v>170137.57984471289</v>
          </cell>
        </row>
        <row r="15">
          <cell r="D15">
            <v>0</v>
          </cell>
          <cell r="E15">
            <v>313.67621747291821</v>
          </cell>
          <cell r="F15">
            <v>639.29091421684143</v>
          </cell>
          <cell r="G15">
            <v>977.18099539404216</v>
          </cell>
          <cell r="H15">
            <v>1327.6917387597969</v>
          </cell>
          <cell r="I15">
            <v>1691.1769882216026</v>
          </cell>
          <cell r="J15">
            <v>2067.9993516660907</v>
          </cell>
          <cell r="K15">
            <v>2458.5304031446067</v>
          </cell>
          <cell r="L15">
            <v>2863.1508895103229</v>
          </cell>
          <cell r="M15">
            <v>3282.2509416016696</v>
          </cell>
          <cell r="N15">
            <v>3716.2302900688442</v>
          </cell>
          <cell r="O15">
            <v>4937.312517806391</v>
          </cell>
          <cell r="P15">
            <v>6210.1424216463765</v>
          </cell>
          <cell r="Q15">
            <v>7536.3187126179891</v>
          </cell>
          <cell r="R15">
            <v>8917.482769954715</v>
          </cell>
          <cell r="S15">
            <v>10355.319685326618</v>
          </cell>
          <cell r="T15">
            <v>11851.559331189619</v>
          </cell>
          <cell r="U15">
            <v>13407.977453785985</v>
          </cell>
          <cell r="V15">
            <v>15026.396791341767</v>
          </cell>
          <cell r="W15">
            <v>16708.688218018593</v>
          </cell>
          <cell r="X15">
            <v>18456.771914189216</v>
          </cell>
          <cell r="Y15">
            <v>21646.639417264967</v>
          </cell>
          <cell r="Z15">
            <v>24955.685111679584</v>
          </cell>
          <cell r="AA15">
            <v>28387.312148186611</v>
          </cell>
          <cell r="AB15">
            <v>31945.00958255514</v>
          </cell>
          <cell r="AC15">
            <v>35632.354391716413</v>
          </cell>
          <cell r="AD15">
            <v>39453.01353497387</v>
          </cell>
          <cell r="AE15">
            <v>43410.74606124893</v>
          </cell>
          <cell r="AF15">
            <v>47509.405263355409</v>
          </cell>
          <cell r="AG15">
            <v>51752.940880315939</v>
          </cell>
          <cell r="AH15">
            <v>56145.401348755258</v>
          </cell>
        </row>
        <row r="16">
          <cell r="D16">
            <v>0</v>
          </cell>
          <cell r="E16">
            <v>198.95341833516392</v>
          </cell>
          <cell r="F16">
            <v>404.13646902555212</v>
          </cell>
          <cell r="G16">
            <v>615.68621134340799</v>
          </cell>
          <cell r="H16">
            <v>833.74213224156131</v>
          </cell>
          <cell r="I16">
            <v>1058.4461795828749</v>
          </cell>
          <cell r="J16">
            <v>1289.9427955928832</v>
          </cell>
          <cell r="K16">
            <v>1528.3789505294333</v>
          </cell>
          <cell r="L16">
            <v>1773.904176562796</v>
          </cell>
          <cell r="M16">
            <v>2026.6706018593359</v>
          </cell>
          <cell r="N16">
            <v>2286.8329848614553</v>
          </cell>
          <cell r="O16">
            <v>3007.1375159588615</v>
          </cell>
          <cell r="P16">
            <v>3743.2480284076482</v>
          </cell>
          <cell r="Q16">
            <v>4495.1400641234441</v>
          </cell>
          <cell r="R16">
            <v>5262.7740587265471</v>
          </cell>
          <cell r="S16">
            <v>6046.0946071827457</v>
          </cell>
          <cell r="T16">
            <v>6845.0297039012621</v>
          </cell>
          <cell r="U16">
            <v>7659.4899565314308</v>
          </cell>
          <cell r="V16">
            <v>8489.3677726793212</v>
          </cell>
          <cell r="W16">
            <v>9334.5365187445132</v>
          </cell>
          <cell r="X16">
            <v>10194.84965005579</v>
          </cell>
          <cell r="Y16">
            <v>11684.068806915364</v>
          </cell>
          <cell r="Z16">
            <v>13155.72971141887</v>
          </cell>
          <cell r="AA16">
            <v>14607.078565560529</v>
          </cell>
          <cell r="AB16">
            <v>16035.233173730583</v>
          </cell>
          <cell r="AC16">
            <v>17437.178517328131</v>
          </cell>
          <cell r="AD16">
            <v>18809.7621984379</v>
          </cell>
          <cell r="AE16">
            <v>20149.689749047709</v>
          </cell>
          <cell r="AF16">
            <v>21453.519802194456</v>
          </cell>
          <cell r="AG16">
            <v>22717.659121335782</v>
          </cell>
          <cell r="AH16">
            <v>23938.357484151104</v>
          </cell>
        </row>
        <row r="17">
          <cell r="D17">
            <v>0</v>
          </cell>
          <cell r="E17">
            <v>512.62963580808218</v>
          </cell>
          <cell r="F17">
            <v>1043.4273832423935</v>
          </cell>
          <cell r="G17">
            <v>1592.86720673745</v>
          </cell>
          <cell r="H17">
            <v>2161.4338710013581</v>
          </cell>
          <cell r="I17">
            <v>2749.6231678044778</v>
          </cell>
          <cell r="J17">
            <v>3357.9421472589738</v>
          </cell>
          <cell r="K17">
            <v>3986.9093536740402</v>
          </cell>
          <cell r="L17">
            <v>4637.0550660731187</v>
          </cell>
          <cell r="M17">
            <v>5308.9215434610051</v>
          </cell>
          <cell r="N17">
            <v>6003.0632749302995</v>
          </cell>
          <cell r="O17">
            <v>7944.4500337652526</v>
          </cell>
          <cell r="P17">
            <v>9953.3904500540248</v>
          </cell>
          <cell r="Q17">
            <v>12031.458776741434</v>
          </cell>
          <cell r="R17">
            <v>14180.256828681262</v>
          </cell>
          <cell r="S17">
            <v>16401.414292509362</v>
          </cell>
          <cell r="T17">
            <v>18696.589035090881</v>
          </cell>
          <cell r="U17">
            <v>21067.467410317415</v>
          </cell>
          <cell r="V17">
            <v>23515.76456402109</v>
          </cell>
          <cell r="W17">
            <v>26043.224736763106</v>
          </cell>
          <cell r="X17">
            <v>28651.621564245004</v>
          </cell>
          <cell r="Y17">
            <v>33330.708224180329</v>
          </cell>
          <cell r="Z17">
            <v>38111.414823098457</v>
          </cell>
          <cell r="AA17">
            <v>42994.39071374714</v>
          </cell>
          <cell r="AB17">
            <v>47980.242756285719</v>
          </cell>
          <cell r="AC17">
            <v>53069.532909044545</v>
          </cell>
          <cell r="AD17">
            <v>58262.77573341177</v>
          </cell>
          <cell r="AE17">
            <v>63560.435810296636</v>
          </cell>
          <cell r="AF17">
            <v>68962.925065549862</v>
          </cell>
          <cell r="AG17">
            <v>74470.600001651721</v>
          </cell>
          <cell r="AH17">
            <v>80083.758832906358</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D19">
            <v>93277.946794923075</v>
          </cell>
          <cell r="E19">
            <v>94540.769598409548</v>
          </cell>
          <cell r="F19">
            <v>95818.832346582072</v>
          </cell>
          <cell r="G19">
            <v>97112.283843165787</v>
          </cell>
          <cell r="H19">
            <v>98421.273610801436</v>
          </cell>
          <cell r="I19">
            <v>99745.951875929022</v>
          </cell>
          <cell r="J19">
            <v>101086.46955304864</v>
          </cell>
          <cell r="K19">
            <v>102442.97822834356</v>
          </cell>
          <cell r="L19">
            <v>103815.63014265122</v>
          </cell>
          <cell r="M19">
            <v>105204.5781737669</v>
          </cell>
          <cell r="N19">
            <v>106609.97581806497</v>
          </cell>
          <cell r="O19">
            <v>107144.41984517159</v>
          </cell>
          <cell r="P19">
            <v>107662.94329324854</v>
          </cell>
          <cell r="Q19">
            <v>108165.01191892027</v>
          </cell>
          <cell r="R19">
            <v>108650.08435526797</v>
          </cell>
          <cell r="S19">
            <v>109117.61219629813</v>
          </cell>
          <cell r="T19">
            <v>109567.04009033789</v>
          </cell>
          <cell r="U19">
            <v>109997.80584272249</v>
          </cell>
          <cell r="V19">
            <v>110409.34052815149</v>
          </cell>
          <cell r="W19">
            <v>110801.06861310251</v>
          </cell>
          <cell r="X19">
            <v>111172.40808870361</v>
          </cell>
          <cell r="Y19">
            <v>109269.02443237411</v>
          </cell>
          <cell r="Z19">
            <v>107317.98559461473</v>
          </cell>
          <cell r="AA19">
            <v>105319.67484626647</v>
          </cell>
          <cell r="AB19">
            <v>103274.53746414579</v>
          </cell>
          <cell r="AC19">
            <v>101183.08350531223</v>
          </cell>
          <cell r="AD19">
            <v>99045.89067398003</v>
          </cell>
          <cell r="AE19">
            <v>96863.607283749661</v>
          </cell>
          <cell r="AF19">
            <v>94636.95531790542</v>
          </cell>
          <cell r="AG19">
            <v>92366.733590598262</v>
          </cell>
          <cell r="AH19">
            <v>90053.821011806533</v>
          </cell>
        </row>
        <row r="20">
          <cell r="D20">
            <v>7235.252082164473</v>
          </cell>
          <cell r="E20">
            <v>7333.2049384641314</v>
          </cell>
          <cell r="F20">
            <v>7432.3399052766235</v>
          </cell>
          <cell r="G20">
            <v>7532.6685247992118</v>
          </cell>
          <cell r="H20">
            <v>7634.2023949929899</v>
          </cell>
          <cell r="I20">
            <v>7736.9531684103567</v>
          </cell>
          <cell r="J20">
            <v>7840.9325509741875</v>
          </cell>
          <cell r="K20">
            <v>7946.1523007075302</v>
          </cell>
          <cell r="L20">
            <v>8052.6242264127177</v>
          </cell>
          <cell r="M20">
            <v>8160.3601862987362</v>
          </cell>
          <cell r="N20">
            <v>8269.372086555637</v>
          </cell>
          <cell r="O20">
            <v>8310.8270862934096</v>
          </cell>
          <cell r="P20">
            <v>8351.0471810345389</v>
          </cell>
          <cell r="Q20">
            <v>8389.9909313431435</v>
          </cell>
          <cell r="R20">
            <v>8427.616345234399</v>
          </cell>
          <cell r="S20">
            <v>8463.8808847264645</v>
          </cell>
          <cell r="T20">
            <v>8498.7414730848577</v>
          </cell>
          <cell r="U20">
            <v>8532.15450278756</v>
          </cell>
          <cell r="V20">
            <v>8564.0758442401038</v>
          </cell>
          <cell r="W20">
            <v>8594.4608552707978</v>
          </cell>
          <cell r="X20">
            <v>8623.2643914371729</v>
          </cell>
          <cell r="Y20">
            <v>8475.625415282464</v>
          </cell>
          <cell r="Z20">
            <v>8324.2899892967507</v>
          </cell>
          <cell r="AA20">
            <v>8169.2878424915079</v>
          </cell>
          <cell r="AB20">
            <v>8010.6535134701653</v>
          </cell>
          <cell r="AC20">
            <v>7848.4265656185944</v>
          </cell>
          <cell r="AD20">
            <v>7682.6518094816493</v>
          </cell>
          <cell r="AE20">
            <v>7513.3795325333685</v>
          </cell>
          <cell r="AF20">
            <v>7340.6657365538131</v>
          </cell>
          <cell r="AG20">
            <v>7164.5723828312357</v>
          </cell>
          <cell r="AH20">
            <v>6985.1676454139442</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D22">
            <v>4665.5191424169407</v>
          </cell>
          <cell r="E22">
            <v>4728.6822390071775</v>
          </cell>
          <cell r="F22">
            <v>4792.6075978052068</v>
          </cell>
          <cell r="G22">
            <v>4857.3026615845019</v>
          </cell>
          <cell r="H22">
            <v>4922.7749090768148</v>
          </cell>
          <cell r="I22">
            <v>4989.0318542160994</v>
          </cell>
          <cell r="J22">
            <v>5056.0810453512786</v>
          </cell>
          <cell r="K22">
            <v>5123.9300644271098</v>
          </cell>
          <cell r="L22">
            <v>5192.5865261324425</v>
          </cell>
          <cell r="M22">
            <v>5262.0580770150918</v>
          </cell>
          <cell r="N22">
            <v>5332.352394562583</v>
          </cell>
          <cell r="O22">
            <v>5359.0838881759482</v>
          </cell>
          <cell r="P22">
            <v>5385.0190760303058</v>
          </cell>
          <cell r="Q22">
            <v>5410.1312366681068</v>
          </cell>
          <cell r="R22">
            <v>5434.3932923307884</v>
          </cell>
          <cell r="S22">
            <v>5457.7778131836612</v>
          </cell>
          <cell r="T22">
            <v>5480.2570219873096</v>
          </cell>
          <cell r="U22">
            <v>5501.8027992337411</v>
          </cell>
          <cell r="V22">
            <v>5522.3866887661598</v>
          </cell>
          <cell r="W22">
            <v>5541.9799039017753</v>
          </cell>
          <cell r="X22">
            <v>5560.5533340777301</v>
          </cell>
          <cell r="Y22">
            <v>5465.3510575579357</v>
          </cell>
          <cell r="Z22">
            <v>5367.7651933967336</v>
          </cell>
          <cell r="AA22">
            <v>5267.8149118000147</v>
          </cell>
          <cell r="AB22">
            <v>5165.5224843505312</v>
          </cell>
          <cell r="AC22">
            <v>5060.9134227695058</v>
          </cell>
          <cell r="AD22">
            <v>4954.0166223120659</v>
          </cell>
          <cell r="AE22">
            <v>4844.8645099303158</v>
          </cell>
          <cell r="AF22">
            <v>4733.4931973414323</v>
          </cell>
          <cell r="AG22">
            <v>4619.9426391417655</v>
          </cell>
          <cell r="AH22">
            <v>4504.2567961116401</v>
          </cell>
        </row>
        <row r="23">
          <cell r="D23">
            <v>81377.175570341657</v>
          </cell>
          <cell r="E23">
            <v>82478.882420938244</v>
          </cell>
          <cell r="F23">
            <v>83593.884843500244</v>
          </cell>
          <cell r="G23">
            <v>84722.312656782073</v>
          </cell>
          <cell r="H23">
            <v>85864.29630673163</v>
          </cell>
          <cell r="I23">
            <v>87019.966853302569</v>
          </cell>
          <cell r="J23">
            <v>88189.455956723163</v>
          </cell>
          <cell r="K23">
            <v>89372.89586320892</v>
          </cell>
          <cell r="L23">
            <v>90570.419390106064</v>
          </cell>
          <cell r="M23">
            <v>91782.159910453076</v>
          </cell>
          <cell r="N23">
            <v>93008.251336946749</v>
          </cell>
          <cell r="O23">
            <v>93474.508870702237</v>
          </cell>
          <cell r="P23">
            <v>93926.877036183694</v>
          </cell>
          <cell r="Q23">
            <v>94364.889750909017</v>
          </cell>
          <cell r="R23">
            <v>94788.074717702781</v>
          </cell>
          <cell r="S23">
            <v>95195.953498388</v>
          </cell>
          <cell r="T23">
            <v>95588.04159526572</v>
          </cell>
          <cell r="U23">
            <v>95963.84854070119</v>
          </cell>
          <cell r="V23">
            <v>96322.877995145216</v>
          </cell>
          <cell r="W23">
            <v>96664.627853929938</v>
          </cell>
          <cell r="X23">
            <v>96988.590363188705</v>
          </cell>
          <cell r="Y23">
            <v>95328.047959533709</v>
          </cell>
          <cell r="Z23">
            <v>93625.930411921247</v>
          </cell>
          <cell r="AA23">
            <v>91882.572091974944</v>
          </cell>
          <cell r="AB23">
            <v>90098.361466325092</v>
          </cell>
          <cell r="AC23">
            <v>88273.743516924122</v>
          </cell>
          <cell r="AD23">
            <v>86409.222242186312</v>
          </cell>
          <cell r="AE23">
            <v>84505.363241285973</v>
          </cell>
          <cell r="AF23">
            <v>82562.796384010173</v>
          </cell>
          <cell r="AG23">
            <v>80582.218568625263</v>
          </cell>
          <cell r="AH23">
            <v>78564.396570280951</v>
          </cell>
        </row>
        <row r="24">
          <cell r="D24">
            <v>2126.6711607740358</v>
          </cell>
          <cell r="E24">
            <v>2155.4626268131301</v>
          </cell>
          <cell r="F24">
            <v>2184.6015528035773</v>
          </cell>
          <cell r="G24">
            <v>2214.0913313649803</v>
          </cell>
          <cell r="H24">
            <v>2243.9353715077095</v>
          </cell>
          <cell r="I24">
            <v>2274.1370982882599</v>
          </cell>
          <cell r="J24">
            <v>2304.6999524504108</v>
          </cell>
          <cell r="K24">
            <v>2335.6273900518408</v>
          </cell>
          <cell r="L24">
            <v>2366.9228820758813</v>
          </cell>
          <cell r="M24">
            <v>2398.5899140280508</v>
          </cell>
          <cell r="N24">
            <v>2430.6319855170336</v>
          </cell>
          <cell r="O24">
            <v>2442.8169310325525</v>
          </cell>
          <cell r="P24">
            <v>2454.6388986154666</v>
          </cell>
          <cell r="Q24">
            <v>2466.0857078949739</v>
          </cell>
          <cell r="R24">
            <v>2477.1450160885288</v>
          </cell>
          <cell r="S24">
            <v>2487.804319927664</v>
          </cell>
          <cell r="T24">
            <v>2498.0509577873408</v>
          </cell>
          <cell r="U24">
            <v>2507.8721120271475</v>
          </cell>
          <cell r="V24">
            <v>2517.2548115529448</v>
          </cell>
          <cell r="W24">
            <v>2526.1859346078099</v>
          </cell>
          <cell r="X24">
            <v>2534.6522118014323</v>
          </cell>
          <cell r="Y24">
            <v>2491.2564117340908</v>
          </cell>
          <cell r="Z24">
            <v>2446.7741072625395</v>
          </cell>
          <cell r="AA24">
            <v>2401.2140366906565</v>
          </cell>
          <cell r="AB24">
            <v>2354.5863520146718</v>
          </cell>
          <cell r="AC24">
            <v>2306.9026821745019</v>
          </cell>
          <cell r="AD24">
            <v>2258.1761984173086</v>
          </cell>
          <cell r="AE24">
            <v>2208.421681834277</v>
          </cell>
          <cell r="AF24">
            <v>2157.6555931332391</v>
          </cell>
          <cell r="AG24">
            <v>2105.8961447114016</v>
          </cell>
          <cell r="AH24">
            <v>2053.1633750941396</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D26">
            <v>360575.67443292518</v>
          </cell>
          <cell r="E26">
            <v>360575.67443292518</v>
          </cell>
          <cell r="F26">
            <v>360575.67443292518</v>
          </cell>
          <cell r="G26">
            <v>360575.67443292518</v>
          </cell>
          <cell r="H26">
            <v>360575.67443292518</v>
          </cell>
          <cell r="I26">
            <v>360575.67443292518</v>
          </cell>
          <cell r="J26">
            <v>360575.67443292518</v>
          </cell>
          <cell r="K26">
            <v>360575.67443292518</v>
          </cell>
          <cell r="L26">
            <v>360575.67443292518</v>
          </cell>
          <cell r="M26">
            <v>360575.67443292518</v>
          </cell>
          <cell r="N26">
            <v>360575.67443292518</v>
          </cell>
          <cell r="O26">
            <v>360575.67443292518</v>
          </cell>
          <cell r="P26">
            <v>360575.67443292518</v>
          </cell>
          <cell r="Q26">
            <v>360575.67443292518</v>
          </cell>
          <cell r="R26">
            <v>360575.67443292518</v>
          </cell>
          <cell r="S26">
            <v>360575.67443292518</v>
          </cell>
          <cell r="T26">
            <v>360575.67443292518</v>
          </cell>
          <cell r="U26">
            <v>360575.67443292518</v>
          </cell>
          <cell r="V26">
            <v>360575.67443292518</v>
          </cell>
          <cell r="W26">
            <v>360575.67443292518</v>
          </cell>
          <cell r="X26">
            <v>360575.67443292518</v>
          </cell>
          <cell r="Y26">
            <v>360575.67443292518</v>
          </cell>
          <cell r="Z26">
            <v>360575.67443292518</v>
          </cell>
          <cell r="AA26">
            <v>360575.67443292518</v>
          </cell>
          <cell r="AB26">
            <v>360575.67443292518</v>
          </cell>
          <cell r="AC26">
            <v>360575.67443292518</v>
          </cell>
          <cell r="AD26">
            <v>360575.67443292518</v>
          </cell>
          <cell r="AE26">
            <v>360575.67443292518</v>
          </cell>
          <cell r="AF26">
            <v>360575.67443292518</v>
          </cell>
          <cell r="AG26">
            <v>360575.67443292518</v>
          </cell>
          <cell r="AH26">
            <v>360575.67443292518</v>
          </cell>
        </row>
        <row r="27">
          <cell r="D27">
            <v>0</v>
          </cell>
          <cell r="E27">
            <v>363.46027982838859</v>
          </cell>
          <cell r="F27">
            <v>726.92055965677719</v>
          </cell>
          <cell r="G27">
            <v>1090.3808394851658</v>
          </cell>
          <cell r="H27">
            <v>1453.8411193135544</v>
          </cell>
          <cell r="I27">
            <v>1817.301399141943</v>
          </cell>
          <cell r="J27">
            <v>2180.7616789703316</v>
          </cell>
          <cell r="K27">
            <v>2544.2219587987206</v>
          </cell>
          <cell r="L27">
            <v>2907.6822386271087</v>
          </cell>
          <cell r="M27">
            <v>3271.1425184554969</v>
          </cell>
          <cell r="N27">
            <v>3634.6027982838859</v>
          </cell>
          <cell r="O27">
            <v>5724.4994072971203</v>
          </cell>
          <cell r="P27">
            <v>7814.3960163103538</v>
          </cell>
          <cell r="Q27">
            <v>9904.292625323591</v>
          </cell>
          <cell r="R27">
            <v>11994.189234336824</v>
          </cell>
          <cell r="S27">
            <v>14084.08584335006</v>
          </cell>
          <cell r="T27">
            <v>16173.982452363294</v>
          </cell>
          <cell r="U27">
            <v>18263.879061376527</v>
          </cell>
          <cell r="V27">
            <v>20353.775670389761</v>
          </cell>
          <cell r="W27">
            <v>22443.672279402999</v>
          </cell>
          <cell r="X27">
            <v>24533.56888841623</v>
          </cell>
          <cell r="Y27">
            <v>26623.465497429468</v>
          </cell>
          <cell r="Z27">
            <v>28713.362106442699</v>
          </cell>
          <cell r="AA27">
            <v>30803.258715455937</v>
          </cell>
          <cell r="AB27">
            <v>32893.155324469168</v>
          </cell>
          <cell r="AC27">
            <v>34983.051933482406</v>
          </cell>
          <cell r="AD27">
            <v>37072.948542495637</v>
          </cell>
          <cell r="AE27">
            <v>39162.845151508867</v>
          </cell>
          <cell r="AF27">
            <v>41252.741760522105</v>
          </cell>
          <cell r="AG27">
            <v>43342.638369535336</v>
          </cell>
          <cell r="AH27">
            <v>45432.534978548574</v>
          </cell>
        </row>
        <row r="28">
          <cell r="D28">
            <v>0</v>
          </cell>
          <cell r="E28">
            <v>2105.761938688283</v>
          </cell>
          <cell r="F28">
            <v>4211.5238773765659</v>
          </cell>
          <cell r="G28">
            <v>6317.2858160648502</v>
          </cell>
          <cell r="H28">
            <v>8423.0477547531318</v>
          </cell>
          <cell r="I28">
            <v>10528.809693441415</v>
          </cell>
          <cell r="J28">
            <v>12634.5716321297</v>
          </cell>
          <cell r="K28">
            <v>14740.333570817982</v>
          </cell>
          <cell r="L28">
            <v>16846.095509506264</v>
          </cell>
          <cell r="M28">
            <v>18951.857448194547</v>
          </cell>
          <cell r="N28">
            <v>21057.61938688283</v>
          </cell>
          <cell r="O28">
            <v>25163.855167324982</v>
          </cell>
          <cell r="P28">
            <v>29270.090947767138</v>
          </cell>
          <cell r="Q28">
            <v>33376.326728209286</v>
          </cell>
          <cell r="R28">
            <v>37482.562508651434</v>
          </cell>
          <cell r="S28">
            <v>41588.798289093589</v>
          </cell>
          <cell r="T28">
            <v>45695.034069535737</v>
          </cell>
          <cell r="U28">
            <v>49801.269849977893</v>
          </cell>
          <cell r="V28">
            <v>53907.505630420048</v>
          </cell>
          <cell r="W28">
            <v>58013.741410862189</v>
          </cell>
          <cell r="X28">
            <v>62119.977191304344</v>
          </cell>
          <cell r="Y28">
            <v>66436.789165615322</v>
          </cell>
          <cell r="Z28">
            <v>70753.601139926293</v>
          </cell>
          <cell r="AA28">
            <v>75070.413114237279</v>
          </cell>
          <cell r="AB28">
            <v>79387.225088548264</v>
          </cell>
          <cell r="AC28">
            <v>83704.037062859235</v>
          </cell>
          <cell r="AD28">
            <v>88020.849037170221</v>
          </cell>
          <cell r="AE28">
            <v>92337.661011481207</v>
          </cell>
          <cell r="AF28">
            <v>96654.472985792177</v>
          </cell>
          <cell r="AG28">
            <v>100971.28496010318</v>
          </cell>
          <cell r="AH28">
            <v>105288.09693441415</v>
          </cell>
        </row>
        <row r="29">
          <cell r="D29">
            <v>0</v>
          </cell>
          <cell r="E29">
            <v>2469.2222185166715</v>
          </cell>
          <cell r="F29">
            <v>4938.4444370333431</v>
          </cell>
          <cell r="G29">
            <v>7407.666655550016</v>
          </cell>
          <cell r="H29">
            <v>9876.8888740666862</v>
          </cell>
          <cell r="I29">
            <v>12346.111092583358</v>
          </cell>
          <cell r="J29">
            <v>14815.333311100032</v>
          </cell>
          <cell r="K29">
            <v>17284.555529616704</v>
          </cell>
          <cell r="L29">
            <v>19753.777748133372</v>
          </cell>
          <cell r="M29">
            <v>22222.999966650044</v>
          </cell>
          <cell r="N29">
            <v>24692.222185166716</v>
          </cell>
          <cell r="O29">
            <v>30888.354574622103</v>
          </cell>
          <cell r="P29">
            <v>37084.486964077492</v>
          </cell>
          <cell r="Q29">
            <v>43280.619353532878</v>
          </cell>
          <cell r="R29">
            <v>49476.751742988257</v>
          </cell>
          <cell r="S29">
            <v>55672.884132443651</v>
          </cell>
          <cell r="T29">
            <v>61869.01652189903</v>
          </cell>
          <cell r="U29">
            <v>68065.148911354423</v>
          </cell>
          <cell r="V29">
            <v>74261.281300809816</v>
          </cell>
          <cell r="W29">
            <v>80457.413690265181</v>
          </cell>
          <cell r="X29">
            <v>86653.546079720574</v>
          </cell>
          <cell r="Y29">
            <v>93060.254663044791</v>
          </cell>
          <cell r="Z29">
            <v>99466.963246368992</v>
          </cell>
          <cell r="AA29">
            <v>105873.67182969322</v>
          </cell>
          <cell r="AB29">
            <v>112280.38041301744</v>
          </cell>
          <cell r="AC29">
            <v>118687.08899634164</v>
          </cell>
          <cell r="AD29">
            <v>125093.79757966586</v>
          </cell>
          <cell r="AE29">
            <v>131500.50616299006</v>
          </cell>
          <cell r="AF29">
            <v>137907.21474631428</v>
          </cell>
          <cell r="AG29">
            <v>144313.92332963852</v>
          </cell>
          <cell r="AH29">
            <v>150720.63191296271</v>
          </cell>
        </row>
        <row r="30">
          <cell r="D30">
            <v>0</v>
          </cell>
          <cell r="E30">
            <v>930.2852400369469</v>
          </cell>
          <cell r="F30">
            <v>1860.5704800738938</v>
          </cell>
          <cell r="G30">
            <v>2790.8557201108406</v>
          </cell>
          <cell r="H30">
            <v>3721.1409601477876</v>
          </cell>
          <cell r="I30">
            <v>4651.4262001847346</v>
          </cell>
          <cell r="J30">
            <v>5581.7114402216812</v>
          </cell>
          <cell r="K30">
            <v>6511.9966802586287</v>
          </cell>
          <cell r="L30">
            <v>7442.2819202955752</v>
          </cell>
          <cell r="M30">
            <v>8372.5671603325209</v>
          </cell>
          <cell r="N30">
            <v>9302.8524003694693</v>
          </cell>
          <cell r="O30">
            <v>10233.137640406414</v>
          </cell>
          <cell r="P30">
            <v>11163.422880443362</v>
          </cell>
          <cell r="Q30">
            <v>12093.708120480311</v>
          </cell>
          <cell r="R30">
            <v>13023.993360517257</v>
          </cell>
          <cell r="S30">
            <v>13954.278600554204</v>
          </cell>
          <cell r="T30">
            <v>14884.56384059115</v>
          </cell>
          <cell r="U30">
            <v>15814.849080628097</v>
          </cell>
          <cell r="V30">
            <v>16745.134320665042</v>
          </cell>
          <cell r="W30">
            <v>17675.419560701994</v>
          </cell>
          <cell r="X30">
            <v>18605.704800738939</v>
          </cell>
          <cell r="Y30">
            <v>22078.769696876876</v>
          </cell>
          <cell r="Z30">
            <v>23071.073952916282</v>
          </cell>
          <cell r="AA30">
            <v>24063.378208955695</v>
          </cell>
          <cell r="AB30">
            <v>25055.682464995105</v>
          </cell>
          <cell r="AC30">
            <v>26047.986721034515</v>
          </cell>
          <cell r="AD30">
            <v>27040.290977073924</v>
          </cell>
          <cell r="AE30">
            <v>28032.595233113334</v>
          </cell>
          <cell r="AF30">
            <v>29024.89948915274</v>
          </cell>
          <cell r="AG30">
            <v>30017.203745192153</v>
          </cell>
          <cell r="AH30">
            <v>31009.508001231563</v>
          </cell>
        </row>
        <row r="31">
          <cell r="D31">
            <v>0</v>
          </cell>
          <cell r="E31">
            <v>1396.1490114042865</v>
          </cell>
          <cell r="F31">
            <v>2792.298022808573</v>
          </cell>
          <cell r="G31">
            <v>4188.4470342128589</v>
          </cell>
          <cell r="H31">
            <v>5584.596045617146</v>
          </cell>
          <cell r="I31">
            <v>6980.7450570214323</v>
          </cell>
          <cell r="J31">
            <v>8376.8940684257177</v>
          </cell>
          <cell r="K31">
            <v>9773.0430798300058</v>
          </cell>
          <cell r="L31">
            <v>11169.192091234292</v>
          </cell>
          <cell r="M31">
            <v>12565.341102638577</v>
          </cell>
          <cell r="N31">
            <v>13961.490114042865</v>
          </cell>
          <cell r="O31">
            <v>15357.639125447149</v>
          </cell>
          <cell r="P31">
            <v>15488.528095266302</v>
          </cell>
          <cell r="Q31">
            <v>17015.56607648974</v>
          </cell>
          <cell r="R31">
            <v>18542.604057713179</v>
          </cell>
          <cell r="S31">
            <v>20069.642038936618</v>
          </cell>
          <cell r="T31">
            <v>21596.680020160056</v>
          </cell>
          <cell r="U31">
            <v>23123.718001383495</v>
          </cell>
          <cell r="V31">
            <v>24650.755982606934</v>
          </cell>
          <cell r="W31">
            <v>26177.793963830372</v>
          </cell>
          <cell r="X31">
            <v>27704.831945053807</v>
          </cell>
          <cell r="Y31">
            <v>30671.648594287919</v>
          </cell>
          <cell r="Z31">
            <v>32111.427262298585</v>
          </cell>
          <cell r="AA31">
            <v>33551.205930309261</v>
          </cell>
          <cell r="AB31">
            <v>34990.984598319927</v>
          </cell>
          <cell r="AC31">
            <v>36430.763266330599</v>
          </cell>
          <cell r="AD31">
            <v>37870.541934341265</v>
          </cell>
          <cell r="AE31">
            <v>39310.320602351938</v>
          </cell>
          <cell r="AF31">
            <v>40750.099270362603</v>
          </cell>
          <cell r="AG31">
            <v>42189.877938373284</v>
          </cell>
          <cell r="AH31">
            <v>43629.656606383949</v>
          </cell>
        </row>
        <row r="32">
          <cell r="D32">
            <v>0</v>
          </cell>
          <cell r="E32">
            <v>2326.4342514412333</v>
          </cell>
          <cell r="F32">
            <v>4652.8685028824666</v>
          </cell>
          <cell r="G32">
            <v>6979.3027543236994</v>
          </cell>
          <cell r="H32">
            <v>9305.7370057649332</v>
          </cell>
          <cell r="I32">
            <v>11632.171257206166</v>
          </cell>
          <cell r="J32">
            <v>13958.605508647399</v>
          </cell>
          <cell r="K32">
            <v>16285.039760088635</v>
          </cell>
          <cell r="L32">
            <v>18611.474011529866</v>
          </cell>
          <cell r="M32">
            <v>20937.908262971097</v>
          </cell>
          <cell r="N32">
            <v>23264.342514412332</v>
          </cell>
          <cell r="O32">
            <v>25590.776765853563</v>
          </cell>
          <cell r="P32">
            <v>26651.950975709664</v>
          </cell>
          <cell r="Q32">
            <v>29109.274196970051</v>
          </cell>
          <cell r="R32">
            <v>31566.597418230434</v>
          </cell>
          <cell r="S32">
            <v>34023.920639490825</v>
          </cell>
          <cell r="T32">
            <v>36481.243860751209</v>
          </cell>
          <cell r="U32">
            <v>38938.567082011592</v>
          </cell>
          <cell r="V32">
            <v>41395.890303271975</v>
          </cell>
          <cell r="W32">
            <v>43853.213524532366</v>
          </cell>
          <cell r="X32">
            <v>46310.53674579275</v>
          </cell>
          <cell r="Y32">
            <v>52750.418291164795</v>
          </cell>
          <cell r="Z32">
            <v>55182.50121521487</v>
          </cell>
          <cell r="AA32">
            <v>57614.58413926496</v>
          </cell>
          <cell r="AB32">
            <v>60046.667063315035</v>
          </cell>
          <cell r="AC32">
            <v>62478.74998736511</v>
          </cell>
          <cell r="AD32">
            <v>64910.832911415186</v>
          </cell>
          <cell r="AE32">
            <v>67342.915835465275</v>
          </cell>
          <cell r="AF32">
            <v>69774.998759515351</v>
          </cell>
          <cell r="AG32">
            <v>72207.08168356544</v>
          </cell>
          <cell r="AH32">
            <v>74639.164607615516</v>
          </cell>
        </row>
        <row r="33">
          <cell r="D33">
            <v>360575.67443292518</v>
          </cell>
          <cell r="E33">
            <v>355780.01796296728</v>
          </cell>
          <cell r="F33">
            <v>350984.36149300938</v>
          </cell>
          <cell r="G33">
            <v>346188.70502305147</v>
          </cell>
          <cell r="H33">
            <v>341393.04855309357</v>
          </cell>
          <cell r="I33">
            <v>336597.39208313567</v>
          </cell>
          <cell r="J33">
            <v>331801.73561317776</v>
          </cell>
          <cell r="K33">
            <v>327006.07914321986</v>
          </cell>
          <cell r="L33">
            <v>322210.42267326196</v>
          </cell>
          <cell r="M33">
            <v>317414.76620330405</v>
          </cell>
          <cell r="N33">
            <v>312619.10973334615</v>
          </cell>
          <cell r="O33">
            <v>304096.54309244949</v>
          </cell>
          <cell r="P33">
            <v>296839.23649313801</v>
          </cell>
          <cell r="Q33">
            <v>288185.78088242223</v>
          </cell>
          <cell r="R33">
            <v>279532.3252717065</v>
          </cell>
          <cell r="S33">
            <v>270878.86966099072</v>
          </cell>
          <cell r="T33">
            <v>262225.41405027494</v>
          </cell>
          <cell r="U33">
            <v>253571.95843955915</v>
          </cell>
          <cell r="V33">
            <v>244918.5028288434</v>
          </cell>
          <cell r="W33">
            <v>236265.04721812767</v>
          </cell>
          <cell r="X33">
            <v>227611.59160741183</v>
          </cell>
          <cell r="Y33">
            <v>214765.00147871557</v>
          </cell>
          <cell r="Z33">
            <v>205926.20997134133</v>
          </cell>
          <cell r="AA33">
            <v>197087.41846396698</v>
          </cell>
          <cell r="AB33">
            <v>188248.62695659272</v>
          </cell>
          <cell r="AC33">
            <v>179409.83544921846</v>
          </cell>
          <cell r="AD33">
            <v>170571.04394184414</v>
          </cell>
          <cell r="AE33">
            <v>161732.25243446985</v>
          </cell>
          <cell r="AF33">
            <v>152893.46092709556</v>
          </cell>
          <cell r="AG33">
            <v>144054.66941972123</v>
          </cell>
          <cell r="AH33">
            <v>135215.87791234697</v>
          </cell>
        </row>
        <row r="34">
          <cell r="D34">
            <v>220273.23005700734</v>
          </cell>
          <cell r="E34">
            <v>216195.11917917093</v>
          </cell>
          <cell r="F34">
            <v>212117.00830133457</v>
          </cell>
          <cell r="G34">
            <v>208038.89742349819</v>
          </cell>
          <cell r="H34">
            <v>203960.7865456618</v>
          </cell>
          <cell r="I34">
            <v>199882.67566782542</v>
          </cell>
          <cell r="J34">
            <v>195804.56478998903</v>
          </cell>
          <cell r="K34">
            <v>191726.45391215262</v>
          </cell>
          <cell r="L34">
            <v>187648.34303431632</v>
          </cell>
          <cell r="M34">
            <v>183570.23215647991</v>
          </cell>
          <cell r="N34">
            <v>179492.12127864352</v>
          </cell>
          <cell r="O34">
            <v>172194.0696281211</v>
          </cell>
          <cell r="P34">
            <v>165962.60082257129</v>
          </cell>
          <cell r="Q34">
            <v>158554.2130156724</v>
          </cell>
          <cell r="R34">
            <v>151145.82520877352</v>
          </cell>
          <cell r="S34">
            <v>143737.43740187463</v>
          </cell>
          <cell r="T34">
            <v>136329.04959497578</v>
          </cell>
          <cell r="U34">
            <v>128920.66178807688</v>
          </cell>
          <cell r="V34">
            <v>121512.27398117798</v>
          </cell>
          <cell r="W34">
            <v>114103.88617427912</v>
          </cell>
          <cell r="X34">
            <v>106695.49836738023</v>
          </cell>
          <cell r="Y34">
            <v>95848.660929089005</v>
          </cell>
          <cell r="Z34">
            <v>88279.45637139304</v>
          </cell>
          <cell r="AA34">
            <v>80710.251813697047</v>
          </cell>
          <cell r="AB34">
            <v>73141.047256001097</v>
          </cell>
          <cell r="AC34">
            <v>65571.842698305103</v>
          </cell>
          <cell r="AD34">
            <v>58002.638140609168</v>
          </cell>
          <cell r="AE34">
            <v>50433.433582913181</v>
          </cell>
          <cell r="AF34">
            <v>42864.229025217217</v>
          </cell>
          <cell r="AG34">
            <v>35295.024467521253</v>
          </cell>
          <cell r="AH34">
            <v>27725.819909825281</v>
          </cell>
        </row>
        <row r="35">
          <cell r="D35">
            <v>181040.18182479939</v>
          </cell>
          <cell r="E35">
            <v>178632.34740652959</v>
          </cell>
          <cell r="F35">
            <v>176224.51298825978</v>
          </cell>
          <cell r="G35">
            <v>173816.67856998992</v>
          </cell>
          <cell r="H35">
            <v>171408.84415172008</v>
          </cell>
          <cell r="I35">
            <v>169001.00973345028</v>
          </cell>
          <cell r="J35">
            <v>166593.17531518042</v>
          </cell>
          <cell r="K35">
            <v>164185.34089691061</v>
          </cell>
          <cell r="L35">
            <v>161777.50647864075</v>
          </cell>
          <cell r="M35">
            <v>159369.67206037094</v>
          </cell>
          <cell r="N35">
            <v>156961.83764210111</v>
          </cell>
          <cell r="O35">
            <v>152682.77190449016</v>
          </cell>
          <cell r="P35">
            <v>149038.97616490239</v>
          </cell>
          <cell r="Q35">
            <v>144694.19284128904</v>
          </cell>
          <cell r="R35">
            <v>140349.4095176757</v>
          </cell>
          <cell r="S35">
            <v>136004.62619406232</v>
          </cell>
          <cell r="T35">
            <v>131659.84287044895</v>
          </cell>
          <cell r="U35">
            <v>127315.0595468356</v>
          </cell>
          <cell r="V35">
            <v>122970.27622322223</v>
          </cell>
          <cell r="W35">
            <v>118625.49289960889</v>
          </cell>
          <cell r="X35">
            <v>114280.7095759955</v>
          </cell>
          <cell r="Y35">
            <v>107830.60997794155</v>
          </cell>
          <cell r="Z35">
            <v>103392.77200087027</v>
          </cell>
          <cell r="AA35">
            <v>98954.934023798924</v>
          </cell>
          <cell r="AB35">
            <v>94517.096046727631</v>
          </cell>
          <cell r="AC35">
            <v>90079.258069656338</v>
          </cell>
          <cell r="AD35">
            <v>85641.420092585031</v>
          </cell>
          <cell r="AE35">
            <v>81203.582115513724</v>
          </cell>
          <cell r="AF35">
            <v>76765.744138442402</v>
          </cell>
          <cell r="AG35">
            <v>72327.90616137108</v>
          </cell>
          <cell r="AH35">
            <v>67890.068184299802</v>
          </cell>
        </row>
        <row r="36">
          <cell r="D36">
            <v>23327.595712084702</v>
          </cell>
          <cell r="E36">
            <v>23223.179005828024</v>
          </cell>
          <cell r="F36">
            <v>23118.76229957135</v>
          </cell>
          <cell r="G36">
            <v>23014.345593314676</v>
          </cell>
          <cell r="H36">
            <v>22909.928887057999</v>
          </cell>
          <cell r="I36">
            <v>22805.512180801321</v>
          </cell>
          <cell r="J36">
            <v>22701.095474544647</v>
          </cell>
          <cell r="K36">
            <v>22596.678768287969</v>
          </cell>
          <cell r="L36">
            <v>22492.262062031295</v>
          </cell>
          <cell r="M36">
            <v>22387.845355774618</v>
          </cell>
          <cell r="N36">
            <v>22283.428649517944</v>
          </cell>
          <cell r="O36">
            <v>21983.626136856732</v>
          </cell>
          <cell r="P36">
            <v>21683.82362419552</v>
          </cell>
          <cell r="Q36">
            <v>21384.021111534308</v>
          </cell>
          <cell r="R36">
            <v>21084.218598873096</v>
          </cell>
          <cell r="S36">
            <v>20784.416086211884</v>
          </cell>
          <cell r="T36">
            <v>20484.613573550672</v>
          </cell>
          <cell r="U36">
            <v>20184.81106088946</v>
          </cell>
          <cell r="V36">
            <v>19885.008548228245</v>
          </cell>
          <cell r="W36">
            <v>19585.206035567029</v>
          </cell>
          <cell r="X36">
            <v>19285.403522905821</v>
          </cell>
          <cell r="Y36">
            <v>18977.690653710011</v>
          </cell>
          <cell r="Z36">
            <v>18669.977784514202</v>
          </cell>
          <cell r="AA36">
            <v>18362.264915318392</v>
          </cell>
          <cell r="AB36">
            <v>18054.552046122582</v>
          </cell>
          <cell r="AC36">
            <v>17746.839176926773</v>
          </cell>
          <cell r="AD36">
            <v>17439.126307730963</v>
          </cell>
          <cell r="AE36">
            <v>17131.413438535154</v>
          </cell>
          <cell r="AF36">
            <v>16823.700569339348</v>
          </cell>
          <cell r="AG36">
            <v>16515.987700143538</v>
          </cell>
          <cell r="AH36">
            <v>16208.274830947728</v>
          </cell>
        </row>
        <row r="37">
          <cell r="D37">
            <v>-64065.333160966286</v>
          </cell>
          <cell r="E37">
            <v>-62270.627628561262</v>
          </cell>
          <cell r="F37">
            <v>-60475.922096156326</v>
          </cell>
          <cell r="G37">
            <v>-58681.21656375131</v>
          </cell>
          <cell r="H37">
            <v>-56886.511031346316</v>
          </cell>
          <cell r="I37">
            <v>-55091.80549894135</v>
          </cell>
          <cell r="J37">
            <v>-53297.099966536334</v>
          </cell>
          <cell r="K37">
            <v>-51502.394434131333</v>
          </cell>
          <cell r="L37">
            <v>-49707.688901726404</v>
          </cell>
          <cell r="M37">
            <v>-47912.98336932141</v>
          </cell>
          <cell r="N37">
            <v>-46118.277836916415</v>
          </cell>
          <cell r="O37">
            <v>-42763.924577018508</v>
          </cell>
          <cell r="P37">
            <v>-39846.164118531175</v>
          </cell>
          <cell r="Q37">
            <v>-36446.646086073524</v>
          </cell>
          <cell r="R37">
            <v>-33047.128053615801</v>
          </cell>
          <cell r="S37">
            <v>-29647.610021158118</v>
          </cell>
          <cell r="T37">
            <v>-26248.09198870046</v>
          </cell>
          <cell r="U37">
            <v>-22848.573956242788</v>
          </cell>
          <cell r="V37">
            <v>-19449.055923785054</v>
          </cell>
          <cell r="W37">
            <v>-16049.537891327363</v>
          </cell>
          <cell r="X37">
            <v>-12650.019858869724</v>
          </cell>
          <cell r="Y37">
            <v>-7891.9600820250016</v>
          </cell>
          <cell r="Z37">
            <v>-4415.9961854361827</v>
          </cell>
          <cell r="AA37">
            <v>-940.03228884737837</v>
          </cell>
          <cell r="AB37">
            <v>2535.9316077414114</v>
          </cell>
          <cell r="AC37">
            <v>6011.8955043302449</v>
          </cell>
          <cell r="AD37">
            <v>9487.8594009189765</v>
          </cell>
          <cell r="AE37">
            <v>12963.823297507781</v>
          </cell>
          <cell r="AF37">
            <v>16439.787194096596</v>
          </cell>
          <cell r="AG37">
            <v>19915.751090685357</v>
          </cell>
          <cell r="AH37">
            <v>23391.714987274161</v>
          </cell>
        </row>
        <row r="38">
          <cell r="D38">
            <v>10633.355803870178</v>
          </cell>
          <cell r="E38">
            <v>10585.759814845031</v>
          </cell>
          <cell r="F38">
            <v>10538.163825819885</v>
          </cell>
          <cell r="G38">
            <v>10490.56783679474</v>
          </cell>
          <cell r="H38">
            <v>10442.971847769593</v>
          </cell>
          <cell r="I38">
            <v>10395.375858744446</v>
          </cell>
          <cell r="J38">
            <v>10347.779869719301</v>
          </cell>
          <cell r="K38">
            <v>10300.183880694154</v>
          </cell>
          <cell r="L38">
            <v>10252.587891669009</v>
          </cell>
          <cell r="M38">
            <v>10204.991902643862</v>
          </cell>
          <cell r="N38">
            <v>10157.395913618717</v>
          </cell>
          <cell r="O38">
            <v>10020.737733008638</v>
          </cell>
          <cell r="P38">
            <v>9884.0795523985598</v>
          </cell>
          <cell r="Q38">
            <v>9747.4213717884813</v>
          </cell>
          <cell r="R38">
            <v>9610.7631911784028</v>
          </cell>
          <cell r="S38">
            <v>9474.1050105683244</v>
          </cell>
          <cell r="T38">
            <v>9337.4468299582459</v>
          </cell>
          <cell r="U38">
            <v>9200.7886493481674</v>
          </cell>
          <cell r="V38">
            <v>9064.1304687380871</v>
          </cell>
          <cell r="W38">
            <v>8927.4722881280068</v>
          </cell>
          <cell r="X38">
            <v>8790.8141075179301</v>
          </cell>
          <cell r="Y38">
            <v>8650.5501701635221</v>
          </cell>
          <cell r="Z38">
            <v>8510.2862328091142</v>
          </cell>
          <cell r="AA38">
            <v>8370.0222954547062</v>
          </cell>
          <cell r="AB38">
            <v>8229.7583581002982</v>
          </cell>
          <cell r="AC38">
            <v>8089.4944207458902</v>
          </cell>
          <cell r="AD38">
            <v>7949.2304833914823</v>
          </cell>
          <cell r="AE38">
            <v>7808.9665460370743</v>
          </cell>
          <cell r="AF38">
            <v>7668.7026086826672</v>
          </cell>
          <cell r="AG38">
            <v>7528.4386713282593</v>
          </cell>
          <cell r="AH38">
            <v>7388.1747339738513</v>
          </cell>
        </row>
        <row r="39">
          <cell r="D39">
            <v>60596.874982885318</v>
          </cell>
          <cell r="E39">
            <v>59790.936545612953</v>
          </cell>
          <cell r="F39">
            <v>58984.99810834058</v>
          </cell>
          <cell r="G39">
            <v>58179.0596710682</v>
          </cell>
          <cell r="H39">
            <v>57373.12123379582</v>
          </cell>
          <cell r="I39">
            <v>56567.182796523455</v>
          </cell>
          <cell r="J39">
            <v>55761.244359251075</v>
          </cell>
          <cell r="K39">
            <v>54955.305921978703</v>
          </cell>
          <cell r="L39">
            <v>54149.367484706323</v>
          </cell>
          <cell r="M39">
            <v>53343.429047433958</v>
          </cell>
          <cell r="N39">
            <v>52537.490610161578</v>
          </cell>
          <cell r="O39">
            <v>51105.222873066101</v>
          </cell>
          <cell r="P39">
            <v>49885.589570285563</v>
          </cell>
          <cell r="Q39">
            <v>48431.325167571296</v>
          </cell>
          <cell r="R39">
            <v>46977.060764857037</v>
          </cell>
          <cell r="S39">
            <v>45522.79636214277</v>
          </cell>
          <cell r="T39">
            <v>44068.531959428503</v>
          </cell>
          <cell r="U39">
            <v>42614.267556714243</v>
          </cell>
          <cell r="V39">
            <v>41160.003153999976</v>
          </cell>
          <cell r="W39">
            <v>39705.738751285717</v>
          </cell>
          <cell r="X39">
            <v>38251.474348571443</v>
          </cell>
          <cell r="Y39">
            <v>36092.528886681204</v>
          </cell>
          <cell r="Z39">
            <v>34607.11769022575</v>
          </cell>
          <cell r="AA39">
            <v>33121.706493770267</v>
          </cell>
          <cell r="AB39">
            <v>31636.295297314806</v>
          </cell>
          <cell r="AC39">
            <v>30150.884100859341</v>
          </cell>
          <cell r="AD39">
            <v>28665.472904403872</v>
          </cell>
          <cell r="AE39">
            <v>27180.061707948404</v>
          </cell>
          <cell r="AF39">
            <v>25694.650511492935</v>
          </cell>
          <cell r="AG39">
            <v>24209.239315037463</v>
          </cell>
          <cell r="AH39">
            <v>22723.828118582001</v>
          </cell>
        </row>
        <row r="40">
          <cell r="D40">
            <v>201906.27397932502</v>
          </cell>
          <cell r="E40">
            <v>201906.27397932502</v>
          </cell>
          <cell r="F40">
            <v>201906.27397932502</v>
          </cell>
          <cell r="G40">
            <v>201906.27397932502</v>
          </cell>
          <cell r="H40">
            <v>201906.27397932502</v>
          </cell>
          <cell r="I40">
            <v>201906.27397932502</v>
          </cell>
          <cell r="J40">
            <v>201906.27397932502</v>
          </cell>
          <cell r="K40">
            <v>201906.27397932502</v>
          </cell>
          <cell r="L40">
            <v>201906.27397932502</v>
          </cell>
          <cell r="M40">
            <v>201906.27397932502</v>
          </cell>
          <cell r="N40">
            <v>201906.27397932502</v>
          </cell>
          <cell r="O40">
            <v>201906.27397932502</v>
          </cell>
          <cell r="P40">
            <v>201906.27397932502</v>
          </cell>
          <cell r="Q40">
            <v>201906.27397932502</v>
          </cell>
          <cell r="R40">
            <v>201906.27397932502</v>
          </cell>
          <cell r="S40">
            <v>201906.27397932502</v>
          </cell>
          <cell r="T40">
            <v>201906.27397932502</v>
          </cell>
          <cell r="U40">
            <v>201906.27397932502</v>
          </cell>
          <cell r="V40">
            <v>201906.27397932502</v>
          </cell>
          <cell r="W40">
            <v>201906.27397932502</v>
          </cell>
          <cell r="X40">
            <v>201906.27397932502</v>
          </cell>
          <cell r="Y40">
            <v>201906.27397932502</v>
          </cell>
          <cell r="Z40">
            <v>201906.27397932502</v>
          </cell>
          <cell r="AA40">
            <v>201906.27397932502</v>
          </cell>
          <cell r="AB40">
            <v>201906.27397932502</v>
          </cell>
          <cell r="AC40">
            <v>201906.27397932502</v>
          </cell>
          <cell r="AD40">
            <v>201906.27397932502</v>
          </cell>
          <cell r="AE40">
            <v>201906.27397932502</v>
          </cell>
          <cell r="AF40">
            <v>201906.27397932502</v>
          </cell>
          <cell r="AG40">
            <v>201906.27397932502</v>
          </cell>
          <cell r="AH40">
            <v>201906.27397932502</v>
          </cell>
        </row>
        <row r="41">
          <cell r="D41">
            <v>0</v>
          </cell>
          <cell r="E41">
            <v>3664.5988727247495</v>
          </cell>
          <cell r="F41">
            <v>7329.1977454494991</v>
          </cell>
          <cell r="G41">
            <v>10993.796618174249</v>
          </cell>
          <cell r="H41">
            <v>14658.395490898998</v>
          </cell>
          <cell r="I41">
            <v>18322.994363623748</v>
          </cell>
          <cell r="J41">
            <v>21987.593236348497</v>
          </cell>
          <cell r="K41">
            <v>25652.192109073247</v>
          </cell>
          <cell r="L41">
            <v>29316.790981797996</v>
          </cell>
          <cell r="M41">
            <v>32981.389854522749</v>
          </cell>
          <cell r="N41">
            <v>36645.988727247495</v>
          </cell>
          <cell r="O41">
            <v>40310.587599972241</v>
          </cell>
          <cell r="P41">
            <v>43975.186472696994</v>
          </cell>
          <cell r="Q41">
            <v>47639.785345421747</v>
          </cell>
          <cell r="R41">
            <v>51304.384218146493</v>
          </cell>
          <cell r="S41">
            <v>54968.983090871239</v>
          </cell>
          <cell r="T41">
            <v>58633.581963595992</v>
          </cell>
          <cell r="U41">
            <v>62298.180836320746</v>
          </cell>
          <cell r="V41">
            <v>65962.779709045499</v>
          </cell>
          <cell r="W41">
            <v>69627.378581770245</v>
          </cell>
          <cell r="X41">
            <v>73291.977454494991</v>
          </cell>
          <cell r="Y41">
            <v>77067.624777908379</v>
          </cell>
          <cell r="Z41">
            <v>80843.272101321738</v>
          </cell>
          <cell r="AA41">
            <v>84618.919424735126</v>
          </cell>
          <cell r="AB41">
            <v>88394.5667481485</v>
          </cell>
          <cell r="AC41">
            <v>92170.214071561888</v>
          </cell>
          <cell r="AD41">
            <v>95945.861394975276</v>
          </cell>
          <cell r="AE41">
            <v>99721.508718388635</v>
          </cell>
          <cell r="AF41">
            <v>103497.15604180201</v>
          </cell>
          <cell r="AG41">
            <v>107272.80336521538</v>
          </cell>
          <cell r="AH41">
            <v>111048.45068862877</v>
          </cell>
        </row>
        <row r="42">
          <cell r="D42">
            <v>0</v>
          </cell>
          <cell r="E42">
            <v>1290.8198817068937</v>
          </cell>
          <cell r="F42">
            <v>2581.6397634137875</v>
          </cell>
          <cell r="G42">
            <v>3872.4596451206817</v>
          </cell>
          <cell r="H42">
            <v>5163.279526827575</v>
          </cell>
          <cell r="I42">
            <v>6454.0994085344691</v>
          </cell>
          <cell r="J42">
            <v>7744.9192902413633</v>
          </cell>
          <cell r="K42">
            <v>9035.7391719482566</v>
          </cell>
          <cell r="L42">
            <v>10326.55905365515</v>
          </cell>
          <cell r="M42">
            <v>11617.378935362045</v>
          </cell>
          <cell r="N42">
            <v>12908.198817068938</v>
          </cell>
          <cell r="O42">
            <v>14199.01869877583</v>
          </cell>
          <cell r="P42">
            <v>15489.838580482725</v>
          </cell>
          <cell r="Q42">
            <v>16780.658462189622</v>
          </cell>
          <cell r="R42">
            <v>18071.478343896513</v>
          </cell>
          <cell r="S42">
            <v>19362.298225603405</v>
          </cell>
          <cell r="T42">
            <v>20653.1181073103</v>
          </cell>
          <cell r="U42">
            <v>21943.937989017195</v>
          </cell>
          <cell r="V42">
            <v>23234.75787072409</v>
          </cell>
          <cell r="W42">
            <v>24525.577752430981</v>
          </cell>
          <cell r="X42">
            <v>25816.397634137877</v>
          </cell>
          <cell r="Y42">
            <v>27146.33326983589</v>
          </cell>
          <cell r="Z42">
            <v>28476.268905533896</v>
          </cell>
          <cell r="AA42">
            <v>29806.204541231909</v>
          </cell>
          <cell r="AB42">
            <v>31136.140176929923</v>
          </cell>
          <cell r="AC42">
            <v>32466.075812627936</v>
          </cell>
          <cell r="AD42">
            <v>33796.011448325946</v>
          </cell>
          <cell r="AE42">
            <v>35125.947084023959</v>
          </cell>
          <cell r="AF42">
            <v>36455.882719721965</v>
          </cell>
          <cell r="AG42">
            <v>37785.818355419979</v>
          </cell>
          <cell r="AH42">
            <v>39115.753991117992</v>
          </cell>
        </row>
        <row r="43">
          <cell r="D43">
            <v>201906.27397932502</v>
          </cell>
          <cell r="E43">
            <v>196950.85522489337</v>
          </cell>
          <cell r="F43">
            <v>191995.43647046175</v>
          </cell>
          <cell r="G43">
            <v>187040.0177160301</v>
          </cell>
          <cell r="H43">
            <v>182084.59896159847</v>
          </cell>
          <cell r="I43">
            <v>177129.18020716679</v>
          </cell>
          <cell r="J43">
            <v>172173.76145273517</v>
          </cell>
          <cell r="K43">
            <v>167218.34269830352</v>
          </cell>
          <cell r="L43">
            <v>162262.92394387187</v>
          </cell>
          <cell r="M43">
            <v>157307.50518944024</v>
          </cell>
          <cell r="N43">
            <v>152352.08643500859</v>
          </cell>
          <cell r="O43">
            <v>147396.66768057697</v>
          </cell>
          <cell r="P43">
            <v>142441.24892614529</v>
          </cell>
          <cell r="Q43">
            <v>137485.83017171363</v>
          </cell>
          <cell r="R43">
            <v>132530.41141728201</v>
          </cell>
          <cell r="S43">
            <v>127574.99266285037</v>
          </cell>
          <cell r="T43">
            <v>122619.57390841874</v>
          </cell>
          <cell r="U43">
            <v>117664.15515398709</v>
          </cell>
          <cell r="V43">
            <v>112708.73639955545</v>
          </cell>
          <cell r="W43">
            <v>107753.31764512381</v>
          </cell>
          <cell r="X43">
            <v>102797.89889069216</v>
          </cell>
          <cell r="Y43">
            <v>97692.315931580757</v>
          </cell>
          <cell r="Z43">
            <v>92586.732972469385</v>
          </cell>
          <cell r="AA43">
            <v>87481.150013357983</v>
          </cell>
          <cell r="AB43">
            <v>82375.567054246596</v>
          </cell>
          <cell r="AC43">
            <v>77269.984095135194</v>
          </cell>
          <cell r="AD43">
            <v>72164.401136023807</v>
          </cell>
          <cell r="AE43">
            <v>67058.818176912435</v>
          </cell>
          <cell r="AF43">
            <v>61953.235217801048</v>
          </cell>
          <cell r="AG43">
            <v>56847.652258689661</v>
          </cell>
          <cell r="AH43">
            <v>51742.069299578259</v>
          </cell>
        </row>
        <row r="44">
          <cell r="D44">
            <v>35372.343512804095</v>
          </cell>
          <cell r="E44">
            <v>34504.194291995351</v>
          </cell>
          <cell r="F44">
            <v>33636.045071186607</v>
          </cell>
          <cell r="G44">
            <v>32767.895850377863</v>
          </cell>
          <cell r="H44">
            <v>31899.746629569123</v>
          </cell>
          <cell r="I44">
            <v>31031.597408760372</v>
          </cell>
          <cell r="J44">
            <v>30163.448187951628</v>
          </cell>
          <cell r="K44">
            <v>29295.298967142884</v>
          </cell>
          <cell r="L44">
            <v>28427.149746334137</v>
          </cell>
          <cell r="M44">
            <v>27559.000525525396</v>
          </cell>
          <cell r="N44">
            <v>26690.851304716653</v>
          </cell>
          <cell r="O44">
            <v>25822.702083907909</v>
          </cell>
          <cell r="P44">
            <v>24954.552863099158</v>
          </cell>
          <cell r="Q44">
            <v>24086.403642290414</v>
          </cell>
          <cell r="R44">
            <v>23218.254421481673</v>
          </cell>
          <cell r="S44">
            <v>22350.10520067293</v>
          </cell>
          <cell r="T44">
            <v>21481.955979864186</v>
          </cell>
          <cell r="U44">
            <v>20613.806759055438</v>
          </cell>
          <cell r="V44">
            <v>19745.657538246698</v>
          </cell>
          <cell r="W44">
            <v>18877.508317437954</v>
          </cell>
          <cell r="X44">
            <v>18009.359096629207</v>
          </cell>
          <cell r="Y44">
            <v>17114.902323674742</v>
          </cell>
          <cell r="Z44">
            <v>16220.44555072028</v>
          </cell>
          <cell r="AA44">
            <v>15325.988777765815</v>
          </cell>
          <cell r="AB44">
            <v>14431.53200481135</v>
          </cell>
          <cell r="AC44">
            <v>13537.075231856885</v>
          </cell>
          <cell r="AD44">
            <v>12642.618458902421</v>
          </cell>
          <cell r="AE44">
            <v>11748.16168594796</v>
          </cell>
          <cell r="AF44">
            <v>10853.704912993497</v>
          </cell>
          <cell r="AG44">
            <v>9959.2481400390334</v>
          </cell>
          <cell r="AH44">
            <v>9064.7913670845683</v>
          </cell>
        </row>
        <row r="45">
          <cell r="D45">
            <v>12741.658619367416</v>
          </cell>
          <cell r="E45">
            <v>12428.938004794318</v>
          </cell>
          <cell r="F45">
            <v>12116.217390221222</v>
          </cell>
          <cell r="G45">
            <v>11803.496775648122</v>
          </cell>
          <cell r="H45">
            <v>11490.776161075024</v>
          </cell>
          <cell r="I45">
            <v>11178.055546501924</v>
          </cell>
          <cell r="J45">
            <v>10865.334931928828</v>
          </cell>
          <cell r="K45">
            <v>10552.61431735573</v>
          </cell>
          <cell r="L45">
            <v>10239.89370278263</v>
          </cell>
          <cell r="M45">
            <v>9927.1730882095326</v>
          </cell>
          <cell r="N45">
            <v>9614.4524736364328</v>
          </cell>
          <cell r="O45">
            <v>9301.7318590633367</v>
          </cell>
          <cell r="P45">
            <v>8989.011244490237</v>
          </cell>
          <cell r="Q45">
            <v>8676.2906299171373</v>
          </cell>
          <cell r="R45">
            <v>8363.5700153440393</v>
          </cell>
          <cell r="S45">
            <v>8050.8494007709432</v>
          </cell>
          <cell r="T45">
            <v>7738.1287861978444</v>
          </cell>
          <cell r="U45">
            <v>7425.4081716247447</v>
          </cell>
          <cell r="V45">
            <v>7112.6875570516468</v>
          </cell>
          <cell r="W45">
            <v>6799.9669424785488</v>
          </cell>
          <cell r="X45">
            <v>6487.24632790545</v>
          </cell>
          <cell r="Y45">
            <v>6165.0493310725597</v>
          </cell>
          <cell r="Z45">
            <v>5842.852334239672</v>
          </cell>
          <cell r="AA45">
            <v>5520.6553374067817</v>
          </cell>
          <cell r="AB45">
            <v>5198.4583405738922</v>
          </cell>
          <cell r="AC45">
            <v>4876.2613437410037</v>
          </cell>
          <cell r="AD45">
            <v>4554.0643469081142</v>
          </cell>
          <cell r="AE45">
            <v>4231.8673500752266</v>
          </cell>
          <cell r="AF45">
            <v>3909.6703532423371</v>
          </cell>
          <cell r="AG45">
            <v>3587.4733564094481</v>
          </cell>
          <cell r="AH45">
            <v>3265.2763595765582</v>
          </cell>
        </row>
        <row r="46">
          <cell r="D46">
            <v>125969.0168452574</v>
          </cell>
          <cell r="E46">
            <v>122877.33863115583</v>
          </cell>
          <cell r="F46">
            <v>119785.66041705426</v>
          </cell>
          <cell r="G46">
            <v>116693.98220295265</v>
          </cell>
          <cell r="H46">
            <v>113602.30398885108</v>
          </cell>
          <cell r="I46">
            <v>110510.6257747495</v>
          </cell>
          <cell r="J46">
            <v>107418.94756064792</v>
          </cell>
          <cell r="K46">
            <v>104327.26934654634</v>
          </cell>
          <cell r="L46">
            <v>101235.59113244474</v>
          </cell>
          <cell r="M46">
            <v>98143.91291834318</v>
          </cell>
          <cell r="N46">
            <v>95052.234704241593</v>
          </cell>
          <cell r="O46">
            <v>91960.556490140021</v>
          </cell>
          <cell r="P46">
            <v>88868.87827603842</v>
          </cell>
          <cell r="Q46">
            <v>85777.200061936834</v>
          </cell>
          <cell r="R46">
            <v>82685.521847835276</v>
          </cell>
          <cell r="S46">
            <v>79593.843633733675</v>
          </cell>
          <cell r="T46">
            <v>76502.165419632103</v>
          </cell>
          <cell r="U46">
            <v>73410.487205530517</v>
          </cell>
          <cell r="V46">
            <v>70318.808991428945</v>
          </cell>
          <cell r="W46">
            <v>67227.130777327373</v>
          </cell>
          <cell r="X46">
            <v>64135.452563225779</v>
          </cell>
          <cell r="Y46">
            <v>60950.08713051505</v>
          </cell>
          <cell r="Z46">
            <v>57764.721697804343</v>
          </cell>
          <cell r="AA46">
            <v>54579.356265093622</v>
          </cell>
          <cell r="AB46">
            <v>51393.9908323829</v>
          </cell>
          <cell r="AC46">
            <v>48208.625399672172</v>
          </cell>
          <cell r="AD46">
            <v>45023.259966961457</v>
          </cell>
          <cell r="AE46">
            <v>41837.89453425075</v>
          </cell>
          <cell r="AF46">
            <v>38652.529101540029</v>
          </cell>
          <cell r="AG46">
            <v>35467.163668829307</v>
          </cell>
          <cell r="AH46">
            <v>32281.798236118582</v>
          </cell>
        </row>
        <row r="47">
          <cell r="D47">
            <v>27823.255001896119</v>
          </cell>
          <cell r="E47">
            <v>27140.384296947857</v>
          </cell>
          <cell r="F47">
            <v>26457.513591999654</v>
          </cell>
          <cell r="G47">
            <v>25774.64288705145</v>
          </cell>
          <cell r="H47">
            <v>25091.772182103246</v>
          </cell>
          <cell r="I47">
            <v>24408.901477155014</v>
          </cell>
          <cell r="J47">
            <v>23726.030772206781</v>
          </cell>
          <cell r="K47">
            <v>23043.160067258577</v>
          </cell>
          <cell r="L47">
            <v>22360.289362310374</v>
          </cell>
          <cell r="M47">
            <v>21677.418657362141</v>
          </cell>
          <cell r="N47">
            <v>20994.547952413908</v>
          </cell>
          <cell r="O47">
            <v>20311.677247465705</v>
          </cell>
          <cell r="P47">
            <v>19628.806542517472</v>
          </cell>
          <cell r="Q47">
            <v>18945.935837569254</v>
          </cell>
          <cell r="R47">
            <v>18263.065132621021</v>
          </cell>
          <cell r="S47">
            <v>17580.194427672817</v>
          </cell>
          <cell r="T47">
            <v>16897.323722724599</v>
          </cell>
          <cell r="U47">
            <v>16214.453017776381</v>
          </cell>
          <cell r="V47">
            <v>15531.582312828163</v>
          </cell>
          <cell r="W47">
            <v>14848.71160787993</v>
          </cell>
          <cell r="X47">
            <v>14165.840902931726</v>
          </cell>
          <cell r="Y47">
            <v>13462.277146318404</v>
          </cell>
          <cell r="Z47">
            <v>12758.713389705081</v>
          </cell>
          <cell r="AA47">
            <v>12055.149633091758</v>
          </cell>
          <cell r="AB47">
            <v>11351.58587647845</v>
          </cell>
          <cell r="AC47">
            <v>10648.022119865127</v>
          </cell>
          <cell r="AD47">
            <v>9944.4583632518188</v>
          </cell>
          <cell r="AE47">
            <v>9240.894606638496</v>
          </cell>
          <cell r="AF47">
            <v>8537.3308500251878</v>
          </cell>
          <cell r="AG47">
            <v>7833.7670934118723</v>
          </cell>
          <cell r="AH47">
            <v>7130.2033367985496</v>
          </cell>
        </row>
        <row r="48">
          <cell r="D48">
            <v>57420.121340898964</v>
          </cell>
          <cell r="E48">
            <v>56010.849897439177</v>
          </cell>
          <cell r="F48">
            <v>54601.578453979389</v>
          </cell>
          <cell r="G48">
            <v>53192.307010519595</v>
          </cell>
          <cell r="H48">
            <v>51783.035567059807</v>
          </cell>
          <cell r="I48">
            <v>50373.764123600013</v>
          </cell>
          <cell r="J48">
            <v>48964.492680140225</v>
          </cell>
          <cell r="K48">
            <v>47555.221236680431</v>
          </cell>
          <cell r="L48">
            <v>46145.949793220636</v>
          </cell>
          <cell r="M48">
            <v>44736.678349760856</v>
          </cell>
          <cell r="N48">
            <v>43327.406906301061</v>
          </cell>
          <cell r="O48">
            <v>41918.135462841274</v>
          </cell>
          <cell r="P48">
            <v>40508.864019381472</v>
          </cell>
          <cell r="Q48">
            <v>39099.592575921677</v>
          </cell>
          <cell r="R48">
            <v>37690.321132461897</v>
          </cell>
          <cell r="S48">
            <v>36281.049689002102</v>
          </cell>
          <cell r="T48">
            <v>34871.778245542315</v>
          </cell>
          <cell r="U48">
            <v>33462.50680208252</v>
          </cell>
          <cell r="V48">
            <v>32053.235358622733</v>
          </cell>
          <cell r="W48">
            <v>30643.963915162945</v>
          </cell>
          <cell r="X48">
            <v>29234.692471703151</v>
          </cell>
          <cell r="Y48">
            <v>27782.715832987</v>
          </cell>
          <cell r="Z48">
            <v>26330.739194270856</v>
          </cell>
          <cell r="AA48">
            <v>24878.762555554706</v>
          </cell>
          <cell r="AB48">
            <v>23426.785916838558</v>
          </cell>
          <cell r="AC48">
            <v>21974.809278122408</v>
          </cell>
          <cell r="AD48">
            <v>20522.832639406261</v>
          </cell>
          <cell r="AE48">
            <v>19070.856000690117</v>
          </cell>
          <cell r="AF48">
            <v>17618.87936197397</v>
          </cell>
          <cell r="AG48">
            <v>16166.902723257821</v>
          </cell>
          <cell r="AH48">
            <v>14714.92608454167</v>
          </cell>
        </row>
        <row r="49">
          <cell r="D49">
            <v>4264.8250054212294</v>
          </cell>
          <cell r="E49">
            <v>4160.1527067367542</v>
          </cell>
          <cell r="F49">
            <v>4055.4804080522795</v>
          </cell>
          <cell r="G49">
            <v>3950.8081093678038</v>
          </cell>
          <cell r="H49">
            <v>3846.1358106833291</v>
          </cell>
          <cell r="I49">
            <v>3741.4635119988534</v>
          </cell>
          <cell r="J49">
            <v>3636.7912133143786</v>
          </cell>
          <cell r="K49">
            <v>3532.1189146299034</v>
          </cell>
          <cell r="L49">
            <v>3427.4466159454278</v>
          </cell>
          <cell r="M49">
            <v>3322.774317260953</v>
          </cell>
          <cell r="N49">
            <v>3218.1020185764773</v>
          </cell>
          <cell r="O49">
            <v>3113.4297198920026</v>
          </cell>
          <cell r="P49">
            <v>3008.7574212075269</v>
          </cell>
          <cell r="Q49">
            <v>2904.0851225230513</v>
          </cell>
          <cell r="R49">
            <v>2799.4128238385765</v>
          </cell>
          <cell r="S49">
            <v>2694.7405251541018</v>
          </cell>
          <cell r="T49">
            <v>2590.0682264696266</v>
          </cell>
          <cell r="U49">
            <v>2485.3959277851509</v>
          </cell>
          <cell r="V49">
            <v>2380.7236291006757</v>
          </cell>
          <cell r="W49">
            <v>2276.0513304162005</v>
          </cell>
          <cell r="X49">
            <v>2171.3790317317253</v>
          </cell>
          <cell r="Y49">
            <v>2063.5348452083263</v>
          </cell>
          <cell r="Z49">
            <v>1955.6906586849279</v>
          </cell>
          <cell r="AA49">
            <v>1847.8464721615289</v>
          </cell>
          <cell r="AB49">
            <v>1740.0022856381302</v>
          </cell>
          <cell r="AC49">
            <v>1632.1580991147316</v>
          </cell>
          <cell r="AD49">
            <v>1524.3139125913328</v>
          </cell>
          <cell r="AE49">
            <v>1416.4697260679345</v>
          </cell>
          <cell r="AF49">
            <v>1308.6255395445357</v>
          </cell>
          <cell r="AG49">
            <v>1200.7813530211372</v>
          </cell>
          <cell r="AH49">
            <v>1092.9371664977382</v>
          </cell>
        </row>
        <row r="50">
          <cell r="D50">
            <v>5757.6219164365802</v>
          </cell>
          <cell r="E50">
            <v>5757.6219164365802</v>
          </cell>
          <cell r="F50">
            <v>5757.6219164365802</v>
          </cell>
          <cell r="G50">
            <v>5757.6219164365802</v>
          </cell>
          <cell r="H50">
            <v>5757.6219164365802</v>
          </cell>
          <cell r="I50">
            <v>5757.6219164365802</v>
          </cell>
          <cell r="J50">
            <v>5757.6219164365802</v>
          </cell>
          <cell r="K50">
            <v>5757.6219164365802</v>
          </cell>
          <cell r="L50">
            <v>5757.6219164365802</v>
          </cell>
          <cell r="M50">
            <v>5757.6219164365802</v>
          </cell>
          <cell r="N50">
            <v>5757.6219164365802</v>
          </cell>
          <cell r="O50">
            <v>5757.6219164365802</v>
          </cell>
          <cell r="P50">
            <v>5757.6219164365802</v>
          </cell>
          <cell r="Q50">
            <v>5757.6219164365802</v>
          </cell>
          <cell r="R50">
            <v>5757.6219164365802</v>
          </cell>
          <cell r="S50">
            <v>5757.6219164365802</v>
          </cell>
          <cell r="T50">
            <v>5757.6219164365802</v>
          </cell>
          <cell r="U50">
            <v>5757.6219164365802</v>
          </cell>
          <cell r="V50">
            <v>5757.6219164365802</v>
          </cell>
          <cell r="W50">
            <v>5757.6219164365802</v>
          </cell>
          <cell r="X50">
            <v>5757.6219164365802</v>
          </cell>
          <cell r="Y50">
            <v>5757.6219164365802</v>
          </cell>
          <cell r="Z50">
            <v>5757.6219164365802</v>
          </cell>
          <cell r="AA50">
            <v>5757.6219164365802</v>
          </cell>
          <cell r="AB50">
            <v>5757.6219164365802</v>
          </cell>
          <cell r="AC50">
            <v>5757.6219164365802</v>
          </cell>
          <cell r="AD50">
            <v>5757.6219164365802</v>
          </cell>
          <cell r="AE50">
            <v>5757.6219164365802</v>
          </cell>
          <cell r="AF50">
            <v>5757.6219164365802</v>
          </cell>
          <cell r="AG50">
            <v>5757.6219164365802</v>
          </cell>
          <cell r="AH50">
            <v>5757.6219164365802</v>
          </cell>
        </row>
        <row r="51">
          <cell r="D51">
            <v>0</v>
          </cell>
          <cell r="E51">
            <v>100.75838353764014</v>
          </cell>
          <cell r="F51">
            <v>201.51676707528028</v>
          </cell>
          <cell r="G51">
            <v>302.27515061292041</v>
          </cell>
          <cell r="H51">
            <v>403.03353415056057</v>
          </cell>
          <cell r="I51">
            <v>503.79191768820073</v>
          </cell>
          <cell r="J51">
            <v>604.55030122584083</v>
          </cell>
          <cell r="K51">
            <v>705.3086847634811</v>
          </cell>
          <cell r="L51">
            <v>806.06706830112114</v>
          </cell>
          <cell r="M51">
            <v>906.82545183876141</v>
          </cell>
          <cell r="N51">
            <v>1007.5838353764015</v>
          </cell>
          <cell r="O51">
            <v>1036.3719449585844</v>
          </cell>
          <cell r="P51">
            <v>1065.1600545407673</v>
          </cell>
          <cell r="Q51">
            <v>1093.9481641229502</v>
          </cell>
          <cell r="R51">
            <v>1122.7362737051333</v>
          </cell>
          <cell r="S51">
            <v>1151.5243832873161</v>
          </cell>
          <cell r="T51">
            <v>1180.3124928694988</v>
          </cell>
          <cell r="U51">
            <v>1209.1006024516819</v>
          </cell>
          <cell r="V51">
            <v>1237.8887120338647</v>
          </cell>
          <cell r="W51">
            <v>1266.6768216160476</v>
          </cell>
          <cell r="X51">
            <v>1295.4649311982305</v>
          </cell>
          <cell r="Y51">
            <v>1309.858985989322</v>
          </cell>
          <cell r="Z51">
            <v>1324.2530407804136</v>
          </cell>
          <cell r="AA51">
            <v>1338.6470955715049</v>
          </cell>
          <cell r="AB51">
            <v>1353.0411503625965</v>
          </cell>
          <cell r="AC51">
            <v>1367.4352051536878</v>
          </cell>
          <cell r="AD51">
            <v>1381.8292599447791</v>
          </cell>
          <cell r="AE51">
            <v>1396.2233147358706</v>
          </cell>
          <cell r="AF51">
            <v>1410.6173695269622</v>
          </cell>
          <cell r="AG51">
            <v>1425.0114243180535</v>
          </cell>
          <cell r="AH51">
            <v>1439.4054791091451</v>
          </cell>
        </row>
        <row r="52">
          <cell r="D52">
            <v>0</v>
          </cell>
          <cell r="E52">
            <v>39.151829031768749</v>
          </cell>
          <cell r="F52">
            <v>78.303658063537497</v>
          </cell>
          <cell r="G52">
            <v>117.45548709530627</v>
          </cell>
          <cell r="H52">
            <v>156.60731612707499</v>
          </cell>
          <cell r="I52">
            <v>195.75914515884375</v>
          </cell>
          <cell r="J52">
            <v>234.91097419061254</v>
          </cell>
          <cell r="K52">
            <v>274.06280322238126</v>
          </cell>
          <cell r="L52">
            <v>313.21463225414999</v>
          </cell>
          <cell r="M52">
            <v>352.36646128591872</v>
          </cell>
          <cell r="N52">
            <v>391.5182903176875</v>
          </cell>
          <cell r="O52">
            <v>450.24603386534062</v>
          </cell>
          <cell r="P52">
            <v>508.97377741299374</v>
          </cell>
          <cell r="Q52">
            <v>567.70152096064692</v>
          </cell>
          <cell r="R52">
            <v>626.42926450829998</v>
          </cell>
          <cell r="S52">
            <v>685.15700805595304</v>
          </cell>
          <cell r="T52">
            <v>743.88475160360622</v>
          </cell>
          <cell r="U52">
            <v>802.6124951512594</v>
          </cell>
          <cell r="V52">
            <v>861.34023869891246</v>
          </cell>
          <cell r="W52">
            <v>920.06798224656552</v>
          </cell>
          <cell r="X52">
            <v>978.7957257942187</v>
          </cell>
          <cell r="Y52">
            <v>1076.6752983736405</v>
          </cell>
          <cell r="Z52">
            <v>1174.5548709530624</v>
          </cell>
          <cell r="AA52">
            <v>1272.4344435324842</v>
          </cell>
          <cell r="AB52">
            <v>1370.3140161119061</v>
          </cell>
          <cell r="AC52">
            <v>1468.1935886913279</v>
          </cell>
          <cell r="AD52">
            <v>1566.07316127075</v>
          </cell>
          <cell r="AE52">
            <v>1663.9527338501719</v>
          </cell>
          <cell r="AF52">
            <v>1761.8323064295937</v>
          </cell>
          <cell r="AG52">
            <v>1859.7118790090155</v>
          </cell>
          <cell r="AH52">
            <v>1957.5914515884374</v>
          </cell>
        </row>
        <row r="53">
          <cell r="D53">
            <v>0</v>
          </cell>
          <cell r="E53">
            <v>139.91021256940888</v>
          </cell>
          <cell r="F53">
            <v>279.82042513881777</v>
          </cell>
          <cell r="G53">
            <v>419.73063770822671</v>
          </cell>
          <cell r="H53">
            <v>559.64085027763554</v>
          </cell>
          <cell r="I53">
            <v>699.55106284704448</v>
          </cell>
          <cell r="J53">
            <v>839.46127541645342</v>
          </cell>
          <cell r="K53">
            <v>979.37148798586236</v>
          </cell>
          <cell r="L53">
            <v>1119.2817005552711</v>
          </cell>
          <cell r="M53">
            <v>1259.19191312468</v>
          </cell>
          <cell r="N53">
            <v>1399.102125694089</v>
          </cell>
          <cell r="O53">
            <v>1486.6179788239251</v>
          </cell>
          <cell r="P53">
            <v>1574.133831953761</v>
          </cell>
          <cell r="Q53">
            <v>1661.649685083597</v>
          </cell>
          <cell r="R53">
            <v>1749.1655382134331</v>
          </cell>
          <cell r="S53">
            <v>1836.6813913432693</v>
          </cell>
          <cell r="T53">
            <v>1924.197244473105</v>
          </cell>
          <cell r="U53">
            <v>2011.7130976029412</v>
          </cell>
          <cell r="V53">
            <v>2099.2289507327773</v>
          </cell>
          <cell r="W53">
            <v>2186.744803862613</v>
          </cell>
          <cell r="X53">
            <v>2274.2606569924492</v>
          </cell>
          <cell r="Y53">
            <v>2386.5342843629624</v>
          </cell>
          <cell r="Z53">
            <v>2498.807911733476</v>
          </cell>
          <cell r="AA53">
            <v>2611.0815391039891</v>
          </cell>
          <cell r="AB53">
            <v>2723.3551664745028</v>
          </cell>
          <cell r="AC53">
            <v>2835.6287938450159</v>
          </cell>
          <cell r="AD53">
            <v>2947.9024212155291</v>
          </cell>
          <cell r="AE53">
            <v>3060.1760485860423</v>
          </cell>
          <cell r="AF53">
            <v>3172.4496759565559</v>
          </cell>
          <cell r="AG53">
            <v>3284.7233033270691</v>
          </cell>
          <cell r="AH53">
            <v>3396.9969306975827</v>
          </cell>
        </row>
        <row r="54">
          <cell r="D54">
            <v>0</v>
          </cell>
          <cell r="E54">
            <v>38.000304648481432</v>
          </cell>
          <cell r="F54">
            <v>76.000609296962864</v>
          </cell>
          <cell r="G54">
            <v>114.0009139454443</v>
          </cell>
          <cell r="H54">
            <v>152.00121859392573</v>
          </cell>
          <cell r="I54">
            <v>190.00152324240716</v>
          </cell>
          <cell r="J54">
            <v>228.00182789088859</v>
          </cell>
          <cell r="K54">
            <v>266.00213253937005</v>
          </cell>
          <cell r="L54">
            <v>304.00243718785146</v>
          </cell>
          <cell r="M54">
            <v>342.00274183633286</v>
          </cell>
          <cell r="N54">
            <v>380.00304648481432</v>
          </cell>
          <cell r="O54">
            <v>418.00335113329572</v>
          </cell>
          <cell r="P54">
            <v>456.00365578177724</v>
          </cell>
          <cell r="Q54">
            <v>494.0039604302587</v>
          </cell>
          <cell r="R54">
            <v>532.0042650787401</v>
          </cell>
          <cell r="S54">
            <v>570.00456972722145</v>
          </cell>
          <cell r="T54">
            <v>608.00487437570291</v>
          </cell>
          <cell r="U54">
            <v>646.00517902418437</v>
          </cell>
          <cell r="V54">
            <v>684.00548367266583</v>
          </cell>
          <cell r="W54">
            <v>722.00578832114718</v>
          </cell>
          <cell r="X54">
            <v>760.00609296962864</v>
          </cell>
          <cell r="Y54">
            <v>799.15792200139742</v>
          </cell>
          <cell r="Z54">
            <v>838.30975103316609</v>
          </cell>
          <cell r="AA54">
            <v>877.46158006493488</v>
          </cell>
          <cell r="AB54">
            <v>916.61340909670366</v>
          </cell>
          <cell r="AC54">
            <v>955.76523812847245</v>
          </cell>
          <cell r="AD54">
            <v>994.91706716024123</v>
          </cell>
          <cell r="AE54">
            <v>1034.06889619201</v>
          </cell>
          <cell r="AF54">
            <v>1073.2207252237786</v>
          </cell>
          <cell r="AG54">
            <v>1112.3725542555474</v>
          </cell>
          <cell r="AH54">
            <v>1151.5243832873161</v>
          </cell>
        </row>
        <row r="55">
          <cell r="D55">
            <v>5757.6219164365802</v>
          </cell>
          <cell r="E55">
            <v>5579.7113992186896</v>
          </cell>
          <cell r="F55">
            <v>5401.8008820007999</v>
          </cell>
          <cell r="G55">
            <v>5223.8903647829093</v>
          </cell>
          <cell r="H55">
            <v>5045.9798475650186</v>
          </cell>
          <cell r="I55">
            <v>4868.069330347128</v>
          </cell>
          <cell r="J55">
            <v>4690.1588131292383</v>
          </cell>
          <cell r="K55">
            <v>4512.2482959113477</v>
          </cell>
          <cell r="L55">
            <v>4334.3377786934579</v>
          </cell>
          <cell r="M55">
            <v>4156.4272614755673</v>
          </cell>
          <cell r="N55">
            <v>3978.5167442576776</v>
          </cell>
          <cell r="O55">
            <v>3853.0005864793593</v>
          </cell>
          <cell r="P55">
            <v>3727.4844287010424</v>
          </cell>
          <cell r="Q55">
            <v>3601.9682709227245</v>
          </cell>
          <cell r="R55">
            <v>3476.4521131444071</v>
          </cell>
          <cell r="S55">
            <v>3350.9359553660897</v>
          </cell>
          <cell r="T55">
            <v>3225.4197975877723</v>
          </cell>
          <cell r="U55">
            <v>3099.9036398094549</v>
          </cell>
          <cell r="V55">
            <v>2974.3874820311371</v>
          </cell>
          <cell r="W55">
            <v>2848.8713242528202</v>
          </cell>
          <cell r="X55">
            <v>2723.3551664745023</v>
          </cell>
          <cell r="Y55">
            <v>2571.9297100722206</v>
          </cell>
          <cell r="Z55">
            <v>2420.5042536699384</v>
          </cell>
          <cell r="AA55">
            <v>2269.0787972676562</v>
          </cell>
          <cell r="AB55">
            <v>2117.653340865374</v>
          </cell>
          <cell r="AC55">
            <v>1966.2278844630919</v>
          </cell>
          <cell r="AD55">
            <v>1814.8024280608099</v>
          </cell>
          <cell r="AE55">
            <v>1663.376971658528</v>
          </cell>
          <cell r="AF55">
            <v>1511.9515152562458</v>
          </cell>
          <cell r="AG55">
            <v>1360.5260588539638</v>
          </cell>
          <cell r="AH55">
            <v>1209.1006024516814</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D57">
            <v>5757.6219164365802</v>
          </cell>
          <cell r="E57">
            <v>5579.7113992186896</v>
          </cell>
          <cell r="F57">
            <v>5401.8008820007999</v>
          </cell>
          <cell r="G57">
            <v>5223.8903647829093</v>
          </cell>
          <cell r="H57">
            <v>5045.9798475650186</v>
          </cell>
          <cell r="I57">
            <v>4868.069330347128</v>
          </cell>
          <cell r="J57">
            <v>4690.1588131292383</v>
          </cell>
          <cell r="K57">
            <v>4512.2482959113477</v>
          </cell>
          <cell r="L57">
            <v>4334.3377786934579</v>
          </cell>
          <cell r="M57">
            <v>4156.4272614755673</v>
          </cell>
          <cell r="N57">
            <v>3978.5167442576776</v>
          </cell>
          <cell r="O57">
            <v>3853.0005864793593</v>
          </cell>
          <cell r="P57">
            <v>3727.4844287010424</v>
          </cell>
          <cell r="Q57">
            <v>3601.9682709227245</v>
          </cell>
          <cell r="R57">
            <v>3476.4521131444071</v>
          </cell>
          <cell r="S57">
            <v>3350.9359553660897</v>
          </cell>
          <cell r="T57">
            <v>3225.4197975877723</v>
          </cell>
          <cell r="U57">
            <v>3099.9036398094549</v>
          </cell>
          <cell r="V57">
            <v>2974.3874820311371</v>
          </cell>
          <cell r="W57">
            <v>2848.8713242528202</v>
          </cell>
          <cell r="X57">
            <v>2723.3551664745023</v>
          </cell>
          <cell r="Y57">
            <v>2571.9297100722206</v>
          </cell>
          <cell r="Z57">
            <v>2420.5042536699384</v>
          </cell>
          <cell r="AA57">
            <v>2269.0787972676562</v>
          </cell>
          <cell r="AB57">
            <v>2117.653340865374</v>
          </cell>
          <cell r="AC57">
            <v>1966.2278844630919</v>
          </cell>
          <cell r="AD57">
            <v>1814.8024280608099</v>
          </cell>
          <cell r="AE57">
            <v>1663.376971658528</v>
          </cell>
          <cell r="AF57">
            <v>1511.9515152562458</v>
          </cell>
          <cell r="AG57">
            <v>1360.5260588539638</v>
          </cell>
          <cell r="AH57">
            <v>1209.1006024516814</v>
          </cell>
        </row>
        <row r="58">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D61">
            <v>5757.6219164365802</v>
          </cell>
          <cell r="E61">
            <v>5579.7113992186896</v>
          </cell>
          <cell r="F61">
            <v>5401.8008820007999</v>
          </cell>
          <cell r="G61">
            <v>5223.8903647829093</v>
          </cell>
          <cell r="H61">
            <v>5045.9798475650186</v>
          </cell>
          <cell r="I61">
            <v>4868.069330347128</v>
          </cell>
          <cell r="J61">
            <v>4690.1588131292383</v>
          </cell>
          <cell r="K61">
            <v>4512.2482959113477</v>
          </cell>
          <cell r="L61">
            <v>4334.3377786934579</v>
          </cell>
          <cell r="M61">
            <v>4156.4272614755673</v>
          </cell>
          <cell r="N61">
            <v>3978.5167442576776</v>
          </cell>
          <cell r="O61">
            <v>3853.0005864793593</v>
          </cell>
          <cell r="P61">
            <v>3727.4844287010424</v>
          </cell>
          <cell r="Q61">
            <v>3601.9682709227245</v>
          </cell>
          <cell r="R61">
            <v>3476.4521131444071</v>
          </cell>
          <cell r="S61">
            <v>3350.9359553660897</v>
          </cell>
          <cell r="T61">
            <v>3225.4197975877723</v>
          </cell>
          <cell r="U61">
            <v>3099.9036398094549</v>
          </cell>
          <cell r="V61">
            <v>2974.3874820311371</v>
          </cell>
          <cell r="W61">
            <v>2848.8713242528202</v>
          </cell>
          <cell r="X61">
            <v>2723.3551664745023</v>
          </cell>
          <cell r="Y61">
            <v>2571.9297100722206</v>
          </cell>
          <cell r="Z61">
            <v>2420.5042536699384</v>
          </cell>
          <cell r="AA61">
            <v>2269.0787972676562</v>
          </cell>
          <cell r="AB61">
            <v>2117.653340865374</v>
          </cell>
          <cell r="AC61">
            <v>1966.2278844630919</v>
          </cell>
          <cell r="AD61">
            <v>1814.8024280608099</v>
          </cell>
          <cell r="AE61">
            <v>1663.376971658528</v>
          </cell>
          <cell r="AF61">
            <v>1511.9515152562458</v>
          </cell>
          <cell r="AG61">
            <v>1360.5260588539638</v>
          </cell>
          <cell r="AH61">
            <v>1209.1006024516814</v>
          </cell>
        </row>
        <row r="62">
          <cell r="D62">
            <v>387852.09507639048</v>
          </cell>
          <cell r="E62">
            <v>386266.36998087674</v>
          </cell>
          <cell r="F62">
            <v>384653.68755873939</v>
          </cell>
          <cell r="G62">
            <v>383013.58953542559</v>
          </cell>
          <cell r="H62">
            <v>381345.60984571552</v>
          </cell>
          <cell r="I62">
            <v>379649.27450128034</v>
          </cell>
          <cell r="J62">
            <v>377924.10145598982</v>
          </cell>
          <cell r="K62">
            <v>376169.60046892933</v>
          </cell>
          <cell r="L62">
            <v>374385.27296508878</v>
          </cell>
          <cell r="M62">
            <v>372570.61189368303</v>
          </cell>
          <cell r="N62">
            <v>370725.1015840632</v>
          </cell>
          <cell r="O62">
            <v>368848.21759918</v>
          </cell>
          <cell r="P62">
            <v>366939.42658655375</v>
          </cell>
          <cell r="Q62">
            <v>364998.18612671288</v>
          </cell>
          <cell r="R62">
            <v>363023.94457905466</v>
          </cell>
          <cell r="S62">
            <v>361016.14092508628</v>
          </cell>
          <cell r="T62">
            <v>358974.20460900042</v>
          </cell>
          <cell r="U62">
            <v>356897.55537554115</v>
          </cell>
          <cell r="V62">
            <v>354785.60310511297</v>
          </cell>
          <cell r="W62">
            <v>352637.74764608761</v>
          </cell>
          <cell r="X62">
            <v>350453.37864425877</v>
          </cell>
          <cell r="Y62">
            <v>348231.87536939891</v>
          </cell>
          <cell r="Z62">
            <v>345972.60653886636</v>
          </cell>
          <cell r="AA62">
            <v>343674.93013821478</v>
          </cell>
          <cell r="AB62">
            <v>341338.19323875202</v>
          </cell>
          <cell r="AC62">
            <v>338961.73181199847</v>
          </cell>
          <cell r="AD62">
            <v>336544.8705409902</v>
          </cell>
          <cell r="AE62">
            <v>334086.92262837471</v>
          </cell>
          <cell r="AF62">
            <v>331587.1896012447</v>
          </cell>
          <cell r="AG62">
            <v>329044.96111265355</v>
          </cell>
          <cell r="AH62">
            <v>326459.5147397563</v>
          </cell>
        </row>
        <row r="63">
          <cell r="D63">
            <v>0</v>
          </cell>
          <cell r="E63">
            <v>1912.0185314053401</v>
          </cell>
          <cell r="F63">
            <v>3808.0715068315199</v>
          </cell>
          <cell r="G63">
            <v>5687.7518046010691</v>
          </cell>
          <cell r="H63">
            <v>7550.6430749451665</v>
          </cell>
          <cell r="I63">
            <v>9396.3195439066876</v>
          </cell>
          <cell r="J63">
            <v>11224.345813242897</v>
          </cell>
          <cell r="K63">
            <v>13034.276656248401</v>
          </cell>
          <cell r="L63">
            <v>14825.656809417516</v>
          </cell>
          <cell r="M63">
            <v>16598.020759863582</v>
          </cell>
          <cell r="N63">
            <v>18350.892528411128</v>
          </cell>
          <cell r="O63">
            <v>20083.78544827535</v>
          </cell>
          <cell r="P63">
            <v>21796.201939241295</v>
          </cell>
          <cell r="Q63">
            <v>23487.633277253975</v>
          </cell>
          <cell r="R63">
            <v>25157.55935932849</v>
          </cell>
          <cell r="S63">
            <v>26805.448463687655</v>
          </cell>
          <cell r="T63">
            <v>28430.757005032832</v>
          </cell>
          <cell r="U63">
            <v>30032.929284851787</v>
          </cell>
          <cell r="V63">
            <v>31611.397236665569</v>
          </cell>
          <cell r="W63">
            <v>33165.580166114538</v>
          </cell>
          <cell r="X63">
            <v>34694.884485781622</v>
          </cell>
          <cell r="Y63">
            <v>36250.938225954429</v>
          </cell>
          <cell r="Z63">
            <v>37780.208634044204</v>
          </cell>
          <cell r="AA63">
            <v>39282.044514797948</v>
          </cell>
          <cell r="AB63">
            <v>40755.780272706987</v>
          </cell>
          <cell r="AC63">
            <v>42200.735610593816</v>
          </cell>
          <cell r="AD63">
            <v>43616.215222112332</v>
          </cell>
          <cell r="AE63">
            <v>45001.508478042073</v>
          </cell>
          <cell r="AF63">
            <v>46355.889106254006</v>
          </cell>
          <cell r="AG63">
            <v>47678.614865223499</v>
          </cell>
          <cell r="AH63">
            <v>48968.92721096344</v>
          </cell>
        </row>
        <row r="64">
          <cell r="D64">
            <v>0</v>
          </cell>
          <cell r="E64">
            <v>637.33951046844663</v>
          </cell>
          <cell r="F64">
            <v>1269.35716894384</v>
          </cell>
          <cell r="G64">
            <v>1895.9172682003568</v>
          </cell>
          <cell r="H64">
            <v>2516.8810249817225</v>
          </cell>
          <cell r="I64">
            <v>3132.1065146355631</v>
          </cell>
          <cell r="J64">
            <v>3741.4486044142991</v>
          </cell>
          <cell r="K64">
            <v>4344.7588854161349</v>
          </cell>
          <cell r="L64">
            <v>4941.8856031391724</v>
          </cell>
          <cell r="M64">
            <v>5532.673586621193</v>
          </cell>
          <cell r="N64">
            <v>6116.964176137044</v>
          </cell>
          <cell r="O64">
            <v>6694.5951494251167</v>
          </cell>
          <cell r="P64">
            <v>7265.4006464137647</v>
          </cell>
          <cell r="Q64">
            <v>7829.2110924179924</v>
          </cell>
          <cell r="R64">
            <v>8385.8531197761622</v>
          </cell>
          <cell r="S64">
            <v>8935.1494878958856</v>
          </cell>
          <cell r="T64">
            <v>9476.919001677612</v>
          </cell>
          <cell r="U64">
            <v>10010.976428283931</v>
          </cell>
          <cell r="V64">
            <v>10537.132412221858</v>
          </cell>
          <cell r="W64">
            <v>11055.193388704845</v>
          </cell>
          <cell r="X64">
            <v>11564.961495260541</v>
          </cell>
          <cell r="Y64">
            <v>12083.646075318144</v>
          </cell>
          <cell r="Z64">
            <v>12593.402878014736</v>
          </cell>
          <cell r="AA64">
            <v>13094.014838265983</v>
          </cell>
          <cell r="AB64">
            <v>13585.260090902333</v>
          </cell>
          <cell r="AC64">
            <v>14066.911870197937</v>
          </cell>
          <cell r="AD64">
            <v>14538.73840737078</v>
          </cell>
          <cell r="AE64">
            <v>15000.502826014026</v>
          </cell>
          <cell r="AF64">
            <v>15451.963035418001</v>
          </cell>
          <cell r="AG64">
            <v>15892.871621741166</v>
          </cell>
          <cell r="AH64">
            <v>16322.975736987815</v>
          </cell>
        </row>
        <row r="65">
          <cell r="D65">
            <v>387852.09507639048</v>
          </cell>
          <cell r="E65">
            <v>383717.0119390029</v>
          </cell>
          <cell r="F65">
            <v>379576.25888296403</v>
          </cell>
          <cell r="G65">
            <v>375429.92046262417</v>
          </cell>
          <cell r="H65">
            <v>371278.08574578864</v>
          </cell>
          <cell r="I65">
            <v>367120.84844273812</v>
          </cell>
          <cell r="J65">
            <v>362958.30703833263</v>
          </cell>
          <cell r="K65">
            <v>358790.56492726482</v>
          </cell>
          <cell r="L65">
            <v>354617.73055253207</v>
          </cell>
          <cell r="M65">
            <v>350439.91754719825</v>
          </cell>
          <cell r="N65">
            <v>346257.24487951503</v>
          </cell>
          <cell r="O65">
            <v>342069.83700147958</v>
          </cell>
          <cell r="P65">
            <v>337877.82400089863</v>
          </cell>
          <cell r="Q65">
            <v>333681.34175704088</v>
          </cell>
          <cell r="R65">
            <v>329480.53209995001</v>
          </cell>
          <cell r="S65">
            <v>325275.54297350271</v>
          </cell>
          <cell r="T65">
            <v>321066.52860228997</v>
          </cell>
          <cell r="U65">
            <v>316853.64966240549</v>
          </cell>
          <cell r="V65">
            <v>312637.07345622551</v>
          </cell>
          <cell r="W65">
            <v>308416.9740912682</v>
          </cell>
          <cell r="X65">
            <v>304193.53266321664</v>
          </cell>
          <cell r="Y65">
            <v>299897.29106812633</v>
          </cell>
          <cell r="Z65">
            <v>295598.99502680742</v>
          </cell>
          <cell r="AA65">
            <v>291298.87078515091</v>
          </cell>
          <cell r="AB65">
            <v>286997.1528751427</v>
          </cell>
          <cell r="AC65">
            <v>282694.08433120674</v>
          </cell>
          <cell r="AD65">
            <v>278389.91691150714</v>
          </cell>
          <cell r="AE65">
            <v>274084.91132431861</v>
          </cell>
          <cell r="AF65">
            <v>269779.33745957265</v>
          </cell>
          <cell r="AG65">
            <v>265473.47462568892</v>
          </cell>
          <cell r="AH65">
            <v>261167.61179180504</v>
          </cell>
        </row>
        <row r="66">
          <cell r="D66">
            <v>50640.115629722037</v>
          </cell>
          <cell r="E66">
            <v>50100.216294707287</v>
          </cell>
          <cell r="F66">
            <v>49559.576663740139</v>
          </cell>
          <cell r="G66">
            <v>49018.207776704439</v>
          </cell>
          <cell r="H66">
            <v>48476.121262785688</v>
          </cell>
          <cell r="I66">
            <v>47933.329357316652</v>
          </cell>
          <cell r="J66">
            <v>47389.8449190256</v>
          </cell>
          <cell r="K66">
            <v>46845.681447695715</v>
          </cell>
          <cell r="L66">
            <v>46300.853102244793</v>
          </cell>
          <cell r="M66">
            <v>45755.374719234402</v>
          </cell>
          <cell r="N66">
            <v>45209.261831817777</v>
          </cell>
          <cell r="O66">
            <v>44662.530689136285</v>
          </cell>
          <cell r="P66">
            <v>44115.198276173796</v>
          </cell>
          <cell r="Q66">
            <v>43567.282334079486</v>
          </cell>
          <cell r="R66">
            <v>43018.801380968653</v>
          </cell>
          <cell r="S66">
            <v>42469.774733212435</v>
          </cell>
          <cell r="T66">
            <v>41920.222527226812</v>
          </cell>
          <cell r="U66">
            <v>41370.165741771649</v>
          </cell>
          <cell r="V66">
            <v>40819.626220770908</v>
          </cell>
          <cell r="W66">
            <v>40268.62669666556</v>
          </cell>
          <cell r="X66">
            <v>39717.19081431003</v>
          </cell>
          <cell r="Y66">
            <v>39156.249739321785</v>
          </cell>
          <cell r="Z66">
            <v>38595.040424466089</v>
          </cell>
          <cell r="AA66">
            <v>38033.592409658362</v>
          </cell>
          <cell r="AB66">
            <v>37471.936316692416</v>
          </cell>
          <cell r="AC66">
            <v>36910.103877487425</v>
          </cell>
          <cell r="AD66">
            <v>36348.127962982333</v>
          </cell>
          <cell r="AE66">
            <v>35786.042612692065</v>
          </cell>
          <cell r="AF66">
            <v>35223.883064939459</v>
          </cell>
          <cell r="AG66">
            <v>34661.685787777278</v>
          </cell>
          <cell r="AH66">
            <v>34099.488510615076</v>
          </cell>
        </row>
        <row r="67">
          <cell r="D67">
            <v>22294.975298434343</v>
          </cell>
          <cell r="E67">
            <v>22057.277532777385</v>
          </cell>
          <cell r="F67">
            <v>21819.253842114787</v>
          </cell>
          <cell r="G67">
            <v>21580.909086900254</v>
          </cell>
          <cell r="H67">
            <v>21342.248387035273</v>
          </cell>
          <cell r="I67">
            <v>21103.277129285623</v>
          </cell>
          <cell r="J67">
            <v>20864.000974875133</v>
          </cell>
          <cell r="K67">
            <v>20624.425867260463</v>
          </cell>
          <cell r="L67">
            <v>20384.558040090928</v>
          </cell>
          <cell r="M67">
            <v>20144.404025357428</v>
          </cell>
          <cell r="N67">
            <v>19903.970661734456</v>
          </cell>
          <cell r="O67">
            <v>19663.265103119691</v>
          </cell>
          <cell r="P67">
            <v>19422.294827375117</v>
          </cell>
          <cell r="Q67">
            <v>19181.067645274426</v>
          </cell>
          <cell r="R67">
            <v>18939.591709660832</v>
          </cell>
          <cell r="S67">
            <v>18697.87552482016</v>
          </cell>
          <cell r="T67">
            <v>18455.927956073723</v>
          </cell>
          <cell r="U67">
            <v>18213.758239595794</v>
          </cell>
          <cell r="V67">
            <v>17971.3759924605</v>
          </cell>
          <cell r="W67">
            <v>17728.79122292321</v>
          </cell>
          <cell r="X67">
            <v>17486.014340941307</v>
          </cell>
          <cell r="Y67">
            <v>17239.052673195823</v>
          </cell>
          <cell r="Z67">
            <v>16991.972909329423</v>
          </cell>
          <cell r="AA67">
            <v>16744.788054677429</v>
          </cell>
          <cell r="AB67">
            <v>16497.511590886312</v>
          </cell>
          <cell r="AC67">
            <v>16250.157488349811</v>
          </cell>
          <cell r="AD67">
            <v>16002.740218930063</v>
          </cell>
          <cell r="AE67">
            <v>15755.274768970108</v>
          </cell>
          <cell r="AF67">
            <v>15507.776652603896</v>
          </cell>
          <cell r="AG67">
            <v>15260.261925370112</v>
          </cell>
          <cell r="AH67">
            <v>15012.747198136321</v>
          </cell>
        </row>
        <row r="68">
          <cell r="D68">
            <v>48981.519820245696</v>
          </cell>
          <cell r="E68">
            <v>48459.303596010992</v>
          </cell>
          <cell r="F68">
            <v>47936.371322446335</v>
          </cell>
          <cell r="G68">
            <v>47412.7336778506</v>
          </cell>
          <cell r="H68">
            <v>46888.401910523142</v>
          </cell>
          <cell r="I68">
            <v>46363.38785505767</v>
          </cell>
          <cell r="J68">
            <v>45837.703949025592</v>
          </cell>
          <cell r="K68">
            <v>45311.363250057002</v>
          </cell>
          <cell r="L68">
            <v>44784.379453328205</v>
          </cell>
          <cell r="M68">
            <v>44256.766909464714</v>
          </cell>
          <cell r="N68">
            <v>43728.540642868487</v>
          </cell>
          <cell r="O68">
            <v>43199.716370479167</v>
          </cell>
          <cell r="P68">
            <v>42670.310520978106</v>
          </cell>
          <cell r="Q68">
            <v>42140.340254445589</v>
          </cell>
          <cell r="R68">
            <v>41609.823482480366</v>
          </cell>
          <cell r="S68">
            <v>41078.778888792076</v>
          </cell>
          <cell r="T68">
            <v>40547.225950276552</v>
          </cell>
          <cell r="U68">
            <v>40015.184958584592</v>
          </cell>
          <cell r="V68">
            <v>39482.677042194708</v>
          </cell>
          <cell r="W68">
            <v>38949.724189001143</v>
          </cell>
          <cell r="X68">
            <v>38416.349269427716</v>
          </cell>
          <cell r="Y68">
            <v>37873.780477061046</v>
          </cell>
          <cell r="Z68">
            <v>37330.95223038191</v>
          </cell>
          <cell r="AA68">
            <v>36787.893101796486</v>
          </cell>
          <cell r="AB68">
            <v>36244.63271015499</v>
          </cell>
          <cell r="AC68">
            <v>35701.20174807353</v>
          </cell>
          <cell r="AD68">
            <v>35157.632009882094</v>
          </cell>
          <cell r="AE68">
            <v>34613.956420212766</v>
          </cell>
          <cell r="AF68">
            <v>34070.209063241418</v>
          </cell>
          <cell r="AG68">
            <v>33526.425212597023</v>
          </cell>
          <cell r="AH68">
            <v>32982.641361952607</v>
          </cell>
        </row>
        <row r="69">
          <cell r="D69">
            <v>265935.48432798841</v>
          </cell>
          <cell r="E69">
            <v>263100.21451550722</v>
          </cell>
          <cell r="F69">
            <v>260261.05705466276</v>
          </cell>
          <cell r="G69">
            <v>257418.06992116888</v>
          </cell>
          <cell r="H69">
            <v>254571.31418544456</v>
          </cell>
          <cell r="I69">
            <v>251720.85410107818</v>
          </cell>
          <cell r="J69">
            <v>248866.7571954063</v>
          </cell>
          <cell r="K69">
            <v>246009.09436225164</v>
          </cell>
          <cell r="L69">
            <v>243147.93995686813</v>
          </cell>
          <cell r="M69">
            <v>240283.37189314171</v>
          </cell>
          <cell r="N69">
            <v>237415.4717430943</v>
          </cell>
          <cell r="O69">
            <v>234544.32483874445</v>
          </cell>
          <cell r="P69">
            <v>231670.02037637163</v>
          </cell>
          <cell r="Q69">
            <v>228792.65152324137</v>
          </cell>
          <cell r="R69">
            <v>225912.31552684016</v>
          </cell>
          <cell r="S69">
            <v>223029.11382667805</v>
          </cell>
          <cell r="T69">
            <v>220143.15216871287</v>
          </cell>
          <cell r="U69">
            <v>217254.54072245344</v>
          </cell>
          <cell r="V69">
            <v>214363.3942007994</v>
          </cell>
          <cell r="W69">
            <v>211469.8319826783</v>
          </cell>
          <cell r="X69">
            <v>208573.97823853759</v>
          </cell>
          <cell r="Y69">
            <v>205628.20817854768</v>
          </cell>
          <cell r="Z69">
            <v>202681.02946262999</v>
          </cell>
          <cell r="AA69">
            <v>199732.59721901864</v>
          </cell>
          <cell r="AB69">
            <v>196783.07225740899</v>
          </cell>
          <cell r="AC69">
            <v>193832.62121729599</v>
          </cell>
          <cell r="AD69">
            <v>190881.41671971267</v>
          </cell>
          <cell r="AE69">
            <v>187929.63752244366</v>
          </cell>
          <cell r="AF69">
            <v>184977.46867878787</v>
          </cell>
          <cell r="AG69">
            <v>182025.1016999445</v>
          </cell>
          <cell r="AH69">
            <v>179072.73472110103</v>
          </cell>
        </row>
        <row r="70">
          <cell r="D70">
            <v>22327.115682700864</v>
          </cell>
          <cell r="E70">
            <v>22089.07525250065</v>
          </cell>
          <cell r="F70">
            <v>21850.70842744207</v>
          </cell>
          <cell r="G70">
            <v>21612.020074985649</v>
          </cell>
          <cell r="H70">
            <v>21373.015322413714</v>
          </cell>
          <cell r="I70">
            <v>21133.699564257586</v>
          </cell>
          <cell r="J70">
            <v>20894.078469902302</v>
          </cell>
          <cell r="K70">
            <v>20654.157991372602</v>
          </cell>
          <cell r="L70">
            <v>20413.944371304213</v>
          </cell>
          <cell r="M70">
            <v>20173.44415110453</v>
          </cell>
          <cell r="N70">
            <v>19932.66417930667</v>
          </cell>
          <cell r="O70">
            <v>19691.611620121355</v>
          </cell>
          <cell r="P70">
            <v>19450.293962190637</v>
          </cell>
          <cell r="Q70">
            <v>19208.719027548195</v>
          </cell>
          <cell r="R70">
            <v>18966.894980790366</v>
          </cell>
          <cell r="S70">
            <v>18724.83033846274</v>
          </cell>
          <cell r="T70">
            <v>18482.533978666852</v>
          </cell>
          <cell r="U70">
            <v>18240.015150891824</v>
          </cell>
          <cell r="V70">
            <v>17997.283486075725</v>
          </cell>
          <cell r="W70">
            <v>17754.349006901812</v>
          </cell>
          <cell r="X70">
            <v>17511.222138334437</v>
          </cell>
          <cell r="Y70">
            <v>17263.904451226106</v>
          </cell>
          <cell r="Z70">
            <v>17016.468497749767</v>
          </cell>
          <cell r="AA70">
            <v>16768.927301989199</v>
          </cell>
          <cell r="AB70">
            <v>16521.294365025991</v>
          </cell>
          <cell r="AC70">
            <v>16273.583677393568</v>
          </cell>
          <cell r="AD70">
            <v>16025.809731816666</v>
          </cell>
          <cell r="AE70">
            <v>15777.987536242603</v>
          </cell>
          <cell r="AF70">
            <v>15530.132627170466</v>
          </cell>
          <cell r="AG70">
            <v>15282.261083284569</v>
          </cell>
          <cell r="AH70">
            <v>15034.389539398664</v>
          </cell>
        </row>
        <row r="71">
          <cell r="D71">
            <v>7462.4639529647093</v>
          </cell>
          <cell r="E71">
            <v>7382.9029315160833</v>
          </cell>
          <cell r="F71">
            <v>7303.2328180602508</v>
          </cell>
          <cell r="G71">
            <v>7223.4552394642533</v>
          </cell>
          <cell r="H71">
            <v>7143.5719094362175</v>
          </cell>
          <cell r="I71">
            <v>7063.5846310077623</v>
          </cell>
          <cell r="J71">
            <v>6983.4952990757511</v>
          </cell>
          <cell r="K71">
            <v>6903.3059030046252</v>
          </cell>
          <cell r="L71">
            <v>6823.0185292906781</v>
          </cell>
          <cell r="M71">
            <v>6742.6353642896229</v>
          </cell>
          <cell r="N71">
            <v>6662.1586970087901</v>
          </cell>
          <cell r="O71">
            <v>6581.5909219654568</v>
          </cell>
          <cell r="P71">
            <v>6500.9345421126327</v>
          </cell>
          <cell r="Q71">
            <v>6420.1921718338881</v>
          </cell>
          <cell r="R71">
            <v>6339.366540008612</v>
          </cell>
          <cell r="S71">
            <v>6258.4604931493295</v>
          </cell>
          <cell r="T71">
            <v>6177.4769986125802</v>
          </cell>
          <cell r="U71">
            <v>6096.4191478849707</v>
          </cell>
          <cell r="V71">
            <v>6015.2901599460274</v>
          </cell>
          <cell r="W71">
            <v>5934.0933847095275</v>
          </cell>
          <cell r="X71">
            <v>5852.8323065449631</v>
          </cell>
          <cell r="Y71">
            <v>5770.1705175702909</v>
          </cell>
          <cell r="Z71">
            <v>5687.4692000456407</v>
          </cell>
          <cell r="AA71">
            <v>5604.7327070525816</v>
          </cell>
          <cell r="AB71">
            <v>5521.965551101197</v>
          </cell>
          <cell r="AC71">
            <v>5439.1724082926376</v>
          </cell>
          <cell r="AD71">
            <v>5356.3581225770804</v>
          </cell>
          <cell r="AE71">
            <v>5273.5277101092079</v>
          </cell>
          <cell r="AF71">
            <v>5190.6863637032657</v>
          </cell>
          <cell r="AG71">
            <v>5107.8394573898186</v>
          </cell>
          <cell r="AH71">
            <v>5024.9925510763696</v>
          </cell>
        </row>
        <row r="72">
          <cell r="D72">
            <v>0</v>
          </cell>
          <cell r="E72">
            <v>19.678547415288921</v>
          </cell>
          <cell r="F72">
            <v>20.695280246528409</v>
          </cell>
          <cell r="G72">
            <v>21.764544681259892</v>
          </cell>
          <cell r="H72">
            <v>22.889054873370061</v>
          </cell>
          <cell r="I72">
            <v>24.071665209116489</v>
          </cell>
          <cell r="J72">
            <v>25.315377552523369</v>
          </cell>
          <cell r="K72">
            <v>26.623348865125159</v>
          </cell>
          <cell r="L72">
            <v>27.998899219399956</v>
          </cell>
          <cell r="M72">
            <v>29.445520226233601</v>
          </cell>
          <cell r="N72">
            <v>30.966883897806085</v>
          </cell>
          <cell r="O72">
            <v>32.566851968397359</v>
          </cell>
          <cell r="P72">
            <v>34.249485696771934</v>
          </cell>
          <cell r="Q72">
            <v>36.019056175023735</v>
          </cell>
          <cell r="R72">
            <v>37.880055170048777</v>
          </cell>
          <cell r="S72">
            <v>39.837206525164952</v>
          </cell>
          <cell r="T72">
            <v>41.895478150820288</v>
          </cell>
          <cell r="U72">
            <v>44.060094634825525</v>
          </cell>
          <cell r="V72">
            <v>46.336550504120922</v>
          </cell>
          <cell r="W72">
            <v>48.730624171739372</v>
          </cell>
          <cell r="X72">
            <v>51.248392604367858</v>
          </cell>
          <cell r="Y72">
            <v>53.896246747739617</v>
          </cell>
          <cell r="Z72">
            <v>56.680907749010224</v>
          </cell>
          <cell r="AA72">
            <v>59.609444017296866</v>
          </cell>
          <cell r="AB72">
            <v>62.689289165685544</v>
          </cell>
          <cell r="AC72">
            <v>65.928260880249042</v>
          </cell>
          <cell r="AD72">
            <v>69.334580763971076</v>
          </cell>
          <cell r="AE72">
            <v>72.916895205949942</v>
          </cell>
          <cell r="AF72">
            <v>76.68429732884924</v>
          </cell>
          <cell r="AG72">
            <v>80.646350070312735</v>
          </cell>
          <cell r="AH72">
            <v>84.813110456926097</v>
          </cell>
        </row>
        <row r="73">
          <cell r="D73">
            <v>0</v>
          </cell>
          <cell r="E73">
            <v>16019.637288703534</v>
          </cell>
          <cell r="F73">
            <v>18177.248054955788</v>
          </cell>
          <cell r="G73">
            <v>20625.457424331875</v>
          </cell>
          <cell r="H73">
            <v>23403.404777047337</v>
          </cell>
          <cell r="I73">
            <v>26555.500995201066</v>
          </cell>
          <cell r="J73">
            <v>30132.138456953839</v>
          </cell>
          <cell r="K73">
            <v>34190.496656535062</v>
          </cell>
          <cell r="L73">
            <v>38795.456329477922</v>
          </cell>
          <cell r="M73">
            <v>44020.636697149377</v>
          </cell>
          <cell r="N73">
            <v>49949.57241294266</v>
          </cell>
          <cell r="O73">
            <v>56677.049025903136</v>
          </cell>
          <cell r="P73">
            <v>64310.618311764993</v>
          </cell>
          <cell r="Q73">
            <v>72972.317696909711</v>
          </cell>
          <cell r="R73">
            <v>82800.62126357395</v>
          </cell>
          <cell r="S73">
            <v>93952.653526916241</v>
          </cell>
          <cell r="T73">
            <v>106606.70137546456</v>
          </cell>
          <cell r="U73">
            <v>120965.06433319145</v>
          </cell>
          <cell r="V73">
            <v>137257.28871018993</v>
          </cell>
          <cell r="W73">
            <v>155743.83734612778</v>
          </cell>
          <cell r="X73">
            <v>176720.25361445398</v>
          </cell>
          <cell r="Y73">
            <v>200521.88625705134</v>
          </cell>
          <cell r="Z73">
            <v>227529.25058498859</v>
          </cell>
          <cell r="AA73">
            <v>258174.11175457685</v>
          </cell>
          <cell r="AB73">
            <v>292946.38737170905</v>
          </cell>
          <cell r="AC73">
            <v>332401.97977601469</v>
          </cell>
          <cell r="AD73">
            <v>377171.66321909946</v>
          </cell>
          <cell r="AE73">
            <v>427971.16801566898</v>
          </cell>
          <cell r="AF73">
            <v>485612.62288227235</v>
          </cell>
          <cell r="AG73">
            <v>551017.5383916659</v>
          </cell>
          <cell r="AH73">
            <v>625231.53910852561</v>
          </cell>
        </row>
        <row r="74">
          <cell r="D74">
            <v>0</v>
          </cell>
          <cell r="E74">
            <v>16039.315836118823</v>
          </cell>
          <cell r="F74">
            <v>18197.943335202315</v>
          </cell>
          <cell r="G74">
            <v>20647.221969013135</v>
          </cell>
          <cell r="H74">
            <v>23426.293831920706</v>
          </cell>
          <cell r="I74">
            <v>26579.572660410184</v>
          </cell>
          <cell r="J74">
            <v>30157.453834506363</v>
          </cell>
          <cell r="K74">
            <v>34217.120005400189</v>
          </cell>
          <cell r="L74">
            <v>38823.455228697319</v>
          </cell>
          <cell r="M74">
            <v>44050.08221737561</v>
          </cell>
          <cell r="N74">
            <v>49980.539296840463</v>
          </cell>
          <cell r="O74">
            <v>56709.615877871533</v>
          </cell>
          <cell r="P74">
            <v>64344.867797461768</v>
          </cell>
          <cell r="Q74">
            <v>73008.336753084732</v>
          </cell>
          <cell r="R74">
            <v>82838.501318744005</v>
          </cell>
          <cell r="S74">
            <v>93992.490733441402</v>
          </cell>
          <cell r="T74">
            <v>106648.59685361538</v>
          </cell>
          <cell r="U74">
            <v>121009.12442782627</v>
          </cell>
          <cell r="V74">
            <v>137303.62526069404</v>
          </cell>
          <cell r="W74">
            <v>155792.56797029951</v>
          </cell>
          <cell r="X74">
            <v>176771.50200705836</v>
          </cell>
          <cell r="Y74">
            <v>200575.7825037991</v>
          </cell>
          <cell r="Z74">
            <v>227585.93149273761</v>
          </cell>
          <cell r="AA74">
            <v>258233.72119859414</v>
          </cell>
          <cell r="AB74">
            <v>293009.07666087471</v>
          </cell>
          <cell r="AC74">
            <v>332467.90803689492</v>
          </cell>
          <cell r="AD74">
            <v>377240.99779986346</v>
          </cell>
          <cell r="AE74">
            <v>428044.08491087495</v>
          </cell>
          <cell r="AF74">
            <v>485689.30717960122</v>
          </cell>
          <cell r="AG74">
            <v>551098.18474173627</v>
          </cell>
          <cell r="AH74">
            <v>625316.35221898253</v>
          </cell>
        </row>
        <row r="75">
          <cell r="D75">
            <v>0</v>
          </cell>
          <cell r="E75">
            <v>7486.541093947123</v>
          </cell>
          <cell r="F75">
            <v>8494.8686468862143</v>
          </cell>
          <cell r="G75">
            <v>9639.0031687923456</v>
          </cell>
          <cell r="H75">
            <v>10937.235871451061</v>
          </cell>
          <cell r="I75">
            <v>12410.321525264451</v>
          </cell>
          <cell r="J75">
            <v>14081.810264553496</v>
          </cell>
          <cell r="K75">
            <v>15978.424082180138</v>
          </cell>
          <cell r="L75">
            <v>18130.484032486671</v>
          </cell>
          <cell r="M75">
            <v>20572.394972220809</v>
          </cell>
          <cell r="N75">
            <v>23343.195588971194</v>
          </cell>
          <cell r="O75">
            <v>26487.182510386247</v>
          </cell>
          <cell r="P75">
            <v>30054.618471773265</v>
          </cell>
          <cell r="Q75">
            <v>34102.535863512814</v>
          </cell>
          <cell r="R75">
            <v>38695.648504552752</v>
          </cell>
          <cell r="S75">
            <v>43907.386218452826</v>
          </cell>
          <cell r="T75">
            <v>49821.068751685583</v>
          </cell>
          <cell r="U75">
            <v>56531.23780155737</v>
          </cell>
          <cell r="V75">
            <v>64145.168448802215</v>
          </cell>
          <cell r="W75">
            <v>72784.584158032769</v>
          </cell>
          <cell r="X75">
            <v>82587.602763660281</v>
          </cell>
          <cell r="Y75">
            <v>93710.944551647772</v>
          </cell>
          <cell r="Z75">
            <v>106332.43773756915</v>
          </cell>
          <cell r="AA75">
            <v>120653.86139590682</v>
          </cell>
          <cell r="AB75">
            <v>136904.17129033164</v>
          </cell>
          <cell r="AC75">
            <v>155343.16017612605</v>
          </cell>
          <cell r="AD75">
            <v>176265.61109179116</v>
          </cell>
          <cell r="AE75">
            <v>200006.0100382682</v>
          </cell>
          <cell r="AF75">
            <v>226943.89338710203</v>
          </cell>
          <cell r="AG75">
            <v>257509.91550624842</v>
          </cell>
          <cell r="AH75">
            <v>292192.73360630521</v>
          </cell>
        </row>
        <row r="76">
          <cell r="D76">
            <v>0</v>
          </cell>
          <cell r="E76">
            <v>3218.3568853992688</v>
          </cell>
          <cell r="F76">
            <v>3651.0056316459272</v>
          </cell>
          <cell r="G76">
            <v>4141.8836303944918</v>
          </cell>
          <cell r="H76">
            <v>4698.8313294871396</v>
          </cell>
          <cell r="I76">
            <v>5330.7450577178943</v>
          </cell>
          <cell r="J76">
            <v>6047.7192307277601</v>
          </cell>
          <cell r="K76">
            <v>6861.2077096526209</v>
          </cell>
          <cell r="L76">
            <v>7784.2068921039872</v>
          </cell>
          <cell r="M76">
            <v>8831.4634624934624</v>
          </cell>
          <cell r="N76">
            <v>10019.710122936558</v>
          </cell>
          <cell r="O76">
            <v>11367.93307329259</v>
          </cell>
          <cell r="P76">
            <v>12897.675516465499</v>
          </cell>
          <cell r="Q76">
            <v>14633.382041021576</v>
          </cell>
          <cell r="R76">
            <v>16602.789386679058</v>
          </cell>
          <cell r="S76">
            <v>18837.369839742369</v>
          </cell>
          <cell r="T76">
            <v>21372.834346940661</v>
          </cell>
          <cell r="U76">
            <v>24249.703390842002</v>
          </cell>
          <cell r="V76">
            <v>27513.954753310154</v>
          </cell>
          <cell r="W76">
            <v>31217.758522671342</v>
          </cell>
          <cell r="X76">
            <v>35420.311095013734</v>
          </cell>
          <cell r="Y76">
            <v>40188.78150265148</v>
          </cell>
          <cell r="Z76">
            <v>45599.385198546996</v>
          </cell>
          <cell r="AA76">
            <v>51738.602463111572</v>
          </cell>
          <cell r="AB76">
            <v>58704.560911867826</v>
          </cell>
          <cell r="AC76">
            <v>66608.604205922718</v>
          </cell>
          <cell r="AD76">
            <v>75577.072044006767</v>
          </cell>
          <cell r="AE76">
            <v>85753.319892575062</v>
          </cell>
          <cell r="AF76">
            <v>97300.010743136721</v>
          </cell>
          <cell r="AG76">
            <v>110401.7155348559</v>
          </cell>
          <cell r="AH76">
            <v>125267.86381507355</v>
          </cell>
        </row>
        <row r="77">
          <cell r="D77">
            <v>0</v>
          </cell>
          <cell r="E77">
            <v>5.9035642245866766</v>
          </cell>
          <cell r="F77">
            <v>6.2085840739585221</v>
          </cell>
          <cell r="G77">
            <v>6.5293634043779676</v>
          </cell>
          <cell r="H77">
            <v>6.8667164620110182</v>
          </cell>
          <cell r="I77">
            <v>7.2214995627349463</v>
          </cell>
          <cell r="J77">
            <v>7.59461326575701</v>
          </cell>
          <cell r="K77">
            <v>7.987004659537547</v>
          </cell>
          <cell r="L77">
            <v>8.3996697658199864</v>
          </cell>
          <cell r="M77">
            <v>8.8336560678700806</v>
          </cell>
          <cell r="N77">
            <v>9.2900651693418244</v>
          </cell>
          <cell r="O77">
            <v>9.7700555905192079</v>
          </cell>
          <cell r="P77">
            <v>10.274845709031579</v>
          </cell>
          <cell r="Q77">
            <v>10.805716852507119</v>
          </cell>
          <cell r="R77">
            <v>11.364016551014632</v>
          </cell>
          <cell r="S77">
            <v>11.951161957549486</v>
          </cell>
          <cell r="T77">
            <v>12.568643445246087</v>
          </cell>
          <cell r="U77">
            <v>13.218028390447657</v>
          </cell>
          <cell r="V77">
            <v>13.900965151236276</v>
          </cell>
          <cell r="W77">
            <v>14.619187251521812</v>
          </cell>
          <cell r="X77">
            <v>15.374517781310356</v>
          </cell>
          <cell r="Y77">
            <v>16.168874024321884</v>
          </cell>
          <cell r="Z77">
            <v>17.004272324703066</v>
          </cell>
          <cell r="AA77">
            <v>17.882833205189058</v>
          </cell>
          <cell r="AB77">
            <v>18.806786749705662</v>
          </cell>
          <cell r="AC77">
            <v>19.77847826407471</v>
          </cell>
          <cell r="AD77">
            <v>20.800374229191323</v>
          </cell>
          <cell r="AE77">
            <v>21.875068561784982</v>
          </cell>
          <cell r="AF77">
            <v>23.005289198654772</v>
          </cell>
          <cell r="AG77">
            <v>24.193905021093819</v>
          </cell>
          <cell r="AH77">
            <v>25.443933137077828</v>
          </cell>
        </row>
        <row r="78">
          <cell r="D78">
            <v>0</v>
          </cell>
          <cell r="E78">
            <v>5328.5142925478422</v>
          </cell>
          <cell r="F78">
            <v>6045.860472596215</v>
          </cell>
          <cell r="G78">
            <v>6859.8058064219176</v>
          </cell>
          <cell r="H78">
            <v>7783.3599145204944</v>
          </cell>
          <cell r="I78">
            <v>8831.284577865099</v>
          </cell>
          <cell r="J78">
            <v>10020.329725959346</v>
          </cell>
          <cell r="K78">
            <v>11369.501208907888</v>
          </cell>
          <cell r="L78">
            <v>12900.36463434084</v>
          </cell>
          <cell r="M78">
            <v>14637.390126593464</v>
          </cell>
          <cell r="N78">
            <v>16608.343519763366</v>
          </cell>
          <cell r="O78">
            <v>18844.730238602173</v>
          </cell>
          <cell r="P78">
            <v>21382.298963513964</v>
          </cell>
          <cell r="Q78">
            <v>24261.613131697832</v>
          </cell>
          <cell r="R78">
            <v>27528.699410961166</v>
          </cell>
          <cell r="S78">
            <v>31235.783513288658</v>
          </cell>
          <cell r="T78">
            <v>35442.125111543886</v>
          </cell>
          <cell r="U78">
            <v>40214.965207036446</v>
          </cell>
          <cell r="V78">
            <v>45630.601093430429</v>
          </cell>
          <cell r="W78">
            <v>51775.606102343867</v>
          </cell>
          <cell r="X78">
            <v>58748.213630602993</v>
          </cell>
          <cell r="Y78">
            <v>66659.887575475499</v>
          </cell>
          <cell r="Z78">
            <v>75637.104284296729</v>
          </cell>
          <cell r="AA78">
            <v>85823.374506370557</v>
          </cell>
          <cell r="AB78">
            <v>97381.537671925544</v>
          </cell>
          <cell r="AC78">
            <v>110496.36517658208</v>
          </cell>
          <cell r="AD78">
            <v>125377.51428983628</v>
          </cell>
          <cell r="AE78">
            <v>142262.87991146985</v>
          </cell>
          <cell r="AF78">
            <v>161422.39776016376</v>
          </cell>
          <cell r="AG78">
            <v>183162.35979561074</v>
          </cell>
          <cell r="AH78">
            <v>207830.31086446665</v>
          </cell>
        </row>
        <row r="79">
          <cell r="D79">
            <v>0</v>
          </cell>
          <cell r="E79">
            <v>5.9035642245866766</v>
          </cell>
          <cell r="F79">
            <v>6.2085840739585221</v>
          </cell>
          <cell r="G79">
            <v>6.5293634043779676</v>
          </cell>
          <cell r="H79">
            <v>6.8667164620110182</v>
          </cell>
          <cell r="I79">
            <v>7.2214995627349463</v>
          </cell>
          <cell r="J79">
            <v>7.59461326575701</v>
          </cell>
          <cell r="K79">
            <v>7.987004659537547</v>
          </cell>
          <cell r="L79">
            <v>8.3996697658199864</v>
          </cell>
          <cell r="M79">
            <v>8.8336560678700806</v>
          </cell>
          <cell r="N79">
            <v>9.2900651693418244</v>
          </cell>
          <cell r="O79">
            <v>9.7700555905192079</v>
          </cell>
          <cell r="P79">
            <v>10.274845709031579</v>
          </cell>
          <cell r="Q79">
            <v>10.805716852507119</v>
          </cell>
          <cell r="R79">
            <v>11.364016551014632</v>
          </cell>
          <cell r="S79">
            <v>11.951161957549486</v>
          </cell>
          <cell r="T79">
            <v>12.568643445246087</v>
          </cell>
          <cell r="U79">
            <v>13.218028390447657</v>
          </cell>
          <cell r="V79">
            <v>13.900965151236276</v>
          </cell>
          <cell r="W79">
            <v>14.619187251521812</v>
          </cell>
          <cell r="X79">
            <v>15.374517781310356</v>
          </cell>
          <cell r="Y79">
            <v>16.168874024321884</v>
          </cell>
          <cell r="Z79">
            <v>17.004272324703066</v>
          </cell>
          <cell r="AA79">
            <v>17.882833205189058</v>
          </cell>
          <cell r="AB79">
            <v>18.806786749705662</v>
          </cell>
          <cell r="AC79">
            <v>19.77847826407471</v>
          </cell>
          <cell r="AD79">
            <v>20.800374229191323</v>
          </cell>
          <cell r="AE79">
            <v>21.875068561784982</v>
          </cell>
          <cell r="AF79">
            <v>23.005289198654772</v>
          </cell>
          <cell r="AG79">
            <v>24.193905021093819</v>
          </cell>
          <cell r="AH79">
            <v>25.443933137077828</v>
          </cell>
        </row>
        <row r="80">
          <cell r="D80">
            <v>0</v>
          </cell>
          <cell r="E80">
            <v>5.9035642245866766</v>
          </cell>
          <cell r="F80">
            <v>6045.860472596215</v>
          </cell>
          <cell r="G80">
            <v>20625.457424331871</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row>
        <row r="81">
          <cell r="D81">
            <v>0</v>
          </cell>
          <cell r="E81">
            <v>8698.3794710242528</v>
          </cell>
          <cell r="F81">
            <v>17398.961497695575</v>
          </cell>
          <cell r="G81">
            <v>26101.812922771012</v>
          </cell>
          <cell r="H81">
            <v>34807.002161189841</v>
          </cell>
          <cell r="I81">
            <v>43514.599230765307</v>
          </cell>
          <cell r="J81">
            <v>52224.675783366853</v>
          </cell>
          <cell r="K81">
            <v>60937.305136598254</v>
          </cell>
          <cell r="L81">
            <v>69652.562305977277</v>
          </cell>
          <cell r="M81">
            <v>78370.524037622061</v>
          </cell>
          <cell r="N81">
            <v>87091.268841449724</v>
          </cell>
          <cell r="O81">
            <v>100713.79563545887</v>
          </cell>
          <cell r="P81">
            <v>114383.39965802357</v>
          </cell>
          <cell r="Q81">
            <v>128101.14643803364</v>
          </cell>
          <cell r="R81">
            <v>141868.11768735794</v>
          </cell>
          <cell r="S81">
            <v>155685.41137085517</v>
          </cell>
          <cell r="T81">
            <v>169554.14177009181</v>
          </cell>
          <cell r="U81">
            <v>183475.43954044732</v>
          </cell>
          <cell r="V81">
            <v>197450.45176127471</v>
          </cell>
          <cell r="W81">
            <v>211480.34197877569</v>
          </cell>
          <cell r="X81">
            <v>225566.29024123462</v>
          </cell>
          <cell r="Y81">
            <v>242096.06017545087</v>
          </cell>
          <cell r="Z81">
            <v>258700.66671656683</v>
          </cell>
          <cell r="AA81">
            <v>275380.10802207747</v>
          </cell>
          <cell r="AB81">
            <v>292134.32535663317</v>
          </cell>
          <cell r="AC81">
            <v>308963.20038138691</v>
          </cell>
          <cell r="AD81">
            <v>325866.55235138076</v>
          </cell>
          <cell r="AE81">
            <v>342844.13521830342</v>
          </cell>
          <cell r="AF81">
            <v>359895.63463587675</v>
          </cell>
          <cell r="AG81">
            <v>377020.66486505617</v>
          </cell>
          <cell r="AH81">
            <v>394218.76557615888</v>
          </cell>
        </row>
        <row r="82">
          <cell r="D82">
            <v>0</v>
          </cell>
          <cell r="E82">
            <v>4292.5939482650556</v>
          </cell>
          <cell r="F82">
            <v>8579.866044537057</v>
          </cell>
          <cell r="G82">
            <v>12861.680581590183</v>
          </cell>
          <cell r="H82">
            <v>17137.898776168156</v>
          </cell>
          <cell r="I82">
            <v>21408.378703618604</v>
          </cell>
          <cell r="J82">
            <v>25672.975231193948</v>
          </cell>
          <cell r="K82">
            <v>29931.539949992395</v>
          </cell>
          <cell r="L82">
            <v>34183.92110551204</v>
          </cell>
          <cell r="M82">
            <v>38429.963526790671</v>
          </cell>
          <cell r="N82">
            <v>42669.508554103129</v>
          </cell>
          <cell r="O82">
            <v>46902.393965187803</v>
          </cell>
          <cell r="P82">
            <v>49863.193858387931</v>
          </cell>
          <cell r="Q82">
            <v>54213.147712007929</v>
          </cell>
          <cell r="R82">
            <v>58555.93314698185</v>
          </cell>
          <cell r="S82">
            <v>62891.372922717339</v>
          </cell>
          <cell r="T82">
            <v>67219.285844114827</v>
          </cell>
          <cell r="U82">
            <v>71539.486678336907</v>
          </cell>
          <cell r="V82">
            <v>75851.786069890601</v>
          </cell>
          <cell r="W82">
            <v>80155.990453989347</v>
          </cell>
          <cell r="X82">
            <v>84451.90196816079</v>
          </cell>
          <cell r="Y82">
            <v>92779.555558320237</v>
          </cell>
          <cell r="Z82">
            <v>97090.482749796662</v>
          </cell>
          <cell r="AA82">
            <v>101392.26509882779</v>
          </cell>
          <cell r="AB82">
            <v>105684.68074024399</v>
          </cell>
          <cell r="AC82">
            <v>109967.50290831945</v>
          </cell>
          <cell r="AD82">
            <v>114240.49983427215</v>
          </cell>
          <cell r="AE82">
            <v>118503.43464169528</v>
          </cell>
          <cell r="AF82">
            <v>122756.06523987908</v>
          </cell>
          <cell r="AG82">
            <v>126998.14421498214</v>
          </cell>
          <cell r="AH82">
            <v>131229.41871900862</v>
          </cell>
        </row>
        <row r="83">
          <cell r="D83">
            <v>0</v>
          </cell>
          <cell r="E83">
            <v>16229.043179899698</v>
          </cell>
          <cell r="F83">
            <v>18583.848752452614</v>
          </cell>
          <cell r="G83">
            <v>21235.920683028464</v>
          </cell>
          <cell r="H83">
            <v>24224.569288125491</v>
          </cell>
          <cell r="I83">
            <v>27594.380334110516</v>
          </cell>
          <cell r="J83">
            <v>31395.925119490246</v>
          </cell>
          <cell r="K83">
            <v>35686.566185033567</v>
          </cell>
          <cell r="L83">
            <v>40531.371531196914</v>
          </cell>
          <cell r="M83">
            <v>46004.151956972957</v>
          </cell>
          <cell r="N83">
            <v>52188.638102585472</v>
          </cell>
          <cell r="O83">
            <v>59516.661484674871</v>
          </cell>
          <cell r="P83">
            <v>67770.586256004564</v>
          </cell>
          <cell r="Q83">
            <v>77072.951704145758</v>
          </cell>
          <cell r="R83">
            <v>87562.745210434368</v>
          </cell>
          <cell r="S83">
            <v>99397.616276021625</v>
          </cell>
          <cell r="T83">
            <v>112756.38871673103</v>
          </cell>
          <cell r="U83">
            <v>127841.91118509376</v>
          </cell>
          <cell r="V83">
            <v>144884.29158666608</v>
          </cell>
          <cell r="W83">
            <v>164144.56709493921</v>
          </cell>
          <cell r="X83">
            <v>185918.86843295218</v>
          </cell>
          <cell r="Y83">
            <v>210277.34865843886</v>
          </cell>
          <cell r="Z83">
            <v>237857.89657800359</v>
          </cell>
          <cell r="AA83">
            <v>269092.67502550897</v>
          </cell>
          <cell r="AB83">
            <v>304472.00824874477</v>
          </cell>
          <cell r="AC83">
            <v>344552.21439193672</v>
          </cell>
          <cell r="AD83">
            <v>389964.49287693191</v>
          </cell>
          <cell r="AE83">
            <v>441425.00876198238</v>
          </cell>
          <cell r="AF83">
            <v>499746.3352929877</v>
          </cell>
          <cell r="AG83">
            <v>565850.4375753263</v>
          </cell>
          <cell r="AH83">
            <v>640783.40493213828</v>
          </cell>
        </row>
        <row r="84">
          <cell r="D84">
            <v>1049369.6122000003</v>
          </cell>
          <cell r="E84">
            <v>1052607.6819606107</v>
          </cell>
          <cell r="F84">
            <v>1041974.6334102202</v>
          </cell>
          <cell r="G84">
            <v>1031642.0393786676</v>
          </cell>
          <cell r="H84">
            <v>1021649.2805507679</v>
          </cell>
          <cell r="I84">
            <v>1012041.0145997268</v>
          </cell>
          <cell r="J84">
            <v>1002867.8863049299</v>
          </cell>
          <cell r="K84">
            <v>994187.33329844323</v>
          </cell>
          <cell r="L84">
            <v>986064.50031970779</v>
          </cell>
          <cell r="M84">
            <v>978573.27659256058</v>
          </cell>
          <cell r="N84">
            <v>971797.47290703293</v>
          </cell>
          <cell r="O84">
            <v>961270.08408402838</v>
          </cell>
          <cell r="P84">
            <v>952893.60493959347</v>
          </cell>
          <cell r="Q84">
            <v>944128.26975410455</v>
          </cell>
          <cell r="R84">
            <v>936508.30657609482</v>
          </cell>
          <cell r="S84">
            <v>930190.44418244937</v>
          </cell>
          <cell r="T84">
            <v>925352.57330252463</v>
          </cell>
          <cell r="U84">
            <v>922196.59716630983</v>
          </cell>
          <cell r="V84">
            <v>920951.66595550114</v>
          </cell>
          <cell r="W84">
            <v>921877.84686217457</v>
          </cell>
          <cell r="X84">
            <v>925270.28842355707</v>
          </cell>
          <cell r="Y84">
            <v>924771.34512466798</v>
          </cell>
          <cell r="Z84">
            <v>931436.3593116405</v>
          </cell>
          <cell r="AA84">
            <v>941689.91410460405</v>
          </cell>
          <cell r="AB84">
            <v>956022.61435186793</v>
          </cell>
          <cell r="AC84">
            <v>974991.12330223084</v>
          </cell>
          <cell r="AD84">
            <v>999227.05289127945</v>
          </cell>
          <cell r="AE84">
            <v>1029447.0511019841</v>
          </cell>
          <cell r="AF84">
            <v>1066464.2476172324</v>
          </cell>
          <cell r="AG84">
            <v>1111201.2406952884</v>
          </cell>
          <cell r="AH84">
            <v>1164704.8328369712</v>
          </cell>
        </row>
        <row r="85">
          <cell r="D85">
            <v>313520.94128169795</v>
          </cell>
          <cell r="E85">
            <v>315619.2757982848</v>
          </cell>
          <cell r="F85">
            <v>311239.83858842414</v>
          </cell>
          <cell r="G85">
            <v>306996.67274417204</v>
          </cell>
          <cell r="H85">
            <v>302908.09270446067</v>
          </cell>
          <cell r="I85">
            <v>298994.87712757726</v>
          </cell>
          <cell r="J85">
            <v>295280.60071249399</v>
          </cell>
          <cell r="K85">
            <v>291792.01070987887</v>
          </cell>
          <cell r="L85">
            <v>288559.45414179465</v>
          </cell>
          <cell r="M85">
            <v>285617.36255975923</v>
          </cell>
          <cell r="N85">
            <v>283004.80209070479</v>
          </cell>
          <cell r="O85">
            <v>277477.3119978449</v>
          </cell>
          <cell r="P85">
            <v>273438.01761465205</v>
          </cell>
          <cell r="Q85">
            <v>268700.4257868983</v>
          </cell>
          <cell r="R85">
            <v>264506.145861011</v>
          </cell>
          <cell r="S85">
            <v>260928.58443893929</v>
          </cell>
          <cell r="T85">
            <v>258051.03832683724</v>
          </cell>
          <cell r="U85">
            <v>255968.02659324891</v>
          </cell>
          <cell r="V85">
            <v>254786.80203323788</v>
          </cell>
          <cell r="W85">
            <v>254629.06620168622</v>
          </cell>
          <cell r="X85">
            <v>255632.91543341693</v>
          </cell>
          <cell r="Y85">
            <v>254306.38295901578</v>
          </cell>
          <cell r="Z85">
            <v>257751.6700734453</v>
          </cell>
          <cell r="AA85">
            <v>262892.98223951954</v>
          </cell>
          <cell r="AB85">
            <v>269959.34038130665</v>
          </cell>
          <cell r="AC85">
            <v>279210.60854939406</v>
          </cell>
          <cell r="AD85">
            <v>290941.64746376674</v>
          </cell>
          <cell r="AE85">
            <v>305487.02745235479</v>
          </cell>
          <cell r="AF85">
            <v>323226.37612680602</v>
          </cell>
          <cell r="AG85">
            <v>344590.44628441718</v>
          </cell>
          <cell r="AH85">
            <v>370068.00103924406</v>
          </cell>
        </row>
        <row r="86">
          <cell r="D86">
            <v>221834.43765903774</v>
          </cell>
          <cell r="E86">
            <v>221916.63122871926</v>
          </cell>
          <cell r="F86">
            <v>219212.79073424253</v>
          </cell>
          <cell r="G86">
            <v>216566.85842771569</v>
          </cell>
          <cell r="H86">
            <v>213986.67987688255</v>
          </cell>
          <cell r="I86">
            <v>211481.15679730283</v>
          </cell>
          <cell r="J86">
            <v>209060.3892658414</v>
          </cell>
          <cell r="K86">
            <v>206735.8370870908</v>
          </cell>
          <cell r="L86">
            <v>204520.50289231172</v>
          </cell>
          <cell r="M86">
            <v>202429.13989790692</v>
          </cell>
          <cell r="N86">
            <v>200478.48764466622</v>
          </cell>
          <cell r="O86">
            <v>196868.70252644515</v>
          </cell>
          <cell r="P86">
            <v>194075.44218193431</v>
          </cell>
          <cell r="Q86">
            <v>190786.9014284249</v>
          </cell>
          <cell r="R86">
            <v>187731.81274250406</v>
          </cell>
          <cell r="S86">
            <v>184941.65691476187</v>
          </cell>
          <cell r="T86">
            <v>182452.15375724892</v>
          </cell>
          <cell r="U86">
            <v>180303.83298870761</v>
          </cell>
          <cell r="V86">
            <v>178542.68200807567</v>
          </cell>
          <cell r="W86">
            <v>177220.88091193483</v>
          </cell>
          <cell r="X86">
            <v>176397.63650633051</v>
          </cell>
          <cell r="Y86">
            <v>173995.42319493365</v>
          </cell>
          <cell r="Z86">
            <v>174247.48669665627</v>
          </cell>
          <cell r="AA86">
            <v>175228.05867626239</v>
          </cell>
          <cell r="AB86">
            <v>177035.28023092105</v>
          </cell>
          <cell r="AC86">
            <v>179780.50899213296</v>
          </cell>
          <cell r="AD86">
            <v>183590.09913049079</v>
          </cell>
          <cell r="AE86">
            <v>188607.42109879263</v>
          </cell>
          <cell r="AF86">
            <v>194995.15340268161</v>
          </cell>
          <cell r="AG86">
            <v>202937.8830368605</v>
          </cell>
          <cell r="AH86">
            <v>212645.05615953793</v>
          </cell>
        </row>
        <row r="87">
          <cell r="D87">
            <v>202943.65152000473</v>
          </cell>
          <cell r="E87">
            <v>199294.40703622659</v>
          </cell>
          <cell r="F87">
            <v>195639.61022095112</v>
          </cell>
          <cell r="G87">
            <v>191984.89349910681</v>
          </cell>
          <cell r="H87">
            <v>188330.27641197108</v>
          </cell>
          <cell r="I87">
            <v>184675.77916438732</v>
          </cell>
          <cell r="J87">
            <v>181021.42264283521</v>
          </cell>
          <cell r="K87">
            <v>177367.22843397796</v>
          </cell>
          <cell r="L87">
            <v>173713.21884370249</v>
          </cell>
          <cell r="M87">
            <v>170059.41691666548</v>
          </cell>
          <cell r="N87">
            <v>166405.84645635996</v>
          </cell>
          <cell r="O87">
            <v>162512.75294124239</v>
          </cell>
          <cell r="P87">
            <v>158618.30634295137</v>
          </cell>
          <cell r="Q87">
            <v>154722.49838143736</v>
          </cell>
          <cell r="R87">
            <v>150825.32123807052</v>
          </cell>
          <cell r="S87">
            <v>146926.76758387886</v>
          </cell>
          <cell r="T87">
            <v>143026.83060889188</v>
          </cell>
          <cell r="U87">
            <v>139125.50405262879</v>
          </cell>
          <cell r="V87">
            <v>135222.78223576929</v>
          </cell>
          <cell r="W87">
            <v>131318.66009304885</v>
          </cell>
          <cell r="X87">
            <v>127413.13320741834</v>
          </cell>
          <cell r="Y87">
            <v>123283.07819286836</v>
          </cell>
          <cell r="Z87">
            <v>119150.42117842189</v>
          </cell>
          <cell r="AA87">
            <v>115015.21202721371</v>
          </cell>
          <cell r="AB87">
            <v>110877.50485976071</v>
          </cell>
          <cell r="AC87">
            <v>106737.35822570606</v>
          </cell>
          <cell r="AD87">
            <v>102594.83528111577</v>
          </cell>
          <cell r="AE87">
            <v>98450.003971490776</v>
          </cell>
          <cell r="AF87">
            <v>94302.937220660882</v>
          </cell>
          <cell r="AG87">
            <v>90153.713125732727</v>
          </cell>
          <cell r="AH87">
            <v>86002.415158267628</v>
          </cell>
        </row>
        <row r="88">
          <cell r="D88">
            <v>311070.58173925988</v>
          </cell>
          <cell r="E88">
            <v>315777.36789737991</v>
          </cell>
          <cell r="F88">
            <v>315882.39386660251</v>
          </cell>
          <cell r="G88">
            <v>316093.61470767297</v>
          </cell>
          <cell r="H88">
            <v>316424.23155745363</v>
          </cell>
          <cell r="I88">
            <v>316889.20151045948</v>
          </cell>
          <cell r="J88">
            <v>317505.47368375922</v>
          </cell>
          <cell r="K88">
            <v>318292.25706749567</v>
          </cell>
          <cell r="L88">
            <v>319271.32444189902</v>
          </cell>
          <cell r="M88">
            <v>320467.35721822898</v>
          </cell>
          <cell r="N88">
            <v>321908.33671530191</v>
          </cell>
          <cell r="O88">
            <v>324411.31661849603</v>
          </cell>
          <cell r="P88">
            <v>326761.83880005562</v>
          </cell>
          <cell r="Q88">
            <v>329918.44415734394</v>
          </cell>
          <cell r="R88">
            <v>333445.02673450933</v>
          </cell>
          <cell r="S88">
            <v>337393.43524486938</v>
          </cell>
          <cell r="T88">
            <v>341822.5506095466</v>
          </cell>
          <cell r="U88">
            <v>346799.23353172466</v>
          </cell>
          <cell r="V88">
            <v>352399.39967841818</v>
          </cell>
          <cell r="W88">
            <v>358709.2396555047</v>
          </cell>
          <cell r="X88">
            <v>365826.60327639128</v>
          </cell>
          <cell r="Y88">
            <v>373186.4607778503</v>
          </cell>
          <cell r="Z88">
            <v>380286.78136311687</v>
          </cell>
          <cell r="AA88">
            <v>388553.66116160853</v>
          </cell>
          <cell r="AB88">
            <v>398150.48887987953</v>
          </cell>
          <cell r="AC88">
            <v>409262.64753499755</v>
          </cell>
          <cell r="AD88">
            <v>422100.47101590608</v>
          </cell>
          <cell r="AE88">
            <v>436902.59857934574</v>
          </cell>
          <cell r="AF88">
            <v>453939.78086708358</v>
          </cell>
          <cell r="AG88">
            <v>473519.19824827777</v>
          </cell>
          <cell r="AH88">
            <v>495989.36047992134</v>
          </cell>
        </row>
        <row r="89">
          <cell r="D89">
            <v>92507.263988244042</v>
          </cell>
          <cell r="E89">
            <v>90847.051155822584</v>
          </cell>
          <cell r="F89">
            <v>89181.260844118893</v>
          </cell>
          <cell r="G89">
            <v>87515.515617069337</v>
          </cell>
          <cell r="H89">
            <v>85849.82482521284</v>
          </cell>
          <cell r="I89">
            <v>84184.198144453025</v>
          </cell>
          <cell r="J89">
            <v>82518.645585477992</v>
          </cell>
          <cell r="K89">
            <v>80853.177503458559</v>
          </cell>
          <cell r="L89">
            <v>79187.804608035556</v>
          </cell>
          <cell r="M89">
            <v>77522.537973605169</v>
          </cell>
          <cell r="N89">
            <v>75857.389049912832</v>
          </cell>
          <cell r="O89">
            <v>74083.071802594335</v>
          </cell>
          <cell r="P89">
            <v>72308.151278295176</v>
          </cell>
          <cell r="Q89">
            <v>70532.624400005836</v>
          </cell>
          <cell r="R89">
            <v>68756.488337070215</v>
          </cell>
          <cell r="S89">
            <v>66979.740519918385</v>
          </cell>
          <cell r="T89">
            <v>65202.378655399989</v>
          </cell>
          <cell r="U89">
            <v>63424.400742740108</v>
          </cell>
          <cell r="V89">
            <v>61645.805090140733</v>
          </cell>
          <cell r="W89">
            <v>59866.590332052088</v>
          </cell>
          <cell r="X89">
            <v>58086.755447138261</v>
          </cell>
          <cell r="Y89">
            <v>56204.595740135039</v>
          </cell>
          <cell r="Z89">
            <v>54321.272304416983</v>
          </cell>
          <cell r="AA89">
            <v>52436.809022894464</v>
          </cell>
          <cell r="AB89">
            <v>50551.231778729227</v>
          </cell>
          <cell r="AC89">
            <v>48664.568536700441</v>
          </cell>
          <cell r="AD89">
            <v>46776.84942726091</v>
          </cell>
          <cell r="AE89">
            <v>44888.106833365855</v>
          </cell>
          <cell r="AF89">
            <v>42998.375480158997</v>
          </cell>
          <cell r="AG89">
            <v>41107.69252760314</v>
          </cell>
          <cell r="AH89">
            <v>39216.097666145404</v>
          </cell>
        </row>
        <row r="90">
          <cell r="D90">
            <v>78081.78585770783</v>
          </cell>
          <cell r="E90">
            <v>76919.607147309071</v>
          </cell>
          <cell r="F90">
            <v>81791.372689050128</v>
          </cell>
          <cell r="G90">
            <v>95202.67080901505</v>
          </cell>
          <cell r="H90">
            <v>73408.80880148038</v>
          </cell>
          <cell r="I90">
            <v>72240.300269877203</v>
          </cell>
          <cell r="J90">
            <v>71071.689684770434</v>
          </cell>
          <cell r="K90">
            <v>69902.979035524579</v>
          </cell>
          <cell r="L90">
            <v>68734.170408635895</v>
          </cell>
          <cell r="M90">
            <v>67565.265990460102</v>
          </cell>
          <cell r="N90">
            <v>66396.268070004531</v>
          </cell>
          <cell r="O90">
            <v>64653.244101402917</v>
          </cell>
          <cell r="P90">
            <v>63122.765962306767</v>
          </cell>
          <cell r="Q90">
            <v>61357.57073285096</v>
          </cell>
          <cell r="R90">
            <v>59592.292241848627</v>
          </cell>
          <cell r="S90">
            <v>57826.933335812289</v>
          </cell>
          <cell r="T90">
            <v>56061.496982098492</v>
          </cell>
          <cell r="U90">
            <v>54295.986272193819</v>
          </cell>
          <cell r="V90">
            <v>52530.404425077824</v>
          </cell>
          <cell r="W90">
            <v>50764.754790664265</v>
          </cell>
          <cell r="X90">
            <v>48999.040853322636</v>
          </cell>
          <cell r="Y90">
            <v>46498.163959532038</v>
          </cell>
          <cell r="Z90">
            <v>44670.781802626261</v>
          </cell>
          <cell r="AA90">
            <v>42843.364470252032</v>
          </cell>
          <cell r="AB90">
            <v>41015.916474919504</v>
          </cell>
          <cell r="AC90">
            <v>39188.442492729802</v>
          </cell>
          <cell r="AD90">
            <v>37360.947367633096</v>
          </cell>
          <cell r="AE90">
            <v>35533.436115784076</v>
          </cell>
          <cell r="AF90">
            <v>33705.913929996983</v>
          </cell>
          <cell r="AG90">
            <v>31878.386184302384</v>
          </cell>
          <cell r="AH90">
            <v>30050.858438607793</v>
          </cell>
        </row>
        <row r="91">
          <cell r="D91"/>
          <cell r="E91"/>
          <cell r="F91"/>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row>
        <row r="92">
          <cell r="D92">
            <v>360575.67443292518</v>
          </cell>
          <cell r="E92">
            <v>355780.01796296728</v>
          </cell>
          <cell r="F92">
            <v>350984.36149300938</v>
          </cell>
          <cell r="G92">
            <v>346188.70502305147</v>
          </cell>
          <cell r="H92">
            <v>341393.04855309357</v>
          </cell>
          <cell r="I92">
            <v>336597.39208313567</v>
          </cell>
          <cell r="J92">
            <v>331801.73561317776</v>
          </cell>
          <cell r="K92">
            <v>327006.07914321986</v>
          </cell>
          <cell r="L92">
            <v>322210.42267326196</v>
          </cell>
          <cell r="M92">
            <v>317414.76620330405</v>
          </cell>
          <cell r="N92">
            <v>312619.10973334615</v>
          </cell>
          <cell r="O92">
            <v>304096.54309244949</v>
          </cell>
          <cell r="P92">
            <v>296839.23649313801</v>
          </cell>
          <cell r="Q92">
            <v>288185.78088242223</v>
          </cell>
          <cell r="R92">
            <v>279532.3252717065</v>
          </cell>
          <cell r="S92">
            <v>270878.86966099072</v>
          </cell>
          <cell r="T92">
            <v>262225.41405027494</v>
          </cell>
          <cell r="U92">
            <v>253571.95843955915</v>
          </cell>
          <cell r="V92">
            <v>244918.5028288434</v>
          </cell>
          <cell r="W92">
            <v>236265.04721812767</v>
          </cell>
          <cell r="X92">
            <v>227611.59160741183</v>
          </cell>
          <cell r="Y92">
            <v>214765.00147871557</v>
          </cell>
          <cell r="Z92">
            <v>205926.20997134133</v>
          </cell>
          <cell r="AA92">
            <v>197087.41846396698</v>
          </cell>
          <cell r="AB92">
            <v>188248.62695659272</v>
          </cell>
          <cell r="AC92">
            <v>179409.83544921846</v>
          </cell>
          <cell r="AD92">
            <v>170571.04394184414</v>
          </cell>
          <cell r="AE92">
            <v>161732.25243446985</v>
          </cell>
          <cell r="AF92">
            <v>152893.46092709556</v>
          </cell>
          <cell r="AG92">
            <v>144054.66941972123</v>
          </cell>
          <cell r="AH92">
            <v>135215.87791234697</v>
          </cell>
        </row>
        <row r="93">
          <cell r="D93">
            <v>0</v>
          </cell>
          <cell r="E93">
            <v>3917.1739940017287</v>
          </cell>
          <cell r="F93">
            <v>7682.4132542010047</v>
          </cell>
          <cell r="G93">
            <v>11296.506748673288</v>
          </cell>
          <cell r="H93">
            <v>14760.243445494125</v>
          </cell>
          <cell r="I93">
            <v>18074.412312739034</v>
          </cell>
          <cell r="J93">
            <v>21239.802318483518</v>
          </cell>
          <cell r="K93">
            <v>24257.202430803038</v>
          </cell>
          <cell r="L93">
            <v>27127.401617773139</v>
          </cell>
          <cell r="M93">
            <v>29851.188847469326</v>
          </cell>
          <cell r="N93">
            <v>32429.353087967145</v>
          </cell>
          <cell r="O93">
            <v>37373.894890578784</v>
          </cell>
          <cell r="P93">
            <v>42347.901120816459</v>
          </cell>
          <cell r="Q93">
            <v>46326.245187659559</v>
          </cell>
          <cell r="R93">
            <v>49830.056689946199</v>
          </cell>
          <cell r="S93">
            <v>52862.049446133824</v>
          </cell>
          <cell r="T93">
            <v>55424.937274679891</v>
          </cell>
          <cell r="U93">
            <v>57521.433994041756</v>
          </cell>
          <cell r="V93">
            <v>59154.253422677022</v>
          </cell>
          <cell r="W93">
            <v>60326.109379043075</v>
          </cell>
          <cell r="X93">
            <v>61039.71568159727</v>
          </cell>
          <cell r="Y93">
            <v>63004.361968378245</v>
          </cell>
          <cell r="Z93">
            <v>66539.575239461992</v>
          </cell>
          <cell r="AA93">
            <v>69245.315705066867</v>
          </cell>
          <cell r="AB93">
            <v>71126.495667160634</v>
          </cell>
          <cell r="AC93">
            <v>72188.02742771068</v>
          </cell>
          <cell r="AD93">
            <v>72434.823288684624</v>
          </cell>
          <cell r="AE93">
            <v>71871.795552050084</v>
          </cell>
          <cell r="AF93">
            <v>70503.856519774534</v>
          </cell>
          <cell r="AG93">
            <v>68335.918493825622</v>
          </cell>
          <cell r="AH93">
            <v>65372.893776171026</v>
          </cell>
        </row>
        <row r="94">
          <cell r="D94">
            <v>0</v>
          </cell>
          <cell r="E94">
            <v>27.981481075998431</v>
          </cell>
          <cell r="F94">
            <v>55.832109847108569</v>
          </cell>
          <cell r="G94">
            <v>83.551868945219582</v>
          </cell>
          <cell r="H94">
            <v>111.14074100222038</v>
          </cell>
          <cell r="I94">
            <v>138.59870865000008</v>
          </cell>
          <cell r="J94">
            <v>165.92575452044755</v>
          </cell>
          <cell r="K94">
            <v>193.12186124545215</v>
          </cell>
          <cell r="L94">
            <v>220.18701145690281</v>
          </cell>
          <cell r="M94">
            <v>247.12118778668841</v>
          </cell>
          <cell r="N94">
            <v>273.92437286669804</v>
          </cell>
          <cell r="O94">
            <v>325.5861166817424</v>
          </cell>
          <cell r="P94">
            <v>376.99816453974654</v>
          </cell>
          <cell r="Q94">
            <v>426.33847526423722</v>
          </cell>
          <cell r="R94">
            <v>475.07793741434045</v>
          </cell>
          <cell r="S94">
            <v>523.2179578944158</v>
          </cell>
          <cell r="T94">
            <v>570.75997230633641</v>
          </cell>
          <cell r="U94">
            <v>617.7054447442373</v>
          </cell>
          <cell r="V94">
            <v>664.05586758921322</v>
          </cell>
          <cell r="W94">
            <v>709.81276130395679</v>
          </cell>
          <cell r="X94">
            <v>754.97767422734387</v>
          </cell>
          <cell r="Y94">
            <v>837.95118635023778</v>
          </cell>
          <cell r="Z94">
            <v>919.87464694689947</v>
          </cell>
          <cell r="AA94">
            <v>991.64895199342163</v>
          </cell>
          <cell r="AB94">
            <v>1060.9690421031726</v>
          </cell>
          <cell r="AC94">
            <v>1127.8449699896801</v>
          </cell>
          <cell r="AD94">
            <v>1192.2875153839309</v>
          </cell>
          <cell r="AE94">
            <v>1254.3081767579085</v>
          </cell>
          <cell r="AF94">
            <v>1313.9191630459395</v>
          </cell>
          <cell r="AG94">
            <v>1371.1333853638371</v>
          </cell>
          <cell r="AH94">
            <v>251.49842646906112</v>
          </cell>
        </row>
        <row r="95">
          <cell r="D95">
            <v>360575.67443292518</v>
          </cell>
          <cell r="E95">
            <v>351834.86248788959</v>
          </cell>
          <cell r="F95">
            <v>343246.11612896126</v>
          </cell>
          <cell r="G95">
            <v>334808.64640543296</v>
          </cell>
          <cell r="H95">
            <v>326521.66436659725</v>
          </cell>
          <cell r="I95">
            <v>318384.38106174662</v>
          </cell>
          <cell r="J95">
            <v>310396.00754017377</v>
          </cell>
          <cell r="K95">
            <v>302555.7548511714</v>
          </cell>
          <cell r="L95">
            <v>294862.83404403197</v>
          </cell>
          <cell r="M95">
            <v>287316.45616804803</v>
          </cell>
          <cell r="N95">
            <v>279915.83227251231</v>
          </cell>
          <cell r="O95">
            <v>266397.06208518898</v>
          </cell>
          <cell r="P95">
            <v>254114.33720778179</v>
          </cell>
          <cell r="Q95">
            <v>241433.19721949843</v>
          </cell>
          <cell r="R95">
            <v>229227.19064434594</v>
          </cell>
          <cell r="S95">
            <v>217493.60225696248</v>
          </cell>
          <cell r="T95">
            <v>206229.7168032887</v>
          </cell>
          <cell r="U95">
            <v>195432.81900077316</v>
          </cell>
          <cell r="V95">
            <v>185100.19353857715</v>
          </cell>
          <cell r="W95">
            <v>175229.12507778063</v>
          </cell>
          <cell r="X95">
            <v>165816.8982515872</v>
          </cell>
          <cell r="Y95">
            <v>150922.68832398709</v>
          </cell>
          <cell r="Z95">
            <v>138466.76008493244</v>
          </cell>
          <cell r="AA95">
            <v>126850.45380690669</v>
          </cell>
          <cell r="AB95">
            <v>116061.16224732892</v>
          </cell>
          <cell r="AC95">
            <v>106093.96305151811</v>
          </cell>
          <cell r="AD95">
            <v>96943.933137775588</v>
          </cell>
          <cell r="AE95">
            <v>88606.14870566185</v>
          </cell>
          <cell r="AF95">
            <v>81075.685244275082</v>
          </cell>
          <cell r="AG95">
            <v>74347.617540531777</v>
          </cell>
          <cell r="AH95">
            <v>69591.485709706889</v>
          </cell>
        </row>
        <row r="96">
          <cell r="D96">
            <v>220273.23005700734</v>
          </cell>
          <cell r="E96">
            <v>212587.02343895467</v>
          </cell>
          <cell r="F96">
            <v>205046.58667509138</v>
          </cell>
          <cell r="G96">
            <v>197650.91273296633</v>
          </cell>
          <cell r="H96">
            <v>190398.99648663716</v>
          </cell>
          <cell r="I96">
            <v>183289.83471667007</v>
          </cell>
          <cell r="J96">
            <v>176322.42611014002</v>
          </cell>
          <cell r="K96">
            <v>169495.77126063054</v>
          </cell>
          <cell r="L96">
            <v>162808.87266823402</v>
          </cell>
          <cell r="M96">
            <v>156260.73473955109</v>
          </cell>
          <cell r="N96">
            <v>149850.36378769143</v>
          </cell>
          <cell r="O96">
            <v>138024.54290610112</v>
          </cell>
          <cell r="P96">
            <v>127244.65969171905</v>
          </cell>
          <cell r="Q96">
            <v>116211.61273031132</v>
          </cell>
          <cell r="R96">
            <v>105620.33279203039</v>
          </cell>
          <cell r="S96">
            <v>95467.460333357623</v>
          </cell>
          <cell r="T96">
            <v>85749.642364292988</v>
          </cell>
          <cell r="U96">
            <v>76463.532448937651</v>
          </cell>
          <cell r="V96">
            <v>67605.790706072876</v>
          </cell>
          <cell r="W96">
            <v>59173.083809735668</v>
          </cell>
          <cell r="X96">
            <v>51162.084989790274</v>
          </cell>
          <cell r="Y96">
            <v>38540.921118028222</v>
          </cell>
          <cell r="Z96">
            <v>27764.910837375231</v>
          </cell>
          <cell r="AA96">
            <v>17759.122370477467</v>
          </cell>
          <cell r="AB96">
            <v>8511.8172435277593</v>
          </cell>
          <cell r="AC96">
            <v>16.98870931637066</v>
          </cell>
          <cell r="AD96">
            <v>-7731.358518203604</v>
          </cell>
          <cell r="AE96">
            <v>-14739.208247076182</v>
          </cell>
          <cell r="AF96">
            <v>-21012.532790648227</v>
          </cell>
          <cell r="AG96">
            <v>-26557.292951022377</v>
          </cell>
          <cell r="AH96">
            <v>-30536.788592554243</v>
          </cell>
        </row>
        <row r="97">
          <cell r="D97">
            <v>181040.18182479939</v>
          </cell>
          <cell r="E97">
            <v>178411.25266186139</v>
          </cell>
          <cell r="F97">
            <v>175799.19959900808</v>
          </cell>
          <cell r="G97">
            <v>173203.61093176925</v>
          </cell>
          <cell r="H97">
            <v>170624.07742403724</v>
          </cell>
          <cell r="I97">
            <v>168060.19230806656</v>
          </cell>
          <cell r="J97">
            <v>165511.55128447391</v>
          </cell>
          <cell r="K97">
            <v>162977.75252223856</v>
          </cell>
          <cell r="L97">
            <v>160458.39665870185</v>
          </cell>
          <cell r="M97">
            <v>157953.08679956768</v>
          </cell>
          <cell r="N97">
            <v>155461.42851890202</v>
          </cell>
          <cell r="O97">
            <v>150951.82262947754</v>
          </cell>
          <cell r="P97">
            <v>147083.36749864352</v>
          </cell>
          <cell r="Q97">
            <v>142583.57643089734</v>
          </cell>
          <cell r="R97">
            <v>138119.12515459454</v>
          </cell>
          <cell r="S97">
            <v>133688.73581177206</v>
          </cell>
          <cell r="T97">
            <v>129291.13903490835</v>
          </cell>
          <cell r="U97">
            <v>124925.07394692322</v>
          </cell>
          <cell r="V97">
            <v>120589.28816117778</v>
          </cell>
          <cell r="W97">
            <v>116282.5377814747</v>
          </cell>
          <cell r="X97">
            <v>112003.58740205789</v>
          </cell>
          <cell r="Y97">
            <v>105550.52494571958</v>
          </cell>
          <cell r="Z97">
            <v>101026.25753899792</v>
          </cell>
          <cell r="AA97">
            <v>96552.576296501138</v>
          </cell>
          <cell r="AB97">
            <v>92127.271915683494</v>
          </cell>
          <cell r="AC97">
            <v>87748.150462607067</v>
          </cell>
          <cell r="AD97">
            <v>83413.033371941972</v>
          </cell>
          <cell r="AE97">
            <v>79119.757446966294</v>
          </cell>
          <cell r="AF97">
            <v>74866.174859566032</v>
          </cell>
          <cell r="AG97">
            <v>70650.153150235245</v>
          </cell>
          <cell r="AH97">
            <v>66469.575228075963</v>
          </cell>
        </row>
        <row r="98">
          <cell r="D98">
            <v>23327.595712084702</v>
          </cell>
          <cell r="E98">
            <v>23163.611149717857</v>
          </cell>
          <cell r="F98">
            <v>22993.828088100207</v>
          </cell>
          <cell r="G98">
            <v>22818.585099501768</v>
          </cell>
          <cell r="H98">
            <v>22638.218409774949</v>
          </cell>
          <cell r="I98">
            <v>22453.061898354543</v>
          </cell>
          <cell r="J98">
            <v>22263.447098257755</v>
          </cell>
          <cell r="K98">
            <v>22069.703196084156</v>
          </cell>
          <cell r="L98">
            <v>21872.157032015719</v>
          </cell>
          <cell r="M98">
            <v>21671.133099816812</v>
          </cell>
          <cell r="N98">
            <v>21466.953546834186</v>
          </cell>
          <cell r="O98">
            <v>21043.03028648502</v>
          </cell>
          <cell r="P98">
            <v>20611.132408191406</v>
          </cell>
          <cell r="Q98">
            <v>20181.190974874829</v>
          </cell>
          <cell r="R98">
            <v>19749.950650737206</v>
          </cell>
          <cell r="S98">
            <v>19318.446097455435</v>
          </cell>
          <cell r="T98">
            <v>18887.703883127066</v>
          </cell>
          <cell r="U98">
            <v>18458.742481770281</v>
          </cell>
          <cell r="V98">
            <v>18032.572272828322</v>
          </cell>
          <cell r="W98">
            <v>17610.195540678287</v>
          </cell>
          <cell r="X98">
            <v>17192.606474144362</v>
          </cell>
          <cell r="Y98">
            <v>16743.352143487944</v>
          </cell>
          <cell r="Z98">
            <v>16264.973106520631</v>
          </cell>
          <cell r="AA98">
            <v>15795.771165245234</v>
          </cell>
          <cell r="AB98">
            <v>15336.95818456839</v>
          </cell>
          <cell r="AC98">
            <v>14890.307641482832</v>
          </cell>
          <cell r="AD98">
            <v>14457.578190966131</v>
          </cell>
          <cell r="AE98">
            <v>14040.513653796334</v>
          </cell>
          <cell r="AF98">
            <v>13640.843004545171</v>
          </cell>
          <cell r="AG98">
            <v>13260.280359748864</v>
          </cell>
          <cell r="AH98">
            <v>13026.360611498474</v>
          </cell>
        </row>
        <row r="99">
          <cell r="D99">
            <v>-64065.333160966286</v>
          </cell>
          <cell r="E99">
            <v>-62327.024762644374</v>
          </cell>
          <cell r="F99">
            <v>-60593.498233238395</v>
          </cell>
          <cell r="G99">
            <v>-58864.46235880442</v>
          </cell>
          <cell r="H99">
            <v>-57139.627953852156</v>
          </cell>
          <cell r="I99">
            <v>-55418.70786134457</v>
          </cell>
          <cell r="J99">
            <v>-53701.416952697909</v>
          </cell>
          <cell r="K99">
            <v>-51987.472127781926</v>
          </cell>
          <cell r="L99">
            <v>-50276.592314919726</v>
          </cell>
          <cell r="M99">
            <v>-48568.498470887593</v>
          </cell>
          <cell r="N99">
            <v>-46862.913580915352</v>
          </cell>
          <cell r="O99">
            <v>-43622.333736874782</v>
          </cell>
          <cell r="P99">
            <v>-40824.822390772191</v>
          </cell>
          <cell r="Q99">
            <v>-37543.182916585123</v>
          </cell>
          <cell r="R99">
            <v>-34262.217953016232</v>
          </cell>
          <cell r="S99">
            <v>-30981.03998562272</v>
          </cell>
          <cell r="T99">
            <v>-27698.768479039787</v>
          </cell>
          <cell r="U99">
            <v>-24414.529876858101</v>
          </cell>
          <cell r="V99">
            <v>-21127.457601501937</v>
          </cell>
          <cell r="W99">
            <v>-17836.692054108145</v>
          </cell>
          <cell r="X99">
            <v>-14541.38061440544</v>
          </cell>
          <cell r="Y99">
            <v>-9912.1098832487914</v>
          </cell>
          <cell r="Z99">
            <v>-6589.3813979614888</v>
          </cell>
          <cell r="AA99">
            <v>-3257.0160253173131</v>
          </cell>
          <cell r="AB99">
            <v>85.114903549123937</v>
          </cell>
          <cell r="AC99">
            <v>3438.5162381116729</v>
          </cell>
          <cell r="AD99">
            <v>6804.6800930709032</v>
          </cell>
          <cell r="AE99">
            <v>10185.085851975231</v>
          </cell>
          <cell r="AF99">
            <v>13581.200170811921</v>
          </cell>
          <cell r="AG99">
            <v>16994.476981569827</v>
          </cell>
          <cell r="AH99">
            <v>20632.338462686668</v>
          </cell>
        </row>
        <row r="100">
          <cell r="D100">
            <v>10633.355803870178</v>
          </cell>
          <cell r="E100">
            <v>10526.191958734864</v>
          </cell>
          <cell r="F100">
            <v>10413.229614348744</v>
          </cell>
          <cell r="G100">
            <v>10294.807342981834</v>
          </cell>
          <cell r="H100">
            <v>10171.261370486542</v>
          </cell>
          <cell r="I100">
            <v>10042.92557629767</v>
          </cell>
          <cell r="J100">
            <v>9910.1314934324091</v>
          </cell>
          <cell r="K100">
            <v>9773.2083084903388</v>
          </cell>
          <cell r="L100">
            <v>9632.4828616534342</v>
          </cell>
          <cell r="M100">
            <v>9488.2796466860564</v>
          </cell>
          <cell r="N100">
            <v>9340.9208109349602</v>
          </cell>
          <cell r="O100">
            <v>9080.1418826369263</v>
          </cell>
          <cell r="P100">
            <v>8811.3883363944442</v>
          </cell>
          <cell r="Q100">
            <v>8544.5912351290044</v>
          </cell>
          <cell r="R100">
            <v>8276.495243042511</v>
          </cell>
          <cell r="S100">
            <v>8008.135021811875</v>
          </cell>
          <cell r="T100">
            <v>7740.5371395346383</v>
          </cell>
          <cell r="U100">
            <v>7474.7200702289892</v>
          </cell>
          <cell r="V100">
            <v>7211.6941933381631</v>
          </cell>
          <cell r="W100">
            <v>6952.461793239263</v>
          </cell>
          <cell r="X100">
            <v>6698.0170587564699</v>
          </cell>
          <cell r="Y100">
            <v>6416.2116599414549</v>
          </cell>
          <cell r="Z100">
            <v>6105.2815548155431</v>
          </cell>
          <cell r="AA100">
            <v>5803.5285453815486</v>
          </cell>
          <cell r="AB100">
            <v>5512.1644965461046</v>
          </cell>
          <cell r="AC100">
            <v>5232.9628853019485</v>
          </cell>
          <cell r="AD100">
            <v>4967.68236662665</v>
          </cell>
          <cell r="AE100">
            <v>4718.0667612982552</v>
          </cell>
          <cell r="AF100">
            <v>4485.8450438884902</v>
          </cell>
          <cell r="AG100">
            <v>4272.7313309335841</v>
          </cell>
          <cell r="AH100">
            <v>4206.2605145245971</v>
          </cell>
        </row>
        <row r="101">
          <cell r="D101">
            <v>60596.874982885318</v>
          </cell>
          <cell r="E101">
            <v>59569.841800944749</v>
          </cell>
          <cell r="F101">
            <v>58559.684719088858</v>
          </cell>
          <cell r="G101">
            <v>57565.992032847535</v>
          </cell>
          <cell r="H101">
            <v>56588.354506112984</v>
          </cell>
          <cell r="I101">
            <v>55626.365371139735</v>
          </cell>
          <cell r="J101">
            <v>54679.620328544566</v>
          </cell>
          <cell r="K101">
            <v>53747.717547306653</v>
          </cell>
          <cell r="L101">
            <v>52830.257664767436</v>
          </cell>
          <cell r="M101">
            <v>51926.843786630692</v>
          </cell>
          <cell r="N101">
            <v>51037.081486962488</v>
          </cell>
          <cell r="O101">
            <v>49374.273598053485</v>
          </cell>
          <cell r="P101">
            <v>47929.980904026685</v>
          </cell>
          <cell r="Q101">
            <v>46320.7087571796</v>
          </cell>
          <cell r="R101">
            <v>44746.776401775882</v>
          </cell>
          <cell r="S101">
            <v>43206.905979852512</v>
          </cell>
          <cell r="T101">
            <v>41699.828123887906</v>
          </cell>
          <cell r="U101">
            <v>40224.281956801853</v>
          </cell>
          <cell r="V101">
            <v>38779.015091955531</v>
          </cell>
          <cell r="W101">
            <v>37362.783633151543</v>
          </cell>
          <cell r="X101">
            <v>35974.352174633845</v>
          </cell>
          <cell r="Y101">
            <v>33812.443854459227</v>
          </cell>
          <cell r="Z101">
            <v>32240.6032283534</v>
          </cell>
          <cell r="AA101">
            <v>30719.348766472478</v>
          </cell>
          <cell r="AB101">
            <v>29246.471166270665</v>
          </cell>
          <cell r="AC101">
            <v>27819.776493810077</v>
          </cell>
          <cell r="AD101">
            <v>26437.086183760821</v>
          </cell>
          <cell r="AE101">
            <v>25096.23703940097</v>
          </cell>
          <cell r="AF101">
            <v>23795.081232616569</v>
          </cell>
          <cell r="AG101">
            <v>22531.486303901635</v>
          </cell>
          <cell r="AH101">
            <v>21303.335162358169</v>
          </cell>
        </row>
        <row r="102">
          <cell r="D102">
            <v>93277.946794923075</v>
          </cell>
          <cell r="E102">
            <v>94540.769598409548</v>
          </cell>
          <cell r="F102">
            <v>95818.832346582072</v>
          </cell>
          <cell r="G102">
            <v>97112.283843165787</v>
          </cell>
          <cell r="H102">
            <v>98421.273610801436</v>
          </cell>
          <cell r="I102">
            <v>99745.951875929022</v>
          </cell>
          <cell r="J102">
            <v>101086.46955304864</v>
          </cell>
          <cell r="K102">
            <v>102442.97822834356</v>
          </cell>
          <cell r="L102">
            <v>103815.63014265122</v>
          </cell>
          <cell r="M102">
            <v>105204.5781737669</v>
          </cell>
          <cell r="N102">
            <v>106609.97581806497</v>
          </cell>
          <cell r="O102">
            <v>107144.41984517159</v>
          </cell>
          <cell r="P102">
            <v>107662.94329324854</v>
          </cell>
          <cell r="Q102">
            <v>108165.01191892027</v>
          </cell>
          <cell r="R102">
            <v>108650.08435526797</v>
          </cell>
          <cell r="S102">
            <v>109117.61219629813</v>
          </cell>
          <cell r="T102">
            <v>109567.04009033789</v>
          </cell>
          <cell r="U102">
            <v>109997.80584272249</v>
          </cell>
          <cell r="V102">
            <v>110409.34052815149</v>
          </cell>
          <cell r="W102">
            <v>110801.06861310251</v>
          </cell>
          <cell r="X102">
            <v>111172.40808870361</v>
          </cell>
          <cell r="Y102">
            <v>109269.02443237411</v>
          </cell>
          <cell r="Z102">
            <v>107317.98559461473</v>
          </cell>
          <cell r="AA102">
            <v>105319.67484626647</v>
          </cell>
          <cell r="AB102">
            <v>103274.53746414579</v>
          </cell>
          <cell r="AC102">
            <v>101183.08350531223</v>
          </cell>
          <cell r="AD102">
            <v>99045.89067398003</v>
          </cell>
          <cell r="AE102">
            <v>96863.607283749661</v>
          </cell>
          <cell r="AF102">
            <v>94636.95531790542</v>
          </cell>
          <cell r="AG102">
            <v>92366.733590598262</v>
          </cell>
          <cell r="AH102">
            <v>90053.821011806533</v>
          </cell>
        </row>
        <row r="103">
          <cell r="D103">
            <v>0</v>
          </cell>
          <cell r="E103">
            <v>23.165186902814924</v>
          </cell>
          <cell r="F103">
            <v>47.443076488616228</v>
          </cell>
          <cell r="G103">
            <v>72.833813491661942</v>
          </cell>
          <cell r="H103">
            <v>99.337542646209982</v>
          </cell>
          <cell r="I103">
            <v>126.95440868651835</v>
          </cell>
          <cell r="J103">
            <v>155.68455634684489</v>
          </cell>
          <cell r="K103">
            <v>185.52813036144784</v>
          </cell>
          <cell r="L103">
            <v>216.4852754645849</v>
          </cell>
          <cell r="M103">
            <v>248.5561363905141</v>
          </cell>
          <cell r="N103">
            <v>281.7408578734935</v>
          </cell>
          <cell r="O103">
            <v>340.167816717817</v>
          </cell>
          <cell r="P103">
            <v>400.71802130864165</v>
          </cell>
          <cell r="Q103">
            <v>461.55021755675978</v>
          </cell>
          <cell r="R103">
            <v>524.06044985909045</v>
          </cell>
          <cell r="S103">
            <v>588.22582271449949</v>
          </cell>
          <cell r="T103">
            <v>654.02336223798773</v>
          </cell>
          <cell r="U103">
            <v>721.43001790640187</v>
          </cell>
          <cell r="V103">
            <v>790.42266430460916</v>
          </cell>
          <cell r="W103">
            <v>860.97810287212678</v>
          </cell>
          <cell r="X103">
            <v>933.07306365021179</v>
          </cell>
          <cell r="Y103">
            <v>1052.606400660532</v>
          </cell>
          <cell r="Z103">
            <v>1174.8876612754461</v>
          </cell>
          <cell r="AA103">
            <v>1288.5583992176175</v>
          </cell>
          <cell r="AB103">
            <v>1402.6724397770226</v>
          </cell>
          <cell r="AC103">
            <v>1517.0925559855903</v>
          </cell>
          <cell r="AD103">
            <v>1631.6819408307101</v>
          </cell>
          <cell r="AE103">
            <v>1746.3042776332056</v>
          </cell>
          <cell r="AF103">
            <v>1860.8238104436007</v>
          </cell>
          <cell r="AG103">
            <v>1975.1054144566874</v>
          </cell>
          <cell r="AH103">
            <v>11876.231518584302</v>
          </cell>
        </row>
        <row r="104">
          <cell r="D104">
            <v>0</v>
          </cell>
          <cell r="E104">
            <v>400.37596178660897</v>
          </cell>
          <cell r="F104">
            <v>779.67023316053019</v>
          </cell>
          <cell r="G104">
            <v>1137.9950260574369</v>
          </cell>
          <cell r="H104">
            <v>1475.4625524130133</v>
          </cell>
          <cell r="I104">
            <v>1792.1850241629145</v>
          </cell>
          <cell r="J104">
            <v>2088.2746532428246</v>
          </cell>
          <cell r="K104">
            <v>2363.8436515884168</v>
          </cell>
          <cell r="L104">
            <v>2619.0042311353536</v>
          </cell>
          <cell r="M104">
            <v>2853.8686038193046</v>
          </cell>
          <cell r="N104">
            <v>3068.5489815759611</v>
          </cell>
          <cell r="O104">
            <v>3755.5712927639252</v>
          </cell>
          <cell r="P104">
            <v>4470.7254104319618</v>
          </cell>
          <cell r="Q104">
            <v>4990.552754167049</v>
          </cell>
          <cell r="R104">
            <v>5429.4459428395967</v>
          </cell>
          <cell r="S104">
            <v>5787.8712923360617</v>
          </cell>
          <cell r="T104">
            <v>6066.2951185428647</v>
          </cell>
          <cell r="U104">
            <v>6265.1837373464514</v>
          </cell>
          <cell r="V104">
            <v>6385.0034646332679</v>
          </cell>
          <cell r="W104">
            <v>6426.2206162897564</v>
          </cell>
          <cell r="X104">
            <v>6389.3015082023339</v>
          </cell>
          <cell r="Y104">
            <v>6323.0060803765191</v>
          </cell>
          <cell r="Z104">
            <v>6612.0642816889194</v>
          </cell>
          <cell r="AA104">
            <v>6773.9269541320718</v>
          </cell>
          <cell r="AB104">
            <v>6809.3532059859317</v>
          </cell>
          <cell r="AC104">
            <v>6719.1021455304544</v>
          </cell>
          <cell r="AD104">
            <v>6503.9328810455954</v>
          </cell>
          <cell r="AE104">
            <v>6164.6045208113101</v>
          </cell>
          <cell r="AF104">
            <v>5701.8761731075392</v>
          </cell>
          <cell r="AG104">
            <v>5116.5069462142565</v>
          </cell>
          <cell r="AH104">
            <v>4409.2559484114317</v>
          </cell>
        </row>
        <row r="105">
          <cell r="D105">
            <v>93277.946794923075</v>
          </cell>
          <cell r="E105">
            <v>94117.228449720133</v>
          </cell>
          <cell r="F105">
            <v>94991.719036932918</v>
          </cell>
          <cell r="G105">
            <v>95901.455003616691</v>
          </cell>
          <cell r="H105">
            <v>96846.473515742211</v>
          </cell>
          <cell r="I105">
            <v>97826.812443079587</v>
          </cell>
          <cell r="J105">
            <v>98842.510343458969</v>
          </cell>
          <cell r="K105">
            <v>99893.606446393707</v>
          </cell>
          <cell r="L105">
            <v>100980.14063605128</v>
          </cell>
          <cell r="M105">
            <v>102102.15343355708</v>
          </cell>
          <cell r="N105">
            <v>103259.68597861551</v>
          </cell>
          <cell r="O105">
            <v>103048.68073568985</v>
          </cell>
          <cell r="P105">
            <v>102791.49986150794</v>
          </cell>
          <cell r="Q105">
            <v>102712.90894719647</v>
          </cell>
          <cell r="R105">
            <v>102696.5779625693</v>
          </cell>
          <cell r="S105">
            <v>102741.51508124756</v>
          </cell>
          <cell r="T105">
            <v>102846.72160955703</v>
          </cell>
          <cell r="U105">
            <v>103011.19208746964</v>
          </cell>
          <cell r="V105">
            <v>103233.91439921361</v>
          </cell>
          <cell r="W105">
            <v>103513.86989394063</v>
          </cell>
          <cell r="X105">
            <v>103850.03351685106</v>
          </cell>
          <cell r="Y105">
            <v>101893.41195133705</v>
          </cell>
          <cell r="Z105">
            <v>99531.033651650374</v>
          </cell>
          <cell r="AA105">
            <v>97257.18949291679</v>
          </cell>
          <cell r="AB105">
            <v>95062.511818382845</v>
          </cell>
          <cell r="AC105">
            <v>92946.888803796173</v>
          </cell>
          <cell r="AD105">
            <v>90910.275852103732</v>
          </cell>
          <cell r="AE105">
            <v>88952.698485305154</v>
          </cell>
          <cell r="AF105">
            <v>87074.255334354282</v>
          </cell>
          <cell r="AG105">
            <v>85275.121229927317</v>
          </cell>
          <cell r="AH105">
            <v>73768.333544810797</v>
          </cell>
        </row>
        <row r="106">
          <cell r="D106">
            <v>7235.2520821644748</v>
          </cell>
          <cell r="E106">
            <v>6914.4386479821233</v>
          </cell>
          <cell r="F106">
            <v>6615.1358809843368</v>
          </cell>
          <cell r="G106">
            <v>6337.252939429698</v>
          </cell>
          <cell r="H106">
            <v>6080.6990390651281</v>
          </cell>
          <cell r="I106">
            <v>5845.3834519534084</v>
          </cell>
          <cell r="J106">
            <v>5631.2155052522921</v>
          </cell>
          <cell r="K106">
            <v>5438.1045799442454</v>
          </cell>
          <cell r="L106">
            <v>5265.9601095155467</v>
          </cell>
          <cell r="M106">
            <v>5114.6915785836463</v>
          </cell>
          <cell r="N106">
            <v>4984.2085214715698</v>
          </cell>
          <cell r="O106">
            <v>4294.4850397345544</v>
          </cell>
          <cell r="P106">
            <v>3574.1057094917815</v>
          </cell>
          <cell r="Q106">
            <v>3047.9209382494701</v>
          </cell>
          <cell r="R106">
            <v>2600.4304727950657</v>
          </cell>
          <cell r="S106">
            <v>2231.1579046946681</v>
          </cell>
          <cell r="T106">
            <v>1939.6260734666339</v>
          </cell>
          <cell r="U106">
            <v>1725.3570720590687</v>
          </cell>
          <cell r="V106">
            <v>1587.8722531082385</v>
          </cell>
          <cell r="W106">
            <v>1526.6922360079934</v>
          </cell>
          <cell r="X106">
            <v>1541.3369148212605</v>
          </cell>
          <cell r="Y106">
            <v>1374.037310692871</v>
          </cell>
          <cell r="Z106">
            <v>846.36270528329442</v>
          </cell>
          <cell r="AA106">
            <v>449.30277739498251</v>
          </cell>
          <cell r="AB106">
            <v>175.39830620235898</v>
          </cell>
          <cell r="AC106">
            <v>24.03420900256242</v>
          </cell>
          <cell r="AD106">
            <v>-5.4012911337758851</v>
          </cell>
          <cell r="AE106">
            <v>86.483519539135159</v>
          </cell>
          <cell r="AF106">
            <v>299.0840391951233</v>
          </cell>
          <cell r="AG106">
            <v>631.79955325924766</v>
          </cell>
          <cell r="AH106">
            <v>-5938.0449709850136</v>
          </cell>
        </row>
        <row r="107">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row>
        <row r="108">
          <cell r="D108">
            <v>4665.5191424169407</v>
          </cell>
          <cell r="E108">
            <v>4728.3222878923434</v>
          </cell>
          <cell r="F108">
            <v>4791.7142820784975</v>
          </cell>
          <cell r="G108">
            <v>4855.6906443836906</v>
          </cell>
          <cell r="H108">
            <v>4920.2469281068588</v>
          </cell>
          <cell r="I108">
            <v>4985.3787196815065</v>
          </cell>
          <cell r="J108">
            <v>5051.0816378884738</v>
          </cell>
          <cell r="K108">
            <v>5117.351333036806</v>
          </cell>
          <cell r="L108">
            <v>5184.1834861120051</v>
          </cell>
          <cell r="M108">
            <v>5251.5738078909089</v>
          </cell>
          <cell r="N108">
            <v>5319.5180380224319</v>
          </cell>
          <cell r="O108">
            <v>5342.6707511700415</v>
          </cell>
          <cell r="P108">
            <v>5364.5188268920474</v>
          </cell>
          <cell r="Q108">
            <v>5385.0982814663312</v>
          </cell>
          <cell r="R108">
            <v>5404.3092135752977</v>
          </cell>
          <cell r="S108">
            <v>5422.1074409712382</v>
          </cell>
          <cell r="T108">
            <v>5438.4487655593839</v>
          </cell>
          <cell r="U108">
            <v>5453.2889798277738</v>
          </cell>
          <cell r="V108">
            <v>5466.5838737233171</v>
          </cell>
          <cell r="W108">
            <v>5478.2892419934396</v>
          </cell>
          <cell r="X108">
            <v>5488.3608920133775</v>
          </cell>
          <cell r="Y108">
            <v>5380.583993114592</v>
          </cell>
          <cell r="Z108">
            <v>5269.3537887411067</v>
          </cell>
          <cell r="AA108">
            <v>5155.5930222901152</v>
          </cell>
          <cell r="AB108">
            <v>5038.6401787767245</v>
          </cell>
          <cell r="AC108">
            <v>4918.5282726591213</v>
          </cell>
          <cell r="AD108">
            <v>4795.2956233187906</v>
          </cell>
          <cell r="AE108">
            <v>4668.9859889379377</v>
          </cell>
          <cell r="AF108">
            <v>4539.6487037720008</v>
          </cell>
          <cell r="AG108">
            <v>4407.3388189577845</v>
          </cell>
          <cell r="AH108">
            <v>3223.4868699864592</v>
          </cell>
        </row>
        <row r="109">
          <cell r="D109">
            <v>81377.175570341657</v>
          </cell>
          <cell r="E109">
            <v>82474.467513845666</v>
          </cell>
          <cell r="F109">
            <v>83584.868873870088</v>
          </cell>
          <cell r="G109">
            <v>84708.511419803297</v>
          </cell>
          <cell r="H109">
            <v>85845.52754857023</v>
          </cell>
          <cell r="I109">
            <v>86996.050271444677</v>
          </cell>
          <cell r="J109">
            <v>88160.213200318191</v>
          </cell>
          <cell r="K109">
            <v>89338.150533412641</v>
          </cell>
          <cell r="L109">
            <v>90529.997040423739</v>
          </cell>
          <cell r="M109">
            <v>91735.888047082524</v>
          </cell>
          <cell r="N109">
            <v>92955.959419121515</v>
          </cell>
          <cell r="O109">
            <v>93411.524944785255</v>
          </cell>
          <cell r="P109">
            <v>93852.8753251241</v>
          </cell>
          <cell r="Q109">
            <v>94279.889727480651</v>
          </cell>
          <cell r="R109">
            <v>94691.83827619892</v>
          </cell>
          <cell r="S109">
            <v>95088.249735581659</v>
          </cell>
          <cell r="T109">
            <v>95468.646770531021</v>
          </cell>
          <cell r="U109">
            <v>95832.546035582796</v>
          </cell>
          <cell r="V109">
            <v>96179.458272382049</v>
          </cell>
          <cell r="W109">
            <v>96508.888415939189</v>
          </cell>
          <cell r="X109">
            <v>96820.335710016428</v>
          </cell>
          <cell r="Y109">
            <v>95138.790647529589</v>
          </cell>
          <cell r="Z109">
            <v>93415.317157625963</v>
          </cell>
          <cell r="AA109">
            <v>91652.293693231681</v>
          </cell>
          <cell r="AB109">
            <v>89848.473333403745</v>
          </cell>
          <cell r="AC109">
            <v>88004.326322134497</v>
          </cell>
          <cell r="AD109">
            <v>86120.381519918708</v>
          </cell>
          <cell r="AE109">
            <v>84197.228976828075</v>
          </cell>
          <cell r="AF109">
            <v>82235.522591387155</v>
          </cell>
          <cell r="AG109">
            <v>80235.982857710289</v>
          </cell>
          <cell r="AH109">
            <v>76482.891645809359</v>
          </cell>
        </row>
        <row r="110">
          <cell r="D110">
            <v>2126.6711607740358</v>
          </cell>
          <cell r="E110">
            <v>2155.102675698296</v>
          </cell>
          <cell r="F110">
            <v>2183.7082370768676</v>
          </cell>
          <cell r="G110">
            <v>2212.479314164169</v>
          </cell>
          <cell r="H110">
            <v>2241.4073905377536</v>
          </cell>
          <cell r="I110">
            <v>2270.4839637536666</v>
          </cell>
          <cell r="J110">
            <v>2299.700544987606</v>
          </cell>
          <cell r="K110">
            <v>2329.0486586615366</v>
          </cell>
          <cell r="L110">
            <v>2358.5198420554439</v>
          </cell>
          <cell r="M110">
            <v>2388.1056449038683</v>
          </cell>
          <cell r="N110">
            <v>2417.7976289768831</v>
          </cell>
          <cell r="O110">
            <v>2426.4037940266458</v>
          </cell>
          <cell r="P110">
            <v>2434.1386494772082</v>
          </cell>
          <cell r="Q110">
            <v>2441.0527526931983</v>
          </cell>
          <cell r="R110">
            <v>2447.0609373330385</v>
          </cell>
          <cell r="S110">
            <v>2452.1339477152414</v>
          </cell>
          <cell r="T110">
            <v>2456.2427013594147</v>
          </cell>
          <cell r="U110">
            <v>2459.3582926211798</v>
          </cell>
          <cell r="V110">
            <v>2461.4519965101026</v>
          </cell>
          <cell r="W110">
            <v>2462.4952726994743</v>
          </cell>
          <cell r="X110">
            <v>2462.45976973708</v>
          </cell>
          <cell r="Y110">
            <v>2406.489347290747</v>
          </cell>
          <cell r="Z110">
            <v>2348.3627026069125</v>
          </cell>
          <cell r="AA110">
            <v>2288.9921471807575</v>
          </cell>
          <cell r="AB110">
            <v>2227.7040464408656</v>
          </cell>
          <cell r="AC110">
            <v>2164.5175320641174</v>
          </cell>
          <cell r="AD110">
            <v>2099.4551994240333</v>
          </cell>
          <cell r="AE110">
            <v>2032.5431608418987</v>
          </cell>
          <cell r="AF110">
            <v>1963.8110995638074</v>
          </cell>
          <cell r="AG110">
            <v>1893.2923245274203</v>
          </cell>
          <cell r="AH110">
            <v>772.39344896895864</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row>
        <row r="112">
          <cell r="D112">
            <v>5757.6219164365802</v>
          </cell>
          <cell r="E112">
            <v>5579.7113992186896</v>
          </cell>
          <cell r="F112">
            <v>5401.8008820007999</v>
          </cell>
          <cell r="G112">
            <v>5223.8903647829093</v>
          </cell>
          <cell r="H112">
            <v>5045.9798475650186</v>
          </cell>
          <cell r="I112">
            <v>4868.069330347128</v>
          </cell>
          <cell r="J112">
            <v>4690.1588131292383</v>
          </cell>
          <cell r="K112">
            <v>4512.2482959113477</v>
          </cell>
          <cell r="L112">
            <v>4334.3377786934579</v>
          </cell>
          <cell r="M112">
            <v>4156.4272614755673</v>
          </cell>
          <cell r="N112">
            <v>3978.5167442576776</v>
          </cell>
          <cell r="O112">
            <v>3853.0005864793593</v>
          </cell>
          <cell r="P112">
            <v>3727.4844287010424</v>
          </cell>
          <cell r="Q112">
            <v>3601.9682709227245</v>
          </cell>
          <cell r="R112">
            <v>3476.4521131444071</v>
          </cell>
          <cell r="S112">
            <v>3350.9359553660897</v>
          </cell>
          <cell r="T112">
            <v>3225.4197975877723</v>
          </cell>
          <cell r="U112">
            <v>3099.9036398094549</v>
          </cell>
          <cell r="V112">
            <v>2974.3874820311371</v>
          </cell>
          <cell r="W112">
            <v>2848.8713242528202</v>
          </cell>
          <cell r="X112">
            <v>2723.3551664745023</v>
          </cell>
          <cell r="Y112">
            <v>2571.9297100722206</v>
          </cell>
          <cell r="Z112">
            <v>2420.5042536699384</v>
          </cell>
          <cell r="AA112">
            <v>2269.0787972676562</v>
          </cell>
          <cell r="AB112">
            <v>2117.653340865374</v>
          </cell>
          <cell r="AC112">
            <v>1966.2278844630919</v>
          </cell>
          <cell r="AD112">
            <v>1814.8024280608099</v>
          </cell>
          <cell r="AE112">
            <v>1663.376971658528</v>
          </cell>
          <cell r="AF112">
            <v>1511.9515152562458</v>
          </cell>
          <cell r="AG112">
            <v>1360.5260588539638</v>
          </cell>
          <cell r="AH112">
            <v>1209.1006024516814</v>
          </cell>
        </row>
        <row r="113">
          <cell r="D113">
            <v>0</v>
          </cell>
          <cell r="E113">
            <v>113.01547153909507</v>
          </cell>
          <cell r="F113">
            <v>233.64067154756015</v>
          </cell>
          <cell r="G113">
            <v>361.87560002539522</v>
          </cell>
          <cell r="H113">
            <v>497.72025697260017</v>
          </cell>
          <cell r="I113">
            <v>641.17464238917512</v>
          </cell>
          <cell r="J113">
            <v>750.56654906848905</v>
          </cell>
          <cell r="K113">
            <v>857.76214075961423</v>
          </cell>
          <cell r="L113">
            <v>962.05599563344038</v>
          </cell>
          <cell r="M113">
            <v>1062.7426918608571</v>
          </cell>
          <cell r="N113">
            <v>1159.1168076127533</v>
          </cell>
          <cell r="O113">
            <v>1299.9722735011965</v>
          </cell>
          <cell r="P113">
            <v>1436.7536675216088</v>
          </cell>
          <cell r="Q113">
            <v>1568.1162793122498</v>
          </cell>
          <cell r="R113">
            <v>1692.715398511376</v>
          </cell>
          <cell r="S113">
            <v>1809.2063147572462</v>
          </cell>
          <cell r="T113">
            <v>1950.3313472297855</v>
          </cell>
          <cell r="U113">
            <v>2086.7905953900163</v>
          </cell>
          <cell r="V113">
            <v>2217.6353639018203</v>
          </cell>
          <cell r="W113">
            <v>2341.9169574290854</v>
          </cell>
          <cell r="X113">
            <v>2458.6866806356938</v>
          </cell>
          <cell r="Y113">
            <v>2653.657719412995</v>
          </cell>
          <cell r="Z113">
            <v>2838.5052080674482</v>
          </cell>
          <cell r="AA113">
            <v>3011.5479143578377</v>
          </cell>
          <cell r="AB113">
            <v>3171.1046060429471</v>
          </cell>
          <cell r="AC113">
            <v>3315.4940508815548</v>
          </cell>
          <cell r="AD113">
            <v>3403.1472701532616</v>
          </cell>
          <cell r="AE113">
            <v>3465.9358758224162</v>
          </cell>
          <cell r="AF113">
            <v>3501.8315922952588</v>
          </cell>
          <cell r="AG113">
            <v>3508.8061439780258</v>
          </cell>
          <cell r="AH113">
            <v>3828.2973639406146</v>
          </cell>
        </row>
        <row r="114">
          <cell r="D114">
            <v>0</v>
          </cell>
          <cell r="E114">
            <v>-3.2736896147034713</v>
          </cell>
          <cell r="F114">
            <v>-36.043328351381206</v>
          </cell>
          <cell r="G114">
            <v>-97.227067836658534</v>
          </cell>
          <cell r="H114">
            <v>-185.75011102882854</v>
          </cell>
          <cell r="I114">
            <v>-300.54471221787026</v>
          </cell>
          <cell r="J114">
            <v>-440.55017702543046</v>
          </cell>
          <cell r="K114">
            <v>-604.71286240482732</v>
          </cell>
          <cell r="L114">
            <v>-791.98617664106496</v>
          </cell>
          <cell r="M114">
            <v>-1001.3305793508043</v>
          </cell>
          <cell r="N114">
            <v>-1231.7135814823905</v>
          </cell>
          <cell r="O114">
            <v>-1156.6115424584059</v>
          </cell>
          <cell r="P114">
            <v>-1084.9416361021504</v>
          </cell>
          <cell r="Q114">
            <v>-1158.7206008751236</v>
          </cell>
          <cell r="R114">
            <v>-1298.5175661049507</v>
          </cell>
          <cell r="S114">
            <v>-1500.2391971148827</v>
          </cell>
          <cell r="T114">
            <v>-1759.821462242704</v>
          </cell>
          <cell r="U114">
            <v>-2073.2296328407174</v>
          </cell>
          <cell r="V114">
            <v>-2436.4582832757278</v>
          </cell>
          <cell r="W114">
            <v>-2845.5312909290806</v>
          </cell>
          <cell r="X114">
            <v>-3296.501836196634</v>
          </cell>
          <cell r="Y114">
            <v>-3761.1159247749711</v>
          </cell>
          <cell r="Z114">
            <v>-4050.1571732283282</v>
          </cell>
          <cell r="AA114">
            <v>-4408.3814039634435</v>
          </cell>
          <cell r="AB114">
            <v>-4829.4471891409139</v>
          </cell>
          <cell r="AC114">
            <v>-5307.060802836726</v>
          </cell>
          <cell r="AD114">
            <v>-5834.9762210422232</v>
          </cell>
          <cell r="AE114">
            <v>-6406.9951216641075</v>
          </cell>
          <cell r="AF114">
            <v>-7016.9668845244687</v>
          </cell>
          <cell r="AG114">
            <v>-7658.7885913607388</v>
          </cell>
          <cell r="AH114">
            <v>-8326.4050258257394</v>
          </cell>
        </row>
        <row r="115">
          <cell r="D115">
            <v>5757.6219164365802</v>
          </cell>
          <cell r="E115">
            <v>5469.9696172942977</v>
          </cell>
          <cell r="F115">
            <v>5204.2035388046206</v>
          </cell>
          <cell r="G115">
            <v>4959.2418325941726</v>
          </cell>
          <cell r="H115">
            <v>4734.0097016212467</v>
          </cell>
          <cell r="I115">
            <v>4527.4394001758228</v>
          </cell>
          <cell r="J115">
            <v>4380.14244108618</v>
          </cell>
          <cell r="K115">
            <v>4259.1990175565606</v>
          </cell>
          <cell r="L115">
            <v>4164.2679597010829</v>
          </cell>
          <cell r="M115">
            <v>4095.0151489655145</v>
          </cell>
          <cell r="N115">
            <v>4051.1135181273148</v>
          </cell>
          <cell r="O115">
            <v>3709.6398554365687</v>
          </cell>
          <cell r="P115">
            <v>3375.6723972815839</v>
          </cell>
          <cell r="Q115">
            <v>3192.5725924855983</v>
          </cell>
          <cell r="R115">
            <v>3082.2542807379818</v>
          </cell>
          <cell r="S115">
            <v>3041.9688377237262</v>
          </cell>
          <cell r="T115">
            <v>3034.9099126006909</v>
          </cell>
          <cell r="U115">
            <v>3086.3426772601561</v>
          </cell>
          <cell r="V115">
            <v>3193.2104014050446</v>
          </cell>
          <cell r="W115">
            <v>3352.4856577528153</v>
          </cell>
          <cell r="X115">
            <v>3561.1703220354425</v>
          </cell>
          <cell r="Y115">
            <v>3679.3879154341967</v>
          </cell>
          <cell r="Z115">
            <v>3632.1562188308185</v>
          </cell>
          <cell r="AA115">
            <v>3665.912286873262</v>
          </cell>
          <cell r="AB115">
            <v>3775.9959239633408</v>
          </cell>
          <cell r="AC115">
            <v>3957.7946364182631</v>
          </cell>
          <cell r="AD115">
            <v>4246.6313789497717</v>
          </cell>
          <cell r="AE115">
            <v>4604.4362175002188</v>
          </cell>
          <cell r="AF115">
            <v>5027.0868074854552</v>
          </cell>
          <cell r="AG115">
            <v>5510.508506236677</v>
          </cell>
          <cell r="AH115">
            <v>5707.2082643368067</v>
          </cell>
        </row>
        <row r="116">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row>
        <row r="117">
          <cell r="D117">
            <v>5757.6219164365784</v>
          </cell>
          <cell r="E117">
            <v>5469.9808527098739</v>
          </cell>
          <cell r="F117">
            <v>5204.2267661557507</v>
          </cell>
          <cell r="G117">
            <v>4959.2778084008323</v>
          </cell>
          <cell r="H117">
            <v>4734.0591824034091</v>
          </cell>
          <cell r="I117">
            <v>4527.5031424534673</v>
          </cell>
          <cell r="J117">
            <v>4380.2170585432641</v>
          </cell>
          <cell r="K117">
            <v>4259.2842918467668</v>
          </cell>
          <cell r="L117">
            <v>4164.3636023486997</v>
          </cell>
          <cell r="M117">
            <v>4095.1208013654227</v>
          </cell>
          <cell r="N117">
            <v>4051.2287515449948</v>
          </cell>
          <cell r="O117">
            <v>3709.7690919785505</v>
          </cell>
          <cell r="P117">
            <v>3375.8152319246392</v>
          </cell>
          <cell r="Q117">
            <v>3192.7284865223332</v>
          </cell>
          <cell r="R117">
            <v>3082.422561776832</v>
          </cell>
          <cell r="S117">
            <v>3042.1486996889485</v>
          </cell>
          <cell r="T117">
            <v>3035.1038044891307</v>
          </cell>
          <cell r="U117">
            <v>3086.550135223591</v>
          </cell>
          <cell r="V117">
            <v>3193.4308672808511</v>
          </cell>
          <cell r="W117">
            <v>3352.7184790639708</v>
          </cell>
          <cell r="X117">
            <v>3561.4147519905218</v>
          </cell>
          <cell r="Y117">
            <v>3679.6517284048618</v>
          </cell>
          <cell r="Z117">
            <v>3632.4384083859045</v>
          </cell>
          <cell r="AA117">
            <v>3666.2116794421595</v>
          </cell>
          <cell r="AB117">
            <v>3776.3111788359988</v>
          </cell>
          <cell r="AC117">
            <v>3958.1242457451895</v>
          </cell>
          <cell r="AD117">
            <v>4246.9697023078998</v>
          </cell>
          <cell r="AE117">
            <v>4604.780782977843</v>
          </cell>
          <cell r="AF117">
            <v>5027.4349415301649</v>
          </cell>
          <cell r="AG117">
            <v>5510.85733365536</v>
          </cell>
          <cell r="AH117">
            <v>5707.5888539255757</v>
          </cell>
        </row>
        <row r="118">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row>
        <row r="119">
          <cell r="D119">
            <v>0</v>
          </cell>
          <cell r="E119">
            <v>-0.5940315679672209</v>
          </cell>
          <cell r="F119">
            <v>-1.1866440239033811</v>
          </cell>
          <cell r="G119">
            <v>-1.7750076771520178</v>
          </cell>
          <cell r="H119">
            <v>-2.3564355522610385</v>
          </cell>
          <cell r="I119">
            <v>-2.9283822186079873</v>
          </cell>
          <cell r="J119">
            <v>-3.4842997840080896</v>
          </cell>
          <cell r="K119">
            <v>-4.0250903661015016</v>
          </cell>
          <cell r="L119">
            <v>-4.5485560171045236</v>
          </cell>
          <cell r="M119">
            <v>-5.0526356525641649</v>
          </cell>
          <cell r="N119">
            <v>-5.5354038809834023</v>
          </cell>
          <cell r="O119">
            <v>-6.1188478876370578</v>
          </cell>
          <cell r="P119">
            <v>-6.7055058323485515</v>
          </cell>
          <cell r="Q119">
            <v>-7.2336154712361784</v>
          </cell>
          <cell r="R119">
            <v>-7.7254730769780702</v>
          </cell>
          <cell r="S119">
            <v>-8.1764086203758204</v>
          </cell>
          <cell r="T119">
            <v>-8.5856687920628509</v>
          </cell>
          <cell r="U119">
            <v>-8.9468554644038694</v>
          </cell>
          <cell r="V119">
            <v>-9.2569072761235844</v>
          </cell>
          <cell r="W119">
            <v>-9.5132762379456111</v>
          </cell>
          <cell r="X119">
            <v>-9.7139228689001431</v>
          </cell>
          <cell r="Y119">
            <v>-9.8828920813178236</v>
          </cell>
          <cell r="Z119">
            <v>-10.148230715236476</v>
          </cell>
          <cell r="AA119">
            <v>-10.34038431751107</v>
          </cell>
          <cell r="AB119">
            <v>-10.457348203102784</v>
          </cell>
          <cell r="AC119">
            <v>-10.497920135675077</v>
          </cell>
          <cell r="AD119">
            <v>-10.45772697593492</v>
          </cell>
          <cell r="AE119">
            <v>-10.340483283169718</v>
          </cell>
          <cell r="AF119">
            <v>-10.147312160720297</v>
          </cell>
          <cell r="AG119">
            <v>-9.8801074905175135</v>
          </cell>
          <cell r="AH119">
            <v>-9.5756716454846789</v>
          </cell>
        </row>
        <row r="120">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D121">
            <v>5757.6219164365784</v>
          </cell>
          <cell r="E121">
            <v>5469.9808527098739</v>
          </cell>
          <cell r="F121">
            <v>5204.2267661557507</v>
          </cell>
          <cell r="G121">
            <v>4959.2778084008323</v>
          </cell>
          <cell r="H121">
            <v>4734.0591824034091</v>
          </cell>
          <cell r="I121">
            <v>4527.5031424534673</v>
          </cell>
          <cell r="J121">
            <v>4380.2170585432641</v>
          </cell>
          <cell r="K121">
            <v>4259.2842918467668</v>
          </cell>
          <cell r="L121">
            <v>4164.3636023486997</v>
          </cell>
          <cell r="M121">
            <v>4095.1208013654227</v>
          </cell>
          <cell r="N121">
            <v>4051.2287515449948</v>
          </cell>
          <cell r="O121">
            <v>3709.7690919785505</v>
          </cell>
          <cell r="P121">
            <v>3375.8152319246392</v>
          </cell>
          <cell r="Q121">
            <v>3192.7284865223332</v>
          </cell>
          <cell r="R121">
            <v>3082.422561776832</v>
          </cell>
          <cell r="S121">
            <v>3042.1486996889485</v>
          </cell>
          <cell r="T121">
            <v>3035.1038044891307</v>
          </cell>
          <cell r="U121">
            <v>3086.550135223591</v>
          </cell>
          <cell r="V121">
            <v>3193.4308672808511</v>
          </cell>
          <cell r="W121">
            <v>3352.7184790639708</v>
          </cell>
          <cell r="X121">
            <v>3561.4147519905218</v>
          </cell>
          <cell r="Y121">
            <v>3679.6517284048618</v>
          </cell>
          <cell r="Z121">
            <v>3632.4384083859045</v>
          </cell>
          <cell r="AA121">
            <v>3666.2116794421595</v>
          </cell>
          <cell r="AB121">
            <v>3776.3111788359988</v>
          </cell>
          <cell r="AC121">
            <v>3958.1242457451895</v>
          </cell>
          <cell r="AD121">
            <v>4246.9697023078998</v>
          </cell>
          <cell r="AE121">
            <v>4604.780782977843</v>
          </cell>
          <cell r="AF121">
            <v>5027.4349415301649</v>
          </cell>
          <cell r="AG121">
            <v>5510.85733365536</v>
          </cell>
          <cell r="AH121">
            <v>5707.5888539255757</v>
          </cell>
        </row>
        <row r="122">
          <cell r="D122">
            <v>201906.27397932502</v>
          </cell>
          <cell r="E122">
            <v>196950.85522489337</v>
          </cell>
          <cell r="F122">
            <v>191995.43647046175</v>
          </cell>
          <cell r="G122">
            <v>187040.0177160301</v>
          </cell>
          <cell r="H122">
            <v>182084.59896159847</v>
          </cell>
          <cell r="I122">
            <v>177129.18020716679</v>
          </cell>
          <cell r="J122">
            <v>172173.76145273517</v>
          </cell>
          <cell r="K122">
            <v>167218.34269830352</v>
          </cell>
          <cell r="L122">
            <v>162262.92394387187</v>
          </cell>
          <cell r="M122">
            <v>157307.50518944024</v>
          </cell>
          <cell r="N122">
            <v>152352.08643500859</v>
          </cell>
          <cell r="O122">
            <v>147396.66768057697</v>
          </cell>
          <cell r="P122">
            <v>142441.24892614529</v>
          </cell>
          <cell r="Q122">
            <v>137485.83017171363</v>
          </cell>
          <cell r="R122">
            <v>132530.41141728201</v>
          </cell>
          <cell r="S122">
            <v>127574.99266285037</v>
          </cell>
          <cell r="T122">
            <v>122619.57390841874</v>
          </cell>
          <cell r="U122">
            <v>117664.15515398709</v>
          </cell>
          <cell r="V122">
            <v>112708.73639955545</v>
          </cell>
          <cell r="W122">
            <v>107753.31764512381</v>
          </cell>
          <cell r="X122">
            <v>102797.89889069216</v>
          </cell>
          <cell r="Y122">
            <v>97692.315931580757</v>
          </cell>
          <cell r="Z122">
            <v>92586.732972469385</v>
          </cell>
          <cell r="AA122">
            <v>87481.150013357983</v>
          </cell>
          <cell r="AB122">
            <v>82375.567054246596</v>
          </cell>
          <cell r="AC122">
            <v>77269.984095135194</v>
          </cell>
          <cell r="AD122">
            <v>72164.401136023807</v>
          </cell>
          <cell r="AE122">
            <v>67058.818176912435</v>
          </cell>
          <cell r="AF122">
            <v>61953.235217801048</v>
          </cell>
          <cell r="AG122">
            <v>56847.652258689661</v>
          </cell>
          <cell r="AH122">
            <v>51742.069299578259</v>
          </cell>
        </row>
        <row r="123">
          <cell r="D123">
            <v>0</v>
          </cell>
          <cell r="E123">
            <v>779.23422146663711</v>
          </cell>
          <cell r="F123">
            <v>1554.8169929978728</v>
          </cell>
          <cell r="G123">
            <v>2326.7483145937076</v>
          </cell>
          <cell r="H123">
            <v>3095.0281862541406</v>
          </cell>
          <cell r="I123">
            <v>3859.6566079791728</v>
          </cell>
          <cell r="J123">
            <v>4620.6335797688025</v>
          </cell>
          <cell r="K123">
            <v>5377.9591016230324</v>
          </cell>
          <cell r="L123">
            <v>6131.6331735418589</v>
          </cell>
          <cell r="M123">
            <v>6881.6557955252847</v>
          </cell>
          <cell r="N123">
            <v>7628.0269675733089</v>
          </cell>
          <cell r="O123">
            <v>9063.8194129772764</v>
          </cell>
          <cell r="P123">
            <v>10492.651281941886</v>
          </cell>
          <cell r="Q123">
            <v>11914.522574467133</v>
          </cell>
          <cell r="R123">
            <v>13329.433290553023</v>
          </cell>
          <cell r="S123">
            <v>14737.383430199556</v>
          </cell>
          <cell r="T123">
            <v>16138.372993406727</v>
          </cell>
          <cell r="U123">
            <v>17532.401980174542</v>
          </cell>
          <cell r="V123">
            <v>18919.470390502996</v>
          </cell>
          <cell r="W123">
            <v>20299.578224392091</v>
          </cell>
          <cell r="X123">
            <v>21672.725481841826</v>
          </cell>
          <cell r="Y123">
            <v>24137.715002119323</v>
          </cell>
          <cell r="Z123">
            <v>26590.369323643517</v>
          </cell>
          <cell r="AA123">
            <v>29030.68844641442</v>
          </cell>
          <cell r="AB123">
            <v>31458.672370432036</v>
          </cell>
          <cell r="AC123">
            <v>33874.321095696345</v>
          </cell>
          <cell r="AD123">
            <v>36277.63462220737</v>
          </cell>
          <cell r="AE123">
            <v>38668.612949965092</v>
          </cell>
          <cell r="AF123">
            <v>41047.256078969527</v>
          </cell>
          <cell r="AG123">
            <v>43413.564009220674</v>
          </cell>
          <cell r="AH123">
            <v>45767.536740718606</v>
          </cell>
        </row>
        <row r="124">
          <cell r="D124">
            <v>0</v>
          </cell>
          <cell r="E124">
            <v>2190.8065677781124</v>
          </cell>
          <cell r="F124">
            <v>4295.9251193391683</v>
          </cell>
          <cell r="G124">
            <v>6314.8868983083812</v>
          </cell>
          <cell r="H124">
            <v>8247.2301996427268</v>
          </cell>
          <cell r="I124">
            <v>10092.500369630667</v>
          </cell>
          <cell r="J124">
            <v>11850.249805892541</v>
          </cell>
          <cell r="K124">
            <v>13520.037957380293</v>
          </cell>
          <cell r="L124">
            <v>15101.431324377452</v>
          </cell>
          <cell r="M124">
            <v>16594.003458499326</v>
          </cell>
          <cell r="N124">
            <v>17997.334962692898</v>
          </cell>
          <cell r="O124">
            <v>21675.914555925556</v>
          </cell>
          <cell r="P124">
            <v>25511.629944060551</v>
          </cell>
          <cell r="Q124">
            <v>28425.587925362284</v>
          </cell>
          <cell r="R124">
            <v>30963.364219668045</v>
          </cell>
          <cell r="S124">
            <v>33123.413300937376</v>
          </cell>
          <cell r="T124">
            <v>34904.21894614429</v>
          </cell>
          <cell r="U124">
            <v>36304.294235277383</v>
          </cell>
          <cell r="V124">
            <v>37322.181551339731</v>
          </cell>
          <cell r="W124">
            <v>37956.452580348981</v>
          </cell>
          <cell r="X124">
            <v>38205.708311337206</v>
          </cell>
          <cell r="Y124">
            <v>38308.104280241838</v>
          </cell>
          <cell r="Z124">
            <v>40176.471910459062</v>
          </cell>
          <cell r="AA124">
            <v>41419.064713514948</v>
          </cell>
          <cell r="AB124">
            <v>42033.688799082403</v>
          </cell>
          <cell r="AC124">
            <v>42018.197978749566</v>
          </cell>
          <cell r="AD124">
            <v>41370.493766019892</v>
          </cell>
          <cell r="AE124">
            <v>40088.525376312391</v>
          </cell>
          <cell r="AF124">
            <v>38170.289726961215</v>
          </cell>
          <cell r="AG124">
            <v>35613.831437216068</v>
          </cell>
          <cell r="AH124">
            <v>32417.24282824203</v>
          </cell>
        </row>
        <row r="125">
          <cell r="D125">
            <v>0</v>
          </cell>
          <cell r="E125">
            <v>195.47002811687616</v>
          </cell>
          <cell r="F125">
            <v>387.13519199906568</v>
          </cell>
          <cell r="G125">
            <v>574.99549164657219</v>
          </cell>
          <cell r="H125">
            <v>759.05092705939296</v>
          </cell>
          <cell r="I125">
            <v>939.30149823752708</v>
          </cell>
          <cell r="J125">
            <v>917.94633498245094</v>
          </cell>
          <cell r="K125">
            <v>882.11710341328853</v>
          </cell>
          <cell r="L125">
            <v>832.1665144445933</v>
          </cell>
          <cell r="M125">
            <v>768.44727899092413</v>
          </cell>
          <cell r="N125">
            <v>691.31210796683263</v>
          </cell>
          <cell r="O125">
            <v>762.38189567236532</v>
          </cell>
          <cell r="P125">
            <v>805.8041638650684</v>
          </cell>
          <cell r="Q125">
            <v>822.2512677258137</v>
          </cell>
          <cell r="R125">
            <v>812.39556243547122</v>
          </cell>
          <cell r="S125">
            <v>776.90940317491277</v>
          </cell>
          <cell r="T125">
            <v>799.20801660027337</v>
          </cell>
          <cell r="U125">
            <v>802.89702028078045</v>
          </cell>
          <cell r="V125">
            <v>788.45076188448638</v>
          </cell>
          <cell r="W125">
            <v>756.34358907945443</v>
          </cell>
          <cell r="X125">
            <v>707.04984953373969</v>
          </cell>
          <cell r="Y125">
            <v>805.48538191870375</v>
          </cell>
          <cell r="Z125">
            <v>871.86939485696803</v>
          </cell>
          <cell r="AA125">
            <v>907.04250446914466</v>
          </cell>
          <cell r="AB125">
            <v>911.84532687584397</v>
          </cell>
          <cell r="AC125">
            <v>887.11847819767263</v>
          </cell>
          <cell r="AD125">
            <v>772.67254101614071</v>
          </cell>
          <cell r="AE125">
            <v>625.88461496782566</v>
          </cell>
          <cell r="AF125">
            <v>447.76883784961683</v>
          </cell>
          <cell r="AG125">
            <v>239.3393474583936</v>
          </cell>
          <cell r="AH125">
            <v>-170.12277274079406</v>
          </cell>
        </row>
        <row r="126">
          <cell r="D126">
            <v>0</v>
          </cell>
          <cell r="E126">
            <v>134.87293354879921</v>
          </cell>
          <cell r="F126">
            <v>269.10335434533113</v>
          </cell>
          <cell r="G126">
            <v>402.69126238959609</v>
          </cell>
          <cell r="H126">
            <v>535.63665768159399</v>
          </cell>
          <cell r="I126">
            <v>667.93954022132471</v>
          </cell>
          <cell r="J126">
            <v>799.59991000878836</v>
          </cell>
          <cell r="K126">
            <v>930.61776704398494</v>
          </cell>
          <cell r="L126">
            <v>1060.9931113269147</v>
          </cell>
          <cell r="M126">
            <v>1190.7259428575769</v>
          </cell>
          <cell r="N126">
            <v>1319.8162616359714</v>
          </cell>
          <cell r="O126">
            <v>1568.6834679016047</v>
          </cell>
          <cell r="P126">
            <v>1816.3258842332289</v>
          </cell>
          <cell r="Q126">
            <v>2053.9644043595054</v>
          </cell>
          <cell r="R126">
            <v>2288.6873066127409</v>
          </cell>
          <cell r="S126">
            <v>2520.5017491082285</v>
          </cell>
          <cell r="T126">
            <v>2749.4150269754996</v>
          </cell>
          <cell r="U126">
            <v>2975.4345713397875</v>
          </cell>
          <cell r="V126">
            <v>3198.5679483035005</v>
          </cell>
          <cell r="W126">
            <v>3418.8228579276765</v>
          </cell>
          <cell r="X126">
            <v>3636.2071332134578</v>
          </cell>
          <cell r="Y126">
            <v>4035.6850495572367</v>
          </cell>
          <cell r="Z126">
            <v>4430.0707330205314</v>
          </cell>
          <cell r="AA126">
            <v>4775.5410369603997</v>
          </cell>
          <cell r="AB126">
            <v>5109.1616902174956</v>
          </cell>
          <cell r="AC126">
            <v>5430.9826478363084</v>
          </cell>
          <cell r="AD126">
            <v>5741.057357252821</v>
          </cell>
          <cell r="AE126">
            <v>6039.4427176820318</v>
          </cell>
          <cell r="AF126">
            <v>6326.199039505469</v>
          </cell>
          <cell r="AG126">
            <v>6601.3900036587129</v>
          </cell>
          <cell r="AH126">
            <v>1210.2462175602836</v>
          </cell>
        </row>
        <row r="127">
          <cell r="D127">
            <v>201906.27397932502</v>
          </cell>
          <cell r="E127">
            <v>193650.47147398297</v>
          </cell>
          <cell r="F127">
            <v>185488.45581178032</v>
          </cell>
          <cell r="G127">
            <v>177420.69574909183</v>
          </cell>
          <cell r="H127">
            <v>169447.6529909606</v>
          </cell>
          <cell r="I127">
            <v>161569.78219109809</v>
          </cell>
          <cell r="J127">
            <v>153985.33182208257</v>
          </cell>
          <cell r="K127">
            <v>146507.61076884289</v>
          </cell>
          <cell r="L127">
            <v>139136.69982018103</v>
          </cell>
          <cell r="M127">
            <v>131872.67271356712</v>
          </cell>
          <cell r="N127">
            <v>124715.59613513958</v>
          </cell>
          <cell r="O127">
            <v>114325.86834810015</v>
          </cell>
          <cell r="P127">
            <v>103814.83765204455</v>
          </cell>
          <cell r="Q127">
            <v>94269.503999798893</v>
          </cell>
          <cell r="R127">
            <v>85136.531038012734</v>
          </cell>
          <cell r="S127">
            <v>76416.784779430309</v>
          </cell>
          <cell r="T127">
            <v>68028.358925291948</v>
          </cell>
          <cell r="U127">
            <v>60049.127346914589</v>
          </cell>
          <cell r="V127">
            <v>52480.065747524743</v>
          </cell>
          <cell r="W127">
            <v>45322.120393375611</v>
          </cell>
          <cell r="X127">
            <v>38576.208114765926</v>
          </cell>
          <cell r="Y127">
            <v>30405.326217743655</v>
          </cell>
          <cell r="Z127">
            <v>20517.951610489305</v>
          </cell>
          <cell r="AA127">
            <v>11348.813311999067</v>
          </cell>
          <cell r="AB127">
            <v>2862.198867638821</v>
          </cell>
          <cell r="AC127">
            <v>-4940.6361053446972</v>
          </cell>
          <cell r="AD127">
            <v>-11997.457150472415</v>
          </cell>
          <cell r="AE127">
            <v>-18363.647482014905</v>
          </cell>
          <cell r="AF127">
            <v>-24038.278465484778</v>
          </cell>
          <cell r="AG127">
            <v>-29020.472538864189</v>
          </cell>
          <cell r="AH127">
            <v>-27482.833714201868</v>
          </cell>
        </row>
        <row r="128">
          <cell r="D128">
            <v>35372.343512804095</v>
          </cell>
          <cell r="E128">
            <v>33092.660886983191</v>
          </cell>
          <cell r="F128">
            <v>30942.279550320825</v>
          </cell>
          <cell r="G128">
            <v>28918.704068537867</v>
          </cell>
          <cell r="H128">
            <v>27019.41040889137</v>
          </cell>
          <cell r="I128">
            <v>25241.846351502409</v>
          </cell>
          <cell r="J128">
            <v>23583.431900683488</v>
          </cell>
          <cell r="K128">
            <v>22041.559696266431</v>
          </cell>
          <cell r="L128">
            <v>20613.595424930143</v>
          </cell>
          <cell r="M128">
            <v>19296.87823152803</v>
          </cell>
          <cell r="N128">
            <v>18088.721130415772</v>
          </cell>
          <cell r="O128">
            <v>14557.132888162905</v>
          </cell>
          <cell r="P128">
            <v>10966.538484588305</v>
          </cell>
          <cell r="Q128">
            <v>8243.861048690098</v>
          </cell>
          <cell r="R128">
            <v>5895.5242990467668</v>
          </cell>
          <cell r="S128">
            <v>3909.7163502198237</v>
          </cell>
          <cell r="T128">
            <v>2274.5293373370805</v>
          </cell>
          <cell r="U128">
            <v>977.96112795990121</v>
          </cell>
          <cell r="V128">
            <v>7.9170339346310357</v>
          </cell>
          <cell r="W128">
            <v>-647.78847677158774</v>
          </cell>
          <cell r="X128">
            <v>-1001.430068250691</v>
          </cell>
          <cell r="Y128">
            <v>-1903.1767264950504</v>
          </cell>
          <cell r="Z128">
            <v>-4129.3109468702023</v>
          </cell>
          <cell r="AA128">
            <v>-5838.8012144434178</v>
          </cell>
          <cell r="AB128">
            <v>-7076.6928233139624</v>
          </cell>
          <cell r="AC128">
            <v>-7863.3811999355676</v>
          </cell>
          <cell r="AD128">
            <v>-8219.3969373879791</v>
          </cell>
          <cell r="AE128">
            <v>-8165.402939791029</v>
          </cell>
          <cell r="AF128">
            <v>-7722.1915673524418</v>
          </cell>
          <cell r="AG128">
            <v>-6910.6817820505003</v>
          </cell>
          <cell r="AH128">
            <v>-2100.4355168452221</v>
          </cell>
        </row>
        <row r="129">
          <cell r="D129">
            <v>12741.658619367416</v>
          </cell>
          <cell r="E129">
            <v>12067.336954158005</v>
          </cell>
          <cell r="F129">
            <v>11389.802713084759</v>
          </cell>
          <cell r="G129">
            <v>10709.486680010627</v>
          </cell>
          <cell r="H129">
            <v>10026.822716832194</v>
          </cell>
          <cell r="I129">
            <v>9342.2477047185675</v>
          </cell>
          <cell r="J129">
            <v>8853.9826912059616</v>
          </cell>
          <cell r="K129">
            <v>8375.3573572716741</v>
          </cell>
          <cell r="L129">
            <v>7906.4646134859458</v>
          </cell>
          <cell r="M129">
            <v>7447.4001546471418</v>
          </cell>
          <cell r="N129">
            <v>6998.2624010206709</v>
          </cell>
          <cell r="O129">
            <v>6354.5437691245397</v>
          </cell>
          <cell r="P129">
            <v>5723.0652602918808</v>
          </cell>
          <cell r="Q129">
            <v>5125.744926580338</v>
          </cell>
          <cell r="R129">
            <v>4553.789166555759</v>
          </cell>
          <cell r="S129">
            <v>4008.4452384653496</v>
          </cell>
          <cell r="T129">
            <v>3408.2352770439993</v>
          </cell>
          <cell r="U129">
            <v>2831.4844165674367</v>
          </cell>
          <cell r="V129">
            <v>2279.66573681509</v>
          </cell>
          <cell r="W129">
            <v>1754.2611070842213</v>
          </cell>
          <cell r="X129">
            <v>1256.7609419981682</v>
          </cell>
          <cell r="Y129">
            <v>606.37904844060449</v>
          </cell>
          <cell r="Z129">
            <v>-77.04812621156816</v>
          </cell>
          <cell r="AA129">
            <v>-711.50735742430879</v>
          </cell>
          <cell r="AB129">
            <v>-1294.6225479996147</v>
          </cell>
          <cell r="AC129">
            <v>-1824.0049623837658</v>
          </cell>
          <cell r="AD129">
            <v>-2236.2296579355243</v>
          </cell>
          <cell r="AE129">
            <v>-2585.4146778878712</v>
          </cell>
          <cell r="AF129">
            <v>-2869.3092611413813</v>
          </cell>
          <cell r="AG129">
            <v>-3085.6515983047725</v>
          </cell>
          <cell r="AH129">
            <v>-3060.453247693993</v>
          </cell>
        </row>
        <row r="130">
          <cell r="D130">
            <v>125969.0168452574</v>
          </cell>
          <cell r="E130">
            <v>121904.93747165555</v>
          </cell>
          <cell r="F130">
            <v>117832.01426980524</v>
          </cell>
          <cell r="G130">
            <v>113751.46954016268</v>
          </cell>
          <cell r="H130">
            <v>109664.53481836019</v>
          </cell>
          <cell r="I130">
            <v>105572.45069892274</v>
          </cell>
          <cell r="J130">
            <v>101476.46665898478</v>
          </cell>
          <cell r="K130">
            <v>97377.840882006902</v>
          </cell>
          <cell r="L130">
            <v>93277.840081492584</v>
          </cell>
          <cell r="M130">
            <v>89177.739324704889</v>
          </cell>
          <cell r="N130">
            <v>85078.821856383089</v>
          </cell>
          <cell r="O130">
            <v>80466.457267738937</v>
          </cell>
          <cell r="P130">
            <v>75830.066166421224</v>
          </cell>
          <cell r="Q130">
            <v>71237.652626455878</v>
          </cell>
          <cell r="R130">
            <v>66664.485086309229</v>
          </cell>
          <cell r="S130">
            <v>62116.204638155454</v>
          </cell>
          <cell r="T130">
            <v>57598.480846248349</v>
          </cell>
          <cell r="U130">
            <v>53117.011012179137</v>
          </cell>
          <cell r="V130">
            <v>48677.519440153686</v>
          </cell>
          <cell r="W130">
            <v>44285.756702288549</v>
          </cell>
          <cell r="X130">
            <v>39947.498903926273</v>
          </cell>
          <cell r="Y130">
            <v>35008.602893021249</v>
          </cell>
          <cell r="Z130">
            <v>29912.324867302097</v>
          </cell>
          <cell r="AA130">
            <v>24910.256527865731</v>
          </cell>
          <cell r="AB130">
            <v>20009.403683660999</v>
          </cell>
          <cell r="AC130">
            <v>15219.307024960486</v>
          </cell>
          <cell r="AD130">
            <v>10549.543049707216</v>
          </cell>
          <cell r="AE130">
            <v>6009.7228181678001</v>
          </cell>
          <cell r="AF130">
            <v>1609.4907083551152</v>
          </cell>
          <cell r="AG130">
            <v>-2641.4768277792245</v>
          </cell>
          <cell r="AH130">
            <v>-6188.1847113348958</v>
          </cell>
        </row>
        <row r="131">
          <cell r="D131">
            <v>27823.255001896119</v>
          </cell>
          <cell r="E131">
            <v>26599.15601007234</v>
          </cell>
          <cell r="F131">
            <v>25351.523490244021</v>
          </cell>
          <cell r="G131">
            <v>24081.668624007638</v>
          </cell>
          <cell r="H131">
            <v>22790.91182688218</v>
          </cell>
          <cell r="I131">
            <v>21480.582572025756</v>
          </cell>
          <cell r="J131">
            <v>20152.038878295229</v>
          </cell>
          <cell r="K131">
            <v>18806.609201611634</v>
          </cell>
          <cell r="L131">
            <v>17445.649095286095</v>
          </cell>
          <cell r="M131">
            <v>16070.522465135713</v>
          </cell>
          <cell r="N131">
            <v>14682.601393200344</v>
          </cell>
          <cell r="O131">
            <v>13105.544718687908</v>
          </cell>
          <cell r="P131">
            <v>11477.834911970884</v>
          </cell>
          <cell r="Q131">
            <v>9868.74307628713</v>
          </cell>
          <cell r="R131">
            <v>8252.7487305849736</v>
          </cell>
          <cell r="S131">
            <v>6635.6424841555181</v>
          </cell>
          <cell r="T131">
            <v>5023.2352783106307</v>
          </cell>
          <cell r="U131">
            <v>3421.3817676562885</v>
          </cell>
          <cell r="V131">
            <v>1835.9560587049909</v>
          </cell>
          <cell r="W131">
            <v>272.85861971838131</v>
          </cell>
          <cell r="X131">
            <v>-1261.9844513460739</v>
          </cell>
          <cell r="Y131">
            <v>-2901.9157551834978</v>
          </cell>
          <cell r="Z131">
            <v>-4744.0669208136096</v>
          </cell>
          <cell r="AA131">
            <v>-6532.7390656765674</v>
          </cell>
          <cell r="AB131">
            <v>-8264.2602702713848</v>
          </cell>
          <cell r="AC131">
            <v>-9928.9025234380133</v>
          </cell>
          <cell r="AD131">
            <v>-11516.895480933523</v>
          </cell>
          <cell r="AE131">
            <v>-13018.445397439231</v>
          </cell>
          <cell r="AF131">
            <v>-14423.719012372865</v>
          </cell>
          <cell r="AG131">
            <v>-15722.850330314115</v>
          </cell>
          <cell r="AH131">
            <v>-16013.340535466759</v>
          </cell>
        </row>
        <row r="132">
          <cell r="D132">
            <v>57420.121340898964</v>
          </cell>
          <cell r="E132">
            <v>55038.448737938896</v>
          </cell>
          <cell r="F132">
            <v>52647.93230673037</v>
          </cell>
          <cell r="G132">
            <v>50249.794347729614</v>
          </cell>
          <cell r="H132">
            <v>47845.266396568913</v>
          </cell>
          <cell r="I132">
            <v>45435.589047773246</v>
          </cell>
          <cell r="J132">
            <v>43022.011778477077</v>
          </cell>
          <cell r="K132">
            <v>40605.792772140994</v>
          </cell>
          <cell r="L132">
            <v>38188.198742268476</v>
          </cell>
          <cell r="M132">
            <v>35770.504756122573</v>
          </cell>
          <cell r="N132">
            <v>33353.994058442564</v>
          </cell>
          <cell r="O132">
            <v>30424.036240440189</v>
          </cell>
          <cell r="P132">
            <v>27470.051909764268</v>
          </cell>
          <cell r="Q132">
            <v>24560.045140440714</v>
          </cell>
          <cell r="R132">
            <v>21669.284370935853</v>
          </cell>
          <cell r="S132">
            <v>18803.410693423881</v>
          </cell>
          <cell r="T132">
            <v>15968.093672158564</v>
          </cell>
          <cell r="U132">
            <v>13169.030608731144</v>
          </cell>
          <cell r="V132">
            <v>10411.945807347474</v>
          </cell>
          <cell r="W132">
            <v>7702.5898401241247</v>
          </cell>
          <cell r="X132">
            <v>5046.7388124036443</v>
          </cell>
          <cell r="Y132">
            <v>1841.2315954931983</v>
          </cell>
          <cell r="Z132">
            <v>-1521.6576362313899</v>
          </cell>
          <cell r="AA132">
            <v>-4790.3371816731851</v>
          </cell>
          <cell r="AB132">
            <v>-7957.8012318833426</v>
          </cell>
          <cell r="AC132">
            <v>-11014.509096589278</v>
          </cell>
          <cell r="AD132">
            <v>-13950.884277847981</v>
          </cell>
          <cell r="AE132">
            <v>-16757.315715392833</v>
          </cell>
          <cell r="AF132">
            <v>-19424.159031210944</v>
          </cell>
          <cell r="AG132">
            <v>-21941.737773350709</v>
          </cell>
          <cell r="AH132">
            <v>-23755.056862911806</v>
          </cell>
        </row>
        <row r="133">
          <cell r="D133">
            <v>4264.8250054212294</v>
          </cell>
          <cell r="E133">
            <v>3798.5516561004415</v>
          </cell>
          <cell r="F133">
            <v>3329.0657309158173</v>
          </cell>
          <cell r="G133">
            <v>2856.7980137303084</v>
          </cell>
          <cell r="H133">
            <v>2382.1823664404997</v>
          </cell>
          <cell r="I133">
            <v>1905.6556702154958</v>
          </cell>
          <cell r="J133">
            <v>1625.4389725915112</v>
          </cell>
          <cell r="K133">
            <v>1354.8619545458482</v>
          </cell>
          <cell r="L133">
            <v>1094.0175266487431</v>
          </cell>
          <cell r="M133">
            <v>843.00138369856222</v>
          </cell>
          <cell r="N133">
            <v>601.91194596071546</v>
          </cell>
          <cell r="O133">
            <v>166.24162995320557</v>
          </cell>
          <cell r="P133">
            <v>-257.18856299082927</v>
          </cell>
          <cell r="Q133">
            <v>-646.46058081374804</v>
          </cell>
          <cell r="R133">
            <v>-1010.3680249497038</v>
          </cell>
          <cell r="S133">
            <v>-1347.6636371514919</v>
          </cell>
          <cell r="T133">
            <v>-1739.8252826842186</v>
          </cell>
          <cell r="U133">
            <v>-2108.5278272721571</v>
          </cell>
          <cell r="V133">
            <v>-2452.2981911358811</v>
          </cell>
          <cell r="W133">
            <v>-2769.6545049781271</v>
          </cell>
          <cell r="X133">
            <v>-3059.1063541755566</v>
          </cell>
          <cell r="Y133">
            <v>-3495.1354374236289</v>
          </cell>
          <cell r="Z133">
            <v>-3964.209801766312</v>
          </cell>
          <cell r="AA133">
            <v>-4384.3162226695613</v>
          </cell>
          <cell r="AB133">
            <v>-4753.0786029353767</v>
          </cell>
          <cell r="AC133">
            <v>-5068.1082070100383</v>
          </cell>
          <cell r="AD133">
            <v>-5265.9800922523054</v>
          </cell>
          <cell r="AE133">
            <v>-5400.8123018951628</v>
          </cell>
          <cell r="AF133">
            <v>-5470.3540748391824</v>
          </cell>
          <cell r="AG133">
            <v>-5472.3436016930837</v>
          </cell>
          <cell r="AH133">
            <v>-5232.7924407728133</v>
          </cell>
        </row>
        <row r="134">
          <cell r="D134">
            <v>387852.09507639048</v>
          </cell>
          <cell r="E134">
            <v>399756.32777512172</v>
          </cell>
          <cell r="F134">
            <v>397774.20221816632</v>
          </cell>
          <cell r="G134">
            <v>396077.14243163733</v>
          </cell>
          <cell r="H134">
            <v>394704.37957770936</v>
          </cell>
          <cell r="I134">
            <v>393700.42110314831</v>
          </cell>
          <cell r="J134">
            <v>393115.76087283902</v>
          </cell>
          <cell r="K134">
            <v>393007.68493266503</v>
          </cell>
          <cell r="L134">
            <v>393441.1857812294</v>
          </cell>
          <cell r="M134">
            <v>394489.99976457388</v>
          </cell>
          <cell r="N134">
            <v>396237.78417635546</v>
          </cell>
          <cell r="O134">
            <v>398779.4528793511</v>
          </cell>
          <cell r="P134">
            <v>402222.69179836038</v>
          </cell>
          <cell r="Q134">
            <v>406689.67851012561</v>
          </cell>
          <cell r="R134">
            <v>412319.03341869405</v>
          </cell>
          <cell r="S134">
            <v>419268.03370694409</v>
          </cell>
          <cell r="T134">
            <v>427715.12545590533</v>
          </cell>
          <cell r="U134">
            <v>437862.77409023175</v>
          </cell>
          <cell r="V134">
            <v>449940.69871691952</v>
          </cell>
          <cell r="W134">
            <v>464209.54206156771</v>
          </cell>
          <cell r="X134">
            <v>480965.034670275</v>
          </cell>
          <cell r="Y134">
            <v>500473.0735719254</v>
          </cell>
          <cell r="Z134">
            <v>523184.92651954503</v>
          </cell>
          <cell r="AA134">
            <v>549532.59198374511</v>
          </cell>
          <cell r="AB134">
            <v>580006.2295360174</v>
          </cell>
          <cell r="AC134">
            <v>615161.99236810161</v>
          </cell>
          <cell r="AD134">
            <v>655630.9147113706</v>
          </cell>
          <cell r="AE134">
            <v>702128.99623519357</v>
          </cell>
          <cell r="AF134">
            <v>755468.64463917387</v>
          </cell>
          <cell r="AG134">
            <v>816571.65936742513</v>
          </cell>
          <cell r="AH134">
            <v>886483.96401078755</v>
          </cell>
        </row>
        <row r="135">
          <cell r="D135">
            <v>0</v>
          </cell>
          <cell r="E135">
            <v>1010.8761175007676</v>
          </cell>
          <cell r="F135">
            <v>2021.7522350015352</v>
          </cell>
          <cell r="G135">
            <v>3032.6283525023064</v>
          </cell>
          <cell r="H135">
            <v>4043.5044700030739</v>
          </cell>
          <cell r="I135">
            <v>5054.3805875038415</v>
          </cell>
          <cell r="J135">
            <v>5885.4651898132179</v>
          </cell>
          <cell r="K135">
            <v>6703.2062273715965</v>
          </cell>
          <cell r="L135">
            <v>7507.6037001789591</v>
          </cell>
          <cell r="M135">
            <v>8298.6576082353058</v>
          </cell>
          <cell r="N135">
            <v>9076.3679515406511</v>
          </cell>
          <cell r="O135">
            <v>10720.563394913246</v>
          </cell>
          <cell r="P135">
            <v>12339.322667979231</v>
          </cell>
          <cell r="Q135">
            <v>13932.645770738589</v>
          </cell>
          <cell r="R135">
            <v>15500.532703191351</v>
          </cell>
          <cell r="S135">
            <v>17042.983465337489</v>
          </cell>
          <cell r="T135">
            <v>18559.998057177025</v>
          </cell>
          <cell r="U135">
            <v>20051.576478709929</v>
          </cell>
          <cell r="V135">
            <v>21517.718729936238</v>
          </cell>
          <cell r="W135">
            <v>22958.42481085593</v>
          </cell>
          <cell r="X135">
            <v>24373.694721469004</v>
          </cell>
          <cell r="Y135">
            <v>27094.327036819883</v>
          </cell>
          <cell r="Z135">
            <v>29769.882594665392</v>
          </cell>
          <cell r="AA135">
            <v>32400.361395005482</v>
          </cell>
          <cell r="AB135">
            <v>34985.763437840185</v>
          </cell>
          <cell r="AC135">
            <v>37526.088723169509</v>
          </cell>
          <cell r="AD135">
            <v>40007.12847012245</v>
          </cell>
          <cell r="AE135">
            <v>42441.725497221356</v>
          </cell>
          <cell r="AF135">
            <v>44829.879804466225</v>
          </cell>
          <cell r="AG135">
            <v>47171.591391857059</v>
          </cell>
          <cell r="AH135">
            <v>49466.860259393827</v>
          </cell>
        </row>
        <row r="136">
          <cell r="D136">
            <v>0</v>
          </cell>
          <cell r="E136">
            <v>315.12656779113604</v>
          </cell>
          <cell r="F136">
            <v>613.66022947137753</v>
          </cell>
          <cell r="G136">
            <v>895.689304434316</v>
          </cell>
          <cell r="H136">
            <v>1161.302112073543</v>
          </cell>
          <cell r="I136">
            <v>1410.5869717826499</v>
          </cell>
          <cell r="J136">
            <v>1643.6322029552248</v>
          </cell>
          <cell r="K136">
            <v>1860.5261249848663</v>
          </cell>
          <cell r="L136">
            <v>2061.3570572651588</v>
          </cell>
          <cell r="M136">
            <v>2246.2133191896937</v>
          </cell>
          <cell r="N136">
            <v>2415.1832301520735</v>
          </cell>
          <cell r="O136">
            <v>2955.9224442510131</v>
          </cell>
          <cell r="P136">
            <v>3518.8035461452964</v>
          </cell>
          <cell r="Q136">
            <v>3927.9475065974657</v>
          </cell>
          <cell r="R136">
            <v>4273.3900840092538</v>
          </cell>
          <cell r="S136">
            <v>4555.498304722958</v>
          </cell>
          <cell r="T136">
            <v>4774.6391950808829</v>
          </cell>
          <cell r="U136">
            <v>4931.1797814253187</v>
          </cell>
          <cell r="V136">
            <v>5025.4870900985879</v>
          </cell>
          <cell r="W136">
            <v>5057.9281474429808</v>
          </cell>
          <cell r="X136">
            <v>5028.8699798007874</v>
          </cell>
          <cell r="Y136">
            <v>4976.6903970461935</v>
          </cell>
          <cell r="Z136">
            <v>5204.2013556586535</v>
          </cell>
          <cell r="AA136">
            <v>5331.5996844516667</v>
          </cell>
          <cell r="AB136">
            <v>5359.48285982163</v>
          </cell>
          <cell r="AC136">
            <v>5288.4483581649038</v>
          </cell>
          <cell r="AD136">
            <v>5119.0936558778631</v>
          </cell>
          <cell r="AE136">
            <v>4852.0162293568937</v>
          </cell>
          <cell r="AF136">
            <v>4487.8135549983563</v>
          </cell>
          <cell r="AG136">
            <v>4027.0831091986474</v>
          </cell>
          <cell r="AH136">
            <v>3470.4223683541495</v>
          </cell>
        </row>
        <row r="137">
          <cell r="D137">
            <v>0</v>
          </cell>
          <cell r="E137">
            <v>195.47002811687616</v>
          </cell>
          <cell r="F137">
            <v>387.13519199906568</v>
          </cell>
          <cell r="G137">
            <v>574.99549164657219</v>
          </cell>
          <cell r="H137">
            <v>759.05092705939296</v>
          </cell>
          <cell r="I137">
            <v>939.30149823752708</v>
          </cell>
          <cell r="J137">
            <v>917.94633498245094</v>
          </cell>
          <cell r="K137">
            <v>882.11710341328853</v>
          </cell>
          <cell r="L137">
            <v>832.1665144445933</v>
          </cell>
          <cell r="M137">
            <v>768.44727899092413</v>
          </cell>
          <cell r="N137">
            <v>691.31210796683263</v>
          </cell>
          <cell r="O137">
            <v>762.38189567236532</v>
          </cell>
          <cell r="P137">
            <v>805.8041638650684</v>
          </cell>
          <cell r="Q137">
            <v>822.2512677258137</v>
          </cell>
          <cell r="R137">
            <v>812.39556243547122</v>
          </cell>
          <cell r="S137">
            <v>776.90940317491277</v>
          </cell>
          <cell r="T137">
            <v>799.20801660027337</v>
          </cell>
          <cell r="U137">
            <v>802.89702028078045</v>
          </cell>
          <cell r="V137">
            <v>788.45076188448638</v>
          </cell>
          <cell r="W137">
            <v>756.34358907945443</v>
          </cell>
          <cell r="X137">
            <v>707.04984953373969</v>
          </cell>
          <cell r="Y137">
            <v>805.48538191870375</v>
          </cell>
          <cell r="Z137">
            <v>871.86939485696803</v>
          </cell>
          <cell r="AA137">
            <v>907.04250446914466</v>
          </cell>
          <cell r="AB137">
            <v>911.84532687584397</v>
          </cell>
          <cell r="AC137">
            <v>887.11847819767263</v>
          </cell>
          <cell r="AD137">
            <v>772.67254101614071</v>
          </cell>
          <cell r="AE137">
            <v>625.88461496782566</v>
          </cell>
          <cell r="AF137">
            <v>447.76883784961683</v>
          </cell>
          <cell r="AG137">
            <v>239.3393474583936</v>
          </cell>
          <cell r="AH137">
            <v>-170.12277274079406</v>
          </cell>
        </row>
        <row r="138">
          <cell r="D138">
            <v>0</v>
          </cell>
          <cell r="E138">
            <v>83.94444322799535</v>
          </cell>
          <cell r="F138">
            <v>167.49632954132574</v>
          </cell>
          <cell r="G138">
            <v>250.65560683565866</v>
          </cell>
          <cell r="H138">
            <v>333.42222300666106</v>
          </cell>
          <cell r="I138">
            <v>415.79612595000026</v>
          </cell>
          <cell r="J138">
            <v>497.77726356134269</v>
          </cell>
          <cell r="K138">
            <v>579.36558373635671</v>
          </cell>
          <cell r="L138">
            <v>660.5610343707084</v>
          </cell>
          <cell r="M138">
            <v>741.36356336006531</v>
          </cell>
          <cell r="N138">
            <v>821.77311860009411</v>
          </cell>
          <cell r="O138">
            <v>976.75835004522708</v>
          </cell>
          <cell r="P138">
            <v>1130.9944936192396</v>
          </cell>
          <cell r="Q138">
            <v>1279.015425792712</v>
          </cell>
          <cell r="R138">
            <v>1425.233812243021</v>
          </cell>
          <cell r="S138">
            <v>1569.6538736832472</v>
          </cell>
          <cell r="T138">
            <v>1712.2799169190089</v>
          </cell>
          <cell r="U138">
            <v>1853.1163342327118</v>
          </cell>
          <cell r="V138">
            <v>1992.1676027676399</v>
          </cell>
          <cell r="W138">
            <v>2129.4382839118698</v>
          </cell>
          <cell r="X138">
            <v>2264.9330226820312</v>
          </cell>
          <cell r="Y138">
            <v>2513.8535590507136</v>
          </cell>
          <cell r="Z138">
            <v>2759.6239408406987</v>
          </cell>
          <cell r="AA138">
            <v>2974.9468559802644</v>
          </cell>
          <cell r="AB138">
            <v>3182.9071263095175</v>
          </cell>
          <cell r="AC138">
            <v>3383.5349099690402</v>
          </cell>
          <cell r="AD138">
            <v>3576.8625461517922</v>
          </cell>
          <cell r="AE138">
            <v>3762.9245302737258</v>
          </cell>
          <cell r="AF138">
            <v>3941.7574891378181</v>
          </cell>
          <cell r="AG138">
            <v>4113.4001560915103</v>
          </cell>
          <cell r="AH138">
            <v>754.4952794071836</v>
          </cell>
        </row>
        <row r="139">
          <cell r="D139">
            <v>387852.09507639048</v>
          </cell>
          <cell r="E139">
            <v>398150.91061848489</v>
          </cell>
          <cell r="F139">
            <v>394584.15823215299</v>
          </cell>
          <cell r="G139">
            <v>391323.17367621843</v>
          </cell>
          <cell r="H139">
            <v>388407.09984556673</v>
          </cell>
          <cell r="I139">
            <v>385880.35591967427</v>
          </cell>
          <cell r="J139">
            <v>384170.93988152675</v>
          </cell>
          <cell r="K139">
            <v>382982.469893159</v>
          </cell>
          <cell r="L139">
            <v>382379.49747497</v>
          </cell>
          <cell r="M139">
            <v>382435.31799479789</v>
          </cell>
          <cell r="N139">
            <v>383233.14776809589</v>
          </cell>
          <cell r="O139">
            <v>383363.82679446926</v>
          </cell>
          <cell r="P139">
            <v>384427.76692675153</v>
          </cell>
          <cell r="Q139">
            <v>386727.81853927101</v>
          </cell>
          <cell r="R139">
            <v>390307.48125681496</v>
          </cell>
          <cell r="S139">
            <v>395322.98866002547</v>
          </cell>
          <cell r="T139">
            <v>401869.00027012813</v>
          </cell>
          <cell r="U139">
            <v>410224.00447558297</v>
          </cell>
          <cell r="V139">
            <v>420616.87453223253</v>
          </cell>
          <cell r="W139">
            <v>433307.40723027749</v>
          </cell>
          <cell r="X139">
            <v>448590.48709678941</v>
          </cell>
          <cell r="Y139">
            <v>465082.71719708986</v>
          </cell>
          <cell r="Z139">
            <v>484579.3492335233</v>
          </cell>
          <cell r="AA139">
            <v>507918.64154383854</v>
          </cell>
          <cell r="AB139">
            <v>535566.23078517034</v>
          </cell>
          <cell r="AC139">
            <v>568076.80189860042</v>
          </cell>
          <cell r="AD139">
            <v>606155.1574982024</v>
          </cell>
          <cell r="AE139">
            <v>650446.44536337373</v>
          </cell>
          <cell r="AF139">
            <v>701761.42495272181</v>
          </cell>
          <cell r="AG139">
            <v>761020.24536281952</v>
          </cell>
          <cell r="AH139">
            <v>832962.30887637322</v>
          </cell>
        </row>
        <row r="140">
          <cell r="D140">
            <v>50640.115629722037</v>
          </cell>
          <cell r="E140">
            <v>56460.481679136836</v>
          </cell>
          <cell r="F140">
            <v>55810.795943432357</v>
          </cell>
          <cell r="G140">
            <v>55305.33991053277</v>
          </cell>
          <cell r="H140">
            <v>54962.66409861212</v>
          </cell>
          <cell r="I140">
            <v>54803.780929746026</v>
          </cell>
          <cell r="J140">
            <v>54981.540517156594</v>
          </cell>
          <cell r="K140">
            <v>55403.452523453561</v>
          </cell>
          <cell r="L140">
            <v>56100.0907956511</v>
          </cell>
          <cell r="M140">
            <v>57106.111399950263</v>
          </cell>
          <cell r="N140">
            <v>58460.802669122488</v>
          </cell>
          <cell r="O140">
            <v>59213.782703721437</v>
          </cell>
          <cell r="P140">
            <v>60384.859260779602</v>
          </cell>
          <cell r="Q140">
            <v>62175.693613703923</v>
          </cell>
          <cell r="R140">
            <v>64577.860241393682</v>
          </cell>
          <cell r="S140">
            <v>67665.713016003312</v>
          </cell>
          <cell r="T140">
            <v>71523.487144755971</v>
          </cell>
          <cell r="U140">
            <v>76246.631221911404</v>
          </cell>
          <cell r="V140">
            <v>81943.318685917082</v>
          </cell>
          <cell r="W140">
            <v>88736.162844938197</v>
          </cell>
          <cell r="X140">
            <v>96764.162888389284</v>
          </cell>
          <cell r="Y140">
            <v>105102.52437825073</v>
          </cell>
          <cell r="Z140">
            <v>114735.52679678268</v>
          </cell>
          <cell r="AA140">
            <v>126208.18311667355</v>
          </cell>
          <cell r="AB140">
            <v>139733.63330550728</v>
          </cell>
          <cell r="AC140">
            <v>155572.99970698613</v>
          </cell>
          <cell r="AD140">
            <v>174032.57780732634</v>
          </cell>
          <cell r="AE140">
            <v>195438.93467683703</v>
          </cell>
          <cell r="AF140">
            <v>220172.89036724219</v>
          </cell>
          <cell r="AG140">
            <v>248666.36778472917</v>
          </cell>
          <cell r="AH140">
            <v>283937.22584731359</v>
          </cell>
        </row>
        <row r="141">
          <cell r="D141">
            <v>22294.975298434343</v>
          </cell>
          <cell r="E141">
            <v>25058.088246350926</v>
          </cell>
          <cell r="F141">
            <v>25038.795093266897</v>
          </cell>
          <cell r="G141">
            <v>25081.080801386637</v>
          </cell>
          <cell r="H141">
            <v>25192.833330079022</v>
          </cell>
          <cell r="I141">
            <v>25382.996468058132</v>
          </cell>
          <cell r="J141">
            <v>25859.493252727818</v>
          </cell>
          <cell r="K141">
            <v>26446.711862439457</v>
          </cell>
          <cell r="L141">
            <v>27157.343370345479</v>
          </cell>
          <cell r="M141">
            <v>28005.829116269029</v>
          </cell>
          <cell r="N141">
            <v>29008.596445949828</v>
          </cell>
          <cell r="O141">
            <v>30010.782035117802</v>
          </cell>
          <cell r="P141">
            <v>31220.170036663359</v>
          </cell>
          <cell r="Q141">
            <v>32666.375928251287</v>
          </cell>
          <cell r="R141">
            <v>34373.789032355227</v>
          </cell>
          <cell r="S141">
            <v>36373.377162861405</v>
          </cell>
          <cell r="T141">
            <v>38617.611186050271</v>
          </cell>
          <cell r="U141">
            <v>41223.564273073105</v>
          </cell>
          <cell r="V141">
            <v>44236.904863610333</v>
          </cell>
          <cell r="W141">
            <v>47709.492771525634</v>
          </cell>
          <cell r="X141">
            <v>51700.213196686178</v>
          </cell>
          <cell r="Y141">
            <v>56105.946224668907</v>
          </cell>
          <cell r="Z141">
            <v>61174.192767102344</v>
          </cell>
          <cell r="AA141">
            <v>67006.003539080499</v>
          </cell>
          <cell r="AB141">
            <v>73698.923900972834</v>
          </cell>
          <cell r="AC141">
            <v>81363.713593039967</v>
          </cell>
          <cell r="AD141">
            <v>90187.150706441884</v>
          </cell>
          <cell r="AE141">
            <v>100255.4726309056</v>
          </cell>
          <cell r="AF141">
            <v>111730.58001308724</v>
          </cell>
          <cell r="AG141">
            <v>124796.27983426233</v>
          </cell>
          <cell r="AH141">
            <v>139832.9520662885</v>
          </cell>
        </row>
        <row r="142">
          <cell r="D142">
            <v>48981.519820245696</v>
          </cell>
          <cell r="E142">
            <v>48288.677601859468</v>
          </cell>
          <cell r="F142">
            <v>47588.48001906</v>
          </cell>
          <cell r="G142">
            <v>46886.593078317674</v>
          </cell>
          <cell r="H142">
            <v>46183.069604545024</v>
          </cell>
          <cell r="I142">
            <v>45477.962789070334</v>
          </cell>
          <cell r="J142">
            <v>44800.232056586166</v>
          </cell>
          <cell r="K142">
            <v>44123.170842011285</v>
          </cell>
          <cell r="L142">
            <v>43446.833551117597</v>
          </cell>
          <cell r="M142">
            <v>42771.275034639504</v>
          </cell>
          <cell r="N142">
            <v>42096.550609259939</v>
          </cell>
          <cell r="O142">
            <v>41275.146985769665</v>
          </cell>
          <cell r="P142">
            <v>40455.199386376727</v>
          </cell>
          <cell r="Q142">
            <v>39638.638827229384</v>
          </cell>
          <cell r="R142">
            <v>38824.736184642701</v>
          </cell>
          <cell r="S142">
            <v>38013.668655186571</v>
          </cell>
          <cell r="T142">
            <v>37205.613144957642</v>
          </cell>
          <cell r="U142">
            <v>36400.74629343117</v>
          </cell>
          <cell r="V142">
            <v>35599.244498025473</v>
          </cell>
          <cell r="W142">
            <v>34801.283939400557</v>
          </cell>
          <cell r="X142">
            <v>34007.040607511793</v>
          </cell>
          <cell r="Y142">
            <v>32984.703260484566</v>
          </cell>
          <cell r="Z142">
            <v>31963.366358318268</v>
          </cell>
          <cell r="AA142">
            <v>30951.208286436264</v>
          </cell>
          <cell r="AB142">
            <v>29946.82108235839</v>
          </cell>
          <cell r="AC142">
            <v>28950.524864436367</v>
          </cell>
          <cell r="AD142">
            <v>27964.922969703541</v>
          </cell>
          <cell r="AE142">
            <v>26988.268345001645</v>
          </cell>
          <cell r="AF142">
            <v>26020.877542367511</v>
          </cell>
          <cell r="AG142">
            <v>25063.065925714902</v>
          </cell>
          <cell r="AH142">
            <v>24492.654609478595</v>
          </cell>
        </row>
        <row r="143">
          <cell r="D143">
            <v>265935.48432798841</v>
          </cell>
          <cell r="E143">
            <v>268343.66309113771</v>
          </cell>
          <cell r="F143">
            <v>266146.08717639378</v>
          </cell>
          <cell r="G143">
            <v>264050.15988598141</v>
          </cell>
          <cell r="H143">
            <v>262068.53281233055</v>
          </cell>
          <cell r="I143">
            <v>260215.61573279978</v>
          </cell>
          <cell r="J143">
            <v>258529.67405505615</v>
          </cell>
          <cell r="K143">
            <v>257009.13466525459</v>
          </cell>
          <cell r="L143">
            <v>255675.22975785576</v>
          </cell>
          <cell r="M143">
            <v>254552.10244393907</v>
          </cell>
          <cell r="N143">
            <v>253667.19804376355</v>
          </cell>
          <cell r="O143">
            <v>252864.11506986036</v>
          </cell>
          <cell r="P143">
            <v>252367.53824293186</v>
          </cell>
          <cell r="Q143">
            <v>252247.11017008644</v>
          </cell>
          <cell r="R143">
            <v>252531.09579842328</v>
          </cell>
          <cell r="S143">
            <v>253270.22982597421</v>
          </cell>
          <cell r="T143">
            <v>254522.28879436426</v>
          </cell>
          <cell r="U143">
            <v>256353.06268716732</v>
          </cell>
          <cell r="V143">
            <v>258837.4064846797</v>
          </cell>
          <cell r="W143">
            <v>262060.46767441306</v>
          </cell>
          <cell r="X143">
            <v>266119.07040420215</v>
          </cell>
          <cell r="Y143">
            <v>270889.54333368567</v>
          </cell>
          <cell r="Z143">
            <v>276706.26331131998</v>
          </cell>
          <cell r="AA143">
            <v>283753.24660164816</v>
          </cell>
          <cell r="AB143">
            <v>292186.85249633173</v>
          </cell>
          <cell r="AC143">
            <v>302189.56373413804</v>
          </cell>
          <cell r="AD143">
            <v>313970.50601473055</v>
          </cell>
          <cell r="AE143">
            <v>327763.76971062942</v>
          </cell>
          <cell r="AF143">
            <v>343837.07703002478</v>
          </cell>
          <cell r="AG143">
            <v>362494.53181811306</v>
          </cell>
          <cell r="AH143">
            <v>384699.47635329253</v>
          </cell>
        </row>
        <row r="144">
          <cell r="D144">
            <v>22327.115682700864</v>
          </cell>
          <cell r="E144">
            <v>21918.449258349123</v>
          </cell>
          <cell r="F144">
            <v>21502.817124055731</v>
          </cell>
          <cell r="G144">
            <v>21085.879475452726</v>
          </cell>
          <cell r="H144">
            <v>20667.683016435596</v>
          </cell>
          <cell r="I144">
            <v>20248.27449827025</v>
          </cell>
          <cell r="J144">
            <v>19856.606577462877</v>
          </cell>
          <cell r="K144">
            <v>19465.965583326881</v>
          </cell>
          <cell r="L144">
            <v>19076.398469093605</v>
          </cell>
          <cell r="M144">
            <v>18687.95227627932</v>
          </cell>
          <cell r="N144">
            <v>18300.674145698122</v>
          </cell>
          <cell r="O144">
            <v>17767.042235411856</v>
          </cell>
          <cell r="P144">
            <v>17235.182827589255</v>
          </cell>
          <cell r="Q144">
            <v>16707.01760033199</v>
          </cell>
          <cell r="R144">
            <v>16181.807682952698</v>
          </cell>
          <cell r="S144">
            <v>15659.720104857235</v>
          </cell>
          <cell r="T144">
            <v>15140.921173347948</v>
          </cell>
          <cell r="U144">
            <v>14625.576485738402</v>
          </cell>
          <cell r="V144">
            <v>14113.85094190649</v>
          </cell>
          <cell r="W144">
            <v>13605.908757301226</v>
          </cell>
          <cell r="X144">
            <v>13101.913476418518</v>
          </cell>
          <cell r="Y144">
            <v>12374.827234649629</v>
          </cell>
          <cell r="Z144">
            <v>11648.882625686127</v>
          </cell>
          <cell r="AA144">
            <v>10932.242486628973</v>
          </cell>
          <cell r="AB144">
            <v>10223.482737229388</v>
          </cell>
          <cell r="AC144">
            <v>9522.9067937564068</v>
          </cell>
          <cell r="AD144">
            <v>8833.1006916381139</v>
          </cell>
          <cell r="AE144">
            <v>8152.2994610314818</v>
          </cell>
          <cell r="AF144">
            <v>7480.8011062965579</v>
          </cell>
          <cell r="AG144">
            <v>6818.9017964024479</v>
          </cell>
          <cell r="AH144">
            <v>6544.4027869246493</v>
          </cell>
        </row>
        <row r="145">
          <cell r="D145">
            <v>7462.4639529647093</v>
          </cell>
          <cell r="E145">
            <v>7171.2603239149403</v>
          </cell>
          <cell r="F145">
            <v>12917.62891016265</v>
          </cell>
          <cell r="G145">
            <v>27207.200747888015</v>
          </cell>
          <cell r="H145">
            <v>6295.3255229928263</v>
          </cell>
          <cell r="I145">
            <v>6012.5589120623781</v>
          </cell>
          <cell r="J145">
            <v>5931.2683462006771</v>
          </cell>
          <cell r="K145">
            <v>5864.3841885310021</v>
          </cell>
          <cell r="L145">
            <v>5811.5969674412427</v>
          </cell>
          <cell r="M145">
            <v>5772.5969927077613</v>
          </cell>
          <cell r="N145">
            <v>5747.0743582876048</v>
          </cell>
          <cell r="O145">
            <v>5561.1747806709773</v>
          </cell>
          <cell r="P145">
            <v>5401.1342349353799</v>
          </cell>
          <cell r="Q145">
            <v>5272.118413789176</v>
          </cell>
          <cell r="R145">
            <v>5170.774476023953</v>
          </cell>
          <cell r="S145">
            <v>5096.592291448208</v>
          </cell>
          <cell r="T145">
            <v>4966.3258816484677</v>
          </cell>
          <cell r="U145">
            <v>4856.521790520279</v>
          </cell>
          <cell r="V145">
            <v>4766.8642777857076</v>
          </cell>
          <cell r="W145">
            <v>4697.0364106406087</v>
          </cell>
          <cell r="X145">
            <v>4646.7200672761037</v>
          </cell>
          <cell r="Y145">
            <v>4448.2825663918984</v>
          </cell>
          <cell r="Z145">
            <v>4270.3038592715666</v>
          </cell>
          <cell r="AA145">
            <v>4127.3457283440885</v>
          </cell>
          <cell r="AB145">
            <v>4018.8169493198957</v>
          </cell>
          <cell r="AC145">
            <v>3944.1243070600822</v>
          </cell>
          <cell r="AD145">
            <v>3963.6965660821352</v>
          </cell>
          <cell r="AE145">
            <v>4020.4056794696353</v>
          </cell>
          <cell r="AF145">
            <v>4113.4789810498905</v>
          </cell>
          <cell r="AG145">
            <v>4242.1418314261327</v>
          </cell>
          <cell r="AH145">
            <v>4577.3336041549865</v>
          </cell>
        </row>
        <row r="146">
          <cell r="D146">
            <v>0</v>
          </cell>
          <cell r="E146">
            <v>3540.7743218276992</v>
          </cell>
          <cell r="F146">
            <v>6919.9144313515917</v>
          </cell>
          <cell r="G146">
            <v>10138.233882427094</v>
          </cell>
          <cell r="H146">
            <v>13196.546228909714</v>
          </cell>
          <cell r="I146">
            <v>16095.66502465474</v>
          </cell>
          <cell r="J146">
            <v>18440.802083120638</v>
          </cell>
          <cell r="K146">
            <v>20607.03429040112</v>
          </cell>
          <cell r="L146">
            <v>22595.880622180615</v>
          </cell>
          <cell r="M146">
            <v>24408.860054143697</v>
          </cell>
          <cell r="N146">
            <v>26047.491561974966</v>
          </cell>
          <cell r="O146">
            <v>31626.588476455396</v>
          </cell>
          <cell r="P146">
            <v>37352.14413465801</v>
          </cell>
          <cell r="Q146">
            <v>41589.188426119756</v>
          </cell>
          <cell r="R146">
            <v>45181.472861552989</v>
          </cell>
          <cell r="S146">
            <v>48133.736087917219</v>
          </cell>
          <cell r="T146">
            <v>50616.20274692672</v>
          </cell>
          <cell r="U146">
            <v>52479.478512086738</v>
          </cell>
          <cell r="V146">
            <v>53727.906765225183</v>
          </cell>
          <cell r="W146">
            <v>54365.831134455053</v>
          </cell>
          <cell r="X146">
            <v>54397.595492334003</v>
          </cell>
          <cell r="Y146">
            <v>54845.145391685175</v>
          </cell>
          <cell r="Z146">
            <v>57795.888485100382</v>
          </cell>
          <cell r="AA146">
            <v>59672.431802007617</v>
          </cell>
          <cell r="AB146">
            <v>60549.806188130926</v>
          </cell>
          <cell r="AC146">
            <v>60435.287163798566</v>
          </cell>
          <cell r="AD146">
            <v>59214.096582721948</v>
          </cell>
          <cell r="AE146">
            <v>57006.595659465806</v>
          </cell>
          <cell r="AF146">
            <v>53820.425937931097</v>
          </cell>
          <cell r="AG146">
            <v>49663.235141299083</v>
          </cell>
          <cell r="AH146">
            <v>33846.510497136813</v>
          </cell>
        </row>
        <row r="147">
          <cell r="D147">
            <v>0</v>
          </cell>
          <cell r="E147">
            <v>5843.4649914110432</v>
          </cell>
          <cell r="F147">
            <v>11540.066230236589</v>
          </cell>
          <cell r="G147">
            <v>17090.592829286357</v>
          </cell>
          <cell r="H147">
            <v>22495.833901370148</v>
          </cell>
          <cell r="I147">
            <v>27756.578559297741</v>
          </cell>
          <cell r="J147">
            <v>32652.152193480873</v>
          </cell>
          <cell r="K147">
            <v>37381.658030918727</v>
          </cell>
          <cell r="L147">
            <v>41945.179762591979</v>
          </cell>
          <cell r="M147">
            <v>46342.801079481287</v>
          </cell>
          <cell r="N147">
            <v>50574.605672567355</v>
          </cell>
          <cell r="O147">
            <v>58798.417788688319</v>
          </cell>
          <cell r="P147">
            <v>67017.346759567823</v>
          </cell>
          <cell r="Q147">
            <v>74203.080029734294</v>
          </cell>
          <cell r="R147">
            <v>80876.798532061046</v>
          </cell>
          <cell r="S147">
            <v>87039.848479142616</v>
          </cell>
          <cell r="T147">
            <v>92727.66303473142</v>
          </cell>
          <cell r="U147">
            <v>97913.633066222654</v>
          </cell>
          <cell r="V147">
            <v>102599.50057132269</v>
          </cell>
          <cell r="W147">
            <v>106787.0074745923</v>
          </cell>
          <cell r="X147">
            <v>110477.895629194</v>
          </cell>
          <cell r="Y147">
            <v>117942.66812739098</v>
          </cell>
          <cell r="Z147">
            <v>126913.2200271138</v>
          </cell>
          <cell r="AA147">
            <v>134976.47186006221</v>
          </cell>
          <cell r="AB147">
            <v>142144.70852125282</v>
          </cell>
          <cell r="AC147">
            <v>148421.02385344368</v>
          </cell>
          <cell r="AD147">
            <v>153754.41559199843</v>
          </cell>
          <cell r="AE147">
            <v>158194.37415269215</v>
          </cell>
          <cell r="AF147">
            <v>161743.64780594915</v>
          </cell>
          <cell r="AG147">
            <v>164404.98545333807</v>
          </cell>
          <cell r="AH147">
            <v>176311.81965880835</v>
          </cell>
        </row>
        <row r="148">
          <cell r="D148">
            <v>1049369.6122000003</v>
          </cell>
          <cell r="E148">
            <v>1043223.4426473719</v>
          </cell>
          <cell r="F148">
            <v>1023514.652748632</v>
          </cell>
          <cell r="G148">
            <v>1004413.2126669541</v>
          </cell>
          <cell r="H148">
            <v>985956.90042048809</v>
          </cell>
          <cell r="I148">
            <v>968188.77101577446</v>
          </cell>
          <cell r="J148">
            <v>951774.93202832818</v>
          </cell>
          <cell r="K148">
            <v>936198.64097712352</v>
          </cell>
          <cell r="L148">
            <v>921523.43993493542</v>
          </cell>
          <cell r="M148">
            <v>907821.61545893573</v>
          </cell>
          <cell r="N148">
            <v>895175.37567249057</v>
          </cell>
          <cell r="O148">
            <v>870845.07781888486</v>
          </cell>
          <cell r="P148">
            <v>848524.11404536734</v>
          </cell>
          <cell r="Q148">
            <v>828336.0012982504</v>
          </cell>
          <cell r="R148">
            <v>810450.03518248093</v>
          </cell>
          <cell r="S148">
            <v>795016.85961538949</v>
          </cell>
          <cell r="T148">
            <v>782008.70752086653</v>
          </cell>
          <cell r="U148">
            <v>771803.48558800062</v>
          </cell>
          <cell r="V148">
            <v>764624.25861895306</v>
          </cell>
          <cell r="W148">
            <v>760725.00825312722</v>
          </cell>
          <cell r="X148">
            <v>760394.7973020291</v>
          </cell>
          <cell r="Y148">
            <v>751983.53160559176</v>
          </cell>
          <cell r="Z148">
            <v>746727.25079942623</v>
          </cell>
          <cell r="AA148">
            <v>747041.01044253435</v>
          </cell>
          <cell r="AB148">
            <v>753328.09964248422</v>
          </cell>
          <cell r="AC148">
            <v>771075.44839033298</v>
          </cell>
          <cell r="AD148">
            <v>798255.99786703149</v>
          </cell>
          <cell r="AE148">
            <v>832609.72877184092</v>
          </cell>
          <cell r="AF148">
            <v>874938.45233883662</v>
          </cell>
          <cell r="AG148">
            <v>926153.49263951532</v>
          </cell>
          <cell r="AH148">
            <v>982029.3363952277</v>
          </cell>
        </row>
        <row r="149">
          <cell r="D149">
            <v>313520.94128169795</v>
          </cell>
          <cell r="E149">
            <v>309054.60465305683</v>
          </cell>
          <cell r="F149">
            <v>298414.79804982891</v>
          </cell>
          <cell r="G149">
            <v>288212.20965146663</v>
          </cell>
          <cell r="H149">
            <v>278461.77003320574</v>
          </cell>
          <cell r="I149">
            <v>269180.84544987191</v>
          </cell>
          <cell r="J149">
            <v>260518.61403323241</v>
          </cell>
          <cell r="K149">
            <v>252378.88806029479</v>
          </cell>
          <cell r="L149">
            <v>244788.51899833084</v>
          </cell>
          <cell r="M149">
            <v>237778.41594961303</v>
          </cell>
          <cell r="N149">
            <v>231384.09610870125</v>
          </cell>
          <cell r="O149">
            <v>216089.94353772001</v>
          </cell>
          <cell r="P149">
            <v>202170.16314657874</v>
          </cell>
          <cell r="Q149">
            <v>189679.08833095481</v>
          </cell>
          <cell r="R149">
            <v>178694.14780526591</v>
          </cell>
          <cell r="S149">
            <v>169274.04760427543</v>
          </cell>
          <cell r="T149">
            <v>161487.28491985268</v>
          </cell>
          <cell r="U149">
            <v>155413.48187086801</v>
          </cell>
          <cell r="V149">
            <v>151144.89867903283</v>
          </cell>
          <cell r="W149">
            <v>148788.15041391028</v>
          </cell>
          <cell r="X149">
            <v>148466.15472475014</v>
          </cell>
          <cell r="Y149">
            <v>143114.30608047679</v>
          </cell>
          <cell r="Z149">
            <v>139217.48939257101</v>
          </cell>
          <cell r="AA149">
            <v>138577.80705010259</v>
          </cell>
          <cell r="AB149">
            <v>141344.15603192343</v>
          </cell>
          <cell r="AC149">
            <v>147750.64142536948</v>
          </cell>
          <cell r="AD149">
            <v>158076.42106060099</v>
          </cell>
          <cell r="AE149">
            <v>172620.80700950895</v>
          </cell>
          <cell r="AF149">
            <v>191737.25004843663</v>
          </cell>
          <cell r="AG149">
            <v>215830.19260491553</v>
          </cell>
          <cell r="AH149">
            <v>245361.9567669291</v>
          </cell>
        </row>
        <row r="150">
          <cell r="D150">
            <v>221834.43765903774</v>
          </cell>
          <cell r="E150">
            <v>221006.65871508021</v>
          </cell>
          <cell r="F150">
            <v>217432.02417151548</v>
          </cell>
          <cell r="G150">
            <v>213953.45622156735</v>
          </cell>
          <cell r="H150">
            <v>210577.79265335185</v>
          </cell>
          <cell r="I150">
            <v>207312.93962329673</v>
          </cell>
          <cell r="J150">
            <v>204605.24428695094</v>
          </cell>
          <cell r="K150">
            <v>202059.10603379647</v>
          </cell>
          <cell r="L150">
            <v>199686.56824488196</v>
          </cell>
          <cell r="M150">
            <v>197501.43687184929</v>
          </cell>
          <cell r="N150">
            <v>195519.51611741752</v>
          </cell>
          <cell r="O150">
            <v>191026.91752569843</v>
          </cell>
          <cell r="P150">
            <v>187402.41802752341</v>
          </cell>
          <cell r="Q150">
            <v>183568.4257722513</v>
          </cell>
          <cell r="R150">
            <v>180129.12591528235</v>
          </cell>
          <cell r="S150">
            <v>177112.70691278778</v>
          </cell>
          <cell r="T150">
            <v>174352.08930249175</v>
          </cell>
          <cell r="U150">
            <v>172066.67277178736</v>
          </cell>
          <cell r="V150">
            <v>170299.28962888406</v>
          </cell>
          <cell r="W150">
            <v>169099.01013914854</v>
          </cell>
          <cell r="X150">
            <v>168521.97629273275</v>
          </cell>
          <cell r="Y150">
            <v>165942.50194723395</v>
          </cell>
          <cell r="Z150">
            <v>165755.84058827459</v>
          </cell>
          <cell r="AA150">
            <v>166513.2841575995</v>
          </cell>
          <cell r="AB150">
            <v>168307.88444749272</v>
          </cell>
          <cell r="AC150">
            <v>171245.98333900847</v>
          </cell>
          <cell r="AD150">
            <v>175610.92412275623</v>
          </cell>
          <cell r="AE150">
            <v>181394.59618296186</v>
          </cell>
          <cell r="AF150">
            <v>188754.88055304205</v>
          </cell>
          <cell r="AG150">
            <v>197871.63871984815</v>
          </cell>
          <cell r="AH150">
            <v>208949.66290059604</v>
          </cell>
        </row>
        <row r="151">
          <cell r="D151">
            <v>202943.65152000473</v>
          </cell>
          <cell r="E151">
            <v>198085.54851112521</v>
          </cell>
          <cell r="F151">
            <v>193206.03665904392</v>
          </cell>
          <cell r="G151">
            <v>188312.33836236582</v>
          </cell>
          <cell r="H151">
            <v>183406.06976078701</v>
          </cell>
          <cell r="I151">
            <v>178488.85410602912</v>
          </cell>
          <cell r="J151">
            <v>173591.22745171716</v>
          </cell>
          <cell r="K151">
            <v>168688.06625313914</v>
          </cell>
          <cell r="L151">
            <v>163781.0141507379</v>
          </cell>
          <cell r="M151">
            <v>158871.72126705211</v>
          </cell>
          <cell r="N151">
            <v>153961.84405049967</v>
          </cell>
          <cell r="O151">
            <v>148127.30529116368</v>
          </cell>
          <cell r="P151">
            <v>142260.9167878814</v>
          </cell>
          <cell r="Q151">
            <v>136442.58071002644</v>
          </cell>
          <cell r="R151">
            <v>130643.48113526445</v>
          </cell>
          <cell r="S151">
            <v>124870.42683176869</v>
          </cell>
          <cell r="T151">
            <v>119130.24663989243</v>
          </cell>
          <cell r="U151">
            <v>113429.78876720837</v>
          </cell>
          <cell r="V151">
            <v>107775.92008473081</v>
          </cell>
          <cell r="W151">
            <v>102175.52542436084</v>
          </cell>
          <cell r="X151">
            <v>96635.506877595806</v>
          </cell>
          <cell r="Y151">
            <v>90117.242290108348</v>
          </cell>
          <cell r="Z151">
            <v>83410.018120882101</v>
          </cell>
          <cell r="AA151">
            <v>76812.829001837337</v>
          </cell>
          <cell r="AB151">
            <v>70331.823129364508</v>
          </cell>
          <cell r="AC151">
            <v>63978.66780353881</v>
          </cell>
          <cell r="AD151">
            <v>57767.339833695674</v>
          </cell>
          <cell r="AE151">
            <v>51707.490805903712</v>
          </cell>
          <cell r="AF151">
            <v>45810.859959039793</v>
          </cell>
          <cell r="AG151">
            <v>40089.208276642326</v>
          </cell>
          <cell r="AH151">
            <v>34554.317379628628</v>
          </cell>
        </row>
        <row r="152">
          <cell r="D152">
            <v>311070.58173925988</v>
          </cell>
          <cell r="E152">
            <v>315089.6678208434</v>
          </cell>
          <cell r="F152">
            <v>314487.79466324556</v>
          </cell>
          <cell r="G152">
            <v>313974.10256331076</v>
          </cell>
          <cell r="H152">
            <v>313562.98779837857</v>
          </cell>
          <cell r="I152">
            <v>313270.61233270704</v>
          </cell>
          <cell r="J152">
            <v>313137.02488118765</v>
          </cell>
          <cell r="K152">
            <v>313162.39718213084</v>
          </cell>
          <cell r="L152">
            <v>313369.7350226288</v>
          </cell>
          <cell r="M152">
            <v>313784.96184961713</v>
          </cell>
          <cell r="N152">
            <v>314437.30987128906</v>
          </cell>
          <cell r="O152">
            <v>315752.73214857111</v>
          </cell>
          <cell r="P152">
            <v>316866.72058342228</v>
          </cell>
          <cell r="Q152">
            <v>318845.32644179789</v>
          </cell>
          <cell r="R152">
            <v>321205.73937911395</v>
          </cell>
          <cell r="S152">
            <v>324004.90565146832</v>
          </cell>
          <cell r="T152">
            <v>327306.81669537409</v>
          </cell>
          <cell r="U152">
            <v>331183.51375808392</v>
          </cell>
          <cell r="V152">
            <v>335716.10630698869</v>
          </cell>
          <cell r="W152">
            <v>340996.00937972451</v>
          </cell>
          <cell r="X152">
            <v>348388.31157694425</v>
          </cell>
          <cell r="Y152">
            <v>356106.34120588517</v>
          </cell>
          <cell r="Z152">
            <v>363522.05084026919</v>
          </cell>
          <cell r="AA152">
            <v>372138.183885245</v>
          </cell>
          <cell r="AB152">
            <v>382109.98338508152</v>
          </cell>
          <cell r="AC152">
            <v>393621.90837424854</v>
          </cell>
          <cell r="AD152">
            <v>406885.10990074422</v>
          </cell>
          <cell r="AE152">
            <v>422135.74405614956</v>
          </cell>
          <cell r="AF152">
            <v>439643.65248006315</v>
          </cell>
          <cell r="AG152">
            <v>459715.11154990265</v>
          </cell>
          <cell r="AH152">
            <v>481805.1307901431</v>
          </cell>
        </row>
        <row r="153">
          <cell r="D153">
            <v>92507.263988244042</v>
          </cell>
          <cell r="E153">
            <v>89638.192630721183</v>
          </cell>
          <cell r="F153">
            <v>86747.687282211715</v>
          </cell>
          <cell r="G153">
            <v>83842.960480328344</v>
          </cell>
          <cell r="H153">
            <v>80925.618174028801</v>
          </cell>
          <cell r="I153">
            <v>77997.273086094821</v>
          </cell>
          <cell r="J153">
            <v>75088.45039435997</v>
          </cell>
          <cell r="K153">
            <v>72174.015322619744</v>
          </cell>
          <cell r="L153">
            <v>69255.599915070954</v>
          </cell>
          <cell r="M153">
            <v>66334.842323991819</v>
          </cell>
          <cell r="N153">
            <v>63413.386644052531</v>
          </cell>
          <cell r="O153">
            <v>59697.624152515615</v>
          </cell>
          <cell r="P153">
            <v>55950.761723225172</v>
          </cell>
          <cell r="Q153">
            <v>52252.706728594902</v>
          </cell>
          <cell r="R153">
            <v>48574.648234264103</v>
          </cell>
          <cell r="S153">
            <v>44923.399767808238</v>
          </cell>
          <cell r="T153">
            <v>41305.794686400564</v>
          </cell>
          <cell r="U153">
            <v>37728.68545731972</v>
          </cell>
          <cell r="V153">
            <v>34198.942939102228</v>
          </cell>
          <cell r="W153">
            <v>30723.455663364086</v>
          </cell>
          <cell r="X153">
            <v>27309.129117315711</v>
          </cell>
          <cell r="Y153">
            <v>23038.75983737503</v>
          </cell>
          <cell r="Z153">
            <v>18580.869246877191</v>
          </cell>
          <cell r="AA153">
            <v>14234.425997518094</v>
          </cell>
          <cell r="AB153">
            <v>10005.550048333014</v>
          </cell>
          <cell r="AC153">
            <v>5905.878114533195</v>
          </cell>
          <cell r="AD153">
            <v>1949.3539798408165</v>
          </cell>
          <cell r="AE153">
            <v>-1854.4063322211987</v>
          </cell>
          <cell r="AF153">
            <v>-5493.7017814620885</v>
          </cell>
          <cell r="AG153">
            <v>-8956.8123214872558</v>
          </cell>
          <cell r="AH153">
            <v>-12232.000112493603</v>
          </cell>
        </row>
        <row r="154">
          <cell r="D154">
            <v>78081.78585770783</v>
          </cell>
          <cell r="E154">
            <v>76009.634633670008</v>
          </cell>
          <cell r="F154">
            <v>80010.606126323066</v>
          </cell>
          <cell r="G154">
            <v>92589.268602866694</v>
          </cell>
          <cell r="H154">
            <v>69999.921577949717</v>
          </cell>
          <cell r="I154">
            <v>68072.083095871072</v>
          </cell>
          <cell r="J154">
            <v>66616.54470588002</v>
          </cell>
          <cell r="K154">
            <v>65226.24798223027</v>
          </cell>
          <cell r="L154">
            <v>63900.235761206117</v>
          </cell>
          <cell r="M154">
            <v>62637.562964402438</v>
          </cell>
          <cell r="N154">
            <v>61437.296542755801</v>
          </cell>
          <cell r="O154">
            <v>58811.459100656219</v>
          </cell>
          <cell r="P154">
            <v>56449.741807895873</v>
          </cell>
          <cell r="Q154">
            <v>54139.09507667736</v>
          </cell>
          <cell r="R154">
            <v>51989.60541462696</v>
          </cell>
          <cell r="S154">
            <v>49997.98333383818</v>
          </cell>
          <cell r="T154">
            <v>47961.432527341283</v>
          </cell>
          <cell r="U154">
            <v>46058.826055273566</v>
          </cell>
          <cell r="V154">
            <v>44287.012045886215</v>
          </cell>
          <cell r="W154">
            <v>42642.884017877994</v>
          </cell>
          <cell r="X154">
            <v>41123.380639724914</v>
          </cell>
          <cell r="Y154">
            <v>38445.242711832361</v>
          </cell>
          <cell r="Z154">
            <v>36179.135694244556</v>
          </cell>
          <cell r="AA154">
            <v>34128.589951589165</v>
          </cell>
          <cell r="AB154">
            <v>32288.520691491183</v>
          </cell>
          <cell r="AC154">
            <v>30653.91683960531</v>
          </cell>
          <cell r="AD154">
            <v>29381.772359898547</v>
          </cell>
          <cell r="AE154">
            <v>28320.611199953288</v>
          </cell>
          <cell r="AF154">
            <v>27465.641080357444</v>
          </cell>
          <cell r="AG154">
            <v>26812.141867290044</v>
          </cell>
          <cell r="AH154">
            <v>26355.465179665916</v>
          </cell>
        </row>
        <row r="155">
          <cell r="D155">
            <v>0.18308938531480826</v>
          </cell>
          <cell r="E155">
            <v>0.36616808415740071</v>
          </cell>
          <cell r="F155">
            <v>0.73074881534695013</v>
          </cell>
          <cell r="G155">
            <v>1.4542220395268413</v>
          </cell>
          <cell r="H155">
            <v>2.8830296660332908</v>
          </cell>
          <cell r="I155">
            <v>5.6863795585559087</v>
          </cell>
          <cell r="J155">
            <v>11.097508015959804</v>
          </cell>
          <cell r="K155">
            <v>21.449391425578458</v>
          </cell>
          <cell r="L155">
            <v>40.918877301514996</v>
          </cell>
          <cell r="M155">
            <v>76.704661014662136</v>
          </cell>
          <cell r="N155">
            <v>141.10869342961277</v>
          </cell>
          <cell r="O155">
            <v>236.51865617793078</v>
          </cell>
          <cell r="P155">
            <v>384.14057192318501</v>
          </cell>
          <cell r="Q155">
            <v>595.04359020186018</v>
          </cell>
          <cell r="R155">
            <v>875.1439983742257</v>
          </cell>
          <cell r="S155">
            <v>1216.8464954294236</v>
          </cell>
          <cell r="T155">
            <v>1596.8084086125675</v>
          </cell>
          <cell r="U155">
            <v>1981.1411537728072</v>
          </cell>
          <cell r="V155">
            <v>2429.8997017171055</v>
          </cell>
          <cell r="W155">
            <v>2858.2813039437992</v>
          </cell>
          <cell r="X155">
            <v>3229.5110950517674</v>
          </cell>
          <cell r="Y155">
            <v>3584.5509123965471</v>
          </cell>
          <cell r="Z155">
            <v>3923.670077080068</v>
          </cell>
          <cell r="AA155">
            <v>4205.6416577942946</v>
          </cell>
          <cell r="AB155">
            <v>4444.3898180609376</v>
          </cell>
          <cell r="AC155">
            <v>4659.6727361688681</v>
          </cell>
          <cell r="AD155">
            <v>4874.0992993595464</v>
          </cell>
          <cell r="AE155">
            <v>5114.9925784344841</v>
          </cell>
          <cell r="AF155">
            <v>5403.3318537290334</v>
          </cell>
          <cell r="AG155">
            <v>5746.2396809503398</v>
          </cell>
          <cell r="AH155">
            <v>6128.8430238245246</v>
          </cell>
        </row>
        <row r="156">
          <cell r="D156">
            <v>0.9764371415502342</v>
          </cell>
          <cell r="E156">
            <v>1.9528172908921777</v>
          </cell>
          <cell r="F156">
            <v>3.8971690424419463</v>
          </cell>
          <cell r="G156">
            <v>7.755536504824863</v>
          </cell>
          <cell r="H156">
            <v>15.375534967610097</v>
          </cell>
          <cell r="I156">
            <v>30.326128368278141</v>
          </cell>
          <cell r="J156">
            <v>59.184310367326276</v>
          </cell>
          <cell r="K156">
            <v>114.3921173560791</v>
          </cell>
          <cell r="L156">
            <v>218.22516646192776</v>
          </cell>
          <cell r="M156">
            <v>409.07494345429262</v>
          </cell>
          <cell r="N156">
            <v>752.54919351764011</v>
          </cell>
          <cell r="O156">
            <v>1261.3817025197172</v>
          </cell>
          <cell r="P156">
            <v>2048.6666736971656</v>
          </cell>
          <cell r="Q156">
            <v>3173.4371783239594</v>
          </cell>
          <cell r="R156">
            <v>4667.2454700095495</v>
          </cell>
          <cell r="S156">
            <v>6489.5849186426158</v>
          </cell>
          <cell r="T156">
            <v>8515.9663157322702</v>
          </cell>
          <cell r="U156">
            <v>10565.657871816526</v>
          </cell>
          <cell r="V156">
            <v>12958.939781893067</v>
          </cell>
          <cell r="W156">
            <v>15243.549053215533</v>
          </cell>
          <cell r="X156">
            <v>17223.361020274649</v>
          </cell>
          <cell r="Y156">
            <v>19116.829960533389</v>
          </cell>
          <cell r="Z156">
            <v>20925.392194980406</v>
          </cell>
          <cell r="AA156">
            <v>22429.179669047215</v>
          </cell>
          <cell r="AB156">
            <v>23702.45157806751</v>
          </cell>
          <cell r="AC156">
            <v>24850.580601606805</v>
          </cell>
          <cell r="AD156">
            <v>25994.142584046935</v>
          </cell>
          <cell r="AE156">
            <v>27278.854662981259</v>
          </cell>
          <cell r="AF156">
            <v>28816.601798246254</v>
          </cell>
          <cell r="AG156">
            <v>30645.369413864511</v>
          </cell>
          <cell r="AH156">
            <v>32685.837864950721</v>
          </cell>
        </row>
        <row r="157">
          <cell r="D157">
            <v>1049368.4526734734</v>
          </cell>
          <cell r="E157">
            <v>1043221.1236619968</v>
          </cell>
          <cell r="F157">
            <v>1023510.0248307742</v>
          </cell>
          <cell r="G157">
            <v>1004404.0029084098</v>
          </cell>
          <cell r="H157">
            <v>985938.64185585442</v>
          </cell>
          <cell r="I157">
            <v>968152.75850784767</v>
          </cell>
          <cell r="J157">
            <v>951704.65020994493</v>
          </cell>
          <cell r="K157">
            <v>936062.79946834187</v>
          </cell>
          <cell r="L157">
            <v>921264.29589117202</v>
          </cell>
          <cell r="M157">
            <v>907335.83585446689</v>
          </cell>
          <cell r="N157">
            <v>894281.7177855433</v>
          </cell>
          <cell r="O157">
            <v>869347.17746018723</v>
          </cell>
          <cell r="P157">
            <v>846091.30679974693</v>
          </cell>
          <cell r="Q157">
            <v>824567.52052972454</v>
          </cell>
          <cell r="R157">
            <v>804907.64571409719</v>
          </cell>
          <cell r="S157">
            <v>787310.42820131744</v>
          </cell>
          <cell r="T157">
            <v>771895.93279652169</v>
          </cell>
          <cell r="U157">
            <v>759256.68656241125</v>
          </cell>
          <cell r="V157">
            <v>749235.41913534293</v>
          </cell>
          <cell r="W157">
            <v>742623.17789596785</v>
          </cell>
          <cell r="X157">
            <v>739941.92518670263</v>
          </cell>
          <cell r="Y157">
            <v>729282.15073266183</v>
          </cell>
          <cell r="Z157">
            <v>721878.1885273658</v>
          </cell>
          <cell r="AA157">
            <v>720406.18911569286</v>
          </cell>
          <cell r="AB157">
            <v>725181.25824635581</v>
          </cell>
          <cell r="AC157">
            <v>741565.19505255739</v>
          </cell>
          <cell r="AD157">
            <v>767387.75598362496</v>
          </cell>
          <cell r="AE157">
            <v>800215.88153042516</v>
          </cell>
          <cell r="AF157">
            <v>840718.51868686127</v>
          </cell>
          <cell r="AG157">
            <v>889761.88354470045</v>
          </cell>
          <cell r="AH157">
            <v>943214.65550645243</v>
          </cell>
        </row>
        <row r="158">
          <cell r="D158">
            <v>313520.64955084526</v>
          </cell>
          <cell r="E158">
            <v>309054.02613157127</v>
          </cell>
          <cell r="F158">
            <v>298413.66179554118</v>
          </cell>
          <cell r="G158">
            <v>288209.98423240113</v>
          </cell>
          <cell r="H158">
            <v>278457.42755263642</v>
          </cell>
          <cell r="I158">
            <v>269172.41402294592</v>
          </cell>
          <cell r="J158">
            <v>260502.41417968454</v>
          </cell>
          <cell r="K158">
            <v>252348.05042165963</v>
          </cell>
          <cell r="L158">
            <v>244730.55084148163</v>
          </cell>
          <cell r="M158">
            <v>237671.27023904293</v>
          </cell>
          <cell r="N158">
            <v>231189.57789511813</v>
          </cell>
          <cell r="O158">
            <v>215776.94653306372</v>
          </cell>
          <cell r="P158">
            <v>201682.04587471983</v>
          </cell>
          <cell r="Q158">
            <v>188952.40897630085</v>
          </cell>
          <cell r="R158">
            <v>177665.07825667423</v>
          </cell>
          <cell r="S158">
            <v>167892.29287396476</v>
          </cell>
          <cell r="T158">
            <v>159728.71079456416</v>
          </cell>
          <cell r="U158">
            <v>153285.93812588952</v>
          </cell>
          <cell r="V158">
            <v>148583.27757135357</v>
          </cell>
          <cell r="W158">
            <v>145806.70581202995</v>
          </cell>
          <cell r="X158">
            <v>145103.31453806139</v>
          </cell>
          <cell r="Y158">
            <v>139476.072343604</v>
          </cell>
          <cell r="Z158">
            <v>135316.22482398682</v>
          </cell>
          <cell r="AA158">
            <v>134417.1431922669</v>
          </cell>
          <cell r="AB158">
            <v>136896.95299279687</v>
          </cell>
          <cell r="AC158">
            <v>142988.86457027038</v>
          </cell>
          <cell r="AD158">
            <v>152928.87310705642</v>
          </cell>
          <cell r="AE158">
            <v>166965.21863058754</v>
          </cell>
          <cell r="AF158">
            <v>185422.27329805278</v>
          </cell>
          <cell r="AG158">
            <v>208688.61614312098</v>
          </cell>
          <cell r="AH158">
            <v>237195.33603587263</v>
          </cell>
        </row>
        <row r="159">
          <cell r="D159">
            <v>233277.21432217921</v>
          </cell>
          <cell r="E159">
            <v>227085.25629801516</v>
          </cell>
          <cell r="F159">
            <v>239036.29530020984</v>
          </cell>
          <cell r="G159">
            <v>276611.88255389506</v>
          </cell>
          <cell r="H159">
            <v>209114.44820575358</v>
          </cell>
          <cell r="I159">
            <v>203336.84277578254</v>
          </cell>
          <cell r="J159">
            <v>198953.47578091713</v>
          </cell>
          <cell r="K159">
            <v>194733.12549421244</v>
          </cell>
          <cell r="L159">
            <v>190645.82764185045</v>
          </cell>
          <cell r="M159">
            <v>186641.92228454436</v>
          </cell>
          <cell r="N159">
            <v>182638.39200651506</v>
          </cell>
          <cell r="O159">
            <v>174172.76199937778</v>
          </cell>
          <cell r="P159">
            <v>166150.69350610735</v>
          </cell>
          <cell r="Q159">
            <v>157867.95783944533</v>
          </cell>
          <cell r="R159">
            <v>149611.21961523496</v>
          </cell>
          <cell r="S159">
            <v>141419.97899566582</v>
          </cell>
          <cell r="T159">
            <v>132847.18741834472</v>
          </cell>
          <cell r="U159">
            <v>124649.80322886947</v>
          </cell>
          <cell r="V159">
            <v>116429.95877171021</v>
          </cell>
          <cell r="W159">
            <v>108737.75902068037</v>
          </cell>
          <cell r="X159">
            <v>101808.24891004336</v>
          </cell>
          <cell r="Y159">
            <v>91546.889865505684</v>
          </cell>
          <cell r="Z159">
            <v>82489.632108044258</v>
          </cell>
          <cell r="AA159">
            <v>74461.98880005721</v>
          </cell>
          <cell r="AB159">
            <v>67366.406070602447</v>
          </cell>
          <cell r="AC159">
            <v>61172.175766932058</v>
          </cell>
          <cell r="AD159">
            <v>56134.72393932772</v>
          </cell>
          <cell r="AE159">
            <v>51573.938829912724</v>
          </cell>
          <cell r="AF159">
            <v>47340.441215129613</v>
          </cell>
          <cell r="AG159">
            <v>43375.861248880261</v>
          </cell>
          <cell r="AH159">
            <v>39651.47938963888</v>
          </cell>
        </row>
        <row r="160">
          <cell r="D160">
            <v>202943.23724292027</v>
          </cell>
          <cell r="E160">
            <v>196648.63160798559</v>
          </cell>
          <cell r="F160">
            <v>190306.602550857</v>
          </cell>
          <cell r="G160">
            <v>183932.59870751781</v>
          </cell>
          <cell r="H160">
            <v>177529.41012607716</v>
          </cell>
          <cell r="I160">
            <v>171099.17777727707</v>
          </cell>
          <cell r="J160">
            <v>164706.34834626425</v>
          </cell>
          <cell r="K160">
            <v>158291.08528966471</v>
          </cell>
          <cell r="L160">
            <v>151848.75859831367</v>
          </cell>
          <cell r="M160">
            <v>145369.19504754822</v>
          </cell>
          <cell r="N160">
            <v>138833.17258210128</v>
          </cell>
          <cell r="O160">
            <v>130494.73658224747</v>
          </cell>
          <cell r="P160">
            <v>121992.00062640481</v>
          </cell>
          <cell r="Q160">
            <v>113485.91372235678</v>
          </cell>
          <cell r="R160">
            <v>104913.17795125701</v>
          </cell>
          <cell r="S160">
            <v>96317.400592821141</v>
          </cell>
          <cell r="T160">
            <v>87771.135447898763</v>
          </cell>
          <cell r="U160">
            <v>79363.121908223067</v>
          </cell>
          <cell r="V160">
            <v>71018.874300314244</v>
          </cell>
          <cell r="W160">
            <v>62909.881109989496</v>
          </cell>
          <cell r="X160">
            <v>55109.20403993268</v>
          </cell>
          <cell r="Y160">
            <v>45516.8198679981</v>
          </cell>
          <cell r="Z160">
            <v>35635.174313034579</v>
          </cell>
          <cell r="AA160">
            <v>26168.232109616652</v>
          </cell>
          <cell r="AB160">
            <v>17095.627176146209</v>
          </cell>
          <cell r="AC160">
            <v>8432.894100795007</v>
          </cell>
          <cell r="AD160">
            <v>149.70044628684124</v>
          </cell>
          <cell r="AE160">
            <v>-7784.7518844288988</v>
          </cell>
          <cell r="AF160">
            <v>-15362.195916085222</v>
          </cell>
          <cell r="AG160">
            <v>-22559.679906705147</v>
          </cell>
          <cell r="AH160">
            <v>-29357.837993816076</v>
          </cell>
        </row>
        <row r="161">
          <cell r="D161">
            <v>299627.3515575286</v>
          </cell>
          <cell r="E161">
            <v>310433.20962442481</v>
          </cell>
          <cell r="F161">
            <v>295753.4651841661</v>
          </cell>
          <cell r="G161">
            <v>255649.53741459583</v>
          </cell>
          <cell r="H161">
            <v>320837.3559713873</v>
          </cell>
          <cell r="I161">
            <v>324544.32393184211</v>
          </cell>
          <cell r="J161">
            <v>327542.41190307908</v>
          </cell>
          <cell r="K161">
            <v>330690.5382628052</v>
          </cell>
          <cell r="L161">
            <v>334039.15880952624</v>
          </cell>
          <cell r="M161">
            <v>337653.44828333147</v>
          </cell>
          <cell r="N161">
            <v>341620.57530180877</v>
          </cell>
          <cell r="O161">
            <v>348902.73234549834</v>
          </cell>
          <cell r="P161">
            <v>356266.56679251499</v>
          </cell>
          <cell r="Q161">
            <v>364261.23999162158</v>
          </cell>
          <cell r="R161">
            <v>372718.16989093099</v>
          </cell>
          <cell r="S161">
            <v>381680.7557388657</v>
          </cell>
          <cell r="T161">
            <v>391548.89913571411</v>
          </cell>
          <cell r="U161">
            <v>401957.82329942926</v>
          </cell>
          <cell r="V161">
            <v>413203.30849196494</v>
          </cell>
          <cell r="W161">
            <v>425168.83195326809</v>
          </cell>
          <cell r="X161">
            <v>437921.15769866516</v>
          </cell>
          <cell r="Y161">
            <v>452742.36865555396</v>
          </cell>
          <cell r="Z161">
            <v>468437.15728230012</v>
          </cell>
          <cell r="AA161">
            <v>485358.8250137521</v>
          </cell>
          <cell r="AB161">
            <v>503822.27200681018</v>
          </cell>
          <cell r="AC161">
            <v>528971.26061455987</v>
          </cell>
          <cell r="AD161">
            <v>558174.45849095401</v>
          </cell>
          <cell r="AE161">
            <v>589461.47595435381</v>
          </cell>
          <cell r="AF161">
            <v>623318.00008976413</v>
          </cell>
          <cell r="AG161">
            <v>660257.0860594043</v>
          </cell>
          <cell r="AH161">
            <v>695725.6780747571</v>
          </cell>
        </row>
        <row r="162">
          <cell r="D162">
            <v>92507.075149424345</v>
          </cell>
          <cell r="E162">
            <v>89637.82183299138</v>
          </cell>
          <cell r="F162">
            <v>86746.951624365625</v>
          </cell>
          <cell r="G162">
            <v>83841.506434128969</v>
          </cell>
          <cell r="H162">
            <v>80922.758042477741</v>
          </cell>
          <cell r="I162">
            <v>77991.68236240129</v>
          </cell>
          <cell r="J162">
            <v>75077.65595469065</v>
          </cell>
          <cell r="K162">
            <v>72153.403687196667</v>
          </cell>
          <cell r="L162">
            <v>69216.815075177059</v>
          </cell>
          <cell r="M162">
            <v>66263.252884737332</v>
          </cell>
          <cell r="N162">
            <v>63283.955177636635</v>
          </cell>
          <cell r="O162">
            <v>59483.068111151981</v>
          </cell>
          <cell r="P162">
            <v>55607.288633458207</v>
          </cell>
          <cell r="Q162">
            <v>51729.981701971599</v>
          </cell>
          <cell r="R162">
            <v>47822.294394983248</v>
          </cell>
          <cell r="S162">
            <v>43904.104102627069</v>
          </cell>
          <cell r="T162">
            <v>40008.482830645902</v>
          </cell>
          <cell r="U162">
            <v>36175.880419553287</v>
          </cell>
          <cell r="V162">
            <v>32372.344263252256</v>
          </cell>
          <cell r="W162">
            <v>28676.043501351844</v>
          </cell>
          <cell r="X162">
            <v>25120.281655134862</v>
          </cell>
          <cell r="Y162">
            <v>20747.810734149509</v>
          </cell>
          <cell r="Z162">
            <v>16243.486567590589</v>
          </cell>
          <cell r="AA162">
            <v>11928.195524910674</v>
          </cell>
          <cell r="AB162">
            <v>7792.6541893943713</v>
          </cell>
          <cell r="AC162">
            <v>3843.9436509806396</v>
          </cell>
          <cell r="AD162">
            <v>68.237555597789651</v>
          </cell>
          <cell r="AE162">
            <v>-3548.5027112802172</v>
          </cell>
          <cell r="AF162">
            <v>-7002.508836342372</v>
          </cell>
          <cell r="AG162">
            <v>-10283.318788191522</v>
          </cell>
          <cell r="AH162">
            <v>-13382.105077331473</v>
          </cell>
        </row>
        <row r="163">
          <cell r="D163">
            <v>78081.396351649411</v>
          </cell>
          <cell r="E163">
            <v>76008.85476166883</v>
          </cell>
          <cell r="F163">
            <v>80009.047475971412</v>
          </cell>
          <cell r="G163">
            <v>92586.162347760372</v>
          </cell>
          <cell r="H163">
            <v>69993.7546864709</v>
          </cell>
          <cell r="I163">
            <v>68059.903149140882</v>
          </cell>
          <cell r="J163">
            <v>66592.724210660715</v>
          </cell>
          <cell r="K163">
            <v>65180.109419128305</v>
          </cell>
          <cell r="L163">
            <v>63812.029280890914</v>
          </cell>
          <cell r="M163">
            <v>62471.861866483538</v>
          </cell>
          <cell r="N163">
            <v>61131.819996758102</v>
          </cell>
          <cell r="O163">
            <v>58298.246156833964</v>
          </cell>
          <cell r="P163">
            <v>55613.13903480686</v>
          </cell>
          <cell r="Q163">
            <v>52840.782684686077</v>
          </cell>
          <cell r="R163">
            <v>50077.128070026665</v>
          </cell>
          <cell r="S163">
            <v>47335.396489911938</v>
          </cell>
          <cell r="T163">
            <v>44465.954058794705</v>
          </cell>
          <cell r="U163">
            <v>41722.166133321749</v>
          </cell>
          <cell r="V163">
            <v>38970.860418045391</v>
          </cell>
          <cell r="W163">
            <v>36396.165331251759</v>
          </cell>
          <cell r="X163">
            <v>34076.75395177539</v>
          </cell>
          <cell r="Y163">
            <v>30642.122562716693</v>
          </cell>
          <cell r="Z163">
            <v>27610.522005953022</v>
          </cell>
          <cell r="AA163">
            <v>24923.548909493991</v>
          </cell>
          <cell r="AB163">
            <v>22548.550523756669</v>
          </cell>
          <cell r="AC163">
            <v>20475.248367609045</v>
          </cell>
          <cell r="AD163">
            <v>18789.137386318413</v>
          </cell>
          <cell r="AE163">
            <v>17262.573933313928</v>
          </cell>
          <cell r="AF163">
            <v>15845.558533099531</v>
          </cell>
          <cell r="AG163">
            <v>14518.553919245598</v>
          </cell>
          <cell r="AH163">
            <v>13271.947228740933</v>
          </cell>
        </row>
        <row r="164">
          <cell r="D164">
            <v>240749.67092330955</v>
          </cell>
          <cell r="E164">
            <v>241331.08723174367</v>
          </cell>
          <cell r="F164">
            <v>242021.43921149182</v>
          </cell>
          <cell r="G164">
            <v>242815.26796224565</v>
          </cell>
          <cell r="H164">
            <v>243706.06437388135</v>
          </cell>
          <cell r="I164">
            <v>244685.29563448843</v>
          </cell>
          <cell r="J164">
            <v>244863.62831287162</v>
          </cell>
          <cell r="K164">
            <v>245067.01045377934</v>
          </cell>
          <cell r="L164">
            <v>245264.18671662535</v>
          </cell>
          <cell r="M164">
            <v>245404.78996981864</v>
          </cell>
          <cell r="N164">
            <v>245406.15949235382</v>
          </cell>
          <cell r="O164">
            <v>232131.75222936631</v>
          </cell>
          <cell r="P164">
            <v>219541.98476992868</v>
          </cell>
          <cell r="Q164">
            <v>206661.59287665124</v>
          </cell>
          <cell r="R164">
            <v>193949.50017759728</v>
          </cell>
          <cell r="S164">
            <v>181443.0818300925</v>
          </cell>
          <cell r="T164">
            <v>169350.02289086714</v>
          </cell>
          <cell r="U164">
            <v>157797.79647156922</v>
          </cell>
          <cell r="V164">
            <v>152929.3079589663</v>
          </cell>
          <cell r="W164">
            <v>148699.20970486887</v>
          </cell>
          <cell r="X164">
            <v>144275.2994310701</v>
          </cell>
          <cell r="Y164">
            <v>141791.46609593934</v>
          </cell>
          <cell r="Z164">
            <v>140659.00248073071</v>
          </cell>
          <cell r="AA164">
            <v>138861.56066031719</v>
          </cell>
          <cell r="AB164">
            <v>136411.95683683077</v>
          </cell>
          <cell r="AC164">
            <v>133257.00194502925</v>
          </cell>
          <cell r="AD164">
            <v>129263.87902528699</v>
          </cell>
          <cell r="AE164">
            <v>124383.77339766323</v>
          </cell>
          <cell r="AF164">
            <v>118549.56729459744</v>
          </cell>
          <cell r="AG164">
            <v>111779.79363980572</v>
          </cell>
          <cell r="AH164">
            <v>104230.24117800551</v>
          </cell>
        </row>
        <row r="165">
          <cell r="D165">
            <v>1552680.8935517822</v>
          </cell>
          <cell r="E165">
            <v>1534954.1588432728</v>
          </cell>
          <cell r="F165">
            <v>1517373.5433382352</v>
          </cell>
          <cell r="G165">
            <v>1499936.3210106969</v>
          </cell>
          <cell r="H165">
            <v>1482638.6952120552</v>
          </cell>
          <cell r="I165">
            <v>1465474.8251791056</v>
          </cell>
          <cell r="J165">
            <v>1444352.079089466</v>
          </cell>
          <cell r="K165">
            <v>1423338.2652038985</v>
          </cell>
          <cell r="L165">
            <v>1402405.3284663586</v>
          </cell>
          <cell r="M165">
            <v>1381506.0761043017</v>
          </cell>
          <cell r="N165">
            <v>1360560.995830276</v>
          </cell>
          <cell r="O165">
            <v>1317455.4923395994</v>
          </cell>
          <cell r="P165">
            <v>1278267.1836565263</v>
          </cell>
          <cell r="Q165">
            <v>1235549.117000178</v>
          </cell>
          <cell r="R165">
            <v>1193213.4929285888</v>
          </cell>
          <cell r="S165">
            <v>1151302.3288391687</v>
          </cell>
          <cell r="T165">
            <v>1110461.9491295239</v>
          </cell>
          <cell r="U165">
            <v>1070385.0595876989</v>
          </cell>
          <cell r="V165">
            <v>1030685.2402041419</v>
          </cell>
          <cell r="W165">
            <v>991893.47177293769</v>
          </cell>
          <cell r="X165">
            <v>954236.568774382</v>
          </cell>
          <cell r="Y165">
            <v>895906.51743197488</v>
          </cell>
          <cell r="Z165">
            <v>848820.0244512104</v>
          </cell>
          <cell r="AA165">
            <v>803418.12288189388</v>
          </cell>
          <cell r="AB165">
            <v>759843.52726515592</v>
          </cell>
          <cell r="AC165">
            <v>717960.80482854671</v>
          </cell>
          <cell r="AD165">
            <v>677349.04685147945</v>
          </cell>
          <cell r="AE165">
            <v>638105.24659400608</v>
          </cell>
          <cell r="AF165">
            <v>600086.22233986564</v>
          </cell>
          <cell r="AG165">
            <v>563236.54344325885</v>
          </cell>
          <cell r="AH165">
            <v>527640.07472788717</v>
          </cell>
        </row>
        <row r="166">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row>
        <row r="167">
          <cell r="D167">
            <v>0</v>
          </cell>
          <cell r="E167">
            <v>6.0026650317013264E-11</v>
          </cell>
          <cell r="F167">
            <v>-2.5829649530351162E-10</v>
          </cell>
          <cell r="G167">
            <v>-3.2741809263825417E-11</v>
          </cell>
          <cell r="H167">
            <v>6.9121597334742546E-11</v>
          </cell>
          <cell r="I167">
            <v>-1.6370904631912708E-10</v>
          </cell>
          <cell r="J167">
            <v>8.7311491370201111E-11</v>
          </cell>
          <cell r="K167">
            <v>0</v>
          </cell>
          <cell r="L167">
            <v>-1.6007106751203537E-10</v>
          </cell>
          <cell r="M167">
            <v>0</v>
          </cell>
          <cell r="N167">
            <v>8.7311491370201111E-11</v>
          </cell>
          <cell r="O167">
            <v>-2.4738255888223648E-10</v>
          </cell>
          <cell r="P167">
            <v>2.1100277081131935E-10</v>
          </cell>
          <cell r="Q167">
            <v>0</v>
          </cell>
          <cell r="R167">
            <v>0</v>
          </cell>
          <cell r="S167">
            <v>0</v>
          </cell>
          <cell r="T167">
            <v>-1.3096723705530167E-10</v>
          </cell>
          <cell r="U167">
            <v>-2.4738255888223648E-10</v>
          </cell>
          <cell r="V167">
            <v>0</v>
          </cell>
          <cell r="W167">
            <v>0</v>
          </cell>
          <cell r="X167">
            <v>0</v>
          </cell>
          <cell r="Y167">
            <v>0</v>
          </cell>
          <cell r="Z167">
            <v>0</v>
          </cell>
          <cell r="AA167">
            <v>0</v>
          </cell>
          <cell r="AB167">
            <v>0</v>
          </cell>
          <cell r="AC167">
            <v>0</v>
          </cell>
          <cell r="AD167">
            <v>0</v>
          </cell>
          <cell r="AE167">
            <v>0</v>
          </cell>
          <cell r="AF167">
            <v>0</v>
          </cell>
          <cell r="AG167">
            <v>0</v>
          </cell>
          <cell r="AH167">
            <v>0</v>
          </cell>
        </row>
        <row r="168">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-4940.6361053447472</v>
          </cell>
          <cell r="AD169">
            <v>-11997.457150472444</v>
          </cell>
          <cell r="AE169">
            <v>-18363.647482014843</v>
          </cell>
          <cell r="AF169">
            <v>-24038.278465484735</v>
          </cell>
          <cell r="AG169">
            <v>-29020.47253886424</v>
          </cell>
          <cell r="AH169">
            <v>-27482.83371420193</v>
          </cell>
        </row>
      </sheetData>
      <sheetData sheetId="6">
        <row r="4">
          <cell r="D4">
            <v>1049369.6122000003</v>
          </cell>
          <cell r="E4">
            <v>1049369.6122000003</v>
          </cell>
          <cell r="F4">
            <v>1049369.6122000003</v>
          </cell>
          <cell r="G4">
            <v>1049369.6122000003</v>
          </cell>
          <cell r="H4">
            <v>1049369.6122000003</v>
          </cell>
          <cell r="I4">
            <v>1049369.6122000003</v>
          </cell>
          <cell r="J4">
            <v>1049369.6122000003</v>
          </cell>
          <cell r="K4">
            <v>1049369.6122000003</v>
          </cell>
          <cell r="L4">
            <v>1049369.6122000003</v>
          </cell>
          <cell r="M4">
            <v>1049369.6122000003</v>
          </cell>
          <cell r="N4">
            <v>1049369.6122000003</v>
          </cell>
          <cell r="O4">
            <v>1049369.6122000003</v>
          </cell>
          <cell r="P4">
            <v>1049369.6122000003</v>
          </cell>
          <cell r="Q4">
            <v>1049369.6122000003</v>
          </cell>
          <cell r="R4">
            <v>1049369.6122000003</v>
          </cell>
          <cell r="S4">
            <v>1049369.6122000003</v>
          </cell>
          <cell r="T4">
            <v>1049369.6122000003</v>
          </cell>
          <cell r="U4">
            <v>1049369.6122000003</v>
          </cell>
          <cell r="V4">
            <v>1049369.6122000003</v>
          </cell>
          <cell r="W4">
            <v>1049369.6122000003</v>
          </cell>
          <cell r="X4">
            <v>1049369.6122000003</v>
          </cell>
          <cell r="Y4">
            <v>1049369.6122000003</v>
          </cell>
          <cell r="Z4">
            <v>1049369.6122000003</v>
          </cell>
          <cell r="AA4">
            <v>1049369.6122000003</v>
          </cell>
          <cell r="AB4">
            <v>1049369.6122000003</v>
          </cell>
          <cell r="AC4">
            <v>1049369.6122000003</v>
          </cell>
          <cell r="AD4">
            <v>1049369.6122000003</v>
          </cell>
          <cell r="AE4">
            <v>1049369.6122000003</v>
          </cell>
          <cell r="AF4">
            <v>1049369.6122000003</v>
          </cell>
          <cell r="AG4">
            <v>1049369.6122000003</v>
          </cell>
          <cell r="AH4">
            <v>1049369.6122000003</v>
          </cell>
        </row>
        <row r="5">
          <cell r="D5">
            <v>458015.06089865312</v>
          </cell>
          <cell r="E5">
            <v>458015.06089865312</v>
          </cell>
          <cell r="F5">
            <v>458015.06089865312</v>
          </cell>
          <cell r="G5">
            <v>458015.06089865312</v>
          </cell>
          <cell r="H5">
            <v>458015.06089865312</v>
          </cell>
          <cell r="I5">
            <v>458015.06089865312</v>
          </cell>
          <cell r="J5">
            <v>458015.06089865312</v>
          </cell>
          <cell r="K5">
            <v>458015.06089865312</v>
          </cell>
          <cell r="L5">
            <v>458015.06089865312</v>
          </cell>
          <cell r="M5">
            <v>458015.06089865312</v>
          </cell>
          <cell r="N5">
            <v>458015.06089865312</v>
          </cell>
          <cell r="O5">
            <v>458015.06089865312</v>
          </cell>
          <cell r="P5">
            <v>458015.06089865312</v>
          </cell>
          <cell r="Q5">
            <v>458015.06089865312</v>
          </cell>
          <cell r="R5">
            <v>458015.06089865312</v>
          </cell>
          <cell r="S5">
            <v>458015.06089865312</v>
          </cell>
          <cell r="T5">
            <v>458015.06089865312</v>
          </cell>
          <cell r="U5">
            <v>458015.06089865312</v>
          </cell>
          <cell r="V5">
            <v>458015.06089865312</v>
          </cell>
          <cell r="W5">
            <v>458015.06089865312</v>
          </cell>
          <cell r="X5">
            <v>458015.06089865312</v>
          </cell>
          <cell r="Y5">
            <v>458015.06089865312</v>
          </cell>
          <cell r="Z5">
            <v>458015.06089865312</v>
          </cell>
          <cell r="AA5">
            <v>458015.06089865312</v>
          </cell>
          <cell r="AB5">
            <v>458015.06089865312</v>
          </cell>
          <cell r="AC5">
            <v>458015.06089865312</v>
          </cell>
          <cell r="AD5">
            <v>458015.06089865312</v>
          </cell>
          <cell r="AE5">
            <v>458015.06089865312</v>
          </cell>
          <cell r="AF5">
            <v>458015.06089865312</v>
          </cell>
          <cell r="AG5">
            <v>458015.06089865312</v>
          </cell>
          <cell r="AH5">
            <v>458015.06089865312</v>
          </cell>
        </row>
        <row r="6">
          <cell r="D6">
            <v>212281.12097997082</v>
          </cell>
          <cell r="E6">
            <v>212281.12097997082</v>
          </cell>
          <cell r="F6">
            <v>212281.12097997082</v>
          </cell>
          <cell r="G6">
            <v>212281.12097997082</v>
          </cell>
          <cell r="H6">
            <v>212281.12097997082</v>
          </cell>
          <cell r="I6">
            <v>212281.12097997082</v>
          </cell>
          <cell r="J6">
            <v>212281.12097997082</v>
          </cell>
          <cell r="K6">
            <v>212281.12097997082</v>
          </cell>
          <cell r="L6">
            <v>212281.12097997082</v>
          </cell>
          <cell r="M6">
            <v>212281.12097997082</v>
          </cell>
          <cell r="N6">
            <v>212281.12097997082</v>
          </cell>
          <cell r="O6">
            <v>212281.12097997082</v>
          </cell>
          <cell r="P6">
            <v>212281.12097997082</v>
          </cell>
          <cell r="Q6">
            <v>212281.12097997082</v>
          </cell>
          <cell r="R6">
            <v>212281.12097997082</v>
          </cell>
          <cell r="S6">
            <v>212281.12097997082</v>
          </cell>
          <cell r="T6">
            <v>212281.12097997082</v>
          </cell>
          <cell r="U6">
            <v>212281.12097997082</v>
          </cell>
          <cell r="V6">
            <v>212281.12097997082</v>
          </cell>
          <cell r="W6">
            <v>212281.12097997082</v>
          </cell>
          <cell r="X6">
            <v>212281.12097997082</v>
          </cell>
          <cell r="Y6">
            <v>212281.12097997082</v>
          </cell>
          <cell r="Z6">
            <v>212281.12097997082</v>
          </cell>
          <cell r="AA6">
            <v>212281.12097997082</v>
          </cell>
          <cell r="AB6">
            <v>212281.12097997082</v>
          </cell>
          <cell r="AC6">
            <v>212281.12097997082</v>
          </cell>
          <cell r="AD6">
            <v>212281.12097997082</v>
          </cell>
          <cell r="AE6">
            <v>212281.12097997082</v>
          </cell>
          <cell r="AF6">
            <v>212281.12097997082</v>
          </cell>
          <cell r="AG6">
            <v>212281.12097997082</v>
          </cell>
          <cell r="AH6">
            <v>212281.12097997082</v>
          </cell>
        </row>
        <row r="7">
          <cell r="D7">
            <v>181955.2465542607</v>
          </cell>
          <cell r="E7">
            <v>181955.2465542607</v>
          </cell>
          <cell r="F7">
            <v>181955.2465542607</v>
          </cell>
          <cell r="G7">
            <v>181955.2465542607</v>
          </cell>
          <cell r="H7">
            <v>181955.2465542607</v>
          </cell>
          <cell r="I7">
            <v>181955.2465542607</v>
          </cell>
          <cell r="J7">
            <v>181955.2465542607</v>
          </cell>
          <cell r="K7">
            <v>181955.2465542607</v>
          </cell>
          <cell r="L7">
            <v>181955.2465542607</v>
          </cell>
          <cell r="M7">
            <v>181955.2465542607</v>
          </cell>
          <cell r="N7">
            <v>181955.2465542607</v>
          </cell>
          <cell r="O7">
            <v>181955.2465542607</v>
          </cell>
          <cell r="P7">
            <v>181955.2465542607</v>
          </cell>
          <cell r="Q7">
            <v>181955.2465542607</v>
          </cell>
          <cell r="R7">
            <v>181955.2465542607</v>
          </cell>
          <cell r="S7">
            <v>181955.2465542607</v>
          </cell>
          <cell r="T7">
            <v>181955.2465542607</v>
          </cell>
          <cell r="U7">
            <v>181955.2465542607</v>
          </cell>
          <cell r="V7">
            <v>181955.2465542607</v>
          </cell>
          <cell r="W7">
            <v>181955.2465542607</v>
          </cell>
          <cell r="X7">
            <v>181955.2465542607</v>
          </cell>
          <cell r="Y7">
            <v>181955.2465542607</v>
          </cell>
          <cell r="Z7">
            <v>181955.2465542607</v>
          </cell>
          <cell r="AA7">
            <v>181955.2465542607</v>
          </cell>
          <cell r="AB7">
            <v>181955.2465542607</v>
          </cell>
          <cell r="AC7">
            <v>181955.2465542607</v>
          </cell>
          <cell r="AD7">
            <v>181955.2465542607</v>
          </cell>
          <cell r="AE7">
            <v>181955.2465542607</v>
          </cell>
          <cell r="AF7">
            <v>181955.2465542607</v>
          </cell>
          <cell r="AG7">
            <v>181955.2465542607</v>
          </cell>
          <cell r="AH7">
            <v>181955.2465542607</v>
          </cell>
        </row>
        <row r="8">
          <cell r="D8">
            <v>197118.1837671157</v>
          </cell>
          <cell r="E8">
            <v>197118.1837671157</v>
          </cell>
          <cell r="F8">
            <v>197118.1837671157</v>
          </cell>
          <cell r="G8">
            <v>197118.1837671157</v>
          </cell>
          <cell r="H8">
            <v>197118.1837671157</v>
          </cell>
          <cell r="I8">
            <v>197118.1837671157</v>
          </cell>
          <cell r="J8">
            <v>197118.1837671157</v>
          </cell>
          <cell r="K8">
            <v>197118.1837671157</v>
          </cell>
          <cell r="L8">
            <v>197118.1837671157</v>
          </cell>
          <cell r="M8">
            <v>197118.1837671157</v>
          </cell>
          <cell r="N8">
            <v>197118.1837671157</v>
          </cell>
          <cell r="O8">
            <v>197118.1837671157</v>
          </cell>
          <cell r="P8">
            <v>197118.1837671157</v>
          </cell>
          <cell r="Q8">
            <v>197118.1837671157</v>
          </cell>
          <cell r="R8">
            <v>197118.1837671157</v>
          </cell>
          <cell r="S8">
            <v>197118.1837671157</v>
          </cell>
          <cell r="T8">
            <v>197118.1837671157</v>
          </cell>
          <cell r="U8">
            <v>197118.1837671157</v>
          </cell>
          <cell r="V8">
            <v>197118.1837671157</v>
          </cell>
          <cell r="W8">
            <v>197118.1837671157</v>
          </cell>
          <cell r="X8">
            <v>197118.1837671157</v>
          </cell>
          <cell r="Y8">
            <v>197118.1837671157</v>
          </cell>
          <cell r="Z8">
            <v>197118.1837671157</v>
          </cell>
          <cell r="AA8">
            <v>197118.1837671157</v>
          </cell>
          <cell r="AB8">
            <v>197118.1837671157</v>
          </cell>
          <cell r="AC8">
            <v>197118.1837671157</v>
          </cell>
          <cell r="AD8">
            <v>197118.1837671157</v>
          </cell>
          <cell r="AE8">
            <v>197118.1837671157</v>
          </cell>
          <cell r="AF8">
            <v>197118.1837671157</v>
          </cell>
          <cell r="AG8">
            <v>197118.1837671157</v>
          </cell>
          <cell r="AH8">
            <v>197118.1837671157</v>
          </cell>
        </row>
        <row r="9">
          <cell r="D9">
            <v>82940.175270187392</v>
          </cell>
          <cell r="E9">
            <v>82940.175270187392</v>
          </cell>
          <cell r="F9">
            <v>82940.175270187392</v>
          </cell>
          <cell r="G9">
            <v>82940.175270187392</v>
          </cell>
          <cell r="H9">
            <v>82940.175270187392</v>
          </cell>
          <cell r="I9">
            <v>82940.175270187392</v>
          </cell>
          <cell r="J9">
            <v>82940.175270187392</v>
          </cell>
          <cell r="K9">
            <v>82940.175270187392</v>
          </cell>
          <cell r="L9">
            <v>82940.175270187392</v>
          </cell>
          <cell r="M9">
            <v>82940.175270187392</v>
          </cell>
          <cell r="N9">
            <v>82940.175270187392</v>
          </cell>
          <cell r="O9">
            <v>82940.175270187392</v>
          </cell>
          <cell r="P9">
            <v>82940.175270187392</v>
          </cell>
          <cell r="Q9">
            <v>82940.175270187392</v>
          </cell>
          <cell r="R9">
            <v>82940.175270187392</v>
          </cell>
          <cell r="S9">
            <v>82940.175270187392</v>
          </cell>
          <cell r="T9">
            <v>82940.175270187392</v>
          </cell>
          <cell r="U9">
            <v>82940.175270187392</v>
          </cell>
          <cell r="V9">
            <v>82940.175270187392</v>
          </cell>
          <cell r="W9">
            <v>82940.175270187392</v>
          </cell>
          <cell r="X9">
            <v>82940.175270187392</v>
          </cell>
          <cell r="Y9">
            <v>82940.175270187392</v>
          </cell>
          <cell r="Z9">
            <v>82940.175270187392</v>
          </cell>
          <cell r="AA9">
            <v>82940.175270187392</v>
          </cell>
          <cell r="AB9">
            <v>82940.175270187392</v>
          </cell>
          <cell r="AC9">
            <v>82940.175270187392</v>
          </cell>
          <cell r="AD9">
            <v>82940.175270187392</v>
          </cell>
          <cell r="AE9">
            <v>82940.175270187392</v>
          </cell>
          <cell r="AF9">
            <v>82940.175270187392</v>
          </cell>
          <cell r="AG9">
            <v>82940.175270187392</v>
          </cell>
          <cell r="AH9">
            <v>82940.175270187392</v>
          </cell>
        </row>
        <row r="10">
          <cell r="D10">
            <v>74884.146910164345</v>
          </cell>
          <cell r="E10">
            <v>74884.146910164345</v>
          </cell>
          <cell r="F10">
            <v>74884.146910164345</v>
          </cell>
          <cell r="G10">
            <v>74884.146910164345</v>
          </cell>
          <cell r="H10">
            <v>74884.146910164345</v>
          </cell>
          <cell r="I10">
            <v>74884.146910164345</v>
          </cell>
          <cell r="J10">
            <v>74884.146910164345</v>
          </cell>
          <cell r="K10">
            <v>74884.146910164345</v>
          </cell>
          <cell r="L10">
            <v>74884.146910164345</v>
          </cell>
          <cell r="M10">
            <v>74884.146910164345</v>
          </cell>
          <cell r="N10">
            <v>74884.146910164345</v>
          </cell>
          <cell r="O10">
            <v>74884.146910164345</v>
          </cell>
          <cell r="P10">
            <v>74884.146910164345</v>
          </cell>
          <cell r="Q10">
            <v>74884.146910164345</v>
          </cell>
          <cell r="R10">
            <v>74884.146910164345</v>
          </cell>
          <cell r="S10">
            <v>74884.146910164345</v>
          </cell>
          <cell r="T10">
            <v>74884.146910164345</v>
          </cell>
          <cell r="U10">
            <v>74884.146910164345</v>
          </cell>
          <cell r="V10">
            <v>74884.146910164345</v>
          </cell>
          <cell r="W10">
            <v>74884.146910164345</v>
          </cell>
          <cell r="X10">
            <v>74884.146910164345</v>
          </cell>
          <cell r="Y10">
            <v>74884.146910164345</v>
          </cell>
          <cell r="Z10">
            <v>74884.146910164345</v>
          </cell>
          <cell r="AA10">
            <v>74884.146910164345</v>
          </cell>
          <cell r="AB10">
            <v>74884.146910164345</v>
          </cell>
          <cell r="AC10">
            <v>74884.146910164345</v>
          </cell>
          <cell r="AD10">
            <v>74884.146910164345</v>
          </cell>
          <cell r="AE10">
            <v>74884.146910164345</v>
          </cell>
          <cell r="AF10">
            <v>74884.146910164345</v>
          </cell>
          <cell r="AG10">
            <v>74884.146910164345</v>
          </cell>
          <cell r="AH10">
            <v>74884.146910164345</v>
          </cell>
        </row>
        <row r="11">
          <cell r="D11"/>
          <cell r="E11"/>
          <cell r="F11"/>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row>
        <row r="12">
          <cell r="D12">
            <v>93277.946794923075</v>
          </cell>
          <cell r="E12">
            <v>94863.671890436759</v>
          </cell>
          <cell r="F12">
            <v>96476.354312574171</v>
          </cell>
          <cell r="G12">
            <v>98116.452335887923</v>
          </cell>
          <cell r="H12">
            <v>99784.432025598013</v>
          </cell>
          <cell r="I12">
            <v>101480.76737003317</v>
          </cell>
          <cell r="J12">
            <v>103205.94041532373</v>
          </cell>
          <cell r="K12">
            <v>104960.44140238423</v>
          </cell>
          <cell r="L12">
            <v>106744.76890622475</v>
          </cell>
          <cell r="M12">
            <v>108559.42997763056</v>
          </cell>
          <cell r="N12">
            <v>110404.94028725027</v>
          </cell>
          <cell r="O12">
            <v>112281.82427213351</v>
          </cell>
          <cell r="P12">
            <v>114190.61528475977</v>
          </cell>
          <cell r="Q12">
            <v>116131.85574460067</v>
          </cell>
          <cell r="R12">
            <v>118106.09729225887</v>
          </cell>
          <cell r="S12">
            <v>120113.90094622727</v>
          </cell>
          <cell r="T12">
            <v>122155.83726231311</v>
          </cell>
          <cell r="U12">
            <v>124232.48649577242</v>
          </cell>
          <cell r="V12">
            <v>126344.43876620055</v>
          </cell>
          <cell r="W12">
            <v>128492.29422522594</v>
          </cell>
          <cell r="X12">
            <v>130676.66322705477</v>
          </cell>
          <cell r="Y12">
            <v>132898.16650191467</v>
          </cell>
          <cell r="Z12">
            <v>135157.4353324472</v>
          </cell>
          <cell r="AA12">
            <v>137455.11173309881</v>
          </cell>
          <cell r="AB12">
            <v>139791.84863256148</v>
          </cell>
          <cell r="AC12">
            <v>142168.310059315</v>
          </cell>
          <cell r="AD12">
            <v>144585.17133032336</v>
          </cell>
          <cell r="AE12">
            <v>147043.11924293885</v>
          </cell>
          <cell r="AF12">
            <v>149542.8522700688</v>
          </cell>
          <cell r="AG12">
            <v>152085.08075865995</v>
          </cell>
          <cell r="AH12">
            <v>154670.52713155717</v>
          </cell>
        </row>
        <row r="13">
          <cell r="D13">
            <v>0</v>
          </cell>
          <cell r="E13">
            <v>94.863671890436777</v>
          </cell>
          <cell r="F13">
            <v>192.95270862514838</v>
          </cell>
          <cell r="G13">
            <v>294.3493570076638</v>
          </cell>
          <cell r="H13">
            <v>399.13772810239215</v>
          </cell>
          <cell r="I13">
            <v>507.40383685016593</v>
          </cell>
          <cell r="J13">
            <v>619.23564249194249</v>
          </cell>
          <cell r="K13">
            <v>734.72308981668971</v>
          </cell>
          <cell r="L13">
            <v>853.95815124979822</v>
          </cell>
          <cell r="M13">
            <v>977.03486979867535</v>
          </cell>
          <cell r="N13">
            <v>1104.0494028725029</v>
          </cell>
          <cell r="O13">
            <v>1571.9455398098694</v>
          </cell>
          <cell r="P13">
            <v>2055.4310751256758</v>
          </cell>
          <cell r="Q13">
            <v>2554.9008263812157</v>
          </cell>
          <cell r="R13">
            <v>3070.758529598731</v>
          </cell>
          <cell r="S13">
            <v>3603.4170283868189</v>
          </cell>
          <cell r="T13">
            <v>4153.2984669186471</v>
          </cell>
          <cell r="U13">
            <v>4720.8344868393524</v>
          </cell>
          <cell r="V13">
            <v>5306.4664281804244</v>
          </cell>
          <cell r="W13">
            <v>5910.645534360393</v>
          </cell>
          <cell r="X13">
            <v>6533.8331613527389</v>
          </cell>
          <cell r="Y13">
            <v>7309.3991576053077</v>
          </cell>
          <cell r="Z13">
            <v>8109.4461199468315</v>
          </cell>
          <cell r="AA13">
            <v>8934.5822626514218</v>
          </cell>
          <cell r="AB13">
            <v>9785.4294042793026</v>
          </cell>
          <cell r="AC13">
            <v>10662.623254448627</v>
          </cell>
          <cell r="AD13">
            <v>11566.81370642587</v>
          </cell>
          <cell r="AE13">
            <v>12498.665135649802</v>
          </cell>
          <cell r="AF13">
            <v>13458.856704306194</v>
          </cell>
          <cell r="AG13">
            <v>14448.082672072696</v>
          </cell>
          <cell r="AH13">
            <v>15467.052713155717</v>
          </cell>
        </row>
        <row r="14">
          <cell r="D14">
            <v>93277.946794923075</v>
          </cell>
          <cell r="E14">
            <v>94958.53556232719</v>
          </cell>
          <cell r="F14">
            <v>96669.307021199318</v>
          </cell>
          <cell r="G14">
            <v>98410.801692895591</v>
          </cell>
          <cell r="H14">
            <v>100183.5697537004</v>
          </cell>
          <cell r="I14">
            <v>101988.17120688333</v>
          </cell>
          <cell r="J14">
            <v>103825.17605781567</v>
          </cell>
          <cell r="K14">
            <v>105695.16449220091</v>
          </cell>
          <cell r="L14">
            <v>107598.72705747455</v>
          </cell>
          <cell r="M14">
            <v>109536.46484742923</v>
          </cell>
          <cell r="N14">
            <v>111508.98969012278</v>
          </cell>
          <cell r="O14">
            <v>113853.76981194338</v>
          </cell>
          <cell r="P14">
            <v>116246.04635988544</v>
          </cell>
          <cell r="Q14">
            <v>118686.75657098189</v>
          </cell>
          <cell r="R14">
            <v>121176.85582185761</v>
          </cell>
          <cell r="S14">
            <v>123717.31797461408</v>
          </cell>
          <cell r="T14">
            <v>126309.13572923176</v>
          </cell>
          <cell r="U14">
            <v>128953.32098261177</v>
          </cell>
          <cell r="V14">
            <v>131650.90519438096</v>
          </cell>
          <cell r="W14">
            <v>134402.93975958633</v>
          </cell>
          <cell r="X14">
            <v>137210.49638840751</v>
          </cell>
          <cell r="Y14">
            <v>140207.56565951998</v>
          </cell>
          <cell r="Z14">
            <v>143266.88145239404</v>
          </cell>
          <cell r="AA14">
            <v>146389.69399575022</v>
          </cell>
          <cell r="AB14">
            <v>149577.27803684078</v>
          </cell>
          <cell r="AC14">
            <v>152830.93331376364</v>
          </cell>
          <cell r="AD14">
            <v>156151.98503674922</v>
          </cell>
          <cell r="AE14">
            <v>159541.78437858864</v>
          </cell>
          <cell r="AF14">
            <v>163001.70897437501</v>
          </cell>
          <cell r="AG14">
            <v>166533.16343073265</v>
          </cell>
          <cell r="AH14">
            <v>170137.57984471289</v>
          </cell>
        </row>
        <row r="15">
          <cell r="D15">
            <v>0</v>
          </cell>
          <cell r="E15">
            <v>156.68158367783985</v>
          </cell>
          <cell r="F15">
            <v>319.00871316995773</v>
          </cell>
          <cell r="G15">
            <v>487.13346837983323</v>
          </cell>
          <cell r="H15">
            <v>661.21156037442267</v>
          </cell>
          <cell r="I15">
            <v>841.40241245678749</v>
          </cell>
          <cell r="J15">
            <v>1027.8692429723751</v>
          </cell>
          <cell r="K15">
            <v>1220.7791498849208</v>
          </cell>
          <cell r="L15">
            <v>1420.303197158664</v>
          </cell>
          <cell r="M15">
            <v>1626.6165029843244</v>
          </cell>
          <cell r="N15">
            <v>1839.898329887026</v>
          </cell>
          <cell r="O15">
            <v>2442.1633624661854</v>
          </cell>
          <cell r="P15">
            <v>3068.8956239009763</v>
          </cell>
          <cell r="Q15">
            <v>3720.8298185002827</v>
          </cell>
          <cell r="R15">
            <v>4398.719866333432</v>
          </cell>
          <cell r="S15">
            <v>5103.3393664528312</v>
          </cell>
          <cell r="T15">
            <v>5835.4820706905075</v>
          </cell>
          <cell r="U15">
            <v>6595.9623682605925</v>
          </cell>
          <cell r="V15">
            <v>7385.6157814047747</v>
          </cell>
          <cell r="W15">
            <v>8205.2994723227457</v>
          </cell>
          <cell r="X15">
            <v>9055.8927616348956</v>
          </cell>
          <cell r="Y15">
            <v>10641.754233557567</v>
          </cell>
          <cell r="Z15">
            <v>12292.298428615408</v>
          </cell>
          <cell r="AA15">
            <v>14009.493715393299</v>
          </cell>
          <cell r="AB15">
            <v>15795.360560690389</v>
          </cell>
          <cell r="AC15">
            <v>17651.972797739698</v>
          </cell>
          <cell r="AD15">
            <v>19581.458923608352</v>
          </cell>
          <cell r="AE15">
            <v>21586.003426423042</v>
          </cell>
          <cell r="AF15">
            <v>23667.848143079253</v>
          </cell>
          <cell r="AG15">
            <v>25829.293648106632</v>
          </cell>
          <cell r="AH15">
            <v>28072.700674377629</v>
          </cell>
        </row>
        <row r="16">
          <cell r="D16">
            <v>0</v>
          </cell>
          <cell r="E16">
            <v>99.541946677581834</v>
          </cell>
          <cell r="F16">
            <v>202.33562644686168</v>
          </cell>
          <cell r="G16">
            <v>308.45955490722463</v>
          </cell>
          <cell r="H16">
            <v>417.9939044119692</v>
          </cell>
          <cell r="I16">
            <v>531.02053617073943</v>
          </cell>
          <cell r="J16">
            <v>647.62303293351272</v>
          </cell>
          <cell r="K16">
            <v>767.88673226602259</v>
          </cell>
          <cell r="L16">
            <v>891.89876042665355</v>
          </cell>
          <cell r="M16">
            <v>1019.7480668550044</v>
          </cell>
          <cell r="N16">
            <v>1151.5254592824754</v>
          </cell>
          <cell r="O16">
            <v>1520.7684280353637</v>
          </cell>
          <cell r="P16">
            <v>1901.3761323645394</v>
          </cell>
          <cell r="Q16">
            <v>2293.5702387120082</v>
          </cell>
          <cell r="R16">
            <v>2697.5749405726087</v>
          </cell>
          <cell r="S16">
            <v>3113.616938464233</v>
          </cell>
          <cell r="T16">
            <v>3541.9254175611131</v>
          </cell>
          <cell r="U16">
            <v>3982.7320228971312</v>
          </cell>
          <cell r="V16">
            <v>4436.2708320432512</v>
          </cell>
          <cell r="W16">
            <v>4902.7783251601895</v>
          </cell>
          <cell r="X16">
            <v>5382.4933523244499</v>
          </cell>
          <cell r="Y16">
            <v>6258.0286918739848</v>
          </cell>
          <cell r="Z16">
            <v>7151.2122330983138</v>
          </cell>
          <cell r="AA16">
            <v>8061.9541970737364</v>
          </cell>
          <cell r="AB16">
            <v>8990.1448543973056</v>
          </cell>
          <cell r="AC16">
            <v>9935.6535979277596</v>
          </cell>
          <cell r="AD16">
            <v>10898.32798382864</v>
          </cell>
          <cell r="AE16">
            <v>11877.992739981461</v>
          </cell>
          <cell r="AF16">
            <v>12874.448740811727</v>
          </cell>
          <cell r="AG16">
            <v>13887.471947545188</v>
          </cell>
          <cell r="AH16">
            <v>14916.8123128852</v>
          </cell>
        </row>
        <row r="17">
          <cell r="D17">
            <v>0</v>
          </cell>
          <cell r="E17">
            <v>256.2235303554217</v>
          </cell>
          <cell r="F17">
            <v>521.34433961681941</v>
          </cell>
          <cell r="G17">
            <v>795.5930232870578</v>
          </cell>
          <cell r="H17">
            <v>1079.205464786392</v>
          </cell>
          <cell r="I17">
            <v>1372.4229486275269</v>
          </cell>
          <cell r="J17">
            <v>1675.4922759058877</v>
          </cell>
          <cell r="K17">
            <v>1988.6658821509434</v>
          </cell>
          <cell r="L17">
            <v>2312.2019575853174</v>
          </cell>
          <cell r="M17">
            <v>2646.3645698393289</v>
          </cell>
          <cell r="N17">
            <v>2991.4237891695011</v>
          </cell>
          <cell r="O17">
            <v>3962.9317905015491</v>
          </cell>
          <cell r="P17">
            <v>4970.2717562655162</v>
          </cell>
          <cell r="Q17">
            <v>6014.4000572122914</v>
          </cell>
          <cell r="R17">
            <v>7096.2948069060403</v>
          </cell>
          <cell r="S17">
            <v>8216.9563049170647</v>
          </cell>
          <cell r="T17">
            <v>9377.4074882516215</v>
          </cell>
          <cell r="U17">
            <v>10578.694391157724</v>
          </cell>
          <cell r="V17">
            <v>11821.886613448027</v>
          </cell>
          <cell r="W17">
            <v>13108.077797482936</v>
          </cell>
          <cell r="X17">
            <v>14438.386113959346</v>
          </cell>
          <cell r="Y17">
            <v>16899.782925431551</v>
          </cell>
          <cell r="Z17">
            <v>19443.510661713721</v>
          </cell>
          <cell r="AA17">
            <v>22071.447912467036</v>
          </cell>
          <cell r="AB17">
            <v>24785.505415087697</v>
          </cell>
          <cell r="AC17">
            <v>27587.626395667459</v>
          </cell>
          <cell r="AD17">
            <v>30479.786907436992</v>
          </cell>
          <cell r="AE17">
            <v>33463.996166404504</v>
          </cell>
          <cell r="AF17">
            <v>36542.29688389098</v>
          </cell>
          <cell r="AG17">
            <v>39716.765595651821</v>
          </cell>
          <cell r="AH17">
            <v>42989.512987262831</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D19">
            <v>93277.946794923075</v>
          </cell>
          <cell r="E19">
            <v>94702.312031971771</v>
          </cell>
          <cell r="F19">
            <v>96147.962681582503</v>
          </cell>
          <cell r="G19">
            <v>97615.208669608532</v>
          </cell>
          <cell r="H19">
            <v>99104.364288914003</v>
          </cell>
          <cell r="I19">
            <v>100615.7482582558</v>
          </cell>
          <cell r="J19">
            <v>102149.68378190979</v>
          </cell>
          <cell r="K19">
            <v>103706.49861004997</v>
          </cell>
          <cell r="L19">
            <v>105286.52509988923</v>
          </cell>
          <cell r="M19">
            <v>106890.10027758991</v>
          </cell>
          <cell r="N19">
            <v>108517.56590095328</v>
          </cell>
          <cell r="O19">
            <v>109890.83802144183</v>
          </cell>
          <cell r="P19">
            <v>111275.77460361992</v>
          </cell>
          <cell r="Q19">
            <v>112672.3565137696</v>
          </cell>
          <cell r="R19">
            <v>114080.56101495157</v>
          </cell>
          <cell r="S19">
            <v>115500.36166969701</v>
          </cell>
          <cell r="T19">
            <v>116931.72824098013</v>
          </cell>
          <cell r="U19">
            <v>118374.62659145404</v>
          </cell>
          <cell r="V19">
            <v>119829.01858093293</v>
          </cell>
          <cell r="W19">
            <v>121294.86196210339</v>
          </cell>
          <cell r="X19">
            <v>122772.11027444816</v>
          </cell>
          <cell r="Y19">
            <v>123307.78273408843</v>
          </cell>
          <cell r="Z19">
            <v>123823.37079068032</v>
          </cell>
          <cell r="AA19">
            <v>124318.24608328319</v>
          </cell>
          <cell r="AB19">
            <v>124791.77262175309</v>
          </cell>
          <cell r="AC19">
            <v>125243.30691809618</v>
          </cell>
          <cell r="AD19">
            <v>125672.19812931222</v>
          </cell>
          <cell r="AE19">
            <v>126077.78821218412</v>
          </cell>
          <cell r="AF19">
            <v>126459.41209048402</v>
          </cell>
          <cell r="AG19">
            <v>126816.39783508083</v>
          </cell>
          <cell r="AH19">
            <v>127148.06685745006</v>
          </cell>
        </row>
        <row r="20">
          <cell r="D20">
            <v>7235.252082164473</v>
          </cell>
          <cell r="E20">
            <v>7345.7352338763867</v>
          </cell>
          <cell r="F20">
            <v>7457.8694224180208</v>
          </cell>
          <cell r="G20">
            <v>7571.6786876803926</v>
          </cell>
          <cell r="H20">
            <v>7687.1874082886525</v>
          </cell>
          <cell r="I20">
            <v>7804.4203061693488</v>
          </cell>
          <cell r="J20">
            <v>7923.4024511754351</v>
          </cell>
          <cell r="K20">
            <v>8044.1592657696738</v>
          </cell>
          <cell r="L20">
            <v>8166.7165297671136</v>
          </cell>
          <cell r="M20">
            <v>8291.1003851372825</v>
          </cell>
          <cell r="N20">
            <v>8417.3373408667994</v>
          </cell>
          <cell r="O20">
            <v>8523.8573738493869</v>
          </cell>
          <cell r="P20">
            <v>8631.2821793277944</v>
          </cell>
          <cell r="Q20">
            <v>8739.6102731648007</v>
          </cell>
          <cell r="R20">
            <v>8848.8398917335999</v>
          </cell>
          <cell r="S20">
            <v>8958.968984369938</v>
          </cell>
          <cell r="T20">
            <v>9069.995205690886</v>
          </cell>
          <cell r="U20">
            <v>9181.9159077789191</v>
          </cell>
          <cell r="V20">
            <v>9294.7281322299532</v>
          </cell>
          <cell r="W20">
            <v>9408.4286020640284</v>
          </cell>
          <cell r="X20">
            <v>9523.0137134973356</v>
          </cell>
          <cell r="Y20">
            <v>9564.5639985555117</v>
          </cell>
          <cell r="Z20">
            <v>9604.5564049942732</v>
          </cell>
          <cell r="AA20">
            <v>9642.9421929993259</v>
          </cell>
          <cell r="AB20">
            <v>9679.6720309851153</v>
          </cell>
          <cell r="AC20">
            <v>9714.6960057834403</v>
          </cell>
          <cell r="AD20">
            <v>9747.9636337233587</v>
          </cell>
          <cell r="AE20">
            <v>9779.4238726376643</v>
          </cell>
          <cell r="AF20">
            <v>9809.0251348325073</v>
          </cell>
          <cell r="AG20">
            <v>9836.7153010577094</v>
          </cell>
          <cell r="AH20">
            <v>9862.4417355166752</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D22">
            <v>4665.5191424169407</v>
          </cell>
          <cell r="E22">
            <v>4736.7621693872306</v>
          </cell>
          <cell r="F22">
            <v>4809.0698370703003</v>
          </cell>
          <cell r="G22">
            <v>4882.4576471474238</v>
          </cell>
          <cell r="H22">
            <v>4956.9413197263484</v>
          </cell>
          <cell r="I22">
            <v>5032.5367962864102</v>
          </cell>
          <cell r="J22">
            <v>5109.260242660881</v>
          </cell>
          <cell r="K22">
            <v>5187.1280520569799</v>
          </cell>
          <cell r="L22">
            <v>5266.156848113972</v>
          </cell>
          <cell r="M22">
            <v>5346.3634879997717</v>
          </cell>
          <cell r="N22">
            <v>5427.7650655465086</v>
          </cell>
          <cell r="O22">
            <v>5496.4525483442712</v>
          </cell>
          <cell r="P22">
            <v>5565.7234570338805</v>
          </cell>
          <cell r="Q22">
            <v>5635.5768345967663</v>
          </cell>
          <cell r="R22">
            <v>5706.0115437906416</v>
          </cell>
          <cell r="S22">
            <v>5777.026262282403</v>
          </cell>
          <cell r="T22">
            <v>5848.619477695036</v>
          </cell>
          <cell r="U22">
            <v>5920.7894825676594</v>
          </cell>
          <cell r="V22">
            <v>5993.5343692278457</v>
          </cell>
          <cell r="W22">
            <v>6066.8520245753816</v>
          </cell>
          <cell r="X22">
            <v>6140.7401247766047</v>
          </cell>
          <cell r="Y22">
            <v>6167.5330613751321</v>
          </cell>
          <cell r="Z22">
            <v>6193.3214286182456</v>
          </cell>
          <cell r="AA22">
            <v>6218.0737975337415</v>
          </cell>
          <cell r="AB22">
            <v>6241.7583575566041</v>
          </cell>
          <cell r="AC22">
            <v>6264.3429230989614</v>
          </cell>
          <cell r="AD22">
            <v>6285.79494069474</v>
          </cell>
          <cell r="AE22">
            <v>6306.0814967418373</v>
          </cell>
          <cell r="AF22">
            <v>6325.1693258653286</v>
          </cell>
          <cell r="AG22">
            <v>6343.0248199259777</v>
          </cell>
          <cell r="AH22">
            <v>6359.6140376990961</v>
          </cell>
        </row>
        <row r="23">
          <cell r="D23">
            <v>81377.175570341657</v>
          </cell>
          <cell r="E23">
            <v>82619.814628708147</v>
          </cell>
          <cell r="F23">
            <v>83881.023422094178</v>
          </cell>
          <cell r="G23">
            <v>85161.072334780707</v>
          </cell>
          <cell r="H23">
            <v>86460.235560899004</v>
          </cell>
          <cell r="I23">
            <v>87778.791155800049</v>
          </cell>
          <cell r="J23">
            <v>89117.021088073467</v>
          </cell>
          <cell r="K23">
            <v>90475.211292223306</v>
          </cell>
          <cell r="L23">
            <v>91853.651722008144</v>
          </cell>
          <cell r="M23">
            <v>93252.63640445286</v>
          </cell>
          <cell r="N23">
            <v>94672.463494539974</v>
          </cell>
          <cell r="O23">
            <v>95870.528099248171</v>
          </cell>
          <cell r="P23">
            <v>97078.768967258249</v>
          </cell>
          <cell r="Q23">
            <v>98297.169406008034</v>
          </cell>
          <cell r="R23">
            <v>99525.709579427334</v>
          </cell>
          <cell r="S23">
            <v>100764.36642304467</v>
          </cell>
          <cell r="T23">
            <v>102013.1135575942</v>
          </cell>
          <cell r="U23">
            <v>103271.92120110747</v>
          </cell>
          <cell r="V23">
            <v>104540.75607947513</v>
          </cell>
          <cell r="W23">
            <v>105819.58133546397</v>
          </cell>
          <cell r="X23">
            <v>107108.35643617422</v>
          </cell>
          <cell r="Y23">
            <v>107575.68567415778</v>
          </cell>
          <cell r="Z23">
            <v>108025.49295706779</v>
          </cell>
          <cell r="AA23">
            <v>108457.23009275012</v>
          </cell>
          <cell r="AB23">
            <v>108870.34223321137</v>
          </cell>
          <cell r="AC23">
            <v>109264.26798921378</v>
          </cell>
          <cell r="AD23">
            <v>109638.43955489412</v>
          </cell>
          <cell r="AE23">
            <v>109992.28284280462</v>
          </cell>
          <cell r="AF23">
            <v>110325.21762978619</v>
          </cell>
          <cell r="AG23">
            <v>110636.65771409715</v>
          </cell>
          <cell r="AH23">
            <v>110926.01108423428</v>
          </cell>
        </row>
        <row r="24">
          <cell r="D24">
            <v>2126.6711607740358</v>
          </cell>
          <cell r="E24">
            <v>2159.1456799516536</v>
          </cell>
          <cell r="F24">
            <v>2192.1054914689535</v>
          </cell>
          <cell r="G24">
            <v>2225.5576614160109</v>
          </cell>
          <cell r="H24">
            <v>2259.5093554476584</v>
          </cell>
          <cell r="I24">
            <v>2293.9678401259507</v>
          </cell>
          <cell r="J24">
            <v>2328.9404842795984</v>
          </cell>
          <cell r="K24">
            <v>2364.4347603805741</v>
          </cell>
          <cell r="L24">
            <v>2400.4582459380745</v>
          </cell>
          <cell r="M24">
            <v>2437.0186249100389</v>
          </cell>
          <cell r="N24">
            <v>2474.1236891324261</v>
          </cell>
          <cell r="O24">
            <v>2505.4333214183821</v>
          </cell>
          <cell r="P24">
            <v>2537.0088951742509</v>
          </cell>
          <cell r="Q24">
            <v>2568.849974164807</v>
          </cell>
          <cell r="R24">
            <v>2600.9560400039286</v>
          </cell>
          <cell r="S24">
            <v>2633.3264899360402</v>
          </cell>
          <cell r="T24">
            <v>2665.9606345783563</v>
          </cell>
          <cell r="U24">
            <v>2698.8576956235329</v>
          </cell>
          <cell r="V24">
            <v>2732.0168035023298</v>
          </cell>
          <cell r="W24">
            <v>2765.4369950059058</v>
          </cell>
          <cell r="X24">
            <v>2799.1172108673545</v>
          </cell>
          <cell r="Y24">
            <v>2811.3301637751028</v>
          </cell>
          <cell r="Z24">
            <v>2823.0852065099543</v>
          </cell>
          <cell r="AA24">
            <v>2834.3680128872429</v>
          </cell>
          <cell r="AB24">
            <v>2845.1640827818678</v>
          </cell>
          <cell r="AC24">
            <v>2855.4587451230582</v>
          </cell>
          <cell r="AD24">
            <v>2865.237161151103</v>
          </cell>
          <cell r="AE24">
            <v>2874.4843279464444</v>
          </cell>
          <cell r="AF24">
            <v>2883.1850822418564</v>
          </cell>
          <cell r="AG24">
            <v>2891.3241045287705</v>
          </cell>
          <cell r="AH24">
            <v>2898.8859234691627</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D26">
            <v>360575.67443292518</v>
          </cell>
          <cell r="E26">
            <v>360575.67443292518</v>
          </cell>
          <cell r="F26">
            <v>360575.67443292518</v>
          </cell>
          <cell r="G26">
            <v>360575.67443292518</v>
          </cell>
          <cell r="H26">
            <v>360575.67443292518</v>
          </cell>
          <cell r="I26">
            <v>360575.67443292518</v>
          </cell>
          <cell r="J26">
            <v>360575.67443292518</v>
          </cell>
          <cell r="K26">
            <v>360575.67443292518</v>
          </cell>
          <cell r="L26">
            <v>360575.67443292518</v>
          </cell>
          <cell r="M26">
            <v>360575.67443292518</v>
          </cell>
          <cell r="N26">
            <v>360575.67443292518</v>
          </cell>
          <cell r="O26">
            <v>360575.67443292518</v>
          </cell>
          <cell r="P26">
            <v>360575.67443292518</v>
          </cell>
          <cell r="Q26">
            <v>360575.67443292518</v>
          </cell>
          <cell r="R26">
            <v>360575.67443292518</v>
          </cell>
          <cell r="S26">
            <v>360575.67443292518</v>
          </cell>
          <cell r="T26">
            <v>360575.67443292518</v>
          </cell>
          <cell r="U26">
            <v>360575.67443292518</v>
          </cell>
          <cell r="V26">
            <v>360575.67443292518</v>
          </cell>
          <cell r="W26">
            <v>360575.67443292518</v>
          </cell>
          <cell r="X26">
            <v>360575.67443292518</v>
          </cell>
          <cell r="Y26">
            <v>360575.67443292518</v>
          </cell>
          <cell r="Z26">
            <v>360575.67443292518</v>
          </cell>
          <cell r="AA26">
            <v>360575.67443292518</v>
          </cell>
          <cell r="AB26">
            <v>360575.67443292518</v>
          </cell>
          <cell r="AC26">
            <v>360575.67443292518</v>
          </cell>
          <cell r="AD26">
            <v>360575.67443292518</v>
          </cell>
          <cell r="AE26">
            <v>360575.67443292518</v>
          </cell>
          <cell r="AF26">
            <v>360575.67443292518</v>
          </cell>
          <cell r="AG26">
            <v>360575.67443292518</v>
          </cell>
          <cell r="AH26">
            <v>360575.67443292518</v>
          </cell>
        </row>
        <row r="27">
          <cell r="D27">
            <v>0</v>
          </cell>
          <cell r="E27">
            <v>268.96060707300757</v>
          </cell>
          <cell r="F27">
            <v>537.92121414601513</v>
          </cell>
          <cell r="G27">
            <v>806.88182121902275</v>
          </cell>
          <cell r="H27">
            <v>1075.8424282920303</v>
          </cell>
          <cell r="I27">
            <v>1344.8030353650381</v>
          </cell>
          <cell r="J27">
            <v>1613.7636424380455</v>
          </cell>
          <cell r="K27">
            <v>1882.7242495110529</v>
          </cell>
          <cell r="L27">
            <v>2151.6848565840605</v>
          </cell>
          <cell r="M27">
            <v>2420.6454636570684</v>
          </cell>
          <cell r="N27">
            <v>2689.6060707300762</v>
          </cell>
          <cell r="O27">
            <v>4236.1295613998691</v>
          </cell>
          <cell r="P27">
            <v>5782.6530520696615</v>
          </cell>
          <cell r="Q27">
            <v>7329.1765427394566</v>
          </cell>
          <cell r="R27">
            <v>8875.70003340925</v>
          </cell>
          <cell r="S27">
            <v>10422.223524079045</v>
          </cell>
          <cell r="T27">
            <v>11968.747014748837</v>
          </cell>
          <cell r="U27">
            <v>13515.270505418632</v>
          </cell>
          <cell r="V27">
            <v>15061.793996088423</v>
          </cell>
          <cell r="W27">
            <v>16608.31748675822</v>
          </cell>
          <cell r="X27">
            <v>18154.840977428012</v>
          </cell>
          <cell r="Y27">
            <v>19701.364468097803</v>
          </cell>
          <cell r="Z27">
            <v>21247.887958767595</v>
          </cell>
          <cell r="AA27">
            <v>22794.411449437393</v>
          </cell>
          <cell r="AB27">
            <v>24340.934940107185</v>
          </cell>
          <cell r="AC27">
            <v>25887.458430776976</v>
          </cell>
          <cell r="AD27">
            <v>27433.981921446772</v>
          </cell>
          <cell r="AE27">
            <v>28980.505412116563</v>
          </cell>
          <cell r="AF27">
            <v>30527.028902786355</v>
          </cell>
          <cell r="AG27">
            <v>32073.552393456146</v>
          </cell>
          <cell r="AH27">
            <v>33620.075884125945</v>
          </cell>
        </row>
        <row r="28">
          <cell r="D28">
            <v>0</v>
          </cell>
          <cell r="E28">
            <v>1558.2638346293293</v>
          </cell>
          <cell r="F28">
            <v>3116.5276692586585</v>
          </cell>
          <cell r="G28">
            <v>4674.7915038879873</v>
          </cell>
          <cell r="H28">
            <v>6233.0553385173171</v>
          </cell>
          <cell r="I28">
            <v>7791.3191731466468</v>
          </cell>
          <cell r="J28">
            <v>9349.5830077759747</v>
          </cell>
          <cell r="K28">
            <v>10907.846842405306</v>
          </cell>
          <cell r="L28">
            <v>12466.110677034634</v>
          </cell>
          <cell r="M28">
            <v>14024.374511663964</v>
          </cell>
          <cell r="N28">
            <v>15582.638346293294</v>
          </cell>
          <cell r="O28">
            <v>18621.252823820487</v>
          </cell>
          <cell r="P28">
            <v>21659.86730134768</v>
          </cell>
          <cell r="Q28">
            <v>24698.481778874873</v>
          </cell>
          <cell r="R28">
            <v>27737.096256402063</v>
          </cell>
          <cell r="S28">
            <v>30775.710733929256</v>
          </cell>
          <cell r="T28">
            <v>33814.325211456446</v>
          </cell>
          <cell r="U28">
            <v>36852.939688983643</v>
          </cell>
          <cell r="V28">
            <v>39891.554166510832</v>
          </cell>
          <cell r="W28">
            <v>42930.168644038022</v>
          </cell>
          <cell r="X28">
            <v>45968.783121565219</v>
          </cell>
          <cell r="Y28">
            <v>49163.223982555348</v>
          </cell>
          <cell r="Z28">
            <v>52357.664843545463</v>
          </cell>
          <cell r="AA28">
            <v>55552.105704535592</v>
          </cell>
          <cell r="AB28">
            <v>58746.546565525721</v>
          </cell>
          <cell r="AC28">
            <v>61940.987426515836</v>
          </cell>
          <cell r="AD28">
            <v>65135.428287505965</v>
          </cell>
          <cell r="AE28">
            <v>68329.869148496087</v>
          </cell>
          <cell r="AF28">
            <v>71524.310009486217</v>
          </cell>
          <cell r="AG28">
            <v>74718.750870476346</v>
          </cell>
          <cell r="AH28">
            <v>77913.191731466475</v>
          </cell>
        </row>
        <row r="29">
          <cell r="D29">
            <v>0</v>
          </cell>
          <cell r="E29">
            <v>1827.2244417023369</v>
          </cell>
          <cell r="F29">
            <v>3654.4488834046738</v>
          </cell>
          <cell r="G29">
            <v>5481.67332510701</v>
          </cell>
          <cell r="H29">
            <v>7308.8977668093476</v>
          </cell>
          <cell r="I29">
            <v>9136.1222085116842</v>
          </cell>
          <cell r="J29">
            <v>10963.34665021402</v>
          </cell>
          <cell r="K29">
            <v>12790.571091916359</v>
          </cell>
          <cell r="L29">
            <v>14617.795533618695</v>
          </cell>
          <cell r="M29">
            <v>16445.019975321033</v>
          </cell>
          <cell r="N29">
            <v>18272.244417023368</v>
          </cell>
          <cell r="O29">
            <v>22857.382385220357</v>
          </cell>
          <cell r="P29">
            <v>27442.520353417342</v>
          </cell>
          <cell r="Q29">
            <v>32027.65832161433</v>
          </cell>
          <cell r="R29">
            <v>36612.796289811311</v>
          </cell>
          <cell r="S29">
            <v>41197.934258008303</v>
          </cell>
          <cell r="T29">
            <v>45783.07222620528</v>
          </cell>
          <cell r="U29">
            <v>50368.210194402272</v>
          </cell>
          <cell r="V29">
            <v>54953.348162599257</v>
          </cell>
          <cell r="W29">
            <v>59538.486130796242</v>
          </cell>
          <cell r="X29">
            <v>64123.624098993227</v>
          </cell>
          <cell r="Y29">
            <v>68864.588450653158</v>
          </cell>
          <cell r="Z29">
            <v>73605.552802313061</v>
          </cell>
          <cell r="AA29">
            <v>78346.517153972993</v>
          </cell>
          <cell r="AB29">
            <v>83087.48150563291</v>
          </cell>
          <cell r="AC29">
            <v>87828.445857292812</v>
          </cell>
          <cell r="AD29">
            <v>92569.41020895273</v>
          </cell>
          <cell r="AE29">
            <v>97310.374560612647</v>
          </cell>
          <cell r="AF29">
            <v>102051.33891227256</v>
          </cell>
          <cell r="AG29">
            <v>106792.3032639325</v>
          </cell>
          <cell r="AH29">
            <v>111533.26761559243</v>
          </cell>
        </row>
        <row r="30">
          <cell r="D30">
            <v>0</v>
          </cell>
          <cell r="E30">
            <v>809.34815883214389</v>
          </cell>
          <cell r="F30">
            <v>1618.6963176642878</v>
          </cell>
          <cell r="G30">
            <v>2428.0444764964318</v>
          </cell>
          <cell r="H30">
            <v>3237.3926353285756</v>
          </cell>
          <cell r="I30">
            <v>4046.7407941607189</v>
          </cell>
          <cell r="J30">
            <v>4856.0889529928636</v>
          </cell>
          <cell r="K30">
            <v>5665.4371118250065</v>
          </cell>
          <cell r="L30">
            <v>6474.7852706571512</v>
          </cell>
          <cell r="M30">
            <v>7284.1334294892949</v>
          </cell>
          <cell r="N30">
            <v>8093.4815883214378</v>
          </cell>
          <cell r="O30">
            <v>8902.8297471535825</v>
          </cell>
          <cell r="P30">
            <v>9712.1779059857272</v>
          </cell>
          <cell r="Q30">
            <v>10521.52606481787</v>
          </cell>
          <cell r="R30">
            <v>11330.874223650013</v>
          </cell>
          <cell r="S30">
            <v>12140.222382482158</v>
          </cell>
          <cell r="T30">
            <v>12949.570541314302</v>
          </cell>
          <cell r="U30">
            <v>13758.918700146445</v>
          </cell>
          <cell r="V30">
            <v>14568.26685897859</v>
          </cell>
          <cell r="W30">
            <v>15377.615017810735</v>
          </cell>
          <cell r="X30">
            <v>16186.963176642876</v>
          </cell>
          <cell r="Y30">
            <v>19208.529636282881</v>
          </cell>
          <cell r="Z30">
            <v>20071.834339037167</v>
          </cell>
          <cell r="AA30">
            <v>20935.139041791455</v>
          </cell>
          <cell r="AB30">
            <v>21798.443744545741</v>
          </cell>
          <cell r="AC30">
            <v>22661.74844730003</v>
          </cell>
          <cell r="AD30">
            <v>23525.053150054311</v>
          </cell>
          <cell r="AE30">
            <v>24388.3578528086</v>
          </cell>
          <cell r="AF30">
            <v>25251.662555562885</v>
          </cell>
          <cell r="AG30">
            <v>26114.967258317174</v>
          </cell>
          <cell r="AH30">
            <v>26978.271961071459</v>
          </cell>
        </row>
        <row r="31">
          <cell r="D31">
            <v>0</v>
          </cell>
          <cell r="E31">
            <v>1214.649639921729</v>
          </cell>
          <cell r="F31">
            <v>2429.299279843458</v>
          </cell>
          <cell r="G31">
            <v>3643.9489197651874</v>
          </cell>
          <cell r="H31">
            <v>4858.5985596869159</v>
          </cell>
          <cell r="I31">
            <v>6073.2481996086453</v>
          </cell>
          <cell r="J31">
            <v>7287.8978395303748</v>
          </cell>
          <cell r="K31">
            <v>8502.5474794521033</v>
          </cell>
          <cell r="L31">
            <v>9717.1971193738318</v>
          </cell>
          <cell r="M31">
            <v>10931.846759295562</v>
          </cell>
          <cell r="N31">
            <v>12146.496399217291</v>
          </cell>
          <cell r="O31">
            <v>13361.146039139019</v>
          </cell>
          <cell r="P31">
            <v>13475.019442881681</v>
          </cell>
          <cell r="Q31">
            <v>14803.542486546074</v>
          </cell>
          <cell r="R31">
            <v>16132.065530210466</v>
          </cell>
          <cell r="S31">
            <v>17460.588573874855</v>
          </cell>
          <cell r="T31">
            <v>18789.111617539245</v>
          </cell>
          <cell r="U31">
            <v>20117.63466120364</v>
          </cell>
          <cell r="V31">
            <v>21446.157704868034</v>
          </cell>
          <cell r="W31">
            <v>22774.680748532421</v>
          </cell>
          <cell r="X31">
            <v>24103.203792196811</v>
          </cell>
          <cell r="Y31">
            <v>26684.334277030492</v>
          </cell>
          <cell r="Z31">
            <v>27936.941718199771</v>
          </cell>
          <cell r="AA31">
            <v>29189.549159369053</v>
          </cell>
          <cell r="AB31">
            <v>30442.156600538339</v>
          </cell>
          <cell r="AC31">
            <v>31694.764041707618</v>
          </cell>
          <cell r="AD31">
            <v>32947.371482876901</v>
          </cell>
          <cell r="AE31">
            <v>34199.978924046191</v>
          </cell>
          <cell r="AF31">
            <v>35452.586365215466</v>
          </cell>
          <cell r="AG31">
            <v>36705.193806384756</v>
          </cell>
          <cell r="AH31">
            <v>37957.801247554038</v>
          </cell>
        </row>
        <row r="32">
          <cell r="D32">
            <v>0</v>
          </cell>
          <cell r="E32">
            <v>2023.9977987538728</v>
          </cell>
          <cell r="F32">
            <v>4047.9955975077455</v>
          </cell>
          <cell r="G32">
            <v>6071.9933962616196</v>
          </cell>
          <cell r="H32">
            <v>8095.991195015491</v>
          </cell>
          <cell r="I32">
            <v>10119.988993769364</v>
          </cell>
          <cell r="J32">
            <v>12143.986792523239</v>
          </cell>
          <cell r="K32">
            <v>14167.984591277109</v>
          </cell>
          <cell r="L32">
            <v>16191.982390030982</v>
          </cell>
          <cell r="M32">
            <v>18215.980188784859</v>
          </cell>
          <cell r="N32">
            <v>20239.977987538728</v>
          </cell>
          <cell r="O32">
            <v>22263.975786292602</v>
          </cell>
          <cell r="P32">
            <v>23187.197348867408</v>
          </cell>
          <cell r="Q32">
            <v>25325.068551363944</v>
          </cell>
          <cell r="R32">
            <v>27462.939753860479</v>
          </cell>
          <cell r="S32">
            <v>29600.810956357011</v>
          </cell>
          <cell r="T32">
            <v>31738.682158853546</v>
          </cell>
          <cell r="U32">
            <v>33876.553361350088</v>
          </cell>
          <cell r="V32">
            <v>36014.424563846624</v>
          </cell>
          <cell r="W32">
            <v>38152.295766343159</v>
          </cell>
          <cell r="X32">
            <v>40290.166968839687</v>
          </cell>
          <cell r="Y32">
            <v>45892.863913313369</v>
          </cell>
          <cell r="Z32">
            <v>48008.776057236937</v>
          </cell>
          <cell r="AA32">
            <v>50124.688201160505</v>
          </cell>
          <cell r="AB32">
            <v>52240.60034508408</v>
          </cell>
          <cell r="AC32">
            <v>54356.512489007648</v>
          </cell>
          <cell r="AD32">
            <v>56472.424632931215</v>
          </cell>
          <cell r="AE32">
            <v>58588.336776854791</v>
          </cell>
          <cell r="AF32">
            <v>60704.248920778351</v>
          </cell>
          <cell r="AG32">
            <v>62820.161064701926</v>
          </cell>
          <cell r="AH32">
            <v>64936.073208625501</v>
          </cell>
        </row>
        <row r="33">
          <cell r="D33">
            <v>360575.67443292518</v>
          </cell>
          <cell r="E33">
            <v>356724.45219246898</v>
          </cell>
          <cell r="F33">
            <v>352873.22995201277</v>
          </cell>
          <cell r="G33">
            <v>349022.00771155651</v>
          </cell>
          <cell r="H33">
            <v>345170.78547110036</v>
          </cell>
          <cell r="I33">
            <v>341319.56323064415</v>
          </cell>
          <cell r="J33">
            <v>337468.34099018795</v>
          </cell>
          <cell r="K33">
            <v>333617.11874973174</v>
          </cell>
          <cell r="L33">
            <v>329765.89650927548</v>
          </cell>
          <cell r="M33">
            <v>325914.67426881928</v>
          </cell>
          <cell r="N33">
            <v>322063.45202836307</v>
          </cell>
          <cell r="O33">
            <v>315454.31626141223</v>
          </cell>
          <cell r="P33">
            <v>309945.95673064044</v>
          </cell>
          <cell r="Q33">
            <v>303222.94755994692</v>
          </cell>
          <cell r="R33">
            <v>296499.9383892534</v>
          </cell>
          <cell r="S33">
            <v>289776.92921855988</v>
          </cell>
          <cell r="T33">
            <v>283053.92004786636</v>
          </cell>
          <cell r="U33">
            <v>276330.91087717284</v>
          </cell>
          <cell r="V33">
            <v>269607.90170647932</v>
          </cell>
          <cell r="W33">
            <v>262884.8925357858</v>
          </cell>
          <cell r="X33">
            <v>256161.88336509225</v>
          </cell>
          <cell r="Y33">
            <v>245818.22206895868</v>
          </cell>
          <cell r="Z33">
            <v>238961.34557337518</v>
          </cell>
          <cell r="AA33">
            <v>232104.46907779167</v>
          </cell>
          <cell r="AB33">
            <v>225247.59258220816</v>
          </cell>
          <cell r="AC33">
            <v>218390.71608662474</v>
          </cell>
          <cell r="AD33">
            <v>211533.83959104124</v>
          </cell>
          <cell r="AE33">
            <v>204676.96309545773</v>
          </cell>
          <cell r="AF33">
            <v>197820.08659987425</v>
          </cell>
          <cell r="AG33">
            <v>190963.21010429075</v>
          </cell>
          <cell r="AH33">
            <v>184106.33360870724</v>
          </cell>
        </row>
        <row r="34">
          <cell r="D34">
            <v>220273.23005700734</v>
          </cell>
          <cell r="E34">
            <v>217005.39762324316</v>
          </cell>
          <cell r="F34">
            <v>213737.56518947895</v>
          </cell>
          <cell r="G34">
            <v>210469.73275571474</v>
          </cell>
          <cell r="H34">
            <v>207201.9003219505</v>
          </cell>
          <cell r="I34">
            <v>203934.06788818634</v>
          </cell>
          <cell r="J34">
            <v>200666.23545442213</v>
          </cell>
          <cell r="K34">
            <v>197398.40302065792</v>
          </cell>
          <cell r="L34">
            <v>194130.57058689374</v>
          </cell>
          <cell r="M34">
            <v>190862.7381531295</v>
          </cell>
          <cell r="N34">
            <v>187594.90571936528</v>
          </cell>
          <cell r="O34">
            <v>181944.31711381348</v>
          </cell>
          <cell r="P34">
            <v>177221.65558338774</v>
          </cell>
          <cell r="Q34">
            <v>171475.07452178834</v>
          </cell>
          <cell r="R34">
            <v>165728.49346018897</v>
          </cell>
          <cell r="S34">
            <v>159981.91239858957</v>
          </cell>
          <cell r="T34">
            <v>154235.3313369902</v>
          </cell>
          <cell r="U34">
            <v>148488.75027539078</v>
          </cell>
          <cell r="V34">
            <v>142742.16921379141</v>
          </cell>
          <cell r="W34">
            <v>136995.58815219198</v>
          </cell>
          <cell r="X34">
            <v>131249.00709059264</v>
          </cell>
          <cell r="Y34">
            <v>122534.97476657208</v>
          </cell>
          <cell r="Z34">
            <v>116672.48304866953</v>
          </cell>
          <cell r="AA34">
            <v>110809.99133076688</v>
          </cell>
          <cell r="AB34">
            <v>104947.49961286431</v>
          </cell>
          <cell r="AC34">
            <v>99085.007894961687</v>
          </cell>
          <cell r="AD34">
            <v>93222.516177059108</v>
          </cell>
          <cell r="AE34">
            <v>87360.024459156499</v>
          </cell>
          <cell r="AF34">
            <v>81497.532741253905</v>
          </cell>
          <cell r="AG34">
            <v>75635.041023351296</v>
          </cell>
          <cell r="AH34">
            <v>69772.549305448687</v>
          </cell>
        </row>
        <row r="35">
          <cell r="D35">
            <v>181040.18182479939</v>
          </cell>
          <cell r="E35">
            <v>179106.53509237236</v>
          </cell>
          <cell r="F35">
            <v>177172.88835994533</v>
          </cell>
          <cell r="G35">
            <v>175239.24162751826</v>
          </cell>
          <cell r="H35">
            <v>173305.59489509123</v>
          </cell>
          <cell r="I35">
            <v>171371.94816266419</v>
          </cell>
          <cell r="J35">
            <v>169438.30143023716</v>
          </cell>
          <cell r="K35">
            <v>167504.6546978101</v>
          </cell>
          <cell r="L35">
            <v>165571.00796538306</v>
          </cell>
          <cell r="M35">
            <v>163637.36123295603</v>
          </cell>
          <cell r="N35">
            <v>161703.71450052899</v>
          </cell>
          <cell r="O35">
            <v>158385.35659178949</v>
          </cell>
          <cell r="P35">
            <v>155619.68358133023</v>
          </cell>
          <cell r="Q35">
            <v>152244.15137276865</v>
          </cell>
          <cell r="R35">
            <v>148868.61916420708</v>
          </cell>
          <cell r="S35">
            <v>145493.08695564553</v>
          </cell>
          <cell r="T35">
            <v>142117.55474708395</v>
          </cell>
          <cell r="U35">
            <v>138742.0225385224</v>
          </cell>
          <cell r="V35">
            <v>135366.49032996083</v>
          </cell>
          <cell r="W35">
            <v>131990.95812139925</v>
          </cell>
          <cell r="X35">
            <v>128615.42591283766</v>
          </cell>
          <cell r="Y35">
            <v>123422.01311611694</v>
          </cell>
          <cell r="Z35">
            <v>119979.26792965109</v>
          </cell>
          <cell r="AA35">
            <v>116536.52274318523</v>
          </cell>
          <cell r="AB35">
            <v>113093.77755671937</v>
          </cell>
          <cell r="AC35">
            <v>109651.03237025357</v>
          </cell>
          <cell r="AD35">
            <v>106208.28718378772</v>
          </cell>
          <cell r="AE35">
            <v>102765.54199732185</v>
          </cell>
          <cell r="AF35">
            <v>99322.796810856031</v>
          </cell>
          <cell r="AG35">
            <v>95880.05162439018</v>
          </cell>
          <cell r="AH35">
            <v>92437.306437924315</v>
          </cell>
        </row>
        <row r="36">
          <cell r="D36">
            <v>23327.595712084702</v>
          </cell>
          <cell r="E36">
            <v>23250.327349454761</v>
          </cell>
          <cell r="F36">
            <v>23173.058986824821</v>
          </cell>
          <cell r="G36">
            <v>23095.79062419488</v>
          </cell>
          <cell r="H36">
            <v>23018.52226156494</v>
          </cell>
          <cell r="I36">
            <v>22941.253898935</v>
          </cell>
          <cell r="J36">
            <v>22863.985536305059</v>
          </cell>
          <cell r="K36">
            <v>22786.717173675119</v>
          </cell>
          <cell r="L36">
            <v>22709.448811045178</v>
          </cell>
          <cell r="M36">
            <v>22632.180448415242</v>
          </cell>
          <cell r="N36">
            <v>22554.912085785301</v>
          </cell>
          <cell r="O36">
            <v>22333.058226416004</v>
          </cell>
          <cell r="P36">
            <v>22111.20436704671</v>
          </cell>
          <cell r="Q36">
            <v>21889.350507677409</v>
          </cell>
          <cell r="R36">
            <v>21667.496648308115</v>
          </cell>
          <cell r="S36">
            <v>21445.642788938811</v>
          </cell>
          <cell r="T36">
            <v>21223.788929569517</v>
          </cell>
          <cell r="U36">
            <v>21001.935070200219</v>
          </cell>
          <cell r="V36">
            <v>20780.081210830922</v>
          </cell>
          <cell r="W36">
            <v>20558.227351461624</v>
          </cell>
          <cell r="X36">
            <v>20336.373492092327</v>
          </cell>
          <cell r="Y36">
            <v>20108.665968887432</v>
          </cell>
          <cell r="Z36">
            <v>19880.958445682532</v>
          </cell>
          <cell r="AA36">
            <v>19653.250922477633</v>
          </cell>
          <cell r="AB36">
            <v>19425.543399272734</v>
          </cell>
          <cell r="AC36">
            <v>19197.835876067835</v>
          </cell>
          <cell r="AD36">
            <v>18970.128352862936</v>
          </cell>
          <cell r="AE36">
            <v>18742.420829658036</v>
          </cell>
          <cell r="AF36">
            <v>18514.713306453141</v>
          </cell>
          <cell r="AG36">
            <v>18287.005783248238</v>
          </cell>
          <cell r="AH36">
            <v>18059.298260043342</v>
          </cell>
        </row>
        <row r="37">
          <cell r="D37">
            <v>-64065.333160966286</v>
          </cell>
          <cell r="E37">
            <v>-62637.807872601305</v>
          </cell>
          <cell r="F37">
            <v>-61210.282584236324</v>
          </cell>
          <cell r="G37">
            <v>-59782.757295871372</v>
          </cell>
          <cell r="H37">
            <v>-58355.232007506303</v>
          </cell>
          <cell r="I37">
            <v>-56927.706719141381</v>
          </cell>
          <cell r="J37">
            <v>-55500.1814307764</v>
          </cell>
          <cell r="K37">
            <v>-54072.65614241139</v>
          </cell>
          <cell r="L37">
            <v>-52645.130854046496</v>
          </cell>
          <cell r="M37">
            <v>-51217.605565681486</v>
          </cell>
          <cell r="N37">
            <v>-49790.080277316505</v>
          </cell>
          <cell r="O37">
            <v>-47208.415670606744</v>
          </cell>
          <cell r="P37">
            <v>-45006.586801124242</v>
          </cell>
          <cell r="Q37">
            <v>-42385.628842287486</v>
          </cell>
          <cell r="R37">
            <v>-39764.670883450766</v>
          </cell>
          <cell r="S37">
            <v>-37143.712924614039</v>
          </cell>
          <cell r="T37">
            <v>-34522.75496577732</v>
          </cell>
          <cell r="U37">
            <v>-31901.797006940564</v>
          </cell>
          <cell r="V37">
            <v>-29280.83904810384</v>
          </cell>
          <cell r="W37">
            <v>-26659.881089267059</v>
          </cell>
          <cell r="X37">
            <v>-24038.923130430379</v>
          </cell>
          <cell r="Y37">
            <v>-20247.431782617768</v>
          </cell>
          <cell r="Z37">
            <v>-17571.363850627975</v>
          </cell>
          <cell r="AA37">
            <v>-14895.295918638065</v>
          </cell>
          <cell r="AB37">
            <v>-12219.227986648257</v>
          </cell>
          <cell r="AC37">
            <v>-9543.1600546583468</v>
          </cell>
          <cell r="AD37">
            <v>-6867.0921226685241</v>
          </cell>
          <cell r="AE37">
            <v>-4191.0241906786578</v>
          </cell>
          <cell r="AF37">
            <v>-1514.9562586888242</v>
          </cell>
          <cell r="AG37">
            <v>1161.1116733010313</v>
          </cell>
          <cell r="AH37">
            <v>3837.179605290894</v>
          </cell>
        </row>
        <row r="38">
          <cell r="D38">
            <v>10633.355803870178</v>
          </cell>
          <cell r="E38">
            <v>10598.13477199157</v>
          </cell>
          <cell r="F38">
            <v>10562.913740112961</v>
          </cell>
          <cell r="G38">
            <v>10527.692708234354</v>
          </cell>
          <cell r="H38">
            <v>10492.471676355744</v>
          </cell>
          <cell r="I38">
            <v>10457.250644477137</v>
          </cell>
          <cell r="J38">
            <v>10422.029612598528</v>
          </cell>
          <cell r="K38">
            <v>10386.80858071992</v>
          </cell>
          <cell r="L38">
            <v>10351.587548841311</v>
          </cell>
          <cell r="M38">
            <v>10316.366516962704</v>
          </cell>
          <cell r="N38">
            <v>10281.145485084096</v>
          </cell>
          <cell r="O38">
            <v>10180.018431432638</v>
          </cell>
          <cell r="P38">
            <v>10078.891377781181</v>
          </cell>
          <cell r="Q38">
            <v>9977.764324129721</v>
          </cell>
          <cell r="R38">
            <v>9876.6372704782643</v>
          </cell>
          <cell r="S38">
            <v>9775.510216826804</v>
          </cell>
          <cell r="T38">
            <v>9674.3831631753474</v>
          </cell>
          <cell r="U38">
            <v>9573.2561095238889</v>
          </cell>
          <cell r="V38">
            <v>9472.1290558724304</v>
          </cell>
          <cell r="W38">
            <v>9371.0020022209719</v>
          </cell>
          <cell r="X38">
            <v>9269.8749485695134</v>
          </cell>
          <cell r="Y38">
            <v>9166.0796349272532</v>
          </cell>
          <cell r="Z38">
            <v>9062.2843212849912</v>
          </cell>
          <cell r="AA38">
            <v>8958.4890076427291</v>
          </cell>
          <cell r="AB38">
            <v>8854.6936940004671</v>
          </cell>
          <cell r="AC38">
            <v>8750.898380358205</v>
          </cell>
          <cell r="AD38">
            <v>8647.103066715943</v>
          </cell>
          <cell r="AE38">
            <v>8543.3077530736809</v>
          </cell>
          <cell r="AF38">
            <v>8439.5124394314207</v>
          </cell>
          <cell r="AG38">
            <v>8335.7171257891569</v>
          </cell>
          <cell r="AH38">
            <v>8231.9218121468966</v>
          </cell>
        </row>
        <row r="39">
          <cell r="D39">
            <v>60596.874982885318</v>
          </cell>
          <cell r="E39">
            <v>59949.654304443116</v>
          </cell>
          <cell r="F39">
            <v>59302.433626000915</v>
          </cell>
          <cell r="G39">
            <v>58655.212947558713</v>
          </cell>
          <cell r="H39">
            <v>58007.992269116512</v>
          </cell>
          <cell r="I39">
            <v>57360.771590674311</v>
          </cell>
          <cell r="J39">
            <v>56713.550912232109</v>
          </cell>
          <cell r="K39">
            <v>56066.330233789908</v>
          </cell>
          <cell r="L39">
            <v>55419.109555347706</v>
          </cell>
          <cell r="M39">
            <v>54771.888876905505</v>
          </cell>
          <cell r="N39">
            <v>54124.668198463303</v>
          </cell>
          <cell r="O39">
            <v>53013.963838152005</v>
          </cell>
          <cell r="P39">
            <v>52088.251435694714</v>
          </cell>
          <cell r="Q39">
            <v>50958.409976295065</v>
          </cell>
          <cell r="R39">
            <v>49828.568516895415</v>
          </cell>
          <cell r="S39">
            <v>48698.72705749578</v>
          </cell>
          <cell r="T39">
            <v>47568.885598096138</v>
          </cell>
          <cell r="U39">
            <v>46439.044138696496</v>
          </cell>
          <cell r="V39">
            <v>45309.202679296854</v>
          </cell>
          <cell r="W39">
            <v>44179.361219897204</v>
          </cell>
          <cell r="X39">
            <v>43049.519760497555</v>
          </cell>
          <cell r="Y39">
            <v>41311.206294363525</v>
          </cell>
          <cell r="Z39">
            <v>40158.867639157732</v>
          </cell>
          <cell r="AA39">
            <v>39006.528983951939</v>
          </cell>
          <cell r="AB39">
            <v>37854.190328746146</v>
          </cell>
          <cell r="AC39">
            <v>36701.851673540368</v>
          </cell>
          <cell r="AD39">
            <v>35549.513018334575</v>
          </cell>
          <cell r="AE39">
            <v>34397.174363128783</v>
          </cell>
          <cell r="AF39">
            <v>33244.835707922997</v>
          </cell>
          <cell r="AG39">
            <v>32092.497052717208</v>
          </cell>
          <cell r="AH39">
            <v>30940.158397511412</v>
          </cell>
        </row>
        <row r="40">
          <cell r="D40">
            <v>201906.27397932502</v>
          </cell>
          <cell r="E40">
            <v>201906.27397932502</v>
          </cell>
          <cell r="F40">
            <v>201906.27397932502</v>
          </cell>
          <cell r="G40">
            <v>201906.27397932502</v>
          </cell>
          <cell r="H40">
            <v>201906.27397932502</v>
          </cell>
          <cell r="I40">
            <v>201906.27397932502</v>
          </cell>
          <cell r="J40">
            <v>201906.27397932502</v>
          </cell>
          <cell r="K40">
            <v>201906.27397932502</v>
          </cell>
          <cell r="L40">
            <v>201906.27397932502</v>
          </cell>
          <cell r="M40">
            <v>201906.27397932502</v>
          </cell>
          <cell r="N40">
            <v>201906.27397932502</v>
          </cell>
          <cell r="O40">
            <v>201906.27397932502</v>
          </cell>
          <cell r="P40">
            <v>201906.27397932502</v>
          </cell>
          <cell r="Q40">
            <v>201906.27397932502</v>
          </cell>
          <cell r="R40">
            <v>201906.27397932502</v>
          </cell>
          <cell r="S40">
            <v>201906.27397932502</v>
          </cell>
          <cell r="T40">
            <v>201906.27397932502</v>
          </cell>
          <cell r="U40">
            <v>201906.27397932502</v>
          </cell>
          <cell r="V40">
            <v>201906.27397932502</v>
          </cell>
          <cell r="W40">
            <v>201906.27397932502</v>
          </cell>
          <cell r="X40">
            <v>201906.27397932502</v>
          </cell>
          <cell r="Y40">
            <v>201906.27397932502</v>
          </cell>
          <cell r="Z40">
            <v>201906.27397932502</v>
          </cell>
          <cell r="AA40">
            <v>201906.27397932502</v>
          </cell>
          <cell r="AB40">
            <v>201906.27397932502</v>
          </cell>
          <cell r="AC40">
            <v>201906.27397932502</v>
          </cell>
          <cell r="AD40">
            <v>201906.27397932502</v>
          </cell>
          <cell r="AE40">
            <v>201906.27397932502</v>
          </cell>
          <cell r="AF40">
            <v>201906.27397932502</v>
          </cell>
          <cell r="AG40">
            <v>201906.27397932502</v>
          </cell>
          <cell r="AH40">
            <v>201906.27397932502</v>
          </cell>
        </row>
        <row r="41">
          <cell r="D41">
            <v>0</v>
          </cell>
          <cell r="E41">
            <v>1465.8395490898997</v>
          </cell>
          <cell r="F41">
            <v>2931.6790981797994</v>
          </cell>
          <cell r="G41">
            <v>4397.5186472696996</v>
          </cell>
          <cell r="H41">
            <v>5863.3581963595989</v>
          </cell>
          <cell r="I41">
            <v>7329.1977454494991</v>
          </cell>
          <cell r="J41">
            <v>8795.0372945393992</v>
          </cell>
          <cell r="K41">
            <v>10260.876843629299</v>
          </cell>
          <cell r="L41">
            <v>11726.716392719198</v>
          </cell>
          <cell r="M41">
            <v>13192.555941809096</v>
          </cell>
          <cell r="N41">
            <v>14658.395490898998</v>
          </cell>
          <cell r="O41">
            <v>16124.235039988896</v>
          </cell>
          <cell r="P41">
            <v>17590.074589078798</v>
          </cell>
          <cell r="Q41">
            <v>19055.914138168697</v>
          </cell>
          <cell r="R41">
            <v>20521.753687258595</v>
          </cell>
          <cell r="S41">
            <v>21987.593236348494</v>
          </cell>
          <cell r="T41">
            <v>23453.432785438396</v>
          </cell>
          <cell r="U41">
            <v>24919.272334528298</v>
          </cell>
          <cell r="V41">
            <v>26385.111883618199</v>
          </cell>
          <cell r="W41">
            <v>27850.951432708094</v>
          </cell>
          <cell r="X41">
            <v>29316.790981797996</v>
          </cell>
          <cell r="Y41">
            <v>30827.049911163347</v>
          </cell>
          <cell r="Z41">
            <v>32337.308840528694</v>
          </cell>
          <cell r="AA41">
            <v>33847.567769894049</v>
          </cell>
          <cell r="AB41">
            <v>35357.8266992594</v>
          </cell>
          <cell r="AC41">
            <v>36868.085628624751</v>
          </cell>
          <cell r="AD41">
            <v>38378.344557990102</v>
          </cell>
          <cell r="AE41">
            <v>39888.603487355453</v>
          </cell>
          <cell r="AF41">
            <v>41398.862416720804</v>
          </cell>
          <cell r="AG41">
            <v>42909.121346086155</v>
          </cell>
          <cell r="AH41">
            <v>44419.380275451505</v>
          </cell>
        </row>
        <row r="42">
          <cell r="D42">
            <v>0</v>
          </cell>
          <cell r="E42">
            <v>645.40994085344687</v>
          </cell>
          <cell r="F42">
            <v>1290.8198817068937</v>
          </cell>
          <cell r="G42">
            <v>1936.2298225603408</v>
          </cell>
          <cell r="H42">
            <v>2581.6397634137875</v>
          </cell>
          <cell r="I42">
            <v>3227.0497042672346</v>
          </cell>
          <cell r="J42">
            <v>3872.4596451206817</v>
          </cell>
          <cell r="K42">
            <v>4517.8695859741283</v>
          </cell>
          <cell r="L42">
            <v>5163.279526827575</v>
          </cell>
          <cell r="M42">
            <v>5808.6894676810225</v>
          </cell>
          <cell r="N42">
            <v>6454.0994085344691</v>
          </cell>
          <cell r="O42">
            <v>7099.5093493879149</v>
          </cell>
          <cell r="P42">
            <v>7744.9192902413624</v>
          </cell>
          <cell r="Q42">
            <v>8390.3292310948109</v>
          </cell>
          <cell r="R42">
            <v>9035.7391719482566</v>
          </cell>
          <cell r="S42">
            <v>9681.1491128017024</v>
          </cell>
          <cell r="T42">
            <v>10326.55905365515</v>
          </cell>
          <cell r="U42">
            <v>10971.968994508597</v>
          </cell>
          <cell r="V42">
            <v>11617.378935362045</v>
          </cell>
          <cell r="W42">
            <v>12262.788876215491</v>
          </cell>
          <cell r="X42">
            <v>12908.198817068938</v>
          </cell>
          <cell r="Y42">
            <v>13573.166634917945</v>
          </cell>
          <cell r="Z42">
            <v>14238.134452766948</v>
          </cell>
          <cell r="AA42">
            <v>14903.102270615955</v>
          </cell>
          <cell r="AB42">
            <v>15568.070088464961</v>
          </cell>
          <cell r="AC42">
            <v>16233.037906313968</v>
          </cell>
          <cell r="AD42">
            <v>16898.005724162973</v>
          </cell>
          <cell r="AE42">
            <v>17562.97354201198</v>
          </cell>
          <cell r="AF42">
            <v>18227.941359860983</v>
          </cell>
          <cell r="AG42">
            <v>18892.909177709989</v>
          </cell>
          <cell r="AH42">
            <v>19557.876995558996</v>
          </cell>
        </row>
        <row r="43">
          <cell r="D43">
            <v>201906.27397932502</v>
          </cell>
          <cell r="E43">
            <v>199795.02448938167</v>
          </cell>
          <cell r="F43">
            <v>197683.77499943832</v>
          </cell>
          <cell r="G43">
            <v>195572.525509495</v>
          </cell>
          <cell r="H43">
            <v>193461.27601955165</v>
          </cell>
          <cell r="I43">
            <v>191350.02652960829</v>
          </cell>
          <cell r="J43">
            <v>189238.77703966494</v>
          </cell>
          <cell r="K43">
            <v>187127.52754972159</v>
          </cell>
          <cell r="L43">
            <v>185016.27805977827</v>
          </cell>
          <cell r="M43">
            <v>182905.02856983492</v>
          </cell>
          <cell r="N43">
            <v>180793.77907989157</v>
          </cell>
          <cell r="O43">
            <v>178682.52958994822</v>
          </cell>
          <cell r="P43">
            <v>176571.28010000486</v>
          </cell>
          <cell r="Q43">
            <v>174460.03061006151</v>
          </cell>
          <cell r="R43">
            <v>172348.78112011816</v>
          </cell>
          <cell r="S43">
            <v>170237.53163017481</v>
          </cell>
          <cell r="T43">
            <v>168126.28214023146</v>
          </cell>
          <cell r="U43">
            <v>166015.03265028814</v>
          </cell>
          <cell r="V43">
            <v>163903.78316034478</v>
          </cell>
          <cell r="W43">
            <v>161792.53367040143</v>
          </cell>
          <cell r="X43">
            <v>159681.28418045808</v>
          </cell>
          <cell r="Y43">
            <v>157506.05743324372</v>
          </cell>
          <cell r="Z43">
            <v>155330.8306860294</v>
          </cell>
          <cell r="AA43">
            <v>153155.60393881501</v>
          </cell>
          <cell r="AB43">
            <v>150980.37719160065</v>
          </cell>
          <cell r="AC43">
            <v>148805.15044438632</v>
          </cell>
          <cell r="AD43">
            <v>146629.92369717197</v>
          </cell>
          <cell r="AE43">
            <v>144454.69694995758</v>
          </cell>
          <cell r="AF43">
            <v>142279.47020274325</v>
          </cell>
          <cell r="AG43">
            <v>140104.24345552889</v>
          </cell>
          <cell r="AH43">
            <v>137929.01670831451</v>
          </cell>
        </row>
        <row r="44">
          <cell r="D44">
            <v>35372.343512804095</v>
          </cell>
          <cell r="E44">
            <v>35002.469705875461</v>
          </cell>
          <cell r="F44">
            <v>34632.595898946827</v>
          </cell>
          <cell r="G44">
            <v>34262.722092018201</v>
          </cell>
          <cell r="H44">
            <v>33892.848285089567</v>
          </cell>
          <cell r="I44">
            <v>33522.974478160933</v>
          </cell>
          <cell r="J44">
            <v>33153.1006712323</v>
          </cell>
          <cell r="K44">
            <v>32783.226864303666</v>
          </cell>
          <cell r="L44">
            <v>32413.353057375036</v>
          </cell>
          <cell r="M44">
            <v>32043.479250446402</v>
          </cell>
          <cell r="N44">
            <v>31673.605443517768</v>
          </cell>
          <cell r="O44">
            <v>31303.731636589135</v>
          </cell>
          <cell r="P44">
            <v>30933.857829660501</v>
          </cell>
          <cell r="Q44">
            <v>30563.984022731867</v>
          </cell>
          <cell r="R44">
            <v>30194.110215803234</v>
          </cell>
          <cell r="S44">
            <v>29824.2364088746</v>
          </cell>
          <cell r="T44">
            <v>29454.362601945966</v>
          </cell>
          <cell r="U44">
            <v>29084.48879501734</v>
          </cell>
          <cell r="V44">
            <v>28714.614988088706</v>
          </cell>
          <cell r="W44">
            <v>28344.741181160072</v>
          </cell>
          <cell r="X44">
            <v>27974.867374231439</v>
          </cell>
          <cell r="Y44">
            <v>27593.78527012315</v>
          </cell>
          <cell r="Z44">
            <v>27212.703166014868</v>
          </cell>
          <cell r="AA44">
            <v>26831.621061906575</v>
          </cell>
          <cell r="AB44">
            <v>26450.538957798286</v>
          </cell>
          <cell r="AC44">
            <v>26069.456853690001</v>
          </cell>
          <cell r="AD44">
            <v>25688.374749581712</v>
          </cell>
          <cell r="AE44">
            <v>25307.292645473419</v>
          </cell>
          <cell r="AF44">
            <v>24926.210541365137</v>
          </cell>
          <cell r="AG44">
            <v>24545.128437256848</v>
          </cell>
          <cell r="AH44">
            <v>24164.046333148555</v>
          </cell>
        </row>
        <row r="45">
          <cell r="D45">
            <v>12741.658619367416</v>
          </cell>
          <cell r="E45">
            <v>12608.42442247502</v>
          </cell>
          <cell r="F45">
            <v>12475.190225582623</v>
          </cell>
          <cell r="G45">
            <v>12341.956028690227</v>
          </cell>
          <cell r="H45">
            <v>12208.721831797828</v>
          </cell>
          <cell r="I45">
            <v>12075.48763490543</v>
          </cell>
          <cell r="J45">
            <v>11942.253438013033</v>
          </cell>
          <cell r="K45">
            <v>11809.019241120637</v>
          </cell>
          <cell r="L45">
            <v>11675.78504422824</v>
          </cell>
          <cell r="M45">
            <v>11542.550847335842</v>
          </cell>
          <cell r="N45">
            <v>11409.316650443445</v>
          </cell>
          <cell r="O45">
            <v>11276.082453551047</v>
          </cell>
          <cell r="P45">
            <v>11142.84825665865</v>
          </cell>
          <cell r="Q45">
            <v>11009.614059766252</v>
          </cell>
          <cell r="R45">
            <v>10876.379862873853</v>
          </cell>
          <cell r="S45">
            <v>10743.145665981458</v>
          </cell>
          <cell r="T45">
            <v>10609.91146908906</v>
          </cell>
          <cell r="U45">
            <v>10476.677272196663</v>
          </cell>
          <cell r="V45">
            <v>10343.443075304267</v>
          </cell>
          <cell r="W45">
            <v>10210.208878411868</v>
          </cell>
          <cell r="X45">
            <v>10076.97468151947</v>
          </cell>
          <cell r="Y45">
            <v>9939.7030847212445</v>
          </cell>
          <cell r="Z45">
            <v>9802.4314879230187</v>
          </cell>
          <cell r="AA45">
            <v>9665.1598911247893</v>
          </cell>
          <cell r="AB45">
            <v>9527.8882943265598</v>
          </cell>
          <cell r="AC45">
            <v>9390.616697528334</v>
          </cell>
          <cell r="AD45">
            <v>9253.3451007301064</v>
          </cell>
          <cell r="AE45">
            <v>9116.073503931877</v>
          </cell>
          <cell r="AF45">
            <v>8978.8019071336512</v>
          </cell>
          <cell r="AG45">
            <v>8841.5303103354236</v>
          </cell>
          <cell r="AH45">
            <v>8704.2587135371941</v>
          </cell>
        </row>
        <row r="46">
          <cell r="D46">
            <v>125969.0168452574</v>
          </cell>
          <cell r="E46">
            <v>124651.81150378074</v>
          </cell>
          <cell r="F46">
            <v>123334.6061623041</v>
          </cell>
          <cell r="G46">
            <v>122017.40082082748</v>
          </cell>
          <cell r="H46">
            <v>120700.19547935082</v>
          </cell>
          <cell r="I46">
            <v>119382.99013787416</v>
          </cell>
          <cell r="J46">
            <v>118065.78479639751</v>
          </cell>
          <cell r="K46">
            <v>116748.57945492087</v>
          </cell>
          <cell r="L46">
            <v>115431.37411344424</v>
          </cell>
          <cell r="M46">
            <v>114114.16877196757</v>
          </cell>
          <cell r="N46">
            <v>112796.96343049093</v>
          </cell>
          <cell r="O46">
            <v>111479.75808901429</v>
          </cell>
          <cell r="P46">
            <v>110162.55274753761</v>
          </cell>
          <cell r="Q46">
            <v>108845.34740606097</v>
          </cell>
          <cell r="R46">
            <v>107528.14206458433</v>
          </cell>
          <cell r="S46">
            <v>106210.93672310766</v>
          </cell>
          <cell r="T46">
            <v>104893.73138163102</v>
          </cell>
          <cell r="U46">
            <v>103576.52604015439</v>
          </cell>
          <cell r="V46">
            <v>102259.32069867772</v>
          </cell>
          <cell r="W46">
            <v>100942.11535720108</v>
          </cell>
          <cell r="X46">
            <v>99624.910015724439</v>
          </cell>
          <cell r="Y46">
            <v>98267.789360869705</v>
          </cell>
          <cell r="Z46">
            <v>96910.668706014985</v>
          </cell>
          <cell r="AA46">
            <v>95553.548051160251</v>
          </cell>
          <cell r="AB46">
            <v>94196.427396305517</v>
          </cell>
          <cell r="AC46">
            <v>92839.306741450797</v>
          </cell>
          <cell r="AD46">
            <v>91482.186086596077</v>
          </cell>
          <cell r="AE46">
            <v>90125.065431741328</v>
          </cell>
          <cell r="AF46">
            <v>88767.944776886623</v>
          </cell>
          <cell r="AG46">
            <v>87410.824122031889</v>
          </cell>
          <cell r="AH46">
            <v>86053.703467177154</v>
          </cell>
        </row>
        <row r="47">
          <cell r="D47">
            <v>27823.255001896119</v>
          </cell>
          <cell r="E47">
            <v>27532.318857250444</v>
          </cell>
          <cell r="F47">
            <v>27241.382712604769</v>
          </cell>
          <cell r="G47">
            <v>26950.446567959094</v>
          </cell>
          <cell r="H47">
            <v>26659.510423313448</v>
          </cell>
          <cell r="I47">
            <v>26368.574278667773</v>
          </cell>
          <cell r="J47">
            <v>26077.638134022098</v>
          </cell>
          <cell r="K47">
            <v>25786.701989376423</v>
          </cell>
          <cell r="L47">
            <v>25495.765844730748</v>
          </cell>
          <cell r="M47">
            <v>25204.829700085102</v>
          </cell>
          <cell r="N47">
            <v>24913.893555439427</v>
          </cell>
          <cell r="O47">
            <v>24622.957410793751</v>
          </cell>
          <cell r="P47">
            <v>24332.021266148105</v>
          </cell>
          <cell r="Q47">
            <v>24041.08512150243</v>
          </cell>
          <cell r="R47">
            <v>23750.148976856726</v>
          </cell>
          <cell r="S47">
            <v>23459.21283221108</v>
          </cell>
          <cell r="T47">
            <v>23168.276687565405</v>
          </cell>
          <cell r="U47">
            <v>22877.340542919759</v>
          </cell>
          <cell r="V47">
            <v>22586.404398274084</v>
          </cell>
          <cell r="W47">
            <v>22295.468253628409</v>
          </cell>
          <cell r="X47">
            <v>22004.532108982734</v>
          </cell>
          <cell r="Y47">
            <v>21704.779717529629</v>
          </cell>
          <cell r="Z47">
            <v>21405.027326076524</v>
          </cell>
          <cell r="AA47">
            <v>21105.27493462339</v>
          </cell>
          <cell r="AB47">
            <v>20805.522543170286</v>
          </cell>
          <cell r="AC47">
            <v>20505.770151717195</v>
          </cell>
          <cell r="AD47">
            <v>20206.017760264076</v>
          </cell>
          <cell r="AE47">
            <v>19906.265368810957</v>
          </cell>
          <cell r="AF47">
            <v>19606.512977357837</v>
          </cell>
          <cell r="AG47">
            <v>19306.760585904733</v>
          </cell>
          <cell r="AH47">
            <v>19007.008194451599</v>
          </cell>
        </row>
        <row r="48">
          <cell r="D48">
            <v>57420.121340898964</v>
          </cell>
          <cell r="E48">
            <v>56819.703139402802</v>
          </cell>
          <cell r="F48">
            <v>56219.284937906639</v>
          </cell>
          <cell r="G48">
            <v>55618.866736410484</v>
          </cell>
          <cell r="H48">
            <v>55018.448534914314</v>
          </cell>
          <cell r="I48">
            <v>54418.030333418152</v>
          </cell>
          <cell r="J48">
            <v>53817.612131921982</v>
          </cell>
          <cell r="K48">
            <v>53217.193930425819</v>
          </cell>
          <cell r="L48">
            <v>52616.775728929664</v>
          </cell>
          <cell r="M48">
            <v>52016.357527433494</v>
          </cell>
          <cell r="N48">
            <v>51415.939325937332</v>
          </cell>
          <cell r="O48">
            <v>50815.521124441169</v>
          </cell>
          <cell r="P48">
            <v>50215.102922945</v>
          </cell>
          <cell r="Q48">
            <v>49614.684721448837</v>
          </cell>
          <cell r="R48">
            <v>49014.266519952675</v>
          </cell>
          <cell r="S48">
            <v>48413.848318456505</v>
          </cell>
          <cell r="T48">
            <v>47813.430116960342</v>
          </cell>
          <cell r="U48">
            <v>47213.011915464187</v>
          </cell>
          <cell r="V48">
            <v>46612.593713968017</v>
          </cell>
          <cell r="W48">
            <v>46012.175512471855</v>
          </cell>
          <cell r="X48">
            <v>45411.757310975692</v>
          </cell>
          <cell r="Y48">
            <v>44793.144618525097</v>
          </cell>
          <cell r="Z48">
            <v>44174.531926074509</v>
          </cell>
          <cell r="AA48">
            <v>43555.919233623914</v>
          </cell>
          <cell r="AB48">
            <v>42937.306541173319</v>
          </cell>
          <cell r="AC48">
            <v>42318.693848722731</v>
          </cell>
          <cell r="AD48">
            <v>41700.081156272143</v>
          </cell>
          <cell r="AE48">
            <v>41081.46846382154</v>
          </cell>
          <cell r="AF48">
            <v>40462.855771370952</v>
          </cell>
          <cell r="AG48">
            <v>39844.243078920357</v>
          </cell>
          <cell r="AH48">
            <v>39225.630386469762</v>
          </cell>
        </row>
        <row r="49">
          <cell r="D49">
            <v>4264.8250054212294</v>
          </cell>
          <cell r="E49">
            <v>4220.2295134638316</v>
          </cell>
          <cell r="F49">
            <v>4175.6340215064338</v>
          </cell>
          <cell r="G49">
            <v>4131.038529549036</v>
          </cell>
          <cell r="H49">
            <v>4086.4430375916372</v>
          </cell>
          <cell r="I49">
            <v>4041.8475456342394</v>
          </cell>
          <cell r="J49">
            <v>3997.2520536768411</v>
          </cell>
          <cell r="K49">
            <v>3952.6565617194433</v>
          </cell>
          <cell r="L49">
            <v>3908.0610697620455</v>
          </cell>
          <cell r="M49">
            <v>3863.4655778046472</v>
          </cell>
          <cell r="N49">
            <v>3818.8700858472494</v>
          </cell>
          <cell r="O49">
            <v>3774.2745938898511</v>
          </cell>
          <cell r="P49">
            <v>3729.6791019324528</v>
          </cell>
          <cell r="Q49">
            <v>3685.083609975055</v>
          </cell>
          <cell r="R49">
            <v>3640.4881180176562</v>
          </cell>
          <cell r="S49">
            <v>3595.8926260602584</v>
          </cell>
          <cell r="T49">
            <v>3551.2971341028601</v>
          </cell>
          <cell r="U49">
            <v>3506.7016421454623</v>
          </cell>
          <cell r="V49">
            <v>3462.1061501880645</v>
          </cell>
          <cell r="W49">
            <v>3417.5106582306662</v>
          </cell>
          <cell r="X49">
            <v>3372.9151662732679</v>
          </cell>
          <cell r="Y49">
            <v>3326.9682957717068</v>
          </cell>
          <cell r="Z49">
            <v>3281.0214252701458</v>
          </cell>
          <cell r="AA49">
            <v>3235.0745547685833</v>
          </cell>
          <cell r="AB49">
            <v>3189.1276842670213</v>
          </cell>
          <cell r="AC49">
            <v>3143.1808137654602</v>
          </cell>
          <cell r="AD49">
            <v>3097.2339432638987</v>
          </cell>
          <cell r="AE49">
            <v>3051.2870727623363</v>
          </cell>
          <cell r="AF49">
            <v>3005.3402022607752</v>
          </cell>
          <cell r="AG49">
            <v>2959.3933317592137</v>
          </cell>
          <cell r="AH49">
            <v>2913.4464612576512</v>
          </cell>
        </row>
        <row r="50">
          <cell r="D50">
            <v>5757.6219164365802</v>
          </cell>
          <cell r="E50">
            <v>5757.6219164365802</v>
          </cell>
          <cell r="F50">
            <v>5757.6219164365802</v>
          </cell>
          <cell r="G50">
            <v>5757.6219164365802</v>
          </cell>
          <cell r="H50">
            <v>5757.6219164365802</v>
          </cell>
          <cell r="I50">
            <v>5757.6219164365802</v>
          </cell>
          <cell r="J50">
            <v>5757.6219164365802</v>
          </cell>
          <cell r="K50">
            <v>5757.6219164365802</v>
          </cell>
          <cell r="L50">
            <v>5757.6219164365802</v>
          </cell>
          <cell r="M50">
            <v>5757.6219164365802</v>
          </cell>
          <cell r="N50">
            <v>5757.6219164365802</v>
          </cell>
          <cell r="O50">
            <v>5757.6219164365802</v>
          </cell>
          <cell r="P50">
            <v>5757.6219164365802</v>
          </cell>
          <cell r="Q50">
            <v>5757.6219164365802</v>
          </cell>
          <cell r="R50">
            <v>5757.6219164365802</v>
          </cell>
          <cell r="S50">
            <v>5757.6219164365802</v>
          </cell>
          <cell r="T50">
            <v>5757.6219164365802</v>
          </cell>
          <cell r="U50">
            <v>5757.6219164365802</v>
          </cell>
          <cell r="V50">
            <v>5757.6219164365802</v>
          </cell>
          <cell r="W50">
            <v>5757.6219164365802</v>
          </cell>
          <cell r="X50">
            <v>5757.6219164365802</v>
          </cell>
          <cell r="Y50">
            <v>5757.6219164365802</v>
          </cell>
          <cell r="Z50">
            <v>5757.6219164365802</v>
          </cell>
          <cell r="AA50">
            <v>5757.6219164365802</v>
          </cell>
          <cell r="AB50">
            <v>5757.6219164365802</v>
          </cell>
          <cell r="AC50">
            <v>5757.6219164365802</v>
          </cell>
          <cell r="AD50">
            <v>5757.6219164365802</v>
          </cell>
          <cell r="AE50">
            <v>5757.6219164365802</v>
          </cell>
          <cell r="AF50">
            <v>5757.6219164365802</v>
          </cell>
          <cell r="AG50">
            <v>5757.6219164365802</v>
          </cell>
          <cell r="AH50">
            <v>5757.6219164365802</v>
          </cell>
        </row>
        <row r="51">
          <cell r="D51">
            <v>0</v>
          </cell>
          <cell r="E51">
            <v>50.379191768820071</v>
          </cell>
          <cell r="F51">
            <v>100.75838353764014</v>
          </cell>
          <cell r="G51">
            <v>151.13757530646021</v>
          </cell>
          <cell r="H51">
            <v>201.51676707528028</v>
          </cell>
          <cell r="I51">
            <v>251.89595884410036</v>
          </cell>
          <cell r="J51">
            <v>302.27515061292041</v>
          </cell>
          <cell r="K51">
            <v>352.65434238174055</v>
          </cell>
          <cell r="L51">
            <v>403.03353415056057</v>
          </cell>
          <cell r="M51">
            <v>453.4127259193807</v>
          </cell>
          <cell r="N51">
            <v>503.79191768820073</v>
          </cell>
          <cell r="O51">
            <v>518.18597247929222</v>
          </cell>
          <cell r="P51">
            <v>532.58002727038365</v>
          </cell>
          <cell r="Q51">
            <v>546.97408206147509</v>
          </cell>
          <cell r="R51">
            <v>561.36813685256664</v>
          </cell>
          <cell r="S51">
            <v>575.76219164365807</v>
          </cell>
          <cell r="T51">
            <v>590.15624643474939</v>
          </cell>
          <cell r="U51">
            <v>604.55030122584094</v>
          </cell>
          <cell r="V51">
            <v>618.94435601693237</v>
          </cell>
          <cell r="W51">
            <v>633.33841080802381</v>
          </cell>
          <cell r="X51">
            <v>647.73246559911524</v>
          </cell>
          <cell r="Y51">
            <v>654.92949299466102</v>
          </cell>
          <cell r="Z51">
            <v>662.12652039020679</v>
          </cell>
          <cell r="AA51">
            <v>669.32354778575245</v>
          </cell>
          <cell r="AB51">
            <v>676.52057518129823</v>
          </cell>
          <cell r="AC51">
            <v>683.71760257684389</v>
          </cell>
          <cell r="AD51">
            <v>690.91462997238955</v>
          </cell>
          <cell r="AE51">
            <v>698.11165736793532</v>
          </cell>
          <cell r="AF51">
            <v>705.3086847634811</v>
          </cell>
          <cell r="AG51">
            <v>712.50571215902676</v>
          </cell>
          <cell r="AH51">
            <v>719.70273955457253</v>
          </cell>
        </row>
        <row r="52">
          <cell r="D52">
            <v>0</v>
          </cell>
          <cell r="E52">
            <v>19.575914515884374</v>
          </cell>
          <cell r="F52">
            <v>39.151829031768749</v>
          </cell>
          <cell r="G52">
            <v>58.727743547653134</v>
          </cell>
          <cell r="H52">
            <v>78.303658063537497</v>
          </cell>
          <cell r="I52">
            <v>97.879572579421875</v>
          </cell>
          <cell r="J52">
            <v>117.45548709530627</v>
          </cell>
          <cell r="K52">
            <v>137.03140161119063</v>
          </cell>
          <cell r="L52">
            <v>156.60731612707499</v>
          </cell>
          <cell r="M52">
            <v>176.18323064295936</v>
          </cell>
          <cell r="N52">
            <v>195.75914515884375</v>
          </cell>
          <cell r="O52">
            <v>225.12301693267031</v>
          </cell>
          <cell r="P52">
            <v>254.48688870649687</v>
          </cell>
          <cell r="Q52">
            <v>283.85076048032346</v>
          </cell>
          <cell r="R52">
            <v>313.21463225414999</v>
          </cell>
          <cell r="S52">
            <v>342.57850402797652</v>
          </cell>
          <cell r="T52">
            <v>371.94237580180311</v>
          </cell>
          <cell r="U52">
            <v>401.3062475756297</v>
          </cell>
          <cell r="V52">
            <v>430.67011934945623</v>
          </cell>
          <cell r="W52">
            <v>460.03399112328276</v>
          </cell>
          <cell r="X52">
            <v>489.39786289710935</v>
          </cell>
          <cell r="Y52">
            <v>538.33764918682027</v>
          </cell>
          <cell r="Z52">
            <v>587.2774354765312</v>
          </cell>
          <cell r="AA52">
            <v>636.21722176624212</v>
          </cell>
          <cell r="AB52">
            <v>685.15700805595304</v>
          </cell>
          <cell r="AC52">
            <v>734.09679434566397</v>
          </cell>
          <cell r="AD52">
            <v>783.036580635375</v>
          </cell>
          <cell r="AE52">
            <v>831.97636692508593</v>
          </cell>
          <cell r="AF52">
            <v>880.91615321479685</v>
          </cell>
          <cell r="AG52">
            <v>929.85593950450777</v>
          </cell>
          <cell r="AH52">
            <v>978.7957257942187</v>
          </cell>
        </row>
        <row r="53">
          <cell r="D53">
            <v>0</v>
          </cell>
          <cell r="E53">
            <v>69.955106284704442</v>
          </cell>
          <cell r="F53">
            <v>139.91021256940888</v>
          </cell>
          <cell r="G53">
            <v>209.86531885411335</v>
          </cell>
          <cell r="H53">
            <v>279.82042513881777</v>
          </cell>
          <cell r="I53">
            <v>349.77553142352224</v>
          </cell>
          <cell r="J53">
            <v>419.73063770822671</v>
          </cell>
          <cell r="K53">
            <v>489.68574399293118</v>
          </cell>
          <cell r="L53">
            <v>559.64085027763554</v>
          </cell>
          <cell r="M53">
            <v>629.59595656234001</v>
          </cell>
          <cell r="N53">
            <v>699.55106284704448</v>
          </cell>
          <cell r="O53">
            <v>743.30898941196256</v>
          </cell>
          <cell r="P53">
            <v>787.06691597688052</v>
          </cell>
          <cell r="Q53">
            <v>830.82484254179849</v>
          </cell>
          <cell r="R53">
            <v>874.58276910671657</v>
          </cell>
          <cell r="S53">
            <v>918.34069567163465</v>
          </cell>
          <cell r="T53">
            <v>962.0986222365525</v>
          </cell>
          <cell r="U53">
            <v>1005.8565488014706</v>
          </cell>
          <cell r="V53">
            <v>1049.6144753663887</v>
          </cell>
          <cell r="W53">
            <v>1093.3724019313065</v>
          </cell>
          <cell r="X53">
            <v>1137.1303284962246</v>
          </cell>
          <cell r="Y53">
            <v>1193.2671421814812</v>
          </cell>
          <cell r="Z53">
            <v>1249.403955866738</v>
          </cell>
          <cell r="AA53">
            <v>1305.5407695519946</v>
          </cell>
          <cell r="AB53">
            <v>1361.6775832372514</v>
          </cell>
          <cell r="AC53">
            <v>1417.814396922508</v>
          </cell>
          <cell r="AD53">
            <v>1473.9512106077646</v>
          </cell>
          <cell r="AE53">
            <v>1530.0880242930211</v>
          </cell>
          <cell r="AF53">
            <v>1586.2248379782779</v>
          </cell>
          <cell r="AG53">
            <v>1642.3616516635345</v>
          </cell>
          <cell r="AH53">
            <v>1698.4984653487913</v>
          </cell>
        </row>
        <row r="54">
          <cell r="D54">
            <v>0</v>
          </cell>
          <cell r="E54">
            <v>19.000152324240716</v>
          </cell>
          <cell r="F54">
            <v>38.000304648481432</v>
          </cell>
          <cell r="G54">
            <v>57.000456972722148</v>
          </cell>
          <cell r="H54">
            <v>76.000609296962864</v>
          </cell>
          <cell r="I54">
            <v>95.00076162120358</v>
          </cell>
          <cell r="J54">
            <v>114.0009139454443</v>
          </cell>
          <cell r="K54">
            <v>133.00106626968503</v>
          </cell>
          <cell r="L54">
            <v>152.00121859392573</v>
          </cell>
          <cell r="M54">
            <v>171.00137091816643</v>
          </cell>
          <cell r="N54">
            <v>190.00152324240716</v>
          </cell>
          <cell r="O54">
            <v>209.00167556664786</v>
          </cell>
          <cell r="P54">
            <v>228.00182789088862</v>
          </cell>
          <cell r="Q54">
            <v>247.00198021512935</v>
          </cell>
          <cell r="R54">
            <v>266.00213253937005</v>
          </cell>
          <cell r="S54">
            <v>285.00228486361073</v>
          </cell>
          <cell r="T54">
            <v>304.00243718785146</v>
          </cell>
          <cell r="U54">
            <v>323.00258951209219</v>
          </cell>
          <cell r="V54">
            <v>342.00274183633292</v>
          </cell>
          <cell r="W54">
            <v>361.00289416057359</v>
          </cell>
          <cell r="X54">
            <v>380.00304648481432</v>
          </cell>
          <cell r="Y54">
            <v>399.57896100069871</v>
          </cell>
          <cell r="Z54">
            <v>419.15487551658305</v>
          </cell>
          <cell r="AA54">
            <v>438.73079003246744</v>
          </cell>
          <cell r="AB54">
            <v>458.30670454835183</v>
          </cell>
          <cell r="AC54">
            <v>477.88261906423622</v>
          </cell>
          <cell r="AD54">
            <v>497.45853358012062</v>
          </cell>
          <cell r="AE54">
            <v>517.03444809600501</v>
          </cell>
          <cell r="AF54">
            <v>536.61036261188929</v>
          </cell>
          <cell r="AG54">
            <v>556.18627712777368</v>
          </cell>
          <cell r="AH54">
            <v>575.76219164365807</v>
          </cell>
        </row>
        <row r="55">
          <cell r="D55">
            <v>5757.6219164365802</v>
          </cell>
          <cell r="E55">
            <v>5668.6666578276354</v>
          </cell>
          <cell r="F55">
            <v>5579.7113992186896</v>
          </cell>
          <cell r="G55">
            <v>5490.7561406097448</v>
          </cell>
          <cell r="H55">
            <v>5401.8008820007999</v>
          </cell>
          <cell r="I55">
            <v>5312.845623391855</v>
          </cell>
          <cell r="J55">
            <v>5223.8903647829093</v>
          </cell>
          <cell r="K55">
            <v>5134.9351061739644</v>
          </cell>
          <cell r="L55">
            <v>5045.9798475650186</v>
          </cell>
          <cell r="M55">
            <v>4957.0245889560738</v>
          </cell>
          <cell r="N55">
            <v>4868.069330347128</v>
          </cell>
          <cell r="O55">
            <v>4805.3112514579698</v>
          </cell>
          <cell r="P55">
            <v>4742.5531725688115</v>
          </cell>
          <cell r="Q55">
            <v>4679.7950936796524</v>
          </cell>
          <cell r="R55">
            <v>4617.0370147904941</v>
          </cell>
          <cell r="S55">
            <v>4554.278935901335</v>
          </cell>
          <cell r="T55">
            <v>4491.5208570121758</v>
          </cell>
          <cell r="U55">
            <v>4428.7627781230167</v>
          </cell>
          <cell r="V55">
            <v>4366.0046992338594</v>
          </cell>
          <cell r="W55">
            <v>4303.2466203447002</v>
          </cell>
          <cell r="X55">
            <v>4240.488541455542</v>
          </cell>
          <cell r="Y55">
            <v>4164.7758132544004</v>
          </cell>
          <cell r="Z55">
            <v>4089.0630850532589</v>
          </cell>
          <cell r="AA55">
            <v>4013.3503568521182</v>
          </cell>
          <cell r="AB55">
            <v>3937.6376286509771</v>
          </cell>
          <cell r="AC55">
            <v>3861.9249004498356</v>
          </cell>
          <cell r="AD55">
            <v>3786.212172248695</v>
          </cell>
          <cell r="AE55">
            <v>3710.4994440475548</v>
          </cell>
          <cell r="AF55">
            <v>3634.7867158464132</v>
          </cell>
          <cell r="AG55">
            <v>3559.0739876452717</v>
          </cell>
          <cell r="AH55">
            <v>3483.3612594441311</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D57">
            <v>5757.6219164365802</v>
          </cell>
          <cell r="E57">
            <v>5668.6666578276354</v>
          </cell>
          <cell r="F57">
            <v>5579.7113992186896</v>
          </cell>
          <cell r="G57">
            <v>5490.7561406097448</v>
          </cell>
          <cell r="H57">
            <v>5401.8008820007999</v>
          </cell>
          <cell r="I57">
            <v>5312.845623391855</v>
          </cell>
          <cell r="J57">
            <v>5223.8903647829093</v>
          </cell>
          <cell r="K57">
            <v>5134.9351061739644</v>
          </cell>
          <cell r="L57">
            <v>5045.9798475650186</v>
          </cell>
          <cell r="M57">
            <v>4957.0245889560738</v>
          </cell>
          <cell r="N57">
            <v>4868.069330347128</v>
          </cell>
          <cell r="O57">
            <v>4805.3112514579698</v>
          </cell>
          <cell r="P57">
            <v>4742.5531725688115</v>
          </cell>
          <cell r="Q57">
            <v>4679.7950936796524</v>
          </cell>
          <cell r="R57">
            <v>4617.0370147904941</v>
          </cell>
          <cell r="S57">
            <v>4554.278935901335</v>
          </cell>
          <cell r="T57">
            <v>4491.5208570121758</v>
          </cell>
          <cell r="U57">
            <v>4428.7627781230167</v>
          </cell>
          <cell r="V57">
            <v>4366.0046992338594</v>
          </cell>
          <cell r="W57">
            <v>4303.2466203447002</v>
          </cell>
          <cell r="X57">
            <v>4240.488541455542</v>
          </cell>
          <cell r="Y57">
            <v>4164.7758132544004</v>
          </cell>
          <cell r="Z57">
            <v>4089.0630850532589</v>
          </cell>
          <cell r="AA57">
            <v>4013.3503568521182</v>
          </cell>
          <cell r="AB57">
            <v>3937.6376286509771</v>
          </cell>
          <cell r="AC57">
            <v>3861.9249004498356</v>
          </cell>
          <cell r="AD57">
            <v>3786.212172248695</v>
          </cell>
          <cell r="AE57">
            <v>3710.4994440475548</v>
          </cell>
          <cell r="AF57">
            <v>3634.7867158464132</v>
          </cell>
          <cell r="AG57">
            <v>3559.0739876452717</v>
          </cell>
          <cell r="AH57">
            <v>3483.3612594441311</v>
          </cell>
        </row>
        <row r="58">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D61">
            <v>5757.6219164365802</v>
          </cell>
          <cell r="E61">
            <v>5668.6666578276354</v>
          </cell>
          <cell r="F61">
            <v>5579.7113992186896</v>
          </cell>
          <cell r="G61">
            <v>5490.7561406097448</v>
          </cell>
          <cell r="H61">
            <v>5401.8008820007999</v>
          </cell>
          <cell r="I61">
            <v>5312.845623391855</v>
          </cell>
          <cell r="J61">
            <v>5223.8903647829093</v>
          </cell>
          <cell r="K61">
            <v>5134.9351061739644</v>
          </cell>
          <cell r="L61">
            <v>5045.9798475650186</v>
          </cell>
          <cell r="M61">
            <v>4957.0245889560738</v>
          </cell>
          <cell r="N61">
            <v>4868.069330347128</v>
          </cell>
          <cell r="O61">
            <v>4805.3112514579698</v>
          </cell>
          <cell r="P61">
            <v>4742.5531725688115</v>
          </cell>
          <cell r="Q61">
            <v>4679.7950936796524</v>
          </cell>
          <cell r="R61">
            <v>4617.0370147904941</v>
          </cell>
          <cell r="S61">
            <v>4554.278935901335</v>
          </cell>
          <cell r="T61">
            <v>4491.5208570121758</v>
          </cell>
          <cell r="U61">
            <v>4428.7627781230167</v>
          </cell>
          <cell r="V61">
            <v>4366.0046992338594</v>
          </cell>
          <cell r="W61">
            <v>4303.2466203447002</v>
          </cell>
          <cell r="X61">
            <v>4240.488541455542</v>
          </cell>
          <cell r="Y61">
            <v>4164.7758132544004</v>
          </cell>
          <cell r="Z61">
            <v>4089.0630850532589</v>
          </cell>
          <cell r="AA61">
            <v>4013.3503568521182</v>
          </cell>
          <cell r="AB61">
            <v>3937.6376286509771</v>
          </cell>
          <cell r="AC61">
            <v>3861.9249004498356</v>
          </cell>
          <cell r="AD61">
            <v>3786.212172248695</v>
          </cell>
          <cell r="AE61">
            <v>3710.4994440475548</v>
          </cell>
          <cell r="AF61">
            <v>3634.7867158464132</v>
          </cell>
          <cell r="AG61">
            <v>3559.0739876452717</v>
          </cell>
          <cell r="AH61">
            <v>3483.3612594441311</v>
          </cell>
        </row>
        <row r="62">
          <cell r="D62">
            <v>387852.09507639048</v>
          </cell>
          <cell r="E62">
            <v>386266.36998087674</v>
          </cell>
          <cell r="F62">
            <v>384653.68755873939</v>
          </cell>
          <cell r="G62">
            <v>383013.58953542559</v>
          </cell>
          <cell r="H62">
            <v>381345.60984571552</v>
          </cell>
          <cell r="I62">
            <v>379649.27450128034</v>
          </cell>
          <cell r="J62">
            <v>377924.10145598982</v>
          </cell>
          <cell r="K62">
            <v>376169.60046892933</v>
          </cell>
          <cell r="L62">
            <v>374385.27296508878</v>
          </cell>
          <cell r="M62">
            <v>372570.61189368303</v>
          </cell>
          <cell r="N62">
            <v>370725.1015840632</v>
          </cell>
          <cell r="O62">
            <v>368848.21759918</v>
          </cell>
          <cell r="P62">
            <v>366939.42658655375</v>
          </cell>
          <cell r="Q62">
            <v>364998.18612671288</v>
          </cell>
          <cell r="R62">
            <v>363023.94457905466</v>
          </cell>
          <cell r="S62">
            <v>361016.14092508628</v>
          </cell>
          <cell r="T62">
            <v>358974.20460900042</v>
          </cell>
          <cell r="U62">
            <v>356897.55537554115</v>
          </cell>
          <cell r="V62">
            <v>354785.60310511297</v>
          </cell>
          <cell r="W62">
            <v>352637.74764608761</v>
          </cell>
          <cell r="X62">
            <v>350453.37864425877</v>
          </cell>
          <cell r="Y62">
            <v>348231.87536939891</v>
          </cell>
          <cell r="Z62">
            <v>345972.60653886636</v>
          </cell>
          <cell r="AA62">
            <v>343674.93013821478</v>
          </cell>
          <cell r="AB62">
            <v>341338.19323875202</v>
          </cell>
          <cell r="AC62">
            <v>338961.73181199847</v>
          </cell>
          <cell r="AD62">
            <v>336544.8705409902</v>
          </cell>
          <cell r="AE62">
            <v>334086.92262837471</v>
          </cell>
          <cell r="AF62">
            <v>331587.1896012447</v>
          </cell>
          <cell r="AG62">
            <v>329044.96111265355</v>
          </cell>
          <cell r="AH62">
            <v>326459.5147397563</v>
          </cell>
        </row>
        <row r="63">
          <cell r="D63">
            <v>0</v>
          </cell>
          <cell r="E63">
            <v>956.00926570267006</v>
          </cell>
          <cell r="F63">
            <v>1904.0357534157599</v>
          </cell>
          <cell r="G63">
            <v>2843.8759023005346</v>
          </cell>
          <cell r="H63">
            <v>3775.3215374725833</v>
          </cell>
          <cell r="I63">
            <v>4698.1597719533438</v>
          </cell>
          <cell r="J63">
            <v>5612.1729066214484</v>
          </cell>
          <cell r="K63">
            <v>6517.1383281242006</v>
          </cell>
          <cell r="L63">
            <v>7412.8284047087582</v>
          </cell>
          <cell r="M63">
            <v>8299.0103799317912</v>
          </cell>
          <cell r="N63">
            <v>9175.4462642055641</v>
          </cell>
          <cell r="O63">
            <v>10041.892724137675</v>
          </cell>
          <cell r="P63">
            <v>10898.100969620647</v>
          </cell>
          <cell r="Q63">
            <v>11743.816638626988</v>
          </cell>
          <cell r="R63">
            <v>12578.779679664245</v>
          </cell>
          <cell r="S63">
            <v>13402.724231843828</v>
          </cell>
          <cell r="T63">
            <v>14215.378502516416</v>
          </cell>
          <cell r="U63">
            <v>15016.464642425894</v>
          </cell>
          <cell r="V63">
            <v>15805.698618332784</v>
          </cell>
          <cell r="W63">
            <v>16582.790083057269</v>
          </cell>
          <cell r="X63">
            <v>17347.442242890811</v>
          </cell>
          <cell r="Y63">
            <v>18125.469112977215</v>
          </cell>
          <cell r="Z63">
            <v>18890.104317022102</v>
          </cell>
          <cell r="AA63">
            <v>19641.022257398974</v>
          </cell>
          <cell r="AB63">
            <v>20377.890136353493</v>
          </cell>
          <cell r="AC63">
            <v>21100.367805296908</v>
          </cell>
          <cell r="AD63">
            <v>21808.107611056166</v>
          </cell>
          <cell r="AE63">
            <v>22500.754239021036</v>
          </cell>
          <cell r="AF63">
            <v>23177.944553127003</v>
          </cell>
          <cell r="AG63">
            <v>23839.307432611749</v>
          </cell>
          <cell r="AH63">
            <v>24484.46360548172</v>
          </cell>
        </row>
        <row r="64">
          <cell r="D64">
            <v>0</v>
          </cell>
          <cell r="E64">
            <v>318.66975523422332</v>
          </cell>
          <cell r="F64">
            <v>634.67858447191998</v>
          </cell>
          <cell r="G64">
            <v>947.95863410017841</v>
          </cell>
          <cell r="H64">
            <v>1258.4405124908612</v>
          </cell>
          <cell r="I64">
            <v>1566.0532573177816</v>
          </cell>
          <cell r="J64">
            <v>1870.7243022071495</v>
          </cell>
          <cell r="K64">
            <v>2172.3794427080675</v>
          </cell>
          <cell r="L64">
            <v>2470.9428015695862</v>
          </cell>
          <cell r="M64">
            <v>2766.3367933105965</v>
          </cell>
          <cell r="N64">
            <v>3058.482088068522</v>
          </cell>
          <cell r="O64">
            <v>3347.2975747125583</v>
          </cell>
          <cell r="P64">
            <v>3632.7003232068823</v>
          </cell>
          <cell r="Q64">
            <v>3914.6055462089962</v>
          </cell>
          <cell r="R64">
            <v>4192.9265598880811</v>
          </cell>
          <cell r="S64">
            <v>4467.5747439479428</v>
          </cell>
          <cell r="T64">
            <v>4738.459500838806</v>
          </cell>
          <cell r="U64">
            <v>5005.4882141419657</v>
          </cell>
          <cell r="V64">
            <v>5268.5662061109288</v>
          </cell>
          <cell r="W64">
            <v>5527.5966943524227</v>
          </cell>
          <cell r="X64">
            <v>5782.4807476302703</v>
          </cell>
          <cell r="Y64">
            <v>6041.8230376590718</v>
          </cell>
          <cell r="Z64">
            <v>6296.7014390073682</v>
          </cell>
          <cell r="AA64">
            <v>6547.0074191329913</v>
          </cell>
          <cell r="AB64">
            <v>6792.6300454511666</v>
          </cell>
          <cell r="AC64">
            <v>7033.4559350989684</v>
          </cell>
          <cell r="AD64">
            <v>7269.3692036853899</v>
          </cell>
          <cell r="AE64">
            <v>7500.2514130070131</v>
          </cell>
          <cell r="AF64">
            <v>7725.9815177090004</v>
          </cell>
          <cell r="AG64">
            <v>7946.4358108705828</v>
          </cell>
          <cell r="AH64">
            <v>8161.4878684939076</v>
          </cell>
        </row>
        <row r="65">
          <cell r="D65">
            <v>387852.09507639048</v>
          </cell>
          <cell r="E65">
            <v>384991.69095993985</v>
          </cell>
          <cell r="F65">
            <v>382114.97322085168</v>
          </cell>
          <cell r="G65">
            <v>379221.75499902491</v>
          </cell>
          <cell r="H65">
            <v>376311.84779575205</v>
          </cell>
          <cell r="I65">
            <v>373385.06147200917</v>
          </cell>
          <cell r="J65">
            <v>370441.20424716116</v>
          </cell>
          <cell r="K65">
            <v>367480.0826980971</v>
          </cell>
          <cell r="L65">
            <v>364501.50175881042</v>
          </cell>
          <cell r="M65">
            <v>361505.26472044067</v>
          </cell>
          <cell r="N65">
            <v>358491.17323178914</v>
          </cell>
          <cell r="O65">
            <v>355459.02730032976</v>
          </cell>
          <cell r="P65">
            <v>352408.62529372622</v>
          </cell>
          <cell r="Q65">
            <v>349339.76394187694</v>
          </cell>
          <cell r="R65">
            <v>346252.23833950236</v>
          </cell>
          <cell r="S65">
            <v>343145.8419492945</v>
          </cell>
          <cell r="T65">
            <v>340020.36660564516</v>
          </cell>
          <cell r="U65">
            <v>336875.60251897329</v>
          </cell>
          <cell r="V65">
            <v>333711.33828066924</v>
          </cell>
          <cell r="W65">
            <v>330527.36086867796</v>
          </cell>
          <cell r="X65">
            <v>327323.45565373765</v>
          </cell>
          <cell r="Y65">
            <v>324064.58321876265</v>
          </cell>
          <cell r="Z65">
            <v>320785.80078283692</v>
          </cell>
          <cell r="AA65">
            <v>317486.90046168282</v>
          </cell>
          <cell r="AB65">
            <v>314167.67305694736</v>
          </cell>
          <cell r="AC65">
            <v>310827.90807160258</v>
          </cell>
          <cell r="AD65">
            <v>307467.39372624864</v>
          </cell>
          <cell r="AE65">
            <v>304085.91697634663</v>
          </cell>
          <cell r="AF65">
            <v>300683.26353040873</v>
          </cell>
          <cell r="AG65">
            <v>297259.21786917117</v>
          </cell>
          <cell r="AH65">
            <v>293813.56326578069</v>
          </cell>
        </row>
        <row r="66">
          <cell r="D66">
            <v>50640.115629722037</v>
          </cell>
          <cell r="E66">
            <v>50266.645440844331</v>
          </cell>
          <cell r="F66">
            <v>49891.04525512713</v>
          </cell>
          <cell r="G66">
            <v>49513.290675081691</v>
          </cell>
          <cell r="H66">
            <v>49133.357089273741</v>
          </cell>
          <cell r="I66">
            <v>48751.219672100226</v>
          </cell>
          <cell r="J66">
            <v>48366.853383620248</v>
          </cell>
          <cell r="K66">
            <v>47980.232969442179</v>
          </cell>
          <cell r="L66">
            <v>47591.332960668842</v>
          </cell>
          <cell r="M66">
            <v>47200.127673902978</v>
          </cell>
          <cell r="N66">
            <v>46806.591211314553</v>
          </cell>
          <cell r="O66">
            <v>46410.697460772732</v>
          </cell>
          <cell r="P66">
            <v>46012.420096044007</v>
          </cell>
          <cell r="Q66">
            <v>45611.732577059163</v>
          </cell>
          <cell r="R66">
            <v>45208.608150251101</v>
          </cell>
          <cell r="S66">
            <v>44803.019848966062</v>
          </cell>
          <cell r="T66">
            <v>44394.940493950395</v>
          </cell>
          <cell r="U66">
            <v>43984.342693915583</v>
          </cell>
          <cell r="V66">
            <v>43571.198846183754</v>
          </cell>
          <cell r="W66">
            <v>43155.481137416689</v>
          </cell>
          <cell r="X66">
            <v>42737.161544430368</v>
          </cell>
          <cell r="Y66">
            <v>42311.665127046974</v>
          </cell>
          <cell r="Z66">
            <v>41883.569149771727</v>
          </cell>
          <cell r="AA66">
            <v>41452.846470083045</v>
          </cell>
          <cell r="AB66">
            <v>41019.46977388642</v>
          </cell>
          <cell r="AC66">
            <v>40583.411577525134</v>
          </cell>
          <cell r="AD66">
            <v>40144.64422990891</v>
          </cell>
          <cell r="AE66">
            <v>39703.139914763917</v>
          </cell>
          <cell r="AF66">
            <v>39258.870653007754</v>
          </cell>
          <cell r="AG66">
            <v>38811.808305252831</v>
          </cell>
          <cell r="AH66">
            <v>38361.92457444196</v>
          </cell>
        </row>
        <row r="67">
          <cell r="D67">
            <v>22294.975298434343</v>
          </cell>
          <cell r="E67">
            <v>22130.550147895334</v>
          </cell>
          <cell r="F67">
            <v>21965.18723830242</v>
          </cell>
          <cell r="G67">
            <v>21798.875828341097</v>
          </cell>
          <cell r="H67">
            <v>21631.605082504524</v>
          </cell>
          <cell r="I67">
            <v>21463.364070995249</v>
          </cell>
          <cell r="J67">
            <v>21294.141769650771</v>
          </cell>
          <cell r="K67">
            <v>21123.927059893842</v>
          </cell>
          <cell r="L67">
            <v>20952.708728708334</v>
          </cell>
          <cell r="M67">
            <v>20780.475468641627</v>
          </cell>
          <cell r="N67">
            <v>20607.215877834285</v>
          </cell>
          <cell r="O67">
            <v>20432.918460078115</v>
          </cell>
          <cell r="P67">
            <v>20257.571624903416</v>
          </cell>
          <cell r="Q67">
            <v>20081.16368769652</v>
          </cell>
          <cell r="R67">
            <v>19903.682869848504</v>
          </cell>
          <cell r="S67">
            <v>19725.117298936249</v>
          </cell>
          <cell r="T67">
            <v>19545.455008936748</v>
          </cell>
          <cell r="U67">
            <v>19364.683940475865</v>
          </cell>
          <cell r="V67">
            <v>19182.791941112515</v>
          </cell>
          <cell r="W67">
            <v>18999.766765659646</v>
          </cell>
          <cell r="X67">
            <v>18815.596076542832</v>
          </cell>
          <cell r="Y67">
            <v>18628.265696326103</v>
          </cell>
          <cell r="Z67">
            <v>18439.790825761054</v>
          </cell>
          <cell r="AA67">
            <v>18250.159514996467</v>
          </cell>
          <cell r="AB67">
            <v>18059.359738643863</v>
          </cell>
          <cell r="AC67">
            <v>17867.3793966628</v>
          </cell>
          <cell r="AD67">
            <v>17674.206315297997</v>
          </cell>
          <cell r="AE67">
            <v>17479.828248069956</v>
          </cell>
          <cell r="AF67">
            <v>17284.232876820573</v>
          </cell>
          <cell r="AG67">
            <v>17087.407812815265</v>
          </cell>
          <cell r="AH67">
            <v>16889.340597903363</v>
          </cell>
        </row>
        <row r="68">
          <cell r="D68">
            <v>48981.519820245696</v>
          </cell>
          <cell r="E68">
            <v>48620.281753718707</v>
          </cell>
          <cell r="F68">
            <v>48256.983453301771</v>
          </cell>
          <cell r="G68">
            <v>47891.601320587513</v>
          </cell>
          <cell r="H68">
            <v>47524.111550230307</v>
          </cell>
          <cell r="I68">
            <v>47154.490129730308</v>
          </cell>
          <cell r="J68">
            <v>46782.712839269967</v>
          </cell>
          <cell r="K68">
            <v>46408.755251604824</v>
          </cell>
          <cell r="L68">
            <v>46032.592732010497</v>
          </cell>
          <cell r="M68">
            <v>45654.200438287917</v>
          </cell>
          <cell r="N68">
            <v>45273.553320828512</v>
          </cell>
          <cell r="O68">
            <v>44890.626122741822</v>
          </cell>
          <cell r="P68">
            <v>44505.393380047106</v>
          </cell>
          <cell r="Q68">
            <v>44117.829421931623</v>
          </cell>
          <cell r="R68">
            <v>43727.908371077319</v>
          </cell>
          <cell r="S68">
            <v>43335.60414405867</v>
          </cell>
          <cell r="T68">
            <v>42940.890451813451</v>
          </cell>
          <cell r="U68">
            <v>42543.740800189218</v>
          </cell>
          <cell r="V68">
            <v>42144.128490567789</v>
          </cell>
          <cell r="W68">
            <v>41742.026620570294</v>
          </cell>
          <cell r="X68">
            <v>41337.408084845025</v>
          </cell>
          <cell r="Y68">
            <v>40925.847784432204</v>
          </cell>
          <cell r="Z68">
            <v>40511.773066491238</v>
          </cell>
          <cell r="AA68">
            <v>40095.157677488896</v>
          </cell>
          <cell r="AB68">
            <v>39675.975197938453</v>
          </cell>
          <cell r="AC68">
            <v>39254.199044344634</v>
          </cell>
          <cell r="AD68">
            <v>38829.802471262425</v>
          </cell>
          <cell r="AE68">
            <v>38402.758573473489</v>
          </cell>
          <cell r="AF68">
            <v>37973.040288283337</v>
          </cell>
          <cell r="AG68">
            <v>37540.620397942665</v>
          </cell>
          <cell r="AH68">
            <v>37105.471532196687</v>
          </cell>
        </row>
        <row r="69">
          <cell r="D69">
            <v>265935.48432798841</v>
          </cell>
          <cell r="E69">
            <v>263974.21361748147</v>
          </cell>
          <cell r="F69">
            <v>262001.75727412035</v>
          </cell>
          <cell r="G69">
            <v>260017.9871750146</v>
          </cell>
          <cell r="H69">
            <v>258022.77407374349</v>
          </cell>
          <cell r="I69">
            <v>256015.9875991834</v>
          </cell>
          <cell r="J69">
            <v>253997.4962546202</v>
          </cell>
          <cell r="K69">
            <v>251967.16741715625</v>
          </cell>
          <cell r="L69">
            <v>249924.86733742274</v>
          </cell>
          <cell r="M69">
            <v>247870.46113960815</v>
          </cell>
          <cell r="N69">
            <v>245803.81282181179</v>
          </cell>
          <cell r="O69">
            <v>243724.78525673709</v>
          </cell>
          <cell r="P69">
            <v>241633.2401927317</v>
          </cell>
          <cell r="Q69">
            <v>239529.03825518963</v>
          </cell>
          <cell r="R69">
            <v>237412.03894832544</v>
          </cell>
          <cell r="S69">
            <v>235282.1006573335</v>
          </cell>
          <cell r="T69">
            <v>233139.08065094455</v>
          </cell>
          <cell r="U69">
            <v>230982.83508439263</v>
          </cell>
          <cell r="V69">
            <v>228813.21900280518</v>
          </cell>
          <cell r="W69">
            <v>226630.08634503133</v>
          </cell>
          <cell r="X69">
            <v>224433.28994791943</v>
          </cell>
          <cell r="Y69">
            <v>222198.80461095736</v>
          </cell>
          <cell r="Z69">
            <v>219950.6677408129</v>
          </cell>
          <cell r="AA69">
            <v>217688.73679911441</v>
          </cell>
          <cell r="AB69">
            <v>215412.86834647862</v>
          </cell>
          <cell r="AC69">
            <v>213122.91805307003</v>
          </cell>
          <cell r="AD69">
            <v>210818.74070977932</v>
          </cell>
          <cell r="AE69">
            <v>208500.19024003926</v>
          </cell>
          <cell r="AF69">
            <v>206167.11971229708</v>
          </cell>
          <cell r="AG69">
            <v>203819.38135316042</v>
          </cell>
          <cell r="AH69">
            <v>201456.82656123867</v>
          </cell>
        </row>
        <row r="70">
          <cell r="D70">
            <v>22327.115682700864</v>
          </cell>
          <cell r="E70">
            <v>22162.453497249247</v>
          </cell>
          <cell r="F70">
            <v>21996.852200872469</v>
          </cell>
          <cell r="G70">
            <v>21830.301036771365</v>
          </cell>
          <cell r="H70">
            <v>21662.789153818663</v>
          </cell>
          <cell r="I70">
            <v>21494.30560646053</v>
          </cell>
          <cell r="J70">
            <v>21324.839354642059</v>
          </cell>
          <cell r="K70">
            <v>21154.379263757492</v>
          </cell>
          <cell r="L70">
            <v>20982.914104626037</v>
          </cell>
          <cell r="M70">
            <v>20810.432553494287</v>
          </cell>
          <cell r="N70">
            <v>20636.9231920659</v>
          </cell>
          <cell r="O70">
            <v>20462.374507559787</v>
          </cell>
          <cell r="P70">
            <v>20286.774892797446</v>
          </cell>
          <cell r="Q70">
            <v>20110.1126463207</v>
          </cell>
          <cell r="R70">
            <v>19932.375972540605</v>
          </cell>
          <cell r="S70">
            <v>19753.552981918794</v>
          </cell>
          <cell r="T70">
            <v>19573.631691182069</v>
          </cell>
          <cell r="U70">
            <v>19392.600023571515</v>
          </cell>
          <cell r="V70">
            <v>19210.44580912713</v>
          </cell>
          <cell r="W70">
            <v>19027.156785009229</v>
          </cell>
          <cell r="X70">
            <v>18842.720595857558</v>
          </cell>
          <cell r="Y70">
            <v>18655.120160602666</v>
          </cell>
          <cell r="Z70">
            <v>18466.373585104851</v>
          </cell>
          <cell r="AA70">
            <v>18276.468902286008</v>
          </cell>
          <cell r="AB70">
            <v>18085.394069421887</v>
          </cell>
          <cell r="AC70">
            <v>17893.136969028659</v>
          </cell>
          <cell r="AD70">
            <v>17699.685409801383</v>
          </cell>
          <cell r="AE70">
            <v>17505.027127606063</v>
          </cell>
          <cell r="AF70">
            <v>17309.14978652677</v>
          </cell>
          <cell r="AG70">
            <v>17112.040979969355</v>
          </cell>
          <cell r="AH70">
            <v>16913.688231823497</v>
          </cell>
        </row>
        <row r="71">
          <cell r="D71">
            <v>7462.4639529647093</v>
          </cell>
          <cell r="E71">
            <v>7407.428379144435</v>
          </cell>
          <cell r="F71">
            <v>7352.0789232479246</v>
          </cell>
          <cell r="G71">
            <v>7296.4119899954685</v>
          </cell>
          <cell r="H71">
            <v>7240.4239525797648</v>
          </cell>
          <cell r="I71">
            <v>7184.1111526330224</v>
          </cell>
          <cell r="J71">
            <v>7127.4699002020507</v>
          </cell>
          <cell r="K71">
            <v>7070.4964737316195</v>
          </cell>
          <cell r="L71">
            <v>7013.1871200563828</v>
          </cell>
          <cell r="M71">
            <v>6955.5380544016816</v>
          </cell>
          <cell r="N71">
            <v>6897.5454603934695</v>
          </cell>
          <cell r="O71">
            <v>6839.2054900777557</v>
          </cell>
          <cell r="P71">
            <v>6780.5142639497981</v>
          </cell>
          <cell r="Q71">
            <v>6721.4678709934542</v>
          </cell>
          <cell r="R71">
            <v>6662.0623687309544</v>
          </cell>
          <cell r="S71">
            <v>6602.2937832835041</v>
          </cell>
          <cell r="T71">
            <v>6542.1581094430167</v>
          </cell>
          <cell r="U71">
            <v>6481.6513107553774</v>
          </cell>
          <cell r="V71">
            <v>6420.7693196155633</v>
          </cell>
          <cell r="W71">
            <v>6359.5080373750761</v>
          </cell>
          <cell r="X71">
            <v>6297.8633344619748</v>
          </cell>
          <cell r="Y71">
            <v>6235.1610353587021</v>
          </cell>
          <cell r="Z71">
            <v>6172.075658101965</v>
          </cell>
          <cell r="AA71">
            <v>6108.6032028966183</v>
          </cell>
          <cell r="AB71">
            <v>6044.7396446640596</v>
          </cell>
          <cell r="AC71">
            <v>5980.4809333385465</v>
          </cell>
          <cell r="AD71">
            <v>5915.8229941808759</v>
          </cell>
          <cell r="AE71">
            <v>5850.7617281099474</v>
          </cell>
          <cell r="AF71">
            <v>5785.2930120527571</v>
          </cell>
          <cell r="AG71">
            <v>5719.4126993132886</v>
          </cell>
          <cell r="AH71">
            <v>5653.1166199609161</v>
          </cell>
        </row>
        <row r="72">
          <cell r="D72">
            <v>0</v>
          </cell>
          <cell r="E72">
            <v>19.678547415288921</v>
          </cell>
          <cell r="F72">
            <v>20.695280246528409</v>
          </cell>
          <cell r="G72">
            <v>21.764544681259892</v>
          </cell>
          <cell r="H72">
            <v>22.889054873370061</v>
          </cell>
          <cell r="I72">
            <v>24.071665209116489</v>
          </cell>
          <cell r="J72">
            <v>25.315377552523369</v>
          </cell>
          <cell r="K72">
            <v>26.623348865125159</v>
          </cell>
          <cell r="L72">
            <v>27.998899219399956</v>
          </cell>
          <cell r="M72">
            <v>29.445520226233601</v>
          </cell>
          <cell r="N72">
            <v>30.966883897806085</v>
          </cell>
          <cell r="O72">
            <v>32.566851968397359</v>
          </cell>
          <cell r="P72">
            <v>34.249485696771934</v>
          </cell>
          <cell r="Q72">
            <v>36.019056175023735</v>
          </cell>
          <cell r="R72">
            <v>37.880055170048777</v>
          </cell>
          <cell r="S72">
            <v>39.837206525164952</v>
          </cell>
          <cell r="T72">
            <v>41.895478150820288</v>
          </cell>
          <cell r="U72">
            <v>44.060094634825525</v>
          </cell>
          <cell r="V72">
            <v>46.336550504120922</v>
          </cell>
          <cell r="W72">
            <v>48.730624171739372</v>
          </cell>
          <cell r="X72">
            <v>51.248392604367858</v>
          </cell>
          <cell r="Y72">
            <v>53.896246747739617</v>
          </cell>
          <cell r="Z72">
            <v>56.680907749010224</v>
          </cell>
          <cell r="AA72">
            <v>59.609444017296866</v>
          </cell>
          <cell r="AB72">
            <v>62.689289165685544</v>
          </cell>
          <cell r="AC72">
            <v>65.928260880249042</v>
          </cell>
          <cell r="AD72">
            <v>69.334580763971076</v>
          </cell>
          <cell r="AE72">
            <v>72.916895205949942</v>
          </cell>
          <cell r="AF72">
            <v>76.68429732884924</v>
          </cell>
          <cell r="AG72">
            <v>80.646350070312735</v>
          </cell>
          <cell r="AH72">
            <v>84.813110456926097</v>
          </cell>
        </row>
        <row r="73">
          <cell r="D73">
            <v>0</v>
          </cell>
          <cell r="E73">
            <v>16019.637288703534</v>
          </cell>
          <cell r="F73">
            <v>18177.248054955788</v>
          </cell>
          <cell r="G73">
            <v>20625.457424331875</v>
          </cell>
          <cell r="H73">
            <v>23403.404777047337</v>
          </cell>
          <cell r="I73">
            <v>26555.500995201066</v>
          </cell>
          <cell r="J73">
            <v>30132.138456953839</v>
          </cell>
          <cell r="K73">
            <v>34190.496656535062</v>
          </cell>
          <cell r="L73">
            <v>38795.456329477922</v>
          </cell>
          <cell r="M73">
            <v>44020.636697149377</v>
          </cell>
          <cell r="N73">
            <v>49949.57241294266</v>
          </cell>
          <cell r="O73">
            <v>56677.049025903136</v>
          </cell>
          <cell r="P73">
            <v>64310.618311764993</v>
          </cell>
          <cell r="Q73">
            <v>72972.317696909711</v>
          </cell>
          <cell r="R73">
            <v>82800.62126357395</v>
          </cell>
          <cell r="S73">
            <v>93952.653526916241</v>
          </cell>
          <cell r="T73">
            <v>106606.70137546456</v>
          </cell>
          <cell r="U73">
            <v>120965.06433319145</v>
          </cell>
          <cell r="V73">
            <v>137257.28871018993</v>
          </cell>
          <cell r="W73">
            <v>155743.83734612778</v>
          </cell>
          <cell r="X73">
            <v>176720.25361445398</v>
          </cell>
          <cell r="Y73">
            <v>200521.88625705134</v>
          </cell>
          <cell r="Z73">
            <v>227529.25058498859</v>
          </cell>
          <cell r="AA73">
            <v>258174.11175457685</v>
          </cell>
          <cell r="AB73">
            <v>292946.38737170905</v>
          </cell>
          <cell r="AC73">
            <v>332401.97977601469</v>
          </cell>
          <cell r="AD73">
            <v>377171.66321909946</v>
          </cell>
          <cell r="AE73">
            <v>427971.16801566898</v>
          </cell>
          <cell r="AF73">
            <v>485612.62288227235</v>
          </cell>
          <cell r="AG73">
            <v>551017.5383916659</v>
          </cell>
          <cell r="AH73">
            <v>625231.53910852561</v>
          </cell>
        </row>
        <row r="74">
          <cell r="D74">
            <v>0</v>
          </cell>
          <cell r="E74">
            <v>16039.315836118823</v>
          </cell>
          <cell r="F74">
            <v>18197.943335202315</v>
          </cell>
          <cell r="G74">
            <v>20647.221969013135</v>
          </cell>
          <cell r="H74">
            <v>23426.293831920706</v>
          </cell>
          <cell r="I74">
            <v>26579.572660410184</v>
          </cell>
          <cell r="J74">
            <v>30157.453834506363</v>
          </cell>
          <cell r="K74">
            <v>34217.120005400189</v>
          </cell>
          <cell r="L74">
            <v>38823.455228697319</v>
          </cell>
          <cell r="M74">
            <v>44050.08221737561</v>
          </cell>
          <cell r="N74">
            <v>49980.539296840463</v>
          </cell>
          <cell r="O74">
            <v>56709.615877871533</v>
          </cell>
          <cell r="P74">
            <v>64344.867797461768</v>
          </cell>
          <cell r="Q74">
            <v>73008.336753084732</v>
          </cell>
          <cell r="R74">
            <v>82838.501318744005</v>
          </cell>
          <cell r="S74">
            <v>93992.490733441402</v>
          </cell>
          <cell r="T74">
            <v>106648.59685361538</v>
          </cell>
          <cell r="U74">
            <v>121009.12442782627</v>
          </cell>
          <cell r="V74">
            <v>137303.62526069404</v>
          </cell>
          <cell r="W74">
            <v>155792.56797029951</v>
          </cell>
          <cell r="X74">
            <v>176771.50200705836</v>
          </cell>
          <cell r="Y74">
            <v>200575.7825037991</v>
          </cell>
          <cell r="Z74">
            <v>227585.93149273761</v>
          </cell>
          <cell r="AA74">
            <v>258233.72119859414</v>
          </cell>
          <cell r="AB74">
            <v>293009.07666087471</v>
          </cell>
          <cell r="AC74">
            <v>332467.90803689492</v>
          </cell>
          <cell r="AD74">
            <v>377240.99779986346</v>
          </cell>
          <cell r="AE74">
            <v>428044.08491087495</v>
          </cell>
          <cell r="AF74">
            <v>485689.30717960122</v>
          </cell>
          <cell r="AG74">
            <v>551098.18474173627</v>
          </cell>
          <cell r="AH74">
            <v>625316.35221898253</v>
          </cell>
        </row>
        <row r="75">
          <cell r="D75">
            <v>0</v>
          </cell>
          <cell r="E75">
            <v>7486.541093947123</v>
          </cell>
          <cell r="F75">
            <v>8494.8686468862143</v>
          </cell>
          <cell r="G75">
            <v>9639.0031687923456</v>
          </cell>
          <cell r="H75">
            <v>10937.235871451061</v>
          </cell>
          <cell r="I75">
            <v>12410.321525264451</v>
          </cell>
          <cell r="J75">
            <v>14081.810264553496</v>
          </cell>
          <cell r="K75">
            <v>15978.424082180138</v>
          </cell>
          <cell r="L75">
            <v>18130.484032486671</v>
          </cell>
          <cell r="M75">
            <v>20572.394972220809</v>
          </cell>
          <cell r="N75">
            <v>23343.195588971194</v>
          </cell>
          <cell r="O75">
            <v>26487.182510386247</v>
          </cell>
          <cell r="P75">
            <v>30054.618471773265</v>
          </cell>
          <cell r="Q75">
            <v>34102.535863512814</v>
          </cell>
          <cell r="R75">
            <v>38695.648504552752</v>
          </cell>
          <cell r="S75">
            <v>43907.386218452826</v>
          </cell>
          <cell r="T75">
            <v>49821.068751685583</v>
          </cell>
          <cell r="U75">
            <v>56531.23780155737</v>
          </cell>
          <cell r="V75">
            <v>64145.168448802215</v>
          </cell>
          <cell r="W75">
            <v>72784.584158032769</v>
          </cell>
          <cell r="X75">
            <v>82587.602763660281</v>
          </cell>
          <cell r="Y75">
            <v>93710.944551647772</v>
          </cell>
          <cell r="Z75">
            <v>106332.43773756915</v>
          </cell>
          <cell r="AA75">
            <v>120653.86139590682</v>
          </cell>
          <cell r="AB75">
            <v>136904.17129033164</v>
          </cell>
          <cell r="AC75">
            <v>155343.16017612605</v>
          </cell>
          <cell r="AD75">
            <v>176265.61109179116</v>
          </cell>
          <cell r="AE75">
            <v>200006.0100382682</v>
          </cell>
          <cell r="AF75">
            <v>226943.89338710203</v>
          </cell>
          <cell r="AG75">
            <v>257509.91550624842</v>
          </cell>
          <cell r="AH75">
            <v>292192.73360630521</v>
          </cell>
        </row>
        <row r="76">
          <cell r="D76">
            <v>0</v>
          </cell>
          <cell r="E76">
            <v>3218.3568853992688</v>
          </cell>
          <cell r="F76">
            <v>3651.0056316459272</v>
          </cell>
          <cell r="G76">
            <v>4141.8836303944918</v>
          </cell>
          <cell r="H76">
            <v>4698.8313294871396</v>
          </cell>
          <cell r="I76">
            <v>5330.7450577178943</v>
          </cell>
          <cell r="J76">
            <v>6047.7192307277601</v>
          </cell>
          <cell r="K76">
            <v>6861.2077096526209</v>
          </cell>
          <cell r="L76">
            <v>7784.2068921039872</v>
          </cell>
          <cell r="M76">
            <v>8831.4634624934624</v>
          </cell>
          <cell r="N76">
            <v>10019.710122936558</v>
          </cell>
          <cell r="O76">
            <v>11367.93307329259</v>
          </cell>
          <cell r="P76">
            <v>12897.675516465499</v>
          </cell>
          <cell r="Q76">
            <v>14633.382041021576</v>
          </cell>
          <cell r="R76">
            <v>16602.789386679058</v>
          </cell>
          <cell r="S76">
            <v>18837.369839742369</v>
          </cell>
          <cell r="T76">
            <v>21372.834346940661</v>
          </cell>
          <cell r="U76">
            <v>24249.703390842002</v>
          </cell>
          <cell r="V76">
            <v>27513.954753310154</v>
          </cell>
          <cell r="W76">
            <v>31217.758522671342</v>
          </cell>
          <cell r="X76">
            <v>35420.311095013734</v>
          </cell>
          <cell r="Y76">
            <v>40188.78150265148</v>
          </cell>
          <cell r="Z76">
            <v>45599.385198546996</v>
          </cell>
          <cell r="AA76">
            <v>51738.602463111572</v>
          </cell>
          <cell r="AB76">
            <v>58704.560911867826</v>
          </cell>
          <cell r="AC76">
            <v>66608.604205922718</v>
          </cell>
          <cell r="AD76">
            <v>75577.072044006767</v>
          </cell>
          <cell r="AE76">
            <v>85753.319892575062</v>
          </cell>
          <cell r="AF76">
            <v>97300.010743136721</v>
          </cell>
          <cell r="AG76">
            <v>110401.7155348559</v>
          </cell>
          <cell r="AH76">
            <v>125267.86381507355</v>
          </cell>
        </row>
        <row r="77">
          <cell r="D77">
            <v>0</v>
          </cell>
          <cell r="E77">
            <v>5.9035642245866766</v>
          </cell>
          <cell r="F77">
            <v>6.2085840739585221</v>
          </cell>
          <cell r="G77">
            <v>6.5293634043779676</v>
          </cell>
          <cell r="H77">
            <v>6.8667164620110182</v>
          </cell>
          <cell r="I77">
            <v>7.2214995627349463</v>
          </cell>
          <cell r="J77">
            <v>7.59461326575701</v>
          </cell>
          <cell r="K77">
            <v>7.987004659537547</v>
          </cell>
          <cell r="L77">
            <v>8.3996697658199864</v>
          </cell>
          <cell r="M77">
            <v>8.8336560678700806</v>
          </cell>
          <cell r="N77">
            <v>9.2900651693418244</v>
          </cell>
          <cell r="O77">
            <v>9.7700555905192079</v>
          </cell>
          <cell r="P77">
            <v>10.274845709031579</v>
          </cell>
          <cell r="Q77">
            <v>10.805716852507119</v>
          </cell>
          <cell r="R77">
            <v>11.364016551014632</v>
          </cell>
          <cell r="S77">
            <v>11.951161957549486</v>
          </cell>
          <cell r="T77">
            <v>12.568643445246087</v>
          </cell>
          <cell r="U77">
            <v>13.218028390447657</v>
          </cell>
          <cell r="V77">
            <v>13.900965151236276</v>
          </cell>
          <cell r="W77">
            <v>14.619187251521812</v>
          </cell>
          <cell r="X77">
            <v>15.374517781310356</v>
          </cell>
          <cell r="Y77">
            <v>16.168874024321884</v>
          </cell>
          <cell r="Z77">
            <v>17.004272324703066</v>
          </cell>
          <cell r="AA77">
            <v>17.882833205189058</v>
          </cell>
          <cell r="AB77">
            <v>18.806786749705662</v>
          </cell>
          <cell r="AC77">
            <v>19.77847826407471</v>
          </cell>
          <cell r="AD77">
            <v>20.800374229191323</v>
          </cell>
          <cell r="AE77">
            <v>21.875068561784982</v>
          </cell>
          <cell r="AF77">
            <v>23.005289198654772</v>
          </cell>
          <cell r="AG77">
            <v>24.193905021093819</v>
          </cell>
          <cell r="AH77">
            <v>25.443933137077828</v>
          </cell>
        </row>
        <row r="78">
          <cell r="D78">
            <v>0</v>
          </cell>
          <cell r="E78">
            <v>5328.5142925478422</v>
          </cell>
          <cell r="F78">
            <v>6045.860472596215</v>
          </cell>
          <cell r="G78">
            <v>6859.8058064219176</v>
          </cell>
          <cell r="H78">
            <v>7783.3599145204944</v>
          </cell>
          <cell r="I78">
            <v>8831.284577865099</v>
          </cell>
          <cell r="J78">
            <v>10020.329725959346</v>
          </cell>
          <cell r="K78">
            <v>11369.501208907888</v>
          </cell>
          <cell r="L78">
            <v>12900.36463434084</v>
          </cell>
          <cell r="M78">
            <v>14637.390126593464</v>
          </cell>
          <cell r="N78">
            <v>16608.343519763366</v>
          </cell>
          <cell r="O78">
            <v>18844.730238602173</v>
          </cell>
          <cell r="P78">
            <v>21382.298963513964</v>
          </cell>
          <cell r="Q78">
            <v>24261.613131697832</v>
          </cell>
          <cell r="R78">
            <v>27528.699410961166</v>
          </cell>
          <cell r="S78">
            <v>31235.783513288658</v>
          </cell>
          <cell r="T78">
            <v>35442.125111543886</v>
          </cell>
          <cell r="U78">
            <v>40214.965207036446</v>
          </cell>
          <cell r="V78">
            <v>45630.601093430429</v>
          </cell>
          <cell r="W78">
            <v>51775.606102343867</v>
          </cell>
          <cell r="X78">
            <v>58748.213630602993</v>
          </cell>
          <cell r="Y78">
            <v>66659.887575475499</v>
          </cell>
          <cell r="Z78">
            <v>75637.104284296729</v>
          </cell>
          <cell r="AA78">
            <v>85823.374506370557</v>
          </cell>
          <cell r="AB78">
            <v>97381.537671925544</v>
          </cell>
          <cell r="AC78">
            <v>110496.36517658208</v>
          </cell>
          <cell r="AD78">
            <v>125377.51428983628</v>
          </cell>
          <cell r="AE78">
            <v>142262.87991146985</v>
          </cell>
          <cell r="AF78">
            <v>161422.39776016376</v>
          </cell>
          <cell r="AG78">
            <v>183162.35979561074</v>
          </cell>
          <cell r="AH78">
            <v>207830.31086446665</v>
          </cell>
        </row>
        <row r="79">
          <cell r="D79">
            <v>0</v>
          </cell>
          <cell r="E79">
            <v>5.9035642245866766</v>
          </cell>
          <cell r="F79">
            <v>6.2085840739585221</v>
          </cell>
          <cell r="G79">
            <v>6.5293634043779676</v>
          </cell>
          <cell r="H79">
            <v>6.8667164620110182</v>
          </cell>
          <cell r="I79">
            <v>7.2214995627349463</v>
          </cell>
          <cell r="J79">
            <v>7.59461326575701</v>
          </cell>
          <cell r="K79">
            <v>7.987004659537547</v>
          </cell>
          <cell r="L79">
            <v>8.3996697658199864</v>
          </cell>
          <cell r="M79">
            <v>8.8336560678700806</v>
          </cell>
          <cell r="N79">
            <v>9.2900651693418244</v>
          </cell>
          <cell r="O79">
            <v>9.7700555905192079</v>
          </cell>
          <cell r="P79">
            <v>10.274845709031579</v>
          </cell>
          <cell r="Q79">
            <v>10.805716852507119</v>
          </cell>
          <cell r="R79">
            <v>11.364016551014632</v>
          </cell>
          <cell r="S79">
            <v>11.951161957549486</v>
          </cell>
          <cell r="T79">
            <v>12.568643445246087</v>
          </cell>
          <cell r="U79">
            <v>13.218028390447657</v>
          </cell>
          <cell r="V79">
            <v>13.900965151236276</v>
          </cell>
          <cell r="W79">
            <v>14.619187251521812</v>
          </cell>
          <cell r="X79">
            <v>15.374517781310356</v>
          </cell>
          <cell r="Y79">
            <v>16.168874024321884</v>
          </cell>
          <cell r="Z79">
            <v>17.004272324703066</v>
          </cell>
          <cell r="AA79">
            <v>17.882833205189058</v>
          </cell>
          <cell r="AB79">
            <v>18.806786749705662</v>
          </cell>
          <cell r="AC79">
            <v>19.77847826407471</v>
          </cell>
          <cell r="AD79">
            <v>20.800374229191323</v>
          </cell>
          <cell r="AE79">
            <v>21.875068561784982</v>
          </cell>
          <cell r="AF79">
            <v>23.005289198654772</v>
          </cell>
          <cell r="AG79">
            <v>24.193905021093819</v>
          </cell>
          <cell r="AH79">
            <v>25.443933137077828</v>
          </cell>
        </row>
        <row r="80">
          <cell r="D80">
            <v>0</v>
          </cell>
          <cell r="E80">
            <v>5.9035642245866766</v>
          </cell>
          <cell r="F80">
            <v>6045.860472596215</v>
          </cell>
          <cell r="G80">
            <v>20625.457424331871</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row>
        <row r="81">
          <cell r="D81">
            <v>0</v>
          </cell>
          <cell r="E81">
            <v>4575.2518931350332</v>
          </cell>
          <cell r="F81">
            <v>9151.4182871864614</v>
          </cell>
          <cell r="G81">
            <v>13728.526216818416</v>
          </cell>
          <cell r="H81">
            <v>18306.603390566739</v>
          </cell>
          <cell r="I81">
            <v>22885.678205965574</v>
          </cell>
          <cell r="J81">
            <v>27465.779764988984</v>
          </cell>
          <cell r="K81">
            <v>32046.937889813733</v>
          </cell>
          <cell r="L81">
            <v>36629.183138909604</v>
          </cell>
          <cell r="M81">
            <v>41212.546823463592</v>
          </cell>
          <cell r="N81">
            <v>45797.061024144481</v>
          </cell>
          <cell r="O81">
            <v>53729.750929260437</v>
          </cell>
          <cell r="P81">
            <v>61688.034584359186</v>
          </cell>
          <cell r="Q81">
            <v>69672.613998164103</v>
          </cell>
          <cell r="R81">
            <v>77684.207232746907</v>
          </cell>
          <cell r="S81">
            <v>85723.548726789319</v>
          </cell>
          <cell r="T81">
            <v>93791.389624648247</v>
          </cell>
          <cell r="U81">
            <v>101888.49811131567</v>
          </cell>
          <cell r="V81">
            <v>110015.65975336466</v>
          </cell>
          <cell r="W81">
            <v>118173.67784597585</v>
          </cell>
          <cell r="X81">
            <v>126363.37376613761</v>
          </cell>
          <cell r="Y81">
            <v>135910.15754240676</v>
          </cell>
          <cell r="Z81">
            <v>145525.88057744433</v>
          </cell>
          <cell r="AA81">
            <v>155212.09586328507</v>
          </cell>
          <cell r="AB81">
            <v>164970.38133957074</v>
          </cell>
          <cell r="AC81">
            <v>174802.34008380442</v>
          </cell>
          <cell r="AD81">
            <v>184709.60049604377</v>
          </cell>
          <cell r="AE81">
            <v>194693.81647768666</v>
          </cell>
          <cell r="AF81">
            <v>204756.66760398966</v>
          </cell>
          <cell r="AG81">
            <v>214899.85928994574</v>
          </cell>
          <cell r="AH81">
            <v>225125.12294913729</v>
          </cell>
        </row>
        <row r="82">
          <cell r="D82">
            <v>0</v>
          </cell>
          <cell r="E82">
            <v>3007.0776471657837</v>
          </cell>
          <cell r="F82">
            <v>6011.4943683350402</v>
          </cell>
          <cell r="G82">
            <v>9013.1823098948607</v>
          </cell>
          <cell r="H82">
            <v>12012.072080217102</v>
          </cell>
          <cell r="I82">
            <v>15008.092716975585</v>
          </cell>
          <cell r="J82">
            <v>18001.171653796515</v>
          </cell>
          <cell r="K82">
            <v>20991.234686228989</v>
          </cell>
          <cell r="L82">
            <v>23978.205937022067</v>
          </cell>
          <cell r="M82">
            <v>26962.007820694642</v>
          </cell>
          <cell r="N82">
            <v>29942.561007384127</v>
          </cell>
          <cell r="O82">
            <v>32919.78438595972</v>
          </cell>
          <cell r="P82">
            <v>34792.81879020654</v>
          </cell>
          <cell r="Q82">
            <v>37877.005308882879</v>
          </cell>
          <cell r="R82">
            <v>40957.607618236187</v>
          </cell>
          <cell r="S82">
            <v>44034.537097970271</v>
          </cell>
          <cell r="T82">
            <v>47107.703150535352</v>
          </cell>
          <cell r="U82">
            <v>50177.013159512746</v>
          </cell>
          <cell r="V82">
            <v>53242.372447155925</v>
          </cell>
          <cell r="W82">
            <v>56303.684231071646</v>
          </cell>
          <cell r="X82">
            <v>59360.849580023714</v>
          </cell>
          <cell r="Y82">
            <v>65907.432546891083</v>
          </cell>
          <cell r="Z82">
            <v>68962.766824527833</v>
          </cell>
          <cell r="AA82">
            <v>72013.528680941919</v>
          </cell>
          <cell r="AB82">
            <v>75059.607183548564</v>
          </cell>
          <cell r="AC82">
            <v>78100.888949484826</v>
          </cell>
          <cell r="AD82">
            <v>81137.258094359699</v>
          </cell>
          <cell r="AE82">
            <v>84168.596179969798</v>
          </cell>
          <cell r="AF82">
            <v>87194.782160960225</v>
          </cell>
          <cell r="AG82">
            <v>90215.692330410267</v>
          </cell>
          <cell r="AH82">
            <v>93231.200264322062</v>
          </cell>
        </row>
        <row r="83">
          <cell r="D83">
            <v>0</v>
          </cell>
          <cell r="E83">
            <v>16134.17950800926</v>
          </cell>
          <cell r="F83">
            <v>18390.896043827463</v>
          </cell>
          <cell r="G83">
            <v>20941.571326020799</v>
          </cell>
          <cell r="H83">
            <v>23825.431560023098</v>
          </cell>
          <cell r="I83">
            <v>27086.976497260348</v>
          </cell>
          <cell r="J83">
            <v>30776.689476998305</v>
          </cell>
          <cell r="K83">
            <v>34951.843095216878</v>
          </cell>
          <cell r="L83">
            <v>39677.413379947116</v>
          </cell>
          <cell r="M83">
            <v>45027.117087174287</v>
          </cell>
          <cell r="N83">
            <v>51084.588699712964</v>
          </cell>
          <cell r="O83">
            <v>58281.561417681405</v>
          </cell>
          <cell r="P83">
            <v>66400.298872587446</v>
          </cell>
          <cell r="Q83">
            <v>75563.237579465946</v>
          </cell>
          <cell r="R83">
            <v>85909.259848342743</v>
          </cell>
          <cell r="S83">
            <v>97595.907761828217</v>
          </cell>
          <cell r="T83">
            <v>110801.89532053402</v>
          </cell>
          <cell r="U83">
            <v>125729.95891466562</v>
          </cell>
          <cell r="V83">
            <v>142610.09168887447</v>
          </cell>
          <cell r="W83">
            <v>161703.21350465991</v>
          </cell>
          <cell r="X83">
            <v>183305.33516841108</v>
          </cell>
          <cell r="Y83">
            <v>207885.18166140441</v>
          </cell>
          <cell r="Z83">
            <v>235695.37761268445</v>
          </cell>
          <cell r="AA83">
            <v>267168.30346124555</v>
          </cell>
          <cell r="AB83">
            <v>302794.50606515398</v>
          </cell>
          <cell r="AC83">
            <v>343130.53129134356</v>
          </cell>
          <cell r="AD83">
            <v>388807.81150628935</v>
          </cell>
          <cell r="AE83">
            <v>440542.75004652474</v>
          </cell>
          <cell r="AF83">
            <v>499148.16388390743</v>
          </cell>
          <cell r="AG83">
            <v>565546.26741380896</v>
          </cell>
          <cell r="AH83">
            <v>640783.40493213828</v>
          </cell>
        </row>
        <row r="84">
          <cell r="D84">
            <v>1049369.6122000003</v>
          </cell>
          <cell r="E84">
            <v>1057921.4621677087</v>
          </cell>
          <cell r="F84">
            <v>1052597.5955883064</v>
          </cell>
          <cell r="G84">
            <v>1047569.4749993079</v>
          </cell>
          <cell r="H84">
            <v>1042876.3682892395</v>
          </cell>
          <cell r="I84">
            <v>1038562.8177743196</v>
          </cell>
          <cell r="J84">
            <v>1034679.3502582131</v>
          </cell>
          <cell r="K84">
            <v>1031283.2827191745</v>
          </cell>
          <cell r="L84">
            <v>1028439.6365040159</v>
          </cell>
          <cell r="M84">
            <v>1026222.1746430163</v>
          </cell>
          <cell r="N84">
            <v>1024714.5788681846</v>
          </cell>
          <cell r="O84">
            <v>1021001.6383024616</v>
          </cell>
          <cell r="P84">
            <v>1019289.057698022</v>
          </cell>
          <cell r="Q84">
            <v>1017383.2304724191</v>
          </cell>
          <cell r="R84">
            <v>1016637.0571973599</v>
          </cell>
          <cell r="S84">
            <v>1017207.4341370689</v>
          </cell>
          <cell r="T84">
            <v>1019272.4147453507</v>
          </cell>
          <cell r="U84">
            <v>1023034.0598438373</v>
          </cell>
          <cell r="V84">
            <v>1028721.6716883541</v>
          </cell>
          <cell r="W84">
            <v>1036595.4636276128</v>
          </cell>
          <cell r="X84">
            <v>1046950.7240222502</v>
          </cell>
          <cell r="Y84">
            <v>1055437.2037721069</v>
          </cell>
          <cell r="Z84">
            <v>1070576.3424107125</v>
          </cell>
          <cell r="AA84">
            <v>1089312.2911170188</v>
          </cell>
          <cell r="AB84">
            <v>1112134.1297420349</v>
          </cell>
          <cell r="AC84">
            <v>1139596.9144580546</v>
          </cell>
          <cell r="AD84">
            <v>1172330.5651158863</v>
          </cell>
          <cell r="AE84">
            <v>1211049.9495888685</v>
          </cell>
          <cell r="AF84">
            <v>1256566.3263189581</v>
          </cell>
          <cell r="AG84">
            <v>1309800.3279934532</v>
          </cell>
          <cell r="AH84">
            <v>1371796.6939186791</v>
          </cell>
        </row>
        <row r="85">
          <cell r="D85">
            <v>313520.94128169795</v>
          </cell>
          <cell r="E85">
            <v>317106.78909778647</v>
          </cell>
          <cell r="F85">
            <v>314213.94441285712</v>
          </cell>
          <cell r="G85">
            <v>311456.42737928737</v>
          </cell>
          <cell r="H85">
            <v>308852.52897605347</v>
          </cell>
          <cell r="I85">
            <v>306423.00386988133</v>
          </cell>
          <cell r="J85">
            <v>304191.40222500358</v>
          </cell>
          <cell r="K85">
            <v>302184.44620235357</v>
          </cell>
          <cell r="L85">
            <v>300432.45716719143</v>
          </cell>
          <cell r="M85">
            <v>298969.84043483698</v>
          </cell>
          <cell r="N85">
            <v>297835.63530403562</v>
          </cell>
          <cell r="O85">
            <v>294669.78609541093</v>
          </cell>
          <cell r="P85">
            <v>292853.83416019334</v>
          </cell>
          <cell r="Q85">
            <v>290492.93725825701</v>
          </cell>
          <cell r="R85">
            <v>288675.70022252965</v>
          </cell>
          <cell r="S85">
            <v>287475.52385925304</v>
          </cell>
          <cell r="T85">
            <v>286975.69839026302</v>
          </cell>
          <cell r="U85">
            <v>287270.73547366</v>
          </cell>
          <cell r="V85">
            <v>288467.87962909602</v>
          </cell>
          <cell r="W85">
            <v>290688.82323086553</v>
          </cell>
          <cell r="X85">
            <v>294071.65248641209</v>
          </cell>
          <cell r="Y85">
            <v>295715.9337139455</v>
          </cell>
          <cell r="Z85">
            <v>301705.74950701953</v>
          </cell>
          <cell r="AA85">
            <v>309391.26245166262</v>
          </cell>
          <cell r="AB85">
            <v>319001.3516658658</v>
          </cell>
          <cell r="AC85">
            <v>330795.73250808631</v>
          </cell>
          <cell r="AD85">
            <v>345069.10988206428</v>
          </cell>
          <cell r="AE85">
            <v>362155.89093029971</v>
          </cell>
          <cell r="AF85">
            <v>382435.53245756135</v>
          </cell>
          <cell r="AG85">
            <v>406338.60857316712</v>
          </cell>
          <cell r="AH85">
            <v>434353.6955548611</v>
          </cell>
        </row>
        <row r="86">
          <cell r="D86">
            <v>221834.43765903774</v>
          </cell>
          <cell r="E86">
            <v>222732.53320596961</v>
          </cell>
          <cell r="F86">
            <v>220843.982854695</v>
          </cell>
          <cell r="G86">
            <v>219012.7132555538</v>
          </cell>
          <cell r="H86">
            <v>217246.55402088154</v>
          </cell>
          <cell r="I86">
            <v>215554.39054967463</v>
          </cell>
          <cell r="J86">
            <v>213946.30623341163</v>
          </cell>
          <cell r="K86">
            <v>212433.74381465118</v>
          </cell>
          <cell r="L86">
            <v>211029.68847798865</v>
          </cell>
          <cell r="M86">
            <v>209748.87560038301</v>
          </cell>
          <cell r="N86">
            <v>208608.02648209038</v>
          </cell>
          <cell r="O86">
            <v>206267.60183016921</v>
          </cell>
          <cell r="P86">
            <v>204660.33215192662</v>
          </cell>
          <cell r="Q86">
            <v>202648.10625493267</v>
          </cell>
          <cell r="R86">
            <v>200868.50829839899</v>
          </cell>
          <cell r="S86">
            <v>199352.99869620692</v>
          </cell>
          <cell r="T86">
            <v>198137.27642906262</v>
          </cell>
          <cell r="U86">
            <v>197261.84992015996</v>
          </cell>
          <cell r="V86">
            <v>196772.68479892163</v>
          </cell>
          <cell r="W86">
            <v>196721.9389084868</v>
          </cell>
          <cell r="X86">
            <v>197168.79630736925</v>
          </cell>
          <cell r="Y86">
            <v>196343.53921307018</v>
          </cell>
          <cell r="Z86">
            <v>197909.93852693541</v>
          </cell>
          <cell r="AA86">
            <v>200203.79496927015</v>
          </cell>
          <cell r="AB86">
            <v>203323.2241302086</v>
          </cell>
          <cell r="AC86">
            <v>207379.55757081727</v>
          </cell>
          <cell r="AD86">
            <v>212499.12281607126</v>
          </cell>
          <cell r="AE86">
            <v>218825.2630859463</v>
          </cell>
          <cell r="AF86">
            <v>226520.62905379338</v>
          </cell>
          <cell r="AG86">
            <v>235769.77927004203</v>
          </cell>
          <cell r="AH86">
            <v>246782.13082388259</v>
          </cell>
        </row>
        <row r="87">
          <cell r="D87">
            <v>202943.65152000473</v>
          </cell>
          <cell r="E87">
            <v>201265.08634056602</v>
          </cell>
          <cell r="F87">
            <v>199579.92702357494</v>
          </cell>
          <cell r="G87">
            <v>197893.77977616165</v>
          </cell>
          <cell r="H87">
            <v>196206.63732733444</v>
          </cell>
          <cell r="I87">
            <v>194518.49246238862</v>
          </cell>
          <cell r="J87">
            <v>192829.33802789915</v>
          </cell>
          <cell r="K87">
            <v>191139.16693691735</v>
          </cell>
          <cell r="L87">
            <v>189447.97217437971</v>
          </cell>
          <cell r="M87">
            <v>187755.74680273837</v>
          </cell>
          <cell r="N87">
            <v>186062.48396782056</v>
          </cell>
          <cell r="O87">
            <v>184209.66504210688</v>
          </cell>
          <cell r="P87">
            <v>182355.14879737436</v>
          </cell>
          <cell r="Q87">
            <v>180498.90988711928</v>
          </cell>
          <cell r="R87">
            <v>178640.92264431142</v>
          </cell>
          <cell r="S87">
            <v>176781.16108034507</v>
          </cell>
          <cell r="T87">
            <v>174919.59888415426</v>
          </cell>
          <cell r="U87">
            <v>173056.20942150193</v>
          </cell>
          <cell r="V87">
            <v>171190.9657344555</v>
          </cell>
          <cell r="W87">
            <v>169323.84054105988</v>
          </cell>
          <cell r="X87">
            <v>167454.8062352197</v>
          </cell>
          <cell r="Y87">
            <v>165486.0050495888</v>
          </cell>
          <cell r="Z87">
            <v>163513.72591913168</v>
          </cell>
          <cell r="AA87">
            <v>161537.91328186571</v>
          </cell>
          <cell r="AB87">
            <v>159558.51113782302</v>
          </cell>
          <cell r="AC87">
            <v>157575.46306322631</v>
          </cell>
          <cell r="AD87">
            <v>155588.71222564537</v>
          </cell>
          <cell r="AE87">
            <v>153598.20140017648</v>
          </cell>
          <cell r="AF87">
            <v>151603.87298668709</v>
          </cell>
          <cell r="AG87">
            <v>149605.66902816985</v>
          </cell>
          <cell r="AH87">
            <v>147603.53123025337</v>
          </cell>
        </row>
        <row r="88">
          <cell r="D88">
            <v>311070.58173925988</v>
          </cell>
          <cell r="E88">
            <v>316817.0535233866</v>
          </cell>
          <cell r="F88">
            <v>317959.74129717919</v>
          </cell>
          <cell r="G88">
            <v>319206.55458830495</v>
          </cell>
          <cell r="H88">
            <v>320570.64796497015</v>
          </cell>
          <cell r="I88">
            <v>322066.93089237495</v>
          </cell>
          <cell r="J88">
            <v>323712.30377189873</v>
          </cell>
          <cell r="K88">
            <v>325525.92576525244</v>
          </cell>
          <cell r="L88">
            <v>327529.51868445601</v>
          </cell>
          <cell r="M88">
            <v>329747.71180505812</v>
          </cell>
          <cell r="N88">
            <v>332208.43311423808</v>
          </cell>
          <cell r="O88">
            <v>335854.5853347744</v>
          </cell>
          <cell r="P88">
            <v>339419.74258852779</v>
          </cell>
          <cell r="Q88">
            <v>343743.27707211039</v>
          </cell>
          <cell r="R88">
            <v>348451.92603211995</v>
          </cell>
          <cell r="S88">
            <v>353597.75050126389</v>
          </cell>
          <cell r="T88">
            <v>359239.84104187071</v>
          </cell>
          <cell r="U88">
            <v>365445.26502851577</v>
          </cell>
          <cell r="V88">
            <v>372290.14152588102</v>
          </cell>
          <cell r="W88">
            <v>379860.86094720056</v>
          </cell>
          <cell r="X88">
            <v>388255.468993249</v>
          </cell>
          <cell r="Y88">
            <v>397891.72579550248</v>
          </cell>
          <cell r="Z88">
            <v>407446.92845762603</v>
          </cell>
          <cell r="AA88">
            <v>418179.32041422045</v>
          </cell>
          <cell r="AB88">
            <v>430251.04280813754</v>
          </cell>
          <cell r="AC88">
            <v>443846.16131592472</v>
          </cell>
          <cell r="AD88">
            <v>459173.6201921053</v>
          </cell>
          <cell r="AE88">
            <v>476470.59417244606</v>
          </cell>
          <cell r="AF88">
            <v>496006.29182091606</v>
          </cell>
          <cell r="AG88">
            <v>518086.2711220741</v>
          </cell>
          <cell r="AH88">
            <v>543057.33630968211</v>
          </cell>
        </row>
        <row r="89">
          <cell r="D89">
            <v>92507.263988244042</v>
          </cell>
          <cell r="E89">
            <v>91745.340652819854</v>
          </cell>
          <cell r="F89">
            <v>90977.364954434976</v>
          </cell>
          <cell r="G89">
            <v>90208.947506236582</v>
          </cell>
          <cell r="H89">
            <v>89440.085436998401</v>
          </cell>
          <cell r="I89">
            <v>88670.775924044501</v>
          </cell>
          <cell r="J89">
            <v>87901.016196707918</v>
          </cell>
          <cell r="K89">
            <v>87130.803539943343</v>
          </cell>
          <cell r="L89">
            <v>86360.135298100897</v>
          </cell>
          <cell r="M89">
            <v>85589.008878868393</v>
          </cell>
          <cell r="N89">
            <v>84817.421757389107</v>
          </cell>
          <cell r="O89">
            <v>83973.117440442496</v>
          </cell>
          <cell r="P89">
            <v>83128.052934406907</v>
          </cell>
          <cell r="Q89">
            <v>82282.217382916584</v>
          </cell>
          <cell r="R89">
            <v>81435.599819526498</v>
          </cell>
          <cell r="S89">
            <v>80588.189169095684</v>
          </cell>
          <cell r="T89">
            <v>79739.974249341365</v>
          </cell>
          <cell r="U89">
            <v>78890.943772573577</v>
          </cell>
          <cell r="V89">
            <v>78041.086347621138</v>
          </cell>
          <cell r="W89">
            <v>77190.390481959475</v>
          </cell>
          <cell r="X89">
            <v>76338.844584051432</v>
          </cell>
          <cell r="Y89">
            <v>75441.843451854453</v>
          </cell>
          <cell r="Z89">
            <v>74543.279311299004</v>
          </cell>
          <cell r="AA89">
            <v>73643.127989645087</v>
          </cell>
          <cell r="AB89">
            <v>72741.365174127248</v>
          </cell>
          <cell r="AC89">
            <v>71837.966421496734</v>
          </cell>
          <cell r="AD89">
            <v>70932.907168169768</v>
          </cell>
          <cell r="AE89">
            <v>70026.16274100951</v>
          </cell>
          <cell r="AF89">
            <v>69117.708368769658</v>
          </cell>
          <cell r="AG89">
            <v>68207.519194228735</v>
          </cell>
          <cell r="AH89">
            <v>67295.570287046401</v>
          </cell>
        </row>
        <row r="90">
          <cell r="D90">
            <v>78081.78585770783</v>
          </cell>
          <cell r="E90">
            <v>77251.882419103611</v>
          </cell>
          <cell r="F90">
            <v>82455.718442570185</v>
          </cell>
          <cell r="G90">
            <v>96198.877032044838</v>
          </cell>
          <cell r="H90">
            <v>74736.66014128871</v>
          </cell>
          <cell r="I90">
            <v>73899.575912333428</v>
          </cell>
          <cell r="J90">
            <v>73062.163230893915</v>
          </cell>
          <cell r="K90">
            <v>72224.418375414942</v>
          </cell>
          <cell r="L90">
            <v>71386.337592731143</v>
          </cell>
          <cell r="M90">
            <v>70547.917098067905</v>
          </cell>
          <cell r="N90">
            <v>69709.153075051145</v>
          </cell>
          <cell r="O90">
            <v>68432.755173577578</v>
          </cell>
          <cell r="P90">
            <v>67340.997974145779</v>
          </cell>
          <cell r="Q90">
            <v>66044.756550943232</v>
          </cell>
          <cell r="R90">
            <v>64748.156018434514</v>
          </cell>
          <cell r="S90">
            <v>63451.192402740875</v>
          </cell>
          <cell r="T90">
            <v>62153.861698654189</v>
          </cell>
          <cell r="U90">
            <v>60856.159869720352</v>
          </cell>
          <cell r="V90">
            <v>59558.082848334336</v>
          </cell>
          <cell r="W90">
            <v>58259.626535847645</v>
          </cell>
          <cell r="X90">
            <v>56960.786802688337</v>
          </cell>
          <cell r="Y90">
            <v>55038.111438748339</v>
          </cell>
          <cell r="Z90">
            <v>53701.027807583108</v>
          </cell>
          <cell r="AA90">
            <v>52363.55709846926</v>
          </cell>
          <cell r="AB90">
            <v>51025.695286328206</v>
          </cell>
          <cell r="AC90">
            <v>49687.438321094211</v>
          </cell>
          <cell r="AD90">
            <v>48348.78212802804</v>
          </cell>
          <cell r="AE90">
            <v>47009.722608048622</v>
          </cell>
          <cell r="AF90">
            <v>45670.255638082948</v>
          </cell>
          <cell r="AG90">
            <v>44330.377071434981</v>
          </cell>
          <cell r="AH90">
            <v>42990.082738174104</v>
          </cell>
        </row>
        <row r="91">
          <cell r="D91"/>
          <cell r="E91"/>
          <cell r="F91"/>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row>
        <row r="92">
          <cell r="D92">
            <v>360575.67443292518</v>
          </cell>
          <cell r="E92">
            <v>356724.45219246898</v>
          </cell>
          <cell r="F92">
            <v>352873.22995201277</v>
          </cell>
          <cell r="G92">
            <v>349022.00771155651</v>
          </cell>
          <cell r="H92">
            <v>345170.78547110036</v>
          </cell>
          <cell r="I92">
            <v>341319.56323064415</v>
          </cell>
          <cell r="J92">
            <v>337468.34099018795</v>
          </cell>
          <cell r="K92">
            <v>333617.11874973174</v>
          </cell>
          <cell r="L92">
            <v>329765.89650927548</v>
          </cell>
          <cell r="M92">
            <v>325914.67426881928</v>
          </cell>
          <cell r="N92">
            <v>322063.45202836307</v>
          </cell>
          <cell r="O92">
            <v>315454.31626141223</v>
          </cell>
          <cell r="P92">
            <v>309945.95673064044</v>
          </cell>
          <cell r="Q92">
            <v>303222.94755994692</v>
          </cell>
          <cell r="R92">
            <v>296499.9383892534</v>
          </cell>
          <cell r="S92">
            <v>289776.92921855988</v>
          </cell>
          <cell r="T92">
            <v>283053.92004786636</v>
          </cell>
          <cell r="U92">
            <v>276330.91087717284</v>
          </cell>
          <cell r="V92">
            <v>269607.90170647932</v>
          </cell>
          <cell r="W92">
            <v>262884.8925357858</v>
          </cell>
          <cell r="X92">
            <v>256161.88336509225</v>
          </cell>
          <cell r="Y92">
            <v>245818.22206895868</v>
          </cell>
          <cell r="Z92">
            <v>238961.34557337518</v>
          </cell>
          <cell r="AA92">
            <v>232104.46907779167</v>
          </cell>
          <cell r="AB92">
            <v>225247.59258220816</v>
          </cell>
          <cell r="AC92">
            <v>218390.71608662474</v>
          </cell>
          <cell r="AD92">
            <v>211533.83959104124</v>
          </cell>
          <cell r="AE92">
            <v>204676.96309545773</v>
          </cell>
          <cell r="AF92">
            <v>197820.08659987425</v>
          </cell>
          <cell r="AG92">
            <v>190963.21010429075</v>
          </cell>
          <cell r="AH92">
            <v>184106.33360870724</v>
          </cell>
        </row>
        <row r="93">
          <cell r="D93">
            <v>0</v>
          </cell>
          <cell r="E93">
            <v>3917.1739940017287</v>
          </cell>
          <cell r="F93">
            <v>7682.4132542010047</v>
          </cell>
          <cell r="G93">
            <v>11296.506748673288</v>
          </cell>
          <cell r="H93">
            <v>14760.243445494125</v>
          </cell>
          <cell r="I93">
            <v>18074.412312739034</v>
          </cell>
          <cell r="J93">
            <v>21239.802318483518</v>
          </cell>
          <cell r="K93">
            <v>24257.202430803038</v>
          </cell>
          <cell r="L93">
            <v>27127.401617773139</v>
          </cell>
          <cell r="M93">
            <v>29851.188847469326</v>
          </cell>
          <cell r="N93">
            <v>32429.353087967145</v>
          </cell>
          <cell r="O93">
            <v>37373.894890578784</v>
          </cell>
          <cell r="P93">
            <v>42347.901120816459</v>
          </cell>
          <cell r="Q93">
            <v>46326.245187659559</v>
          </cell>
          <cell r="R93">
            <v>49830.056689946199</v>
          </cell>
          <cell r="S93">
            <v>52862.049446133824</v>
          </cell>
          <cell r="T93">
            <v>55424.937274679891</v>
          </cell>
          <cell r="U93">
            <v>57521.433994041756</v>
          </cell>
          <cell r="V93">
            <v>59154.253422677022</v>
          </cell>
          <cell r="W93">
            <v>60326.109379043075</v>
          </cell>
          <cell r="X93">
            <v>61039.71568159727</v>
          </cell>
          <cell r="Y93">
            <v>63004.361968378245</v>
          </cell>
          <cell r="Z93">
            <v>66539.575239461992</v>
          </cell>
          <cell r="AA93">
            <v>69245.315705066867</v>
          </cell>
          <cell r="AB93">
            <v>71126.495667160634</v>
          </cell>
          <cell r="AC93">
            <v>72188.02742771068</v>
          </cell>
          <cell r="AD93">
            <v>72434.823288684624</v>
          </cell>
          <cell r="AE93">
            <v>71871.795552050084</v>
          </cell>
          <cell r="AF93">
            <v>70503.856519774534</v>
          </cell>
          <cell r="AG93">
            <v>68335.918493825622</v>
          </cell>
          <cell r="AH93">
            <v>65372.893776171026</v>
          </cell>
        </row>
        <row r="94">
          <cell r="D94">
            <v>0</v>
          </cell>
          <cell r="E94">
            <v>27.981481075998431</v>
          </cell>
          <cell r="F94">
            <v>55.832109847108569</v>
          </cell>
          <cell r="G94">
            <v>83.551868945219582</v>
          </cell>
          <cell r="H94">
            <v>111.14074100222038</v>
          </cell>
          <cell r="I94">
            <v>138.59870865000008</v>
          </cell>
          <cell r="J94">
            <v>165.92575452044755</v>
          </cell>
          <cell r="K94">
            <v>193.12186124545215</v>
          </cell>
          <cell r="L94">
            <v>220.18701145690281</v>
          </cell>
          <cell r="M94">
            <v>247.12118778668841</v>
          </cell>
          <cell r="N94">
            <v>273.92437286669804</v>
          </cell>
          <cell r="O94">
            <v>325.5861166817424</v>
          </cell>
          <cell r="P94">
            <v>376.99816453974654</v>
          </cell>
          <cell r="Q94">
            <v>426.33847526423722</v>
          </cell>
          <cell r="R94">
            <v>475.07793741434045</v>
          </cell>
          <cell r="S94">
            <v>523.2179578944158</v>
          </cell>
          <cell r="T94">
            <v>570.75997230633641</v>
          </cell>
          <cell r="U94">
            <v>617.7054447442373</v>
          </cell>
          <cell r="V94">
            <v>664.05586758921322</v>
          </cell>
          <cell r="W94">
            <v>709.81276130395679</v>
          </cell>
          <cell r="X94">
            <v>754.97767422734387</v>
          </cell>
          <cell r="Y94">
            <v>837.95118635023778</v>
          </cell>
          <cell r="Z94">
            <v>919.87464694689947</v>
          </cell>
          <cell r="AA94">
            <v>991.64895199342163</v>
          </cell>
          <cell r="AB94">
            <v>1060.9690421031726</v>
          </cell>
          <cell r="AC94">
            <v>1127.8449699896801</v>
          </cell>
          <cell r="AD94">
            <v>1192.2875153839309</v>
          </cell>
          <cell r="AE94">
            <v>1254.3081767579085</v>
          </cell>
          <cell r="AF94">
            <v>1313.9191630459395</v>
          </cell>
          <cell r="AG94">
            <v>1371.1333853638371</v>
          </cell>
          <cell r="AH94">
            <v>251.49842646906112</v>
          </cell>
        </row>
        <row r="95">
          <cell r="D95">
            <v>360575.67443292518</v>
          </cell>
          <cell r="E95">
            <v>352779.29671739123</v>
          </cell>
          <cell r="F95">
            <v>345134.98458796466</v>
          </cell>
          <cell r="G95">
            <v>337641.94909393799</v>
          </cell>
          <cell r="H95">
            <v>330299.40128460404</v>
          </cell>
          <cell r="I95">
            <v>323106.55220925517</v>
          </cell>
          <cell r="J95">
            <v>316062.61291718396</v>
          </cell>
          <cell r="K95">
            <v>309166.79445768328</v>
          </cell>
          <cell r="L95">
            <v>302418.30788004544</v>
          </cell>
          <cell r="M95">
            <v>295816.36423356325</v>
          </cell>
          <cell r="N95">
            <v>289360.17456752923</v>
          </cell>
          <cell r="O95">
            <v>277754.83525415167</v>
          </cell>
          <cell r="P95">
            <v>267221.05744528421</v>
          </cell>
          <cell r="Q95">
            <v>256470.36389702311</v>
          </cell>
          <cell r="R95">
            <v>246194.80376189284</v>
          </cell>
          <cell r="S95">
            <v>236391.66181453163</v>
          </cell>
          <cell r="T95">
            <v>227058.22280088012</v>
          </cell>
          <cell r="U95">
            <v>218191.77143838684</v>
          </cell>
          <cell r="V95">
            <v>209789.59241621307</v>
          </cell>
          <cell r="W95">
            <v>201848.97039543875</v>
          </cell>
          <cell r="X95">
            <v>194367.19000926762</v>
          </cell>
          <cell r="Y95">
            <v>181975.90891423021</v>
          </cell>
          <cell r="Z95">
            <v>171501.89568696628</v>
          </cell>
          <cell r="AA95">
            <v>161867.50442073139</v>
          </cell>
          <cell r="AB95">
            <v>153060.12787294434</v>
          </cell>
          <cell r="AC95">
            <v>145074.84368892439</v>
          </cell>
          <cell r="AD95">
            <v>137906.72878697267</v>
          </cell>
          <cell r="AE95">
            <v>131550.85936664973</v>
          </cell>
          <cell r="AF95">
            <v>126002.31091705378</v>
          </cell>
          <cell r="AG95">
            <v>121256.15822510129</v>
          </cell>
          <cell r="AH95">
            <v>118481.94140606716</v>
          </cell>
        </row>
        <row r="96">
          <cell r="D96">
            <v>220273.23005700734</v>
          </cell>
          <cell r="E96">
            <v>213397.3018830269</v>
          </cell>
          <cell r="F96">
            <v>206667.14356323576</v>
          </cell>
          <cell r="G96">
            <v>200081.74806518288</v>
          </cell>
          <cell r="H96">
            <v>193640.11026292585</v>
          </cell>
          <cell r="I96">
            <v>187341.226937031</v>
          </cell>
          <cell r="J96">
            <v>181184.09677457312</v>
          </cell>
          <cell r="K96">
            <v>175167.72036913584</v>
          </cell>
          <cell r="L96">
            <v>169291.10022081144</v>
          </cell>
          <cell r="M96">
            <v>163553.24073620068</v>
          </cell>
          <cell r="N96">
            <v>157953.14822841319</v>
          </cell>
          <cell r="O96">
            <v>147774.7903917935</v>
          </cell>
          <cell r="P96">
            <v>138503.7144525355</v>
          </cell>
          <cell r="Q96">
            <v>129132.47423642725</v>
          </cell>
          <cell r="R96">
            <v>120203.00104344584</v>
          </cell>
          <cell r="S96">
            <v>111711.93533007256</v>
          </cell>
          <cell r="T96">
            <v>103655.92410630742</v>
          </cell>
          <cell r="U96">
            <v>96031.620936251566</v>
          </cell>
          <cell r="V96">
            <v>88835.685938686307</v>
          </cell>
          <cell r="W96">
            <v>82064.785787648521</v>
          </cell>
          <cell r="X96">
            <v>75715.593713002687</v>
          </cell>
          <cell r="Y96">
            <v>65227.234955511296</v>
          </cell>
          <cell r="Z96">
            <v>56157.93751465172</v>
          </cell>
          <cell r="AA96">
            <v>47858.861887547297</v>
          </cell>
          <cell r="AB96">
            <v>40318.269600390973</v>
          </cell>
          <cell r="AC96">
            <v>33530.153905972955</v>
          </cell>
          <cell r="AD96">
            <v>27488.519518246336</v>
          </cell>
          <cell r="AE96">
            <v>22187.382629167136</v>
          </cell>
          <cell r="AF96">
            <v>17620.77092538846</v>
          </cell>
          <cell r="AG96">
            <v>13782.723604807667</v>
          </cell>
          <cell r="AH96">
            <v>11509.940803069163</v>
          </cell>
        </row>
        <row r="97">
          <cell r="D97">
            <v>181040.18182479939</v>
          </cell>
          <cell r="E97">
            <v>178885.44034770416</v>
          </cell>
          <cell r="F97">
            <v>176747.57497069362</v>
          </cell>
          <cell r="G97">
            <v>174626.17398929759</v>
          </cell>
          <cell r="H97">
            <v>172520.82816740841</v>
          </cell>
          <cell r="I97">
            <v>170431.13073728047</v>
          </cell>
          <cell r="J97">
            <v>168356.67739953066</v>
          </cell>
          <cell r="K97">
            <v>166297.06632313805</v>
          </cell>
          <cell r="L97">
            <v>164251.89814544417</v>
          </cell>
          <cell r="M97">
            <v>162220.77597215277</v>
          </cell>
          <cell r="N97">
            <v>160203.3053773299</v>
          </cell>
          <cell r="O97">
            <v>156654.40731677687</v>
          </cell>
          <cell r="P97">
            <v>153664.07491507137</v>
          </cell>
          <cell r="Q97">
            <v>150133.53496237696</v>
          </cell>
          <cell r="R97">
            <v>146638.33480112592</v>
          </cell>
          <cell r="S97">
            <v>143177.19657335526</v>
          </cell>
          <cell r="T97">
            <v>139748.85091154336</v>
          </cell>
          <cell r="U97">
            <v>136352.03693861002</v>
          </cell>
          <cell r="V97">
            <v>132985.5022679164</v>
          </cell>
          <cell r="W97">
            <v>129648.00300326507</v>
          </cell>
          <cell r="X97">
            <v>126338.30373890005</v>
          </cell>
          <cell r="Y97">
            <v>121141.92808389496</v>
          </cell>
          <cell r="Z97">
            <v>117612.75346777873</v>
          </cell>
          <cell r="AA97">
            <v>114134.16501588744</v>
          </cell>
          <cell r="AB97">
            <v>110703.95342567522</v>
          </cell>
          <cell r="AC97">
            <v>107319.9247632043</v>
          </cell>
          <cell r="AD97">
            <v>103979.90046314467</v>
          </cell>
          <cell r="AE97">
            <v>100681.71732877442</v>
          </cell>
          <cell r="AF97">
            <v>97423.227531979661</v>
          </cell>
          <cell r="AG97">
            <v>94202.298613254345</v>
          </cell>
          <cell r="AH97">
            <v>91016.81348170049</v>
          </cell>
        </row>
        <row r="98">
          <cell r="D98">
            <v>23327.595712084702</v>
          </cell>
          <cell r="E98">
            <v>23190.759493344594</v>
          </cell>
          <cell r="F98">
            <v>23048.124775353681</v>
          </cell>
          <cell r="G98">
            <v>22900.030130381972</v>
          </cell>
          <cell r="H98">
            <v>22746.81178428189</v>
          </cell>
          <cell r="I98">
            <v>22588.803616488221</v>
          </cell>
          <cell r="J98">
            <v>22426.337160018167</v>
          </cell>
          <cell r="K98">
            <v>22259.741601471302</v>
          </cell>
          <cell r="L98">
            <v>22089.343781029602</v>
          </cell>
          <cell r="M98">
            <v>21915.468192457436</v>
          </cell>
          <cell r="N98">
            <v>21738.436983101543</v>
          </cell>
          <cell r="O98">
            <v>21392.462376044292</v>
          </cell>
          <cell r="P98">
            <v>21038.513151042593</v>
          </cell>
          <cell r="Q98">
            <v>20686.520371017934</v>
          </cell>
          <cell r="R98">
            <v>20333.228700172222</v>
          </cell>
          <cell r="S98">
            <v>19979.672800182361</v>
          </cell>
          <cell r="T98">
            <v>19626.87923914591</v>
          </cell>
          <cell r="U98">
            <v>19275.86649108104</v>
          </cell>
          <cell r="V98">
            <v>18927.644935430999</v>
          </cell>
          <cell r="W98">
            <v>18583.216856572879</v>
          </cell>
          <cell r="X98">
            <v>18243.576443330865</v>
          </cell>
          <cell r="Y98">
            <v>17874.327458665364</v>
          </cell>
          <cell r="Z98">
            <v>17475.953767688959</v>
          </cell>
          <cell r="AA98">
            <v>17086.757172404476</v>
          </cell>
          <cell r="AB98">
            <v>16707.949537718541</v>
          </cell>
          <cell r="AC98">
            <v>16341.304340623894</v>
          </cell>
          <cell r="AD98">
            <v>15988.580236098103</v>
          </cell>
          <cell r="AE98">
            <v>15651.521044919216</v>
          </cell>
          <cell r="AF98">
            <v>15331.855741658963</v>
          </cell>
          <cell r="AG98">
            <v>15031.298442853564</v>
          </cell>
          <cell r="AH98">
            <v>14877.384040594088</v>
          </cell>
        </row>
        <row r="99">
          <cell r="D99">
            <v>-64065.333160966286</v>
          </cell>
          <cell r="E99">
            <v>-62694.205006684417</v>
          </cell>
          <cell r="F99">
            <v>-61327.858721318393</v>
          </cell>
          <cell r="G99">
            <v>-59966.003090924482</v>
          </cell>
          <cell r="H99">
            <v>-58608.348930012144</v>
          </cell>
          <cell r="I99">
            <v>-57254.6090815446</v>
          </cell>
          <cell r="J99">
            <v>-55904.498416937975</v>
          </cell>
          <cell r="K99">
            <v>-54557.733836061983</v>
          </cell>
          <cell r="L99">
            <v>-53214.034267239818</v>
          </cell>
          <cell r="M99">
            <v>-51873.120667247669</v>
          </cell>
          <cell r="N99">
            <v>-50534.716021315442</v>
          </cell>
          <cell r="O99">
            <v>-48066.824830463018</v>
          </cell>
          <cell r="P99">
            <v>-45985.245073365259</v>
          </cell>
          <cell r="Q99">
            <v>-43482.165672799085</v>
          </cell>
          <cell r="R99">
            <v>-40979.760782851197</v>
          </cell>
          <cell r="S99">
            <v>-38477.142889078641</v>
          </cell>
          <cell r="T99">
            <v>-35973.431456116647</v>
          </cell>
          <cell r="U99">
            <v>-33467.752927555877</v>
          </cell>
          <cell r="V99">
            <v>-30959.240725820724</v>
          </cell>
          <cell r="W99">
            <v>-28447.035252047841</v>
          </cell>
          <cell r="X99">
            <v>-25930.283885966095</v>
          </cell>
          <cell r="Y99">
            <v>-22267.581583841558</v>
          </cell>
          <cell r="Z99">
            <v>-19744.749063153282</v>
          </cell>
          <cell r="AA99">
            <v>-17212.279655107999</v>
          </cell>
          <cell r="AB99">
            <v>-14670.044690840545</v>
          </cell>
          <cell r="AC99">
            <v>-12116.539320876918</v>
          </cell>
          <cell r="AD99">
            <v>-9550.2714305165973</v>
          </cell>
          <cell r="AE99">
            <v>-6969.7616362112085</v>
          </cell>
          <cell r="AF99">
            <v>-4373.5432819734997</v>
          </cell>
          <cell r="AG99">
            <v>-1760.1624358144986</v>
          </cell>
          <cell r="AH99">
            <v>1077.8030807034002</v>
          </cell>
        </row>
        <row r="100">
          <cell r="D100">
            <v>10633.355803870178</v>
          </cell>
          <cell r="E100">
            <v>10538.566915881403</v>
          </cell>
          <cell r="F100">
            <v>10437.979528641819</v>
          </cell>
          <cell r="G100">
            <v>10331.932214421447</v>
          </cell>
          <cell r="H100">
            <v>10220.761199072693</v>
          </cell>
          <cell r="I100">
            <v>10104.800362030361</v>
          </cell>
          <cell r="J100">
            <v>9984.3812363116358</v>
          </cell>
          <cell r="K100">
            <v>9859.8330085161051</v>
          </cell>
          <cell r="L100">
            <v>9731.4825188257364</v>
          </cell>
          <cell r="M100">
            <v>9599.6542610048982</v>
          </cell>
          <cell r="N100">
            <v>9464.6703824003398</v>
          </cell>
          <cell r="O100">
            <v>9239.4225810609259</v>
          </cell>
          <cell r="P100">
            <v>9006.2001617770657</v>
          </cell>
          <cell r="Q100">
            <v>8774.9341874702441</v>
          </cell>
          <cell r="R100">
            <v>8542.3693223423725</v>
          </cell>
          <cell r="S100">
            <v>8309.5402280703547</v>
          </cell>
          <cell r="T100">
            <v>8077.4734727517398</v>
          </cell>
          <cell r="U100">
            <v>7847.1875304047107</v>
          </cell>
          <cell r="V100">
            <v>7619.6927804725065</v>
          </cell>
          <cell r="W100">
            <v>7395.9915073322281</v>
          </cell>
          <cell r="X100">
            <v>7177.0778998080532</v>
          </cell>
          <cell r="Y100">
            <v>6931.7411247051859</v>
          </cell>
          <cell r="Z100">
            <v>6657.2796432914201</v>
          </cell>
          <cell r="AA100">
            <v>6391.9952575695715</v>
          </cell>
          <cell r="AB100">
            <v>6137.0998324462735</v>
          </cell>
          <cell r="AC100">
            <v>5894.3668449142633</v>
          </cell>
          <cell r="AD100">
            <v>5665.5549499511108</v>
          </cell>
          <cell r="AE100">
            <v>5452.4079683348618</v>
          </cell>
          <cell r="AF100">
            <v>5256.6548746372428</v>
          </cell>
          <cell r="AG100">
            <v>5080.0097853944817</v>
          </cell>
          <cell r="AH100">
            <v>5050.0075926976424</v>
          </cell>
        </row>
        <row r="101">
          <cell r="D101">
            <v>60596.874982885318</v>
          </cell>
          <cell r="E101">
            <v>59728.559559774905</v>
          </cell>
          <cell r="F101">
            <v>58877.120236749193</v>
          </cell>
          <cell r="G101">
            <v>58042.145309338048</v>
          </cell>
          <cell r="H101">
            <v>57223.225541433683</v>
          </cell>
          <cell r="I101">
            <v>56419.95416529059</v>
          </cell>
          <cell r="J101">
            <v>55631.9268815256</v>
          </cell>
          <cell r="K101">
            <v>54858.741859117858</v>
          </cell>
          <cell r="L101">
            <v>54099.999735408819</v>
          </cell>
          <cell r="M101">
            <v>53355.303616102239</v>
          </cell>
          <cell r="N101">
            <v>52624.259075264214</v>
          </cell>
          <cell r="O101">
            <v>51283.01456313939</v>
          </cell>
          <cell r="P101">
            <v>50132.642769435835</v>
          </cell>
          <cell r="Q101">
            <v>48847.793565903368</v>
          </cell>
          <cell r="R101">
            <v>47598.28415381426</v>
          </cell>
          <cell r="S101">
            <v>46382.836675205523</v>
          </cell>
          <cell r="T101">
            <v>45200.181762555541</v>
          </cell>
          <cell r="U101">
            <v>44049.058538784106</v>
          </cell>
          <cell r="V101">
            <v>42928.214617252408</v>
          </cell>
          <cell r="W101">
            <v>41836.40610176303</v>
          </cell>
          <cell r="X101">
            <v>40772.397586559957</v>
          </cell>
          <cell r="Y101">
            <v>39031.121262141547</v>
          </cell>
          <cell r="Z101">
            <v>37792.353177285382</v>
          </cell>
          <cell r="AA101">
            <v>36604.171256654146</v>
          </cell>
          <cell r="AB101">
            <v>35464.366197702002</v>
          </cell>
          <cell r="AC101">
            <v>34370.744066491105</v>
          </cell>
          <cell r="AD101">
            <v>33321.126297691524</v>
          </cell>
          <cell r="AE101">
            <v>32313.349694581346</v>
          </cell>
          <cell r="AF101">
            <v>31345.266429046631</v>
          </cell>
          <cell r="AG101">
            <v>30414.744041581376</v>
          </cell>
          <cell r="AH101">
            <v>29519.66544128758</v>
          </cell>
        </row>
        <row r="102">
          <cell r="D102">
            <v>93277.946794923075</v>
          </cell>
          <cell r="E102">
            <v>94702.312031971771</v>
          </cell>
          <cell r="F102">
            <v>96147.962681582503</v>
          </cell>
          <cell r="G102">
            <v>97615.208669608532</v>
          </cell>
          <cell r="H102">
            <v>99104.364288914003</v>
          </cell>
          <cell r="I102">
            <v>100615.7482582558</v>
          </cell>
          <cell r="J102">
            <v>102149.68378190979</v>
          </cell>
          <cell r="K102">
            <v>103706.49861004997</v>
          </cell>
          <cell r="L102">
            <v>105286.52509988923</v>
          </cell>
          <cell r="M102">
            <v>106890.10027758991</v>
          </cell>
          <cell r="N102">
            <v>108517.56590095328</v>
          </cell>
          <cell r="O102">
            <v>109890.83802144183</v>
          </cell>
          <cell r="P102">
            <v>111275.77460361992</v>
          </cell>
          <cell r="Q102">
            <v>112672.3565137696</v>
          </cell>
          <cell r="R102">
            <v>114080.56101495157</v>
          </cell>
          <cell r="S102">
            <v>115500.36166969701</v>
          </cell>
          <cell r="T102">
            <v>116931.72824098013</v>
          </cell>
          <cell r="U102">
            <v>118374.62659145404</v>
          </cell>
          <cell r="V102">
            <v>119829.01858093293</v>
          </cell>
          <cell r="W102">
            <v>121294.86196210339</v>
          </cell>
          <cell r="X102">
            <v>122772.11027444816</v>
          </cell>
          <cell r="Y102">
            <v>123307.78273408843</v>
          </cell>
          <cell r="Z102">
            <v>123823.37079068032</v>
          </cell>
          <cell r="AA102">
            <v>124318.24608328319</v>
          </cell>
          <cell r="AB102">
            <v>124791.77262175309</v>
          </cell>
          <cell r="AC102">
            <v>125243.30691809618</v>
          </cell>
          <cell r="AD102">
            <v>125672.19812931222</v>
          </cell>
          <cell r="AE102">
            <v>126077.78821218412</v>
          </cell>
          <cell r="AF102">
            <v>126459.41209048402</v>
          </cell>
          <cell r="AG102">
            <v>126816.39783508083</v>
          </cell>
          <cell r="AH102">
            <v>127148.06685745006</v>
          </cell>
        </row>
        <row r="103">
          <cell r="D103">
            <v>0</v>
          </cell>
          <cell r="E103">
            <v>23.165186902814924</v>
          </cell>
          <cell r="F103">
            <v>47.443076488616228</v>
          </cell>
          <cell r="G103">
            <v>72.833813491661942</v>
          </cell>
          <cell r="H103">
            <v>99.337542646209982</v>
          </cell>
          <cell r="I103">
            <v>126.95440868651835</v>
          </cell>
          <cell r="J103">
            <v>155.68455634684489</v>
          </cell>
          <cell r="K103">
            <v>185.52813036144784</v>
          </cell>
          <cell r="L103">
            <v>216.4852754645849</v>
          </cell>
          <cell r="M103">
            <v>248.5561363905141</v>
          </cell>
          <cell r="N103">
            <v>281.7408578734935</v>
          </cell>
          <cell r="O103">
            <v>340.167816717817</v>
          </cell>
          <cell r="P103">
            <v>400.71802130864165</v>
          </cell>
          <cell r="Q103">
            <v>461.55021755675978</v>
          </cell>
          <cell r="R103">
            <v>524.06044985909045</v>
          </cell>
          <cell r="S103">
            <v>588.22582271449949</v>
          </cell>
          <cell r="T103">
            <v>654.02336223798773</v>
          </cell>
          <cell r="U103">
            <v>721.43001790640187</v>
          </cell>
          <cell r="V103">
            <v>790.42266430460916</v>
          </cell>
          <cell r="W103">
            <v>860.97810287212678</v>
          </cell>
          <cell r="X103">
            <v>933.07306365021179</v>
          </cell>
          <cell r="Y103">
            <v>1052.606400660532</v>
          </cell>
          <cell r="Z103">
            <v>1174.8876612754461</v>
          </cell>
          <cell r="AA103">
            <v>1288.5583992176175</v>
          </cell>
          <cell r="AB103">
            <v>1402.6724397770226</v>
          </cell>
          <cell r="AC103">
            <v>1517.0925559855903</v>
          </cell>
          <cell r="AD103">
            <v>1631.6819408307101</v>
          </cell>
          <cell r="AE103">
            <v>1746.3042776332056</v>
          </cell>
          <cell r="AF103">
            <v>1860.8238104436007</v>
          </cell>
          <cell r="AG103">
            <v>1975.1054144566874</v>
          </cell>
          <cell r="AH103">
            <v>11876.231518584302</v>
          </cell>
        </row>
        <row r="104">
          <cell r="D104">
            <v>0</v>
          </cell>
          <cell r="E104">
            <v>400.37596178660897</v>
          </cell>
          <cell r="F104">
            <v>779.67023316053019</v>
          </cell>
          <cell r="G104">
            <v>1137.9950260574369</v>
          </cell>
          <cell r="H104">
            <v>1475.4625524130133</v>
          </cell>
          <cell r="I104">
            <v>1792.1850241629145</v>
          </cell>
          <cell r="J104">
            <v>2088.2746532428246</v>
          </cell>
          <cell r="K104">
            <v>2363.8436515884168</v>
          </cell>
          <cell r="L104">
            <v>2619.0042311353536</v>
          </cell>
          <cell r="M104">
            <v>2853.8686038193046</v>
          </cell>
          <cell r="N104">
            <v>3068.5489815759611</v>
          </cell>
          <cell r="O104">
            <v>3755.5712927639252</v>
          </cell>
          <cell r="P104">
            <v>4470.7254104319618</v>
          </cell>
          <cell r="Q104">
            <v>4990.552754167049</v>
          </cell>
          <cell r="R104">
            <v>5429.4459428395967</v>
          </cell>
          <cell r="S104">
            <v>5787.8712923360617</v>
          </cell>
          <cell r="T104">
            <v>6066.2951185428647</v>
          </cell>
          <cell r="U104">
            <v>6265.1837373464514</v>
          </cell>
          <cell r="V104">
            <v>6385.0034646332679</v>
          </cell>
          <cell r="W104">
            <v>6426.2206162897564</v>
          </cell>
          <cell r="X104">
            <v>6389.3015082023339</v>
          </cell>
          <cell r="Y104">
            <v>6323.0060803765191</v>
          </cell>
          <cell r="Z104">
            <v>6612.0642816889194</v>
          </cell>
          <cell r="AA104">
            <v>6773.9269541320718</v>
          </cell>
          <cell r="AB104">
            <v>6809.3532059859317</v>
          </cell>
          <cell r="AC104">
            <v>6719.1021455304544</v>
          </cell>
          <cell r="AD104">
            <v>6503.9328810455954</v>
          </cell>
          <cell r="AE104">
            <v>6164.6045208113101</v>
          </cell>
          <cell r="AF104">
            <v>5701.8761731075392</v>
          </cell>
          <cell r="AG104">
            <v>5116.5069462142565</v>
          </cell>
          <cell r="AH104">
            <v>4409.2559484114317</v>
          </cell>
        </row>
        <row r="105">
          <cell r="D105">
            <v>93277.946794923075</v>
          </cell>
          <cell r="E105">
            <v>94278.770883282355</v>
          </cell>
          <cell r="F105">
            <v>95320.849371933349</v>
          </cell>
          <cell r="G105">
            <v>96404.379830059435</v>
          </cell>
          <cell r="H105">
            <v>97529.564193854778</v>
          </cell>
          <cell r="I105">
            <v>98696.608825406365</v>
          </cell>
          <cell r="J105">
            <v>99905.724572320119</v>
          </cell>
          <cell r="K105">
            <v>101157.1268281001</v>
          </cell>
          <cell r="L105">
            <v>102451.0355932893</v>
          </cell>
          <cell r="M105">
            <v>103787.6755373801</v>
          </cell>
          <cell r="N105">
            <v>105167.27606150383</v>
          </cell>
          <cell r="O105">
            <v>105795.09891196009</v>
          </cell>
          <cell r="P105">
            <v>106404.33117187933</v>
          </cell>
          <cell r="Q105">
            <v>107220.2535420458</v>
          </cell>
          <cell r="R105">
            <v>108127.05462225289</v>
          </cell>
          <cell r="S105">
            <v>109124.26455464645</v>
          </cell>
          <cell r="T105">
            <v>110211.40976019927</v>
          </cell>
          <cell r="U105">
            <v>111388.01283620119</v>
          </cell>
          <cell r="V105">
            <v>112653.59245199505</v>
          </cell>
          <cell r="W105">
            <v>114007.66324294149</v>
          </cell>
          <cell r="X105">
            <v>115449.73570259562</v>
          </cell>
          <cell r="Y105">
            <v>115932.17025305137</v>
          </cell>
          <cell r="Z105">
            <v>116036.41884771596</v>
          </cell>
          <cell r="AA105">
            <v>116255.76072993351</v>
          </cell>
          <cell r="AB105">
            <v>116579.74697599014</v>
          </cell>
          <cell r="AC105">
            <v>117007.11221658012</v>
          </cell>
          <cell r="AD105">
            <v>117536.58330743593</v>
          </cell>
          <cell r="AE105">
            <v>118166.87941373962</v>
          </cell>
          <cell r="AF105">
            <v>118896.71210693289</v>
          </cell>
          <cell r="AG105">
            <v>119724.78547440989</v>
          </cell>
          <cell r="AH105">
            <v>110862.57939045432</v>
          </cell>
        </row>
        <row r="106">
          <cell r="D106">
            <v>7235.252082164473</v>
          </cell>
          <cell r="E106">
            <v>6926.9689433943768</v>
          </cell>
          <cell r="F106">
            <v>6640.6653981257323</v>
          </cell>
          <cell r="G106">
            <v>6376.263102310877</v>
          </cell>
          <cell r="H106">
            <v>6133.6840523607889</v>
          </cell>
          <cell r="I106">
            <v>5912.8505897123987</v>
          </cell>
          <cell r="J106">
            <v>5713.6854054535388</v>
          </cell>
          <cell r="K106">
            <v>5536.1115450063871</v>
          </cell>
          <cell r="L106">
            <v>5380.0524128699408</v>
          </cell>
          <cell r="M106">
            <v>5245.4317774221909</v>
          </cell>
          <cell r="N106">
            <v>5132.1737757827304</v>
          </cell>
          <cell r="O106">
            <v>4507.51532729053</v>
          </cell>
          <cell r="P106">
            <v>3854.3407077850352</v>
          </cell>
          <cell r="Q106">
            <v>3397.5402800711254</v>
          </cell>
          <cell r="R106">
            <v>3021.6540192942648</v>
          </cell>
          <cell r="S106">
            <v>2726.2460043381398</v>
          </cell>
          <cell r="T106">
            <v>2510.8798060726604</v>
          </cell>
          <cell r="U106">
            <v>2375.118477050426</v>
          </cell>
          <cell r="V106">
            <v>2318.524541098086</v>
          </cell>
          <cell r="W106">
            <v>2340.6599828012222</v>
          </cell>
          <cell r="X106">
            <v>2441.0862368814214</v>
          </cell>
          <cell r="Y106">
            <v>2462.9758939659168</v>
          </cell>
          <cell r="Z106">
            <v>2126.6291209808151</v>
          </cell>
          <cell r="AA106">
            <v>1922.9571279027987</v>
          </cell>
          <cell r="AB106">
            <v>1844.4168237173071</v>
          </cell>
          <cell r="AC106">
            <v>1890.3036491674065</v>
          </cell>
          <cell r="AD106">
            <v>2059.9105331079318</v>
          </cell>
          <cell r="AE106">
            <v>2352.5278596434291</v>
          </cell>
          <cell r="AF106">
            <v>2767.4434374738157</v>
          </cell>
          <cell r="AG106">
            <v>3303.9424714857196</v>
          </cell>
          <cell r="AH106">
            <v>-3060.7708808822845</v>
          </cell>
        </row>
        <row r="107">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row>
        <row r="108">
          <cell r="D108">
            <v>4665.5191424169407</v>
          </cell>
          <cell r="E108">
            <v>4736.4022182723966</v>
          </cell>
          <cell r="F108">
            <v>4808.1765213435901</v>
          </cell>
          <cell r="G108">
            <v>4880.8456299466125</v>
          </cell>
          <cell r="H108">
            <v>4954.4133387563925</v>
          </cell>
          <cell r="I108">
            <v>5028.8836617518173</v>
          </cell>
          <cell r="J108">
            <v>5104.2608351980762</v>
          </cell>
          <cell r="K108">
            <v>5180.5493206666761</v>
          </cell>
          <cell r="L108">
            <v>5257.7538080935346</v>
          </cell>
          <cell r="M108">
            <v>5335.8792188755888</v>
          </cell>
          <cell r="N108">
            <v>5414.9307090063576</v>
          </cell>
          <cell r="O108">
            <v>5480.0394113383645</v>
          </cell>
          <cell r="P108">
            <v>5545.2232078956222</v>
          </cell>
          <cell r="Q108">
            <v>5610.5438793949907</v>
          </cell>
          <cell r="R108">
            <v>5675.9274650351508</v>
          </cell>
          <cell r="S108">
            <v>5741.3558900699809</v>
          </cell>
          <cell r="T108">
            <v>5806.8112212671094</v>
          </cell>
          <cell r="U108">
            <v>5872.2756631616921</v>
          </cell>
          <cell r="V108">
            <v>5937.7315541850039</v>
          </cell>
          <cell r="W108">
            <v>6003.161362667046</v>
          </cell>
          <cell r="X108">
            <v>6068.5476827122529</v>
          </cell>
          <cell r="Y108">
            <v>6082.7659969317883</v>
          </cell>
          <cell r="Z108">
            <v>6094.9100239626187</v>
          </cell>
          <cell r="AA108">
            <v>6105.851908023842</v>
          </cell>
          <cell r="AB108">
            <v>6114.8760519827974</v>
          </cell>
          <cell r="AC108">
            <v>6121.9577729885768</v>
          </cell>
          <cell r="AD108">
            <v>6127.0739417014647</v>
          </cell>
          <cell r="AE108">
            <v>6130.2029757494583</v>
          </cell>
          <cell r="AF108">
            <v>6131.3248322958971</v>
          </cell>
          <cell r="AG108">
            <v>6130.4209997419966</v>
          </cell>
          <cell r="AH108">
            <v>5078.8441115739151</v>
          </cell>
        </row>
        <row r="109">
          <cell r="D109">
            <v>81377.175570341657</v>
          </cell>
          <cell r="E109">
            <v>82615.399721615569</v>
          </cell>
          <cell r="F109">
            <v>83872.007452464022</v>
          </cell>
          <cell r="G109">
            <v>85147.271097801931</v>
          </cell>
          <cell r="H109">
            <v>86441.466802737603</v>
          </cell>
          <cell r="I109">
            <v>87754.874573942157</v>
          </cell>
          <cell r="J109">
            <v>89087.778331668495</v>
          </cell>
          <cell r="K109">
            <v>90440.465962427028</v>
          </cell>
          <cell r="L109">
            <v>91813.229372325819</v>
          </cell>
          <cell r="M109">
            <v>93206.364541082308</v>
          </cell>
          <cell r="N109">
            <v>94620.17157671474</v>
          </cell>
          <cell r="O109">
            <v>95807.544173331189</v>
          </cell>
          <cell r="P109">
            <v>97004.767256198655</v>
          </cell>
          <cell r="Q109">
            <v>98212.169382579668</v>
          </cell>
          <cell r="R109">
            <v>99429.473137923473</v>
          </cell>
          <cell r="S109">
            <v>100656.66266023833</v>
          </cell>
          <cell r="T109">
            <v>101893.7187328595</v>
          </cell>
          <cell r="U109">
            <v>103140.61869598908</v>
          </cell>
          <cell r="V109">
            <v>104397.33635671197</v>
          </cell>
          <cell r="W109">
            <v>105663.84189747322</v>
          </cell>
          <cell r="X109">
            <v>106940.10178300194</v>
          </cell>
          <cell r="Y109">
            <v>107386.42836215366</v>
          </cell>
          <cell r="Z109">
            <v>107814.87970277251</v>
          </cell>
          <cell r="AA109">
            <v>108226.95169400686</v>
          </cell>
          <cell r="AB109">
            <v>108620.45410029002</v>
          </cell>
          <cell r="AC109">
            <v>108994.85079442416</v>
          </cell>
          <cell r="AD109">
            <v>109349.59883262652</v>
          </cell>
          <cell r="AE109">
            <v>109684.14857834672</v>
          </cell>
          <cell r="AF109">
            <v>109997.94383716317</v>
          </cell>
          <cell r="AG109">
            <v>110290.42200318218</v>
          </cell>
          <cell r="AH109">
            <v>108844.50615976269</v>
          </cell>
        </row>
        <row r="110">
          <cell r="D110">
            <v>2126.6711607740358</v>
          </cell>
          <cell r="E110">
            <v>2158.7857288368195</v>
          </cell>
          <cell r="F110">
            <v>2191.2121757422437</v>
          </cell>
          <cell r="G110">
            <v>2223.9456442151995</v>
          </cell>
          <cell r="H110">
            <v>2256.9813744777025</v>
          </cell>
          <cell r="I110">
            <v>2290.3147055913573</v>
          </cell>
          <cell r="J110">
            <v>2323.9410768167936</v>
          </cell>
          <cell r="K110">
            <v>2357.8560289902698</v>
          </cell>
          <cell r="L110">
            <v>2392.0552059176371</v>
          </cell>
          <cell r="M110">
            <v>2426.5343557858564</v>
          </cell>
          <cell r="N110">
            <v>2461.2893325922755</v>
          </cell>
          <cell r="O110">
            <v>2489.0201844124754</v>
          </cell>
          <cell r="P110">
            <v>2516.5086460359926</v>
          </cell>
          <cell r="Q110">
            <v>2543.8170189630314</v>
          </cell>
          <cell r="R110">
            <v>2570.8719612484383</v>
          </cell>
          <cell r="S110">
            <v>2597.6561177236176</v>
          </cell>
          <cell r="T110">
            <v>2624.1523781504302</v>
          </cell>
          <cell r="U110">
            <v>2650.3438762175651</v>
          </cell>
          <cell r="V110">
            <v>2676.2139884594876</v>
          </cell>
          <cell r="W110">
            <v>2701.7463330975702</v>
          </cell>
          <cell r="X110">
            <v>2726.9247688030023</v>
          </cell>
          <cell r="Y110">
            <v>2726.5630993317591</v>
          </cell>
          <cell r="Z110">
            <v>2724.6738018543274</v>
          </cell>
          <cell r="AA110">
            <v>2722.1461233773439</v>
          </cell>
          <cell r="AB110">
            <v>2718.2817772080616</v>
          </cell>
          <cell r="AC110">
            <v>2713.0735950126736</v>
          </cell>
          <cell r="AD110">
            <v>2706.5161621578277</v>
          </cell>
          <cell r="AE110">
            <v>2698.6058069540659</v>
          </cell>
          <cell r="AF110">
            <v>2689.3405886724245</v>
          </cell>
          <cell r="AG110">
            <v>2678.7202843447894</v>
          </cell>
          <cell r="AH110">
            <v>1618.1159973439817</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row>
        <row r="112">
          <cell r="D112">
            <v>5757.6219164365802</v>
          </cell>
          <cell r="E112">
            <v>5668.6666578276354</v>
          </cell>
          <cell r="F112">
            <v>5579.7113992186896</v>
          </cell>
          <cell r="G112">
            <v>5490.7561406097448</v>
          </cell>
          <cell r="H112">
            <v>5401.8008820007999</v>
          </cell>
          <cell r="I112">
            <v>5312.845623391855</v>
          </cell>
          <cell r="J112">
            <v>5223.8903647829093</v>
          </cell>
          <cell r="K112">
            <v>5134.9351061739644</v>
          </cell>
          <cell r="L112">
            <v>5045.9798475650186</v>
          </cell>
          <cell r="M112">
            <v>4957.0245889560738</v>
          </cell>
          <cell r="N112">
            <v>4868.069330347128</v>
          </cell>
          <cell r="O112">
            <v>4805.3112514579698</v>
          </cell>
          <cell r="P112">
            <v>4742.5531725688115</v>
          </cell>
          <cell r="Q112">
            <v>4679.7950936796524</v>
          </cell>
          <cell r="R112">
            <v>4617.0370147904941</v>
          </cell>
          <cell r="S112">
            <v>4554.278935901335</v>
          </cell>
          <cell r="T112">
            <v>4491.5208570121758</v>
          </cell>
          <cell r="U112">
            <v>4428.7627781230167</v>
          </cell>
          <cell r="V112">
            <v>4366.0046992338594</v>
          </cell>
          <cell r="W112">
            <v>4303.2466203447002</v>
          </cell>
          <cell r="X112">
            <v>4240.488541455542</v>
          </cell>
          <cell r="Y112">
            <v>4164.7758132544004</v>
          </cell>
          <cell r="Z112">
            <v>4089.0630850532589</v>
          </cell>
          <cell r="AA112">
            <v>4013.3503568521182</v>
          </cell>
          <cell r="AB112">
            <v>3937.6376286509771</v>
          </cell>
          <cell r="AC112">
            <v>3861.9249004498356</v>
          </cell>
          <cell r="AD112">
            <v>3786.212172248695</v>
          </cell>
          <cell r="AE112">
            <v>3710.4994440475548</v>
          </cell>
          <cell r="AF112">
            <v>3634.7867158464132</v>
          </cell>
          <cell r="AG112">
            <v>3559.0739876452717</v>
          </cell>
          <cell r="AH112">
            <v>3483.3612594441311</v>
          </cell>
        </row>
        <row r="113">
          <cell r="D113">
            <v>0</v>
          </cell>
          <cell r="E113">
            <v>113.01547153909507</v>
          </cell>
          <cell r="F113">
            <v>233.64067154756015</v>
          </cell>
          <cell r="G113">
            <v>361.87560002539522</v>
          </cell>
          <cell r="H113">
            <v>497.72025697260017</v>
          </cell>
          <cell r="I113">
            <v>641.17464238917512</v>
          </cell>
          <cell r="J113">
            <v>750.56654906848905</v>
          </cell>
          <cell r="K113">
            <v>857.76214075961423</v>
          </cell>
          <cell r="L113">
            <v>962.05599563344038</v>
          </cell>
          <cell r="M113">
            <v>1062.7426918608571</v>
          </cell>
          <cell r="N113">
            <v>1159.1168076127533</v>
          </cell>
          <cell r="O113">
            <v>1299.9722735011965</v>
          </cell>
          <cell r="P113">
            <v>1436.7536675216088</v>
          </cell>
          <cell r="Q113">
            <v>1568.1162793122498</v>
          </cell>
          <cell r="R113">
            <v>1692.715398511376</v>
          </cell>
          <cell r="S113">
            <v>1809.2063147572462</v>
          </cell>
          <cell r="T113">
            <v>1950.3313472297855</v>
          </cell>
          <cell r="U113">
            <v>2086.7905953900163</v>
          </cell>
          <cell r="V113">
            <v>2217.6353639018203</v>
          </cell>
          <cell r="W113">
            <v>2341.9169574290854</v>
          </cell>
          <cell r="X113">
            <v>2458.6866806356938</v>
          </cell>
          <cell r="Y113">
            <v>2653.657719412995</v>
          </cell>
          <cell r="Z113">
            <v>2838.5052080674482</v>
          </cell>
          <cell r="AA113">
            <v>3011.5479143578377</v>
          </cell>
          <cell r="AB113">
            <v>3171.1046060429471</v>
          </cell>
          <cell r="AC113">
            <v>3315.4940508815548</v>
          </cell>
          <cell r="AD113">
            <v>3403.1472701532616</v>
          </cell>
          <cell r="AE113">
            <v>3465.9358758224162</v>
          </cell>
          <cell r="AF113">
            <v>3501.8315922952588</v>
          </cell>
          <cell r="AG113">
            <v>3508.8061439780258</v>
          </cell>
          <cell r="AH113">
            <v>3828.2973639406146</v>
          </cell>
        </row>
        <row r="114">
          <cell r="D114">
            <v>0</v>
          </cell>
          <cell r="E114">
            <v>-3.2736896147034713</v>
          </cell>
          <cell r="F114">
            <v>-36.043328351381206</v>
          </cell>
          <cell r="G114">
            <v>-97.227067836658534</v>
          </cell>
          <cell r="H114">
            <v>-185.75011102882854</v>
          </cell>
          <cell r="I114">
            <v>-300.54471221787026</v>
          </cell>
          <cell r="J114">
            <v>-440.55017702543046</v>
          </cell>
          <cell r="K114">
            <v>-604.71286240482732</v>
          </cell>
          <cell r="L114">
            <v>-791.98617664106496</v>
          </cell>
          <cell r="M114">
            <v>-1001.3305793508043</v>
          </cell>
          <cell r="N114">
            <v>-1231.7135814823905</v>
          </cell>
          <cell r="O114">
            <v>-1156.6115424584059</v>
          </cell>
          <cell r="P114">
            <v>-1084.9416361021504</v>
          </cell>
          <cell r="Q114">
            <v>-1158.7206008751236</v>
          </cell>
          <cell r="R114">
            <v>-1298.5175661049507</v>
          </cell>
          <cell r="S114">
            <v>-1500.2391971148827</v>
          </cell>
          <cell r="T114">
            <v>-1759.821462242704</v>
          </cell>
          <cell r="U114">
            <v>-2073.2296328407174</v>
          </cell>
          <cell r="V114">
            <v>-2436.4582832757278</v>
          </cell>
          <cell r="W114">
            <v>-2845.5312909290806</v>
          </cell>
          <cell r="X114">
            <v>-3296.501836196634</v>
          </cell>
          <cell r="Y114">
            <v>-3761.1159247749711</v>
          </cell>
          <cell r="Z114">
            <v>-4050.1571732283282</v>
          </cell>
          <cell r="AA114">
            <v>-4408.3814039634435</v>
          </cell>
          <cell r="AB114">
            <v>-4829.4471891409139</v>
          </cell>
          <cell r="AC114">
            <v>-5307.060802836726</v>
          </cell>
          <cell r="AD114">
            <v>-5834.9762210422232</v>
          </cell>
          <cell r="AE114">
            <v>-6406.9951216641075</v>
          </cell>
          <cell r="AF114">
            <v>-7016.9668845244687</v>
          </cell>
          <cell r="AG114">
            <v>-7658.7885913607388</v>
          </cell>
          <cell r="AH114">
            <v>-8326.4050258257394</v>
          </cell>
        </row>
        <row r="115">
          <cell r="D115">
            <v>5757.6219164365802</v>
          </cell>
          <cell r="E115">
            <v>5555.65118628854</v>
          </cell>
          <cell r="F115">
            <v>5346.0707276711291</v>
          </cell>
          <cell r="G115">
            <v>5128.8805405843495</v>
          </cell>
          <cell r="H115">
            <v>4904.0806250281994</v>
          </cell>
          <cell r="I115">
            <v>4671.6709810026796</v>
          </cell>
          <cell r="J115">
            <v>4473.3238157144206</v>
          </cell>
          <cell r="K115">
            <v>4277.1729654143501</v>
          </cell>
          <cell r="L115">
            <v>4083.9238519315782</v>
          </cell>
          <cell r="M115">
            <v>3894.2818970952167</v>
          </cell>
          <cell r="N115">
            <v>3708.9525227343747</v>
          </cell>
          <cell r="O115">
            <v>3505.3389779567733</v>
          </cell>
          <cell r="P115">
            <v>3305.7995050472027</v>
          </cell>
          <cell r="Q115">
            <v>3111.6788143674025</v>
          </cell>
          <cell r="R115">
            <v>2924.3216162791182</v>
          </cell>
          <cell r="S115">
            <v>2745.0726211440888</v>
          </cell>
          <cell r="T115">
            <v>2541.1895097823904</v>
          </cell>
          <cell r="U115">
            <v>2341.9721827330004</v>
          </cell>
          <cell r="V115">
            <v>2148.3693353320391</v>
          </cell>
          <cell r="W115">
            <v>1961.3296629156148</v>
          </cell>
          <cell r="X115">
            <v>1781.8018608198481</v>
          </cell>
          <cell r="Y115">
            <v>1511.1180938414054</v>
          </cell>
          <cell r="Z115">
            <v>1250.5578769858107</v>
          </cell>
          <cell r="AA115">
            <v>1001.8024424942805</v>
          </cell>
          <cell r="AB115">
            <v>766.53302260803002</v>
          </cell>
          <cell r="AC115">
            <v>546.43084956828079</v>
          </cell>
          <cell r="AD115">
            <v>383.06490209543335</v>
          </cell>
          <cell r="AE115">
            <v>244.56356822513862</v>
          </cell>
          <cell r="AF115">
            <v>132.95512355115443</v>
          </cell>
          <cell r="AG115">
            <v>50.26784366724587</v>
          </cell>
          <cell r="AH115">
            <v>-344.93610449648349</v>
          </cell>
        </row>
        <row r="116">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row>
        <row r="117">
          <cell r="D117">
            <v>5757.6219164365802</v>
          </cell>
          <cell r="E117">
            <v>5555.6624217041181</v>
          </cell>
          <cell r="F117">
            <v>5346.0939550222602</v>
          </cell>
          <cell r="G117">
            <v>5128.9165163910093</v>
          </cell>
          <cell r="H117">
            <v>4904.1301058103636</v>
          </cell>
          <cell r="I117">
            <v>4671.734723280324</v>
          </cell>
          <cell r="J117">
            <v>4473.3984331715037</v>
          </cell>
          <cell r="K117">
            <v>4277.258239704558</v>
          </cell>
          <cell r="L117">
            <v>4084.0194945791955</v>
          </cell>
          <cell r="M117">
            <v>3894.3875494951253</v>
          </cell>
          <cell r="N117">
            <v>3709.0677561520561</v>
          </cell>
          <cell r="O117">
            <v>3505.4682144987532</v>
          </cell>
          <cell r="P117">
            <v>3305.942339690258</v>
          </cell>
          <cell r="Q117">
            <v>3111.8347084041384</v>
          </cell>
          <cell r="R117">
            <v>2924.489897317967</v>
          </cell>
          <cell r="S117">
            <v>2745.2524831093119</v>
          </cell>
          <cell r="T117">
            <v>2541.383401670832</v>
          </cell>
          <cell r="U117">
            <v>2342.1796406964368</v>
          </cell>
          <cell r="V117">
            <v>2148.5898012078464</v>
          </cell>
          <cell r="W117">
            <v>1961.5624842267703</v>
          </cell>
          <cell r="X117">
            <v>1782.0462907749284</v>
          </cell>
          <cell r="Y117">
            <v>1511.3819068120711</v>
          </cell>
          <cell r="Z117">
            <v>1250.8400665408958</v>
          </cell>
          <cell r="AA117">
            <v>1002.1018350631775</v>
          </cell>
          <cell r="AB117">
            <v>766.84827748068801</v>
          </cell>
          <cell r="AC117">
            <v>546.76045889520628</v>
          </cell>
          <cell r="AD117">
            <v>383.40322545356048</v>
          </cell>
          <cell r="AE117">
            <v>244.90813370276146</v>
          </cell>
          <cell r="AF117">
            <v>133.30325759586367</v>
          </cell>
          <cell r="AG117">
            <v>50.616671085929283</v>
          </cell>
          <cell r="AH117">
            <v>-344.55551490771222</v>
          </cell>
        </row>
        <row r="118">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row>
        <row r="119">
          <cell r="D119">
            <v>0</v>
          </cell>
          <cell r="E119">
            <v>-0.5940315679672209</v>
          </cell>
          <cell r="F119">
            <v>-1.1866440239033811</v>
          </cell>
          <cell r="G119">
            <v>-1.7750076771520178</v>
          </cell>
          <cell r="H119">
            <v>-2.3564355522610385</v>
          </cell>
          <cell r="I119">
            <v>-2.9283822186079873</v>
          </cell>
          <cell r="J119">
            <v>-3.4842997840080896</v>
          </cell>
          <cell r="K119">
            <v>-4.0250903661015016</v>
          </cell>
          <cell r="L119">
            <v>-4.5485560171045236</v>
          </cell>
          <cell r="M119">
            <v>-5.0526356525641649</v>
          </cell>
          <cell r="N119">
            <v>-5.5354038809834023</v>
          </cell>
          <cell r="O119">
            <v>-6.1188478876370578</v>
          </cell>
          <cell r="P119">
            <v>-6.7055058323485515</v>
          </cell>
          <cell r="Q119">
            <v>-7.2336154712361784</v>
          </cell>
          <cell r="R119">
            <v>-7.7254730769780702</v>
          </cell>
          <cell r="S119">
            <v>-8.1764086203758204</v>
          </cell>
          <cell r="T119">
            <v>-8.5856687920628509</v>
          </cell>
          <cell r="U119">
            <v>-8.9468554644038694</v>
          </cell>
          <cell r="V119">
            <v>-9.2569072761235844</v>
          </cell>
          <cell r="W119">
            <v>-9.5132762379456111</v>
          </cell>
          <cell r="X119">
            <v>-9.7139228689001431</v>
          </cell>
          <cell r="Y119">
            <v>-9.8828920813178236</v>
          </cell>
          <cell r="Z119">
            <v>-10.148230715236476</v>
          </cell>
          <cell r="AA119">
            <v>-10.34038431751107</v>
          </cell>
          <cell r="AB119">
            <v>-10.457348203102784</v>
          </cell>
          <cell r="AC119">
            <v>-10.497920135675077</v>
          </cell>
          <cell r="AD119">
            <v>-10.45772697593492</v>
          </cell>
          <cell r="AE119">
            <v>-10.340483283169718</v>
          </cell>
          <cell r="AF119">
            <v>-10.147312160720297</v>
          </cell>
          <cell r="AG119">
            <v>-9.8801074905175135</v>
          </cell>
          <cell r="AH119">
            <v>-9.5756716454846789</v>
          </cell>
        </row>
        <row r="120">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D121">
            <v>5757.6219164365802</v>
          </cell>
          <cell r="E121">
            <v>5555.6624217041181</v>
          </cell>
          <cell r="F121">
            <v>5346.0939550222602</v>
          </cell>
          <cell r="G121">
            <v>5128.9165163910093</v>
          </cell>
          <cell r="H121">
            <v>4904.1301058103636</v>
          </cell>
          <cell r="I121">
            <v>4671.734723280324</v>
          </cell>
          <cell r="J121">
            <v>4473.3984331715037</v>
          </cell>
          <cell r="K121">
            <v>4277.258239704558</v>
          </cell>
          <cell r="L121">
            <v>4084.0194945791955</v>
          </cell>
          <cell r="M121">
            <v>3894.3875494951253</v>
          </cell>
          <cell r="N121">
            <v>3709.0677561520561</v>
          </cell>
          <cell r="O121">
            <v>3505.4682144987532</v>
          </cell>
          <cell r="P121">
            <v>3305.942339690258</v>
          </cell>
          <cell r="Q121">
            <v>3111.8347084041384</v>
          </cell>
          <cell r="R121">
            <v>2924.489897317967</v>
          </cell>
          <cell r="S121">
            <v>2745.2524831093119</v>
          </cell>
          <cell r="T121">
            <v>2541.383401670832</v>
          </cell>
          <cell r="U121">
            <v>2342.1796406964368</v>
          </cell>
          <cell r="V121">
            <v>2148.5898012078464</v>
          </cell>
          <cell r="W121">
            <v>1961.5624842267703</v>
          </cell>
          <cell r="X121">
            <v>1782.0462907749284</v>
          </cell>
          <cell r="Y121">
            <v>1511.3819068120711</v>
          </cell>
          <cell r="Z121">
            <v>1250.8400665408958</v>
          </cell>
          <cell r="AA121">
            <v>1002.1018350631775</v>
          </cell>
          <cell r="AB121">
            <v>766.84827748068801</v>
          </cell>
          <cell r="AC121">
            <v>546.76045889520628</v>
          </cell>
          <cell r="AD121">
            <v>383.40322545356048</v>
          </cell>
          <cell r="AE121">
            <v>244.90813370276146</v>
          </cell>
          <cell r="AF121">
            <v>133.30325759586367</v>
          </cell>
          <cell r="AG121">
            <v>50.616671085929283</v>
          </cell>
          <cell r="AH121">
            <v>-344.55551490771222</v>
          </cell>
        </row>
        <row r="122">
          <cell r="D122">
            <v>201906.27397932502</v>
          </cell>
          <cell r="E122">
            <v>199795.02448938167</v>
          </cell>
          <cell r="F122">
            <v>197683.77499943832</v>
          </cell>
          <cell r="G122">
            <v>195572.525509495</v>
          </cell>
          <cell r="H122">
            <v>193461.27601955165</v>
          </cell>
          <cell r="I122">
            <v>191350.02652960829</v>
          </cell>
          <cell r="J122">
            <v>189238.77703966494</v>
          </cell>
          <cell r="K122">
            <v>187127.52754972159</v>
          </cell>
          <cell r="L122">
            <v>185016.27805977827</v>
          </cell>
          <cell r="M122">
            <v>182905.02856983492</v>
          </cell>
          <cell r="N122">
            <v>180793.77907989157</v>
          </cell>
          <cell r="O122">
            <v>178682.52958994822</v>
          </cell>
          <cell r="P122">
            <v>176571.28010000486</v>
          </cell>
          <cell r="Q122">
            <v>174460.03061006151</v>
          </cell>
          <cell r="R122">
            <v>172348.78112011816</v>
          </cell>
          <cell r="S122">
            <v>170237.53163017481</v>
          </cell>
          <cell r="T122">
            <v>168126.28214023146</v>
          </cell>
          <cell r="U122">
            <v>166015.03265028814</v>
          </cell>
          <cell r="V122">
            <v>163903.78316034478</v>
          </cell>
          <cell r="W122">
            <v>161792.53367040143</v>
          </cell>
          <cell r="X122">
            <v>159681.28418045808</v>
          </cell>
          <cell r="Y122">
            <v>157506.05743324372</v>
          </cell>
          <cell r="Z122">
            <v>155330.8306860294</v>
          </cell>
          <cell r="AA122">
            <v>153155.60393881501</v>
          </cell>
          <cell r="AB122">
            <v>150980.37719160065</v>
          </cell>
          <cell r="AC122">
            <v>148805.15044438632</v>
          </cell>
          <cell r="AD122">
            <v>146629.92369717197</v>
          </cell>
          <cell r="AE122">
            <v>144454.69694995758</v>
          </cell>
          <cell r="AF122">
            <v>142279.47020274325</v>
          </cell>
          <cell r="AG122">
            <v>140104.24345552889</v>
          </cell>
          <cell r="AH122">
            <v>137929.01670831451</v>
          </cell>
        </row>
        <row r="123">
          <cell r="D123">
            <v>0</v>
          </cell>
          <cell r="E123">
            <v>779.23422146663711</v>
          </cell>
          <cell r="F123">
            <v>1554.8169929978728</v>
          </cell>
          <cell r="G123">
            <v>2326.7483145937076</v>
          </cell>
          <cell r="H123">
            <v>3095.0281862541406</v>
          </cell>
          <cell r="I123">
            <v>3859.6566079791728</v>
          </cell>
          <cell r="J123">
            <v>4620.6335797688025</v>
          </cell>
          <cell r="K123">
            <v>5377.9591016230324</v>
          </cell>
          <cell r="L123">
            <v>6131.6331735418589</v>
          </cell>
          <cell r="M123">
            <v>6881.6557955252847</v>
          </cell>
          <cell r="N123">
            <v>7628.0269675733089</v>
          </cell>
          <cell r="O123">
            <v>9063.8194129772764</v>
          </cell>
          <cell r="P123">
            <v>10492.651281941886</v>
          </cell>
          <cell r="Q123">
            <v>11914.522574467133</v>
          </cell>
          <cell r="R123">
            <v>13329.433290553023</v>
          </cell>
          <cell r="S123">
            <v>14737.383430199556</v>
          </cell>
          <cell r="T123">
            <v>16138.372993406727</v>
          </cell>
          <cell r="U123">
            <v>17532.401980174542</v>
          </cell>
          <cell r="V123">
            <v>18919.470390502996</v>
          </cell>
          <cell r="W123">
            <v>20299.578224392091</v>
          </cell>
          <cell r="X123">
            <v>21672.725481841826</v>
          </cell>
          <cell r="Y123">
            <v>24137.715002119323</v>
          </cell>
          <cell r="Z123">
            <v>26590.369323643517</v>
          </cell>
          <cell r="AA123">
            <v>29030.68844641442</v>
          </cell>
          <cell r="AB123">
            <v>31458.672370432036</v>
          </cell>
          <cell r="AC123">
            <v>33874.321095696345</v>
          </cell>
          <cell r="AD123">
            <v>36277.63462220737</v>
          </cell>
          <cell r="AE123">
            <v>38668.612949965092</v>
          </cell>
          <cell r="AF123">
            <v>41047.256078969527</v>
          </cell>
          <cell r="AG123">
            <v>43413.564009220674</v>
          </cell>
          <cell r="AH123">
            <v>45767.536740718606</v>
          </cell>
        </row>
        <row r="124">
          <cell r="D124">
            <v>0</v>
          </cell>
          <cell r="E124">
            <v>2190.8065677781124</v>
          </cell>
          <cell r="F124">
            <v>4295.9251193391683</v>
          </cell>
          <cell r="G124">
            <v>6314.8868983083812</v>
          </cell>
          <cell r="H124">
            <v>8247.2301996427268</v>
          </cell>
          <cell r="I124">
            <v>10092.500369630667</v>
          </cell>
          <cell r="J124">
            <v>11850.249805892541</v>
          </cell>
          <cell r="K124">
            <v>13520.037957380293</v>
          </cell>
          <cell r="L124">
            <v>15101.431324377452</v>
          </cell>
          <cell r="M124">
            <v>16594.003458499326</v>
          </cell>
          <cell r="N124">
            <v>17997.334962692898</v>
          </cell>
          <cell r="O124">
            <v>21675.914555925556</v>
          </cell>
          <cell r="P124">
            <v>25511.629944060551</v>
          </cell>
          <cell r="Q124">
            <v>28425.587925362284</v>
          </cell>
          <cell r="R124">
            <v>30963.364219668045</v>
          </cell>
          <cell r="S124">
            <v>33123.413300937376</v>
          </cell>
          <cell r="T124">
            <v>34904.21894614429</v>
          </cell>
          <cell r="U124">
            <v>36304.294235277383</v>
          </cell>
          <cell r="V124">
            <v>37322.181551339731</v>
          </cell>
          <cell r="W124">
            <v>37956.452580348981</v>
          </cell>
          <cell r="X124">
            <v>38205.708311337206</v>
          </cell>
          <cell r="Y124">
            <v>38308.104280241838</v>
          </cell>
          <cell r="Z124">
            <v>40176.471910459062</v>
          </cell>
          <cell r="AA124">
            <v>41419.064713514948</v>
          </cell>
          <cell r="AB124">
            <v>42033.688799082403</v>
          </cell>
          <cell r="AC124">
            <v>42018.197978749566</v>
          </cell>
          <cell r="AD124">
            <v>41370.493766019892</v>
          </cell>
          <cell r="AE124">
            <v>40088.525376312391</v>
          </cell>
          <cell r="AF124">
            <v>38170.289726961215</v>
          </cell>
          <cell r="AG124">
            <v>35613.831437216068</v>
          </cell>
          <cell r="AH124">
            <v>32417.24282824203</v>
          </cell>
        </row>
        <row r="125">
          <cell r="D125">
            <v>0</v>
          </cell>
          <cell r="E125">
            <v>195.47002811687616</v>
          </cell>
          <cell r="F125">
            <v>387.13519199906568</v>
          </cell>
          <cell r="G125">
            <v>574.99549164657219</v>
          </cell>
          <cell r="H125">
            <v>759.05092705939296</v>
          </cell>
          <cell r="I125">
            <v>939.30149823752708</v>
          </cell>
          <cell r="J125">
            <v>917.94633498245094</v>
          </cell>
          <cell r="K125">
            <v>882.11710341328853</v>
          </cell>
          <cell r="L125">
            <v>832.1665144445933</v>
          </cell>
          <cell r="M125">
            <v>768.44727899092413</v>
          </cell>
          <cell r="N125">
            <v>691.31210796683263</v>
          </cell>
          <cell r="O125">
            <v>762.38189567236532</v>
          </cell>
          <cell r="P125">
            <v>805.8041638650684</v>
          </cell>
          <cell r="Q125">
            <v>822.2512677258137</v>
          </cell>
          <cell r="R125">
            <v>812.39556243547122</v>
          </cell>
          <cell r="S125">
            <v>776.90940317491277</v>
          </cell>
          <cell r="T125">
            <v>799.20801660027337</v>
          </cell>
          <cell r="U125">
            <v>802.89702028078045</v>
          </cell>
          <cell r="V125">
            <v>788.45076188448638</v>
          </cell>
          <cell r="W125">
            <v>756.34358907945443</v>
          </cell>
          <cell r="X125">
            <v>707.04984953373969</v>
          </cell>
          <cell r="Y125">
            <v>805.48538191870375</v>
          </cell>
          <cell r="Z125">
            <v>871.86939485696803</v>
          </cell>
          <cell r="AA125">
            <v>907.04250446914466</v>
          </cell>
          <cell r="AB125">
            <v>911.84532687584397</v>
          </cell>
          <cell r="AC125">
            <v>887.11847819767263</v>
          </cell>
          <cell r="AD125">
            <v>772.67254101614071</v>
          </cell>
          <cell r="AE125">
            <v>625.88461496782566</v>
          </cell>
          <cell r="AF125">
            <v>447.76883784961683</v>
          </cell>
          <cell r="AG125">
            <v>239.3393474583936</v>
          </cell>
          <cell r="AH125">
            <v>-170.12277274079406</v>
          </cell>
        </row>
        <row r="126">
          <cell r="D126">
            <v>0</v>
          </cell>
          <cell r="E126">
            <v>121.25308466265989</v>
          </cell>
          <cell r="F126">
            <v>241.93914267080385</v>
          </cell>
          <cell r="G126">
            <v>362.05809876261816</v>
          </cell>
          <cell r="H126">
            <v>481.60987767628825</v>
          </cell>
          <cell r="I126">
            <v>600.59440415000017</v>
          </cell>
          <cell r="J126">
            <v>719.01160292193958</v>
          </cell>
          <cell r="K126">
            <v>836.8613987302931</v>
          </cell>
          <cell r="L126">
            <v>954.1437163132457</v>
          </cell>
          <cell r="M126">
            <v>1070.8584804089833</v>
          </cell>
          <cell r="N126">
            <v>1187.0056157556917</v>
          </cell>
          <cell r="O126">
            <v>1410.8731722875505</v>
          </cell>
          <cell r="P126">
            <v>1633.6587130055686</v>
          </cell>
          <cell r="Q126">
            <v>1847.4667261450281</v>
          </cell>
          <cell r="R126">
            <v>2058.6710621288084</v>
          </cell>
          <cell r="S126">
            <v>2267.2778175424683</v>
          </cell>
          <cell r="T126">
            <v>2473.2932133274576</v>
          </cell>
          <cell r="U126">
            <v>2676.7235938916951</v>
          </cell>
          <cell r="V126">
            <v>2877.5754262199248</v>
          </cell>
          <cell r="W126">
            <v>3075.8552989838126</v>
          </cell>
          <cell r="X126">
            <v>3271.5699216518237</v>
          </cell>
          <cell r="Y126">
            <v>3631.1218075176971</v>
          </cell>
          <cell r="Z126">
            <v>3986.1234701032313</v>
          </cell>
          <cell r="AA126">
            <v>4297.1454586381597</v>
          </cell>
          <cell r="AB126">
            <v>4597.5325157804136</v>
          </cell>
          <cell r="AC126">
            <v>4887.3282032886136</v>
          </cell>
          <cell r="AD126">
            <v>5166.5792333303662</v>
          </cell>
          <cell r="AE126">
            <v>5435.335432617605</v>
          </cell>
          <cell r="AF126">
            <v>5693.6497065324047</v>
          </cell>
          <cell r="AG126">
            <v>5941.5780032432931</v>
          </cell>
          <cell r="AH126">
            <v>1089.8265146992653</v>
          </cell>
        </row>
        <row r="127">
          <cell r="D127">
            <v>201906.27397932502</v>
          </cell>
          <cell r="E127">
            <v>196508.26058735739</v>
          </cell>
          <cell r="F127">
            <v>191203.95855243143</v>
          </cell>
          <cell r="G127">
            <v>185993.83670618371</v>
          </cell>
          <cell r="H127">
            <v>180878.35682891906</v>
          </cell>
          <cell r="I127">
            <v>175857.97364961091</v>
          </cell>
          <cell r="J127">
            <v>171130.93571609922</v>
          </cell>
          <cell r="K127">
            <v>166510.55198857468</v>
          </cell>
          <cell r="L127">
            <v>161996.90333110112</v>
          </cell>
          <cell r="M127">
            <v>157590.06355641037</v>
          </cell>
          <cell r="N127">
            <v>153290.09942590285</v>
          </cell>
          <cell r="O127">
            <v>145769.54055308548</v>
          </cell>
          <cell r="P127">
            <v>138127.53599713178</v>
          </cell>
          <cell r="Q127">
            <v>131450.20211636124</v>
          </cell>
          <cell r="R127">
            <v>125184.91698533282</v>
          </cell>
          <cell r="S127">
            <v>119332.54767832049</v>
          </cell>
          <cell r="T127">
            <v>113811.18897075272</v>
          </cell>
          <cell r="U127">
            <v>108698.71582066374</v>
          </cell>
          <cell r="V127">
            <v>103996.10503039765</v>
          </cell>
          <cell r="W127">
            <v>99704.303977597112</v>
          </cell>
          <cell r="X127">
            <v>95824.230616093482</v>
          </cell>
          <cell r="Y127">
            <v>90623.630961446179</v>
          </cell>
          <cell r="Z127">
            <v>83705.996586966605</v>
          </cell>
          <cell r="AA127">
            <v>77501.662815778327</v>
          </cell>
          <cell r="AB127">
            <v>71978.638179429952</v>
          </cell>
          <cell r="AC127">
            <v>67209.339180040057</v>
          </cell>
          <cell r="AD127">
            <v>64297.879618519451</v>
          </cell>
          <cell r="AE127">
            <v>61989.41321136144</v>
          </cell>
          <cell r="AF127">
            <v>60275.0427374707</v>
          </cell>
          <cell r="AG127">
            <v>59145.78749621172</v>
          </cell>
          <cell r="AH127">
            <v>62961.069075209103</v>
          </cell>
        </row>
        <row r="128">
          <cell r="D128">
            <v>35372.343512804095</v>
          </cell>
          <cell r="E128">
            <v>33590.936300863301</v>
          </cell>
          <cell r="F128">
            <v>31938.830378081046</v>
          </cell>
          <cell r="G128">
            <v>30413.530310178205</v>
          </cell>
          <cell r="H128">
            <v>29012.512064411814</v>
          </cell>
          <cell r="I128">
            <v>27733.22342090297</v>
          </cell>
          <cell r="J128">
            <v>26573.08438396416</v>
          </cell>
          <cell r="K128">
            <v>25529.487593427213</v>
          </cell>
          <cell r="L128">
            <v>24599.798735971042</v>
          </cell>
          <cell r="M128">
            <v>23781.356956449035</v>
          </cell>
          <cell r="N128">
            <v>23071.475269216888</v>
          </cell>
          <cell r="O128">
            <v>20038.162440844131</v>
          </cell>
          <cell r="P128">
            <v>16945.843451149649</v>
          </cell>
          <cell r="Q128">
            <v>14721.441429131552</v>
          </cell>
          <cell r="R128">
            <v>12871.380093368327</v>
          </cell>
          <cell r="S128">
            <v>11383.847558421494</v>
          </cell>
          <cell r="T128">
            <v>10246.935959418861</v>
          </cell>
          <cell r="U128">
            <v>9448.6431639218026</v>
          </cell>
          <cell r="V128">
            <v>8976.874483776639</v>
          </cell>
          <cell r="W128">
            <v>8819.4443869505303</v>
          </cell>
          <cell r="X128">
            <v>8964.0782093515409</v>
          </cell>
          <cell r="Y128">
            <v>8575.7062199533575</v>
          </cell>
          <cell r="Z128">
            <v>6862.9466684243853</v>
          </cell>
          <cell r="AA128">
            <v>5666.8310696973422</v>
          </cell>
          <cell r="AB128">
            <v>4942.3141296729736</v>
          </cell>
          <cell r="AC128">
            <v>4669.0004218975482</v>
          </cell>
          <cell r="AD128">
            <v>4826.359353291311</v>
          </cell>
          <cell r="AE128">
            <v>5393.7280197344298</v>
          </cell>
          <cell r="AF128">
            <v>6350.3140610191986</v>
          </cell>
          <cell r="AG128">
            <v>7675.1985151673143</v>
          </cell>
          <cell r="AH128">
            <v>12998.819449218765</v>
          </cell>
        </row>
        <row r="129">
          <cell r="D129">
            <v>12741.658619367416</v>
          </cell>
          <cell r="E129">
            <v>12246.823371838707</v>
          </cell>
          <cell r="F129">
            <v>11748.77554844616</v>
          </cell>
          <cell r="G129">
            <v>11247.945933052732</v>
          </cell>
          <cell r="H129">
            <v>10744.768387554999</v>
          </cell>
          <cell r="I129">
            <v>10239.679793122072</v>
          </cell>
          <cell r="J129">
            <v>9930.9011972901644</v>
          </cell>
          <cell r="K129">
            <v>9631.7622810365829</v>
          </cell>
          <cell r="L129">
            <v>9342.3559549315542</v>
          </cell>
          <cell r="M129">
            <v>9062.7779137734506</v>
          </cell>
          <cell r="N129">
            <v>8793.1265778276829</v>
          </cell>
          <cell r="O129">
            <v>8328.8943636122494</v>
          </cell>
          <cell r="P129">
            <v>7876.9022724602937</v>
          </cell>
          <cell r="Q129">
            <v>7459.0683564294532</v>
          </cell>
          <cell r="R129">
            <v>7066.5990140855729</v>
          </cell>
          <cell r="S129">
            <v>6700.7415036758639</v>
          </cell>
          <cell r="T129">
            <v>6280.017959935215</v>
          </cell>
          <cell r="U129">
            <v>5882.7535171393547</v>
          </cell>
          <cell r="V129">
            <v>5510.4212550677103</v>
          </cell>
          <cell r="W129">
            <v>5164.5030430175402</v>
          </cell>
          <cell r="X129">
            <v>4846.4892956121885</v>
          </cell>
          <cell r="Y129">
            <v>4381.0328020892894</v>
          </cell>
          <cell r="Z129">
            <v>3882.5310274717785</v>
          </cell>
          <cell r="AA129">
            <v>3432.9971962936988</v>
          </cell>
          <cell r="AB129">
            <v>3034.807405753053</v>
          </cell>
          <cell r="AC129">
            <v>2690.3503914035637</v>
          </cell>
          <cell r="AD129">
            <v>2463.0510958864679</v>
          </cell>
          <cell r="AE129">
            <v>2298.7914759687801</v>
          </cell>
          <cell r="AF129">
            <v>2199.8222927499328</v>
          </cell>
          <cell r="AG129">
            <v>2168.4053556212029</v>
          </cell>
          <cell r="AH129">
            <v>2378.5291062666429</v>
          </cell>
        </row>
        <row r="130">
          <cell r="D130">
            <v>125969.0168452574</v>
          </cell>
          <cell r="E130">
            <v>123679.41034428046</v>
          </cell>
          <cell r="F130">
            <v>121380.96001505508</v>
          </cell>
          <cell r="G130">
            <v>119074.8881580375</v>
          </cell>
          <cell r="H130">
            <v>116762.42630885993</v>
          </cell>
          <cell r="I130">
            <v>114444.81506204739</v>
          </cell>
          <cell r="J130">
            <v>112123.30389473436</v>
          </cell>
          <cell r="K130">
            <v>109799.15099038143</v>
          </cell>
          <cell r="L130">
            <v>107473.62306249209</v>
          </cell>
          <cell r="M130">
            <v>105147.99517832929</v>
          </cell>
          <cell r="N130">
            <v>102823.55058263244</v>
          </cell>
          <cell r="O130">
            <v>99985.658866613201</v>
          </cell>
          <cell r="P130">
            <v>97123.740637920419</v>
          </cell>
          <cell r="Q130">
            <v>94305.799970580003</v>
          </cell>
          <cell r="R130">
            <v>91507.105303058284</v>
          </cell>
          <cell r="S130">
            <v>88733.29772752944</v>
          </cell>
          <cell r="T130">
            <v>85990.046808247265</v>
          </cell>
          <cell r="U130">
            <v>83283.049846803013</v>
          </cell>
          <cell r="V130">
            <v>80618.031147402464</v>
          </cell>
          <cell r="W130">
            <v>78000.741282162257</v>
          </cell>
          <cell r="X130">
            <v>75436.956356424926</v>
          </cell>
          <cell r="Y130">
            <v>72326.305123375903</v>
          </cell>
          <cell r="Z130">
            <v>69058.271875512743</v>
          </cell>
          <cell r="AA130">
            <v>65884.448313932357</v>
          </cell>
          <cell r="AB130">
            <v>62811.840247583619</v>
          </cell>
          <cell r="AC130">
            <v>59849.988366739111</v>
          </cell>
          <cell r="AD130">
            <v>57008.469169341835</v>
          </cell>
          <cell r="AE130">
            <v>54296.893715658378</v>
          </cell>
          <cell r="AF130">
            <v>51724.906383701709</v>
          </cell>
          <cell r="AG130">
            <v>49302.183625423357</v>
          </cell>
          <cell r="AH130">
            <v>47583.720519723676</v>
          </cell>
        </row>
        <row r="131">
          <cell r="D131">
            <v>27823.255001896119</v>
          </cell>
          <cell r="E131">
            <v>26991.090570374927</v>
          </cell>
          <cell r="F131">
            <v>26135.392610849136</v>
          </cell>
          <cell r="G131">
            <v>25257.472304915282</v>
          </cell>
          <cell r="H131">
            <v>24358.650068092382</v>
          </cell>
          <cell r="I131">
            <v>23440.255373538515</v>
          </cell>
          <cell r="J131">
            <v>22503.646240110545</v>
          </cell>
          <cell r="K131">
            <v>21550.15112372948</v>
          </cell>
          <cell r="L131">
            <v>20581.125577706469</v>
          </cell>
          <cell r="M131">
            <v>19597.933507858674</v>
          </cell>
          <cell r="N131">
            <v>18601.946996225863</v>
          </cell>
          <cell r="O131">
            <v>17416.824882015957</v>
          </cell>
          <cell r="P131">
            <v>16181.049635601517</v>
          </cell>
          <cell r="Q131">
            <v>14963.892360220307</v>
          </cell>
          <cell r="R131">
            <v>13739.832574820679</v>
          </cell>
          <cell r="S131">
            <v>12514.660888693781</v>
          </cell>
          <cell r="T131">
            <v>11294.188243151437</v>
          </cell>
          <cell r="U131">
            <v>10084.269292799667</v>
          </cell>
          <cell r="V131">
            <v>8890.7781441509123</v>
          </cell>
          <cell r="W131">
            <v>7719.6152654668604</v>
          </cell>
          <cell r="X131">
            <v>6576.7067547049337</v>
          </cell>
          <cell r="Y131">
            <v>5340.5868160277278</v>
          </cell>
          <cell r="Z131">
            <v>3902.2470155578339</v>
          </cell>
          <cell r="AA131">
            <v>2517.386235855065</v>
          </cell>
          <cell r="AB131">
            <v>1189.6763964204511</v>
          </cell>
          <cell r="AC131">
            <v>-71.154491585944925</v>
          </cell>
          <cell r="AD131">
            <v>-1255.3360839212655</v>
          </cell>
          <cell r="AE131">
            <v>-2353.0746352667702</v>
          </cell>
          <cell r="AF131">
            <v>-3354.5368850402156</v>
          </cell>
          <cell r="AG131">
            <v>-4249.8568378212549</v>
          </cell>
          <cell r="AH131">
            <v>-4136.5356778137102</v>
          </cell>
        </row>
        <row r="132">
          <cell r="D132">
            <v>57420.121340898964</v>
          </cell>
          <cell r="E132">
            <v>55847.301979902521</v>
          </cell>
          <cell r="F132">
            <v>54265.63879065762</v>
          </cell>
          <cell r="G132">
            <v>52676.354073620503</v>
          </cell>
          <cell r="H132">
            <v>51080.67936442342</v>
          </cell>
          <cell r="I132">
            <v>49479.855257591385</v>
          </cell>
          <cell r="J132">
            <v>47875.131230258834</v>
          </cell>
          <cell r="K132">
            <v>46267.765465886383</v>
          </cell>
          <cell r="L132">
            <v>44659.024677977504</v>
          </cell>
          <cell r="M132">
            <v>43050.183933795211</v>
          </cell>
          <cell r="N132">
            <v>41442.526478078842</v>
          </cell>
          <cell r="O132">
            <v>39321.421902040085</v>
          </cell>
          <cell r="P132">
            <v>37176.290813327796</v>
          </cell>
          <cell r="Q132">
            <v>35075.137285967874</v>
          </cell>
          <cell r="R132">
            <v>32993.229758426634</v>
          </cell>
          <cell r="S132">
            <v>30936.209322878283</v>
          </cell>
          <cell r="T132">
            <v>28909.745543576591</v>
          </cell>
          <cell r="U132">
            <v>26919.535722112811</v>
          </cell>
          <cell r="V132">
            <v>24971.304162692759</v>
          </cell>
          <cell r="W132">
            <v>23070.801437433034</v>
          </cell>
          <cell r="X132">
            <v>21223.803651676186</v>
          </cell>
          <cell r="Y132">
            <v>18851.660381031295</v>
          </cell>
          <cell r="Z132">
            <v>16322.135095572263</v>
          </cell>
          <cell r="AA132">
            <v>13886.819496396023</v>
          </cell>
          <cell r="AB132">
            <v>11552.719392451418</v>
          </cell>
          <cell r="AC132">
            <v>9329.3754740110453</v>
          </cell>
          <cell r="AD132">
            <v>7226.3642390179011</v>
          </cell>
          <cell r="AE132">
            <v>5253.2967477385901</v>
          </cell>
          <cell r="AF132">
            <v>3419.8173781860387</v>
          </cell>
          <cell r="AG132">
            <v>1735.6025823118252</v>
          </cell>
          <cell r="AH132">
            <v>755.6474390162839</v>
          </cell>
        </row>
        <row r="133">
          <cell r="D133">
            <v>4264.8250054212294</v>
          </cell>
          <cell r="E133">
            <v>3858.6284628275189</v>
          </cell>
          <cell r="F133">
            <v>3449.2193443699716</v>
          </cell>
          <cell r="G133">
            <v>3037.0284339115406</v>
          </cell>
          <cell r="H133">
            <v>2622.4895933488078</v>
          </cell>
          <cell r="I133">
            <v>2206.0397038508818</v>
          </cell>
          <cell r="J133">
            <v>1985.8998129539737</v>
          </cell>
          <cell r="K133">
            <v>1775.3996016353881</v>
          </cell>
          <cell r="L133">
            <v>1574.6319804653608</v>
          </cell>
          <cell r="M133">
            <v>1383.6926442422564</v>
          </cell>
          <cell r="N133">
            <v>1202.6800132314875</v>
          </cell>
          <cell r="O133">
            <v>827.08650395105406</v>
          </cell>
          <cell r="P133">
            <v>463.7331177340966</v>
          </cell>
          <cell r="Q133">
            <v>134.53790663825566</v>
          </cell>
          <cell r="R133">
            <v>-169.29273077062408</v>
          </cell>
          <cell r="S133">
            <v>-446.51153624533526</v>
          </cell>
          <cell r="T133">
            <v>-778.59637505098499</v>
          </cell>
          <cell r="U133">
            <v>-1087.2221129118457</v>
          </cell>
          <cell r="V133">
            <v>-1370.9156700484923</v>
          </cell>
          <cell r="W133">
            <v>-1628.1951771636614</v>
          </cell>
          <cell r="X133">
            <v>-1857.5702196340139</v>
          </cell>
          <cell r="Y133">
            <v>-2231.7019868602483</v>
          </cell>
          <cell r="Z133">
            <v>-2638.8790351810944</v>
          </cell>
          <cell r="AA133">
            <v>-2997.0881400625071</v>
          </cell>
          <cell r="AB133">
            <v>-3303.9532043064855</v>
          </cell>
          <cell r="AC133">
            <v>-3557.0854923593101</v>
          </cell>
          <cell r="AD133">
            <v>-3693.0600615797398</v>
          </cell>
          <cell r="AE133">
            <v>-3765.9949552007606</v>
          </cell>
          <cell r="AF133">
            <v>-3773.6394121229432</v>
          </cell>
          <cell r="AG133">
            <v>-3713.731622955007</v>
          </cell>
          <cell r="AH133">
            <v>-3412.2831460129</v>
          </cell>
        </row>
        <row r="134">
          <cell r="D134">
            <v>387852.09507639048</v>
          </cell>
          <cell r="E134">
            <v>401031.00679605867</v>
          </cell>
          <cell r="F134">
            <v>400312.91655605397</v>
          </cell>
          <cell r="G134">
            <v>399868.97696803807</v>
          </cell>
          <cell r="H134">
            <v>399738.14162767277</v>
          </cell>
          <cell r="I134">
            <v>399964.63413241936</v>
          </cell>
          <cell r="J134">
            <v>400598.6580816675</v>
          </cell>
          <cell r="K134">
            <v>401697.20270349731</v>
          </cell>
          <cell r="L134">
            <v>403324.95698750776</v>
          </cell>
          <cell r="M134">
            <v>405555.3469378163</v>
          </cell>
          <cell r="N134">
            <v>408471.71252862958</v>
          </cell>
          <cell r="O134">
            <v>412168.64317820128</v>
          </cell>
          <cell r="P134">
            <v>416753.49309118796</v>
          </cell>
          <cell r="Q134">
            <v>422348.10069496167</v>
          </cell>
          <cell r="R134">
            <v>429090.7396582464</v>
          </cell>
          <cell r="S134">
            <v>437138.33268273587</v>
          </cell>
          <cell r="T134">
            <v>446668.96345926053</v>
          </cell>
          <cell r="U134">
            <v>457884.72694679955</v>
          </cell>
          <cell r="V134">
            <v>471014.96354136325</v>
          </cell>
          <cell r="W134">
            <v>486319.92883897747</v>
          </cell>
          <cell r="X134">
            <v>504094.957660796</v>
          </cell>
          <cell r="Y134">
            <v>524640.36572256172</v>
          </cell>
          <cell r="Z134">
            <v>548371.73227557447</v>
          </cell>
          <cell r="AA134">
            <v>575720.62166027701</v>
          </cell>
          <cell r="AB134">
            <v>607176.74971782207</v>
          </cell>
          <cell r="AC134">
            <v>643295.81610849756</v>
          </cell>
          <cell r="AD134">
            <v>684708.3915261121</v>
          </cell>
          <cell r="AE134">
            <v>732130.00188722159</v>
          </cell>
          <cell r="AF134">
            <v>786372.5707100099</v>
          </cell>
          <cell r="AG134">
            <v>848357.40261090745</v>
          </cell>
          <cell r="AH134">
            <v>919129.91548476322</v>
          </cell>
        </row>
        <row r="135">
          <cell r="D135">
            <v>0</v>
          </cell>
          <cell r="E135">
            <v>1010.8761175007676</v>
          </cell>
          <cell r="F135">
            <v>2021.7522350015352</v>
          </cell>
          <cell r="G135">
            <v>3032.6283525023064</v>
          </cell>
          <cell r="H135">
            <v>4043.5044700030739</v>
          </cell>
          <cell r="I135">
            <v>5054.3805875038415</v>
          </cell>
          <cell r="J135">
            <v>5885.4651898132179</v>
          </cell>
          <cell r="K135">
            <v>6703.2062273715965</v>
          </cell>
          <cell r="L135">
            <v>7507.6037001789591</v>
          </cell>
          <cell r="M135">
            <v>8298.6576082353058</v>
          </cell>
          <cell r="N135">
            <v>9076.3679515406511</v>
          </cell>
          <cell r="O135">
            <v>10720.563394913246</v>
          </cell>
          <cell r="P135">
            <v>12339.322667979231</v>
          </cell>
          <cell r="Q135">
            <v>13932.645770738589</v>
          </cell>
          <cell r="R135">
            <v>15500.532703191351</v>
          </cell>
          <cell r="S135">
            <v>17042.983465337489</v>
          </cell>
          <cell r="T135">
            <v>18559.998057177025</v>
          </cell>
          <cell r="U135">
            <v>20051.576478709929</v>
          </cell>
          <cell r="V135">
            <v>21517.718729936238</v>
          </cell>
          <cell r="W135">
            <v>22958.42481085593</v>
          </cell>
          <cell r="X135">
            <v>24373.694721469004</v>
          </cell>
          <cell r="Y135">
            <v>27094.327036819883</v>
          </cell>
          <cell r="Z135">
            <v>29769.882594665392</v>
          </cell>
          <cell r="AA135">
            <v>32400.361395005482</v>
          </cell>
          <cell r="AB135">
            <v>34985.763437840185</v>
          </cell>
          <cell r="AC135">
            <v>37526.088723169509</v>
          </cell>
          <cell r="AD135">
            <v>40007.12847012245</v>
          </cell>
          <cell r="AE135">
            <v>42441.725497221356</v>
          </cell>
          <cell r="AF135">
            <v>44829.879804466225</v>
          </cell>
          <cell r="AG135">
            <v>47171.591391857059</v>
          </cell>
          <cell r="AH135">
            <v>49466.860259393827</v>
          </cell>
        </row>
        <row r="136">
          <cell r="D136">
            <v>0</v>
          </cell>
          <cell r="E136">
            <v>315.12656779113604</v>
          </cell>
          <cell r="F136">
            <v>613.66022947137753</v>
          </cell>
          <cell r="G136">
            <v>895.689304434316</v>
          </cell>
          <cell r="H136">
            <v>1161.302112073543</v>
          </cell>
          <cell r="I136">
            <v>1410.5869717826499</v>
          </cell>
          <cell r="J136">
            <v>1643.6322029552248</v>
          </cell>
          <cell r="K136">
            <v>1860.5261249848663</v>
          </cell>
          <cell r="L136">
            <v>2061.3570572651588</v>
          </cell>
          <cell r="M136">
            <v>2246.2133191896937</v>
          </cell>
          <cell r="N136">
            <v>2415.1832301520735</v>
          </cell>
          <cell r="O136">
            <v>2955.9224442510131</v>
          </cell>
          <cell r="P136">
            <v>3518.8035461452964</v>
          </cell>
          <cell r="Q136">
            <v>3927.9475065974657</v>
          </cell>
          <cell r="R136">
            <v>4273.3900840092538</v>
          </cell>
          <cell r="S136">
            <v>4555.498304722958</v>
          </cell>
          <cell r="T136">
            <v>4774.6391950808829</v>
          </cell>
          <cell r="U136">
            <v>4931.1797814253187</v>
          </cell>
          <cell r="V136">
            <v>5025.4870900985879</v>
          </cell>
          <cell r="W136">
            <v>5057.9281474429808</v>
          </cell>
          <cell r="X136">
            <v>5028.8699798007874</v>
          </cell>
          <cell r="Y136">
            <v>4976.6903970461935</v>
          </cell>
          <cell r="Z136">
            <v>5204.2013556586535</v>
          </cell>
          <cell r="AA136">
            <v>5331.5996844516667</v>
          </cell>
          <cell r="AB136">
            <v>5359.48285982163</v>
          </cell>
          <cell r="AC136">
            <v>5288.4483581649038</v>
          </cell>
          <cell r="AD136">
            <v>5119.0936558778631</v>
          </cell>
          <cell r="AE136">
            <v>4852.0162293568937</v>
          </cell>
          <cell r="AF136">
            <v>4487.8135549983563</v>
          </cell>
          <cell r="AG136">
            <v>4027.0831091986474</v>
          </cell>
          <cell r="AH136">
            <v>3470.4223683541495</v>
          </cell>
        </row>
        <row r="137">
          <cell r="D137">
            <v>0</v>
          </cell>
          <cell r="E137">
            <v>195.47002811687616</v>
          </cell>
          <cell r="F137">
            <v>387.13519199906568</v>
          </cell>
          <cell r="G137">
            <v>574.99549164657219</v>
          </cell>
          <cell r="H137">
            <v>759.05092705939296</v>
          </cell>
          <cell r="I137">
            <v>939.30149823752708</v>
          </cell>
          <cell r="J137">
            <v>917.94633498245094</v>
          </cell>
          <cell r="K137">
            <v>882.11710341328853</v>
          </cell>
          <cell r="L137">
            <v>832.1665144445933</v>
          </cell>
          <cell r="M137">
            <v>768.44727899092413</v>
          </cell>
          <cell r="N137">
            <v>691.31210796683263</v>
          </cell>
          <cell r="O137">
            <v>762.38189567236532</v>
          </cell>
          <cell r="P137">
            <v>805.8041638650684</v>
          </cell>
          <cell r="Q137">
            <v>822.2512677258137</v>
          </cell>
          <cell r="R137">
            <v>812.39556243547122</v>
          </cell>
          <cell r="S137">
            <v>776.90940317491277</v>
          </cell>
          <cell r="T137">
            <v>799.20801660027337</v>
          </cell>
          <cell r="U137">
            <v>802.89702028078045</v>
          </cell>
          <cell r="V137">
            <v>788.45076188448638</v>
          </cell>
          <cell r="W137">
            <v>756.34358907945443</v>
          </cell>
          <cell r="X137">
            <v>707.04984953373969</v>
          </cell>
          <cell r="Y137">
            <v>805.48538191870375</v>
          </cell>
          <cell r="Z137">
            <v>871.86939485696803</v>
          </cell>
          <cell r="AA137">
            <v>907.04250446914466</v>
          </cell>
          <cell r="AB137">
            <v>911.84532687584397</v>
          </cell>
          <cell r="AC137">
            <v>887.11847819767263</v>
          </cell>
          <cell r="AD137">
            <v>772.67254101614071</v>
          </cell>
          <cell r="AE137">
            <v>625.88461496782566</v>
          </cell>
          <cell r="AF137">
            <v>447.76883784961683</v>
          </cell>
          <cell r="AG137">
            <v>239.3393474583936</v>
          </cell>
          <cell r="AH137">
            <v>-170.12277274079406</v>
          </cell>
        </row>
        <row r="138">
          <cell r="D138">
            <v>0</v>
          </cell>
          <cell r="E138">
            <v>83.94444322799535</v>
          </cell>
          <cell r="F138">
            <v>167.49632954132574</v>
          </cell>
          <cell r="G138">
            <v>250.65560683565866</v>
          </cell>
          <cell r="H138">
            <v>333.42222300666106</v>
          </cell>
          <cell r="I138">
            <v>415.79612595000026</v>
          </cell>
          <cell r="J138">
            <v>497.77726356134269</v>
          </cell>
          <cell r="K138">
            <v>579.36558373635671</v>
          </cell>
          <cell r="L138">
            <v>660.5610343707084</v>
          </cell>
          <cell r="M138">
            <v>741.36356336006531</v>
          </cell>
          <cell r="N138">
            <v>821.77311860009411</v>
          </cell>
          <cell r="O138">
            <v>976.75835004522708</v>
          </cell>
          <cell r="P138">
            <v>1130.9944936192396</v>
          </cell>
          <cell r="Q138">
            <v>1279.015425792712</v>
          </cell>
          <cell r="R138">
            <v>1425.233812243021</v>
          </cell>
          <cell r="S138">
            <v>1569.6538736832472</v>
          </cell>
          <cell r="T138">
            <v>1712.2799169190089</v>
          </cell>
          <cell r="U138">
            <v>1853.1163342327118</v>
          </cell>
          <cell r="V138">
            <v>1992.1676027676399</v>
          </cell>
          <cell r="W138">
            <v>2129.4382839118698</v>
          </cell>
          <cell r="X138">
            <v>2264.9330226820312</v>
          </cell>
          <cell r="Y138">
            <v>2513.8535590507136</v>
          </cell>
          <cell r="Z138">
            <v>2759.6239408406987</v>
          </cell>
          <cell r="AA138">
            <v>2974.9468559802644</v>
          </cell>
          <cell r="AB138">
            <v>3182.9071263095175</v>
          </cell>
          <cell r="AC138">
            <v>3383.5349099690402</v>
          </cell>
          <cell r="AD138">
            <v>3576.8625461517922</v>
          </cell>
          <cell r="AE138">
            <v>3762.9245302737258</v>
          </cell>
          <cell r="AF138">
            <v>3941.7574891378181</v>
          </cell>
          <cell r="AG138">
            <v>4113.4001560915103</v>
          </cell>
          <cell r="AH138">
            <v>754.4952794071836</v>
          </cell>
        </row>
        <row r="139">
          <cell r="D139">
            <v>387852.09507639048</v>
          </cell>
          <cell r="E139">
            <v>399425.58963942184</v>
          </cell>
          <cell r="F139">
            <v>397122.87257004064</v>
          </cell>
          <cell r="G139">
            <v>395115.00821261917</v>
          </cell>
          <cell r="H139">
            <v>393440.86189553014</v>
          </cell>
          <cell r="I139">
            <v>392144.56894894532</v>
          </cell>
          <cell r="J139">
            <v>391653.83709035523</v>
          </cell>
          <cell r="K139">
            <v>391671.98766399128</v>
          </cell>
          <cell r="L139">
            <v>392263.26868124836</v>
          </cell>
          <cell r="M139">
            <v>393500.66516804032</v>
          </cell>
          <cell r="N139">
            <v>395467.07612037001</v>
          </cell>
          <cell r="O139">
            <v>396753.01709331945</v>
          </cell>
          <cell r="P139">
            <v>398958.56821957912</v>
          </cell>
          <cell r="Q139">
            <v>402386.24072410708</v>
          </cell>
          <cell r="R139">
            <v>407079.18749636732</v>
          </cell>
          <cell r="S139">
            <v>413193.28763581725</v>
          </cell>
          <cell r="T139">
            <v>420822.83827348333</v>
          </cell>
          <cell r="U139">
            <v>430245.95733215078</v>
          </cell>
          <cell r="V139">
            <v>441691.13935667626</v>
          </cell>
          <cell r="W139">
            <v>455417.79400768725</v>
          </cell>
          <cell r="X139">
            <v>471720.41008731042</v>
          </cell>
          <cell r="Y139">
            <v>489250.00934772618</v>
          </cell>
          <cell r="Z139">
            <v>509766.15498955274</v>
          </cell>
          <cell r="AA139">
            <v>534106.67122037034</v>
          </cell>
          <cell r="AB139">
            <v>562736.750966975</v>
          </cell>
          <cell r="AC139">
            <v>596210.62563899637</v>
          </cell>
          <cell r="AD139">
            <v>635232.6343129439</v>
          </cell>
          <cell r="AE139">
            <v>680447.45101540175</v>
          </cell>
          <cell r="AF139">
            <v>732665.35102355783</v>
          </cell>
          <cell r="AG139">
            <v>792805.98860630183</v>
          </cell>
          <cell r="AH139">
            <v>865608.26035034889</v>
          </cell>
        </row>
        <row r="140">
          <cell r="D140">
            <v>50640.115629722037</v>
          </cell>
          <cell r="E140">
            <v>56626.910825273881</v>
          </cell>
          <cell r="F140">
            <v>56142.264534819347</v>
          </cell>
          <cell r="G140">
            <v>55800.422808910022</v>
          </cell>
          <cell r="H140">
            <v>55619.899925100166</v>
          </cell>
          <cell r="I140">
            <v>55621.6712445296</v>
          </cell>
          <cell r="J140">
            <v>55958.548981751243</v>
          </cell>
          <cell r="K140">
            <v>56538.004045200025</v>
          </cell>
          <cell r="L140">
            <v>57390.570654075149</v>
          </cell>
          <cell r="M140">
            <v>58550.864354618847</v>
          </cell>
          <cell r="N140">
            <v>60058.132048619264</v>
          </cell>
          <cell r="O140">
            <v>60961.949475357884</v>
          </cell>
          <cell r="P140">
            <v>62282.081080649819</v>
          </cell>
          <cell r="Q140">
            <v>64220.143856683593</v>
          </cell>
          <cell r="R140">
            <v>66767.667010676116</v>
          </cell>
          <cell r="S140">
            <v>69998.958131756954</v>
          </cell>
          <cell r="T140">
            <v>73998.205111479547</v>
          </cell>
          <cell r="U140">
            <v>78860.808174055332</v>
          </cell>
          <cell r="V140">
            <v>84694.891311329935</v>
          </cell>
          <cell r="W140">
            <v>91623.017285689333</v>
          </cell>
          <cell r="X140">
            <v>99784.13361850963</v>
          </cell>
          <cell r="Y140">
            <v>108257.93976597593</v>
          </cell>
          <cell r="Z140">
            <v>118024.05552208834</v>
          </cell>
          <cell r="AA140">
            <v>129627.43717709821</v>
          </cell>
          <cell r="AB140">
            <v>143281.16676270129</v>
          </cell>
          <cell r="AC140">
            <v>159246.30740702385</v>
          </cell>
          <cell r="AD140">
            <v>177829.09407425291</v>
          </cell>
          <cell r="AE140">
            <v>199356.03197890887</v>
          </cell>
          <cell r="AF140">
            <v>224207.87795531048</v>
          </cell>
          <cell r="AG140">
            <v>252816.49030220468</v>
          </cell>
          <cell r="AH140">
            <v>288199.66191114049</v>
          </cell>
        </row>
        <row r="141">
          <cell r="D141">
            <v>22294.975298434343</v>
          </cell>
          <cell r="E141">
            <v>25131.360861468875</v>
          </cell>
          <cell r="F141">
            <v>25184.72848945453</v>
          </cell>
          <cell r="G141">
            <v>25299.04754282748</v>
          </cell>
          <cell r="H141">
            <v>25482.190025548272</v>
          </cell>
          <cell r="I141">
            <v>25743.083409767758</v>
          </cell>
          <cell r="J141">
            <v>26289.634047503456</v>
          </cell>
          <cell r="K141">
            <v>26946.21305507284</v>
          </cell>
          <cell r="L141">
            <v>27725.494058962886</v>
          </cell>
          <cell r="M141">
            <v>28641.900559553229</v>
          </cell>
          <cell r="N141">
            <v>29711.841662049657</v>
          </cell>
          <cell r="O141">
            <v>30780.435392076222</v>
          </cell>
          <cell r="P141">
            <v>32055.446834191658</v>
          </cell>
          <cell r="Q141">
            <v>33566.471970673389</v>
          </cell>
          <cell r="R141">
            <v>35337.8801925429</v>
          </cell>
          <cell r="S141">
            <v>37400.618936977495</v>
          </cell>
          <cell r="T141">
            <v>39707.138238913292</v>
          </cell>
          <cell r="U141">
            <v>42374.489973953168</v>
          </cell>
          <cell r="V141">
            <v>45448.320812262347</v>
          </cell>
          <cell r="W141">
            <v>48980.468314262071</v>
          </cell>
          <cell r="X141">
            <v>53029.79493228771</v>
          </cell>
          <cell r="Y141">
            <v>57495.159247799194</v>
          </cell>
          <cell r="Z141">
            <v>62622.010683533976</v>
          </cell>
          <cell r="AA141">
            <v>68511.374999399544</v>
          </cell>
          <cell r="AB141">
            <v>75260.772048730389</v>
          </cell>
          <cell r="AC141">
            <v>82980.935501352957</v>
          </cell>
          <cell r="AD141">
            <v>91858.616802809818</v>
          </cell>
          <cell r="AE141">
            <v>101980.02611000545</v>
          </cell>
          <cell r="AF141">
            <v>113507.03623730392</v>
          </cell>
          <cell r="AG141">
            <v>126623.42572170748</v>
          </cell>
          <cell r="AH141">
            <v>141709.54546605554</v>
          </cell>
        </row>
        <row r="142">
          <cell r="D142">
            <v>48981.519820245696</v>
          </cell>
          <cell r="E142">
            <v>48449.655759567184</v>
          </cell>
          <cell r="F142">
            <v>47909.092149915436</v>
          </cell>
          <cell r="G142">
            <v>47365.460721054587</v>
          </cell>
          <cell r="H142">
            <v>46818.77924425219</v>
          </cell>
          <cell r="I142">
            <v>46269.065063742972</v>
          </cell>
          <cell r="J142">
            <v>45745.240946830541</v>
          </cell>
          <cell r="K142">
            <v>45220.562843559106</v>
          </cell>
          <cell r="L142">
            <v>44695.046829799889</v>
          </cell>
          <cell r="M142">
            <v>44168.708563462707</v>
          </cell>
          <cell r="N142">
            <v>43641.563287219964</v>
          </cell>
          <cell r="O142">
            <v>42966.056738032319</v>
          </cell>
          <cell r="P142">
            <v>42290.282245445727</v>
          </cell>
          <cell r="Q142">
            <v>41616.127994715418</v>
          </cell>
          <cell r="R142">
            <v>40942.821073239655</v>
          </cell>
          <cell r="S142">
            <v>40270.493910453166</v>
          </cell>
          <cell r="T142">
            <v>39599.277646494542</v>
          </cell>
          <cell r="U142">
            <v>38929.302135035796</v>
          </cell>
          <cell r="V142">
            <v>38260.695946398555</v>
          </cell>
          <cell r="W142">
            <v>37593.586370969708</v>
          </cell>
          <cell r="X142">
            <v>36928.09942292911</v>
          </cell>
          <cell r="Y142">
            <v>36036.770567855725</v>
          </cell>
          <cell r="Z142">
            <v>35144.187194427599</v>
          </cell>
          <cell r="AA142">
            <v>34258.472862128678</v>
          </cell>
          <cell r="AB142">
            <v>33378.163570141849</v>
          </cell>
          <cell r="AC142">
            <v>32503.522160707471</v>
          </cell>
          <cell r="AD142">
            <v>31637.093431083871</v>
          </cell>
          <cell r="AE142">
            <v>30777.070498262368</v>
          </cell>
          <cell r="AF142">
            <v>29923.708767409433</v>
          </cell>
          <cell r="AG142">
            <v>29077.261111060543</v>
          </cell>
          <cell r="AH142">
            <v>28615.484779722676</v>
          </cell>
        </row>
        <row r="143">
          <cell r="D143">
            <v>265935.48432798841</v>
          </cell>
          <cell r="E143">
            <v>269217.66219311196</v>
          </cell>
          <cell r="F143">
            <v>267886.78739585134</v>
          </cell>
          <cell r="G143">
            <v>266650.07713982713</v>
          </cell>
          <cell r="H143">
            <v>265519.99270062952</v>
          </cell>
          <cell r="I143">
            <v>264510.74923090503</v>
          </cell>
          <cell r="J143">
            <v>263660.41311427008</v>
          </cell>
          <cell r="K143">
            <v>262967.2077201592</v>
          </cell>
          <cell r="L143">
            <v>262452.15713841043</v>
          </cell>
          <cell r="M143">
            <v>262139.19169040548</v>
          </cell>
          <cell r="N143">
            <v>262055.53912248104</v>
          </cell>
          <cell r="O143">
            <v>262044.57548785297</v>
          </cell>
          <cell r="P143">
            <v>262330.75805929193</v>
          </cell>
          <cell r="Q143">
            <v>262983.49690203468</v>
          </cell>
          <cell r="R143">
            <v>264030.81921990856</v>
          </cell>
          <cell r="S143">
            <v>265523.21665662964</v>
          </cell>
          <cell r="T143">
            <v>267518.21727659588</v>
          </cell>
          <cell r="U143">
            <v>270081.3570491065</v>
          </cell>
          <cell r="V143">
            <v>273287.23128668545</v>
          </cell>
          <cell r="W143">
            <v>277220.72203676612</v>
          </cell>
          <cell r="X143">
            <v>281978.38211358397</v>
          </cell>
          <cell r="Y143">
            <v>287460.13976609538</v>
          </cell>
          <cell r="Z143">
            <v>293975.90158950287</v>
          </cell>
          <cell r="AA143">
            <v>301709.38618174393</v>
          </cell>
          <cell r="AB143">
            <v>310816.64858540136</v>
          </cell>
          <cell r="AC143">
            <v>321479.86056991207</v>
          </cell>
          <cell r="AD143">
            <v>333907.8300047972</v>
          </cell>
          <cell r="AE143">
            <v>348334.32242822502</v>
          </cell>
          <cell r="AF143">
            <v>365026.72806353401</v>
          </cell>
          <cell r="AG143">
            <v>384288.81147132895</v>
          </cell>
          <cell r="AH143">
            <v>407083.56819343014</v>
          </cell>
        </row>
        <row r="144">
          <cell r="D144">
            <v>22327.115682700864</v>
          </cell>
          <cell r="E144">
            <v>21991.82750309772</v>
          </cell>
          <cell r="F144">
            <v>21648.960897486129</v>
          </cell>
          <cell r="G144">
            <v>21304.160437238443</v>
          </cell>
          <cell r="H144">
            <v>20957.456847840545</v>
          </cell>
          <cell r="I144">
            <v>20608.880540473194</v>
          </cell>
          <cell r="J144">
            <v>20287.367462202634</v>
          </cell>
          <cell r="K144">
            <v>19966.18685571177</v>
          </cell>
          <cell r="L144">
            <v>19645.36820241543</v>
          </cell>
          <cell r="M144">
            <v>19324.940678669078</v>
          </cell>
          <cell r="N144">
            <v>19004.933158457352</v>
          </cell>
          <cell r="O144">
            <v>18537.805122850288</v>
          </cell>
          <cell r="P144">
            <v>18071.663758196064</v>
          </cell>
          <cell r="Q144">
            <v>17608.411219104495</v>
          </cell>
          <cell r="R144">
            <v>17147.288674702937</v>
          </cell>
          <cell r="S144">
            <v>16688.442748313289</v>
          </cell>
          <cell r="T144">
            <v>16232.018885863165</v>
          </cell>
          <cell r="U144">
            <v>15778.161358418092</v>
          </cell>
          <cell r="V144">
            <v>15327.013264957895</v>
          </cell>
          <cell r="W144">
            <v>14878.716535408643</v>
          </cell>
          <cell r="X144">
            <v>14433.411933941639</v>
          </cell>
          <cell r="Y144">
            <v>13766.042944026189</v>
          </cell>
          <cell r="Z144">
            <v>13098.787713041211</v>
          </cell>
          <cell r="AA144">
            <v>12439.784086925782</v>
          </cell>
          <cell r="AB144">
            <v>11787.582441625284</v>
          </cell>
          <cell r="AC144">
            <v>11142.460085391496</v>
          </cell>
          <cell r="AD144">
            <v>10506.976369622831</v>
          </cell>
          <cell r="AE144">
            <v>9879.339052394942</v>
          </cell>
          <cell r="AF144">
            <v>9259.8182656528643</v>
          </cell>
          <cell r="AG144">
            <v>8648.6816930872337</v>
          </cell>
          <cell r="AH144">
            <v>8423.7014793494818</v>
          </cell>
        </row>
        <row r="145">
          <cell r="D145">
            <v>7462.4639529647093</v>
          </cell>
          <cell r="E145">
            <v>7195.785771543292</v>
          </cell>
          <cell r="F145">
            <v>12966.475015350323</v>
          </cell>
          <cell r="G145">
            <v>27280.15749841923</v>
          </cell>
          <cell r="H145">
            <v>6392.1775661363736</v>
          </cell>
          <cell r="I145">
            <v>6133.0854336876382</v>
          </cell>
          <cell r="J145">
            <v>6075.2429473269767</v>
          </cell>
          <cell r="K145">
            <v>6031.5747592579964</v>
          </cell>
          <cell r="L145">
            <v>6001.7655582069474</v>
          </cell>
          <cell r="M145">
            <v>5985.49968281982</v>
          </cell>
          <cell r="N145">
            <v>5982.4611216722842</v>
          </cell>
          <cell r="O145">
            <v>5818.7893487832762</v>
          </cell>
          <cell r="P145">
            <v>5680.7139567725453</v>
          </cell>
          <cell r="Q145">
            <v>5573.3941129487421</v>
          </cell>
          <cell r="R145">
            <v>5493.4703047462954</v>
          </cell>
          <cell r="S145">
            <v>5440.4255815823826</v>
          </cell>
          <cell r="T145">
            <v>5331.0069924789041</v>
          </cell>
          <cell r="U145">
            <v>5241.7539533906856</v>
          </cell>
          <cell r="V145">
            <v>5172.3434374552435</v>
          </cell>
          <cell r="W145">
            <v>5122.4510633061573</v>
          </cell>
          <cell r="X145">
            <v>5091.7510951931154</v>
          </cell>
          <cell r="Y145">
            <v>4913.2730841803095</v>
          </cell>
          <cell r="Z145">
            <v>4754.9103173278909</v>
          </cell>
          <cell r="AA145">
            <v>4631.2162241881251</v>
          </cell>
          <cell r="AB145">
            <v>4541.5910428827583</v>
          </cell>
          <cell r="AC145">
            <v>4485.4328321059911</v>
          </cell>
          <cell r="AD145">
            <v>4523.1614376859307</v>
          </cell>
          <cell r="AE145">
            <v>4597.6396974703748</v>
          </cell>
          <cell r="AF145">
            <v>4708.085629399382</v>
          </cell>
          <cell r="AG145">
            <v>4853.7150733496028</v>
          </cell>
          <cell r="AH145">
            <v>5205.4576730395329</v>
          </cell>
        </row>
        <row r="146">
          <cell r="D146">
            <v>0</v>
          </cell>
          <cell r="E146">
            <v>3527.15447294156</v>
          </cell>
          <cell r="F146">
            <v>6892.7502196770638</v>
          </cell>
          <cell r="G146">
            <v>10097.600718800117</v>
          </cell>
          <cell r="H146">
            <v>13142.51944890441</v>
          </cell>
          <cell r="I146">
            <v>16028.319888583417</v>
          </cell>
          <cell r="J146">
            <v>18360.21377603379</v>
          </cell>
          <cell r="K146">
            <v>20513.277922087429</v>
          </cell>
          <cell r="L146">
            <v>22489.031227166946</v>
          </cell>
          <cell r="M146">
            <v>24288.992591695103</v>
          </cell>
          <cell r="N146">
            <v>25914.680916094687</v>
          </cell>
          <cell r="O146">
            <v>31468.778180841338</v>
          </cell>
          <cell r="P146">
            <v>37169.476963430352</v>
          </cell>
          <cell r="Q146">
            <v>41382.690747905275</v>
          </cell>
          <cell r="R146">
            <v>44951.456617069067</v>
          </cell>
          <cell r="S146">
            <v>47880.512156351469</v>
          </cell>
          <cell r="T146">
            <v>50340.080933278688</v>
          </cell>
          <cell r="U146">
            <v>52180.767534638646</v>
          </cell>
          <cell r="V146">
            <v>53406.914243141611</v>
          </cell>
          <cell r="W146">
            <v>54022.86357551119</v>
          </cell>
          <cell r="X146">
            <v>54032.958280772371</v>
          </cell>
          <cell r="Y146">
            <v>54440.582149645634</v>
          </cell>
          <cell r="Z146">
            <v>57351.941222183072</v>
          </cell>
          <cell r="AA146">
            <v>59194.036223685383</v>
          </cell>
          <cell r="AB146">
            <v>60038.177013693843</v>
          </cell>
          <cell r="AC146">
            <v>59891.632719250876</v>
          </cell>
          <cell r="AD146">
            <v>58639.618458799494</v>
          </cell>
          <cell r="AE146">
            <v>56402.488374401379</v>
          </cell>
          <cell r="AF146">
            <v>53187.876604958044</v>
          </cell>
          <cell r="AG146">
            <v>49003.423140883664</v>
          </cell>
          <cell r="AH146">
            <v>33726.090794275799</v>
          </cell>
        </row>
        <row r="147">
          <cell r="D147">
            <v>0</v>
          </cell>
          <cell r="E147">
            <v>5843.4649914110432</v>
          </cell>
          <cell r="F147">
            <v>11540.066230236589</v>
          </cell>
          <cell r="G147">
            <v>17090.592829286357</v>
          </cell>
          <cell r="H147">
            <v>22495.833901370148</v>
          </cell>
          <cell r="I147">
            <v>27756.578559297741</v>
          </cell>
          <cell r="J147">
            <v>32652.152193480873</v>
          </cell>
          <cell r="K147">
            <v>37381.658030918727</v>
          </cell>
          <cell r="L147">
            <v>41945.179762591979</v>
          </cell>
          <cell r="M147">
            <v>46342.801079481287</v>
          </cell>
          <cell r="N147">
            <v>50574.605672567355</v>
          </cell>
          <cell r="O147">
            <v>58798.417788688319</v>
          </cell>
          <cell r="P147">
            <v>67017.346759567823</v>
          </cell>
          <cell r="Q147">
            <v>74203.080029734294</v>
          </cell>
          <cell r="R147">
            <v>80876.798532061046</v>
          </cell>
          <cell r="S147">
            <v>87039.848479142616</v>
          </cell>
          <cell r="T147">
            <v>92727.66303473142</v>
          </cell>
          <cell r="U147">
            <v>97913.633066222654</v>
          </cell>
          <cell r="V147">
            <v>102599.50057132269</v>
          </cell>
          <cell r="W147">
            <v>106787.0074745923</v>
          </cell>
          <cell r="X147">
            <v>110477.895629194</v>
          </cell>
          <cell r="Y147">
            <v>117942.66812739098</v>
          </cell>
          <cell r="Z147">
            <v>126913.2200271138</v>
          </cell>
          <cell r="AA147">
            <v>134976.47186006221</v>
          </cell>
          <cell r="AB147">
            <v>142144.70852125282</v>
          </cell>
          <cell r="AC147">
            <v>148421.02385344368</v>
          </cell>
          <cell r="AD147">
            <v>153754.41559199843</v>
          </cell>
          <cell r="AE147">
            <v>158194.37415269215</v>
          </cell>
          <cell r="AF147">
            <v>161743.64780594915</v>
          </cell>
          <cell r="AG147">
            <v>164404.98545333807</v>
          </cell>
          <cell r="AH147">
            <v>176311.81965880835</v>
          </cell>
        </row>
        <row r="148">
          <cell r="D148">
            <v>1049369.6122000003</v>
          </cell>
          <cell r="E148">
            <v>1048547.5690137413</v>
          </cell>
          <cell r="F148">
            <v>1034128.7358100412</v>
          </cell>
          <cell r="G148">
            <v>1020284.0543833845</v>
          </cell>
          <cell r="H148">
            <v>1007052.2648279362</v>
          </cell>
          <cell r="I148">
            <v>994477.37461422035</v>
          </cell>
          <cell r="J148">
            <v>983226.43411167292</v>
          </cell>
          <cell r="K148">
            <v>972783.63390376372</v>
          </cell>
          <cell r="L148">
            <v>963213.43933761586</v>
          </cell>
          <cell r="M148">
            <v>954589.0503924893</v>
          </cell>
          <cell r="N148">
            <v>946993.57869804022</v>
          </cell>
          <cell r="O148">
            <v>929577.8307904735</v>
          </cell>
          <cell r="P148">
            <v>914017.29233892169</v>
          </cell>
          <cell r="Q148">
            <v>900638.73909390462</v>
          </cell>
          <cell r="R148">
            <v>889510.28448212496</v>
          </cell>
          <cell r="S148">
            <v>880786.83430445986</v>
          </cell>
          <cell r="T148">
            <v>874444.84931509779</v>
          </cell>
          <cell r="U148">
            <v>870866.4296101355</v>
          </cell>
          <cell r="V148">
            <v>870278.79859061399</v>
          </cell>
          <cell r="W148">
            <v>872940.06128658017</v>
          </cell>
          <cell r="X148">
            <v>879143.36827608699</v>
          </cell>
          <cell r="Y148">
            <v>879292.83757029544</v>
          </cell>
          <cell r="Z148">
            <v>882261.02398818743</v>
          </cell>
          <cell r="AA148">
            <v>890733.40162930777</v>
          </cell>
          <cell r="AB148">
            <v>905121.79701794742</v>
          </cell>
          <cell r="AC148">
            <v>926048.35157410917</v>
          </cell>
          <cell r="AD148">
            <v>955356.89092796738</v>
          </cell>
          <cell r="AE148">
            <v>992399.16657537769</v>
          </cell>
          <cell r="AF148">
            <v>1037972.3719085663</v>
          </cell>
          <cell r="AG148">
            <v>1092982.987645692</v>
          </cell>
          <cell r="AH148">
            <v>1157568.9141175831</v>
          </cell>
        </row>
        <row r="149">
          <cell r="D149">
            <v>313520.94128169795</v>
          </cell>
          <cell r="E149">
            <v>310542.11795255844</v>
          </cell>
          <cell r="F149">
            <v>301388.90387426189</v>
          </cell>
          <cell r="G149">
            <v>292671.96428658196</v>
          </cell>
          <cell r="H149">
            <v>284406.2063047986</v>
          </cell>
          <cell r="I149">
            <v>276608.97219217598</v>
          </cell>
          <cell r="J149">
            <v>269429.41554574209</v>
          </cell>
          <cell r="K149">
            <v>262771.32355276949</v>
          </cell>
          <cell r="L149">
            <v>256661.52202372756</v>
          </cell>
          <cell r="M149">
            <v>251130.89382469078</v>
          </cell>
          <cell r="N149">
            <v>246214.92932203208</v>
          </cell>
          <cell r="O149">
            <v>233282.41763528608</v>
          </cell>
          <cell r="P149">
            <v>221585.97969211999</v>
          </cell>
          <cell r="Q149">
            <v>211471.59980231352</v>
          </cell>
          <cell r="R149">
            <v>202863.70216678455</v>
          </cell>
          <cell r="S149">
            <v>195820.98702458915</v>
          </cell>
          <cell r="T149">
            <v>190411.94498327846</v>
          </cell>
          <cell r="U149">
            <v>186716.19075127912</v>
          </cell>
          <cell r="V149">
            <v>184825.97627489097</v>
          </cell>
          <cell r="W149">
            <v>184847.90744308961</v>
          </cell>
          <cell r="X149">
            <v>186904.89177774527</v>
          </cell>
          <cell r="Y149">
            <v>184523.85683540651</v>
          </cell>
          <cell r="Z149">
            <v>183171.56882614526</v>
          </cell>
          <cell r="AA149">
            <v>185076.08726224565</v>
          </cell>
          <cell r="AB149">
            <v>190386.16731648255</v>
          </cell>
          <cell r="AC149">
            <v>199335.76538406176</v>
          </cell>
          <cell r="AD149">
            <v>212203.8834788985</v>
          </cell>
          <cell r="AE149">
            <v>229289.67048745387</v>
          </cell>
          <cell r="AF149">
            <v>250946.40637919196</v>
          </cell>
          <cell r="AG149">
            <v>277578.35489366535</v>
          </cell>
          <cell r="AH149">
            <v>309647.65128254611</v>
          </cell>
        </row>
        <row r="150">
          <cell r="D150">
            <v>221834.43765903774</v>
          </cell>
          <cell r="E150">
            <v>221819.28700271589</v>
          </cell>
          <cell r="F150">
            <v>219027.17296361655</v>
          </cell>
          <cell r="G150">
            <v>216302.08398156881</v>
          </cell>
          <cell r="H150">
            <v>213651.91668632205</v>
          </cell>
          <cell r="I150">
            <v>211085.62866345065</v>
          </cell>
          <cell r="J150">
            <v>209050.61107749579</v>
          </cell>
          <cell r="K150">
            <v>207152.29989895204</v>
          </cell>
          <cell r="L150">
            <v>205403.76765391781</v>
          </cell>
          <cell r="M150">
            <v>203819.84199497459</v>
          </cell>
          <cell r="N150">
            <v>202417.34137335926</v>
          </cell>
          <cell r="O150">
            <v>199269.20528696408</v>
          </cell>
          <cell r="P150">
            <v>196902.36636141356</v>
          </cell>
          <cell r="Q150">
            <v>194270.90999788395</v>
          </cell>
          <cell r="R150">
            <v>191967.30390507239</v>
          </cell>
          <cell r="S150">
            <v>190023.80949711794</v>
          </cell>
          <cell r="T150">
            <v>188277.3905120627</v>
          </cell>
          <cell r="U150">
            <v>186951.46007039899</v>
          </cell>
          <cell r="V150">
            <v>186092.83413645433</v>
          </cell>
          <cell r="W150">
            <v>185754.53684477147</v>
          </cell>
          <cell r="X150">
            <v>185996.63425757489</v>
          </cell>
          <cell r="Y150">
            <v>184529.50204059551</v>
          </cell>
          <cell r="Z150">
            <v>185368.13524532539</v>
          </cell>
          <cell r="AA150">
            <v>187080.63904664386</v>
          </cell>
          <cell r="AB150">
            <v>189766.38115763935</v>
          </cell>
          <cell r="AC150">
            <v>193537.97111485602</v>
          </cell>
          <cell r="AD150">
            <v>198684.97158729451</v>
          </cell>
          <cell r="AE150">
            <v>205205.44304845142</v>
          </cell>
          <cell r="AF150">
            <v>213263.38931962938</v>
          </cell>
          <cell r="AG150">
            <v>223044.74636166895</v>
          </cell>
          <cell r="AH150">
            <v>234760.33253911496</v>
          </cell>
        </row>
        <row r="151">
          <cell r="D151">
            <v>202943.65152000473</v>
          </cell>
          <cell r="E151">
            <v>200056.22781546463</v>
          </cell>
          <cell r="F151">
            <v>197146.35346166778</v>
          </cell>
          <cell r="G151">
            <v>194221.22463942066</v>
          </cell>
          <cell r="H151">
            <v>191282.4306761504</v>
          </cell>
          <cell r="I151">
            <v>188331.56740403041</v>
          </cell>
          <cell r="J151">
            <v>185399.14283678116</v>
          </cell>
          <cell r="K151">
            <v>182460.0047560785</v>
          </cell>
          <cell r="L151">
            <v>179515.76748141513</v>
          </cell>
          <cell r="M151">
            <v>176568.05115312504</v>
          </cell>
          <cell r="N151">
            <v>173618.4815619603</v>
          </cell>
          <cell r="O151">
            <v>169824.21739202819</v>
          </cell>
          <cell r="P151">
            <v>165997.75924230437</v>
          </cell>
          <cell r="Q151">
            <v>162218.99221570833</v>
          </cell>
          <cell r="R151">
            <v>158459.08254150531</v>
          </cell>
          <cell r="S151">
            <v>154724.82032823496</v>
          </cell>
          <cell r="T151">
            <v>151023.01491515481</v>
          </cell>
          <cell r="U151">
            <v>147360.49413608154</v>
          </cell>
          <cell r="V151">
            <v>143744.10358341702</v>
          </cell>
          <cell r="W151">
            <v>140180.70587237188</v>
          </cell>
          <cell r="X151">
            <v>136677.17990539715</v>
          </cell>
          <cell r="Y151">
            <v>132320.16914682876</v>
          </cell>
          <cell r="Z151">
            <v>127773.32286159191</v>
          </cell>
          <cell r="AA151">
            <v>123335.53025648935</v>
          </cell>
          <cell r="AB151">
            <v>119012.82940742682</v>
          </cell>
          <cell r="AC151">
            <v>114816.77264105907</v>
          </cell>
          <cell r="AD151">
            <v>110761.21677822527</v>
          </cell>
          <cell r="AE151">
            <v>106855.68823458943</v>
          </cell>
          <cell r="AF151">
            <v>103111.79572506601</v>
          </cell>
          <cell r="AG151">
            <v>99541.164179079467</v>
          </cell>
          <cell r="AH151">
            <v>96155.433451614343</v>
          </cell>
        </row>
        <row r="152">
          <cell r="D152">
            <v>311070.58173925988</v>
          </cell>
          <cell r="E152">
            <v>316129.35344685009</v>
          </cell>
          <cell r="F152">
            <v>316565.14209382219</v>
          </cell>
          <cell r="G152">
            <v>317087.04244394274</v>
          </cell>
          <cell r="H152">
            <v>317709.40420589509</v>
          </cell>
          <cell r="I152">
            <v>318448.34171462251</v>
          </cell>
          <cell r="J152">
            <v>319343.85496932711</v>
          </cell>
          <cell r="K152">
            <v>320396.06587988761</v>
          </cell>
          <cell r="L152">
            <v>321627.92926518578</v>
          </cell>
          <cell r="M152">
            <v>323065.31643644621</v>
          </cell>
          <cell r="N152">
            <v>324737.40627022524</v>
          </cell>
          <cell r="O152">
            <v>327196.00086484948</v>
          </cell>
          <cell r="P152">
            <v>329524.62437189452</v>
          </cell>
          <cell r="Q152">
            <v>332670.15935656434</v>
          </cell>
          <cell r="R152">
            <v>336212.63867672451</v>
          </cell>
          <cell r="S152">
            <v>340209.22090786276</v>
          </cell>
          <cell r="T152">
            <v>344724.10712769814</v>
          </cell>
          <cell r="U152">
            <v>349829.54525487497</v>
          </cell>
          <cell r="V152">
            <v>355606.84815445147</v>
          </cell>
          <cell r="W152">
            <v>362147.63067142043</v>
          </cell>
          <cell r="X152">
            <v>369555.19284245581</v>
          </cell>
          <cell r="Y152">
            <v>377909.69046835392</v>
          </cell>
          <cell r="Z152">
            <v>385938.13101396471</v>
          </cell>
          <cell r="AA152">
            <v>395231.10407218034</v>
          </cell>
          <cell r="AB152">
            <v>405946.2770430682</v>
          </cell>
          <cell r="AC152">
            <v>418347.67412332364</v>
          </cell>
          <cell r="AD152">
            <v>433696.69967993116</v>
          </cell>
          <cell r="AE152">
            <v>451038.36888707738</v>
          </cell>
          <cell r="AF152">
            <v>470640.98130656296</v>
          </cell>
          <cell r="AG152">
            <v>492809.1909312061</v>
          </cell>
          <cell r="AH152">
            <v>516996.30176225072</v>
          </cell>
        </row>
        <row r="153">
          <cell r="D153">
            <v>92507.263988244042</v>
          </cell>
          <cell r="E153">
            <v>90536.482127718467</v>
          </cell>
          <cell r="F153">
            <v>88543.791392527812</v>
          </cell>
          <cell r="G153">
            <v>86536.392369495588</v>
          </cell>
          <cell r="H153">
            <v>84515.878785814362</v>
          </cell>
          <cell r="I153">
            <v>82483.850865686298</v>
          </cell>
          <cell r="J153">
            <v>80470.821005589896</v>
          </cell>
          <cell r="K153">
            <v>78451.641359104528</v>
          </cell>
          <cell r="L153">
            <v>76427.930605136309</v>
          </cell>
          <cell r="M153">
            <v>74401.313229255044</v>
          </cell>
          <cell r="N153">
            <v>72373.419351528806</v>
          </cell>
          <cell r="O153">
            <v>69587.669790363783</v>
          </cell>
          <cell r="P153">
            <v>66770.663379336926</v>
          </cell>
          <cell r="Q153">
            <v>64002.29971150565</v>
          </cell>
          <cell r="R153">
            <v>61253.759716720378</v>
          </cell>
          <cell r="S153">
            <v>58531.848416985544</v>
          </cell>
          <cell r="T153">
            <v>55843.390280341926</v>
          </cell>
          <cell r="U153">
            <v>53195.228487153174</v>
          </cell>
          <cell r="V153">
            <v>50594.224196582647</v>
          </cell>
          <cell r="W153">
            <v>48047.255813271477</v>
          </cell>
          <cell r="X153">
            <v>45561.218254228879</v>
          </cell>
          <cell r="Y153">
            <v>42276.007549094429</v>
          </cell>
          <cell r="Z153">
            <v>38802.876253759219</v>
          </cell>
          <cell r="AA153">
            <v>35440.744964268721</v>
          </cell>
          <cell r="AB153">
            <v>32195.683443731035</v>
          </cell>
          <cell r="AC153">
            <v>29079.275999329479</v>
          </cell>
          <cell r="AD153">
            <v>26105.411720749671</v>
          </cell>
          <cell r="AE153">
            <v>23283.64957542246</v>
          </cell>
          <cell r="AF153">
            <v>20625.631107148569</v>
          </cell>
          <cell r="AG153">
            <v>18143.01434513833</v>
          </cell>
          <cell r="AH153">
            <v>15847.472508407391</v>
          </cell>
        </row>
        <row r="154">
          <cell r="D154">
            <v>78081.78585770783</v>
          </cell>
          <cell r="E154">
            <v>76338.636215849838</v>
          </cell>
          <cell r="F154">
            <v>80638.908551491753</v>
          </cell>
          <cell r="G154">
            <v>93488.247758059821</v>
          </cell>
          <cell r="H154">
            <v>71142.022806729234</v>
          </cell>
          <cell r="I154">
            <v>69430.814026109438</v>
          </cell>
          <cell r="J154">
            <v>68166.468074978053</v>
          </cell>
          <cell r="K154">
            <v>66942.974459715799</v>
          </cell>
          <cell r="L154">
            <v>65760.416768660318</v>
          </cell>
          <cell r="M154">
            <v>64618.883492659443</v>
          </cell>
          <cell r="N154">
            <v>63518.467966320044</v>
          </cell>
          <cell r="O154">
            <v>61434.358630372473</v>
          </cell>
          <cell r="P154">
            <v>59583.032183632735</v>
          </cell>
          <cell r="Q154">
            <v>57667.560293894501</v>
          </cell>
          <cell r="R154">
            <v>55846.951625107897</v>
          </cell>
          <cell r="S154">
            <v>54122.003203651882</v>
          </cell>
          <cell r="T154">
            <v>52293.975781654299</v>
          </cell>
          <cell r="U154">
            <v>50545.770019959382</v>
          </cell>
          <cell r="V154">
            <v>48878.232185867011</v>
          </cell>
          <cell r="W154">
            <v>47292.2244721323</v>
          </cell>
          <cell r="X154">
            <v>45788.624752893993</v>
          </cell>
          <cell r="Y154">
            <v>43224.074266273674</v>
          </cell>
          <cell r="Z154">
            <v>41159.224525973077</v>
          </cell>
          <cell r="AA154">
            <v>39240.401175842941</v>
          </cell>
          <cell r="AB154">
            <v>37468.852313758965</v>
          </cell>
          <cell r="AC154">
            <v>35845.851865132994</v>
          </cell>
          <cell r="AD154">
            <v>34534.630899251279</v>
          </cell>
          <cell r="AE154">
            <v>33389.902570553721</v>
          </cell>
          <cell r="AF154">
            <v>32413.015903918935</v>
          </cell>
          <cell r="AG154">
            <v>31605.344163061898</v>
          </cell>
          <cell r="AH154">
            <v>30968.284453406501</v>
          </cell>
        </row>
        <row r="155">
          <cell r="D155">
            <v>0.18308938531480826</v>
          </cell>
          <cell r="E155">
            <v>0.36761232774593561</v>
          </cell>
          <cell r="F155">
            <v>0.73666150732645752</v>
          </cell>
          <cell r="G155">
            <v>1.4723064899477905</v>
          </cell>
          <cell r="H155">
            <v>2.9319613185987365</v>
          </cell>
          <cell r="I155">
            <v>5.8097459089244667</v>
          </cell>
          <cell r="J155">
            <v>11.427593466905568</v>
          </cell>
          <cell r="K155">
            <v>22.267860716638815</v>
          </cell>
          <cell r="L155">
            <v>42.839363000226257</v>
          </cell>
          <cell r="M155">
            <v>81.0053777392244</v>
          </cell>
          <cell r="N155">
            <v>150.35963892801956</v>
          </cell>
          <cell r="O155">
            <v>256.63278425790145</v>
          </cell>
          <cell r="P155">
            <v>424.8565048154174</v>
          </cell>
          <cell r="Q155">
            <v>673.10819148426424</v>
          </cell>
          <cell r="R155">
            <v>1014.853440495108</v>
          </cell>
          <cell r="S155">
            <v>1450.055000811639</v>
          </cell>
          <cell r="T155">
            <v>1958.7889130414251</v>
          </cell>
          <cell r="U155">
            <v>2507.6793892419005</v>
          </cell>
          <cell r="V155">
            <v>3057.7448027638452</v>
          </cell>
          <cell r="W155">
            <v>3576.393140883813</v>
          </cell>
          <cell r="X155">
            <v>4044.6535287387273</v>
          </cell>
          <cell r="Y155">
            <v>4216.3433085336246</v>
          </cell>
          <cell r="Z155">
            <v>4308.734696112353</v>
          </cell>
          <cell r="AA155">
            <v>4358.9114002067245</v>
          </cell>
          <cell r="AB155">
            <v>4401.8804932970497</v>
          </cell>
          <cell r="AC155">
            <v>4617.647057787698</v>
          </cell>
          <cell r="AD155">
            <v>4833.3076094249946</v>
          </cell>
          <cell r="AE155">
            <v>5076.2320407970528</v>
          </cell>
          <cell r="AF155">
            <v>5367.5721335891594</v>
          </cell>
          <cell r="AG155">
            <v>5714.8816653372933</v>
          </cell>
          <cell r="AH155">
            <v>6103.9885752203381</v>
          </cell>
        </row>
        <row r="156">
          <cell r="D156">
            <v>0.4882185707751171</v>
          </cell>
          <cell r="E156">
            <v>0.98025980557442327</v>
          </cell>
          <cell r="F156">
            <v>1.9643510607322898</v>
          </cell>
          <cell r="G156">
            <v>3.9259914987933624</v>
          </cell>
          <cell r="H156">
            <v>7.8182466016418939</v>
          </cell>
          <cell r="I156">
            <v>15.492027783831752</v>
          </cell>
          <cell r="J156">
            <v>30.472347374036762</v>
          </cell>
          <cell r="K156">
            <v>59.378554986155628</v>
          </cell>
          <cell r="L156">
            <v>114.23367084293386</v>
          </cell>
          <cell r="M156">
            <v>216.00558479642214</v>
          </cell>
          <cell r="N156">
            <v>400.94278482327235</v>
          </cell>
          <cell r="O156">
            <v>684.32635201106848</v>
          </cell>
          <cell r="P156">
            <v>1132.904756924313</v>
          </cell>
          <cell r="Q156">
            <v>1794.8824212743273</v>
          </cell>
          <cell r="R156">
            <v>2706.166146184873</v>
          </cell>
          <cell r="S156">
            <v>3866.6565995855753</v>
          </cell>
          <cell r="T156">
            <v>5223.2253766700633</v>
          </cell>
          <cell r="U156">
            <v>6686.8739838348138</v>
          </cell>
          <cell r="V156">
            <v>8153.6556301916071</v>
          </cell>
          <cell r="W156">
            <v>9536.6618046699277</v>
          </cell>
          <cell r="X156">
            <v>10785.305558189801</v>
          </cell>
          <cell r="Y156">
            <v>11243.126413090993</v>
          </cell>
          <cell r="Z156">
            <v>11489.493460083138</v>
          </cell>
          <cell r="AA156">
            <v>11623.292580753292</v>
          </cell>
          <cell r="AB156">
            <v>11737.872184480679</v>
          </cell>
          <cell r="AC156">
            <v>12313.226367660414</v>
          </cell>
          <cell r="AD156">
            <v>12888.297861356768</v>
          </cell>
          <cell r="AE156">
            <v>13536.070087403081</v>
          </cell>
          <cell r="AF156">
            <v>14312.945510671807</v>
          </cell>
          <cell r="AG156">
            <v>15239.066721440515</v>
          </cell>
          <cell r="AH156">
            <v>16276.643089372414</v>
          </cell>
        </row>
        <row r="157">
          <cell r="D157">
            <v>1049368.9408920442</v>
          </cell>
          <cell r="E157">
            <v>1048546.221141608</v>
          </cell>
          <cell r="F157">
            <v>1034126.0347974732</v>
          </cell>
          <cell r="G157">
            <v>1020278.6560853958</v>
          </cell>
          <cell r="H157">
            <v>1007041.514620016</v>
          </cell>
          <cell r="I157">
            <v>994456.07284052751</v>
          </cell>
          <cell r="J157">
            <v>983184.5341708319</v>
          </cell>
          <cell r="K157">
            <v>972701.98748806084</v>
          </cell>
          <cell r="L157">
            <v>963056.36630377267</v>
          </cell>
          <cell r="M157">
            <v>954292.03942995367</v>
          </cell>
          <cell r="N157">
            <v>946442.276274289</v>
          </cell>
          <cell r="O157">
            <v>928636.87165420456</v>
          </cell>
          <cell r="P157">
            <v>912459.53107718192</v>
          </cell>
          <cell r="Q157">
            <v>898170.74848114606</v>
          </cell>
          <cell r="R157">
            <v>885789.26489544497</v>
          </cell>
          <cell r="S157">
            <v>875470.12270406273</v>
          </cell>
          <cell r="T157">
            <v>867262.8350253863</v>
          </cell>
          <cell r="U157">
            <v>861671.87623705878</v>
          </cell>
          <cell r="V157">
            <v>859067.39815765864</v>
          </cell>
          <cell r="W157">
            <v>859827.00634102651</v>
          </cell>
          <cell r="X157">
            <v>864313.40918915847</v>
          </cell>
          <cell r="Y157">
            <v>863833.36784867081</v>
          </cell>
          <cell r="Z157">
            <v>866462.79583199194</v>
          </cell>
          <cell r="AA157">
            <v>874751.1976483477</v>
          </cell>
          <cell r="AB157">
            <v>888982.04434016976</v>
          </cell>
          <cell r="AC157">
            <v>909117.47814866097</v>
          </cell>
          <cell r="AD157">
            <v>937635.28545718559</v>
          </cell>
          <cell r="AE157">
            <v>973786.86444717762</v>
          </cell>
          <cell r="AF157">
            <v>1018291.8542643053</v>
          </cell>
          <cell r="AG157">
            <v>1072029.0392589141</v>
          </cell>
          <cell r="AH157">
            <v>1135188.2824529903</v>
          </cell>
        </row>
        <row r="158">
          <cell r="D158">
            <v>313520.79541627161</v>
          </cell>
          <cell r="E158">
            <v>310541.82763482258</v>
          </cell>
          <cell r="F158">
            <v>301388.33137918217</v>
          </cell>
          <cell r="G158">
            <v>292670.83810251707</v>
          </cell>
          <cell r="H158">
            <v>284403.99831824854</v>
          </cell>
          <cell r="I158">
            <v>276604.66316112928</v>
          </cell>
          <cell r="J158">
            <v>269421.06533620902</v>
          </cell>
          <cell r="K158">
            <v>262755.28403386666</v>
          </cell>
          <cell r="L158">
            <v>256631.08288466709</v>
          </cell>
          <cell r="M158">
            <v>251074.06761705855</v>
          </cell>
          <cell r="N158">
            <v>246110.68563796915</v>
          </cell>
          <cell r="O158">
            <v>233110.68235873271</v>
          </cell>
          <cell r="P158">
            <v>221311.3286405862</v>
          </cell>
          <cell r="Q158">
            <v>211050.15817360254</v>
          </cell>
          <cell r="R158">
            <v>202246.52787136525</v>
          </cell>
          <cell r="S158">
            <v>194961.33235864047</v>
          </cell>
          <cell r="T158">
            <v>189274.57822557297</v>
          </cell>
          <cell r="U158">
            <v>185282.50632408814</v>
          </cell>
          <cell r="V158">
            <v>183094.33882204257</v>
          </cell>
          <cell r="W158">
            <v>182828.48817621861</v>
          </cell>
          <cell r="X158">
            <v>184611.94794072787</v>
          </cell>
          <cell r="Y158">
            <v>182164.43235247282</v>
          </cell>
          <cell r="Z158">
            <v>180786.16531756939</v>
          </cell>
          <cell r="AA158">
            <v>182661.00604039498</v>
          </cell>
          <cell r="AB158">
            <v>187917.18634064408</v>
          </cell>
          <cell r="AC158">
            <v>196685.29211431005</v>
          </cell>
          <cell r="AD158">
            <v>209341.13461134583</v>
          </cell>
          <cell r="AE158">
            <v>226162.21819348825</v>
          </cell>
          <cell r="AF158">
            <v>247486.02309943287</v>
          </cell>
          <cell r="AG158">
            <v>273708.18022629578</v>
          </cell>
          <cell r="AH158">
            <v>305293.67784569855</v>
          </cell>
        </row>
        <row r="159">
          <cell r="D159">
            <v>233277.52266903734</v>
          </cell>
          <cell r="E159">
            <v>228068.79874938392</v>
          </cell>
          <cell r="F159">
            <v>240914.63435801119</v>
          </cell>
          <cell r="G159">
            <v>279300.08185831638</v>
          </cell>
          <cell r="H159">
            <v>212531.31710749539</v>
          </cell>
          <cell r="I159">
            <v>207405.41630868684</v>
          </cell>
          <cell r="J159">
            <v>203601.71999743456</v>
          </cell>
          <cell r="K159">
            <v>199895.58411440052</v>
          </cell>
          <cell r="L159">
            <v>196266.09457181048</v>
          </cell>
          <cell r="M159">
            <v>192676.59444755319</v>
          </cell>
          <cell r="N159">
            <v>189063.52237305645</v>
          </cell>
          <cell r="O159">
            <v>182337.27034099746</v>
          </cell>
          <cell r="P159">
            <v>176012.75474195302</v>
          </cell>
          <cell r="Q159">
            <v>169120.83380752889</v>
          </cell>
          <cell r="R159">
            <v>162072.40395894632</v>
          </cell>
          <cell r="S159">
            <v>154871.26110197575</v>
          </cell>
          <cell r="T159">
            <v>147022.27765311929</v>
          </cell>
          <cell r="U159">
            <v>139230.66374349702</v>
          </cell>
          <cell r="V159">
            <v>131685.08451873431</v>
          </cell>
          <cell r="W159">
            <v>124543.26849765411</v>
          </cell>
          <cell r="X159">
            <v>117897.80264158999</v>
          </cell>
          <cell r="Y159">
            <v>109490.84423362842</v>
          </cell>
          <cell r="Z159">
            <v>102882.9748716043</v>
          </cell>
          <cell r="AA159">
            <v>96919.00653062317</v>
          </cell>
          <cell r="AB159">
            <v>91439.054387963581</v>
          </cell>
          <cell r="AC159">
            <v>85609.599468127723</v>
          </cell>
          <cell r="AD159">
            <v>80728.223710197781</v>
          </cell>
          <cell r="AE159">
            <v>76228.183647717844</v>
          </cell>
          <cell r="AF159">
            <v>72015.535403800284</v>
          </cell>
          <cell r="AG159">
            <v>68059.771046941445</v>
          </cell>
          <cell r="AH159">
            <v>64422.907826865179</v>
          </cell>
        </row>
        <row r="160">
          <cell r="D160">
            <v>202943.44438146253</v>
          </cell>
          <cell r="E160">
            <v>198619.71407018733</v>
          </cell>
          <cell r="F160">
            <v>194247.71170144714</v>
          </cell>
          <cell r="G160">
            <v>189843.03534056645</v>
          </cell>
          <cell r="H160">
            <v>185408.78777823324</v>
          </cell>
          <cell r="I160">
            <v>180947.71978081836</v>
          </cell>
          <cell r="J160">
            <v>176525.33922528909</v>
          </cell>
          <cell r="K160">
            <v>172083.80865044214</v>
          </cell>
          <cell r="L160">
            <v>167621.89249589955</v>
          </cell>
          <cell r="M160">
            <v>163134.9270973703</v>
          </cell>
          <cell r="N160">
            <v>158612.4969488309</v>
          </cell>
          <cell r="O160">
            <v>152388.07552182829</v>
          </cell>
          <cell r="P160">
            <v>146030.98038143609</v>
          </cell>
          <cell r="Q160">
            <v>139699.85688832469</v>
          </cell>
          <cell r="R160">
            <v>133321.70599131926</v>
          </cell>
          <cell r="S160">
            <v>126917.807450418</v>
          </cell>
          <cell r="T160">
            <v>120530.9484061797</v>
          </cell>
          <cell r="U160">
            <v>114218.10266492688</v>
          </cell>
          <cell r="V160">
            <v>108039.77642942721</v>
          </cell>
          <cell r="W160">
            <v>102047.00641963586</v>
          </cell>
          <cell r="X160">
            <v>96274.319454080382</v>
          </cell>
          <cell r="Y160">
            <v>89033.906512944843</v>
          </cell>
          <cell r="Z160">
            <v>81475.833367978106</v>
          </cell>
          <cell r="AA160">
            <v>74219.603360392837</v>
          </cell>
          <cell r="AB160">
            <v>67245.400693068907</v>
          </cell>
          <cell r="AC160">
            <v>60445.281767122826</v>
          </cell>
          <cell r="AD160">
            <v>53992.332475055962</v>
          </cell>
          <cell r="AE160">
            <v>47882.528497011997</v>
          </cell>
          <cell r="AF160">
            <v>42129.523238376722</v>
          </cell>
          <cell r="AG160">
            <v>36757.663610820462</v>
          </cell>
          <cell r="AH160">
            <v>31800.25480968316</v>
          </cell>
        </row>
        <row r="161">
          <cell r="D161">
            <v>299627.17842527275</v>
          </cell>
          <cell r="E161">
            <v>311315.8806872142</v>
          </cell>
          <cell r="F161">
            <v>297575.35735883273</v>
          </cell>
          <cell r="G161">
            <v>258464.70078399603</v>
          </cell>
          <cell r="H161">
            <v>324697.41141603875</v>
          </cell>
          <cell r="I161">
            <v>329498.27358989307</v>
          </cell>
          <cell r="J161">
            <v>333636.40961189929</v>
          </cell>
          <cell r="K161">
            <v>337967.31068935146</v>
          </cell>
          <cell r="L161">
            <v>342537.29635139555</v>
          </cell>
          <cell r="M161">
            <v>347406.45026797173</v>
          </cell>
          <cell r="N161">
            <v>352655.57131443254</v>
          </cell>
          <cell r="O161">
            <v>360800.84343264613</v>
          </cell>
          <cell r="P161">
            <v>369104.46731320664</v>
          </cell>
          <cell r="Q161">
            <v>378299.89961168985</v>
          </cell>
          <cell r="R161">
            <v>388148.6270738141</v>
          </cell>
          <cell r="S161">
            <v>398719.72179302841</v>
          </cell>
          <cell r="T161">
            <v>410435.0307405144</v>
          </cell>
          <cell r="U161">
            <v>422940.60350454674</v>
          </cell>
          <cell r="V161">
            <v>436248.1983874545</v>
          </cell>
          <cell r="W161">
            <v>450408.24324751797</v>
          </cell>
          <cell r="X161">
            <v>465529.33915276016</v>
          </cell>
          <cell r="Y161">
            <v>483144.18474962469</v>
          </cell>
          <cell r="Z161">
            <v>501317.8222748402</v>
          </cell>
          <cell r="AA161">
            <v>520951.58171693666</v>
          </cell>
          <cell r="AB161">
            <v>542380.40291849314</v>
          </cell>
          <cell r="AC161">
            <v>566377.30479910038</v>
          </cell>
          <cell r="AD161">
            <v>593573.59466058598</v>
          </cell>
          <cell r="AE161">
            <v>623513.93410895951</v>
          </cell>
          <cell r="AF161">
            <v>656660.77252269536</v>
          </cell>
          <cell r="AG161">
            <v>693503.42437485652</v>
          </cell>
          <cell r="AH161">
            <v>733671.44197074336</v>
          </cell>
        </row>
        <row r="162">
          <cell r="D162">
            <v>92507.169568834201</v>
          </cell>
          <cell r="E162">
            <v>90536.295100362942</v>
          </cell>
          <cell r="F162">
            <v>88543.416908544212</v>
          </cell>
          <cell r="G162">
            <v>86535.645017938397</v>
          </cell>
          <cell r="H162">
            <v>84514.393765358313</v>
          </cell>
          <cell r="I162">
            <v>82480.917025310162</v>
          </cell>
          <cell r="J162">
            <v>80465.07507882535</v>
          </cell>
          <cell r="K162">
            <v>78440.504030054581</v>
          </cell>
          <cell r="L162">
            <v>76406.640676802577</v>
          </cell>
          <cell r="M162">
            <v>74361.359193400538</v>
          </cell>
          <cell r="N162">
            <v>72299.91190748685</v>
          </cell>
          <cell r="O162">
            <v>69462.650471570218</v>
          </cell>
          <cell r="P162">
            <v>66564.912730349592</v>
          </cell>
          <cell r="Q162">
            <v>63679.013575915102</v>
          </cell>
          <cell r="R162">
            <v>60771.678045254383</v>
          </cell>
          <cell r="S162">
            <v>57852.606034673707</v>
          </cell>
          <cell r="T162">
            <v>54941.301092460148</v>
          </cell>
          <cell r="U162">
            <v>52063.733436959614</v>
          </cell>
          <cell r="V162">
            <v>49247.483449378589</v>
          </cell>
          <cell r="W162">
            <v>46515.815061801783</v>
          </cell>
          <cell r="X162">
            <v>43884.466541931986</v>
          </cell>
          <cell r="Y162">
            <v>40584.088400940964</v>
          </cell>
          <cell r="Z162">
            <v>37138.912055550449</v>
          </cell>
          <cell r="AA162">
            <v>33831.324063299602</v>
          </cell>
          <cell r="AB162">
            <v>30652.291842180555</v>
          </cell>
          <cell r="AC162">
            <v>27552.611749098458</v>
          </cell>
          <cell r="AD162">
            <v>24611.181065295375</v>
          </cell>
          <cell r="AE162">
            <v>21826.165395772827</v>
          </cell>
          <cell r="AF162">
            <v>19203.788335932306</v>
          </cell>
          <cell r="AG162">
            <v>16755.147873655253</v>
          </cell>
          <cell r="AH162">
            <v>14495.425427401507</v>
          </cell>
        </row>
        <row r="163">
          <cell r="D163">
            <v>78081.499559985954</v>
          </cell>
          <cell r="E163">
            <v>76338.061230449501</v>
          </cell>
          <cell r="F163">
            <v>80637.755842886385</v>
          </cell>
          <cell r="G163">
            <v>93485.943134197834</v>
          </cell>
          <cell r="H163">
            <v>71137.432159531163</v>
          </cell>
          <cell r="I163">
            <v>69421.715975702595</v>
          </cell>
          <cell r="J163">
            <v>68148.561543782766</v>
          </cell>
          <cell r="K163">
            <v>66908.062056264927</v>
          </cell>
          <cell r="L163">
            <v>65693.217253044058</v>
          </cell>
          <cell r="M163">
            <v>64491.757510304924</v>
          </cell>
          <cell r="N163">
            <v>63282.407880871215</v>
          </cell>
          <cell r="O163">
            <v>61031.03004098095</v>
          </cell>
          <cell r="P163">
            <v>58914.119434619053</v>
          </cell>
          <cell r="Q163">
            <v>56607.289718443746</v>
          </cell>
          <cell r="R163">
            <v>54248.074111968432</v>
          </cell>
          <cell r="S163">
            <v>51837.743162013707</v>
          </cell>
          <cell r="T163">
            <v>49210.570210688616</v>
          </cell>
          <cell r="U163">
            <v>46602.599708023023</v>
          </cell>
          <cell r="V163">
            <v>44076.980719201565</v>
          </cell>
          <cell r="W163">
            <v>41686.507354570414</v>
          </cell>
          <cell r="X163">
            <v>39462.169864274169</v>
          </cell>
          <cell r="Y163">
            <v>36648.23429207856</v>
          </cell>
          <cell r="Z163">
            <v>34436.480914470296</v>
          </cell>
          <cell r="AA163">
            <v>32440.250904548742</v>
          </cell>
          <cell r="AB163">
            <v>30606.028404582994</v>
          </cell>
          <cell r="AC163">
            <v>28654.822062238996</v>
          </cell>
          <cell r="AD163">
            <v>27020.952091681724</v>
          </cell>
          <cell r="AE163">
            <v>25514.720920593063</v>
          </cell>
          <cell r="AF163">
            <v>24104.684118759847</v>
          </cell>
          <cell r="AG163">
            <v>22780.630222115491</v>
          </cell>
          <cell r="AH163">
            <v>21563.317338006207</v>
          </cell>
        </row>
        <row r="164">
          <cell r="D164">
            <v>240750.15914188031</v>
          </cell>
          <cell r="E164">
            <v>242283.92782708516</v>
          </cell>
          <cell r="F164">
            <v>243981.66636427215</v>
          </cell>
          <cell r="G164">
            <v>245838.80207104504</v>
          </cell>
          <cell r="H164">
            <v>247850.13574702197</v>
          </cell>
          <cell r="I164">
            <v>250009.25003282574</v>
          </cell>
          <cell r="J164">
            <v>252177.35029211178</v>
          </cell>
          <cell r="K164">
            <v>254477.69498890598</v>
          </cell>
          <cell r="L164">
            <v>256889.64440088684</v>
          </cell>
          <cell r="M164">
            <v>259380.2786231752</v>
          </cell>
          <cell r="N164">
            <v>261895.68584534337</v>
          </cell>
          <cell r="O164">
            <v>252557.13356292166</v>
          </cell>
          <cell r="P164">
            <v>243944.64381020784</v>
          </cell>
          <cell r="Q164">
            <v>235568.69886263856</v>
          </cell>
          <cell r="R164">
            <v>227618.08681660841</v>
          </cell>
          <cell r="S164">
            <v>220083.28635414847</v>
          </cell>
          <cell r="T164">
            <v>212963.20562274565</v>
          </cell>
          <cell r="U164">
            <v>206423.4152827599</v>
          </cell>
          <cell r="V164">
            <v>200597.317511114</v>
          </cell>
          <cell r="W164">
            <v>195594.91748075071</v>
          </cell>
          <cell r="X164">
            <v>191476.30855484007</v>
          </cell>
          <cell r="Y164">
            <v>178025.94353343235</v>
          </cell>
          <cell r="Z164">
            <v>165952.61405973861</v>
          </cell>
          <cell r="AA164">
            <v>155545.50209448635</v>
          </cell>
          <cell r="AB164">
            <v>146845.08744547362</v>
          </cell>
          <cell r="AC164">
            <v>144368.38083908678</v>
          </cell>
          <cell r="AD164">
            <v>141070.35812402033</v>
          </cell>
          <cell r="AE164">
            <v>136977.2845553442</v>
          </cell>
          <cell r="AF164">
            <v>132077.94145856728</v>
          </cell>
          <cell r="AG164">
            <v>126408.86274388256</v>
          </cell>
          <cell r="AH164">
            <v>120084.19679401793</v>
          </cell>
        </row>
        <row r="165">
          <cell r="D165">
            <v>1552681.3817703528</v>
          </cell>
          <cell r="E165">
            <v>1538303.3706341099</v>
          </cell>
          <cell r="F165">
            <v>1524103.6884771769</v>
          </cell>
          <cell r="G165">
            <v>1510080.0651394208</v>
          </cell>
          <cell r="H165">
            <v>1496229.5875499144</v>
          </cell>
          <cell r="I165">
            <v>1482548.1080859238</v>
          </cell>
          <cell r="J165">
            <v>1467296.1004413976</v>
          </cell>
          <cell r="K165">
            <v>1452218.6645278551</v>
          </cell>
          <cell r="L165">
            <v>1437297.665918326</v>
          </cell>
          <cell r="M165">
            <v>1422502.670854134</v>
          </cell>
          <cell r="N165">
            <v>1407782.2345219047</v>
          </cell>
          <cell r="O165">
            <v>1374614.0029442431</v>
          </cell>
          <cell r="P165">
            <v>1344939.0109380144</v>
          </cell>
          <cell r="Q165">
            <v>1312667.7733611639</v>
          </cell>
          <cell r="R165">
            <v>1280961.8554522023</v>
          </cell>
          <cell r="S165">
            <v>1249815.3094029427</v>
          </cell>
          <cell r="T165">
            <v>1219447.605223154</v>
          </cell>
          <cell r="U165">
            <v>1189808.1619059911</v>
          </cell>
          <cell r="V165">
            <v>1161033.8230168512</v>
          </cell>
          <cell r="W165">
            <v>1133238.0040736995</v>
          </cell>
          <cell r="X165">
            <v>1106484.1777409294</v>
          </cell>
          <cell r="Y165">
            <v>1062348.351233141</v>
          </cell>
          <cell r="Z165">
            <v>1027718.6189504982</v>
          </cell>
          <cell r="AA165">
            <v>994870.7100245076</v>
          </cell>
          <cell r="AB165">
            <v>963690.3855877897</v>
          </cell>
          <cell r="AC165">
            <v>933507.28204951505</v>
          </cell>
          <cell r="AD165">
            <v>904899.35938385176</v>
          </cell>
          <cell r="AE165">
            <v>877816.32598624495</v>
          </cell>
          <cell r="AF165">
            <v>852170.24453418679</v>
          </cell>
          <cell r="AG165">
            <v>827923.02935979248</v>
          </cell>
          <cell r="AH165">
            <v>805116.24762861896</v>
          </cell>
        </row>
      </sheetData>
      <sheetData sheetId="7">
        <row r="4">
          <cell r="D4">
            <v>1127444.3500000006</v>
          </cell>
          <cell r="E4">
            <v>1127444.3500000006</v>
          </cell>
          <cell r="F4">
            <v>1127444.3500000006</v>
          </cell>
          <cell r="G4">
            <v>1127444.3500000006</v>
          </cell>
          <cell r="H4">
            <v>1127444.3500000006</v>
          </cell>
          <cell r="I4">
            <v>1127444.3500000006</v>
          </cell>
          <cell r="J4">
            <v>1127444.3500000006</v>
          </cell>
          <cell r="K4">
            <v>1127444.3500000006</v>
          </cell>
          <cell r="L4">
            <v>1127444.3500000006</v>
          </cell>
          <cell r="M4">
            <v>1127444.3500000006</v>
          </cell>
          <cell r="N4">
            <v>1127444.3500000006</v>
          </cell>
          <cell r="O4">
            <v>1127444.3500000006</v>
          </cell>
          <cell r="P4">
            <v>1127444.3500000006</v>
          </cell>
          <cell r="Q4">
            <v>1127444.3500000006</v>
          </cell>
          <cell r="R4">
            <v>1127444.3500000006</v>
          </cell>
          <cell r="S4">
            <v>1127444.3500000006</v>
          </cell>
          <cell r="T4">
            <v>1127444.3500000006</v>
          </cell>
          <cell r="U4">
            <v>1127444.3500000006</v>
          </cell>
          <cell r="V4">
            <v>1127444.3500000006</v>
          </cell>
          <cell r="W4">
            <v>1127444.3500000006</v>
          </cell>
          <cell r="X4">
            <v>1127444.3500000006</v>
          </cell>
          <cell r="Y4">
            <v>1127444.3500000006</v>
          </cell>
          <cell r="Z4">
            <v>1127444.3500000006</v>
          </cell>
          <cell r="AA4">
            <v>1127444.3500000006</v>
          </cell>
          <cell r="AB4">
            <v>1127444.3500000006</v>
          </cell>
          <cell r="AC4">
            <v>1127444.3500000006</v>
          </cell>
          <cell r="AD4">
            <v>1127444.3500000006</v>
          </cell>
          <cell r="AE4">
            <v>1127444.3500000006</v>
          </cell>
          <cell r="AF4">
            <v>1127444.3500000006</v>
          </cell>
          <cell r="AG4">
            <v>1127444.3500000006</v>
          </cell>
          <cell r="AH4">
            <v>1127444.3500000006</v>
          </cell>
        </row>
        <row r="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row>
        <row r="6">
          <cell r="D6">
            <v>185951.33244226652</v>
          </cell>
          <cell r="E6">
            <v>189112.50509378503</v>
          </cell>
          <cell r="F6">
            <v>192327.41768037935</v>
          </cell>
          <cell r="G6">
            <v>195596.9837809458</v>
          </cell>
          <cell r="H6">
            <v>198922.13250522185</v>
          </cell>
          <cell r="I6">
            <v>202303.80875781059</v>
          </cell>
          <cell r="J6">
            <v>205742.97350669335</v>
          </cell>
          <cell r="K6">
            <v>209240.60405630711</v>
          </cell>
          <cell r="L6">
            <v>212797.69432526431</v>
          </cell>
          <cell r="M6">
            <v>216415.2551287938</v>
          </cell>
          <cell r="N6">
            <v>220094.31446598328</v>
          </cell>
          <cell r="O6">
            <v>223835.91781190498</v>
          </cell>
          <cell r="P6">
            <v>227641.12841470735</v>
          </cell>
          <cell r="Q6">
            <v>231511.02759775735</v>
          </cell>
          <cell r="R6">
            <v>235446.71506691919</v>
          </cell>
          <cell r="S6">
            <v>239449.3092230568</v>
          </cell>
          <cell r="T6">
            <v>243519.94747984875</v>
          </cell>
          <cell r="U6">
            <v>247659.78658700615</v>
          </cell>
          <cell r="V6">
            <v>251870.00295898522</v>
          </cell>
          <cell r="W6">
            <v>256151.79300928794</v>
          </cell>
          <cell r="X6">
            <v>260506.37349044581</v>
          </cell>
          <cell r="Y6">
            <v>264934.98183978337</v>
          </cell>
          <cell r="Z6">
            <v>269438.87653105968</v>
          </cell>
          <cell r="AA6">
            <v>274019.33743208769</v>
          </cell>
          <cell r="AB6">
            <v>278677.66616843315</v>
          </cell>
          <cell r="AC6">
            <v>283415.18649329647</v>
          </cell>
          <cell r="AD6">
            <v>288233.24466368248</v>
          </cell>
          <cell r="AE6">
            <v>293133.20982296503</v>
          </cell>
          <cell r="AF6">
            <v>298116.4743899554</v>
          </cell>
          <cell r="AG6">
            <v>303184.45445458463</v>
          </cell>
          <cell r="AH6">
            <v>308338.59018031252</v>
          </cell>
        </row>
        <row r="7">
          <cell r="D7">
            <v>0</v>
          </cell>
          <cell r="E7">
            <v>378.22501018757015</v>
          </cell>
          <cell r="F7">
            <v>769.30967072151759</v>
          </cell>
          <cell r="G7">
            <v>1173.581902685675</v>
          </cell>
          <cell r="H7">
            <v>1591.3770600417752</v>
          </cell>
          <cell r="I7">
            <v>2023.0380875781063</v>
          </cell>
          <cell r="J7">
            <v>2468.9156820803205</v>
          </cell>
          <cell r="K7">
            <v>2929.3684567883001</v>
          </cell>
          <cell r="L7">
            <v>3404.7631092042297</v>
          </cell>
          <cell r="M7">
            <v>3895.4745923182895</v>
          </cell>
          <cell r="N7">
            <v>4401.8862893196665</v>
          </cell>
          <cell r="O7">
            <v>5595.8979452976246</v>
          </cell>
          <cell r="P7">
            <v>6829.2338524412198</v>
          </cell>
          <cell r="Q7">
            <v>8102.8859659215059</v>
          </cell>
          <cell r="R7">
            <v>9417.86860267677</v>
          </cell>
          <cell r="S7">
            <v>10775.218915037556</v>
          </cell>
          <cell r="T7">
            <v>12175.997373992437</v>
          </cell>
          <cell r="U7">
            <v>13621.288262285339</v>
          </cell>
          <cell r="V7">
            <v>15112.200177539113</v>
          </cell>
          <cell r="W7">
            <v>16649.866545603712</v>
          </cell>
          <cell r="X7">
            <v>18235.446144331207</v>
          </cell>
          <cell r="Y7">
            <v>19340.253674304186</v>
          </cell>
          <cell r="Z7">
            <v>20477.354616360539</v>
          </cell>
          <cell r="AA7">
            <v>21647.527657134928</v>
          </cell>
          <cell r="AB7">
            <v>22851.56862581152</v>
          </cell>
          <cell r="AC7">
            <v>24090.2908519302</v>
          </cell>
          <cell r="AD7">
            <v>25364.525530404062</v>
          </cell>
          <cell r="AE7">
            <v>26675.122093889822</v>
          </cell>
          <cell r="AF7">
            <v>28022.948592655808</v>
          </cell>
          <cell r="AG7">
            <v>29408.89208209471</v>
          </cell>
          <cell r="AH7">
            <v>30833.859018031253</v>
          </cell>
        </row>
        <row r="8">
          <cell r="D8">
            <v>185951.33244226652</v>
          </cell>
          <cell r="E8">
            <v>189490.7301039726</v>
          </cell>
          <cell r="F8">
            <v>193096.72735110088</v>
          </cell>
          <cell r="G8">
            <v>196770.56568363146</v>
          </cell>
          <cell r="H8">
            <v>200513.50956526361</v>
          </cell>
          <cell r="I8">
            <v>204326.8468453887</v>
          </cell>
          <cell r="J8">
            <v>208211.88918877367</v>
          </cell>
          <cell r="K8">
            <v>212169.97251309542</v>
          </cell>
          <cell r="L8">
            <v>216202.45743446855</v>
          </cell>
          <cell r="M8">
            <v>220310.72972111209</v>
          </cell>
          <cell r="N8">
            <v>224496.20075530294</v>
          </cell>
          <cell r="O8">
            <v>229431.8157572026</v>
          </cell>
          <cell r="P8">
            <v>234470.36226714856</v>
          </cell>
          <cell r="Q8">
            <v>239613.91356367886</v>
          </cell>
          <cell r="R8">
            <v>244864.58366959597</v>
          </cell>
          <cell r="S8">
            <v>250224.52813809435</v>
          </cell>
          <cell r="T8">
            <v>255695.94485384118</v>
          </cell>
          <cell r="U8">
            <v>261281.0748492915</v>
          </cell>
          <cell r="V8">
            <v>266982.20313652436</v>
          </cell>
          <cell r="W8">
            <v>272801.65955489164</v>
          </cell>
          <cell r="X8">
            <v>278741.81963477703</v>
          </cell>
          <cell r="Y8">
            <v>284275.23551408754</v>
          </cell>
          <cell r="Z8">
            <v>289916.23114742024</v>
          </cell>
          <cell r="AA8">
            <v>295666.86508922261</v>
          </cell>
          <cell r="AB8">
            <v>301529.23479424469</v>
          </cell>
          <cell r="AC8">
            <v>307505.47734522668</v>
          </cell>
          <cell r="AD8">
            <v>313597.77019408654</v>
          </cell>
          <cell r="AE8">
            <v>319808.33191685483</v>
          </cell>
          <cell r="AF8">
            <v>326139.42298261123</v>
          </cell>
          <cell r="AG8">
            <v>332593.34653667931</v>
          </cell>
          <cell r="AH8">
            <v>339172.44919834379</v>
          </cell>
        </row>
        <row r="9">
          <cell r="D9">
            <v>0</v>
          </cell>
          <cell r="E9">
            <v>625.31940934310956</v>
          </cell>
          <cell r="F9">
            <v>1274.4384005172658</v>
          </cell>
          <cell r="G9">
            <v>1948.0286002679516</v>
          </cell>
          <cell r="H9">
            <v>2646.7783262614798</v>
          </cell>
          <cell r="I9">
            <v>3371.3929729489137</v>
          </cell>
          <cell r="J9">
            <v>4122.5954059377191</v>
          </cell>
          <cell r="K9">
            <v>4901.1263650525043</v>
          </cell>
          <cell r="L9">
            <v>5707.7448762699696</v>
          </cell>
          <cell r="M9">
            <v>6543.2286727170303</v>
          </cell>
          <cell r="N9">
            <v>7408.3746249249971</v>
          </cell>
          <cell r="O9">
            <v>9842.6248959839922</v>
          </cell>
          <cell r="P9">
            <v>12380.035127705447</v>
          </cell>
          <cell r="Q9">
            <v>15023.792380442666</v>
          </cell>
          <cell r="R9">
            <v>17777.168774412672</v>
          </cell>
          <cell r="S9">
            <v>20643.523571392783</v>
          </cell>
          <cell r="T9">
            <v>23626.305304494927</v>
          </cell>
          <cell r="U9">
            <v>26729.053957082524</v>
          </cell>
          <cell r="V9">
            <v>29955.403191918042</v>
          </cell>
          <cell r="W9">
            <v>33309.082631652273</v>
          </cell>
          <cell r="X9">
            <v>36793.920191790567</v>
          </cell>
          <cell r="Y9">
            <v>43152.980751038493</v>
          </cell>
          <cell r="Z9">
            <v>49749.625264897317</v>
          </cell>
          <cell r="AA9">
            <v>56590.637978077219</v>
          </cell>
          <cell r="AB9">
            <v>63682.974388544484</v>
          </cell>
          <cell r="AC9">
            <v>71033.765266747359</v>
          </cell>
          <cell r="AD9">
            <v>78650.320764676915</v>
          </cell>
          <cell r="AE9">
            <v>86540.134616700918</v>
          </cell>
          <cell r="AF9">
            <v>94710.8884341503</v>
          </cell>
          <cell r="AG9">
            <v>103170.45609567792</v>
          </cell>
          <cell r="AH9">
            <v>111926.90823545346</v>
          </cell>
        </row>
        <row r="10">
          <cell r="D10">
            <v>0</v>
          </cell>
          <cell r="E10">
            <v>396.61736245872197</v>
          </cell>
          <cell r="F10">
            <v>805.65361359245128</v>
          </cell>
          <cell r="G10">
            <v>1227.3819836251901</v>
          </cell>
          <cell r="H10">
            <v>1662.0805424076182</v>
          </cell>
          <cell r="I10">
            <v>2110.0322656606181</v>
          </cell>
          <cell r="J10">
            <v>2571.525101663733</v>
          </cell>
          <cell r="K10">
            <v>3046.8520383762311</v>
          </cell>
          <cell r="L10">
            <v>3536.3111709777368</v>
          </cell>
          <cell r="M10">
            <v>4040.2057698146668</v>
          </cell>
          <cell r="N10">
            <v>4558.8443487379373</v>
          </cell>
          <cell r="O10">
            <v>5994.7849105112682</v>
          </cell>
          <cell r="P10">
            <v>7462.2349918852897</v>
          </cell>
          <cell r="Q10">
            <v>8961.145835211124</v>
          </cell>
          <cell r="R10">
            <v>10491.438568157469</v>
          </cell>
          <cell r="S10">
            <v>12053.002739751832</v>
          </cell>
          <cell r="T10">
            <v>13645.694805501562</v>
          </cell>
          <cell r="U10">
            <v>15269.336560082806</v>
          </cell>
          <cell r="V10">
            <v>16923.713516044896</v>
          </cell>
          <cell r="W10">
            <v>18608.573226935696</v>
          </cell>
          <cell r="X10">
            <v>20323.623553210866</v>
          </cell>
          <cell r="Y10">
            <v>23292.409810110537</v>
          </cell>
          <cell r="Z10">
            <v>26226.193362371505</v>
          </cell>
          <cell r="AA10">
            <v>29119.484462137509</v>
          </cell>
          <cell r="AB10">
            <v>31966.537398526107</v>
          </cell>
          <cell r="AC10">
            <v>34761.34167553646</v>
          </cell>
          <cell r="AD10">
            <v>37497.612928933777</v>
          </cell>
          <cell r="AE10">
            <v>40168.783575086505</v>
          </cell>
          <cell r="AF10">
            <v>42767.993184555577</v>
          </cell>
          <cell r="AG10">
            <v>45288.078573053674</v>
          </cell>
          <cell r="AH10">
            <v>47721.563602206967</v>
          </cell>
        </row>
        <row r="11">
          <cell r="D11">
            <v>0</v>
          </cell>
          <cell r="E11">
            <v>1021.9367718018316</v>
          </cell>
          <cell r="F11">
            <v>2080.0920141097172</v>
          </cell>
          <cell r="G11">
            <v>3175.4105838931418</v>
          </cell>
          <cell r="H11">
            <v>4308.8588686690982</v>
          </cell>
          <cell r="I11">
            <v>5481.4252386095322</v>
          </cell>
          <cell r="J11">
            <v>6694.1205076014521</v>
          </cell>
          <cell r="K11">
            <v>7947.978403428735</v>
          </cell>
          <cell r="L11">
            <v>9244.0560472477064</v>
          </cell>
          <cell r="M11">
            <v>10583.434442531698</v>
          </cell>
          <cell r="N11">
            <v>11967.218973662933</v>
          </cell>
          <cell r="O11">
            <v>15837.40980649526</v>
          </cell>
          <cell r="P11">
            <v>19842.270119590736</v>
          </cell>
          <cell r="Q11">
            <v>23984.93821565379</v>
          </cell>
          <cell r="R11">
            <v>28268.60734257014</v>
          </cell>
          <cell r="S11">
            <v>32696.526311144615</v>
          </cell>
          <cell r="T11">
            <v>37272.000109996487</v>
          </cell>
          <cell r="U11">
            <v>41998.390517165331</v>
          </cell>
          <cell r="V11">
            <v>46879.116707962938</v>
          </cell>
          <cell r="W11">
            <v>51917.655858587968</v>
          </cell>
          <cell r="X11">
            <v>57117.543745001429</v>
          </cell>
          <cell r="Y11">
            <v>66445.390561149034</v>
          </cell>
          <cell r="Z11">
            <v>75975.818627268818</v>
          </cell>
          <cell r="AA11">
            <v>85710.122440214735</v>
          </cell>
          <cell r="AB11">
            <v>95649.511787070587</v>
          </cell>
          <cell r="AC11">
            <v>105795.10694228382</v>
          </cell>
          <cell r="AD11">
            <v>116147.93369361068</v>
          </cell>
          <cell r="AE11">
            <v>126708.91819178742</v>
          </cell>
          <cell r="AF11">
            <v>137478.88161870587</v>
          </cell>
          <cell r="AG11">
            <v>148458.53466873159</v>
          </cell>
          <cell r="AH11">
            <v>159648.47183766041</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D13">
            <v>185951.33244226652</v>
          </cell>
          <cell r="E13">
            <v>188468.79333217078</v>
          </cell>
          <cell r="F13">
            <v>191016.63533699117</v>
          </cell>
          <cell r="G13">
            <v>193595.15509973833</v>
          </cell>
          <cell r="H13">
            <v>196204.6506965945</v>
          </cell>
          <cell r="I13">
            <v>198845.42160677916</v>
          </cell>
          <cell r="J13">
            <v>201517.76868117222</v>
          </cell>
          <cell r="K13">
            <v>204221.99410966667</v>
          </cell>
          <cell r="L13">
            <v>206958.40138722086</v>
          </cell>
          <cell r="M13">
            <v>209727.29527858039</v>
          </cell>
          <cell r="N13">
            <v>212528.98178164</v>
          </cell>
          <cell r="O13">
            <v>213594.40595070733</v>
          </cell>
          <cell r="P13">
            <v>214628.09214755782</v>
          </cell>
          <cell r="Q13">
            <v>215628.97534802507</v>
          </cell>
          <cell r="R13">
            <v>216595.97632702583</v>
          </cell>
          <cell r="S13">
            <v>217528.00182694974</v>
          </cell>
          <cell r="T13">
            <v>218423.94474384468</v>
          </cell>
          <cell r="U13">
            <v>219282.68433212617</v>
          </cell>
          <cell r="V13">
            <v>220103.08642856142</v>
          </cell>
          <cell r="W13">
            <v>220884.00369630367</v>
          </cell>
          <cell r="X13">
            <v>221624.2758897756</v>
          </cell>
          <cell r="Y13">
            <v>217829.8449529385</v>
          </cell>
          <cell r="Z13">
            <v>213940.41252015141</v>
          </cell>
          <cell r="AA13">
            <v>209956.74264900788</v>
          </cell>
          <cell r="AB13">
            <v>205879.72300717409</v>
          </cell>
          <cell r="AC13">
            <v>201710.37040294288</v>
          </cell>
          <cell r="AD13">
            <v>197449.83650047585</v>
          </cell>
          <cell r="AE13">
            <v>193099.4137250674</v>
          </cell>
          <cell r="AF13">
            <v>188660.54136390536</v>
          </cell>
          <cell r="AG13">
            <v>184134.81186794772</v>
          </cell>
          <cell r="AH13">
            <v>179523.97736068338</v>
          </cell>
        </row>
        <row r="14">
          <cell r="D14">
            <v>435529.06307600881</v>
          </cell>
          <cell r="E14">
            <v>435529.06307600881</v>
          </cell>
          <cell r="F14">
            <v>435529.06307600881</v>
          </cell>
          <cell r="G14">
            <v>435529.06307600881</v>
          </cell>
          <cell r="H14">
            <v>435529.06307600881</v>
          </cell>
          <cell r="I14">
            <v>435529.06307600881</v>
          </cell>
          <cell r="J14">
            <v>435529.06307600881</v>
          </cell>
          <cell r="K14">
            <v>435529.06307600881</v>
          </cell>
          <cell r="L14">
            <v>435529.06307600881</v>
          </cell>
          <cell r="M14">
            <v>435529.06307600881</v>
          </cell>
          <cell r="N14">
            <v>435529.06307600881</v>
          </cell>
          <cell r="O14">
            <v>435529.06307600881</v>
          </cell>
          <cell r="P14">
            <v>435529.06307600881</v>
          </cell>
          <cell r="Q14">
            <v>435529.06307600881</v>
          </cell>
          <cell r="R14">
            <v>435529.06307600881</v>
          </cell>
          <cell r="S14">
            <v>435529.06307600881</v>
          </cell>
          <cell r="T14">
            <v>435529.06307600881</v>
          </cell>
          <cell r="U14">
            <v>435529.06307600881</v>
          </cell>
          <cell r="V14">
            <v>435529.06307600881</v>
          </cell>
          <cell r="W14">
            <v>435529.06307600881</v>
          </cell>
          <cell r="X14">
            <v>435529.06307600881</v>
          </cell>
          <cell r="Y14">
            <v>435529.06307600881</v>
          </cell>
          <cell r="Z14">
            <v>435529.06307600881</v>
          </cell>
          <cell r="AA14">
            <v>435529.06307600881</v>
          </cell>
          <cell r="AB14">
            <v>435529.06307600881</v>
          </cell>
          <cell r="AC14">
            <v>435529.06307600881</v>
          </cell>
          <cell r="AD14">
            <v>435529.06307600881</v>
          </cell>
          <cell r="AE14">
            <v>435529.06307600881</v>
          </cell>
          <cell r="AF14">
            <v>435529.06307600881</v>
          </cell>
          <cell r="AG14">
            <v>435529.06307600881</v>
          </cell>
          <cell r="AH14">
            <v>435529.06307600881</v>
          </cell>
        </row>
        <row r="15">
          <cell r="D15">
            <v>0</v>
          </cell>
          <cell r="E15">
            <v>160.71022427504724</v>
          </cell>
          <cell r="F15">
            <v>321.42044855009448</v>
          </cell>
          <cell r="G15">
            <v>482.1306728251418</v>
          </cell>
          <cell r="H15">
            <v>642.84089710018895</v>
          </cell>
          <cell r="I15">
            <v>803.55112137523622</v>
          </cell>
          <cell r="J15">
            <v>964.2613456502836</v>
          </cell>
          <cell r="K15">
            <v>1124.9715699253309</v>
          </cell>
          <cell r="L15">
            <v>1285.6817942003779</v>
          </cell>
          <cell r="M15">
            <v>1446.3920184754252</v>
          </cell>
          <cell r="N15">
            <v>1607.1022427504724</v>
          </cell>
          <cell r="O15">
            <v>2428.5100557118253</v>
          </cell>
          <cell r="P15">
            <v>3249.9178686731775</v>
          </cell>
          <cell r="Q15">
            <v>4071.3256816345311</v>
          </cell>
          <cell r="R15">
            <v>4892.7334945958837</v>
          </cell>
          <cell r="S15">
            <v>5714.1413075572373</v>
          </cell>
          <cell r="T15">
            <v>6535.5491205185899</v>
          </cell>
          <cell r="U15">
            <v>7356.9569334799417</v>
          </cell>
          <cell r="V15">
            <v>8178.3647464412952</v>
          </cell>
          <cell r="W15">
            <v>8999.7725594026469</v>
          </cell>
          <cell r="X15">
            <v>9821.1803723640005</v>
          </cell>
          <cell r="Y15">
            <v>10624.731493739237</v>
          </cell>
          <cell r="Z15">
            <v>11428.282615114471</v>
          </cell>
          <cell r="AA15">
            <v>12231.833736489709</v>
          </cell>
          <cell r="AB15">
            <v>13035.384857864943</v>
          </cell>
          <cell r="AC15">
            <v>13838.935979240181</v>
          </cell>
          <cell r="AD15">
            <v>14642.487100615417</v>
          </cell>
          <cell r="AE15">
            <v>15446.038221990653</v>
          </cell>
          <cell r="AF15">
            <v>16249.589343365889</v>
          </cell>
          <cell r="AG15">
            <v>17053.140464741125</v>
          </cell>
          <cell r="AH15">
            <v>17856.691586116362</v>
          </cell>
        </row>
        <row r="16">
          <cell r="D16">
            <v>0</v>
          </cell>
          <cell r="E16">
            <v>1275.2290966865539</v>
          </cell>
          <cell r="F16">
            <v>2550.4581933731079</v>
          </cell>
          <cell r="G16">
            <v>3825.6872900596609</v>
          </cell>
          <cell r="H16">
            <v>5100.9163867462157</v>
          </cell>
          <cell r="I16">
            <v>6376.1454834327687</v>
          </cell>
          <cell r="J16">
            <v>7651.3745801193218</v>
          </cell>
          <cell r="K16">
            <v>8926.6036768058748</v>
          </cell>
          <cell r="L16">
            <v>10201.832773492431</v>
          </cell>
          <cell r="M16">
            <v>11477.061870178986</v>
          </cell>
          <cell r="N16">
            <v>12752.290966865537</v>
          </cell>
          <cell r="O16">
            <v>14771.403703285912</v>
          </cell>
          <cell r="P16">
            <v>16790.516439706291</v>
          </cell>
          <cell r="Q16">
            <v>18809.629176126666</v>
          </cell>
          <cell r="R16">
            <v>20828.741912547048</v>
          </cell>
          <cell r="S16">
            <v>22847.854648967423</v>
          </cell>
          <cell r="T16">
            <v>24866.967385387801</v>
          </cell>
          <cell r="U16">
            <v>26886.080121808176</v>
          </cell>
          <cell r="V16">
            <v>28905.192858228555</v>
          </cell>
          <cell r="W16">
            <v>30924.305594648926</v>
          </cell>
          <cell r="X16">
            <v>32943.418331069304</v>
          </cell>
          <cell r="Y16">
            <v>34962.531067489683</v>
          </cell>
          <cell r="Z16">
            <v>36981.643803910054</v>
          </cell>
          <cell r="AA16">
            <v>39000.756540330432</v>
          </cell>
          <cell r="AB16">
            <v>41019.869276750818</v>
          </cell>
          <cell r="AC16">
            <v>43038.982013171197</v>
          </cell>
          <cell r="AD16">
            <v>45058.094749591575</v>
          </cell>
          <cell r="AE16">
            <v>47077.207486011946</v>
          </cell>
          <cell r="AF16">
            <v>49096.320222432318</v>
          </cell>
          <cell r="AG16">
            <v>51115.432958852696</v>
          </cell>
          <cell r="AH16">
            <v>53134.545695273075</v>
          </cell>
        </row>
        <row r="17">
          <cell r="D17">
            <v>0</v>
          </cell>
          <cell r="E17">
            <v>1435.9393209616012</v>
          </cell>
          <cell r="F17">
            <v>2871.8786419232024</v>
          </cell>
          <cell r="G17">
            <v>4307.8179628848029</v>
          </cell>
          <cell r="H17">
            <v>5743.7572838464048</v>
          </cell>
          <cell r="I17">
            <v>7179.6966048080048</v>
          </cell>
          <cell r="J17">
            <v>8615.6359257696058</v>
          </cell>
          <cell r="K17">
            <v>10051.575246731205</v>
          </cell>
          <cell r="L17">
            <v>11487.51456769281</v>
          </cell>
          <cell r="M17">
            <v>12923.453888654411</v>
          </cell>
          <cell r="N17">
            <v>14359.39320961601</v>
          </cell>
          <cell r="O17">
            <v>17199.913758997736</v>
          </cell>
          <cell r="P17">
            <v>20040.434308379467</v>
          </cell>
          <cell r="Q17">
            <v>22880.954857761197</v>
          </cell>
          <cell r="R17">
            <v>25721.475407142931</v>
          </cell>
          <cell r="S17">
            <v>28561.995956524661</v>
          </cell>
          <cell r="T17">
            <v>31402.516505906391</v>
          </cell>
          <cell r="U17">
            <v>34243.037055288121</v>
          </cell>
          <cell r="V17">
            <v>37083.557604669848</v>
          </cell>
          <cell r="W17">
            <v>39924.078154051575</v>
          </cell>
          <cell r="X17">
            <v>42764.598703433308</v>
          </cell>
          <cell r="Y17">
            <v>45587.262561228919</v>
          </cell>
          <cell r="Z17">
            <v>48409.926419024523</v>
          </cell>
          <cell r="AA17">
            <v>51232.590276820141</v>
          </cell>
          <cell r="AB17">
            <v>54055.25413461576</v>
          </cell>
          <cell r="AC17">
            <v>56877.917992411378</v>
          </cell>
          <cell r="AD17">
            <v>59700.581850206989</v>
          </cell>
          <cell r="AE17">
            <v>62523.2457080026</v>
          </cell>
          <cell r="AF17">
            <v>65345.909565798211</v>
          </cell>
          <cell r="AG17">
            <v>68168.573423593829</v>
          </cell>
          <cell r="AH17">
            <v>70991.237281389433</v>
          </cell>
        </row>
        <row r="18">
          <cell r="D18">
            <v>0</v>
          </cell>
          <cell r="E18">
            <v>404.17097053453614</v>
          </cell>
          <cell r="F18">
            <v>808.34194106907228</v>
          </cell>
          <cell r="G18">
            <v>1212.5129116036085</v>
          </cell>
          <cell r="H18">
            <v>1616.6838821381446</v>
          </cell>
          <cell r="I18">
            <v>2020.8548526726806</v>
          </cell>
          <cell r="J18">
            <v>2425.0258232072169</v>
          </cell>
          <cell r="K18">
            <v>2829.196793741753</v>
          </cell>
          <cell r="L18">
            <v>3233.3677642762891</v>
          </cell>
          <cell r="M18">
            <v>3637.5387348108256</v>
          </cell>
          <cell r="N18">
            <v>4041.7097053453613</v>
          </cell>
          <cell r="O18">
            <v>4445.8806758798983</v>
          </cell>
          <cell r="P18">
            <v>4850.0516464144339</v>
          </cell>
          <cell r="Q18">
            <v>5254.2226169489695</v>
          </cell>
          <cell r="R18">
            <v>5658.3935874835061</v>
          </cell>
          <cell r="S18">
            <v>6062.5645580180417</v>
          </cell>
          <cell r="T18">
            <v>6466.7355285525782</v>
          </cell>
          <cell r="U18">
            <v>6870.9064990871148</v>
          </cell>
          <cell r="V18">
            <v>7275.0774696216513</v>
          </cell>
          <cell r="W18">
            <v>7679.248440156186</v>
          </cell>
          <cell r="X18">
            <v>8083.4194106907225</v>
          </cell>
          <cell r="Y18">
            <v>10173.958913455566</v>
          </cell>
          <cell r="Z18">
            <v>10592.066814008534</v>
          </cell>
          <cell r="AA18">
            <v>11010.174714561501</v>
          </cell>
          <cell r="AB18">
            <v>11428.282615114471</v>
          </cell>
          <cell r="AC18">
            <v>11846.390515667439</v>
          </cell>
          <cell r="AD18">
            <v>12264.498416220407</v>
          </cell>
          <cell r="AE18">
            <v>12682.606316773377</v>
          </cell>
          <cell r="AF18">
            <v>13100.714217326344</v>
          </cell>
          <cell r="AG18">
            <v>13518.822117879314</v>
          </cell>
          <cell r="AH18">
            <v>13936.930018432282</v>
          </cell>
        </row>
        <row r="19">
          <cell r="D19">
            <v>0</v>
          </cell>
          <cell r="E19">
            <v>353.64959921771913</v>
          </cell>
          <cell r="F19">
            <v>707.29919843543826</v>
          </cell>
          <cell r="G19">
            <v>1060.9487976531575</v>
          </cell>
          <cell r="H19">
            <v>1414.5983968708765</v>
          </cell>
          <cell r="I19">
            <v>1768.2479960885958</v>
          </cell>
          <cell r="J19">
            <v>2121.897595306315</v>
          </cell>
          <cell r="K19">
            <v>2475.5471945240338</v>
          </cell>
          <cell r="L19">
            <v>2829.196793741753</v>
          </cell>
          <cell r="M19">
            <v>3182.8463929594727</v>
          </cell>
          <cell r="N19">
            <v>3536.4959921771915</v>
          </cell>
          <cell r="O19">
            <v>3890.1455913949108</v>
          </cell>
          <cell r="P19">
            <v>3999.8989152900645</v>
          </cell>
          <cell r="Q19">
            <v>4463.3018384029383</v>
          </cell>
          <cell r="R19">
            <v>4926.7047615158126</v>
          </cell>
          <cell r="S19">
            <v>5390.1076846286851</v>
          </cell>
          <cell r="T19">
            <v>5853.5106077415585</v>
          </cell>
          <cell r="U19">
            <v>6316.9135308544319</v>
          </cell>
          <cell r="V19">
            <v>6780.3164539673062</v>
          </cell>
          <cell r="W19">
            <v>7243.7193770801796</v>
          </cell>
          <cell r="X19">
            <v>7707.1223001930521</v>
          </cell>
          <cell r="Y19">
            <v>8572.9540775881578</v>
          </cell>
          <cell r="Z19">
            <v>8975.3829318703902</v>
          </cell>
          <cell r="AA19">
            <v>9377.8117861526225</v>
          </cell>
          <cell r="AB19">
            <v>9780.2406404348549</v>
          </cell>
          <cell r="AC19">
            <v>10182.669494717085</v>
          </cell>
          <cell r="AD19">
            <v>10585.098348999318</v>
          </cell>
          <cell r="AE19">
            <v>10987.52720328155</v>
          </cell>
          <cell r="AF19">
            <v>11389.956057563782</v>
          </cell>
          <cell r="AG19">
            <v>11792.384911846017</v>
          </cell>
          <cell r="AH19">
            <v>12194.813766128247</v>
          </cell>
        </row>
        <row r="20">
          <cell r="D20">
            <v>0</v>
          </cell>
          <cell r="E20">
            <v>757.82056975225532</v>
          </cell>
          <cell r="F20">
            <v>1515.6411395045106</v>
          </cell>
          <cell r="G20">
            <v>2273.461709256766</v>
          </cell>
          <cell r="H20">
            <v>3031.2822790090213</v>
          </cell>
          <cell r="I20">
            <v>3789.1028487612766</v>
          </cell>
          <cell r="J20">
            <v>4546.9234185135319</v>
          </cell>
          <cell r="K20">
            <v>5304.7439882657873</v>
          </cell>
          <cell r="L20">
            <v>6062.5645580180426</v>
          </cell>
          <cell r="M20">
            <v>6820.3851277702979</v>
          </cell>
          <cell r="N20">
            <v>7578.2056975225532</v>
          </cell>
          <cell r="O20">
            <v>8336.0262672748086</v>
          </cell>
          <cell r="P20">
            <v>8849.9505617044979</v>
          </cell>
          <cell r="Q20">
            <v>9717.5244553519078</v>
          </cell>
          <cell r="R20">
            <v>10585.09834899932</v>
          </cell>
          <cell r="S20">
            <v>11452.672242646728</v>
          </cell>
          <cell r="T20">
            <v>12320.246136294136</v>
          </cell>
          <cell r="U20">
            <v>13187.820029941548</v>
          </cell>
          <cell r="V20">
            <v>14055.393923588957</v>
          </cell>
          <cell r="W20">
            <v>14922.967817236366</v>
          </cell>
          <cell r="X20">
            <v>15790.541710883776</v>
          </cell>
          <cell r="Y20">
            <v>18746.912991043726</v>
          </cell>
          <cell r="Z20">
            <v>19567.449745878926</v>
          </cell>
          <cell r="AA20">
            <v>20387.986500714123</v>
          </cell>
          <cell r="AB20">
            <v>21208.523255549328</v>
          </cell>
          <cell r="AC20">
            <v>22029.060010384525</v>
          </cell>
          <cell r="AD20">
            <v>22849.596765219725</v>
          </cell>
          <cell r="AE20">
            <v>23670.133520054929</v>
          </cell>
          <cell r="AF20">
            <v>24490.670274890126</v>
          </cell>
          <cell r="AG20">
            <v>25311.20702972533</v>
          </cell>
          <cell r="AH20">
            <v>26131.743784560531</v>
          </cell>
        </row>
        <row r="21">
          <cell r="D21">
            <v>435529.06307600881</v>
          </cell>
          <cell r="E21">
            <v>433335.30318529496</v>
          </cell>
          <cell r="F21">
            <v>431141.54329458112</v>
          </cell>
          <cell r="G21">
            <v>428947.78340386727</v>
          </cell>
          <cell r="H21">
            <v>426754.02351315343</v>
          </cell>
          <cell r="I21">
            <v>424560.26362243958</v>
          </cell>
          <cell r="J21">
            <v>422366.50373172562</v>
          </cell>
          <cell r="K21">
            <v>420172.74384101178</v>
          </cell>
          <cell r="L21">
            <v>417978.98395029793</v>
          </cell>
          <cell r="M21">
            <v>415785.22405958408</v>
          </cell>
          <cell r="N21">
            <v>413591.46416887024</v>
          </cell>
          <cell r="O21">
            <v>409993.12304973626</v>
          </cell>
          <cell r="P21">
            <v>406638.67820592481</v>
          </cell>
          <cell r="Q21">
            <v>402930.58376289567</v>
          </cell>
          <cell r="R21">
            <v>399222.48931986652</v>
          </cell>
          <cell r="S21">
            <v>395514.39487683738</v>
          </cell>
          <cell r="T21">
            <v>391806.30043380824</v>
          </cell>
          <cell r="U21">
            <v>388098.20599077916</v>
          </cell>
          <cell r="V21">
            <v>384390.11154775001</v>
          </cell>
          <cell r="W21">
            <v>380682.01710472087</v>
          </cell>
          <cell r="X21">
            <v>376973.92266169173</v>
          </cell>
          <cell r="Y21">
            <v>371194.88752373616</v>
          </cell>
          <cell r="Z21">
            <v>367551.68691110535</v>
          </cell>
          <cell r="AA21">
            <v>363908.48629847454</v>
          </cell>
          <cell r="AB21">
            <v>360265.28568584373</v>
          </cell>
          <cell r="AC21">
            <v>356622.08507321292</v>
          </cell>
          <cell r="AD21">
            <v>352978.88446058211</v>
          </cell>
          <cell r="AE21">
            <v>349335.6838479513</v>
          </cell>
          <cell r="AF21">
            <v>345692.48323532043</v>
          </cell>
          <cell r="AG21">
            <v>342049.28262268967</v>
          </cell>
          <cell r="AH21">
            <v>338406.08201005886</v>
          </cell>
        </row>
        <row r="22">
          <cell r="D22">
            <v>137707.45987773585</v>
          </cell>
          <cell r="E22">
            <v>137707.45987773585</v>
          </cell>
          <cell r="F22">
            <v>137707.45987773585</v>
          </cell>
          <cell r="G22">
            <v>137707.45987773585</v>
          </cell>
          <cell r="H22">
            <v>137707.45987773585</v>
          </cell>
          <cell r="I22">
            <v>137707.45987773585</v>
          </cell>
          <cell r="J22">
            <v>137707.45987773585</v>
          </cell>
          <cell r="K22">
            <v>137707.45987773585</v>
          </cell>
          <cell r="L22">
            <v>137707.45987773585</v>
          </cell>
          <cell r="M22">
            <v>137707.45987773585</v>
          </cell>
          <cell r="N22">
            <v>137707.45987773585</v>
          </cell>
          <cell r="O22">
            <v>137707.45987773585</v>
          </cell>
          <cell r="P22">
            <v>137707.45987773585</v>
          </cell>
          <cell r="Q22">
            <v>137707.45987773585</v>
          </cell>
          <cell r="R22">
            <v>137707.45987773585</v>
          </cell>
          <cell r="S22">
            <v>137707.45987773585</v>
          </cell>
          <cell r="T22">
            <v>137707.45987773585</v>
          </cell>
          <cell r="U22">
            <v>137707.45987773585</v>
          </cell>
          <cell r="V22">
            <v>137707.45987773585</v>
          </cell>
          <cell r="W22">
            <v>137707.45987773585</v>
          </cell>
          <cell r="X22">
            <v>137707.45987773585</v>
          </cell>
          <cell r="Y22">
            <v>137707.45987773585</v>
          </cell>
          <cell r="Z22">
            <v>137707.45987773585</v>
          </cell>
          <cell r="AA22">
            <v>137707.45987773585</v>
          </cell>
          <cell r="AB22">
            <v>137707.45987773585</v>
          </cell>
          <cell r="AC22">
            <v>137707.45987773585</v>
          </cell>
          <cell r="AD22">
            <v>137707.45987773585</v>
          </cell>
          <cell r="AE22">
            <v>137707.45987773585</v>
          </cell>
          <cell r="AF22">
            <v>137707.45987773585</v>
          </cell>
          <cell r="AG22">
            <v>137707.45987773585</v>
          </cell>
          <cell r="AH22">
            <v>137707.45987773585</v>
          </cell>
        </row>
        <row r="23">
          <cell r="D23">
            <v>0</v>
          </cell>
          <cell r="E23">
            <v>2499.3903967809065</v>
          </cell>
          <cell r="F23">
            <v>4998.780793561813</v>
          </cell>
          <cell r="G23">
            <v>7498.1711903427185</v>
          </cell>
          <cell r="H23">
            <v>9997.5615871236259</v>
          </cell>
          <cell r="I23">
            <v>12496.951983904532</v>
          </cell>
          <cell r="J23">
            <v>14996.342380685437</v>
          </cell>
          <cell r="K23">
            <v>17495.732777466346</v>
          </cell>
          <cell r="L23">
            <v>19995.123174247252</v>
          </cell>
          <cell r="M23">
            <v>22494.513571028154</v>
          </cell>
          <cell r="N23">
            <v>24993.903967809063</v>
          </cell>
          <cell r="O23">
            <v>27493.294364589965</v>
          </cell>
          <cell r="P23">
            <v>29992.684761370874</v>
          </cell>
          <cell r="Q23">
            <v>32492.075158151783</v>
          </cell>
          <cell r="R23">
            <v>34991.465554932685</v>
          </cell>
          <cell r="S23">
            <v>37490.855951713587</v>
          </cell>
          <cell r="T23">
            <v>39990.246348494496</v>
          </cell>
          <cell r="U23">
            <v>42489.636745275406</v>
          </cell>
          <cell r="V23">
            <v>44989.027142056315</v>
          </cell>
          <cell r="W23">
            <v>47488.417538837217</v>
          </cell>
          <cell r="X23">
            <v>49987.807935618126</v>
          </cell>
          <cell r="Y23">
            <v>52562.937435331783</v>
          </cell>
          <cell r="Z23">
            <v>55138.066935045441</v>
          </cell>
          <cell r="AA23">
            <v>57713.196434759106</v>
          </cell>
          <cell r="AB23">
            <v>60288.32593447277</v>
          </cell>
          <cell r="AC23">
            <v>62863.455434186428</v>
          </cell>
          <cell r="AD23">
            <v>65438.584933900092</v>
          </cell>
          <cell r="AE23">
            <v>68013.714433613743</v>
          </cell>
          <cell r="AF23">
            <v>70588.8439333274</v>
          </cell>
          <cell r="AG23">
            <v>73163.973433041072</v>
          </cell>
          <cell r="AH23">
            <v>75739.102932754729</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D25">
            <v>137707.45987773585</v>
          </cell>
          <cell r="E25">
            <v>135208.06948095493</v>
          </cell>
          <cell r="F25">
            <v>132708.67908417404</v>
          </cell>
          <cell r="G25">
            <v>130209.28868739313</v>
          </cell>
          <cell r="H25">
            <v>127709.89829061223</v>
          </cell>
          <cell r="I25">
            <v>125210.50789383132</v>
          </cell>
          <cell r="J25">
            <v>122711.11749705041</v>
          </cell>
          <cell r="K25">
            <v>120211.72710026951</v>
          </cell>
          <cell r="L25">
            <v>117712.3367034886</v>
          </cell>
          <cell r="M25">
            <v>115212.94630670769</v>
          </cell>
          <cell r="N25">
            <v>112713.55590992678</v>
          </cell>
          <cell r="O25">
            <v>110214.16551314588</v>
          </cell>
          <cell r="P25">
            <v>107714.77511636497</v>
          </cell>
          <cell r="Q25">
            <v>105215.38471958406</v>
          </cell>
          <cell r="R25">
            <v>102715.99432280316</v>
          </cell>
          <cell r="S25">
            <v>100216.60392602226</v>
          </cell>
          <cell r="T25">
            <v>97717.213529241359</v>
          </cell>
          <cell r="U25">
            <v>95217.823132460442</v>
          </cell>
          <cell r="V25">
            <v>92718.432735679526</v>
          </cell>
          <cell r="W25">
            <v>90219.042338898638</v>
          </cell>
          <cell r="X25">
            <v>87719.651942117722</v>
          </cell>
          <cell r="Y25">
            <v>85144.522442404064</v>
          </cell>
          <cell r="Z25">
            <v>82569.392942690407</v>
          </cell>
          <cell r="AA25">
            <v>79994.26344297675</v>
          </cell>
          <cell r="AB25">
            <v>77419.133943263078</v>
          </cell>
          <cell r="AC25">
            <v>74844.00444354942</v>
          </cell>
          <cell r="AD25">
            <v>72268.874943835748</v>
          </cell>
          <cell r="AE25">
            <v>69693.745444122105</v>
          </cell>
          <cell r="AF25">
            <v>67118.615944408448</v>
          </cell>
          <cell r="AG25">
            <v>64543.486444694776</v>
          </cell>
          <cell r="AH25">
            <v>61968.356944981118</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D32">
            <v>368256.49460398941</v>
          </cell>
          <cell r="E32">
            <v>365095.32195247093</v>
          </cell>
          <cell r="F32">
            <v>361880.40936587658</v>
          </cell>
          <cell r="G32">
            <v>358610.84326531016</v>
          </cell>
          <cell r="H32">
            <v>355285.69454103406</v>
          </cell>
          <cell r="I32">
            <v>351904.01828844531</v>
          </cell>
          <cell r="J32">
            <v>348464.85353956255</v>
          </cell>
          <cell r="K32">
            <v>344967.22298994882</v>
          </cell>
          <cell r="L32">
            <v>341410.13272099162</v>
          </cell>
          <cell r="M32">
            <v>337792.57191746216</v>
          </cell>
          <cell r="N32">
            <v>334113.51258027263</v>
          </cell>
          <cell r="O32">
            <v>330371.9092343509</v>
          </cell>
          <cell r="P32">
            <v>326566.69863154856</v>
          </cell>
          <cell r="Q32">
            <v>322696.79944849864</v>
          </cell>
          <cell r="R32">
            <v>318761.11197933671</v>
          </cell>
          <cell r="S32">
            <v>314758.51782319916</v>
          </cell>
          <cell r="T32">
            <v>310687.87956640718</v>
          </cell>
          <cell r="U32">
            <v>306548.04045924975</v>
          </cell>
          <cell r="V32">
            <v>302337.82408727065</v>
          </cell>
          <cell r="W32">
            <v>298056.03403696802</v>
          </cell>
          <cell r="X32">
            <v>293701.45355581015</v>
          </cell>
          <cell r="Y32">
            <v>289272.84520647256</v>
          </cell>
          <cell r="Z32">
            <v>284768.95051519631</v>
          </cell>
          <cell r="AA32">
            <v>280188.4896141683</v>
          </cell>
          <cell r="AB32">
            <v>275530.16087782278</v>
          </cell>
          <cell r="AC32">
            <v>270792.64055295952</v>
          </cell>
          <cell r="AD32">
            <v>265974.5823825734</v>
          </cell>
          <cell r="AE32">
            <v>261074.61722329081</v>
          </cell>
          <cell r="AF32">
            <v>256091.3526563005</v>
          </cell>
          <cell r="AG32">
            <v>251023.37259167127</v>
          </cell>
          <cell r="AH32">
            <v>245869.23686594339</v>
          </cell>
        </row>
        <row r="33">
          <cell r="D33">
            <v>0</v>
          </cell>
          <cell r="E33">
            <v>1807.2218436647313</v>
          </cell>
          <cell r="F33">
            <v>3582.6160527221778</v>
          </cell>
          <cell r="G33">
            <v>5325.3710224898559</v>
          </cell>
          <cell r="H33">
            <v>7034.6567519124746</v>
          </cell>
          <cell r="I33">
            <v>8709.6244526390219</v>
          </cell>
          <cell r="J33">
            <v>10349.406150125007</v>
          </cell>
          <cell r="K33">
            <v>11953.114276601726</v>
          </cell>
          <cell r="L33">
            <v>13519.841255751269</v>
          </cell>
          <cell r="M33">
            <v>15048.659078922938</v>
          </cell>
          <cell r="N33">
            <v>16538.618872723495</v>
          </cell>
          <cell r="O33">
            <v>17988.750457810405</v>
          </cell>
          <cell r="P33">
            <v>19398.061898713986</v>
          </cell>
          <cell r="Q33">
            <v>20765.53904451089</v>
          </cell>
          <cell r="R33">
            <v>22090.145060168034</v>
          </cell>
          <cell r="S33">
            <v>23370.819948372537</v>
          </cell>
          <cell r="T33">
            <v>24606.480061659448</v>
          </cell>
          <cell r="U33">
            <v>25796.017604645869</v>
          </cell>
          <cell r="V33">
            <v>26938.300126175818</v>
          </cell>
          <cell r="W33">
            <v>28032.170001176841</v>
          </cell>
          <cell r="X33">
            <v>29076.443902025207</v>
          </cell>
          <cell r="Y33">
            <v>30113.303185993795</v>
          </cell>
          <cell r="Z33">
            <v>31096.769396259435</v>
          </cell>
          <cell r="AA33">
            <v>32025.54436289944</v>
          </cell>
          <cell r="AB33">
            <v>32898.301208812045</v>
          </cell>
          <cell r="AC33">
            <v>33713.683748843461</v>
          </cell>
          <cell r="AD33">
            <v>34470.305876781516</v>
          </cell>
          <cell r="AE33">
            <v>35166.750939977268</v>
          </cell>
          <cell r="AF33">
            <v>35801.571101350804</v>
          </cell>
          <cell r="AG33">
            <v>36373.286688533168</v>
          </cell>
          <cell r="AH33">
            <v>36880.385529891508</v>
          </cell>
        </row>
        <row r="34">
          <cell r="D34">
            <v>0</v>
          </cell>
          <cell r="E34">
            <v>602.40728122157702</v>
          </cell>
          <cell r="F34">
            <v>1194.2053509073928</v>
          </cell>
          <cell r="G34">
            <v>1775.1236741632856</v>
          </cell>
          <cell r="H34">
            <v>2344.8855839708253</v>
          </cell>
          <cell r="I34">
            <v>2903.2081508796737</v>
          </cell>
          <cell r="J34">
            <v>3449.8020500416692</v>
          </cell>
          <cell r="K34">
            <v>3984.3714255339096</v>
          </cell>
          <cell r="L34">
            <v>4506.6137519170898</v>
          </cell>
          <cell r="M34">
            <v>5016.2196929743131</v>
          </cell>
          <cell r="N34">
            <v>5512.8729575744992</v>
          </cell>
          <cell r="O34">
            <v>5996.2501526034685</v>
          </cell>
          <cell r="P34">
            <v>6466.0206329046623</v>
          </cell>
          <cell r="Q34">
            <v>6921.8463481702966</v>
          </cell>
          <cell r="R34">
            <v>7363.3816867226788</v>
          </cell>
          <cell r="S34">
            <v>7790.2733161241795</v>
          </cell>
          <cell r="T34">
            <v>8202.1600205531504</v>
          </cell>
          <cell r="U34">
            <v>8598.6725348819564</v>
          </cell>
          <cell r="V34">
            <v>8979.43337539194</v>
          </cell>
          <cell r="W34">
            <v>9344.0566670589487</v>
          </cell>
          <cell r="X34">
            <v>9692.1479673417361</v>
          </cell>
          <cell r="Y34">
            <v>10037.767728664599</v>
          </cell>
          <cell r="Z34">
            <v>10365.589798753146</v>
          </cell>
          <cell r="AA34">
            <v>10675.181454299813</v>
          </cell>
          <cell r="AB34">
            <v>10966.100402937347</v>
          </cell>
          <cell r="AC34">
            <v>11237.894582947822</v>
          </cell>
          <cell r="AD34">
            <v>11490.101958927173</v>
          </cell>
          <cell r="AE34">
            <v>11722.25031332576</v>
          </cell>
          <cell r="AF34">
            <v>11933.857033783603</v>
          </cell>
          <cell r="AG34">
            <v>12124.428896177722</v>
          </cell>
          <cell r="AH34">
            <v>12293.461843297169</v>
          </cell>
        </row>
        <row r="35">
          <cell r="D35">
            <v>368256.49460398941</v>
          </cell>
          <cell r="E35">
            <v>362685.69282758463</v>
          </cell>
          <cell r="F35">
            <v>357103.58796224702</v>
          </cell>
          <cell r="G35">
            <v>351510.34856865701</v>
          </cell>
          <cell r="H35">
            <v>345906.15220515075</v>
          </cell>
          <cell r="I35">
            <v>340291.18568492663</v>
          </cell>
          <cell r="J35">
            <v>334665.64533939585</v>
          </cell>
          <cell r="K35">
            <v>329029.73728781322</v>
          </cell>
          <cell r="L35">
            <v>323383.67771332327</v>
          </cell>
          <cell r="M35">
            <v>317727.69314556493</v>
          </cell>
          <cell r="N35">
            <v>312062.02074997465</v>
          </cell>
          <cell r="O35">
            <v>306386.90862393699</v>
          </cell>
          <cell r="P35">
            <v>300702.6160999299</v>
          </cell>
          <cell r="Q35">
            <v>295009.41405581747</v>
          </cell>
          <cell r="R35">
            <v>289307.58523244597</v>
          </cell>
          <cell r="S35">
            <v>283597.42455870245</v>
          </cell>
          <cell r="T35">
            <v>277879.23948419455</v>
          </cell>
          <cell r="U35">
            <v>272153.35031972191</v>
          </cell>
          <cell r="V35">
            <v>266420.09058570291</v>
          </cell>
          <cell r="W35">
            <v>260679.80736873223</v>
          </cell>
          <cell r="X35">
            <v>254932.86168644318</v>
          </cell>
          <cell r="Y35">
            <v>249121.77429181416</v>
          </cell>
          <cell r="Z35">
            <v>243306.59132018371</v>
          </cell>
          <cell r="AA35">
            <v>237487.76379696905</v>
          </cell>
          <cell r="AB35">
            <v>231665.75926607338</v>
          </cell>
          <cell r="AC35">
            <v>225841.06222116822</v>
          </cell>
          <cell r="AD35">
            <v>220014.1745468647</v>
          </cell>
          <cell r="AE35">
            <v>214185.61596998779</v>
          </cell>
          <cell r="AF35">
            <v>208355.9245211661</v>
          </cell>
          <cell r="AG35">
            <v>202525.65700696036</v>
          </cell>
          <cell r="AH35">
            <v>196695.38949275471</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D39">
            <v>0</v>
          </cell>
          <cell r="E39">
            <v>6764.4883332090703</v>
          </cell>
          <cell r="F39">
            <v>13533.367502316911</v>
          </cell>
          <cell r="G39">
            <v>20306.770759610521</v>
          </cell>
          <cell r="H39">
            <v>27084.834491551606</v>
          </cell>
          <cell r="I39">
            <v>33867.698279961092</v>
          </cell>
          <cell r="J39">
            <v>40655.504964181499</v>
          </cell>
          <cell r="K39">
            <v>47448.400704228014</v>
          </cell>
          <cell r="L39">
            <v>54246.535044939039</v>
          </cell>
          <cell r="M39">
            <v>61050.060981137198</v>
          </cell>
          <cell r="N39">
            <v>67859.135023811497</v>
          </cell>
          <cell r="O39">
            <v>78519.368387893366</v>
          </cell>
          <cell r="P39">
            <v>89273.451088055066</v>
          </cell>
          <cell r="Q39">
            <v>100123.50727607767</v>
          </cell>
          <cell r="R39">
            <v>111071.69336481378</v>
          </cell>
          <cell r="S39">
            <v>122120.1981677554</v>
          </cell>
          <cell r="T39">
            <v>133271.24302605682</v>
          </cell>
          <cell r="U39">
            <v>144527.08192237472</v>
          </cell>
          <cell r="V39">
            <v>155890.00158086495</v>
          </cell>
          <cell r="W39">
            <v>167362.32155265362</v>
          </cell>
          <cell r="X39">
            <v>178946.39428607808</v>
          </cell>
          <cell r="Y39">
            <v>194708.89374370355</v>
          </cell>
          <cell r="Z39">
            <v>210620.58137759822</v>
          </cell>
          <cell r="AA39">
            <v>226681.45351469342</v>
          </cell>
          <cell r="AB39">
            <v>242891.39306497114</v>
          </cell>
          <cell r="AC39">
            <v>259250.16411772507</v>
          </cell>
          <cell r="AD39">
            <v>275757.40635449928</v>
          </cell>
          <cell r="AE39">
            <v>292412.62927338108</v>
          </cell>
          <cell r="AF39">
            <v>309215.20621918229</v>
          </cell>
          <cell r="AG39">
            <v>326164.36821389967</v>
          </cell>
          <cell r="AH39">
            <v>343259.19758169609</v>
          </cell>
        </row>
        <row r="40">
          <cell r="D40">
            <v>0</v>
          </cell>
          <cell r="E40">
            <v>1360.2278509738323</v>
          </cell>
          <cell r="F40">
            <v>2709.8464904119037</v>
          </cell>
          <cell r="G40">
            <v>4048.5853834200516</v>
          </cell>
          <cell r="H40">
            <v>5376.1678629798462</v>
          </cell>
          <cell r="I40">
            <v>6692.3109996409503</v>
          </cell>
          <cell r="J40">
            <v>7996.7254685552016</v>
          </cell>
          <cell r="K40">
            <v>9289.1154137996964</v>
          </cell>
          <cell r="L40">
            <v>10569.178309935132</v>
          </cell>
          <cell r="M40">
            <v>11836.604820744611</v>
          </cell>
          <cell r="N40">
            <v>13091.078655097052</v>
          </cell>
          <cell r="O40">
            <v>14332.276419878277</v>
          </cell>
          <cell r="P40">
            <v>15315.971194609159</v>
          </cell>
          <cell r="Q40">
            <v>16639.370803522204</v>
          </cell>
          <cell r="R40">
            <v>17948.480035721997</v>
          </cell>
          <cell r="S40">
            <v>19242.945558770909</v>
          </cell>
          <cell r="T40">
            <v>20522.406156847286</v>
          </cell>
          <cell r="U40">
            <v>21786.492564823504</v>
          </cell>
          <cell r="V40">
            <v>23034.827298980897</v>
          </cell>
          <cell r="W40">
            <v>24267.024484295314</v>
          </cell>
          <cell r="X40">
            <v>25482.689678225513</v>
          </cell>
          <cell r="Y40">
            <v>28784.680719708325</v>
          </cell>
          <cell r="Z40">
            <v>29933.039544632073</v>
          </cell>
          <cell r="AA40">
            <v>31063.167955013938</v>
          </cell>
          <cell r="AB40">
            <v>32174.623658486675</v>
          </cell>
          <cell r="AC40">
            <v>33266.954593332346</v>
          </cell>
          <cell r="AD40">
            <v>34339.698724146896</v>
          </cell>
          <cell r="AE40">
            <v>35392.383833380693</v>
          </cell>
          <cell r="AF40">
            <v>36424.527308673729</v>
          </cell>
          <cell r="AG40">
            <v>37435.635925903051</v>
          </cell>
          <cell r="AH40">
            <v>38425.2056278577</v>
          </cell>
        </row>
        <row r="41">
          <cell r="D41">
            <v>0</v>
          </cell>
          <cell r="E41">
            <v>378.22501018757015</v>
          </cell>
          <cell r="F41">
            <v>769.30967072151759</v>
          </cell>
          <cell r="G41">
            <v>1173.581902685675</v>
          </cell>
          <cell r="H41">
            <v>1591.3770600417752</v>
          </cell>
          <cell r="I41">
            <v>2023.0380875781063</v>
          </cell>
          <cell r="J41">
            <v>2468.9156820803205</v>
          </cell>
          <cell r="K41">
            <v>2929.3684567883001</v>
          </cell>
          <cell r="L41">
            <v>3404.7631092042297</v>
          </cell>
          <cell r="M41">
            <v>3895.4745923182895</v>
          </cell>
          <cell r="N41">
            <v>4401.8862893196665</v>
          </cell>
          <cell r="O41">
            <v>5595.8979452976246</v>
          </cell>
          <cell r="P41">
            <v>6829.2338524412198</v>
          </cell>
          <cell r="Q41">
            <v>8102.8859659215059</v>
          </cell>
          <cell r="R41">
            <v>9417.86860267677</v>
          </cell>
          <cell r="S41">
            <v>10775.218915037556</v>
          </cell>
          <cell r="T41">
            <v>12175.997373992437</v>
          </cell>
          <cell r="U41">
            <v>13621.288262285339</v>
          </cell>
          <cell r="V41">
            <v>15112.200177539113</v>
          </cell>
          <cell r="W41">
            <v>16649.866545603712</v>
          </cell>
          <cell r="X41">
            <v>18235.446144331207</v>
          </cell>
          <cell r="Y41">
            <v>19340.253674304186</v>
          </cell>
          <cell r="Z41">
            <v>20477.354616360539</v>
          </cell>
          <cell r="AA41">
            <v>21647.527657134928</v>
          </cell>
          <cell r="AB41">
            <v>22851.56862581152</v>
          </cell>
          <cell r="AC41">
            <v>24090.2908519302</v>
          </cell>
          <cell r="AD41">
            <v>25364.525530404062</v>
          </cell>
          <cell r="AE41">
            <v>26675.122093889822</v>
          </cell>
          <cell r="AF41">
            <v>28022.948592655808</v>
          </cell>
          <cell r="AG41">
            <v>29408.89208209471</v>
          </cell>
          <cell r="AH41">
            <v>30833.859018031253</v>
          </cell>
        </row>
        <row r="42">
          <cell r="D42">
            <v>1127444.3500000006</v>
          </cell>
          <cell r="E42">
            <v>1119697.8588260051</v>
          </cell>
          <cell r="F42">
            <v>1111970.4456779931</v>
          </cell>
          <cell r="G42">
            <v>1104262.5757596556</v>
          </cell>
          <cell r="H42">
            <v>1096574.7247055108</v>
          </cell>
          <cell r="I42">
            <v>1088907.3788079766</v>
          </cell>
          <cell r="J42">
            <v>1081261.0352493443</v>
          </cell>
          <cell r="K42">
            <v>1073636.2023387612</v>
          </cell>
          <cell r="L42">
            <v>1066033.3997543305</v>
          </cell>
          <cell r="M42">
            <v>1058453.158790437</v>
          </cell>
          <cell r="N42">
            <v>1050896.0226104115</v>
          </cell>
          <cell r="O42">
            <v>1040188.6031375267</v>
          </cell>
          <cell r="P42">
            <v>1029684.1615697775</v>
          </cell>
          <cell r="Q42">
            <v>1018784.3578863222</v>
          </cell>
          <cell r="R42">
            <v>1007842.0452021415</v>
          </cell>
          <cell r="S42">
            <v>996856.42518851184</v>
          </cell>
          <cell r="T42">
            <v>985826.69819108886</v>
          </cell>
          <cell r="U42">
            <v>974752.06377508771</v>
          </cell>
          <cell r="V42">
            <v>963631.7212976939</v>
          </cell>
          <cell r="W42">
            <v>952464.87050865532</v>
          </cell>
          <cell r="X42">
            <v>941250.7121800282</v>
          </cell>
          <cell r="Y42">
            <v>923291.02921089274</v>
          </cell>
          <cell r="Z42">
            <v>907368.08369413076</v>
          </cell>
          <cell r="AA42">
            <v>891347.25618742814</v>
          </cell>
          <cell r="AB42">
            <v>875229.90190235432</v>
          </cell>
          <cell r="AC42">
            <v>859017.52214087325</v>
          </cell>
          <cell r="AD42">
            <v>842711.77045175829</v>
          </cell>
          <cell r="AE42">
            <v>826314.45898712869</v>
          </cell>
          <cell r="AF42">
            <v>809827.56506480032</v>
          </cell>
          <cell r="AG42">
            <v>793253.23794229247</v>
          </cell>
          <cell r="AH42">
            <v>776593.80580847804</v>
          </cell>
        </row>
        <row r="43">
          <cell r="D43">
            <v>435529.06307600881</v>
          </cell>
          <cell r="E43">
            <v>433335.30318529496</v>
          </cell>
          <cell r="F43">
            <v>431141.54329458112</v>
          </cell>
          <cell r="G43">
            <v>428947.78340386727</v>
          </cell>
          <cell r="H43">
            <v>426754.02351315343</v>
          </cell>
          <cell r="I43">
            <v>424560.26362243958</v>
          </cell>
          <cell r="J43">
            <v>422366.50373172562</v>
          </cell>
          <cell r="K43">
            <v>420172.74384101178</v>
          </cell>
          <cell r="L43">
            <v>417978.98395029793</v>
          </cell>
          <cell r="M43">
            <v>415785.22405958408</v>
          </cell>
          <cell r="N43">
            <v>413591.46416887024</v>
          </cell>
          <cell r="O43">
            <v>409993.12304973626</v>
          </cell>
          <cell r="P43">
            <v>406638.67820592481</v>
          </cell>
          <cell r="Q43">
            <v>402930.58376289567</v>
          </cell>
          <cell r="R43">
            <v>399222.48931986652</v>
          </cell>
          <cell r="S43">
            <v>395514.39487683738</v>
          </cell>
          <cell r="T43">
            <v>391806.30043380824</v>
          </cell>
          <cell r="U43">
            <v>388098.20599077916</v>
          </cell>
          <cell r="V43">
            <v>384390.11154775001</v>
          </cell>
          <cell r="W43">
            <v>380682.01710472087</v>
          </cell>
          <cell r="X43">
            <v>376973.92266169173</v>
          </cell>
          <cell r="Y43">
            <v>371194.88752373616</v>
          </cell>
          <cell r="Z43">
            <v>367551.68691110535</v>
          </cell>
          <cell r="AA43">
            <v>363908.48629847454</v>
          </cell>
          <cell r="AB43">
            <v>360265.28568584373</v>
          </cell>
          <cell r="AC43">
            <v>356622.08507321292</v>
          </cell>
          <cell r="AD43">
            <v>352978.88446058211</v>
          </cell>
          <cell r="AE43">
            <v>349335.6838479513</v>
          </cell>
          <cell r="AF43">
            <v>345692.48323532043</v>
          </cell>
          <cell r="AG43">
            <v>342049.28262268967</v>
          </cell>
          <cell r="AH43">
            <v>338406.08201005886</v>
          </cell>
        </row>
        <row r="44">
          <cell r="D44">
            <v>0</v>
          </cell>
          <cell r="E44">
            <v>1153.053646510305</v>
          </cell>
          <cell r="F44">
            <v>2335.4569822892518</v>
          </cell>
          <cell r="G44">
            <v>3546.5735452319514</v>
          </cell>
          <cell r="H44">
            <v>4785.7668732335205</v>
          </cell>
          <cell r="I44">
            <v>6052.4005041890687</v>
          </cell>
          <cell r="J44">
            <v>7345.8379759937143</v>
          </cell>
          <cell r="K44">
            <v>8665.4428265425686</v>
          </cell>
          <cell r="L44">
            <v>10010.57859373075</v>
          </cell>
          <cell r="M44">
            <v>11380.60881545337</v>
          </cell>
          <cell r="N44">
            <v>12774.897029605536</v>
          </cell>
          <cell r="O44">
            <v>15060.694301364021</v>
          </cell>
          <cell r="P44">
            <v>17395.647333455359</v>
          </cell>
          <cell r="Q44">
            <v>19733.756406035842</v>
          </cell>
          <cell r="R44">
            <v>22097.301464024393</v>
          </cell>
          <cell r="S44">
            <v>24484.231750894185</v>
          </cell>
          <cell r="T44">
            <v>26892.496510118377</v>
          </cell>
          <cell r="U44">
            <v>29320.044985170163</v>
          </cell>
          <cell r="V44">
            <v>31764.82641952268</v>
          </cell>
          <cell r="W44">
            <v>34224.790056649101</v>
          </cell>
          <cell r="X44">
            <v>36697.885140022598</v>
          </cell>
          <cell r="Y44">
            <v>40569.393880440381</v>
          </cell>
          <cell r="Z44">
            <v>44752.389096714709</v>
          </cell>
          <cell r="AA44">
            <v>48960.895721286579</v>
          </cell>
          <cell r="AB44">
            <v>53191.343103628671</v>
          </cell>
          <cell r="AC44">
            <v>57440.160593213666</v>
          </cell>
          <cell r="AD44">
            <v>61703.777539514245</v>
          </cell>
          <cell r="AE44">
            <v>65978.623292003103</v>
          </cell>
          <cell r="AF44">
            <v>70261.127200152929</v>
          </cell>
          <cell r="AG44">
            <v>74547.718613436387</v>
          </cell>
          <cell r="AH44">
            <v>78834.826881326371</v>
          </cell>
        </row>
        <row r="45">
          <cell r="D45">
            <v>0</v>
          </cell>
          <cell r="E45">
            <v>117.85987879922567</v>
          </cell>
          <cell r="F45">
            <v>232.68894121799116</v>
          </cell>
          <cell r="G45">
            <v>344.50471453297297</v>
          </cell>
          <cell r="H45">
            <v>453.32472602084641</v>
          </cell>
          <cell r="I45">
            <v>559.16650295828777</v>
          </cell>
          <cell r="J45">
            <v>662.04757262197222</v>
          </cell>
          <cell r="K45">
            <v>761.98546228857663</v>
          </cell>
          <cell r="L45">
            <v>858.99769923477652</v>
          </cell>
          <cell r="M45">
            <v>953.10181073724766</v>
          </cell>
          <cell r="N45">
            <v>1044.3153240726651</v>
          </cell>
          <cell r="O45">
            <v>1231.1280946858237</v>
          </cell>
          <cell r="P45">
            <v>1412.4244936783134</v>
          </cell>
          <cell r="Q45">
            <v>1581.2185230497673</v>
          </cell>
          <cell r="R45">
            <v>1743.3861208644828</v>
          </cell>
          <cell r="S45">
            <v>1899.0124161932183</v>
          </cell>
          <cell r="T45">
            <v>2048.1823835624746</v>
          </cell>
          <cell r="U45">
            <v>2190.9808359477511</v>
          </cell>
          <cell r="V45">
            <v>2327.4924178223705</v>
          </cell>
          <cell r="W45">
            <v>2457.8015982618699</v>
          </cell>
          <cell r="X45">
            <v>2581.9926641039706</v>
          </cell>
          <cell r="Y45">
            <v>2834.5785169311971</v>
          </cell>
          <cell r="Z45">
            <v>3076.2445922263128</v>
          </cell>
          <cell r="AA45">
            <v>3276.075508997309</v>
          </cell>
          <cell r="AB45">
            <v>3461.3344012384941</v>
          </cell>
          <cell r="AC45">
            <v>3632.3790097645992</v>
          </cell>
          <cell r="AD45">
            <v>3789.5676379430192</v>
          </cell>
          <cell r="AE45">
            <v>3933.258965608718</v>
          </cell>
          <cell r="AF45">
            <v>4063.8118651949057</v>
          </cell>
          <cell r="AG45">
            <v>4181.5852200794598</v>
          </cell>
          <cell r="AH45">
            <v>639.70382984529192</v>
          </cell>
        </row>
        <row r="46">
          <cell r="D46">
            <v>435529.06307600881</v>
          </cell>
          <cell r="E46">
            <v>432064.38965998543</v>
          </cell>
          <cell r="F46">
            <v>428573.39737107384</v>
          </cell>
          <cell r="G46">
            <v>425056.70514410234</v>
          </cell>
          <cell r="H46">
            <v>421514.93191389902</v>
          </cell>
          <cell r="I46">
            <v>417948.69661529223</v>
          </cell>
          <cell r="J46">
            <v>414358.61818310997</v>
          </cell>
          <cell r="K46">
            <v>410745.31555218057</v>
          </cell>
          <cell r="L46">
            <v>407109.40765733243</v>
          </cell>
          <cell r="M46">
            <v>403451.5134333935</v>
          </cell>
          <cell r="N46">
            <v>399772.25181519205</v>
          </cell>
          <cell r="O46">
            <v>393701.3006536864</v>
          </cell>
          <cell r="P46">
            <v>387830.6063787911</v>
          </cell>
          <cell r="Q46">
            <v>381615.60883381002</v>
          </cell>
          <cell r="R46">
            <v>375381.80173497763</v>
          </cell>
          <cell r="S46">
            <v>369131.15070975001</v>
          </cell>
          <cell r="T46">
            <v>362865.62154012738</v>
          </cell>
          <cell r="U46">
            <v>356587.18016966124</v>
          </cell>
          <cell r="V46">
            <v>350297.79271040496</v>
          </cell>
          <cell r="W46">
            <v>343999.42544980993</v>
          </cell>
          <cell r="X46">
            <v>337694.04485756514</v>
          </cell>
          <cell r="Y46">
            <v>327790.91512636456</v>
          </cell>
          <cell r="Z46">
            <v>319723.05322216434</v>
          </cell>
          <cell r="AA46">
            <v>311671.51506819064</v>
          </cell>
          <cell r="AB46">
            <v>303612.60818097659</v>
          </cell>
          <cell r="AC46">
            <v>295549.54547023465</v>
          </cell>
          <cell r="AD46">
            <v>287485.53928312485</v>
          </cell>
          <cell r="AE46">
            <v>279423.80159033946</v>
          </cell>
          <cell r="AF46">
            <v>271367.54416997253</v>
          </cell>
          <cell r="AG46">
            <v>263319.97878917382</v>
          </cell>
          <cell r="AH46">
            <v>258931.55129888718</v>
          </cell>
        </row>
        <row r="47">
          <cell r="D47">
            <v>185951.33244226652</v>
          </cell>
          <cell r="E47">
            <v>188468.79333217078</v>
          </cell>
          <cell r="F47">
            <v>191016.63533699117</v>
          </cell>
          <cell r="G47">
            <v>193595.15509973833</v>
          </cell>
          <cell r="H47">
            <v>196204.6506965945</v>
          </cell>
          <cell r="I47">
            <v>198845.42160677916</v>
          </cell>
          <cell r="J47">
            <v>201517.76868117222</v>
          </cell>
          <cell r="K47">
            <v>204221.99410966667</v>
          </cell>
          <cell r="L47">
            <v>206958.40138722086</v>
          </cell>
          <cell r="M47">
            <v>209727.29527858039</v>
          </cell>
          <cell r="N47">
            <v>212528.98178164</v>
          </cell>
          <cell r="O47">
            <v>213594.40595070733</v>
          </cell>
          <cell r="P47">
            <v>214628.09214755782</v>
          </cell>
          <cell r="Q47">
            <v>215628.97534802507</v>
          </cell>
          <cell r="R47">
            <v>216595.97632702583</v>
          </cell>
          <cell r="S47">
            <v>217528.00182694974</v>
          </cell>
          <cell r="T47">
            <v>218423.94474384468</v>
          </cell>
          <cell r="U47">
            <v>219282.68433212617</v>
          </cell>
          <cell r="V47">
            <v>220103.08642856142</v>
          </cell>
          <cell r="W47">
            <v>220884.00369630367</v>
          </cell>
          <cell r="X47">
            <v>221624.2758897756</v>
          </cell>
          <cell r="Y47">
            <v>217829.8449529385</v>
          </cell>
          <cell r="Z47">
            <v>213940.41252015141</v>
          </cell>
          <cell r="AA47">
            <v>209956.74264900788</v>
          </cell>
          <cell r="AB47">
            <v>205879.72300717409</v>
          </cell>
          <cell r="AC47">
            <v>201710.37040294288</v>
          </cell>
          <cell r="AD47">
            <v>197449.83650047585</v>
          </cell>
          <cell r="AE47">
            <v>193099.4137250674</v>
          </cell>
          <cell r="AF47">
            <v>188660.54136390536</v>
          </cell>
          <cell r="AG47">
            <v>184134.81186794772</v>
          </cell>
          <cell r="AH47">
            <v>179523.97736068338</v>
          </cell>
        </row>
        <row r="48">
          <cell r="D48">
            <v>0</v>
          </cell>
          <cell r="E48">
            <v>98.060220095894692</v>
          </cell>
          <cell r="F48">
            <v>198.90637582910006</v>
          </cell>
          <cell r="G48">
            <v>302.39240656065078</v>
          </cell>
          <cell r="H48">
            <v>408.37225165158077</v>
          </cell>
          <cell r="I48">
            <v>516.6998504629247</v>
          </cell>
          <cell r="J48">
            <v>627.22914235571625</v>
          </cell>
          <cell r="K48">
            <v>739.81406669099022</v>
          </cell>
          <cell r="L48">
            <v>854.30856282978095</v>
          </cell>
          <cell r="M48">
            <v>970.56657013312213</v>
          </cell>
          <cell r="N48">
            <v>1088.4420279620485</v>
          </cell>
          <cell r="O48">
            <v>1302.86707983223</v>
          </cell>
          <cell r="P48">
            <v>1520.426803972844</v>
          </cell>
          <cell r="Q48">
            <v>1733.7481534001186</v>
          </cell>
          <cell r="R48">
            <v>1948.1115748945076</v>
          </cell>
          <cell r="S48">
            <v>2163.2101955128528</v>
          </cell>
          <cell r="T48">
            <v>2378.7409159974673</v>
          </cell>
          <cell r="U48">
            <v>2594.4044335440176</v>
          </cell>
          <cell r="V48">
            <v>2809.9052641063204</v>
          </cell>
          <cell r="W48">
            <v>3024.9517642380697</v>
          </cell>
          <cell r="X48">
            <v>3239.2561524714706</v>
          </cell>
          <cell r="Y48">
            <v>3613.3008240461177</v>
          </cell>
          <cell r="Z48">
            <v>3986.3419641585697</v>
          </cell>
          <cell r="AA48">
            <v>4319.2528894726684</v>
          </cell>
          <cell r="AB48">
            <v>4643.6724593326817</v>
          </cell>
          <cell r="AC48">
            <v>4959.0872519479008</v>
          </cell>
          <cell r="AD48">
            <v>5265.0093487735767</v>
          </cell>
          <cell r="AE48">
            <v>5560.9764648625942</v>
          </cell>
          <cell r="AF48">
            <v>5846.5520607524859</v>
          </cell>
          <cell r="AG48">
            <v>6121.3254358878221</v>
          </cell>
          <cell r="AH48">
            <v>36778.527764426319</v>
          </cell>
        </row>
        <row r="49">
          <cell r="D49">
            <v>185951.33244226652</v>
          </cell>
          <cell r="E49">
            <v>188370.7331120749</v>
          </cell>
          <cell r="F49">
            <v>190817.72896116207</v>
          </cell>
          <cell r="G49">
            <v>193292.76269317768</v>
          </cell>
          <cell r="H49">
            <v>195796.27844494293</v>
          </cell>
          <cell r="I49">
            <v>198328.72175631623</v>
          </cell>
          <cell r="J49">
            <v>200890.53953881652</v>
          </cell>
          <cell r="K49">
            <v>203482.18004297567</v>
          </cell>
          <cell r="L49">
            <v>206104.09282439109</v>
          </cell>
          <cell r="M49">
            <v>208756.72870844728</v>
          </cell>
          <cell r="N49">
            <v>211440.53975367796</v>
          </cell>
          <cell r="O49">
            <v>212291.53887087508</v>
          </cell>
          <cell r="P49">
            <v>213107.66534358499</v>
          </cell>
          <cell r="Q49">
            <v>213895.22719462495</v>
          </cell>
          <cell r="R49">
            <v>214647.86475213131</v>
          </cell>
          <cell r="S49">
            <v>215364.79163143688</v>
          </cell>
          <cell r="T49">
            <v>216045.2038278472</v>
          </cell>
          <cell r="U49">
            <v>216688.27989858214</v>
          </cell>
          <cell r="V49">
            <v>217293.18116445511</v>
          </cell>
          <cell r="W49">
            <v>217859.0519320656</v>
          </cell>
          <cell r="X49">
            <v>218385.01973730413</v>
          </cell>
          <cell r="Y49">
            <v>214216.54412889239</v>
          </cell>
          <cell r="Z49">
            <v>209954.07055599283</v>
          </cell>
          <cell r="AA49">
            <v>205637.48975953521</v>
          </cell>
          <cell r="AB49">
            <v>201236.05054784141</v>
          </cell>
          <cell r="AC49">
            <v>196751.28315099498</v>
          </cell>
          <cell r="AD49">
            <v>192184.82715170228</v>
          </cell>
          <cell r="AE49">
            <v>187538.43726020481</v>
          </cell>
          <cell r="AF49">
            <v>182813.98930315286</v>
          </cell>
          <cell r="AG49">
            <v>178013.4864320599</v>
          </cell>
          <cell r="AH49">
            <v>142745.44959625707</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D54">
            <v>137707.45987773585</v>
          </cell>
          <cell r="E54">
            <v>135208.06948095493</v>
          </cell>
          <cell r="F54">
            <v>132708.67908417404</v>
          </cell>
          <cell r="G54">
            <v>130209.28868739313</v>
          </cell>
          <cell r="H54">
            <v>127709.89829061223</v>
          </cell>
          <cell r="I54">
            <v>125210.50789383132</v>
          </cell>
          <cell r="J54">
            <v>122711.11749705041</v>
          </cell>
          <cell r="K54">
            <v>120211.72710026951</v>
          </cell>
          <cell r="L54">
            <v>117712.3367034886</v>
          </cell>
          <cell r="M54">
            <v>115212.94630670769</v>
          </cell>
          <cell r="N54">
            <v>112713.55590992678</v>
          </cell>
          <cell r="O54">
            <v>110214.16551314588</v>
          </cell>
          <cell r="P54">
            <v>107714.77511636497</v>
          </cell>
          <cell r="Q54">
            <v>105215.38471958406</v>
          </cell>
          <cell r="R54">
            <v>102715.99432280316</v>
          </cell>
          <cell r="S54">
            <v>100216.60392602226</v>
          </cell>
          <cell r="T54">
            <v>97717.213529241359</v>
          </cell>
          <cell r="U54">
            <v>95217.823132460442</v>
          </cell>
          <cell r="V54">
            <v>92718.432735679526</v>
          </cell>
          <cell r="W54">
            <v>90219.042338898638</v>
          </cell>
          <cell r="X54">
            <v>87719.651942117722</v>
          </cell>
          <cell r="Y54">
            <v>85144.522442404064</v>
          </cell>
          <cell r="Z54">
            <v>82569.392942690407</v>
          </cell>
          <cell r="AA54">
            <v>79994.26344297675</v>
          </cell>
          <cell r="AB54">
            <v>77419.133943263078</v>
          </cell>
          <cell r="AC54">
            <v>74844.00444354942</v>
          </cell>
          <cell r="AD54">
            <v>72268.874943835748</v>
          </cell>
          <cell r="AE54">
            <v>69693.745444122105</v>
          </cell>
          <cell r="AF54">
            <v>67118.615944408448</v>
          </cell>
          <cell r="AG54">
            <v>64543.486444694776</v>
          </cell>
          <cell r="AH54">
            <v>61968.356944981118</v>
          </cell>
        </row>
        <row r="55">
          <cell r="D55">
            <v>0</v>
          </cell>
          <cell r="E55">
            <v>107.95537673507235</v>
          </cell>
          <cell r="F55">
            <v>216.04167844781759</v>
          </cell>
          <cell r="G55">
            <v>324.25890513823595</v>
          </cell>
          <cell r="H55">
            <v>432.60705680632714</v>
          </cell>
          <cell r="I55">
            <v>541.08613345209119</v>
          </cell>
          <cell r="J55">
            <v>649.69613507552833</v>
          </cell>
          <cell r="K55">
            <v>758.43706167663845</v>
          </cell>
          <cell r="L55">
            <v>867.30891325542132</v>
          </cell>
          <cell r="M55">
            <v>976.31168981187727</v>
          </cell>
          <cell r="N55">
            <v>1085.4453913460061</v>
          </cell>
          <cell r="O55">
            <v>1293.0145838009942</v>
          </cell>
          <cell r="P55">
            <v>1500.8333519946716</v>
          </cell>
          <cell r="Q55">
            <v>1708.901695927038</v>
          </cell>
          <cell r="R55">
            <v>1917.2196155980932</v>
          </cell>
          <cell r="S55">
            <v>2125.7871110078377</v>
          </cell>
          <cell r="T55">
            <v>2334.6041821562712</v>
          </cell>
          <cell r="U55">
            <v>2543.670829043394</v>
          </cell>
          <cell r="V55">
            <v>2752.9870516692054</v>
          </cell>
          <cell r="W55">
            <v>2962.5528500337064</v>
          </cell>
          <cell r="X55">
            <v>3172.3682241368956</v>
          </cell>
          <cell r="Y55">
            <v>3543.0611911255673</v>
          </cell>
          <cell r="Z55">
            <v>3914.1964442334342</v>
          </cell>
          <cell r="AA55">
            <v>4285.7739834604972</v>
          </cell>
          <cell r="AB55">
            <v>4657.7938088067567</v>
          </cell>
          <cell r="AC55">
            <v>5030.2559202722114</v>
          </cell>
          <cell r="AD55">
            <v>5403.1603178568603</v>
          </cell>
          <cell r="AE55">
            <v>5776.5070015607062</v>
          </cell>
          <cell r="AF55">
            <v>6150.295971383749</v>
          </cell>
          <cell r="AG55">
            <v>6524.527227325987</v>
          </cell>
          <cell r="AH55">
            <v>6899.2007693874311</v>
          </cell>
        </row>
        <row r="56">
          <cell r="D56">
            <v>0</v>
          </cell>
          <cell r="E56">
            <v>1142.5709165101034</v>
          </cell>
          <cell r="F56">
            <v>2306.8873785570031</v>
          </cell>
          <cell r="G56">
            <v>3492.4243049041652</v>
          </cell>
          <cell r="H56">
            <v>4698.6566143150667</v>
          </cell>
          <cell r="I56">
            <v>5925.0592255531592</v>
          </cell>
          <cell r="J56">
            <v>7171.107057381927</v>
          </cell>
          <cell r="K56">
            <v>8436.2750285648399</v>
          </cell>
          <cell r="L56">
            <v>9720.0380578653676</v>
          </cell>
          <cell r="M56">
            <v>11021.871064046962</v>
          </cell>
          <cell r="N56">
            <v>12341.248965873106</v>
          </cell>
          <cell r="O56">
            <v>14698.586001425145</v>
          </cell>
          <cell r="P56">
            <v>17107.097016084423</v>
          </cell>
          <cell r="Q56">
            <v>19509.338135738537</v>
          </cell>
          <cell r="R56">
            <v>21934.280539084233</v>
          </cell>
          <cell r="S56">
            <v>24379.880193386569</v>
          </cell>
          <cell r="T56">
            <v>26844.093065910587</v>
          </cell>
          <cell r="U56">
            <v>29324.875123921396</v>
          </cell>
          <cell r="V56">
            <v>31820.182334683996</v>
          </cell>
          <cell r="W56">
            <v>34327.970665463472</v>
          </cell>
          <cell r="X56">
            <v>36846.196083524876</v>
          </cell>
          <cell r="Y56">
            <v>40322.240005138141</v>
          </cell>
          <cell r="Z56">
            <v>44149.403847947222</v>
          </cell>
          <cell r="AA56">
            <v>47995.284082761777</v>
          </cell>
          <cell r="AB56">
            <v>51856.680043674089</v>
          </cell>
          <cell r="AC56">
            <v>55730.391064776501</v>
          </cell>
          <cell r="AD56">
            <v>59613.216480161311</v>
          </cell>
          <cell r="AE56">
            <v>63501.955623920832</v>
          </cell>
          <cell r="AF56">
            <v>67393.407830147364</v>
          </cell>
          <cell r="AG56">
            <v>71284.372432933262</v>
          </cell>
          <cell r="AH56">
            <v>75171.648766371</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D58">
            <v>0</v>
          </cell>
          <cell r="E58">
            <v>510.72614146331125</v>
          </cell>
          <cell r="F58">
            <v>1008.3187452779625</v>
          </cell>
          <cell r="G58">
            <v>1492.8537629762163</v>
          </cell>
          <cell r="H58">
            <v>1964.4071460903347</v>
          </cell>
          <cell r="I58">
            <v>2423.0548461525805</v>
          </cell>
          <cell r="J58">
            <v>2868.8728146952135</v>
          </cell>
          <cell r="K58">
            <v>3301.9370032505003</v>
          </cell>
          <cell r="L58">
            <v>3722.3233633506998</v>
          </cell>
          <cell r="M58">
            <v>4130.1078465280725</v>
          </cell>
          <cell r="N58">
            <v>4525.3664043148829</v>
          </cell>
          <cell r="O58">
            <v>5334.8884103052378</v>
          </cell>
          <cell r="P58">
            <v>6120.506139272693</v>
          </cell>
          <cell r="Q58">
            <v>6851.9469332156605</v>
          </cell>
          <cell r="R58">
            <v>7554.673190412761</v>
          </cell>
          <cell r="S58">
            <v>8229.0538035039463</v>
          </cell>
          <cell r="T58">
            <v>8875.456995437391</v>
          </cell>
          <cell r="U58">
            <v>9494.2502891069234</v>
          </cell>
          <cell r="V58">
            <v>10085.800477230276</v>
          </cell>
          <cell r="W58">
            <v>10650.473592468104</v>
          </cell>
          <cell r="X58">
            <v>11188.634877783876</v>
          </cell>
          <cell r="Y58">
            <v>12283.173573368524</v>
          </cell>
          <cell r="Z58">
            <v>13330.393232980688</v>
          </cell>
          <cell r="AA58">
            <v>14196.327205655009</v>
          </cell>
          <cell r="AB58">
            <v>14999.115738700139</v>
          </cell>
          <cell r="AC58">
            <v>15740.309042313265</v>
          </cell>
          <cell r="AD58">
            <v>16421.459764419749</v>
          </cell>
          <cell r="AE58">
            <v>17044.122184304448</v>
          </cell>
          <cell r="AF58">
            <v>17609.851415844598</v>
          </cell>
          <cell r="AG58">
            <v>18120.202620344324</v>
          </cell>
          <cell r="AH58">
            <v>2772.0499293295989</v>
          </cell>
        </row>
        <row r="59">
          <cell r="D59">
            <v>137707.45987773585</v>
          </cell>
          <cell r="E59">
            <v>133446.81704624643</v>
          </cell>
          <cell r="F59">
            <v>129177.43128189124</v>
          </cell>
          <cell r="G59">
            <v>124899.75171437451</v>
          </cell>
          <cell r="H59">
            <v>120614.22747340049</v>
          </cell>
          <cell r="I59">
            <v>116321.30768867349</v>
          </cell>
          <cell r="J59">
            <v>112021.44148989773</v>
          </cell>
          <cell r="K59">
            <v>107715.07800677753</v>
          </cell>
          <cell r="L59">
            <v>103402.66636901711</v>
          </cell>
          <cell r="M59">
            <v>99084.655706320773</v>
          </cell>
          <cell r="N59">
            <v>94761.495148392787</v>
          </cell>
          <cell r="O59">
            <v>88887.676517614498</v>
          </cell>
          <cell r="P59">
            <v>82986.338609013168</v>
          </cell>
          <cell r="Q59">
            <v>77145.197954702831</v>
          </cell>
          <cell r="R59">
            <v>71309.820977708077</v>
          </cell>
          <cell r="S59">
            <v>65481.882818123908</v>
          </cell>
          <cell r="T59">
            <v>59663.059285737108</v>
          </cell>
          <cell r="U59">
            <v>53855.026890388734</v>
          </cell>
          <cell r="V59">
            <v>48059.462872096054</v>
          </cell>
          <cell r="W59">
            <v>42278.045230933349</v>
          </cell>
          <cell r="X59">
            <v>36512.452756672079</v>
          </cell>
          <cell r="Y59">
            <v>28996.047672771831</v>
          </cell>
          <cell r="Z59">
            <v>21175.399417529068</v>
          </cell>
          <cell r="AA59">
            <v>13516.878171099463</v>
          </cell>
          <cell r="AB59">
            <v>5905.54435208209</v>
          </cell>
          <cell r="AC59">
            <v>-1656.9515838125644</v>
          </cell>
          <cell r="AD59">
            <v>-9168.961618602174</v>
          </cell>
          <cell r="AE59">
            <v>-16628.83936566388</v>
          </cell>
          <cell r="AF59">
            <v>-24034.939272967262</v>
          </cell>
          <cell r="AG59">
            <v>-31385.6158359088</v>
          </cell>
          <cell r="AH59">
            <v>-22874.542520106912</v>
          </cell>
        </row>
        <row r="60">
          <cell r="D60">
            <v>368256.49460398941</v>
          </cell>
          <cell r="E60">
            <v>362685.69282758463</v>
          </cell>
          <cell r="F60">
            <v>357103.58796224702</v>
          </cell>
          <cell r="G60">
            <v>351510.34856865701</v>
          </cell>
          <cell r="H60">
            <v>345906.15220515075</v>
          </cell>
          <cell r="I60">
            <v>340291.18568492663</v>
          </cell>
          <cell r="J60">
            <v>334665.64533939585</v>
          </cell>
          <cell r="K60">
            <v>329029.73728781322</v>
          </cell>
          <cell r="L60">
            <v>323383.67771332327</v>
          </cell>
          <cell r="M60">
            <v>317727.69314556493</v>
          </cell>
          <cell r="N60">
            <v>312062.02074997465</v>
          </cell>
          <cell r="O60">
            <v>306386.90862393699</v>
          </cell>
          <cell r="P60">
            <v>300702.6160999299</v>
          </cell>
          <cell r="Q60">
            <v>295009.41405581747</v>
          </cell>
          <cell r="R60">
            <v>289307.58523244597</v>
          </cell>
          <cell r="S60">
            <v>283597.42455870245</v>
          </cell>
          <cell r="T60">
            <v>277879.23948419455</v>
          </cell>
          <cell r="U60">
            <v>272153.35031972191</v>
          </cell>
          <cell r="V60">
            <v>266420.09058570291</v>
          </cell>
          <cell r="W60">
            <v>260679.80736873223</v>
          </cell>
          <cell r="X60">
            <v>254932.86168644318</v>
          </cell>
          <cell r="Y60">
            <v>249121.77429181416</v>
          </cell>
          <cell r="Z60">
            <v>243306.59132018371</v>
          </cell>
          <cell r="AA60">
            <v>237487.76379696905</v>
          </cell>
          <cell r="AB60">
            <v>231665.75926607338</v>
          </cell>
          <cell r="AC60">
            <v>225841.06222116822</v>
          </cell>
          <cell r="AD60">
            <v>220014.1745468647</v>
          </cell>
          <cell r="AE60">
            <v>214185.61596998779</v>
          </cell>
          <cell r="AF60">
            <v>208355.9245211661</v>
          </cell>
          <cell r="AG60">
            <v>202525.65700696036</v>
          </cell>
          <cell r="AH60">
            <v>196695.38949275471</v>
          </cell>
        </row>
        <row r="61">
          <cell r="D61">
            <v>0</v>
          </cell>
          <cell r="E61">
            <v>1130.5492505344846</v>
          </cell>
          <cell r="F61">
            <v>2261.0985010689692</v>
          </cell>
          <cell r="G61">
            <v>3391.6477516034538</v>
          </cell>
          <cell r="H61">
            <v>4522.1970021379384</v>
          </cell>
          <cell r="I61">
            <v>5652.746252672423</v>
          </cell>
          <cell r="J61">
            <v>6582.2192692024728</v>
          </cell>
          <cell r="K61">
            <v>7496.7690356254643</v>
          </cell>
          <cell r="L61">
            <v>8396.3955519414048</v>
          </cell>
          <cell r="M61">
            <v>9281.0988181502835</v>
          </cell>
          <cell r="N61">
            <v>10150.878834252115</v>
          </cell>
          <cell r="O61">
            <v>11989.723272315205</v>
          </cell>
          <cell r="P61">
            <v>13800.120264861733</v>
          </cell>
          <cell r="Q61">
            <v>15582.06981189167</v>
          </cell>
          <cell r="R61">
            <v>17335.571913405045</v>
          </cell>
          <cell r="S61">
            <v>19060.626569401844</v>
          </cell>
          <cell r="T61">
            <v>20757.233779882059</v>
          </cell>
          <cell r="U61">
            <v>22425.393544845712</v>
          </cell>
          <cell r="V61">
            <v>24065.105864292789</v>
          </cell>
          <cell r="W61">
            <v>25676.37073822329</v>
          </cell>
          <cell r="X61">
            <v>27259.188166637214</v>
          </cell>
          <cell r="Y61">
            <v>30301.904056200699</v>
          </cell>
          <cell r="Z61">
            <v>33294.206751177859</v>
          </cell>
          <cell r="AA61">
            <v>36236.096251568699</v>
          </cell>
          <cell r="AB61">
            <v>39127.572557373191</v>
          </cell>
          <cell r="AC61">
            <v>41968.635668591334</v>
          </cell>
          <cell r="AD61">
            <v>44743.394689903158</v>
          </cell>
          <cell r="AE61">
            <v>47466.212844065405</v>
          </cell>
          <cell r="AF61">
            <v>50137.090131078119</v>
          </cell>
          <cell r="AG61">
            <v>52756.026550941257</v>
          </cell>
          <cell r="AH61">
            <v>55323.022103654846</v>
          </cell>
        </row>
        <row r="62">
          <cell r="D62">
            <v>0</v>
          </cell>
          <cell r="E62">
            <v>285.64272912752585</v>
          </cell>
          <cell r="F62">
            <v>576.72184463925078</v>
          </cell>
          <cell r="G62">
            <v>873.1060762260413</v>
          </cell>
          <cell r="H62">
            <v>1174.6641535787667</v>
          </cell>
          <cell r="I62">
            <v>1481.2648063882898</v>
          </cell>
          <cell r="J62">
            <v>1792.7767643454818</v>
          </cell>
          <cell r="K62">
            <v>2109.06875714121</v>
          </cell>
          <cell r="L62">
            <v>2430.0095144663419</v>
          </cell>
          <cell r="M62">
            <v>2755.4677660117404</v>
          </cell>
          <cell r="N62">
            <v>3085.3122414682766</v>
          </cell>
          <cell r="O62">
            <v>3674.6465003562862</v>
          </cell>
          <cell r="P62">
            <v>4276.7742540211057</v>
          </cell>
          <cell r="Q62">
            <v>4877.3345339346342</v>
          </cell>
          <cell r="R62">
            <v>5483.5701347710583</v>
          </cell>
          <cell r="S62">
            <v>6094.9700483466422</v>
          </cell>
          <cell r="T62">
            <v>6711.0232664776468</v>
          </cell>
          <cell r="U62">
            <v>7331.218780980349</v>
          </cell>
          <cell r="V62">
            <v>7955.0455836709989</v>
          </cell>
          <cell r="W62">
            <v>8581.992666365868</v>
          </cell>
          <cell r="X62">
            <v>9211.5490208812189</v>
          </cell>
          <cell r="Y62">
            <v>10080.560001284535</v>
          </cell>
          <cell r="Z62">
            <v>11037.350961986805</v>
          </cell>
          <cell r="AA62">
            <v>11998.821020690444</v>
          </cell>
          <cell r="AB62">
            <v>12964.170010918522</v>
          </cell>
          <cell r="AC62">
            <v>13932.597766194125</v>
          </cell>
          <cell r="AD62">
            <v>14903.304120040328</v>
          </cell>
          <cell r="AE62">
            <v>15875.488905980208</v>
          </cell>
          <cell r="AF62">
            <v>16848.351957536841</v>
          </cell>
          <cell r="AG62">
            <v>17821.093108233315</v>
          </cell>
          <cell r="AH62">
            <v>18792.91219159275</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row>
        <row r="64">
          <cell r="D64">
            <v>0</v>
          </cell>
          <cell r="E64">
            <v>353.57963639767695</v>
          </cell>
          <cell r="F64">
            <v>698.06682365397387</v>
          </cell>
          <cell r="G64">
            <v>1033.5141435989192</v>
          </cell>
          <cell r="H64">
            <v>1359.9741780625393</v>
          </cell>
          <cell r="I64">
            <v>1677.4995088748631</v>
          </cell>
          <cell r="J64">
            <v>1986.1427178659167</v>
          </cell>
          <cell r="K64">
            <v>2285.9563868657306</v>
          </cell>
          <cell r="L64">
            <v>2576.9930977043296</v>
          </cell>
          <cell r="M64">
            <v>2859.3054322117423</v>
          </cell>
          <cell r="N64">
            <v>3132.9459722179954</v>
          </cell>
          <cell r="O64">
            <v>3693.3842840574707</v>
          </cell>
          <cell r="P64">
            <v>4237.2734810349411</v>
          </cell>
          <cell r="Q64">
            <v>4743.6555691493022</v>
          </cell>
          <cell r="R64">
            <v>5230.1583625934481</v>
          </cell>
          <cell r="S64">
            <v>5697.0372485796552</v>
          </cell>
          <cell r="T64">
            <v>6144.5471506874237</v>
          </cell>
          <cell r="U64">
            <v>6572.9425078432541</v>
          </cell>
          <cell r="V64">
            <v>6982.477253467112</v>
          </cell>
          <cell r="W64">
            <v>7373.4047947856106</v>
          </cell>
          <cell r="X64">
            <v>7745.9779923119131</v>
          </cell>
          <cell r="Y64">
            <v>8503.7355507935918</v>
          </cell>
          <cell r="Z64">
            <v>9228.7337766789387</v>
          </cell>
          <cell r="AA64">
            <v>9828.226526991928</v>
          </cell>
          <cell r="AB64">
            <v>10384.003203715482</v>
          </cell>
          <cell r="AC64">
            <v>10897.137029293801</v>
          </cell>
          <cell r="AD64">
            <v>11368.702913829058</v>
          </cell>
          <cell r="AE64">
            <v>11799.776896826153</v>
          </cell>
          <cell r="AF64">
            <v>12191.435595584717</v>
          </cell>
          <cell r="AG64">
            <v>12544.755660238377</v>
          </cell>
          <cell r="AH64">
            <v>1919.1114895358762</v>
          </cell>
        </row>
        <row r="65">
          <cell r="D65">
            <v>368256.49460398941</v>
          </cell>
          <cell r="E65">
            <v>360915.92121152492</v>
          </cell>
          <cell r="F65">
            <v>353567.7007928848</v>
          </cell>
          <cell r="G65">
            <v>346212.0805972286</v>
          </cell>
          <cell r="H65">
            <v>338849.31687137153</v>
          </cell>
          <cell r="I65">
            <v>331479.6751169911</v>
          </cell>
          <cell r="J65">
            <v>324304.50658798194</v>
          </cell>
          <cell r="K65">
            <v>317137.94310818083</v>
          </cell>
          <cell r="L65">
            <v>309980.27954921121</v>
          </cell>
          <cell r="M65">
            <v>302831.8211291912</v>
          </cell>
          <cell r="N65">
            <v>295692.88370203623</v>
          </cell>
          <cell r="O65">
            <v>287029.15456720802</v>
          </cell>
          <cell r="P65">
            <v>278388.44810001209</v>
          </cell>
          <cell r="Q65">
            <v>269806.35414084187</v>
          </cell>
          <cell r="R65">
            <v>261258.28482167644</v>
          </cell>
          <cell r="S65">
            <v>252744.79069237431</v>
          </cell>
          <cell r="T65">
            <v>244266.43528714741</v>
          </cell>
          <cell r="U65">
            <v>235823.79548605258</v>
          </cell>
          <cell r="V65">
            <v>227417.46188427202</v>
          </cell>
          <cell r="W65">
            <v>219048.03916935748</v>
          </cell>
          <cell r="X65">
            <v>210716.14650661286</v>
          </cell>
          <cell r="Y65">
            <v>200235.57468353535</v>
          </cell>
          <cell r="Z65">
            <v>189746.29983034011</v>
          </cell>
          <cell r="AA65">
            <v>179424.61999771799</v>
          </cell>
          <cell r="AB65">
            <v>169190.0134940662</v>
          </cell>
          <cell r="AC65">
            <v>159042.69175708896</v>
          </cell>
          <cell r="AD65">
            <v>148998.77282309215</v>
          </cell>
          <cell r="AE65">
            <v>139044.13732311601</v>
          </cell>
          <cell r="AF65">
            <v>129179.04683696644</v>
          </cell>
          <cell r="AG65">
            <v>119403.78168754739</v>
          </cell>
          <cell r="AH65">
            <v>120660.34370797122</v>
          </cell>
        </row>
        <row r="66">
          <cell r="D66">
            <v>0</v>
          </cell>
          <cell r="E66">
            <v>2410.3793022978434</v>
          </cell>
          <cell r="F66">
            <v>4822.6837333461817</v>
          </cell>
          <cell r="G66">
            <v>7236.4030022383149</v>
          </cell>
          <cell r="H66">
            <v>9651.0268180675539</v>
          </cell>
          <cell r="I66">
            <v>12066.04488992718</v>
          </cell>
          <cell r="J66">
            <v>14480.946926910512</v>
          </cell>
          <cell r="K66">
            <v>16895.222638110856</v>
          </cell>
          <cell r="L66">
            <v>19308.361732621517</v>
          </cell>
          <cell r="M66">
            <v>21719.853919535766</v>
          </cell>
          <cell r="N66">
            <v>24129.188907946926</v>
          </cell>
          <cell r="O66">
            <v>28632.633290829966</v>
          </cell>
          <cell r="P66">
            <v>33154.075384091477</v>
          </cell>
          <cell r="Q66">
            <v>37563.493695087906</v>
          </cell>
          <cell r="R66">
            <v>41946.068347725981</v>
          </cell>
          <cell r="S66">
            <v>46299.953710010028</v>
          </cell>
          <cell r="T66">
            <v>50623.302862075521</v>
          </cell>
          <cell r="U66">
            <v>54914.267537799671</v>
          </cell>
          <cell r="V66">
            <v>59170.998066874752</v>
          </cell>
          <cell r="W66">
            <v>63391.643317344926</v>
          </cell>
          <cell r="X66">
            <v>67574.350638605858</v>
          </cell>
          <cell r="Y66">
            <v>74024.287647515986</v>
          </cell>
          <cell r="Z66">
            <v>80822.126411819976</v>
          </cell>
          <cell r="AA66">
            <v>87294.734345096469</v>
          </cell>
          <cell r="AB66">
            <v>93665.303398246731</v>
          </cell>
          <cell r="AC66">
            <v>99932.813912342303</v>
          </cell>
          <cell r="AD66">
            <v>106096.25091639346</v>
          </cell>
          <cell r="AE66">
            <v>112154.60257664036</v>
          </cell>
          <cell r="AF66">
            <v>118106.85866430843</v>
          </cell>
          <cell r="AG66">
            <v>123952.00904182874</v>
          </cell>
          <cell r="AH66">
            <v>99295.426206674529</v>
          </cell>
        </row>
        <row r="67">
          <cell r="D67">
            <v>0</v>
          </cell>
          <cell r="E67">
            <v>2489.6184938757569</v>
          </cell>
          <cell r="F67">
            <v>5011.5035376351389</v>
          </cell>
          <cell r="G67">
            <v>7564.8726085342914</v>
          </cell>
          <cell r="H67">
            <v>10148.943183829368</v>
          </cell>
          <cell r="I67">
            <v>12762.932740776509</v>
          </cell>
          <cell r="J67">
            <v>15204.982522627432</v>
          </cell>
          <cell r="K67">
            <v>17660.462990535663</v>
          </cell>
          <cell r="L67">
            <v>20128.591621757358</v>
          </cell>
          <cell r="M67">
            <v>22608.585893548654</v>
          </cell>
          <cell r="N67">
            <v>25099.663283165704</v>
          </cell>
          <cell r="O67">
            <v>29646.299237312451</v>
          </cell>
          <cell r="P67">
            <v>34217.027754284609</v>
          </cell>
          <cell r="Q67">
            <v>38758.476067254669</v>
          </cell>
          <cell r="R67">
            <v>43298.204567922039</v>
          </cell>
          <cell r="S67">
            <v>47833.855626816716</v>
          </cell>
          <cell r="T67">
            <v>52363.075388154175</v>
          </cell>
          <cell r="U67">
            <v>56883.513792603291</v>
          </cell>
          <cell r="V67">
            <v>61392.824599590989</v>
          </cell>
          <cell r="W67">
            <v>65888.66540914416</v>
          </cell>
          <cell r="X67">
            <v>70368.697683268168</v>
          </cell>
          <cell r="Y67">
            <v>78027.659951812762</v>
          </cell>
          <cell r="Z67">
            <v>85947.134256284568</v>
          </cell>
          <cell r="AA67">
            <v>93802.018845788436</v>
          </cell>
          <cell r="AB67">
            <v>101620.38192914129</v>
          </cell>
          <cell r="AC67">
            <v>109398.13943402511</v>
          </cell>
          <cell r="AD67">
            <v>117115.34189604784</v>
          </cell>
          <cell r="AE67">
            <v>124782.31960249181</v>
          </cell>
          <cell r="AF67">
            <v>132395.06536336726</v>
          </cell>
          <cell r="AG67">
            <v>139949.59782759147</v>
          </cell>
          <cell r="AH67">
            <v>177835.57751879498</v>
          </cell>
        </row>
        <row r="68">
          <cell r="D68">
            <v>1127444.3500000006</v>
          </cell>
          <cell r="E68">
            <v>1114797.8610298317</v>
          </cell>
          <cell r="F68">
            <v>1102136.2584070121</v>
          </cell>
          <cell r="G68">
            <v>1089461.3001488831</v>
          </cell>
          <cell r="H68">
            <v>1076774.7547036139</v>
          </cell>
          <cell r="I68">
            <v>1064078.4011772731</v>
          </cell>
          <cell r="J68">
            <v>1051575.1057998061</v>
          </cell>
          <cell r="K68">
            <v>1039080.5167101147</v>
          </cell>
          <cell r="L68">
            <v>1026596.4463999518</v>
          </cell>
          <cell r="M68">
            <v>1014124.7189773527</v>
          </cell>
          <cell r="N68">
            <v>1001667.1704192989</v>
          </cell>
          <cell r="O68">
            <v>981909.67060938408</v>
          </cell>
          <cell r="P68">
            <v>962313.05843140138</v>
          </cell>
          <cell r="Q68">
            <v>942462.38812397979</v>
          </cell>
          <cell r="R68">
            <v>922597.77228649345</v>
          </cell>
          <cell r="S68">
            <v>902722.61585168517</v>
          </cell>
          <cell r="T68">
            <v>882840.3199408591</v>
          </cell>
          <cell r="U68">
            <v>862954.28244468453</v>
          </cell>
          <cell r="V68">
            <v>843067.89863122825</v>
          </cell>
          <cell r="W68">
            <v>823184.56178216636</v>
          </cell>
          <cell r="X68">
            <v>803307.66385815421</v>
          </cell>
          <cell r="Y68">
            <v>771239.08161156415</v>
          </cell>
          <cell r="Z68">
            <v>740598.82302602637</v>
          </cell>
          <cell r="AA68">
            <v>710250.50299654331</v>
          </cell>
          <cell r="AB68">
            <v>679944.21657496621</v>
          </cell>
          <cell r="AC68">
            <v>651343.52037831862</v>
          </cell>
          <cell r="AD68">
            <v>628669.13925791928</v>
          </cell>
          <cell r="AE68">
            <v>606006.37617366028</v>
          </cell>
          <cell r="AF68">
            <v>583360.58031009184</v>
          </cell>
          <cell r="AG68">
            <v>560737.24690878112</v>
          </cell>
          <cell r="AH68">
            <v>522337.34460311546</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row>
        <row r="70">
          <cell r="D70">
            <v>0.8548874826080245</v>
          </cell>
          <cell r="E70">
            <v>1.7262932686426868</v>
          </cell>
          <cell r="F70">
            <v>3.4759115088981676</v>
          </cell>
          <cell r="G70">
            <v>6.9741370317985805</v>
          </cell>
          <cell r="H70">
            <v>13.930766278195849</v>
          </cell>
          <cell r="I70">
            <v>27.666168361748898</v>
          </cell>
          <cell r="J70">
            <v>54.368360806779712</v>
          </cell>
          <cell r="K70">
            <v>105.75647467966485</v>
          </cell>
          <cell r="L70">
            <v>202.93777169643363</v>
          </cell>
          <cell r="M70">
            <v>382.46899836493105</v>
          </cell>
          <cell r="N70">
            <v>707.07196931324131</v>
          </cell>
          <cell r="O70">
            <v>1231.7325141999377</v>
          </cell>
          <cell r="P70">
            <v>2075.1754611718288</v>
          </cell>
          <cell r="Q70">
            <v>3338.0419610484096</v>
          </cell>
          <cell r="R70">
            <v>5095.2002265664159</v>
          </cell>
          <cell r="S70">
            <v>7347.9154601651089</v>
          </cell>
          <cell r="T70">
            <v>9988.6217400193564</v>
          </cell>
          <cell r="U70">
            <v>12825.407957886982</v>
          </cell>
          <cell r="V70">
            <v>15629.960755904749</v>
          </cell>
          <cell r="W70">
            <v>18204.480882734882</v>
          </cell>
          <cell r="X70">
            <v>20425.063168953668</v>
          </cell>
          <cell r="Y70">
            <v>21484.813170892834</v>
          </cell>
          <cell r="Z70">
            <v>22098.218710105226</v>
          </cell>
          <cell r="AA70">
            <v>22314.169397039546</v>
          </cell>
          <cell r="AB70">
            <v>22259.092869395823</v>
          </cell>
          <cell r="AC70">
            <v>22055.384075141606</v>
          </cell>
          <cell r="AD70">
            <v>21815.627752982025</v>
          </cell>
          <cell r="AE70">
            <v>21638.641628661651</v>
          </cell>
          <cell r="AF70">
            <v>21574.487847379889</v>
          </cell>
          <cell r="AG70">
            <v>21599.946759707818</v>
          </cell>
          <cell r="AH70">
            <v>23747.134176928332</v>
          </cell>
        </row>
        <row r="71">
          <cell r="D71">
            <v>1127443.4951125178</v>
          </cell>
          <cell r="E71">
            <v>1114796.1347365631</v>
          </cell>
          <cell r="F71">
            <v>1102132.7824955031</v>
          </cell>
          <cell r="G71">
            <v>1089454.3260118514</v>
          </cell>
          <cell r="H71">
            <v>1076760.8239373358</v>
          </cell>
          <cell r="I71">
            <v>1064050.7350089115</v>
          </cell>
          <cell r="J71">
            <v>1051520.7374389993</v>
          </cell>
          <cell r="K71">
            <v>1038974.760235435</v>
          </cell>
          <cell r="L71">
            <v>1026393.5086282553</v>
          </cell>
          <cell r="M71">
            <v>1013742.2499789877</v>
          </cell>
          <cell r="N71">
            <v>1000960.0984499857</v>
          </cell>
          <cell r="O71">
            <v>980677.93809518416</v>
          </cell>
          <cell r="P71">
            <v>960237.88297022961</v>
          </cell>
          <cell r="Q71">
            <v>939124.34616293141</v>
          </cell>
          <cell r="R71">
            <v>917502.57205992704</v>
          </cell>
          <cell r="S71">
            <v>895374.70039152005</v>
          </cell>
          <cell r="T71">
            <v>872851.6982008398</v>
          </cell>
          <cell r="U71">
            <v>850128.87448679761</v>
          </cell>
          <cell r="V71">
            <v>827437.93787532346</v>
          </cell>
          <cell r="W71">
            <v>804980.08089943149</v>
          </cell>
          <cell r="X71">
            <v>782882.60068920057</v>
          </cell>
          <cell r="Y71">
            <v>749754.26844067127</v>
          </cell>
          <cell r="Z71">
            <v>718500.6043159212</v>
          </cell>
          <cell r="AA71">
            <v>687936.33359950373</v>
          </cell>
          <cell r="AB71">
            <v>657685.12370557035</v>
          </cell>
          <cell r="AC71">
            <v>629288.13630317699</v>
          </cell>
          <cell r="AD71">
            <v>606853.5115049372</v>
          </cell>
          <cell r="AE71">
            <v>584367.73454499862</v>
          </cell>
          <cell r="AF71">
            <v>561786.09246271197</v>
          </cell>
          <cell r="AG71">
            <v>539137.30014907336</v>
          </cell>
          <cell r="AH71">
            <v>498590.21042618714</v>
          </cell>
        </row>
        <row r="72">
          <cell r="D72">
            <v>210780.63080271892</v>
          </cell>
          <cell r="E72">
            <v>213337.34879290429</v>
          </cell>
          <cell r="F72">
            <v>215861.21536222062</v>
          </cell>
          <cell r="G72">
            <v>218352.02414067069</v>
          </cell>
          <cell r="H72">
            <v>220808.73240091591</v>
          </cell>
          <cell r="I72">
            <v>223228.68988721698</v>
          </cell>
          <cell r="J72">
            <v>224948.76367168393</v>
          </cell>
          <cell r="K72">
            <v>226586.34263421147</v>
          </cell>
          <cell r="L72">
            <v>228120.67151601848</v>
          </cell>
          <cell r="M72">
            <v>229515.55178561446</v>
          </cell>
          <cell r="N72">
            <v>230708.62605547233</v>
          </cell>
          <cell r="O72">
            <v>226906.37889102372</v>
          </cell>
          <cell r="P72">
            <v>222771.86642392457</v>
          </cell>
          <cell r="Q72">
            <v>218006.94652398952</v>
          </cell>
          <cell r="R72">
            <v>212688.7427551781</v>
          </cell>
          <cell r="S72">
            <v>206819.03821615857</v>
          </cell>
          <cell r="T72">
            <v>200508.45343891878</v>
          </cell>
          <cell r="U72">
            <v>193951.96049164433</v>
          </cell>
          <cell r="V72">
            <v>187380.94008260089</v>
          </cell>
          <cell r="W72">
            <v>180996.26524462132</v>
          </cell>
          <cell r="X72">
            <v>174924.92140030276</v>
          </cell>
          <cell r="Y72">
            <v>163383.60342174052</v>
          </cell>
          <cell r="Z72">
            <v>152686.2431109155</v>
          </cell>
          <cell r="AA72">
            <v>142333.59555688477</v>
          </cell>
          <cell r="AB72">
            <v>132278.91178717781</v>
          </cell>
          <cell r="AC72">
            <v>122403.78924038113</v>
          </cell>
          <cell r="AD72">
            <v>112575.52324360894</v>
          </cell>
          <cell r="AE72">
            <v>102723.42526584861</v>
          </cell>
          <cell r="AF72">
            <v>92801.376617760136</v>
          </cell>
          <cell r="AG72">
            <v>82836.529993320612</v>
          </cell>
          <cell r="AH72">
            <v>80178.822125101462</v>
          </cell>
        </row>
        <row r="73">
          <cell r="D73">
            <v>936405.12793266738</v>
          </cell>
          <cell r="E73">
            <v>933751.19887056376</v>
          </cell>
          <cell r="F73">
            <v>931038.16619432345</v>
          </cell>
          <cell r="G73">
            <v>928266.45232276921</v>
          </cell>
          <cell r="H73">
            <v>925435.64027310978</v>
          </cell>
          <cell r="I73">
            <v>922543.70248988259</v>
          </cell>
          <cell r="J73">
            <v>917085.8439651716</v>
          </cell>
          <cell r="K73">
            <v>911541.45239832089</v>
          </cell>
          <cell r="L73">
            <v>905890.71334126522</v>
          </cell>
          <cell r="M73">
            <v>900098.3628611468</v>
          </cell>
          <cell r="N73">
            <v>894102.97195698868</v>
          </cell>
          <cell r="O73">
            <v>882008.45190383471</v>
          </cell>
          <cell r="P73">
            <v>869785.22099463339</v>
          </cell>
          <cell r="Q73">
            <v>856457.00990144734</v>
          </cell>
          <cell r="R73">
            <v>842593.6973065146</v>
          </cell>
          <cell r="S73">
            <v>828198.21939961449</v>
          </cell>
          <cell r="T73">
            <v>813382.34115494986</v>
          </cell>
          <cell r="U73">
            <v>798342.17042892193</v>
          </cell>
          <cell r="V73">
            <v>783310.21505895397</v>
          </cell>
          <cell r="W73">
            <v>768488.46654296876</v>
          </cell>
          <cell r="X73">
            <v>754005.02009962022</v>
          </cell>
          <cell r="Y73">
            <v>732546.37846182752</v>
          </cell>
          <cell r="Z73">
            <v>713547.893403152</v>
          </cell>
          <cell r="AA73">
            <v>694459.75399949995</v>
          </cell>
          <cell r="AB73">
            <v>675703.33999766863</v>
          </cell>
          <cell r="AC73">
            <v>657161.51531089656</v>
          </cell>
          <cell r="AD73">
            <v>638653.39179536584</v>
          </cell>
          <cell r="AE73">
            <v>620159.66337596357</v>
          </cell>
          <cell r="AF73">
            <v>601635.45030957251</v>
          </cell>
          <cell r="AG73">
            <v>583109.13200204412</v>
          </cell>
          <cell r="AH73">
            <v>562553.7311732138</v>
          </cell>
        </row>
      </sheetData>
      <sheetData sheetId="8">
        <row r="4">
          <cell r="D4">
            <v>1127444.3500000006</v>
          </cell>
          <cell r="E4">
            <v>1127444.3500000006</v>
          </cell>
          <cell r="F4">
            <v>1127444.3500000006</v>
          </cell>
          <cell r="G4">
            <v>1127444.3500000006</v>
          </cell>
          <cell r="H4">
            <v>1127444.3500000006</v>
          </cell>
          <cell r="I4">
            <v>1127444.3500000006</v>
          </cell>
          <cell r="J4">
            <v>1127444.3500000006</v>
          </cell>
          <cell r="K4">
            <v>1127444.3500000006</v>
          </cell>
          <cell r="L4">
            <v>1127444.3500000006</v>
          </cell>
          <cell r="M4">
            <v>1127444.3500000006</v>
          </cell>
          <cell r="N4">
            <v>1127444.3500000006</v>
          </cell>
          <cell r="O4">
            <v>1127444.3500000006</v>
          </cell>
          <cell r="P4">
            <v>1127444.3500000006</v>
          </cell>
          <cell r="Q4">
            <v>1127444.3500000006</v>
          </cell>
          <cell r="R4">
            <v>1127444.3500000006</v>
          </cell>
          <cell r="S4">
            <v>1127444.3500000006</v>
          </cell>
          <cell r="T4">
            <v>1127444.3500000006</v>
          </cell>
          <cell r="U4">
            <v>1127444.3500000006</v>
          </cell>
          <cell r="V4">
            <v>1127444.3500000006</v>
          </cell>
          <cell r="W4">
            <v>1127444.3500000006</v>
          </cell>
          <cell r="X4">
            <v>1127444.3500000006</v>
          </cell>
          <cell r="Y4">
            <v>1127444.3500000006</v>
          </cell>
          <cell r="Z4">
            <v>1127444.3500000006</v>
          </cell>
          <cell r="AA4">
            <v>1127444.3500000006</v>
          </cell>
          <cell r="AB4">
            <v>1127444.3500000006</v>
          </cell>
          <cell r="AC4">
            <v>1127444.3500000006</v>
          </cell>
          <cell r="AD4">
            <v>1127444.3500000006</v>
          </cell>
          <cell r="AE4">
            <v>1127444.3500000006</v>
          </cell>
          <cell r="AF4">
            <v>1127444.3500000006</v>
          </cell>
          <cell r="AG4">
            <v>1127444.3500000006</v>
          </cell>
          <cell r="AH4">
            <v>1127444.3500000006</v>
          </cell>
        </row>
        <row r="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row>
        <row r="6">
          <cell r="D6">
            <v>185951.33244226652</v>
          </cell>
          <cell r="E6">
            <v>189112.50509378503</v>
          </cell>
          <cell r="F6">
            <v>192327.41768037935</v>
          </cell>
          <cell r="G6">
            <v>195596.9837809458</v>
          </cell>
          <cell r="H6">
            <v>198922.13250522185</v>
          </cell>
          <cell r="I6">
            <v>202303.80875781059</v>
          </cell>
          <cell r="J6">
            <v>205742.97350669335</v>
          </cell>
          <cell r="K6">
            <v>209240.60405630711</v>
          </cell>
          <cell r="L6">
            <v>212797.69432526431</v>
          </cell>
          <cell r="M6">
            <v>216415.2551287938</v>
          </cell>
          <cell r="N6">
            <v>220094.31446598328</v>
          </cell>
          <cell r="O6">
            <v>223835.91781190498</v>
          </cell>
          <cell r="P6">
            <v>227641.12841470735</v>
          </cell>
          <cell r="Q6">
            <v>231511.02759775735</v>
          </cell>
          <cell r="R6">
            <v>235446.71506691919</v>
          </cell>
          <cell r="S6">
            <v>239449.3092230568</v>
          </cell>
          <cell r="T6">
            <v>243519.94747984875</v>
          </cell>
          <cell r="U6">
            <v>247659.78658700615</v>
          </cell>
          <cell r="V6">
            <v>251870.00295898522</v>
          </cell>
          <cell r="W6">
            <v>256151.79300928794</v>
          </cell>
          <cell r="X6">
            <v>260506.37349044581</v>
          </cell>
          <cell r="Y6">
            <v>264934.98183978337</v>
          </cell>
          <cell r="Z6">
            <v>269438.87653105968</v>
          </cell>
          <cell r="AA6">
            <v>274019.33743208769</v>
          </cell>
          <cell r="AB6">
            <v>278677.66616843315</v>
          </cell>
          <cell r="AC6">
            <v>283415.18649329647</v>
          </cell>
          <cell r="AD6">
            <v>288233.24466368248</v>
          </cell>
          <cell r="AE6">
            <v>293133.20982296503</v>
          </cell>
          <cell r="AF6">
            <v>298116.4743899554</v>
          </cell>
          <cell r="AG6">
            <v>303184.45445458463</v>
          </cell>
          <cell r="AH6">
            <v>308338.59018031252</v>
          </cell>
        </row>
        <row r="7">
          <cell r="D7">
            <v>0</v>
          </cell>
          <cell r="E7">
            <v>189.11250509378507</v>
          </cell>
          <cell r="F7">
            <v>384.6548353607588</v>
          </cell>
          <cell r="G7">
            <v>586.7909513428375</v>
          </cell>
          <cell r="H7">
            <v>795.68853002088758</v>
          </cell>
          <cell r="I7">
            <v>1011.5190437890532</v>
          </cell>
          <cell r="J7">
            <v>1234.4578410401602</v>
          </cell>
          <cell r="K7">
            <v>1464.6842283941501</v>
          </cell>
          <cell r="L7">
            <v>1702.3815546021149</v>
          </cell>
          <cell r="M7">
            <v>1947.7372961591448</v>
          </cell>
          <cell r="N7">
            <v>2200.9431446598333</v>
          </cell>
          <cell r="O7">
            <v>3133.7028493666703</v>
          </cell>
          <cell r="P7">
            <v>4097.5403114647315</v>
          </cell>
          <cell r="Q7">
            <v>5093.2426071506634</v>
          </cell>
          <cell r="R7">
            <v>6121.6145917398999</v>
          </cell>
          <cell r="S7">
            <v>7183.4792766917053</v>
          </cell>
          <cell r="T7">
            <v>8279.6782143148594</v>
          </cell>
          <cell r="U7">
            <v>9411.0718903062352</v>
          </cell>
          <cell r="V7">
            <v>10578.540124277382</v>
          </cell>
          <cell r="W7">
            <v>11782.982478427244</v>
          </cell>
          <cell r="X7">
            <v>13025.318674522292</v>
          </cell>
          <cell r="Y7">
            <v>14571.424001188087</v>
          </cell>
          <cell r="Z7">
            <v>16166.33259186358</v>
          </cell>
          <cell r="AA7">
            <v>17811.2569330857</v>
          </cell>
          <cell r="AB7">
            <v>19507.436631790319</v>
          </cell>
          <cell r="AC7">
            <v>21256.138986997237</v>
          </cell>
          <cell r="AD7">
            <v>23058.659573094603</v>
          </cell>
          <cell r="AE7">
            <v>24916.322834952029</v>
          </cell>
          <cell r="AF7">
            <v>26830.48269509599</v>
          </cell>
          <cell r="AG7">
            <v>28802.523173185538</v>
          </cell>
          <cell r="AH7">
            <v>30833.859018031253</v>
          </cell>
        </row>
        <row r="8">
          <cell r="D8">
            <v>185951.33244226652</v>
          </cell>
          <cell r="E8">
            <v>189301.61759887883</v>
          </cell>
          <cell r="F8">
            <v>192712.07251574012</v>
          </cell>
          <cell r="G8">
            <v>196183.77473228864</v>
          </cell>
          <cell r="H8">
            <v>199717.82103524273</v>
          </cell>
          <cell r="I8">
            <v>203315.32780159963</v>
          </cell>
          <cell r="J8">
            <v>206977.43134773351</v>
          </cell>
          <cell r="K8">
            <v>210705.28828470127</v>
          </cell>
          <cell r="L8">
            <v>214500.07587986643</v>
          </cell>
          <cell r="M8">
            <v>218362.99242495294</v>
          </cell>
          <cell r="N8">
            <v>222295.25761064311</v>
          </cell>
          <cell r="O8">
            <v>226969.62066127165</v>
          </cell>
          <cell r="P8">
            <v>231738.66872617207</v>
          </cell>
          <cell r="Q8">
            <v>236604.27020490801</v>
          </cell>
          <cell r="R8">
            <v>241568.32965865909</v>
          </cell>
          <cell r="S8">
            <v>246632.78849974851</v>
          </cell>
          <cell r="T8">
            <v>251799.62569416361</v>
          </cell>
          <cell r="U8">
            <v>257070.85847731237</v>
          </cell>
          <cell r="V8">
            <v>262448.54308326263</v>
          </cell>
          <cell r="W8">
            <v>267934.7754877152</v>
          </cell>
          <cell r="X8">
            <v>273531.69216496812</v>
          </cell>
          <cell r="Y8">
            <v>279506.40584097145</v>
          </cell>
          <cell r="Z8">
            <v>285605.20912292326</v>
          </cell>
          <cell r="AA8">
            <v>291830.59436517337</v>
          </cell>
          <cell r="AB8">
            <v>298185.10280022345</v>
          </cell>
          <cell r="AC8">
            <v>304671.32548029372</v>
          </cell>
          <cell r="AD8">
            <v>311291.9042367771</v>
          </cell>
          <cell r="AE8">
            <v>318049.53265791707</v>
          </cell>
          <cell r="AF8">
            <v>324946.9570850514</v>
          </cell>
          <cell r="AG8">
            <v>331986.97762777016</v>
          </cell>
          <cell r="AH8">
            <v>339172.44919834379</v>
          </cell>
        </row>
        <row r="9">
          <cell r="D9">
            <v>0</v>
          </cell>
          <cell r="E9">
            <v>312.34766903815006</v>
          </cell>
          <cell r="F9">
            <v>635.94983930194235</v>
          </cell>
          <cell r="G9">
            <v>971.10968492482891</v>
          </cell>
          <cell r="H9">
            <v>1318.1376188326019</v>
          </cell>
          <cell r="I9">
            <v>1677.351454363197</v>
          </cell>
          <cell r="J9">
            <v>2049.0765703425618</v>
          </cell>
          <cell r="K9">
            <v>2433.6460796882998</v>
          </cell>
          <cell r="L9">
            <v>2831.401001614237</v>
          </cell>
          <cell r="M9">
            <v>3242.6904375105519</v>
          </cell>
          <cell r="N9">
            <v>3667.8717505756113</v>
          </cell>
          <cell r="O9">
            <v>4868.498363184277</v>
          </cell>
          <cell r="P9">
            <v>6117.9008543709442</v>
          </cell>
          <cell r="Q9">
            <v>7417.543870923867</v>
          </cell>
          <cell r="R9">
            <v>8768.9303666093256</v>
          </cell>
          <cell r="S9">
            <v>10173.602525614626</v>
          </cell>
          <cell r="T9">
            <v>11633.142707070359</v>
          </cell>
          <cell r="U9">
            <v>13149.174411114531</v>
          </cell>
          <cell r="V9">
            <v>14723.363266971039</v>
          </cell>
          <cell r="W9">
            <v>16357.418043525013</v>
          </cell>
          <cell r="X9">
            <v>18053.091682887898</v>
          </cell>
          <cell r="Y9">
            <v>21214.536203329735</v>
          </cell>
          <cell r="Z9">
            <v>24504.926942746817</v>
          </cell>
          <cell r="AA9">
            <v>27928.187880747097</v>
          </cell>
          <cell r="AB9">
            <v>31488.346855703599</v>
          </cell>
          <cell r="AC9">
            <v>35189.538092973919</v>
          </cell>
          <cell r="AD9">
            <v>39036.004791291853</v>
          </cell>
          <cell r="AE9">
            <v>43032.101768616179</v>
          </cell>
          <cell r="AF9">
            <v>47182.298168749461</v>
          </cell>
          <cell r="AG9">
            <v>51491.180230067148</v>
          </cell>
          <cell r="AH9">
            <v>55963.454117726731</v>
          </cell>
        </row>
        <row r="10">
          <cell r="D10">
            <v>0</v>
          </cell>
          <cell r="E10">
            <v>198.43873342633276</v>
          </cell>
          <cell r="F10">
            <v>403.35985762052024</v>
          </cell>
          <cell r="G10">
            <v>614.91989489919604</v>
          </cell>
          <cell r="H10">
            <v>833.27867034892256</v>
          </cell>
          <cell r="I10">
            <v>1058.5993758229913</v>
          </cell>
          <cell r="J10">
            <v>1291.048635097563</v>
          </cell>
          <cell r="K10">
            <v>1530.7965702068454</v>
          </cell>
          <cell r="L10">
            <v>1778.0168689773188</v>
          </cell>
          <cell r="M10">
            <v>2032.8868537813307</v>
          </cell>
          <cell r="N10">
            <v>2295.5875515307089</v>
          </cell>
          <cell r="O10">
            <v>3031.6803193688929</v>
          </cell>
          <cell r="P10">
            <v>3790.4289002462597</v>
          </cell>
          <cell r="Q10">
            <v>4572.2751903629833</v>
          </cell>
          <cell r="R10">
            <v>5377.6661236463497</v>
          </cell>
          <cell r="S10">
            <v>6207.0536318210143</v>
          </cell>
          <cell r="T10">
            <v>7060.8945998205418</v>
          </cell>
          <cell r="U10">
            <v>7939.6508163547405</v>
          </cell>
          <cell r="V10">
            <v>8843.7889194416111</v>
          </cell>
          <cell r="W10">
            <v>9773.7803367067881</v>
          </cell>
          <cell r="X10">
            <v>10730.10122024737</v>
          </cell>
          <cell r="Y10">
            <v>12475.497303498096</v>
          </cell>
          <cell r="Z10">
            <v>14256.075407037633</v>
          </cell>
          <cell r="AA10">
            <v>16071.656554901561</v>
          </cell>
          <cell r="AB10">
            <v>17922.02199947173</v>
          </cell>
          <cell r="AC10">
            <v>19806.911372968003</v>
          </cell>
          <cell r="AD10">
            <v>21726.020775749723</v>
          </cell>
          <cell r="AE10">
            <v>23679.00079956881</v>
          </cell>
          <cell r="AF10">
            <v>25665.454483866295</v>
          </cell>
          <cell r="AG10">
            <v>27684.935203153284</v>
          </cell>
          <cell r="AH10">
            <v>29736.944483464791</v>
          </cell>
        </row>
        <row r="11">
          <cell r="D11">
            <v>0</v>
          </cell>
          <cell r="E11">
            <v>510.78640246448282</v>
          </cell>
          <cell r="F11">
            <v>1039.3096969224625</v>
          </cell>
          <cell r="G11">
            <v>1586.0295798240249</v>
          </cell>
          <cell r="H11">
            <v>2151.4162891815245</v>
          </cell>
          <cell r="I11">
            <v>2735.9508301861883</v>
          </cell>
          <cell r="J11">
            <v>3340.1252054401248</v>
          </cell>
          <cell r="K11">
            <v>3964.4426498951452</v>
          </cell>
          <cell r="L11">
            <v>4609.4178705915556</v>
          </cell>
          <cell r="M11">
            <v>5275.5772912918828</v>
          </cell>
          <cell r="N11">
            <v>5963.4593021063201</v>
          </cell>
          <cell r="O11">
            <v>7900.1786825531699</v>
          </cell>
          <cell r="P11">
            <v>9908.3297546172034</v>
          </cell>
          <cell r="Q11">
            <v>11989.819061286849</v>
          </cell>
          <cell r="R11">
            <v>14146.596490255675</v>
          </cell>
          <cell r="S11">
            <v>16380.65615743564</v>
          </cell>
          <cell r="T11">
            <v>18694.037306890903</v>
          </cell>
          <cell r="U11">
            <v>21088.825227469271</v>
          </cell>
          <cell r="V11">
            <v>23567.152186412648</v>
          </cell>
          <cell r="W11">
            <v>26131.198380231799</v>
          </cell>
          <cell r="X11">
            <v>28783.19290313527</v>
          </cell>
          <cell r="Y11">
            <v>33690.033506827829</v>
          </cell>
          <cell r="Z11">
            <v>38761.002349784452</v>
          </cell>
          <cell r="AA11">
            <v>43999.844435648658</v>
          </cell>
          <cell r="AB11">
            <v>49410.368855175329</v>
          </cell>
          <cell r="AC11">
            <v>54996.449465941922</v>
          </cell>
          <cell r="AD11">
            <v>60762.025567041579</v>
          </cell>
          <cell r="AE11">
            <v>66711.102568184986</v>
          </cell>
          <cell r="AF11">
            <v>72847.75265261576</v>
          </cell>
          <cell r="AG11">
            <v>79176.115433220431</v>
          </cell>
          <cell r="AH11">
            <v>85700.398601191526</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D13">
            <v>185951.33244226652</v>
          </cell>
          <cell r="E13">
            <v>188790.83119641434</v>
          </cell>
          <cell r="F13">
            <v>191672.76281881766</v>
          </cell>
          <cell r="G13">
            <v>194597.74515246463</v>
          </cell>
          <cell r="H13">
            <v>197566.40474606119</v>
          </cell>
          <cell r="I13">
            <v>200579.37697141344</v>
          </cell>
          <cell r="J13">
            <v>203637.30614229338</v>
          </cell>
          <cell r="K13">
            <v>206740.84563480612</v>
          </cell>
          <cell r="L13">
            <v>209890.65800927486</v>
          </cell>
          <cell r="M13">
            <v>213087.41513366107</v>
          </cell>
          <cell r="N13">
            <v>216331.79830853679</v>
          </cell>
          <cell r="O13">
            <v>219069.44197871847</v>
          </cell>
          <cell r="P13">
            <v>221830.33897155485</v>
          </cell>
          <cell r="Q13">
            <v>224614.45114362118</v>
          </cell>
          <cell r="R13">
            <v>227421.73316840341</v>
          </cell>
          <cell r="S13">
            <v>230252.13234231286</v>
          </cell>
          <cell r="T13">
            <v>233105.5883872727</v>
          </cell>
          <cell r="U13">
            <v>235982.03324984311</v>
          </cell>
          <cell r="V13">
            <v>238881.39089684997</v>
          </cell>
          <cell r="W13">
            <v>241803.5771074834</v>
          </cell>
          <cell r="X13">
            <v>244748.49926183285</v>
          </cell>
          <cell r="Y13">
            <v>245816.37233414361</v>
          </cell>
          <cell r="Z13">
            <v>246844.20677313881</v>
          </cell>
          <cell r="AA13">
            <v>247830.74992952473</v>
          </cell>
          <cell r="AB13">
            <v>248774.73394504812</v>
          </cell>
          <cell r="AC13">
            <v>249674.87601435179</v>
          </cell>
          <cell r="AD13">
            <v>250529.87866973551</v>
          </cell>
          <cell r="AE13">
            <v>251338.43008973208</v>
          </cell>
          <cell r="AF13">
            <v>252099.20443243562</v>
          </cell>
          <cell r="AG13">
            <v>252810.86219454973</v>
          </cell>
          <cell r="AH13">
            <v>253472.05059715227</v>
          </cell>
        </row>
        <row r="14">
          <cell r="D14">
            <v>435529.06307600881</v>
          </cell>
          <cell r="E14">
            <v>435529.06307600881</v>
          </cell>
          <cell r="F14">
            <v>435529.06307600881</v>
          </cell>
          <cell r="G14">
            <v>435529.06307600881</v>
          </cell>
          <cell r="H14">
            <v>435529.06307600881</v>
          </cell>
          <cell r="I14">
            <v>435529.06307600881</v>
          </cell>
          <cell r="J14">
            <v>435529.06307600881</v>
          </cell>
          <cell r="K14">
            <v>435529.06307600881</v>
          </cell>
          <cell r="L14">
            <v>435529.06307600881</v>
          </cell>
          <cell r="M14">
            <v>435529.06307600881</v>
          </cell>
          <cell r="N14">
            <v>435529.06307600881</v>
          </cell>
          <cell r="O14">
            <v>435529.06307600881</v>
          </cell>
          <cell r="P14">
            <v>435529.06307600881</v>
          </cell>
          <cell r="Q14">
            <v>435529.06307600881</v>
          </cell>
          <cell r="R14">
            <v>435529.06307600881</v>
          </cell>
          <cell r="S14">
            <v>435529.06307600881</v>
          </cell>
          <cell r="T14">
            <v>435529.06307600881</v>
          </cell>
          <cell r="U14">
            <v>435529.06307600881</v>
          </cell>
          <cell r="V14">
            <v>435529.06307600881</v>
          </cell>
          <cell r="W14">
            <v>435529.06307600881</v>
          </cell>
          <cell r="X14">
            <v>435529.06307600881</v>
          </cell>
          <cell r="Y14">
            <v>435529.06307600881</v>
          </cell>
          <cell r="Z14">
            <v>435529.06307600881</v>
          </cell>
          <cell r="AA14">
            <v>435529.06307600881</v>
          </cell>
          <cell r="AB14">
            <v>435529.06307600881</v>
          </cell>
          <cell r="AC14">
            <v>435529.06307600881</v>
          </cell>
          <cell r="AD14">
            <v>435529.06307600881</v>
          </cell>
          <cell r="AE14">
            <v>435529.06307600881</v>
          </cell>
          <cell r="AF14">
            <v>435529.06307600881</v>
          </cell>
          <cell r="AG14">
            <v>435529.06307600881</v>
          </cell>
          <cell r="AH14">
            <v>435529.06307600881</v>
          </cell>
        </row>
        <row r="15">
          <cell r="D15">
            <v>0</v>
          </cell>
          <cell r="E15">
            <v>123.74687269178639</v>
          </cell>
          <cell r="F15">
            <v>247.49374538357279</v>
          </cell>
          <cell r="G15">
            <v>371.24061807535912</v>
          </cell>
          <cell r="H15">
            <v>494.98749076714557</v>
          </cell>
          <cell r="I15">
            <v>618.73436345893197</v>
          </cell>
          <cell r="J15">
            <v>742.48123615071825</v>
          </cell>
          <cell r="K15">
            <v>866.22810884250464</v>
          </cell>
          <cell r="L15">
            <v>989.97498153429115</v>
          </cell>
          <cell r="M15">
            <v>1113.7218542260775</v>
          </cell>
          <cell r="N15">
            <v>1237.4687269178639</v>
          </cell>
          <cell r="O15">
            <v>1869.9527428981055</v>
          </cell>
          <cell r="P15">
            <v>2502.4367588783466</v>
          </cell>
          <cell r="Q15">
            <v>3134.9207748585886</v>
          </cell>
          <cell r="R15">
            <v>3767.4047908388306</v>
          </cell>
          <cell r="S15">
            <v>4399.8888068190727</v>
          </cell>
          <cell r="T15">
            <v>5032.3728227993142</v>
          </cell>
          <cell r="U15">
            <v>5664.8568387795549</v>
          </cell>
          <cell r="V15">
            <v>6297.3408547597974</v>
          </cell>
          <cell r="W15">
            <v>6929.824870740038</v>
          </cell>
          <cell r="X15">
            <v>7562.3088867202796</v>
          </cell>
          <cell r="Y15">
            <v>8181.043250179212</v>
          </cell>
          <cell r="Z15">
            <v>8799.7776136381435</v>
          </cell>
          <cell r="AA15">
            <v>9418.5119770970759</v>
          </cell>
          <cell r="AB15">
            <v>10037.246340556008</v>
          </cell>
          <cell r="AC15">
            <v>10655.980704014939</v>
          </cell>
          <cell r="AD15">
            <v>11274.715067473871</v>
          </cell>
          <cell r="AE15">
            <v>11893.449430932804</v>
          </cell>
          <cell r="AF15">
            <v>12512.183794391734</v>
          </cell>
          <cell r="AG15">
            <v>13130.918157850667</v>
          </cell>
          <cell r="AH15">
            <v>13749.652521309599</v>
          </cell>
        </row>
        <row r="16">
          <cell r="D16">
            <v>0</v>
          </cell>
          <cell r="E16">
            <v>981.92640444864639</v>
          </cell>
          <cell r="F16">
            <v>1963.8528088972928</v>
          </cell>
          <cell r="G16">
            <v>2945.7792133459393</v>
          </cell>
          <cell r="H16">
            <v>3927.7056177945856</v>
          </cell>
          <cell r="I16">
            <v>4909.6320222432323</v>
          </cell>
          <cell r="J16">
            <v>5891.5584266918786</v>
          </cell>
          <cell r="K16">
            <v>6873.484831140524</v>
          </cell>
          <cell r="L16">
            <v>7855.4112355891712</v>
          </cell>
          <cell r="M16">
            <v>8837.3376400378183</v>
          </cell>
          <cell r="N16">
            <v>9819.2640444864646</v>
          </cell>
          <cell r="O16">
            <v>11373.980851530152</v>
          </cell>
          <cell r="P16">
            <v>12928.697658573845</v>
          </cell>
          <cell r="Q16">
            <v>14483.414465617534</v>
          </cell>
          <cell r="R16">
            <v>16038.131272661225</v>
          </cell>
          <cell r="S16">
            <v>17592.848079704916</v>
          </cell>
          <cell r="T16">
            <v>19147.564886748605</v>
          </cell>
          <cell r="U16">
            <v>20702.281693792298</v>
          </cell>
          <cell r="V16">
            <v>22256.998500835987</v>
          </cell>
          <cell r="W16">
            <v>23811.715307879676</v>
          </cell>
          <cell r="X16">
            <v>25366.432114923366</v>
          </cell>
          <cell r="Y16">
            <v>26921.148921967055</v>
          </cell>
          <cell r="Z16">
            <v>28475.865729010744</v>
          </cell>
          <cell r="AA16">
            <v>30030.582536054437</v>
          </cell>
          <cell r="AB16">
            <v>31585.29934309813</v>
          </cell>
          <cell r="AC16">
            <v>33140.016150141819</v>
          </cell>
          <cell r="AD16">
            <v>34694.732957185515</v>
          </cell>
          <cell r="AE16">
            <v>36249.449764229197</v>
          </cell>
          <cell r="AF16">
            <v>37804.166571272886</v>
          </cell>
          <cell r="AG16">
            <v>39358.883378316576</v>
          </cell>
          <cell r="AH16">
            <v>40913.600185360272</v>
          </cell>
        </row>
        <row r="17">
          <cell r="D17">
            <v>0</v>
          </cell>
          <cell r="E17">
            <v>1105.6732771404327</v>
          </cell>
          <cell r="F17">
            <v>2211.3465542808653</v>
          </cell>
          <cell r="G17">
            <v>3317.0198314212985</v>
          </cell>
          <cell r="H17">
            <v>4422.6931085617307</v>
          </cell>
          <cell r="I17">
            <v>5528.3663857021638</v>
          </cell>
          <cell r="J17">
            <v>6634.039662842597</v>
          </cell>
          <cell r="K17">
            <v>7739.7129399830283</v>
          </cell>
          <cell r="L17">
            <v>8845.3862171234614</v>
          </cell>
          <cell r="M17">
            <v>9951.0594942638963</v>
          </cell>
          <cell r="N17">
            <v>11056.732771404328</v>
          </cell>
          <cell r="O17">
            <v>13243.933594428257</v>
          </cell>
          <cell r="P17">
            <v>15431.134417452191</v>
          </cell>
          <cell r="Q17">
            <v>17618.335240476124</v>
          </cell>
          <cell r="R17">
            <v>19805.536063500054</v>
          </cell>
          <cell r="S17">
            <v>21992.736886523988</v>
          </cell>
          <cell r="T17">
            <v>24179.937709547921</v>
          </cell>
          <cell r="U17">
            <v>26367.138532571851</v>
          </cell>
          <cell r="V17">
            <v>28554.339355595785</v>
          </cell>
          <cell r="W17">
            <v>30741.540178619714</v>
          </cell>
          <cell r="X17">
            <v>32928.741001643648</v>
          </cell>
          <cell r="Y17">
            <v>35102.192172146264</v>
          </cell>
          <cell r="Z17">
            <v>37275.643342648887</v>
          </cell>
          <cell r="AA17">
            <v>39449.094513151511</v>
          </cell>
          <cell r="AB17">
            <v>41622.545683654142</v>
          </cell>
          <cell r="AC17">
            <v>43795.996854156758</v>
          </cell>
          <cell r="AD17">
            <v>45969.448024659388</v>
          </cell>
          <cell r="AE17">
            <v>48142.899195161997</v>
          </cell>
          <cell r="AF17">
            <v>50316.350365664621</v>
          </cell>
          <cell r="AG17">
            <v>52489.801536167244</v>
          </cell>
          <cell r="AH17">
            <v>54663.252706669868</v>
          </cell>
        </row>
        <row r="18">
          <cell r="D18">
            <v>0</v>
          </cell>
          <cell r="E18">
            <v>347.58703465970109</v>
          </cell>
          <cell r="F18">
            <v>695.17406931940218</v>
          </cell>
          <cell r="G18">
            <v>1042.7611039791034</v>
          </cell>
          <cell r="H18">
            <v>1390.3481386388044</v>
          </cell>
          <cell r="I18">
            <v>1737.9351732985053</v>
          </cell>
          <cell r="J18">
            <v>2085.5222079582068</v>
          </cell>
          <cell r="K18">
            <v>2433.1092426179075</v>
          </cell>
          <cell r="L18">
            <v>2780.6962772776087</v>
          </cell>
          <cell r="M18">
            <v>3128.2833119373095</v>
          </cell>
          <cell r="N18">
            <v>3475.8703465970107</v>
          </cell>
          <cell r="O18">
            <v>3823.4573812567119</v>
          </cell>
          <cell r="P18">
            <v>4171.0444159164135</v>
          </cell>
          <cell r="Q18">
            <v>4518.6314505761147</v>
          </cell>
          <cell r="R18">
            <v>4866.218485235815</v>
          </cell>
          <cell r="S18">
            <v>5213.8055198955162</v>
          </cell>
          <cell r="T18">
            <v>5561.3925545552174</v>
          </cell>
          <cell r="U18">
            <v>5908.9795892149186</v>
          </cell>
          <cell r="V18">
            <v>6256.5666238746189</v>
          </cell>
          <cell r="W18">
            <v>6604.153658534321</v>
          </cell>
          <cell r="X18">
            <v>6951.7406931940213</v>
          </cell>
          <cell r="Y18">
            <v>8749.6046655717873</v>
          </cell>
          <cell r="Z18">
            <v>9109.1774600473382</v>
          </cell>
          <cell r="AA18">
            <v>9468.7502545228908</v>
          </cell>
          <cell r="AB18">
            <v>9828.3230489984435</v>
          </cell>
          <cell r="AC18">
            <v>10187.895843473998</v>
          </cell>
          <cell r="AD18">
            <v>10547.468637949551</v>
          </cell>
          <cell r="AE18">
            <v>10907.041432425103</v>
          </cell>
          <cell r="AF18">
            <v>11266.614226900656</v>
          </cell>
          <cell r="AG18">
            <v>11626.187021376209</v>
          </cell>
          <cell r="AH18">
            <v>11985.759815851763</v>
          </cell>
        </row>
        <row r="19">
          <cell r="D19">
            <v>0</v>
          </cell>
          <cell r="E19">
            <v>304.13865532723844</v>
          </cell>
          <cell r="F19">
            <v>608.27731065447688</v>
          </cell>
          <cell r="G19">
            <v>912.41596598171543</v>
          </cell>
          <cell r="H19">
            <v>1216.5546213089538</v>
          </cell>
          <cell r="I19">
            <v>1520.6932766361924</v>
          </cell>
          <cell r="J19">
            <v>1824.8319319634309</v>
          </cell>
          <cell r="K19">
            <v>2128.9705872906693</v>
          </cell>
          <cell r="L19">
            <v>2433.1092426179075</v>
          </cell>
          <cell r="M19">
            <v>2737.2478979451457</v>
          </cell>
          <cell r="N19">
            <v>3041.3865532723848</v>
          </cell>
          <cell r="O19">
            <v>3345.5252085996231</v>
          </cell>
          <cell r="P19">
            <v>3439.9130671494554</v>
          </cell>
          <cell r="Q19">
            <v>3838.4395810265269</v>
          </cell>
          <cell r="R19">
            <v>4236.9660949035988</v>
          </cell>
          <cell r="S19">
            <v>4635.4926087806698</v>
          </cell>
          <cell r="T19">
            <v>5034.0191226577408</v>
          </cell>
          <cell r="U19">
            <v>5432.5456365348118</v>
          </cell>
          <cell r="V19">
            <v>5831.0721504118828</v>
          </cell>
          <cell r="W19">
            <v>6229.5986642889548</v>
          </cell>
          <cell r="X19">
            <v>6628.1251781660249</v>
          </cell>
          <cell r="Y19">
            <v>7372.740506725816</v>
          </cell>
          <cell r="Z19">
            <v>7718.8293214085352</v>
          </cell>
          <cell r="AA19">
            <v>8064.9181360912553</v>
          </cell>
          <cell r="AB19">
            <v>8411.0069507739754</v>
          </cell>
          <cell r="AC19">
            <v>8757.0957654566937</v>
          </cell>
          <cell r="AD19">
            <v>9103.1845801394138</v>
          </cell>
          <cell r="AE19">
            <v>9449.2733948221339</v>
          </cell>
          <cell r="AF19">
            <v>9795.3622095048522</v>
          </cell>
          <cell r="AG19">
            <v>10141.451024187572</v>
          </cell>
          <cell r="AH19">
            <v>10487.539838870292</v>
          </cell>
        </row>
        <row r="20">
          <cell r="D20">
            <v>0</v>
          </cell>
          <cell r="E20">
            <v>651.72568998693953</v>
          </cell>
          <cell r="F20">
            <v>1303.4513799738791</v>
          </cell>
          <cell r="G20">
            <v>1955.1770699608187</v>
          </cell>
          <cell r="H20">
            <v>2606.9027599477581</v>
          </cell>
          <cell r="I20">
            <v>3258.6284499346975</v>
          </cell>
          <cell r="J20">
            <v>3910.3541399216374</v>
          </cell>
          <cell r="K20">
            <v>4562.0798299085764</v>
          </cell>
          <cell r="L20">
            <v>5213.8055198955162</v>
          </cell>
          <cell r="M20">
            <v>5865.5312098824552</v>
          </cell>
          <cell r="N20">
            <v>6517.2568998693951</v>
          </cell>
          <cell r="O20">
            <v>7168.9825898563349</v>
          </cell>
          <cell r="P20">
            <v>7610.9574830658694</v>
          </cell>
          <cell r="Q20">
            <v>8357.0710316026416</v>
          </cell>
          <cell r="R20">
            <v>9103.1845801394138</v>
          </cell>
          <cell r="S20">
            <v>9849.298128676186</v>
          </cell>
          <cell r="T20">
            <v>10595.411677212958</v>
          </cell>
          <cell r="U20">
            <v>11341.52522574973</v>
          </cell>
          <cell r="V20">
            <v>12087.638774286501</v>
          </cell>
          <cell r="W20">
            <v>12833.752322823275</v>
          </cell>
          <cell r="X20">
            <v>13579.865871360045</v>
          </cell>
          <cell r="Y20">
            <v>16122.345172297602</v>
          </cell>
          <cell r="Z20">
            <v>16828.006781455872</v>
          </cell>
          <cell r="AA20">
            <v>17533.668390614148</v>
          </cell>
          <cell r="AB20">
            <v>18239.329999772417</v>
          </cell>
          <cell r="AC20">
            <v>18944.991608930693</v>
          </cell>
          <cell r="AD20">
            <v>19650.653218088963</v>
          </cell>
          <cell r="AE20">
            <v>20356.314827247239</v>
          </cell>
          <cell r="AF20">
            <v>21061.976436405508</v>
          </cell>
          <cell r="AG20">
            <v>21767.638045563781</v>
          </cell>
          <cell r="AH20">
            <v>22473.299654722054</v>
          </cell>
        </row>
        <row r="21">
          <cell r="D21">
            <v>435529.06307600881</v>
          </cell>
          <cell r="E21">
            <v>433771.66410888144</v>
          </cell>
          <cell r="F21">
            <v>432014.26514175406</v>
          </cell>
          <cell r="G21">
            <v>430256.86617462669</v>
          </cell>
          <cell r="H21">
            <v>428499.46720749931</v>
          </cell>
          <cell r="I21">
            <v>426742.06824037194</v>
          </cell>
          <cell r="J21">
            <v>424984.66927324457</v>
          </cell>
          <cell r="K21">
            <v>423227.27030611725</v>
          </cell>
          <cell r="L21">
            <v>421469.87133898982</v>
          </cell>
          <cell r="M21">
            <v>419712.47237186244</v>
          </cell>
          <cell r="N21">
            <v>417955.07340473507</v>
          </cell>
          <cell r="O21">
            <v>415116.14689172426</v>
          </cell>
          <cell r="P21">
            <v>412486.9711754907</v>
          </cell>
          <cell r="Q21">
            <v>409553.65680393006</v>
          </cell>
          <cell r="R21">
            <v>406620.34243236936</v>
          </cell>
          <cell r="S21">
            <v>403687.0280608086</v>
          </cell>
          <cell r="T21">
            <v>400753.7136892479</v>
          </cell>
          <cell r="U21">
            <v>397820.39931768726</v>
          </cell>
          <cell r="V21">
            <v>394887.08494612656</v>
          </cell>
          <cell r="W21">
            <v>391953.7705745658</v>
          </cell>
          <cell r="X21">
            <v>389020.4562030051</v>
          </cell>
          <cell r="Y21">
            <v>384304.52573156491</v>
          </cell>
          <cell r="Z21">
            <v>381425.41295190406</v>
          </cell>
          <cell r="AA21">
            <v>378546.30017224315</v>
          </cell>
          <cell r="AB21">
            <v>375667.18739258224</v>
          </cell>
          <cell r="AC21">
            <v>372788.07461292134</v>
          </cell>
          <cell r="AD21">
            <v>369908.96183326043</v>
          </cell>
          <cell r="AE21">
            <v>367029.84905359958</v>
          </cell>
          <cell r="AF21">
            <v>364150.73627393867</v>
          </cell>
          <cell r="AG21">
            <v>361271.62349427777</v>
          </cell>
          <cell r="AH21">
            <v>358392.51071461692</v>
          </cell>
        </row>
        <row r="22">
          <cell r="D22">
            <v>137707.45987773585</v>
          </cell>
          <cell r="E22">
            <v>137707.45987773585</v>
          </cell>
          <cell r="F22">
            <v>137707.45987773585</v>
          </cell>
          <cell r="G22">
            <v>137707.45987773585</v>
          </cell>
          <cell r="H22">
            <v>137707.45987773585</v>
          </cell>
          <cell r="I22">
            <v>137707.45987773585</v>
          </cell>
          <cell r="J22">
            <v>137707.45987773585</v>
          </cell>
          <cell r="K22">
            <v>137707.45987773585</v>
          </cell>
          <cell r="L22">
            <v>137707.45987773585</v>
          </cell>
          <cell r="M22">
            <v>137707.45987773585</v>
          </cell>
          <cell r="N22">
            <v>137707.45987773585</v>
          </cell>
          <cell r="O22">
            <v>137707.45987773585</v>
          </cell>
          <cell r="P22">
            <v>137707.45987773585</v>
          </cell>
          <cell r="Q22">
            <v>137707.45987773585</v>
          </cell>
          <cell r="R22">
            <v>137707.45987773585</v>
          </cell>
          <cell r="S22">
            <v>137707.45987773585</v>
          </cell>
          <cell r="T22">
            <v>137707.45987773585</v>
          </cell>
          <cell r="U22">
            <v>137707.45987773585</v>
          </cell>
          <cell r="V22">
            <v>137707.45987773585</v>
          </cell>
          <cell r="W22">
            <v>137707.45987773585</v>
          </cell>
          <cell r="X22">
            <v>137707.45987773585</v>
          </cell>
          <cell r="Y22">
            <v>137707.45987773585</v>
          </cell>
          <cell r="Z22">
            <v>137707.45987773585</v>
          </cell>
          <cell r="AA22">
            <v>137707.45987773585</v>
          </cell>
          <cell r="AB22">
            <v>137707.45987773585</v>
          </cell>
          <cell r="AC22">
            <v>137707.45987773585</v>
          </cell>
          <cell r="AD22">
            <v>137707.45987773585</v>
          </cell>
          <cell r="AE22">
            <v>137707.45987773585</v>
          </cell>
          <cell r="AF22">
            <v>137707.45987773585</v>
          </cell>
          <cell r="AG22">
            <v>137707.45987773585</v>
          </cell>
          <cell r="AH22">
            <v>137707.45987773585</v>
          </cell>
        </row>
        <row r="23">
          <cell r="D23">
            <v>0</v>
          </cell>
          <cell r="E23">
            <v>999.75615871236243</v>
          </cell>
          <cell r="F23">
            <v>1999.5123174247249</v>
          </cell>
          <cell r="G23">
            <v>2999.2684761370874</v>
          </cell>
          <cell r="H23">
            <v>3999.0246348494497</v>
          </cell>
          <cell r="I23">
            <v>4998.7807935618121</v>
          </cell>
          <cell r="J23">
            <v>5998.5369522741748</v>
          </cell>
          <cell r="K23">
            <v>6998.2931109865367</v>
          </cell>
          <cell r="L23">
            <v>7998.0492696988995</v>
          </cell>
          <cell r="M23">
            <v>8997.8054284112623</v>
          </cell>
          <cell r="N23">
            <v>9997.5615871236241</v>
          </cell>
          <cell r="O23">
            <v>10997.317745835986</v>
          </cell>
          <cell r="P23">
            <v>11997.073904548348</v>
          </cell>
          <cell r="Q23">
            <v>12996.830063260712</v>
          </cell>
          <cell r="R23">
            <v>13996.586221973073</v>
          </cell>
          <cell r="S23">
            <v>14996.342380685435</v>
          </cell>
          <cell r="T23">
            <v>15996.098539397799</v>
          </cell>
          <cell r="U23">
            <v>16995.854698110161</v>
          </cell>
          <cell r="V23">
            <v>17995.610856822525</v>
          </cell>
          <cell r="W23">
            <v>18995.367015534885</v>
          </cell>
          <cell r="X23">
            <v>19995.123174247248</v>
          </cell>
          <cell r="Y23">
            <v>21025.174974132711</v>
          </cell>
          <cell r="Z23">
            <v>22055.226774018174</v>
          </cell>
          <cell r="AA23">
            <v>23085.278573903641</v>
          </cell>
          <cell r="AB23">
            <v>24115.330373789104</v>
          </cell>
          <cell r="AC23">
            <v>25145.38217367457</v>
          </cell>
          <cell r="AD23">
            <v>26175.433973560033</v>
          </cell>
          <cell r="AE23">
            <v>27205.485773445496</v>
          </cell>
          <cell r="AF23">
            <v>28235.537573330959</v>
          </cell>
          <cell r="AG23">
            <v>29265.589373216422</v>
          </cell>
          <cell r="AH23">
            <v>30295.641173101889</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D25">
            <v>137707.45987773585</v>
          </cell>
          <cell r="E25">
            <v>136707.7037190235</v>
          </cell>
          <cell r="F25">
            <v>135707.94756031112</v>
          </cell>
          <cell r="G25">
            <v>134708.19140159877</v>
          </cell>
          <cell r="H25">
            <v>133708.43524288639</v>
          </cell>
          <cell r="I25">
            <v>132708.67908417404</v>
          </cell>
          <cell r="J25">
            <v>131708.92292546167</v>
          </cell>
          <cell r="K25">
            <v>130709.16676674932</v>
          </cell>
          <cell r="L25">
            <v>129709.41060803695</v>
          </cell>
          <cell r="M25">
            <v>128709.65444932459</v>
          </cell>
          <cell r="N25">
            <v>127709.89829061223</v>
          </cell>
          <cell r="O25">
            <v>126710.14213189986</v>
          </cell>
          <cell r="P25">
            <v>125710.3859731875</v>
          </cell>
          <cell r="Q25">
            <v>124710.62981447513</v>
          </cell>
          <cell r="R25">
            <v>123710.87365576277</v>
          </cell>
          <cell r="S25">
            <v>122711.11749705041</v>
          </cell>
          <cell r="T25">
            <v>121711.36133833804</v>
          </cell>
          <cell r="U25">
            <v>120711.60517962568</v>
          </cell>
          <cell r="V25">
            <v>119711.84902091333</v>
          </cell>
          <cell r="W25">
            <v>118712.09286220097</v>
          </cell>
          <cell r="X25">
            <v>117712.3367034886</v>
          </cell>
          <cell r="Y25">
            <v>116682.28490360314</v>
          </cell>
          <cell r="Z25">
            <v>115652.23310371768</v>
          </cell>
          <cell r="AA25">
            <v>114622.18130383221</v>
          </cell>
          <cell r="AB25">
            <v>113592.12950394675</v>
          </cell>
          <cell r="AC25">
            <v>112562.07770406127</v>
          </cell>
          <cell r="AD25">
            <v>111532.02590417581</v>
          </cell>
          <cell r="AE25">
            <v>110501.97410429035</v>
          </cell>
          <cell r="AF25">
            <v>109471.92230440488</v>
          </cell>
          <cell r="AG25">
            <v>108441.87050451942</v>
          </cell>
          <cell r="AH25">
            <v>107411.81870463396</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D32">
            <v>368256.49460398941</v>
          </cell>
          <cell r="E32">
            <v>365095.32195247093</v>
          </cell>
          <cell r="F32">
            <v>361880.40936587658</v>
          </cell>
          <cell r="G32">
            <v>358610.84326531016</v>
          </cell>
          <cell r="H32">
            <v>355285.69454103406</v>
          </cell>
          <cell r="I32">
            <v>351904.01828844531</v>
          </cell>
          <cell r="J32">
            <v>348464.85353956255</v>
          </cell>
          <cell r="K32">
            <v>344967.22298994882</v>
          </cell>
          <cell r="L32">
            <v>341410.13272099162</v>
          </cell>
          <cell r="M32">
            <v>337792.57191746216</v>
          </cell>
          <cell r="N32">
            <v>334113.51258027263</v>
          </cell>
          <cell r="O32">
            <v>330371.9092343509</v>
          </cell>
          <cell r="P32">
            <v>326566.69863154856</v>
          </cell>
          <cell r="Q32">
            <v>322696.79944849864</v>
          </cell>
          <cell r="R32">
            <v>318761.11197933671</v>
          </cell>
          <cell r="S32">
            <v>314758.51782319916</v>
          </cell>
          <cell r="T32">
            <v>310687.87956640718</v>
          </cell>
          <cell r="U32">
            <v>306548.04045924975</v>
          </cell>
          <cell r="V32">
            <v>302337.82408727065</v>
          </cell>
          <cell r="W32">
            <v>298056.03403696802</v>
          </cell>
          <cell r="X32">
            <v>293701.45355581015</v>
          </cell>
          <cell r="Y32">
            <v>289272.84520647256</v>
          </cell>
          <cell r="Z32">
            <v>284768.95051519631</v>
          </cell>
          <cell r="AA32">
            <v>280188.4896141683</v>
          </cell>
          <cell r="AB32">
            <v>275530.16087782278</v>
          </cell>
          <cell r="AC32">
            <v>270792.64055295952</v>
          </cell>
          <cell r="AD32">
            <v>265974.5823825734</v>
          </cell>
          <cell r="AE32">
            <v>261074.61722329081</v>
          </cell>
          <cell r="AF32">
            <v>256091.3526563005</v>
          </cell>
          <cell r="AG32">
            <v>251023.37259167127</v>
          </cell>
          <cell r="AH32">
            <v>245869.23686594339</v>
          </cell>
        </row>
        <row r="33">
          <cell r="D33">
            <v>0</v>
          </cell>
          <cell r="E33">
            <v>903.61092183236565</v>
          </cell>
          <cell r="F33">
            <v>1791.3080263610889</v>
          </cell>
          <cell r="G33">
            <v>2662.685511244928</v>
          </cell>
          <cell r="H33">
            <v>3517.3283759562373</v>
          </cell>
          <cell r="I33">
            <v>4354.812226319511</v>
          </cell>
          <cell r="J33">
            <v>5174.7030750625036</v>
          </cell>
          <cell r="K33">
            <v>5976.5571383008628</v>
          </cell>
          <cell r="L33">
            <v>6759.9206278756346</v>
          </cell>
          <cell r="M33">
            <v>7524.3295394614688</v>
          </cell>
          <cell r="N33">
            <v>8269.3094363617474</v>
          </cell>
          <cell r="O33">
            <v>8994.3752289052027</v>
          </cell>
          <cell r="P33">
            <v>9699.030949356993</v>
          </cell>
          <cell r="Q33">
            <v>10382.769522255445</v>
          </cell>
          <cell r="R33">
            <v>11045.072530084017</v>
          </cell>
          <cell r="S33">
            <v>11685.409974186268</v>
          </cell>
          <cell r="T33">
            <v>12303.240030829724</v>
          </cell>
          <cell r="U33">
            <v>12898.008802322935</v>
          </cell>
          <cell r="V33">
            <v>13469.150063087909</v>
          </cell>
          <cell r="W33">
            <v>14016.08500058842</v>
          </cell>
          <cell r="X33">
            <v>14538.221951012603</v>
          </cell>
          <cell r="Y33">
            <v>15056.651592996897</v>
          </cell>
          <cell r="Z33">
            <v>15548.384698129717</v>
          </cell>
          <cell r="AA33">
            <v>16012.77218144972</v>
          </cell>
          <cell r="AB33">
            <v>16449.150604406022</v>
          </cell>
          <cell r="AC33">
            <v>16856.841874421731</v>
          </cell>
          <cell r="AD33">
            <v>17235.152938390758</v>
          </cell>
          <cell r="AE33">
            <v>17583.375469988634</v>
          </cell>
          <cell r="AF33">
            <v>17900.785550675402</v>
          </cell>
          <cell r="AG33">
            <v>18186.643344266584</v>
          </cell>
          <cell r="AH33">
            <v>18440.192764945754</v>
          </cell>
        </row>
        <row r="34">
          <cell r="D34">
            <v>0</v>
          </cell>
          <cell r="E34">
            <v>301.20364061078851</v>
          </cell>
          <cell r="F34">
            <v>597.10267545369641</v>
          </cell>
          <cell r="G34">
            <v>887.56183708164281</v>
          </cell>
          <cell r="H34">
            <v>1172.4427919854127</v>
          </cell>
          <cell r="I34">
            <v>1451.6040754398368</v>
          </cell>
          <cell r="J34">
            <v>1724.9010250208346</v>
          </cell>
          <cell r="K34">
            <v>1992.1857127669548</v>
          </cell>
          <cell r="L34">
            <v>2253.3068759585449</v>
          </cell>
          <cell r="M34">
            <v>2508.1098464871566</v>
          </cell>
          <cell r="N34">
            <v>2756.4364787872496</v>
          </cell>
          <cell r="O34">
            <v>2998.1250763017342</v>
          </cell>
          <cell r="P34">
            <v>3233.0103164523312</v>
          </cell>
          <cell r="Q34">
            <v>3460.9231740851483</v>
          </cell>
          <cell r="R34">
            <v>3681.6908433613394</v>
          </cell>
          <cell r="S34">
            <v>3895.1366580620897</v>
          </cell>
          <cell r="T34">
            <v>4101.0800102765752</v>
          </cell>
          <cell r="U34">
            <v>4299.3362674409782</v>
          </cell>
          <cell r="V34">
            <v>4489.71668769597</v>
          </cell>
          <cell r="W34">
            <v>4672.0283335294744</v>
          </cell>
          <cell r="X34">
            <v>4846.0739836708681</v>
          </cell>
          <cell r="Y34">
            <v>5018.8838643322997</v>
          </cell>
          <cell r="Z34">
            <v>5182.7948993765731</v>
          </cell>
          <cell r="AA34">
            <v>5337.5907271499063</v>
          </cell>
          <cell r="AB34">
            <v>5483.0502014686735</v>
          </cell>
          <cell r="AC34">
            <v>5618.9472914739108</v>
          </cell>
          <cell r="AD34">
            <v>5745.0509794635864</v>
          </cell>
          <cell r="AE34">
            <v>5861.1251566628798</v>
          </cell>
          <cell r="AF34">
            <v>5966.9285168918013</v>
          </cell>
          <cell r="AG34">
            <v>6062.214448088861</v>
          </cell>
          <cell r="AH34">
            <v>6146.7309216485846</v>
          </cell>
        </row>
        <row r="35">
          <cell r="D35">
            <v>368256.49460398941</v>
          </cell>
          <cell r="E35">
            <v>363890.50739002775</v>
          </cell>
          <cell r="F35">
            <v>359491.99866406177</v>
          </cell>
          <cell r="G35">
            <v>355060.59591698361</v>
          </cell>
          <cell r="H35">
            <v>350595.92337309243</v>
          </cell>
          <cell r="I35">
            <v>346097.60198668594</v>
          </cell>
          <cell r="J35">
            <v>341565.24943947926</v>
          </cell>
          <cell r="K35">
            <v>336998.48013888102</v>
          </cell>
          <cell r="L35">
            <v>332396.90521715739</v>
          </cell>
          <cell r="M35">
            <v>327760.13253151352</v>
          </cell>
          <cell r="N35">
            <v>323087.76666512358</v>
          </cell>
          <cell r="O35">
            <v>318379.40892914397</v>
          </cell>
          <cell r="P35">
            <v>313634.65736573929</v>
          </cell>
          <cell r="Q35">
            <v>308853.10675215803</v>
          </cell>
          <cell r="R35">
            <v>304034.3486058914</v>
          </cell>
          <cell r="S35">
            <v>299177.97119095078</v>
          </cell>
          <cell r="T35">
            <v>294283.55952530087</v>
          </cell>
          <cell r="U35">
            <v>289350.6953894858</v>
          </cell>
          <cell r="V35">
            <v>284378.95733648672</v>
          </cell>
          <cell r="W35">
            <v>279367.9207028501</v>
          </cell>
          <cell r="X35">
            <v>274317.15762112668</v>
          </cell>
          <cell r="Y35">
            <v>269197.30974914337</v>
          </cell>
          <cell r="Z35">
            <v>264037.77091769001</v>
          </cell>
          <cell r="AA35">
            <v>258838.12670556869</v>
          </cell>
          <cell r="AB35">
            <v>253597.96007194809</v>
          </cell>
          <cell r="AC35">
            <v>248316.85138706389</v>
          </cell>
          <cell r="AD35">
            <v>242994.37846471905</v>
          </cell>
          <cell r="AE35">
            <v>237630.11659663927</v>
          </cell>
          <cell r="AF35">
            <v>232223.63858873327</v>
          </cell>
          <cell r="AG35">
            <v>226774.51479931583</v>
          </cell>
          <cell r="AH35">
            <v>221282.31317934903</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D39">
            <v>0</v>
          </cell>
          <cell r="E39">
            <v>3519.8267601496436</v>
          </cell>
          <cell r="F39">
            <v>7041.4765949891416</v>
          </cell>
          <cell r="G39">
            <v>10565.003398627339</v>
          </cell>
          <cell r="H39">
            <v>14090.462408548941</v>
          </cell>
          <cell r="I39">
            <v>17617.910235769676</v>
          </cell>
          <cell r="J39">
            <v>21147.404895619402</v>
          </cell>
          <cell r="K39">
            <v>24679.005839165577</v>
          </cell>
          <cell r="L39">
            <v>28212.77398528955</v>
          </cell>
          <cell r="M39">
            <v>31748.771753428511</v>
          </cell>
          <cell r="N39">
            <v>35287.063096996018</v>
          </cell>
          <cell r="O39">
            <v>41135.805251722617</v>
          </cell>
          <cell r="P39">
            <v>47035.569025974735</v>
          </cell>
          <cell r="Q39">
            <v>52987.753887279134</v>
          </cell>
          <cell r="R39">
            <v>58993.791305812818</v>
          </cell>
          <cell r="S39">
            <v>65055.14539883133</v>
          </cell>
          <cell r="T39">
            <v>71173.313586666351</v>
          </cell>
          <cell r="U39">
            <v>77349.827260474223</v>
          </cell>
          <cell r="V39">
            <v>83586.252461918863</v>
          </cell>
          <cell r="W39">
            <v>89884.190574974811</v>
          </cell>
          <cell r="X39">
            <v>96245.279030038771</v>
          </cell>
          <cell r="Y39">
            <v>104874.0522461037</v>
          </cell>
          <cell r="Z39">
            <v>113640.25716458124</v>
          </cell>
          <cell r="AA39">
            <v>122546.98970415353</v>
          </cell>
          <cell r="AB39">
            <v>131597.39551702459</v>
          </cell>
          <cell r="AC39">
            <v>140794.67036819499</v>
          </cell>
          <cell r="AD39">
            <v>150142.06050365177</v>
          </cell>
          <cell r="AE39">
            <v>159642.86300678109</v>
          </cell>
          <cell r="AF39">
            <v>169300.42614228674</v>
          </cell>
          <cell r="AG39">
            <v>179118.14968687066</v>
          </cell>
          <cell r="AH39">
            <v>189099.48524590905</v>
          </cell>
        </row>
        <row r="40">
          <cell r="D40">
            <v>0</v>
          </cell>
          <cell r="E40">
            <v>952.92933059772804</v>
          </cell>
          <cell r="F40">
            <v>1900.5540554275753</v>
          </cell>
          <cell r="G40">
            <v>2842.7389070424615</v>
          </cell>
          <cell r="H40">
            <v>3779.345551933171</v>
          </cell>
          <cell r="I40">
            <v>4710.2325253745348</v>
          </cell>
          <cell r="J40">
            <v>5635.2551649424722</v>
          </cell>
          <cell r="K40">
            <v>6554.2655426755309</v>
          </cell>
          <cell r="L40">
            <v>7467.1123958540611</v>
          </cell>
          <cell r="M40">
            <v>8373.6410563696118</v>
          </cell>
          <cell r="N40">
            <v>9273.6933786566442</v>
          </cell>
          <cell r="O40">
            <v>10167.10766615807</v>
          </cell>
          <cell r="P40">
            <v>10843.967799518201</v>
          </cell>
          <cell r="Q40">
            <v>11817.99420568779</v>
          </cell>
          <cell r="R40">
            <v>12784.875423500753</v>
          </cell>
          <cell r="S40">
            <v>13744.434786738275</v>
          </cell>
          <cell r="T40">
            <v>14696.491687489533</v>
          </cell>
          <cell r="U40">
            <v>15640.861493190709</v>
          </cell>
          <cell r="V40">
            <v>16577.355461982472</v>
          </cell>
          <cell r="W40">
            <v>17505.780656352748</v>
          </cell>
          <cell r="X40">
            <v>18425.939855030912</v>
          </cell>
          <cell r="Y40">
            <v>21141.229036629902</v>
          </cell>
          <cell r="Z40">
            <v>22010.801680832446</v>
          </cell>
          <cell r="AA40">
            <v>22871.259117764053</v>
          </cell>
          <cell r="AB40">
            <v>23722.380201241089</v>
          </cell>
          <cell r="AC40">
            <v>24563.938900404602</v>
          </cell>
          <cell r="AD40">
            <v>25395.70419755255</v>
          </cell>
          <cell r="AE40">
            <v>26217.439983910117</v>
          </cell>
          <cell r="AF40">
            <v>27028.904953297308</v>
          </cell>
          <cell r="AG40">
            <v>27829.852493652641</v>
          </cell>
          <cell r="AH40">
            <v>28620.030576370638</v>
          </cell>
        </row>
        <row r="41">
          <cell r="D41">
            <v>0</v>
          </cell>
          <cell r="E41">
            <v>189.11250509378507</v>
          </cell>
          <cell r="F41">
            <v>384.6548353607588</v>
          </cell>
          <cell r="G41">
            <v>586.7909513428375</v>
          </cell>
          <cell r="H41">
            <v>795.68853002088758</v>
          </cell>
          <cell r="I41">
            <v>1011.5190437890532</v>
          </cell>
          <cell r="J41">
            <v>1234.4578410401602</v>
          </cell>
          <cell r="K41">
            <v>1464.6842283941501</v>
          </cell>
          <cell r="L41">
            <v>1702.3815546021149</v>
          </cell>
          <cell r="M41">
            <v>1947.7372961591448</v>
          </cell>
          <cell r="N41">
            <v>2200.9431446598333</v>
          </cell>
          <cell r="O41">
            <v>3133.7028493666703</v>
          </cell>
          <cell r="P41">
            <v>4097.5403114647315</v>
          </cell>
          <cell r="Q41">
            <v>5093.2426071506634</v>
          </cell>
          <cell r="R41">
            <v>6121.6145917398999</v>
          </cell>
          <cell r="S41">
            <v>7183.4792766917053</v>
          </cell>
          <cell r="T41">
            <v>8279.6782143148594</v>
          </cell>
          <cell r="U41">
            <v>9411.0718903062352</v>
          </cell>
          <cell r="V41">
            <v>10578.540124277382</v>
          </cell>
          <cell r="W41">
            <v>11782.982478427244</v>
          </cell>
          <cell r="X41">
            <v>13025.318674522292</v>
          </cell>
          <cell r="Y41">
            <v>14571.424001188087</v>
          </cell>
          <cell r="Z41">
            <v>16166.33259186358</v>
          </cell>
          <cell r="AA41">
            <v>17811.2569330857</v>
          </cell>
          <cell r="AB41">
            <v>19507.436631790319</v>
          </cell>
          <cell r="AC41">
            <v>21256.138986997237</v>
          </cell>
          <cell r="AD41">
            <v>23058.659573094603</v>
          </cell>
          <cell r="AE41">
            <v>24916.322834952029</v>
          </cell>
          <cell r="AF41">
            <v>26830.48269509599</v>
          </cell>
          <cell r="AG41">
            <v>28802.523173185538</v>
          </cell>
          <cell r="AH41">
            <v>30833.859018031253</v>
          </cell>
        </row>
        <row r="42">
          <cell r="D42">
            <v>1127444.3500000006</v>
          </cell>
          <cell r="E42">
            <v>1123160.706414347</v>
          </cell>
          <cell r="F42">
            <v>1118886.9741849445</v>
          </cell>
          <cell r="G42">
            <v>1114623.3986456736</v>
          </cell>
          <cell r="H42">
            <v>1110370.2305695394</v>
          </cell>
          <cell r="I42">
            <v>1106127.7262826455</v>
          </cell>
          <cell r="J42">
            <v>1101896.1477804787</v>
          </cell>
          <cell r="K42">
            <v>1097675.7628465537</v>
          </cell>
          <cell r="L42">
            <v>1093466.8451734593</v>
          </cell>
          <cell r="M42">
            <v>1089269.6744863617</v>
          </cell>
          <cell r="N42">
            <v>1085084.5366690077</v>
          </cell>
          <cell r="O42">
            <v>1079275.1399314865</v>
          </cell>
          <cell r="P42">
            <v>1073662.3534859724</v>
          </cell>
          <cell r="Q42">
            <v>1067731.8445141842</v>
          </cell>
          <cell r="R42">
            <v>1061787.2978624268</v>
          </cell>
          <cell r="S42">
            <v>1055828.2490911228</v>
          </cell>
          <cell r="T42">
            <v>1049854.2229401597</v>
          </cell>
          <cell r="U42">
            <v>1043864.7331366418</v>
          </cell>
          <cell r="V42">
            <v>1037859.2822003766</v>
          </cell>
          <cell r="W42">
            <v>1031837.3612471003</v>
          </cell>
          <cell r="X42">
            <v>1025798.4497894531</v>
          </cell>
          <cell r="Y42">
            <v>1016000.4927184549</v>
          </cell>
          <cell r="Z42">
            <v>1007959.6237464505</v>
          </cell>
          <cell r="AA42">
            <v>999837.35811116861</v>
          </cell>
          <cell r="AB42">
            <v>991632.01091352524</v>
          </cell>
          <cell r="AC42">
            <v>983341.87971839821</v>
          </cell>
          <cell r="AD42">
            <v>974965.24487189099</v>
          </cell>
          <cell r="AE42">
            <v>966500.36984426144</v>
          </cell>
          <cell r="AF42">
            <v>957945.50159951241</v>
          </cell>
          <cell r="AG42">
            <v>949298.87099266285</v>
          </cell>
          <cell r="AH42">
            <v>940558.6931957521</v>
          </cell>
        </row>
        <row r="43">
          <cell r="D43">
            <v>435529.06307600881</v>
          </cell>
          <cell r="E43">
            <v>433771.66410888144</v>
          </cell>
          <cell r="F43">
            <v>432014.26514175406</v>
          </cell>
          <cell r="G43">
            <v>430256.86617462669</v>
          </cell>
          <cell r="H43">
            <v>428499.46720749931</v>
          </cell>
          <cell r="I43">
            <v>426742.06824037194</v>
          </cell>
          <cell r="J43">
            <v>424984.66927324457</v>
          </cell>
          <cell r="K43">
            <v>423227.27030611725</v>
          </cell>
          <cell r="L43">
            <v>421469.87133898982</v>
          </cell>
          <cell r="M43">
            <v>419712.47237186244</v>
          </cell>
          <cell r="N43">
            <v>417955.07340473507</v>
          </cell>
          <cell r="O43">
            <v>415116.14689172426</v>
          </cell>
          <cell r="P43">
            <v>412486.9711754907</v>
          </cell>
          <cell r="Q43">
            <v>409553.65680393006</v>
          </cell>
          <cell r="R43">
            <v>406620.34243236936</v>
          </cell>
          <cell r="S43">
            <v>403687.0280608086</v>
          </cell>
          <cell r="T43">
            <v>400753.7136892479</v>
          </cell>
          <cell r="U43">
            <v>397820.39931768726</v>
          </cell>
          <cell r="V43">
            <v>394887.08494612656</v>
          </cell>
          <cell r="W43">
            <v>391953.7705745658</v>
          </cell>
          <cell r="X43">
            <v>389020.4562030051</v>
          </cell>
          <cell r="Y43">
            <v>384304.52573156491</v>
          </cell>
          <cell r="Z43">
            <v>381425.41295190406</v>
          </cell>
          <cell r="AA43">
            <v>378546.30017224315</v>
          </cell>
          <cell r="AB43">
            <v>375667.18739258224</v>
          </cell>
          <cell r="AC43">
            <v>372788.07461292134</v>
          </cell>
          <cell r="AD43">
            <v>369908.96183326043</v>
          </cell>
          <cell r="AE43">
            <v>367029.84905359958</v>
          </cell>
          <cell r="AF43">
            <v>364150.73627393867</v>
          </cell>
          <cell r="AG43">
            <v>361271.62349427777</v>
          </cell>
          <cell r="AH43">
            <v>358392.51071461692</v>
          </cell>
        </row>
        <row r="44">
          <cell r="D44">
            <v>0</v>
          </cell>
          <cell r="E44">
            <v>1153.053646510305</v>
          </cell>
          <cell r="F44">
            <v>2335.4569822892518</v>
          </cell>
          <cell r="G44">
            <v>3546.5735452319514</v>
          </cell>
          <cell r="H44">
            <v>4785.7668732335205</v>
          </cell>
          <cell r="I44">
            <v>6052.4005041890687</v>
          </cell>
          <cell r="J44">
            <v>7345.8379759937143</v>
          </cell>
          <cell r="K44">
            <v>8665.4428265425686</v>
          </cell>
          <cell r="L44">
            <v>10010.57859373075</v>
          </cell>
          <cell r="M44">
            <v>11380.60881545337</v>
          </cell>
          <cell r="N44">
            <v>12774.897029605536</v>
          </cell>
          <cell r="O44">
            <v>15060.694301364021</v>
          </cell>
          <cell r="P44">
            <v>17395.647333455359</v>
          </cell>
          <cell r="Q44">
            <v>19733.756406035842</v>
          </cell>
          <cell r="R44">
            <v>22097.301464024393</v>
          </cell>
          <cell r="S44">
            <v>24484.231750894185</v>
          </cell>
          <cell r="T44">
            <v>26892.49651011837</v>
          </cell>
          <cell r="U44">
            <v>29320.044985170163</v>
          </cell>
          <cell r="V44">
            <v>31764.82641952268</v>
          </cell>
          <cell r="W44">
            <v>34224.790056649101</v>
          </cell>
          <cell r="X44">
            <v>36697.885140022598</v>
          </cell>
          <cell r="Y44">
            <v>40569.393880440381</v>
          </cell>
          <cell r="Z44">
            <v>44752.389096714709</v>
          </cell>
          <cell r="AA44">
            <v>48960.895721286579</v>
          </cell>
          <cell r="AB44">
            <v>53191.343103628671</v>
          </cell>
          <cell r="AC44">
            <v>57440.160593213666</v>
          </cell>
          <cell r="AD44">
            <v>61703.777539514245</v>
          </cell>
          <cell r="AE44">
            <v>65978.623292003103</v>
          </cell>
          <cell r="AF44">
            <v>70261.127200152929</v>
          </cell>
          <cell r="AG44">
            <v>74547.718613436387</v>
          </cell>
          <cell r="AH44">
            <v>78834.826881326371</v>
          </cell>
        </row>
        <row r="45">
          <cell r="D45">
            <v>0</v>
          </cell>
          <cell r="E45">
            <v>117.85987879922567</v>
          </cell>
          <cell r="F45">
            <v>232.68894121799116</v>
          </cell>
          <cell r="G45">
            <v>344.50471453297297</v>
          </cell>
          <cell r="H45">
            <v>453.32472602084641</v>
          </cell>
          <cell r="I45">
            <v>559.16650295828777</v>
          </cell>
          <cell r="J45">
            <v>662.04757262197222</v>
          </cell>
          <cell r="K45">
            <v>761.98546228857663</v>
          </cell>
          <cell r="L45">
            <v>858.99769923477652</v>
          </cell>
          <cell r="M45">
            <v>953.10181073724766</v>
          </cell>
          <cell r="N45">
            <v>1044.3153240726651</v>
          </cell>
          <cell r="O45">
            <v>1231.1280946858237</v>
          </cell>
          <cell r="P45">
            <v>1412.4244936783134</v>
          </cell>
          <cell r="Q45">
            <v>1581.2185230497673</v>
          </cell>
          <cell r="R45">
            <v>1743.3861208644828</v>
          </cell>
          <cell r="S45">
            <v>1899.0124161932183</v>
          </cell>
          <cell r="T45">
            <v>2048.1823835624746</v>
          </cell>
          <cell r="U45">
            <v>2190.9808359477511</v>
          </cell>
          <cell r="V45">
            <v>2327.4924178223705</v>
          </cell>
          <cell r="W45">
            <v>2457.8015982618699</v>
          </cell>
          <cell r="X45">
            <v>2581.9926641039706</v>
          </cell>
          <cell r="Y45">
            <v>2834.5785169311971</v>
          </cell>
          <cell r="Z45">
            <v>3076.2445922263128</v>
          </cell>
          <cell r="AA45">
            <v>3276.0755089973086</v>
          </cell>
          <cell r="AB45">
            <v>3461.3344012384941</v>
          </cell>
          <cell r="AC45">
            <v>3632.3790097645992</v>
          </cell>
          <cell r="AD45">
            <v>3789.5676379430192</v>
          </cell>
          <cell r="AE45">
            <v>3933.258965608718</v>
          </cell>
          <cell r="AF45">
            <v>4063.8118651949057</v>
          </cell>
          <cell r="AG45">
            <v>4181.5852200794598</v>
          </cell>
          <cell r="AH45">
            <v>639.70382984529192</v>
          </cell>
        </row>
        <row r="46">
          <cell r="D46">
            <v>435529.06307600881</v>
          </cell>
          <cell r="E46">
            <v>432500.75058357191</v>
          </cell>
          <cell r="F46">
            <v>429446.11921824678</v>
          </cell>
          <cell r="G46">
            <v>426365.78791486175</v>
          </cell>
          <cell r="H46">
            <v>423260.37560824491</v>
          </cell>
          <cell r="I46">
            <v>420130.50123322458</v>
          </cell>
          <cell r="J46">
            <v>416976.78372462891</v>
          </cell>
          <cell r="K46">
            <v>413799.84201728605</v>
          </cell>
          <cell r="L46">
            <v>410600.29504602432</v>
          </cell>
          <cell r="M46">
            <v>407378.76174567186</v>
          </cell>
          <cell r="N46">
            <v>404135.86105105688</v>
          </cell>
          <cell r="O46">
            <v>398824.3244956744</v>
          </cell>
          <cell r="P46">
            <v>393678.89934835705</v>
          </cell>
          <cell r="Q46">
            <v>388238.68187484442</v>
          </cell>
          <cell r="R46">
            <v>382779.65484748047</v>
          </cell>
          <cell r="S46">
            <v>377303.78389372124</v>
          </cell>
          <cell r="T46">
            <v>371813.03479556704</v>
          </cell>
          <cell r="U46">
            <v>366309.37349656934</v>
          </cell>
          <cell r="V46">
            <v>360794.76610878151</v>
          </cell>
          <cell r="W46">
            <v>355271.17891965486</v>
          </cell>
          <cell r="X46">
            <v>349740.57839887851</v>
          </cell>
          <cell r="Y46">
            <v>340900.5533341933</v>
          </cell>
          <cell r="Z46">
            <v>333596.77926296304</v>
          </cell>
          <cell r="AA46">
            <v>326309.32894195925</v>
          </cell>
          <cell r="AB46">
            <v>319014.5098877151</v>
          </cell>
          <cell r="AC46">
            <v>311715.53500994307</v>
          </cell>
          <cell r="AD46">
            <v>304415.61665580317</v>
          </cell>
          <cell r="AE46">
            <v>297117.96679598774</v>
          </cell>
          <cell r="AF46">
            <v>289825.79720859078</v>
          </cell>
          <cell r="AG46">
            <v>282542.31966076192</v>
          </cell>
          <cell r="AH46">
            <v>278917.98000344523</v>
          </cell>
        </row>
        <row r="47">
          <cell r="D47">
            <v>185951.33244226652</v>
          </cell>
          <cell r="E47">
            <v>188790.83119641434</v>
          </cell>
          <cell r="F47">
            <v>191672.76281881766</v>
          </cell>
          <cell r="G47">
            <v>194597.74515246463</v>
          </cell>
          <cell r="H47">
            <v>197566.40474606119</v>
          </cell>
          <cell r="I47">
            <v>200579.37697141344</v>
          </cell>
          <cell r="J47">
            <v>203637.30614229338</v>
          </cell>
          <cell r="K47">
            <v>206740.84563480612</v>
          </cell>
          <cell r="L47">
            <v>209890.65800927486</v>
          </cell>
          <cell r="M47">
            <v>213087.41513366107</v>
          </cell>
          <cell r="N47">
            <v>216331.79830853679</v>
          </cell>
          <cell r="O47">
            <v>219069.44197871847</v>
          </cell>
          <cell r="P47">
            <v>221830.33897155485</v>
          </cell>
          <cell r="Q47">
            <v>224614.45114362118</v>
          </cell>
          <cell r="R47">
            <v>227421.73316840341</v>
          </cell>
          <cell r="S47">
            <v>230252.13234231286</v>
          </cell>
          <cell r="T47">
            <v>233105.5883872727</v>
          </cell>
          <cell r="U47">
            <v>235982.03324984311</v>
          </cell>
          <cell r="V47">
            <v>238881.39089684997</v>
          </cell>
          <cell r="W47">
            <v>241803.5771074834</v>
          </cell>
          <cell r="X47">
            <v>244748.49926183285</v>
          </cell>
          <cell r="Y47">
            <v>245816.37233414361</v>
          </cell>
          <cell r="Z47">
            <v>246844.20677313881</v>
          </cell>
          <cell r="AA47">
            <v>247830.74992952473</v>
          </cell>
          <cell r="AB47">
            <v>248774.73394504812</v>
          </cell>
          <cell r="AC47">
            <v>249674.87601435179</v>
          </cell>
          <cell r="AD47">
            <v>250529.87866973551</v>
          </cell>
          <cell r="AE47">
            <v>251338.43008973208</v>
          </cell>
          <cell r="AF47">
            <v>252099.20443243562</v>
          </cell>
          <cell r="AG47">
            <v>252810.86219454973</v>
          </cell>
          <cell r="AH47">
            <v>253472.05059715227</v>
          </cell>
        </row>
        <row r="48">
          <cell r="D48">
            <v>0</v>
          </cell>
          <cell r="E48">
            <v>98.060220095894692</v>
          </cell>
          <cell r="F48">
            <v>198.90637582910006</v>
          </cell>
          <cell r="G48">
            <v>302.39240656065078</v>
          </cell>
          <cell r="H48">
            <v>408.37225165158077</v>
          </cell>
          <cell r="I48">
            <v>516.6998504629247</v>
          </cell>
          <cell r="J48">
            <v>627.22914235571625</v>
          </cell>
          <cell r="K48">
            <v>739.81406669099022</v>
          </cell>
          <cell r="L48">
            <v>854.30856282978095</v>
          </cell>
          <cell r="M48">
            <v>970.56657013312213</v>
          </cell>
          <cell r="N48">
            <v>1088.4420279620485</v>
          </cell>
          <cell r="O48">
            <v>1302.86707983223</v>
          </cell>
          <cell r="P48">
            <v>1520.426803972844</v>
          </cell>
          <cell r="Q48">
            <v>1733.7481534001186</v>
          </cell>
          <cell r="R48">
            <v>1948.1115748945076</v>
          </cell>
          <cell r="S48">
            <v>2163.2101955128528</v>
          </cell>
          <cell r="T48">
            <v>2378.7409159974673</v>
          </cell>
          <cell r="U48">
            <v>2594.4044335440176</v>
          </cell>
          <cell r="V48">
            <v>2809.9052641063204</v>
          </cell>
          <cell r="W48">
            <v>3024.9517642380697</v>
          </cell>
          <cell r="X48">
            <v>3239.2561524714706</v>
          </cell>
          <cell r="Y48">
            <v>3613.3008240461181</v>
          </cell>
          <cell r="Z48">
            <v>3986.3419641585697</v>
          </cell>
          <cell r="AA48">
            <v>4319.2528894726684</v>
          </cell>
          <cell r="AB48">
            <v>4643.6724593326817</v>
          </cell>
          <cell r="AC48">
            <v>4959.0872519479008</v>
          </cell>
          <cell r="AD48">
            <v>5265.0093487735767</v>
          </cell>
          <cell r="AE48">
            <v>5560.9764648625942</v>
          </cell>
          <cell r="AF48">
            <v>5846.5520607524859</v>
          </cell>
          <cell r="AG48">
            <v>6121.3254358878221</v>
          </cell>
          <cell r="AH48">
            <v>36778.527764426319</v>
          </cell>
        </row>
        <row r="49">
          <cell r="D49">
            <v>185951.33244226652</v>
          </cell>
          <cell r="E49">
            <v>188692.77097631845</v>
          </cell>
          <cell r="F49">
            <v>191473.85644298856</v>
          </cell>
          <cell r="G49">
            <v>194295.35274590398</v>
          </cell>
          <cell r="H49">
            <v>197158.03249440962</v>
          </cell>
          <cell r="I49">
            <v>200062.67712095051</v>
          </cell>
          <cell r="J49">
            <v>203010.07699993768</v>
          </cell>
          <cell r="K49">
            <v>206001.03156811511</v>
          </cell>
          <cell r="L49">
            <v>209036.34944644509</v>
          </cell>
          <cell r="M49">
            <v>212116.84856352795</v>
          </cell>
          <cell r="N49">
            <v>215243.35628057475</v>
          </cell>
          <cell r="O49">
            <v>217766.57489888623</v>
          </cell>
          <cell r="P49">
            <v>220309.91216758202</v>
          </cell>
          <cell r="Q49">
            <v>222880.70299022106</v>
          </cell>
          <cell r="R49">
            <v>225473.6215935089</v>
          </cell>
          <cell r="S49">
            <v>228088.9221468</v>
          </cell>
          <cell r="T49">
            <v>230726.84747127522</v>
          </cell>
          <cell r="U49">
            <v>233387.62881629908</v>
          </cell>
          <cell r="V49">
            <v>236071.48563274366</v>
          </cell>
          <cell r="W49">
            <v>238778.62534324534</v>
          </cell>
          <cell r="X49">
            <v>241509.24310936138</v>
          </cell>
          <cell r="Y49">
            <v>242203.07151009751</v>
          </cell>
          <cell r="Z49">
            <v>242857.86480898023</v>
          </cell>
          <cell r="AA49">
            <v>243511.49704005205</v>
          </cell>
          <cell r="AB49">
            <v>244131.06148571544</v>
          </cell>
          <cell r="AC49">
            <v>244715.78876240388</v>
          </cell>
          <cell r="AD49">
            <v>245264.86932096194</v>
          </cell>
          <cell r="AE49">
            <v>245777.45362486949</v>
          </cell>
          <cell r="AF49">
            <v>246252.65237168313</v>
          </cell>
          <cell r="AG49">
            <v>246689.53675866191</v>
          </cell>
          <cell r="AH49">
            <v>216693.52283272595</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D54">
            <v>137707.45987773585</v>
          </cell>
          <cell r="E54">
            <v>136707.7037190235</v>
          </cell>
          <cell r="F54">
            <v>135707.94756031112</v>
          </cell>
          <cell r="G54">
            <v>134708.19140159877</v>
          </cell>
          <cell r="H54">
            <v>133708.43524288639</v>
          </cell>
          <cell r="I54">
            <v>132708.67908417404</v>
          </cell>
          <cell r="J54">
            <v>131708.92292546167</v>
          </cell>
          <cell r="K54">
            <v>130709.16676674932</v>
          </cell>
          <cell r="L54">
            <v>129709.41060803695</v>
          </cell>
          <cell r="M54">
            <v>128709.65444932459</v>
          </cell>
          <cell r="N54">
            <v>127709.89829061223</v>
          </cell>
          <cell r="O54">
            <v>126710.14213189986</v>
          </cell>
          <cell r="P54">
            <v>125710.3859731875</v>
          </cell>
          <cell r="Q54">
            <v>124710.62981447513</v>
          </cell>
          <cell r="R54">
            <v>123710.87365576277</v>
          </cell>
          <cell r="S54">
            <v>122711.11749705041</v>
          </cell>
          <cell r="T54">
            <v>121711.36133833804</v>
          </cell>
          <cell r="U54">
            <v>120711.60517962568</v>
          </cell>
          <cell r="V54">
            <v>119711.84902091333</v>
          </cell>
          <cell r="W54">
            <v>118712.09286220097</v>
          </cell>
          <cell r="X54">
            <v>117712.3367034886</v>
          </cell>
          <cell r="Y54">
            <v>116682.28490360314</v>
          </cell>
          <cell r="Z54">
            <v>115652.23310371768</v>
          </cell>
          <cell r="AA54">
            <v>114622.18130383221</v>
          </cell>
          <cell r="AB54">
            <v>113592.12950394675</v>
          </cell>
          <cell r="AC54">
            <v>112562.07770406127</v>
          </cell>
          <cell r="AD54">
            <v>111532.02590417581</v>
          </cell>
          <cell r="AE54">
            <v>110501.97410429035</v>
          </cell>
          <cell r="AF54">
            <v>109471.92230440488</v>
          </cell>
          <cell r="AG54">
            <v>108441.87050451942</v>
          </cell>
          <cell r="AH54">
            <v>107411.81870463396</v>
          </cell>
        </row>
        <row r="55">
          <cell r="D55">
            <v>0</v>
          </cell>
          <cell r="E55">
            <v>107.95537673507235</v>
          </cell>
          <cell r="F55">
            <v>216.04167844781759</v>
          </cell>
          <cell r="G55">
            <v>324.25890513823595</v>
          </cell>
          <cell r="H55">
            <v>432.60705680632714</v>
          </cell>
          <cell r="I55">
            <v>541.08613345209119</v>
          </cell>
          <cell r="J55">
            <v>649.69613507552833</v>
          </cell>
          <cell r="K55">
            <v>758.43706167663845</v>
          </cell>
          <cell r="L55">
            <v>867.30891325542132</v>
          </cell>
          <cell r="M55">
            <v>976.31168981187727</v>
          </cell>
          <cell r="N55">
            <v>1085.4453913460061</v>
          </cell>
          <cell r="O55">
            <v>1293.0145838009942</v>
          </cell>
          <cell r="P55">
            <v>1500.8333519946716</v>
          </cell>
          <cell r="Q55">
            <v>1708.901695927038</v>
          </cell>
          <cell r="R55">
            <v>1917.2196155980932</v>
          </cell>
          <cell r="S55">
            <v>2125.7871110078377</v>
          </cell>
          <cell r="T55">
            <v>2334.6041821562712</v>
          </cell>
          <cell r="U55">
            <v>2543.670829043394</v>
          </cell>
          <cell r="V55">
            <v>2752.9870516692054</v>
          </cell>
          <cell r="W55">
            <v>2962.5528500337064</v>
          </cell>
          <cell r="X55">
            <v>3172.3682241368956</v>
          </cell>
          <cell r="Y55">
            <v>3543.0611911255673</v>
          </cell>
          <cell r="Z55">
            <v>3914.1964442334342</v>
          </cell>
          <cell r="AA55">
            <v>4285.7739834604972</v>
          </cell>
          <cell r="AB55">
            <v>4657.7938088067567</v>
          </cell>
          <cell r="AC55">
            <v>5030.2559202722114</v>
          </cell>
          <cell r="AD55">
            <v>5403.1603178568603</v>
          </cell>
          <cell r="AE55">
            <v>5776.5070015607062</v>
          </cell>
          <cell r="AF55">
            <v>6150.295971383749</v>
          </cell>
          <cell r="AG55">
            <v>6524.527227325987</v>
          </cell>
          <cell r="AH55">
            <v>6899.2007693874311</v>
          </cell>
        </row>
        <row r="56">
          <cell r="D56">
            <v>0</v>
          </cell>
          <cell r="E56">
            <v>1142.5709165100998</v>
          </cell>
          <cell r="F56">
            <v>2306.8873785570031</v>
          </cell>
          <cell r="G56">
            <v>3492.4243049041688</v>
          </cell>
          <cell r="H56">
            <v>4698.6566143150667</v>
          </cell>
          <cell r="I56">
            <v>5925.0592255531556</v>
          </cell>
          <cell r="J56">
            <v>7171.107057381927</v>
          </cell>
          <cell r="K56">
            <v>8436.2750285648399</v>
          </cell>
          <cell r="L56">
            <v>9720.038057865364</v>
          </cell>
          <cell r="M56">
            <v>11021.871064046962</v>
          </cell>
          <cell r="N56">
            <v>12341.248965873106</v>
          </cell>
          <cell r="O56">
            <v>14698.586001425145</v>
          </cell>
          <cell r="P56">
            <v>17107.097016084423</v>
          </cell>
          <cell r="Q56">
            <v>19509.338135738537</v>
          </cell>
          <cell r="R56">
            <v>21934.280539084226</v>
          </cell>
          <cell r="S56">
            <v>24379.880193386569</v>
          </cell>
          <cell r="T56">
            <v>26844.093065910587</v>
          </cell>
          <cell r="U56">
            <v>29324.875123921396</v>
          </cell>
          <cell r="V56">
            <v>31820.182334683996</v>
          </cell>
          <cell r="W56">
            <v>34327.970665463472</v>
          </cell>
          <cell r="X56">
            <v>36846.196083524876</v>
          </cell>
          <cell r="Y56">
            <v>40322.240005138141</v>
          </cell>
          <cell r="Z56">
            <v>44149.403847947215</v>
          </cell>
          <cell r="AA56">
            <v>47995.284082761777</v>
          </cell>
          <cell r="AB56">
            <v>51856.680043674089</v>
          </cell>
          <cell r="AC56">
            <v>55730.391064776501</v>
          </cell>
          <cell r="AD56">
            <v>59613.216480161311</v>
          </cell>
          <cell r="AE56">
            <v>63501.955623920832</v>
          </cell>
          <cell r="AF56">
            <v>67393.407830147364</v>
          </cell>
          <cell r="AG56">
            <v>71284.372432933262</v>
          </cell>
          <cell r="AH56">
            <v>75171.648766371</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D58">
            <v>0</v>
          </cell>
          <cell r="E58">
            <v>510.72614146331125</v>
          </cell>
          <cell r="F58">
            <v>1008.3187452779625</v>
          </cell>
          <cell r="G58">
            <v>1492.8537629762163</v>
          </cell>
          <cell r="H58">
            <v>1964.4071460903347</v>
          </cell>
          <cell r="I58">
            <v>2423.0548461525805</v>
          </cell>
          <cell r="J58">
            <v>2868.8728146952135</v>
          </cell>
          <cell r="K58">
            <v>3301.9370032505003</v>
          </cell>
          <cell r="L58">
            <v>3722.3233633506998</v>
          </cell>
          <cell r="M58">
            <v>4130.1078465280725</v>
          </cell>
          <cell r="N58">
            <v>4525.3664043148829</v>
          </cell>
          <cell r="O58">
            <v>5334.8884103052378</v>
          </cell>
          <cell r="P58">
            <v>6120.506139272693</v>
          </cell>
          <cell r="Q58">
            <v>6851.9469332156605</v>
          </cell>
          <cell r="R58">
            <v>7554.673190412761</v>
          </cell>
          <cell r="S58">
            <v>8229.0538035039463</v>
          </cell>
          <cell r="T58">
            <v>8875.456995437391</v>
          </cell>
          <cell r="U58">
            <v>9494.2502891069234</v>
          </cell>
          <cell r="V58">
            <v>10085.800477230276</v>
          </cell>
          <cell r="W58">
            <v>10650.473592468104</v>
          </cell>
          <cell r="X58">
            <v>11188.634877783876</v>
          </cell>
          <cell r="Y58">
            <v>12283.173573368524</v>
          </cell>
          <cell r="Z58">
            <v>13330.393232980687</v>
          </cell>
          <cell r="AA58">
            <v>14196.327205655009</v>
          </cell>
          <cell r="AB58">
            <v>14999.115738700139</v>
          </cell>
          <cell r="AC58">
            <v>15740.309042313265</v>
          </cell>
          <cell r="AD58">
            <v>16421.459764419749</v>
          </cell>
          <cell r="AE58">
            <v>17044.122184304448</v>
          </cell>
          <cell r="AF58">
            <v>17609.851415844598</v>
          </cell>
          <cell r="AG58">
            <v>18120.202620344324</v>
          </cell>
          <cell r="AH58">
            <v>2772.0499293295989</v>
          </cell>
        </row>
        <row r="59">
          <cell r="D59">
            <v>137707.45987773585</v>
          </cell>
          <cell r="E59">
            <v>134946.451284315</v>
          </cell>
          <cell r="F59">
            <v>132176.69975802832</v>
          </cell>
          <cell r="G59">
            <v>129398.65442858015</v>
          </cell>
          <cell r="H59">
            <v>126612.76442567466</v>
          </cell>
          <cell r="I59">
            <v>123819.47887901621</v>
          </cell>
          <cell r="J59">
            <v>121019.24691830899</v>
          </cell>
          <cell r="K59">
            <v>118212.51767325735</v>
          </cell>
          <cell r="L59">
            <v>115399.74027356546</v>
          </cell>
          <cell r="M59">
            <v>112581.36384893768</v>
          </cell>
          <cell r="N59">
            <v>109757.83752907823</v>
          </cell>
          <cell r="O59">
            <v>105383.65313636848</v>
          </cell>
          <cell r="P59">
            <v>100981.94946583571</v>
          </cell>
          <cell r="Q59">
            <v>96640.443049593901</v>
          </cell>
          <cell r="R59">
            <v>92304.700310667686</v>
          </cell>
          <cell r="S59">
            <v>87976.39638915204</v>
          </cell>
          <cell r="T59">
            <v>83657.207094833808</v>
          </cell>
          <cell r="U59">
            <v>79348.808937553986</v>
          </cell>
          <cell r="V59">
            <v>75052.879157329851</v>
          </cell>
          <cell r="W59">
            <v>70771.095754235692</v>
          </cell>
          <cell r="X59">
            <v>66505.13751804296</v>
          </cell>
          <cell r="Y59">
            <v>60533.81013397091</v>
          </cell>
          <cell r="Z59">
            <v>54258.239578556357</v>
          </cell>
          <cell r="AA59">
            <v>48144.796031954931</v>
          </cell>
          <cell r="AB59">
            <v>42078.539912765766</v>
          </cell>
          <cell r="AC59">
            <v>36061.121676699287</v>
          </cell>
          <cell r="AD59">
            <v>30094.189341737889</v>
          </cell>
          <cell r="AE59">
            <v>24179.389294504363</v>
          </cell>
          <cell r="AF59">
            <v>18318.367087029175</v>
          </cell>
          <cell r="AG59">
            <v>12512.768223915846</v>
          </cell>
          <cell r="AH59">
            <v>22568.919239545929</v>
          </cell>
        </row>
        <row r="60">
          <cell r="D60">
            <v>368256.49460398941</v>
          </cell>
          <cell r="E60">
            <v>363890.50739002775</v>
          </cell>
          <cell r="F60">
            <v>359491.99866406177</v>
          </cell>
          <cell r="G60">
            <v>355060.59591698361</v>
          </cell>
          <cell r="H60">
            <v>350595.92337309243</v>
          </cell>
          <cell r="I60">
            <v>346097.60198668594</v>
          </cell>
          <cell r="J60">
            <v>341565.24943947926</v>
          </cell>
          <cell r="K60">
            <v>336998.48013888102</v>
          </cell>
          <cell r="L60">
            <v>332396.90521715739</v>
          </cell>
          <cell r="M60">
            <v>327760.13253151352</v>
          </cell>
          <cell r="N60">
            <v>323087.76666512358</v>
          </cell>
          <cell r="O60">
            <v>318379.40892914397</v>
          </cell>
          <cell r="P60">
            <v>313634.65736573929</v>
          </cell>
          <cell r="Q60">
            <v>308853.10675215803</v>
          </cell>
          <cell r="R60">
            <v>304034.3486058914</v>
          </cell>
          <cell r="S60">
            <v>299177.97119095078</v>
          </cell>
          <cell r="T60">
            <v>294283.55952530087</v>
          </cell>
          <cell r="U60">
            <v>289350.6953894858</v>
          </cell>
          <cell r="V60">
            <v>284378.95733648672</v>
          </cell>
          <cell r="W60">
            <v>279367.9207028501</v>
          </cell>
          <cell r="X60">
            <v>274317.15762112668</v>
          </cell>
          <cell r="Y60">
            <v>269197.30974914337</v>
          </cell>
          <cell r="Z60">
            <v>264037.77091769001</v>
          </cell>
          <cell r="AA60">
            <v>258838.12670556869</v>
          </cell>
          <cell r="AB60">
            <v>253597.96007194809</v>
          </cell>
          <cell r="AC60">
            <v>248316.85138706389</v>
          </cell>
          <cell r="AD60">
            <v>242994.37846471905</v>
          </cell>
          <cell r="AE60">
            <v>237630.11659663927</v>
          </cell>
          <cell r="AF60">
            <v>232223.63858873327</v>
          </cell>
          <cell r="AG60">
            <v>226774.51479931583</v>
          </cell>
          <cell r="AH60">
            <v>221282.31317934903</v>
          </cell>
        </row>
        <row r="61">
          <cell r="D61">
            <v>0</v>
          </cell>
          <cell r="E61">
            <v>1130.5492505344846</v>
          </cell>
          <cell r="F61">
            <v>2261.0985010689692</v>
          </cell>
          <cell r="G61">
            <v>3391.6477516034538</v>
          </cell>
          <cell r="H61">
            <v>4522.1970021379384</v>
          </cell>
          <cell r="I61">
            <v>5652.746252672423</v>
          </cell>
          <cell r="J61">
            <v>6582.2192692024728</v>
          </cell>
          <cell r="K61">
            <v>7496.769035625468</v>
          </cell>
          <cell r="L61">
            <v>8396.3955519414048</v>
          </cell>
          <cell r="M61">
            <v>9281.0988181502835</v>
          </cell>
          <cell r="N61">
            <v>10150.878834252115</v>
          </cell>
          <cell r="O61">
            <v>11989.723272315205</v>
          </cell>
          <cell r="P61">
            <v>13800.120264861733</v>
          </cell>
          <cell r="Q61">
            <v>15582.06981189167</v>
          </cell>
          <cell r="R61">
            <v>17335.571913405045</v>
          </cell>
          <cell r="S61">
            <v>19060.626569401844</v>
          </cell>
          <cell r="T61">
            <v>20757.233779882059</v>
          </cell>
          <cell r="U61">
            <v>22425.393544845712</v>
          </cell>
          <cell r="V61">
            <v>24065.105864292789</v>
          </cell>
          <cell r="W61">
            <v>25676.37073822329</v>
          </cell>
          <cell r="X61">
            <v>27259.188166637214</v>
          </cell>
          <cell r="Y61">
            <v>30301.904056200699</v>
          </cell>
          <cell r="Z61">
            <v>33294.206751177859</v>
          </cell>
          <cell r="AA61">
            <v>36236.096251568699</v>
          </cell>
          <cell r="AB61">
            <v>39127.572557373183</v>
          </cell>
          <cell r="AC61">
            <v>41968.635668591334</v>
          </cell>
          <cell r="AD61">
            <v>44743.394689903158</v>
          </cell>
          <cell r="AE61">
            <v>47466.212844065405</v>
          </cell>
          <cell r="AF61">
            <v>50137.090131078119</v>
          </cell>
          <cell r="AG61">
            <v>52756.026550941257</v>
          </cell>
          <cell r="AH61">
            <v>55323.022103654846</v>
          </cell>
        </row>
        <row r="62">
          <cell r="D62">
            <v>0</v>
          </cell>
          <cell r="E62">
            <v>285.64272912752494</v>
          </cell>
          <cell r="F62">
            <v>576.72184463925078</v>
          </cell>
          <cell r="G62">
            <v>873.10607622604221</v>
          </cell>
          <cell r="H62">
            <v>1174.6641535787667</v>
          </cell>
          <cell r="I62">
            <v>1481.2648063882889</v>
          </cell>
          <cell r="J62">
            <v>1792.7767643454818</v>
          </cell>
          <cell r="K62">
            <v>2109.06875714121</v>
          </cell>
          <cell r="L62">
            <v>2430.009514466341</v>
          </cell>
          <cell r="M62">
            <v>2755.4677660117404</v>
          </cell>
          <cell r="N62">
            <v>3085.3122414682766</v>
          </cell>
          <cell r="O62">
            <v>3674.6465003562862</v>
          </cell>
          <cell r="P62">
            <v>4276.7742540211057</v>
          </cell>
          <cell r="Q62">
            <v>4877.3345339346342</v>
          </cell>
          <cell r="R62">
            <v>5483.5701347710565</v>
          </cell>
          <cell r="S62">
            <v>6094.9700483466422</v>
          </cell>
          <cell r="T62">
            <v>6711.0232664776468</v>
          </cell>
          <cell r="U62">
            <v>7331.218780980349</v>
          </cell>
          <cell r="V62">
            <v>7955.0455836709989</v>
          </cell>
          <cell r="W62">
            <v>8581.992666365868</v>
          </cell>
          <cell r="X62">
            <v>9211.5490208812189</v>
          </cell>
          <cell r="Y62">
            <v>10080.560001284535</v>
          </cell>
          <cell r="Z62">
            <v>11037.350961986804</v>
          </cell>
          <cell r="AA62">
            <v>11998.821020690444</v>
          </cell>
          <cell r="AB62">
            <v>12964.170010918522</v>
          </cell>
          <cell r="AC62">
            <v>13932.597766194125</v>
          </cell>
          <cell r="AD62">
            <v>14903.304120040328</v>
          </cell>
          <cell r="AE62">
            <v>15875.488905980208</v>
          </cell>
          <cell r="AF62">
            <v>16848.351957536841</v>
          </cell>
          <cell r="AG62">
            <v>17821.093108233315</v>
          </cell>
          <cell r="AH62">
            <v>18792.91219159275</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row>
        <row r="64">
          <cell r="D64">
            <v>0</v>
          </cell>
          <cell r="E64">
            <v>353.57963639767695</v>
          </cell>
          <cell r="F64">
            <v>698.06682365397387</v>
          </cell>
          <cell r="G64">
            <v>1033.5141435989192</v>
          </cell>
          <cell r="H64">
            <v>1359.9741780625393</v>
          </cell>
          <cell r="I64">
            <v>1677.4995088748631</v>
          </cell>
          <cell r="J64">
            <v>1986.1427178659167</v>
          </cell>
          <cell r="K64">
            <v>2285.9563868657306</v>
          </cell>
          <cell r="L64">
            <v>2576.9930977043296</v>
          </cell>
          <cell r="M64">
            <v>2859.3054322117423</v>
          </cell>
          <cell r="N64">
            <v>3132.9459722179954</v>
          </cell>
          <cell r="O64">
            <v>3693.3842840574707</v>
          </cell>
          <cell r="P64">
            <v>4237.2734810349411</v>
          </cell>
          <cell r="Q64">
            <v>4743.6555691493022</v>
          </cell>
          <cell r="R64">
            <v>5230.1583625934481</v>
          </cell>
          <cell r="S64">
            <v>5697.0372485796561</v>
          </cell>
          <cell r="T64">
            <v>6144.5471506874237</v>
          </cell>
          <cell r="U64">
            <v>6572.9425078432541</v>
          </cell>
          <cell r="V64">
            <v>6982.477253467112</v>
          </cell>
          <cell r="W64">
            <v>7373.4047947856106</v>
          </cell>
          <cell r="X64">
            <v>7745.9779923119131</v>
          </cell>
          <cell r="Y64">
            <v>8503.7355507935918</v>
          </cell>
          <cell r="Z64">
            <v>9228.7337766789387</v>
          </cell>
          <cell r="AA64">
            <v>9828.226526991928</v>
          </cell>
          <cell r="AB64">
            <v>10384.003203715482</v>
          </cell>
          <cell r="AC64">
            <v>10897.137029293801</v>
          </cell>
          <cell r="AD64">
            <v>11368.702913829058</v>
          </cell>
          <cell r="AE64">
            <v>11799.776896826153</v>
          </cell>
          <cell r="AF64">
            <v>12191.435595584715</v>
          </cell>
          <cell r="AG64">
            <v>12544.755660238377</v>
          </cell>
          <cell r="AH64">
            <v>1919.1114895358762</v>
          </cell>
        </row>
        <row r="65">
          <cell r="D65">
            <v>368256.49460398941</v>
          </cell>
          <cell r="E65">
            <v>362120.73577396804</v>
          </cell>
          <cell r="F65">
            <v>355956.11149469961</v>
          </cell>
          <cell r="G65">
            <v>349762.32794555521</v>
          </cell>
          <cell r="H65">
            <v>343539.08803931321</v>
          </cell>
          <cell r="I65">
            <v>337286.09141875041</v>
          </cell>
          <cell r="J65">
            <v>331204.11068806535</v>
          </cell>
          <cell r="K65">
            <v>325106.68595924863</v>
          </cell>
          <cell r="L65">
            <v>318993.50705304532</v>
          </cell>
          <cell r="M65">
            <v>312864.26051513979</v>
          </cell>
          <cell r="N65">
            <v>306718.62961718516</v>
          </cell>
          <cell r="O65">
            <v>299021.65487241501</v>
          </cell>
          <cell r="P65">
            <v>291320.48936582147</v>
          </cell>
          <cell r="Q65">
            <v>283650.04683718242</v>
          </cell>
          <cell r="R65">
            <v>275985.04819512187</v>
          </cell>
          <cell r="S65">
            <v>268325.33732462267</v>
          </cell>
          <cell r="T65">
            <v>260670.75532825373</v>
          </cell>
          <cell r="U65">
            <v>253021.1405558165</v>
          </cell>
          <cell r="V65">
            <v>245376.32863505583</v>
          </cell>
          <cell r="W65">
            <v>237736.15250347534</v>
          </cell>
          <cell r="X65">
            <v>230100.44244129636</v>
          </cell>
          <cell r="Y65">
            <v>220311.11014086456</v>
          </cell>
          <cell r="Z65">
            <v>210477.47942784641</v>
          </cell>
          <cell r="AA65">
            <v>200774.98290631763</v>
          </cell>
          <cell r="AB65">
            <v>191122.21429994091</v>
          </cell>
          <cell r="AC65">
            <v>181518.48092298463</v>
          </cell>
          <cell r="AD65">
            <v>171978.9767409465</v>
          </cell>
          <cell r="AE65">
            <v>162488.63794976752</v>
          </cell>
          <cell r="AF65">
            <v>153046.76090453358</v>
          </cell>
          <cell r="AG65">
            <v>143652.63947990286</v>
          </cell>
          <cell r="AH65">
            <v>145247.2673945656</v>
          </cell>
        </row>
        <row r="66">
          <cell r="D66">
            <v>0</v>
          </cell>
          <cell r="E66">
            <v>2410.3793022978389</v>
          </cell>
          <cell r="F66">
            <v>4822.6837333461817</v>
          </cell>
          <cell r="G66">
            <v>7236.4030022383195</v>
          </cell>
          <cell r="H66">
            <v>9651.0268180675539</v>
          </cell>
          <cell r="I66">
            <v>12066.044889927174</v>
          </cell>
          <cell r="J66">
            <v>14480.946926910512</v>
          </cell>
          <cell r="K66">
            <v>16895.222638110856</v>
          </cell>
          <cell r="L66">
            <v>19308.361732621514</v>
          </cell>
          <cell r="M66">
            <v>21719.853919535766</v>
          </cell>
          <cell r="N66">
            <v>24129.188907946926</v>
          </cell>
          <cell r="O66">
            <v>28632.633290829966</v>
          </cell>
          <cell r="P66">
            <v>33154.075384091477</v>
          </cell>
          <cell r="Q66">
            <v>37563.493695087906</v>
          </cell>
          <cell r="R66">
            <v>41946.068347725974</v>
          </cell>
          <cell r="S66">
            <v>46299.953710010028</v>
          </cell>
          <cell r="T66">
            <v>50623.302862075521</v>
          </cell>
          <cell r="U66">
            <v>54914.267537799671</v>
          </cell>
          <cell r="V66">
            <v>59170.998066874752</v>
          </cell>
          <cell r="W66">
            <v>63391.643317344926</v>
          </cell>
          <cell r="X66">
            <v>67574.350638605858</v>
          </cell>
          <cell r="Y66">
            <v>74024.287647515986</v>
          </cell>
          <cell r="Z66">
            <v>80822.126411819962</v>
          </cell>
          <cell r="AA66">
            <v>87294.734345096469</v>
          </cell>
          <cell r="AB66">
            <v>93665.303398246731</v>
          </cell>
          <cell r="AC66">
            <v>99932.813912342303</v>
          </cell>
          <cell r="AD66">
            <v>106096.25091639346</v>
          </cell>
          <cell r="AE66">
            <v>112154.60257664036</v>
          </cell>
          <cell r="AF66">
            <v>118106.85866430843</v>
          </cell>
          <cell r="AG66">
            <v>123952.00904182874</v>
          </cell>
          <cell r="AH66">
            <v>99295.426206674529</v>
          </cell>
        </row>
        <row r="67">
          <cell r="D67">
            <v>0</v>
          </cell>
          <cell r="E67">
            <v>2489.6184938757569</v>
          </cell>
          <cell r="F67">
            <v>5011.5035376351389</v>
          </cell>
          <cell r="G67">
            <v>7564.8726085342914</v>
          </cell>
          <cell r="H67">
            <v>10148.943183829368</v>
          </cell>
          <cell r="I67">
            <v>12762.932740776509</v>
          </cell>
          <cell r="J67">
            <v>15204.982522627432</v>
          </cell>
          <cell r="K67">
            <v>17660.462990535663</v>
          </cell>
          <cell r="L67">
            <v>20128.591621757358</v>
          </cell>
          <cell r="M67">
            <v>22608.585893548654</v>
          </cell>
          <cell r="N67">
            <v>25099.663283165704</v>
          </cell>
          <cell r="O67">
            <v>29646.299237312451</v>
          </cell>
          <cell r="P67">
            <v>34217.027754284609</v>
          </cell>
          <cell r="Q67">
            <v>38758.476067254669</v>
          </cell>
          <cell r="R67">
            <v>43298.204567922039</v>
          </cell>
          <cell r="S67">
            <v>47833.855626816716</v>
          </cell>
          <cell r="T67">
            <v>52363.075388154168</v>
          </cell>
          <cell r="U67">
            <v>56883.513792603291</v>
          </cell>
          <cell r="V67">
            <v>61392.824599590989</v>
          </cell>
          <cell r="W67">
            <v>65888.66540914416</v>
          </cell>
          <cell r="X67">
            <v>70368.697683268168</v>
          </cell>
          <cell r="Y67">
            <v>78027.659951812762</v>
          </cell>
          <cell r="Z67">
            <v>85947.134256284568</v>
          </cell>
          <cell r="AA67">
            <v>93802.018845788436</v>
          </cell>
          <cell r="AB67">
            <v>101620.38192914129</v>
          </cell>
          <cell r="AC67">
            <v>109398.13943402511</v>
          </cell>
          <cell r="AD67">
            <v>117115.34189604784</v>
          </cell>
          <cell r="AE67">
            <v>124782.31960249181</v>
          </cell>
          <cell r="AF67">
            <v>132395.06536336726</v>
          </cell>
          <cell r="AG67">
            <v>139949.59782759147</v>
          </cell>
          <cell r="AH67">
            <v>177835.57751879498</v>
          </cell>
        </row>
        <row r="68">
          <cell r="D68">
            <v>1127444.3500000006</v>
          </cell>
          <cell r="E68">
            <v>1118260.7086181734</v>
          </cell>
          <cell r="F68">
            <v>1109052.7869139635</v>
          </cell>
          <cell r="G68">
            <v>1099822.123034901</v>
          </cell>
          <cell r="H68">
            <v>1090570.2605676423</v>
          </cell>
          <cell r="I68">
            <v>1081298.7486519418</v>
          </cell>
          <cell r="J68">
            <v>1072210.2183309409</v>
          </cell>
          <cell r="K68">
            <v>1063120.0772179072</v>
          </cell>
          <cell r="L68">
            <v>1054029.8918190801</v>
          </cell>
          <cell r="M68">
            <v>1044941.2346732772</v>
          </cell>
          <cell r="N68">
            <v>1035855.684477895</v>
          </cell>
          <cell r="O68">
            <v>1020996.2074033441</v>
          </cell>
          <cell r="P68">
            <v>1006291.2503475962</v>
          </cell>
          <cell r="Q68">
            <v>991409.87475184188</v>
          </cell>
          <cell r="R68">
            <v>976543.02494677878</v>
          </cell>
          <cell r="S68">
            <v>961694.43975429598</v>
          </cell>
          <cell r="T68">
            <v>946867.84468992986</v>
          </cell>
          <cell r="U68">
            <v>932066.95180623885</v>
          </cell>
          <cell r="V68">
            <v>917295.45953391073</v>
          </cell>
          <cell r="W68">
            <v>902557.05252061132</v>
          </cell>
          <cell r="X68">
            <v>887855.40146757918</v>
          </cell>
          <cell r="Y68">
            <v>863948.54511912633</v>
          </cell>
          <cell r="Z68">
            <v>841190.36307834601</v>
          </cell>
          <cell r="AA68">
            <v>818740.60492028389</v>
          </cell>
          <cell r="AB68">
            <v>796346.32558613713</v>
          </cell>
          <cell r="AC68">
            <v>774010.92637203087</v>
          </cell>
          <cell r="AD68">
            <v>751753.65205944958</v>
          </cell>
          <cell r="AE68">
            <v>729563.44766512909</v>
          </cell>
          <cell r="AF68">
            <v>707443.57757183665</v>
          </cell>
          <cell r="AG68">
            <v>685397.26412324258</v>
          </cell>
          <cell r="AH68">
            <v>663427.68947028276</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row>
        <row r="70">
          <cell r="D70">
            <v>0.42744374130401225</v>
          </cell>
          <cell r="E70">
            <v>0.86372673741384209</v>
          </cell>
          <cell r="F70">
            <v>1.7403306799322453</v>
          </cell>
          <cell r="G70">
            <v>3.4943324190930545</v>
          </cell>
          <cell r="H70">
            <v>6.9850373049184427</v>
          </cell>
          <cell r="I70">
            <v>13.882636210689363</v>
          </cell>
          <cell r="J70">
            <v>27.355039474690003</v>
          </cell>
          <cell r="K70">
            <v>53.358579057396874</v>
          </cell>
          <cell r="L70">
            <v>102.6843976271289</v>
          </cell>
          <cell r="M70">
            <v>194.09766448247697</v>
          </cell>
          <cell r="N70">
            <v>359.92212957421737</v>
          </cell>
          <cell r="O70">
            <v>629.59915789140678</v>
          </cell>
          <cell r="P70">
            <v>1065.3554625120926</v>
          </cell>
          <cell r="Q70">
            <v>1722.3152037600405</v>
          </cell>
          <cell r="R70">
            <v>2643.0574001714144</v>
          </cell>
          <cell r="S70">
            <v>3833.4063404931139</v>
          </cell>
          <cell r="T70">
            <v>5242.7656812407813</v>
          </cell>
          <cell r="U70">
            <v>6775.2831508876779</v>
          </cell>
          <cell r="V70">
            <v>8313.6476598692807</v>
          </cell>
          <cell r="W70">
            <v>9753.8250782403975</v>
          </cell>
          <cell r="X70">
            <v>11028.54954155053</v>
          </cell>
          <cell r="Y70">
            <v>11739.195263718699</v>
          </cell>
          <cell r="Z70">
            <v>12224.186457775548</v>
          </cell>
          <cell r="AA70">
            <v>12532.987481088461</v>
          </cell>
          <cell r="AB70">
            <v>12719.254456877679</v>
          </cell>
          <cell r="AC70">
            <v>12851.871027988209</v>
          </cell>
          <cell r="AD70">
            <v>13001.219352742184</v>
          </cell>
          <cell r="AE70">
            <v>13232.871719141764</v>
          </cell>
          <cell r="AF70">
            <v>13592.839146466767</v>
          </cell>
          <cell r="AG70">
            <v>14089.213626229288</v>
          </cell>
          <cell r="AH70">
            <v>14677.706166881431</v>
          </cell>
        </row>
        <row r="71">
          <cell r="D71">
            <v>1127443.9225562592</v>
          </cell>
          <cell r="E71">
            <v>1118259.8448914359</v>
          </cell>
          <cell r="F71">
            <v>1109051.0465832835</v>
          </cell>
          <cell r="G71">
            <v>1099818.628702482</v>
          </cell>
          <cell r="H71">
            <v>1090563.2755303374</v>
          </cell>
          <cell r="I71">
            <v>1081284.8660157311</v>
          </cell>
          <cell r="J71">
            <v>1072182.8632914661</v>
          </cell>
          <cell r="K71">
            <v>1063066.7186388497</v>
          </cell>
          <cell r="L71">
            <v>1053927.207421453</v>
          </cell>
          <cell r="M71">
            <v>1044747.1370087948</v>
          </cell>
          <cell r="N71">
            <v>1035495.7623483208</v>
          </cell>
          <cell r="O71">
            <v>1020366.6082454527</v>
          </cell>
          <cell r="P71">
            <v>1005225.8948850841</v>
          </cell>
          <cell r="Q71">
            <v>989687.55954808183</v>
          </cell>
          <cell r="R71">
            <v>973899.96754660737</v>
          </cell>
          <cell r="S71">
            <v>957861.03341380286</v>
          </cell>
          <cell r="T71">
            <v>941625.07900868903</v>
          </cell>
          <cell r="U71">
            <v>925291.66865535115</v>
          </cell>
          <cell r="V71">
            <v>908981.81187404145</v>
          </cell>
          <cell r="W71">
            <v>892803.22744237096</v>
          </cell>
          <cell r="X71">
            <v>876826.85192602861</v>
          </cell>
          <cell r="Y71">
            <v>852209.34985540761</v>
          </cell>
          <cell r="Z71">
            <v>828966.17662057048</v>
          </cell>
          <cell r="AA71">
            <v>806207.6174391954</v>
          </cell>
          <cell r="AB71">
            <v>783627.07112925942</v>
          </cell>
          <cell r="AC71">
            <v>761159.0553440426</v>
          </cell>
          <cell r="AD71">
            <v>738752.43270670739</v>
          </cell>
          <cell r="AE71">
            <v>716330.57594598737</v>
          </cell>
          <cell r="AF71">
            <v>693850.73842536984</v>
          </cell>
          <cell r="AG71">
            <v>671308.05049701326</v>
          </cell>
          <cell r="AH71">
            <v>648749.98330340127</v>
          </cell>
        </row>
        <row r="72">
          <cell r="D72">
            <v>210781.05824646022</v>
          </cell>
          <cell r="E72">
            <v>213481.59216205616</v>
          </cell>
          <cell r="F72">
            <v>216157.93115466222</v>
          </cell>
          <cell r="G72">
            <v>218810.36699650952</v>
          </cell>
          <cell r="H72">
            <v>221438.77167006431</v>
          </cell>
          <cell r="I72">
            <v>224042.20871100537</v>
          </cell>
          <cell r="J72">
            <v>226389.97545727805</v>
          </cell>
          <cell r="K72">
            <v>228697.99359351766</v>
          </cell>
          <cell r="L72">
            <v>230956.04939818656</v>
          </cell>
          <cell r="M72">
            <v>233145.95914575778</v>
          </cell>
          <cell r="N72">
            <v>235235.9845526935</v>
          </cell>
          <cell r="O72">
            <v>232595.65253884107</v>
          </cell>
          <cell r="P72">
            <v>229799.00158487313</v>
          </cell>
          <cell r="Q72">
            <v>226690.53483970487</v>
          </cell>
          <cell r="R72">
            <v>223301.13970326935</v>
          </cell>
          <cell r="S72">
            <v>219628.32579230049</v>
          </cell>
          <cell r="T72">
            <v>215726.02670543719</v>
          </cell>
          <cell r="U72">
            <v>211693.43535556321</v>
          </cell>
          <cell r="V72">
            <v>207651.20689632505</v>
          </cell>
          <cell r="W72">
            <v>203706.72298099223</v>
          </cell>
          <cell r="X72">
            <v>199930.60049309221</v>
          </cell>
          <cell r="Y72">
            <v>190283.17497644387</v>
          </cell>
          <cell r="Z72">
            <v>181148.67125994363</v>
          </cell>
          <cell r="AA72">
            <v>172419.30361611009</v>
          </cell>
          <cell r="AB72">
            <v>163892.45348811551</v>
          </cell>
          <cell r="AC72">
            <v>155503.45281816644</v>
          </cell>
          <cell r="AD72">
            <v>147182.00828189144</v>
          </cell>
          <cell r="AE72">
            <v>138871.6185888449</v>
          </cell>
          <cell r="AF72">
            <v>130530.41781432751</v>
          </cell>
          <cell r="AG72">
            <v>122154.4399080399</v>
          </cell>
          <cell r="AH72">
            <v>113792.08209037775</v>
          </cell>
        </row>
        <row r="73">
          <cell r="D73">
            <v>936405.55537640862</v>
          </cell>
          <cell r="E73">
            <v>934256.40940154658</v>
          </cell>
          <cell r="F73">
            <v>932053.37825348182</v>
          </cell>
          <cell r="G73">
            <v>929797.31766901514</v>
          </cell>
          <cell r="H73">
            <v>927488.66115644644</v>
          </cell>
          <cell r="I73">
            <v>925127.03133855329</v>
          </cell>
          <cell r="J73">
            <v>921561.14133362891</v>
          </cell>
          <cell r="K73">
            <v>917938.15813979483</v>
          </cell>
          <cell r="L73">
            <v>914248.58342803316</v>
          </cell>
          <cell r="M73">
            <v>910474.94484269572</v>
          </cell>
          <cell r="N73">
            <v>906586.21144748246</v>
          </cell>
          <cell r="O73">
            <v>897102.92197889974</v>
          </cell>
          <cell r="P73">
            <v>887622.92611631122</v>
          </cell>
          <cell r="Q73">
            <v>877483.74689077178</v>
          </cell>
          <cell r="R73">
            <v>867063.02616252459</v>
          </cell>
          <cell r="S73">
            <v>856359.14139689982</v>
          </cell>
          <cell r="T73">
            <v>845426.88822388905</v>
          </cell>
          <cell r="U73">
            <v>834366.31576957891</v>
          </cell>
          <cell r="V73">
            <v>823298.92958176672</v>
          </cell>
          <cell r="W73">
            <v>812332.95588792651</v>
          </cell>
          <cell r="X73">
            <v>801539.85032495379</v>
          </cell>
          <cell r="Y73">
            <v>783562.68084139808</v>
          </cell>
          <cell r="Z73">
            <v>767471.18500541162</v>
          </cell>
          <cell r="AA73">
            <v>751646.40495233017</v>
          </cell>
          <cell r="AB73">
            <v>736031.69087721431</v>
          </cell>
          <cell r="AC73">
            <v>720563.25920402561</v>
          </cell>
          <cell r="AD73">
            <v>705146.97607482097</v>
          </cell>
          <cell r="AE73">
            <v>689752.28260006185</v>
          </cell>
          <cell r="AF73">
            <v>674338.18348546478</v>
          </cell>
          <cell r="AG73">
            <v>658901.57719129173</v>
          </cell>
          <cell r="AH73">
            <v>643491.71930799936</v>
          </cell>
        </row>
        <row r="74">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row>
        <row r="75">
          <cell r="D75">
            <v>0</v>
          </cell>
          <cell r="E75">
            <v>5.8207660913467407E-11</v>
          </cell>
          <cell r="F75">
            <v>-5.8207660913467407E-11</v>
          </cell>
          <cell r="G75">
            <v>-5.8207660913467407E-11</v>
          </cell>
          <cell r="H75">
            <v>0</v>
          </cell>
          <cell r="I75">
            <v>1.7462298274040222E-10</v>
          </cell>
          <cell r="J75">
            <v>-1.7462298274040222E-10</v>
          </cell>
          <cell r="K75">
            <v>0</v>
          </cell>
          <cell r="L75">
            <v>2.3283064365386963E-10</v>
          </cell>
          <cell r="M75">
            <v>0</v>
          </cell>
          <cell r="N75">
            <v>1.1641532182693481E-10</v>
          </cell>
          <cell r="O75">
            <v>-1.7462298274040222E-10</v>
          </cell>
          <cell r="P75">
            <v>0</v>
          </cell>
          <cell r="Q75">
            <v>-2.9103830456733704E-10</v>
          </cell>
          <cell r="R75">
            <v>-5.8207660913467407E-11</v>
          </cell>
          <cell r="S75">
            <v>1.7462298274040222E-10</v>
          </cell>
          <cell r="T75">
            <v>2.3283064365386963E-10</v>
          </cell>
          <cell r="U75">
            <v>-1.1641532182693481E-10</v>
          </cell>
          <cell r="V75">
            <v>5.8207660913467407E-11</v>
          </cell>
          <cell r="W75">
            <v>0</v>
          </cell>
          <cell r="X75">
            <v>-1.1641532182693481E-10</v>
          </cell>
          <cell r="Y75">
            <v>-1.1641532182693481E-10</v>
          </cell>
          <cell r="Z75">
            <v>-5.8207660913467407E-11</v>
          </cell>
          <cell r="AA75">
            <v>-1.7462298274040222E-10</v>
          </cell>
          <cell r="AB75">
            <v>-2.9103830456733704E-11</v>
          </cell>
          <cell r="AC75">
            <v>-1.4551915228366852E-10</v>
          </cell>
          <cell r="AD75">
            <v>1.7462298274040222E-10</v>
          </cell>
          <cell r="AE75">
            <v>1.7462298274040222E-10</v>
          </cell>
          <cell r="AF75">
            <v>-1.1641532182693481E-10</v>
          </cell>
          <cell r="AG75">
            <v>5.8207660913467407E-11</v>
          </cell>
          <cell r="AH75">
            <v>-2.9103830456733704E-11</v>
          </cell>
        </row>
        <row r="76">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2.3283064365386963E-10</v>
          </cell>
          <cell r="AE76">
            <v>2.3283064365386963E-10</v>
          </cell>
          <cell r="AF76">
            <v>0</v>
          </cell>
          <cell r="AG76">
            <v>0</v>
          </cell>
          <cell r="AH76">
            <v>0</v>
          </cell>
        </row>
        <row r="77">
          <cell r="D77" t="e">
            <v>#REF!</v>
          </cell>
          <cell r="E77" t="e">
            <v>#REF!</v>
          </cell>
          <cell r="F77" t="e">
            <v>#REF!</v>
          </cell>
          <cell r="G77" t="e">
            <v>#REF!</v>
          </cell>
          <cell r="H77" t="e">
            <v>#REF!</v>
          </cell>
          <cell r="I77" t="e">
            <v>#REF!</v>
          </cell>
          <cell r="J77" t="e">
            <v>#REF!</v>
          </cell>
          <cell r="K77" t="e">
            <v>#REF!</v>
          </cell>
          <cell r="L77" t="e">
            <v>#REF!</v>
          </cell>
          <cell r="M77" t="e">
            <v>#REF!</v>
          </cell>
          <cell r="N77" t="e">
            <v>#REF!</v>
          </cell>
          <cell r="O77" t="e">
            <v>#REF!</v>
          </cell>
          <cell r="P77" t="e">
            <v>#REF!</v>
          </cell>
          <cell r="Q77" t="e">
            <v>#REF!</v>
          </cell>
          <cell r="R77" t="e">
            <v>#REF!</v>
          </cell>
          <cell r="S77" t="e">
            <v>#REF!</v>
          </cell>
          <cell r="T77" t="e">
            <v>#REF!</v>
          </cell>
          <cell r="U77" t="e">
            <v>#REF!</v>
          </cell>
          <cell r="V77" t="e">
            <v>#REF!</v>
          </cell>
          <cell r="W77" t="e">
            <v>#REF!</v>
          </cell>
          <cell r="X77" t="e">
            <v>#REF!</v>
          </cell>
          <cell r="Y77" t="e">
            <v>#REF!</v>
          </cell>
          <cell r="Z77" t="e">
            <v>#REF!</v>
          </cell>
          <cell r="AA77" t="e">
            <v>#REF!</v>
          </cell>
          <cell r="AB77" t="e">
            <v>#REF!</v>
          </cell>
          <cell r="AC77" t="e">
            <v>#REF!</v>
          </cell>
          <cell r="AD77" t="e">
            <v>#REF!</v>
          </cell>
          <cell r="AE77" t="e">
            <v>#REF!</v>
          </cell>
          <cell r="AF77" t="e">
            <v>#REF!</v>
          </cell>
          <cell r="AG77" t="e">
            <v>#REF!</v>
          </cell>
          <cell r="AH77" t="e">
            <v>#REF!</v>
          </cell>
        </row>
        <row r="78">
          <cell r="D78"/>
          <cell r="E78"/>
          <cell r="F78"/>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47">
          <cell r="C47">
            <v>2161692.5731232045</v>
          </cell>
          <cell r="D47">
            <v>2145515.4577201167</v>
          </cell>
          <cell r="E47">
            <v>2129338.3423170298</v>
          </cell>
          <cell r="F47">
            <v>2113161.226913942</v>
          </cell>
          <cell r="G47">
            <v>2096984.1115108549</v>
          </cell>
          <cell r="H47">
            <v>2080806.9961077676</v>
          </cell>
          <cell r="I47">
            <v>2061909.8086770093</v>
          </cell>
          <cell r="J47">
            <v>2043012.621246252</v>
          </cell>
          <cell r="K47">
            <v>2024115.4338154937</v>
          </cell>
          <cell r="L47">
            <v>2005218.2463847359</v>
          </cell>
          <cell r="M47">
            <v>1986321.0589539781</v>
          </cell>
          <cell r="N47">
            <v>1955839.2153792128</v>
          </cell>
          <cell r="O47">
            <v>1929981.1984999268</v>
          </cell>
          <cell r="P47">
            <v>1898947.581947023</v>
          </cell>
          <cell r="Q47">
            <v>1867913.8822915121</v>
          </cell>
          <cell r="R47">
            <v>1836880.0999822405</v>
          </cell>
          <cell r="S47">
            <v>1806235.6989226304</v>
          </cell>
          <cell r="T47">
            <v>1775591.216106951</v>
          </cell>
          <cell r="U47">
            <v>1744946.6519840495</v>
          </cell>
          <cell r="V47">
            <v>1714302.0070027718</v>
          </cell>
          <cell r="W47">
            <v>1683657.2816119636</v>
          </cell>
          <cell r="X47">
            <v>1637803.8740010653</v>
          </cell>
          <cell r="Y47">
            <v>1606596.6774797121</v>
          </cell>
          <cell r="Z47">
            <v>1575282.3287922717</v>
          </cell>
          <cell r="AA47">
            <v>1543966.5941727522</v>
          </cell>
          <cell r="AB47">
            <v>1512649.4897796167</v>
          </cell>
          <cell r="AC47">
            <v>1481096.0881892091</v>
          </cell>
          <cell r="AD47">
            <v>1449541.3491421104</v>
          </cell>
          <cell r="AE47">
            <v>1417985.2887967825</v>
          </cell>
          <cell r="AF47">
            <v>1386427.923311688</v>
          </cell>
          <cell r="AG47">
            <v>1354869.2688452899</v>
          </cell>
        </row>
      </sheetData>
      <sheetData sheetId="31">
        <row r="29">
          <cell r="C29">
            <v>2161692.5731232045</v>
          </cell>
          <cell r="D29">
            <v>2161692.5731232045</v>
          </cell>
          <cell r="E29">
            <v>2161692.5731232045</v>
          </cell>
          <cell r="F29">
            <v>2161692.5731232045</v>
          </cell>
          <cell r="G29">
            <v>2161692.5731232045</v>
          </cell>
          <cell r="H29">
            <v>2161692.5731232045</v>
          </cell>
          <cell r="I29">
            <v>2161692.5731232045</v>
          </cell>
          <cell r="J29">
            <v>2161692.5731232045</v>
          </cell>
          <cell r="K29">
            <v>2161692.5731232045</v>
          </cell>
          <cell r="L29">
            <v>2161692.5731232045</v>
          </cell>
          <cell r="M29">
            <v>2161692.5731232045</v>
          </cell>
          <cell r="N29">
            <v>2161692.5731232045</v>
          </cell>
          <cell r="O29">
            <v>2161692.5731232045</v>
          </cell>
          <cell r="P29">
            <v>2161692.5731232045</v>
          </cell>
          <cell r="Q29">
            <v>2161692.5731232045</v>
          </cell>
          <cell r="R29">
            <v>2161692.5731232045</v>
          </cell>
          <cell r="S29">
            <v>2161692.5731232045</v>
          </cell>
          <cell r="T29">
            <v>2161692.5731232045</v>
          </cell>
          <cell r="U29">
            <v>2161692.5731232045</v>
          </cell>
          <cell r="V29">
            <v>2161692.5731232045</v>
          </cell>
          <cell r="W29">
            <v>2161692.5731232045</v>
          </cell>
          <cell r="X29">
            <v>2161692.5731232045</v>
          </cell>
          <cell r="Y29">
            <v>2161692.5731232045</v>
          </cell>
          <cell r="Z29">
            <v>2161692.5731232045</v>
          </cell>
          <cell r="AA29">
            <v>2161692.5731232045</v>
          </cell>
          <cell r="AB29">
            <v>2161692.5731232045</v>
          </cell>
          <cell r="AC29">
            <v>2161692.5731232045</v>
          </cell>
          <cell r="AD29">
            <v>2161692.5731232045</v>
          </cell>
          <cell r="AE29">
            <v>2161692.5731232045</v>
          </cell>
          <cell r="AF29">
            <v>2161692.5731232045</v>
          </cell>
          <cell r="AG29">
            <v>2161692.5731232045</v>
          </cell>
        </row>
        <row r="47">
          <cell r="C47">
            <v>2161692.5731232045</v>
          </cell>
          <cell r="D47">
            <v>2141548.3479125393</v>
          </cell>
          <cell r="E47">
            <v>2121404.1227018745</v>
          </cell>
          <cell r="F47">
            <v>2101259.8974912092</v>
          </cell>
          <cell r="G47">
            <v>2081115.6722805444</v>
          </cell>
          <cell r="H47">
            <v>2060971.4470698794</v>
          </cell>
          <cell r="I47">
            <v>2035387.0778038735</v>
          </cell>
          <cell r="J47">
            <v>2009802.7085378675</v>
          </cell>
          <cell r="K47">
            <v>1984218.3392718616</v>
          </cell>
          <cell r="L47">
            <v>1958633.9700058557</v>
          </cell>
          <cell r="M47">
            <v>1933049.60073985</v>
          </cell>
          <cell r="N47">
            <v>1891810.2907386983</v>
          </cell>
          <cell r="O47">
            <v>1855885.724065684</v>
          </cell>
          <cell r="P47">
            <v>1813949.637770769</v>
          </cell>
          <cell r="Q47">
            <v>1772013.2208608093</v>
          </cell>
          <cell r="R47">
            <v>1730076.4769265749</v>
          </cell>
          <cell r="S47">
            <v>1688918.3364679881</v>
          </cell>
          <cell r="T47">
            <v>1647759.876166665</v>
          </cell>
          <cell r="U47">
            <v>1606601.0996133757</v>
          </cell>
          <cell r="V47">
            <v>1565442.0103988897</v>
          </cell>
          <cell r="W47">
            <v>1524282.612113975</v>
          </cell>
          <cell r="X47">
            <v>1465509.585418965</v>
          </cell>
          <cell r="Y47">
            <v>1423571.0736182651</v>
          </cell>
          <cell r="Z47">
            <v>1381290.9448901988</v>
          </cell>
          <cell r="AA47">
            <v>1339009.5753647578</v>
          </cell>
          <cell r="AB47">
            <v>1296727.0458342542</v>
          </cell>
          <cell r="AC47">
            <v>1253973.5499267646</v>
          </cell>
          <cell r="AD47">
            <v>1211219.0555988369</v>
          </cell>
          <cell r="AE47">
            <v>1168463.6436427839</v>
          </cell>
          <cell r="AF47">
            <v>1125707.3948509179</v>
          </cell>
          <cell r="AG47">
            <v>1082950.3900155511</v>
          </cell>
        </row>
        <row r="221">
          <cell r="C221">
            <v>263139.70834518247</v>
          </cell>
          <cell r="D221">
            <v>272510.32780953503</v>
          </cell>
          <cell r="E221">
            <v>281572.52479509613</v>
          </cell>
          <cell r="F221">
            <v>290327.90189326892</v>
          </cell>
          <cell r="G221">
            <v>298778.06169545703</v>
          </cell>
          <cell r="H221">
            <v>306924.60679306363</v>
          </cell>
          <cell r="I221">
            <v>314152.07431469712</v>
          </cell>
          <cell r="J221">
            <v>321034.64429818862</v>
          </cell>
          <cell r="K221">
            <v>327573.91933494137</v>
          </cell>
          <cell r="L221">
            <v>333771.50201635883</v>
          </cell>
          <cell r="M221">
            <v>339628.99493384454</v>
          </cell>
          <cell r="N221">
            <v>353406.90431471204</v>
          </cell>
          <cell r="O221">
            <v>367326.53206818068</v>
          </cell>
          <cell r="P221">
            <v>378725.479122822</v>
          </cell>
          <cell r="Q221">
            <v>388967.9634943126</v>
          </cell>
          <cell r="R221">
            <v>398060.06898067659</v>
          </cell>
          <cell r="S221">
            <v>406207.45231319254</v>
          </cell>
          <cell r="T221">
            <v>413234.10894604371</v>
          </cell>
          <cell r="U221">
            <v>419146.12315964676</v>
          </cell>
          <cell r="V221">
            <v>423949.57939528598</v>
          </cell>
          <cell r="W221">
            <v>427650.56225514883</v>
          </cell>
          <cell r="X221">
            <v>435522.95862221904</v>
          </cell>
          <cell r="Y221">
            <v>447404.86959447927</v>
          </cell>
          <cell r="Z221">
            <v>457310.21642893011</v>
          </cell>
          <cell r="AA221">
            <v>465322.59388012916</v>
          </cell>
          <cell r="AB221">
            <v>471452.36491787701</v>
          </cell>
          <cell r="AC221">
            <v>475533.7423959804</v>
          </cell>
          <cell r="AD221">
            <v>477736.57087227597</v>
          </cell>
          <cell r="AE221">
            <v>478071.23275608965</v>
          </cell>
          <cell r="AF221">
            <v>476548.11693940416</v>
          </cell>
          <cell r="AG221">
            <v>473177.61879826663</v>
          </cell>
        </row>
        <row r="222">
          <cell r="C222">
            <v>263139.70834518247</v>
          </cell>
          <cell r="D222">
            <v>267534.14147454698</v>
          </cell>
          <cell r="E222">
            <v>272001.96163717192</v>
          </cell>
          <cell r="F222">
            <v>276544.39439651265</v>
          </cell>
          <cell r="G222">
            <v>281162.68578293442</v>
          </cell>
          <cell r="H222">
            <v>285858.10263550939</v>
          </cell>
          <cell r="I222">
            <v>290631.93294952239</v>
          </cell>
          <cell r="J222">
            <v>295485.48622977937</v>
          </cell>
          <cell r="K222">
            <v>300420.09384981665</v>
          </cell>
          <cell r="L222">
            <v>305437.10941710859</v>
          </cell>
          <cell r="M222">
            <v>310537.90914437431</v>
          </cell>
          <cell r="N222">
            <v>315723.89222708537</v>
          </cell>
          <cell r="O222">
            <v>320996.48122727766</v>
          </cell>
          <cell r="P222">
            <v>326357.12246377318</v>
          </cell>
          <cell r="Q222">
            <v>331807.28640891815</v>
          </cell>
          <cell r="R222">
            <v>337348.46809194708</v>
          </cell>
          <cell r="S222">
            <v>342982.18750908261</v>
          </cell>
          <cell r="T222">
            <v>348709.99004048429</v>
          </cell>
          <cell r="U222">
            <v>354533.44687416038</v>
          </cell>
          <cell r="V222">
            <v>360454.15543695883</v>
          </cell>
          <cell r="W222">
            <v>366473.73983275599</v>
          </cell>
          <cell r="X222">
            <v>372593.85128796299</v>
          </cell>
          <cell r="Y222">
            <v>378816.16860447195</v>
          </cell>
          <cell r="Z222">
            <v>385142.39862016658</v>
          </cell>
          <cell r="AA222">
            <v>391574.27667712333</v>
          </cell>
          <cell r="AB222">
            <v>398113.56709763128</v>
          </cell>
          <cell r="AC222">
            <v>404762.06366816169</v>
          </cell>
          <cell r="AD222">
            <v>411521.59013141994</v>
          </cell>
          <cell r="AE222">
            <v>418394.00068661466</v>
          </cell>
          <cell r="AF222">
            <v>425381.18049808108</v>
          </cell>
          <cell r="AG222">
            <v>432485.04621239903</v>
          </cell>
        </row>
        <row r="226">
          <cell r="C226">
            <v>0.16</v>
          </cell>
          <cell r="D226">
            <v>0.16206666666666666</v>
          </cell>
          <cell r="E226">
            <v>0.16413333333333333</v>
          </cell>
          <cell r="F226">
            <v>0.16619999999999999</v>
          </cell>
          <cell r="G226">
            <v>0.16826666666666665</v>
          </cell>
          <cell r="H226">
            <v>0.17033333333333331</v>
          </cell>
          <cell r="I226">
            <v>0.17239999999999997</v>
          </cell>
          <cell r="J226">
            <v>0.17446666666666663</v>
          </cell>
          <cell r="K226">
            <v>0.17653333333333329</v>
          </cell>
          <cell r="L226">
            <v>0.17859999999999995</v>
          </cell>
          <cell r="M226">
            <v>0.18066666666666661</v>
          </cell>
          <cell r="N226">
            <v>0.18273333333333328</v>
          </cell>
          <cell r="O226">
            <v>0.18479999999999994</v>
          </cell>
          <cell r="P226">
            <v>0.1868666666666666</v>
          </cell>
          <cell r="Q226">
            <v>0.18893333333333326</v>
          </cell>
          <cell r="R226">
            <v>0.19099999999999992</v>
          </cell>
          <cell r="S226">
            <v>0.19306666666666658</v>
          </cell>
          <cell r="T226">
            <v>0.19513333333333324</v>
          </cell>
          <cell r="U226">
            <v>0.1971999999999999</v>
          </cell>
          <cell r="V226">
            <v>0.19926666666666656</v>
          </cell>
          <cell r="W226">
            <v>0.20133333333333323</v>
          </cell>
          <cell r="X226">
            <v>0.20339999999999989</v>
          </cell>
          <cell r="Y226">
            <v>0.20546666666666655</v>
          </cell>
          <cell r="Z226">
            <v>0.20753333333333321</v>
          </cell>
          <cell r="AA226">
            <v>0.20959999999999987</v>
          </cell>
          <cell r="AB226">
            <v>0.21166666666666653</v>
          </cell>
          <cell r="AC226">
            <v>0.21373333333333319</v>
          </cell>
          <cell r="AD226">
            <v>0.21579999999999985</v>
          </cell>
          <cell r="AE226">
            <v>0.21786666666666651</v>
          </cell>
          <cell r="AF226">
            <v>0.21993333333333318</v>
          </cell>
          <cell r="AG226">
            <v>0.222</v>
          </cell>
        </row>
        <row r="227">
          <cell r="C227">
            <v>0.37</v>
          </cell>
          <cell r="D227">
            <v>0.36270000000000002</v>
          </cell>
          <cell r="E227">
            <v>0.35540000000000005</v>
          </cell>
          <cell r="F227">
            <v>0.34810000000000008</v>
          </cell>
          <cell r="G227">
            <v>0.3408000000000001</v>
          </cell>
          <cell r="H227">
            <v>0.33350000000000013</v>
          </cell>
          <cell r="I227">
            <v>0.32620000000000016</v>
          </cell>
          <cell r="J227">
            <v>0.31890000000000018</v>
          </cell>
          <cell r="K227">
            <v>0.31160000000000021</v>
          </cell>
          <cell r="L227">
            <v>0.30430000000000024</v>
          </cell>
          <cell r="M227">
            <v>0.29700000000000026</v>
          </cell>
          <cell r="N227">
            <v>0.28970000000000029</v>
          </cell>
          <cell r="O227">
            <v>0.28240000000000032</v>
          </cell>
          <cell r="P227">
            <v>0.27510000000000034</v>
          </cell>
          <cell r="Q227">
            <v>0.26780000000000037</v>
          </cell>
          <cell r="R227">
            <v>0.2605000000000004</v>
          </cell>
          <cell r="S227">
            <v>0.25320000000000042</v>
          </cell>
          <cell r="T227">
            <v>0.24590000000000042</v>
          </cell>
          <cell r="U227">
            <v>0.23860000000000042</v>
          </cell>
          <cell r="V227">
            <v>0.23130000000000042</v>
          </cell>
          <cell r="W227">
            <v>0.22400000000000042</v>
          </cell>
          <cell r="X227">
            <v>0.21670000000000042</v>
          </cell>
          <cell r="Y227">
            <v>0.20940000000000042</v>
          </cell>
          <cell r="Z227">
            <v>0.20210000000000042</v>
          </cell>
          <cell r="AA227">
            <v>0.19480000000000042</v>
          </cell>
          <cell r="AB227">
            <v>0.18750000000000042</v>
          </cell>
          <cell r="AC227">
            <v>0.18020000000000042</v>
          </cell>
          <cell r="AD227">
            <v>0.17290000000000041</v>
          </cell>
          <cell r="AE227">
            <v>0.16560000000000041</v>
          </cell>
          <cell r="AF227">
            <v>0.15830000000000041</v>
          </cell>
          <cell r="AG227">
            <v>0.151</v>
          </cell>
        </row>
        <row r="228">
          <cell r="C228">
            <v>0.08</v>
          </cell>
          <cell r="D228">
            <v>8.0100000000000005E-2</v>
          </cell>
          <cell r="E228">
            <v>8.0200000000000007E-2</v>
          </cell>
          <cell r="F228">
            <v>8.030000000000001E-2</v>
          </cell>
          <cell r="G228">
            <v>8.0400000000000013E-2</v>
          </cell>
          <cell r="H228">
            <v>8.0500000000000016E-2</v>
          </cell>
          <cell r="I228">
            <v>8.0600000000000019E-2</v>
          </cell>
          <cell r="J228">
            <v>8.0700000000000022E-2</v>
          </cell>
          <cell r="K228">
            <v>8.0800000000000025E-2</v>
          </cell>
          <cell r="L228">
            <v>8.0900000000000027E-2</v>
          </cell>
          <cell r="M228">
            <v>8.100000000000003E-2</v>
          </cell>
          <cell r="N228">
            <v>8.1100000000000033E-2</v>
          </cell>
          <cell r="O228">
            <v>8.1200000000000036E-2</v>
          </cell>
          <cell r="P228">
            <v>8.1300000000000039E-2</v>
          </cell>
          <cell r="Q228">
            <v>8.1400000000000042E-2</v>
          </cell>
          <cell r="R228">
            <v>8.1500000000000045E-2</v>
          </cell>
          <cell r="S228">
            <v>8.1600000000000047E-2</v>
          </cell>
          <cell r="T228">
            <v>8.170000000000005E-2</v>
          </cell>
          <cell r="U228">
            <v>8.1800000000000053E-2</v>
          </cell>
          <cell r="V228">
            <v>8.1900000000000056E-2</v>
          </cell>
          <cell r="W228">
            <v>8.2000000000000059E-2</v>
          </cell>
          <cell r="X228">
            <v>8.2100000000000062E-2</v>
          </cell>
          <cell r="Y228">
            <v>8.2200000000000065E-2</v>
          </cell>
          <cell r="Z228">
            <v>8.2300000000000068E-2</v>
          </cell>
          <cell r="AA228">
            <v>8.240000000000007E-2</v>
          </cell>
          <cell r="AB228">
            <v>8.2500000000000073E-2</v>
          </cell>
          <cell r="AC228">
            <v>8.2600000000000076E-2</v>
          </cell>
          <cell r="AD228">
            <v>8.2700000000000079E-2</v>
          </cell>
          <cell r="AE228">
            <v>8.2800000000000082E-2</v>
          </cell>
          <cell r="AF228">
            <v>8.2900000000000085E-2</v>
          </cell>
          <cell r="AG228">
            <v>8.3000000000000004E-2</v>
          </cell>
        </row>
        <row r="229">
          <cell r="C229">
            <v>0.27</v>
          </cell>
          <cell r="D229">
            <v>0.27313333333333334</v>
          </cell>
          <cell r="E229">
            <v>0.27626666666666666</v>
          </cell>
          <cell r="F229">
            <v>0.27939999999999998</v>
          </cell>
          <cell r="G229">
            <v>0.2825333333333333</v>
          </cell>
          <cell r="H229">
            <v>0.28566666666666662</v>
          </cell>
          <cell r="I229">
            <v>0.28879999999999995</v>
          </cell>
          <cell r="J229">
            <v>0.29193333333333327</v>
          </cell>
          <cell r="K229">
            <v>0.29506666666666659</v>
          </cell>
          <cell r="L229">
            <v>0.29819999999999991</v>
          </cell>
          <cell r="M229">
            <v>0.30133333333333323</v>
          </cell>
          <cell r="N229">
            <v>0.30446666666666655</v>
          </cell>
          <cell r="O229">
            <v>0.30759999999999987</v>
          </cell>
          <cell r="P229">
            <v>0.31073333333333319</v>
          </cell>
          <cell r="Q229">
            <v>0.31386666666666652</v>
          </cell>
          <cell r="R229">
            <v>0.31699999999999984</v>
          </cell>
          <cell r="S229">
            <v>0.32013333333333316</v>
          </cell>
          <cell r="T229">
            <v>0.32326666666666648</v>
          </cell>
          <cell r="U229">
            <v>0.3263999999999998</v>
          </cell>
          <cell r="V229">
            <v>0.32953333333333312</v>
          </cell>
          <cell r="W229">
            <v>0.33266666666666644</v>
          </cell>
          <cell r="X229">
            <v>0.33579999999999977</v>
          </cell>
          <cell r="Y229">
            <v>0.33893333333333309</v>
          </cell>
          <cell r="Z229">
            <v>0.34206666666666641</v>
          </cell>
          <cell r="AA229">
            <v>0.34519999999999973</v>
          </cell>
          <cell r="AB229">
            <v>0.34833333333333305</v>
          </cell>
          <cell r="AC229">
            <v>0.35146666666666637</v>
          </cell>
          <cell r="AD229">
            <v>0.35459999999999969</v>
          </cell>
          <cell r="AE229">
            <v>0.35773333333333301</v>
          </cell>
          <cell r="AF229">
            <v>0.36086666666666634</v>
          </cell>
          <cell r="AG229">
            <v>0.36399999999999999</v>
          </cell>
        </row>
        <row r="230">
          <cell r="C230">
            <v>7.0000000000000007E-2</v>
          </cell>
          <cell r="D230">
            <v>7.1266666666666673E-2</v>
          </cell>
          <cell r="E230">
            <v>7.2533333333333339E-2</v>
          </cell>
          <cell r="F230">
            <v>7.3800000000000004E-2</v>
          </cell>
          <cell r="G230">
            <v>7.506666666666667E-2</v>
          </cell>
          <cell r="H230">
            <v>7.6333333333333336E-2</v>
          </cell>
          <cell r="I230">
            <v>7.7600000000000002E-2</v>
          </cell>
          <cell r="J230">
            <v>7.8866666666666668E-2</v>
          </cell>
          <cell r="K230">
            <v>8.0133333333333334E-2</v>
          </cell>
          <cell r="L230">
            <v>8.14E-2</v>
          </cell>
          <cell r="M230">
            <v>8.2666666666666666E-2</v>
          </cell>
          <cell r="N230">
            <v>8.3933333333333332E-2</v>
          </cell>
          <cell r="O230">
            <v>8.5199999999999998E-2</v>
          </cell>
          <cell r="P230">
            <v>8.6466666666666664E-2</v>
          </cell>
          <cell r="Q230">
            <v>8.773333333333333E-2</v>
          </cell>
          <cell r="R230">
            <v>8.8999999999999996E-2</v>
          </cell>
          <cell r="S230">
            <v>9.0266666666666662E-2</v>
          </cell>
          <cell r="T230">
            <v>9.1533333333333328E-2</v>
          </cell>
          <cell r="U230">
            <v>9.2799999999999994E-2</v>
          </cell>
          <cell r="V230">
            <v>9.406666666666666E-2</v>
          </cell>
          <cell r="W230">
            <v>9.5333333333333325E-2</v>
          </cell>
          <cell r="X230">
            <v>9.6599999999999991E-2</v>
          </cell>
          <cell r="Y230">
            <v>9.7866666666666657E-2</v>
          </cell>
          <cell r="Z230">
            <v>9.9133333333333323E-2</v>
          </cell>
          <cell r="AA230">
            <v>0.10039999999999999</v>
          </cell>
          <cell r="AB230">
            <v>0.10166666666666666</v>
          </cell>
          <cell r="AC230">
            <v>0.10293333333333332</v>
          </cell>
          <cell r="AD230">
            <v>0.10419999999999999</v>
          </cell>
          <cell r="AE230">
            <v>0.10546666666666665</v>
          </cell>
          <cell r="AF230">
            <v>0.10673333333333332</v>
          </cell>
          <cell r="AG230">
            <v>0.108</v>
          </cell>
        </row>
        <row r="231">
          <cell r="C231">
            <v>0.05</v>
          </cell>
          <cell r="D231">
            <v>5.0733333333333339E-2</v>
          </cell>
          <cell r="E231">
            <v>5.1466666666666674E-2</v>
          </cell>
          <cell r="F231">
            <v>5.220000000000001E-2</v>
          </cell>
          <cell r="G231">
            <v>5.2933333333333346E-2</v>
          </cell>
          <cell r="H231">
            <v>5.3666666666666682E-2</v>
          </cell>
          <cell r="I231">
            <v>5.4400000000000018E-2</v>
          </cell>
          <cell r="J231">
            <v>5.5133333333333354E-2</v>
          </cell>
          <cell r="K231">
            <v>5.5866666666666689E-2</v>
          </cell>
          <cell r="L231">
            <v>5.6600000000000025E-2</v>
          </cell>
          <cell r="M231">
            <v>5.7333333333333361E-2</v>
          </cell>
          <cell r="N231">
            <v>5.8066666666666697E-2</v>
          </cell>
          <cell r="O231">
            <v>5.8800000000000033E-2</v>
          </cell>
          <cell r="P231">
            <v>5.9533333333333369E-2</v>
          </cell>
          <cell r="Q231">
            <v>6.0266666666666704E-2</v>
          </cell>
          <cell r="R231">
            <v>6.100000000000004E-2</v>
          </cell>
          <cell r="S231">
            <v>6.1733333333333376E-2</v>
          </cell>
          <cell r="T231">
            <v>6.2466666666666712E-2</v>
          </cell>
          <cell r="U231">
            <v>6.3200000000000048E-2</v>
          </cell>
          <cell r="V231">
            <v>6.3933333333333384E-2</v>
          </cell>
          <cell r="W231">
            <v>6.4666666666666719E-2</v>
          </cell>
          <cell r="X231">
            <v>6.5400000000000055E-2</v>
          </cell>
          <cell r="Y231">
            <v>6.6133333333333391E-2</v>
          </cell>
          <cell r="Z231">
            <v>6.6866666666666727E-2</v>
          </cell>
          <cell r="AA231">
            <v>6.7600000000000063E-2</v>
          </cell>
          <cell r="AB231">
            <v>6.8333333333333399E-2</v>
          </cell>
          <cell r="AC231">
            <v>6.9066666666666734E-2</v>
          </cell>
          <cell r="AD231">
            <v>6.980000000000007E-2</v>
          </cell>
          <cell r="AE231">
            <v>7.0533333333333406E-2</v>
          </cell>
          <cell r="AF231">
            <v>7.1266666666666742E-2</v>
          </cell>
          <cell r="AG231">
            <v>7.1999999999999995E-2</v>
          </cell>
        </row>
        <row r="247">
          <cell r="C247">
            <v>0.16</v>
          </cell>
          <cell r="D247">
            <v>0.16533333333333333</v>
          </cell>
          <cell r="E247">
            <v>0.17066666666666666</v>
          </cell>
          <cell r="F247">
            <v>0.17599999999999999</v>
          </cell>
          <cell r="G247">
            <v>0.18133333333333332</v>
          </cell>
          <cell r="H247">
            <v>0.18666666666666665</v>
          </cell>
          <cell r="I247">
            <v>0.19199999999999998</v>
          </cell>
          <cell r="J247">
            <v>0.19733333333333331</v>
          </cell>
          <cell r="K247">
            <v>0.20266666666666663</v>
          </cell>
          <cell r="L247">
            <v>0.20799999999999996</v>
          </cell>
          <cell r="M247">
            <v>0.21333333333333329</v>
          </cell>
          <cell r="N247">
            <v>0.21866666666666662</v>
          </cell>
          <cell r="O247">
            <v>0.22399999999999995</v>
          </cell>
          <cell r="P247">
            <v>0.22933333333333328</v>
          </cell>
          <cell r="Q247">
            <v>0.23466666666666661</v>
          </cell>
          <cell r="R247">
            <v>0.23999999999999994</v>
          </cell>
          <cell r="S247">
            <v>0.24533333333333326</v>
          </cell>
          <cell r="T247">
            <v>0.25066666666666659</v>
          </cell>
          <cell r="U247">
            <v>0.25599999999999995</v>
          </cell>
          <cell r="V247">
            <v>0.26133333333333331</v>
          </cell>
          <cell r="W247">
            <v>0.26666666666666666</v>
          </cell>
          <cell r="X247">
            <v>0.27200000000000002</v>
          </cell>
          <cell r="Y247">
            <v>0.27733333333333338</v>
          </cell>
          <cell r="Z247">
            <v>0.28266666666666673</v>
          </cell>
          <cell r="AA247">
            <v>0.28800000000000009</v>
          </cell>
          <cell r="AB247">
            <v>0.29333333333333345</v>
          </cell>
          <cell r="AC247">
            <v>0.2986666666666668</v>
          </cell>
          <cell r="AD247">
            <v>0.30400000000000016</v>
          </cell>
          <cell r="AE247">
            <v>0.30933333333333352</v>
          </cell>
          <cell r="AF247">
            <v>0.31466666666666687</v>
          </cell>
          <cell r="AG247">
            <v>0.32</v>
          </cell>
        </row>
        <row r="248">
          <cell r="C248">
            <v>0.37</v>
          </cell>
          <cell r="D248">
            <v>0.37166666666666665</v>
          </cell>
          <cell r="E248">
            <v>0.37333333333333329</v>
          </cell>
          <cell r="F248">
            <v>0.37499999999999994</v>
          </cell>
          <cell r="G248">
            <v>0.37666666666666659</v>
          </cell>
          <cell r="H248">
            <v>0.37833333333333324</v>
          </cell>
          <cell r="I248">
            <v>0.37999999999999989</v>
          </cell>
          <cell r="J248">
            <v>0.38166666666666654</v>
          </cell>
          <cell r="K248">
            <v>0.38333333333333319</v>
          </cell>
          <cell r="L248">
            <v>0.38499999999999984</v>
          </cell>
          <cell r="M248">
            <v>0.38666666666666649</v>
          </cell>
          <cell r="N248">
            <v>0.38833333333333314</v>
          </cell>
          <cell r="O248">
            <v>0.38999999999999979</v>
          </cell>
          <cell r="P248">
            <v>0.39166666666666644</v>
          </cell>
          <cell r="Q248">
            <v>0.39333333333333309</v>
          </cell>
          <cell r="R248">
            <v>0.39499999999999974</v>
          </cell>
          <cell r="S248">
            <v>0.39666666666666639</v>
          </cell>
          <cell r="T248">
            <v>0.39833333333333304</v>
          </cell>
          <cell r="U248">
            <v>0.39999999999999969</v>
          </cell>
          <cell r="V248">
            <v>0.40166666666666634</v>
          </cell>
          <cell r="W248">
            <v>0.40333333333333299</v>
          </cell>
          <cell r="X248">
            <v>0.40499999999999964</v>
          </cell>
          <cell r="Y248">
            <v>0.40666666666666629</v>
          </cell>
          <cell r="Z248">
            <v>0.40833333333333294</v>
          </cell>
          <cell r="AA248">
            <v>0.40999999999999959</v>
          </cell>
          <cell r="AB248">
            <v>0.41166666666666624</v>
          </cell>
          <cell r="AC248">
            <v>0.41333333333333289</v>
          </cell>
          <cell r="AD248">
            <v>0.41499999999999954</v>
          </cell>
          <cell r="AE248">
            <v>0.41666666666666619</v>
          </cell>
          <cell r="AF248">
            <v>0.41833333333333284</v>
          </cell>
          <cell r="AG248">
            <v>0.42</v>
          </cell>
        </row>
        <row r="249">
          <cell r="C249">
            <v>0.08</v>
          </cell>
          <cell r="D249">
            <v>7.7666666666666662E-2</v>
          </cell>
          <cell r="E249">
            <v>7.5333333333333322E-2</v>
          </cell>
          <cell r="F249">
            <v>7.2999999999999982E-2</v>
          </cell>
          <cell r="G249">
            <v>7.0666666666666642E-2</v>
          </cell>
          <cell r="H249">
            <v>6.8333333333333302E-2</v>
          </cell>
          <cell r="I249">
            <v>6.5999999999999961E-2</v>
          </cell>
          <cell r="J249">
            <v>6.3666666666666621E-2</v>
          </cell>
          <cell r="K249">
            <v>6.1333333333333288E-2</v>
          </cell>
          <cell r="L249">
            <v>5.8999999999999955E-2</v>
          </cell>
          <cell r="M249">
            <v>5.6666666666666622E-2</v>
          </cell>
          <cell r="N249">
            <v>5.4333333333333289E-2</v>
          </cell>
          <cell r="O249">
            <v>5.1999999999999956E-2</v>
          </cell>
          <cell r="P249">
            <v>4.9666666666666623E-2</v>
          </cell>
          <cell r="Q249">
            <v>4.733333333333329E-2</v>
          </cell>
          <cell r="R249">
            <v>4.4999999999999957E-2</v>
          </cell>
          <cell r="S249">
            <v>4.2666666666666624E-2</v>
          </cell>
          <cell r="T249">
            <v>4.0333333333333291E-2</v>
          </cell>
          <cell r="U249">
            <v>3.7999999999999957E-2</v>
          </cell>
          <cell r="V249">
            <v>3.5666666666666624E-2</v>
          </cell>
          <cell r="W249">
            <v>3.3333333333333291E-2</v>
          </cell>
          <cell r="X249">
            <v>3.0999999999999958E-2</v>
          </cell>
          <cell r="Y249">
            <v>2.8666666666666625E-2</v>
          </cell>
          <cell r="Z249">
            <v>2.6333333333333292E-2</v>
          </cell>
          <cell r="AA249">
            <v>2.3999999999999959E-2</v>
          </cell>
          <cell r="AB249">
            <v>2.1666666666666626E-2</v>
          </cell>
          <cell r="AC249">
            <v>1.9333333333333293E-2</v>
          </cell>
          <cell r="AD249">
            <v>1.699999999999996E-2</v>
          </cell>
          <cell r="AE249">
            <v>1.4666666666666626E-2</v>
          </cell>
          <cell r="AF249">
            <v>1.2333333333333293E-2</v>
          </cell>
          <cell r="AG249">
            <v>0.01</v>
          </cell>
        </row>
        <row r="250">
          <cell r="C250">
            <v>0.27</v>
          </cell>
          <cell r="D250">
            <v>0.26633333333333337</v>
          </cell>
          <cell r="E250">
            <v>0.26266666666666671</v>
          </cell>
          <cell r="F250">
            <v>0.25900000000000006</v>
          </cell>
          <cell r="G250">
            <v>0.25533333333333341</v>
          </cell>
          <cell r="H250">
            <v>0.25166666666666676</v>
          </cell>
          <cell r="I250">
            <v>0.24800000000000008</v>
          </cell>
          <cell r="J250">
            <v>0.2443333333333334</v>
          </cell>
          <cell r="K250">
            <v>0.24066666666666672</v>
          </cell>
          <cell r="L250">
            <v>0.23700000000000004</v>
          </cell>
          <cell r="M250">
            <v>0.23333333333333336</v>
          </cell>
          <cell r="N250">
            <v>0.22966666666666669</v>
          </cell>
          <cell r="O250">
            <v>0.22600000000000001</v>
          </cell>
          <cell r="P250">
            <v>0.22233333333333333</v>
          </cell>
          <cell r="Q250">
            <v>0.21866666666666665</v>
          </cell>
          <cell r="R250">
            <v>0.21499999999999997</v>
          </cell>
          <cell r="S250">
            <v>0.21133333333333329</v>
          </cell>
          <cell r="T250">
            <v>0.20766666666666661</v>
          </cell>
          <cell r="U250">
            <v>0.20399999999999993</v>
          </cell>
          <cell r="V250">
            <v>0.20033333333333325</v>
          </cell>
          <cell r="W250">
            <v>0.19666666666666657</v>
          </cell>
          <cell r="X250">
            <v>0.19299999999999989</v>
          </cell>
          <cell r="Y250">
            <v>0.18933333333333321</v>
          </cell>
          <cell r="Z250">
            <v>0.18566666666666654</v>
          </cell>
          <cell r="AA250">
            <v>0.18199999999999986</v>
          </cell>
          <cell r="AB250">
            <v>0.17833333333333318</v>
          </cell>
          <cell r="AC250">
            <v>0.1746666666666665</v>
          </cell>
          <cell r="AD250">
            <v>0.17099999999999982</v>
          </cell>
          <cell r="AE250">
            <v>0.16733333333333314</v>
          </cell>
          <cell r="AF250">
            <v>0.16366666666666646</v>
          </cell>
          <cell r="AG250">
            <v>0.16</v>
          </cell>
        </row>
        <row r="251">
          <cell r="C251">
            <v>7.0000000000000007E-2</v>
          </cell>
          <cell r="D251">
            <v>6.9666666666666668E-2</v>
          </cell>
          <cell r="E251">
            <v>6.933333333333333E-2</v>
          </cell>
          <cell r="F251">
            <v>6.8999999999999992E-2</v>
          </cell>
          <cell r="G251">
            <v>6.8666666666666654E-2</v>
          </cell>
          <cell r="H251">
            <v>6.8333333333333315E-2</v>
          </cell>
          <cell r="I251">
            <v>6.7999999999999977E-2</v>
          </cell>
          <cell r="J251">
            <v>6.7666666666666639E-2</v>
          </cell>
          <cell r="K251">
            <v>6.7333333333333301E-2</v>
          </cell>
          <cell r="L251">
            <v>6.6999999999999962E-2</v>
          </cell>
          <cell r="M251">
            <v>6.6666666666666624E-2</v>
          </cell>
          <cell r="N251">
            <v>6.6333333333333286E-2</v>
          </cell>
          <cell r="O251">
            <v>6.5999999999999948E-2</v>
          </cell>
          <cell r="P251">
            <v>6.5666666666666609E-2</v>
          </cell>
          <cell r="Q251">
            <v>6.5333333333333271E-2</v>
          </cell>
          <cell r="R251">
            <v>6.4999999999999933E-2</v>
          </cell>
          <cell r="S251">
            <v>6.4666666666666595E-2</v>
          </cell>
          <cell r="T251">
            <v>6.4333333333333256E-2</v>
          </cell>
          <cell r="U251">
            <v>6.3999999999999918E-2</v>
          </cell>
          <cell r="V251">
            <v>6.366666666666658E-2</v>
          </cell>
          <cell r="W251">
            <v>6.3333333333333242E-2</v>
          </cell>
          <cell r="X251">
            <v>6.2999999999999903E-2</v>
          </cell>
          <cell r="Y251">
            <v>6.2666666666666565E-2</v>
          </cell>
          <cell r="Z251">
            <v>6.2333333333333234E-2</v>
          </cell>
          <cell r="AA251">
            <v>6.1999999999999902E-2</v>
          </cell>
          <cell r="AB251">
            <v>6.1666666666666571E-2</v>
          </cell>
          <cell r="AC251">
            <v>6.133333333333324E-2</v>
          </cell>
          <cell r="AD251">
            <v>6.0999999999999908E-2</v>
          </cell>
          <cell r="AE251">
            <v>6.0666666666666577E-2</v>
          </cell>
          <cell r="AF251">
            <v>6.0333333333333246E-2</v>
          </cell>
          <cell r="AG251">
            <v>0.06</v>
          </cell>
        </row>
        <row r="252">
          <cell r="C252">
            <v>0.05</v>
          </cell>
          <cell r="D252">
            <v>4.9333333333333333E-2</v>
          </cell>
          <cell r="E252">
            <v>4.8666666666666664E-2</v>
          </cell>
          <cell r="F252">
            <v>4.7999999999999994E-2</v>
          </cell>
          <cell r="G252">
            <v>4.7333333333333324E-2</v>
          </cell>
          <cell r="H252">
            <v>4.6666666666666655E-2</v>
          </cell>
          <cell r="I252">
            <v>4.5999999999999985E-2</v>
          </cell>
          <cell r="J252">
            <v>4.5333333333333316E-2</v>
          </cell>
          <cell r="K252">
            <v>4.4666666666666646E-2</v>
          </cell>
          <cell r="L252">
            <v>4.3999999999999977E-2</v>
          </cell>
          <cell r="M252">
            <v>4.3333333333333307E-2</v>
          </cell>
          <cell r="N252">
            <v>4.2666666666666637E-2</v>
          </cell>
          <cell r="O252">
            <v>4.1999999999999968E-2</v>
          </cell>
          <cell r="P252">
            <v>4.1333333333333298E-2</v>
          </cell>
          <cell r="Q252">
            <v>4.0666666666666629E-2</v>
          </cell>
          <cell r="R252">
            <v>3.9999999999999959E-2</v>
          </cell>
          <cell r="S252">
            <v>3.933333333333329E-2</v>
          </cell>
          <cell r="T252">
            <v>3.866666666666662E-2</v>
          </cell>
          <cell r="U252">
            <v>3.799999999999995E-2</v>
          </cell>
          <cell r="V252">
            <v>3.7333333333333281E-2</v>
          </cell>
          <cell r="W252">
            <v>3.6666666666666611E-2</v>
          </cell>
          <cell r="X252">
            <v>3.5999999999999942E-2</v>
          </cell>
          <cell r="Y252">
            <v>3.5333333333333272E-2</v>
          </cell>
          <cell r="Z252">
            <v>3.4666666666666603E-2</v>
          </cell>
          <cell r="AA252">
            <v>3.3999999999999933E-2</v>
          </cell>
          <cell r="AB252">
            <v>3.3333333333333263E-2</v>
          </cell>
          <cell r="AC252">
            <v>3.2666666666666594E-2</v>
          </cell>
          <cell r="AD252">
            <v>3.1999999999999924E-2</v>
          </cell>
          <cell r="AE252">
            <v>3.1333333333333255E-2</v>
          </cell>
          <cell r="AF252">
            <v>3.0666666666666589E-2</v>
          </cell>
          <cell r="AG252">
            <v>0.03</v>
          </cell>
        </row>
      </sheetData>
      <sheetData sheetId="32">
        <row r="47">
          <cell r="C47">
            <v>1195624.4803591177</v>
          </cell>
          <cell r="D47">
            <v>1193217.8336563585</v>
          </cell>
          <cell r="E47">
            <v>1190811.1869535991</v>
          </cell>
          <cell r="F47">
            <v>1188404.5402508401</v>
          </cell>
          <cell r="G47">
            <v>1185997.8935480807</v>
          </cell>
          <cell r="H47">
            <v>1183591.2468453215</v>
          </cell>
          <cell r="I47">
            <v>1179621.5353057296</v>
          </cell>
          <cell r="J47">
            <v>1175651.8237661377</v>
          </cell>
          <cell r="K47">
            <v>1171682.1122265458</v>
          </cell>
          <cell r="L47">
            <v>1167712.4006869537</v>
          </cell>
          <cell r="M47">
            <v>1163742.6891473616</v>
          </cell>
          <cell r="N47">
            <v>1158291.8940570618</v>
          </cell>
          <cell r="O47">
            <v>1153128.3394129595</v>
          </cell>
          <cell r="P47">
            <v>1147361.6732493085</v>
          </cell>
          <cell r="Q47">
            <v>1141594.7959373358</v>
          </cell>
          <cell r="R47">
            <v>1135827.708617476</v>
          </cell>
          <cell r="S47">
            <v>1130060.4124301639</v>
          </cell>
          <cell r="T47">
            <v>1124292.9085158352</v>
          </cell>
          <cell r="U47">
            <v>1118525.1980149238</v>
          </cell>
          <cell r="V47">
            <v>1112757.2820678654</v>
          </cell>
          <cell r="W47">
            <v>1106989.1618150945</v>
          </cell>
          <cell r="X47">
            <v>1098779.6584263574</v>
          </cell>
          <cell r="Y47">
            <v>1093085.3586344831</v>
          </cell>
          <cell r="Z47">
            <v>1087118.8050491547</v>
          </cell>
          <cell r="AA47">
            <v>1081148.7300672955</v>
          </cell>
          <cell r="AB47">
            <v>1075175.1747445636</v>
          </cell>
          <cell r="AC47">
            <v>1069150.8145355009</v>
          </cell>
          <cell r="AD47">
            <v>1063123.0560968821</v>
          </cell>
          <cell r="AE47">
            <v>1057091.9404843652</v>
          </cell>
          <cell r="AF47">
            <v>1051057.5087536084</v>
          </cell>
          <cell r="AG47">
            <v>1045019.8019602699</v>
          </cell>
        </row>
      </sheetData>
      <sheetData sheetId="33">
        <row r="29">
          <cell r="C29">
            <v>1195624.4803591177</v>
          </cell>
          <cell r="D29">
            <v>1195624.4803591177</v>
          </cell>
          <cell r="E29">
            <v>1195624.4803591177</v>
          </cell>
          <cell r="F29">
            <v>1195624.4803591177</v>
          </cell>
          <cell r="G29">
            <v>1195624.4803591177</v>
          </cell>
          <cell r="H29">
            <v>1195624.4803591177</v>
          </cell>
          <cell r="I29">
            <v>1195624.4803591177</v>
          </cell>
          <cell r="J29">
            <v>1195624.4803591177</v>
          </cell>
          <cell r="K29">
            <v>1195624.4803591177</v>
          </cell>
          <cell r="L29">
            <v>1195624.4803591177</v>
          </cell>
          <cell r="M29">
            <v>1195624.4803591177</v>
          </cell>
          <cell r="N29">
            <v>1195624.4803591177</v>
          </cell>
          <cell r="O29">
            <v>1195624.4803591177</v>
          </cell>
          <cell r="P29">
            <v>1195624.4803591177</v>
          </cell>
          <cell r="Q29">
            <v>1195624.4803591177</v>
          </cell>
          <cell r="R29">
            <v>1195624.4803591177</v>
          </cell>
          <cell r="S29">
            <v>1195624.4803591177</v>
          </cell>
          <cell r="T29">
            <v>1195624.4803591177</v>
          </cell>
          <cell r="U29">
            <v>1195624.4803591177</v>
          </cell>
          <cell r="V29">
            <v>1195624.4803591177</v>
          </cell>
          <cell r="W29">
            <v>1195624.4803591177</v>
          </cell>
          <cell r="X29">
            <v>1195624.4803591177</v>
          </cell>
          <cell r="Y29">
            <v>1195624.4803591177</v>
          </cell>
          <cell r="Z29">
            <v>1195624.4803591177</v>
          </cell>
          <cell r="AA29">
            <v>1195624.4803591177</v>
          </cell>
          <cell r="AB29">
            <v>1195624.4803591177</v>
          </cell>
          <cell r="AC29">
            <v>1195624.4803591177</v>
          </cell>
          <cell r="AD29">
            <v>1195624.4803591177</v>
          </cell>
          <cell r="AE29">
            <v>1195624.4803591177</v>
          </cell>
          <cell r="AF29">
            <v>1195624.4803591177</v>
          </cell>
          <cell r="AG29">
            <v>1195624.4803591177</v>
          </cell>
        </row>
        <row r="47">
          <cell r="C47">
            <v>1195624.4803591177</v>
          </cell>
          <cell r="D47">
            <v>1192620.2649780982</v>
          </cell>
          <cell r="E47">
            <v>1189616.0495970785</v>
          </cell>
          <cell r="F47">
            <v>1186611.8342160592</v>
          </cell>
          <cell r="G47">
            <v>1183607.6188350394</v>
          </cell>
          <cell r="H47">
            <v>1180603.4034540197</v>
          </cell>
          <cell r="I47">
            <v>1174473.0583993348</v>
          </cell>
          <cell r="J47">
            <v>1168342.7133446496</v>
          </cell>
          <cell r="K47">
            <v>1162212.3682899647</v>
          </cell>
          <cell r="L47">
            <v>1156082.0232352796</v>
          </cell>
          <cell r="M47">
            <v>1149951.6781805947</v>
          </cell>
          <cell r="N47">
            <v>1141897.8479951199</v>
          </cell>
          <cell r="O47">
            <v>1134178.01832848</v>
          </cell>
          <cell r="P47">
            <v>1125600.4510160843</v>
          </cell>
          <cell r="Q47">
            <v>1117022.0436721405</v>
          </cell>
          <cell r="R47">
            <v>1108442.8054201279</v>
          </cell>
          <cell r="S47">
            <v>1099862.7453835262</v>
          </cell>
          <cell r="T47">
            <v>1091281.8726858157</v>
          </cell>
          <cell r="U47">
            <v>1082700.1964504749</v>
          </cell>
          <cell r="V47">
            <v>1074117.7258009841</v>
          </cell>
          <cell r="W47">
            <v>1065534.4698608224</v>
          </cell>
          <cell r="X47">
            <v>1054114.4154908634</v>
          </cell>
          <cell r="Y47">
            <v>1045618.4843349896</v>
          </cell>
          <cell r="Z47">
            <v>1036254.5678851213</v>
          </cell>
          <cell r="AA47">
            <v>1026887.4987991037</v>
          </cell>
          <cell r="AB47">
            <v>1017517.4823552278</v>
          </cell>
          <cell r="AC47">
            <v>1008049.9926295526</v>
          </cell>
          <cell r="AD47">
            <v>998579.96610260115</v>
          </cell>
          <cell r="AE47">
            <v>989107.60805266455</v>
          </cell>
          <cell r="AF47">
            <v>979633.12375803408</v>
          </cell>
          <cell r="AG47">
            <v>970156.7184970004</v>
          </cell>
        </row>
        <row r="213">
          <cell r="C213">
            <v>67918.5806815088</v>
          </cell>
          <cell r="D213">
            <v>72818.578477682415</v>
          </cell>
          <cell r="E213">
            <v>77752.767952490132</v>
          </cell>
          <cell r="F213">
            <v>82719.856292281416</v>
          </cell>
          <cell r="G213">
            <v>87718.550683405731</v>
          </cell>
          <cell r="H213">
            <v>92747.55831221251</v>
          </cell>
          <cell r="I213">
            <v>97604.510131046758</v>
          </cell>
          <cell r="J213">
            <v>102474.26631015533</v>
          </cell>
          <cell r="K213">
            <v>107355.53403588767</v>
          </cell>
          <cell r="L213">
            <v>112247.02049459322</v>
          </cell>
          <cell r="M213">
            <v>117147.43287262144</v>
          </cell>
          <cell r="N213">
            <v>126197.51320965122</v>
          </cell>
          <cell r="O213">
            <v>135289.6838198849</v>
          </cell>
          <cell r="P213">
            <v>144240.55044385139</v>
          </cell>
          <cell r="Q213">
            <v>153162.85359715685</v>
          </cell>
          <cell r="R213">
            <v>162052.39001833557</v>
          </cell>
          <cell r="S213">
            <v>170904.95893173851</v>
          </cell>
          <cell r="T213">
            <v>179716.36201191178</v>
          </cell>
          <cell r="U213">
            <v>188482.40334797456</v>
          </cell>
          <cell r="V213">
            <v>197198.88940799792</v>
          </cell>
          <cell r="W213">
            <v>205861.62900338287</v>
          </cell>
          <cell r="X213">
            <v>219970.52828083758</v>
          </cell>
          <cell r="Y213">
            <v>234687.84134961336</v>
          </cell>
          <cell r="Z213">
            <v>249015.3338723937</v>
          </cell>
          <cell r="AA213">
            <v>263204.26600889687</v>
          </cell>
          <cell r="AB213">
            <v>277249.53402787622</v>
          </cell>
          <cell r="AC213">
            <v>291130.1734939501</v>
          </cell>
          <cell r="AD213">
            <v>304855.50286064099</v>
          </cell>
          <cell r="AE213">
            <v>318420.50470918452</v>
          </cell>
          <cell r="AF213">
            <v>331820.18755092903</v>
          </cell>
          <cell r="AG213">
            <v>345049.58440697828</v>
          </cell>
        </row>
        <row r="214">
          <cell r="C214">
            <v>67918.5806815088</v>
          </cell>
          <cell r="D214">
            <v>69052.820978889999</v>
          </cell>
          <cell r="E214">
            <v>70206.003089237463</v>
          </cell>
          <cell r="F214">
            <v>71378.443340827725</v>
          </cell>
          <cell r="G214">
            <v>72570.463344619551</v>
          </cell>
          <cell r="H214">
            <v>73782.390082474696</v>
          </cell>
          <cell r="I214">
            <v>75014.555996852025</v>
          </cell>
          <cell r="J214">
            <v>76267.299081999445</v>
          </cell>
          <cell r="K214">
            <v>77540.96297666883</v>
          </cell>
          <cell r="L214">
            <v>78835.897058379196</v>
          </cell>
          <cell r="M214">
            <v>80152.456539254126</v>
          </cell>
          <cell r="N214">
            <v>81491.002563459668</v>
          </cell>
          <cell r="O214">
            <v>82851.902306269432</v>
          </cell>
          <cell r="P214">
            <v>84235.529074784121</v>
          </cell>
          <cell r="Q214">
            <v>85642.262410333016</v>
          </cell>
          <cell r="R214">
            <v>87072.488192585573</v>
          </cell>
          <cell r="S214">
            <v>88526.598745401745</v>
          </cell>
          <cell r="T214">
            <v>90004.992944449943</v>
          </cell>
          <cell r="U214">
            <v>91508.076326622249</v>
          </cell>
          <cell r="V214">
            <v>93036.261201276837</v>
          </cell>
          <cell r="W214">
            <v>94589.966763338161</v>
          </cell>
          <cell r="X214">
            <v>96169.619208285905</v>
          </cell>
          <cell r="Y214">
            <v>97775.651849064277</v>
          </cell>
          <cell r="Z214">
            <v>99408.505234943645</v>
          </cell>
          <cell r="AA214">
            <v>101068.6272723672</v>
          </cell>
          <cell r="AB214">
            <v>102756.47334781573</v>
          </cell>
          <cell r="AC214">
            <v>104472.50645272425</v>
          </cell>
          <cell r="AD214">
            <v>106217.19731048474</v>
          </cell>
          <cell r="AE214">
            <v>107991.02450556983</v>
          </cell>
          <cell r="AF214">
            <v>109794.47461481285</v>
          </cell>
          <cell r="AG214">
            <v>111628.04234088022</v>
          </cell>
        </row>
      </sheetData>
      <sheetData sheetId="34">
        <row r="44">
          <cell r="C44">
            <v>122278.0685405432</v>
          </cell>
          <cell r="D44">
            <v>122262.71871460411</v>
          </cell>
          <cell r="E44">
            <v>122247.36888866502</v>
          </cell>
          <cell r="F44">
            <v>122232.01906272593</v>
          </cell>
          <cell r="G44">
            <v>122216.66923678684</v>
          </cell>
          <cell r="H44">
            <v>122201.31941084775</v>
          </cell>
          <cell r="I44">
            <v>121871.18927123261</v>
          </cell>
          <cell r="J44">
            <v>121541.0591316175</v>
          </cell>
          <cell r="K44">
            <v>121210.92899200236</v>
          </cell>
          <cell r="L44">
            <v>120880.79885238725</v>
          </cell>
          <cell r="M44">
            <v>120550.66871277214</v>
          </cell>
          <cell r="N44">
            <v>120201.1862353269</v>
          </cell>
          <cell r="O44">
            <v>119851.70375788167</v>
          </cell>
          <cell r="P44">
            <v>119494.04803123978</v>
          </cell>
          <cell r="Q44">
            <v>119136.26716837546</v>
          </cell>
          <cell r="R44">
            <v>118778.36116928868</v>
          </cell>
          <cell r="S44">
            <v>118420.43886495697</v>
          </cell>
          <cell r="T44">
            <v>118062.39142440278</v>
          </cell>
          <cell r="U44">
            <v>117704.21884762615</v>
          </cell>
          <cell r="V44">
            <v>117345.92113462705</v>
          </cell>
          <cell r="W44">
            <v>116987.49828540548</v>
          </cell>
          <cell r="X44">
            <v>116629.00869580157</v>
          </cell>
          <cell r="Y44">
            <v>116270.39396997521</v>
          </cell>
          <cell r="Z44">
            <v>115881.24948187466</v>
          </cell>
          <cell r="AA44">
            <v>115491.16647210566</v>
          </cell>
          <cell r="AB44">
            <v>115100.14494066822</v>
          </cell>
          <cell r="AC44">
            <v>114698.60347105413</v>
          </cell>
          <cell r="AD44">
            <v>114296.1234797716</v>
          </cell>
          <cell r="AE44">
            <v>113892.7049668206</v>
          </cell>
          <cell r="AF44">
            <v>113488.34793220117</v>
          </cell>
          <cell r="AG44">
            <v>113083.05237591325</v>
          </cell>
        </row>
      </sheetData>
      <sheetData sheetId="35">
        <row r="29">
          <cell r="C29">
            <v>122278.0685405432</v>
          </cell>
          <cell r="D29">
            <v>122278.0685405432</v>
          </cell>
          <cell r="E29">
            <v>122278.0685405432</v>
          </cell>
          <cell r="F29">
            <v>122278.0685405432</v>
          </cell>
          <cell r="G29">
            <v>122278.0685405432</v>
          </cell>
          <cell r="H29">
            <v>122278.0685405432</v>
          </cell>
          <cell r="I29">
            <v>122278.0685405432</v>
          </cell>
          <cell r="J29">
            <v>122278.0685405432</v>
          </cell>
          <cell r="K29">
            <v>122278.0685405432</v>
          </cell>
          <cell r="L29">
            <v>122278.0685405432</v>
          </cell>
          <cell r="M29">
            <v>122278.0685405432</v>
          </cell>
          <cell r="N29">
            <v>122278.0685405432</v>
          </cell>
          <cell r="O29">
            <v>122278.0685405432</v>
          </cell>
          <cell r="P29">
            <v>122278.0685405432</v>
          </cell>
          <cell r="Q29">
            <v>122278.0685405432</v>
          </cell>
          <cell r="R29">
            <v>122278.0685405432</v>
          </cell>
          <cell r="S29">
            <v>122278.0685405432</v>
          </cell>
          <cell r="T29">
            <v>122278.0685405432</v>
          </cell>
          <cell r="U29">
            <v>122278.0685405432</v>
          </cell>
          <cell r="V29">
            <v>122278.0685405432</v>
          </cell>
          <cell r="W29">
            <v>122278.0685405432</v>
          </cell>
          <cell r="X29">
            <v>122278.0685405432</v>
          </cell>
          <cell r="Y29">
            <v>122278.0685405432</v>
          </cell>
          <cell r="Z29">
            <v>122278.0685405432</v>
          </cell>
          <cell r="AA29">
            <v>122278.0685405432</v>
          </cell>
          <cell r="AB29">
            <v>122278.0685405432</v>
          </cell>
          <cell r="AC29">
            <v>122278.0685405432</v>
          </cell>
          <cell r="AD29">
            <v>122278.0685405432</v>
          </cell>
          <cell r="AE29">
            <v>122278.0685405432</v>
          </cell>
          <cell r="AF29">
            <v>122278.0685405432</v>
          </cell>
          <cell r="AG29">
            <v>122278.0685405432</v>
          </cell>
        </row>
        <row r="44">
          <cell r="C44">
            <v>122278.0685405432</v>
          </cell>
          <cell r="D44">
            <v>122258.33815501691</v>
          </cell>
          <cell r="E44">
            <v>122238.60776949063</v>
          </cell>
          <cell r="F44">
            <v>122218.87738396434</v>
          </cell>
          <cell r="G44">
            <v>122199.14699843805</v>
          </cell>
          <cell r="H44">
            <v>122179.41661291177</v>
          </cell>
          <cell r="I44">
            <v>121530.12560003344</v>
          </cell>
          <cell r="J44">
            <v>120880.83458715508</v>
          </cell>
          <cell r="K44">
            <v>120231.54357427674</v>
          </cell>
          <cell r="L44">
            <v>119582.2525613984</v>
          </cell>
          <cell r="M44">
            <v>118932.96154852003</v>
          </cell>
          <cell r="N44">
            <v>118257.74103947794</v>
          </cell>
          <cell r="O44">
            <v>117582.52053043585</v>
          </cell>
          <cell r="P44">
            <v>116867.78014847079</v>
          </cell>
          <cell r="Q44">
            <v>116152.78949406081</v>
          </cell>
          <cell r="R44">
            <v>115437.5485672059</v>
          </cell>
          <cell r="S44">
            <v>114722.27502986114</v>
          </cell>
          <cell r="T44">
            <v>114006.75122007147</v>
          </cell>
          <cell r="U44">
            <v>113290.97713783686</v>
          </cell>
          <cell r="V44">
            <v>112574.95278315732</v>
          </cell>
          <cell r="W44">
            <v>111858.6781560329</v>
          </cell>
          <cell r="X44">
            <v>111142.07699323952</v>
          </cell>
          <cell r="Y44">
            <v>110425.22555800121</v>
          </cell>
          <cell r="Z44">
            <v>109612.55453642004</v>
          </cell>
          <cell r="AA44">
            <v>108798.00647150195</v>
          </cell>
          <cell r="AB44">
            <v>107981.58136324698</v>
          </cell>
          <cell r="AC44">
            <v>107144.11637863872</v>
          </cell>
          <cell r="AD44">
            <v>106304.77435069355</v>
          </cell>
          <cell r="AE44">
            <v>105463.55527941146</v>
          </cell>
          <cell r="AF44">
            <v>104620.45916479247</v>
          </cell>
          <cell r="AG44">
            <v>103775.48600683657</v>
          </cell>
        </row>
        <row r="246">
          <cell r="C246">
            <v>4908.1085276264903</v>
          </cell>
          <cell r="D246">
            <v>5209.7666037606587</v>
          </cell>
          <cell r="E246">
            <v>5520.5829717704173</v>
          </cell>
          <cell r="F246">
            <v>5837.9973644482343</v>
          </cell>
          <cell r="G246">
            <v>6161.9893505290374</v>
          </cell>
          <cell r="H246">
            <v>6492.5384987477555</v>
          </cell>
          <cell r="I246">
            <v>6789.6099763436596</v>
          </cell>
          <cell r="J246">
            <v>7090.3442983807108</v>
          </cell>
          <cell r="K246">
            <v>7394.7203496552575</v>
          </cell>
          <cell r="L246">
            <v>7702.7170045623898</v>
          </cell>
          <cell r="M246">
            <v>8014.3131270959348</v>
          </cell>
          <cell r="N246">
            <v>8641.2175677543619</v>
          </cell>
          <cell r="O246">
            <v>9275.3352380386259</v>
          </cell>
          <cell r="P246">
            <v>9913.6241016141303</v>
          </cell>
          <cell r="Q246">
            <v>10558.153448944089</v>
          </cell>
          <cell r="R246">
            <v>11208.77559028723</v>
          </cell>
          <cell r="S246">
            <v>11865.373565156147</v>
          </cell>
          <cell r="T246">
            <v>12527.772177304407</v>
          </cell>
          <cell r="U246">
            <v>13195.822465085359</v>
          </cell>
          <cell r="V246">
            <v>13869.374951807033</v>
          </cell>
          <cell r="W246">
            <v>14548.279645732156</v>
          </cell>
          <cell r="X246">
            <v>15656.516415794893</v>
          </cell>
          <cell r="Y246">
            <v>16773.950122760391</v>
          </cell>
          <cell r="Z246">
            <v>17880.904928680546</v>
          </cell>
          <cell r="AA246">
            <v>18992.446323527802</v>
          </cell>
          <cell r="AB246">
            <v>20108.062567252127</v>
          </cell>
          <cell r="AC246">
            <v>21224.001755775305</v>
          </cell>
          <cell r="AD246">
            <v>22342.66569362034</v>
          </cell>
          <cell r="AE246">
            <v>23463.523533046282</v>
          </cell>
          <cell r="AF246">
            <v>24586.038125935469</v>
          </cell>
          <cell r="AG246">
            <v>25709.666023793507</v>
          </cell>
        </row>
        <row r="247">
          <cell r="C247">
            <v>4908.1085276264903</v>
          </cell>
          <cell r="D247">
            <v>4990.0739400378525</v>
          </cell>
          <cell r="E247">
            <v>5073.4081748364842</v>
          </cell>
          <cell r="F247">
            <v>5158.1340913562535</v>
          </cell>
          <cell r="G247">
            <v>5244.2749306819023</v>
          </cell>
          <cell r="H247">
            <v>5331.85432202429</v>
          </cell>
          <cell r="I247">
            <v>5420.8962892020954</v>
          </cell>
          <cell r="J247">
            <v>5511.42525723177</v>
          </cell>
          <cell r="K247">
            <v>5603.4660590275398</v>
          </cell>
          <cell r="L247">
            <v>5697.0439422132995</v>
          </cell>
          <cell r="M247">
            <v>5792.1845760482611</v>
          </cell>
          <cell r="N247">
            <v>5888.9140584682664</v>
          </cell>
          <cell r="O247">
            <v>5987.2589232446862</v>
          </cell>
          <cell r="P247">
            <v>6087.246147262872</v>
          </cell>
          <cell r="Q247">
            <v>6188.9031579221619</v>
          </cell>
          <cell r="R247">
            <v>6292.2578406594612</v>
          </cell>
          <cell r="S247">
            <v>6397.3385465984738</v>
          </cell>
          <cell r="T247">
            <v>6504.1741003266679</v>
          </cell>
          <cell r="U247">
            <v>6612.7938078021225</v>
          </cell>
          <cell r="V247">
            <v>6723.2274643924175</v>
          </cell>
          <cell r="W247">
            <v>6835.5053630477705</v>
          </cell>
          <cell r="X247">
            <v>6949.6583026106682</v>
          </cell>
          <cell r="Y247">
            <v>7065.7175962642659</v>
          </cell>
          <cell r="Z247">
            <v>7183.7150801218786</v>
          </cell>
          <cell r="AA247">
            <v>7303.6831219599135</v>
          </cell>
          <cell r="AB247">
            <v>7425.6546300966438</v>
          </cell>
          <cell r="AC247">
            <v>7549.6630624192576</v>
          </cell>
          <cell r="AD247">
            <v>7675.7424355616586</v>
          </cell>
          <cell r="AE247">
            <v>7803.9273342355382</v>
          </cell>
          <cell r="AF247">
            <v>7934.2529207172711</v>
          </cell>
          <cell r="AG247">
            <v>8066.7549444932492</v>
          </cell>
        </row>
      </sheetData>
      <sheetData sheetId="36">
        <row r="29">
          <cell r="C29">
            <v>1096194.5752629088</v>
          </cell>
          <cell r="D29">
            <v>1096194.5752629088</v>
          </cell>
          <cell r="E29">
            <v>1096194.5752629088</v>
          </cell>
          <cell r="F29">
            <v>1096194.5752629088</v>
          </cell>
          <cell r="G29">
            <v>1096194.5752629088</v>
          </cell>
          <cell r="H29">
            <v>1096194.5752629088</v>
          </cell>
          <cell r="I29">
            <v>1096194.5752629088</v>
          </cell>
          <cell r="J29">
            <v>1096194.5752629088</v>
          </cell>
          <cell r="K29">
            <v>1096194.5752629088</v>
          </cell>
          <cell r="L29">
            <v>1096194.5752629088</v>
          </cell>
          <cell r="M29">
            <v>1096194.5752629088</v>
          </cell>
          <cell r="N29">
            <v>1096194.5752629088</v>
          </cell>
          <cell r="O29">
            <v>1096194.5752629088</v>
          </cell>
          <cell r="P29">
            <v>1096194.5752629088</v>
          </cell>
          <cell r="Q29">
            <v>1096194.5752629088</v>
          </cell>
          <cell r="R29">
            <v>1096194.5752629088</v>
          </cell>
          <cell r="S29">
            <v>1096194.5752629088</v>
          </cell>
          <cell r="T29">
            <v>1096194.5752629088</v>
          </cell>
          <cell r="U29">
            <v>1096194.5752629088</v>
          </cell>
          <cell r="V29">
            <v>1096194.5752629088</v>
          </cell>
          <cell r="W29">
            <v>1096194.5752629088</v>
          </cell>
          <cell r="X29">
            <v>1096194.5752629088</v>
          </cell>
          <cell r="Y29">
            <v>1096194.5752629088</v>
          </cell>
          <cell r="Z29">
            <v>1096194.5752629088</v>
          </cell>
          <cell r="AA29">
            <v>1096194.5752629088</v>
          </cell>
          <cell r="AB29">
            <v>1096194.5752629088</v>
          </cell>
          <cell r="AC29">
            <v>1096194.5752629088</v>
          </cell>
          <cell r="AD29">
            <v>1096194.5752629088</v>
          </cell>
          <cell r="AE29">
            <v>1096194.5752629088</v>
          </cell>
          <cell r="AF29">
            <v>1096194.5752629088</v>
          </cell>
          <cell r="AG29">
            <v>1096194.5752629088</v>
          </cell>
        </row>
        <row r="44">
          <cell r="C44">
            <v>1096194.5752629088</v>
          </cell>
          <cell r="D44">
            <v>1091904.3354999269</v>
          </cell>
          <cell r="E44">
            <v>1085304.3326795939</v>
          </cell>
          <cell r="F44">
            <v>1079859.2113879365</v>
          </cell>
          <cell r="G44">
            <v>1074414.090096279</v>
          </cell>
          <cell r="H44">
            <v>1068968.9688046216</v>
          </cell>
          <cell r="I44">
            <v>1052652.7817703276</v>
          </cell>
          <cell r="J44">
            <v>1036336.5947360341</v>
          </cell>
          <cell r="K44">
            <v>1020020.4077017403</v>
          </cell>
          <cell r="L44">
            <v>1003704.2206674465</v>
          </cell>
          <cell r="M44">
            <v>987388.03363315284</v>
          </cell>
          <cell r="N44">
            <v>964516.82865936705</v>
          </cell>
          <cell r="O44">
            <v>941645.62368558126</v>
          </cell>
          <cell r="P44">
            <v>918628.79849789012</v>
          </cell>
          <cell r="Q44">
            <v>895611.05112284713</v>
          </cell>
          <cell r="R44">
            <v>872592.38156045205</v>
          </cell>
          <cell r="S44">
            <v>852235.86464275094</v>
          </cell>
          <cell r="T44">
            <v>831878.42553769785</v>
          </cell>
          <cell r="U44">
            <v>811520.06424529268</v>
          </cell>
          <cell r="V44">
            <v>791160.78076553543</v>
          </cell>
          <cell r="W44">
            <v>770800.57509842631</v>
          </cell>
          <cell r="X44">
            <v>750243.63706811354</v>
          </cell>
          <cell r="Y44">
            <v>729685.7768504488</v>
          </cell>
          <cell r="Z44">
            <v>708774.84695852757</v>
          </cell>
          <cell r="AA44">
            <v>687857.00066146615</v>
          </cell>
          <cell r="AB44">
            <v>666932.23795926431</v>
          </cell>
          <cell r="AC44">
            <v>644628.25016558659</v>
          </cell>
          <cell r="AD44">
            <v>622317.34596676845</v>
          </cell>
          <cell r="AE44">
            <v>599999.52536281012</v>
          </cell>
          <cell r="AF44">
            <v>577674.78835371125</v>
          </cell>
          <cell r="AG44">
            <v>555343.13493947219</v>
          </cell>
        </row>
        <row r="274">
          <cell r="C274">
            <v>102113.18489319331</v>
          </cell>
          <cell r="D274">
            <v>104019.78169196579</v>
          </cell>
          <cell r="E274">
            <v>107723.85741203249</v>
          </cell>
          <cell r="F274">
            <v>111608.39116758168</v>
          </cell>
          <cell r="G274">
            <v>115464.11045163577</v>
          </cell>
          <cell r="H274">
            <v>119295.09578323126</v>
          </cell>
          <cell r="I274">
            <v>122695.19978071147</v>
          </cell>
          <cell r="J274">
            <v>125989.91631958704</v>
          </cell>
          <cell r="K274">
            <v>129175.00041668498</v>
          </cell>
          <cell r="L274">
            <v>132245.90828970668</v>
          </cell>
          <cell r="M274">
            <v>135197.79735722768</v>
          </cell>
          <cell r="N274">
            <v>141130.54533054438</v>
          </cell>
          <cell r="O274">
            <v>146641.45307181377</v>
          </cell>
          <cell r="P274">
            <v>151711.80730912241</v>
          </cell>
          <cell r="Q274">
            <v>156346.05697868025</v>
          </cell>
          <cell r="R274">
            <v>160537.63561110396</v>
          </cell>
          <cell r="S274">
            <v>164565.30936281875</v>
          </cell>
          <cell r="T274">
            <v>168196.81146363969</v>
          </cell>
          <cell r="U274">
            <v>171429.42885314784</v>
          </cell>
          <cell r="V274">
            <v>174260.0027217739</v>
          </cell>
          <cell r="W274">
            <v>176684.92851079843</v>
          </cell>
          <cell r="X274">
            <v>183390.27472899144</v>
          </cell>
          <cell r="Y274">
            <v>189402.83936979968</v>
          </cell>
          <cell r="Z274">
            <v>194632.9787768205</v>
          </cell>
          <cell r="AA274">
            <v>199140.82063905144</v>
          </cell>
          <cell r="AB274">
            <v>202917.93546475976</v>
          </cell>
          <cell r="AC274">
            <v>205563.85988569597</v>
          </cell>
          <cell r="AD274">
            <v>207388.92083918001</v>
          </cell>
          <cell r="AE274">
            <v>208376.896620757</v>
          </cell>
          <cell r="AF274">
            <v>208510.650580349</v>
          </cell>
          <cell r="AG274">
            <v>207772.13112225514</v>
          </cell>
        </row>
        <row r="275">
          <cell r="C275">
            <v>102113.18489319331</v>
          </cell>
          <cell r="D275">
            <v>103818.47508090963</v>
          </cell>
          <cell r="E275">
            <v>105552.24361476081</v>
          </cell>
          <cell r="F275">
            <v>107314.96608312731</v>
          </cell>
          <cell r="G275">
            <v>109107.12601671553</v>
          </cell>
          <cell r="H275">
            <v>110929.21502119467</v>
          </cell>
          <cell r="I275">
            <v>112781.73291204861</v>
          </cell>
          <cell r="J275">
            <v>114665.18785167982</v>
          </cell>
          <cell r="K275">
            <v>116580.09648880287</v>
          </cell>
          <cell r="L275">
            <v>118526.98410016586</v>
          </cell>
          <cell r="M275">
            <v>120506.38473463863</v>
          </cell>
          <cell r="N275">
            <v>122518.84135970709</v>
          </cell>
          <cell r="O275">
            <v>124564.9060104142</v>
          </cell>
          <cell r="P275">
            <v>126645.13994078811</v>
          </cell>
          <cell r="Q275">
            <v>128760.11377779927</v>
          </cell>
          <cell r="R275">
            <v>130910.40767788851</v>
          </cell>
          <cell r="S275">
            <v>133096.61148610924</v>
          </cell>
          <cell r="T275">
            <v>135319.32489792726</v>
          </cell>
          <cell r="U275">
            <v>137579.15762372263</v>
          </cell>
          <cell r="V275">
            <v>139876.72955603877</v>
          </cell>
          <cell r="W275">
            <v>142212.6709396246</v>
          </cell>
          <cell r="X275">
            <v>144587.62254431631</v>
          </cell>
          <cell r="Y275">
            <v>147002.23584080639</v>
          </cell>
          <cell r="Z275">
            <v>149457.17317934785</v>
          </cell>
          <cell r="AA275">
            <v>151953.10797144295</v>
          </cell>
          <cell r="AB275">
            <v>154490.72487456605</v>
          </cell>
          <cell r="AC275">
            <v>157070.7199799713</v>
          </cell>
          <cell r="AD275">
            <v>159693.80100363682</v>
          </cell>
          <cell r="AE275">
            <v>162360.68748039755</v>
          </cell>
          <cell r="AF275">
            <v>165072.11096132017</v>
          </cell>
          <cell r="AG275">
            <v>167828.81521437422</v>
          </cell>
        </row>
      </sheetData>
      <sheetData sheetId="37">
        <row r="44">
          <cell r="C44">
            <v>1096194.5752629088</v>
          </cell>
          <cell r="D44">
            <v>1092988.2255996172</v>
          </cell>
          <cell r="E44">
            <v>1087889.1264779917</v>
          </cell>
          <cell r="F44">
            <v>1083736.4020855331</v>
          </cell>
          <cell r="G44">
            <v>1079583.6776930746</v>
          </cell>
          <cell r="H44">
            <v>1075430.9533006162</v>
          </cell>
          <cell r="I44">
            <v>1065842.6960368394</v>
          </cell>
          <cell r="J44">
            <v>1056254.4387730628</v>
          </cell>
          <cell r="K44">
            <v>1046666.1815092859</v>
          </cell>
          <cell r="L44">
            <v>1037077.9242455093</v>
          </cell>
          <cell r="M44">
            <v>1027489.6669817327</v>
          </cell>
          <cell r="N44">
            <v>1012974.8058239014</v>
          </cell>
          <cell r="O44">
            <v>998459.94466606993</v>
          </cell>
          <cell r="P44">
            <v>983914.96726017701</v>
          </cell>
          <cell r="Q44">
            <v>969369.52876060817</v>
          </cell>
          <cell r="R44">
            <v>954823.62916736316</v>
          </cell>
          <cell r="S44">
            <v>941608.8058964652</v>
          </cell>
          <cell r="T44">
            <v>928393.52153189108</v>
          </cell>
          <cell r="U44">
            <v>915177.77607364114</v>
          </cell>
          <cell r="V44">
            <v>901961.56952171505</v>
          </cell>
          <cell r="W44">
            <v>888744.90187611291</v>
          </cell>
          <cell r="X44">
            <v>875412.56207520468</v>
          </cell>
          <cell r="Y44">
            <v>862079.76118062017</v>
          </cell>
          <cell r="Z44">
            <v>848634.46623724408</v>
          </cell>
          <cell r="AA44">
            <v>835185.71309129766</v>
          </cell>
          <cell r="AB44">
            <v>821733.50174278114</v>
          </cell>
          <cell r="AC44">
            <v>807591.67784852651</v>
          </cell>
          <cell r="AD44">
            <v>793446.39575170213</v>
          </cell>
          <cell r="AE44">
            <v>779297.6554523072</v>
          </cell>
          <cell r="AF44">
            <v>765145.45695034228</v>
          </cell>
          <cell r="AG44">
            <v>750989.80024580704</v>
          </cell>
        </row>
      </sheetData>
      <sheetData sheetId="38">
        <row r="29">
          <cell r="C29">
            <v>106070.49715772543</v>
          </cell>
          <cell r="D29">
            <v>106070.49715772543</v>
          </cell>
          <cell r="E29">
            <v>106070.49715772543</v>
          </cell>
          <cell r="F29">
            <v>106070.49715772543</v>
          </cell>
          <cell r="G29">
            <v>106070.49715772543</v>
          </cell>
          <cell r="H29">
            <v>106070.49715772543</v>
          </cell>
          <cell r="I29">
            <v>106070.49715772543</v>
          </cell>
          <cell r="J29">
            <v>106070.49715772543</v>
          </cell>
          <cell r="K29">
            <v>106070.49715772543</v>
          </cell>
          <cell r="L29">
            <v>106070.49715772543</v>
          </cell>
          <cell r="M29">
            <v>106070.49715772543</v>
          </cell>
          <cell r="N29">
            <v>106070.49715772543</v>
          </cell>
          <cell r="O29">
            <v>106070.49715772543</v>
          </cell>
          <cell r="P29">
            <v>106070.49715772543</v>
          </cell>
          <cell r="Q29">
            <v>106070.49715772543</v>
          </cell>
          <cell r="R29">
            <v>106070.49715772543</v>
          </cell>
          <cell r="S29">
            <v>106070.49715772543</v>
          </cell>
          <cell r="T29">
            <v>106070.49715772543</v>
          </cell>
          <cell r="U29">
            <v>106070.49715772543</v>
          </cell>
          <cell r="V29">
            <v>106070.49715772543</v>
          </cell>
          <cell r="W29">
            <v>106070.49715772543</v>
          </cell>
          <cell r="X29">
            <v>106070.49715772543</v>
          </cell>
          <cell r="Y29">
            <v>106070.49715772543</v>
          </cell>
          <cell r="Z29">
            <v>106070.49715772543</v>
          </cell>
          <cell r="AA29">
            <v>106070.49715772543</v>
          </cell>
          <cell r="AB29">
            <v>106070.49715772543</v>
          </cell>
          <cell r="AC29">
            <v>106070.49715772543</v>
          </cell>
          <cell r="AD29">
            <v>106070.49715772543</v>
          </cell>
          <cell r="AE29">
            <v>106070.49715772543</v>
          </cell>
          <cell r="AF29">
            <v>106070.49715772543</v>
          </cell>
          <cell r="AG29">
            <v>106070.49715772543</v>
          </cell>
        </row>
        <row r="44">
          <cell r="C44">
            <v>106070.49715772543</v>
          </cell>
          <cell r="D44">
            <v>106031.0953933438</v>
          </cell>
          <cell r="E44">
            <v>105991.69362896215</v>
          </cell>
          <cell r="F44">
            <v>105952.2918645805</v>
          </cell>
          <cell r="G44">
            <v>105912.89010019886</v>
          </cell>
          <cell r="H44">
            <v>105873.48833581721</v>
          </cell>
          <cell r="I44">
            <v>105544.24819517189</v>
          </cell>
          <cell r="J44">
            <v>105215.00805452657</v>
          </cell>
          <cell r="K44">
            <v>104885.76791388125</v>
          </cell>
          <cell r="L44">
            <v>104556.52777323591</v>
          </cell>
          <cell r="M44">
            <v>104227.2876325906</v>
          </cell>
          <cell r="N44">
            <v>103867.42669219724</v>
          </cell>
          <cell r="O44">
            <v>103517.96130001557</v>
          </cell>
          <cell r="P44">
            <v>102843.25621985749</v>
          </cell>
          <cell r="Q44">
            <v>102168.55113969943</v>
          </cell>
          <cell r="R44">
            <v>101493.84605954136</v>
          </cell>
          <cell r="S44">
            <v>100819.15495260018</v>
          </cell>
          <cell r="T44">
            <v>100144.46384565902</v>
          </cell>
          <cell r="U44">
            <v>99469.772738717846</v>
          </cell>
          <cell r="V44">
            <v>98795.081631776673</v>
          </cell>
          <cell r="W44">
            <v>98120.3905248355</v>
          </cell>
          <cell r="X44">
            <v>97411.248055639124</v>
          </cell>
          <cell r="Y44">
            <v>96735.034203818825</v>
          </cell>
          <cell r="Z44">
            <v>95431.28287554736</v>
          </cell>
          <cell r="AA44">
            <v>94127.53154727591</v>
          </cell>
          <cell r="AB44">
            <v>92823.780219004475</v>
          </cell>
          <cell r="AC44">
            <v>91511.240437605127</v>
          </cell>
          <cell r="AD44">
            <v>90198.700656205765</v>
          </cell>
          <cell r="AE44">
            <v>88886.160874806403</v>
          </cell>
          <cell r="AF44">
            <v>87573.62109340707</v>
          </cell>
          <cell r="AG44">
            <v>86261.081312007736</v>
          </cell>
        </row>
        <row r="162">
          <cell r="C162">
            <v>5810.5321893626915</v>
          </cell>
          <cell r="D162">
            <v>6596.2036605473786</v>
          </cell>
          <cell r="E162">
            <v>7381.8751317320657</v>
          </cell>
          <cell r="F162">
            <v>8167.5466029167519</v>
          </cell>
          <cell r="G162">
            <v>8953.2180741014381</v>
          </cell>
          <cell r="H162">
            <v>9738.889545286127</v>
          </cell>
          <cell r="I162">
            <v>10524.561016470812</v>
          </cell>
          <cell r="J162">
            <v>11310.232487655499</v>
          </cell>
          <cell r="K162">
            <v>12095.90395884019</v>
          </cell>
          <cell r="L162">
            <v>12881.575430024875</v>
          </cell>
          <cell r="M162">
            <v>13667.246901209564</v>
          </cell>
          <cell r="N162">
            <v>14452.91837239425</v>
          </cell>
          <cell r="O162">
            <v>15238.589843578939</v>
          </cell>
          <cell r="P162">
            <v>15938.497859648631</v>
          </cell>
          <cell r="Q162">
            <v>16630.038709365643</v>
          </cell>
          <cell r="R162">
            <v>17313.212392729973</v>
          </cell>
          <cell r="S162">
            <v>17988.018909741619</v>
          </cell>
          <cell r="T162">
            <v>18654.458260400585</v>
          </cell>
          <cell r="U162">
            <v>19312.530444706867</v>
          </cell>
          <cell r="V162">
            <v>19962.235462660472</v>
          </cell>
          <cell r="W162">
            <v>20603.573314261386</v>
          </cell>
          <cell r="X162">
            <v>21236.543999509617</v>
          </cell>
          <cell r="Y162">
            <v>21861.147518405174</v>
          </cell>
          <cell r="Z162">
            <v>22222.185297191234</v>
          </cell>
          <cell r="AA162">
            <v>22558.121576919249</v>
          </cell>
          <cell r="AB162">
            <v>22868.956357589224</v>
          </cell>
          <cell r="AC162">
            <v>23154.68963920114</v>
          </cell>
          <cell r="AD162">
            <v>23415.321421755012</v>
          </cell>
          <cell r="AE162">
            <v>23650.85170525084</v>
          </cell>
          <cell r="AF162">
            <v>23861.28048968863</v>
          </cell>
          <cell r="AG162">
            <v>24046.607775068358</v>
          </cell>
        </row>
        <row r="163">
          <cell r="C163">
            <v>5810.5321893626915</v>
          </cell>
          <cell r="D163">
            <v>5907.5680769250484</v>
          </cell>
          <cell r="E163">
            <v>6006.2244638096963</v>
          </cell>
          <cell r="F163">
            <v>6106.5284123553174</v>
          </cell>
          <cell r="G163">
            <v>6208.5074368416508</v>
          </cell>
          <cell r="H163">
            <v>6312.189511036906</v>
          </cell>
          <cell r="I163">
            <v>6417.6030758712222</v>
          </cell>
          <cell r="J163">
            <v>6524.7770472382708</v>
          </cell>
          <cell r="K163">
            <v>6633.7408239271499</v>
          </cell>
          <cell r="L163">
            <v>6744.5242956867332</v>
          </cell>
          <cell r="M163">
            <v>6857.1578514247012</v>
          </cell>
          <cell r="N163">
            <v>6971.6723875434936</v>
          </cell>
          <cell r="O163">
            <v>7088.0993164154697</v>
          </cell>
          <cell r="P163">
            <v>7206.4705749996074</v>
          </cell>
          <cell r="Q163">
            <v>7326.8186336021008</v>
          </cell>
          <cell r="R163">
            <v>7449.176504783255</v>
          </cell>
          <cell r="S163">
            <v>7573.5777524131354</v>
          </cell>
          <cell r="T163">
            <v>7700.0565008784342</v>
          </cell>
          <cell r="U163">
            <v>7828.6474444431033</v>
          </cell>
          <cell r="V163">
            <v>7959.3858567653024</v>
          </cell>
          <cell r="W163">
            <v>8092.3076005732828</v>
          </cell>
          <cell r="X163">
            <v>8227.4491375028556</v>
          </cell>
          <cell r="Y163">
            <v>8364.8475380991531</v>
          </cell>
          <cell r="Z163">
            <v>8504.5404919854082</v>
          </cell>
          <cell r="AA163">
            <v>8646.5663182015633</v>
          </cell>
          <cell r="AB163">
            <v>8790.9639757155292</v>
          </cell>
          <cell r="AC163">
            <v>8937.7730741099786</v>
          </cell>
          <cell r="AD163">
            <v>9087.0338844476155</v>
          </cell>
          <cell r="AE163">
            <v>9238.7873503178907</v>
          </cell>
          <cell r="AF163">
            <v>9393.0750990681991</v>
          </cell>
          <cell r="AG163">
            <v>9549.9394532226379</v>
          </cell>
        </row>
      </sheetData>
      <sheetData sheetId="39">
        <row r="44">
          <cell r="C44">
            <v>106070.49715772543</v>
          </cell>
          <cell r="D44">
            <v>106038.85499314372</v>
          </cell>
          <cell r="E44">
            <v>106007.21282856198</v>
          </cell>
          <cell r="F44">
            <v>105975.57066398027</v>
          </cell>
          <cell r="G44">
            <v>105943.92849939855</v>
          </cell>
          <cell r="H44">
            <v>105912.28633481683</v>
          </cell>
          <cell r="I44">
            <v>105735.72498210327</v>
          </cell>
          <cell r="J44">
            <v>105559.16362938972</v>
          </cell>
          <cell r="K44">
            <v>105382.60227667615</v>
          </cell>
          <cell r="L44">
            <v>105206.04092396257</v>
          </cell>
          <cell r="M44">
            <v>105029.47957124902</v>
          </cell>
          <cell r="N44">
            <v>104830.25882672193</v>
          </cell>
          <cell r="O44">
            <v>104640.08220913899</v>
          </cell>
          <cell r="P44">
            <v>104283.04149616003</v>
          </cell>
          <cell r="Q44">
            <v>103926.00078318111</v>
          </cell>
          <cell r="R44">
            <v>103568.96007020216</v>
          </cell>
          <cell r="S44">
            <v>103211.92634383167</v>
          </cell>
          <cell r="T44">
            <v>102854.89261746118</v>
          </cell>
          <cell r="U44">
            <v>102497.85889109068</v>
          </cell>
          <cell r="V44">
            <v>102140.8251647202</v>
          </cell>
          <cell r="W44">
            <v>101783.7914383497</v>
          </cell>
          <cell r="X44">
            <v>101397.00994275342</v>
          </cell>
          <cell r="Y44">
            <v>101038.87634427432</v>
          </cell>
          <cell r="Z44">
            <v>100366.97400756966</v>
          </cell>
          <cell r="AA44">
            <v>99695.071670864971</v>
          </cell>
          <cell r="AB44">
            <v>99023.169334160295</v>
          </cell>
          <cell r="AC44">
            <v>98346.872770891699</v>
          </cell>
          <cell r="AD44">
            <v>97670.57620762306</v>
          </cell>
          <cell r="AE44">
            <v>96994.27964435445</v>
          </cell>
          <cell r="AF44">
            <v>96317.983081085826</v>
          </cell>
          <cell r="AG44">
            <v>95641.686517817201</v>
          </cell>
        </row>
      </sheetData>
      <sheetData sheetId="40"/>
      <sheetData sheetId="41"/>
      <sheetData sheetId="42"/>
      <sheetData sheetId="43"/>
      <sheetData sheetId="44"/>
      <sheetData sheetId="45"/>
      <sheetData sheetId="46">
        <row r="21">
          <cell r="Q21" t="str">
            <v>Fuel</v>
          </cell>
          <cell r="R21">
            <v>28.587862624213781</v>
          </cell>
          <cell r="S21">
            <v>0.27471012342412782</v>
          </cell>
        </row>
        <row r="22">
          <cell r="Q22" t="str">
            <v>Major Polymers</v>
          </cell>
          <cell r="R22">
            <v>28.851572700948026</v>
          </cell>
          <cell r="S22">
            <v>0.27724419981452192</v>
          </cell>
        </row>
        <row r="23">
          <cell r="Q23" t="str">
            <v>Minor Polymers</v>
          </cell>
          <cell r="R23">
            <v>22.580763290736638</v>
          </cell>
          <cell r="S23">
            <v>0.21698594092708512</v>
          </cell>
        </row>
        <row r="24">
          <cell r="Q24" t="str">
            <v>Other</v>
          </cell>
          <cell r="R24">
            <v>24.045360628442481</v>
          </cell>
          <cell r="S24">
            <v>0.23105973583426512</v>
          </cell>
        </row>
        <row r="25">
          <cell r="Q25" t="str">
            <v>Total</v>
          </cell>
          <cell r="R25">
            <v>104.06555924434093</v>
          </cell>
        </row>
      </sheetData>
      <sheetData sheetId="4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missions calc BAU"/>
      <sheetName val="OUTPUTS"/>
      <sheetName val="DashDash"/>
      <sheetName val="DDD"/>
      <sheetName val="DashDash 20220325"/>
      <sheetName val="Dash-Dash Delta"/>
      <sheetName val="Tech Desc and Dates - All"/>
      <sheetName val="Overview Table"/>
      <sheetName val="Carbon flow"/>
      <sheetName val="Tech split"/>
      <sheetName val="Hydrogen consumption"/>
      <sheetName val="CHARTS"/>
      <sheetName val="Unit conversion"/>
      <sheetName val="Additional calc"/>
    </sheetNames>
    <sheetDataSet>
      <sheetData sheetId="0"/>
      <sheetData sheetId="1">
        <row r="19">
          <cell r="AN19">
            <v>15.50510910400248</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epa.gov/sites/default/files/2019-10/documents/warm_v15_management_practices_updated_10-08-2019.pdf%20(page%2064%20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BB683-0B44-4F11-AC55-723E84B23142}">
  <dimension ref="A1:AB62"/>
  <sheetViews>
    <sheetView zoomScale="85" zoomScaleNormal="85" workbookViewId="0">
      <selection activeCell="B10" sqref="B10"/>
    </sheetView>
  </sheetViews>
  <sheetFormatPr defaultRowHeight="15"/>
  <cols>
    <col min="1" max="1" width="20.5703125" customWidth="1"/>
    <col min="2" max="2" width="32.140625" customWidth="1"/>
    <col min="3" max="3" width="11.85546875" customWidth="1"/>
    <col min="4" max="4" width="3.42578125" customWidth="1"/>
    <col min="5" max="5" width="15.140625" customWidth="1"/>
    <col min="6" max="6" width="19.42578125" customWidth="1"/>
    <col min="7" max="7" width="15.28515625" customWidth="1"/>
    <col min="8" max="8" width="3.42578125" customWidth="1"/>
    <col min="9" max="9" width="15.140625" customWidth="1"/>
    <col min="10" max="10" width="19.42578125" customWidth="1"/>
    <col min="11" max="11" width="15.28515625" customWidth="1"/>
    <col min="12" max="12" width="2.7109375" customWidth="1"/>
    <col min="14" max="14" width="16.28515625" customWidth="1"/>
    <col min="16" max="16" width="4.28515625" customWidth="1"/>
    <col min="17" max="17" width="23.5703125" customWidth="1"/>
    <col min="18" max="18" width="18.7109375" customWidth="1"/>
    <col min="23" max="23" width="0" hidden="1" customWidth="1"/>
  </cols>
  <sheetData>
    <row r="1" spans="1:28">
      <c r="A1" s="371" t="s">
        <v>472</v>
      </c>
    </row>
    <row r="2" spans="1:28">
      <c r="A2" t="s">
        <v>439</v>
      </c>
    </row>
    <row r="3" spans="1:28" s="358" customFormat="1" ht="15.75" thickBot="1">
      <c r="A3" s="358" t="s">
        <v>440</v>
      </c>
    </row>
    <row r="4" spans="1:28">
      <c r="B4" t="s">
        <v>441</v>
      </c>
      <c r="F4" t="s">
        <v>442</v>
      </c>
      <c r="J4" t="s">
        <v>443</v>
      </c>
      <c r="N4" t="s">
        <v>444</v>
      </c>
      <c r="R4" t="s">
        <v>445</v>
      </c>
    </row>
    <row r="5" spans="1:28">
      <c r="B5" t="s">
        <v>471</v>
      </c>
      <c r="C5" t="s">
        <v>319</v>
      </c>
      <c r="F5" t="s">
        <v>471</v>
      </c>
      <c r="G5" t="s">
        <v>319</v>
      </c>
      <c r="J5" t="s">
        <v>471</v>
      </c>
      <c r="K5" t="s">
        <v>319</v>
      </c>
      <c r="N5" t="s">
        <v>471</v>
      </c>
      <c r="O5" t="s">
        <v>319</v>
      </c>
      <c r="R5" t="s">
        <v>471</v>
      </c>
      <c r="S5" t="s">
        <v>319</v>
      </c>
    </row>
    <row r="6" spans="1:28">
      <c r="A6" t="s">
        <v>407</v>
      </c>
      <c r="B6" s="360">
        <f>C6*$B$11</f>
        <v>26393646.894094974</v>
      </c>
      <c r="C6" s="361">
        <v>0.995</v>
      </c>
      <c r="E6" t="s">
        <v>82</v>
      </c>
      <c r="F6" s="2">
        <f>'Job + CO2 Analysis'!D23</f>
        <v>2.2846401857594169E-5</v>
      </c>
      <c r="G6" s="118">
        <f>F6/$F$29</f>
        <v>5.7757092522053539E-8</v>
      </c>
      <c r="H6" s="118"/>
      <c r="I6" t="s">
        <v>447</v>
      </c>
      <c r="J6" s="318">
        <f>'Job + CO2 Analysis'!D22*1000000</f>
        <v>1861240.8907962153</v>
      </c>
      <c r="K6" s="118">
        <f>J6/$J$8</f>
        <v>6.5565464852151853E-2</v>
      </c>
      <c r="L6" s="118"/>
      <c r="M6" t="s">
        <v>448</v>
      </c>
      <c r="N6" s="318">
        <f>'[1]Final Exhibits'!H5</f>
        <v>0</v>
      </c>
      <c r="O6" s="118">
        <f>N6/$N$8</f>
        <v>0</v>
      </c>
      <c r="P6" s="118"/>
      <c r="Q6" t="s">
        <v>447</v>
      </c>
      <c r="R6" s="124">
        <f>J6</f>
        <v>1861240.8907962153</v>
      </c>
      <c r="S6" s="118">
        <f t="shared" ref="S6:S14" si="0">R6/SUM($R$15)</f>
        <v>6.5565464852151853E-2</v>
      </c>
      <c r="V6" s="2"/>
    </row>
    <row r="7" spans="1:28">
      <c r="A7" t="s">
        <v>404</v>
      </c>
      <c r="B7" s="360">
        <f>C7*$B$11</f>
        <v>132631.39142761295</v>
      </c>
      <c r="C7" s="361">
        <v>5.0000000000000001E-3</v>
      </c>
      <c r="E7" t="s">
        <v>449</v>
      </c>
      <c r="F7" s="318">
        <f>'Yearly Summary'!D4</f>
        <v>26526278.285522588</v>
      </c>
      <c r="G7" s="118">
        <f>F7/$F$8</f>
        <v>0.99999999999913869</v>
      </c>
      <c r="H7" s="118"/>
      <c r="I7" t="s">
        <v>450</v>
      </c>
      <c r="J7" s="318">
        <f>F8</f>
        <v>26526278.285545435</v>
      </c>
      <c r="K7" s="118">
        <f>J7/$J$8</f>
        <v>0.93443453514784813</v>
      </c>
      <c r="L7" s="118"/>
      <c r="M7" t="s">
        <v>451</v>
      </c>
      <c r="N7" s="124">
        <f>J8</f>
        <v>28387519.176341649</v>
      </c>
      <c r="O7" s="118">
        <f>N7/$N$8</f>
        <v>1</v>
      </c>
      <c r="P7" s="118"/>
      <c r="Q7" t="s">
        <v>82</v>
      </c>
      <c r="R7" s="124">
        <f>F6</f>
        <v>2.2846401857594169E-5</v>
      </c>
      <c r="S7" s="118">
        <f t="shared" si="0"/>
        <v>8.0480445352317065E-13</v>
      </c>
    </row>
    <row r="8" spans="1:28" ht="15.75" thickBot="1">
      <c r="A8" t="s">
        <v>452</v>
      </c>
      <c r="B8" s="360">
        <f>C8*$B$32</f>
        <v>0</v>
      </c>
      <c r="C8" s="361">
        <v>0</v>
      </c>
      <c r="E8" s="359" t="s">
        <v>453</v>
      </c>
      <c r="F8" s="362">
        <f>SUM(F6:F7)</f>
        <v>26526278.285545435</v>
      </c>
      <c r="G8" s="363">
        <f>F8/$F$8</f>
        <v>1</v>
      </c>
      <c r="H8" s="118"/>
      <c r="I8" s="359" t="s">
        <v>454</v>
      </c>
      <c r="J8" s="362">
        <f>SUM(J6:J7)</f>
        <v>28387519.176341649</v>
      </c>
      <c r="K8" s="363">
        <f>J8/$J$8</f>
        <v>1</v>
      </c>
      <c r="L8" s="118"/>
      <c r="M8" s="359" t="s">
        <v>455</v>
      </c>
      <c r="N8" s="370">
        <f>SUM(N6:N7)</f>
        <v>28387519.176341649</v>
      </c>
      <c r="O8" s="363">
        <f>N8/$N$8</f>
        <v>1</v>
      </c>
      <c r="P8" s="364"/>
      <c r="Q8" t="s">
        <v>456</v>
      </c>
      <c r="R8" s="124">
        <f>B10</f>
        <v>0</v>
      </c>
      <c r="S8" s="118">
        <f t="shared" si="0"/>
        <v>0</v>
      </c>
    </row>
    <row r="9" spans="1:28">
      <c r="A9" t="s">
        <v>457</v>
      </c>
      <c r="B9" s="360">
        <f>C9*$B$32</f>
        <v>0</v>
      </c>
      <c r="C9" s="361">
        <v>0</v>
      </c>
      <c r="F9" s="318"/>
      <c r="G9" s="118"/>
      <c r="H9" s="118"/>
      <c r="J9" s="318"/>
      <c r="K9" s="118"/>
      <c r="L9" s="118"/>
      <c r="Q9" t="s">
        <v>458</v>
      </c>
      <c r="R9" s="124">
        <f>'Job + CO2 Analysis'!D25*1000000+0.27*N7*AA9/SUM(AA9:AA13)</f>
        <v>10425561.284408683</v>
      </c>
      <c r="S9" s="118">
        <f t="shared" si="0"/>
        <v>0.36725862586461644</v>
      </c>
      <c r="AA9" s="118">
        <f>'Scope 3 Yearly'!AH11/SUM('Scope 3 Yearly'!$AH$11:$AH$16)</f>
        <v>0.44933751850424414</v>
      </c>
    </row>
    <row r="10" spans="1:28">
      <c r="A10" t="s">
        <v>410</v>
      </c>
      <c r="B10" s="360">
        <f>C10*$B$32</f>
        <v>0</v>
      </c>
      <c r="C10" s="361">
        <v>0</v>
      </c>
      <c r="G10" s="118"/>
      <c r="H10" s="118"/>
      <c r="J10" s="318"/>
      <c r="K10" s="118"/>
      <c r="L10" s="118"/>
      <c r="N10" s="318"/>
      <c r="O10" s="118"/>
      <c r="P10" s="118"/>
      <c r="Q10" t="s">
        <v>303</v>
      </c>
      <c r="R10" s="124">
        <f>'Job + CO2 Analysis'!D28*1000000</f>
        <v>1074064.6156444557</v>
      </c>
      <c r="S10" s="118">
        <f t="shared" si="0"/>
        <v>3.7835804142391856E-2</v>
      </c>
      <c r="AA10" s="118">
        <f>'Scope 3 Yearly'!AH14/SUM('Scope 3 Yearly'!$AH$11:$AH$16)</f>
        <v>8.4977944505880643E-2</v>
      </c>
    </row>
    <row r="11" spans="1:28" ht="15.75" thickBot="1">
      <c r="A11" s="359" t="s">
        <v>3</v>
      </c>
      <c r="B11" s="362">
        <f>F7</f>
        <v>26526278.285522588</v>
      </c>
      <c r="C11" s="362"/>
      <c r="D11" s="158"/>
      <c r="F11" s="365"/>
      <c r="G11" s="118"/>
      <c r="H11" s="118"/>
      <c r="J11" s="318"/>
      <c r="K11" s="118"/>
      <c r="L11" s="118"/>
      <c r="N11" s="318"/>
      <c r="O11" s="118"/>
      <c r="P11" s="118"/>
      <c r="Q11" t="s">
        <v>459</v>
      </c>
      <c r="R11" s="124">
        <f>0</f>
        <v>0</v>
      </c>
      <c r="S11" s="118">
        <f t="shared" si="0"/>
        <v>0</v>
      </c>
      <c r="AA11" s="118">
        <f>0</f>
        <v>0</v>
      </c>
    </row>
    <row r="12" spans="1:28">
      <c r="G12" s="118"/>
      <c r="H12" s="118"/>
      <c r="J12" s="318"/>
      <c r="K12" s="118"/>
      <c r="L12" s="118"/>
      <c r="Q12" t="s">
        <v>306</v>
      </c>
      <c r="R12" s="124">
        <f>'Job + CO2 Analysis'!D26*1000000</f>
        <v>1537279.4451934425</v>
      </c>
      <c r="S12" s="118">
        <f t="shared" si="0"/>
        <v>5.4153356467817784E-2</v>
      </c>
      <c r="AA12" s="118">
        <f>'Scope 3 Yearly'!AH12/SUM('Scope 3 Yearly'!$AH$11:$AH$16)</f>
        <v>5.0292893270230676E-2</v>
      </c>
    </row>
    <row r="13" spans="1:28">
      <c r="A13" t="s">
        <v>460</v>
      </c>
      <c r="G13" s="118"/>
      <c r="H13" s="364"/>
      <c r="L13" s="364"/>
      <c r="Q13" t="s">
        <v>461</v>
      </c>
      <c r="R13" s="124">
        <f>('Job + CO2 Analysis'!D27+'Job + CO2 Analysis'!D29+'Job + CO2 Analysis'!D30)*1000000</f>
        <v>926429.65909797419</v>
      </c>
      <c r="S13" s="118">
        <f t="shared" si="0"/>
        <v>3.2635104650851877E-2</v>
      </c>
      <c r="AA13" s="118">
        <f>SUM('Scope 3 Yearly'!AH13,'Scope 3 Yearly'!AH15,'Scope 3 Yearly'!AH16)/SUM('Scope 3 Yearly'!$AH$11:$AH$16)</f>
        <v>0.41539164371964465</v>
      </c>
    </row>
    <row r="14" spans="1:28">
      <c r="A14" t="s">
        <v>462</v>
      </c>
      <c r="H14" s="118"/>
      <c r="L14" s="118"/>
      <c r="Q14" t="s">
        <v>463</v>
      </c>
      <c r="R14" s="124">
        <f>N7-SUM(R6:R13)</f>
        <v>12562943.281178035</v>
      </c>
      <c r="S14" s="118">
        <f t="shared" si="0"/>
        <v>0.44255164402136543</v>
      </c>
      <c r="T14" s="118"/>
      <c r="U14" s="118">
        <f>R14/N8</f>
        <v>0.44255164402136543</v>
      </c>
      <c r="AA14" s="118">
        <f>R14/N8</f>
        <v>0.44255164402136543</v>
      </c>
      <c r="AB14" s="366">
        <f>1-AA14</f>
        <v>0.55744835597863451</v>
      </c>
    </row>
    <row r="15" spans="1:28" ht="15.75" thickBot="1">
      <c r="A15" t="s">
        <v>464</v>
      </c>
      <c r="H15" s="118"/>
      <c r="L15" s="118"/>
      <c r="Q15" s="359" t="s">
        <v>465</v>
      </c>
      <c r="R15" s="370">
        <f>SUM(R6:R14)</f>
        <v>28387519.176341649</v>
      </c>
      <c r="S15" s="359"/>
    </row>
    <row r="16" spans="1:28">
      <c r="F16" s="365"/>
      <c r="H16" s="364"/>
      <c r="L16" s="364"/>
      <c r="O16" s="318"/>
      <c r="P16" s="318"/>
    </row>
    <row r="17" spans="1:19">
      <c r="F17" s="365"/>
      <c r="H17" s="364"/>
      <c r="L17" s="364"/>
      <c r="O17" s="318"/>
      <c r="P17" s="318"/>
    </row>
    <row r="19" spans="1:19" s="359" customFormat="1" ht="15.75" thickBot="1">
      <c r="A19" s="359" t="s">
        <v>466</v>
      </c>
    </row>
    <row r="20" spans="1:19">
      <c r="E20" t="s">
        <v>467</v>
      </c>
      <c r="F20" s="318">
        <v>0</v>
      </c>
      <c r="G20" s="118">
        <f>F20/$F$42</f>
        <v>0</v>
      </c>
      <c r="I20" t="s">
        <v>467</v>
      </c>
      <c r="J20" s="318">
        <f>F20</f>
        <v>0</v>
      </c>
      <c r="K20" s="118">
        <f>J20/$J$42</f>
        <v>0</v>
      </c>
      <c r="M20" t="s">
        <v>467</v>
      </c>
      <c r="N20" s="318">
        <f>J20</f>
        <v>0</v>
      </c>
      <c r="O20" s="118">
        <f>N20/$N$42</f>
        <v>0</v>
      </c>
      <c r="P20" s="118"/>
    </row>
    <row r="21" spans="1:19">
      <c r="E21" t="s">
        <v>41</v>
      </c>
      <c r="F21" s="318">
        <v>0</v>
      </c>
      <c r="G21" s="118">
        <f>F21/$F$42</f>
        <v>0</v>
      </c>
      <c r="I21" t="s">
        <v>41</v>
      </c>
      <c r="J21" s="318">
        <f>F21</f>
        <v>0</v>
      </c>
      <c r="K21" s="118">
        <f>J21/$J$42</f>
        <v>0</v>
      </c>
      <c r="M21" t="s">
        <v>41</v>
      </c>
      <c r="N21" s="318">
        <f>J21</f>
        <v>0</v>
      </c>
      <c r="O21" s="118">
        <f>N21/$N$42</f>
        <v>0</v>
      </c>
      <c r="P21" s="118"/>
    </row>
    <row r="22" spans="1:19" ht="15.75" thickBot="1">
      <c r="E22" s="359" t="s">
        <v>468</v>
      </c>
      <c r="F22" s="362">
        <f>SUM(F8:F21)</f>
        <v>26526278.285545435</v>
      </c>
      <c r="G22" s="363">
        <f>F22/$F$22</f>
        <v>1</v>
      </c>
      <c r="I22" s="359" t="s">
        <v>468</v>
      </c>
      <c r="J22" s="362">
        <f>SUM(J8,J20,J21)</f>
        <v>28387519.176341649</v>
      </c>
      <c r="K22" s="363">
        <f>J22/$J$22</f>
        <v>1</v>
      </c>
      <c r="M22" s="359" t="s">
        <v>468</v>
      </c>
      <c r="N22" s="362">
        <f>SUM(N8,N20,N21)</f>
        <v>28387519.176341649</v>
      </c>
      <c r="O22" s="363">
        <f>N22/$N$22</f>
        <v>1</v>
      </c>
      <c r="P22" s="364"/>
    </row>
    <row r="24" spans="1:19" s="358" customFormat="1" ht="15.75" thickBot="1">
      <c r="A24" s="358" t="s">
        <v>469</v>
      </c>
    </row>
    <row r="25" spans="1:19">
      <c r="B25" t="s">
        <v>441</v>
      </c>
      <c r="F25" t="s">
        <v>442</v>
      </c>
      <c r="J25" t="s">
        <v>443</v>
      </c>
      <c r="N25" t="s">
        <v>444</v>
      </c>
      <c r="R25" t="s">
        <v>445</v>
      </c>
    </row>
    <row r="26" spans="1:19">
      <c r="B26" t="s">
        <v>446</v>
      </c>
      <c r="C26" t="s">
        <v>319</v>
      </c>
      <c r="F26" t="s">
        <v>446</v>
      </c>
      <c r="G26" t="s">
        <v>319</v>
      </c>
      <c r="J26" t="s">
        <v>446</v>
      </c>
      <c r="K26" t="s">
        <v>319</v>
      </c>
      <c r="N26" t="s">
        <v>446</v>
      </c>
      <c r="O26" t="s">
        <v>319</v>
      </c>
      <c r="R26" t="s">
        <v>446</v>
      </c>
      <c r="S26" t="s">
        <v>319</v>
      </c>
    </row>
    <row r="27" spans="1:19">
      <c r="A27" t="s">
        <v>407</v>
      </c>
      <c r="B27" s="360">
        <f>C27*$B$32</f>
        <v>288.42852007145314</v>
      </c>
      <c r="C27" s="361">
        <v>0.74100508984231517</v>
      </c>
      <c r="E27" t="s">
        <v>82</v>
      </c>
      <c r="F27" s="2">
        <f>R28</f>
        <v>6.3205161009635695</v>
      </c>
      <c r="G27" s="118">
        <f>F27/$F$29</f>
        <v>1.5978648870221875E-2</v>
      </c>
      <c r="H27" s="118"/>
      <c r="I27" t="s">
        <v>447</v>
      </c>
      <c r="J27" s="318">
        <f>R27</f>
        <v>122.21205377442766</v>
      </c>
      <c r="K27" s="118">
        <f>J27/$J$29</f>
        <v>0.2360344228232725</v>
      </c>
      <c r="L27" s="118"/>
      <c r="M27" t="s">
        <v>448</v>
      </c>
      <c r="N27" s="318">
        <f>'[1]Final Exhibits'!H25</f>
        <v>69.008255037137332</v>
      </c>
      <c r="O27" s="118">
        <f>N27/$N$29</f>
        <v>0.11760490441180432</v>
      </c>
      <c r="P27" s="118"/>
      <c r="Q27" t="s">
        <v>447</v>
      </c>
      <c r="R27" s="2">
        <f>'[1]Job + CO2 Analysis'!BN22</f>
        <v>122.21205377442766</v>
      </c>
      <c r="S27" s="118">
        <f t="shared" ref="S27:S35" si="1">R27/SUM($R$36)</f>
        <v>0.2360344228232725</v>
      </c>
    </row>
    <row r="28" spans="1:19">
      <c r="A28" t="s">
        <v>404</v>
      </c>
      <c r="B28" s="360">
        <f>C28*$B$32</f>
        <v>59.925313388907753</v>
      </c>
      <c r="C28" s="361">
        <v>0.15395482464971191</v>
      </c>
      <c r="E28" t="s">
        <v>449</v>
      </c>
      <c r="F28" s="318">
        <f>SUM('[1]Final Exhibits'!K16:K22)-'[1]Final Exhibits'!E10-'[1]Final Exhibits'!B10+'[1]Yearly Summary'!D37</f>
        <v>389.23959366167151</v>
      </c>
      <c r="G28" s="118">
        <f>F28/$F$29</f>
        <v>0.98402135112977807</v>
      </c>
      <c r="H28" s="118"/>
      <c r="I28" t="s">
        <v>450</v>
      </c>
      <c r="J28" s="318">
        <f>F29</f>
        <v>395.56010976263508</v>
      </c>
      <c r="K28" s="118">
        <f>J28/$J$29</f>
        <v>0.76396557717672753</v>
      </c>
      <c r="L28" s="118"/>
      <c r="M28" t="s">
        <v>451</v>
      </c>
      <c r="N28" s="318">
        <f>J29</f>
        <v>517.77216353706274</v>
      </c>
      <c r="O28" s="118">
        <f>N28/$N$29</f>
        <v>0.88239509558819562</v>
      </c>
      <c r="P28" s="118"/>
      <c r="Q28" t="s">
        <v>82</v>
      </c>
      <c r="R28" s="2">
        <f>'[1]Job + CO2 Analysis'!BN23</f>
        <v>6.3205161009635695</v>
      </c>
      <c r="S28" s="118">
        <f t="shared" si="1"/>
        <v>1.2207137706643318E-2</v>
      </c>
    </row>
    <row r="29" spans="1:19" ht="15.75" thickBot="1">
      <c r="A29" t="s">
        <v>452</v>
      </c>
      <c r="B29" s="360">
        <f>C29*$B$32</f>
        <v>29.571366367176676</v>
      </c>
      <c r="C29" s="361">
        <v>7.597214376110005E-2</v>
      </c>
      <c r="E29" s="359" t="s">
        <v>453</v>
      </c>
      <c r="F29" s="362">
        <f>SUM(F27:F28)</f>
        <v>395.56010976263508</v>
      </c>
      <c r="G29" s="363">
        <f>F29/$F$29</f>
        <v>1</v>
      </c>
      <c r="H29" s="118"/>
      <c r="I29" s="359" t="s">
        <v>454</v>
      </c>
      <c r="J29" s="362">
        <f>SUM(J27:J28)</f>
        <v>517.77216353706274</v>
      </c>
      <c r="K29" s="363">
        <f>J29/$J$29</f>
        <v>1</v>
      </c>
      <c r="L29" s="118"/>
      <c r="M29" s="359" t="s">
        <v>455</v>
      </c>
      <c r="N29" s="362">
        <f>SUM(N27:N28)</f>
        <v>586.7804185742001</v>
      </c>
      <c r="O29" s="363">
        <f>N29/$N$29</f>
        <v>1</v>
      </c>
      <c r="P29" s="364"/>
      <c r="Q29" t="s">
        <v>456</v>
      </c>
      <c r="R29" s="2">
        <f>B31</f>
        <v>11.314393834133934</v>
      </c>
      <c r="S29" s="118">
        <f t="shared" si="1"/>
        <v>2.1852070526236462E-2</v>
      </c>
    </row>
    <row r="30" spans="1:19">
      <c r="A30" t="s">
        <v>457</v>
      </c>
      <c r="B30" s="360">
        <f>C30*$B$32</f>
        <v>0</v>
      </c>
      <c r="C30" s="361">
        <v>0</v>
      </c>
      <c r="F30" s="318"/>
      <c r="G30" s="118"/>
      <c r="H30" s="118"/>
      <c r="J30" s="318"/>
      <c r="K30" s="118"/>
      <c r="L30" s="118"/>
      <c r="Q30" t="s">
        <v>458</v>
      </c>
      <c r="R30" s="2">
        <f>'[1]Scope 3 Yearly'!BN19</f>
        <v>0.77678339923983986</v>
      </c>
      <c r="S30" s="118">
        <f t="shared" si="1"/>
        <v>1.5002417162278303E-3</v>
      </c>
    </row>
    <row r="31" spans="1:19">
      <c r="A31" t="s">
        <v>410</v>
      </c>
      <c r="B31" s="360">
        <f>C31*$B$32</f>
        <v>11.314393834133934</v>
      </c>
      <c r="C31" s="361">
        <v>2.9067941746872872E-2</v>
      </c>
      <c r="G31" s="118"/>
      <c r="H31" s="118"/>
      <c r="J31" s="318"/>
      <c r="K31" s="118"/>
      <c r="L31" s="118"/>
      <c r="N31" s="318"/>
      <c r="O31" s="118"/>
      <c r="P31" s="118"/>
      <c r="Q31" t="s">
        <v>303</v>
      </c>
      <c r="R31" s="2">
        <f>'[1]Scope 3 Yearly'!BN14</f>
        <v>39.251561571846977</v>
      </c>
      <c r="S31" s="118">
        <f t="shared" si="1"/>
        <v>7.5808558930065592E-2</v>
      </c>
    </row>
    <row r="32" spans="1:19" ht="15.75" thickBot="1">
      <c r="A32" s="359" t="s">
        <v>3</v>
      </c>
      <c r="B32" s="362">
        <f>F28</f>
        <v>389.23959366167151</v>
      </c>
      <c r="C32" s="362"/>
      <c r="D32" s="158"/>
      <c r="F32" s="365"/>
      <c r="G32" s="118"/>
      <c r="H32" s="118"/>
      <c r="J32" s="318"/>
      <c r="K32" s="118"/>
      <c r="L32" s="118"/>
      <c r="N32" s="318"/>
      <c r="O32" s="118"/>
      <c r="P32" s="118"/>
      <c r="Q32" t="s">
        <v>459</v>
      </c>
      <c r="R32" s="2">
        <f>'[1]Scope 3 Yearly'!BN20-R29*'[1]Scope 3 Yearly'!BN20/('[1]Scope 3 Yearly'!BN20+'[1]Scope 3 Yearly'!BN12)</f>
        <v>72.861224660337868</v>
      </c>
      <c r="S32" s="118">
        <f t="shared" si="1"/>
        <v>0.14072062924858719</v>
      </c>
    </row>
    <row r="33" spans="1:21">
      <c r="F33" s="2">
        <f>B29-R32</f>
        <v>-43.289858293161188</v>
      </c>
      <c r="G33" s="118"/>
      <c r="H33" s="118"/>
      <c r="J33" s="318"/>
      <c r="K33" s="118"/>
      <c r="L33" s="118"/>
      <c r="Q33" t="s">
        <v>306</v>
      </c>
      <c r="R33" s="2">
        <f>'[1]Scope 3 Yearly'!BN12-R29*'[1]Scope 3 Yearly'!BN12/('[1]Scope 3 Yearly'!BN20+'[1]Scope 3 Yearly'!BN12)</f>
        <v>96.586070376080613</v>
      </c>
      <c r="S33" s="118">
        <f t="shared" si="1"/>
        <v>0.18654164356050182</v>
      </c>
    </row>
    <row r="34" spans="1:21">
      <c r="A34" t="s">
        <v>460</v>
      </c>
      <c r="G34" s="118"/>
      <c r="H34" s="364"/>
      <c r="L34" s="364"/>
      <c r="Q34" t="s">
        <v>461</v>
      </c>
      <c r="R34" s="2">
        <f>'[1]Scope 3 Yearly'!BN15+'[1]Scope 3 Yearly'!BN13+'[1]Scope 3 Yearly'!BN16</f>
        <v>24.532225982404359</v>
      </c>
      <c r="S34" s="118">
        <f t="shared" si="1"/>
        <v>4.738034933129099E-2</v>
      </c>
    </row>
    <row r="35" spans="1:21">
      <c r="A35" t="s">
        <v>462</v>
      </c>
      <c r="H35" s="118"/>
      <c r="L35" s="118"/>
      <c r="Q35" t="s">
        <v>463</v>
      </c>
      <c r="R35" s="2">
        <f>N28-SUM(R27:R34)</f>
        <v>143.91733383762789</v>
      </c>
      <c r="S35" s="118">
        <f t="shared" si="1"/>
        <v>0.27795494615717425</v>
      </c>
      <c r="U35" s="118">
        <f>R35/N29</f>
        <v>0.24526608128357155</v>
      </c>
    </row>
    <row r="36" spans="1:21" ht="15.75" thickBot="1">
      <c r="A36" t="s">
        <v>464</v>
      </c>
      <c r="H36" s="118"/>
      <c r="L36" s="118"/>
      <c r="Q36" s="359" t="s">
        <v>465</v>
      </c>
      <c r="R36" s="362">
        <f>SUM(R27:R35)</f>
        <v>517.77216353706274</v>
      </c>
      <c r="S36" s="359"/>
    </row>
    <row r="37" spans="1:21">
      <c r="F37" s="365"/>
      <c r="H37" s="364"/>
      <c r="L37" s="364"/>
      <c r="O37" s="318"/>
      <c r="P37" s="318"/>
      <c r="Q37" s="118"/>
      <c r="R37" s="2">
        <f>B32-SUM(R29:R34)</f>
        <v>143.91733383762792</v>
      </c>
    </row>
    <row r="39" spans="1:21" s="359" customFormat="1" ht="15.75" thickBot="1">
      <c r="A39" s="359" t="s">
        <v>466</v>
      </c>
    </row>
    <row r="40" spans="1:21">
      <c r="E40" t="s">
        <v>467</v>
      </c>
      <c r="F40" s="318">
        <f>'[1]Final Exhibits'!G24-'[1]Job + CO2 Analysis'!BN5</f>
        <v>134.31278522810328</v>
      </c>
      <c r="G40" s="118">
        <f>F40/$F$42</f>
        <v>0.24174746297541927</v>
      </c>
      <c r="I40" t="s">
        <v>467</v>
      </c>
      <c r="J40" s="318">
        <f>F40</f>
        <v>134.31278522810328</v>
      </c>
      <c r="K40" s="118">
        <f>J40/$J$42</f>
        <v>0.18626272515102887</v>
      </c>
      <c r="M40" t="s">
        <v>467</v>
      </c>
      <c r="N40" s="318">
        <f>J40</f>
        <v>134.31278522810328</v>
      </c>
      <c r="O40" s="118">
        <f>N40/$N$42</f>
        <v>0.16999435164363802</v>
      </c>
      <c r="P40" s="118"/>
    </row>
    <row r="41" spans="1:21">
      <c r="E41" t="s">
        <v>41</v>
      </c>
      <c r="F41" s="318">
        <f>'[1]Final Exhibits'!H25-'[1]Job + CO2 Analysis'!BN6</f>
        <v>69.008255037137332</v>
      </c>
      <c r="G41" s="118">
        <f>F41/$F$42</f>
        <v>0.12420686944475653</v>
      </c>
      <c r="I41" t="s">
        <v>41</v>
      </c>
      <c r="J41" s="318">
        <f>F41</f>
        <v>69.008255037137332</v>
      </c>
      <c r="K41" s="118">
        <f>J41/$J$42</f>
        <v>9.5699494424935388E-2</v>
      </c>
      <c r="M41" t="s">
        <v>41</v>
      </c>
      <c r="N41" s="318">
        <f>J41</f>
        <v>69.008255037137332</v>
      </c>
      <c r="O41" s="118">
        <f>N41/$N$42</f>
        <v>8.7341004455936261E-2</v>
      </c>
      <c r="P41" s="118"/>
    </row>
    <row r="42" spans="1:21" ht="15.75" thickBot="1">
      <c r="E42" s="359" t="s">
        <v>468</v>
      </c>
      <c r="F42" s="362">
        <f>SUM(F29:F41)</f>
        <v>555.59129173471456</v>
      </c>
      <c r="G42" s="363">
        <f>F42/$F$42</f>
        <v>1</v>
      </c>
      <c r="I42" s="359" t="s">
        <v>468</v>
      </c>
      <c r="J42" s="362">
        <f>SUM(J29,J40,J41)</f>
        <v>721.09320380230338</v>
      </c>
      <c r="K42" s="363">
        <f>J42/$J$42</f>
        <v>1</v>
      </c>
      <c r="M42" s="359" t="s">
        <v>468</v>
      </c>
      <c r="N42" s="362">
        <f>SUM(N29,N40,N41)</f>
        <v>790.10145883944074</v>
      </c>
      <c r="O42" s="363">
        <f>N42/$N$42</f>
        <v>1</v>
      </c>
      <c r="P42" s="364"/>
    </row>
    <row r="44" spans="1:21" s="358" customFormat="1" ht="15.75" thickBot="1">
      <c r="A44" s="358" t="s">
        <v>470</v>
      </c>
    </row>
    <row r="45" spans="1:21">
      <c r="B45" t="s">
        <v>441</v>
      </c>
      <c r="F45" t="s">
        <v>442</v>
      </c>
      <c r="J45" t="s">
        <v>443</v>
      </c>
      <c r="N45" t="s">
        <v>444</v>
      </c>
      <c r="R45" t="s">
        <v>445</v>
      </c>
    </row>
    <row r="46" spans="1:21">
      <c r="B46" t="s">
        <v>446</v>
      </c>
      <c r="C46" t="s">
        <v>319</v>
      </c>
      <c r="F46" t="s">
        <v>446</v>
      </c>
      <c r="G46" t="s">
        <v>319</v>
      </c>
      <c r="J46" t="s">
        <v>446</v>
      </c>
      <c r="K46" t="s">
        <v>319</v>
      </c>
      <c r="N46" t="s">
        <v>446</v>
      </c>
      <c r="O46" t="s">
        <v>319</v>
      </c>
      <c r="R46" t="s">
        <v>446</v>
      </c>
      <c r="S46" t="s">
        <v>319</v>
      </c>
    </row>
    <row r="47" spans="1:21">
      <c r="A47" t="s">
        <v>407</v>
      </c>
      <c r="B47" s="360">
        <f>C47*$B$52</f>
        <v>69.299147830188119</v>
      </c>
      <c r="C47" s="367">
        <v>0.17803725252684133</v>
      </c>
      <c r="E47" t="s">
        <v>82</v>
      </c>
      <c r="F47" s="2">
        <f>R48</f>
        <v>6.3205161009635695</v>
      </c>
      <c r="G47" s="118">
        <f>F47/$F$29</f>
        <v>1.5978648870221875E-2</v>
      </c>
      <c r="H47" s="118"/>
      <c r="I47" t="s">
        <v>447</v>
      </c>
      <c r="J47" s="318">
        <f>R47</f>
        <v>122.21205377442766</v>
      </c>
      <c r="K47" s="118">
        <f>J47/$J$49</f>
        <v>0.2360344228232725</v>
      </c>
      <c r="L47" s="118"/>
      <c r="M47" t="s">
        <v>448</v>
      </c>
      <c r="N47" s="318">
        <f>N27</f>
        <v>69.008255037137332</v>
      </c>
      <c r="O47" s="118">
        <f>N47/$N$29</f>
        <v>0.11760490441180432</v>
      </c>
      <c r="P47" s="118"/>
      <c r="Q47" t="s">
        <v>447</v>
      </c>
      <c r="R47" s="2">
        <f>R27</f>
        <v>122.21205377442766</v>
      </c>
      <c r="S47" s="118">
        <f t="shared" ref="S47:S55" si="2">R47/SUM($R$36)</f>
        <v>0.2360344228232725</v>
      </c>
    </row>
    <row r="48" spans="1:21">
      <c r="A48" t="s">
        <v>404</v>
      </c>
      <c r="B48" s="360">
        <f>C48*$B$52</f>
        <v>168.47397755947557</v>
      </c>
      <c r="C48" s="367">
        <v>0.43282846941288755</v>
      </c>
      <c r="E48" t="s">
        <v>449</v>
      </c>
      <c r="F48" s="318">
        <f>F28</f>
        <v>389.23959366167151</v>
      </c>
      <c r="G48" s="118">
        <f>F48/$F$29</f>
        <v>0.98402135112977807</v>
      </c>
      <c r="H48" s="118"/>
      <c r="I48" t="s">
        <v>450</v>
      </c>
      <c r="J48" s="318">
        <f>F49</f>
        <v>395.56010976263508</v>
      </c>
      <c r="K48" s="118">
        <f>J48/$J$49</f>
        <v>0.76396557717672753</v>
      </c>
      <c r="L48" s="118"/>
      <c r="M48" t="s">
        <v>451</v>
      </c>
      <c r="N48" s="318">
        <f>J49</f>
        <v>517.77216353706274</v>
      </c>
      <c r="O48" s="118">
        <f>N48/$N$29</f>
        <v>0.88239509558819562</v>
      </c>
      <c r="P48" s="118"/>
      <c r="Q48" t="s">
        <v>82</v>
      </c>
      <c r="R48" s="2">
        <f>R28</f>
        <v>6.3205161009635695</v>
      </c>
      <c r="S48" s="118">
        <f t="shared" si="2"/>
        <v>1.2207137706643318E-2</v>
      </c>
    </row>
    <row r="49" spans="1:21" ht="15.75" thickBot="1">
      <c r="A49" t="s">
        <v>452</v>
      </c>
      <c r="B49" s="360">
        <f>C49*$B$52</f>
        <v>71.753479278287756</v>
      </c>
      <c r="C49" s="367">
        <v>0.18434270420253326</v>
      </c>
      <c r="E49" s="359" t="s">
        <v>453</v>
      </c>
      <c r="F49" s="362">
        <f>SUM(F47:F48)</f>
        <v>395.56010976263508</v>
      </c>
      <c r="G49" s="363">
        <f>F49/$F$62</f>
        <v>0.71196240050412518</v>
      </c>
      <c r="H49" s="118"/>
      <c r="I49" s="359" t="s">
        <v>454</v>
      </c>
      <c r="J49" s="362">
        <f>SUM(J47:J48)</f>
        <v>517.77216353706274</v>
      </c>
      <c r="K49" s="363">
        <f>J49/$J$49</f>
        <v>1</v>
      </c>
      <c r="L49" s="118"/>
      <c r="M49" s="359" t="s">
        <v>455</v>
      </c>
      <c r="N49" s="362">
        <f>SUM(N47:N48)</f>
        <v>586.7804185742001</v>
      </c>
      <c r="O49" s="363">
        <f>N49/$N$29</f>
        <v>1</v>
      </c>
      <c r="P49" s="364"/>
      <c r="Q49" t="s">
        <v>456</v>
      </c>
      <c r="R49" s="2">
        <f>B51</f>
        <v>9.4971270423076568</v>
      </c>
      <c r="S49" s="118">
        <f t="shared" si="2"/>
        <v>1.8342289738849278E-2</v>
      </c>
    </row>
    <row r="50" spans="1:21">
      <c r="A50" t="s">
        <v>457</v>
      </c>
      <c r="B50" s="360">
        <f>C50*$B$52</f>
        <v>70.215861951412379</v>
      </c>
      <c r="C50" s="367">
        <v>0.18039239351494202</v>
      </c>
      <c r="F50" s="318"/>
      <c r="G50" s="118"/>
      <c r="H50" s="118"/>
      <c r="J50" s="318"/>
      <c r="K50" s="118"/>
      <c r="L50" s="118"/>
      <c r="Q50" t="s">
        <v>458</v>
      </c>
      <c r="R50" s="2">
        <f>R30</f>
        <v>0.77678339923983986</v>
      </c>
      <c r="S50" s="118">
        <f t="shared" si="2"/>
        <v>1.5002417162278303E-3</v>
      </c>
    </row>
    <row r="51" spans="1:21">
      <c r="A51" t="s">
        <v>410</v>
      </c>
      <c r="B51" s="360">
        <f>C51*$B$52</f>
        <v>9.4971270423076568</v>
      </c>
      <c r="C51" s="367">
        <v>2.4399180342795739E-2</v>
      </c>
      <c r="G51" s="118"/>
      <c r="H51" s="118"/>
      <c r="J51" s="318"/>
      <c r="K51" s="118"/>
      <c r="L51" s="118"/>
      <c r="N51" s="318"/>
      <c r="O51" s="118"/>
      <c r="P51" s="118"/>
      <c r="Q51" t="s">
        <v>303</v>
      </c>
      <c r="R51" s="2">
        <f>R31</f>
        <v>39.251561571846977</v>
      </c>
      <c r="S51" s="118">
        <f t="shared" si="2"/>
        <v>7.5808558930065592E-2</v>
      </c>
    </row>
    <row r="52" spans="1:21" ht="15.75" thickBot="1">
      <c r="A52" s="359" t="s">
        <v>3</v>
      </c>
      <c r="B52" s="362">
        <f>F48</f>
        <v>389.23959366167151</v>
      </c>
      <c r="C52" s="362"/>
      <c r="D52" s="158"/>
      <c r="E52" s="283"/>
      <c r="F52" s="365"/>
      <c r="G52" s="118"/>
      <c r="H52" s="118"/>
      <c r="J52" s="318"/>
      <c r="K52" s="118"/>
      <c r="L52" s="118"/>
      <c r="N52" s="318"/>
      <c r="O52" s="118"/>
      <c r="P52" s="118"/>
      <c r="Q52" t="s">
        <v>459</v>
      </c>
      <c r="R52" s="2">
        <f>'[1]Scope 3 Yearly'!BN20-R49*'[1]Scope 3 Yearly'!BN20/('[1]Scope 3 Yearly'!BN20+'[1]Scope 3 Yearly'!BN12)</f>
        <v>73.642637452785038</v>
      </c>
      <c r="S52" s="118">
        <f t="shared" si="2"/>
        <v>0.1422298119499304</v>
      </c>
    </row>
    <row r="53" spans="1:21">
      <c r="E53" s="283"/>
      <c r="H53" s="118"/>
      <c r="J53" s="318"/>
      <c r="K53" s="118"/>
      <c r="L53" s="118"/>
      <c r="Q53" t="s">
        <v>306</v>
      </c>
      <c r="R53" s="2">
        <f>'[1]Scope 3 Yearly'!BN12-R49*'[1]Scope 3 Yearly'!BN12/('[1]Scope 3 Yearly'!BN20+'[1]Scope 3 Yearly'!BN12)</f>
        <v>97.621924375459727</v>
      </c>
      <c r="S53" s="118">
        <f t="shared" si="2"/>
        <v>0.18854224164654582</v>
      </c>
    </row>
    <row r="54" spans="1:21">
      <c r="A54" t="s">
        <v>460</v>
      </c>
      <c r="E54" s="368"/>
      <c r="G54" s="118"/>
      <c r="H54" s="364"/>
      <c r="L54" s="364"/>
      <c r="Q54" t="s">
        <v>461</v>
      </c>
      <c r="R54" s="2">
        <f>R34</f>
        <v>24.532225982404359</v>
      </c>
      <c r="S54" s="118">
        <f t="shared" si="2"/>
        <v>4.738034933129099E-2</v>
      </c>
    </row>
    <row r="55" spans="1:21">
      <c r="A55" t="s">
        <v>462</v>
      </c>
      <c r="E55" s="283"/>
      <c r="H55" s="118"/>
      <c r="L55" s="118"/>
      <c r="Q55" t="s">
        <v>463</v>
      </c>
      <c r="R55" s="2">
        <f>N48-SUM(R47:R54)</f>
        <v>143.91733383762789</v>
      </c>
      <c r="S55" s="118">
        <f t="shared" si="2"/>
        <v>0.27795494615717425</v>
      </c>
      <c r="U55" s="118">
        <f>R55/N49</f>
        <v>0.24526608128357155</v>
      </c>
    </row>
    <row r="56" spans="1:21" ht="15.75" thickBot="1">
      <c r="A56" t="s">
        <v>464</v>
      </c>
      <c r="E56" s="368"/>
      <c r="H56" s="118"/>
      <c r="L56" s="118"/>
      <c r="Q56" s="359" t="s">
        <v>465</v>
      </c>
      <c r="R56" s="362">
        <f>SUM(R47:R55)</f>
        <v>517.77216353706274</v>
      </c>
      <c r="S56" s="359"/>
    </row>
    <row r="57" spans="1:21">
      <c r="E57" s="369"/>
      <c r="F57" s="365"/>
      <c r="H57" s="364"/>
      <c r="L57" s="364"/>
      <c r="O57" s="318"/>
      <c r="P57" s="318"/>
      <c r="Q57" s="118"/>
    </row>
    <row r="59" spans="1:21" s="359" customFormat="1" ht="15.75" thickBot="1">
      <c r="A59" s="359" t="s">
        <v>466</v>
      </c>
    </row>
    <row r="60" spans="1:21">
      <c r="E60" t="s">
        <v>467</v>
      </c>
      <c r="F60" s="318">
        <f>F40</f>
        <v>134.31278522810328</v>
      </c>
      <c r="G60" s="118">
        <f>F60/$F$42</f>
        <v>0.24174746297541927</v>
      </c>
      <c r="I60" t="s">
        <v>467</v>
      </c>
      <c r="J60" s="318">
        <f>J40</f>
        <v>134.31278522810328</v>
      </c>
      <c r="K60" s="118">
        <f>J60/$J$42</f>
        <v>0.18626272515102887</v>
      </c>
      <c r="M60" t="s">
        <v>467</v>
      </c>
      <c r="N60" s="318">
        <f>N40</f>
        <v>134.31278522810328</v>
      </c>
      <c r="O60" s="118">
        <f>N60/$N$42</f>
        <v>0.16999435164363802</v>
      </c>
      <c r="P60" s="118"/>
    </row>
    <row r="61" spans="1:21">
      <c r="E61" t="s">
        <v>41</v>
      </c>
      <c r="F61" s="318">
        <f>F41</f>
        <v>69.008255037137332</v>
      </c>
      <c r="G61" s="118">
        <f>F61/$F$42</f>
        <v>0.12420686944475653</v>
      </c>
      <c r="I61" t="s">
        <v>41</v>
      </c>
      <c r="J61" s="318">
        <f>J41</f>
        <v>69.008255037137332</v>
      </c>
      <c r="K61" s="118">
        <f>J61/$J$42</f>
        <v>9.5699494424935388E-2</v>
      </c>
      <c r="M61" t="s">
        <v>41</v>
      </c>
      <c r="N61" s="318">
        <f>N41</f>
        <v>69.008255037137332</v>
      </c>
      <c r="O61" s="118">
        <f>N61/$N$42</f>
        <v>8.7341004455936261E-2</v>
      </c>
      <c r="P61" s="118"/>
    </row>
    <row r="62" spans="1:21" ht="15.75" thickBot="1">
      <c r="E62" s="359" t="s">
        <v>468</v>
      </c>
      <c r="F62" s="362">
        <f>F42</f>
        <v>555.59129173471456</v>
      </c>
      <c r="G62" s="363">
        <f>F62/$F$42</f>
        <v>1</v>
      </c>
      <c r="I62" s="359" t="s">
        <v>468</v>
      </c>
      <c r="J62" s="362">
        <f>J42</f>
        <v>721.09320380230338</v>
      </c>
      <c r="K62" s="363">
        <f>J62/$J$42</f>
        <v>1</v>
      </c>
      <c r="M62" s="359" t="s">
        <v>468</v>
      </c>
      <c r="N62" s="362">
        <f>N42</f>
        <v>790.10145883944074</v>
      </c>
      <c r="O62" s="363">
        <f>N62/$N$42</f>
        <v>1</v>
      </c>
      <c r="P62" s="364"/>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177D0-11DE-4681-84F5-5756771FE29C}">
  <sheetPr>
    <tabColor rgb="FFFFFF00"/>
  </sheetPr>
  <dimension ref="A1:FI41"/>
  <sheetViews>
    <sheetView zoomScale="90" zoomScaleNormal="90" workbookViewId="0">
      <pane ySplit="1" topLeftCell="A2" activePane="bottomLeft" state="frozen"/>
      <selection activeCell="CJ13" sqref="CJ13"/>
      <selection pane="bottomLeft" activeCell="B14" sqref="B14"/>
    </sheetView>
  </sheetViews>
  <sheetFormatPr defaultRowHeight="15" outlineLevelCol="1"/>
  <cols>
    <col min="1" max="1" width="25.42578125" customWidth="1"/>
    <col min="2" max="2" width="12.28515625" customWidth="1"/>
    <col min="3" max="3" width="25.28515625" customWidth="1"/>
    <col min="4" max="4" width="9.28515625" bestFit="1" customWidth="1"/>
    <col min="5" max="13" width="8.7109375" hidden="1" customWidth="1" outlineLevel="1"/>
    <col min="14" max="14" width="8.7109375" collapsed="1"/>
    <col min="15" max="23" width="8.7109375" hidden="1" customWidth="1" outlineLevel="1"/>
    <col min="24" max="24" width="8.7109375" collapsed="1"/>
    <col min="25" max="33" width="8.7109375" hidden="1" customWidth="1" outlineLevel="1"/>
    <col min="34" max="34" width="8.7109375" collapsed="1"/>
    <col min="36" max="36" width="11.5703125" bestFit="1" customWidth="1"/>
    <col min="37" max="45" width="8.7109375" hidden="1" customWidth="1" outlineLevel="1"/>
    <col min="46" max="46" width="9.5703125" bestFit="1" customWidth="1" collapsed="1"/>
    <col min="47" max="55" width="0" hidden="1" customWidth="1" outlineLevel="1"/>
    <col min="56" max="56" width="11.5703125" bestFit="1" customWidth="1" collapsed="1"/>
    <col min="57" max="65" width="0" hidden="1" customWidth="1" outlineLevel="1"/>
    <col min="66" max="66" width="11.5703125" bestFit="1" customWidth="1" collapsed="1"/>
    <col min="67" max="67" width="8.7109375" customWidth="1"/>
    <col min="68" max="68" width="9.28515625" bestFit="1" customWidth="1"/>
    <col min="69" max="77" width="8.7109375" hidden="1" customWidth="1" outlineLevel="1"/>
    <col min="78" max="78" width="8.7109375" collapsed="1"/>
    <col min="79" max="87" width="0" hidden="1" customWidth="1" outlineLevel="1"/>
    <col min="88" max="88" width="8.7109375" collapsed="1"/>
    <col min="89" max="97" width="8.7109375" hidden="1" customWidth="1" outlineLevel="1"/>
    <col min="98" max="98" width="8.7109375" collapsed="1"/>
    <col min="100" max="100" width="9.28515625" bestFit="1" customWidth="1"/>
    <col min="101" max="109" width="8.7109375" hidden="1" customWidth="1" outlineLevel="1"/>
    <col min="110" max="110" width="8.7109375" collapsed="1"/>
    <col min="111" max="119" width="0" hidden="1" customWidth="1" outlineLevel="1"/>
    <col min="120" max="120" width="8.7109375" collapsed="1"/>
    <col min="121" max="129" width="8.7109375" hidden="1" customWidth="1" outlineLevel="1"/>
    <col min="130" max="130" width="8.7109375" collapsed="1"/>
    <col min="135" max="135" width="36.5703125" customWidth="1"/>
    <col min="141" max="165" width="8.7109375" style="117"/>
  </cols>
  <sheetData>
    <row r="1" spans="1:165" ht="15.75" thickBot="1">
      <c r="A1" s="1"/>
      <c r="B1" s="1"/>
      <c r="D1" s="372" t="s">
        <v>257</v>
      </c>
      <c r="E1" s="372"/>
      <c r="F1" s="372"/>
      <c r="G1" s="372"/>
      <c r="H1" s="372"/>
      <c r="I1" s="372"/>
      <c r="J1" s="372"/>
      <c r="K1" s="372"/>
      <c r="L1" s="372"/>
      <c r="M1" s="372"/>
      <c r="N1" s="372"/>
      <c r="O1" s="372"/>
      <c r="P1" s="372"/>
      <c r="Q1" s="372"/>
      <c r="R1" s="372"/>
      <c r="S1" s="372"/>
      <c r="T1" s="372"/>
      <c r="U1" s="372"/>
      <c r="V1" s="372"/>
      <c r="W1" s="372"/>
      <c r="X1" s="372"/>
      <c r="Y1" s="372"/>
      <c r="Z1" s="372"/>
      <c r="AA1" s="372"/>
      <c r="AB1" s="372"/>
      <c r="AC1" s="372"/>
      <c r="AD1" s="372"/>
      <c r="AE1" s="372"/>
      <c r="AF1" s="372"/>
      <c r="AG1" s="372"/>
      <c r="AH1" s="372"/>
      <c r="AJ1" s="372" t="s">
        <v>258</v>
      </c>
      <c r="AK1" s="372"/>
      <c r="AL1" s="372"/>
      <c r="AM1" s="372"/>
      <c r="AN1" s="372"/>
      <c r="AO1" s="372"/>
      <c r="AP1" s="372"/>
      <c r="AQ1" s="372"/>
      <c r="AR1" s="372"/>
      <c r="AS1" s="372"/>
      <c r="AT1" s="372"/>
      <c r="AU1" s="372"/>
      <c r="AV1" s="372"/>
      <c r="AW1" s="372"/>
      <c r="AX1" s="372"/>
      <c r="AY1" s="372"/>
      <c r="AZ1" s="372"/>
      <c r="BA1" s="372"/>
      <c r="BB1" s="372"/>
      <c r="BC1" s="372"/>
      <c r="BD1" s="372"/>
      <c r="BE1" s="372"/>
      <c r="BF1" s="372"/>
      <c r="BG1" s="372"/>
      <c r="BH1" s="372"/>
      <c r="BI1" s="372"/>
      <c r="BJ1" s="372"/>
      <c r="BK1" s="372"/>
      <c r="BL1" s="372"/>
      <c r="BM1" s="372"/>
      <c r="BN1" s="372"/>
      <c r="BP1" s="372" t="s">
        <v>259</v>
      </c>
      <c r="BQ1" s="372"/>
      <c r="BR1" s="372"/>
      <c r="BS1" s="372"/>
      <c r="BT1" s="372"/>
      <c r="BU1" s="372"/>
      <c r="BV1" s="372"/>
      <c r="BW1" s="372"/>
      <c r="BX1" s="372"/>
      <c r="BY1" s="372"/>
      <c r="BZ1" s="372"/>
      <c r="CA1" s="372"/>
      <c r="CB1" s="372"/>
      <c r="CC1" s="372"/>
      <c r="CD1" s="372"/>
      <c r="CE1" s="372"/>
      <c r="CF1" s="372"/>
      <c r="CG1" s="372"/>
      <c r="CH1" s="372"/>
      <c r="CI1" s="372"/>
      <c r="CJ1" s="372"/>
      <c r="CK1" s="372"/>
      <c r="CL1" s="372"/>
      <c r="CM1" s="372"/>
      <c r="CN1" s="372"/>
      <c r="CO1" s="372"/>
      <c r="CP1" s="372"/>
      <c r="CQ1" s="372"/>
      <c r="CR1" s="372"/>
      <c r="CS1" s="372"/>
      <c r="CT1" s="372"/>
      <c r="CV1" s="372" t="s">
        <v>260</v>
      </c>
      <c r="CW1" s="372"/>
      <c r="CX1" s="372"/>
      <c r="CY1" s="372"/>
      <c r="CZ1" s="372"/>
      <c r="DA1" s="372"/>
      <c r="DB1" s="372"/>
      <c r="DC1" s="372"/>
      <c r="DD1" s="372"/>
      <c r="DE1" s="372"/>
      <c r="DF1" s="372"/>
      <c r="DG1" s="372"/>
      <c r="DH1" s="372"/>
      <c r="DI1" s="372"/>
      <c r="DJ1" s="372"/>
      <c r="DK1" s="372"/>
      <c r="DL1" s="372"/>
      <c r="DM1" s="372"/>
      <c r="DN1" s="372"/>
      <c r="DO1" s="372"/>
      <c r="DP1" s="372"/>
      <c r="DQ1" s="372"/>
      <c r="DR1" s="372"/>
      <c r="DS1" s="372"/>
      <c r="DT1" s="372"/>
      <c r="DU1" s="372"/>
      <c r="DV1" s="372"/>
      <c r="DW1" s="372"/>
      <c r="DX1" s="372"/>
      <c r="DY1" s="372"/>
      <c r="DZ1" s="372"/>
      <c r="EE1" t="s">
        <v>261</v>
      </c>
      <c r="EF1" t="s">
        <v>262</v>
      </c>
      <c r="EG1" t="s">
        <v>263</v>
      </c>
      <c r="EH1" t="s">
        <v>264</v>
      </c>
      <c r="EK1" s="117">
        <v>2.665</v>
      </c>
      <c r="EL1" s="117">
        <v>2.665</v>
      </c>
      <c r="EM1" s="117">
        <v>2.665</v>
      </c>
      <c r="EN1" s="117">
        <v>2.665</v>
      </c>
      <c r="EO1" s="117">
        <v>2.665</v>
      </c>
      <c r="EP1" s="117">
        <v>2.665</v>
      </c>
      <c r="EQ1" s="117">
        <v>2.665</v>
      </c>
      <c r="ER1" s="117">
        <v>2.665</v>
      </c>
      <c r="ES1" s="117">
        <v>2.665</v>
      </c>
      <c r="ET1" s="117">
        <v>2.665</v>
      </c>
      <c r="EU1" s="117">
        <v>2.665</v>
      </c>
      <c r="EV1" s="117">
        <v>2.665</v>
      </c>
      <c r="EW1" s="117">
        <v>2.665</v>
      </c>
      <c r="EX1" s="117">
        <v>2.665</v>
      </c>
      <c r="EY1" s="117">
        <v>2.665</v>
      </c>
      <c r="EZ1" s="117">
        <v>2.665</v>
      </c>
      <c r="FA1" s="117">
        <v>2.665</v>
      </c>
      <c r="FB1" s="117">
        <v>2.665</v>
      </c>
      <c r="FC1" s="117">
        <v>2.665</v>
      </c>
      <c r="FD1" s="117">
        <v>2.665</v>
      </c>
      <c r="FE1" s="117">
        <v>2.665</v>
      </c>
      <c r="FF1" s="117">
        <v>2.665</v>
      </c>
      <c r="FG1" s="117">
        <v>2.665</v>
      </c>
      <c r="FH1" s="117">
        <v>2.665</v>
      </c>
      <c r="FI1" s="117">
        <v>2.665</v>
      </c>
    </row>
    <row r="2" spans="1:165" s="279" customFormat="1" ht="15.75" thickBot="1">
      <c r="A2" s="278" t="s">
        <v>265</v>
      </c>
      <c r="C2" s="280"/>
      <c r="D2" s="281"/>
      <c r="E2" s="281"/>
      <c r="F2" s="281"/>
      <c r="G2" s="281"/>
      <c r="H2" s="281"/>
      <c r="I2" s="281"/>
      <c r="J2" s="281"/>
      <c r="K2" s="281"/>
      <c r="L2" s="281"/>
      <c r="M2" s="281"/>
      <c r="N2" s="281"/>
      <c r="O2" s="281"/>
      <c r="P2" s="281"/>
      <c r="Q2" s="281"/>
      <c r="R2" s="281"/>
      <c r="S2" s="281"/>
      <c r="T2" s="281"/>
      <c r="U2" s="281"/>
      <c r="V2" s="281"/>
      <c r="W2" s="281"/>
      <c r="X2" s="281"/>
      <c r="Y2" s="281"/>
      <c r="Z2" s="281"/>
      <c r="AA2" s="281"/>
      <c r="AB2" s="281"/>
      <c r="AC2" s="281"/>
      <c r="AD2" s="281"/>
      <c r="AE2" s="281"/>
      <c r="AF2" s="281"/>
      <c r="AG2" s="281"/>
      <c r="AH2" s="281"/>
      <c r="AI2" s="281"/>
      <c r="AJ2" s="281"/>
      <c r="AK2" s="281"/>
      <c r="AL2" s="281"/>
      <c r="AM2" s="281"/>
      <c r="AN2" s="281"/>
      <c r="AO2" s="281"/>
      <c r="AP2" s="281"/>
      <c r="AQ2" s="281"/>
      <c r="AR2" s="281"/>
      <c r="AS2" s="281"/>
      <c r="AT2" s="281"/>
      <c r="AU2" s="281"/>
      <c r="AV2" s="281"/>
      <c r="AW2" s="281"/>
      <c r="AX2" s="281"/>
      <c r="AY2" s="281"/>
      <c r="AZ2" s="281"/>
      <c r="BA2" s="281"/>
      <c r="BB2" s="281"/>
      <c r="BC2" s="281"/>
      <c r="BD2" s="281"/>
      <c r="BE2" s="281"/>
      <c r="BF2" s="281"/>
      <c r="BG2" s="281"/>
      <c r="BH2" s="281"/>
      <c r="BI2" s="281"/>
      <c r="BJ2" s="281"/>
      <c r="BK2" s="281"/>
      <c r="BL2" s="281"/>
      <c r="BM2" s="281"/>
      <c r="BN2" s="281"/>
      <c r="BP2" s="281"/>
      <c r="BQ2" s="281"/>
      <c r="BR2" s="281"/>
      <c r="BS2" s="281"/>
      <c r="BT2" s="281"/>
      <c r="BU2" s="281"/>
      <c r="BV2" s="281"/>
      <c r="BW2" s="281"/>
      <c r="BX2" s="281"/>
      <c r="BY2" s="281"/>
      <c r="BZ2" s="281"/>
      <c r="CA2" s="281"/>
      <c r="CB2" s="281"/>
      <c r="CC2" s="281"/>
      <c r="CD2" s="281"/>
      <c r="CE2" s="281"/>
      <c r="CF2" s="281"/>
      <c r="CG2" s="281"/>
      <c r="CH2" s="281"/>
      <c r="CI2" s="281"/>
      <c r="CJ2" s="281"/>
      <c r="CK2" s="281"/>
      <c r="CL2" s="281"/>
      <c r="CM2" s="281"/>
      <c r="CN2" s="281"/>
      <c r="CO2" s="281"/>
      <c r="CP2" s="281"/>
      <c r="CQ2" s="281"/>
      <c r="CR2" s="281"/>
      <c r="CS2" s="281"/>
      <c r="CT2" s="281"/>
      <c r="CV2" s="281"/>
      <c r="CW2" s="281"/>
      <c r="CX2" s="281"/>
      <c r="CY2" s="281"/>
      <c r="CZ2" s="281"/>
      <c r="DA2" s="281"/>
      <c r="DB2" s="281"/>
      <c r="DC2" s="281"/>
      <c r="DD2" s="281"/>
      <c r="DE2" s="281"/>
      <c r="DF2" s="281"/>
      <c r="DG2" s="281"/>
      <c r="DH2" s="281"/>
      <c r="DI2" s="281"/>
      <c r="DJ2" s="281"/>
      <c r="DK2" s="281"/>
      <c r="DL2" s="281"/>
      <c r="DM2" s="281"/>
      <c r="DN2" s="281"/>
      <c r="DO2" s="281"/>
      <c r="DP2" s="281"/>
      <c r="DQ2" s="281"/>
      <c r="DR2" s="281"/>
      <c r="DS2" s="281"/>
      <c r="DT2" s="281"/>
      <c r="DU2" s="281"/>
      <c r="DV2" s="281"/>
      <c r="DW2" s="281"/>
      <c r="DX2" s="281"/>
      <c r="DY2" s="281"/>
      <c r="DZ2" s="281"/>
      <c r="EK2" s="282"/>
      <c r="EL2" s="282"/>
      <c r="EM2" s="282"/>
      <c r="EN2" s="282"/>
      <c r="EO2" s="282"/>
      <c r="EP2" s="282"/>
      <c r="EQ2" s="282"/>
      <c r="ER2" s="282"/>
      <c r="ES2" s="282"/>
      <c r="ET2" s="282"/>
      <c r="EU2" s="282"/>
      <c r="EV2" s="282"/>
      <c r="EW2" s="282"/>
      <c r="EX2" s="282"/>
      <c r="EY2" s="282"/>
      <c r="EZ2" s="282"/>
      <c r="FA2" s="282"/>
      <c r="FB2" s="282"/>
      <c r="FC2" s="282"/>
      <c r="FD2" s="282"/>
      <c r="FE2" s="282"/>
      <c r="FF2" s="282"/>
      <c r="FG2" s="282"/>
      <c r="FH2" s="282"/>
      <c r="FI2" s="282"/>
    </row>
    <row r="3" spans="1:165" s="1" customFormat="1">
      <c r="A3" s="283" t="s">
        <v>219</v>
      </c>
      <c r="C3" s="5" t="s">
        <v>266</v>
      </c>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284"/>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284"/>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K3" s="284"/>
      <c r="EL3" s="284"/>
      <c r="EM3" s="284"/>
      <c r="EN3" s="284"/>
      <c r="EO3" s="284"/>
      <c r="EP3" s="284"/>
      <c r="EQ3" s="284"/>
      <c r="ER3" s="284"/>
      <c r="ES3" s="284"/>
      <c r="ET3" s="284"/>
      <c r="EU3" s="284"/>
      <c r="EV3" s="284"/>
      <c r="EW3" s="284"/>
      <c r="EX3" s="284"/>
      <c r="EY3" s="284"/>
      <c r="EZ3" s="284"/>
      <c r="FA3" s="284"/>
      <c r="FB3" s="284"/>
      <c r="FC3" s="284"/>
      <c r="FD3" s="284"/>
      <c r="FE3" s="284"/>
      <c r="FF3" s="284"/>
      <c r="FG3" s="284"/>
      <c r="FH3" s="284"/>
      <c r="FI3" s="284"/>
    </row>
    <row r="4" spans="1:165">
      <c r="A4" s="283" t="s">
        <v>228</v>
      </c>
      <c r="C4" s="5" t="s">
        <v>266</v>
      </c>
      <c r="D4" s="117">
        <f>'Scope 3 Yearly'!D45</f>
        <v>1.0862961371792421</v>
      </c>
      <c r="E4" s="117">
        <f>'Scope 3 Yearly'!E45</f>
        <v>1.1024943011544204</v>
      </c>
      <c r="F4" s="117">
        <f>'Scope 3 Yearly'!F45</f>
        <v>1.1178830060543168</v>
      </c>
      <c r="G4" s="117">
        <f>'Scope 3 Yearly'!G45</f>
        <v>1.1323750974829292</v>
      </c>
      <c r="H4" s="117">
        <f>'Scope 3 Yearly'!H45</f>
        <v>1.1459876042817756</v>
      </c>
      <c r="I4" s="117">
        <f>'Scope 3 Yearly'!I45</f>
        <v>1.1586293305092596</v>
      </c>
      <c r="J4" s="117">
        <f>'Scope 3 Yearly'!J45</f>
        <v>1.169830084130391</v>
      </c>
      <c r="K4" s="117">
        <f>'Scope 3 Yearly'!K45</f>
        <v>1.1795318198216407</v>
      </c>
      <c r="L4" s="117">
        <f>'Scope 3 Yearly'!L45</f>
        <v>1.1871712778510985</v>
      </c>
      <c r="M4" s="117">
        <f>'Scope 3 Yearly'!M45</f>
        <v>1.1917837685577413</v>
      </c>
      <c r="N4" s="117">
        <f>'Scope 3 Yearly'!N45</f>
        <v>1.1918109071537197</v>
      </c>
      <c r="O4" s="117">
        <f>'Scope 3 Yearly'!O45</f>
        <v>1.1864994304754108</v>
      </c>
      <c r="P4" s="117">
        <f>'Scope 3 Yearly'!P45</f>
        <v>1.1709795017157631</v>
      </c>
      <c r="Q4" s="117">
        <f>'Scope 3 Yearly'!Q45</f>
        <v>1.1415828440201814</v>
      </c>
      <c r="R4" s="117">
        <f>'Scope 3 Yearly'!R45</f>
        <v>1.0949853409047607</v>
      </c>
      <c r="S4" s="117">
        <f>'Scope 3 Yearly'!S45</f>
        <v>1.0298121764681085</v>
      </c>
      <c r="T4" s="117">
        <f>'Scope 3 Yearly'!T45</f>
        <v>0.94783624458440752</v>
      </c>
      <c r="U4" s="117">
        <f>'Scope 3 Yearly'!U45</f>
        <v>0.85398226290849821</v>
      </c>
      <c r="V4" s="117">
        <f>'Scope 3 Yearly'!V45</f>
        <v>0.75542141738085145</v>
      </c>
      <c r="W4" s="117">
        <f>'Scope 3 Yearly'!W45</f>
        <v>0.65912878122823138</v>
      </c>
      <c r="X4" s="117">
        <f>'Scope 3 Yearly'!X45</f>
        <v>0.57048369185711623</v>
      </c>
      <c r="Y4" s="117">
        <f>'Scope 3 Yearly'!Y45</f>
        <v>0.49024541460360527</v>
      </c>
      <c r="Z4" s="117">
        <f>'Scope 3 Yearly'!Z45</f>
        <v>0.42207349528779725</v>
      </c>
      <c r="AA4" s="117">
        <f>'Scope 3 Yearly'!AA45</f>
        <v>0.36498038271172784</v>
      </c>
      <c r="AB4" s="117">
        <f>'Scope 3 Yearly'!AB45</f>
        <v>0.31726291396427819</v>
      </c>
      <c r="AC4" s="117">
        <f>'Scope 3 Yearly'!AC45</f>
        <v>0.27705497022064718</v>
      </c>
      <c r="AD4" s="117">
        <f>'Scope 3 Yearly'!AD45</f>
        <v>0.24263270793029001</v>
      </c>
      <c r="AE4" s="117">
        <f>'Scope 3 Yearly'!AE45</f>
        <v>0.21254811305581944</v>
      </c>
      <c r="AF4" s="117">
        <f>'Scope 3 Yearly'!AF45</f>
        <v>0.18552993191080103</v>
      </c>
      <c r="AG4" s="117">
        <f>'Scope 3 Yearly'!AG45</f>
        <v>0.16063828044700093</v>
      </c>
      <c r="AH4" s="117">
        <f>'Scope 3 Yearly'!AH45</f>
        <v>0.13722069104991744</v>
      </c>
      <c r="AI4" s="117"/>
      <c r="AJ4" s="117">
        <f>'Scope 3 Yearly'!AJ45</f>
        <v>1.0862961371792421</v>
      </c>
      <c r="AK4" s="117">
        <f>'Scope 3 Yearly'!AK45</f>
        <v>1.1026806027265801</v>
      </c>
      <c r="AL4" s="117">
        <f>'Scope 3 Yearly'!AL45</f>
        <v>1.1183113675672947</v>
      </c>
      <c r="AM4" s="117">
        <f>'Scope 3 Yearly'!AM45</f>
        <v>1.1330975438431636</v>
      </c>
      <c r="AN4" s="117">
        <f>'Scope 3 Yearly'!AN45</f>
        <v>1.1470633947077706</v>
      </c>
      <c r="AO4" s="117">
        <f>'Scope 3 Yearly'!AO45</f>
        <v>1.1601218921181671</v>
      </c>
      <c r="AP4" s="117">
        <f>'Scope 3 Yearly'!AP45</f>
        <v>1.1721800636214694</v>
      </c>
      <c r="AQ4" s="117">
        <f>'Scope 3 Yearly'!AQ45</f>
        <v>1.1828913552533464</v>
      </c>
      <c r="AR4" s="117">
        <f>'Scope 3 Yearly'!AR45</f>
        <v>1.1916949651881494</v>
      </c>
      <c r="AS4" s="117">
        <f>'Scope 3 Yearly'!AS45</f>
        <v>1.1976168127908937</v>
      </c>
      <c r="AT4" s="117">
        <f>'Scope 3 Yearly'!AT45</f>
        <v>1.1990676117249826</v>
      </c>
      <c r="AU4" s="117">
        <f>'Scope 3 Yearly'!AU45</f>
        <v>1.1954951561648193</v>
      </c>
      <c r="AV4" s="117">
        <f>'Scope 3 Yearly'!AV45</f>
        <v>1.1816028170901147</v>
      </c>
      <c r="AW4" s="117">
        <f>'Scope 3 Yearly'!AW45</f>
        <v>1.1537196005324033</v>
      </c>
      <c r="AX4" s="117">
        <f>'Scope 3 Yearly'!AX45</f>
        <v>1.1082305785679036</v>
      </c>
      <c r="AY4" s="117">
        <f>'Scope 3 Yearly'!AY45</f>
        <v>1.0435867424043932</v>
      </c>
      <c r="AZ4" s="117">
        <f>'Scope 3 Yearly'!AZ45</f>
        <v>0.96141830627015412</v>
      </c>
      <c r="BA4" s="117">
        <f>'Scope 3 Yearly'!BA45</f>
        <v>0.866795395307278</v>
      </c>
      <c r="BB4" s="117">
        <f>'Scope 3 Yearly'!BB45</f>
        <v>0.76706766387758174</v>
      </c>
      <c r="BC4" s="117">
        <f>'Scope 3 Yearly'!BC45</f>
        <v>0.66945442488325047</v>
      </c>
      <c r="BD4" s="117">
        <f>'Scope 3 Yearly'!BD45</f>
        <v>0.57955867808221928</v>
      </c>
      <c r="BE4" s="117">
        <f>'Scope 3 Yearly'!BE45</f>
        <v>0.49851598891664484</v>
      </c>
      <c r="BF4" s="117">
        <f>'Scope 3 Yearly'!BF45</f>
        <v>0.42982167545610273</v>
      </c>
      <c r="BG4" s="117">
        <f>'Scope 3 Yearly'!BG45</f>
        <v>0.37261843442272297</v>
      </c>
      <c r="BH4" s="117">
        <f>'Scope 3 Yearly'!BH45</f>
        <v>0.3251887822106283</v>
      </c>
      <c r="BI4" s="117">
        <f>'Scope 3 Yearly'!BI45</f>
        <v>0.28566423813515696</v>
      </c>
      <c r="BJ4" s="117">
        <f>'Scope 3 Yearly'!BJ45</f>
        <v>0.25233067133261783</v>
      </c>
      <c r="BK4" s="117">
        <f>'Scope 3 Yearly'!BK45</f>
        <v>0.22370358960353004</v>
      </c>
      <c r="BL4" s="117">
        <f>'Scope 3 Yearly'!BL45</f>
        <v>0.19851100339142264</v>
      </c>
      <c r="BM4" s="117">
        <f>'Scope 3 Yearly'!BM45</f>
        <v>0.17580928747548105</v>
      </c>
      <c r="BN4" s="117">
        <f>'Scope 3 Yearly'!BN45</f>
        <v>0.15493859577931055</v>
      </c>
      <c r="BO4" s="117"/>
      <c r="BP4" s="117">
        <f>'Scope 3 Yearly'!BP45</f>
        <v>1.0863217828980396</v>
      </c>
      <c r="BQ4" s="117">
        <f>'Scope 3 Yearly'!BQ45</f>
        <v>1.088272844844993</v>
      </c>
      <c r="BR4" s="117">
        <f>'Scope 3 Yearly'!BR45</f>
        <v>1.0901733533751328</v>
      </c>
      <c r="BS4" s="117">
        <f>'Scope 3 Yearly'!BS45</f>
        <v>1.0920218999125204</v>
      </c>
      <c r="BT4" s="117">
        <f>'Scope 3 Yearly'!BT45</f>
        <v>1.0938170444024271</v>
      </c>
      <c r="BU4" s="117">
        <f>'Scope 3 Yearly'!BU45</f>
        <v>1.0955573146302164</v>
      </c>
      <c r="BV4" s="117">
        <f>'Scope 3 Yearly'!BV45</f>
        <v>1.0972412055257592</v>
      </c>
      <c r="BW4" s="117">
        <f>'Scope 3 Yearly'!BW45</f>
        <v>1.0988671784530786</v>
      </c>
      <c r="BX4" s="117">
        <f>'Scope 3 Yearly'!BX45</f>
        <v>1.1004336604849221</v>
      </c>
      <c r="BY4" s="117">
        <f>'Scope 3 Yearly'!BY45</f>
        <v>1.1019390436619392</v>
      </c>
      <c r="BZ4" s="117">
        <f>'Scope 3 Yearly'!BZ45</f>
        <v>1.1033816842361492</v>
      </c>
      <c r="CA4" s="117">
        <f>'Scope 3 Yearly'!CA45</f>
        <v>1.1047599018983685</v>
      </c>
      <c r="CB4" s="117">
        <f>'Scope 3 Yearly'!CB45</f>
        <v>1.1060719789892643</v>
      </c>
      <c r="CC4" s="117">
        <f>'Scope 3 Yearly'!CC45</f>
        <v>1.107316159693692</v>
      </c>
      <c r="CD4" s="117">
        <f>'Scope 3 Yearly'!CD45</f>
        <v>1.1084906492179736</v>
      </c>
      <c r="CE4" s="117">
        <f>'Scope 3 Yearly'!CE45</f>
        <v>1.1095936129497526</v>
      </c>
      <c r="CF4" s="117">
        <f>'Scope 3 Yearly'!CF45</f>
        <v>1.1106231756000691</v>
      </c>
      <c r="CG4" s="117">
        <f>'Scope 3 Yearly'!CG45</f>
        <v>1.1115774203272879</v>
      </c>
      <c r="CH4" s="117">
        <f>'Scope 3 Yearly'!CH45</f>
        <v>1.1124543878424924</v>
      </c>
      <c r="CI4" s="117">
        <f>'Scope 3 Yearly'!CI45</f>
        <v>1.1132520754959685</v>
      </c>
      <c r="CJ4" s="117">
        <f>'Scope 3 Yearly'!CJ45</f>
        <v>1.1139684363443796</v>
      </c>
      <c r="CK4" s="117">
        <f>'Scope 3 Yearly'!CK45</f>
        <v>1.1146013781982342</v>
      </c>
      <c r="CL4" s="117">
        <f>'Scope 3 Yearly'!CL45</f>
        <v>1.1151487626492347</v>
      </c>
      <c r="CM4" s="117">
        <f>'Scope 3 Yearly'!CM45</f>
        <v>1.1156084040770922</v>
      </c>
      <c r="CN4" s="117">
        <f>'Scope 3 Yearly'!CN45</f>
        <v>1.1159780686353775</v>
      </c>
      <c r="CO4" s="117">
        <f>'Scope 3 Yearly'!CO45</f>
        <v>1.1162554732159771</v>
      </c>
      <c r="CP4" s="117">
        <f>'Scope 3 Yearly'!CP45</f>
        <v>1.1164382843917062</v>
      </c>
      <c r="CQ4" s="117">
        <f>'Scope 3 Yearly'!CQ45</f>
        <v>1.1165241173366289</v>
      </c>
      <c r="CR4" s="117">
        <f>'Scope 3 Yearly'!CR45</f>
        <v>1.1165105347236215</v>
      </c>
      <c r="CS4" s="117">
        <f>'Scope 3 Yearly'!CS45</f>
        <v>1.1163950455987077</v>
      </c>
      <c r="CT4" s="117">
        <f>'Scope 3 Yearly'!CT45</f>
        <v>1.116175104231687</v>
      </c>
      <c r="CV4" s="117">
        <f>'Scope 3 Yearly'!CV45</f>
        <v>1.0862961371792421</v>
      </c>
      <c r="CW4" s="117">
        <f>'Scope 3 Yearly'!CW45</f>
        <v>1.1080735620963436</v>
      </c>
      <c r="CX4" s="117">
        <f>'Scope 3 Yearly'!CX45</f>
        <v>1.1296735475532471</v>
      </c>
      <c r="CY4" s="117">
        <f>'Scope 3 Yearly'!CY45</f>
        <v>1.1510614969456574</v>
      </c>
      <c r="CZ4" s="117">
        <f>'Scope 3 Yearly'!CZ45</f>
        <v>1.1721772566166275</v>
      </c>
      <c r="DA4" s="117">
        <f>'Scope 3 Yearly'!DA45</f>
        <v>1.1929118705488684</v>
      </c>
      <c r="DB4" s="117">
        <f>'Scope 3 Yearly'!DB45</f>
        <v>1.2130636080905457</v>
      </c>
      <c r="DC4" s="117">
        <f>'Scope 3 Yearly'!DC45</f>
        <v>1.2322634690030967</v>
      </c>
      <c r="DD4" s="117">
        <f>'Scope 3 Yearly'!DD45</f>
        <v>1.249847214948038</v>
      </c>
      <c r="DE4" s="117">
        <f>'Scope 3 Yearly'!DE45</f>
        <v>1.264662624251089</v>
      </c>
      <c r="DF4" s="117">
        <f>'Scope 3 Yearly'!DF45</f>
        <v>1.2748195303662364</v>
      </c>
      <c r="DG4" s="117">
        <f>'Scope 3 Yearly'!DG45</f>
        <v>1.2772613445023369</v>
      </c>
      <c r="DH4" s="117">
        <f>'Scope 3 Yearly'!DH45</f>
        <v>1.268065242407872</v>
      </c>
      <c r="DI4" s="117">
        <f>'Scope 3 Yearly'!DI45</f>
        <v>1.2425451229007016</v>
      </c>
      <c r="DJ4" s="117">
        <f>'Scope 3 Yearly'!DJ45</f>
        <v>1.1965572017777228</v>
      </c>
      <c r="DK4" s="117">
        <f>'Scope 3 Yearly'!DK45</f>
        <v>1.1281889596076573</v>
      </c>
      <c r="DL4" s="117">
        <f>'Scope 3 Yearly'!DL45</f>
        <v>1.0393058241968749</v>
      </c>
      <c r="DM4" s="117">
        <f>'Scope 3 Yearly'!DM45</f>
        <v>0.93575967426707252</v>
      </c>
      <c r="DN4" s="117">
        <f>'Scope 3 Yearly'!DN45</f>
        <v>0.82605574564048589</v>
      </c>
      <c r="DO4" s="117">
        <f>'Scope 3 Yearly'!DO45</f>
        <v>0.71860881264841825</v>
      </c>
      <c r="DP4" s="117">
        <f>'Scope 3 Yearly'!DP45</f>
        <v>0.61992868724934724</v>
      </c>
      <c r="DQ4" s="117">
        <f>'Scope 3 Yearly'!DQ45</f>
        <v>0.5342679717289196</v>
      </c>
      <c r="DR4" s="117">
        <f>'Scope 3 Yearly'!DR45</f>
        <v>0.4620355269780102</v>
      </c>
      <c r="DS4" s="117">
        <f>'Scope 3 Yearly'!DS45</f>
        <v>0.40244235021362257</v>
      </c>
      <c r="DT4" s="117">
        <f>'Scope 3 Yearly'!DT45</f>
        <v>0.35383643710494128</v>
      </c>
      <c r="DU4" s="117">
        <f>'Scope 3 Yearly'!DU45</f>
        <v>0.31425079653480109</v>
      </c>
      <c r="DV4" s="117">
        <f>'Scope 3 Yearly'!DV45</f>
        <v>0.28180483832769698</v>
      </c>
      <c r="DW4" s="117">
        <f>'Scope 3 Yearly'!DW45</f>
        <v>0.25486792822419391</v>
      </c>
      <c r="DX4" s="117">
        <f>'Scope 3 Yearly'!DX45</f>
        <v>0.23203529049080884</v>
      </c>
      <c r="DY4" s="117">
        <f>'Scope 3 Yearly'!DY45</f>
        <v>0.21223580348349244</v>
      </c>
      <c r="DZ4" s="117">
        <f>'Scope 3 Yearly'!DZ45</f>
        <v>0.19468816006529255</v>
      </c>
    </row>
    <row r="5" spans="1:165">
      <c r="A5" t="s">
        <v>2</v>
      </c>
      <c r="C5" s="5" t="s">
        <v>266</v>
      </c>
      <c r="D5" s="117">
        <f>'Scope 3 Yearly'!D68</f>
        <v>1.1256853262482789</v>
      </c>
      <c r="E5" s="117">
        <f>'Scope 3 Yearly'!E68</f>
        <v>1.1402106917181514</v>
      </c>
      <c r="F5" s="117">
        <f>'Scope 3 Yearly'!F68</f>
        <v>1.1539512467056545</v>
      </c>
      <c r="G5" s="117">
        <f>'Scope 3 Yearly'!G68</f>
        <v>1.1668137213578866</v>
      </c>
      <c r="H5" s="117">
        <f>'Scope 3 Yearly'!H68</f>
        <v>1.1788178055036127</v>
      </c>
      <c r="I5" s="117">
        <f>'Scope 3 Yearly'!I68</f>
        <v>1.1898692331960397</v>
      </c>
      <c r="J5" s="117">
        <f>'Scope 3 Yearly'!J68</f>
        <v>1.1994850033980486</v>
      </c>
      <c r="K5" s="117">
        <f>'Scope 3 Yearly'!K68</f>
        <v>1.2076060861886706</v>
      </c>
      <c r="L5" s="117">
        <f>'Scope 3 Yearly'!L68</f>
        <v>1.2136558983428345</v>
      </c>
      <c r="M5" s="117">
        <f>'Scope 3 Yearly'!M68</f>
        <v>1.21664951864795</v>
      </c>
      <c r="N5" s="117">
        <f>'Scope 3 Yearly'!N68</f>
        <v>1.2150002929036305</v>
      </c>
      <c r="O5" s="117">
        <f>'Scope 3 Yearly'!O68</f>
        <v>1.2079658629777272</v>
      </c>
      <c r="P5" s="117">
        <f>'Scope 3 Yearly'!P68</f>
        <v>1.190587196251029</v>
      </c>
      <c r="Q5" s="117">
        <f>'Scope 3 Yearly'!Q68</f>
        <v>1.1591744294357871</v>
      </c>
      <c r="R5" s="117">
        <f>'Scope 3 Yearly'!R68</f>
        <v>1.1104108476651766</v>
      </c>
      <c r="S5" s="117">
        <f>'Scope 3 Yearly'!S68</f>
        <v>1.042979654291178</v>
      </c>
      <c r="T5" s="117">
        <f>'Scope 3 Yearly'!T68</f>
        <v>0.9587592472691624</v>
      </c>
      <c r="U5" s="117">
        <f>'Scope 3 Yearly'!U68</f>
        <v>0.86280218297325484</v>
      </c>
      <c r="V5" s="117">
        <f>'Scope 3 Yearly'!V68</f>
        <v>0.76239411162999005</v>
      </c>
      <c r="W5" s="117">
        <f>'Scope 3 Yearly'!W68</f>
        <v>0.6645781183230266</v>
      </c>
      <c r="X5" s="117">
        <f>'Scope 3 Yearly'!X68</f>
        <v>0.57474753349168473</v>
      </c>
      <c r="Y5" s="117">
        <f>'Scope 3 Yearly'!Y68</f>
        <v>0.49361308588045905</v>
      </c>
      <c r="Z5" s="117">
        <f>'Scope 3 Yearly'!Z68</f>
        <v>0.42480261850815726</v>
      </c>
      <c r="AA5" s="117">
        <f>'Scope 3 Yearly'!AA68</f>
        <v>0.36727143471535656</v>
      </c>
      <c r="AB5" s="117">
        <f>'Scope 3 Yearly'!AB68</f>
        <v>0.31925957439171815</v>
      </c>
      <c r="AC5" s="117">
        <f>'Scope 3 Yearly'!AC68</f>
        <v>0.27885586161827891</v>
      </c>
      <c r="AD5" s="117">
        <f>'Scope 3 Yearly'!AD68</f>
        <v>0.24430323591133565</v>
      </c>
      <c r="AE5" s="117">
        <f>'Scope 3 Yearly'!AE68</f>
        <v>0.21413038082217989</v>
      </c>
      <c r="AF5" s="117">
        <f>'Scope 3 Yearly'!AF68</f>
        <v>0.18704999420612067</v>
      </c>
      <c r="AG5" s="117">
        <f>'Scope 3 Yearly'!AG68</f>
        <v>0.16211182494545945</v>
      </c>
      <c r="AH5" s="117">
        <f>'Scope 3 Yearly'!AH68</f>
        <v>0.13865744364735383</v>
      </c>
      <c r="AI5" s="117"/>
      <c r="AJ5" s="117">
        <f>'Scope 3 Yearly'!AJ68</f>
        <v>1.1256853262482789</v>
      </c>
      <c r="AK5" s="117">
        <f>'Scope 3 Yearly'!AK68</f>
        <v>1.1404097360348926</v>
      </c>
      <c r="AL5" s="117">
        <f>'Scope 3 Yearly'!AL68</f>
        <v>1.1544056651032066</v>
      </c>
      <c r="AM5" s="117">
        <f>'Scope 3 Yearly'!AM68</f>
        <v>1.1675758517645884</v>
      </c>
      <c r="AN5" s="117">
        <f>'Scope 3 Yearly'!AN68</f>
        <v>1.1799471301450632</v>
      </c>
      <c r="AO5" s="117">
        <f>'Scope 3 Yearly'!AO68</f>
        <v>1.1914292572979117</v>
      </c>
      <c r="AP5" s="117">
        <f>'Scope 3 Yearly'!AP68</f>
        <v>1.2019286086836205</v>
      </c>
      <c r="AQ5" s="117">
        <f>'Scope 3 Yearly'!AQ68</f>
        <v>1.2110860057968893</v>
      </c>
      <c r="AR5" s="117">
        <f>'Scope 3 Yearly'!AR68</f>
        <v>1.2183267737267274</v>
      </c>
      <c r="AS5" s="117">
        <f>'Scope 3 Yearly'!AS68</f>
        <v>1.2226558488538617</v>
      </c>
      <c r="AT5" s="117">
        <f>'Scope 3 Yearly'!AT68</f>
        <v>1.2224546101379121</v>
      </c>
      <c r="AU5" s="117">
        <f>'Scope 3 Yearly'!AU68</f>
        <v>1.2171855646168297</v>
      </c>
      <c r="AV5" s="117">
        <f>'Scope 3 Yearly'!AV68</f>
        <v>1.2014535709482597</v>
      </c>
      <c r="AW5" s="117">
        <f>'Scope 3 Yearly'!AW68</f>
        <v>1.1715676314847614</v>
      </c>
      <c r="AX5" s="117">
        <f>'Scope 3 Yearly'!AX68</f>
        <v>1.1239160865187374</v>
      </c>
      <c r="AY5" s="117">
        <f>'Scope 3 Yearly'!AY68</f>
        <v>1.0570071230265738</v>
      </c>
      <c r="AZ5" s="117">
        <f>'Scope 3 Yearly'!AZ68</f>
        <v>0.97257669560962723</v>
      </c>
      <c r="BA5" s="117">
        <f>'Scope 3 Yearly'!BA68</f>
        <v>0.87582687074275012</v>
      </c>
      <c r="BB5" s="117">
        <f>'Scope 3 Yearly'!BB68</f>
        <v>0.77422557030141936</v>
      </c>
      <c r="BC5" s="117">
        <f>'Scope 3 Yearly'!BC68</f>
        <v>0.67506369560266011</v>
      </c>
      <c r="BD5" s="117">
        <f>'Scope 3 Yearly'!BD68</f>
        <v>0.58396072413253719</v>
      </c>
      <c r="BE5" s="117">
        <f>'Scope 3 Yearly'!BE68</f>
        <v>0.50200530811466892</v>
      </c>
      <c r="BF5" s="117">
        <f>'Scope 3 Yearly'!BF68</f>
        <v>0.43266127453543313</v>
      </c>
      <c r="BG5" s="117">
        <f>'Scope 3 Yearly'!BG68</f>
        <v>0.37501378371782068</v>
      </c>
      <c r="BH5" s="117">
        <f>'Scope 3 Yearly'!BH68</f>
        <v>0.32728768514243201</v>
      </c>
      <c r="BI5" s="117">
        <f>'Scope 3 Yearly'!BI68</f>
        <v>0.28756882460045918</v>
      </c>
      <c r="BJ5" s="117">
        <f>'Scope 3 Yearly'!BJ68</f>
        <v>0.25410943799656605</v>
      </c>
      <c r="BK5" s="117">
        <f>'Scope 3 Yearly'!BK68</f>
        <v>0.22540101957637348</v>
      </c>
      <c r="BL5" s="117">
        <f>'Scope 3 Yearly'!BL68</f>
        <v>0.20015514879826757</v>
      </c>
      <c r="BM5" s="117">
        <f>'Scope 3 Yearly'!BM68</f>
        <v>0.17741751901047181</v>
      </c>
      <c r="BN5" s="117">
        <f>'Scope 3 Yearly'!BN68</f>
        <v>0.15652199183077392</v>
      </c>
      <c r="BO5" s="117"/>
      <c r="BP5" s="117">
        <f>'Scope 3 Yearly'!BP68</f>
        <v>1.1257126111156224</v>
      </c>
      <c r="BQ5" s="117">
        <f>'Scope 3 Yearly'!BQ68</f>
        <v>1.1275711812463132</v>
      </c>
      <c r="BR5" s="117">
        <f>'Scope 3 Yearly'!BR68</f>
        <v>1.1293767965083532</v>
      </c>
      <c r="BS5" s="117">
        <f>'Scope 3 Yearly'!BS68</f>
        <v>1.1311280007208757</v>
      </c>
      <c r="BT5" s="117">
        <f>'Scope 3 Yearly'!BT68</f>
        <v>1.1328233053148915</v>
      </c>
      <c r="BU5" s="117">
        <f>'Scope 3 Yearly'!BU68</f>
        <v>1.1344611886348714</v>
      </c>
      <c r="BV5" s="117">
        <f>'Scope 3 Yearly'!BV68</f>
        <v>1.1360400952255296</v>
      </c>
      <c r="BW5" s="117">
        <f>'Scope 3 Yearly'!BW68</f>
        <v>1.1375584351035051</v>
      </c>
      <c r="BX5" s="117">
        <f>'Scope 3 Yearly'!BX68</f>
        <v>1.1390145830136262</v>
      </c>
      <c r="BY5" s="117">
        <f>'Scope 3 Yearly'!BY68</f>
        <v>1.1404068776694336</v>
      </c>
      <c r="BZ5" s="117">
        <f>'Scope 3 Yearly'!BZ68</f>
        <v>1.1417336209776381</v>
      </c>
      <c r="CA5" s="117">
        <f>'Scope 3 Yearly'!CA68</f>
        <v>1.1429930772461776</v>
      </c>
      <c r="CB5" s="117">
        <f>'Scope 3 Yearly'!CB68</f>
        <v>1.1441834723755306</v>
      </c>
      <c r="CC5" s="117">
        <f>'Scope 3 Yearly'!CC68</f>
        <v>1.145302993032939</v>
      </c>
      <c r="CD5" s="117">
        <f>'Scope 3 Yearly'!CD68</f>
        <v>1.1463497858091889</v>
      </c>
      <c r="CE5" s="117">
        <f>'Scope 3 Yearly'!CE68</f>
        <v>1.1473219563575787</v>
      </c>
      <c r="CF5" s="117">
        <f>'Scope 3 Yearly'!CF68</f>
        <v>1.1482175685147109</v>
      </c>
      <c r="CG5" s="117">
        <f>'Scope 3 Yearly'!CG68</f>
        <v>1.1490346434027292</v>
      </c>
      <c r="CH5" s="117">
        <f>'Scope 3 Yearly'!CH68</f>
        <v>1.1497711585126131</v>
      </c>
      <c r="CI5" s="117">
        <f>'Scope 3 Yearly'!CI68</f>
        <v>1.1504250467681392</v>
      </c>
      <c r="CJ5" s="117">
        <f>'Scope 3 Yearly'!CJ68</f>
        <v>1.1509941955701073</v>
      </c>
      <c r="CK5" s="117">
        <f>'Scope 3 Yearly'!CK68</f>
        <v>1.1514764458204221</v>
      </c>
      <c r="CL5" s="117">
        <f>'Scope 3 Yearly'!CL68</f>
        <v>1.15186959092561</v>
      </c>
      <c r="CM5" s="117">
        <f>'Scope 3 Yearly'!CM68</f>
        <v>1.152171375779353</v>
      </c>
      <c r="CN5" s="117">
        <f>'Scope 3 Yearly'!CN68</f>
        <v>1.1523794957235929</v>
      </c>
      <c r="CO5" s="117">
        <f>'Scope 3 Yearly'!CO68</f>
        <v>1.152491595487771</v>
      </c>
      <c r="CP5" s="117">
        <f>'Scope 3 Yearly'!CP68</f>
        <v>1.1525052681057482</v>
      </c>
      <c r="CQ5" s="117">
        <f>'Scope 3 Yearly'!CQ68</f>
        <v>1.15241805380994</v>
      </c>
      <c r="CR5" s="117">
        <f>'Scope 3 Yearly'!CR68</f>
        <v>1.1522274389022009</v>
      </c>
      <c r="CS5" s="117">
        <f>'Scope 3 Yearly'!CS68</f>
        <v>1.1519308546009699</v>
      </c>
      <c r="CT5" s="117">
        <f>'Scope 3 Yearly'!CT68</f>
        <v>1.1515256758641941</v>
      </c>
      <c r="CV5" s="117">
        <f>'Scope 3 Yearly'!CV68</f>
        <v>1.1256853262482789</v>
      </c>
      <c r="CW5" s="117">
        <f>'Scope 3 Yearly'!CW68</f>
        <v>1.146129644744541</v>
      </c>
      <c r="CX5" s="117">
        <f>'Scope 3 Yearly'!CX68</f>
        <v>1.1663941048382322</v>
      </c>
      <c r="CY5" s="117">
        <f>'Scope 3 Yearly'!CY68</f>
        <v>1.1864433194862554</v>
      </c>
      <c r="CZ5" s="117">
        <f>'Scope 3 Yearly'!CZ68</f>
        <v>1.2062155494420477</v>
      </c>
      <c r="DA5" s="117">
        <f>'Scope 3 Yearly'!DA68</f>
        <v>1.2255988640485473</v>
      </c>
      <c r="DB5" s="117">
        <f>'Scope 3 Yearly'!DB68</f>
        <v>1.2443861889828414</v>
      </c>
      <c r="DC5" s="117">
        <f>'Scope 3 Yearly'!DC68</f>
        <v>1.2621993397027067</v>
      </c>
      <c r="DD5" s="117">
        <f>'Scope 3 Yearly'!DD68</f>
        <v>1.278358974371216</v>
      </c>
      <c r="DE5" s="117">
        <f>'Scope 3 Yearly'!DE68</f>
        <v>1.2916894553166629</v>
      </c>
      <c r="DF5" s="117">
        <f>'Scope 3 Yearly'!DF68</f>
        <v>1.30026716210851</v>
      </c>
      <c r="DG5" s="117">
        <f>'Scope 3 Yearly'!DG68</f>
        <v>1.300991506900816</v>
      </c>
      <c r="DH5" s="117">
        <f>'Scope 3 Yearly'!DH68</f>
        <v>1.2898956167283944</v>
      </c>
      <c r="DI5" s="117">
        <f>'Scope 3 Yearly'!DI68</f>
        <v>1.2622626413327236</v>
      </c>
      <c r="DJ5" s="117">
        <f>'Scope 3 Yearly'!DJ68</f>
        <v>1.2139559030811979</v>
      </c>
      <c r="DK5" s="117">
        <f>'Scope 3 Yearly'!DK68</f>
        <v>1.1431271469816933</v>
      </c>
      <c r="DL5" s="117">
        <f>'Scope 3 Yearly'!DL68</f>
        <v>1.0517636131969386</v>
      </c>
      <c r="DM5" s="117">
        <f>'Scope 3 Yearly'!DM68</f>
        <v>0.94586878296923838</v>
      </c>
      <c r="DN5" s="117">
        <f>'Scope 3 Yearly'!DN68</f>
        <v>0.83408560748795046</v>
      </c>
      <c r="DO5" s="117">
        <f>'Scope 3 Yearly'!DO68</f>
        <v>0.7249141334291066</v>
      </c>
      <c r="DP5" s="117">
        <f>'Scope 3 Yearly'!DP68</f>
        <v>0.62488646664501224</v>
      </c>
      <c r="DQ5" s="117">
        <f>'Scope 3 Yearly'!DQ68</f>
        <v>0.53822801213145555</v>
      </c>
      <c r="DR5" s="117">
        <f>'Scope 3 Yearly'!DR68</f>
        <v>0.4652873484808524</v>
      </c>
      <c r="DS5" s="117">
        <f>'Scope 3 Yearly'!DS68</f>
        <v>0.40520965080947402</v>
      </c>
      <c r="DT5" s="117">
        <f>'Scope 3 Yearly'!DT68</f>
        <v>0.35628255356979455</v>
      </c>
      <c r="DU5" s="117">
        <f>'Scope 3 Yearly'!DU68</f>
        <v>0.3164897559335057</v>
      </c>
      <c r="DV5" s="117">
        <f>'Scope 3 Yearly'!DV68</f>
        <v>0.28391347605834927</v>
      </c>
      <c r="DW5" s="117">
        <f>'Scope 3 Yearly'!DW68</f>
        <v>0.25689653393423989</v>
      </c>
      <c r="DX5" s="117">
        <f>'Scope 3 Yearly'!DX68</f>
        <v>0.23401565828599674</v>
      </c>
      <c r="DY5" s="117">
        <f>'Scope 3 Yearly'!DY68</f>
        <v>0.2141874864199336</v>
      </c>
      <c r="DZ5" s="117">
        <f>'Scope 3 Yearly'!DZ68</f>
        <v>0.19662315219223286</v>
      </c>
    </row>
    <row r="6" spans="1:165">
      <c r="A6" t="s">
        <v>198</v>
      </c>
      <c r="C6" s="5" t="s">
        <v>266</v>
      </c>
      <c r="D6" s="117">
        <f>'Scope 3 Yearly'!D91</f>
        <v>1.1027162796173982</v>
      </c>
      <c r="E6" s="117">
        <f>'Scope 3 Yearly'!E91</f>
        <v>1.1042531748081736</v>
      </c>
      <c r="F6" s="117">
        <f>'Scope 3 Yearly'!F91</f>
        <v>1.1052575822709287</v>
      </c>
      <c r="G6" s="117">
        <f>'Scope 3 Yearly'!G91</f>
        <v>1.1056474932403346</v>
      </c>
      <c r="H6" s="117">
        <f>'Scope 3 Yearly'!H91</f>
        <v>1.1054457400464424</v>
      </c>
      <c r="I6" s="117">
        <f>'Scope 3 Yearly'!I91</f>
        <v>1.104573480270046</v>
      </c>
      <c r="J6" s="117">
        <f>'Scope 3 Yearly'!J91</f>
        <v>1.1026036648175244</v>
      </c>
      <c r="K6" s="117">
        <f>'Scope 3 Yearly'!K91</f>
        <v>1.0995219340639717</v>
      </c>
      <c r="L6" s="117">
        <f>'Scope 3 Yearly'!L91</f>
        <v>1.0948653501233174</v>
      </c>
      <c r="M6" s="117">
        <f>'Scope 3 Yearly'!M91</f>
        <v>1.0878525296097776</v>
      </c>
      <c r="N6" s="117">
        <f>'Scope 3 Yearly'!N91</f>
        <v>1.077241129678532</v>
      </c>
      <c r="O6" s="117">
        <f>'Scope 3 Yearly'!O91</f>
        <v>1.0625172469621906</v>
      </c>
      <c r="P6" s="117">
        <f>'Scope 3 Yearly'!P91</f>
        <v>1.0397709768952761</v>
      </c>
      <c r="Q6" s="117">
        <f>'Scope 3 Yearly'!Q91</f>
        <v>1.006244335263595</v>
      </c>
      <c r="R6" s="117">
        <f>'Scope 3 Yearly'!R91</f>
        <v>0.95954932506308199</v>
      </c>
      <c r="S6" s="117">
        <f>'Scope 3 Yearly'!S91</f>
        <v>0.89891574963084542</v>
      </c>
      <c r="T6" s="117">
        <f>'Scope 3 Yearly'!T91</f>
        <v>0.82606857664819389</v>
      </c>
      <c r="U6" s="117">
        <f>'Scope 3 Yearly'!U91</f>
        <v>0.74510360169558632</v>
      </c>
      <c r="V6" s="117">
        <f>'Scope 3 Yearly'!V91</f>
        <v>0.661741743600605</v>
      </c>
      <c r="W6" s="117">
        <f>'Scope 3 Yearly'!W91</f>
        <v>0.58133173870949861</v>
      </c>
      <c r="X6" s="117">
        <f>'Scope 3 Yearly'!X91</f>
        <v>0.50785127189898871</v>
      </c>
      <c r="Y6" s="117">
        <f>'Scope 3 Yearly'!Y91</f>
        <v>0.44140136684619924</v>
      </c>
      <c r="Z6" s="117">
        <f>'Scope 3 Yearly'!Z91</f>
        <v>0.38485664756717625</v>
      </c>
      <c r="AA6" s="117">
        <f>'Scope 3 Yearly'!AA91</f>
        <v>0.33712471014630929</v>
      </c>
      <c r="AB6" s="117">
        <f>'Scope 3 Yearly'!AB91</f>
        <v>0.29672430116736648</v>
      </c>
      <c r="AC6" s="117">
        <f>'Scope 3 Yearly'!AC91</f>
        <v>0.26210770727363186</v>
      </c>
      <c r="AD6" s="117">
        <f>'Scope 3 Yearly'!AD91</f>
        <v>0.23188459823575347</v>
      </c>
      <c r="AE6" s="117">
        <f>'Scope 3 Yearly'!AE91</f>
        <v>0.20491225740718513</v>
      </c>
      <c r="AF6" s="117">
        <f>'Scope 3 Yearly'!AF91</f>
        <v>0.18017876826703605</v>
      </c>
      <c r="AG6" s="117">
        <f>'Scope 3 Yearly'!AG91</f>
        <v>0.15695105619192556</v>
      </c>
      <c r="AH6" s="117">
        <f>'Scope 3 Yearly'!AH91</f>
        <v>0.13473629015026217</v>
      </c>
      <c r="AI6" s="117"/>
      <c r="AJ6" s="117">
        <f>'Scope 3 Yearly'!AJ91</f>
        <v>1.1027162796173982</v>
      </c>
      <c r="AK6" s="117">
        <f>'Scope 3 Yearly'!AK91</f>
        <v>1.1044400706280166</v>
      </c>
      <c r="AL6" s="117">
        <f>'Scope 3 Yearly'!AL91</f>
        <v>1.1056768227620801</v>
      </c>
      <c r="AM6" s="117">
        <f>'Scope 3 Yearly'!AM91</f>
        <v>1.1063391410561039</v>
      </c>
      <c r="AN6" s="117">
        <f>'Scope 3 Yearly'!AN91</f>
        <v>1.1064554213164117</v>
      </c>
      <c r="AO6" s="117">
        <f>'Scope 3 Yearly'!AO91</f>
        <v>1.1059493084034033</v>
      </c>
      <c r="AP6" s="117">
        <f>'Scope 3 Yearly'!AP91</f>
        <v>1.1047413986820918</v>
      </c>
      <c r="AQ6" s="117">
        <f>'Scope 3 Yearly'!AQ91</f>
        <v>1.1025383821970138</v>
      </c>
      <c r="AR6" s="117">
        <f>'Scope 3 Yearly'!AR91</f>
        <v>1.0988760480740021</v>
      </c>
      <c r="AS6" s="117">
        <f>'Scope 3 Yearly'!AS91</f>
        <v>1.0929612914152609</v>
      </c>
      <c r="AT6" s="117">
        <f>'Scope 3 Yearly'!AT91</f>
        <v>1.0835215065853847</v>
      </c>
      <c r="AU6" s="117">
        <f>'Scope 3 Yearly'!AU91</f>
        <v>1.0702193703124816</v>
      </c>
      <c r="AV6" s="117">
        <f>'Scope 3 Yearly'!AV91</f>
        <v>1.0487678157279072</v>
      </c>
      <c r="AW6" s="117">
        <f>'Scope 3 Yearly'!AW91</f>
        <v>1.0164081623495378</v>
      </c>
      <c r="AX6" s="117">
        <f>'Scope 3 Yearly'!AX91</f>
        <v>0.97051175115372779</v>
      </c>
      <c r="AY6" s="117">
        <f>'Scope 3 Yearly'!AY91</f>
        <v>0.91017623707878026</v>
      </c>
      <c r="AZ6" s="117">
        <f>'Scope 3 Yearly'!AZ91</f>
        <v>0.83702659027357018</v>
      </c>
      <c r="BA6" s="117">
        <f>'Scope 3 Yearly'!BA91</f>
        <v>0.75530516104531631</v>
      </c>
      <c r="BB6" s="117">
        <f>'Scope 3 Yearly'!BB91</f>
        <v>0.67089962398145842</v>
      </c>
      <c r="BC6" s="117">
        <f>'Scope 3 Yearly'!BC91</f>
        <v>0.58937410225578646</v>
      </c>
      <c r="BD6" s="117">
        <f>'Scope 3 Yearly'!BD91</f>
        <v>0.51489614590390409</v>
      </c>
      <c r="BE6" s="117">
        <f>'Scope 3 Yearly'!BE91</f>
        <v>0.44790758342276088</v>
      </c>
      <c r="BF6" s="117">
        <f>'Scope 3 Yearly'!BF91</f>
        <v>0.3910982767708977</v>
      </c>
      <c r="BG6" s="117">
        <f>'Scope 3 Yearly'!BG91</f>
        <v>0.34349466702749765</v>
      </c>
      <c r="BH6" s="117">
        <f>'Scope 3 Yearly'!BH91</f>
        <v>0.30359845366893806</v>
      </c>
      <c r="BI6" s="117">
        <f>'Scope 3 Yearly'!BI91</f>
        <v>0.26985631393737552</v>
      </c>
      <c r="BJ6" s="117">
        <f>'Scope 3 Yearly'!BJ91</f>
        <v>0.24088615831516269</v>
      </c>
      <c r="BK6" s="117">
        <f>'Scope 3 Yearly'!BK91</f>
        <v>0.21551197341702821</v>
      </c>
      <c r="BL6" s="117">
        <f>'Scope 3 Yearly'!BL91</f>
        <v>0.19272302275848302</v>
      </c>
      <c r="BM6" s="117">
        <f>'Scope 3 Yearly'!BM91</f>
        <v>0.17178503823848945</v>
      </c>
      <c r="BN6" s="117">
        <f>'Scope 3 Yearly'!BN91</f>
        <v>0.15220062225360723</v>
      </c>
      <c r="BO6" s="117"/>
      <c r="BP6" s="117">
        <f>'Scope 3 Yearly'!BP91</f>
        <v>1.1027426086468513</v>
      </c>
      <c r="BQ6" s="117">
        <f>'Scope 3 Yearly'!BQ91</f>
        <v>1.1046551135980072</v>
      </c>
      <c r="BR6" s="117">
        <f>'Scope 3 Yearly'!BR91</f>
        <v>1.1065160640408787</v>
      </c>
      <c r="BS6" s="117">
        <f>'Scope 3 Yearly'!BS91</f>
        <v>1.1083240315544955</v>
      </c>
      <c r="BT6" s="117">
        <f>'Scope 3 Yearly'!BT91</f>
        <v>1.1100775558600244</v>
      </c>
      <c r="BU6" s="117">
        <f>'Scope 3 Yearly'!BU91</f>
        <v>1.1117751441324408</v>
      </c>
      <c r="BV6" s="117">
        <f>'Scope 3 Yearly'!BV91</f>
        <v>1.1134152702975912</v>
      </c>
      <c r="BW6" s="117">
        <f>'Scope 3 Yearly'!BW91</f>
        <v>1.1149963743143527</v>
      </c>
      <c r="BX6" s="117">
        <f>'Scope 3 Yearly'!BX91</f>
        <v>1.1165168614415717</v>
      </c>
      <c r="BY6" s="117">
        <f>'Scope 3 Yearly'!BY91</f>
        <v>1.1179751014894646</v>
      </c>
      <c r="BZ6" s="117">
        <f>'Scope 3 Yearly'!BZ91</f>
        <v>1.1193694280551614</v>
      </c>
      <c r="CA6" s="117">
        <f>'Scope 3 Yearly'!CA91</f>
        <v>1.1206981377420591</v>
      </c>
      <c r="CB6" s="117">
        <f>'Scope 3 Yearly'!CB91</f>
        <v>1.1219594893626439</v>
      </c>
      <c r="CC6" s="117">
        <f>'Scope 3 Yearly'!CC91</f>
        <v>1.1231517031244465</v>
      </c>
      <c r="CD6" s="117">
        <f>'Scope 3 Yearly'!CD91</f>
        <v>1.1242729597987728</v>
      </c>
      <c r="CE6" s="117">
        <f>'Scope 3 Yearly'!CE91</f>
        <v>1.1253213998718539</v>
      </c>
      <c r="CF6" s="117">
        <f>'Scope 3 Yearly'!CF91</f>
        <v>1.1262951226780473</v>
      </c>
      <c r="CG6" s="117">
        <f>'Scope 3 Yearly'!CG91</f>
        <v>1.127192185514724</v>
      </c>
      <c r="CH6" s="117">
        <f>'Scope 3 Yearly'!CH91</f>
        <v>1.1280106027384487</v>
      </c>
      <c r="CI6" s="117">
        <f>'Scope 3 Yearly'!CI91</f>
        <v>1.1287483448420754</v>
      </c>
      <c r="CJ6" s="117">
        <f>'Scope 3 Yearly'!CJ91</f>
        <v>1.129403337512356</v>
      </c>
      <c r="CK6" s="117">
        <f>'Scope 3 Yearly'!CK91</f>
        <v>1.1299734606676579</v>
      </c>
      <c r="CL6" s="117">
        <f>'Scope 3 Yearly'!CL91</f>
        <v>1.1304565474753796</v>
      </c>
      <c r="CM6" s="117">
        <f>'Scope 3 Yearly'!CM91</f>
        <v>1.1308503833486414</v>
      </c>
      <c r="CN6" s="117">
        <f>'Scope 3 Yearly'!CN91</f>
        <v>1.1311527049218224</v>
      </c>
      <c r="CO6" s="117">
        <f>'Scope 3 Yearly'!CO91</f>
        <v>1.1313611990045036</v>
      </c>
      <c r="CP6" s="117">
        <f>'Scope 3 Yearly'!CP91</f>
        <v>1.1314735015133697</v>
      </c>
      <c r="CQ6" s="117">
        <f>'Scope 3 Yearly'!CQ91</f>
        <v>1.1314871963816149</v>
      </c>
      <c r="CR6" s="117">
        <f>'Scope 3 Yearly'!CR91</f>
        <v>1.1313998144453832</v>
      </c>
      <c r="CS6" s="117">
        <f>'Scope 3 Yearly'!CS91</f>
        <v>1.1312088323067702</v>
      </c>
      <c r="CT6" s="117">
        <f>'Scope 3 Yearly'!CT91</f>
        <v>1.1309116711729013</v>
      </c>
      <c r="CV6" s="117">
        <f>'Scope 3 Yearly'!CV91</f>
        <v>1.1027162796173982</v>
      </c>
      <c r="CW6" s="117">
        <f>'Scope 3 Yearly'!CW91</f>
        <v>1.1098482770182783</v>
      </c>
      <c r="CX6" s="117">
        <f>'Scope 3 Yearly'!CX91</f>
        <v>1.1168197851042623</v>
      </c>
      <c r="CY6" s="117">
        <f>'Scope 3 Yearly'!CY91</f>
        <v>1.1236018820179401</v>
      </c>
      <c r="CZ6" s="117">
        <f>'Scope 3 Yearly'!CZ91</f>
        <v>1.1301435256258836</v>
      </c>
      <c r="DA6" s="117">
        <f>'Scope 3 Yearly'!DA91</f>
        <v>1.1363520520659336</v>
      </c>
      <c r="DB6" s="117">
        <f>'Scope 3 Yearly'!DB91</f>
        <v>1.1420566720061442</v>
      </c>
      <c r="DC6" s="117">
        <f>'Scope 3 Yearly'!DC91</f>
        <v>1.1469481284909402</v>
      </c>
      <c r="DD6" s="117">
        <f>'Scope 3 Yearly'!DD91</f>
        <v>1.1504761703250284</v>
      </c>
      <c r="DE6" s="117">
        <f>'Scope 3 Yearly'!DE91</f>
        <v>1.1516987270313348</v>
      </c>
      <c r="DF6" s="117">
        <f>'Scope 3 Yearly'!DF91</f>
        <v>1.1490926336978324</v>
      </c>
      <c r="DG6" s="117">
        <f>'Scope 3 Yearly'!DG91</f>
        <v>1.1402046934277235</v>
      </c>
      <c r="DH6" s="117">
        <f>'Scope 3 Yearly'!DH91</f>
        <v>1.1219832435414019</v>
      </c>
      <c r="DI6" s="117">
        <f>'Scope 3 Yearly'!DI91</f>
        <v>1.0908510329181662</v>
      </c>
      <c r="DJ6" s="117">
        <f>'Scope 3 Yearly'!DJ91</f>
        <v>1.0437965293433502</v>
      </c>
      <c r="DK6" s="117">
        <f>'Scope 3 Yearly'!DK91</f>
        <v>0.9796901068310806</v>
      </c>
      <c r="DL6" s="117">
        <f>'Scope 3 Yearly'!DL91</f>
        <v>0.90042863465847411</v>
      </c>
      <c r="DM6" s="117">
        <f>'Scope 3 Yearly'!DM91</f>
        <v>0.81096645466117778</v>
      </c>
      <c r="DN6" s="117">
        <f>'Scope 3 Yearly'!DN91</f>
        <v>0.71817279372933818</v>
      </c>
      <c r="DO6" s="117">
        <f>'Scope 3 Yearly'!DO91</f>
        <v>0.62859138477852528</v>
      </c>
      <c r="DP6" s="117">
        <f>'Scope 3 Yearly'!DP91</f>
        <v>0.54710287715087735</v>
      </c>
      <c r="DQ6" s="117">
        <f>'Scope 3 Yearly'!DQ91</f>
        <v>0.47683231763995265</v>
      </c>
      <c r="DR6" s="117">
        <f>'Scope 3 Yearly'!DR91</f>
        <v>0.41769068216372807</v>
      </c>
      <c r="DS6" s="117">
        <f>'Scope 3 Yearly'!DS91</f>
        <v>0.36879622643902737</v>
      </c>
      <c r="DT6" s="117">
        <f>'Scope 3 Yearly'!DT91</f>
        <v>0.32867450258802078</v>
      </c>
      <c r="DU6" s="117">
        <f>'Scope 3 Yearly'!DU91</f>
        <v>0.29566760217664134</v>
      </c>
      <c r="DV6" s="117">
        <f>'Scope 3 Yearly'!DV91</f>
        <v>0.26823794816348479</v>
      </c>
      <c r="DW6" s="117">
        <f>'Scope 3 Yearly'!DW91</f>
        <v>0.24507809321697688</v>
      </c>
      <c r="DX6" s="117">
        <f>'Scope 3 Yearly'!DX91</f>
        <v>0.22506368664304405</v>
      </c>
      <c r="DY6" s="117">
        <f>'Scope 3 Yearly'!DY91</f>
        <v>0.20735214189811751</v>
      </c>
      <c r="DZ6" s="117">
        <f>'Scope 3 Yearly'!DZ91</f>
        <v>0.19134221436136678</v>
      </c>
    </row>
    <row r="7" spans="1:165">
      <c r="A7" t="s">
        <v>89</v>
      </c>
      <c r="C7" s="5" t="s">
        <v>266</v>
      </c>
      <c r="D7" s="117">
        <f>'Scope 3 Yearly'!D114</f>
        <v>1.355713044699014</v>
      </c>
      <c r="E7" s="117">
        <f>'Scope 3 Yearly'!E114</f>
        <v>1.3555760772721885</v>
      </c>
      <c r="F7" s="117">
        <f>'Scope 3 Yearly'!F114</f>
        <v>1.3549249581592935</v>
      </c>
      <c r="G7" s="117">
        <f>'Scope 3 Yearly'!G114</f>
        <v>1.3536601542415461</v>
      </c>
      <c r="H7" s="117">
        <f>'Scope 3 Yearly'!H114</f>
        <v>1.3518664481362559</v>
      </c>
      <c r="I7" s="117">
        <f>'Scope 3 Yearly'!I114</f>
        <v>1.3495209829324983</v>
      </c>
      <c r="J7" s="117">
        <f>'Scope 3 Yearly'!J114</f>
        <v>1.346228889924528</v>
      </c>
      <c r="K7" s="117">
        <f>'Scope 3 Yearly'!K114</f>
        <v>1.3421867628408142</v>
      </c>
      <c r="L7" s="117">
        <f>'Scope 3 Yearly'!L114</f>
        <v>1.3371753391937307</v>
      </c>
      <c r="M7" s="117">
        <f>'Scope 3 Yearly'!M114</f>
        <v>1.3307689668623321</v>
      </c>
      <c r="N7" s="117">
        <f>'Scope 3 Yearly'!N114</f>
        <v>1.3221956909772612</v>
      </c>
      <c r="O7" s="117">
        <f>'Scope 3 Yearly'!O114</f>
        <v>1.3120027034953263</v>
      </c>
      <c r="P7" s="117">
        <f>'Scope 3 Yearly'!P114</f>
        <v>1.296197593109746</v>
      </c>
      <c r="Q7" s="117">
        <f>'Scope 3 Yearly'!Q114</f>
        <v>1.2720911720682735</v>
      </c>
      <c r="R7" s="117">
        <f>'Scope 3 Yearly'!R114</f>
        <v>1.2365966701473334</v>
      </c>
      <c r="S7" s="117">
        <f>'Scope 3 Yearly'!S114</f>
        <v>1.1873722872919195</v>
      </c>
      <c r="T7" s="117">
        <f>'Scope 3 Yearly'!T114</f>
        <v>1.123874739253222</v>
      </c>
      <c r="U7" s="117">
        <f>'Scope 3 Yearly'!U114</f>
        <v>1.0478134135316466</v>
      </c>
      <c r="V7" s="117">
        <f>'Scope 3 Yearly'!V114</f>
        <v>0.96318854913570506</v>
      </c>
      <c r="W7" s="117">
        <f>'Scope 3 Yearly'!W114</f>
        <v>0.87467267446865882</v>
      </c>
      <c r="X7" s="117">
        <f>'Scope 3 Yearly'!X114</f>
        <v>0.78664840802283309</v>
      </c>
      <c r="Y7" s="117">
        <f>'Scope 3 Yearly'!Y114</f>
        <v>0.69888389792488037</v>
      </c>
      <c r="Z7" s="117">
        <f>'Scope 3 Yearly'!Z114</f>
        <v>0.61699672753419021</v>
      </c>
      <c r="AA7" s="117">
        <f>'Scope 3 Yearly'!AA114</f>
        <v>0.54169233363017344</v>
      </c>
      <c r="AB7" s="117">
        <f>'Scope 3 Yearly'!AB114</f>
        <v>0.47258571507281616</v>
      </c>
      <c r="AC7" s="117">
        <f>'Scope 3 Yearly'!AC114</f>
        <v>0.40895534376751624</v>
      </c>
      <c r="AD7" s="117">
        <f>'Scope 3 Yearly'!AD114</f>
        <v>0.34998974361284207</v>
      </c>
      <c r="AE7" s="117">
        <f>'Scope 3 Yearly'!AE114</f>
        <v>0.29491639375881334</v>
      </c>
      <c r="AF7" s="117">
        <f>'Scope 3 Yearly'!AF114</f>
        <v>0.24292633004626532</v>
      </c>
      <c r="AG7" s="117">
        <f>'Scope 3 Yearly'!AG114</f>
        <v>0.19341306073609055</v>
      </c>
      <c r="AH7" s="117">
        <f>'Scope 3 Yearly'!AH114</f>
        <v>0.1459567967648947</v>
      </c>
      <c r="AI7" s="117"/>
      <c r="AJ7" s="117">
        <f>'Scope 3 Yearly'!AJ114</f>
        <v>1.355713044699014</v>
      </c>
      <c r="AK7" s="117">
        <f>'Scope 3 Yearly'!AK114</f>
        <v>1.3558478842806612</v>
      </c>
      <c r="AL7" s="117">
        <f>'Scope 3 Yearly'!AL114</f>
        <v>1.3555245665829536</v>
      </c>
      <c r="AM7" s="117">
        <f>'Scope 3 Yearly'!AM114</f>
        <v>1.3546375900725232</v>
      </c>
      <c r="AN7" s="117">
        <f>'Scope 3 Yearly'!AN114</f>
        <v>1.3532779526905352</v>
      </c>
      <c r="AO7" s="117">
        <f>'Scope 3 Yearly'!AO114</f>
        <v>1.3514257745949931</v>
      </c>
      <c r="AP7" s="117">
        <f>'Scope 3 Yearly'!AP114</f>
        <v>1.3491357914625386</v>
      </c>
      <c r="AQ7" s="117">
        <f>'Scope 3 Yearly'!AQ114</f>
        <v>1.3462437726469214</v>
      </c>
      <c r="AR7" s="117">
        <f>'Scope 3 Yearly'!AR114</f>
        <v>1.3425326727902882</v>
      </c>
      <c r="AS7" s="117">
        <f>'Scope 3 Yearly'!AS114</f>
        <v>1.3375705797169797</v>
      </c>
      <c r="AT7" s="117">
        <f>'Scope 3 Yearly'!AT114</f>
        <v>1.3305634937305264</v>
      </c>
      <c r="AU7" s="117">
        <f>'Scope 3 Yearly'!AU114</f>
        <v>1.3223079022311435</v>
      </c>
      <c r="AV7" s="117">
        <f>'Scope 3 Yearly'!AV114</f>
        <v>1.3083731268977259</v>
      </c>
      <c r="AW7" s="117">
        <f>'Scope 3 Yearly'!AW114</f>
        <v>1.2861304448941906</v>
      </c>
      <c r="AX7" s="117">
        <f>'Scope 3 Yearly'!AX114</f>
        <v>1.2522288060013498</v>
      </c>
      <c r="AY7" s="117">
        <f>'Scope 3 Yearly'!AY114</f>
        <v>1.2041730510764972</v>
      </c>
      <c r="AZ7" s="117">
        <f>'Scope 3 Yearly'!AZ114</f>
        <v>1.141250365177451</v>
      </c>
      <c r="BA7" s="117">
        <f>'Scope 3 Yearly'!BA114</f>
        <v>1.0652757967881668</v>
      </c>
      <c r="BB7" s="117">
        <f>'Scope 3 Yearly'!BB114</f>
        <v>0.98035360958416273</v>
      </c>
      <c r="BC7" s="117">
        <f>'Scope 3 Yearly'!BC114</f>
        <v>0.89132435659584464</v>
      </c>
      <c r="BD7" s="117">
        <f>'Scope 3 Yearly'!BD114</f>
        <v>0.80272996739575286</v>
      </c>
      <c r="BE7" s="117">
        <f>'Scope 3 Yearly'!BE114</f>
        <v>0.71469096724757231</v>
      </c>
      <c r="BF7" s="117">
        <f>'Scope 3 Yearly'!BF114</f>
        <v>0.63263546806819659</v>
      </c>
      <c r="BG7" s="117">
        <f>'Scope 3 Yearly'!BG114</f>
        <v>0.55737497700552263</v>
      </c>
      <c r="BH7" s="117">
        <f>'Scope 3 Yearly'!BH114</f>
        <v>0.48846516017775066</v>
      </c>
      <c r="BI7" s="117">
        <f>'Scope 3 Yearly'!BI114</f>
        <v>0.42515941622087566</v>
      </c>
      <c r="BJ7" s="117">
        <f>'Scope 3 Yearly'!BJ114</f>
        <v>0.36664370193081763</v>
      </c>
      <c r="BK7" s="117">
        <f>'Scope 3 Yearly'!BK114</f>
        <v>0.31206688148708539</v>
      </c>
      <c r="BL7" s="117">
        <f>'Scope 3 Yearly'!BL114</f>
        <v>0.26059268560565246</v>
      </c>
      <c r="BM7" s="117">
        <f>'Scope 3 Yearly'!BM114</f>
        <v>0.21157979543669025</v>
      </c>
      <c r="BN7" s="117">
        <f>'Scope 3 Yearly'!BN114</f>
        <v>0.16456636002970668</v>
      </c>
      <c r="BO7" s="117"/>
      <c r="BP7" s="117">
        <f>'Scope 3 Yearly'!BP114</f>
        <v>1.3557047209893112</v>
      </c>
      <c r="BQ7" s="117">
        <f>'Scope 3 Yearly'!BQ114</f>
        <v>1.3570232570833798</v>
      </c>
      <c r="BR7" s="117">
        <f>'Scope 3 Yearly'!BR114</f>
        <v>1.3582748168982339</v>
      </c>
      <c r="BS7" s="117">
        <f>'Scope 3 Yearly'!BS114</f>
        <v>1.3594576663010509</v>
      </c>
      <c r="BT7" s="117">
        <f>'Scope 3 Yearly'!BT114</f>
        <v>1.3605700334615443</v>
      </c>
      <c r="BU7" s="117">
        <f>'Scope 3 Yearly'!BU114</f>
        <v>1.3616101080525365</v>
      </c>
      <c r="BV7" s="117">
        <f>'Scope 3 Yearly'!BV114</f>
        <v>1.362576040433801</v>
      </c>
      <c r="BW7" s="117">
        <f>'Scope 3 Yearly'!BW114</f>
        <v>1.3634659408188567</v>
      </c>
      <c r="BX7" s="117">
        <f>'Scope 3 Yearly'!BX114</f>
        <v>1.3642778784243395</v>
      </c>
      <c r="BY7" s="117">
        <f>'Scope 3 Yearly'!BY114</f>
        <v>1.3650098806016067</v>
      </c>
      <c r="BZ7" s="117">
        <f>'Scope 3 Yearly'!BZ114</f>
        <v>1.3656599319502027</v>
      </c>
      <c r="CA7" s="117">
        <f>'Scope 3 Yearly'!CA114</f>
        <v>1.3662259734128117</v>
      </c>
      <c r="CB7" s="117">
        <f>'Scope 3 Yearly'!CB114</f>
        <v>1.3667059013513196</v>
      </c>
      <c r="CC7" s="117">
        <f>'Scope 3 Yearly'!CC114</f>
        <v>1.3670975666035923</v>
      </c>
      <c r="CD7" s="117">
        <f>'Scope 3 Yearly'!CD114</f>
        <v>1.3673987735205761</v>
      </c>
      <c r="CE7" s="117">
        <f>'Scope 3 Yearly'!CE114</f>
        <v>1.3676072789833134</v>
      </c>
      <c r="CF7" s="117">
        <f>'Scope 3 Yearly'!CF114</f>
        <v>1.3677207913994618</v>
      </c>
      <c r="CG7" s="117">
        <f>'Scope 3 Yearly'!CG114</f>
        <v>1.3677369696788966</v>
      </c>
      <c r="CH7" s="117">
        <f>'Scope 3 Yearly'!CH114</f>
        <v>1.3676534221879604</v>
      </c>
      <c r="CI7" s="117">
        <f>'Scope 3 Yearly'!CI114</f>
        <v>1.3674677056819311</v>
      </c>
      <c r="CJ7" s="117">
        <f>'Scope 3 Yearly'!CJ114</f>
        <v>1.3671773242152487</v>
      </c>
      <c r="CK7" s="117">
        <f>'Scope 3 Yearly'!CK114</f>
        <v>1.366779728029053</v>
      </c>
      <c r="CL7" s="117">
        <f>'Scope 3 Yearly'!CL114</f>
        <v>1.3662723124155638</v>
      </c>
      <c r="CM7" s="117">
        <f>'Scope 3 Yearly'!CM114</f>
        <v>1.3656524165588269</v>
      </c>
      <c r="CN7" s="117">
        <f>'Scope 3 Yearly'!CN114</f>
        <v>1.3649173223513398</v>
      </c>
      <c r="CO7" s="117">
        <f>'Scope 3 Yearly'!CO114</f>
        <v>1.3640642531860641</v>
      </c>
      <c r="CP7" s="117">
        <f>'Scope 3 Yearly'!CP114</f>
        <v>1.3630903727233208</v>
      </c>
      <c r="CQ7" s="117">
        <f>'Scope 3 Yearly'!CQ114</f>
        <v>1.3619927836320493</v>
      </c>
      <c r="CR7" s="117">
        <f>'Scope 3 Yearly'!CR114</f>
        <v>1.360768526304907</v>
      </c>
      <c r="CS7" s="117">
        <f>'Scope 3 Yearly'!CS114</f>
        <v>1.3594145775466728</v>
      </c>
      <c r="CT7" s="117">
        <f>'Scope 3 Yearly'!CT114</f>
        <v>1.3579278492354101</v>
      </c>
      <c r="CV7" s="117">
        <f>'Scope 3 Yearly'!CV114</f>
        <v>1.355713044699014</v>
      </c>
      <c r="CW7" s="117">
        <f>'Scope 3 Yearly'!CW114</f>
        <v>1.3634347152908914</v>
      </c>
      <c r="CX7" s="117">
        <f>'Scope 3 Yearly'!CX114</f>
        <v>1.3710025512426107</v>
      </c>
      <c r="CY7" s="117">
        <f>'Scope 3 Yearly'!CY114</f>
        <v>1.3784070679402305</v>
      </c>
      <c r="CZ7" s="117">
        <f>'Scope 3 Yearly'!CZ114</f>
        <v>1.3856320669093061</v>
      </c>
      <c r="DA7" s="117">
        <f>'Scope 3 Yearly'!DA114</f>
        <v>1.3926459819019714</v>
      </c>
      <c r="DB7" s="117">
        <f>'Scope 3 Yearly'!DB114</f>
        <v>1.3993823032763801</v>
      </c>
      <c r="DC7" s="117">
        <f>'Scope 3 Yearly'!DC114</f>
        <v>1.4057040597283013</v>
      </c>
      <c r="DD7" s="117">
        <f>'Scope 3 Yearly'!DD114</f>
        <v>1.4113326215762099</v>
      </c>
      <c r="DE7" s="117">
        <f>'Scope 3 Yearly'!DE114</f>
        <v>1.4157270185109108</v>
      </c>
      <c r="DF7" s="117">
        <f>'Scope 3 Yearly'!DF114</f>
        <v>1.4179015420814534</v>
      </c>
      <c r="DG7" s="117">
        <f>'Scope 3 Yearly'!DG114</f>
        <v>1.4159994906745925</v>
      </c>
      <c r="DH7" s="117">
        <f>'Scope 3 Yearly'!DH114</f>
        <v>1.407477747122057</v>
      </c>
      <c r="DI7" s="117">
        <f>'Scope 3 Yearly'!DI114</f>
        <v>1.3888253076041117</v>
      </c>
      <c r="DJ7" s="117">
        <f>'Scope 3 Yearly'!DJ114</f>
        <v>1.3562831191785176</v>
      </c>
      <c r="DK7" s="117">
        <f>'Scope 3 Yearly'!DK114</f>
        <v>1.3069371215401073</v>
      </c>
      <c r="DL7" s="117">
        <f>'Scope 3 Yearly'!DL114</f>
        <v>1.2400794105234387</v>
      </c>
      <c r="DM7" s="117">
        <f>'Scope 3 Yearly'!DM114</f>
        <v>1.1579227048987284</v>
      </c>
      <c r="DN7" s="117">
        <f>'Scope 3 Yearly'!DN114</f>
        <v>1.0653235673496633</v>
      </c>
      <c r="DO7" s="117">
        <f>'Scope 3 Yearly'!DO114</f>
        <v>0.96801041243152164</v>
      </c>
      <c r="DP7" s="117">
        <f>'Scope 3 Yearly'!DP114</f>
        <v>0.87127408600607115</v>
      </c>
      <c r="DQ7" s="117">
        <f>'Scope 3 Yearly'!DQ114</f>
        <v>0.77960570084598413</v>
      </c>
      <c r="DR7" s="117">
        <f>'Scope 3 Yearly'!DR114</f>
        <v>0.69429164252954922</v>
      </c>
      <c r="DS7" s="117">
        <f>'Scope 3 Yearly'!DS114</f>
        <v>0.61588800151099843</v>
      </c>
      <c r="DT7" s="117">
        <f>'Scope 3 Yearly'!DT114</f>
        <v>0.5441230055856211</v>
      </c>
      <c r="DU7" s="117">
        <f>'Scope 3 Yearly'!DU114</f>
        <v>0.47823602153713424</v>
      </c>
      <c r="DV7" s="117">
        <f>'Scope 3 Yearly'!DV114</f>
        <v>0.41731714261697694</v>
      </c>
      <c r="DW7" s="117">
        <f>'Scope 3 Yearly'!DW114</f>
        <v>0.36047127053654765</v>
      </c>
      <c r="DX7" s="117">
        <f>'Scope 3 Yearly'!DX114</f>
        <v>0.30681247480571538</v>
      </c>
      <c r="DY7" s="117">
        <f>'Scope 3 Yearly'!DY114</f>
        <v>0.25564540495989058</v>
      </c>
      <c r="DZ7" s="117">
        <f>'Scope 3 Yearly'!DZ114</f>
        <v>0.20645378750091514</v>
      </c>
    </row>
    <row r="8" spans="1:165">
      <c r="A8" t="s">
        <v>101</v>
      </c>
      <c r="C8" s="5" t="s">
        <v>266</v>
      </c>
      <c r="D8" s="117">
        <f>'Scope 3 Yearly'!D137</f>
        <v>1.1070723859065048</v>
      </c>
      <c r="E8" s="117">
        <f>'Scope 3 Yearly'!E137</f>
        <v>1.1174850438785346</v>
      </c>
      <c r="F8" s="117">
        <f>'Scope 3 Yearly'!F137</f>
        <v>1.1272201312789114</v>
      </c>
      <c r="G8" s="117">
        <f>'Scope 3 Yearly'!G137</f>
        <v>1.1362102769720996</v>
      </c>
      <c r="H8" s="117">
        <f>'Scope 3 Yearly'!H137</f>
        <v>1.1445119255288032</v>
      </c>
      <c r="I8" s="117">
        <f>'Scope 3 Yearly'!I137</f>
        <v>1.152101232813451</v>
      </c>
      <c r="J8" s="117">
        <f>'Scope 3 Yearly'!J137</f>
        <v>1.158629052112722</v>
      </c>
      <c r="K8" s="117">
        <f>'Scope 3 Yearly'!K137</f>
        <v>1.1642389651241607</v>
      </c>
      <c r="L8" s="117">
        <f>'Scope 3 Yearly'!L137</f>
        <v>1.1686999768682447</v>
      </c>
      <c r="M8" s="117">
        <f>'Scope 3 Yearly'!M137</f>
        <v>1.1715672364889613</v>
      </c>
      <c r="N8" s="117">
        <f>'Scope 3 Yearly'!N137</f>
        <v>1.1720390548056216</v>
      </c>
      <c r="O8" s="117">
        <f>'Scope 3 Yearly'!O137</f>
        <v>1.1703183895118701</v>
      </c>
      <c r="P8" s="117">
        <f>'Scope 3 Yearly'!P137</f>
        <v>1.1627023277546902</v>
      </c>
      <c r="Q8" s="117">
        <f>'Scope 3 Yearly'!Q137</f>
        <v>1.1464447101446251</v>
      </c>
      <c r="R8" s="117">
        <f>'Scope 3 Yearly'!R137</f>
        <v>1.1184464906521139</v>
      </c>
      <c r="S8" s="117">
        <f>'Scope 3 Yearly'!S137</f>
        <v>1.0763776796757145</v>
      </c>
      <c r="T8" s="117">
        <f>'Scope 3 Yearly'!T137</f>
        <v>1.0197531859774658</v>
      </c>
      <c r="U8" s="117">
        <f>'Scope 3 Yearly'!U137</f>
        <v>0.95038579179118787</v>
      </c>
      <c r="V8" s="117">
        <f>'Scope 3 Yearly'!V137</f>
        <v>0.87237839079748036</v>
      </c>
      <c r="W8" s="117">
        <f>'Scope 3 Yearly'!W137</f>
        <v>0.79050023620586063</v>
      </c>
      <c r="X8" s="117">
        <f>'Scope 3 Yearly'!X137</f>
        <v>0.70918901864220973</v>
      </c>
      <c r="Y8" s="117">
        <f>'Scope 3 Yearly'!Y137</f>
        <v>0.62862377594678065</v>
      </c>
      <c r="Z8" s="117">
        <f>'Scope 3 Yearly'!Z137</f>
        <v>0.55403244143984176</v>
      </c>
      <c r="AA8" s="117">
        <f>'Scope 3 Yearly'!AA137</f>
        <v>0.48597214457469928</v>
      </c>
      <c r="AB8" s="117">
        <f>'Scope 3 Yearly'!AB137</f>
        <v>0.42402608042957968</v>
      </c>
      <c r="AC8" s="117">
        <f>'Scope 3 Yearly'!AC137</f>
        <v>0.36743578175695729</v>
      </c>
      <c r="AD8" s="117">
        <f>'Scope 3 Yearly'!AD137</f>
        <v>0.31535443133401181</v>
      </c>
      <c r="AE8" s="117">
        <f>'Scope 3 Yearly'!AE137</f>
        <v>0.2669822473310095</v>
      </c>
      <c r="AF8" s="117">
        <f>'Scope 3 Yearly'!AF137</f>
        <v>0.22149637421313295</v>
      </c>
      <c r="AG8" s="117">
        <f>'Scope 3 Yearly'!AG137</f>
        <v>0.1782763151454787</v>
      </c>
      <c r="AH8" s="117">
        <f>'Scope 3 Yearly'!AH137</f>
        <v>0.13688782429967505</v>
      </c>
      <c r="AI8" s="117"/>
      <c r="AJ8" s="117">
        <f>'Scope 3 Yearly'!AJ137</f>
        <v>1.1070723859065048</v>
      </c>
      <c r="AK8" s="117">
        <f>'Scope 3 Yearly'!AK137</f>
        <v>1.1176764101772696</v>
      </c>
      <c r="AL8" s="117">
        <f>'Scope 3 Yearly'!AL137</f>
        <v>1.1276552382385714</v>
      </c>
      <c r="AM8" s="117">
        <f>'Scope 3 Yearly'!AM137</f>
        <v>1.1369371426564512</v>
      </c>
      <c r="AN8" s="117">
        <f>'Scope 3 Yearly'!AN137</f>
        <v>1.1455853096550694</v>
      </c>
      <c r="AO8" s="117">
        <f>'Scope 3 Yearly'!AO137</f>
        <v>1.1535796970114509</v>
      </c>
      <c r="AP8" s="117">
        <f>'Scope 3 Yearly'!AP137</f>
        <v>1.16094366797619</v>
      </c>
      <c r="AQ8" s="117">
        <f>'Scope 3 Yearly'!AQ137</f>
        <v>1.1675329238567205</v>
      </c>
      <c r="AR8" s="117">
        <f>'Scope 3 Yearly'!AR137</f>
        <v>1.1731210101115681</v>
      </c>
      <c r="AS8" s="117">
        <f>'Scope 3 Yearly'!AS137</f>
        <v>1.1772593945066308</v>
      </c>
      <c r="AT8" s="117">
        <f>'Scope 3 Yearly'!AT137</f>
        <v>1.1791272698602817</v>
      </c>
      <c r="AU8" s="117">
        <f>'Scope 3 Yearly'!AU137</f>
        <v>1.1791452858433282</v>
      </c>
      <c r="AV8" s="117">
        <f>'Scope 3 Yearly'!AV137</f>
        <v>1.1732230382922157</v>
      </c>
      <c r="AW8" s="117">
        <f>'Scope 3 Yearly'!AW137</f>
        <v>1.1586523416711476</v>
      </c>
      <c r="AX8" s="117">
        <f>'Scope 3 Yearly'!AX137</f>
        <v>1.1320871724946686</v>
      </c>
      <c r="AY8" s="117">
        <f>'Scope 3 Yearly'!AY137</f>
        <v>1.0910466117359801</v>
      </c>
      <c r="AZ8" s="117">
        <f>'Scope 3 Yearly'!AZ137</f>
        <v>1.0348850310644113</v>
      </c>
      <c r="BA8" s="117">
        <f>'Scope 3 Yearly'!BA137</f>
        <v>0.96551126762860551</v>
      </c>
      <c r="BB8" s="117">
        <f>'Scope 3 Yearly'!BB137</f>
        <v>0.88713130662728457</v>
      </c>
      <c r="BC8" s="117">
        <f>'Scope 3 Yearly'!BC137</f>
        <v>0.80468152552932826</v>
      </c>
      <c r="BD8" s="117">
        <f>'Scope 3 Yearly'!BD137</f>
        <v>0.72275987743777681</v>
      </c>
      <c r="BE8" s="117">
        <f>'Scope 3 Yearly'!BE137</f>
        <v>0.64189289038101549</v>
      </c>
      <c r="BF8" s="117">
        <f>'Scope 3 Yearly'!BF137</f>
        <v>0.5671223657317559</v>
      </c>
      <c r="BG8" s="117">
        <f>'Scope 3 Yearly'!BG137</f>
        <v>0.49911819568177129</v>
      </c>
      <c r="BH8" s="117">
        <f>'Scope 3 Yearly'!BH137</f>
        <v>0.43741894414657045</v>
      </c>
      <c r="BI8" s="117">
        <f>'Scope 3 Yearly'!BI137</f>
        <v>0.38124916380111329</v>
      </c>
      <c r="BJ8" s="117">
        <f>'Scope 3 Yearly'!BJ137</f>
        <v>0.32976426047515528</v>
      </c>
      <c r="BK8" s="117">
        <f>'Scope 3 Yearly'!BK137</f>
        <v>0.28209960387425681</v>
      </c>
      <c r="BL8" s="117">
        <f>'Scope 3 Yearly'!BL137</f>
        <v>0.2374133964670285</v>
      </c>
      <c r="BM8" s="117">
        <f>'Scope 3 Yearly'!BM137</f>
        <v>0.19505949922478788</v>
      </c>
      <c r="BN8" s="117">
        <f>'Scope 3 Yearly'!BN137</f>
        <v>0.15457175468298143</v>
      </c>
      <c r="BO8" s="117"/>
      <c r="BP8" s="117">
        <f>'Scope 3 Yearly'!BP137</f>
        <v>1.1070646022069448</v>
      </c>
      <c r="BQ8" s="117">
        <f>'Scope 3 Yearly'!BQ137</f>
        <v>1.1089669588811457</v>
      </c>
      <c r="BR8" s="117">
        <f>'Scope 3 Yearly'!BR137</f>
        <v>1.1108174975578222</v>
      </c>
      <c r="BS8" s="117">
        <f>'Scope 3 Yearly'!BS137</f>
        <v>1.1126147845927532</v>
      </c>
      <c r="BT8" s="117">
        <f>'Scope 3 Yearly'!BT137</f>
        <v>1.1143573543840817</v>
      </c>
      <c r="BU8" s="117">
        <f>'Scope 3 Yearly'!BU137</f>
        <v>1.1160437086820878</v>
      </c>
      <c r="BV8" s="117">
        <f>'Scope 3 Yearly'!BV137</f>
        <v>1.1176723158843185</v>
      </c>
      <c r="BW8" s="117">
        <f>'Scope 3 Yearly'!BW137</f>
        <v>1.1192416103157738</v>
      </c>
      <c r="BX8" s="117">
        <f>'Scope 3 Yearly'!BX137</f>
        <v>1.1207499914938386</v>
      </c>
      <c r="BY8" s="117">
        <f>'Scope 3 Yearly'!BY137</f>
        <v>1.1221958233776357</v>
      </c>
      <c r="BZ8" s="117">
        <f>'Scope 3 Yearly'!BZ137</f>
        <v>1.1235774336014843</v>
      </c>
      <c r="CA8" s="117">
        <f>'Scope 3 Yearly'!CA137</f>
        <v>1.1248931126921262</v>
      </c>
      <c r="CB8" s="117">
        <f>'Scope 3 Yearly'!CB137</f>
        <v>1.1261411132693855</v>
      </c>
      <c r="CC8" s="117">
        <f>'Scope 3 Yearly'!CC137</f>
        <v>1.1273196492299131</v>
      </c>
      <c r="CD8" s="117">
        <f>'Scope 3 Yearly'!CD137</f>
        <v>1.1284268949136711</v>
      </c>
      <c r="CE8" s="117">
        <f>'Scope 3 Yearly'!CE137</f>
        <v>1.1294609842527894</v>
      </c>
      <c r="CF8" s="117">
        <f>'Scope 3 Yearly'!CF137</f>
        <v>1.130420009902434</v>
      </c>
      <c r="CG8" s="117">
        <f>'Scope 3 Yearly'!CG137</f>
        <v>1.1313020223533103</v>
      </c>
      <c r="CH8" s="117">
        <f>'Scope 3 Yearly'!CH137</f>
        <v>1.1321050290254229</v>
      </c>
      <c r="CI8" s="117">
        <f>'Scope 3 Yearly'!CI137</f>
        <v>1.1328269933426967</v>
      </c>
      <c r="CJ8" s="117">
        <f>'Scope 3 Yearly'!CJ137</f>
        <v>1.133465833788069</v>
      </c>
      <c r="CK8" s="117">
        <f>'Scope 3 Yearly'!CK137</f>
        <v>1.1340194229386409</v>
      </c>
      <c r="CL8" s="117">
        <f>'Scope 3 Yearly'!CL137</f>
        <v>1.1344855864804786</v>
      </c>
      <c r="CM8" s="117">
        <f>'Scope 3 Yearly'!CM137</f>
        <v>1.1348621022026388</v>
      </c>
      <c r="CN8" s="117">
        <f>'Scope 3 Yearly'!CN137</f>
        <v>1.1351466989699919</v>
      </c>
      <c r="CO8" s="117">
        <f>'Scope 3 Yearly'!CO137</f>
        <v>1.135337055674396</v>
      </c>
      <c r="CP8" s="117">
        <f>'Scope 3 Yearly'!CP137</f>
        <v>1.1354308001637827</v>
      </c>
      <c r="CQ8" s="117">
        <f>'Scope 3 Yearly'!CQ137</f>
        <v>1.1354255081486881</v>
      </c>
      <c r="CR8" s="117">
        <f>'Scope 3 Yearly'!CR137</f>
        <v>1.1353187020857654</v>
      </c>
      <c r="CS8" s="117">
        <f>'Scope 3 Yearly'!CS137</f>
        <v>1.1351078500378047</v>
      </c>
      <c r="CT8" s="117">
        <f>'Scope 3 Yearly'!CT137</f>
        <v>1.1347903645097712</v>
      </c>
      <c r="CV8" s="117">
        <f>'Scope 3 Yearly'!CV137</f>
        <v>1.1070723859065048</v>
      </c>
      <c r="CW8" s="117">
        <f>'Scope 3 Yearly'!CW137</f>
        <v>1.1231993187114357</v>
      </c>
      <c r="CX8" s="117">
        <f>'Scope 3 Yearly'!CX137</f>
        <v>1.1391795405125706</v>
      </c>
      <c r="CY8" s="117">
        <f>'Scope 3 Yearly'!CY137</f>
        <v>1.155001713621848</v>
      </c>
      <c r="CZ8" s="117">
        <f>'Scope 3 Yearly'!CZ137</f>
        <v>1.1706472755735471</v>
      </c>
      <c r="DA8" s="117">
        <f>'Scope 3 Yearly'!DA137</f>
        <v>1.1860813791389679</v>
      </c>
      <c r="DB8" s="117">
        <f>'Scope 3 Yearly'!DB137</f>
        <v>1.2012326795257435</v>
      </c>
      <c r="DC8" s="117">
        <f>'Scope 3 Yearly'!DC137</f>
        <v>1.2159565452578223</v>
      </c>
      <c r="DD8" s="117">
        <f>'Scope 3 Yearly'!DD137</f>
        <v>1.2299621163482459</v>
      </c>
      <c r="DE8" s="117">
        <f>'Scope 3 Yearly'!DE137</f>
        <v>1.2426890744899728</v>
      </c>
      <c r="DF8" s="117">
        <f>'Scope 3 Yearly'!DF137</f>
        <v>1.2531222408026721</v>
      </c>
      <c r="DG8" s="117">
        <f>'Scope 3 Yearly'!DG137</f>
        <v>1.2593739414697265</v>
      </c>
      <c r="DH8" s="117">
        <f>'Scope 3 Yearly'!DH137</f>
        <v>1.2588497884664966</v>
      </c>
      <c r="DI8" s="117">
        <f>'Scope 3 Yearly'!DI137</f>
        <v>1.2479945427601364</v>
      </c>
      <c r="DJ8" s="117">
        <f>'Scope 3 Yearly'!DJ137</f>
        <v>1.2230194466187017</v>
      </c>
      <c r="DK8" s="117">
        <f>'Scope 3 Yearly'!DK137</f>
        <v>1.1810164047287564</v>
      </c>
      <c r="DL8" s="117">
        <f>'Scope 3 Yearly'!DL137</f>
        <v>1.1213277834750777</v>
      </c>
      <c r="DM8" s="117">
        <f>'Scope 3 Yearly'!DM137</f>
        <v>1.0462542984351186</v>
      </c>
      <c r="DN8" s="117">
        <f>'Scope 3 Yearly'!DN137</f>
        <v>0.96074519351770638</v>
      </c>
      <c r="DO8" s="117">
        <f>'Scope 3 Yearly'!DO137</f>
        <v>0.87061613953059502</v>
      </c>
      <c r="DP8" s="117">
        <f>'Scope 3 Yearly'!DP137</f>
        <v>0.78120822578307492</v>
      </c>
      <c r="DQ8" s="117">
        <f>'Scope 3 Yearly'!DQ137</f>
        <v>0.69698691212016894</v>
      </c>
      <c r="DR8" s="117">
        <f>'Scope 3 Yearly'!DR137</f>
        <v>0.61926805330307944</v>
      </c>
      <c r="DS8" s="117">
        <f>'Scope 3 Yearly'!DS137</f>
        <v>0.54858507162117198</v>
      </c>
      <c r="DT8" s="117">
        <f>'Scope 3 Yearly'!DT137</f>
        <v>0.4846324080880906</v>
      </c>
      <c r="DU8" s="117">
        <f>'Scope 3 Yearly'!DU137</f>
        <v>0.42661679912545181</v>
      </c>
      <c r="DV8" s="117">
        <f>'Scope 3 Yearly'!DV137</f>
        <v>0.37359843385380376</v>
      </c>
      <c r="DW8" s="117">
        <f>'Scope 3 Yearly'!DW137</f>
        <v>0.32465725084059494</v>
      </c>
      <c r="DX8" s="117">
        <f>'Scope 3 Yearly'!DX137</f>
        <v>0.27889309642569288</v>
      </c>
      <c r="DY8" s="117">
        <f>'Scope 3 Yearly'!DY137</f>
        <v>0.23559706022829152</v>
      </c>
      <c r="DZ8" s="117">
        <f>'Scope 3 Yearly'!DZ137</f>
        <v>0.19423986121259618</v>
      </c>
    </row>
    <row r="9" spans="1:165">
      <c r="A9" t="s">
        <v>267</v>
      </c>
      <c r="C9" s="5" t="s">
        <v>266</v>
      </c>
      <c r="D9" s="117">
        <f>'Scope 3 Yearly'!D160</f>
        <v>1.0946403529668791</v>
      </c>
      <c r="E9" s="117">
        <f>'Scope 3 Yearly'!E160</f>
        <v>1.1055804922088517</v>
      </c>
      <c r="F9" s="117">
        <f>'Scope 3 Yearly'!F160</f>
        <v>1.1158348899348922</v>
      </c>
      <c r="G9" s="117">
        <f>'Scope 3 Yearly'!G160</f>
        <v>1.1253377831086273</v>
      </c>
      <c r="H9" s="117">
        <f>'Scope 3 Yearly'!H160</f>
        <v>1.1341441993984303</v>
      </c>
      <c r="I9" s="117">
        <f>'Scope 3 Yearly'!I160</f>
        <v>1.1422302453074984</v>
      </c>
      <c r="J9" s="117">
        <f>'Scope 3 Yearly'!J160</f>
        <v>1.1492490602221315</v>
      </c>
      <c r="K9" s="117">
        <f>'Scope 3 Yearly'!K160</f>
        <v>1.1553415752383278</v>
      </c>
      <c r="L9" s="117">
        <f>'Scope 3 Yearly'!L160</f>
        <v>1.1602762087519702</v>
      </c>
      <c r="M9" s="117">
        <f>'Scope 3 Yearly'!M160</f>
        <v>1.1636071499702927</v>
      </c>
      <c r="N9" s="117">
        <f>'Scope 3 Yearly'!N160</f>
        <v>1.1645312229970395</v>
      </c>
      <c r="O9" s="117">
        <f>'Scope 3 Yearly'!O160</f>
        <v>1.1632341738126972</v>
      </c>
      <c r="P9" s="117">
        <f>'Scope 3 Yearly'!P160</f>
        <v>1.1560275644869373</v>
      </c>
      <c r="Q9" s="117">
        <f>'Scope 3 Yearly'!Q160</f>
        <v>1.1401623870484427</v>
      </c>
      <c r="R9" s="117">
        <f>'Scope 3 Yearly'!R160</f>
        <v>1.112538981677353</v>
      </c>
      <c r="S9" s="117">
        <f>'Scope 3 Yearly'!S160</f>
        <v>1.0708279492949042</v>
      </c>
      <c r="T9" s="117">
        <f>'Scope 3 Yearly'!T160</f>
        <v>1.0145471083136781</v>
      </c>
      <c r="U9" s="117">
        <f>'Scope 3 Yearly'!U160</f>
        <v>0.9455144107041652</v>
      </c>
      <c r="V9" s="117">
        <f>'Scope 3 Yearly'!V160</f>
        <v>0.86783788288056951</v>
      </c>
      <c r="W9" s="117">
        <f>'Scope 3 Yearly'!W160</f>
        <v>0.78629161429272099</v>
      </c>
      <c r="X9" s="117">
        <f>'Scope 3 Yearly'!X160</f>
        <v>0.70531604917317914</v>
      </c>
      <c r="Y9" s="117">
        <f>'Scope 3 Yearly'!Y160</f>
        <v>0.62511076984787628</v>
      </c>
      <c r="Z9" s="117">
        <f>'Scope 3 Yearly'!Z160</f>
        <v>0.55088422713512486</v>
      </c>
      <c r="AA9" s="117">
        <f>'Scope 3 Yearly'!AA160</f>
        <v>0.48318613512192621</v>
      </c>
      <c r="AB9" s="117">
        <f>'Scope 3 Yearly'!AB160</f>
        <v>0.42159809869741849</v>
      </c>
      <c r="AC9" s="117">
        <f>'Scope 3 Yearly'!AC160</f>
        <v>0.36535980365643</v>
      </c>
      <c r="AD9" s="117">
        <f>'Scope 3 Yearly'!AD160</f>
        <v>0.31362266572007091</v>
      </c>
      <c r="AE9" s="117">
        <f>'Scope 3 Yearly'!AE160</f>
        <v>0.26558554000961992</v>
      </c>
      <c r="AF9" s="117">
        <f>'Scope 3 Yearly'!AF160</f>
        <v>0.22042487642147696</v>
      </c>
      <c r="AG9" s="117">
        <f>'Scope 3 Yearly'!AG160</f>
        <v>0.17751947786594871</v>
      </c>
      <c r="AH9" s="117">
        <f>'Scope 3 Yearly'!AH160</f>
        <v>0.13643437567641406</v>
      </c>
      <c r="AI9" s="117"/>
      <c r="AJ9" s="117">
        <f>'Scope 3 Yearly'!AJ160</f>
        <v>1.0946403529668791</v>
      </c>
      <c r="AK9" s="117">
        <f>'Scope 3 Yearly'!AK160</f>
        <v>1.1057678364721</v>
      </c>
      <c r="AL9" s="117">
        <f>'Scope 3 Yearly'!AL160</f>
        <v>1.1162617718213521</v>
      </c>
      <c r="AM9" s="117">
        <f>'Scope 3 Yearly'!AM160</f>
        <v>1.1260521202856475</v>
      </c>
      <c r="AN9" s="117">
        <f>'Scope 3 Yearly'!AN160</f>
        <v>1.1352006775032961</v>
      </c>
      <c r="AO9" s="117">
        <f>'Scope 3 Yearly'!AO160</f>
        <v>1.1436873931322737</v>
      </c>
      <c r="AP9" s="117">
        <f>'Scope 3 Yearly'!AP160</f>
        <v>1.1515340618018723</v>
      </c>
      <c r="AQ9" s="117">
        <f>'Scope 3 Yearly'!AQ160</f>
        <v>1.1585973814172104</v>
      </c>
      <c r="AR9" s="117">
        <f>'Scope 3 Yearly'!AR160</f>
        <v>1.1646504269776319</v>
      </c>
      <c r="AS9" s="117">
        <f>'Scope 3 Yearly'!AS160</f>
        <v>1.1692438352461132</v>
      </c>
      <c r="AT9" s="117">
        <f>'Scope 3 Yearly'!AT160</f>
        <v>1.1715554586667694</v>
      </c>
      <c r="AU9" s="117">
        <f>'Scope 3 Yearly'!AU160</f>
        <v>1.1719871550239374</v>
      </c>
      <c r="AV9" s="117">
        <f>'Scope 3 Yearly'!AV160</f>
        <v>1.1664655338619399</v>
      </c>
      <c r="AW9" s="117">
        <f>'Scope 3 Yearly'!AW160</f>
        <v>1.1522784365099954</v>
      </c>
      <c r="AX9" s="117">
        <f>'Scope 3 Yearly'!AX160</f>
        <v>1.1260800908193347</v>
      </c>
      <c r="AY9" s="117">
        <f>'Scope 3 Yearly'!AY160</f>
        <v>1.0853902897689545</v>
      </c>
      <c r="AZ9" s="117">
        <f>'Scope 3 Yearly'!AZ160</f>
        <v>1.0295667643587594</v>
      </c>
      <c r="BA9" s="117">
        <f>'Scope 3 Yearly'!BA160</f>
        <v>0.96052304117062759</v>
      </c>
      <c r="BB9" s="117">
        <f>'Scope 3 Yearly'!BB160</f>
        <v>0.88247019147944084</v>
      </c>
      <c r="BC9" s="117">
        <f>'Scope 3 Yearly'!BC160</f>
        <v>0.80034938397600286</v>
      </c>
      <c r="BD9" s="117">
        <f>'Scope 3 Yearly'!BD160</f>
        <v>0.71876137293987852</v>
      </c>
      <c r="BE9" s="117">
        <f>'Scope 3 Yearly'!BE160</f>
        <v>0.63825298653768825</v>
      </c>
      <c r="BF9" s="117">
        <f>'Scope 3 Yearly'!BF160</f>
        <v>0.56384671061493452</v>
      </c>
      <c r="BG9" s="117">
        <f>'Scope 3 Yearly'!BG160</f>
        <v>0.4962053566155844</v>
      </c>
      <c r="BH9" s="117">
        <f>'Scope 3 Yearly'!BH160</f>
        <v>0.43486663334501219</v>
      </c>
      <c r="BI9" s="117">
        <f>'Scope 3 Yearly'!BI160</f>
        <v>0.37905365118012591</v>
      </c>
      <c r="BJ9" s="117">
        <f>'Scope 3 Yearly'!BJ160</f>
        <v>0.32792028840237286</v>
      </c>
      <c r="BK9" s="117">
        <f>'Scope 3 Yearly'!BK160</f>
        <v>0.28060123999361608</v>
      </c>
      <c r="BL9" s="117">
        <f>'Scope 3 Yearly'!BL160</f>
        <v>0.23625443201009796</v>
      </c>
      <c r="BM9" s="117">
        <f>'Scope 3 Yearly'!BM160</f>
        <v>0.19423348441419344</v>
      </c>
      <c r="BN9" s="117">
        <f>'Scope 3 Yearly'!BN160</f>
        <v>0.15407202441564516</v>
      </c>
      <c r="BO9" s="117"/>
      <c r="BP9" s="117">
        <f>'Scope 3 Yearly'!BP160</f>
        <v>1.0946325962678263</v>
      </c>
      <c r="BQ9" s="117">
        <f>'Scope 3 Yearly'!BQ160</f>
        <v>1.0965641439710339</v>
      </c>
      <c r="BR9" s="117">
        <f>'Scope 3 Yearly'!BR160</f>
        <v>1.0984446315908014</v>
      </c>
      <c r="BS9" s="117">
        <f>'Scope 3 Yearly'!BS160</f>
        <v>1.1002726405073382</v>
      </c>
      <c r="BT9" s="117">
        <f>'Scope 3 Yearly'!BT160</f>
        <v>1.1020467204302085</v>
      </c>
      <c r="BU9" s="117">
        <f>'Scope 3 Yearly'!BU160</f>
        <v>1.1037653887135654</v>
      </c>
      <c r="BV9" s="117">
        <f>'Scope 3 Yearly'!BV160</f>
        <v>1.1054271296568441</v>
      </c>
      <c r="BW9" s="117">
        <f>'Scope 3 Yearly'!BW160</f>
        <v>1.1070303937906196</v>
      </c>
      <c r="BX9" s="117">
        <f>'Scope 3 Yearly'!BX160</f>
        <v>1.1085735971473134</v>
      </c>
      <c r="BY9" s="117">
        <f>'Scope 3 Yearly'!BY160</f>
        <v>1.1100551205164368</v>
      </c>
      <c r="BZ9" s="117">
        <f>'Scope 3 Yearly'!BZ160</f>
        <v>1.1114733086840483</v>
      </c>
      <c r="CA9" s="117">
        <f>'Scope 3 Yearly'!CA160</f>
        <v>1.1128264696560919</v>
      </c>
      <c r="CB9" s="117">
        <f>'Scope 3 Yearly'!CB160</f>
        <v>1.1141128738652886</v>
      </c>
      <c r="CC9" s="117">
        <f>'Scope 3 Yearly'!CC160</f>
        <v>1.1153307533612289</v>
      </c>
      <c r="CD9" s="117">
        <f>'Scope 3 Yearly'!CD160</f>
        <v>1.1164783009833257</v>
      </c>
      <c r="CE9" s="117">
        <f>'Scope 3 Yearly'!CE160</f>
        <v>1.1175536695162631</v>
      </c>
      <c r="CF9" s="117">
        <f>'Scope 3 Yearly'!CF160</f>
        <v>1.1185549708275824</v>
      </c>
      <c r="CG9" s="117">
        <f>'Scope 3 Yearly'!CG160</f>
        <v>1.1194802749870307</v>
      </c>
      <c r="CH9" s="117">
        <f>'Scope 3 Yearly'!CH160</f>
        <v>1.1203276093672958</v>
      </c>
      <c r="CI9" s="117">
        <f>'Scope 3 Yearly'!CI160</f>
        <v>1.1210949577257348</v>
      </c>
      <c r="CJ9" s="117">
        <f>'Scope 3 Yearly'!CJ160</f>
        <v>1.1217802592667097</v>
      </c>
      <c r="CK9" s="117">
        <f>'Scope 3 Yearly'!CK160</f>
        <v>1.1223814076841203</v>
      </c>
      <c r="CL9" s="117">
        <f>'Scope 3 Yearly'!CL160</f>
        <v>1.1228962501837243</v>
      </c>
      <c r="CM9" s="117">
        <f>'Scope 3 Yearly'!CM160</f>
        <v>1.1233225864848295</v>
      </c>
      <c r="CN9" s="117">
        <f>'Scope 3 Yearly'!CN160</f>
        <v>1.1236581678009243</v>
      </c>
      <c r="CO9" s="117">
        <f>'Scope 3 Yearly'!CO160</f>
        <v>1.1239006957988122</v>
      </c>
      <c r="CP9" s="117">
        <f>'Scope 3 Yearly'!CP160</f>
        <v>1.1240478215358056</v>
      </c>
      <c r="CQ9" s="117">
        <f>'Scope 3 Yearly'!CQ160</f>
        <v>1.1240971443745198</v>
      </c>
      <c r="CR9" s="117">
        <f>'Scope 3 Yearly'!CR160</f>
        <v>1.1240462108748082</v>
      </c>
      <c r="CS9" s="117">
        <f>'Scope 3 Yearly'!CS160</f>
        <v>1.1238925136623612</v>
      </c>
      <c r="CT9" s="117">
        <f>'Scope 3 Yearly'!CT160</f>
        <v>1.123633490273489</v>
      </c>
      <c r="CV9" s="117">
        <f>'Scope 3 Yearly'!CV160</f>
        <v>1.0946403529668791</v>
      </c>
      <c r="CW9" s="117">
        <f>'Scope 3 Yearly'!CW160</f>
        <v>1.1111875488824627</v>
      </c>
      <c r="CX9" s="117">
        <f>'Scope 3 Yearly'!CX160</f>
        <v>1.1275883899760686</v>
      </c>
      <c r="CY9" s="117">
        <f>'Scope 3 Yearly'!CY160</f>
        <v>1.1438314459059289</v>
      </c>
      <c r="CZ9" s="117">
        <f>'Scope 3 Yearly'!CZ160</f>
        <v>1.1598980360067592</v>
      </c>
      <c r="DA9" s="117">
        <f>'Scope 3 Yearly'!DA160</f>
        <v>1.1757531490008175</v>
      </c>
      <c r="DB9" s="117">
        <f>'Scope 3 Yearly'!DB160</f>
        <v>1.1913251983382116</v>
      </c>
      <c r="DC9" s="117">
        <f>'Scope 3 Yearly'!DC160</f>
        <v>1.2064691695342982</v>
      </c>
      <c r="DD9" s="117">
        <f>'Scope 3 Yearly'!DD160</f>
        <v>1.2208935910868475</v>
      </c>
      <c r="DE9" s="117">
        <f>'Scope 3 Yearly'!DE160</f>
        <v>1.2340371772889256</v>
      </c>
      <c r="DF9" s="117">
        <f>'Scope 3 Yearly'!DF160</f>
        <v>1.2448832757387331</v>
      </c>
      <c r="DG9" s="117">
        <f>'Scope 3 Yearly'!DG160</f>
        <v>1.2515426640094833</v>
      </c>
      <c r="DH9" s="117">
        <f>'Scope 3 Yearly'!DH160</f>
        <v>1.2514183905337184</v>
      </c>
      <c r="DI9" s="117">
        <f>'Scope 3 Yearly'!DI160</f>
        <v>1.2409530045179376</v>
      </c>
      <c r="DJ9" s="117">
        <f>'Scope 3 Yearly'!DJ160</f>
        <v>1.216356262990711</v>
      </c>
      <c r="DK9" s="117">
        <f>'Scope 3 Yearly'!DK160</f>
        <v>1.1747203688881889</v>
      </c>
      <c r="DL9" s="117">
        <f>'Scope 3 Yearly'!DL160</f>
        <v>1.1153902021226598</v>
      </c>
      <c r="DM9" s="117">
        <f>'Scope 3 Yearly'!DM160</f>
        <v>1.0406708781119383</v>
      </c>
      <c r="DN9" s="117">
        <f>'Scope 3 Yearly'!DN160</f>
        <v>0.9555162748261089</v>
      </c>
      <c r="DO9" s="117">
        <f>'Scope 3 Yearly'!DO160</f>
        <v>0.86574642588554906</v>
      </c>
      <c r="DP9" s="117">
        <f>'Scope 3 Yearly'!DP160</f>
        <v>0.77670493277192565</v>
      </c>
      <c r="DQ9" s="117">
        <f>'Scope 3 Yearly'!DQ160</f>
        <v>0.69285597268387888</v>
      </c>
      <c r="DR9" s="117">
        <f>'Scope 3 Yearly'!DR160</f>
        <v>0.61551687384175668</v>
      </c>
      <c r="DS9" s="117">
        <f>'Scope 3 Yearly'!DS160</f>
        <v>0.54521992512668138</v>
      </c>
      <c r="DT9" s="117">
        <f>'Scope 3 Yearly'!DT160</f>
        <v>0.48165787821321493</v>
      </c>
      <c r="DU9" s="117">
        <f>'Scope 3 Yearly'!DU160</f>
        <v>0.42403583800486849</v>
      </c>
      <c r="DV9" s="117">
        <f>'Scope 3 Yearly'!DV160</f>
        <v>0.37141249841564594</v>
      </c>
      <c r="DW9" s="117">
        <f>'Scope 3 Yearly'!DW160</f>
        <v>0.3228665498557981</v>
      </c>
      <c r="DX9" s="117">
        <f>'Scope 3 Yearly'!DX160</f>
        <v>0.27749712750669253</v>
      </c>
      <c r="DY9" s="117">
        <f>'Scope 3 Yearly'!DY160</f>
        <v>0.23459464299171234</v>
      </c>
      <c r="DZ9" s="117">
        <f>'Scope 3 Yearly'!DZ160</f>
        <v>0.19362916489818022</v>
      </c>
    </row>
    <row r="10" spans="1:165">
      <c r="A10" t="s">
        <v>244</v>
      </c>
      <c r="C10" s="5" t="s">
        <v>266</v>
      </c>
      <c r="D10" s="117">
        <f>'Scope 3 Yearly'!D183</f>
        <v>1.1257204353159429</v>
      </c>
      <c r="E10" s="117">
        <f>'Scope 3 Yearly'!E183</f>
        <v>1.1402757934912824</v>
      </c>
      <c r="F10" s="117">
        <f>'Scope 3 Yearly'!F183</f>
        <v>1.1540716048871393</v>
      </c>
      <c r="G10" s="117">
        <f>'Scope 3 Yearly'!G183</f>
        <v>1.1670353673274616</v>
      </c>
      <c r="H10" s="117">
        <f>'Scope 3 Yearly'!H183</f>
        <v>1.179223992117445</v>
      </c>
      <c r="I10" s="117">
        <f>'Scope 3 Yearly'!I183</f>
        <v>1.1906088920593656</v>
      </c>
      <c r="J10" s="117">
        <f>'Scope 3 Yearly'!J183</f>
        <v>1.2008203607644836</v>
      </c>
      <c r="K10" s="117">
        <f>'Scope 3 Yearly'!K183</f>
        <v>1.2099903751940431</v>
      </c>
      <c r="L10" s="117">
        <f>'Scope 3 Yearly'!L183</f>
        <v>1.2178514107851699</v>
      </c>
      <c r="M10" s="117">
        <f>'Scope 3 Yearly'!M183</f>
        <v>1.2238923083874538</v>
      </c>
      <c r="N10" s="117">
        <f>'Scope 3 Yearly'!N183</f>
        <v>1.2271977768309223</v>
      </c>
      <c r="O10" s="117">
        <f>'Scope 3 Yearly'!O183</f>
        <v>1.2279136238279034</v>
      </c>
      <c r="P10" s="117">
        <f>'Scope 3 Yearly'!P183</f>
        <v>1.2219629100918066</v>
      </c>
      <c r="Q10" s="117">
        <f>'Scope 3 Yearly'!Q183</f>
        <v>1.206278932825078</v>
      </c>
      <c r="R10" s="117">
        <f>'Scope 3 Yearly'!R183</f>
        <v>1.1774338946797624</v>
      </c>
      <c r="S10" s="117">
        <f>'Scope 3 Yearly'!S183</f>
        <v>1.1328918340162444</v>
      </c>
      <c r="T10" s="117">
        <f>'Scope 3 Yearly'!T183</f>
        <v>1.0721957691401347</v>
      </c>
      <c r="U10" s="117">
        <f>'Scope 3 Yearly'!U183</f>
        <v>0.99746244333166545</v>
      </c>
      <c r="V10" s="117">
        <f>'Scope 3 Yearly'!V183</f>
        <v>0.91331633876485274</v>
      </c>
      <c r="W10" s="117">
        <f>'Scope 3 Yearly'!W183</f>
        <v>0.82510411104526771</v>
      </c>
      <c r="X10" s="117">
        <f>'Scope 3 Yearly'!X183</f>
        <v>0.73775663203638453</v>
      </c>
      <c r="Y10" s="117">
        <f>'Scope 3 Yearly'!Y183</f>
        <v>0.6516475524300247</v>
      </c>
      <c r="Z10" s="117">
        <f>'Scope 3 Yearly'!Z183</f>
        <v>0.57230669871048812</v>
      </c>
      <c r="AA10" s="117">
        <f>'Scope 3 Yearly'!AA183</f>
        <v>0.50033095416813234</v>
      </c>
      <c r="AB10" s="117">
        <f>'Scope 3 Yearly'!AB183</f>
        <v>0.43521912526751844</v>
      </c>
      <c r="AC10" s="117">
        <f>'Scope 3 Yearly'!AC183</f>
        <v>0.37609637530121259</v>
      </c>
      <c r="AD10" s="117">
        <f>'Scope 3 Yearly'!AD183</f>
        <v>0.32199580360842739</v>
      </c>
      <c r="AE10" s="117">
        <f>'Scope 3 Yearly'!AE183</f>
        <v>0.27200836888724211</v>
      </c>
      <c r="AF10" s="117">
        <f>'Scope 3 Yearly'!AF183</f>
        <v>0.22521826115232177</v>
      </c>
      <c r="AG10" s="117">
        <f>'Scope 3 Yearly'!AG183</f>
        <v>0.18093143428235753</v>
      </c>
      <c r="AH10" s="117">
        <f>'Scope 3 Yearly'!AH183</f>
        <v>0.13865744364735383</v>
      </c>
      <c r="AI10" s="117"/>
      <c r="AJ10" s="117">
        <f>'Scope 3 Yearly'!AJ183</f>
        <v>1.1257204353159429</v>
      </c>
      <c r="AK10" s="117">
        <f>'Scope 3 Yearly'!AK183</f>
        <v>1.1404748598031098</v>
      </c>
      <c r="AL10" s="117">
        <f>'Scope 3 Yearly'!AL183</f>
        <v>1.1545261102354045</v>
      </c>
      <c r="AM10" s="117">
        <f>'Scope 3 Yearly'!AM183</f>
        <v>1.1677977531395183</v>
      </c>
      <c r="AN10" s="117">
        <f>'Scope 3 Yearly'!AN183</f>
        <v>1.18035397910274</v>
      </c>
      <c r="AO10" s="117">
        <f>'Scope 3 Yearly'!AO183</f>
        <v>1.1921705134527325</v>
      </c>
      <c r="AP10" s="117">
        <f>'Scope 3 Yearly'!AP183</f>
        <v>1.2032681820080635</v>
      </c>
      <c r="AQ10" s="117">
        <f>'Scope 3 Yearly'!AQ183</f>
        <v>1.2134805187797908</v>
      </c>
      <c r="AR10" s="117">
        <f>'Scope 3 Yearly'!AR183</f>
        <v>1.2225456026927821</v>
      </c>
      <c r="AS10" s="117">
        <f>'Scope 3 Yearly'!AS183</f>
        <v>1.2299491125931821</v>
      </c>
      <c r="AT10" s="117">
        <f>'Scope 3 Yearly'!AT183</f>
        <v>1.2347560371927622</v>
      </c>
      <c r="AU10" s="117">
        <f>'Scope 3 Yearly'!AU183</f>
        <v>1.2373414559367615</v>
      </c>
      <c r="AV10" s="117">
        <f>'Scope 3 Yearly'!AV183</f>
        <v>1.2332182218844858</v>
      </c>
      <c r="AW10" s="117">
        <f>'Scope 3 Yearly'!AW183</f>
        <v>1.2193588120193881</v>
      </c>
      <c r="AX10" s="117">
        <f>'Scope 3 Yearly'!AX183</f>
        <v>1.1920688255609431</v>
      </c>
      <c r="AY10" s="117">
        <f>'Scope 3 Yearly'!AY183</f>
        <v>1.1486462122047796</v>
      </c>
      <c r="AZ10" s="117">
        <f>'Scope 3 Yearly'!AZ183</f>
        <v>1.0884577324346563</v>
      </c>
      <c r="BA10" s="117">
        <f>'Scope 3 Yearly'!BA183</f>
        <v>1.0137171038323864</v>
      </c>
      <c r="BB10" s="117">
        <f>'Scope 3 Yearly'!BB183</f>
        <v>0.92915666874187641</v>
      </c>
      <c r="BC10" s="117">
        <f>'Scope 3 Yearly'!BC183</f>
        <v>0.84030099603340092</v>
      </c>
      <c r="BD10" s="117">
        <f>'Scope 3 Yearly'!BD183</f>
        <v>0.75225345634776408</v>
      </c>
      <c r="BE10" s="117">
        <f>'Scope 3 Yearly'!BE183</f>
        <v>0.66574833786668974</v>
      </c>
      <c r="BF10" s="117">
        <f>'Scope 3 Yearly'!BF183</f>
        <v>0.58613637130469853</v>
      </c>
      <c r="BG10" s="117">
        <f>'Scope 3 Yearly'!BG183</f>
        <v>0.51413067221377318</v>
      </c>
      <c r="BH10" s="117">
        <f>'Scope 3 Yearly'!BH183</f>
        <v>0.44918514850625857</v>
      </c>
      <c r="BI10" s="117">
        <f>'Scope 3 Yearly'!BI183</f>
        <v>0.39040843307607581</v>
      </c>
      <c r="BJ10" s="117">
        <f>'Scope 3 Yearly'!BJ183</f>
        <v>0.33683594783306814</v>
      </c>
      <c r="BK10" s="117">
        <f>'Scope 3 Yearly'!BK183</f>
        <v>0.28749154167270441</v>
      </c>
      <c r="BL10" s="117">
        <f>'Scope 3 Yearly'!BL183</f>
        <v>0.24143910208100577</v>
      </c>
      <c r="BM10" s="117">
        <f>'Scope 3 Yearly'!BM183</f>
        <v>0.197957305385072</v>
      </c>
      <c r="BN10" s="117">
        <f>'Scope 3 Yearly'!BN183</f>
        <v>0.15652199183077392</v>
      </c>
      <c r="BO10" s="117"/>
      <c r="BP10" s="117">
        <f>'Scope 3 Yearly'!BP183</f>
        <v>1.1257126111156224</v>
      </c>
      <c r="BQ10" s="117">
        <f>'Scope 3 Yearly'!BQ183</f>
        <v>1.1275711812463132</v>
      </c>
      <c r="BR10" s="117">
        <f>'Scope 3 Yearly'!BR183</f>
        <v>1.1293767965083532</v>
      </c>
      <c r="BS10" s="117">
        <f>'Scope 3 Yearly'!BS183</f>
        <v>1.1311280007208757</v>
      </c>
      <c r="BT10" s="117">
        <f>'Scope 3 Yearly'!BT183</f>
        <v>1.1328233053148915</v>
      </c>
      <c r="BU10" s="117">
        <f>'Scope 3 Yearly'!BU183</f>
        <v>1.1344611886348714</v>
      </c>
      <c r="BV10" s="117">
        <f>'Scope 3 Yearly'!BV183</f>
        <v>1.1360400952255296</v>
      </c>
      <c r="BW10" s="117">
        <f>'Scope 3 Yearly'!BW183</f>
        <v>1.1375584351035051</v>
      </c>
      <c r="BX10" s="117">
        <f>'Scope 3 Yearly'!BX183</f>
        <v>1.1390145830136262</v>
      </c>
      <c r="BY10" s="117">
        <f>'Scope 3 Yearly'!BY183</f>
        <v>1.1404068776694336</v>
      </c>
      <c r="BZ10" s="117">
        <f>'Scope 3 Yearly'!BZ183</f>
        <v>1.1417336209776381</v>
      </c>
      <c r="CA10" s="117">
        <f>'Scope 3 Yearly'!CA183</f>
        <v>1.1429930772461776</v>
      </c>
      <c r="CB10" s="117">
        <f>'Scope 3 Yearly'!CB183</f>
        <v>1.1441834723755306</v>
      </c>
      <c r="CC10" s="117">
        <f>'Scope 3 Yearly'!CC183</f>
        <v>1.145302993032939</v>
      </c>
      <c r="CD10" s="117">
        <f>'Scope 3 Yearly'!CD183</f>
        <v>1.1463497858091889</v>
      </c>
      <c r="CE10" s="117">
        <f>'Scope 3 Yearly'!CE183</f>
        <v>1.1473219563575787</v>
      </c>
      <c r="CF10" s="117">
        <f>'Scope 3 Yearly'!CF183</f>
        <v>1.1482175685147109</v>
      </c>
      <c r="CG10" s="117">
        <f>'Scope 3 Yearly'!CG183</f>
        <v>1.1490346434027292</v>
      </c>
      <c r="CH10" s="117">
        <f>'Scope 3 Yearly'!CH183</f>
        <v>1.1497711585126131</v>
      </c>
      <c r="CI10" s="117">
        <f>'Scope 3 Yearly'!CI183</f>
        <v>1.1504250467681392</v>
      </c>
      <c r="CJ10" s="117">
        <f>'Scope 3 Yearly'!CJ183</f>
        <v>1.1509941955701073</v>
      </c>
      <c r="CK10" s="117">
        <f>'Scope 3 Yearly'!CK183</f>
        <v>1.1514764458204221</v>
      </c>
      <c r="CL10" s="117">
        <f>'Scope 3 Yearly'!CL183</f>
        <v>1.15186959092561</v>
      </c>
      <c r="CM10" s="117">
        <f>'Scope 3 Yearly'!CM183</f>
        <v>1.152171375779353</v>
      </c>
      <c r="CN10" s="117">
        <f>'Scope 3 Yearly'!CN183</f>
        <v>1.1523794957235929</v>
      </c>
      <c r="CO10" s="117">
        <f>'Scope 3 Yearly'!CO183</f>
        <v>1.152491595487771</v>
      </c>
      <c r="CP10" s="117">
        <f>'Scope 3 Yearly'!CP183</f>
        <v>1.1525052681057482</v>
      </c>
      <c r="CQ10" s="117">
        <f>'Scope 3 Yearly'!CQ183</f>
        <v>1.15241805380994</v>
      </c>
      <c r="CR10" s="117">
        <f>'Scope 3 Yearly'!CR183</f>
        <v>1.1522274389022009</v>
      </c>
      <c r="CS10" s="117">
        <f>'Scope 3 Yearly'!CS183</f>
        <v>1.1519308546009699</v>
      </c>
      <c r="CT10" s="117">
        <f>'Scope 3 Yearly'!CT183</f>
        <v>1.1515256758641941</v>
      </c>
      <c r="CV10" s="117">
        <f>'Scope 3 Yearly'!CV183</f>
        <v>1.1257204353159429</v>
      </c>
      <c r="CW10" s="117">
        <f>'Scope 3 Yearly'!CW183</f>
        <v>1.1461953328557779</v>
      </c>
      <c r="CX10" s="117">
        <f>'Scope 3 Yearly'!CX183</f>
        <v>1.1665166397725157</v>
      </c>
      <c r="CY10" s="117">
        <f>'Scope 3 Yearly'!CY183</f>
        <v>1.1866710358546795</v>
      </c>
      <c r="CZ10" s="117">
        <f>'Scope 3 Yearly'!CZ183</f>
        <v>1.2066366829833854</v>
      </c>
      <c r="DA10" s="117">
        <f>'Scope 3 Yearly'!DA183</f>
        <v>1.2263727852959956</v>
      </c>
      <c r="DB10" s="117">
        <f>'Scope 3 Yearly'!DB183</f>
        <v>1.2457966409470758</v>
      </c>
      <c r="DC10" s="117">
        <f>'Scope 3 Yearly'!DC183</f>
        <v>1.2647417308890763</v>
      </c>
      <c r="DD10" s="117">
        <f>'Scope 3 Yearly'!DD183</f>
        <v>1.2828756122988823</v>
      </c>
      <c r="DE10" s="117">
        <f>'Scope 3 Yearly'!DE183</f>
        <v>1.2995617155148429</v>
      </c>
      <c r="DF10" s="117">
        <f>'Scope 3 Yearly'!DF183</f>
        <v>1.3136524704781039</v>
      </c>
      <c r="DG10" s="117">
        <f>'Scope 3 Yearly'!DG183</f>
        <v>1.3230428470296249</v>
      </c>
      <c r="DH10" s="117">
        <f>'Scope 3 Yearly'!DH183</f>
        <v>1.3248280039341342</v>
      </c>
      <c r="DI10" s="117">
        <f>'Scope 3 Yearly'!DI183</f>
        <v>1.3150596969628345</v>
      </c>
      <c r="DJ10" s="117">
        <f>'Scope 3 Yearly'!DJ183</f>
        <v>1.2895523806275933</v>
      </c>
      <c r="DK10" s="117">
        <f>'Scope 3 Yearly'!DK183</f>
        <v>1.2451303556438624</v>
      </c>
      <c r="DL10" s="117">
        <f>'Scope 3 Yearly'!DL183</f>
        <v>1.1811390509913484</v>
      </c>
      <c r="DM10" s="117">
        <f>'Scope 3 Yearly'!DM183</f>
        <v>1.1002120422992974</v>
      </c>
      <c r="DN10" s="117">
        <f>'Scope 3 Yearly'!DN183</f>
        <v>1.0078899634948664</v>
      </c>
      <c r="DO10" s="117">
        <f>'Scope 3 Yearly'!DO183</f>
        <v>0.91065560255549183</v>
      </c>
      <c r="DP10" s="117">
        <f>'Scope 3 Yearly'!DP183</f>
        <v>0.81442520174219568</v>
      </c>
      <c r="DQ10" s="117">
        <f>'Scope 3 Yearly'!DQ183</f>
        <v>0.72406054181771551</v>
      </c>
      <c r="DR10" s="117">
        <f>'Scope 3 Yearly'!DR183</f>
        <v>0.64104230750231594</v>
      </c>
      <c r="DS10" s="117">
        <f>'Scope 3 Yearly'!DS183</f>
        <v>0.56592869467324147</v>
      </c>
      <c r="DT10" s="117">
        <f>'Scope 3 Yearly'!DT183</f>
        <v>0.49834505090589176</v>
      </c>
      <c r="DU10" s="117">
        <f>'Scope 3 Yearly'!DU183</f>
        <v>0.43738408766920861</v>
      </c>
      <c r="DV10" s="117">
        <f>'Scope 3 Yearly'!DV183</f>
        <v>0.3819815608172773</v>
      </c>
      <c r="DW10" s="117">
        <f>'Scope 3 Yearly'!DW183</f>
        <v>0.33110117841412567</v>
      </c>
      <c r="DX10" s="117">
        <f>'Scope 3 Yearly'!DX183</f>
        <v>0.28374204574467465</v>
      </c>
      <c r="DY10" s="117">
        <f>'Scope 3 Yearly'!DY183</f>
        <v>0.23911371732218012</v>
      </c>
      <c r="DZ10" s="117">
        <f>'Scope 3 Yearly'!DZ183</f>
        <v>0.19662315219223286</v>
      </c>
    </row>
    <row r="11" spans="1:165" ht="15.75" thickBot="1"/>
    <row r="12" spans="1:165" s="279" customFormat="1" ht="15.75" thickBot="1">
      <c r="A12" s="285" t="s">
        <v>268</v>
      </c>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row>
    <row r="13" spans="1:165">
      <c r="A13" t="s">
        <v>228</v>
      </c>
      <c r="C13" s="5" t="s">
        <v>269</v>
      </c>
      <c r="D13" s="2">
        <f>'Scope 3 Yearly'!$EE$188*'Scope 3 Yearly'!D39*'Yearly HC Ethylene'!BP157*'Scope 3 Yearly'!$B$199/1000000</f>
        <v>4.4518968895940111E-4</v>
      </c>
      <c r="E13" s="2">
        <f>'Scope 3 Yearly'!$EE$188*'Scope 3 Yearly'!E39*'Yearly HC Ethylene'!BQ157*'Scope 3 Yearly'!$B$199/1000000</f>
        <v>8.3883809113286477E-4</v>
      </c>
      <c r="F13" s="2">
        <f>'Scope 3 Yearly'!$EE$188*'Scope 3 Yearly'!F39*'Yearly HC Ethylene'!BR157*'Scope 3 Yearly'!$B$199/1000000</f>
        <v>1.5686998995153619E-3</v>
      </c>
      <c r="G13" s="2">
        <f>'Scope 3 Yearly'!$EE$188*'Scope 3 Yearly'!G39*'Yearly HC Ethylene'!BS157*'Scope 3 Yearly'!$B$199/1000000</f>
        <v>2.9254988721263185E-3</v>
      </c>
      <c r="H13" s="2">
        <f>'Scope 3 Yearly'!$EE$188*'Scope 3 Yearly'!H39*'Yearly HC Ethylene'!BT157*'Scope 3 Yearly'!$B$199/1000000</f>
        <v>5.436056622541788E-3</v>
      </c>
      <c r="I13" s="2">
        <f>'Scope 3 Yearly'!$EE$188*'Scope 3 Yearly'!I39*'Yearly HC Ethylene'!BU157*'Scope 3 Yearly'!$B$199/1000000</f>
        <v>1.0050800445388409E-2</v>
      </c>
      <c r="J13" s="2">
        <f>'Scope 3 Yearly'!$EE$188*'Scope 3 Yearly'!J39*'Yearly HC Ethylene'!BV157*'Scope 3 Yearly'!$B$199/1000000</f>
        <v>1.8448320234724626E-2</v>
      </c>
      <c r="K13" s="2">
        <f>'Scope 3 Yearly'!$EE$188*'Scope 3 Yearly'!K39*'Yearly HC Ethylene'!BW157*'Scope 3 Yearly'!$B$199/1000000</f>
        <v>3.3545759000089929E-2</v>
      </c>
      <c r="L13" s="2">
        <f>'Scope 3 Yearly'!$EE$188*'Scope 3 Yearly'!L39*'Yearly HC Ethylene'!BX157*'Scope 3 Yearly'!$B$199/1000000</f>
        <v>6.0224685510956416E-2</v>
      </c>
      <c r="M13" s="2">
        <f>'Scope 3 Yearly'!$EE$188*'Scope 3 Yearly'!M39*'Yearly HC Ethylene'!BY157*'Scope 3 Yearly'!$B$199/1000000</f>
        <v>0.10628180975200144</v>
      </c>
      <c r="N13" s="2">
        <f>'Scope 3 Yearly'!$EE$188*'Scope 3 Yearly'!N39*'Yearly HC Ethylene'!BZ157*'Scope 3 Yearly'!$B$199/1000000</f>
        <v>0.18335639940849571</v>
      </c>
      <c r="O13" s="2">
        <f>'Scope 3 Yearly'!$EE$188*'Scope 3 Yearly'!O39*'Yearly HC Ethylene'!CA157*'Scope 3 Yearly'!$B$199/1000000</f>
        <v>0.30672765937773239</v>
      </c>
      <c r="P13" s="2">
        <f>'Scope 3 Yearly'!$EE$188*'Scope 3 Yearly'!P39*'Yearly HC Ethylene'!CB157*'Scope 3 Yearly'!$B$199/1000000</f>
        <v>0.4950305805778108</v>
      </c>
      <c r="Q13" s="2">
        <f>'Scope 3 Yearly'!$EE$188*'Scope 3 Yearly'!Q39*'Yearly HC Ethylene'!CC157*'Scope 3 Yearly'!$B$199/1000000</f>
        <v>0.76403802490224293</v>
      </c>
      <c r="R13" s="2">
        <f>'Scope 3 Yearly'!$EE$188*'Scope 3 Yearly'!R39*'Yearly HC Ethylene'!CD157*'Scope 3 Yearly'!$B$199/1000000</f>
        <v>1.1208252534105032</v>
      </c>
      <c r="S13" s="2">
        <f>'Scope 3 Yearly'!$EE$188*'Scope 3 Yearly'!S39*'Yearly HC Ethylene'!CE157*'Scope 3 Yearly'!$B$199/1000000</f>
        <v>1.5555108096579506</v>
      </c>
      <c r="T13" s="2">
        <f>'Scope 3 Yearly'!$EE$188*'Scope 3 Yearly'!T39*'Yearly HC Ethylene'!CF157*'Scope 3 Yearly'!$B$199/1000000</f>
        <v>2.0366856107536515</v>
      </c>
      <c r="U13" s="2">
        <f>'Scope 3 Yearly'!$EE$188*'Scope 3 Yearly'!U39*'Yearly HC Ethylene'!CG157*'Scope 3 Yearly'!$B$199/1000000</f>
        <v>2.5224966491452108</v>
      </c>
      <c r="V13" s="2">
        <f>'Scope 3 Yearly'!$EE$188*'Scope 3 Yearly'!V39*'Yearly HC Ethylene'!CH157*'Scope 3 Yearly'!$B$199/1000000</f>
        <v>2.968885834483002</v>
      </c>
      <c r="W13" s="2">
        <f>'Scope 3 Yearly'!$EE$188*'Scope 3 Yearly'!W39*'Yearly HC Ethylene'!CI157*'Scope 3 Yearly'!$B$199/1000000</f>
        <v>3.3432587154356983</v>
      </c>
      <c r="X13" s="2">
        <f>'Scope 3 Yearly'!$EE$188*'Scope 3 Yearly'!X39*'Yearly HC Ethylene'!CJ157*'Scope 3 Yearly'!$B$199/1000000</f>
        <v>3.6301311837953048</v>
      </c>
      <c r="Y13" s="2">
        <f>'Scope 3 Yearly'!$EE$188*'Scope 3 Yearly'!Y39*'Yearly HC Ethylene'!CK157*'Scope 3 Yearly'!$B$199/1000000</f>
        <v>3.7674315156815856</v>
      </c>
      <c r="Z13" s="2">
        <f>'Scope 3 Yearly'!$EE$188*'Scope 3 Yearly'!Z39*'Yearly HC Ethylene'!CL157*'Scope 3 Yearly'!$B$199/1000000</f>
        <v>3.8151878731332904</v>
      </c>
      <c r="AA13" s="2">
        <f>'Scope 3 Yearly'!$EE$188*'Scope 3 Yearly'!AA39*'Yearly HC Ethylene'!CM157*'Scope 3 Yearly'!$B$199/1000000</f>
        <v>3.8003825160511671</v>
      </c>
      <c r="AB13" s="2">
        <f>'Scope 3 Yearly'!$EE$188*'Scope 3 Yearly'!AB39*'Yearly HC Ethylene'!CN157*'Scope 3 Yearly'!$B$199/1000000</f>
        <v>3.7411321515101936</v>
      </c>
      <c r="AC13" s="2">
        <f>'Scope 3 Yearly'!$EE$188*'Scope 3 Yearly'!AC39*'Yearly HC Ethylene'!CO157*'Scope 3 Yearly'!$B$199/1000000</f>
        <v>3.6590977271318086</v>
      </c>
      <c r="AD13" s="2">
        <f>'Scope 3 Yearly'!$EE$188*'Scope 3 Yearly'!AD39*'Yearly HC Ethylene'!CP157*'Scope 3 Yearly'!$B$199/1000000</f>
        <v>3.5629039253085453</v>
      </c>
      <c r="AE13" s="2">
        <f>'Scope 3 Yearly'!$EE$188*'Scope 3 Yearly'!AE39*'Yearly HC Ethylene'!CQ157*'Scope 3 Yearly'!$B$199/1000000</f>
        <v>3.4601041299124202</v>
      </c>
      <c r="AF13" s="2">
        <f>'Scope 3 Yearly'!$EE$188*'Scope 3 Yearly'!AF39*'Yearly HC Ethylene'!CR157*'Scope 3 Yearly'!$B$199/1000000</f>
        <v>3.3571082521191058</v>
      </c>
      <c r="AG13" s="2">
        <f>'Scope 3 Yearly'!$EE$188*'Scope 3 Yearly'!AG39*'Yearly HC Ethylene'!CS157*'Scope 3 Yearly'!$B$199/1000000</f>
        <v>3.258934897582265</v>
      </c>
      <c r="AH13" s="2">
        <f>'Scope 3 Yearly'!$EE$188*'Scope 3 Yearly'!AH39*'Yearly HC Ethylene'!CT157*'Scope 3 Yearly'!$B$199/1000000</f>
        <v>3.1649772573151949</v>
      </c>
      <c r="AJ13" s="2">
        <f>'Scope 3 Yearly'!$EE$188*'Scope 3 Yearly'!AJ39*'Yearly LC Ethylene'!BP157*'Scope 3 Yearly'!$B$199/1000000</f>
        <v>4.4518995992084981E-4</v>
      </c>
      <c r="AK13" s="2">
        <f>'Scope 3 Yearly'!$EE$188*'Scope 3 Yearly'!AK39*'Yearly LC Ethylene'!BQ157*'Scope 3 Yearly'!$B$199/1000000</f>
        <v>8.4332590977036919E-4</v>
      </c>
      <c r="AL13" s="2">
        <f>'Scope 3 Yearly'!$EE$188*'Scope 3 Yearly'!AL39*'Yearly LC Ethylene'!BR157*'Scope 3 Yearly'!$B$199/1000000</f>
        <v>1.5858458942374603E-3</v>
      </c>
      <c r="AM13" s="2">
        <f>'Scope 3 Yearly'!$EE$188*'Scope 3 Yearly'!AM39*'Yearly LC Ethylene'!BS157*'Scope 3 Yearly'!$B$199/1000000</f>
        <v>2.9744941023313234E-3</v>
      </c>
      <c r="AN13" s="2">
        <f>'Scope 3 Yearly'!$EE$188*'Scope 3 Yearly'!AN39*'Yearly LC Ethylene'!BT157*'Scope 3 Yearly'!$B$199/1000000</f>
        <v>5.5600812395997659E-3</v>
      </c>
      <c r="AO13" s="2">
        <f>'Scope 3 Yearly'!$EE$188*'Scope 3 Yearly'!AO39*'Yearly LC Ethylene'!BU157*'Scope 3 Yearly'!$B$199/1000000</f>
        <v>1.0343735604336522E-2</v>
      </c>
      <c r="AP13" s="2">
        <f>'Scope 3 Yearly'!$EE$188*'Scope 3 Yearly'!AP39*'Yearly LC Ethylene'!BV157*'Scope 3 Yearly'!$B$199/1000000</f>
        <v>1.9115761025971671E-2</v>
      </c>
      <c r="AQ13" s="2">
        <f>'Scope 3 Yearly'!$EE$188*'Scope 3 Yearly'!AQ39*'Yearly LC Ethylene'!BW157*'Scope 3 Yearly'!$B$199/1000000</f>
        <v>3.5008139078226391E-2</v>
      </c>
      <c r="AR13" s="2">
        <f>'Scope 3 Yearly'!$EE$188*'Scope 3 Yearly'!AR39*'Yearly LC Ethylene'!BX157*'Scope 3 Yearly'!$B$199/1000000</f>
        <v>6.3321558918350618E-2</v>
      </c>
      <c r="AS13" s="2">
        <f>'Scope 3 Yearly'!$EE$188*'Scope 3 Yearly'!AS39*'Yearly LC Ethylene'!BY157*'Scope 3 Yearly'!$B$199/1000000</f>
        <v>0.11262778727854461</v>
      </c>
      <c r="AT13" s="2">
        <f>'Scope 3 Yearly'!$EE$188*'Scope 3 Yearly'!AT39*'Yearly LC Ethylene'!BZ157*'Scope 3 Yearly'!$B$199/1000000</f>
        <v>0.1959194945242769</v>
      </c>
      <c r="AU13" s="2">
        <f>'Scope 3 Yearly'!$EE$188*'Scope 3 Yearly'!AU39*'Yearly LC Ethylene'!CA157*'Scope 3 Yearly'!$B$199/1000000</f>
        <v>0.33127397430862543</v>
      </c>
      <c r="AV13" s="2">
        <f>'Scope 3 Yearly'!$EE$188*'Scope 3 Yearly'!AV39*'Yearly LC Ethylene'!CB157*'Scope 3 Yearly'!$B$199/1000000</f>
        <v>0.54053167220703913</v>
      </c>
      <c r="AW13" s="2">
        <f>'Scope 3 Yearly'!$EE$188*'Scope 3 Yearly'!AW39*'Yearly LC Ethylene'!CC157*'Scope 3 Yearly'!$B$199/1000000</f>
        <v>0.84431558072596424</v>
      </c>
      <c r="AX13" s="2">
        <f>'Scope 3 Yearly'!$EE$188*'Scope 3 Yearly'!AX39*'Yearly LC Ethylene'!CD157*'Scope 3 Yearly'!$B$199/1000000</f>
        <v>1.2544948216001715</v>
      </c>
      <c r="AY13" s="2">
        <f>'Scope 3 Yearly'!$EE$188*'Scope 3 Yearly'!AY39*'Yearly LC Ethylene'!CE157*'Scope 3 Yearly'!$B$199/1000000</f>
        <v>1.764708710269111</v>
      </c>
      <c r="AZ13" s="2">
        <f>'Scope 3 Yearly'!$EE$188*'Scope 3 Yearly'!AZ39*'Yearly LC Ethylene'!CF157*'Scope 3 Yearly'!$B$199/1000000</f>
        <v>2.3435389268173048</v>
      </c>
      <c r="BA13" s="2">
        <f>'Scope 3 Yearly'!$EE$188*'Scope 3 Yearly'!BA39*'Yearly LC Ethylene'!CG157*'Scope 3 Yearly'!$B$199/1000000</f>
        <v>2.9454029992705744</v>
      </c>
      <c r="BB13" s="2">
        <f>'Scope 3 Yearly'!$EE$188*'Scope 3 Yearly'!BB39*'Yearly LC Ethylene'!CH157*'Scope 3 Yearly'!$B$199/1000000</f>
        <v>3.519443072392018</v>
      </c>
      <c r="BC13" s="2">
        <f>'Scope 3 Yearly'!$EE$188*'Scope 3 Yearly'!BC39*'Yearly LC Ethylene'!CI157*'Scope 3 Yearly'!$B$199/1000000</f>
        <v>4.0245058331708172</v>
      </c>
      <c r="BD13" s="2">
        <f>'Scope 3 Yearly'!$EE$188*'Scope 3 Yearly'!BD39*'Yearly LC Ethylene'!CJ157*'Scope 3 Yearly'!$B$199/1000000</f>
        <v>4.4377142311643007</v>
      </c>
      <c r="BE13" s="2">
        <f>'Scope 3 Yearly'!$EE$188*'Scope 3 Yearly'!BE39*'Yearly LC Ethylene'!CK157*'Scope 3 Yearly'!$B$199/1000000</f>
        <v>4.6987529696628796</v>
      </c>
      <c r="BF13" s="2">
        <f>'Scope 3 Yearly'!$EE$188*'Scope 3 Yearly'!BF39*'Yearly LC Ethylene'!CL157*'Scope 3 Yearly'!$B$199/1000000</f>
        <v>4.8583348361922374</v>
      </c>
      <c r="BG13" s="2">
        <f>'Scope 3 Yearly'!$EE$188*'Scope 3 Yearly'!BG39*'Yearly LC Ethylene'!CM157*'Scope 3 Yearly'!$B$199/1000000</f>
        <v>4.9441069678111376</v>
      </c>
      <c r="BH13" s="2">
        <f>'Scope 3 Yearly'!$EE$188*'Scope 3 Yearly'!BH39*'Yearly LC Ethylene'!CN157*'Scope 3 Yearly'!$B$199/1000000</f>
        <v>4.9744565172354385</v>
      </c>
      <c r="BI13" s="2">
        <f>'Scope 3 Yearly'!$EE$188*'Scope 3 Yearly'!BI39*'Yearly LC Ethylene'!CO157*'Scope 3 Yearly'!$B$199/1000000</f>
        <v>4.9663090059398627</v>
      </c>
      <c r="BJ13" s="2">
        <f>'Scope 3 Yearly'!$EE$188*'Scope 3 Yearly'!BJ39*'Yearly LC Ethylene'!CP157*'Scope 3 Yearly'!$B$199/1000000</f>
        <v>4.9359260276174117</v>
      </c>
      <c r="BK13" s="2">
        <f>'Scope 3 Yearly'!$EE$188*'Scope 3 Yearly'!BK39*'Yearly LC Ethylene'!CQ157*'Scope 3 Yearly'!$B$199/1000000</f>
        <v>4.8944619840280099</v>
      </c>
      <c r="BL13" s="2">
        <f>'Scope 3 Yearly'!$EE$188*'Scope 3 Yearly'!BL39*'Yearly LC Ethylene'!CR157*'Scope 3 Yearly'!$B$199/1000000</f>
        <v>4.8500107069917906</v>
      </c>
      <c r="BM13" s="2">
        <f>'Scope 3 Yearly'!$EE$188*'Scope 3 Yearly'!BM39*'Yearly LC Ethylene'!CS157*'Scope 3 Yearly'!$B$199/1000000</f>
        <v>4.8090847235609111</v>
      </c>
      <c r="BN13" s="2">
        <f>'Scope 3 Yearly'!$EE$188*'Scope 3 Yearly'!BN39*'Yearly LC Ethylene'!CT157*'Scope 3 Yearly'!$B$199/1000000</f>
        <v>4.777294368582675</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2">
        <v>0</v>
      </c>
      <c r="CQ13" s="2">
        <v>0</v>
      </c>
      <c r="CR13" s="2">
        <v>0</v>
      </c>
      <c r="CS13" s="2">
        <v>0</v>
      </c>
      <c r="CT13" s="2">
        <v>0</v>
      </c>
      <c r="CV13" s="2">
        <f>'Scope 3 Yearly'!$EE$188*'Scope 3 Yearly'!CV39*'Yearly LC Ethylene'!BP4*'Scope 3 Yearly'!$B$199/1000000</f>
        <v>4.4519029667797346E-4</v>
      </c>
      <c r="CW13" s="2">
        <f>'Scope 3 Yearly'!$EE$188*'Scope 3 Yearly'!CW39*'Yearly LC Ethylene'!BQ4*'Scope 3 Yearly'!$B$199/1000000</f>
        <v>8.5799399404465988E-4</v>
      </c>
      <c r="CX13" s="2">
        <f>'Scope 3 Yearly'!$EE$188*'Scope 3 Yearly'!CX39*'Yearly LC Ethylene'!BR4*'Scope 3 Yearly'!$B$199/1000000</f>
        <v>1.6506186348762763E-3</v>
      </c>
      <c r="CY13" s="2">
        <f>'Scope 3 Yearly'!$EE$188*'Scope 3 Yearly'!CY39*'Yearly LC Ethylene'!BS4*'Scope 3 Yearly'!$B$199/1000000</f>
        <v>3.1675704566343789E-3</v>
      </c>
      <c r="CZ13" s="2">
        <f>'Scope 3 Yearly'!$EE$188*'Scope 3 Yearly'!CZ39*'Yearly LC Ethylene'!BT4*'Scope 3 Yearly'!$B$199/1000000</f>
        <v>6.0575191830542774E-3</v>
      </c>
      <c r="DA13" s="2">
        <f>'Scope 3 Yearly'!$EE$188*'Scope 3 Yearly'!DA39*'Yearly LC Ethylene'!BU4*'Scope 3 Yearly'!$B$199/1000000</f>
        <v>1.152813795152533E-2</v>
      </c>
      <c r="DB13" s="2">
        <f>'Scope 3 Yearly'!$EE$188*'Scope 3 Yearly'!DB39*'Yearly LC Ethylene'!BV4*'Scope 3 Yearly'!$B$199/1000000</f>
        <v>2.1782628134533931E-2</v>
      </c>
      <c r="DC13" s="2">
        <f>'Scope 3 Yearly'!$EE$188*'Scope 3 Yearly'!DC39*'Yearly LC Ethylene'!BW4*'Scope 3 Yearly'!$B$199/1000000</f>
        <v>4.0779369997483356E-2</v>
      </c>
      <c r="DD13" s="2">
        <f>'Scope 3 Yearly'!$EE$188*'Scope 3 Yearly'!DD39*'Yearly LC Ethylene'!BX4*'Scope 3 Yearly'!$B$199/1000000</f>
        <v>7.5384710408957223E-2</v>
      </c>
      <c r="DE13" s="2">
        <f>'Scope 3 Yearly'!$EE$188*'Scope 3 Yearly'!DE39*'Yearly LC Ethylene'!BY4*'Scope 3 Yearly'!$B$199/1000000</f>
        <v>0.13700533349348151</v>
      </c>
      <c r="DF13" s="2">
        <f>'Scope 3 Yearly'!$EE$188*'Scope 3 Yearly'!DF39*'Yearly LC Ethylene'!BZ4*'Scope 3 Yearly'!$B$199/1000000</f>
        <v>0.24345815631052475</v>
      </c>
      <c r="DG13" s="2">
        <f>'Scope 3 Yearly'!$EE$188*'Scope 3 Yearly'!DG39*'Yearly LC Ethylene'!CA4*'Scope 3 Yearly'!$B$199/1000000</f>
        <v>0.41986319896520186</v>
      </c>
      <c r="DH13" s="2">
        <f>'Scope 3 Yearly'!$EE$188*'Scope 3 Yearly'!DH39*'Yearly LC Ethylene'!CB4*'Scope 3 Yearly'!$B$199/1000000</f>
        <v>0.69820897501505752</v>
      </c>
      <c r="DI13" s="2">
        <f>'Scope 3 Yearly'!$EE$188*'Scope 3 Yearly'!DI39*'Yearly LC Ethylene'!CC4*'Scope 3 Yearly'!$B$199/1000000</f>
        <v>1.1112108374751832</v>
      </c>
      <c r="DJ13" s="2">
        <f>'Scope 3 Yearly'!$EE$188*'Scope 3 Yearly'!DJ39*'Yearly LC Ethylene'!CD4*'Scope 3 Yearly'!$B$199/1000000</f>
        <v>1.6812258952225887</v>
      </c>
      <c r="DK13" s="2">
        <f>'Scope 3 Yearly'!$EE$188*'Scope 3 Yearly'!DK39*'Yearly LC Ethylene'!CE4*'Scope 3 Yearly'!$B$199/1000000</f>
        <v>2.4064601550123688</v>
      </c>
      <c r="DL13" s="2">
        <f>'Scope 3 Yearly'!$EE$188*'Scope 3 Yearly'!DL39*'Yearly LC Ethylene'!CF4*'Scope 3 Yearly'!$B$199/1000000</f>
        <v>3.2498347003658976</v>
      </c>
      <c r="DM13" s="2">
        <f>'Scope 3 Yearly'!$EE$188*'Scope 3 Yearly'!DM39*'Yearly LC Ethylene'!CG4*'Scope 3 Yearly'!$B$199/1000000</f>
        <v>4.1492235529871007</v>
      </c>
      <c r="DN13" s="2">
        <f>'Scope 3 Yearly'!$EE$188*'Scope 3 Yearly'!DN39*'Yearly LC Ethylene'!CH4*'Scope 3 Yearly'!$B$199/1000000</f>
        <v>5.0302626752506772</v>
      </c>
      <c r="DO13" s="2">
        <f>'Scope 3 Yearly'!$EE$188*'Scope 3 Yearly'!DO39*'Yearly LC Ethylene'!CI4*'Scope 3 Yearly'!$B$199/1000000</f>
        <v>5.8280045879903977</v>
      </c>
      <c r="DP13" s="2">
        <f>'Scope 3 Yearly'!$EE$188*'Scope 3 Yearly'!DP39*'Yearly LC Ethylene'!CJ4*'Scope 3 Yearly'!$B$199/1000000</f>
        <v>6.5012645303859209</v>
      </c>
      <c r="DQ13" s="2">
        <f>'Scope 3 Yearly'!$EE$188*'Scope 3 Yearly'!DQ39*'Yearly LC Ethylene'!CK4*'Scope 3 Yearly'!$B$199/1000000</f>
        <v>7.0345952987564715</v>
      </c>
      <c r="DR13" s="2">
        <f>'Scope 3 Yearly'!$EE$188*'Scope 3 Yearly'!DR39*'Yearly LC Ethylene'!CL4*'Scope 3 Yearly'!$B$199/1000000</f>
        <v>7.4343324663929264</v>
      </c>
      <c r="DS13" s="2">
        <f>'Scope 3 Yearly'!$EE$188*'Scope 3 Yearly'!DS39*'Yearly LC Ethylene'!CM4*'Scope 3 Yearly'!$B$199/1000000</f>
        <v>7.7172514970737414</v>
      </c>
      <c r="DT13" s="2">
        <f>'Scope 3 Yearly'!$EE$188*'Scope 3 Yearly'!DT39*'Yearly LC Ethylene'!CN4*'Scope 3 Yearly'!$B$199/1000000</f>
        <v>7.904875458311893</v>
      </c>
      <c r="DU13" s="2">
        <f>'Scope 3 Yearly'!$EE$188*'Scope 3 Yearly'!DU39*'Yearly LC Ethylene'!CO4*'Scope 3 Yearly'!$B$199/1000000</f>
        <v>8.0182720623948871</v>
      </c>
      <c r="DV13" s="2">
        <f>'Scope 3 Yearly'!$EE$188*'Scope 3 Yearly'!DV39*'Yearly LC Ethylene'!CP4*'Scope 3 Yearly'!$B$199/1000000</f>
        <v>8.0736359523185595</v>
      </c>
      <c r="DW13" s="2">
        <f>'Scope 3 Yearly'!$EE$188*'Scope 3 Yearly'!DW39*'Yearly LC Ethylene'!CQ4*'Scope 3 Yearly'!$B$199/1000000</f>
        <v>8.0885911861457487</v>
      </c>
      <c r="DX13" s="2">
        <f>'Scope 3 Yearly'!$EE$188*'Scope 3 Yearly'!DX39*'Yearly LC Ethylene'!CR4*'Scope 3 Yearly'!$B$199/1000000</f>
        <v>8.0739595349112214</v>
      </c>
      <c r="DY13" s="2">
        <f>'Scope 3 Yearly'!$EE$188*'Scope 3 Yearly'!DY39*'Yearly LC Ethylene'!CS4*'Scope 3 Yearly'!$B$199/1000000</f>
        <v>8.0381833640879989</v>
      </c>
      <c r="DZ13" s="2">
        <f>'Scope 3 Yearly'!$EE$188*'Scope 3 Yearly'!DZ39*'Yearly LC Ethylene'!CT4*'Scope 3 Yearly'!$B$199/1000000</f>
        <v>7.9890540689085672</v>
      </c>
    </row>
    <row r="14" spans="1:165">
      <c r="A14" t="s">
        <v>2</v>
      </c>
      <c r="C14" s="5" t="s">
        <v>269</v>
      </c>
      <c r="D14" s="2">
        <f>'Scope 3 Yearly'!$EE$189*'Scope 3 Yearly'!D62*'Yearly HC Propylene'!BP71*'Scope 3 Yearly'!$B$199/1000000</f>
        <v>4.3222869976970691E-4</v>
      </c>
      <c r="E14" s="2">
        <f>'Scope 3 Yearly'!$EE$189*'Scope 3 Yearly'!E62*'Yearly HC Propylene'!BQ71*'Scope 3 Yearly'!$B$199/1000000</f>
        <v>8.1505983521231481E-4</v>
      </c>
      <c r="F14" s="2">
        <f>'Scope 3 Yearly'!$EE$189*'Scope 3 Yearly'!F62*'Yearly HC Propylene'!BR71*'Scope 3 Yearly'!$B$199/1000000</f>
        <v>1.5337932131649307E-3</v>
      </c>
      <c r="G14" s="2">
        <f>'Scope 3 Yearly'!$EE$189*'Scope 3 Yearly'!G62*'Yearly HC Propylene'!BS71*'Scope 3 Yearly'!$B$199/1000000</f>
        <v>2.8778798401872053E-3</v>
      </c>
      <c r="H14" s="2">
        <f>'Scope 3 Yearly'!$EE$189*'Scope 3 Yearly'!H62*'Yearly HC Propylene'!BT71*'Scope 3 Yearly'!$B$199/1000000</f>
        <v>5.3793015992327723E-3</v>
      </c>
      <c r="I14" s="2">
        <f>'Scope 3 Yearly'!$EE$189*'Scope 3 Yearly'!I62*'Yearly HC Propylene'!BU71*'Scope 3 Yearly'!$B$199/1000000</f>
        <v>1.0002945071158441E-2</v>
      </c>
      <c r="J14" s="2">
        <f>'Scope 3 Yearly'!$EE$189*'Scope 3 Yearly'!J62*'Yearly HC Propylene'!BV71*'Scope 3 Yearly'!$B$199/1000000</f>
        <v>1.8461894182472738E-2</v>
      </c>
      <c r="K14" s="2">
        <f>'Scope 3 Yearly'!$EE$189*'Scope 3 Yearly'!K62*'Yearly HC Propylene'!BW71*'Scope 3 Yearly'!$B$199/1000000</f>
        <v>3.3747742569217115E-2</v>
      </c>
      <c r="L14" s="2">
        <f>'Scope 3 Yearly'!$EE$189*'Scope 3 Yearly'!L62*'Yearly HC Propylene'!BX71*'Scope 3 Yearly'!$B$199/1000000</f>
        <v>6.0891624365916212E-2</v>
      </c>
      <c r="M14" s="2">
        <f>'Scope 3 Yearly'!$EE$189*'Scope 3 Yearly'!M62*'Yearly HC Propylene'!BY71*'Scope 3 Yearly'!$B$199/1000000</f>
        <v>0.10796946524517663</v>
      </c>
      <c r="N14" s="2">
        <f>'Scope 3 Yearly'!$EE$189*'Scope 3 Yearly'!N62*'Yearly HC Propylene'!BZ71*'Scope 3 Yearly'!$B$199/1000000</f>
        <v>0.18710194734507676</v>
      </c>
      <c r="O14" s="2">
        <f>'Scope 3 Yearly'!$EE$189*'Scope 3 Yearly'!O62*'Yearly HC Propylene'!CA71*'Scope 3 Yearly'!$B$199/1000000</f>
        <v>0.31442214899557647</v>
      </c>
      <c r="P14" s="2">
        <f>'Scope 3 Yearly'!$EE$189*'Scope 3 Yearly'!P62*'Yearly HC Propylene'!CB71*'Scope 3 Yearly'!$B$199/1000000</f>
        <v>0.50937547980980502</v>
      </c>
      <c r="Q14" s="2">
        <f>'Scope 3 Yearly'!$EE$189*'Scope 3 Yearly'!Q62*'Yearly HC Propylene'!CC71*'Scope 3 Yearly'!$B$199/1000000</f>
        <v>0.78907328341954608</v>
      </c>
      <c r="R14" s="2">
        <f>'Scope 3 Yearly'!$EE$189*'Scope 3 Yearly'!R62*'Yearly HC Propylene'!CD71*'Scope 3 Yearly'!$B$199/1000000</f>
        <v>1.1611519184767791</v>
      </c>
      <c r="S14" s="2">
        <f>'Scope 3 Yearly'!$EE$189*'Scope 3 Yearly'!S62*'Yearly HC Propylene'!CE71*'Scope 3 Yearly'!$B$199/1000000</f>
        <v>1.6153055958151183</v>
      </c>
      <c r="T14" s="2">
        <f>'Scope 3 Yearly'!$EE$189*'Scope 3 Yearly'!T62*'Yearly HC Propylene'!CF71*'Scope 3 Yearly'!$B$199/1000000</f>
        <v>2.1184136556485869</v>
      </c>
      <c r="U14" s="2">
        <f>'Scope 3 Yearly'!$EE$189*'Scope 3 Yearly'!U62*'Yearly HC Propylene'!CG71*'Scope 3 Yearly'!$B$199/1000000</f>
        <v>2.6247858307827316</v>
      </c>
      <c r="V14" s="2">
        <f>'Scope 3 Yearly'!$EE$189*'Scope 3 Yearly'!V62*'Yearly HC Propylene'!CH71*'Scope 3 Yearly'!$B$199/1000000</f>
        <v>3.0863658917267758</v>
      </c>
      <c r="W14" s="2">
        <f>'Scope 3 Yearly'!$EE$189*'Scope 3 Yearly'!W62*'Yearly HC Propylene'!CI71*'Scope 3 Yearly'!$B$199/1000000</f>
        <v>3.4664249563247349</v>
      </c>
      <c r="X14" s="2">
        <f>'Scope 3 Yearly'!$EE$189*'Scope 3 Yearly'!X62*'Yearly HC Propylene'!CJ71*'Scope 3 Yearly'!$B$199/1000000</f>
        <v>3.7467070073964166</v>
      </c>
      <c r="Y14" s="2">
        <f>'Scope 3 Yearly'!$EE$189*'Scope 3 Yearly'!Y62*'Yearly HC Propylene'!CK71*'Scope 3 Yearly'!$B$199/1000000</f>
        <v>3.8585113928945316</v>
      </c>
      <c r="Z14" s="2">
        <f>'Scope 3 Yearly'!$EE$189*'Scope 3 Yearly'!Z62*'Yearly HC Propylene'!CL71*'Scope 3 Yearly'!$B$199/1000000</f>
        <v>3.8683192871925436</v>
      </c>
      <c r="AA14" s="2">
        <f>'Scope 3 Yearly'!$EE$189*'Scope 3 Yearly'!AA62*'Yearly HC Propylene'!CM71*'Scope 3 Yearly'!$B$199/1000000</f>
        <v>3.8028535718367071</v>
      </c>
      <c r="AB14" s="2">
        <f>'Scope 3 Yearly'!$EE$189*'Scope 3 Yearly'!AB62*'Yearly HC Propylene'!CN71*'Scope 3 Yearly'!$B$199/1000000</f>
        <v>3.680731362824833</v>
      </c>
      <c r="AC14" s="2">
        <f>'Scope 3 Yearly'!$EE$189*'Scope 3 Yearly'!AC62*'Yearly HC Propylene'!CO71*'Scope 3 Yearly'!$B$199/1000000</f>
        <v>3.5212144657697797</v>
      </c>
      <c r="AD14" s="2">
        <f>'Scope 3 Yearly'!$EE$189*'Scope 3 Yearly'!AD62*'Yearly HC Propylene'!CP71*'Scope 3 Yearly'!$B$199/1000000</f>
        <v>3.3423765313079774</v>
      </c>
      <c r="AE14" s="2">
        <f>'Scope 3 Yearly'!$EE$189*'Scope 3 Yearly'!AE62*'Yearly HC Propylene'!CQ71*'Scope 3 Yearly'!$B$199/1000000</f>
        <v>3.1481417889376027</v>
      </c>
      <c r="AF14" s="2">
        <f>'Scope 3 Yearly'!$EE$189*'Scope 3 Yearly'!AF62*'Yearly HC Propylene'!CR71*'Scope 3 Yearly'!$B$199/1000000</f>
        <v>2.9454638304444778</v>
      </c>
      <c r="AG14" s="2">
        <f>'Scope 3 Yearly'!$EE$189*'Scope 3 Yearly'!AG62*'Yearly HC Propylene'!CS71*'Scope 3 Yearly'!$B$199/1000000</f>
        <v>2.7526682029310345</v>
      </c>
      <c r="AH14" s="2">
        <f>'Scope 3 Yearly'!$EE$189*'Scope 3 Yearly'!AH62*'Yearly HC Propylene'!CT71*'Scope 3 Yearly'!$B$199/1000000</f>
        <v>2.538312805494265</v>
      </c>
      <c r="AJ14" s="2">
        <f>'Scope 3 Yearly'!$EE$189*'Scope 3 Yearly'!AJ62*'Yearly LC Propylene'!BP71*'Scope 3 Yearly'!$B$199/1000000</f>
        <v>4.3222884038009054E-4</v>
      </c>
      <c r="AK14" s="2">
        <f>'Scope 3 Yearly'!$EE$189*'Scope 3 Yearly'!AK62*'Yearly LC Propylene'!BQ71*'Scope 3 Yearly'!$B$199/1000000</f>
        <v>8.1779379598899166E-4</v>
      </c>
      <c r="AL14" s="2">
        <f>'Scope 3 Yearly'!$EE$189*'Scope 3 Yearly'!AL62*'Yearly LC Propylene'!BR71*'Scope 3 Yearly'!$B$199/1000000</f>
        <v>1.5442645910388939E-3</v>
      </c>
      <c r="AM14" s="2">
        <f>'Scope 3 Yearly'!$EE$189*'Scope 3 Yearly'!AM62*'Yearly LC Propylene'!BS71*'Scope 3 Yearly'!$B$199/1000000</f>
        <v>2.9078725801206513E-3</v>
      </c>
      <c r="AN14" s="2">
        <f>'Scope 3 Yearly'!$EE$189*'Scope 3 Yearly'!AN62*'Yearly LC Propylene'!BT71*'Scope 3 Yearly'!$B$199/1000000</f>
        <v>5.4554013829217112E-3</v>
      </c>
      <c r="AO14" s="2">
        <f>'Scope 3 Yearly'!$EE$189*'Scope 3 Yearly'!AO62*'Yearly LC Propylene'!BU71*'Scope 3 Yearly'!$B$199/1000000</f>
        <v>1.0183102684114218E-2</v>
      </c>
      <c r="AP14" s="2">
        <f>'Scope 3 Yearly'!$EE$189*'Scope 3 Yearly'!AP62*'Yearly LC Propylene'!BV71*'Scope 3 Yearly'!$B$199/1000000</f>
        <v>1.8876205064473874E-2</v>
      </c>
      <c r="AQ14" s="2">
        <f>'Scope 3 Yearly'!$EE$189*'Scope 3 Yearly'!AQ62*'Yearly LC Propylene'!BW71*'Scope 3 Yearly'!$B$199/1000000</f>
        <v>3.4662834928256801E-2</v>
      </c>
      <c r="AR14" s="2">
        <f>'Scope 3 Yearly'!$EE$189*'Scope 3 Yearly'!AR62*'Yearly LC Propylene'!BX71*'Scope 3 Yearly'!$B$199/1000000</f>
        <v>6.2843648840554336E-2</v>
      </c>
      <c r="AS14" s="2">
        <f>'Scope 3 Yearly'!$EE$189*'Scope 3 Yearly'!AS62*'Yearly LC Propylene'!BY71*'Scope 3 Yearly'!$B$199/1000000</f>
        <v>0.11199664733788522</v>
      </c>
      <c r="AT14" s="2">
        <f>'Scope 3 Yearly'!$EE$189*'Scope 3 Yearly'!AT62*'Yearly LC Propylene'!BZ71*'Scope 3 Yearly'!$B$199/1000000</f>
        <v>0.19512619134888082</v>
      </c>
      <c r="AU14" s="2">
        <f>'Scope 3 Yearly'!$EE$189*'Scope 3 Yearly'!AU62*'Yearly LC Propylene'!CA71*'Scope 3 Yearly'!$B$199/1000000</f>
        <v>0.33044200706832072</v>
      </c>
      <c r="AV14" s="2">
        <f>'Scope 3 Yearly'!$EE$189*'Scope 3 Yearly'!AV62*'Yearly LC Propylene'!CB71*'Scope 3 Yearly'!$B$199/1000000</f>
        <v>0.53968320523948843</v>
      </c>
      <c r="AW14" s="2">
        <f>'Scope 3 Yearly'!$EE$189*'Scope 3 Yearly'!AW62*'Yearly LC Propylene'!CC71*'Scope 3 Yearly'!$B$199/1000000</f>
        <v>0.84349964594912696</v>
      </c>
      <c r="AX14" s="2">
        <f>'Scope 3 Yearly'!$EE$189*'Scope 3 Yearly'!AX62*'Yearly LC Propylene'!CD71*'Scope 3 Yearly'!$B$199/1000000</f>
        <v>1.2532332350564603</v>
      </c>
      <c r="AY14" s="2">
        <f>'Scope 3 Yearly'!$EE$189*'Scope 3 Yearly'!AY62*'Yearly LC Propylene'!CE71*'Scope 3 Yearly'!$B$199/1000000</f>
        <v>1.7615473184001862</v>
      </c>
      <c r="AZ14" s="2">
        <f>'Scope 3 Yearly'!$EE$189*'Scope 3 Yearly'!AZ62*'Yearly LC Propylene'!CF71*'Scope 3 Yearly'!$B$199/1000000</f>
        <v>2.3357901151572769</v>
      </c>
      <c r="BA14" s="2">
        <f>'Scope 3 Yearly'!$EE$189*'Scope 3 Yearly'!BA62*'Yearly LC Propylene'!CG71*'Scope 3 Yearly'!$B$199/1000000</f>
        <v>2.9281328206606041</v>
      </c>
      <c r="BB14" s="2">
        <f>'Scope 3 Yearly'!$EE$189*'Scope 3 Yearly'!BB62*'Yearly LC Propylene'!CH71*'Scope 3 Yearly'!$B$199/1000000</f>
        <v>3.4855642526800805</v>
      </c>
      <c r="BC14" s="2">
        <f>'Scope 3 Yearly'!$EE$189*'Scope 3 Yearly'!BC62*'Yearly LC Propylene'!CI71*'Scope 3 Yearly'!$B$199/1000000</f>
        <v>3.9652015301070529</v>
      </c>
      <c r="BD14" s="2">
        <f>'Scope 3 Yearly'!$EE$189*'Scope 3 Yearly'!BD62*'Yearly LC Propylene'!CJ71*'Scope 3 Yearly'!$B$199/1000000</f>
        <v>4.3431789645940322</v>
      </c>
      <c r="BE14" s="2">
        <f>'Scope 3 Yearly'!$EE$189*'Scope 3 Yearly'!BE62*'Yearly LC Propylene'!CK71*'Scope 3 Yearly'!$B$199/1000000</f>
        <v>4.559269632250758</v>
      </c>
      <c r="BF14" s="2">
        <f>'Scope 3 Yearly'!$EE$189*'Scope 3 Yearly'!BF62*'Yearly LC Propylene'!CL71*'Scope 3 Yearly'!$B$199/1000000</f>
        <v>4.6657496681820536</v>
      </c>
      <c r="BG14" s="2">
        <f>'Scope 3 Yearly'!$EE$189*'Scope 3 Yearly'!BG62*'Yearly LC Propylene'!CM71*'Scope 3 Yearly'!$B$199/1000000</f>
        <v>4.6890201644833578</v>
      </c>
      <c r="BH14" s="2">
        <f>'Scope 3 Yearly'!$EE$189*'Scope 3 Yearly'!BH62*'Yearly LC Propylene'!CN71*'Scope 3 Yearly'!$B$199/1000000</f>
        <v>4.6471510248102685</v>
      </c>
      <c r="BI14" s="2">
        <f>'Scope 3 Yearly'!$EE$189*'Scope 3 Yearly'!BI62*'Yearly LC Propylene'!CO71*'Scope 3 Yearly'!$B$199/1000000</f>
        <v>4.5578115515448898</v>
      </c>
      <c r="BJ14" s="2">
        <f>'Scope 3 Yearly'!$EE$189*'Scope 3 Yearly'!BJ62*'Yearly LC Propylene'!CP71*'Scope 3 Yearly'!$B$199/1000000</f>
        <v>4.4346874186032865</v>
      </c>
      <c r="BK14" s="2">
        <f>'Scope 3 Yearly'!$EE$189*'Scope 3 Yearly'!BK62*'Yearly LC Propylene'!CQ71*'Scope 3 Yearly'!$B$199/1000000</f>
        <v>4.2902958238213342</v>
      </c>
      <c r="BL14" s="2">
        <f>'Scope 3 Yearly'!$EE$189*'Scope 3 Yearly'!BL62*'Yearly LC Propylene'!CR71*'Scope 3 Yearly'!$B$199/1000000</f>
        <v>4.1322827314180817</v>
      </c>
      <c r="BM14" s="2">
        <f>'Scope 3 Yearly'!$EE$189*'Scope 3 Yearly'!BM62*'Yearly LC Propylene'!CS71*'Scope 3 Yearly'!$B$199/1000000</f>
        <v>3.9664519553912534</v>
      </c>
      <c r="BN14" s="2">
        <f>'Scope 3 Yearly'!$EE$189*'Scope 3 Yearly'!BN62*'Yearly LC Propylene'!CT71*'Scope 3 Yearly'!$B$199/1000000</f>
        <v>3.7982234853708721</v>
      </c>
      <c r="BP14" s="2">
        <v>0</v>
      </c>
      <c r="BQ14" s="2">
        <v>0</v>
      </c>
      <c r="BR14" s="2">
        <v>0</v>
      </c>
      <c r="BS14" s="2">
        <v>0</v>
      </c>
      <c r="BT14" s="2">
        <v>0</v>
      </c>
      <c r="BU14" s="2">
        <v>0</v>
      </c>
      <c r="BV14" s="2">
        <v>0</v>
      </c>
      <c r="BW14" s="2">
        <v>0</v>
      </c>
      <c r="BX14" s="2">
        <v>0</v>
      </c>
      <c r="BY14" s="2">
        <v>0</v>
      </c>
      <c r="BZ14" s="2">
        <v>0</v>
      </c>
      <c r="CA14" s="2">
        <v>0</v>
      </c>
      <c r="CB14" s="2">
        <v>0</v>
      </c>
      <c r="CC14" s="2">
        <v>0</v>
      </c>
      <c r="CD14" s="2">
        <v>0</v>
      </c>
      <c r="CE14" s="2">
        <v>0</v>
      </c>
      <c r="CF14" s="2">
        <v>0</v>
      </c>
      <c r="CG14" s="2">
        <v>0</v>
      </c>
      <c r="CH14" s="2">
        <v>0</v>
      </c>
      <c r="CI14" s="2">
        <v>0</v>
      </c>
      <c r="CJ14" s="2">
        <v>0</v>
      </c>
      <c r="CK14" s="2">
        <v>0</v>
      </c>
      <c r="CL14" s="2">
        <v>0</v>
      </c>
      <c r="CM14" s="2">
        <v>0</v>
      </c>
      <c r="CN14" s="2">
        <v>0</v>
      </c>
      <c r="CO14" s="2">
        <v>0</v>
      </c>
      <c r="CP14" s="2">
        <v>0</v>
      </c>
      <c r="CQ14" s="2">
        <v>0</v>
      </c>
      <c r="CR14" s="2">
        <v>0</v>
      </c>
      <c r="CS14" s="2">
        <v>0</v>
      </c>
      <c r="CT14" s="2">
        <v>0</v>
      </c>
      <c r="CV14" s="2">
        <f>'Scope 3 Yearly'!$EE$189*'Scope 3 Yearly'!CV62*'Yearly LC Propylene'!BP4*'Scope 3 Yearly'!$B$199/1000000</f>
        <v>4.3222898099047423E-4</v>
      </c>
      <c r="CW14" s="2">
        <f>'Scope 3 Yearly'!$EE$189*'Scope 3 Yearly'!CW62*'Yearly LC Propylene'!BQ4*'Scope 3 Yearly'!$B$199/1000000</f>
        <v>8.3319267608034727E-4</v>
      </c>
      <c r="CX14" s="2">
        <f>'Scope 3 Yearly'!$EE$189*'Scope 3 Yearly'!CX62*'Yearly LC Propylene'!BR4*'Scope 3 Yearly'!$B$199/1000000</f>
        <v>1.6032499733918521E-3</v>
      </c>
      <c r="CY14" s="2">
        <f>'Scope 3 Yearly'!$EE$189*'Scope 3 Yearly'!CY62*'Yearly LC Propylene'!BS4*'Scope 3 Yearly'!$B$199/1000000</f>
        <v>3.0773322046379016E-3</v>
      </c>
      <c r="CZ14" s="2">
        <f>'Scope 3 Yearly'!$EE$189*'Scope 3 Yearly'!CZ62*'Yearly LC Propylene'!BT4*'Scope 3 Yearly'!$B$199/1000000</f>
        <v>5.8862241457179653E-3</v>
      </c>
      <c r="DA14" s="2">
        <f>'Scope 3 Yearly'!$EE$189*'Scope 3 Yearly'!DA62*'Yearly LC Propylene'!BU4*'Scope 3 Yearly'!$B$199/1000000</f>
        <v>1.1204574318929735E-2</v>
      </c>
      <c r="DB14" s="2">
        <f>'Scope 3 Yearly'!$EE$189*'Scope 3 Yearly'!DB62*'Yearly LC Propylene'!BV4*'Scope 3 Yearly'!$B$199/1000000</f>
        <v>2.1176343782737733E-2</v>
      </c>
      <c r="DC14" s="2">
        <f>'Scope 3 Yearly'!$EE$189*'Scope 3 Yearly'!DC62*'Yearly LC Propylene'!BW4*'Scope 3 Yearly'!$B$199/1000000</f>
        <v>3.9653916209838699E-2</v>
      </c>
      <c r="DD14" s="2">
        <f>'Scope 3 Yearly'!$EE$189*'Scope 3 Yearly'!DD62*'Yearly LC Propylene'!BX4*'Scope 3 Yearly'!$B$199/1000000</f>
        <v>7.3321962610887623E-2</v>
      </c>
      <c r="DE14" s="2">
        <f>'Scope 3 Yearly'!$EE$189*'Scope 3 Yearly'!DE62*'Yearly LC Propylene'!BY4*'Scope 3 Yearly'!$B$199/1000000</f>
        <v>0.13328887102355325</v>
      </c>
      <c r="DF14" s="2">
        <f>'Scope 3 Yearly'!$EE$189*'Scope 3 Yearly'!DF62*'Yearly LC Propylene'!BZ4*'Scope 3 Yearly'!$B$199/1000000</f>
        <v>0.23691181296356276</v>
      </c>
      <c r="DG14" s="2">
        <f>'Scope 3 Yearly'!$EE$189*'Scope 3 Yearly'!DG62*'Yearly LC Propylene'!CA4*'Scope 3 Yearly'!$B$199/1000000</f>
        <v>0.40869185369052935</v>
      </c>
      <c r="DH14" s="2">
        <f>'Scope 3 Yearly'!$EE$189*'Scope 3 Yearly'!DH62*'Yearly LC Propylene'!CB4*'Scope 3 Yearly'!$B$199/1000000</f>
        <v>0.67982932679819197</v>
      </c>
      <c r="DI14" s="2">
        <f>'Scope 3 Yearly'!$EE$189*'Scope 3 Yearly'!DI62*'Yearly LC Propylene'!CC4*'Scope 3 Yearly'!$B$199/1000000</f>
        <v>1.0822753045355014</v>
      </c>
      <c r="DJ14" s="2">
        <f>'Scope 3 Yearly'!$EE$189*'Scope 3 Yearly'!DJ62*'Yearly LC Propylene'!CD4*'Scope 3 Yearly'!$B$199/1000000</f>
        <v>1.6379275126522106</v>
      </c>
      <c r="DK14" s="2">
        <f>'Scope 3 Yearly'!$EE$189*'Scope 3 Yearly'!DK62*'Yearly LC Propylene'!CE4*'Scope 3 Yearly'!$B$199/1000000</f>
        <v>2.3451742902984396</v>
      </c>
      <c r="DL14" s="2">
        <f>'Scope 3 Yearly'!$EE$189*'Scope 3 Yearly'!DL62*'Yearly LC Propylene'!CF4*'Scope 3 Yearly'!$B$199/1000000</f>
        <v>3.1681377101609765</v>
      </c>
      <c r="DM14" s="2">
        <f>'Scope 3 Yearly'!$EE$189*'Scope 3 Yearly'!DM62*'Yearly LC Propylene'!CG4*'Scope 3 Yearly'!$B$199/1000000</f>
        <v>4.0462863479358013</v>
      </c>
      <c r="DN14" s="2">
        <f>'Scope 3 Yearly'!$EE$189*'Scope 3 Yearly'!DN62*'Yearly LC Propylene'!CH4*'Scope 3 Yearly'!$B$199/1000000</f>
        <v>4.9071362122802231</v>
      </c>
      <c r="DO14" s="2">
        <f>'Scope 3 Yearly'!$EE$189*'Scope 3 Yearly'!DO62*'Yearly LC Propylene'!CI4*'Scope 3 Yearly'!$B$199/1000000</f>
        <v>5.6872939385760013</v>
      </c>
      <c r="DP14" s="2">
        <f>'Scope 3 Yearly'!$EE$189*'Scope 3 Yearly'!DP62*'Yearly LC Propylene'!CJ4*'Scope 3 Yearly'!$B$199/1000000</f>
        <v>6.346475943611197</v>
      </c>
      <c r="DQ14" s="2">
        <f>'Scope 3 Yearly'!$EE$189*'Scope 3 Yearly'!DQ62*'Yearly LC Propylene'!CK4*'Scope 3 Yearly'!$B$199/1000000</f>
        <v>6.8696868543276688</v>
      </c>
      <c r="DR14" s="2">
        <f>'Scope 3 Yearly'!$EE$189*'Scope 3 Yearly'!DR62*'Yearly LC Propylene'!CL4*'Scope 3 Yearly'!$B$199/1000000</f>
        <v>7.262792235602781</v>
      </c>
      <c r="DS14" s="2">
        <f>'Scope 3 Yearly'!$EE$189*'Scope 3 Yearly'!DS62*'Yearly LC Propylene'!CM4*'Scope 3 Yearly'!$B$199/1000000</f>
        <v>7.5420413564576529</v>
      </c>
      <c r="DT14" s="2">
        <f>'Scope 3 Yearly'!$EE$189*'Scope 3 Yearly'!DT62*'Yearly LC Propylene'!CN4*'Scope 3 Yearly'!$B$199/1000000</f>
        <v>7.7283485060839094</v>
      </c>
      <c r="DU14" s="2">
        <f>'Scope 3 Yearly'!$EE$189*'Scope 3 Yearly'!DU62*'Yearly LC Propylene'!CO4*'Scope 3 Yearly'!$B$199/1000000</f>
        <v>7.8422134818375859</v>
      </c>
      <c r="DV14" s="2">
        <f>'Scope 3 Yearly'!$EE$189*'Scope 3 Yearly'!DV62*'Yearly LC Propylene'!CP4*'Scope 3 Yearly'!$B$199/1000000</f>
        <v>7.8995303599617417</v>
      </c>
      <c r="DW14" s="2">
        <f>'Scope 3 Yearly'!$EE$189*'Scope 3 Yearly'!DW62*'Yearly LC Propylene'!CQ4*'Scope 3 Yearly'!$B$199/1000000</f>
        <v>7.9173546505230288</v>
      </c>
      <c r="DX14" s="2">
        <f>'Scope 3 Yearly'!$EE$189*'Scope 3 Yearly'!DX62*'Yearly LC Propylene'!CR4*'Scope 3 Yearly'!$B$199/1000000</f>
        <v>7.9062355988521391</v>
      </c>
      <c r="DY14" s="2">
        <f>'Scope 3 Yearly'!$EE$189*'Scope 3 Yearly'!DY62*'Yearly LC Propylene'!CS4*'Scope 3 Yearly'!$B$199/1000000</f>
        <v>7.8744082739439003</v>
      </c>
      <c r="DZ14" s="2">
        <f>'Scope 3 Yearly'!$EE$189*'Scope 3 Yearly'!DZ62*'Yearly LC Propylene'!CT4*'Scope 3 Yearly'!$B$199/1000000</f>
        <v>7.8294829389604192</v>
      </c>
    </row>
    <row r="15" spans="1:165">
      <c r="A15" t="s">
        <v>198</v>
      </c>
      <c r="C15" s="5" t="s">
        <v>269</v>
      </c>
      <c r="D15" s="2">
        <f>'Scope 3 Yearly'!$EE$190*'Scope 3 Yearly'!D85*'Yearly Methanol'!D121*'Scope 3 Yearly'!$B$199/1000000</f>
        <v>1.0791765033964183E-4</v>
      </c>
      <c r="E15" s="2">
        <f>'Scope 3 Yearly'!$EE$190*'Scope 3 Yearly'!E85*'Yearly Methanol'!E121*'Scope 3 Yearly'!$B$199/1000000</f>
        <v>2.0339883628428621E-4</v>
      </c>
      <c r="F15" s="2">
        <f>'Scope 3 Yearly'!$EE$190*'Scope 3 Yearly'!F85*'Yearly Methanol'!F121*'Scope 3 Yearly'!$B$199/1000000</f>
        <v>3.8245229694911886E-4</v>
      </c>
      <c r="G15" s="2">
        <f>'Scope 3 Yearly'!$EE$190*'Scope 3 Yearly'!G85*'Yearly Methanol'!G121*'Scope 3 Yearly'!$B$199/1000000</f>
        <v>7.170288920355551E-4</v>
      </c>
      <c r="H15" s="2">
        <f>'Scope 3 Yearly'!$EE$190*'Scope 3 Yearly'!H85*'Yearly Methanol'!H121*'Scope 3 Yearly'!$B$199/1000000</f>
        <v>1.3391947122799544E-3</v>
      </c>
      <c r="I15" s="2">
        <f>'Scope 3 Yearly'!$EE$190*'Scope 3 Yearly'!I85*'Yearly Methanol'!I121*'Scope 3 Yearly'!$B$199/1000000</f>
        <v>2.4882725631345821E-3</v>
      </c>
      <c r="J15" s="2">
        <f>'Scope 3 Yearly'!$EE$190*'Scope 3 Yearly'!J85*'Yearly Methanol'!J121*'Scope 3 Yearly'!$B$199/1000000</f>
        <v>4.5920026469291305E-3</v>
      </c>
      <c r="K15" s="2">
        <f>'Scope 3 Yearly'!$EE$190*'Scope 3 Yearly'!K85*'Yearly Methanol'!K121*'Scope 3 Yearly'!$B$199/1000000</f>
        <v>8.3935322360481467E-3</v>
      </c>
      <c r="L15" s="2">
        <f>'Scope 3 Yearly'!$EE$190*'Scope 3 Yearly'!L85*'Yearly Methanol'!L121*'Scope 3 Yearly'!$B$199/1000000</f>
        <v>1.5144297475237592E-2</v>
      </c>
      <c r="M15" s="2">
        <f>'Scope 3 Yearly'!$EE$190*'Scope 3 Yearly'!M85*'Yearly Methanol'!M121*'Scope 3 Yearly'!$B$199/1000000</f>
        <v>2.6853475463680766E-2</v>
      </c>
      <c r="N15" s="2">
        <f>'Scope 3 Yearly'!$EE$190*'Scope 3 Yearly'!N85*'Yearly Methanol'!N121*'Scope 3 Yearly'!$B$199/1000000</f>
        <v>4.6537378676695516E-2</v>
      </c>
      <c r="O15" s="2">
        <f>'Scope 3 Yearly'!$EE$190*'Scope 3 Yearly'!O85*'Yearly Methanol'!O121*'Scope 3 Yearly'!$B$199/1000000</f>
        <v>7.8474104588623833E-2</v>
      </c>
      <c r="P15" s="2">
        <f>'Scope 3 Yearly'!$EE$190*'Scope 3 Yearly'!P85*'Yearly Methanol'!P121*'Scope 3 Yearly'!$B$199/1000000</f>
        <v>0.12754111491193076</v>
      </c>
      <c r="Q15" s="2">
        <f>'Scope 3 Yearly'!$EE$190*'Scope 3 Yearly'!Q85*'Yearly Methanol'!Q121*'Scope 3 Yearly'!$B$199/1000000</f>
        <v>0.19830940140512313</v>
      </c>
      <c r="R15" s="2">
        <f>'Scope 3 Yearly'!$EE$190*'Scope 3 Yearly'!R85*'Yearly Methanol'!R121*'Scope 3 Yearly'!$B$199/1000000</f>
        <v>0.29297745191137714</v>
      </c>
      <c r="S15" s="2">
        <f>'Scope 3 Yearly'!$EE$190*'Scope 3 Yearly'!S85*'Yearly Methanol'!S121*'Scope 3 Yearly'!$B$199/1000000</f>
        <v>0.40929689557438581</v>
      </c>
      <c r="T15" s="2">
        <f>'Scope 3 Yearly'!$EE$190*'Scope 3 Yearly'!T85*'Yearly Methanol'!T121*'Scope 3 Yearly'!$B$199/1000000</f>
        <v>0.53926255015550284</v>
      </c>
      <c r="U15" s="2">
        <f>'Scope 3 Yearly'!$EE$190*'Scope 3 Yearly'!U85*'Yearly Methanol'!U121*'Scope 3 Yearly'!$B$199/1000000</f>
        <v>0.67147340688989032</v>
      </c>
      <c r="V15" s="2">
        <f>'Scope 3 Yearly'!$EE$190*'Scope 3 Yearly'!V85*'Yearly Methanol'!V121*'Scope 3 Yearly'!$B$199/1000000</f>
        <v>0.79372725256121657</v>
      </c>
      <c r="W15" s="2">
        <f>'Scope 3 Yearly'!$EE$190*'Scope 3 Yearly'!W85*'Yearly Methanol'!W121*'Scope 3 Yearly'!$B$199/1000000</f>
        <v>0.89647467501280309</v>
      </c>
      <c r="X15" s="2">
        <f>'Scope 3 Yearly'!$EE$190*'Scope 3 Yearly'!X85*'Yearly Methanol'!X121*'Scope 3 Yearly'!$B$199/1000000</f>
        <v>0.97472138164856181</v>
      </c>
      <c r="Y15" s="2">
        <f>'Scope 3 Yearly'!$EE$190*'Scope 3 Yearly'!Y85*'Yearly Methanol'!Y121*'Scope 3 Yearly'!$B$199/1000000</f>
        <v>1.0156636005771766</v>
      </c>
      <c r="Z15" s="2">
        <f>'Scope 3 Yearly'!$EE$190*'Scope 3 Yearly'!Z85*'Yearly Methanol'!Z121*'Scope 3 Yearly'!$B$199/1000000</f>
        <v>1.0313644014701906</v>
      </c>
      <c r="AA15" s="2">
        <f>'Scope 3 Yearly'!$EE$190*'Scope 3 Yearly'!AA85*'Yearly Methanol'!AA121*'Scope 3 Yearly'!$B$199/1000000</f>
        <v>1.0280126412507211</v>
      </c>
      <c r="AB15" s="2">
        <f>'Scope 3 Yearly'!$EE$190*'Scope 3 Yearly'!AB85*'Yearly Methanol'!AB121*'Scope 3 Yearly'!$B$199/1000000</f>
        <v>1.0101817674151419</v>
      </c>
      <c r="AC15" s="2">
        <f>'Scope 3 Yearly'!$EE$190*'Scope 3 Yearly'!AC85*'Yearly Methanol'!AC121*'Scope 3 Yearly'!$B$199/1000000</f>
        <v>0.98201572981255669</v>
      </c>
      <c r="AD15" s="2">
        <f>'Scope 3 Yearly'!$EE$190*'Scope 3 Yearly'!AD85*'Yearly Methanol'!AD121*'Scope 3 Yearly'!$B$199/1000000</f>
        <v>0.94700198283380987</v>
      </c>
      <c r="AE15" s="2">
        <f>'Scope 3 Yearly'!$EE$190*'Scope 3 Yearly'!AE85*'Yearly Methanol'!AE121*'Scope 3 Yearly'!$B$199/1000000</f>
        <v>0.90770187325207463</v>
      </c>
      <c r="AF15" s="2">
        <f>'Scope 3 Yearly'!$EE$190*'Scope 3 Yearly'!AF85*'Yearly Methanol'!AF121*'Scope 3 Yearly'!$B$199/1000000</f>
        <v>0.86583776854791039</v>
      </c>
      <c r="AG15" s="2">
        <f>'Scope 3 Yearly'!$EE$190*'Scope 3 Yearly'!AG85*'Yearly Methanol'!AG121*'Scope 3 Yearly'!$B$199/1000000</f>
        <v>0.82270999096354347</v>
      </c>
      <c r="AH15" s="2">
        <f>'Scope 3 Yearly'!$EE$190*'Scope 3 Yearly'!AH85*'Yearly Methanol'!AH121*'Scope 3 Yearly'!$B$199/1000000</f>
        <v>0.77956867240836603</v>
      </c>
      <c r="AJ15" s="2">
        <f>'Scope 3 Yearly'!$EE$190*'Scope 3 Yearly'!AJ85*'Yearly Methanol'!AJ121*'Scope 3 Yearly'!$B$199/1000000</f>
        <v>1.0791768504399954E-4</v>
      </c>
      <c r="AK15" s="2">
        <f>'Scope 3 Yearly'!$EE$190*'Scope 3 Yearly'!AK85*'Yearly Methanol'!AK121*'Scope 3 Yearly'!$B$199/1000000</f>
        <v>2.0422081471830006E-4</v>
      </c>
      <c r="AL15" s="2">
        <f>'Scope 3 Yearly'!$EE$190*'Scope 3 Yearly'!AL85*'Yearly Methanol'!AL121*'Scope 3 Yearly'!$B$199/1000000</f>
        <v>3.8559910960253661E-4</v>
      </c>
      <c r="AM15" s="2">
        <f>'Scope 3 Yearly'!$EE$190*'Scope 3 Yearly'!AM85*'Yearly Methanol'!AM121*'Scope 3 Yearly'!$B$199/1000000</f>
        <v>7.2603847367388248E-4</v>
      </c>
      <c r="AN15" s="2">
        <f>'Scope 3 Yearly'!$EE$190*'Scope 3 Yearly'!AN85*'Yearly Methanol'!AN121*'Scope 3 Yearly'!$B$199/1000000</f>
        <v>1.3620450054761925E-3</v>
      </c>
      <c r="AO15" s="2">
        <f>'Scope 3 Yearly'!$EE$190*'Scope 3 Yearly'!AO85*'Yearly Methanol'!AO121*'Scope 3 Yearly'!$B$199/1000000</f>
        <v>2.542345138210611E-3</v>
      </c>
      <c r="AP15" s="2">
        <f>'Scope 3 Yearly'!$EE$190*'Scope 3 Yearly'!AP85*'Yearly Methanol'!AP121*'Scope 3 Yearly'!$B$199/1000000</f>
        <v>4.7159659849880034E-3</v>
      </c>
      <c r="AQ15" s="2">
        <f>'Scope 3 Yearly'!$EE$190*'Scope 3 Yearly'!AQ85*'Yearly Methanol'!AQ121*'Scope 3 Yearly'!$B$199/1000000</f>
        <v>8.6666288847670556E-3</v>
      </c>
      <c r="AR15" s="2">
        <f>'Scope 3 Yearly'!$EE$190*'Scope 3 Yearly'!AR85*'Yearly Methanol'!AR121*'Scope 3 Yearly'!$B$199/1000000</f>
        <v>1.5725539741914155E-2</v>
      </c>
      <c r="AS15" s="2">
        <f>'Scope 3 Yearly'!$EE$190*'Scope 3 Yearly'!AS85*'Yearly Methanol'!AS121*'Scope 3 Yearly'!$B$199/1000000</f>
        <v>2.8050110393129768E-2</v>
      </c>
      <c r="AT15" s="2">
        <f>'Scope 3 Yearly'!$EE$190*'Scope 3 Yearly'!AT85*'Yearly Methanol'!AT121*'Scope 3 Yearly'!$B$199/1000000</f>
        <v>4.8916758727690364E-2</v>
      </c>
      <c r="AU15" s="2">
        <f>'Scope 3 Yearly'!$EE$190*'Scope 3 Yearly'!AU85*'Yearly Methanol'!AU121*'Scope 3 Yearly'!$B$199/1000000</f>
        <v>8.3097206321803965E-2</v>
      </c>
      <c r="AV15" s="2">
        <f>'Scope 3 Yearly'!$EE$190*'Scope 3 Yearly'!AV85*'Yearly Methanol'!AV121*'Scope 3 Yearly'!$B$199/1000000</f>
        <v>0.13610592113763975</v>
      </c>
      <c r="AW15" s="2">
        <f>'Scope 3 Yearly'!$EE$190*'Scope 3 Yearly'!AW85*'Yearly Methanol'!AW121*'Scope 3 Yearly'!$B$199/1000000</f>
        <v>0.21340664888279126</v>
      </c>
      <c r="AX15" s="2">
        <f>'Scope 3 Yearly'!$EE$190*'Scope 3 Yearly'!AX85*'Yearly Methanol'!AX121*'Scope 3 Yearly'!$B$199/1000000</f>
        <v>0.31811645570472552</v>
      </c>
      <c r="AY15" s="2">
        <f>'Scope 3 Yearly'!$EE$190*'Scope 3 Yearly'!AY85*'Yearly Methanol'!AY121*'Scope 3 Yearly'!$B$199/1000000</f>
        <v>0.44867372801768035</v>
      </c>
      <c r="AZ15" s="2">
        <f>'Scope 3 Yearly'!$EE$190*'Scope 3 Yearly'!AZ85*'Yearly Methanol'!AZ121*'Scope 3 Yearly'!$B$199/1000000</f>
        <v>0.5970937185410915</v>
      </c>
      <c r="BA15" s="2">
        <f>'Scope 3 Yearly'!$EE$190*'Scope 3 Yearly'!BA85*'Yearly Methanol'!BA121*'Scope 3 Yearly'!$B$199/1000000</f>
        <v>0.7513198647796373</v>
      </c>
      <c r="BB15" s="2">
        <f>'Scope 3 Yearly'!$EE$190*'Scope 3 Yearly'!BB85*'Yearly Methanol'!BB121*'Scope 3 Yearly'!$B$199/1000000</f>
        <v>0.89780797034129201</v>
      </c>
      <c r="BC15" s="2">
        <f>'Scope 3 Yearly'!$EE$190*'Scope 3 Yearly'!BC85*'Yearly Methanol'!BC121*'Scope 3 Yearly'!$B$199/1000000</f>
        <v>1.025412437444386</v>
      </c>
      <c r="BD15" s="2">
        <f>'Scope 3 Yearly'!$EE$190*'Scope 3 Yearly'!BD85*'Yearly Methanol'!BD121*'Scope 3 Yearly'!$B$199/1000000</f>
        <v>1.1277324638886705</v>
      </c>
      <c r="BE15" s="2">
        <f>'Scope 3 Yearly'!$EE$190*'Scope 3 Yearly'!BE85*'Yearly Methanol'!BE121*'Scope 3 Yearly'!$B$199/1000000</f>
        <v>1.1915744289185914</v>
      </c>
      <c r="BF15" s="2">
        <f>'Scope 3 Yearly'!$EE$190*'Scope 3 Yearly'!BF85*'Yearly Methanol'!BF121*'Scope 3 Yearly'!$B$199/1000000</f>
        <v>1.227883870812561</v>
      </c>
      <c r="BG15" s="2">
        <f>'Scope 3 Yearly'!$EE$190*'Scope 3 Yearly'!BG85*'Yearly Methanol'!BG121*'Scope 3 Yearly'!$B$199/1000000</f>
        <v>1.2429738402779489</v>
      </c>
      <c r="BH15" s="2">
        <f>'Scope 3 Yearly'!$EE$190*'Scope 3 Yearly'!BH85*'Yearly Methanol'!BH121*'Scope 3 Yearly'!$B$199/1000000</f>
        <v>1.2414378364064536</v>
      </c>
      <c r="BI15" s="2">
        <f>'Scope 3 Yearly'!$EE$190*'Scope 3 Yearly'!BI85*'Yearly Methanol'!BI121*'Scope 3 Yearly'!$B$199/1000000</f>
        <v>1.2276887581600149</v>
      </c>
      <c r="BJ15" s="2">
        <f>'Scope 3 Yearly'!$EE$190*'Scope 3 Yearly'!BJ85*'Yearly Methanol'!BJ121*'Scope 3 Yearly'!$B$199/1000000</f>
        <v>1.2056499133654803</v>
      </c>
      <c r="BK15" s="2">
        <f>'Scope 3 Yearly'!$EE$190*'Scope 3 Yearly'!BK85*'Yearly Methanol'!BK121*'Scope 3 Yearly'!$B$199/1000000</f>
        <v>1.1780581096619327</v>
      </c>
      <c r="BL15" s="2">
        <f>'Scope 3 Yearly'!$EE$190*'Scope 3 Yearly'!BL85*'Yearly Methanol'!BL121*'Scope 3 Yearly'!$B$199/1000000</f>
        <v>1.1468717738338725</v>
      </c>
      <c r="BM15" s="2">
        <f>'Scope 3 Yearly'!$EE$190*'Scope 3 Yearly'!BM85*'Yearly Methanol'!BM121*'Scope 3 Yearly'!$B$199/1000000</f>
        <v>1.1135864238287412</v>
      </c>
      <c r="BN15" s="2">
        <f>'Scope 3 Yearly'!$EE$190*'Scope 3 Yearly'!BN85*'Yearly Methanol'!BN121*'Scope 3 Yearly'!$B$199/1000000</f>
        <v>1.0796265802588971</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R15" s="2">
        <v>0</v>
      </c>
      <c r="CS15" s="2">
        <v>0</v>
      </c>
      <c r="CT15" s="2">
        <v>0</v>
      </c>
      <c r="CV15" s="2">
        <f>'Scope 3 Yearly'!$EE$190*'Scope 3 Yearly'!CV85*'Yearly Methanol'!D4*'Scope 3 Yearly'!$B$199/1000000</f>
        <v>1.0791771974835726E-4</v>
      </c>
      <c r="CW15" s="2">
        <f>'Scope 3 Yearly'!$EE$190*'Scope 3 Yearly'!CW85*'Yearly Methanol'!E4*'Scope 3 Yearly'!$B$199/1000000</f>
        <v>2.0778058694574916E-4</v>
      </c>
      <c r="CX15" s="2">
        <f>'Scope 3 Yearly'!$EE$190*'Scope 3 Yearly'!CX85*'Yearly Methanol'!F4*'Scope 3 Yearly'!$B$199/1000000</f>
        <v>3.9932595536974698E-4</v>
      </c>
      <c r="CY15" s="2">
        <f>'Scope 3 Yearly'!$EE$190*'Scope 3 Yearly'!CY85*'Yearly Methanol'!G4*'Scope 3 Yearly'!$B$199/1000000</f>
        <v>7.6551454198283807E-4</v>
      </c>
      <c r="CZ15" s="2">
        <f>'Scope 3 Yearly'!$EE$190*'Scope 3 Yearly'!CZ85*'Yearly Methanol'!H4*'Scope 3 Yearly'!$B$199/1000000</f>
        <v>1.462360614767622E-3</v>
      </c>
      <c r="DA15" s="2">
        <f>'Scope 3 Yearly'!$EE$190*'Scope 3 Yearly'!DA85*'Yearly Methanol'!I4*'Scope 3 Yearly'!$B$199/1000000</f>
        <v>2.7799525962128356E-3</v>
      </c>
      <c r="DB15" s="2">
        <f>'Scope 3 Yearly'!$EE$190*'Scope 3 Yearly'!DB85*'Yearly Methanol'!J4*'Scope 3 Yearly'!$B$199/1000000</f>
        <v>5.2491354464367741E-3</v>
      </c>
      <c r="DC15" s="2">
        <f>'Scope 3 Yearly'!$EE$190*'Scope 3 Yearly'!DC85*'Yearly Methanol'!K4*'Scope 3 Yearly'!$B$199/1000000</f>
        <v>9.8198007536514625E-3</v>
      </c>
      <c r="DD15" s="2">
        <f>'Scope 3 Yearly'!$EE$190*'Scope 3 Yearly'!DD85*'Yearly Methanol'!L4*'Scope 3 Yearly'!$B$199/1000000</f>
        <v>1.8139083379802381E-2</v>
      </c>
      <c r="DE15" s="2">
        <f>'Scope 3 Yearly'!$EE$190*'Scope 3 Yearly'!DE85*'Yearly Methanol'!M4*'Scope 3 Yearly'!$B$199/1000000</f>
        <v>3.2940071362238858E-2</v>
      </c>
      <c r="DF15" s="2">
        <f>'Scope 3 Yearly'!$EE$190*'Scope 3 Yearly'!DF85*'Yearly Methanol'!N4*'Scope 3 Yearly'!$B$199/1000000</f>
        <v>5.8485920343154647E-2</v>
      </c>
      <c r="DG15" s="2">
        <f>'Scope 3 Yearly'!$EE$190*'Scope 3 Yearly'!DG85*'Yearly Methanol'!O4*'Scope 3 Yearly'!$B$199/1000000</f>
        <v>0.10075674096712803</v>
      </c>
      <c r="DH15" s="2">
        <f>'Scope 3 Yearly'!$EE$190*'Scope 3 Yearly'!DH85*'Yearly Methanol'!P4*'Scope 3 Yearly'!$B$199/1000000</f>
        <v>0.16736679667047133</v>
      </c>
      <c r="DI15" s="2">
        <f>'Scope 3 Yearly'!$EE$190*'Scope 3 Yearly'!DI85*'Yearly Methanol'!Q4*'Scope 3 Yearly'!$B$199/1000000</f>
        <v>0.26605775976801421</v>
      </c>
      <c r="DJ15" s="2">
        <f>'Scope 3 Yearly'!$EE$190*'Scope 3 Yearly'!DJ85*'Yearly Methanol'!R4*'Scope 3 Yearly'!$B$199/1000000</f>
        <v>0.40204887903273268</v>
      </c>
      <c r="DK15" s="2">
        <f>'Scope 3 Yearly'!$EE$190*'Scope 3 Yearly'!DK85*'Yearly Methanol'!S4*'Scope 3 Yearly'!$B$199/1000000</f>
        <v>0.57475432316284647</v>
      </c>
      <c r="DL15" s="2">
        <f>'Scope 3 Yearly'!$EE$190*'Scope 3 Yearly'!DL85*'Yearly Methanol'!T4*'Scope 3 Yearly'!$B$199/1000000</f>
        <v>0.77522852568327072</v>
      </c>
      <c r="DM15" s="2">
        <f>'Scope 3 Yearly'!$EE$190*'Scope 3 Yearly'!DM85*'Yearly Methanol'!U4*'Scope 3 Yearly'!$B$199/1000000</f>
        <v>0.98848931188023526</v>
      </c>
      <c r="DN15" s="2">
        <f>'Scope 3 Yearly'!$EE$190*'Scope 3 Yearly'!DN85*'Yearly Methanol'!V4*'Scope 3 Yearly'!$B$199/1000000</f>
        <v>1.1967511514690294</v>
      </c>
      <c r="DO15" s="2">
        <f>'Scope 3 Yearly'!$EE$190*'Scope 3 Yearly'!DO85*'Yearly Methanol'!W4*'Scope 3 Yearly'!$B$199/1000000</f>
        <v>1.3845610111362947</v>
      </c>
      <c r="DP15" s="2">
        <f>'Scope 3 Yearly'!$EE$190*'Scope 3 Yearly'!DP85*'Yearly Methanol'!X4*'Scope 3 Yearly'!$B$199/1000000</f>
        <v>1.542196241354556</v>
      </c>
      <c r="DQ15" s="2">
        <f>'Scope 3 Yearly'!$EE$190*'Scope 3 Yearly'!DQ85*'Yearly Methanol'!Y4*'Scope 3 Yearly'!$B$199/1000000</f>
        <v>1.6664131016691881</v>
      </c>
      <c r="DR15" s="2">
        <f>'Scope 3 Yearly'!$EE$190*'Scope 3 Yearly'!DR85*'Yearly Methanol'!Z4*'Scope 3 Yearly'!$B$199/1000000</f>
        <v>1.75854610688825</v>
      </c>
      <c r="DS15" s="2">
        <f>'Scope 3 Yearly'!$EE$190*'Scope 3 Yearly'!DS85*'Yearly Methanol'!AA4*'Scope 3 Yearly'!$B$199/1000000</f>
        <v>1.8226724579396616</v>
      </c>
      <c r="DT15" s="2">
        <f>'Scope 3 Yearly'!$EE$190*'Scope 3 Yearly'!DT85*'Yearly Methanol'!AB4*'Scope 3 Yearly'!$B$199/1000000</f>
        <v>1.8639774753935197</v>
      </c>
      <c r="DU15" s="2">
        <f>'Scope 3 Yearly'!$EE$190*'Scope 3 Yearly'!DU85*'Yearly Methanol'!AC4*'Scope 3 Yearly'!$B$199/1000000</f>
        <v>1.8875175164432305</v>
      </c>
      <c r="DV15" s="2">
        <f>'Scope 3 Yearly'!$EE$190*'Scope 3 Yearly'!DV85*'Yearly Methanol'!AD4*'Scope 3 Yearly'!$B$199/1000000</f>
        <v>1.8977294023977795</v>
      </c>
      <c r="DW15" s="2">
        <f>'Scope 3 Yearly'!$EE$190*'Scope 3 Yearly'!DW85*'Yearly Methanol'!AE4*'Scope 3 Yearly'!$B$199/1000000</f>
        <v>1.8982628615028694</v>
      </c>
      <c r="DX15" s="2">
        <f>'Scope 3 Yearly'!$EE$190*'Scope 3 Yearly'!DX85*'Yearly Methanol'!AF4*'Scope 3 Yearly'!$B$199/1000000</f>
        <v>1.8916954682364362</v>
      </c>
      <c r="DY15" s="2">
        <f>'Scope 3 Yearly'!$EE$190*'Scope 3 Yearly'!DY85*'Yearly Methanol'!AG4*'Scope 3 Yearly'!$B$199/1000000</f>
        <v>1.880035347415824</v>
      </c>
      <c r="DZ15" s="2">
        <f>'Scope 3 Yearly'!$EE$190*'Scope 3 Yearly'!DZ85*'Yearly Methanol'!AH4*'Scope 3 Yearly'!$B$199/1000000</f>
        <v>1.8651277181382522</v>
      </c>
    </row>
    <row r="16" spans="1:165">
      <c r="A16" t="s">
        <v>89</v>
      </c>
      <c r="C16" s="5" t="s">
        <v>269</v>
      </c>
      <c r="D16" s="2">
        <f>'Scope 3 Yearly'!$EE$191*'Scope 3 Yearly'!D108*'Yearly BTX'!BP122*'Scope 3 Yearly'!$B$199/1000000</f>
        <v>3.3778734069925997E-4</v>
      </c>
      <c r="E16" s="2">
        <f>'Scope 3 Yearly'!$EE$191*'Scope 3 Yearly'!E108*'Yearly BTX'!BQ122*'Scope 3 Yearly'!$B$199/1000000</f>
        <v>6.3699921843240667E-4</v>
      </c>
      <c r="F16" s="2">
        <f>'Scope 3 Yearly'!$EE$191*'Scope 3 Yearly'!F108*'Yearly BTX'!BR122*'Scope 3 Yearly'!$B$199/1000000</f>
        <v>1.1988449647674338E-3</v>
      </c>
      <c r="G16" s="2">
        <f>'Scope 3 Yearly'!$EE$191*'Scope 3 Yearly'!G108*'Yearly BTX'!BS122*'Scope 3 Yearly'!$B$199/1000000</f>
        <v>2.2497257218386845E-3</v>
      </c>
      <c r="H16" s="2">
        <f>'Scope 3 Yearly'!$EE$191*'Scope 3 Yearly'!H108*'Yearly BTX'!BT122*'Scope 3 Yearly'!$B$199/1000000</f>
        <v>4.2061308643105795E-3</v>
      </c>
      <c r="I16" s="2">
        <f>'Scope 3 Yearly'!$EE$191*'Scope 3 Yearly'!I108*'Yearly BTX'!BU122*'Scope 3 Yearly'!$B$199/1000000</f>
        <v>7.8162921832719418E-3</v>
      </c>
      <c r="J16" s="2">
        <f>'Scope 3 Yearly'!$EE$191*'Scope 3 Yearly'!J108*'Yearly BTX'!BV122*'Scope 3 Yearly'!$B$199/1000000</f>
        <v>1.4424874818253716E-2</v>
      </c>
      <c r="K16" s="2">
        <f>'Scope 3 Yearly'!$EE$191*'Scope 3 Yearly'!K108*'Yearly BTX'!BW122*'Scope 3 Yearly'!$B$199/1000000</f>
        <v>2.6369209266291903E-2</v>
      </c>
      <c r="L16" s="2">
        <f>'Scope 3 Yearly'!$EE$191*'Scope 3 Yearly'!L108*'Yearly BTX'!BX122*'Scope 3 Yearly'!$B$199/1000000</f>
        <v>4.7587462741110517E-2</v>
      </c>
      <c r="M16" s="2">
        <f>'Scope 3 Yearly'!$EE$191*'Scope 3 Yearly'!M108*'Yearly BTX'!BY122*'Scope 3 Yearly'!$B$199/1000000</f>
        <v>8.4411477955541062E-2</v>
      </c>
      <c r="N16" s="2">
        <f>'Scope 3 Yearly'!$EE$191*'Scope 3 Yearly'!N108*'Yearly BTX'!BZ122*'Scope 3 Yearly'!$B$199/1000000</f>
        <v>0.1463699977893132</v>
      </c>
      <c r="O16" s="2">
        <f>'Scope 3 Yearly'!$EE$191*'Scope 3 Yearly'!O108*'Yearly BTX'!CA122*'Scope 3 Yearly'!$B$199/1000000</f>
        <v>0.24508700496385585</v>
      </c>
      <c r="P16" s="2">
        <f>'Scope 3 Yearly'!$EE$191*'Scope 3 Yearly'!P108*'Yearly BTX'!CB122*'Scope 3 Yearly'!$B$199/1000000</f>
        <v>0.39748378334686935</v>
      </c>
      <c r="Q16" s="2">
        <f>'Scope 3 Yearly'!$EE$191*'Scope 3 Yearly'!Q108*'Yearly BTX'!CC122*'Scope 3 Yearly'!$B$199/1000000</f>
        <v>0.61698888299860233</v>
      </c>
      <c r="R16" s="2">
        <f>'Scope 3 Yearly'!$EE$191*'Scope 3 Yearly'!R108*'Yearly BTX'!CD122*'Scope 3 Yearly'!$B$199/1000000</f>
        <v>0.91047797454766333</v>
      </c>
      <c r="S16" s="2">
        <f>'Scope 3 Yearly'!$EE$191*'Scope 3 Yearly'!S108*'Yearly BTX'!CE122*'Scope 3 Yearly'!$B$199/1000000</f>
        <v>1.2712770946570058</v>
      </c>
      <c r="T16" s="2">
        <f>'Scope 3 Yearly'!$EE$191*'Scope 3 Yearly'!T108*'Yearly BTX'!CF122*'Scope 3 Yearly'!$B$199/1000000</f>
        <v>1.6746674243093045</v>
      </c>
      <c r="U16" s="2">
        <f>'Scope 3 Yearly'!$EE$191*'Scope 3 Yearly'!U108*'Yearly BTX'!CG122*'Scope 3 Yearly'!$B$199/1000000</f>
        <v>2.0859706857783751</v>
      </c>
      <c r="V16" s="2">
        <f>'Scope 3 Yearly'!$EE$191*'Scope 3 Yearly'!V108*'Yearly BTX'!CH122*'Scope 3 Yearly'!$B$199/1000000</f>
        <v>2.4675241394007061</v>
      </c>
      <c r="W16" s="2">
        <f>'Scope 3 Yearly'!$EE$191*'Scope 3 Yearly'!W108*'Yearly BTX'!CI122*'Scope 3 Yearly'!$B$199/1000000</f>
        <v>2.7895105599346901</v>
      </c>
      <c r="X16" s="2">
        <f>'Scope 3 Yearly'!$EE$191*'Scope 3 Yearly'!X108*'Yearly BTX'!CJ122*'Scope 3 Yearly'!$B$199/1000000</f>
        <v>3.035999034773095</v>
      </c>
      <c r="Y16" s="2">
        <f>'Scope 3 Yearly'!$EE$191*'Scope 3 Yearly'!Y108*'Yearly BTX'!CK122*'Scope 3 Yearly'!$B$199/1000000</f>
        <v>3.17214693711216</v>
      </c>
      <c r="Z16" s="2">
        <f>'Scope 3 Yearly'!$EE$191*'Scope 3 Yearly'!Z108*'Yearly BTX'!CL122*'Scope 3 Yearly'!$B$199/1000000</f>
        <v>3.2304867281108693</v>
      </c>
      <c r="AA16" s="2">
        <f>'Scope 3 Yearly'!$EE$191*'Scope 3 Yearly'!AA108*'Yearly BTX'!CM122*'Scope 3 Yearly'!$B$199/1000000</f>
        <v>3.2297862203240553</v>
      </c>
      <c r="AB16" s="2">
        <f>'Scope 3 Yearly'!$EE$191*'Scope 3 Yearly'!AB108*'Yearly BTX'!CN122*'Scope 3 Yearly'!$B$199/1000000</f>
        <v>3.1840546796485887</v>
      </c>
      <c r="AC16" s="2">
        <f>'Scope 3 Yearly'!$EE$191*'Scope 3 Yearly'!AC108*'Yearly BTX'!CO122*'Scope 3 Yearly'!$B$199/1000000</f>
        <v>3.1060657335010946</v>
      </c>
      <c r="AD16" s="2">
        <f>'Scope 3 Yearly'!$EE$191*'Scope 3 Yearly'!AD108*'Yearly BTX'!CP122*'Scope 3 Yearly'!$B$199/1000000</f>
        <v>3.0048586923938951</v>
      </c>
      <c r="AE16" s="2">
        <f>'Scope 3 Yearly'!$EE$191*'Scope 3 Yearly'!AE108*'Yearly BTX'!CQ122*'Scope 3 Yearly'!$B$199/1000000</f>
        <v>2.8898508846911524</v>
      </c>
      <c r="AF16" s="2">
        <f>'Scope 3 Yearly'!$EE$191*'Scope 3 Yearly'!AF108*'Yearly BTX'!CR122*'Scope 3 Yearly'!$B$199/1000000</f>
        <v>2.7667916456477508</v>
      </c>
      <c r="AG16" s="2">
        <f>'Scope 3 Yearly'!$EE$191*'Scope 3 Yearly'!AG108*'Yearly BTX'!CS122*'Scope 3 Yearly'!$B$199/1000000</f>
        <v>2.6397381417009189</v>
      </c>
      <c r="AH16" s="2">
        <f>'Scope 3 Yearly'!$EE$191*'Scope 3 Yearly'!AH108*'Yearly BTX'!CT122*'Scope 3 Yearly'!$B$199/1000000</f>
        <v>2.5126362867613281</v>
      </c>
      <c r="AJ16" s="2">
        <f>'Scope 3 Yearly'!$EE$191*'Scope 3 Yearly'!AJ108*'Yearly BTX'!FH122*'Scope 3 Yearly'!$B$199/1000000</f>
        <v>3.3778745478067209E-4</v>
      </c>
      <c r="AK16" s="2">
        <f>'Scope 3 Yearly'!$EE$191*'Scope 3 Yearly'!AK108*'Yearly BTX'!FI122*'Scope 3 Yearly'!$B$199/1000000</f>
        <v>6.4083236652130347E-4</v>
      </c>
      <c r="AL16" s="2">
        <f>'Scope 3 Yearly'!$EE$191*'Scope 3 Yearly'!AL108*'Yearly BTX'!FJ122*'Scope 3 Yearly'!$B$199/1000000</f>
        <v>1.2135348039677952E-3</v>
      </c>
      <c r="AM16" s="2">
        <f>'Scope 3 Yearly'!$EE$191*'Scope 3 Yearly'!AM108*'Yearly BTX'!FK122*'Scope 3 Yearly'!$B$199/1000000</f>
        <v>2.2918316390726137E-3</v>
      </c>
      <c r="AN16" s="2">
        <f>'Scope 3 Yearly'!$EE$191*'Scope 3 Yearly'!AN108*'Yearly BTX'!FL122*'Scope 3 Yearly'!$B$199/1000000</f>
        <v>4.313041955524852E-3</v>
      </c>
      <c r="AO16" s="2">
        <f>'Scope 3 Yearly'!$EE$191*'Scope 3 Yearly'!AO108*'Yearly BTX'!FM122*'Scope 3 Yearly'!$B$199/1000000</f>
        <v>8.0694167477412919E-3</v>
      </c>
      <c r="AP16" s="2">
        <f>'Scope 3 Yearly'!$EE$191*'Scope 3 Yearly'!AP108*'Yearly BTX'!FN122*'Scope 3 Yearly'!$B$199/1000000</f>
        <v>1.5002524669837959E-2</v>
      </c>
      <c r="AQ16" s="2">
        <f>'Scope 3 Yearly'!$EE$191*'Scope 3 Yearly'!AQ108*'Yearly BTX'!FO122*'Scope 3 Yearly'!$B$199/1000000</f>
        <v>2.7636963696890816E-2</v>
      </c>
      <c r="AR16" s="2">
        <f>'Scope 3 Yearly'!$EE$191*'Scope 3 Yearly'!AR108*'Yearly BTX'!FP122*'Scope 3 Yearly'!$B$199/1000000</f>
        <v>5.0276293488717566E-2</v>
      </c>
      <c r="AS16" s="2">
        <f>'Scope 3 Yearly'!$EE$191*'Scope 3 Yearly'!AS108*'Yearly BTX'!FQ122*'Scope 3 Yearly'!$B$199/1000000</f>
        <v>8.9927738281935773E-2</v>
      </c>
      <c r="AT16" s="2">
        <f>'Scope 3 Yearly'!$EE$191*'Scope 3 Yearly'!AT108*'Yearly BTX'!FR122*'Scope 3 Yearly'!$B$199/1000000</f>
        <v>0.1572960811236061</v>
      </c>
      <c r="AU16" s="2">
        <f>'Scope 3 Yearly'!$EE$191*'Scope 3 Yearly'!AU108*'Yearly BTX'!FS122*'Scope 3 Yearly'!$B$199/1000000</f>
        <v>0.26631651401054107</v>
      </c>
      <c r="AV16" s="2">
        <f>'Scope 3 Yearly'!$EE$191*'Scope 3 Yearly'!AV108*'Yearly BTX'!FT122*'Scope 3 Yearly'!$B$199/1000000</f>
        <v>0.43666515264688927</v>
      </c>
      <c r="AW16" s="2">
        <f>'Scope 3 Yearly'!$EE$191*'Scope 3 Yearly'!AW108*'Yearly BTX'!FU122*'Scope 3 Yearly'!$B$199/1000000</f>
        <v>0.68566001198382187</v>
      </c>
      <c r="AX16" s="2">
        <f>'Scope 3 Yearly'!$EE$191*'Scope 3 Yearly'!AX108*'Yearly BTX'!FV122*'Scope 3 Yearly'!$B$199/1000000</f>
        <v>1.0240222901471996</v>
      </c>
      <c r="AY16" s="2">
        <f>'Scope 3 Yearly'!$EE$191*'Scope 3 Yearly'!AY108*'Yearly BTX'!FW122*'Scope 3 Yearly'!$B$199/1000000</f>
        <v>1.4477152514211242</v>
      </c>
      <c r="AZ16" s="2">
        <f>'Scope 3 Yearly'!$EE$191*'Scope 3 Yearly'!AZ108*'Yearly BTX'!FX122*'Scope 3 Yearly'!$B$199/1000000</f>
        <v>1.931735398397181</v>
      </c>
      <c r="BA16" s="2">
        <f>'Scope 3 Yearly'!$EE$191*'Scope 3 Yearly'!BA108*'Yearly BTX'!FY122*'Scope 3 Yearly'!$B$199/1000000</f>
        <v>2.4382325808042924</v>
      </c>
      <c r="BB16" s="2">
        <f>'Scope 3 Yearly'!$EE$191*'Scope 3 Yearly'!BB108*'Yearly BTX'!FZ122*'Scope 3 Yearly'!$B$199/1000000</f>
        <v>2.9237635769780499</v>
      </c>
      <c r="BC16" s="2">
        <f>'Scope 3 Yearly'!$EE$191*'Scope 3 Yearly'!BC108*'Yearly BTX'!GA122*'Scope 3 Yearly'!$B$199/1000000</f>
        <v>3.3519586468328537</v>
      </c>
      <c r="BD16" s="2">
        <f>'Scope 3 Yearly'!$EE$191*'Scope 3 Yearly'!BD108*'Yearly BTX'!GB122*'Scope 3 Yearly'!$B$199/1000000</f>
        <v>3.7013151901690349</v>
      </c>
      <c r="BE16" s="2">
        <f>'Scope 3 Yearly'!$EE$191*'Scope 3 Yearly'!BE108*'Yearly BTX'!GC122*'Scope 3 Yearly'!$B$199/1000000</f>
        <v>3.9325388545849811</v>
      </c>
      <c r="BF16" s="2">
        <f>'Scope 3 Yearly'!$EE$191*'Scope 3 Yearly'!BF108*'Yearly BTX'!GD122*'Scope 3 Yearly'!$B$199/1000000</f>
        <v>4.0762603123812386</v>
      </c>
      <c r="BG16" s="2">
        <f>'Scope 3 Yearly'!$EE$191*'Scope 3 Yearly'!BG108*'Yearly BTX'!GE122*'Scope 3 Yearly'!$B$199/1000000</f>
        <v>4.1521250570206307</v>
      </c>
      <c r="BH16" s="2">
        <f>'Scope 3 Yearly'!$EE$191*'Scope 3 Yearly'!BH108*'Yearly BTX'!GF122*'Scope 3 Yearly'!$B$199/1000000</f>
        <v>4.174484922928829</v>
      </c>
      <c r="BI16" s="2">
        <f>'Scope 3 Yearly'!$EE$191*'Scope 3 Yearly'!BI108*'Yearly BTX'!GG122*'Scope 3 Yearly'!$B$199/1000000</f>
        <v>4.1573081488331027</v>
      </c>
      <c r="BJ16" s="2">
        <f>'Scope 3 Yearly'!$EE$191*'Scope 3 Yearly'!BJ108*'Yearly BTX'!GH122*'Scope 3 Yearly'!$B$199/1000000</f>
        <v>4.111294983729846</v>
      </c>
      <c r="BK16" s="2">
        <f>'Scope 3 Yearly'!$EE$191*'Scope 3 Yearly'!BK108*'Yearly BTX'!GI122*'Scope 3 Yearly'!$B$199/1000000</f>
        <v>4.0471449562745123</v>
      </c>
      <c r="BL16" s="2">
        <f>'Scope 3 Yearly'!$EE$191*'Scope 3 Yearly'!BL108*'Yearly BTX'!GJ122*'Scope 3 Yearly'!$B$199/1000000</f>
        <v>3.9711742208781504</v>
      </c>
      <c r="BM16" s="2">
        <f>'Scope 3 Yearly'!$EE$191*'Scope 3 Yearly'!BM108*'Yearly BTX'!GK122*'Scope 3 Yearly'!$B$199/1000000</f>
        <v>3.8882380019897043</v>
      </c>
      <c r="BN16" s="2">
        <f>'Scope 3 Yearly'!$EE$191*'Scope 3 Yearly'!BN108*'Yearly BTX'!GL122*'Scope 3 Yearly'!$B$199/1000000</f>
        <v>3.8030872875410702</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R16" s="2">
        <v>0</v>
      </c>
      <c r="CS16" s="2">
        <v>0</v>
      </c>
      <c r="CT16" s="2">
        <v>0</v>
      </c>
      <c r="CV16" s="2">
        <f>'Scope 3 Yearly'!$EE$191*'Scope 3 Yearly'!CV108*'Yearly BTX'!BP5*'Scope 3 Yearly'!$B$199/1000000</f>
        <v>3.3778756886208421E-4</v>
      </c>
      <c r="CW16" s="2">
        <f>'Scope 3 Yearly'!$EE$191*'Scope 3 Yearly'!CW108*'Yearly BTX'!BQ5*'Scope 3 Yearly'!$B$199/1000000</f>
        <v>6.5190906926462745E-4</v>
      </c>
      <c r="CX16" s="2">
        <f>'Scope 3 Yearly'!$EE$191*'Scope 3 Yearly'!CX108*'Yearly BTX'!BR5*'Scope 3 Yearly'!$B$199/1000000</f>
        <v>1.2558998978028943E-3</v>
      </c>
      <c r="CY16" s="2">
        <f>'Scope 3 Yearly'!$EE$191*'Scope 3 Yearly'!CY108*'Yearly BTX'!BS5*'Scope 3 Yearly'!$B$199/1000000</f>
        <v>2.4134637050764007E-3</v>
      </c>
      <c r="CZ16" s="2">
        <f>'Scope 3 Yearly'!$EE$191*'Scope 3 Yearly'!CZ108*'Yearly BTX'!BT5*'Scope 3 Yearly'!$B$199/1000000</f>
        <v>4.6218536706188907E-3</v>
      </c>
      <c r="DA16" s="2">
        <f>'Scope 3 Yearly'!$EE$191*'Scope 3 Yearly'!DA108*'Yearly BTX'!BU5*'Scope 3 Yearly'!$B$199/1000000</f>
        <v>8.8026687342214957E-3</v>
      </c>
      <c r="DB16" s="2">
        <f>'Scope 3 Yearly'!$EE$191*'Scope 3 Yearly'!DB108*'Yearly BTX'!BV5*'Scope 3 Yearly'!$B$199/1000000</f>
        <v>1.6654724031867081E-2</v>
      </c>
      <c r="DC16" s="2">
        <f>'Scope 3 Yearly'!$EE$191*'Scope 3 Yearly'!DC108*'Yearly BTX'!BW5*'Scope 3 Yearly'!$B$199/1000000</f>
        <v>3.122057631232274E-2</v>
      </c>
      <c r="DD16" s="2">
        <f>'Scope 3 Yearly'!$EE$191*'Scope 3 Yearly'!DD108*'Yearly BTX'!BX5*'Scope 3 Yearly'!$B$199/1000000</f>
        <v>5.7790730143047933E-2</v>
      </c>
      <c r="DE16" s="2">
        <f>'Scope 3 Yearly'!$EE$191*'Scope 3 Yearly'!DE108*'Yearly BTX'!BY5*'Scope 3 Yearly'!$B$199/1000000</f>
        <v>0.10516909952212168</v>
      </c>
      <c r="DF16" s="2">
        <f>'Scope 3 Yearly'!$EE$191*'Scope 3 Yearly'!DF108*'Yearly BTX'!BZ5*'Scope 3 Yearly'!$B$199/1000000</f>
        <v>0.18713371551045371</v>
      </c>
      <c r="DG16" s="2">
        <f>'Scope 3 Yearly'!$EE$191*'Scope 3 Yearly'!DG108*'Yearly BTX'!CA5*'Scope 3 Yearly'!$B$199/1000000</f>
        <v>0.3232471628785038</v>
      </c>
      <c r="DH16" s="2">
        <f>'Scope 3 Yearly'!$EE$191*'Scope 3 Yearly'!DH108*'Yearly BTX'!CB5*'Scope 3 Yearly'!$B$199/1000000</f>
        <v>0.5384101128531481</v>
      </c>
      <c r="DI16" s="2">
        <f>'Scope 3 Yearly'!$EE$191*'Scope 3 Yearly'!DI108*'Yearly BTX'!CC5*'Scope 3 Yearly'!$B$199/1000000</f>
        <v>0.85827563511675287</v>
      </c>
      <c r="DJ16" s="2">
        <f>'Scope 3 Yearly'!$EE$191*'Scope 3 Yearly'!DJ108*'Yearly BTX'!CD5*'Scope 3 Yearly'!$B$199/1000000</f>
        <v>1.3006503965485472</v>
      </c>
      <c r="DK16" s="2">
        <f>'Scope 3 Yearly'!$EE$191*'Scope 3 Yearly'!DK108*'Yearly BTX'!CE5*'Scope 3 Yearly'!$B$199/1000000</f>
        <v>1.8647431683843694</v>
      </c>
      <c r="DL16" s="2">
        <f>'Scope 3 Yearly'!$EE$191*'Scope 3 Yearly'!DL108*'Yearly BTX'!CF5*'Scope 3 Yearly'!$B$199/1000000</f>
        <v>2.522893999384674</v>
      </c>
      <c r="DM16" s="2">
        <f>'Scope 3 Yearly'!$EE$191*'Scope 3 Yearly'!DM108*'Yearly BTX'!CG5*'Scope 3 Yearly'!$B$199/1000000</f>
        <v>3.2270383785612791</v>
      </c>
      <c r="DN16" s="2">
        <f>'Scope 3 Yearly'!$EE$191*'Scope 3 Yearly'!DN108*'Yearly BTX'!CH5*'Scope 3 Yearly'!$B$199/1000000</f>
        <v>3.919491207874414</v>
      </c>
      <c r="DO16" s="2">
        <f>'Scope 3 Yearly'!$EE$191*'Scope 3 Yearly'!DO108*'Yearly BTX'!CI5*'Scope 3 Yearly'!$B$199/1000000</f>
        <v>4.5494910052240396</v>
      </c>
      <c r="DP16" s="2">
        <f>'Scope 3 Yearly'!$EE$191*'Scope 3 Yearly'!DP108*'Yearly BTX'!CJ5*'Scope 3 Yearly'!$B$199/1000000</f>
        <v>5.0844831051379789</v>
      </c>
      <c r="DQ16" s="2">
        <f>'Scope 3 Yearly'!$EE$191*'Scope 3 Yearly'!DQ108*'Yearly BTX'!CK5*'Scope 3 Yearly'!$B$199/1000000</f>
        <v>5.5125877980134499</v>
      </c>
      <c r="DR16" s="2">
        <f>'Scope 3 Yearly'!$EE$191*'Scope 3 Yearly'!DR108*'Yearly BTX'!CL5*'Scope 3 Yearly'!$B$199/1000000</f>
        <v>5.8375205380919999</v>
      </c>
      <c r="DS16" s="2">
        <f>'Scope 3 Yearly'!$EE$191*'Scope 3 Yearly'!DS108*'Yearly BTX'!CM5*'Scope 3 Yearly'!$B$199/1000000</f>
        <v>6.0718597627613313</v>
      </c>
      <c r="DT16" s="2">
        <f>'Scope 3 Yearly'!$EE$191*'Scope 3 Yearly'!DT108*'Yearly BTX'!CN5*'Scope 3 Yearly'!$B$199/1000000</f>
        <v>6.2320270308517847</v>
      </c>
      <c r="DU16" s="2">
        <f>'Scope 3 Yearly'!$EE$191*'Scope 3 Yearly'!DU108*'Yearly BTX'!CO5*'Scope 3 Yearly'!$B$199/1000000</f>
        <v>6.3342159986569477</v>
      </c>
      <c r="DV16" s="2">
        <f>'Scope 3 Yearly'!$EE$191*'Scope 3 Yearly'!DV108*'Yearly BTX'!CP5*'Scope 3 Yearly'!$B$199/1000000</f>
        <v>6.3912641454736674</v>
      </c>
      <c r="DW16" s="2">
        <f>'Scope 3 Yearly'!$EE$191*'Scope 3 Yearly'!DW108*'Yearly BTX'!CQ5*'Scope 3 Yearly'!$B$199/1000000</f>
        <v>6.4165098946575396</v>
      </c>
      <c r="DX16" s="2">
        <f>'Scope 3 Yearly'!$EE$191*'Scope 3 Yearly'!DX108*'Yearly BTX'!CR5*'Scope 3 Yearly'!$B$199/1000000</f>
        <v>6.4183554860586254</v>
      </c>
      <c r="DY16" s="2">
        <f>'Scope 3 Yearly'!$EE$191*'Scope 3 Yearly'!DY108*'Yearly BTX'!CS5*'Scope 3 Yearly'!$B$199/1000000</f>
        <v>6.4033780708068386</v>
      </c>
      <c r="DZ16" s="2">
        <f>'Scope 3 Yearly'!$EE$191*'Scope 3 Yearly'!DZ108*'Yearly BTX'!CT5*'Scope 3 Yearly'!$B$199/1000000</f>
        <v>6.3776904346845065</v>
      </c>
    </row>
    <row r="17" spans="1:165">
      <c r="A17" t="s">
        <v>101</v>
      </c>
      <c r="C17" s="5" t="s">
        <v>269</v>
      </c>
      <c r="D17" s="2">
        <f>'Scope 3 Yearly'!$EE$192*'Scope 3 Yearly'!D131*'Yearly BTX'!BP123*'Scope 3 Yearly'!$B$199/1000000</f>
        <v>8.5174912054853755E-5</v>
      </c>
      <c r="E17" s="2">
        <f>'Scope 3 Yearly'!$EE$192*'Scope 3 Yearly'!E131*'Yearly BTX'!BQ123*'Scope 3 Yearly'!$B$199/1000000</f>
        <v>1.5952109358329477E-4</v>
      </c>
      <c r="F17" s="2">
        <f>'Scope 3 Yearly'!$EE$192*'Scope 3 Yearly'!F131*'Yearly BTX'!BR123*'Scope 3 Yearly'!$B$199/1000000</f>
        <v>2.9817467286809892E-4</v>
      </c>
      <c r="G17" s="2">
        <f>'Scope 3 Yearly'!$EE$192*'Scope 3 Yearly'!G131*'Yearly BTX'!BS123*'Scope 3 Yearly'!$B$199/1000000</f>
        <v>5.5568553005037381E-4</v>
      </c>
      <c r="H17" s="2">
        <f>'Scope 3 Yearly'!$EE$192*'Scope 3 Yearly'!H131*'Yearly BTX'!BT123*'Scope 3 Yearly'!$B$199/1000000</f>
        <v>1.0317247305112324E-3</v>
      </c>
      <c r="I17" s="2">
        <f>'Scope 3 Yearly'!$EE$192*'Scope 3 Yearly'!I131*'Yearly BTX'!BU123*'Scope 3 Yearly'!$B$199/1000000</f>
        <v>1.9046539511660353E-3</v>
      </c>
      <c r="J17" s="2">
        <f>'Scope 3 Yearly'!$EE$192*'Scope 3 Yearly'!J131*'Yearly BTX'!BV123*'Scope 3 Yearly'!$B$199/1000000</f>
        <v>3.4917302277724569E-3</v>
      </c>
      <c r="K17" s="2">
        <f>'Scope 3 Yearly'!$EE$192*'Scope 3 Yearly'!K131*'Yearly BTX'!BW123*'Scope 3 Yearly'!$B$199/1000000</f>
        <v>6.3404283304821533E-3</v>
      </c>
      <c r="L17" s="2">
        <f>'Scope 3 Yearly'!$EE$192*'Scope 3 Yearly'!L131*'Yearly BTX'!BX123*'Scope 3 Yearly'!$B$199/1000000</f>
        <v>1.1365273607703416E-2</v>
      </c>
      <c r="M17" s="2">
        <f>'Scope 3 Yearly'!$EE$192*'Scope 3 Yearly'!M131*'Yearly BTX'!BY123*'Scope 3 Yearly'!$B$199/1000000</f>
        <v>2.0022545435192114E-2</v>
      </c>
      <c r="N17" s="2">
        <f>'Scope 3 Yearly'!$EE$192*'Scope 3 Yearly'!N131*'Yearly BTX'!BZ123*'Scope 3 Yearly'!$B$199/1000000</f>
        <v>3.4478944771217733E-2</v>
      </c>
      <c r="O17" s="2">
        <f>'Scope 3 Yearly'!$EE$192*'Scope 3 Yearly'!O131*'Yearly BTX'!CA123*'Scope 3 Yearly'!$B$199/1000000</f>
        <v>5.6730749006720607E-2</v>
      </c>
      <c r="P17" s="2">
        <f>'Scope 3 Yearly'!$EE$192*'Scope 3 Yearly'!P131*'Yearly BTX'!CB123*'Scope 3 Yearly'!$B$199/1000000</f>
        <v>9.0048311943381046E-2</v>
      </c>
      <c r="Q17" s="2">
        <f>'Scope 3 Yearly'!$EE$192*'Scope 3 Yearly'!Q131*'Yearly BTX'!CC123*'Scope 3 Yearly'!$B$199/1000000</f>
        <v>0.13663556017315123</v>
      </c>
      <c r="R17" s="2">
        <f>'Scope 3 Yearly'!$EE$192*'Scope 3 Yearly'!R131*'Yearly BTX'!CD123*'Scope 3 Yearly'!$B$199/1000000</f>
        <v>0.19683690636650841</v>
      </c>
      <c r="S17" s="2">
        <f>'Scope 3 Yearly'!$EE$192*'Scope 3 Yearly'!S131*'Yearly BTX'!CE123*'Scope 3 Yearly'!$B$199/1000000</f>
        <v>0.26791783877127129</v>
      </c>
      <c r="T17" s="2">
        <f>'Scope 3 Yearly'!$EE$192*'Scope 3 Yearly'!T131*'Yearly BTX'!CF123*'Scope 3 Yearly'!$B$199/1000000</f>
        <v>0.34359070894566912</v>
      </c>
      <c r="U17" s="2">
        <f>'Scope 3 Yearly'!$EE$192*'Scope 3 Yearly'!U131*'Yearly BTX'!CG123*'Scope 3 Yearly'!$B$199/1000000</f>
        <v>0.41595077477129888</v>
      </c>
      <c r="V17" s="2">
        <f>'Scope 3 Yearly'!$EE$192*'Scope 3 Yearly'!V131*'Yearly BTX'!CH123*'Scope 3 Yearly'!$B$199/1000000</f>
        <v>0.47734931162724537</v>
      </c>
      <c r="W17" s="2">
        <f>'Scope 3 Yearly'!$EE$192*'Scope 3 Yearly'!W131*'Yearly BTX'!CI123*'Scope 3 Yearly'!$B$199/1000000</f>
        <v>0.52251517323672636</v>
      </c>
      <c r="X17" s="2">
        <f>'Scope 3 Yearly'!$EE$192*'Scope 3 Yearly'!X131*'Yearly BTX'!CJ123*'Scope 3 Yearly'!$B$199/1000000</f>
        <v>0.54945888826347022</v>
      </c>
      <c r="Y17" s="2">
        <f>'Scope 3 Yearly'!$EE$192*'Scope 3 Yearly'!Y131*'Yearly BTX'!CK123*'Scope 3 Yearly'!$B$199/1000000</f>
        <v>0.55958347661362606</v>
      </c>
      <c r="Z17" s="2">
        <f>'Scope 3 Yearly'!$EE$192*'Scope 3 Yearly'!Z131*'Yearly BTX'!CL123*'Scope 3 Yearly'!$B$199/1000000</f>
        <v>0.55453470453721598</v>
      </c>
      <c r="AA17" s="2">
        <f>'Scope 3 Yearly'!$EE$192*'Scope 3 Yearly'!AA131*'Yearly BTX'!CM123*'Scope 3 Yearly'!$B$199/1000000</f>
        <v>0.53849926926189084</v>
      </c>
      <c r="AB17" s="2">
        <f>'Scope 3 Yearly'!$EE$192*'Scope 3 Yearly'!AB131*'Yearly BTX'!CN123*'Scope 3 Yearly'!$B$199/1000000</f>
        <v>0.51454450937040674</v>
      </c>
      <c r="AC17" s="2">
        <f>'Scope 3 Yearly'!$EE$192*'Scope 3 Yearly'!AC131*'Yearly BTX'!CO123*'Scope 3 Yearly'!$B$199/1000000</f>
        <v>0.48533711745628405</v>
      </c>
      <c r="AD17" s="2">
        <f>'Scope 3 Yearly'!$EE$192*'Scope 3 Yearly'!AD131*'Yearly BTX'!CP123*'Scope 3 Yearly'!$B$199/1000000</f>
        <v>0.45286471840677928</v>
      </c>
      <c r="AE17" s="2">
        <f>'Scope 3 Yearly'!$EE$192*'Scope 3 Yearly'!AE131*'Yearly BTX'!CQ123*'Scope 3 Yearly'!$B$199/1000000</f>
        <v>0.41884034531435754</v>
      </c>
      <c r="AF17" s="2">
        <f>'Scope 3 Yearly'!$EE$192*'Scope 3 Yearly'!AF131*'Yearly BTX'!CR123*'Scope 3 Yearly'!$B$199/1000000</f>
        <v>0.38430283952357003</v>
      </c>
      <c r="AG17" s="2">
        <f>'Scope 3 Yearly'!$EE$192*'Scope 3 Yearly'!AG131*'Yearly BTX'!CS123*'Scope 3 Yearly'!$B$199/1000000</f>
        <v>0.34999046897106351</v>
      </c>
      <c r="AH17" s="2">
        <f>'Scope 3 Yearly'!$EE$192*'Scope 3 Yearly'!AH131*'Yearly BTX'!CT123*'Scope 3 Yearly'!$B$199/1000000</f>
        <v>0.31653797311162885</v>
      </c>
      <c r="AJ17" s="2">
        <f>'Scope 3 Yearly'!$EE$192*'Scope 3 Yearly'!AJ131*'Yearly BTX'!FH123*'Scope 3 Yearly'!$B$199/1000000</f>
        <v>8.5174951923809426E-5</v>
      </c>
      <c r="AK17" s="2">
        <f>'Scope 3 Yearly'!$EE$192*'Scope 3 Yearly'!AK131*'Yearly BTX'!FI123*'Scope 3 Yearly'!$B$199/1000000</f>
        <v>1.6008111280775344E-4</v>
      </c>
      <c r="AL17" s="2">
        <f>'Scope 3 Yearly'!$EE$192*'Scope 3 Yearly'!AL131*'Yearly BTX'!FJ123*'Scope 3 Yearly'!$B$199/1000000</f>
        <v>3.0032023985508569E-4</v>
      </c>
      <c r="AM17" s="2">
        <f>'Scope 3 Yearly'!$EE$192*'Scope 3 Yearly'!AM131*'Yearly BTX'!FK123*'Scope 3 Yearly'!$B$199/1000000</f>
        <v>5.6183272246046131E-4</v>
      </c>
      <c r="AN17" s="2">
        <f>'Scope 3 Yearly'!$EE$192*'Scope 3 Yearly'!AN131*'Yearly BTX'!FL123*'Scope 3 Yearly'!$B$199/1000000</f>
        <v>1.0473257832162696E-3</v>
      </c>
      <c r="AO17" s="2">
        <f>'Scope 3 Yearly'!$EE$192*'Scope 3 Yearly'!AO131*'Yearly BTX'!FM123*'Scope 3 Yearly'!$B$199/1000000</f>
        <v>1.9415732458172245E-3</v>
      </c>
      <c r="AP17" s="2">
        <f>'Scope 3 Yearly'!$EE$192*'Scope 3 Yearly'!AP131*'Yearly BTX'!FN123*'Scope 3 Yearly'!$B$199/1000000</f>
        <v>3.5765210409882059E-3</v>
      </c>
      <c r="AQ17" s="2">
        <f>'Scope 3 Yearly'!$EE$192*'Scope 3 Yearly'!AQ131*'Yearly BTX'!FO123*'Scope 3 Yearly'!$B$199/1000000</f>
        <v>6.5274480940236308E-3</v>
      </c>
      <c r="AR17" s="2">
        <f>'Scope 3 Yearly'!$EE$192*'Scope 3 Yearly'!AR131*'Yearly BTX'!FP123*'Scope 3 Yearly'!$B$199/1000000</f>
        <v>1.1763593865126537E-2</v>
      </c>
      <c r="AS17" s="2">
        <f>'Scope 3 Yearly'!$EE$192*'Scope 3 Yearly'!AS131*'Yearly BTX'!FQ123*'Scope 3 Yearly'!$B$199/1000000</f>
        <v>2.0842763191756337E-2</v>
      </c>
      <c r="AT17" s="2">
        <f>'Scope 3 Yearly'!$EE$192*'Scope 3 Yearly'!AT131*'Yearly BTX'!FR123*'Scope 3 Yearly'!$B$199/1000000</f>
        <v>3.6109246676205492E-2</v>
      </c>
      <c r="AU17" s="2">
        <f>'Scope 3 Yearly'!$EE$192*'Scope 3 Yearly'!AU131*'Yearly BTX'!FS123*'Scope 3 Yearly'!$B$199/1000000</f>
        <v>5.9901587559010816E-2</v>
      </c>
      <c r="AV17" s="2">
        <f>'Scope 3 Yearly'!$EE$192*'Scope 3 Yearly'!AV131*'Yearly BTX'!FT123*'Scope 3 Yearly'!$B$199/1000000</f>
        <v>9.5951841628362691E-2</v>
      </c>
      <c r="AW17" s="2">
        <f>'Scope 3 Yearly'!$EE$192*'Scope 3 Yearly'!AW131*'Yearly BTX'!FU123*'Scope 3 Yearly'!$B$199/1000000</f>
        <v>0.14705496030594481</v>
      </c>
      <c r="AX17" s="2">
        <f>'Scope 3 Yearly'!$EE$192*'Scope 3 Yearly'!AX131*'Yearly BTX'!FV123*'Scope 3 Yearly'!$B$199/1000000</f>
        <v>0.21415053698022377</v>
      </c>
      <c r="AY17" s="2">
        <f>'Scope 3 Yearly'!$EE$192*'Scope 3 Yearly'!AY131*'Yearly BTX'!FW123*'Scope 3 Yearly'!$B$199/1000000</f>
        <v>0.29490377397826967</v>
      </c>
      <c r="AZ17" s="2">
        <f>'Scope 3 Yearly'!$EE$192*'Scope 3 Yearly'!AZ131*'Yearly BTX'!FX123*'Scope 3 Yearly'!$B$199/1000000</f>
        <v>0.38294835957130702</v>
      </c>
      <c r="BA17" s="2">
        <f>'Scope 3 Yearly'!$EE$192*'Scope 3 Yearly'!BA131*'Yearly BTX'!FY123*'Scope 3 Yearly'!$B$199/1000000</f>
        <v>0.46984066719192408</v>
      </c>
      <c r="BB17" s="2">
        <f>'Scope 3 Yearly'!$EE$192*'Scope 3 Yearly'!BB131*'Yearly BTX'!FZ123*'Scope 3 Yearly'!$B$199/1000000</f>
        <v>0.54697312376713436</v>
      </c>
      <c r="BC17" s="2">
        <f>'Scope 3 Yearly'!$EE$192*'Scope 3 Yearly'!BC131*'Yearly BTX'!GA123*'Scope 3 Yearly'!$B$199/1000000</f>
        <v>0.60800452218350609</v>
      </c>
      <c r="BD17" s="2">
        <f>'Scope 3 Yearly'!$EE$192*'Scope 3 Yearly'!BD131*'Yearly BTX'!GB123*'Scope 3 Yearly'!$B$199/1000000</f>
        <v>0.65004843983895255</v>
      </c>
      <c r="BE17" s="2">
        <f>'Scope 3 Yearly'!$EE$192*'Scope 3 Yearly'!BE131*'Yearly BTX'!GC123*'Scope 3 Yearly'!$B$199/1000000</f>
        <v>0.67503405275767181</v>
      </c>
      <c r="BF17" s="2">
        <f>'Scope 3 Yearly'!$EE$192*'Scope 3 Yearly'!BF131*'Yearly BTX'!GD123*'Scope 3 Yearly'!$B$199/1000000</f>
        <v>0.68328062533612333</v>
      </c>
      <c r="BG17" s="2">
        <f>'Scope 3 Yearly'!$EE$192*'Scope 3 Yearly'!BG131*'Yearly BTX'!GE123*'Scope 3 Yearly'!$B$199/1000000</f>
        <v>0.67905376932713646</v>
      </c>
      <c r="BH17" s="2">
        <f>'Scope 3 Yearly'!$EE$192*'Scope 3 Yearly'!BH131*'Yearly BTX'!GF123*'Scope 3 Yearly'!$B$199/1000000</f>
        <v>0.66542863715912925</v>
      </c>
      <c r="BI17" s="2">
        <f>'Scope 3 Yearly'!$EE$192*'Scope 3 Yearly'!BI131*'Yearly BTX'!GG123*'Scope 3 Yearly'!$B$199/1000000</f>
        <v>0.64522764812837075</v>
      </c>
      <c r="BJ17" s="2">
        <f>'Scope 3 Yearly'!$EE$192*'Scope 3 Yearly'!BJ131*'Yearly BTX'!GH123*'Scope 3 Yearly'!$B$199/1000000</f>
        <v>0.62065730561332444</v>
      </c>
      <c r="BK17" s="2">
        <f>'Scope 3 Yearly'!$EE$192*'Scope 3 Yearly'!BK131*'Yearly BTX'!GI123*'Scope 3 Yearly'!$B$199/1000000</f>
        <v>0.59357795691868198</v>
      </c>
      <c r="BL17" s="2">
        <f>'Scope 3 Yearly'!$EE$192*'Scope 3 Yearly'!BL131*'Yearly BTX'!GJ123*'Scope 3 Yearly'!$B$199/1000000</f>
        <v>0.56514129541474623</v>
      </c>
      <c r="BM17" s="2">
        <f>'Scope 3 Yearly'!$EE$192*'Scope 3 Yearly'!BM131*'Yearly BTX'!GK123*'Scope 3 Yearly'!$B$199/1000000</f>
        <v>0.53619425338986026</v>
      </c>
      <c r="BN17" s="2">
        <f>'Scope 3 Yearly'!$EE$192*'Scope 3 Yearly'!BN131*'Yearly BTX'!GL123*'Scope 3 Yearly'!$B$199/1000000</f>
        <v>0.50748754119829587</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R17" s="2">
        <v>0</v>
      </c>
      <c r="CS17" s="2">
        <v>0</v>
      </c>
      <c r="CT17" s="2">
        <v>0</v>
      </c>
      <c r="CV17" s="2">
        <f>'Scope 3 Yearly'!$EE$192*'Scope 3 Yearly'!CV131*'Yearly BTX'!BP6*'Scope 3 Yearly'!$B$199/1000000</f>
        <v>8.5174998345359258E-5</v>
      </c>
      <c r="CW17" s="2">
        <f>'Scope 3 Yearly'!$EE$192*'Scope 3 Yearly'!CW131*'Yearly BTX'!BQ6*'Scope 3 Yearly'!$B$199/1000000</f>
        <v>1.6415123079286038E-4</v>
      </c>
      <c r="CX17" s="2">
        <f>'Scope 3 Yearly'!$EE$192*'Scope 3 Yearly'!CX131*'Yearly BTX'!BR6*'Scope 3 Yearly'!$B$199/1000000</f>
        <v>3.1579066443677625E-4</v>
      </c>
      <c r="CY17" s="2">
        <f>'Scope 3 Yearly'!$EE$192*'Scope 3 Yearly'!CY131*'Yearly BTX'!BS6*'Scope 3 Yearly'!$B$199/1000000</f>
        <v>6.0599727050713041E-4</v>
      </c>
      <c r="CZ17" s="2">
        <f>'Scope 3 Yearly'!$EE$192*'Scope 3 Yearly'!CZ131*'Yearly BTX'!BT6*'Scope 3 Yearly'!$B$199/1000000</f>
        <v>1.158857977280705E-3</v>
      </c>
      <c r="DA17" s="2">
        <f>'Scope 3 Yearly'!$EE$192*'Scope 3 Yearly'!DA131*'Yearly BTX'!BU6*'Scope 3 Yearly'!$B$199/1000000</f>
        <v>2.2033025611198046E-3</v>
      </c>
      <c r="DB17" s="2">
        <f>'Scope 3 Yearly'!$EE$192*'Scope 3 Yearly'!DB131*'Yearly BTX'!BV6*'Scope 3 Yearly'!$B$199/1000000</f>
        <v>4.161612098829595E-3</v>
      </c>
      <c r="DC17" s="2">
        <f>'Scope 3 Yearly'!$EE$192*'Scope 3 Yearly'!DC131*'Yearly BTX'!BW6*'Scope 3 Yearly'!$B$199/1000000</f>
        <v>7.7880247968766724E-3</v>
      </c>
      <c r="DD17" s="2">
        <f>'Scope 3 Yearly'!$EE$192*'Scope 3 Yearly'!DD131*'Yearly BTX'!BX6*'Scope 3 Yearly'!$B$199/1000000</f>
        <v>1.4391455648253127E-2</v>
      </c>
      <c r="DE17" s="2">
        <f>'Scope 3 Yearly'!$EE$192*'Scope 3 Yearly'!DE131*'Yearly BTX'!BY6*'Scope 3 Yearly'!$B$199/1000000</f>
        <v>2.6145244623038525E-2</v>
      </c>
      <c r="DF17" s="2">
        <f>'Scope 3 Yearly'!$EE$192*'Scope 3 Yearly'!DF131*'Yearly BTX'!BZ6*'Scope 3 Yearly'!$B$199/1000000</f>
        <v>4.6442168302379655E-2</v>
      </c>
      <c r="DG17" s="2">
        <f>'Scope 3 Yearly'!$EE$192*'Scope 3 Yearly'!DG131*'Yearly BTX'!CA6*'Scope 3 Yearly'!$B$199/1000000</f>
        <v>8.0060891559725747E-2</v>
      </c>
      <c r="DH17" s="2">
        <f>'Scope 3 Yearly'!$EE$192*'Scope 3 Yearly'!DH131*'Yearly BTX'!CB6*'Scope 3 Yearly'!$B$199/1000000</f>
        <v>0.13308259356838006</v>
      </c>
      <c r="DI17" s="2">
        <f>'Scope 3 Yearly'!$EE$192*'Scope 3 Yearly'!DI131*'Yearly BTX'!CC6*'Scope 3 Yearly'!$B$199/1000000</f>
        <v>0.21171629002828704</v>
      </c>
      <c r="DJ17" s="2">
        <f>'Scope 3 Yearly'!$EE$192*'Scope 3 Yearly'!DJ131*'Yearly BTX'!CD6*'Scope 3 Yearly'!$B$199/1000000</f>
        <v>0.32018767604199228</v>
      </c>
      <c r="DK17" s="2">
        <f>'Scope 3 Yearly'!$EE$192*'Scope 3 Yearly'!DK131*'Yearly BTX'!CE6*'Scope 3 Yearly'!$B$199/1000000</f>
        <v>0.45811731227344843</v>
      </c>
      <c r="DL17" s="2">
        <f>'Scope 3 Yearly'!$EE$192*'Scope 3 Yearly'!DL131*'Yearly BTX'!CF6*'Scope 3 Yearly'!$B$199/1000000</f>
        <v>0.61835538455968919</v>
      </c>
      <c r="DM17" s="2">
        <f>'Scope 3 Yearly'!$EE$192*'Scope 3 Yearly'!DM131*'Yearly BTX'!CG6*'Scope 3 Yearly'!$B$199/1000000</f>
        <v>0.78907983517446301</v>
      </c>
      <c r="DN17" s="2">
        <f>'Scope 3 Yearly'!$EE$192*'Scope 3 Yearly'!DN131*'Yearly BTX'!CH6*'Scope 3 Yearly'!$B$199/1000000</f>
        <v>0.95613759202909843</v>
      </c>
      <c r="DO17" s="2">
        <f>'Scope 3 Yearly'!$EE$192*'Scope 3 Yearly'!DO131*'Yearly BTX'!CI6*'Scope 3 Yearly'!$B$199/1000000</f>
        <v>1.1071937129687695</v>
      </c>
      <c r="DP17" s="2">
        <f>'Scope 3 Yearly'!$EE$192*'Scope 3 Yearly'!DP131*'Yearly BTX'!CJ6*'Scope 3 Yearly'!$B$199/1000000</f>
        <v>1.2344512182291687</v>
      </c>
      <c r="DQ17" s="2">
        <f>'Scope 3 Yearly'!$EE$192*'Scope 3 Yearly'!DQ131*'Yearly BTX'!CK6*'Scope 3 Yearly'!$B$199/1000000</f>
        <v>1.3348909083799827</v>
      </c>
      <c r="DR17" s="2">
        <f>'Scope 3 Yearly'!$EE$192*'Scope 3 Yearly'!DR131*'Yearly BTX'!CL6*'Scope 3 Yearly'!$B$199/1000000</f>
        <v>1.4098642151951475</v>
      </c>
      <c r="DS17" s="2">
        <f>'Scope 3 Yearly'!$EE$192*'Scope 3 Yearly'!DS131*'Yearly BTX'!CM6*'Scope 3 Yearly'!$B$199/1000000</f>
        <v>1.4625970549775695</v>
      </c>
      <c r="DT17" s="2">
        <f>'Scope 3 Yearly'!$EE$192*'Scope 3 Yearly'!DT131*'Yearly BTX'!CN6*'Scope 3 Yearly'!$B$199/1000000</f>
        <v>1.4972071087610068</v>
      </c>
      <c r="DU17" s="2">
        <f>'Scope 3 Yearly'!$EE$192*'Scope 3 Yearly'!DU131*'Yearly BTX'!CO6*'Scope 3 Yearly'!$B$199/1000000</f>
        <v>1.5177160002400754</v>
      </c>
      <c r="DV17" s="2">
        <f>'Scope 3 Yearly'!$EE$192*'Scope 3 Yearly'!DV131*'Yearly BTX'!CP6*'Scope 3 Yearly'!$B$199/1000000</f>
        <v>1.5270998464080368</v>
      </c>
      <c r="DW17" s="2">
        <f>'Scope 3 Yearly'!$EE$192*'Scope 3 Yearly'!DW131*'Yearly BTX'!CQ6*'Scope 3 Yearly'!$B$199/1000000</f>
        <v>1.5288244569714173</v>
      </c>
      <c r="DX17" s="2">
        <f>'Scope 3 Yearly'!$EE$192*'Scope 3 Yearly'!DX131*'Yearly BTX'!CR6*'Scope 3 Yearly'!$B$199/1000000</f>
        <v>1.5249502716008956</v>
      </c>
      <c r="DY17" s="2">
        <f>'Scope 3 Yearly'!$EE$192*'Scope 3 Yearly'!DY131*'Yearly BTX'!CS6*'Scope 3 Yearly'!$B$199/1000000</f>
        <v>1.5170828716579239</v>
      </c>
      <c r="DZ17" s="2">
        <f>'Scope 3 Yearly'!$EE$192*'Scope 3 Yearly'!DZ131*'Yearly BTX'!CT6*'Scope 3 Yearly'!$B$199/1000000</f>
        <v>1.506700521016421</v>
      </c>
    </row>
    <row r="18" spans="1:165">
      <c r="A18" t="s">
        <v>267</v>
      </c>
      <c r="C18" s="5" t="s">
        <v>269</v>
      </c>
      <c r="D18" s="2">
        <f>'Scope 3 Yearly'!$EE$193*'Scope 3 Yearly'!D154*'Yearly BTX'!BP124*'Scope 3 Yearly'!$B$199/1000000</f>
        <v>3.9807295297426598E-4</v>
      </c>
      <c r="E18" s="2">
        <f>'Scope 3 Yearly'!$EE$193*'Scope 3 Yearly'!E154*'Yearly BTX'!BQ124*'Scope 3 Yearly'!$B$199/1000000</f>
        <v>7.5348869684127605E-4</v>
      </c>
      <c r="F18" s="2">
        <f>'Scope 3 Yearly'!$EE$193*'Scope 3 Yearly'!F154*'Yearly BTX'!BR124*'Scope 3 Yearly'!$B$199/1000000</f>
        <v>1.4238836590248656E-3</v>
      </c>
      <c r="G18" s="2">
        <f>'Scope 3 Yearly'!$EE$193*'Scope 3 Yearly'!G154*'Yearly BTX'!BS124*'Scope 3 Yearly'!$B$199/1000000</f>
        <v>2.6837140246855694E-3</v>
      </c>
      <c r="H18" s="2">
        <f>'Scope 3 Yearly'!$EE$193*'Scope 3 Yearly'!H154*'Yearly BTX'!BT124*'Scope 3 Yearly'!$B$199/1000000</f>
        <v>5.0412365766317122E-3</v>
      </c>
      <c r="I18" s="2">
        <f>'Scope 3 Yearly'!$EE$193*'Scope 3 Yearly'!I154*'Yearly BTX'!BU124*'Scope 3 Yearly'!$B$199/1000000</f>
        <v>9.4199105265913557E-3</v>
      </c>
      <c r="J18" s="2">
        <f>'Scope 3 Yearly'!$EE$193*'Scope 3 Yearly'!J154*'Yearly BTX'!BV124*'Scope 3 Yearly'!$B$199/1000000</f>
        <v>1.7482931345187826E-2</v>
      </c>
      <c r="K18" s="2">
        <f>'Scope 3 Yearly'!$EE$193*'Scope 3 Yearly'!K154*'Yearly BTX'!BW124*'Scope 3 Yearly'!$B$199/1000000</f>
        <v>3.2148997388012912E-2</v>
      </c>
      <c r="L18" s="2">
        <f>'Scope 3 Yearly'!$EE$193*'Scope 3 Yearly'!L154*'Yearly BTX'!BX124*'Scope 3 Yearly'!$B$199/1000000</f>
        <v>5.8375226131849228E-2</v>
      </c>
      <c r="M18" s="2">
        <f>'Scope 3 Yearly'!$EE$193*'Scope 3 Yearly'!M154*'Yearly BTX'!BY124*'Scope 3 Yearly'!$B$199/1000000</f>
        <v>0.10420432463827753</v>
      </c>
      <c r="N18" s="2">
        <f>'Scope 3 Yearly'!$EE$193*'Scope 3 Yearly'!N154*'Yearly BTX'!BZ124*'Scope 3 Yearly'!$B$199/1000000</f>
        <v>0.18186577817304</v>
      </c>
      <c r="O18" s="2">
        <f>'Scope 3 Yearly'!$EE$193*'Scope 3 Yearly'!O154*'Yearly BTX'!CA124*'Scope 3 Yearly'!$B$199/1000000</f>
        <v>0.30034578153284031</v>
      </c>
      <c r="P18" s="2">
        <f>'Scope 3 Yearly'!$EE$193*'Scope 3 Yearly'!P154*'Yearly BTX'!CB124*'Scope 3 Yearly'!$B$199/1000000</f>
        <v>0.48620030177453938</v>
      </c>
      <c r="Q18" s="2">
        <f>'Scope 3 Yearly'!$EE$193*'Scope 3 Yearly'!Q154*'Yearly BTX'!CC124*'Scope 3 Yearly'!$B$199/1000000</f>
        <v>0.75300866867744332</v>
      </c>
      <c r="R18" s="2">
        <f>'Scope 3 Yearly'!$EE$193*'Scope 3 Yearly'!R154*'Yearly BTX'!CD124*'Scope 3 Yearly'!$B$199/1000000</f>
        <v>1.1082361208105609</v>
      </c>
      <c r="S18" s="2">
        <f>'Scope 3 Yearly'!$EE$193*'Scope 3 Yearly'!S154*'Yearly BTX'!CE124*'Scope 3 Yearly'!$B$199/1000000</f>
        <v>1.5425502310785391</v>
      </c>
      <c r="T18" s="2">
        <f>'Scope 3 Yearly'!$EE$193*'Scope 3 Yearly'!T154*'Yearly BTX'!CF124*'Scope 3 Yearly'!$B$199/1000000</f>
        <v>2.0254528452469982</v>
      </c>
      <c r="U18" s="2">
        <f>'Scope 3 Yearly'!$EE$193*'Scope 3 Yearly'!U154*'Yearly BTX'!CG124*'Scope 3 Yearly'!$B$199/1000000</f>
        <v>2.513416381299038</v>
      </c>
      <c r="V18" s="2">
        <f>'Scope 3 Yearly'!$EE$193*'Scope 3 Yearly'!V154*'Yearly BTX'!CH124*'Scope 3 Yearly'!$B$199/1000000</f>
        <v>2.960333639032847</v>
      </c>
      <c r="W18" s="2">
        <f>'Scope 3 Yearly'!$EE$193*'Scope 3 Yearly'!W154*'Yearly BTX'!CI124*'Scope 3 Yearly'!$B$199/1000000</f>
        <v>3.3302771433095177</v>
      </c>
      <c r="X18" s="2">
        <f>'Scope 3 Yearly'!$EE$193*'Scope 3 Yearly'!X154*'Yearly BTX'!CJ124*'Scope 3 Yearly'!$B$199/1000000</f>
        <v>3.6046422404837535</v>
      </c>
      <c r="Y18" s="2">
        <f>'Scope 3 Yearly'!$EE$193*'Scope 3 Yearly'!Y154*'Yearly BTX'!CK124*'Scope 3 Yearly'!$B$199/1000000</f>
        <v>3.7540481322483252</v>
      </c>
      <c r="Z18" s="2">
        <f>'Scope 3 Yearly'!$EE$193*'Scope 3 Yearly'!Z154*'Yearly BTX'!CL124*'Scope 3 Yearly'!$B$199/1000000</f>
        <v>3.8087206891269125</v>
      </c>
      <c r="AA18" s="2">
        <f>'Scope 3 Yearly'!$EE$193*'Scope 3 Yearly'!AA154*'Yearly BTX'!CM124*'Scope 3 Yearly'!$B$199/1000000</f>
        <v>3.7912273021079854</v>
      </c>
      <c r="AB18" s="2">
        <f>'Scope 3 Yearly'!$EE$193*'Scope 3 Yearly'!AB154*'Yearly BTX'!CN124*'Scope 3 Yearly'!$B$199/1000000</f>
        <v>3.7186858941937531</v>
      </c>
      <c r="AC18" s="2">
        <f>'Scope 3 Yearly'!$EE$193*'Scope 3 Yearly'!AC154*'Yearly BTX'!CO124*'Scope 3 Yearly'!$B$199/1000000</f>
        <v>3.6065619888556419</v>
      </c>
      <c r="AD18" s="2">
        <f>'Scope 3 Yearly'!$EE$193*'Scope 3 Yearly'!AD154*'Yearly BTX'!CP124*'Scope 3 Yearly'!$B$199/1000000</f>
        <v>3.4671837511118446</v>
      </c>
      <c r="AE18" s="2">
        <f>'Scope 3 Yearly'!$EE$193*'Scope 3 Yearly'!AE154*'Yearly BTX'!CQ124*'Scope 3 Yearly'!$B$199/1000000</f>
        <v>3.3106813877061749</v>
      </c>
      <c r="AF18" s="2">
        <f>'Scope 3 Yearly'!$EE$193*'Scope 3 Yearly'!AF154*'Yearly BTX'!CR124*'Scope 3 Yearly'!$B$199/1000000</f>
        <v>3.1440593129553789</v>
      </c>
      <c r="AG18" s="2">
        <f>'Scope 3 Yearly'!$EE$193*'Scope 3 Yearly'!AG154*'Yearly BTX'!CS124*'Scope 3 Yearly'!$B$199/1000000</f>
        <v>2.9723043659888457</v>
      </c>
      <c r="AH18" s="2">
        <f>'Scope 3 Yearly'!$EE$193*'Scope 3 Yearly'!AH154*'Yearly BTX'!CT124*'Scope 3 Yearly'!$B$199/1000000</f>
        <v>2.800187462110463</v>
      </c>
      <c r="AJ18" s="2">
        <f>'Scope 3 Yearly'!$EE$193*'Scope 3 Yearly'!AJ154*'Yearly BTX'!FH124*'Scope 3 Yearly'!$B$199/1000000</f>
        <v>3.9807308741604368E-4</v>
      </c>
      <c r="AK18" s="2">
        <f>'Scope 3 Yearly'!$EE$193*'Scope 3 Yearly'!AK154*'Yearly BTX'!FI124*'Scope 3 Yearly'!$B$199/1000000</f>
        <v>7.5640459127804781E-4</v>
      </c>
      <c r="AL18" s="2">
        <f>'Scope 3 Yearly'!$EE$193*'Scope 3 Yearly'!AL154*'Yearly BTX'!FJ124*'Scope 3 Yearly'!$B$199/1000000</f>
        <v>1.4350766372277822E-3</v>
      </c>
      <c r="AM18" s="2">
        <f>'Scope 3 Yearly'!$EE$193*'Scope 3 Yearly'!AM154*'Yearly BTX'!FK124*'Scope 3 Yearly'!$B$199/1000000</f>
        <v>2.7158483152156993E-3</v>
      </c>
      <c r="AN18" s="2">
        <f>'Scope 3 Yearly'!$EE$193*'Scope 3 Yearly'!AN154*'Yearly BTX'!FL124*'Scope 3 Yearly'!$B$199/1000000</f>
        <v>5.1229660726430301E-3</v>
      </c>
      <c r="AO18" s="2">
        <f>'Scope 3 Yearly'!$EE$193*'Scope 3 Yearly'!AO154*'Yearly BTX'!FM124*'Scope 3 Yearly'!$B$199/1000000</f>
        <v>9.6137774432271724E-3</v>
      </c>
      <c r="AP18" s="2">
        <f>'Scope 3 Yearly'!$EE$193*'Scope 3 Yearly'!AP154*'Yearly BTX'!FN124*'Scope 3 Yearly'!$B$199/1000000</f>
        <v>1.792887870203326E-2</v>
      </c>
      <c r="AQ18" s="2">
        <f>'Scope 3 Yearly'!$EE$193*'Scope 3 Yearly'!AQ154*'Yearly BTX'!FO124*'Scope 3 Yearly'!$B$199/1000000</f>
        <v>3.3134670345368475E-2</v>
      </c>
      <c r="AR18" s="2">
        <f>'Scope 3 Yearly'!$EE$193*'Scope 3 Yearly'!AR154*'Yearly BTX'!FP124*'Scope 3 Yearly'!$B$199/1000000</f>
        <v>6.0479716183744613E-2</v>
      </c>
      <c r="AS18" s="2">
        <f>'Scope 3 Yearly'!$EE$193*'Scope 3 Yearly'!AS154*'Yearly BTX'!FQ124*'Scope 3 Yearly'!$B$199/1000000</f>
        <v>0.10854965275572727</v>
      </c>
      <c r="AT18" s="2">
        <f>'Scope 3 Yearly'!$EE$193*'Scope 3 Yearly'!AT154*'Yearly BTX'!FR124*'Scope 3 Yearly'!$B$199/1000000</f>
        <v>0.19052758515203358</v>
      </c>
      <c r="AU18" s="2">
        <f>'Scope 3 Yearly'!$EE$193*'Scope 3 Yearly'!AU154*'Yearly BTX'!FS124*'Scope 3 Yearly'!$B$199/1000000</f>
        <v>0.31804758483563428</v>
      </c>
      <c r="AV18" s="2">
        <f>'Scope 3 Yearly'!$EE$193*'Scope 3 Yearly'!AV154*'Yearly BTX'!FT124*'Scope 3 Yearly'!$B$199/1000000</f>
        <v>0.51992254872485488</v>
      </c>
      <c r="AW18" s="2">
        <f>'Scope 3 Yearly'!$EE$193*'Scope 3 Yearly'!AW154*'Yearly BTX'!FU124*'Scope 3 Yearly'!$B$199/1000000</f>
        <v>0.81365766865749622</v>
      </c>
      <c r="AX18" s="2">
        <f>'Scope 3 Yearly'!$EE$193*'Scope 3 Yearly'!AX154*'Yearly BTX'!FV124*'Scope 3 Yearly'!$B$199/1000000</f>
        <v>1.2106510218591933</v>
      </c>
      <c r="AY18" s="2">
        <f>'Scope 3 Yearly'!$EE$193*'Scope 3 Yearly'!AY154*'Yearly BTX'!FW124*'Scope 3 Yearly'!$B$199/1000000</f>
        <v>1.7044821092377491</v>
      </c>
      <c r="AZ18" s="2">
        <f>'Scope 3 Yearly'!$EE$193*'Scope 3 Yearly'!AZ154*'Yearly BTX'!FX124*'Scope 3 Yearly'!$B$199/1000000</f>
        <v>2.2648147326445338</v>
      </c>
      <c r="BA18" s="2">
        <f>'Scope 3 Yearly'!$EE$193*'Scope 3 Yearly'!BA154*'Yearly BTX'!FY124*'Scope 3 Yearly'!$B$199/1000000</f>
        <v>2.8453947940867717</v>
      </c>
      <c r="BB18" s="2">
        <f>'Scope 3 Yearly'!$EE$193*'Scope 3 Yearly'!BB154*'Yearly BTX'!FZ124*'Scope 3 Yearly'!$B$199/1000000</f>
        <v>3.3946676537623088</v>
      </c>
      <c r="BC18" s="2">
        <f>'Scope 3 Yearly'!$EE$193*'Scope 3 Yearly'!BC154*'Yearly BTX'!GA124*'Scope 3 Yearly'!$B$199/1000000</f>
        <v>3.8702908854110971</v>
      </c>
      <c r="BD18" s="2">
        <f>'Scope 3 Yearly'!$EE$193*'Scope 3 Yearly'!BD154*'Yearly BTX'!GB124*'Scope 3 Yearly'!$B$199/1000000</f>
        <v>4.2480257038582723</v>
      </c>
      <c r="BE18" s="2">
        <f>'Scope 3 Yearly'!$EE$193*'Scope 3 Yearly'!BE154*'Yearly BTX'!GC124*'Scope 3 Yearly'!$B$199/1000000</f>
        <v>4.493505001772979</v>
      </c>
      <c r="BF18" s="2">
        <f>'Scope 3 Yearly'!$EE$193*'Scope 3 Yearly'!BF154*'Yearly BTX'!GD124*'Scope 3 Yearly'!$B$199/1000000</f>
        <v>4.6353333880837813</v>
      </c>
      <c r="BG18" s="2">
        <f>'Scope 3 Yearly'!$EE$193*'Scope 3 Yearly'!BG154*'Yearly BTX'!GE124*'Scope 3 Yearly'!$B$199/1000000</f>
        <v>4.6966643395659986</v>
      </c>
      <c r="BH18" s="2">
        <f>'Scope 3 Yearly'!$EE$193*'Scope 3 Yearly'!BH154*'Yearly BTX'!GF124*'Scope 3 Yearly'!$B$199/1000000</f>
        <v>4.6946848361395448</v>
      </c>
      <c r="BI18" s="2">
        <f>'Scope 3 Yearly'!$EE$193*'Scope 3 Yearly'!BI154*'Yearly BTX'!GG124*'Scope 3 Yearly'!$B$199/1000000</f>
        <v>4.6458517789015907</v>
      </c>
      <c r="BJ18" s="2">
        <f>'Scope 3 Yearly'!$EE$193*'Scope 3 Yearly'!BJ154*'Yearly BTX'!GH124*'Scope 3 Yearly'!$B$199/1000000</f>
        <v>4.5641786242564901</v>
      </c>
      <c r="BK18" s="2">
        <f>'Scope 3 Yearly'!$EE$193*'Scope 3 Yearly'!BK154*'Yearly BTX'!GI124*'Scope 3 Yearly'!$B$199/1000000</f>
        <v>4.4607597130491268</v>
      </c>
      <c r="BL18" s="2">
        <f>'Scope 3 Yearly'!$EE$193*'Scope 3 Yearly'!BL154*'Yearly BTX'!GJ124*'Scope 3 Yearly'!$B$199/1000000</f>
        <v>4.3429751760014419</v>
      </c>
      <c r="BM18" s="2">
        <f>'Scope 3 Yearly'!$EE$193*'Scope 3 Yearly'!BM154*'Yearly BTX'!GK124*'Scope 3 Yearly'!$B$199/1000000</f>
        <v>4.2164912831098214</v>
      </c>
      <c r="BN18" s="2">
        <f>'Scope 3 Yearly'!$EE$193*'Scope 3 Yearly'!BN154*'Yearly BTX'!GL124*'Scope 3 Yearly'!$B$199/1000000</f>
        <v>4.0867528375822673</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R18" s="2">
        <v>0</v>
      </c>
      <c r="CS18" s="2">
        <v>0</v>
      </c>
      <c r="CT18" s="2">
        <v>0</v>
      </c>
      <c r="CV18" s="2">
        <f>'Scope 3 Yearly'!$EE$193*'Scope 3 Yearly'!CV154*'Yearly BTX'!BP7*'Scope 3 Yearly'!$B$199/1000000</f>
        <v>3.98073273846385E-4</v>
      </c>
      <c r="CW18" s="2">
        <f>'Scope 3 Yearly'!$EE$193*'Scope 3 Yearly'!CW154*'Yearly BTX'!BQ7*'Scope 3 Yearly'!$B$199/1000000</f>
        <v>7.6825674291843124E-4</v>
      </c>
      <c r="CX18" s="2">
        <f>'Scope 3 Yearly'!$EE$193*'Scope 3 Yearly'!CX154*'Yearly BTX'!BR7*'Scope 3 Yearly'!$B$199/1000000</f>
        <v>1.4800431692199424E-3</v>
      </c>
      <c r="CY18" s="2">
        <f>'Scope 3 Yearly'!$EE$193*'Scope 3 Yearly'!CY154*'Yearly BTX'!BS7*'Scope 3 Yearly'!$B$199/1000000</f>
        <v>2.8441999852914942E-3</v>
      </c>
      <c r="CZ18" s="2">
        <f>'Scope 3 Yearly'!$EE$193*'Scope 3 Yearly'!CZ154*'Yearly BTX'!BT7*'Scope 3 Yearly'!$B$199/1000000</f>
        <v>5.446726260827507E-3</v>
      </c>
      <c r="DA18" s="2">
        <f>'Scope 3 Yearly'!$EE$193*'Scope 3 Yearly'!DA154*'Yearly BTX'!BU7*'Scope 3 Yearly'!$B$199/1000000</f>
        <v>1.0373700765309878E-2</v>
      </c>
      <c r="DB18" s="2">
        <f>'Scope 3 Yearly'!$EE$193*'Scope 3 Yearly'!DB154*'Yearly BTX'!BV7*'Scope 3 Yearly'!$B$199/1000000</f>
        <v>1.9627129982039943E-2</v>
      </c>
      <c r="DC18" s="2">
        <f>'Scope 3 Yearly'!$EE$193*'Scope 3 Yearly'!DC154*'Yearly BTX'!BW7*'Scope 3 Yearly'!$B$199/1000000</f>
        <v>3.6792582586399135E-2</v>
      </c>
      <c r="DD18" s="2">
        <f>'Scope 3 Yearly'!$EE$193*'Scope 3 Yearly'!DD154*'Yearly BTX'!BX7*'Scope 3 Yearly'!$B$199/1000000</f>
        <v>6.8104771361224323E-2</v>
      </c>
      <c r="DE18" s="2">
        <f>'Scope 3 Yearly'!$EE$193*'Scope 3 Yearly'!DE154*'Yearly BTX'!BY7*'Scope 3 Yearly'!$B$199/1000000</f>
        <v>0.12393886458071644</v>
      </c>
      <c r="DF18" s="2">
        <f>'Scope 3 Yearly'!$EE$193*'Scope 3 Yearly'!DF154*'Yearly BTX'!BZ7*'Scope 3 Yearly'!$B$199/1000000</f>
        <v>0.22053188940975862</v>
      </c>
      <c r="DG18" s="2">
        <f>'Scope 3 Yearly'!$EE$193*'Scope 3 Yearly'!DG154*'Yearly BTX'!CA7*'Scope 3 Yearly'!$B$199/1000000</f>
        <v>0.38093780899657392</v>
      </c>
      <c r="DH18" s="2">
        <f>'Scope 3 Yearly'!$EE$193*'Scope 3 Yearly'!DH154*'Yearly BTX'!CB7*'Scope 3 Yearly'!$B$199/1000000</f>
        <v>0.63450137320761524</v>
      </c>
      <c r="DI18" s="2">
        <f>'Scope 3 Yearly'!$EE$193*'Scope 3 Yearly'!DI154*'Yearly BTX'!CC7*'Scope 3 Yearly'!$B$199/1000000</f>
        <v>1.0114540126046103</v>
      </c>
      <c r="DJ18" s="2">
        <f>'Scope 3 Yearly'!$EE$193*'Scope 3 Yearly'!DJ154*'Yearly BTX'!CD7*'Scope 3 Yearly'!$B$199/1000000</f>
        <v>1.532780389840438</v>
      </c>
      <c r="DK18" s="2">
        <f>'Scope 3 Yearly'!$EE$193*'Scope 3 Yearly'!DK154*'Yearly BTX'!CE7*'Scope 3 Yearly'!$B$199/1000000</f>
        <v>2.1975480637788762</v>
      </c>
      <c r="DL18" s="2">
        <f>'Scope 3 Yearly'!$EE$193*'Scope 3 Yearly'!DL154*'Yearly BTX'!CF7*'Scope 3 Yearly'!$B$199/1000000</f>
        <v>2.9731605496485956</v>
      </c>
      <c r="DM18" s="2">
        <f>'Scope 3 Yearly'!$EE$193*'Scope 3 Yearly'!DM154*'Yearly BTX'!CG7*'Scope 3 Yearly'!$B$199/1000000</f>
        <v>3.8029751553891837</v>
      </c>
      <c r="DN18" s="2">
        <f>'Scope 3 Yearly'!$EE$193*'Scope 3 Yearly'!DN154*'Yearly BTX'!CH7*'Scope 3 Yearly'!$B$199/1000000</f>
        <v>4.6190115941410648</v>
      </c>
      <c r="DO18" s="2">
        <f>'Scope 3 Yearly'!$EE$193*'Scope 3 Yearly'!DO154*'Yearly BTX'!CI7*'Scope 3 Yearly'!$B$199/1000000</f>
        <v>5.3614488682490382</v>
      </c>
      <c r="DP18" s="2">
        <f>'Scope 3 Yearly'!$EE$193*'Scope 3 Yearly'!DP154*'Yearly BTX'!CJ7*'Scope 3 Yearly'!$B$199/1000000</f>
        <v>5.9919222080824701</v>
      </c>
      <c r="DQ18" s="2">
        <f>'Scope 3 Yearly'!$EE$193*'Scope 3 Yearly'!DQ154*'Yearly BTX'!CK7*'Scope 3 Yearly'!$B$199/1000000</f>
        <v>6.4964317056226841</v>
      </c>
      <c r="DR18" s="2">
        <f>'Scope 3 Yearly'!$EE$193*'Scope 3 Yearly'!DR154*'Yearly BTX'!CL7*'Scope 3 Yearly'!$B$199/1000000</f>
        <v>6.8793559205625057</v>
      </c>
      <c r="DS18" s="2">
        <f>'Scope 3 Yearly'!$EE$193*'Scope 3 Yearly'!DS154*'Yearly BTX'!CM7*'Scope 3 Yearly'!$B$199/1000000</f>
        <v>7.1555181922203817</v>
      </c>
      <c r="DT18" s="2">
        <f>'Scope 3 Yearly'!$EE$193*'Scope 3 Yearly'!DT154*'Yearly BTX'!CN7*'Scope 3 Yearly'!$B$199/1000000</f>
        <v>7.3442708718603802</v>
      </c>
      <c r="DU18" s="2">
        <f>'Scope 3 Yearly'!$EE$193*'Scope 3 Yearly'!DU154*'Yearly BTX'!CO7*'Scope 3 Yearly'!$B$199/1000000</f>
        <v>7.4646977339329501</v>
      </c>
      <c r="DV18" s="2">
        <f>'Scope 3 Yearly'!$EE$193*'Scope 3 Yearly'!DV154*'Yearly BTX'!CP7*'Scope 3 Yearly'!$B$199/1000000</f>
        <v>7.5319273914561782</v>
      </c>
      <c r="DW18" s="2">
        <f>'Scope 3 Yearly'!$EE$193*'Scope 3 Yearly'!DW154*'Yearly BTX'!CQ7*'Scope 3 Yearly'!$B$199/1000000</f>
        <v>7.5616788061165314</v>
      </c>
      <c r="DX18" s="2">
        <f>'Scope 3 Yearly'!$EE$193*'Scope 3 Yearly'!DX154*'Yearly BTX'!CR7*'Scope 3 Yearly'!$B$199/1000000</f>
        <v>7.5638537843541496</v>
      </c>
      <c r="DY18" s="2">
        <f>'Scope 3 Yearly'!$EE$193*'Scope 3 Yearly'!DY154*'Yearly BTX'!CS7*'Scope 3 Yearly'!$B$199/1000000</f>
        <v>7.5462033162119369</v>
      </c>
      <c r="DZ18" s="2">
        <f>'Scope 3 Yearly'!$EE$193*'Scope 3 Yearly'!DZ154*'Yearly BTX'!CT7*'Scope 3 Yearly'!$B$199/1000000</f>
        <v>7.5159311500601795</v>
      </c>
    </row>
    <row r="19" spans="1:165" ht="15.75" thickBot="1">
      <c r="A19" t="s">
        <v>244</v>
      </c>
      <c r="C19" s="5" t="s">
        <v>269</v>
      </c>
      <c r="D19" s="2">
        <f>'Scope 3 Yearly'!$EE$194*'Scope 3 Yearly'!D177*'Yearly Butadiene'!BP76*'Scope 3 Yearly'!$B$199/1000000</f>
        <v>7.3232058185323821E-5</v>
      </c>
      <c r="E19" s="2">
        <f>'Scope 3 Yearly'!$EE$194*'Scope 3 Yearly'!E177*'Yearly Butadiene'!BQ76*'Scope 3 Yearly'!$B$199/1000000</f>
        <v>1.3842851141164419E-4</v>
      </c>
      <c r="F19" s="2">
        <f>'Scope 3 Yearly'!$EE$194*'Scope 3 Yearly'!F177*'Yearly Butadiene'!BR76*'Scope 3 Yearly'!$B$199/1000000</f>
        <v>2.6117180491652946E-4</v>
      </c>
      <c r="G19" s="2">
        <f>'Scope 3 Yearly'!$EE$194*'Scope 3 Yearly'!G177*'Yearly Butadiene'!BS76*'Scope 3 Yearly'!$B$199/1000000</f>
        <v>4.9139545261930992E-4</v>
      </c>
      <c r="H19" s="2">
        <f>'Scope 3 Yearly'!$EE$194*'Scope 3 Yearly'!H177*'Yearly Butadiene'!BT76*'Scope 3 Yearly'!$B$199/1000000</f>
        <v>9.2121278607876396E-4</v>
      </c>
      <c r="I19" s="2">
        <f>'Scope 3 Yearly'!$EE$194*'Scope 3 Yearly'!I177*'Yearly Butadiene'!BU76*'Scope 3 Yearly'!$B$199/1000000</f>
        <v>1.7183636973815465E-3</v>
      </c>
      <c r="J19" s="2">
        <f>'Scope 3 Yearly'!$EE$194*'Scope 3 Yearly'!J177*'Yearly Butadiene'!BV76*'Scope 3 Yearly'!$B$199/1000000</f>
        <v>3.1808748257592702E-3</v>
      </c>
      <c r="K19" s="2">
        <f>'Scope 3 Yearly'!$EE$194*'Scope 3 Yearly'!K177*'Yearly Butadiene'!BW76*'Scope 3 Yearly'!$B$199/1000000</f>
        <v>5.8325425356494012E-3</v>
      </c>
      <c r="L19" s="2">
        <f>'Scope 3 Yearly'!$EE$194*'Scope 3 Yearly'!L177*'Yearly Butadiene'!BX76*'Scope 3 Yearly'!$B$199/1000000</f>
        <v>1.0557792028356282E-2</v>
      </c>
      <c r="M19" s="2">
        <f>'Scope 3 Yearly'!$EE$194*'Scope 3 Yearly'!M177*'Yearly Butadiene'!BY76*'Scope 3 Yearly'!$B$199/1000000</f>
        <v>1.8783565139965215E-2</v>
      </c>
      <c r="N19" s="2">
        <f>'Scope 3 Yearly'!$EE$194*'Scope 3 Yearly'!N177*'Yearly Butadiene'!BZ76*'Scope 3 Yearly'!$B$199/1000000</f>
        <v>3.2692344682194542E-2</v>
      </c>
      <c r="O19" s="2">
        <f>'Scope 3 Yearly'!$EE$194*'Scope 3 Yearly'!O177*'Yearly Butadiene'!CA76*'Scope 3 Yearly'!$B$199/1000000</f>
        <v>5.4877581584209786E-2</v>
      </c>
      <c r="P19" s="2">
        <f>'Scope 3 Yearly'!$EE$194*'Scope 3 Yearly'!P177*'Yearly Butadiene'!CB76*'Scope 3 Yearly'!$B$199/1000000</f>
        <v>8.8851353190521398E-2</v>
      </c>
      <c r="Q19" s="2">
        <f>'Scope 3 Yearly'!$EE$194*'Scope 3 Yearly'!Q177*'Yearly Butadiene'!CC76*'Scope 3 Yearly'!$B$199/1000000</f>
        <v>0.13764774684883985</v>
      </c>
      <c r="R19" s="2">
        <f>'Scope 3 Yearly'!$EE$194*'Scope 3 Yearly'!R177*'Yearly Butadiene'!CD76*'Scope 3 Yearly'!$B$199/1000000</f>
        <v>0.20258001970596995</v>
      </c>
      <c r="S19" s="2">
        <f>'Scope 3 Yearly'!$EE$194*'Scope 3 Yearly'!S177*'Yearly Butadiene'!CE76*'Scope 3 Yearly'!$B$199/1000000</f>
        <v>0.2818667730415616</v>
      </c>
      <c r="T19" s="2">
        <f>'Scope 3 Yearly'!$EE$194*'Scope 3 Yearly'!T177*'Yearly Butadiene'!CF76*'Scope 3 Yearly'!$B$199/1000000</f>
        <v>0.36971245814616505</v>
      </c>
      <c r="U19" s="2">
        <f>'Scope 3 Yearly'!$EE$194*'Scope 3 Yearly'!U177*'Yearly Butadiene'!CG76*'Scope 3 Yearly'!$B$199/1000000</f>
        <v>0.45818574653669802</v>
      </c>
      <c r="V19" s="2">
        <f>'Scope 3 Yearly'!$EE$194*'Scope 3 Yearly'!V177*'Yearly Butadiene'!CH76*'Scope 3 Yearly'!$B$199/1000000</f>
        <v>0.53892751279052864</v>
      </c>
      <c r="W19" s="2">
        <f>'Scope 3 Yearly'!$EE$194*'Scope 3 Yearly'!W177*'Yearly Butadiene'!CI76*'Scope 3 Yearly'!$B$199/1000000</f>
        <v>0.60555549541155052</v>
      </c>
      <c r="X19" s="2">
        <f>'Scope 3 Yearly'!$EE$194*'Scope 3 Yearly'!X177*'Yearly Butadiene'!CJ76*'Scope 3 Yearly'!$B$199/1000000</f>
        <v>0.67747333881319494</v>
      </c>
      <c r="Y19" s="2">
        <f>'Scope 3 Yearly'!$EE$194*'Scope 3 Yearly'!Y177*'Yearly Butadiene'!CK76*'Scope 3 Yearly'!$B$199/1000000</f>
        <v>0.67408792475131885</v>
      </c>
      <c r="Z19" s="2">
        <f>'Scope 3 Yearly'!$EE$194*'Scope 3 Yearly'!Z177*'Yearly Butadiene'!CL76*'Scope 3 Yearly'!$B$199/1000000</f>
        <v>0.67570949786899492</v>
      </c>
      <c r="AA19" s="2">
        <f>'Scope 3 Yearly'!$EE$194*'Scope 3 Yearly'!AA177*'Yearly Butadiene'!CM76*'Scope 3 Yearly'!$B$199/1000000</f>
        <v>0.66516821397338366</v>
      </c>
      <c r="AB19" s="2">
        <f>'Scope 3 Yearly'!$EE$194*'Scope 3 Yearly'!AB177*'Yearly Butadiene'!CN76*'Scope 3 Yearly'!$B$199/1000000</f>
        <v>0.64510165839940459</v>
      </c>
      <c r="AC19" s="2">
        <f>'Scope 3 Yearly'!$EE$194*'Scope 3 Yearly'!AC177*'Yearly Butadiene'!CO76*'Scope 3 Yearly'!$B$199/1000000</f>
        <v>0.61846126796853229</v>
      </c>
      <c r="AD19" s="2">
        <f>'Scope 3 Yearly'!$EE$194*'Scope 3 Yearly'!AD177*'Yearly Butadiene'!CP76*'Scope 3 Yearly'!$B$199/1000000</f>
        <v>0.58736006800432394</v>
      </c>
      <c r="AE19" s="2">
        <f>'Scope 3 Yearly'!$EE$194*'Scope 3 Yearly'!AE177*'Yearly Butadiene'!CQ76*'Scope 3 Yearly'!$B$199/1000000</f>
        <v>0.55385993191677285</v>
      </c>
      <c r="AF19" s="2">
        <f>'Scope 3 Yearly'!$EE$194*'Scope 3 Yearly'!AF177*'Yearly Butadiene'!CR76*'Scope 3 Yearly'!$B$199/1000000</f>
        <v>0.51912223130193635</v>
      </c>
      <c r="AG19" s="2">
        <f>'Scope 3 Yearly'!$EE$194*'Scope 3 Yearly'!AG177*'Yearly Butadiene'!CS76*'Scope 3 Yearly'!$B$199/1000000</f>
        <v>0.48400821161340785</v>
      </c>
      <c r="AH19" s="2">
        <f>'Scope 3 Yearly'!$EE$194*'Scope 3 Yearly'!AH177*'Yearly Butadiene'!CT76*'Scope 3 Yearly'!$B$199/1000000</f>
        <v>0.48745161567521911</v>
      </c>
      <c r="AJ19" s="2">
        <f>'Scope 3 Yearly'!$EE$194*'Scope 3 Yearly'!AJ177*'Yearly Butadiene'!FH76*'Scope 3 Yearly'!$B$199/1000000</f>
        <v>7.3232058185323821E-5</v>
      </c>
      <c r="AK19" s="2">
        <f>'Scope 3 Yearly'!$EE$194*'Scope 3 Yearly'!AK177*'Yearly Butadiene'!FI76*'Scope 3 Yearly'!$B$199/1000000</f>
        <v>1.3904712280144515E-4</v>
      </c>
      <c r="AL19" s="2">
        <f>'Scope 3 Yearly'!$EE$194*'Scope 3 Yearly'!AL177*'Yearly Butadiene'!FJ76*'Scope 3 Yearly'!$B$199/1000000</f>
        <v>2.6354033147868948E-4</v>
      </c>
      <c r="AM19" s="2">
        <f>'Scope 3 Yearly'!$EE$194*'Scope 3 Yearly'!AM177*'Yearly Butadiene'!FK76*'Scope 3 Yearly'!$B$199/1000000</f>
        <v>4.9817773114769126E-4</v>
      </c>
      <c r="AN19" s="2">
        <f>'Scope 3 Yearly'!$EE$194*'Scope 3 Yearly'!AN177*'Yearly Butadiene'!FL76*'Scope 3 Yearly'!$B$199/1000000</f>
        <v>9.384167125550721E-4</v>
      </c>
      <c r="AO19" s="2">
        <f>'Scope 3 Yearly'!$EE$194*'Scope 3 Yearly'!AO177*'Yearly Butadiene'!FM76*'Scope 3 Yearly'!$B$199/1000000</f>
        <v>1.7590794751094437E-3</v>
      </c>
      <c r="AP19" s="2">
        <f>'Scope 3 Yearly'!$EE$194*'Scope 3 Yearly'!AP177*'Yearly Butadiene'!FN76*'Scope 3 Yearly'!$B$199/1000000</f>
        <v>3.274060513523218E-3</v>
      </c>
      <c r="AQ19" s="2">
        <f>'Scope 3 Yearly'!$EE$194*'Scope 3 Yearly'!AQ177*'Yearly Butadiene'!FO76*'Scope 3 Yearly'!$B$199/1000000</f>
        <v>6.0375064517902187E-3</v>
      </c>
      <c r="AR19" s="2">
        <f>'Scope 3 Yearly'!$EE$194*'Scope 3 Yearly'!AR177*'Yearly Butadiene'!FP76*'Scope 3 Yearly'!$B$199/1000000</f>
        <v>1.0993236055131545E-2</v>
      </c>
      <c r="AS19" s="2">
        <f>'Scope 3 Yearly'!$EE$194*'Scope 3 Yearly'!AS177*'Yearly Butadiene'!FQ76*'Scope 3 Yearly'!$B$199/1000000</f>
        <v>1.967791926812908E-2</v>
      </c>
      <c r="AT19" s="2">
        <f>'Scope 3 Yearly'!$EE$194*'Scope 3 Yearly'!AT177*'Yearly Butadiene'!FR76*'Scope 3 Yearly'!$B$199/1000000</f>
        <v>3.4465504678822402E-2</v>
      </c>
      <c r="AU19" s="2">
        <f>'Scope 3 Yearly'!$EE$194*'Scope 3 Yearly'!AU177*'Yearly Butadiene'!FS76*'Scope 3 Yearly'!$B$199/1000000</f>
        <v>5.8439690964518974E-2</v>
      </c>
      <c r="AV19" s="2">
        <f>'Scope 3 Yearly'!$EE$194*'Scope 3 Yearly'!AV177*'Yearly Butadiene'!FT76*'Scope 3 Yearly'!$B$199/1000000</f>
        <v>9.560199232458505E-2</v>
      </c>
      <c r="AW19" s="2">
        <f>'Scope 3 Yearly'!$EE$194*'Scope 3 Yearly'!AW177*'Yearly Butadiene'!FU76*'Scope 3 Yearly'!$B$199/1000000</f>
        <v>0.14971361178529285</v>
      </c>
      <c r="AX19" s="2">
        <f>'Scope 3 Yearly'!$EE$194*'Scope 3 Yearly'!AX177*'Yearly Butadiene'!FV76*'Scope 3 Yearly'!$B$199/1000000</f>
        <v>0.22281282589670734</v>
      </c>
      <c r="AY19" s="2">
        <f>'Scope 3 Yearly'!$EE$194*'Scope 3 Yearly'!AY177*'Yearly Butadiene'!FW76*'Scope 3 Yearly'!$B$199/1000000</f>
        <v>0.31361886423953456</v>
      </c>
      <c r="AZ19" s="2">
        <f>'Scope 3 Yearly'!$EE$194*'Scope 3 Yearly'!AZ177*'Yearly Butadiene'!FX76*'Scope 3 Yearly'!$B$199/1000000</f>
        <v>0.41628487346936027</v>
      </c>
      <c r="BA19" s="2">
        <f>'Scope 3 Yearly'!$EE$194*'Scope 3 Yearly'!BA177*'Yearly Butadiene'!FY76*'Scope 3 Yearly'!$B$199/1000000</f>
        <v>0.52230994346269954</v>
      </c>
      <c r="BB19" s="2">
        <f>'Scope 3 Yearly'!$EE$194*'Scope 3 Yearly'!BB177*'Yearly Butadiene'!FZ76*'Scope 3 Yearly'!$B$199/1000000</f>
        <v>0.62228845200997107</v>
      </c>
      <c r="BC19" s="2">
        <f>'Scope 3 Yearly'!$EE$194*'Scope 3 Yearly'!BC177*'Yearly Butadiene'!GA76*'Scope 3 Yearly'!$B$199/1000000</f>
        <v>0.70865486243828346</v>
      </c>
      <c r="BD19" s="2">
        <f>'Scope 3 Yearly'!$EE$194*'Scope 3 Yearly'!BD177*'Yearly Butadiene'!GB76*'Scope 3 Yearly'!$B$199/1000000</f>
        <v>0.80211317488002187</v>
      </c>
      <c r="BE19" s="2">
        <f>'Scope 3 Yearly'!$EE$194*'Scope 3 Yearly'!BE177*'Yearly Butadiene'!GC76*'Scope 3 Yearly'!$B$199/1000000</f>
        <v>0.81790981058030454</v>
      </c>
      <c r="BF19" s="2">
        <f>'Scope 3 Yearly'!$EE$194*'Scope 3 Yearly'!BF177*'Yearly Butadiene'!GD76*'Scope 3 Yearly'!$B$199/1000000</f>
        <v>0.83962633858798175</v>
      </c>
      <c r="BG19" s="2">
        <f>'Scope 3 Yearly'!$EE$194*'Scope 3 Yearly'!BG177*'Yearly Butadiene'!GE76*'Scope 3 Yearly'!$B$199/1000000</f>
        <v>0.84778301571286341</v>
      </c>
      <c r="BH19" s="2">
        <f>'Scope 3 Yearly'!$EE$194*'Scope 3 Yearly'!BH177*'Yearly Butadiene'!GF76*'Scope 3 Yearly'!$B$199/1000000</f>
        <v>0.84482430591715429</v>
      </c>
      <c r="BI19" s="2">
        <f>'Scope 3 Yearly'!$EE$194*'Scope 3 Yearly'!BI177*'Yearly Butadiene'!GG76*'Scope 3 Yearly'!$B$199/1000000</f>
        <v>0.83378312091039708</v>
      </c>
      <c r="BJ19" s="2">
        <f>'Scope 3 Yearly'!$EE$194*'Scope 3 Yearly'!BJ177*'Yearly Butadiene'!GH76*'Scope 3 Yearly'!$B$199/1000000</f>
        <v>0.81695647134236971</v>
      </c>
      <c r="BK19" s="2">
        <f>'Scope 3 Yearly'!$EE$194*'Scope 3 Yearly'!BK177*'Yearly Butadiene'!GI76*'Scope 3 Yearly'!$B$199/1000000</f>
        <v>0.79654297034934884</v>
      </c>
      <c r="BL19" s="2">
        <f>'Scope 3 Yearly'!$EE$194*'Scope 3 Yearly'!BL177*'Yearly Butadiene'!GJ76*'Scope 3 Yearly'!$B$199/1000000</f>
        <v>0.77384146822383948</v>
      </c>
      <c r="BM19" s="2">
        <f>'Scope 3 Yearly'!$EE$194*'Scope 3 Yearly'!BM177*'Yearly Butadiene'!GK76*'Scope 3 Yearly'!$B$199/1000000</f>
        <v>0.74984044371755321</v>
      </c>
      <c r="BN19" s="2">
        <f>'Scope 3 Yearly'!$EE$194*'Scope 3 Yearly'!BN177*'Yearly Butadiene'!GL76*'Scope 3 Yearly'!$B$199/1000000</f>
        <v>0.77214120497863692</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2">
        <v>0</v>
      </c>
      <c r="CS19" s="2">
        <v>0</v>
      </c>
      <c r="CT19" s="2">
        <v>0</v>
      </c>
      <c r="CV19" s="2">
        <f>'Scope 3 Yearly'!$EE$194*'Scope 3 Yearly'!CV177*'Yearly Butadiene'!BP4*'Scope 3 Yearly'!$B$199/1000000</f>
        <v>7.3232058185323821E-5</v>
      </c>
      <c r="CW19" s="2">
        <f>'Scope 3 Yearly'!$EE$194*'Scope 3 Yearly'!CW177*'Yearly Butadiene'!BQ4*'Scope 3 Yearly'!$B$199/1000000</f>
        <v>1.4108071547713343E-4</v>
      </c>
      <c r="CX19" s="2">
        <f>'Scope 3 Yearly'!$EE$194*'Scope 3 Yearly'!CX177*'Yearly Butadiene'!BR4*'Scope 3 Yearly'!$B$199/1000000</f>
        <v>2.7130471812324207E-4</v>
      </c>
      <c r="CY19" s="2">
        <f>'Scope 3 Yearly'!$EE$194*'Scope 3 Yearly'!CY177*'Yearly Butadiene'!BS4*'Scope 3 Yearly'!$B$199/1000000</f>
        <v>5.2043131791383655E-4</v>
      </c>
      <c r="CZ19" s="2">
        <f>'Scope 3 Yearly'!$EE$194*'Scope 3 Yearly'!CZ177*'Yearly Butadiene'!BT4*'Scope 3 Yearly'!$B$199/1000000</f>
        <v>9.9485047759263561E-4</v>
      </c>
      <c r="DA19" s="2">
        <f>'Scope 3 Yearly'!$EE$194*'Scope 3 Yearly'!DA177*'Yearly Butadiene'!BU4*'Scope 3 Yearly'!$B$199/1000000</f>
        <v>1.8925501281055654E-3</v>
      </c>
      <c r="DB19" s="2">
        <f>'Scope 3 Yearly'!$EE$194*'Scope 3 Yearly'!DB177*'Yearly Butadiene'!BV4*'Scope 3 Yearly'!$B$199/1000000</f>
        <v>3.5744108291239536E-3</v>
      </c>
      <c r="DC19" s="2">
        <f>'Scope 3 Yearly'!$EE$194*'Scope 3 Yearly'!DC177*'Yearly Butadiene'!BW4*'Scope 3 Yearly'!$B$199/1000000</f>
        <v>6.6886712419934628E-3</v>
      </c>
      <c r="DD19" s="2">
        <f>'Scope 3 Yearly'!$EE$194*'Scope 3 Yearly'!DD177*'Yearly Butadiene'!BX4*'Scope 3 Yearly'!$B$199/1000000</f>
        <v>1.2359102691341375E-2</v>
      </c>
      <c r="DE19" s="2">
        <f>'Scope 3 Yearly'!$EE$194*'Scope 3 Yearly'!DE177*'Yearly Butadiene'!BY4*'Scope 3 Yearly'!$B$199/1000000</f>
        <v>2.2451463572900131E-2</v>
      </c>
      <c r="DF19" s="2">
        <f>'Scope 3 Yearly'!$EE$194*'Scope 3 Yearly'!DF177*'Yearly Butadiene'!BZ4*'Scope 3 Yearly'!$B$199/1000000</f>
        <v>3.987807668165539E-2</v>
      </c>
      <c r="DG19" s="2">
        <f>'Scope 3 Yearly'!$EE$194*'Scope 3 Yearly'!DG177*'Yearly Butadiene'!CA4*'Scope 3 Yearly'!$B$199/1000000</f>
        <v>6.873585080155474E-2</v>
      </c>
      <c r="DH19" s="2">
        <f>'Scope 3 Yearly'!$EE$194*'Scope 3 Yearly'!DH177*'Yearly Butadiene'!CB4*'Scope 3 Yearly'!$B$199/1000000</f>
        <v>0.11424189611953142</v>
      </c>
      <c r="DI19" s="2">
        <f>'Scope 3 Yearly'!$EE$194*'Scope 3 Yearly'!DI177*'Yearly Butadiene'!CC4*'Scope 3 Yearly'!$B$199/1000000</f>
        <v>0.18171875814703611</v>
      </c>
      <c r="DJ19" s="2">
        <f>'Scope 3 Yearly'!$EE$194*'Scope 3 Yearly'!DJ177*'Yearly Butadiene'!CD4*'Scope 3 Yearly'!$B$199/1000000</f>
        <v>0.27478404890752434</v>
      </c>
      <c r="DK19" s="2">
        <f>'Scope 3 Yearly'!$EE$194*'Scope 3 Yearly'!DK177*'Yearly Butadiene'!CE4*'Scope 3 Yearly'!$B$199/1000000</f>
        <v>0.39310187528333668</v>
      </c>
      <c r="DL19" s="2">
        <f>'Scope 3 Yearly'!$EE$194*'Scope 3 Yearly'!DL177*'Yearly Butadiene'!CF4*'Scope 3 Yearly'!$B$199/1000000</f>
        <v>0.53053481888452336</v>
      </c>
      <c r="DM19" s="2">
        <f>'Scope 3 Yearly'!$EE$194*'Scope 3 Yearly'!DM177*'Yearly Butadiene'!CG4*'Scope 3 Yearly'!$B$199/1000000</f>
        <v>0.67693055001524505</v>
      </c>
      <c r="DN19" s="2">
        <f>'Scope 3 Yearly'!$EE$194*'Scope 3 Yearly'!DN177*'Yearly Butadiene'!CH4*'Scope 3 Yearly'!$B$199/1000000</f>
        <v>0.82014582517497425</v>
      </c>
      <c r="DO19" s="2">
        <f>'Scope 3 Yearly'!$EE$194*'Scope 3 Yearly'!DO177*'Yearly Butadiene'!CI4*'Scope 3 Yearly'!$B$199/1000000</f>
        <v>0.94960262045027177</v>
      </c>
      <c r="DP19" s="2">
        <f>'Scope 3 Yearly'!$EE$194*'Scope 3 Yearly'!DP177*'Yearly Butadiene'!CJ4*'Scope 3 Yearly'!$B$199/1000000</f>
        <v>1.0586195924873645</v>
      </c>
      <c r="DQ19" s="2">
        <f>'Scope 3 Yearly'!$EE$194*'Scope 3 Yearly'!DQ177*'Yearly Butadiene'!CK4*'Scope 3 Yearly'!$B$199/1000000</f>
        <v>1.1446550787423195</v>
      </c>
      <c r="DR19" s="2">
        <f>'Scope 3 Yearly'!$EE$194*'Scope 3 Yearly'!DR177*'Yearly Butadiene'!CL4*'Scope 3 Yearly'!$B$199/1000000</f>
        <v>1.2088407802196697</v>
      </c>
      <c r="DS19" s="2">
        <f>'Scope 3 Yearly'!$EE$194*'Scope 3 Yearly'!DS177*'Yearly Butadiene'!CM4*'Scope 3 Yearly'!$B$199/1000000</f>
        <v>1.2539480431697312</v>
      </c>
      <c r="DT19" s="2">
        <f>'Scope 3 Yearly'!$EE$194*'Scope 3 Yearly'!DT177*'Yearly Butadiene'!CN4*'Scope 3 Yearly'!$B$199/1000000</f>
        <v>1.2835117327586771</v>
      </c>
      <c r="DU19" s="2">
        <f>'Scope 3 Yearly'!$EE$194*'Scope 3 Yearly'!DU177*'Yearly Butadiene'!CO4*'Scope 3 Yearly'!$B$199/1000000</f>
        <v>1.3009831552013105</v>
      </c>
      <c r="DV19" s="2">
        <f>'Scope 3 Yearly'!$EE$194*'Scope 3 Yearly'!DV177*'Yearly Butadiene'!CP4*'Scope 3 Yearly'!$B$199/1000000</f>
        <v>1.3089726788185023</v>
      </c>
      <c r="DW19" s="2">
        <f>'Scope 3 Yearly'!$EE$194*'Scope 3 Yearly'!DW177*'Yearly Butadiene'!CQ4*'Scope 3 Yearly'!$B$199/1000000</f>
        <v>1.3103967728623884</v>
      </c>
      <c r="DX19" s="2">
        <f>'Scope 3 Yearly'!$EE$194*'Scope 3 Yearly'!DX177*'Yearly Butadiene'!CR4*'Scope 3 Yearly'!$B$199/1000000</f>
        <v>1.3070222393755</v>
      </c>
      <c r="DY19" s="2">
        <f>'Scope 3 Yearly'!$EE$194*'Scope 3 Yearly'!DY177*'Yearly Butadiene'!CS4*'Scope 3 Yearly'!$B$199/1000000</f>
        <v>1.300225745673266</v>
      </c>
      <c r="DZ19" s="2">
        <f>'Scope 3 Yearly'!$EE$194*'Scope 3 Yearly'!DZ177*'Yearly Butadiene'!CT4*'Scope 3 Yearly'!$B$199/1000000</f>
        <v>1.2912746159858051</v>
      </c>
    </row>
    <row r="20" spans="1:165" s="286" customFormat="1" ht="15.75" thickBot="1">
      <c r="A20" s="31" t="s">
        <v>3</v>
      </c>
      <c r="C20" s="287" t="s">
        <v>269</v>
      </c>
      <c r="D20" s="288">
        <f>SUM(D13:D19)</f>
        <v>1.8796033029824532E-3</v>
      </c>
      <c r="E20" s="288">
        <f t="shared" ref="E20:AH20" si="0">SUM(E13:E19)</f>
        <v>3.5457342828980878E-3</v>
      </c>
      <c r="F20" s="288">
        <f t="shared" si="0"/>
        <v>6.6670205112063395E-3</v>
      </c>
      <c r="G20" s="288">
        <f t="shared" si="0"/>
        <v>1.2500928333543018E-2</v>
      </c>
      <c r="H20" s="288">
        <f t="shared" si="0"/>
        <v>2.3354857891586804E-2</v>
      </c>
      <c r="I20" s="288">
        <f t="shared" si="0"/>
        <v>4.3401238438092314E-2</v>
      </c>
      <c r="J20" s="288">
        <f t="shared" si="0"/>
        <v>8.0082628281099758E-2</v>
      </c>
      <c r="K20" s="288">
        <f t="shared" si="0"/>
        <v>0.14637821132579157</v>
      </c>
      <c r="L20" s="288">
        <f t="shared" si="0"/>
        <v>0.26414636186112966</v>
      </c>
      <c r="M20" s="288">
        <f t="shared" si="0"/>
        <v>0.46852666362983469</v>
      </c>
      <c r="N20" s="288">
        <f t="shared" si="0"/>
        <v>0.8124027908460334</v>
      </c>
      <c r="O20" s="288">
        <f t="shared" si="0"/>
        <v>1.3566650300495593</v>
      </c>
      <c r="P20" s="288">
        <f t="shared" si="0"/>
        <v>2.1945309255548575</v>
      </c>
      <c r="Q20" s="288">
        <f t="shared" si="0"/>
        <v>3.3957015684249487</v>
      </c>
      <c r="R20" s="288">
        <f t="shared" si="0"/>
        <v>4.9930856452293622</v>
      </c>
      <c r="S20" s="288">
        <f t="shared" si="0"/>
        <v>6.9437252385958317</v>
      </c>
      <c r="T20" s="288">
        <f t="shared" si="0"/>
        <v>9.1077852532058774</v>
      </c>
      <c r="U20" s="288">
        <f t="shared" si="0"/>
        <v>11.292279475203243</v>
      </c>
      <c r="V20" s="288">
        <f t="shared" si="0"/>
        <v>13.293113581622322</v>
      </c>
      <c r="W20" s="288">
        <f t="shared" si="0"/>
        <v>14.954016718665722</v>
      </c>
      <c r="X20" s="288">
        <f t="shared" si="0"/>
        <v>16.219133075173797</v>
      </c>
      <c r="Y20" s="288">
        <f t="shared" si="0"/>
        <v>16.801472979878724</v>
      </c>
      <c r="Z20" s="288">
        <f t="shared" si="0"/>
        <v>16.984323181440018</v>
      </c>
      <c r="AA20" s="288">
        <f t="shared" si="0"/>
        <v>16.855929734805908</v>
      </c>
      <c r="AB20" s="288">
        <f t="shared" si="0"/>
        <v>16.494432023362318</v>
      </c>
      <c r="AC20" s="288">
        <f t="shared" si="0"/>
        <v>15.978754030495697</v>
      </c>
      <c r="AD20" s="288">
        <f t="shared" si="0"/>
        <v>15.364549669367177</v>
      </c>
      <c r="AE20" s="288">
        <f t="shared" si="0"/>
        <v>14.689180341730555</v>
      </c>
      <c r="AF20" s="288">
        <f t="shared" si="0"/>
        <v>13.982685880540132</v>
      </c>
      <c r="AG20" s="288">
        <f t="shared" si="0"/>
        <v>13.280354279751078</v>
      </c>
      <c r="AH20" s="288">
        <f t="shared" si="0"/>
        <v>12.599672072876464</v>
      </c>
      <c r="AJ20" s="288">
        <f>SUM(AJ13:AJ19)</f>
        <v>1.879604037650789E-3</v>
      </c>
      <c r="AK20" s="288">
        <f t="shared" ref="AK20:BM20" si="1">SUM(AK13:AK19)</f>
        <v>3.5617057138862106E-3</v>
      </c>
      <c r="AL20" s="288">
        <f t="shared" si="1"/>
        <v>6.7281816074082432E-3</v>
      </c>
      <c r="AM20" s="288">
        <f t="shared" si="1"/>
        <v>1.2676095564022324E-2</v>
      </c>
      <c r="AN20" s="288">
        <f t="shared" si="1"/>
        <v>2.3799278151936897E-2</v>
      </c>
      <c r="AO20" s="288">
        <f t="shared" si="1"/>
        <v>4.4453030338556486E-2</v>
      </c>
      <c r="AP20" s="288">
        <f t="shared" si="1"/>
        <v>8.2489917001816182E-2</v>
      </c>
      <c r="AQ20" s="288">
        <f t="shared" si="1"/>
        <v>0.1516741914793234</v>
      </c>
      <c r="AR20" s="288">
        <f t="shared" si="1"/>
        <v>0.27540358709353935</v>
      </c>
      <c r="AS20" s="288">
        <f t="shared" si="1"/>
        <v>0.49167261850710803</v>
      </c>
      <c r="AT20" s="288">
        <f t="shared" si="1"/>
        <v>0.85836086223151564</v>
      </c>
      <c r="AU20" s="288">
        <f t="shared" si="1"/>
        <v>1.4475185650684554</v>
      </c>
      <c r="AV20" s="288">
        <f t="shared" si="1"/>
        <v>2.3644623339088588</v>
      </c>
      <c r="AW20" s="288">
        <f t="shared" si="1"/>
        <v>3.6973081282904379</v>
      </c>
      <c r="AX20" s="288">
        <f t="shared" si="1"/>
        <v>5.4974811872446807</v>
      </c>
      <c r="AY20" s="288">
        <f t="shared" si="1"/>
        <v>7.7356497555636548</v>
      </c>
      <c r="AZ20" s="288">
        <f t="shared" si="1"/>
        <v>10.272206124598055</v>
      </c>
      <c r="BA20" s="288">
        <f t="shared" si="1"/>
        <v>12.900633670256505</v>
      </c>
      <c r="BB20" s="288">
        <f t="shared" si="1"/>
        <v>15.390508101930855</v>
      </c>
      <c r="BC20" s="288">
        <f t="shared" si="1"/>
        <v>17.554028717587997</v>
      </c>
      <c r="BD20" s="288">
        <f t="shared" si="1"/>
        <v>19.310128168393284</v>
      </c>
      <c r="BE20" s="288">
        <f t="shared" si="1"/>
        <v>20.368584750528164</v>
      </c>
      <c r="BF20" s="288">
        <f t="shared" si="1"/>
        <v>20.986469039575979</v>
      </c>
      <c r="BG20" s="288">
        <f t="shared" si="1"/>
        <v>21.251727154199074</v>
      </c>
      <c r="BH20" s="288">
        <f t="shared" si="1"/>
        <v>21.242468080596819</v>
      </c>
      <c r="BI20" s="288">
        <f t="shared" si="1"/>
        <v>21.03398001241823</v>
      </c>
      <c r="BJ20" s="288">
        <f t="shared" si="1"/>
        <v>20.689350744528209</v>
      </c>
      <c r="BK20" s="288">
        <f t="shared" si="1"/>
        <v>20.26084151410295</v>
      </c>
      <c r="BL20" s="288">
        <f t="shared" si="1"/>
        <v>19.782297372761921</v>
      </c>
      <c r="BM20" s="288">
        <f t="shared" si="1"/>
        <v>19.279887084987841</v>
      </c>
      <c r="BN20" s="288">
        <f>SUM(BN13:BN19)</f>
        <v>18.824613305512717</v>
      </c>
      <c r="BP20" s="288">
        <f>SUM(BP13:BP19)</f>
        <v>0</v>
      </c>
      <c r="BQ20" s="288">
        <f t="shared" ref="BQ20:CT20" si="2">SUM(BQ13:BQ19)</f>
        <v>0</v>
      </c>
      <c r="BR20" s="288">
        <f t="shared" si="2"/>
        <v>0</v>
      </c>
      <c r="BS20" s="288">
        <f t="shared" si="2"/>
        <v>0</v>
      </c>
      <c r="BT20" s="288">
        <f t="shared" si="2"/>
        <v>0</v>
      </c>
      <c r="BU20" s="288">
        <f t="shared" si="2"/>
        <v>0</v>
      </c>
      <c r="BV20" s="288">
        <f t="shared" si="2"/>
        <v>0</v>
      </c>
      <c r="BW20" s="288">
        <f t="shared" si="2"/>
        <v>0</v>
      </c>
      <c r="BX20" s="288">
        <f t="shared" si="2"/>
        <v>0</v>
      </c>
      <c r="BY20" s="288">
        <f t="shared" si="2"/>
        <v>0</v>
      </c>
      <c r="BZ20" s="288">
        <f t="shared" si="2"/>
        <v>0</v>
      </c>
      <c r="CA20" s="288">
        <f t="shared" si="2"/>
        <v>0</v>
      </c>
      <c r="CB20" s="288">
        <f t="shared" si="2"/>
        <v>0</v>
      </c>
      <c r="CC20" s="288">
        <f t="shared" si="2"/>
        <v>0</v>
      </c>
      <c r="CD20" s="288">
        <f t="shared" si="2"/>
        <v>0</v>
      </c>
      <c r="CE20" s="288">
        <f t="shared" si="2"/>
        <v>0</v>
      </c>
      <c r="CF20" s="288">
        <f t="shared" si="2"/>
        <v>0</v>
      </c>
      <c r="CG20" s="288">
        <f t="shared" si="2"/>
        <v>0</v>
      </c>
      <c r="CH20" s="288">
        <f t="shared" si="2"/>
        <v>0</v>
      </c>
      <c r="CI20" s="288">
        <f t="shared" si="2"/>
        <v>0</v>
      </c>
      <c r="CJ20" s="288">
        <f t="shared" si="2"/>
        <v>0</v>
      </c>
      <c r="CK20" s="288">
        <f t="shared" si="2"/>
        <v>0</v>
      </c>
      <c r="CL20" s="288">
        <f t="shared" si="2"/>
        <v>0</v>
      </c>
      <c r="CM20" s="288">
        <f t="shared" si="2"/>
        <v>0</v>
      </c>
      <c r="CN20" s="288">
        <f t="shared" si="2"/>
        <v>0</v>
      </c>
      <c r="CO20" s="288">
        <f t="shared" si="2"/>
        <v>0</v>
      </c>
      <c r="CP20" s="288">
        <f t="shared" si="2"/>
        <v>0</v>
      </c>
      <c r="CQ20" s="288">
        <f t="shared" si="2"/>
        <v>0</v>
      </c>
      <c r="CR20" s="288">
        <f t="shared" si="2"/>
        <v>0</v>
      </c>
      <c r="CS20" s="288">
        <f t="shared" si="2"/>
        <v>0</v>
      </c>
      <c r="CT20" s="288">
        <f t="shared" si="2"/>
        <v>0</v>
      </c>
      <c r="CV20" s="288">
        <f>SUM(CV13:CV19)</f>
        <v>1.8796048966559572E-3</v>
      </c>
      <c r="CW20" s="288">
        <f t="shared" ref="CW20:DZ20" si="3">SUM(CW13:CW19)</f>
        <v>3.6243650155238089E-3</v>
      </c>
      <c r="CX20" s="288">
        <f t="shared" si="3"/>
        <v>6.976233013220731E-3</v>
      </c>
      <c r="CY20" s="288">
        <f t="shared" si="3"/>
        <v>1.339450948204398E-2</v>
      </c>
      <c r="CZ20" s="288">
        <f t="shared" si="3"/>
        <v>2.5628392329859601E-2</v>
      </c>
      <c r="DA20" s="288">
        <f t="shared" si="3"/>
        <v>4.878488705542465E-2</v>
      </c>
      <c r="DB20" s="288">
        <f t="shared" si="3"/>
        <v>9.2225984305568998E-2</v>
      </c>
      <c r="DC20" s="288">
        <f t="shared" si="3"/>
        <v>0.17274294189856554</v>
      </c>
      <c r="DD20" s="288">
        <f t="shared" si="3"/>
        <v>0.31949181624351403</v>
      </c>
      <c r="DE20" s="288">
        <f t="shared" si="3"/>
        <v>0.58093894817805047</v>
      </c>
      <c r="DF20" s="288">
        <f t="shared" si="3"/>
        <v>1.0328417395214897</v>
      </c>
      <c r="DG20" s="288">
        <f t="shared" si="3"/>
        <v>1.7822935078592175</v>
      </c>
      <c r="DH20" s="288">
        <f t="shared" si="3"/>
        <v>2.9656410742323955</v>
      </c>
      <c r="DI20" s="288">
        <f t="shared" si="3"/>
        <v>4.7227085976753846</v>
      </c>
      <c r="DJ20" s="288">
        <f t="shared" si="3"/>
        <v>7.1496047982460338</v>
      </c>
      <c r="DK20" s="288">
        <f t="shared" si="3"/>
        <v>10.239899188193686</v>
      </c>
      <c r="DL20" s="288">
        <f t="shared" si="3"/>
        <v>13.838145688687625</v>
      </c>
      <c r="DM20" s="288">
        <f t="shared" si="3"/>
        <v>17.680023131943308</v>
      </c>
      <c r="DN20" s="288">
        <f t="shared" si="3"/>
        <v>21.448936258219483</v>
      </c>
      <c r="DO20" s="288">
        <f t="shared" si="3"/>
        <v>24.867595744594812</v>
      </c>
      <c r="DP20" s="288">
        <f t="shared" si="3"/>
        <v>27.759412839288654</v>
      </c>
      <c r="DQ20" s="288">
        <f t="shared" si="3"/>
        <v>30.059260745511764</v>
      </c>
      <c r="DR20" s="288">
        <f t="shared" si="3"/>
        <v>31.791252262953282</v>
      </c>
      <c r="DS20" s="288">
        <f t="shared" si="3"/>
        <v>33.025888364600064</v>
      </c>
      <c r="DT20" s="288">
        <f t="shared" si="3"/>
        <v>33.854218184021171</v>
      </c>
      <c r="DU20" s="288">
        <f t="shared" si="3"/>
        <v>34.365615948706981</v>
      </c>
      <c r="DV20" s="288">
        <f t="shared" si="3"/>
        <v>34.630159776834461</v>
      </c>
      <c r="DW20" s="288">
        <f t="shared" si="3"/>
        <v>34.721618628779524</v>
      </c>
      <c r="DX20" s="288">
        <f t="shared" si="3"/>
        <v>34.686072383388968</v>
      </c>
      <c r="DY20" s="288">
        <f t="shared" si="3"/>
        <v>34.559516989797686</v>
      </c>
      <c r="DZ20" s="288">
        <f t="shared" si="3"/>
        <v>34.375261447754148</v>
      </c>
      <c r="EK20" s="289"/>
      <c r="EL20" s="289"/>
      <c r="EM20" s="289"/>
      <c r="EN20" s="289"/>
      <c r="EO20" s="289"/>
      <c r="EP20" s="289"/>
      <c r="EQ20" s="289"/>
      <c r="ER20" s="289"/>
      <c r="ES20" s="289"/>
      <c r="ET20" s="289"/>
      <c r="EU20" s="289"/>
      <c r="EV20" s="289"/>
      <c r="EW20" s="289"/>
      <c r="EX20" s="289"/>
      <c r="EY20" s="289"/>
      <c r="EZ20" s="289"/>
      <c r="FA20" s="289"/>
      <c r="FB20" s="289"/>
      <c r="FC20" s="289"/>
      <c r="FD20" s="289"/>
      <c r="FE20" s="289"/>
      <c r="FF20" s="289"/>
      <c r="FG20" s="289"/>
      <c r="FH20" s="289"/>
      <c r="FI20" s="289"/>
    </row>
    <row r="21" spans="1:165" ht="15.75" thickBot="1">
      <c r="BP21" s="5"/>
      <c r="CV21" s="5"/>
    </row>
    <row r="22" spans="1:165" s="279" customFormat="1" ht="15.75" thickBot="1">
      <c r="A22" s="285" t="s">
        <v>270</v>
      </c>
      <c r="EK22" s="282"/>
      <c r="EL22" s="282"/>
      <c r="EM22" s="282"/>
      <c r="EN22" s="282"/>
      <c r="EO22" s="282"/>
      <c r="EP22" s="282"/>
      <c r="EQ22" s="282"/>
      <c r="ER22" s="282"/>
      <c r="ES22" s="282"/>
      <c r="ET22" s="282"/>
      <c r="EU22" s="282"/>
      <c r="EV22" s="282"/>
      <c r="EW22" s="282"/>
      <c r="EX22" s="282"/>
      <c r="EY22" s="282"/>
      <c r="EZ22" s="282"/>
      <c r="FA22" s="282"/>
      <c r="FB22" s="282"/>
      <c r="FC22" s="282"/>
      <c r="FD22" s="282"/>
      <c r="FE22" s="282"/>
      <c r="FF22" s="282"/>
      <c r="FG22" s="282"/>
      <c r="FH22" s="282"/>
      <c r="FI22" s="282"/>
    </row>
    <row r="23" spans="1:165">
      <c r="A23" t="s">
        <v>228</v>
      </c>
      <c r="C23" s="5" t="s">
        <v>269</v>
      </c>
      <c r="D23" s="2">
        <f>('Scope 3 Yearly'!$EE$188*'Scope 3 Yearly'!D40*(1-'Scope 3 Yearly'!$B$199)+'Scope 3 Yearly'!D32*'Scope 3 Yearly'!D43+'Scope 3 Yearly'!D28*'Scope 3 Yearly'!D38)*'Yearly HC Ethylene'!BP157/1000000</f>
        <v>5.5467878328878868</v>
      </c>
      <c r="E23" s="2">
        <f>('Scope 3 Yearly'!$EE$188*'Scope 3 Yearly'!E40*(1-'Scope 3 Yearly'!$B$199)+'Scope 3 Yearly'!E32*'Scope 3 Yearly'!E43+'Scope 3 Yearly'!E28*'Scope 3 Yearly'!E38)*'Yearly HC Ethylene'!BQ157/1000000</f>
        <v>5.5617449809467727</v>
      </c>
      <c r="F23" s="2">
        <f>('Scope 3 Yearly'!$EE$188*'Scope 3 Yearly'!F40*(1-'Scope 3 Yearly'!$B$199)+'Scope 3 Yearly'!F32*'Scope 3 Yearly'!F43+'Scope 3 Yearly'!F28*'Scope 3 Yearly'!F38)*'Yearly HC Ethylene'!BR157/1000000</f>
        <v>5.5393177497865889</v>
      </c>
      <c r="G23" s="2">
        <f>('Scope 3 Yearly'!$EE$188*'Scope 3 Yearly'!G40*(1-'Scope 3 Yearly'!$B$199)+'Scope 3 Yearly'!G32*'Scope 3 Yearly'!G43+'Scope 3 Yearly'!G28*'Scope 3 Yearly'!G38)*'Yearly HC Ethylene'!BS157/1000000</f>
        <v>5.5102552700300222</v>
      </c>
      <c r="H23" s="2">
        <f>('Scope 3 Yearly'!$EE$188*'Scope 3 Yearly'!H40*(1-'Scope 3 Yearly'!$B$199)+'Scope 3 Yearly'!H32*'Scope 3 Yearly'!H43+'Scope 3 Yearly'!H28*'Scope 3 Yearly'!H38)*'Yearly HC Ethylene'!BT157/1000000</f>
        <v>5.4752099932481331</v>
      </c>
      <c r="I23" s="2">
        <f>('Scope 3 Yearly'!$EE$188*'Scope 3 Yearly'!I40*(1-'Scope 3 Yearly'!$B$199)+'Scope 3 Yearly'!I32*'Scope 3 Yearly'!I43+'Scope 3 Yearly'!I28*'Scope 3 Yearly'!I38)*'Yearly HC Ethylene'!BU157/1000000</f>
        <v>5.4339346560457313</v>
      </c>
      <c r="J23" s="2">
        <f>('Scope 3 Yearly'!$EE$188*'Scope 3 Yearly'!J40*(1-'Scope 3 Yearly'!$B$199)+'Scope 3 Yearly'!J32*'Scope 3 Yearly'!J43+'Scope 3 Yearly'!J28*'Scope 3 Yearly'!J38)*'Yearly HC Ethylene'!BV157/1000000</f>
        <v>5.3831298723253846</v>
      </c>
      <c r="K23" s="2">
        <f>('Scope 3 Yearly'!$EE$188*'Scope 3 Yearly'!K40*(1-'Scope 3 Yearly'!$B$199)+'Scope 3 Yearly'!K32*'Scope 3 Yearly'!K43+'Scope 3 Yearly'!K28*'Scope 3 Yearly'!K38)*'Yearly HC Ethylene'!BW157/1000000</f>
        <v>5.32389714528097</v>
      </c>
      <c r="L23" s="2">
        <f>('Scope 3 Yearly'!$EE$188*'Scope 3 Yearly'!L40*(1-'Scope 3 Yearly'!$B$199)+'Scope 3 Yearly'!L32*'Scope 3 Yearly'!L43+'Scope 3 Yearly'!L28*'Scope 3 Yearly'!L38)*'Yearly HC Ethylene'!BX157/1000000</f>
        <v>5.2532086025004832</v>
      </c>
      <c r="M23" s="2">
        <f>('Scope 3 Yearly'!$EE$188*'Scope 3 Yearly'!M40*(1-'Scope 3 Yearly'!$B$199)+'Scope 3 Yearly'!M32*'Scope 3 Yearly'!M43+'Scope 3 Yearly'!M28*'Scope 3 Yearly'!M38)*'Yearly HC Ethylene'!BY157/1000000</f>
        <v>5.1658190110365885</v>
      </c>
      <c r="N23" s="2">
        <f>('Scope 3 Yearly'!$EE$188*'Scope 3 Yearly'!N40*(1-'Scope 3 Yearly'!$B$199)+'Scope 3 Yearly'!N32*'Scope 3 Yearly'!N43+'Scope 3 Yearly'!N28*'Scope 3 Yearly'!N38)*'Yearly HC Ethylene'!BZ157/1000000</f>
        <v>5.0534049104843843</v>
      </c>
      <c r="O23" s="2">
        <f>('Scope 3 Yearly'!$EE$188*'Scope 3 Yearly'!O40*(1-'Scope 3 Yearly'!$B$199)+'Scope 3 Yearly'!O32*'Scope 3 Yearly'!O43+'Scope 3 Yearly'!O28*'Scope 3 Yearly'!O38)*'Yearly HC Ethylene'!CA157/1000000</f>
        <v>4.8959749474345156</v>
      </c>
      <c r="P23" s="2">
        <f>('Scope 3 Yearly'!$EE$188*'Scope 3 Yearly'!P40*(1-'Scope 3 Yearly'!$B$199)+'Scope 3 Yearly'!P32*'Scope 3 Yearly'!P43+'Scope 3 Yearly'!P28*'Scope 3 Yearly'!P38)*'Yearly HC Ethylene'!CB157/1000000</f>
        <v>4.6909927930013522</v>
      </c>
      <c r="Q23" s="2">
        <f>('Scope 3 Yearly'!$EE$188*'Scope 3 Yearly'!Q40*(1-'Scope 3 Yearly'!$B$199)+'Scope 3 Yearly'!Q32*'Scope 3 Yearly'!Q43+'Scope 3 Yearly'!Q28*'Scope 3 Yearly'!Q38)*'Yearly HC Ethylene'!CC157/1000000</f>
        <v>4.4177119347272189</v>
      </c>
      <c r="R23" s="2">
        <f>('Scope 3 Yearly'!$EE$188*'Scope 3 Yearly'!R40*(1-'Scope 3 Yearly'!$B$199)+'Scope 3 Yearly'!R32*'Scope 3 Yearly'!R43+'Scope 3 Yearly'!R28*'Scope 3 Yearly'!R38)*'Yearly HC Ethylene'!CD157/1000000</f>
        <v>4.07000305650838</v>
      </c>
      <c r="S23" s="2">
        <f>('Scope 3 Yearly'!$EE$188*'Scope 3 Yearly'!S40*(1-'Scope 3 Yearly'!$B$199)+'Scope 3 Yearly'!S32*'Scope 3 Yearly'!S43+'Scope 3 Yearly'!S28*'Scope 3 Yearly'!S38)*'Yearly HC Ethylene'!CE157/1000000</f>
        <v>3.6512269427398873</v>
      </c>
      <c r="T23" s="2">
        <f>('Scope 3 Yearly'!$EE$188*'Scope 3 Yearly'!T40*(1-'Scope 3 Yearly'!$B$199)+'Scope 3 Yearly'!T32*'Scope 3 Yearly'!T43+'Scope 3 Yearly'!T28*'Scope 3 Yearly'!T38)*'Yearly HC Ethylene'!CF157/1000000</f>
        <v>3.1771959996336783</v>
      </c>
      <c r="U23" s="2">
        <f>('Scope 3 Yearly'!$EE$188*'Scope 3 Yearly'!U40*(1-'Scope 3 Yearly'!$B$199)+'Scope 3 Yearly'!U32*'Scope 3 Yearly'!U43+'Scope 3 Yearly'!U28*'Scope 3 Yearly'!U38)*'Yearly HC Ethylene'!CG157/1000000</f>
        <v>2.6837504677519695</v>
      </c>
      <c r="V23" s="2">
        <f>('Scope 3 Yearly'!$EE$188*'Scope 3 Yearly'!V40*(1-'Scope 3 Yearly'!$B$199)+'Scope 3 Yearly'!V32*'Scope 3 Yearly'!V43+'Scope 3 Yearly'!V28*'Scope 3 Yearly'!V38)*'Yearly HC Ethylene'!CH157/1000000</f>
        <v>2.2065040199811614</v>
      </c>
      <c r="W23" s="2">
        <f>('Scope 3 Yearly'!$EE$188*'Scope 3 Yearly'!W40*(1-'Scope 3 Yearly'!$B$199)+'Scope 3 Yearly'!W32*'Scope 3 Yearly'!W43+'Scope 3 Yearly'!W28*'Scope 3 Yearly'!W38)*'Yearly HC Ethylene'!CI157/1000000</f>
        <v>1.775246741065645</v>
      </c>
      <c r="X23" s="2">
        <f>('Scope 3 Yearly'!$EE$188*'Scope 3 Yearly'!X40*(1-'Scope 3 Yearly'!$B$199)+'Scope 3 Yearly'!X32*'Scope 3 Yearly'!X43+'Scope 3 Yearly'!X28*'Scope 3 Yearly'!X38)*'Yearly HC Ethylene'!CJ157/1000000</f>
        <v>1.4076101632816154</v>
      </c>
      <c r="Y23" s="2">
        <f>('Scope 3 Yearly'!$EE$188*'Scope 3 Yearly'!Y40*(1-'Scope 3 Yearly'!$B$199)+'Scope 3 Yearly'!Y32*'Scope 3 Yearly'!Y43+'Scope 3 Yearly'!Y28*'Scope 3 Yearly'!Y38)*'Yearly HC Ethylene'!CK157/1000000</f>
        <v>1.0886999021248736</v>
      </c>
      <c r="Z23" s="2">
        <f>('Scope 3 Yearly'!$EE$188*'Scope 3 Yearly'!Z40*(1-'Scope 3 Yearly'!$B$199)+'Scope 3 Yearly'!Z32*'Scope 3 Yearly'!Z43+'Scope 3 Yearly'!Z28*'Scope 3 Yearly'!Z38)*'Yearly HC Ethylene'!CL157/1000000</f>
        <v>0.84122677002797241</v>
      </c>
      <c r="AA23" s="2">
        <f>('Scope 3 Yearly'!$EE$188*'Scope 3 Yearly'!AA40*(1-'Scope 3 Yearly'!$B$199)+'Scope 3 Yearly'!AA32*'Scope 3 Yearly'!AA43+'Scope 3 Yearly'!AA28*'Scope 3 Yearly'!AA38)*'Yearly HC Ethylene'!CM157/1000000</f>
        <v>0.65496322829705911</v>
      </c>
      <c r="AB23" s="2">
        <f>('Scope 3 Yearly'!$EE$188*'Scope 3 Yearly'!AB40*(1-'Scope 3 Yearly'!$B$199)+'Scope 3 Yearly'!AB32*'Scope 3 Yearly'!AB43+'Scope 3 Yearly'!AB28*'Scope 3 Yearly'!AB38)*'Yearly HC Ethylene'!CN157/1000000</f>
        <v>0.51698362834527067</v>
      </c>
      <c r="AC23" s="2">
        <f>('Scope 3 Yearly'!$EE$188*'Scope 3 Yearly'!AC40*(1-'Scope 3 Yearly'!$B$199)+'Scope 3 Yearly'!AC32*'Scope 3 Yearly'!AC43+'Scope 3 Yearly'!AC28*'Scope 3 Yearly'!AC38)*'Yearly HC Ethylene'!CO157/1000000</f>
        <v>0.4163374475716663</v>
      </c>
      <c r="AD23" s="2">
        <f>('Scope 3 Yearly'!$EE$188*'Scope 3 Yearly'!AD40*(1-'Scope 3 Yearly'!$B$199)+'Scope 3 Yearly'!AD32*'Scope 3 Yearly'!AD43+'Scope 3 Yearly'!AD28*'Scope 3 Yearly'!AD38)*'Yearly HC Ethylene'!CP157/1000000</f>
        <v>0.34276047190010667</v>
      </c>
      <c r="AE23" s="2">
        <f>('Scope 3 Yearly'!$EE$188*'Scope 3 Yearly'!AE40*(1-'Scope 3 Yearly'!$B$199)+'Scope 3 Yearly'!AE32*'Scope 3 Yearly'!AE43+'Scope 3 Yearly'!AE28*'Scope 3 Yearly'!AE38)*'Yearly HC Ethylene'!CQ157/1000000</f>
        <v>0.28875244253048094</v>
      </c>
      <c r="AF23" s="2">
        <f>('Scope 3 Yearly'!$EE$188*'Scope 3 Yearly'!AF40*(1-'Scope 3 Yearly'!$B$199)+'Scope 3 Yearly'!AF32*'Scope 3 Yearly'!AF43+'Scope 3 Yearly'!AF28*'Scope 3 Yearly'!AF38)*'Yearly HC Ethylene'!CR157/1000000</f>
        <v>0.24884378897227835</v>
      </c>
      <c r="AG23" s="2">
        <f>('Scope 3 Yearly'!$EE$188*'Scope 3 Yearly'!AG40*(1-'Scope 3 Yearly'!$B$199)+'Scope 3 Yearly'!AG32*'Scope 3 Yearly'!AG43+'Scope 3 Yearly'!AG28*'Scope 3 Yearly'!AG38)*'Yearly HC Ethylene'!CS157/1000000</f>
        <v>0.21910014203643663</v>
      </c>
      <c r="AH23" s="2">
        <f>('Scope 3 Yearly'!$EE$188*'Scope 3 Yearly'!AH40*(1-'Scope 3 Yearly'!$B$199)+'Scope 3 Yearly'!AH32*'Scope 3 Yearly'!AH43+'Scope 3 Yearly'!AH28*'Scope 3 Yearly'!AH38)*'Yearly HC Ethylene'!CT157/1000000</f>
        <v>0.19644978291104467</v>
      </c>
      <c r="AI23" s="2"/>
      <c r="AJ23" s="2">
        <f>('Scope 3 Yearly'!$EE$188*'Scope 3 Yearly'!AJ40*(1-'Scope 3 Yearly'!$B$199)+'Scope 3 Yearly'!AJ32*'Scope 3 Yearly'!AJ43+'Scope 3 Yearly'!AJ28*'Scope 3 Yearly'!AJ38)*'Yearly LC Ethylene'!BP157/1000000</f>
        <v>5.5467912088997391</v>
      </c>
      <c r="AK23" s="2">
        <f>('Scope 3 Yearly'!$EE$188*'Scope 3 Yearly'!AK40*(1-'Scope 3 Yearly'!$B$199)+'Scope 3 Yearly'!AK32*'Scope 3 Yearly'!AK43+'Scope 3 Yearly'!AK28*'Scope 3 Yearly'!AK38)*'Yearly LC Ethylene'!BQ157/1000000</f>
        <v>5.5913825906278065</v>
      </c>
      <c r="AL23" s="2">
        <f>('Scope 3 Yearly'!$EE$188*'Scope 3 Yearly'!AL40*(1-'Scope 3 Yearly'!$B$199)+'Scope 3 Yearly'!AL32*'Scope 3 Yearly'!AL43+'Scope 3 Yearly'!AL28*'Scope 3 Yearly'!AL38)*'Yearly LC Ethylene'!BR157/1000000</f>
        <v>5.5996477891789009</v>
      </c>
      <c r="AM23" s="2">
        <f>('Scope 3 Yearly'!$EE$188*'Scope 3 Yearly'!AM40*(1-'Scope 3 Yearly'!$B$199)+'Scope 3 Yearly'!AM32*'Scope 3 Yearly'!AM43+'Scope 3 Yearly'!AM28*'Scope 3 Yearly'!AM38)*'Yearly LC Ethylene'!BS157/1000000</f>
        <v>5.6022231796262183</v>
      </c>
      <c r="AN23" s="2">
        <f>('Scope 3 Yearly'!$EE$188*'Scope 3 Yearly'!AN40*(1-'Scope 3 Yearly'!$B$199)+'Scope 3 Yearly'!AN32*'Scope 3 Yearly'!AN43+'Scope 3 Yearly'!AN28*'Scope 3 Yearly'!AN38)*'Yearly LC Ethylene'!BT157/1000000</f>
        <v>5.5997153819917669</v>
      </c>
      <c r="AO23" s="2">
        <f>('Scope 3 Yearly'!$EE$188*'Scope 3 Yearly'!AO40*(1-'Scope 3 Yearly'!$B$199)+'Scope 3 Yearly'!AO32*'Scope 3 Yearly'!AO43+'Scope 3 Yearly'!AO28*'Scope 3 Yearly'!AO38)*'Yearly LC Ethylene'!BU157/1000000</f>
        <v>5.5918040990717381</v>
      </c>
      <c r="AP23" s="2">
        <f>('Scope 3 Yearly'!$EE$188*'Scope 3 Yearly'!AP40*(1-'Scope 3 Yearly'!$B$199)+'Scope 3 Yearly'!AP32*'Scope 3 Yearly'!AP43+'Scope 3 Yearly'!AP28*'Scope 3 Yearly'!AP38)*'Yearly LC Ethylene'!BV157/1000000</f>
        <v>5.5774562906257019</v>
      </c>
      <c r="AQ23" s="2">
        <f>('Scope 3 Yearly'!$EE$188*'Scope 3 Yearly'!AQ40*(1-'Scope 3 Yearly'!$B$199)+'Scope 3 Yearly'!AQ32*'Scope 3 Yearly'!AQ43+'Scope 3 Yearly'!AQ28*'Scope 3 Yearly'!AQ38)*'Yearly LC Ethylene'!BW157/1000000</f>
        <v>5.5556253687837938</v>
      </c>
      <c r="AR23" s="2">
        <f>('Scope 3 Yearly'!$EE$188*'Scope 3 Yearly'!AR40*(1-'Scope 3 Yearly'!$B$199)+'Scope 3 Yearly'!AR32*'Scope 3 Yearly'!AR43+'Scope 3 Yearly'!AR28*'Scope 3 Yearly'!AR38)*'Yearly LC Ethylene'!BX157/1000000</f>
        <v>5.5230442067756558</v>
      </c>
      <c r="AS23" s="2">
        <f>('Scope 3 Yearly'!$EE$188*'Scope 3 Yearly'!AS40*(1-'Scope 3 Yearly'!$B$199)+'Scope 3 Yearly'!AS32*'Scope 3 Yearly'!AS43+'Scope 3 Yearly'!AS28*'Scope 3 Yearly'!AS38)*'Yearly LC Ethylene'!BY157/1000000</f>
        <v>5.4740295866453454</v>
      </c>
      <c r="AT23" s="2">
        <f>('Scope 3 Yearly'!$EE$188*'Scope 3 Yearly'!AT40*(1-'Scope 3 Yearly'!$B$199)+'Scope 3 Yearly'!AT32*'Scope 3 Yearly'!AT43+'Scope 3 Yearly'!AT28*'Scope 3 Yearly'!AT38)*'Yearly LC Ethylene'!BZ157/1000000</f>
        <v>5.3994705935519853</v>
      </c>
      <c r="AU23" s="2">
        <f>('Scope 3 Yearly'!$EE$188*'Scope 3 Yearly'!AU40*(1-'Scope 3 Yearly'!$B$199)+'Scope 3 Yearly'!AU32*'Scope 3 Yearly'!AU43+'Scope 3 Yearly'!AU28*'Scope 3 Yearly'!AU38)*'Yearly LC Ethylene'!CA157/1000000</f>
        <v>5.2878146929639946</v>
      </c>
      <c r="AV23" s="2">
        <f>('Scope 3 Yearly'!$EE$188*'Scope 3 Yearly'!AV40*(1-'Scope 3 Yearly'!$B$199)+'Scope 3 Yearly'!AV32*'Scope 3 Yearly'!AV43+'Scope 3 Yearly'!AV28*'Scope 3 Yearly'!AV38)*'Yearly LC Ethylene'!CB157/1000000</f>
        <v>5.1224233930259775</v>
      </c>
      <c r="AW23" s="2">
        <f>('Scope 3 Yearly'!$EE$188*'Scope 3 Yearly'!AW40*(1-'Scope 3 Yearly'!$B$199)+'Scope 3 Yearly'!AW32*'Scope 3 Yearly'!AW43+'Scope 3 Yearly'!AW28*'Scope 3 Yearly'!AW38)*'Yearly LC Ethylene'!CC157/1000000</f>
        <v>4.8823740302184939</v>
      </c>
      <c r="AX23" s="2">
        <f>('Scope 3 Yearly'!$EE$188*'Scope 3 Yearly'!AX40*(1-'Scope 3 Yearly'!$B$199)+'Scope 3 Yearly'!AX32*'Scope 3 Yearly'!AX43+'Scope 3 Yearly'!AX28*'Scope 3 Yearly'!AX38)*'Yearly LC Ethylene'!CD157/1000000</f>
        <v>4.5561192793733616</v>
      </c>
      <c r="AY23" s="2">
        <f>('Scope 3 Yearly'!$EE$188*'Scope 3 Yearly'!AY40*(1-'Scope 3 Yearly'!$B$199)+'Scope 3 Yearly'!AY32*'Scope 3 Yearly'!AY43+'Scope 3 Yearly'!AY28*'Scope 3 Yearly'!AY38)*'Yearly LC Ethylene'!CE157/1000000</f>
        <v>4.1432356498648772</v>
      </c>
      <c r="AZ23" s="2">
        <f>('Scope 3 Yearly'!$EE$188*'Scope 3 Yearly'!AZ40*(1-'Scope 3 Yearly'!$B$199)+'Scope 3 Yearly'!AZ32*'Scope 3 Yearly'!AZ43+'Scope 3 Yearly'!AZ28*'Scope 3 Yearly'!AZ38)*'Yearly LC Ethylene'!CF157/1000000</f>
        <v>3.6570166264974149</v>
      </c>
      <c r="BA23" s="2">
        <f>('Scope 3 Yearly'!$EE$188*'Scope 3 Yearly'!BA40*(1-'Scope 3 Yearly'!$B$199)+'Scope 3 Yearly'!BA32*'Scope 3 Yearly'!BA43+'Scope 3 Yearly'!BA28*'Scope 3 Yearly'!BA38)*'Yearly LC Ethylene'!CG157/1000000</f>
        <v>3.1349993037848658</v>
      </c>
      <c r="BB23" s="2">
        <f>('Scope 3 Yearly'!$EE$188*'Scope 3 Yearly'!BB40*(1-'Scope 3 Yearly'!$B$199)+'Scope 3 Yearly'!BB32*'Scope 3 Yearly'!BB43+'Scope 3 Yearly'!BB28*'Scope 3 Yearly'!BB38)*'Yearly LC Ethylene'!CH157/1000000</f>
        <v>2.6171650005471574</v>
      </c>
      <c r="BC23" s="2">
        <f>('Scope 3 Yearly'!$EE$188*'Scope 3 Yearly'!BC40*(1-'Scope 3 Yearly'!$B$199)+'Scope 3 Yearly'!BC32*'Scope 3 Yearly'!BC43+'Scope 3 Yearly'!BC28*'Scope 3 Yearly'!BC38)*'Yearly LC Ethylene'!CI157/1000000</f>
        <v>2.1386409286055934</v>
      </c>
      <c r="BD23" s="2">
        <f>('Scope 3 Yearly'!$EE$188*'Scope 3 Yearly'!BD40*(1-'Scope 3 Yearly'!$B$199)+'Scope 3 Yearly'!BD32*'Scope 3 Yearly'!BD43+'Scope 3 Yearly'!BD28*'Scope 3 Yearly'!BD38)*'Yearly LC Ethylene'!CJ157/1000000</f>
        <v>1.7225900324414227</v>
      </c>
      <c r="BE23" s="2">
        <f>('Scope 3 Yearly'!$EE$188*'Scope 3 Yearly'!BE40*(1-'Scope 3 Yearly'!$B$199)+'Scope 3 Yearly'!BE32*'Scope 3 Yearly'!BE43+'Scope 3 Yearly'!BE28*'Scope 3 Yearly'!BE38)*'Yearly LC Ethylene'!CK157/1000000</f>
        <v>1.3603843207358375</v>
      </c>
      <c r="BF23" s="2">
        <f>('Scope 3 Yearly'!$EE$188*'Scope 3 Yearly'!BF40*(1-'Scope 3 Yearly'!$B$199)+'Scope 3 Yearly'!BF32*'Scope 3 Yearly'!BF43+'Scope 3 Yearly'!BF28*'Scope 3 Yearly'!BF38)*'Yearly LC Ethylene'!CL157/1000000</f>
        <v>1.074217168131778</v>
      </c>
      <c r="BG23" s="2">
        <f>('Scope 3 Yearly'!$EE$188*'Scope 3 Yearly'!BG40*(1-'Scope 3 Yearly'!$B$199)+'Scope 3 Yearly'!BG32*'Scope 3 Yearly'!BG43+'Scope 3 Yearly'!BG28*'Scope 3 Yearly'!BG38)*'Yearly LC Ethylene'!CM157/1000000</f>
        <v>0.85551887852907627</v>
      </c>
      <c r="BH23" s="2">
        <f>('Scope 3 Yearly'!$EE$188*'Scope 3 Yearly'!BH40*(1-'Scope 3 Yearly'!$B$199)+'Scope 3 Yearly'!BH32*'Scope 3 Yearly'!BH43+'Scope 3 Yearly'!BH28*'Scope 3 Yearly'!BH38)*'Yearly LC Ethylene'!CN157/1000000</f>
        <v>0.69132205794202184</v>
      </c>
      <c r="BI23" s="2">
        <f>('Scope 3 Yearly'!$EE$188*'Scope 3 Yearly'!BI40*(1-'Scope 3 Yearly'!$B$199)+'Scope 3 Yearly'!BI32*'Scope 3 Yearly'!BI43+'Scope 3 Yearly'!BI28*'Scope 3 Yearly'!BI38)*'Yearly LC Ethylene'!CO157/1000000</f>
        <v>0.56944544770319594</v>
      </c>
      <c r="BJ23" s="2">
        <f>('Scope 3 Yearly'!$EE$188*'Scope 3 Yearly'!BJ40*(1-'Scope 3 Yearly'!$B$199)+'Scope 3 Yearly'!BJ32*'Scope 3 Yearly'!BJ43+'Scope 3 Yearly'!BJ28*'Scope 3 Yearly'!BJ38)*'Yearly LC Ethylene'!CP157/1000000</f>
        <v>0.47972381878541803</v>
      </c>
      <c r="BK23" s="2">
        <f>('Scope 3 Yearly'!$EE$188*'Scope 3 Yearly'!BK40*(1-'Scope 3 Yearly'!$B$199)+'Scope 3 Yearly'!BK32*'Scope 3 Yearly'!BK43+'Scope 3 Yearly'!BK28*'Scope 3 Yearly'!BK38)*'Yearly LC Ethylene'!CQ157/1000000</f>
        <v>0.4138467629513119</v>
      </c>
      <c r="BL23" s="2">
        <f>('Scope 3 Yearly'!$EE$188*'Scope 3 Yearly'!BL40*(1-'Scope 3 Yearly'!$B$199)+'Scope 3 Yearly'!BL32*'Scope 3 Yearly'!BL43+'Scope 3 Yearly'!BL28*'Scope 3 Yearly'!BL38)*'Yearly LC Ethylene'!CR157/1000000</f>
        <v>0.36543996420589192</v>
      </c>
      <c r="BM23" s="2">
        <f>('Scope 3 Yearly'!$EE$188*'Scope 3 Yearly'!BM40*(1-'Scope 3 Yearly'!$B$199)+'Scope 3 Yearly'!BM32*'Scope 3 Yearly'!BM43+'Scope 3 Yearly'!BM28*'Scope 3 Yearly'!BM38)*'Yearly LC Ethylene'!CS157/1000000</f>
        <v>0.32982427661611996</v>
      </c>
      <c r="BN23" s="2">
        <f>('Scope 3 Yearly'!$EE$188*'Scope 3 Yearly'!BN40*(1-'Scope 3 Yearly'!$B$199)+'Scope 3 Yearly'!BN32*'Scope 3 Yearly'!BN43+'Scope 3 Yearly'!BN28*'Scope 3 Yearly'!BN38)*'Yearly LC Ethylene'!CT157/1000000</f>
        <v>0.30364355847792873</v>
      </c>
      <c r="BO23" s="2"/>
      <c r="BP23" s="2">
        <f>('Scope 3 Yearly'!$EE$188*'Scope 3 Yearly'!BP40*(1-'Scope 3 Yearly'!$B$199)+'Scope 3 Yearly'!BP32*'Scope 3 Yearly'!BP43+'Scope 3 Yearly'!BP28*'Scope 3 Yearly'!BP38)*'Yearly HC Ethylene'!BP4/1000000</f>
        <v>5.5470079263145013</v>
      </c>
      <c r="BQ23" s="2">
        <f>('Scope 3 Yearly'!$EE$188*'Scope 3 Yearly'!BQ40*(1-'Scope 3 Yearly'!$B$199)+'Scope 3 Yearly'!BQ32*'Scope 3 Yearly'!BQ43+'Scope 3 Yearly'!BQ28*'Scope 3 Yearly'!BQ38)*'Yearly HC Ethylene'!BQ4/1000000</f>
        <v>5.513242076548357</v>
      </c>
      <c r="BR23" s="2">
        <f>('Scope 3 Yearly'!$EE$188*'Scope 3 Yearly'!BR40*(1-'Scope 3 Yearly'!$B$199)+'Scope 3 Yearly'!BR32*'Scope 3 Yearly'!BR43+'Scope 3 Yearly'!BR28*'Scope 3 Yearly'!BR38)*'Yearly HC Ethylene'!BR4/1000000</f>
        <v>5.4793469183914922</v>
      </c>
      <c r="BS23" s="2">
        <f>('Scope 3 Yearly'!$EE$188*'Scope 3 Yearly'!BS40*(1-'Scope 3 Yearly'!$B$199)+'Scope 3 Yearly'!BS32*'Scope 3 Yearly'!BS43+'Scope 3 Yearly'!BS28*'Scope 3 Yearly'!BS38)*'Yearly HC Ethylene'!BS4/1000000</f>
        <v>5.4453181849404091</v>
      </c>
      <c r="BT23" s="2">
        <f>('Scope 3 Yearly'!$EE$188*'Scope 3 Yearly'!BT40*(1-'Scope 3 Yearly'!$B$199)+'Scope 3 Yearly'!BT32*'Scope 3 Yearly'!BT43+'Scope 3 Yearly'!BT28*'Scope 3 Yearly'!BT38)*'Yearly HC Ethylene'!BT4/1000000</f>
        <v>5.4111515526266176</v>
      </c>
      <c r="BU23" s="2">
        <f>('Scope 3 Yearly'!$EE$188*'Scope 3 Yearly'!BU40*(1-'Scope 3 Yearly'!$B$199)+'Scope 3 Yearly'!BU32*'Scope 3 Yearly'!BU43+'Scope 3 Yearly'!BU28*'Scope 3 Yearly'!BU38)*'Yearly HC Ethylene'!BU4/1000000</f>
        <v>5.376842640186088</v>
      </c>
      <c r="BV23" s="2">
        <f>('Scope 3 Yearly'!$EE$188*'Scope 3 Yearly'!BV40*(1-'Scope 3 Yearly'!$B$199)+'Scope 3 Yearly'!BV32*'Scope 3 Yearly'!BV43+'Scope 3 Yearly'!BV28*'Scope 3 Yearly'!BV38)*'Yearly HC Ethylene'!BV4/1000000</f>
        <v>5.3399905885621584</v>
      </c>
      <c r="BW23" s="2">
        <f>('Scope 3 Yearly'!$EE$188*'Scope 3 Yearly'!BW40*(1-'Scope 3 Yearly'!$B$199)+'Scope 3 Yearly'!BW32*'Scope 3 Yearly'!BW43+'Scope 3 Yearly'!BW28*'Scope 3 Yearly'!BW38)*'Yearly HC Ethylene'!BW4/1000000</f>
        <v>5.3030237490365666</v>
      </c>
      <c r="BX23" s="2">
        <f>('Scope 3 Yearly'!$EE$188*'Scope 3 Yearly'!BX40*(1-'Scope 3 Yearly'!$B$199)+'Scope 3 Yearly'!BX32*'Scope 3 Yearly'!BX43+'Scope 3 Yearly'!BX28*'Scope 3 Yearly'!BX38)*'Yearly HC Ethylene'!BX4/1000000</f>
        <v>5.2659376814168892</v>
      </c>
      <c r="BY23" s="2">
        <f>('Scope 3 Yearly'!$EE$188*'Scope 3 Yearly'!BY40*(1-'Scope 3 Yearly'!$B$199)+'Scope 3 Yearly'!BY32*'Scope 3 Yearly'!BY43+'Scope 3 Yearly'!BY28*'Scope 3 Yearly'!BY38)*'Yearly HC Ethylene'!BY4/1000000</f>
        <v>5.2287278904093792</v>
      </c>
      <c r="BZ23" s="2">
        <f>('Scope 3 Yearly'!$EE$188*'Scope 3 Yearly'!BZ40*(1-'Scope 3 Yearly'!$B$199)+'Scope 3 Yearly'!BZ32*'Scope 3 Yearly'!BZ43+'Scope 3 Yearly'!BZ28*'Scope 3 Yearly'!BZ38)*'Yearly HC Ethylene'!BZ4/1000000</f>
        <v>5.1913898245881489</v>
      </c>
      <c r="CA23" s="2">
        <f>('Scope 3 Yearly'!$EE$188*'Scope 3 Yearly'!CA40*(1-'Scope 3 Yearly'!$B$199)+'Scope 3 Yearly'!CA32*'Scope 3 Yearly'!CA43+'Scope 3 Yearly'!CA28*'Scope 3 Yearly'!CA38)*'Yearly HC Ethylene'!CA4/1000000</f>
        <v>5.1495286070315478</v>
      </c>
      <c r="CB23" s="2">
        <f>('Scope 3 Yearly'!$EE$188*'Scope 3 Yearly'!CB40*(1-'Scope 3 Yearly'!$B$199)+'Scope 3 Yearly'!CB32*'Scope 3 Yearly'!CB43+'Scope 3 Yearly'!CB28*'Scope 3 Yearly'!CB38)*'Yearly HC Ethylene'!CB4/1000000</f>
        <v>5.1076068973073365</v>
      </c>
      <c r="CC23" s="2">
        <f>('Scope 3 Yearly'!$EE$188*'Scope 3 Yearly'!CC40*(1-'Scope 3 Yearly'!$B$199)+'Scope 3 Yearly'!CC32*'Scope 3 Yearly'!CC43+'Scope 3 Yearly'!CC28*'Scope 3 Yearly'!CC38)*'Yearly HC Ethylene'!CC4/1000000</f>
        <v>5.0656200744959472</v>
      </c>
      <c r="CD23" s="2">
        <f>('Scope 3 Yearly'!$EE$188*'Scope 3 Yearly'!CD40*(1-'Scope 3 Yearly'!$B$199)+'Scope 3 Yearly'!CD32*'Scope 3 Yearly'!CD43+'Scope 3 Yearly'!CD28*'Scope 3 Yearly'!CD38)*'Yearly HC Ethylene'!CD4/1000000</f>
        <v>5.0235634704539009</v>
      </c>
      <c r="CE23" s="2">
        <f>('Scope 3 Yearly'!$EE$188*'Scope 3 Yearly'!CE40*(1-'Scope 3 Yearly'!$B$199)+'Scope 3 Yearly'!CE32*'Scope 3 Yearly'!CE43+'Scope 3 Yearly'!CE28*'Scope 3 Yearly'!CE38)*'Yearly HC Ethylene'!CE4/1000000</f>
        <v>4.9814323688247866</v>
      </c>
      <c r="CF23" s="2">
        <f>('Scope 3 Yearly'!$EE$188*'Scope 3 Yearly'!CF40*(1-'Scope 3 Yearly'!$B$199)+'Scope 3 Yearly'!CF32*'Scope 3 Yearly'!CF43+'Scope 3 Yearly'!CF28*'Scope 3 Yearly'!CF38)*'Yearly HC Ethylene'!CF4/1000000</f>
        <v>4.9354357331793395</v>
      </c>
      <c r="CG23" s="2">
        <f>('Scope 3 Yearly'!$EE$188*'Scope 3 Yearly'!CG40*(1-'Scope 3 Yearly'!$B$199)+'Scope 3 Yearly'!CG32*'Scope 3 Yearly'!CG43+'Scope 3 Yearly'!CG28*'Scope 3 Yearly'!CG38)*'Yearly HC Ethylene'!CG4/1000000</f>
        <v>4.889432269563601</v>
      </c>
      <c r="CH23" s="2">
        <f>('Scope 3 Yearly'!$EE$188*'Scope 3 Yearly'!CH40*(1-'Scope 3 Yearly'!$B$199)+'Scope 3 Yearly'!CH32*'Scope 3 Yearly'!CH43+'Scope 3 Yearly'!CH28*'Scope 3 Yearly'!CH38)*'Yearly HC Ethylene'!CH4/1000000</f>
        <v>4.8434170346583088</v>
      </c>
      <c r="CI23" s="2">
        <f>('Scope 3 Yearly'!$EE$188*'Scope 3 Yearly'!CI40*(1-'Scope 3 Yearly'!$B$199)+'Scope 3 Yearly'!CI32*'Scope 3 Yearly'!CI43+'Scope 3 Yearly'!CI28*'Scope 3 Yearly'!CI38)*'Yearly HC Ethylene'!CI4/1000000</f>
        <v>4.7973850450336508</v>
      </c>
      <c r="CJ23" s="2">
        <f>('Scope 3 Yearly'!$EE$188*'Scope 3 Yearly'!CJ40*(1-'Scope 3 Yearly'!$B$199)+'Scope 3 Yearly'!CJ32*'Scope 3 Yearly'!CJ43+'Scope 3 Yearly'!CJ28*'Scope 3 Yearly'!CJ38)*'Yearly HC Ethylene'!CJ4/1000000</f>
        <v>4.7513312761473419</v>
      </c>
      <c r="CK23" s="2">
        <f>('Scope 3 Yearly'!$EE$188*'Scope 3 Yearly'!CK40*(1-'Scope 3 Yearly'!$B$199)+'Scope 3 Yearly'!CK32*'Scope 3 Yearly'!CK43+'Scope 3 Yearly'!CK28*'Scope 3 Yearly'!CK38)*'Yearly HC Ethylene'!CK4/1000000</f>
        <v>4.7026524607861626</v>
      </c>
      <c r="CL23" s="2">
        <f>('Scope 3 Yearly'!$EE$188*'Scope 3 Yearly'!CL40*(1-'Scope 3 Yearly'!$B$199)+'Scope 3 Yearly'!CL32*'Scope 3 Yearly'!CL43+'Scope 3 Yearly'!CL28*'Scope 3 Yearly'!CL38)*'Yearly HC Ethylene'!CL4/1000000</f>
        <v>4.6540015424448518</v>
      </c>
      <c r="CM23" s="2">
        <f>('Scope 3 Yearly'!$EE$188*'Scope 3 Yearly'!CM40*(1-'Scope 3 Yearly'!$B$199)+'Scope 3 Yearly'!CM32*'Scope 3 Yearly'!CM43+'Scope 3 Yearly'!CM28*'Scope 3 Yearly'!CM38)*'Yearly HC Ethylene'!CM4/1000000</f>
        <v>4.6053732062727795</v>
      </c>
      <c r="CN23" s="2">
        <f>('Scope 3 Yearly'!$EE$188*'Scope 3 Yearly'!CN40*(1-'Scope 3 Yearly'!$B$199)+'Scope 3 Yearly'!CN32*'Scope 3 Yearly'!CN43+'Scope 3 Yearly'!CN28*'Scope 3 Yearly'!CN38)*'Yearly HC Ethylene'!CN4/1000000</f>
        <v>4.5567621014429065</v>
      </c>
      <c r="CO23" s="2">
        <f>('Scope 3 Yearly'!$EE$188*'Scope 3 Yearly'!CO40*(1-'Scope 3 Yearly'!$B$199)+'Scope 3 Yearly'!CO32*'Scope 3 Yearly'!CO43+'Scope 3 Yearly'!CO28*'Scope 3 Yearly'!CO38)*'Yearly HC Ethylene'!CO4/1000000</f>
        <v>4.5081628400919813</v>
      </c>
      <c r="CP23" s="2">
        <f>('Scope 3 Yearly'!$EE$188*'Scope 3 Yearly'!CP40*(1-'Scope 3 Yearly'!$B$199)+'Scope 3 Yearly'!CP32*'Scope 3 Yearly'!CP43+'Scope 3 Yearly'!CP28*'Scope 3 Yearly'!CP38)*'Yearly HC Ethylene'!CP4/1000000</f>
        <v>4.4582767149794442</v>
      </c>
      <c r="CQ23" s="2">
        <f>('Scope 3 Yearly'!$EE$188*'Scope 3 Yearly'!CQ40*(1-'Scope 3 Yearly'!$B$199)+'Scope 3 Yearly'!CQ32*'Scope 3 Yearly'!CQ43+'Scope 3 Yearly'!CQ28*'Scope 3 Yearly'!CQ38)*'Yearly HC Ethylene'!CQ4/1000000</f>
        <v>4.408424211649729</v>
      </c>
      <c r="CR23" s="2">
        <f>('Scope 3 Yearly'!$EE$188*'Scope 3 Yearly'!CR40*(1-'Scope 3 Yearly'!$B$199)+'Scope 3 Yearly'!CR32*'Scope 3 Yearly'!CR43+'Scope 3 Yearly'!CR28*'Scope 3 Yearly'!CR38)*'Yearly HC Ethylene'!CR4/1000000</f>
        <v>4.3585997086868078</v>
      </c>
      <c r="CS23" s="2">
        <f>('Scope 3 Yearly'!$EE$188*'Scope 3 Yearly'!CS40*(1-'Scope 3 Yearly'!$B$199)+'Scope 3 Yearly'!CS32*'Scope 3 Yearly'!CS43+'Scope 3 Yearly'!CS28*'Scope 3 Yearly'!CS38)*'Yearly HC Ethylene'!CS4/1000000</f>
        <v>4.308797548375713</v>
      </c>
      <c r="CT23" s="2">
        <f>('Scope 3 Yearly'!$EE$188*'Scope 3 Yearly'!CT40*(1-'Scope 3 Yearly'!$B$199)+'Scope 3 Yearly'!CT32*'Scope 3 Yearly'!CT43+'Scope 3 Yearly'!CT28*'Scope 3 Yearly'!CT38)*'Yearly HC Ethylene'!CT4/1000000</f>
        <v>4.259012035566152</v>
      </c>
      <c r="CV23" s="2">
        <f>('Scope 3 Yearly'!$EE$188*'Scope 3 Yearly'!CV40*(1-'Scope 3 Yearly'!$B$199)+'Scope 3 Yearly'!CV32*'Scope 3 Yearly'!CV43+'Scope 3 Yearly'!CV28*'Scope 3 Yearly'!CV38)*'Yearly HC Ethylene'!BP4/1000000</f>
        <v>5.546795404684957</v>
      </c>
      <c r="CW23" s="2">
        <f>('Scope 3 Yearly'!$EE$188*'Scope 3 Yearly'!CW40*(1-'Scope 3 Yearly'!$B$199)+'Scope 3 Yearly'!CW32*'Scope 3 Yearly'!CW43+'Scope 3 Yearly'!CW28*'Scope 3 Yearly'!CW38)*'Yearly HC Ethylene'!BQ4/1000000</f>
        <v>5.6880616749600978</v>
      </c>
      <c r="CX23" s="2">
        <f>('Scope 3 Yearly'!$EE$188*'Scope 3 Yearly'!CX40*(1-'Scope 3 Yearly'!$B$199)+'Scope 3 Yearly'!CX32*'Scope 3 Yearly'!CX43+'Scope 3 Yearly'!CX28*'Scope 3 Yearly'!CX38)*'Yearly HC Ethylene'!BR4/1000000</f>
        <v>5.8273009143599666</v>
      </c>
      <c r="CY23" s="2">
        <f>('Scope 3 Yearly'!$EE$188*'Scope 3 Yearly'!CY40*(1-'Scope 3 Yearly'!$B$199)+'Scope 3 Yearly'!CY32*'Scope 3 Yearly'!CY43+'Scope 3 Yearly'!CY28*'Scope 3 Yearly'!CY38)*'Yearly HC Ethylene'!BS4/1000000</f>
        <v>5.9642872048810958</v>
      </c>
      <c r="CZ23" s="2">
        <f>('Scope 3 Yearly'!$EE$188*'Scope 3 Yearly'!CZ40*(1-'Scope 3 Yearly'!$B$199)+'Scope 3 Yearly'!CZ32*'Scope 3 Yearly'!CZ43+'Scope 3 Yearly'!CZ28*'Scope 3 Yearly'!CZ38)*'Yearly HC Ethylene'!BT4/1000000</f>
        <v>6.0986069453891742</v>
      </c>
      <c r="DA23" s="2">
        <f>('Scope 3 Yearly'!$EE$188*'Scope 3 Yearly'!DA40*(1-'Scope 3 Yearly'!$B$199)+'Scope 3 Yearly'!DA32*'Scope 3 Yearly'!DA43+'Scope 3 Yearly'!DA28*'Scope 3 Yearly'!DA38)*'Yearly HC Ethylene'!BU4/1000000</f>
        <v>6.2294921923629314</v>
      </c>
      <c r="DB23" s="2">
        <f>('Scope 3 Yearly'!$EE$188*'Scope 3 Yearly'!DB40*(1-'Scope 3 Yearly'!$B$199)+'Scope 3 Yearly'!DB32*'Scope 3 Yearly'!DB43+'Scope 3 Yearly'!DB28*'Scope 3 Yearly'!DB38)*'Yearly HC Ethylene'!BV4/1000000</f>
        <v>6.3526660583262613</v>
      </c>
      <c r="DC23" s="2">
        <f>('Scope 3 Yearly'!$EE$188*'Scope 3 Yearly'!DC40*(1-'Scope 3 Yearly'!$B$199)+'Scope 3 Yearly'!DC32*'Scope 3 Yearly'!DC43+'Scope 3 Yearly'!DC28*'Scope 3 Yearly'!DC38)*'Yearly HC Ethylene'!BW4/1000000</f>
        <v>6.4682748728636579</v>
      </c>
      <c r="DD23" s="2">
        <f>('Scope 3 Yearly'!$EE$188*'Scope 3 Yearly'!DD40*(1-'Scope 3 Yearly'!$B$199)+'Scope 3 Yearly'!DD32*'Scope 3 Yearly'!DD43+'Scope 3 Yearly'!DD28*'Scope 3 Yearly'!DD38)*'Yearly HC Ethylene'!BX4/1000000</f>
        <v>6.5716957747352982</v>
      </c>
      <c r="DE23" s="2">
        <f>('Scope 3 Yearly'!$EE$188*'Scope 3 Yearly'!DE40*(1-'Scope 3 Yearly'!$B$199)+'Scope 3 Yearly'!DE32*'Scope 3 Yearly'!DE43+'Scope 3 Yearly'!DE28*'Scope 3 Yearly'!DE38)*'Yearly HC Ethylene'!BY4/1000000</f>
        <v>6.6550218491007991</v>
      </c>
      <c r="DF23" s="2">
        <f>('Scope 3 Yearly'!$EE$188*'Scope 3 Yearly'!DF40*(1-'Scope 3 Yearly'!$B$199)+'Scope 3 Yearly'!DF32*'Scope 3 Yearly'!DF43+'Scope 3 Yearly'!DF28*'Scope 3 Yearly'!DF38)*'Yearly HC Ethylene'!BZ4/1000000</f>
        <v>6.7054924542364418</v>
      </c>
      <c r="DG23" s="2">
        <f>('Scope 3 Yearly'!$EE$188*'Scope 3 Yearly'!DG40*(1-'Scope 3 Yearly'!$B$199)+'Scope 3 Yearly'!DG32*'Scope 3 Yearly'!DG43+'Scope 3 Yearly'!DG28*'Scope 3 Yearly'!DG38)*'Yearly HC Ethylene'!CA4/1000000</f>
        <v>6.6979569527108254</v>
      </c>
      <c r="DH23" s="2">
        <f>('Scope 3 Yearly'!$EE$188*'Scope 3 Yearly'!DH40*(1-'Scope 3 Yearly'!$B$199)+'Scope 3 Yearly'!DH32*'Scope 3 Yearly'!DH43+'Scope 3 Yearly'!DH28*'Scope 3 Yearly'!DH38)*'Yearly HC Ethylene'!CB4/1000000</f>
        <v>6.6130231972814881</v>
      </c>
      <c r="DI23" s="2">
        <f>('Scope 3 Yearly'!$EE$188*'Scope 3 Yearly'!DI40*(1-'Scope 3 Yearly'!$B$199)+'Scope 3 Yearly'!DI32*'Scope 3 Yearly'!DI43+'Scope 3 Yearly'!DI28*'Scope 3 Yearly'!DI38)*'Yearly HC Ethylene'!CC4/1000000</f>
        <v>6.4224392642485224</v>
      </c>
      <c r="DJ23" s="2">
        <f>('Scope 3 Yearly'!$EE$188*'Scope 3 Yearly'!DJ40*(1-'Scope 3 Yearly'!$B$199)+'Scope 3 Yearly'!DJ32*'Scope 3 Yearly'!DJ43+'Scope 3 Yearly'!DJ28*'Scope 3 Yearly'!DJ38)*'Yearly HC Ethylene'!CD4/1000000</f>
        <v>6.1029957236526045</v>
      </c>
      <c r="DK23" s="2">
        <f>('Scope 3 Yearly'!$EE$188*'Scope 3 Yearly'!DK40*(1-'Scope 3 Yearly'!$B$199)+'Scope 3 Yearly'!DK32*'Scope 3 Yearly'!DK43+'Scope 3 Yearly'!DK28*'Scope 3 Yearly'!DK38)*'Yearly HC Ethylene'!CE4/1000000</f>
        <v>5.6473694608753133</v>
      </c>
      <c r="DL23" s="2">
        <f>('Scope 3 Yearly'!$EE$188*'Scope 3 Yearly'!DL40*(1-'Scope 3 Yearly'!$B$199)+'Scope 3 Yearly'!DL32*'Scope 3 Yearly'!DL43+'Scope 3 Yearly'!DL28*'Scope 3 Yearly'!DL38)*'Yearly HC Ethylene'!CF4/1000000</f>
        <v>5.0689521415252354</v>
      </c>
      <c r="DM23" s="2">
        <f>('Scope 3 Yearly'!$EE$188*'Scope 3 Yearly'!DM40*(1-'Scope 3 Yearly'!$B$199)+'Scope 3 Yearly'!DM32*'Scope 3 Yearly'!DM43+'Scope 3 Yearly'!DM28*'Scope 3 Yearly'!DM38)*'Yearly HC Ethylene'!CG4/1000000</f>
        <v>4.4142801116167156</v>
      </c>
      <c r="DN23" s="2">
        <f>('Scope 3 Yearly'!$EE$188*'Scope 3 Yearly'!DN40*(1-'Scope 3 Yearly'!$B$199)+'Scope 3 Yearly'!DN32*'Scope 3 Yearly'!DN43+'Scope 3 Yearly'!DN28*'Scope 3 Yearly'!DN38)*'Yearly HC Ethylene'!CH4/1000000</f>
        <v>3.7389071606251827</v>
      </c>
      <c r="DO23" s="2">
        <f>('Scope 3 Yearly'!$EE$188*'Scope 3 Yearly'!DO40*(1-'Scope 3 Yearly'!$B$199)+'Scope 3 Yearly'!DO32*'Scope 3 Yearly'!DO43+'Scope 3 Yearly'!DO28*'Scope 3 Yearly'!DO38)*'Yearly HC Ethylene'!CI4/1000000</f>
        <v>3.0955612368334466</v>
      </c>
      <c r="DP23" s="2">
        <f>('Scope 3 Yearly'!$EE$188*'Scope 3 Yearly'!DP40*(1-'Scope 3 Yearly'!$B$199)+'Scope 3 Yearly'!DP32*'Scope 3 Yearly'!DP43+'Scope 3 Yearly'!DP28*'Scope 3 Yearly'!DP38)*'Yearly HC Ethylene'!CJ4/1000000</f>
        <v>2.5224154777967205</v>
      </c>
      <c r="DQ23" s="2">
        <f>('Scope 3 Yearly'!$EE$188*'Scope 3 Yearly'!DQ40*(1-'Scope 3 Yearly'!$B$199)+'Scope 3 Yearly'!DQ32*'Scope 3 Yearly'!DQ43+'Scope 3 Yearly'!DQ28*'Scope 3 Yearly'!DQ38)*'Yearly HC Ethylene'!CK4/1000000</f>
        <v>2.0385255539269291</v>
      </c>
      <c r="DR23" s="2">
        <f>('Scope 3 Yearly'!$EE$188*'Scope 3 Yearly'!DR40*(1-'Scope 3 Yearly'!$B$199)+'Scope 3 Yearly'!DR32*'Scope 3 Yearly'!DR43+'Scope 3 Yearly'!DR28*'Scope 3 Yearly'!DR38)*'Yearly HC Ethylene'!CL4/1000000</f>
        <v>1.6470414128379993</v>
      </c>
      <c r="DS23" s="2">
        <f>('Scope 3 Yearly'!$EE$188*'Scope 3 Yearly'!DS40*(1-'Scope 3 Yearly'!$B$199)+'Scope 3 Yearly'!DS32*'Scope 3 Yearly'!DS43+'Scope 3 Yearly'!DS28*'Scope 3 Yearly'!DS38)*'Yearly HC Ethylene'!CM4/1000000</f>
        <v>1.3400143351671177</v>
      </c>
      <c r="DT23" s="2">
        <f>('Scope 3 Yearly'!$EE$188*'Scope 3 Yearly'!DT40*(1-'Scope 3 Yearly'!$B$199)+'Scope 3 Yearly'!DT32*'Scope 3 Yearly'!DT43+'Scope 3 Yearly'!DT28*'Scope 3 Yearly'!DT38)*'Yearly HC Ethylene'!CN4/1000000</f>
        <v>1.1045802251730399</v>
      </c>
      <c r="DU23" s="2">
        <f>('Scope 3 Yearly'!$EE$188*'Scope 3 Yearly'!DU40*(1-'Scope 3 Yearly'!$B$199)+'Scope 3 Yearly'!DU32*'Scope 3 Yearly'!DU43+'Scope 3 Yearly'!DU28*'Scope 3 Yearly'!DU38)*'Yearly HC Ethylene'!CO4/1000000</f>
        <v>0.92674560499136449</v>
      </c>
      <c r="DV23" s="2">
        <f>('Scope 3 Yearly'!$EE$188*'Scope 3 Yearly'!DV40*(1-'Scope 3 Yearly'!$B$199)+'Scope 3 Yearly'!DV32*'Scope 3 Yearly'!DV43+'Scope 3 Yearly'!DV28*'Scope 3 Yearly'!DV38)*'Yearly HC Ethylene'!CP4/1000000</f>
        <v>0.79340253124838556</v>
      </c>
      <c r="DW23" s="2">
        <f>('Scope 3 Yearly'!$EE$188*'Scope 3 Yearly'!DW40*(1-'Scope 3 Yearly'!$B$199)+'Scope 3 Yearly'!DW32*'Scope 3 Yearly'!DW43+'Scope 3 Yearly'!DW28*'Scope 3 Yearly'!DW38)*'Yearly HC Ethylene'!CQ4/1000000</f>
        <v>0.69399716975903547</v>
      </c>
      <c r="DX23" s="2">
        <f>('Scope 3 Yearly'!$EE$188*'Scope 3 Yearly'!DX40*(1-'Scope 3 Yearly'!$B$199)+'Scope 3 Yearly'!DX32*'Scope 3 Yearly'!DX43+'Scope 3 Yearly'!DX28*'Scope 3 Yearly'!DX38)*'Yearly HC Ethylene'!CR4/1000000</f>
        <v>0.61976508710679268</v>
      </c>
      <c r="DY23" s="2">
        <f>('Scope 3 Yearly'!$EE$188*'Scope 3 Yearly'!DY40*(1-'Scope 3 Yearly'!$B$199)+'Scope 3 Yearly'!DY32*'Scope 3 Yearly'!DY43+'Scope 3 Yearly'!DY28*'Scope 3 Yearly'!DY38)*'Yearly HC Ethylene'!CS4/1000000</f>
        <v>0.56400904659982032</v>
      </c>
      <c r="DZ23" s="2">
        <f>('Scope 3 Yearly'!$EE$188*'Scope 3 Yearly'!DZ40*(1-'Scope 3 Yearly'!$B$199)+'Scope 3 Yearly'!DZ32*'Scope 3 Yearly'!DZ43+'Scope 3 Yearly'!DZ28*'Scope 3 Yearly'!DZ38)*'Yearly HC Ethylene'!CT4/1000000</f>
        <v>0.52180572132404768</v>
      </c>
    </row>
    <row r="24" spans="1:165">
      <c r="A24" t="s">
        <v>2</v>
      </c>
      <c r="C24" s="5" t="s">
        <v>269</v>
      </c>
      <c r="D24" s="2">
        <f>('Scope 3 Yearly'!$EE$189*'Scope 3 Yearly'!D63*(1-'Scope 3 Yearly'!$B$199)+'Scope 3 Yearly'!D51*'Scope 3 Yearly'!D61+'Scope 3 Yearly'!D55*'Scope 3 Yearly'!D66)*'Yearly HC Propylene'!BP71/1000000</f>
        <v>4.9767200812095433</v>
      </c>
      <c r="E24" s="2">
        <f>('Scope 3 Yearly'!$EE$189*'Scope 3 Yearly'!E63*(1-'Scope 3 Yearly'!$B$199)+'Scope 3 Yearly'!E51*'Scope 3 Yearly'!E61+'Scope 3 Yearly'!E55*'Scope 3 Yearly'!E66)*'Yearly HC Propylene'!BQ71/1000000</f>
        <v>4.9803528530036916</v>
      </c>
      <c r="F24" s="2">
        <f>('Scope 3 Yearly'!$EE$189*'Scope 3 Yearly'!F63*(1-'Scope 3 Yearly'!$B$199)+'Scope 3 Yearly'!F51*'Scope 3 Yearly'!F61+'Scope 3 Yearly'!F55*'Scope 3 Yearly'!F66)*'Yearly HC Propylene'!BR71/1000000</f>
        <v>4.9784162415853226</v>
      </c>
      <c r="G24" s="2">
        <f>('Scope 3 Yearly'!$EE$189*'Scope 3 Yearly'!G63*(1-'Scope 3 Yearly'!$B$199)+'Scope 3 Yearly'!G51*'Scope 3 Yearly'!G61+'Scope 3 Yearly'!G55*'Scope 3 Yearly'!G66)*'Yearly HC Propylene'!BS71/1000000</f>
        <v>4.9703048210614975</v>
      </c>
      <c r="H24" s="2">
        <f>('Scope 3 Yearly'!$EE$189*'Scope 3 Yearly'!H63*(1-'Scope 3 Yearly'!$B$199)+'Scope 3 Yearly'!H51*'Scope 3 Yearly'!H61+'Scope 3 Yearly'!H55*'Scope 3 Yearly'!H66)*'Yearly HC Propylene'!BT71/1000000</f>
        <v>4.9564134297416294</v>
      </c>
      <c r="I24" s="2">
        <f>('Scope 3 Yearly'!$EE$189*'Scope 3 Yearly'!I63*(1-'Scope 3 Yearly'!$B$199)+'Scope 3 Yearly'!I51*'Scope 3 Yearly'!I61+'Scope 3 Yearly'!I55*'Scope 3 Yearly'!I66)*'Yearly HC Propylene'!BU71/1000000</f>
        <v>4.9363289567769986</v>
      </c>
      <c r="J24" s="2">
        <f>('Scope 3 Yearly'!$EE$189*'Scope 3 Yearly'!J63*(1-'Scope 3 Yearly'!$B$199)+'Scope 3 Yearly'!J51*'Scope 3 Yearly'!J61+'Scope 3 Yearly'!J55*'Scope 3 Yearly'!J66)*'Yearly HC Propylene'!BV71/1000000</f>
        <v>4.9068413056650737</v>
      </c>
      <c r="K24" s="2">
        <f>('Scope 3 Yearly'!$EE$189*'Scope 3 Yearly'!K63*(1-'Scope 3 Yearly'!$B$199)+'Scope 3 Yearly'!K51*'Scope 3 Yearly'!K61+'Scope 3 Yearly'!K55*'Scope 3 Yearly'!K66)*'Yearly HC Propylene'!BW71/1000000</f>
        <v>4.8687087168400627</v>
      </c>
      <c r="L24" s="2">
        <f>('Scope 3 Yearly'!$EE$189*'Scope 3 Yearly'!L63*(1-'Scope 3 Yearly'!$B$199)+'Scope 3 Yearly'!L51*'Scope 3 Yearly'!L61+'Scope 3 Yearly'!L55*'Scope 3 Yearly'!L66)*'Yearly HC Propylene'!BX71/1000000</f>
        <v>4.8189788679580401</v>
      </c>
      <c r="M24" s="2">
        <f>('Scope 3 Yearly'!$EE$189*'Scope 3 Yearly'!M63*(1-'Scope 3 Yearly'!$B$199)+'Scope 3 Yearly'!M51*'Scope 3 Yearly'!M61+'Scope 3 Yearly'!M55*'Scope 3 Yearly'!M66)*'Yearly HC Propylene'!BY71/1000000</f>
        <v>4.7526665516179589</v>
      </c>
      <c r="N24" s="2">
        <f>('Scope 3 Yearly'!$EE$189*'Scope 3 Yearly'!N63*(1-'Scope 3 Yearly'!$B$199)+'Scope 3 Yearly'!N51*'Scope 3 Yearly'!N61+'Scope 3 Yearly'!N55*'Scope 3 Yearly'!N66)*'Yearly HC Propylene'!BZ71/1000000</f>
        <v>4.6619517020048056</v>
      </c>
      <c r="O24" s="2">
        <f>('Scope 3 Yearly'!$EE$189*'Scope 3 Yearly'!O63*(1-'Scope 3 Yearly'!$B$199)+'Scope 3 Yearly'!O51*'Scope 3 Yearly'!O61+'Scope 3 Yearly'!O55*'Scope 3 Yearly'!O66)*'Yearly HC Propylene'!CA71/1000000</f>
        <v>4.5298216591941092</v>
      </c>
      <c r="P24" s="2">
        <f>('Scope 3 Yearly'!$EE$189*'Scope 3 Yearly'!P63*(1-'Scope 3 Yearly'!$B$199)+'Scope 3 Yearly'!P51*'Scope 3 Yearly'!P61+'Scope 3 Yearly'!P55*'Scope 3 Yearly'!P66)*'Yearly HC Propylene'!CB71/1000000</f>
        <v>4.3497850597222305</v>
      </c>
      <c r="Q24" s="2">
        <f>('Scope 3 Yearly'!$EE$189*'Scope 3 Yearly'!Q63*(1-'Scope 3 Yearly'!$B$199)+'Scope 3 Yearly'!Q51*'Scope 3 Yearly'!Q61+'Scope 3 Yearly'!Q55*'Scope 3 Yearly'!Q66)*'Yearly HC Propylene'!CC71/1000000</f>
        <v>4.1053333571955211</v>
      </c>
      <c r="R24" s="2">
        <f>('Scope 3 Yearly'!$EE$189*'Scope 3 Yearly'!R63*(1-'Scope 3 Yearly'!$B$199)+'Scope 3 Yearly'!R51*'Scope 3 Yearly'!R61+'Scope 3 Yearly'!R55*'Scope 3 Yearly'!R66)*'Yearly HC Propylene'!CD71/1000000</f>
        <v>3.788661696684549</v>
      </c>
      <c r="S24" s="2">
        <f>('Scope 3 Yearly'!$EE$189*'Scope 3 Yearly'!S63*(1-'Scope 3 Yearly'!$B$199)+'Scope 3 Yearly'!S51*'Scope 3 Yearly'!S61+'Scope 3 Yearly'!S55*'Scope 3 Yearly'!S66)*'Yearly HC Propylene'!CE71/1000000</f>
        <v>3.4024903324355193</v>
      </c>
      <c r="T24" s="2">
        <f>('Scope 3 Yearly'!$EE$189*'Scope 3 Yearly'!T63*(1-'Scope 3 Yearly'!$B$199)+'Scope 3 Yearly'!T51*'Scope 3 Yearly'!T61+'Scope 3 Yearly'!T55*'Scope 3 Yearly'!T66)*'Yearly HC Propylene'!CF71/1000000</f>
        <v>2.9620830497217985</v>
      </c>
      <c r="U24" s="2">
        <f>('Scope 3 Yearly'!$EE$189*'Scope 3 Yearly'!U63*(1-'Scope 3 Yearly'!$B$199)+'Scope 3 Yearly'!U51*'Scope 3 Yearly'!U61+'Scope 3 Yearly'!U55*'Scope 3 Yearly'!U66)*'Yearly HC Propylene'!CG71/1000000</f>
        <v>2.5004994233755888</v>
      </c>
      <c r="V24" s="2">
        <f>('Scope 3 Yearly'!$EE$189*'Scope 3 Yearly'!V63*(1-'Scope 3 Yearly'!$B$199)+'Scope 3 Yearly'!V51*'Scope 3 Yearly'!V61+'Scope 3 Yearly'!V55*'Scope 3 Yearly'!V66)*'Yearly HC Propylene'!CH71/1000000</f>
        <v>2.0521761428561063</v>
      </c>
      <c r="W24" s="2">
        <f>('Scope 3 Yearly'!$EE$189*'Scope 3 Yearly'!W63*(1-'Scope 3 Yearly'!$B$199)+'Scope 3 Yearly'!W51*'Scope 3 Yearly'!W61+'Scope 3 Yearly'!W55*'Scope 3 Yearly'!W66)*'Yearly HC Propylene'!CI71/1000000</f>
        <v>1.6457327074093513</v>
      </c>
      <c r="X24" s="2">
        <f>('Scope 3 Yearly'!$EE$189*'Scope 3 Yearly'!X63*(1-'Scope 3 Yearly'!$B$199)+'Scope 3 Yearly'!X51*'Scope 3 Yearly'!X61+'Scope 3 Yearly'!X55*'Scope 3 Yearly'!X66)*'Yearly HC Propylene'!CJ71/1000000</f>
        <v>1.2985252771830282</v>
      </c>
      <c r="Y24" s="2">
        <f>('Scope 3 Yearly'!$EE$189*'Scope 3 Yearly'!Y63*(1-'Scope 3 Yearly'!$B$199)+'Scope 3 Yearly'!Y51*'Scope 3 Yearly'!Y61+'Scope 3 Yearly'!Y55*'Scope 3 Yearly'!Y66)*'Yearly HC Propylene'!CK71/1000000</f>
        <v>0.99655392453475655</v>
      </c>
      <c r="Z24" s="2">
        <f>('Scope 3 Yearly'!$EE$189*'Scope 3 Yearly'!Z63*(1-'Scope 3 Yearly'!$B$199)+'Scope 3 Yearly'!Z51*'Scope 3 Yearly'!Z61+'Scope 3 Yearly'!Z55*'Scope 3 Yearly'!Z66)*'Yearly HC Propylene'!CL71/1000000</f>
        <v>0.76256492126004294</v>
      </c>
      <c r="AA24" s="2">
        <f>('Scope 3 Yearly'!$EE$189*'Scope 3 Yearly'!AA63*(1-'Scope 3 Yearly'!$B$199)+'Scope 3 Yearly'!AA51*'Scope 3 Yearly'!AA61+'Scope 3 Yearly'!AA55*'Scope 3 Yearly'!AA66)*'Yearly HC Propylene'!CM71/1000000</f>
        <v>0.5863522133337743</v>
      </c>
      <c r="AB24" s="2">
        <f>('Scope 3 Yearly'!$EE$189*'Scope 3 Yearly'!AB63*(1-'Scope 3 Yearly'!$B$199)+'Scope 3 Yearly'!AB51*'Scope 3 Yearly'!AB61+'Scope 3 Yearly'!AB55*'Scope 3 Yearly'!AB66)*'Yearly HC Propylene'!CN71/1000000</f>
        <v>0.45554044472722854</v>
      </c>
      <c r="AC24" s="2">
        <f>('Scope 3 Yearly'!$EE$189*'Scope 3 Yearly'!AC63*(1-'Scope 3 Yearly'!$B$199)+'Scope 3 Yearly'!AC51*'Scope 3 Yearly'!AC61+'Scope 3 Yearly'!AC55*'Scope 3 Yearly'!AC66)*'Yearly HC Propylene'!CO71/1000000</f>
        <v>0.35931750814240021</v>
      </c>
      <c r="AD24" s="2">
        <f>('Scope 3 Yearly'!$EE$189*'Scope 3 Yearly'!AD63*(1-'Scope 3 Yearly'!$B$199)+'Scope 3 Yearly'!AD51*'Scope 3 Yearly'!AD61+'Scope 3 Yearly'!AD55*'Scope 3 Yearly'!AD66)*'Yearly HC Propylene'!CP71/1000000</f>
        <v>0.28883480561026442</v>
      </c>
      <c r="AE24" s="2">
        <f>('Scope 3 Yearly'!$EE$189*'Scope 3 Yearly'!AE63*(1-'Scope 3 Yearly'!$B$199)+'Scope 3 Yearly'!AE51*'Scope 3 Yearly'!AE61+'Scope 3 Yearly'!AE55*'Scope 3 Yearly'!AE66)*'Yearly HC Propylene'!CQ71/1000000</f>
        <v>0.23639793392924979</v>
      </c>
      <c r="AF24" s="2">
        <f>('Scope 3 Yearly'!$EE$189*'Scope 3 Yearly'!AF63*(1-'Scope 3 Yearly'!$B$199)+'Scope 3 Yearly'!AF51*'Scope 3 Yearly'!AF61+'Scope 3 Yearly'!AF55*'Scope 3 Yearly'!AF66)*'Yearly HC Propylene'!CR71/1000000</f>
        <v>0.19679749937296168</v>
      </c>
      <c r="AG24" s="2">
        <f>('Scope 3 Yearly'!$EE$189*'Scope 3 Yearly'!AG63*(1-'Scope 3 Yearly'!$B$199)+'Scope 3 Yearly'!AG51*'Scope 3 Yearly'!AG61+'Scope 3 Yearly'!AG55*'Scope 3 Yearly'!AG66)*'Yearly HC Propylene'!CS71/1000000</f>
        <v>0.16708780095088852</v>
      </c>
      <c r="AH24" s="2">
        <f>('Scope 3 Yearly'!$EE$189*'Scope 3 Yearly'!AH63*(1-'Scope 3 Yearly'!$B$199)+'Scope 3 Yearly'!AH51*'Scope 3 Yearly'!AH61+'Scope 3 Yearly'!AH55*'Scope 3 Yearly'!AH66)*'Yearly HC Propylene'!CT71/1000000</f>
        <v>0.14246612153129162</v>
      </c>
      <c r="AI24" s="2"/>
      <c r="AJ24" s="2">
        <f>('Scope 3 Yearly'!$EE$189*'Scope 3 Yearly'!AJ63*(1-'Scope 3 Yearly'!$B$199)+'Scope 3 Yearly'!AJ51*'Scope 3 Yearly'!AJ61+'Scope 3 Yearly'!AJ55*'Scope 3 Yearly'!AJ66)*'Yearly LC Propylene'!BP71/1000000</f>
        <v>4.9767217002101338</v>
      </c>
      <c r="AK24" s="2">
        <f>('Scope 3 Yearly'!$EE$189*'Scope 3 Yearly'!AK63*(1-'Scope 3 Yearly'!$B$199)+'Scope 3 Yearly'!AK51*'Scope 3 Yearly'!AK61+'Scope 3 Yearly'!AK55*'Scope 3 Yearly'!AK66)*'Yearly LC Propylene'!BQ71/1000000</f>
        <v>4.996954763209227</v>
      </c>
      <c r="AL24" s="2">
        <f>('Scope 3 Yearly'!$EE$189*'Scope 3 Yearly'!AL63*(1-'Scope 3 Yearly'!$B$199)+'Scope 3 Yearly'!AL51*'Scope 3 Yearly'!AL61+'Scope 3 Yearly'!AL55*'Scope 3 Yearly'!AL66)*'Yearly LC Propylene'!BR71/1000000</f>
        <v>5.0122144970814091</v>
      </c>
      <c r="AM24" s="2">
        <f>('Scope 3 Yearly'!$EE$189*'Scope 3 Yearly'!AM63*(1-'Scope 3 Yearly'!$B$199)+'Scope 3 Yearly'!AM51*'Scope 3 Yearly'!AM61+'Scope 3 Yearly'!AM55*'Scope 3 Yearly'!AM66)*'Yearly LC Propylene'!BS71/1000000</f>
        <v>5.0218242673380198</v>
      </c>
      <c r="AN24" s="2">
        <f>('Scope 3 Yearly'!$EE$189*'Scope 3 Yearly'!AN63*(1-'Scope 3 Yearly'!$B$199)+'Scope 3 Yearly'!AN51*'Scope 3 Yearly'!AN61+'Scope 3 Yearly'!AN55*'Scope 3 Yearly'!AN66)*'Yearly LC Propylene'!BT71/1000000</f>
        <v>5.0261634548136795</v>
      </c>
      <c r="AO24" s="2">
        <f>('Scope 3 Yearly'!$EE$189*'Scope 3 Yearly'!AO63*(1-'Scope 3 Yearly'!$B$199)+'Scope 3 Yearly'!AO51*'Scope 3 Yearly'!AO61+'Scope 3 Yearly'!AO55*'Scope 3 Yearly'!AO66)*'Yearly LC Propylene'!BU71/1000000</f>
        <v>5.0247832507009704</v>
      </c>
      <c r="AP24" s="2">
        <f>('Scope 3 Yearly'!$EE$189*'Scope 3 Yearly'!AP63*(1-'Scope 3 Yearly'!$B$199)+'Scope 3 Yearly'!AP51*'Scope 3 Yearly'!AP61+'Scope 3 Yearly'!AP55*'Scope 3 Yearly'!AP66)*'Yearly LC Propylene'!BV71/1000000</f>
        <v>5.0165726940100752</v>
      </c>
      <c r="AQ24" s="2">
        <f>('Scope 3 Yearly'!$EE$189*'Scope 3 Yearly'!AQ63*(1-'Scope 3 Yearly'!$B$199)+'Scope 3 Yearly'!AQ51*'Scope 3 Yearly'!AQ61+'Scope 3 Yearly'!AQ55*'Scope 3 Yearly'!AQ66)*'Yearly LC Propylene'!BW71/1000000</f>
        <v>5.0004037272631061</v>
      </c>
      <c r="AR24" s="2">
        <f>('Scope 3 Yearly'!$EE$189*'Scope 3 Yearly'!AR63*(1-'Scope 3 Yearly'!$B$199)+'Scope 3 Yearly'!AR51*'Scope 3 Yearly'!AR61+'Scope 3 Yearly'!AR55*'Scope 3 Yearly'!AR66)*'Yearly LC Propylene'!BX71/1000000</f>
        <v>4.9731968397296074</v>
      </c>
      <c r="AS24" s="2">
        <f>('Scope 3 Yearly'!$EE$189*'Scope 3 Yearly'!AS63*(1-'Scope 3 Yearly'!$B$199)+'Scope 3 Yearly'!AS51*'Scope 3 Yearly'!AS61+'Scope 3 Yearly'!AS55*'Scope 3 Yearly'!AS66)*'Yearly LC Propylene'!BY71/1000000</f>
        <v>4.929725128199907</v>
      </c>
      <c r="AT24" s="2">
        <f>('Scope 3 Yearly'!$EE$189*'Scope 3 Yearly'!AT63*(1-'Scope 3 Yearly'!$B$199)+'Scope 3 Yearly'!AT51*'Scope 3 Yearly'!AT61+'Scope 3 Yearly'!AT55*'Scope 3 Yearly'!AT66)*'Yearly LC Propylene'!BZ71/1000000</f>
        <v>4.8617257994743763</v>
      </c>
      <c r="AU24" s="2">
        <f>('Scope 3 Yearly'!$EE$189*'Scope 3 Yearly'!AU63*(1-'Scope 3 Yearly'!$B$199)+'Scope 3 Yearly'!AU51*'Scope 3 Yearly'!AU61+'Scope 3 Yearly'!AU55*'Scope 3 Yearly'!AU66)*'Yearly LC Propylene'!CA71/1000000</f>
        <v>4.7606461768319077</v>
      </c>
      <c r="AV24" s="2">
        <f>('Scope 3 Yearly'!$EE$189*'Scope 3 Yearly'!AV63*(1-'Scope 3 Yearly'!$B$199)+'Scope 3 Yearly'!AV51*'Scope 3 Yearly'!AV61+'Scope 3 Yearly'!AV55*'Scope 3 Yearly'!AV66)*'Yearly LC Propylene'!CB71/1000000</f>
        <v>4.6088273565735491</v>
      </c>
      <c r="AW24" s="2">
        <f>('Scope 3 Yearly'!$EE$189*'Scope 3 Yearly'!AW63*(1-'Scope 3 Yearly'!$B$199)+'Scope 3 Yearly'!AW51*'Scope 3 Yearly'!AW61+'Scope 3 Yearly'!AW55*'Scope 3 Yearly'!AW66)*'Yearly LC Propylene'!CC71/1000000</f>
        <v>4.3889463324169151</v>
      </c>
      <c r="AX24" s="2">
        <f>('Scope 3 Yearly'!$EE$189*'Scope 3 Yearly'!AX63*(1-'Scope 3 Yearly'!$B$199)+'Scope 3 Yearly'!AX51*'Scope 3 Yearly'!AX61+'Scope 3 Yearly'!AX55*'Scope 3 Yearly'!AX66)*'Yearly LC Propylene'!CD71/1000000</f>
        <v>4.0897701776335103</v>
      </c>
      <c r="AY24" s="2">
        <f>('Scope 3 Yearly'!$EE$189*'Scope 3 Yearly'!AY63*(1-'Scope 3 Yearly'!$B$199)+'Scope 3 Yearly'!AY51*'Scope 3 Yearly'!AY61+'Scope 3 Yearly'!AY55*'Scope 3 Yearly'!AY66)*'Yearly LC Propylene'!CE71/1000000</f>
        <v>3.7114079321489153</v>
      </c>
      <c r="AZ24" s="2">
        <f>('Scope 3 Yearly'!$EE$189*'Scope 3 Yearly'!AZ63*(1-'Scope 3 Yearly'!$B$199)+'Scope 3 Yearly'!AZ51*'Scope 3 Yearly'!AZ61+'Scope 3 Yearly'!AZ55*'Scope 3 Yearly'!AZ66)*'Yearly LC Propylene'!CF71/1000000</f>
        <v>3.2670595050837603</v>
      </c>
      <c r="BA24" s="2">
        <f>('Scope 3 Yearly'!$EE$189*'Scope 3 Yearly'!BA63*(1-'Scope 3 Yearly'!$B$199)+'Scope 3 Yearly'!BA51*'Scope 3 Yearly'!BA61+'Scope 3 Yearly'!BA55*'Scope 3 Yearly'!BA66)*'Yearly LC Propylene'!CG71/1000000</f>
        <v>2.7906654996139455</v>
      </c>
      <c r="BB24" s="2">
        <f>('Scope 3 Yearly'!$EE$189*'Scope 3 Yearly'!BB63*(1-'Scope 3 Yearly'!$B$199)+'Scope 3 Yearly'!BB51*'Scope 3 Yearly'!BB61+'Scope 3 Yearly'!BB55*'Scope 3 Yearly'!BB66)*'Yearly LC Propylene'!CH71/1000000</f>
        <v>2.3189452776886346</v>
      </c>
      <c r="BC24" s="2">
        <f>('Scope 3 Yearly'!$EE$189*'Scope 3 Yearly'!BC63*(1-'Scope 3 Yearly'!$B$199)+'Scope 3 Yearly'!BC51*'Scope 3 Yearly'!BC61+'Scope 3 Yearly'!BC55*'Scope 3 Yearly'!BC66)*'Yearly LC Propylene'!CI71/1000000</f>
        <v>1.8840196958318209</v>
      </c>
      <c r="BD24" s="2">
        <f>('Scope 3 Yearly'!$EE$189*'Scope 3 Yearly'!BD63*(1-'Scope 3 Yearly'!$B$199)+'Scope 3 Yearly'!BD51*'Scope 3 Yearly'!BD61+'Scope 3 Yearly'!BD55*'Scope 3 Yearly'!BD66)*'Yearly LC Propylene'!CJ71/1000000</f>
        <v>1.5068831335835597</v>
      </c>
      <c r="BE24" s="2">
        <f>('Scope 3 Yearly'!$EE$189*'Scope 3 Yearly'!BE63*(1-'Scope 3 Yearly'!$B$199)+'Scope 3 Yearly'!BE51*'Scope 3 Yearly'!BE61+'Scope 3 Yearly'!BE55*'Scope 3 Yearly'!BE66)*'Yearly LC Propylene'!CK71/1000000</f>
        <v>1.1797988265899844</v>
      </c>
      <c r="BF24" s="2">
        <f>('Scope 3 Yearly'!$EE$189*'Scope 3 Yearly'!BF63*(1-'Scope 3 Yearly'!$B$199)+'Scope 3 Yearly'!BF51*'Scope 3 Yearly'!BF61+'Scope 3 Yearly'!BF55*'Scope 3 Yearly'!BF66)*'Yearly LC Propylene'!CL71/1000000</f>
        <v>0.92237218967362833</v>
      </c>
      <c r="BG24" s="2">
        <f>('Scope 3 Yearly'!$EE$189*'Scope 3 Yearly'!BG63*(1-'Scope 3 Yearly'!$B$199)+'Scope 3 Yearly'!BG51*'Scope 3 Yearly'!BG61+'Scope 3 Yearly'!BG55*'Scope 3 Yearly'!BG66)*'Yearly LC Propylene'!CM71/1000000</f>
        <v>0.72596446682664095</v>
      </c>
      <c r="BH24" s="2">
        <f>('Scope 3 Yearly'!$EE$189*'Scope 3 Yearly'!BH63*(1-'Scope 3 Yearly'!$B$199)+'Scope 3 Yearly'!BH51*'Scope 3 Yearly'!BH61+'Scope 3 Yearly'!BH55*'Scope 3 Yearly'!BH66)*'Yearly LC Propylene'!CN71/1000000</f>
        <v>0.57847379143234456</v>
      </c>
      <c r="BI24" s="2">
        <f>('Scope 3 Yearly'!$EE$189*'Scope 3 Yearly'!BI63*(1-'Scope 3 Yearly'!$B$199)+'Scope 3 Yearly'!BI51*'Scope 3 Yearly'!BI61+'Scope 3 Yearly'!BI55*'Scope 3 Yearly'!BI66)*'Yearly LC Propylene'!CO71/1000000</f>
        <v>0.46875268252542485</v>
      </c>
      <c r="BJ24" s="2">
        <f>('Scope 3 Yearly'!$EE$189*'Scope 3 Yearly'!BJ63*(1-'Scope 3 Yearly'!$B$199)+'Scope 3 Yearly'!BJ51*'Scope 3 Yearly'!BJ61+'Scope 3 Yearly'!BJ55*'Scope 3 Yearly'!BJ66)*'Yearly LC Propylene'!CP71/1000000</f>
        <v>0.38722132276391469</v>
      </c>
      <c r="BK24" s="2">
        <f>('Scope 3 Yearly'!$EE$189*'Scope 3 Yearly'!BK63*(1-'Scope 3 Yearly'!$B$199)+'Scope 3 Yearly'!BK51*'Scope 3 Yearly'!BK61+'Scope 3 Yearly'!BK55*'Scope 3 Yearly'!BK66)*'Yearly LC Propylene'!CQ71/1000000</f>
        <v>0.32647572740048802</v>
      </c>
      <c r="BL24" s="2">
        <f>('Scope 3 Yearly'!$EE$189*'Scope 3 Yearly'!BL63*(1-'Scope 3 Yearly'!$B$199)+'Scope 3 Yearly'!BL51*'Scope 3 Yearly'!BL61+'Scope 3 Yearly'!BL55*'Scope 3 Yearly'!BL66)*'Yearly LC Propylene'!CR71/1000000</f>
        <v>0.28070613467357752</v>
      </c>
      <c r="BM24" s="2">
        <f>('Scope 3 Yearly'!$EE$189*'Scope 3 Yearly'!BM63*(1-'Scope 3 Yearly'!$B$199)+'Scope 3 Yearly'!BM51*'Scope 3 Yearly'!BM61+'Scope 3 Yearly'!BM55*'Scope 3 Yearly'!BM66)*'Yearly LC Propylene'!CS71/1000000</f>
        <v>0.24566087828371863</v>
      </c>
      <c r="BN24" s="2">
        <f>('Scope 3 Yearly'!$EE$189*'Scope 3 Yearly'!BN63*(1-'Scope 3 Yearly'!$B$199)+'Scope 3 Yearly'!BN51*'Scope 3 Yearly'!BN61+'Scope 3 Yearly'!BN55*'Scope 3 Yearly'!BN66)*'Yearly LC Propylene'!CT71/1000000</f>
        <v>0.2183440050295552</v>
      </c>
      <c r="BO24" s="2"/>
      <c r="BP24" s="2">
        <f>('Scope 3 Yearly'!$EE$189*'Scope 3 Yearly'!BP63*(1-'Scope 3 Yearly'!$B$199)+'Scope 3 Yearly'!BP51*'Scope 3 Yearly'!BP61+'Scope 3 Yearly'!BP55*'Scope 3 Yearly'!BP66)*'Yearly HC Propylene'!BP4/1000000</f>
        <v>4.9769146861776505</v>
      </c>
      <c r="BQ24" s="2">
        <f>('Scope 3 Yearly'!$EE$189*'Scope 3 Yearly'!BQ63*(1-'Scope 3 Yearly'!$B$199)+'Scope 3 Yearly'!BQ51*'Scope 3 Yearly'!BQ61+'Scope 3 Yearly'!BQ55*'Scope 3 Yearly'!BQ66)*'Yearly HC Propylene'!BQ4/1000000</f>
        <v>4.9473268586632004</v>
      </c>
      <c r="BR24" s="2">
        <f>('Scope 3 Yearly'!$EE$189*'Scope 3 Yearly'!BR63*(1-'Scope 3 Yearly'!$B$199)+'Scope 3 Yearly'!BR51*'Scope 3 Yearly'!BR61+'Scope 3 Yearly'!BR55*'Scope 3 Yearly'!BR66)*'Yearly HC Propylene'!BR4/1000000</f>
        <v>4.9176173170592294</v>
      </c>
      <c r="BS24" s="2">
        <f>('Scope 3 Yearly'!$EE$189*'Scope 3 Yearly'!BS63*(1-'Scope 3 Yearly'!$B$199)+'Scope 3 Yearly'!BS51*'Scope 3 Yearly'!BS61+'Scope 3 Yearly'!BS55*'Scope 3 Yearly'!BS66)*'Yearly HC Propylene'!BS4/1000000</f>
        <v>4.8877821357903946</v>
      </c>
      <c r="BT24" s="2">
        <f>('Scope 3 Yearly'!$EE$189*'Scope 3 Yearly'!BT63*(1-'Scope 3 Yearly'!$B$199)+'Scope 3 Yearly'!BT51*'Scope 3 Yearly'!BT61+'Scope 3 Yearly'!BT55*'Scope 3 Yearly'!BT66)*'Yearly HC Propylene'!BT4/1000000</f>
        <v>4.857817335441732</v>
      </c>
      <c r="BU24" s="2">
        <f>('Scope 3 Yearly'!$EE$189*'Scope 3 Yearly'!BU63*(1-'Scope 3 Yearly'!$B$199)+'Scope 3 Yearly'!BU51*'Scope 3 Yearly'!BU61+'Scope 3 Yearly'!BU55*'Scope 3 Yearly'!BU66)*'Yearly HC Propylene'!BU4/1000000</f>
        <v>4.8277188817715357</v>
      </c>
      <c r="BV24" s="2">
        <f>('Scope 3 Yearly'!$EE$189*'Scope 3 Yearly'!BV63*(1-'Scope 3 Yearly'!$B$199)+'Scope 3 Yearly'!BV51*'Scope 3 Yearly'!BV61+'Scope 3 Yearly'!BV55*'Scope 3 Yearly'!BV66)*'Yearly HC Propylene'!BV4/1000000</f>
        <v>4.7954411764695779</v>
      </c>
      <c r="BW24" s="2">
        <f>('Scope 3 Yearly'!$EE$189*'Scope 3 Yearly'!BW63*(1-'Scope 3 Yearly'!$B$199)+'Scope 3 Yearly'!BW51*'Scope 3 Yearly'!BW61+'Scope 3 Yearly'!BW55*'Scope 3 Yearly'!BW66)*'Yearly HC Propylene'!BW4/1000000</f>
        <v>4.7630529075780297</v>
      </c>
      <c r="BX24" s="2">
        <f>('Scope 3 Yearly'!$EE$189*'Scope 3 Yearly'!BX63*(1-'Scope 3 Yearly'!$B$199)+'Scope 3 Yearly'!BX51*'Scope 3 Yearly'!BX61+'Scope 3 Yearly'!BX55*'Scope 3 Yearly'!BX66)*'Yearly HC Propylene'!BX4/1000000</f>
        <v>4.7305499667688391</v>
      </c>
      <c r="BY24" s="2">
        <f>('Scope 3 Yearly'!$EE$189*'Scope 3 Yearly'!BY63*(1-'Scope 3 Yearly'!$B$199)+'Scope 3 Yearly'!BY51*'Scope 3 Yearly'!BY61+'Scope 3 Yearly'!BY55*'Scope 3 Yearly'!BY66)*'Yearly HC Propylene'!BY4/1000000</f>
        <v>4.6979281925812542</v>
      </c>
      <c r="BZ24" s="2">
        <f>('Scope 3 Yearly'!$EE$189*'Scope 3 Yearly'!BZ63*(1-'Scope 3 Yearly'!$B$199)+'Scope 3 Yearly'!BZ51*'Scope 3 Yearly'!BZ61+'Scope 3 Yearly'!BZ55*'Scope 3 Yearly'!BZ66)*'Yearly HC Propylene'!BZ4/1000000</f>
        <v>4.6651833694214213</v>
      </c>
      <c r="CA24" s="2">
        <f>('Scope 3 Yearly'!$EE$189*'Scope 3 Yearly'!CA63*(1-'Scope 3 Yearly'!$B$199)+'Scope 3 Yearly'!CA51*'Scope 3 Yearly'!CA61+'Scope 3 Yearly'!CA55*'Scope 3 Yearly'!CA66)*'Yearly HC Propylene'!CA4/1000000</f>
        <v>4.6285725018476205</v>
      </c>
      <c r="CB24" s="2">
        <f>('Scope 3 Yearly'!$EE$189*'Scope 3 Yearly'!CB63*(1-'Scope 3 Yearly'!$B$199)+'Scope 3 Yearly'!CB51*'Scope 3 Yearly'!CB61+'Scope 3 Yearly'!CB55*'Scope 3 Yearly'!CB66)*'Yearly HC Propylene'!CB4/1000000</f>
        <v>4.5918961439983788</v>
      </c>
      <c r="CC24" s="2">
        <f>('Scope 3 Yearly'!$EE$189*'Scope 3 Yearly'!CC63*(1-'Scope 3 Yearly'!$B$199)+'Scope 3 Yearly'!CC51*'Scope 3 Yearly'!CC61+'Scope 3 Yearly'!CC55*'Scope 3 Yearly'!CC66)*'Yearly HC Propylene'!CC4/1000000</f>
        <v>4.5551499879930848</v>
      </c>
      <c r="CD24" s="2">
        <f>('Scope 3 Yearly'!$EE$189*'Scope 3 Yearly'!CD63*(1-'Scope 3 Yearly'!$B$199)+'Scope 3 Yearly'!CD51*'Scope 3 Yearly'!CD61+'Scope 3 Yearly'!CD55*'Scope 3 Yearly'!CD66)*'Yearly HC Propylene'!CD4/1000000</f>
        <v>4.5183296788111047</v>
      </c>
      <c r="CE24" s="2">
        <f>('Scope 3 Yearly'!$EE$189*'Scope 3 Yearly'!CE63*(1-'Scope 3 Yearly'!$B$199)+'Scope 3 Yearly'!CE51*'Scope 3 Yearly'!CE61+'Scope 3 Yearly'!CE55*'Scope 3 Yearly'!CE66)*'Yearly HC Propylene'!CE4/1000000</f>
        <v>4.4814308133110714</v>
      </c>
      <c r="CF24" s="2">
        <f>('Scope 3 Yearly'!$EE$189*'Scope 3 Yearly'!CF63*(1-'Scope 3 Yearly'!$B$199)+'Scope 3 Yearly'!CF51*'Scope 3 Yearly'!CF61+'Scope 3 Yearly'!CF55*'Scope 3 Yearly'!CF66)*'Yearly HC Propylene'!CF4/1000000</f>
        <v>4.4412257393063053</v>
      </c>
      <c r="CG24" s="2">
        <f>('Scope 3 Yearly'!$EE$189*'Scope 3 Yearly'!CG63*(1-'Scope 3 Yearly'!$B$199)+'Scope 3 Yearly'!CG51*'Scope 3 Yearly'!CG61+'Scope 3 Yearly'!CG55*'Scope 3 Yearly'!CG66)*'Yearly HC Propylene'!CG4/1000000</f>
        <v>4.4009993794426396</v>
      </c>
      <c r="CH24" s="2">
        <f>('Scope 3 Yearly'!$EE$189*'Scope 3 Yearly'!CH63*(1-'Scope 3 Yearly'!$B$199)+'Scope 3 Yearly'!CH51*'Scope 3 Yearly'!CH61+'Scope 3 Yearly'!CH55*'Scope 3 Yearly'!CH66)*'Yearly HC Propylene'!CH4/1000000</f>
        <v>4.3607471016541419</v>
      </c>
      <c r="CI24" s="2">
        <f>('Scope 3 Yearly'!$EE$189*'Scope 3 Yearly'!CI63*(1-'Scope 3 Yearly'!$B$199)+'Scope 3 Yearly'!CI51*'Scope 3 Yearly'!CI61+'Scope 3 Yearly'!CI55*'Scope 3 Yearly'!CI66)*'Yearly HC Propylene'!CI4/1000000</f>
        <v>4.3204642320408526</v>
      </c>
      <c r="CJ24" s="2">
        <f>('Scope 3 Yearly'!$EE$189*'Scope 3 Yearly'!CJ63*(1-'Scope 3 Yearly'!$B$199)+'Scope 3 Yearly'!CJ51*'Scope 3 Yearly'!CJ61+'Scope 3 Yearly'!CJ55*'Scope 3 Yearly'!CJ66)*'Yearly HC Propylene'!CJ4/1000000</f>
        <v>4.2801460538599621</v>
      </c>
      <c r="CK24" s="2">
        <f>('Scope 3 Yearly'!$EE$189*'Scope 3 Yearly'!CK63*(1-'Scope 3 Yearly'!$B$199)+'Scope 3 Yearly'!CK51*'Scope 3 Yearly'!CK61+'Scope 3 Yearly'!CK55*'Scope 3 Yearly'!CK66)*'Yearly HC Propylene'!CK4/1000000</f>
        <v>4.2375767973415401</v>
      </c>
      <c r="CL24" s="2">
        <f>('Scope 3 Yearly'!$EE$189*'Scope 3 Yearly'!CL63*(1-'Scope 3 Yearly'!$B$199)+'Scope 3 Yearly'!CL51*'Scope 3 Yearly'!CL61+'Scope 3 Yearly'!CL55*'Scope 3 Yearly'!CL66)*'Yearly HC Propylene'!CL4/1000000</f>
        <v>4.1950139178430792</v>
      </c>
      <c r="CM24" s="2">
        <f>('Scope 3 Yearly'!$EE$189*'Scope 3 Yearly'!CM63*(1-'Scope 3 Yearly'!$B$199)+'Scope 3 Yearly'!CM51*'Scope 3 Yearly'!CM61+'Scope 3 Yearly'!CM55*'Scope 3 Yearly'!CM66)*'Yearly HC Propylene'!CM4/1000000</f>
        <v>4.1524524163414798</v>
      </c>
      <c r="CN24" s="2">
        <f>('Scope 3 Yearly'!$EE$189*'Scope 3 Yearly'!CN63*(1-'Scope 3 Yearly'!$B$199)+'Scope 3 Yearly'!CN51*'Scope 3 Yearly'!CN61+'Scope 3 Yearly'!CN55*'Scope 3 Yearly'!CN66)*'Yearly HC Propylene'!CN4/1000000</f>
        <v>4.1098872546929286</v>
      </c>
      <c r="CO24" s="2">
        <f>('Scope 3 Yearly'!$EE$189*'Scope 3 Yearly'!CO63*(1-'Scope 3 Yearly'!$B$199)+'Scope 3 Yearly'!CO51*'Scope 3 Yearly'!CO61+'Scope 3 Yearly'!CO55*'Scope 3 Yearly'!CO66)*'Yearly HC Propylene'!CO4/1000000</f>
        <v>4.0673133545567701</v>
      </c>
      <c r="CP24" s="2">
        <f>('Scope 3 Yearly'!$EE$189*'Scope 3 Yearly'!CP63*(1-'Scope 3 Yearly'!$B$199)+'Scope 3 Yearly'!CP51*'Scope 3 Yearly'!CP61+'Scope 3 Yearly'!CP55*'Scope 3 Yearly'!CP66)*'Yearly HC Propylene'!CP4/1000000</f>
        <v>4.023625445042728</v>
      </c>
      <c r="CQ24" s="2">
        <f>('Scope 3 Yearly'!$EE$189*'Scope 3 Yearly'!CQ63*(1-'Scope 3 Yearly'!$B$199)+'Scope 3 Yearly'!CQ51*'Scope 3 Yearly'!CQ61+'Scope 3 Yearly'!CQ55*'Scope 3 Yearly'!CQ66)*'Yearly HC Propylene'!CQ4/1000000</f>
        <v>3.9799464651560594</v>
      </c>
      <c r="CR24" s="2">
        <f>('Scope 3 Yearly'!$EE$189*'Scope 3 Yearly'!CR63*(1-'Scope 3 Yearly'!$B$199)+'Scope 3 Yearly'!CR51*'Scope 3 Yearly'!CR61+'Scope 3 Yearly'!CR55*'Scope 3 Yearly'!CR66)*'Yearly HC Propylene'!CR4/1000000</f>
        <v>3.9362711048234362</v>
      </c>
      <c r="CS24" s="2">
        <f>('Scope 3 Yearly'!$EE$189*'Scope 3 Yearly'!CS63*(1-'Scope 3 Yearly'!$B$199)+'Scope 3 Yearly'!CS51*'Scope 3 Yearly'!CS61+'Scope 3 Yearly'!CS55*'Scope 3 Yearly'!CS66)*'Yearly HC Propylene'!CS4/1000000</f>
        <v>3.8925940136816735</v>
      </c>
      <c r="CT24" s="2">
        <f>('Scope 3 Yearly'!$EE$189*'Scope 3 Yearly'!CT63*(1-'Scope 3 Yearly'!$B$199)+'Scope 3 Yearly'!CT51*'Scope 3 Yearly'!CT61+'Scope 3 Yearly'!CT55*'Scope 3 Yearly'!CT66)*'Yearly HC Propylene'!CT4/1000000</f>
        <v>3.8489097999175597</v>
      </c>
      <c r="CV24" s="2">
        <f>('Scope 3 Yearly'!$EE$189*'Scope 3 Yearly'!CV63*(1-'Scope 3 Yearly'!$B$199)+'Scope 3 Yearly'!CV51*'Scope 3 Yearly'!CV61+'Scope 3 Yearly'!CV55*'Scope 3 Yearly'!CV66)*'Yearly HC Propylene'!BP4/1000000</f>
        <v>4.9767233192107234</v>
      </c>
      <c r="CW24" s="2">
        <f>('Scope 3 Yearly'!$EE$189*'Scope 3 Yearly'!CW63*(1-'Scope 3 Yearly'!$B$199)+'Scope 3 Yearly'!CW51*'Scope 3 Yearly'!CW61+'Scope 3 Yearly'!CW55*'Scope 3 Yearly'!CW66)*'Yearly HC Propylene'!BQ4/1000000</f>
        <v>5.0905421263357171</v>
      </c>
      <c r="CX24" s="2">
        <f>('Scope 3 Yearly'!$EE$189*'Scope 3 Yearly'!CX63*(1-'Scope 3 Yearly'!$B$199)+'Scope 3 Yearly'!CX51*'Scope 3 Yearly'!CX61+'Scope 3 Yearly'!CX55*'Scope 3 Yearly'!CX66)*'Yearly HC Propylene'!BR4/1000000</f>
        <v>5.2027289432673278</v>
      </c>
      <c r="CY24" s="2">
        <f>('Scope 3 Yearly'!$EE$189*'Scope 3 Yearly'!CY63*(1-'Scope 3 Yearly'!$B$199)+'Scope 3 Yearly'!CY51*'Scope 3 Yearly'!CY61+'Scope 3 Yearly'!CY55*'Scope 3 Yearly'!CY66)*'Yearly HC Propylene'!BS4/1000000</f>
        <v>5.3130844391320382</v>
      </c>
      <c r="CZ24" s="2">
        <f>('Scope 3 Yearly'!$EE$189*'Scope 3 Yearly'!CZ63*(1-'Scope 3 Yearly'!$B$199)+'Scope 3 Yearly'!CZ51*'Scope 3 Yearly'!CZ61+'Scope 3 Yearly'!CZ55*'Scope 3 Yearly'!CZ66)*'Yearly HC Propylene'!BT4/1000000</f>
        <v>5.4212437770270707</v>
      </c>
      <c r="DA24" s="2">
        <f>('Scope 3 Yearly'!$EE$189*'Scope 3 Yearly'!DA63*(1-'Scope 3 Yearly'!$B$199)+'Scope 3 Yearly'!DA51*'Scope 3 Yearly'!DA61+'Scope 3 Yearly'!DA55*'Scope 3 Yearly'!DA66)*'Yearly HC Propylene'!BU4/1000000</f>
        <v>5.5265302525061957</v>
      </c>
      <c r="DB24" s="2">
        <f>('Scope 3 Yearly'!$EE$189*'Scope 3 Yearly'!DB63*(1-'Scope 3 Yearly'!$B$199)+'Scope 3 Yearly'!DB51*'Scope 3 Yearly'!DB61+'Scope 3 Yearly'!DB55*'Scope 3 Yearly'!DB66)*'Yearly HC Propylene'!BV4/1000000</f>
        <v>5.6252942747545838</v>
      </c>
      <c r="DC24" s="2">
        <f>('Scope 3 Yearly'!$EE$189*'Scope 3 Yearly'!DC63*(1-'Scope 3 Yearly'!$B$199)+'Scope 3 Yearly'!DC51*'Scope 3 Yearly'!DC61+'Scope 3 Yearly'!DC55*'Scope 3 Yearly'!DC66)*'Yearly HC Propylene'!BW4/1000000</f>
        <v>5.7175683175576646</v>
      </c>
      <c r="DD24" s="2">
        <f>('Scope 3 Yearly'!$EE$189*'Scope 3 Yearly'!DD63*(1-'Scope 3 Yearly'!$B$199)+'Scope 3 Yearly'!DD51*'Scope 3 Yearly'!DD61+'Scope 3 Yearly'!DD55*'Scope 3 Yearly'!DD66)*'Yearly HC Propylene'!BX4/1000000</f>
        <v>5.7992973700402937</v>
      </c>
      <c r="DE24" s="2">
        <f>('Scope 3 Yearly'!$EE$189*'Scope 3 Yearly'!DE63*(1-'Scope 3 Yearly'!$B$199)+'Scope 3 Yearly'!DE51*'Scope 3 Yearly'!DE61+'Scope 3 Yearly'!DE55*'Scope 3 Yearly'!DE66)*'Yearly HC Propylene'!BY4/1000000</f>
        <v>5.8635583640518432</v>
      </c>
      <c r="DF24" s="2">
        <f>('Scope 3 Yearly'!$EE$189*'Scope 3 Yearly'!DF63*(1-'Scope 3 Yearly'!$B$199)+'Scope 3 Yearly'!DF51*'Scope 3 Yearly'!DF61+'Scope 3 Yearly'!DF55*'Scope 3 Yearly'!DF66)*'Yearly HC Propylene'!BZ4/1000000</f>
        <v>5.8991998703225175</v>
      </c>
      <c r="DG24" s="2">
        <f>('Scope 3 Yearly'!$EE$189*'Scope 3 Yearly'!DG63*(1-'Scope 3 Yearly'!$B$199)+'Scope 3 Yearly'!DG51*'Scope 3 Yearly'!DG61+'Scope 3 Yearly'!DG55*'Scope 3 Yearly'!DG66)*'Yearly HC Propylene'!CA4/1000000</f>
        <v>5.8845130592222086</v>
      </c>
      <c r="DH24" s="2">
        <f>('Scope 3 Yearly'!$EE$189*'Scope 3 Yearly'!DH63*(1-'Scope 3 Yearly'!$B$199)+'Scope 3 Yearly'!DH51*'Scope 3 Yearly'!DH61+'Scope 3 Yearly'!DH55*'Scope 3 Yearly'!DH66)*'Yearly HC Propylene'!CB4/1000000</f>
        <v>5.8024266096502224</v>
      </c>
      <c r="DI24" s="2">
        <f>('Scope 3 Yearly'!$EE$189*'Scope 3 Yearly'!DI63*(1-'Scope 3 Yearly'!$B$199)+'Scope 3 Yearly'!DI51*'Scope 3 Yearly'!DI61+'Scope 3 Yearly'!DI55*'Scope 3 Yearly'!DI66)*'Yearly HC Propylene'!CC4/1000000</f>
        <v>5.6284407875102467</v>
      </c>
      <c r="DJ24" s="2">
        <f>('Scope 3 Yearly'!$EE$189*'Scope 3 Yearly'!DJ63*(1-'Scope 3 Yearly'!$B$199)+'Scope 3 Yearly'!DJ51*'Scope 3 Yearly'!DJ61+'Scope 3 Yearly'!DJ55*'Scope 3 Yearly'!DJ66)*'Yearly HC Propylene'!CD4/1000000</f>
        <v>5.3425666703655867</v>
      </c>
      <c r="DK24" s="2">
        <f>('Scope 3 Yearly'!$EE$189*'Scope 3 Yearly'!DK63*(1-'Scope 3 Yearly'!$B$199)+'Scope 3 Yearly'!DK51*'Scope 3 Yearly'!DK61+'Scope 3 Yearly'!DK55*'Scope 3 Yearly'!DK66)*'Yearly HC Propylene'!CE4/1000000</f>
        <v>4.9387578001165702</v>
      </c>
      <c r="DL24" s="2">
        <f>('Scope 3 Yearly'!$EE$189*'Scope 3 Yearly'!DL63*(1-'Scope 3 Yearly'!$B$199)+'Scope 3 Yearly'!DL51*'Scope 3 Yearly'!DL61+'Scope 3 Yearly'!DL55*'Scope 3 Yearly'!DL66)*'Yearly HC Propylene'!CF4/1000000</f>
        <v>4.4292121118718715</v>
      </c>
      <c r="DM24" s="2">
        <f>('Scope 3 Yearly'!$EE$189*'Scope 3 Yearly'!DM63*(1-'Scope 3 Yearly'!$B$199)+'Scope 3 Yearly'!DM51*'Scope 3 Yearly'!DM61+'Scope 3 Yearly'!DM55*'Scope 3 Yearly'!DM66)*'Yearly HC Propylene'!CG4/1000000</f>
        <v>3.8545236836569368</v>
      </c>
      <c r="DN24" s="2">
        <f>('Scope 3 Yearly'!$EE$189*'Scope 3 Yearly'!DN63*(1-'Scope 3 Yearly'!$B$199)+'Scope 3 Yearly'!DN51*'Scope 3 Yearly'!DN61+'Scope 3 Yearly'!DN55*'Scope 3 Yearly'!DN66)*'Yearly HC Propylene'!CH4/1000000</f>
        <v>3.2631637561110227</v>
      </c>
      <c r="DO24" s="2">
        <f>('Scope 3 Yearly'!$EE$189*'Scope 3 Yearly'!DO63*(1-'Scope 3 Yearly'!$B$199)+'Scope 3 Yearly'!DO51*'Scope 3 Yearly'!DO61+'Scope 3 Yearly'!DO55*'Scope 3 Yearly'!DO66)*'Yearly HC Propylene'!CI4/1000000</f>
        <v>2.7009486022068181</v>
      </c>
      <c r="DP24" s="2">
        <f>('Scope 3 Yearly'!$EE$189*'Scope 3 Yearly'!DP63*(1-'Scope 3 Yearly'!$B$199)+'Scope 3 Yearly'!DP51*'Scope 3 Yearly'!DP61+'Scope 3 Yearly'!DP55*'Scope 3 Yearly'!DP66)*'Yearly HC Propylene'!CJ4/1000000</f>
        <v>2.2008825285455775</v>
      </c>
      <c r="DQ24" s="2">
        <f>('Scope 3 Yearly'!$EE$189*'Scope 3 Yearly'!DQ63*(1-'Scope 3 Yearly'!$B$199)+'Scope 3 Yearly'!DQ51*'Scope 3 Yearly'!DQ61+'Scope 3 Yearly'!DQ55*'Scope 3 Yearly'!DQ66)*'Yearly HC Propylene'!CK4/1000000</f>
        <v>1.7793246680252464</v>
      </c>
      <c r="DR24" s="2">
        <f>('Scope 3 Yearly'!$EE$189*'Scope 3 Yearly'!DR63*(1-'Scope 3 Yearly'!$B$199)+'Scope 3 Yearly'!DR51*'Scope 3 Yearly'!DR61+'Scope 3 Yearly'!DR55*'Scope 3 Yearly'!DR66)*'Yearly HC Propylene'!CL4/1000000</f>
        <v>1.4386740708120132</v>
      </c>
      <c r="DS24" s="2">
        <f>('Scope 3 Yearly'!$EE$189*'Scope 3 Yearly'!DS63*(1-'Scope 3 Yearly'!$B$199)+'Scope 3 Yearly'!DS51*'Scope 3 Yearly'!DS61+'Scope 3 Yearly'!DS55*'Scope 3 Yearly'!DS66)*'Yearly HC Propylene'!CM4/1000000</f>
        <v>1.1718033881052656</v>
      </c>
      <c r="DT24" s="2">
        <f>('Scope 3 Yearly'!$EE$189*'Scope 3 Yearly'!DT63*(1-'Scope 3 Yearly'!$B$199)+'Scope 3 Yearly'!DT51*'Scope 3 Yearly'!DT61+'Scope 3 Yearly'!DT55*'Scope 3 Yearly'!DT66)*'Yearly HC Propylene'!CN4/1000000</f>
        <v>0.96736914754406622</v>
      </c>
      <c r="DU24" s="2">
        <f>('Scope 3 Yearly'!$EE$189*'Scope 3 Yearly'!DU63*(1-'Scope 3 Yearly'!$B$199)+'Scope 3 Yearly'!DU51*'Scope 3 Yearly'!DU61+'Scope 3 Yearly'!DU55*'Scope 3 Yearly'!DU66)*'Yearly HC Propylene'!CO4/1000000</f>
        <v>0.81309898455397078</v>
      </c>
      <c r="DV24" s="2">
        <f>('Scope 3 Yearly'!$EE$189*'Scope 3 Yearly'!DV63*(1-'Scope 3 Yearly'!$B$199)+'Scope 3 Yearly'!DV51*'Scope 3 Yearly'!DV61+'Scope 3 Yearly'!DV55*'Scope 3 Yearly'!DV66)*'Yearly HC Propylene'!CP4/1000000</f>
        <v>0.69754151640784567</v>
      </c>
      <c r="DW24" s="2">
        <f>('Scope 3 Yearly'!$EE$189*'Scope 3 Yearly'!DW63*(1-'Scope 3 Yearly'!$B$199)+'Scope 3 Yearly'!DW51*'Scope 3 Yearly'!DW61+'Scope 3 Yearly'!DW55*'Scope 3 Yearly'!DW66)*'Yearly HC Propylene'!CQ4/1000000</f>
        <v>0.61147353195300191</v>
      </c>
      <c r="DX24" s="2">
        <f>('Scope 3 Yearly'!$EE$189*'Scope 3 Yearly'!DX63*(1-'Scope 3 Yearly'!$B$199)+'Scope 3 Yearly'!DX51*'Scope 3 Yearly'!DX61+'Scope 3 Yearly'!DX55*'Scope 3 Yearly'!DX66)*'Yearly HC Propylene'!CR4/1000000</f>
        <v>0.54725855891577113</v>
      </c>
      <c r="DY24" s="2">
        <f>('Scope 3 Yearly'!$EE$189*'Scope 3 Yearly'!DY63*(1-'Scope 3 Yearly'!$B$199)+'Scope 3 Yearly'!DY51*'Scope 3 Yearly'!DY61+'Scope 3 Yearly'!DY55*'Scope 3 Yearly'!DY66)*'Yearly HC Propylene'!CS4/1000000</f>
        <v>0.49906857587446252</v>
      </c>
      <c r="DZ24" s="2">
        <f>('Scope 3 Yearly'!$EE$189*'Scope 3 Yearly'!DZ63*(1-'Scope 3 Yearly'!$B$199)+'Scope 3 Yearly'!DZ51*'Scope 3 Yearly'!DZ61+'Scope 3 Yearly'!DZ55*'Scope 3 Yearly'!DZ66)*'Yearly HC Propylene'!CT4/1000000</f>
        <v>0.46262549223253013</v>
      </c>
    </row>
    <row r="25" spans="1:165">
      <c r="A25" t="s">
        <v>198</v>
      </c>
      <c r="C25" s="5" t="s">
        <v>269</v>
      </c>
      <c r="D25" s="2">
        <f>('Scope 3 Yearly'!$EE$190*'Scope 3 Yearly'!D86*(1-'Scope 3 Yearly'!$B$199)+'Scope 3 Yearly'!D74*'Scope 3 Yearly'!D84+'Scope 3 Yearly'!D78*'Scope 3 Yearly'!D89)*'Yearly Methanol'!D121/1000000</f>
        <v>1.3038530428371766</v>
      </c>
      <c r="E25" s="2">
        <f>('Scope 3 Yearly'!$EE$190*'Scope 3 Yearly'!E86*(1-'Scope 3 Yearly'!$B$199)+'Scope 3 Yearly'!E74*'Scope 3 Yearly'!E84+'Scope 3 Yearly'!E78*'Scope 3 Yearly'!E89)*'Yearly Methanol'!E121/1000000</f>
        <v>1.2859950221173311</v>
      </c>
      <c r="F25" s="2">
        <f>('Scope 3 Yearly'!$EE$190*'Scope 3 Yearly'!F86*(1-'Scope 3 Yearly'!$B$199)+'Scope 3 Yearly'!F74*'Scope 3 Yearly'!F84+'Scope 3 Yearly'!F78*'Scope 3 Yearly'!F89)*'Yearly Methanol'!F121/1000000</f>
        <v>1.2672871498908733</v>
      </c>
      <c r="G25" s="2">
        <f>('Scope 3 Yearly'!$EE$190*'Scope 3 Yearly'!G86*(1-'Scope 3 Yearly'!$B$199)+'Scope 3 Yearly'!G74*'Scope 3 Yearly'!G84+'Scope 3 Yearly'!G78*'Scope 3 Yearly'!G89)*'Yearly Methanol'!G121/1000000</f>
        <v>1.2479557144035129</v>
      </c>
      <c r="H25" s="2">
        <f>('Scope 3 Yearly'!$EE$190*'Scope 3 Yearly'!H86*(1-'Scope 3 Yearly'!$B$199)+'Scope 3 Yearly'!H74*'Scope 3 Yearly'!H84+'Scope 3 Yearly'!H78*'Scope 3 Yearly'!H89)*'Yearly Methanol'!H121/1000000</f>
        <v>1.2280866387332734</v>
      </c>
      <c r="I25" s="2">
        <f>('Scope 3 Yearly'!$EE$190*'Scope 3 Yearly'!I86*(1-'Scope 3 Yearly'!$B$199)+'Scope 3 Yearly'!I74*'Scope 3 Yearly'!I84+'Scope 3 Yearly'!I78*'Scope 3 Yearly'!I89)*'Yearly Methanol'!I121/1000000</f>
        <v>1.2075651003464689</v>
      </c>
      <c r="J25" s="2">
        <f>('Scope 3 Yearly'!$EE$190*'Scope 3 Yearly'!J86*(1-'Scope 3 Yearly'!$B$199)+'Scope 3 Yearly'!J74*'Scope 3 Yearly'!J84+'Scope 3 Yearly'!J78*'Scope 3 Yearly'!J89)*'Yearly Methanol'!J121/1000000</f>
        <v>1.1864408167915894</v>
      </c>
      <c r="K25" s="2">
        <f>('Scope 3 Yearly'!$EE$190*'Scope 3 Yearly'!K86*(1-'Scope 3 Yearly'!$B$199)+'Scope 3 Yearly'!K74*'Scope 3 Yearly'!K84+'Scope 3 Yearly'!K78*'Scope 3 Yearly'!K89)*'Yearly Methanol'!K121/1000000</f>
        <v>1.1641173512343777</v>
      </c>
      <c r="L25" s="2">
        <f>('Scope 3 Yearly'!$EE$190*'Scope 3 Yearly'!L86*(1-'Scope 3 Yearly'!$B$199)+'Scope 3 Yearly'!L74*'Scope 3 Yearly'!L84+'Scope 3 Yearly'!L78*'Scope 3 Yearly'!L89)*'Yearly Methanol'!L121/1000000</f>
        <v>1.1399142744511672</v>
      </c>
      <c r="M25" s="2">
        <f>('Scope 3 Yearly'!$EE$190*'Scope 3 Yearly'!M86*(1-'Scope 3 Yearly'!$B$199)+'Scope 3 Yearly'!M74*'Scope 3 Yearly'!M84+'Scope 3 Yearly'!M78*'Scope 3 Yearly'!M89)*'Yearly Methanol'!M121/1000000</f>
        <v>1.1127107839455752</v>
      </c>
      <c r="N25" s="2">
        <f>('Scope 3 Yearly'!$EE$190*'Scope 3 Yearly'!N86*(1-'Scope 3 Yearly'!$B$199)+'Scope 3 Yearly'!N74*'Scope 3 Yearly'!N84+'Scope 3 Yearly'!N78*'Scope 3 Yearly'!N89)*'Yearly Methanol'!N121/1000000</f>
        <v>1.0807849453939913</v>
      </c>
      <c r="O25" s="2">
        <f>('Scope 3 Yearly'!$EE$190*'Scope 3 Yearly'!O86*(1-'Scope 3 Yearly'!$B$199)+'Scope 3 Yearly'!O74*'Scope 3 Yearly'!O84+'Scope 3 Yearly'!O78*'Scope 3 Yearly'!O89)*'Yearly Methanol'!O121/1000000</f>
        <v>1.0438437305382844</v>
      </c>
      <c r="P25" s="2">
        <f>('Scope 3 Yearly'!$EE$190*'Scope 3 Yearly'!P86*(1-'Scope 3 Yearly'!$B$199)+'Scope 3 Yearly'!P74*'Scope 3 Yearly'!P84+'Scope 3 Yearly'!P78*'Scope 3 Yearly'!P89)*'Yearly Methanol'!P121/1000000</f>
        <v>0.99663701653887404</v>
      </c>
      <c r="Q25" s="2">
        <f>('Scope 3 Yearly'!$EE$190*'Scope 3 Yearly'!Q86*(1-'Scope 3 Yearly'!$B$199)+'Scope 3 Yearly'!Q74*'Scope 3 Yearly'!Q84+'Scope 3 Yearly'!Q78*'Scope 3 Yearly'!Q89)*'Yearly Methanol'!Q121/1000000</f>
        <v>0.93629460458570046</v>
      </c>
      <c r="R25" s="2">
        <f>('Scope 3 Yearly'!$EE$190*'Scope 3 Yearly'!R86*(1-'Scope 3 Yearly'!$B$199)+'Scope 3 Yearly'!R74*'Scope 3 Yearly'!R84+'Scope 3 Yearly'!R78*'Scope 3 Yearly'!R89)*'Yearly Methanol'!R121/1000000</f>
        <v>0.86095096411965599</v>
      </c>
      <c r="S25" s="2">
        <f>('Scope 3 Yearly'!$EE$190*'Scope 3 Yearly'!S86*(1-'Scope 3 Yearly'!$B$199)+'Scope 3 Yearly'!S74*'Scope 3 Yearly'!S84+'Scope 3 Yearly'!S78*'Scope 3 Yearly'!S89)*'Yearly Methanol'!S121/1000000</f>
        <v>0.77134638797839494</v>
      </c>
      <c r="T25" s="2">
        <f>('Scope 3 Yearly'!$EE$190*'Scope 3 Yearly'!T86*(1-'Scope 3 Yearly'!$B$199)+'Scope 3 Yearly'!T74*'Scope 3 Yearly'!T84+'Scope 3 Yearly'!T78*'Scope 3 Yearly'!T89)*'Yearly Methanol'!T121/1000000</f>
        <v>0.6709651328054308</v>
      </c>
      <c r="U25" s="2">
        <f>('Scope 3 Yearly'!$EE$190*'Scope 3 Yearly'!U86*(1-'Scope 3 Yearly'!$B$199)+'Scope 3 Yearly'!U74*'Scope 3 Yearly'!U84+'Scope 3 Yearly'!U78*'Scope 3 Yearly'!U89)*'Yearly Methanol'!U121/1000000</f>
        <v>0.56699092985677002</v>
      </c>
      <c r="V25" s="2">
        <f>('Scope 3 Yearly'!$EE$190*'Scope 3 Yearly'!V86*(1-'Scope 3 Yearly'!$B$199)+'Scope 3 Yearly'!V74*'Scope 3 Yearly'!V84+'Scope 3 Yearly'!V78*'Scope 3 Yearly'!V89)*'Yearly Methanol'!V121/1000000</f>
        <v>0.46684537208707672</v>
      </c>
      <c r="W25" s="2">
        <f>('Scope 3 Yearly'!$EE$190*'Scope 3 Yearly'!W86*(1-'Scope 3 Yearly'!$B$199)+'Scope 3 Yearly'!W74*'Scope 3 Yearly'!W84+'Scope 3 Yearly'!W78*'Scope 3 Yearly'!W89)*'Yearly Methanol'!W121/1000000</f>
        <v>0.37659214367945071</v>
      </c>
      <c r="X25" s="2">
        <f>('Scope 3 Yearly'!$EE$190*'Scope 3 Yearly'!X86*(1-'Scope 3 Yearly'!$B$199)+'Scope 3 Yearly'!X74*'Scope 3 Yearly'!X84+'Scope 3 Yearly'!X78*'Scope 3 Yearly'!X89)*'Yearly Methanol'!X121/1000000</f>
        <v>0.29980789911127309</v>
      </c>
      <c r="Y25" s="2">
        <f>('Scope 3 Yearly'!$EE$190*'Scope 3 Yearly'!Y86*(1-'Scope 3 Yearly'!$B$199)+'Scope 3 Yearly'!Y74*'Scope 3 Yearly'!Y84+'Scope 3 Yearly'!Y78*'Scope 3 Yearly'!Y89)*'Yearly Methanol'!Y121/1000000</f>
        <v>0.23414858220353391</v>
      </c>
      <c r="Z25" s="2">
        <f>('Scope 3 Yearly'!$EE$190*'Scope 3 Yearly'!Z86*(1-'Scope 3 Yearly'!$B$199)+'Scope 3 Yearly'!Z74*'Scope 3 Yearly'!Z84+'Scope 3 Yearly'!Z78*'Scope 3 Yearly'!Z89)*'Yearly Methanol'!Z121/1000000</f>
        <v>0.1831409192697831</v>
      </c>
      <c r="AA25" s="2">
        <f>('Scope 3 Yearly'!$EE$190*'Scope 3 Yearly'!AA86*(1-'Scope 3 Yearly'!$B$199)+'Scope 3 Yearly'!AA74*'Scope 3 Yearly'!AA84+'Scope 3 Yearly'!AA78*'Scope 3 Yearly'!AA89)*'Yearly Methanol'!AA121/1000000</f>
        <v>0.14452999279667442</v>
      </c>
      <c r="AB25" s="2">
        <f>('Scope 3 Yearly'!$EE$190*'Scope 3 Yearly'!AB86*(1-'Scope 3 Yearly'!$B$199)+'Scope 3 Yearly'!AB74*'Scope 3 Yearly'!AB84+'Scope 3 Yearly'!AB78*'Scope 3 Yearly'!AB89)*'Yearly Methanol'!AB121/1000000</f>
        <v>0.11569700838913712</v>
      </c>
      <c r="AC25" s="2">
        <f>('Scope 3 Yearly'!$EE$190*'Scope 3 Yearly'!AC86*(1-'Scope 3 Yearly'!$B$199)+'Scope 3 Yearly'!AC74*'Scope 3 Yearly'!AC84+'Scope 3 Yearly'!AC78*'Scope 3 Yearly'!AC89)*'Yearly Methanol'!AC121/1000000</f>
        <v>9.4280294020748764E-2</v>
      </c>
      <c r="AD25" s="2">
        <f>('Scope 3 Yearly'!$EE$190*'Scope 3 Yearly'!AD86*(1-'Scope 3 Yearly'!$B$199)+'Scope 3 Yearly'!AD74*'Scope 3 Yearly'!AD84+'Scope 3 Yearly'!AD78*'Scope 3 Yearly'!AD89)*'Yearly Methanol'!AD121/1000000</f>
        <v>7.8334816404996774E-2</v>
      </c>
      <c r="AE25" s="2">
        <f>('Scope 3 Yearly'!$EE$190*'Scope 3 Yearly'!AE86*(1-'Scope 3 Yearly'!$B$199)+'Scope 3 Yearly'!AE74*'Scope 3 Yearly'!AE84+'Scope 3 Yearly'!AE78*'Scope 3 Yearly'!AE89)*'Yearly Methanol'!AE121/1000000</f>
        <v>6.6356193859436252E-2</v>
      </c>
      <c r="AF25" s="2">
        <f>('Scope 3 Yearly'!$EE$190*'Scope 3 Yearly'!AF86*(1-'Scope 3 Yearly'!$B$199)+'Scope 3 Yearly'!AF74*'Scope 3 Yearly'!AF84+'Scope 3 Yearly'!AF78*'Scope 3 Yearly'!AF89)*'Yearly Methanol'!AF121/1000000</f>
        <v>5.7206768917928613E-2</v>
      </c>
      <c r="AG25" s="2">
        <f>('Scope 3 Yearly'!$EE$190*'Scope 3 Yearly'!AG86*(1-'Scope 3 Yearly'!$B$199)+'Scope 3 Yearly'!AG74*'Scope 3 Yearly'!AG84+'Scope 3 Yearly'!AG78*'Scope 3 Yearly'!AG89)*'Yearly Methanol'!AG121/1000000</f>
        <v>5.0069954664773687E-2</v>
      </c>
      <c r="AH25" s="2">
        <f>('Scope 3 Yearly'!$EE$190*'Scope 3 Yearly'!AH86*(1-'Scope 3 Yearly'!$B$199)+'Scope 3 Yearly'!AH74*'Scope 3 Yearly'!AH84+'Scope 3 Yearly'!AH78*'Scope 3 Yearly'!AH89)*'Yearly Methanol'!AH121/1000000</f>
        <v>4.4384821802418935E-2</v>
      </c>
      <c r="AI25" s="2"/>
      <c r="AJ25" s="2">
        <f>('Scope 3 Yearly'!$EE$190*'Scope 3 Yearly'!AJ86*(1-'Scope 3 Yearly'!$B$199)+'Scope 3 Yearly'!AJ74*'Scope 3 Yearly'!AJ84+'Scope 3 Yearly'!AJ78*'Scope 3 Yearly'!AJ89)*'Yearly Methanol'!AJ121/1000000</f>
        <v>1.3038534621326512</v>
      </c>
      <c r="AK25" s="2">
        <f>('Scope 3 Yearly'!$EE$190*'Scope 3 Yearly'!AK86*(1-'Scope 3 Yearly'!$B$199)+'Scope 3 Yearly'!AK74*'Scope 3 Yearly'!AK84+'Scope 3 Yearly'!AK78*'Scope 3 Yearly'!AK89)*'Yearly Methanol'!AK121/1000000</f>
        <v>1.2911645494522987</v>
      </c>
      <c r="AL25" s="2">
        <f>('Scope 3 Yearly'!$EE$190*'Scope 3 Yearly'!AL86*(1-'Scope 3 Yearly'!$B$199)+'Scope 3 Yearly'!AL74*'Scope 3 Yearly'!AL84+'Scope 3 Yearly'!AL78*'Scope 3 Yearly'!AL89)*'Yearly Methanol'!AL121/1000000</f>
        <v>1.2776641043091874</v>
      </c>
      <c r="AM25" s="2">
        <f>('Scope 3 Yearly'!$EE$190*'Scope 3 Yearly'!AM86*(1-'Scope 3 Yearly'!$B$199)+'Scope 3 Yearly'!AM74*'Scope 3 Yearly'!AM84+'Scope 3 Yearly'!AM78*'Scope 3 Yearly'!AM89)*'Yearly Methanol'!AM121/1000000</f>
        <v>1.2635623472934956</v>
      </c>
      <c r="AN25" s="2">
        <f>('Scope 3 Yearly'!$EE$190*'Scope 3 Yearly'!AN86*(1-'Scope 3 Yearly'!$B$199)+'Scope 3 Yearly'!AN74*'Scope 3 Yearly'!AN84+'Scope 3 Yearly'!AN78*'Scope 3 Yearly'!AN89)*'Yearly Methanol'!AN121/1000000</f>
        <v>1.2489439732592336</v>
      </c>
      <c r="AO25" s="2">
        <f>('Scope 3 Yearly'!$EE$190*'Scope 3 Yearly'!AO86*(1-'Scope 3 Yearly'!$B$199)+'Scope 3 Yearly'!AO74*'Scope 3 Yearly'!AO84+'Scope 3 Yearly'!AO78*'Scope 3 Yearly'!AO89)*'Yearly Methanol'!AO121/1000000</f>
        <v>1.2336873058295739</v>
      </c>
      <c r="AP25" s="2">
        <f>('Scope 3 Yearly'!$EE$190*'Scope 3 Yearly'!AP86*(1-'Scope 3 Yearly'!$B$199)+'Scope 3 Yearly'!AP74*'Scope 3 Yearly'!AP84+'Scope 3 Yearly'!AP78*'Scope 3 Yearly'!AP89)*'Yearly Methanol'!AP121/1000000</f>
        <v>1.2183674628540471</v>
      </c>
      <c r="AQ25" s="2">
        <f>('Scope 3 Yearly'!$EE$190*'Scope 3 Yearly'!AQ86*(1-'Scope 3 Yearly'!$B$199)+'Scope 3 Yearly'!AQ74*'Scope 3 Yearly'!AQ84+'Scope 3 Yearly'!AQ78*'Scope 3 Yearly'!AQ89)*'Yearly Methanol'!AQ121/1000000</f>
        <v>1.2019081223072479</v>
      </c>
      <c r="AR25" s="2">
        <f>('Scope 3 Yearly'!$EE$190*'Scope 3 Yearly'!AR86*(1-'Scope 3 Yearly'!$B$199)+'Scope 3 Yearly'!AR74*'Scope 3 Yearly'!AR84+'Scope 3 Yearly'!AR78*'Scope 3 Yearly'!AR89)*'Yearly Methanol'!AR121/1000000</f>
        <v>1.1835940718860423</v>
      </c>
      <c r="AS25" s="2">
        <f>('Scope 3 Yearly'!$EE$190*'Scope 3 Yearly'!AS86*(1-'Scope 3 Yearly'!$B$199)+'Scope 3 Yearly'!AS74*'Scope 3 Yearly'!AS84+'Scope 3 Yearly'!AS78*'Scope 3 Yearly'!AS89)*'Yearly Methanol'!AS121/1000000</f>
        <v>1.1622386712403785</v>
      </c>
      <c r="AT25" s="2">
        <f>('Scope 3 Yearly'!$EE$190*'Scope 3 Yearly'!AT86*(1-'Scope 3 Yearly'!$B$199)+'Scope 3 Yearly'!AT74*'Scope 3 Yearly'!AT84+'Scope 3 Yearly'!AT78*'Scope 3 Yearly'!AT89)*'Yearly Methanol'!AT121/1000000</f>
        <v>1.1360004238028192</v>
      </c>
      <c r="AU25" s="2">
        <f>('Scope 3 Yearly'!$EE$190*'Scope 3 Yearly'!AU86*(1-'Scope 3 Yearly'!$B$199)+'Scope 3 Yearly'!AU74*'Scope 3 Yearly'!AU84+'Scope 3 Yearly'!AU78*'Scope 3 Yearly'!AU89)*'Yearly Methanol'!AU121/1000000</f>
        <v>1.1053469454999649</v>
      </c>
      <c r="AV25" s="2">
        <f>('Scope 3 Yearly'!$EE$190*'Scope 3 Yearly'!AV86*(1-'Scope 3 Yearly'!$B$199)+'Scope 3 Yearly'!AV74*'Scope 3 Yearly'!AV84+'Scope 3 Yearly'!AV78*'Scope 3 Yearly'!AV89)*'Yearly Methanol'!AV121/1000000</f>
        <v>1.0636261590306559</v>
      </c>
      <c r="AW25" s="2">
        <f>('Scope 3 Yearly'!$EE$190*'Scope 3 Yearly'!AW86*(1-'Scope 3 Yearly'!$B$199)+'Scope 3 Yearly'!AW74*'Scope 3 Yearly'!AW84+'Scope 3 Yearly'!AW78*'Scope 3 Yearly'!AW89)*'Yearly Methanol'!AW121/1000000</f>
        <v>1.0076942928059105</v>
      </c>
      <c r="AX25" s="2">
        <f>('Scope 3 Yearly'!$EE$190*'Scope 3 Yearly'!AX86*(1-'Scope 3 Yearly'!$B$199)+'Scope 3 Yearly'!AX74*'Scope 3 Yearly'!AX84+'Scope 3 Yearly'!AX78*'Scope 3 Yearly'!AX89)*'Yearly Methanol'!AX121/1000000</f>
        <v>0.93500267309233887</v>
      </c>
      <c r="AY25" s="2">
        <f>('Scope 3 Yearly'!$EE$190*'Scope 3 Yearly'!AY86*(1-'Scope 3 Yearly'!$B$199)+'Scope 3 Yearly'!AY74*'Scope 3 Yearly'!AY84+'Scope 3 Yearly'!AY78*'Scope 3 Yearly'!AY89)*'Yearly Methanol'!AY121/1000000</f>
        <v>0.8457898477949507</v>
      </c>
      <c r="AZ25" s="2">
        <f>('Scope 3 Yearly'!$EE$190*'Scope 3 Yearly'!AZ86*(1-'Scope 3 Yearly'!$B$199)+'Scope 3 Yearly'!AZ74*'Scope 3 Yearly'!AZ84+'Scope 3 Yearly'!AZ78*'Scope 3 Yearly'!AZ89)*'Yearly Methanol'!AZ121/1000000</f>
        <v>0.74319842711287509</v>
      </c>
      <c r="BA25" s="2">
        <f>('Scope 3 Yearly'!$EE$190*'Scope 3 Yearly'!BA86*(1-'Scope 3 Yearly'!$B$199)+'Scope 3 Yearly'!BA74*'Scope 3 Yearly'!BA84+'Scope 3 Yearly'!BA78*'Scope 3 Yearly'!BA89)*'Yearly Methanol'!BA121/1000000</f>
        <v>0.63473417635901896</v>
      </c>
      <c r="BB25" s="2">
        <f>('Scope 3 Yearly'!$EE$190*'Scope 3 Yearly'!BB86*(1-'Scope 3 Yearly'!$B$199)+'Scope 3 Yearly'!BB74*'Scope 3 Yearly'!BB84+'Scope 3 Yearly'!BB78*'Scope 3 Yearly'!BB89)*'Yearly Methanol'!BB121/1000000</f>
        <v>0.52842618366485061</v>
      </c>
      <c r="BC25" s="2">
        <f>('Scope 3 Yearly'!$EE$190*'Scope 3 Yearly'!BC86*(1-'Scope 3 Yearly'!$B$199)+'Scope 3 Yearly'!BC74*'Scope 3 Yearly'!BC84+'Scope 3 Yearly'!BC78*'Scope 3 Yearly'!BC89)*'Yearly Methanol'!BC121/1000000</f>
        <v>0.43116283512241582</v>
      </c>
      <c r="BD25" s="2">
        <f>('Scope 3 Yearly'!$EE$190*'Scope 3 Yearly'!BD86*(1-'Scope 3 Yearly'!$B$199)+'Scope 3 Yearly'!BD74*'Scope 3 Yearly'!BD84+'Scope 3 Yearly'!BD78*'Scope 3 Yearly'!BD89)*'Yearly Methanol'!BD121/1000000</f>
        <v>0.3473201212278666</v>
      </c>
      <c r="BE25" s="2">
        <f>('Scope 3 Yearly'!$EE$190*'Scope 3 Yearly'!BE86*(1-'Scope 3 Yearly'!$B$199)+'Scope 3 Yearly'!BE74*'Scope 3 Yearly'!BE84+'Scope 3 Yearly'!BE78*'Scope 3 Yearly'!BE89)*'Yearly Methanol'!BE121/1000000</f>
        <v>0.275326272747833</v>
      </c>
      <c r="BF25" s="2">
        <f>('Scope 3 Yearly'!$EE$190*'Scope 3 Yearly'!BF86*(1-'Scope 3 Yearly'!$B$199)+'Scope 3 Yearly'!BF74*'Scope 3 Yearly'!BF84+'Scope 3 Yearly'!BF78*'Scope 3 Yearly'!BF89)*'Yearly Methanol'!BF121/1000000</f>
        <v>0.21876300208257859</v>
      </c>
      <c r="BG25" s="2">
        <f>('Scope 3 Yearly'!$EE$190*'Scope 3 Yearly'!BG86*(1-'Scope 3 Yearly'!$B$199)+'Scope 3 Yearly'!BG74*'Scope 3 Yearly'!BG84+'Scope 3 Yearly'!BG78*'Scope 3 Yearly'!BG89)*'Yearly Methanol'!BG121/1000000</f>
        <v>0.17558566055966582</v>
      </c>
      <c r="BH25" s="2">
        <f>('Scope 3 Yearly'!$EE$190*'Scope 3 Yearly'!BH86*(1-'Scope 3 Yearly'!$B$199)+'Scope 3 Yearly'!BH74*'Scope 3 Yearly'!BH84+'Scope 3 Yearly'!BH78*'Scope 3 Yearly'!BH89)*'Yearly Methanol'!BH121/1000000</f>
        <v>0.1431218575750004</v>
      </c>
      <c r="BI25" s="2">
        <f>('Scope 3 Yearly'!$EE$190*'Scope 3 Yearly'!BI86*(1-'Scope 3 Yearly'!$B$199)+'Scope 3 Yearly'!BI74*'Scope 3 Yearly'!BI84+'Scope 3 Yearly'!BI78*'Scope 3 Yearly'!BI89)*'Yearly Methanol'!BI121/1000000</f>
        <v>0.1189074407502928</v>
      </c>
      <c r="BJ25" s="2">
        <f>('Scope 3 Yearly'!$EE$190*'Scope 3 Yearly'!BJ86*(1-'Scope 3 Yearly'!$B$199)+'Scope 3 Yearly'!BJ74*'Scope 3 Yearly'!BJ84+'Scope 3 Yearly'!BJ78*'Scope 3 Yearly'!BJ89)*'Yearly Methanol'!BJ121/1000000</f>
        <v>0.10087684655567078</v>
      </c>
      <c r="BK25" s="2">
        <f>('Scope 3 Yearly'!$EE$190*'Scope 3 Yearly'!BK86*(1-'Scope 3 Yearly'!$B$199)+'Scope 3 Yearly'!BK74*'Scope 3 Yearly'!BK84+'Scope 3 Yearly'!BK78*'Scope 3 Yearly'!BK89)*'Yearly Methanol'!BK121/1000000</f>
        <v>8.7370917629546935E-2</v>
      </c>
      <c r="BL25" s="2">
        <f>('Scope 3 Yearly'!$EE$190*'Scope 3 Yearly'!BL86*(1-'Scope 3 Yearly'!$B$199)+'Scope 3 Yearly'!BL74*'Scope 3 Yearly'!BL84+'Scope 3 Yearly'!BL78*'Scope 3 Yearly'!BL89)*'Yearly Methanol'!BL121/1000000</f>
        <v>7.7127159024933875E-2</v>
      </c>
      <c r="BM25" s="2">
        <f>('Scope 3 Yearly'!$EE$190*'Scope 3 Yearly'!BM86*(1-'Scope 3 Yearly'!$B$199)+'Scope 3 Yearly'!BM74*'Scope 3 Yearly'!BM84+'Scope 3 Yearly'!BM78*'Scope 3 Yearly'!BM89)*'Yearly Methanol'!BM121/1000000</f>
        <v>6.9224264042476003E-2</v>
      </c>
      <c r="BN25" s="2">
        <f>('Scope 3 Yearly'!$EE$190*'Scope 3 Yearly'!BN86*(1-'Scope 3 Yearly'!$B$199)+'Scope 3 Yearly'!BN74*'Scope 3 Yearly'!BN84+'Scope 3 Yearly'!BN78*'Scope 3 Yearly'!BN89)*'Yearly Methanol'!BN121/1000000</f>
        <v>6.3018504384020152E-2</v>
      </c>
      <c r="BO25" s="2"/>
      <c r="BP25" s="2">
        <f>('Scope 3 Yearly'!$EE$190*'Scope 3 Yearly'!BP86*(1-'Scope 3 Yearly'!$B$199)+'Scope 3 Yearly'!BP74*'Scope 3 Yearly'!BP84+'Scope 3 Yearly'!BP78*'Scope 3 Yearly'!BP89)*'Yearly Methanol'!D5/1000000</f>
        <v>1.3039039190860375</v>
      </c>
      <c r="BQ25" s="2">
        <f>('Scope 3 Yearly'!$EE$190*'Scope 3 Yearly'!BQ86*(1-'Scope 3 Yearly'!$B$199)+'Scope 3 Yearly'!BQ74*'Scope 3 Yearly'!BQ84+'Scope 3 Yearly'!BQ78*'Scope 3 Yearly'!BQ89)*'Yearly Methanol'!E5/1000000</f>
        <v>1.2946577035280304</v>
      </c>
      <c r="BR25" s="2">
        <f>('Scope 3 Yearly'!$EE$190*'Scope 3 Yearly'!BR86*(1-'Scope 3 Yearly'!$B$199)+'Scope 3 Yearly'!BR74*'Scope 3 Yearly'!BR84+'Scope 3 Yearly'!BR78*'Scope 3 Yearly'!BR89)*'Yearly Methanol'!F5/1000000</f>
        <v>1.2853582707471691</v>
      </c>
      <c r="BS25" s="2">
        <f>('Scope 3 Yearly'!$EE$190*'Scope 3 Yearly'!BS86*(1-'Scope 3 Yearly'!$B$199)+'Scope 3 Yearly'!BS74*'Scope 3 Yearly'!BS84+'Scope 3 Yearly'!BS78*'Scope 3 Yearly'!BS89)*'Yearly Methanol'!G5/1000000</f>
        <v>1.276005172167898</v>
      </c>
      <c r="BT25" s="2">
        <f>('Scope 3 Yearly'!$EE$190*'Scope 3 Yearly'!BT86*(1-'Scope 3 Yearly'!$B$199)+'Scope 3 Yearly'!BT74*'Scope 3 Yearly'!BT84+'Scope 3 Yearly'!BT78*'Scope 3 Yearly'!BT89)*'Yearly Methanol'!H5/1000000</f>
        <v>1.2665979617593808</v>
      </c>
      <c r="BU25" s="2">
        <f>('Scope 3 Yearly'!$EE$190*'Scope 3 Yearly'!BU86*(1-'Scope 3 Yearly'!$B$199)+'Scope 3 Yearly'!BU74*'Scope 3 Yearly'!BU84+'Scope 3 Yearly'!BU78*'Scope 3 Yearly'!BU89)*'Yearly Methanol'!I5/1000000</f>
        <v>1.2571361962726482</v>
      </c>
      <c r="BV25" s="2">
        <f>('Scope 3 Yearly'!$EE$190*'Scope 3 Yearly'!BV86*(1-'Scope 3 Yearly'!$B$199)+'Scope 3 Yearly'!BV74*'Scope 3 Yearly'!BV84+'Scope 3 Yearly'!BV78*'Scope 3 Yearly'!BV89)*'Yearly Methanol'!J5/1000000</f>
        <v>1.2476194354860328</v>
      </c>
      <c r="BW25" s="2">
        <f>('Scope 3 Yearly'!$EE$190*'Scope 3 Yearly'!BW86*(1-'Scope 3 Yearly'!$B$199)+'Scope 3 Yearly'!BW74*'Scope 3 Yearly'!BW84+'Scope 3 Yearly'!BW78*'Scope 3 Yearly'!BW89)*'Yearly Methanol'!K5/1000000</f>
        <v>1.2380472424591589</v>
      </c>
      <c r="BX25" s="2">
        <f>('Scope 3 Yearly'!$EE$190*'Scope 3 Yearly'!BX86*(1-'Scope 3 Yearly'!$B$199)+'Scope 3 Yearly'!BX74*'Scope 3 Yearly'!BX84+'Scope 3 Yearly'!BX78*'Scope 3 Yearly'!BX89)*'Yearly Methanol'!L5/1000000</f>
        <v>1.2284191837957044</v>
      </c>
      <c r="BY25" s="2">
        <f>('Scope 3 Yearly'!$EE$190*'Scope 3 Yearly'!BY86*(1-'Scope 3 Yearly'!$B$199)+'Scope 3 Yearly'!BY74*'Scope 3 Yearly'!BY84+'Scope 3 Yearly'!BY78*'Scope 3 Yearly'!BY89)*'Yearly Methanol'!M5/1000000</f>
        <v>1.2187348299151941</v>
      </c>
      <c r="BZ25" s="2">
        <f>('Scope 3 Yearly'!$EE$190*'Scope 3 Yearly'!BZ86*(1-'Scope 3 Yearly'!$B$199)+'Scope 3 Yearly'!BZ74*'Scope 3 Yearly'!BZ84+'Scope 3 Yearly'!BZ78*'Scope 3 Yearly'!BZ89)*'Yearly Methanol'!N5/1000000</f>
        <v>1.208993755334083</v>
      </c>
      <c r="CA25" s="2">
        <f>('Scope 3 Yearly'!$EE$190*'Scope 3 Yearly'!CA86*(1-'Scope 3 Yearly'!$B$199)+'Scope 3 Yearly'!CA74*'Scope 3 Yearly'!CA84+'Scope 3 Yearly'!CA78*'Scope 3 Yearly'!CA89)*'Yearly Methanol'!O5/1000000</f>
        <v>1.1979383656622344</v>
      </c>
      <c r="CB25" s="2">
        <f>('Scope 3 Yearly'!$EE$190*'Scope 3 Yearly'!CB86*(1-'Scope 3 Yearly'!$B$199)+'Scope 3 Yearly'!CB74*'Scope 3 Yearly'!CB84+'Scope 3 Yearly'!CB78*'Scope 3 Yearly'!CB89)*'Yearly Methanol'!P5/1000000</f>
        <v>1.1868321592131594</v>
      </c>
      <c r="CC25" s="2">
        <f>('Scope 3 Yearly'!$EE$190*'Scope 3 Yearly'!CC86*(1-'Scope 3 Yearly'!$B$199)+'Scope 3 Yearly'!CC74*'Scope 3 Yearly'!CC84+'Scope 3 Yearly'!CC78*'Scope 3 Yearly'!CC89)*'Yearly Methanol'!Q5/1000000</f>
        <v>1.1756750224949568</v>
      </c>
      <c r="CD25" s="2">
        <f>('Scope 3 Yearly'!$EE$190*'Scope 3 Yearly'!CD86*(1-'Scope 3 Yearly'!$B$199)+'Scope 3 Yearly'!CD74*'Scope 3 Yearly'!CD84+'Scope 3 Yearly'!CD78*'Scope 3 Yearly'!CD89)*'Yearly Methanol'!R5/1000000</f>
        <v>1.1644668557955444</v>
      </c>
      <c r="CE25" s="2">
        <f>('Scope 3 Yearly'!$EE$190*'Scope 3 Yearly'!CE86*(1-'Scope 3 Yearly'!$B$199)+'Scope 3 Yearly'!CE74*'Scope 3 Yearly'!CE84+'Scope 3 Yearly'!CE78*'Scope 3 Yearly'!CE89)*'Yearly Methanol'!S5/1000000</f>
        <v>1.153207573724127</v>
      </c>
      <c r="CF25" s="2">
        <f>('Scope 3 Yearly'!$EE$190*'Scope 3 Yearly'!CF86*(1-'Scope 3 Yearly'!$B$199)+'Scope 3 Yearly'!CF74*'Scope 3 Yearly'!CF84+'Scope 3 Yearly'!CF78*'Scope 3 Yearly'!CF89)*'Yearly Methanol'!T5/1000000</f>
        <v>1.141118798088903</v>
      </c>
      <c r="CG25" s="2">
        <f>('Scope 3 Yearly'!$EE$190*'Scope 3 Yearly'!CG86*(1-'Scope 3 Yearly'!$B$199)+'Scope 3 Yearly'!CG74*'Scope 3 Yearly'!CG84+'Scope 3 Yearly'!CG78*'Scope 3 Yearly'!CG89)*'Yearly Methanol'!U5/1000000</f>
        <v>1.1289836660156085</v>
      </c>
      <c r="CH25" s="2">
        <f>('Scope 3 Yearly'!$EE$190*'Scope 3 Yearly'!CH86*(1-'Scope 3 Yearly'!$B$199)+'Scope 3 Yearly'!CH74*'Scope 3 Yearly'!CH84+'Scope 3 Yearly'!CH78*'Scope 3 Yearly'!CH89)*'Yearly Methanol'!V5/1000000</f>
        <v>1.1168023463172134</v>
      </c>
      <c r="CI25" s="2">
        <f>('Scope 3 Yearly'!$EE$190*'Scope 3 Yearly'!CI86*(1-'Scope 3 Yearly'!$B$199)+'Scope 3 Yearly'!CI74*'Scope 3 Yearly'!CI84+'Scope 3 Yearly'!CI78*'Scope 3 Yearly'!CI89)*'Yearly Methanol'!W5/1000000</f>
        <v>1.1045750303193094</v>
      </c>
      <c r="CJ25" s="2">
        <f>('Scope 3 Yearly'!$EE$190*'Scope 3 Yearly'!CJ86*(1-'Scope 3 Yearly'!$B$199)+'Scope 3 Yearly'!CJ74*'Scope 3 Yearly'!CJ84+'Scope 3 Yearly'!CJ78*'Scope 3 Yearly'!CJ89)*'Yearly Methanol'!X5/1000000</f>
        <v>1.0923019326309131</v>
      </c>
      <c r="CK25" s="2">
        <f>('Scope 3 Yearly'!$EE$190*'Scope 3 Yearly'!CK86*(1-'Scope 3 Yearly'!$B$199)+'Scope 3 Yearly'!CK74*'Scope 3 Yearly'!CK84+'Scope 3 Yearly'!CK78*'Scope 3 Yearly'!CK89)*'Yearly Methanol'!Y5/1000000</f>
        <v>1.0795907848345643</v>
      </c>
      <c r="CL25" s="2">
        <f>('Scope 3 Yearly'!$EE$190*'Scope 3 Yearly'!CL86*(1-'Scope 3 Yearly'!$B$199)+'Scope 3 Yearly'!CL74*'Scope 3 Yearly'!CL84+'Scope 3 Yearly'!CL78*'Scope 3 Yearly'!CL89)*'Yearly Methanol'!Z5/1000000</f>
        <v>1.0668372330783302</v>
      </c>
      <c r="CM25" s="2">
        <f>('Scope 3 Yearly'!$EE$190*'Scope 3 Yearly'!CM86*(1-'Scope 3 Yearly'!$B$199)+'Scope 3 Yearly'!CM74*'Scope 3 Yearly'!CM84+'Scope 3 Yearly'!CM78*'Scope 3 Yearly'!CM89)*'Yearly Methanol'!AA5/1000000</f>
        <v>1.0540416849732515</v>
      </c>
      <c r="CN25" s="2">
        <f>('Scope 3 Yearly'!$EE$190*'Scope 3 Yearly'!CN86*(1-'Scope 3 Yearly'!$B$199)+'Scope 3 Yearly'!CN74*'Scope 3 Yearly'!CN84+'Scope 3 Yearly'!CN78*'Scope 3 Yearly'!CN89)*'Yearly Methanol'!AB5/1000000</f>
        <v>1.0412045780346899</v>
      </c>
      <c r="CO25" s="2">
        <f>('Scope 3 Yearly'!$EE$190*'Scope 3 Yearly'!CO86*(1-'Scope 3 Yearly'!$B$199)+'Scope 3 Yearly'!CO74*'Scope 3 Yearly'!CO84+'Scope 3 Yearly'!CO78*'Scope 3 Yearly'!CO89)*'Yearly Methanol'!AC5/1000000</f>
        <v>1.0283263806488805</v>
      </c>
      <c r="CP25" s="2">
        <f>('Scope 3 Yearly'!$EE$190*'Scope 3 Yearly'!CP86*(1-'Scope 3 Yearly'!$B$199)+'Scope 3 Yearly'!CP74*'Scope 3 Yearly'!CP84+'Scope 3 Yearly'!CP78*'Scope 3 Yearly'!CP89)*'Yearly Methanol'!AD5/1000000</f>
        <v>1.0154075930659128</v>
      </c>
      <c r="CQ25" s="2">
        <f>('Scope 3 Yearly'!$EE$190*'Scope 3 Yearly'!CQ86*(1-'Scope 3 Yearly'!$B$199)+'Scope 3 Yearly'!CQ74*'Scope 3 Yearly'!CQ84+'Scope 3 Yearly'!CQ78*'Scope 3 Yearly'!CQ89)*'Yearly Methanol'!AE5/1000000</f>
        <v>1.002448748419793</v>
      </c>
      <c r="CR25" s="2">
        <f>('Scope 3 Yearly'!$EE$190*'Scope 3 Yearly'!CR86*(1-'Scope 3 Yearly'!$B$199)+'Scope 3 Yearly'!CR74*'Scope 3 Yearly'!CR84+'Scope 3 Yearly'!CR78*'Scope 3 Yearly'!CR89)*'Yearly Methanol'!AF5/1000000</f>
        <v>0.98945041377628029</v>
      </c>
      <c r="CS25" s="2">
        <f>('Scope 3 Yearly'!$EE$190*'Scope 3 Yearly'!CS86*(1-'Scope 3 Yearly'!$B$199)+'Scope 3 Yearly'!CS74*'Scope 3 Yearly'!CS84+'Scope 3 Yearly'!CS78*'Scope 3 Yearly'!CS89)*'Yearly Methanol'!AG5/1000000</f>
        <v>0.9764131912091889</v>
      </c>
      <c r="CT25" s="2">
        <f>('Scope 3 Yearly'!$EE$190*'Scope 3 Yearly'!CT86*(1-'Scope 3 Yearly'!$B$199)+'Scope 3 Yearly'!CT74*'Scope 3 Yearly'!CT84+'Scope 3 Yearly'!CT78*'Scope 3 Yearly'!CT89)*'Yearly Methanol'!AH5/1000000</f>
        <v>0.96333771890587916</v>
      </c>
      <c r="CV25" s="2">
        <f>('Scope 3 Yearly'!$EE$190*'Scope 3 Yearly'!CV86*(1-'Scope 3 Yearly'!$B$199)+'Scope 3 Yearly'!CV74*'Scope 3 Yearly'!CV84+'Scope 3 Yearly'!CV78*'Scope 3 Yearly'!CV89)*'Yearly Methanol'!D5/1000000</f>
        <v>1.3038538814281257</v>
      </c>
      <c r="CW25" s="2">
        <f>('Scope 3 Yearly'!$EE$190*'Scope 3 Yearly'!CW86*(1-'Scope 3 Yearly'!$B$199)+'Scope 3 Yearly'!CW74*'Scope 3 Yearly'!CW84+'Scope 3 Yearly'!CW78*'Scope 3 Yearly'!CW89)*'Yearly Methanol'!E5/1000000</f>
        <v>1.3135375516656238</v>
      </c>
      <c r="CX25" s="2">
        <f>('Scope 3 Yearly'!$EE$190*'Scope 3 Yearly'!CX86*(1-'Scope 3 Yearly'!$B$199)+'Scope 3 Yearly'!CX74*'Scope 3 Yearly'!CX84+'Scope 3 Yearly'!CX78*'Scope 3 Yearly'!CX89)*'Yearly Methanol'!F5/1000000</f>
        <v>1.3229007353001971</v>
      </c>
      <c r="CY25" s="2">
        <f>('Scope 3 Yearly'!$EE$190*'Scope 3 Yearly'!CY86*(1-'Scope 3 Yearly'!$B$199)+'Scope 3 Yearly'!CY74*'Scope 3 Yearly'!CY84+'Scope 3 Yearly'!CY78*'Scope 3 Yearly'!CY89)*'Yearly Methanol'!G5/1000000</f>
        <v>1.3318975346080313</v>
      </c>
      <c r="CZ25" s="2">
        <f>('Scope 3 Yearly'!$EE$190*'Scope 3 Yearly'!CZ86*(1-'Scope 3 Yearly'!$B$199)+'Scope 3 Yearly'!CZ74*'Scope 3 Yearly'!CZ84+'Scope 3 Yearly'!CZ78*'Scope 3 Yearly'!CZ89)*'Yearly Methanol'!H5/1000000</f>
        <v>1.3404440018290658</v>
      </c>
      <c r="DA25" s="2">
        <f>('Scope 3 Yearly'!$EE$190*'Scope 3 Yearly'!DA86*(1-'Scope 3 Yearly'!$B$199)+'Scope 3 Yearly'!DA74*'Scope 3 Yearly'!DA84+'Scope 3 Yearly'!DA78*'Scope 3 Yearly'!DA89)*'Yearly Methanol'!I5/1000000</f>
        <v>1.3483853938955646</v>
      </c>
      <c r="DB25" s="2">
        <f>('Scope 3 Yearly'!$EE$190*'Scope 3 Yearly'!DB86*(1-'Scope 3 Yearly'!$B$199)+'Scope 3 Yearly'!DB74*'Scope 3 Yearly'!DB84+'Scope 3 Yearly'!DB78*'Scope 3 Yearly'!DB89)*'Yearly Methanol'!J5/1000000</f>
        <v>1.3554374385176755</v>
      </c>
      <c r="DC25" s="2">
        <f>('Scope 3 Yearly'!$EE$190*'Scope 3 Yearly'!DC86*(1-'Scope 3 Yearly'!$B$199)+'Scope 3 Yearly'!DC74*'Scope 3 Yearly'!DC84+'Scope 3 Yearly'!DC78*'Scope 3 Yearly'!DC89)*'Yearly Methanol'!K5/1000000</f>
        <v>1.3610876113804071</v>
      </c>
      <c r="DD25" s="2">
        <f>('Scope 3 Yearly'!$EE$190*'Scope 3 Yearly'!DD86*(1-'Scope 3 Yearly'!$B$199)+'Scope 3 Yearly'!DD74*'Scope 3 Yearly'!DD84+'Scope 3 Yearly'!DD78*'Scope 3 Yearly'!DD89)*'Yearly Methanol'!L5/1000000</f>
        <v>1.3644359652653306</v>
      </c>
      <c r="DE25" s="2">
        <f>('Scope 3 Yearly'!$EE$190*'Scope 3 Yearly'!DE86*(1-'Scope 3 Yearly'!$B$199)+'Scope 3 Yearly'!DE74*'Scope 3 Yearly'!DE84+'Scope 3 Yearly'!DE78*'Scope 3 Yearly'!DE89)*'Yearly Methanol'!M5/1000000</f>
        <v>1.3639664781973146</v>
      </c>
      <c r="DF25" s="2">
        <f>('Scope 3 Yearly'!$EE$190*'Scope 3 Yearly'!DF86*(1-'Scope 3 Yearly'!$B$199)+'Scope 3 Yearly'!DF74*'Scope 3 Yearly'!DF84+'Scope 3 Yearly'!DF78*'Scope 3 Yearly'!DF89)*'Yearly Methanol'!N5/1000000</f>
        <v>1.3572728089357791</v>
      </c>
      <c r="DG25" s="2">
        <f>('Scope 3 Yearly'!$EE$190*'Scope 3 Yearly'!DG86*(1-'Scope 3 Yearly'!$B$199)+'Scope 3 Yearly'!DG74*'Scope 3 Yearly'!DG84+'Scope 3 Yearly'!DG78*'Scope 3 Yearly'!DG89)*'Yearly Methanol'!O5/1000000</f>
        <v>1.339345612753623</v>
      </c>
      <c r="DH25" s="2">
        <f>('Scope 3 Yearly'!$EE$190*'Scope 3 Yearly'!DH86*(1-'Scope 3 Yearly'!$B$199)+'Scope 3 Yearly'!DH74*'Scope 3 Yearly'!DH84+'Scope 3 Yearly'!DH78*'Scope 3 Yearly'!DH89)*'Yearly Methanol'!P5/1000000</f>
        <v>1.3070783658364942</v>
      </c>
      <c r="DI25" s="2">
        <f>('Scope 3 Yearly'!$EE$190*'Scope 3 Yearly'!DI86*(1-'Scope 3 Yearly'!$B$199)+'Scope 3 Yearly'!DI74*'Scope 3 Yearly'!DI84+'Scope 3 Yearly'!DI78*'Scope 3 Yearly'!DI89)*'Yearly Methanol'!Q5/1000000</f>
        <v>1.2555510170857274</v>
      </c>
      <c r="DJ25" s="2">
        <f>('Scope 3 Yearly'!$EE$190*'Scope 3 Yearly'!DJ86*(1-'Scope 3 Yearly'!$B$199)+'Scope 3 Yearly'!DJ74*'Scope 3 Yearly'!DJ84+'Scope 3 Yearly'!DJ78*'Scope 3 Yearly'!DJ89)*'Yearly Methanol'!R5/1000000</f>
        <v>1.1810187868067037</v>
      </c>
      <c r="DK25" s="2">
        <f>('Scope 3 Yearly'!$EE$190*'Scope 3 Yearly'!DK86*(1-'Scope 3 Yearly'!$B$199)+'Scope 3 Yearly'!DK74*'Scope 3 Yearly'!DK84+'Scope 3 Yearly'!DK78*'Scope 3 Yearly'!DK89)*'Yearly Methanol'!S5/1000000</f>
        <v>1.0828678530195313</v>
      </c>
      <c r="DL25" s="2">
        <f>('Scope 3 Yearly'!$EE$190*'Scope 3 Yearly'!DL86*(1-'Scope 3 Yearly'!$B$199)+'Scope 3 Yearly'!DL74*'Scope 3 Yearly'!DL84+'Scope 3 Yearly'!DL78*'Scope 3 Yearly'!DL89)*'Yearly Methanol'!T5/1000000</f>
        <v>0.96439134918052094</v>
      </c>
      <c r="DM25" s="2">
        <f>('Scope 3 Yearly'!$EE$190*'Scope 3 Yearly'!DM86*(1-'Scope 3 Yearly'!$B$199)+'Scope 3 Yearly'!DM74*'Scope 3 Yearly'!DM84+'Scope 3 Yearly'!DM78*'Scope 3 Yearly'!DM89)*'Yearly Methanol'!U5/1000000</f>
        <v>0.83463551263456015</v>
      </c>
      <c r="DN25" s="2">
        <f>('Scope 3 Yearly'!$EE$190*'Scope 3 Yearly'!DN86*(1-'Scope 3 Yearly'!$B$199)+'Scope 3 Yearly'!DN74*'Scope 3 Yearly'!DN84+'Scope 3 Yearly'!DN78*'Scope 3 Yearly'!DN89)*'Yearly Methanol'!V5/1000000</f>
        <v>0.70397569703539287</v>
      </c>
      <c r="DO25" s="2">
        <f>('Scope 3 Yearly'!$EE$190*'Scope 3 Yearly'!DO86*(1-'Scope 3 Yearly'!$B$199)+'Scope 3 Yearly'!DO74*'Scope 3 Yearly'!DO84+'Scope 3 Yearly'!DO78*'Scope 3 Yearly'!DO89)*'Yearly Methanol'!W5/1000000</f>
        <v>0.58184117394605128</v>
      </c>
      <c r="DP25" s="2">
        <f>('Scope 3 Yearly'!$EE$190*'Scope 3 Yearly'!DP86*(1-'Scope 3 Yearly'!$B$199)+'Scope 3 Yearly'!DP74*'Scope 3 Yearly'!DP84+'Scope 3 Yearly'!DP78*'Scope 3 Yearly'!DP89)*'Yearly Methanol'!X5/1000000</f>
        <v>0.47469667102150243</v>
      </c>
      <c r="DQ25" s="2">
        <f>('Scope 3 Yearly'!$EE$190*'Scope 3 Yearly'!DQ86*(1-'Scope 3 Yearly'!$B$199)+'Scope 3 Yearly'!DQ74*'Scope 3 Yearly'!DQ84+'Scope 3 Yearly'!DQ78*'Scope 3 Yearly'!DQ89)*'Yearly Methanol'!Y5/1000000</f>
        <v>0.38546885918138096</v>
      </c>
      <c r="DR25" s="2">
        <f>('Scope 3 Yearly'!$EE$190*'Scope 3 Yearly'!DR86*(1-'Scope 3 Yearly'!$B$199)+'Scope 3 Yearly'!DR74*'Scope 3 Yearly'!DR84+'Scope 3 Yearly'!DR78*'Scope 3 Yearly'!DR89)*'Yearly Methanol'!Z5/1000000</f>
        <v>0.31404748148365108</v>
      </c>
      <c r="DS25" s="2">
        <f>('Scope 3 Yearly'!$EE$190*'Scope 3 Yearly'!DS86*(1-'Scope 3 Yearly'!$B$199)+'Scope 3 Yearly'!DS74*'Scope 3 Yearly'!DS84+'Scope 3 Yearly'!DS78*'Scope 3 Yearly'!DS89)*'Yearly Methanol'!AA5/1000000</f>
        <v>0.25852971422237042</v>
      </c>
      <c r="DT25" s="2">
        <f>('Scope 3 Yearly'!$EE$190*'Scope 3 Yearly'!DT86*(1-'Scope 3 Yearly'!$B$199)+'Scope 3 Yearly'!DT74*'Scope 3 Yearly'!DT84+'Scope 3 Yearly'!DT78*'Scope 3 Yearly'!DT89)*'Yearly Methanol'!AB5/1000000</f>
        <v>0.21625635788960268</v>
      </c>
      <c r="DU25" s="2">
        <f>('Scope 3 Yearly'!$EE$190*'Scope 3 Yearly'!DU86*(1-'Scope 3 Yearly'!$B$199)+'Scope 3 Yearly'!DU74*'Scope 3 Yearly'!DU84+'Scope 3 Yearly'!DU78*'Scope 3 Yearly'!DU89)*'Yearly Methanol'!AC5/1000000</f>
        <v>0.18448294835375229</v>
      </c>
      <c r="DV25" s="2">
        <f>('Scope 3 Yearly'!$EE$190*'Scope 3 Yearly'!DV86*(1-'Scope 3 Yearly'!$B$199)+'Scope 3 Yearly'!DV74*'Scope 3 Yearly'!DV84+'Scope 3 Yearly'!DV78*'Scope 3 Yearly'!DV89)*'Yearly Methanol'!AD5/1000000</f>
        <v>0.16075837135469173</v>
      </c>
      <c r="DW25" s="2">
        <f>('Scope 3 Yearly'!$EE$190*'Scope 3 Yearly'!DW86*(1-'Scope 3 Yearly'!$B$199)+'Scope 3 Yearly'!DW74*'Scope 3 Yearly'!DW84+'Scope 3 Yearly'!DW78*'Scope 3 Yearly'!DW89)*'Yearly Methanol'!AE5/1000000</f>
        <v>0.14306243664492616</v>
      </c>
      <c r="DX25" s="2">
        <f>('Scope 3 Yearly'!$EE$190*'Scope 3 Yearly'!DX86*(1-'Scope 3 Yearly'!$B$199)+'Scope 3 Yearly'!DX74*'Scope 3 Yearly'!DX84+'Scope 3 Yearly'!DX78*'Scope 3 Yearly'!DX89)*'Yearly Methanol'!AF5/1000000</f>
        <v>0.12979113727335972</v>
      </c>
      <c r="DY25" s="2">
        <f>('Scope 3 Yearly'!$EE$190*'Scope 3 Yearly'!DY86*(1-'Scope 3 Yearly'!$B$199)+'Scope 3 Yearly'!DY74*'Scope 3 Yearly'!DY84+'Scope 3 Yearly'!DY78*'Scope 3 Yearly'!DY89)*'Yearly Methanol'!AG5/1000000</f>
        <v>0.11973603915184104</v>
      </c>
      <c r="DZ25" s="2">
        <f>('Scope 3 Yearly'!$EE$190*'Scope 3 Yearly'!DZ86*(1-'Scope 3 Yearly'!$B$199)+'Scope 3 Yearly'!DZ74*'Scope 3 Yearly'!DZ84+'Scope 3 Yearly'!DZ78*'Scope 3 Yearly'!DZ89)*'Yearly Methanol'!AH5/1000000</f>
        <v>0.11202334210515923</v>
      </c>
    </row>
    <row r="26" spans="1:165">
      <c r="A26" t="s">
        <v>89</v>
      </c>
      <c r="C26" s="5" t="s">
        <v>269</v>
      </c>
      <c r="D26" s="2">
        <f>('Scope 3 Yearly'!$EE$191*'Scope 3 Yearly'!D109*(1-'Scope 3 Yearly'!$B$199)+'Scope 3 Yearly'!D97*'Scope 3 Yearly'!D107+'Scope 3 Yearly'!D101*'Scope 3 Yearly'!D112)*'Yearly BTX'!BP122/1000000</f>
        <v>4.5909248735218888</v>
      </c>
      <c r="E26" s="2">
        <f>('Scope 3 Yearly'!$EE$191*'Scope 3 Yearly'!E109*(1-'Scope 3 Yearly'!$B$199)+'Scope 3 Yearly'!E97*'Scope 3 Yearly'!E107+'Scope 3 Yearly'!E101*'Scope 3 Yearly'!E112)*'Yearly BTX'!BQ122/1000000</f>
        <v>4.5198595162991788</v>
      </c>
      <c r="F26" s="2">
        <f>('Scope 3 Yearly'!$EE$191*'Scope 3 Yearly'!F109*(1-'Scope 3 Yearly'!$B$199)+'Scope 3 Yearly'!F97*'Scope 3 Yearly'!F107+'Scope 3 Yearly'!F101*'Scope 3 Yearly'!F112)*'Yearly BTX'!BR122/1000000</f>
        <v>4.4479057782648832</v>
      </c>
      <c r="G26" s="2">
        <f>('Scope 3 Yearly'!$EE$191*'Scope 3 Yearly'!G109*(1-'Scope 3 Yearly'!$B$199)+'Scope 3 Yearly'!G97*'Scope 3 Yearly'!G107+'Scope 3 Yearly'!G101*'Scope 3 Yearly'!G112)*'Yearly BTX'!BS122/1000000</f>
        <v>4.3742962588604346</v>
      </c>
      <c r="H26" s="2">
        <f>('Scope 3 Yearly'!$EE$191*'Scope 3 Yearly'!H109*(1-'Scope 3 Yearly'!$B$199)+'Scope 3 Yearly'!H97*'Scope 3 Yearly'!H107+'Scope 3 Yearly'!H101*'Scope 3 Yearly'!H112)*'Yearly BTX'!BT122/1000000</f>
        <v>4.2995846398372457</v>
      </c>
      <c r="I26" s="2">
        <f>('Scope 3 Yearly'!$EE$191*'Scope 3 Yearly'!I109*(1-'Scope 3 Yearly'!$B$199)+'Scope 3 Yearly'!I97*'Scope 3 Yearly'!I107+'Scope 3 Yearly'!I101*'Scope 3 Yearly'!I112)*'Yearly BTX'!BU122/1000000</f>
        <v>4.2192315370601623</v>
      </c>
      <c r="J26" s="2">
        <f>('Scope 3 Yearly'!$EE$191*'Scope 3 Yearly'!J109*(1-'Scope 3 Yearly'!$B$199)+'Scope 3 Yearly'!J97*'Scope 3 Yearly'!J107+'Scope 3 Yearly'!J101*'Scope 3 Yearly'!J112)*'Yearly BTX'!BV122/1000000</f>
        <v>4.1367492418477907</v>
      </c>
      <c r="K26" s="2">
        <f>('Scope 3 Yearly'!$EE$191*'Scope 3 Yearly'!K109*(1-'Scope 3 Yearly'!$B$199)+'Scope 3 Yearly'!K97*'Scope 3 Yearly'!K107+'Scope 3 Yearly'!K101*'Scope 3 Yearly'!K112)*'Yearly BTX'!BW122/1000000</f>
        <v>4.0508641269828463</v>
      </c>
      <c r="L26" s="2">
        <f>('Scope 3 Yearly'!$EE$191*'Scope 3 Yearly'!L109*(1-'Scope 3 Yearly'!$B$199)+'Scope 3 Yearly'!L97*'Scope 3 Yearly'!L107+'Scope 3 Yearly'!L101*'Scope 3 Yearly'!L112)*'Yearly BTX'!BX122/1000000</f>
        <v>3.9592708656432198</v>
      </c>
      <c r="M26" s="2">
        <f>('Scope 3 Yearly'!$EE$191*'Scope 3 Yearly'!M109*(1-'Scope 3 Yearly'!$B$199)+'Scope 3 Yearly'!M97*'Scope 3 Yearly'!M107+'Scope 3 Yearly'!M101*'Scope 3 Yearly'!M112)*'Yearly BTX'!BY122/1000000</f>
        <v>3.8581517054562564</v>
      </c>
      <c r="N26" s="2">
        <f>('Scope 3 Yearly'!$EE$191*'Scope 3 Yearly'!N109*(1-'Scope 3 Yearly'!$B$199)+'Scope 3 Yearly'!N97*'Scope 3 Yearly'!N107+'Scope 3 Yearly'!N101*'Scope 3 Yearly'!N112)*'Yearly BTX'!BZ122/1000000</f>
        <v>3.741633550908432</v>
      </c>
      <c r="O26" s="2">
        <f>('Scope 3 Yearly'!$EE$191*'Scope 3 Yearly'!O109*(1-'Scope 3 Yearly'!$B$199)+'Scope 3 Yearly'!O97*'Scope 3 Yearly'!O107+'Scope 3 Yearly'!O101*'Scope 3 Yearly'!O112)*'Yearly BTX'!CA122/1000000</f>
        <v>3.5804868606863525</v>
      </c>
      <c r="P26" s="2">
        <f>('Scope 3 Yearly'!$EE$191*'Scope 3 Yearly'!P109*(1-'Scope 3 Yearly'!$B$199)+'Scope 3 Yearly'!P97*'Scope 3 Yearly'!P107+'Scope 3 Yearly'!P101*'Scope 3 Yearly'!P112)*'Yearly BTX'!CB122/1000000</f>
        <v>3.4031678666430443</v>
      </c>
      <c r="Q26" s="2">
        <f>('Scope 3 Yearly'!$EE$191*'Scope 3 Yearly'!Q109*(1-'Scope 3 Yearly'!$B$199)+'Scope 3 Yearly'!Q97*'Scope 3 Yearly'!Q107+'Scope 3 Yearly'!Q101*'Scope 3 Yearly'!Q112)*'Yearly BTX'!CC122/1000000</f>
        <v>3.1832269281564085</v>
      </c>
      <c r="R26" s="2">
        <f>('Scope 3 Yearly'!$EE$191*'Scope 3 Yearly'!R109*(1-'Scope 3 Yearly'!$B$199)+'Scope 3 Yearly'!R97*'Scope 3 Yearly'!R107+'Scope 3 Yearly'!R101*'Scope 3 Yearly'!R112)*'Yearly BTX'!CD122/1000000</f>
        <v>2.9147414742892273</v>
      </c>
      <c r="S26" s="2">
        <f>('Scope 3 Yearly'!$EE$191*'Scope 3 Yearly'!S109*(1-'Scope 3 Yearly'!$B$199)+'Scope 3 Yearly'!S97*'Scope 3 Yearly'!S107+'Scope 3 Yearly'!S101*'Scope 3 Yearly'!S112)*'Yearly BTX'!CE122/1000000</f>
        <v>2.6004922680674989</v>
      </c>
      <c r="T26" s="2">
        <f>('Scope 3 Yearly'!$EE$191*'Scope 3 Yearly'!T109*(1-'Scope 3 Yearly'!$B$199)+'Scope 3 Yearly'!T97*'Scope 3 Yearly'!T107+'Scope 3 Yearly'!T101*'Scope 3 Yearly'!T112)*'Yearly BTX'!CF122/1000000</f>
        <v>2.2517457414420767</v>
      </c>
      <c r="U26" s="2">
        <f>('Scope 3 Yearly'!$EE$191*'Scope 3 Yearly'!U109*(1-'Scope 3 Yearly'!$B$199)+'Scope 3 Yearly'!U97*'Scope 3 Yearly'!U107+'Scope 3 Yearly'!U101*'Scope 3 Yearly'!U112)*'Yearly BTX'!CG122/1000000</f>
        <v>1.8932629657909104</v>
      </c>
      <c r="V26" s="2">
        <f>('Scope 3 Yearly'!$EE$191*'Scope 3 Yearly'!V109*(1-'Scope 3 Yearly'!$B$199)+'Scope 3 Yearly'!V97*'Scope 3 Yearly'!V107+'Scope 3 Yearly'!V101*'Scope 3 Yearly'!V112)*'Yearly BTX'!CH122/1000000</f>
        <v>1.549738167156778</v>
      </c>
      <c r="W26" s="2">
        <f>('Scope 3 Yearly'!$EE$191*'Scope 3 Yearly'!W109*(1-'Scope 3 Yearly'!$B$199)+'Scope 3 Yearly'!W97*'Scope 3 Yearly'!W107+'Scope 3 Yearly'!W101*'Scope 3 Yearly'!W112)*'Yearly BTX'!CI122/1000000</f>
        <v>1.2412769514515805</v>
      </c>
      <c r="X26" s="2">
        <f>('Scope 3 Yearly'!$EE$191*'Scope 3 Yearly'!X109*(1-'Scope 3 Yearly'!$B$199)+'Scope 3 Yearly'!X97*'Scope 3 Yearly'!X107+'Scope 3 Yearly'!X101*'Scope 3 Yearly'!X112)*'Yearly BTX'!CJ122/1000000</f>
        <v>0.97964815191853072</v>
      </c>
      <c r="Y26" s="2">
        <f>('Scope 3 Yearly'!$EE$191*'Scope 3 Yearly'!Y109*(1-'Scope 3 Yearly'!$B$199)+'Scope 3 Yearly'!Y97*'Scope 3 Yearly'!Y107+'Scope 3 Yearly'!Y101*'Scope 3 Yearly'!Y112)*'Yearly BTX'!CK122/1000000</f>
        <v>0.7586827356919349</v>
      </c>
      <c r="Z26" s="2">
        <f>('Scope 3 Yearly'!$EE$191*'Scope 3 Yearly'!Z109*(1-'Scope 3 Yearly'!$B$199)+'Scope 3 Yearly'!Z97*'Scope 3 Yearly'!Z107+'Scope 3 Yearly'!Z101*'Scope 3 Yearly'!Z112)*'Yearly BTX'!CL122/1000000</f>
        <v>0.58747669565197014</v>
      </c>
      <c r="AA26" s="2">
        <f>('Scope 3 Yearly'!$EE$191*'Scope 3 Yearly'!AA109*(1-'Scope 3 Yearly'!$B$199)+'Scope 3 Yearly'!AA97*'Scope 3 Yearly'!AA107+'Scope 3 Yearly'!AA101*'Scope 3 Yearly'!AA112)*'Yearly BTX'!CM122/1000000</f>
        <v>0.45843844381424875</v>
      </c>
      <c r="AB26" s="2">
        <f>('Scope 3 Yearly'!$EE$191*'Scope 3 Yearly'!AB109*(1-'Scope 3 Yearly'!$B$199)+'Scope 3 Yearly'!AB97*'Scope 3 Yearly'!AB107+'Scope 3 Yearly'!AB101*'Scope 3 Yearly'!AB112)*'Yearly BTX'!CN122/1000000</f>
        <v>0.36265293598042514</v>
      </c>
      <c r="AC26" s="2">
        <f>('Scope 3 Yearly'!$EE$191*'Scope 3 Yearly'!AC109*(1-'Scope 3 Yearly'!$B$199)+'Scope 3 Yearly'!AC97*'Scope 3 Yearly'!AC107+'Scope 3 Yearly'!AC101*'Scope 3 Yearly'!AC112)*'Yearly BTX'!CO122/1000000</f>
        <v>0.29207329373278607</v>
      </c>
      <c r="AD26" s="2">
        <f>('Scope 3 Yearly'!$EE$191*'Scope 3 Yearly'!AD109*(1-'Scope 3 Yearly'!$B$199)+'Scope 3 Yearly'!AD97*'Scope 3 Yearly'!AD107+'Scope 3 Yearly'!AD101*'Scope 3 Yearly'!AD112)*'Yearly BTX'!CP122/1000000</f>
        <v>0.23992838640725875</v>
      </c>
      <c r="AE26" s="2">
        <f>('Scope 3 Yearly'!$EE$191*'Scope 3 Yearly'!AE109*(1-'Scope 3 Yearly'!$B$199)+'Scope 3 Yearly'!AE97*'Scope 3 Yearly'!AE107+'Scope 3 Yearly'!AE101*'Scope 3 Yearly'!AE112)*'Yearly BTX'!CQ122/1000000</f>
        <v>0.20123809003755042</v>
      </c>
      <c r="AF26" s="2">
        <f>('Scope 3 Yearly'!$EE$191*'Scope 3 Yearly'!AF109*(1-'Scope 3 Yearly'!$B$199)+'Scope 3 Yearly'!AF97*'Scope 3 Yearly'!AF107+'Scope 3 Yearly'!AF101*'Scope 3 Yearly'!AF112)*'Yearly BTX'!CR122/1000000</f>
        <v>0.17214259520191033</v>
      </c>
      <c r="AG26" s="2">
        <f>('Scope 3 Yearly'!$EE$191*'Scope 3 Yearly'!AG109*(1-'Scope 3 Yearly'!$B$199)+'Scope 3 Yearly'!AG97*'Scope 3 Yearly'!AG107+'Scope 3 Yearly'!AG101*'Scope 3 Yearly'!AG112)*'Yearly BTX'!CS122/1000000</f>
        <v>0.14984464502983072</v>
      </c>
      <c r="AH26" s="2">
        <f>('Scope 3 Yearly'!$EE$191*'Scope 3 Yearly'!AH109*(1-'Scope 3 Yearly'!$B$199)+'Scope 3 Yearly'!AH97*'Scope 3 Yearly'!AH107+'Scope 3 Yearly'!AH101*'Scope 3 Yearly'!AH112)*'Yearly BTX'!CT122/1000000</f>
        <v>0.13241556294172471</v>
      </c>
      <c r="AI26" s="2"/>
      <c r="AJ26" s="2">
        <f>('Scope 3 Yearly'!$EE$191*'Scope 3 Yearly'!AJ109*(1-'Scope 3 Yearly'!$B$199)+'Scope 3 Yearly'!AJ97*'Scope 3 Yearly'!AJ107+'Scope 3 Yearly'!AJ101*'Scope 3 Yearly'!AJ112)*'Yearly BTX'!FH122/1000000</f>
        <v>4.5909264240216539</v>
      </c>
      <c r="AK26" s="2">
        <f>('Scope 3 Yearly'!$EE$191*'Scope 3 Yearly'!AK109*(1-'Scope 3 Yearly'!$B$199)+'Scope 3 Yearly'!AK97*'Scope 3 Yearly'!AK107+'Scope 3 Yearly'!AK101*'Scope 3 Yearly'!AK112)*'Yearly BTX'!FI122/1000000</f>
        <v>4.5469801960380316</v>
      </c>
      <c r="AL26" s="2">
        <f>('Scope 3 Yearly'!$EE$191*'Scope 3 Yearly'!AL109*(1-'Scope 3 Yearly'!$B$199)+'Scope 3 Yearly'!AL97*'Scope 3 Yearly'!AL107+'Scope 3 Yearly'!AL101*'Scope 3 Yearly'!AL112)*'Yearly BTX'!FJ122/1000000</f>
        <v>4.50226486822051</v>
      </c>
      <c r="AM26" s="2">
        <f>('Scope 3 Yearly'!$EE$191*'Scope 3 Yearly'!AM109*(1-'Scope 3 Yearly'!$B$199)+'Scope 3 Yearly'!AM97*'Scope 3 Yearly'!AM107+'Scope 3 Yearly'!AM101*'Scope 3 Yearly'!AM112)*'Yearly BTX'!FK122/1000000</f>
        <v>4.4559547846696335</v>
      </c>
      <c r="AN26" s="2">
        <f>('Scope 3 Yearly'!$EE$191*'Scope 3 Yearly'!AN109*(1-'Scope 3 Yearly'!$B$199)+'Scope 3 Yearly'!AN97*'Scope 3 Yearly'!AN107+'Scope 3 Yearly'!AN101*'Scope 3 Yearly'!AN112)*'Yearly BTX'!FL122/1000000</f>
        <v>4.4085937821324857</v>
      </c>
      <c r="AO26" s="2">
        <f>('Scope 3 Yearly'!$EE$191*'Scope 3 Yearly'!AO109*(1-'Scope 3 Yearly'!$B$199)+'Scope 3 Yearly'!AO97*'Scope 3 Yearly'!AO107+'Scope 3 Yearly'!AO101*'Scope 3 Yearly'!AO112)*'Yearly BTX'!FM122/1000000</f>
        <v>4.3555264726375782</v>
      </c>
      <c r="AP26" s="2">
        <f>('Scope 3 Yearly'!$EE$191*'Scope 3 Yearly'!AP109*(1-'Scope 3 Yearly'!$B$199)+'Scope 3 Yearly'!AP97*'Scope 3 Yearly'!AP107+'Scope 3 Yearly'!AP101*'Scope 3 Yearly'!AP112)*'Yearly BTX'!FN122/1000000</f>
        <v>4.3021146307654607</v>
      </c>
      <c r="AQ26" s="2">
        <f>('Scope 3 Yearly'!$EE$191*'Scope 3 Yearly'!AQ109*(1-'Scope 3 Yearly'!$B$199)+'Scope 3 Yearly'!AQ97*'Scope 3 Yearly'!AQ107+'Scope 3 Yearly'!AQ101*'Scope 3 Yearly'!AQ112)*'Yearly BTX'!FO122/1000000</f>
        <v>4.2453715551845441</v>
      </c>
      <c r="AR26" s="2">
        <f>('Scope 3 Yearly'!$EE$191*'Scope 3 Yearly'!AR109*(1-'Scope 3 Yearly'!$B$199)+'Scope 3 Yearly'!AR97*'Scope 3 Yearly'!AR107+'Scope 3 Yearly'!AR101*'Scope 3 Yearly'!AR112)*'Yearly BTX'!FP122/1000000</f>
        <v>4.1827780692588394</v>
      </c>
      <c r="AS26" s="2">
        <f>('Scope 3 Yearly'!$EE$191*'Scope 3 Yearly'!AS109*(1-'Scope 3 Yearly'!$B$199)+'Scope 3 Yearly'!AS97*'Scope 3 Yearly'!AS107+'Scope 3 Yearly'!AS101*'Scope 3 Yearly'!AS112)*'Yearly BTX'!FQ122/1000000</f>
        <v>4.1101175526613192</v>
      </c>
      <c r="AT26" s="2">
        <f>('Scope 3 Yearly'!$EE$191*'Scope 3 Yearly'!AT109*(1-'Scope 3 Yearly'!$B$199)+'Scope 3 Yearly'!AT97*'Scope 3 Yearly'!AT107+'Scope 3 Yearly'!AT101*'Scope 3 Yearly'!AT112)*'Yearly BTX'!FR122/1000000</f>
        <v>4.0208096546120515</v>
      </c>
      <c r="AU26" s="2">
        <f>('Scope 3 Yearly'!$EE$191*'Scope 3 Yearly'!AU109*(1-'Scope 3 Yearly'!$B$199)+'Scope 3 Yearly'!AU97*'Scope 3 Yearly'!AU107+'Scope 3 Yearly'!AU101*'Scope 3 Yearly'!AU112)*'Yearly BTX'!FS122/1000000</f>
        <v>3.8906523374174342</v>
      </c>
      <c r="AV26" s="2">
        <f>('Scope 3 Yearly'!$EE$191*'Scope 3 Yearly'!AV109*(1-'Scope 3 Yearly'!$B$199)+'Scope 3 Yearly'!AV97*'Scope 3 Yearly'!AV107+'Scope 3 Yearly'!AV101*'Scope 3 Yearly'!AV112)*'Yearly BTX'!FT122/1000000</f>
        <v>3.7388087969543524</v>
      </c>
      <c r="AW26" s="2">
        <f>('Scope 3 Yearly'!$EE$191*'Scope 3 Yearly'!AW109*(1-'Scope 3 Yearly'!$B$199)+'Scope 3 Yearly'!AW97*'Scope 3 Yearly'!AW107+'Scope 3 Yearly'!AW101*'Scope 3 Yearly'!AW112)*'Yearly BTX'!FU122/1000000</f>
        <v>3.5378692255924959</v>
      </c>
      <c r="AX26" s="2">
        <f>('Scope 3 Yearly'!$EE$191*'Scope 3 Yearly'!AX109*(1-'Scope 3 Yearly'!$B$199)+'Scope 3 Yearly'!AX97*'Scope 3 Yearly'!AX107+'Scope 3 Yearly'!AX101*'Scope 3 Yearly'!AX112)*'Yearly BTX'!FV122/1000000</f>
        <v>3.2787510548119734</v>
      </c>
      <c r="AY26" s="2">
        <f>('Scope 3 Yearly'!$EE$191*'Scope 3 Yearly'!AY109*(1-'Scope 3 Yearly'!$B$199)+'Scope 3 Yearly'!AY97*'Scope 3 Yearly'!AY107+'Scope 3 Yearly'!AY101*'Scope 3 Yearly'!AY112)*'Yearly BTX'!FW122/1000000</f>
        <v>2.9620959255476844</v>
      </c>
      <c r="AZ26" s="2">
        <f>('Scope 3 Yearly'!$EE$191*'Scope 3 Yearly'!AZ109*(1-'Scope 3 Yearly'!$B$199)+'Scope 3 Yearly'!AZ97*'Scope 3 Yearly'!AZ107+'Scope 3 Yearly'!AZ101*'Scope 3 Yearly'!AZ112)*'Yearly BTX'!FX122/1000000</f>
        <v>2.5982111936017693</v>
      </c>
      <c r="BA26" s="2">
        <f>('Scope 3 Yearly'!$EE$191*'Scope 3 Yearly'!BA109*(1-'Scope 3 Yearly'!$B$199)+'Scope 3 Yearly'!BA97*'Scope 3 Yearly'!BA107+'Scope 3 Yearly'!BA101*'Scope 3 Yearly'!BA112)*'Yearly BTX'!FY122/1000000</f>
        <v>2.2139241571192483</v>
      </c>
      <c r="BB26" s="2">
        <f>('Scope 3 Yearly'!$EE$191*'Scope 3 Yearly'!BB109*(1-'Scope 3 Yearly'!$B$199)+'Scope 3 Yearly'!BB97*'Scope 3 Yearly'!BB107+'Scope 3 Yearly'!BB101*'Scope 3 Yearly'!BB112)*'Yearly BTX'!FZ122/1000000</f>
        <v>1.8373528467662936</v>
      </c>
      <c r="BC26" s="2">
        <f>('Scope 3 Yearly'!$EE$191*'Scope 3 Yearly'!BC109*(1-'Scope 3 Yearly'!$B$199)+'Scope 3 Yearly'!BC97*'Scope 3 Yearly'!BC107+'Scope 3 Yearly'!BC101*'Scope 3 Yearly'!BC112)*'Yearly BTX'!GA122/1000000</f>
        <v>1.4927571060038538</v>
      </c>
      <c r="BD26" s="2">
        <f>('Scope 3 Yearly'!$EE$191*'Scope 3 Yearly'!BD109*(1-'Scope 3 Yearly'!$B$199)+'Scope 3 Yearly'!BD97*'Scope 3 Yearly'!BD107+'Scope 3 Yearly'!BD101*'Scope 3 Yearly'!BD112)*'Yearly BTX'!GB122/1000000</f>
        <v>1.1956630738460956</v>
      </c>
      <c r="BE26" s="2">
        <f>('Scope 3 Yearly'!$EE$191*'Scope 3 Yearly'!BE109*(1-'Scope 3 Yearly'!$B$199)+'Scope 3 Yearly'!BE97*'Scope 3 Yearly'!BE107+'Scope 3 Yearly'!BE101*'Scope 3 Yearly'!BE112)*'Yearly BTX'!GC122/1000000</f>
        <v>0.94240891707888186</v>
      </c>
      <c r="BF26" s="2">
        <f>('Scope 3 Yearly'!$EE$191*'Scope 3 Yearly'!BF109*(1-'Scope 3 Yearly'!$B$199)+'Scope 3 Yearly'!BF97*'Scope 3 Yearly'!BF107+'Scope 3 Yearly'!BF101*'Scope 3 Yearly'!BF112)*'Yearly BTX'!GD122/1000000</f>
        <v>0.74346570180624427</v>
      </c>
      <c r="BG26" s="2">
        <f>('Scope 3 Yearly'!$EE$191*'Scope 3 Yearly'!BG109*(1-'Scope 3 Yearly'!$B$199)+'Scope 3 Yearly'!BG97*'Scope 3 Yearly'!BG107+'Scope 3 Yearly'!BG101*'Scope 3 Yearly'!BG112)*'Yearly BTX'!GE122/1000000</f>
        <v>0.59187889696237128</v>
      </c>
      <c r="BH26" s="2">
        <f>('Scope 3 Yearly'!$EE$191*'Scope 3 Yearly'!BH109*(1-'Scope 3 Yearly'!$B$199)+'Scope 3 Yearly'!BH97*'Scope 3 Yearly'!BH107+'Scope 3 Yearly'!BH101*'Scope 3 Yearly'!BH112)*'Yearly BTX'!GF122/1000000</f>
        <v>0.47831959377340733</v>
      </c>
      <c r="BI26" s="2">
        <f>('Scope 3 Yearly'!$EE$191*'Scope 3 Yearly'!BI109*(1-'Scope 3 Yearly'!$B$199)+'Scope 3 Yearly'!BI97*'Scope 3 Yearly'!BI107+'Scope 3 Yearly'!BI101*'Scope 3 Yearly'!BI112)*'Yearly BTX'!GG122/1000000</f>
        <v>0.39411867783906113</v>
      </c>
      <c r="BJ26" s="2">
        <f>('Scope 3 Yearly'!$EE$191*'Scope 3 Yearly'!BJ109*(1-'Scope 3 Yearly'!$B$199)+'Scope 3 Yearly'!BJ97*'Scope 3 Yearly'!BJ107+'Scope 3 Yearly'!BJ101*'Scope 3 Yearly'!BJ112)*'Yearly BTX'!GH122/1000000</f>
        <v>0.33181876274708649</v>
      </c>
      <c r="BK26" s="2">
        <f>('Scope 3 Yearly'!$EE$191*'Scope 3 Yearly'!BK109*(1-'Scope 3 Yearly'!$B$199)+'Scope 3 Yearly'!BK97*'Scope 3 Yearly'!BK107+'Scope 3 Yearly'!BK101*'Scope 3 Yearly'!BK112)*'Yearly BTX'!GI122/1000000</f>
        <v>0.28572292730860843</v>
      </c>
      <c r="BL26" s="2">
        <f>('Scope 3 Yearly'!$EE$191*'Scope 3 Yearly'!BL109*(1-'Scope 3 Yearly'!$B$199)+'Scope 3 Yearly'!BL97*'Scope 3 Yearly'!BL107+'Scope 3 Yearly'!BL101*'Scope 3 Yearly'!BL112)*'Yearly BTX'!GJ122/1000000</f>
        <v>0.25132181825344641</v>
      </c>
      <c r="BM26" s="2">
        <f>('Scope 3 Yearly'!$EE$191*'Scope 3 Yearly'!BM109*(1-'Scope 3 Yearly'!$B$199)+'Scope 3 Yearly'!BM97*'Scope 3 Yearly'!BM107+'Scope 3 Yearly'!BM101*'Scope 3 Yearly'!BM112)*'Yearly BTX'!GK122/1000000</f>
        <v>0.22531290578133953</v>
      </c>
      <c r="BN26" s="2">
        <f>('Scope 3 Yearly'!$EE$191*'Scope 3 Yearly'!BN109*(1-'Scope 3 Yearly'!$B$199)+'Scope 3 Yearly'!BN97*'Scope 3 Yearly'!BN107+'Scope 3 Yearly'!BN101*'Scope 3 Yearly'!BN112)*'Yearly BTX'!GL122/1000000</f>
        <v>0.20537513907419319</v>
      </c>
      <c r="BO26" s="2"/>
      <c r="BP26" s="2">
        <f>('Scope 3 Yearly'!$EE$191*'Scope 3 Yearly'!BP109*(1-'Scope 3 Yearly'!$B$199)+'Scope 3 Yearly'!BP97*'Scope 3 Yearly'!BP107+'Scope 3 Yearly'!BP101*'Scope 3 Yearly'!BP112)*'Yearly BTX'!FH5/1000000</f>
        <v>4.5911093623632828</v>
      </c>
      <c r="BQ26" s="2">
        <f>('Scope 3 Yearly'!$EE$191*'Scope 3 Yearly'!BQ109*(1-'Scope 3 Yearly'!$B$199)+'Scope 3 Yearly'!BQ97*'Scope 3 Yearly'!BQ107+'Scope 3 Yearly'!BQ101*'Scope 3 Yearly'!BQ112)*'Yearly BTX'!FI5/1000000</f>
        <v>4.5686986196089769</v>
      </c>
      <c r="BR26" s="2">
        <f>('Scope 3 Yearly'!$EE$191*'Scope 3 Yearly'!BR109*(1-'Scope 3 Yearly'!$B$199)+'Scope 3 Yearly'!BR97*'Scope 3 Yearly'!BR107+'Scope 3 Yearly'!BR101*'Scope 3 Yearly'!BR112)*'Yearly BTX'!FJ5/1000000</f>
        <v>4.5461246364694752</v>
      </c>
      <c r="BS26" s="2">
        <f>('Scope 3 Yearly'!$EE$191*'Scope 3 Yearly'!BS109*(1-'Scope 3 Yearly'!$B$199)+'Scope 3 Yearly'!BS97*'Scope 3 Yearly'!BS107+'Scope 3 Yearly'!BS101*'Scope 3 Yearly'!BS112)*'Yearly BTX'!FK5/1000000</f>
        <v>4.523383271857206</v>
      </c>
      <c r="BT26" s="2">
        <f>('Scope 3 Yearly'!$EE$191*'Scope 3 Yearly'!BT109*(1-'Scope 3 Yearly'!$B$199)+'Scope 3 Yearly'!BT97*'Scope 3 Yearly'!BT107+'Scope 3 Yearly'!BT101*'Scope 3 Yearly'!BT112)*'Yearly BTX'!FL5/1000000</f>
        <v>4.5004703180066485</v>
      </c>
      <c r="BU26" s="2">
        <f>('Scope 3 Yearly'!$EE$191*'Scope 3 Yearly'!BU109*(1-'Scope 3 Yearly'!$B$199)+'Scope 3 Yearly'!BU97*'Scope 3 Yearly'!BU107+'Scope 3 Yearly'!BU101*'Scope 3 Yearly'!BU112)*'Yearly BTX'!FM5/1000000</f>
        <v>4.4745596395542604</v>
      </c>
      <c r="BV26" s="2">
        <f>('Scope 3 Yearly'!$EE$191*'Scope 3 Yearly'!BV109*(1-'Scope 3 Yearly'!$B$199)+'Scope 3 Yearly'!BV97*'Scope 3 Yearly'!BV107+'Scope 3 Yearly'!BV101*'Scope 3 Yearly'!BV112)*'Yearly BTX'!FN5/1000000</f>
        <v>4.4489364660070807</v>
      </c>
      <c r="BW26" s="2">
        <f>('Scope 3 Yearly'!$EE$191*'Scope 3 Yearly'!BW109*(1-'Scope 3 Yearly'!$B$199)+'Scope 3 Yearly'!BW97*'Scope 3 Yearly'!BW107+'Scope 3 Yearly'!BW101*'Scope 3 Yearly'!BW112)*'Yearly BTX'!FO5/1000000</f>
        <v>4.4231645093326168</v>
      </c>
      <c r="BX26" s="2">
        <f>('Scope 3 Yearly'!$EE$191*'Scope 3 Yearly'!BX109*(1-'Scope 3 Yearly'!$B$199)+'Scope 3 Yearly'!BX97*'Scope 3 Yearly'!BX107+'Scope 3 Yearly'!BX101*'Scope 3 Yearly'!BX112)*'Yearly BTX'!FP5/1000000</f>
        <v>4.3972394140680962</v>
      </c>
      <c r="BY26" s="2">
        <f>('Scope 3 Yearly'!$EE$191*'Scope 3 Yearly'!BY109*(1-'Scope 3 Yearly'!$B$199)+'Scope 3 Yearly'!BY97*'Scope 3 Yearly'!BY107+'Scope 3 Yearly'!BY101*'Scope 3 Yearly'!BY112)*'Yearly BTX'!FQ5/1000000</f>
        <v>4.3711567584265918</v>
      </c>
      <c r="BZ26" s="2">
        <f>('Scope 3 Yearly'!$EE$191*'Scope 3 Yearly'!BZ109*(1-'Scope 3 Yearly'!$B$199)+'Scope 3 Yearly'!BZ97*'Scope 3 Yearly'!BZ107+'Scope 3 Yearly'!BZ101*'Scope 3 Yearly'!BZ112)*'Yearly BTX'!FR5/1000000</f>
        <v>4.3449120530366079</v>
      </c>
      <c r="CA26" s="2">
        <f>('Scope 3 Yearly'!$EE$191*'Scope 3 Yearly'!CA109*(1-'Scope 3 Yearly'!$B$199)+'Scope 3 Yearly'!CA97*'Scope 3 Yearly'!CA107+'Scope 3 Yearly'!CA101*'Scope 3 Yearly'!CA112)*'Yearly BTX'!FS5/1000000</f>
        <v>4.3160235740803241</v>
      </c>
      <c r="CB26" s="2">
        <f>('Scope 3 Yearly'!$EE$191*'Scope 3 Yearly'!CB109*(1-'Scope 3 Yearly'!$B$199)+'Scope 3 Yearly'!CB97*'Scope 3 Yearly'!CB107+'Scope 3 Yearly'!CB101*'Scope 3 Yearly'!CB112)*'Yearly BTX'!FT5/1000000</f>
        <v>4.2870076749507851</v>
      </c>
      <c r="CC26" s="2">
        <f>('Scope 3 Yearly'!$EE$191*'Scope 3 Yearly'!CC109*(1-'Scope 3 Yearly'!$B$199)+'Scope 3 Yearly'!CC97*'Scope 3 Yearly'!CC107+'Scope 3 Yearly'!CC101*'Scope 3 Yearly'!CC112)*'Yearly BTX'!FU5/1000000</f>
        <v>4.2578597094078017</v>
      </c>
      <c r="CD26" s="2">
        <f>('Scope 3 Yearly'!$EE$191*'Scope 3 Yearly'!CD109*(1-'Scope 3 Yearly'!$B$199)+'Scope 3 Yearly'!CD97*'Scope 3 Yearly'!CD107+'Scope 3 Yearly'!CD101*'Scope 3 Yearly'!CD112)*'Yearly BTX'!FV5/1000000</f>
        <v>4.228574965630254</v>
      </c>
      <c r="CE26" s="2">
        <f>('Scope 3 Yearly'!$EE$191*'Scope 3 Yearly'!CE109*(1-'Scope 3 Yearly'!$B$199)+'Scope 3 Yearly'!CE97*'Scope 3 Yearly'!CE107+'Scope 3 Yearly'!CE101*'Scope 3 Yearly'!CE112)*'Yearly BTX'!FW5/1000000</f>
        <v>4.1991486649095906</v>
      </c>
      <c r="CF26" s="2">
        <f>('Scope 3 Yearly'!$EE$191*'Scope 3 Yearly'!CF109*(1-'Scope 3 Yearly'!$B$199)+'Scope 3 Yearly'!CF97*'Scope 3 Yearly'!CF107+'Scope 3 Yearly'!CF101*'Scope 3 Yearly'!CF112)*'Yearly BTX'!FX5/1000000</f>
        <v>4.1672421799509669</v>
      </c>
      <c r="CG26" s="2">
        <f>('Scope 3 Yearly'!$EE$191*'Scope 3 Yearly'!CG109*(1-'Scope 3 Yearly'!$B$199)+'Scope 3 Yearly'!CG97*'Scope 3 Yearly'!CG107+'Scope 3 Yearly'!CG101*'Scope 3 Yearly'!CG112)*'Yearly BTX'!FY5/1000000</f>
        <v>4.1352321805088099</v>
      </c>
      <c r="CH26" s="2">
        <f>('Scope 3 Yearly'!$EE$191*'Scope 3 Yearly'!CH109*(1-'Scope 3 Yearly'!$B$199)+'Scope 3 Yearly'!CH97*'Scope 3 Yearly'!CH107+'Scope 3 Yearly'!CH101*'Scope 3 Yearly'!CH112)*'Yearly BTX'!FZ5/1000000</f>
        <v>4.1031136291142465</v>
      </c>
      <c r="CI26" s="2">
        <f>('Scope 3 Yearly'!$EE$191*'Scope 3 Yearly'!CI109*(1-'Scope 3 Yearly'!$B$199)+'Scope 3 Yearly'!CI97*'Scope 3 Yearly'!CI107+'Scope 3 Yearly'!CI101*'Scope 3 Yearly'!CI112)*'Yearly BTX'!GA5/1000000</f>
        <v>4.0708814233295358</v>
      </c>
      <c r="CJ26" s="2">
        <f>('Scope 3 Yearly'!$EE$191*'Scope 3 Yearly'!CJ109*(1-'Scope 3 Yearly'!$B$199)+'Scope 3 Yearly'!CJ97*'Scope 3 Yearly'!CJ107+'Scope 3 Yearly'!CJ101*'Scope 3 Yearly'!CJ112)*'Yearly BTX'!GB5/1000000</f>
        <v>4.0385303943624784</v>
      </c>
      <c r="CK26" s="2">
        <f>('Scope 3 Yearly'!$EE$191*'Scope 3 Yearly'!CK109*(1-'Scope 3 Yearly'!$B$199)+'Scope 3 Yearly'!CK97*'Scope 3 Yearly'!CK107+'Scope 3 Yearly'!CK101*'Scope 3 Yearly'!CK112)*'Yearly BTX'!GC5/1000000</f>
        <v>4.0043894310181845</v>
      </c>
      <c r="CL26" s="2">
        <f>('Scope 3 Yearly'!$EE$191*'Scope 3 Yearly'!CL109*(1-'Scope 3 Yearly'!$B$199)+'Scope 3 Yearly'!CL97*'Scope 3 Yearly'!CL107+'Scope 3 Yearly'!CL101*'Scope 3 Yearly'!CL112)*'Yearly BTX'!GD5/1000000</f>
        <v>3.9701577051164918</v>
      </c>
      <c r="CM26" s="2">
        <f>('Scope 3 Yearly'!$EE$191*'Scope 3 Yearly'!CM109*(1-'Scope 3 Yearly'!$B$199)+'Scope 3 Yearly'!CM97*'Scope 3 Yearly'!CM107+'Scope 3 Yearly'!CM101*'Scope 3 Yearly'!CM112)*'Yearly BTX'!GE5/1000000</f>
        <v>3.9358297310952062</v>
      </c>
      <c r="CN26" s="2">
        <f>('Scope 3 Yearly'!$EE$191*'Scope 3 Yearly'!CN109*(1-'Scope 3 Yearly'!$B$199)+'Scope 3 Yearly'!CN97*'Scope 3 Yearly'!CN107+'Scope 3 Yearly'!CN101*'Scope 3 Yearly'!CN112)*'Yearly BTX'!GF5/1000000</f>
        <v>3.901399957118513</v>
      </c>
      <c r="CO26" s="2">
        <f>('Scope 3 Yearly'!$EE$191*'Scope 3 Yearly'!CO109*(1-'Scope 3 Yearly'!$B$199)+'Scope 3 Yearly'!CO97*'Scope 3 Yearly'!CO107+'Scope 3 Yearly'!CO101*'Scope 3 Yearly'!CO112)*'Yearly BTX'!GG5/1000000</f>
        <v>3.8668627635768482</v>
      </c>
      <c r="CP26" s="2">
        <f>('Scope 3 Yearly'!$EE$191*'Scope 3 Yearly'!CP109*(1-'Scope 3 Yearly'!$B$199)+'Scope 3 Yearly'!CP97*'Scope 3 Yearly'!CP107+'Scope 3 Yearly'!CP101*'Scope 3 Yearly'!CP112)*'Yearly BTX'!GH5/1000000</f>
        <v>3.8313233021812874</v>
      </c>
      <c r="CQ26" s="2">
        <f>('Scope 3 Yearly'!$EE$191*'Scope 3 Yearly'!CQ109*(1-'Scope 3 Yearly'!$B$199)+'Scope 3 Yearly'!CQ97*'Scope 3 Yearly'!CQ107+'Scope 3 Yearly'!CQ101*'Scope 3 Yearly'!CQ112)*'Yearly BTX'!GI5/1000000</f>
        <v>3.795687633231545</v>
      </c>
      <c r="CR26" s="2">
        <f>('Scope 3 Yearly'!$EE$191*'Scope 3 Yearly'!CR109*(1-'Scope 3 Yearly'!$B$199)+'Scope 3 Yearly'!CR97*'Scope 3 Yearly'!CR107+'Scope 3 Yearly'!CR101*'Scope 3 Yearly'!CR112)*'Yearly BTX'!GJ5/1000000</f>
        <v>3.7599498381199425</v>
      </c>
      <c r="CS26" s="2">
        <f>('Scope 3 Yearly'!$EE$191*'Scope 3 Yearly'!CS109*(1-'Scope 3 Yearly'!$B$199)+'Scope 3 Yearly'!CS97*'Scope 3 Yearly'!CS107+'Scope 3 Yearly'!CS101*'Scope 3 Yearly'!CS112)*'Yearly BTX'!GK5/1000000</f>
        <v>3.7241039276982617</v>
      </c>
      <c r="CT26" s="2">
        <f>('Scope 3 Yearly'!$EE$191*'Scope 3 Yearly'!CT109*(1-'Scope 3 Yearly'!$B$199)+'Scope 3 Yearly'!CT97*'Scope 3 Yearly'!CT107+'Scope 3 Yearly'!CT101*'Scope 3 Yearly'!CT112)*'Yearly BTX'!GL5/1000000</f>
        <v>3.6881438406424318</v>
      </c>
      <c r="CV26" s="2">
        <f>('Scope 3 Yearly'!$EE$191*'Scope 3 Yearly'!CV109*(1-'Scope 3 Yearly'!$B$199)+'Scope 3 Yearly'!CV97*'Scope 3 Yearly'!CV107+'Scope 3 Yearly'!CV101*'Scope 3 Yearly'!CV112)*'Yearly BTX'!FH5/1000000</f>
        <v>4.5909279745214189</v>
      </c>
      <c r="CW26" s="2">
        <f>('Scope 3 Yearly'!$EE$191*'Scope 3 Yearly'!CW109*(1-'Scope 3 Yearly'!$B$199)+'Scope 3 Yearly'!CW97*'Scope 3 Yearly'!CW107+'Scope 3 Yearly'!CW101*'Scope 3 Yearly'!CW112)*'Yearly BTX'!FI5/1000000</f>
        <v>4.6251974282728092</v>
      </c>
      <c r="CX26" s="2">
        <f>('Scope 3 Yearly'!$EE$191*'Scope 3 Yearly'!CX109*(1-'Scope 3 Yearly'!$B$199)+'Scope 3 Yearly'!CX97*'Scope 3 Yearly'!CX107+'Scope 3 Yearly'!CX101*'Scope 3 Yearly'!CX112)*'Yearly BTX'!FJ5/1000000</f>
        <v>4.6587422458067786</v>
      </c>
      <c r="CY26" s="2">
        <f>('Scope 3 Yearly'!$EE$191*'Scope 3 Yearly'!CY109*(1-'Scope 3 Yearly'!$B$199)+'Scope 3 Yearly'!CY97*'Scope 3 Yearly'!CY107+'Scope 3 Yearly'!CY101*'Scope 3 Yearly'!CY112)*'Yearly BTX'!FK5/1000000</f>
        <v>4.6913981491157948</v>
      </c>
      <c r="CZ26" s="2">
        <f>('Scope 3 Yearly'!$EE$191*'Scope 3 Yearly'!CZ109*(1-'Scope 3 Yearly'!$B$199)+'Scope 3 Yearly'!CZ97*'Scope 3 Yearly'!CZ107+'Scope 3 Yearly'!CZ101*'Scope 3 Yearly'!CZ112)*'Yearly BTX'!FL5/1000000</f>
        <v>4.7228633234711799</v>
      </c>
      <c r="DA26" s="2">
        <f>('Scope 3 Yearly'!$EE$191*'Scope 3 Yearly'!DA109*(1-'Scope 3 Yearly'!$B$199)+'Scope 3 Yearly'!DA97*'Scope 3 Yearly'!DA107+'Scope 3 Yearly'!DA101*'Scope 3 Yearly'!DA112)*'Yearly BTX'!FM5/1000000</f>
        <v>4.7495848916373591</v>
      </c>
      <c r="DB26" s="2">
        <f>('Scope 3 Yearly'!$EE$191*'Scope 3 Yearly'!DB109*(1-'Scope 3 Yearly'!$B$199)+'Scope 3 Yearly'!DB97*'Scope 3 Yearly'!DB107+'Scope 3 Yearly'!DB101*'Scope 3 Yearly'!DB112)*'Yearly BTX'!FN5/1000000</f>
        <v>4.7739692059724614</v>
      </c>
      <c r="DC26" s="2">
        <f>('Scope 3 Yearly'!$EE$191*'Scope 3 Yearly'!DC109*(1-'Scope 3 Yearly'!$B$199)+'Scope 3 Yearly'!DC97*'Scope 3 Yearly'!DC107+'Scope 3 Yearly'!DC101*'Scope 3 Yearly'!DC112)*'Yearly BTX'!FO5/1000000</f>
        <v>4.793720711470729</v>
      </c>
      <c r="DD26" s="2">
        <f>('Scope 3 Yearly'!$EE$191*'Scope 3 Yearly'!DD109*(1-'Scope 3 Yearly'!$B$199)+'Scope 3 Yearly'!DD97*'Scope 3 Yearly'!DD107+'Scope 3 Yearly'!DD101*'Scope 3 Yearly'!DD112)*'Yearly BTX'!FP5/1000000</f>
        <v>4.8056041685367461</v>
      </c>
      <c r="DE26" s="2">
        <f>('Scope 3 Yearly'!$EE$191*'Scope 3 Yearly'!DE109*(1-'Scope 3 Yearly'!$B$199)+'Scope 3 Yearly'!DE97*'Scope 3 Yearly'!DE107+'Scope 3 Yearly'!DE101*'Scope 3 Yearly'!DE112)*'Yearly BTX'!FQ5/1000000</f>
        <v>4.8041695613552804</v>
      </c>
      <c r="DF26" s="2">
        <f>('Scope 3 Yearly'!$EE$191*'Scope 3 Yearly'!DF109*(1-'Scope 3 Yearly'!$B$199)+'Scope 3 Yearly'!DF97*'Scope 3 Yearly'!DF107+'Scope 3 Yearly'!DF101*'Scope 3 Yearly'!DF112)*'Yearly BTX'!FR5/1000000</f>
        <v>4.7807661536011326</v>
      </c>
      <c r="DG26" s="2">
        <f>('Scope 3 Yearly'!$EE$191*'Scope 3 Yearly'!DG109*(1-'Scope 3 Yearly'!$B$199)+'Scope 3 Yearly'!DG97*'Scope 3 Yearly'!DG107+'Scope 3 Yearly'!DG101*'Scope 3 Yearly'!DG112)*'Yearly BTX'!FS5/1000000</f>
        <v>4.7197350424512097</v>
      </c>
      <c r="DH26" s="2">
        <f>('Scope 3 Yearly'!$EE$191*'Scope 3 Yearly'!DH109*(1-'Scope 3 Yearly'!$B$199)+'Scope 3 Yearly'!DH97*'Scope 3 Yearly'!DH107+'Scope 3 Yearly'!DH101*'Scope 3 Yearly'!DH112)*'Yearly BTX'!FT5/1000000</f>
        <v>4.6075216255021063</v>
      </c>
      <c r="DI26" s="2">
        <f>('Scope 3 Yearly'!$EE$191*'Scope 3 Yearly'!DI109*(1-'Scope 3 Yearly'!$B$199)+'Scope 3 Yearly'!DI97*'Scope 3 Yearly'!DI107+'Scope 3 Yearly'!DI101*'Scope 3 Yearly'!DI112)*'Yearly BTX'!FU5/1000000</f>
        <v>4.4263196954465842</v>
      </c>
      <c r="DJ26" s="2">
        <f>('Scope 3 Yearly'!$EE$191*'Scope 3 Yearly'!DJ109*(1-'Scope 3 Yearly'!$B$199)+'Scope 3 Yearly'!DJ97*'Scope 3 Yearly'!DJ107+'Scope 3 Yearly'!DJ101*'Scope 3 Yearly'!DJ112)*'Yearly BTX'!FV5/1000000</f>
        <v>4.1624904681855543</v>
      </c>
      <c r="DK26" s="2">
        <f>('Scope 3 Yearly'!$EE$191*'Scope 3 Yearly'!DK109*(1-'Scope 3 Yearly'!$B$199)+'Scope 3 Yearly'!DK97*'Scope 3 Yearly'!DK107+'Scope 3 Yearly'!DK101*'Scope 3 Yearly'!DK112)*'Yearly BTX'!FW5/1000000</f>
        <v>3.8136100530780928</v>
      </c>
      <c r="DL26" s="2">
        <f>('Scope 3 Yearly'!$EE$191*'Scope 3 Yearly'!DL109*(1-'Scope 3 Yearly'!$B$199)+'Scope 3 Yearly'!DL97*'Scope 3 Yearly'!DL107+'Scope 3 Yearly'!DL101*'Scope 3 Yearly'!DL112)*'Yearly BTX'!FX5/1000000</f>
        <v>3.3917676064967321</v>
      </c>
      <c r="DM26" s="2">
        <f>('Scope 3 Yearly'!$EE$191*'Scope 3 Yearly'!DM109*(1-'Scope 3 Yearly'!$B$199)+'Scope 3 Yearly'!DM97*'Scope 3 Yearly'!DM107+'Scope 3 Yearly'!DM101*'Scope 3 Yearly'!DM112)*'Yearly BTX'!FY5/1000000</f>
        <v>2.9287885104024944</v>
      </c>
      <c r="DN26" s="2">
        <f>('Scope 3 Yearly'!$EE$191*'Scope 3 Yearly'!DN109*(1-'Scope 3 Yearly'!$B$199)+'Scope 3 Yearly'!DN97*'Scope 3 Yearly'!DN107+'Scope 3 Yearly'!DN101*'Scope 3 Yearly'!DN112)*'Yearly BTX'!FZ5/1000000</f>
        <v>2.4619016780308001</v>
      </c>
      <c r="DO26" s="2">
        <f>('Scope 3 Yearly'!$EE$191*'Scope 3 Yearly'!DO109*(1-'Scope 3 Yearly'!$B$199)+'Scope 3 Yearly'!DO97*'Scope 3 Yearly'!DO107+'Scope 3 Yearly'!DO101*'Scope 3 Yearly'!DO112)*'Yearly BTX'!GA5/1000000</f>
        <v>2.0250670804024424</v>
      </c>
      <c r="DP26" s="2">
        <f>('Scope 3 Yearly'!$EE$191*'Scope 3 Yearly'!DP109*(1-'Scope 3 Yearly'!$B$199)+'Scope 3 Yearly'!DP97*'Scope 3 Yearly'!DP107+'Scope 3 Yearly'!DP101*'Scope 3 Yearly'!DP112)*'Yearly BTX'!GB5/1000000</f>
        <v>1.6416711692186106</v>
      </c>
      <c r="DQ26" s="2">
        <f>('Scope 3 Yearly'!$EE$191*'Scope 3 Yearly'!DQ109*(1-'Scope 3 Yearly'!$B$199)+'Scope 3 Yearly'!DQ97*'Scope 3 Yearly'!DQ107+'Scope 3 Yearly'!DQ101*'Scope 3 Yearly'!DQ112)*'Yearly BTX'!GC5/1000000</f>
        <v>1.3223334790124619</v>
      </c>
      <c r="DR26" s="2">
        <f>('Scope 3 Yearly'!$EE$191*'Scope 3 Yearly'!DR109*(1-'Scope 3 Yearly'!$B$199)+'Scope 3 Yearly'!DR97*'Scope 3 Yearly'!DR107+'Scope 3 Yearly'!DR101*'Scope 3 Yearly'!DR112)*'Yearly BTX'!GD5/1000000</f>
        <v>1.0669256111322662</v>
      </c>
      <c r="DS26" s="2">
        <f>('Scope 3 Yearly'!$EE$191*'Scope 3 Yearly'!DS109*(1-'Scope 3 Yearly'!$B$199)+'Scope 3 Yearly'!DS97*'Scope 3 Yearly'!DS107+'Scope 3 Yearly'!DS101*'Scope 3 Yearly'!DS112)*'Yearly BTX'!GE5/1000000</f>
        <v>0.86871511470256435</v>
      </c>
      <c r="DT26" s="2">
        <f>('Scope 3 Yearly'!$EE$191*'Scope 3 Yearly'!DT109*(1-'Scope 3 Yearly'!$B$199)+'Scope 3 Yearly'!DT97*'Scope 3 Yearly'!DT107+'Scope 3 Yearly'!DT101*'Scope 3 Yearly'!DT112)*'Yearly BTX'!GF5/1000000</f>
        <v>0.7182065327705035</v>
      </c>
      <c r="DU26" s="2">
        <f>('Scope 3 Yearly'!$EE$191*'Scope 3 Yearly'!DU109*(1-'Scope 3 Yearly'!$B$199)+'Scope 3 Yearly'!DU97*'Scope 3 Yearly'!DU107+'Scope 3 Yearly'!DU101*'Scope 3 Yearly'!DU112)*'Yearly BTX'!GG5/1000000</f>
        <v>0.60556462249685594</v>
      </c>
      <c r="DV26" s="2">
        <f>('Scope 3 Yearly'!$EE$191*'Scope 3 Yearly'!DV109*(1-'Scope 3 Yearly'!$B$199)+'Scope 3 Yearly'!DV97*'Scope 3 Yearly'!DV107+'Scope 3 Yearly'!DV101*'Scope 3 Yearly'!DV112)*'Yearly BTX'!GH5/1000000</f>
        <v>0.52186197627984154</v>
      </c>
      <c r="DW26" s="2">
        <f>('Scope 3 Yearly'!$EE$191*'Scope 3 Yearly'!DW109*(1-'Scope 3 Yearly'!$B$199)+'Scope 3 Yearly'!DW97*'Scope 3 Yearly'!DW107+'Scope 3 Yearly'!DW101*'Scope 3 Yearly'!DW112)*'Yearly BTX'!GI5/1000000</f>
        <v>0.45997561327023639</v>
      </c>
      <c r="DX26" s="2">
        <f>('Scope 3 Yearly'!$EE$191*'Scope 3 Yearly'!DX109*(1-'Scope 3 Yearly'!$B$199)+'Scope 3 Yearly'!DX97*'Scope 3 Yearly'!DX107+'Scope 3 Yearly'!DX101*'Scope 3 Yearly'!DX112)*'Yearly BTX'!GJ5/1000000</f>
        <v>0.41411640962438218</v>
      </c>
      <c r="DY26" s="2">
        <f>('Scope 3 Yearly'!$EE$191*'Scope 3 Yearly'!DY109*(1-'Scope 3 Yearly'!$B$199)+'Scope 3 Yearly'!DY97*'Scope 3 Yearly'!DY107+'Scope 3 Yearly'!DY101*'Scope 3 Yearly'!DY112)*'Yearly BTX'!GK5/1000000</f>
        <v>0.37991454958275322</v>
      </c>
      <c r="DZ26" s="2">
        <f>('Scope 3 Yearly'!$EE$191*'Scope 3 Yearly'!DZ109*(1-'Scope 3 Yearly'!$B$199)+'Scope 3 Yearly'!DZ97*'Scope 3 Yearly'!DZ107+'Scope 3 Yearly'!DZ101*'Scope 3 Yearly'!DZ112)*'Yearly BTX'!GL5/1000000</f>
        <v>0.35419568187775979</v>
      </c>
    </row>
    <row r="27" spans="1:165">
      <c r="A27" t="s">
        <v>101</v>
      </c>
      <c r="C27" s="5" t="s">
        <v>269</v>
      </c>
      <c r="D27" s="2">
        <f>('Scope 3 Yearly'!$EE$192*'Scope 3 Yearly'!D132*(1-'Scope 3 Yearly'!$B$199)+'Scope 3 Yearly'!D120*'Scope 3 Yearly'!D130+'Scope 3 Yearly'!D124*'Scope 3 Yearly'!D135)*'Yearly BTX'!BP123/1000000</f>
        <v>1.0947795947506234</v>
      </c>
      <c r="E27" s="2">
        <f>('Scope 3 Yearly'!$EE$192*'Scope 3 Yearly'!E132*(1-'Scope 3 Yearly'!$B$199)+'Scope 3 Yearly'!E120*'Scope 3 Yearly'!E130+'Scope 3 Yearly'!E124*'Scope 3 Yearly'!E135)*'Yearly BTX'!BQ123/1000000</f>
        <v>1.0836035552687548</v>
      </c>
      <c r="F27" s="2">
        <f>('Scope 3 Yearly'!$EE$192*'Scope 3 Yearly'!F132*(1-'Scope 3 Yearly'!$B$199)+'Scope 3 Yearly'!F120*'Scope 3 Yearly'!F130+'Scope 3 Yearly'!F124*'Scope 3 Yearly'!F135)*'Yearly BTX'!BR123/1000000</f>
        <v>1.0716695201419977</v>
      </c>
      <c r="G27" s="2">
        <f>('Scope 3 Yearly'!$EE$192*'Scope 3 Yearly'!G132*(1-'Scope 3 Yearly'!$B$199)+'Scope 3 Yearly'!G120*'Scope 3 Yearly'!G130+'Scope 3 Yearly'!G124*'Scope 3 Yearly'!G135)*'Yearly BTX'!BS123/1000000</f>
        <v>1.0586947904723423</v>
      </c>
      <c r="H27" s="2">
        <f>('Scope 3 Yearly'!$EE$192*'Scope 3 Yearly'!H132*(1-'Scope 3 Yearly'!$B$199)+'Scope 3 Yearly'!H120*'Scope 3 Yearly'!H130+'Scope 3 Yearly'!H124*'Scope 3 Yearly'!H135)*'Yearly BTX'!BT123/1000000</f>
        <v>1.0449086761993434</v>
      </c>
      <c r="I27" s="2">
        <f>('Scope 3 Yearly'!$EE$192*'Scope 3 Yearly'!I132*(1-'Scope 3 Yearly'!$B$199)+'Scope 3 Yearly'!I120*'Scope 3 Yearly'!I130+'Scope 3 Yearly'!I124*'Scope 3 Yearly'!I135)*'Yearly BTX'!BU123/1000000</f>
        <v>1.0296216312571598</v>
      </c>
      <c r="J27" s="2">
        <f>('Scope 3 Yearly'!$EE$192*'Scope 3 Yearly'!J132*(1-'Scope 3 Yearly'!$B$199)+'Scope 3 Yearly'!J120*'Scope 3 Yearly'!J130+'Scope 3 Yearly'!J124*'Scope 3 Yearly'!J135)*'Yearly BTX'!BV123/1000000</f>
        <v>1.0132823759035652</v>
      </c>
      <c r="K27" s="2">
        <f>('Scope 3 Yearly'!$EE$192*'Scope 3 Yearly'!K132*(1-'Scope 3 Yearly'!$B$199)+'Scope 3 Yearly'!K120*'Scope 3 Yearly'!K130+'Scope 3 Yearly'!K124*'Scope 3 Yearly'!K135)*'Yearly BTX'!BW123/1000000</f>
        <v>0.99561884648865406</v>
      </c>
      <c r="L27" s="2">
        <f>('Scope 3 Yearly'!$EE$192*'Scope 3 Yearly'!L132*(1-'Scope 3 Yearly'!$B$199)+'Scope 3 Yearly'!L120*'Scope 3 Yearly'!L130+'Scope 3 Yearly'!L124*'Scope 3 Yearly'!L135)*'Yearly BTX'!BX123/1000000</f>
        <v>0.97607690866534258</v>
      </c>
      <c r="M27" s="2">
        <f>('Scope 3 Yearly'!$EE$192*'Scope 3 Yearly'!M132*(1-'Scope 3 Yearly'!$B$199)+'Scope 3 Yearly'!M120*'Scope 3 Yearly'!M130+'Scope 3 Yearly'!M124*'Scope 3 Yearly'!M135)*'Yearly BTX'!BY123/1000000</f>
        <v>0.95372176727489599</v>
      </c>
      <c r="N27" s="2">
        <f>('Scope 3 Yearly'!$EE$192*'Scope 3 Yearly'!N132*(1-'Scope 3 Yearly'!$B$199)+'Scope 3 Yearly'!N120*'Scope 3 Yearly'!N130+'Scope 3 Yearly'!N124*'Scope 3 Yearly'!N135)*'Yearly BTX'!BZ123/1000000</f>
        <v>0.92710025965380172</v>
      </c>
      <c r="O27" s="2">
        <f>('Scope 3 Yearly'!$EE$192*'Scope 3 Yearly'!O132*(1-'Scope 3 Yearly'!$B$199)+'Scope 3 Yearly'!O120*'Scope 3 Yearly'!O130+'Scope 3 Yearly'!O124*'Scope 3 Yearly'!O135)*'Yearly BTX'!CA123/1000000</f>
        <v>0.87972244590388482</v>
      </c>
      <c r="P27" s="2">
        <f>('Scope 3 Yearly'!$EE$192*'Scope 3 Yearly'!P132*(1-'Scope 3 Yearly'!$B$199)+'Scope 3 Yearly'!P120*'Scope 3 Yearly'!P130+'Scope 3 Yearly'!P124*'Scope 3 Yearly'!P135)*'Yearly BTX'!CB123/1000000</f>
        <v>0.82566686831335823</v>
      </c>
      <c r="Q27" s="2">
        <f>('Scope 3 Yearly'!$EE$192*'Scope 3 Yearly'!Q132*(1-'Scope 3 Yearly'!$B$199)+'Scope 3 Yearly'!Q120*'Scope 3 Yearly'!Q130+'Scope 3 Yearly'!Q124*'Scope 3 Yearly'!Q135)*'Yearly BTX'!CC123/1000000</f>
        <v>0.76156590247084077</v>
      </c>
      <c r="R27" s="2">
        <f>('Scope 3 Yearly'!$EE$192*'Scope 3 Yearly'!R132*(1-'Scope 3 Yearly'!$B$199)+'Scope 3 Yearly'!R120*'Scope 3 Yearly'!R130+'Scope 3 Yearly'!R124*'Scope 3 Yearly'!R135)*'Yearly BTX'!CD123/1000000</f>
        <v>0.68661741206019045</v>
      </c>
      <c r="S27" s="2">
        <f>('Scope 3 Yearly'!$EE$192*'Scope 3 Yearly'!S132*(1-'Scope 3 Yearly'!$B$199)+'Scope 3 Yearly'!S120*'Scope 3 Yearly'!S130+'Scope 3 Yearly'!S124*'Scope 3 Yearly'!S135)*'Yearly BTX'!CE123/1000000</f>
        <v>0.60222302447729403</v>
      </c>
      <c r="T27" s="2">
        <f>('Scope 3 Yearly'!$EE$192*'Scope 3 Yearly'!T132*(1-'Scope 3 Yearly'!$B$199)+'Scope 3 Yearly'!T120*'Scope 3 Yearly'!T130+'Scope 3 Yearly'!T124*'Scope 3 Yearly'!T135)*'Yearly BTX'!CF123/1000000</f>
        <v>0.51188216676088827</v>
      </c>
      <c r="U27" s="2">
        <f>('Scope 3 Yearly'!$EE$192*'Scope 3 Yearly'!U132*(1-'Scope 3 Yearly'!$B$199)+'Scope 3 Yearly'!U120*'Scope 3 Yearly'!U130+'Scope 3 Yearly'!U124*'Scope 3 Yearly'!U135)*'Yearly BTX'!CG123/1000000</f>
        <v>0.42169710829641616</v>
      </c>
      <c r="V27" s="2">
        <f>('Scope 3 Yearly'!$EE$192*'Scope 3 Yearly'!V132*(1-'Scope 3 Yearly'!$B$199)+'Scope 3 Yearly'!V120*'Scope 3 Yearly'!V130+'Scope 3 Yearly'!V124*'Scope 3 Yearly'!V135)*'Yearly BTX'!CH123/1000000</f>
        <v>0.33752269986871114</v>
      </c>
      <c r="W27" s="2">
        <f>('Scope 3 Yearly'!$EE$192*'Scope 3 Yearly'!W132*(1-'Scope 3 Yearly'!$B$199)+'Scope 3 Yearly'!W120*'Scope 3 Yearly'!W130+'Scope 3 Yearly'!W124*'Scope 3 Yearly'!W135)*'Yearly BTX'!CI123/1000000</f>
        <v>0.26374200828680089</v>
      </c>
      <c r="X27" s="2">
        <f>('Scope 3 Yearly'!$EE$192*'Scope 3 Yearly'!X132*(1-'Scope 3 Yearly'!$B$199)+'Scope 3 Yearly'!X120*'Scope 3 Yearly'!X130+'Scope 3 Yearly'!X124*'Scope 3 Yearly'!X135)*'Yearly BTX'!CJ123/1000000</f>
        <v>0.2025411046600254</v>
      </c>
      <c r="Y27" s="2">
        <f>('Scope 3 Yearly'!$EE$192*'Scope 3 Yearly'!Y132*(1-'Scope 3 Yearly'!$B$199)+'Scope 3 Yearly'!Y120*'Scope 3 Yearly'!Y130+'Scope 3 Yearly'!Y124*'Scope 3 Yearly'!Y135)*'Yearly BTX'!CK123/1000000</f>
        <v>0.15387744742865078</v>
      </c>
      <c r="Z27" s="2">
        <f>('Scope 3 Yearly'!$EE$192*'Scope 3 Yearly'!Z132*(1-'Scope 3 Yearly'!$B$199)+'Scope 3 Yearly'!Z120*'Scope 3 Yearly'!Z130+'Scope 3 Yearly'!Z124*'Scope 3 Yearly'!Z135)*'Yearly BTX'!CL123/1000000</f>
        <v>0.11660055014527716</v>
      </c>
      <c r="AA27" s="2">
        <f>('Scope 3 Yearly'!$EE$192*'Scope 3 Yearly'!AA132*(1-'Scope 3 Yearly'!$B$199)+'Scope 3 Yearly'!AA120*'Scope 3 Yearly'!AA130+'Scope 3 Yearly'!AA124*'Scope 3 Yearly'!AA135)*'Yearly BTX'!CM123/1000000</f>
        <v>8.8788164542466352E-2</v>
      </c>
      <c r="AB27" s="2">
        <f>('Scope 3 Yearly'!$EE$192*'Scope 3 Yearly'!AB132*(1-'Scope 3 Yearly'!$B$199)+'Scope 3 Yearly'!AB120*'Scope 3 Yearly'!AB130+'Scope 3 Yearly'!AB124*'Scope 3 Yearly'!AB135)*'Yearly BTX'!CN123/1000000</f>
        <v>6.8314844311649053E-2</v>
      </c>
      <c r="AC27" s="2">
        <f>('Scope 3 Yearly'!$EE$192*'Scope 3 Yearly'!AC132*(1-'Scope 3 Yearly'!$B$199)+'Scope 3 Yearly'!AC120*'Scope 3 Yearly'!AC130+'Scope 3 Yearly'!AC124*'Scope 3 Yearly'!AC135)*'Yearly BTX'!CO123/1000000</f>
        <v>5.3321766001676568E-2</v>
      </c>
      <c r="AD27" s="2">
        <f>('Scope 3 Yearly'!$EE$192*'Scope 3 Yearly'!AD132*(1-'Scope 3 Yearly'!$B$199)+'Scope 3 Yearly'!AD120*'Scope 3 Yearly'!AD130+'Scope 3 Yearly'!AD124*'Scope 3 Yearly'!AD135)*'Yearly BTX'!CP123/1000000</f>
        <v>4.2296725861506283E-2</v>
      </c>
      <c r="AE27" s="2">
        <f>('Scope 3 Yearly'!$EE$192*'Scope 3 Yearly'!AE132*(1-'Scope 3 Yearly'!$B$199)+'Scope 3 Yearly'!AE120*'Scope 3 Yearly'!AE130+'Scope 3 Yearly'!AE124*'Scope 3 Yearly'!AE135)*'Yearly BTX'!CQ123/1000000</f>
        <v>3.4122012296934748E-2</v>
      </c>
      <c r="AF27" s="2">
        <f>('Scope 3 Yearly'!$EE$192*'Scope 3 Yearly'!AF132*(1-'Scope 3 Yearly'!$B$199)+'Scope 3 Yearly'!AF120*'Scope 3 Yearly'!AF130+'Scope 3 Yearly'!AF124*'Scope 3 Yearly'!AF135)*'Yearly BTX'!CR123/1000000</f>
        <v>2.7956022801332196E-2</v>
      </c>
      <c r="AG27" s="2">
        <f>('Scope 3 Yearly'!$EE$192*'Scope 3 Yearly'!AG132*(1-'Scope 3 Yearly'!$B$199)+'Scope 3 Yearly'!AG120*'Scope 3 Yearly'!AG130+'Scope 3 Yearly'!AG124*'Scope 3 Yearly'!AG135)*'Yearly BTX'!CS123/1000000</f>
        <v>2.3202775106031717E-2</v>
      </c>
      <c r="AH27" s="2">
        <f>('Scope 3 Yearly'!$EE$192*'Scope 3 Yearly'!AH132*(1-'Scope 3 Yearly'!$B$199)+'Scope 3 Yearly'!AH120*'Scope 3 Yearly'!AH130+'Scope 3 Yearly'!AH124*'Scope 3 Yearly'!AH135)*'Yearly BTX'!CT123/1000000</f>
        <v>1.9454682164893086E-2</v>
      </c>
      <c r="AI27" s="2"/>
      <c r="AJ27" s="2">
        <f>('Scope 3 Yearly'!$EE$192*'Scope 3 Yearly'!AJ132*(1-'Scope 3 Yearly'!$B$199)+'Scope 3 Yearly'!AJ120*'Scope 3 Yearly'!AJ130+'Scope 3 Yearly'!AJ124*'Scope 3 Yearly'!AJ135)*'Yearly BTX'!FH123/1000000</f>
        <v>1.0947801071986918</v>
      </c>
      <c r="AK27" s="2">
        <f>('Scope 3 Yearly'!$EE$192*'Scope 3 Yearly'!AK132*(1-'Scope 3 Yearly'!$B$199)+'Scope 3 Yearly'!AK120*'Scope 3 Yearly'!AK130+'Scope 3 Yearly'!AK124*'Scope 3 Yearly'!AK135)*'Yearly BTX'!FI123/1000000</f>
        <v>1.0873851577871292</v>
      </c>
      <c r="AL27" s="2">
        <f>('Scope 3 Yearly'!$EE$192*'Scope 3 Yearly'!AL132*(1-'Scope 3 Yearly'!$B$199)+'Scope 3 Yearly'!AL120*'Scope 3 Yearly'!AL130+'Scope 3 Yearly'!AL124*'Scope 3 Yearly'!AL135)*'Yearly BTX'!FJ123/1000000</f>
        <v>1.0793399258007217</v>
      </c>
      <c r="AM27" s="2">
        <f>('Scope 3 Yearly'!$EE$192*'Scope 3 Yearly'!AM132*(1-'Scope 3 Yearly'!$B$199)+'Scope 3 Yearly'!AM120*'Scope 3 Yearly'!AM130+'Scope 3 Yearly'!AM124*'Scope 3 Yearly'!AM135)*'Yearly BTX'!FK123/1000000</f>
        <v>1.0703464200583248</v>
      </c>
      <c r="AN27" s="2">
        <f>('Scope 3 Yearly'!$EE$192*'Scope 3 Yearly'!AN132*(1-'Scope 3 Yearly'!$B$199)+'Scope 3 Yearly'!AN120*'Scope 3 Yearly'!AN130+'Scope 3 Yearly'!AN124*'Scope 3 Yearly'!AN135)*'Yearly BTX'!FL123/1000000</f>
        <v>1.0606309151935509</v>
      </c>
      <c r="AO27" s="2">
        <f>('Scope 3 Yearly'!$EE$192*'Scope 3 Yearly'!AO132*(1-'Scope 3 Yearly'!$B$199)+'Scope 3 Yearly'!AO120*'Scope 3 Yearly'!AO130+'Scope 3 Yearly'!AO124*'Scope 3 Yearly'!AO135)*'Yearly BTX'!FM123/1000000</f>
        <v>1.04948416500635</v>
      </c>
      <c r="AP27" s="2">
        <f>('Scope 3 Yearly'!$EE$192*'Scope 3 Yearly'!AP132*(1-'Scope 3 Yearly'!$B$199)+'Scope 3 Yearly'!AP120*'Scope 3 Yearly'!AP130+'Scope 3 Yearly'!AP124*'Scope 3 Yearly'!AP135)*'Yearly BTX'!FN123/1000000</f>
        <v>1.0378073891350199</v>
      </c>
      <c r="AQ27" s="2">
        <f>('Scope 3 Yearly'!$EE$192*'Scope 3 Yearly'!AQ132*(1-'Scope 3 Yearly'!$B$199)+'Scope 3 Yearly'!AQ120*'Scope 3 Yearly'!AQ130+'Scope 3 Yearly'!AQ124*'Scope 3 Yearly'!AQ135)*'Yearly BTX'!FO123/1000000</f>
        <v>1.0249185661743916</v>
      </c>
      <c r="AR27" s="2">
        <f>('Scope 3 Yearly'!$EE$192*'Scope 3 Yearly'!AR132*(1-'Scope 3 Yearly'!$B$199)+'Scope 3 Yearly'!AR120*'Scope 3 Yearly'!AR130+'Scope 3 Yearly'!AR124*'Scope 3 Yearly'!AR135)*'Yearly BTX'!FP123/1000000</f>
        <v>1.0102305017420907</v>
      </c>
      <c r="AS27" s="2">
        <f>('Scope 3 Yearly'!$EE$192*'Scope 3 Yearly'!AS132*(1-'Scope 3 Yearly'!$B$199)+'Scope 3 Yearly'!AS120*'Scope 3 Yearly'!AS130+'Scope 3 Yearly'!AS124*'Scope 3 Yearly'!AS135)*'Yearly BTX'!FQ123/1000000</f>
        <v>0.99274692388570407</v>
      </c>
      <c r="AT27" s="2">
        <f>('Scope 3 Yearly'!$EE$192*'Scope 3 Yearly'!AT132*(1-'Scope 3 Yearly'!$B$199)+'Scope 3 Yearly'!AT120*'Scope 3 Yearly'!AT130+'Scope 3 Yearly'!AT124*'Scope 3 Yearly'!AT135)*'Yearly BTX'!FR123/1000000</f>
        <v>0.970903836537089</v>
      </c>
      <c r="AU27" s="2">
        <f>('Scope 3 Yearly'!$EE$192*'Scope 3 Yearly'!AU132*(1-'Scope 3 Yearly'!$B$199)+'Scope 3 Yearly'!AU120*'Scope 3 Yearly'!AU130+'Scope 3 Yearly'!AU124*'Scope 3 Yearly'!AU135)*'Yearly BTX'!FS123/1000000</f>
        <v>0.92889846544780363</v>
      </c>
      <c r="AV27" s="2">
        <f>('Scope 3 Yearly'!$EE$192*'Scope 3 Yearly'!AV132*(1-'Scope 3 Yearly'!$B$199)+'Scope 3 Yearly'!AV120*'Scope 3 Yearly'!AV130+'Scope 3 Yearly'!AV124*'Scope 3 Yearly'!AV135)*'Yearly BTX'!FT123/1000000</f>
        <v>0.87984271031666617</v>
      </c>
      <c r="AW27" s="2">
        <f>('Scope 3 Yearly'!$EE$192*'Scope 3 Yearly'!AW132*(1-'Scope 3 Yearly'!$B$199)+'Scope 3 Yearly'!AW120*'Scope 3 Yearly'!AW130+'Scope 3 Yearly'!AW124*'Scope 3 Yearly'!AW135)*'Yearly BTX'!FU123/1000000</f>
        <v>0.81972684435731002</v>
      </c>
      <c r="AX27" s="2">
        <f>('Scope 3 Yearly'!$EE$192*'Scope 3 Yearly'!AX132*(1-'Scope 3 Yearly'!$B$199)+'Scope 3 Yearly'!AX120*'Scope 3 Yearly'!AX130+'Scope 3 Yearly'!AX124*'Scope 3 Yearly'!AX135)*'Yearly BTX'!FV123/1000000</f>
        <v>0.74713675920935751</v>
      </c>
      <c r="AY27" s="2">
        <f>('Scope 3 Yearly'!$EE$192*'Scope 3 Yearly'!AY132*(1-'Scope 3 Yearly'!$B$199)+'Scope 3 Yearly'!AY120*'Scope 3 Yearly'!AY130+'Scope 3 Yearly'!AY124*'Scope 3 Yearly'!AY135)*'Yearly BTX'!FW123/1000000</f>
        <v>0.66304338647963945</v>
      </c>
      <c r="AZ27" s="2">
        <f>('Scope 3 Yearly'!$EE$192*'Scope 3 Yearly'!AZ132*(1-'Scope 3 Yearly'!$B$199)+'Scope 3 Yearly'!AZ120*'Scope 3 Yearly'!AZ130+'Scope 3 Yearly'!AZ124*'Scope 3 Yearly'!AZ135)*'Yearly BTX'!FX123/1000000</f>
        <v>0.57070375218821512</v>
      </c>
      <c r="BA27" s="2">
        <f>('Scope 3 Yearly'!$EE$192*'Scope 3 Yearly'!BA132*(1-'Scope 3 Yearly'!$B$199)+'Scope 3 Yearly'!BA120*'Scope 3 Yearly'!BA130+'Scope 3 Yearly'!BA124*'Scope 3 Yearly'!BA135)*'Yearly BTX'!FY123/1000000</f>
        <v>0.47654130127093136</v>
      </c>
      <c r="BB27" s="2">
        <f>('Scope 3 Yearly'!$EE$192*'Scope 3 Yearly'!BB132*(1-'Scope 3 Yearly'!$B$199)+'Scope 3 Yearly'!BB120*'Scope 3 Yearly'!BB130+'Scope 3 Yearly'!BB124*'Scope 3 Yearly'!BB135)*'Yearly BTX'!FZ123/1000000</f>
        <v>0.38698370733063558</v>
      </c>
      <c r="BC27" s="2">
        <f>('Scope 3 Yearly'!$EE$192*'Scope 3 Yearly'!BC132*(1-'Scope 3 Yearly'!$B$199)+'Scope 3 Yearly'!BC120*'Scope 3 Yearly'!BC130+'Scope 3 Yearly'!BC124*'Scope 3 Yearly'!BC135)*'Yearly BTX'!GA123/1000000</f>
        <v>0.30714492156037981</v>
      </c>
      <c r="BD27" s="2">
        <f>('Scope 3 Yearly'!$EE$192*'Scope 3 Yearly'!BD132*(1-'Scope 3 Yearly'!$B$199)+'Scope 3 Yearly'!BD120*'Scope 3 Yearly'!BD130+'Scope 3 Yearly'!BD124*'Scope 3 Yearly'!BD135)*'Yearly BTX'!GB123/1000000</f>
        <v>0.23989049729841411</v>
      </c>
      <c r="BE27" s="2">
        <f>('Scope 3 Yearly'!$EE$192*'Scope 3 Yearly'!BE132*(1-'Scope 3 Yearly'!$B$199)+'Scope 3 Yearly'!BE120*'Scope 3 Yearly'!BE130+'Scope 3 Yearly'!BE124*'Scope 3 Yearly'!BE135)*'Yearly BTX'!GC123/1000000</f>
        <v>0.1859937801805365</v>
      </c>
      <c r="BF27" s="2">
        <f>('Scope 3 Yearly'!$EE$192*'Scope 3 Yearly'!BF132*(1-'Scope 3 Yearly'!$B$199)+'Scope 3 Yearly'!BF120*'Scope 3 Yearly'!BF130+'Scope 3 Yearly'!BF124*'Scope 3 Yearly'!BF135)*'Yearly BTX'!GD123/1000000</f>
        <v>0.14409351424707928</v>
      </c>
      <c r="BG27" s="2">
        <f>('Scope 3 Yearly'!$EE$192*'Scope 3 Yearly'!BG132*(1-'Scope 3 Yearly'!$B$199)+'Scope 3 Yearly'!BG120*'Scope 3 Yearly'!BG130+'Scope 3 Yearly'!BG124*'Scope 3 Yearly'!BG135)*'Yearly BTX'!GE123/1000000</f>
        <v>0.11243873077284938</v>
      </c>
      <c r="BH27" s="2">
        <f>('Scope 3 Yearly'!$EE$192*'Scope 3 Yearly'!BH132*(1-'Scope 3 Yearly'!$B$199)+'Scope 3 Yearly'!BH120*'Scope 3 Yearly'!BH130+'Scope 3 Yearly'!BH124*'Scope 3 Yearly'!BH135)*'Yearly BTX'!GF123/1000000</f>
        <v>8.8872947321222057E-2</v>
      </c>
      <c r="BI27" s="2">
        <f>('Scope 3 Yearly'!$EE$192*'Scope 3 Yearly'!BI132*(1-'Scope 3 Yearly'!$B$199)+'Scope 3 Yearly'!BI120*'Scope 3 Yearly'!BI130+'Scope 3 Yearly'!BI124*'Scope 3 Yearly'!BI135)*'Yearly BTX'!GG123/1000000</f>
        <v>7.1459437586647023E-2</v>
      </c>
      <c r="BJ27" s="2">
        <f>('Scope 3 Yearly'!$EE$192*'Scope 3 Yearly'!BJ132*(1-'Scope 3 Yearly'!$B$199)+'Scope 3 Yearly'!BJ120*'Scope 3 Yearly'!BJ130+'Scope 3 Yearly'!BJ124*'Scope 3 Yearly'!BJ135)*'Yearly BTX'!GH123/1000000</f>
        <v>5.8584772152017538E-2</v>
      </c>
      <c r="BK27" s="2">
        <f>('Scope 3 Yearly'!$EE$192*'Scope 3 Yearly'!BK132*(1-'Scope 3 Yearly'!$B$199)+'Scope 3 Yearly'!BK120*'Scope 3 Yearly'!BK130+'Scope 3 Yearly'!BK124*'Scope 3 Yearly'!BK135)*'Yearly BTX'!GI123/1000000</f>
        <v>4.9015456198620799E-2</v>
      </c>
      <c r="BL27" s="2">
        <f>('Scope 3 Yearly'!$EE$192*'Scope 3 Yearly'!BL132*(1-'Scope 3 Yearly'!$B$199)+'Scope 3 Yearly'!BL120*'Scope 3 Yearly'!BL130+'Scope 3 Yearly'!BL124*'Scope 3 Yearly'!BL135)*'Yearly BTX'!GJ123/1000000</f>
        <v>4.1806667308296123E-2</v>
      </c>
      <c r="BM27" s="2">
        <f>('Scope 3 Yearly'!$EE$192*'Scope 3 Yearly'!BM132*(1-'Scope 3 Yearly'!$B$199)+'Scope 3 Yearly'!BM120*'Scope 3 Yearly'!BM130+'Scope 3 Yearly'!BM124*'Scope 3 Yearly'!BM135)*'Yearly BTX'!GK123/1000000</f>
        <v>3.6276839831273833E-2</v>
      </c>
      <c r="BN27" s="2">
        <f>('Scope 3 Yearly'!$EE$192*'Scope 3 Yearly'!BN132*(1-'Scope 3 Yearly'!$B$199)+'Scope 3 Yearly'!BN120*'Scope 3 Yearly'!BN130+'Scope 3 Yearly'!BN124*'Scope 3 Yearly'!BN135)*'Yearly BTX'!GL123/1000000</f>
        <v>3.1950978383486275E-2</v>
      </c>
      <c r="BO27" s="2"/>
      <c r="BP27" s="2">
        <f>('Scope 3 Yearly'!$EE$192*'Scope 3 Yearly'!BP132*(1-'Scope 3 Yearly'!$B$199)+'Scope 3 Yearly'!BP120*'Scope 3 Yearly'!BP130+'Scope 3 Yearly'!BP124*'Scope 3 Yearly'!BP135)*'Yearly BTX'!FH6/1000000</f>
        <v>1.0948227995264947</v>
      </c>
      <c r="BQ27" s="2">
        <f>('Scope 3 Yearly'!$EE$192*'Scope 3 Yearly'!BQ132*(1-'Scope 3 Yearly'!$B$199)+'Scope 3 Yearly'!BQ120*'Scope 3 Yearly'!BQ130+'Scope 3 Yearly'!BQ124*'Scope 3 Yearly'!BQ135)*'Yearly BTX'!FI6/1000000</f>
        <v>1.0881321285212517</v>
      </c>
      <c r="BR27" s="2">
        <f>('Scope 3 Yearly'!$EE$192*'Scope 3 Yearly'!BR132*(1-'Scope 3 Yearly'!$B$199)+'Scope 3 Yearly'!BR120*'Scope 3 Yearly'!BR130+'Scope 3 Yearly'!BR124*'Scope 3 Yearly'!BR135)*'Yearly BTX'!FJ6/1000000</f>
        <v>1.0814142112043774</v>
      </c>
      <c r="BS27" s="2">
        <f>('Scope 3 Yearly'!$EE$192*'Scope 3 Yearly'!BS132*(1-'Scope 3 Yearly'!$B$199)+'Scope 3 Yearly'!BS120*'Scope 3 Yearly'!BS130+'Scope 3 Yearly'!BS124*'Scope 3 Yearly'!BS135)*'Yearly BTX'!FK6/1000000</f>
        <v>1.0746682399585983</v>
      </c>
      <c r="BT27" s="2">
        <f>('Scope 3 Yearly'!$EE$192*'Scope 3 Yearly'!BT132*(1-'Scope 3 Yearly'!$B$199)+'Scope 3 Yearly'!BT120*'Scope 3 Yearly'!BT130+'Scope 3 Yearly'!BT124*'Scope 3 Yearly'!BT135)*'Yearly BTX'!FL6/1000000</f>
        <v>1.0678933965288517</v>
      </c>
      <c r="BU27" s="2">
        <f>('Scope 3 Yearly'!$EE$192*'Scope 3 Yearly'!BU132*(1-'Scope 3 Yearly'!$B$199)+'Scope 3 Yearly'!BU120*'Scope 3 Yearly'!BU130+'Scope 3 Yearly'!BU124*'Scope 3 Yearly'!BU135)*'Yearly BTX'!FM6/1000000</f>
        <v>1.0600859747824103</v>
      </c>
      <c r="BV27" s="2">
        <f>('Scope 3 Yearly'!$EE$192*'Scope 3 Yearly'!BV132*(1-'Scope 3 Yearly'!$B$199)+'Scope 3 Yearly'!BV120*'Scope 3 Yearly'!BV130+'Scope 3 Yearly'!BV124*'Scope 3 Yearly'!BV135)*'Yearly BTX'!FN6/1000000</f>
        <v>1.0524139168995539</v>
      </c>
      <c r="BW27" s="2">
        <f>('Scope 3 Yearly'!$EE$192*'Scope 3 Yearly'!BW132*(1-'Scope 3 Yearly'!$B$199)+'Scope 3 Yearly'!BW120*'Scope 3 Yearly'!BW130+'Scope 3 Yearly'!BW124*'Scope 3 Yearly'!BW135)*'Yearly BTX'!FO6/1000000</f>
        <v>1.0447229178463435</v>
      </c>
      <c r="BX27" s="2">
        <f>('Scope 3 Yearly'!$EE$192*'Scope 3 Yearly'!BX132*(1-'Scope 3 Yearly'!$B$199)+'Scope 3 Yearly'!BX120*'Scope 3 Yearly'!BX130+'Scope 3 Yearly'!BX124*'Scope 3 Yearly'!BX135)*'Yearly BTX'!FP6/1000000</f>
        <v>1.0370121672696309</v>
      </c>
      <c r="BY27" s="2">
        <f>('Scope 3 Yearly'!$EE$192*'Scope 3 Yearly'!BY132*(1-'Scope 3 Yearly'!$B$199)+'Scope 3 Yearly'!BY120*'Scope 3 Yearly'!BY130+'Scope 3 Yearly'!BY124*'Scope 3 Yearly'!BY135)*'Yearly BTX'!FQ6/1000000</f>
        <v>1.0292808457077627</v>
      </c>
      <c r="BZ27" s="2">
        <f>('Scope 3 Yearly'!$EE$192*'Scope 3 Yearly'!BZ132*(1-'Scope 3 Yearly'!$B$199)+'Scope 3 Yearly'!BZ120*'Scope 3 Yearly'!BZ130+'Scope 3 Yearly'!BZ124*'Scope 3 Yearly'!BZ135)*'Yearly BTX'!FR6/1000000</f>
        <v>1.021528124425088</v>
      </c>
      <c r="CA27" s="2">
        <f>('Scope 3 Yearly'!$EE$192*'Scope 3 Yearly'!CA132*(1-'Scope 3 Yearly'!$B$199)+'Scope 3 Yearly'!CA120*'Scope 3 Yearly'!CA130+'Scope 3 Yearly'!CA124*'Scope 3 Yearly'!CA135)*'Yearly BTX'!FS6/1000000</f>
        <v>1.0128718702331956</v>
      </c>
      <c r="CB27" s="2">
        <f>('Scope 3 Yearly'!$EE$192*'Scope 3 Yearly'!CB132*(1-'Scope 3 Yearly'!$B$199)+'Scope 3 Yearly'!CB120*'Scope 3 Yearly'!CB130+'Scope 3 Yearly'!CB124*'Scope 3 Yearly'!CB135)*'Yearly BTX'!FT6/1000000</f>
        <v>1.0042078118478099</v>
      </c>
      <c r="CC27" s="2">
        <f>('Scope 3 Yearly'!$EE$192*'Scope 3 Yearly'!CC132*(1-'Scope 3 Yearly'!$B$199)+'Scope 3 Yearly'!CC120*'Scope 3 Yearly'!CC130+'Scope 3 Yearly'!CC124*'Scope 3 Yearly'!CC135)*'Yearly BTX'!FU6/1000000</f>
        <v>0.9955351178973354</v>
      </c>
      <c r="CD27" s="2">
        <f>('Scope 3 Yearly'!$EE$192*'Scope 3 Yearly'!CD132*(1-'Scope 3 Yearly'!$B$199)+'Scope 3 Yearly'!CD120*'Scope 3 Yearly'!CD130+'Scope 3 Yearly'!CD124*'Scope 3 Yearly'!CD135)*'Yearly BTX'!FV6/1000000</f>
        <v>0.98685294970428461</v>
      </c>
      <c r="CE27" s="2">
        <f>('Scope 3 Yearly'!$EE$192*'Scope 3 Yearly'!CE132*(1-'Scope 3 Yearly'!$B$199)+'Scope 3 Yearly'!CE120*'Scope 3 Yearly'!CE130+'Scope 3 Yearly'!CE124*'Scope 3 Yearly'!CE135)*'Yearly BTX'!FW6/1000000</f>
        <v>0.97816046113416821</v>
      </c>
      <c r="CF27" s="2">
        <f>('Scope 3 Yearly'!$EE$192*'Scope 3 Yearly'!CF132*(1-'Scope 3 Yearly'!$B$199)+'Scope 3 Yearly'!CF120*'Scope 3 Yearly'!CF130+'Scope 3 Yearly'!CF124*'Scope 3 Yearly'!CF135)*'Yearly BTX'!FX6/1000000</f>
        <v>0.96862578242036679</v>
      </c>
      <c r="CG27" s="2">
        <f>('Scope 3 Yearly'!$EE$192*'Scope 3 Yearly'!CG132*(1-'Scope 3 Yearly'!$B$199)+'Scope 3 Yearly'!CG120*'Scope 3 Yearly'!CG130+'Scope 3 Yearly'!CG124*'Scope 3 Yearly'!CG135)*'Yearly BTX'!FY6/1000000</f>
        <v>0.9590957986740638</v>
      </c>
      <c r="CH27" s="2">
        <f>('Scope 3 Yearly'!$EE$192*'Scope 3 Yearly'!CH132*(1-'Scope 3 Yearly'!$B$199)+'Scope 3 Yearly'!CH120*'Scope 3 Yearly'!CH130+'Scope 3 Yearly'!CH124*'Scope 3 Yearly'!CH135)*'Yearly BTX'!FZ6/1000000</f>
        <v>0.94956963070953837</v>
      </c>
      <c r="CI27" s="2">
        <f>('Scope 3 Yearly'!$EE$192*'Scope 3 Yearly'!CI132*(1-'Scope 3 Yearly'!$B$199)+'Scope 3 Yearly'!CI120*'Scope 3 Yearly'!CI130+'Scope 3 Yearly'!CI124*'Scope 3 Yearly'!CI135)*'Yearly BTX'!GA6/1000000</f>
        <v>0.94004639392851663</v>
      </c>
      <c r="CJ27" s="2">
        <f>('Scope 3 Yearly'!$EE$192*'Scope 3 Yearly'!CJ132*(1-'Scope 3 Yearly'!$B$199)+'Scope 3 Yearly'!CJ120*'Scope 3 Yearly'!CJ130+'Scope 3 Yearly'!CJ124*'Scope 3 Yearly'!CJ135)*'Yearly BTX'!GB6/1000000</f>
        <v>0.93052519817470358</v>
      </c>
      <c r="CK27" s="2">
        <f>('Scope 3 Yearly'!$EE$192*'Scope 3 Yearly'!CK132*(1-'Scope 3 Yearly'!$B$199)+'Scope 3 Yearly'!CK120*'Scope 3 Yearly'!CK130+'Scope 3 Yearly'!CK124*'Scope 3 Yearly'!CK135)*'Yearly BTX'!GC6/1000000</f>
        <v>0.92041143120570157</v>
      </c>
      <c r="CL27" s="2">
        <f>('Scope 3 Yearly'!$EE$192*'Scope 3 Yearly'!CL132*(1-'Scope 3 Yearly'!$B$199)+'Scope 3 Yearly'!CL120*'Scope 3 Yearly'!CL130+'Scope 3 Yearly'!CL124*'Scope 3 Yearly'!CL135)*'Yearly BTX'!GD6/1000000</f>
        <v>0.9103114550865965</v>
      </c>
      <c r="CM27" s="2">
        <f>('Scope 3 Yearly'!$EE$192*'Scope 3 Yearly'!CM132*(1-'Scope 3 Yearly'!$B$199)+'Scope 3 Yearly'!CM120*'Scope 3 Yearly'!CM130+'Scope 3 Yearly'!CM124*'Scope 3 Yearly'!CM135)*'Yearly BTX'!GE6/1000000</f>
        <v>0.9002243299052014</v>
      </c>
      <c r="CN27" s="2">
        <f>('Scope 3 Yearly'!$EE$192*'Scope 3 Yearly'!CN132*(1-'Scope 3 Yearly'!$B$199)+'Scope 3 Yearly'!CN120*'Scope 3 Yearly'!CN130+'Scope 3 Yearly'!CN124*'Scope 3 Yearly'!CN135)*'Yearly BTX'!GF6/1000000</f>
        <v>0.89014911169685762</v>
      </c>
      <c r="CO27" s="2">
        <f>('Scope 3 Yearly'!$EE$192*'Scope 3 Yearly'!CO132*(1-'Scope 3 Yearly'!$B$199)+'Scope 3 Yearly'!CO120*'Scope 3 Yearly'!CO130+'Scope 3 Yearly'!CO124*'Scope 3 Yearly'!CO135)*'Yearly BTX'!GG6/1000000</f>
        <v>0.88008485229499045</v>
      </c>
      <c r="CP27" s="2">
        <f>('Scope 3 Yearly'!$EE$192*'Scope 3 Yearly'!CP132*(1-'Scope 3 Yearly'!$B$199)+'Scope 3 Yearly'!CP120*'Scope 3 Yearly'!CP130+'Scope 3 Yearly'!CP124*'Scope 3 Yearly'!CP135)*'Yearly BTX'!GH6/1000000</f>
        <v>0.86971341786866196</v>
      </c>
      <c r="CQ27" s="2">
        <f>('Scope 3 Yearly'!$EE$192*'Scope 3 Yearly'!CQ132*(1-'Scope 3 Yearly'!$B$199)+'Scope 3 Yearly'!CQ120*'Scope 3 Yearly'!CQ130+'Scope 3 Yearly'!CQ124*'Scope 3 Yearly'!CQ135)*'Yearly BTX'!GI6/1000000</f>
        <v>0.85935900271682164</v>
      </c>
      <c r="CR27" s="2">
        <f>('Scope 3 Yearly'!$EE$192*'Scope 3 Yearly'!CR132*(1-'Scope 3 Yearly'!$B$199)+'Scope 3 Yearly'!CR120*'Scope 3 Yearly'!CR130+'Scope 3 Yearly'!CR124*'Scope 3 Yearly'!CR135)*'Yearly BTX'!GJ6/1000000</f>
        <v>0.84902061836359188</v>
      </c>
      <c r="CS27" s="2">
        <f>('Scope 3 Yearly'!$EE$192*'Scope 3 Yearly'!CS132*(1-'Scope 3 Yearly'!$B$199)+'Scope 3 Yearly'!CS120*'Scope 3 Yearly'!CS130+'Scope 3 Yearly'!CS124*'Scope 3 Yearly'!CS135)*'Yearly BTX'!GK6/1000000</f>
        <v>0.83869727276477013</v>
      </c>
      <c r="CT27" s="2">
        <f>('Scope 3 Yearly'!$EE$192*'Scope 3 Yearly'!CT132*(1-'Scope 3 Yearly'!$B$199)+'Scope 3 Yearly'!CT120*'Scope 3 Yearly'!CT130+'Scope 3 Yearly'!CT124*'Scope 3 Yearly'!CT135)*'Yearly BTX'!GL6/1000000</f>
        <v>0.8283879701502298</v>
      </c>
      <c r="CV27" s="2">
        <f>('Scope 3 Yearly'!$EE$192*'Scope 3 Yearly'!CV132*(1-'Scope 3 Yearly'!$B$199)+'Scope 3 Yearly'!CV120*'Scope 3 Yearly'!CV130+'Scope 3 Yearly'!CV124*'Scope 3 Yearly'!CV135)*'Yearly BTX'!FH6/1000000</f>
        <v>1.0947807038692872</v>
      </c>
      <c r="CW27" s="2">
        <f>('Scope 3 Yearly'!$EE$192*'Scope 3 Yearly'!CW132*(1-'Scope 3 Yearly'!$B$199)+'Scope 3 Yearly'!CW120*'Scope 3 Yearly'!CW130+'Scope 3 Yearly'!CW124*'Scope 3 Yearly'!CW135)*'Yearly BTX'!FI6/1000000</f>
        <v>1.1149220884096682</v>
      </c>
      <c r="CX27" s="2">
        <f>('Scope 3 Yearly'!$EE$192*'Scope 3 Yearly'!CX132*(1-'Scope 3 Yearly'!$B$199)+'Scope 3 Yearly'!CX120*'Scope 3 Yearly'!CX130+'Scope 3 Yearly'!CX124*'Scope 3 Yearly'!CX135)*'Yearly BTX'!FJ6/1000000</f>
        <v>1.1347359489744357</v>
      </c>
      <c r="CY27" s="2">
        <f>('Scope 3 Yearly'!$EE$192*'Scope 3 Yearly'!CY132*(1-'Scope 3 Yearly'!$B$199)+'Scope 3 Yearly'!CY120*'Scope 3 Yearly'!CY130+'Scope 3 Yearly'!CY124*'Scope 3 Yearly'!CY135)*'Yearly BTX'!FK6/1000000</f>
        <v>1.1541801261471574</v>
      </c>
      <c r="CZ27" s="2">
        <f>('Scope 3 Yearly'!$EE$192*'Scope 3 Yearly'!CZ132*(1-'Scope 3 Yearly'!$B$199)+'Scope 3 Yearly'!CZ120*'Scope 3 Yearly'!CZ130+'Scope 3 Yearly'!CZ124*'Scope 3 Yearly'!CZ135)*'Yearly BTX'!FL6/1000000</f>
        <v>1.1731773191046775</v>
      </c>
      <c r="DA27" s="2">
        <f>('Scope 3 Yearly'!$EE$192*'Scope 3 Yearly'!DA132*(1-'Scope 3 Yearly'!$B$199)+'Scope 3 Yearly'!DA120*'Scope 3 Yearly'!DA130+'Scope 3 Yearly'!DA124*'Scope 3 Yearly'!DA135)*'Yearly BTX'!FM6/1000000</f>
        <v>1.1904580156663382</v>
      </c>
      <c r="DB27" s="2">
        <f>('Scope 3 Yearly'!$EE$192*'Scope 3 Yearly'!DB132*(1-'Scope 3 Yearly'!$B$199)+'Scope 3 Yearly'!DB120*'Scope 3 Yearly'!DB130+'Scope 3 Yearly'!DB124*'Scope 3 Yearly'!DB135)*'Yearly BTX'!FN6/1000000</f>
        <v>1.2070254878385815</v>
      </c>
      <c r="DC27" s="2">
        <f>('Scope 3 Yearly'!$EE$192*'Scope 3 Yearly'!DC132*(1-'Scope 3 Yearly'!$B$199)+'Scope 3 Yearly'!DC120*'Scope 3 Yearly'!DC130+'Scope 3 Yearly'!DC124*'Scope 3 Yearly'!DC135)*'Yearly BTX'!FO6/1000000</f>
        <v>1.2222320584690338</v>
      </c>
      <c r="DD27" s="2">
        <f>('Scope 3 Yearly'!$EE$192*'Scope 3 Yearly'!DD132*(1-'Scope 3 Yearly'!$B$199)+'Scope 3 Yearly'!DD120*'Scope 3 Yearly'!DD130+'Scope 3 Yearly'!DD124*'Scope 3 Yearly'!DD135)*'Yearly BTX'!FP6/1000000</f>
        <v>1.2352287160549713</v>
      </c>
      <c r="DE27" s="2">
        <f>('Scope 3 Yearly'!$EE$192*'Scope 3 Yearly'!DE132*(1-'Scope 3 Yearly'!$B$199)+'Scope 3 Yearly'!DE120*'Scope 3 Yearly'!DE130+'Scope 3 Yearly'!DE124*'Scope 3 Yearly'!DE135)*'Yearly BTX'!FQ6/1000000</f>
        <v>1.2445712720663606</v>
      </c>
      <c r="DF27" s="2">
        <f>('Scope 3 Yearly'!$EE$192*'Scope 3 Yearly'!DF132*(1-'Scope 3 Yearly'!$B$199)+'Scope 3 Yearly'!DF120*'Scope 3 Yearly'!DF130+'Scope 3 Yearly'!DF124*'Scope 3 Yearly'!DF135)*'Yearly BTX'!FR6/1000000</f>
        <v>1.2479431216032881</v>
      </c>
      <c r="DG27" s="2">
        <f>('Scope 3 Yearly'!$EE$192*'Scope 3 Yearly'!DG132*(1-'Scope 3 Yearly'!$B$199)+'Scope 3 Yearly'!DG120*'Scope 3 Yearly'!DG130+'Scope 3 Yearly'!DG124*'Scope 3 Yearly'!DG135)*'Yearly BTX'!FS6/1000000</f>
        <v>1.2407576089294792</v>
      </c>
      <c r="DH27" s="2">
        <f>('Scope 3 Yearly'!$EE$192*'Scope 3 Yearly'!DH132*(1-'Scope 3 Yearly'!$B$199)+'Scope 3 Yearly'!DH120*'Scope 3 Yearly'!DH130+'Scope 3 Yearly'!DH124*'Scope 3 Yearly'!DH135)*'Yearly BTX'!FT6/1000000</f>
        <v>1.2196178696489677</v>
      </c>
      <c r="DI27" s="2">
        <f>('Scope 3 Yearly'!$EE$192*'Scope 3 Yearly'!DI132*(1-'Scope 3 Yearly'!$B$199)+'Scope 3 Yearly'!DI120*'Scope 3 Yearly'!DI130+'Scope 3 Yearly'!DI124*'Scope 3 Yearly'!DI135)*'Yearly BTX'!FU6/1000000</f>
        <v>1.1795364244396418</v>
      </c>
      <c r="DJ27" s="2">
        <f>('Scope 3 Yearly'!$EE$192*'Scope 3 Yearly'!DJ132*(1-'Scope 3 Yearly'!$B$199)+'Scope 3 Yearly'!DJ120*'Scope 3 Yearly'!DJ130+'Scope 3 Yearly'!DJ124*'Scope 3 Yearly'!DJ135)*'Yearly BTX'!FV6/1000000</f>
        <v>1.1165199026595973</v>
      </c>
      <c r="DK27" s="2">
        <f>('Scope 3 Yearly'!$EE$192*'Scope 3 Yearly'!DK132*(1-'Scope 3 Yearly'!$B$199)+'Scope 3 Yearly'!DK120*'Scope 3 Yearly'!DK130+'Scope 3 Yearly'!DK124*'Scope 3 Yearly'!DK135)*'Yearly BTX'!FW6/1000000</f>
        <v>1.0295067684244836</v>
      </c>
      <c r="DL27" s="2">
        <f>('Scope 3 Yearly'!$EE$192*'Scope 3 Yearly'!DL132*(1-'Scope 3 Yearly'!$B$199)+'Scope 3 Yearly'!DL120*'Scope 3 Yearly'!DL130+'Scope 3 Yearly'!DL124*'Scope 3 Yearly'!DL135)*'Yearly BTX'!FX6/1000000</f>
        <v>0.92108621354196374</v>
      </c>
      <c r="DM27" s="2">
        <f>('Scope 3 Yearly'!$EE$192*'Scope 3 Yearly'!DM132*(1-'Scope 3 Yearly'!$B$199)+'Scope 3 Yearly'!DM120*'Scope 3 Yearly'!DM130+'Scope 3 Yearly'!DM124*'Scope 3 Yearly'!DM135)*'Yearly BTX'!FY6/1000000</f>
        <v>0.79994498846921425</v>
      </c>
      <c r="DN27" s="2">
        <f>('Scope 3 Yearly'!$EE$192*'Scope 3 Yearly'!DN132*(1-'Scope 3 Yearly'!$B$199)+'Scope 3 Yearly'!DN120*'Scope 3 Yearly'!DN130+'Scope 3 Yearly'!DN124*'Scope 3 Yearly'!DN135)*'Yearly BTX'!FZ6/1000000</f>
        <v>0.67613329213079254</v>
      </c>
      <c r="DO27" s="2">
        <f>('Scope 3 Yearly'!$EE$192*'Scope 3 Yearly'!DO132*(1-'Scope 3 Yearly'!$B$199)+'Scope 3 Yearly'!DO120*'Scope 3 Yearly'!DO130+'Scope 3 Yearly'!DO124*'Scope 3 Yearly'!DO135)*'Yearly BTX'!GA6/1000000</f>
        <v>0.55903936344954397</v>
      </c>
      <c r="DP27" s="2">
        <f>('Scope 3 Yearly'!$EE$192*'Scope 3 Yearly'!DP132*(1-'Scope 3 Yearly'!$B$199)+'Scope 3 Yearly'!DP120*'Scope 3 Yearly'!DP130+'Scope 3 Yearly'!DP124*'Scope 3 Yearly'!DP135)*'Yearly BTX'!GB6/1000000</f>
        <v>0.45532932933860876</v>
      </c>
      <c r="DQ27" s="2">
        <f>('Scope 3 Yearly'!$EE$192*'Scope 3 Yearly'!DQ132*(1-'Scope 3 Yearly'!$B$199)+'Scope 3 Yearly'!DQ120*'Scope 3 Yearly'!DQ130+'Scope 3 Yearly'!DQ124*'Scope 3 Yearly'!DQ135)*'Yearly BTX'!GC6/1000000</f>
        <v>0.36816218353409197</v>
      </c>
      <c r="DR27" s="2">
        <f>('Scope 3 Yearly'!$EE$192*'Scope 3 Yearly'!DR132*(1-'Scope 3 Yearly'!$B$199)+'Scope 3 Yearly'!DR120*'Scope 3 Yearly'!DR130+'Scope 3 Yearly'!DR124*'Scope 3 Yearly'!DR135)*'Yearly BTX'!GD6/1000000</f>
        <v>0.2979389343726544</v>
      </c>
      <c r="DS27" s="2">
        <f>('Scope 3 Yearly'!$EE$192*'Scope 3 Yearly'!DS132*(1-'Scope 3 Yearly'!$B$199)+'Scope 3 Yearly'!DS120*'Scope 3 Yearly'!DS130+'Scope 3 Yearly'!DS124*'Scope 3 Yearly'!DS135)*'Yearly BTX'!GE6/1000000</f>
        <v>0.24306265933713828</v>
      </c>
      <c r="DT27" s="2">
        <f>('Scope 3 Yearly'!$EE$192*'Scope 3 Yearly'!DT132*(1-'Scope 3 Yearly'!$B$199)+'Scope 3 Yearly'!DT120*'Scope 3 Yearly'!DT130+'Scope 3 Yearly'!DT124*'Scope 3 Yearly'!DT135)*'Yearly BTX'!GF6/1000000</f>
        <v>0.20110707476316106</v>
      </c>
      <c r="DU27" s="2">
        <f>('Scope 3 Yearly'!$EE$192*'Scope 3 Yearly'!DU132*(1-'Scope 3 Yearly'!$B$199)+'Scope 3 Yearly'!DU120*'Scope 3 Yearly'!DU130+'Scope 3 Yearly'!DU124*'Scope 3 Yearly'!DU135)*'Yearly BTX'!GG6/1000000</f>
        <v>0.169488704339847</v>
      </c>
      <c r="DV27" s="2">
        <f>('Scope 3 Yearly'!$EE$192*'Scope 3 Yearly'!DV132*(1-'Scope 3 Yearly'!$B$199)+'Scope 3 Yearly'!DV120*'Scope 3 Yearly'!DV130+'Scope 3 Yearly'!DV124*'Scope 3 Yearly'!DV135)*'Yearly BTX'!GH6/1000000</f>
        <v>0.14580481735035369</v>
      </c>
      <c r="DW27" s="2">
        <f>('Scope 3 Yearly'!$EE$192*'Scope 3 Yearly'!DW132*(1-'Scope 3 Yearly'!$B$199)+'Scope 3 Yearly'!DW120*'Scope 3 Yearly'!DW130+'Scope 3 Yearly'!DW124*'Scope 3 Yearly'!DW135)*'Yearly BTX'!GI6/1000000</f>
        <v>0.12815957014354237</v>
      </c>
      <c r="DX27" s="2">
        <f>('Scope 3 Yearly'!$EE$192*'Scope 3 Yearly'!DX132*(1-'Scope 3 Yearly'!$B$199)+'Scope 3 Yearly'!DX120*'Scope 3 Yearly'!DX130+'Scope 3 Yearly'!DX124*'Scope 3 Yearly'!DX135)*'Yearly BTX'!GJ6/1000000</f>
        <v>0.11497573145642147</v>
      </c>
      <c r="DY27" s="2">
        <f>('Scope 3 Yearly'!$EE$192*'Scope 3 Yearly'!DY132*(1-'Scope 3 Yearly'!$B$199)+'Scope 3 Yearly'!DY120*'Scope 3 Yearly'!DY130+'Scope 3 Yearly'!DY124*'Scope 3 Yearly'!DY135)*'Yearly BTX'!GK6/1000000</f>
        <v>0.10505468681632382</v>
      </c>
      <c r="DZ27" s="2">
        <f>('Scope 3 Yearly'!$EE$192*'Scope 3 Yearly'!DZ132*(1-'Scope 3 Yearly'!$B$199)+'Scope 3 Yearly'!DZ120*'Scope 3 Yearly'!DZ130+'Scope 3 Yearly'!DZ124*'Scope 3 Yearly'!DZ135)*'Yearly BTX'!GL6/1000000</f>
        <v>9.7520397728723521E-2</v>
      </c>
    </row>
    <row r="28" spans="1:165">
      <c r="A28" t="s">
        <v>267</v>
      </c>
      <c r="C28" s="5" t="s">
        <v>269</v>
      </c>
      <c r="D28" s="2">
        <f>('Scope 3 Yearly'!$EE$193*'Scope 3 Yearly'!D155*(1-'Scope 3 Yearly'!$B$199)+'Scope 3 Yearly'!D143*'Scope 3 Yearly'!D153+'Scope 3 Yearly'!D147*'Scope 3 Yearly'!D158)*'Yearly BTX'!BP124/1000000</f>
        <v>6.1199480170697917</v>
      </c>
      <c r="E28" s="2">
        <f>('Scope 3 Yearly'!$EE$193*'Scope 3 Yearly'!E155*(1-'Scope 3 Yearly'!$B$199)+'Scope 3 Yearly'!E143*'Scope 3 Yearly'!E153+'Scope 3 Yearly'!E147*'Scope 3 Yearly'!E158)*'Yearly BTX'!BQ124/1000000</f>
        <v>6.1273249216450285</v>
      </c>
      <c r="F28" s="2">
        <f>('Scope 3 Yearly'!$EE$193*'Scope 3 Yearly'!F155*(1-'Scope 3 Yearly'!$B$199)+'Scope 3 Yearly'!F143*'Scope 3 Yearly'!F153+'Scope 3 Yearly'!F147*'Scope 3 Yearly'!F158)*'Yearly BTX'!BR124/1000000</f>
        <v>6.1314261601039419</v>
      </c>
      <c r="G28" s="2">
        <f>('Scope 3 Yearly'!$EE$193*'Scope 3 Yearly'!G155*(1-'Scope 3 Yearly'!$B$199)+'Scope 3 Yearly'!G143*'Scope 3 Yearly'!G153+'Scope 3 Yearly'!G147*'Scope 3 Yearly'!G158)*'Yearly BTX'!BS124/1000000</f>
        <v>6.1307536520846391</v>
      </c>
      <c r="H28" s="2">
        <f>('Scope 3 Yearly'!$EE$193*'Scope 3 Yearly'!H155*(1-'Scope 3 Yearly'!$B$199)+'Scope 3 Yearly'!H143*'Scope 3 Yearly'!H153+'Scope 3 Yearly'!H147*'Scope 3 Yearly'!H158)*'Yearly BTX'!BT124/1000000</f>
        <v>6.1264896051205389</v>
      </c>
      <c r="I28" s="2">
        <f>('Scope 3 Yearly'!$EE$193*'Scope 3 Yearly'!I155*(1-'Scope 3 Yearly'!$B$199)+'Scope 3 Yearly'!I143*'Scope 3 Yearly'!I153+'Scope 3 Yearly'!I147*'Scope 3 Yearly'!I158)*'Yearly BTX'!BU124/1000000</f>
        <v>6.1147486340098354</v>
      </c>
      <c r="J28" s="2">
        <f>('Scope 3 Yearly'!$EE$193*'Scope 3 Yearly'!J155*(1-'Scope 3 Yearly'!$B$199)+'Scope 3 Yearly'!J143*'Scope 3 Yearly'!J153+'Scope 3 Yearly'!J147*'Scope 3 Yearly'!J158)*'Yearly BTX'!BV124/1000000</f>
        <v>6.0963755292751056</v>
      </c>
      <c r="K28" s="2">
        <f>('Scope 3 Yearly'!$EE$193*'Scope 3 Yearly'!K155*(1-'Scope 3 Yearly'!$B$199)+'Scope 3 Yearly'!K143*'Scope 3 Yearly'!K153+'Scope 3 Yearly'!K147*'Scope 3 Yearly'!K158)*'Yearly BTX'!BW124/1000000</f>
        <v>6.0700742345745313</v>
      </c>
      <c r="L28" s="2">
        <f>('Scope 3 Yearly'!$EE$193*'Scope 3 Yearly'!L155*(1-'Scope 3 Yearly'!$B$199)+'Scope 3 Yearly'!L143*'Scope 3 Yearly'!L153+'Scope 3 Yearly'!L147*'Scope 3 Yearly'!L158)*'Yearly BTX'!BX124/1000000</f>
        <v>6.0319288847422561</v>
      </c>
      <c r="M28" s="2">
        <f>('Scope 3 Yearly'!$EE$193*'Scope 3 Yearly'!M155*(1-'Scope 3 Yearly'!$B$199)+'Scope 3 Yearly'!M143*'Scope 3 Yearly'!M153+'Scope 3 Yearly'!M147*'Scope 3 Yearly'!M158)*'Yearly BTX'!BY124/1000000</f>
        <v>5.9754354554272107</v>
      </c>
      <c r="N28" s="2">
        <f>('Scope 3 Yearly'!$EE$193*'Scope 3 Yearly'!N155*(1-'Scope 3 Yearly'!$B$199)+'Scope 3 Yearly'!N143*'Scope 3 Yearly'!N153+'Scope 3 Yearly'!N147*'Scope 3 Yearly'!N158)*'Yearly BTX'!BZ124/1000000</f>
        <v>5.8904451472960826</v>
      </c>
      <c r="O28" s="2">
        <f>('Scope 3 Yearly'!$EE$193*'Scope 3 Yearly'!O155*(1-'Scope 3 Yearly'!$B$199)+'Scope 3 Yearly'!O143*'Scope 3 Yearly'!O153+'Scope 3 Yearly'!O147*'Scope 3 Yearly'!O158)*'Yearly BTX'!CA124/1000000</f>
        <v>5.6130633845344216</v>
      </c>
      <c r="P28" s="2">
        <f>('Scope 3 Yearly'!$EE$193*'Scope 3 Yearly'!P155*(1-'Scope 3 Yearly'!$B$199)+'Scope 3 Yearly'!P143*'Scope 3 Yearly'!P153+'Scope 3 Yearly'!P147*'Scope 3 Yearly'!P158)*'Yearly BTX'!CB124/1000000</f>
        <v>5.3752795993027007</v>
      </c>
      <c r="Q28" s="2">
        <f>('Scope 3 Yearly'!$EE$193*'Scope 3 Yearly'!Q155*(1-'Scope 3 Yearly'!$B$199)+'Scope 3 Yearly'!Q143*'Scope 3 Yearly'!Q153+'Scope 3 Yearly'!Q147*'Scope 3 Yearly'!Q158)*'Yearly BTX'!CC124/1000000</f>
        <v>5.0626484755757923</v>
      </c>
      <c r="R28" s="2">
        <f>('Scope 3 Yearly'!$EE$193*'Scope 3 Yearly'!R155*(1-'Scope 3 Yearly'!$B$199)+'Scope 3 Yearly'!R143*'Scope 3 Yearly'!R153+'Scope 3 Yearly'!R147*'Scope 3 Yearly'!R158)*'Yearly BTX'!CD124/1000000</f>
        <v>4.664610251496331</v>
      </c>
      <c r="S28" s="2">
        <f>('Scope 3 Yearly'!$EE$193*'Scope 3 Yearly'!S155*(1-'Scope 3 Yearly'!$B$199)+'Scope 3 Yearly'!S143*'Scope 3 Yearly'!S153+'Scope 3 Yearly'!S147*'Scope 3 Yearly'!S158)*'Yearly BTX'!CE124/1000000</f>
        <v>4.1846803519383364</v>
      </c>
      <c r="T28" s="2">
        <f>('Scope 3 Yearly'!$EE$193*'Scope 3 Yearly'!T155*(1-'Scope 3 Yearly'!$B$199)+'Scope 3 Yearly'!T143*'Scope 3 Yearly'!T153+'Scope 3 Yearly'!T147*'Scope 3 Yearly'!T158)*'Yearly BTX'!CF124/1000000</f>
        <v>3.6420597564126602</v>
      </c>
      <c r="U28" s="2">
        <f>('Scope 3 Yearly'!$EE$193*'Scope 3 Yearly'!U155*(1-'Scope 3 Yearly'!$B$199)+'Scope 3 Yearly'!U143*'Scope 3 Yearly'!U153+'Scope 3 Yearly'!U147*'Scope 3 Yearly'!U158)*'Yearly BTX'!CG124/1000000</f>
        <v>3.0751574129982049</v>
      </c>
      <c r="V28" s="2">
        <f>('Scope 3 Yearly'!$EE$193*'Scope 3 Yearly'!V155*(1-'Scope 3 Yearly'!$B$199)+'Scope 3 Yearly'!V143*'Scope 3 Yearly'!V153+'Scope 3 Yearly'!V147*'Scope 3 Yearly'!V158)*'Yearly BTX'!CH124/1000000</f>
        <v>2.5252037645145156</v>
      </c>
      <c r="W28" s="2">
        <f>('Scope 3 Yearly'!$EE$193*'Scope 3 Yearly'!W155*(1-'Scope 3 Yearly'!$B$199)+'Scope 3 Yearly'!W143*'Scope 3 Yearly'!W153+'Scope 3 Yearly'!W147*'Scope 3 Yearly'!W158)*'Yearly BTX'!CI124/1000000</f>
        <v>2.0265948406982406</v>
      </c>
      <c r="X28" s="2">
        <f>('Scope 3 Yearly'!$EE$193*'Scope 3 Yearly'!X155*(1-'Scope 3 Yearly'!$B$199)+'Scope 3 Yearly'!X143*'Scope 3 Yearly'!X153+'Scope 3 Yearly'!X147*'Scope 3 Yearly'!X158)*'Yearly BTX'!CJ124/1000000</f>
        <v>1.6003315316758828</v>
      </c>
      <c r="Y28" s="2">
        <f>('Scope 3 Yearly'!$EE$193*'Scope 3 Yearly'!Y155*(1-'Scope 3 Yearly'!$B$199)+'Scope 3 Yearly'!Y143*'Scope 3 Yearly'!Y153+'Scope 3 Yearly'!Y147*'Scope 3 Yearly'!Y158)*'Yearly BTX'!CK124/1000000</f>
        <v>1.241634072158327</v>
      </c>
      <c r="Z28" s="2">
        <f>('Scope 3 Yearly'!$EE$193*'Scope 3 Yearly'!Z155*(1-'Scope 3 Yearly'!$B$199)+'Scope 3 Yearly'!Z143*'Scope 3 Yearly'!Z153+'Scope 3 Yearly'!Z147*'Scope 3 Yearly'!Z158)*'Yearly BTX'!CL124/1000000</f>
        <v>0.9615050033065542</v>
      </c>
      <c r="AA28" s="2">
        <f>('Scope 3 Yearly'!$EE$193*'Scope 3 Yearly'!AA155*(1-'Scope 3 Yearly'!$B$199)+'Scope 3 Yearly'!AA143*'Scope 3 Yearly'!AA153+'Scope 3 Yearly'!AA147*'Scope 3 Yearly'!AA158)*'Yearly BTX'!CM124/1000000</f>
        <v>0.74883554464885527</v>
      </c>
      <c r="AB28" s="2">
        <f>('Scope 3 Yearly'!$EE$193*'Scope 3 Yearly'!AB155*(1-'Scope 3 Yearly'!$B$199)+'Scope 3 Yearly'!AB143*'Scope 3 Yearly'!AB153+'Scope 3 Yearly'!AB147*'Scope 3 Yearly'!AB158)*'Yearly BTX'!CN124/1000000</f>
        <v>0.58992530253148778</v>
      </c>
      <c r="AC28" s="2">
        <f>('Scope 3 Yearly'!$EE$193*'Scope 3 Yearly'!AC155*(1-'Scope 3 Yearly'!$B$199)+'Scope 3 Yearly'!AC143*'Scope 3 Yearly'!AC153+'Scope 3 Yearly'!AC147*'Scope 3 Yearly'!AC158)*'Yearly BTX'!CO124/1000000</f>
        <v>0.47210244493899151</v>
      </c>
      <c r="AD28" s="2">
        <f>('Scope 3 Yearly'!$EE$193*'Scope 3 Yearly'!AD155*(1-'Scope 3 Yearly'!$B$199)+'Scope 3 Yearly'!AD143*'Scope 3 Yearly'!AD153+'Scope 3 Yearly'!AD147*'Scope 3 Yearly'!AD158)*'Yearly BTX'!CP124/1000000</f>
        <v>0.38469139383010126</v>
      </c>
      <c r="AE28" s="2">
        <f>('Scope 3 Yearly'!$EE$193*'Scope 3 Yearly'!AE155*(1-'Scope 3 Yearly'!$B$199)+'Scope 3 Yearly'!AE143*'Scope 3 Yearly'!AE153+'Scope 3 Yearly'!AE147*'Scope 3 Yearly'!AE158)*'Yearly BTX'!CQ124/1000000</f>
        <v>0.31946912832394447</v>
      </c>
      <c r="AF28" s="2">
        <f>('Scope 3 Yearly'!$EE$193*'Scope 3 Yearly'!AF155*(1-'Scope 3 Yearly'!$B$199)+'Scope 3 Yearly'!AF143*'Scope 3 Yearly'!AF153+'Scope 3 Yearly'!AF147*'Scope 3 Yearly'!AF158)*'Yearly BTX'!CR124/1000000</f>
        <v>0.27015599195828671</v>
      </c>
      <c r="AG28" s="2">
        <f>('Scope 3 Yearly'!$EE$193*'Scope 3 Yearly'!AG155*(1-'Scope 3 Yearly'!$B$199)+'Scope 3 Yearly'!AG143*'Scope 3 Yearly'!AG153+'Scope 3 Yearly'!AG147*'Scope 3 Yearly'!AG158)*'Yearly BTX'!CS124/1000000</f>
        <v>0.23216876720009264</v>
      </c>
      <c r="AH28" s="2">
        <f>('Scope 3 Yearly'!$EE$193*'Scope 3 Yearly'!AH155*(1-'Scope 3 Yearly'!$B$199)+'Scope 3 Yearly'!AH143*'Scope 3 Yearly'!AH153+'Scope 3 Yearly'!AH147*'Scope 3 Yearly'!AH158)*'Yearly BTX'!CT124/1000000</f>
        <v>0.20232280423982443</v>
      </c>
      <c r="AI28" s="2"/>
      <c r="AJ28" s="2">
        <f>('Scope 3 Yearly'!$EE$193*'Scope 3 Yearly'!AJ155*(1-'Scope 3 Yearly'!$B$199)+'Scope 3 Yearly'!AJ143*'Scope 3 Yearly'!AJ153+'Scope 3 Yearly'!AJ147*'Scope 3 Yearly'!AJ158)*'Yearly BTX'!FH124/1000000</f>
        <v>6.1199500839690488</v>
      </c>
      <c r="AK28" s="2">
        <f>('Scope 3 Yearly'!$EE$193*'Scope 3 Yearly'!AK155*(1-'Scope 3 Yearly'!$B$199)+'Scope 3 Yearly'!AK143*'Scope 3 Yearly'!AK153+'Scope 3 Yearly'!AK147*'Scope 3 Yearly'!AK158)*'Yearly BTX'!FI124/1000000</f>
        <v>6.1509120894429792</v>
      </c>
      <c r="AL28" s="2">
        <f>('Scope 3 Yearly'!$EE$193*'Scope 3 Yearly'!AL155*(1-'Scope 3 Yearly'!$B$199)+'Scope 3 Yearly'!AL143*'Scope 3 Yearly'!AL153+'Scope 3 Yearly'!AL147*'Scope 3 Yearly'!AL158)*'Yearly BTX'!FJ124/1000000</f>
        <v>6.1793952202993516</v>
      </c>
      <c r="AM28" s="2">
        <f>('Scope 3 Yearly'!$EE$193*'Scope 3 Yearly'!AM155*(1-'Scope 3 Yearly'!$B$199)+'Scope 3 Yearly'!AM143*'Scope 3 Yearly'!AM153+'Scope 3 Yearly'!AM147*'Scope 3 Yearly'!AM158)*'Yearly BTX'!FK124/1000000</f>
        <v>6.2038223617293582</v>
      </c>
      <c r="AN28" s="2">
        <f>('Scope 3 Yearly'!$EE$193*'Scope 3 Yearly'!AN155*(1-'Scope 3 Yearly'!$B$199)+'Scope 3 Yearly'!AN143*'Scope 3 Yearly'!AN153+'Scope 3 Yearly'!AN147*'Scope 3 Yearly'!AN158)*'Yearly BTX'!FL124/1000000</f>
        <v>6.2253658277009842</v>
      </c>
      <c r="AO28" s="2">
        <f>('Scope 3 Yearly'!$EE$193*'Scope 3 Yearly'!AO155*(1-'Scope 3 Yearly'!$B$199)+'Scope 3 Yearly'!AO143*'Scope 3 Yearly'!AO153+'Scope 3 Yearly'!AO147*'Scope 3 Yearly'!AO158)*'Yearly BTX'!FM124/1000000</f>
        <v>6.2400408857618608</v>
      </c>
      <c r="AP28" s="2">
        <f>('Scope 3 Yearly'!$EE$193*'Scope 3 Yearly'!AP155*(1-'Scope 3 Yearly'!$B$199)+'Scope 3 Yearly'!AP143*'Scope 3 Yearly'!AP153+'Scope 3 Yearly'!AP147*'Scope 3 Yearly'!AP158)*'Yearly BTX'!FN124/1000000</f>
        <v>6.2514052058891654</v>
      </c>
      <c r="AQ28" s="2">
        <f>('Scope 3 Yearly'!$EE$193*'Scope 3 Yearly'!AQ155*(1-'Scope 3 Yearly'!$B$199)+'Scope 3 Yearly'!AQ143*'Scope 3 Yearly'!AQ153+'Scope 3 Yearly'!AQ147*'Scope 3 Yearly'!AQ158)*'Yearly BTX'!FO124/1000000</f>
        <v>6.2557794270870817</v>
      </c>
      <c r="AR28" s="2">
        <f>('Scope 3 Yearly'!$EE$193*'Scope 3 Yearly'!AR155*(1-'Scope 3 Yearly'!$B$199)+'Scope 3 Yearly'!AR143*'Scope 3 Yearly'!AR153+'Scope 3 Yearly'!AR147*'Scope 3 Yearly'!AR158)*'Yearly BTX'!FP124/1000000</f>
        <v>6.2490552221334772</v>
      </c>
      <c r="AS28" s="2">
        <f>('Scope 3 Yearly'!$EE$193*'Scope 3 Yearly'!AS155*(1-'Scope 3 Yearly'!$B$199)+'Scope 3 Yearly'!AS143*'Scope 3 Yearly'!AS153+'Scope 3 Yearly'!AS147*'Scope 3 Yearly'!AS158)*'Yearly BTX'!FQ124/1000000</f>
        <v>6.2243450787469481</v>
      </c>
      <c r="AT28" s="2">
        <f>('Scope 3 Yearly'!$EE$193*'Scope 3 Yearly'!AT155*(1-'Scope 3 Yearly'!$B$199)+'Scope 3 Yearly'!AT143*'Scope 3 Yearly'!AT153+'Scope 3 Yearly'!AT147*'Scope 3 Yearly'!AT158)*'Yearly BTX'!FR124/1000000</f>
        <v>6.1707861264458508</v>
      </c>
      <c r="AU28" s="2">
        <f>('Scope 3 Yearly'!$EE$193*'Scope 3 Yearly'!AU155*(1-'Scope 3 Yearly'!$B$199)+'Scope 3 Yearly'!AU143*'Scope 3 Yearly'!AU153+'Scope 3 Yearly'!AU147*'Scope 3 Yearly'!AU158)*'Yearly BTX'!FS124/1000000</f>
        <v>5.9439231316266188</v>
      </c>
      <c r="AV28" s="2">
        <f>('Scope 3 Yearly'!$EE$193*'Scope 3 Yearly'!AV155*(1-'Scope 3 Yearly'!$B$199)+'Scope 3 Yearly'!AV143*'Scope 3 Yearly'!AV153+'Scope 3 Yearly'!AV147*'Scope 3 Yearly'!AV158)*'Yearly BTX'!FT124/1000000</f>
        <v>5.7483899753196246</v>
      </c>
      <c r="AW28" s="2">
        <f>('Scope 3 Yearly'!$EE$193*'Scope 3 Yearly'!AW155*(1-'Scope 3 Yearly'!$B$199)+'Scope 3 Yearly'!AW143*'Scope 3 Yearly'!AW153+'Scope 3 Yearly'!AW147*'Scope 3 Yearly'!AW158)*'Yearly BTX'!FU124/1000000</f>
        <v>5.4709629550697301</v>
      </c>
      <c r="AX28" s="2">
        <f>('Scope 3 Yearly'!$EE$193*'Scope 3 Yearly'!AX155*(1-'Scope 3 Yearly'!$B$199)+'Scope 3 Yearly'!AX143*'Scope 3 Yearly'!AX153+'Scope 3 Yearly'!AX147*'Scope 3 Yearly'!AX158)*'Yearly BTX'!FV124/1000000</f>
        <v>5.0965031956497997</v>
      </c>
      <c r="AY28" s="2">
        <f>('Scope 3 Yearly'!$EE$193*'Scope 3 Yearly'!AY155*(1-'Scope 3 Yearly'!$B$199)+'Scope 3 Yearly'!AY143*'Scope 3 Yearly'!AY153+'Scope 3 Yearly'!AY147*'Scope 3 Yearly'!AY158)*'Yearly BTX'!FW124/1000000</f>
        <v>4.6250643574726116</v>
      </c>
      <c r="AZ28" s="2">
        <f>('Scope 3 Yearly'!$EE$193*'Scope 3 Yearly'!AZ155*(1-'Scope 3 Yearly'!$B$199)+'Scope 3 Yearly'!AZ143*'Scope 3 Yearly'!AZ153+'Scope 3 Yearly'!AZ147*'Scope 3 Yearly'!AZ158)*'Yearly BTX'!FX124/1000000</f>
        <v>4.0737535262574616</v>
      </c>
      <c r="BA28" s="2">
        <f>('Scope 3 Yearly'!$EE$193*'Scope 3 Yearly'!BA155*(1-'Scope 3 Yearly'!$B$199)+'Scope 3 Yearly'!BA143*'Scope 3 Yearly'!BA153+'Scope 3 Yearly'!BA147*'Scope 3 Yearly'!BA158)*'Yearly BTX'!FY124/1000000</f>
        <v>3.4828134338952839</v>
      </c>
      <c r="BB28" s="2">
        <f>('Scope 3 Yearly'!$EE$193*'Scope 3 Yearly'!BB155*(1-'Scope 3 Yearly'!$B$199)+'Scope 3 Yearly'!BB143*'Scope 3 Yearly'!BB153+'Scope 3 Yearly'!BB147*'Scope 3 Yearly'!BB158)*'Yearly BTX'!FZ124/1000000</f>
        <v>2.8973718003477695</v>
      </c>
      <c r="BC28" s="2">
        <f>('Scope 3 Yearly'!$EE$193*'Scope 3 Yearly'!BC155*(1-'Scope 3 Yearly'!$B$199)+'Scope 3 Yearly'!BC143*'Scope 3 Yearly'!BC153+'Scope 3 Yearly'!BC147*'Scope 3 Yearly'!BC158)*'Yearly BTX'!GA124/1000000</f>
        <v>2.3570801041105969</v>
      </c>
      <c r="BD28" s="2">
        <f>('Scope 3 Yearly'!$EE$193*'Scope 3 Yearly'!BD155*(1-'Scope 3 Yearly'!$B$199)+'Scope 3 Yearly'!BD143*'Scope 3 Yearly'!BD153+'Scope 3 Yearly'!BD147*'Scope 3 Yearly'!BD158)*'Yearly BTX'!GB124/1000000</f>
        <v>1.8880269751130789</v>
      </c>
      <c r="BE28" s="2">
        <f>('Scope 3 Yearly'!$EE$193*'Scope 3 Yearly'!BE155*(1-'Scope 3 Yearly'!$B$199)+'Scope 3 Yearly'!BE143*'Scope 3 Yearly'!BE153+'Scope 3 Yearly'!BE147*'Scope 3 Yearly'!BE158)*'Yearly BTX'!GC124/1000000</f>
        <v>1.4890667831321902</v>
      </c>
      <c r="BF28" s="2">
        <f>('Scope 3 Yearly'!$EE$193*'Scope 3 Yearly'!BF155*(1-'Scope 3 Yearly'!$B$199)+'Scope 3 Yearly'!BF143*'Scope 3 Yearly'!BF153+'Scope 3 Yearly'!BF147*'Scope 3 Yearly'!BF158)*'Yearly BTX'!GD124/1000000</f>
        <v>1.1735136173116638</v>
      </c>
      <c r="BG28" s="2">
        <f>('Scope 3 Yearly'!$EE$193*'Scope 3 Yearly'!BG155*(1-'Scope 3 Yearly'!$B$199)+'Scope 3 Yearly'!BG143*'Scope 3 Yearly'!BG153+'Scope 3 Yearly'!BG147*'Scope 3 Yearly'!BG158)*'Yearly BTX'!GE124/1000000</f>
        <v>0.9315054233877299</v>
      </c>
      <c r="BH28" s="2">
        <f>('Scope 3 Yearly'!$EE$193*'Scope 3 Yearly'!BH155*(1-'Scope 3 Yearly'!$B$199)+'Scope 3 Yearly'!BH143*'Scope 3 Yearly'!BH153+'Scope 3 Yearly'!BH147*'Scope 3 Yearly'!BH158)*'Yearly BTX'!GF124/1000000</f>
        <v>0.74906951924223031</v>
      </c>
      <c r="BI28" s="2">
        <f>('Scope 3 Yearly'!$EE$193*'Scope 3 Yearly'!BI155*(1-'Scope 3 Yearly'!$B$199)+'Scope 3 Yearly'!BI143*'Scope 3 Yearly'!BI153+'Scope 3 Yearly'!BI147*'Scope 3 Yearly'!BI158)*'Yearly BTX'!GG124/1000000</f>
        <v>0.61292974271414824</v>
      </c>
      <c r="BJ28" s="2">
        <f>('Scope 3 Yearly'!$EE$193*'Scope 3 Yearly'!BJ155*(1-'Scope 3 Yearly'!$B$199)+'Scope 3 Yearly'!BJ143*'Scope 3 Yearly'!BJ153+'Scope 3 Yearly'!BJ147*'Scope 3 Yearly'!BJ158)*'Yearly BTX'!GH124/1000000</f>
        <v>0.51167623360455416</v>
      </c>
      <c r="BK28" s="2">
        <f>('Scope 3 Yearly'!$EE$193*'Scope 3 Yearly'!BK155*(1-'Scope 3 Yearly'!$B$199)+'Scope 3 Yearly'!BK143*'Scope 3 Yearly'!BK153+'Scope 3 Yearly'!BK147*'Scope 3 Yearly'!BK158)*'Yearly BTX'!GI124/1000000</f>
        <v>0.43619423684833925</v>
      </c>
      <c r="BL28" s="2">
        <f>('Scope 3 Yearly'!$EE$193*'Scope 3 Yearly'!BL155*(1-'Scope 3 Yearly'!$B$199)+'Scope 3 Yearly'!BL143*'Scope 3 Yearly'!BL153+'Scope 3 Yearly'!BL147*'Scope 3 Yearly'!BL158)*'Yearly BTX'!GJ124/1000000</f>
        <v>0.37938446715134289</v>
      </c>
      <c r="BM28" s="2">
        <f>('Scope 3 Yearly'!$EE$193*'Scope 3 Yearly'!BM155*(1-'Scope 3 Yearly'!$B$199)+'Scope 3 Yearly'!BM143*'Scope 3 Yearly'!BM153+'Scope 3 Yearly'!BM147*'Scope 3 Yearly'!BM158)*'Yearly BTX'!GK124/1000000</f>
        <v>0.33601694284315725</v>
      </c>
      <c r="BN28" s="2">
        <f>('Scope 3 Yearly'!$EE$193*'Scope 3 Yearly'!BN155*(1-'Scope 3 Yearly'!$B$199)+'Scope 3 Yearly'!BN143*'Scope 3 Yearly'!BN153+'Scope 3 Yearly'!BN147*'Scope 3 Yearly'!BN158)*'Yearly BTX'!GL124/1000000</f>
        <v>0.30239122192743612</v>
      </c>
      <c r="BO28" s="2"/>
      <c r="BP28" s="2">
        <f>('Scope 3 Yearly'!$EE$193*'Scope 3 Yearly'!BP155*(1-'Scope 3 Yearly'!$B$199)+'Scope 3 Yearly'!BP143*'Scope 3 Yearly'!BP153+'Scope 3 Yearly'!BP147*'Scope 3 Yearly'!BP158)*'Yearly BTX'!FH7/1000000</f>
        <v>6.1201886773148857</v>
      </c>
      <c r="BQ28" s="2">
        <f>('Scope 3 Yearly'!$EE$193*'Scope 3 Yearly'!BQ155*(1-'Scope 3 Yearly'!$B$199)+'Scope 3 Yearly'!BQ143*'Scope 3 Yearly'!BQ153+'Scope 3 Yearly'!BQ147*'Scope 3 Yearly'!BQ158)*'Yearly BTX'!FI7/1000000</f>
        <v>6.0918099428034642</v>
      </c>
      <c r="BR28" s="2">
        <f>('Scope 3 Yearly'!$EE$193*'Scope 3 Yearly'!BR155*(1-'Scope 3 Yearly'!$B$199)+'Scope 3 Yearly'!BR143*'Scope 3 Yearly'!BR153+'Scope 3 Yearly'!BR147*'Scope 3 Yearly'!BR158)*'Yearly BTX'!FJ7/1000000</f>
        <v>6.0632020722090285</v>
      </c>
      <c r="BS28" s="2">
        <f>('Scope 3 Yearly'!$EE$193*'Scope 3 Yearly'!BS155*(1-'Scope 3 Yearly'!$B$199)+'Scope 3 Yearly'!BS143*'Scope 3 Yearly'!BS153+'Scope 3 Yearly'!BS147*'Scope 3 Yearly'!BS158)*'Yearly BTX'!FK7/1000000</f>
        <v>6.0343593046654922</v>
      </c>
      <c r="BT28" s="2">
        <f>('Scope 3 Yearly'!$EE$193*'Scope 3 Yearly'!BT155*(1-'Scope 3 Yearly'!$B$199)+'Scope 3 Yearly'!BT143*'Scope 3 Yearly'!BT153+'Scope 3 Yearly'!BT147*'Scope 3 Yearly'!BT158)*'Yearly BTX'!FL7/1000000</f>
        <v>6.0052757847102018</v>
      </c>
      <c r="BU28" s="2">
        <f>('Scope 3 Yearly'!$EE$193*'Scope 3 Yearly'!BU155*(1-'Scope 3 Yearly'!$B$199)+'Scope 3 Yearly'!BU143*'Scope 3 Yearly'!BU153+'Scope 3 Yearly'!BU147*'Scope 3 Yearly'!BU158)*'Yearly BTX'!FM7/1000000</f>
        <v>5.9721792341720166</v>
      </c>
      <c r="BV28" s="2">
        <f>('Scope 3 Yearly'!$EE$193*'Scope 3 Yearly'!BV155*(1-'Scope 3 Yearly'!$B$199)+'Scope 3 Yearly'!BV143*'Scope 3 Yearly'!BV153+'Scope 3 Yearly'!BV147*'Scope 3 Yearly'!BV158)*'Yearly BTX'!FN7/1000000</f>
        <v>5.9394524734929339</v>
      </c>
      <c r="BW28" s="2">
        <f>('Scope 3 Yearly'!$EE$193*'Scope 3 Yearly'!BW155*(1-'Scope 3 Yearly'!$B$199)+'Scope 3 Yearly'!BW143*'Scope 3 Yearly'!BW153+'Scope 3 Yearly'!BW147*'Scope 3 Yearly'!BW158)*'Yearly BTX'!FO7/1000000</f>
        <v>5.9065131069731729</v>
      </c>
      <c r="BX28" s="2">
        <f>('Scope 3 Yearly'!$EE$193*'Scope 3 Yearly'!BX155*(1-'Scope 3 Yearly'!$B$199)+'Scope 3 Yearly'!BX143*'Scope 3 Yearly'!BX153+'Scope 3 Yearly'!BX147*'Scope 3 Yearly'!BX158)*'Yearly BTX'!FP7/1000000</f>
        <v>5.8733550893910218</v>
      </c>
      <c r="BY28" s="2">
        <f>('Scope 3 Yearly'!$EE$193*'Scope 3 Yearly'!BY155*(1-'Scope 3 Yearly'!$B$199)+'Scope 3 Yearly'!BY143*'Scope 3 Yearly'!BY153+'Scope 3 Yearly'!BY147*'Scope 3 Yearly'!BY158)*'Yearly BTX'!FQ7/1000000</f>
        <v>5.839972281121808</v>
      </c>
      <c r="BZ28" s="2">
        <f>('Scope 3 Yearly'!$EE$193*'Scope 3 Yearly'!BZ155*(1-'Scope 3 Yearly'!$B$199)+'Scope 3 Yearly'!BZ143*'Scope 3 Yearly'!BZ153+'Scope 3 Yearly'!BZ147*'Scope 3 Yearly'!BZ158)*'Yearly BTX'!FR7/1000000</f>
        <v>5.8063584463243076</v>
      </c>
      <c r="CA28" s="2">
        <f>('Scope 3 Yearly'!$EE$193*'Scope 3 Yearly'!CA155*(1-'Scope 3 Yearly'!$B$199)+'Scope 3 Yearly'!CA143*'Scope 3 Yearly'!CA153+'Scope 3 Yearly'!CA147*'Scope 3 Yearly'!CA158)*'Yearly BTX'!FS7/1000000</f>
        <v>5.7691960426153104</v>
      </c>
      <c r="CB28" s="2">
        <f>('Scope 3 Yearly'!$EE$193*'Scope 3 Yearly'!CB155*(1-'Scope 3 Yearly'!$B$199)+'Scope 3 Yearly'!CB143*'Scope 3 Yearly'!CB153+'Scope 3 Yearly'!CB147*'Scope 3 Yearly'!CB158)*'Yearly BTX'!FT7/1000000</f>
        <v>5.7318467685247398</v>
      </c>
      <c r="CC28" s="2">
        <f>('Scope 3 Yearly'!$EE$193*'Scope 3 Yearly'!CC155*(1-'Scope 3 Yearly'!$B$199)+'Scope 3 Yearly'!CC143*'Scope 3 Yearly'!CC153+'Scope 3 Yearly'!CC147*'Scope 3 Yearly'!CC158)*'Yearly BTX'!FU7/1000000</f>
        <v>5.6943041994236276</v>
      </c>
      <c r="CD28" s="2">
        <f>('Scope 3 Yearly'!$EE$193*'Scope 3 Yearly'!CD155*(1-'Scope 3 Yearly'!$B$199)+'Scope 3 Yearly'!CD143*'Scope 3 Yearly'!CD153+'Scope 3 Yearly'!CD147*'Scope 3 Yearly'!CD158)*'Yearly BTX'!FV7/1000000</f>
        <v>5.6565618169106635</v>
      </c>
      <c r="CE28" s="2">
        <f>('Scope 3 Yearly'!$EE$193*'Scope 3 Yearly'!CE155*(1-'Scope 3 Yearly'!$B$199)+'Scope 3 Yearly'!CE143*'Scope 3 Yearly'!CE153+'Scope 3 Yearly'!CE147*'Scope 3 Yearly'!CE158)*'Yearly BTX'!FW7/1000000</f>
        <v>5.6186130069329439</v>
      </c>
      <c r="CF28" s="2">
        <f>('Scope 3 Yearly'!$EE$193*'Scope 3 Yearly'!CF155*(1-'Scope 3 Yearly'!$B$199)+'Scope 3 Yearly'!CF143*'Scope 3 Yearly'!CF153+'Scope 3 Yearly'!CF147*'Scope 3 Yearly'!CF158)*'Yearly BTX'!FX7/1000000</f>
        <v>5.5773275874640049</v>
      </c>
      <c r="CG28" s="2">
        <f>('Scope 3 Yearly'!$EE$193*'Scope 3 Yearly'!CG155*(1-'Scope 3 Yearly'!$B$199)+'Scope 3 Yearly'!CG143*'Scope 3 Yearly'!CG153+'Scope 3 Yearly'!CG147*'Scope 3 Yearly'!CG158)*'Yearly BTX'!FY7/1000000</f>
        <v>5.5358846376779942</v>
      </c>
      <c r="CH28" s="2">
        <f>('Scope 3 Yearly'!$EE$193*'Scope 3 Yearly'!CH155*(1-'Scope 3 Yearly'!$B$199)+'Scope 3 Yearly'!CH143*'Scope 3 Yearly'!CH153+'Scope 3 Yearly'!CH147*'Scope 3 Yearly'!CH158)*'Yearly BTX'!FZ7/1000000</f>
        <v>5.4942772222180727</v>
      </c>
      <c r="CI28" s="2">
        <f>('Scope 3 Yearly'!$EE$193*'Scope 3 Yearly'!CI155*(1-'Scope 3 Yearly'!$B$199)+'Scope 3 Yearly'!CI143*'Scope 3 Yearly'!CI153+'Scope 3 Yearly'!CI147*'Scope 3 Yearly'!CI158)*'Yearly BTX'!GA7/1000000</f>
        <v>5.4524983122648942</v>
      </c>
      <c r="CJ28" s="2">
        <f>('Scope 3 Yearly'!$EE$193*'Scope 3 Yearly'!CJ155*(1-'Scope 3 Yearly'!$B$199)+'Scope 3 Yearly'!CJ143*'Scope 3 Yearly'!CJ153+'Scope 3 Yearly'!CJ147*'Scope 3 Yearly'!CJ158)*'Yearly BTX'!GB7/1000000</f>
        <v>5.4105407835465407</v>
      </c>
      <c r="CK28" s="2">
        <f>('Scope 3 Yearly'!$EE$193*'Scope 3 Yearly'!CK155*(1-'Scope 3 Yearly'!$B$199)+'Scope 3 Yearly'!CK143*'Scope 3 Yearly'!CK153+'Scope 3 Yearly'!CK147*'Scope 3 Yearly'!CK158)*'Yearly BTX'!GC7/1000000</f>
        <v>5.3661650244884598</v>
      </c>
      <c r="CL28" s="2">
        <f>('Scope 3 Yearly'!$EE$193*'Scope 3 Yearly'!CL155*(1-'Scope 3 Yearly'!$B$199)+'Scope 3 Yearly'!CL143*'Scope 3 Yearly'!CL153+'Scope 3 Yearly'!CL147*'Scope 3 Yearly'!CL158)*'Yearly BTX'!GD7/1000000</f>
        <v>5.3216467106680785</v>
      </c>
      <c r="CM28" s="2">
        <f>('Scope 3 Yearly'!$EE$193*'Scope 3 Yearly'!CM155*(1-'Scope 3 Yearly'!$B$199)+'Scope 3 Yearly'!CM143*'Scope 3 Yearly'!CM153+'Scope 3 Yearly'!CM147*'Scope 3 Yearly'!CM158)*'Yearly BTX'!GE7/1000000</f>
        <v>5.2769783094571627</v>
      </c>
      <c r="CN28" s="2">
        <f>('Scope 3 Yearly'!$EE$193*'Scope 3 Yearly'!CN155*(1-'Scope 3 Yearly'!$B$199)+'Scope 3 Yearly'!CN143*'Scope 3 Yearly'!CN153+'Scope 3 Yearly'!CN147*'Scope 3 Yearly'!CN158)*'Yearly BTX'!GF7/1000000</f>
        <v>5.2321521923527587</v>
      </c>
      <c r="CO28" s="2">
        <f>('Scope 3 Yearly'!$EE$193*'Scope 3 Yearly'!CO155*(1-'Scope 3 Yearly'!$B$199)+'Scope 3 Yearly'!CO143*'Scope 3 Yearly'!CO153+'Scope 3 Yearly'!CO147*'Scope 3 Yearly'!CO158)*'Yearly BTX'!GG7/1000000</f>
        <v>5.1871606328257913</v>
      </c>
      <c r="CP28" s="2">
        <f>('Scope 3 Yearly'!$EE$193*'Scope 3 Yearly'!CP155*(1-'Scope 3 Yearly'!$B$199)+'Scope 3 Yearly'!CP143*'Scope 3 Yearly'!CP153+'Scope 3 Yearly'!CP147*'Scope 3 Yearly'!CP158)*'Yearly BTX'!GH7/1000000</f>
        <v>5.1408027455932643</v>
      </c>
      <c r="CQ28" s="2">
        <f>('Scope 3 Yearly'!$EE$193*'Scope 3 Yearly'!CQ155*(1-'Scope 3 Yearly'!$B$199)+'Scope 3 Yearly'!CQ143*'Scope 3 Yearly'!CQ153+'Scope 3 Yearly'!CQ147*'Scope 3 Yearly'!CQ158)*'Yearly BTX'!GI7/1000000</f>
        <v>5.0942934616199604</v>
      </c>
      <c r="CR28" s="2">
        <f>('Scope 3 Yearly'!$EE$193*'Scope 3 Yearly'!CR155*(1-'Scope 3 Yearly'!$B$199)+'Scope 3 Yearly'!CR143*'Scope 3 Yearly'!CR153+'Scope 3 Yearly'!CR147*'Scope 3 Yearly'!CR158)*'Yearly BTX'!GJ7/1000000</f>
        <v>5.047624652938822</v>
      </c>
      <c r="CS28" s="2">
        <f>('Scope 3 Yearly'!$EE$193*'Scope 3 Yearly'!CS155*(1-'Scope 3 Yearly'!$B$199)+'Scope 3 Yearly'!CS143*'Scope 3 Yearly'!CS153+'Scope 3 Yearly'!CS147*'Scope 3 Yearly'!CS158)*'Yearly BTX'!GK7/1000000</f>
        <v>5.0007880892396859</v>
      </c>
      <c r="CT28" s="2">
        <f>('Scope 3 Yearly'!$EE$193*'Scope 3 Yearly'!CT155*(1-'Scope 3 Yearly'!$B$199)+'Scope 3 Yearly'!CT143*'Scope 3 Yearly'!CT153+'Scope 3 Yearly'!CT147*'Scope 3 Yearly'!CT158)*'Yearly BTX'!GL7/1000000</f>
        <v>4.9537754355247241</v>
      </c>
      <c r="CV28" s="2">
        <f>('Scope 3 Yearly'!$EE$193*'Scope 3 Yearly'!CV155*(1-'Scope 3 Yearly'!$B$199)+'Scope 3 Yearly'!CV143*'Scope 3 Yearly'!CV153+'Scope 3 Yearly'!CV147*'Scope 3 Yearly'!CV158)*'Yearly BTX'!FH7/1000000</f>
        <v>6.1199529501371455</v>
      </c>
      <c r="CW28" s="2">
        <f>('Scope 3 Yearly'!$EE$193*'Scope 3 Yearly'!CW155*(1-'Scope 3 Yearly'!$B$199)+'Scope 3 Yearly'!CW143*'Scope 3 Yearly'!CW153+'Scope 3 Yearly'!CW147*'Scope 3 Yearly'!CW158)*'Yearly BTX'!FI7/1000000</f>
        <v>6.2466867548048857</v>
      </c>
      <c r="CX28" s="2">
        <f>('Scope 3 Yearly'!$EE$193*'Scope 3 Yearly'!CX155*(1-'Scope 3 Yearly'!$B$199)+'Scope 3 Yearly'!CX143*'Scope 3 Yearly'!CX153+'Scope 3 Yearly'!CX147*'Scope 3 Yearly'!CX158)*'Yearly BTX'!FJ7/1000000</f>
        <v>6.3718991944562235</v>
      </c>
      <c r="CY28" s="2">
        <f>('Scope 3 Yearly'!$EE$193*'Scope 3 Yearly'!CY155*(1-'Scope 3 Yearly'!$B$199)+'Scope 3 Yearly'!CY143*'Scope 3 Yearly'!CY153+'Scope 3 Yearly'!CY147*'Scope 3 Yearly'!CY158)*'Yearly BTX'!FK7/1000000</f>
        <v>6.4953453840701201</v>
      </c>
      <c r="CZ28" s="2">
        <f>('Scope 3 Yearly'!$EE$193*'Scope 3 Yearly'!CZ155*(1-'Scope 3 Yearly'!$B$199)+'Scope 3 Yearly'!CZ143*'Scope 3 Yearly'!CZ153+'Scope 3 Yearly'!CZ147*'Scope 3 Yearly'!CZ158)*'Yearly BTX'!FL7/1000000</f>
        <v>6.6165797598026419</v>
      </c>
      <c r="DA28" s="2">
        <f>('Scope 3 Yearly'!$EE$193*'Scope 3 Yearly'!DA155*(1-'Scope 3 Yearly'!$B$199)+'Scope 3 Yearly'!DA143*'Scope 3 Yearly'!DA153+'Scope 3 Yearly'!DA147*'Scope 3 Yearly'!DA158)*'Yearly BTX'!FM7/1000000</f>
        <v>6.7305345979535876</v>
      </c>
      <c r="DB28" s="2">
        <f>('Scope 3 Yearly'!$EE$193*'Scope 3 Yearly'!DB155*(1-'Scope 3 Yearly'!$B$199)+'Scope 3 Yearly'!DB143*'Scope 3 Yearly'!DB153+'Scope 3 Yearly'!DB147*'Scope 3 Yearly'!DB158)*'Yearly BTX'!FN7/1000000</f>
        <v>6.8404631363090536</v>
      </c>
      <c r="DC28" s="2">
        <f>('Scope 3 Yearly'!$EE$193*'Scope 3 Yearly'!DC155*(1-'Scope 3 Yearly'!$B$199)+'Scope 3 Yearly'!DC143*'Scope 3 Yearly'!DC153+'Scope 3 Yearly'!DC147*'Scope 3 Yearly'!DC158)*'Yearly BTX'!FO7/1000000</f>
        <v>6.942972900744584</v>
      </c>
      <c r="DD28" s="2">
        <f>('Scope 3 Yearly'!$EE$193*'Scope 3 Yearly'!DD155*(1-'Scope 3 Yearly'!$B$199)+'Scope 3 Yearly'!DD143*'Scope 3 Yearly'!DD153+'Scope 3 Yearly'!DD147*'Scope 3 Yearly'!DD158)*'Yearly BTX'!FP7/1000000</f>
        <v>7.0331695032065644</v>
      </c>
      <c r="DE28" s="2">
        <f>('Scope 3 Yearly'!$EE$193*'Scope 3 Yearly'!DE155*(1-'Scope 3 Yearly'!$B$199)+'Scope 3 Yearly'!DE143*'Scope 3 Yearly'!DE153+'Scope 3 Yearly'!DE147*'Scope 3 Yearly'!DE158)*'Yearly BTX'!FQ7/1000000</f>
        <v>7.1027088781396577</v>
      </c>
      <c r="DF28" s="2">
        <f>('Scope 3 Yearly'!$EE$193*'Scope 3 Yearly'!DF155*(1-'Scope 3 Yearly'!$B$199)+'Scope 3 Yearly'!DF143*'Scope 3 Yearly'!DF153+'Scope 3 Yearly'!DF147*'Scope 3 Yearly'!DF158)*'Yearly BTX'!FR7/1000000</f>
        <v>7.1381687434326171</v>
      </c>
      <c r="DG28" s="2">
        <f>('Scope 3 Yearly'!$EE$193*'Scope 3 Yearly'!DG155*(1-'Scope 3 Yearly'!$B$199)+'Scope 3 Yearly'!DG143*'Scope 3 Yearly'!DG153+'Scope 3 Yearly'!DG147*'Scope 3 Yearly'!DG158)*'Yearly BTX'!FS7/1000000</f>
        <v>7.1150816674163817</v>
      </c>
      <c r="DH28" s="2">
        <f>('Scope 3 Yearly'!$EE$193*'Scope 3 Yearly'!DH155*(1-'Scope 3 Yearly'!$B$199)+'Scope 3 Yearly'!DH143*'Scope 3 Yearly'!DH153+'Scope 3 Yearly'!DH147*'Scope 3 Yearly'!DH158)*'Yearly BTX'!FT7/1000000</f>
        <v>7.0113040500442603</v>
      </c>
      <c r="DI28" s="2">
        <f>('Scope 3 Yearly'!$EE$193*'Scope 3 Yearly'!DI155*(1-'Scope 3 Yearly'!$B$199)+'Scope 3 Yearly'!DI143*'Scope 3 Yearly'!DI153+'Scope 3 Yearly'!DI147*'Scope 3 Yearly'!DI158)*'Yearly BTX'!FU7/1000000</f>
        <v>6.7974073006528748</v>
      </c>
      <c r="DJ28" s="2">
        <f>('Scope 3 Yearly'!$EE$193*'Scope 3 Yearly'!DJ155*(1-'Scope 3 Yearly'!$B$199)+'Scope 3 Yearly'!DJ143*'Scope 3 Yearly'!DJ153+'Scope 3 Yearly'!DJ147*'Scope 3 Yearly'!DJ158)*'Yearly BTX'!FV7/1000000</f>
        <v>6.449430782124022</v>
      </c>
      <c r="DK28" s="2">
        <f>('Scope 3 Yearly'!$EE$193*'Scope 3 Yearly'!DK155*(1-'Scope 3 Yearly'!$B$199)+'Scope 3 Yearly'!DK143*'Scope 3 Yearly'!DK153+'Scope 3 Yearly'!DK147*'Scope 3 Yearly'!DK158)*'Yearly BTX'!FW7/1000000</f>
        <v>5.9602102614989176</v>
      </c>
      <c r="DL28" s="2">
        <f>('Scope 3 Yearly'!$EE$193*'Scope 3 Yearly'!DL155*(1-'Scope 3 Yearly'!$B$199)+'Scope 3 Yearly'!DL143*'Scope 3 Yearly'!DL153+'Scope 3 Yearly'!DL147*'Scope 3 Yearly'!DL158)*'Yearly BTX'!FX7/1000000</f>
        <v>5.3453861201911819</v>
      </c>
      <c r="DM28" s="2">
        <f>('Scope 3 Yearly'!$EE$193*'Scope 3 Yearly'!DM155*(1-'Scope 3 Yearly'!$B$199)+'Scope 3 Yearly'!DM143*'Scope 3 Yearly'!DM153+'Scope 3 Yearly'!DM147*'Scope 3 Yearly'!DM158)*'Yearly BTX'!FY7/1000000</f>
        <v>4.6527267962555472</v>
      </c>
      <c r="DN28" s="2">
        <f>('Scope 3 Yearly'!$EE$193*'Scope 3 Yearly'!DN155*(1-'Scope 3 Yearly'!$B$199)+'Scope 3 Yearly'!DN143*'Scope 3 Yearly'!DN153+'Scope 3 Yearly'!DN147*'Scope 3 Yearly'!DN158)*'Yearly BTX'!FZ7/1000000</f>
        <v>3.9404745652186959</v>
      </c>
      <c r="DO28" s="2">
        <f>('Scope 3 Yearly'!$EE$193*'Scope 3 Yearly'!DO155*(1-'Scope 3 Yearly'!$B$199)+'Scope 3 Yearly'!DO143*'Scope 3 Yearly'!DO153+'Scope 3 Yearly'!DO147*'Scope 3 Yearly'!DO158)*'Yearly BTX'!GA7/1000000</f>
        <v>3.2636415692964849</v>
      </c>
      <c r="DP28" s="2">
        <f>('Scope 3 Yearly'!$EE$193*'Scope 3 Yearly'!DP155*(1-'Scope 3 Yearly'!$B$199)+'Scope 3 Yearly'!DP143*'Scope 3 Yearly'!DP153+'Scope 3 Yearly'!DP147*'Scope 3 Yearly'!DP158)*'Yearly BTX'!GB7/1000000</f>
        <v>2.6618199844600081</v>
      </c>
      <c r="DQ28" s="2">
        <f>('Scope 3 Yearly'!$EE$193*'Scope 3 Yearly'!DQ155*(1-'Scope 3 Yearly'!$B$199)+'Scope 3 Yearly'!DQ143*'Scope 3 Yearly'!DQ153+'Scope 3 Yearly'!DQ147*'Scope 3 Yearly'!DQ158)*'Yearly BTX'!GC7/1000000</f>
        <v>2.1548205149765627</v>
      </c>
      <c r="DR28" s="2">
        <f>('Scope 3 Yearly'!$EE$193*'Scope 3 Yearly'!DR155*(1-'Scope 3 Yearly'!$B$199)+'Scope 3 Yearly'!DR143*'Scope 3 Yearly'!DR153+'Scope 3 Yearly'!DR147*'Scope 3 Yearly'!DR158)*'Yearly BTX'!GD7/1000000</f>
        <v>1.74514750582627</v>
      </c>
      <c r="DS28" s="2">
        <f>('Scope 3 Yearly'!$EE$193*'Scope 3 Yearly'!DS155*(1-'Scope 3 Yearly'!$B$199)+'Scope 3 Yearly'!DS143*'Scope 3 Yearly'!DS153+'Scope 3 Yearly'!DS147*'Scope 3 Yearly'!DS158)*'Yearly BTX'!GE7/1000000</f>
        <v>1.4242091011314473</v>
      </c>
      <c r="DT28" s="2">
        <f>('Scope 3 Yearly'!$EE$193*'Scope 3 Yearly'!DT155*(1-'Scope 3 Yearly'!$B$199)+'Scope 3 Yearly'!DT143*'Scope 3 Yearly'!DT153+'Scope 3 Yearly'!DT147*'Scope 3 Yearly'!DT158)*'Yearly BTX'!GF7/1000000</f>
        <v>1.1783570351311972</v>
      </c>
      <c r="DU28" s="2">
        <f>('Scope 3 Yearly'!$EE$193*'Scope 3 Yearly'!DU155*(1-'Scope 3 Yearly'!$B$199)+'Scope 3 Yearly'!DU143*'Scope 3 Yearly'!DU153+'Scope 3 Yearly'!DU147*'Scope 3 Yearly'!DU158)*'Yearly BTX'!GG7/1000000</f>
        <v>0.99283242846605768</v>
      </c>
      <c r="DV28" s="2">
        <f>('Scope 3 Yearly'!$EE$193*'Scope 3 Yearly'!DV155*(1-'Scope 3 Yearly'!$B$199)+'Scope 3 Yearly'!DV143*'Scope 3 Yearly'!DV153+'Scope 3 Yearly'!DV147*'Scope 3 Yearly'!DV158)*'Yearly BTX'!GH7/1000000</f>
        <v>0.85389765008206253</v>
      </c>
      <c r="DW28" s="2">
        <f>('Scope 3 Yearly'!$EE$193*'Scope 3 Yearly'!DW155*(1-'Scope 3 Yearly'!$B$199)+'Scope 3 Yearly'!DW143*'Scope 3 Yearly'!DW153+'Scope 3 Yearly'!DW147*'Scope 3 Yearly'!DW158)*'Yearly BTX'!GI7/1000000</f>
        <v>0.75042464912228035</v>
      </c>
      <c r="DX28" s="2">
        <f>('Scope 3 Yearly'!$EE$193*'Scope 3 Yearly'!DX155*(1-'Scope 3 Yearly'!$B$199)+'Scope 3 Yearly'!DX143*'Scope 3 Yearly'!DX153+'Scope 3 Yearly'!DX147*'Scope 3 Yearly'!DX158)*'Yearly BTX'!GJ7/1000000</f>
        <v>0.67323304908451864</v>
      </c>
      <c r="DY28" s="2">
        <f>('Scope 3 Yearly'!$EE$193*'Scope 3 Yearly'!DY155*(1-'Scope 3 Yearly'!$B$199)+'Scope 3 Yearly'!DY143*'Scope 3 Yearly'!DY153+'Scope 3 Yearly'!DY147*'Scope 3 Yearly'!DY158)*'Yearly BTX'!GK7/1000000</f>
        <v>0.61531607265621169</v>
      </c>
      <c r="DZ28" s="2">
        <f>('Scope 3 Yearly'!$EE$193*'Scope 3 Yearly'!DZ155*(1-'Scope 3 Yearly'!$B$199)+'Scope 3 Yearly'!DZ143*'Scope 3 Yearly'!DZ153+'Scope 3 Yearly'!DZ147*'Scope 3 Yearly'!DZ158)*'Yearly BTX'!GL7/1000000</f>
        <v>0.57153232314963331</v>
      </c>
    </row>
    <row r="29" spans="1:165" ht="15.75" thickBot="1">
      <c r="A29" t="s">
        <v>244</v>
      </c>
      <c r="C29" s="5" t="s">
        <v>269</v>
      </c>
      <c r="D29" s="2">
        <f>('Scope 3 Yearly'!$EE$194*'Scope 3 Yearly'!D178*(1-'Scope 3 Yearly'!$B$199)+'Scope 3 Yearly'!D166*'Scope 3 Yearly'!D176+'Scope 3 Yearly'!D170*'Scope 3 Yearly'!D181)*'Yearly Butadiene'!BP76/1000000</f>
        <v>0.84320049722147106</v>
      </c>
      <c r="E29" s="2">
        <f>('Scope 3 Yearly'!$EE$194*'Scope 3 Yearly'!E178*(1-'Scope 3 Yearly'!$B$199)+'Scope 3 Yearly'!E166*'Scope 3 Yearly'!E176+'Scope 3 Yearly'!E170*'Scope 3 Yearly'!E181)*'Yearly Butadiene'!BQ76/1000000</f>
        <v>0.84585548442151925</v>
      </c>
      <c r="F29" s="2">
        <f>('Scope 3 Yearly'!$EE$194*'Scope 3 Yearly'!F178*(1-'Scope 3 Yearly'!$B$199)+'Scope 3 Yearly'!F166*'Scope 3 Yearly'!F176+'Scope 3 Yearly'!F170*'Scope 3 Yearly'!F181)*'Yearly Butadiene'!BR76/1000000</f>
        <v>0.84771659196329319</v>
      </c>
      <c r="G29" s="2">
        <f>('Scope 3 Yearly'!$EE$194*'Scope 3 Yearly'!G178*(1-'Scope 3 Yearly'!$B$199)+'Scope 3 Yearly'!G166*'Scope 3 Yearly'!G176+'Scope 3 Yearly'!G170*'Scope 3 Yearly'!G181)*'Yearly Butadiene'!BS76/1000000</f>
        <v>0.8486751785448331</v>
      </c>
      <c r="H29" s="2">
        <f>('Scope 3 Yearly'!$EE$194*'Scope 3 Yearly'!H178*(1-'Scope 3 Yearly'!$B$199)+'Scope 3 Yearly'!H166*'Scope 3 Yearly'!H176+'Scope 3 Yearly'!H170*'Scope 3 Yearly'!H181)*'Yearly Butadiene'!BT76/1000000</f>
        <v>0.84879260631560549</v>
      </c>
      <c r="I29" s="2">
        <f>('Scope 3 Yearly'!$EE$194*'Scope 3 Yearly'!I178*(1-'Scope 3 Yearly'!$B$199)+'Scope 3 Yearly'!I166*'Scope 3 Yearly'!I176+'Scope 3 Yearly'!I170*'Scope 3 Yearly'!I181)*'Yearly Butadiene'!BU76/1000000</f>
        <v>0.84799110835030977</v>
      </c>
      <c r="J29" s="2">
        <f>('Scope 3 Yearly'!$EE$194*'Scope 3 Yearly'!J178*(1-'Scope 3 Yearly'!$B$199)+'Scope 3 Yearly'!J166*'Scope 3 Yearly'!J176+'Scope 3 Yearly'!J170*'Scope 3 Yearly'!J181)*'Yearly Butadiene'!BV76/1000000</f>
        <v>0.84541964269320058</v>
      </c>
      <c r="K29" s="2">
        <f>('Scope 3 Yearly'!$EE$194*'Scope 3 Yearly'!K178*(1-'Scope 3 Yearly'!$B$199)+'Scope 3 Yearly'!K166*'Scope 3 Yearly'!K176+'Scope 3 Yearly'!K170*'Scope 3 Yearly'!K181)*'Yearly Butadiene'!BW76/1000000</f>
        <v>0.84144741315405358</v>
      </c>
      <c r="L29" s="2">
        <f>('Scope 3 Yearly'!$EE$194*'Scope 3 Yearly'!L178*(1-'Scope 3 Yearly'!$B$199)+'Scope 3 Yearly'!L166*'Scope 3 Yearly'!L176+'Scope 3 Yearly'!L170*'Scope 3 Yearly'!L181)*'Yearly Butadiene'!BX76/1000000</f>
        <v>0.83554638600548414</v>
      </c>
      <c r="M29" s="2">
        <f>('Scope 3 Yearly'!$EE$194*'Scope 3 Yearly'!M178*(1-'Scope 3 Yearly'!$B$199)+'Scope 3 Yearly'!M166*'Scope 3 Yearly'!M176+'Scope 3 Yearly'!M170*'Scope 3 Yearly'!M181)*'Yearly Butadiene'!BY76/1000000</f>
        <v>0.82682656210375072</v>
      </c>
      <c r="N29" s="2">
        <f>('Scope 3 Yearly'!$EE$194*'Scope 3 Yearly'!N178*(1-'Scope 3 Yearly'!$B$199)+'Scope 3 Yearly'!N166*'Scope 3 Yearly'!N176+'Scope 3 Yearly'!N170*'Scope 3 Yearly'!N181)*'Yearly Butadiene'!BZ76/1000000</f>
        <v>0.81458335467022602</v>
      </c>
      <c r="O29" s="2">
        <f>('Scope 3 Yearly'!$EE$194*'Scope 3 Yearly'!O178*(1-'Scope 3 Yearly'!$B$199)+'Scope 3 Yearly'!O166*'Scope 3 Yearly'!O176+'Scope 3 Yearly'!O170*'Scope 3 Yearly'!O181)*'Yearly Butadiene'!CA76/1000000</f>
        <v>0.79061115273988702</v>
      </c>
      <c r="P29" s="2">
        <f>('Scope 3 Yearly'!$EE$194*'Scope 3 Yearly'!P178*(1-'Scope 3 Yearly'!$B$199)+'Scope 3 Yearly'!P166*'Scope 3 Yearly'!P176+'Scope 3 Yearly'!P170*'Scope 3 Yearly'!P181)*'Yearly Butadiene'!CB76/1000000</f>
        <v>0.75874144705305013</v>
      </c>
      <c r="Q29" s="2">
        <f>('Scope 3 Yearly'!$EE$194*'Scope 3 Yearly'!Q178*(1-'Scope 3 Yearly'!$B$199)+'Scope 3 Yearly'!Q166*'Scope 3 Yearly'!Q176+'Scope 3 Yearly'!Q170*'Scope 3 Yearly'!Q181)*'Yearly Butadiene'!CC76/1000000</f>
        <v>0.71614373285135247</v>
      </c>
      <c r="R29" s="2">
        <f>('Scope 3 Yearly'!$EE$194*'Scope 3 Yearly'!R178*(1-'Scope 3 Yearly'!$B$199)+'Scope 3 Yearly'!R166*'Scope 3 Yearly'!R176+'Scope 3 Yearly'!R170*'Scope 3 Yearly'!R181)*'Yearly Butadiene'!CD76/1000000</f>
        <v>0.66098772172761</v>
      </c>
      <c r="S29" s="2">
        <f>('Scope 3 Yearly'!$EE$194*'Scope 3 Yearly'!S178*(1-'Scope 3 Yearly'!$B$199)+'Scope 3 Yearly'!S166*'Scope 3 Yearly'!S176+'Scope 3 Yearly'!S170*'Scope 3 Yearly'!S181)*'Yearly Butadiene'!CE76/1000000</f>
        <v>0.5937260248422237</v>
      </c>
      <c r="T29" s="2">
        <f>('Scope 3 Yearly'!$EE$194*'Scope 3 Yearly'!T178*(1-'Scope 3 Yearly'!$B$199)+'Scope 3 Yearly'!T166*'Scope 3 Yearly'!T176+'Scope 3 Yearly'!T170*'Scope 3 Yearly'!T181)*'Yearly Butadiene'!CF76/1000000</f>
        <v>0.51695239153395989</v>
      </c>
      <c r="U29" s="2">
        <f>('Scope 3 Yearly'!$EE$194*'Scope 3 Yearly'!U178*(1-'Scope 3 Yearly'!$B$199)+'Scope 3 Yearly'!U166*'Scope 3 Yearly'!U176+'Scope 3 Yearly'!U170*'Scope 3 Yearly'!U181)*'Yearly Butadiene'!CG76/1000000</f>
        <v>0.43649016296018039</v>
      </c>
      <c r="V29" s="2">
        <f>('Scope 3 Yearly'!$EE$194*'Scope 3 Yearly'!V178*(1-'Scope 3 Yearly'!$B$199)+'Scope 3 Yearly'!V166*'Scope 3 Yearly'!V176+'Scope 3 Yearly'!V170*'Scope 3 Yearly'!V181)*'Yearly Butadiene'!CH76/1000000</f>
        <v>0.35834188922387483</v>
      </c>
      <c r="W29" s="2">
        <f>('Scope 3 Yearly'!$EE$194*'Scope 3 Yearly'!W178*(1-'Scope 3 Yearly'!$B$199)+'Scope 3 Yearly'!W166*'Scope 3 Yearly'!W176+'Scope 3 Yearly'!W170*'Scope 3 Yearly'!W181)*'Yearly Butadiene'!CI76/1000000</f>
        <v>0.28749576220651413</v>
      </c>
      <c r="X29" s="2">
        <f>('Scope 3 Yearly'!$EE$194*'Scope 3 Yearly'!X178*(1-'Scope 3 Yearly'!$B$199)+'Scope 3 Yearly'!X166*'Scope 3 Yearly'!X176+'Scope 3 Yearly'!X170*'Scope 3 Yearly'!X181)*'Yearly Butadiene'!CJ76/1000000</f>
        <v>0.23479718412191231</v>
      </c>
      <c r="Y29" s="2">
        <f>('Scope 3 Yearly'!$EE$194*'Scope 3 Yearly'!Y178*(1-'Scope 3 Yearly'!$B$199)+'Scope 3 Yearly'!Y166*'Scope 3 Yearly'!Y176+'Scope 3 Yearly'!Y170*'Scope 3 Yearly'!Y181)*'Yearly Butadiene'!CK76/1000000</f>
        <v>0.1740995162355812</v>
      </c>
      <c r="Z29" s="2">
        <f>('Scope 3 Yearly'!$EE$194*'Scope 3 Yearly'!Z178*(1-'Scope 3 Yearly'!$B$199)+'Scope 3 Yearly'!Z166*'Scope 3 Yearly'!Z176+'Scope 3 Yearly'!Z170*'Scope 3 Yearly'!Z181)*'Yearly Butadiene'!CL76/1000000</f>
        <v>0.13320316183390726</v>
      </c>
      <c r="AA29" s="2">
        <f>('Scope 3 Yearly'!$EE$194*'Scope 3 Yearly'!AA178*(1-'Scope 3 Yearly'!$B$199)+'Scope 3 Yearly'!AA166*'Scope 3 Yearly'!AA176+'Scope 3 Yearly'!AA170*'Scope 3 Yearly'!AA181)*'Yearly Butadiene'!CM76/1000000</f>
        <v>0.10256057645527313</v>
      </c>
      <c r="AB29" s="2">
        <f>('Scope 3 Yearly'!$EE$194*'Scope 3 Yearly'!AB178*(1-'Scope 3 Yearly'!$B$199)+'Scope 3 Yearly'!AB166*'Scope 3 Yearly'!AB176+'Scope 3 Yearly'!AB170*'Scope 3 Yearly'!AB181)*'Yearly Butadiene'!CN76/1000000</f>
        <v>7.9840082688349884E-2</v>
      </c>
      <c r="AC29" s="2">
        <f>('Scope 3 Yearly'!$EE$194*'Scope 3 Yearly'!AC178*(1-'Scope 3 Yearly'!$B$199)+'Scope 3 Yearly'!AC166*'Scope 3 Yearly'!AC176+'Scope 3 Yearly'!AC170*'Scope 3 Yearly'!AC181)*'Yearly Butadiene'!CO76/1000000</f>
        <v>6.3110033157398548E-2</v>
      </c>
      <c r="AD29" s="2">
        <f>('Scope 3 Yearly'!$EE$194*'Scope 3 Yearly'!AD178*(1-'Scope 3 Yearly'!$B$199)+'Scope 3 Yearly'!AD166*'Scope 3 Yearly'!AD176+'Scope 3 Yearly'!AD170*'Scope 3 Yearly'!AD181)*'Yearly Butadiene'!CP76/1000000</f>
        <v>5.0757306807342611E-2</v>
      </c>
      <c r="AE29" s="2">
        <f>('Scope 3 Yearly'!$EE$194*'Scope 3 Yearly'!AE178*(1-'Scope 3 Yearly'!$B$199)+'Scope 3 Yearly'!AE166*'Scope 3 Yearly'!AE176+'Scope 3 Yearly'!AE170*'Scope 3 Yearly'!AE181)*'Yearly Butadiene'!CQ76/1000000</f>
        <v>4.1590040210833464E-2</v>
      </c>
      <c r="AF29" s="2">
        <f>('Scope 3 Yearly'!$EE$194*'Scope 3 Yearly'!AF178*(1-'Scope 3 Yearly'!$B$199)+'Scope 3 Yearly'!AF166*'Scope 3 Yearly'!AF176+'Scope 3 Yearly'!AF170*'Scope 3 Yearly'!AF181)*'Yearly Butadiene'!CR76/1000000</f>
        <v>3.4684505690812308E-2</v>
      </c>
      <c r="AG29" s="2">
        <f>('Scope 3 Yearly'!$EE$194*'Scope 3 Yearly'!AG178*(1-'Scope 3 Yearly'!$B$199)+'Scope 3 Yearly'!AG166*'Scope 3 Yearly'!AG176+'Scope 3 Yearly'!AG170*'Scope 3 Yearly'!AG181)*'Yearly Butadiene'!CS76/1000000</f>
        <v>2.9379446325766563E-2</v>
      </c>
      <c r="AH29" s="2">
        <f>('Scope 3 Yearly'!$EE$194*'Scope 3 Yearly'!AH178*(1-'Scope 3 Yearly'!$B$199)+'Scope 3 Yearly'!AH166*'Scope 3 Yearly'!AH176+'Scope 3 Yearly'!AH170*'Scope 3 Yearly'!AH181)*'Yearly Butadiene'!CT76/1000000</f>
        <v>2.7358858596581714E-2</v>
      </c>
      <c r="AI29" s="2"/>
      <c r="AJ29" s="2">
        <f>('Scope 3 Yearly'!$EE$194*'Scope 3 Yearly'!AJ178*(1-'Scope 3 Yearly'!$B$199)+'Scope 3 Yearly'!AJ166*'Scope 3 Yearly'!AJ176+'Scope 3 Yearly'!AJ170*'Scope 3 Yearly'!AJ181)*'Yearly Butadiene'!FH76/1000000</f>
        <v>0.84320049722147106</v>
      </c>
      <c r="AK29" s="2">
        <f>('Scope 3 Yearly'!$EE$194*'Scope 3 Yearly'!AK178*(1-'Scope 3 Yearly'!$B$199)+'Scope 3 Yearly'!AK166*'Scope 3 Yearly'!AK176+'Scope 3 Yearly'!AK170*'Scope 3 Yearly'!AK181)*'Yearly Butadiene'!FI76/1000000</f>
        <v>0.84961782053256441</v>
      </c>
      <c r="AL29" s="2">
        <f>('Scope 3 Yearly'!$EE$194*'Scope 3 Yearly'!AL178*(1-'Scope 3 Yearly'!$B$199)+'Scope 3 Yearly'!AL166*'Scope 3 Yearly'!AL176+'Scope 3 Yearly'!AL170*'Scope 3 Yearly'!AL181)*'Yearly Butadiene'!FJ76/1000000</f>
        <v>0.8553719859072122</v>
      </c>
      <c r="AM29" s="2">
        <f>('Scope 3 Yearly'!$EE$194*'Scope 3 Yearly'!AM178*(1-'Scope 3 Yearly'!$B$199)+'Scope 3 Yearly'!AM166*'Scope 3 Yearly'!AM176+'Scope 3 Yearly'!AM170*'Scope 3 Yearly'!AM181)*'Yearly Butadiene'!FK76/1000000</f>
        <v>0.8603406617015763</v>
      </c>
      <c r="AN29" s="2">
        <f>('Scope 3 Yearly'!$EE$194*'Scope 3 Yearly'!AN178*(1-'Scope 3 Yearly'!$B$199)+'Scope 3 Yearly'!AN166*'Scope 3 Yearly'!AN176+'Scope 3 Yearly'!AN170*'Scope 3 Yearly'!AN181)*'Yearly Butadiene'!FL76/1000000</f>
        <v>0.86458089056403042</v>
      </c>
      <c r="AO29" s="2">
        <f>('Scope 3 Yearly'!$EE$194*'Scope 3 Yearly'!AO178*(1-'Scope 3 Yearly'!$B$199)+'Scope 3 Yearly'!AO166*'Scope 3 Yearly'!AO176+'Scope 3 Yearly'!AO170*'Scope 3 Yearly'!AO181)*'Yearly Butadiene'!FM76/1000000</f>
        <v>0.86800588753472363</v>
      </c>
      <c r="AP29" s="2">
        <f>('Scope 3 Yearly'!$EE$194*'Scope 3 Yearly'!AP178*(1-'Scope 3 Yearly'!$B$199)+'Scope 3 Yearly'!AP166*'Scope 3 Yearly'!AP176+'Scope 3 Yearly'!AP170*'Scope 3 Yearly'!AP181)*'Yearly Butadiene'!FN76/1000000</f>
        <v>0.87011994808157545</v>
      </c>
      <c r="AQ29" s="2">
        <f>('Scope 3 Yearly'!$EE$194*'Scope 3 Yearly'!AQ178*(1-'Scope 3 Yearly'!$B$199)+'Scope 3 Yearly'!AQ166*'Scope 3 Yearly'!AQ176+'Scope 3 Yearly'!AQ170*'Scope 3 Yearly'!AQ181)*'Yearly Butadiene'!FO76/1000000</f>
        <v>0.87096078054182147</v>
      </c>
      <c r="AR29" s="2">
        <f>('Scope 3 Yearly'!$EE$194*'Scope 3 Yearly'!AR178*(1-'Scope 3 Yearly'!$B$199)+'Scope 3 Yearly'!AR166*'Scope 3 Yearly'!AR176+'Scope 3 Yearly'!AR170*'Scope 3 Yearly'!AR181)*'Yearly Butadiene'!FP76/1000000</f>
        <v>0.86996105121924561</v>
      </c>
      <c r="AS29" s="2">
        <f>('Scope 3 Yearly'!$EE$194*'Scope 3 Yearly'!AS178*(1-'Scope 3 Yearly'!$B$199)+'Scope 3 Yearly'!AS166*'Scope 3 Yearly'!AS176+'Scope 3 Yearly'!AS170*'Scope 3 Yearly'!AS181)*'Yearly Butadiene'!FQ76/1000000</f>
        <v>0.86615747339403149</v>
      </c>
      <c r="AT29" s="2">
        <f>('Scope 3 Yearly'!$EE$194*'Scope 3 Yearly'!AT178*(1-'Scope 3 Yearly'!$B$199)+'Scope 3 Yearly'!AT166*'Scope 3 Yearly'!AT176+'Scope 3 Yearly'!AT170*'Scope 3 Yearly'!AT181)*'Yearly Butadiene'!FR76/1000000</f>
        <v>0.85873573470892617</v>
      </c>
      <c r="AU29" s="2">
        <f>('Scope 3 Yearly'!$EE$194*'Scope 3 Yearly'!AU178*(1-'Scope 3 Yearly'!$B$199)+'Scope 3 Yearly'!AU166*'Scope 3 Yearly'!AU176+'Scope 3 Yearly'!AU170*'Scope 3 Yearly'!AU181)*'Yearly Butadiene'!FS76/1000000</f>
        <v>0.84193500043701719</v>
      </c>
      <c r="AV29" s="2">
        <f>('Scope 3 Yearly'!$EE$194*'Scope 3 Yearly'!AV178*(1-'Scope 3 Yearly'!$B$199)+'Scope 3 Yearly'!AV166*'Scope 3 Yearly'!AV176+'Scope 3 Yearly'!AV170*'Scope 3 Yearly'!AV181)*'Yearly Butadiene'!FT76/1000000</f>
        <v>0.81642910746677166</v>
      </c>
      <c r="AW29" s="2">
        <f>('Scope 3 Yearly'!$EE$194*'Scope 3 Yearly'!AW178*(1-'Scope 3 Yearly'!$B$199)+'Scope 3 Yearly'!AW166*'Scope 3 Yearly'!AW176+'Scope 3 Yearly'!AW170*'Scope 3 Yearly'!AW181)*'Yearly Butadiene'!FU76/1000000</f>
        <v>0.77899855739545965</v>
      </c>
      <c r="AX29" s="2">
        <f>('Scope 3 Yearly'!$EE$194*'Scope 3 Yearly'!AX178*(1-'Scope 3 Yearly'!$B$199)+'Scope 3 Yearly'!AX166*'Scope 3 Yearly'!AX176+'Scope 3 Yearly'!AX170*'Scope 3 Yearly'!AX181)*'Yearly Butadiene'!FV76/1000000</f>
        <v>0.72712183578944711</v>
      </c>
      <c r="AY29" s="2">
        <f>('Scope 3 Yearly'!$EE$194*'Scope 3 Yearly'!AY178*(1-'Scope 3 Yearly'!$B$199)+'Scope 3 Yearly'!AY166*'Scope 3 Yearly'!AY176+'Scope 3 Yearly'!AY170*'Scope 3 Yearly'!AY181)*'Yearly Butadiene'!FW76/1000000</f>
        <v>0.66076427709432306</v>
      </c>
      <c r="AZ29" s="2">
        <f>('Scope 3 Yearly'!$EE$194*'Scope 3 Yearly'!AZ178*(1-'Scope 3 Yearly'!$B$199)+'Scope 3 Yearly'!AZ166*'Scope 3 Yearly'!AZ176+'Scope 3 Yearly'!AZ170*'Scope 3 Yearly'!AZ181)*'Yearly Butadiene'!FX76/1000000</f>
        <v>0.58225584733202307</v>
      </c>
      <c r="BA29" s="2">
        <f>('Scope 3 Yearly'!$EE$194*'Scope 3 Yearly'!BA178*(1-'Scope 3 Yearly'!$B$199)+'Scope 3 Yearly'!BA166*'Scope 3 Yearly'!BA176+'Scope 3 Yearly'!BA170*'Scope 3 Yearly'!BA181)*'Yearly Butadiene'!FY76/1000000</f>
        <v>0.49778901047180801</v>
      </c>
      <c r="BB29" s="2">
        <f>('Scope 3 Yearly'!$EE$194*'Scope 3 Yearly'!BB178*(1-'Scope 3 Yearly'!$B$199)+'Scope 3 Yearly'!BB166*'Scope 3 Yearly'!BB176+'Scope 3 Yearly'!BB170*'Scope 3 Yearly'!BB181)*'Yearly Butadiene'!FZ76/1000000</f>
        <v>0.41400839649968196</v>
      </c>
      <c r="BC29" s="2">
        <f>('Scope 3 Yearly'!$EE$194*'Scope 3 Yearly'!BC178*(1-'Scope 3 Yearly'!$B$199)+'Scope 3 Yearly'!BC166*'Scope 3 Yearly'!BC176+'Scope 3 Yearly'!BC170*'Scope 3 Yearly'!BC181)*'Yearly Butadiene'!GA76/1000000</f>
        <v>0.33670917057894661</v>
      </c>
      <c r="BD29" s="2">
        <f>('Scope 3 Yearly'!$EE$194*'Scope 3 Yearly'!BD178*(1-'Scope 3 Yearly'!$B$199)+'Scope 3 Yearly'!BD166*'Scope 3 Yearly'!BD176+'Scope 3 Yearly'!BD170*'Scope 3 Yearly'!BD181)*'Yearly Butadiene'!GB76/1000000</f>
        <v>0.27829634106842388</v>
      </c>
      <c r="BE29" s="2">
        <f>('Scope 3 Yearly'!$EE$194*'Scope 3 Yearly'!BE178*(1-'Scope 3 Yearly'!$B$199)+'Scope 3 Yearly'!BE166*'Scope 3 Yearly'!BE176+'Scope 3 Yearly'!BE170*'Scope 3 Yearly'!BE181)*'Yearly Butadiene'!GC76/1000000</f>
        <v>0.21164991602014704</v>
      </c>
      <c r="BF29" s="2">
        <f>('Scope 3 Yearly'!$EE$194*'Scope 3 Yearly'!BF178*(1-'Scope 3 Yearly'!$B$199)+'Scope 3 Yearly'!BF166*'Scope 3 Yearly'!BF176+'Scope 3 Yearly'!BF170*'Scope 3 Yearly'!BF181)*'Yearly Butadiene'!GD76/1000000</f>
        <v>0.16598575566802773</v>
      </c>
      <c r="BG29" s="2">
        <f>('Scope 3 Yearly'!$EE$194*'Scope 3 Yearly'!BG178*(1-'Scope 3 Yearly'!$B$199)+'Scope 3 Yearly'!BG166*'Scope 3 Yearly'!BG176+'Scope 3 Yearly'!BG170*'Scope 3 Yearly'!BG181)*'Yearly Butadiene'!GE76/1000000</f>
        <v>0.13125564049573304</v>
      </c>
      <c r="BH29" s="2">
        <f>('Scope 3 Yearly'!$EE$194*'Scope 3 Yearly'!BH178*(1-'Scope 3 Yearly'!$B$199)+'Scope 3 Yearly'!BH166*'Scope 3 Yearly'!BH176+'Scope 3 Yearly'!BH170*'Scope 3 Yearly'!BH181)*'Yearly Butadiene'!GF76/1000000</f>
        <v>0.10516308093474279</v>
      </c>
      <c r="BI29" s="2">
        <f>('Scope 3 Yearly'!$EE$194*'Scope 3 Yearly'!BI178*(1-'Scope 3 Yearly'!$B$199)+'Scope 3 Yearly'!BI166*'Scope 3 Yearly'!BI176+'Scope 3 Yearly'!BI170*'Scope 3 Yearly'!BI181)*'Yearly Butadiene'!GG76/1000000</f>
        <v>8.5751258065659405E-2</v>
      </c>
      <c r="BJ29" s="2">
        <f>('Scope 3 Yearly'!$EE$194*'Scope 3 Yearly'!BJ178*(1-'Scope 3 Yearly'!$B$199)+'Scope 3 Yearly'!BJ166*'Scope 3 Yearly'!BJ176+'Scope 3 Yearly'!BJ170*'Scope 3 Yearly'!BJ181)*'Yearly Butadiene'!GH76/1000000</f>
        <v>7.1333768451568885E-2</v>
      </c>
      <c r="BK29" s="2">
        <f>('Scope 3 Yearly'!$EE$194*'Scope 3 Yearly'!BK178*(1-'Scope 3 Yearly'!$B$199)+'Scope 3 Yearly'!BK166*'Scope 3 Yearly'!BK176+'Scope 3 Yearly'!BK170*'Scope 3 Yearly'!BK181)*'Yearly Butadiene'!GI76/1000000</f>
        <v>6.0613989414586046E-2</v>
      </c>
      <c r="BL29" s="2">
        <f>('Scope 3 Yearly'!$EE$194*'Scope 3 Yearly'!BL178*(1-'Scope 3 Yearly'!$B$199)+'Scope 3 Yearly'!BL166*'Scope 3 Yearly'!BL176+'Scope 3 Yearly'!BL170*'Scope 3 Yearly'!BL181)*'Yearly Butadiene'!GJ76/1000000</f>
        <v>5.2567082533748997E-2</v>
      </c>
      <c r="BM29" s="2">
        <f>('Scope 3 Yearly'!$EE$194*'Scope 3 Yearly'!BM178*(1-'Scope 3 Yearly'!$B$199)+'Scope 3 Yearly'!BM166*'Scope 3 Yearly'!BM176+'Scope 3 Yearly'!BM170*'Scope 3 Yearly'!BM181)*'Yearly Butadiene'!GK76/1000000</f>
        <v>4.6441117665860433E-2</v>
      </c>
      <c r="BN29" s="2">
        <f>('Scope 3 Yearly'!$EE$194*'Scope 3 Yearly'!BN178*(1-'Scope 3 Yearly'!$B$199)+'Scope 3 Yearly'!BN166*'Scope 3 Yearly'!BN176+'Scope 3 Yearly'!BN170*'Scope 3 Yearly'!BN181)*'Yearly Butadiene'!GL76/1000000</f>
        <v>4.4387173054120682E-2</v>
      </c>
      <c r="BO29" s="2"/>
      <c r="BP29" s="2">
        <f>('Scope 3 Yearly'!$EE$194*'Scope 3 Yearly'!BP178*(1-'Scope 3 Yearly'!$B$199)+'Scope 3 Yearly'!BP166*'Scope 3 Yearly'!BP176+'Scope 3 Yearly'!BP170*'Scope 3 Yearly'!BP181)*'Yearly Butadiene'!BP4/1000000</f>
        <v>0.84323292030616248</v>
      </c>
      <c r="BQ29" s="2">
        <f>('Scope 3 Yearly'!$EE$194*'Scope 3 Yearly'!BQ178*(1-'Scope 3 Yearly'!$B$199)+'Scope 3 Yearly'!BQ166*'Scope 3 Yearly'!BQ176+'Scope 3 Yearly'!BQ170*'Scope 3 Yearly'!BQ181)*'Yearly Butadiene'!BQ4/1000000</f>
        <v>0.83770829119978441</v>
      </c>
      <c r="BR29" s="2">
        <f>('Scope 3 Yearly'!$EE$194*'Scope 3 Yearly'!BR178*(1-'Scope 3 Yearly'!$B$199)+'Scope 3 Yearly'!BR166*'Scope 3 Yearly'!BR176+'Scope 3 Yearly'!BR170*'Scope 3 Yearly'!BR181)*'Yearly Butadiene'!BR4/1000000</f>
        <v>0.83216766080472049</v>
      </c>
      <c r="BS29" s="2">
        <f>('Scope 3 Yearly'!$EE$194*'Scope 3 Yearly'!BS178*(1-'Scope 3 Yearly'!$B$199)+'Scope 3 Yearly'!BS166*'Scope 3 Yearly'!BS176+'Scope 3 Yearly'!BS170*'Scope 3 Yearly'!BS181)*'Yearly Butadiene'!BS4/1000000</f>
        <v>0.82661043054479577</v>
      </c>
      <c r="BT29" s="2">
        <f>('Scope 3 Yearly'!$EE$194*'Scope 3 Yearly'!BT178*(1-'Scope 3 Yearly'!$B$199)+'Scope 3 Yearly'!BT166*'Scope 3 Yearly'!BT176+'Scope 3 Yearly'!BT170*'Scope 3 Yearly'!BT181)*'Yearly Butadiene'!BT4/1000000</f>
        <v>0.82103599465163002</v>
      </c>
      <c r="BU29" s="2">
        <f>('Scope 3 Yearly'!$EE$194*'Scope 3 Yearly'!BU178*(1-'Scope 3 Yearly'!$B$199)+'Scope 3 Yearly'!BU166*'Scope 3 Yearly'!BU176+'Scope 3 Yearly'!BU170*'Scope 3 Yearly'!BU181)*'Yearly Butadiene'!BU4/1000000</f>
        <v>0.81544374003733833</v>
      </c>
      <c r="BV29" s="2">
        <f>('Scope 3 Yearly'!$EE$194*'Scope 3 Yearly'!BV178*(1-'Scope 3 Yearly'!$B$199)+'Scope 3 Yearly'!BV166*'Scope 3 Yearly'!BV176+'Scope 3 Yearly'!BV170*'Scope 3 Yearly'!BV181)*'Yearly Butadiene'!BV4/1000000</f>
        <v>0.80943514364233426</v>
      </c>
      <c r="BW29" s="2">
        <f>('Scope 3 Yearly'!$EE$194*'Scope 3 Yearly'!BW178*(1-'Scope 3 Yearly'!$B$199)+'Scope 3 Yearly'!BW166*'Scope 3 Yearly'!BW176+'Scope 3 Yearly'!BW170*'Scope 3 Yearly'!BW181)*'Yearly Butadiene'!BW4/1000000</f>
        <v>0.80341358564493992</v>
      </c>
      <c r="BX29" s="2">
        <f>('Scope 3 Yearly'!$EE$194*'Scope 3 Yearly'!BX178*(1-'Scope 3 Yearly'!$B$199)+'Scope 3 Yearly'!BX166*'Scope 3 Yearly'!BX176+'Scope 3 Yearly'!BX170*'Scope 3 Yearly'!BX181)*'Yearly Butadiene'!BX4/1000000</f>
        <v>0.79737844902062205</v>
      </c>
      <c r="BY29" s="2">
        <f>('Scope 3 Yearly'!$EE$194*'Scope 3 Yearly'!BY178*(1-'Scope 3 Yearly'!$B$199)+'Scope 3 Yearly'!BY166*'Scope 3 Yearly'!BY176+'Scope 3 Yearly'!BY170*'Scope 3 Yearly'!BY181)*'Yearly Butadiene'!BY4/1000000</f>
        <v>0.79132911002899997</v>
      </c>
      <c r="BZ29" s="2">
        <f>('Scope 3 Yearly'!$EE$194*'Scope 3 Yearly'!BZ178*(1-'Scope 3 Yearly'!$B$199)+'Scope 3 Yearly'!BZ166*'Scope 3 Yearly'!BZ176+'Scope 3 Yearly'!BZ170*'Scope 3 Yearly'!BZ181)*'Yearly Butadiene'!BZ4/1000000</f>
        <v>0.78526493809062947</v>
      </c>
      <c r="CA29" s="2">
        <f>('Scope 3 Yearly'!$EE$194*'Scope 3 Yearly'!CA178*(1-'Scope 3 Yearly'!$B$199)+'Scope 3 Yearly'!CA166*'Scope 3 Yearly'!CA176+'Scope 3 Yearly'!CA170*'Scope 3 Yearly'!CA181)*'Yearly Butadiene'!CA4/1000000</f>
        <v>0.77845659520310984</v>
      </c>
      <c r="CB29" s="2">
        <f>('Scope 3 Yearly'!$EE$194*'Scope 3 Yearly'!CB178*(1-'Scope 3 Yearly'!$B$199)+'Scope 3 Yearly'!CB166*'Scope 3 Yearly'!CB176+'Scope 3 Yearly'!CB170*'Scope 3 Yearly'!CB181)*'Yearly Butadiene'!CB4/1000000</f>
        <v>0.77164503147429508</v>
      </c>
      <c r="CC29" s="2">
        <f>('Scope 3 Yearly'!$EE$194*'Scope 3 Yearly'!CC178*(1-'Scope 3 Yearly'!$B$199)+'Scope 3 Yearly'!CC166*'Scope 3 Yearly'!CC176+'Scope 3 Yearly'!CC170*'Scope 3 Yearly'!CC181)*'Yearly Butadiene'!CC4/1000000</f>
        <v>0.76482960991783133</v>
      </c>
      <c r="CD29" s="2">
        <f>('Scope 3 Yearly'!$EE$194*'Scope 3 Yearly'!CD178*(1-'Scope 3 Yearly'!$B$199)+'Scope 3 Yearly'!CD166*'Scope 3 Yearly'!CD176+'Scope 3 Yearly'!CD170*'Scope 3 Yearly'!CD181)*'Yearly Butadiene'!CD4/1000000</f>
        <v>0.75800968837280702</v>
      </c>
      <c r="CE29" s="2">
        <f>('Scope 3 Yearly'!$EE$194*'Scope 3 Yearly'!CE178*(1-'Scope 3 Yearly'!$B$199)+'Scope 3 Yearly'!CE166*'Scope 3 Yearly'!CE176+'Scope 3 Yearly'!CE170*'Scope 3 Yearly'!CE181)*'Yearly Butadiene'!CE4/1000000</f>
        <v>0.75118461939173298</v>
      </c>
      <c r="CF29" s="2">
        <f>('Scope 3 Yearly'!$EE$194*'Scope 3 Yearly'!CF178*(1-'Scope 3 Yearly'!$B$199)+'Scope 3 Yearly'!CF166*'Scope 3 Yearly'!CF176+'Scope 3 Yearly'!CF170*'Scope 3 Yearly'!CF181)*'Yearly Butadiene'!CF4/1000000</f>
        <v>0.74372552861928221</v>
      </c>
      <c r="CG29" s="2">
        <f>('Scope 3 Yearly'!$EE$194*'Scope 3 Yearly'!CG178*(1-'Scope 3 Yearly'!$B$199)+'Scope 3 Yearly'!CG166*'Scope 3 Yearly'!CG176+'Scope 3 Yearly'!CG170*'Scope 3 Yearly'!CG181)*'Yearly Butadiene'!CG4/1000000</f>
        <v>0.73627288688124404</v>
      </c>
      <c r="CH29" s="2">
        <f>('Scope 3 Yearly'!$EE$194*'Scope 3 Yearly'!CH178*(1-'Scope 3 Yearly'!$B$199)+'Scope 3 Yearly'!CH166*'Scope 3 Yearly'!CH176+'Scope 3 Yearly'!CH170*'Scope 3 Yearly'!CH181)*'Yearly Butadiene'!CH4/1000000</f>
        <v>0.72882601487918108</v>
      </c>
      <c r="CI29" s="2">
        <f>('Scope 3 Yearly'!$EE$194*'Scope 3 Yearly'!CI178*(1-'Scope 3 Yearly'!$B$199)+'Scope 3 Yearly'!CI166*'Scope 3 Yearly'!CI176+'Scope 3 Yearly'!CI170*'Scope 3 Yearly'!CI181)*'Yearly Butadiene'!CI4/1000000</f>
        <v>0.72138422958580439</v>
      </c>
      <c r="CJ29" s="2">
        <f>('Scope 3 Yearly'!$EE$194*'Scope 3 Yearly'!CJ178*(1-'Scope 3 Yearly'!$B$199)+'Scope 3 Yearly'!CJ166*'Scope 3 Yearly'!CJ176+'Scope 3 Yearly'!CJ170*'Scope 3 Yearly'!CJ181)*'Yearly Butadiene'!CJ4/1000000</f>
        <v>0.71394684413558696</v>
      </c>
      <c r="CK29" s="2">
        <f>('Scope 3 Yearly'!$EE$194*'Scope 3 Yearly'!CK178*(1-'Scope 3 Yearly'!$B$199)+'Scope 3 Yearly'!CK166*'Scope 3 Yearly'!CK176+'Scope 3 Yearly'!CK170*'Scope 3 Yearly'!CK181)*'Yearly Butadiene'!CK4/1000000</f>
        <v>0.7060822284180126</v>
      </c>
      <c r="CL29" s="2">
        <f>('Scope 3 Yearly'!$EE$194*'Scope 3 Yearly'!CL178*(1-'Scope 3 Yearly'!$B$199)+'Scope 3 Yearly'!CL166*'Scope 3 Yearly'!CL176+'Scope 3 Yearly'!CL170*'Scope 3 Yearly'!CL181)*'Yearly Butadiene'!CL4/1000000</f>
        <v>0.69823061612844306</v>
      </c>
      <c r="CM29" s="2">
        <f>('Scope 3 Yearly'!$EE$194*'Scope 3 Yearly'!CM178*(1-'Scope 3 Yearly'!$B$199)+'Scope 3 Yearly'!CM166*'Scope 3 Yearly'!CM176+'Scope 3 Yearly'!CM170*'Scope 3 Yearly'!CM181)*'Yearly Butadiene'!CM4/1000000</f>
        <v>0.69039127946023715</v>
      </c>
      <c r="CN29" s="2">
        <f>('Scope 3 Yearly'!$EE$194*'Scope 3 Yearly'!CN178*(1-'Scope 3 Yearly'!$B$199)+'Scope 3 Yearly'!CN166*'Scope 3 Yearly'!CN176+'Scope 3 Yearly'!CN170*'Scope 3 Yearly'!CN181)*'Yearly Butadiene'!CN4/1000000</f>
        <v>0.68256348786044885</v>
      </c>
      <c r="CO29" s="2">
        <f>('Scope 3 Yearly'!$EE$194*'Scope 3 Yearly'!CO178*(1-'Scope 3 Yearly'!$B$199)+'Scope 3 Yearly'!CO166*'Scope 3 Yearly'!CO176+'Scope 3 Yearly'!CO170*'Scope 3 Yearly'!CO181)*'Yearly Butadiene'!CO4/1000000</f>
        <v>0.67474650791625601</v>
      </c>
      <c r="CP29" s="2">
        <f>('Scope 3 Yearly'!$EE$194*'Scope 3 Yearly'!CP178*(1-'Scope 3 Yearly'!$B$199)+'Scope 3 Yearly'!CP166*'Scope 3 Yearly'!CP176+'Scope 3 Yearly'!CP170*'Scope 3 Yearly'!CP181)*'Yearly Butadiene'!CP4/1000000</f>
        <v>0.66672517698702483</v>
      </c>
      <c r="CQ29" s="2">
        <f>('Scope 3 Yearly'!$EE$194*'Scope 3 Yearly'!CQ178*(1-'Scope 3 Yearly'!$B$199)+'Scope 3 Yearly'!CQ166*'Scope 3 Yearly'!CQ176+'Scope 3 Yearly'!CQ170*'Scope 3 Yearly'!CQ181)*'Yearly Butadiene'!CQ4/1000000</f>
        <v>0.65871862943022808</v>
      </c>
      <c r="CR29" s="2">
        <f>('Scope 3 Yearly'!$EE$194*'Scope 3 Yearly'!CR178*(1-'Scope 3 Yearly'!$B$199)+'Scope 3 Yearly'!CR166*'Scope 3 Yearly'!CR176+'Scope 3 Yearly'!CR170*'Scope 3 Yearly'!CR181)*'Yearly Butadiene'!CR4/1000000</f>
        <v>0.65072610218728422</v>
      </c>
      <c r="CS29" s="2">
        <f>('Scope 3 Yearly'!$EE$194*'Scope 3 Yearly'!CS178*(1-'Scope 3 Yearly'!$B$199)+'Scope 3 Yearly'!CS166*'Scope 3 Yearly'!CS176+'Scope 3 Yearly'!CS170*'Scope 3 Yearly'!CS181)*'Yearly Butadiene'!CS4/1000000</f>
        <v>0.64274682972560881</v>
      </c>
      <c r="CT29" s="2">
        <f>('Scope 3 Yearly'!$EE$194*'Scope 3 Yearly'!CT178*(1-'Scope 3 Yearly'!$B$199)+'Scope 3 Yearly'!CT166*'Scope 3 Yearly'!CT176+'Scope 3 Yearly'!CT170*'Scope 3 Yearly'!CT181)*'Yearly Butadiene'!CT4/1000000</f>
        <v>0.63478004391851384</v>
      </c>
      <c r="CV29" s="2">
        <f>('Scope 3 Yearly'!$EE$194*'Scope 3 Yearly'!CV178*(1-'Scope 3 Yearly'!$B$199)+'Scope 3 Yearly'!CV166*'Scope 3 Yearly'!CV176+'Scope 3 Yearly'!CV170*'Scope 3 Yearly'!CV181)*'Yearly Butadiene'!BP4/1000000</f>
        <v>0.84320049722147106</v>
      </c>
      <c r="CW29" s="2">
        <f>('Scope 3 Yearly'!$EE$194*'Scope 3 Yearly'!CW178*(1-'Scope 3 Yearly'!$B$199)+'Scope 3 Yearly'!CW166*'Scope 3 Yearly'!CW176+'Scope 3 Yearly'!CW170*'Scope 3 Yearly'!CW181)*'Yearly Butadiene'!BQ4/1000000</f>
        <v>0.86195827924041324</v>
      </c>
      <c r="CX29" s="2">
        <f>('Scope 3 Yearly'!$EE$194*'Scope 3 Yearly'!CX178*(1-'Scope 3 Yearly'!$B$199)+'Scope 3 Yearly'!CX166*'Scope 3 Yearly'!CX176+'Scope 3 Yearly'!CX170*'Scope 3 Yearly'!CX181)*'Yearly Butadiene'!BR4/1000000</f>
        <v>0.88041474059003966</v>
      </c>
      <c r="CY29" s="2">
        <f>('Scope 3 Yearly'!$EE$194*'Scope 3 Yearly'!CY178*(1-'Scope 3 Yearly'!$B$199)+'Scope 3 Yearly'!CY166*'Scope 3 Yearly'!CY176+'Scope 3 Yearly'!CY170*'Scope 3 Yearly'!CY181)*'Yearly Butadiene'!BS4/1000000</f>
        <v>0.89853657420465027</v>
      </c>
      <c r="CZ29" s="2">
        <f>('Scope 3 Yearly'!$EE$194*'Scope 3 Yearly'!CZ178*(1-'Scope 3 Yearly'!$B$199)+'Scope 3 Yearly'!CZ166*'Scope 3 Yearly'!CZ176+'Scope 3 Yearly'!CZ170*'Scope 3 Yearly'!CZ181)*'Yearly Butadiene'!BT4/1000000</f>
        <v>0.91626258654199455</v>
      </c>
      <c r="DA29" s="2">
        <f>('Scope 3 Yearly'!$EE$194*'Scope 3 Yearly'!DA178*(1-'Scope 3 Yearly'!$B$199)+'Scope 3 Yearly'!DA166*'Scope 3 Yearly'!DA176+'Scope 3 Yearly'!DA170*'Scope 3 Yearly'!DA181)*'Yearly Butadiene'!BU4/1000000</f>
        <v>0.9334790630724249</v>
      </c>
      <c r="DB29" s="2">
        <f>('Scope 3 Yearly'!$EE$194*'Scope 3 Yearly'!DB178*(1-'Scope 3 Yearly'!$B$199)+'Scope 3 Yearly'!DB166*'Scope 3 Yearly'!DB176+'Scope 3 Yearly'!DB170*'Scope 3 Yearly'!DB181)*'Yearly Butadiene'!BV4/1000000</f>
        <v>0.94950823329013134</v>
      </c>
      <c r="DC29" s="2">
        <f>('Scope 3 Yearly'!$EE$194*'Scope 3 Yearly'!DC178*(1-'Scope 3 Yearly'!$B$199)+'Scope 3 Yearly'!DC166*'Scope 3 Yearly'!DC176+'Scope 3 Yearly'!DC170*'Scope 3 Yearly'!DC181)*'Yearly Butadiene'!BW4/1000000</f>
        <v>0.96441760196921689</v>
      </c>
      <c r="DD29" s="2">
        <f>('Scope 3 Yearly'!$EE$194*'Scope 3 Yearly'!DD178*(1-'Scope 3 Yearly'!$B$199)+'Scope 3 Yearly'!DD166*'Scope 3 Yearly'!DD176+'Scope 3 Yearly'!DD170*'Scope 3 Yearly'!DD181)*'Yearly Butadiene'!BX4/1000000</f>
        <v>0.97752582148300293</v>
      </c>
      <c r="DE29" s="2">
        <f>('Scope 3 Yearly'!$EE$194*'Scope 3 Yearly'!DE178*(1-'Scope 3 Yearly'!$B$199)+'Scope 3 Yearly'!DE166*'Scope 3 Yearly'!DE176+'Scope 3 Yearly'!DE170*'Scope 3 Yearly'!DE181)*'Yearly Butadiene'!BY4/1000000</f>
        <v>0.98767035842640583</v>
      </c>
      <c r="DF29" s="2">
        <f>('Scope 3 Yearly'!$EE$194*'Scope 3 Yearly'!DF178*(1-'Scope 3 Yearly'!$B$199)+'Scope 3 Yearly'!DF166*'Scope 3 Yearly'!DF176+'Scope 3 Yearly'!DF170*'Scope 3 Yearly'!DF181)*'Yearly Butadiene'!BZ4/1000000</f>
        <v>0.9929802226675557</v>
      </c>
      <c r="DG29" s="2">
        <f>('Scope 3 Yearly'!$EE$194*'Scope 3 Yearly'!DG178*(1-'Scope 3 Yearly'!$B$199)+'Scope 3 Yearly'!DG166*'Scope 3 Yearly'!DG176+'Scope 3 Yearly'!DG170*'Scope 3 Yearly'!DG181)*'Yearly Butadiene'!CA4/1000000</f>
        <v>0.9896869928432126</v>
      </c>
      <c r="DH29" s="2">
        <f>('Scope 3 Yearly'!$EE$194*'Scope 3 Yearly'!DH178*(1-'Scope 3 Yearly'!$B$199)+'Scope 3 Yearly'!DH166*'Scope 3 Yearly'!DH176+'Scope 3 Yearly'!DH170*'Scope 3 Yearly'!DH181)*'Yearly Butadiene'!CB4/1000000</f>
        <v>0.9750685824379598</v>
      </c>
      <c r="DI29" s="2">
        <f>('Scope 3 Yearly'!$EE$194*'Scope 3 Yearly'!DI178*(1-'Scope 3 Yearly'!$B$199)+'Scope 3 Yearly'!DI166*'Scope 3 Yearly'!DI176+'Scope 3 Yearly'!DI170*'Scope 3 Yearly'!DI181)*'Yearly Butadiene'!CC4/1000000</f>
        <v>0.94503983036872252</v>
      </c>
      <c r="DJ29" s="2">
        <f>('Scope 3 Yearly'!$EE$194*'Scope 3 Yearly'!DJ178*(1-'Scope 3 Yearly'!$B$199)+'Scope 3 Yearly'!DJ166*'Scope 3 Yearly'!DJ176+'Scope 3 Yearly'!DJ170*'Scope 3 Yearly'!DJ181)*'Yearly Butadiene'!CD4/1000000</f>
        <v>0.89628636792620109</v>
      </c>
      <c r="DK29" s="2">
        <f>('Scope 3 Yearly'!$EE$194*'Scope 3 Yearly'!DK178*(1-'Scope 3 Yearly'!$B$199)+'Scope 3 Yearly'!DK166*'Scope 3 Yearly'!DK176+'Scope 3 Yearly'!DK170*'Scope 3 Yearly'!DK181)*'Yearly Butadiene'!CE4/1000000</f>
        <v>0.82784250229392076</v>
      </c>
      <c r="DL29" s="2">
        <f>('Scope 3 Yearly'!$EE$194*'Scope 3 Yearly'!DL178*(1-'Scope 3 Yearly'!$B$199)+'Scope 3 Yearly'!DL166*'Scope 3 Yearly'!DL176+'Scope 3 Yearly'!DL170*'Scope 3 Yearly'!DL181)*'Yearly Butadiene'!CF4/1000000</f>
        <v>0.7417137323407833</v>
      </c>
      <c r="DM29" s="2">
        <f>('Scope 3 Yearly'!$EE$194*'Scope 3 Yearly'!DM178*(1-'Scope 3 Yearly'!$B$199)+'Scope 3 Yearly'!DM166*'Scope 3 Yearly'!DM176+'Scope 3 Yearly'!DM170*'Scope 3 Yearly'!DM181)*'Yearly Butadiene'!CG4/1000000</f>
        <v>0.6448492797737303</v>
      </c>
      <c r="DN29" s="2">
        <f>('Scope 3 Yearly'!$EE$194*'Scope 3 Yearly'!DN178*(1-'Scope 3 Yearly'!$B$199)+'Scope 3 Yearly'!DN166*'Scope 3 Yearly'!DN176+'Scope 3 Yearly'!DN170*'Scope 3 Yearly'!DN181)*'Yearly Butadiene'!CH4/1000000</f>
        <v>0.54538329805056462</v>
      </c>
      <c r="DO29" s="2">
        <f>('Scope 3 Yearly'!$EE$194*'Scope 3 Yearly'!DO178*(1-'Scope 3 Yearly'!$B$199)+'Scope 3 Yearly'!DO166*'Scope 3 Yearly'!DO176+'Scope 3 Yearly'!DO170*'Scope 3 Yearly'!DO181)*'Yearly Butadiene'!CI4/1000000</f>
        <v>0.45097508552534582</v>
      </c>
      <c r="DP29" s="2">
        <f>('Scope 3 Yearly'!$EE$194*'Scope 3 Yearly'!DP178*(1-'Scope 3 Yearly'!$B$199)+'Scope 3 Yearly'!DP166*'Scope 3 Yearly'!DP176+'Scope 3 Yearly'!DP170*'Scope 3 Yearly'!DP181)*'Yearly Butadiene'!CJ4/1000000</f>
        <v>0.36711670952237935</v>
      </c>
      <c r="DQ29" s="2">
        <f>('Scope 3 Yearly'!$EE$194*'Scope 3 Yearly'!DQ178*(1-'Scope 3 Yearly'!$B$199)+'Scope 3 Yearly'!DQ166*'Scope 3 Yearly'!DQ176+'Scope 3 Yearly'!DQ170*'Scope 3 Yearly'!DQ181)*'Yearly Butadiene'!CK4/1000000</f>
        <v>0.29647829095783751</v>
      </c>
      <c r="DR29" s="2">
        <f>('Scope 3 Yearly'!$EE$194*'Scope 3 Yearly'!DR178*(1-'Scope 3 Yearly'!$B$199)+'Scope 3 Yearly'!DR166*'Scope 3 Yearly'!DR176+'Scope 3 Yearly'!DR170*'Scope 3 Yearly'!DR181)*'Yearly Butadiene'!CL4/1000000</f>
        <v>0.23945719908065941</v>
      </c>
      <c r="DS29" s="2">
        <f>('Scope 3 Yearly'!$EE$194*'Scope 3 Yearly'!DS178*(1-'Scope 3 Yearly'!$B$199)+'Scope 3 Yearly'!DS166*'Scope 3 Yearly'!DS176+'Scope 3 Yearly'!DS170*'Scope 3 Yearly'!DS181)*'Yearly Butadiene'!CM4/1000000</f>
        <v>0.19482531267693787</v>
      </c>
      <c r="DT29" s="2">
        <f>('Scope 3 Yearly'!$EE$194*'Scope 3 Yearly'!DT178*(1-'Scope 3 Yearly'!$B$199)+'Scope 3 Yearly'!DT166*'Scope 3 Yearly'!DT176+'Scope 3 Yearly'!DT170*'Scope 3 Yearly'!DT181)*'Yearly Butadiene'!CN4/1000000</f>
        <v>0.16065911750798159</v>
      </c>
      <c r="DU29" s="2">
        <f>('Scope 3 Yearly'!$EE$194*'Scope 3 Yearly'!DU178*(1-'Scope 3 Yearly'!$B$199)+'Scope 3 Yearly'!DU166*'Scope 3 Yearly'!DU176+'Scope 3 Yearly'!DU170*'Scope 3 Yearly'!DU181)*'Yearly Butadiene'!CO4/1000000</f>
        <v>0.13488896787442933</v>
      </c>
      <c r="DV29" s="2">
        <f>('Scope 3 Yearly'!$EE$194*'Scope 3 Yearly'!DV178*(1-'Scope 3 Yearly'!$B$199)+'Scope 3 Yearly'!DV166*'Scope 3 Yearly'!DV176+'Scope 3 Yearly'!DV170*'Scope 3 Yearly'!DV181)*'Yearly Butadiene'!CP4/1000000</f>
        <v>0.11558443929113782</v>
      </c>
      <c r="DW29" s="2">
        <f>('Scope 3 Yearly'!$EE$194*'Scope 3 Yearly'!DW178*(1-'Scope 3 Yearly'!$B$199)+'Scope 3 Yearly'!DW166*'Scope 3 Yearly'!DW176+'Scope 3 Yearly'!DW170*'Scope 3 Yearly'!DW181)*'Yearly Butadiene'!CQ4/1000000</f>
        <v>0.1012046293655732</v>
      </c>
      <c r="DX29" s="2">
        <f>('Scope 3 Yearly'!$EE$194*'Scope 3 Yearly'!DX178*(1-'Scope 3 Yearly'!$B$199)+'Scope 3 Yearly'!DX166*'Scope 3 Yearly'!DX176+'Scope 3 Yearly'!DX170*'Scope 3 Yearly'!DX181)*'Yearly Butadiene'!CR4/1000000</f>
        <v>9.0470249494632754E-2</v>
      </c>
      <c r="DY29" s="2">
        <f>('Scope 3 Yearly'!$EE$194*'Scope 3 Yearly'!DY178*(1-'Scope 3 Yearly'!$B$199)+'Scope 3 Yearly'!DY166*'Scope 3 Yearly'!DY176+'Scope 3 Yearly'!DY170*'Scope 3 Yearly'!DY181)*'Yearly Butadiene'!CS4/1000000</f>
        <v>8.2406421998165599E-2</v>
      </c>
      <c r="DZ29" s="2">
        <f>('Scope 3 Yearly'!$EE$194*'Scope 3 Yearly'!DZ178*(1-'Scope 3 Yearly'!$B$199)+'Scope 3 Yearly'!DZ166*'Scope 3 Yearly'!DZ176+'Scope 3 Yearly'!DZ170*'Scope 3 Yearly'!DZ181)*'Yearly Butadiene'!CT4/1000000</f>
        <v>7.6298340450451613E-2</v>
      </c>
    </row>
    <row r="30" spans="1:165" s="286" customFormat="1" ht="15.75" thickBot="1">
      <c r="A30" s="31" t="s">
        <v>3</v>
      </c>
      <c r="C30" s="287" t="s">
        <v>269</v>
      </c>
      <c r="D30" s="288">
        <f>SUM(D23:D29)</f>
        <v>24.476213939498379</v>
      </c>
      <c r="E30" s="288">
        <f t="shared" ref="E30:AH30" si="4">SUM(E23:E29)</f>
        <v>24.404736333702282</v>
      </c>
      <c r="F30" s="288">
        <f t="shared" si="4"/>
        <v>24.283739191736903</v>
      </c>
      <c r="G30" s="288">
        <f t="shared" si="4"/>
        <v>24.140935685457283</v>
      </c>
      <c r="H30" s="288">
        <f t="shared" si="4"/>
        <v>23.979485589195772</v>
      </c>
      <c r="I30" s="288">
        <f t="shared" si="4"/>
        <v>23.789421623846668</v>
      </c>
      <c r="J30" s="288">
        <f t="shared" si="4"/>
        <v>23.568238784501709</v>
      </c>
      <c r="K30" s="288">
        <f t="shared" si="4"/>
        <v>23.314727834555494</v>
      </c>
      <c r="L30" s="288">
        <f t="shared" si="4"/>
        <v>23.014924789965992</v>
      </c>
      <c r="M30" s="288">
        <f t="shared" si="4"/>
        <v>22.645331836862237</v>
      </c>
      <c r="N30" s="288">
        <f t="shared" si="4"/>
        <v>22.169903870411723</v>
      </c>
      <c r="O30" s="288">
        <f t="shared" si="4"/>
        <v>21.333524181031457</v>
      </c>
      <c r="P30" s="288">
        <f t="shared" si="4"/>
        <v>20.400270650574612</v>
      </c>
      <c r="Q30" s="288">
        <f t="shared" si="4"/>
        <v>19.182924935562834</v>
      </c>
      <c r="R30" s="288">
        <f t="shared" si="4"/>
        <v>17.646572576885948</v>
      </c>
      <c r="S30" s="288">
        <f t="shared" si="4"/>
        <v>15.806185332479155</v>
      </c>
      <c r="T30" s="288">
        <f t="shared" si="4"/>
        <v>13.732884238310492</v>
      </c>
      <c r="U30" s="288">
        <f t="shared" si="4"/>
        <v>11.577848471030039</v>
      </c>
      <c r="V30" s="288">
        <f t="shared" si="4"/>
        <v>9.4963320556882227</v>
      </c>
      <c r="W30" s="288">
        <f t="shared" si="4"/>
        <v>7.6166811547975835</v>
      </c>
      <c r="X30" s="288">
        <f t="shared" si="4"/>
        <v>6.0232613119522682</v>
      </c>
      <c r="Y30" s="288">
        <f t="shared" si="4"/>
        <v>4.6476961803776584</v>
      </c>
      <c r="Z30" s="288">
        <f t="shared" si="4"/>
        <v>3.5857180214955076</v>
      </c>
      <c r="AA30" s="288">
        <f t="shared" si="4"/>
        <v>2.7844681638883513</v>
      </c>
      <c r="AB30" s="288">
        <f t="shared" si="4"/>
        <v>2.1889542469735481</v>
      </c>
      <c r="AC30" s="288">
        <f t="shared" si="4"/>
        <v>1.7505427875656678</v>
      </c>
      <c r="AD30" s="288">
        <f t="shared" si="4"/>
        <v>1.4276039068215767</v>
      </c>
      <c r="AE30" s="288">
        <f t="shared" si="4"/>
        <v>1.1879258411884304</v>
      </c>
      <c r="AF30" s="288">
        <f t="shared" si="4"/>
        <v>1.0077871729155101</v>
      </c>
      <c r="AG30" s="288">
        <f t="shared" si="4"/>
        <v>0.87085353131382059</v>
      </c>
      <c r="AH30" s="288">
        <f t="shared" si="4"/>
        <v>0.76485263418777916</v>
      </c>
      <c r="AJ30" s="288">
        <f>SUM(AJ23:AJ29)</f>
        <v>24.476223483653385</v>
      </c>
      <c r="AK30" s="288">
        <f t="shared" ref="AK30:BN30" si="5">SUM(AK23:AK29)</f>
        <v>24.514397167090038</v>
      </c>
      <c r="AL30" s="288">
        <f t="shared" si="5"/>
        <v>24.505898390797292</v>
      </c>
      <c r="AM30" s="288">
        <f t="shared" si="5"/>
        <v>24.478074022416628</v>
      </c>
      <c r="AN30" s="288">
        <f t="shared" si="5"/>
        <v>24.433994225655734</v>
      </c>
      <c r="AO30" s="288">
        <f t="shared" si="5"/>
        <v>24.363332066542796</v>
      </c>
      <c r="AP30" s="288">
        <f t="shared" si="5"/>
        <v>24.273843621361042</v>
      </c>
      <c r="AQ30" s="288">
        <f t="shared" si="5"/>
        <v>24.154967547341986</v>
      </c>
      <c r="AR30" s="288">
        <f t="shared" si="5"/>
        <v>23.991859962744961</v>
      </c>
      <c r="AS30" s="288">
        <f t="shared" si="5"/>
        <v>23.759360414773639</v>
      </c>
      <c r="AT30" s="288">
        <f t="shared" si="5"/>
        <v>23.418432169133098</v>
      </c>
      <c r="AU30" s="288">
        <f t="shared" si="5"/>
        <v>22.759216750224745</v>
      </c>
      <c r="AV30" s="288">
        <f t="shared" si="5"/>
        <v>21.978347498687597</v>
      </c>
      <c r="AW30" s="288">
        <f t="shared" si="5"/>
        <v>20.886572237856317</v>
      </c>
      <c r="AX30" s="288">
        <f t="shared" si="5"/>
        <v>19.430404975559789</v>
      </c>
      <c r="AY30" s="288">
        <f t="shared" si="5"/>
        <v>17.611401376403002</v>
      </c>
      <c r="AZ30" s="288">
        <f t="shared" si="5"/>
        <v>15.492198878073522</v>
      </c>
      <c r="BA30" s="288">
        <f t="shared" si="5"/>
        <v>13.231466882515102</v>
      </c>
      <c r="BB30" s="288">
        <f t="shared" si="5"/>
        <v>11.000253212845024</v>
      </c>
      <c r="BC30" s="288">
        <f t="shared" si="5"/>
        <v>8.9475147618136077</v>
      </c>
      <c r="BD30" s="288">
        <f t="shared" si="5"/>
        <v>7.1786701745788619</v>
      </c>
      <c r="BE30" s="288">
        <f t="shared" si="5"/>
        <v>5.6446288164854099</v>
      </c>
      <c r="BF30" s="288">
        <f t="shared" si="5"/>
        <v>4.4424109489210002</v>
      </c>
      <c r="BG30" s="288">
        <f t="shared" si="5"/>
        <v>3.5241476975340666</v>
      </c>
      <c r="BH30" s="288">
        <f t="shared" si="5"/>
        <v>2.8343428482209689</v>
      </c>
      <c r="BI30" s="288">
        <f t="shared" si="5"/>
        <v>2.3213646871844289</v>
      </c>
      <c r="BJ30" s="288">
        <f t="shared" si="5"/>
        <v>1.9412355250602307</v>
      </c>
      <c r="BK30" s="288">
        <f t="shared" si="5"/>
        <v>1.6592400177515014</v>
      </c>
      <c r="BL30" s="288">
        <f t="shared" si="5"/>
        <v>1.4483532931512377</v>
      </c>
      <c r="BM30" s="288">
        <f t="shared" si="5"/>
        <v>1.2887572250639456</v>
      </c>
      <c r="BN30" s="288">
        <f t="shared" si="5"/>
        <v>1.1691105803307404</v>
      </c>
      <c r="BP30" s="288">
        <f>SUM(BP23:BP29)</f>
        <v>24.477180291089017</v>
      </c>
      <c r="BQ30" s="288">
        <f t="shared" ref="BQ30:CT30" si="6">SUM(BQ23:BQ29)</f>
        <v>24.341575620873069</v>
      </c>
      <c r="BR30" s="288">
        <f t="shared" si="6"/>
        <v>24.20523108688549</v>
      </c>
      <c r="BS30" s="288">
        <f t="shared" si="6"/>
        <v>24.068126739924793</v>
      </c>
      <c r="BT30" s="288">
        <f t="shared" si="6"/>
        <v>23.930242343725062</v>
      </c>
      <c r="BU30" s="288">
        <f t="shared" si="6"/>
        <v>23.7839663067763</v>
      </c>
      <c r="BV30" s="288">
        <f t="shared" si="6"/>
        <v>23.633289200559673</v>
      </c>
      <c r="BW30" s="288">
        <f t="shared" si="6"/>
        <v>23.481938018870828</v>
      </c>
      <c r="BX30" s="288">
        <f t="shared" si="6"/>
        <v>23.329891951730804</v>
      </c>
      <c r="BY30" s="288">
        <f t="shared" si="6"/>
        <v>23.177129908190988</v>
      </c>
      <c r="BZ30" s="288">
        <f t="shared" si="6"/>
        <v>23.023630511220286</v>
      </c>
      <c r="CA30" s="288">
        <f t="shared" si="6"/>
        <v>22.852587556673342</v>
      </c>
      <c r="CB30" s="288">
        <f t="shared" si="6"/>
        <v>22.681042487316503</v>
      </c>
      <c r="CC30" s="288">
        <f t="shared" si="6"/>
        <v>22.508973721630586</v>
      </c>
      <c r="CD30" s="288">
        <f t="shared" si="6"/>
        <v>22.336359425678555</v>
      </c>
      <c r="CE30" s="288">
        <f t="shared" si="6"/>
        <v>22.163177508228422</v>
      </c>
      <c r="CF30" s="288">
        <f t="shared" si="6"/>
        <v>21.974701349029171</v>
      </c>
      <c r="CG30" s="288">
        <f t="shared" si="6"/>
        <v>21.785900818763963</v>
      </c>
      <c r="CH30" s="288">
        <f t="shared" si="6"/>
        <v>21.596752979550701</v>
      </c>
      <c r="CI30" s="288">
        <f t="shared" si="6"/>
        <v>21.407234666502564</v>
      </c>
      <c r="CJ30" s="288">
        <f t="shared" si="6"/>
        <v>21.217322482857529</v>
      </c>
      <c r="CK30" s="288">
        <f t="shared" si="6"/>
        <v>21.016868158092628</v>
      </c>
      <c r="CL30" s="288">
        <f t="shared" si="6"/>
        <v>20.816199180365871</v>
      </c>
      <c r="CM30" s="288">
        <f t="shared" si="6"/>
        <v>20.615290957505316</v>
      </c>
      <c r="CN30" s="288">
        <f t="shared" si="6"/>
        <v>20.414118683199106</v>
      </c>
      <c r="CO30" s="288">
        <f t="shared" si="6"/>
        <v>20.212657331911519</v>
      </c>
      <c r="CP30" s="288">
        <f t="shared" si="6"/>
        <v>20.005874395718326</v>
      </c>
      <c r="CQ30" s="288">
        <f t="shared" si="6"/>
        <v>19.798878152224137</v>
      </c>
      <c r="CR30" s="288">
        <f t="shared" si="6"/>
        <v>19.591642438896166</v>
      </c>
      <c r="CS30" s="288">
        <f t="shared" si="6"/>
        <v>19.384140872694903</v>
      </c>
      <c r="CT30" s="288">
        <f t="shared" si="6"/>
        <v>19.176346844625492</v>
      </c>
      <c r="CV30" s="288">
        <f>SUM(CV23:CV29)</f>
        <v>24.476234731073124</v>
      </c>
      <c r="CW30" s="288">
        <f t="shared" ref="CW30:DZ30" si="7">SUM(CW23:CW29)</f>
        <v>24.940905903689213</v>
      </c>
      <c r="CX30" s="288">
        <f t="shared" si="7"/>
        <v>25.398722722754968</v>
      </c>
      <c r="CY30" s="288">
        <f t="shared" si="7"/>
        <v>25.848729412158889</v>
      </c>
      <c r="CZ30" s="288">
        <f t="shared" si="7"/>
        <v>26.289177713165802</v>
      </c>
      <c r="DA30" s="288">
        <f t="shared" si="7"/>
        <v>26.708464407094404</v>
      </c>
      <c r="DB30" s="288">
        <f t="shared" si="7"/>
        <v>27.104363835008751</v>
      </c>
      <c r="DC30" s="288">
        <f t="shared" si="7"/>
        <v>27.47027407445529</v>
      </c>
      <c r="DD30" s="288">
        <f t="shared" si="7"/>
        <v>27.786957319322212</v>
      </c>
      <c r="DE30" s="288">
        <f t="shared" si="7"/>
        <v>28.021666761337663</v>
      </c>
      <c r="DF30" s="288">
        <f t="shared" si="7"/>
        <v>28.121823374799334</v>
      </c>
      <c r="DG30" s="288">
        <f t="shared" si="7"/>
        <v>27.987076936326936</v>
      </c>
      <c r="DH30" s="288">
        <f t="shared" si="7"/>
        <v>27.536040300401499</v>
      </c>
      <c r="DI30" s="288">
        <f t="shared" si="7"/>
        <v>26.654734319752318</v>
      </c>
      <c r="DJ30" s="288">
        <f t="shared" si="7"/>
        <v>25.251308701720269</v>
      </c>
      <c r="DK30" s="288">
        <f t="shared" si="7"/>
        <v>23.30016469930683</v>
      </c>
      <c r="DL30" s="288">
        <f t="shared" si="7"/>
        <v>20.862509275148287</v>
      </c>
      <c r="DM30" s="288">
        <f t="shared" si="7"/>
        <v>18.129748882809196</v>
      </c>
      <c r="DN30" s="288">
        <f t="shared" si="7"/>
        <v>15.329939447202451</v>
      </c>
      <c r="DO30" s="288">
        <f t="shared" si="7"/>
        <v>12.677074111660135</v>
      </c>
      <c r="DP30" s="288">
        <f t="shared" si="7"/>
        <v>10.323931869903406</v>
      </c>
      <c r="DQ30" s="288">
        <f t="shared" si="7"/>
        <v>8.3451135496145117</v>
      </c>
      <c r="DR30" s="288">
        <f t="shared" si="7"/>
        <v>6.7492322155455131</v>
      </c>
      <c r="DS30" s="288">
        <f t="shared" si="7"/>
        <v>5.501159625342841</v>
      </c>
      <c r="DT30" s="288">
        <f t="shared" si="7"/>
        <v>4.5465354907795525</v>
      </c>
      <c r="DU30" s="288">
        <f t="shared" si="7"/>
        <v>3.8271022610762775</v>
      </c>
      <c r="DV30" s="288">
        <f t="shared" si="7"/>
        <v>3.2888513020143186</v>
      </c>
      <c r="DW30" s="288">
        <f t="shared" si="7"/>
        <v>2.8882976002585963</v>
      </c>
      <c r="DX30" s="288">
        <f t="shared" si="7"/>
        <v>2.5896102229558786</v>
      </c>
      <c r="DY30" s="288">
        <f t="shared" si="7"/>
        <v>2.3655053926795779</v>
      </c>
      <c r="DZ30" s="288">
        <f t="shared" si="7"/>
        <v>2.1960012988683055</v>
      </c>
      <c r="EK30" s="289"/>
      <c r="EL30" s="289"/>
      <c r="EM30" s="289"/>
      <c r="EN30" s="289"/>
      <c r="EO30" s="289"/>
      <c r="EP30" s="289"/>
      <c r="EQ30" s="289"/>
      <c r="ER30" s="289"/>
      <c r="ES30" s="289"/>
      <c r="ET30" s="289"/>
      <c r="EU30" s="289"/>
      <c r="EV30" s="289"/>
      <c r="EW30" s="289"/>
      <c r="EX30" s="289"/>
      <c r="EY30" s="289"/>
      <c r="EZ30" s="289"/>
      <c r="FA30" s="289"/>
      <c r="FB30" s="289"/>
      <c r="FC30" s="289"/>
      <c r="FD30" s="289"/>
      <c r="FE30" s="289"/>
      <c r="FF30" s="289"/>
      <c r="FG30" s="289"/>
      <c r="FH30" s="289"/>
      <c r="FI30" s="289"/>
    </row>
    <row r="31" spans="1:165" ht="15.75" thickBot="1"/>
    <row r="32" spans="1:165" s="279" customFormat="1" ht="15.75" thickBot="1">
      <c r="A32" s="285" t="s">
        <v>271</v>
      </c>
      <c r="EK32" s="282"/>
      <c r="EL32" s="282"/>
      <c r="EM32" s="282"/>
      <c r="EN32" s="282"/>
      <c r="EO32" s="282"/>
      <c r="EP32" s="282"/>
      <c r="EQ32" s="282"/>
      <c r="ER32" s="282"/>
      <c r="ES32" s="282"/>
      <c r="ET32" s="282"/>
      <c r="EU32" s="282"/>
      <c r="EV32" s="282"/>
      <c r="EW32" s="282"/>
      <c r="EX32" s="282"/>
      <c r="EY32" s="282"/>
      <c r="EZ32" s="282"/>
      <c r="FA32" s="282"/>
      <c r="FB32" s="282"/>
      <c r="FC32" s="282"/>
      <c r="FD32" s="282"/>
      <c r="FE32" s="282"/>
      <c r="FF32" s="282"/>
      <c r="FG32" s="282"/>
      <c r="FH32" s="282"/>
      <c r="FI32" s="282"/>
    </row>
    <row r="33" spans="1:165" s="1" customFormat="1">
      <c r="A33" t="s">
        <v>219</v>
      </c>
      <c r="C33" s="5" t="s">
        <v>269</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X33" s="2">
        <v>0</v>
      </c>
      <c r="Y33" s="2">
        <v>0</v>
      </c>
      <c r="Z33" s="2">
        <v>0</v>
      </c>
      <c r="AA33" s="2">
        <v>0</v>
      </c>
      <c r="AB33" s="2">
        <v>0</v>
      </c>
      <c r="AC33" s="2">
        <v>0</v>
      </c>
      <c r="AD33" s="2">
        <v>0</v>
      </c>
      <c r="AE33" s="2">
        <v>0</v>
      </c>
      <c r="AF33" s="2">
        <v>0</v>
      </c>
      <c r="AG33" s="2">
        <v>0</v>
      </c>
      <c r="AH33" s="2">
        <v>0</v>
      </c>
      <c r="AJ33" s="2">
        <v>0</v>
      </c>
      <c r="AK33" s="2">
        <v>0</v>
      </c>
      <c r="AL33" s="2">
        <v>0</v>
      </c>
      <c r="AM33" s="2">
        <v>0</v>
      </c>
      <c r="AN33" s="2">
        <v>0</v>
      </c>
      <c r="AO33" s="2">
        <v>0</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P33" s="2">
        <v>0</v>
      </c>
      <c r="BQ33" s="2">
        <v>0</v>
      </c>
      <c r="BR33" s="2">
        <v>0</v>
      </c>
      <c r="BS33" s="2">
        <v>0</v>
      </c>
      <c r="BT33" s="2">
        <v>0</v>
      </c>
      <c r="BU33" s="2">
        <v>0</v>
      </c>
      <c r="BV33" s="2">
        <v>0</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R33" s="2">
        <v>0</v>
      </c>
      <c r="CS33" s="2">
        <v>0</v>
      </c>
      <c r="CT33" s="2">
        <v>0</v>
      </c>
      <c r="CV33" s="2">
        <f>AJ33</f>
        <v>0</v>
      </c>
      <c r="CW33" s="2">
        <f t="shared" ref="CW33:DZ33" si="8">AK33</f>
        <v>0</v>
      </c>
      <c r="CX33" s="2">
        <f t="shared" si="8"/>
        <v>0</v>
      </c>
      <c r="CY33" s="2">
        <f t="shared" si="8"/>
        <v>0</v>
      </c>
      <c r="CZ33" s="2">
        <f t="shared" si="8"/>
        <v>0</v>
      </c>
      <c r="DA33" s="2">
        <f t="shared" si="8"/>
        <v>0</v>
      </c>
      <c r="DB33" s="2">
        <f t="shared" si="8"/>
        <v>0</v>
      </c>
      <c r="DC33" s="2">
        <f t="shared" si="8"/>
        <v>0</v>
      </c>
      <c r="DD33" s="2">
        <f t="shared" si="8"/>
        <v>0</v>
      </c>
      <c r="DE33" s="2">
        <f t="shared" si="8"/>
        <v>0</v>
      </c>
      <c r="DF33" s="2">
        <f t="shared" si="8"/>
        <v>0</v>
      </c>
      <c r="DG33" s="2">
        <f t="shared" si="8"/>
        <v>0</v>
      </c>
      <c r="DH33" s="2">
        <f t="shared" si="8"/>
        <v>0</v>
      </c>
      <c r="DI33" s="2">
        <f t="shared" si="8"/>
        <v>0</v>
      </c>
      <c r="DJ33" s="2">
        <f t="shared" si="8"/>
        <v>0</v>
      </c>
      <c r="DK33" s="2">
        <f t="shared" si="8"/>
        <v>0</v>
      </c>
      <c r="DL33" s="2">
        <f t="shared" si="8"/>
        <v>0</v>
      </c>
      <c r="DM33" s="2">
        <f t="shared" si="8"/>
        <v>0</v>
      </c>
      <c r="DN33" s="2">
        <f t="shared" si="8"/>
        <v>0</v>
      </c>
      <c r="DO33" s="2">
        <f t="shared" si="8"/>
        <v>0</v>
      </c>
      <c r="DP33" s="2">
        <f t="shared" si="8"/>
        <v>0</v>
      </c>
      <c r="DQ33" s="2">
        <f t="shared" si="8"/>
        <v>0</v>
      </c>
      <c r="DR33" s="2">
        <f t="shared" si="8"/>
        <v>0</v>
      </c>
      <c r="DS33" s="2">
        <f t="shared" si="8"/>
        <v>0</v>
      </c>
      <c r="DT33" s="2">
        <f t="shared" si="8"/>
        <v>0</v>
      </c>
      <c r="DU33" s="2">
        <f t="shared" si="8"/>
        <v>0</v>
      </c>
      <c r="DV33" s="2">
        <f t="shared" si="8"/>
        <v>0</v>
      </c>
      <c r="DW33" s="2">
        <f t="shared" si="8"/>
        <v>0</v>
      </c>
      <c r="DX33" s="2">
        <f t="shared" si="8"/>
        <v>0</v>
      </c>
      <c r="DY33" s="2">
        <f t="shared" si="8"/>
        <v>0</v>
      </c>
      <c r="DZ33" s="2">
        <f t="shared" si="8"/>
        <v>0</v>
      </c>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row>
    <row r="34" spans="1:165">
      <c r="A34" t="s">
        <v>228</v>
      </c>
      <c r="C34" s="5" t="s">
        <v>269</v>
      </c>
      <c r="D34" s="2">
        <f>'Scope 3 Yearly'!D45*'Yearly HC Ethylene'!BP157/1000000</f>
        <v>6.9418902885153866</v>
      </c>
      <c r="E34" s="2">
        <f>'Scope 3 Yearly'!E45*'Yearly HC Ethylene'!BQ157/1000000</f>
        <v>6.9205742510989365</v>
      </c>
      <c r="F34" s="2">
        <f>'Scope 3 Yearly'!F45*'Yearly HC Ethylene'!BR157/1000000</f>
        <v>6.8533212883850148</v>
      </c>
      <c r="G34" s="2">
        <f>'Scope 3 Yearly'!G45*'Yearly HC Ethylene'!BS157/1000000</f>
        <v>6.7791715829550929</v>
      </c>
      <c r="H34" s="2">
        <f>'Scope 3 Yearly'!H45*'Yearly HC Ethylene'!BT157/1000000</f>
        <v>6.6987549098360848</v>
      </c>
      <c r="I34" s="2">
        <f>'Scope 3 Yearly'!I45*'Yearly HC Ethylene'!BU157/1000000</f>
        <v>6.6120505789650847</v>
      </c>
      <c r="J34" s="2">
        <f>'Scope 3 Yearly'!J45*'Yearly HC Ethylene'!BV157/1000000</f>
        <v>6.5159209230791921</v>
      </c>
      <c r="K34" s="2">
        <f>'Scope 3 Yearly'!K45*'Yearly HC Ethylene'!BW157/1000000</f>
        <v>6.4120762633999249</v>
      </c>
      <c r="L34" s="2">
        <f>'Scope 3 Yearly'!L45*'Yearly HC Ethylene'!BX157/1000000</f>
        <v>6.2980781387182772</v>
      </c>
      <c r="M34" s="2">
        <f>'Scope 3 Yearly'!M45*'Yearly HC Ethylene'!BY157/1000000</f>
        <v>6.1695328310663156</v>
      </c>
      <c r="N34" s="2">
        <f>'Scope 3 Yearly'!N45*'Yearly HC Ethylene'!BZ157/1000000</f>
        <v>6.0192949459532405</v>
      </c>
      <c r="O34" s="2">
        <f>'Scope 3 Yearly'!O45*'Yearly HC Ethylene'!CA157/1000000</f>
        <v>5.8232090069518341</v>
      </c>
      <c r="P34" s="2">
        <f>'Scope 3 Yearly'!P45*'Yearly HC Ethylene'!CB157/1000000</f>
        <v>5.5865368291512922</v>
      </c>
      <c r="Q34" s="2">
        <f>'Scope 3 Yearly'!Q45*'Yearly HC Ethylene'!CC157/1000000</f>
        <v>5.2879988740134047</v>
      </c>
      <c r="R34" s="2">
        <f>'Scope 3 Yearly'!R45*'Yearly HC Ethylene'!CD157/1000000</f>
        <v>4.9218059025595435</v>
      </c>
      <c r="S34" s="2">
        <f>'Scope 3 Yearly'!S45*'Yearly HC Ethylene'!CE157/1000000</f>
        <v>4.4893787262509139</v>
      </c>
      <c r="T34" s="2">
        <f>'Scope 3 Yearly'!T45*'Yearly HC Ethylene'!CF157/1000000</f>
        <v>4.0023484483976972</v>
      </c>
      <c r="U34" s="2">
        <f>'Scope 3 Yearly'!U45*'Yearly HC Ethylene'!CG157/1000000</f>
        <v>3.4935406941501026</v>
      </c>
      <c r="V34" s="2">
        <f>'Scope 3 Yearly'!V45*'Yearly HC Ethylene'!CH157/1000000</f>
        <v>2.9956652889228752</v>
      </c>
      <c r="W34" s="2">
        <f>'Scope 3 Yearly'!W45*'Yearly HC Ethylene'!CI157/1000000</f>
        <v>2.5367054234299968</v>
      </c>
      <c r="X34" s="2">
        <f>'Scope 3 Yearly'!X45*'Yearly HC Ethylene'!CJ157/1000000</f>
        <v>2.1342051486155382</v>
      </c>
      <c r="Y34" s="2">
        <f>'Scope 3 Yearly'!Y45*'Yearly HC Ethylene'!CK157/1000000</f>
        <v>1.7669817207786562</v>
      </c>
      <c r="Z34" s="2">
        <f>'Scope 3 Yearly'!Z45*'Yearly HC Ethylene'!CL157/1000000</f>
        <v>1.4671429075204239</v>
      </c>
      <c r="AA34" s="2">
        <f>'Scope 3 Yearly'!AA45*'Yearly HC Ethylene'!CM157/1000000</f>
        <v>1.2258331971857632</v>
      </c>
      <c r="AB34" s="2">
        <f>'Scope 3 Yearly'!AB45*'Yearly HC Ethylene'!CN157/1000000</f>
        <v>1.0316907563979176</v>
      </c>
      <c r="AC34" s="2">
        <f>'Scope 3 Yearly'!AC45*'Yearly HC Ethylene'!CO157/1000000</f>
        <v>0.87567947359571086</v>
      </c>
      <c r="AD34" s="2">
        <f>'Scope 3 Yearly'!AD45*'Yearly HC Ethylene'!CP157/1000000</f>
        <v>0.74768114496842863</v>
      </c>
      <c r="AE34" s="2">
        <f>'Scope 3 Yearly'!AE45*'Yearly HC Ethylene'!CQ157/1000000</f>
        <v>0.64037844736804883</v>
      </c>
      <c r="AF34" s="2">
        <f>'Scope 3 Yearly'!AF45*'Yearly HC Ethylene'!CR157/1000000</f>
        <v>0.54826350841835347</v>
      </c>
      <c r="AG34" s="2">
        <f>'Scope 3 Yearly'!AG45*'Yearly HC Ethylene'!CS157/1000000</f>
        <v>0.46730086277608002</v>
      </c>
      <c r="AH34" s="2">
        <f>'Scope 3 Yearly'!AH45*'Yearly HC Ethylene'!CT157/1000000</f>
        <v>0.39386963688561222</v>
      </c>
      <c r="AI34" s="2"/>
      <c r="AJ34" s="2">
        <v>1.7673197926627664E-4</v>
      </c>
      <c r="AK34" s="2">
        <v>1.8155777444962696E-4</v>
      </c>
      <c r="AL34" s="2">
        <v>1.8573278001888737E-4</v>
      </c>
      <c r="AM34" s="2">
        <v>1.8989999213487422E-4</v>
      </c>
      <c r="AN34" s="2">
        <v>1.9407635412068997E-4</v>
      </c>
      <c r="AO34" s="2">
        <v>1.9826024217042547E-4</v>
      </c>
      <c r="AP34" s="2">
        <v>2.0185808062647632E-4</v>
      </c>
      <c r="AQ34" s="2">
        <v>2.0531131348229477E-4</v>
      </c>
      <c r="AR34" s="2">
        <v>2.0852205738544901E-4</v>
      </c>
      <c r="AS34" s="2">
        <v>2.1131507322859333E-4</v>
      </c>
      <c r="AT34" s="2">
        <v>2.1339736797413995E-4</v>
      </c>
      <c r="AU34" s="2">
        <v>2.1046073288514926E-4</v>
      </c>
      <c r="AV34" s="2">
        <v>2.0607648902380986E-4</v>
      </c>
      <c r="AW34" s="2">
        <v>1.9916095789065496E-4</v>
      </c>
      <c r="AX34" s="2">
        <v>1.8944956471831018E-4</v>
      </c>
      <c r="AY34" s="2">
        <v>1.7677041870321961E-4</v>
      </c>
      <c r="AZ34" s="2">
        <v>1.6127060414127171E-4</v>
      </c>
      <c r="BA34" s="2">
        <v>1.4404492837647828E-4</v>
      </c>
      <c r="BB34" s="2">
        <v>1.2635538354031393E-4</v>
      </c>
      <c r="BC34" s="2">
        <v>1.0938644138936596E-4</v>
      </c>
      <c r="BD34" s="2">
        <v>9.4011972496127781E-5</v>
      </c>
      <c r="BE34" s="2">
        <v>7.9435824921533847E-5</v>
      </c>
      <c r="BF34" s="2">
        <v>6.7598004698689489E-5</v>
      </c>
      <c r="BG34" s="2">
        <v>5.7908010377770734E-5</v>
      </c>
      <c r="BH34" s="2">
        <v>5.0003067073700701E-5</v>
      </c>
      <c r="BI34" s="2">
        <v>4.3537297032964766E-5</v>
      </c>
      <c r="BJ34" s="2">
        <v>3.8163546230496009E-5</v>
      </c>
      <c r="BK34" s="2">
        <v>3.3638061590461164E-5</v>
      </c>
      <c r="BL34" s="2">
        <v>2.973944703729437E-5</v>
      </c>
      <c r="BM34" s="2">
        <v>2.6305731558850623E-5</v>
      </c>
      <c r="BN34" s="2">
        <v>2.325051894142083E-5</v>
      </c>
      <c r="BO34" s="2"/>
      <c r="BP34" s="2">
        <f>'Scope 3 Yearly'!BP45*'Yearly HC Ethylene'!BP4/1000000</f>
        <v>6.9420636519147036</v>
      </c>
      <c r="BQ34" s="2">
        <f>'Scope 3 Yearly'!BQ45*'Yearly HC Ethylene'!BQ4/1000000</f>
        <v>6.9249352840476073</v>
      </c>
      <c r="BR34" s="2">
        <f>'Scope 3 Yearly'!BR45*'Yearly HC Ethylene'!BR4/1000000</f>
        <v>6.9075314500996035</v>
      </c>
      <c r="BS34" s="2">
        <f>'Scope 3 Yearly'!BS45*'Yearly HC Ethylene'!BS4/1000000</f>
        <v>6.8898473860698681</v>
      </c>
      <c r="BT34" s="2">
        <f>'Scope 3 Yearly'!BT45*'Yearly HC Ethylene'!BT4/1000000</f>
        <v>6.8718782379428998</v>
      </c>
      <c r="BU34" s="2">
        <f>'Scope 3 Yearly'!BU45*'Yearly HC Ethylene'!BU4/1000000</f>
        <v>6.8536190600684108</v>
      </c>
      <c r="BV34" s="2">
        <f>'Scope 3 Yearly'!BV45*'Yearly HC Ethylene'!BV4/1000000</f>
        <v>6.8319988283072899</v>
      </c>
      <c r="BW34" s="2">
        <f>'Scope 3 Yearly'!BW45*'Yearly HC Ethylene'!BW4/1000000</f>
        <v>6.8101022243862337</v>
      </c>
      <c r="BX34" s="2">
        <f>'Scope 3 Yearly'!BX45*'Yearly HC Ethylene'!BX4/1000000</f>
        <v>6.7879243919490744</v>
      </c>
      <c r="BY34" s="2">
        <f>'Scope 3 Yearly'!BY45*'Yearly HC Ethylene'!BY4/1000000</f>
        <v>6.7654603836690859</v>
      </c>
      <c r="BZ34" s="2">
        <f>'Scope 3 Yearly'!BZ45*'Yearly HC Ethylene'!BZ4/1000000</f>
        <v>6.7427051596366301</v>
      </c>
      <c r="CA34" s="2">
        <f>'Scope 3 Yearly'!CA45*'Yearly HC Ethylene'!CA4/1000000</f>
        <v>6.7139295759021307</v>
      </c>
      <c r="CB34" s="2">
        <f>'Scope 3 Yearly'!CB45*'Yearly HC Ethylene'!CB4/1000000</f>
        <v>6.6849091943007197</v>
      </c>
      <c r="CC34" s="2">
        <f>'Scope 3 Yearly'!CC45*'Yearly HC Ethylene'!CC4/1000000</f>
        <v>6.6556393296118443</v>
      </c>
      <c r="CD34" s="2">
        <f>'Scope 3 Yearly'!CD45*'Yearly HC Ethylene'!CD4/1000000</f>
        <v>6.6261152104751844</v>
      </c>
      <c r="CE34" s="2">
        <f>'Scope 3 Yearly'!CE45*'Yearly HC Ethylene'!CE4/1000000</f>
        <v>6.596331977898144</v>
      </c>
      <c r="CF34" s="2">
        <f>'Scope 3 Yearly'!CF45*'Yearly HC Ethylene'!CF4/1000000</f>
        <v>6.5612511516726597</v>
      </c>
      <c r="CG34" s="2">
        <f>'Scope 3 Yearly'!CG45*'Yearly HC Ethylene'!CG4/1000000</f>
        <v>6.5259642648291578</v>
      </c>
      <c r="CH34" s="2">
        <f>'Scope 3 Yearly'!CH45*'Yearly HC Ethylene'!CH4/1000000</f>
        <v>6.4904666398306876</v>
      </c>
      <c r="CI34" s="2">
        <f>'Scope 3 Yearly'!CI45*'Yearly HC Ethylene'!CI4/1000000</f>
        <v>6.4547535159915874</v>
      </c>
      <c r="CJ34" s="2">
        <f>'Scope 3 Yearly'!CJ45*'Yearly HC Ethylene'!CJ4/1000000</f>
        <v>6.4188200480475679</v>
      </c>
      <c r="CK34" s="2">
        <f>'Scope 3 Yearly'!CK45*'Yearly HC Ethylene'!CK4/1000000</f>
        <v>6.3791368518584166</v>
      </c>
      <c r="CL34" s="2">
        <f>'Scope 3 Yearly'!CL45*'Yearly HC Ethylene'!CL4/1000000</f>
        <v>6.3392757082412894</v>
      </c>
      <c r="CM34" s="2">
        <f>'Scope 3 Yearly'!CM45*'Yearly HC Ethylene'!CM4/1000000</f>
        <v>6.2992317475822901</v>
      </c>
      <c r="CN34" s="2">
        <f>'Scope 3 Yearly'!CN45*'Yearly HC Ethylene'!CN4/1000000</f>
        <v>6.2590000170650963</v>
      </c>
      <c r="CO34" s="2">
        <f>'Scope 3 Yearly'!CO45*'Yearly HC Ethylene'!CO4/1000000</f>
        <v>6.218575479227729</v>
      </c>
      <c r="CP34" s="2">
        <f>'Scope 3 Yearly'!CP45*'Yearly HC Ethylene'!CP4/1000000</f>
        <v>6.176161395851711</v>
      </c>
      <c r="CQ34" s="2">
        <f>'Scope 3 Yearly'!CQ45*'Yearly HC Ethylene'!CQ4/1000000</f>
        <v>6.1335740908900531</v>
      </c>
      <c r="CR34" s="2">
        <f>'Scope 3 Yearly'!CR45*'Yearly HC Ethylene'!CR4/1000000</f>
        <v>6.0908083598044698</v>
      </c>
      <c r="CS34" s="2">
        <f>'Scope 3 Yearly'!CS45*'Yearly HC Ethylene'!CS4/1000000</f>
        <v>6.0478589112604828</v>
      </c>
      <c r="CT34" s="2">
        <f>'Scope 3 Yearly'!CT45*'Yearly HC Ethylene'!CT4/1000000</f>
        <v>6.0047203656010195</v>
      </c>
      <c r="CV34" s="2">
        <f>'Scope 3 Yearly'!CV45*'Yearly HC Ethylene'!BP4/1000000</f>
        <v>6.941899764735882</v>
      </c>
      <c r="CW34" s="2">
        <f>'Scope 3 Yearly'!CW45*'Yearly HC Ethylene'!BQ4/1000000</f>
        <v>7.0509318906824605</v>
      </c>
      <c r="CX34" s="2">
        <f>'Scope 3 Yearly'!CX45*'Yearly HC Ethylene'!BR4/1000000</f>
        <v>7.1578116763825488</v>
      </c>
      <c r="CY34" s="2">
        <f>'Scope 3 Yearly'!CY45*'Yearly HC Ethylene'!BS4/1000000</f>
        <v>7.2623434077393627</v>
      </c>
      <c r="CZ34" s="2">
        <f>'Scope 3 Yearly'!CZ45*'Yearly HC Ethylene'!BT4/1000000</f>
        <v>7.3641743123101939</v>
      </c>
      <c r="DA34" s="2">
        <f>'Scope 3 Yearly'!DA45*'Yearly HC Ethylene'!BU4/1000000</f>
        <v>7.4626525000521324</v>
      </c>
      <c r="DB34" s="2">
        <f>'Scope 3 Yearly'!DB45*'Yearly HC Ethylene'!BV4/1000000</f>
        <v>7.5531698111589538</v>
      </c>
      <c r="DC34" s="2">
        <f>'Scope 3 Yearly'!DC45*'Yearly HC Ethylene'!BW4/1000000</f>
        <v>7.6368103041365121</v>
      </c>
      <c r="DD34" s="2">
        <f>'Scope 3 Yearly'!DD45*'Yearly HC Ethylene'!BX4/1000000</f>
        <v>7.7095682376862822</v>
      </c>
      <c r="DE34" s="2">
        <f>'Scope 3 Yearly'!DE45*'Yearly HC Ethylene'!BY4/1000000</f>
        <v>7.7645174043788625</v>
      </c>
      <c r="DF34" s="2">
        <f>'Scope 3 Yearly'!DF45*'Yearly HC Ethylene'!BZ4/1000000</f>
        <v>7.790352466251635</v>
      </c>
      <c r="DG34" s="2">
        <f>'Scope 3 Yearly'!DG45*'Yearly HC Ethylene'!CA4/1000000</f>
        <v>7.7622682560030594</v>
      </c>
      <c r="DH34" s="2">
        <f>'Scope 3 Yearly'!DH45*'Yearly HC Ethylene'!CB4/1000000</f>
        <v>7.66396867380349</v>
      </c>
      <c r="DI34" s="2">
        <f>'Scope 3 Yearly'!DI45*'Yearly HC Ethylene'!CC4/1000000</f>
        <v>7.4684471245167572</v>
      </c>
      <c r="DJ34" s="2">
        <f>'Scope 3 Yearly'!DJ45*'Yearly HC Ethylene'!CD4/1000000</f>
        <v>7.1525419546808715</v>
      </c>
      <c r="DK34" s="2">
        <f>'Scope 3 Yearly'!DK45*'Yearly HC Ethylene'!CE4/1000000</f>
        <v>6.7068779276657846</v>
      </c>
      <c r="DL34" s="2">
        <f>'Scope 3 Yearly'!DL45*'Yearly HC Ethylene'!CF4/1000000</f>
        <v>6.1399281824525831</v>
      </c>
      <c r="DM34" s="2">
        <f>'Scope 3 Yearly'!DM45*'Yearly HC Ethylene'!CG4/1000000</f>
        <v>5.4937551654630123</v>
      </c>
      <c r="DN34" s="2">
        <f>'Scope 3 Yearly'!DN45*'Yearly HC Ethylene'!CH4/1000000</f>
        <v>4.8195119892674185</v>
      </c>
      <c r="DO34" s="2">
        <f>'Scope 3 Yearly'!DO45*'Yearly HC Ethylene'!CI4/1000000</f>
        <v>4.1665700537754935</v>
      </c>
      <c r="DP34" s="2">
        <f>'Scope 3 Yearly'!DP45*'Yearly HC Ethylene'!CJ4/1000000</f>
        <v>3.5721036218352609</v>
      </c>
      <c r="DQ34" s="2">
        <f>'Scope 3 Yearly'!DQ45*'Yearly HC Ethylene'!CK4/1000000</f>
        <v>3.057746539604091</v>
      </c>
      <c r="DR34" s="2">
        <f>'Scope 3 Yearly'!DR45*'Yearly HC Ethylene'!CL4/1000000</f>
        <v>2.6265290252018674</v>
      </c>
      <c r="DS34" s="2">
        <f>'Scope 3 Yearly'!DS45*'Yearly HC Ethylene'!CM4/1000000</f>
        <v>2.2723722945906561</v>
      </c>
      <c r="DT34" s="2">
        <f>'Scope 3 Yearly'!DT45*'Yearly HC Ethylene'!CN4/1000000</f>
        <v>1.9845033949333597</v>
      </c>
      <c r="DU34" s="2">
        <f>'Scope 3 Yearly'!DU45*'Yearly HC Ethylene'!CO4/1000000</f>
        <v>1.7506676066088971</v>
      </c>
      <c r="DV34" s="2">
        <f>'Scope 3 Yearly'!DV45*'Yearly HC Ethylene'!CP4/1000000</f>
        <v>1.5589506271652578</v>
      </c>
      <c r="DW34" s="2">
        <f>'Scope 3 Yearly'!DW45*'Yearly HC Ethylene'!CQ4/1000000</f>
        <v>1.4001052882617004</v>
      </c>
      <c r="DX34" s="2">
        <f>'Scope 3 Yearly'!DX45*'Yearly HC Ethylene'!CR4/1000000</f>
        <v>1.2658030919886647</v>
      </c>
      <c r="DY34" s="2">
        <f>'Scope 3 Yearly'!DY45*'Yearly HC Ethylene'!CS4/1000000</f>
        <v>1.1497473053526548</v>
      </c>
      <c r="DZ34" s="2">
        <f>'Scope 3 Yearly'!DZ45*'Yearly HC Ethylene'!CT4/1000000</f>
        <v>1.0473696781565121</v>
      </c>
    </row>
    <row r="35" spans="1:165">
      <c r="A35" t="s">
        <v>2</v>
      </c>
      <c r="C35" s="5" t="s">
        <v>269</v>
      </c>
      <c r="D35" s="2">
        <f>'Scope 3 Yearly'!D68*'Yearly HC Propylene'!BP71/1000000</f>
        <v>6.1581582921094746</v>
      </c>
      <c r="E35" s="2">
        <f>'Scope 3 Yearly'!E68*'Yearly HC Propylene'!BQ71/1000000</f>
        <v>6.1319423999764524</v>
      </c>
      <c r="F35" s="2">
        <f>'Scope 3 Yearly'!F68*'Yearly HC Propylene'!BR71/1000000</f>
        <v>6.0989485704878375</v>
      </c>
      <c r="G35" s="2">
        <f>'Scope 3 Yearly'!G68*'Yearly HC Propylene'!BS71/1000000</f>
        <v>6.0589364161698143</v>
      </c>
      <c r="H35" s="2">
        <f>'Scope 3 Yearly'!H68*'Yearly HC Propylene'!BT71/1000000</f>
        <v>6.0122718209383459</v>
      </c>
      <c r="I35" s="2">
        <f>'Scope 3 Yearly'!I68*'Yearly HC Propylene'!BU71/1000000</f>
        <v>5.9587332831714379</v>
      </c>
      <c r="J35" s="2">
        <f>'Scope 3 Yearly'!J68*'Yearly HC Propylene'!BV71/1000000</f>
        <v>5.895261848524485</v>
      </c>
      <c r="K35" s="2">
        <f>'Scope 3 Yearly'!K68*'Yearly HC Propylene'!BW71/1000000</f>
        <v>5.8231401846563386</v>
      </c>
      <c r="L35" s="2">
        <f>'Scope 3 Yearly'!L68*'Yearly HC Propylene'!BX71/1000000</f>
        <v>5.7399628635213586</v>
      </c>
      <c r="M35" s="2">
        <f>'Scope 3 Yearly'!M68*'Yearly HC Propylene'!BY71/1000000</f>
        <v>5.6415460924099481</v>
      </c>
      <c r="N35" s="2">
        <f>'Scope 3 Yearly'!N68*'Yearly HC Propylene'!BZ71/1000000</f>
        <v>5.5211902971248348</v>
      </c>
      <c r="O35" s="2">
        <f>'Scope 3 Yearly'!O68*'Yearly HC Propylene'!CA71/1000000</f>
        <v>5.3585282632680178</v>
      </c>
      <c r="P35" s="2">
        <f>'Scope 3 Yearly'!P68*'Yearly HC Propylene'!CB71/1000000</f>
        <v>5.1534304272152216</v>
      </c>
      <c r="Q35" s="2">
        <f>'Scope 3 Yearly'!Q68*'Yearly HC Propylene'!CC71/1000000</f>
        <v>4.8895727038407921</v>
      </c>
      <c r="R35" s="2">
        <f>'Scope 3 Yearly'!R68*'Yearly HC Propylene'!CD71/1000000</f>
        <v>4.5591810541582571</v>
      </c>
      <c r="S35" s="2">
        <f>'Scope 3 Yearly'!S68*'Yearly HC Propylene'!CE71/1000000</f>
        <v>4.1631451361854968</v>
      </c>
      <c r="T35" s="2">
        <f>'Scope 3 Yearly'!T68*'Yearly HC Propylene'!CF71/1000000</f>
        <v>3.7129042660980702</v>
      </c>
      <c r="U35" s="2">
        <f>'Scope 3 Yearly'!U68*'Yearly HC Propylene'!CG71/1000000</f>
        <v>3.2383761725072744</v>
      </c>
      <c r="V35" s="2">
        <f>'Scope 3 Yearly'!V68*'Yearly HC Propylene'!CH71/1000000</f>
        <v>2.7712344519212402</v>
      </c>
      <c r="W35" s="2">
        <f>'Scope 3 Yearly'!W68*'Yearly HC Propylene'!CI71/1000000</f>
        <v>2.3382634758033327</v>
      </c>
      <c r="X35" s="2">
        <f>'Scope 3 Yearly'!X68*'Yearly HC Propylene'!CJ71/1000000</f>
        <v>1.9567407419904894</v>
      </c>
      <c r="Y35" s="2">
        <f>'Scope 3 Yearly'!Y68*'Yearly HC Propylene'!CK71/1000000</f>
        <v>1.6066283670932058</v>
      </c>
      <c r="Z35" s="2">
        <f>'Scope 3 Yearly'!Z68*'Yearly HC Propylene'!CL71/1000000</f>
        <v>1.3201209890724002</v>
      </c>
      <c r="AA35" s="2">
        <f>'Scope 3 Yearly'!AA68*'Yearly HC Propylene'!CM71/1000000</f>
        <v>1.0883463594278022</v>
      </c>
      <c r="AB35" s="2">
        <f>'Scope 3 Yearly'!AB68*'Yearly HC Propylene'!CN71/1000000</f>
        <v>0.90061891220869428</v>
      </c>
      <c r="AC35" s="2">
        <f>'Scope 3 Yearly'!AC68*'Yearly HC Propylene'!CO71/1000000</f>
        <v>0.74784793685656248</v>
      </c>
      <c r="AD35" s="2">
        <f>'Scope 3 Yearly'!AD68*'Yearly HC Propylene'!CP71/1000000</f>
        <v>0.62270649246629184</v>
      </c>
      <c r="AE35" s="2">
        <f>'Scope 3 Yearly'!AE68*'Yearly HC Propylene'!CQ71/1000000</f>
        <v>0.51755759623248299</v>
      </c>
      <c r="AF35" s="2">
        <f>'Scope 3 Yearly'!AF68*'Yearly HC Propylene'!CR71/1000000</f>
        <v>0.42761923526643775</v>
      </c>
      <c r="AG35" s="2">
        <f>'Scope 3 Yearly'!AG68*'Yearly HC Propylene'!CS71/1000000</f>
        <v>0.35121757641212564</v>
      </c>
      <c r="AH35" s="2">
        <f>'Scope 3 Yearly'!AH68*'Yearly HC Propylene'!CT71/1000000</f>
        <v>0.2814404172497082</v>
      </c>
      <c r="AI35" s="2"/>
      <c r="AJ35" s="2">
        <f>'Scope 3 Yearly'!AJ68*'Yearly LC Propylene'!BP71/1000000</f>
        <v>6.1581602954493748</v>
      </c>
      <c r="AK35" s="2">
        <f>'Scope 3 Yearly'!AK68*'Yearly LC Propylene'!BQ71/1000000</f>
        <v>6.1515065186684428</v>
      </c>
      <c r="AL35" s="2">
        <f>'Scope 3 Yearly'!AL68*'Yearly LC Propylene'!BR71/1000000</f>
        <v>6.138570192151847</v>
      </c>
      <c r="AM35" s="2">
        <f>'Scope 3 Yearly'!AM68*'Yearly LC Propylene'!BS71/1000000</f>
        <v>6.1190292908023709</v>
      </c>
      <c r="AN35" s="2">
        <f>'Scope 3 Yearly'!AN68*'Yearly LC Propylene'!BT71/1000000</f>
        <v>6.0932315582194061</v>
      </c>
      <c r="AO35" s="2">
        <f>'Scope 3 Yearly'!AO68*'Yearly LC Propylene'!BU71/1000000</f>
        <v>6.0609173903275311</v>
      </c>
      <c r="AP35" s="2">
        <f>'Scope 3 Yearly'!AP68*'Yearly LC Propylene'!BV71/1000000</f>
        <v>6.0208304163640198</v>
      </c>
      <c r="AQ35" s="2">
        <f>'Scope 3 Yearly'!AQ68*'Yearly LC Propylene'!BW71/1000000</f>
        <v>5.9726627040153826</v>
      </c>
      <c r="AR35" s="2">
        <f>'Scope 3 Yearly'!AR68*'Yearly LC Propylene'!BX71/1000000</f>
        <v>5.9139034203706329</v>
      </c>
      <c r="AS35" s="2">
        <f>'Scope 3 Yearly'!AS68*'Yearly LC Propylene'!BY71/1000000</f>
        <v>5.8401622456715465</v>
      </c>
      <c r="AT35" s="2">
        <f>'Scope 3 Yearly'!AT68*'Yearly LC Propylene'!BZ71/1000000</f>
        <v>5.7443526675750052</v>
      </c>
      <c r="AU35" s="2">
        <f>'Scope 3 Yearly'!AU68*'Yearly LC Propylene'!CA71/1000000</f>
        <v>5.6159330551589166</v>
      </c>
      <c r="AV35" s="2">
        <f>'Scope 3 Yearly'!AV68*'Yearly LC Propylene'!CB71/1000000</f>
        <v>5.4424268220832177</v>
      </c>
      <c r="AW35" s="2">
        <f>'Scope 3 Yearly'!AW68*'Yearly LC Propylene'!CC71/1000000</f>
        <v>5.2068098342390563</v>
      </c>
      <c r="AX35" s="2">
        <f>'Scope 3 Yearly'!AX68*'Yearly LC Propylene'!CD71/1000000</f>
        <v>4.898022135754001</v>
      </c>
      <c r="AY35" s="2">
        <f>'Scope 3 Yearly'!AY68*'Yearly LC Propylene'!CE71/1000000</f>
        <v>4.5144100836939156</v>
      </c>
      <c r="AZ35" s="2">
        <f>'Scope 3 Yearly'!AZ68*'Yearly LC Propylene'!CF71/1000000</f>
        <v>4.0652908569822905</v>
      </c>
      <c r="BA35" s="2">
        <f>'Scope 3 Yearly'!BA68*'Yearly LC Propylene'!CG71/1000000</f>
        <v>3.581270861564021</v>
      </c>
      <c r="BB35" s="2">
        <f>'Scope 3 Yearly'!BB68*'Yearly LC Propylene'!CH71/1000000</f>
        <v>3.0960041509285374</v>
      </c>
      <c r="BC35" s="2">
        <f>'Scope 3 Yearly'!BC68*'Yearly LC Propylene'!CI71/1000000</f>
        <v>2.6394467000956614</v>
      </c>
      <c r="BD35" s="2">
        <f>'Scope 3 Yearly'!BD68*'Yearly LC Propylene'!CJ71/1000000</f>
        <v>2.2322574811468359</v>
      </c>
      <c r="BE35" s="2">
        <f>'Scope 3 Yearly'!BE68*'Yearly LC Propylene'!CK71/1000000</f>
        <v>1.8633805515846336</v>
      </c>
      <c r="BF35" s="2">
        <f>'Scope 3 Yearly'!BF68*'Yearly LC Propylene'!CL71/1000000</f>
        <v>1.5586184574234478</v>
      </c>
      <c r="BG35" s="2">
        <f>'Scope 3 Yearly'!BG68*'Yearly LC Propylene'!CM71/1000000</f>
        <v>1.3105868318074996</v>
      </c>
      <c r="BH35" s="2">
        <f>'Scope 3 Yearly'!BH68*'Yearly LC Propylene'!CN71/1000000</f>
        <v>1.1088972790165337</v>
      </c>
      <c r="BI35" s="2">
        <f>'Scope 3 Yearly'!BI68*'Yearly LC Propylene'!CO71/1000000</f>
        <v>0.94390012047168159</v>
      </c>
      <c r="BJ35" s="2">
        <f>'Scope 3 Yearly'!BJ68*'Yearly LC Propylene'!CP71/1000000</f>
        <v>0.80708148285519266</v>
      </c>
      <c r="BK35" s="2">
        <f>'Scope 3 Yearly'!BK68*'Yearly LC Propylene'!CQ71/1000000</f>
        <v>0.69208166292890394</v>
      </c>
      <c r="BL35" s="2">
        <f>'Scope 3 Yearly'!BL68*'Yearly LC Propylene'!CR71/1000000</f>
        <v>0.59350420071655696</v>
      </c>
      <c r="BM35" s="2">
        <f>'Scope 3 Yearly'!BM68*'Yearly LC Propylene'!CS71/1000000</f>
        <v>0.50748249020623415</v>
      </c>
      <c r="BN35" s="2">
        <f>'Scope 3 Yearly'!BN68*'Yearly LC Propylene'!CT71/1000000</f>
        <v>0.43136653527990215</v>
      </c>
      <c r="BO35" s="2"/>
      <c r="BP35" s="2">
        <f>'Scope 3 Yearly'!BP68*'Yearly HC Propylene'!BP4/1000000</f>
        <v>6.1583115630974108</v>
      </c>
      <c r="BQ35" s="2">
        <f>'Scope 3 Yearly'!BQ68*'Yearly HC Propylene'!BQ4/1000000</f>
        <v>6.1435432399531571</v>
      </c>
      <c r="BR35" s="2">
        <f>'Scope 3 Yearly'!BR68*'Yearly HC Propylene'!BR4/1000000</f>
        <v>6.1285325339749122</v>
      </c>
      <c r="BS35" s="2">
        <f>'Scope 3 Yearly'!BS68*'Yearly HC Propylene'!BS4/1000000</f>
        <v>6.1132750318645659</v>
      </c>
      <c r="BT35" s="2">
        <f>'Scope 3 Yearly'!BT68*'Yearly HC Propylene'!BT4/1000000</f>
        <v>6.0977662364703678</v>
      </c>
      <c r="BU35" s="2">
        <f>'Scope 3 Yearly'!BU68*'Yearly HC Propylene'!BU4/1000000</f>
        <v>6.0820015652474808</v>
      </c>
      <c r="BV35" s="2">
        <f>'Scope 3 Yearly'!BV68*'Yearly HC Propylene'!BV4/1000000</f>
        <v>6.0633950489752166</v>
      </c>
      <c r="BW35" s="2">
        <f>'Scope 3 Yearly'!BW68*'Yearly HC Propylene'!BW4/1000000</f>
        <v>6.0445440388819351</v>
      </c>
      <c r="BX35" s="2">
        <f>'Scope 3 Yearly'!BX68*'Yearly HC Propylene'!BX4/1000000</f>
        <v>6.0254439938043314</v>
      </c>
      <c r="BY35" s="2">
        <f>'Scope 3 Yearly'!BY68*'Yearly HC Propylene'!BY4/1000000</f>
        <v>6.0060902870163089</v>
      </c>
      <c r="BZ35" s="2">
        <f>'Scope 3 Yearly'!BZ68*'Yearly HC Propylene'!BZ4/1000000</f>
        <v>5.9864782046748326</v>
      </c>
      <c r="CA35" s="2">
        <f>'Scope 3 Yearly'!CA68*'Yearly HC Propylene'!CA4/1000000</f>
        <v>5.9617873166384978</v>
      </c>
      <c r="CB35" s="2">
        <f>'Scope 3 Yearly'!CB68*'Yearly HC Propylene'!CB4/1000000</f>
        <v>5.9368775278811805</v>
      </c>
      <c r="CC35" s="2">
        <f>'Scope 3 Yearly'!CC68*'Yearly HC Propylene'!CC4/1000000</f>
        <v>5.9117443761211304</v>
      </c>
      <c r="CD35" s="2">
        <f>'Scope 3 Yearly'!CD68*'Yearly HC Propylene'!CD4/1000000</f>
        <v>5.8863833166137658</v>
      </c>
      <c r="CE35" s="2">
        <f>'Scope 3 Yearly'!CE68*'Yearly HC Propylene'!CE4/1000000</f>
        <v>5.8607897206727815</v>
      </c>
      <c r="CF35" s="2">
        <f>'Scope 3 Yearly'!CF68*'Yearly HC Propylene'!CF4/1000000</f>
        <v>5.8307272496632052</v>
      </c>
      <c r="CG35" s="2">
        <f>'Scope 3 Yearly'!CG68*'Yearly HC Propylene'!CG4/1000000</f>
        <v>5.8004769639552434</v>
      </c>
      <c r="CH35" s="2">
        <f>'Scope 3 Yearly'!CH68*'Yearly HC Propylene'!CH4/1000000</f>
        <v>5.7700343360005757</v>
      </c>
      <c r="CI35" s="2">
        <f>'Scope 3 Yearly'!CI68*'Yearly HC Propylene'!CI4/1000000</f>
        <v>5.7393947572558641</v>
      </c>
      <c r="CJ35" s="2">
        <f>'Scope 3 Yearly'!CJ68*'Yearly HC Propylene'!CJ4/1000000</f>
        <v>5.7085535367281546</v>
      </c>
      <c r="CK35" s="2">
        <f>'Scope 3 Yearly'!CK68*'Yearly HC Propylene'!CK4/1000000</f>
        <v>5.6745451339728668</v>
      </c>
      <c r="CL35" s="2">
        <f>'Scope 3 Yearly'!CL68*'Yearly HC Propylene'!CL4/1000000</f>
        <v>5.6403703080937015</v>
      </c>
      <c r="CM35" s="2">
        <f>'Scope 3 Yearly'!CM68*'Yearly HC Propylene'!CM4/1000000</f>
        <v>5.6060242964237288</v>
      </c>
      <c r="CN35" s="2">
        <f>'Scope 3 Yearly'!CN68*'Yearly HC Propylene'!CN4/1000000</f>
        <v>5.571502254063402</v>
      </c>
      <c r="CO35" s="2">
        <f>'Scope 3 Yearly'!CO68*'Yearly HC Propylene'!CO4/1000000</f>
        <v>5.5367992523842906</v>
      </c>
      <c r="CP35" s="2">
        <f>'Scope 3 Yearly'!CP68*'Yearly HC Propylene'!CP4/1000000</f>
        <v>5.5004063405563812</v>
      </c>
      <c r="CQ35" s="2">
        <f>'Scope 3 Yearly'!CQ68*'Yearly HC Propylene'!CQ4/1000000</f>
        <v>5.4638479260366593</v>
      </c>
      <c r="CR35" s="2">
        <f>'Scope 3 Yearly'!CR68*'Yearly HC Propylene'!CR4/1000000</f>
        <v>5.4271188916309479</v>
      </c>
      <c r="CS35" s="2">
        <f>'Scope 3 Yearly'!CS68*'Yearly HC Propylene'!CS4/1000000</f>
        <v>5.3902140334924598</v>
      </c>
      <c r="CT35" s="2">
        <f>'Scope 3 Yearly'!CT68*'Yearly HC Propylene'!CT4/1000000</f>
        <v>5.3531280595235113</v>
      </c>
      <c r="CV35" s="2">
        <f>'Scope 3 Yearly'!CV68*'Yearly HC Propylene'!BP4/1000000</f>
        <v>6.1581622987892741</v>
      </c>
      <c r="CW35" s="2">
        <f>'Scope 3 Yearly'!CW68*'Yearly HC Propylene'!BQ4/1000000</f>
        <v>6.2446585618634183</v>
      </c>
      <c r="CX35" s="2">
        <f>'Scope 3 Yearly'!CX68*'Yearly HC Propylene'!BR4/1000000</f>
        <v>6.3294059529447573</v>
      </c>
      <c r="CY35" s="2">
        <f>'Scope 3 Yearly'!CY68*'Yearly HC Propylene'!BS4/1000000</f>
        <v>6.4122312568651978</v>
      </c>
      <c r="CZ35" s="2">
        <f>'Scope 3 Yearly'!CZ68*'Yearly HC Propylene'!BT4/1000000</f>
        <v>6.4928223287644471</v>
      </c>
      <c r="DA35" s="2">
        <f>'Scope 3 Yearly'!DA68*'Yearly HC Propylene'!BU4/1000000</f>
        <v>6.5706031058484395</v>
      </c>
      <c r="DB35" s="2">
        <f>'Scope 3 Yearly'!DB68*'Yearly HC Propylene'!BV4/1000000</f>
        <v>6.6416714418814626</v>
      </c>
      <c r="DC35" s="2">
        <f>'Scope 3 Yearly'!DC68*'Yearly HC Propylene'!BW4/1000000</f>
        <v>6.7068374329152762</v>
      </c>
      <c r="DD35" s="2">
        <f>'Scope 3 Yearly'!DD68*'Yearly HC Propylene'!BX4/1000000</f>
        <v>6.76258277894126</v>
      </c>
      <c r="DE35" s="2">
        <f>'Scope 3 Yearly'!DE68*'Yearly HC Propylene'!BY4/1000000</f>
        <v>6.8028382179466167</v>
      </c>
      <c r="DF35" s="2">
        <f>'Scope 3 Yearly'!DF68*'Yearly HC Propylene'!BZ4/1000000</f>
        <v>6.8177207740906569</v>
      </c>
      <c r="DG35" s="2">
        <f>'Scope 3 Yearly'!DG68*'Yearly HC Propylene'!CA4/1000000</f>
        <v>6.7858981994736576</v>
      </c>
      <c r="DH35" s="2">
        <f>'Scope 3 Yearly'!DH68*'Yearly HC Propylene'!CB4/1000000</f>
        <v>6.6929408483483463</v>
      </c>
      <c r="DI35" s="2">
        <f>'Scope 3 Yearly'!DI68*'Yearly HC Propylene'!CC4/1000000</f>
        <v>6.5154584563911291</v>
      </c>
      <c r="DJ35" s="2">
        <f>'Scope 3 Yearly'!DJ68*'Yearly HC Propylene'!CD4/1000000</f>
        <v>6.2335334846840436</v>
      </c>
      <c r="DK35" s="2">
        <f>'Scope 3 Yearly'!DK68*'Yearly HC Propylene'!CE4/1000000</f>
        <v>5.839361650257028</v>
      </c>
      <c r="DL35" s="2">
        <f>'Scope 3 Yearly'!DL68*'Yearly HC Propylene'!CF4/1000000</f>
        <v>5.3409274756215774</v>
      </c>
      <c r="DM35" s="2">
        <f>'Scope 3 Yearly'!DM68*'Yearly HC Propylene'!CG4/1000000</f>
        <v>4.7748691634656577</v>
      </c>
      <c r="DN35" s="2">
        <f>'Scope 3 Yearly'!DN68*'Yearly HC Propylene'!CH4/1000000</f>
        <v>4.1857917192802647</v>
      </c>
      <c r="DO35" s="2">
        <f>'Scope 3 Yearly'!DO68*'Yearly HC Propylene'!CI4/1000000</f>
        <v>3.6165488473602645</v>
      </c>
      <c r="DP35" s="2">
        <f>'Scope 3 Yearly'!DP68*'Yearly HC Propylene'!CJ4/1000000</f>
        <v>3.0992318318799601</v>
      </c>
      <c r="DQ35" s="2">
        <f>'Scope 3 Yearly'!DQ68*'Yearly HC Propylene'!CK4/1000000</f>
        <v>2.6524199937345103</v>
      </c>
      <c r="DR35" s="2">
        <f>'Scope 3 Yearly'!DR68*'Yearly HC Propylene'!CL4/1000000</f>
        <v>2.2783767934998251</v>
      </c>
      <c r="DS35" s="2">
        <f>'Scope 3 Yearly'!DS68*'Yearly HC Propylene'!CM4/1000000</f>
        <v>1.9715948472046685</v>
      </c>
      <c r="DT35" s="2">
        <f>'Scope 3 Yearly'!DT68*'Yearly HC Propylene'!CN4/1000000</f>
        <v>1.7225480474651729</v>
      </c>
      <c r="DU35" s="2">
        <f>'Scope 3 Yearly'!DU68*'Yearly HC Propylene'!CO4/1000000</f>
        <v>1.5204798463612874</v>
      </c>
      <c r="DV35" s="2">
        <f>'Scope 3 Yearly'!DV68*'Yearly HC Propylene'!CP4/1000000</f>
        <v>1.3549955276538124</v>
      </c>
      <c r="DW35" s="2">
        <f>'Scope 3 Yearly'!DW68*'Yearly HC Propylene'!CQ4/1000000</f>
        <v>1.2179986156083735</v>
      </c>
      <c r="DX35" s="2">
        <f>'Scope 3 Yearly'!DX68*'Yearly HC Propylene'!CR4/1000000</f>
        <v>1.1022396769438358</v>
      </c>
      <c r="DY35" s="2">
        <f>'Scope 3 Yearly'!DY68*'Yearly HC Propylene'!CS4/1000000</f>
        <v>1.0022445275147418</v>
      </c>
      <c r="DZ35" s="2">
        <f>'Scope 3 Yearly'!DZ68*'Yearly HC Propylene'!CT4/1000000</f>
        <v>0.91404728111015787</v>
      </c>
    </row>
    <row r="36" spans="1:165">
      <c r="A36" t="s">
        <v>198</v>
      </c>
      <c r="C36" s="5" t="s">
        <v>269</v>
      </c>
      <c r="D36" s="2">
        <f>'Scope 3 Yearly'!D91*'Yearly Methanol'!D121/1000000</f>
        <v>1.6240364076763365</v>
      </c>
      <c r="E36" s="2">
        <f>'Scope 3 Yearly'!E91*'Yearly Methanol'!E121/1000000</f>
        <v>1.5979376769327014</v>
      </c>
      <c r="F36" s="2">
        <f>'Scope 3 Yearly'!F91*'Yearly Methanol'!F121/1000000</f>
        <v>1.570582400031687</v>
      </c>
      <c r="G36" s="2">
        <f>'Scope 3 Yearly'!G91*'Yearly Methanol'!G121/1000000</f>
        <v>1.542392137477463</v>
      </c>
      <c r="H36" s="2">
        <f>'Scope 3 Yearly'!H91*'Yearly Methanol'!H121/1000000</f>
        <v>1.5134442695853929</v>
      </c>
      <c r="I36" s="2">
        <f>'Scope 3 Yearly'!I91*'Yearly Methanol'!I121/1000000</f>
        <v>1.4836745312484561</v>
      </c>
      <c r="J36" s="2">
        <f>'Scope 3 Yearly'!J91*'Yearly Methanol'!J121/1000000</f>
        <v>1.4533587592820236</v>
      </c>
      <c r="K36" s="2">
        <f>'Scope 3 Yearly'!K91*'Yearly Methanol'!K121/1000000</f>
        <v>1.4218544314339236</v>
      </c>
      <c r="L36" s="2">
        <f>'Scope 3 Yearly'!L91*'Yearly Methanol'!L121/1000000</f>
        <v>1.3886252138949744</v>
      </c>
      <c r="M36" s="2">
        <f>'Scope 3 Yearly'!M91*'Yearly Methanol'!M121/1000000</f>
        <v>1.3527622654306963</v>
      </c>
      <c r="N36" s="2">
        <f>'Scope 3 Yearly'!N91*'Yearly Methanol'!N121/1000000</f>
        <v>1.3128409680811246</v>
      </c>
      <c r="O36" s="2">
        <f>'Scope 3 Yearly'!O91*'Yearly Methanol'!O121/1000000</f>
        <v>1.2684090768542775</v>
      </c>
      <c r="P36" s="2">
        <f>'Scope 3 Yearly'!P91*'Yearly Methanol'!P121/1000000</f>
        <v>1.2150784694894836</v>
      </c>
      <c r="Q36" s="2">
        <f>'Scope 3 Yearly'!Q91*'Yearly Methanol'!Q121/1000000</f>
        <v>1.1501931580473521</v>
      </c>
      <c r="R36" s="2">
        <f>'Scope 3 Yearly'!R91*'Yearly Methanol'!R121/1000000</f>
        <v>1.0718520734813413</v>
      </c>
      <c r="S36" s="2">
        <f>'Scope 3 Yearly'!S91*'Yearly Methanol'!S121/1000000</f>
        <v>0.98031965212623784</v>
      </c>
      <c r="T36" s="2">
        <f>'Scope 3 Yearly'!T91*'Yearly Methanol'!T121/1000000</f>
        <v>0.87806978457703311</v>
      </c>
      <c r="U36" s="2">
        <f>'Scope 3 Yearly'!U91*'Yearly Methanol'!U121/1000000</f>
        <v>0.77141293810256584</v>
      </c>
      <c r="V36" s="2">
        <f>'Scope 3 Yearly'!V91*'Yearly Methanol'!V121/1000000</f>
        <v>0.66699933353464314</v>
      </c>
      <c r="W36" s="2">
        <f>'Scope 3 Yearly'!W91*'Yearly Methanol'!W121/1000000</f>
        <v>0.57035718477789499</v>
      </c>
      <c r="X36" s="2">
        <f>'Scope 3 Yearly'!X91*'Yearly Methanol'!X121/1000000</f>
        <v>0.48500110438220784</v>
      </c>
      <c r="Y36" s="2">
        <f>'Scope 3 Yearly'!Y91*'Yearly Methanol'!Y121/1000000</f>
        <v>0.40776673390650436</v>
      </c>
      <c r="Z36" s="2">
        <f>'Scope 3 Yearly'!Z91*'Yearly Methanol'!Z121/1000000</f>
        <v>0.34382275726027672</v>
      </c>
      <c r="AA36" s="2">
        <f>'Scope 3 Yearly'!AA91*'Yearly Methanol'!AA121/1000000</f>
        <v>0.29119148177871446</v>
      </c>
      <c r="AB36" s="2">
        <f>'Scope 3 Yearly'!AB91*'Yearly Methanol'!AB121/1000000</f>
        <v>0.24770507416209275</v>
      </c>
      <c r="AC36" s="2">
        <f>'Scope 3 Yearly'!AC91*'Yearly Methanol'!AC121/1000000</f>
        <v>0.21137739028764083</v>
      </c>
      <c r="AD36" s="2">
        <f>'Scope 3 Yearly'!AD91*'Yearly Methanol'!AD121/1000000</f>
        <v>0.18056802356049001</v>
      </c>
      <c r="AE36" s="2">
        <f>'Scope 3 Yearly'!AE91*'Yearly Methanol'!AE121/1000000</f>
        <v>0.15397724119487982</v>
      </c>
      <c r="AF36" s="2">
        <f>'Scope 3 Yearly'!AF91*'Yearly Methanol'!AF121/1000000</f>
        <v>0.13055852363252049</v>
      </c>
      <c r="AG36" s="2">
        <f>'Scope 3 Yearly'!AG91*'Yearly Methanol'!AG121/1000000</f>
        <v>0.10958167787222001</v>
      </c>
      <c r="AH36" s="2">
        <f>'Scope 3 Yearly'!AH91*'Yearly Methanol'!AH121/1000000</f>
        <v>9.0564157417362415E-2</v>
      </c>
      <c r="AI36" s="2"/>
      <c r="AJ36" s="2">
        <f>'Scope 3 Yearly'!AJ91*'Yearly Methanol'!AJ121/1000000</f>
        <v>1.6240369299369704</v>
      </c>
      <c r="AK36" s="2">
        <f>'Scope 3 Yearly'!AK91*'Yearly Methanol'!AK121/1000000</f>
        <v>1.6041248672684283</v>
      </c>
      <c r="AL36" s="2">
        <f>'Scope 3 Yearly'!AL91*'Yearly Methanol'!AL121/1000000</f>
        <v>1.5829621949467971</v>
      </c>
      <c r="AM36" s="2">
        <f>'Scope 3 Yearly'!AM91*'Yearly Methanol'!AM121/1000000</f>
        <v>1.5609508173726199</v>
      </c>
      <c r="AN36" s="2">
        <f>'Scope 3 Yearly'!AN91*'Yearly Methanol'!AN121/1000000</f>
        <v>1.5381654610997331</v>
      </c>
      <c r="AO36" s="2">
        <f>'Scope 3 Yearly'!AO91*'Yearly Methanol'!AO121/1000000</f>
        <v>1.5145337712214186</v>
      </c>
      <c r="AP36" s="2">
        <f>'Scope 3 Yearly'!AP91*'Yearly Methanol'!AP121/1000000</f>
        <v>1.4907800759154541</v>
      </c>
      <c r="AQ36" s="2">
        <f>'Scope 3 Yearly'!AQ91*'Yearly Methanol'!AQ121/1000000</f>
        <v>1.4658586464062633</v>
      </c>
      <c r="AR36" s="2">
        <f>'Scope 3 Yearly'!AR91*'Yearly Methanol'!AR121/1000000</f>
        <v>1.4392046890336698</v>
      </c>
      <c r="AS36" s="2">
        <f>'Scope 3 Yearly'!AS91*'Yearly Methanol'!AS121/1000000</f>
        <v>1.4098544119126513</v>
      </c>
      <c r="AT36" s="2">
        <f>'Scope 3 Yearly'!AT91*'Yearly Methanol'!AT121/1000000</f>
        <v>1.3762814120173978</v>
      </c>
      <c r="AU36" s="2">
        <f>'Scope 3 Yearly'!AU91*'Yearly Methanol'!AU121/1000000</f>
        <v>1.3389006713369211</v>
      </c>
      <c r="AV36" s="2">
        <f>'Scope 3 Yearly'!AV91*'Yearly Methanol'!AV121/1000000</f>
        <v>1.2918804445081415</v>
      </c>
      <c r="AW36" s="2">
        <f>'Scope 3 Yearly'!AW91*'Yearly Methanol'!AW121/1000000</f>
        <v>1.23229529087004</v>
      </c>
      <c r="AX36" s="2">
        <f>'Scope 3 Yearly'!AX91*'Yearly Methanol'!AX121/1000000</f>
        <v>1.1576069811568186</v>
      </c>
      <c r="AY36" s="2">
        <f>'Scope 3 Yearly'!AY91*'Yearly Methanol'!AY121/1000000</f>
        <v>1.0675891809235987</v>
      </c>
      <c r="AZ36" s="2">
        <f>'Scope 3 Yearly'!AZ91*'Yearly Methanol'!AZ121/1000000</f>
        <v>0.96435060284525631</v>
      </c>
      <c r="BA36" s="2">
        <f>'Scope 3 Yearly'!BA91*'Yearly Methanol'!BA121/1000000</f>
        <v>0.85446584253433144</v>
      </c>
      <c r="BB36" s="2">
        <f>'Scope 3 Yearly'!BB91*'Yearly Methanol'!BB121/1000000</f>
        <v>0.74511136384926691</v>
      </c>
      <c r="BC36" s="2">
        <f>'Scope 3 Yearly'!BC91*'Yearly Methanol'!BC121/1000000</f>
        <v>0.64255714819697607</v>
      </c>
      <c r="BD36" s="2">
        <f>'Scope 3 Yearly'!BD91*'Yearly Methanol'!BD121/1000000</f>
        <v>0.55105874438727875</v>
      </c>
      <c r="BE36" s="2">
        <f>'Scope 3 Yearly'!BE91*'Yearly Methanol'!BE121/1000000</f>
        <v>0.46851857484218767</v>
      </c>
      <c r="BF36" s="2">
        <f>'Scope 3 Yearly'!BF91*'Yearly Methanol'!BF121/1000000</f>
        <v>0.39979080745062179</v>
      </c>
      <c r="BG36" s="2">
        <f>'Scope 3 Yearly'!BG91*'Yearly Methanol'!BG121/1000000</f>
        <v>0.34311342225339136</v>
      </c>
      <c r="BH36" s="2">
        <f>'Scope 3 Yearly'!BH91*'Yearly Methanol'!BH121/1000000</f>
        <v>0.29629113039553401</v>
      </c>
      <c r="BI36" s="2">
        <f>'Scope 3 Yearly'!BI91*'Yearly Methanol'!BI121/1000000</f>
        <v>0.25725746665068172</v>
      </c>
      <c r="BJ36" s="2">
        <f>'Scope 3 Yearly'!BJ91*'Yearly Methanol'!BJ121/1000000</f>
        <v>0.22427759469376399</v>
      </c>
      <c r="BK36" s="2">
        <f>'Scope 3 Yearly'!BK91*'Yearly Methanol'!BK121/1000000</f>
        <v>0.19591676266644142</v>
      </c>
      <c r="BL36" s="2">
        <f>'Scope 3 Yearly'!BL91*'Yearly Methanol'!BL121/1000000</f>
        <v>0.17101520155731287</v>
      </c>
      <c r="BM36" s="2">
        <f>'Scope 3 Yearly'!BM91*'Yearly Methanol'!BM121/1000000</f>
        <v>0.14874791160977305</v>
      </c>
      <c r="BN36" s="2">
        <f>'Scope 3 Yearly'!BN91*'Yearly Methanol'!BN121/1000000</f>
        <v>0.12855821004465104</v>
      </c>
      <c r="BO36" s="2"/>
      <c r="BP36" s="2">
        <f>'Scope 3 Yearly'!BP91*'Yearly Methanol'!D5/1000000</f>
        <v>1.6240762285634764</v>
      </c>
      <c r="BQ36" s="2">
        <f>'Scope 3 Yearly'!BQ91*'Yearly Methanol'!E5/1000000</f>
        <v>1.618379748421737</v>
      </c>
      <c r="BR36" s="2">
        <f>'Scope 3 Yearly'!BR91*'Yearly Methanol'!F5/1000000</f>
        <v>1.6125786575874803</v>
      </c>
      <c r="BS36" s="2">
        <f>'Scope 3 Yearly'!BS91*'Yearly Methanol'!G5/1000000</f>
        <v>1.6066720772939345</v>
      </c>
      <c r="BT36" s="2">
        <f>'Scope 3 Yearly'!BT91*'Yearly Methanol'!H5/1000000</f>
        <v>1.6006591268704911</v>
      </c>
      <c r="BU36" s="2">
        <f>'Scope 3 Yearly'!BU91*'Yearly Methanol'!I5/1000000</f>
        <v>1.5945389239830661</v>
      </c>
      <c r="BV36" s="2">
        <f>'Scope 3 Yearly'!BV91*'Yearly Methanol'!J5/1000000</f>
        <v>1.5883105848854482</v>
      </c>
      <c r="BW36" s="2">
        <f>'Scope 3 Yearly'!BW91*'Yearly Methanol'!K5/1000000</f>
        <v>1.5819732246820051</v>
      </c>
      <c r="BX36" s="2">
        <f>'Scope 3 Yearly'!BX91*'Yearly Methanol'!L5/1000000</f>
        <v>1.5755259576021061</v>
      </c>
      <c r="BY36" s="2">
        <f>'Scope 3 Yearly'!BY91*'Yearly Methanol'!M5/1000000</f>
        <v>1.5689678972866332</v>
      </c>
      <c r="BZ36" s="2">
        <f>'Scope 3 Yearly'!BZ91*'Yearly Methanol'!N5/1000000</f>
        <v>1.5622981570869781</v>
      </c>
      <c r="CA36" s="2">
        <f>'Scope 3 Yearly'!CA91*'Yearly Methanol'!O5/1000000</f>
        <v>1.5538851296794247</v>
      </c>
      <c r="CB36" s="2">
        <f>'Scope 3 Yearly'!CB91*'Yearly Methanol'!P5/1000000</f>
        <v>1.5453549787134011</v>
      </c>
      <c r="CC36" s="2">
        <f>'Scope 3 Yearly'!CC91*'Yearly Methanol'!Q5/1000000</f>
        <v>1.5367071204027716</v>
      </c>
      <c r="CD36" s="2">
        <f>'Scope 3 Yearly'!CD91*'Yearly Methanol'!R5/1000000</f>
        <v>1.5279409825893784</v>
      </c>
      <c r="CE36" s="2">
        <f>'Scope 3 Yearly'!CE91*'Yearly Methanol'!S5/1000000</f>
        <v>1.5190560054037048</v>
      </c>
      <c r="CF36" s="2">
        <f>'Scope 3 Yearly'!CF91*'Yearly Methanol'!T5/1000000</f>
        <v>1.5090224031631865</v>
      </c>
      <c r="CG36" s="2">
        <f>'Scope 3 Yearly'!CG91*'Yearly Methanol'!U5/1000000</f>
        <v>1.4988672419132705</v>
      </c>
      <c r="CH36" s="2">
        <f>'Scope 3 Yearly'!CH91*'Yearly Methanol'!V5/1000000</f>
        <v>1.4885902184490585</v>
      </c>
      <c r="CI36" s="2">
        <f>'Scope 3 Yearly'!CI91*'Yearly Methanol'!W5/1000000</f>
        <v>1.4781910521480459</v>
      </c>
      <c r="CJ36" s="2">
        <f>'Scope 3 Yearly'!CJ91*'Yearly Methanol'!X5/1000000</f>
        <v>1.4676694859552288</v>
      </c>
      <c r="CK36" s="2">
        <f>'Scope 3 Yearly'!CK91*'Yearly Methanol'!Y5/1000000</f>
        <v>1.4564957488614936</v>
      </c>
      <c r="CL36" s="2">
        <f>'Scope 3 Yearly'!CL91*'Yearly Methanol'!Z5/1000000</f>
        <v>1.445198719789196</v>
      </c>
      <c r="CM36" s="2">
        <f>'Scope 3 Yearly'!CM91*'Yearly Methanol'!AA5/1000000</f>
        <v>1.4337783440908589</v>
      </c>
      <c r="CN36" s="2">
        <f>'Scope 3 Yearly'!CN91*'Yearly Methanol'!AB5/1000000</f>
        <v>1.4222345991917316</v>
      </c>
      <c r="CO36" s="2">
        <f>'Scope 3 Yearly'!CO91*'Yearly Methanol'!AC5/1000000</f>
        <v>1.4105674958572314</v>
      </c>
      <c r="CP36" s="2">
        <f>'Scope 3 Yearly'!CP91*'Yearly Methanol'!AD5/1000000</f>
        <v>1.3987770794993177</v>
      </c>
      <c r="CQ36" s="2">
        <f>'Scope 3 Yearly'!CQ91*'Yearly Methanol'!AE5/1000000</f>
        <v>1.3868634315228638</v>
      </c>
      <c r="CR36" s="2">
        <f>'Scope 3 Yearly'!CR91*'Yearly Methanol'!AF5/1000000</f>
        <v>1.3748266707131185</v>
      </c>
      <c r="CS36" s="2">
        <f>'Scope 3 Yearly'!CS91*'Yearly Methanol'!AG5/1000000</f>
        <v>1.3626669546653842</v>
      </c>
      <c r="CT36" s="2">
        <f>'Scope 3 Yearly'!CT91*'Yearly Methanol'!AH5/1000000</f>
        <v>1.3503844812580597</v>
      </c>
      <c r="CV36" s="2">
        <f>'Scope 3 Yearly'!CV91*'Yearly Methanol'!D5/1000000</f>
        <v>1.624037452197604</v>
      </c>
      <c r="CW36" s="2">
        <f>'Scope 3 Yearly'!CW91*'Yearly Methanol'!E5/1000000</f>
        <v>1.6259880149351076</v>
      </c>
      <c r="CX36" s="2">
        <f>'Scope 3 Yearly'!CX91*'Yearly Methanol'!F5/1000000</f>
        <v>1.6275947619356348</v>
      </c>
      <c r="CY36" s="2">
        <f>'Scope 3 Yearly'!CY91*'Yearly Methanol'!G5/1000000</f>
        <v>1.6288194773699398</v>
      </c>
      <c r="CZ36" s="2">
        <f>'Scope 3 Yearly'!CZ91*'Yearly Methanol'!H5/1000000</f>
        <v>1.6295929409771515</v>
      </c>
      <c r="DA36" s="2">
        <f>'Scope 3 Yearly'!DA91*'Yearly Methanol'!I5/1000000</f>
        <v>1.6297878108986688</v>
      </c>
      <c r="DB36" s="2">
        <f>'Scope 3 Yearly'!DB91*'Yearly Methanol'!J5/1000000</f>
        <v>1.6291681541259815</v>
      </c>
      <c r="DC36" s="2">
        <f>'Scope 3 Yearly'!DC91*'Yearly Methanol'!K5/1000000</f>
        <v>1.6273068425783552</v>
      </c>
      <c r="DD36" s="2">
        <f>'Scope 3 Yearly'!DD91*'Yearly Methanol'!L5/1000000</f>
        <v>1.6234462125448155</v>
      </c>
      <c r="DE36" s="2">
        <f>'Scope 3 Yearly'!DE91*'Yearly Methanol'!M5/1000000</f>
        <v>1.6162956828382229</v>
      </c>
      <c r="DF36" s="2">
        <f>'Scope 3 Yearly'!DF91*'Yearly Methanol'!N5/1000000</f>
        <v>1.6037826824227672</v>
      </c>
      <c r="DG36" s="2">
        <f>'Scope 3 Yearly'!DG91*'Yearly Methanol'!O5/1000000</f>
        <v>1.5809316159636682</v>
      </c>
      <c r="DH36" s="2">
        <f>'Scope 3 Yearly'!DH91*'Yearly Methanol'!P5/1000000</f>
        <v>1.5453876970412526</v>
      </c>
      <c r="DI36" s="2">
        <f>'Scope 3 Yearly'!DI91*'Yearly Methanol'!Q5/1000000</f>
        <v>1.492513028222979</v>
      </c>
      <c r="DJ36" s="2">
        <f>'Scope 3 Yearly'!DJ91*'Yearly Methanol'!R5/1000000</f>
        <v>1.4185696460703958</v>
      </c>
      <c r="DK36" s="2">
        <f>'Scope 3 Yearly'!DK91*'Yearly Methanol'!S5/1000000</f>
        <v>1.3224703097140245</v>
      </c>
      <c r="DL36" s="2">
        <f>'Scope 3 Yearly'!DL91*'Yearly Methanol'!T5/1000000</f>
        <v>1.2064040363758928</v>
      </c>
      <c r="DM36" s="2">
        <f>'Scope 3 Yearly'!DM91*'Yearly Methanol'!U5/1000000</f>
        <v>1.0783707240013551</v>
      </c>
      <c r="DN36" s="2">
        <f>'Scope 3 Yearly'!DN91*'Yearly Methanol'!V5/1000000</f>
        <v>0.94774374753781443</v>
      </c>
      <c r="DO36" s="2">
        <f>'Scope 3 Yearly'!DO91*'Yearly Methanol'!W5/1000000</f>
        <v>0.82319337581572971</v>
      </c>
      <c r="DP36" s="2">
        <f>'Scope 3 Yearly'!DP91*'Yearly Methanol'!X5/1000000</f>
        <v>0.71096495981788277</v>
      </c>
      <c r="DQ36" s="2">
        <f>'Scope 3 Yearly'!DQ91*'Yearly Methanol'!Y5/1000000</f>
        <v>0.61461996032367738</v>
      </c>
      <c r="DR36" s="2">
        <f>'Scope 3 Yearly'!DR91*'Yearly Methanol'!Z5/1000000</f>
        <v>0.53398429199158814</v>
      </c>
      <c r="DS36" s="2">
        <f>'Scope 3 Yearly'!DS91*'Yearly Methanol'!AA5/1000000</f>
        <v>0.46758797683290487</v>
      </c>
      <c r="DT36" s="2">
        <f>'Scope 3 Yearly'!DT91*'Yearly Methanol'!AB5/1000000</f>
        <v>0.4132530006062467</v>
      </c>
      <c r="DU36" s="2">
        <f>'Scope 3 Yearly'!DU91*'Yearly Methanol'!AC5/1000000</f>
        <v>0.36863479989891085</v>
      </c>
      <c r="DV36" s="2">
        <f>'Scope 3 Yearly'!DV91*'Yearly Methanol'!AD5/1000000</f>
        <v>0.3316074952185481</v>
      </c>
      <c r="DW36" s="2">
        <f>'Scope 3 Yearly'!DW91*'Yearly Methanol'!AE5/1000000</f>
        <v>0.30039212678403365</v>
      </c>
      <c r="DX36" s="2">
        <f>'Scope 3 Yearly'!DX91*'Yearly Methanol'!AF5/1000000</f>
        <v>0.27348736941198593</v>
      </c>
      <c r="DY36" s="2">
        <f>'Scope 3 Yearly'!DY91*'Yearly Methanol'!AG5/1000000</f>
        <v>0.24977873552089433</v>
      </c>
      <c r="DZ36" s="2">
        <f>'Scope 3 Yearly'!DZ91*'Yearly Methanol'!AH5/1000000</f>
        <v>0.22847545345001485</v>
      </c>
    </row>
    <row r="37" spans="1:165">
      <c r="A37" t="s">
        <v>89</v>
      </c>
      <c r="C37" s="5" t="s">
        <v>269</v>
      </c>
      <c r="D37" s="2">
        <f>'Scope 3 Yearly'!D114*'Yearly BTX'!BP122/1000000</f>
        <v>5.4550966332037056</v>
      </c>
      <c r="E37" s="2">
        <f>'Scope 3 Yearly'!E114*'Yearly BTX'!BQ122/1000000</f>
        <v>5.3623767326334013</v>
      </c>
      <c r="F37" s="2">
        <f>'Scope 3 Yearly'!F114*'Yearly BTX'!BR122/1000000</f>
        <v>5.2680516737584169</v>
      </c>
      <c r="G37" s="2">
        <f>'Scope 3 Yearly'!G114*'Yearly BTX'!BS122/1000000</f>
        <v>5.1716900736564284</v>
      </c>
      <c r="H37" s="2">
        <f>'Scope 3 Yearly'!H114*'Yearly BTX'!BT122/1000000</f>
        <v>5.0740373205107518</v>
      </c>
      <c r="I37" s="2">
        <f>'Scope 3 Yearly'!I114*'Yearly BTX'!BU122/1000000</f>
        <v>4.9702509376416701</v>
      </c>
      <c r="J37" s="2">
        <f>'Scope 3 Yearly'!J114*'Yearly BTX'!BV122/1000000</f>
        <v>4.865573532188062</v>
      </c>
      <c r="K37" s="2">
        <f>'Scope 3 Yearly'!K114*'Yearly BTX'!BW122/1000000</f>
        <v>4.7595768549762685</v>
      </c>
      <c r="L37" s="2">
        <f>'Scope 3 Yearly'!L114*'Yearly BTX'!BX122/1000000</f>
        <v>4.6516595504446263</v>
      </c>
      <c r="M37" s="2">
        <f>'Scope 3 Yearly'!M114*'Yearly BTX'!BY122/1000000</f>
        <v>4.5405340001019816</v>
      </c>
      <c r="N37" s="2">
        <f>'Scope 3 Yearly'!N114*'Yearly BTX'!BZ122/1000000</f>
        <v>4.4238143274372348</v>
      </c>
      <c r="O37" s="2">
        <f>'Scope 3 Yearly'!O114*'Yearly BTX'!CA122/1000000</f>
        <v>4.2697633843692531</v>
      </c>
      <c r="P37" s="2">
        <f>'Scope 3 Yearly'!P114*'Yearly BTX'!CB122/1000000</f>
        <v>4.1205848478992868</v>
      </c>
      <c r="Q37" s="2">
        <f>'Scope 3 Yearly'!Q114*'Yearly BTX'!CC122/1000000</f>
        <v>3.9488570781350085</v>
      </c>
      <c r="R37" s="2">
        <f>'Scope 3 Yearly'!R114*'Yearly BTX'!CD122/1000000</f>
        <v>3.7469912385269524</v>
      </c>
      <c r="S37" s="2">
        <f>'Scope 3 Yearly'!S114*'Yearly BTX'!CE122/1000000</f>
        <v>3.5106635429888882</v>
      </c>
      <c r="T37" s="2">
        <f>'Scope 3 Yearly'!T114*'Yearly BTX'!CF122/1000000</f>
        <v>3.2382543835448763</v>
      </c>
      <c r="U37" s="2">
        <f>'Scope 3 Yearly'!U114*'Yearly BTX'!CG122/1000000</f>
        <v>2.9416120991648027</v>
      </c>
      <c r="V37" s="2">
        <f>'Scope 3 Yearly'!V114*'Yearly BTX'!CH122/1000000</f>
        <v>2.6344508920563254</v>
      </c>
      <c r="W37" s="2">
        <f>'Scope 3 Yearly'!W114*'Yearly BTX'!CI122/1000000</f>
        <v>2.3308280482022385</v>
      </c>
      <c r="X37" s="2">
        <f>'Scope 3 Yearly'!X114*'Yearly BTX'!CJ122/1000000</f>
        <v>2.0424893347562141</v>
      </c>
      <c r="Y37" s="2">
        <f>'Scope 3 Yearly'!Y114*'Yearly BTX'!CK122/1000000</f>
        <v>1.7601041675039981</v>
      </c>
      <c r="Z37" s="2">
        <f>'Scope 3 Yearly'!Z114*'Yearly BTX'!CL122/1000000</f>
        <v>1.5070446547029155</v>
      </c>
      <c r="AA37" s="2">
        <f>'Scope 3 Yearly'!AA114*'Yearly BTX'!CM122/1000000</f>
        <v>1.283121853863143</v>
      </c>
      <c r="AB37" s="2">
        <f>'Scope 3 Yearly'!AB114*'Yearly BTX'!CN122/1000000</f>
        <v>1.0854134002589317</v>
      </c>
      <c r="AC37" s="2">
        <f>'Scope 3 Yearly'!AC114*'Yearly BTX'!CO122/1000000</f>
        <v>0.91053917537545892</v>
      </c>
      <c r="AD37" s="2">
        <f>'Scope 3 Yearly'!AD114*'Yearly BTX'!CP122/1000000</f>
        <v>0.75483014092076894</v>
      </c>
      <c r="AE37" s="2">
        <f>'Scope 3 Yearly'!AE114*'Yearly BTX'!CQ122/1000000</f>
        <v>0.61584514688488345</v>
      </c>
      <c r="AF37" s="2">
        <f>'Scope 3 Yearly'!AF114*'Yearly BTX'!CR122/1000000</f>
        <v>0.49098468483773494</v>
      </c>
      <c r="AG37" s="2">
        <f>'Scope 3 Yearly'!AG114*'Yearly BTX'!CS122/1000000</f>
        <v>0.37820336381439734</v>
      </c>
      <c r="AH37" s="2">
        <f>'Scope 3 Yearly'!AH114*'Yearly BTX'!CT122/1000000</f>
        <v>0.2760089395145805</v>
      </c>
      <c r="AI37" s="2"/>
      <c r="AJ37" s="2">
        <f>'Scope 3 Yearly'!AJ114*'Yearly BTX'!FH122/1000000</f>
        <v>5.4550984755614618</v>
      </c>
      <c r="AK37" s="2">
        <f>'Scope 3 Yearly'!AK114*'Yearly BTX'!FI122/1000000</f>
        <v>5.3939041931982121</v>
      </c>
      <c r="AL37" s="2">
        <f>'Scope 3 Yearly'!AL114*'Yearly BTX'!FJ122/1000000</f>
        <v>5.3311113522276061</v>
      </c>
      <c r="AM37" s="2">
        <f>'Scope 3 Yearly'!AM114*'Yearly BTX'!FK122/1000000</f>
        <v>5.2662194204124679</v>
      </c>
      <c r="AN37" s="2">
        <f>'Scope 3 Yearly'!AN114*'Yearly BTX'!FL122/1000000</f>
        <v>5.199962066382219</v>
      </c>
      <c r="AO37" s="2">
        <f>'Scope 3 Yearly'!AO114*'Yearly BTX'!FM122/1000000</f>
        <v>5.1273785842340844</v>
      </c>
      <c r="AP37" s="2">
        <f>'Scope 3 Yearly'!AP114*'Yearly BTX'!FN122/1000000</f>
        <v>5.0553835451963343</v>
      </c>
      <c r="AQ37" s="2">
        <f>'Scope 3 Yearly'!AQ114*'Yearly BTX'!FO122/1000000</f>
        <v>4.9821181359558731</v>
      </c>
      <c r="AR37" s="2">
        <f>'Scope 3 Yearly'!AR114*'Yearly BTX'!FP122/1000000</f>
        <v>4.9069114881319029</v>
      </c>
      <c r="AS37" s="2">
        <f>'Scope 3 Yearly'!AS114*'Yearly BTX'!FQ122/1000000</f>
        <v>4.8283317287496716</v>
      </c>
      <c r="AT37" s="2">
        <f>'Scope 3 Yearly'!AT114*'Yearly BTX'!FR122/1000000</f>
        <v>4.7437014928761378</v>
      </c>
      <c r="AU37" s="2">
        <f>'Scope 3 Yearly'!AU114*'Yearly BTX'!FS122/1000000</f>
        <v>4.6277685430636293</v>
      </c>
      <c r="AV37" s="2">
        <f>'Scope 3 Yearly'!AV114*'Yearly BTX'!FT122/1000000</f>
        <v>4.5133385792226104</v>
      </c>
      <c r="AW37" s="2">
        <f>'Scope 3 Yearly'!AW114*'Yearly BTX'!FU122/1000000</f>
        <v>4.3730490594754539</v>
      </c>
      <c r="AX37" s="2">
        <f>'Scope 3 Yearly'!AX114*'Yearly BTX'!FV122/1000000</f>
        <v>4.1968081247535247</v>
      </c>
      <c r="AY37" s="2">
        <f>'Scope 3 Yearly'!AY114*'Yearly BTX'!FW122/1000000</f>
        <v>3.9780651763448343</v>
      </c>
      <c r="AZ37" s="2">
        <f>'Scope 3 Yearly'!AZ114*'Yearly BTX'!FX122/1000000</f>
        <v>3.7130737638654496</v>
      </c>
      <c r="BA37" s="2">
        <f>'Scope 3 Yearly'!BA114*'Yearly BTX'!FY122/1000000</f>
        <v>3.4137867045698052</v>
      </c>
      <c r="BB37" s="2">
        <f>'Scope 3 Yearly'!BB114*'Yearly BTX'!FZ122/1000000</f>
        <v>3.0949739343631881</v>
      </c>
      <c r="BC37" s="2">
        <f>'Scope 3 Yearly'!BC114*'Yearly BTX'!GA122/1000000</f>
        <v>2.7727350125740915</v>
      </c>
      <c r="BD37" s="2">
        <f>'Scope 3 Yearly'!BD114*'Yearly BTX'!GB122/1000000</f>
        <v>2.4612148716260736</v>
      </c>
      <c r="BE37" s="2">
        <f>'Scope 3 Yearly'!BE114*'Yearly BTX'!GC122/1000000</f>
        <v>2.1535767253887905</v>
      </c>
      <c r="BF37" s="2">
        <f>'Scope 3 Yearly'!BF114*'Yearly BTX'!GD122/1000000</f>
        <v>1.8739451029594667</v>
      </c>
      <c r="BG37" s="2">
        <f>'Scope 3 Yearly'!BG114*'Yearly BTX'!GE122/1000000</f>
        <v>1.6233995574817888</v>
      </c>
      <c r="BH37" s="2">
        <f>'Scope 3 Yearly'!BH114*'Yearly BTX'!GF122/1000000</f>
        <v>1.3992084460740422</v>
      </c>
      <c r="BI37" s="2">
        <f>'Scope 3 Yearly'!BI114*'Yearly BTX'!GG122/1000000</f>
        <v>1.1980169270823493</v>
      </c>
      <c r="BJ37" s="2">
        <f>'Scope 3 Yearly'!BJ114*'Yearly BTX'!GH122/1000000</f>
        <v>1.0160790633861181</v>
      </c>
      <c r="BK37" s="2">
        <f>'Scope 3 Yearly'!BK114*'Yearly BTX'!GI122/1000000</f>
        <v>0.85071037582618603</v>
      </c>
      <c r="BL37" s="2">
        <f>'Scope 3 Yearly'!BL114*'Yearly BTX'!GJ122/1000000</f>
        <v>0.6989067355477907</v>
      </c>
      <c r="BM37" s="2">
        <f>'Scope 3 Yearly'!BM114*'Yearly BTX'!GK122/1000000</f>
        <v>0.55836791781029704</v>
      </c>
      <c r="BN37" s="2">
        <f>'Scope 3 Yearly'!BN114*'Yearly BTX'!GL122/1000000</f>
        <v>0.42740439864495033</v>
      </c>
      <c r="BO37" s="2"/>
      <c r="BP37" s="2">
        <f>'Scope 3 Yearly'!BP114*'Yearly BTX'!FH5/1000000</f>
        <v>5.4550668250855949</v>
      </c>
      <c r="BQ37" s="2">
        <f>'Scope 3 Yearly'!BQ114*'Yearly BTX'!FI5/1000000</f>
        <v>5.444711629817391</v>
      </c>
      <c r="BR37" s="2">
        <f>'Scope 3 Yearly'!BR114*'Yearly BTX'!FJ5/1000000</f>
        <v>5.4341313155958133</v>
      </c>
      <c r="BS37" s="2">
        <f>'Scope 3 Yearly'!BS114*'Yearly BTX'!FK5/1000000</f>
        <v>5.4233211321556425</v>
      </c>
      <c r="BT37" s="2">
        <f>'Scope 3 Yearly'!BT114*'Yearly BTX'!FL5/1000000</f>
        <v>5.412276237006501</v>
      </c>
      <c r="BU37" s="2">
        <f>'Scope 3 Yearly'!BU114*'Yearly BTX'!FM5/1000000</f>
        <v>5.3975877306958644</v>
      </c>
      <c r="BV37" s="2">
        <f>'Scope 3 Yearly'!BV114*'Yearly BTX'!FN5/1000000</f>
        <v>5.383199519856003</v>
      </c>
      <c r="BW37" s="2">
        <f>'Scope 3 Yearly'!BW114*'Yearly BTX'!FO5/1000000</f>
        <v>5.3685872676643669</v>
      </c>
      <c r="BX37" s="2">
        <f>'Scope 3 Yearly'!BX114*'Yearly BTX'!FP5/1000000</f>
        <v>5.3537460663562983</v>
      </c>
      <c r="BY37" s="2">
        <f>'Scope 3 Yearly'!BY114*'Yearly BTX'!FQ5/1000000</f>
        <v>5.3386709140341342</v>
      </c>
      <c r="BZ37" s="2">
        <f>'Scope 3 Yearly'!BZ114*'Yearly BTX'!FR5/1000000</f>
        <v>5.3233567128430623</v>
      </c>
      <c r="CA37" s="2">
        <f>'Scope 3 Yearly'!CA114*'Yearly BTX'!FS5/1000000</f>
        <v>5.3047536236211679</v>
      </c>
      <c r="CB37" s="2">
        <f>'Scope 3 Yearly'!CB114*'Yearly BTX'!FT5/1000000</f>
        <v>5.2859355534453565</v>
      </c>
      <c r="CC37" s="2">
        <f>'Scope 3 Yearly'!CC114*'Yearly BTX'!FU5/1000000</f>
        <v>5.2668973945042366</v>
      </c>
      <c r="CD37" s="2">
        <f>'Scope 3 Yearly'!CD114*'Yearly BTX'!FV5/1000000</f>
        <v>5.247633942760749</v>
      </c>
      <c r="CE37" s="2">
        <f>'Scope 3 Yearly'!CE114*'Yearly BTX'!FW5/1000000</f>
        <v>5.2281398960785905</v>
      </c>
      <c r="CF37" s="2">
        <f>'Scope 3 Yearly'!CF114*'Yearly BTX'!FX5/1000000</f>
        <v>5.2054946194963785</v>
      </c>
      <c r="CG37" s="2">
        <f>'Scope 3 Yearly'!CG114*'Yearly BTX'!FY5/1000000</f>
        <v>5.1826484111405229</v>
      </c>
      <c r="CH37" s="2">
        <f>'Scope 3 Yearly'!CH114*'Yearly BTX'!FZ5/1000000</f>
        <v>5.1595958677158702</v>
      </c>
      <c r="CI37" s="2">
        <f>'Scope 3 Yearly'!CI114*'Yearly BTX'!GA5/1000000</f>
        <v>5.1363314867756955</v>
      </c>
      <c r="CJ37" s="2">
        <f>'Scope 3 Yearly'!CJ114*'Yearly BTX'!GB5/1000000</f>
        <v>5.1128496647654815</v>
      </c>
      <c r="CK37" s="2">
        <f>'Scope 3 Yearly'!CK114*'Yearly BTX'!GC5/1000000</f>
        <v>5.0870284294175061</v>
      </c>
      <c r="CL37" s="2">
        <f>'Scope 3 Yearly'!CL114*'Yearly BTX'!GD5/1000000</f>
        <v>5.0610127824772988</v>
      </c>
      <c r="CM37" s="2">
        <f>'Scope 3 Yearly'!CM114*'Yearly BTX'!GE5/1000000</f>
        <v>5.0347968969100316</v>
      </c>
      <c r="CN37" s="2">
        <f>'Scope 3 Yearly'!CN114*'Yearly BTX'!GF5/1000000</f>
        <v>5.0083748413498625</v>
      </c>
      <c r="CO37" s="2">
        <f>'Scope 3 Yearly'!CO114*'Yearly BTX'!GG5/1000000</f>
        <v>4.9817405780083766</v>
      </c>
      <c r="CP37" s="2">
        <f>'Scope 3 Yearly'!CP114*'Yearly BTX'!GH5/1000000</f>
        <v>4.953738315226019</v>
      </c>
      <c r="CQ37" s="2">
        <f>'Scope 3 Yearly'!CQ114*'Yearly BTX'!GI5/1000000</f>
        <v>4.9255324751501757</v>
      </c>
      <c r="CR37" s="2">
        <f>'Scope 3 Yearly'!CR114*'Yearly BTX'!GJ5/1000000</f>
        <v>4.8971167164544189</v>
      </c>
      <c r="CS37" s="2">
        <f>'Scope 3 Yearly'!CS114*'Yearly BTX'!GK5/1000000</f>
        <v>4.8684845854686873</v>
      </c>
      <c r="CT37" s="2">
        <f>'Scope 3 Yearly'!CT114*'Yearly BTX'!GL5/1000000</f>
        <v>4.8396295139036116</v>
      </c>
      <c r="CV37" s="2">
        <f>'Scope 3 Yearly'!CV114*'Yearly BTX'!FH5/1000000</f>
        <v>5.4551003179192179</v>
      </c>
      <c r="CW37" s="2">
        <f>'Scope 3 Yearly'!CW114*'Yearly BTX'!FI5/1000000</f>
        <v>5.4704359797018256</v>
      </c>
      <c r="CX37" s="2">
        <f>'Scope 3 Yearly'!CX114*'Yearly BTX'!FJ5/1000000</f>
        <v>5.4850519237944591</v>
      </c>
      <c r="CY37" s="2">
        <f>'Scope 3 Yearly'!CY114*'Yearly BTX'!FK5/1000000</f>
        <v>5.4989164911719266</v>
      </c>
      <c r="CZ37" s="2">
        <f>'Scope 3 Yearly'!CZ114*'Yearly BTX'!FL5/1000000</f>
        <v>5.5119716916647832</v>
      </c>
      <c r="DA37" s="2">
        <f>'Scope 3 Yearly'!DA114*'Yearly BTX'!FM5/1000000</f>
        <v>5.5206177015446647</v>
      </c>
      <c r="DB37" s="2">
        <f>'Scope 3 Yearly'!DB114*'Yearly BTX'!FN5/1000000</f>
        <v>5.5286119229676753</v>
      </c>
      <c r="DC37" s="2">
        <f>'Scope 3 Yearly'!DC114*'Yearly BTX'!FO5/1000000</f>
        <v>5.5348980060544672</v>
      </c>
      <c r="DD37" s="2">
        <f>'Scope 3 Yearly'!DD114*'Yearly BTX'!FP5/1000000</f>
        <v>5.5383999041387328</v>
      </c>
      <c r="DE37" s="2">
        <f>'Scope 3 Yearly'!DE114*'Yearly BTX'!FQ5/1000000</f>
        <v>5.5370299976182951</v>
      </c>
      <c r="DF37" s="2">
        <f>'Scope 3 Yearly'!DF114*'Yearly BTX'!FR5/1000000</f>
        <v>5.5269950560906285</v>
      </c>
      <c r="DG37" s="2">
        <f>'Scope 3 Yearly'!DG114*'Yearly BTX'!FS5/1000000</f>
        <v>5.4980131950193343</v>
      </c>
      <c r="DH37" s="2">
        <f>'Scope 3 Yearly'!DH114*'Yearly BTX'!FT5/1000000</f>
        <v>5.4436266477225086</v>
      </c>
      <c r="DI37" s="2">
        <f>'Scope 3 Yearly'!DI114*'Yearly BTX'!FU5/1000000</f>
        <v>5.3506059645870634</v>
      </c>
      <c r="DJ37" s="2">
        <f>'Scope 3 Yearly'!DJ114*'Yearly BTX'!FV5/1000000</f>
        <v>5.2049756589075304</v>
      </c>
      <c r="DK37" s="2">
        <f>'Scope 3 Yearly'!DK114*'Yearly BTX'!FW5/1000000</f>
        <v>4.9962077650460639</v>
      </c>
      <c r="DL37" s="2">
        <f>'Scope 3 Yearly'!DL114*'Yearly BTX'!FX5/1000000</f>
        <v>4.7196962565897431</v>
      </c>
      <c r="DM37" s="2">
        <f>'Scope 3 Yearly'!DM114*'Yearly BTX'!FY5/1000000</f>
        <v>4.3876172098907364</v>
      </c>
      <c r="DN37" s="2">
        <f>'Scope 3 Yearly'!DN114*'Yearly BTX'!FZ5/1000000</f>
        <v>4.019029226778942</v>
      </c>
      <c r="DO37" s="2">
        <f>'Scope 3 Yearly'!DO114*'Yearly BTX'!GA5/1000000</f>
        <v>3.6359340262586275</v>
      </c>
      <c r="DP37" s="2">
        <f>'Scope 3 Yearly'!DP114*'Yearly BTX'!GB5/1000000</f>
        <v>3.2583142944621022</v>
      </c>
      <c r="DQ37" s="2">
        <f>'Scope 3 Yearly'!DQ114*'Yearly BTX'!GC5/1000000</f>
        <v>2.9016207093285038</v>
      </c>
      <c r="DR37" s="2">
        <f>'Scope 3 Yearly'!DR114*'Yearly BTX'!GD5/1000000</f>
        <v>2.571829089763805</v>
      </c>
      <c r="DS37" s="2">
        <f>'Scope 3 Yearly'!DS114*'Yearly BTX'!GE5/1000000</f>
        <v>2.2706151003381048</v>
      </c>
      <c r="DT37" s="2">
        <f>'Scope 3 Yearly'!DT114*'Yearly BTX'!GF5/1000000</f>
        <v>1.9965839154858467</v>
      </c>
      <c r="DU37" s="2">
        <f>'Scope 3 Yearly'!DU114*'Yearly BTX'!GG5/1000000</f>
        <v>1.7465803306494638</v>
      </c>
      <c r="DV37" s="2">
        <f>'Scope 3 Yearly'!DV114*'Yearly BTX'!GH5/1000000</f>
        <v>1.5166125154652346</v>
      </c>
      <c r="DW37" s="2">
        <f>'Scope 3 Yearly'!DW114*'Yearly BTX'!GI5/1000000</f>
        <v>1.3036140651579808</v>
      </c>
      <c r="DX37" s="2">
        <f>'Scope 3 Yearly'!DX114*'Yearly BTX'!GJ5/1000000</f>
        <v>1.1041528887119156</v>
      </c>
      <c r="DY37" s="2">
        <f>'Scope 3 Yearly'!DY114*'Yearly BTX'!GK5/1000000</f>
        <v>0.91554536338668668</v>
      </c>
      <c r="DZ37" s="2">
        <f>'Scope 3 Yearly'!DZ114*'Yearly BTX'!GL5/1000000</f>
        <v>0.7357974459461869</v>
      </c>
    </row>
    <row r="38" spans="1:165">
      <c r="A38" t="s">
        <v>101</v>
      </c>
      <c r="C38" s="5" t="s">
        <v>269</v>
      </c>
      <c r="D38" s="2">
        <f>'Scope 3 Yearly'!D137*'Yearly BTX'!BP123/1000000</f>
        <v>1.3639545584327537</v>
      </c>
      <c r="E38" s="2">
        <f>'Scope 3 Yearly'!E137*'Yearly BTX'!BQ123/1000000</f>
        <v>1.344235157458836</v>
      </c>
      <c r="F38" s="2">
        <f>'Scope 3 Yearly'!F137*'Yearly BTX'!BR123/1000000</f>
        <v>1.3236468592923467</v>
      </c>
      <c r="G38" s="2">
        <f>'Scope 3 Yearly'!G137*'Yearly BTX'!BS123/1000000</f>
        <v>1.3019729413252847</v>
      </c>
      <c r="H38" s="2">
        <f>'Scope 3 Yearly'!H137*'Yearly BTX'!BT123/1000000</f>
        <v>1.2795054373967094</v>
      </c>
      <c r="I38" s="2">
        <f>'Scope 3 Yearly'!I137*'Yearly BTX'!BU123/1000000</f>
        <v>1.2555253847292538</v>
      </c>
      <c r="J38" s="2">
        <f>'Scope 3 Yearly'!J137*'Yearly BTX'!BV123/1000000</f>
        <v>1.2308611480849034</v>
      </c>
      <c r="K38" s="2">
        <f>'Scope 3 Yearly'!K137*'Yearly BTX'!BW123/1000000</f>
        <v>1.2054241822005909</v>
      </c>
      <c r="L38" s="2">
        <f>'Scope 3 Yearly'!L137*'Yearly BTX'!BX123/1000000</f>
        <v>1.1790462190340765</v>
      </c>
      <c r="M38" s="2">
        <f>'Scope 3 Yearly'!M137*'Yearly BTX'!BY123/1000000</f>
        <v>1.1513573942761519</v>
      </c>
      <c r="N38" s="2">
        <f>'Scope 3 Yearly'!N137*'Yearly BTX'!BZ123/1000000</f>
        <v>1.1216723700170914</v>
      </c>
      <c r="O38" s="2">
        <f>'Scope 3 Yearly'!O137*'Yearly BTX'!CA123/1000000</f>
        <v>1.0705136923436662</v>
      </c>
      <c r="P38" s="2">
        <f>'Scope 3 Yearly'!P137*'Yearly BTX'!CB123/1000000</f>
        <v>1.0167946189272115</v>
      </c>
      <c r="Q38" s="2">
        <f>'Scope 3 Yearly'!Q137*'Yearly BTX'!CC123/1000000</f>
        <v>0.95700361858759708</v>
      </c>
      <c r="R38" s="2">
        <f>'Scope 3 Yearly'!R137*'Yearly BTX'!CD123/1000000</f>
        <v>0.88966762784854203</v>
      </c>
      <c r="S38" s="2">
        <f>'Scope 3 Yearly'!S137*'Yearly BTX'!CE123/1000000</f>
        <v>0.81442159167481509</v>
      </c>
      <c r="T38" s="2">
        <f>'Scope 3 Yearly'!T137*'Yearly BTX'!CF123/1000000</f>
        <v>0.73201814742994076</v>
      </c>
      <c r="U38" s="2">
        <f>'Scope 3 Yearly'!U137*'Yearly BTX'!CG123/1000000</f>
        <v>0.64603493972295634</v>
      </c>
      <c r="V38" s="2">
        <f>'Scope 3 Yearly'!V137*'Yearly BTX'!CH123/1000000</f>
        <v>0.56050497575392944</v>
      </c>
      <c r="W38" s="2">
        <f>'Scope 3 Yearly'!W137*'Yearly BTX'!CI123/1000000</f>
        <v>0.47913562485458128</v>
      </c>
      <c r="X38" s="2">
        <f>'Scope 3 Yearly'!X137*'Yearly BTX'!CJ123/1000000</f>
        <v>0.40466495143740794</v>
      </c>
      <c r="Y38" s="2">
        <f>'Scope 3 Yearly'!Y137*'Yearly BTX'!CK123/1000000</f>
        <v>0.33912250487485474</v>
      </c>
      <c r="Z38" s="2">
        <f>'Scope 3 Yearly'!Z137*'Yearly BTX'!CL123/1000000</f>
        <v>0.28207208671330614</v>
      </c>
      <c r="AA38" s="2">
        <f>'Scope 3 Yearly'!AA137*'Yearly BTX'!CM123/1000000</f>
        <v>0.23305520992125064</v>
      </c>
      <c r="AB38" s="2">
        <f>'Scope 3 Yearly'!AB137*'Yearly BTX'!CN123/1000000</f>
        <v>0.19110430702614503</v>
      </c>
      <c r="AC38" s="2">
        <f>'Scope 3 Yearly'!AC137*'Yearly BTX'!CO123/1000000</f>
        <v>0.1552236690314869</v>
      </c>
      <c r="AD38" s="2">
        <f>'Scope 3 Yearly'!AD137*'Yearly BTX'!CP123/1000000</f>
        <v>0.12446813244168915</v>
      </c>
      <c r="AE38" s="2">
        <f>'Scope 3 Yearly'!AE137*'Yearly BTX'!CQ123/1000000</f>
        <v>9.8118060260703674E-2</v>
      </c>
      <c r="AF38" s="2">
        <f>'Scope 3 Yearly'!AF137*'Yearly BTX'!CR123/1000000</f>
        <v>7.5505397999595936E-2</v>
      </c>
      <c r="AG38" s="2">
        <f>'Scope 3 Yearly'!AG137*'Yearly BTX'!CS123/1000000</f>
        <v>5.6124113508795793E-2</v>
      </c>
      <c r="AH38" s="2">
        <f>'Scope 3 Yearly'!AH137*'Yearly BTX'!CT123/1000000</f>
        <v>3.9598681084789485E-2</v>
      </c>
      <c r="AI38" s="2"/>
      <c r="AJ38" s="2">
        <f>'Scope 3 Yearly'!AJ137*'Yearly BTX'!FH123/1000000</f>
        <v>1.3639551968771328</v>
      </c>
      <c r="AK38" s="2">
        <f>'Scope 3 Yearly'!AK137*'Yearly BTX'!FI123/1000000</f>
        <v>1.3487295942131172</v>
      </c>
      <c r="AL38" s="2">
        <f>'Scope 3 Yearly'!AL137*'Yearly BTX'!FJ123/1000000</f>
        <v>1.3327231882677115</v>
      </c>
      <c r="AM38" s="2">
        <f>'Scope 3 Yearly'!AM137*'Yearly BTX'!FK123/1000000</f>
        <v>1.3157018557981268</v>
      </c>
      <c r="AN38" s="2">
        <f>'Scope 3 Yearly'!AN137*'Yearly BTX'!FL123/1000000</f>
        <v>1.2979549019602226</v>
      </c>
      <c r="AO38" s="2">
        <f>'Scope 3 Yearly'!AO137*'Yearly BTX'!FM123/1000000</f>
        <v>1.278743121758587</v>
      </c>
      <c r="AP38" s="2">
        <f>'Scope 3 Yearly'!AP137*'Yearly BTX'!FN123/1000000</f>
        <v>1.2592933623994116</v>
      </c>
      <c r="AQ38" s="2">
        <f>'Scope 3 Yearly'!AQ137*'Yearly BTX'!FO123/1000000</f>
        <v>1.2391772592885981</v>
      </c>
      <c r="AR38" s="2">
        <f>'Scope 3 Yearly'!AR137*'Yearly BTX'!FP123/1000000</f>
        <v>1.2182146793355071</v>
      </c>
      <c r="AS38" s="2">
        <f>'Scope 3 Yearly'!AS137*'Yearly BTX'!FQ123/1000000</f>
        <v>1.1960107042927737</v>
      </c>
      <c r="AT38" s="2">
        <f>'Scope 3 Yearly'!AT137*'Yearly BTX'!FR123/1000000</f>
        <v>1.1718279252105961</v>
      </c>
      <c r="AU38" s="2">
        <f>'Scope 3 Yearly'!AU137*'Yearly BTX'!FS123/1000000</f>
        <v>1.1271130449164406</v>
      </c>
      <c r="AV38" s="2">
        <f>'Scope 3 Yearly'!AV137*'Yearly BTX'!FT123/1000000</f>
        <v>1.079872662034794</v>
      </c>
      <c r="AW38" s="2">
        <f>'Scope 3 Yearly'!AW137*'Yearly BTX'!FU123/1000000</f>
        <v>1.0259925716271279</v>
      </c>
      <c r="AX38" s="2">
        <f>'Scope 3 Yearly'!AX137*'Yearly BTX'!FV123/1000000</f>
        <v>0.96348717209383417</v>
      </c>
      <c r="AY38" s="2">
        <f>'Scope 3 Yearly'!AY137*'Yearly BTX'!FW123/1000000</f>
        <v>0.89154724443869582</v>
      </c>
      <c r="AZ38" s="2">
        <f>'Scope 3 Yearly'!AZ137*'Yearly BTX'!FX123/1000000</f>
        <v>0.81050969429363529</v>
      </c>
      <c r="BA38" s="2">
        <f>'Scope 3 Yearly'!BA137*'Yearly BTX'!FY123/1000000</f>
        <v>0.72398243426806108</v>
      </c>
      <c r="BB38" s="2">
        <f>'Scope 3 Yearly'!BB137*'Yearly BTX'!FZ123/1000000</f>
        <v>0.63621919909388447</v>
      </c>
      <c r="BC38" s="2">
        <f>'Scope 3 Yearly'!BC137*'Yearly BTX'!GA123/1000000</f>
        <v>0.55134782514825353</v>
      </c>
      <c r="BD38" s="2">
        <f>'Scope 3 Yearly'!BD137*'Yearly BTX'!GB123/1000000</f>
        <v>0.47259010726937217</v>
      </c>
      <c r="BE38" s="2">
        <f>'Scope 3 Yearly'!BE137*'Yearly BTX'!GC123/1000000</f>
        <v>0.40316067756967411</v>
      </c>
      <c r="BF38" s="2">
        <f>'Scope 3 Yearly'!BF137*'Yearly BTX'!GD123/1000000</f>
        <v>0.3419307698454957</v>
      </c>
      <c r="BG38" s="2">
        <f>'Scope 3 Yearly'!BG137*'Yearly BTX'!GE123/1000000</f>
        <v>0.28869282010167147</v>
      </c>
      <c r="BH38" s="2">
        <f>'Scope 3 Yearly'!BH137*'Yearly BTX'!GF123/1000000</f>
        <v>0.24253023570148205</v>
      </c>
      <c r="BI38" s="2">
        <f>'Scope 3 Yearly'!BI137*'Yearly BTX'!GG123/1000000</f>
        <v>0.20246114561980591</v>
      </c>
      <c r="BJ38" s="2">
        <f>'Scope 3 Yearly'!BJ137*'Yearly BTX'!GH123/1000000</f>
        <v>0.16752552127996009</v>
      </c>
      <c r="BK38" s="2">
        <f>'Scope 3 Yearly'!BK137*'Yearly BTX'!GI123/1000000</f>
        <v>0.13695768788060694</v>
      </c>
      <c r="BL38" s="2">
        <f>'Scope 3 Yearly'!BL137*'Yearly BTX'!GJ123/1000000</f>
        <v>0.11003255898442402</v>
      </c>
      <c r="BM38" s="2">
        <f>'Scope 3 Yearly'!BM137*'Yearly BTX'!GK123/1000000</f>
        <v>8.6199266317630432E-2</v>
      </c>
      <c r="BN38" s="2">
        <f>'Scope 3 Yearly'!BN137*'Yearly BTX'!GL123/1000000</f>
        <v>6.504861263383209E-2</v>
      </c>
      <c r="BO38" s="2"/>
      <c r="BP38" s="2">
        <f>'Scope 3 Yearly'!BP137*'Yearly BTX'!FH6/1000000</f>
        <v>1.3639463504334435</v>
      </c>
      <c r="BQ38" s="2">
        <f>'Scope 3 Yearly'!BQ137*'Yearly BTX'!FI6/1000000</f>
        <v>1.360455075194235</v>
      </c>
      <c r="BR38" s="2">
        <f>'Scope 3 Yearly'!BR137*'Yearly BTX'!FJ6/1000000</f>
        <v>1.3569078030955877</v>
      </c>
      <c r="BS38" s="2">
        <f>'Scope 3 Yearly'!BS137*'Yearly BTX'!FK6/1000000</f>
        <v>1.3533036131231275</v>
      </c>
      <c r="BT38" s="2">
        <f>'Scope 3 Yearly'!BT137*'Yearly BTX'!FL6/1000000</f>
        <v>1.3496415674590321</v>
      </c>
      <c r="BU38" s="2">
        <f>'Scope 3 Yearly'!BU137*'Yearly BTX'!FM6/1000000</f>
        <v>1.3446486282734624</v>
      </c>
      <c r="BV38" s="2">
        <f>'Scope 3 Yearly'!BV137*'Yearly BTX'!FN6/1000000</f>
        <v>1.339797813415516</v>
      </c>
      <c r="BW38" s="2">
        <f>'Scope 3 Yearly'!BW137*'Yearly BTX'!FO6/1000000</f>
        <v>1.3348942631758405</v>
      </c>
      <c r="BX38" s="2">
        <f>'Scope 3 Yearly'!BX137*'Yearly BTX'!FP6/1000000</f>
        <v>1.3299371058697498</v>
      </c>
      <c r="BY38" s="2">
        <f>'Scope 3 Yearly'!BY137*'Yearly BTX'!FQ6/1000000</f>
        <v>1.3249254542509068</v>
      </c>
      <c r="BZ38" s="2">
        <f>'Scope 3 Yearly'!BZ137*'Yearly BTX'!FR6/1000000</f>
        <v>1.3198584052504587</v>
      </c>
      <c r="CA38" s="2">
        <f>'Scope 3 Yearly'!CA137*'Yearly BTX'!FS6/1000000</f>
        <v>1.3135920894644175</v>
      </c>
      <c r="CB38" s="2">
        <f>'Scope 3 Yearly'!CB137*'Yearly BTX'!FT6/1000000</f>
        <v>1.3072797723265164</v>
      </c>
      <c r="CC38" s="2">
        <f>'Scope 3 Yearly'!CC137*'Yearly BTX'!FU6/1000000</f>
        <v>1.3009206317370139</v>
      </c>
      <c r="CD38" s="2">
        <f>'Scope 3 Yearly'!CD137*'Yearly BTX'!FV6/1000000</f>
        <v>1.2945138313869733</v>
      </c>
      <c r="CE38" s="2">
        <f>'Scope 3 Yearly'!CE137*'Yearly BTX'!FW6/1000000</f>
        <v>1.2880585205296717</v>
      </c>
      <c r="CF38" s="2">
        <f>'Scope 3 Yearly'!CF137*'Yearly BTX'!FX6/1000000</f>
        <v>1.2804552889027716</v>
      </c>
      <c r="CG38" s="2">
        <f>'Scope 3 Yearly'!CG137*'Yearly BTX'!FY6/1000000</f>
        <v>1.2728154122397977</v>
      </c>
      <c r="CH38" s="2">
        <f>'Scope 3 Yearly'!CH137*'Yearly BTX'!FZ6/1000000</f>
        <v>1.2651380974562769</v>
      </c>
      <c r="CI38" s="2">
        <f>'Scope 3 Yearly'!CI137*'Yearly BTX'!GA6/1000000</f>
        <v>1.2574225384944835</v>
      </c>
      <c r="CJ38" s="2">
        <f>'Scope 3 Yearly'!CJ137*'Yearly BTX'!GB6/1000000</f>
        <v>1.2496679161205761</v>
      </c>
      <c r="CK38" s="2">
        <f>'Scope 3 Yearly'!CK137*'Yearly BTX'!GC6/1000000</f>
        <v>1.2410728369602537</v>
      </c>
      <c r="CL38" s="2">
        <f>'Scope 3 Yearly'!CL137*'Yearly BTX'!GD6/1000000</f>
        <v>1.2324488418484552</v>
      </c>
      <c r="CM38" s="2">
        <f>'Scope 3 Yearly'!CM137*'Yearly BTX'!GE6/1000000</f>
        <v>1.2237951269548615</v>
      </c>
      <c r="CN38" s="2">
        <f>'Scope 3 Yearly'!CN137*'Yearly BTX'!GF6/1000000</f>
        <v>1.2151108761450982</v>
      </c>
      <c r="CO38" s="2">
        <f>'Scope 3 Yearly'!CO137*'Yearly BTX'!GG6/1000000</f>
        <v>1.2063952607888548</v>
      </c>
      <c r="CP38" s="2">
        <f>'Scope 3 Yearly'!CP137*'Yearly BTX'!GH6/1000000</f>
        <v>1.197210821144832</v>
      </c>
      <c r="CQ38" s="2">
        <f>'Scope 3 Yearly'!CQ137*'Yearly BTX'!GI6/1000000</f>
        <v>1.1880006165486723</v>
      </c>
      <c r="CR38" s="2">
        <f>'Scope 3 Yearly'!CR137*'Yearly BTX'!GJ6/1000000</f>
        <v>1.1787638034243959</v>
      </c>
      <c r="CS38" s="2">
        <f>'Scope 3 Yearly'!CS137*'Yearly BTX'!GK6/1000000</f>
        <v>1.1694995258692105</v>
      </c>
      <c r="CT38" s="2">
        <f>'Scope 3 Yearly'!CT137*'Yearly BTX'!GL6/1000000</f>
        <v>1.1602069154587984</v>
      </c>
      <c r="CV38" s="2">
        <f>'Scope 3 Yearly'!CV137*'Yearly BTX'!FH6/1000000</f>
        <v>1.3639559402519479</v>
      </c>
      <c r="CW38" s="2">
        <f>'Scope 3 Yearly'!CW137*'Yearly BTX'!FI6/1000000</f>
        <v>1.3779150058152914</v>
      </c>
      <c r="CX38" s="2">
        <f>'Scope 3 Yearly'!CX137*'Yearly BTX'!FJ6/1000000</f>
        <v>1.391553167866705</v>
      </c>
      <c r="CY38" s="2">
        <f>'Scope 3 Yearly'!CY137*'Yearly BTX'!FK6/1000000</f>
        <v>1.4048599873495078</v>
      </c>
      <c r="CZ38" s="2">
        <f>'Scope 3 Yearly'!CZ137*'Yearly BTX'!FL6/1000000</f>
        <v>1.4178164820565902</v>
      </c>
      <c r="DA38" s="2">
        <f>'Scope 3 Yearly'!DA137*'Yearly BTX'!FM6/1000000</f>
        <v>1.4290324716432918</v>
      </c>
      <c r="DB38" s="2">
        <f>'Scope 3 Yearly'!DB137*'Yearly BTX'!FN6/1000000</f>
        <v>1.4399649115031221</v>
      </c>
      <c r="DC38" s="2">
        <f>'Scope 3 Yearly'!DC137*'Yearly BTX'!FO6/1000000</f>
        <v>1.4502439880499367</v>
      </c>
      <c r="DD38" s="2">
        <f>'Scope 3 Yearly'!DD137*'Yearly BTX'!FP6/1000000</f>
        <v>1.4595335889008674</v>
      </c>
      <c r="DE38" s="2">
        <f>'Scope 3 Yearly'!DE137*'Yearly BTX'!FQ6/1000000</f>
        <v>1.4671863432494743</v>
      </c>
      <c r="DF38" s="2">
        <f>'Scope 3 Yearly'!DF137*'Yearly BTX'!FR6/1000000</f>
        <v>1.4720337672039119</v>
      </c>
      <c r="DG38" s="2">
        <f>'Scope 3 Yearly'!DG137*'Yearly BTX'!FS6/1000000</f>
        <v>1.4706318569531733</v>
      </c>
      <c r="DH38" s="2">
        <f>'Scope 3 Yearly'!DH137*'Yearly BTX'!FT6/1000000</f>
        <v>1.4613345037036249</v>
      </c>
      <c r="DI38" s="2">
        <f>'Scope 3 Yearly'!DI137*'Yearly BTX'!FU6/1000000</f>
        <v>1.4401787905328582</v>
      </c>
      <c r="DJ38" s="2">
        <f>'Scope 3 Yearly'!DJ137*'Yearly BTX'!FV6/1000000</f>
        <v>1.4030289395258284</v>
      </c>
      <c r="DK38" s="2">
        <f>'Scope 3 Yearly'!DK137*'Yearly BTX'!FW6/1000000</f>
        <v>1.3468532903795494</v>
      </c>
      <c r="DL38" s="2">
        <f>'Scope 3 Yearly'!DL137*'Yearly BTX'!FX6/1000000</f>
        <v>1.2701562944451146</v>
      </c>
      <c r="DM38" s="2">
        <f>'Scope 3 Yearly'!DM137*'Yearly BTX'!FY6/1000000</f>
        <v>1.1771291572521063</v>
      </c>
      <c r="DN38" s="2">
        <f>'Scope 3 Yearly'!DN137*'Yearly BTX'!FZ6/1000000</f>
        <v>1.0736418575170543</v>
      </c>
      <c r="DO38" s="2">
        <f>'Scope 3 Yearly'!DO137*'Yearly BTX'!GA6/1000000</f>
        <v>0.96637206092038785</v>
      </c>
      <c r="DP38" s="2">
        <f>'Scope 3 Yearly'!DP137*'Yearly BTX'!GB6/1000000</f>
        <v>0.86129711762721162</v>
      </c>
      <c r="DQ38" s="2">
        <f>'Scope 3 Yearly'!DQ137*'Yearly BTX'!GC6/1000000</f>
        <v>0.76278369386972034</v>
      </c>
      <c r="DR38" s="2">
        <f>'Scope 3 Yearly'!DR137*'Yearly BTX'!GD6/1000000</f>
        <v>0.67274208168202276</v>
      </c>
      <c r="DS38" s="2">
        <f>'Scope 3 Yearly'!DS137*'Yearly BTX'!GE6/1000000</f>
        <v>0.59157472618668694</v>
      </c>
      <c r="DT38" s="2">
        <f>'Scope 3 Yearly'!DT137*'Yearly BTX'!GF6/1000000</f>
        <v>0.51877181207906231</v>
      </c>
      <c r="DU38" s="2">
        <f>'Scope 3 Yearly'!DU137*'Yearly BTX'!GG6/1000000</f>
        <v>0.45331778969562497</v>
      </c>
      <c r="DV38" s="2">
        <f>'Scope 3 Yearly'!DV137*'Yearly BTX'!GH6/1000000</f>
        <v>0.39392632973142638</v>
      </c>
      <c r="DW38" s="2">
        <f>'Scope 3 Yearly'!DW137*'Yearly BTX'!GI6/1000000</f>
        <v>0.33969028474135343</v>
      </c>
      <c r="DX38" s="2">
        <f>'Scope 3 Yearly'!DX137*'Yearly BTX'!GJ6/1000000</f>
        <v>0.28956546429437913</v>
      </c>
      <c r="DY38" s="2">
        <f>'Scope 3 Yearly'!DY137*'Yearly BTX'!GK6/1000000</f>
        <v>0.24273521694347391</v>
      </c>
      <c r="DZ38" s="2">
        <f>'Scope 3 Yearly'!DZ137*'Yearly BTX'!GL6/1000000</f>
        <v>0.19859036284112794</v>
      </c>
    </row>
    <row r="39" spans="1:165">
      <c r="A39" t="s">
        <v>267</v>
      </c>
      <c r="C39" s="5" t="s">
        <v>269</v>
      </c>
      <c r="D39" s="2">
        <f>'Scope 3 Yearly'!D160*'Yearly BTX'!BP124/1000000</f>
        <v>7.6731998464525493</v>
      </c>
      <c r="E39" s="2">
        <f>'Scope 3 Yearly'!E160*'Yearly BTX'!BQ124/1000000</f>
        <v>7.6473808013243696</v>
      </c>
      <c r="F39" s="2">
        <f>'Scope 3 Yearly'!F160*'Yearly BTX'!BR124/1000000</f>
        <v>7.6172337640197565</v>
      </c>
      <c r="G39" s="2">
        <f>'Scope 3 Yearly'!G160*'Yearly BTX'!BS124/1000000</f>
        <v>7.581645761022263</v>
      </c>
      <c r="H39" s="2">
        <f>'Scope 3 Yearly'!H160*'Yearly BTX'!BT124/1000000</f>
        <v>7.5421214696467267</v>
      </c>
      <c r="I39" s="2">
        <f>'Scope 3 Yearly'!I160*'Yearly BTX'!BU124/1000000</f>
        <v>7.4946163012742399</v>
      </c>
      <c r="J39" s="2">
        <f>'Scope 3 Yearly'!J160*'Yearly BTX'!BV124/1000000</f>
        <v>7.4418784372419973</v>
      </c>
      <c r="K39" s="2">
        <f>'Scope 3 Yearly'!K160*'Yearly BTX'!BW124/1000000</f>
        <v>7.3839237288036035</v>
      </c>
      <c r="L39" s="2">
        <f>'Scope 3 Yearly'!L160*'Yearly BTX'!BX124/1000000</f>
        <v>7.3192748780290637</v>
      </c>
      <c r="M39" s="2">
        <f>'Scope 3 Yearly'!M160*'Yearly BTX'!BY124/1000000</f>
        <v>7.2451264294022701</v>
      </c>
      <c r="N39" s="2">
        <f>'Scope 3 Yearly'!N160*'Yearly BTX'!BZ124/1000000</f>
        <v>7.1565266111839181</v>
      </c>
      <c r="O39" s="2">
        <f>'Scope 3 Yearly'!O160*'Yearly BTX'!CA124/1000000</f>
        <v>6.857859196200784</v>
      </c>
      <c r="P39" s="2">
        <f>'Scope 3 Yearly'!P160*'Yearly BTX'!CB124/1000000</f>
        <v>6.6451185056174076</v>
      </c>
      <c r="Q39" s="2">
        <f>'Scope 3 Yearly'!Q160*'Yearly BTX'!CC124/1000000</f>
        <v>6.3854808180886966</v>
      </c>
      <c r="R39" s="2">
        <f>'Scope 3 Yearly'!R160*'Yearly BTX'!CD124/1000000</f>
        <v>6.0657398432432403</v>
      </c>
      <c r="S39" s="2">
        <f>'Scope 3 Yearly'!S160*'Yearly BTX'!CE124/1000000</f>
        <v>5.6790039779677075</v>
      </c>
      <c r="T39" s="2">
        <f>'Scope 3 Yearly'!T160*'Yearly BTX'!CF124/1000000</f>
        <v>5.2264874858147543</v>
      </c>
      <c r="U39" s="2">
        <f>'Scope 3 Yearly'!U160*'Yearly BTX'!CG124/1000000</f>
        <v>4.7279940694806699</v>
      </c>
      <c r="V39" s="2">
        <f>'Scope 3 Yearly'!V160*'Yearly BTX'!CH124/1000000</f>
        <v>4.2096668928417866</v>
      </c>
      <c r="W39" s="2">
        <f>'Scope 3 Yearly'!W160*'Yearly BTX'!CI124/1000000</f>
        <v>3.6978710997090922</v>
      </c>
      <c r="X39" s="2">
        <f>'Scope 3 Yearly'!X160*'Yearly BTX'!CJ124/1000000</f>
        <v>3.2142119765877992</v>
      </c>
      <c r="Y39" s="2">
        <f>'Scope 3 Yearly'!Y160*'Yearly BTX'!CK124/1000000</f>
        <v>2.75415221860841</v>
      </c>
      <c r="Z39" s="2">
        <f>'Scope 3 Yearly'!Z160*'Yearly BTX'!CL124/1000000</f>
        <v>2.345124171889641</v>
      </c>
      <c r="AA39" s="2">
        <f>'Scope 3 Yearly'!AA160*'Yearly BTX'!CM124/1000000</f>
        <v>1.9860345682646752</v>
      </c>
      <c r="AB39" s="2">
        <f>'Scope 3 Yearly'!AB160*'Yearly BTX'!CN124/1000000</f>
        <v>1.6717575483069556</v>
      </c>
      <c r="AC39" s="2">
        <f>'Scope 3 Yearly'!AC160*'Yearly BTX'!CO124/1000000</f>
        <v>1.3962955479786654</v>
      </c>
      <c r="AD39" s="2">
        <f>'Scope 3 Yearly'!AD160*'Yearly BTX'!CP124/1000000</f>
        <v>1.1537328117592915</v>
      </c>
      <c r="AE39" s="2">
        <f>'Scope 3 Yearly'!AE160*'Yearly BTX'!CQ124/1000000</f>
        <v>0.93922591902235308</v>
      </c>
      <c r="AF39" s="2">
        <f>'Scope 3 Yearly'!AF160*'Yearly BTX'!CR124/1000000</f>
        <v>0.74837508086913829</v>
      </c>
      <c r="AG39" s="2">
        <f>'Scope 3 Yearly'!AG160*'Yearly BTX'!CS124/1000000</f>
        <v>0.57778879354547541</v>
      </c>
      <c r="AH39" s="2">
        <f>'Scope 3 Yearly'!AH160*'Yearly BTX'!CT124/1000000</f>
        <v>0.42504136054342551</v>
      </c>
      <c r="AI39" s="2"/>
      <c r="AJ39" s="2">
        <f>'Scope 3 Yearly'!AJ160*'Yearly BTX'!FH124/1000000</f>
        <v>7.6732024379338846</v>
      </c>
      <c r="AK39" s="2">
        <f>'Scope 3 Yearly'!AK160*'Yearly BTX'!FI124/1000000</f>
        <v>7.6756826869204007</v>
      </c>
      <c r="AL39" s="2">
        <f>'Scope 3 Yearly'!AL160*'Yearly BTX'!FJ124/1000000</f>
        <v>7.6745046193546003</v>
      </c>
      <c r="AM39" s="2">
        <f>'Scope 3 Yearly'!AM160*'Yearly BTX'!FK124/1000000</f>
        <v>7.6684607813924233</v>
      </c>
      <c r="AN39" s="2">
        <f>'Scope 3 Yearly'!AN160*'Yearly BTX'!FL124/1000000</f>
        <v>7.6590461892027308</v>
      </c>
      <c r="AO39" s="2">
        <f>'Scope 3 Yearly'!AO160*'Yearly BTX'!FM124/1000000</f>
        <v>7.6421141634863687</v>
      </c>
      <c r="AP39" s="2">
        <f>'Scope 3 Yearly'!AP160*'Yearly BTX'!FN124/1000000</f>
        <v>7.6228100127111853</v>
      </c>
      <c r="AQ39" s="2">
        <f>'Scope 3 Yearly'!AQ160*'Yearly BTX'!FO124/1000000</f>
        <v>7.5991718112203479</v>
      </c>
      <c r="AR39" s="2">
        <f>'Scope 3 Yearly'!AR160*'Yearly BTX'!FP124/1000000</f>
        <v>7.5696626184485067</v>
      </c>
      <c r="AS39" s="2">
        <f>'Scope 3 Yearly'!AS160*'Yearly BTX'!FQ124/1000000</f>
        <v>7.5313239775094516</v>
      </c>
      <c r="AT39" s="2">
        <f>'Scope 3 Yearly'!AT160*'Yearly BTX'!FR124/1000000</f>
        <v>7.4788641040219428</v>
      </c>
      <c r="AU39" s="2">
        <f>'Scope 3 Yearly'!AU160*'Yearly BTX'!FS124/1000000</f>
        <v>7.2411404935378387</v>
      </c>
      <c r="AV39" s="2">
        <f>'Scope 3 Yearly'!AV160*'Yearly BTX'!FT124/1000000</f>
        <v>7.0823830006302364</v>
      </c>
      <c r="AW39" s="2">
        <f>'Scope 3 Yearly'!AW160*'Yearly BTX'!FU124/1000000</f>
        <v>6.872911416871311</v>
      </c>
      <c r="AX39" s="2">
        <f>'Scope 3 Yearly'!AX160*'Yearly BTX'!FV124/1000000</f>
        <v>6.5957676461040782</v>
      </c>
      <c r="AY39" s="2">
        <f>'Scope 3 Yearly'!AY160*'Yearly BTX'!FW124/1000000</f>
        <v>6.2406424522415804</v>
      </c>
      <c r="AZ39" s="2">
        <f>'Scope 3 Yearly'!AZ160*'Yearly BTX'!FX124/1000000</f>
        <v>5.8055488853582737</v>
      </c>
      <c r="BA39" s="2">
        <f>'Scope 3 Yearly'!BA160*'Yearly BTX'!FY124/1000000</f>
        <v>5.3100742449727134</v>
      </c>
      <c r="BB39" s="2">
        <f>'Scope 3 Yearly'!BB160*'Yearly BTX'!FZ124/1000000</f>
        <v>4.7816785784373961</v>
      </c>
      <c r="BC39" s="2">
        <f>'Scope 3 Yearly'!BC160*'Yearly BTX'!GA124/1000000</f>
        <v>4.2496018582416406</v>
      </c>
      <c r="BD39" s="2">
        <f>'Scope 3 Yearly'!BD160*'Yearly BTX'!GB124/1000000</f>
        <v>3.7389265291884008</v>
      </c>
      <c r="BE39" s="2">
        <f>'Scope 3 Yearly'!BE160*'Yearly BTX'!GC124/1000000</f>
        <v>3.2486146583213023</v>
      </c>
      <c r="BF39" s="2">
        <f>'Scope 3 Yearly'!BF160*'Yearly BTX'!GD124/1000000</f>
        <v>2.807595416376107</v>
      </c>
      <c r="BG39" s="2">
        <f>'Scope 3 Yearly'!BG160*'Yearly BTX'!GE124/1000000</f>
        <v>2.4166267742938028</v>
      </c>
      <c r="BH39" s="2">
        <f>'Scope 3 Yearly'!BH160*'Yearly BTX'!GF124/1000000</f>
        <v>2.0709019536983573</v>
      </c>
      <c r="BI39" s="2">
        <f>'Scope 3 Yearly'!BI160*'Yearly BTX'!GG124/1000000</f>
        <v>1.764477200323201</v>
      </c>
      <c r="BJ39" s="2">
        <f>'Scope 3 Yearly'!BJ160*'Yearly BTX'!GH124/1000000</f>
        <v>1.4913742354178336</v>
      </c>
      <c r="BK39" s="2">
        <f>'Scope 3 Yearly'!BK160*'Yearly BTX'!GI124/1000000</f>
        <v>1.2463349841941616</v>
      </c>
      <c r="BL39" s="2">
        <f>'Scope 3 Yearly'!BL160*'Yearly BTX'!GJ124/1000000</f>
        <v>1.0243690682840123</v>
      </c>
      <c r="BM39" s="2">
        <f>'Scope 3 Yearly'!BM160*'Yearly BTX'!GK124/1000000</f>
        <v>0.82171234682069183</v>
      </c>
      <c r="BN39" s="2">
        <f>'Scope 3 Yearly'!BN160*'Yearly BTX'!GL124/1000000</f>
        <v>0.63564534901152225</v>
      </c>
      <c r="BO39" s="2"/>
      <c r="BP39" s="2">
        <f>'Scope 3 Yearly'!BP160*'Yearly BTX'!FH7/1000000</f>
        <v>7.673151658658389</v>
      </c>
      <c r="BQ39" s="2">
        <f>'Scope 3 Yearly'!BQ160*'Yearly BTX'!FI7/1000000</f>
        <v>7.6646454832635209</v>
      </c>
      <c r="BR39" s="2">
        <f>'Scope 3 Yearly'!BR160*'Yearly BTX'!FJ7/1000000</f>
        <v>7.6558089949978605</v>
      </c>
      <c r="BS39" s="2">
        <f>'Scope 3 Yearly'!BS160*'Yearly BTX'!FK7/1000000</f>
        <v>7.6466354468789941</v>
      </c>
      <c r="BT39" s="2">
        <f>'Scope 3 Yearly'!BT160*'Yearly BTX'!FL7/1000000</f>
        <v>7.6371179552888888</v>
      </c>
      <c r="BU39" s="2">
        <f>'Scope 3 Yearly'!BU160*'Yearly BTX'!FM7/1000000</f>
        <v>7.6224424403314597</v>
      </c>
      <c r="BV39" s="2">
        <f>'Scope 3 Yearly'!BV160*'Yearly BTX'!FN7/1000000</f>
        <v>7.608171369722422</v>
      </c>
      <c r="BW39" s="2">
        <f>'Scope 3 Yearly'!BW160*'Yearly BTX'!FO7/1000000</f>
        <v>7.5935648595713445</v>
      </c>
      <c r="BX39" s="2">
        <f>'Scope 3 Yearly'!BX160*'Yearly BTX'!FP7/1000000</f>
        <v>7.5786159712111951</v>
      </c>
      <c r="BY39" s="2">
        <f>'Scope 3 Yearly'!BY160*'Yearly BTX'!FQ7/1000000</f>
        <v>7.5633176257834798</v>
      </c>
      <c r="BZ39" s="2">
        <f>'Scope 3 Yearly'!BZ160*'Yearly BTX'!FR7/1000000</f>
        <v>7.5476626014975041</v>
      </c>
      <c r="CA39" s="2">
        <f>'Scope 3 Yearly'!CA160*'Yearly BTX'!FS7/1000000</f>
        <v>7.5273232518246616</v>
      </c>
      <c r="CB39" s="2">
        <f>'Scope 3 Yearly'!CB160*'Yearly BTX'!FT7/1000000</f>
        <v>7.5066544669046502</v>
      </c>
      <c r="CC39" s="2">
        <f>'Scope 3 Yearly'!CC160*'Yearly BTX'!FU7/1000000</f>
        <v>7.4856490757118337</v>
      </c>
      <c r="CD39" s="2">
        <f>'Scope 3 Yearly'!CD160*'Yearly BTX'!FV7/1000000</f>
        <v>7.4642997629716623</v>
      </c>
      <c r="CE39" s="2">
        <f>'Scope 3 Yearly'!CE160*'Yearly BTX'!FW7/1000000</f>
        <v>7.4425990663491914</v>
      </c>
      <c r="CF39" s="2">
        <f>'Scope 3 Yearly'!CF160*'Yearly BTX'!FX7/1000000</f>
        <v>7.4163859754228225</v>
      </c>
      <c r="CG39" s="2">
        <f>'Scope 3 Yearly'!CG160*'Yearly BTX'!FY7/1000000</f>
        <v>7.3898571972208877</v>
      </c>
      <c r="CH39" s="2">
        <f>'Scope 3 Yearly'!CH160*'Yearly BTX'!FZ7/1000000</f>
        <v>7.3630052037304496</v>
      </c>
      <c r="CI39" s="2">
        <f>'Scope 3 Yearly'!CI160*'Yearly BTX'!GA7/1000000</f>
        <v>7.3358223171713464</v>
      </c>
      <c r="CJ39" s="2">
        <f>'Scope 3 Yearly'!CJ160*'Yearly BTX'!GB7/1000000</f>
        <v>7.3083007070684998</v>
      </c>
      <c r="CK39" s="2">
        <f>'Scope 3 Yearly'!CK160*'Yearly BTX'!GC7/1000000</f>
        <v>7.2774048984405777</v>
      </c>
      <c r="CL39" s="2">
        <f>'Scope 3 Yearly'!CL160*'Yearly BTX'!GD7/1000000</f>
        <v>7.2461986726412837</v>
      </c>
      <c r="CM39" s="2">
        <f>'Scope 3 Yearly'!CM160*'Yearly BTX'!GE7/1000000</f>
        <v>7.2146739403488169</v>
      </c>
      <c r="CN39" s="2">
        <f>'Scope 3 Yearly'!CN160*'Yearly BTX'!GF7/1000000</f>
        <v>7.1828224536969563</v>
      </c>
      <c r="CO39" s="2">
        <f>'Scope 3 Yearly'!CO160*'Yearly BTX'!GG7/1000000</f>
        <v>7.1506358031520287</v>
      </c>
      <c r="CP39" s="2">
        <f>'Scope 3 Yearly'!CP160*'Yearly BTX'!GH7/1000000</f>
        <v>7.1164538539661875</v>
      </c>
      <c r="CQ39" s="2">
        <f>'Scope 3 Yearly'!CQ160*'Yearly BTX'!GI7/1000000</f>
        <v>7.0819468596851296</v>
      </c>
      <c r="CR39" s="2">
        <f>'Scope 3 Yearly'!CR160*'Yearly BTX'!GJ7/1000000</f>
        <v>7.0471059990889673</v>
      </c>
      <c r="CS39" s="2">
        <f>'Scope 3 Yearly'!CS160*'Yearly BTX'!GK7/1000000</f>
        <v>7.011922279797723</v>
      </c>
      <c r="CT39" s="2">
        <f>'Scope 3 Yearly'!CT160*'Yearly BTX'!GL7/1000000</f>
        <v>6.9763865348746252</v>
      </c>
      <c r="CV39" s="2">
        <f>'Scope 3 Yearly'!CV160*'Yearly BTX'!FH7/1000000</f>
        <v>7.67320603153967</v>
      </c>
      <c r="CW39" s="2">
        <f>'Scope 3 Yearly'!CW160*'Yearly BTX'!FI7/1000000</f>
        <v>7.766858577700865</v>
      </c>
      <c r="CX39" s="2">
        <f>'Scope 3 Yearly'!CX160*'Yearly BTX'!FJ7/1000000</f>
        <v>7.8589317024854886</v>
      </c>
      <c r="CY39" s="2">
        <f>'Scope 3 Yearly'!CY160*'Yearly BTX'!FK7/1000000</f>
        <v>7.9493588748022628</v>
      </c>
      <c r="CZ39" s="2">
        <f>'Scope 3 Yearly'!CZ160*'Yearly BTX'!FL7/1000000</f>
        <v>8.0380241171930642</v>
      </c>
      <c r="DA39" s="2">
        <f>'Scope 3 Yearly'!DA160*'Yearly BTX'!FM7/1000000</f>
        <v>8.1195793906370781</v>
      </c>
      <c r="DB39" s="2">
        <f>'Scope 3 Yearly'!DB160*'Yearly BTX'!FN7/1000000</f>
        <v>8.1993702007651379</v>
      </c>
      <c r="DC39" s="2">
        <f>'Scope 3 Yearly'!DC160*'Yearly BTX'!FO7/1000000</f>
        <v>8.2756552496828988</v>
      </c>
      <c r="DD39" s="2">
        <f>'Scope 3 Yearly'!DD160*'Yearly BTX'!FP7/1000000</f>
        <v>8.346476672699092</v>
      </c>
      <c r="DE39" s="2">
        <f>'Scope 3 Yearly'!DE160*'Yearly BTX'!FQ7/1000000</f>
        <v>8.408064573873764</v>
      </c>
      <c r="DF39" s="2">
        <f>'Scope 3 Yearly'!DF160*'Yearly BTX'!FR7/1000000</f>
        <v>8.4536073607088955</v>
      </c>
      <c r="DG39" s="2">
        <f>'Scope 3 Yearly'!DG160*'Yearly BTX'!FS7/1000000</f>
        <v>8.4656201594131364</v>
      </c>
      <c r="DH39" s="2">
        <f>'Scope 3 Yearly'!DH160*'Yearly BTX'!FT7/1000000</f>
        <v>8.4317896971024702</v>
      </c>
      <c r="DI39" s="2">
        <f>'Scope 3 Yearly'!DI160*'Yearly BTX'!FU7/1000000</f>
        <v>8.3287748349775192</v>
      </c>
      <c r="DJ39" s="2">
        <f>'Scope 3 Yearly'!DJ160*'Yearly BTX'!FV7/1000000</f>
        <v>8.1320413997604923</v>
      </c>
      <c r="DK39" s="2">
        <f>'Scope 3 Yearly'!DK160*'Yearly BTX'!FW7/1000000</f>
        <v>7.8233135098496325</v>
      </c>
      <c r="DL39" s="2">
        <f>'Scope 3 Yearly'!DL160*'Yearly BTX'!FX7/1000000</f>
        <v>7.3954025219039687</v>
      </c>
      <c r="DM39" s="2">
        <f>'Scope 3 Yearly'!DM160*'Yearly BTX'!FY7/1000000</f>
        <v>6.869624548447522</v>
      </c>
      <c r="DN39" s="2">
        <f>'Scope 3 Yearly'!DN160*'Yearly BTX'!FZ7/1000000</f>
        <v>6.2798339030197168</v>
      </c>
      <c r="DO39" s="2">
        <f>'Scope 3 Yearly'!DO160*'Yearly BTX'!GA7/1000000</f>
        <v>5.6649634433341562</v>
      </c>
      <c r="DP39" s="2">
        <f>'Scope 3 Yearly'!DP160*'Yearly BTX'!GB7/1000000</f>
        <v>5.0601650033235801</v>
      </c>
      <c r="DQ39" s="2">
        <f>'Scope 3 Yearly'!DQ160*'Yearly BTX'!GC7/1000000</f>
        <v>4.4924064270873343</v>
      </c>
      <c r="DR39" s="2">
        <f>'Scope 3 Yearly'!DR160*'Yearly BTX'!GD7/1000000</f>
        <v>3.9720121547210572</v>
      </c>
      <c r="DS39" s="2">
        <f>'Scope 3 Yearly'!DS160*'Yearly BTX'!GE7/1000000</f>
        <v>3.5017403129760041</v>
      </c>
      <c r="DT39" s="2">
        <f>'Scope 3 Yearly'!DT160*'Yearly BTX'!GF7/1000000</f>
        <v>3.0789283803282546</v>
      </c>
      <c r="DU39" s="2">
        <f>'Scope 3 Yearly'!DU160*'Yearly BTX'!GG7/1000000</f>
        <v>2.6978592115757194</v>
      </c>
      <c r="DV39" s="2">
        <f>'Scope 3 Yearly'!DV160*'Yearly BTX'!GH7/1000000</f>
        <v>2.3514479145112057</v>
      </c>
      <c r="DW39" s="2">
        <f>'Scope 3 Yearly'!DW160*'Yearly BTX'!GI7/1000000</f>
        <v>2.03409799614866</v>
      </c>
      <c r="DX39" s="2">
        <f>'Scope 3 Yearly'!DX160*'Yearly BTX'!GJ7/1000000</f>
        <v>1.7397431289416716</v>
      </c>
      <c r="DY39" s="2">
        <f>'Scope 3 Yearly'!DY160*'Yearly BTX'!GK7/1000000</f>
        <v>1.4636269784860918</v>
      </c>
      <c r="DZ39" s="2">
        <f>'Scope 3 Yearly'!DZ160*'Yearly BTX'!GL7/1000000</f>
        <v>1.202199747914148</v>
      </c>
    </row>
    <row r="40" spans="1:165" ht="15.75" thickBot="1">
      <c r="A40" t="s">
        <v>244</v>
      </c>
      <c r="C40" s="5" t="s">
        <v>269</v>
      </c>
      <c r="D40" s="2">
        <f>'Scope 3 Yearly'!D183*'Yearly Butadiene'!BP76/1000000</f>
        <v>1.0434028838823834</v>
      </c>
      <c r="E40" s="2">
        <f>'Scope 3 Yearly'!E183*'Yearly Butadiene'!BQ76/1000000</f>
        <v>1.0414991478708326</v>
      </c>
      <c r="F40" s="2">
        <f>'Scope 3 Yearly'!F183*'Yearly Butadiene'!BR76/1000000</f>
        <v>1.0386273265146209</v>
      </c>
      <c r="G40" s="2">
        <f>'Scope 3 Yearly'!G183*'Yearly Butadiene'!BS76/1000000</f>
        <v>1.0347545892454415</v>
      </c>
      <c r="H40" s="2">
        <f>'Scope 3 Yearly'!H183*'Yearly Butadiene'!BT76/1000000</f>
        <v>1.0299645796230112</v>
      </c>
      <c r="I40" s="2">
        <f>'Scope 3 Yearly'!I183*'Yearly Butadiene'!BU76/1000000</f>
        <v>1.0242619473754258</v>
      </c>
      <c r="J40" s="2">
        <f>'Scope 3 Yearly'!J183*'Yearly Butadiene'!BV76/1000000</f>
        <v>1.0168494122876008</v>
      </c>
      <c r="K40" s="2">
        <f>'Scope 3 Yearly'!K183*'Yearly Butadiene'!BW76/1000000</f>
        <v>1.0083865747511636</v>
      </c>
      <c r="L40" s="2">
        <f>'Scope 3 Yearly'!L183*'Yearly Butadiene'!BX76/1000000</f>
        <v>0.99867311498953004</v>
      </c>
      <c r="M40" s="2">
        <f>'Scope 3 Yearly'!M183*'Yearly Butadiene'!BY76/1000000</f>
        <v>0.98730862841120615</v>
      </c>
      <c r="N40" s="2">
        <f>'Scope 3 Yearly'!N183*'Yearly Butadiene'!BZ76/1000000</f>
        <v>0.97440309512791756</v>
      </c>
      <c r="O40" s="2">
        <f>'Scope 3 Yearly'!O183*'Yearly Butadiene'!CA76/1000000</f>
        <v>0.95069347838995955</v>
      </c>
      <c r="P40" s="2">
        <f>'Scope 3 Yearly'!P183*'Yearly Butadiene'!CB76/1000000</f>
        <v>0.92261230994641397</v>
      </c>
      <c r="Q40" s="2">
        <f>'Scope 3 Yearly'!Q183*'Yearly Butadiene'!CC76/1000000</f>
        <v>0.88760885559652269</v>
      </c>
      <c r="R40" s="2">
        <f>'Scope 3 Yearly'!R183*'Yearly Butadiene'!CD76/1000000</f>
        <v>0.84342649982099149</v>
      </c>
      <c r="S40" s="2">
        <f>'Scope 3 Yearly'!S183*'Yearly Butadiene'!CE76/1000000</f>
        <v>0.78908419957832354</v>
      </c>
      <c r="T40" s="2">
        <f>'Scope 3 Yearly'!T183*'Yearly Butadiene'!CF76/1000000</f>
        <v>0.72465549999095158</v>
      </c>
      <c r="U40" s="2">
        <f>'Scope 3 Yearly'!U183*'Yearly Butadiene'!CG76/1000000</f>
        <v>0.65352215402891289</v>
      </c>
      <c r="V40" s="2">
        <f>'Scope 3 Yearly'!V183*'Yearly Butadiene'!CH76/1000000</f>
        <v>0.57969280184470273</v>
      </c>
      <c r="W40" s="2">
        <f>'Scope 3 Yearly'!W183*'Yearly Butadiene'!CI76/1000000</f>
        <v>0.50714051362788859</v>
      </c>
      <c r="X40" s="2">
        <f>'Scope 3 Yearly'!X183*'Yearly Butadiene'!CJ76/1000000</f>
        <v>0.45416302084812188</v>
      </c>
      <c r="Y40" s="2">
        <f>'Scope 3 Yearly'!Y183*'Yearly Butadiene'!CK76/1000000</f>
        <v>0.37054272856299292</v>
      </c>
      <c r="Z40" s="2">
        <f>'Scope 3 Yearly'!Z183*'Yearly Butadiene'!CL76/1000000</f>
        <v>0.31066554572390614</v>
      </c>
      <c r="AA40" s="2">
        <f>'Scope 3 Yearly'!AA183*'Yearly Butadiene'!CM76/1000000</f>
        <v>0.25933386586040819</v>
      </c>
      <c r="AB40" s="2">
        <f>'Scope 3 Yearly'!AB183*'Yearly Butadiene'!CN76/1000000</f>
        <v>0.21517863120276573</v>
      </c>
      <c r="AC40" s="2">
        <f>'Scope 3 Yearly'!AC183*'Yearly Butadiene'!CO76/1000000</f>
        <v>0.17715470820209347</v>
      </c>
      <c r="AD40" s="2">
        <f>'Scope 3 Yearly'!AD183*'Yearly Butadiene'!CP76/1000000</f>
        <v>0.14422927829920529</v>
      </c>
      <c r="AE40" s="2">
        <f>'Scope 3 Yearly'!AE183*'Yearly Butadiene'!CQ76/1000000</f>
        <v>0.11566669531386803</v>
      </c>
      <c r="AF40" s="2">
        <f>'Scope 3 Yearly'!AF183*'Yearly Butadiene'!CR76/1000000</f>
        <v>9.0744240122243913E-2</v>
      </c>
      <c r="AG40" s="2">
        <f>'Scope 3 Yearly'!AG183*'Yearly Butadiene'!CS76/1000000</f>
        <v>6.8924628909075955E-2</v>
      </c>
      <c r="AH40" s="2">
        <f>'Scope 3 Yearly'!AH183*'Yearly Butadiene'!CT76/1000000</f>
        <v>5.4047155184234447E-2</v>
      </c>
      <c r="AI40" s="2"/>
      <c r="AJ40" s="2">
        <f>'Scope 3 Yearly'!AJ183*'Yearly Butadiene'!FH76/1000000</f>
        <v>1.0434028838823834</v>
      </c>
      <c r="AK40" s="2">
        <f>'Scope 3 Yearly'!AK183*'Yearly Butadiene'!FI76/1000000</f>
        <v>1.0459826569168151</v>
      </c>
      <c r="AL40" s="2">
        <f>'Scope 3 Yearly'!AL183*'Yearly Butadiene'!FJ76/1000000</f>
        <v>1.0477023315908727</v>
      </c>
      <c r="AM40" s="2">
        <f>'Scope 3 Yearly'!AM183*'Yearly Butadiene'!FK76/1000000</f>
        <v>1.0485134392485855</v>
      </c>
      <c r="AN40" s="2">
        <f>'Scope 3 Yearly'!AN183*'Yearly Butadiene'!FL76/1000000</f>
        <v>1.0484951527338873</v>
      </c>
      <c r="AO40" s="2">
        <f>'Scope 3 Yearly'!AO183*'Yearly Butadiene'!FM76/1000000</f>
        <v>1.047644212632961</v>
      </c>
      <c r="AP40" s="2">
        <f>'Scope 3 Yearly'!AP183*'Yearly Butadiene'!FN76/1000000</f>
        <v>1.0454714335243585</v>
      </c>
      <c r="AQ40" s="2">
        <f>'Scope 3 Yearly'!AQ183*'Yearly Butadiene'!FO76/1000000</f>
        <v>1.0423638493066114</v>
      </c>
      <c r="AR40" s="2">
        <f>'Scope 3 Yearly'!AR183*'Yearly Butadiene'!FP76/1000000</f>
        <v>1.0381011395922322</v>
      </c>
      <c r="AS40" s="2">
        <f>'Scope 3 Yearly'!AS183*'Yearly Butadiene'!FQ76/1000000</f>
        <v>1.032243076283579</v>
      </c>
      <c r="AT40" s="2">
        <f>'Scope 3 Yearly'!AT183*'Yearly Butadiene'!FR76/1000000</f>
        <v>1.0248459405259196</v>
      </c>
      <c r="AU40" s="2">
        <f>'Scope 3 Yearly'!AU183*'Yearly Butadiene'!FS76/1000000</f>
        <v>1.0096418690026894</v>
      </c>
      <c r="AV40" s="2">
        <f>'Scope 3 Yearly'!AV183*'Yearly Butadiene'!FT76/1000000</f>
        <v>0.98958608241526047</v>
      </c>
      <c r="AW40" s="2">
        <f>'Scope 3 Yearly'!AW183*'Yearly Butadiene'!FU76/1000000</f>
        <v>0.96186086781215951</v>
      </c>
      <c r="AX40" s="2">
        <f>'Scope 3 Yearly'!AX183*'Yearly Butadiene'!FV76/1000000</f>
        <v>0.92362668108632406</v>
      </c>
      <c r="AY40" s="2">
        <f>'Scope 3 Yearly'!AY183*'Yearly Butadiene'!FW76/1000000</f>
        <v>0.87340815423641671</v>
      </c>
      <c r="AZ40" s="2">
        <f>'Scope 3 Yearly'!AZ183*'Yearly Butadiene'!FX76/1000000</f>
        <v>0.81084183386645847</v>
      </c>
      <c r="BA40" s="2">
        <f>'Scope 3 Yearly'!BA183*'Yearly Butadiene'!FY76/1000000</f>
        <v>0.73938936426481161</v>
      </c>
      <c r="BB40" s="2">
        <f>'Scope 3 Yearly'!BB183*'Yearly Butadiene'!FZ76/1000000</f>
        <v>0.66334830037823345</v>
      </c>
      <c r="BC40" s="2">
        <f>'Scope 3 Yearly'!BC183*'Yearly Butadiene'!GA76/1000000</f>
        <v>0.5871817223122715</v>
      </c>
      <c r="BD40" s="2">
        <f>'Scope 3 Yearly'!BD183*'Yearly Butadiene'!GB76/1000000</f>
        <v>0.53107121813664659</v>
      </c>
      <c r="BE40" s="2">
        <f>'Scope 3 Yearly'!BE183*'Yearly Butadiene'!GC76/1000000</f>
        <v>0.44331607605019607</v>
      </c>
      <c r="BF40" s="2">
        <f>'Scope 3 Yearly'!BF183*'Yearly Butadiene'!GD76/1000000</f>
        <v>0.37997504998573467</v>
      </c>
      <c r="BG40" s="2">
        <f>'Scope 3 Yearly'!BG183*'Yearly Butadiene'!GE76/1000000</f>
        <v>0.32485884417237493</v>
      </c>
      <c r="BH40" s="2">
        <f>'Scope 3 Yearly'!BH183*'Yearly Butadiene'!GF76/1000000</f>
        <v>0.2766729212998229</v>
      </c>
      <c r="BI40" s="2">
        <f>'Scope 3 Yearly'!BI183*'Yearly Butadiene'!GG76/1000000</f>
        <v>0.23442296985212552</v>
      </c>
      <c r="BJ40" s="2">
        <f>'Scope 3 Yearly'!BJ183*'Yearly Butadiene'!GH76/1000000</f>
        <v>0.19708379902108542</v>
      </c>
      <c r="BK40" s="2">
        <f>'Scope 3 Yearly'!BK183*'Yearly Butadiene'!GI76/1000000</f>
        <v>0.16388851071137533</v>
      </c>
      <c r="BL40" s="2">
        <f>'Scope 3 Yearly'!BL183*'Yearly Butadiene'!GJ76/1000000</f>
        <v>0.13406845618419877</v>
      </c>
      <c r="BM40" s="2">
        <f>'Scope 3 Yearly'!BM183*'Yearly Butadiene'!GK76/1000000</f>
        <v>0.10704410536102484</v>
      </c>
      <c r="BN40" s="2">
        <f>'Scope 3 Yearly'!BN183*'Yearly Butadiene'!GL76/1000000</f>
        <v>8.7692543006315668E-2</v>
      </c>
      <c r="BO40" s="2"/>
      <c r="BP40" s="2">
        <f>'Scope 3 Yearly'!BP183*'Yearly Butadiene'!BP4/1000000</f>
        <v>1.043395631821461</v>
      </c>
      <c r="BQ40" s="2">
        <f>'Scope 3 Yearly'!BQ183*'Yearly Butadiene'!BQ4/1000000</f>
        <v>1.0402581548541072</v>
      </c>
      <c r="BR40" s="2">
        <f>'Scope 3 Yearly'!BR183*'Yearly Butadiene'!BR4/1000000</f>
        <v>1.0370808166124945</v>
      </c>
      <c r="BS40" s="2">
        <f>'Scope 3 Yearly'!BS183*'Yearly Butadiene'!BS4/1000000</f>
        <v>1.0338629598741638</v>
      </c>
      <c r="BT40" s="2">
        <f>'Scope 3 Yearly'!BT183*'Yearly Butadiene'!BT4/1000000</f>
        <v>1.0306039155871893</v>
      </c>
      <c r="BU40" s="2">
        <f>'Scope 3 Yearly'!BU183*'Yearly Butadiene'!BU4/1000000</f>
        <v>1.0273030026674725</v>
      </c>
      <c r="BV40" s="2">
        <f>'Scope 3 Yearly'!BV183*'Yearly Butadiene'!BV4/1000000</f>
        <v>1.0234564165878697</v>
      </c>
      <c r="BW40" s="2">
        <f>'Scope 3 Yearly'!BW183*'Yearly Butadiene'!BW4/1000000</f>
        <v>1.0195706186972111</v>
      </c>
      <c r="BX40" s="2">
        <f>'Scope 3 Yearly'!BX183*'Yearly Butadiene'!BX4/1000000</f>
        <v>1.0156449504162055</v>
      </c>
      <c r="BY40" s="2">
        <f>'Scope 3 Yearly'!BY183*'Yearly Butadiene'!BY4/1000000</f>
        <v>1.0116787415107418</v>
      </c>
      <c r="BZ40" s="2">
        <f>'Scope 3 Yearly'!BZ183*'Yearly Butadiene'!BZ4/1000000</f>
        <v>1.0076713098970644</v>
      </c>
      <c r="CA40" s="2">
        <f>'Scope 3 Yearly'!CA183*'Yearly Butadiene'!CA4/1000000</f>
        <v>1.0026833659800969</v>
      </c>
      <c r="CB40" s="2">
        <f>'Scope 3 Yearly'!CB183*'Yearly Butadiene'!CB4/1000000</f>
        <v>0.99766238242310867</v>
      </c>
      <c r="CC40" s="2">
        <f>'Scope 3 Yearly'!CC183*'Yearly Butadiene'!CC4/1000000</f>
        <v>0.99260774223479242</v>
      </c>
      <c r="CD40" s="2">
        <f>'Scope 3 Yearly'!CD183*'Yearly Butadiene'!CD4/1000000</f>
        <v>0.98751881793701846</v>
      </c>
      <c r="CE40" s="2">
        <f>'Scope 3 Yearly'!CE183*'Yearly Butadiene'!CE4/1000000</f>
        <v>0.98239497139659826</v>
      </c>
      <c r="CF40" s="2">
        <f>'Scope 3 Yearly'!CF183*'Yearly Butadiene'!CF4/1000000</f>
        <v>0.97641078398954584</v>
      </c>
      <c r="CG40" s="2">
        <f>'Scope 3 Yearly'!CG183*'Yearly Butadiene'!CG4/1000000</f>
        <v>0.97040093654372295</v>
      </c>
      <c r="CH40" s="2">
        <f>'Scope 3 Yearly'!CH183*'Yearly Butadiene'!CH4/1000000</f>
        <v>0.9643648285010944</v>
      </c>
      <c r="CI40" s="2">
        <f>'Scope 3 Yearly'!CI183*'Yearly Butadiene'!CI4/1000000</f>
        <v>0.95830184972879029</v>
      </c>
      <c r="CJ40" s="2">
        <f>'Scope 3 Yearly'!CJ183*'Yearly Butadiene'!CJ4/1000000</f>
        <v>0.95221138036880992</v>
      </c>
      <c r="CK40" s="2">
        <f>'Scope 3 Yearly'!CK183*'Yearly Butadiene'!CK4/1000000</f>
        <v>0.94551571925912148</v>
      </c>
      <c r="CL40" s="2">
        <f>'Scope 3 Yearly'!CL183*'Yearly Butadiene'!CL4/1000000</f>
        <v>0.93880004036738884</v>
      </c>
      <c r="CM40" s="2">
        <f>'Scope 3 Yearly'!CM183*'Yearly Butadiene'!CM4/1000000</f>
        <v>0.93206372972796825</v>
      </c>
      <c r="CN40" s="2">
        <f>'Scope 3 Yearly'!CN183*'Yearly Butadiene'!CN4/1000000</f>
        <v>0.92530616425389134</v>
      </c>
      <c r="CO40" s="2">
        <f>'Scope 3 Yearly'!CO183*'Yearly Butadiene'!CO4/1000000</f>
        <v>0.91852671159307708</v>
      </c>
      <c r="CP40" s="2">
        <f>'Scope 3 Yearly'!CP183*'Yearly Butadiene'!CP4/1000000</f>
        <v>0.91143160341284279</v>
      </c>
      <c r="CQ40" s="2">
        <f>'Scope 3 Yearly'!CQ183*'Yearly Butadiene'!CQ4/1000000</f>
        <v>0.90431829894298221</v>
      </c>
      <c r="CR40" s="2">
        <f>'Scope 3 Yearly'!CR183*'Yearly Butadiene'!CR4/1000000</f>
        <v>0.89718615115977673</v>
      </c>
      <c r="CS40" s="2">
        <f>'Scope 3 Yearly'!CS183*'Yearly Butadiene'!CS4/1000000</f>
        <v>0.8900345038276799</v>
      </c>
      <c r="CT40" s="2">
        <f>'Scope 3 Yearly'!CT183*'Yearly Butadiene'!CT4/1000000</f>
        <v>0.88286269135185924</v>
      </c>
      <c r="CV40" s="2">
        <f>'Scope 3 Yearly'!CV183*'Yearly Butadiene'!BP4/1000000</f>
        <v>1.0434028838823834</v>
      </c>
      <c r="CW40" s="2">
        <f>'Scope 3 Yearly'!CW183*'Yearly Butadiene'!BQ4/1000000</f>
        <v>1.057440152683788</v>
      </c>
      <c r="CX40" s="2">
        <f>'Scope 3 Yearly'!CX183*'Yearly Butadiene'!BR4/1000000</f>
        <v>1.0711854830978864</v>
      </c>
      <c r="CY40" s="2">
        <f>'Scope 3 Yearly'!CY183*'Yearly Butadiene'!BS4/1000000</f>
        <v>1.0846298816259305</v>
      </c>
      <c r="CZ40" s="2">
        <f>'Scope 3 Yearly'!CZ183*'Yearly Butadiene'!BT4/1000000</f>
        <v>1.0977568031478138</v>
      </c>
      <c r="DA40" s="2">
        <f>'Scope 3 Yearly'!DA183*'Yearly Butadiene'!BU4/1000000</f>
        <v>1.1105328744126257</v>
      </c>
      <c r="DB40" s="2">
        <f>'Scope 3 Yearly'!DB183*'Yearly Butadiene'!BV4/1000000</f>
        <v>1.1223358852380814</v>
      </c>
      <c r="DC40" s="2">
        <f>'Scope 3 Yearly'!DC183*'Yearly Butadiene'!BW4/1000000</f>
        <v>1.1335624344761048</v>
      </c>
      <c r="DD40" s="2">
        <f>'Scope 3 Yearly'!DD183*'Yearly Butadiene'!BX4/1000000</f>
        <v>1.1439240173695564</v>
      </c>
      <c r="DE40" s="2">
        <f>'Scope 3 Yearly'!DE183*'Yearly Butadiene'!BY4/1000000</f>
        <v>1.152868319730264</v>
      </c>
      <c r="DF40" s="2">
        <f>'Scope 3 Yearly'!DF183*'Yearly Butadiene'!BZ4/1000000</f>
        <v>1.1594034557226307</v>
      </c>
      <c r="DG40" s="2">
        <f>'Scope 3 Yearly'!DG183*'Yearly Butadiene'!CA4/1000000</f>
        <v>1.1606308748533507</v>
      </c>
      <c r="DH40" s="2">
        <f>'Scope 3 Yearly'!DH183*'Yearly Butadiene'!CB4/1000000</f>
        <v>1.1551740560992623</v>
      </c>
      <c r="DI40" s="2">
        <f>'Scope 3 Yearly'!DI183*'Yearly Butadiene'!CC4/1000000</f>
        <v>1.1397319701832891</v>
      </c>
      <c r="DJ40" s="2">
        <f>'Scope 3 Yearly'!DJ183*'Yearly Butadiene'!CD4/1000000</f>
        <v>1.1108801679465725</v>
      </c>
      <c r="DK40" s="2">
        <f>'Scope 3 Yearly'!DK183*'Yearly Butadiene'!CE4/1000000</f>
        <v>1.0661434598542263</v>
      </c>
      <c r="DL40" s="2">
        <f>'Scope 3 Yearly'!DL183*'Yearly Butadiene'!CF4/1000000</f>
        <v>1.0044062540089544</v>
      </c>
      <c r="DM40" s="2">
        <f>'Scope 3 Yearly'!DM183*'Yearly Butadiene'!CG4/1000000</f>
        <v>0.92916850016132813</v>
      </c>
      <c r="DN40" s="2">
        <f>'Scope 3 Yearly'!DN183*'Yearly Butadiene'!CH4/1000000</f>
        <v>0.84536268334568632</v>
      </c>
      <c r="DO40" s="2">
        <f>'Scope 3 Yearly'!DO183*'Yearly Butadiene'!CI4/1000000</f>
        <v>0.75857436418515123</v>
      </c>
      <c r="DP40" s="2">
        <f>'Scope 3 Yearly'!DP183*'Yearly Butadiene'!CJ4/1000000</f>
        <v>0.67376964066613876</v>
      </c>
      <c r="DQ40" s="2">
        <f>'Scope 3 Yearly'!DQ183*'Yearly Butadiene'!CK4/1000000</f>
        <v>0.59455026324584892</v>
      </c>
      <c r="DR40" s="2">
        <f>'Scope 3 Yearly'!DR183*'Yearly Butadiene'!CL4/1000000</f>
        <v>0.52246413040280049</v>
      </c>
      <c r="DS40" s="2">
        <f>'Scope 3 Yearly'!DS183*'Yearly Butadiene'!CM4/1000000</f>
        <v>0.45781523565487142</v>
      </c>
      <c r="DT40" s="2">
        <f>'Scope 3 Yearly'!DT183*'Yearly Butadiene'!CN4/1000000</f>
        <v>0.40014747679894902</v>
      </c>
      <c r="DU40" s="2">
        <f>'Scope 3 Yearly'!DU183*'Yearly Butadiene'!CO4/1000000</f>
        <v>0.34859166810661502</v>
      </c>
      <c r="DV40" s="2">
        <f>'Scope 3 Yearly'!DV183*'Yearly Butadiene'!CP4/1000000</f>
        <v>0.3020811063380639</v>
      </c>
      <c r="DW40" s="2">
        <f>'Scope 3 Yearly'!DW183*'Yearly Butadiene'!CQ4/1000000</f>
        <v>0.25981964917295569</v>
      </c>
      <c r="DX40" s="2">
        <f>'Scope 3 Yearly'!DX183*'Yearly Butadiene'!CR4/1000000</f>
        <v>0.22093679194657104</v>
      </c>
      <c r="DY40" s="2">
        <f>'Scope 3 Yearly'!DY183*'Yearly Butadiene'!CS4/1000000</f>
        <v>0.18475020258829647</v>
      </c>
      <c r="DZ40" s="2">
        <f>'Scope 3 Yearly'!DZ183*'Yearly Butadiene'!CT4/1000000</f>
        <v>0.15074891421439182</v>
      </c>
    </row>
    <row r="41" spans="1:165" s="286" customFormat="1" ht="15.75" thickBot="1">
      <c r="A41" s="31" t="s">
        <v>3</v>
      </c>
      <c r="C41" s="287" t="s">
        <v>269</v>
      </c>
      <c r="D41" s="288">
        <f>SUM(D33:D40)</f>
        <v>30.259738910272585</v>
      </c>
      <c r="E41" s="288">
        <f t="shared" ref="E41:AH41" si="9">SUM(E33:E40)</f>
        <v>30.045946167295533</v>
      </c>
      <c r="F41" s="288">
        <f t="shared" si="9"/>
        <v>29.770411882489682</v>
      </c>
      <c r="G41" s="288">
        <f t="shared" si="9"/>
        <v>29.470563501851789</v>
      </c>
      <c r="H41" s="288">
        <f t="shared" si="9"/>
        <v>29.150099807537021</v>
      </c>
      <c r="I41" s="288">
        <f t="shared" si="9"/>
        <v>28.79911296440557</v>
      </c>
      <c r="J41" s="288">
        <f t="shared" si="9"/>
        <v>28.419704060688264</v>
      </c>
      <c r="K41" s="288">
        <f t="shared" si="9"/>
        <v>28.014382220221812</v>
      </c>
      <c r="L41" s="288">
        <f t="shared" si="9"/>
        <v>27.575319978631907</v>
      </c>
      <c r="M41" s="288">
        <f t="shared" si="9"/>
        <v>27.088167641098568</v>
      </c>
      <c r="N41" s="288">
        <f t="shared" si="9"/>
        <v>26.529742614925361</v>
      </c>
      <c r="O41" s="288">
        <f t="shared" si="9"/>
        <v>25.598976098377793</v>
      </c>
      <c r="P41" s="288">
        <f t="shared" si="9"/>
        <v>24.660156008246314</v>
      </c>
      <c r="Q41" s="288">
        <f t="shared" si="9"/>
        <v>23.506715106309375</v>
      </c>
      <c r="R41" s="288">
        <f t="shared" si="9"/>
        <v>22.098664239638868</v>
      </c>
      <c r="S41" s="288">
        <f t="shared" si="9"/>
        <v>20.426016826772383</v>
      </c>
      <c r="T41" s="288">
        <f t="shared" si="9"/>
        <v>18.514738015853322</v>
      </c>
      <c r="U41" s="288">
        <f t="shared" si="9"/>
        <v>16.472493067157284</v>
      </c>
      <c r="V41" s="288">
        <f t="shared" si="9"/>
        <v>14.418214636875502</v>
      </c>
      <c r="W41" s="288">
        <f t="shared" si="9"/>
        <v>12.460301370405025</v>
      </c>
      <c r="X41" s="288">
        <f t="shared" si="9"/>
        <v>10.691476278617779</v>
      </c>
      <c r="Y41" s="288">
        <f t="shared" si="9"/>
        <v>9.0052984413286215</v>
      </c>
      <c r="Z41" s="288">
        <f t="shared" si="9"/>
        <v>7.5759931128828688</v>
      </c>
      <c r="AA41" s="288">
        <f t="shared" si="9"/>
        <v>6.3669165363017566</v>
      </c>
      <c r="AB41" s="288">
        <f t="shared" si="9"/>
        <v>5.3434686295635023</v>
      </c>
      <c r="AC41" s="288">
        <f t="shared" si="9"/>
        <v>4.4741179013276184</v>
      </c>
      <c r="AD41" s="288">
        <f t="shared" si="9"/>
        <v>3.7282160244161653</v>
      </c>
      <c r="AE41" s="288">
        <f t="shared" si="9"/>
        <v>3.08076910627722</v>
      </c>
      <c r="AF41" s="288">
        <f t="shared" si="9"/>
        <v>2.5120506711460244</v>
      </c>
      <c r="AG41" s="288">
        <f t="shared" si="9"/>
        <v>2.00914101683817</v>
      </c>
      <c r="AH41" s="288">
        <f t="shared" si="9"/>
        <v>1.560570347879713</v>
      </c>
      <c r="AI41" s="288"/>
      <c r="AJ41" s="288">
        <f t="shared" ref="AJ41:BN41" si="10">SUM(AJ33:AJ40)</f>
        <v>23.318032951620474</v>
      </c>
      <c r="AK41" s="288">
        <f t="shared" si="10"/>
        <v>23.220112074959868</v>
      </c>
      <c r="AL41" s="288">
        <f t="shared" si="10"/>
        <v>23.107759611319455</v>
      </c>
      <c r="AM41" s="288">
        <f t="shared" si="10"/>
        <v>22.979065505018728</v>
      </c>
      <c r="AN41" s="288">
        <f t="shared" si="10"/>
        <v>22.837049405952321</v>
      </c>
      <c r="AO41" s="288">
        <f t="shared" si="10"/>
        <v>22.67152950390312</v>
      </c>
      <c r="AP41" s="288">
        <f t="shared" si="10"/>
        <v>22.494770704191389</v>
      </c>
      <c r="AQ41" s="288">
        <f t="shared" si="10"/>
        <v>22.301557717506554</v>
      </c>
      <c r="AR41" s="288">
        <f t="shared" si="10"/>
        <v>22.086206556969838</v>
      </c>
      <c r="AS41" s="288">
        <f t="shared" si="10"/>
        <v>21.838137459492902</v>
      </c>
      <c r="AT41" s="288">
        <f t="shared" si="10"/>
        <v>21.540086939594978</v>
      </c>
      <c r="AU41" s="288">
        <f t="shared" si="10"/>
        <v>20.960708137749318</v>
      </c>
      <c r="AV41" s="288">
        <f t="shared" si="10"/>
        <v>20.399693667383286</v>
      </c>
      <c r="AW41" s="288">
        <f t="shared" si="10"/>
        <v>19.67311820185304</v>
      </c>
      <c r="AX41" s="288">
        <f t="shared" si="10"/>
        <v>18.735508190513301</v>
      </c>
      <c r="AY41" s="288">
        <f t="shared" si="10"/>
        <v>17.565839062297741</v>
      </c>
      <c r="AZ41" s="288">
        <f t="shared" si="10"/>
        <v>16.169776907815503</v>
      </c>
      <c r="BA41" s="288">
        <f t="shared" si="10"/>
        <v>14.623113497102119</v>
      </c>
      <c r="BB41" s="288">
        <f t="shared" si="10"/>
        <v>13.017461882434047</v>
      </c>
      <c r="BC41" s="288">
        <f t="shared" si="10"/>
        <v>11.442979653010285</v>
      </c>
      <c r="BD41" s="288">
        <f t="shared" si="10"/>
        <v>9.9872129637271048</v>
      </c>
      <c r="BE41" s="288">
        <f t="shared" si="10"/>
        <v>8.5806466995817061</v>
      </c>
      <c r="BF41" s="288">
        <f t="shared" si="10"/>
        <v>7.3619232020455723</v>
      </c>
      <c r="BG41" s="288">
        <f t="shared" si="10"/>
        <v>6.3073361581209069</v>
      </c>
      <c r="BH41" s="288">
        <f t="shared" si="10"/>
        <v>5.3945519692528459</v>
      </c>
      <c r="BI41" s="288">
        <f t="shared" si="10"/>
        <v>4.600579367296878</v>
      </c>
      <c r="BJ41" s="288">
        <f t="shared" si="10"/>
        <v>3.9034598602001847</v>
      </c>
      <c r="BK41" s="288">
        <f t="shared" si="10"/>
        <v>3.2859236222692658</v>
      </c>
      <c r="BL41" s="288">
        <f t="shared" si="10"/>
        <v>2.7319259607213331</v>
      </c>
      <c r="BM41" s="288">
        <f t="shared" si="10"/>
        <v>2.2295803438572102</v>
      </c>
      <c r="BN41" s="288">
        <f t="shared" si="10"/>
        <v>1.7757388991401148</v>
      </c>
      <c r="BO41" s="288"/>
      <c r="BP41" s="288">
        <f t="shared" ref="BP41:CT41" si="11">SUM(BP33:BP40)</f>
        <v>30.26001190957448</v>
      </c>
      <c r="BQ41" s="288">
        <f t="shared" si="11"/>
        <v>30.196928615551755</v>
      </c>
      <c r="BR41" s="288">
        <f t="shared" si="11"/>
        <v>30.132571571963751</v>
      </c>
      <c r="BS41" s="288">
        <f t="shared" si="11"/>
        <v>30.066917647260297</v>
      </c>
      <c r="BT41" s="288">
        <f t="shared" si="11"/>
        <v>29.99994327662537</v>
      </c>
      <c r="BU41" s="288">
        <f t="shared" si="11"/>
        <v>29.922141351267214</v>
      </c>
      <c r="BV41" s="288">
        <f t="shared" si="11"/>
        <v>29.838329581749761</v>
      </c>
      <c r="BW41" s="288">
        <f t="shared" si="11"/>
        <v>29.753236497058939</v>
      </c>
      <c r="BX41" s="288">
        <f t="shared" si="11"/>
        <v>29.666838437208963</v>
      </c>
      <c r="BY41" s="288">
        <f t="shared" si="11"/>
        <v>29.57911130355129</v>
      </c>
      <c r="BZ41" s="288">
        <f t="shared" si="11"/>
        <v>29.490030550886527</v>
      </c>
      <c r="CA41" s="288">
        <f t="shared" si="11"/>
        <v>29.377954353110397</v>
      </c>
      <c r="CB41" s="288">
        <f t="shared" si="11"/>
        <v>29.264673875994934</v>
      </c>
      <c r="CC41" s="288">
        <f t="shared" si="11"/>
        <v>29.150165670323624</v>
      </c>
      <c r="CD41" s="288">
        <f t="shared" si="11"/>
        <v>29.034405864734733</v>
      </c>
      <c r="CE41" s="288">
        <f t="shared" si="11"/>
        <v>28.917370158328684</v>
      </c>
      <c r="CF41" s="288">
        <f t="shared" si="11"/>
        <v>28.779747472310572</v>
      </c>
      <c r="CG41" s="288">
        <f t="shared" si="11"/>
        <v>28.641030427842601</v>
      </c>
      <c r="CH41" s="288">
        <f t="shared" si="11"/>
        <v>28.501195191684008</v>
      </c>
      <c r="CI41" s="288">
        <f t="shared" si="11"/>
        <v>28.360217517565815</v>
      </c>
      <c r="CJ41" s="288">
        <f t="shared" si="11"/>
        <v>28.218072739054318</v>
      </c>
      <c r="CK41" s="288">
        <f t="shared" si="11"/>
        <v>28.061199618770232</v>
      </c>
      <c r="CL41" s="288">
        <f t="shared" si="11"/>
        <v>27.903305073458615</v>
      </c>
      <c r="CM41" s="288">
        <f t="shared" si="11"/>
        <v>27.744364082038558</v>
      </c>
      <c r="CN41" s="288">
        <f t="shared" si="11"/>
        <v>27.58435120576604</v>
      </c>
      <c r="CO41" s="288">
        <f t="shared" si="11"/>
        <v>27.423240581011587</v>
      </c>
      <c r="CP41" s="288">
        <f t="shared" si="11"/>
        <v>27.254179409657294</v>
      </c>
      <c r="CQ41" s="288">
        <f t="shared" si="11"/>
        <v>27.084083698776535</v>
      </c>
      <c r="CR41" s="288">
        <f t="shared" si="11"/>
        <v>26.912926592276094</v>
      </c>
      <c r="CS41" s="288">
        <f t="shared" si="11"/>
        <v>26.740680794381625</v>
      </c>
      <c r="CT41" s="288">
        <f t="shared" si="11"/>
        <v>26.567318561971483</v>
      </c>
      <c r="CV41" s="288">
        <f t="shared" ref="CV41:DZ41" si="12">SUM(CV33:CV40)</f>
        <v>30.259764689315979</v>
      </c>
      <c r="CW41" s="288">
        <f t="shared" si="12"/>
        <v>30.594228183382757</v>
      </c>
      <c r="CX41" s="288">
        <f t="shared" si="12"/>
        <v>30.921534668507476</v>
      </c>
      <c r="CY41" s="288">
        <f t="shared" si="12"/>
        <v>31.241159376924124</v>
      </c>
      <c r="CZ41" s="288">
        <f t="shared" si="12"/>
        <v>31.552158676114043</v>
      </c>
      <c r="DA41" s="288">
        <f t="shared" si="12"/>
        <v>31.842805855036904</v>
      </c>
      <c r="DB41" s="288">
        <f t="shared" si="12"/>
        <v>32.114292327640413</v>
      </c>
      <c r="DC41" s="288">
        <f t="shared" si="12"/>
        <v>32.365314257893552</v>
      </c>
      <c r="DD41" s="288">
        <f t="shared" si="12"/>
        <v>32.583931412280606</v>
      </c>
      <c r="DE41" s="288">
        <f t="shared" si="12"/>
        <v>32.748800539635504</v>
      </c>
      <c r="DF41" s="288">
        <f t="shared" si="12"/>
        <v>32.823895562491124</v>
      </c>
      <c r="DG41" s="288">
        <f t="shared" si="12"/>
        <v>32.723994157679385</v>
      </c>
      <c r="DH41" s="288">
        <f t="shared" si="12"/>
        <v>32.394222123820953</v>
      </c>
      <c r="DI41" s="288">
        <f t="shared" si="12"/>
        <v>31.735710169411593</v>
      </c>
      <c r="DJ41" s="288">
        <f t="shared" si="12"/>
        <v>30.655571251575733</v>
      </c>
      <c r="DK41" s="288">
        <f t="shared" si="12"/>
        <v>29.101227912766308</v>
      </c>
      <c r="DL41" s="288">
        <f t="shared" si="12"/>
        <v>27.076921021397837</v>
      </c>
      <c r="DM41" s="288">
        <f t="shared" si="12"/>
        <v>24.710534468681718</v>
      </c>
      <c r="DN41" s="288">
        <f t="shared" si="12"/>
        <v>22.170915126746898</v>
      </c>
      <c r="DO41" s="288">
        <f t="shared" si="12"/>
        <v>19.632156171649811</v>
      </c>
      <c r="DP41" s="288">
        <f t="shared" si="12"/>
        <v>17.235846469612135</v>
      </c>
      <c r="DQ41" s="288">
        <f t="shared" si="12"/>
        <v>15.076147587193683</v>
      </c>
      <c r="DR41" s="288">
        <f t="shared" si="12"/>
        <v>13.177937567262966</v>
      </c>
      <c r="DS41" s="288">
        <f t="shared" si="12"/>
        <v>11.533300493783898</v>
      </c>
      <c r="DT41" s="288">
        <f t="shared" si="12"/>
        <v>10.114736027696893</v>
      </c>
      <c r="DU41" s="288">
        <f t="shared" si="12"/>
        <v>8.8861312528965168</v>
      </c>
      <c r="DV41" s="288">
        <f t="shared" si="12"/>
        <v>7.8096215160835492</v>
      </c>
      <c r="DW41" s="288">
        <f t="shared" si="12"/>
        <v>6.8557180258750563</v>
      </c>
      <c r="DX41" s="288">
        <f t="shared" si="12"/>
        <v>5.9959284122390244</v>
      </c>
      <c r="DY41" s="288">
        <f t="shared" si="12"/>
        <v>5.2084283297928406</v>
      </c>
      <c r="DZ41" s="288">
        <f t="shared" si="12"/>
        <v>4.4772288836325389</v>
      </c>
      <c r="EK41" s="289"/>
      <c r="EL41" s="289"/>
      <c r="EM41" s="289"/>
      <c r="EN41" s="289"/>
      <c r="EO41" s="289"/>
      <c r="EP41" s="289"/>
      <c r="EQ41" s="289"/>
      <c r="ER41" s="289"/>
      <c r="ES41" s="289"/>
      <c r="ET41" s="289"/>
      <c r="EU41" s="289"/>
      <c r="EV41" s="289"/>
      <c r="EW41" s="289"/>
      <c r="EX41" s="289"/>
      <c r="EY41" s="289"/>
      <c r="EZ41" s="289"/>
      <c r="FA41" s="289"/>
      <c r="FB41" s="289"/>
      <c r="FC41" s="289"/>
      <c r="FD41" s="289"/>
      <c r="FE41" s="289"/>
      <c r="FF41" s="289"/>
      <c r="FG41" s="289"/>
      <c r="FH41" s="289"/>
      <c r="FI41" s="289"/>
    </row>
  </sheetData>
  <mergeCells count="4">
    <mergeCell ref="D1:AH1"/>
    <mergeCell ref="AJ1:BN1"/>
    <mergeCell ref="BP1:CT1"/>
    <mergeCell ref="CV1:DZ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919A-58B5-4709-AFAF-2C9F5343F9EB}">
  <sheetPr>
    <tabColor rgb="FFFFFF00"/>
  </sheetPr>
  <dimension ref="A1:FI213"/>
  <sheetViews>
    <sheetView zoomScale="70" zoomScaleNormal="70" workbookViewId="0">
      <pane ySplit="1" topLeftCell="A16" activePane="bottomLeft" state="frozen"/>
      <selection activeCell="CJ13" sqref="CJ13"/>
      <selection pane="bottomLeft" activeCell="C8" sqref="C8"/>
    </sheetView>
  </sheetViews>
  <sheetFormatPr defaultRowHeight="15" outlineLevelCol="1"/>
  <cols>
    <col min="1" max="1" width="31.42578125" customWidth="1"/>
    <col min="2" max="2" width="12.28515625" customWidth="1"/>
    <col min="3" max="3" width="17.28515625" customWidth="1"/>
    <col min="4" max="4" width="6.5703125" customWidth="1"/>
    <col min="5" max="13" width="8.7109375" hidden="1" customWidth="1" outlineLevel="1"/>
    <col min="14" max="14" width="8.7109375" customWidth="1" collapsed="1"/>
    <col min="15" max="23" width="8.7109375" hidden="1" customWidth="1" outlineLevel="1"/>
    <col min="24" max="24" width="8.7109375" customWidth="1" collapsed="1"/>
    <col min="25" max="33" width="8.7109375" hidden="1" customWidth="1" outlineLevel="1"/>
    <col min="34" max="34" width="8.7109375" collapsed="1"/>
    <col min="36" max="36" width="11.5703125" bestFit="1" customWidth="1"/>
    <col min="37" max="45" width="0" hidden="1" customWidth="1" outlineLevel="1"/>
    <col min="46" max="46" width="8.7109375" collapsed="1"/>
    <col min="47" max="55" width="0" hidden="1" customWidth="1" outlineLevel="1"/>
    <col min="56" max="56" width="8.7109375" collapsed="1"/>
    <col min="57" max="65" width="0" hidden="1" customWidth="1" outlineLevel="1"/>
    <col min="66" max="66" width="8.7109375" collapsed="1"/>
    <col min="67" max="67" width="11.5703125" customWidth="1"/>
    <col min="68" max="68" width="9.28515625" bestFit="1" customWidth="1"/>
    <col min="69" max="77" width="8.7109375" hidden="1" customWidth="1" outlineLevel="1"/>
    <col min="78" max="78" width="8.7109375" collapsed="1"/>
    <col min="79" max="87" width="0" hidden="1" customWidth="1" outlineLevel="1"/>
    <col min="88" max="88" width="8.7109375" collapsed="1"/>
    <col min="89" max="97" width="8.7109375" hidden="1" customWidth="1" outlineLevel="1"/>
    <col min="98" max="98" width="8.7109375" collapsed="1"/>
    <col min="101" max="109" width="8.7109375" hidden="1" customWidth="1" outlineLevel="1"/>
    <col min="110" max="110" width="8.7109375" collapsed="1"/>
    <col min="111" max="119" width="0" hidden="1" customWidth="1" outlineLevel="1"/>
    <col min="120" max="120" width="8.7109375" collapsed="1"/>
    <col min="121" max="129" width="8.7109375" hidden="1" customWidth="1" outlineLevel="1"/>
    <col min="130" max="130" width="8.7109375" collapsed="1"/>
    <col min="135" max="135" width="36.5703125" customWidth="1"/>
    <col min="141" max="165" width="8.7109375" style="117"/>
  </cols>
  <sheetData>
    <row r="1" spans="1:165">
      <c r="A1" s="1"/>
      <c r="B1" s="1"/>
      <c r="D1" s="372" t="s">
        <v>257</v>
      </c>
      <c r="E1" s="372"/>
      <c r="F1" s="372"/>
      <c r="G1" s="372"/>
      <c r="H1" s="372"/>
      <c r="I1" s="372"/>
      <c r="J1" s="372"/>
      <c r="K1" s="372"/>
      <c r="L1" s="372"/>
      <c r="M1" s="372"/>
      <c r="N1" s="372"/>
      <c r="O1" s="372"/>
      <c r="P1" s="372"/>
      <c r="Q1" s="372"/>
      <c r="R1" s="372"/>
      <c r="S1" s="372"/>
      <c r="T1" s="372"/>
      <c r="U1" s="372"/>
      <c r="V1" s="372"/>
      <c r="W1" s="372"/>
      <c r="X1" s="372"/>
      <c r="Y1" s="372"/>
      <c r="Z1" s="372"/>
      <c r="AA1" s="372"/>
      <c r="AB1" s="372"/>
      <c r="AC1" s="372"/>
      <c r="AD1" s="372"/>
      <c r="AE1" s="372"/>
      <c r="AF1" s="372"/>
      <c r="AG1" s="372"/>
      <c r="AH1" s="372"/>
      <c r="AJ1" s="372" t="s">
        <v>258</v>
      </c>
      <c r="AK1" s="372"/>
      <c r="AL1" s="372"/>
      <c r="AM1" s="372"/>
      <c r="AN1" s="372"/>
      <c r="AO1" s="372"/>
      <c r="AP1" s="372"/>
      <c r="AQ1" s="372"/>
      <c r="AR1" s="372"/>
      <c r="AS1" s="372"/>
      <c r="AT1" s="372"/>
      <c r="AU1" s="372"/>
      <c r="AV1" s="372"/>
      <c r="AW1" s="372"/>
      <c r="AX1" s="372"/>
      <c r="AY1" s="372"/>
      <c r="AZ1" s="372"/>
      <c r="BA1" s="372"/>
      <c r="BB1" s="372"/>
      <c r="BC1" s="372"/>
      <c r="BD1" s="372"/>
      <c r="BE1" s="372"/>
      <c r="BF1" s="372"/>
      <c r="BG1" s="372"/>
      <c r="BH1" s="372"/>
      <c r="BI1" s="372"/>
      <c r="BJ1" s="372"/>
      <c r="BK1" s="372"/>
      <c r="BL1" s="372"/>
      <c r="BM1" s="372"/>
      <c r="BN1" s="372"/>
      <c r="BP1" s="372" t="s">
        <v>259</v>
      </c>
      <c r="BQ1" s="372"/>
      <c r="BR1" s="372"/>
      <c r="BS1" s="372"/>
      <c r="BT1" s="372"/>
      <c r="BU1" s="372"/>
      <c r="BV1" s="372"/>
      <c r="BW1" s="372"/>
      <c r="BX1" s="372"/>
      <c r="BY1" s="372"/>
      <c r="BZ1" s="372"/>
      <c r="CA1" s="372"/>
      <c r="CB1" s="372"/>
      <c r="CC1" s="372"/>
      <c r="CD1" s="372"/>
      <c r="CE1" s="372"/>
      <c r="CF1" s="372"/>
      <c r="CG1" s="372"/>
      <c r="CH1" s="372"/>
      <c r="CI1" s="372"/>
      <c r="CJ1" s="372"/>
      <c r="CK1" s="372"/>
      <c r="CL1" s="372"/>
      <c r="CM1" s="372"/>
      <c r="CN1" s="372"/>
      <c r="CO1" s="372"/>
      <c r="CP1" s="372"/>
      <c r="CQ1" s="372"/>
      <c r="CR1" s="372"/>
      <c r="CS1" s="372"/>
      <c r="CT1" s="372"/>
      <c r="CV1" s="372" t="s">
        <v>260</v>
      </c>
      <c r="CW1" s="372"/>
      <c r="CX1" s="372"/>
      <c r="CY1" s="372"/>
      <c r="CZ1" s="372"/>
      <c r="DA1" s="372"/>
      <c r="DB1" s="372"/>
      <c r="DC1" s="372"/>
      <c r="DD1" s="372"/>
      <c r="DE1" s="372"/>
      <c r="DF1" s="372"/>
      <c r="DG1" s="372"/>
      <c r="DH1" s="372"/>
      <c r="DI1" s="372"/>
      <c r="DJ1" s="372"/>
      <c r="DK1" s="372"/>
      <c r="DL1" s="372"/>
      <c r="DM1" s="372"/>
      <c r="DN1" s="372"/>
      <c r="DO1" s="372"/>
      <c r="DP1" s="372"/>
      <c r="DQ1" s="372"/>
      <c r="DR1" s="372"/>
      <c r="DS1" s="372"/>
      <c r="DT1" s="372"/>
      <c r="DU1" s="372"/>
      <c r="DV1" s="372"/>
      <c r="DW1" s="372"/>
      <c r="DX1" s="372"/>
      <c r="DY1" s="372"/>
      <c r="DZ1" s="372"/>
      <c r="EE1" t="s">
        <v>261</v>
      </c>
      <c r="EF1" t="s">
        <v>262</v>
      </c>
      <c r="EG1" t="s">
        <v>263</v>
      </c>
      <c r="EH1" t="s">
        <v>264</v>
      </c>
      <c r="EK1" s="117">
        <v>2.665</v>
      </c>
      <c r="EL1" s="117">
        <v>2.665</v>
      </c>
      <c r="EM1" s="117">
        <v>2.665</v>
      </c>
      <c r="EN1" s="117">
        <v>2.665</v>
      </c>
      <c r="EO1" s="117">
        <v>2.665</v>
      </c>
      <c r="EP1" s="117">
        <v>2.665</v>
      </c>
      <c r="EQ1" s="117">
        <v>2.665</v>
      </c>
      <c r="ER1" s="117">
        <v>2.665</v>
      </c>
      <c r="ES1" s="117">
        <v>2.665</v>
      </c>
      <c r="ET1" s="117">
        <v>2.665</v>
      </c>
      <c r="EU1" s="117">
        <v>2.665</v>
      </c>
      <c r="EV1" s="117">
        <v>2.665</v>
      </c>
      <c r="EW1" s="117">
        <v>2.665</v>
      </c>
      <c r="EX1" s="117">
        <v>2.665</v>
      </c>
      <c r="EY1" s="117">
        <v>2.665</v>
      </c>
      <c r="EZ1" s="117">
        <v>2.665</v>
      </c>
      <c r="FA1" s="117">
        <v>2.665</v>
      </c>
      <c r="FB1" s="117">
        <v>2.665</v>
      </c>
      <c r="FC1" s="117">
        <v>2.665</v>
      </c>
      <c r="FD1" s="117">
        <v>2.665</v>
      </c>
      <c r="FE1" s="117">
        <v>2.665</v>
      </c>
      <c r="FF1" s="117">
        <v>2.665</v>
      </c>
      <c r="FG1" s="117">
        <v>2.665</v>
      </c>
      <c r="FH1" s="117">
        <v>2.665</v>
      </c>
      <c r="FI1" s="117">
        <v>2.665</v>
      </c>
    </row>
    <row r="2" spans="1:165" s="4" customFormat="1">
      <c r="A2" s="3" t="s">
        <v>272</v>
      </c>
      <c r="B2" s="3"/>
      <c r="C2" s="3"/>
      <c r="EE2" s="4" t="s">
        <v>273</v>
      </c>
      <c r="EF2" s="4" t="s">
        <v>274</v>
      </c>
      <c r="EG2" s="4" t="s">
        <v>263</v>
      </c>
      <c r="EK2" s="290">
        <v>1.3140000000000001</v>
      </c>
      <c r="EL2" s="290">
        <v>1.3140000000000001</v>
      </c>
      <c r="EM2" s="290">
        <v>1.3140000000000001</v>
      </c>
      <c r="EN2" s="290">
        <v>1.3140000000000001</v>
      </c>
      <c r="EO2" s="290">
        <v>1.3140000000000001</v>
      </c>
      <c r="EP2" s="290">
        <v>1.3140000000000001</v>
      </c>
      <c r="EQ2" s="290">
        <v>1.3140000000000001</v>
      </c>
      <c r="ER2" s="290">
        <v>1.3140000000000001</v>
      </c>
      <c r="ES2" s="290">
        <v>1.3140000000000001</v>
      </c>
      <c r="ET2" s="290">
        <v>1.3140000000000001</v>
      </c>
      <c r="EU2" s="290">
        <v>1.3140000000000001</v>
      </c>
      <c r="EV2" s="290">
        <v>1.3140000000000001</v>
      </c>
      <c r="EW2" s="290">
        <v>1.3140000000000001</v>
      </c>
      <c r="EX2" s="290">
        <v>1.3140000000000001</v>
      </c>
      <c r="EY2" s="290">
        <v>1.3140000000000001</v>
      </c>
      <c r="EZ2" s="290">
        <v>1.3140000000000001</v>
      </c>
      <c r="FA2" s="290">
        <v>1.3140000000000001</v>
      </c>
      <c r="FB2" s="290">
        <v>1.3140000000000001</v>
      </c>
      <c r="FC2" s="290">
        <v>1.3140000000000001</v>
      </c>
      <c r="FD2" s="290">
        <v>1.3140000000000001</v>
      </c>
      <c r="FE2" s="290">
        <v>1.3140000000000001</v>
      </c>
      <c r="FF2" s="290">
        <v>1.3140000000000001</v>
      </c>
      <c r="FG2" s="290">
        <v>1.3140000000000001</v>
      </c>
      <c r="FH2" s="290">
        <v>1.3140000000000001</v>
      </c>
      <c r="FI2" s="290">
        <v>1.3140000000000001</v>
      </c>
    </row>
    <row r="3" spans="1:165" s="1" customForma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CC3" si="5">BQ3+1</f>
        <v>2022</v>
      </c>
      <c r="BS3" s="1">
        <f t="shared" si="5"/>
        <v>2023</v>
      </c>
      <c r="BT3" s="1">
        <f t="shared" si="5"/>
        <v>2024</v>
      </c>
      <c r="BU3" s="1">
        <f t="shared" si="5"/>
        <v>2025</v>
      </c>
      <c r="BV3" s="1">
        <f t="shared" si="5"/>
        <v>2026</v>
      </c>
      <c r="BW3" s="1">
        <f t="shared" si="5"/>
        <v>2027</v>
      </c>
      <c r="BX3" s="1">
        <f t="shared" si="5"/>
        <v>2028</v>
      </c>
      <c r="BY3" s="1">
        <f t="shared" si="5"/>
        <v>2029</v>
      </c>
      <c r="BZ3" s="1">
        <f t="shared" si="5"/>
        <v>2030</v>
      </c>
      <c r="CA3" s="1">
        <f t="shared" si="5"/>
        <v>2031</v>
      </c>
      <c r="CB3" s="1">
        <f t="shared" si="5"/>
        <v>2032</v>
      </c>
      <c r="CC3" s="1">
        <f t="shared" si="5"/>
        <v>2033</v>
      </c>
      <c r="CD3" s="1">
        <f>CC3+1</f>
        <v>2034</v>
      </c>
      <c r="CE3" s="1">
        <f t="shared" ref="CE3:CN3" si="6">CD3+1</f>
        <v>2035</v>
      </c>
      <c r="CF3" s="1">
        <f t="shared" si="6"/>
        <v>2036</v>
      </c>
      <c r="CG3" s="1">
        <f t="shared" si="6"/>
        <v>2037</v>
      </c>
      <c r="CH3" s="1">
        <f t="shared" si="6"/>
        <v>2038</v>
      </c>
      <c r="CI3" s="1">
        <f t="shared" si="6"/>
        <v>2039</v>
      </c>
      <c r="CJ3" s="1">
        <f t="shared" si="6"/>
        <v>2040</v>
      </c>
      <c r="CK3" s="1">
        <f t="shared" si="6"/>
        <v>2041</v>
      </c>
      <c r="CL3" s="1">
        <f t="shared" si="6"/>
        <v>2042</v>
      </c>
      <c r="CM3" s="1">
        <f t="shared" si="6"/>
        <v>2043</v>
      </c>
      <c r="CN3" s="1">
        <f t="shared" si="6"/>
        <v>2044</v>
      </c>
      <c r="CO3" s="1">
        <f>CN3+1</f>
        <v>2045</v>
      </c>
      <c r="CP3" s="1">
        <f t="shared" ref="CP3:CR3" si="7">CO3+1</f>
        <v>2046</v>
      </c>
      <c r="CQ3" s="1">
        <f t="shared" si="7"/>
        <v>2047</v>
      </c>
      <c r="CR3" s="1">
        <f t="shared" si="7"/>
        <v>2048</v>
      </c>
      <c r="CS3" s="1">
        <f>CR3+1</f>
        <v>2049</v>
      </c>
      <c r="CT3" s="1">
        <f t="shared" ref="CT3" si="8">CS3+1</f>
        <v>2050</v>
      </c>
      <c r="CV3" s="1">
        <v>2020</v>
      </c>
      <c r="CW3" s="1">
        <f>CV3+1</f>
        <v>2021</v>
      </c>
      <c r="CX3" s="1">
        <f t="shared" ref="CX3:DI3" si="9">CW3+1</f>
        <v>2022</v>
      </c>
      <c r="CY3" s="1">
        <f t="shared" si="9"/>
        <v>2023</v>
      </c>
      <c r="CZ3" s="1">
        <f t="shared" si="9"/>
        <v>2024</v>
      </c>
      <c r="DA3" s="1">
        <f t="shared" si="9"/>
        <v>2025</v>
      </c>
      <c r="DB3" s="1">
        <f t="shared" si="9"/>
        <v>2026</v>
      </c>
      <c r="DC3" s="1">
        <f t="shared" si="9"/>
        <v>2027</v>
      </c>
      <c r="DD3" s="1">
        <f t="shared" si="9"/>
        <v>2028</v>
      </c>
      <c r="DE3" s="1">
        <f t="shared" si="9"/>
        <v>2029</v>
      </c>
      <c r="DF3" s="1">
        <f t="shared" si="9"/>
        <v>2030</v>
      </c>
      <c r="DG3" s="1">
        <f t="shared" si="9"/>
        <v>2031</v>
      </c>
      <c r="DH3" s="1">
        <f t="shared" si="9"/>
        <v>2032</v>
      </c>
      <c r="DI3" s="1">
        <f t="shared" si="9"/>
        <v>2033</v>
      </c>
      <c r="DJ3" s="1">
        <f>DI3+1</f>
        <v>2034</v>
      </c>
      <c r="DK3" s="1">
        <f t="shared" ref="DK3:DT3" si="10">DJ3+1</f>
        <v>2035</v>
      </c>
      <c r="DL3" s="1">
        <f t="shared" si="10"/>
        <v>2036</v>
      </c>
      <c r="DM3" s="1">
        <f t="shared" si="10"/>
        <v>2037</v>
      </c>
      <c r="DN3" s="1">
        <f t="shared" si="10"/>
        <v>2038</v>
      </c>
      <c r="DO3" s="1">
        <f t="shared" si="10"/>
        <v>2039</v>
      </c>
      <c r="DP3" s="1">
        <f t="shared" si="10"/>
        <v>2040</v>
      </c>
      <c r="DQ3" s="1">
        <f t="shared" si="10"/>
        <v>2041</v>
      </c>
      <c r="DR3" s="1">
        <f t="shared" si="10"/>
        <v>2042</v>
      </c>
      <c r="DS3" s="1">
        <f t="shared" si="10"/>
        <v>2043</v>
      </c>
      <c r="DT3" s="1">
        <f t="shared" si="10"/>
        <v>2044</v>
      </c>
      <c r="DU3" s="1">
        <f>DT3+1</f>
        <v>2045</v>
      </c>
      <c r="DV3" s="1">
        <f t="shared" ref="DV3:DX3" si="11">DU3+1</f>
        <v>2046</v>
      </c>
      <c r="DW3" s="1">
        <f t="shared" si="11"/>
        <v>2047</v>
      </c>
      <c r="DX3" s="1">
        <f t="shared" si="11"/>
        <v>2048</v>
      </c>
      <c r="DY3" s="1">
        <f>DX3+1</f>
        <v>2049</v>
      </c>
      <c r="DZ3" s="1">
        <f t="shared" ref="DZ3" si="12">DY3+1</f>
        <v>2050</v>
      </c>
      <c r="EE3" s="1" t="s">
        <v>275</v>
      </c>
      <c r="EF3" s="1" t="s">
        <v>276</v>
      </c>
      <c r="EG3" s="1" t="s">
        <v>263</v>
      </c>
      <c r="EH3" s="1" t="s">
        <v>277</v>
      </c>
      <c r="EK3" s="284">
        <v>1.736E-2</v>
      </c>
      <c r="EL3" s="284">
        <v>1.736E-2</v>
      </c>
      <c r="EM3" s="284">
        <v>1.736E-2</v>
      </c>
      <c r="EN3" s="284">
        <v>1.736E-2</v>
      </c>
      <c r="EO3" s="284">
        <v>1.736E-2</v>
      </c>
      <c r="EP3" s="284">
        <v>1.736E-2</v>
      </c>
      <c r="EQ3" s="284">
        <v>1.736E-2</v>
      </c>
      <c r="ER3" s="284">
        <v>1.736E-2</v>
      </c>
      <c r="ES3" s="284">
        <v>1.736E-2</v>
      </c>
      <c r="ET3" s="284">
        <v>1.736E-2</v>
      </c>
      <c r="EU3" s="284">
        <v>1.736E-2</v>
      </c>
      <c r="EV3" s="284">
        <v>1.736E-2</v>
      </c>
      <c r="EW3" s="284">
        <v>1.736E-2</v>
      </c>
      <c r="EX3" s="284">
        <v>1.736E-2</v>
      </c>
      <c r="EY3" s="284">
        <v>1.736E-2</v>
      </c>
      <c r="EZ3" s="284">
        <v>1.736E-2</v>
      </c>
      <c r="FA3" s="284">
        <v>1.736E-2</v>
      </c>
      <c r="FB3" s="284">
        <v>1.736E-2</v>
      </c>
      <c r="FC3" s="284">
        <v>1.736E-2</v>
      </c>
      <c r="FD3" s="284">
        <v>1.736E-2</v>
      </c>
      <c r="FE3" s="284">
        <v>1.736E-2</v>
      </c>
      <c r="FF3" s="284">
        <v>1.736E-2</v>
      </c>
      <c r="FG3" s="284">
        <v>1.736E-2</v>
      </c>
      <c r="FH3" s="284">
        <v>1.736E-2</v>
      </c>
      <c r="FI3" s="284">
        <v>1.736E-2</v>
      </c>
    </row>
    <row r="4" spans="1:165" s="1" customFormat="1">
      <c r="A4" s="1" t="s">
        <v>357</v>
      </c>
      <c r="D4" s="337">
        <f>SUM('[2]Ethylene Recycling HC'!C47,'[2]Propylene Recycling HC'!C47,'[2]Methanol Recycling HC'!C44,'[2]BTX Recycling HC'!C44,'[2]Butadiene Recycling HC'!C44)/1000000</f>
        <v>7.6986869500343822</v>
      </c>
      <c r="E4" s="337">
        <f>SUM('[2]Ethylene Recycling HC'!D47,'[2]Propylene Recycling HC'!D47,'[2]Methanol Recycling HC'!D44,'[2]BTX Recycling HC'!D44,'[2]Butadiene Recycling HC'!D44)/1000000</f>
        <v>7.6249871235640363</v>
      </c>
      <c r="F4" s="337">
        <f>SUM('[2]Ethylene Recycling HC'!E47,'[2]Propylene Recycling HC'!E47,'[2]Methanol Recycling HC'!E44,'[2]BTX Recycling HC'!E44,'[2]Butadiene Recycling HC'!E44)/1000000</f>
        <v>7.5493677179731948</v>
      </c>
      <c r="G4" s="337">
        <f>SUM('[2]Ethylene Recycling HC'!F47,'[2]Propylene Recycling HC'!F47,'[2]Methanol Recycling HC'!F44,'[2]BTX Recycling HC'!F44,'[2]Butadiene Recycling HC'!F44)/1000000</f>
        <v>7.4751463154026672</v>
      </c>
      <c r="H4" s="337">
        <f>SUM('[2]Ethylene Recycling HC'!G47,'[2]Propylene Recycling HC'!G47,'[2]Methanol Recycling HC'!G44,'[2]BTX Recycling HC'!G44,'[2]Butadiene Recycling HC'!G44)/1000000</f>
        <v>7.4012158204427543</v>
      </c>
      <c r="I4" s="337">
        <f>SUM('[2]Ethylene Recycling HC'!H47,'[2]Propylene Recycling HC'!H47,'[2]Methanol Recycling HC'!H44,'[2]BTX Recycling HC'!H44,'[2]Butadiene Recycling HC'!H44)/1000000</f>
        <v>7.3275753104024259</v>
      </c>
      <c r="J4" s="337">
        <f>SUM('[2]Ethylene Recycling HC'!I47,'[2]Propylene Recycling HC'!I47,'[2]Methanol Recycling HC'!I44,'[2]BTX Recycling HC'!I44,'[2]Butadiene Recycling HC'!I44)/1000000</f>
        <v>7.2277376063161789</v>
      </c>
      <c r="K4" s="337">
        <f>SUM('[2]Ethylene Recycling HC'!J47,'[2]Propylene Recycling HC'!J47,'[2]Methanol Recycling HC'!J44,'[2]BTX Recycling HC'!J44,'[2]Butadiene Recycling HC'!J44)/1000000</f>
        <v>7.1283049905247289</v>
      </c>
      <c r="L4" s="337">
        <f>SUM('[2]Ethylene Recycling HC'!K47,'[2]Propylene Recycling HC'!K47,'[2]Methanol Recycling HC'!K44,'[2]BTX Recycling HC'!K44,'[2]Butadiene Recycling HC'!K44)/1000000</f>
        <v>7.0292761610503645</v>
      </c>
      <c r="M4" s="337">
        <f>SUM('[2]Ethylene Recycling HC'!L47,'[2]Propylene Recycling HC'!L47,'[2]Methanol Recycling HC'!L44,'[2]BTX Recycling HC'!L44,'[2]Butadiene Recycling HC'!L44)/1000000</f>
        <v>6.930649819689652</v>
      </c>
      <c r="N4" s="337">
        <f>SUM('[2]Ethylene Recycling HC'!M47,'[2]Propylene Recycling HC'!M47,'[2]Methanol Recycling HC'!M44,'[2]BTX Recycling HC'!M44,'[2]Butadiene Recycling HC'!M44)/1000000</f>
        <v>6.8324246720031203</v>
      </c>
      <c r="O4" s="337">
        <f>SUM('[2]Ethylene Recycling HC'!N47,'[2]Propylene Recycling HC'!N47,'[2]Methanol Recycling HC'!N44,'[2]BTX Recycling HC'!N44,'[2]Butadiene Recycling HC'!N44)/1000000</f>
        <v>6.7079247832786342</v>
      </c>
      <c r="P4" s="337">
        <f>SUM('[2]Ethylene Recycling HC'!O47,'[2]Propylene Recycling HC'!O47,'[2]Methanol Recycling HC'!O44,'[2]BTX Recycling HC'!O44,'[2]Butadiene Recycling HC'!O44)/1000000</f>
        <v>6.5944803412818205</v>
      </c>
      <c r="Q4" s="337">
        <f>SUM('[2]Ethylene Recycling HC'!P47,'[2]Propylene Recycling HC'!P47,'[2]Methanol Recycling HC'!P44,'[2]BTX Recycling HC'!P44,'[2]Butadiene Recycling HC'!P44)/1000000</f>
        <v>6.4717024707575437</v>
      </c>
      <c r="R4" s="337">
        <f>SUM('[2]Ethylene Recycling HC'!Q47,'[2]Propylene Recycling HC'!Q47,'[2]Methanol Recycling HC'!Q44,'[2]BTX Recycling HC'!Q44,'[2]Butadiene Recycling HC'!Q44)/1000000</f>
        <v>6.3494326473541136</v>
      </c>
      <c r="S4" s="337">
        <f>SUM('[2]Ethylene Recycling HC'!R47,'[2]Propylene Recycling HC'!R47,'[2]Methanol Recycling HC'!R44,'[2]BTX Recycling HC'!R44,'[2]Butadiene Recycling HC'!R44)/1000000</f>
        <v>6.2276692396311875</v>
      </c>
      <c r="T4" s="337">
        <f>SUM('[2]Ethylene Recycling HC'!S47,'[2]Propylene Recycling HC'!S47,'[2]Methanol Recycling HC'!S44,'[2]BTX Recycling HC'!S44,'[2]Butadiene Recycling HC'!S44)/1000000</f>
        <v>6.1093526803497022</v>
      </c>
      <c r="U4" s="337">
        <f>SUM('[2]Ethylene Recycling HC'!T47,'[2]Propylene Recycling HC'!T47,'[2]Methanol Recycling HC'!T44,'[2]BTX Recycling HC'!T44,'[2]Butadiene Recycling HC'!T44)/1000000</f>
        <v>5.9915262982552422</v>
      </c>
      <c r="V4" s="337">
        <f>SUM('[2]Ethylene Recycling HC'!U47,'[2]Propylene Recycling HC'!U47,'[2]Methanol Recycling HC'!U44,'[2]BTX Recycling HC'!U44,'[2]Butadiene Recycling HC'!U44)/1000000</f>
        <v>5.874188518915985</v>
      </c>
      <c r="W4" s="337">
        <f>SUM('[2]Ethylene Recycling HC'!V47,'[2]Propylene Recycling HC'!V47,'[2]Methanol Recycling HC'!V44,'[2]BTX Recycling HC'!V44,'[2]Butadiene Recycling HC'!V44)/1000000</f>
        <v>5.7573377724135453</v>
      </c>
      <c r="X4" s="337">
        <f>SUM('[2]Ethylene Recycling HC'!W47,'[2]Propylene Recycling HC'!W47,'[2]Methanol Recycling HC'!W44,'[2]BTX Recycling HC'!W44,'[2]Butadiene Recycling HC'!W44)/1000000</f>
        <v>5.6409724933308638</v>
      </c>
      <c r="Y4" s="337">
        <f>SUM('[2]Ethylene Recycling HC'!X47,'[2]Propylene Recycling HC'!X47,'[2]Methanol Recycling HC'!X44,'[2]BTX Recycling HC'!X44,'[2]Butadiene Recycling HC'!X44)/1000000</f>
        <v>5.5489235099520053</v>
      </c>
      <c r="Z4" s="337">
        <f>SUM('[2]Ethylene Recycling HC'!Y47,'[2]Propylene Recycling HC'!Y47,'[2]Methanol Recycling HC'!Y44,'[2]BTX Recycling HC'!Y44,'[2]Butadiene Recycling HC'!Y44)/1000000</f>
        <v>5.4560884934231302</v>
      </c>
      <c r="AA4" s="337">
        <f>SUM('[2]Ethylene Recycling HC'!Z47,'[2]Propylene Recycling HC'!Z47,'[2]Methanol Recycling HC'!Z44,'[2]BTX Recycling HC'!Z44,'[2]Butadiene Recycling HC'!Z44)/1000000</f>
        <v>5.3611453859234821</v>
      </c>
      <c r="AB4" s="337">
        <f>SUM('[2]Ethylene Recycling HC'!AA47,'[2]Propylene Recycling HC'!AA47,'[2]Methanol Recycling HC'!AA44,'[2]BTX Recycling HC'!AA44,'[2]Butadiene Recycling HC'!AA44)/1000000</f>
        <v>5.2665840399079036</v>
      </c>
      <c r="AC4" s="337">
        <f>SUM('[2]Ethylene Recycling HC'!AB47,'[2]Propylene Recycling HC'!AB47,'[2]Methanol Recycling HC'!AB44,'[2]BTX Recycling HC'!AB44,'[2]Butadiene Recycling HC'!AB44)/1000000</f>
        <v>5.172403457383961</v>
      </c>
      <c r="AD4" s="337">
        <f>SUM('[2]Ethylene Recycling HC'!AC47,'[2]Propylene Recycling HC'!AC47,'[2]Methanol Recycling HC'!AC44,'[2]BTX Recycling HC'!AC44,'[2]Butadiene Recycling HC'!AC44)/1000000</f>
        <v>5.0767077791039483</v>
      </c>
      <c r="AE4" s="337">
        <f>SUM('[2]Ethylene Recycling HC'!AD47,'[2]Propylene Recycling HC'!AD47,'[2]Methanol Recycling HC'!AD44,'[2]BTX Recycling HC'!AD44,'[2]Butadiene Recycling HC'!AD44)/1000000</f>
        <v>4.9813992392522639</v>
      </c>
      <c r="AF4" s="337">
        <f>SUM('[2]Ethylene Recycling HC'!AE47,'[2]Propylene Recycling HC'!AE47,'[2]Methanol Recycling HC'!AE44,'[2]BTX Recycling HC'!AE44,'[2]Butadiene Recycling HC'!AE44)/1000000</f>
        <v>4.8864768169534116</v>
      </c>
      <c r="AG4" s="337">
        <f>SUM('[2]Ethylene Recycling HC'!AF47,'[2]Propylene Recycling HC'!AF47,'[2]Methanol Recycling HC'!AF44,'[2]BTX Recycling HC'!AF44,'[2]Butadiene Recycling HC'!AF44)/1000000</f>
        <v>4.7919394930217605</v>
      </c>
      <c r="AH4" s="337">
        <f>SUM('[2]Ethylene Recycling HC'!AG47,'[2]Propylene Recycling HC'!AG47,'[2]Methanol Recycling HC'!AG44,'[2]BTX Recycling HC'!AG44,'[2]Butadiene Recycling HC'!AG44)/1000000</f>
        <v>4.6977862499620766</v>
      </c>
      <c r="AJ4" s="337">
        <f>SUM('[2]Ethylene Recycling LC'!C47,'[2]Propylene Recycling LC'!C47,'[2]Methanol Recycling LC'!C44,'[2]BTX Recycling LC'!C44,'[2]Butadiene Recycling LC'!C44)/1000000</f>
        <v>7.6986869500343822</v>
      </c>
      <c r="AK4" s="337">
        <f>SUM('[2]Ethylene Recycling LC'!D47,'[2]Propylene Recycling LC'!D47,'[2]Methanol Recycling LC'!D44,'[2]BTX Recycling LC'!D44,'[2]Butadiene Recycling LC'!D44)/1000000</f>
        <v>7.6362687098850515</v>
      </c>
      <c r="AL4" s="337">
        <f>SUM('[2]Ethylene Recycling LC'!E47,'[2]Propylene Recycling LC'!E47,'[2]Methanol Recycling LC'!E44,'[2]BTX Recycling LC'!E44,'[2]Butadiene Recycling LC'!E44)/1000000</f>
        <v>7.5722879095226023</v>
      </c>
      <c r="AM4" s="337">
        <f>SUM('[2]Ethylene Recycling LC'!F47,'[2]Propylene Recycling LC'!F47,'[2]Methanol Recycling LC'!F44,'[2]BTX Recycling LC'!F44,'[2]Butadiene Recycling LC'!F44)/1000000</f>
        <v>7.5094507056704272</v>
      </c>
      <c r="AN4" s="337">
        <f>SUM('[2]Ethylene Recycling LC'!G47,'[2]Propylene Recycling LC'!G47,'[2]Methanol Recycling LC'!G44,'[2]BTX Recycling LC'!G44,'[2]Butadiene Recycling LC'!G44)/1000000</f>
        <v>7.4468540347892143</v>
      </c>
      <c r="AO4" s="337">
        <f>SUM('[2]Ethylene Recycling LC'!H47,'[2]Propylene Recycling LC'!H47,'[2]Methanol Recycling LC'!H44,'[2]BTX Recycling LC'!H44,'[2]Butadiene Recycling LC'!H44)/1000000</f>
        <v>7.3844971411198941</v>
      </c>
      <c r="AP4" s="337">
        <f>SUM('[2]Ethylene Recycling LC'!I47,'[2]Propylene Recycling LC'!I47,'[2]Methanol Recycling LC'!I44,'[2]BTX Recycling LC'!I44,'[2]Butadiene Recycling LC'!I44)/1000000</f>
        <v>7.3091361416026857</v>
      </c>
      <c r="AQ4" s="337">
        <f>SUM('[2]Ethylene Recycling LC'!J47,'[2]Propylene Recycling LC'!J47,'[2]Methanol Recycling LC'!J44,'[2]BTX Recycling LC'!J44,'[2]Butadiene Recycling LC'!J44)/1000000</f>
        <v>7.2340718846651857</v>
      </c>
      <c r="AR4" s="337">
        <f>SUM('[2]Ethylene Recycling LC'!K47,'[2]Propylene Recycling LC'!K47,'[2]Methanol Recycling LC'!K44,'[2]BTX Recycling LC'!K44,'[2]Butadiene Recycling LC'!K44)/1000000</f>
        <v>7.1593034274077825</v>
      </c>
      <c r="AS4" s="337">
        <f>SUM('[2]Ethylene Recycling LC'!L47,'[2]Propylene Recycling LC'!L47,'[2]Methanol Recycling LC'!L44,'[2]BTX Recycling LC'!L44,'[2]Butadiene Recycling LC'!L44)/1000000</f>
        <v>7.0848298296477719</v>
      </c>
      <c r="AT4" s="337">
        <f>SUM('[2]Ethylene Recycling LC'!M47,'[2]Propylene Recycling LC'!M47,'[2]Methanol Recycling LC'!M44,'[2]BTX Recycling LC'!M44,'[2]Butadiene Recycling LC'!M44)/1000000</f>
        <v>7.0106501539119472</v>
      </c>
      <c r="AU4" s="337">
        <f>SUM('[2]Ethylene Recycling LC'!N47,'[2]Propylene Recycling LC'!N47,'[2]Methanol Recycling LC'!N44,'[2]BTX Recycling LC'!N44,'[2]Butadiene Recycling LC'!N44)/1000000</f>
        <v>6.9166850839532508</v>
      </c>
      <c r="AV4" s="337">
        <f>SUM('[2]Ethylene Recycling LC'!O47,'[2]Propylene Recycling LC'!O47,'[2]Methanol Recycling LC'!O44,'[2]BTX Recycling LC'!O44,'[2]Butadiene Recycling LC'!O44)/1000000</f>
        <v>6.8321814895414335</v>
      </c>
      <c r="AW4" s="337">
        <f>SUM('[2]Ethylene Recycling LC'!P47,'[2]Propylene Recycling LC'!P47,'[2]Methanol Recycling LC'!P44,'[2]BTX Recycling LC'!P44,'[2]Butadiene Recycling LC'!P44)/1000000</f>
        <v>6.7400483768550226</v>
      </c>
      <c r="AX4" s="337">
        <f>SUM('[2]Ethylene Recycling LC'!Q47,'[2]Propylene Recycling LC'!Q47,'[2]Methanol Recycling LC'!Q44,'[2]BTX Recycling LC'!Q44,'[2]Butadiene Recycling LC'!Q44)/1000000</f>
        <v>6.6482880102046762</v>
      </c>
      <c r="AY4" s="337">
        <f>SUM('[2]Ethylene Recycling LC'!R47,'[2]Propylene Recycling LC'!R47,'[2]Methanol Recycling LC'!R44,'[2]BTX Recycling LC'!R44,'[2]Butadiene Recycling LC'!R44)/1000000</f>
        <v>6.5568991956350189</v>
      </c>
      <c r="AZ4" s="337">
        <f>SUM('[2]Ethylene Recycling LC'!S47,'[2]Propylene Recycling LC'!S47,'[2]Methanol Recycling LC'!S44,'[2]BTX Recycling LC'!S44,'[2]Butadiene Recycling LC'!S44)/1000000</f>
        <v>6.4673517723988256</v>
      </c>
      <c r="BA4" s="337">
        <f>SUM('[2]Ethylene Recycling LC'!T47,'[2]Propylene Recycling LC'!T47,'[2]Methanol Recycling LC'!T44,'[2]BTX Recycling LC'!T44,'[2]Butadiene Recycling LC'!T44)/1000000</f>
        <v>6.3781670288456223</v>
      </c>
      <c r="BB4" s="337">
        <f>SUM('[2]Ethylene Recycling LC'!U47,'[2]Propylene Recycling LC'!U47,'[2]Methanol Recycling LC'!U44,'[2]BTX Recycling LC'!U44,'[2]Butadiene Recycling LC'!U44)/1000000</f>
        <v>6.289343802837557</v>
      </c>
      <c r="BC4" s="337">
        <f>SUM('[2]Ethylene Recycling LC'!V47,'[2]Propylene Recycling LC'!V47,'[2]Methanol Recycling LC'!V44,'[2]BTX Recycling LC'!V44,'[2]Butadiene Recycling LC'!V44)/1000000</f>
        <v>6.2008809355917531</v>
      </c>
      <c r="BD4" s="337">
        <f>SUM('[2]Ethylene Recycling LC'!W47,'[2]Propylene Recycling LC'!W47,'[2]Methanol Recycling LC'!W44,'[2]BTX Recycling LC'!W44,'[2]Butadiene Recycling LC'!W44)/1000000</f>
        <v>6.1127772716711695</v>
      </c>
      <c r="BE4" s="337">
        <f>SUM('[2]Ethylene Recycling LC'!X47,'[2]Propylene Recycling LC'!X47,'[2]Methanol Recycling LC'!X44,'[2]BTX Recycling LC'!X44,'[2]Butadiene Recycling LC'!X44)/1000000</f>
        <v>6.044031618375767</v>
      </c>
      <c r="BF4" s="337">
        <f>SUM('[2]Ethylene Recycling LC'!Y47,'[2]Propylene Recycling LC'!Y47,'[2]Methanol Recycling LC'!Y44,'[2]BTX Recycling LC'!Y44,'[2]Butadiene Recycling LC'!Y44)/1000000</f>
        <v>5.9745407522160114</v>
      </c>
      <c r="BG4" s="337">
        <f>SUM('[2]Ethylene Recycling LC'!Z47,'[2]Propylene Recycling LC'!Z47,'[2]Methanol Recycling LC'!Z44,'[2]BTX Recycling LC'!Z44,'[2]Butadiene Recycling LC'!Z44)/1000000</f>
        <v>5.904312653660571</v>
      </c>
      <c r="BH4" s="337">
        <f>SUM('[2]Ethylene Recycling LC'!AA47,'[2]Propylene Recycling LC'!AA47,'[2]Methanol Recycling LC'!AA44,'[2]BTX Recycling LC'!AA44,'[2]Butadiene Recycling LC'!AA44)/1000000</f>
        <v>5.8343581799339157</v>
      </c>
      <c r="BI4" s="337">
        <f>SUM('[2]Ethylene Recycling LC'!AB47,'[2]Propylene Recycling LC'!AB47,'[2]Methanol Recycling LC'!AB44,'[2]BTX Recycling LC'!AB44,'[2]Butadiene Recycling LC'!AB44)/1000000</f>
        <v>5.7646765215486999</v>
      </c>
      <c r="BJ4" s="337">
        <f>SUM('[2]Ethylene Recycling LC'!AC47,'[2]Propylene Recycling LC'!AC47,'[2]Methanol Recycling LC'!AC44,'[2]BTX Recycling LC'!AC44,'[2]Butadiene Recycling LC'!AC44)/1000000</f>
        <v>5.6943194396143975</v>
      </c>
      <c r="BK4" s="337">
        <f>SUM('[2]Ethylene Recycling LC'!AD47,'[2]Propylene Recycling LC'!AD47,'[2]Methanol Recycling LC'!AD44,'[2]BTX Recycling LC'!AD44,'[2]Butadiene Recycling LC'!AD44)/1000000</f>
        <v>5.6242377431762378</v>
      </c>
      <c r="BL4" s="337">
        <f>SUM('[2]Ethylene Recycling LC'!AE47,'[2]Propylene Recycling LC'!AE47,'[2]Methanol Recycling LC'!AE44,'[2]BTX Recycling LC'!AE44,'[2]Butadiene Recycling LC'!AE44)/1000000</f>
        <v>5.5544306149644695</v>
      </c>
      <c r="BM4" s="337">
        <f>SUM('[2]Ethylene Recycling LC'!AF47,'[2]Propylene Recycling LC'!AF47,'[2]Methanol Recycling LC'!AF44,'[2]BTX Recycling LC'!AF44,'[2]Butadiene Recycling LC'!AF44)/1000000</f>
        <v>5.4848972397645159</v>
      </c>
      <c r="BN4" s="337">
        <f>SUM('[2]Ethylene Recycling LC'!AG47,'[2]Propylene Recycling LC'!AG47,'[2]Methanol Recycling LC'!AG44,'[2]BTX Recycling LC'!AG44,'[2]Butadiene Recycling LC'!AG44)/1000000</f>
        <v>5.41563680441255</v>
      </c>
      <c r="BP4" s="284">
        <f>SUM('[2]Ethylene Recycling HC'!C29,'[2]Propylene Recycling HC'!C29,'[2]Methanol Recycling HC'!C29,'[2]BTX Recycling HC'!C29,'[2]Butadiene Recycling HC'!C29)/1000000</f>
        <v>7.6986869500343822</v>
      </c>
      <c r="BQ4" s="284">
        <f>SUM('[2]Ethylene Recycling HC'!D29,'[2]Propylene Recycling HC'!D29,'[2]Methanol Recycling HC'!D29,'[2]BTX Recycling HC'!D29,'[2]Butadiene Recycling HC'!D29)/1000000</f>
        <v>7.6816915226332103</v>
      </c>
      <c r="BR4" s="284">
        <f>SUM('[2]Ethylene Recycling HC'!E29,'[2]Propylene Recycling HC'!E29,'[2]Methanol Recycling HC'!E29,'[2]BTX Recycling HC'!E29,'[2]Butadiene Recycling HC'!E29)/1000000</f>
        <v>7.6647336139095019</v>
      </c>
      <c r="BS4" s="284">
        <f>SUM('[2]Ethylene Recycling HC'!F29,'[2]Propylene Recycling HC'!F29,'[2]Methanol Recycling HC'!F29,'[2]BTX Recycling HC'!F29,'[2]Butadiene Recycling HC'!F29)/1000000</f>
        <v>7.6478131410379673</v>
      </c>
      <c r="BT4" s="284">
        <f>SUM('[2]Ethylene Recycling HC'!G29,'[2]Propylene Recycling HC'!G29,'[2]Methanol Recycling HC'!G29,'[2]BTX Recycling HC'!G29,'[2]Butadiene Recycling HC'!G29)/1000000</f>
        <v>7.6309300213761597</v>
      </c>
      <c r="BU4" s="284">
        <f>SUM('[2]Ethylene Recycling HC'!H29,'[2]Propylene Recycling HC'!H29,'[2]Methanol Recycling HC'!H29,'[2]BTX Recycling HC'!H29,'[2]Butadiene Recycling HC'!H29)/1000000</f>
        <v>7.6140841724640769</v>
      </c>
      <c r="BV4" s="284">
        <f>SUM('[2]Ethylene Recycling HC'!I29,'[2]Propylene Recycling HC'!I29,'[2]Methanol Recycling HC'!I29,'[2]BTX Recycling HC'!I29,'[2]Butadiene Recycling HC'!I29)/1000000</f>
        <v>7.5972755120237485</v>
      </c>
      <c r="BW4" s="284">
        <f>SUM('[2]Ethylene Recycling HC'!J29,'[2]Propylene Recycling HC'!J29,'[2]Methanol Recycling HC'!J29,'[2]BTX Recycling HC'!J29,'[2]Butadiene Recycling HC'!J29)/1000000</f>
        <v>7.5805039579588431</v>
      </c>
      <c r="BX4" s="284">
        <f>SUM('[2]Ethylene Recycling HC'!K29,'[2]Propylene Recycling HC'!K29,'[2]Methanol Recycling HC'!K29,'[2]BTX Recycling HC'!K29,'[2]Butadiene Recycling HC'!K29)/1000000</f>
        <v>7.5637694283542594</v>
      </c>
      <c r="BY4" s="284">
        <f>SUM('[2]Ethylene Recycling HC'!L29,'[2]Propylene Recycling HC'!L29,'[2]Methanol Recycling HC'!L29,'[2]BTX Recycling HC'!L29,'[2]Butadiene Recycling HC'!L29)/1000000</f>
        <v>7.5470718414757316</v>
      </c>
      <c r="BZ4" s="284">
        <f>SUM('[2]Ethylene Recycling HC'!M29,'[2]Propylene Recycling HC'!M29,'[2]Methanol Recycling HC'!M29,'[2]BTX Recycling HC'!M29,'[2]Butadiene Recycling HC'!M29)/1000000</f>
        <v>7.5304111157694296</v>
      </c>
      <c r="CA4" s="284">
        <f>SUM('[2]Ethylene Recycling HC'!N29,'[2]Propylene Recycling HC'!N29,'[2]Methanol Recycling HC'!N29,'[2]BTX Recycling HC'!N29,'[2]Butadiene Recycling HC'!N29)/1000000</f>
        <v>7.5137871698615566</v>
      </c>
      <c r="CB4" s="284">
        <f>SUM('[2]Ethylene Recycling HC'!O29,'[2]Propylene Recycling HC'!O29,'[2]Methanol Recycling HC'!O29,'[2]BTX Recycling HC'!O29,'[2]Butadiene Recycling HC'!O29)/1000000</f>
        <v>7.4971999225579564</v>
      </c>
      <c r="CC4" s="284">
        <f>SUM('[2]Ethylene Recycling HC'!P29,'[2]Propylene Recycling HC'!P29,'[2]Methanol Recycling HC'!P29,'[2]BTX Recycling HC'!P29,'[2]Butadiene Recycling HC'!P29)/1000000</f>
        <v>7.4806492928437125</v>
      </c>
      <c r="CD4" s="284">
        <f>SUM('[2]Ethylene Recycling HC'!Q29,'[2]Propylene Recycling HC'!Q29,'[2]Methanol Recycling HC'!Q29,'[2]BTX Recycling HC'!Q29,'[2]Butadiene Recycling HC'!Q29)/1000000</f>
        <v>7.4641351998827616</v>
      </c>
      <c r="CE4" s="284">
        <f>SUM('[2]Ethylene Recycling HC'!R29,'[2]Propylene Recycling HC'!R29,'[2]Methanol Recycling HC'!R29,'[2]BTX Recycling HC'!R29,'[2]Butadiene Recycling HC'!R29)/1000000</f>
        <v>7.4476575630174828</v>
      </c>
      <c r="CF4" s="284">
        <f>SUM('[2]Ethylene Recycling HC'!S29,'[2]Propylene Recycling HC'!S29,'[2]Methanol Recycling HC'!S29,'[2]BTX Recycling HC'!S29,'[2]Butadiene Recycling HC'!S29)/1000000</f>
        <v>7.4312163017683197</v>
      </c>
      <c r="CG4" s="284">
        <f>SUM('[2]Ethylene Recycling HC'!T29,'[2]Propylene Recycling HC'!T29,'[2]Methanol Recycling HC'!T29,'[2]BTX Recycling HC'!T29,'[2]Butadiene Recycling HC'!T29)/1000000</f>
        <v>7.41481133583338</v>
      </c>
      <c r="CH4" s="284">
        <f>SUM('[2]Ethylene Recycling HC'!U29,'[2]Propylene Recycling HC'!U29,'[2]Methanol Recycling HC'!U29,'[2]BTX Recycling HC'!U29,'[2]Butadiene Recycling HC'!U29)/1000000</f>
        <v>7.3984425850880378</v>
      </c>
      <c r="CI4" s="284">
        <f>SUM('[2]Ethylene Recycling HC'!V29,'[2]Propylene Recycling HC'!V29,'[2]Methanol Recycling HC'!V29,'[2]BTX Recycling HC'!V29,'[2]Butadiene Recycling HC'!V29)/1000000</f>
        <v>7.3821099695845556</v>
      </c>
      <c r="CJ4" s="284">
        <f>SUM('[2]Ethylene Recycling HC'!W29,'[2]Propylene Recycling HC'!W29,'[2]Methanol Recycling HC'!W29,'[2]BTX Recycling HC'!W29,'[2]Butadiene Recycling HC'!W29)/1000000</f>
        <v>7.3658134095516825</v>
      </c>
      <c r="CK4" s="284">
        <f>SUM('[2]Ethylene Recycling HC'!X29,'[2]Propylene Recycling HC'!X29,'[2]Methanol Recycling HC'!X29,'[2]BTX Recycling HC'!X29,'[2]Butadiene Recycling HC'!X29)/1000000</f>
        <v>7.3495528253942721</v>
      </c>
      <c r="CL4" s="284">
        <f>SUM('[2]Ethylene Recycling HC'!Y29,'[2]Propylene Recycling HC'!Y29,'[2]Methanol Recycling HC'!Y29,'[2]BTX Recycling HC'!Y29,'[2]Butadiene Recycling HC'!Y29)/1000000</f>
        <v>7.3333281376928854</v>
      </c>
      <c r="CM4" s="284">
        <f>SUM('[2]Ethylene Recycling HC'!Z29,'[2]Propylene Recycling HC'!Z29,'[2]Methanol Recycling HC'!Z29,'[2]BTX Recycling HC'!Z29,'[2]Butadiene Recycling HC'!Z29)/1000000</f>
        <v>7.3171392672034106</v>
      </c>
      <c r="CN4" s="284">
        <f>SUM('[2]Ethylene Recycling HC'!AA29,'[2]Propylene Recycling HC'!AA29,'[2]Methanol Recycling HC'!AA29,'[2]BTX Recycling HC'!AA29,'[2]Butadiene Recycling HC'!AA29)/1000000</f>
        <v>7.3009861348566716</v>
      </c>
      <c r="CO4" s="284">
        <f>SUM('[2]Ethylene Recycling HC'!AB29,'[2]Propylene Recycling HC'!AB29,'[2]Methanol Recycling HC'!AB29,'[2]BTX Recycling HC'!AB29,'[2]Butadiene Recycling HC'!AB29)/1000000</f>
        <v>7.2848686617580487</v>
      </c>
      <c r="CP4" s="284">
        <f>SUM('[2]Ethylene Recycling HC'!AC29,'[2]Propylene Recycling HC'!AC29,'[2]Methanol Recycling HC'!AC29,'[2]BTX Recycling HC'!AC29,'[2]Butadiene Recycling HC'!AC29)/1000000</f>
        <v>7.2687867691870824</v>
      </c>
      <c r="CQ4" s="284">
        <f>SUM('[2]Ethylene Recycling HC'!AD29,'[2]Propylene Recycling HC'!AD29,'[2]Methanol Recycling HC'!AD29,'[2]BTX Recycling HC'!AD29,'[2]Butadiene Recycling HC'!AD29)/1000000</f>
        <v>7.2527403785970925</v>
      </c>
      <c r="CR4" s="284">
        <f>SUM('[2]Ethylene Recycling HC'!AE29,'[2]Propylene Recycling HC'!AE29,'[2]Methanol Recycling HC'!AE29,'[2]BTX Recycling HC'!AE29,'[2]Butadiene Recycling HC'!AE29)/1000000</f>
        <v>7.2367294116148049</v>
      </c>
      <c r="CS4" s="284">
        <f>SUM('[2]Ethylene Recycling HC'!AF29,'[2]Propylene Recycling HC'!AF29,'[2]Methanol Recycling HC'!AF29,'[2]BTX Recycling HC'!AF29,'[2]Butadiene Recycling HC'!AF29)/1000000</f>
        <v>7.220753790039951</v>
      </c>
      <c r="CT4" s="284">
        <f>SUM('[2]Ethylene Recycling HC'!AG29,'[2]Propylene Recycling HC'!AG29,'[2]Methanol Recycling HC'!AG29,'[2]BTX Recycling HC'!AG29,'[2]Butadiene Recycling HC'!AG29)/1000000</f>
        <v>7.2048134358449039</v>
      </c>
      <c r="CV4" s="284">
        <f>BP4</f>
        <v>7.6986869500343822</v>
      </c>
      <c r="CW4" s="284">
        <f t="shared" ref="CW4:DZ4" si="13">BQ4</f>
        <v>7.6816915226332103</v>
      </c>
      <c r="CX4" s="284">
        <f t="shared" si="13"/>
        <v>7.6647336139095019</v>
      </c>
      <c r="CY4" s="284">
        <f t="shared" si="13"/>
        <v>7.6478131410379673</v>
      </c>
      <c r="CZ4" s="284">
        <f t="shared" si="13"/>
        <v>7.6309300213761597</v>
      </c>
      <c r="DA4" s="284">
        <f t="shared" si="13"/>
        <v>7.6140841724640769</v>
      </c>
      <c r="DB4" s="284">
        <f t="shared" si="13"/>
        <v>7.5972755120237485</v>
      </c>
      <c r="DC4" s="284">
        <f t="shared" si="13"/>
        <v>7.5805039579588431</v>
      </c>
      <c r="DD4" s="284">
        <f t="shared" si="13"/>
        <v>7.5637694283542594</v>
      </c>
      <c r="DE4" s="284">
        <f t="shared" si="13"/>
        <v>7.5470718414757316</v>
      </c>
      <c r="DF4" s="284">
        <f t="shared" si="13"/>
        <v>7.5304111157694296</v>
      </c>
      <c r="DG4" s="284">
        <f t="shared" si="13"/>
        <v>7.5137871698615566</v>
      </c>
      <c r="DH4" s="284">
        <f t="shared" si="13"/>
        <v>7.4971999225579564</v>
      </c>
      <c r="DI4" s="284">
        <f t="shared" si="13"/>
        <v>7.4806492928437125</v>
      </c>
      <c r="DJ4" s="284">
        <f t="shared" si="13"/>
        <v>7.4641351998827616</v>
      </c>
      <c r="DK4" s="284">
        <f t="shared" si="13"/>
        <v>7.4476575630174828</v>
      </c>
      <c r="DL4" s="284">
        <f t="shared" si="13"/>
        <v>7.4312163017683197</v>
      </c>
      <c r="DM4" s="284">
        <f t="shared" si="13"/>
        <v>7.41481133583338</v>
      </c>
      <c r="DN4" s="284">
        <f t="shared" si="13"/>
        <v>7.3984425850880378</v>
      </c>
      <c r="DO4" s="284">
        <f t="shared" si="13"/>
        <v>7.3821099695845556</v>
      </c>
      <c r="DP4" s="284">
        <f t="shared" si="13"/>
        <v>7.3658134095516825</v>
      </c>
      <c r="DQ4" s="284">
        <f t="shared" si="13"/>
        <v>7.3495528253942721</v>
      </c>
      <c r="DR4" s="284">
        <f t="shared" si="13"/>
        <v>7.3333281376928854</v>
      </c>
      <c r="DS4" s="284">
        <f t="shared" si="13"/>
        <v>7.3171392672034106</v>
      </c>
      <c r="DT4" s="284">
        <f t="shared" si="13"/>
        <v>7.3009861348566716</v>
      </c>
      <c r="DU4" s="284">
        <f t="shared" si="13"/>
        <v>7.2848686617580487</v>
      </c>
      <c r="DV4" s="284">
        <f t="shared" si="13"/>
        <v>7.2687867691870824</v>
      </c>
      <c r="DW4" s="284">
        <f t="shared" si="13"/>
        <v>7.2527403785970925</v>
      </c>
      <c r="DX4" s="284">
        <f t="shared" si="13"/>
        <v>7.2367294116148049</v>
      </c>
      <c r="DY4" s="284">
        <f t="shared" si="13"/>
        <v>7.220753790039951</v>
      </c>
      <c r="DZ4" s="284">
        <f t="shared" si="13"/>
        <v>7.2048134358449039</v>
      </c>
      <c r="EK4" s="284"/>
      <c r="EL4" s="284"/>
      <c r="EM4" s="284"/>
      <c r="EN4" s="284"/>
      <c r="EO4" s="284"/>
      <c r="EP4" s="284"/>
      <c r="EQ4" s="284"/>
      <c r="ER4" s="284"/>
      <c r="ES4" s="284"/>
      <c r="ET4" s="284"/>
      <c r="EU4" s="284"/>
      <c r="EV4" s="284"/>
      <c r="EW4" s="284"/>
      <c r="EX4" s="284"/>
      <c r="EY4" s="284"/>
      <c r="EZ4" s="284"/>
      <c r="FA4" s="284"/>
      <c r="FB4" s="284"/>
      <c r="FC4" s="284"/>
      <c r="FD4" s="284"/>
      <c r="FE4" s="284"/>
      <c r="FF4" s="284"/>
      <c r="FG4" s="284"/>
      <c r="FH4" s="284"/>
      <c r="FI4" s="284"/>
    </row>
    <row r="5" spans="1:165" s="1" customFormat="1" ht="15.75" thickBot="1">
      <c r="A5" s="1" t="s">
        <v>358</v>
      </c>
      <c r="D5" s="337">
        <f>SUM('[3]Ethylene Recycling HC'!C47,'[3]Propylene Recycling HC'!C47,'[3]Methanol Recycling HC'!C44,'[3]BTX Recycling HC'!C44,'[3]Butadiene Recycling HC'!C44)/1000000</f>
        <v>4.6818601944434999</v>
      </c>
      <c r="E5" s="337">
        <f>SUM('[3]Ethylene Recycling HC'!D47,'[3]Propylene Recycling HC'!D47,'[3]Methanol Recycling HC'!D44,'[3]BTX Recycling HC'!D44,'[3]Butadiene Recycling HC'!D44)/1000000</f>
        <v>4.6543623819389248</v>
      </c>
      <c r="F5" s="337">
        <f>SUM('[3]Ethylene Recycling HC'!E47,'[3]Propylene Recycling HC'!E47,'[3]Methanol Recycling HC'!E44,'[3]BTX Recycling HC'!E44,'[3]Butadiene Recycling HC'!E44)/1000000</f>
        <v>4.6245548063770006</v>
      </c>
      <c r="G5" s="337">
        <f>SUM('[3]Ethylene Recycling HC'!F47,'[3]Propylene Recycling HC'!F47,'[3]Methanol Recycling HC'!F44,'[3]BTX Recycling HC'!F44,'[3]Butadiene Recycling HC'!F44)/1000000</f>
        <v>4.59590211234375</v>
      </c>
      <c r="H5" s="337">
        <f>SUM('[3]Ethylene Recycling HC'!G47,'[3]Propylene Recycling HC'!G47,'[3]Methanol Recycling HC'!G44,'[3]BTX Recycling HC'!G44,'[3]Butadiene Recycling HC'!G44)/1000000</f>
        <v>4.5672494183104995</v>
      </c>
      <c r="I5" s="337">
        <f>SUM('[3]Ethylene Recycling HC'!H47,'[3]Propylene Recycling HC'!H47,'[3]Methanol Recycling HC'!H44,'[3]BTX Recycling HC'!H44,'[3]Butadiene Recycling HC'!H44)/1000000</f>
        <v>4.5385967242772498</v>
      </c>
      <c r="J5" s="337">
        <f>SUM('[3]Ethylene Recycling HC'!I47,'[3]Propylene Recycling HC'!I47,'[3]Methanol Recycling HC'!I44,'[3]BTX Recycling HC'!I44,'[3]Butadiene Recycling HC'!I44)/1000000</f>
        <v>4.4895872917687418</v>
      </c>
      <c r="K5" s="337">
        <f>SUM('[3]Ethylene Recycling HC'!J47,'[3]Propylene Recycling HC'!J47,'[3]Methanol Recycling HC'!J44,'[3]BTX Recycling HC'!J44,'[3]Butadiene Recycling HC'!J44)/1000000</f>
        <v>4.440577859260233</v>
      </c>
      <c r="L5" s="337">
        <f>SUM('[3]Ethylene Recycling HC'!K47,'[3]Propylene Recycling HC'!K47,'[3]Methanol Recycling HC'!K44,'[3]BTX Recycling HC'!K44,'[3]Butadiene Recycling HC'!K44)/1000000</f>
        <v>4.391568426751725</v>
      </c>
      <c r="M5" s="337">
        <f>SUM('[3]Ethylene Recycling HC'!L47,'[3]Propylene Recycling HC'!L47,'[3]Methanol Recycling HC'!L44,'[3]BTX Recycling HC'!L44,'[3]Butadiene Recycling HC'!L44)/1000000</f>
        <v>4.3425589942432161</v>
      </c>
      <c r="N5" s="337">
        <f>SUM('[3]Ethylene Recycling HC'!M47,'[3]Propylene Recycling HC'!M47,'[3]Methanol Recycling HC'!M44,'[3]BTX Recycling HC'!M44,'[3]Butadiene Recycling HC'!M44)/1000000</f>
        <v>4.2935495617347081</v>
      </c>
      <c r="O5" s="337">
        <f>SUM('[3]Ethylene Recycling HC'!N47,'[3]Propylene Recycling HC'!N47,'[3]Methanol Recycling HC'!N44,'[3]BTX Recycling HC'!N44,'[3]Butadiene Recycling HC'!N44)/1000000</f>
        <v>4.2203501351248605</v>
      </c>
      <c r="P5" s="337">
        <f>SUM('[3]Ethylene Recycling HC'!O47,'[3]Propylene Recycling HC'!O47,'[3]Methanol Recycling HC'!O44,'[3]BTX Recycling HC'!O44,'[3]Butadiene Recycling HC'!O44)/1000000</f>
        <v>4.1528098479101967</v>
      </c>
      <c r="Q5" s="337">
        <f>SUM('[3]Ethylene Recycling HC'!P47,'[3]Propylene Recycling HC'!P47,'[3]Methanol Recycling HC'!P44,'[3]BTX Recycling HC'!P44,'[3]Butadiene Recycling HC'!P44)/1000000</f>
        <v>4.0778899236530721</v>
      </c>
      <c r="R5" s="337">
        <f>SUM('[3]Ethylene Recycling HC'!Q47,'[3]Propylene Recycling HC'!Q47,'[3]Methanol Recycling HC'!Q44,'[3]BTX Recycling HC'!Q44,'[3]Butadiene Recycling HC'!Q44)/1000000</f>
        <v>4.0029676562895569</v>
      </c>
      <c r="S5" s="337">
        <f>SUM('[3]Ethylene Recycling HC'!R47,'[3]Propylene Recycling HC'!R47,'[3]Methanol Recycling HC'!R44,'[3]BTX Recycling HC'!R44,'[3]Butadiene Recycling HC'!R44)/1000000</f>
        <v>3.9280430585339023</v>
      </c>
      <c r="T5" s="337">
        <f>SUM('[3]Ethylene Recycling HC'!S47,'[3]Propylene Recycling HC'!S47,'[3]Methanol Recycling HC'!S44,'[3]BTX Recycling HC'!S44,'[3]Butadiene Recycling HC'!S44)/1000000</f>
        <v>3.8565583764767264</v>
      </c>
      <c r="U5" s="337">
        <f>SUM('[3]Ethylene Recycling HC'!T47,'[3]Propylene Recycling HC'!T47,'[3]Methanol Recycling HC'!T44,'[3]BTX Recycling HC'!T44,'[3]Butadiene Recycling HC'!T44)/1000000</f>
        <v>3.7850713894559096</v>
      </c>
      <c r="V5" s="337">
        <f>SUM('[3]Ethylene Recycling HC'!U47,'[3]Propylene Recycling HC'!U47,'[3]Methanol Recycling HC'!U44,'[3]BTX Recycling HC'!U44,'[3]Butadiene Recycling HC'!U44)/1000000</f>
        <v>3.7135821101856981</v>
      </c>
      <c r="W5" s="337">
        <f>SUM('[3]Ethylene Recycling HC'!V47,'[3]Propylene Recycling HC'!V47,'[3]Methanol Recycling HC'!V44,'[3]BTX Recycling HC'!V44,'[3]Butadiene Recycling HC'!V44)/1000000</f>
        <v>3.6420905513803428</v>
      </c>
      <c r="X5" s="337">
        <f>SUM('[3]Ethylene Recycling HC'!W47,'[3]Propylene Recycling HC'!W47,'[3]Methanol Recycling HC'!W44,'[3]BTX Recycling HC'!W44,'[3]Butadiene Recycling HC'!W44)/1000000</f>
        <v>3.5705967257540916</v>
      </c>
      <c r="Y5" s="337">
        <f>SUM('[3]Ethylene Recycling HC'!X47,'[3]Propylene Recycling HC'!X47,'[3]Methanol Recycling HC'!X44,'[3]BTX Recycling HC'!X44,'[3]Butadiene Recycling HC'!X44)/1000000</f>
        <v>3.4784209630268212</v>
      </c>
      <c r="Z5" s="337">
        <f>SUM('[3]Ethylene Recycling HC'!Y47,'[3]Propylene Recycling HC'!Y47,'[3]Methanol Recycling HC'!Y44,'[3]BTX Recycling HC'!Y44,'[3]Butadiene Recycling HC'!Y44)/1000000</f>
        <v>3.4060355945655236</v>
      </c>
      <c r="AA5" s="337">
        <f>SUM('[3]Ethylene Recycling HC'!Z47,'[3]Propylene Recycling HC'!Z47,'[3]Methanol Recycling HC'!Z44,'[3]BTX Recycling HC'!Z44,'[3]Butadiene Recycling HC'!Z44)/1000000</f>
        <v>3.331364197145815</v>
      </c>
      <c r="AB5" s="337">
        <f>SUM('[3]Ethylene Recycling HC'!AA47,'[3]Propylene Recycling HC'!AA47,'[3]Methanol Recycling HC'!AA44,'[3]BTX Recycling HC'!AA44,'[3]Butadiene Recycling HC'!AA44)/1000000</f>
        <v>3.2566796128441058</v>
      </c>
      <c r="AC5" s="337">
        <f>SUM('[3]Ethylene Recycling HC'!AB47,'[3]Propylene Recycling HC'!AB47,'[3]Methanol Recycling HC'!AB44,'[3]BTX Recycling HC'!AB44,'[3]Butadiene Recycling HC'!AB44)/1000000</f>
        <v>3.1819821277309979</v>
      </c>
      <c r="AD5" s="337">
        <f>SUM('[3]Ethylene Recycling HC'!AC47,'[3]Propylene Recycling HC'!AC47,'[3]Methanol Recycling HC'!AC44,'[3]BTX Recycling HC'!AC44,'[3]Butadiene Recycling HC'!AC44)/1000000</f>
        <v>3.1053071495381479</v>
      </c>
      <c r="AE5" s="337">
        <f>SUM('[3]Ethylene Recycling HC'!AD47,'[3]Propylene Recycling HC'!AD47,'[3]Methanol Recycling HC'!AD44,'[3]BTX Recycling HC'!AD44,'[3]Butadiene Recycling HC'!AD44)/1000000</f>
        <v>3.0286198426751056</v>
      </c>
      <c r="AF5" s="337">
        <f>SUM('[3]Ethylene Recycling HC'!AE47,'[3]Propylene Recycling HC'!AE47,'[3]Methanol Recycling HC'!AE44,'[3]BTX Recycling HC'!AE44,'[3]Butadiene Recycling HC'!AE44)/1000000</f>
        <v>2.9519204932124765</v>
      </c>
      <c r="AG5" s="337">
        <f>SUM('[3]Ethylene Recycling HC'!AF47,'[3]Propylene Recycling HC'!AF47,'[3]Methanol Recycling HC'!AF44,'[3]BTX Recycling HC'!AF44,'[3]Butadiene Recycling HC'!AF44)/1000000</f>
        <v>2.8752093872208633</v>
      </c>
      <c r="AH5" s="337">
        <f>SUM('[3]Ethylene Recycling HC'!AG47,'[3]Propylene Recycling HC'!AG47,'[3]Methanol Recycling HC'!AG44,'[3]BTX Recycling HC'!AG44,'[3]Butadiene Recycling HC'!AG44)/1000000</f>
        <v>2.7984868107708678</v>
      </c>
      <c r="AJ5" s="337">
        <f>SUM('[3]Ethylene Recycling LC'!C47,'[3]Propylene Recycling LC'!C47,'[3]Methanol Recycling LC'!C44,'[3]BTX Recycling LC'!C44,'[3]Butadiene Recycling LC'!C44)/1000000</f>
        <v>4.6818601944434999</v>
      </c>
      <c r="AK5" s="337">
        <f>SUM('[3]Ethylene Recycling LC'!D47,'[3]Propylene Recycling LC'!D47,'[3]Methanol Recycling LC'!D44,'[3]BTX Recycling LC'!D44,'[3]Butadiene Recycling LC'!D44)/1000000</f>
        <v>4.6600230906838398</v>
      </c>
      <c r="AL5" s="337">
        <f>SUM('[3]Ethylene Recycling LC'!E47,'[3]Propylene Recycling LC'!E47,'[3]Methanol Recycling LC'!E44,'[3]BTX Recycling LC'!E44,'[3]Butadiene Recycling LC'!E44)/1000000</f>
        <v>4.6362932374658472</v>
      </c>
      <c r="AM5" s="337">
        <f>SUM('[3]Ethylene Recycling LC'!F47,'[3]Propylene Recycling LC'!F47,'[3]Methanol Recycling LC'!F44,'[3]BTX Recycling LC'!F44,'[3]Butadiene Recycling LC'!F44)/1000000</f>
        <v>4.6135097589770213</v>
      </c>
      <c r="AN5" s="337">
        <f>SUM('[3]Ethylene Recycling LC'!G47,'[3]Propylene Recycling LC'!G47,'[3]Methanol Recycling LC'!G44,'[3]BTX Recycling LC'!G44,'[3]Butadiene Recycling LC'!G44)/1000000</f>
        <v>4.5907262804881954</v>
      </c>
      <c r="AO5" s="337">
        <f>SUM('[3]Ethylene Recycling LC'!H47,'[3]Propylene Recycling LC'!H47,'[3]Methanol Recycling LC'!H44,'[3]BTX Recycling LC'!H44,'[3]Butadiene Recycling LC'!H44)/1000000</f>
        <v>4.5679428019993695</v>
      </c>
      <c r="AP5" s="337">
        <f>SUM('[3]Ethylene Recycling LC'!I47,'[3]Propylene Recycling LC'!I47,'[3]Methanol Recycling LC'!I44,'[3]BTX Recycling LC'!I44,'[3]Butadiene Recycling LC'!I44)/1000000</f>
        <v>4.5349809542729149</v>
      </c>
      <c r="AQ5" s="337">
        <f>SUM('[3]Ethylene Recycling LC'!J47,'[3]Propylene Recycling LC'!J47,'[3]Methanol Recycling LC'!J44,'[3]BTX Recycling LC'!J44,'[3]Butadiene Recycling LC'!J44)/1000000</f>
        <v>4.5020191065464594</v>
      </c>
      <c r="AR5" s="337">
        <f>SUM('[3]Ethylene Recycling LC'!K47,'[3]Propylene Recycling LC'!K47,'[3]Methanol Recycling LC'!K44,'[3]BTX Recycling LC'!K44,'[3]Butadiene Recycling LC'!K44)/1000000</f>
        <v>4.4690572588200039</v>
      </c>
      <c r="AS5" s="337">
        <f>SUM('[3]Ethylene Recycling LC'!L47,'[3]Propylene Recycling LC'!L47,'[3]Methanol Recycling LC'!L44,'[3]BTX Recycling LC'!L44,'[3]Butadiene Recycling LC'!L44)/1000000</f>
        <v>4.4360954110935475</v>
      </c>
      <c r="AT5" s="337">
        <f>SUM('[3]Ethylene Recycling LC'!M47,'[3]Propylene Recycling LC'!M47,'[3]Methanol Recycling LC'!M44,'[3]BTX Recycling LC'!M44,'[3]Butadiene Recycling LC'!M44)/1000000</f>
        <v>4.4031335633670938</v>
      </c>
      <c r="AU5" s="337">
        <f>SUM('[3]Ethylene Recycling LC'!N47,'[3]Propylene Recycling LC'!N47,'[3]Methanol Recycling LC'!N44,'[3]BTX Recycling LC'!N44,'[3]Butadiene Recycling LC'!N44)/1000000</f>
        <v>4.3521373603222235</v>
      </c>
      <c r="AV5" s="337">
        <f>SUM('[3]Ethylene Recycling LC'!O47,'[3]Propylene Recycling LC'!O47,'[3]Methanol Recycling LC'!O44,'[3]BTX Recycling LC'!O44,'[3]Butadiene Recycling LC'!O44)/1000000</f>
        <v>4.3060612685459771</v>
      </c>
      <c r="AW5" s="337">
        <f>SUM('[3]Ethylene Recycling LC'!P47,'[3]Propylene Recycling LC'!P47,'[3]Methanol Recycling LC'!P44,'[3]BTX Recycling LC'!P44,'[3]Butadiene Recycling LC'!P44)/1000000</f>
        <v>4.2540013119839086</v>
      </c>
      <c r="AX5" s="337">
        <f>SUM('[3]Ethylene Recycling LC'!Q47,'[3]Propylene Recycling LC'!Q47,'[3]Methanol Recycling LC'!Q44,'[3]BTX Recycling LC'!Q44,'[3]Butadiene Recycling LC'!Q44)/1000000</f>
        <v>4.2019404749410123</v>
      </c>
      <c r="AY5" s="337">
        <f>SUM('[3]Ethylene Recycling LC'!R47,'[3]Propylene Recycling LC'!R47,'[3]Methanol Recycling LC'!R44,'[3]BTX Recycling LC'!R44,'[3]Butadiene Recycling LC'!R44)/1000000</f>
        <v>4.1498787590065707</v>
      </c>
      <c r="AZ5" s="337">
        <f>SUM('[3]Ethylene Recycling LC'!S47,'[3]Propylene Recycling LC'!S47,'[3]Methanol Recycling LC'!S44,'[3]BTX Recycling LC'!S44,'[3]Butadiene Recycling LC'!S44)/1000000</f>
        <v>4.0995372824580487</v>
      </c>
      <c r="BA5" s="337">
        <f>SUM('[3]Ethylene Recycling LC'!T47,'[3]Propylene Recycling LC'!T47,'[3]Methanol Recycling LC'!T44,'[3]BTX Recycling LC'!T44,'[3]Butadiene Recycling LC'!T44)/1000000</f>
        <v>4.0491949301965411</v>
      </c>
      <c r="BB5" s="337">
        <f>SUM('[3]Ethylene Recycling LC'!U47,'[3]Propylene Recycling LC'!U47,'[3]Methanol Recycling LC'!U44,'[3]BTX Recycling LC'!U44,'[3]Butadiene Recycling LC'!U44)/1000000</f>
        <v>3.9988517038113316</v>
      </c>
      <c r="BC5" s="337">
        <f>SUM('[3]Ethylene Recycling LC'!V47,'[3]Propylene Recycling LC'!V47,'[3]Methanol Recycling LC'!V44,'[3]BTX Recycling LC'!V44,'[3]Butadiene Recycling LC'!V44)/1000000</f>
        <v>3.9485076048916992</v>
      </c>
      <c r="BD5" s="337">
        <f>SUM('[3]Ethylene Recycling LC'!W47,'[3]Propylene Recycling LC'!W47,'[3]Methanol Recycling LC'!W44,'[3]BTX Recycling LC'!W44,'[3]Butadiene Recycling LC'!W44)/1000000</f>
        <v>3.8981626350269258</v>
      </c>
      <c r="BE5" s="337">
        <f>SUM('[3]Ethylene Recycling LC'!X47,'[3]Propylene Recycling LC'!X47,'[3]Methanol Recycling LC'!X44,'[3]BTX Recycling LC'!X44,'[3]Butadiene Recycling LC'!X44)/1000000</f>
        <v>3.8300221131411822</v>
      </c>
      <c r="BF5" s="337">
        <f>SUM('[3]Ethylene Recycling LC'!Y47,'[3]Propylene Recycling LC'!Y47,'[3]Methanol Recycling LC'!Y44,'[3]BTX Recycling LC'!Y44,'[3]Butadiene Recycling LC'!Y44)/1000000</f>
        <v>3.7790710676090651</v>
      </c>
      <c r="BG5" s="337">
        <f>SUM('[3]Ethylene Recycling LC'!Z47,'[3]Propylene Recycling LC'!Z47,'[3]Methanol Recycling LC'!Z44,'[3]BTX Recycling LC'!Z44,'[3]Butadiene Recycling LC'!Z44)/1000000</f>
        <v>3.7272838235681145</v>
      </c>
      <c r="BH5" s="337">
        <f>SUM('[3]Ethylene Recycling LC'!AA47,'[3]Propylene Recycling LC'!AA47,'[3]Methanol Recycling LC'!AA44,'[3]BTX Recycling LC'!AA44,'[3]Butadiene Recycling LC'!AA44)/1000000</f>
        <v>3.6754872754743162</v>
      </c>
      <c r="BI5" s="337">
        <f>SUM('[3]Ethylene Recycling LC'!AB47,'[3]Propylene Recycling LC'!AB47,'[3]Methanol Recycling LC'!AB44,'[3]BTX Recycling LC'!AB44,'[3]Butadiene Recycling LC'!AB44)/1000000</f>
        <v>3.6236814805417898</v>
      </c>
      <c r="BJ5" s="337">
        <f>SUM('[3]Ethylene Recycling LC'!AC47,'[3]Propylene Recycling LC'!AC47,'[3]Methanol Recycling LC'!AC44,'[3]BTX Recycling LC'!AC44,'[3]Butadiene Recycling LC'!AC44)/1000000</f>
        <v>3.5708840568151827</v>
      </c>
      <c r="BK5" s="337">
        <f>SUM('[3]Ethylene Recycling LC'!AD47,'[3]Propylene Recycling LC'!AD47,'[3]Methanol Recycling LC'!AD44,'[3]BTX Recycling LC'!AD44,'[3]Butadiene Recycling LC'!AD44)/1000000</f>
        <v>3.5180775006780891</v>
      </c>
      <c r="BL5" s="337">
        <f>SUM('[3]Ethylene Recycling LC'!AE47,'[3]Propylene Recycling LC'!AE47,'[3]Methanol Recycling LC'!AE44,'[3]BTX Recycling LC'!AE44,'[3]Butadiene Recycling LC'!AE44)/1000000</f>
        <v>3.4652618693446304</v>
      </c>
      <c r="BM5" s="337">
        <f>SUM('[3]Ethylene Recycling LC'!AF47,'[3]Propylene Recycling LC'!AF47,'[3]Methanol Recycling LC'!AF44,'[3]BTX Recycling LC'!AF44,'[3]Butadiene Recycling LC'!AF44)/1000000</f>
        <v>3.4124372200289255</v>
      </c>
      <c r="BN5" s="337">
        <f>SUM('[3]Ethylene Recycling LC'!AG47,'[3]Propylene Recycling LC'!AG47,'[3]Methanol Recycling LC'!AG44,'[3]BTX Recycling LC'!AG44,'[3]Butadiene Recycling LC'!AG44)/1000000</f>
        <v>3.359603609945097</v>
      </c>
      <c r="BP5" s="284">
        <f>SUM('[3]Ethylene Recycling HC'!C29,'[3]Propylene Recycling HC'!C29,'[3]Methanol Recycling HC'!C29,'[3]BTX Recycling HC'!C29,'[3]Butadiene Recycling HC'!C29)/1000000</f>
        <v>4.6818601944434999</v>
      </c>
      <c r="BQ5" s="284">
        <f>SUM('[3]Ethylene Recycling HC'!D29,'[3]Propylene Recycling HC'!D29,'[3]Methanol Recycling HC'!D29,'[3]BTX Recycling HC'!D29,'[3]Butadiene Recycling HC'!D29)/1000000</f>
        <v>4.6818601944434999</v>
      </c>
      <c r="BR5" s="284">
        <f>SUM('[3]Ethylene Recycling HC'!E29,'[3]Propylene Recycling HC'!E29,'[3]Methanol Recycling HC'!E29,'[3]BTX Recycling HC'!E29,'[3]Butadiene Recycling HC'!E29)/1000000</f>
        <v>4.6818601944434999</v>
      </c>
      <c r="BS5" s="284">
        <f>SUM('[3]Ethylene Recycling HC'!F29,'[3]Propylene Recycling HC'!F29,'[3]Methanol Recycling HC'!F29,'[3]BTX Recycling HC'!F29,'[3]Butadiene Recycling HC'!F29)/1000000</f>
        <v>4.6818601944434999</v>
      </c>
      <c r="BT5" s="284">
        <f>SUM('[3]Ethylene Recycling HC'!G29,'[3]Propylene Recycling HC'!G29,'[3]Methanol Recycling HC'!G29,'[3]BTX Recycling HC'!G29,'[3]Butadiene Recycling HC'!G29)/1000000</f>
        <v>4.6818601944434999</v>
      </c>
      <c r="BU5" s="284">
        <f>SUM('[3]Ethylene Recycling HC'!H29,'[3]Propylene Recycling HC'!H29,'[3]Methanol Recycling HC'!H29,'[3]BTX Recycling HC'!H29,'[3]Butadiene Recycling HC'!H29)/1000000</f>
        <v>4.6818601944434999</v>
      </c>
      <c r="BV5" s="284">
        <f>SUM('[3]Ethylene Recycling HC'!I29,'[3]Propylene Recycling HC'!I29,'[3]Methanol Recycling HC'!I29,'[3]BTX Recycling HC'!I29,'[3]Butadiene Recycling HC'!I29)/1000000</f>
        <v>4.6818601944434999</v>
      </c>
      <c r="BW5" s="284">
        <f>SUM('[3]Ethylene Recycling HC'!J29,'[3]Propylene Recycling HC'!J29,'[3]Methanol Recycling HC'!J29,'[3]BTX Recycling HC'!J29,'[3]Butadiene Recycling HC'!J29)/1000000</f>
        <v>4.6818601944434999</v>
      </c>
      <c r="BX5" s="284">
        <f>SUM('[3]Ethylene Recycling HC'!K29,'[3]Propylene Recycling HC'!K29,'[3]Methanol Recycling HC'!K29,'[3]BTX Recycling HC'!K29,'[3]Butadiene Recycling HC'!K29)/1000000</f>
        <v>4.6818601944434999</v>
      </c>
      <c r="BY5" s="284">
        <f>SUM('[3]Ethylene Recycling HC'!L29,'[3]Propylene Recycling HC'!L29,'[3]Methanol Recycling HC'!L29,'[3]BTX Recycling HC'!L29,'[3]Butadiene Recycling HC'!L29)/1000000</f>
        <v>4.6818601944434999</v>
      </c>
      <c r="BZ5" s="284">
        <f>SUM('[3]Ethylene Recycling HC'!M29,'[3]Propylene Recycling HC'!M29,'[3]Methanol Recycling HC'!M29,'[3]BTX Recycling HC'!M29,'[3]Butadiene Recycling HC'!M29)/1000000</f>
        <v>4.6818601944434999</v>
      </c>
      <c r="CA5" s="284">
        <f>SUM('[3]Ethylene Recycling HC'!N29,'[3]Propylene Recycling HC'!N29,'[3]Methanol Recycling HC'!N29,'[3]BTX Recycling HC'!N29,'[3]Butadiene Recycling HC'!N29)/1000000</f>
        <v>4.6818601944434999</v>
      </c>
      <c r="CB5" s="284">
        <f>SUM('[3]Ethylene Recycling HC'!O29,'[3]Propylene Recycling HC'!O29,'[3]Methanol Recycling HC'!O29,'[3]BTX Recycling HC'!O29,'[3]Butadiene Recycling HC'!O29)/1000000</f>
        <v>4.6818601944434999</v>
      </c>
      <c r="CC5" s="284">
        <f>SUM('[3]Ethylene Recycling HC'!P29,'[3]Propylene Recycling HC'!P29,'[3]Methanol Recycling HC'!P29,'[3]BTX Recycling HC'!P29,'[3]Butadiene Recycling HC'!P29)/1000000</f>
        <v>4.6818601944434999</v>
      </c>
      <c r="CD5" s="284">
        <f>SUM('[3]Ethylene Recycling HC'!Q29,'[3]Propylene Recycling HC'!Q29,'[3]Methanol Recycling HC'!Q29,'[3]BTX Recycling HC'!Q29,'[3]Butadiene Recycling HC'!Q29)/1000000</f>
        <v>4.6818601944434999</v>
      </c>
      <c r="CE5" s="284">
        <f>SUM('[3]Ethylene Recycling HC'!R29,'[3]Propylene Recycling HC'!R29,'[3]Methanol Recycling HC'!R29,'[3]BTX Recycling HC'!R29,'[3]Butadiene Recycling HC'!R29)/1000000</f>
        <v>4.6818601944434999</v>
      </c>
      <c r="CF5" s="284">
        <f>SUM('[3]Ethylene Recycling HC'!S29,'[3]Propylene Recycling HC'!S29,'[3]Methanol Recycling HC'!S29,'[3]BTX Recycling HC'!S29,'[3]Butadiene Recycling HC'!S29)/1000000</f>
        <v>4.6818601944434999</v>
      </c>
      <c r="CG5" s="284">
        <f>SUM('[3]Ethylene Recycling HC'!T29,'[3]Propylene Recycling HC'!T29,'[3]Methanol Recycling HC'!T29,'[3]BTX Recycling HC'!T29,'[3]Butadiene Recycling HC'!T29)/1000000</f>
        <v>4.6818601944434999</v>
      </c>
      <c r="CH5" s="284">
        <f>SUM('[3]Ethylene Recycling HC'!U29,'[3]Propylene Recycling HC'!U29,'[3]Methanol Recycling HC'!U29,'[3]BTX Recycling HC'!U29,'[3]Butadiene Recycling HC'!U29)/1000000</f>
        <v>4.6818601944434999</v>
      </c>
      <c r="CI5" s="284">
        <f>SUM('[3]Ethylene Recycling HC'!V29,'[3]Propylene Recycling HC'!V29,'[3]Methanol Recycling HC'!V29,'[3]BTX Recycling HC'!V29,'[3]Butadiene Recycling HC'!V29)/1000000</f>
        <v>4.6818601944434999</v>
      </c>
      <c r="CJ5" s="284">
        <f>SUM('[3]Ethylene Recycling HC'!W29,'[3]Propylene Recycling HC'!W29,'[3]Methanol Recycling HC'!W29,'[3]BTX Recycling HC'!W29,'[3]Butadiene Recycling HC'!W29)/1000000</f>
        <v>4.6818601944434999</v>
      </c>
      <c r="CK5" s="284">
        <f>SUM('[3]Ethylene Recycling HC'!X29,'[3]Propylene Recycling HC'!X29,'[3]Methanol Recycling HC'!X29,'[3]BTX Recycling HC'!X29,'[3]Butadiene Recycling HC'!X29)/1000000</f>
        <v>4.6818601944434999</v>
      </c>
      <c r="CL5" s="284">
        <f>SUM('[3]Ethylene Recycling HC'!Y29,'[3]Propylene Recycling HC'!Y29,'[3]Methanol Recycling HC'!Y29,'[3]BTX Recycling HC'!Y29,'[3]Butadiene Recycling HC'!Y29)/1000000</f>
        <v>4.6818601944434999</v>
      </c>
      <c r="CM5" s="284">
        <f>SUM('[3]Ethylene Recycling HC'!Z29,'[3]Propylene Recycling HC'!Z29,'[3]Methanol Recycling HC'!Z29,'[3]BTX Recycling HC'!Z29,'[3]Butadiene Recycling HC'!Z29)/1000000</f>
        <v>4.6818601944434999</v>
      </c>
      <c r="CN5" s="284">
        <f>SUM('[3]Ethylene Recycling HC'!AA29,'[3]Propylene Recycling HC'!AA29,'[3]Methanol Recycling HC'!AA29,'[3]BTX Recycling HC'!AA29,'[3]Butadiene Recycling HC'!AA29)/1000000</f>
        <v>4.6818601944434999</v>
      </c>
      <c r="CO5" s="284">
        <f>SUM('[3]Ethylene Recycling HC'!AB29,'[3]Propylene Recycling HC'!AB29,'[3]Methanol Recycling HC'!AB29,'[3]BTX Recycling HC'!AB29,'[3]Butadiene Recycling HC'!AB29)/1000000</f>
        <v>4.6818601944434999</v>
      </c>
      <c r="CP5" s="284">
        <f>SUM('[3]Ethylene Recycling HC'!AC29,'[3]Propylene Recycling HC'!AC29,'[3]Methanol Recycling HC'!AC29,'[3]BTX Recycling HC'!AC29,'[3]Butadiene Recycling HC'!AC29)/1000000</f>
        <v>4.6818601944434999</v>
      </c>
      <c r="CQ5" s="284">
        <f>SUM('[3]Ethylene Recycling HC'!AD29,'[3]Propylene Recycling HC'!AD29,'[3]Methanol Recycling HC'!AD29,'[3]BTX Recycling HC'!AD29,'[3]Butadiene Recycling HC'!AD29)/1000000</f>
        <v>4.6818601944434999</v>
      </c>
      <c r="CR5" s="284">
        <f>SUM('[3]Ethylene Recycling HC'!AE29,'[3]Propylene Recycling HC'!AE29,'[3]Methanol Recycling HC'!AE29,'[3]BTX Recycling HC'!AE29,'[3]Butadiene Recycling HC'!AE29)/1000000</f>
        <v>4.6818601944434999</v>
      </c>
      <c r="CS5" s="284">
        <f>SUM('[3]Ethylene Recycling HC'!AF29,'[3]Propylene Recycling HC'!AF29,'[3]Methanol Recycling HC'!AF29,'[3]BTX Recycling HC'!AF29,'[3]Butadiene Recycling HC'!AF29)/1000000</f>
        <v>4.6818601944434999</v>
      </c>
      <c r="CT5" s="284">
        <f>SUM('[3]Ethylene Recycling HC'!AG29,'[3]Propylene Recycling HC'!AG29,'[3]Methanol Recycling HC'!AG29,'[3]BTX Recycling HC'!AG29,'[3]Butadiene Recycling HC'!AG29)/1000000</f>
        <v>4.6818601944434999</v>
      </c>
      <c r="CV5" s="284">
        <f>BP5</f>
        <v>4.6818601944434999</v>
      </c>
      <c r="CW5" s="284">
        <f t="shared" ref="CW5" si="14">BQ5</f>
        <v>4.6818601944434999</v>
      </c>
      <c r="CX5" s="284">
        <f t="shared" ref="CX5" si="15">BR5</f>
        <v>4.6818601944434999</v>
      </c>
      <c r="CY5" s="284">
        <f t="shared" ref="CY5" si="16">BS5</f>
        <v>4.6818601944434999</v>
      </c>
      <c r="CZ5" s="284">
        <f t="shared" ref="CZ5" si="17">BT5</f>
        <v>4.6818601944434999</v>
      </c>
      <c r="DA5" s="284">
        <f t="shared" ref="DA5" si="18">BU5</f>
        <v>4.6818601944434999</v>
      </c>
      <c r="DB5" s="284">
        <f t="shared" ref="DB5" si="19">BV5</f>
        <v>4.6818601944434999</v>
      </c>
      <c r="DC5" s="284">
        <f t="shared" ref="DC5" si="20">BW5</f>
        <v>4.6818601944434999</v>
      </c>
      <c r="DD5" s="284">
        <f t="shared" ref="DD5" si="21">BX5</f>
        <v>4.6818601944434999</v>
      </c>
      <c r="DE5" s="284">
        <f t="shared" ref="DE5" si="22">BY5</f>
        <v>4.6818601944434999</v>
      </c>
      <c r="DF5" s="284">
        <f t="shared" ref="DF5" si="23">BZ5</f>
        <v>4.6818601944434999</v>
      </c>
      <c r="DG5" s="284">
        <f t="shared" ref="DG5" si="24">CA5</f>
        <v>4.6818601944434999</v>
      </c>
      <c r="DH5" s="284">
        <f t="shared" ref="DH5" si="25">CB5</f>
        <v>4.6818601944434999</v>
      </c>
      <c r="DI5" s="284">
        <f t="shared" ref="DI5" si="26">CC5</f>
        <v>4.6818601944434999</v>
      </c>
      <c r="DJ5" s="284">
        <f t="shared" ref="DJ5" si="27">CD5</f>
        <v>4.6818601944434999</v>
      </c>
      <c r="DK5" s="284">
        <f t="shared" ref="DK5" si="28">CE5</f>
        <v>4.6818601944434999</v>
      </c>
      <c r="DL5" s="284">
        <f t="shared" ref="DL5" si="29">CF5</f>
        <v>4.6818601944434999</v>
      </c>
      <c r="DM5" s="284">
        <f t="shared" ref="DM5" si="30">CG5</f>
        <v>4.6818601944434999</v>
      </c>
      <c r="DN5" s="284">
        <f t="shared" ref="DN5" si="31">CH5</f>
        <v>4.6818601944434999</v>
      </c>
      <c r="DO5" s="284">
        <f t="shared" ref="DO5" si="32">CI5</f>
        <v>4.6818601944434999</v>
      </c>
      <c r="DP5" s="284">
        <f t="shared" ref="DP5" si="33">CJ5</f>
        <v>4.6818601944434999</v>
      </c>
      <c r="DQ5" s="284">
        <f t="shared" ref="DQ5" si="34">CK5</f>
        <v>4.6818601944434999</v>
      </c>
      <c r="DR5" s="284">
        <f t="shared" ref="DR5" si="35">CL5</f>
        <v>4.6818601944434999</v>
      </c>
      <c r="DS5" s="284">
        <f t="shared" ref="DS5" si="36">CM5</f>
        <v>4.6818601944434999</v>
      </c>
      <c r="DT5" s="284">
        <f t="shared" ref="DT5" si="37">CN5</f>
        <v>4.6818601944434999</v>
      </c>
      <c r="DU5" s="284">
        <f t="shared" ref="DU5" si="38">CO5</f>
        <v>4.6818601944434999</v>
      </c>
      <c r="DV5" s="284">
        <f t="shared" ref="DV5" si="39">CP5</f>
        <v>4.6818601944434999</v>
      </c>
      <c r="DW5" s="284">
        <f t="shared" ref="DW5" si="40">CQ5</f>
        <v>4.6818601944434999</v>
      </c>
      <c r="DX5" s="284">
        <f t="shared" ref="DX5" si="41">CR5</f>
        <v>4.6818601944434999</v>
      </c>
      <c r="DY5" s="284">
        <f t="shared" ref="DY5" si="42">CS5</f>
        <v>4.6818601944434999</v>
      </c>
      <c r="DZ5" s="284">
        <f t="shared" ref="DZ5" si="43">CT5</f>
        <v>4.6818601944434999</v>
      </c>
      <c r="EK5" s="284"/>
      <c r="EL5" s="284"/>
      <c r="EM5" s="284"/>
      <c r="EN5" s="284"/>
      <c r="EO5" s="284"/>
      <c r="EP5" s="284"/>
      <c r="EQ5" s="284"/>
      <c r="ER5" s="284"/>
      <c r="ES5" s="284"/>
      <c r="ET5" s="284"/>
      <c r="EU5" s="284"/>
      <c r="EV5" s="284"/>
      <c r="EW5" s="284"/>
      <c r="EX5" s="284"/>
      <c r="EY5" s="284"/>
      <c r="EZ5" s="284"/>
      <c r="FA5" s="284"/>
      <c r="FB5" s="284"/>
      <c r="FC5" s="284"/>
      <c r="FD5" s="284"/>
      <c r="FE5" s="284"/>
      <c r="FF5" s="284"/>
      <c r="FG5" s="284"/>
      <c r="FH5" s="284"/>
      <c r="FI5" s="284"/>
    </row>
    <row r="6" spans="1:165" s="186" customFormat="1">
      <c r="A6" s="181" t="s">
        <v>278</v>
      </c>
      <c r="B6" s="182"/>
      <c r="C6" s="183" t="s">
        <v>279</v>
      </c>
      <c r="D6" s="267">
        <f>SUM(D4:D5)</f>
        <v>12.380547144477882</v>
      </c>
      <c r="E6" s="267">
        <f t="shared" ref="E6:AG6" si="44">SUM(E4:E5)</f>
        <v>12.27934950550296</v>
      </c>
      <c r="F6" s="267">
        <f t="shared" si="44"/>
        <v>12.173922524350196</v>
      </c>
      <c r="G6" s="267">
        <f t="shared" si="44"/>
        <v>12.071048427746417</v>
      </c>
      <c r="H6" s="267">
        <f t="shared" si="44"/>
        <v>11.968465238753254</v>
      </c>
      <c r="I6" s="267">
        <f t="shared" si="44"/>
        <v>11.866172034679675</v>
      </c>
      <c r="J6" s="267">
        <f t="shared" si="44"/>
        <v>11.717324898084922</v>
      </c>
      <c r="K6" s="267">
        <f t="shared" si="44"/>
        <v>11.568882849784963</v>
      </c>
      <c r="L6" s="267">
        <f t="shared" si="44"/>
        <v>11.42084458780209</v>
      </c>
      <c r="M6" s="267">
        <f t="shared" si="44"/>
        <v>11.273208813932868</v>
      </c>
      <c r="N6" s="267">
        <f t="shared" si="44"/>
        <v>11.125974233737828</v>
      </c>
      <c r="O6" s="267">
        <f t="shared" si="44"/>
        <v>10.928274918403496</v>
      </c>
      <c r="P6" s="267">
        <f t="shared" si="44"/>
        <v>10.747290189192018</v>
      </c>
      <c r="Q6" s="267">
        <f t="shared" si="44"/>
        <v>10.549592394410617</v>
      </c>
      <c r="R6" s="267">
        <f t="shared" si="44"/>
        <v>10.35240030364367</v>
      </c>
      <c r="S6" s="267">
        <f t="shared" si="44"/>
        <v>10.15571229816509</v>
      </c>
      <c r="T6" s="267">
        <f t="shared" si="44"/>
        <v>9.9659110568264282</v>
      </c>
      <c r="U6" s="267">
        <f t="shared" si="44"/>
        <v>9.7765976877111527</v>
      </c>
      <c r="V6" s="267">
        <f t="shared" si="44"/>
        <v>9.5877706291016835</v>
      </c>
      <c r="W6" s="267">
        <f t="shared" si="44"/>
        <v>9.399428323793888</v>
      </c>
      <c r="X6" s="267">
        <f t="shared" si="44"/>
        <v>9.2115692190849554</v>
      </c>
      <c r="Y6" s="267">
        <f t="shared" si="44"/>
        <v>9.027344472978827</v>
      </c>
      <c r="Z6" s="267">
        <f t="shared" si="44"/>
        <v>8.8621240879886543</v>
      </c>
      <c r="AA6" s="267">
        <f t="shared" si="44"/>
        <v>8.6925095830692971</v>
      </c>
      <c r="AB6" s="267">
        <f t="shared" si="44"/>
        <v>8.5232636527520089</v>
      </c>
      <c r="AC6" s="267">
        <f t="shared" si="44"/>
        <v>8.354385585114958</v>
      </c>
      <c r="AD6" s="267">
        <f t="shared" si="44"/>
        <v>8.1820149286420971</v>
      </c>
      <c r="AE6" s="267">
        <f t="shared" si="44"/>
        <v>8.0100190819273696</v>
      </c>
      <c r="AF6" s="267">
        <f t="shared" si="44"/>
        <v>7.8383973101658881</v>
      </c>
      <c r="AG6" s="267">
        <f t="shared" si="44"/>
        <v>7.6671488802426238</v>
      </c>
      <c r="AH6" s="267">
        <f>SUM(AH4:AH5)</f>
        <v>7.4962730607329444</v>
      </c>
      <c r="AJ6" s="267">
        <f>SUM(AJ4:AJ5)</f>
        <v>12.380547144477882</v>
      </c>
      <c r="AK6" s="267">
        <f t="shared" ref="AK6" si="45">SUM(AK4:AK5)</f>
        <v>12.296291800568891</v>
      </c>
      <c r="AL6" s="267">
        <f t="shared" ref="AL6" si="46">SUM(AL4:AL5)</f>
        <v>12.20858114698845</v>
      </c>
      <c r="AM6" s="267">
        <f t="shared" ref="AM6" si="47">SUM(AM4:AM5)</f>
        <v>12.122960464647448</v>
      </c>
      <c r="AN6" s="267">
        <f t="shared" ref="AN6" si="48">SUM(AN4:AN5)</f>
        <v>12.03758031527741</v>
      </c>
      <c r="AO6" s="267">
        <f t="shared" ref="AO6" si="49">SUM(AO4:AO5)</f>
        <v>11.952439943119263</v>
      </c>
      <c r="AP6" s="267">
        <f t="shared" ref="AP6" si="50">SUM(AP4:AP5)</f>
        <v>11.8441170958756</v>
      </c>
      <c r="AQ6" s="267">
        <f t="shared" ref="AQ6" si="51">SUM(AQ4:AQ5)</f>
        <v>11.736090991211645</v>
      </c>
      <c r="AR6" s="267">
        <f t="shared" ref="AR6" si="52">SUM(AR4:AR5)</f>
        <v>11.628360686227786</v>
      </c>
      <c r="AS6" s="267">
        <f t="shared" ref="AS6" si="53">SUM(AS4:AS5)</f>
        <v>11.52092524074132</v>
      </c>
      <c r="AT6" s="267">
        <f t="shared" ref="AT6" si="54">SUM(AT4:AT5)</f>
        <v>11.413783717279042</v>
      </c>
      <c r="AU6" s="267">
        <f t="shared" ref="AU6" si="55">SUM(AU4:AU5)</f>
        <v>11.268822444275475</v>
      </c>
      <c r="AV6" s="267">
        <f t="shared" ref="AV6" si="56">SUM(AV4:AV5)</f>
        <v>11.138242758087411</v>
      </c>
      <c r="AW6" s="267">
        <f t="shared" ref="AW6" si="57">SUM(AW4:AW5)</f>
        <v>10.994049688838931</v>
      </c>
      <c r="AX6" s="267">
        <f t="shared" ref="AX6" si="58">SUM(AX4:AX5)</f>
        <v>10.850228485145688</v>
      </c>
      <c r="AY6" s="267">
        <f t="shared" ref="AY6" si="59">SUM(AY4:AY5)</f>
        <v>10.70677795464159</v>
      </c>
      <c r="AZ6" s="267">
        <f t="shared" ref="AZ6" si="60">SUM(AZ4:AZ5)</f>
        <v>10.566889054856874</v>
      </c>
      <c r="BA6" s="267">
        <f t="shared" ref="BA6" si="61">SUM(BA4:BA5)</f>
        <v>10.427361959042162</v>
      </c>
      <c r="BB6" s="267">
        <f t="shared" ref="BB6" si="62">SUM(BB4:BB5)</f>
        <v>10.288195506648888</v>
      </c>
      <c r="BC6" s="267">
        <f t="shared" ref="BC6" si="63">SUM(BC4:BC5)</f>
        <v>10.149388540483452</v>
      </c>
      <c r="BD6" s="267">
        <f t="shared" ref="BD6" si="64">SUM(BD4:BD5)</f>
        <v>10.010939906698095</v>
      </c>
      <c r="BE6" s="267">
        <f t="shared" ref="BE6" si="65">SUM(BE4:BE5)</f>
        <v>9.8740537315169483</v>
      </c>
      <c r="BF6" s="267">
        <f t="shared" ref="BF6" si="66">SUM(BF4:BF5)</f>
        <v>9.7536118198250765</v>
      </c>
      <c r="BG6" s="267">
        <f t="shared" ref="BG6" si="67">SUM(BG4:BG5)</f>
        <v>9.6315964772286851</v>
      </c>
      <c r="BH6" s="267">
        <f t="shared" ref="BH6" si="68">SUM(BH4:BH5)</f>
        <v>9.5098454554082323</v>
      </c>
      <c r="BI6" s="267">
        <f t="shared" ref="BI6" si="69">SUM(BI4:BI5)</f>
        <v>9.3883580020904898</v>
      </c>
      <c r="BJ6" s="267">
        <f t="shared" ref="BJ6" si="70">SUM(BJ4:BJ5)</f>
        <v>9.2652034964295797</v>
      </c>
      <c r="BK6" s="267">
        <f t="shared" ref="BK6" si="71">SUM(BK4:BK5)</f>
        <v>9.1423152438543269</v>
      </c>
      <c r="BL6" s="267">
        <f t="shared" ref="BL6" si="72">SUM(BL4:BL5)</f>
        <v>9.0196924843091004</v>
      </c>
      <c r="BM6" s="267">
        <f t="shared" ref="BM6" si="73">SUM(BM4:BM5)</f>
        <v>8.8973344597934414</v>
      </c>
      <c r="BN6" s="267">
        <f t="shared" ref="BN6" si="74">SUM(BN4:BN5)</f>
        <v>8.775240414357647</v>
      </c>
      <c r="BP6" s="267">
        <f>SUM(BP4:BP5)</f>
        <v>12.380547144477882</v>
      </c>
      <c r="BQ6" s="267">
        <f t="shared" ref="BQ6" si="75">SUM(BQ4:BQ5)</f>
        <v>12.36355171707671</v>
      </c>
      <c r="BR6" s="267">
        <f t="shared" ref="BR6" si="76">SUM(BR4:BR5)</f>
        <v>12.346593808353003</v>
      </c>
      <c r="BS6" s="267">
        <f t="shared" ref="BS6" si="77">SUM(BS4:BS5)</f>
        <v>12.329673335481466</v>
      </c>
      <c r="BT6" s="267">
        <f t="shared" ref="BT6" si="78">SUM(BT4:BT5)</f>
        <v>12.31279021581966</v>
      </c>
      <c r="BU6" s="267">
        <f t="shared" ref="BU6" si="79">SUM(BU4:BU5)</f>
        <v>12.295944366907577</v>
      </c>
      <c r="BV6" s="267">
        <f t="shared" ref="BV6" si="80">SUM(BV4:BV5)</f>
        <v>12.279135706467248</v>
      </c>
      <c r="BW6" s="267">
        <f t="shared" ref="BW6" si="81">SUM(BW4:BW5)</f>
        <v>12.262364152402343</v>
      </c>
      <c r="BX6" s="267">
        <f t="shared" ref="BX6" si="82">SUM(BX4:BX5)</f>
        <v>12.245629622797759</v>
      </c>
      <c r="BY6" s="267">
        <f t="shared" ref="BY6" si="83">SUM(BY4:BY5)</f>
        <v>12.228932035919232</v>
      </c>
      <c r="BZ6" s="267">
        <f t="shared" ref="BZ6" si="84">SUM(BZ4:BZ5)</f>
        <v>12.21227131021293</v>
      </c>
      <c r="CA6" s="267">
        <f t="shared" ref="CA6" si="85">SUM(CA4:CA5)</f>
        <v>12.195647364305056</v>
      </c>
      <c r="CB6" s="267">
        <f t="shared" ref="CB6" si="86">SUM(CB4:CB5)</f>
        <v>12.179060117001455</v>
      </c>
      <c r="CC6" s="267">
        <f t="shared" ref="CC6" si="87">SUM(CC4:CC5)</f>
        <v>12.162509487287213</v>
      </c>
      <c r="CD6" s="267">
        <f t="shared" ref="CD6" si="88">SUM(CD4:CD5)</f>
        <v>12.145995394326262</v>
      </c>
      <c r="CE6" s="267">
        <f t="shared" ref="CE6" si="89">SUM(CE4:CE5)</f>
        <v>12.129517757460983</v>
      </c>
      <c r="CF6" s="267">
        <f t="shared" ref="CF6" si="90">SUM(CF4:CF5)</f>
        <v>12.11307649621182</v>
      </c>
      <c r="CG6" s="267">
        <f t="shared" ref="CG6" si="91">SUM(CG4:CG5)</f>
        <v>12.096671530276879</v>
      </c>
      <c r="CH6" s="267">
        <f t="shared" ref="CH6" si="92">SUM(CH4:CH5)</f>
        <v>12.080302779531538</v>
      </c>
      <c r="CI6" s="267">
        <f t="shared" ref="CI6" si="93">SUM(CI4:CI5)</f>
        <v>12.063970164028056</v>
      </c>
      <c r="CJ6" s="267">
        <f t="shared" ref="CJ6" si="94">SUM(CJ4:CJ5)</f>
        <v>12.047673603995182</v>
      </c>
      <c r="CK6" s="267">
        <f t="shared" ref="CK6" si="95">SUM(CK4:CK5)</f>
        <v>12.031413019837771</v>
      </c>
      <c r="CL6" s="267">
        <f t="shared" ref="CL6" si="96">SUM(CL4:CL5)</f>
        <v>12.015188332136386</v>
      </c>
      <c r="CM6" s="267">
        <f t="shared" ref="CM6" si="97">SUM(CM4:CM5)</f>
        <v>11.99899946164691</v>
      </c>
      <c r="CN6" s="267">
        <f t="shared" ref="CN6" si="98">SUM(CN4:CN5)</f>
        <v>11.982846329300171</v>
      </c>
      <c r="CO6" s="267">
        <f t="shared" ref="CO6" si="99">SUM(CO4:CO5)</f>
        <v>11.966728856201549</v>
      </c>
      <c r="CP6" s="267">
        <f t="shared" ref="CP6" si="100">SUM(CP4:CP5)</f>
        <v>11.950646963630582</v>
      </c>
      <c r="CQ6" s="267">
        <f t="shared" ref="CQ6" si="101">SUM(CQ4:CQ5)</f>
        <v>11.934600573040592</v>
      </c>
      <c r="CR6" s="267">
        <f t="shared" ref="CR6" si="102">SUM(CR4:CR5)</f>
        <v>11.918589606058305</v>
      </c>
      <c r="CS6" s="267">
        <f t="shared" ref="CS6" si="103">SUM(CS4:CS5)</f>
        <v>11.902613984483452</v>
      </c>
      <c r="CT6" s="267">
        <f t="shared" ref="CT6" si="104">SUM(CT4:CT5)</f>
        <v>11.886673630288403</v>
      </c>
      <c r="CV6" s="267">
        <f>SUM(CV4:CV5)</f>
        <v>12.380547144477882</v>
      </c>
      <c r="CW6" s="267">
        <f t="shared" ref="CW6" si="105">SUM(CW4:CW5)</f>
        <v>12.36355171707671</v>
      </c>
      <c r="CX6" s="267">
        <f t="shared" ref="CX6" si="106">SUM(CX4:CX5)</f>
        <v>12.346593808353003</v>
      </c>
      <c r="CY6" s="267">
        <f t="shared" ref="CY6" si="107">SUM(CY4:CY5)</f>
        <v>12.329673335481466</v>
      </c>
      <c r="CZ6" s="267">
        <f t="shared" ref="CZ6" si="108">SUM(CZ4:CZ5)</f>
        <v>12.31279021581966</v>
      </c>
      <c r="DA6" s="267">
        <f t="shared" ref="DA6" si="109">SUM(DA4:DA5)</f>
        <v>12.295944366907577</v>
      </c>
      <c r="DB6" s="267">
        <f t="shared" ref="DB6" si="110">SUM(DB4:DB5)</f>
        <v>12.279135706467248</v>
      </c>
      <c r="DC6" s="267">
        <f t="shared" ref="DC6" si="111">SUM(DC4:DC5)</f>
        <v>12.262364152402343</v>
      </c>
      <c r="DD6" s="267">
        <f t="shared" ref="DD6" si="112">SUM(DD4:DD5)</f>
        <v>12.245629622797759</v>
      </c>
      <c r="DE6" s="267">
        <f t="shared" ref="DE6" si="113">SUM(DE4:DE5)</f>
        <v>12.228932035919232</v>
      </c>
      <c r="DF6" s="267">
        <f t="shared" ref="DF6" si="114">SUM(DF4:DF5)</f>
        <v>12.21227131021293</v>
      </c>
      <c r="DG6" s="267">
        <f t="shared" ref="DG6" si="115">SUM(DG4:DG5)</f>
        <v>12.195647364305056</v>
      </c>
      <c r="DH6" s="267">
        <f t="shared" ref="DH6" si="116">SUM(DH4:DH5)</f>
        <v>12.179060117001455</v>
      </c>
      <c r="DI6" s="267">
        <f t="shared" ref="DI6" si="117">SUM(DI4:DI5)</f>
        <v>12.162509487287213</v>
      </c>
      <c r="DJ6" s="267">
        <f t="shared" ref="DJ6" si="118">SUM(DJ4:DJ5)</f>
        <v>12.145995394326262</v>
      </c>
      <c r="DK6" s="267">
        <f t="shared" ref="DK6" si="119">SUM(DK4:DK5)</f>
        <v>12.129517757460983</v>
      </c>
      <c r="DL6" s="267">
        <f t="shared" ref="DL6" si="120">SUM(DL4:DL5)</f>
        <v>12.11307649621182</v>
      </c>
      <c r="DM6" s="267">
        <f t="shared" ref="DM6" si="121">SUM(DM4:DM5)</f>
        <v>12.096671530276879</v>
      </c>
      <c r="DN6" s="267">
        <f t="shared" ref="DN6" si="122">SUM(DN4:DN5)</f>
        <v>12.080302779531538</v>
      </c>
      <c r="DO6" s="267">
        <f t="shared" ref="DO6" si="123">SUM(DO4:DO5)</f>
        <v>12.063970164028056</v>
      </c>
      <c r="DP6" s="267">
        <f t="shared" ref="DP6" si="124">SUM(DP4:DP5)</f>
        <v>12.047673603995182</v>
      </c>
      <c r="DQ6" s="267">
        <f t="shared" ref="DQ6" si="125">SUM(DQ4:DQ5)</f>
        <v>12.031413019837771</v>
      </c>
      <c r="DR6" s="267">
        <f t="shared" ref="DR6" si="126">SUM(DR4:DR5)</f>
        <v>12.015188332136386</v>
      </c>
      <c r="DS6" s="267">
        <f t="shared" ref="DS6" si="127">SUM(DS4:DS5)</f>
        <v>11.99899946164691</v>
      </c>
      <c r="DT6" s="267">
        <f t="shared" ref="DT6" si="128">SUM(DT4:DT5)</f>
        <v>11.982846329300171</v>
      </c>
      <c r="DU6" s="267">
        <f t="shared" ref="DU6" si="129">SUM(DU4:DU5)</f>
        <v>11.966728856201549</v>
      </c>
      <c r="DV6" s="267">
        <f t="shared" ref="DV6" si="130">SUM(DV4:DV5)</f>
        <v>11.950646963630582</v>
      </c>
      <c r="DW6" s="267">
        <f t="shared" ref="DW6" si="131">SUM(DW4:DW5)</f>
        <v>11.934600573040592</v>
      </c>
      <c r="DX6" s="267">
        <f t="shared" ref="DX6" si="132">SUM(DX4:DX5)</f>
        <v>11.918589606058305</v>
      </c>
      <c r="DY6" s="267">
        <f t="shared" ref="DY6" si="133">SUM(DY4:DY5)</f>
        <v>11.902613984483452</v>
      </c>
      <c r="DZ6" s="267">
        <f t="shared" ref="DZ6" si="134">SUM(DZ4:DZ5)</f>
        <v>11.886673630288403</v>
      </c>
      <c r="EE6" s="186" t="s">
        <v>280</v>
      </c>
      <c r="EF6" s="186" t="s">
        <v>281</v>
      </c>
      <c r="EG6" s="186" t="s">
        <v>263</v>
      </c>
      <c r="EH6" s="186" t="s">
        <v>282</v>
      </c>
      <c r="EK6" s="291">
        <v>4.8379999999999999E-2</v>
      </c>
      <c r="EL6" s="291">
        <v>4.8379999999999999E-2</v>
      </c>
      <c r="EM6" s="291">
        <v>4.8379999999999999E-2</v>
      </c>
      <c r="EN6" s="291">
        <v>4.8379999999999999E-2</v>
      </c>
      <c r="EO6" s="291">
        <v>4.8379999999999999E-2</v>
      </c>
      <c r="EP6" s="291">
        <v>4.8379999999999999E-2</v>
      </c>
      <c r="EQ6" s="291">
        <v>4.8379999999999999E-2</v>
      </c>
      <c r="ER6" s="291">
        <v>4.8379999999999999E-2</v>
      </c>
      <c r="ES6" s="291">
        <v>4.8379999999999999E-2</v>
      </c>
      <c r="ET6" s="291">
        <v>4.8379999999999999E-2</v>
      </c>
      <c r="EU6" s="291">
        <v>4.8379999999999999E-2</v>
      </c>
      <c r="EV6" s="291">
        <v>4.8379999999999999E-2</v>
      </c>
      <c r="EW6" s="291">
        <v>4.8379999999999999E-2</v>
      </c>
      <c r="EX6" s="291">
        <v>4.8379999999999999E-2</v>
      </c>
      <c r="EY6" s="291">
        <v>4.8379999999999999E-2</v>
      </c>
      <c r="EZ6" s="291">
        <v>4.8379999999999999E-2</v>
      </c>
      <c r="FA6" s="291">
        <v>4.8379999999999999E-2</v>
      </c>
      <c r="FB6" s="291">
        <v>4.8379999999999999E-2</v>
      </c>
      <c r="FC6" s="291">
        <v>4.8379999999999999E-2</v>
      </c>
      <c r="FD6" s="291">
        <v>4.8379999999999999E-2</v>
      </c>
      <c r="FE6" s="291">
        <v>4.8379999999999999E-2</v>
      </c>
      <c r="FF6" s="291">
        <v>4.8379999999999999E-2</v>
      </c>
      <c r="FG6" s="291">
        <v>4.8379999999999999E-2</v>
      </c>
      <c r="FH6" s="291">
        <v>4.8379999999999999E-2</v>
      </c>
      <c r="FI6" s="291">
        <v>4.8379999999999999E-2</v>
      </c>
    </row>
    <row r="7" spans="1:165" ht="15.75" thickBot="1">
      <c r="A7" s="1"/>
      <c r="B7" s="1"/>
      <c r="C7" s="5"/>
      <c r="EE7" t="s">
        <v>283</v>
      </c>
      <c r="EF7" t="s">
        <v>284</v>
      </c>
      <c r="EG7" t="s">
        <v>263</v>
      </c>
      <c r="EH7" t="s">
        <v>285</v>
      </c>
      <c r="EK7" s="117">
        <v>0.48</v>
      </c>
      <c r="EL7" s="117">
        <v>0.4660353086988977</v>
      </c>
      <c r="EM7" s="117">
        <v>0.45207061739779542</v>
      </c>
      <c r="EN7" s="117">
        <v>0.43810592609669313</v>
      </c>
      <c r="EO7" s="117">
        <v>0.42414123479559085</v>
      </c>
      <c r="EP7" s="117">
        <v>0.41017654349448857</v>
      </c>
      <c r="EQ7" s="117">
        <v>0.39621185219338628</v>
      </c>
      <c r="ER7" s="117">
        <v>0.382247160892284</v>
      </c>
      <c r="ES7" s="117">
        <v>0.36828246959118172</v>
      </c>
      <c r="ET7" s="117">
        <v>0.35431777829007943</v>
      </c>
      <c r="EU7" s="117">
        <v>0.34035308698897715</v>
      </c>
      <c r="EV7" s="117">
        <v>0.32638839568787487</v>
      </c>
      <c r="EW7" s="117">
        <v>0.31242370438677258</v>
      </c>
      <c r="EX7" s="117">
        <v>0.2984590130856703</v>
      </c>
      <c r="EY7" s="117">
        <v>0.28449432178456802</v>
      </c>
      <c r="EZ7" s="117">
        <v>0.27052963048346573</v>
      </c>
      <c r="FA7" s="117">
        <v>0.25656493918236345</v>
      </c>
      <c r="FB7" s="117">
        <v>0.24260024788126119</v>
      </c>
      <c r="FC7" s="117">
        <v>0.22863555658015894</v>
      </c>
      <c r="FD7" s="117">
        <v>0.21467086527905668</v>
      </c>
      <c r="FE7" s="117">
        <v>0.20070617397795443</v>
      </c>
      <c r="FF7" s="117">
        <v>0.18674148267685217</v>
      </c>
      <c r="FG7" s="117">
        <v>0.17277679137574992</v>
      </c>
      <c r="FH7" s="117">
        <v>0.15881210007464766</v>
      </c>
      <c r="FI7" s="117">
        <v>0.14484740877354568</v>
      </c>
    </row>
    <row r="8" spans="1:165" s="186" customFormat="1">
      <c r="A8" s="181" t="s">
        <v>286</v>
      </c>
      <c r="B8" s="182"/>
      <c r="C8" s="183" t="s">
        <v>279</v>
      </c>
      <c r="D8" s="267">
        <f>SUM(D11:D14)</f>
        <v>10.380098562539168</v>
      </c>
      <c r="E8" s="267">
        <f t="shared" ref="E8:AG8" si="135">SUM(E11:E14)</f>
        <v>10.343877855441139</v>
      </c>
      <c r="F8" s="267">
        <f t="shared" si="135"/>
        <v>10.302994599431411</v>
      </c>
      <c r="G8" s="267">
        <f t="shared" si="135"/>
        <v>10.262988363685308</v>
      </c>
      <c r="H8" s="267">
        <f t="shared" si="135"/>
        <v>10.221995313881379</v>
      </c>
      <c r="I8" s="267">
        <f t="shared" si="135"/>
        <v>10.180186960277883</v>
      </c>
      <c r="J8" s="267">
        <f t="shared" si="135"/>
        <v>10.099076566472927</v>
      </c>
      <c r="K8" s="267">
        <f t="shared" si="135"/>
        <v>10.017638264279444</v>
      </c>
      <c r="L8" s="267">
        <f t="shared" si="135"/>
        <v>9.9367504937031974</v>
      </c>
      <c r="M8" s="267">
        <f t="shared" si="135"/>
        <v>9.857866530537569</v>
      </c>
      <c r="N8" s="267">
        <f>SUM(N11:N14)</f>
        <v>9.7832726977717535</v>
      </c>
      <c r="O8" s="267">
        <f t="shared" si="135"/>
        <v>9.6692319201336296</v>
      </c>
      <c r="P8" s="267">
        <f t="shared" si="135"/>
        <v>9.5798408547088627</v>
      </c>
      <c r="Q8" s="267">
        <f t="shared" si="135"/>
        <v>9.4885543825811638</v>
      </c>
      <c r="R8" s="267">
        <f t="shared" si="135"/>
        <v>9.4120915684413831</v>
      </c>
      <c r="S8" s="267">
        <f t="shared" si="135"/>
        <v>9.3491235895677445</v>
      </c>
      <c r="T8" s="267">
        <f t="shared" si="135"/>
        <v>9.300153462686092</v>
      </c>
      <c r="U8" s="267">
        <f t="shared" si="135"/>
        <v>9.2521847042849821</v>
      </c>
      <c r="V8" s="267">
        <f t="shared" si="135"/>
        <v>9.1981925157398443</v>
      </c>
      <c r="W8" s="267">
        <f t="shared" si="135"/>
        <v>9.131117090460771</v>
      </c>
      <c r="X8" s="267">
        <f t="shared" si="135"/>
        <v>9.0472753890229463</v>
      </c>
      <c r="Y8" s="267">
        <f t="shared" si="135"/>
        <v>8.9695244645430545</v>
      </c>
      <c r="Z8" s="267">
        <f t="shared" si="135"/>
        <v>8.8899917733501752</v>
      </c>
      <c r="AA8" s="267">
        <f t="shared" si="135"/>
        <v>8.7913978394158701</v>
      </c>
      <c r="AB8" s="267">
        <f t="shared" si="135"/>
        <v>8.680733582057746</v>
      </c>
      <c r="AC8" s="267">
        <f t="shared" si="135"/>
        <v>8.5605365984880208</v>
      </c>
      <c r="AD8" s="267">
        <f t="shared" si="135"/>
        <v>8.4300849969504092</v>
      </c>
      <c r="AE8" s="267">
        <f t="shared" si="135"/>
        <v>8.2957483288897311</v>
      </c>
      <c r="AF8" s="267">
        <f t="shared" si="135"/>
        <v>8.1576303830061541</v>
      </c>
      <c r="AG8" s="267">
        <f t="shared" si="135"/>
        <v>8.0166393827360309</v>
      </c>
      <c r="AH8" s="267">
        <f>SUM(AH11:AH14)</f>
        <v>7.8770070282834999</v>
      </c>
      <c r="AJ8" s="267">
        <f>SUM(AJ11:AJ14)</f>
        <v>10.380098562539168</v>
      </c>
      <c r="AK8" s="267">
        <f t="shared" ref="AK8:BN8" si="136">SUM(AK11:AK14)</f>
        <v>10.357923374305228</v>
      </c>
      <c r="AL8" s="267">
        <f t="shared" si="136"/>
        <v>10.331751616841924</v>
      </c>
      <c r="AM8" s="267">
        <f t="shared" si="136"/>
        <v>10.306176463694491</v>
      </c>
      <c r="AN8" s="267">
        <f t="shared" si="136"/>
        <v>10.279650015595534</v>
      </c>
      <c r="AO8" s="267">
        <f t="shared" si="136"/>
        <v>10.252344143532339</v>
      </c>
      <c r="AP8" s="267">
        <f t="shared" si="136"/>
        <v>10.204703666074339</v>
      </c>
      <c r="AQ8" s="267">
        <f t="shared" si="136"/>
        <v>10.156871441285871</v>
      </c>
      <c r="AR8" s="267">
        <f t="shared" si="136"/>
        <v>10.109725802523085</v>
      </c>
      <c r="AS8" s="267">
        <f t="shared" si="136"/>
        <v>10.064719925166822</v>
      </c>
      <c r="AT8" s="267">
        <f t="shared" si="136"/>
        <v>10.02414002638163</v>
      </c>
      <c r="AU8" s="267">
        <f t="shared" si="136"/>
        <v>9.9546029045285529</v>
      </c>
      <c r="AV8" s="267">
        <f t="shared" si="136"/>
        <v>9.9080414072755012</v>
      </c>
      <c r="AW8" s="267">
        <f t="shared" si="136"/>
        <v>9.8624681026766829</v>
      </c>
      <c r="AX8" s="267">
        <f t="shared" si="136"/>
        <v>9.831928222011463</v>
      </c>
      <c r="AY8" s="267">
        <f t="shared" si="136"/>
        <v>9.8150909917589626</v>
      </c>
      <c r="AZ8" s="267">
        <f t="shared" si="136"/>
        <v>9.8098537793631806</v>
      </c>
      <c r="BA8" s="267">
        <f t="shared" si="136"/>
        <v>9.8058063842774601</v>
      </c>
      <c r="BB8" s="267">
        <f t="shared" si="136"/>
        <v>9.7959253407210376</v>
      </c>
      <c r="BC8" s="267">
        <f t="shared" si="136"/>
        <v>9.7731530150613182</v>
      </c>
      <c r="BD8" s="267">
        <f t="shared" si="136"/>
        <v>9.7338083728756057</v>
      </c>
      <c r="BE8" s="267">
        <f t="shared" si="136"/>
        <v>9.6984675085270187</v>
      </c>
      <c r="BF8" s="267">
        <f t="shared" si="136"/>
        <v>9.6597435736631247</v>
      </c>
      <c r="BG8" s="267">
        <f t="shared" si="136"/>
        <v>9.6046876944158708</v>
      </c>
      <c r="BH8" s="267">
        <f t="shared" si="136"/>
        <v>9.5378210477744361</v>
      </c>
      <c r="BI8" s="267">
        <f t="shared" si="136"/>
        <v>9.4616801369584813</v>
      </c>
      <c r="BJ8" s="267">
        <f t="shared" si="136"/>
        <v>9.3772050366078208</v>
      </c>
      <c r="BK8" s="267">
        <f t="shared" si="136"/>
        <v>9.2891094105567849</v>
      </c>
      <c r="BL8" s="267">
        <f t="shared" si="136"/>
        <v>9.1974953960460759</v>
      </c>
      <c r="BM8" s="267">
        <f t="shared" si="136"/>
        <v>9.1032685182188313</v>
      </c>
      <c r="BN8" s="267">
        <f t="shared" si="136"/>
        <v>9.0106531543352091</v>
      </c>
      <c r="BP8" s="267">
        <f>SUM(BP11:BP14)</f>
        <v>10.380057214508362</v>
      </c>
      <c r="BQ8" s="267">
        <f t="shared" ref="BQ8:CT8" si="137">SUM(BQ11:BQ14)</f>
        <v>10.351172531752718</v>
      </c>
      <c r="BR8" s="267">
        <f t="shared" si="137"/>
        <v>10.322550359827696</v>
      </c>
      <c r="BS8" s="267">
        <f t="shared" si="137"/>
        <v>10.29419606204927</v>
      </c>
      <c r="BT8" s="267">
        <f t="shared" si="137"/>
        <v>10.266115119685566</v>
      </c>
      <c r="BU8" s="267">
        <f t="shared" si="137"/>
        <v>10.23831313444335</v>
      </c>
      <c r="BV8" s="267">
        <f t="shared" si="137"/>
        <v>10.210795831005646</v>
      </c>
      <c r="BW8" s="267">
        <f t="shared" si="137"/>
        <v>10.183569059621517</v>
      </c>
      <c r="BX8" s="267">
        <f t="shared" si="137"/>
        <v>10.156638798749025</v>
      </c>
      <c r="BY8" s="267">
        <f t="shared" si="137"/>
        <v>10.130011157752486</v>
      </c>
      <c r="BZ8" s="267">
        <f t="shared" si="137"/>
        <v>10.103692379655079</v>
      </c>
      <c r="CA8" s="267">
        <f t="shared" si="137"/>
        <v>10.077688843947929</v>
      </c>
      <c r="CB8" s="267">
        <f t="shared" si="137"/>
        <v>10.052007069456813</v>
      </c>
      <c r="CC8" s="267">
        <f t="shared" si="137"/>
        <v>10.026653717267635</v>
      </c>
      <c r="CD8" s="267">
        <f t="shared" si="137"/>
        <v>10.001635593711843</v>
      </c>
      <c r="CE8" s="267">
        <f t="shared" si="137"/>
        <v>9.9769596534130098</v>
      </c>
      <c r="CF8" s="267">
        <f t="shared" si="137"/>
        <v>9.9526330023957978</v>
      </c>
      <c r="CG8" s="267">
        <f t="shared" si="137"/>
        <v>9.9286629012585461</v>
      </c>
      <c r="CH8" s="267">
        <f t="shared" si="137"/>
        <v>9.9050567684107893</v>
      </c>
      <c r="CI8" s="267">
        <f t="shared" si="137"/>
        <v>9.8818221833769702</v>
      </c>
      <c r="CJ8" s="267">
        <f t="shared" si="137"/>
        <v>9.8589668901676983</v>
      </c>
      <c r="CK8" s="267">
        <f t="shared" si="137"/>
        <v>9.8364988007199194</v>
      </c>
      <c r="CL8" s="267">
        <f t="shared" si="137"/>
        <v>9.8144259984073248</v>
      </c>
      <c r="CM8" s="267">
        <f t="shared" si="137"/>
        <v>9.7927567416224761</v>
      </c>
      <c r="CN8" s="267">
        <f t="shared" si="137"/>
        <v>9.7714994674320348</v>
      </c>
      <c r="CO8" s="267">
        <f t="shared" si="137"/>
        <v>9.7506627953065586</v>
      </c>
      <c r="CP8" s="267">
        <f t="shared" si="137"/>
        <v>9.7302555309263958</v>
      </c>
      <c r="CQ8" s="267">
        <f t="shared" si="137"/>
        <v>9.7102866700651536</v>
      </c>
      <c r="CR8" s="267">
        <f t="shared" si="137"/>
        <v>9.6907654025523282</v>
      </c>
      <c r="CS8" s="267">
        <f t="shared" si="137"/>
        <v>9.6717011163166351</v>
      </c>
      <c r="CT8" s="267">
        <f t="shared" si="137"/>
        <v>9.6531034015117356</v>
      </c>
      <c r="CV8" s="267">
        <f>SUM(CV11:CV14)</f>
        <v>10.380098562539168</v>
      </c>
      <c r="CW8" s="267">
        <f t="shared" ref="CW8:DZ8" si="138">SUM(CW11:CW14)</f>
        <v>10.399764259598308</v>
      </c>
      <c r="CX8" s="267">
        <f t="shared" si="138"/>
        <v>10.419416313356548</v>
      </c>
      <c r="CY8" s="267">
        <f t="shared" si="138"/>
        <v>10.439091277278344</v>
      </c>
      <c r="CZ8" s="267">
        <f t="shared" si="138"/>
        <v>10.458862003805383</v>
      </c>
      <c r="DA8" s="267">
        <f t="shared" si="138"/>
        <v>10.478869888780395</v>
      </c>
      <c r="DB8" s="267">
        <f t="shared" si="138"/>
        <v>10.4993751357308</v>
      </c>
      <c r="DC8" s="267">
        <f t="shared" si="138"/>
        <v>10.520860322017953</v>
      </c>
      <c r="DD8" s="267">
        <f t="shared" si="138"/>
        <v>10.544172563276321</v>
      </c>
      <c r="DE8" s="267">
        <f t="shared" si="138"/>
        <v>10.570734745549668</v>
      </c>
      <c r="DF8" s="267">
        <f t="shared" si="138"/>
        <v>10.602803912440075</v>
      </c>
      <c r="DG8" s="267">
        <f t="shared" si="138"/>
        <v>10.642414320879668</v>
      </c>
      <c r="DH8" s="267">
        <f t="shared" si="138"/>
        <v>10.693483764836104</v>
      </c>
      <c r="DI8" s="267">
        <f t="shared" si="138"/>
        <v>10.75899385208082</v>
      </c>
      <c r="DJ8" s="267">
        <f t="shared" si="138"/>
        <v>10.840629261894833</v>
      </c>
      <c r="DK8" s="267">
        <f t="shared" si="138"/>
        <v>10.937019047212363</v>
      </c>
      <c r="DL8" s="267">
        <f t="shared" si="138"/>
        <v>11.043278183354387</v>
      </c>
      <c r="DM8" s="267">
        <f t="shared" si="138"/>
        <v>11.151663695198684</v>
      </c>
      <c r="DN8" s="267">
        <f t="shared" si="138"/>
        <v>11.25511418878089</v>
      </c>
      <c r="DO8" s="267">
        <f t="shared" si="138"/>
        <v>11.346535554688336</v>
      </c>
      <c r="DP8" s="267">
        <f t="shared" si="138"/>
        <v>11.422212130199702</v>
      </c>
      <c r="DQ8" s="267">
        <f t="shared" si="138"/>
        <v>11.490117641492494</v>
      </c>
      <c r="DR8" s="267">
        <f t="shared" si="138"/>
        <v>11.543755888700931</v>
      </c>
      <c r="DS8" s="267">
        <f t="shared" si="138"/>
        <v>11.584292422150734</v>
      </c>
      <c r="DT8" s="267">
        <f t="shared" si="138"/>
        <v>11.614389468987817</v>
      </c>
      <c r="DU8" s="267">
        <f t="shared" si="138"/>
        <v>11.636531068319689</v>
      </c>
      <c r="DV8" s="267">
        <f t="shared" si="138"/>
        <v>11.653420964078146</v>
      </c>
      <c r="DW8" s="267">
        <f t="shared" si="138"/>
        <v>11.667924556804515</v>
      </c>
      <c r="DX8" s="267">
        <f t="shared" si="138"/>
        <v>11.680090607842557</v>
      </c>
      <c r="DY8" s="267">
        <f t="shared" si="138"/>
        <v>11.690770448763068</v>
      </c>
      <c r="DZ8" s="267">
        <f t="shared" si="138"/>
        <v>11.704129253811836</v>
      </c>
      <c r="EE8" s="186" t="s">
        <v>287</v>
      </c>
      <c r="EF8" s="186" t="s">
        <v>288</v>
      </c>
      <c r="EG8" s="186" t="s">
        <v>263</v>
      </c>
      <c r="EH8" s="186" t="s">
        <v>285</v>
      </c>
      <c r="EK8" s="291">
        <v>0.48</v>
      </c>
      <c r="EL8" s="291">
        <v>0.4660353086988977</v>
      </c>
      <c r="EM8" s="291">
        <v>0.45207061739779542</v>
      </c>
      <c r="EN8" s="291">
        <v>0.43810592609669313</v>
      </c>
      <c r="EO8" s="291">
        <v>0.42414123479559085</v>
      </c>
      <c r="EP8" s="291">
        <v>0.41017654349448857</v>
      </c>
      <c r="EQ8" s="291">
        <v>0.39621185219338628</v>
      </c>
      <c r="ER8" s="291">
        <v>0.382247160892284</v>
      </c>
      <c r="ES8" s="291">
        <v>0.36828246959118172</v>
      </c>
      <c r="ET8" s="291">
        <v>0.35431777829007943</v>
      </c>
      <c r="EU8" s="291">
        <v>0.34035308698897715</v>
      </c>
      <c r="EV8" s="291">
        <v>0.32638839568787487</v>
      </c>
      <c r="EW8" s="291">
        <v>0.31242370438677258</v>
      </c>
      <c r="EX8" s="291">
        <v>0.2984590130856703</v>
      </c>
      <c r="EY8" s="291">
        <v>0.28449432178456802</v>
      </c>
      <c r="EZ8" s="291">
        <v>0.27052963048346573</v>
      </c>
      <c r="FA8" s="291">
        <v>0.25656493918236345</v>
      </c>
      <c r="FB8" s="291">
        <v>0.24260024788126119</v>
      </c>
      <c r="FC8" s="291">
        <v>0.22863555658015894</v>
      </c>
      <c r="FD8" s="291">
        <v>0.21467086527905668</v>
      </c>
      <c r="FE8" s="291">
        <v>0.20070617397795443</v>
      </c>
      <c r="FF8" s="291">
        <v>0.18674148267685217</v>
      </c>
      <c r="FG8" s="291">
        <v>0.17277679137574992</v>
      </c>
      <c r="FH8" s="291">
        <v>0.15881210007464766</v>
      </c>
      <c r="FI8" s="291">
        <v>0.14484740877354568</v>
      </c>
    </row>
    <row r="9" spans="1:165" s="293" customFormat="1" ht="15.75" thickBot="1">
      <c r="A9" s="292" t="s">
        <v>289</v>
      </c>
      <c r="C9" s="294" t="s">
        <v>279</v>
      </c>
      <c r="D9" s="295">
        <f>SUM(D15:D18)</f>
        <v>2.0004942747424299</v>
      </c>
      <c r="E9" s="295">
        <f t="shared" ref="E9:AH9" si="139">SUM(E15:E18)</f>
        <v>1.9355635178345243</v>
      </c>
      <c r="F9" s="295">
        <f t="shared" si="139"/>
        <v>1.8711111457584562</v>
      </c>
      <c r="G9" s="295">
        <f t="shared" si="139"/>
        <v>1.8084233783024197</v>
      </c>
      <c r="H9" s="295">
        <f t="shared" si="139"/>
        <v>1.7471853581635095</v>
      </c>
      <c r="I9" s="295">
        <f t="shared" si="139"/>
        <v>1.6873827474527501</v>
      </c>
      <c r="J9" s="295">
        <f t="shared" si="139"/>
        <v>1.6209457884356677</v>
      </c>
      <c r="K9" s="295">
        <f t="shared" si="139"/>
        <v>1.5563884655966014</v>
      </c>
      <c r="L9" s="295">
        <f t="shared" si="139"/>
        <v>1.493755318429955</v>
      </c>
      <c r="M9" s="295">
        <f t="shared" si="139"/>
        <v>1.4331387272365452</v>
      </c>
      <c r="N9" s="295">
        <f t="shared" si="139"/>
        <v>1.3746975270668944</v>
      </c>
      <c r="O9" s="295">
        <f t="shared" si="139"/>
        <v>1.313492739737441</v>
      </c>
      <c r="P9" s="295">
        <f t="shared" si="139"/>
        <v>1.2568294073078397</v>
      </c>
      <c r="Q9" s="295">
        <f t="shared" si="139"/>
        <v>1.2010074016595405</v>
      </c>
      <c r="R9" s="295">
        <f t="shared" si="139"/>
        <v>1.1482857551776766</v>
      </c>
      <c r="S9" s="295">
        <f t="shared" si="139"/>
        <v>1.0984368738119046</v>
      </c>
      <c r="T9" s="295">
        <f t="shared" si="139"/>
        <v>1.0520009026321091</v>
      </c>
      <c r="U9" s="295">
        <f t="shared" si="139"/>
        <v>1.0071864145010525</v>
      </c>
      <c r="V9" s="295">
        <f t="shared" si="139"/>
        <v>0.96341064543849197</v>
      </c>
      <c r="W9" s="295">
        <f t="shared" si="139"/>
        <v>0.92013568646975064</v>
      </c>
      <c r="X9" s="295">
        <f t="shared" si="139"/>
        <v>0.87711773909852442</v>
      </c>
      <c r="Y9" s="295">
        <f t="shared" si="139"/>
        <v>0.82327563335244003</v>
      </c>
      <c r="Z9" s="295">
        <f t="shared" si="139"/>
        <v>0.77494305652661011</v>
      </c>
      <c r="AA9" s="295">
        <f t="shared" si="139"/>
        <v>0.72731946524276148</v>
      </c>
      <c r="AB9" s="295">
        <f t="shared" si="139"/>
        <v>0.68108447442885589</v>
      </c>
      <c r="AC9" s="295">
        <f t="shared" si="139"/>
        <v>0.63640098215972818</v>
      </c>
      <c r="AD9" s="295">
        <f t="shared" si="139"/>
        <v>0.59304966389717273</v>
      </c>
      <c r="AE9" s="295">
        <f t="shared" si="139"/>
        <v>0.55160225923200024</v>
      </c>
      <c r="AF9" s="295">
        <f t="shared" si="139"/>
        <v>0.51202303539066762</v>
      </c>
      <c r="AG9" s="295">
        <f t="shared" si="139"/>
        <v>0.47432149645327193</v>
      </c>
      <c r="AH9" s="295">
        <f t="shared" si="139"/>
        <v>0.43868228034454959</v>
      </c>
      <c r="AJ9" s="295">
        <f>SUM(AJ15:AJ18)</f>
        <v>2.0004942747424299</v>
      </c>
      <c r="AK9" s="295">
        <f t="shared" ref="AK9:BN9" si="140">SUM(AK15:AK18)</f>
        <v>1.9384602940363644</v>
      </c>
      <c r="AL9" s="295">
        <f t="shared" si="140"/>
        <v>1.8770127509861971</v>
      </c>
      <c r="AM9" s="295">
        <f t="shared" si="140"/>
        <v>1.8171473151942692</v>
      </c>
      <c r="AN9" s="295">
        <f t="shared" si="140"/>
        <v>1.7586457329735119</v>
      </c>
      <c r="AO9" s="295">
        <f t="shared" si="140"/>
        <v>1.7014934726378819</v>
      </c>
      <c r="AP9" s="295">
        <f t="shared" si="140"/>
        <v>1.6421108866249352</v>
      </c>
      <c r="AQ9" s="295">
        <f t="shared" si="140"/>
        <v>1.5843634300168592</v>
      </c>
      <c r="AR9" s="295">
        <f t="shared" si="140"/>
        <v>1.5282961080357629</v>
      </c>
      <c r="AS9" s="295">
        <f t="shared" si="140"/>
        <v>1.4740017594157444</v>
      </c>
      <c r="AT9" s="295">
        <f t="shared" si="140"/>
        <v>1.4216396819982309</v>
      </c>
      <c r="AU9" s="295">
        <f t="shared" si="140"/>
        <v>1.3686692812144983</v>
      </c>
      <c r="AV9" s="295">
        <f t="shared" si="140"/>
        <v>1.3195814236365948</v>
      </c>
      <c r="AW9" s="295">
        <f t="shared" si="140"/>
        <v>1.2715509759923393</v>
      </c>
      <c r="AX9" s="295">
        <f t="shared" si="140"/>
        <v>1.2262772831096147</v>
      </c>
      <c r="AY9" s="295">
        <f t="shared" si="140"/>
        <v>1.1835351280971866</v>
      </c>
      <c r="AZ9" s="295">
        <f t="shared" si="140"/>
        <v>1.1432785839854651</v>
      </c>
      <c r="BA9" s="295">
        <f t="shared" si="140"/>
        <v>1.1043290058395863</v>
      </c>
      <c r="BB9" s="295">
        <f t="shared" si="140"/>
        <v>1.0661026980045027</v>
      </c>
      <c r="BC9" s="295">
        <f t="shared" si="140"/>
        <v>1.0280599785587654</v>
      </c>
      <c r="BD9" s="295">
        <f t="shared" si="140"/>
        <v>0.98995544285900561</v>
      </c>
      <c r="BE9" s="295">
        <f t="shared" si="140"/>
        <v>0.94104184790659684</v>
      </c>
      <c r="BF9" s="295">
        <f t="shared" si="140"/>
        <v>0.89667898805008117</v>
      </c>
      <c r="BG9" s="295">
        <f t="shared" si="140"/>
        <v>0.85311650440214803</v>
      </c>
      <c r="BH9" s="295">
        <f t="shared" si="140"/>
        <v>0.81057881136838705</v>
      </c>
      <c r="BI9" s="295">
        <f t="shared" si="140"/>
        <v>0.76922986066479659</v>
      </c>
      <c r="BJ9" s="295">
        <f t="shared" si="140"/>
        <v>0.72911819202724415</v>
      </c>
      <c r="BK9" s="295">
        <f t="shared" si="140"/>
        <v>0.69053733949190244</v>
      </c>
      <c r="BL9" s="295">
        <f t="shared" si="140"/>
        <v>0.65345319649395484</v>
      </c>
      <c r="BM9" s="295">
        <f t="shared" si="140"/>
        <v>0.61787794052128753</v>
      </c>
      <c r="BN9" s="295">
        <f t="shared" si="140"/>
        <v>0.58400350791754385</v>
      </c>
      <c r="BP9" s="295">
        <f>SUM(BP15:BP18)</f>
        <v>2.0004899299695187</v>
      </c>
      <c r="BQ9" s="295">
        <f t="shared" ref="BQ9:CT9" si="141">SUM(BQ15:BQ18)</f>
        <v>2.0123791853239914</v>
      </c>
      <c r="BR9" s="295">
        <f t="shared" si="141"/>
        <v>2.0240434485253052</v>
      </c>
      <c r="BS9" s="295">
        <f t="shared" si="141"/>
        <v>2.0354772734321953</v>
      </c>
      <c r="BT9" s="295">
        <f t="shared" si="141"/>
        <v>2.0466750961340932</v>
      </c>
      <c r="BU9" s="295">
        <f t="shared" si="141"/>
        <v>2.0576312324642267</v>
      </c>
      <c r="BV9" s="295">
        <f t="shared" si="141"/>
        <v>2.0683398754616014</v>
      </c>
      <c r="BW9" s="295">
        <f t="shared" si="141"/>
        <v>2.0787950927808243</v>
      </c>
      <c r="BX9" s="295">
        <f t="shared" si="141"/>
        <v>2.0889908240487323</v>
      </c>
      <c r="BY9" s="295">
        <f t="shared" si="141"/>
        <v>2.098920878166743</v>
      </c>
      <c r="BZ9" s="295">
        <f t="shared" si="141"/>
        <v>2.1085789305578482</v>
      </c>
      <c r="CA9" s="295">
        <f t="shared" si="141"/>
        <v>2.1179585203571261</v>
      </c>
      <c r="CB9" s="295">
        <f t="shared" si="141"/>
        <v>2.1270530475446408</v>
      </c>
      <c r="CC9" s="295">
        <f t="shared" si="141"/>
        <v>2.1358557700195759</v>
      </c>
      <c r="CD9" s="295">
        <f t="shared" si="141"/>
        <v>2.1443598006144162</v>
      </c>
      <c r="CE9" s="295">
        <f t="shared" si="141"/>
        <v>2.1525581040479702</v>
      </c>
      <c r="CF9" s="295">
        <f t="shared" si="141"/>
        <v>2.16044349381602</v>
      </c>
      <c r="CG9" s="295">
        <f t="shared" si="141"/>
        <v>2.1680086290183294</v>
      </c>
      <c r="CH9" s="295">
        <f t="shared" si="141"/>
        <v>2.1752460111207448</v>
      </c>
      <c r="CI9" s="295">
        <f t="shared" si="141"/>
        <v>2.1821479806510831</v>
      </c>
      <c r="CJ9" s="295">
        <f t="shared" si="141"/>
        <v>2.1887067138274805</v>
      </c>
      <c r="CK9" s="295">
        <f t="shared" si="141"/>
        <v>2.194914219117849</v>
      </c>
      <c r="CL9" s="295">
        <f t="shared" si="141"/>
        <v>2.2007623337290565</v>
      </c>
      <c r="CM9" s="295">
        <f t="shared" si="141"/>
        <v>2.2062427200244286</v>
      </c>
      <c r="CN9" s="295">
        <f t="shared" si="141"/>
        <v>2.2113468618681327</v>
      </c>
      <c r="CO9" s="295">
        <f t="shared" si="141"/>
        <v>2.2160660608949847</v>
      </c>
      <c r="CP9" s="295">
        <f t="shared" si="141"/>
        <v>2.2203914327041794</v>
      </c>
      <c r="CQ9" s="295">
        <f t="shared" si="141"/>
        <v>2.2243139029754326</v>
      </c>
      <c r="CR9" s="295">
        <f t="shared" si="141"/>
        <v>2.2278242035059725</v>
      </c>
      <c r="CS9" s="295">
        <f t="shared" si="141"/>
        <v>2.2309128681668109</v>
      </c>
      <c r="CT9" s="295">
        <f t="shared" si="141"/>
        <v>2.2335702287766681</v>
      </c>
      <c r="CV9" s="295">
        <f>SUM(CV15:CV18)</f>
        <v>2.0004942747424299</v>
      </c>
      <c r="CW9" s="295">
        <f t="shared" ref="CW9:DZ9" si="142">SUM(CW15:CW18)</f>
        <v>1.9638793252511022</v>
      </c>
      <c r="CX9" s="295">
        <f t="shared" si="142"/>
        <v>1.9273607158361277</v>
      </c>
      <c r="CY9" s="295">
        <f t="shared" si="142"/>
        <v>1.8909453724444358</v>
      </c>
      <c r="CZ9" s="295">
        <f t="shared" si="142"/>
        <v>1.8546436453059116</v>
      </c>
      <c r="DA9" s="295">
        <f t="shared" si="142"/>
        <v>1.8184721511781383</v>
      </c>
      <c r="DB9" s="295">
        <f t="shared" si="142"/>
        <v>1.7824580275601238</v>
      </c>
      <c r="DC9" s="295">
        <f t="shared" si="142"/>
        <v>1.7466477104754727</v>
      </c>
      <c r="DD9" s="295">
        <f t="shared" si="142"/>
        <v>1.7111182838525008</v>
      </c>
      <c r="DE9" s="295">
        <f t="shared" si="142"/>
        <v>1.6759937342108089</v>
      </c>
      <c r="DF9" s="295">
        <f t="shared" si="142"/>
        <v>1.6414633888736727</v>
      </c>
      <c r="DG9" s="295">
        <f t="shared" si="142"/>
        <v>1.6076827848929616</v>
      </c>
      <c r="DH9" s="295">
        <f t="shared" si="142"/>
        <v>1.5749564249900365</v>
      </c>
      <c r="DI9" s="295">
        <f t="shared" si="142"/>
        <v>1.5434850250364816</v>
      </c>
      <c r="DJ9" s="295">
        <f t="shared" si="142"/>
        <v>1.5133431524068175</v>
      </c>
      <c r="DK9" s="295">
        <f t="shared" si="142"/>
        <v>1.4843468754631768</v>
      </c>
      <c r="DL9" s="295">
        <f t="shared" si="142"/>
        <v>1.4560416213492056</v>
      </c>
      <c r="DM9" s="295">
        <f t="shared" si="142"/>
        <v>1.4277812661530787</v>
      </c>
      <c r="DN9" s="295">
        <f t="shared" si="142"/>
        <v>1.3990211228272984</v>
      </c>
      <c r="DO9" s="295">
        <f t="shared" si="142"/>
        <v>1.3692590624763517</v>
      </c>
      <c r="DP9" s="295">
        <f t="shared" si="142"/>
        <v>1.3382853828319958</v>
      </c>
      <c r="DQ9" s="295">
        <f t="shared" si="142"/>
        <v>1.3067510032619436</v>
      </c>
      <c r="DR9" s="295">
        <f t="shared" si="142"/>
        <v>1.274243185323584</v>
      </c>
      <c r="DS9" s="295">
        <f t="shared" si="142"/>
        <v>1.2409147610855091</v>
      </c>
      <c r="DT9" s="295">
        <f t="shared" si="142"/>
        <v>1.2070112640469428</v>
      </c>
      <c r="DU9" s="295">
        <f t="shared" si="142"/>
        <v>1.1727497834146459</v>
      </c>
      <c r="DV9" s="295">
        <f t="shared" si="142"/>
        <v>1.1383457317579171</v>
      </c>
      <c r="DW9" s="295">
        <f t="shared" si="142"/>
        <v>1.1040075224304364</v>
      </c>
      <c r="DX9" s="295">
        <f t="shared" si="142"/>
        <v>1.0697551064466773</v>
      </c>
      <c r="DY9" s="295">
        <f t="shared" si="142"/>
        <v>1.0356555346670582</v>
      </c>
      <c r="DZ9" s="295">
        <f t="shared" si="142"/>
        <v>1.0019606243716739</v>
      </c>
      <c r="EE9" s="293" t="s">
        <v>290</v>
      </c>
      <c r="EF9" s="293" t="s">
        <v>291</v>
      </c>
      <c r="EG9" s="293" t="s">
        <v>263</v>
      </c>
      <c r="EH9" s="293" t="s">
        <v>292</v>
      </c>
      <c r="EK9" s="296">
        <v>2.9649999999999999</v>
      </c>
      <c r="EL9" s="296">
        <v>2.955508373881282</v>
      </c>
      <c r="EM9" s="296">
        <v>2.9460167477625641</v>
      </c>
      <c r="EN9" s="296">
        <v>2.9365251216438462</v>
      </c>
      <c r="EO9" s="296">
        <v>2.9270334955251283</v>
      </c>
      <c r="EP9" s="296">
        <v>2.9175418694064104</v>
      </c>
      <c r="EQ9" s="296">
        <v>2.9080502432876925</v>
      </c>
      <c r="ER9" s="296">
        <v>2.8985586171689741</v>
      </c>
      <c r="ES9" s="296">
        <v>2.8890669910502562</v>
      </c>
      <c r="ET9" s="296">
        <v>2.8795753649315383</v>
      </c>
      <c r="EU9" s="296">
        <v>2.8700837388128204</v>
      </c>
      <c r="EV9" s="296">
        <v>2.8605921126941025</v>
      </c>
      <c r="EW9" s="296">
        <v>2.8511004865753846</v>
      </c>
      <c r="EX9" s="296">
        <v>2.8416088604566667</v>
      </c>
      <c r="EY9" s="296">
        <v>2.8321172343379488</v>
      </c>
      <c r="EZ9" s="296">
        <v>2.8226256082192309</v>
      </c>
      <c r="FA9" s="296">
        <v>2.8131339821005126</v>
      </c>
      <c r="FB9" s="296">
        <v>2.8036423559817947</v>
      </c>
      <c r="FC9" s="296">
        <v>2.7941507298630768</v>
      </c>
      <c r="FD9" s="296">
        <v>2.7846591037443589</v>
      </c>
      <c r="FE9" s="296">
        <v>2.775167477625641</v>
      </c>
      <c r="FF9" s="296">
        <v>2.7656758515069231</v>
      </c>
      <c r="FG9" s="296">
        <v>2.7561842253882052</v>
      </c>
      <c r="FH9" s="296">
        <v>2.7466925992694873</v>
      </c>
      <c r="FI9" s="296">
        <v>2.7372009731507694</v>
      </c>
    </row>
    <row r="10" spans="1:165" ht="15.75" thickBot="1">
      <c r="EE10" t="s">
        <v>293</v>
      </c>
      <c r="EF10" t="s">
        <v>294</v>
      </c>
      <c r="EG10" t="s">
        <v>263</v>
      </c>
      <c r="EH10" t="s">
        <v>295</v>
      </c>
      <c r="EK10" s="117">
        <v>0.3</v>
      </c>
      <c r="EL10" s="117">
        <v>0.29050837388128203</v>
      </c>
      <c r="EM10" s="117">
        <v>0.28101674776256408</v>
      </c>
      <c r="EN10" s="117">
        <v>0.27152512164384612</v>
      </c>
      <c r="EO10" s="117">
        <v>0.26203349552512817</v>
      </c>
      <c r="EP10" s="117">
        <v>0.25254186940641021</v>
      </c>
      <c r="EQ10" s="117">
        <v>0.24305024328769226</v>
      </c>
      <c r="ER10" s="117">
        <v>0.2335586171689743</v>
      </c>
      <c r="ES10" s="117">
        <v>0.22406699105025635</v>
      </c>
      <c r="ET10" s="117">
        <v>0.21457536493153839</v>
      </c>
      <c r="EU10" s="117">
        <v>0.20508373881282044</v>
      </c>
      <c r="EV10" s="117">
        <v>0.19559211269410248</v>
      </c>
      <c r="EW10" s="117">
        <v>0.18610048657538453</v>
      </c>
      <c r="EX10" s="117">
        <v>0.17660886045666657</v>
      </c>
      <c r="EY10" s="117">
        <v>0.16711723433794862</v>
      </c>
      <c r="EZ10" s="117">
        <v>0.15762560821923066</v>
      </c>
      <c r="FA10" s="117">
        <v>0.14813398210051271</v>
      </c>
      <c r="FB10" s="117">
        <v>0.13864235598179475</v>
      </c>
      <c r="FC10" s="117">
        <v>0.1291507298630768</v>
      </c>
      <c r="FD10" s="117">
        <v>0.11965910374435886</v>
      </c>
      <c r="FE10" s="117">
        <v>0.11016747762564091</v>
      </c>
      <c r="FF10" s="117">
        <v>0.10067585150692297</v>
      </c>
      <c r="FG10" s="117">
        <v>9.1184225388205031E-2</v>
      </c>
      <c r="FH10" s="117">
        <v>8.169259926948709E-2</v>
      </c>
      <c r="FI10" s="117">
        <v>7.2200973150769357E-2</v>
      </c>
    </row>
    <row r="11" spans="1:165" s="186" customFormat="1">
      <c r="A11" s="181" t="s">
        <v>43</v>
      </c>
      <c r="C11" s="183" t="s">
        <v>279</v>
      </c>
      <c r="D11" s="297">
        <f>('[2]Ethylene Recycling HC'!C221+'[2]Propylene Recycling HC'!C213+'[2]Methanol Recycling HC'!C246+'[2]BTX Recycling HC'!C274+'[2]Butadiene Recycling HC'!C162+'[3]Ethylene Recycling HC'!C221+'[3]Propylene Recycling HC'!C213+'[3]Methanol Recycling HC'!C246+'[3]BTX Recycling HC'!C274+'[3]Butadiene Recycling HC'!C162)/1000000</f>
        <v>1.8612408907962152</v>
      </c>
      <c r="E11" s="297">
        <f>('[2]Ethylene Recycling HC'!D221+'[2]Propylene Recycling HC'!D213+'[2]Methanol Recycling HC'!D246+'[2]BTX Recycling HC'!D274+'[2]Butadiene Recycling HC'!D162+'[3]Ethylene Recycling HC'!D221+'[3]Propylene Recycling HC'!D213+'[3]Methanol Recycling HC'!D246+'[3]BTX Recycling HC'!D274+'[3]Butadiene Recycling HC'!D162)/1000000</f>
        <v>1.9678098545234246</v>
      </c>
      <c r="F11" s="297">
        <f>('[2]Ethylene Recycling HC'!E221+'[2]Propylene Recycling HC'!E213+'[2]Methanol Recycling HC'!E246+'[2]BTX Recycling HC'!E274+'[2]Butadiene Recycling HC'!E162+'[3]Ethylene Recycling HC'!E221+'[3]Propylene Recycling HC'!E213+'[3]Methanol Recycling HC'!E246+'[3]BTX Recycling HC'!E274+'[3]Butadiene Recycling HC'!E162)/1000000</f>
        <v>2.071453924875323</v>
      </c>
      <c r="G11" s="297">
        <f>('[2]Ethylene Recycling HC'!F221+'[2]Propylene Recycling HC'!F213+'[2]Methanol Recycling HC'!F246+'[2]BTX Recycling HC'!F274+'[2]Butadiene Recycling HC'!F162+'[3]Ethylene Recycling HC'!F221+'[3]Propylene Recycling HC'!F213+'[3]Methanol Recycling HC'!F246+'[3]BTX Recycling HC'!F274+'[3]Butadiene Recycling HC'!F162)/1000000</f>
        <v>2.1738386067654005</v>
      </c>
      <c r="H11" s="297">
        <f>('[2]Ethylene Recycling HC'!G221+'[2]Propylene Recycling HC'!G213+'[2]Methanol Recycling HC'!G246+'[2]BTX Recycling HC'!G274+'[2]Butadiene Recycling HC'!G162+'[3]Ethylene Recycling HC'!G221+'[3]Propylene Recycling HC'!G213+'[3]Methanol Recycling HC'!G246+'[3]BTX Recycling HC'!G274+'[3]Butadiene Recycling HC'!G162)/1000000</f>
        <v>2.2737427505559937</v>
      </c>
      <c r="I11" s="297">
        <f>('[2]Ethylene Recycling HC'!H221+'[2]Propylene Recycling HC'!H213+'[2]Methanol Recycling HC'!H246+'[2]BTX Recycling HC'!H274+'[2]Butadiene Recycling HC'!H162+'[3]Ethylene Recycling HC'!H221+'[3]Propylene Recycling HC'!H213+'[3]Methanol Recycling HC'!H246+'[3]BTX Recycling HC'!H274+'[3]Butadiene Recycling HC'!H162)/1000000</f>
        <v>2.3712321706022226</v>
      </c>
      <c r="J11" s="297">
        <f>('[2]Ethylene Recycling HC'!I221+'[2]Propylene Recycling HC'!I213+'[2]Methanol Recycling HC'!I246+'[2]BTX Recycling HC'!I274+'[2]Butadiene Recycling HC'!I162+'[3]Ethylene Recycling HC'!I221+'[3]Propylene Recycling HC'!I213+'[3]Methanol Recycling HC'!I246+'[3]BTX Recycling HC'!I274+'[3]Butadiene Recycling HC'!I162)/1000000</f>
        <v>2.4611411033202621</v>
      </c>
      <c r="K11" s="297">
        <f>('[2]Ethylene Recycling HC'!J221+'[2]Propylene Recycling HC'!J213+'[2]Methanol Recycling HC'!J246+'[2]BTX Recycling HC'!J274+'[2]Butadiene Recycling HC'!J162+'[3]Ethylene Recycling HC'!J221+'[3]Propylene Recycling HC'!J213+'[3]Methanol Recycling HC'!J246+'[3]BTX Recycling HC'!J274+'[3]Butadiene Recycling HC'!J162)/1000000</f>
        <v>2.5479379846482764</v>
      </c>
      <c r="L11" s="297">
        <f>('[2]Ethylene Recycling HC'!K221+'[2]Propylene Recycling HC'!K213+'[2]Methanol Recycling HC'!K246+'[2]BTX Recycling HC'!K274+'[2]Butadiene Recycling HC'!K162+'[3]Ethylene Recycling HC'!K221+'[3]Propylene Recycling HC'!K213+'[3]Methanol Recycling HC'!K246+'[3]BTX Recycling HC'!K274+'[3]Butadiene Recycling HC'!K162)/1000000</f>
        <v>2.631661782830502</v>
      </c>
      <c r="M11" s="297">
        <f>('[2]Ethylene Recycling HC'!L221+'[2]Propylene Recycling HC'!L213+'[2]Methanol Recycling HC'!L246+'[2]BTX Recycling HC'!L274+'[2]Butadiene Recycling HC'!L162+'[3]Ethylene Recycling HC'!L221+'[3]Propylene Recycling HC'!L213+'[3]Methanol Recycling HC'!L246+'[3]BTX Recycling HC'!L274+'[3]Butadiene Recycling HC'!L162)/1000000</f>
        <v>2.71234922595661</v>
      </c>
      <c r="N11" s="297">
        <f>('[2]Ethylene Recycling HC'!M221+'[2]Propylene Recycling HC'!M213+'[2]Methanol Recycling HC'!M246+'[2]BTX Recycling HC'!M274+'[2]Butadiene Recycling HC'!M162+'[3]Ethylene Recycling HC'!M221+'[3]Propylene Recycling HC'!M213+'[3]Methanol Recycling HC'!M246+'[3]BTX Recycling HC'!M274+'[3]Butadiene Recycling HC'!M162)/1000000</f>
        <v>2.790034821577478</v>
      </c>
      <c r="O11" s="297">
        <f>('[2]Ethylene Recycling HC'!N221+'[2]Propylene Recycling HC'!N213+'[2]Methanol Recycling HC'!N246+'[2]BTX Recycling HC'!N274+'[2]Butadiene Recycling HC'!N162+'[3]Ethylene Recycling HC'!N221+'[3]Propylene Recycling HC'!N213+'[3]Methanol Recycling HC'!N246+'[3]BTX Recycling HC'!N274+'[3]Butadiene Recycling HC'!N162)/1000000</f>
        <v>2.8373392593182909</v>
      </c>
      <c r="P11" s="297">
        <f>('[2]Ethylene Recycling HC'!O221+'[2]Propylene Recycling HC'!O213+'[2]Methanol Recycling HC'!O246+'[2]BTX Recycling HC'!O274+'[2]Butadiene Recycling HC'!O162+'[3]Ethylene Recycling HC'!O221+'[3]Propylene Recycling HC'!O213+'[3]Methanol Recycling HC'!O246+'[3]BTX Recycling HC'!O274+'[3]Butadiene Recycling HC'!O162)/1000000</f>
        <v>2.8858990339899901</v>
      </c>
      <c r="Q11" s="297">
        <f>('[2]Ethylene Recycling HC'!P221+'[2]Propylene Recycling HC'!P213+'[2]Methanol Recycling HC'!P246+'[2]BTX Recycling HC'!P274+'[2]Butadiene Recycling HC'!P162+'[3]Ethylene Recycling HC'!P221+'[3]Propylene Recycling HC'!P213+'[3]Methanol Recycling HC'!P246+'[3]BTX Recycling HC'!P274+'[3]Butadiene Recycling HC'!P162)/1000000</f>
        <v>2.9262991648987016</v>
      </c>
      <c r="R11" s="297">
        <f>('[2]Ethylene Recycling HC'!Q221+'[2]Propylene Recycling HC'!Q213+'[2]Methanol Recycling HC'!Q246+'[2]BTX Recycling HC'!Q274+'[2]Butadiene Recycling HC'!Q162+'[3]Ethylene Recycling HC'!Q221+'[3]Propylene Recycling HC'!Q213+'[3]Methanol Recycling HC'!Q246+'[3]BTX Recycling HC'!Q274+'[3]Butadiene Recycling HC'!Q162)/1000000</f>
        <v>2.9632914153756342</v>
      </c>
      <c r="S11" s="297">
        <f>('[2]Ethylene Recycling HC'!R221+'[2]Propylene Recycling HC'!R213+'[2]Methanol Recycling HC'!R246+'[2]BTX Recycling HC'!R274+'[2]Butadiene Recycling HC'!R162+'[3]Ethylene Recycling HC'!R221+'[3]Propylene Recycling HC'!R213+'[3]Methanol Recycling HC'!R246+'[3]BTX Recycling HC'!R274+'[3]Butadiene Recycling HC'!R162)/1000000</f>
        <v>2.996916246297781</v>
      </c>
      <c r="T11" s="297">
        <f>('[2]Ethylene Recycling HC'!S221+'[2]Propylene Recycling HC'!S213+'[2]Methanol Recycling HC'!S246+'[2]BTX Recycling HC'!S274+'[2]Butadiene Recycling HC'!S162+'[3]Ethylene Recycling HC'!S221+'[3]Propylene Recycling HC'!S213+'[3]Methanol Recycling HC'!S246+'[3]BTX Recycling HC'!S274+'[3]Butadiene Recycling HC'!S162)/1000000</f>
        <v>3.0281807925094824</v>
      </c>
      <c r="U11" s="297">
        <f>('[2]Ethylene Recycling HC'!T221+'[2]Propylene Recycling HC'!T213+'[2]Methanol Recycling HC'!T246+'[2]BTX Recycling HC'!T274+'[2]Butadiene Recycling HC'!T162+'[3]Ethylene Recycling HC'!T221+'[3]Propylene Recycling HC'!T213+'[3]Methanol Recycling HC'!T246+'[3]BTX Recycling HC'!T274+'[3]Butadiene Recycling HC'!T162)/1000000</f>
        <v>3.0563132766236958</v>
      </c>
      <c r="V11" s="297">
        <f>('[2]Ethylene Recycling HC'!U221+'[2]Propylene Recycling HC'!U213+'[2]Methanol Recycling HC'!U246+'[2]BTX Recycling HC'!U274+'[2]Butadiene Recycling HC'!U162+'[3]Ethylene Recycling HC'!U221+'[3]Propylene Recycling HC'!U213+'[3]Methanol Recycling HC'!U246+'[3]BTX Recycling HC'!U274+'[3]Butadiene Recycling HC'!U162)/1000000</f>
        <v>3.0813601733692932</v>
      </c>
      <c r="W11" s="297">
        <f>('[2]Ethylene Recycling HC'!V221+'[2]Propylene Recycling HC'!V213+'[2]Methanol Recycling HC'!V246+'[2]BTX Recycling HC'!V274+'[2]Butadiene Recycling HC'!V162+'[3]Ethylene Recycling HC'!V221+'[3]Propylene Recycling HC'!V213+'[3]Methanol Recycling HC'!V246+'[3]BTX Recycling HC'!V274+'[3]Butadiene Recycling HC'!V162)/1000000</f>
        <v>3.1033663814950248</v>
      </c>
      <c r="X11" s="297">
        <f>('[2]Ethylene Recycling HC'!W221+'[2]Propylene Recycling HC'!W213+'[2]Methanol Recycling HC'!W246+'[2]BTX Recycling HC'!W274+'[2]Butadiene Recycling HC'!W162+'[3]Ethylene Recycling HC'!W221+'[3]Propylene Recycling HC'!W213+'[3]Methanol Recycling HC'!W246+'[3]BTX Recycling HC'!W274+'[3]Butadiene Recycling HC'!W162)/1000000</f>
        <v>3.1223752340425124</v>
      </c>
      <c r="Y11" s="297">
        <f>('[2]Ethylene Recycling HC'!X221+'[2]Propylene Recycling HC'!X213+'[2]Methanol Recycling HC'!X246+'[2]BTX Recycling HC'!X274+'[2]Butadiene Recycling HC'!X162+'[3]Ethylene Recycling HC'!X221+'[3]Propylene Recycling HC'!X213+'[3]Methanol Recycling HC'!X246+'[3]BTX Recycling HC'!X274+'[3]Butadiene Recycling HC'!X162)/1000000</f>
        <v>3.1942955690377186</v>
      </c>
      <c r="Z11" s="297">
        <f>('[2]Ethylene Recycling HC'!Y221+'[2]Propylene Recycling HC'!Y213+'[2]Methanol Recycling HC'!Y246+'[2]BTX Recycling HC'!Y274+'[2]Butadiene Recycling HC'!Y162+'[3]Ethylene Recycling HC'!Y221+'[3]Propylene Recycling HC'!Y213+'[3]Methanol Recycling HC'!Y246+'[3]BTX Recycling HC'!Y274+'[3]Butadiene Recycling HC'!Y162)/1000000</f>
        <v>3.2677765425279039</v>
      </c>
      <c r="AA11" s="297">
        <f>('[2]Ethylene Recycling HC'!Z221+'[2]Propylene Recycling HC'!Z213+'[2]Methanol Recycling HC'!Z246+'[2]BTX Recycling HC'!Z274+'[2]Butadiene Recycling HC'!Z162+'[3]Ethylene Recycling HC'!Z221+'[3]Propylene Recycling HC'!Z213+'[3]Methanol Recycling HC'!Z246+'[3]BTX Recycling HC'!Z274+'[3]Butadiene Recycling HC'!Z162)/1000000</f>
        <v>3.3345862738535552</v>
      </c>
      <c r="AB11" s="297">
        <f>('[2]Ethylene Recycling HC'!AA221+'[2]Propylene Recycling HC'!AA213+'[2]Methanol Recycling HC'!AA246+'[2]BTX Recycling HC'!AA274+'[2]Butadiene Recycling HC'!AA162+'[3]Ethylene Recycling HC'!AA221+'[3]Propylene Recycling HC'!AA213+'[3]Methanol Recycling HC'!AA246+'[3]BTX Recycling HC'!AA274+'[3]Butadiene Recycling HC'!AA162)/1000000</f>
        <v>3.3965654895539652</v>
      </c>
      <c r="AC11" s="297">
        <f>('[2]Ethylene Recycling HC'!AB221+'[2]Propylene Recycling HC'!AB213+'[2]Methanol Recycling HC'!AB246+'[2]BTX Recycling HC'!AB274+'[2]Butadiene Recycling HC'!AB162+'[3]Ethylene Recycling HC'!AB221+'[3]Propylene Recycling HC'!AB213+'[3]Methanol Recycling HC'!AB246+'[3]BTX Recycling HC'!AB274+'[3]Butadiene Recycling HC'!AB162)/1000000</f>
        <v>3.4537571352983369</v>
      </c>
      <c r="AD11" s="297">
        <f>('[2]Ethylene Recycling HC'!AC221+'[2]Propylene Recycling HC'!AC213+'[2]Methanol Recycling HC'!AC246+'[2]BTX Recycling HC'!AC274+'[2]Butadiene Recycling HC'!AC162+'[3]Ethylene Recycling HC'!AC221+'[3]Propylene Recycling HC'!AC213+'[3]Methanol Recycling HC'!AC246+'[3]BTX Recycling HC'!AC274+'[3]Butadiene Recycling HC'!AC162)/1000000</f>
        <v>3.5048520595081052</v>
      </c>
      <c r="AE11" s="297">
        <f>('[2]Ethylene Recycling HC'!AD221+'[2]Propylene Recycling HC'!AD213+'[2]Methanol Recycling HC'!AD246+'[2]BTX Recycling HC'!AD274+'[2]Butadiene Recycling HC'!AD162+'[3]Ethylene Recycling HC'!AD221+'[3]Propylene Recycling HC'!AD213+'[3]Methanol Recycling HC'!AD246+'[3]BTX Recycling HC'!AD274+'[3]Butadiene Recycling HC'!AD162)/1000000</f>
        <v>3.5510502778159125</v>
      </c>
      <c r="AF11" s="297">
        <f>('[2]Ethylene Recycling HC'!AE221+'[2]Propylene Recycling HC'!AE213+'[2]Methanol Recycling HC'!AE246+'[2]BTX Recycling HC'!AE274+'[2]Butadiene Recycling HC'!AE162+'[3]Ethylene Recycling HC'!AE221+'[3]Propylene Recycling HC'!AE213+'[3]Methanol Recycling HC'!AE246+'[3]BTX Recycling HC'!AE274+'[3]Butadiene Recycling HC'!AE162)/1000000</f>
        <v>3.5923767798894888</v>
      </c>
      <c r="AG11" s="297">
        <f>('[2]Ethylene Recycling HC'!AF221+'[2]Propylene Recycling HC'!AF213+'[2]Methanol Recycling HC'!AF246+'[2]BTX Recycling HC'!AF274+'[2]Butadiene Recycling HC'!AF162+'[3]Ethylene Recycling HC'!AF221+'[3]Propylene Recycling HC'!AF213+'[3]Methanol Recycling HC'!AF246+'[3]BTX Recycling HC'!AF274+'[3]Butadiene Recycling HC'!AF162)/1000000</f>
        <v>3.6288540152536202</v>
      </c>
      <c r="AH11" s="297">
        <f>('[2]Ethylene Recycling HC'!AG221+'[2]Propylene Recycling HC'!AG213+'[2]Methanol Recycling HC'!AG246+'[2]BTX Recycling HC'!AG274+'[2]Butadiene Recycling HC'!AG162+'[3]Ethylene Recycling HC'!AG221+'[3]Propylene Recycling HC'!AG213+'[3]Methanol Recycling HC'!AG246+'[3]BTX Recycling HC'!AG274+'[3]Butadiene Recycling HC'!AG162)/1000000</f>
        <v>3.6605019070277485</v>
      </c>
      <c r="AJ11" s="298">
        <f>D11</f>
        <v>1.8612408907962152</v>
      </c>
      <c r="AK11" s="298">
        <f t="shared" ref="AK11:BN12" si="143">E11</f>
        <v>1.9678098545234246</v>
      </c>
      <c r="AL11" s="298">
        <f t="shared" si="143"/>
        <v>2.071453924875323</v>
      </c>
      <c r="AM11" s="298">
        <f t="shared" si="143"/>
        <v>2.1738386067654005</v>
      </c>
      <c r="AN11" s="298">
        <f t="shared" si="143"/>
        <v>2.2737427505559937</v>
      </c>
      <c r="AO11" s="298">
        <f t="shared" si="143"/>
        <v>2.3712321706022226</v>
      </c>
      <c r="AP11" s="298">
        <f t="shared" si="143"/>
        <v>2.4611411033202621</v>
      </c>
      <c r="AQ11" s="298">
        <f t="shared" si="143"/>
        <v>2.5479379846482764</v>
      </c>
      <c r="AR11" s="298">
        <f t="shared" si="143"/>
        <v>2.631661782830502</v>
      </c>
      <c r="AS11" s="298">
        <f t="shared" si="143"/>
        <v>2.71234922595661</v>
      </c>
      <c r="AT11" s="298">
        <f t="shared" si="143"/>
        <v>2.790034821577478</v>
      </c>
      <c r="AU11" s="298">
        <f t="shared" si="143"/>
        <v>2.8373392593182909</v>
      </c>
      <c r="AV11" s="298">
        <f t="shared" si="143"/>
        <v>2.8858990339899901</v>
      </c>
      <c r="AW11" s="298">
        <f t="shared" si="143"/>
        <v>2.9262991648987016</v>
      </c>
      <c r="AX11" s="298">
        <f t="shared" si="143"/>
        <v>2.9632914153756342</v>
      </c>
      <c r="AY11" s="298">
        <f t="shared" si="143"/>
        <v>2.996916246297781</v>
      </c>
      <c r="AZ11" s="298">
        <f t="shared" si="143"/>
        <v>3.0281807925094824</v>
      </c>
      <c r="BA11" s="298">
        <f t="shared" si="143"/>
        <v>3.0563132766236958</v>
      </c>
      <c r="BB11" s="298">
        <f t="shared" si="143"/>
        <v>3.0813601733692932</v>
      </c>
      <c r="BC11" s="298">
        <f t="shared" si="143"/>
        <v>3.1033663814950248</v>
      </c>
      <c r="BD11" s="298">
        <f t="shared" si="143"/>
        <v>3.1223752340425124</v>
      </c>
      <c r="BE11" s="298">
        <f t="shared" si="143"/>
        <v>3.1942955690377186</v>
      </c>
      <c r="BF11" s="298">
        <f t="shared" si="143"/>
        <v>3.2677765425279039</v>
      </c>
      <c r="BG11" s="298">
        <f t="shared" si="143"/>
        <v>3.3345862738535552</v>
      </c>
      <c r="BH11" s="298">
        <f t="shared" si="143"/>
        <v>3.3965654895539652</v>
      </c>
      <c r="BI11" s="298">
        <f t="shared" si="143"/>
        <v>3.4537571352983369</v>
      </c>
      <c r="BJ11" s="298">
        <f t="shared" si="143"/>
        <v>3.5048520595081052</v>
      </c>
      <c r="BK11" s="298">
        <f t="shared" si="143"/>
        <v>3.5510502778159125</v>
      </c>
      <c r="BL11" s="298">
        <f t="shared" si="143"/>
        <v>3.5923767798894888</v>
      </c>
      <c r="BM11" s="298">
        <f t="shared" si="143"/>
        <v>3.6288540152536202</v>
      </c>
      <c r="BN11" s="298">
        <f t="shared" si="143"/>
        <v>3.6605019070277485</v>
      </c>
      <c r="BO11" s="299">
        <f>BN11/$BN$6</f>
        <v>0.4171397858272467</v>
      </c>
      <c r="BP11" s="267">
        <f>SUM('[2]Ethylene Recycling HC'!C222,'[2]Propylene Recycling HC'!C214,'[2]Methanol Recycling HC'!C247,'[2]BTX Recycling HC'!C275,'[2]Butadiene Recycling HC'!C163,'[3]Ethylene Recycling HC'!C222,'[3]Propylene Recycling HC'!C214,'[3]Methanol Recycling HC'!C247,'[3]BTX Recycling HC'!C275,'[3]Butadiene Recycling HC'!C163)/1000000</f>
        <v>1.8612408907962152</v>
      </c>
      <c r="BQ11" s="267">
        <f>SUM('[2]Ethylene Recycling HC'!D222,'[2]Propylene Recycling HC'!D214,'[2]Methanol Recycling HC'!D247,'[2]BTX Recycling HC'!D275,'[2]Butadiene Recycling HC'!D163,'[3]Ethylene Recycling HC'!D222,'[3]Propylene Recycling HC'!D214,'[3]Methanol Recycling HC'!D247,'[3]BTX Recycling HC'!D275,'[3]Butadiene Recycling HC'!D163)/1000000</f>
        <v>1.8923236136725117</v>
      </c>
      <c r="BR11" s="267">
        <f>SUM('[2]Ethylene Recycling HC'!E222,'[2]Propylene Recycling HC'!E214,'[2]Methanol Recycling HC'!E247,'[2]BTX Recycling HC'!E275,'[2]Butadiene Recycling HC'!E163,'[3]Ethylene Recycling HC'!E222,'[3]Propylene Recycling HC'!E214,'[3]Methanol Recycling HC'!E247,'[3]BTX Recycling HC'!E275,'[3]Butadiene Recycling HC'!E163)/1000000</f>
        <v>1.9239254180208432</v>
      </c>
      <c r="BS11" s="267">
        <f>SUM('[2]Ethylene Recycling HC'!F222,'[2]Propylene Recycling HC'!F214,'[2]Methanol Recycling HC'!F247,'[2]BTX Recycling HC'!F275,'[2]Butadiene Recycling HC'!F163,'[3]Ethylene Recycling HC'!F222,'[3]Propylene Recycling HC'!F214,'[3]Methanol Recycling HC'!F247,'[3]BTX Recycling HC'!F275,'[3]Butadiene Recycling HC'!F163)/1000000</f>
        <v>1.9560549725017906</v>
      </c>
      <c r="BT11" s="267">
        <f>SUM('[2]Ethylene Recycling HC'!G222,'[2]Propylene Recycling HC'!G214,'[2]Methanol Recycling HC'!G247,'[2]BTX Recycling HC'!G275,'[2]Butadiene Recycling HC'!G163,'[3]Ethylene Recycling HC'!G222,'[3]Propylene Recycling HC'!G214,'[3]Methanol Recycling HC'!G247,'[3]BTX Recycling HC'!G275,'[3]Butadiene Recycling HC'!G163)/1000000</f>
        <v>1.9887210905425705</v>
      </c>
      <c r="BU11" s="267">
        <f>SUM('[2]Ethylene Recycling HC'!H222,'[2]Propylene Recycling HC'!H214,'[2]Methanol Recycling HC'!H247,'[2]BTX Recycling HC'!H275,'[2]Butadiene Recycling HC'!H163,'[3]Ethylene Recycling HC'!H222,'[3]Propylene Recycling HC'!H214,'[3]Methanol Recycling HC'!H247,'[3]BTX Recycling HC'!H275,'[3]Butadiene Recycling HC'!H163)/1000000</f>
        <v>2.0219327327546313</v>
      </c>
      <c r="BV11" s="267">
        <f>SUM('[2]Ethylene Recycling HC'!I222,'[2]Propylene Recycling HC'!I214,'[2]Methanol Recycling HC'!I247,'[2]BTX Recycling HC'!I275,'[2]Butadiene Recycling HC'!I163,'[3]Ethylene Recycling HC'!I222,'[3]Propylene Recycling HC'!I214,'[3]Methanol Recycling HC'!I247,'[3]BTX Recycling HC'!I275,'[3]Butadiene Recycling HC'!I163)/1000000</f>
        <v>2.0556990093916334</v>
      </c>
      <c r="BW11" s="267">
        <f>SUM('[2]Ethylene Recycling HC'!J222,'[2]Propylene Recycling HC'!J214,'[2]Methanol Recycling HC'!J247,'[2]BTX Recycling HC'!J275,'[2]Butadiene Recycling HC'!J163,'[3]Ethylene Recycling HC'!J222,'[3]Propylene Recycling HC'!J214,'[3]Methanol Recycling HC'!J247,'[3]BTX Recycling HC'!J275,'[3]Butadiene Recycling HC'!J163)/1000000</f>
        <v>2.0900291828484736</v>
      </c>
      <c r="BX11" s="267">
        <f>SUM('[2]Ethylene Recycling HC'!K222,'[2]Propylene Recycling HC'!K214,'[2]Methanol Recycling HC'!K247,'[2]BTX Recycling HC'!K275,'[2]Butadiene Recycling HC'!K163,'[3]Ethylene Recycling HC'!K222,'[3]Propylene Recycling HC'!K214,'[3]Methanol Recycling HC'!K247,'[3]BTX Recycling HC'!K275,'[3]Butadiene Recycling HC'!K163)/1000000</f>
        <v>2.124932670202043</v>
      </c>
      <c r="BY11" s="267">
        <f>SUM('[2]Ethylene Recycling HC'!L222,'[2]Propylene Recycling HC'!L214,'[2]Methanol Recycling HC'!L247,'[2]BTX Recycling HC'!L275,'[2]Butadiene Recycling HC'!L163,'[3]Ethylene Recycling HC'!L222,'[3]Propylene Recycling HC'!L214,'[3]Methanol Recycling HC'!L247,'[3]BTX Recycling HC'!L275,'[3]Butadiene Recycling HC'!L163)/1000000</f>
        <v>2.1604190457944172</v>
      </c>
      <c r="BZ11" s="267">
        <f>SUM('[2]Ethylene Recycling HC'!M222,'[2]Propylene Recycling HC'!M214,'[2]Methanol Recycling HC'!M247,'[2]BTX Recycling HC'!M275,'[2]Butadiene Recycling HC'!M163,'[3]Ethylene Recycling HC'!M222,'[3]Propylene Recycling HC'!M214,'[3]Methanol Recycling HC'!M247,'[3]BTX Recycling HC'!M275,'[3]Butadiene Recycling HC'!M163)/1000000</f>
        <v>2.1964980438591839</v>
      </c>
      <c r="CA11" s="267">
        <f>SUM('[2]Ethylene Recycling HC'!N222,'[2]Propylene Recycling HC'!N214,'[2]Methanol Recycling HC'!N247,'[2]BTX Recycling HC'!N275,'[2]Butadiene Recycling HC'!N163,'[3]Ethylene Recycling HC'!N222,'[3]Propylene Recycling HC'!N214,'[3]Methanol Recycling HC'!N247,'[3]BTX Recycling HC'!N275,'[3]Butadiene Recycling HC'!N163)/1000000</f>
        <v>2.2331795611916321</v>
      </c>
      <c r="CB11" s="267">
        <f>SUM('[2]Ethylene Recycling HC'!O222,'[2]Propylene Recycling HC'!O214,'[2]Methanol Recycling HC'!O247,'[2]BTX Recycling HC'!O275,'[2]Butadiene Recycling HC'!O163,'[3]Ethylene Recycling HC'!O222,'[3]Propylene Recycling HC'!O214,'[3]Methanol Recycling HC'!O247,'[3]BTX Recycling HC'!O275,'[3]Butadiene Recycling HC'!O163)/1000000</f>
        <v>2.2704736598635318</v>
      </c>
      <c r="CC11" s="267">
        <f>SUM('[2]Ethylene Recycling HC'!P222,'[2]Propylene Recycling HC'!P214,'[2]Methanol Recycling HC'!P247,'[2]BTX Recycling HC'!P275,'[2]Butadiene Recycling HC'!P163,'[3]Ethylene Recycling HC'!P222,'[3]Propylene Recycling HC'!P214,'[3]Methanol Recycling HC'!P247,'[3]BTX Recycling HC'!P275,'[3]Butadiene Recycling HC'!P163)/1000000</f>
        <v>2.3083905699832528</v>
      </c>
      <c r="CD11" s="267">
        <f>SUM('[2]Ethylene Recycling HC'!Q222,'[2]Propylene Recycling HC'!Q214,'[2]Methanol Recycling HC'!Q247,'[2]BTX Recycling HC'!Q275,'[2]Butadiene Recycling HC'!Q163,'[3]Ethylene Recycling HC'!Q222,'[3]Propylene Recycling HC'!Q214,'[3]Methanol Recycling HC'!Q247,'[3]BTX Recycling HC'!Q275,'[3]Butadiene Recycling HC'!Q163)/1000000</f>
        <v>2.3469406925019722</v>
      </c>
      <c r="CE11" s="267">
        <f>SUM('[2]Ethylene Recycling HC'!R222,'[2]Propylene Recycling HC'!R214,'[2]Methanol Recycling HC'!R247,'[2]BTX Recycling HC'!R275,'[2]Butadiene Recycling HC'!R163,'[3]Ethylene Recycling HC'!R222,'[3]Propylene Recycling HC'!R214,'[3]Methanol Recycling HC'!R247,'[3]BTX Recycling HC'!R275,'[3]Butadiene Recycling HC'!R163)/1000000</f>
        <v>2.3861346020667562</v>
      </c>
      <c r="CF11" s="267">
        <f>SUM('[2]Ethylene Recycling HC'!S222,'[2]Propylene Recycling HC'!S214,'[2]Methanol Recycling HC'!S247,'[2]BTX Recycling HC'!S275,'[2]Butadiene Recycling HC'!S163,'[3]Ethylene Recycling HC'!S222,'[3]Propylene Recycling HC'!S214,'[3]Methanol Recycling HC'!S247,'[3]BTX Recycling HC'!S275,'[3]Butadiene Recycling HC'!S163)/1000000</f>
        <v>2.4259830499212716</v>
      </c>
      <c r="CG11" s="267">
        <f>SUM('[2]Ethylene Recycling HC'!T222,'[2]Propylene Recycling HC'!T214,'[2]Methanol Recycling HC'!T247,'[2]BTX Recycling HC'!T275,'[2]Butadiene Recycling HC'!T163,'[3]Ethylene Recycling HC'!T222,'[3]Propylene Recycling HC'!T214,'[3]Methanol Recycling HC'!T247,'[3]BTX Recycling HC'!T275,'[3]Butadiene Recycling HC'!T163)/1000000</f>
        <v>2.4664969668549559</v>
      </c>
      <c r="CH11" s="267">
        <f>SUM('[2]Ethylene Recycling HC'!U222,'[2]Propylene Recycling HC'!U214,'[2]Methanol Recycling HC'!U247,'[2]BTX Recycling HC'!U275,'[2]Butadiene Recycling HC'!U163,'[3]Ethylene Recycling HC'!U222,'[3]Propylene Recycling HC'!U214,'[3]Methanol Recycling HC'!U247,'[3]BTX Recycling HC'!U275,'[3]Butadiene Recycling HC'!U163)/1000000</f>
        <v>2.5076874662014341</v>
      </c>
      <c r="CI11" s="267">
        <f>SUM('[2]Ethylene Recycling HC'!V222,'[2]Propylene Recycling HC'!V214,'[2]Methanol Recycling HC'!V247,'[2]BTX Recycling HC'!V275,'[2]Butadiene Recycling HC'!V163,'[3]Ethylene Recycling HC'!V222,'[3]Propylene Recycling HC'!V214,'[3]Methanol Recycling HC'!V247,'[3]BTX Recycling HC'!V275,'[3]Butadiene Recycling HC'!V163)/1000000</f>
        <v>2.5495658468869977</v>
      </c>
      <c r="CJ11" s="267">
        <f>SUM('[2]Ethylene Recycling HC'!W222,'[2]Propylene Recycling HC'!W214,'[2]Methanol Recycling HC'!W247,'[2]BTX Recycling HC'!W275,'[2]Butadiene Recycling HC'!W163,'[3]Ethylene Recycling HC'!W222,'[3]Propylene Recycling HC'!W214,'[3]Methanol Recycling HC'!W247,'[3]BTX Recycling HC'!W275,'[3]Butadiene Recycling HC'!W163)/1000000</f>
        <v>2.5921435965300095</v>
      </c>
      <c r="CK11" s="267">
        <f>SUM('[2]Ethylene Recycling HC'!X222,'[2]Propylene Recycling HC'!X214,'[2]Methanol Recycling HC'!X247,'[2]BTX Recycling HC'!X275,'[2]Butadiene Recycling HC'!X163,'[3]Ethylene Recycling HC'!X222,'[3]Propylene Recycling HC'!X214,'[3]Methanol Recycling HC'!X247,'[3]BTX Recycling HC'!X275,'[3]Butadiene Recycling HC'!X163)/1000000</f>
        <v>2.6354323945920606</v>
      </c>
      <c r="CL11" s="267">
        <f>SUM('[2]Ethylene Recycling HC'!Y222,'[2]Propylene Recycling HC'!Y214,'[2]Methanol Recycling HC'!Y247,'[2]BTX Recycling HC'!Y275,'[2]Butadiene Recycling HC'!Y163,'[3]Ethylene Recycling HC'!Y222,'[3]Propylene Recycling HC'!Y214,'[3]Methanol Recycling HC'!Y247,'[3]BTX Recycling HC'!Y275,'[3]Butadiene Recycling HC'!Y163)/1000000</f>
        <v>2.6794441155817474</v>
      </c>
      <c r="CM11" s="267">
        <f>SUM('[2]Ethylene Recycling HC'!Z222,'[2]Propylene Recycling HC'!Z214,'[2]Methanol Recycling HC'!Z247,'[2]BTX Recycling HC'!Z275,'[2]Butadiene Recycling HC'!Z163,'[3]Ethylene Recycling HC'!Z222,'[3]Propylene Recycling HC'!Z214,'[3]Methanol Recycling HC'!Z247,'[3]BTX Recycling HC'!Z275,'[3]Butadiene Recycling HC'!Z163)/1000000</f>
        <v>2.7241908323119635</v>
      </c>
      <c r="CN11" s="267">
        <f>SUM('[2]Ethylene Recycling HC'!AA222,'[2]Propylene Recycling HC'!AA214,'[2]Methanol Recycling HC'!AA247,'[2]BTX Recycling HC'!AA275,'[2]Butadiene Recycling HC'!AA163,'[3]Ethylene Recycling HC'!AA222,'[3]Propylene Recycling HC'!AA214,'[3]Methanol Recycling HC'!AA247,'[3]BTX Recycling HC'!AA275,'[3]Butadiene Recycling HC'!AA163)/1000000</f>
        <v>2.7696848192115726</v>
      </c>
      <c r="CO11" s="267">
        <f>SUM('[2]Ethylene Recycling HC'!AB222,'[2]Propylene Recycling HC'!AB214,'[2]Methanol Recycling HC'!AB247,'[2]BTX Recycling HC'!AB275,'[2]Butadiene Recycling HC'!AB163,'[3]Ethylene Recycling HC'!AB222,'[3]Propylene Recycling HC'!AB214,'[3]Methanol Recycling HC'!AB247,'[3]BTX Recycling HC'!AB275,'[3]Butadiene Recycling HC'!AB163)/1000000</f>
        <v>2.8159385556924055</v>
      </c>
      <c r="CP11" s="267">
        <f>SUM('[2]Ethylene Recycling HC'!AC222,'[2]Propylene Recycling HC'!AC214,'[2]Methanol Recycling HC'!AC247,'[2]BTX Recycling HC'!AC275,'[2]Butadiene Recycling HC'!AC163,'[3]Ethylene Recycling HC'!AC222,'[3]Propylene Recycling HC'!AC214,'[3]Methanol Recycling HC'!AC247,'[3]BTX Recycling HC'!AC275,'[3]Butadiene Recycling HC'!AC163)/1000000</f>
        <v>2.8629647295724689</v>
      </c>
      <c r="CQ11" s="267">
        <f>SUM('[2]Ethylene Recycling HC'!AD222,'[2]Propylene Recycling HC'!AD214,'[2]Methanol Recycling HC'!AD247,'[2]BTX Recycling HC'!AD275,'[2]Butadiene Recycling HC'!AD163,'[3]Ethylene Recycling HC'!AD222,'[3]Propylene Recycling HC'!AD214,'[3]Methanol Recycling HC'!AD247,'[3]BTX Recycling HC'!AD275,'[3]Butadiene Recycling HC'!AD163)/1000000</f>
        <v>2.9107762405563289</v>
      </c>
      <c r="CR11" s="267">
        <f>SUM('[2]Ethylene Recycling HC'!AE222,'[2]Propylene Recycling HC'!AE214,'[2]Methanol Recycling HC'!AE247,'[2]BTX Recycling HC'!AE275,'[2]Butadiene Recycling HC'!AE163,'[3]Ethylene Recycling HC'!AE222,'[3]Propylene Recycling HC'!AE214,'[3]Methanol Recycling HC'!AE247,'[3]BTX Recycling HC'!AE275,'[3]Butadiene Recycling HC'!AE163)/1000000</f>
        <v>2.9593862037736196</v>
      </c>
      <c r="CS11" s="267">
        <f>SUM('[2]Ethylene Recycling HC'!AF222,'[2]Propylene Recycling HC'!AF214,'[2]Methanol Recycling HC'!AF247,'[2]BTX Recycling HC'!AF275,'[2]Butadiene Recycling HC'!AF163,'[3]Ethylene Recycling HC'!AF222,'[3]Propylene Recycling HC'!AF214,'[3]Methanol Recycling HC'!AF247,'[3]BTX Recycling HC'!AF275,'[3]Butadiene Recycling HC'!AF163)/1000000</f>
        <v>3.0088079533766394</v>
      </c>
      <c r="CT11" s="267">
        <f>SUM('[2]Ethylene Recycling HC'!AG222,'[2]Propylene Recycling HC'!AG214,'[2]Methanol Recycling HC'!AG247,'[2]BTX Recycling HC'!AG275,'[2]Butadiene Recycling HC'!AG163,'[3]Ethylene Recycling HC'!AG222,'[3]Propylene Recycling HC'!AG214,'[3]Methanol Recycling HC'!AG247,'[3]BTX Recycling HC'!AG275,'[3]Butadiene Recycling HC'!AG163)/1000000</f>
        <v>3.0590550461980288</v>
      </c>
      <c r="CV11" s="267">
        <f>BP11</f>
        <v>1.8612408907962152</v>
      </c>
      <c r="CW11" s="267">
        <f t="shared" ref="CW11:DZ11" si="144">BQ11</f>
        <v>1.8923236136725117</v>
      </c>
      <c r="CX11" s="267">
        <f t="shared" si="144"/>
        <v>1.9239254180208432</v>
      </c>
      <c r="CY11" s="267">
        <f t="shared" si="144"/>
        <v>1.9560549725017906</v>
      </c>
      <c r="CZ11" s="267">
        <f t="shared" si="144"/>
        <v>1.9887210905425705</v>
      </c>
      <c r="DA11" s="267">
        <f t="shared" si="144"/>
        <v>2.0219327327546313</v>
      </c>
      <c r="DB11" s="267">
        <f t="shared" si="144"/>
        <v>2.0556990093916334</v>
      </c>
      <c r="DC11" s="267">
        <f t="shared" si="144"/>
        <v>2.0900291828484736</v>
      </c>
      <c r="DD11" s="267">
        <f t="shared" si="144"/>
        <v>2.124932670202043</v>
      </c>
      <c r="DE11" s="267">
        <f t="shared" si="144"/>
        <v>2.1604190457944172</v>
      </c>
      <c r="DF11" s="267">
        <f t="shared" si="144"/>
        <v>2.1964980438591839</v>
      </c>
      <c r="DG11" s="267">
        <f t="shared" si="144"/>
        <v>2.2331795611916321</v>
      </c>
      <c r="DH11" s="267">
        <f t="shared" si="144"/>
        <v>2.2704736598635318</v>
      </c>
      <c r="DI11" s="267">
        <f t="shared" si="144"/>
        <v>2.3083905699832528</v>
      </c>
      <c r="DJ11" s="267">
        <f t="shared" si="144"/>
        <v>2.3469406925019722</v>
      </c>
      <c r="DK11" s="267">
        <f t="shared" si="144"/>
        <v>2.3861346020667562</v>
      </c>
      <c r="DL11" s="267">
        <f t="shared" si="144"/>
        <v>2.4259830499212716</v>
      </c>
      <c r="DM11" s="267">
        <f t="shared" si="144"/>
        <v>2.4664969668549559</v>
      </c>
      <c r="DN11" s="267">
        <f t="shared" si="144"/>
        <v>2.5076874662014341</v>
      </c>
      <c r="DO11" s="267">
        <f t="shared" si="144"/>
        <v>2.5495658468869977</v>
      </c>
      <c r="DP11" s="267">
        <f t="shared" si="144"/>
        <v>2.5921435965300095</v>
      </c>
      <c r="DQ11" s="267">
        <f t="shared" si="144"/>
        <v>2.6354323945920606</v>
      </c>
      <c r="DR11" s="267">
        <f t="shared" si="144"/>
        <v>2.6794441155817474</v>
      </c>
      <c r="DS11" s="267">
        <f t="shared" si="144"/>
        <v>2.7241908323119635</v>
      </c>
      <c r="DT11" s="267">
        <f t="shared" si="144"/>
        <v>2.7696848192115726</v>
      </c>
      <c r="DU11" s="267">
        <f t="shared" si="144"/>
        <v>2.8159385556924055</v>
      </c>
      <c r="DV11" s="267">
        <f t="shared" si="144"/>
        <v>2.8629647295724689</v>
      </c>
      <c r="DW11" s="267">
        <f t="shared" si="144"/>
        <v>2.9107762405563289</v>
      </c>
      <c r="DX11" s="267">
        <f t="shared" si="144"/>
        <v>2.9593862037736196</v>
      </c>
      <c r="DY11" s="267">
        <f t="shared" si="144"/>
        <v>3.0088079533766394</v>
      </c>
      <c r="DZ11" s="267">
        <f t="shared" si="144"/>
        <v>3.0590550461980288</v>
      </c>
      <c r="EA11" s="268">
        <f>(BN11/AJ11)^(1/30)-1</f>
        <v>2.2801293064141692E-2</v>
      </c>
      <c r="EE11" s="186" t="s">
        <v>296</v>
      </c>
      <c r="EF11" s="186" t="s">
        <v>297</v>
      </c>
      <c r="EG11" s="186" t="s">
        <v>263</v>
      </c>
      <c r="EH11" s="186" t="s">
        <v>298</v>
      </c>
      <c r="EK11" s="291">
        <v>1.39</v>
      </c>
      <c r="EL11" s="291">
        <v>1.39</v>
      </c>
      <c r="EM11" s="291">
        <v>1.39</v>
      </c>
      <c r="EN11" s="291">
        <v>1.39</v>
      </c>
      <c r="EO11" s="291">
        <v>1.39</v>
      </c>
      <c r="EP11" s="291">
        <v>1.39</v>
      </c>
      <c r="EQ11" s="291">
        <v>1.39</v>
      </c>
      <c r="ER11" s="291">
        <v>1.39</v>
      </c>
      <c r="ES11" s="291">
        <v>1.39</v>
      </c>
      <c r="ET11" s="291">
        <v>1.39</v>
      </c>
      <c r="EU11" s="291">
        <v>1.39</v>
      </c>
      <c r="EV11" s="291">
        <v>1.39</v>
      </c>
      <c r="EW11" s="291">
        <v>1.39</v>
      </c>
      <c r="EX11" s="291">
        <v>1.39</v>
      </c>
      <c r="EY11" s="291">
        <v>1.39</v>
      </c>
      <c r="EZ11" s="291">
        <v>1.39</v>
      </c>
      <c r="FA11" s="291">
        <v>1.39</v>
      </c>
      <c r="FB11" s="291">
        <v>1.39</v>
      </c>
      <c r="FC11" s="291">
        <v>1.39</v>
      </c>
      <c r="FD11" s="291">
        <v>1.39</v>
      </c>
      <c r="FE11" s="291">
        <v>1.39</v>
      </c>
      <c r="FF11" s="291">
        <v>1.39</v>
      </c>
      <c r="FG11" s="291">
        <v>1.39</v>
      </c>
      <c r="FH11" s="291">
        <v>1.39</v>
      </c>
      <c r="FI11" s="291">
        <v>1.39</v>
      </c>
    </row>
    <row r="12" spans="1:165">
      <c r="A12" s="271" t="s">
        <v>212</v>
      </c>
      <c r="C12" s="5" t="s">
        <v>279</v>
      </c>
      <c r="D12" s="102">
        <f>SUM('Yearly Methanol'!D119:D120,'Yearly BTX'!BP119:BP120,'Yearly HC Ethylene'!BP155:BP156,'Yearly HC Propylene'!BP69:BP70)/1000000</f>
        <v>2.2846401857594169E-5</v>
      </c>
      <c r="E12" s="102">
        <f>SUM('Yearly Methanol'!E119:E120,'Yearly BTX'!BQ119:BQ120,'Yearly HC Ethylene'!BQ155:BQ156,'Yearly HC Propylene'!BQ69:BQ70)/1000000</f>
        <v>4.5933886350878078E-5</v>
      </c>
      <c r="F12" s="102">
        <f>SUM('Yearly Methanol'!F119:F120,'Yearly BTX'!BR119:BR120,'Yearly HC Ethylene'!BR155:BR156,'Yearly HC Propylene'!BR69:BR70)/1000000</f>
        <v>9.1610419836417054E-5</v>
      </c>
      <c r="G12" s="102">
        <f>SUM('Yearly Methanol'!G119:G120,'Yearly BTX'!BS119:BS120,'Yearly HC Ethylene'!BS155:BS156,'Yearly HC Propylene'!BS69:BS70)/1000000</f>
        <v>1.8165712065628875E-4</v>
      </c>
      <c r="H12" s="102">
        <f>SUM('Yearly Methanol'!H119:H120,'Yearly BTX'!BT119:BT120,'Yearly HC Ethylene'!BT155:BT156,'Yearly HC Propylene'!BT69:BT70)/1000000</f>
        <v>3.5771664581826557E-4</v>
      </c>
      <c r="I12" s="102">
        <f>SUM('Yearly Methanol'!I119:I120,'Yearly BTX'!BU119:BU120,'Yearly HC Ethylene'!BU155:BU156,'Yearly HC Propylene'!BU69:BU70)/1000000</f>
        <v>6.9883652547905685E-4</v>
      </c>
      <c r="J12" s="102">
        <f>SUM('Yearly Methanol'!J119:J120,'Yearly BTX'!BV119:BV120,'Yearly HC Ethylene'!BV155:BV156,'Yearly HC Propylene'!BV69:BV70)/1000000</f>
        <v>1.3487284118386574E-3</v>
      </c>
      <c r="K12" s="102">
        <f>SUM('Yearly Methanol'!K119:K120,'Yearly BTX'!BW119:BW120,'Yearly HC Ethylene'!BW155:BW156,'Yearly HC Propylene'!BW69:BW70)/1000000</f>
        <v>2.5719400455427714E-3</v>
      </c>
      <c r="L12" s="102">
        <f>SUM('Yearly Methanol'!L119:L120,'Yearly BTX'!BX119:BX120,'Yearly HC Ethylene'!BX155:BX156,'Yearly HC Propylene'!BX69:BX70)/1000000</f>
        <v>4.8306121655323792E-3</v>
      </c>
      <c r="M12" s="102">
        <f>SUM('Yearly Methanol'!M119:M120,'Yearly BTX'!BY119:BY120,'Yearly HC Ethylene'!BY155:BY156,'Yearly HC Propylene'!BY69:BY70)/1000000</f>
        <v>8.8982219206241182E-3</v>
      </c>
      <c r="N12" s="102">
        <f>SUM('Yearly Methanol'!N119:N120,'Yearly BTX'!BZ119:BZ120,'Yearly HC Ethylene'!BZ155:BZ156,'Yearly HC Propylene'!BZ69:BZ70)/1000000</f>
        <v>1.5997995550410957E-2</v>
      </c>
      <c r="O12" s="102">
        <f>SUM('Yearly Methanol'!O119:O120,'Yearly BTX'!CA119:CA120,'Yearly HC Ethylene'!CA155:CA156,'Yearly HC Propylene'!CA69:CA70)/1000000</f>
        <v>2.7224870733788906E-2</v>
      </c>
      <c r="P12" s="102">
        <f>SUM('Yearly Methanol'!P119:P120,'Yearly BTX'!CB119:CB120,'Yearly HC Ethylene'!CB155:CB156,'Yearly HC Propylene'!CB69:CB70)/1000000</f>
        <v>4.4690036412344543E-2</v>
      </c>
      <c r="Q12" s="102">
        <f>SUM('Yearly Methanol'!Q119:Q120,'Yearly BTX'!CC119:CC120,'Yearly HC Ethylene'!CC155:CC156,'Yearly HC Propylene'!CC69:CC70)/1000000</f>
        <v>6.9984694915046747E-2</v>
      </c>
      <c r="R12" s="102">
        <f>SUM('Yearly Methanol'!R119:R120,'Yearly BTX'!CD119:CD120,'Yearly HC Ethylene'!CD155:CD156,'Yearly HC Propylene'!CD69:CD70)/1000000</f>
        <v>0.10398850998769739</v>
      </c>
      <c r="S12" s="102">
        <f>SUM('Yearly Methanol'!S119:S120,'Yearly BTX'!CE119:CE120,'Yearly HC Ethylene'!CE155:CE156,'Yearly HC Propylene'!CE69:CE70)/1000000</f>
        <v>0.14592408260728168</v>
      </c>
      <c r="T12" s="102">
        <f>SUM('Yearly Methanol'!T119:T120,'Yearly BTX'!CF119:CF120,'Yearly HC Ethylene'!CF155:CF156,'Yearly HC Propylene'!CF69:CF70)/1000000</f>
        <v>0.19312165424588804</v>
      </c>
      <c r="U12" s="102">
        <f>SUM('Yearly Methanol'!U119:U120,'Yearly BTX'!CG119:CG120,'Yearly HC Ethylene'!CG155:CG156,'Yearly HC Propylene'!CG69:CG70)/1000000</f>
        <v>0.24138671553744376</v>
      </c>
      <c r="V12" s="102">
        <f>SUM('Yearly Methanol'!V119:V120,'Yearly BTX'!CH119:CH120,'Yearly HC Ethylene'!CH155:CH156,'Yearly HC Propylene'!CH69:CH70)/1000000</f>
        <v>0.28691626603832893</v>
      </c>
      <c r="W12" s="102">
        <f>SUM('Yearly Methanol'!W119:W120,'Yearly BTX'!CI119:CI120,'Yearly HC Ethylene'!CI155:CI156,'Yearly HC Propylene'!CI69:CI70)/1000000</f>
        <v>0.32591222656831914</v>
      </c>
      <c r="X12" s="102">
        <f>SUM('Yearly Methanol'!X119:X120,'Yearly BTX'!CJ119:CJ120,'Yearly HC Ethylene'!CJ155:CJ156,'Yearly HC Propylene'!CJ69:CJ70)/1000000</f>
        <v>0.35641195451826047</v>
      </c>
      <c r="Y12" s="102">
        <f>SUM('Yearly Methanol'!Y119:Y120,'Yearly BTX'!CK119:CK120,'Yearly HC Ethylene'!CK155:CK156,'Yearly HC Propylene'!CK69:CK70)/1000000</f>
        <v>0.38272781245833615</v>
      </c>
      <c r="Z12" s="102">
        <f>SUM('Yearly Methanol'!Z119:Z120,'Yearly BTX'!CL119:CL120,'Yearly HC Ethylene'!CL155:CL156,'Yearly HC Propylene'!CL69:CL70)/1000000</f>
        <v>0.40140537094406786</v>
      </c>
      <c r="AA12" s="102">
        <f>SUM('Yearly Methanol'!AA119:AA120,'Yearly BTX'!CM119:CM120,'Yearly HC Ethylene'!CM155:CM156,'Yearly HC Propylene'!CM69:CM70)/1000000</f>
        <v>0.41310386079466949</v>
      </c>
      <c r="AB12" s="102">
        <f>SUM('Yearly Methanol'!AB119:AB120,'Yearly BTX'!CN119:CN120,'Yearly HC Ethylene'!CN155:CN156,'Yearly HC Propylene'!CN69:CN70)/1000000</f>
        <v>0.41927720186729789</v>
      </c>
      <c r="AC12" s="102">
        <f>SUM('Yearly Methanol'!AC119:AC120,'Yearly BTX'!CO119:CO120,'Yearly HC Ethylene'!CO155:CO156,'Yearly HC Propylene'!CO69:CO70)/1000000</f>
        <v>0.42127599776639757</v>
      </c>
      <c r="AD12" s="102">
        <f>SUM('Yearly Methanol'!AD119:AD120,'Yearly BTX'!CP119:CP120,'Yearly HC Ethylene'!CP155:CP156,'Yearly HC Propylene'!CP69:CP70)/1000000</f>
        <v>0.42055986610274498</v>
      </c>
      <c r="AE12" s="102">
        <f>SUM('Yearly Methanol'!AE119:AE120,'Yearly BTX'!CQ119:CQ120,'Yearly HC Ethylene'!CQ155:CQ156,'Yearly HC Propylene'!CQ69:CQ70)/1000000</f>
        <v>0.41866575309718262</v>
      </c>
      <c r="AF12" s="102">
        <f>SUM('Yearly Methanol'!AF119:AF120,'Yearly BTX'!CR119:CR120,'Yearly HC Ethylene'!CR155:CR156,'Yearly HC Propylene'!CR69:CR70)/1000000</f>
        <v>0.41562805411546844</v>
      </c>
      <c r="AG12" s="102">
        <f>SUM('Yearly Methanol'!AG119:AG120,'Yearly BTX'!CS119:CS120,'Yearly HC Ethylene'!CS155:CS156,'Yearly HC Propylene'!CS69:CS70)/1000000</f>
        <v>0.4119059994733415</v>
      </c>
      <c r="AH12" s="102">
        <f>SUM('Yearly Methanol'!AH119:AH120,'Yearly BTX'!CT119:CT120,'Yearly HC Ethylene'!CT155:CT156,'Yearly HC Propylene'!CT69:CT70)/1000000</f>
        <v>0.40970812394755224</v>
      </c>
      <c r="AJ12" s="102">
        <f t="shared" ref="AJ12" si="145">D12</f>
        <v>2.2846401857594169E-5</v>
      </c>
      <c r="AK12" s="102">
        <f t="shared" si="143"/>
        <v>4.5933886350878078E-5</v>
      </c>
      <c r="AL12" s="102">
        <f t="shared" si="143"/>
        <v>9.1610419836417054E-5</v>
      </c>
      <c r="AM12" s="102">
        <f t="shared" si="143"/>
        <v>1.8165712065628875E-4</v>
      </c>
      <c r="AN12" s="102">
        <f t="shared" si="143"/>
        <v>3.5771664581826557E-4</v>
      </c>
      <c r="AO12" s="102">
        <f t="shared" si="143"/>
        <v>6.9883652547905685E-4</v>
      </c>
      <c r="AP12" s="102">
        <f t="shared" si="143"/>
        <v>1.3487284118386574E-3</v>
      </c>
      <c r="AQ12" s="102">
        <f t="shared" si="143"/>
        <v>2.5719400455427714E-3</v>
      </c>
      <c r="AR12" s="102">
        <f t="shared" si="143"/>
        <v>4.8306121655323792E-3</v>
      </c>
      <c r="AS12" s="102">
        <f t="shared" si="143"/>
        <v>8.8982219206241182E-3</v>
      </c>
      <c r="AT12" s="102">
        <f t="shared" si="143"/>
        <v>1.5997995550410957E-2</v>
      </c>
      <c r="AU12" s="102">
        <f t="shared" si="143"/>
        <v>2.7224870733788906E-2</v>
      </c>
      <c r="AV12" s="102">
        <f t="shared" si="143"/>
        <v>4.4690036412344543E-2</v>
      </c>
      <c r="AW12" s="102">
        <f t="shared" si="143"/>
        <v>6.9984694915046747E-2</v>
      </c>
      <c r="AX12" s="102">
        <f t="shared" si="143"/>
        <v>0.10398850998769739</v>
      </c>
      <c r="AY12" s="102">
        <f t="shared" si="143"/>
        <v>0.14592408260728168</v>
      </c>
      <c r="AZ12" s="102">
        <f t="shared" si="143"/>
        <v>0.19312165424588804</v>
      </c>
      <c r="BA12" s="102">
        <f t="shared" si="143"/>
        <v>0.24138671553744376</v>
      </c>
      <c r="BB12" s="102">
        <f t="shared" si="143"/>
        <v>0.28691626603832893</v>
      </c>
      <c r="BC12" s="102">
        <f t="shared" si="143"/>
        <v>0.32591222656831914</v>
      </c>
      <c r="BD12" s="102">
        <f t="shared" si="143"/>
        <v>0.35641195451826047</v>
      </c>
      <c r="BE12" s="102">
        <f t="shared" si="143"/>
        <v>0.38272781245833615</v>
      </c>
      <c r="BF12" s="102">
        <f t="shared" si="143"/>
        <v>0.40140537094406786</v>
      </c>
      <c r="BG12" s="102">
        <f t="shared" si="143"/>
        <v>0.41310386079466949</v>
      </c>
      <c r="BH12" s="102">
        <f t="shared" si="143"/>
        <v>0.41927720186729789</v>
      </c>
      <c r="BI12" s="102">
        <f t="shared" si="143"/>
        <v>0.42127599776639757</v>
      </c>
      <c r="BJ12" s="102">
        <f t="shared" si="143"/>
        <v>0.42055986610274498</v>
      </c>
      <c r="BK12" s="102">
        <f t="shared" si="143"/>
        <v>0.41866575309718262</v>
      </c>
      <c r="BL12" s="102">
        <f t="shared" si="143"/>
        <v>0.41562805411546844</v>
      </c>
      <c r="BM12" s="102">
        <f t="shared" si="143"/>
        <v>0.4119059994733415</v>
      </c>
      <c r="BN12" s="102">
        <f t="shared" si="143"/>
        <v>0.40970812394755224</v>
      </c>
      <c r="BO12" s="199">
        <f t="shared" ref="BO12:BO18" si="146">BN12/$BN$6</f>
        <v>4.6689105323793355E-2</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V12" s="338">
        <f>AJ12</f>
        <v>2.2846401857594169E-5</v>
      </c>
      <c r="CW12" s="338">
        <f t="shared" ref="CW12:DL12" si="147">AK12</f>
        <v>4.5933886350878078E-5</v>
      </c>
      <c r="CX12" s="338">
        <f t="shared" si="147"/>
        <v>9.1610419836417054E-5</v>
      </c>
      <c r="CY12" s="338">
        <f t="shared" si="147"/>
        <v>1.8165712065628875E-4</v>
      </c>
      <c r="CZ12" s="338">
        <f t="shared" si="147"/>
        <v>3.5771664581826557E-4</v>
      </c>
      <c r="DA12" s="338">
        <f t="shared" si="147"/>
        <v>6.9883652547905685E-4</v>
      </c>
      <c r="DB12" s="338">
        <f t="shared" si="147"/>
        <v>1.3487284118386574E-3</v>
      </c>
      <c r="DC12" s="338">
        <f t="shared" si="147"/>
        <v>2.5719400455427714E-3</v>
      </c>
      <c r="DD12" s="338">
        <f t="shared" si="147"/>
        <v>4.8306121655323792E-3</v>
      </c>
      <c r="DE12" s="338">
        <f t="shared" si="147"/>
        <v>8.8982219206241182E-3</v>
      </c>
      <c r="DF12" s="338">
        <f t="shared" si="147"/>
        <v>1.5997995550410957E-2</v>
      </c>
      <c r="DG12" s="338">
        <f t="shared" si="147"/>
        <v>2.7224870733788906E-2</v>
      </c>
      <c r="DH12" s="338">
        <f t="shared" si="147"/>
        <v>4.4690036412344543E-2</v>
      </c>
      <c r="DI12" s="338">
        <f t="shared" si="147"/>
        <v>6.9984694915046747E-2</v>
      </c>
      <c r="DJ12" s="338">
        <f t="shared" si="147"/>
        <v>0.10398850998769739</v>
      </c>
      <c r="DK12" s="338">
        <f t="shared" si="147"/>
        <v>0.14592408260728168</v>
      </c>
      <c r="DL12" s="338">
        <f t="shared" si="147"/>
        <v>0.19312165424588804</v>
      </c>
      <c r="DM12" s="338">
        <f t="shared" ref="DM12:DZ12" si="148">BA12</f>
        <v>0.24138671553744376</v>
      </c>
      <c r="DN12" s="338">
        <f t="shared" si="148"/>
        <v>0.28691626603832893</v>
      </c>
      <c r="DO12" s="338">
        <f t="shared" si="148"/>
        <v>0.32591222656831914</v>
      </c>
      <c r="DP12" s="338">
        <f t="shared" si="148"/>
        <v>0.35641195451826047</v>
      </c>
      <c r="DQ12" s="338">
        <f t="shared" si="148"/>
        <v>0.38272781245833615</v>
      </c>
      <c r="DR12" s="338">
        <f t="shared" si="148"/>
        <v>0.40140537094406786</v>
      </c>
      <c r="DS12" s="338">
        <f t="shared" si="148"/>
        <v>0.41310386079466949</v>
      </c>
      <c r="DT12" s="338">
        <f t="shared" si="148"/>
        <v>0.41927720186729789</v>
      </c>
      <c r="DU12" s="338">
        <f t="shared" si="148"/>
        <v>0.42127599776639757</v>
      </c>
      <c r="DV12" s="338">
        <f t="shared" si="148"/>
        <v>0.42055986610274498</v>
      </c>
      <c r="DW12" s="338">
        <f t="shared" si="148"/>
        <v>0.41866575309718262</v>
      </c>
      <c r="DX12" s="338">
        <f t="shared" si="148"/>
        <v>0.41562805411546844</v>
      </c>
      <c r="DY12" s="338">
        <f t="shared" si="148"/>
        <v>0.4119059994733415</v>
      </c>
      <c r="DZ12" s="338">
        <f t="shared" si="148"/>
        <v>0.40970812394755224</v>
      </c>
      <c r="EE12" t="s">
        <v>299</v>
      </c>
      <c r="EF12" t="s">
        <v>300</v>
      </c>
      <c r="EG12" t="s">
        <v>263</v>
      </c>
      <c r="EH12" t="s">
        <v>301</v>
      </c>
      <c r="EK12" s="117">
        <v>5.0000000000000001E-3</v>
      </c>
      <c r="EL12" s="117">
        <v>5.0000000000000001E-3</v>
      </c>
      <c r="EM12" s="117">
        <v>5.0000000000000001E-3</v>
      </c>
      <c r="EN12" s="117">
        <v>5.0000000000000001E-3</v>
      </c>
      <c r="EO12" s="117">
        <v>5.0000000000000001E-3</v>
      </c>
      <c r="EP12" s="117">
        <v>5.0000000000000001E-3</v>
      </c>
      <c r="EQ12" s="117">
        <v>5.0000000000000001E-3</v>
      </c>
      <c r="ER12" s="117">
        <v>5.0000000000000001E-3</v>
      </c>
      <c r="ES12" s="117">
        <v>5.0000000000000001E-3</v>
      </c>
      <c r="ET12" s="117">
        <v>5.0000000000000001E-3</v>
      </c>
      <c r="EU12" s="117">
        <v>5.0000000000000001E-3</v>
      </c>
      <c r="EV12" s="117">
        <v>5.0000000000000001E-3</v>
      </c>
      <c r="EW12" s="117">
        <v>5.0000000000000001E-3</v>
      </c>
      <c r="EX12" s="117">
        <v>5.0000000000000001E-3</v>
      </c>
      <c r="EY12" s="117">
        <v>5.0000000000000001E-3</v>
      </c>
      <c r="EZ12" s="117">
        <v>5.0000000000000001E-3</v>
      </c>
      <c r="FA12" s="117">
        <v>5.0000000000000001E-3</v>
      </c>
      <c r="FB12" s="117">
        <v>5.0000000000000001E-3</v>
      </c>
      <c r="FC12" s="117">
        <v>5.0000000000000001E-3</v>
      </c>
      <c r="FD12" s="117">
        <v>5.0000000000000001E-3</v>
      </c>
      <c r="FE12" s="117">
        <v>5.0000000000000001E-3</v>
      </c>
      <c r="FF12" s="117">
        <v>5.0000000000000001E-3</v>
      </c>
      <c r="FG12" s="117">
        <v>5.0000000000000001E-3</v>
      </c>
      <c r="FH12" s="117">
        <v>5.0000000000000001E-3</v>
      </c>
      <c r="FI12" s="117">
        <v>5.0000000000000001E-3</v>
      </c>
    </row>
    <row r="13" spans="1:165">
      <c r="A13" s="271" t="s">
        <v>302</v>
      </c>
      <c r="C13" s="5" t="s">
        <v>279</v>
      </c>
      <c r="D13" s="2">
        <f>(D$5-(D$11-D$12)*D$5/SUM(D$4:D$5))*'[3]Ethylene Recycling HC'!C247+(D$4-(D$11-D$12)*D$4/SUM(D$4:D$5))*'[2]Ethylene Recycling HC'!C247</f>
        <v>6.9815553801476513</v>
      </c>
      <c r="E13" s="2">
        <f>(E$5-(E$11-E$12)*E$5/SUM(E$4:E$5))*'[3]Ethylene Recycling HC'!D247+(E$4-(E$11-E$12)*E$4/SUM(E$4:E$5))*'[2]Ethylene Recycling HC'!D247</f>
        <v>6.8593314995696248</v>
      </c>
      <c r="F13" s="2">
        <f>(F$5-(F$11-F$12)*F$5/SUM(F$4:F$5))*'[3]Ethylene Recycling HC'!E247+(F$4-(F$11-F$12)*F$4/SUM(F$4:F$5))*'[2]Ethylene Recycling HC'!E247</f>
        <v>6.7360596986376589</v>
      </c>
      <c r="G13" s="2">
        <f>(G$5-(G$11-G$12)*G$5/SUM(G$4:G$5))*'[3]Ethylene Recycling HC'!F247+(G$4-(G$11-G$12)*G$4/SUM(G$4:G$5))*'[2]Ethylene Recycling HC'!F247</f>
        <v>6.6145613404141699</v>
      </c>
      <c r="H13" s="2">
        <f>(H$5-(H$11-H$12)*H$5/SUM(H$4:H$5))*'[3]Ethylene Recycling HC'!G247+(H$4-(H$11-H$12)*H$4/SUM(H$4:H$5))*'[2]Ethylene Recycling HC'!G247</f>
        <v>6.4943837450717554</v>
      </c>
      <c r="I13" s="2">
        <f>(I$5-(I$11-I$12)*I$5/SUM(I$4:I$5))*'[3]Ethylene Recycling HC'!H247+(I$4-(I$11-I$12)*I$4/SUM(I$4:I$5))*'[2]Ethylene Recycling HC'!H247</f>
        <v>6.3755458686036919</v>
      </c>
      <c r="J13" s="2">
        <f>(J$5-(J$11-J$12)*J$5/SUM(J$4:J$5))*'[3]Ethylene Recycling HC'!I247+(J$4-(J$11-J$12)*J$4/SUM(J$4:J$5))*'[2]Ethylene Recycling HC'!I247</f>
        <v>6.2315851287362785</v>
      </c>
      <c r="K13" s="2">
        <f>(K$5-(K$11-K$12)*K$5/SUM(K$4:K$5))*'[3]Ethylene Recycling HC'!J247+(K$4-(K$11-K$12)*K$4/SUM(K$4:K$5))*'[2]Ethylene Recycling HC'!J247</f>
        <v>6.0895998680025674</v>
      </c>
      <c r="L13" s="2">
        <f>(L$5-(L$11-L$12)*L$5/SUM(L$4:L$5))*'[3]Ethylene Recycling HC'!K247+(L$4-(L$11-L$12)*L$4/SUM(L$4:L$5))*'[2]Ethylene Recycling HC'!K247</f>
        <v>5.9498937268577574</v>
      </c>
      <c r="M13" s="2">
        <f>(M$5-(M$11-M$12)*M$5/SUM(M$4:M$5))*'[3]Ethylene Recycling HC'!L247+(M$4-(M$11-M$12)*M$4/SUM(M$4:M$5))*'[2]Ethylene Recycling HC'!L247</f>
        <v>5.8129860771880022</v>
      </c>
      <c r="N13" s="2">
        <f>(N$5-(N$11-N$12)*N$5/SUM(N$4:N$5))*'[3]Ethylene Recycling HC'!M247+(N$4-(N$11-N$12)*N$4/SUM(N$4:N$5))*'[2]Ethylene Recycling HC'!M247</f>
        <v>5.6797088679519412</v>
      </c>
      <c r="O13" s="2">
        <f>(O$5-(O$11-O$12)*O$5/SUM(O$4:O$5))*'[3]Ethylene Recycling HC'!N247+(O$4-(O$11-O$12)*O$4/SUM(O$4:O$5))*'[2]Ethylene Recycling HC'!N247</f>
        <v>5.5373648629721188</v>
      </c>
      <c r="P13" s="2">
        <f>(P$5-(P$11-P$12)*P$5/SUM(P$4:P$5))*'[3]Ethylene Recycling HC'!O247+(P$4-(P$11-P$12)*P$4/SUM(P$4:P$5))*'[2]Ethylene Recycling HC'!O247</f>
        <v>5.4093093477094021</v>
      </c>
      <c r="Q13" s="2">
        <f>(Q$5-(Q$11-Q$12)*Q$5/SUM(Q$4:Q$5))*'[3]Ethylene Recycling HC'!P247+(Q$4-(Q$11-Q$12)*Q$4/SUM(Q$4:Q$5))*'[2]Ethylene Recycling HC'!P247</f>
        <v>5.2803387608939474</v>
      </c>
      <c r="R13" s="2">
        <f>(R$5-(R$11-R$12)*R$5/SUM(R$4:R$5))*'[3]Ethylene Recycling HC'!Q247+(R$4-(R$11-R$12)*R$4/SUM(R$4:R$5))*'[2]Ethylene Recycling HC'!Q247</f>
        <v>5.1592261510284372</v>
      </c>
      <c r="S13" s="2">
        <f>(S$5-(S$11-S$12)*S$5/SUM(S$4:S$5))*'[3]Ethylene Recycling HC'!R247+(S$4-(S$11-S$12)*S$4/SUM(S$4:S$5))*'[2]Ethylene Recycling HC'!R247</f>
        <v>5.0454833803436721</v>
      </c>
      <c r="T13" s="2">
        <f>(T$5-(T$11-T$12)*T$5/SUM(T$4:T$5))*'[3]Ethylene Recycling HC'!S247+(T$4-(T$11-T$12)*T$4/SUM(T$4:T$5))*'[2]Ethylene Recycling HC'!S247</f>
        <v>4.940550762364416</v>
      </c>
      <c r="U13" s="2">
        <f>(U$5-(U$11-U$12)*U$5/SUM(U$4:U$5))*'[3]Ethylene Recycling HC'!T247+(U$4-(U$11-U$12)*U$4/SUM(U$4:U$5))*'[2]Ethylene Recycling HC'!T247</f>
        <v>4.8382107059424442</v>
      </c>
      <c r="V13" s="2">
        <f>(V$5-(V$11-V$12)*V$5/SUM(V$4:V$5))*'[3]Ethylene Recycling HC'!U247+(V$4-(V$11-V$12)*V$4/SUM(V$4:V$5))*'[2]Ethylene Recycling HC'!U247</f>
        <v>4.7358052702655957</v>
      </c>
      <c r="W13" s="2">
        <f>(W$5-(W$11-W$12)*W$5/SUM(W$4:W$5))*'[3]Ethylene Recycling HC'!V247+(W$4-(W$11-W$12)*W$4/SUM(W$4:W$5))*'[2]Ethylene Recycling HC'!V247</f>
        <v>4.6306480571277611</v>
      </c>
      <c r="X13" s="2">
        <f>(X$5-(X$11-X$12)*X$5/SUM(X$4:X$5))*'[3]Ethylene Recycling HC'!W247+(X$4-(X$11-X$12)*X$4/SUM(X$4:X$5))*'[2]Ethylene Recycling HC'!W247</f>
        <v>4.521307861746739</v>
      </c>
      <c r="Y13" s="2">
        <f>(Y$5-(Y$11-Y$12)*Y$5/SUM(Y$4:Y$5))*'[3]Ethylene Recycling HC'!X247+(Y$4-(Y$11-Y$12)*Y$4/SUM(Y$4:Y$5))*'[2]Ethylene Recycling HC'!X247</f>
        <v>4.3842921489942865</v>
      </c>
      <c r="Z13" s="2">
        <f>(Z$5-(Z$11-Z$12)*Z$5/SUM(Z$4:Z$5))*'[3]Ethylene Recycling HC'!Y247+(Z$4-(Z$11-Z$12)*Z$4/SUM(Z$4:Z$5))*'[2]Ethylene Recycling HC'!Y247</f>
        <v>4.2467795230510879</v>
      </c>
      <c r="AA13" s="2">
        <f>(AA$5-(AA$11-AA$12)*AA$5/SUM(AA$4:AA$5))*'[3]Ethylene Recycling HC'!Z247+(AA$4-(AA$11-AA$12)*AA$4/SUM(AA$4:AA$5))*'[2]Ethylene Recycling HC'!Z247</f>
        <v>4.1049958163734255</v>
      </c>
      <c r="AB13" s="2">
        <f>(AB$5-(AB$11-AB$12)*AB$5/SUM(AB$4:AB$5))*'[3]Ethylene Recycling HC'!AA247+(AB$4-(AB$11-AB$12)*AB$4/SUM(AB$4:AB$5))*'[2]Ethylene Recycling HC'!AA247</f>
        <v>3.961799730022971</v>
      </c>
      <c r="AC13" s="2">
        <f>(AC$5-(AC$11-AC$12)*AC$5/SUM(AC$4:AC$5))*'[3]Ethylene Recycling HC'!AB247+(AC$4-(AC$11-AC$12)*AC$4/SUM(AC$4:AC$5))*'[2]Ethylene Recycling HC'!AB247</f>
        <v>3.8181125658766319</v>
      </c>
      <c r="AD13" s="2">
        <f>(AD$5-(AD$11-AD$12)*AD$5/SUM(AD$4:AD$5))*'[3]Ethylene Recycling HC'!AC247+(AD$4-(AD$11-AD$12)*AD$4/SUM(AD$4:AD$5))*'[2]Ethylene Recycling HC'!AC247</f>
        <v>3.6733544919313292</v>
      </c>
      <c r="AE13" s="2">
        <f>(AE$5-(AE$11-AE$12)*AE$5/SUM(AE$4:AE$5))*'[3]Ethylene Recycling HC'!AD247+(AE$4-(AE$11-AE$12)*AE$4/SUM(AE$4:AE$5))*'[2]Ethylene Recycling HC'!AD247</f>
        <v>3.5303335337504906</v>
      </c>
      <c r="AF13" s="2">
        <f>(AF$5-(AF$11-AF$12)*AF$5/SUM(AF$4:AF$5))*'[3]Ethylene Recycling HC'!AE247+(AF$4-(AF$11-AF$12)*AF$4/SUM(AF$4:AF$5))*'[2]Ethylene Recycling HC'!AE247</f>
        <v>3.3890792957331488</v>
      </c>
      <c r="AG13" s="2">
        <f>(AG$5-(AG$11-AG$12)*AG$5/SUM(AG$4:AG$5))*'[3]Ethylene Recycling HC'!AF247+(AG$4-(AG$11-AG$12)*AG$4/SUM(AG$4:AG$5))*'[2]Ethylene Recycling HC'!AF247</f>
        <v>3.2499335837636583</v>
      </c>
      <c r="AH13" s="2">
        <f>(AH$5-(AH$11-AH$12)*AH$5/SUM(AH$4:AH$5))*'[3]Ethylene Recycling HC'!AG247+(AH$4-(AH$11-AH$12)*AH$4/SUM(AH$4:AH$5))*'[2]Ethylene Recycling HC'!AG247</f>
        <v>3.1145291249201152</v>
      </c>
      <c r="AJ13" s="2">
        <f>(AJ$5-(AJ$11-AJ$12)*AJ$5/SUM(AJ$4:AJ$5))*'[3]Ethylene Recycling HC'!C247+(AJ$4-(AJ$11-AJ$12)*AJ$4/SUM(AJ$4:AJ$5))*'[2]Ethylene Recycling HC'!C247</f>
        <v>6.9815553801476513</v>
      </c>
      <c r="AK13" s="2">
        <f>(AK$5-(AK$11-AK$12)*AK$5/SUM(AK$4:AK$5))*'[3]Ethylene Recycling HC'!D247+(AK$4-(AK$11-AK$12)*AK$4/SUM(AK$4:AK$5))*'[2]Ethylene Recycling HC'!D247</f>
        <v>6.8711162557541474</v>
      </c>
      <c r="AL13" s="2">
        <f>(AL$5-(AL$11-AL$12)*AL$5/SUM(AL$4:AL$5))*'[3]Ethylene Recycling HC'!E247+(AL$4-(AL$11-AL$12)*AL$4/SUM(AL$4:AL$5))*'[2]Ethylene Recycling HC'!E247</f>
        <v>6.7601171702870522</v>
      </c>
      <c r="AM13" s="2">
        <f>(AM$5-(AM$11-AM$12)*AM$5/SUM(AM$4:AM$5))*'[3]Ethylene Recycling HC'!F247+(AM$4-(AM$11-AM$12)*AM$4/SUM(AM$4:AM$5))*'[2]Ethylene Recycling HC'!F247</f>
        <v>6.6506623503110474</v>
      </c>
      <c r="AN13" s="2">
        <f>(AN$5-(AN$11-AN$12)*AN$5/SUM(AN$4:AN$5))*'[3]Ethylene Recycling HC'!G247+(AN$4-(AN$11-AN$12)*AN$4/SUM(AN$4:AN$5))*'[2]Ethylene Recycling HC'!G247</f>
        <v>6.5425384382361216</v>
      </c>
      <c r="AO13" s="2">
        <f>(AO$5-(AO$11-AO$12)*AO$5/SUM(AO$4:AO$5))*'[3]Ethylene Recycling HC'!H247+(AO$4-(AO$11-AO$12)*AO$4/SUM(AO$4:AO$5))*'[2]Ethylene Recycling HC'!H247</f>
        <v>6.4357646069462069</v>
      </c>
      <c r="AP13" s="2">
        <f>(AP$5-(AP$11-AP$12)*AP$5/SUM(AP$4:AP$5))*'[3]Ethylene Recycling HC'!I247+(AP$4-(AP$11-AP$12)*AP$4/SUM(AP$4:AP$5))*'[2]Ethylene Recycling HC'!I247</f>
        <v>6.318903695889678</v>
      </c>
      <c r="AQ13" s="2">
        <f>(AQ$5-(AQ$11-AQ$12)*AQ$5/SUM(AQ$4:AQ$5))*'[3]Ethylene Recycling HC'!J247+(AQ$4-(AQ$11-AQ$12)*AQ$4/SUM(AQ$4:AQ$5))*'[2]Ethylene Recycling HC'!J247</f>
        <v>6.2041044647329748</v>
      </c>
      <c r="AR13" s="2">
        <f>(AR$5-(AR$11-AR$12)*AR$5/SUM(AR$4:AR$5))*'[3]Ethylene Recycling HC'!K247+(AR$4-(AR$11-AR$12)*AR$4/SUM(AR$4:AR$5))*'[2]Ethylene Recycling HC'!K247</f>
        <v>6.0916702569053776</v>
      </c>
      <c r="AS13" s="2">
        <f>(AS$5-(AS$11-AS$12)*AS$5/SUM(AS$4:AS$5))*'[3]Ethylene Recycling HC'!L247+(AS$4-(AS$11-AS$12)*AS$4/SUM(AS$4:AS$5))*'[2]Ethylene Recycling HC'!L247</f>
        <v>5.9821201412766172</v>
      </c>
      <c r="AT13" s="2">
        <f>(AT$5-(AT$11-AT$12)*AT$5/SUM(AT$4:AT$5))*'[3]Ethylene Recycling HC'!M247+(AT$4-(AT$11-AT$12)*AT$4/SUM(AT$4:AT$5))*'[2]Ethylene Recycling HC'!M247</f>
        <v>5.8762857337852017</v>
      </c>
      <c r="AU13" s="2">
        <f>(AU$5-(AU$11-AU$12)*AU$5/SUM(AU$4:AU$5))*'[3]Ethylene Recycling HC'!N247+(AU$4-(AU$11-AU$12)*AU$4/SUM(AU$4:AU$5))*'[2]Ethylene Recycling HC'!N247</f>
        <v>5.7694965747401783</v>
      </c>
      <c r="AV13" s="2">
        <f>(AV$5-(AV$11-AV$12)*AV$5/SUM(AV$4:AV$5))*'[3]Ethylene Recycling HC'!O247+(AV$4-(AV$11-AV$12)*AV$4/SUM(AV$4:AV$5))*'[2]Ethylene Recycling HC'!O247</f>
        <v>5.675576659489673</v>
      </c>
      <c r="AW13" s="2">
        <f>(AW$5-(AW$11-AW$12)*AW$5/SUM(AW$4:AW$5))*'[3]Ethylene Recycling HC'!P247+(AW$4-(AW$11-AW$12)*AW$4/SUM(AW$4:AW$5))*'[2]Ethylene Recycling HC'!P247</f>
        <v>5.5830193121633753</v>
      </c>
      <c r="AX13" s="2">
        <f>(AX$5-(AX$11-AX$12)*AX$5/SUM(AX$4:AX$5))*'[3]Ethylene Recycling HC'!Q247+(AX$4-(AX$11-AX$12)*AX$4/SUM(AX$4:AX$5))*'[2]Ethylene Recycling HC'!Q247</f>
        <v>5.498465936938099</v>
      </c>
      <c r="AY13" s="2">
        <f>(AY$5-(AY$11-AY$12)*AY$5/SUM(AY$4:AY$5))*'[3]Ethylene Recycling HC'!R247+(AY$4-(AY$11-AY$12)*AY$4/SUM(AY$4:AY$5))*'[2]Ethylene Recycling HC'!R247</f>
        <v>5.4214246295881772</v>
      </c>
      <c r="AZ13" s="2">
        <f>(AZ$5-(AZ$11-AZ$12)*AZ$5/SUM(AZ$4:AZ$5))*'[3]Ethylene Recycling HC'!S247+(AZ$4-(AZ$11-AZ$12)*AZ$4/SUM(AZ$4:AZ$5))*'[2]Ethylene Recycling HC'!S247</f>
        <v>5.3513699676404221</v>
      </c>
      <c r="BA13" s="2">
        <f>(BA$5-(BA$11-BA$12)*BA$5/SUM(BA$4:BA$5))*'[3]Ethylene Recycling HC'!T247+(BA$4-(BA$11-BA$12)*BA$4/SUM(BA$4:BA$5))*'[2]Ethylene Recycling HC'!T247</f>
        <v>5.2840332182856882</v>
      </c>
      <c r="BB13" s="2">
        <f>(BB$5-(BB$11-BB$12)*BB$5/SUM(BB$4:BB$5))*'[3]Ethylene Recycling HC'!U247+(BB$4-(BB$11-BB$12)*BB$4/SUM(BB$4:BB$5))*'[2]Ethylene Recycling HC'!U247</f>
        <v>5.2167593595945396</v>
      </c>
      <c r="BC13" s="2">
        <f>(BC$5-(BC$11-BC$12)*BC$5/SUM(BC$4:BC$5))*'[3]Ethylene Recycling HC'!V247+(BC$4-(BC$11-BC$12)*BC$4/SUM(BC$4:BC$5))*'[2]Ethylene Recycling HC'!V247</f>
        <v>5.1468669238312561</v>
      </c>
      <c r="BD13" s="2">
        <f>(BD$5-(BD$11-BD$12)*BD$5/SUM(BD$4:BD$5))*'[3]Ethylene Recycling HC'!W247+(BD$4-(BD$11-BD$12)*BD$4/SUM(BD$4:BD$5))*'[2]Ethylene Recycling HC'!W247</f>
        <v>5.0729295335103668</v>
      </c>
      <c r="BE13" s="2">
        <f>(BE$5-(BE$11-BE$12)*BE$5/SUM(BE$4:BE$5))*'[3]Ethylene Recycling HC'!X247+(BE$4-(BE$11-BE$12)*BE$4/SUM(BE$4:BE$5))*'[2]Ethylene Recycling HC'!X247</f>
        <v>4.9687364787596495</v>
      </c>
      <c r="BF13" s="2">
        <f>(BF$5-(BF$11-BF$12)*BF$5/SUM(BF$4:BF$5))*'[3]Ethylene Recycling HC'!Y247+(BF$4-(BF$11-BF$12)*BF$4/SUM(BF$4:BF$5))*'[2]Ethylene Recycling HC'!Y247</f>
        <v>4.8631899990474521</v>
      </c>
      <c r="BG13" s="2">
        <f>(BG$5-(BG$11-BG$12)*BG$5/SUM(BG$4:BG$5))*'[3]Ethylene Recycling HC'!Z247+(BG$4-(BG$11-BG$12)*BG$4/SUM(BG$4:BG$5))*'[2]Ethylene Recycling HC'!Z247</f>
        <v>4.7555387506111799</v>
      </c>
      <c r="BH13" s="2">
        <f>(BH$5-(BH$11-BH$12)*BH$5/SUM(BH$4:BH$5))*'[3]Ethylene Recycling HC'!AA247+(BH$4-(BH$11-BH$12)*BH$4/SUM(BH$4:BH$5))*'[2]Ethylene Recycling HC'!AA247</f>
        <v>4.6467381290128831</v>
      </c>
      <c r="BI13" s="2">
        <f>(BI$5-(BI$11-BI$12)*BI$5/SUM(BI$4:BI$5))*'[3]Ethylene Recycling HC'!AB247+(BI$4-(BI$11-BI$12)*BI$4/SUM(BI$4:BI$5))*'[2]Ethylene Recycling HC'!AB247</f>
        <v>4.5377130040558162</v>
      </c>
      <c r="BJ13" s="2">
        <f>(BJ$5-(BJ$11-BJ$12)*BJ$5/SUM(BJ$4:BJ$5))*'[3]Ethylene Recycling HC'!AC247+(BJ$4-(BJ$11-BJ$12)*BJ$4/SUM(BJ$4:BJ$5))*'[2]Ethylene Recycling HC'!AC247</f>
        <v>4.4291742204356117</v>
      </c>
      <c r="BK13" s="2">
        <f>(BK$5-(BK$11-BK$12)*BK$5/SUM(BK$4:BK$5))*'[3]Ethylene Recycling HC'!AD247+(BK$4-(BK$11-BK$12)*BK$4/SUM(BK$4:BK$5))*'[2]Ethylene Recycling HC'!AD247</f>
        <v>4.3226519200802169</v>
      </c>
      <c r="BL13" s="2">
        <f>(BL$5-(BL$11-BL$12)*BL$5/SUM(BL$4:BL$5))*'[3]Ethylene Recycling HC'!AE247+(BL$4-(BL$11-BL$12)*BL$4/SUM(BL$4:BL$5))*'[2]Ethylene Recycling HC'!AE247</f>
        <v>4.2181791941457831</v>
      </c>
      <c r="BM13" s="2">
        <f>(BM$5-(BM$11-BM$12)*BM$5/SUM(BM$4:BM$5))*'[3]Ethylene Recycling HC'!AF247+(BM$4-(BM$11-BM$12)*BM$4/SUM(BM$4:BM$5))*'[2]Ethylene Recycling HC'!AF247</f>
        <v>4.1160991168853611</v>
      </c>
      <c r="BN13" s="2">
        <f>(BN$5-(BN$11-BN$12)*BN$5/SUM(BN$4:BN$5))*'[3]Ethylene Recycling HC'!AG247+(BN$4-(BN$11-BN$12)*BN$4/SUM(BN$4:BN$5))*'[2]Ethylene Recycling HC'!AG247</f>
        <v>4.0180338288153106</v>
      </c>
      <c r="BO13" s="199">
        <f>BN13/$BN$6</f>
        <v>0.45788304810899394</v>
      </c>
      <c r="BP13" s="2">
        <f>(BP$5-(BP$11-BP$12)*BP$5/SUM(BP$4:BP$5))*'[3]Ethylene Recycling HC'!C226+(BP$4-(BP$11-BP$12)*BP$4/SUM(BP$4:BP$5))*'[2]Ethylene Recycling HC'!C226</f>
        <v>6.9815402172586216</v>
      </c>
      <c r="BQ13" s="2">
        <f>(BQ$5-(BQ$11-BQ$12)*BQ$5/SUM(BQ$4:BQ$5))*'[3]Ethylene Recycling HC'!D226+(BQ$4-(BQ$11-BQ$12)*BQ$4/SUM(BQ$4:BQ$5))*'[2]Ethylene Recycling HC'!D226</f>
        <v>6.9555857560780323</v>
      </c>
      <c r="BR13" s="2">
        <f>(BR$5-(BR$11-BR$12)*BR$5/SUM(BR$4:BR$5))*'[3]Ethylene Recycling HC'!E226+(BR$4-(BR$11-BR$12)*BR$4/SUM(BR$4:BR$5))*'[2]Ethylene Recycling HC'!E226</f>
        <v>6.929272899392096</v>
      </c>
      <c r="BS13" s="2">
        <f>(BS$5-(BS$11-BS$12)*BS$5/SUM(BS$4:BS$5))*'[3]Ethylene Recycling HC'!F226+(BS$4-(BS$11-BS$12)*BS$4/SUM(BS$4:BS$5))*'[2]Ethylene Recycling HC'!F226</f>
        <v>6.9025947941853492</v>
      </c>
      <c r="BT13" s="2">
        <f>(BT$5-(BT$11-BT$12)*BT$5/SUM(BT$4:BT$5))*'[3]Ethylene Recycling HC'!G226+(BT$4-(BT$11-BT$12)*BT$4/SUM(BT$4:BT$5))*'[2]Ethylene Recycling HC'!G226</f>
        <v>6.8755444660159011</v>
      </c>
      <c r="BU13" s="2">
        <f>(BU$5-(BU$11-BU$12)*BU$5/SUM(BU$4:BU$5))*'[3]Ethylene Recycling HC'!H226+(BU$4-(BU$11-BU$12)*BU$4/SUM(BU$4:BU$5))*'[2]Ethylene Recycling HC'!H226</f>
        <v>6.8481148168394341</v>
      </c>
      <c r="BV13" s="2">
        <f>(BV$5-(BV$11-BV$12)*BV$5/SUM(BV$4:BV$5))*'[3]Ethylene Recycling HC'!I226+(BV$4-(BV$11-BV$12)*BV$4/SUM(BV$4:BV$5))*'[2]Ethylene Recycling HC'!I226</f>
        <v>6.8202986227940983</v>
      </c>
      <c r="BW13" s="2">
        <f>(BW$5-(BW$11-BW$12)*BW$5/SUM(BW$4:BW$5))*'[3]Ethylene Recycling HC'!J226+(BW$4-(BW$11-BW$12)*BW$4/SUM(BW$4:BW$5))*'[2]Ethylene Recycling HC'!J226</f>
        <v>6.7920885319456303</v>
      </c>
      <c r="BX13" s="2">
        <f>(BX$5-(BX$11-BX$12)*BX$5/SUM(BX$4:BX$5))*'[3]Ethylene Recycling HC'!K226+(BX$4-(BX$11-BX$12)*BX$4/SUM(BX$4:BX$5))*'[2]Ethylene Recycling HC'!K226</f>
        <v>6.763477061991944</v>
      </c>
      <c r="BY13" s="2">
        <f>(BY$5-(BY$11-BY$12)*BY$5/SUM(BY$4:BY$5))*'[3]Ethylene Recycling HC'!L226+(BY$4-(BY$11-BY$12)*BY$4/SUM(BY$4:BY$5))*'[2]Ethylene Recycling HC'!L226</f>
        <v>6.7344565979264885</v>
      </c>
      <c r="BZ13" s="2">
        <f>(BZ$5-(BZ$11-BZ$12)*BZ$5/SUM(BZ$4:BZ$5))*'[3]Ethylene Recycling HC'!M226+(BZ$4-(BZ$11-BZ$12)*BZ$4/SUM(BZ$4:BZ$5))*'[2]Ethylene Recycling HC'!M226</f>
        <v>6.7050193896596273</v>
      </c>
      <c r="CA13" s="2">
        <f>(CA$5-(CA$11-CA$12)*CA$5/SUM(CA$4:CA$5))*'[3]Ethylene Recycling HC'!N226+(CA$4-(CA$11-CA$12)*CA$4/SUM(CA$4:CA$5))*'[2]Ethylene Recycling HC'!N226</f>
        <v>6.675157549597265</v>
      </c>
      <c r="CB13" s="2">
        <f>(CB$5-(CB$11-CB$12)*CB$5/SUM(CB$4:CB$5))*'[3]Ethylene Recycling HC'!O226+(CB$4-(CB$11-CB$12)*CB$4/SUM(CB$4:CB$5))*'[2]Ethylene Recycling HC'!O226</f>
        <v>6.6448630501759833</v>
      </c>
      <c r="CC13" s="2">
        <f>(CC$5-(CC$11-CC$12)*CC$5/SUM(CC$4:CC$5))*'[3]Ethylene Recycling HC'!P226+(CC$4-(CC$11-CC$12)*CC$4/SUM(CC$4:CC$5))*'[2]Ethylene Recycling HC'!P226</f>
        <v>6.6141277213538672</v>
      </c>
      <c r="CD13" s="2">
        <f>(CD$5-(CD$11-CD$12)*CD$5/SUM(CD$4:CD$5))*'[3]Ethylene Recycling HC'!Q226+(CD$4-(CD$11-CD$12)*CD$4/SUM(CD$4:CD$5))*'[2]Ethylene Recycling HC'!Q226</f>
        <v>6.5829432480562584</v>
      </c>
      <c r="CE13" s="2">
        <f>(CE$5-(CE$11-CE$12)*CE$5/SUM(CE$4:CE$5))*'[3]Ethylene Recycling HC'!R226+(CE$4-(CE$11-CE$12)*CE$4/SUM(CE$4:CE$5))*'[2]Ethylene Recycling HC'!R226</f>
        <v>6.551301167575585</v>
      </c>
      <c r="CF13" s="2">
        <f>(CF$5-(CF$11-CF$12)*CF$5/SUM(CF$4:CF$5))*'[3]Ethylene Recycling HC'!S226+(CF$4-(CF$11-CF$12)*CF$4/SUM(CF$4:CF$5))*'[2]Ethylene Recycling HC'!S226</f>
        <v>6.5191928669244907</v>
      </c>
      <c r="CG13" s="2">
        <f>(CG$5-(CG$11-CG$12)*CG$5/SUM(CG$4:CG$5))*'[3]Ethylene Recycling HC'!T226+(CG$4-(CG$11-CG$12)*CG$4/SUM(CG$4:CG$5))*'[2]Ethylene Recycling HC'!T226</f>
        <v>6.4866095801413701</v>
      </c>
      <c r="CH13" s="2">
        <f>(CH$5-(CH$11-CH$12)*CH$5/SUM(CH$4:CH$5))*'[3]Ethylene Recycling HC'!U226+(CH$4-(CH$11-CH$12)*CH$4/SUM(CH$4:CH$5))*'[2]Ethylene Recycling HC'!U226</f>
        <v>6.4535423855474807</v>
      </c>
      <c r="CI13" s="2">
        <f>(CI$5-(CI$11-CI$12)*CI$5/SUM(CI$4:CI$5))*'[3]Ethylene Recycling HC'!V226+(CI$4-(CI$11-CI$12)*CI$4/SUM(CI$4:CI$5))*'[2]Ethylene Recycling HC'!V226</f>
        <v>6.4199822029547748</v>
      </c>
      <c r="CJ13" s="2">
        <f>(CJ$5-(CJ$11-CJ$12)*CJ$5/SUM(CJ$4:CJ$5))*'[3]Ethylene Recycling HC'!W226+(CJ$4-(CJ$11-CJ$12)*CJ$4/SUM(CJ$4:CJ$5))*'[2]Ethylene Recycling HC'!W226</f>
        <v>6.3859197908235217</v>
      </c>
      <c r="CK13" s="2">
        <f>(CK$5-(CK$11-CK$12)*CK$5/SUM(CK$4:CK$5))*'[3]Ethylene Recycling HC'!X226+(CK$4-(CK$11-CK$12)*CK$4/SUM(CK$4:CK$5))*'[2]Ethylene Recycling HC'!X226</f>
        <v>6.351345743368852</v>
      </c>
      <c r="CL13" s="2">
        <f>(CL$5-(CL$11-CL$12)*CL$5/SUM(CL$4:CL$5))*'[3]Ethylene Recycling HC'!Y226+(CL$4-(CL$11-CL$12)*CL$4/SUM(CL$4:CL$5))*'[2]Ethylene Recycling HC'!Y226</f>
        <v>6.3162504876152852</v>
      </c>
      <c r="CM13" s="2">
        <f>(CM$5-(CM$11-CM$12)*CM$5/SUM(CM$4:CM$5))*'[3]Ethylene Recycling HC'!Z226+(CM$4-(CM$11-CM$12)*CM$4/SUM(CM$4:CM$5))*'[2]Ethylene Recycling HC'!Z226</f>
        <v>6.2806242803983094</v>
      </c>
      <c r="CN13" s="2">
        <f>(CN$5-(CN$11-CN$12)*CN$5/SUM(CN$4:CN$5))*'[3]Ethylene Recycling HC'!AA226+(CN$4-(CN$11-CN$12)*CN$4/SUM(CN$4:CN$5))*'[2]Ethylene Recycling HC'!AA226</f>
        <v>6.2444572053120719</v>
      </c>
      <c r="CO13" s="2">
        <f>(CO$5-(CO$11-CO$12)*CO$5/SUM(CO$4:CO$5))*'[3]Ethylene Recycling HC'!AB226+(CO$4-(CO$11-CO$12)*CO$4/SUM(CO$4:CO$5))*'[2]Ethylene Recycling HC'!AB226</f>
        <v>6.2077391696021769</v>
      </c>
      <c r="CP13" s="2">
        <f>(CP$5-(CP$11-CP$12)*CP$5/SUM(CP$4:CP$5))*'[3]Ethylene Recycling HC'!AC226+(CP$4-(CP$11-CP$12)*CP$4/SUM(CP$4:CP$5))*'[2]Ethylene Recycling HC'!AC226</f>
        <v>6.1704599010026371</v>
      </c>
      <c r="CQ13" s="2">
        <f>(CQ$5-(CQ$11-CQ$12)*CQ$5/SUM(CQ$4:CQ$5))*'[3]Ethylene Recycling HC'!AD226+(CQ$4-(CQ$11-CQ$12)*CQ$4/SUM(CQ$4:CQ$5))*'[2]Ethylene Recycling HC'!AD226</f>
        <v>6.1326089445159502</v>
      </c>
      <c r="CR13" s="2">
        <f>(CR$5-(CR$11-CR$12)*CR$5/SUM(CR$4:CR$5))*'[3]Ethylene Recycling HC'!AE226+(CR$4-(CR$11-CR$12)*CR$4/SUM(CR$4:CR$5))*'[2]Ethylene Recycling HC'!AE226</f>
        <v>6.0941756591352974</v>
      </c>
      <c r="CS13" s="2">
        <f>(CS$5-(CS$11-CS$12)*CS$5/SUM(CS$4:CS$5))*'[3]Ethylene Recycling HC'!AF226+(CS$4-(CS$11-CS$12)*CS$4/SUM(CS$4:CS$5))*'[2]Ethylene Recycling HC'!AF226</f>
        <v>6.0551492145077859</v>
      </c>
      <c r="CT13" s="2">
        <f>(CT$5-(CT$11-CT$12)*CT$5/SUM(CT$4:CT$5))*'[3]Ethylene Recycling HC'!AG226+(CT$4-(CT$11-CT$12)*CT$4/SUM(CT$4:CT$5))*'[2]Ethylene Recycling HC'!AG226</f>
        <v>6.0155185875377253</v>
      </c>
      <c r="CV13" s="2">
        <f>(CV$5-(CV$11-CV$12)*CV$5/SUM(CV$4:CV$5))*'[3]Ethylene Recycling HC'!C247+(CV$4-(CV$11-CV$12)*CV$4/SUM(CV$4:CV$5))*'[2]Ethylene Recycling HC'!C247</f>
        <v>6.9815553801476513</v>
      </c>
      <c r="CW13" s="2">
        <f>(CW$5-(CW$11-CW$12)*CW$5/SUM(CW$4:CW$5))*'[3]Ethylene Recycling HC'!D247+(CW$4-(CW$11-CW$12)*CW$4/SUM(CW$4:CW$5))*'[2]Ethylene Recycling HC'!D247</f>
        <v>6.9685695415424354</v>
      </c>
      <c r="CX13" s="2">
        <f>(CX$5-(CX$11-CX$12)*CX$5/SUM(CX$4:CX$5))*'[3]Ethylene Recycling HC'!E247+(CX$4-(CX$11-CX$12)*CX$4/SUM(CX$4:CX$5))*'[2]Ethylene Recycling HC'!E247</f>
        <v>6.9551557425326234</v>
      </c>
      <c r="CY13" s="2">
        <f>(CY$5-(CY$11-CY$12)*CY$5/SUM(CY$4:CY$5))*'[3]Ethylene Recycling HC'!F247+(CY$4-(CY$11-CY$12)*CY$4/SUM(CY$4:CY$5))*'[2]Ethylene Recycling HC'!F247</f>
        <v>6.9413195362855369</v>
      </c>
      <c r="CZ13" s="2">
        <f>(CZ$5-(CZ$11-CZ$12)*CZ$5/SUM(CZ$4:CZ$5))*'[3]Ethylene Recycling HC'!G247+(CZ$4-(CZ$11-CZ$12)*CZ$4/SUM(CZ$4:CZ$5))*'[2]Ethylene Recycling HC'!G247</f>
        <v>6.9270797848783277</v>
      </c>
      <c r="DA13" s="2">
        <f>(DA$5-(DA$11-DA$12)*DA$5/SUM(DA$4:DA$5))*'[3]Ethylene Recycling HC'!H247+(DA$4-(DA$11-DA$12)*DA$4/SUM(DA$4:DA$5))*'[2]Ethylene Recycling HC'!H247</f>
        <v>6.9124806408468213</v>
      </c>
      <c r="DB13" s="2">
        <f>(DB$5-(DB$11-DB$12)*DB$5/SUM(DB$4:DB$5))*'[3]Ethylene Recycling HC'!I247+(DB$4-(DB$11-DB$12)*DB$4/SUM(DB$4:DB$5))*'[2]Ethylene Recycling HC'!I247</f>
        <v>6.8976102771761134</v>
      </c>
      <c r="DC13" s="2">
        <f>(DC$5-(DC$11-DC$12)*DC$5/SUM(DC$4:DC$5))*'[3]Ethylene Recycling HC'!J247+(DC$4-(DC$11-DC$12)*DC$4/SUM(DC$4:DC$5))*'[2]Ethylene Recycling HC'!J247</f>
        <v>6.8826394777641191</v>
      </c>
      <c r="DD13" s="2">
        <f>(DD$5-(DD$11-DD$12)*DD$5/SUM(DD$4:DD$5))*'[3]Ethylene Recycling HC'!K247+(DD$4-(DD$11-DD$12)*DD$4/SUM(DD$4:DD$5))*'[2]Ethylene Recycling HC'!K247</f>
        <v>6.8678748152407669</v>
      </c>
      <c r="DE13" s="2">
        <f>(DE$5-(DE$11-DE$12)*DE$5/SUM(DE$4:DE$5))*'[3]Ethylene Recycling HC'!L247+(DE$4-(DE$11-DE$12)*DE$4/SUM(DE$4:DE$5))*'[2]Ethylene Recycling HC'!L247</f>
        <v>6.8538378430160609</v>
      </c>
      <c r="DF13" s="2">
        <f>(DF$5-(DF$11-DF$12)*DF$5/SUM(DF$4:DF$5))*'[3]Ethylene Recycling HC'!M247+(DF$4-(DF$11-DF$12)*DF$4/SUM(DF$4:DF$5))*'[2]Ethylene Recycling HC'!M247</f>
        <v>6.8413623888218256</v>
      </c>
      <c r="DG13" s="2">
        <f>(DG$5-(DG$11-DG$12)*DG$5/SUM(DG$4:DG$5))*'[3]Ethylene Recycling HC'!N247+(DG$4-(DG$11-DG$12)*DG$4/SUM(DG$4:DG$5))*'[2]Ethylene Recycling HC'!N247</f>
        <v>6.8312034859607547</v>
      </c>
      <c r="DH13" s="2">
        <f>(DH$5-(DH$11-DH$12)*DH$5/SUM(DH$4:DH$5))*'[3]Ethylene Recycling HC'!O247+(DH$4-(DH$11-DH$12)*DH$4/SUM(DH$4:DH$5))*'[2]Ethylene Recycling HC'!O247</f>
        <v>6.8248210322316769</v>
      </c>
      <c r="DI13" s="2">
        <f>(DI$5-(DI$11-DI$12)*DI$5/SUM(DI$4:DI$5))*'[3]Ethylene Recycling HC'!P247+(DI$4-(DI$11-DI$12)*DI$4/SUM(DI$4:DI$5))*'[2]Ethylene Recycling HC'!P247</f>
        <v>6.8233330785500099</v>
      </c>
      <c r="DJ13" s="2">
        <f>(DJ$5-(DJ$11-DJ$12)*DJ$5/SUM(DJ$4:DJ$5))*'[3]Ethylene Recycling HC'!Q247+(DJ$4-(DJ$11-DJ$12)*DJ$4/SUM(DJ$4:DJ$5))*'[2]Ethylene Recycling HC'!Q247</f>
        <v>6.8273790073809186</v>
      </c>
      <c r="DK13" s="2">
        <f>(DK$5-(DK$11-DK$12)*DK$5/SUM(DK$4:DK$5))*'[3]Ethylene Recycling HC'!R247+(DK$4-(DK$11-DK$12)*DK$4/SUM(DK$4:DK$5))*'[2]Ethylene Recycling HC'!R247</f>
        <v>6.8364592965758408</v>
      </c>
      <c r="DL13" s="2">
        <f>(DL$5-(DL$11-DL$12)*DL$5/SUM(DL$4:DL$5))*'[3]Ethylene Recycling HC'!S247+(DL$4-(DL$11-DL$12)*DL$4/SUM(DL$4:DL$5))*'[2]Ethylene Recycling HC'!S247</f>
        <v>6.848756873954077</v>
      </c>
      <c r="DM13" s="2">
        <f>(DM$5-(DM$11-DM$12)*DM$5/SUM(DM$4:DM$5))*'[3]Ethylene Recycling HC'!T247+(DM$4-(DM$11-DM$12)*DM$4/SUM(DM$4:DM$5))*'[2]Ethylene Recycling HC'!T247</f>
        <v>6.8613747422821882</v>
      </c>
      <c r="DN13" s="2">
        <f>(DN$5-(DN$11-DN$12)*DN$5/SUM(DN$4:DN$5))*'[3]Ethylene Recycling HC'!U247+(DN$4-(DN$11-DN$12)*DN$4/SUM(DN$4:DN$5))*'[2]Ethylene Recycling HC'!U247</f>
        <v>6.8716569726283687</v>
      </c>
      <c r="DO13" s="2">
        <f>(DO$5-(DO$11-DO$12)*DO$5/SUM(DO$4:DO$5))*'[3]Ethylene Recycling HC'!V247+(DO$4-(DO$11-DO$12)*DO$4/SUM(DO$4:DO$5))*'[2]Ethylene Recycling HC'!V247</f>
        <v>6.8769220320378697</v>
      </c>
      <c r="DP13" s="2">
        <f>(DP$5-(DP$11-DP$12)*DP$5/SUM(DP$4:DP$5))*'[3]Ethylene Recycling HC'!W247+(DP$4-(DP$11-DP$12)*DP$4/SUM(DP$4:DP$5))*'[2]Ethylene Recycling HC'!W247</f>
        <v>6.8757453719457562</v>
      </c>
      <c r="DQ13" s="2">
        <f>(DQ$5-(DQ$11-DQ$12)*DQ$5/SUM(DQ$4:DQ$5))*'[3]Ethylene Recycling HC'!X247+(DQ$4-(DQ$11-DQ$12)*DQ$4/SUM(DQ$4:DQ$5))*'[2]Ethylene Recycling HC'!X247</f>
        <v>6.8710962259977748</v>
      </c>
      <c r="DR13" s="2">
        <f>(DR$5-(DR$11-DR$12)*DR$5/SUM(DR$4:DR$5))*'[3]Ethylene Recycling HC'!Y247+(DR$4-(DR$11-DR$12)*DR$4/SUM(DR$4:DR$5))*'[2]Ethylene Recycling HC'!Y247</f>
        <v>6.8605040391724703</v>
      </c>
      <c r="DS13" s="2">
        <f>(DS$5-(DS$11-DS$12)*DS$5/SUM(DS$4:DS$5))*'[3]Ethylene Recycling HC'!Z247+(DS$4-(DS$11-DS$12)*DS$4/SUM(DS$4:DS$5))*'[2]Ethylene Recycling HC'!Z247</f>
        <v>6.8443776424422529</v>
      </c>
      <c r="DT13" s="2">
        <f>(DT$5-(DT$11-DT$12)*DT$5/SUM(DT$4:DT$5))*'[3]Ethylene Recycling HC'!AA247+(DT$4-(DT$11-DT$12)*DT$4/SUM(DT$4:DT$5))*'[2]Ethylene Recycling HC'!AA247</f>
        <v>6.8236934063018388</v>
      </c>
      <c r="DU13" s="2">
        <f>(DU$5-(DU$11-DU$12)*DU$5/SUM(DU$4:DU$5))*'[3]Ethylene Recycling HC'!AB247+(DU$4-(DU$11-DU$12)*DU$4/SUM(DU$4:DU$5))*'[2]Ethylene Recycling HC'!AB247</f>
        <v>6.7993650397549255</v>
      </c>
      <c r="DV13" s="2">
        <f>(DV$5-(DV$11-DV$12)*DV$5/SUM(DV$4:DV$5))*'[3]Ethylene Recycling HC'!AC247+(DV$4-(DV$11-DV$12)*DV$4/SUM(DV$4:DV$5))*'[2]Ethylene Recycling HC'!AC247</f>
        <v>6.7723938966862152</v>
      </c>
      <c r="DW13" s="2">
        <f>(DW$5-(DW$11-DW$12)*DW$5/SUM(DW$4:DW$5))*'[3]Ethylene Recycling HC'!AD247+(DW$4-(DW$11-DW$12)*DW$4/SUM(DW$4:DW$5))*'[2]Ethylene Recycling HC'!AD247</f>
        <v>6.7438474650616254</v>
      </c>
      <c r="DX13" s="2">
        <f>(DX$5-(DX$11-DX$12)*DX$5/SUM(DX$4:DX$5))*'[3]Ethylene Recycling HC'!AE247+(DX$4-(DX$11-DX$12)*DX$4/SUM(DX$4:DX$5))*'[2]Ethylene Recycling HC'!AE247</f>
        <v>6.7137287655426405</v>
      </c>
      <c r="DY13" s="2">
        <f>(DY$5-(DY$11-DY$12)*DY$5/SUM(DY$4:DY$5))*'[3]Ethylene Recycling HC'!AF247+(DY$4-(DY$11-DY$12)*DY$4/SUM(DY$4:DY$5))*'[2]Ethylene Recycling HC'!AF247</f>
        <v>6.6823458364124111</v>
      </c>
      <c r="DZ13" s="2">
        <f>(DZ$5-(DZ$11-DZ$12)*DZ$5/SUM(DZ$4:DZ$5))*'[3]Ethylene Recycling HC'!AG247+(DZ$4-(DZ$11-DZ$12)*DZ$4/SUM(DZ$4:DZ$5))*'[2]Ethylene Recycling HC'!AG247</f>
        <v>6.6512695506281512</v>
      </c>
      <c r="EB13" s="199">
        <f>DZ13/SUM($DZ$13:$DZ$18)</f>
        <v>0.72004268776598546</v>
      </c>
      <c r="EC13" s="199">
        <f>BN13/SUM($BN$13:$BN$18)</f>
        <v>0.72731878810569606</v>
      </c>
      <c r="EE13" t="s">
        <v>303</v>
      </c>
      <c r="EF13" t="s">
        <v>304</v>
      </c>
      <c r="EG13" t="s">
        <v>263</v>
      </c>
      <c r="EH13" t="s">
        <v>305</v>
      </c>
      <c r="EK13" s="117">
        <v>2.8940000000000001</v>
      </c>
      <c r="EL13" s="117">
        <v>2.8940000000000001</v>
      </c>
      <c r="EM13" s="117">
        <v>2.8940000000000001</v>
      </c>
      <c r="EN13" s="117">
        <v>2.8940000000000001</v>
      </c>
      <c r="EO13" s="117">
        <v>2.8940000000000001</v>
      </c>
      <c r="EP13" s="117">
        <v>2.8940000000000001</v>
      </c>
      <c r="EQ13" s="117">
        <v>2.8940000000000001</v>
      </c>
      <c r="ER13" s="117">
        <v>2.8940000000000001</v>
      </c>
      <c r="ES13" s="117">
        <v>2.8940000000000001</v>
      </c>
      <c r="ET13" s="117">
        <v>2.8940000000000001</v>
      </c>
      <c r="EU13" s="117">
        <v>2.8940000000000001</v>
      </c>
      <c r="EV13" s="117">
        <v>2.8940000000000001</v>
      </c>
      <c r="EW13" s="117">
        <v>2.8940000000000001</v>
      </c>
      <c r="EX13" s="117">
        <v>2.8940000000000001</v>
      </c>
      <c r="EY13" s="117">
        <v>2.8940000000000001</v>
      </c>
      <c r="EZ13" s="117">
        <v>2.8940000000000001</v>
      </c>
      <c r="FA13" s="117">
        <v>2.8940000000000001</v>
      </c>
      <c r="FB13" s="117">
        <v>2.8940000000000001</v>
      </c>
      <c r="FC13" s="117">
        <v>2.8940000000000001</v>
      </c>
      <c r="FD13" s="117">
        <v>2.8940000000000001</v>
      </c>
      <c r="FE13" s="117">
        <v>2.8940000000000001</v>
      </c>
      <c r="FF13" s="117">
        <v>2.8940000000000001</v>
      </c>
      <c r="FG13" s="117">
        <v>2.8940000000000001</v>
      </c>
      <c r="FH13" s="117">
        <v>2.8940000000000001</v>
      </c>
      <c r="FI13" s="117">
        <v>2.8940000000000001</v>
      </c>
    </row>
    <row r="14" spans="1:165">
      <c r="A14" s="271" t="s">
        <v>306</v>
      </c>
      <c r="C14" s="5" t="s">
        <v>279</v>
      </c>
      <c r="D14" s="2">
        <f>(D$5-(D$11-D$12)*D$5/SUM(D$4:D$5))*'[3]Ethylene Recycling HC'!C248+(D$4-(D$11-D$12)*D$4/SUM(D$4:D$5))*'[2]Ethylene Recycling HC'!C248</f>
        <v>1.5372794451934426</v>
      </c>
      <c r="E14" s="2">
        <f>(E$5-(E$11-E$12)*E$5/SUM(E$4:E$5))*'[3]Ethylene Recycling HC'!D248+(E$4-(E$11-E$12)*E$4/SUM(E$4:E$5))*'[2]Ethylene Recycling HC'!D248</f>
        <v>1.5166905674617381</v>
      </c>
      <c r="F14" s="2">
        <f>(F$5-(F$11-F$12)*F$5/SUM(F$4:F$5))*'[3]Ethylene Recycling HC'!E248+(F$4-(F$11-F$12)*F$4/SUM(F$4:F$5))*'[2]Ethylene Recycling HC'!E248</f>
        <v>1.4953893654985926</v>
      </c>
      <c r="G14" s="2">
        <f>(G$5-(G$11-G$12)*G$5/SUM(G$4:G$5))*'[3]Ethylene Recycling HC'!F248+(G$4-(G$11-G$12)*G$4/SUM(G$4:G$5))*'[2]Ethylene Recycling HC'!F248</f>
        <v>1.4744067593850818</v>
      </c>
      <c r="H14" s="2">
        <f>(H$5-(H$11-H$12)*H$5/SUM(H$4:H$5))*'[3]Ethylene Recycling HC'!G248+(H$4-(H$11-H$12)*H$4/SUM(H$4:H$5))*'[2]Ethylene Recycling HC'!G248</f>
        <v>1.4535111016078128</v>
      </c>
      <c r="I14" s="2">
        <f>(I$5-(I$11-I$12)*I$5/SUM(I$4:I$5))*'[3]Ethylene Recycling HC'!H248+(I$4-(I$11-I$12)*I$4/SUM(I$4:I$5))*'[2]Ethylene Recycling HC'!H248</f>
        <v>1.4327100845464886</v>
      </c>
      <c r="J14" s="2">
        <f>(J$5-(J$11-J$12)*J$5/SUM(J$4:J$5))*'[3]Ethylene Recycling HC'!I248+(J$4-(J$11-J$12)*J$4/SUM(J$4:J$5))*'[2]Ethylene Recycling HC'!I248</f>
        <v>1.4050016060045489</v>
      </c>
      <c r="K14" s="2">
        <f>(K$5-(K$11-K$12)*K$5/SUM(K$4:K$5))*'[3]Ethylene Recycling HC'!J248+(K$4-(K$11-K$12)*K$4/SUM(K$4:K$5))*'[2]Ethylene Recycling HC'!J248</f>
        <v>1.3775284715830582</v>
      </c>
      <c r="L14" s="2">
        <f>(L$5-(L$11-L$12)*L$5/SUM(L$4:L$5))*'[3]Ethylene Recycling HC'!K248+(L$4-(L$11-L$12)*L$4/SUM(L$4:L$5))*'[2]Ethylene Recycling HC'!K248</f>
        <v>1.3503643718494052</v>
      </c>
      <c r="M14" s="2">
        <f>(M$5-(M$11-M$12)*M$5/SUM(M$4:M$5))*'[3]Ethylene Recycling HC'!L248+(M$4-(M$11-M$12)*M$4/SUM(M$4:M$5))*'[2]Ethylene Recycling HC'!L248</f>
        <v>1.3236330054723322</v>
      </c>
      <c r="N14" s="2">
        <f>(N$5-(N$11-N$12)*N$5/SUM(N$4:N$5))*'[3]Ethylene Recycling HC'!M248+(N$4-(N$11-N$12)*N$4/SUM(N$4:N$5))*'[2]Ethylene Recycling HC'!M248</f>
        <v>1.2975310126919231</v>
      </c>
      <c r="O14" s="2">
        <f>(O$5-(O$11-O$12)*O$5/SUM(O$4:O$5))*'[3]Ethylene Recycling HC'!N248+(O$4-(O$11-O$12)*O$4/SUM(O$4:O$5))*'[2]Ethylene Recycling HC'!N248</f>
        <v>1.2673029271094294</v>
      </c>
      <c r="P14" s="2">
        <f>(P$5-(P$11-P$12)*P$5/SUM(P$4:P$5))*'[3]Ethylene Recycling HC'!O248+(P$4-(P$11-P$12)*P$4/SUM(P$4:P$5))*'[2]Ethylene Recycling HC'!O248</f>
        <v>1.2399424365971266</v>
      </c>
      <c r="Q14" s="2">
        <f>(Q$5-(Q$11-Q$12)*Q$5/SUM(Q$4:Q$5))*'[3]Ethylene Recycling HC'!P248+(Q$4-(Q$11-Q$12)*Q$4/SUM(Q$4:Q$5))*'[2]Ethylene Recycling HC'!P248</f>
        <v>1.2119317618734697</v>
      </c>
      <c r="R14" s="2">
        <f>(R$5-(R$11-R$12)*R$5/SUM(R$4:R$5))*'[3]Ethylene Recycling HC'!Q248+(R$4-(R$11-R$12)*R$4/SUM(R$4:R$5))*'[2]Ethylene Recycling HC'!Q248</f>
        <v>1.1855854920496154</v>
      </c>
      <c r="S14" s="2">
        <f>(S$5-(S$11-S$12)*S$5/SUM(S$4:S$5))*'[3]Ethylene Recycling HC'!R248+(S$4-(S$11-S$12)*S$4/SUM(S$4:S$5))*'[2]Ethylene Recycling HC'!R248</f>
        <v>1.16079988031901</v>
      </c>
      <c r="T14" s="2">
        <f>(T$5-(T$11-T$12)*T$5/SUM(T$4:T$5))*'[3]Ethylene Recycling HC'!S248+(T$4-(T$11-T$12)*T$4/SUM(T$4:T$5))*'[2]Ethylene Recycling HC'!S248</f>
        <v>1.1383002535663054</v>
      </c>
      <c r="U14" s="2">
        <f>(U$5-(U$11-U$12)*U$5/SUM(U$4:U$5))*'[3]Ethylene Recycling HC'!T248+(U$4-(U$11-U$12)*U$4/SUM(U$4:U$5))*'[2]Ethylene Recycling HC'!T248</f>
        <v>1.1162740061813987</v>
      </c>
      <c r="V14" s="2">
        <f>(V$5-(V$11-V$12)*V$5/SUM(V$4:V$5))*'[3]Ethylene Recycling HC'!U248+(V$4-(V$11-V$12)*V$4/SUM(V$4:V$5))*'[2]Ethylene Recycling HC'!U248</f>
        <v>1.0941108060666274</v>
      </c>
      <c r="W14" s="2">
        <f>(W$5-(W$11-W$12)*W$5/SUM(W$4:W$5))*'[3]Ethylene Recycling HC'!V248+(W$4-(W$11-W$12)*W$4/SUM(W$4:W$5))*'[2]Ethylene Recycling HC'!V248</f>
        <v>1.0711904252696665</v>
      </c>
      <c r="X14" s="2">
        <f>(X$5-(X$11-X$12)*X$5/SUM(X$4:X$5))*'[3]Ethylene Recycling HC'!W248+(X$4-(X$11-X$12)*X$4/SUM(X$4:X$5))*'[2]Ethylene Recycling HC'!W248</f>
        <v>1.0471803387154355</v>
      </c>
      <c r="Y14" s="2">
        <f>(Y$5-(Y$11-Y$12)*Y$5/SUM(Y$4:Y$5))*'[3]Ethylene Recycling HC'!X248+(Y$4-(Y$11-Y$12)*Y$4/SUM(Y$4:Y$5))*'[2]Ethylene Recycling HC'!X248</f>
        <v>1.0082089340527129</v>
      </c>
      <c r="Z14" s="2">
        <f>(Z$5-(Z$11-Z$12)*Z$5/SUM(Z$4:Z$5))*'[3]Ethylene Recycling HC'!Y248+(Z$4-(Z$11-Z$12)*Z$4/SUM(Z$4:Z$5))*'[2]Ethylene Recycling HC'!Y248</f>
        <v>0.97403033682711504</v>
      </c>
      <c r="AA14" s="2">
        <f>(AA$5-(AA$11-AA$12)*AA$5/SUM(AA$4:AA$5))*'[3]Ethylene Recycling HC'!Z248+(AA$4-(AA$11-AA$12)*AA$4/SUM(AA$4:AA$5))*'[2]Ethylene Recycling HC'!Z248</f>
        <v>0.93871188839422004</v>
      </c>
      <c r="AB14" s="2">
        <f>(AB$5-(AB$11-AB$12)*AB$5/SUM(AB$4:AB$5))*'[3]Ethylene Recycling HC'!AA248+(AB$4-(AB$11-AB$12)*AB$4/SUM(AB$4:AB$5))*'[2]Ethylene Recycling HC'!AA248</f>
        <v>0.90309116061351113</v>
      </c>
      <c r="AC14" s="2">
        <f>(AC$5-(AC$11-AC$12)*AC$5/SUM(AC$4:AC$5))*'[3]Ethylene Recycling HC'!AB248+(AC$4-(AC$11-AC$12)*AC$4/SUM(AC$4:AC$5))*'[2]Ethylene Recycling HC'!AB248</f>
        <v>0.86739089954665516</v>
      </c>
      <c r="AD14" s="2">
        <f>(AD$5-(AD$11-AD$12)*AD$5/SUM(AD$4:AD$5))*'[3]Ethylene Recycling HC'!AC248+(AD$4-(AD$11-AD$12)*AD$4/SUM(AD$4:AD$5))*'[2]Ethylene Recycling HC'!AC248</f>
        <v>0.83131857940822995</v>
      </c>
      <c r="AE14" s="2">
        <f>(AE$5-(AE$11-AE$12)*AE$5/SUM(AE$4:AE$5))*'[3]Ethylene Recycling HC'!AD248+(AE$4-(AE$11-AE$12)*AE$4/SUM(AE$4:AE$5))*'[2]Ethylene Recycling HC'!AD248</f>
        <v>0.79569876422614449</v>
      </c>
      <c r="AF14" s="2">
        <f>(AF$5-(AF$11-AF$12)*AF$5/SUM(AF$4:AF$5))*'[3]Ethylene Recycling HC'!AE248+(AF$4-(AF$11-AF$12)*AF$4/SUM(AF$4:AF$5))*'[2]Ethylene Recycling HC'!AE248</f>
        <v>0.76054625326804759</v>
      </c>
      <c r="AG14" s="2">
        <f>(AG$5-(AG$11-AG$12)*AG$5/SUM(AG$4:AG$5))*'[3]Ethylene Recycling HC'!AF248+(AG$4-(AG$11-AG$12)*AG$4/SUM(AG$4:AG$5))*'[2]Ethylene Recycling HC'!AF248</f>
        <v>0.72594578424541023</v>
      </c>
      <c r="AH14" s="2">
        <f>(AH$5-(AH$11-AH$12)*AH$5/SUM(AH$4:AH$5))*'[3]Ethylene Recycling HC'!AG248+(AH$4-(AH$11-AH$12)*AH$4/SUM(AH$4:AH$5))*'[2]Ethylene Recycling HC'!AG248</f>
        <v>0.69226787238808374</v>
      </c>
      <c r="AJ14" s="2">
        <f>(AJ$5-(AJ$11-AJ$12)*AJ$5/SUM(AJ$4:AJ$5))*'[3]Ethylene Recycling HC'!C248+(AJ$4-(AJ$11-AJ$12)*AJ$4/SUM(AJ$4:AJ$5))*'[2]Ethylene Recycling HC'!C248</f>
        <v>1.5372794451934426</v>
      </c>
      <c r="AK14" s="2">
        <f>(AK$5-(AK$11-AK$12)*AK$5/SUM(AK$4:AK$5))*'[3]Ethylene Recycling HC'!D248+(AK$4-(AK$11-AK$12)*AK$4/SUM(AK$4:AK$5))*'[2]Ethylene Recycling HC'!D248</f>
        <v>1.518951330141306</v>
      </c>
      <c r="AL14" s="2">
        <f>(AL$5-(AL$11-AL$12)*AL$5/SUM(AL$4:AL$5))*'[3]Ethylene Recycling HC'!E248+(AL$4-(AL$11-AL$12)*AL$4/SUM(AL$4:AL$5))*'[2]Ethylene Recycling HC'!E248</f>
        <v>1.5000889112597136</v>
      </c>
      <c r="AM14" s="2">
        <f>(AM$5-(AM$11-AM$12)*AM$5/SUM(AM$4:AM$5))*'[3]Ethylene Recycling HC'!F248+(AM$4-(AM$11-AM$12)*AM$4/SUM(AM$4:AM$5))*'[2]Ethylene Recycling HC'!F248</f>
        <v>1.4814938494973859</v>
      </c>
      <c r="AN14" s="2">
        <f>(AN$5-(AN$11-AN$12)*AN$5/SUM(AN$4:AN$5))*'[3]Ethylene Recycling HC'!G248+(AN$4-(AN$11-AN$12)*AN$4/SUM(AN$4:AN$5))*'[2]Ethylene Recycling HC'!G248</f>
        <v>1.4630111101576007</v>
      </c>
      <c r="AO14" s="2">
        <f>(AO$5-(AO$11-AO$12)*AO$5/SUM(AO$4:AO$5))*'[3]Ethylene Recycling HC'!H248+(AO$4-(AO$11-AO$12)*AO$4/SUM(AO$4:AO$5))*'[2]Ethylene Recycling HC'!H248</f>
        <v>1.4446485294584297</v>
      </c>
      <c r="AP14" s="2">
        <f>(AP$5-(AP$11-AP$12)*AP$5/SUM(AP$4:AP$5))*'[3]Ethylene Recycling HC'!I248+(AP$4-(AP$11-AP$12)*AP$4/SUM(AP$4:AP$5))*'[2]Ethylene Recycling HC'!I248</f>
        <v>1.4233101384525608</v>
      </c>
      <c r="AQ14" s="2">
        <f>(AQ$5-(AQ$11-AQ$12)*AQ$5/SUM(AQ$4:AQ$5))*'[3]Ethylene Recycling HC'!J248+(AQ$4-(AQ$11-AQ$12)*AQ$4/SUM(AQ$4:AQ$5))*'[2]Ethylene Recycling HC'!J248</f>
        <v>1.4022570518590751</v>
      </c>
      <c r="AR14" s="2">
        <f>(AR$5-(AR$11-AR$12)*AR$5/SUM(AR$4:AR$5))*'[3]Ethylene Recycling HC'!K248+(AR$4-(AR$11-AR$12)*AR$4/SUM(AR$4:AR$5))*'[2]Ethylene Recycling HC'!K248</f>
        <v>1.3815631506216739</v>
      </c>
      <c r="AS14" s="2">
        <f>(AS$5-(AS$11-AS$12)*AS$5/SUM(AS$4:AS$5))*'[3]Ethylene Recycling HC'!L248+(AS$4-(AS$11-AS$12)*AS$4/SUM(AS$4:AS$5))*'[2]Ethylene Recycling HC'!L248</f>
        <v>1.36135233601297</v>
      </c>
      <c r="AT14" s="2">
        <f>(AT$5-(AT$11-AT$12)*AT$5/SUM(AT$4:AT$5))*'[3]Ethylene Recycling HC'!M248+(AT$4-(AT$11-AT$12)*AT$4/SUM(AT$4:AT$5))*'[2]Ethylene Recycling HC'!M248</f>
        <v>1.3418214754685385</v>
      </c>
      <c r="AU14" s="2">
        <f>(AU$5-(AU$11-AU$12)*AU$5/SUM(AU$4:AU$5))*'[3]Ethylene Recycling HC'!N248+(AU$4-(AU$11-AU$12)*AU$4/SUM(AU$4:AU$5))*'[2]Ethylene Recycling HC'!N248</f>
        <v>1.3205421997362938</v>
      </c>
      <c r="AV14" s="2">
        <f>(AV$5-(AV$11-AV$12)*AV$5/SUM(AV$4:AV$5))*'[3]Ethylene Recycling HC'!O248+(AV$4-(AV$11-AV$12)*AV$4/SUM(AV$4:AV$5))*'[2]Ethylene Recycling HC'!O248</f>
        <v>1.3018756773834936</v>
      </c>
      <c r="AW14" s="2">
        <f>(AW$5-(AW$11-AW$12)*AW$5/SUM(AW$4:AW$5))*'[3]Ethylene Recycling HC'!P248+(AW$4-(AW$11-AW$12)*AW$4/SUM(AW$4:AW$5))*'[2]Ethylene Recycling HC'!P248</f>
        <v>1.2831649306995585</v>
      </c>
      <c r="AX14" s="2">
        <f>(AX$5-(AX$11-AX$12)*AX$5/SUM(AX$4:AX$5))*'[3]Ethylene Recycling HC'!Q248+(AX$4-(AX$11-AX$12)*AX$4/SUM(AX$4:AX$5))*'[2]Ethylene Recycling HC'!Q248</f>
        <v>1.2661823597100339</v>
      </c>
      <c r="AY14" s="2">
        <f>(AY$5-(AY$11-AY$12)*AY$5/SUM(AY$4:AY$5))*'[3]Ethylene Recycling HC'!R248+(AY$4-(AY$11-AY$12)*AY$4/SUM(AY$4:AY$5))*'[2]Ethylene Recycling HC'!R248</f>
        <v>1.2508260332657231</v>
      </c>
      <c r="AZ14" s="2">
        <f>(AZ$5-(AZ$11-AZ$12)*AZ$5/SUM(AZ$4:AZ$5))*'[3]Ethylene Recycling HC'!S248+(AZ$4-(AZ$11-AZ$12)*AZ$4/SUM(AZ$4:AZ$5))*'[2]Ethylene Recycling HC'!S248</f>
        <v>1.2371813649673882</v>
      </c>
      <c r="BA14" s="2">
        <f>(BA$5-(BA$11-BA$12)*BA$5/SUM(BA$4:BA$5))*'[3]Ethylene Recycling HC'!T248+(BA$4-(BA$11-BA$12)*BA$4/SUM(BA$4:BA$5))*'[2]Ethylene Recycling HC'!T248</f>
        <v>1.2240731738306325</v>
      </c>
      <c r="BB14" s="2">
        <f>(BB$5-(BB$11-BB$12)*BB$5/SUM(BB$4:BB$5))*'[3]Ethylene Recycling HC'!U248+(BB$4-(BB$11-BB$12)*BB$4/SUM(BB$4:BB$5))*'[2]Ethylene Recycling HC'!U248</f>
        <v>1.2108895417188767</v>
      </c>
      <c r="BC14" s="2">
        <f>(BC$5-(BC$11-BC$12)*BC$5/SUM(BC$4:BC$5))*'[3]Ethylene Recycling HC'!V248+(BC$4-(BC$11-BC$12)*BC$4/SUM(BC$4:BC$5))*'[2]Ethylene Recycling HC'!V248</f>
        <v>1.197007483166719</v>
      </c>
      <c r="BD14" s="2">
        <f>(BD$5-(BD$11-BD$12)*BD$5/SUM(BD$4:BD$5))*'[3]Ethylene Recycling HC'!W248+(BD$4-(BD$11-BD$12)*BD$4/SUM(BD$4:BD$5))*'[2]Ethylene Recycling HC'!W248</f>
        <v>1.1820916508044663</v>
      </c>
      <c r="BE14" s="2">
        <f>(BE$5-(BE$11-BE$12)*BE$5/SUM(BE$4:BE$5))*'[3]Ethylene Recycling HC'!X248+(BE$4-(BE$11-BE$12)*BE$4/SUM(BE$4:BE$5))*'[2]Ethylene Recycling HC'!X248</f>
        <v>1.1527076482713154</v>
      </c>
      <c r="BF14" s="2">
        <f>(BF$5-(BF$11-BF$12)*BF$5/SUM(BF$4:BF$5))*'[3]Ethylene Recycling HC'!Y248+(BF$4-(BF$11-BF$12)*BF$4/SUM(BF$4:BF$5))*'[2]Ethylene Recycling HC'!Y248</f>
        <v>1.1273716611437021</v>
      </c>
      <c r="BG14" s="2">
        <f>(BG$5-(BG$11-BG$12)*BG$5/SUM(BG$4:BG$5))*'[3]Ethylene Recycling HC'!Z248+(BG$4-(BG$11-BG$12)*BG$4/SUM(BG$4:BG$5))*'[2]Ethylene Recycling HC'!Z248</f>
        <v>1.101458809156467</v>
      </c>
      <c r="BH14" s="2">
        <f>(BH$5-(BH$11-BH$12)*BH$5/SUM(BH$4:BH$5))*'[3]Ethylene Recycling HC'!AA248+(BH$4-(BH$11-BH$12)*BH$4/SUM(BH$4:BH$5))*'[2]Ethylene Recycling HC'!AA248</f>
        <v>1.0752402273402892</v>
      </c>
      <c r="BI14" s="2">
        <f>(BI$5-(BI$11-BI$12)*BI$5/SUM(BI$4:BI$5))*'[3]Ethylene Recycling HC'!AB248+(BI$4-(BI$11-BI$12)*BI$4/SUM(BI$4:BI$5))*'[2]Ethylene Recycling HC'!AB248</f>
        <v>1.0489339998379321</v>
      </c>
      <c r="BJ14" s="2">
        <f>(BJ$5-(BJ$11-BJ$12)*BJ$5/SUM(BJ$4:BJ$5))*'[3]Ethylene Recycling HC'!AC248+(BJ$4-(BJ$11-BJ$12)*BJ$4/SUM(BJ$4:BJ$5))*'[2]Ethylene Recycling HC'!AC248</f>
        <v>1.0226188905613587</v>
      </c>
      <c r="BK14" s="2">
        <f>(BK$5-(BK$11-BK$12)*BK$5/SUM(BK$4:BK$5))*'[3]Ethylene Recycling HC'!AD248+(BK$4-(BK$11-BK$12)*BK$4/SUM(BK$4:BK$5))*'[2]Ethylene Recycling HC'!AD248</f>
        <v>0.9967414595634726</v>
      </c>
      <c r="BL14" s="2">
        <f>(BL$5-(BL$11-BL$12)*BL$5/SUM(BL$4:BL$5))*'[3]Ethylene Recycling HC'!AE248+(BL$4-(BL$11-BL$12)*BL$4/SUM(BL$4:BL$5))*'[2]Ethylene Recycling HC'!AE248</f>
        <v>0.97131136789533645</v>
      </c>
      <c r="BM14" s="2">
        <f>(BM$5-(BM$11-BM$12)*BM$5/SUM(BM$4:BM$5))*'[3]Ethylene Recycling HC'!AF248+(BM$4-(BM$11-BM$12)*BM$4/SUM(BM$4:BM$5))*'[2]Ethylene Recycling HC'!AF248</f>
        <v>0.94640938660650931</v>
      </c>
      <c r="BN14" s="2">
        <f>(BN$5-(BN$11-BN$12)*BN$5/SUM(BN$4:BN$5))*'[3]Ethylene Recycling HC'!AG248+(BN$4-(BN$11-BN$12)*BN$4/SUM(BN$4:BN$5))*'[2]Ethylene Recycling HC'!AG248</f>
        <v>0.9224092945445963</v>
      </c>
      <c r="BO14" s="199">
        <f t="shared" si="146"/>
        <v>0.10511498842076081</v>
      </c>
      <c r="BP14" s="2">
        <f>(BP$5-(BP$11-BP$12)*BP$5/SUM(BP$4:BP$5))*'[3]Ethylene Recycling HC'!C227+(BP$4-(BP$11-BP$12)*BP$4/SUM(BP$4:BP$5))*'[2]Ethylene Recycling HC'!C227</f>
        <v>1.537276106453525</v>
      </c>
      <c r="BQ14" s="2">
        <f>(BQ$5-(BQ$11-BQ$12)*BQ$5/SUM(BQ$4:BQ$5))*'[3]Ethylene Recycling HC'!D227+(BQ$4-(BQ$11-BQ$12)*BQ$4/SUM(BQ$4:BQ$5))*'[2]Ethylene Recycling HC'!D227</f>
        <v>1.5032631620021741</v>
      </c>
      <c r="BR14" s="2">
        <f>(BR$5-(BR$11-BR$12)*BR$5/SUM(BR$4:BR$5))*'[3]Ethylene Recycling HC'!E227+(BR$4-(BR$11-BR$12)*BR$4/SUM(BR$4:BR$5))*'[2]Ethylene Recycling HC'!E227</f>
        <v>1.4693520424147566</v>
      </c>
      <c r="BS14" s="2">
        <f>(BS$5-(BS$11-BS$12)*BS$5/SUM(BS$4:BS$5))*'[3]Ethylene Recycling HC'!F227+(BS$4-(BS$11-BS$12)*BS$4/SUM(BS$4:BS$5))*'[2]Ethylene Recycling HC'!F227</f>
        <v>1.4355462953621307</v>
      </c>
      <c r="BT14" s="2">
        <f>(BT$5-(BT$11-BT$12)*BT$5/SUM(BT$4:BT$5))*'[3]Ethylene Recycling HC'!G227+(BT$4-(BT$11-BT$12)*BT$4/SUM(BT$4:BT$5))*'[2]Ethylene Recycling HC'!G227</f>
        <v>1.4018495631270944</v>
      </c>
      <c r="BU14" s="2">
        <f>(BU$5-(BU$11-BU$12)*BU$5/SUM(BU$4:BU$5))*'[3]Ethylene Recycling HC'!H227+(BU$4-(BU$11-BU$12)*BU$4/SUM(BU$4:BU$5))*'[2]Ethylene Recycling HC'!H227</f>
        <v>1.3682655848492842</v>
      </c>
      <c r="BV14" s="2">
        <f>(BV$5-(BV$11-BV$12)*BV$5/SUM(BV$4:BV$5))*'[3]Ethylene Recycling HC'!I227+(BV$4-(BV$11-BV$12)*BV$4/SUM(BV$4:BV$5))*'[2]Ethylene Recycling HC'!I227</f>
        <v>1.3347981988199145</v>
      </c>
      <c r="BW14" s="2">
        <f>(BW$5-(BW$11-BW$12)*BW$5/SUM(BW$4:BW$5))*'[3]Ethylene Recycling HC'!J227+(BW$4-(BW$11-BW$12)*BW$4/SUM(BW$4:BW$5))*'[2]Ethylene Recycling HC'!J227</f>
        <v>1.3014513448274128</v>
      </c>
      <c r="BX14" s="2">
        <f>(BX$5-(BX$11-BX$12)*BX$5/SUM(BX$4:BX$5))*'[3]Ethylene Recycling HC'!K227+(BX$4-(BX$11-BX$12)*BX$4/SUM(BX$4:BX$5))*'[2]Ethylene Recycling HC'!K227</f>
        <v>1.2682290665550384</v>
      </c>
      <c r="BY14" s="2">
        <f>(BY$5-(BY$11-BY$12)*BY$5/SUM(BY$4:BY$5))*'[3]Ethylene Recycling HC'!L227+(BY$4-(BY$11-BY$12)*BY$4/SUM(BY$4:BY$5))*'[2]Ethylene Recycling HC'!L227</f>
        <v>1.2351355140315812</v>
      </c>
      <c r="BZ14" s="2">
        <f>(BZ$5-(BZ$11-BZ$12)*BZ$5/SUM(BZ$4:BZ$5))*'[3]Ethylene Recycling HC'!M227+(BZ$4-(BZ$11-BZ$12)*BZ$4/SUM(BZ$4:BZ$5))*'[2]Ethylene Recycling HC'!M227</f>
        <v>1.2021749461362683</v>
      </c>
      <c r="CA14" s="2">
        <f>(CA$5-(CA$11-CA$12)*CA$5/SUM(CA$4:CA$5))*'[3]Ethylene Recycling HC'!N227+(CA$4-(CA$11-CA$12)*CA$4/SUM(CA$4:CA$5))*'[2]Ethylene Recycling HC'!N227</f>
        <v>1.1693517331590315</v>
      </c>
      <c r="CB14" s="2">
        <f>(CB$5-(CB$11-CB$12)*CB$5/SUM(CB$4:CB$5))*'[3]Ethylene Recycling HC'!O227+(CB$4-(CB$11-CB$12)*CB$4/SUM(CB$4:CB$5))*'[2]Ethylene Recycling HC'!O227</f>
        <v>1.1366703594172982</v>
      </c>
      <c r="CC14" s="2">
        <f>(CC$5-(CC$11-CC$12)*CC$5/SUM(CC$4:CC$5))*'[3]Ethylene Recycling HC'!P227+(CC$4-(CC$11-CC$12)*CC$4/SUM(CC$4:CC$5))*'[2]Ethylene Recycling HC'!P227</f>
        <v>1.1041354259305145</v>
      </c>
      <c r="CD14" s="2">
        <f>(CD$5-(CD$11-CD$12)*CD$5/SUM(CD$4:CD$5))*'[3]Ethylene Recycling HC'!Q227+(CD$4-(CD$11-CD$12)*CD$4/SUM(CD$4:CD$5))*'[2]Ethylene Recycling HC'!Q227</f>
        <v>1.0717516531536122</v>
      </c>
      <c r="CE14" s="2">
        <f>(CE$5-(CE$11-CE$12)*CE$5/SUM(CE$4:CE$5))*'[3]Ethylene Recycling HC'!R227+(CE$4-(CE$11-CE$12)*CE$4/SUM(CE$4:CE$5))*'[2]Ethylene Recycling HC'!R227</f>
        <v>1.0395238837706686</v>
      </c>
      <c r="CF14" s="2">
        <f>(CF$5-(CF$11-CF$12)*CF$5/SUM(CF$4:CF$5))*'[3]Ethylene Recycling HC'!S227+(CF$4-(CF$11-CF$12)*CF$4/SUM(CF$4:CF$5))*'[2]Ethylene Recycling HC'!S227</f>
        <v>1.0074570855500344</v>
      </c>
      <c r="CG14" s="2">
        <f>(CG$5-(CG$11-CG$12)*CG$5/SUM(CG$4:CG$5))*'[3]Ethylene Recycling HC'!T227+(CG$4-(CG$11-CG$12)*CG$4/SUM(CG$4:CG$5))*'[2]Ethylene Recycling HC'!T227</f>
        <v>0.97555635426222076</v>
      </c>
      <c r="CH14" s="2">
        <f>(CH$5-(CH$11-CH$12)*CH$5/SUM(CH$4:CH$5))*'[3]Ethylene Recycling HC'!U227+(CH$4-(CH$11-CH$12)*CH$4/SUM(CH$4:CH$5))*'[2]Ethylene Recycling HC'!U227</f>
        <v>0.94382691666187513</v>
      </c>
      <c r="CI14" s="2">
        <f>(CI$5-(CI$11-CI$12)*CI$5/SUM(CI$4:CI$5))*'[3]Ethylene Recycling HC'!V227+(CI$4-(CI$11-CI$12)*CI$4/SUM(CI$4:CI$5))*'[2]Ethylene Recycling HC'!V227</f>
        <v>0.91227413353519682</v>
      </c>
      <c r="CJ14" s="2">
        <f>(CJ$5-(CJ$11-CJ$12)*CJ$5/SUM(CJ$4:CJ$5))*'[3]Ethylene Recycling HC'!W227+(CJ$4-(CJ$11-CJ$12)*CJ$4/SUM(CJ$4:CJ$5))*'[2]Ethylene Recycling HC'!W227</f>
        <v>0.88090350281416685</v>
      </c>
      <c r="CK14" s="2">
        <f>(CK$5-(CK$11-CK$12)*CK$5/SUM(CK$4:CK$5))*'[3]Ethylene Recycling HC'!X227+(CK$4-(CK$11-CK$12)*CK$4/SUM(CK$4:CK$5))*'[2]Ethylene Recycling HC'!X227</f>
        <v>0.84972066275900593</v>
      </c>
      <c r="CL14" s="2">
        <f>(CL$5-(CL$11-CL$12)*CL$5/SUM(CL$4:CL$5))*'[3]Ethylene Recycling HC'!Y227+(CL$4-(CL$11-CL$12)*CL$4/SUM(CL$4:CL$5))*'[2]Ethylene Recycling HC'!Y227</f>
        <v>0.81873139521029237</v>
      </c>
      <c r="CM14" s="2">
        <f>(CM$5-(CM$11-CM$12)*CM$5/SUM(CM$4:CM$5))*'[3]Ethylene Recycling HC'!Z227+(CM$4-(CM$11-CM$12)*CM$4/SUM(CM$4:CM$5))*'[2]Ethylene Recycling HC'!Z227</f>
        <v>0.78794162891220476</v>
      </c>
      <c r="CN14" s="2">
        <f>(CN$5-(CN$11-CN$12)*CN$5/SUM(CN$4:CN$5))*'[3]Ethylene Recycling HC'!AA227+(CN$4-(CN$11-CN$12)*CN$4/SUM(CN$4:CN$5))*'[2]Ethylene Recycling HC'!AA227</f>
        <v>0.75735744290839013</v>
      </c>
      <c r="CO14" s="2">
        <f>(CO$5-(CO$11-CO$12)*CO$5/SUM(CO$4:CO$5))*'[3]Ethylene Recycling HC'!AB227+(CO$4-(CO$11-CO$12)*CO$4/SUM(CO$4:CO$5))*'[2]Ethylene Recycling HC'!AB227</f>
        <v>0.72698507001197643</v>
      </c>
      <c r="CP14" s="2">
        <f>(CP$5-(CP$11-CP$12)*CP$5/SUM(CP$4:CP$5))*'[3]Ethylene Recycling HC'!AC227+(CP$4-(CP$11-CP$12)*CP$4/SUM(CP$4:CP$5))*'[2]Ethylene Recycling HC'!AC227</f>
        <v>0.69683090035129158</v>
      </c>
      <c r="CQ14" s="2">
        <f>(CQ$5-(CQ$11-CQ$12)*CQ$5/SUM(CQ$4:CQ$5))*'[3]Ethylene Recycling HC'!AD227+(CQ$4-(CQ$11-CQ$12)*CQ$4/SUM(CQ$4:CQ$5))*'[2]Ethylene Recycling HC'!AD227</f>
        <v>0.66690148499287594</v>
      </c>
      <c r="CR14" s="2">
        <f>(CR$5-(CR$11-CR$12)*CR$5/SUM(CR$4:CR$5))*'[3]Ethylene Recycling HC'!AE227+(CR$4-(CR$11-CR$12)*CR$4/SUM(CR$4:CR$5))*'[2]Ethylene Recycling HC'!AE227</f>
        <v>0.63720353964340959</v>
      </c>
      <c r="CS14" s="2">
        <f>(CS$5-(CS$11-CS$12)*CS$5/SUM(CS$4:CS$5))*'[3]Ethylene Recycling HC'!AF227+(CS$4-(CS$11-CS$12)*CS$4/SUM(CS$4:CS$5))*'[2]Ethylene Recycling HC'!AF227</f>
        <v>0.60774394843220947</v>
      </c>
      <c r="CT14" s="2">
        <f>(CT$5-(CT$11-CT$12)*CT$5/SUM(CT$4:CT$5))*'[3]Ethylene Recycling HC'!AG227+(CT$4-(CT$11-CT$12)*CT$4/SUM(CT$4:CT$5))*'[2]Ethylene Recycling HC'!AG227</f>
        <v>0.5785297677759812</v>
      </c>
      <c r="CV14" s="2">
        <f>(CV$5-(CV$11-CV$12)*CV$5/SUM(CV$4:CV$5))*'[3]Ethylene Recycling HC'!C248+(CV$4-(CV$11-CV$12)*CV$4/SUM(CV$4:CV$5))*'[2]Ethylene Recycling HC'!C248</f>
        <v>1.5372794451934426</v>
      </c>
      <c r="CW14" s="2">
        <f>(CW$5-(CW$11-CW$12)*CW$5/SUM(CW$4:CW$5))*'[3]Ethylene Recycling HC'!D248+(CW$4-(CW$11-CW$12)*CW$4/SUM(CW$4:CW$5))*'[2]Ethylene Recycling HC'!D248</f>
        <v>1.5388251704970111</v>
      </c>
      <c r="CX14" s="2">
        <f>(CX$5-(CX$11-CX$12)*CX$5/SUM(CX$4:CX$5))*'[3]Ethylene Recycling HC'!E248+(CX$4-(CX$11-CX$12)*CX$4/SUM(CX$4:CX$5))*'[2]Ethylene Recycling HC'!E248</f>
        <v>1.5402435423832439</v>
      </c>
      <c r="CY14" s="2">
        <f>(CY$5-(CY$11-CY$12)*CY$5/SUM(CY$4:CY$5))*'[3]Ethylene Recycling HC'!F248+(CY$4-(CY$11-CY$12)*CY$4/SUM(CY$4:CY$5))*'[2]Ethylene Recycling HC'!F248</f>
        <v>1.5415351113703597</v>
      </c>
      <c r="CZ14" s="2">
        <f>(CZ$5-(CZ$11-CZ$12)*CZ$5/SUM(CZ$4:CZ$5))*'[3]Ethylene Recycling HC'!G248+(CZ$4-(CZ$11-CZ$12)*CZ$4/SUM(CZ$4:CZ$5))*'[2]Ethylene Recycling HC'!G248</f>
        <v>1.5427034117386662</v>
      </c>
      <c r="DA14" s="2">
        <f>(DA$5-(DA$11-DA$12)*DA$5/SUM(DA$4:DA$5))*'[3]Ethylene Recycling HC'!H248+(DA$4-(DA$11-DA$12)*DA$4/SUM(DA$4:DA$5))*'[2]Ethylene Recycling HC'!H248</f>
        <v>1.543757678653463</v>
      </c>
      <c r="DB14" s="2">
        <f>(DB$5-(DB$11-DB$12)*DB$5/SUM(DB$4:DB$5))*'[3]Ethylene Recycling HC'!I248+(DB$4-(DB$11-DB$12)*DB$4/SUM(DB$4:DB$5))*'[2]Ethylene Recycling HC'!I248</f>
        <v>1.544717120751214</v>
      </c>
      <c r="DC14" s="2">
        <f>(DC$5-(DC$11-DC$12)*DC$5/SUM(DC$4:DC$5))*'[3]Ethylene Recycling HC'!J248+(DC$4-(DC$11-DC$12)*DC$4/SUM(DC$4:DC$5))*'[2]Ethylene Recycling HC'!J248</f>
        <v>1.5456197213598173</v>
      </c>
      <c r="DD14" s="2">
        <f>(DD$5-(DD$11-DD$12)*DD$5/SUM(DD$4:DD$5))*'[3]Ethylene Recycling HC'!K248+(DD$4-(DD$11-DD$12)*DD$4/SUM(DD$4:DD$5))*'[2]Ethylene Recycling HC'!K248</f>
        <v>1.5465344656679785</v>
      </c>
      <c r="DE14" s="2">
        <f>(DE$5-(DE$11-DE$12)*DE$5/SUM(DE$4:DE$5))*'[3]Ethylene Recycling HC'!L248+(DE$4-(DE$11-DE$12)*DE$4/SUM(DE$4:DE$5))*'[2]Ethylene Recycling HC'!L248</f>
        <v>1.547579634818566</v>
      </c>
      <c r="DF14" s="2">
        <f>(DF$5-(DF$11-DF$12)*DF$5/SUM(DF$4:DF$5))*'[3]Ethylene Recycling HC'!M248+(DF$4-(DF$11-DF$12)*DF$4/SUM(DF$4:DF$5))*'[2]Ethylene Recycling HC'!M248</f>
        <v>1.5489454842086545</v>
      </c>
      <c r="DG14" s="2">
        <f>(DG$5-(DG$11-DG$12)*DG$5/SUM(DG$4:DG$5))*'[3]Ethylene Recycling HC'!N248+(DG$4-(DG$11-DG$12)*DG$4/SUM(DG$4:DG$5))*'[2]Ethylene Recycling HC'!N248</f>
        <v>1.5508064029934931</v>
      </c>
      <c r="DH14" s="2">
        <f>(DH$5-(DH$11-DH$12)*DH$5/SUM(DH$4:DH$5))*'[3]Ethylene Recycling HC'!O248+(DH$4-(DH$11-DH$12)*DH$4/SUM(DH$4:DH$5))*'[2]Ethylene Recycling HC'!O248</f>
        <v>1.5534990363285517</v>
      </c>
      <c r="DI14" s="2">
        <f>(DI$5-(DI$11-DI$12)*DI$5/SUM(DI$4:DI$5))*'[3]Ethylene Recycling HC'!P248+(DI$4-(DI$11-DI$12)*DI$4/SUM(DI$4:DI$5))*'[2]Ethylene Recycling HC'!P248</f>
        <v>1.5572855086325104</v>
      </c>
      <c r="DJ14" s="2">
        <f>(DJ$5-(DJ$11-DJ$12)*DJ$5/SUM(DJ$4:DJ$5))*'[3]Ethylene Recycling HC'!Q248+(DJ$4-(DJ$11-DJ$12)*DJ$4/SUM(DJ$4:DJ$5))*'[2]Ethylene Recycling HC'!Q248</f>
        <v>1.5623210520242459</v>
      </c>
      <c r="DK14" s="2">
        <f>(DK$5-(DK$11-DK$12)*DK$5/SUM(DK$4:DK$5))*'[3]Ethylene Recycling HC'!R248+(DK$4-(DK$11-DK$12)*DK$4/SUM(DK$4:DK$5))*'[2]Ethylene Recycling HC'!R248</f>
        <v>1.5685010659624847</v>
      </c>
      <c r="DL14" s="2">
        <f>(DL$5-(DL$11-DL$12)*DL$5/SUM(DL$4:DL$5))*'[3]Ethylene Recycling HC'!S248+(DL$4-(DL$11-DL$12)*DL$4/SUM(DL$4:DL$5))*'[2]Ethylene Recycling HC'!S248</f>
        <v>1.5754166052331489</v>
      </c>
      <c r="DM14" s="2">
        <f>(DM$5-(DM$11-DM$12)*DM$5/SUM(DM$4:DM$5))*'[3]Ethylene Recycling HC'!T248+(DM$4-(DM$11-DM$12)*DM$4/SUM(DM$4:DM$5))*'[2]Ethylene Recycling HC'!T248</f>
        <v>1.5824052705240954</v>
      </c>
      <c r="DN14" s="2">
        <f>(DN$5-(DN$11-DN$12)*DN$5/SUM(DN$4:DN$5))*'[3]Ethylene Recycling HC'!U248+(DN$4-(DN$11-DN$12)*DN$4/SUM(DN$4:DN$5))*'[2]Ethylene Recycling HC'!U248</f>
        <v>1.588853483912759</v>
      </c>
      <c r="DO14" s="2">
        <f>(DO$5-(DO$11-DO$12)*DO$5/SUM(DO$4:DO$5))*'[3]Ethylene Recycling HC'!V248+(DO$4-(DO$11-DO$12)*DO$4/SUM(DO$4:DO$5))*'[2]Ethylene Recycling HC'!V248</f>
        <v>1.5941354491951487</v>
      </c>
      <c r="DP14" s="2">
        <f>(DP$5-(DP$11-DP$12)*DP$5/SUM(DP$4:DP$5))*'[3]Ethylene Recycling HC'!W248+(DP$4-(DP$11-DP$12)*DP$4/SUM(DP$4:DP$5))*'[2]Ethylene Recycling HC'!W248</f>
        <v>1.5979112072056754</v>
      </c>
      <c r="DQ14" s="2">
        <f>(DQ$5-(DQ$11-DQ$12)*DQ$5/SUM(DQ$4:DQ$5))*'[3]Ethylene Recycling HC'!X248+(DQ$4-(DQ$11-DQ$12)*DQ$4/SUM(DQ$4:DQ$5))*'[2]Ethylene Recycling HC'!X248</f>
        <v>1.6008612084443226</v>
      </c>
      <c r="DR14" s="2">
        <f>(DR$5-(DR$11-DR$12)*DR$5/SUM(DR$4:DR$5))*'[3]Ethylene Recycling HC'!Y248+(DR$4-(DR$11-DR$12)*DR$4/SUM(DR$4:DR$5))*'[2]Ethylene Recycling HC'!Y248</f>
        <v>1.602402363002644</v>
      </c>
      <c r="DS14" s="2">
        <f>(DS$5-(DS$11-DS$12)*DS$5/SUM(DS$4:DS$5))*'[3]Ethylene Recycling HC'!Z248+(DS$4-(DS$11-DS$12)*DS$4/SUM(DS$4:DS$5))*'[2]Ethylene Recycling HC'!Z248</f>
        <v>1.6026200866018467</v>
      </c>
      <c r="DT14" s="2">
        <f>(DT$5-(DT$11-DT$12)*DT$5/SUM(DT$4:DT$5))*'[3]Ethylene Recycling HC'!AA248+(DT$4-(DT$11-DT$12)*DT$4/SUM(DT$4:DT$5))*'[2]Ethylene Recycling HC'!AA248</f>
        <v>1.6017340416071069</v>
      </c>
      <c r="DU14" s="2">
        <f>(DU$5-(DU$11-DU$12)*DU$5/SUM(DU$4:DU$5))*'[3]Ethylene Recycling HC'!AB248+(DU$4-(DU$11-DU$12)*DU$4/SUM(DU$4:DU$5))*'[2]Ethylene Recycling HC'!AB248</f>
        <v>1.5999514751059611</v>
      </c>
      <c r="DV14" s="2">
        <f>(DV$5-(DV$11-DV$12)*DV$5/SUM(DV$4:DV$5))*'[3]Ethylene Recycling HC'!AC248+(DV$4-(DV$11-DV$12)*DV$4/SUM(DV$4:DV$5))*'[2]Ethylene Recycling HC'!AC248</f>
        <v>1.5975024717167179</v>
      </c>
      <c r="DW14" s="2">
        <f>(DW$5-(DW$11-DW$12)*DW$5/SUM(DW$4:DW$5))*'[3]Ethylene Recycling HC'!AD248+(DW$4-(DW$11-DW$12)*DW$4/SUM(DW$4:DW$5))*'[2]Ethylene Recycling HC'!AD248</f>
        <v>1.594635098089376</v>
      </c>
      <c r="DX14" s="2">
        <f>(DX$5-(DX$11-DX$12)*DX$5/SUM(DX$4:DX$5))*'[3]Ethylene Recycling HC'!AE248+(DX$4-(DX$11-DX$12)*DX$4/SUM(DX$4:DX$5))*'[2]Ethylene Recycling HC'!AE248</f>
        <v>1.5913475844108276</v>
      </c>
      <c r="DY14" s="2">
        <f>(DY$5-(DY$11-DY$12)*DY$5/SUM(DY$4:DY$5))*'[3]Ethylene Recycling HC'!AF248+(DY$4-(DY$11-DY$12)*DY$4/SUM(DY$4:DY$5))*'[2]Ethylene Recycling HC'!AF248</f>
        <v>1.5877106595006756</v>
      </c>
      <c r="DZ14" s="2">
        <f>(DZ$5-(DZ$11-DZ$12)*DZ$5/SUM(DZ$4:DZ$5))*'[3]Ethylene Recycling HC'!AG248+(DZ$4-(DZ$11-DZ$12)*DZ$4/SUM(DZ$4:DZ$5))*'[2]Ethylene Recycling HC'!AG248</f>
        <v>1.5840965330381023</v>
      </c>
      <c r="EB14" s="199">
        <f t="shared" ref="EB14:EB18" si="149">DZ14/SUM($DZ$13:$DZ$18)</f>
        <v>0.17148863335749392</v>
      </c>
      <c r="EC14" s="199">
        <f t="shared" ref="EC14:EC18" si="150">BN14/SUM($BN$13:$BN$18)</f>
        <v>0.16696863163131001</v>
      </c>
    </row>
    <row r="15" spans="1:165">
      <c r="A15" s="271" t="s">
        <v>307</v>
      </c>
      <c r="C15" s="5" t="s">
        <v>279</v>
      </c>
      <c r="D15" s="2">
        <f>(D$5-(D$11-D$12)*D$5/SUM(D$4:D$5))*'[3]Ethylene Recycling HC'!C249+(D$4-(D$11-D$12)*D$4/SUM(D$4:D$5))*'[2]Ethylene Recycling HC'!C249</f>
        <v>0.31824136759835719</v>
      </c>
      <c r="E15" s="2">
        <f>(E$5-(E$11-E$12)*E$5/SUM(E$4:E$5))*'[3]Ethylene Recycling HC'!D249+(E$4-(E$11-E$12)*E$4/SUM(E$4:E$5))*'[2]Ethylene Recycling HC'!D249</f>
        <v>0.30356028369202531</v>
      </c>
      <c r="F15" s="2">
        <f>(F$5-(F$11-F$12)*F$5/SUM(F$4:F$5))*'[3]Ethylene Recycling HC'!E249+(F$4-(F$11-F$12)*F$4/SUM(F$4:F$5))*'[2]Ethylene Recycling HC'!E249</f>
        <v>0.2891066151635962</v>
      </c>
      <c r="G15" s="2">
        <f>(G$5-(G$11-G$12)*G$5/SUM(G$4:G$5))*'[3]Ethylene Recycling HC'!F249+(G$4-(G$11-G$12)*G$4/SUM(G$4:G$5))*'[2]Ethylene Recycling HC'!F249</f>
        <v>0.27508656892081301</v>
      </c>
      <c r="H15" s="2">
        <f>(H$5-(H$11-H$12)*H$5/SUM(H$4:H$5))*'[3]Ethylene Recycling HC'!G249+(H$4-(H$11-H$12)*H$4/SUM(H$4:H$5))*'[2]Ethylene Recycling HC'!G249</f>
        <v>0.26144616682417177</v>
      </c>
      <c r="I15" s="2">
        <f>(I$5-(I$11-I$12)*I$5/SUM(I$4:I$5))*'[3]Ethylene Recycling HC'!H249+(I$4-(I$11-I$12)*I$4/SUM(I$4:I$5))*'[2]Ethylene Recycling HC'!H249</f>
        <v>0.2481805502224381</v>
      </c>
      <c r="J15" s="2">
        <f>(J$5-(J$11-J$12)*J$5/SUM(J$4:J$5))*'[3]Ethylene Recycling HC'!I249+(J$4-(J$11-J$12)*J$4/SUM(J$4:J$5))*'[2]Ethylene Recycling HC'!I249</f>
        <v>0.23410847170541546</v>
      </c>
      <c r="K15" s="2">
        <f>(K$5-(K$11-K$12)*K$5/SUM(K$4:K$5))*'[3]Ethylene Recycling HC'!J249+(K$4-(K$11-K$12)*K$4/SUM(K$4:K$5))*'[2]Ethylene Recycling HC'!J249</f>
        <v>0.22051392015647173</v>
      </c>
      <c r="L15" s="2">
        <f>(L$5-(L$11-L$12)*L$5/SUM(L$4:L$5))*'[3]Ethylene Recycling HC'!K249+(L$4-(L$11-L$12)*L$4/SUM(L$4:L$5))*'[2]Ethylene Recycling HC'!K249</f>
        <v>0.20739826761853408</v>
      </c>
      <c r="M15" s="2">
        <f>(M$5-(M$11-M$12)*M$5/SUM(M$4:M$5))*'[3]Ethylene Recycling HC'!L249+(M$4-(M$11-M$12)*M$4/SUM(M$4:M$5))*'[2]Ethylene Recycling HC'!L249</f>
        <v>0.19476850724007577</v>
      </c>
      <c r="N15" s="2">
        <f>(N$5-(N$11-N$12)*N$5/SUM(N$4:N$5))*'[3]Ethylene Recycling HC'!M249+(N$4-(N$11-N$12)*N$4/SUM(N$4:N$5))*'[2]Ethylene Recycling HC'!M249</f>
        <v>0.18263891908364474</v>
      </c>
      <c r="O15" s="2">
        <f>(O$5-(O$11-O$12)*O$5/SUM(O$4:O$5))*'[3]Ethylene Recycling HC'!N249+(O$4-(O$11-O$12)*O$4/SUM(O$4:O$5))*'[2]Ethylene Recycling HC'!N249</f>
        <v>0.1703416523834643</v>
      </c>
      <c r="P15" s="2">
        <f>(P$5-(P$11-P$12)*P$5/SUM(P$4:P$5))*'[3]Ethylene Recycling HC'!O249+(P$4-(P$11-P$12)*P$4/SUM(P$4:P$5))*'[2]Ethylene Recycling HC'!O249</f>
        <v>0.15885748548266077</v>
      </c>
      <c r="Q15" s="2">
        <f>(Q$5-(Q$11-Q$12)*Q$5/SUM(Q$4:Q$5))*'[3]Ethylene Recycling HC'!P249+(Q$4-(Q$11-Q$12)*Q$4/SUM(Q$4:Q$5))*'[2]Ethylene Recycling HC'!P249</f>
        <v>0.14769855756484782</v>
      </c>
      <c r="R15" s="2">
        <f>(R$5-(R$11-R$12)*R$5/SUM(R$4:R$5))*'[3]Ethylene Recycling HC'!Q249+(R$4-(R$11-R$12)*R$4/SUM(R$4:R$5))*'[2]Ethylene Recycling HC'!Q249</f>
        <v>0.13714168831784537</v>
      </c>
      <c r="S15" s="2">
        <f>(S$5-(S$11-S$12)*S$5/SUM(S$4:S$5))*'[3]Ethylene Recycling HC'!R249+(S$4-(S$11-S$12)*S$4/SUM(S$4:S$5))*'[2]Ethylene Recycling HC'!R249</f>
        <v>0.12713992351647238</v>
      </c>
      <c r="T15" s="2">
        <f>(T$5-(T$11-T$12)*T$5/SUM(T$4:T$5))*'[3]Ethylene Recycling HC'!S249+(T$4-(T$11-T$12)*T$4/SUM(T$4:T$5))*'[2]Ethylene Recycling HC'!S249</f>
        <v>0.11773701896614364</v>
      </c>
      <c r="U15" s="2">
        <f>(U$5-(U$11-U$12)*U$5/SUM(U$4:U$5))*'[3]Ethylene Recycling HC'!T249+(U$4-(U$11-U$12)*U$4/SUM(U$4:U$5))*'[2]Ethylene Recycling HC'!T249</f>
        <v>0.10870861174655201</v>
      </c>
      <c r="V15" s="2">
        <f>(V$5-(V$11-V$12)*V$5/SUM(V$4:V$5))*'[3]Ethylene Recycling HC'!U249+(V$4-(V$11-V$12)*V$4/SUM(V$4:V$5))*'[2]Ethylene Recycling HC'!U249</f>
        <v>9.998652942630501E-2</v>
      </c>
      <c r="W15" s="2">
        <f>(W$5-(W$11-W$12)*W$5/SUM(W$4:W$5))*'[3]Ethylene Recycling HC'!V249+(W$4-(W$11-W$12)*W$4/SUM(W$4:W$5))*'[2]Ethylene Recycling HC'!V249</f>
        <v>9.1516479270779896E-2</v>
      </c>
      <c r="X15" s="2">
        <f>(X$5-(X$11-X$12)*X$5/SUM(X$4:X$5))*'[3]Ethylene Recycling HC'!W249+(X$4-(X$11-X$12)*X$4/SUM(X$4:X$5))*'[2]Ethylene Recycling HC'!W249</f>
        <v>8.3281718586426107E-2</v>
      </c>
      <c r="Y15" s="2">
        <f>(Y$5-(Y$11-Y$12)*Y$5/SUM(Y$4:Y$5))*'[3]Ethylene Recycling HC'!X249+(Y$4-(Y$11-Y$12)*Y$4/SUM(Y$4:Y$5))*'[2]Ethylene Recycling HC'!X249</f>
        <v>7.4247053603924709E-2</v>
      </c>
      <c r="Z15" s="2">
        <f>(Z$5-(Z$11-Z$12)*Z$5/SUM(Z$4:Z$5))*'[3]Ethylene Recycling HC'!Y249+(Z$4-(Z$11-Z$12)*Z$4/SUM(Z$4:Z$5))*'[2]Ethylene Recycling HC'!Y249</f>
        <v>6.6059043242877077E-2</v>
      </c>
      <c r="AA15" s="2">
        <f>(AA$5-(AA$11-AA$12)*AA$5/SUM(AA$4:AA$5))*'[3]Ethylene Recycling HC'!Z249+(AA$4-(AA$11-AA$12)*AA$4/SUM(AA$4:AA$5))*'[2]Ethylene Recycling HC'!Z249</f>
        <v>5.8241947881870391E-2</v>
      </c>
      <c r="AB15" s="2">
        <f>(AB$5-(AB$11-AB$12)*AB$5/SUM(AB$4:AB$5))*'[3]Ethylene Recycling HC'!AA249+(AB$4-(AB$11-AB$12)*AB$4/SUM(AB$4:AB$5))*'[2]Ethylene Recycling HC'!AA249</f>
        <v>5.0857884417771428E-2</v>
      </c>
      <c r="AC15" s="2">
        <f>(AC$5-(AC$11-AC$12)*AC$5/SUM(AC$4:AC$5))*'[3]Ethylene Recycling HC'!AB249+(AC$4-(AC$11-AC$12)*AC$4/SUM(AC$4:AC$5))*'[2]Ethylene Recycling HC'!AB249</f>
        <v>4.391798388348845E-2</v>
      </c>
      <c r="AD15" s="2">
        <f>(AD$5-(AD$11-AD$12)*AD$5/SUM(AD$4:AD$5))*'[3]Ethylene Recycling HC'!AC249+(AD$4-(AD$11-AD$12)*AD$4/SUM(AD$4:AD$5))*'[2]Ethylene Recycling HC'!AC249</f>
        <v>3.7404792082016518E-2</v>
      </c>
      <c r="AE15" s="2">
        <f>(AE$5-(AE$11-AE$12)*AE$5/SUM(AE$4:AE$5))*'[3]Ethylene Recycling HC'!AD249+(AE$4-(AE$11-AE$12)*AE$4/SUM(AE$4:AE$5))*'[2]Ethylene Recycling HC'!AD249</f>
        <v>3.1352299054614743E-2</v>
      </c>
      <c r="AF15" s="2">
        <f>(AF$5-(AF$11-AF$12)*AF$5/SUM(AF$4:AF$5))*'[3]Ethylene Recycling HC'!AE249+(AF$4-(AF$11-AF$12)*AF$4/SUM(AF$4:AF$5))*'[2]Ethylene Recycling HC'!AE249</f>
        <v>2.5748286693984938E-2</v>
      </c>
      <c r="AG15" s="2">
        <f>(AG$5-(AG$11-AG$12)*AG$5/SUM(AG$4:AG$5))*'[3]Ethylene Recycling HC'!AF249+(AG$4-(AG$11-AG$12)*AG$4/SUM(AG$4:AG$5))*'[2]Ethylene Recycling HC'!AF249</f>
        <v>2.0582383426309438E-2</v>
      </c>
      <c r="AH15" s="2">
        <f>(AH$5-(AH$11-AH$12)*AH$5/SUM(AH$4:AH$5))*'[3]Ethylene Recycling HC'!AG249+(AH$4-(AH$11-AH$12)*AH$4/SUM(AH$4:AH$5))*'[2]Ethylene Recycling HC'!AG249</f>
        <v>1.5849099502720884E-2</v>
      </c>
      <c r="AJ15" s="2">
        <f>(AJ$5-(AJ$11-AJ$12)*AJ$5/SUM(AJ$4:AJ$5))*'[3]Ethylene Recycling HC'!C249+(AJ$4-(AJ$11-AJ$12)*AJ$4/SUM(AJ$4:AJ$5))*'[2]Ethylene Recycling HC'!C249</f>
        <v>0.31824136759835719</v>
      </c>
      <c r="AK15" s="2">
        <f>(AK$5-(AK$11-AK$12)*AK$5/SUM(AK$4:AK$5))*'[3]Ethylene Recycling HC'!D249+(AK$4-(AK$11-AK$12)*AK$4/SUM(AK$4:AK$5))*'[2]Ethylene Recycling HC'!D249</f>
        <v>0.3040093916706757</v>
      </c>
      <c r="AL15" s="2">
        <f>(AL$5-(AL$11-AL$12)*AL$5/SUM(AL$4:AL$5))*'[3]Ethylene Recycling HC'!E249+(AL$4-(AL$11-AL$12)*AL$4/SUM(AL$4:AL$5))*'[2]Ethylene Recycling HC'!E249</f>
        <v>0.29000915539740435</v>
      </c>
      <c r="AM15" s="2">
        <f>(AM$5-(AM$11-AM$12)*AM$5/SUM(AM$4:AM$5))*'[3]Ethylene Recycling HC'!F249+(AM$4-(AM$11-AM$12)*AM$4/SUM(AM$4:AM$5))*'[2]Ethylene Recycling HC'!F249</f>
        <v>0.27640016286947178</v>
      </c>
      <c r="AN15" s="2">
        <f>(AN$5-(AN$11-AN$12)*AN$5/SUM(AN$4:AN$5))*'[3]Ethylene Recycling HC'!G249+(AN$4-(AN$11-AN$12)*AN$4/SUM(AN$4:AN$5))*'[2]Ethylene Recycling HC'!G249</f>
        <v>0.26314387396082978</v>
      </c>
      <c r="AO15" s="2">
        <f>(AO$5-(AO$11-AO$12)*AO$5/SUM(AO$4:AO$5))*'[3]Ethylene Recycling HC'!H249+(AO$4-(AO$11-AO$12)*AO$4/SUM(AO$4:AO$5))*'[2]Ethylene Recycling HC'!H249</f>
        <v>0.25023533030809131</v>
      </c>
      <c r="AP15" s="2">
        <f>(AP$5-(AP$11-AP$12)*AP$5/SUM(AP$4:AP$5))*'[3]Ethylene Recycling HC'!I249+(AP$4-(AP$11-AP$12)*AP$4/SUM(AP$4:AP$5))*'[2]Ethylene Recycling HC'!I249</f>
        <v>0.2371481481676504</v>
      </c>
      <c r="AQ15" s="2">
        <f>(AQ$5-(AQ$11-AQ$12)*AQ$5/SUM(AQ$4:AQ$5))*'[3]Ethylene Recycling HC'!J249+(AQ$4-(AQ$11-AQ$12)*AQ$4/SUM(AQ$4:AQ$5))*'[2]Ethylene Recycling HC'!J249</f>
        <v>0.22446350875072665</v>
      </c>
      <c r="AR15" s="2">
        <f>(AR$5-(AR$11-AR$12)*AR$5/SUM(AR$4:AR$5))*'[3]Ethylene Recycling HC'!K249+(AR$4-(AR$11-AR$12)*AR$4/SUM(AR$4:AR$5))*'[2]Ethylene Recycling HC'!K249</f>
        <v>0.21218286196942174</v>
      </c>
      <c r="AS15" s="2">
        <f>(AS$5-(AS$11-AS$12)*AS$5/SUM(AS$4:AS$5))*'[3]Ethylene Recycling HC'!L249+(AS$4-(AS$11-AS$12)*AS$4/SUM(AS$4:AS$5))*'[2]Ethylene Recycling HC'!L249</f>
        <v>0.20031327473362415</v>
      </c>
      <c r="AT15" s="2">
        <f>(AT$5-(AT$11-AT$12)*AT$5/SUM(AT$4:AT$5))*'[3]Ethylene Recycling HC'!M249+(AT$4-(AT$11-AT$12)*AT$4/SUM(AT$4:AT$5))*'[2]Ethylene Recycling HC'!M249</f>
        <v>0.18886909833143639</v>
      </c>
      <c r="AU15" s="2">
        <f>(AU$5-(AU$11-AU$12)*AU$5/SUM(AU$4:AU$5))*'[3]Ethylene Recycling HC'!N249+(AU$4-(AU$11-AU$12)*AU$4/SUM(AU$4:AU$5))*'[2]Ethylene Recycling HC'!N249</f>
        <v>0.17749840037554146</v>
      </c>
      <c r="AV15" s="2">
        <f>(AV$5-(AV$11-AV$12)*AV$5/SUM(AV$4:AV$5))*'[3]Ethylene Recycling HC'!O249+(AV$4-(AV$11-AV$12)*AV$4/SUM(AV$4:AV$5))*'[2]Ethylene Recycling HC'!O249</f>
        <v>0.16679757281178045</v>
      </c>
      <c r="AW15" s="2">
        <f>(AW$5-(AW$11-AW$12)*AW$5/SUM(AW$4:AW$5))*'[3]Ethylene Recycling HC'!P249+(AW$4-(AW$11-AW$12)*AW$4/SUM(AW$4:AW$5))*'[2]Ethylene Recycling HC'!P249</f>
        <v>0.15638982462719633</v>
      </c>
      <c r="AX15" s="2">
        <f>(AX$5-(AX$11-AX$12)*AX$5/SUM(AX$4:AX$5))*'[3]Ethylene Recycling HC'!Q249+(AX$4-(AX$11-AX$12)*AX$4/SUM(AX$4:AX$5))*'[2]Ethylene Recycling HC'!Q249</f>
        <v>0.14647893978745111</v>
      </c>
      <c r="AY15" s="2">
        <f>(AY$5-(AY$11-AY$12)*AY$5/SUM(AY$4:AY$5))*'[3]Ethylene Recycling HC'!R249+(AY$4-(AY$11-AY$12)*AY$4/SUM(AY$4:AY$5))*'[2]Ethylene Recycling HC'!R249</f>
        <v>0.13701835815851826</v>
      </c>
      <c r="AZ15" s="2">
        <f>(AZ$5-(AZ$11-AZ$12)*AZ$5/SUM(AZ$4:AZ$5))*'[3]Ethylene Recycling HC'!S249+(AZ$4-(AZ$11-AZ$12)*AZ$4/SUM(AZ$4:AZ$5))*'[2]Ethylene Recycling HC'!S249</f>
        <v>0.12798489001947091</v>
      </c>
      <c r="BA15" s="2">
        <f>(BA$5-(BA$11-BA$12)*BA$5/SUM(BA$4:BA$5))*'[3]Ethylene Recycling HC'!T249+(BA$4-(BA$11-BA$12)*BA$4/SUM(BA$4:BA$5))*'[2]Ethylene Recycling HC'!T249</f>
        <v>0.11922901905749342</v>
      </c>
      <c r="BB15" s="2">
        <f>(BB$5-(BB$11-BB$12)*BB$5/SUM(BB$4:BB$5))*'[3]Ethylene Recycling HC'!U249+(BB$4-(BB$11-BB$12)*BB$4/SUM(BB$4:BB$5))*'[2]Ethylene Recycling HC'!U249</f>
        <v>0.11068250507070897</v>
      </c>
      <c r="BC15" s="2">
        <f>(BC$5-(BC$11-BC$12)*BC$5/SUM(BC$4:BC$5))*'[3]Ethylene Recycling HC'!V249+(BC$4-(BC$11-BC$12)*BC$4/SUM(BC$4:BC$5))*'[2]Ethylene Recycling HC'!V249</f>
        <v>0.10229091992024952</v>
      </c>
      <c r="BD15" s="2">
        <f>(BD$5-(BD$11-BD$12)*BD$5/SUM(BD$4:BD$5))*'[3]Ethylene Recycling HC'!W249+(BD$4-(BD$11-BD$12)*BD$4/SUM(BD$4:BD$5))*'[2]Ethylene Recycling HC'!W249</f>
        <v>9.4037447841756563E-2</v>
      </c>
      <c r="BE15" s="2">
        <f>(BE$5-(BE$11-BE$12)*BE$5/SUM(BE$4:BE$5))*'[3]Ethylene Recycling HC'!X249+(BE$4-(BE$11-BE$12)*BE$4/SUM(BE$4:BE$5))*'[2]Ethylene Recycling HC'!X249</f>
        <v>8.4922953023240808E-2</v>
      </c>
      <c r="BF15" s="2">
        <f>(BF$5-(BF$11-BF$12)*BF$5/SUM(BF$4:BF$5))*'[3]Ethylene Recycling HC'!Y249+(BF$4-(BF$11-BF$12)*BF$4/SUM(BF$4:BF$5))*'[2]Ethylene Recycling HC'!Y249</f>
        <v>7.649658479064779E-2</v>
      </c>
      <c r="BG15" s="2">
        <f>(BG$5-(BG$11-BG$12)*BG$5/SUM(BG$4:BG$5))*'[3]Ethylene Recycling HC'!Z249+(BG$4-(BG$11-BG$12)*BG$4/SUM(BG$4:BG$5))*'[2]Ethylene Recycling HC'!Z249</f>
        <v>6.8380130387168794E-2</v>
      </c>
      <c r="BH15" s="2">
        <f>(BH$5-(BH$11-BH$12)*BH$5/SUM(BH$4:BH$5))*'[3]Ethylene Recycling HC'!AA249+(BH$4-(BH$11-BH$12)*BH$4/SUM(BH$4:BH$5))*'[2]Ethylene Recycling HC'!AA249</f>
        <v>6.0594879339784372E-2</v>
      </c>
      <c r="BI15" s="2">
        <f>(BI$5-(BI$11-BI$12)*BI$5/SUM(BI$4:BI$5))*'[3]Ethylene Recycling HC'!AB249+(BI$4-(BI$11-BI$12)*BI$4/SUM(BI$4:BI$5))*'[2]Ethylene Recycling HC'!AB249</f>
        <v>5.3153020769711595E-2</v>
      </c>
      <c r="BJ15" s="2">
        <f>(BJ$5-(BJ$11-BJ$12)*BJ$5/SUM(BJ$4:BJ$5))*'[3]Ethylene Recycling HC'!AC249+(BJ$4-(BJ$11-BJ$12)*BJ$4/SUM(BJ$4:BJ$5))*'[2]Ethylene Recycling HC'!AC249</f>
        <v>4.605534470810306E-2</v>
      </c>
      <c r="BK15" s="2">
        <f>(BK$5-(BK$11-BK$12)*BK$5/SUM(BK$4:BK$5))*'[3]Ethylene Recycling HC'!AD249+(BK$4-(BK$11-BK$12)*BK$4/SUM(BK$4:BK$5))*'[2]Ethylene Recycling HC'!AD249</f>
        <v>3.9315843432903612E-2</v>
      </c>
      <c r="BL15" s="2">
        <f>(BL$5-(BL$11-BL$12)*BL$5/SUM(BL$4:BL$5))*'[3]Ethylene Recycling HC'!AE249+(BL$4-(BL$11-BL$12)*BL$4/SUM(BL$4:BL$5))*'[2]Ethylene Recycling HC'!AE249</f>
        <v>3.2923610601343689E-2</v>
      </c>
      <c r="BM15" s="2">
        <f>(BM$5-(BM$11-BM$12)*BM$5/SUM(BM$4:BM$5))*'[3]Ethylene Recycling HC'!AF249+(BM$4-(BM$11-BM$12)*BM$4/SUM(BM$4:BM$5))*'[2]Ethylene Recycling HC'!AF249</f>
        <v>2.6869717812372174E-2</v>
      </c>
      <c r="BN15" s="2">
        <f>(BN$5-(BN$11-BN$12)*BN$5/SUM(BN$4:BN$5))*'[3]Ethylene Recycling HC'!AG249+(BN$4-(BN$11-BN$12)*BN$4/SUM(BN$4:BN$5))*'[2]Ethylene Recycling HC'!AG249</f>
        <v>2.1150361664190775E-2</v>
      </c>
      <c r="BO15" s="199">
        <f t="shared" si="146"/>
        <v>2.4102315908730567E-3</v>
      </c>
      <c r="BP15" s="2">
        <f>(BP$5-(BP$11-BP$12)*BP$5/SUM(BP$4:BP$5))*'[3]Ethylene Recycling HC'!C228+(BP$4-(BP$11-BP$12)*BP$4/SUM(BP$4:BP$5))*'[2]Ethylene Recycling HC'!C228</f>
        <v>0.31824067642593518</v>
      </c>
      <c r="BQ15" s="2">
        <f>(BQ$5-(BQ$11-BQ$12)*BQ$5/SUM(BQ$4:BQ$5))*'[3]Ethylene Recycling HC'!D228+(BQ$4-(BQ$11-BQ$12)*BQ$4/SUM(BQ$4:BQ$5))*'[2]Ethylene Recycling HC'!D228</f>
        <v>0.31761816151275135</v>
      </c>
      <c r="BR15" s="2">
        <f>(BR$5-(BR$11-BR$12)*BR$5/SUM(BR$4:BR$5))*'[3]Ethylene Recycling HC'!E228+(BR$4-(BR$11-BR$12)*BR$4/SUM(BR$4:BR$5))*'[2]Ethylene Recycling HC'!E228</f>
        <v>0.31697467791724693</v>
      </c>
      <c r="BS15" s="2">
        <f>(BS$5-(BS$11-BS$12)*BS$5/SUM(BS$4:BS$5))*'[3]Ethylene Recycling HC'!F228+(BS$4-(BS$11-BS$12)*BS$4/SUM(BS$4:BS$5))*'[2]Ethylene Recycling HC'!F228</f>
        <v>0.31630982541291452</v>
      </c>
      <c r="BT15" s="2">
        <f>(BT$5-(BT$11-BT$12)*BT$5/SUM(BT$4:BT$5))*'[3]Ethylene Recycling HC'!G228+(BT$4-(BT$11-BT$12)*BT$4/SUM(BT$4:BT$5))*'[2]Ethylene Recycling HC'!G228</f>
        <v>0.31562319618710877</v>
      </c>
      <c r="BU15" s="2">
        <f>(BU$5-(BU$11-BU$12)*BU$5/SUM(BU$4:BU$5))*'[3]Ethylene Recycling HC'!H228+(BU$4-(BU$11-BU$12)*BU$4/SUM(BU$4:BU$5))*'[2]Ethylene Recycling HC'!H228</f>
        <v>0.31491437469822026</v>
      </c>
      <c r="BV15" s="2">
        <f>(BV$5-(BV$11-BV$12)*BV$5/SUM(BV$4:BV$5))*'[3]Ethylene Recycling HC'!I228+(BV$4-(BV$11-BV$12)*BV$4/SUM(BV$4:BV$5))*'[2]Ethylene Recycling HC'!I228</f>
        <v>0.31418293753017751</v>
      </c>
      <c r="BW15" s="2">
        <f>(BW$5-(BW$11-BW$12)*BW$5/SUM(BW$4:BW$5))*'[3]Ethylene Recycling HC'!J228+(BW$4-(BW$11-BW$12)*BW$4/SUM(BW$4:BW$5))*'[2]Ethylene Recycling HC'!J228</f>
        <v>0.31342845324422858</v>
      </c>
      <c r="BX15" s="2">
        <f>(BX$5-(BX$11-BX$12)*BX$5/SUM(BX$4:BX$5))*'[3]Ethylene Recycling HC'!K228+(BX$4-(BX$11-BX$12)*BX$4/SUM(BX$4:BX$5))*'[2]Ethylene Recycling HC'!K228</f>
        <v>0.31265048222795006</v>
      </c>
      <c r="BY15" s="2">
        <f>(BY$5-(BY$11-BY$12)*BY$5/SUM(BY$4:BY$5))*'[3]Ethylene Recycling HC'!L228+(BY$4-(BY$11-BY$12)*BY$4/SUM(BY$4:BY$5))*'[2]Ethylene Recycling HC'!L228</f>
        <v>0.31184857654143355</v>
      </c>
      <c r="BZ15" s="2">
        <f>(BZ$5-(BZ$11-BZ$12)*BZ$5/SUM(BZ$4:BZ$5))*'[3]Ethylene Recycling HC'!M228+(BZ$4-(BZ$11-BZ$12)*BZ$4/SUM(BZ$4:BZ$5))*'[2]Ethylene Recycling HC'!M228</f>
        <v>0.31102227976059638</v>
      </c>
      <c r="CA15" s="2">
        <f>(CA$5-(CA$11-CA$12)*CA$5/SUM(CA$4:CA$5))*'[3]Ethylene Recycling HC'!N228+(CA$4-(CA$11-CA$12)*CA$4/SUM(CA$4:CA$5))*'[2]Ethylene Recycling HC'!N228</f>
        <v>0.31017112681756315</v>
      </c>
      <c r="CB15" s="2">
        <f>(CB$5-(CB$11-CB$12)*CB$5/SUM(CB$4:CB$5))*'[3]Ethylene Recycling HC'!O228+(CB$4-(CB$11-CB$12)*CB$4/SUM(CB$4:CB$5))*'[2]Ethylene Recycling HC'!O228</f>
        <v>0.30929464383806371</v>
      </c>
      <c r="CC15" s="2">
        <f>(CC$5-(CC$11-CC$12)*CC$5/SUM(CC$4:CC$5))*'[3]Ethylene Recycling HC'!P228+(CC$4-(CC$11-CC$12)*CC$4/SUM(CC$4:CC$5))*'[2]Ethylene Recycling HC'!P228</f>
        <v>0.30839234797579274</v>
      </c>
      <c r="CD15" s="2">
        <f>(CD$5-(CD$11-CD$12)*CD$5/SUM(CD$4:CD$5))*'[3]Ethylene Recycling HC'!Q228+(CD$4-(CD$11-CD$12)*CD$4/SUM(CD$4:CD$5))*'[2]Ethylene Recycling HC'!Q228</f>
        <v>0.30746374724367337</v>
      </c>
      <c r="CE15" s="2">
        <f>(CE$5-(CE$11-CE$12)*CE$5/SUM(CE$4:CE$5))*'[3]Ethylene Recycling HC'!R228+(CE$4-(CE$11-CE$12)*CE$4/SUM(CE$4:CE$5))*'[2]Ethylene Recycling HC'!R228</f>
        <v>0.30650834034196855</v>
      </c>
      <c r="CF15" s="2">
        <f>(CF$5-(CF$11-CF$12)*CF$5/SUM(CF$4:CF$5))*'[3]Ethylene Recycling HC'!S228+(CF$4-(CF$11-CF$12)*CF$4/SUM(CF$4:CF$5))*'[2]Ethylene Recycling HC'!S228</f>
        <v>0.30552561648318111</v>
      </c>
      <c r="CG15" s="2">
        <f>(CG$5-(CG$11-CG$12)*CG$5/SUM(CG$4:CG$5))*'[3]Ethylene Recycling HC'!T228+(CG$4-(CG$11-CG$12)*CG$4/SUM(CG$4:CG$5))*'[2]Ethylene Recycling HC'!T228</f>
        <v>0.30451505521368222</v>
      </c>
      <c r="CH15" s="2">
        <f>(CH$5-(CH$11-CH$12)*CH$5/SUM(CH$4:CH$5))*'[3]Ethylene Recycling HC'!U228+(CH$4-(CH$11-CH$12)*CH$4/SUM(CH$4:CH$5))*'[2]Ethylene Recycling HC'!U228</f>
        <v>0.30347612623200909</v>
      </c>
      <c r="CI15" s="2">
        <f>(CI$5-(CI$11-CI$12)*CI$5/SUM(CI$4:CI$5))*'[3]Ethylene Recycling HC'!V228+(CI$4-(CI$11-CI$12)*CI$4/SUM(CI$4:CI$5))*'[2]Ethylene Recycling HC'!V228</f>
        <v>0.30240828920376867</v>
      </c>
      <c r="CJ15" s="2">
        <f>(CJ$5-(CJ$11-CJ$12)*CJ$5/SUM(CJ$4:CJ$5))*'[3]Ethylene Recycling HC'!W228+(CJ$4-(CJ$11-CJ$12)*CJ$4/SUM(CJ$4:CJ$5))*'[2]Ethylene Recycling HC'!W228</f>
        <v>0.30131099357308488</v>
      </c>
      <c r="CK15" s="2">
        <f>(CK$5-(CK$11-CK$12)*CK$5/SUM(CK$4:CK$5))*'[3]Ethylene Recycling HC'!X228+(CK$4-(CK$11-CK$12)*CK$4/SUM(CK$4:CK$5))*'[2]Ethylene Recycling HC'!X228</f>
        <v>0.30018367837052534</v>
      </c>
      <c r="CL15" s="2">
        <f>(CL$5-(CL$11-CL$12)*CL$5/SUM(CL$4:CL$5))*'[3]Ethylene Recycling HC'!Y228+(CL$4-(CL$11-CL$12)*CL$4/SUM(CL$4:CL$5))*'[2]Ethylene Recycling HC'!Y228</f>
        <v>0.29902577201744251</v>
      </c>
      <c r="CM15" s="2">
        <f>(CM$5-(CM$11-CM$12)*CM$5/SUM(CM$4:CM$5))*'[3]Ethylene Recycling HC'!Z228+(CM$4-(CM$11-CM$12)*CM$4/SUM(CM$4:CM$5))*'[2]Ethylene Recycling HC'!Z228</f>
        <v>0.2978366921266617</v>
      </c>
      <c r="CN15" s="2">
        <f>(CN$5-(CN$11-CN$12)*CN$5/SUM(CN$4:CN$5))*'[3]Ethylene Recycling HC'!AA228+(CN$4-(CN$11-CN$12)*CN$4/SUM(CN$4:CN$5))*'[2]Ethylene Recycling HC'!AA228</f>
        <v>0.29661584529944951</v>
      </c>
      <c r="CO15" s="2">
        <f>(CO$5-(CO$11-CO$12)*CO$5/SUM(CO$4:CO$5))*'[3]Ethylene Recycling HC'!AB228+(CO$4-(CO$11-CO$12)*CO$4/SUM(CO$4:CO$5))*'[2]Ethylene Recycling HC'!AB228</f>
        <v>0.29536262691869258</v>
      </c>
      <c r="CP15" s="2">
        <f>(CP$5-(CP$11-CP$12)*CP$5/SUM(CP$4:CP$5))*'[3]Ethylene Recycling HC'!AC228+(CP$4-(CP$11-CP$12)*CP$4/SUM(CP$4:CP$5))*'[2]Ethylene Recycling HC'!AC228</f>
        <v>0.2940764209382174</v>
      </c>
      <c r="CQ15" s="2">
        <f>(CQ$5-(CQ$11-CQ$12)*CQ$5/SUM(CQ$4:CQ$5))*'[3]Ethylene Recycling HC'!AD228+(CQ$4-(CQ$11-CQ$12)*CQ$4/SUM(CQ$4:CQ$5))*'[2]Ethylene Recycling HC'!AD228</f>
        <v>0.29275659966817846</v>
      </c>
      <c r="CR15" s="2">
        <f>(CR$5-(CR$11-CR$12)*CR$5/SUM(CR$4:CR$5))*'[3]Ethylene Recycling HC'!AE228+(CR$4-(CR$11-CR$12)*CR$4/SUM(CR$4:CR$5))*'[2]Ethylene Recycling HC'!AE228</f>
        <v>0.29140252355644292</v>
      </c>
      <c r="CS15" s="2">
        <f>(CS$5-(CS$11-CS$12)*CS$5/SUM(CS$4:CS$5))*'[3]Ethylene Recycling HC'!AF228+(CS$4-(CS$11-CS$12)*CS$4/SUM(CS$4:CS$5))*'[2]Ethylene Recycling HC'!AF228</f>
        <v>0.29001354096589715</v>
      </c>
      <c r="CT15" s="2">
        <f>(CT$5-(CT$11-CT$12)*CT$5/SUM(CT$4:CT$5))*'[3]Ethylene Recycling HC'!AG228+(CT$4-(CT$11-CT$12)*CT$4/SUM(CT$4:CT$5))*'[2]Ethylene Recycling HC'!AG228</f>
        <v>0.2885889879475988</v>
      </c>
      <c r="CV15" s="2">
        <f>(CV$5-(CV$11-CV$12)*CV$5/SUM(CV$4:CV$5))*'[3]Ethylene Recycling HC'!C249+(CV$4-(CV$11-CV$12)*CV$4/SUM(CV$4:CV$5))*'[2]Ethylene Recycling HC'!C249</f>
        <v>0.31824136759835719</v>
      </c>
      <c r="CW15" s="2">
        <f>(CW$5-(CW$11-CW$12)*CW$5/SUM(CW$4:CW$5))*'[3]Ethylene Recycling HC'!D249+(CW$4-(CW$11-CW$12)*CW$4/SUM(CW$4:CW$5))*'[2]Ethylene Recycling HC'!D249</f>
        <v>0.3079706877593702</v>
      </c>
      <c r="CX15" s="2">
        <f>(CX$5-(CX$11-CX$12)*CX$5/SUM(CX$4:CX$5))*'[3]Ethylene Recycling HC'!E249+(CX$4-(CX$11-CX$12)*CX$4/SUM(CX$4:CX$5))*'[2]Ethylene Recycling HC'!E249</f>
        <v>0.29774275502469139</v>
      </c>
      <c r="CY15" s="2">
        <f>(CY$5-(CY$11-CY$12)*CY$5/SUM(CY$4:CY$5))*'[3]Ethylene Recycling HC'!F249+(CY$4-(CY$11-CY$12)*CY$4/SUM(CY$4:CY$5))*'[2]Ethylene Recycling HC'!F249</f>
        <v>0.28755942223387121</v>
      </c>
      <c r="CZ15" s="2">
        <f>(CZ$5-(CZ$11-CZ$12)*CZ$5/SUM(CZ$4:CZ$5))*'[3]Ethylene Recycling HC'!G249+(CZ$4-(CZ$11-CZ$12)*CZ$4/SUM(CZ$4:CZ$5))*'[2]Ethylene Recycling HC'!G249</f>
        <v>0.27742303489429149</v>
      </c>
      <c r="DA15" s="2">
        <f>(DA$5-(DA$11-DA$12)*DA$5/SUM(DA$4:DA$5))*'[3]Ethylene Recycling HC'!H249+(DA$4-(DA$11-DA$12)*DA$4/SUM(DA$4:DA$5))*'[2]Ethylene Recycling HC'!H249</f>
        <v>0.26733680331137477</v>
      </c>
      <c r="DB15" s="2">
        <f>(DB$5-(DB$11-DB$12)*DB$5/SUM(DB$4:DB$5))*'[3]Ethylene Recycling HC'!I249+(DB$4-(DB$11-DB$12)*DB$4/SUM(DB$4:DB$5))*'[2]Ethylene Recycling HC'!I249</f>
        <v>0.25730532861826588</v>
      </c>
      <c r="DC15" s="2">
        <f>(DC$5-(DC$11-DC$12)*DC$5/SUM(DC$4:DC$5))*'[3]Ethylene Recycling HC'!J249+(DC$4-(DC$11-DC$12)*DC$4/SUM(DC$4:DC$5))*'[2]Ethylene Recycling HC'!J249</f>
        <v>0.24733569020842161</v>
      </c>
      <c r="DD15" s="2">
        <f>(DD$5-(DD$11-DD$12)*DD$5/SUM(DD$4:DD$5))*'[3]Ethylene Recycling HC'!K249+(DD$4-(DD$11-DD$12)*DD$4/SUM(DD$4:DD$5))*'[2]Ethylene Recycling HC'!K249</f>
        <v>0.23743872407477429</v>
      </c>
      <c r="DE15" s="2">
        <f>(DE$5-(DE$11-DE$12)*DE$5/SUM(DE$4:DE$5))*'[3]Ethylene Recycling HC'!L249+(DE$4-(DE$11-DE$12)*DE$4/SUM(DE$4:DE$5))*'[2]Ethylene Recycling HC'!L249</f>
        <v>0.22763073557116945</v>
      </c>
      <c r="DF15" s="2">
        <f>(DF$5-(DF$11-DF$12)*DF$5/SUM(DF$4:DF$5))*'[3]Ethylene Recycling HC'!M249+(DF$4-(DF$11-DF$12)*DF$4/SUM(DF$4:DF$5))*'[2]Ethylene Recycling HC'!M249</f>
        <v>0.21793515147808329</v>
      </c>
      <c r="DG15" s="2">
        <f>(DG$5-(DG$11-DG$12)*DG$5/SUM(DG$4:DG$5))*'[3]Ethylene Recycling HC'!N249+(DG$4-(DG$11-DG$12)*DG$4/SUM(DG$4:DG$5))*'[2]Ethylene Recycling HC'!N249</f>
        <v>0.20836849747098529</v>
      </c>
      <c r="DH15" s="2">
        <f>(DH$5-(DH$11-DH$12)*DH$5/SUM(DH$4:DH$5))*'[3]Ethylene Recycling HC'!O249+(DH$4-(DH$11-DH$12)*DH$4/SUM(DH$4:DH$5))*'[2]Ethylene Recycling HC'!O249</f>
        <v>0.19896380555904875</v>
      </c>
      <c r="DI15" s="2">
        <f>(DI$5-(DI$11-DI$12)*DI$5/SUM(DI$4:DI$5))*'[3]Ethylene Recycling HC'!P249+(DI$4-(DI$11-DI$12)*DI$4/SUM(DI$4:DI$5))*'[2]Ethylene Recycling HC'!P249</f>
        <v>0.18973679161924686</v>
      </c>
      <c r="DJ15" s="2">
        <f>(DJ$5-(DJ$11-DJ$12)*DJ$5/SUM(DJ$4:DJ$5))*'[3]Ethylene Recycling HC'!Q249+(DJ$4-(DJ$11-DJ$12)*DJ$4/SUM(DJ$4:DJ$5))*'[2]Ethylene Recycling HC'!Q249</f>
        <v>0.18068458089275638</v>
      </c>
      <c r="DK15" s="2">
        <f>(DK$5-(DK$11-DK$12)*DK$5/SUM(DK$4:DK$5))*'[3]Ethylene Recycling HC'!R249+(DK$4-(DK$11-DK$12)*DK$4/SUM(DK$4:DK$5))*'[2]Ethylene Recycling HC'!R249</f>
        <v>0.17177236288626263</v>
      </c>
      <c r="DL15" s="2">
        <f>(DL$5-(DL$11-DL$12)*DL$5/SUM(DL$4:DL$5))*'[3]Ethylene Recycling HC'!S249+(DL$4-(DL$11-DL$12)*DL$4/SUM(DL$4:DL$5))*'[2]Ethylene Recycling HC'!S249</f>
        <v>0.16293676736306584</v>
      </c>
      <c r="DM15" s="2">
        <f>(DM$5-(DM$11-DM$12)*DM$5/SUM(DM$4:DM$5))*'[3]Ethylene Recycling HC'!T249+(DM$4-(DM$11-DM$12)*DM$4/SUM(DM$4:DM$5))*'[2]Ethylene Recycling HC'!T249</f>
        <v>0.15409995586770356</v>
      </c>
      <c r="DN15" s="2">
        <f>(DN$5-(DN$11-DN$12)*DN$5/SUM(DN$4:DN$5))*'[3]Ethylene Recycling HC'!U249+(DN$4-(DN$11-DN$12)*DN$4/SUM(DN$4:DN$5))*'[2]Ethylene Recycling HC'!U249</f>
        <v>0.14520464202185851</v>
      </c>
      <c r="DO15" s="2">
        <f>(DO$5-(DO$11-DO$12)*DO$5/SUM(DO$4:DO$5))*'[3]Ethylene Recycling HC'!V249+(DO$4-(DO$11-DO$12)*DO$4/SUM(DO$4:DO$5))*'[2]Ethylene Recycling HC'!V249</f>
        <v>0.13620711009541434</v>
      </c>
      <c r="DP15" s="2">
        <f>(DP$5-(DP$11-DP$12)*DP$5/SUM(DP$4:DP$5))*'[3]Ethylene Recycling HC'!W249+(DP$4-(DP$11-DP$12)*DP$4/SUM(DP$4:DP$5))*'[2]Ethylene Recycling HC'!W249</f>
        <v>0.1271009989479526</v>
      </c>
      <c r="DQ15" s="2">
        <f>(DQ$5-(DQ$11-DQ$12)*DQ$5/SUM(DQ$4:DQ$5))*'[3]Ethylene Recycling HC'!X249+(DQ$4-(DQ$11-DQ$12)*DQ$4/SUM(DQ$4:DQ$5))*'[2]Ethylene Recycling HC'!X249</f>
        <v>0.11796277935717905</v>
      </c>
      <c r="DR15" s="2">
        <f>(DR$5-(DR$11-DR$12)*DR$5/SUM(DR$4:DR$5))*'[3]Ethylene Recycling HC'!Y249+(DR$4-(DR$11-DR$12)*DR$4/SUM(DR$4:DR$5))*'[2]Ethylene Recycling HC'!Y249</f>
        <v>0.10876693661594826</v>
      </c>
      <c r="DS15" s="2">
        <f>(DS$5-(DS$11-DS$12)*DS$5/SUM(DS$4:DS$5))*'[3]Ethylene Recycling HC'!Z249+(DS$4-(DS$11-DS$12)*DS$4/SUM(DS$4:DS$5))*'[2]Ethylene Recycling HC'!Z249</f>
        <v>9.9542707928320873E-2</v>
      </c>
      <c r="DT15" s="2">
        <f>(DT$5-(DT$11-DT$12)*DT$5/SUM(DT$4:DT$5))*'[3]Ethylene Recycling HC'!AA249+(DT$4-(DT$11-DT$12)*DT$4/SUM(DT$4:DT$5))*'[2]Ethylene Recycling HC'!AA249</f>
        <v>9.0324579269252817E-2</v>
      </c>
      <c r="DU15" s="2">
        <f>(DU$5-(DU$11-DU$12)*DU$5/SUM(DU$4:DU$5))*'[3]Ethylene Recycling HC'!AB249+(DU$4-(DU$11-DU$12)*DU$4/SUM(DU$4:DU$5))*'[2]Ethylene Recycling HC'!AB249</f>
        <v>8.11410811518741E-2</v>
      </c>
      <c r="DV15" s="2">
        <f>(DV$5-(DV$11-DV$12)*DV$5/SUM(DV$4:DV$5))*'[3]Ethylene Recycling HC'!AC249+(DV$4-(DV$11-DV$12)*DV$4/SUM(DV$4:DV$5))*'[2]Ethylene Recycling HC'!AC249</f>
        <v>7.2016828877253095E-2</v>
      </c>
      <c r="DW15" s="2">
        <f>(DW$5-(DW$11-DW$12)*DW$5/SUM(DW$4:DW$5))*'[3]Ethylene Recycling HC'!AD249+(DW$4-(DW$11-DW$12)*DW$4/SUM(DW$4:DW$5))*'[2]Ethylene Recycling HC'!AD249</f>
        <v>6.2971786056717313E-2</v>
      </c>
      <c r="DX15" s="2">
        <f>(DX$5-(DX$11-DX$12)*DX$5/SUM(DX$4:DX$5))*'[3]Ethylene Recycling HC'!AE249+(DX$4-(DX$11-DX$12)*DX$4/SUM(DX$4:DX$5))*'[2]Ethylene Recycling HC'!AE249</f>
        <v>5.4011776945295284E-2</v>
      </c>
      <c r="DY15" s="2">
        <f>(DY$5-(DY$11-DY$12)*DY$5/SUM(DY$4:DY$5))*'[3]Ethylene Recycling HC'!AF249+(DY$4-(DY$11-DY$12)*DY$4/SUM(DY$4:DY$5))*'[2]Ethylene Recycling HC'!AF249</f>
        <v>4.5144637510375694E-2</v>
      </c>
      <c r="DZ15" s="2">
        <f>(DZ$5-(DZ$11-DZ$12)*DZ$5/SUM(DZ$4:DZ$5))*'[3]Ethylene Recycling HC'!AG249+(DZ$4-(DZ$11-DZ$12)*DZ$4/SUM(DZ$4:DZ$5))*'[2]Ethylene Recycling HC'!AG249</f>
        <v>3.6383494291651781E-2</v>
      </c>
      <c r="EB15" s="199">
        <f t="shared" si="149"/>
        <v>3.9387471550608273E-3</v>
      </c>
      <c r="EC15" s="199">
        <f t="shared" si="150"/>
        <v>3.8285032105197566E-3</v>
      </c>
    </row>
    <row r="16" spans="1:165">
      <c r="A16" s="271" t="s">
        <v>308</v>
      </c>
      <c r="C16" s="5" t="s">
        <v>279</v>
      </c>
      <c r="D16" s="2">
        <f>(D$5-(D$11-D$12)*D$5/SUM(D$4:D$5))*'[3]Ethylene Recycling HC'!C250+(D$4-(D$11-D$12)*D$4/SUM(D$4:D$5))*'[2]Ethylene Recycling HC'!C250</f>
        <v>1.0740646156444555</v>
      </c>
      <c r="E16" s="2">
        <f>(E$5-(E$11-E$12)*E$5/SUM(E$4:E$5))*'[3]Ethylene Recycling HC'!D250+(E$4-(E$11-E$12)*E$4/SUM(E$4:E$5))*'[2]Ethylene Recycling HC'!D250</f>
        <v>1.0409642346348853</v>
      </c>
      <c r="F16" s="2">
        <f>(F$5-(F$11-F$12)*F$5/SUM(F$4:F$5))*'[3]Ethylene Recycling HC'!E250+(F$4-(F$11-F$12)*F$4/SUM(F$4:F$5))*'[2]Ethylene Recycling HC'!E250</f>
        <v>1.008035454641212</v>
      </c>
      <c r="G16" s="2">
        <f>(G$5-(G$11-G$12)*G$5/SUM(G$4:G$5))*'[3]Ethylene Recycling HC'!F250+(G$4-(G$11-G$12)*G$4/SUM(G$4:G$5))*'[2]Ethylene Recycling HC'!F250</f>
        <v>0.97599207329439175</v>
      </c>
      <c r="H16" s="2">
        <f>(H$5-(H$11-H$12)*H$5/SUM(H$4:H$5))*'[3]Ethylene Recycling HC'!G250+(H$4-(H$11-H$12)*H$4/SUM(H$4:H$5))*'[2]Ethylene Recycling HC'!G250</f>
        <v>0.94465926314771564</v>
      </c>
      <c r="I16" s="2">
        <f>(I$5-(I$11-I$12)*I$5/SUM(I$4:I$5))*'[3]Ethylene Recycling HC'!H250+(I$4-(I$11-I$12)*I$4/SUM(I$4:I$5))*'[2]Ethylene Recycling HC'!H250</f>
        <v>0.91403080691678495</v>
      </c>
      <c r="J16" s="2">
        <f>(J$5-(J$11-J$12)*J$5/SUM(J$4:J$5))*'[3]Ethylene Recycling HC'!I250+(J$4-(J$11-J$12)*J$4/SUM(J$4:J$5))*'[2]Ethylene Recycling HC'!I250</f>
        <v>0.87968031792338008</v>
      </c>
      <c r="K16" s="2">
        <f>(K$5-(K$11-K$12)*K$5/SUM(K$4:K$5))*'[3]Ethylene Recycling HC'!J250+(K$4-(K$11-K$12)*K$4/SUM(K$4:K$5))*'[2]Ethylene Recycling HC'!J250</f>
        <v>0.84626546321829288</v>
      </c>
      <c r="L16" s="2">
        <f>(L$5-(L$11-L$12)*L$5/SUM(L$4:L$5))*'[3]Ethylene Recycling HC'!K250+(L$4-(L$11-L$12)*L$4/SUM(L$4:L$5))*'[2]Ethylene Recycling HC'!K250</f>
        <v>0.81381276750316167</v>
      </c>
      <c r="M16" s="2">
        <f>(M$5-(M$11-M$12)*M$5/SUM(M$4:M$5))*'[3]Ethylene Recycling HC'!L250+(M$4-(M$11-M$12)*M$4/SUM(M$4:M$5))*'[2]Ethylene Recycling HC'!L250</f>
        <v>0.78237519009996603</v>
      </c>
      <c r="N16" s="2">
        <f>(N$5-(N$11-N$12)*N$5/SUM(N$4:N$5))*'[3]Ethylene Recycling HC'!M250+(N$4-(N$11-N$12)*N$4/SUM(N$4:N$5))*'[2]Ethylene Recycling HC'!M250</f>
        <v>0.75204260799147904</v>
      </c>
      <c r="O16" s="2">
        <f>(O$5-(O$11-O$12)*O$5/SUM(O$4:O$5))*'[3]Ethylene Recycling HC'!N250+(O$4-(O$11-O$12)*O$4/SUM(O$4:O$5))*'[2]Ethylene Recycling HC'!N250</f>
        <v>0.72003311958409211</v>
      </c>
      <c r="P16" s="2">
        <f>(P$5-(P$11-P$12)*P$5/SUM(P$4:P$5))*'[3]Ethylene Recycling HC'!O250+(P$4-(P$11-P$12)*P$4/SUM(P$4:P$5))*'[2]Ethylene Recycling HC'!O250</f>
        <v>0.6904190715207954</v>
      </c>
      <c r="Q16" s="2">
        <f>(Q$5-(Q$11-Q$12)*Q$5/SUM(Q$4:Q$5))*'[3]Ethylene Recycling HC'!P250+(Q$4-(Q$11-Q$12)*Q$4/SUM(Q$4:Q$5))*'[2]Ethylene Recycling HC'!P250</f>
        <v>0.66117407983727239</v>
      </c>
      <c r="R16" s="2">
        <f>(R$5-(R$11-R$12)*R$5/SUM(R$4:R$5))*'[3]Ethylene Recycling HC'!Q250+(R$4-(R$11-R$12)*R$4/SUM(R$4:R$5))*'[2]Ethylene Recycling HC'!Q250</f>
        <v>0.63355596856694818</v>
      </c>
      <c r="S16" s="2">
        <f>(S$5-(S$11-S$12)*S$5/SUM(S$4:S$5))*'[3]Ethylene Recycling HC'!R250+(S$4-(S$11-S$12)*S$4/SUM(S$4:S$5))*'[2]Ethylene Recycling HC'!R250</f>
        <v>0.60744630124536858</v>
      </c>
      <c r="T16" s="2">
        <f>(T$5-(T$11-T$12)*T$5/SUM(T$4:T$5))*'[3]Ethylene Recycling HC'!S250+(T$4-(T$11-T$12)*T$4/SUM(T$4:T$5))*'[2]Ethylene Recycling HC'!S250</f>
        <v>0.58316617206668064</v>
      </c>
      <c r="U16" s="2">
        <f>(U$5-(U$11-U$12)*U$5/SUM(U$4:U$5))*'[3]Ethylene Recycling HC'!T250+(U$4-(U$11-U$12)*U$4/SUM(U$4:U$5))*'[2]Ethylene Recycling HC'!T250</f>
        <v>0.55971458775290872</v>
      </c>
      <c r="V16" s="2">
        <f>(V$5-(V$11-V$12)*V$5/SUM(V$4:V$5))*'[3]Ethylene Recycling HC'!U250+(V$4-(V$11-V$12)*V$4/SUM(V$4:V$5))*'[2]Ethylene Recycling HC'!U250</f>
        <v>0.53676978955174315</v>
      </c>
      <c r="W16" s="2">
        <f>(W$5-(W$11-W$12)*W$5/SUM(W$4:W$5))*'[3]Ethylene Recycling HC'!V250+(W$4-(W$11-W$12)*W$4/SUM(W$4:W$5))*'[2]Ethylene Recycling HC'!V250</f>
        <v>0.51403181347419402</v>
      </c>
      <c r="X16" s="2">
        <f>(X$5-(X$11-X$12)*X$5/SUM(X$4:X$5))*'[3]Ethylene Recycling HC'!W250+(X$4-(X$11-X$12)*X$4/SUM(X$4:X$5))*'[2]Ethylene Recycling HC'!W250</f>
        <v>0.49136213965991443</v>
      </c>
      <c r="Y16" s="2">
        <f>(Y$5-(Y$11-Y$12)*Y$5/SUM(Y$4:Y$5))*'[3]Ethylene Recycling HC'!X250+(Y$4-(Y$11-Y$12)*Y$4/SUM(Y$4:Y$5))*'[2]Ethylene Recycling HC'!X250</f>
        <v>0.46224778534056388</v>
      </c>
      <c r="Z16" s="2">
        <f>(Z$5-(Z$11-Z$12)*Z$5/SUM(Z$4:Z$5))*'[3]Ethylene Recycling HC'!Y250+(Z$4-(Z$11-Z$12)*Z$4/SUM(Z$4:Z$5))*'[2]Ethylene Recycling HC'!Y250</f>
        <v>0.43629693676690939</v>
      </c>
      <c r="AA16" s="2">
        <f>(AA$5-(AA$11-AA$12)*AA$5/SUM(AA$4:AA$5))*'[3]Ethylene Recycling HC'!Z250+(AA$4-(AA$11-AA$12)*AA$4/SUM(AA$4:AA$5))*'[2]Ethylene Recycling HC'!Z250</f>
        <v>0.4106425945595169</v>
      </c>
      <c r="AB16" s="2">
        <f>(AB$5-(AB$11-AB$12)*AB$5/SUM(AB$4:AB$5))*'[3]Ethylene Recycling HC'!AA250+(AB$4-(AB$11-AB$12)*AB$4/SUM(AB$4:AB$5))*'[2]Ethylene Recycling HC'!AA250</f>
        <v>0.38567229016810034</v>
      </c>
      <c r="AC16" s="2">
        <f>(AC$5-(AC$11-AC$12)*AC$5/SUM(AC$4:AC$5))*'[3]Ethylene Recycling HC'!AB250+(AC$4-(AC$11-AC$12)*AC$4/SUM(AC$4:AC$5))*'[2]Ethylene Recycling HC'!AB250</f>
        <v>0.36147879042563608</v>
      </c>
      <c r="AD16" s="2">
        <f>(AD$5-(AD$11-AD$12)*AD$5/SUM(AD$4:AD$5))*'[3]Ethylene Recycling HC'!AC250+(AD$4-(AD$11-AD$12)*AD$4/SUM(AD$4:AD$5))*'[2]Ethylene Recycling HC'!AC250</f>
        <v>0.33793294915477029</v>
      </c>
      <c r="AE16" s="2">
        <f>(AE$5-(AE$11-AE$12)*AE$5/SUM(AE$4:AE$5))*'[3]Ethylene Recycling HC'!AD250+(AE$4-(AE$11-AE$12)*AE$4/SUM(AE$4:AE$5))*'[2]Ethylene Recycling HC'!AD250</f>
        <v>0.31536724343171341</v>
      </c>
      <c r="AF16" s="2">
        <f>(AF$5-(AF$11-AF$12)*AF$5/SUM(AF$4:AF$5))*'[3]Ethylene Recycling HC'!AE250+(AF$4-(AF$11-AF$12)*AF$4/SUM(AF$4:AF$5))*'[2]Ethylene Recycling HC'!AE250</f>
        <v>0.29376454364501042</v>
      </c>
      <c r="AG16" s="2">
        <f>(AG$5-(AG$11-AG$12)*AG$5/SUM(AG$4:AG$5))*'[3]Ethylene Recycling HC'!AF250+(AG$4-(AG$11-AG$12)*AG$4/SUM(AG$4:AG$5))*'[2]Ethylene Recycling HC'!AF250</f>
        <v>0.27313379087345818</v>
      </c>
      <c r="AH16" s="2">
        <f>(AH$5-(AH$11-AH$12)*AH$5/SUM(AH$4:AH$5))*'[3]Ethylene Recycling HC'!AG250+(AH$4-(AH$11-AH$12)*AH$4/SUM(AH$4:AH$5))*'[2]Ethylene Recycling HC'!AG250</f>
        <v>0.25358559204353415</v>
      </c>
      <c r="AJ16" s="2">
        <f>(AJ$5-(AJ$11-AJ$12)*AJ$5/SUM(AJ$4:AJ$5))*'[3]Ethylene Recycling HC'!C250+(AJ$4-(AJ$11-AJ$12)*AJ$4/SUM(AJ$4:AJ$5))*'[2]Ethylene Recycling HC'!C250</f>
        <v>1.0740646156444555</v>
      </c>
      <c r="AK16" s="2">
        <f>(AK$5-(AK$11-AK$12)*AK$5/SUM(AK$4:AK$5))*'[3]Ethylene Recycling HC'!D250+(AK$4-(AK$11-AK$12)*AK$4/SUM(AK$4:AK$5))*'[2]Ethylene Recycling HC'!D250</f>
        <v>1.0425043087762658</v>
      </c>
      <c r="AL16" s="2">
        <f>(AL$5-(AL$11-AL$12)*AL$5/SUM(AL$4:AL$5))*'[3]Ethylene Recycling HC'!E250+(AL$4-(AL$11-AL$12)*AL$4/SUM(AL$4:AL$5))*'[2]Ethylene Recycling HC'!E250</f>
        <v>1.0111823648369678</v>
      </c>
      <c r="AM16" s="2">
        <f>(AM$5-(AM$11-AM$12)*AM$5/SUM(AM$4:AM$5))*'[3]Ethylene Recycling HC'!F250+(AM$4-(AM$11-AM$12)*AM$4/SUM(AM$4:AM$5))*'[2]Ethylene Recycling HC'!F250</f>
        <v>0.9806526326464825</v>
      </c>
      <c r="AN16" s="2">
        <f>(AN$5-(AN$11-AN$12)*AN$5/SUM(AN$4:AN$5))*'[3]Ethylene Recycling HC'!G250+(AN$4-(AN$11-AN$12)*AN$4/SUM(AN$4:AN$5))*'[2]Ethylene Recycling HC'!G250</f>
        <v>0.9507934313867723</v>
      </c>
      <c r="AO16" s="2">
        <f>(AO$5-(AO$11-AO$12)*AO$5/SUM(AO$4:AO$5))*'[3]Ethylene Recycling HC'!H250+(AO$4-(AO$11-AO$12)*AO$4/SUM(AO$4:AO$5))*'[2]Ethylene Recycling HC'!H250</f>
        <v>0.92159841162248335</v>
      </c>
      <c r="AP16" s="2">
        <f>(AP$5-(AP$11-AP$12)*AP$5/SUM(AP$4:AP$5))*'[3]Ethylene Recycling HC'!I250+(AP$4-(AP$11-AP$12)*AP$4/SUM(AP$4:AP$5))*'[2]Ethylene Recycling HC'!I250</f>
        <v>0.89110213250874781</v>
      </c>
      <c r="AQ16" s="2">
        <f>(AQ$5-(AQ$11-AQ$12)*AQ$5/SUM(AQ$4:AQ$5))*'[3]Ethylene Recycling HC'!J250+(AQ$4-(AQ$11-AQ$12)*AQ$4/SUM(AQ$4:AQ$5))*'[2]Ethylene Recycling HC'!J250</f>
        <v>0.8614227848915329</v>
      </c>
      <c r="AR16" s="2">
        <f>(AR$5-(AR$11-AR$12)*AR$5/SUM(AR$4:AR$5))*'[3]Ethylene Recycling HC'!K250+(AR$4-(AR$11-AR$12)*AR$4/SUM(AR$4:AR$5))*'[2]Ethylene Recycling HC'!K250</f>
        <v>0.83258709968436218</v>
      </c>
      <c r="AS16" s="2">
        <f>(AS$5-(AS$11-AS$12)*AS$5/SUM(AS$4:AS$5))*'[3]Ethylene Recycling HC'!L250+(AS$4-(AS$11-AS$12)*AS$4/SUM(AS$4:AS$5))*'[2]Ethylene Recycling HC'!L250</f>
        <v>0.80464823918421979</v>
      </c>
      <c r="AT16" s="2">
        <f>(AT$5-(AT$11-AT$12)*AT$5/SUM(AT$4:AT$5))*'[3]Ethylene Recycling HC'!M250+(AT$4-(AT$11-AT$12)*AT$4/SUM(AT$4:AT$5))*'[2]Ethylene Recycling HC'!M250</f>
        <v>0.77769628724709172</v>
      </c>
      <c r="AU16" s="2">
        <f>(AU$5-(AU$11-AU$12)*AU$5/SUM(AU$4:AU$5))*'[3]Ethylene Recycling HC'!N250+(AU$4-(AU$11-AU$12)*AU$4/SUM(AU$4:AU$5))*'[2]Ethylene Recycling HC'!N250</f>
        <v>0.75028464944017281</v>
      </c>
      <c r="AV16" s="2">
        <f>(AV$5-(AV$11-AV$12)*AV$5/SUM(AV$4:AV$5))*'[3]Ethylene Recycling HC'!O250+(AV$4-(AV$11-AV$12)*AV$4/SUM(AV$4:AV$5))*'[2]Ethylene Recycling HC'!O250</f>
        <v>0.72492791260504652</v>
      </c>
      <c r="AW16" s="2">
        <f>(AW$5-(AW$11-AW$12)*AW$5/SUM(AW$4:AW$5))*'[3]Ethylene Recycling HC'!P250+(AW$4-(AW$11-AW$12)*AW$4/SUM(AW$4:AW$5))*'[2]Ethylene Recycling HC'!P250</f>
        <v>0.70008062433785256</v>
      </c>
      <c r="AX16" s="2">
        <f>(AX$5-(AX$11-AX$12)*AX$5/SUM(AX$4:AX$5))*'[3]Ethylene Recycling HC'!Q250+(AX$4-(AX$11-AX$12)*AX$4/SUM(AX$4:AX$5))*'[2]Ethylene Recycling HC'!Q250</f>
        <v>0.67669144014484506</v>
      </c>
      <c r="AY16" s="2">
        <f>(AY$5-(AY$11-AY$12)*AY$5/SUM(AY$4:AY$5))*'[3]Ethylene Recycling HC'!R250+(AY$4-(AY$11-AY$12)*AY$4/SUM(AY$4:AY$5))*'[2]Ethylene Recycling HC'!R250</f>
        <v>0.65464326675736562</v>
      </c>
      <c r="AZ16" s="2">
        <f>(AZ$5-(AZ$11-AZ$12)*AZ$5/SUM(AZ$4:AZ$5))*'[3]Ethylene Recycling HC'!S250+(AZ$4-(AZ$11-AZ$12)*AZ$4/SUM(AZ$4:AZ$5))*'[2]Ethylene Recycling HC'!S250</f>
        <v>0.63392515837769237</v>
      </c>
      <c r="BA16" s="2">
        <f>(BA$5-(BA$11-BA$12)*BA$5/SUM(BA$4:BA$5))*'[3]Ethylene Recycling HC'!T250+(BA$4-(BA$11-BA$12)*BA$4/SUM(BA$4:BA$5))*'[2]Ethylene Recycling HC'!T250</f>
        <v>0.61388164357701203</v>
      </c>
      <c r="BB16" s="2">
        <f>(BB$5-(BB$11-BB$12)*BB$5/SUM(BB$4:BB$5))*'[3]Ethylene Recycling HC'!U250+(BB$4-(BB$11-BB$12)*BB$4/SUM(BB$4:BB$5))*'[2]Ethylene Recycling HC'!U250</f>
        <v>0.59419029037959592</v>
      </c>
      <c r="BC16" s="2">
        <f>(BC$5-(BC$11-BC$12)*BC$5/SUM(BC$4:BC$5))*'[3]Ethylene Recycling HC'!V250+(BC$4-(BC$11-BC$12)*BC$4/SUM(BC$4:BC$5))*'[2]Ethylene Recycling HC'!V250</f>
        <v>0.57454993338383187</v>
      </c>
      <c r="BD16" s="2">
        <f>(BD$5-(BD$11-BD$12)*BD$5/SUM(BD$4:BD$5))*'[3]Ethylene Recycling HC'!W250+(BD$4-(BD$11-BD$12)*BD$4/SUM(BD$4:BD$5))*'[2]Ethylene Recycling HC'!W250</f>
        <v>0.55482094226636414</v>
      </c>
      <c r="BE16" s="2">
        <f>(BE$5-(BE$11-BE$12)*BE$5/SUM(BE$4:BE$5))*'[3]Ethylene Recycling HC'!X250+(BE$4-(BE$11-BE$12)*BE$4/SUM(BE$4:BE$5))*'[2]Ethylene Recycling HC'!X250</f>
        <v>0.52871386882211258</v>
      </c>
      <c r="BF16" s="2">
        <f>(BF$5-(BF$11-BF$12)*BF$5/SUM(BF$4:BF$5))*'[3]Ethylene Recycling HC'!Y250+(BF$4-(BF$11-BF$12)*BF$4/SUM(BF$4:BF$5))*'[2]Ethylene Recycling HC'!Y250</f>
        <v>0.5052332576870695</v>
      </c>
      <c r="BG16" s="2">
        <f>(BG$5-(BG$11-BG$12)*BG$5/SUM(BG$4:BG$5))*'[3]Ethylene Recycling HC'!Z250+(BG$4-(BG$11-BG$12)*BG$4/SUM(BG$4:BG$5))*'[2]Ethylene Recycling HC'!Z250</f>
        <v>0.48212319779307655</v>
      </c>
      <c r="BH16" s="2">
        <f>(BH$5-(BH$11-BH$12)*BH$5/SUM(BH$4:BH$5))*'[3]Ethylene Recycling HC'!AA250+(BH$4-(BH$11-BH$12)*BH$4/SUM(BH$4:BH$5))*'[2]Ethylene Recycling HC'!AA250</f>
        <v>0.45951116832669858</v>
      </c>
      <c r="BI16" s="2">
        <f>(BI$5-(BI$11-BI$12)*BI$5/SUM(BI$4:BI$5))*'[3]Ethylene Recycling HC'!AB250+(BI$4-(BI$11-BI$12)*BI$4/SUM(BI$4:BI$5))*'[2]Ethylene Recycling HC'!AB250</f>
        <v>0.43749024787378049</v>
      </c>
      <c r="BJ16" s="2">
        <f>(BJ$5-(BJ$11-BJ$12)*BJ$5/SUM(BJ$4:BJ$5))*'[3]Ethylene Recycling HC'!AC250+(BJ$4-(BJ$11-BJ$12)*BJ$4/SUM(BJ$4:BJ$5))*'[2]Ethylene Recycling HC'!AC250</f>
        <v>0.41608621770769022</v>
      </c>
      <c r="BK16" s="2">
        <f>(BK$5-(BK$11-BK$12)*BK$5/SUM(BK$4:BK$5))*'[3]Ethylene Recycling HC'!AD250+(BK$4-(BK$11-BK$12)*BK$4/SUM(BK$4:BK$5))*'[2]Ethylene Recycling HC'!AD250</f>
        <v>0.39547113100156034</v>
      </c>
      <c r="BL16" s="2">
        <f>(BL$5-(BL$11-BL$12)*BL$5/SUM(BL$4:BL$5))*'[3]Ethylene Recycling HC'!AE250+(BL$4-(BL$11-BL$12)*BL$4/SUM(BL$4:BL$5))*'[2]Ethylene Recycling HC'!AE250</f>
        <v>0.37562846640623998</v>
      </c>
      <c r="BM16" s="2">
        <f>(BM$5-(BM$11-BM$12)*BM$5/SUM(BM$4:BM$5))*'[3]Ethylene Recycling HC'!AF250+(BM$4-(BM$11-BM$12)*BM$4/SUM(BM$4:BM$5))*'[2]Ethylene Recycling HC'!AF250</f>
        <v>0.35656841745607465</v>
      </c>
      <c r="BN16" s="2">
        <f>(BN$5-(BN$11-BN$12)*BN$5/SUM(BN$4:BN$5))*'[3]Ethylene Recycling HC'!AG250+(BN$4-(BN$11-BN$12)*BN$4/SUM(BN$4:BN$5))*'[2]Ethylene Recycling HC'!AG250</f>
        <v>0.3384057866270524</v>
      </c>
      <c r="BO16" s="199">
        <f t="shared" si="146"/>
        <v>3.8563705453968908E-2</v>
      </c>
      <c r="BP16" s="2">
        <f>(BP$5-(BP$11-BP$12)*BP$5/SUM(BP$4:BP$5))*'[3]Ethylene Recycling HC'!C229+(BP$4-(BP$11-BP$12)*BP$4/SUM(BP$4:BP$5))*'[2]Ethylene Recycling HC'!C229</f>
        <v>1.0740622829375313</v>
      </c>
      <c r="BQ16" s="2">
        <f>(BQ$5-(BQ$11-BQ$12)*BQ$5/SUM(BQ$4:BQ$5))*'[3]Ethylene Recycling HC'!D229+(BQ$4-(BQ$11-BQ$12)*BQ$4/SUM(BQ$4:BQ$5))*'[2]Ethylene Recycling HC'!D229</f>
        <v>1.0830475303518454</v>
      </c>
      <c r="BR16" s="2">
        <f>(BR$5-(BR$11-BR$12)*BR$5/SUM(BR$4:BR$5))*'[3]Ethylene Recycling HC'!E229+(BR$4-(BR$11-BR$12)*BR$4/SUM(BR$4:BR$5))*'[2]Ethylene Recycling HC'!E229</f>
        <v>1.0918894973308986</v>
      </c>
      <c r="BS16" s="2">
        <f>(BS$5-(BS$11-BS$12)*BS$5/SUM(BS$4:BS$5))*'[3]Ethylene Recycling HC'!F229+(BS$4-(BS$11-BS$12)*BS$4/SUM(BS$4:BS$5))*'[2]Ethylene Recycling HC'!F229</f>
        <v>1.1005848719846614</v>
      </c>
      <c r="BT16" s="2">
        <f>(BT$5-(BT$11-BT$12)*BT$5/SUM(BT$4:BT$5))*'[3]Ethylene Recycling HC'!G229+(BT$4-(BT$11-BT$12)*BT$4/SUM(BT$4:BT$5))*'[2]Ethylene Recycling HC'!G229</f>
        <v>1.1091302698515479</v>
      </c>
      <c r="BU16" s="2">
        <f>(BU$5-(BU$11-BU$12)*BU$5/SUM(BU$4:BU$5))*'[3]Ethylene Recycling HC'!H229+(BU$4-(BU$11-BU$12)*BU$4/SUM(BU$4:BU$5))*'[2]Ethylene Recycling HC'!H229</f>
        <v>1.1175222323659406</v>
      </c>
      <c r="BV16" s="2">
        <f>(BV$5-(BV$11-BV$12)*BV$5/SUM(BV$4:BV$5))*'[3]Ethylene Recycling HC'!I229+(BV$4-(BV$11-BV$12)*BV$4/SUM(BV$4:BV$5))*'[2]Ethylene Recycling HC'!I229</f>
        <v>1.1257572252942336</v>
      </c>
      <c r="BW16" s="2">
        <f>(BW$5-(BW$11-BW$12)*BW$5/SUM(BW$4:BW$5))*'[3]Ethylene Recycling HC'!J229+(BW$4-(BW$11-BW$12)*BW$4/SUM(BW$4:BW$5))*'[2]Ethylene Recycling HC'!J229</f>
        <v>1.133831637138766</v>
      </c>
      <c r="BX16" s="2">
        <f>(BX$5-(BX$11-BX$12)*BX$5/SUM(BX$4:BX$5))*'[3]Ethylene Recycling HC'!K229+(BX$4-(BX$11-BX$12)*BX$4/SUM(BX$4:BX$5))*'[2]Ethylene Recycling HC'!K229</f>
        <v>1.1417417775089984</v>
      </c>
      <c r="BY16" s="2">
        <f>(BY$5-(BY$11-BY$12)*BY$5/SUM(BY$4:BY$5))*'[3]Ethylene Recycling HC'!L229+(BY$4-(BY$11-BY$12)*BY$4/SUM(BY$4:BY$5))*'[2]Ethylene Recycling HC'!L229</f>
        <v>1.149483875459276</v>
      </c>
      <c r="BZ16" s="2">
        <f>(BZ$5-(BZ$11-BZ$12)*BZ$5/SUM(BZ$4:BZ$5))*'[3]Ethylene Recycling HC'!M229+(BZ$4-(BZ$11-BZ$12)*BZ$4/SUM(BZ$4:BZ$5))*'[2]Ethylene Recycling HC'!M229</f>
        <v>1.1570540777925058</v>
      </c>
      <c r="CA16" s="2">
        <f>(CA$5-(CA$11-CA$12)*CA$5/SUM(CA$4:CA$5))*'[3]Ethylene Recycling HC'!N229+(CA$4-(CA$11-CA$12)*CA$4/SUM(CA$4:CA$5))*'[2]Ethylene Recycling HC'!N229</f>
        <v>1.1644484473290668</v>
      </c>
      <c r="CB16" s="2">
        <f>(CB$5-(CB$11-CB$12)*CB$5/SUM(CB$4:CB$5))*'[3]Ethylene Recycling HC'!O229+(CB$4-(CB$11-CB$12)*CB$4/SUM(CB$4:CB$5))*'[2]Ethylene Recycling HC'!O229</f>
        <v>1.1716629611402503</v>
      </c>
      <c r="CC16" s="2">
        <f>(CC$5-(CC$11-CC$12)*CC$5/SUM(CC$4:CC$5))*'[3]Ethylene Recycling HC'!P229+(CC$4-(CC$11-CC$12)*CC$4/SUM(CC$4:CC$5))*'[2]Ethylene Recycling HC'!P229</f>
        <v>1.1786935087455257</v>
      </c>
      <c r="CD16" s="2">
        <f>(CD$5-(CD$11-CD$12)*CD$5/SUM(CD$4:CD$5))*'[3]Ethylene Recycling HC'!Q229+(CD$4-(CD$11-CD$12)*CD$4/SUM(CD$4:CD$5))*'[2]Ethylene Recycling HC'!Q229</f>
        <v>1.1855358902729014</v>
      </c>
      <c r="CE16" s="2">
        <f>(CE$5-(CE$11-CE$12)*CE$5/SUM(CE$4:CE$5))*'[3]Ethylene Recycling HC'!R229+(CE$4-(CE$11-CE$12)*CE$4/SUM(CE$4:CE$5))*'[2]Ethylene Recycling HC'!R229</f>
        <v>1.1921858145816433</v>
      </c>
      <c r="CF16" s="2">
        <f>(CF$5-(CF$11-CF$12)*CF$5/SUM(CF$4:CF$5))*'[3]Ethylene Recycling HC'!S229+(CF$4-(CF$11-CF$12)*CF$4/SUM(CF$4:CF$5))*'[2]Ethylene Recycling HC'!S229</f>
        <v>1.1986388973465965</v>
      </c>
      <c r="CG16" s="2">
        <f>(CG$5-(CG$11-CG$12)*CG$5/SUM(CG$4:CG$5))*'[3]Ethylene Recycling HC'!T229+(CG$4-(CG$11-CG$12)*CG$4/SUM(CG$4:CG$5))*'[2]Ethylene Recycling HC'!T229</f>
        <v>1.2048906591033401</v>
      </c>
      <c r="CH16" s="2">
        <f>(CH$5-(CH$11-CH$12)*CH$5/SUM(CH$4:CH$5))*'[3]Ethylene Recycling HC'!U229+(CH$4-(CH$11-CH$12)*CH$4/SUM(CH$4:CH$5))*'[2]Ethylene Recycling HC'!U229</f>
        <v>1.2109365232533942</v>
      </c>
      <c r="CI16" s="2">
        <f>(CI$5-(CI$11-CI$12)*CI$5/SUM(CI$4:CI$5))*'[3]Ethylene Recycling HC'!V229+(CI$4-(CI$11-CI$12)*CI$4/SUM(CI$4:CI$5))*'[2]Ethylene Recycling HC'!V229</f>
        <v>1.2167718140286745</v>
      </c>
      <c r="CJ16" s="2">
        <f>(CJ$5-(CJ$11-CJ$12)*CJ$5/SUM(CJ$4:CJ$5))*'[3]Ethylene Recycling HC'!W229+(CJ$4-(CJ$11-CJ$12)*CJ$4/SUM(CJ$4:CJ$5))*'[2]Ethylene Recycling HC'!W229</f>
        <v>1.2223917544143832</v>
      </c>
      <c r="CK16" s="2">
        <f>(CK$5-(CK$11-CK$12)*CK$5/SUM(CK$4:CK$5))*'[3]Ethylene Recycling HC'!X229+(CK$4-(CK$11-CK$12)*CK$4/SUM(CK$4:CK$5))*'[2]Ethylene Recycling HC'!X229</f>
        <v>1.2277914640295038</v>
      </c>
      <c r="CL16" s="2">
        <f>(CL$5-(CL$11-CL$12)*CL$5/SUM(CL$4:CL$5))*'[3]Ethylene Recycling HC'!Y229+(CL$4-(CL$11-CL$12)*CL$4/SUM(CL$4:CL$5))*'[2]Ethylene Recycling HC'!Y229</f>
        <v>1.2329659569640516</v>
      </c>
      <c r="CM16" s="2">
        <f>(CM$5-(CM$11-CM$12)*CM$5/SUM(CM$4:CM$5))*'[3]Ethylene Recycling HC'!Z229+(CM$4-(CM$11-CM$12)*CM$4/SUM(CM$4:CM$5))*'[2]Ethylene Recycling HC'!Z229</f>
        <v>1.2379101395722145</v>
      </c>
      <c r="CN16" s="2">
        <f>(CN$5-(CN$11-CN$12)*CN$5/SUM(CN$4:CN$5))*'[3]Ethylene Recycling HC'!AA229+(CN$4-(CN$11-CN$12)*CN$4/SUM(CN$4:CN$5))*'[2]Ethylene Recycling HC'!AA229</f>
        <v>1.2426188082205072</v>
      </c>
      <c r="CO16" s="2">
        <f>(CO$5-(CO$11-CO$12)*CO$5/SUM(CO$4:CO$5))*'[3]Ethylene Recycling HC'!AB229+(CO$4-(CO$11-CO$12)*CO$4/SUM(CO$4:CO$5))*'[2]Ethylene Recycling HC'!AB229</f>
        <v>1.2470866469900332</v>
      </c>
      <c r="CP16" s="2">
        <f>(CP$5-(CP$11-CP$12)*CP$5/SUM(CP$4:CP$5))*'[3]Ethylene Recycling HC'!AC229+(CP$4-(CP$11-CP$12)*CP$4/SUM(CP$4:CP$5))*'[2]Ethylene Recycling HC'!AC229</f>
        <v>1.2513082253319447</v>
      </c>
      <c r="CQ16" s="2">
        <f>(CQ$5-(CQ$11-CQ$12)*CQ$5/SUM(CQ$4:CQ$5))*'[3]Ethylene Recycling HC'!AD229+(CQ$4-(CQ$11-CQ$12)*CQ$4/SUM(CQ$4:CQ$5))*'[2]Ethylene Recycling HC'!AD229</f>
        <v>1.2552779956751621</v>
      </c>
      <c r="CR16" s="2">
        <f>(CR$5-(CR$11-CR$12)*CR$5/SUM(CR$4:CR$5))*'[3]Ethylene Recycling HC'!AE229+(CR$4-(CR$11-CR$12)*CR$4/SUM(CR$4:CR$5))*'[2]Ethylene Recycling HC'!AE229</f>
        <v>1.2589902909854025</v>
      </c>
      <c r="CS16" s="2">
        <f>(CS$5-(CS$11-CS$12)*CS$5/SUM(CS$4:CS$5))*'[3]Ethylene Recycling HC'!AF229+(CS$4-(CS$11-CS$12)*CS$4/SUM(CS$4:CS$5))*'[2]Ethylene Recycling HC'!AF229</f>
        <v>1.2624393222745462</v>
      </c>
      <c r="CT16" s="2">
        <f>(CT$5-(CT$11-CT$12)*CT$5/SUM(CT$4:CT$5))*'[3]Ethylene Recycling HC'!AG229+(CT$4-(CT$11-CT$12)*CT$4/SUM(CT$4:CT$5))*'[2]Ethylene Recycling HC'!AG229</f>
        <v>1.2656191760593489</v>
      </c>
      <c r="CV16" s="2">
        <f>(CV$5-(CV$11-CV$12)*CV$5/SUM(CV$4:CV$5))*'[3]Ethylene Recycling HC'!C250+(CV$4-(CV$11-CV$12)*CV$4/SUM(CV$4:CV$5))*'[2]Ethylene Recycling HC'!C250</f>
        <v>1.0740646156444555</v>
      </c>
      <c r="CW16" s="2">
        <f>(CW$5-(CW$11-CW$12)*CW$5/SUM(CW$4:CW$5))*'[3]Ethylene Recycling HC'!D250+(CW$4-(CW$11-CW$12)*CW$4/SUM(CW$4:CW$5))*'[2]Ethylene Recycling HC'!D250</f>
        <v>1.0560883241190422</v>
      </c>
      <c r="CX16" s="2">
        <f>(CX$5-(CX$11-CX$12)*CX$5/SUM(CX$4:CX$5))*'[3]Ethylene Recycling HC'!E250+(CX$4-(CX$11-CX$12)*CX$4/SUM(CX$4:CX$5))*'[2]Ethylene Recycling HC'!E250</f>
        <v>1.0381473051303403</v>
      </c>
      <c r="CY16" s="2">
        <f>(CY$5-(CY$11-CY$12)*CY$5/SUM(CY$4:CY$5))*'[3]Ethylene Recycling HC'!F250+(CY$4-(CY$11-CY$12)*CY$4/SUM(CY$4:CY$5))*'[2]Ethylene Recycling HC'!F250</f>
        <v>1.0202450734051052</v>
      </c>
      <c r="CZ16" s="2">
        <f>(CZ$5-(CZ$11-CZ$12)*CZ$5/SUM(CZ$4:CZ$5))*'[3]Ethylene Recycling HC'!G250+(CZ$4-(CZ$11-CZ$12)*CZ$4/SUM(CZ$4:CZ$5))*'[2]Ethylene Recycling HC'!G250</f>
        <v>1.0023870034388087</v>
      </c>
      <c r="DA16" s="2">
        <f>(DA$5-(DA$11-DA$12)*DA$5/SUM(DA$4:DA$5))*'[3]Ethylene Recycling HC'!H250+(DA$4-(DA$11-DA$12)*DA$4/SUM(DA$4:DA$5))*'[2]Ethylene Recycling HC'!H250</f>
        <v>0.98458188536628355</v>
      </c>
      <c r="DB16" s="2">
        <f>(DB$5-(DB$11-DB$12)*DB$5/SUM(DB$4:DB$5))*'[3]Ethylene Recycling HC'!I250+(DB$4-(DB$11-DB$12)*DB$4/SUM(DB$4:DB$5))*'[2]Ethylene Recycling HC'!I250</f>
        <v>0.96684426511106059</v>
      </c>
      <c r="DC16" s="2">
        <f>(DC$5-(DC$11-DC$12)*DC$5/SUM(DC$4:DC$5))*'[3]Ethylene Recycling HC'!J250+(DC$4-(DC$11-DC$12)*DC$4/SUM(DC$4:DC$5))*'[2]Ethylene Recycling HC'!J250</f>
        <v>0.94919927184698027</v>
      </c>
      <c r="DD16" s="2">
        <f>(DD$5-(DD$11-DD$12)*DD$5/SUM(DD$4:DD$5))*'[3]Ethylene Recycling HC'!K250+(DD$4-(DD$11-DD$12)*DD$4/SUM(DD$4:DD$5))*'[2]Ethylene Recycling HC'!K250</f>
        <v>0.9316889064238435</v>
      </c>
      <c r="DE16" s="2">
        <f>(DE$5-(DE$11-DE$12)*DE$5/SUM(DE$4:DE$5))*'[3]Ethylene Recycling HC'!L250+(DE$4-(DE$11-DE$12)*DE$4/SUM(DE$4:DE$5))*'[2]Ethylene Recycling HC'!L250</f>
        <v>0.91438109034520698</v>
      </c>
      <c r="DF16" s="2">
        <f>(DF$5-(DF$11-DF$12)*DF$5/SUM(DF$4:DF$5))*'[3]Ethylene Recycling HC'!M250+(DF$4-(DF$11-DF$12)*DF$4/SUM(DF$4:DF$5))*'[2]Ethylene Recycling HC'!M250</f>
        <v>0.89738003549799084</v>
      </c>
      <c r="DG16" s="2">
        <f>(DG$5-(DG$11-DG$12)*DG$5/SUM(DG$4:DG$5))*'[3]Ethylene Recycling HC'!N250+(DG$4-(DG$11-DG$12)*DG$4/SUM(DG$4:DG$5))*'[2]Ethylene Recycling HC'!N250</f>
        <v>0.88077236047551533</v>
      </c>
      <c r="DH16" s="2">
        <f>(DH$5-(DH$11-DH$12)*DH$5/SUM(DH$4:DH$5))*'[3]Ethylene Recycling HC'!O250+(DH$4-(DH$11-DH$12)*DH$4/SUM(DH$4:DH$5))*'[2]Ethylene Recycling HC'!O250</f>
        <v>0.86472730877586645</v>
      </c>
      <c r="DI16" s="2">
        <f>(DI$5-(DI$11-DI$12)*DI$5/SUM(DI$4:DI$5))*'[3]Ethylene Recycling HC'!P250+(DI$4-(DI$11-DI$12)*DI$4/SUM(DI$4:DI$5))*'[2]Ethylene Recycling HC'!P250</f>
        <v>0.84935865778548836</v>
      </c>
      <c r="DJ16" s="2">
        <f>(DJ$5-(DJ$11-DJ$12)*DJ$5/SUM(DJ$4:DJ$5))*'[3]Ethylene Recycling HC'!Q250+(DJ$4-(DJ$11-DJ$12)*DJ$4/SUM(DJ$4:DJ$5))*'[2]Ethylene Recycling HC'!Q250</f>
        <v>0.83471186665949504</v>
      </c>
      <c r="DK16" s="2">
        <f>(DK$5-(DK$11-DK$12)*DK$5/SUM(DK$4:DK$5))*'[3]Ethylene Recycling HC'!R250+(DK$4-(DK$11-DK$12)*DK$4/SUM(DK$4:DK$5))*'[2]Ethylene Recycling HC'!R250</f>
        <v>0.82069017823436652</v>
      </c>
      <c r="DL16" s="2">
        <f>(DL$5-(DL$11-DL$12)*DL$5/SUM(DL$4:DL$5))*'[3]Ethylene Recycling HC'!S250+(DL$4-(DL$11-DL$12)*DL$4/SUM(DL$4:DL$5))*'[2]Ethylene Recycling HC'!S250</f>
        <v>0.80704617584518612</v>
      </c>
      <c r="DM16" s="2">
        <f>(DM$5-(DM$11-DM$12)*DM$5/SUM(DM$4:DM$5))*'[3]Ethylene Recycling HC'!T250+(DM$4-(DM$11-DM$12)*DM$4/SUM(DM$4:DM$5))*'[2]Ethylene Recycling HC'!T250</f>
        <v>0.79342373971553215</v>
      </c>
      <c r="DN16" s="2">
        <f>(DN$5-(DN$11-DN$12)*DN$5/SUM(DN$4:DN$5))*'[3]Ethylene Recycling HC'!U250+(DN$4-(DN$11-DN$12)*DN$4/SUM(DN$4:DN$5))*'[2]Ethylene Recycling HC'!U250</f>
        <v>0.77951965716997795</v>
      </c>
      <c r="DO16" s="2">
        <f>(DO$5-(DO$11-DO$12)*DO$5/SUM(DO$4:DO$5))*'[3]Ethylene Recycling HC'!V250+(DO$4-(DO$11-DO$12)*DO$4/SUM(DO$4:DO$5))*'[2]Ethylene Recycling HC'!V250</f>
        <v>0.76505115109667354</v>
      </c>
      <c r="DP16" s="2">
        <f>(DP$5-(DP$11-DP$12)*DP$5/SUM(DP$4:DP$5))*'[3]Ethylene Recycling HC'!W250+(DP$4-(DP$11-DP$12)*DP$4/SUM(DP$4:DP$5))*'[2]Ethylene Recycling HC'!W250</f>
        <v>0.74989589379292088</v>
      </c>
      <c r="DQ16" s="2">
        <f>(DQ$5-(DQ$11-DQ$12)*DQ$5/SUM(DQ$4:DQ$5))*'[3]Ethylene Recycling HC'!X250+(DQ$4-(DQ$11-DQ$12)*DQ$4/SUM(DQ$4:DQ$5))*'[2]Ethylene Recycling HC'!X250</f>
        <v>0.73441343277211535</v>
      </c>
      <c r="DR16" s="2">
        <f>(DR$5-(DR$11-DR$12)*DR$5/SUM(DR$4:DR$5))*'[3]Ethylene Recycling HC'!Y250+(DR$4-(DR$11-DR$12)*DR$4/SUM(DR$4:DR$5))*'[2]Ethylene Recycling HC'!Y250</f>
        <v>0.71836767439370541</v>
      </c>
      <c r="DS16" s="2">
        <f>(DS$5-(DS$11-DS$12)*DS$5/SUM(DS$4:DS$5))*'[3]Ethylene Recycling HC'!Z250+(DS$4-(DS$11-DS$12)*DS$4/SUM(DS$4:DS$5))*'[2]Ethylene Recycling HC'!Z250</f>
        <v>0.70183909260854138</v>
      </c>
      <c r="DT16" s="2">
        <f>(DT$5-(DT$11-DT$12)*DT$5/SUM(DT$4:DT$5))*'[3]Ethylene Recycling HC'!AA250+(DT$4-(DT$11-DT$12)*DT$4/SUM(DT$4:DT$5))*'[2]Ethylene Recycling HC'!AA250</f>
        <v>0.68496139279183454</v>
      </c>
      <c r="DU16" s="2">
        <f>(DU$5-(DU$11-DU$12)*DU$5/SUM(DU$4:DU$5))*'[3]Ethylene Recycling HC'!AB250+(DU$4-(DU$11-DU$12)*DU$4/SUM(DU$4:DU$5))*'[2]Ethylene Recycling HC'!AB250</f>
        <v>0.6678535140961952</v>
      </c>
      <c r="DV16" s="2">
        <f>(DV$5-(DV$11-DV$12)*DV$5/SUM(DV$4:DV$5))*'[3]Ethylene Recycling HC'!AC250+(DV$4-(DV$11-DV$12)*DV$4/SUM(DV$4:DV$5))*'[2]Ethylene Recycling HC'!AC250</f>
        <v>0.65063479882208053</v>
      </c>
      <c r="DW16" s="2">
        <f>(DW$5-(DW$11-DW$12)*DW$5/SUM(DW$4:DW$5))*'[3]Ethylene Recycling HC'!AD250+(DW$4-(DW$11-DW$12)*DW$4/SUM(DW$4:DW$5))*'[2]Ethylene Recycling HC'!AD250</f>
        <v>0.63342208327639271</v>
      </c>
      <c r="DX16" s="2">
        <f>(DX$5-(DX$11-DX$12)*DX$5/SUM(DX$4:DX$5))*'[3]Ethylene Recycling HC'!AE250+(DX$4-(DX$11-DX$12)*DX$4/SUM(DX$4:DX$5))*'[2]Ethylene Recycling HC'!AE250</f>
        <v>0.61622527333041532</v>
      </c>
      <c r="DY16" s="2">
        <f>(DY$5-(DY$11-DY$12)*DY$5/SUM(DY$4:DY$5))*'[3]Ethylene Recycling HC'!AF250+(DY$4-(DY$11-DY$12)*DY$4/SUM(DY$4:DY$5))*'[2]Ethylene Recycling HC'!AF250</f>
        <v>0.59908154101606781</v>
      </c>
      <c r="DZ16" s="2">
        <f>(DZ$5-(DZ$11-DZ$12)*DZ$5/SUM(DZ$4:DZ$5))*'[3]Ethylene Recycling HC'!AG250+(DZ$4-(DZ$11-DZ$12)*DZ$4/SUM(DZ$4:DZ$5))*'[2]Ethylene Recycling HC'!AG250</f>
        <v>0.5821359086664285</v>
      </c>
      <c r="EB16" s="199">
        <f t="shared" si="149"/>
        <v>6.3019954480973236E-2</v>
      </c>
      <c r="EC16" s="199">
        <f t="shared" si="150"/>
        <v>6.1256051368316106E-2</v>
      </c>
    </row>
    <row r="17" spans="1:165">
      <c r="A17" s="271" t="s">
        <v>309</v>
      </c>
      <c r="C17" s="5" t="s">
        <v>279</v>
      </c>
      <c r="D17" s="2">
        <f>(D$5-(D$11-D$12)*D$5/SUM(D$4:D$5))*'[3]Ethylene Recycling HC'!C251+(D$4-(D$11-D$12)*D$4/SUM(D$4:D$5))*'[2]Ethylene Recycling HC'!C251</f>
        <v>0.37658087672512341</v>
      </c>
      <c r="E17" s="2">
        <f>(E$5-(E$11-E$12)*E$5/SUM(E$4:E$5))*'[3]Ethylene Recycling HC'!D251+(E$4-(E$11-E$12)*E$4/SUM(E$4:E$5))*'[2]Ethylene Recycling HC'!D251</f>
        <v>0.36663104372194155</v>
      </c>
      <c r="F17" s="2">
        <f>(F$5-(F$11-F$12)*F$5/SUM(F$4:F$5))*'[3]Ethylene Recycling HC'!E251+(F$4-(F$11-F$12)*F$4/SUM(F$4:F$5))*'[2]Ethylene Recycling HC'!E251</f>
        <v>0.35671209163792783</v>
      </c>
      <c r="G17" s="2">
        <f>(G$5-(G$11-G$12)*G$5/SUM(G$4:G$5))*'[3]Ethylene Recycling HC'!F251+(G$4-(G$11-G$12)*G$4/SUM(G$4:G$5))*'[2]Ethylene Recycling HC'!F251</f>
        <v>0.34704630113781842</v>
      </c>
      <c r="H17" s="2">
        <f>(H$5-(H$11-H$12)*H$5/SUM(H$4:H$5))*'[3]Ethylene Recycling HC'!G251+(H$4-(H$11-H$12)*H$4/SUM(H$4:H$5))*'[2]Ethylene Recycling HC'!G251</f>
        <v>0.33758223981261704</v>
      </c>
      <c r="I17" s="2">
        <f>(I$5-(I$11-I$12)*I$5/SUM(I$4:I$5))*'[3]Ethylene Recycling HC'!H251+(I$4-(I$11-I$12)*I$4/SUM(I$4:I$5))*'[2]Ethylene Recycling HC'!H251</f>
        <v>0.32831816908619055</v>
      </c>
      <c r="J17" s="2">
        <f>(J$5-(J$11-J$12)*J$5/SUM(J$4:J$5))*'[3]Ethylene Recycling HC'!I251+(J$4-(J$11-J$12)*J$4/SUM(J$4:J$5))*'[2]Ethylene Recycling HC'!I251</f>
        <v>0.31772248967595423</v>
      </c>
      <c r="K17" s="2">
        <f>(K$5-(K$11-K$12)*K$5/SUM(K$4:K$5))*'[3]Ethylene Recycling HC'!J251+(K$4-(K$11-K$12)*K$4/SUM(K$4:K$5))*'[2]Ethylene Recycling HC'!J251</f>
        <v>0.30738884010211986</v>
      </c>
      <c r="L17" s="2">
        <f>(L$5-(L$11-L$12)*L$5/SUM(L$4:L$5))*'[3]Ethylene Recycling HC'!K251+(L$4-(L$11-L$12)*L$4/SUM(L$4:L$5))*'[2]Ethylene Recycling HC'!K251</f>
        <v>0.29732831826173933</v>
      </c>
      <c r="M17" s="2">
        <f>(M$5-(M$11-M$12)*M$5/SUM(M$4:M$5))*'[3]Ethylene Recycling HC'!L251+(M$4-(M$11-M$12)*M$4/SUM(M$4:M$5))*'[2]Ethylene Recycling HC'!L251</f>
        <v>0.28756211440232993</v>
      </c>
      <c r="N17" s="2">
        <f>(N$5-(N$11-N$12)*N$5/SUM(N$4:N$5))*'[3]Ethylene Recycling HC'!M251+(N$4-(N$11-N$12)*N$4/SUM(N$4:N$5))*'[2]Ethylene Recycling HC'!M251</f>
        <v>0.27812572103216265</v>
      </c>
      <c r="O17" s="2">
        <f>(O$5-(O$11-O$12)*O$5/SUM(O$4:O$5))*'[3]Ethylene Recycling HC'!N251+(O$4-(O$11-O$12)*O$4/SUM(O$4:O$5))*'[2]Ethylene Recycling HC'!N251</f>
        <v>0.26809178128084643</v>
      </c>
      <c r="P17" s="2">
        <f>(P$5-(P$11-P$12)*P$5/SUM(P$4:P$5))*'[3]Ethylene Recycling HC'!O251+(P$4-(P$11-P$12)*P$4/SUM(P$4:P$5))*'[2]Ethylene Recycling HC'!O251</f>
        <v>0.2588701371602844</v>
      </c>
      <c r="Q17" s="2">
        <f>(Q$5-(Q$11-Q$12)*Q$5/SUM(Q$4:Q$5))*'[3]Ethylene Recycling HC'!P251+(Q$4-(Q$11-Q$12)*Q$4/SUM(Q$4:Q$5))*'[2]Ethylene Recycling HC'!P251</f>
        <v>0.24971065381920493</v>
      </c>
      <c r="R17" s="2">
        <f>(R$5-(R$11-R$12)*R$5/SUM(R$4:R$5))*'[3]Ethylene Recycling HC'!Q251+(R$4-(R$11-R$12)*R$4/SUM(R$4:R$5))*'[2]Ethylene Recycling HC'!Q251</f>
        <v>0.24107280706134215</v>
      </c>
      <c r="S17" s="2">
        <f>(S$5-(S$11-S$12)*S$5/SUM(S$4:S$5))*'[3]Ethylene Recycling HC'!R251+(S$4-(S$11-S$12)*S$4/SUM(S$4:S$5))*'[2]Ethylene Recycling HC'!R251</f>
        <v>0.23291982969898734</v>
      </c>
      <c r="T17" s="2">
        <f>(T$5-(T$11-T$12)*T$5/SUM(T$4:T$5))*'[3]Ethylene Recycling HC'!S251+(T$4-(T$11-T$12)*T$4/SUM(T$4:T$5))*'[2]Ethylene Recycling HC'!S251</f>
        <v>0.2253647611294653</v>
      </c>
      <c r="U17" s="2">
        <f>(U$5-(U$11-U$12)*U$5/SUM(U$4:U$5))*'[3]Ethylene Recycling HC'!T251+(U$4-(U$11-U$12)*U$4/SUM(U$4:U$5))*'[2]Ethylene Recycling HC'!T251</f>
        <v>0.21804988499511582</v>
      </c>
      <c r="V17" s="2">
        <f>(V$5-(V$11-V$12)*V$5/SUM(V$4:V$5))*'[3]Ethylene Recycling HC'!U251+(V$4-(V$11-V$12)*V$4/SUM(V$4:V$5))*'[2]Ethylene Recycling HC'!U251</f>
        <v>0.21085180843404047</v>
      </c>
      <c r="W17" s="2">
        <f>(W$5-(W$11-W$12)*W$5/SUM(W$4:W$5))*'[3]Ethylene Recycling HC'!V251+(W$4-(W$11-W$12)*W$4/SUM(W$4:W$5))*'[2]Ethylene Recycling HC'!V251</f>
        <v>0.2036517015894051</v>
      </c>
      <c r="X17" s="2">
        <f>(X$5-(X$11-X$12)*X$5/SUM(X$4:X$5))*'[3]Ethylene Recycling HC'!W251+(X$4-(X$11-X$12)*X$4/SUM(X$4:X$5))*'[2]Ethylene Recycling HC'!W251</f>
        <v>0.1963910910065661</v>
      </c>
      <c r="Y17" s="2">
        <f>(Y$5-(Y$11-Y$12)*Y$5/SUM(Y$4:Y$5))*'[3]Ethylene Recycling HC'!X251+(Y$4-(Y$11-Y$12)*Y$4/SUM(Y$4:Y$5))*'[2]Ethylene Recycling HC'!X251</f>
        <v>0.18680385188158583</v>
      </c>
      <c r="Z17" s="2">
        <f>(Z$5-(Z$11-Z$12)*Z$5/SUM(Z$4:Z$5))*'[3]Ethylene Recycling HC'!Y251+(Z$4-(Z$11-Z$12)*Z$4/SUM(Z$4:Z$5))*'[2]Ethylene Recycling HC'!Y251</f>
        <v>0.17812263258385452</v>
      </c>
      <c r="AA17" s="2">
        <f>(AA$5-(AA$11-AA$12)*AA$5/SUM(AA$4:AA$5))*'[3]Ethylene Recycling HC'!Z251+(AA$4-(AA$11-AA$12)*AA$4/SUM(AA$4:AA$5))*'[2]Ethylene Recycling HC'!Z251</f>
        <v>0.16942304563635402</v>
      </c>
      <c r="AB17" s="2">
        <f>(AB$5-(AB$11-AB$12)*AB$5/SUM(AB$4:AB$5))*'[3]Ethylene Recycling HC'!AA251+(AB$4-(AB$11-AB$12)*AB$4/SUM(AB$4:AB$5))*'[2]Ethylene Recycling HC'!AA251</f>
        <v>0.16085418096910334</v>
      </c>
      <c r="AC17" s="2">
        <f>(AC$5-(AC$11-AC$12)*AC$5/SUM(AC$4:AC$5))*'[3]Ethylene Recycling HC'!AB251+(AC$4-(AC$11-AC$12)*AC$4/SUM(AC$4:AC$5))*'[2]Ethylene Recycling HC'!AB251</f>
        <v>0.1524550102122916</v>
      </c>
      <c r="AD17" s="2">
        <f>(AD$5-(AD$11-AD$12)*AD$5/SUM(AD$4:AD$5))*'[3]Ethylene Recycling HC'!AC251+(AD$4-(AD$11-AD$12)*AD$4/SUM(AD$4:AD$5))*'[2]Ethylene Recycling HC'!AC251</f>
        <v>0.14417828135228167</v>
      </c>
      <c r="AE17" s="2">
        <f>(AE$5-(AE$11-AE$12)*AE$5/SUM(AE$4:AE$5))*'[3]Ethylene Recycling HC'!AD251+(AE$4-(AE$11-AE$12)*AE$4/SUM(AE$4:AE$5))*'[2]Ethylene Recycling HC'!AD251</f>
        <v>0.13615980305831593</v>
      </c>
      <c r="AF17" s="2">
        <f>(AF$5-(AF$11-AF$12)*AF$5/SUM(AF$4:AF$5))*'[3]Ethylene Recycling HC'!AE251+(AF$4-(AF$11-AF$12)*AF$4/SUM(AF$4:AF$5))*'[2]Ethylene Recycling HC'!AE251</f>
        <v>0.12839677310138548</v>
      </c>
      <c r="AG17" s="2">
        <f>(AG$5-(AG$11-AG$12)*AG$5/SUM(AG$4:AG$5))*'[3]Ethylene Recycling HC'!AF251+(AG$4-(AG$11-AG$12)*AG$4/SUM(AG$4:AG$5))*'[2]Ethylene Recycling HC'!AF251</f>
        <v>0.12089800307820475</v>
      </c>
      <c r="AH17" s="2">
        <f>(AH$5-(AH$11-AH$12)*AH$5/SUM(AH$4:AH$5))*'[3]Ethylene Recycling HC'!AG251+(AH$4-(AH$11-AH$12)*AH$4/SUM(AH$4:AH$5))*'[2]Ethylene Recycling HC'!AG251</f>
        <v>0.11371858230798992</v>
      </c>
      <c r="AJ17" s="2">
        <f>(AJ$5-(AJ$11-AJ$12)*AJ$5/SUM(AJ$4:AJ$5))*'[3]Ethylene Recycling HC'!C251+(AJ$4-(AJ$11-AJ$12)*AJ$4/SUM(AJ$4:AJ$5))*'[2]Ethylene Recycling HC'!C251</f>
        <v>0.37658087672512341</v>
      </c>
      <c r="AK17" s="2">
        <f>(AK$5-(AK$11-AK$12)*AK$5/SUM(AK$4:AK$5))*'[3]Ethylene Recycling HC'!D251+(AK$4-(AK$11-AK$12)*AK$4/SUM(AK$4:AK$5))*'[2]Ethylene Recycling HC'!D251</f>
        <v>0.36719831254112723</v>
      </c>
      <c r="AL17" s="2">
        <f>(AL$5-(AL$11-AL$12)*AL$5/SUM(AL$4:AL$5))*'[3]Ethylene Recycling HC'!E251+(AL$4-(AL$11-AL$12)*AL$4/SUM(AL$4:AL$5))*'[2]Ethylene Recycling HC'!E251</f>
        <v>0.35787082320391533</v>
      </c>
      <c r="AM17" s="2">
        <f>(AM$5-(AM$11-AM$12)*AM$5/SUM(AM$4:AM$5))*'[3]Ethylene Recycling HC'!F251+(AM$4-(AM$11-AM$12)*AM$4/SUM(AM$4:AM$5))*'[2]Ethylene Recycling HC'!F251</f>
        <v>0.34876954724518983</v>
      </c>
      <c r="AN17" s="2">
        <f>(AN$5-(AN$11-AN$12)*AN$5/SUM(AN$4:AN$5))*'[3]Ethylene Recycling HC'!G251+(AN$4-(AN$11-AN$12)*AN$4/SUM(AN$4:AN$5))*'[2]Ethylene Recycling HC'!G251</f>
        <v>0.33986016543784375</v>
      </c>
      <c r="AO17" s="2">
        <f>(AO$5-(AO$11-AO$12)*AO$5/SUM(AO$4:AO$5))*'[3]Ethylene Recycling HC'!H251+(AO$4-(AO$11-AO$12)*AO$4/SUM(AO$4:AO$5))*'[2]Ethylene Recycling HC'!H251</f>
        <v>0.33114098790338753</v>
      </c>
      <c r="AP17" s="2">
        <f>(AP$5-(AP$11-AP$12)*AP$5/SUM(AP$4:AP$5))*'[3]Ethylene Recycling HC'!I251+(AP$4-(AP$11-AP$12)*AP$4/SUM(AP$4:AP$5))*'[2]Ethylene Recycling HC'!I251</f>
        <v>0.32193614656328917</v>
      </c>
      <c r="AQ17" s="2">
        <f>(AQ$5-(AQ$11-AQ$12)*AQ$5/SUM(AQ$4:AQ$5))*'[3]Ethylene Recycling HC'!J251+(AQ$4-(AQ$11-AQ$12)*AQ$4/SUM(AQ$4:AQ$5))*'[2]Ethylene Recycling HC'!J251</f>
        <v>0.31296783875753464</v>
      </c>
      <c r="AR17" s="2">
        <f>(AR$5-(AR$11-AR$12)*AR$5/SUM(AR$4:AR$5))*'[3]Ethylene Recycling HC'!K251+(AR$4-(AR$11-AR$12)*AR$4/SUM(AR$4:AR$5))*'[2]Ethylene Recycling HC'!K251</f>
        <v>0.30424728653757949</v>
      </c>
      <c r="AS17" s="2">
        <f>(AS$5-(AS$11-AS$12)*AS$5/SUM(AS$4:AS$5))*'[3]Ethylene Recycling HC'!L251+(AS$4-(AS$11-AS$12)*AS$4/SUM(AS$4:AS$5))*'[2]Ethylene Recycling HC'!L251</f>
        <v>0.29579580496738811</v>
      </c>
      <c r="AT17" s="2">
        <f>(AT$5-(AT$11-AT$12)*AT$5/SUM(AT$4:AT$5))*'[3]Ethylene Recycling HC'!M251+(AT$4-(AT$11-AT$12)*AT$4/SUM(AT$4:AT$5))*'[2]Ethylene Recycling HC'!M251</f>
        <v>0.28764901378440649</v>
      </c>
      <c r="AU17" s="2">
        <f>(AU$5-(AU$11-AU$12)*AU$5/SUM(AU$4:AU$5))*'[3]Ethylene Recycling HC'!N251+(AU$4-(AU$11-AU$12)*AU$4/SUM(AU$4:AU$5))*'[2]Ethylene Recycling HC'!N251</f>
        <v>0.27934902146589896</v>
      </c>
      <c r="AV17" s="2">
        <f>(AV$5-(AV$11-AV$12)*AV$5/SUM(AV$4:AV$5))*'[3]Ethylene Recycling HC'!O251+(AV$4-(AV$11-AV$12)*AV$4/SUM(AV$4:AV$5))*'[2]Ethylene Recycling HC'!O251</f>
        <v>0.27175939157398638</v>
      </c>
      <c r="AW17" s="2">
        <f>(AW$5-(AW$11-AW$12)*AW$5/SUM(AW$4:AW$5))*'[3]Ethylene Recycling HC'!P251+(AW$4-(AW$11-AW$12)*AW$4/SUM(AW$4:AW$5))*'[2]Ethylene Recycling HC'!P251</f>
        <v>0.26430962573972377</v>
      </c>
      <c r="AX17" s="2">
        <f>(AX$5-(AX$11-AX$12)*AX$5/SUM(AX$4:AX$5))*'[3]Ethylene Recycling HC'!Q251+(AX$4-(AX$11-AX$12)*AX$4/SUM(AX$4:AX$5))*'[2]Ethylene Recycling HC'!Q251</f>
        <v>0.25734717960840137</v>
      </c>
      <c r="AY17" s="2">
        <f>(AY$5-(AY$11-AY$12)*AY$5/SUM(AY$4:AY$5))*'[3]Ethylene Recycling HC'!R251+(AY$4-(AY$11-AY$12)*AY$4/SUM(AY$4:AY$5))*'[2]Ethylene Recycling HC'!R251</f>
        <v>0.25083567349068386</v>
      </c>
      <c r="AZ17" s="2">
        <f>(AZ$5-(AZ$11-AZ$12)*AZ$5/SUM(AZ$4:AZ$5))*'[3]Ethylene Recycling HC'!S251+(AZ$4-(AZ$11-AZ$12)*AZ$4/SUM(AZ$4:AZ$5))*'[2]Ethylene Recycling HC'!S251</f>
        <v>0.24476920781167191</v>
      </c>
      <c r="BA17" s="2">
        <f>(BA$5-(BA$11-BA$12)*BA$5/SUM(BA$4:BA$5))*'[3]Ethylene Recycling HC'!T251+(BA$4-(BA$11-BA$12)*BA$4/SUM(BA$4:BA$5))*'[2]Ethylene Recycling HC'!T251</f>
        <v>0.23891161292029331</v>
      </c>
      <c r="BB17" s="2">
        <f>(BB$5-(BB$11-BB$12)*BB$5/SUM(BB$4:BB$5))*'[3]Ethylene Recycling HC'!U251+(BB$4-(BB$11-BB$12)*BB$4/SUM(BB$4:BB$5))*'[2]Ethylene Recycling HC'!U251</f>
        <v>0.23313939191315175</v>
      </c>
      <c r="BC17" s="2">
        <f>(BC$5-(BC$11-BC$12)*BC$5/SUM(BC$4:BC$5))*'[3]Ethylene Recycling HC'!V251+(BC$4-(BC$11-BC$12)*BC$4/SUM(BC$4:BC$5))*'[2]Ethylene Recycling HC'!V251</f>
        <v>0.22733345437762895</v>
      </c>
      <c r="BD17" s="2">
        <f>(BD$5-(BD$11-BD$12)*BD$5/SUM(BD$4:BD$5))*'[3]Ethylene Recycling HC'!W251+(BD$4-(BD$11-BD$12)*BD$4/SUM(BD$4:BD$5))*'[2]Ethylene Recycling HC'!W251</f>
        <v>0.22143506508790847</v>
      </c>
      <c r="BE17" s="2">
        <f>(BE$5-(BE$11-BE$12)*BE$5/SUM(BE$4:BE$5))*'[3]Ethylene Recycling HC'!X251+(BE$4-(BE$11-BE$12)*BE$4/SUM(BE$4:BE$5))*'[2]Ethylene Recycling HC'!X251</f>
        <v>0.21322189339169392</v>
      </c>
      <c r="BF17" s="2">
        <f>(BF$5-(BF$11-BF$12)*BF$5/SUM(BF$4:BF$5))*'[3]Ethylene Recycling HC'!Y251+(BF$4-(BF$11-BF$12)*BF$4/SUM(BF$4:BF$5))*'[2]Ethylene Recycling HC'!Y251</f>
        <v>0.20575638920794476</v>
      </c>
      <c r="BG17" s="2">
        <f>(BG$5-(BG$11-BG$12)*BG$5/SUM(BG$4:BG$5))*'[3]Ethylene Recycling HC'!Z251+(BG$4-(BG$11-BG$12)*BG$4/SUM(BG$4:BG$5))*'[2]Ethylene Recycling HC'!Z251</f>
        <v>0.19833397652637985</v>
      </c>
      <c r="BH17" s="2">
        <f>(BH$5-(BH$11-BH$12)*BH$5/SUM(BH$4:BH$5))*'[3]Ethylene Recycling HC'!AA251+(BH$4-(BH$11-BH$12)*BH$4/SUM(BH$4:BH$5))*'[2]Ethylene Recycling HC'!AA251</f>
        <v>0.19100359817342566</v>
      </c>
      <c r="BI17" s="2">
        <f>(BI$5-(BI$11-BI$12)*BI$5/SUM(BI$4:BI$5))*'[3]Ethylene Recycling HC'!AB251+(BI$4-(BI$11-BI$12)*BI$4/SUM(BI$4:BI$5))*'[2]Ethylene Recycling HC'!AB251</f>
        <v>0.18380384550958567</v>
      </c>
      <c r="BJ17" s="2">
        <f>(BJ$5-(BJ$11-BJ$12)*BJ$5/SUM(BJ$4:BJ$5))*'[3]Ethylene Recycling HC'!AC251+(BJ$4-(BJ$11-BJ$12)*BJ$4/SUM(BJ$4:BJ$5))*'[2]Ethylene Recycling HC'!AC251</f>
        <v>0.1767497664252265</v>
      </c>
      <c r="BK17" s="2">
        <f>(BK$5-(BK$11-BK$12)*BK$5/SUM(BK$4:BK$5))*'[3]Ethylene Recycling HC'!AD251+(BK$4-(BK$11-BK$12)*BK$4/SUM(BK$4:BK$5))*'[2]Ethylene Recycling HC'!AD251</f>
        <v>0.16991292258752078</v>
      </c>
      <c r="BL17" s="2">
        <f>(BL$5-(BL$11-BL$12)*BL$5/SUM(BL$4:BL$5))*'[3]Ethylene Recycling HC'!AE251+(BL$4-(BL$11-BL$12)*BL$4/SUM(BL$4:BL$5))*'[2]Ethylene Recycling HC'!AE251</f>
        <v>0.16329010502310495</v>
      </c>
      <c r="BM17" s="2">
        <f>(BM$5-(BM$11-BM$12)*BM$5/SUM(BM$4:BM$5))*'[3]Ethylene Recycling HC'!AF251+(BM$4-(BM$11-BM$12)*BM$4/SUM(BM$4:BM$5))*'[2]Ethylene Recycling HC'!AF251</f>
        <v>0.15688988227864853</v>
      </c>
      <c r="BN17" s="2">
        <f>(BN$5-(BN$11-BN$12)*BN$5/SUM(BN$4:BN$5))*'[3]Ethylene Recycling HC'!AG251+(BN$4-(BN$11-BN$12)*BN$4/SUM(BN$4:BN$5))*'[2]Ethylene Recycling HC'!AG251</f>
        <v>0.15076804323915327</v>
      </c>
      <c r="BO17" s="199">
        <f t="shared" si="146"/>
        <v>1.718107266810303E-2</v>
      </c>
      <c r="BP17" s="2">
        <f>(BP$5-(BP$11-BP$12)*BP$5/SUM(BP$4:BP$5))*'[3]Ethylene Recycling HC'!C230+(BP$4-(BP$11-BP$12)*BP$4/SUM(BP$4:BP$5))*'[2]Ethylene Recycling HC'!C230</f>
        <v>0.37658005884805545</v>
      </c>
      <c r="BQ17" s="2">
        <f>(BQ$5-(BQ$11-BQ$12)*BQ$5/SUM(BQ$4:BQ$5))*'[3]Ethylene Recycling HC'!D230+(BQ$4-(BQ$11-BQ$12)*BQ$4/SUM(BQ$4:BQ$5))*'[2]Ethylene Recycling HC'!D230</f>
        <v>0.37844604908205126</v>
      </c>
      <c r="BR17" s="2">
        <f>(BR$5-(BR$11-BR$12)*BR$5/SUM(BR$4:BR$5))*'[3]Ethylene Recycling HC'!E230+(BR$4-(BR$11-BR$12)*BR$4/SUM(BR$4:BR$5))*'[2]Ethylene Recycling HC'!E230</f>
        <v>0.38027831382396404</v>
      </c>
      <c r="BS17" s="2">
        <f>(BS$5-(BS$11-BS$12)*BS$5/SUM(BS$4:BS$5))*'[3]Ethylene Recycling HC'!F230+(BS$4-(BS$11-BS$12)*BS$4/SUM(BS$4:BS$5))*'[2]Ethylene Recycling HC'!F230</f>
        <v>0.38207581157136877</v>
      </c>
      <c r="BT17" s="2">
        <f>(BT$5-(BT$11-BT$12)*BT$5/SUM(BT$4:BT$5))*'[3]Ethylene Recycling HC'!G230+(BT$4-(BT$11-BT$12)*BT$4/SUM(BT$4:BT$5))*'[2]Ethylene Recycling HC'!G230</f>
        <v>0.38383747832262427</v>
      </c>
      <c r="BU17" s="2">
        <f>(BU$5-(BU$11-BU$12)*BU$5/SUM(BU$4:BU$5))*'[3]Ethylene Recycling HC'!H230+(BU$4-(BU$11-BU$12)*BU$4/SUM(BU$4:BU$5))*'[2]Ethylene Recycling HC'!H230</f>
        <v>0.38556222708814575</v>
      </c>
      <c r="BV17" s="2">
        <f>(BV$5-(BV$11-BV$12)*BV$5/SUM(BV$4:BV$5))*'[3]Ethylene Recycling HC'!I230+(BV$4-(BV$11-BV$12)*BV$4/SUM(BV$4:BV$5))*'[2]Ethylene Recycling HC'!I230</f>
        <v>0.3872489473914012</v>
      </c>
      <c r="BW17" s="2">
        <f>(BW$5-(BW$11-BW$12)*BW$5/SUM(BW$4:BW$5))*'[3]Ethylene Recycling HC'!J230+(BW$4-(BW$11-BW$12)*BW$4/SUM(BW$4:BW$5))*'[2]Ethylene Recycling HC'!J230</f>
        <v>0.3888965047594215</v>
      </c>
      <c r="BX17" s="2">
        <f>(BX$5-(BX$11-BX$12)*BX$5/SUM(BX$4:BX$5))*'[3]Ethylene Recycling HC'!K230+(BX$4-(BX$11-BX$12)*BX$4/SUM(BX$4:BX$5))*'[2]Ethylene Recycling HC'!K230</f>
        <v>0.39050374020260736</v>
      </c>
      <c r="BY17" s="2">
        <f>(BY$5-(BY$11-BY$12)*BY$5/SUM(BY$4:BY$5))*'[3]Ethylene Recycling HC'!L230+(BY$4-(BY$11-BY$12)*BY$4/SUM(BY$4:BY$5))*'[2]Ethylene Recycling HC'!L230</f>
        <v>0.39206946968361495</v>
      </c>
      <c r="BZ17" s="2">
        <f>(BZ$5-(BZ$11-BZ$12)*BZ$5/SUM(BZ$4:BZ$5))*'[3]Ethylene Recycling HC'!M230+(BZ$4-(BZ$11-BZ$12)*BZ$4/SUM(BZ$4:BZ$5))*'[2]Ethylene Recycling HC'!M230</f>
        <v>0.39359248357509458</v>
      </c>
      <c r="CA17" s="2">
        <f>(CA$5-(CA$11-CA$12)*CA$5/SUM(CA$4:CA$5))*'[3]Ethylene Recycling HC'!N230+(CA$4-(CA$11-CA$12)*CA$4/SUM(CA$4:CA$5))*'[2]Ethylene Recycling HC'!N230</f>
        <v>0.39507154610605444</v>
      </c>
      <c r="CB17" s="2">
        <f>(CB$5-(CB$11-CB$12)*CB$5/SUM(CB$4:CB$5))*'[3]Ethylene Recycling HC'!O230+(CB$4-(CB$11-CB$12)*CB$4/SUM(CB$4:CB$5))*'[2]Ethylene Recycling HC'!O230</f>
        <v>0.39650539479661501</v>
      </c>
      <c r="CC17" s="2">
        <f>(CC$5-(CC$11-CC$12)*CC$5/SUM(CC$4:CC$5))*'[3]Ethylene Recycling HC'!P230+(CC$4-(CC$11-CC$12)*CC$4/SUM(CC$4:CC$5))*'[2]Ethylene Recycling HC'!P230</f>
        <v>0.39789273988091783</v>
      </c>
      <c r="CD17" s="2">
        <f>(CD$5-(CD$11-CD$12)*CD$5/SUM(CD$4:CD$5))*'[3]Ethylene Recycling HC'!Q230+(CD$4-(CD$11-CD$12)*CD$4/SUM(CD$4:CD$5))*'[2]Ethylene Recycling HC'!Q230</f>
        <v>0.39923226371794363</v>
      </c>
      <c r="CE17" s="2">
        <f>(CE$5-(CE$11-CE$12)*CE$5/SUM(CE$4:CE$5))*'[3]Ethylene Recycling HC'!R230+(CE$4-(CE$11-CE$12)*CE$4/SUM(CE$4:CE$5))*'[2]Ethylene Recycling HC'!R230</f>
        <v>0.40052262018999329</v>
      </c>
      <c r="CF17" s="2">
        <f>(CF$5-(CF$11-CF$12)*CF$5/SUM(CF$4:CF$5))*'[3]Ethylene Recycling HC'!S230+(CF$4-(CF$11-CF$12)*CF$4/SUM(CF$4:CF$5))*'[2]Ethylene Recycling HC'!S230</f>
        <v>0.40176243408857965</v>
      </c>
      <c r="CG17" s="2">
        <f>(CG$5-(CG$11-CG$12)*CG$5/SUM(CG$4:CG$5))*'[3]Ethylene Recycling HC'!T230+(CG$4-(CG$11-CG$12)*CG$4/SUM(CG$4:CG$5))*'[2]Ethylene Recycling HC'!T230</f>
        <v>0.4029503004874696</v>
      </c>
      <c r="CH17" s="2">
        <f>(CH$5-(CH$11-CH$12)*CH$5/SUM(CH$4:CH$5))*'[3]Ethylene Recycling HC'!U230+(CH$4-(CH$11-CH$12)*CH$4/SUM(CH$4:CH$5))*'[2]Ethylene Recycling HC'!U230</f>
        <v>0.40408478410261661</v>
      </c>
      <c r="CI17" s="2">
        <f>(CI$5-(CI$11-CI$12)*CI$5/SUM(CI$4:CI$5))*'[3]Ethylene Recycling HC'!V230+(CI$4-(CI$11-CI$12)*CI$4/SUM(CI$4:CI$5))*'[2]Ethylene Recycling HC'!V230</f>
        <v>0.40516441863871377</v>
      </c>
      <c r="CJ17" s="2">
        <f>(CJ$5-(CJ$11-CJ$12)*CJ$5/SUM(CJ$4:CJ$5))*'[3]Ethylene Recycling HC'!W230+(CJ$4-(CJ$11-CJ$12)*CJ$4/SUM(CJ$4:CJ$5))*'[2]Ethylene Recycling HC'!W230</f>
        <v>0.40618770612209321</v>
      </c>
      <c r="CK17" s="2">
        <f>(CK$5-(CK$11-CK$12)*CK$5/SUM(CK$4:CK$5))*'[3]Ethylene Recycling HC'!X230+(CK$4-(CK$11-CK$12)*CK$4/SUM(CK$4:CK$5))*'[2]Ethylene Recycling HC'!X230</f>
        <v>0.40715311621969436</v>
      </c>
      <c r="CL17" s="2">
        <f>(CL$5-(CL$11-CL$12)*CL$5/SUM(CL$4:CL$5))*'[3]Ethylene Recycling HC'!Y230+(CL$4-(CL$11-CL$12)*CL$4/SUM(CL$4:CL$5))*'[2]Ethylene Recycling HC'!Y230</f>
        <v>0.40805908554381509</v>
      </c>
      <c r="CM17" s="2">
        <f>(CM$5-(CM$11-CM$12)*CM$5/SUM(CM$4:CM$5))*'[3]Ethylene Recycling HC'!Z230+(CM$4-(CM$11-CM$12)*CM$4/SUM(CM$4:CM$5))*'[2]Ethylene Recycling HC'!Z230</f>
        <v>0.40890401694235473</v>
      </c>
      <c r="CN17" s="2">
        <f>(CN$5-(CN$11-CN$12)*CN$5/SUM(CN$4:CN$5))*'[3]Ethylene Recycling HC'!AA230+(CN$4-(CN$11-CN$12)*CN$4/SUM(CN$4:CN$5))*'[2]Ethylene Recycling HC'!AA230</f>
        <v>0.40968627877425512</v>
      </c>
      <c r="CO17" s="2">
        <f>(CO$5-(CO$11-CO$12)*CO$5/SUM(CO$4:CO$5))*'[3]Ethylene Recycling HC'!AB230+(CO$4-(CO$11-CO$12)*CO$4/SUM(CO$4:CO$5))*'[2]Ethylene Recycling HC'!AB230</f>
        <v>0.41040420416983414</v>
      </c>
      <c r="CP17" s="2">
        <f>(CP$5-(CP$11-CP$12)*CP$5/SUM(CP$4:CP$5))*'[3]Ethylene Recycling HC'!AC230+(CP$4-(CP$11-CP$12)*CP$4/SUM(CP$4:CP$5))*'[2]Ethylene Recycling HC'!AC230</f>
        <v>0.41105609027570633</v>
      </c>
      <c r="CQ17" s="2">
        <f>(CQ$5-(CQ$11-CQ$12)*CQ$5/SUM(CQ$4:CQ$5))*'[3]Ethylene Recycling HC'!AD230+(CQ$4-(CQ$11-CQ$12)*CQ$4/SUM(CQ$4:CQ$5))*'[2]Ethylene Recycling HC'!AD230</f>
        <v>0.41164019748397424</v>
      </c>
      <c r="CR17" s="2">
        <f>(CR$5-(CR$11-CR$12)*CR$5/SUM(CR$4:CR$5))*'[3]Ethylene Recycling HC'!AE230+(CR$4-(CR$11-CR$12)*CR$4/SUM(CR$4:CR$5))*'[2]Ethylene Recycling HC'!AE230</f>
        <v>0.41215474864537088</v>
      </c>
      <c r="CS17" s="2">
        <f>(CS$5-(CS$11-CS$12)*CS$5/SUM(CS$4:CS$5))*'[3]Ethylene Recycling HC'!AF230+(CS$4-(CS$11-CS$12)*CS$4/SUM(CS$4:CS$5))*'[2]Ethylene Recycling HC'!AF230</f>
        <v>0.41259792826602515</v>
      </c>
      <c r="CT17" s="2">
        <f>(CT$5-(CT$11-CT$12)*CT$5/SUM(CT$4:CT$5))*'[3]Ethylene Recycling HC'!AG230+(CT$4-(CT$11-CT$12)*CT$4/SUM(CT$4:CT$5))*'[2]Ethylene Recycling HC'!AG230</f>
        <v>0.41296788168751786</v>
      </c>
      <c r="CV17" s="2">
        <f>(CV$5-(CV$11-CV$12)*CV$5/SUM(CV$4:CV$5))*'[3]Ethylene Recycling HC'!C251+(CV$4-(CV$11-CV$12)*CV$4/SUM(CV$4:CV$5))*'[2]Ethylene Recycling HC'!C251</f>
        <v>0.37658087672512341</v>
      </c>
      <c r="CW17" s="2">
        <f>(CW$5-(CW$11-CW$12)*CW$5/SUM(CW$4:CW$5))*'[3]Ethylene Recycling HC'!D251+(CW$4-(CW$11-CW$12)*CW$4/SUM(CW$4:CW$5))*'[2]Ethylene Recycling HC'!D251</f>
        <v>0.37210324868193578</v>
      </c>
      <c r="CX17" s="2">
        <f>(CX$5-(CX$11-CX$12)*CX$5/SUM(CX$4:CX$5))*'[3]Ethylene Recycling HC'!E251+(CX$4-(CX$11-CX$12)*CX$4/SUM(CX$4:CX$5))*'[2]Ethylene Recycling HC'!E251</f>
        <v>0.36763417643446678</v>
      </c>
      <c r="CY17" s="2">
        <f>(CY$5-(CY$11-CY$12)*CY$5/SUM(CY$4:CY$5))*'[3]Ethylene Recycling HC'!F251+(CY$4-(CY$11-CY$12)*CY$4/SUM(CY$4:CY$5))*'[2]Ethylene Recycling HC'!F251</f>
        <v>0.3631744854692075</v>
      </c>
      <c r="CZ17" s="2">
        <f>(CZ$5-(CZ$11-CZ$12)*CZ$5/SUM(CZ$4:CZ$5))*'[3]Ethylene Recycling HC'!G251+(CZ$4-(CZ$11-CZ$12)*CZ$4/SUM(CZ$4:CZ$5))*'[2]Ethylene Recycling HC'!G251</f>
        <v>0.35872567278508183</v>
      </c>
      <c r="DA17" s="2">
        <f>(DA$5-(DA$11-DA$12)*DA$5/SUM(DA$4:DA$5))*'[3]Ethylene Recycling HC'!H251+(DA$4-(DA$11-DA$12)*DA$4/SUM(DA$4:DA$5))*'[2]Ethylene Recycling HC'!H251</f>
        <v>0.35429048574837163</v>
      </c>
      <c r="DB17" s="2">
        <f>(DB$5-(DB$11-DB$12)*DB$5/SUM(DB$4:DB$5))*'[3]Ethylene Recycling HC'!I251+(DB$4-(DB$11-DB$12)*DB$4/SUM(DB$4:DB$5))*'[2]Ethylene Recycling HC'!I251</f>
        <v>0.34987380564937004</v>
      </c>
      <c r="DC17" s="2">
        <f>(DC$5-(DC$11-DC$12)*DC$5/SUM(DC$4:DC$5))*'[3]Ethylene Recycling HC'!J251+(DC$4-(DC$11-DC$12)*DC$4/SUM(DC$4:DC$5))*'[2]Ethylene Recycling HC'!J251</f>
        <v>0.34548446982860864</v>
      </c>
      <c r="DD17" s="2">
        <f>(DD$5-(DD$11-DD$12)*DD$5/SUM(DD$4:DD$5))*'[3]Ethylene Recycling HC'!K251+(DD$4-(DD$11-DD$12)*DD$4/SUM(DD$4:DD$5))*'[2]Ethylene Recycling HC'!K251</f>
        <v>0.34113769840111352</v>
      </c>
      <c r="DE17" s="2">
        <f>(DE$5-(DE$11-DE$12)*DE$5/SUM(DE$4:DE$5))*'[3]Ethylene Recycling HC'!L251+(DE$4-(DE$11-DE$12)*DE$4/SUM(DE$4:DE$5))*'[2]Ethylene Recycling HC'!L251</f>
        <v>0.3368586357645118</v>
      </c>
      <c r="DF17" s="2">
        <f>(DF$5-(DF$11-DF$12)*DF$5/SUM(DF$4:DF$5))*'[3]Ethylene Recycling HC'!M251+(DF$4-(DF$11-DF$12)*DF$4/SUM(DF$4:DF$5))*'[2]Ethylene Recycling HC'!M251</f>
        <v>0.33268653001992132</v>
      </c>
      <c r="DG17" s="2">
        <f>(DG$5-(DG$11-DG$12)*DG$5/SUM(DG$4:DG$5))*'[3]Ethylene Recycling HC'!N251+(DG$4-(DG$11-DG$12)*DG$4/SUM(DG$4:DG$5))*'[2]Ethylene Recycling HC'!N251</f>
        <v>0.32865512220067911</v>
      </c>
      <c r="DH17" s="2">
        <f>(DH$5-(DH$11-DH$12)*DH$5/SUM(DH$4:DH$5))*'[3]Ethylene Recycling HC'!O251+(DH$4-(DH$11-DH$12)*DH$4/SUM(DH$4:DH$5))*'[2]Ethylene Recycling HC'!O251</f>
        <v>0.3248301676489016</v>
      </c>
      <c r="DI17" s="2">
        <f>(DI$5-(DI$11-DI$12)*DI$5/SUM(DI$4:DI$5))*'[3]Ethylene Recycling HC'!P251+(DI$4-(DI$11-DI$12)*DI$4/SUM(DI$4:DI$5))*'[2]Ethylene Recycling HC'!P251</f>
        <v>0.32125836384637785</v>
      </c>
      <c r="DJ17" s="2">
        <f>(DJ$5-(DJ$11-DJ$12)*DJ$5/SUM(DJ$4:DJ$5))*'[3]Ethylene Recycling HC'!Q251+(DJ$4-(DJ$11-DJ$12)*DJ$4/SUM(DJ$4:DJ$5))*'[2]Ethylene Recycling HC'!Q251</f>
        <v>0.31796188559114563</v>
      </c>
      <c r="DK17" s="2">
        <f>(DK$5-(DK$11-DK$12)*DK$5/SUM(DK$4:DK$5))*'[3]Ethylene Recycling HC'!R251+(DK$4-(DK$11-DK$12)*DK$4/SUM(DK$4:DK$5))*'[2]Ethylene Recycling HC'!R251</f>
        <v>0.31490921508153169</v>
      </c>
      <c r="DL17" s="2">
        <f>(DL$5-(DL$11-DL$12)*DL$5/SUM(DL$4:DL$5))*'[3]Ethylene Recycling HC'!S251+(DL$4-(DL$11-DL$12)*DL$4/SUM(DL$4:DL$5))*'[2]Ethylene Recycling HC'!S251</f>
        <v>0.31200989957396641</v>
      </c>
      <c r="DM17" s="2">
        <f>(DM$5-(DM$11-DM$12)*DM$5/SUM(DM$4:DM$5))*'[3]Ethylene Recycling HC'!T251+(DM$4-(DM$11-DM$12)*DM$4/SUM(DM$4:DM$5))*'[2]Ethylene Recycling HC'!T251</f>
        <v>0.30912856343785367</v>
      </c>
      <c r="DN17" s="2">
        <f>(DN$5-(DN$11-DN$12)*DN$5/SUM(DN$4:DN$5))*'[3]Ethylene Recycling HC'!U251+(DN$4-(DN$11-DN$12)*DN$4/SUM(DN$4:DN$5))*'[2]Ethylene Recycling HC'!U251</f>
        <v>0.30614642581418922</v>
      </c>
      <c r="DO17" s="2">
        <f>(DO$5-(DO$11-DO$12)*DO$5/SUM(DO$4:DO$5))*'[3]Ethylene Recycling HC'!V251+(DO$4-(DO$11-DO$12)*DO$4/SUM(DO$4:DO$5))*'[2]Ethylene Recycling HC'!V251</f>
        <v>0.30294888402932729</v>
      </c>
      <c r="DP17" s="2">
        <f>(DP$5-(DP$11-DP$12)*DP$5/SUM(DP$4:DP$5))*'[3]Ethylene Recycling HC'!W251+(DP$4-(DP$11-DP$12)*DP$4/SUM(DP$4:DP$5))*'[2]Ethylene Recycling HC'!W251</f>
        <v>0.29948138060537677</v>
      </c>
      <c r="DQ17" s="2">
        <f>(DQ$5-(DQ$11-DQ$12)*DQ$5/SUM(DQ$4:DQ$5))*'[3]Ethylene Recycling HC'!X251+(DQ$4-(DQ$11-DQ$12)*DQ$4/SUM(DQ$4:DQ$5))*'[2]Ethylene Recycling HC'!X251</f>
        <v>0.29588131007392754</v>
      </c>
      <c r="DR17" s="2">
        <f>(DR$5-(DR$11-DR$12)*DR$5/SUM(DR$4:DR$5))*'[3]Ethylene Recycling HC'!Y251+(DR$4-(DR$11-DR$12)*DR$4/SUM(DR$4:DR$5))*'[2]Ethylene Recycling HC'!Y251</f>
        <v>0.29204856337033253</v>
      </c>
      <c r="DS17" s="2">
        <f>(DS$5-(DS$11-DS$12)*DS$5/SUM(DS$4:DS$5))*'[3]Ethylene Recycling HC'!Z251+(DS$4-(DS$11-DS$12)*DS$4/SUM(DS$4:DS$5))*'[2]Ethylene Recycling HC'!Z251</f>
        <v>0.28800898886863441</v>
      </c>
      <c r="DT17" s="2">
        <f>(DT$5-(DT$11-DT$12)*DT$5/SUM(DT$4:DT$5))*'[3]Ethylene Recycling HC'!AA251+(DT$4-(DT$11-DT$12)*DT$4/SUM(DT$4:DT$5))*'[2]Ethylene Recycling HC'!AA251</f>
        <v>0.28381116179690818</v>
      </c>
      <c r="DU17" s="2">
        <f>(DU$5-(DU$11-DU$12)*DU$5/SUM(DU$4:DU$5))*'[3]Ethylene Recycling HC'!AB251+(DU$4-(DU$11-DU$12)*DU$4/SUM(DU$4:DU$5))*'[2]Ethylene Recycling HC'!AB251</f>
        <v>0.27949911121844778</v>
      </c>
      <c r="DV17" s="2">
        <f>(DV$5-(DV$11-DV$12)*DV$5/SUM(DV$4:DV$5))*'[3]Ethylene Recycling HC'!AC251+(DV$4-(DV$11-DV$12)*DV$4/SUM(DV$4:DV$5))*'[2]Ethylene Recycling HC'!AC251</f>
        <v>0.2751185998594306</v>
      </c>
      <c r="DW17" s="2">
        <f>(DW$5-(DW$11-DW$12)*DW$5/SUM(DW$4:DW$5))*'[3]Ethylene Recycling HC'!AD251+(DW$4-(DW$11-DW$12)*DW$4/SUM(DW$4:DW$5))*'[2]Ethylene Recycling HC'!AD251</f>
        <v>0.27071607079796839</v>
      </c>
      <c r="DX17" s="2">
        <f>(DX$5-(DX$11-DX$12)*DX$5/SUM(DX$4:DX$5))*'[3]Ethylene Recycling HC'!AE251+(DX$4-(DX$11-DX$12)*DX$4/SUM(DX$4:DX$5))*'[2]Ethylene Recycling HC'!AE251</f>
        <v>0.26629366769306473</v>
      </c>
      <c r="DY17" s="2">
        <f>(DY$5-(DY$11-DY$12)*DY$5/SUM(DY$4:DY$5))*'[3]Ethylene Recycling HC'!AF251+(DY$4-(DY$11-DY$12)*DY$4/SUM(DY$4:DY$5))*'[2]Ethylene Recycling HC'!AF251</f>
        <v>0.26186546125064336</v>
      </c>
      <c r="DZ17" s="2">
        <f>(DZ$5-(DZ$11-DZ$12)*DZ$5/SUM(DZ$4:DZ$5))*'[3]Ethylene Recycling HC'!AG251+(DZ$4-(DZ$11-DZ$12)*DZ$4/SUM(DZ$4:DZ$5))*'[2]Ethylene Recycling HC'!AG251</f>
        <v>0.25749380670201993</v>
      </c>
      <c r="EB17" s="199">
        <f t="shared" si="149"/>
        <v>2.7875359921822385E-2</v>
      </c>
      <c r="EC17" s="199">
        <f t="shared" si="150"/>
        <v>2.7291067015754712E-2</v>
      </c>
    </row>
    <row r="18" spans="1:165" s="293" customFormat="1" ht="15.75" thickBot="1">
      <c r="A18" s="292" t="s">
        <v>310</v>
      </c>
      <c r="C18" s="294" t="s">
        <v>279</v>
      </c>
      <c r="D18" s="295">
        <f>(D$5-(D$11-D$12)*D$5/SUM(D$4:D$5))*'[3]Ethylene Recycling HC'!C252+(D$4-(D$11-D$12)*D$4/SUM(D$4:D$5))*'[2]Ethylene Recycling HC'!C252</f>
        <v>0.23160741477449356</v>
      </c>
      <c r="E18" s="295">
        <f>(E$5-(E$11-E$12)*E$5/SUM(E$4:E$5))*'[3]Ethylene Recycling HC'!D252+(E$4-(E$11-E$12)*E$4/SUM(E$4:E$5))*'[2]Ethylene Recycling HC'!D252</f>
        <v>0.22440795578567216</v>
      </c>
      <c r="F18" s="295">
        <f>(F$5-(F$11-F$12)*F$5/SUM(F$4:F$5))*'[3]Ethylene Recycling HC'!E252+(F$4-(F$11-F$12)*F$4/SUM(F$4:F$5))*'[2]Ethylene Recycling HC'!E252</f>
        <v>0.2172569843157201</v>
      </c>
      <c r="G18" s="295">
        <f>(G$5-(G$11-G$12)*G$5/SUM(G$4:G$5))*'[3]Ethylene Recycling HC'!F252+(G$4-(G$11-G$12)*G$4/SUM(G$4:G$5))*'[2]Ethylene Recycling HC'!F252</f>
        <v>0.21029843494939657</v>
      </c>
      <c r="H18" s="295">
        <f>(H$5-(H$11-H$12)*H$5/SUM(H$4:H$5))*'[3]Ethylene Recycling HC'!G252+(H$4-(H$11-H$12)*H$4/SUM(H$4:H$5))*'[2]Ethylene Recycling HC'!G252</f>
        <v>0.20349768837900487</v>
      </c>
      <c r="I18" s="295">
        <f>(I$5-(I$11-I$12)*I$5/SUM(I$4:I$5))*'[3]Ethylene Recycling HC'!H252+(I$4-(I$11-I$12)*I$4/SUM(I$4:I$5))*'[2]Ethylene Recycling HC'!H252</f>
        <v>0.19685322122733664</v>
      </c>
      <c r="J18" s="295">
        <f>(J$5-(J$11-J$12)*J$5/SUM(J$4:J$5))*'[3]Ethylene Recycling HC'!I252+(J$4-(J$11-J$12)*J$4/SUM(J$4:J$5))*'[2]Ethylene Recycling HC'!I252</f>
        <v>0.18943450913091797</v>
      </c>
      <c r="K18" s="295">
        <f>(K$5-(K$11-K$12)*K$5/SUM(K$4:K$5))*'[3]Ethylene Recycling HC'!J252+(K$4-(K$11-K$12)*K$4/SUM(K$4:K$5))*'[2]Ethylene Recycling HC'!J252</f>
        <v>0.18222024211971694</v>
      </c>
      <c r="L18" s="295">
        <f>(L$5-(L$11-L$12)*L$5/SUM(L$4:L$5))*'[3]Ethylene Recycling HC'!K252+(L$4-(L$11-L$12)*L$4/SUM(L$4:L$5))*'[2]Ethylene Recycling HC'!K252</f>
        <v>0.17521596504651979</v>
      </c>
      <c r="M18" s="295">
        <f>(M$5-(M$11-M$12)*M$5/SUM(M$4:M$5))*'[3]Ethylene Recycling HC'!L252+(M$4-(M$11-M$12)*M$4/SUM(M$4:M$5))*'[2]Ethylene Recycling HC'!L252</f>
        <v>0.16843291549417344</v>
      </c>
      <c r="N18" s="295">
        <f>(N$5-(N$11-N$12)*N$5/SUM(N$4:N$5))*'[3]Ethylene Recycling HC'!M252+(N$4-(N$11-N$12)*N$4/SUM(N$4:N$5))*'[2]Ethylene Recycling HC'!M252</f>
        <v>0.16189027895960806</v>
      </c>
      <c r="O18" s="295">
        <f>(O$5-(O$11-O$12)*O$5/SUM(O$4:O$5))*'[3]Ethylene Recycling HC'!N252+(O$4-(O$11-O$12)*O$4/SUM(O$4:O$5))*'[2]Ethylene Recycling HC'!N252</f>
        <v>0.15502618648903807</v>
      </c>
      <c r="P18" s="295">
        <f>(P$5-(P$11-P$12)*P$5/SUM(P$4:P$5))*'[3]Ethylene Recycling HC'!O252+(P$4-(P$11-P$12)*P$4/SUM(P$4:P$5))*'[2]Ethylene Recycling HC'!O252</f>
        <v>0.14868271314409917</v>
      </c>
      <c r="Q18" s="295">
        <f>(Q$5-(Q$11-Q$12)*Q$5/SUM(Q$4:Q$5))*'[3]Ethylene Recycling HC'!P252+(Q$4-(Q$11-Q$12)*Q$4/SUM(Q$4:Q$5))*'[2]Ethylene Recycling HC'!P252</f>
        <v>0.14242411043821546</v>
      </c>
      <c r="R18" s="295">
        <f>(R$5-(R$11-R$12)*R$5/SUM(R$4:R$5))*'[3]Ethylene Recycling HC'!Q252+(R$4-(R$11-R$12)*R$4/SUM(R$4:R$5))*'[2]Ethylene Recycling HC'!Q252</f>
        <v>0.1365152912315411</v>
      </c>
      <c r="S18" s="295">
        <f>(S$5-(S$11-S$12)*S$5/SUM(S$4:S$5))*'[3]Ethylene Recycling HC'!R252+(S$4-(S$11-S$12)*S$4/SUM(S$4:S$5))*'[2]Ethylene Recycling HC'!R252</f>
        <v>0.13093081935107628</v>
      </c>
      <c r="T18" s="295">
        <f>(T$5-(T$11-T$12)*T$5/SUM(T$4:T$5))*'[3]Ethylene Recycling HC'!S252+(T$4-(T$11-T$12)*T$4/SUM(T$4:T$5))*'[2]Ethylene Recycling HC'!S252</f>
        <v>0.12573295046981944</v>
      </c>
      <c r="U18" s="295">
        <f>(U$5-(U$11-U$12)*U$5/SUM(U$4:U$5))*'[3]Ethylene Recycling HC'!T252+(U$4-(U$11-U$12)*U$4/SUM(U$4:U$5))*'[2]Ethylene Recycling HC'!T252</f>
        <v>0.12071333000647604</v>
      </c>
      <c r="V18" s="295">
        <f>(V$5-(V$11-V$12)*V$5/SUM(V$4:V$5))*'[3]Ethylene Recycling HC'!U252+(V$4-(V$11-V$12)*V$4/SUM(V$4:V$5))*'[2]Ethylene Recycling HC'!U252</f>
        <v>0.11580251802640325</v>
      </c>
      <c r="W18" s="295">
        <f>(W$5-(W$11-W$12)*W$5/SUM(W$4:W$5))*'[3]Ethylene Recycling HC'!V252+(W$4-(W$11-W$12)*W$4/SUM(W$4:W$5))*'[2]Ethylene Recycling HC'!V252</f>
        <v>0.11093569213537155</v>
      </c>
      <c r="X18" s="295">
        <f>(X$5-(X$11-X$12)*X$5/SUM(X$4:X$5))*'[3]Ethylene Recycling HC'!W252+(X$4-(X$11-X$12)*X$4/SUM(X$4:X$5))*'[2]Ethylene Recycling HC'!W252</f>
        <v>0.10608278984561774</v>
      </c>
      <c r="Y18" s="295">
        <f>(Y$5-(Y$11-Y$12)*Y$5/SUM(Y$4:Y$5))*'[3]Ethylene Recycling HC'!X252+(Y$4-(Y$11-Y$12)*Y$4/SUM(Y$4:Y$5))*'[2]Ethylene Recycling HC'!X252</f>
        <v>9.9976942526365742E-2</v>
      </c>
      <c r="Z18" s="295">
        <f>(Z$5-(Z$11-Z$12)*Z$5/SUM(Z$4:Z$5))*'[3]Ethylene Recycling HC'!Y252+(Z$4-(Z$11-Z$12)*Z$4/SUM(Z$4:Z$5))*'[2]Ethylene Recycling HC'!Y252</f>
        <v>9.4464443932969169E-2</v>
      </c>
      <c r="AA18" s="295">
        <f>(AA$5-(AA$11-AA$12)*AA$5/SUM(AA$4:AA$5))*'[3]Ethylene Recycling HC'!Z252+(AA$4-(AA$11-AA$12)*AA$4/SUM(AA$4:AA$5))*'[2]Ethylene Recycling HC'!Z252</f>
        <v>8.901187716502007E-2</v>
      </c>
      <c r="AB18" s="295">
        <f>(AB$5-(AB$11-AB$12)*AB$5/SUM(AB$4:AB$5))*'[3]Ethylene Recycling HC'!AA252+(AB$4-(AB$11-AB$12)*AB$4/SUM(AB$4:AB$5))*'[2]Ethylene Recycling HC'!AA252</f>
        <v>8.3700118873880722E-2</v>
      </c>
      <c r="AC18" s="295">
        <f>(AC$5-(AC$11-AC$12)*AC$5/SUM(AC$4:AC$5))*'[3]Ethylene Recycling HC'!AB252+(AC$4-(AC$11-AC$12)*AC$4/SUM(AC$4:AC$5))*'[2]Ethylene Recycling HC'!AB252</f>
        <v>7.8549197638312016E-2</v>
      </c>
      <c r="AD18" s="295">
        <f>(AD$5-(AD$11-AD$12)*AD$5/SUM(AD$4:AD$5))*'[3]Ethylene Recycling HC'!AC252+(AD$4-(AD$11-AD$12)*AD$4/SUM(AD$4:AD$5))*'[2]Ethylene Recycling HC'!AC252</f>
        <v>7.3533641308104206E-2</v>
      </c>
      <c r="AE18" s="295">
        <f>(AE$5-(AE$11-AE$12)*AE$5/SUM(AE$4:AE$5))*'[3]Ethylene Recycling HC'!AD252+(AE$4-(AE$11-AE$12)*AE$4/SUM(AE$4:AE$5))*'[2]Ethylene Recycling HC'!AD252</f>
        <v>6.8722913687356155E-2</v>
      </c>
      <c r="AF18" s="295">
        <f>(AF$5-(AF$11-AF$12)*AF$5/SUM(AF$4:AF$5))*'[3]Ethylene Recycling HC'!AE252+(AF$4-(AF$11-AF$12)*AF$4/SUM(AF$4:AF$5))*'[2]Ethylene Recycling HC'!AE252</f>
        <v>6.4113431950286792E-2</v>
      </c>
      <c r="AG18" s="295">
        <f>(AG$5-(AG$11-AG$12)*AG$5/SUM(AG$4:AG$5))*'[3]Ethylene Recycling HC'!AF252+(AG$4-(AG$11-AG$12)*AG$4/SUM(AG$4:AG$5))*'[2]Ethylene Recycling HC'!AF252</f>
        <v>5.9707319075299553E-2</v>
      </c>
      <c r="AH18" s="295">
        <f>(AH$5-(AH$11-AH$12)*AH$5/SUM(AH$4:AH$5))*'[3]Ethylene Recycling HC'!AG252+(AH$4-(AH$11-AH$12)*AH$4/SUM(AH$4:AH$5))*'[2]Ethylene Recycling HC'!AG252</f>
        <v>5.5529006490304636E-2</v>
      </c>
      <c r="AJ18" s="2">
        <f>(AJ$5-(AJ$11-AJ$12)*AJ$5/SUM(AJ$4:AJ$5))*'[3]Ethylene Recycling HC'!C252+(AJ$4-(AJ$11-AJ$12)*AJ$4/SUM(AJ$4:AJ$5))*'[2]Ethylene Recycling HC'!C252</f>
        <v>0.23160741477449356</v>
      </c>
      <c r="AK18" s="2">
        <f>(AK$5-(AK$11-AK$12)*AK$5/SUM(AK$4:AK$5))*'[3]Ethylene Recycling HC'!D252+(AK$4-(AK$11-AK$12)*AK$4/SUM(AK$4:AK$5))*'[2]Ethylene Recycling HC'!D252</f>
        <v>0.224748281048296</v>
      </c>
      <c r="AL18" s="2">
        <f>(AL$5-(AL$11-AL$12)*AL$5/SUM(AL$4:AL$5))*'[3]Ethylene Recycling HC'!E252+(AL$4-(AL$11-AL$12)*AL$4/SUM(AL$4:AL$5))*'[2]Ethylene Recycling HC'!E252</f>
        <v>0.21795040754790942</v>
      </c>
      <c r="AM18" s="2">
        <f>(AM$5-(AM$11-AM$12)*AM$5/SUM(AM$4:AM$5))*'[3]Ethylene Recycling HC'!F252+(AM$4-(AM$11-AM$12)*AM$4/SUM(AM$4:AM$5))*'[2]Ethylene Recycling HC'!F252</f>
        <v>0.21132497243312509</v>
      </c>
      <c r="AN18" s="2">
        <f>(AN$5-(AN$11-AN$12)*AN$5/SUM(AN$4:AN$5))*'[3]Ethylene Recycling HC'!G252+(AN$4-(AN$11-AN$12)*AN$4/SUM(AN$4:AN$5))*'[2]Ethylene Recycling HC'!G252</f>
        <v>0.20484826218806615</v>
      </c>
      <c r="AO18" s="2">
        <f>(AO$5-(AO$11-AO$12)*AO$5/SUM(AO$4:AO$5))*'[3]Ethylene Recycling HC'!H252+(AO$4-(AO$11-AO$12)*AO$4/SUM(AO$4:AO$5))*'[2]Ethylene Recycling HC'!H252</f>
        <v>0.19851874280391962</v>
      </c>
      <c r="AP18" s="2">
        <f>(AP$5-(AP$11-AP$12)*AP$5/SUM(AP$4:AP$5))*'[3]Ethylene Recycling HC'!I252+(AP$4-(AP$11-AP$12)*AP$4/SUM(AP$4:AP$5))*'[2]Ethylene Recycling HC'!I252</f>
        <v>0.19192445938524796</v>
      </c>
      <c r="AQ18" s="2">
        <f>(AQ$5-(AQ$11-AQ$12)*AQ$5/SUM(AQ$4:AQ$5))*'[3]Ethylene Recycling HC'!J252+(AQ$4-(AQ$11-AQ$12)*AQ$4/SUM(AQ$4:AQ$5))*'[2]Ethylene Recycling HC'!J252</f>
        <v>0.18550929761706486</v>
      </c>
      <c r="AR18" s="2">
        <f>(AR$5-(AR$11-AR$12)*AR$5/SUM(AR$4:AR$5))*'[3]Ethylene Recycling HC'!K252+(AR$4-(AR$11-AR$12)*AR$4/SUM(AR$4:AR$5))*'[2]Ethylene Recycling HC'!K252</f>
        <v>0.17927885984439945</v>
      </c>
      <c r="AS18" s="2">
        <f>(AS$5-(AS$11-AS$12)*AS$5/SUM(AS$4:AS$5))*'[3]Ethylene Recycling HC'!L252+(AS$4-(AS$11-AS$12)*AS$4/SUM(AS$4:AS$5))*'[2]Ethylene Recycling HC'!L252</f>
        <v>0.17324444053051224</v>
      </c>
      <c r="AT18" s="2">
        <f>(AT$5-(AT$11-AT$12)*AT$5/SUM(AT$4:AT$5))*'[3]Ethylene Recycling HC'!M252+(AT$4-(AT$11-AT$12)*AT$4/SUM(AT$4:AT$5))*'[2]Ethylene Recycling HC'!M252</f>
        <v>0.16742528263529619</v>
      </c>
      <c r="AU18" s="2">
        <f>(AU$5-(AU$11-AU$12)*AU$5/SUM(AU$4:AU$5))*'[3]Ethylene Recycling HC'!N252+(AU$4-(AU$11-AU$12)*AU$4/SUM(AU$4:AU$5))*'[2]Ethylene Recycling HC'!N252</f>
        <v>0.16153720993288506</v>
      </c>
      <c r="AV18" s="2">
        <f>(AV$5-(AV$11-AV$12)*AV$5/SUM(AV$4:AV$5))*'[3]Ethylene Recycling HC'!O252+(AV$4-(AV$11-AV$12)*AV$4/SUM(AV$4:AV$5))*'[2]Ethylene Recycling HC'!O252</f>
        <v>0.15609654664578146</v>
      </c>
      <c r="AW18" s="2">
        <f>(AW$5-(AW$11-AW$12)*AW$5/SUM(AW$4:AW$5))*'[3]Ethylene Recycling HC'!P252+(AW$4-(AW$11-AW$12)*AW$4/SUM(AW$4:AW$5))*'[2]Ethylene Recycling HC'!P252</f>
        <v>0.15077090128756676</v>
      </c>
      <c r="AX18" s="2">
        <f>(AX$5-(AX$11-AX$12)*AX$5/SUM(AX$4:AX$5))*'[3]Ethylene Recycling HC'!Q252+(AX$4-(AX$11-AX$12)*AX$4/SUM(AX$4:AX$5))*'[2]Ethylene Recycling HC'!Q252</f>
        <v>0.1457597235689172</v>
      </c>
      <c r="AY18" s="2">
        <f>(AY$5-(AY$11-AY$12)*AY$5/SUM(AY$4:AY$5))*'[3]Ethylene Recycling HC'!R252+(AY$4-(AY$11-AY$12)*AY$4/SUM(AY$4:AY$5))*'[2]Ethylene Recycling HC'!R252</f>
        <v>0.14103782969061898</v>
      </c>
      <c r="AZ18" s="2">
        <f>(AZ$5-(AZ$11-AZ$12)*AZ$5/SUM(AZ$4:AZ$5))*'[3]Ethylene Recycling HC'!S252+(AZ$4-(AZ$11-AZ$12)*AZ$4/SUM(AZ$4:AZ$5))*'[2]Ethylene Recycling HC'!S252</f>
        <v>0.13659932777663</v>
      </c>
      <c r="BA18" s="2">
        <f>(BA$5-(BA$11-BA$12)*BA$5/SUM(BA$4:BA$5))*'[3]Ethylene Recycling HC'!T252+(BA$4-(BA$11-BA$12)*BA$4/SUM(BA$4:BA$5))*'[2]Ethylene Recycling HC'!T252</f>
        <v>0.13230673028478748</v>
      </c>
      <c r="BB18" s="2">
        <f>(BB$5-(BB$11-BB$12)*BB$5/SUM(BB$4:BB$5))*'[3]Ethylene Recycling HC'!U252+(BB$4-(BB$11-BB$12)*BB$4/SUM(BB$4:BB$5))*'[2]Ethylene Recycling HC'!U252</f>
        <v>0.12809051064104618</v>
      </c>
      <c r="BC18" s="2">
        <f>(BC$5-(BC$11-BC$12)*BC$5/SUM(BC$4:BC$5))*'[3]Ethylene Recycling HC'!V252+(BC$4-(BC$11-BC$12)*BC$4/SUM(BC$4:BC$5))*'[2]Ethylene Recycling HC'!V252</f>
        <v>0.12388567087705502</v>
      </c>
      <c r="BD18" s="2">
        <f>(BD$5-(BD$11-BD$12)*BD$5/SUM(BD$4:BD$5))*'[3]Ethylene Recycling HC'!W252+(BD$4-(BD$11-BD$12)*BD$4/SUM(BD$4:BD$5))*'[2]Ethylene Recycling HC'!W252</f>
        <v>0.11966198766297642</v>
      </c>
      <c r="BE18" s="2">
        <f>(BE$5-(BE$11-BE$12)*BE$5/SUM(BE$4:BE$5))*'[3]Ethylene Recycling HC'!X252+(BE$4-(BE$11-BE$12)*BE$4/SUM(BE$4:BE$5))*'[2]Ethylene Recycling HC'!X252</f>
        <v>0.11418313266954949</v>
      </c>
      <c r="BF18" s="2">
        <f>(BF$5-(BF$11-BF$12)*BF$5/SUM(BF$4:BF$5))*'[3]Ethylene Recycling HC'!Y252+(BF$4-(BF$11-BF$12)*BF$4/SUM(BF$4:BF$5))*'[2]Ethylene Recycling HC'!Y252</f>
        <v>0.10919275636441902</v>
      </c>
      <c r="BG18" s="2">
        <f>(BG$5-(BG$11-BG$12)*BG$5/SUM(BG$4:BG$5))*'[3]Ethylene Recycling HC'!Z252+(BG$4-(BG$11-BG$12)*BG$4/SUM(BG$4:BG$5))*'[2]Ethylene Recycling HC'!Z252</f>
        <v>0.1042791996955228</v>
      </c>
      <c r="BH18" s="2">
        <f>(BH$5-(BH$11-BH$12)*BH$5/SUM(BH$4:BH$5))*'[3]Ethylene Recycling HC'!AA252+(BH$4-(BH$11-BH$12)*BH$4/SUM(BH$4:BH$5))*'[2]Ethylene Recycling HC'!AA252</f>
        <v>9.9469165528478384E-2</v>
      </c>
      <c r="BI18" s="2">
        <f>(BI$5-(BI$11-BI$12)*BI$5/SUM(BI$4:BI$5))*'[3]Ethylene Recycling HC'!AB252+(BI$4-(BI$11-BI$12)*BI$4/SUM(BI$4:BI$5))*'[2]Ethylene Recycling HC'!AB252</f>
        <v>9.4782746511718904E-2</v>
      </c>
      <c r="BJ18" s="2">
        <f>(BJ$5-(BJ$11-BJ$12)*BJ$5/SUM(BJ$4:BJ$5))*'[3]Ethylene Recycling HC'!AC252+(BJ$4-(BJ$11-BJ$12)*BJ$4/SUM(BJ$4:BJ$5))*'[2]Ethylene Recycling HC'!AC252</f>
        <v>9.0226863186224346E-2</v>
      </c>
      <c r="BK18" s="2">
        <f>(BK$5-(BK$11-BK$12)*BK$5/SUM(BK$4:BK$5))*'[3]Ethylene Recycling HC'!AD252+(BK$4-(BK$11-BK$12)*BK$4/SUM(BK$4:BK$5))*'[2]Ethylene Recycling HC'!AD252</f>
        <v>8.5837442469917688E-2</v>
      </c>
      <c r="BL18" s="2">
        <f>(BL$5-(BL$11-BL$12)*BL$5/SUM(BL$4:BL$5))*'[3]Ethylene Recycling HC'!AE252+(BL$4-(BL$11-BL$12)*BL$4/SUM(BL$4:BL$5))*'[2]Ethylene Recycling HC'!AE252</f>
        <v>8.1611014463266213E-2</v>
      </c>
      <c r="BM18" s="2">
        <f>(BM$5-(BM$11-BM$12)*BM$5/SUM(BM$4:BM$5))*'[3]Ethylene Recycling HC'!AF252+(BM$4-(BM$11-BM$12)*BM$4/SUM(BM$4:BM$5))*'[2]Ethylene Recycling HC'!AF252</f>
        <v>7.7549922974192192E-2</v>
      </c>
      <c r="BN18" s="2">
        <f>(BN$5-(BN$11-BN$12)*BN$5/SUM(BN$4:BN$5))*'[3]Ethylene Recycling HC'!AG252+(BN$4-(BN$11-BN$12)*BN$4/SUM(BN$4:BN$5))*'[2]Ethylene Recycling HC'!AG252</f>
        <v>7.3679316387147448E-2</v>
      </c>
      <c r="BO18" s="300">
        <f t="shared" si="146"/>
        <v>8.3962732538468941E-3</v>
      </c>
      <c r="BP18" s="295">
        <f>(BP$5-(BP$11-BP$12)*BP$5/SUM(BP$4:BP$5))*'[3]Ethylene Recycling HC'!C231+(BP$4-(BP$11-BP$12)*BP$4/SUM(BP$4:BP$5))*'[2]Ethylene Recycling HC'!C231</f>
        <v>0.23160691175799689</v>
      </c>
      <c r="BQ18" s="295">
        <f>(BQ$5-(BQ$11-BQ$12)*BQ$5/SUM(BQ$4:BQ$5))*'[3]Ethylene Recycling HC'!D231+(BQ$4-(BQ$11-BQ$12)*BQ$4/SUM(BQ$4:BQ$5))*'[2]Ethylene Recycling HC'!D231</f>
        <v>0.23326744437734351</v>
      </c>
      <c r="BR18" s="295">
        <f>(BR$5-(BR$11-BR$12)*BR$5/SUM(BR$4:BR$5))*'[3]Ethylene Recycling HC'!E231+(BR$4-(BR$11-BR$12)*BR$4/SUM(BR$4:BR$5))*'[2]Ethylene Recycling HC'!E231</f>
        <v>0.23490095945319558</v>
      </c>
      <c r="BS18" s="295">
        <f>(BS$5-(BS$11-BS$12)*BS$5/SUM(BS$4:BS$5))*'[3]Ethylene Recycling HC'!F231+(BS$4-(BS$11-BS$12)*BS$4/SUM(BS$4:BS$5))*'[2]Ethylene Recycling HC'!F231</f>
        <v>0.23650676446325078</v>
      </c>
      <c r="BT18" s="295">
        <f>(BT$5-(BT$11-BT$12)*BT$5/SUM(BT$4:BT$5))*'[3]Ethylene Recycling HC'!G231+(BT$4-(BT$11-BT$12)*BT$4/SUM(BT$4:BT$5))*'[2]Ethylene Recycling HC'!G231</f>
        <v>0.23808415177281214</v>
      </c>
      <c r="BU18" s="295">
        <f>(BU$5-(BU$11-BU$12)*BU$5/SUM(BU$4:BU$5))*'[3]Ethylene Recycling HC'!H231+(BU$4-(BU$11-BU$12)*BU$4/SUM(BU$4:BU$5))*'[2]Ethylene Recycling HC'!H231</f>
        <v>0.23963239831192029</v>
      </c>
      <c r="BV18" s="295">
        <f>(BV$5-(BV$11-BV$12)*BV$5/SUM(BV$4:BV$5))*'[3]Ethylene Recycling HC'!I231+(BV$4-(BV$11-BV$12)*BV$4/SUM(BV$4:BV$5))*'[2]Ethylene Recycling HC'!I231</f>
        <v>0.24115076524578904</v>
      </c>
      <c r="BW18" s="295">
        <f>(BW$5-(BW$11-BW$12)*BW$5/SUM(BW$4:BW$5))*'[3]Ethylene Recycling HC'!J231+(BW$4-(BW$11-BW$12)*BW$4/SUM(BW$4:BW$5))*'[2]Ethylene Recycling HC'!J231</f>
        <v>0.24263849763840839</v>
      </c>
      <c r="BX18" s="295">
        <f>(BX$5-(BX$11-BX$12)*BX$5/SUM(BX$4:BX$5))*'[3]Ethylene Recycling HC'!K231+(BX$4-(BX$11-BX$12)*BX$4/SUM(BX$4:BX$5))*'[2]Ethylene Recycling HC'!K231</f>
        <v>0.24409482410917632</v>
      </c>
      <c r="BY18" s="295">
        <f>(BY$5-(BY$11-BY$12)*BY$5/SUM(BY$4:BY$5))*'[3]Ethylene Recycling HC'!L231+(BY$4-(BY$11-BY$12)*BY$4/SUM(BY$4:BY$5))*'[2]Ethylene Recycling HC'!L231</f>
        <v>0.24551895648241862</v>
      </c>
      <c r="BZ18" s="295">
        <f>(BZ$5-(BZ$11-BZ$12)*BZ$5/SUM(BZ$4:BZ$5))*'[3]Ethylene Recycling HC'!M231+(BZ$4-(BZ$11-BZ$12)*BZ$4/SUM(BZ$4:BZ$5))*'[2]Ethylene Recycling HC'!M231</f>
        <v>0.24691008942965159</v>
      </c>
      <c r="CA18" s="295">
        <f>(CA$5-(CA$11-CA$12)*CA$5/SUM(CA$4:CA$5))*'[3]Ethylene Recycling HC'!N231+(CA$4-(CA$11-CA$12)*CA$4/SUM(CA$4:CA$5))*'[2]Ethylene Recycling HC'!N231</f>
        <v>0.24826740010444182</v>
      </c>
      <c r="CB18" s="295">
        <f>(CB$5-(CB$11-CB$12)*CB$5/SUM(CB$4:CB$5))*'[3]Ethylene Recycling HC'!O231+(CB$4-(CB$11-CB$12)*CB$4/SUM(CB$4:CB$5))*'[2]Ethylene Recycling HC'!O231</f>
        <v>0.24959004776971186</v>
      </c>
      <c r="CC18" s="295">
        <f>(CC$5-(CC$11-CC$12)*CC$5/SUM(CC$4:CC$5))*'[3]Ethylene Recycling HC'!P231+(CC$4-(CC$11-CC$12)*CC$4/SUM(CC$4:CC$5))*'[2]Ethylene Recycling HC'!P231</f>
        <v>0.25087717341734</v>
      </c>
      <c r="CD18" s="295">
        <f>(CD$5-(CD$11-CD$12)*CD$5/SUM(CD$4:CD$5))*'[3]Ethylene Recycling HC'!Q231+(CD$4-(CD$11-CD$12)*CD$4/SUM(CD$4:CD$5))*'[2]Ethylene Recycling HC'!Q231</f>
        <v>0.25212789937989766</v>
      </c>
      <c r="CE18" s="295">
        <f>(CE$5-(CE$11-CE$12)*CE$5/SUM(CE$4:CE$5))*'[3]Ethylene Recycling HC'!R231+(CE$4-(CE$11-CE$12)*CE$4/SUM(CE$4:CE$5))*'[2]Ethylene Recycling HC'!R231</f>
        <v>0.25334132893436478</v>
      </c>
      <c r="CF18" s="295">
        <f>(CF$5-(CF$11-CF$12)*CF$5/SUM(CF$4:CF$5))*'[3]Ethylene Recycling HC'!S231+(CF$4-(CF$11-CF$12)*CF$4/SUM(CF$4:CF$5))*'[2]Ethylene Recycling HC'!S231</f>
        <v>0.25451654589766282</v>
      </c>
      <c r="CG18" s="295">
        <f>(CG$5-(CG$11-CG$12)*CG$5/SUM(CG$4:CG$5))*'[3]Ethylene Recycling HC'!T231+(CG$4-(CG$11-CG$12)*CG$4/SUM(CG$4:CG$5))*'[2]Ethylene Recycling HC'!T231</f>
        <v>0.2556526142138375</v>
      </c>
      <c r="CH18" s="295">
        <f>(CH$5-(CH$11-CH$12)*CH$5/SUM(CH$4:CH$5))*'[3]Ethylene Recycling HC'!U231+(CH$4-(CH$11-CH$12)*CH$4/SUM(CH$4:CH$5))*'[2]Ethylene Recycling HC'!U231</f>
        <v>0.25674857753272468</v>
      </c>
      <c r="CI18" s="295">
        <f>(CI$5-(CI$11-CI$12)*CI$5/SUM(CI$4:CI$5))*'[3]Ethylene Recycling HC'!V231+(CI$4-(CI$11-CI$12)*CI$4/SUM(CI$4:CI$5))*'[2]Ethylene Recycling HC'!V231</f>
        <v>0.25780345877992589</v>
      </c>
      <c r="CJ18" s="295">
        <f>(CJ$5-(CJ$11-CJ$12)*CJ$5/SUM(CJ$4:CJ$5))*'[3]Ethylene Recycling HC'!W231+(CJ$4-(CJ$11-CJ$12)*CJ$4/SUM(CJ$4:CJ$5))*'[2]Ethylene Recycling HC'!W231</f>
        <v>0.25881625971791927</v>
      </c>
      <c r="CK18" s="295">
        <f>(CK$5-(CK$11-CK$12)*CK$5/SUM(CK$4:CK$5))*'[3]Ethylene Recycling HC'!X231+(CK$4-(CK$11-CK$12)*CK$4/SUM(CK$4:CK$5))*'[2]Ethylene Recycling HC'!X231</f>
        <v>0.25978596049812536</v>
      </c>
      <c r="CL18" s="295">
        <f>(CL$5-(CL$11-CL$12)*CL$5/SUM(CL$4:CL$5))*'[3]Ethylene Recycling HC'!Y231+(CL$4-(CL$11-CL$12)*CL$4/SUM(CL$4:CL$5))*'[2]Ethylene Recycling HC'!Y231</f>
        <v>0.26071151920374741</v>
      </c>
      <c r="CM18" s="295">
        <f>(CM$5-(CM$11-CM$12)*CM$5/SUM(CM$4:CM$5))*'[3]Ethylene Recycling HC'!Z231+(CM$4-(CM$11-CM$12)*CM$4/SUM(CM$4:CM$5))*'[2]Ethylene Recycling HC'!Z231</f>
        <v>0.26159187138319739</v>
      </c>
      <c r="CN18" s="295">
        <f>(CN$5-(CN$11-CN$12)*CN$5/SUM(CN$4:CN$5))*'[3]Ethylene Recycling HC'!AA231+(CN$4-(CN$11-CN$12)*CN$4/SUM(CN$4:CN$5))*'[2]Ethylene Recycling HC'!AA231</f>
        <v>0.26242592957392091</v>
      </c>
      <c r="CO18" s="295">
        <f>(CO$5-(CO$11-CO$12)*CO$5/SUM(CO$4:CO$5))*'[3]Ethylene Recycling HC'!AB231+(CO$4-(CO$11-CO$12)*CO$4/SUM(CO$4:CO$5))*'[2]Ethylene Recycling HC'!AB231</f>
        <v>0.26321258281642468</v>
      </c>
      <c r="CP18" s="295">
        <f>(CP$5-(CP$11-CP$12)*CP$5/SUM(CP$4:CP$5))*'[3]Ethylene Recycling HC'!AC231+(CP$4-(CP$11-CP$12)*CP$4/SUM(CP$4:CP$5))*'[2]Ethylene Recycling HC'!AC231</f>
        <v>0.26395069615831113</v>
      </c>
      <c r="CQ18" s="295">
        <f>(CQ$5-(CQ$11-CQ$12)*CQ$5/SUM(CQ$4:CQ$5))*'[3]Ethylene Recycling HC'!AD231+(CQ$4-(CQ$11-CQ$12)*CQ$4/SUM(CQ$4:CQ$5))*'[2]Ethylene Recycling HC'!AD231</f>
        <v>0.26463911014811758</v>
      </c>
      <c r="CR18" s="295">
        <f>(CR$5-(CR$11-CR$12)*CR$5/SUM(CR$4:CR$5))*'[3]Ethylene Recycling HC'!AE231+(CR$4-(CR$11-CR$12)*CR$4/SUM(CR$4:CR$5))*'[2]Ethylene Recycling HC'!AE231</f>
        <v>0.26527664031875603</v>
      </c>
      <c r="CS18" s="295">
        <f>(CS$5-(CS$11-CS$12)*CS$5/SUM(CS$4:CS$5))*'[3]Ethylene Recycling HC'!AF231+(CS$4-(CS$11-CS$12)*CS$4/SUM(CS$4:CS$5))*'[2]Ethylene Recycling HC'!AF231</f>
        <v>0.26586207666034223</v>
      </c>
      <c r="CT18" s="295">
        <f>(CT$5-(CT$11-CT$12)*CT$5/SUM(CT$4:CT$5))*'[3]Ethylene Recycling HC'!AG231+(CT$4-(CT$11-CT$12)*CT$4/SUM(CT$4:CT$5))*'[2]Ethylene Recycling HC'!AG231</f>
        <v>0.26639418308220264</v>
      </c>
      <c r="CV18" s="295">
        <f>(CV$5-(CV$11-CV$12)*CV$5/SUM(CV$4:CV$5))*'[3]Ethylene Recycling HC'!C252+(CV$4-(CV$11-CV$12)*CV$4/SUM(CV$4:CV$5))*'[2]Ethylene Recycling HC'!C252</f>
        <v>0.23160741477449356</v>
      </c>
      <c r="CW18" s="295">
        <f>(CW$5-(CW$11-CW$12)*CW$5/SUM(CW$4:CW$5))*'[3]Ethylene Recycling HC'!D252+(CW$4-(CW$11-CW$12)*CW$4/SUM(CW$4:CW$5))*'[2]Ethylene Recycling HC'!D252</f>
        <v>0.22771706469075401</v>
      </c>
      <c r="CX18" s="295">
        <f>(CX$5-(CX$11-CX$12)*CX$5/SUM(CX$4:CX$5))*'[3]Ethylene Recycling HC'!E252+(CX$4-(CX$11-CX$12)*CX$4/SUM(CX$4:CX$5))*'[2]Ethylene Recycling HC'!E252</f>
        <v>0.22383647924662925</v>
      </c>
      <c r="CY18" s="295">
        <f>(CY$5-(CY$11-CY$12)*CY$5/SUM(CY$4:CY$5))*'[3]Ethylene Recycling HC'!F252+(CY$4-(CY$11-CY$12)*CY$4/SUM(CY$4:CY$5))*'[2]Ethylene Recycling HC'!F252</f>
        <v>0.21996639133625201</v>
      </c>
      <c r="CZ18" s="295">
        <f>(CZ$5-(CZ$11-CZ$12)*CZ$5/SUM(CZ$4:CZ$5))*'[3]Ethylene Recycling HC'!G252+(CZ$4-(CZ$11-CZ$12)*CZ$4/SUM(CZ$4:CZ$5))*'[2]Ethylene Recycling HC'!G252</f>
        <v>0.21610793418772972</v>
      </c>
      <c r="DA18" s="295">
        <f>(DA$5-(DA$11-DA$12)*DA$5/SUM(DA$4:DA$5))*'[3]Ethylene Recycling HC'!H252+(DA$4-(DA$11-DA$12)*DA$4/SUM(DA$4:DA$5))*'[2]Ethylene Recycling HC'!H252</f>
        <v>0.21226297675210859</v>
      </c>
      <c r="DB18" s="295">
        <f>(DB$5-(DB$11-DB$12)*DB$5/SUM(DB$4:DB$5))*'[3]Ethylene Recycling HC'!I252+(DB$4-(DB$11-DB$12)*DB$4/SUM(DB$4:DB$5))*'[2]Ethylene Recycling HC'!I252</f>
        <v>0.2084346281814273</v>
      </c>
      <c r="DC18" s="295">
        <f>(DC$5-(DC$11-DC$12)*DC$5/SUM(DC$4:DC$5))*'[3]Ethylene Recycling HC'!J252+(DC$4-(DC$11-DC$12)*DC$4/SUM(DC$4:DC$5))*'[2]Ethylene Recycling HC'!J252</f>
        <v>0.20462827859146229</v>
      </c>
      <c r="DD18" s="295">
        <f>(DD$5-(DD$11-DD$12)*DD$5/SUM(DD$4:DD$5))*'[3]Ethylene Recycling HC'!K252+(DD$4-(DD$11-DD$12)*DD$4/SUM(DD$4:DD$5))*'[2]Ethylene Recycling HC'!K252</f>
        <v>0.20085295495276939</v>
      </c>
      <c r="DE18" s="295">
        <f>(DE$5-(DE$11-DE$12)*DE$5/SUM(DE$4:DE$5))*'[3]Ethylene Recycling HC'!L252+(DE$4-(DE$11-DE$12)*DE$4/SUM(DE$4:DE$5))*'[2]Ethylene Recycling HC'!L252</f>
        <v>0.19712327252992048</v>
      </c>
      <c r="DF18" s="295">
        <f>(DF$5-(DF$11-DF$12)*DF$5/SUM(DF$4:DF$5))*'[3]Ethylene Recycling HC'!M252+(DF$4-(DF$11-DF$12)*DF$4/SUM(DF$4:DF$5))*'[2]Ethylene Recycling HC'!M252</f>
        <v>0.19346167187767732</v>
      </c>
      <c r="DG18" s="295">
        <f>(DG$5-(DG$11-DG$12)*DG$5/SUM(DG$4:DG$5))*'[3]Ethylene Recycling HC'!N252+(DG$4-(DG$11-DG$12)*DG$4/SUM(DG$4:DG$5))*'[2]Ethylene Recycling HC'!N252</f>
        <v>0.18988680474578193</v>
      </c>
      <c r="DH18" s="295">
        <f>(DH$5-(DH$11-DH$12)*DH$5/SUM(DH$4:DH$5))*'[3]Ethylene Recycling HC'!O252+(DH$4-(DH$11-DH$12)*DH$4/SUM(DH$4:DH$5))*'[2]Ethylene Recycling HC'!O252</f>
        <v>0.18643514300621966</v>
      </c>
      <c r="DI18" s="295">
        <f>(DI$5-(DI$11-DI$12)*DI$5/SUM(DI$4:DI$5))*'[3]Ethylene Recycling HC'!P252+(DI$4-(DI$11-DI$12)*DI$4/SUM(DI$4:DI$5))*'[2]Ethylene Recycling HC'!P252</f>
        <v>0.18313121178536845</v>
      </c>
      <c r="DJ18" s="295">
        <f>(DJ$5-(DJ$11-DJ$12)*DJ$5/SUM(DJ$4:DJ$5))*'[3]Ethylene Recycling HC'!Q252+(DJ$4-(DJ$11-DJ$12)*DJ$4/SUM(DJ$4:DJ$5))*'[2]Ethylene Recycling HC'!Q252</f>
        <v>0.1799848192634203</v>
      </c>
      <c r="DK18" s="295">
        <f>(DK$5-(DK$11-DK$12)*DK$5/SUM(DK$4:DK$5))*'[3]Ethylene Recycling HC'!R252+(DK$4-(DK$11-DK$12)*DK$4/SUM(DK$4:DK$5))*'[2]Ethylene Recycling HC'!R252</f>
        <v>0.17697511926101614</v>
      </c>
      <c r="DL18" s="295">
        <f>(DL$5-(DL$11-DL$12)*DL$5/SUM(DL$4:DL$5))*'[3]Ethylene Recycling HC'!S252+(DL$4-(DL$11-DL$12)*DL$4/SUM(DL$4:DL$5))*'[2]Ethylene Recycling HC'!S252</f>
        <v>0.174048778566987</v>
      </c>
      <c r="DM18" s="295">
        <f>(DM$5-(DM$11-DM$12)*DM$5/SUM(DM$4:DM$5))*'[3]Ethylene Recycling HC'!T252+(DM$4-(DM$11-DM$12)*DM$4/SUM(DM$4:DM$5))*'[2]Ethylene Recycling HC'!T252</f>
        <v>0.17112900713198934</v>
      </c>
      <c r="DN18" s="295">
        <f>(DN$5-(DN$11-DN$12)*DN$5/SUM(DN$4:DN$5))*'[3]Ethylene Recycling HC'!U252+(DN$4-(DN$11-DN$12)*DN$4/SUM(DN$4:DN$5))*'[2]Ethylene Recycling HC'!U252</f>
        <v>0.1681503978212727</v>
      </c>
      <c r="DO18" s="295">
        <f>(DO$5-(DO$11-DO$12)*DO$5/SUM(DO$4:DO$5))*'[3]Ethylene Recycling HC'!V252+(DO$4-(DO$11-DO$12)*DO$4/SUM(DO$4:DO$5))*'[2]Ethylene Recycling HC'!V252</f>
        <v>0.16505191725493648</v>
      </c>
      <c r="DP18" s="295">
        <f>(DP$5-(DP$11-DP$12)*DP$5/SUM(DP$4:DP$5))*'[3]Ethylene Recycling HC'!W252+(DP$4-(DP$11-DP$12)*DP$4/SUM(DP$4:DP$5))*'[2]Ethylene Recycling HC'!W252</f>
        <v>0.16180710948574564</v>
      </c>
      <c r="DQ18" s="295">
        <f>(DQ$5-(DQ$11-DQ$12)*DQ$5/SUM(DQ$4:DQ$5))*'[3]Ethylene Recycling HC'!X252+(DQ$4-(DQ$11-DQ$12)*DQ$4/SUM(DQ$4:DQ$5))*'[2]Ethylene Recycling HC'!X252</f>
        <v>0.15849348105872169</v>
      </c>
      <c r="DR18" s="295">
        <f>(DR$5-(DR$11-DR$12)*DR$5/SUM(DR$4:DR$5))*'[3]Ethylene Recycling HC'!Y252+(DR$4-(DR$11-DR$12)*DR$4/SUM(DR$4:DR$5))*'[2]Ethylene Recycling HC'!Y252</f>
        <v>0.1550600109435977</v>
      </c>
      <c r="DS18" s="295">
        <f>(DS$5-(DS$11-DS$12)*DS$5/SUM(DS$4:DS$5))*'[3]Ethylene Recycling HC'!Z252+(DS$4-(DS$11-DS$12)*DS$4/SUM(DS$4:DS$5))*'[2]Ethylene Recycling HC'!Z252</f>
        <v>0.15152397168001261</v>
      </c>
      <c r="DT18" s="295">
        <f>(DT$5-(DT$11-DT$12)*DT$5/SUM(DT$4:DT$5))*'[3]Ethylene Recycling HC'!AA252+(DT$4-(DT$11-DT$12)*DT$4/SUM(DT$4:DT$5))*'[2]Ethylene Recycling HC'!AA252</f>
        <v>0.14791413018894736</v>
      </c>
      <c r="DU18" s="295">
        <f>(DU$5-(DU$11-DU$12)*DU$5/SUM(DU$4:DU$5))*'[3]Ethylene Recycling HC'!AB252+(DU$4-(DU$11-DU$12)*DU$4/SUM(DU$4:DU$5))*'[2]Ethylene Recycling HC'!AB252</f>
        <v>0.14425607694812875</v>
      </c>
      <c r="DV18" s="295">
        <f>(DV$5-(DV$11-DV$12)*DV$5/SUM(DV$4:DV$5))*'[3]Ethylene Recycling HC'!AC252+(DV$4-(DV$11-DV$12)*DV$4/SUM(DV$4:DV$5))*'[2]Ethylene Recycling HC'!AC252</f>
        <v>0.14057550419915288</v>
      </c>
      <c r="DW18" s="295">
        <f>(DW$5-(DW$11-DW$12)*DW$5/SUM(DW$4:DW$5))*'[3]Ethylene Recycling HC'!AD252+(DW$4-(DW$11-DW$12)*DW$4/SUM(DW$4:DW$5))*'[2]Ethylene Recycling HC'!AD252</f>
        <v>0.13689758229935819</v>
      </c>
      <c r="DX18" s="295">
        <f>(DX$5-(DX$11-DX$12)*DX$5/SUM(DX$4:DX$5))*'[3]Ethylene Recycling HC'!AE252+(DX$4-(DX$11-DX$12)*DX$4/SUM(DX$4:DX$5))*'[2]Ethylene Recycling HC'!AE252</f>
        <v>0.13322438847790191</v>
      </c>
      <c r="DY18" s="295">
        <f>(DY$5-(DY$11-DY$12)*DY$5/SUM(DY$4:DY$5))*'[3]Ethylene Recycling HC'!AF252+(DY$4-(DY$11-DY$12)*DY$4/SUM(DY$4:DY$5))*'[2]Ethylene Recycling HC'!AF252</f>
        <v>0.1295638948899713</v>
      </c>
      <c r="DZ18" s="295">
        <f>(DZ$5-(DZ$11-DZ$12)*DZ$5/SUM(DZ$4:DZ$5))*'[3]Ethylene Recycling HC'!AG252+(DZ$4-(DZ$11-DZ$12)*DZ$4/SUM(DZ$4:DZ$5))*'[2]Ethylene Recycling HC'!AG252</f>
        <v>0.12594741471157359</v>
      </c>
      <c r="EB18" s="300">
        <f t="shared" si="149"/>
        <v>1.3634617318664234E-2</v>
      </c>
      <c r="EC18" s="300">
        <f t="shared" si="150"/>
        <v>1.3336958668403343E-2</v>
      </c>
      <c r="EK18" s="296"/>
      <c r="EL18" s="296"/>
      <c r="EM18" s="296"/>
      <c r="EN18" s="296"/>
      <c r="EO18" s="296"/>
      <c r="EP18" s="296"/>
      <c r="EQ18" s="296"/>
      <c r="ER18" s="296"/>
      <c r="ES18" s="296"/>
      <c r="ET18" s="296"/>
      <c r="EU18" s="296"/>
      <c r="EV18" s="296"/>
      <c r="EW18" s="296"/>
      <c r="EX18" s="296"/>
      <c r="EY18" s="296"/>
      <c r="EZ18" s="296"/>
      <c r="FA18" s="296"/>
      <c r="FB18" s="296"/>
      <c r="FC18" s="296"/>
      <c r="FD18" s="296"/>
      <c r="FE18" s="296"/>
      <c r="FF18" s="296"/>
      <c r="FG18" s="296"/>
      <c r="FH18" s="296"/>
      <c r="FI18" s="296"/>
    </row>
    <row r="19" spans="1:165" ht="15.75" thickBot="1"/>
    <row r="20" spans="1:165" s="34" customFormat="1" ht="15.75" thickBot="1">
      <c r="A20" s="31" t="s">
        <v>311</v>
      </c>
      <c r="C20" s="301"/>
      <c r="EK20" s="302"/>
      <c r="EL20" s="302"/>
      <c r="EM20" s="302"/>
      <c r="EN20" s="302"/>
      <c r="EO20" s="302"/>
      <c r="EP20" s="302"/>
      <c r="EQ20" s="302"/>
      <c r="ER20" s="302"/>
      <c r="ES20" s="302"/>
      <c r="ET20" s="302"/>
      <c r="EU20" s="302"/>
      <c r="EV20" s="302"/>
      <c r="EW20" s="302"/>
      <c r="EX20" s="302"/>
      <c r="EY20" s="302"/>
      <c r="EZ20" s="302"/>
      <c r="FA20" s="302"/>
      <c r="FB20" s="302"/>
      <c r="FC20" s="302"/>
      <c r="FD20" s="302"/>
      <c r="FE20" s="302"/>
      <c r="FF20" s="302"/>
      <c r="FG20" s="302"/>
      <c r="FH20" s="302"/>
      <c r="FI20" s="302"/>
    </row>
    <row r="21" spans="1:165">
      <c r="A21" s="303" t="s">
        <v>312</v>
      </c>
      <c r="C21" s="5" t="s">
        <v>279</v>
      </c>
      <c r="D21" s="2">
        <f>D13*(1-D207)</f>
        <v>6.9812336098057219</v>
      </c>
      <c r="E21" s="2">
        <f t="shared" ref="E21:AH21" si="151">E13*(1-E207)</f>
        <v>6.8587193207326962</v>
      </c>
      <c r="F21" s="2">
        <f t="shared" si="151"/>
        <v>6.7348975645202351</v>
      </c>
      <c r="G21" s="2">
        <f t="shared" si="151"/>
        <v>6.6123606994228652</v>
      </c>
      <c r="H21" s="2">
        <f t="shared" si="151"/>
        <v>6.4902313482177609</v>
      </c>
      <c r="I21" s="2">
        <f t="shared" si="151"/>
        <v>6.3677491792786114</v>
      </c>
      <c r="J21" s="2">
        <f t="shared" si="151"/>
        <v>6.2171066521301617</v>
      </c>
      <c r="K21" s="2">
        <f t="shared" si="151"/>
        <v>6.062966222488126</v>
      </c>
      <c r="L21" s="2">
        <f t="shared" si="151"/>
        <v>5.9015245511794703</v>
      </c>
      <c r="M21" s="2">
        <f t="shared" si="151"/>
        <v>5.7266400687153531</v>
      </c>
      <c r="N21" s="2">
        <f t="shared" si="151"/>
        <v>5.5290181713862747</v>
      </c>
      <c r="O21" s="2">
        <f t="shared" si="151"/>
        <v>5.2825643514517902</v>
      </c>
      <c r="P21" s="2">
        <f t="shared" si="151"/>
        <v>4.993275929089112</v>
      </c>
      <c r="Q21" s="2">
        <f t="shared" si="151"/>
        <v>4.6311704375886782</v>
      </c>
      <c r="R21" s="2">
        <f t="shared" si="151"/>
        <v>4.1961660874191953</v>
      </c>
      <c r="S21" s="2">
        <f t="shared" si="151"/>
        <v>3.6935795821636077</v>
      </c>
      <c r="T21" s="2">
        <f t="shared" si="151"/>
        <v>3.1472629171770321</v>
      </c>
      <c r="U21" s="2">
        <f t="shared" si="151"/>
        <v>2.5891976669620131</v>
      </c>
      <c r="V21" s="2">
        <f t="shared" si="151"/>
        <v>2.0578844809233967</v>
      </c>
      <c r="W21" s="2">
        <f t="shared" si="151"/>
        <v>1.5844211395637486</v>
      </c>
      <c r="X21" s="2">
        <f t="shared" si="151"/>
        <v>1.1866322189627903</v>
      </c>
      <c r="Y21" s="2">
        <f t="shared" si="151"/>
        <v>0.86401017303168315</v>
      </c>
      <c r="Z21" s="2">
        <f t="shared" si="151"/>
        <v>0.6180048206465768</v>
      </c>
      <c r="AA21" s="2">
        <f t="shared" si="151"/>
        <v>0.43554373679532293</v>
      </c>
      <c r="AB21" s="2">
        <f t="shared" si="151"/>
        <v>0.30358386584861674</v>
      </c>
      <c r="AC21" s="2">
        <f t="shared" si="151"/>
        <v>0.20983542152861373</v>
      </c>
      <c r="AD21" s="2">
        <f t="shared" si="151"/>
        <v>0.14406012599421211</v>
      </c>
      <c r="AE21" s="2">
        <f t="shared" si="151"/>
        <v>9.8439627376126992E-2</v>
      </c>
      <c r="AF21" s="2">
        <f t="shared" si="151"/>
        <v>6.7016403480829101E-2</v>
      </c>
      <c r="AG21" s="2">
        <f t="shared" si="151"/>
        <v>4.548998399536873E-2</v>
      </c>
      <c r="AH21" s="2">
        <f t="shared" si="151"/>
        <v>3.0818067152036246E-2</v>
      </c>
      <c r="AI21" s="2"/>
      <c r="AJ21" s="2">
        <f>AJ13*(1-D207)</f>
        <v>6.9812336098057219</v>
      </c>
      <c r="AK21" s="2">
        <f t="shared" ref="AK21:BN21" si="152">AK13*(1-E207)</f>
        <v>6.8705030251560766</v>
      </c>
      <c r="AL21" s="2">
        <f t="shared" si="152"/>
        <v>6.7589508856706972</v>
      </c>
      <c r="AM21" s="2">
        <f t="shared" si="152"/>
        <v>6.6484496986423727</v>
      </c>
      <c r="AN21" s="2">
        <f t="shared" si="152"/>
        <v>6.5383552521026127</v>
      </c>
      <c r="AO21" s="2">
        <f t="shared" si="152"/>
        <v>6.4278942758022017</v>
      </c>
      <c r="AP21" s="2">
        <f t="shared" si="152"/>
        <v>6.3042223431604407</v>
      </c>
      <c r="AQ21" s="2">
        <f t="shared" si="152"/>
        <v>6.1769700186889098</v>
      </c>
      <c r="AR21" s="2">
        <f t="shared" si="152"/>
        <v>6.0421485204917653</v>
      </c>
      <c r="AS21" s="2">
        <f t="shared" si="152"/>
        <v>5.8932618179391305</v>
      </c>
      <c r="AT21" s="2">
        <f t="shared" si="152"/>
        <v>5.7203795753834097</v>
      </c>
      <c r="AU21" s="2">
        <f t="shared" si="152"/>
        <v>5.5040145783687962</v>
      </c>
      <c r="AV21" s="2">
        <f t="shared" si="152"/>
        <v>5.2390644527531718</v>
      </c>
      <c r="AW21" s="2">
        <f t="shared" si="152"/>
        <v>4.8966392426307817</v>
      </c>
      <c r="AX21" s="2">
        <f t="shared" si="152"/>
        <v>4.4720808163856143</v>
      </c>
      <c r="AY21" s="2">
        <f t="shared" si="152"/>
        <v>3.9687898678048619</v>
      </c>
      <c r="AZ21" s="2">
        <f t="shared" si="152"/>
        <v>3.4089657338505597</v>
      </c>
      <c r="BA21" s="2">
        <f t="shared" si="152"/>
        <v>2.8277822758176163</v>
      </c>
      <c r="BB21" s="2">
        <f t="shared" si="152"/>
        <v>2.266877017563564</v>
      </c>
      <c r="BC21" s="2">
        <f t="shared" si="152"/>
        <v>1.7610504309623223</v>
      </c>
      <c r="BD21" s="2">
        <f t="shared" si="152"/>
        <v>1.3314071532093501</v>
      </c>
      <c r="BE21" s="2">
        <f t="shared" si="152"/>
        <v>0.9791863130623587</v>
      </c>
      <c r="BF21" s="2">
        <f t="shared" si="152"/>
        <v>0.70770682744845459</v>
      </c>
      <c r="BG21" s="2">
        <f t="shared" si="152"/>
        <v>0.50456692541674841</v>
      </c>
      <c r="BH21" s="2">
        <f t="shared" si="152"/>
        <v>0.3560691657636415</v>
      </c>
      <c r="BI21" s="2">
        <f t="shared" si="152"/>
        <v>0.2493831453508514</v>
      </c>
      <c r="BJ21" s="2">
        <f t="shared" si="152"/>
        <v>0.17370155743144616</v>
      </c>
      <c r="BK21" s="2">
        <f t="shared" si="152"/>
        <v>0.1205325899724098</v>
      </c>
      <c r="BL21" s="2">
        <f t="shared" si="152"/>
        <v>8.3411208225554229E-2</v>
      </c>
      <c r="BM21" s="2">
        <f t="shared" si="152"/>
        <v>5.761387983000793E-2</v>
      </c>
      <c r="BN21" s="2">
        <f t="shared" si="152"/>
        <v>3.975818860218866E-2</v>
      </c>
      <c r="BP21" s="2">
        <f>BP13</f>
        <v>6.9815402172586216</v>
      </c>
      <c r="BQ21" s="2">
        <f t="shared" ref="BQ21:CT21" si="153">BQ13</f>
        <v>6.9555857560780323</v>
      </c>
      <c r="BR21" s="2">
        <f t="shared" si="153"/>
        <v>6.929272899392096</v>
      </c>
      <c r="BS21" s="2">
        <f t="shared" si="153"/>
        <v>6.9025947941853492</v>
      </c>
      <c r="BT21" s="2">
        <f t="shared" si="153"/>
        <v>6.8755444660159011</v>
      </c>
      <c r="BU21" s="2">
        <f t="shared" si="153"/>
        <v>6.8481148168394341</v>
      </c>
      <c r="BV21" s="2">
        <f t="shared" si="153"/>
        <v>6.8202986227940983</v>
      </c>
      <c r="BW21" s="2">
        <f t="shared" si="153"/>
        <v>6.7920885319456303</v>
      </c>
      <c r="BX21" s="2">
        <f t="shared" si="153"/>
        <v>6.763477061991944</v>
      </c>
      <c r="BY21" s="2">
        <f t="shared" si="153"/>
        <v>6.7344565979264885</v>
      </c>
      <c r="BZ21" s="2">
        <f t="shared" si="153"/>
        <v>6.7050193896596273</v>
      </c>
      <c r="CA21" s="2">
        <f t="shared" si="153"/>
        <v>6.675157549597265</v>
      </c>
      <c r="CB21" s="2">
        <f t="shared" si="153"/>
        <v>6.6448630501759833</v>
      </c>
      <c r="CC21" s="2">
        <f t="shared" si="153"/>
        <v>6.6141277213538672</v>
      </c>
      <c r="CD21" s="2">
        <f t="shared" si="153"/>
        <v>6.5829432480562584</v>
      </c>
      <c r="CE21" s="2">
        <f t="shared" si="153"/>
        <v>6.551301167575585</v>
      </c>
      <c r="CF21" s="2">
        <f t="shared" si="153"/>
        <v>6.5191928669244907</v>
      </c>
      <c r="CG21" s="2">
        <f t="shared" si="153"/>
        <v>6.4866095801413701</v>
      </c>
      <c r="CH21" s="2">
        <f t="shared" si="153"/>
        <v>6.4535423855474807</v>
      </c>
      <c r="CI21" s="2">
        <f t="shared" si="153"/>
        <v>6.4199822029547748</v>
      </c>
      <c r="CJ21" s="2">
        <f t="shared" si="153"/>
        <v>6.3859197908235217</v>
      </c>
      <c r="CK21" s="2">
        <f t="shared" si="153"/>
        <v>6.351345743368852</v>
      </c>
      <c r="CL21" s="2">
        <f t="shared" si="153"/>
        <v>6.3162504876152852</v>
      </c>
      <c r="CM21" s="2">
        <f t="shared" si="153"/>
        <v>6.2806242803983094</v>
      </c>
      <c r="CN21" s="2">
        <f t="shared" si="153"/>
        <v>6.2444572053120719</v>
      </c>
      <c r="CO21" s="2">
        <f t="shared" si="153"/>
        <v>6.2077391696021769</v>
      </c>
      <c r="CP21" s="2">
        <f t="shared" si="153"/>
        <v>6.1704599010026371</v>
      </c>
      <c r="CQ21" s="2">
        <f t="shared" si="153"/>
        <v>6.1326089445159502</v>
      </c>
      <c r="CR21" s="2">
        <f t="shared" si="153"/>
        <v>6.0941756591352974</v>
      </c>
      <c r="CS21" s="2">
        <f t="shared" si="153"/>
        <v>6.0551492145077859</v>
      </c>
      <c r="CT21" s="2">
        <f t="shared" si="153"/>
        <v>6.0155185875377253</v>
      </c>
      <c r="CV21" s="2">
        <f>CV13*(1-D207)</f>
        <v>6.9812336098057219</v>
      </c>
      <c r="CW21" s="2">
        <f t="shared" ref="CW21:DZ21" si="154">CW13*(1-E207)</f>
        <v>6.9679476134730214</v>
      </c>
      <c r="CX21" s="2">
        <f t="shared" si="154"/>
        <v>6.9539558090192628</v>
      </c>
      <c r="CY21" s="2">
        <f t="shared" si="154"/>
        <v>6.9390101840066549</v>
      </c>
      <c r="CZ21" s="2">
        <f t="shared" si="154"/>
        <v>6.9226507296461168</v>
      </c>
      <c r="DA21" s="2">
        <f t="shared" si="154"/>
        <v>6.9040273311015783</v>
      </c>
      <c r="DB21" s="2">
        <f t="shared" si="154"/>
        <v>6.8815843564877026</v>
      </c>
      <c r="DC21" s="2">
        <f t="shared" si="154"/>
        <v>6.8525373718740976</v>
      </c>
      <c r="DD21" s="2">
        <f t="shared" si="154"/>
        <v>6.8120429871905701</v>
      </c>
      <c r="DE21" s="2">
        <f t="shared" si="154"/>
        <v>6.7520310379411876</v>
      </c>
      <c r="DF21" s="2">
        <f t="shared" si="154"/>
        <v>6.6598513839802242</v>
      </c>
      <c r="DG21" s="2">
        <f t="shared" si="154"/>
        <v>6.5168673015851404</v>
      </c>
      <c r="DH21" s="2">
        <f t="shared" si="154"/>
        <v>6.2999197106399771</v>
      </c>
      <c r="DI21" s="2">
        <f t="shared" si="154"/>
        <v>5.9844680180807099</v>
      </c>
      <c r="DJ21" s="2">
        <f t="shared" si="154"/>
        <v>5.5529289505982797</v>
      </c>
      <c r="DK21" s="2">
        <f t="shared" si="154"/>
        <v>5.0046753836309605</v>
      </c>
      <c r="DL21" s="2">
        <f t="shared" si="154"/>
        <v>4.362841224576627</v>
      </c>
      <c r="DM21" s="2">
        <f t="shared" si="154"/>
        <v>3.6719061145991487</v>
      </c>
      <c r="DN21" s="2">
        <f t="shared" si="154"/>
        <v>2.9859919137696944</v>
      </c>
      <c r="DO21" s="2">
        <f t="shared" si="154"/>
        <v>2.3530055638585683</v>
      </c>
      <c r="DP21" s="2">
        <f t="shared" si="154"/>
        <v>1.8045621393680167</v>
      </c>
      <c r="DQ21" s="2">
        <f t="shared" si="154"/>
        <v>1.3540833588162007</v>
      </c>
      <c r="DR21" s="2">
        <f t="shared" si="154"/>
        <v>0.99836229906934448</v>
      </c>
      <c r="DS21" s="2">
        <f t="shared" si="154"/>
        <v>0.72619460476363173</v>
      </c>
      <c r="DT21" s="2">
        <f t="shared" si="154"/>
        <v>0.52288438710121699</v>
      </c>
      <c r="DU21" s="2">
        <f t="shared" si="154"/>
        <v>0.37367877573727731</v>
      </c>
      <c r="DV21" s="2">
        <f t="shared" si="154"/>
        <v>0.26559699592894287</v>
      </c>
      <c r="DW21" s="2">
        <f t="shared" si="154"/>
        <v>0.18804507426720207</v>
      </c>
      <c r="DX21" s="2">
        <f t="shared" si="154"/>
        <v>0.13275875733533771</v>
      </c>
      <c r="DY21" s="2">
        <f t="shared" si="154"/>
        <v>9.353415918053587E-2</v>
      </c>
      <c r="DZ21" s="2">
        <f t="shared" si="154"/>
        <v>6.5813888211050151E-2</v>
      </c>
    </row>
    <row r="22" spans="1:165" s="293" customFormat="1" ht="15.75" thickBot="1">
      <c r="A22" s="304" t="s">
        <v>313</v>
      </c>
      <c r="C22" s="294" t="s">
        <v>279</v>
      </c>
      <c r="D22" s="295">
        <f>D13*D207</f>
        <v>3.2177034192970751E-4</v>
      </c>
      <c r="E22" s="295">
        <f t="shared" ref="E22:AG22" si="155">E13*E207</f>
        <v>6.121788369285884E-4</v>
      </c>
      <c r="F22" s="295">
        <f t="shared" si="155"/>
        <v>1.1621341174234594E-3</v>
      </c>
      <c r="G22" s="295">
        <f t="shared" si="155"/>
        <v>2.2006409913043114E-3</v>
      </c>
      <c r="H22" s="295">
        <f t="shared" si="155"/>
        <v>4.1523968539943171E-3</v>
      </c>
      <c r="I22" s="295">
        <f t="shared" si="155"/>
        <v>7.7966893250804546E-3</v>
      </c>
      <c r="J22" s="295">
        <f t="shared" si="155"/>
        <v>1.4478476606117334E-2</v>
      </c>
      <c r="K22" s="295">
        <f t="shared" si="155"/>
        <v>2.6633645514442066E-2</v>
      </c>
      <c r="L22" s="295">
        <f t="shared" si="155"/>
        <v>4.8369175678287385E-2</v>
      </c>
      <c r="M22" s="295">
        <f t="shared" si="155"/>
        <v>8.6346008472649338E-2</v>
      </c>
      <c r="N22" s="295">
        <f t="shared" si="155"/>
        <v>0.15069069656566617</v>
      </c>
      <c r="O22" s="295">
        <f t="shared" si="155"/>
        <v>0.25480051152032879</v>
      </c>
      <c r="P22" s="295">
        <f t="shared" si="155"/>
        <v>0.4160334186202902</v>
      </c>
      <c r="Q22" s="295">
        <f t="shared" si="155"/>
        <v>0.64916832330526952</v>
      </c>
      <c r="R22" s="295">
        <f t="shared" si="155"/>
        <v>0.96306006360924179</v>
      </c>
      <c r="S22" s="295">
        <f t="shared" si="155"/>
        <v>1.3519037981800646</v>
      </c>
      <c r="T22" s="295">
        <f t="shared" si="155"/>
        <v>1.7932878451873839</v>
      </c>
      <c r="U22" s="295">
        <f t="shared" si="155"/>
        <v>2.249013038980431</v>
      </c>
      <c r="V22" s="295">
        <f t="shared" si="155"/>
        <v>2.677920789342199</v>
      </c>
      <c r="W22" s="295">
        <f t="shared" si="155"/>
        <v>3.0462269175640126</v>
      </c>
      <c r="X22" s="295">
        <f t="shared" si="155"/>
        <v>3.3346756427839486</v>
      </c>
      <c r="Y22" s="295">
        <f t="shared" si="155"/>
        <v>3.5202819759626034</v>
      </c>
      <c r="Z22" s="295">
        <f t="shared" si="155"/>
        <v>3.6287747024045109</v>
      </c>
      <c r="AA22" s="295">
        <f t="shared" si="155"/>
        <v>3.6694520795781025</v>
      </c>
      <c r="AB22" s="295">
        <f t="shared" si="155"/>
        <v>3.6582158641743545</v>
      </c>
      <c r="AC22" s="295">
        <f t="shared" si="155"/>
        <v>3.6082771443480182</v>
      </c>
      <c r="AD22" s="295">
        <f t="shared" si="155"/>
        <v>3.5292943659371172</v>
      </c>
      <c r="AE22" s="295">
        <f t="shared" si="155"/>
        <v>3.4318939063743636</v>
      </c>
      <c r="AF22" s="295">
        <f t="shared" si="155"/>
        <v>3.3220628922523199</v>
      </c>
      <c r="AG22" s="295">
        <f t="shared" si="155"/>
        <v>3.2044435997682896</v>
      </c>
      <c r="AH22" s="295">
        <f>AH13*AH207</f>
        <v>3.0837110577680789</v>
      </c>
      <c r="AI22" s="295"/>
      <c r="AJ22" s="295">
        <f t="shared" ref="AJ22:BN22" si="156">AJ13*D207</f>
        <v>3.2177034192970751E-4</v>
      </c>
      <c r="AK22" s="295">
        <f t="shared" si="156"/>
        <v>6.1323059807105262E-4</v>
      </c>
      <c r="AL22" s="295">
        <f t="shared" si="156"/>
        <v>1.1662846163551066E-3</v>
      </c>
      <c r="AM22" s="295">
        <f t="shared" si="156"/>
        <v>2.2126516686747292E-3</v>
      </c>
      <c r="AN22" s="295">
        <f t="shared" si="156"/>
        <v>4.1831861335087147E-3</v>
      </c>
      <c r="AO22" s="295">
        <f t="shared" si="156"/>
        <v>7.870331144005635E-3</v>
      </c>
      <c r="AP22" s="295">
        <f t="shared" si="156"/>
        <v>1.468135272923732E-2</v>
      </c>
      <c r="AQ22" s="295">
        <f t="shared" si="156"/>
        <v>2.7134446044065719E-2</v>
      </c>
      <c r="AR22" s="295">
        <f t="shared" si="156"/>
        <v>4.9521736413612141E-2</v>
      </c>
      <c r="AS22" s="295">
        <f t="shared" si="156"/>
        <v>8.8858323337486209E-2</v>
      </c>
      <c r="AT22" s="295">
        <f t="shared" si="156"/>
        <v>0.15590615840179214</v>
      </c>
      <c r="AU22" s="295">
        <f t="shared" si="156"/>
        <v>0.26548199637138203</v>
      </c>
      <c r="AV22" s="295">
        <f t="shared" si="156"/>
        <v>0.43651220673650126</v>
      </c>
      <c r="AW22" s="295">
        <f t="shared" si="156"/>
        <v>0.68638006953259367</v>
      </c>
      <c r="AX22" s="295">
        <f t="shared" si="156"/>
        <v>1.0263851205524848</v>
      </c>
      <c r="AY22" s="295">
        <f t="shared" si="156"/>
        <v>1.4526347617833153</v>
      </c>
      <c r="AZ22" s="295">
        <f t="shared" si="156"/>
        <v>1.9424042337898622</v>
      </c>
      <c r="BA22" s="295">
        <f t="shared" si="156"/>
        <v>2.4562509424680719</v>
      </c>
      <c r="BB22" s="295">
        <f t="shared" si="156"/>
        <v>2.9498823420309757</v>
      </c>
      <c r="BC22" s="295">
        <f t="shared" si="156"/>
        <v>3.3858164928689338</v>
      </c>
      <c r="BD22" s="295">
        <f t="shared" si="156"/>
        <v>3.7415223803010167</v>
      </c>
      <c r="BE22" s="295">
        <f t="shared" si="156"/>
        <v>3.9895501656972909</v>
      </c>
      <c r="BF22" s="295">
        <f t="shared" si="156"/>
        <v>4.1554831715989975</v>
      </c>
      <c r="BG22" s="295">
        <f t="shared" si="156"/>
        <v>4.2509718251944317</v>
      </c>
      <c r="BH22" s="295">
        <f t="shared" si="156"/>
        <v>4.2906689632492414</v>
      </c>
      <c r="BI22" s="295">
        <f t="shared" si="156"/>
        <v>4.288329858704965</v>
      </c>
      <c r="BJ22" s="295">
        <f t="shared" si="156"/>
        <v>4.2554726630041655</v>
      </c>
      <c r="BK22" s="295">
        <f t="shared" si="156"/>
        <v>4.2021193301078075</v>
      </c>
      <c r="BL22" s="295">
        <f t="shared" si="156"/>
        <v>4.1347679859202291</v>
      </c>
      <c r="BM22" s="295">
        <f t="shared" si="156"/>
        <v>4.0584852370553532</v>
      </c>
      <c r="BN22" s="295">
        <f t="shared" si="156"/>
        <v>3.9782756402131221</v>
      </c>
      <c r="BP22" s="293">
        <v>0</v>
      </c>
      <c r="BQ22" s="293">
        <v>0</v>
      </c>
      <c r="BR22" s="293">
        <v>0</v>
      </c>
      <c r="BS22" s="293">
        <v>0</v>
      </c>
      <c r="BT22" s="293">
        <v>0</v>
      </c>
      <c r="BU22" s="293">
        <v>0</v>
      </c>
      <c r="BV22" s="293">
        <v>0</v>
      </c>
      <c r="BW22" s="293">
        <v>0</v>
      </c>
      <c r="BX22" s="293">
        <v>0</v>
      </c>
      <c r="BY22" s="293">
        <v>0</v>
      </c>
      <c r="BZ22" s="293">
        <v>0</v>
      </c>
      <c r="CA22" s="293">
        <v>0</v>
      </c>
      <c r="CB22" s="293">
        <v>0</v>
      </c>
      <c r="CC22" s="293">
        <v>0</v>
      </c>
      <c r="CD22" s="293">
        <v>0</v>
      </c>
      <c r="CE22" s="293">
        <v>0</v>
      </c>
      <c r="CF22" s="293">
        <v>0</v>
      </c>
      <c r="CG22" s="293">
        <v>0</v>
      </c>
      <c r="CH22" s="293">
        <v>0</v>
      </c>
      <c r="CI22" s="293">
        <v>0</v>
      </c>
      <c r="CJ22" s="293">
        <v>0</v>
      </c>
      <c r="CK22" s="293">
        <v>0</v>
      </c>
      <c r="CL22" s="293">
        <v>0</v>
      </c>
      <c r="CM22" s="293">
        <v>0</v>
      </c>
      <c r="CN22" s="293">
        <v>0</v>
      </c>
      <c r="CO22" s="293">
        <v>0</v>
      </c>
      <c r="CP22" s="293">
        <v>0</v>
      </c>
      <c r="CQ22" s="293">
        <v>0</v>
      </c>
      <c r="CR22" s="293">
        <v>0</v>
      </c>
      <c r="CS22" s="293">
        <v>0</v>
      </c>
      <c r="CT22" s="293">
        <v>0</v>
      </c>
      <c r="CV22" s="295">
        <f>CV13*D207</f>
        <v>3.2177034192970751E-4</v>
      </c>
      <c r="CW22" s="295">
        <f t="shared" ref="CW22:DZ22" si="157">CW13*E207</f>
        <v>6.2192806941392133E-4</v>
      </c>
      <c r="CX22" s="295">
        <f t="shared" si="157"/>
        <v>1.1999335133602771E-3</v>
      </c>
      <c r="CY22" s="295">
        <f t="shared" si="157"/>
        <v>2.3093522788821736E-3</v>
      </c>
      <c r="CZ22" s="295">
        <f t="shared" si="157"/>
        <v>4.4290552322110415E-3</v>
      </c>
      <c r="DA22" s="295">
        <f t="shared" si="157"/>
        <v>8.4533097452436871E-3</v>
      </c>
      <c r="DB22" s="295">
        <f t="shared" si="157"/>
        <v>1.602592068841097E-2</v>
      </c>
      <c r="DC22" s="295">
        <f t="shared" si="157"/>
        <v>3.0102105890021498E-2</v>
      </c>
      <c r="DD22" s="295">
        <f t="shared" si="157"/>
        <v>5.583182805019668E-2</v>
      </c>
      <c r="DE22" s="295">
        <f t="shared" si="157"/>
        <v>0.10180680507487298</v>
      </c>
      <c r="DF22" s="295">
        <f t="shared" si="157"/>
        <v>0.18151100484160132</v>
      </c>
      <c r="DG22" s="295">
        <f t="shared" si="157"/>
        <v>0.31433618437561456</v>
      </c>
      <c r="DH22" s="295">
        <f t="shared" si="157"/>
        <v>0.52490132159170011</v>
      </c>
      <c r="DI22" s="295">
        <f t="shared" si="157"/>
        <v>0.83886506046930054</v>
      </c>
      <c r="DJ22" s="295">
        <f t="shared" si="157"/>
        <v>1.2744500567826393</v>
      </c>
      <c r="DK22" s="295">
        <f t="shared" si="157"/>
        <v>1.8317839129448799</v>
      </c>
      <c r="DL22" s="295">
        <f t="shared" si="157"/>
        <v>2.4859156493774495</v>
      </c>
      <c r="DM22" s="295">
        <f t="shared" si="157"/>
        <v>3.1894686276830395</v>
      </c>
      <c r="DN22" s="295">
        <f t="shared" si="157"/>
        <v>3.8856650588586743</v>
      </c>
      <c r="DO22" s="295">
        <f t="shared" si="157"/>
        <v>4.5239164681793014</v>
      </c>
      <c r="DP22" s="295">
        <f t="shared" si="157"/>
        <v>5.0711832325777397</v>
      </c>
      <c r="DQ22" s="295">
        <f t="shared" si="157"/>
        <v>5.5170128671815739</v>
      </c>
      <c r="DR22" s="295">
        <f t="shared" si="157"/>
        <v>5.8621417401031257</v>
      </c>
      <c r="DS22" s="295">
        <f t="shared" si="157"/>
        <v>6.1181830376786213</v>
      </c>
      <c r="DT22" s="295">
        <f t="shared" si="157"/>
        <v>6.3008090192006216</v>
      </c>
      <c r="DU22" s="295">
        <f t="shared" si="157"/>
        <v>6.4256862640176484</v>
      </c>
      <c r="DV22" s="295">
        <f t="shared" si="157"/>
        <v>6.5067969007572719</v>
      </c>
      <c r="DW22" s="295">
        <f t="shared" si="157"/>
        <v>6.5558023907944234</v>
      </c>
      <c r="DX22" s="295">
        <f t="shared" si="157"/>
        <v>6.580970008207303</v>
      </c>
      <c r="DY22" s="295">
        <f t="shared" si="157"/>
        <v>6.5888116772318748</v>
      </c>
      <c r="DZ22" s="295">
        <f t="shared" si="157"/>
        <v>6.5854556624171012</v>
      </c>
      <c r="EK22" s="296"/>
      <c r="EL22" s="296"/>
      <c r="EM22" s="296"/>
      <c r="EN22" s="296"/>
      <c r="EO22" s="296"/>
      <c r="EP22" s="296"/>
      <c r="EQ22" s="296"/>
      <c r="ER22" s="296"/>
      <c r="ES22" s="296"/>
      <c r="ET22" s="296"/>
      <c r="EU22" s="296"/>
      <c r="EV22" s="296"/>
      <c r="EW22" s="296"/>
      <c r="EX22" s="296"/>
      <c r="EY22" s="296"/>
      <c r="EZ22" s="296"/>
      <c r="FA22" s="296"/>
      <c r="FB22" s="296"/>
      <c r="FC22" s="296"/>
      <c r="FD22" s="296"/>
      <c r="FE22" s="296"/>
      <c r="FF22" s="296"/>
      <c r="FG22" s="296"/>
      <c r="FH22" s="296"/>
      <c r="FI22" s="296"/>
    </row>
    <row r="23" spans="1:165">
      <c r="A23" s="305"/>
      <c r="C23" s="5"/>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row>
    <row r="24" spans="1:165" s="15" customFormat="1" ht="15.75" thickBot="1">
      <c r="A24" s="306" t="s">
        <v>228</v>
      </c>
      <c r="C24" s="16"/>
      <c r="D24" s="307"/>
      <c r="E24" s="307"/>
      <c r="F24" s="307"/>
      <c r="G24" s="307"/>
      <c r="H24" s="307"/>
      <c r="I24" s="307"/>
      <c r="J24" s="307"/>
      <c r="K24" s="307"/>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c r="AQ24" s="307"/>
      <c r="AR24" s="307"/>
      <c r="AS24" s="307"/>
      <c r="AT24" s="307"/>
      <c r="AU24" s="307"/>
      <c r="AV24" s="307"/>
      <c r="AW24" s="307"/>
      <c r="AX24" s="307"/>
      <c r="AY24" s="307"/>
      <c r="AZ24" s="307"/>
      <c r="BA24" s="307"/>
      <c r="BB24" s="307"/>
      <c r="BC24" s="307"/>
      <c r="BD24" s="307"/>
      <c r="BE24" s="307"/>
      <c r="BF24" s="307"/>
      <c r="BG24" s="307"/>
      <c r="BH24" s="307"/>
      <c r="BI24" s="307"/>
      <c r="BJ24" s="307"/>
      <c r="BK24" s="307"/>
      <c r="BL24" s="307"/>
      <c r="BM24" s="307"/>
      <c r="BN24" s="307"/>
      <c r="BP24" s="307"/>
      <c r="BQ24" s="307"/>
      <c r="BR24" s="307"/>
      <c r="BS24" s="307"/>
      <c r="BT24" s="307"/>
      <c r="BU24" s="307"/>
      <c r="BV24" s="307"/>
      <c r="BW24" s="307"/>
      <c r="BX24" s="307"/>
      <c r="BY24" s="307"/>
      <c r="BZ24" s="307"/>
      <c r="CA24" s="307"/>
      <c r="CB24" s="307"/>
      <c r="CC24" s="307"/>
      <c r="CD24" s="307"/>
      <c r="CE24" s="307"/>
      <c r="CF24" s="307"/>
      <c r="CG24" s="307"/>
      <c r="CH24" s="307"/>
      <c r="CI24" s="307"/>
      <c r="CJ24" s="307"/>
      <c r="CK24" s="307"/>
      <c r="CL24" s="307"/>
      <c r="CM24" s="307"/>
      <c r="CN24" s="307"/>
      <c r="CO24" s="307"/>
      <c r="CP24" s="307"/>
      <c r="CQ24" s="307"/>
      <c r="CR24" s="307"/>
      <c r="CS24" s="307"/>
      <c r="CT24" s="307"/>
      <c r="CV24" s="307"/>
      <c r="CW24" s="307"/>
      <c r="CX24" s="307"/>
      <c r="CY24" s="307"/>
      <c r="CZ24" s="307"/>
      <c r="DA24" s="307"/>
      <c r="DB24" s="307"/>
      <c r="DC24" s="307"/>
      <c r="DD24" s="307"/>
      <c r="DE24" s="307"/>
      <c r="DF24" s="307"/>
      <c r="DG24" s="307"/>
      <c r="DH24" s="307"/>
      <c r="DI24" s="307"/>
      <c r="DJ24" s="307"/>
      <c r="DK24" s="307"/>
      <c r="DL24" s="307"/>
      <c r="DM24" s="307"/>
      <c r="DN24" s="307"/>
      <c r="DO24" s="307"/>
      <c r="DP24" s="307"/>
      <c r="DQ24" s="307"/>
      <c r="DR24" s="307"/>
      <c r="DS24" s="307"/>
      <c r="DT24" s="307"/>
      <c r="DU24" s="307"/>
      <c r="DV24" s="307"/>
      <c r="DW24" s="307"/>
      <c r="DX24" s="307"/>
      <c r="DY24" s="307"/>
      <c r="DZ24" s="307"/>
      <c r="EK24" s="308"/>
      <c r="EL24" s="308"/>
      <c r="EM24" s="308"/>
      <c r="EN24" s="308"/>
      <c r="EO24" s="308"/>
      <c r="EP24" s="308"/>
      <c r="EQ24" s="308"/>
      <c r="ER24" s="308"/>
      <c r="ES24" s="308"/>
      <c r="ET24" s="308"/>
      <c r="EU24" s="308"/>
      <c r="EV24" s="308"/>
      <c r="EW24" s="308"/>
      <c r="EX24" s="308"/>
      <c r="EY24" s="308"/>
      <c r="EZ24" s="308"/>
      <c r="FA24" s="308"/>
      <c r="FB24" s="308"/>
      <c r="FC24" s="308"/>
      <c r="FD24" s="308"/>
      <c r="FE24" s="308"/>
      <c r="FF24" s="308"/>
      <c r="FG24" s="308"/>
      <c r="FH24" s="308"/>
      <c r="FI24" s="308"/>
    </row>
    <row r="25" spans="1:165" s="310" customFormat="1" ht="15.75" thickBot="1">
      <c r="A25" s="309" t="s">
        <v>314</v>
      </c>
      <c r="C25" s="311"/>
      <c r="D25" s="312">
        <v>2020</v>
      </c>
      <c r="E25" s="312">
        <v>2021</v>
      </c>
      <c r="F25" s="312">
        <v>2022</v>
      </c>
      <c r="G25" s="312">
        <v>2023</v>
      </c>
      <c r="H25" s="312">
        <v>2024</v>
      </c>
      <c r="I25" s="312">
        <v>2025</v>
      </c>
      <c r="J25" s="312">
        <v>2026</v>
      </c>
      <c r="K25" s="312">
        <v>2027</v>
      </c>
      <c r="L25" s="312">
        <v>2028</v>
      </c>
      <c r="M25" s="312">
        <v>2029</v>
      </c>
      <c r="N25" s="312">
        <v>2030</v>
      </c>
      <c r="O25" s="312">
        <v>2031</v>
      </c>
      <c r="P25" s="312">
        <v>2032</v>
      </c>
      <c r="Q25" s="312">
        <v>2033</v>
      </c>
      <c r="R25" s="312">
        <v>2034</v>
      </c>
      <c r="S25" s="312">
        <v>2035</v>
      </c>
      <c r="T25" s="312">
        <v>2036</v>
      </c>
      <c r="U25" s="312">
        <v>2037</v>
      </c>
      <c r="V25" s="312">
        <v>2038</v>
      </c>
      <c r="W25" s="312">
        <v>2039</v>
      </c>
      <c r="X25" s="312">
        <v>2040</v>
      </c>
      <c r="Y25" s="312">
        <v>2041</v>
      </c>
      <c r="Z25" s="312">
        <v>2042</v>
      </c>
      <c r="AA25" s="312">
        <v>2043</v>
      </c>
      <c r="AB25" s="312">
        <v>2044</v>
      </c>
      <c r="AC25" s="312">
        <v>2045</v>
      </c>
      <c r="AD25" s="312">
        <v>2046</v>
      </c>
      <c r="AE25" s="312">
        <v>2047</v>
      </c>
      <c r="AF25" s="312">
        <v>2048</v>
      </c>
      <c r="AG25" s="312">
        <v>2049</v>
      </c>
      <c r="AH25" s="312">
        <v>2050</v>
      </c>
      <c r="AI25" s="313"/>
      <c r="AJ25" s="312">
        <v>2020</v>
      </c>
      <c r="AK25" s="312">
        <v>2021</v>
      </c>
      <c r="AL25" s="312">
        <v>2022</v>
      </c>
      <c r="AM25" s="312">
        <v>2023</v>
      </c>
      <c r="AN25" s="312">
        <v>2024</v>
      </c>
      <c r="AO25" s="312">
        <v>2025</v>
      </c>
      <c r="AP25" s="312">
        <v>2026</v>
      </c>
      <c r="AQ25" s="312">
        <v>2027</v>
      </c>
      <c r="AR25" s="312">
        <v>2028</v>
      </c>
      <c r="AS25" s="312">
        <v>2029</v>
      </c>
      <c r="AT25" s="312">
        <v>2030</v>
      </c>
      <c r="AU25" s="312">
        <v>2031</v>
      </c>
      <c r="AV25" s="312">
        <v>2032</v>
      </c>
      <c r="AW25" s="312">
        <v>2033</v>
      </c>
      <c r="AX25" s="312">
        <v>2034</v>
      </c>
      <c r="AY25" s="312">
        <v>2035</v>
      </c>
      <c r="AZ25" s="312">
        <v>2036</v>
      </c>
      <c r="BA25" s="312">
        <v>2037</v>
      </c>
      <c r="BB25" s="312">
        <v>2038</v>
      </c>
      <c r="BC25" s="312">
        <v>2039</v>
      </c>
      <c r="BD25" s="312">
        <v>2040</v>
      </c>
      <c r="BE25" s="312">
        <v>2041</v>
      </c>
      <c r="BF25" s="312">
        <v>2042</v>
      </c>
      <c r="BG25" s="312">
        <v>2043</v>
      </c>
      <c r="BH25" s="312">
        <v>2044</v>
      </c>
      <c r="BI25" s="312">
        <v>2045</v>
      </c>
      <c r="BJ25" s="312">
        <v>2046</v>
      </c>
      <c r="BK25" s="312">
        <v>2047</v>
      </c>
      <c r="BL25" s="312">
        <v>2048</v>
      </c>
      <c r="BM25" s="312">
        <v>2049</v>
      </c>
      <c r="BN25" s="312">
        <v>2050</v>
      </c>
      <c r="BP25" s="312">
        <v>2020</v>
      </c>
      <c r="BQ25" s="312">
        <v>2021</v>
      </c>
      <c r="BR25" s="312">
        <v>2022</v>
      </c>
      <c r="BS25" s="312">
        <v>2023</v>
      </c>
      <c r="BT25" s="312">
        <v>2024</v>
      </c>
      <c r="BU25" s="312">
        <v>2025</v>
      </c>
      <c r="BV25" s="312">
        <v>2026</v>
      </c>
      <c r="BW25" s="312">
        <v>2027</v>
      </c>
      <c r="BX25" s="312">
        <v>2028</v>
      </c>
      <c r="BY25" s="312">
        <v>2029</v>
      </c>
      <c r="BZ25" s="312">
        <v>2030</v>
      </c>
      <c r="CA25" s="312">
        <v>2031</v>
      </c>
      <c r="CB25" s="312">
        <v>2032</v>
      </c>
      <c r="CC25" s="312">
        <v>2033</v>
      </c>
      <c r="CD25" s="312">
        <v>2034</v>
      </c>
      <c r="CE25" s="312">
        <v>2035</v>
      </c>
      <c r="CF25" s="312">
        <v>2036</v>
      </c>
      <c r="CG25" s="312">
        <v>2037</v>
      </c>
      <c r="CH25" s="312">
        <v>2038</v>
      </c>
      <c r="CI25" s="312">
        <v>2039</v>
      </c>
      <c r="CJ25" s="312">
        <v>2040</v>
      </c>
      <c r="CK25" s="312">
        <v>2041</v>
      </c>
      <c r="CL25" s="312">
        <v>2042</v>
      </c>
      <c r="CM25" s="312">
        <v>2043</v>
      </c>
      <c r="CN25" s="312">
        <v>2044</v>
      </c>
      <c r="CO25" s="312">
        <v>2045</v>
      </c>
      <c r="CP25" s="312">
        <v>2046</v>
      </c>
      <c r="CQ25" s="312">
        <v>2047</v>
      </c>
      <c r="CR25" s="312">
        <v>2048</v>
      </c>
      <c r="CS25" s="312">
        <v>2049</v>
      </c>
      <c r="CT25" s="312">
        <v>2050</v>
      </c>
      <c r="CV25" s="312">
        <v>2020</v>
      </c>
      <c r="CW25" s="312">
        <v>2021</v>
      </c>
      <c r="CX25" s="312">
        <v>2022</v>
      </c>
      <c r="CY25" s="312">
        <v>2023</v>
      </c>
      <c r="CZ25" s="312">
        <v>2024</v>
      </c>
      <c r="DA25" s="312">
        <v>2025</v>
      </c>
      <c r="DB25" s="312">
        <v>2026</v>
      </c>
      <c r="DC25" s="312">
        <v>2027</v>
      </c>
      <c r="DD25" s="312">
        <v>2028</v>
      </c>
      <c r="DE25" s="312">
        <v>2029</v>
      </c>
      <c r="DF25" s="312">
        <v>2030</v>
      </c>
      <c r="DG25" s="312">
        <v>2031</v>
      </c>
      <c r="DH25" s="312">
        <v>2032</v>
      </c>
      <c r="DI25" s="312">
        <v>2033</v>
      </c>
      <c r="DJ25" s="312">
        <v>2034</v>
      </c>
      <c r="DK25" s="312">
        <v>2035</v>
      </c>
      <c r="DL25" s="312">
        <v>2036</v>
      </c>
      <c r="DM25" s="312">
        <v>2037</v>
      </c>
      <c r="DN25" s="312">
        <v>2038</v>
      </c>
      <c r="DO25" s="312">
        <v>2039</v>
      </c>
      <c r="DP25" s="312">
        <v>2040</v>
      </c>
      <c r="DQ25" s="312">
        <v>2041</v>
      </c>
      <c r="DR25" s="312">
        <v>2042</v>
      </c>
      <c r="DS25" s="312">
        <v>2043</v>
      </c>
      <c r="DT25" s="312">
        <v>2044</v>
      </c>
      <c r="DU25" s="312">
        <v>2045</v>
      </c>
      <c r="DV25" s="312">
        <v>2046</v>
      </c>
      <c r="DW25" s="312">
        <v>2047</v>
      </c>
      <c r="DX25" s="312">
        <v>2048</v>
      </c>
      <c r="DY25" s="312">
        <v>2049</v>
      </c>
      <c r="DZ25" s="312">
        <v>2050</v>
      </c>
      <c r="EK25" s="314"/>
      <c r="EL25" s="314"/>
      <c r="EM25" s="314"/>
      <c r="EN25" s="314"/>
      <c r="EO25" s="314"/>
      <c r="EP25" s="314"/>
      <c r="EQ25" s="314"/>
      <c r="ER25" s="314"/>
      <c r="ES25" s="314"/>
      <c r="ET25" s="314"/>
      <c r="EU25" s="314"/>
      <c r="EV25" s="314"/>
      <c r="EW25" s="314"/>
      <c r="EX25" s="314"/>
      <c r="EY25" s="314"/>
      <c r="EZ25" s="314"/>
      <c r="FA25" s="314"/>
      <c r="FB25" s="314"/>
      <c r="FC25" s="314"/>
      <c r="FD25" s="314"/>
      <c r="FE25" s="314"/>
      <c r="FF25" s="314"/>
      <c r="FG25" s="314"/>
      <c r="FH25" s="314"/>
      <c r="FI25" s="314"/>
    </row>
    <row r="26" spans="1:165">
      <c r="A26" s="303" t="s">
        <v>43</v>
      </c>
      <c r="C26" s="5" t="s">
        <v>315</v>
      </c>
      <c r="D26" s="117">
        <f>$B$188</f>
        <v>0.48</v>
      </c>
      <c r="E26" s="117">
        <f>D26-($D26-$AH26)/30</f>
        <v>0.46399999999999997</v>
      </c>
      <c r="F26" s="117">
        <f t="shared" ref="F26:AG26" si="158">E26-($D26-$AH26)/30</f>
        <v>0.44799999999999995</v>
      </c>
      <c r="G26" s="117">
        <f t="shared" si="158"/>
        <v>0.43199999999999994</v>
      </c>
      <c r="H26" s="117">
        <f t="shared" si="158"/>
        <v>0.41599999999999993</v>
      </c>
      <c r="I26" s="117">
        <f t="shared" si="158"/>
        <v>0.39999999999999991</v>
      </c>
      <c r="J26" s="117">
        <f t="shared" si="158"/>
        <v>0.3839999999999999</v>
      </c>
      <c r="K26" s="117">
        <f t="shared" si="158"/>
        <v>0.36799999999999988</v>
      </c>
      <c r="L26" s="117">
        <f t="shared" si="158"/>
        <v>0.35199999999999987</v>
      </c>
      <c r="M26" s="117">
        <f t="shared" si="158"/>
        <v>0.33599999999999985</v>
      </c>
      <c r="N26" s="117">
        <f t="shared" si="158"/>
        <v>0.31999999999999984</v>
      </c>
      <c r="O26" s="117">
        <f t="shared" si="158"/>
        <v>0.30399999999999983</v>
      </c>
      <c r="P26" s="117">
        <f t="shared" si="158"/>
        <v>0.28799999999999981</v>
      </c>
      <c r="Q26" s="117">
        <f t="shared" si="158"/>
        <v>0.2719999999999998</v>
      </c>
      <c r="R26" s="117">
        <f t="shared" si="158"/>
        <v>0.25599999999999978</v>
      </c>
      <c r="S26" s="117">
        <f t="shared" si="158"/>
        <v>0.23999999999999977</v>
      </c>
      <c r="T26" s="117">
        <f t="shared" si="158"/>
        <v>0.22399999999999975</v>
      </c>
      <c r="U26" s="117">
        <f t="shared" si="158"/>
        <v>0.20799999999999974</v>
      </c>
      <c r="V26" s="117">
        <f t="shared" si="158"/>
        <v>0.19199999999999973</v>
      </c>
      <c r="W26" s="117">
        <f t="shared" si="158"/>
        <v>0.17599999999999971</v>
      </c>
      <c r="X26" s="117">
        <f t="shared" si="158"/>
        <v>0.1599999999999997</v>
      </c>
      <c r="Y26" s="117">
        <f t="shared" si="158"/>
        <v>0.14399999999999968</v>
      </c>
      <c r="Z26" s="117">
        <f t="shared" si="158"/>
        <v>0.12799999999999967</v>
      </c>
      <c r="AA26" s="117">
        <f t="shared" si="158"/>
        <v>0.11199999999999967</v>
      </c>
      <c r="AB26" s="117">
        <f t="shared" si="158"/>
        <v>9.5999999999999669E-2</v>
      </c>
      <c r="AC26" s="117">
        <f t="shared" si="158"/>
        <v>7.9999999999999669E-2</v>
      </c>
      <c r="AD26" s="117">
        <f t="shared" si="158"/>
        <v>6.3999999999999668E-2</v>
      </c>
      <c r="AE26" s="117">
        <f t="shared" si="158"/>
        <v>4.7999999999999668E-2</v>
      </c>
      <c r="AF26" s="117">
        <f t="shared" si="158"/>
        <v>3.1999999999999668E-2</v>
      </c>
      <c r="AG26" s="117">
        <f t="shared" si="158"/>
        <v>1.5999999999999667E-2</v>
      </c>
      <c r="AH26" s="117">
        <f>$C$188</f>
        <v>0</v>
      </c>
      <c r="AI26" s="2"/>
      <c r="AJ26" s="117">
        <f>D26</f>
        <v>0.48</v>
      </c>
      <c r="AK26" s="117">
        <f t="shared" ref="AK26:BN34" si="159">E26</f>
        <v>0.46399999999999997</v>
      </c>
      <c r="AL26" s="117">
        <f t="shared" si="159"/>
        <v>0.44799999999999995</v>
      </c>
      <c r="AM26" s="117">
        <f t="shared" si="159"/>
        <v>0.43199999999999994</v>
      </c>
      <c r="AN26" s="117">
        <f t="shared" si="159"/>
        <v>0.41599999999999993</v>
      </c>
      <c r="AO26" s="117">
        <f t="shared" si="159"/>
        <v>0.39999999999999991</v>
      </c>
      <c r="AP26" s="117">
        <f t="shared" si="159"/>
        <v>0.3839999999999999</v>
      </c>
      <c r="AQ26" s="117">
        <f t="shared" si="159"/>
        <v>0.36799999999999988</v>
      </c>
      <c r="AR26" s="117">
        <f t="shared" si="159"/>
        <v>0.35199999999999987</v>
      </c>
      <c r="AS26" s="117">
        <f t="shared" si="159"/>
        <v>0.33599999999999985</v>
      </c>
      <c r="AT26" s="117">
        <f t="shared" si="159"/>
        <v>0.31999999999999984</v>
      </c>
      <c r="AU26" s="117">
        <f t="shared" si="159"/>
        <v>0.30399999999999983</v>
      </c>
      <c r="AV26" s="117">
        <f t="shared" si="159"/>
        <v>0.28799999999999981</v>
      </c>
      <c r="AW26" s="117">
        <f t="shared" si="159"/>
        <v>0.2719999999999998</v>
      </c>
      <c r="AX26" s="117">
        <f t="shared" si="159"/>
        <v>0.25599999999999978</v>
      </c>
      <c r="AY26" s="117">
        <f t="shared" si="159"/>
        <v>0.23999999999999977</v>
      </c>
      <c r="AZ26" s="117">
        <f t="shared" si="159"/>
        <v>0.22399999999999975</v>
      </c>
      <c r="BA26" s="117">
        <f t="shared" si="159"/>
        <v>0.20799999999999974</v>
      </c>
      <c r="BB26" s="117">
        <f t="shared" si="159"/>
        <v>0.19199999999999973</v>
      </c>
      <c r="BC26" s="117">
        <f t="shared" si="159"/>
        <v>0.17599999999999971</v>
      </c>
      <c r="BD26" s="117">
        <f t="shared" si="159"/>
        <v>0.1599999999999997</v>
      </c>
      <c r="BE26" s="117">
        <f t="shared" si="159"/>
        <v>0.14399999999999968</v>
      </c>
      <c r="BF26" s="117">
        <f t="shared" si="159"/>
        <v>0.12799999999999967</v>
      </c>
      <c r="BG26" s="117">
        <f t="shared" si="159"/>
        <v>0.11199999999999967</v>
      </c>
      <c r="BH26" s="117">
        <f t="shared" si="159"/>
        <v>9.5999999999999669E-2</v>
      </c>
      <c r="BI26" s="117">
        <f t="shared" si="159"/>
        <v>7.9999999999999669E-2</v>
      </c>
      <c r="BJ26" s="117">
        <f t="shared" si="159"/>
        <v>6.3999999999999668E-2</v>
      </c>
      <c r="BK26" s="117">
        <f t="shared" si="159"/>
        <v>4.7999999999999668E-2</v>
      </c>
      <c r="BL26" s="117">
        <f t="shared" si="159"/>
        <v>3.1999999999999668E-2</v>
      </c>
      <c r="BM26" s="117">
        <f t="shared" si="159"/>
        <v>1.5999999999999667E-2</v>
      </c>
      <c r="BN26" s="117">
        <f t="shared" si="159"/>
        <v>0</v>
      </c>
      <c r="BP26" s="117">
        <f>D26</f>
        <v>0.48</v>
      </c>
      <c r="BQ26" s="117">
        <f>BP26-($BP26-$CT26)/30</f>
        <v>0.48</v>
      </c>
      <c r="BR26" s="117">
        <f t="shared" ref="BR26:CS26" si="160">BQ26-($BP26-$CT26)/30</f>
        <v>0.48</v>
      </c>
      <c r="BS26" s="117">
        <f t="shared" si="160"/>
        <v>0.48</v>
      </c>
      <c r="BT26" s="117">
        <f t="shared" si="160"/>
        <v>0.48</v>
      </c>
      <c r="BU26" s="117">
        <f t="shared" si="160"/>
        <v>0.48</v>
      </c>
      <c r="BV26" s="117">
        <f t="shared" si="160"/>
        <v>0.48</v>
      </c>
      <c r="BW26" s="117">
        <f t="shared" si="160"/>
        <v>0.48</v>
      </c>
      <c r="BX26" s="117">
        <f t="shared" si="160"/>
        <v>0.48</v>
      </c>
      <c r="BY26" s="117">
        <f t="shared" si="160"/>
        <v>0.48</v>
      </c>
      <c r="BZ26" s="117">
        <f t="shared" si="160"/>
        <v>0.48</v>
      </c>
      <c r="CA26" s="117">
        <f t="shared" si="160"/>
        <v>0.48</v>
      </c>
      <c r="CB26" s="117">
        <f t="shared" si="160"/>
        <v>0.48</v>
      </c>
      <c r="CC26" s="117">
        <f t="shared" si="160"/>
        <v>0.48</v>
      </c>
      <c r="CD26" s="117">
        <f t="shared" si="160"/>
        <v>0.48</v>
      </c>
      <c r="CE26" s="117">
        <f t="shared" si="160"/>
        <v>0.48</v>
      </c>
      <c r="CF26" s="117">
        <f t="shared" si="160"/>
        <v>0.48</v>
      </c>
      <c r="CG26" s="117">
        <f t="shared" si="160"/>
        <v>0.48</v>
      </c>
      <c r="CH26" s="117">
        <f t="shared" si="160"/>
        <v>0.48</v>
      </c>
      <c r="CI26" s="117">
        <f t="shared" si="160"/>
        <v>0.48</v>
      </c>
      <c r="CJ26" s="117">
        <f t="shared" si="160"/>
        <v>0.48</v>
      </c>
      <c r="CK26" s="117">
        <f t="shared" si="160"/>
        <v>0.48</v>
      </c>
      <c r="CL26" s="117">
        <f t="shared" si="160"/>
        <v>0.48</v>
      </c>
      <c r="CM26" s="117">
        <f t="shared" si="160"/>
        <v>0.48</v>
      </c>
      <c r="CN26" s="117">
        <f t="shared" si="160"/>
        <v>0.48</v>
      </c>
      <c r="CO26" s="117">
        <f t="shared" si="160"/>
        <v>0.48</v>
      </c>
      <c r="CP26" s="117">
        <f t="shared" si="160"/>
        <v>0.48</v>
      </c>
      <c r="CQ26" s="117">
        <f t="shared" si="160"/>
        <v>0.48</v>
      </c>
      <c r="CR26" s="117">
        <f t="shared" si="160"/>
        <v>0.48</v>
      </c>
      <c r="CS26" s="117">
        <f t="shared" si="160"/>
        <v>0.48</v>
      </c>
      <c r="CT26" s="117">
        <f>BP26</f>
        <v>0.48</v>
      </c>
      <c r="CV26" s="117">
        <f>AJ26</f>
        <v>0.48</v>
      </c>
      <c r="CW26" s="117">
        <f t="shared" ref="CW26:DL30" si="161">AK26</f>
        <v>0.46399999999999997</v>
      </c>
      <c r="CX26" s="117">
        <f t="shared" si="161"/>
        <v>0.44799999999999995</v>
      </c>
      <c r="CY26" s="117">
        <f t="shared" si="161"/>
        <v>0.43199999999999994</v>
      </c>
      <c r="CZ26" s="117">
        <f t="shared" si="161"/>
        <v>0.41599999999999993</v>
      </c>
      <c r="DA26" s="117">
        <f t="shared" si="161"/>
        <v>0.39999999999999991</v>
      </c>
      <c r="DB26" s="117">
        <f t="shared" si="161"/>
        <v>0.3839999999999999</v>
      </c>
      <c r="DC26" s="117">
        <f t="shared" si="161"/>
        <v>0.36799999999999988</v>
      </c>
      <c r="DD26" s="117">
        <f t="shared" si="161"/>
        <v>0.35199999999999987</v>
      </c>
      <c r="DE26" s="117">
        <f t="shared" si="161"/>
        <v>0.33599999999999985</v>
      </c>
      <c r="DF26" s="117">
        <f t="shared" si="161"/>
        <v>0.31999999999999984</v>
      </c>
      <c r="DG26" s="117">
        <f t="shared" si="161"/>
        <v>0.30399999999999983</v>
      </c>
      <c r="DH26" s="117">
        <f t="shared" si="161"/>
        <v>0.28799999999999981</v>
      </c>
      <c r="DI26" s="117">
        <f t="shared" si="161"/>
        <v>0.2719999999999998</v>
      </c>
      <c r="DJ26" s="117">
        <f t="shared" si="161"/>
        <v>0.25599999999999978</v>
      </c>
      <c r="DK26" s="117">
        <f t="shared" si="161"/>
        <v>0.23999999999999977</v>
      </c>
      <c r="DL26" s="117">
        <f t="shared" si="161"/>
        <v>0.22399999999999975</v>
      </c>
      <c r="DM26" s="117">
        <f t="shared" ref="DM26:DZ30" si="162">BA26</f>
        <v>0.20799999999999974</v>
      </c>
      <c r="DN26" s="117">
        <f t="shared" si="162"/>
        <v>0.19199999999999973</v>
      </c>
      <c r="DO26" s="117">
        <f t="shared" si="162"/>
        <v>0.17599999999999971</v>
      </c>
      <c r="DP26" s="117">
        <f t="shared" si="162"/>
        <v>0.1599999999999997</v>
      </c>
      <c r="DQ26" s="117">
        <f t="shared" si="162"/>
        <v>0.14399999999999968</v>
      </c>
      <c r="DR26" s="117">
        <f t="shared" si="162"/>
        <v>0.12799999999999967</v>
      </c>
      <c r="DS26" s="117">
        <f t="shared" si="162"/>
        <v>0.11199999999999967</v>
      </c>
      <c r="DT26" s="117">
        <f t="shared" si="162"/>
        <v>9.5999999999999669E-2</v>
      </c>
      <c r="DU26" s="117">
        <f t="shared" si="162"/>
        <v>7.9999999999999669E-2</v>
      </c>
      <c r="DV26" s="117">
        <f t="shared" si="162"/>
        <v>6.3999999999999668E-2</v>
      </c>
      <c r="DW26" s="117">
        <f t="shared" si="162"/>
        <v>4.7999999999999668E-2</v>
      </c>
      <c r="DX26" s="117">
        <f t="shared" si="162"/>
        <v>3.1999999999999668E-2</v>
      </c>
      <c r="DY26" s="117">
        <f t="shared" si="162"/>
        <v>1.5999999999999667E-2</v>
      </c>
      <c r="DZ26" s="117">
        <f t="shared" si="162"/>
        <v>0</v>
      </c>
    </row>
    <row r="27" spans="1:165">
      <c r="A27" s="303" t="s">
        <v>212</v>
      </c>
      <c r="C27" s="5" t="s">
        <v>315</v>
      </c>
      <c r="D27" s="117">
        <f>$B$189</f>
        <v>3</v>
      </c>
      <c r="E27" s="117">
        <f t="shared" ref="E27:AG34" si="163">D27-($D27-$AH27)/30</f>
        <v>2.9</v>
      </c>
      <c r="F27" s="117">
        <f t="shared" si="163"/>
        <v>2.8</v>
      </c>
      <c r="G27" s="117">
        <f t="shared" si="163"/>
        <v>2.6999999999999997</v>
      </c>
      <c r="H27" s="117">
        <f t="shared" si="163"/>
        <v>2.5999999999999996</v>
      </c>
      <c r="I27" s="117">
        <f t="shared" si="163"/>
        <v>2.4999999999999996</v>
      </c>
      <c r="J27" s="117">
        <f t="shared" si="163"/>
        <v>2.3999999999999995</v>
      </c>
      <c r="K27" s="117">
        <f t="shared" si="163"/>
        <v>2.2999999999999994</v>
      </c>
      <c r="L27" s="117">
        <f t="shared" si="163"/>
        <v>2.1999999999999993</v>
      </c>
      <c r="M27" s="117">
        <f t="shared" si="163"/>
        <v>2.0999999999999992</v>
      </c>
      <c r="N27" s="117">
        <f t="shared" si="163"/>
        <v>1.9999999999999991</v>
      </c>
      <c r="O27" s="117">
        <f t="shared" si="163"/>
        <v>1.899999999999999</v>
      </c>
      <c r="P27" s="117">
        <f t="shared" si="163"/>
        <v>1.7999999999999989</v>
      </c>
      <c r="Q27" s="117">
        <f t="shared" si="163"/>
        <v>1.6999999999999988</v>
      </c>
      <c r="R27" s="117">
        <f t="shared" si="163"/>
        <v>1.5999999999999988</v>
      </c>
      <c r="S27" s="117">
        <f t="shared" si="163"/>
        <v>1.4999999999999987</v>
      </c>
      <c r="T27" s="117">
        <f t="shared" si="163"/>
        <v>1.3999999999999986</v>
      </c>
      <c r="U27" s="117">
        <f t="shared" si="163"/>
        <v>1.2999999999999985</v>
      </c>
      <c r="V27" s="117">
        <f t="shared" si="163"/>
        <v>1.1999999999999984</v>
      </c>
      <c r="W27" s="117">
        <f t="shared" si="163"/>
        <v>1.0999999999999983</v>
      </c>
      <c r="X27" s="117">
        <f t="shared" si="163"/>
        <v>0.99999999999999833</v>
      </c>
      <c r="Y27" s="117">
        <f t="shared" si="163"/>
        <v>0.89999999999999836</v>
      </c>
      <c r="Z27" s="117">
        <f t="shared" si="163"/>
        <v>0.79999999999999838</v>
      </c>
      <c r="AA27" s="117">
        <f t="shared" si="163"/>
        <v>0.6999999999999984</v>
      </c>
      <c r="AB27" s="117">
        <f t="shared" si="163"/>
        <v>0.59999999999999842</v>
      </c>
      <c r="AC27" s="117">
        <f t="shared" si="163"/>
        <v>0.49999999999999845</v>
      </c>
      <c r="AD27" s="117">
        <f t="shared" si="163"/>
        <v>0.39999999999999847</v>
      </c>
      <c r="AE27" s="117">
        <f t="shared" si="163"/>
        <v>0.29999999999999849</v>
      </c>
      <c r="AF27" s="117">
        <f t="shared" si="163"/>
        <v>0.19999999999999848</v>
      </c>
      <c r="AG27" s="117">
        <f t="shared" si="163"/>
        <v>9.9999999999998479E-2</v>
      </c>
      <c r="AH27" s="117">
        <f>$C$189</f>
        <v>0</v>
      </c>
      <c r="AI27" s="2"/>
      <c r="AJ27" s="117">
        <f t="shared" ref="AJ27:AJ34" si="164">D27</f>
        <v>3</v>
      </c>
      <c r="AK27" s="117">
        <f t="shared" si="159"/>
        <v>2.9</v>
      </c>
      <c r="AL27" s="117">
        <f t="shared" si="159"/>
        <v>2.8</v>
      </c>
      <c r="AM27" s="117">
        <f t="shared" si="159"/>
        <v>2.6999999999999997</v>
      </c>
      <c r="AN27" s="117">
        <f t="shared" si="159"/>
        <v>2.5999999999999996</v>
      </c>
      <c r="AO27" s="117">
        <f t="shared" si="159"/>
        <v>2.4999999999999996</v>
      </c>
      <c r="AP27" s="117">
        <f t="shared" si="159"/>
        <v>2.3999999999999995</v>
      </c>
      <c r="AQ27" s="117">
        <f t="shared" si="159"/>
        <v>2.2999999999999994</v>
      </c>
      <c r="AR27" s="117">
        <f t="shared" si="159"/>
        <v>2.1999999999999993</v>
      </c>
      <c r="AS27" s="117">
        <f t="shared" si="159"/>
        <v>2.0999999999999992</v>
      </c>
      <c r="AT27" s="117">
        <f t="shared" si="159"/>
        <v>1.9999999999999991</v>
      </c>
      <c r="AU27" s="117">
        <f t="shared" si="159"/>
        <v>1.899999999999999</v>
      </c>
      <c r="AV27" s="117">
        <f t="shared" si="159"/>
        <v>1.7999999999999989</v>
      </c>
      <c r="AW27" s="117">
        <f t="shared" si="159"/>
        <v>1.6999999999999988</v>
      </c>
      <c r="AX27" s="117">
        <f t="shared" si="159"/>
        <v>1.5999999999999988</v>
      </c>
      <c r="AY27" s="117">
        <f t="shared" si="159"/>
        <v>1.4999999999999987</v>
      </c>
      <c r="AZ27" s="117">
        <f t="shared" si="159"/>
        <v>1.3999999999999986</v>
      </c>
      <c r="BA27" s="117">
        <f t="shared" si="159"/>
        <v>1.2999999999999985</v>
      </c>
      <c r="BB27" s="117">
        <f t="shared" si="159"/>
        <v>1.1999999999999984</v>
      </c>
      <c r="BC27" s="117">
        <f t="shared" si="159"/>
        <v>1.0999999999999983</v>
      </c>
      <c r="BD27" s="117">
        <f t="shared" si="159"/>
        <v>0.99999999999999833</v>
      </c>
      <c r="BE27" s="117">
        <f t="shared" si="159"/>
        <v>0.89999999999999836</v>
      </c>
      <c r="BF27" s="117">
        <f t="shared" si="159"/>
        <v>0.79999999999999838</v>
      </c>
      <c r="BG27" s="117">
        <f t="shared" si="159"/>
        <v>0.6999999999999984</v>
      </c>
      <c r="BH27" s="117">
        <f t="shared" si="159"/>
        <v>0.59999999999999842</v>
      </c>
      <c r="BI27" s="117">
        <f t="shared" si="159"/>
        <v>0.49999999999999845</v>
      </c>
      <c r="BJ27" s="117">
        <f t="shared" si="159"/>
        <v>0.39999999999999847</v>
      </c>
      <c r="BK27" s="117">
        <f t="shared" si="159"/>
        <v>0.29999999999999849</v>
      </c>
      <c r="BL27" s="117">
        <f t="shared" si="159"/>
        <v>0.19999999999999848</v>
      </c>
      <c r="BM27" s="117">
        <f t="shared" si="159"/>
        <v>9.9999999999998479E-2</v>
      </c>
      <c r="BN27" s="117">
        <f t="shared" si="159"/>
        <v>0</v>
      </c>
      <c r="BP27" s="117">
        <f t="shared" ref="BP27:BP34" si="165">D27</f>
        <v>3</v>
      </c>
      <c r="BQ27" s="117">
        <f t="shared" ref="BQ27:CS28" si="166">BP27-($BP27-$CT27)/30</f>
        <v>3</v>
      </c>
      <c r="BR27" s="117">
        <f t="shared" si="166"/>
        <v>3</v>
      </c>
      <c r="BS27" s="117">
        <f t="shared" si="166"/>
        <v>3</v>
      </c>
      <c r="BT27" s="117">
        <f t="shared" si="166"/>
        <v>3</v>
      </c>
      <c r="BU27" s="117">
        <f t="shared" si="166"/>
        <v>3</v>
      </c>
      <c r="BV27" s="117">
        <f t="shared" si="166"/>
        <v>3</v>
      </c>
      <c r="BW27" s="117">
        <f t="shared" si="166"/>
        <v>3</v>
      </c>
      <c r="BX27" s="117">
        <f t="shared" si="166"/>
        <v>3</v>
      </c>
      <c r="BY27" s="117">
        <f t="shared" si="166"/>
        <v>3</v>
      </c>
      <c r="BZ27" s="117">
        <f t="shared" si="166"/>
        <v>3</v>
      </c>
      <c r="CA27" s="117">
        <f t="shared" si="166"/>
        <v>3</v>
      </c>
      <c r="CB27" s="117">
        <f t="shared" si="166"/>
        <v>3</v>
      </c>
      <c r="CC27" s="117">
        <f t="shared" si="166"/>
        <v>3</v>
      </c>
      <c r="CD27" s="117">
        <f t="shared" si="166"/>
        <v>3</v>
      </c>
      <c r="CE27" s="117">
        <f t="shared" si="166"/>
        <v>3</v>
      </c>
      <c r="CF27" s="117">
        <f t="shared" si="166"/>
        <v>3</v>
      </c>
      <c r="CG27" s="117">
        <f t="shared" si="166"/>
        <v>3</v>
      </c>
      <c r="CH27" s="117">
        <f t="shared" si="166"/>
        <v>3</v>
      </c>
      <c r="CI27" s="117">
        <f t="shared" si="166"/>
        <v>3</v>
      </c>
      <c r="CJ27" s="117">
        <f t="shared" si="166"/>
        <v>3</v>
      </c>
      <c r="CK27" s="117">
        <f t="shared" si="166"/>
        <v>3</v>
      </c>
      <c r="CL27" s="117">
        <f t="shared" si="166"/>
        <v>3</v>
      </c>
      <c r="CM27" s="117">
        <f t="shared" si="166"/>
        <v>3</v>
      </c>
      <c r="CN27" s="117">
        <f t="shared" si="166"/>
        <v>3</v>
      </c>
      <c r="CO27" s="117">
        <f t="shared" si="166"/>
        <v>3</v>
      </c>
      <c r="CP27" s="117">
        <f t="shared" si="166"/>
        <v>3</v>
      </c>
      <c r="CQ27" s="117">
        <f t="shared" si="166"/>
        <v>3</v>
      </c>
      <c r="CR27" s="117">
        <f t="shared" si="166"/>
        <v>3</v>
      </c>
      <c r="CS27" s="117">
        <f t="shared" si="166"/>
        <v>3</v>
      </c>
      <c r="CT27" s="117">
        <f t="shared" ref="CT27:CT34" si="167">BP27</f>
        <v>3</v>
      </c>
      <c r="CV27" s="117">
        <f>AJ27</f>
        <v>3</v>
      </c>
      <c r="CW27" s="117">
        <f t="shared" si="161"/>
        <v>2.9</v>
      </c>
      <c r="CX27" s="117">
        <f t="shared" si="161"/>
        <v>2.8</v>
      </c>
      <c r="CY27" s="117">
        <f t="shared" si="161"/>
        <v>2.6999999999999997</v>
      </c>
      <c r="CZ27" s="117">
        <f t="shared" si="161"/>
        <v>2.5999999999999996</v>
      </c>
      <c r="DA27" s="117">
        <f t="shared" si="161"/>
        <v>2.4999999999999996</v>
      </c>
      <c r="DB27" s="117">
        <f t="shared" si="161"/>
        <v>2.3999999999999995</v>
      </c>
      <c r="DC27" s="117">
        <f t="shared" si="161"/>
        <v>2.2999999999999994</v>
      </c>
      <c r="DD27" s="117">
        <f t="shared" si="161"/>
        <v>2.1999999999999993</v>
      </c>
      <c r="DE27" s="117">
        <f t="shared" si="161"/>
        <v>2.0999999999999992</v>
      </c>
      <c r="DF27" s="117">
        <f t="shared" si="161"/>
        <v>1.9999999999999991</v>
      </c>
      <c r="DG27" s="117">
        <f t="shared" si="161"/>
        <v>1.899999999999999</v>
      </c>
      <c r="DH27" s="117">
        <f t="shared" si="161"/>
        <v>1.7999999999999989</v>
      </c>
      <c r="DI27" s="117">
        <f t="shared" si="161"/>
        <v>1.6999999999999988</v>
      </c>
      <c r="DJ27" s="117">
        <f t="shared" si="161"/>
        <v>1.5999999999999988</v>
      </c>
      <c r="DK27" s="117">
        <f t="shared" si="161"/>
        <v>1.4999999999999987</v>
      </c>
      <c r="DL27" s="117">
        <f t="shared" si="161"/>
        <v>1.3999999999999986</v>
      </c>
      <c r="DM27" s="117">
        <f t="shared" si="162"/>
        <v>1.2999999999999985</v>
      </c>
      <c r="DN27" s="117">
        <f t="shared" si="162"/>
        <v>1.1999999999999984</v>
      </c>
      <c r="DO27" s="117">
        <f t="shared" si="162"/>
        <v>1.0999999999999983</v>
      </c>
      <c r="DP27" s="117">
        <f t="shared" si="162"/>
        <v>0.99999999999999833</v>
      </c>
      <c r="DQ27" s="117">
        <f t="shared" si="162"/>
        <v>0.89999999999999836</v>
      </c>
      <c r="DR27" s="117">
        <f t="shared" si="162"/>
        <v>0.79999999999999838</v>
      </c>
      <c r="DS27" s="117">
        <f t="shared" si="162"/>
        <v>0.6999999999999984</v>
      </c>
      <c r="DT27" s="117">
        <f t="shared" si="162"/>
        <v>0.59999999999999842</v>
      </c>
      <c r="DU27" s="117">
        <f t="shared" si="162"/>
        <v>0.49999999999999845</v>
      </c>
      <c r="DV27" s="117">
        <f t="shared" si="162"/>
        <v>0.39999999999999847</v>
      </c>
      <c r="DW27" s="117">
        <f t="shared" si="162"/>
        <v>0.29999999999999849</v>
      </c>
      <c r="DX27" s="117">
        <f t="shared" si="162"/>
        <v>0.19999999999999848</v>
      </c>
      <c r="DY27" s="117">
        <f t="shared" si="162"/>
        <v>9.9999999999998479E-2</v>
      </c>
      <c r="DZ27" s="117">
        <f t="shared" si="162"/>
        <v>0</v>
      </c>
    </row>
    <row r="28" spans="1:165">
      <c r="A28" s="303" t="s">
        <v>316</v>
      </c>
      <c r="C28" s="5" t="s">
        <v>315</v>
      </c>
      <c r="D28" s="117">
        <f>$BP$188</f>
        <v>1.3521142181450381</v>
      </c>
      <c r="E28" s="117">
        <f t="shared" si="163"/>
        <v>1.4003770775402034</v>
      </c>
      <c r="F28" s="117">
        <f t="shared" si="163"/>
        <v>1.4486399369353689</v>
      </c>
      <c r="G28" s="117">
        <f t="shared" si="163"/>
        <v>1.4969027963305344</v>
      </c>
      <c r="H28" s="117">
        <f t="shared" si="163"/>
        <v>1.5451656557256999</v>
      </c>
      <c r="I28" s="117">
        <f t="shared" si="163"/>
        <v>1.5934285151208654</v>
      </c>
      <c r="J28" s="117">
        <f t="shared" si="163"/>
        <v>1.6416913745160309</v>
      </c>
      <c r="K28" s="117">
        <f t="shared" si="163"/>
        <v>1.6899542339111964</v>
      </c>
      <c r="L28" s="117">
        <f t="shared" si="163"/>
        <v>1.7382170933063619</v>
      </c>
      <c r="M28" s="117">
        <f t="shared" si="163"/>
        <v>1.7864799527015274</v>
      </c>
      <c r="N28" s="117">
        <f t="shared" si="163"/>
        <v>1.8347428120966929</v>
      </c>
      <c r="O28" s="117">
        <f t="shared" si="163"/>
        <v>1.8830056714918584</v>
      </c>
      <c r="P28" s="117">
        <f t="shared" si="163"/>
        <v>1.9312685308870239</v>
      </c>
      <c r="Q28" s="117">
        <f t="shared" si="163"/>
        <v>1.9795313902821894</v>
      </c>
      <c r="R28" s="117">
        <f t="shared" si="163"/>
        <v>2.0277942496773549</v>
      </c>
      <c r="S28" s="117">
        <f t="shared" si="163"/>
        <v>2.0760571090725204</v>
      </c>
      <c r="T28" s="117">
        <f t="shared" si="163"/>
        <v>2.1243199684676859</v>
      </c>
      <c r="U28" s="117">
        <f t="shared" si="163"/>
        <v>2.1725828278628514</v>
      </c>
      <c r="V28" s="117">
        <f t="shared" si="163"/>
        <v>2.2208456872580169</v>
      </c>
      <c r="W28" s="117">
        <f t="shared" si="163"/>
        <v>2.2691085466531824</v>
      </c>
      <c r="X28" s="117">
        <f t="shared" si="163"/>
        <v>2.3173714060483479</v>
      </c>
      <c r="Y28" s="117">
        <f t="shared" si="163"/>
        <v>2.3656342654435134</v>
      </c>
      <c r="Z28" s="117">
        <f t="shared" si="163"/>
        <v>2.4138971248386789</v>
      </c>
      <c r="AA28" s="117">
        <f t="shared" si="163"/>
        <v>2.4621599842338444</v>
      </c>
      <c r="AB28" s="117">
        <f t="shared" si="163"/>
        <v>2.5104228436290099</v>
      </c>
      <c r="AC28" s="117">
        <f t="shared" si="163"/>
        <v>2.5586857030241754</v>
      </c>
      <c r="AD28" s="117">
        <f t="shared" si="163"/>
        <v>2.6069485624193409</v>
      </c>
      <c r="AE28" s="117">
        <f t="shared" si="163"/>
        <v>2.6552114218145064</v>
      </c>
      <c r="AF28" s="117">
        <f t="shared" si="163"/>
        <v>2.7034742812096719</v>
      </c>
      <c r="AG28" s="117">
        <f t="shared" si="163"/>
        <v>2.7517371406048374</v>
      </c>
      <c r="AH28" s="117">
        <f>EB188</f>
        <v>2.8</v>
      </c>
      <c r="AI28" s="2"/>
      <c r="AJ28" s="117">
        <f t="shared" si="164"/>
        <v>1.3521142181450381</v>
      </c>
      <c r="AK28" s="117">
        <f t="shared" si="159"/>
        <v>1.4003770775402034</v>
      </c>
      <c r="AL28" s="117">
        <f t="shared" si="159"/>
        <v>1.4486399369353689</v>
      </c>
      <c r="AM28" s="117">
        <f t="shared" si="159"/>
        <v>1.4969027963305344</v>
      </c>
      <c r="AN28" s="117">
        <f t="shared" si="159"/>
        <v>1.5451656557256999</v>
      </c>
      <c r="AO28" s="117">
        <f t="shared" si="159"/>
        <v>1.5934285151208654</v>
      </c>
      <c r="AP28" s="117">
        <f t="shared" si="159"/>
        <v>1.6416913745160309</v>
      </c>
      <c r="AQ28" s="117">
        <f t="shared" si="159"/>
        <v>1.6899542339111964</v>
      </c>
      <c r="AR28" s="117">
        <f t="shared" si="159"/>
        <v>1.7382170933063619</v>
      </c>
      <c r="AS28" s="117">
        <f t="shared" si="159"/>
        <v>1.7864799527015274</v>
      </c>
      <c r="AT28" s="117">
        <f t="shared" si="159"/>
        <v>1.8347428120966929</v>
      </c>
      <c r="AU28" s="117">
        <f t="shared" si="159"/>
        <v>1.8830056714918584</v>
      </c>
      <c r="AV28" s="117">
        <f t="shared" si="159"/>
        <v>1.9312685308870239</v>
      </c>
      <c r="AW28" s="117">
        <f t="shared" si="159"/>
        <v>1.9795313902821894</v>
      </c>
      <c r="AX28" s="117">
        <f t="shared" si="159"/>
        <v>2.0277942496773549</v>
      </c>
      <c r="AY28" s="117">
        <f t="shared" si="159"/>
        <v>2.0760571090725204</v>
      </c>
      <c r="AZ28" s="117">
        <f t="shared" si="159"/>
        <v>2.1243199684676859</v>
      </c>
      <c r="BA28" s="117">
        <f t="shared" si="159"/>
        <v>2.1725828278628514</v>
      </c>
      <c r="BB28" s="117">
        <f t="shared" si="159"/>
        <v>2.2208456872580169</v>
      </c>
      <c r="BC28" s="117">
        <f t="shared" si="159"/>
        <v>2.2691085466531824</v>
      </c>
      <c r="BD28" s="117">
        <f t="shared" si="159"/>
        <v>2.3173714060483479</v>
      </c>
      <c r="BE28" s="117">
        <f t="shared" si="159"/>
        <v>2.3656342654435134</v>
      </c>
      <c r="BF28" s="117">
        <f t="shared" si="159"/>
        <v>2.4138971248386789</v>
      </c>
      <c r="BG28" s="117">
        <f t="shared" si="159"/>
        <v>2.4621599842338444</v>
      </c>
      <c r="BH28" s="117">
        <f t="shared" si="159"/>
        <v>2.5104228436290099</v>
      </c>
      <c r="BI28" s="117">
        <f t="shared" si="159"/>
        <v>2.5586857030241754</v>
      </c>
      <c r="BJ28" s="117">
        <f t="shared" si="159"/>
        <v>2.6069485624193409</v>
      </c>
      <c r="BK28" s="117">
        <f t="shared" si="159"/>
        <v>2.6552114218145064</v>
      </c>
      <c r="BL28" s="117">
        <f t="shared" si="159"/>
        <v>2.7034742812096719</v>
      </c>
      <c r="BM28" s="117">
        <f t="shared" si="159"/>
        <v>2.7517371406048374</v>
      </c>
      <c r="BN28" s="117">
        <f t="shared" si="159"/>
        <v>2.8</v>
      </c>
      <c r="BP28" s="117">
        <f t="shared" si="165"/>
        <v>1.3521142181450381</v>
      </c>
      <c r="BQ28" s="117">
        <f t="shared" si="166"/>
        <v>1.3521142181450381</v>
      </c>
      <c r="BR28" s="117">
        <f t="shared" si="166"/>
        <v>1.3521142181450381</v>
      </c>
      <c r="BS28" s="117">
        <f t="shared" si="166"/>
        <v>1.3521142181450381</v>
      </c>
      <c r="BT28" s="117">
        <f t="shared" si="166"/>
        <v>1.3521142181450381</v>
      </c>
      <c r="BU28" s="117">
        <f t="shared" si="166"/>
        <v>1.3521142181450381</v>
      </c>
      <c r="BV28" s="117">
        <f t="shared" si="166"/>
        <v>1.3521142181450381</v>
      </c>
      <c r="BW28" s="117">
        <f t="shared" si="166"/>
        <v>1.3521142181450381</v>
      </c>
      <c r="BX28" s="117">
        <f t="shared" si="166"/>
        <v>1.3521142181450381</v>
      </c>
      <c r="BY28" s="117">
        <f t="shared" si="166"/>
        <v>1.3521142181450381</v>
      </c>
      <c r="BZ28" s="117">
        <f t="shared" si="166"/>
        <v>1.3521142181450381</v>
      </c>
      <c r="CA28" s="117">
        <f t="shared" si="166"/>
        <v>1.3521142181450381</v>
      </c>
      <c r="CB28" s="117">
        <f t="shared" si="166"/>
        <v>1.3521142181450381</v>
      </c>
      <c r="CC28" s="117">
        <f t="shared" si="166"/>
        <v>1.3521142181450381</v>
      </c>
      <c r="CD28" s="117">
        <f t="shared" si="166"/>
        <v>1.3521142181450381</v>
      </c>
      <c r="CE28" s="117">
        <f t="shared" si="166"/>
        <v>1.3521142181450381</v>
      </c>
      <c r="CF28" s="117">
        <f t="shared" si="166"/>
        <v>1.3521142181450381</v>
      </c>
      <c r="CG28" s="117">
        <f t="shared" si="166"/>
        <v>1.3521142181450381</v>
      </c>
      <c r="CH28" s="117">
        <f t="shared" si="166"/>
        <v>1.3521142181450381</v>
      </c>
      <c r="CI28" s="117">
        <f t="shared" si="166"/>
        <v>1.3521142181450381</v>
      </c>
      <c r="CJ28" s="117">
        <f t="shared" si="166"/>
        <v>1.3521142181450381</v>
      </c>
      <c r="CK28" s="117">
        <f t="shared" si="166"/>
        <v>1.3521142181450381</v>
      </c>
      <c r="CL28" s="117">
        <f t="shared" si="166"/>
        <v>1.3521142181450381</v>
      </c>
      <c r="CM28" s="117">
        <f t="shared" si="166"/>
        <v>1.3521142181450381</v>
      </c>
      <c r="CN28" s="117">
        <f t="shared" si="166"/>
        <v>1.3521142181450381</v>
      </c>
      <c r="CO28" s="117">
        <f t="shared" si="166"/>
        <v>1.3521142181450381</v>
      </c>
      <c r="CP28" s="117">
        <f t="shared" si="166"/>
        <v>1.3521142181450381</v>
      </c>
      <c r="CQ28" s="117">
        <f t="shared" si="166"/>
        <v>1.3521142181450381</v>
      </c>
      <c r="CR28" s="117">
        <f t="shared" si="166"/>
        <v>1.3521142181450381</v>
      </c>
      <c r="CS28" s="117">
        <f t="shared" si="166"/>
        <v>1.3521142181450381</v>
      </c>
      <c r="CT28" s="117">
        <f t="shared" si="167"/>
        <v>1.3521142181450381</v>
      </c>
      <c r="CV28" s="117">
        <f>AJ28</f>
        <v>1.3521142181450381</v>
      </c>
      <c r="CW28" s="117">
        <f t="shared" si="161"/>
        <v>1.4003770775402034</v>
      </c>
      <c r="CX28" s="117">
        <f t="shared" si="161"/>
        <v>1.4486399369353689</v>
      </c>
      <c r="CY28" s="117">
        <f t="shared" si="161"/>
        <v>1.4969027963305344</v>
      </c>
      <c r="CZ28" s="117">
        <f t="shared" si="161"/>
        <v>1.5451656557256999</v>
      </c>
      <c r="DA28" s="117">
        <f t="shared" si="161"/>
        <v>1.5934285151208654</v>
      </c>
      <c r="DB28" s="117">
        <f t="shared" si="161"/>
        <v>1.6416913745160309</v>
      </c>
      <c r="DC28" s="117">
        <f t="shared" si="161"/>
        <v>1.6899542339111964</v>
      </c>
      <c r="DD28" s="117">
        <f t="shared" si="161"/>
        <v>1.7382170933063619</v>
      </c>
      <c r="DE28" s="117">
        <f t="shared" si="161"/>
        <v>1.7864799527015274</v>
      </c>
      <c r="DF28" s="117">
        <f t="shared" si="161"/>
        <v>1.8347428120966929</v>
      </c>
      <c r="DG28" s="117">
        <f t="shared" si="161"/>
        <v>1.8830056714918584</v>
      </c>
      <c r="DH28" s="117">
        <f t="shared" si="161"/>
        <v>1.9312685308870239</v>
      </c>
      <c r="DI28" s="117">
        <f t="shared" si="161"/>
        <v>1.9795313902821894</v>
      </c>
      <c r="DJ28" s="117">
        <f t="shared" si="161"/>
        <v>2.0277942496773549</v>
      </c>
      <c r="DK28" s="117">
        <f t="shared" si="161"/>
        <v>2.0760571090725204</v>
      </c>
      <c r="DL28" s="117">
        <f t="shared" si="161"/>
        <v>2.1243199684676859</v>
      </c>
      <c r="DM28" s="117">
        <f t="shared" si="162"/>
        <v>2.1725828278628514</v>
      </c>
      <c r="DN28" s="117">
        <f t="shared" si="162"/>
        <v>2.2208456872580169</v>
      </c>
      <c r="DO28" s="117">
        <f t="shared" si="162"/>
        <v>2.2691085466531824</v>
      </c>
      <c r="DP28" s="117">
        <f t="shared" si="162"/>
        <v>2.3173714060483479</v>
      </c>
      <c r="DQ28" s="117">
        <f t="shared" si="162"/>
        <v>2.3656342654435134</v>
      </c>
      <c r="DR28" s="117">
        <f t="shared" si="162"/>
        <v>2.4138971248386789</v>
      </c>
      <c r="DS28" s="117">
        <f t="shared" si="162"/>
        <v>2.4621599842338444</v>
      </c>
      <c r="DT28" s="117">
        <f t="shared" si="162"/>
        <v>2.5104228436290099</v>
      </c>
      <c r="DU28" s="117">
        <f t="shared" si="162"/>
        <v>2.5586857030241754</v>
      </c>
      <c r="DV28" s="117">
        <f t="shared" si="162"/>
        <v>2.6069485624193409</v>
      </c>
      <c r="DW28" s="117">
        <f t="shared" si="162"/>
        <v>2.6552114218145064</v>
      </c>
      <c r="DX28" s="117">
        <f t="shared" si="162"/>
        <v>2.7034742812096719</v>
      </c>
      <c r="DY28" s="117">
        <f t="shared" si="162"/>
        <v>2.7517371406048374</v>
      </c>
      <c r="DZ28" s="117">
        <f t="shared" si="162"/>
        <v>2.8</v>
      </c>
    </row>
    <row r="29" spans="1:165">
      <c r="A29" s="303" t="s">
        <v>317</v>
      </c>
      <c r="C29" s="5" t="s">
        <v>315</v>
      </c>
      <c r="D29" s="117">
        <f>$BZ$188</f>
        <v>6.7605710907251967E-2</v>
      </c>
      <c r="E29" s="117">
        <f t="shared" si="163"/>
        <v>6.7605710907251967E-2</v>
      </c>
      <c r="F29" s="117">
        <f t="shared" si="163"/>
        <v>6.7605710907251967E-2</v>
      </c>
      <c r="G29" s="117">
        <f t="shared" si="163"/>
        <v>6.7605710907251967E-2</v>
      </c>
      <c r="H29" s="117">
        <f t="shared" si="163"/>
        <v>6.7605710907251967E-2</v>
      </c>
      <c r="I29" s="117">
        <f t="shared" si="163"/>
        <v>6.7605710907251967E-2</v>
      </c>
      <c r="J29" s="117">
        <f t="shared" si="163"/>
        <v>6.7605710907251967E-2</v>
      </c>
      <c r="K29" s="117">
        <f t="shared" si="163"/>
        <v>6.7605710907251967E-2</v>
      </c>
      <c r="L29" s="117">
        <f t="shared" si="163"/>
        <v>6.7605710907251967E-2</v>
      </c>
      <c r="M29" s="117">
        <f t="shared" si="163"/>
        <v>6.7605710907251967E-2</v>
      </c>
      <c r="N29" s="117">
        <f t="shared" si="163"/>
        <v>6.7605710907251967E-2</v>
      </c>
      <c r="O29" s="117">
        <f t="shared" si="163"/>
        <v>6.7605710907251967E-2</v>
      </c>
      <c r="P29" s="117">
        <f t="shared" si="163"/>
        <v>6.7605710907251967E-2</v>
      </c>
      <c r="Q29" s="117">
        <f t="shared" si="163"/>
        <v>6.7605710907251967E-2</v>
      </c>
      <c r="R29" s="117">
        <f t="shared" si="163"/>
        <v>6.7605710907251967E-2</v>
      </c>
      <c r="S29" s="117">
        <f t="shared" si="163"/>
        <v>6.7605710907251967E-2</v>
      </c>
      <c r="T29" s="117">
        <f t="shared" si="163"/>
        <v>6.7605710907251967E-2</v>
      </c>
      <c r="U29" s="117">
        <f t="shared" si="163"/>
        <v>6.7605710907251967E-2</v>
      </c>
      <c r="V29" s="117">
        <f t="shared" si="163"/>
        <v>6.7605710907251967E-2</v>
      </c>
      <c r="W29" s="117">
        <f t="shared" si="163"/>
        <v>6.7605710907251967E-2</v>
      </c>
      <c r="X29" s="117">
        <f t="shared" si="163"/>
        <v>6.7605710907251967E-2</v>
      </c>
      <c r="Y29" s="117">
        <f t="shared" si="163"/>
        <v>6.7605710907251967E-2</v>
      </c>
      <c r="Z29" s="117">
        <f t="shared" si="163"/>
        <v>6.7605710907251967E-2</v>
      </c>
      <c r="AA29" s="117">
        <f t="shared" si="163"/>
        <v>6.7605710907251967E-2</v>
      </c>
      <c r="AB29" s="117">
        <f t="shared" si="163"/>
        <v>6.7605710907251967E-2</v>
      </c>
      <c r="AC29" s="117">
        <f t="shared" si="163"/>
        <v>6.7605710907251967E-2</v>
      </c>
      <c r="AD29" s="117">
        <f t="shared" si="163"/>
        <v>6.7605710907251967E-2</v>
      </c>
      <c r="AE29" s="117">
        <f t="shared" si="163"/>
        <v>6.7605710907251967E-2</v>
      </c>
      <c r="AF29" s="117">
        <f t="shared" si="163"/>
        <v>6.7605710907251967E-2</v>
      </c>
      <c r="AG29" s="117">
        <f t="shared" si="163"/>
        <v>6.7605710907251967E-2</v>
      </c>
      <c r="AH29" s="117">
        <f>$BZ$188</f>
        <v>6.7605710907251967E-2</v>
      </c>
      <c r="AI29" s="2"/>
      <c r="AJ29" s="117">
        <f t="shared" si="164"/>
        <v>6.7605710907251967E-2</v>
      </c>
      <c r="AK29" s="117">
        <f t="shared" si="159"/>
        <v>6.7605710907251967E-2</v>
      </c>
      <c r="AL29" s="117">
        <f t="shared" si="159"/>
        <v>6.7605710907251967E-2</v>
      </c>
      <c r="AM29" s="117">
        <f t="shared" si="159"/>
        <v>6.7605710907251967E-2</v>
      </c>
      <c r="AN29" s="117">
        <f t="shared" si="159"/>
        <v>6.7605710907251967E-2</v>
      </c>
      <c r="AO29" s="117">
        <f t="shared" si="159"/>
        <v>6.7605710907251967E-2</v>
      </c>
      <c r="AP29" s="117">
        <f t="shared" si="159"/>
        <v>6.7605710907251967E-2</v>
      </c>
      <c r="AQ29" s="117">
        <f t="shared" si="159"/>
        <v>6.7605710907251967E-2</v>
      </c>
      <c r="AR29" s="117">
        <f t="shared" si="159"/>
        <v>6.7605710907251967E-2</v>
      </c>
      <c r="AS29" s="117">
        <f t="shared" si="159"/>
        <v>6.7605710907251967E-2</v>
      </c>
      <c r="AT29" s="117">
        <f t="shared" si="159"/>
        <v>6.7605710907251967E-2</v>
      </c>
      <c r="AU29" s="117">
        <f t="shared" si="159"/>
        <v>6.7605710907251967E-2</v>
      </c>
      <c r="AV29" s="117">
        <f t="shared" si="159"/>
        <v>6.7605710907251967E-2</v>
      </c>
      <c r="AW29" s="117">
        <f t="shared" si="159"/>
        <v>6.7605710907251967E-2</v>
      </c>
      <c r="AX29" s="117">
        <f t="shared" si="159"/>
        <v>6.7605710907251967E-2</v>
      </c>
      <c r="AY29" s="117">
        <f t="shared" si="159"/>
        <v>6.7605710907251967E-2</v>
      </c>
      <c r="AZ29" s="117">
        <f t="shared" si="159"/>
        <v>6.7605710907251967E-2</v>
      </c>
      <c r="BA29" s="117">
        <f t="shared" si="159"/>
        <v>6.7605710907251967E-2</v>
      </c>
      <c r="BB29" s="117">
        <f t="shared" si="159"/>
        <v>6.7605710907251967E-2</v>
      </c>
      <c r="BC29" s="117">
        <f t="shared" si="159"/>
        <v>6.7605710907251967E-2</v>
      </c>
      <c r="BD29" s="117">
        <f t="shared" si="159"/>
        <v>6.7605710907251967E-2</v>
      </c>
      <c r="BE29" s="117">
        <f t="shared" si="159"/>
        <v>6.7605710907251967E-2</v>
      </c>
      <c r="BF29" s="117">
        <f t="shared" si="159"/>
        <v>6.7605710907251967E-2</v>
      </c>
      <c r="BG29" s="117">
        <f t="shared" si="159"/>
        <v>6.7605710907251967E-2</v>
      </c>
      <c r="BH29" s="117">
        <f t="shared" si="159"/>
        <v>6.7605710907251967E-2</v>
      </c>
      <c r="BI29" s="117">
        <f t="shared" si="159"/>
        <v>6.7605710907251967E-2</v>
      </c>
      <c r="BJ29" s="117">
        <f t="shared" si="159"/>
        <v>6.7605710907251967E-2</v>
      </c>
      <c r="BK29" s="117">
        <f t="shared" si="159"/>
        <v>6.7605710907251967E-2</v>
      </c>
      <c r="BL29" s="117">
        <f t="shared" si="159"/>
        <v>6.7605710907251967E-2</v>
      </c>
      <c r="BM29" s="117">
        <f t="shared" si="159"/>
        <v>6.7605710907251967E-2</v>
      </c>
      <c r="BN29" s="117">
        <f t="shared" si="159"/>
        <v>6.7605710907251967E-2</v>
      </c>
      <c r="BP29" s="117">
        <f>D29</f>
        <v>6.7605710907251967E-2</v>
      </c>
      <c r="BQ29" s="117">
        <f t="shared" ref="BQ29:CT29" si="168">E29</f>
        <v>6.7605710907251967E-2</v>
      </c>
      <c r="BR29" s="117">
        <f t="shared" si="168"/>
        <v>6.7605710907251967E-2</v>
      </c>
      <c r="BS29" s="117">
        <f t="shared" si="168"/>
        <v>6.7605710907251967E-2</v>
      </c>
      <c r="BT29" s="117">
        <f t="shared" si="168"/>
        <v>6.7605710907251967E-2</v>
      </c>
      <c r="BU29" s="117">
        <f t="shared" si="168"/>
        <v>6.7605710907251967E-2</v>
      </c>
      <c r="BV29" s="117">
        <f t="shared" si="168"/>
        <v>6.7605710907251967E-2</v>
      </c>
      <c r="BW29" s="117">
        <f t="shared" si="168"/>
        <v>6.7605710907251967E-2</v>
      </c>
      <c r="BX29" s="117">
        <f t="shared" si="168"/>
        <v>6.7605710907251967E-2</v>
      </c>
      <c r="BY29" s="117">
        <f t="shared" si="168"/>
        <v>6.7605710907251967E-2</v>
      </c>
      <c r="BZ29" s="117">
        <f t="shared" si="168"/>
        <v>6.7605710907251967E-2</v>
      </c>
      <c r="CA29" s="117">
        <f t="shared" si="168"/>
        <v>6.7605710907251967E-2</v>
      </c>
      <c r="CB29" s="117">
        <f t="shared" si="168"/>
        <v>6.7605710907251967E-2</v>
      </c>
      <c r="CC29" s="117">
        <f t="shared" si="168"/>
        <v>6.7605710907251967E-2</v>
      </c>
      <c r="CD29" s="117">
        <f t="shared" si="168"/>
        <v>6.7605710907251967E-2</v>
      </c>
      <c r="CE29" s="117">
        <f t="shared" si="168"/>
        <v>6.7605710907251967E-2</v>
      </c>
      <c r="CF29" s="117">
        <f t="shared" si="168"/>
        <v>6.7605710907251967E-2</v>
      </c>
      <c r="CG29" s="117">
        <f t="shared" si="168"/>
        <v>6.7605710907251967E-2</v>
      </c>
      <c r="CH29" s="117">
        <f t="shared" si="168"/>
        <v>6.7605710907251967E-2</v>
      </c>
      <c r="CI29" s="117">
        <f t="shared" si="168"/>
        <v>6.7605710907251967E-2</v>
      </c>
      <c r="CJ29" s="117">
        <f t="shared" si="168"/>
        <v>6.7605710907251967E-2</v>
      </c>
      <c r="CK29" s="117">
        <f t="shared" si="168"/>
        <v>6.7605710907251967E-2</v>
      </c>
      <c r="CL29" s="117">
        <f t="shared" si="168"/>
        <v>6.7605710907251967E-2</v>
      </c>
      <c r="CM29" s="117">
        <f t="shared" si="168"/>
        <v>6.7605710907251967E-2</v>
      </c>
      <c r="CN29" s="117">
        <f t="shared" si="168"/>
        <v>6.7605710907251967E-2</v>
      </c>
      <c r="CO29" s="117">
        <f t="shared" si="168"/>
        <v>6.7605710907251967E-2</v>
      </c>
      <c r="CP29" s="117">
        <f t="shared" si="168"/>
        <v>6.7605710907251967E-2</v>
      </c>
      <c r="CQ29" s="117">
        <f t="shared" si="168"/>
        <v>6.7605710907251967E-2</v>
      </c>
      <c r="CR29" s="117">
        <f t="shared" si="168"/>
        <v>6.7605710907251967E-2</v>
      </c>
      <c r="CS29" s="117">
        <f t="shared" si="168"/>
        <v>6.7605710907251967E-2</v>
      </c>
      <c r="CT29" s="117">
        <f t="shared" si="168"/>
        <v>6.7605710907251967E-2</v>
      </c>
      <c r="CV29" s="117">
        <f>AJ29</f>
        <v>6.7605710907251967E-2</v>
      </c>
      <c r="CW29" s="117">
        <f t="shared" si="161"/>
        <v>6.7605710907251967E-2</v>
      </c>
      <c r="CX29" s="117">
        <f t="shared" si="161"/>
        <v>6.7605710907251967E-2</v>
      </c>
      <c r="CY29" s="117">
        <f t="shared" si="161"/>
        <v>6.7605710907251967E-2</v>
      </c>
      <c r="CZ29" s="117">
        <f t="shared" si="161"/>
        <v>6.7605710907251967E-2</v>
      </c>
      <c r="DA29" s="117">
        <f t="shared" si="161"/>
        <v>6.7605710907251967E-2</v>
      </c>
      <c r="DB29" s="117">
        <f t="shared" si="161"/>
        <v>6.7605710907251967E-2</v>
      </c>
      <c r="DC29" s="117">
        <f t="shared" si="161"/>
        <v>6.7605710907251967E-2</v>
      </c>
      <c r="DD29" s="117">
        <f t="shared" si="161"/>
        <v>6.7605710907251967E-2</v>
      </c>
      <c r="DE29" s="117">
        <f t="shared" si="161"/>
        <v>6.7605710907251967E-2</v>
      </c>
      <c r="DF29" s="117">
        <f t="shared" si="161"/>
        <v>6.7605710907251967E-2</v>
      </c>
      <c r="DG29" s="117">
        <f t="shared" si="161"/>
        <v>6.7605710907251967E-2</v>
      </c>
      <c r="DH29" s="117">
        <f t="shared" si="161"/>
        <v>6.7605710907251967E-2</v>
      </c>
      <c r="DI29" s="117">
        <f t="shared" si="161"/>
        <v>6.7605710907251967E-2</v>
      </c>
      <c r="DJ29" s="117">
        <f t="shared" si="161"/>
        <v>6.7605710907251967E-2</v>
      </c>
      <c r="DK29" s="117">
        <f t="shared" si="161"/>
        <v>6.7605710907251967E-2</v>
      </c>
      <c r="DL29" s="117">
        <f t="shared" si="161"/>
        <v>6.7605710907251967E-2</v>
      </c>
      <c r="DM29" s="117">
        <f t="shared" si="162"/>
        <v>6.7605710907251967E-2</v>
      </c>
      <c r="DN29" s="117">
        <f t="shared" si="162"/>
        <v>6.7605710907251967E-2</v>
      </c>
      <c r="DO29" s="117">
        <f t="shared" si="162"/>
        <v>6.7605710907251967E-2</v>
      </c>
      <c r="DP29" s="117">
        <f t="shared" si="162"/>
        <v>6.7605710907251967E-2</v>
      </c>
      <c r="DQ29" s="117">
        <f t="shared" si="162"/>
        <v>6.7605710907251967E-2</v>
      </c>
      <c r="DR29" s="117">
        <f t="shared" si="162"/>
        <v>6.7605710907251967E-2</v>
      </c>
      <c r="DS29" s="117">
        <f t="shared" si="162"/>
        <v>6.7605710907251967E-2</v>
      </c>
      <c r="DT29" s="117">
        <f t="shared" si="162"/>
        <v>6.7605710907251967E-2</v>
      </c>
      <c r="DU29" s="117">
        <f t="shared" si="162"/>
        <v>6.7605710907251967E-2</v>
      </c>
      <c r="DV29" s="117">
        <f t="shared" si="162"/>
        <v>6.7605710907251967E-2</v>
      </c>
      <c r="DW29" s="117">
        <f t="shared" si="162"/>
        <v>6.7605710907251967E-2</v>
      </c>
      <c r="DX29" s="117">
        <f t="shared" si="162"/>
        <v>6.7605710907251967E-2</v>
      </c>
      <c r="DY29" s="117">
        <f t="shared" si="162"/>
        <v>6.7605710907251967E-2</v>
      </c>
      <c r="DZ29" s="117">
        <f t="shared" si="162"/>
        <v>6.7605710907251967E-2</v>
      </c>
    </row>
    <row r="30" spans="1:165">
      <c r="A30" s="303" t="s">
        <v>306</v>
      </c>
      <c r="C30" s="5" t="s">
        <v>315</v>
      </c>
      <c r="D30" s="117">
        <f>$B$192</f>
        <v>5.0000000000000001E-3</v>
      </c>
      <c r="E30" s="117">
        <f t="shared" si="163"/>
        <v>4.8333333333333336E-3</v>
      </c>
      <c r="F30" s="117">
        <f t="shared" si="163"/>
        <v>4.6666666666666671E-3</v>
      </c>
      <c r="G30" s="117">
        <f t="shared" si="163"/>
        <v>4.5000000000000005E-3</v>
      </c>
      <c r="H30" s="117">
        <f t="shared" si="163"/>
        <v>4.333333333333334E-3</v>
      </c>
      <c r="I30" s="117">
        <f t="shared" si="163"/>
        <v>4.1666666666666675E-3</v>
      </c>
      <c r="J30" s="117">
        <f t="shared" si="163"/>
        <v>4.000000000000001E-3</v>
      </c>
      <c r="K30" s="117">
        <f t="shared" si="163"/>
        <v>3.8333333333333344E-3</v>
      </c>
      <c r="L30" s="117">
        <f t="shared" si="163"/>
        <v>3.6666666666666679E-3</v>
      </c>
      <c r="M30" s="117">
        <f t="shared" si="163"/>
        <v>3.5000000000000014E-3</v>
      </c>
      <c r="N30" s="117">
        <f t="shared" si="163"/>
        <v>3.3333333333333348E-3</v>
      </c>
      <c r="O30" s="117">
        <f t="shared" si="163"/>
        <v>3.1666666666666683E-3</v>
      </c>
      <c r="P30" s="117">
        <f t="shared" si="163"/>
        <v>3.0000000000000018E-3</v>
      </c>
      <c r="Q30" s="117">
        <f t="shared" si="163"/>
        <v>2.8333333333333353E-3</v>
      </c>
      <c r="R30" s="117">
        <f t="shared" si="163"/>
        <v>2.6666666666666687E-3</v>
      </c>
      <c r="S30" s="117">
        <f t="shared" si="163"/>
        <v>2.5000000000000022E-3</v>
      </c>
      <c r="T30" s="117">
        <f t="shared" si="163"/>
        <v>2.3333333333333357E-3</v>
      </c>
      <c r="U30" s="117">
        <f t="shared" si="163"/>
        <v>2.1666666666666692E-3</v>
      </c>
      <c r="V30" s="117">
        <f t="shared" si="163"/>
        <v>2.0000000000000026E-3</v>
      </c>
      <c r="W30" s="117">
        <f t="shared" si="163"/>
        <v>1.8333333333333359E-3</v>
      </c>
      <c r="X30" s="117">
        <f t="shared" si="163"/>
        <v>1.6666666666666692E-3</v>
      </c>
      <c r="Y30" s="117">
        <f t="shared" si="163"/>
        <v>1.5000000000000024E-3</v>
      </c>
      <c r="Z30" s="117">
        <f t="shared" si="163"/>
        <v>1.3333333333333357E-3</v>
      </c>
      <c r="AA30" s="117">
        <f t="shared" si="163"/>
        <v>1.1666666666666689E-3</v>
      </c>
      <c r="AB30" s="117">
        <f t="shared" si="163"/>
        <v>1.0000000000000022E-3</v>
      </c>
      <c r="AC30" s="117">
        <f t="shared" si="163"/>
        <v>8.3333333333333556E-4</v>
      </c>
      <c r="AD30" s="117">
        <f t="shared" si="163"/>
        <v>6.6666666666666892E-4</v>
      </c>
      <c r="AE30" s="117">
        <f t="shared" si="163"/>
        <v>5.0000000000000229E-4</v>
      </c>
      <c r="AF30" s="117">
        <f t="shared" si="163"/>
        <v>3.3333333333333565E-4</v>
      </c>
      <c r="AG30" s="117">
        <f t="shared" si="163"/>
        <v>1.6666666666666899E-4</v>
      </c>
      <c r="AH30" s="117">
        <f>$C$192</f>
        <v>0</v>
      </c>
      <c r="AI30" s="2"/>
      <c r="AJ30" s="117">
        <f t="shared" si="164"/>
        <v>5.0000000000000001E-3</v>
      </c>
      <c r="AK30" s="117">
        <f t="shared" si="159"/>
        <v>4.8333333333333336E-3</v>
      </c>
      <c r="AL30" s="117">
        <f t="shared" si="159"/>
        <v>4.6666666666666671E-3</v>
      </c>
      <c r="AM30" s="117">
        <f t="shared" si="159"/>
        <v>4.5000000000000005E-3</v>
      </c>
      <c r="AN30" s="117">
        <f t="shared" si="159"/>
        <v>4.333333333333334E-3</v>
      </c>
      <c r="AO30" s="117">
        <f t="shared" si="159"/>
        <v>4.1666666666666675E-3</v>
      </c>
      <c r="AP30" s="117">
        <f t="shared" si="159"/>
        <v>4.000000000000001E-3</v>
      </c>
      <c r="AQ30" s="117">
        <f t="shared" si="159"/>
        <v>3.8333333333333344E-3</v>
      </c>
      <c r="AR30" s="117">
        <f t="shared" si="159"/>
        <v>3.6666666666666679E-3</v>
      </c>
      <c r="AS30" s="117">
        <f t="shared" si="159"/>
        <v>3.5000000000000014E-3</v>
      </c>
      <c r="AT30" s="117">
        <f t="shared" si="159"/>
        <v>3.3333333333333348E-3</v>
      </c>
      <c r="AU30" s="117">
        <f t="shared" si="159"/>
        <v>3.1666666666666683E-3</v>
      </c>
      <c r="AV30" s="117">
        <f t="shared" si="159"/>
        <v>3.0000000000000018E-3</v>
      </c>
      <c r="AW30" s="117">
        <f t="shared" si="159"/>
        <v>2.8333333333333353E-3</v>
      </c>
      <c r="AX30" s="117">
        <f t="shared" si="159"/>
        <v>2.6666666666666687E-3</v>
      </c>
      <c r="AY30" s="117">
        <f t="shared" si="159"/>
        <v>2.5000000000000022E-3</v>
      </c>
      <c r="AZ30" s="117">
        <f t="shared" si="159"/>
        <v>2.3333333333333357E-3</v>
      </c>
      <c r="BA30" s="117">
        <f t="shared" si="159"/>
        <v>2.1666666666666692E-3</v>
      </c>
      <c r="BB30" s="117">
        <f t="shared" si="159"/>
        <v>2.0000000000000026E-3</v>
      </c>
      <c r="BC30" s="117">
        <f t="shared" si="159"/>
        <v>1.8333333333333359E-3</v>
      </c>
      <c r="BD30" s="117">
        <f t="shared" si="159"/>
        <v>1.6666666666666692E-3</v>
      </c>
      <c r="BE30" s="117">
        <f t="shared" si="159"/>
        <v>1.5000000000000024E-3</v>
      </c>
      <c r="BF30" s="117">
        <f t="shared" si="159"/>
        <v>1.3333333333333357E-3</v>
      </c>
      <c r="BG30" s="117">
        <f t="shared" si="159"/>
        <v>1.1666666666666689E-3</v>
      </c>
      <c r="BH30" s="117">
        <f t="shared" si="159"/>
        <v>1.0000000000000022E-3</v>
      </c>
      <c r="BI30" s="117">
        <f t="shared" si="159"/>
        <v>8.3333333333333556E-4</v>
      </c>
      <c r="BJ30" s="117">
        <f t="shared" si="159"/>
        <v>6.6666666666666892E-4</v>
      </c>
      <c r="BK30" s="117">
        <f t="shared" si="159"/>
        <v>5.0000000000000229E-4</v>
      </c>
      <c r="BL30" s="117">
        <f t="shared" si="159"/>
        <v>3.3333333333333565E-4</v>
      </c>
      <c r="BM30" s="117">
        <f t="shared" si="159"/>
        <v>1.6666666666666899E-4</v>
      </c>
      <c r="BN30" s="117">
        <f t="shared" si="159"/>
        <v>0</v>
      </c>
      <c r="BP30" s="117">
        <f t="shared" si="165"/>
        <v>5.0000000000000001E-3</v>
      </c>
      <c r="BQ30" s="117">
        <f t="shared" ref="BQ30:CS34" si="169">BP30-($BP30-$CT30)/30</f>
        <v>5.0000000000000001E-3</v>
      </c>
      <c r="BR30" s="117">
        <f t="shared" si="169"/>
        <v>5.0000000000000001E-3</v>
      </c>
      <c r="BS30" s="117">
        <f t="shared" si="169"/>
        <v>5.0000000000000001E-3</v>
      </c>
      <c r="BT30" s="117">
        <f t="shared" si="169"/>
        <v>5.0000000000000001E-3</v>
      </c>
      <c r="BU30" s="117">
        <f t="shared" si="169"/>
        <v>5.0000000000000001E-3</v>
      </c>
      <c r="BV30" s="117">
        <f t="shared" si="169"/>
        <v>5.0000000000000001E-3</v>
      </c>
      <c r="BW30" s="117">
        <f t="shared" si="169"/>
        <v>5.0000000000000001E-3</v>
      </c>
      <c r="BX30" s="117">
        <f t="shared" si="169"/>
        <v>5.0000000000000001E-3</v>
      </c>
      <c r="BY30" s="117">
        <f t="shared" si="169"/>
        <v>5.0000000000000001E-3</v>
      </c>
      <c r="BZ30" s="117">
        <f t="shared" si="169"/>
        <v>5.0000000000000001E-3</v>
      </c>
      <c r="CA30" s="117">
        <f t="shared" si="169"/>
        <v>5.0000000000000001E-3</v>
      </c>
      <c r="CB30" s="117">
        <f t="shared" si="169"/>
        <v>5.0000000000000001E-3</v>
      </c>
      <c r="CC30" s="117">
        <f t="shared" si="169"/>
        <v>5.0000000000000001E-3</v>
      </c>
      <c r="CD30" s="117">
        <f t="shared" si="169"/>
        <v>5.0000000000000001E-3</v>
      </c>
      <c r="CE30" s="117">
        <f t="shared" si="169"/>
        <v>5.0000000000000001E-3</v>
      </c>
      <c r="CF30" s="117">
        <f t="shared" si="169"/>
        <v>5.0000000000000001E-3</v>
      </c>
      <c r="CG30" s="117">
        <f t="shared" si="169"/>
        <v>5.0000000000000001E-3</v>
      </c>
      <c r="CH30" s="117">
        <f t="shared" si="169"/>
        <v>5.0000000000000001E-3</v>
      </c>
      <c r="CI30" s="117">
        <f t="shared" si="169"/>
        <v>5.0000000000000001E-3</v>
      </c>
      <c r="CJ30" s="117">
        <f t="shared" si="169"/>
        <v>5.0000000000000001E-3</v>
      </c>
      <c r="CK30" s="117">
        <f t="shared" si="169"/>
        <v>5.0000000000000001E-3</v>
      </c>
      <c r="CL30" s="117">
        <f t="shared" si="169"/>
        <v>5.0000000000000001E-3</v>
      </c>
      <c r="CM30" s="117">
        <f t="shared" si="169"/>
        <v>5.0000000000000001E-3</v>
      </c>
      <c r="CN30" s="117">
        <f t="shared" si="169"/>
        <v>5.0000000000000001E-3</v>
      </c>
      <c r="CO30" s="117">
        <f t="shared" si="169"/>
        <v>5.0000000000000001E-3</v>
      </c>
      <c r="CP30" s="117">
        <f t="shared" si="169"/>
        <v>5.0000000000000001E-3</v>
      </c>
      <c r="CQ30" s="117">
        <f t="shared" si="169"/>
        <v>5.0000000000000001E-3</v>
      </c>
      <c r="CR30" s="117">
        <f t="shared" si="169"/>
        <v>5.0000000000000001E-3</v>
      </c>
      <c r="CS30" s="117">
        <f t="shared" si="169"/>
        <v>5.0000000000000001E-3</v>
      </c>
      <c r="CT30" s="117">
        <f t="shared" si="167"/>
        <v>5.0000000000000001E-3</v>
      </c>
      <c r="CV30" s="117">
        <f>AJ30</f>
        <v>5.0000000000000001E-3</v>
      </c>
      <c r="CW30" s="117">
        <f t="shared" si="161"/>
        <v>4.8333333333333336E-3</v>
      </c>
      <c r="CX30" s="117">
        <f t="shared" si="161"/>
        <v>4.6666666666666671E-3</v>
      </c>
      <c r="CY30" s="117">
        <f t="shared" si="161"/>
        <v>4.5000000000000005E-3</v>
      </c>
      <c r="CZ30" s="117">
        <f t="shared" si="161"/>
        <v>4.333333333333334E-3</v>
      </c>
      <c r="DA30" s="117">
        <f t="shared" si="161"/>
        <v>4.1666666666666675E-3</v>
      </c>
      <c r="DB30" s="117">
        <f t="shared" si="161"/>
        <v>4.000000000000001E-3</v>
      </c>
      <c r="DC30" s="117">
        <f t="shared" si="161"/>
        <v>3.8333333333333344E-3</v>
      </c>
      <c r="DD30" s="117">
        <f t="shared" si="161"/>
        <v>3.6666666666666679E-3</v>
      </c>
      <c r="DE30" s="117">
        <f t="shared" si="161"/>
        <v>3.5000000000000014E-3</v>
      </c>
      <c r="DF30" s="117">
        <f t="shared" si="161"/>
        <v>3.3333333333333348E-3</v>
      </c>
      <c r="DG30" s="117">
        <f t="shared" si="161"/>
        <v>3.1666666666666683E-3</v>
      </c>
      <c r="DH30" s="117">
        <f t="shared" si="161"/>
        <v>3.0000000000000018E-3</v>
      </c>
      <c r="DI30" s="117">
        <f t="shared" si="161"/>
        <v>2.8333333333333353E-3</v>
      </c>
      <c r="DJ30" s="117">
        <f t="shared" si="161"/>
        <v>2.6666666666666687E-3</v>
      </c>
      <c r="DK30" s="117">
        <f t="shared" si="161"/>
        <v>2.5000000000000022E-3</v>
      </c>
      <c r="DL30" s="117">
        <f t="shared" si="161"/>
        <v>2.3333333333333357E-3</v>
      </c>
      <c r="DM30" s="117">
        <f t="shared" si="162"/>
        <v>2.1666666666666692E-3</v>
      </c>
      <c r="DN30" s="117">
        <f t="shared" si="162"/>
        <v>2.0000000000000026E-3</v>
      </c>
      <c r="DO30" s="117">
        <f t="shared" si="162"/>
        <v>1.8333333333333359E-3</v>
      </c>
      <c r="DP30" s="117">
        <f t="shared" si="162"/>
        <v>1.6666666666666692E-3</v>
      </c>
      <c r="DQ30" s="117">
        <f t="shared" si="162"/>
        <v>1.5000000000000024E-3</v>
      </c>
      <c r="DR30" s="117">
        <f t="shared" si="162"/>
        <v>1.3333333333333357E-3</v>
      </c>
      <c r="DS30" s="117">
        <f t="shared" si="162"/>
        <v>1.1666666666666689E-3</v>
      </c>
      <c r="DT30" s="117">
        <f t="shared" si="162"/>
        <v>1.0000000000000022E-3</v>
      </c>
      <c r="DU30" s="117">
        <f t="shared" si="162"/>
        <v>8.3333333333333556E-4</v>
      </c>
      <c r="DV30" s="117">
        <f t="shared" si="162"/>
        <v>6.6666666666666892E-4</v>
      </c>
      <c r="DW30" s="117">
        <f t="shared" si="162"/>
        <v>5.0000000000000229E-4</v>
      </c>
      <c r="DX30" s="117">
        <f t="shared" si="162"/>
        <v>3.3333333333333565E-4</v>
      </c>
      <c r="DY30" s="117">
        <f t="shared" si="162"/>
        <v>1.6666666666666899E-4</v>
      </c>
      <c r="DZ30" s="117">
        <f t="shared" si="162"/>
        <v>0</v>
      </c>
    </row>
    <row r="31" spans="1:165">
      <c r="A31" s="303" t="s">
        <v>307</v>
      </c>
      <c r="C31" s="5" t="s">
        <v>315</v>
      </c>
      <c r="D31" s="117">
        <f>$B$193</f>
        <v>0</v>
      </c>
      <c r="E31" s="117">
        <f t="shared" si="163"/>
        <v>0</v>
      </c>
      <c r="F31" s="117">
        <f t="shared" si="163"/>
        <v>0</v>
      </c>
      <c r="G31" s="117">
        <f t="shared" si="163"/>
        <v>0</v>
      </c>
      <c r="H31" s="117">
        <f t="shared" si="163"/>
        <v>0</v>
      </c>
      <c r="I31" s="117">
        <f t="shared" si="163"/>
        <v>0</v>
      </c>
      <c r="J31" s="117">
        <f t="shared" si="163"/>
        <v>0</v>
      </c>
      <c r="K31" s="117">
        <f t="shared" si="163"/>
        <v>0</v>
      </c>
      <c r="L31" s="117">
        <f t="shared" si="163"/>
        <v>0</v>
      </c>
      <c r="M31" s="117">
        <f t="shared" si="163"/>
        <v>0</v>
      </c>
      <c r="N31" s="117">
        <f t="shared" si="163"/>
        <v>0</v>
      </c>
      <c r="O31" s="117">
        <f t="shared" si="163"/>
        <v>0</v>
      </c>
      <c r="P31" s="117">
        <f t="shared" si="163"/>
        <v>0</v>
      </c>
      <c r="Q31" s="117">
        <f t="shared" si="163"/>
        <v>0</v>
      </c>
      <c r="R31" s="117">
        <f t="shared" si="163"/>
        <v>0</v>
      </c>
      <c r="S31" s="117">
        <f t="shared" si="163"/>
        <v>0</v>
      </c>
      <c r="T31" s="117">
        <f t="shared" si="163"/>
        <v>0</v>
      </c>
      <c r="U31" s="117">
        <f t="shared" si="163"/>
        <v>0</v>
      </c>
      <c r="V31" s="117">
        <f t="shared" si="163"/>
        <v>0</v>
      </c>
      <c r="W31" s="117">
        <f t="shared" si="163"/>
        <v>0</v>
      </c>
      <c r="X31" s="117">
        <f t="shared" si="163"/>
        <v>0</v>
      </c>
      <c r="Y31" s="117">
        <f t="shared" si="163"/>
        <v>0</v>
      </c>
      <c r="Z31" s="117">
        <f t="shared" si="163"/>
        <v>0</v>
      </c>
      <c r="AA31" s="117">
        <f t="shared" si="163"/>
        <v>0</v>
      </c>
      <c r="AB31" s="117">
        <f t="shared" si="163"/>
        <v>0</v>
      </c>
      <c r="AC31" s="117">
        <f t="shared" si="163"/>
        <v>0</v>
      </c>
      <c r="AD31" s="117">
        <f t="shared" si="163"/>
        <v>0</v>
      </c>
      <c r="AE31" s="117">
        <f t="shared" si="163"/>
        <v>0</v>
      </c>
      <c r="AF31" s="117">
        <f t="shared" si="163"/>
        <v>0</v>
      </c>
      <c r="AG31" s="117">
        <f t="shared" si="163"/>
        <v>0</v>
      </c>
      <c r="AH31" s="117">
        <f>$C$193</f>
        <v>0</v>
      </c>
      <c r="AI31" s="2"/>
      <c r="AJ31" s="117">
        <f t="shared" si="164"/>
        <v>0</v>
      </c>
      <c r="AK31" s="117">
        <f t="shared" si="159"/>
        <v>0</v>
      </c>
      <c r="AL31" s="117">
        <f t="shared" si="159"/>
        <v>0</v>
      </c>
      <c r="AM31" s="117">
        <f t="shared" si="159"/>
        <v>0</v>
      </c>
      <c r="AN31" s="117">
        <f t="shared" si="159"/>
        <v>0</v>
      </c>
      <c r="AO31" s="117">
        <f t="shared" si="159"/>
        <v>0</v>
      </c>
      <c r="AP31" s="117">
        <f t="shared" si="159"/>
        <v>0</v>
      </c>
      <c r="AQ31" s="117">
        <f t="shared" si="159"/>
        <v>0</v>
      </c>
      <c r="AR31" s="117">
        <f t="shared" si="159"/>
        <v>0</v>
      </c>
      <c r="AS31" s="117">
        <f t="shared" si="159"/>
        <v>0</v>
      </c>
      <c r="AT31" s="117">
        <f t="shared" si="159"/>
        <v>0</v>
      </c>
      <c r="AU31" s="117">
        <f t="shared" si="159"/>
        <v>0</v>
      </c>
      <c r="AV31" s="117">
        <f t="shared" si="159"/>
        <v>0</v>
      </c>
      <c r="AW31" s="117">
        <f t="shared" si="159"/>
        <v>0</v>
      </c>
      <c r="AX31" s="117">
        <f t="shared" si="159"/>
        <v>0</v>
      </c>
      <c r="AY31" s="117">
        <f t="shared" si="159"/>
        <v>0</v>
      </c>
      <c r="AZ31" s="117">
        <f t="shared" si="159"/>
        <v>0</v>
      </c>
      <c r="BA31" s="117">
        <f t="shared" si="159"/>
        <v>0</v>
      </c>
      <c r="BB31" s="117">
        <f t="shared" si="159"/>
        <v>0</v>
      </c>
      <c r="BC31" s="117">
        <f t="shared" si="159"/>
        <v>0</v>
      </c>
      <c r="BD31" s="117">
        <f t="shared" si="159"/>
        <v>0</v>
      </c>
      <c r="BE31" s="117">
        <f t="shared" si="159"/>
        <v>0</v>
      </c>
      <c r="BF31" s="117">
        <f t="shared" si="159"/>
        <v>0</v>
      </c>
      <c r="BG31" s="117">
        <f t="shared" si="159"/>
        <v>0</v>
      </c>
      <c r="BH31" s="117">
        <f t="shared" si="159"/>
        <v>0</v>
      </c>
      <c r="BI31" s="117">
        <f t="shared" si="159"/>
        <v>0</v>
      </c>
      <c r="BJ31" s="117">
        <f t="shared" si="159"/>
        <v>0</v>
      </c>
      <c r="BK31" s="117">
        <f t="shared" si="159"/>
        <v>0</v>
      </c>
      <c r="BL31" s="117">
        <f t="shared" si="159"/>
        <v>0</v>
      </c>
      <c r="BM31" s="117">
        <f t="shared" si="159"/>
        <v>0</v>
      </c>
      <c r="BN31" s="117">
        <f t="shared" si="159"/>
        <v>0</v>
      </c>
      <c r="BP31" s="117">
        <f t="shared" si="165"/>
        <v>0</v>
      </c>
      <c r="BQ31" s="117">
        <f t="shared" si="169"/>
        <v>0</v>
      </c>
      <c r="BR31" s="117">
        <f t="shared" si="169"/>
        <v>0</v>
      </c>
      <c r="BS31" s="117">
        <f t="shared" si="169"/>
        <v>0</v>
      </c>
      <c r="BT31" s="117">
        <f t="shared" si="169"/>
        <v>0</v>
      </c>
      <c r="BU31" s="117">
        <f t="shared" si="169"/>
        <v>0</v>
      </c>
      <c r="BV31" s="117">
        <f t="shared" si="169"/>
        <v>0</v>
      </c>
      <c r="BW31" s="117">
        <f t="shared" si="169"/>
        <v>0</v>
      </c>
      <c r="BX31" s="117">
        <f t="shared" si="169"/>
        <v>0</v>
      </c>
      <c r="BY31" s="117">
        <f t="shared" si="169"/>
        <v>0</v>
      </c>
      <c r="BZ31" s="117">
        <f t="shared" si="169"/>
        <v>0</v>
      </c>
      <c r="CA31" s="117">
        <f t="shared" si="169"/>
        <v>0</v>
      </c>
      <c r="CB31" s="117">
        <f t="shared" si="169"/>
        <v>0</v>
      </c>
      <c r="CC31" s="117">
        <f t="shared" si="169"/>
        <v>0</v>
      </c>
      <c r="CD31" s="117">
        <f t="shared" si="169"/>
        <v>0</v>
      </c>
      <c r="CE31" s="117">
        <f t="shared" si="169"/>
        <v>0</v>
      </c>
      <c r="CF31" s="117">
        <f t="shared" si="169"/>
        <v>0</v>
      </c>
      <c r="CG31" s="117">
        <f t="shared" si="169"/>
        <v>0</v>
      </c>
      <c r="CH31" s="117">
        <f t="shared" si="169"/>
        <v>0</v>
      </c>
      <c r="CI31" s="117">
        <f t="shared" si="169"/>
        <v>0</v>
      </c>
      <c r="CJ31" s="117">
        <f t="shared" si="169"/>
        <v>0</v>
      </c>
      <c r="CK31" s="117">
        <f t="shared" si="169"/>
        <v>0</v>
      </c>
      <c r="CL31" s="117">
        <f t="shared" si="169"/>
        <v>0</v>
      </c>
      <c r="CM31" s="117">
        <f t="shared" si="169"/>
        <v>0</v>
      </c>
      <c r="CN31" s="117">
        <f t="shared" si="169"/>
        <v>0</v>
      </c>
      <c r="CO31" s="117">
        <f t="shared" si="169"/>
        <v>0</v>
      </c>
      <c r="CP31" s="117">
        <f t="shared" si="169"/>
        <v>0</v>
      </c>
      <c r="CQ31" s="117">
        <f t="shared" si="169"/>
        <v>0</v>
      </c>
      <c r="CR31" s="117">
        <f t="shared" si="169"/>
        <v>0</v>
      </c>
      <c r="CS31" s="117">
        <f t="shared" si="169"/>
        <v>0</v>
      </c>
      <c r="CT31" s="117">
        <f t="shared" si="167"/>
        <v>0</v>
      </c>
      <c r="CV31" s="117">
        <f t="shared" ref="CV31:CV34" si="170">AJ31</f>
        <v>0</v>
      </c>
      <c r="CW31" s="117">
        <f t="shared" ref="CW31:DL34" si="171">CV31-($BP31-$CT31)/30</f>
        <v>0</v>
      </c>
      <c r="CX31" s="117">
        <f t="shared" si="171"/>
        <v>0</v>
      </c>
      <c r="CY31" s="117">
        <f t="shared" si="171"/>
        <v>0</v>
      </c>
      <c r="CZ31" s="117">
        <f t="shared" si="171"/>
        <v>0</v>
      </c>
      <c r="DA31" s="117">
        <f t="shared" si="171"/>
        <v>0</v>
      </c>
      <c r="DB31" s="117">
        <f t="shared" si="171"/>
        <v>0</v>
      </c>
      <c r="DC31" s="117">
        <f t="shared" si="171"/>
        <v>0</v>
      </c>
      <c r="DD31" s="117">
        <f t="shared" si="171"/>
        <v>0</v>
      </c>
      <c r="DE31" s="117">
        <f t="shared" si="171"/>
        <v>0</v>
      </c>
      <c r="DF31" s="117">
        <f t="shared" si="171"/>
        <v>0</v>
      </c>
      <c r="DG31" s="117">
        <f t="shared" si="171"/>
        <v>0</v>
      </c>
      <c r="DH31" s="117">
        <f t="shared" si="171"/>
        <v>0</v>
      </c>
      <c r="DI31" s="117">
        <f t="shared" si="171"/>
        <v>0</v>
      </c>
      <c r="DJ31" s="117">
        <f t="shared" si="171"/>
        <v>0</v>
      </c>
      <c r="DK31" s="117">
        <f t="shared" si="171"/>
        <v>0</v>
      </c>
      <c r="DL31" s="117">
        <f t="shared" si="171"/>
        <v>0</v>
      </c>
      <c r="DM31" s="117">
        <f t="shared" ref="DM31:DY34" si="172">DL31-($BP31-$CT31)/30</f>
        <v>0</v>
      </c>
      <c r="DN31" s="117">
        <f t="shared" si="172"/>
        <v>0</v>
      </c>
      <c r="DO31" s="117">
        <f t="shared" si="172"/>
        <v>0</v>
      </c>
      <c r="DP31" s="117">
        <f t="shared" si="172"/>
        <v>0</v>
      </c>
      <c r="DQ31" s="117">
        <f t="shared" si="172"/>
        <v>0</v>
      </c>
      <c r="DR31" s="117">
        <f t="shared" si="172"/>
        <v>0</v>
      </c>
      <c r="DS31" s="117">
        <f t="shared" si="172"/>
        <v>0</v>
      </c>
      <c r="DT31" s="117">
        <f t="shared" si="172"/>
        <v>0</v>
      </c>
      <c r="DU31" s="117">
        <f t="shared" si="172"/>
        <v>0</v>
      </c>
      <c r="DV31" s="117">
        <f t="shared" si="172"/>
        <v>0</v>
      </c>
      <c r="DW31" s="117">
        <f t="shared" si="172"/>
        <v>0</v>
      </c>
      <c r="DX31" s="117">
        <f t="shared" si="172"/>
        <v>0</v>
      </c>
      <c r="DY31" s="117">
        <f t="shared" si="172"/>
        <v>0</v>
      </c>
      <c r="DZ31" s="117">
        <v>0</v>
      </c>
    </row>
    <row r="32" spans="1:165">
      <c r="A32" s="303" t="s">
        <v>308</v>
      </c>
      <c r="C32" s="5" t="s">
        <v>315</v>
      </c>
      <c r="D32" s="117">
        <f>$B$194</f>
        <v>2.8940000000000001</v>
      </c>
      <c r="E32" s="117">
        <f t="shared" si="163"/>
        <v>2.8940000000000001</v>
      </c>
      <c r="F32" s="117">
        <f t="shared" si="163"/>
        <v>2.8940000000000001</v>
      </c>
      <c r="G32" s="117">
        <f t="shared" si="163"/>
        <v>2.8940000000000001</v>
      </c>
      <c r="H32" s="117">
        <f t="shared" si="163"/>
        <v>2.8940000000000001</v>
      </c>
      <c r="I32" s="117">
        <f t="shared" si="163"/>
        <v>2.8940000000000001</v>
      </c>
      <c r="J32" s="117">
        <f t="shared" si="163"/>
        <v>2.8940000000000001</v>
      </c>
      <c r="K32" s="117">
        <f t="shared" si="163"/>
        <v>2.8940000000000001</v>
      </c>
      <c r="L32" s="117">
        <f t="shared" si="163"/>
        <v>2.8940000000000001</v>
      </c>
      <c r="M32" s="117">
        <f t="shared" si="163"/>
        <v>2.8940000000000001</v>
      </c>
      <c r="N32" s="117">
        <f t="shared" si="163"/>
        <v>2.8940000000000001</v>
      </c>
      <c r="O32" s="117">
        <f t="shared" si="163"/>
        <v>2.8940000000000001</v>
      </c>
      <c r="P32" s="117">
        <f t="shared" si="163"/>
        <v>2.8940000000000001</v>
      </c>
      <c r="Q32" s="117">
        <f t="shared" si="163"/>
        <v>2.8940000000000001</v>
      </c>
      <c r="R32" s="117">
        <f t="shared" si="163"/>
        <v>2.8940000000000001</v>
      </c>
      <c r="S32" s="117">
        <f t="shared" si="163"/>
        <v>2.8940000000000001</v>
      </c>
      <c r="T32" s="117">
        <f t="shared" si="163"/>
        <v>2.8940000000000001</v>
      </c>
      <c r="U32" s="117">
        <f t="shared" si="163"/>
        <v>2.8940000000000001</v>
      </c>
      <c r="V32" s="117">
        <f t="shared" si="163"/>
        <v>2.8940000000000001</v>
      </c>
      <c r="W32" s="117">
        <f t="shared" si="163"/>
        <v>2.8940000000000001</v>
      </c>
      <c r="X32" s="117">
        <f t="shared" si="163"/>
        <v>2.8940000000000001</v>
      </c>
      <c r="Y32" s="117">
        <f t="shared" si="163"/>
        <v>2.8940000000000001</v>
      </c>
      <c r="Z32" s="117">
        <f t="shared" si="163"/>
        <v>2.8940000000000001</v>
      </c>
      <c r="AA32" s="117">
        <f t="shared" si="163"/>
        <v>2.8940000000000001</v>
      </c>
      <c r="AB32" s="117">
        <f t="shared" si="163"/>
        <v>2.8940000000000001</v>
      </c>
      <c r="AC32" s="117">
        <f t="shared" si="163"/>
        <v>2.8940000000000001</v>
      </c>
      <c r="AD32" s="117">
        <f t="shared" si="163"/>
        <v>2.8940000000000001</v>
      </c>
      <c r="AE32" s="117">
        <f t="shared" si="163"/>
        <v>2.8940000000000001</v>
      </c>
      <c r="AF32" s="117">
        <f t="shared" si="163"/>
        <v>2.8940000000000001</v>
      </c>
      <c r="AG32" s="117">
        <f t="shared" si="163"/>
        <v>2.8940000000000001</v>
      </c>
      <c r="AH32" s="117">
        <f>$C$194</f>
        <v>2.8940000000000001</v>
      </c>
      <c r="AI32" s="2"/>
      <c r="AJ32" s="117">
        <f t="shared" si="164"/>
        <v>2.8940000000000001</v>
      </c>
      <c r="AK32" s="117">
        <f t="shared" si="159"/>
        <v>2.8940000000000001</v>
      </c>
      <c r="AL32" s="117">
        <f t="shared" si="159"/>
        <v>2.8940000000000001</v>
      </c>
      <c r="AM32" s="117">
        <f t="shared" si="159"/>
        <v>2.8940000000000001</v>
      </c>
      <c r="AN32" s="117">
        <f t="shared" si="159"/>
        <v>2.8940000000000001</v>
      </c>
      <c r="AO32" s="117">
        <f t="shared" si="159"/>
        <v>2.8940000000000001</v>
      </c>
      <c r="AP32" s="117">
        <f t="shared" si="159"/>
        <v>2.8940000000000001</v>
      </c>
      <c r="AQ32" s="117">
        <f t="shared" si="159"/>
        <v>2.8940000000000001</v>
      </c>
      <c r="AR32" s="117">
        <f t="shared" si="159"/>
        <v>2.8940000000000001</v>
      </c>
      <c r="AS32" s="117">
        <f t="shared" si="159"/>
        <v>2.8940000000000001</v>
      </c>
      <c r="AT32" s="117">
        <f t="shared" si="159"/>
        <v>2.8940000000000001</v>
      </c>
      <c r="AU32" s="117">
        <f t="shared" si="159"/>
        <v>2.8940000000000001</v>
      </c>
      <c r="AV32" s="117">
        <f t="shared" si="159"/>
        <v>2.8940000000000001</v>
      </c>
      <c r="AW32" s="117">
        <f t="shared" si="159"/>
        <v>2.8940000000000001</v>
      </c>
      <c r="AX32" s="117">
        <f t="shared" si="159"/>
        <v>2.8940000000000001</v>
      </c>
      <c r="AY32" s="117">
        <f t="shared" si="159"/>
        <v>2.8940000000000001</v>
      </c>
      <c r="AZ32" s="117">
        <f t="shared" si="159"/>
        <v>2.8940000000000001</v>
      </c>
      <c r="BA32" s="117">
        <f t="shared" si="159"/>
        <v>2.8940000000000001</v>
      </c>
      <c r="BB32" s="117">
        <f t="shared" si="159"/>
        <v>2.8940000000000001</v>
      </c>
      <c r="BC32" s="117">
        <f t="shared" si="159"/>
        <v>2.8940000000000001</v>
      </c>
      <c r="BD32" s="117">
        <f t="shared" si="159"/>
        <v>2.8940000000000001</v>
      </c>
      <c r="BE32" s="117">
        <f t="shared" si="159"/>
        <v>2.8940000000000001</v>
      </c>
      <c r="BF32" s="117">
        <f t="shared" si="159"/>
        <v>2.8940000000000001</v>
      </c>
      <c r="BG32" s="117">
        <f t="shared" si="159"/>
        <v>2.8940000000000001</v>
      </c>
      <c r="BH32" s="117">
        <f t="shared" si="159"/>
        <v>2.8940000000000001</v>
      </c>
      <c r="BI32" s="117">
        <f t="shared" si="159"/>
        <v>2.8940000000000001</v>
      </c>
      <c r="BJ32" s="117">
        <f t="shared" si="159"/>
        <v>2.8940000000000001</v>
      </c>
      <c r="BK32" s="117">
        <f t="shared" si="159"/>
        <v>2.8940000000000001</v>
      </c>
      <c r="BL32" s="117">
        <f t="shared" si="159"/>
        <v>2.8940000000000001</v>
      </c>
      <c r="BM32" s="117">
        <f t="shared" si="159"/>
        <v>2.8940000000000001</v>
      </c>
      <c r="BN32" s="117">
        <f t="shared" si="159"/>
        <v>2.8940000000000001</v>
      </c>
      <c r="BP32" s="117">
        <f t="shared" si="165"/>
        <v>2.8940000000000001</v>
      </c>
      <c r="BQ32" s="117">
        <f t="shared" si="169"/>
        <v>2.8940000000000001</v>
      </c>
      <c r="BR32" s="117">
        <f t="shared" si="169"/>
        <v>2.8940000000000001</v>
      </c>
      <c r="BS32" s="117">
        <f t="shared" si="169"/>
        <v>2.8940000000000001</v>
      </c>
      <c r="BT32" s="117">
        <f t="shared" si="169"/>
        <v>2.8940000000000001</v>
      </c>
      <c r="BU32" s="117">
        <f t="shared" si="169"/>
        <v>2.8940000000000001</v>
      </c>
      <c r="BV32" s="117">
        <f t="shared" si="169"/>
        <v>2.8940000000000001</v>
      </c>
      <c r="BW32" s="117">
        <f t="shared" si="169"/>
        <v>2.8940000000000001</v>
      </c>
      <c r="BX32" s="117">
        <f t="shared" si="169"/>
        <v>2.8940000000000001</v>
      </c>
      <c r="BY32" s="117">
        <f t="shared" si="169"/>
        <v>2.8940000000000001</v>
      </c>
      <c r="BZ32" s="117">
        <f t="shared" si="169"/>
        <v>2.8940000000000001</v>
      </c>
      <c r="CA32" s="117">
        <f t="shared" si="169"/>
        <v>2.8940000000000001</v>
      </c>
      <c r="CB32" s="117">
        <f t="shared" si="169"/>
        <v>2.8940000000000001</v>
      </c>
      <c r="CC32" s="117">
        <f t="shared" si="169"/>
        <v>2.8940000000000001</v>
      </c>
      <c r="CD32" s="117">
        <f t="shared" si="169"/>
        <v>2.8940000000000001</v>
      </c>
      <c r="CE32" s="117">
        <f t="shared" si="169"/>
        <v>2.8940000000000001</v>
      </c>
      <c r="CF32" s="117">
        <f t="shared" si="169"/>
        <v>2.8940000000000001</v>
      </c>
      <c r="CG32" s="117">
        <f t="shared" si="169"/>
        <v>2.8940000000000001</v>
      </c>
      <c r="CH32" s="117">
        <f t="shared" si="169"/>
        <v>2.8940000000000001</v>
      </c>
      <c r="CI32" s="117">
        <f t="shared" si="169"/>
        <v>2.8940000000000001</v>
      </c>
      <c r="CJ32" s="117">
        <f t="shared" si="169"/>
        <v>2.8940000000000001</v>
      </c>
      <c r="CK32" s="117">
        <f t="shared" si="169"/>
        <v>2.8940000000000001</v>
      </c>
      <c r="CL32" s="117">
        <f t="shared" si="169"/>
        <v>2.8940000000000001</v>
      </c>
      <c r="CM32" s="117">
        <f t="shared" si="169"/>
        <v>2.8940000000000001</v>
      </c>
      <c r="CN32" s="117">
        <f t="shared" si="169"/>
        <v>2.8940000000000001</v>
      </c>
      <c r="CO32" s="117">
        <f t="shared" si="169"/>
        <v>2.8940000000000001</v>
      </c>
      <c r="CP32" s="117">
        <f t="shared" si="169"/>
        <v>2.8940000000000001</v>
      </c>
      <c r="CQ32" s="117">
        <f t="shared" si="169"/>
        <v>2.8940000000000001</v>
      </c>
      <c r="CR32" s="117">
        <f t="shared" si="169"/>
        <v>2.8940000000000001</v>
      </c>
      <c r="CS32" s="117">
        <f t="shared" si="169"/>
        <v>2.8940000000000001</v>
      </c>
      <c r="CT32" s="117">
        <f t="shared" si="167"/>
        <v>2.8940000000000001</v>
      </c>
      <c r="CV32" s="117">
        <f t="shared" si="170"/>
        <v>2.8940000000000001</v>
      </c>
      <c r="CW32" s="117">
        <f t="shared" si="171"/>
        <v>2.8940000000000001</v>
      </c>
      <c r="CX32" s="117">
        <f t="shared" si="171"/>
        <v>2.8940000000000001</v>
      </c>
      <c r="CY32" s="117">
        <f t="shared" si="171"/>
        <v>2.8940000000000001</v>
      </c>
      <c r="CZ32" s="117">
        <f t="shared" si="171"/>
        <v>2.8940000000000001</v>
      </c>
      <c r="DA32" s="117">
        <f t="shared" si="171"/>
        <v>2.8940000000000001</v>
      </c>
      <c r="DB32" s="117">
        <f t="shared" si="171"/>
        <v>2.8940000000000001</v>
      </c>
      <c r="DC32" s="117">
        <f t="shared" si="171"/>
        <v>2.8940000000000001</v>
      </c>
      <c r="DD32" s="117">
        <f t="shared" si="171"/>
        <v>2.8940000000000001</v>
      </c>
      <c r="DE32" s="117">
        <f t="shared" si="171"/>
        <v>2.8940000000000001</v>
      </c>
      <c r="DF32" s="117">
        <f t="shared" si="171"/>
        <v>2.8940000000000001</v>
      </c>
      <c r="DG32" s="117">
        <f t="shared" si="171"/>
        <v>2.8940000000000001</v>
      </c>
      <c r="DH32" s="117">
        <f t="shared" si="171"/>
        <v>2.8940000000000001</v>
      </c>
      <c r="DI32" s="117">
        <f t="shared" si="171"/>
        <v>2.8940000000000001</v>
      </c>
      <c r="DJ32" s="117">
        <f t="shared" si="171"/>
        <v>2.8940000000000001</v>
      </c>
      <c r="DK32" s="117">
        <f t="shared" si="171"/>
        <v>2.8940000000000001</v>
      </c>
      <c r="DL32" s="117">
        <f t="shared" si="171"/>
        <v>2.8940000000000001</v>
      </c>
      <c r="DM32" s="117">
        <f t="shared" si="172"/>
        <v>2.8940000000000001</v>
      </c>
      <c r="DN32" s="117">
        <f t="shared" si="172"/>
        <v>2.8940000000000001</v>
      </c>
      <c r="DO32" s="117">
        <f t="shared" si="172"/>
        <v>2.8940000000000001</v>
      </c>
      <c r="DP32" s="117">
        <f t="shared" si="172"/>
        <v>2.8940000000000001</v>
      </c>
      <c r="DQ32" s="117">
        <f t="shared" si="172"/>
        <v>2.8940000000000001</v>
      </c>
      <c r="DR32" s="117">
        <f t="shared" si="172"/>
        <v>2.8940000000000001</v>
      </c>
      <c r="DS32" s="117">
        <f t="shared" si="172"/>
        <v>2.8940000000000001</v>
      </c>
      <c r="DT32" s="117">
        <f t="shared" si="172"/>
        <v>2.8940000000000001</v>
      </c>
      <c r="DU32" s="117">
        <f t="shared" si="172"/>
        <v>2.8940000000000001</v>
      </c>
      <c r="DV32" s="117">
        <f t="shared" si="172"/>
        <v>2.8940000000000001</v>
      </c>
      <c r="DW32" s="117">
        <f t="shared" si="172"/>
        <v>2.8940000000000001</v>
      </c>
      <c r="DX32" s="117">
        <f t="shared" si="172"/>
        <v>2.8940000000000001</v>
      </c>
      <c r="DY32" s="117">
        <f t="shared" si="172"/>
        <v>2.8940000000000001</v>
      </c>
      <c r="DZ32" s="117">
        <f t="shared" ref="DZ32:DZ34" si="173">CV32</f>
        <v>2.8940000000000001</v>
      </c>
    </row>
    <row r="33" spans="1:165">
      <c r="A33" s="303" t="s">
        <v>309</v>
      </c>
      <c r="C33" s="5" t="s">
        <v>315</v>
      </c>
      <c r="D33" s="117">
        <f>$B$195</f>
        <v>0</v>
      </c>
      <c r="E33" s="117">
        <f t="shared" si="163"/>
        <v>0</v>
      </c>
      <c r="F33" s="117">
        <f t="shared" si="163"/>
        <v>0</v>
      </c>
      <c r="G33" s="117">
        <f t="shared" si="163"/>
        <v>0</v>
      </c>
      <c r="H33" s="117">
        <f t="shared" si="163"/>
        <v>0</v>
      </c>
      <c r="I33" s="117">
        <f t="shared" si="163"/>
        <v>0</v>
      </c>
      <c r="J33" s="117">
        <f t="shared" si="163"/>
        <v>0</v>
      </c>
      <c r="K33" s="117">
        <f t="shared" si="163"/>
        <v>0</v>
      </c>
      <c r="L33" s="117">
        <f t="shared" si="163"/>
        <v>0</v>
      </c>
      <c r="M33" s="117">
        <f t="shared" si="163"/>
        <v>0</v>
      </c>
      <c r="N33" s="117">
        <f t="shared" si="163"/>
        <v>0</v>
      </c>
      <c r="O33" s="117">
        <f t="shared" si="163"/>
        <v>0</v>
      </c>
      <c r="P33" s="117">
        <f t="shared" si="163"/>
        <v>0</v>
      </c>
      <c r="Q33" s="117">
        <f t="shared" si="163"/>
        <v>0</v>
      </c>
      <c r="R33" s="117">
        <f t="shared" si="163"/>
        <v>0</v>
      </c>
      <c r="S33" s="117">
        <f t="shared" si="163"/>
        <v>0</v>
      </c>
      <c r="T33" s="117">
        <f t="shared" si="163"/>
        <v>0</v>
      </c>
      <c r="U33" s="117">
        <f t="shared" si="163"/>
        <v>0</v>
      </c>
      <c r="V33" s="117">
        <f t="shared" si="163"/>
        <v>0</v>
      </c>
      <c r="W33" s="117">
        <f t="shared" si="163"/>
        <v>0</v>
      </c>
      <c r="X33" s="117">
        <f t="shared" si="163"/>
        <v>0</v>
      </c>
      <c r="Y33" s="117">
        <f t="shared" si="163"/>
        <v>0</v>
      </c>
      <c r="Z33" s="117">
        <f t="shared" si="163"/>
        <v>0</v>
      </c>
      <c r="AA33" s="117">
        <f t="shared" si="163"/>
        <v>0</v>
      </c>
      <c r="AB33" s="117">
        <f t="shared" si="163"/>
        <v>0</v>
      </c>
      <c r="AC33" s="117">
        <f t="shared" si="163"/>
        <v>0</v>
      </c>
      <c r="AD33" s="117">
        <f t="shared" si="163"/>
        <v>0</v>
      </c>
      <c r="AE33" s="117">
        <f t="shared" si="163"/>
        <v>0</v>
      </c>
      <c r="AF33" s="117">
        <f t="shared" si="163"/>
        <v>0</v>
      </c>
      <c r="AG33" s="117">
        <f t="shared" si="163"/>
        <v>0</v>
      </c>
      <c r="AH33" s="117">
        <f>$C$195</f>
        <v>0</v>
      </c>
      <c r="AI33" s="2"/>
      <c r="AJ33" s="117">
        <f t="shared" si="164"/>
        <v>0</v>
      </c>
      <c r="AK33" s="117">
        <f t="shared" si="159"/>
        <v>0</v>
      </c>
      <c r="AL33" s="117">
        <f t="shared" si="159"/>
        <v>0</v>
      </c>
      <c r="AM33" s="117">
        <f t="shared" si="159"/>
        <v>0</v>
      </c>
      <c r="AN33" s="117">
        <f t="shared" si="159"/>
        <v>0</v>
      </c>
      <c r="AO33" s="117">
        <f t="shared" si="159"/>
        <v>0</v>
      </c>
      <c r="AP33" s="117">
        <f t="shared" si="159"/>
        <v>0</v>
      </c>
      <c r="AQ33" s="117">
        <f t="shared" si="159"/>
        <v>0</v>
      </c>
      <c r="AR33" s="117">
        <f t="shared" si="159"/>
        <v>0</v>
      </c>
      <c r="AS33" s="117">
        <f t="shared" si="159"/>
        <v>0</v>
      </c>
      <c r="AT33" s="117">
        <f t="shared" si="159"/>
        <v>0</v>
      </c>
      <c r="AU33" s="117">
        <f t="shared" si="159"/>
        <v>0</v>
      </c>
      <c r="AV33" s="117">
        <f t="shared" si="159"/>
        <v>0</v>
      </c>
      <c r="AW33" s="117">
        <f t="shared" si="159"/>
        <v>0</v>
      </c>
      <c r="AX33" s="117">
        <f t="shared" si="159"/>
        <v>0</v>
      </c>
      <c r="AY33" s="117">
        <f t="shared" si="159"/>
        <v>0</v>
      </c>
      <c r="AZ33" s="117">
        <f t="shared" si="159"/>
        <v>0</v>
      </c>
      <c r="BA33" s="117">
        <f t="shared" si="159"/>
        <v>0</v>
      </c>
      <c r="BB33" s="117">
        <f t="shared" si="159"/>
        <v>0</v>
      </c>
      <c r="BC33" s="117">
        <f t="shared" si="159"/>
        <v>0</v>
      </c>
      <c r="BD33" s="117">
        <f t="shared" si="159"/>
        <v>0</v>
      </c>
      <c r="BE33" s="117">
        <f t="shared" si="159"/>
        <v>0</v>
      </c>
      <c r="BF33" s="117">
        <f t="shared" si="159"/>
        <v>0</v>
      </c>
      <c r="BG33" s="117">
        <f t="shared" si="159"/>
        <v>0</v>
      </c>
      <c r="BH33" s="117">
        <f t="shared" si="159"/>
        <v>0</v>
      </c>
      <c r="BI33" s="117">
        <f t="shared" si="159"/>
        <v>0</v>
      </c>
      <c r="BJ33" s="117">
        <f t="shared" si="159"/>
        <v>0</v>
      </c>
      <c r="BK33" s="117">
        <f t="shared" si="159"/>
        <v>0</v>
      </c>
      <c r="BL33" s="117">
        <f t="shared" si="159"/>
        <v>0</v>
      </c>
      <c r="BM33" s="117">
        <f t="shared" si="159"/>
        <v>0</v>
      </c>
      <c r="BN33" s="117">
        <f t="shared" si="159"/>
        <v>0</v>
      </c>
      <c r="BP33" s="117">
        <f t="shared" si="165"/>
        <v>0</v>
      </c>
      <c r="BQ33" s="117">
        <f t="shared" si="169"/>
        <v>0</v>
      </c>
      <c r="BR33" s="117">
        <f t="shared" si="169"/>
        <v>0</v>
      </c>
      <c r="BS33" s="117">
        <f t="shared" si="169"/>
        <v>0</v>
      </c>
      <c r="BT33" s="117">
        <f t="shared" si="169"/>
        <v>0</v>
      </c>
      <c r="BU33" s="117">
        <f t="shared" si="169"/>
        <v>0</v>
      </c>
      <c r="BV33" s="117">
        <f t="shared" si="169"/>
        <v>0</v>
      </c>
      <c r="BW33" s="117">
        <f t="shared" si="169"/>
        <v>0</v>
      </c>
      <c r="BX33" s="117">
        <f t="shared" si="169"/>
        <v>0</v>
      </c>
      <c r="BY33" s="117">
        <f t="shared" si="169"/>
        <v>0</v>
      </c>
      <c r="BZ33" s="117">
        <f t="shared" si="169"/>
        <v>0</v>
      </c>
      <c r="CA33" s="117">
        <f t="shared" si="169"/>
        <v>0</v>
      </c>
      <c r="CB33" s="117">
        <f t="shared" si="169"/>
        <v>0</v>
      </c>
      <c r="CC33" s="117">
        <f t="shared" si="169"/>
        <v>0</v>
      </c>
      <c r="CD33" s="117">
        <f t="shared" si="169"/>
        <v>0</v>
      </c>
      <c r="CE33" s="117">
        <f t="shared" si="169"/>
        <v>0</v>
      </c>
      <c r="CF33" s="117">
        <f t="shared" si="169"/>
        <v>0</v>
      </c>
      <c r="CG33" s="117">
        <f t="shared" si="169"/>
        <v>0</v>
      </c>
      <c r="CH33" s="117">
        <f t="shared" si="169"/>
        <v>0</v>
      </c>
      <c r="CI33" s="117">
        <f t="shared" si="169"/>
        <v>0</v>
      </c>
      <c r="CJ33" s="117">
        <f t="shared" si="169"/>
        <v>0</v>
      </c>
      <c r="CK33" s="117">
        <f t="shared" si="169"/>
        <v>0</v>
      </c>
      <c r="CL33" s="117">
        <f t="shared" si="169"/>
        <v>0</v>
      </c>
      <c r="CM33" s="117">
        <f t="shared" si="169"/>
        <v>0</v>
      </c>
      <c r="CN33" s="117">
        <f t="shared" si="169"/>
        <v>0</v>
      </c>
      <c r="CO33" s="117">
        <f t="shared" si="169"/>
        <v>0</v>
      </c>
      <c r="CP33" s="117">
        <f t="shared" si="169"/>
        <v>0</v>
      </c>
      <c r="CQ33" s="117">
        <f t="shared" si="169"/>
        <v>0</v>
      </c>
      <c r="CR33" s="117">
        <f t="shared" si="169"/>
        <v>0</v>
      </c>
      <c r="CS33" s="117">
        <f t="shared" si="169"/>
        <v>0</v>
      </c>
      <c r="CT33" s="117">
        <f t="shared" si="167"/>
        <v>0</v>
      </c>
      <c r="CV33" s="117">
        <f t="shared" si="170"/>
        <v>0</v>
      </c>
      <c r="CW33" s="117">
        <f t="shared" si="171"/>
        <v>0</v>
      </c>
      <c r="CX33" s="117">
        <f t="shared" si="171"/>
        <v>0</v>
      </c>
      <c r="CY33" s="117">
        <f t="shared" si="171"/>
        <v>0</v>
      </c>
      <c r="CZ33" s="117">
        <f t="shared" si="171"/>
        <v>0</v>
      </c>
      <c r="DA33" s="117">
        <f t="shared" si="171"/>
        <v>0</v>
      </c>
      <c r="DB33" s="117">
        <f t="shared" si="171"/>
        <v>0</v>
      </c>
      <c r="DC33" s="117">
        <f t="shared" si="171"/>
        <v>0</v>
      </c>
      <c r="DD33" s="117">
        <f t="shared" si="171"/>
        <v>0</v>
      </c>
      <c r="DE33" s="117">
        <f t="shared" si="171"/>
        <v>0</v>
      </c>
      <c r="DF33" s="117">
        <f t="shared" si="171"/>
        <v>0</v>
      </c>
      <c r="DG33" s="117">
        <f t="shared" si="171"/>
        <v>0</v>
      </c>
      <c r="DH33" s="117">
        <f t="shared" si="171"/>
        <v>0</v>
      </c>
      <c r="DI33" s="117">
        <f t="shared" si="171"/>
        <v>0</v>
      </c>
      <c r="DJ33" s="117">
        <f t="shared" si="171"/>
        <v>0</v>
      </c>
      <c r="DK33" s="117">
        <f t="shared" si="171"/>
        <v>0</v>
      </c>
      <c r="DL33" s="117">
        <f t="shared" si="171"/>
        <v>0</v>
      </c>
      <c r="DM33" s="117">
        <f t="shared" si="172"/>
        <v>0</v>
      </c>
      <c r="DN33" s="117">
        <f t="shared" si="172"/>
        <v>0</v>
      </c>
      <c r="DO33" s="117">
        <f t="shared" si="172"/>
        <v>0</v>
      </c>
      <c r="DP33" s="117">
        <f t="shared" si="172"/>
        <v>0</v>
      </c>
      <c r="DQ33" s="117">
        <f t="shared" si="172"/>
        <v>0</v>
      </c>
      <c r="DR33" s="117">
        <f t="shared" si="172"/>
        <v>0</v>
      </c>
      <c r="DS33" s="117">
        <f t="shared" si="172"/>
        <v>0</v>
      </c>
      <c r="DT33" s="117">
        <f t="shared" si="172"/>
        <v>0</v>
      </c>
      <c r="DU33" s="117">
        <f t="shared" si="172"/>
        <v>0</v>
      </c>
      <c r="DV33" s="117">
        <f t="shared" si="172"/>
        <v>0</v>
      </c>
      <c r="DW33" s="117">
        <f t="shared" si="172"/>
        <v>0</v>
      </c>
      <c r="DX33" s="117">
        <f t="shared" si="172"/>
        <v>0</v>
      </c>
      <c r="DY33" s="117">
        <f t="shared" si="172"/>
        <v>0</v>
      </c>
      <c r="DZ33" s="117">
        <f t="shared" si="173"/>
        <v>0</v>
      </c>
    </row>
    <row r="34" spans="1:165" ht="15.75" thickBot="1">
      <c r="A34" s="303" t="s">
        <v>310</v>
      </c>
      <c r="C34" s="5" t="s">
        <v>315</v>
      </c>
      <c r="D34" s="117">
        <f>$B$196</f>
        <v>0</v>
      </c>
      <c r="E34" s="117">
        <f t="shared" si="163"/>
        <v>0</v>
      </c>
      <c r="F34" s="117">
        <f t="shared" si="163"/>
        <v>0</v>
      </c>
      <c r="G34" s="117">
        <f t="shared" si="163"/>
        <v>0</v>
      </c>
      <c r="H34" s="117">
        <f t="shared" si="163"/>
        <v>0</v>
      </c>
      <c r="I34" s="117">
        <f t="shared" si="163"/>
        <v>0</v>
      </c>
      <c r="J34" s="117">
        <f t="shared" si="163"/>
        <v>0</v>
      </c>
      <c r="K34" s="117">
        <f t="shared" si="163"/>
        <v>0</v>
      </c>
      <c r="L34" s="117">
        <f t="shared" si="163"/>
        <v>0</v>
      </c>
      <c r="M34" s="117">
        <f t="shared" si="163"/>
        <v>0</v>
      </c>
      <c r="N34" s="117">
        <f t="shared" si="163"/>
        <v>0</v>
      </c>
      <c r="O34" s="117">
        <f t="shared" si="163"/>
        <v>0</v>
      </c>
      <c r="P34" s="117">
        <f t="shared" si="163"/>
        <v>0</v>
      </c>
      <c r="Q34" s="117">
        <f t="shared" si="163"/>
        <v>0</v>
      </c>
      <c r="R34" s="117">
        <f t="shared" si="163"/>
        <v>0</v>
      </c>
      <c r="S34" s="117">
        <f t="shared" si="163"/>
        <v>0</v>
      </c>
      <c r="T34" s="117">
        <f t="shared" si="163"/>
        <v>0</v>
      </c>
      <c r="U34" s="117">
        <f t="shared" si="163"/>
        <v>0</v>
      </c>
      <c r="V34" s="117">
        <f t="shared" si="163"/>
        <v>0</v>
      </c>
      <c r="W34" s="117">
        <f t="shared" si="163"/>
        <v>0</v>
      </c>
      <c r="X34" s="117">
        <f t="shared" si="163"/>
        <v>0</v>
      </c>
      <c r="Y34" s="117">
        <f t="shared" si="163"/>
        <v>0</v>
      </c>
      <c r="Z34" s="117">
        <f t="shared" si="163"/>
        <v>0</v>
      </c>
      <c r="AA34" s="117">
        <f t="shared" si="163"/>
        <v>0</v>
      </c>
      <c r="AB34" s="117">
        <f t="shared" si="163"/>
        <v>0</v>
      </c>
      <c r="AC34" s="117">
        <f t="shared" si="163"/>
        <v>0</v>
      </c>
      <c r="AD34" s="117">
        <f t="shared" si="163"/>
        <v>0</v>
      </c>
      <c r="AE34" s="117">
        <f t="shared" si="163"/>
        <v>0</v>
      </c>
      <c r="AF34" s="117">
        <f t="shared" si="163"/>
        <v>0</v>
      </c>
      <c r="AG34" s="117">
        <f t="shared" si="163"/>
        <v>0</v>
      </c>
      <c r="AH34" s="117">
        <f>$C$196</f>
        <v>0</v>
      </c>
      <c r="AI34" s="2"/>
      <c r="AJ34" s="117">
        <f t="shared" si="164"/>
        <v>0</v>
      </c>
      <c r="AK34" s="117">
        <f t="shared" si="159"/>
        <v>0</v>
      </c>
      <c r="AL34" s="117">
        <f t="shared" si="159"/>
        <v>0</v>
      </c>
      <c r="AM34" s="117">
        <f t="shared" si="159"/>
        <v>0</v>
      </c>
      <c r="AN34" s="117">
        <f t="shared" si="159"/>
        <v>0</v>
      </c>
      <c r="AO34" s="117">
        <f t="shared" si="159"/>
        <v>0</v>
      </c>
      <c r="AP34" s="117">
        <f t="shared" si="159"/>
        <v>0</v>
      </c>
      <c r="AQ34" s="117">
        <f t="shared" si="159"/>
        <v>0</v>
      </c>
      <c r="AR34" s="117">
        <f t="shared" si="159"/>
        <v>0</v>
      </c>
      <c r="AS34" s="117">
        <f t="shared" si="159"/>
        <v>0</v>
      </c>
      <c r="AT34" s="117">
        <f t="shared" si="159"/>
        <v>0</v>
      </c>
      <c r="AU34" s="117">
        <f t="shared" si="159"/>
        <v>0</v>
      </c>
      <c r="AV34" s="117">
        <f t="shared" si="159"/>
        <v>0</v>
      </c>
      <c r="AW34" s="117">
        <f t="shared" si="159"/>
        <v>0</v>
      </c>
      <c r="AX34" s="117">
        <f t="shared" si="159"/>
        <v>0</v>
      </c>
      <c r="AY34" s="117">
        <f t="shared" si="159"/>
        <v>0</v>
      </c>
      <c r="AZ34" s="117">
        <f t="shared" ref="AZ34:BN34" si="174">T34</f>
        <v>0</v>
      </c>
      <c r="BA34" s="117">
        <f t="shared" si="174"/>
        <v>0</v>
      </c>
      <c r="BB34" s="117">
        <f t="shared" si="174"/>
        <v>0</v>
      </c>
      <c r="BC34" s="117">
        <f t="shared" si="174"/>
        <v>0</v>
      </c>
      <c r="BD34" s="117">
        <f t="shared" si="174"/>
        <v>0</v>
      </c>
      <c r="BE34" s="117">
        <f t="shared" si="174"/>
        <v>0</v>
      </c>
      <c r="BF34" s="117">
        <f t="shared" si="174"/>
        <v>0</v>
      </c>
      <c r="BG34" s="117">
        <f t="shared" si="174"/>
        <v>0</v>
      </c>
      <c r="BH34" s="117">
        <f t="shared" si="174"/>
        <v>0</v>
      </c>
      <c r="BI34" s="117">
        <f t="shared" si="174"/>
        <v>0</v>
      </c>
      <c r="BJ34" s="117">
        <f t="shared" si="174"/>
        <v>0</v>
      </c>
      <c r="BK34" s="117">
        <f t="shared" si="174"/>
        <v>0</v>
      </c>
      <c r="BL34" s="117">
        <f t="shared" si="174"/>
        <v>0</v>
      </c>
      <c r="BM34" s="117">
        <f t="shared" si="174"/>
        <v>0</v>
      </c>
      <c r="BN34" s="117">
        <f t="shared" si="174"/>
        <v>0</v>
      </c>
      <c r="BP34" s="117">
        <f t="shared" si="165"/>
        <v>0</v>
      </c>
      <c r="BQ34" s="117">
        <f t="shared" si="169"/>
        <v>0</v>
      </c>
      <c r="BR34" s="117">
        <f t="shared" si="169"/>
        <v>0</v>
      </c>
      <c r="BS34" s="117">
        <f t="shared" si="169"/>
        <v>0</v>
      </c>
      <c r="BT34" s="117">
        <f t="shared" si="169"/>
        <v>0</v>
      </c>
      <c r="BU34" s="117">
        <f t="shared" si="169"/>
        <v>0</v>
      </c>
      <c r="BV34" s="117">
        <f t="shared" si="169"/>
        <v>0</v>
      </c>
      <c r="BW34" s="117">
        <f t="shared" si="169"/>
        <v>0</v>
      </c>
      <c r="BX34" s="117">
        <f t="shared" si="169"/>
        <v>0</v>
      </c>
      <c r="BY34" s="117">
        <f t="shared" si="169"/>
        <v>0</v>
      </c>
      <c r="BZ34" s="117">
        <f t="shared" si="169"/>
        <v>0</v>
      </c>
      <c r="CA34" s="117">
        <f t="shared" si="169"/>
        <v>0</v>
      </c>
      <c r="CB34" s="117">
        <f t="shared" si="169"/>
        <v>0</v>
      </c>
      <c r="CC34" s="117">
        <f t="shared" si="169"/>
        <v>0</v>
      </c>
      <c r="CD34" s="117">
        <f t="shared" si="169"/>
        <v>0</v>
      </c>
      <c r="CE34" s="117">
        <f t="shared" si="169"/>
        <v>0</v>
      </c>
      <c r="CF34" s="117">
        <f t="shared" si="169"/>
        <v>0</v>
      </c>
      <c r="CG34" s="117">
        <f t="shared" si="169"/>
        <v>0</v>
      </c>
      <c r="CH34" s="117">
        <f t="shared" si="169"/>
        <v>0</v>
      </c>
      <c r="CI34" s="117">
        <f t="shared" si="169"/>
        <v>0</v>
      </c>
      <c r="CJ34" s="117">
        <f t="shared" si="169"/>
        <v>0</v>
      </c>
      <c r="CK34" s="117">
        <f t="shared" si="169"/>
        <v>0</v>
      </c>
      <c r="CL34" s="117">
        <f t="shared" si="169"/>
        <v>0</v>
      </c>
      <c r="CM34" s="117">
        <f t="shared" si="169"/>
        <v>0</v>
      </c>
      <c r="CN34" s="117">
        <f t="shared" si="169"/>
        <v>0</v>
      </c>
      <c r="CO34" s="117">
        <f t="shared" si="169"/>
        <v>0</v>
      </c>
      <c r="CP34" s="117">
        <f t="shared" si="169"/>
        <v>0</v>
      </c>
      <c r="CQ34" s="117">
        <f t="shared" si="169"/>
        <v>0</v>
      </c>
      <c r="CR34" s="117">
        <f t="shared" si="169"/>
        <v>0</v>
      </c>
      <c r="CS34" s="117">
        <f t="shared" si="169"/>
        <v>0</v>
      </c>
      <c r="CT34" s="117">
        <f t="shared" si="167"/>
        <v>0</v>
      </c>
      <c r="CV34" s="117">
        <f t="shared" si="170"/>
        <v>0</v>
      </c>
      <c r="CW34" s="117">
        <f t="shared" si="171"/>
        <v>0</v>
      </c>
      <c r="CX34" s="117">
        <f t="shared" si="171"/>
        <v>0</v>
      </c>
      <c r="CY34" s="117">
        <f t="shared" si="171"/>
        <v>0</v>
      </c>
      <c r="CZ34" s="117">
        <f t="shared" si="171"/>
        <v>0</v>
      </c>
      <c r="DA34" s="117">
        <f t="shared" si="171"/>
        <v>0</v>
      </c>
      <c r="DB34" s="117">
        <f t="shared" si="171"/>
        <v>0</v>
      </c>
      <c r="DC34" s="117">
        <f t="shared" si="171"/>
        <v>0</v>
      </c>
      <c r="DD34" s="117">
        <f t="shared" si="171"/>
        <v>0</v>
      </c>
      <c r="DE34" s="117">
        <f t="shared" si="171"/>
        <v>0</v>
      </c>
      <c r="DF34" s="117">
        <f t="shared" si="171"/>
        <v>0</v>
      </c>
      <c r="DG34" s="117">
        <f t="shared" si="171"/>
        <v>0</v>
      </c>
      <c r="DH34" s="117">
        <f t="shared" si="171"/>
        <v>0</v>
      </c>
      <c r="DI34" s="117">
        <f t="shared" si="171"/>
        <v>0</v>
      </c>
      <c r="DJ34" s="117">
        <f t="shared" si="171"/>
        <v>0</v>
      </c>
      <c r="DK34" s="117">
        <f t="shared" si="171"/>
        <v>0</v>
      </c>
      <c r="DL34" s="117">
        <f t="shared" si="171"/>
        <v>0</v>
      </c>
      <c r="DM34" s="117">
        <f t="shared" si="172"/>
        <v>0</v>
      </c>
      <c r="DN34" s="117">
        <f t="shared" si="172"/>
        <v>0</v>
      </c>
      <c r="DO34" s="117">
        <f t="shared" si="172"/>
        <v>0</v>
      </c>
      <c r="DP34" s="117">
        <f t="shared" si="172"/>
        <v>0</v>
      </c>
      <c r="DQ34" s="117">
        <f t="shared" si="172"/>
        <v>0</v>
      </c>
      <c r="DR34" s="117">
        <f t="shared" si="172"/>
        <v>0</v>
      </c>
      <c r="DS34" s="117">
        <f t="shared" si="172"/>
        <v>0</v>
      </c>
      <c r="DT34" s="117">
        <f t="shared" si="172"/>
        <v>0</v>
      </c>
      <c r="DU34" s="117">
        <f t="shared" si="172"/>
        <v>0</v>
      </c>
      <c r="DV34" s="117">
        <f t="shared" si="172"/>
        <v>0</v>
      </c>
      <c r="DW34" s="117">
        <f t="shared" si="172"/>
        <v>0</v>
      </c>
      <c r="DX34" s="117">
        <f t="shared" si="172"/>
        <v>0</v>
      </c>
      <c r="DY34" s="117">
        <f t="shared" si="172"/>
        <v>0</v>
      </c>
      <c r="DZ34" s="117">
        <f t="shared" si="173"/>
        <v>0</v>
      </c>
    </row>
    <row r="35" spans="1:165" s="310" customFormat="1" ht="15.75" thickBot="1">
      <c r="A35" s="309" t="s">
        <v>318</v>
      </c>
      <c r="C35" s="311"/>
      <c r="D35" s="313"/>
      <c r="E35" s="313"/>
      <c r="F35" s="313"/>
      <c r="G35" s="313"/>
      <c r="H35" s="313"/>
      <c r="I35" s="313"/>
      <c r="J35" s="313"/>
      <c r="K35" s="313"/>
      <c r="L35" s="313"/>
      <c r="M35" s="313"/>
      <c r="N35" s="313"/>
      <c r="O35" s="313"/>
      <c r="P35" s="313"/>
      <c r="Q35" s="313"/>
      <c r="R35" s="313"/>
      <c r="S35" s="313"/>
      <c r="T35" s="313"/>
      <c r="U35" s="313"/>
      <c r="V35" s="313"/>
      <c r="W35" s="313"/>
      <c r="X35" s="313"/>
      <c r="Y35" s="313"/>
      <c r="Z35" s="313"/>
      <c r="AA35" s="313"/>
      <c r="AB35" s="313"/>
      <c r="AC35" s="313"/>
      <c r="AD35" s="313"/>
      <c r="AE35" s="313"/>
      <c r="AF35" s="313"/>
      <c r="AG35" s="313"/>
      <c r="AH35" s="313"/>
      <c r="AI35" s="313"/>
      <c r="AJ35" s="313"/>
      <c r="AK35" s="313"/>
      <c r="AL35" s="313"/>
      <c r="AM35" s="313"/>
      <c r="AN35" s="313"/>
      <c r="AO35" s="313"/>
      <c r="AP35" s="313"/>
      <c r="AQ35" s="313"/>
      <c r="AR35" s="313"/>
      <c r="AS35" s="313"/>
      <c r="AT35" s="313"/>
      <c r="AU35" s="313"/>
      <c r="AV35" s="313"/>
      <c r="AW35" s="313"/>
      <c r="AX35" s="313"/>
      <c r="AY35" s="313"/>
      <c r="AZ35" s="313"/>
      <c r="BA35" s="313"/>
      <c r="BB35" s="313"/>
      <c r="BC35" s="313"/>
      <c r="BD35" s="313"/>
      <c r="BE35" s="313"/>
      <c r="BF35" s="313"/>
      <c r="BG35" s="313"/>
      <c r="BH35" s="313"/>
      <c r="BI35" s="313"/>
      <c r="BJ35" s="313"/>
      <c r="BK35" s="313"/>
      <c r="BL35" s="313"/>
      <c r="BM35" s="313"/>
      <c r="BN35" s="313"/>
      <c r="BP35" s="313"/>
      <c r="BQ35" s="313"/>
      <c r="BR35" s="313"/>
      <c r="BS35" s="313"/>
      <c r="BT35" s="313"/>
      <c r="BU35" s="313"/>
      <c r="BV35" s="313"/>
      <c r="BW35" s="313"/>
      <c r="BX35" s="313"/>
      <c r="BY35" s="313"/>
      <c r="BZ35" s="313"/>
      <c r="CA35" s="313"/>
      <c r="CB35" s="313"/>
      <c r="CC35" s="313"/>
      <c r="CD35" s="313"/>
      <c r="CE35" s="313"/>
      <c r="CF35" s="313"/>
      <c r="CG35" s="313"/>
      <c r="CH35" s="313"/>
      <c r="CI35" s="313"/>
      <c r="CJ35" s="313"/>
      <c r="CK35" s="313"/>
      <c r="CL35" s="313"/>
      <c r="CM35" s="313"/>
      <c r="CN35" s="313"/>
      <c r="CO35" s="313"/>
      <c r="CP35" s="313"/>
      <c r="CQ35" s="313"/>
      <c r="CR35" s="313"/>
      <c r="CS35" s="313"/>
      <c r="CT35" s="313"/>
      <c r="CV35" s="313"/>
      <c r="CW35" s="313"/>
      <c r="CX35" s="313"/>
      <c r="CY35" s="313"/>
      <c r="CZ35" s="313"/>
      <c r="DA35" s="313"/>
      <c r="DB35" s="313"/>
      <c r="DC35" s="313"/>
      <c r="DD35" s="313"/>
      <c r="DE35" s="313"/>
      <c r="DF35" s="313"/>
      <c r="DG35" s="313"/>
      <c r="DH35" s="313"/>
      <c r="DI35" s="313"/>
      <c r="DJ35" s="313"/>
      <c r="DK35" s="313"/>
      <c r="DL35" s="313"/>
      <c r="DM35" s="313"/>
      <c r="DN35" s="313"/>
      <c r="DO35" s="313"/>
      <c r="DP35" s="313"/>
      <c r="DQ35" s="313"/>
      <c r="DR35" s="313"/>
      <c r="DS35" s="313"/>
      <c r="DT35" s="313"/>
      <c r="DU35" s="313"/>
      <c r="DV35" s="313"/>
      <c r="DW35" s="313"/>
      <c r="DX35" s="313"/>
      <c r="DY35" s="313"/>
      <c r="DZ35" s="313"/>
      <c r="EK35" s="314"/>
      <c r="EL35" s="314"/>
      <c r="EM35" s="314"/>
      <c r="EN35" s="314"/>
      <c r="EO35" s="314"/>
      <c r="EP35" s="314"/>
      <c r="EQ35" s="314"/>
      <c r="ER35" s="314"/>
      <c r="ES35" s="314"/>
      <c r="ET35" s="314"/>
      <c r="EU35" s="314"/>
      <c r="EV35" s="314"/>
      <c r="EW35" s="314"/>
      <c r="EX35" s="314"/>
      <c r="EY35" s="314"/>
      <c r="EZ35" s="314"/>
      <c r="FA35" s="314"/>
      <c r="FB35" s="314"/>
      <c r="FC35" s="314"/>
      <c r="FD35" s="314"/>
      <c r="FE35" s="314"/>
      <c r="FF35" s="314"/>
      <c r="FG35" s="314"/>
      <c r="FH35" s="314"/>
      <c r="FI35" s="314"/>
    </row>
    <row r="36" spans="1:165">
      <c r="A36" s="303" t="s">
        <v>43</v>
      </c>
      <c r="C36" s="5" t="s">
        <v>319</v>
      </c>
      <c r="D36" s="315">
        <f>D11/D$6</f>
        <v>0.15033591561632945</v>
      </c>
      <c r="E36" s="315">
        <f t="shared" ref="E36:AG36" si="175">E11/E$6</f>
        <v>0.16025359109141371</v>
      </c>
      <c r="F36" s="315">
        <f t="shared" si="175"/>
        <v>0.17015501131471925</v>
      </c>
      <c r="G36" s="315">
        <f t="shared" si="175"/>
        <v>0.18008697585610145</v>
      </c>
      <c r="H36" s="315">
        <f t="shared" si="175"/>
        <v>0.18997780460553418</v>
      </c>
      <c r="I36" s="315">
        <f t="shared" si="175"/>
        <v>0.1998312651857852</v>
      </c>
      <c r="J36" s="315">
        <f t="shared" si="175"/>
        <v>0.21004291719541812</v>
      </c>
      <c r="K36" s="315">
        <f t="shared" si="175"/>
        <v>0.22024062459026769</v>
      </c>
      <c r="L36" s="315">
        <f t="shared" si="175"/>
        <v>0.23042619681921073</v>
      </c>
      <c r="M36" s="315">
        <f t="shared" si="175"/>
        <v>0.24060134702768418</v>
      </c>
      <c r="N36" s="315">
        <f t="shared" si="175"/>
        <v>0.25076768676284733</v>
      </c>
      <c r="O36" s="315">
        <f t="shared" si="175"/>
        <v>0.25963285884583109</v>
      </c>
      <c r="P36" s="315">
        <f t="shared" si="175"/>
        <v>0.26852341224508725</v>
      </c>
      <c r="Q36" s="315">
        <f t="shared" si="175"/>
        <v>0.27738504536432262</v>
      </c>
      <c r="R36" s="315">
        <f t="shared" si="175"/>
        <v>0.28624196596538709</v>
      </c>
      <c r="S36" s="315">
        <f t="shared" si="175"/>
        <v>0.2950966075357665</v>
      </c>
      <c r="T36" s="315">
        <f t="shared" si="175"/>
        <v>0.30385388503294392</v>
      </c>
      <c r="U36" s="315">
        <f t="shared" si="175"/>
        <v>0.31261522405339198</v>
      </c>
      <c r="V36" s="315">
        <f t="shared" si="175"/>
        <v>0.32138442736797074</v>
      </c>
      <c r="W36" s="315">
        <f t="shared" si="175"/>
        <v>0.33016543927880221</v>
      </c>
      <c r="X36" s="315">
        <f t="shared" si="175"/>
        <v>0.33896235915737688</v>
      </c>
      <c r="Y36" s="315">
        <f t="shared" si="175"/>
        <v>0.3538466465524906</v>
      </c>
      <c r="Z36" s="315">
        <f t="shared" si="175"/>
        <v>0.36873513731960822</v>
      </c>
      <c r="AA36" s="315">
        <f t="shared" si="175"/>
        <v>0.3836160595495281</v>
      </c>
      <c r="AB36" s="315">
        <f t="shared" si="175"/>
        <v>0.3985052707430064</v>
      </c>
      <c r="AC36" s="315">
        <f t="shared" si="175"/>
        <v>0.41340647975979344</v>
      </c>
      <c r="AD36" s="315">
        <f t="shared" si="175"/>
        <v>0.42836050655920488</v>
      </c>
      <c r="AE36" s="315">
        <f t="shared" si="175"/>
        <v>0.44332606970038069</v>
      </c>
      <c r="AF36" s="315">
        <f t="shared" si="175"/>
        <v>0.45830501284113417</v>
      </c>
      <c r="AG36" s="315">
        <f t="shared" si="175"/>
        <v>0.47329901530995006</v>
      </c>
      <c r="AH36" s="315">
        <f>AH11/AH$6</f>
        <v>0.48830957428728522</v>
      </c>
      <c r="AI36" s="2"/>
      <c r="AJ36" s="315">
        <f>AJ11/AJ$6</f>
        <v>0.15033591561632945</v>
      </c>
      <c r="AK36" s="315">
        <f t="shared" ref="AK36:BM36" si="176">AK11/AK$6</f>
        <v>0.16003278764353845</v>
      </c>
      <c r="AL36" s="315">
        <f t="shared" si="176"/>
        <v>0.1696719626904637</v>
      </c>
      <c r="AM36" s="315">
        <f t="shared" si="176"/>
        <v>0.1793158208429923</v>
      </c>
      <c r="AN36" s="315">
        <f t="shared" si="176"/>
        <v>0.18888702637940361</v>
      </c>
      <c r="AO36" s="315">
        <f t="shared" si="176"/>
        <v>0.19838896341556478</v>
      </c>
      <c r="AP36" s="315">
        <f t="shared" si="176"/>
        <v>0.20779439137572267</v>
      </c>
      <c r="AQ36" s="315">
        <f t="shared" si="176"/>
        <v>0.21710278035133271</v>
      </c>
      <c r="AR36" s="315">
        <f t="shared" si="176"/>
        <v>0.22631408277069939</v>
      </c>
      <c r="AS36" s="315">
        <f t="shared" si="176"/>
        <v>0.23542807277014172</v>
      </c>
      <c r="AT36" s="315">
        <f t="shared" si="176"/>
        <v>0.24444433946594887</v>
      </c>
      <c r="AU36" s="315">
        <f t="shared" si="176"/>
        <v>0.25178666833637531</v>
      </c>
      <c r="AV36" s="315">
        <f t="shared" si="176"/>
        <v>0.25909823449435559</v>
      </c>
      <c r="AW36" s="315">
        <f t="shared" si="176"/>
        <v>0.26617117874857854</v>
      </c>
      <c r="AX36" s="315">
        <f t="shared" si="176"/>
        <v>0.27310866489424396</v>
      </c>
      <c r="AY36" s="315">
        <f t="shared" si="176"/>
        <v>0.27990832153183504</v>
      </c>
      <c r="AZ36" s="315">
        <f t="shared" si="176"/>
        <v>0.28657259263242052</v>
      </c>
      <c r="BA36" s="315">
        <f t="shared" si="176"/>
        <v>0.29310512943049721</v>
      </c>
      <c r="BB36" s="315">
        <f t="shared" si="176"/>
        <v>0.29950443412335254</v>
      </c>
      <c r="BC36" s="315">
        <f t="shared" si="176"/>
        <v>0.30576880263440975</v>
      </c>
      <c r="BD36" s="315">
        <f t="shared" si="176"/>
        <v>0.31189631174924959</v>
      </c>
      <c r="BE36" s="315">
        <f t="shared" si="176"/>
        <v>0.32350396867315606</v>
      </c>
      <c r="BF36" s="315">
        <f t="shared" si="176"/>
        <v>0.33503245801579473</v>
      </c>
      <c r="BG36" s="315">
        <f t="shared" si="176"/>
        <v>0.34621324530541597</v>
      </c>
      <c r="BH36" s="315">
        <f t="shared" si="176"/>
        <v>0.35716305858812292</v>
      </c>
      <c r="BI36" s="315">
        <f t="shared" si="176"/>
        <v>0.36787659082975904</v>
      </c>
      <c r="BJ36" s="315">
        <f t="shared" si="176"/>
        <v>0.37828117438097586</v>
      </c>
      <c r="BK36" s="315">
        <f t="shared" si="176"/>
        <v>0.38841914581790532</v>
      </c>
      <c r="BL36" s="315">
        <f t="shared" si="176"/>
        <v>0.39828151415792545</v>
      </c>
      <c r="BM36" s="315">
        <f t="shared" si="176"/>
        <v>0.40785855939800952</v>
      </c>
      <c r="BN36" s="315">
        <f>BN11/BN$6</f>
        <v>0.4171397858272467</v>
      </c>
      <c r="BP36" s="315">
        <f>BP11/BP$6</f>
        <v>0.15033591561632945</v>
      </c>
      <c r="BQ36" s="315">
        <f t="shared" ref="BQ36:CS36" si="177">BQ11/BQ$6</f>
        <v>0.15305663428890001</v>
      </c>
      <c r="BR36" s="315">
        <f t="shared" si="177"/>
        <v>0.15582641235991945</v>
      </c>
      <c r="BS36" s="315">
        <f t="shared" si="177"/>
        <v>0.15864613110817732</v>
      </c>
      <c r="BT36" s="315">
        <f t="shared" si="177"/>
        <v>0.16151668758129506</v>
      </c>
      <c r="BU36" s="315">
        <f t="shared" si="177"/>
        <v>0.16443899487674293</v>
      </c>
      <c r="BV36" s="315">
        <f t="shared" si="177"/>
        <v>0.16741398242784514</v>
      </c>
      <c r="BW36" s="315">
        <f t="shared" si="177"/>
        <v>0.17044259629485983</v>
      </c>
      <c r="BX36" s="315">
        <f t="shared" si="177"/>
        <v>0.17352579946122523</v>
      </c>
      <c r="BY36" s="315">
        <f t="shared" si="177"/>
        <v>0.17666457213506145</v>
      </c>
      <c r="BZ36" s="315">
        <f t="shared" si="177"/>
        <v>0.17985991205602248</v>
      </c>
      <c r="CA36" s="315">
        <f t="shared" si="177"/>
        <v>0.18311283480759163</v>
      </c>
      <c r="CB36" s="315">
        <f t="shared" si="177"/>
        <v>0.18642437413491753</v>
      </c>
      <c r="CC36" s="315">
        <f t="shared" si="177"/>
        <v>0.18979558226828794</v>
      </c>
      <c r="CD36" s="315">
        <f t="shared" si="177"/>
        <v>0.19322753025234102</v>
      </c>
      <c r="CE36" s="315">
        <f t="shared" si="177"/>
        <v>0.19672130828111628</v>
      </c>
      <c r="CF36" s="315">
        <f t="shared" si="177"/>
        <v>0.20027802603904638</v>
      </c>
      <c r="CG36" s="315">
        <f t="shared" si="177"/>
        <v>0.20389881304799723</v>
      </c>
      <c r="CH36" s="315">
        <f t="shared" si="177"/>
        <v>0.20758481902046166</v>
      </c>
      <c r="CI36" s="315">
        <f t="shared" si="177"/>
        <v>0.21133721421901458</v>
      </c>
      <c r="CJ36" s="315">
        <f t="shared" si="177"/>
        <v>0.21515718982214269</v>
      </c>
      <c r="CK36" s="315">
        <f t="shared" si="177"/>
        <v>0.21904595829655893</v>
      </c>
      <c r="CL36" s="315">
        <f t="shared" si="177"/>
        <v>0.22300475377611689</v>
      </c>
      <c r="CM36" s="315">
        <f t="shared" si="177"/>
        <v>0.22703483244744285</v>
      </c>
      <c r="CN36" s="315">
        <f t="shared" si="177"/>
        <v>0.23113747294240142</v>
      </c>
      <c r="CO36" s="315">
        <f t="shared" si="177"/>
        <v>0.23531397673751875</v>
      </c>
      <c r="CP36" s="315">
        <f t="shared" si="177"/>
        <v>0.2395656685604832</v>
      </c>
      <c r="CQ36" s="315">
        <f t="shared" si="177"/>
        <v>0.24389389680384979</v>
      </c>
      <c r="CR36" s="315">
        <f t="shared" si="177"/>
        <v>0.2483000339460755</v>
      </c>
      <c r="CS36" s="315">
        <f t="shared" si="177"/>
        <v>0.25278547698001441</v>
      </c>
      <c r="CT36" s="315">
        <f>CT11/CT$6</f>
        <v>0.25735164784900449</v>
      </c>
      <c r="CV36" s="315">
        <f>CV11/CV$6</f>
        <v>0.15033591561632945</v>
      </c>
      <c r="CW36" s="315">
        <f t="shared" ref="CW36:DY36" si="178">CW11/CW$6</f>
        <v>0.15305663428890001</v>
      </c>
      <c r="CX36" s="315">
        <f t="shared" si="178"/>
        <v>0.15582641235991945</v>
      </c>
      <c r="CY36" s="315">
        <f t="shared" si="178"/>
        <v>0.15864613110817732</v>
      </c>
      <c r="CZ36" s="315">
        <f t="shared" si="178"/>
        <v>0.16151668758129506</v>
      </c>
      <c r="DA36" s="315">
        <f t="shared" si="178"/>
        <v>0.16443899487674293</v>
      </c>
      <c r="DB36" s="315">
        <f t="shared" si="178"/>
        <v>0.16741398242784514</v>
      </c>
      <c r="DC36" s="315">
        <f t="shared" si="178"/>
        <v>0.17044259629485983</v>
      </c>
      <c r="DD36" s="315">
        <f t="shared" si="178"/>
        <v>0.17352579946122523</v>
      </c>
      <c r="DE36" s="315">
        <f t="shared" si="178"/>
        <v>0.17666457213506145</v>
      </c>
      <c r="DF36" s="315">
        <f t="shared" si="178"/>
        <v>0.17985991205602248</v>
      </c>
      <c r="DG36" s="315">
        <f t="shared" si="178"/>
        <v>0.18311283480759163</v>
      </c>
      <c r="DH36" s="315">
        <f t="shared" si="178"/>
        <v>0.18642437413491753</v>
      </c>
      <c r="DI36" s="315">
        <f t="shared" si="178"/>
        <v>0.18979558226828794</v>
      </c>
      <c r="DJ36" s="315">
        <f t="shared" si="178"/>
        <v>0.19322753025234102</v>
      </c>
      <c r="DK36" s="315">
        <f t="shared" si="178"/>
        <v>0.19672130828111628</v>
      </c>
      <c r="DL36" s="315">
        <f t="shared" si="178"/>
        <v>0.20027802603904638</v>
      </c>
      <c r="DM36" s="315">
        <f t="shared" si="178"/>
        <v>0.20389881304799723</v>
      </c>
      <c r="DN36" s="315">
        <f t="shared" si="178"/>
        <v>0.20758481902046166</v>
      </c>
      <c r="DO36" s="315">
        <f t="shared" si="178"/>
        <v>0.21133721421901458</v>
      </c>
      <c r="DP36" s="315">
        <f t="shared" si="178"/>
        <v>0.21515718982214269</v>
      </c>
      <c r="DQ36" s="315">
        <f t="shared" si="178"/>
        <v>0.21904595829655893</v>
      </c>
      <c r="DR36" s="315">
        <f t="shared" si="178"/>
        <v>0.22300475377611689</v>
      </c>
      <c r="DS36" s="315">
        <f t="shared" si="178"/>
        <v>0.22703483244744285</v>
      </c>
      <c r="DT36" s="315">
        <f t="shared" si="178"/>
        <v>0.23113747294240142</v>
      </c>
      <c r="DU36" s="315">
        <f t="shared" si="178"/>
        <v>0.23531397673751875</v>
      </c>
      <c r="DV36" s="315">
        <f t="shared" si="178"/>
        <v>0.2395656685604832</v>
      </c>
      <c r="DW36" s="315">
        <f t="shared" si="178"/>
        <v>0.24389389680384979</v>
      </c>
      <c r="DX36" s="315">
        <f t="shared" si="178"/>
        <v>0.2483000339460755</v>
      </c>
      <c r="DY36" s="315">
        <f t="shared" si="178"/>
        <v>0.25278547698001441</v>
      </c>
      <c r="DZ36" s="315">
        <f>DZ11/DZ$6</f>
        <v>0.25735164784900449</v>
      </c>
    </row>
    <row r="37" spans="1:165">
      <c r="A37" s="303" t="s">
        <v>212</v>
      </c>
      <c r="C37" s="5" t="s">
        <v>319</v>
      </c>
      <c r="D37" s="315">
        <f t="shared" ref="D37:AH37" si="179">D12/D$6</f>
        <v>1.8453467032581344E-6</v>
      </c>
      <c r="E37" s="315">
        <f t="shared" si="179"/>
        <v>3.7407426452266809E-6</v>
      </c>
      <c r="F37" s="315">
        <f t="shared" si="179"/>
        <v>7.5251357689502722E-6</v>
      </c>
      <c r="G37" s="315">
        <f t="shared" si="179"/>
        <v>1.5048992781665354E-5</v>
      </c>
      <c r="H37" s="315">
        <f t="shared" si="179"/>
        <v>2.9888263756659301E-5</v>
      </c>
      <c r="I37" s="315">
        <f t="shared" si="179"/>
        <v>5.889317325222159E-5</v>
      </c>
      <c r="J37" s="315">
        <f t="shared" si="179"/>
        <v>1.1510548897206847E-4</v>
      </c>
      <c r="K37" s="315">
        <f t="shared" si="179"/>
        <v>2.2231533320354933E-4</v>
      </c>
      <c r="L37" s="315">
        <f t="shared" si="179"/>
        <v>4.2296453019697531E-4</v>
      </c>
      <c r="M37" s="315">
        <f t="shared" si="179"/>
        <v>7.8932467831400066E-4</v>
      </c>
      <c r="N37" s="315">
        <f t="shared" si="179"/>
        <v>1.4378961531206376E-3</v>
      </c>
      <c r="O37" s="315">
        <f t="shared" si="179"/>
        <v>2.4912322335469E-3</v>
      </c>
      <c r="P37" s="315">
        <f t="shared" si="179"/>
        <v>4.1582608848960787E-3</v>
      </c>
      <c r="Q37" s="315">
        <f t="shared" si="179"/>
        <v>6.6338766749060394E-3</v>
      </c>
      <c r="R37" s="315">
        <f t="shared" si="179"/>
        <v>1.0044869492836091E-2</v>
      </c>
      <c r="S37" s="315">
        <f t="shared" si="179"/>
        <v>1.4368670391898252E-2</v>
      </c>
      <c r="T37" s="315">
        <f t="shared" si="179"/>
        <v>1.9378223741381276E-2</v>
      </c>
      <c r="U37" s="315">
        <f t="shared" si="179"/>
        <v>2.4690257618031942E-2</v>
      </c>
      <c r="V37" s="315">
        <f t="shared" si="179"/>
        <v>2.9925232584043497E-2</v>
      </c>
      <c r="W37" s="315">
        <f t="shared" si="179"/>
        <v>3.4673622197139251E-2</v>
      </c>
      <c r="X37" s="315">
        <f t="shared" si="179"/>
        <v>3.8691774011731864E-2</v>
      </c>
      <c r="Y37" s="315">
        <f t="shared" si="179"/>
        <v>4.2396500278009695E-2</v>
      </c>
      <c r="Z37" s="315">
        <f t="shared" si="179"/>
        <v>4.5294487750190231E-2</v>
      </c>
      <c r="AA37" s="315">
        <f t="shared" si="179"/>
        <v>4.7524119110467965E-2</v>
      </c>
      <c r="AB37" s="315">
        <f t="shared" si="179"/>
        <v>4.9192095768610986E-2</v>
      </c>
      <c r="AC37" s="315">
        <f t="shared" si="179"/>
        <v>5.0425730710465015E-2</v>
      </c>
      <c r="AD37" s="315">
        <f t="shared" si="179"/>
        <v>5.1400525392654335E-2</v>
      </c>
      <c r="AE37" s="315">
        <f t="shared" si="179"/>
        <v>5.2267759766240575E-2</v>
      </c>
      <c r="AF37" s="315">
        <f t="shared" si="179"/>
        <v>5.3024621956382086E-2</v>
      </c>
      <c r="AG37" s="315">
        <f t="shared" si="179"/>
        <v>5.3723490427422992E-2</v>
      </c>
      <c r="AH37" s="315">
        <f t="shared" si="179"/>
        <v>5.4654909263336417E-2</v>
      </c>
      <c r="AI37" s="2"/>
      <c r="AJ37" s="315">
        <f t="shared" ref="AJ37:BN37" si="180">AJ12/AJ$6</f>
        <v>1.8453467032581344E-6</v>
      </c>
      <c r="AK37" s="315">
        <f t="shared" si="180"/>
        <v>3.7355885087854643E-6</v>
      </c>
      <c r="AL37" s="315">
        <f t="shared" si="180"/>
        <v>7.5037728572590957E-6</v>
      </c>
      <c r="AM37" s="315">
        <f t="shared" si="180"/>
        <v>1.4984551107465116E-5</v>
      </c>
      <c r="AN37" s="315">
        <f t="shared" si="180"/>
        <v>2.9716657039809903E-5</v>
      </c>
      <c r="AO37" s="315">
        <f t="shared" si="180"/>
        <v>5.8468105993819322E-5</v>
      </c>
      <c r="AP37" s="315">
        <f t="shared" si="180"/>
        <v>1.138732757301358E-4</v>
      </c>
      <c r="AQ37" s="315">
        <f t="shared" si="180"/>
        <v>2.1914792987449749E-4</v>
      </c>
      <c r="AR37" s="315">
        <f t="shared" si="180"/>
        <v>4.1541643709534938E-4</v>
      </c>
      <c r="AS37" s="315">
        <f t="shared" si="180"/>
        <v>7.7235306493938821E-4</v>
      </c>
      <c r="AT37" s="315">
        <f t="shared" si="180"/>
        <v>1.4016382250341744E-3</v>
      </c>
      <c r="AU37" s="315">
        <f t="shared" si="180"/>
        <v>2.4159463749132948E-3</v>
      </c>
      <c r="AV37" s="315">
        <f t="shared" si="180"/>
        <v>4.0123058352176224E-3</v>
      </c>
      <c r="AW37" s="315">
        <f t="shared" si="180"/>
        <v>6.3656884310878308E-3</v>
      </c>
      <c r="AX37" s="315">
        <f t="shared" si="180"/>
        <v>9.5839926440315065E-3</v>
      </c>
      <c r="AY37" s="315">
        <f t="shared" si="180"/>
        <v>1.3629131305933252E-2</v>
      </c>
      <c r="AZ37" s="315">
        <f t="shared" si="180"/>
        <v>1.8276112604506171E-2</v>
      </c>
      <c r="BA37" s="315">
        <f t="shared" si="180"/>
        <v>2.314935613490654E-2</v>
      </c>
      <c r="BB37" s="315">
        <f t="shared" si="180"/>
        <v>2.7887909580733117E-2</v>
      </c>
      <c r="BC37" s="315">
        <f t="shared" si="180"/>
        <v>3.2111513444217275E-2</v>
      </c>
      <c r="BD37" s="315">
        <f t="shared" si="180"/>
        <v>3.5602246925864896E-2</v>
      </c>
      <c r="BE37" s="315">
        <f t="shared" si="180"/>
        <v>3.8760961087006135E-2</v>
      </c>
      <c r="BF37" s="315">
        <f t="shared" si="180"/>
        <v>4.1154536222999569E-2</v>
      </c>
      <c r="BG37" s="315">
        <f t="shared" si="180"/>
        <v>4.2890486719552909E-2</v>
      </c>
      <c r="BH37" s="315">
        <f t="shared" si="180"/>
        <v>4.4088750320212165E-2</v>
      </c>
      <c r="BI37" s="315">
        <f t="shared" si="180"/>
        <v>4.4872170157187523E-2</v>
      </c>
      <c r="BJ37" s="315">
        <f t="shared" si="180"/>
        <v>4.5391325324350522E-2</v>
      </c>
      <c r="BK37" s="315">
        <f t="shared" si="180"/>
        <v>4.5794280981354185E-2</v>
      </c>
      <c r="BL37" s="315">
        <f t="shared" si="180"/>
        <v>4.6080069230575893E-2</v>
      </c>
      <c r="BM37" s="315">
        <f t="shared" si="180"/>
        <v>4.6295438407392885E-2</v>
      </c>
      <c r="BN37" s="315">
        <f t="shared" si="180"/>
        <v>4.6689105323793355E-2</v>
      </c>
      <c r="BP37" s="315">
        <f t="shared" ref="BP37:CT37" si="181">BP12/BP$6</f>
        <v>0</v>
      </c>
      <c r="BQ37" s="315">
        <f t="shared" si="181"/>
        <v>0</v>
      </c>
      <c r="BR37" s="315">
        <f t="shared" si="181"/>
        <v>0</v>
      </c>
      <c r="BS37" s="315">
        <f t="shared" si="181"/>
        <v>0</v>
      </c>
      <c r="BT37" s="315">
        <f t="shared" si="181"/>
        <v>0</v>
      </c>
      <c r="BU37" s="315">
        <f t="shared" si="181"/>
        <v>0</v>
      </c>
      <c r="BV37" s="315">
        <f t="shared" si="181"/>
        <v>0</v>
      </c>
      <c r="BW37" s="315">
        <f t="shared" si="181"/>
        <v>0</v>
      </c>
      <c r="BX37" s="315">
        <f t="shared" si="181"/>
        <v>0</v>
      </c>
      <c r="BY37" s="315">
        <f t="shared" si="181"/>
        <v>0</v>
      </c>
      <c r="BZ37" s="315">
        <f t="shared" si="181"/>
        <v>0</v>
      </c>
      <c r="CA37" s="315">
        <f t="shared" si="181"/>
        <v>0</v>
      </c>
      <c r="CB37" s="315">
        <f t="shared" si="181"/>
        <v>0</v>
      </c>
      <c r="CC37" s="315">
        <f t="shared" si="181"/>
        <v>0</v>
      </c>
      <c r="CD37" s="315">
        <f t="shared" si="181"/>
        <v>0</v>
      </c>
      <c r="CE37" s="315">
        <f t="shared" si="181"/>
        <v>0</v>
      </c>
      <c r="CF37" s="315">
        <f t="shared" si="181"/>
        <v>0</v>
      </c>
      <c r="CG37" s="315">
        <f t="shared" si="181"/>
        <v>0</v>
      </c>
      <c r="CH37" s="315">
        <f t="shared" si="181"/>
        <v>0</v>
      </c>
      <c r="CI37" s="315">
        <f t="shared" si="181"/>
        <v>0</v>
      </c>
      <c r="CJ37" s="315">
        <f t="shared" si="181"/>
        <v>0</v>
      </c>
      <c r="CK37" s="315">
        <f t="shared" si="181"/>
        <v>0</v>
      </c>
      <c r="CL37" s="315">
        <f t="shared" si="181"/>
        <v>0</v>
      </c>
      <c r="CM37" s="315">
        <f t="shared" si="181"/>
        <v>0</v>
      </c>
      <c r="CN37" s="315">
        <f t="shared" si="181"/>
        <v>0</v>
      </c>
      <c r="CO37" s="315">
        <f t="shared" si="181"/>
        <v>0</v>
      </c>
      <c r="CP37" s="315">
        <f t="shared" si="181"/>
        <v>0</v>
      </c>
      <c r="CQ37" s="315">
        <f t="shared" si="181"/>
        <v>0</v>
      </c>
      <c r="CR37" s="315">
        <f t="shared" si="181"/>
        <v>0</v>
      </c>
      <c r="CS37" s="315">
        <f t="shared" si="181"/>
        <v>0</v>
      </c>
      <c r="CT37" s="315">
        <f t="shared" si="181"/>
        <v>0</v>
      </c>
      <c r="CV37" s="315">
        <f t="shared" ref="CV37:DZ37" si="182">CV12/CV$6</f>
        <v>1.8453467032581344E-6</v>
      </c>
      <c r="CW37" s="315">
        <f t="shared" si="182"/>
        <v>3.7152662440383983E-6</v>
      </c>
      <c r="CX37" s="315">
        <f t="shared" si="182"/>
        <v>7.4198942038927898E-6</v>
      </c>
      <c r="CY37" s="315">
        <f t="shared" si="182"/>
        <v>1.4733327940938117E-5</v>
      </c>
      <c r="CZ37" s="315">
        <f t="shared" si="182"/>
        <v>2.905244380422122E-5</v>
      </c>
      <c r="DA37" s="315">
        <f t="shared" si="182"/>
        <v>5.6834717580526417E-5</v>
      </c>
      <c r="DB37" s="315">
        <f t="shared" si="182"/>
        <v>1.0983903460960213E-4</v>
      </c>
      <c r="DC37" s="315">
        <f t="shared" si="182"/>
        <v>2.0974259234006663E-4</v>
      </c>
      <c r="DD37" s="315">
        <f t="shared" si="182"/>
        <v>3.9447642255480278E-4</v>
      </c>
      <c r="DE37" s="315">
        <f t="shared" si="182"/>
        <v>7.2763687740580777E-4</v>
      </c>
      <c r="DF37" s="315">
        <f t="shared" si="182"/>
        <v>1.3099934601872205E-3</v>
      </c>
      <c r="DG37" s="315">
        <f t="shared" si="182"/>
        <v>2.2323432221787809E-3</v>
      </c>
      <c r="DH37" s="315">
        <f t="shared" si="182"/>
        <v>3.6694158648547218E-3</v>
      </c>
      <c r="DI37" s="315">
        <f t="shared" si="182"/>
        <v>5.7541328118344169E-3</v>
      </c>
      <c r="DJ37" s="315">
        <f t="shared" si="182"/>
        <v>8.5615469635591471E-3</v>
      </c>
      <c r="DK37" s="315">
        <f t="shared" si="182"/>
        <v>1.2030493340720193E-2</v>
      </c>
      <c r="DL37" s="315">
        <f t="shared" si="182"/>
        <v>1.5943237401851124E-2</v>
      </c>
      <c r="DM37" s="315">
        <f t="shared" si="182"/>
        <v>1.9954804504137735E-2</v>
      </c>
      <c r="DN37" s="315">
        <f t="shared" si="182"/>
        <v>2.3750751224917169E-2</v>
      </c>
      <c r="DO37" s="315">
        <f t="shared" si="182"/>
        <v>2.7015337582656937E-2</v>
      </c>
      <c r="DP37" s="315">
        <f t="shared" si="182"/>
        <v>2.9583467002299028E-2</v>
      </c>
      <c r="DQ37" s="315">
        <f t="shared" si="182"/>
        <v>3.1810711828052327E-2</v>
      </c>
      <c r="DR37" s="315">
        <f t="shared" si="182"/>
        <v>3.3408163055626036E-2</v>
      </c>
      <c r="DS37" s="315">
        <f t="shared" si="182"/>
        <v>3.442819229345722E-2</v>
      </c>
      <c r="DT37" s="315">
        <f t="shared" si="182"/>
        <v>3.4989783757978371E-2</v>
      </c>
      <c r="DU37" s="315">
        <f t="shared" si="182"/>
        <v>3.5203939424772596E-2</v>
      </c>
      <c r="DV37" s="315">
        <f t="shared" si="182"/>
        <v>3.5191389000330718E-2</v>
      </c>
      <c r="DW37" s="315">
        <f t="shared" si="182"/>
        <v>3.5079997066924766E-2</v>
      </c>
      <c r="DX37" s="315">
        <f t="shared" si="182"/>
        <v>3.4872251487223095E-2</v>
      </c>
      <c r="DY37" s="315">
        <f t="shared" si="182"/>
        <v>3.4606347816564714E-2</v>
      </c>
      <c r="DZ37" s="315">
        <f t="shared" si="182"/>
        <v>3.4467853386970768E-2</v>
      </c>
      <c r="EA37" s="315"/>
    </row>
    <row r="38" spans="1:165">
      <c r="A38" s="303" t="s">
        <v>316</v>
      </c>
      <c r="C38" s="5" t="s">
        <v>319</v>
      </c>
      <c r="D38" s="315">
        <f>D21/D$6</f>
        <v>0.56388732487639481</v>
      </c>
      <c r="E38" s="315">
        <f t="shared" ref="E38:AH38" si="183">E21/E$6</f>
        <v>0.55855721979889716</v>
      </c>
      <c r="F38" s="315">
        <f t="shared" si="183"/>
        <v>0.55322329767165346</v>
      </c>
      <c r="G38" s="315">
        <f t="shared" si="183"/>
        <v>0.54778677585484159</v>
      </c>
      <c r="H38" s="315">
        <f t="shared" si="183"/>
        <v>0.54227766206837758</v>
      </c>
      <c r="I38" s="315">
        <f t="shared" si="183"/>
        <v>0.5366304449883621</v>
      </c>
      <c r="J38" s="315">
        <f t="shared" si="183"/>
        <v>0.53059095879011475</v>
      </c>
      <c r="K38" s="315">
        <f t="shared" si="183"/>
        <v>0.52407534082695129</v>
      </c>
      <c r="L38" s="315">
        <f t="shared" si="183"/>
        <v>0.51673276050726846</v>
      </c>
      <c r="M38" s="315">
        <f t="shared" si="183"/>
        <v>0.50798669333949009</v>
      </c>
      <c r="N38" s="315">
        <f t="shared" si="183"/>
        <v>0.49694687900861445</v>
      </c>
      <c r="O38" s="315">
        <f t="shared" si="183"/>
        <v>0.48338501647280269</v>
      </c>
      <c r="P38" s="315">
        <f t="shared" si="183"/>
        <v>0.46460790033478261</v>
      </c>
      <c r="Q38" s="315">
        <f t="shared" si="183"/>
        <v>0.43899046185351809</v>
      </c>
      <c r="R38" s="315">
        <f t="shared" si="183"/>
        <v>0.40533267303644516</v>
      </c>
      <c r="S38" s="315">
        <f t="shared" si="183"/>
        <v>0.36369478316463877</v>
      </c>
      <c r="T38" s="315">
        <f t="shared" si="183"/>
        <v>0.31580283019094646</v>
      </c>
      <c r="U38" s="315">
        <f t="shared" si="183"/>
        <v>0.26483627021049927</v>
      </c>
      <c r="V38" s="315">
        <f t="shared" si="183"/>
        <v>0.21463639051575936</v>
      </c>
      <c r="W38" s="315">
        <f t="shared" si="183"/>
        <v>0.16856569197436352</v>
      </c>
      <c r="X38" s="315">
        <f t="shared" si="183"/>
        <v>0.12881976900355596</v>
      </c>
      <c r="Y38" s="315">
        <f t="shared" si="183"/>
        <v>9.5710336037124616E-2</v>
      </c>
      <c r="Z38" s="315">
        <f t="shared" si="183"/>
        <v>6.9735518766228313E-2</v>
      </c>
      <c r="AA38" s="315">
        <f t="shared" si="183"/>
        <v>5.0105637806099931E-2</v>
      </c>
      <c r="AB38" s="315">
        <f t="shared" si="183"/>
        <v>3.5618265281585529E-2</v>
      </c>
      <c r="AC38" s="315">
        <f t="shared" si="183"/>
        <v>2.5116798762853169E-2</v>
      </c>
      <c r="AD38" s="315">
        <f t="shared" si="183"/>
        <v>1.7606925341814381E-2</v>
      </c>
      <c r="AE38" s="315">
        <f t="shared" si="183"/>
        <v>1.2289562155754623E-2</v>
      </c>
      <c r="AF38" s="315">
        <f t="shared" si="183"/>
        <v>8.5497584300700362E-3</v>
      </c>
      <c r="AG38" s="315">
        <f t="shared" si="183"/>
        <v>5.9331029964203872E-3</v>
      </c>
      <c r="AH38" s="315">
        <f t="shared" si="183"/>
        <v>4.1111185388200125E-3</v>
      </c>
      <c r="AI38" s="2"/>
      <c r="AJ38" s="315">
        <f>AJ21/AJ$6</f>
        <v>0.56388732487639481</v>
      </c>
      <c r="AK38" s="315">
        <f t="shared" ref="AK38:BN38" si="184">AK21/AK$6</f>
        <v>0.55874593223610802</v>
      </c>
      <c r="AL38" s="315">
        <f t="shared" si="184"/>
        <v>0.55362296439647785</v>
      </c>
      <c r="AM38" s="315">
        <f t="shared" si="184"/>
        <v>0.54841799724005935</v>
      </c>
      <c r="AN38" s="315">
        <f t="shared" si="184"/>
        <v>0.54316192132105701</v>
      </c>
      <c r="AO38" s="315">
        <f t="shared" si="184"/>
        <v>0.5377892971135646</v>
      </c>
      <c r="AP38" s="315">
        <f t="shared" si="184"/>
        <v>0.53226612774334348</v>
      </c>
      <c r="AQ38" s="315">
        <f t="shared" si="184"/>
        <v>0.52632260803997</v>
      </c>
      <c r="AR38" s="315">
        <f t="shared" si="184"/>
        <v>0.51960449830627198</v>
      </c>
      <c r="AS38" s="315">
        <f t="shared" si="184"/>
        <v>0.51152678233679127</v>
      </c>
      <c r="AT38" s="315">
        <f t="shared" si="184"/>
        <v>0.50118170425145436</v>
      </c>
      <c r="AU38" s="315">
        <f t="shared" si="184"/>
        <v>0.48842854748898962</v>
      </c>
      <c r="AV38" s="315">
        <f t="shared" si="184"/>
        <v>0.47036723534770497</v>
      </c>
      <c r="AW38" s="315">
        <f t="shared" si="184"/>
        <v>0.44538995012927851</v>
      </c>
      <c r="AX38" s="315">
        <f t="shared" si="184"/>
        <v>0.41216466754668224</v>
      </c>
      <c r="AY38" s="315">
        <f t="shared" si="184"/>
        <v>0.37068013221328799</v>
      </c>
      <c r="AZ38" s="315">
        <f t="shared" si="184"/>
        <v>0.32260826399835169</v>
      </c>
      <c r="BA38" s="315">
        <f t="shared" si="184"/>
        <v>0.27118865604981557</v>
      </c>
      <c r="BB38" s="315">
        <f t="shared" si="184"/>
        <v>0.22033766913727129</v>
      </c>
      <c r="BC38" s="315">
        <f t="shared" si="184"/>
        <v>0.17351295833615185</v>
      </c>
      <c r="BD38" s="315">
        <f t="shared" si="184"/>
        <v>0.13299521979135401</v>
      </c>
      <c r="BE38" s="315">
        <f t="shared" si="184"/>
        <v>9.9167610354083682E-2</v>
      </c>
      <c r="BF38" s="315">
        <f t="shared" si="184"/>
        <v>7.2558436866431167E-2</v>
      </c>
      <c r="BG38" s="315">
        <f t="shared" si="184"/>
        <v>5.2386634615524119E-2</v>
      </c>
      <c r="BH38" s="315">
        <f t="shared" si="184"/>
        <v>3.7442161119573776E-2</v>
      </c>
      <c r="BI38" s="315">
        <f t="shared" si="184"/>
        <v>2.6563020423307427E-2</v>
      </c>
      <c r="BJ38" s="315">
        <f t="shared" si="184"/>
        <v>1.8747732577960478E-2</v>
      </c>
      <c r="BK38" s="315">
        <f t="shared" si="184"/>
        <v>1.3184033448576887E-2</v>
      </c>
      <c r="BL38" s="315">
        <f t="shared" si="184"/>
        <v>9.2476776088163334E-3</v>
      </c>
      <c r="BM38" s="315">
        <f t="shared" si="184"/>
        <v>6.4754090216976607E-3</v>
      </c>
      <c r="BN38" s="315">
        <f t="shared" si="184"/>
        <v>4.5307235727853256E-3</v>
      </c>
      <c r="BP38" s="315">
        <f>BP21/BP$6</f>
        <v>0.56391209013509636</v>
      </c>
      <c r="BQ38" s="315">
        <f t="shared" ref="BQ38:CT38" si="185">BQ21/BQ$6</f>
        <v>0.56258799374542834</v>
      </c>
      <c r="BR38" s="315">
        <f t="shared" si="185"/>
        <v>0.56122951859841252</v>
      </c>
      <c r="BS38" s="315">
        <f t="shared" si="185"/>
        <v>0.55983598319036953</v>
      </c>
      <c r="BT38" s="315">
        <f t="shared" si="185"/>
        <v>0.55840669299977974</v>
      </c>
      <c r="BU38" s="315">
        <f t="shared" si="185"/>
        <v>0.55694094023960938</v>
      </c>
      <c r="BV38" s="315">
        <f t="shared" si="185"/>
        <v>0.55543800360492335</v>
      </c>
      <c r="BW38" s="315">
        <f t="shared" si="185"/>
        <v>0.55389714801570133</v>
      </c>
      <c r="BX38" s="315">
        <f t="shared" si="185"/>
        <v>0.55231762435476084</v>
      </c>
      <c r="BY38" s="315">
        <f t="shared" si="185"/>
        <v>0.55069866920069677</v>
      </c>
      <c r="BZ38" s="315">
        <f t="shared" si="185"/>
        <v>0.54903950455574346</v>
      </c>
      <c r="CA38" s="315">
        <f t="shared" si="185"/>
        <v>0.54733933756845998</v>
      </c>
      <c r="CB38" s="315">
        <f t="shared" si="185"/>
        <v>0.54559736025114403</v>
      </c>
      <c r="CC38" s="315">
        <f t="shared" si="185"/>
        <v>0.5438127491918705</v>
      </c>
      <c r="CD38" s="315">
        <f t="shared" si="185"/>
        <v>0.54198466526105693</v>
      </c>
      <c r="CE38" s="315">
        <f t="shared" si="185"/>
        <v>0.54011225331244661</v>
      </c>
      <c r="CF38" s="315">
        <f t="shared" si="185"/>
        <v>0.53819464187840882</v>
      </c>
      <c r="CG38" s="315">
        <f t="shared" si="185"/>
        <v>0.5362309428594445</v>
      </c>
      <c r="CH38" s="315">
        <f t="shared" si="185"/>
        <v>0.53422025120778827</v>
      </c>
      <c r="CI38" s="315">
        <f t="shared" si="185"/>
        <v>0.53216164460499604</v>
      </c>
      <c r="CJ38" s="315">
        <f t="shared" si="185"/>
        <v>0.53005418313340247</v>
      </c>
      <c r="CK38" s="315">
        <f t="shared" si="185"/>
        <v>0.52789690894133168</v>
      </c>
      <c r="CL38" s="315">
        <f t="shared" si="185"/>
        <v>0.52568884590194442</v>
      </c>
      <c r="CM38" s="315">
        <f t="shared" si="185"/>
        <v>0.52342899926559949</v>
      </c>
      <c r="CN38" s="315">
        <f t="shared" si="185"/>
        <v>0.52111635530560663</v>
      </c>
      <c r="CO38" s="315">
        <f t="shared" si="185"/>
        <v>0.51874988095724461</v>
      </c>
      <c r="CP38" s="315">
        <f t="shared" si="185"/>
        <v>0.51632852344991909</v>
      </c>
      <c r="CQ38" s="315">
        <f t="shared" si="185"/>
        <v>0.51385120993232691</v>
      </c>
      <c r="CR38" s="315">
        <f t="shared" si="185"/>
        <v>0.51131684709049674</v>
      </c>
      <c r="CS38" s="315">
        <f t="shared" si="185"/>
        <v>0.50872432075856877</v>
      </c>
      <c r="CT38" s="315">
        <f t="shared" si="185"/>
        <v>0.50607249552217848</v>
      </c>
      <c r="CV38" s="315">
        <f>CV21/CV$6</f>
        <v>0.56388732487639481</v>
      </c>
      <c r="CW38" s="315">
        <f t="shared" ref="CW38:DZ38" si="186">CW21/CW$6</f>
        <v>0.56358785670373301</v>
      </c>
      <c r="CX38" s="315">
        <f t="shared" si="186"/>
        <v>0.56322868614294352</v>
      </c>
      <c r="CY38" s="315">
        <f t="shared" si="186"/>
        <v>0.56278945882840703</v>
      </c>
      <c r="CZ38" s="315">
        <f t="shared" si="186"/>
        <v>0.56223249225441929</v>
      </c>
      <c r="DA38" s="315">
        <f t="shared" si="186"/>
        <v>0.56148817244835481</v>
      </c>
      <c r="DB38" s="315">
        <f t="shared" si="186"/>
        <v>0.5604290498119725</v>
      </c>
      <c r="DC38" s="315">
        <f t="shared" si="186"/>
        <v>0.55882677163290773</v>
      </c>
      <c r="DD38" s="315">
        <f t="shared" si="186"/>
        <v>0.55628360460196757</v>
      </c>
      <c r="DE38" s="315">
        <f t="shared" si="186"/>
        <v>0.55213578897232352</v>
      </c>
      <c r="DF38" s="315">
        <f t="shared" si="186"/>
        <v>0.54534092920214561</v>
      </c>
      <c r="DG38" s="315">
        <f t="shared" si="186"/>
        <v>0.53436009642744298</v>
      </c>
      <c r="DH38" s="315">
        <f t="shared" si="186"/>
        <v>0.51727470347613724</v>
      </c>
      <c r="DI38" s="315">
        <f t="shared" si="186"/>
        <v>0.49204220759999717</v>
      </c>
      <c r="DJ38" s="315">
        <f t="shared" si="186"/>
        <v>0.4571818752040866</v>
      </c>
      <c r="DK38" s="315">
        <f t="shared" si="186"/>
        <v>0.41260299739060413</v>
      </c>
      <c r="DL38" s="315">
        <f t="shared" si="186"/>
        <v>0.36017614731823411</v>
      </c>
      <c r="DM38" s="315">
        <f t="shared" si="186"/>
        <v>0.30354681495721353</v>
      </c>
      <c r="DN38" s="315">
        <f t="shared" si="186"/>
        <v>0.2471785656588889</v>
      </c>
      <c r="DO38" s="315">
        <f t="shared" si="186"/>
        <v>0.19504404701486097</v>
      </c>
      <c r="DP38" s="315">
        <f t="shared" si="186"/>
        <v>0.14978511193809216</v>
      </c>
      <c r="DQ38" s="315">
        <f t="shared" si="186"/>
        <v>0.11254566330517833</v>
      </c>
      <c r="DR38" s="315">
        <f t="shared" si="186"/>
        <v>8.3091689574193175E-2</v>
      </c>
      <c r="DS38" s="315">
        <f t="shared" si="186"/>
        <v>6.0521263217388183E-2</v>
      </c>
      <c r="DT38" s="315">
        <f t="shared" si="186"/>
        <v>4.3636075497577941E-2</v>
      </c>
      <c r="DU38" s="315">
        <f t="shared" si="186"/>
        <v>3.1226476360214746E-2</v>
      </c>
      <c r="DV38" s="315">
        <f t="shared" si="186"/>
        <v>2.2224486819603533E-2</v>
      </c>
      <c r="DW38" s="315">
        <f t="shared" si="186"/>
        <v>1.5756293904965905E-2</v>
      </c>
      <c r="DX38" s="315">
        <f t="shared" si="186"/>
        <v>1.1138797603019696E-2</v>
      </c>
      <c r="DY38" s="315">
        <f t="shared" si="186"/>
        <v>7.8582872050181052E-3</v>
      </c>
      <c r="DZ38" s="315">
        <f t="shared" si="186"/>
        <v>5.5367792755199362E-3</v>
      </c>
    </row>
    <row r="39" spans="1:165">
      <c r="A39" s="303" t="s">
        <v>317</v>
      </c>
      <c r="C39" s="5" t="s">
        <v>319</v>
      </c>
      <c r="D39" s="315">
        <f>D22/D$6</f>
        <v>2.5989993671097754E-5</v>
      </c>
      <c r="E39" s="315">
        <f t="shared" ref="E39:AH39" si="187">E22/E$6</f>
        <v>4.9854337695514077E-5</v>
      </c>
      <c r="F39" s="315">
        <f t="shared" si="187"/>
        <v>9.5460942444718766E-5</v>
      </c>
      <c r="G39" s="315">
        <f t="shared" si="187"/>
        <v>1.8230736165766143E-4</v>
      </c>
      <c r="H39" s="315">
        <f t="shared" si="187"/>
        <v>3.4694480630223805E-4</v>
      </c>
      <c r="I39" s="315">
        <f t="shared" si="187"/>
        <v>6.5705176886818371E-4</v>
      </c>
      <c r="J39" s="315">
        <f t="shared" si="187"/>
        <v>1.2356469358021894E-3</v>
      </c>
      <c r="K39" s="315">
        <f t="shared" si="187"/>
        <v>2.3021795501142204E-3</v>
      </c>
      <c r="L39" s="315">
        <f t="shared" si="187"/>
        <v>4.235166261692026E-3</v>
      </c>
      <c r="M39" s="315">
        <f t="shared" si="187"/>
        <v>7.6593993686989931E-3</v>
      </c>
      <c r="N39" s="315">
        <f t="shared" si="187"/>
        <v>1.3544045078652034E-2</v>
      </c>
      <c r="O39" s="315">
        <f t="shared" si="187"/>
        <v>2.3315712079244839E-2</v>
      </c>
      <c r="P39" s="315">
        <f t="shared" si="187"/>
        <v>3.8710541103530734E-2</v>
      </c>
      <c r="Q39" s="315">
        <f t="shared" si="187"/>
        <v>6.1534919931997729E-2</v>
      </c>
      <c r="R39" s="315">
        <f t="shared" si="187"/>
        <v>9.3027707136699458E-2</v>
      </c>
      <c r="S39" s="315">
        <f t="shared" si="187"/>
        <v>0.13311757545793448</v>
      </c>
      <c r="T39" s="315">
        <f t="shared" si="187"/>
        <v>0.179942188422304</v>
      </c>
      <c r="U39" s="315">
        <f t="shared" si="187"/>
        <v>0.23004046098852601</v>
      </c>
      <c r="V39" s="315">
        <f t="shared" si="187"/>
        <v>0.27930588798337824</v>
      </c>
      <c r="W39" s="315">
        <f t="shared" si="187"/>
        <v>0.32408640319674942</v>
      </c>
      <c r="X39" s="315">
        <f t="shared" si="187"/>
        <v>0.36200950820355488</v>
      </c>
      <c r="Y39" s="315">
        <f t="shared" si="187"/>
        <v>0.38995764330249238</v>
      </c>
      <c r="Z39" s="315">
        <f t="shared" si="187"/>
        <v>0.40947008486631298</v>
      </c>
      <c r="AA39" s="315">
        <f t="shared" si="187"/>
        <v>0.42213954951803812</v>
      </c>
      <c r="AB39" s="315">
        <f t="shared" si="187"/>
        <v>0.42920364935480815</v>
      </c>
      <c r="AC39" s="315">
        <f t="shared" si="187"/>
        <v>0.43190215577036567</v>
      </c>
      <c r="AD39" s="315">
        <f t="shared" si="187"/>
        <v>0.43134782773157876</v>
      </c>
      <c r="AE39" s="315">
        <f t="shared" si="187"/>
        <v>0.4284501536478964</v>
      </c>
      <c r="AF39" s="315">
        <f t="shared" si="187"/>
        <v>0.42381915087971134</v>
      </c>
      <c r="AG39" s="315">
        <f t="shared" si="187"/>
        <v>0.4179446166782777</v>
      </c>
      <c r="AH39" s="315">
        <f t="shared" si="187"/>
        <v>0.41136589246210975</v>
      </c>
      <c r="AI39" s="2"/>
      <c r="AJ39" s="315">
        <f>AJ22/AJ$6</f>
        <v>2.5989993671097754E-5</v>
      </c>
      <c r="AK39" s="315">
        <f t="shared" ref="AK39:BN39" si="188">AK22/AK$6</f>
        <v>4.9871181329860873E-5</v>
      </c>
      <c r="AL39" s="315">
        <f t="shared" si="188"/>
        <v>9.5529906572542188E-5</v>
      </c>
      <c r="AM39" s="315">
        <f t="shared" si="188"/>
        <v>1.8251743665478298E-4</v>
      </c>
      <c r="AN39" s="315">
        <f t="shared" si="188"/>
        <v>3.4751054812898348E-4</v>
      </c>
      <c r="AO39" s="315">
        <f t="shared" si="188"/>
        <v>6.5847067054592475E-4</v>
      </c>
      <c r="AP39" s="315">
        <f t="shared" si="188"/>
        <v>1.2395480904481865E-3</v>
      </c>
      <c r="AQ39" s="315">
        <f t="shared" si="188"/>
        <v>2.3120514372617636E-3</v>
      </c>
      <c r="AR39" s="315">
        <f t="shared" si="188"/>
        <v>4.2587031611656069E-3</v>
      </c>
      <c r="AS39" s="315">
        <f t="shared" si="188"/>
        <v>7.7127766633931019E-3</v>
      </c>
      <c r="AT39" s="315">
        <f t="shared" si="188"/>
        <v>1.3659463177471088E-2</v>
      </c>
      <c r="AU39" s="315">
        <f t="shared" si="188"/>
        <v>2.3558982997930366E-2</v>
      </c>
      <c r="AV39" s="315">
        <f t="shared" si="188"/>
        <v>3.9190401593604374E-2</v>
      </c>
      <c r="AW39" s="315">
        <f t="shared" si="188"/>
        <v>6.2431959920046666E-2</v>
      </c>
      <c r="AX39" s="315">
        <f t="shared" si="188"/>
        <v>9.4595714915832324E-2</v>
      </c>
      <c r="AY39" s="315">
        <f t="shared" si="188"/>
        <v>0.13567431471328598</v>
      </c>
      <c r="AZ39" s="315">
        <f t="shared" si="188"/>
        <v>0.18381987581265199</v>
      </c>
      <c r="BA39" s="315">
        <f t="shared" si="188"/>
        <v>0.23555823151781127</v>
      </c>
      <c r="BB39" s="315">
        <f t="shared" si="188"/>
        <v>0.28672494998025394</v>
      </c>
      <c r="BC39" s="315">
        <f t="shared" si="188"/>
        <v>0.33359807631402938</v>
      </c>
      <c r="BD39" s="315">
        <f t="shared" si="188"/>
        <v>0.37374336627449417</v>
      </c>
      <c r="BE39" s="315">
        <f t="shared" si="188"/>
        <v>0.40404379742871599</v>
      </c>
      <c r="BF39" s="315">
        <f t="shared" si="188"/>
        <v>0.42604557658862446</v>
      </c>
      <c r="BG39" s="315">
        <f t="shared" si="188"/>
        <v>0.44135692719734565</v>
      </c>
      <c r="BH39" s="315">
        <f t="shared" si="188"/>
        <v>0.45118177612540966</v>
      </c>
      <c r="BI39" s="315">
        <f t="shared" si="188"/>
        <v>0.4567710197832347</v>
      </c>
      <c r="BJ39" s="315">
        <f t="shared" si="188"/>
        <v>0.45929618973226499</v>
      </c>
      <c r="BK39" s="315">
        <f t="shared" si="188"/>
        <v>0.45963404433385385</v>
      </c>
      <c r="BL39" s="315">
        <f t="shared" si="188"/>
        <v>0.45841562704196209</v>
      </c>
      <c r="BM39" s="315">
        <f t="shared" si="188"/>
        <v>0.45614619247994126</v>
      </c>
      <c r="BN39" s="315">
        <f t="shared" si="188"/>
        <v>0.45335232453620866</v>
      </c>
      <c r="BO39" s="118"/>
      <c r="BP39" s="315">
        <f>BP22/BP$6</f>
        <v>0</v>
      </c>
      <c r="BQ39" s="315">
        <f t="shared" ref="BQ39:CS39" si="189">BQ22/BQ$6</f>
        <v>0</v>
      </c>
      <c r="BR39" s="315">
        <f t="shared" si="189"/>
        <v>0</v>
      </c>
      <c r="BS39" s="315">
        <f t="shared" si="189"/>
        <v>0</v>
      </c>
      <c r="BT39" s="315">
        <f t="shared" si="189"/>
        <v>0</v>
      </c>
      <c r="BU39" s="315">
        <f t="shared" si="189"/>
        <v>0</v>
      </c>
      <c r="BV39" s="315">
        <f t="shared" si="189"/>
        <v>0</v>
      </c>
      <c r="BW39" s="315">
        <f t="shared" si="189"/>
        <v>0</v>
      </c>
      <c r="BX39" s="315">
        <f t="shared" si="189"/>
        <v>0</v>
      </c>
      <c r="BY39" s="315">
        <f t="shared" si="189"/>
        <v>0</v>
      </c>
      <c r="BZ39" s="315">
        <f t="shared" si="189"/>
        <v>0</v>
      </c>
      <c r="CA39" s="315">
        <f t="shared" si="189"/>
        <v>0</v>
      </c>
      <c r="CB39" s="315">
        <f t="shared" si="189"/>
        <v>0</v>
      </c>
      <c r="CC39" s="315">
        <f t="shared" si="189"/>
        <v>0</v>
      </c>
      <c r="CD39" s="315">
        <f t="shared" si="189"/>
        <v>0</v>
      </c>
      <c r="CE39" s="315">
        <f t="shared" si="189"/>
        <v>0</v>
      </c>
      <c r="CF39" s="315">
        <f t="shared" si="189"/>
        <v>0</v>
      </c>
      <c r="CG39" s="315">
        <f t="shared" si="189"/>
        <v>0</v>
      </c>
      <c r="CH39" s="315">
        <f t="shared" si="189"/>
        <v>0</v>
      </c>
      <c r="CI39" s="315">
        <f t="shared" si="189"/>
        <v>0</v>
      </c>
      <c r="CJ39" s="315">
        <f t="shared" si="189"/>
        <v>0</v>
      </c>
      <c r="CK39" s="315">
        <f t="shared" si="189"/>
        <v>0</v>
      </c>
      <c r="CL39" s="315">
        <f t="shared" si="189"/>
        <v>0</v>
      </c>
      <c r="CM39" s="315">
        <f t="shared" si="189"/>
        <v>0</v>
      </c>
      <c r="CN39" s="315">
        <f t="shared" si="189"/>
        <v>0</v>
      </c>
      <c r="CO39" s="315">
        <f t="shared" si="189"/>
        <v>0</v>
      </c>
      <c r="CP39" s="315">
        <f t="shared" si="189"/>
        <v>0</v>
      </c>
      <c r="CQ39" s="315">
        <f t="shared" si="189"/>
        <v>0</v>
      </c>
      <c r="CR39" s="315">
        <f t="shared" si="189"/>
        <v>0</v>
      </c>
      <c r="CS39" s="315">
        <f t="shared" si="189"/>
        <v>0</v>
      </c>
      <c r="CT39" s="315">
        <f>CT22/CT$6</f>
        <v>0</v>
      </c>
      <c r="CV39" s="315">
        <f>CV22/CV$6</f>
        <v>2.5989993671097754E-5</v>
      </c>
      <c r="CW39" s="315">
        <f t="shared" ref="CW39:DZ39" si="190">CW22/CW$6</f>
        <v>5.0303350011866383E-5</v>
      </c>
      <c r="CX39" s="315">
        <f t="shared" si="190"/>
        <v>9.718741314292451E-5</v>
      </c>
      <c r="CY39" s="315">
        <f t="shared" si="190"/>
        <v>1.8730036198416402E-4</v>
      </c>
      <c r="CZ39" s="315">
        <f t="shared" si="190"/>
        <v>3.5971174320183934E-4</v>
      </c>
      <c r="DA39" s="315">
        <f t="shared" si="190"/>
        <v>6.8748763763069052E-4</v>
      </c>
      <c r="DB39" s="315">
        <f t="shared" si="190"/>
        <v>1.3051342595692907E-3</v>
      </c>
      <c r="DC39" s="315">
        <f t="shared" si="190"/>
        <v>2.454837053923581E-3</v>
      </c>
      <c r="DD39" s="315">
        <f t="shared" si="190"/>
        <v>4.5593268594580263E-3</v>
      </c>
      <c r="DE39" s="315">
        <f t="shared" si="190"/>
        <v>8.3250773473793616E-3</v>
      </c>
      <c r="DF39" s="315">
        <f t="shared" si="190"/>
        <v>1.4863001339464717E-2</v>
      </c>
      <c r="DG39" s="315">
        <f t="shared" si="190"/>
        <v>2.5774456655382832E-2</v>
      </c>
      <c r="DH39" s="315">
        <f t="shared" si="190"/>
        <v>4.3098672356412786E-2</v>
      </c>
      <c r="DI39" s="315">
        <f t="shared" si="190"/>
        <v>6.8971379742488098E-2</v>
      </c>
      <c r="DJ39" s="315">
        <f t="shared" si="190"/>
        <v>0.10492759262678225</v>
      </c>
      <c r="DK39" s="315">
        <f t="shared" si="190"/>
        <v>0.1510186925459697</v>
      </c>
      <c r="DL39" s="315">
        <f t="shared" si="190"/>
        <v>0.20522578637680375</v>
      </c>
      <c r="DM39" s="315">
        <f t="shared" si="190"/>
        <v>0.26366497756842344</v>
      </c>
      <c r="DN39" s="315">
        <f t="shared" si="190"/>
        <v>0.32165295272585515</v>
      </c>
      <c r="DO39" s="315">
        <f t="shared" si="190"/>
        <v>0.37499400335625538</v>
      </c>
      <c r="DP39" s="315">
        <f t="shared" si="190"/>
        <v>0.42092634638575055</v>
      </c>
      <c r="DQ39" s="315">
        <f t="shared" si="190"/>
        <v>0.45855070041107809</v>
      </c>
      <c r="DR39" s="315">
        <f t="shared" si="190"/>
        <v>0.4878942866358546</v>
      </c>
      <c r="DS39" s="315">
        <f t="shared" si="190"/>
        <v>0.50989110027336193</v>
      </c>
      <c r="DT39" s="315">
        <f t="shared" si="190"/>
        <v>0.52581906218675545</v>
      </c>
      <c r="DU39" s="315">
        <f t="shared" si="190"/>
        <v>0.53696263542293332</v>
      </c>
      <c r="DV39" s="315">
        <f t="shared" si="190"/>
        <v>0.54447235539292682</v>
      </c>
      <c r="DW39" s="315">
        <f t="shared" si="190"/>
        <v>0.54931058234185992</v>
      </c>
      <c r="DX39" s="315">
        <f t="shared" si="190"/>
        <v>0.55216013183826285</v>
      </c>
      <c r="DY39" s="315">
        <f t="shared" si="190"/>
        <v>0.55356005712872958</v>
      </c>
      <c r="DZ39" s="315">
        <f t="shared" si="190"/>
        <v>0.55402006206654131</v>
      </c>
    </row>
    <row r="40" spans="1:165">
      <c r="A40" s="303" t="s">
        <v>306</v>
      </c>
      <c r="C40" s="5" t="s">
        <v>319</v>
      </c>
      <c r="D40" s="315">
        <f t="shared" ref="D40:AH40" si="191">D14/D$6</f>
        <v>0.1241689423943689</v>
      </c>
      <c r="E40" s="315">
        <f t="shared" si="191"/>
        <v>0.1235155467137764</v>
      </c>
      <c r="F40" s="315">
        <f t="shared" si="191"/>
        <v>0.1228354593605738</v>
      </c>
      <c r="G40" s="315">
        <f t="shared" si="191"/>
        <v>0.12214405138132177</v>
      </c>
      <c r="H40" s="315">
        <f t="shared" si="191"/>
        <v>0.12144507024187372</v>
      </c>
      <c r="I40" s="315">
        <f t="shared" si="191"/>
        <v>0.12073902858978433</v>
      </c>
      <c r="J40" s="315">
        <f t="shared" si="191"/>
        <v>0.11990805224101811</v>
      </c>
      <c r="K40" s="315">
        <f t="shared" si="191"/>
        <v>0.11907186627001441</v>
      </c>
      <c r="L40" s="315">
        <f t="shared" si="191"/>
        <v>0.1182368222829726</v>
      </c>
      <c r="M40" s="315">
        <f t="shared" si="191"/>
        <v>0.11741404131860113</v>
      </c>
      <c r="N40" s="315">
        <f t="shared" si="191"/>
        <v>0.11662178838751551</v>
      </c>
      <c r="O40" s="315">
        <f t="shared" si="191"/>
        <v>0.11596550567878364</v>
      </c>
      <c r="P40" s="315">
        <f t="shared" si="191"/>
        <v>0.11537256506240719</v>
      </c>
      <c r="Q40" s="315">
        <f t="shared" si="191"/>
        <v>0.11487948695682074</v>
      </c>
      <c r="R40" s="315">
        <f t="shared" si="191"/>
        <v>0.11452276354038708</v>
      </c>
      <c r="S40" s="315">
        <f t="shared" si="191"/>
        <v>0.11430019345159478</v>
      </c>
      <c r="T40" s="315">
        <f t="shared" si="191"/>
        <v>0.11421938717650856</v>
      </c>
      <c r="U40" s="315">
        <f t="shared" si="191"/>
        <v>0.11417816727638458</v>
      </c>
      <c r="V40" s="315">
        <f t="shared" si="191"/>
        <v>0.1141152462226914</v>
      </c>
      <c r="W40" s="315">
        <f t="shared" si="191"/>
        <v>0.11396335908621538</v>
      </c>
      <c r="X40" s="315">
        <f t="shared" si="191"/>
        <v>0.11368099330414179</v>
      </c>
      <c r="Y40" s="315">
        <f t="shared" si="191"/>
        <v>0.11168388855333289</v>
      </c>
      <c r="Z40" s="315">
        <f t="shared" si="191"/>
        <v>0.10990935436655354</v>
      </c>
      <c r="AA40" s="315">
        <f t="shared" si="191"/>
        <v>0.10799089485303322</v>
      </c>
      <c r="AB40" s="315">
        <f t="shared" si="191"/>
        <v>0.1059560278088921</v>
      </c>
      <c r="AC40" s="315">
        <f t="shared" si="191"/>
        <v>0.10382461890340433</v>
      </c>
      <c r="AD40" s="315">
        <f t="shared" si="191"/>
        <v>0.1016031609155469</v>
      </c>
      <c r="AE40" s="315">
        <f t="shared" si="191"/>
        <v>9.9337936163153756E-2</v>
      </c>
      <c r="AF40" s="315">
        <f t="shared" si="191"/>
        <v>9.7028285652434196E-2</v>
      </c>
      <c r="AG40" s="315">
        <f t="shared" si="191"/>
        <v>9.4682625260622044E-2</v>
      </c>
      <c r="AH40" s="315">
        <f t="shared" si="191"/>
        <v>9.2348273172482009E-2</v>
      </c>
      <c r="AI40" s="2"/>
      <c r="AJ40" s="315">
        <f t="shared" ref="AJ40:BN40" si="192">AJ14/AJ$6</f>
        <v>0.1241689423943689</v>
      </c>
      <c r="AK40" s="315">
        <f t="shared" si="192"/>
        <v>0.12352921960350935</v>
      </c>
      <c r="AL40" s="315">
        <f t="shared" si="192"/>
        <v>0.1228716828924668</v>
      </c>
      <c r="AM40" s="315">
        <f t="shared" si="192"/>
        <v>0.12220561584917036</v>
      </c>
      <c r="AN40" s="315">
        <f t="shared" si="192"/>
        <v>0.12153697602339819</v>
      </c>
      <c r="AO40" s="315">
        <f t="shared" si="192"/>
        <v>0.12086641190697467</v>
      </c>
      <c r="AP40" s="315">
        <f t="shared" si="192"/>
        <v>0.12017021842414838</v>
      </c>
      <c r="AQ40" s="315">
        <f t="shared" si="192"/>
        <v>0.11948246250895034</v>
      </c>
      <c r="AR40" s="315">
        <f t="shared" si="192"/>
        <v>0.11880979511221627</v>
      </c>
      <c r="AS40" s="315">
        <f t="shared" si="192"/>
        <v>0.11816345541405258</v>
      </c>
      <c r="AT40" s="315">
        <f t="shared" si="192"/>
        <v>0.11756149482990365</v>
      </c>
      <c r="AU40" s="315">
        <f t="shared" si="192"/>
        <v>0.11718546514211207</v>
      </c>
      <c r="AV40" s="315">
        <f t="shared" si="192"/>
        <v>0.11688339944271815</v>
      </c>
      <c r="AW40" s="315">
        <f t="shared" si="192"/>
        <v>0.11671449256794036</v>
      </c>
      <c r="AX40" s="315">
        <f t="shared" si="192"/>
        <v>0.11669637754112536</v>
      </c>
      <c r="AY40" s="315">
        <f t="shared" si="192"/>
        <v>0.11682562565178317</v>
      </c>
      <c r="AZ40" s="315">
        <f t="shared" si="192"/>
        <v>0.1170809458247071</v>
      </c>
      <c r="BA40" s="315">
        <f t="shared" si="192"/>
        <v>0.11739049422458847</v>
      </c>
      <c r="BB40" s="315">
        <f t="shared" si="192"/>
        <v>0.11769698009104927</v>
      </c>
      <c r="BC40" s="315">
        <f t="shared" si="192"/>
        <v>0.11793887665174568</v>
      </c>
      <c r="BD40" s="315">
        <f t="shared" si="192"/>
        <v>0.11807998667673106</v>
      </c>
      <c r="BE40" s="315">
        <f t="shared" si="192"/>
        <v>0.11674107510596109</v>
      </c>
      <c r="BF40" s="315">
        <f t="shared" si="192"/>
        <v>0.11558504500376156</v>
      </c>
      <c r="BG40" s="315">
        <f t="shared" si="192"/>
        <v>0.1143589031953913</v>
      </c>
      <c r="BH40" s="315">
        <f t="shared" si="192"/>
        <v>0.11306600431963928</v>
      </c>
      <c r="BI40" s="315">
        <f t="shared" si="192"/>
        <v>0.11172709856232238</v>
      </c>
      <c r="BJ40" s="315">
        <f t="shared" si="192"/>
        <v>0.11037198383774659</v>
      </c>
      <c r="BK40" s="315">
        <f t="shared" si="192"/>
        <v>0.10902505907718561</v>
      </c>
      <c r="BL40" s="315">
        <f t="shared" si="192"/>
        <v>0.10768785849241044</v>
      </c>
      <c r="BM40" s="315">
        <f t="shared" si="192"/>
        <v>0.106369991021837</v>
      </c>
      <c r="BN40" s="315">
        <f t="shared" si="192"/>
        <v>0.10511498842076081</v>
      </c>
      <c r="BP40" s="315">
        <f t="shared" ref="BP40:CT40" si="193">BP14/BP$6</f>
        <v>0.12416867271808735</v>
      </c>
      <c r="BQ40" s="315">
        <f t="shared" si="193"/>
        <v>0.12158829407619544</v>
      </c>
      <c r="BR40" s="315">
        <f t="shared" si="193"/>
        <v>0.11900869707244087</v>
      </c>
      <c r="BS40" s="315">
        <f t="shared" si="193"/>
        <v>0.11643019699727296</v>
      </c>
      <c r="BT40" s="315">
        <f t="shared" si="193"/>
        <v>0.11385311846911651</v>
      </c>
      <c r="BU40" s="315">
        <f t="shared" si="193"/>
        <v>0.11127779567153347</v>
      </c>
      <c r="BV40" s="315">
        <f t="shared" si="193"/>
        <v>0.10870457259600894</v>
      </c>
      <c r="BW40" s="315">
        <f t="shared" si="193"/>
        <v>0.10613380329048888</v>
      </c>
      <c r="BX40" s="315">
        <f t="shared" si="193"/>
        <v>0.10356585211379978</v>
      </c>
      <c r="BY40" s="315">
        <f t="shared" si="193"/>
        <v>0.10100109399608236</v>
      </c>
      <c r="BZ40" s="315">
        <f t="shared" si="193"/>
        <v>9.8439914705375761E-2</v>
      </c>
      <c r="CA40" s="315">
        <f t="shared" si="193"/>
        <v>9.5882711120490377E-2</v>
      </c>
      <c r="CB40" s="315">
        <f t="shared" si="193"/>
        <v>9.3329891510310736E-2</v>
      </c>
      <c r="CC40" s="315">
        <f t="shared" si="193"/>
        <v>9.0781875819673979E-2</v>
      </c>
      <c r="CD40" s="315">
        <f t="shared" si="193"/>
        <v>8.8239095961970951E-2</v>
      </c>
      <c r="CE40" s="315">
        <f t="shared" si="193"/>
        <v>8.570199611862124E-2</v>
      </c>
      <c r="CF40" s="315">
        <f t="shared" si="193"/>
        <v>8.3171033045576923E-2</v>
      </c>
      <c r="CG40" s="315">
        <f t="shared" si="193"/>
        <v>8.0646676387012006E-2</v>
      </c>
      <c r="CH40" s="315">
        <f t="shared" si="193"/>
        <v>7.8129408996359256E-2</v>
      </c>
      <c r="CI40" s="315">
        <f t="shared" si="193"/>
        <v>7.561972726485891E-2</v>
      </c>
      <c r="CJ40" s="315">
        <f t="shared" si="193"/>
        <v>7.3118141457787042E-2</v>
      </c>
      <c r="CK40" s="315">
        <f t="shared" si="193"/>
        <v>7.062517605853609E-2</v>
      </c>
      <c r="CL40" s="315">
        <f t="shared" si="193"/>
        <v>6.8141370120722536E-2</v>
      </c>
      <c r="CM40" s="315">
        <f t="shared" si="193"/>
        <v>6.5667277628501261E-2</v>
      </c>
      <c r="CN40" s="315">
        <f t="shared" si="193"/>
        <v>6.3203467865269841E-2</v>
      </c>
      <c r="CO40" s="315">
        <f t="shared" si="193"/>
        <v>6.0750525790949889E-2</v>
      </c>
      <c r="CP40" s="315">
        <f t="shared" si="193"/>
        <v>5.8309052428036565E-2</v>
      </c>
      <c r="CQ40" s="315">
        <f t="shared" si="193"/>
        <v>5.5879665256611824E-2</v>
      </c>
      <c r="CR40" s="315">
        <f t="shared" si="193"/>
        <v>5.3462998618520635E-2</v>
      </c>
      <c r="CS40" s="315">
        <f t="shared" si="193"/>
        <v>5.1059704130914423E-2</v>
      </c>
      <c r="CT40" s="315">
        <f t="shared" si="193"/>
        <v>4.8670451109369316E-2</v>
      </c>
      <c r="CV40" s="315">
        <f t="shared" ref="CV40:DZ40" si="194">CV14/CV$6</f>
        <v>0.1241689423943689</v>
      </c>
      <c r="CW40" s="315">
        <f t="shared" si="194"/>
        <v>0.12446465269131073</v>
      </c>
      <c r="CX40" s="315">
        <f t="shared" si="194"/>
        <v>0.12475048311228987</v>
      </c>
      <c r="CY40" s="315">
        <f t="shared" si="194"/>
        <v>0.12502643577216588</v>
      </c>
      <c r="CZ40" s="315">
        <f t="shared" si="194"/>
        <v>0.12529275531362319</v>
      </c>
      <c r="DA40" s="315">
        <f t="shared" si="194"/>
        <v>0.12555015154494531</v>
      </c>
      <c r="DB40" s="315">
        <f t="shared" si="194"/>
        <v>0.12580015057066543</v>
      </c>
      <c r="DC40" s="315">
        <f t="shared" si="194"/>
        <v>0.12604581809430379</v>
      </c>
      <c r="DD40" s="315">
        <f t="shared" si="194"/>
        <v>0.1262927683839781</v>
      </c>
      <c r="DE40" s="315">
        <f t="shared" si="194"/>
        <v>0.12655067754673613</v>
      </c>
      <c r="DF40" s="315">
        <f t="shared" si="194"/>
        <v>0.12683516807502432</v>
      </c>
      <c r="DG40" s="315">
        <f t="shared" si="194"/>
        <v>0.12716064647232136</v>
      </c>
      <c r="DH40" s="315">
        <f t="shared" si="194"/>
        <v>0.1275549197889197</v>
      </c>
      <c r="DI40" s="315">
        <f t="shared" si="194"/>
        <v>0.12803981861311214</v>
      </c>
      <c r="DJ40" s="315">
        <f t="shared" si="194"/>
        <v>0.12862849040384539</v>
      </c>
      <c r="DK40" s="315">
        <f t="shared" si="194"/>
        <v>0.12931273092021195</v>
      </c>
      <c r="DL40" s="315">
        <f t="shared" si="194"/>
        <v>0.13005916422024053</v>
      </c>
      <c r="DM40" s="315">
        <f t="shared" si="194"/>
        <v>0.13081327922011254</v>
      </c>
      <c r="DN40" s="315">
        <f t="shared" si="194"/>
        <v>0.13152430968906337</v>
      </c>
      <c r="DO40" s="315">
        <f t="shared" si="194"/>
        <v>0.13214020156884079</v>
      </c>
      <c r="DP40" s="315">
        <f t="shared" si="194"/>
        <v>0.13263234544101402</v>
      </c>
      <c r="DQ40" s="315">
        <f t="shared" si="194"/>
        <v>0.13305679106891038</v>
      </c>
      <c r="DR40" s="315">
        <f t="shared" si="194"/>
        <v>0.13336473126407711</v>
      </c>
      <c r="DS40" s="315">
        <f t="shared" si="194"/>
        <v>0.13356281010965898</v>
      </c>
      <c r="DT40" s="315">
        <f t="shared" si="194"/>
        <v>0.13366891284340221</v>
      </c>
      <c r="DU40" s="315">
        <f t="shared" si="194"/>
        <v>0.13369998554590917</v>
      </c>
      <c r="DV40" s="315">
        <f t="shared" si="194"/>
        <v>0.13367497814791107</v>
      </c>
      <c r="DW40" s="315">
        <f t="shared" si="194"/>
        <v>0.13361445054906507</v>
      </c>
      <c r="DX40" s="315">
        <f t="shared" si="194"/>
        <v>0.13351811221035198</v>
      </c>
      <c r="DY40" s="315">
        <f t="shared" si="194"/>
        <v>0.13339176264730213</v>
      </c>
      <c r="DZ40" s="315">
        <f t="shared" si="194"/>
        <v>0.13326659604766719</v>
      </c>
    </row>
    <row r="41" spans="1:165">
      <c r="A41" s="303" t="s">
        <v>307</v>
      </c>
      <c r="C41" s="5" t="s">
        <v>319</v>
      </c>
      <c r="D41" s="315">
        <f t="shared" ref="D41:AH41" si="195">D15/D$6</f>
        <v>2.5704951799347814E-2</v>
      </c>
      <c r="E41" s="315">
        <f t="shared" si="195"/>
        <v>2.4721202336979293E-2</v>
      </c>
      <c r="F41" s="315">
        <f t="shared" si="195"/>
        <v>2.3748024893811105E-2</v>
      </c>
      <c r="G41" s="315">
        <f t="shared" si="195"/>
        <v>2.2788954129990994E-2</v>
      </c>
      <c r="H41" s="315">
        <f t="shared" si="195"/>
        <v>2.1844585885383447E-2</v>
      </c>
      <c r="I41" s="315">
        <f t="shared" si="195"/>
        <v>2.0914963098218529E-2</v>
      </c>
      <c r="J41" s="315">
        <f t="shared" si="195"/>
        <v>1.9979685955766074E-2</v>
      </c>
      <c r="K41" s="315">
        <f t="shared" si="195"/>
        <v>1.9060951953590796E-2</v>
      </c>
      <c r="L41" s="315">
        <f t="shared" si="195"/>
        <v>1.8159626113820299E-2</v>
      </c>
      <c r="M41" s="315">
        <f t="shared" si="195"/>
        <v>1.7277113415956249E-2</v>
      </c>
      <c r="N41" s="315">
        <f t="shared" si="195"/>
        <v>1.6415543955676255E-2</v>
      </c>
      <c r="O41" s="315">
        <f t="shared" si="195"/>
        <v>1.5587240772704626E-2</v>
      </c>
      <c r="P41" s="315">
        <f t="shared" si="195"/>
        <v>1.4781166478822294E-2</v>
      </c>
      <c r="Q41" s="315">
        <f t="shared" si="195"/>
        <v>1.400040419031748E-2</v>
      </c>
      <c r="R41" s="315">
        <f t="shared" si="195"/>
        <v>1.3247332434544332E-2</v>
      </c>
      <c r="S41" s="315">
        <f t="shared" si="195"/>
        <v>1.2519055265029881E-2</v>
      </c>
      <c r="T41" s="315">
        <f t="shared" si="195"/>
        <v>1.1813974487108872E-2</v>
      </c>
      <c r="U41" s="315">
        <f t="shared" si="195"/>
        <v>1.1119268197278384E-2</v>
      </c>
      <c r="V41" s="315">
        <f t="shared" si="195"/>
        <v>1.0428548334564523E-2</v>
      </c>
      <c r="W41" s="315">
        <f t="shared" si="195"/>
        <v>9.7363878012786554E-3</v>
      </c>
      <c r="X41" s="315">
        <f t="shared" si="195"/>
        <v>9.0409914538642552E-3</v>
      </c>
      <c r="Y41" s="315">
        <f t="shared" si="195"/>
        <v>8.224683773413689E-3</v>
      </c>
      <c r="Z41" s="315">
        <f t="shared" si="195"/>
        <v>7.4540869194565547E-3</v>
      </c>
      <c r="AA41" s="315">
        <f t="shared" si="195"/>
        <v>6.7002454613694362E-3</v>
      </c>
      <c r="AB41" s="315">
        <f t="shared" si="195"/>
        <v>5.9669495735181592E-3</v>
      </c>
      <c r="AC41" s="315">
        <f t="shared" si="195"/>
        <v>5.2568777722849297E-3</v>
      </c>
      <c r="AD41" s="315">
        <f t="shared" si="195"/>
        <v>4.5715868778333172E-3</v>
      </c>
      <c r="AE41" s="315">
        <f t="shared" si="195"/>
        <v>3.914135376450409E-3</v>
      </c>
      <c r="AF41" s="315">
        <f t="shared" si="195"/>
        <v>3.2848917546691712E-3</v>
      </c>
      <c r="AG41" s="315">
        <f t="shared" si="195"/>
        <v>2.6844898602853421E-3</v>
      </c>
      <c r="AH41" s="315">
        <f t="shared" si="195"/>
        <v>2.1142638981151585E-3</v>
      </c>
      <c r="AI41" s="2"/>
      <c r="AJ41" s="315">
        <f t="shared" ref="AJ41:BN41" si="196">AJ15/AJ$6</f>
        <v>2.5704951799347814E-2</v>
      </c>
      <c r="AK41" s="315">
        <f t="shared" si="196"/>
        <v>2.4723664386088383E-2</v>
      </c>
      <c r="AL41" s="315">
        <f t="shared" si="196"/>
        <v>2.3754533954909438E-2</v>
      </c>
      <c r="AM41" s="315">
        <f t="shared" si="196"/>
        <v>2.2799724842417841E-2</v>
      </c>
      <c r="AN41" s="315">
        <f t="shared" si="196"/>
        <v>2.186019673961075E-2</v>
      </c>
      <c r="AO41" s="315">
        <f t="shared" si="196"/>
        <v>2.0935920322456492E-2</v>
      </c>
      <c r="AP41" s="315">
        <f t="shared" si="196"/>
        <v>2.0022442048485908E-2</v>
      </c>
      <c r="AQ41" s="315">
        <f t="shared" si="196"/>
        <v>1.912591755796815E-2</v>
      </c>
      <c r="AR41" s="315">
        <f t="shared" si="196"/>
        <v>1.824701414884073E-2</v>
      </c>
      <c r="AS41" s="315">
        <f t="shared" si="196"/>
        <v>1.7386908650813784E-2</v>
      </c>
      <c r="AT41" s="315">
        <f t="shared" si="196"/>
        <v>1.654745726831254E-2</v>
      </c>
      <c r="AU41" s="315">
        <f t="shared" si="196"/>
        <v>1.5751282021992462E-2</v>
      </c>
      <c r="AV41" s="315">
        <f t="shared" si="196"/>
        <v>1.4975214352431826E-2</v>
      </c>
      <c r="AW41" s="315">
        <f t="shared" si="196"/>
        <v>1.4224951592311066E-2</v>
      </c>
      <c r="AX41" s="315">
        <f t="shared" si="196"/>
        <v>1.3500078822117477E-2</v>
      </c>
      <c r="AY41" s="315">
        <f t="shared" si="196"/>
        <v>1.2797347506316616E-2</v>
      </c>
      <c r="AZ41" s="315">
        <f t="shared" si="196"/>
        <v>1.2111879793101929E-2</v>
      </c>
      <c r="BA41" s="315">
        <f t="shared" si="196"/>
        <v>1.1434245739796451E-2</v>
      </c>
      <c r="BB41" s="315">
        <f t="shared" si="196"/>
        <v>1.0758203904579659E-2</v>
      </c>
      <c r="BC41" s="315">
        <f t="shared" si="196"/>
        <v>1.0078530298868333E-2</v>
      </c>
      <c r="BD41" s="315">
        <f t="shared" si="196"/>
        <v>9.3934684173699028E-3</v>
      </c>
      <c r="BE41" s="315">
        <f t="shared" si="196"/>
        <v>8.6006168623708832E-3</v>
      </c>
      <c r="BF41" s="315">
        <f t="shared" si="196"/>
        <v>7.842898221063271E-3</v>
      </c>
      <c r="BG41" s="315">
        <f t="shared" si="196"/>
        <v>7.0995634575052218E-3</v>
      </c>
      <c r="BH41" s="315">
        <f t="shared" si="196"/>
        <v>6.3718048441390989E-3</v>
      </c>
      <c r="BI41" s="315">
        <f t="shared" si="196"/>
        <v>5.6615886140980246E-3</v>
      </c>
      <c r="BJ41" s="315">
        <f t="shared" si="196"/>
        <v>4.970786095076148E-3</v>
      </c>
      <c r="BK41" s="315">
        <f t="shared" si="196"/>
        <v>4.3004252625539925E-3</v>
      </c>
      <c r="BL41" s="315">
        <f t="shared" si="196"/>
        <v>3.6501921388803985E-3</v>
      </c>
      <c r="BM41" s="315">
        <f t="shared" si="196"/>
        <v>3.0199738959791758E-3</v>
      </c>
      <c r="BN41" s="315">
        <f t="shared" si="196"/>
        <v>2.4102315908730567E-3</v>
      </c>
      <c r="BP41" s="315">
        <f t="shared" ref="BP41:CT41" si="197">BP15/BP$6</f>
        <v>2.5704895972055698E-2</v>
      </c>
      <c r="BQ41" s="315">
        <f t="shared" si="197"/>
        <v>2.5689880123528963E-2</v>
      </c>
      <c r="BR41" s="315">
        <f t="shared" si="197"/>
        <v>2.5673046577656091E-2</v>
      </c>
      <c r="BS41" s="315">
        <f t="shared" si="197"/>
        <v>2.5654355699973038E-2</v>
      </c>
      <c r="BT41" s="315">
        <f t="shared" si="197"/>
        <v>2.5633767054813562E-2</v>
      </c>
      <c r="BU41" s="315">
        <f t="shared" si="197"/>
        <v>2.5611239389286621E-2</v>
      </c>
      <c r="BV41" s="315">
        <f t="shared" si="197"/>
        <v>2.5586730616935994E-2</v>
      </c>
      <c r="BW41" s="315">
        <f t="shared" si="197"/>
        <v>2.5560197801076084E-2</v>
      </c>
      <c r="BX41" s="315">
        <f t="shared" si="197"/>
        <v>2.5531597137797377E-2</v>
      </c>
      <c r="BY41" s="315">
        <f t="shared" si="197"/>
        <v>2.5500883938635147E-2</v>
      </c>
      <c r="BZ41" s="315">
        <f t="shared" si="197"/>
        <v>2.5468012612894813E-2</v>
      </c>
      <c r="CA41" s="315">
        <f t="shared" si="197"/>
        <v>2.5432936649627175E-2</v>
      </c>
      <c r="CB41" s="315">
        <f t="shared" si="197"/>
        <v>2.5395608599246621E-2</v>
      </c>
      <c r="CC41" s="315">
        <f t="shared" si="197"/>
        <v>2.5355980054785395E-2</v>
      </c>
      <c r="CD41" s="315">
        <f t="shared" si="197"/>
        <v>2.5314001632776709E-2</v>
      </c>
      <c r="CE41" s="315">
        <f t="shared" si="197"/>
        <v>2.5269622953759421E-2</v>
      </c>
      <c r="CF41" s="315">
        <f t="shared" si="197"/>
        <v>2.5222792622396926E-2</v>
      </c>
      <c r="CG41" s="315">
        <f t="shared" si="197"/>
        <v>2.5173458207202574E-2</v>
      </c>
      <c r="CH41" s="315">
        <f t="shared" si="197"/>
        <v>2.5121566219864035E-2</v>
      </c>
      <c r="CI41" s="315">
        <f t="shared" si="197"/>
        <v>2.5067062094158654E-2</v>
      </c>
      <c r="CJ41" s="315">
        <f t="shared" si="197"/>
        <v>2.5009890164451817E-2</v>
      </c>
      <c r="CK41" s="315">
        <f t="shared" si="197"/>
        <v>2.494999364377011E-2</v>
      </c>
      <c r="CL41" s="315">
        <f t="shared" si="197"/>
        <v>2.4887314601441092E-2</v>
      </c>
      <c r="CM41" s="315">
        <f t="shared" si="197"/>
        <v>2.4821793940290954E-2</v>
      </c>
      <c r="CN41" s="315">
        <f t="shared" si="197"/>
        <v>2.4753371373391602E-2</v>
      </c>
      <c r="CO41" s="315">
        <f t="shared" si="197"/>
        <v>2.4681985400348237E-2</v>
      </c>
      <c r="CP41" s="315">
        <f t="shared" si="197"/>
        <v>2.4607573283118522E-2</v>
      </c>
      <c r="CQ41" s="315">
        <f t="shared" si="197"/>
        <v>2.4530071021354048E-2</v>
      </c>
      <c r="CR41" s="315">
        <f t="shared" si="197"/>
        <v>2.4449413327254838E-2</v>
      </c>
      <c r="CS41" s="315">
        <f t="shared" si="197"/>
        <v>2.4365533599927387E-2</v>
      </c>
      <c r="CT41" s="315">
        <f t="shared" si="197"/>
        <v>2.4278363899236363E-2</v>
      </c>
      <c r="CV41" s="315">
        <f t="shared" ref="CV41:DZ41" si="198">CV15/CV$6</f>
        <v>2.5704951799347814E-2</v>
      </c>
      <c r="CW41" s="315">
        <f t="shared" si="198"/>
        <v>2.4909564404053633E-2</v>
      </c>
      <c r="CX41" s="315">
        <f t="shared" si="198"/>
        <v>2.4115376244357823E-2</v>
      </c>
      <c r="CY41" s="315">
        <f t="shared" si="198"/>
        <v>2.3322549949993641E-2</v>
      </c>
      <c r="CZ41" s="315">
        <f t="shared" si="198"/>
        <v>2.2531289011799627E-2</v>
      </c>
      <c r="DA41" s="315">
        <f t="shared" si="198"/>
        <v>2.1741868321303232E-2</v>
      </c>
      <c r="DB41" s="315">
        <f t="shared" si="198"/>
        <v>2.0954677492712032E-2</v>
      </c>
      <c r="DC41" s="315">
        <f t="shared" si="198"/>
        <v>2.0170310319806119E-2</v>
      </c>
      <c r="DD41" s="315">
        <f t="shared" si="198"/>
        <v>1.938967055093135E-2</v>
      </c>
      <c r="DE41" s="315">
        <f t="shared" si="198"/>
        <v>1.8614114045491851E-2</v>
      </c>
      <c r="DF41" s="315">
        <f t="shared" si="198"/>
        <v>1.7845587110059333E-2</v>
      </c>
      <c r="DG41" s="315">
        <f t="shared" si="198"/>
        <v>1.7085480683940613E-2</v>
      </c>
      <c r="DH41" s="315">
        <f t="shared" si="198"/>
        <v>1.6336548440326986E-2</v>
      </c>
      <c r="DI41" s="315">
        <f t="shared" si="198"/>
        <v>1.5600135138029537E-2</v>
      </c>
      <c r="DJ41" s="315">
        <f t="shared" si="198"/>
        <v>1.4876062029231401E-2</v>
      </c>
      <c r="DK41" s="315">
        <f t="shared" si="198"/>
        <v>1.4161516254890167E-2</v>
      </c>
      <c r="DL41" s="315">
        <f t="shared" si="198"/>
        <v>1.345131168072965E-2</v>
      </c>
      <c r="DM41" s="315">
        <f t="shared" si="198"/>
        <v>1.2739037799117324E-2</v>
      </c>
      <c r="DN41" s="315">
        <f t="shared" si="198"/>
        <v>1.2019950548581317E-2</v>
      </c>
      <c r="DO41" s="315">
        <f t="shared" si="198"/>
        <v>1.1290405085844141E-2</v>
      </c>
      <c r="DP41" s="315">
        <f t="shared" si="198"/>
        <v>1.0549837514340035E-2</v>
      </c>
      <c r="DQ41" s="315">
        <f t="shared" si="198"/>
        <v>9.8045656950416643E-3</v>
      </c>
      <c r="DR41" s="315">
        <f t="shared" si="198"/>
        <v>9.0524537451514685E-3</v>
      </c>
      <c r="DS41" s="315">
        <f t="shared" si="198"/>
        <v>8.2959173593177438E-3</v>
      </c>
      <c r="DT41" s="315">
        <f t="shared" si="198"/>
        <v>7.5378233841147824E-3</v>
      </c>
      <c r="DU41" s="315">
        <f t="shared" si="198"/>
        <v>6.780556501856742E-3</v>
      </c>
      <c r="DV41" s="315">
        <f t="shared" si="198"/>
        <v>6.0261866237386139E-3</v>
      </c>
      <c r="DW41" s="315">
        <f t="shared" si="198"/>
        <v>5.2764049933071129E-3</v>
      </c>
      <c r="DX41" s="315">
        <f t="shared" si="198"/>
        <v>4.5317255422437494E-3</v>
      </c>
      <c r="DY41" s="315">
        <f t="shared" si="198"/>
        <v>3.7928338740739961E-3</v>
      </c>
      <c r="DZ41" s="315">
        <f t="shared" si="198"/>
        <v>3.0608642437143299E-3</v>
      </c>
    </row>
    <row r="42" spans="1:165">
      <c r="A42" s="303" t="s">
        <v>308</v>
      </c>
      <c r="C42" s="5" t="s">
        <v>319</v>
      </c>
      <c r="D42" s="315">
        <f t="shared" ref="D42:AH42" si="199">D16/D$6</f>
        <v>8.6754212322798882E-2</v>
      </c>
      <c r="E42" s="315">
        <f t="shared" si="199"/>
        <v>8.477356509547837E-2</v>
      </c>
      <c r="F42" s="315">
        <f t="shared" si="199"/>
        <v>8.2802847859836992E-2</v>
      </c>
      <c r="G42" s="315">
        <f t="shared" si="199"/>
        <v>8.0853960543392736E-2</v>
      </c>
      <c r="H42" s="315">
        <f t="shared" si="199"/>
        <v>7.8929022585866662E-2</v>
      </c>
      <c r="I42" s="315">
        <f t="shared" si="199"/>
        <v>7.7028278727585386E-2</v>
      </c>
      <c r="J42" s="315">
        <f t="shared" si="199"/>
        <v>7.5075183591363503E-2</v>
      </c>
      <c r="K42" s="315">
        <f t="shared" si="199"/>
        <v>7.3150145455403492E-2</v>
      </c>
      <c r="L42" s="315">
        <f t="shared" si="199"/>
        <v>7.125679377270798E-2</v>
      </c>
      <c r="M42" s="315">
        <f t="shared" si="199"/>
        <v>6.940128609460397E-2</v>
      </c>
      <c r="N42" s="315">
        <f t="shared" si="199"/>
        <v>6.7593416288078745E-2</v>
      </c>
      <c r="O42" s="315">
        <f t="shared" si="199"/>
        <v>6.5887171118978516E-2</v>
      </c>
      <c r="P42" s="315">
        <f t="shared" si="199"/>
        <v>6.4241223542573861E-2</v>
      </c>
      <c r="Q42" s="315">
        <f t="shared" si="199"/>
        <v>6.2672950301622607E-2</v>
      </c>
      <c r="R42" s="315">
        <f t="shared" si="199"/>
        <v>6.1198944204655555E-2</v>
      </c>
      <c r="S42" s="315">
        <f t="shared" si="199"/>
        <v>5.9813264044031707E-2</v>
      </c>
      <c r="T42" s="315">
        <f t="shared" si="199"/>
        <v>5.8516092381461174E-2</v>
      </c>
      <c r="U42" s="315">
        <f t="shared" si="199"/>
        <v>5.7250446999210239E-2</v>
      </c>
      <c r="V42" s="315">
        <f t="shared" si="199"/>
        <v>5.5984838427662227E-2</v>
      </c>
      <c r="W42" s="315">
        <f t="shared" si="199"/>
        <v>5.4687561388490437E-2</v>
      </c>
      <c r="X42" s="315">
        <f t="shared" si="199"/>
        <v>5.3341849577799146E-2</v>
      </c>
      <c r="Y42" s="315">
        <f t="shared" si="199"/>
        <v>5.1205289298994941E-2</v>
      </c>
      <c r="Z42" s="315">
        <f t="shared" si="199"/>
        <v>4.9231643840131699E-2</v>
      </c>
      <c r="AA42" s="315">
        <f t="shared" si="199"/>
        <v>4.724097116433898E-2</v>
      </c>
      <c r="AB42" s="315">
        <f t="shared" si="199"/>
        <v>4.5249367599179413E-2</v>
      </c>
      <c r="AC42" s="315">
        <f t="shared" si="199"/>
        <v>4.326814781803754E-2</v>
      </c>
      <c r="AD42" s="315">
        <f t="shared" si="199"/>
        <v>4.1301922827321737E-2</v>
      </c>
      <c r="AE42" s="315">
        <f t="shared" si="199"/>
        <v>3.9371597021942401E-2</v>
      </c>
      <c r="AF42" s="315">
        <f t="shared" si="199"/>
        <v>3.7477628655543785E-2</v>
      </c>
      <c r="AG42" s="315">
        <f t="shared" si="199"/>
        <v>3.5623905983786633E-2</v>
      </c>
      <c r="AH42" s="315">
        <f t="shared" si="199"/>
        <v>3.3828222369842537E-2</v>
      </c>
      <c r="AI42" s="2"/>
      <c r="AJ42" s="315">
        <f t="shared" ref="AJ42:BN42" si="200">AJ16/AJ$6</f>
        <v>8.6754212322798882E-2</v>
      </c>
      <c r="AK42" s="315">
        <f t="shared" si="200"/>
        <v>8.4782007916243005E-2</v>
      </c>
      <c r="AL42" s="315">
        <f t="shared" si="200"/>
        <v>8.2825543170215232E-2</v>
      </c>
      <c r="AM42" s="315">
        <f t="shared" si="200"/>
        <v>8.0892174440907169E-2</v>
      </c>
      <c r="AN42" s="315">
        <f t="shared" si="200"/>
        <v>7.8985427842178518E-2</v>
      </c>
      <c r="AO42" s="315">
        <f t="shared" si="200"/>
        <v>7.7105462650998366E-2</v>
      </c>
      <c r="AP42" s="315">
        <f t="shared" si="200"/>
        <v>7.5235842848856205E-2</v>
      </c>
      <c r="AQ42" s="315">
        <f t="shared" si="200"/>
        <v>7.3399463717228622E-2</v>
      </c>
      <c r="AR42" s="315">
        <f t="shared" si="200"/>
        <v>7.1599696823168593E-2</v>
      </c>
      <c r="AS42" s="315">
        <f t="shared" si="200"/>
        <v>6.9842327970218152E-2</v>
      </c>
      <c r="AT42" s="315">
        <f t="shared" si="200"/>
        <v>6.8136588751875227E-2</v>
      </c>
      <c r="AU42" s="315">
        <f t="shared" si="200"/>
        <v>6.6580572473330157E-2</v>
      </c>
      <c r="AV42" s="315">
        <f t="shared" si="200"/>
        <v>6.508458545479992E-2</v>
      </c>
      <c r="AW42" s="315">
        <f t="shared" si="200"/>
        <v>6.3678139007191201E-2</v>
      </c>
      <c r="AX42" s="315">
        <f t="shared" si="200"/>
        <v>6.2366561319077973E-2</v>
      </c>
      <c r="AY42" s="315">
        <f t="shared" si="200"/>
        <v>6.1142882530179445E-2</v>
      </c>
      <c r="AZ42" s="315">
        <f t="shared" si="200"/>
        <v>5.9991654600208034E-2</v>
      </c>
      <c r="BA42" s="315">
        <f t="shared" si="200"/>
        <v>5.8872190875150367E-2</v>
      </c>
      <c r="BB42" s="315">
        <f t="shared" si="200"/>
        <v>5.7754568329848731E-2</v>
      </c>
      <c r="BC42" s="315">
        <f t="shared" si="200"/>
        <v>5.6609315043176386E-2</v>
      </c>
      <c r="BD42" s="315">
        <f t="shared" si="200"/>
        <v>5.5421463662482476E-2</v>
      </c>
      <c r="BE42" s="315">
        <f t="shared" si="200"/>
        <v>5.3545775949599417E-2</v>
      </c>
      <c r="BF42" s="315">
        <f t="shared" si="200"/>
        <v>5.179960685539467E-2</v>
      </c>
      <c r="BG42" s="315">
        <f t="shared" si="200"/>
        <v>5.0056415770005205E-2</v>
      </c>
      <c r="BH42" s="315">
        <f t="shared" si="200"/>
        <v>4.8319520068054879E-2</v>
      </c>
      <c r="BI42" s="315">
        <f t="shared" si="200"/>
        <v>4.6599229362191477E-2</v>
      </c>
      <c r="BJ42" s="315">
        <f t="shared" si="200"/>
        <v>4.4908481272756977E-2</v>
      </c>
      <c r="BK42" s="315">
        <f t="shared" si="200"/>
        <v>4.3257218817454916E-2</v>
      </c>
      <c r="BL42" s="315">
        <f t="shared" si="200"/>
        <v>4.1645373948135521E-2</v>
      </c>
      <c r="BM42" s="315">
        <f t="shared" si="200"/>
        <v>4.0075869808804815E-2</v>
      </c>
      <c r="BN42" s="315">
        <f t="shared" si="200"/>
        <v>3.8563705453968908E-2</v>
      </c>
      <c r="BP42" s="315">
        <f t="shared" ref="BP42:CT42" si="201">BP16/BP$6</f>
        <v>8.6754023905687982E-2</v>
      </c>
      <c r="BQ42" s="315">
        <f t="shared" si="201"/>
        <v>8.7600032347980153E-2</v>
      </c>
      <c r="BR42" s="315">
        <f t="shared" si="201"/>
        <v>8.8436496274153634E-2</v>
      </c>
      <c r="BS42" s="315">
        <f t="shared" si="201"/>
        <v>8.9263100654700694E-2</v>
      </c>
      <c r="BT42" s="315">
        <f t="shared" si="201"/>
        <v>9.007952303341614E-2</v>
      </c>
      <c r="BU42" s="315">
        <f t="shared" si="201"/>
        <v>9.0885433360739648E-2</v>
      </c>
      <c r="BV42" s="315">
        <f t="shared" si="201"/>
        <v>9.1680493823462925E-2</v>
      </c>
      <c r="BW42" s="315">
        <f t="shared" si="201"/>
        <v>9.2464358670724597E-2</v>
      </c>
      <c r="BX42" s="315">
        <f t="shared" si="201"/>
        <v>9.3236674036213801E-2</v>
      </c>
      <c r="BY42" s="315">
        <f t="shared" si="201"/>
        <v>9.3997077756501804E-2</v>
      </c>
      <c r="BZ42" s="315">
        <f t="shared" si="201"/>
        <v>9.4745199185419321E-2</v>
      </c>
      <c r="CA42" s="315">
        <f t="shared" si="201"/>
        <v>9.5480659004395577E-2</v>
      </c>
      <c r="CB42" s="315">
        <f t="shared" si="201"/>
        <v>9.620306902867308E-2</v>
      </c>
      <c r="CC42" s="315">
        <f t="shared" si="201"/>
        <v>9.6912032009310881E-2</v>
      </c>
      <c r="CD42" s="315">
        <f t="shared" si="201"/>
        <v>9.7607141430886654E-2</v>
      </c>
      <c r="CE42" s="315">
        <f t="shared" si="201"/>
        <v>9.8287981304806482E-2</v>
      </c>
      <c r="CF42" s="315">
        <f t="shared" si="201"/>
        <v>9.8954125958129011E-2</v>
      </c>
      <c r="CG42" s="315">
        <f t="shared" si="201"/>
        <v>9.9605139817809163E-2</v>
      </c>
      <c r="CH42" s="315">
        <f t="shared" si="201"/>
        <v>0.10024057719026419</v>
      </c>
      <c r="CI42" s="315">
        <f t="shared" si="201"/>
        <v>0.10085998203616287</v>
      </c>
      <c r="CJ42" s="315">
        <f t="shared" si="201"/>
        <v>0.10146288774033689</v>
      </c>
      <c r="CK42" s="315">
        <f t="shared" si="201"/>
        <v>0.10204881687671122</v>
      </c>
      <c r="CL42" s="315">
        <f t="shared" si="201"/>
        <v>0.10261728096814789</v>
      </c>
      <c r="CM42" s="315">
        <f t="shared" si="201"/>
        <v>0.10316778024109574</v>
      </c>
      <c r="CN42" s="315">
        <f t="shared" si="201"/>
        <v>0.10369980337493648</v>
      </c>
      <c r="CO42" s="315">
        <f t="shared" si="201"/>
        <v>0.1042128272459146</v>
      </c>
      <c r="CP42" s="315">
        <f t="shared" si="201"/>
        <v>0.10470631666553723</v>
      </c>
      <c r="CQ42" s="315">
        <f t="shared" si="201"/>
        <v>0.10517972411332685</v>
      </c>
      <c r="CR42" s="315">
        <f t="shared" si="201"/>
        <v>0.10563248946380775</v>
      </c>
      <c r="CS42" s="315">
        <f t="shared" si="201"/>
        <v>0.1060640397076049</v>
      </c>
      <c r="CT42" s="315">
        <f t="shared" si="201"/>
        <v>0.10647378866653055</v>
      </c>
      <c r="CV42" s="315">
        <f t="shared" ref="CV42:DZ42" si="202">CV16/CV$6</f>
        <v>8.6754212322798882E-2</v>
      </c>
      <c r="CW42" s="315">
        <f t="shared" si="202"/>
        <v>8.5419493385574488E-2</v>
      </c>
      <c r="CX42" s="315">
        <f t="shared" si="202"/>
        <v>8.4083701241389253E-2</v>
      </c>
      <c r="CY42" s="315">
        <f t="shared" si="202"/>
        <v>8.2747129274635012E-2</v>
      </c>
      <c r="CZ42" s="315">
        <f t="shared" si="202"/>
        <v>8.1410223504898724E-2</v>
      </c>
      <c r="DA42" s="315">
        <f t="shared" si="202"/>
        <v>8.0073710158946126E-2</v>
      </c>
      <c r="DB42" s="315">
        <f t="shared" si="202"/>
        <v>7.8738788154433165E-2</v>
      </c>
      <c r="DC42" s="315">
        <f t="shared" si="202"/>
        <v>7.7407525991716769E-2</v>
      </c>
      <c r="DD42" s="315">
        <f t="shared" si="202"/>
        <v>7.608338118354592E-2</v>
      </c>
      <c r="DE42" s="315">
        <f t="shared" si="202"/>
        <v>7.477194964036564E-2</v>
      </c>
      <c r="DF42" s="315">
        <f t="shared" si="202"/>
        <v>7.3481829276714969E-2</v>
      </c>
      <c r="DG42" s="315">
        <f t="shared" si="202"/>
        <v>7.2220222032117143E-2</v>
      </c>
      <c r="DH42" s="315">
        <f t="shared" si="202"/>
        <v>7.1001152836805817E-2</v>
      </c>
      <c r="DI42" s="315">
        <f t="shared" si="202"/>
        <v>6.983416199372959E-2</v>
      </c>
      <c r="DJ42" s="315">
        <f t="shared" si="202"/>
        <v>6.8723216135040899E-2</v>
      </c>
      <c r="DK42" s="315">
        <f t="shared" si="202"/>
        <v>6.7660577662253071E-2</v>
      </c>
      <c r="DL42" s="315">
        <f t="shared" si="202"/>
        <v>6.6626028168614099E-2</v>
      </c>
      <c r="DM42" s="315">
        <f t="shared" si="202"/>
        <v>6.5590252469835519E-2</v>
      </c>
      <c r="DN42" s="315">
        <f t="shared" si="202"/>
        <v>6.4528155576594498E-2</v>
      </c>
      <c r="DO42" s="315">
        <f t="shared" si="202"/>
        <v>6.3416200528900304E-2</v>
      </c>
      <c r="DP42" s="315">
        <f t="shared" si="202"/>
        <v>6.2244041334606259E-2</v>
      </c>
      <c r="DQ42" s="315">
        <f t="shared" si="202"/>
        <v>6.1041328359452994E-2</v>
      </c>
      <c r="DR42" s="315">
        <f t="shared" si="202"/>
        <v>5.9788299154023707E-2</v>
      </c>
      <c r="DS42" s="315">
        <f t="shared" si="202"/>
        <v>5.8491467963797304E-2</v>
      </c>
      <c r="DT42" s="315">
        <f t="shared" si="202"/>
        <v>5.716182732953716E-2</v>
      </c>
      <c r="DU42" s="315">
        <f t="shared" si="202"/>
        <v>5.5809195822974778E-2</v>
      </c>
      <c r="DV42" s="315">
        <f t="shared" si="202"/>
        <v>5.4443479152397202E-2</v>
      </c>
      <c r="DW42" s="315">
        <f t="shared" si="202"/>
        <v>5.3074426697383388E-2</v>
      </c>
      <c r="DX42" s="315">
        <f t="shared" si="202"/>
        <v>5.1702868686508308E-2</v>
      </c>
      <c r="DY42" s="315">
        <f t="shared" si="202"/>
        <v>5.0331930599198264E-2</v>
      </c>
      <c r="DZ42" s="315">
        <f t="shared" si="202"/>
        <v>4.8973827899429279E-2</v>
      </c>
    </row>
    <row r="43" spans="1:165">
      <c r="A43" s="303" t="s">
        <v>309</v>
      </c>
      <c r="C43" s="5" t="s">
        <v>319</v>
      </c>
      <c r="D43" s="315">
        <f t="shared" ref="D43:AH43" si="203">D17/D$6</f>
        <v>3.0417143308007228E-2</v>
      </c>
      <c r="E43" s="315">
        <f t="shared" si="203"/>
        <v>2.9857529794850839E-2</v>
      </c>
      <c r="F43" s="315">
        <f t="shared" si="203"/>
        <v>2.9301327565083048E-2</v>
      </c>
      <c r="G43" s="315">
        <f t="shared" si="203"/>
        <v>2.8750303108725877E-2</v>
      </c>
      <c r="H43" s="315">
        <f t="shared" si="203"/>
        <v>2.8205975710197471E-2</v>
      </c>
      <c r="I43" s="315">
        <f t="shared" si="203"/>
        <v>2.7668414727736873E-2</v>
      </c>
      <c r="J43" s="315">
        <f t="shared" si="203"/>
        <v>2.7115616613812829E-2</v>
      </c>
      <c r="K43" s="315">
        <f t="shared" si="203"/>
        <v>2.6570313148934124E-2</v>
      </c>
      <c r="L43" s="315">
        <f t="shared" si="203"/>
        <v>2.6033829282581925E-2</v>
      </c>
      <c r="M43" s="315">
        <f t="shared" si="203"/>
        <v>2.5508452752771155E-2</v>
      </c>
      <c r="N43" s="315">
        <f t="shared" si="203"/>
        <v>2.4997875708608834E-2</v>
      </c>
      <c r="O43" s="315">
        <f t="shared" si="203"/>
        <v>2.4531939696115532E-2</v>
      </c>
      <c r="P43" s="315">
        <f t="shared" si="203"/>
        <v>2.4087014736106822E-2</v>
      </c>
      <c r="Q43" s="315">
        <f t="shared" si="203"/>
        <v>2.3670170797452476E-2</v>
      </c>
      <c r="R43" s="315">
        <f t="shared" si="203"/>
        <v>2.3286658165304258E-2</v>
      </c>
      <c r="S43" s="315">
        <f t="shared" si="203"/>
        <v>2.2934859009453305E-2</v>
      </c>
      <c r="T43" s="315">
        <f t="shared" si="203"/>
        <v>2.2613563360581613E-2</v>
      </c>
      <c r="U43" s="315">
        <f t="shared" si="203"/>
        <v>2.2303248221945047E-2</v>
      </c>
      <c r="V43" s="315">
        <f t="shared" si="203"/>
        <v>2.1991745171087391E-2</v>
      </c>
      <c r="W43" s="315">
        <f t="shared" si="203"/>
        <v>2.1666392313868427E-2</v>
      </c>
      <c r="X43" s="315">
        <f t="shared" si="203"/>
        <v>2.1320047250980207E-2</v>
      </c>
      <c r="Y43" s="315">
        <f t="shared" si="203"/>
        <v>2.0693112181631928E-2</v>
      </c>
      <c r="Z43" s="315">
        <f t="shared" si="203"/>
        <v>2.0099316012204608E-2</v>
      </c>
      <c r="AA43" s="315">
        <f t="shared" si="203"/>
        <v>1.9490694145030931E-2</v>
      </c>
      <c r="AB43" s="315">
        <f t="shared" si="203"/>
        <v>1.88723694962981E-2</v>
      </c>
      <c r="AC43" s="315">
        <f t="shared" si="203"/>
        <v>1.8248500582008245E-2</v>
      </c>
      <c r="AD43" s="315">
        <f t="shared" si="203"/>
        <v>1.7621366204988064E-2</v>
      </c>
      <c r="AE43" s="315">
        <f t="shared" si="203"/>
        <v>1.6998686478229112E-2</v>
      </c>
      <c r="AF43" s="315">
        <f t="shared" si="203"/>
        <v>1.6380488002931834E-2</v>
      </c>
      <c r="AG43" s="315">
        <f t="shared" si="203"/>
        <v>1.5768312963081392E-2</v>
      </c>
      <c r="AH43" s="315">
        <f t="shared" si="203"/>
        <v>1.5170016004842697E-2</v>
      </c>
      <c r="AI43" s="2"/>
      <c r="AJ43" s="315">
        <f t="shared" ref="AJ43:BN43" si="204">AJ17/AJ$6</f>
        <v>3.0417143308007228E-2</v>
      </c>
      <c r="AK43" s="315">
        <f t="shared" si="204"/>
        <v>2.9862524287536728E-2</v>
      </c>
      <c r="AL43" s="315">
        <f t="shared" si="204"/>
        <v>2.9313056029626593E-2</v>
      </c>
      <c r="AM43" s="315">
        <f t="shared" si="204"/>
        <v>2.8769338006360685E-2</v>
      </c>
      <c r="AN43" s="315">
        <f t="shared" si="204"/>
        <v>2.8233262544176976E-2</v>
      </c>
      <c r="AO43" s="315">
        <f t="shared" si="204"/>
        <v>2.7704886155401062E-2</v>
      </c>
      <c r="AP43" s="315">
        <f t="shared" si="204"/>
        <v>2.7181101297571172E-2</v>
      </c>
      <c r="AQ43" s="315">
        <f t="shared" si="204"/>
        <v>2.6667127835997083E-2</v>
      </c>
      <c r="AR43" s="315">
        <f t="shared" si="204"/>
        <v>2.6164245739119449E-2</v>
      </c>
      <c r="AS43" s="315">
        <f t="shared" si="204"/>
        <v>2.5674657094498687E-2</v>
      </c>
      <c r="AT43" s="315">
        <f t="shared" si="204"/>
        <v>2.520189806548917E-2</v>
      </c>
      <c r="AU43" s="315">
        <f t="shared" si="204"/>
        <v>2.4789548583916802E-2</v>
      </c>
      <c r="AV43" s="315">
        <f t="shared" si="204"/>
        <v>2.439876715531842E-2</v>
      </c>
      <c r="AW43" s="315">
        <f t="shared" si="204"/>
        <v>2.4041152552552927E-2</v>
      </c>
      <c r="AX43" s="315">
        <f t="shared" si="204"/>
        <v>2.3718134596033433E-2</v>
      </c>
      <c r="AY43" s="315">
        <f t="shared" si="204"/>
        <v>2.3427745915095017E-2</v>
      </c>
      <c r="AZ43" s="315">
        <f t="shared" si="204"/>
        <v>2.3163790832001617E-2</v>
      </c>
      <c r="BA43" s="315">
        <f t="shared" si="204"/>
        <v>2.2911989998881679E-2</v>
      </c>
      <c r="BB43" s="315">
        <f t="shared" si="204"/>
        <v>2.2660863293517526E-2</v>
      </c>
      <c r="BC43" s="315">
        <f t="shared" si="204"/>
        <v>2.2398734019379678E-2</v>
      </c>
      <c r="BD43" s="315">
        <f t="shared" si="204"/>
        <v>2.2119308192006151E-2</v>
      </c>
      <c r="BE43" s="315">
        <f t="shared" si="204"/>
        <v>2.1594159722983064E-2</v>
      </c>
      <c r="BF43" s="315">
        <f t="shared" si="204"/>
        <v>2.1095404759673409E-2</v>
      </c>
      <c r="BG43" s="315">
        <f t="shared" si="204"/>
        <v>2.059201472936362E-2</v>
      </c>
      <c r="BH43" s="315">
        <f t="shared" si="204"/>
        <v>2.0084826727105459E-2</v>
      </c>
      <c r="BI43" s="315">
        <f t="shared" si="204"/>
        <v>1.9577847954739092E-2</v>
      </c>
      <c r="BJ43" s="315">
        <f t="shared" si="204"/>
        <v>1.9076727941630039E-2</v>
      </c>
      <c r="BK43" s="315">
        <f t="shared" si="204"/>
        <v>1.8585327464149756E-2</v>
      </c>
      <c r="BL43" s="315">
        <f t="shared" si="204"/>
        <v>1.8103733060430699E-2</v>
      </c>
      <c r="BM43" s="315">
        <f t="shared" si="204"/>
        <v>1.7633357831789414E-2</v>
      </c>
      <c r="BN43" s="315">
        <f t="shared" si="204"/>
        <v>1.718107266810303E-2</v>
      </c>
      <c r="BP43" s="315">
        <f t="shared" ref="BP43:CT43" si="205">BP17/BP$6</f>
        <v>3.0417077246543352E-2</v>
      </c>
      <c r="BQ43" s="315">
        <f t="shared" si="205"/>
        <v>3.0609816478491071E-2</v>
      </c>
      <c r="BR43" s="315">
        <f t="shared" si="205"/>
        <v>3.0800261167309915E-2</v>
      </c>
      <c r="BS43" s="315">
        <f t="shared" si="205"/>
        <v>3.0988315843847859E-2</v>
      </c>
      <c r="BT43" s="315">
        <f t="shared" si="205"/>
        <v>3.1173882734513256E-2</v>
      </c>
      <c r="BU43" s="315">
        <f t="shared" si="205"/>
        <v>3.1356861708468714E-2</v>
      </c>
      <c r="BV43" s="315">
        <f t="shared" si="205"/>
        <v>3.1537150223646657E-2</v>
      </c>
      <c r="BW43" s="315">
        <f t="shared" si="205"/>
        <v>3.1714643271561302E-2</v>
      </c>
      <c r="BX43" s="315">
        <f t="shared" si="205"/>
        <v>3.1889233320890609E-2</v>
      </c>
      <c r="BY43" s="315">
        <f t="shared" si="205"/>
        <v>3.206081025980153E-2</v>
      </c>
      <c r="BZ43" s="315">
        <f t="shared" si="205"/>
        <v>3.2229261336991374E-2</v>
      </c>
      <c r="CA43" s="315">
        <f t="shared" si="205"/>
        <v>3.2394471101417154E-2</v>
      </c>
      <c r="CB43" s="315">
        <f t="shared" si="205"/>
        <v>3.2556321340684584E-2</v>
      </c>
      <c r="CC43" s="315">
        <f t="shared" si="205"/>
        <v>3.2714691018067669E-2</v>
      </c>
      <c r="CD43" s="315">
        <f t="shared" si="205"/>
        <v>3.2869456208129005E-2</v>
      </c>
      <c r="CE43" s="315">
        <f t="shared" si="205"/>
        <v>3.3020490030910586E-2</v>
      </c>
      <c r="CF43" s="315">
        <f t="shared" si="205"/>
        <v>3.3167662584664165E-2</v>
      </c>
      <c r="CG43" s="315">
        <f t="shared" si="205"/>
        <v>3.3310840877089312E-2</v>
      </c>
      <c r="CH43" s="315">
        <f t="shared" si="205"/>
        <v>3.3449888755047133E-2</v>
      </c>
      <c r="CI43" s="315">
        <f t="shared" si="205"/>
        <v>3.3584666832716444E-2</v>
      </c>
      <c r="CJ43" s="315">
        <f t="shared" si="205"/>
        <v>3.3715032418158764E-2</v>
      </c>
      <c r="CK43" s="315">
        <f t="shared" si="205"/>
        <v>3.3840839438257796E-2</v>
      </c>
      <c r="CL43" s="315">
        <f t="shared" si="205"/>
        <v>3.396193836199813E-2</v>
      </c>
      <c r="CM43" s="315">
        <f t="shared" si="205"/>
        <v>3.4078176122047346E-2</v>
      </c>
      <c r="CN43" s="315">
        <f t="shared" si="205"/>
        <v>3.4189396034604899E-2</v>
      </c>
      <c r="CO43" s="315">
        <f t="shared" si="205"/>
        <v>3.4295437717480275E-2</v>
      </c>
      <c r="CP43" s="315">
        <f t="shared" si="205"/>
        <v>3.4396137006362404E-2</v>
      </c>
      <c r="CQ43" s="315">
        <f t="shared" si="205"/>
        <v>3.4491325869241064E-2</v>
      </c>
      <c r="CR43" s="315">
        <f t="shared" si="205"/>
        <v>3.458083231894063E-2</v>
      </c>
      <c r="CS43" s="315">
        <f t="shared" si="205"/>
        <v>3.4664480323725377E-2</v>
      </c>
      <c r="CT43" s="315">
        <f t="shared" si="205"/>
        <v>3.4742089715934947E-2</v>
      </c>
      <c r="CV43" s="315">
        <f t="shared" ref="CV43:DZ43" si="206">CV17/CV$6</f>
        <v>3.0417143308007228E-2</v>
      </c>
      <c r="CW43" s="315">
        <f t="shared" si="206"/>
        <v>3.0096792345518448E-2</v>
      </c>
      <c r="CX43" s="315">
        <f t="shared" si="206"/>
        <v>2.9776161922954524E-2</v>
      </c>
      <c r="CY43" s="315">
        <f t="shared" si="206"/>
        <v>2.9455320963296693E-2</v>
      </c>
      <c r="CZ43" s="315">
        <f t="shared" si="206"/>
        <v>2.9134393301380675E-2</v>
      </c>
      <c r="DA43" s="315">
        <f t="shared" si="206"/>
        <v>2.8813605134867366E-2</v>
      </c>
      <c r="DB43" s="315">
        <f t="shared" si="206"/>
        <v>2.8493357677046964E-2</v>
      </c>
      <c r="DC43" s="315">
        <f t="shared" si="206"/>
        <v>2.8174376941898609E-2</v>
      </c>
      <c r="DD43" s="315">
        <f t="shared" si="206"/>
        <v>2.7857914121950537E-2</v>
      </c>
      <c r="DE43" s="315">
        <f t="shared" si="206"/>
        <v>2.754603875261382E-2</v>
      </c>
      <c r="DF43" s="315">
        <f t="shared" si="206"/>
        <v>2.7241986487943549E-2</v>
      </c>
      <c r="DG43" s="315">
        <f t="shared" si="206"/>
        <v>2.6948558972163004E-2</v>
      </c>
      <c r="DH43" s="315">
        <f t="shared" si="206"/>
        <v>2.6671201597523307E-2</v>
      </c>
      <c r="DI43" s="315">
        <f t="shared" si="206"/>
        <v>2.6413822261118984E-2</v>
      </c>
      <c r="DJ43" s="315">
        <f t="shared" si="206"/>
        <v>2.6178330821669392E-2</v>
      </c>
      <c r="DK43" s="315">
        <f t="shared" si="206"/>
        <v>2.5962220541523837E-2</v>
      </c>
      <c r="DL43" s="315">
        <f t="shared" si="206"/>
        <v>2.5758105273383087E-2</v>
      </c>
      <c r="DM43" s="315">
        <f t="shared" si="206"/>
        <v>2.5554844790497345E-2</v>
      </c>
      <c r="DN43" s="315">
        <f t="shared" si="206"/>
        <v>2.5342611969371622E-2</v>
      </c>
      <c r="DO43" s="315">
        <f t="shared" si="206"/>
        <v>2.5111872784023468E-2</v>
      </c>
      <c r="DP43" s="315">
        <f t="shared" si="206"/>
        <v>2.4858025744162293E-2</v>
      </c>
      <c r="DQ43" s="315">
        <f t="shared" si="206"/>
        <v>2.4592399046235811E-2</v>
      </c>
      <c r="DR43" s="315">
        <f t="shared" si="206"/>
        <v>2.4306615535039575E-2</v>
      </c>
      <c r="DS43" s="315">
        <f t="shared" si="206"/>
        <v>2.400275037841397E-2</v>
      </c>
      <c r="DT43" s="315">
        <f t="shared" si="206"/>
        <v>2.3684786902669348E-2</v>
      </c>
      <c r="DU43" s="315">
        <f t="shared" si="206"/>
        <v>2.3356350309015502E-2</v>
      </c>
      <c r="DV43" s="315">
        <f t="shared" si="206"/>
        <v>2.3021230624308404E-2</v>
      </c>
      <c r="DW43" s="315">
        <f t="shared" si="206"/>
        <v>2.2683295443460136E-2</v>
      </c>
      <c r="DX43" s="315">
        <f t="shared" si="206"/>
        <v>2.2342716419877881E-2</v>
      </c>
      <c r="DY43" s="315">
        <f t="shared" si="206"/>
        <v>2.2000668222292834E-2</v>
      </c>
      <c r="DZ43" s="315">
        <f t="shared" si="206"/>
        <v>2.1662393930451714E-2</v>
      </c>
    </row>
    <row r="44" spans="1:165" ht="15.75" thickBot="1">
      <c r="A44" s="303" t="s">
        <v>310</v>
      </c>
      <c r="C44" s="5" t="s">
        <v>319</v>
      </c>
      <c r="D44" s="315">
        <f t="shared" ref="D44:AH44" si="207">D18/D$6</f>
        <v>1.8707365035785017E-2</v>
      </c>
      <c r="E44" s="315">
        <f t="shared" si="207"/>
        <v>1.8275231573553982E-2</v>
      </c>
      <c r="F44" s="315">
        <f t="shared" si="207"/>
        <v>1.7846095527646422E-2</v>
      </c>
      <c r="G44" s="315">
        <f t="shared" si="207"/>
        <v>1.7421720756749366E-2</v>
      </c>
      <c r="H44" s="315">
        <f t="shared" si="207"/>
        <v>1.7002822360221274E-2</v>
      </c>
      <c r="I44" s="315">
        <f t="shared" si="207"/>
        <v>1.6589446086911604E-2</v>
      </c>
      <c r="J44" s="315">
        <f t="shared" si="207"/>
        <v>1.6167044165676343E-2</v>
      </c>
      <c r="K44" s="315">
        <f t="shared" si="207"/>
        <v>1.5750893537927385E-2</v>
      </c>
      <c r="L44" s="315">
        <f t="shared" si="207"/>
        <v>1.5341769489942741E-2</v>
      </c>
      <c r="M44" s="315">
        <f t="shared" si="207"/>
        <v>1.4940991360507984E-2</v>
      </c>
      <c r="N44" s="315">
        <f t="shared" si="207"/>
        <v>1.4550660963127198E-2</v>
      </c>
      <c r="O44" s="315">
        <f t="shared" si="207"/>
        <v>1.4185787569085583E-2</v>
      </c>
      <c r="P44" s="315">
        <f t="shared" si="207"/>
        <v>1.3834437381584944E-2</v>
      </c>
      <c r="Q44" s="315">
        <f t="shared" si="207"/>
        <v>1.3500437278853975E-2</v>
      </c>
      <c r="R44" s="315">
        <f t="shared" si="207"/>
        <v>1.318682500941281E-2</v>
      </c>
      <c r="S44" s="315">
        <f t="shared" si="207"/>
        <v>1.2892332463448434E-2</v>
      </c>
      <c r="T44" s="315">
        <f t="shared" si="207"/>
        <v>1.261630268952633E-2</v>
      </c>
      <c r="U44" s="315">
        <f t="shared" si="207"/>
        <v>1.2347171670795919E-2</v>
      </c>
      <c r="V44" s="315">
        <f t="shared" si="207"/>
        <v>1.2078148560929147E-2</v>
      </c>
      <c r="W44" s="315">
        <f t="shared" si="207"/>
        <v>1.1802387157370716E-2</v>
      </c>
      <c r="X44" s="315">
        <f t="shared" si="207"/>
        <v>1.1516256060458245E-2</v>
      </c>
      <c r="Y44" s="315">
        <f t="shared" si="207"/>
        <v>1.1074900578528109E-2</v>
      </c>
      <c r="Z44" s="315">
        <f t="shared" si="207"/>
        <v>1.0659345659693736E-2</v>
      </c>
      <c r="AA44" s="315">
        <f t="shared" si="207"/>
        <v>1.0240066613028715E-2</v>
      </c>
      <c r="AB44" s="315">
        <f t="shared" si="207"/>
        <v>9.8201959113227068E-3</v>
      </c>
      <c r="AC44" s="315">
        <f t="shared" si="207"/>
        <v>9.40215134171727E-3</v>
      </c>
      <c r="AD44" s="315">
        <f t="shared" si="207"/>
        <v>8.9872289343656802E-3</v>
      </c>
      <c r="AE44" s="315">
        <f t="shared" si="207"/>
        <v>8.5796192224326211E-3</v>
      </c>
      <c r="AF44" s="315">
        <f t="shared" si="207"/>
        <v>8.1794057398871418E-3</v>
      </c>
      <c r="AG44" s="315">
        <f t="shared" si="207"/>
        <v>7.7874213749988038E-3</v>
      </c>
      <c r="AH44" s="315">
        <f t="shared" si="207"/>
        <v>7.4075485298390814E-3</v>
      </c>
      <c r="AI44" s="2"/>
      <c r="AJ44" s="315">
        <f t="shared" ref="AJ44:BN44" si="208">AJ18/AJ$6</f>
        <v>1.8707365035785017E-2</v>
      </c>
      <c r="AK44" s="315">
        <f t="shared" si="208"/>
        <v>1.8277728334155013E-2</v>
      </c>
      <c r="AL44" s="315">
        <f t="shared" si="208"/>
        <v>1.7852230732125027E-2</v>
      </c>
      <c r="AM44" s="315">
        <f t="shared" si="208"/>
        <v>1.7431795892544857E-2</v>
      </c>
      <c r="AN44" s="315">
        <f t="shared" si="208"/>
        <v>1.7017395259085785E-2</v>
      </c>
      <c r="AO44" s="315">
        <f t="shared" si="208"/>
        <v>1.6609055870487947E-2</v>
      </c>
      <c r="AP44" s="315">
        <f t="shared" si="208"/>
        <v>1.6204201447153926E-2</v>
      </c>
      <c r="AQ44" s="315">
        <f t="shared" si="208"/>
        <v>1.5806736481165668E-2</v>
      </c>
      <c r="AR44" s="315">
        <f t="shared" si="208"/>
        <v>1.5417380375613125E-2</v>
      </c>
      <c r="AS44" s="315">
        <f t="shared" si="208"/>
        <v>1.5037372165029754E-2</v>
      </c>
      <c r="AT44" s="315">
        <f t="shared" si="208"/>
        <v>1.4668692414578983E-2</v>
      </c>
      <c r="AU44" s="315">
        <f t="shared" si="208"/>
        <v>1.4334879330266264E-2</v>
      </c>
      <c r="AV44" s="315">
        <f t="shared" si="208"/>
        <v>1.4014467994283989E-2</v>
      </c>
      <c r="AW44" s="315">
        <f t="shared" si="208"/>
        <v>1.3713863913188254E-2</v>
      </c>
      <c r="AX44" s="315">
        <f t="shared" si="208"/>
        <v>1.3433793008918379E-2</v>
      </c>
      <c r="AY44" s="315">
        <f t="shared" si="208"/>
        <v>1.3172761244149686E-2</v>
      </c>
      <c r="AZ44" s="315">
        <f t="shared" si="208"/>
        <v>1.2927109111062794E-2</v>
      </c>
      <c r="BA44" s="315">
        <f t="shared" si="208"/>
        <v>1.2688418298365173E-2</v>
      </c>
      <c r="BB44" s="315">
        <f t="shared" si="208"/>
        <v>1.245024072085974E-2</v>
      </c>
      <c r="BC44" s="315">
        <f t="shared" si="208"/>
        <v>1.2206220146455631E-2</v>
      </c>
      <c r="BD44" s="315">
        <f t="shared" si="208"/>
        <v>1.1953122162177128E-2</v>
      </c>
      <c r="BE44" s="315">
        <f t="shared" si="208"/>
        <v>1.1563956990135557E-2</v>
      </c>
      <c r="BF44" s="315">
        <f t="shared" si="208"/>
        <v>1.1195109912255799E-2</v>
      </c>
      <c r="BG44" s="315">
        <f t="shared" si="208"/>
        <v>1.0826782449001354E-2</v>
      </c>
      <c r="BH44" s="315">
        <f t="shared" si="208"/>
        <v>1.0459598528166454E-2</v>
      </c>
      <c r="BI44" s="315">
        <f t="shared" si="208"/>
        <v>1.0095774627534845E-2</v>
      </c>
      <c r="BJ44" s="315">
        <f t="shared" si="208"/>
        <v>9.7382494859388664E-3</v>
      </c>
      <c r="BK44" s="315">
        <f t="shared" si="208"/>
        <v>9.3890267596733312E-3</v>
      </c>
      <c r="BL44" s="315">
        <f t="shared" si="208"/>
        <v>9.0480927820143463E-3</v>
      </c>
      <c r="BM44" s="315">
        <f t="shared" si="208"/>
        <v>8.7160849493335309E-3</v>
      </c>
      <c r="BN44" s="315">
        <f t="shared" si="208"/>
        <v>8.3962732538468941E-3</v>
      </c>
      <c r="BP44" s="315">
        <f t="shared" ref="BP44:CT44" si="209">BP18/BP$6</f>
        <v>1.8707324406199682E-2</v>
      </c>
      <c r="BQ44" s="315">
        <f t="shared" si="209"/>
        <v>1.8867348939475965E-2</v>
      </c>
      <c r="BR44" s="315">
        <f t="shared" si="209"/>
        <v>1.902556795010742E-2</v>
      </c>
      <c r="BS44" s="315">
        <f t="shared" si="209"/>
        <v>1.9181916505658609E-2</v>
      </c>
      <c r="BT44" s="315">
        <f t="shared" si="209"/>
        <v>1.9336328127065625E-2</v>
      </c>
      <c r="BU44" s="315">
        <f t="shared" si="209"/>
        <v>1.948873475361923E-2</v>
      </c>
      <c r="BV44" s="315">
        <f t="shared" si="209"/>
        <v>1.9639066707176984E-2</v>
      </c>
      <c r="BW44" s="315">
        <f t="shared" si="209"/>
        <v>1.9787252655587839E-2</v>
      </c>
      <c r="BX44" s="315">
        <f t="shared" si="209"/>
        <v>1.9933219575312289E-2</v>
      </c>
      <c r="BY44" s="315">
        <f t="shared" si="209"/>
        <v>2.0076892713220749E-2</v>
      </c>
      <c r="BZ44" s="315">
        <f t="shared" si="209"/>
        <v>2.0218195547552612E-2</v>
      </c>
      <c r="CA44" s="315">
        <f t="shared" si="209"/>
        <v>2.0357049748017934E-2</v>
      </c>
      <c r="CB44" s="315">
        <f t="shared" si="209"/>
        <v>2.0493375135023324E-2</v>
      </c>
      <c r="CC44" s="315">
        <f t="shared" si="209"/>
        <v>2.0627089638003391E-2</v>
      </c>
      <c r="CD44" s="315">
        <f t="shared" si="209"/>
        <v>2.075810925283849E-2</v>
      </c>
      <c r="CE44" s="315">
        <f t="shared" si="209"/>
        <v>2.0886347998339185E-2</v>
      </c>
      <c r="CF44" s="315">
        <f t="shared" si="209"/>
        <v>2.1011717871777576E-2</v>
      </c>
      <c r="CG44" s="315">
        <f t="shared" si="209"/>
        <v>2.1134128803444983E-2</v>
      </c>
      <c r="CH44" s="315">
        <f t="shared" si="209"/>
        <v>2.1253488610215209E-2</v>
      </c>
      <c r="CI44" s="315">
        <f t="shared" si="209"/>
        <v>2.1369702948092133E-2</v>
      </c>
      <c r="CJ44" s="315">
        <f t="shared" si="209"/>
        <v>2.1482675263719966E-2</v>
      </c>
      <c r="CK44" s="315">
        <f t="shared" si="209"/>
        <v>2.1592306744833888E-2</v>
      </c>
      <c r="CL44" s="315">
        <f t="shared" si="209"/>
        <v>2.1698496269628678E-2</v>
      </c>
      <c r="CM44" s="315">
        <f t="shared" si="209"/>
        <v>2.1801140355021974E-2</v>
      </c>
      <c r="CN44" s="315">
        <f t="shared" si="209"/>
        <v>2.190013310378881E-2</v>
      </c>
      <c r="CO44" s="315">
        <f t="shared" si="209"/>
        <v>2.199536615054325E-2</v>
      </c>
      <c r="CP44" s="315">
        <f t="shared" si="209"/>
        <v>2.2086728606542608E-2</v>
      </c>
      <c r="CQ44" s="315">
        <f t="shared" si="209"/>
        <v>2.2174107003289107E-2</v>
      </c>
      <c r="CR44" s="315">
        <f t="shared" si="209"/>
        <v>2.2257385234903466E-2</v>
      </c>
      <c r="CS44" s="315">
        <f t="shared" si="209"/>
        <v>2.2336444499244178E-2</v>
      </c>
      <c r="CT44" s="315">
        <f t="shared" si="209"/>
        <v>2.2411163237745866E-2</v>
      </c>
      <c r="CV44" s="315">
        <f t="shared" ref="CV44:DZ44" si="210">CV18/CV$6</f>
        <v>1.8707365035785017E-2</v>
      </c>
      <c r="CW44" s="315">
        <f t="shared" si="210"/>
        <v>1.841841809714178E-2</v>
      </c>
      <c r="CX44" s="315">
        <f t="shared" si="210"/>
        <v>1.8129411457206458E-2</v>
      </c>
      <c r="CY44" s="315">
        <f t="shared" si="210"/>
        <v>1.7840407069281243E-2</v>
      </c>
      <c r="CZ44" s="315">
        <f t="shared" si="210"/>
        <v>1.7551499733185656E-2</v>
      </c>
      <c r="DA44" s="315">
        <f t="shared" si="210"/>
        <v>1.7262844594789967E-2</v>
      </c>
      <c r="DB44" s="315">
        <f t="shared" si="210"/>
        <v>1.6974698640365032E-2</v>
      </c>
      <c r="DC44" s="315">
        <f t="shared" si="210"/>
        <v>1.6687506262923466E-2</v>
      </c>
      <c r="DD44" s="315">
        <f t="shared" si="210"/>
        <v>1.6402011259497862E-2</v>
      </c>
      <c r="DE44" s="315">
        <f t="shared" si="210"/>
        <v>1.6119418437433732E-2</v>
      </c>
      <c r="DF44" s="315">
        <f t="shared" si="210"/>
        <v>1.5841579912811828E-2</v>
      </c>
      <c r="DG44" s="315">
        <f t="shared" si="210"/>
        <v>1.5570047171218961E-2</v>
      </c>
      <c r="DH44" s="315">
        <f t="shared" si="210"/>
        <v>1.5307843233811125E-2</v>
      </c>
      <c r="DI44" s="315">
        <f t="shared" si="210"/>
        <v>1.5057025195070574E-2</v>
      </c>
      <c r="DJ44" s="315">
        <f t="shared" si="210"/>
        <v>1.4818449490561828E-2</v>
      </c>
      <c r="DK44" s="315">
        <f t="shared" si="210"/>
        <v>1.4590449744150549E-2</v>
      </c>
      <c r="DL44" s="315">
        <f t="shared" si="210"/>
        <v>1.4368668324799081E-2</v>
      </c>
      <c r="DM44" s="315">
        <f t="shared" si="210"/>
        <v>1.4146784650940455E-2</v>
      </c>
      <c r="DN44" s="315">
        <f t="shared" si="210"/>
        <v>1.3919386036100115E-2</v>
      </c>
      <c r="DO44" s="315">
        <f t="shared" si="210"/>
        <v>1.3681393024916689E-2</v>
      </c>
      <c r="DP44" s="315">
        <f t="shared" si="210"/>
        <v>1.343056882219054E-2</v>
      </c>
      <c r="DQ44" s="315">
        <f t="shared" si="210"/>
        <v>1.3173305645595631E-2</v>
      </c>
      <c r="DR44" s="315">
        <f t="shared" si="210"/>
        <v>1.29053333711688E-2</v>
      </c>
      <c r="DS44" s="315">
        <f t="shared" si="210"/>
        <v>1.2628050544075559E-2</v>
      </c>
      <c r="DT44" s="315">
        <f t="shared" si="210"/>
        <v>1.2343822671519306E-2</v>
      </c>
      <c r="DU44" s="315">
        <f t="shared" si="210"/>
        <v>1.2054762724348899E-2</v>
      </c>
      <c r="DV44" s="315">
        <f t="shared" si="210"/>
        <v>1.1763003678961187E-2</v>
      </c>
      <c r="DW44" s="315">
        <f t="shared" si="210"/>
        <v>1.1470646333032714E-2</v>
      </c>
      <c r="DX44" s="315">
        <f t="shared" si="210"/>
        <v>1.1177865240882445E-2</v>
      </c>
      <c r="DY44" s="315">
        <f t="shared" si="210"/>
        <v>1.0885331159934623E-2</v>
      </c>
      <c r="DZ44" s="315">
        <f t="shared" si="210"/>
        <v>1.0595682074642589E-2</v>
      </c>
    </row>
    <row r="45" spans="1:165" s="310" customFormat="1" ht="15.75" thickBot="1">
      <c r="A45" s="309" t="s">
        <v>320</v>
      </c>
      <c r="C45" s="311" t="s">
        <v>266</v>
      </c>
      <c r="D45" s="314">
        <f t="shared" ref="D45:AH45" si="211">SUMPRODUCT(D26:D34,D36:D44)</f>
        <v>1.0862961371792421</v>
      </c>
      <c r="E45" s="314">
        <f t="shared" si="211"/>
        <v>1.1024943011544204</v>
      </c>
      <c r="F45" s="314">
        <f t="shared" si="211"/>
        <v>1.1178830060543168</v>
      </c>
      <c r="G45" s="314">
        <f t="shared" si="211"/>
        <v>1.1323750974829292</v>
      </c>
      <c r="H45" s="314">
        <f t="shared" si="211"/>
        <v>1.1459876042817756</v>
      </c>
      <c r="I45" s="314">
        <f t="shared" si="211"/>
        <v>1.1586293305092596</v>
      </c>
      <c r="J45" s="314">
        <f t="shared" si="211"/>
        <v>1.169830084130391</v>
      </c>
      <c r="K45" s="314">
        <f t="shared" si="211"/>
        <v>1.1795318198216407</v>
      </c>
      <c r="L45" s="314">
        <f t="shared" si="211"/>
        <v>1.1871712778510985</v>
      </c>
      <c r="M45" s="314">
        <f t="shared" si="211"/>
        <v>1.1917837685577413</v>
      </c>
      <c r="N45" s="314">
        <f t="shared" si="211"/>
        <v>1.1918109071537197</v>
      </c>
      <c r="O45" s="314">
        <f t="shared" si="211"/>
        <v>1.1864994304754108</v>
      </c>
      <c r="P45" s="314">
        <f t="shared" si="211"/>
        <v>1.1709795017157631</v>
      </c>
      <c r="Q45" s="314">
        <f t="shared" si="211"/>
        <v>1.1415828440201814</v>
      </c>
      <c r="R45" s="314">
        <f t="shared" si="211"/>
        <v>1.0949853409047607</v>
      </c>
      <c r="S45" s="314">
        <f t="shared" si="211"/>
        <v>1.0298121764681085</v>
      </c>
      <c r="T45" s="314">
        <f t="shared" si="211"/>
        <v>0.94783624458440752</v>
      </c>
      <c r="U45" s="314">
        <f t="shared" si="211"/>
        <v>0.85398226290849821</v>
      </c>
      <c r="V45" s="314">
        <f t="shared" si="211"/>
        <v>0.75542141738085145</v>
      </c>
      <c r="W45" s="314">
        <f t="shared" si="211"/>
        <v>0.65912878122823138</v>
      </c>
      <c r="X45" s="314">
        <f t="shared" si="211"/>
        <v>0.57048369185711623</v>
      </c>
      <c r="Y45" s="314">
        <f t="shared" si="211"/>
        <v>0.49024541460360527</v>
      </c>
      <c r="Z45" s="314">
        <f t="shared" si="211"/>
        <v>0.42207349528779725</v>
      </c>
      <c r="AA45" s="314">
        <f t="shared" si="211"/>
        <v>0.36498038271172784</v>
      </c>
      <c r="AB45" s="314">
        <f t="shared" si="211"/>
        <v>0.31726291396427819</v>
      </c>
      <c r="AC45" s="314">
        <f t="shared" si="211"/>
        <v>0.27705497022064718</v>
      </c>
      <c r="AD45" s="314">
        <f t="shared" si="211"/>
        <v>0.24263270793029001</v>
      </c>
      <c r="AE45" s="314">
        <f t="shared" si="211"/>
        <v>0.21254811305581944</v>
      </c>
      <c r="AF45" s="314">
        <f t="shared" si="211"/>
        <v>0.18552993191080103</v>
      </c>
      <c r="AG45" s="314">
        <f t="shared" si="211"/>
        <v>0.16063828044700093</v>
      </c>
      <c r="AH45" s="314">
        <f t="shared" si="211"/>
        <v>0.13722069104991744</v>
      </c>
      <c r="AI45" s="313"/>
      <c r="AJ45" s="314">
        <f t="shared" ref="AJ45:BN45" si="212">SUMPRODUCT(AJ26:AJ34,AJ36:AJ44)</f>
        <v>1.0862961371792421</v>
      </c>
      <c r="AK45" s="314">
        <f t="shared" si="212"/>
        <v>1.1026806027265801</v>
      </c>
      <c r="AL45" s="314">
        <f t="shared" si="212"/>
        <v>1.1183113675672947</v>
      </c>
      <c r="AM45" s="314">
        <f t="shared" si="212"/>
        <v>1.1330975438431636</v>
      </c>
      <c r="AN45" s="314">
        <f t="shared" si="212"/>
        <v>1.1470633947077706</v>
      </c>
      <c r="AO45" s="314">
        <f t="shared" si="212"/>
        <v>1.1601218921181671</v>
      </c>
      <c r="AP45" s="314">
        <f t="shared" si="212"/>
        <v>1.1721800636214694</v>
      </c>
      <c r="AQ45" s="314">
        <f t="shared" si="212"/>
        <v>1.1828913552533464</v>
      </c>
      <c r="AR45" s="314">
        <f t="shared" si="212"/>
        <v>1.1916949651881494</v>
      </c>
      <c r="AS45" s="314">
        <f t="shared" si="212"/>
        <v>1.1976168127908937</v>
      </c>
      <c r="AT45" s="314">
        <f t="shared" si="212"/>
        <v>1.1990676117249826</v>
      </c>
      <c r="AU45" s="314">
        <f t="shared" si="212"/>
        <v>1.1954951561648193</v>
      </c>
      <c r="AV45" s="314">
        <f t="shared" si="212"/>
        <v>1.1816028170901147</v>
      </c>
      <c r="AW45" s="314">
        <f t="shared" si="212"/>
        <v>1.1537196005324033</v>
      </c>
      <c r="AX45" s="314">
        <f t="shared" si="212"/>
        <v>1.1082305785679036</v>
      </c>
      <c r="AY45" s="314">
        <f t="shared" si="212"/>
        <v>1.0435867424043932</v>
      </c>
      <c r="AZ45" s="314">
        <f t="shared" si="212"/>
        <v>0.96141830627015412</v>
      </c>
      <c r="BA45" s="314">
        <f t="shared" si="212"/>
        <v>0.866795395307278</v>
      </c>
      <c r="BB45" s="314">
        <f t="shared" si="212"/>
        <v>0.76706766387758174</v>
      </c>
      <c r="BC45" s="314">
        <f t="shared" si="212"/>
        <v>0.66945442488325047</v>
      </c>
      <c r="BD45" s="314">
        <f t="shared" si="212"/>
        <v>0.57955867808221928</v>
      </c>
      <c r="BE45" s="314">
        <f t="shared" si="212"/>
        <v>0.49851598891664484</v>
      </c>
      <c r="BF45" s="314">
        <f t="shared" si="212"/>
        <v>0.42982167545610273</v>
      </c>
      <c r="BG45" s="314">
        <f t="shared" si="212"/>
        <v>0.37261843442272297</v>
      </c>
      <c r="BH45" s="314">
        <f t="shared" si="212"/>
        <v>0.3251887822106283</v>
      </c>
      <c r="BI45" s="314">
        <f t="shared" si="212"/>
        <v>0.28566423813515696</v>
      </c>
      <c r="BJ45" s="314">
        <f t="shared" si="212"/>
        <v>0.25233067133261783</v>
      </c>
      <c r="BK45" s="314">
        <f t="shared" si="212"/>
        <v>0.22370358960353004</v>
      </c>
      <c r="BL45" s="314">
        <f t="shared" si="212"/>
        <v>0.19851100339142264</v>
      </c>
      <c r="BM45" s="314">
        <f t="shared" si="212"/>
        <v>0.17580928747548105</v>
      </c>
      <c r="BN45" s="314">
        <f t="shared" si="212"/>
        <v>0.15493859577931055</v>
      </c>
      <c r="BP45" s="314">
        <f t="shared" ref="BP45:CT45" si="213">SUMPRODUCT(BP26:BP34,BP36:BP44)</f>
        <v>1.0863217828980396</v>
      </c>
      <c r="BQ45" s="314">
        <f t="shared" si="213"/>
        <v>1.088272844844993</v>
      </c>
      <c r="BR45" s="314">
        <f t="shared" si="213"/>
        <v>1.0901733533751328</v>
      </c>
      <c r="BS45" s="314">
        <f t="shared" si="213"/>
        <v>1.0920218999125204</v>
      </c>
      <c r="BT45" s="314">
        <f t="shared" si="213"/>
        <v>1.0938170444024271</v>
      </c>
      <c r="BU45" s="314">
        <f t="shared" si="213"/>
        <v>1.0955573146302164</v>
      </c>
      <c r="BV45" s="314">
        <f t="shared" si="213"/>
        <v>1.0972412055257592</v>
      </c>
      <c r="BW45" s="314">
        <f t="shared" si="213"/>
        <v>1.0988671784530786</v>
      </c>
      <c r="BX45" s="314">
        <f t="shared" si="213"/>
        <v>1.1004336604849221</v>
      </c>
      <c r="BY45" s="314">
        <f t="shared" si="213"/>
        <v>1.1019390436619392</v>
      </c>
      <c r="BZ45" s="314">
        <f t="shared" si="213"/>
        <v>1.1033816842361492</v>
      </c>
      <c r="CA45" s="314">
        <f t="shared" si="213"/>
        <v>1.1047599018983685</v>
      </c>
      <c r="CB45" s="314">
        <f t="shared" si="213"/>
        <v>1.1060719789892643</v>
      </c>
      <c r="CC45" s="314">
        <f t="shared" si="213"/>
        <v>1.107316159693692</v>
      </c>
      <c r="CD45" s="314">
        <f t="shared" si="213"/>
        <v>1.1084906492179736</v>
      </c>
      <c r="CE45" s="314">
        <f t="shared" si="213"/>
        <v>1.1095936129497526</v>
      </c>
      <c r="CF45" s="314">
        <f t="shared" si="213"/>
        <v>1.1106231756000691</v>
      </c>
      <c r="CG45" s="314">
        <f t="shared" si="213"/>
        <v>1.1115774203272879</v>
      </c>
      <c r="CH45" s="314">
        <f t="shared" si="213"/>
        <v>1.1124543878424924</v>
      </c>
      <c r="CI45" s="314">
        <f t="shared" si="213"/>
        <v>1.1132520754959685</v>
      </c>
      <c r="CJ45" s="314">
        <f t="shared" si="213"/>
        <v>1.1139684363443796</v>
      </c>
      <c r="CK45" s="314">
        <f t="shared" si="213"/>
        <v>1.1146013781982342</v>
      </c>
      <c r="CL45" s="314">
        <f t="shared" si="213"/>
        <v>1.1151487626492347</v>
      </c>
      <c r="CM45" s="314">
        <f t="shared" si="213"/>
        <v>1.1156084040770922</v>
      </c>
      <c r="CN45" s="314">
        <f t="shared" si="213"/>
        <v>1.1159780686353775</v>
      </c>
      <c r="CO45" s="314">
        <f t="shared" si="213"/>
        <v>1.1162554732159771</v>
      </c>
      <c r="CP45" s="314">
        <f t="shared" si="213"/>
        <v>1.1164382843917062</v>
      </c>
      <c r="CQ45" s="314">
        <f t="shared" si="213"/>
        <v>1.1165241173366289</v>
      </c>
      <c r="CR45" s="314">
        <f t="shared" si="213"/>
        <v>1.1165105347236215</v>
      </c>
      <c r="CS45" s="314">
        <f t="shared" si="213"/>
        <v>1.1163950455987077</v>
      </c>
      <c r="CT45" s="314">
        <f t="shared" si="213"/>
        <v>1.116175104231687</v>
      </c>
      <c r="CV45" s="314">
        <f t="shared" ref="CV45:DZ45" si="214">SUMPRODUCT(CV26:CV34,CV36:CV44)</f>
        <v>1.0862961371792421</v>
      </c>
      <c r="CW45" s="314">
        <f t="shared" si="214"/>
        <v>1.1080735620963436</v>
      </c>
      <c r="CX45" s="314">
        <f t="shared" si="214"/>
        <v>1.1296735475532471</v>
      </c>
      <c r="CY45" s="314">
        <f t="shared" si="214"/>
        <v>1.1510614969456574</v>
      </c>
      <c r="CZ45" s="314">
        <f t="shared" si="214"/>
        <v>1.1721772566166275</v>
      </c>
      <c r="DA45" s="314">
        <f t="shared" si="214"/>
        <v>1.1929118705488684</v>
      </c>
      <c r="DB45" s="314">
        <f t="shared" si="214"/>
        <v>1.2130636080905457</v>
      </c>
      <c r="DC45" s="314">
        <f t="shared" si="214"/>
        <v>1.2322634690030967</v>
      </c>
      <c r="DD45" s="314">
        <f t="shared" si="214"/>
        <v>1.249847214948038</v>
      </c>
      <c r="DE45" s="314">
        <f t="shared" si="214"/>
        <v>1.264662624251089</v>
      </c>
      <c r="DF45" s="314">
        <f t="shared" si="214"/>
        <v>1.2748195303662364</v>
      </c>
      <c r="DG45" s="314">
        <f t="shared" si="214"/>
        <v>1.2772613445023369</v>
      </c>
      <c r="DH45" s="314">
        <f t="shared" si="214"/>
        <v>1.268065242407872</v>
      </c>
      <c r="DI45" s="314">
        <f t="shared" si="214"/>
        <v>1.2425451229007016</v>
      </c>
      <c r="DJ45" s="314">
        <f t="shared" si="214"/>
        <v>1.1965572017777228</v>
      </c>
      <c r="DK45" s="314">
        <f t="shared" si="214"/>
        <v>1.1281889596076573</v>
      </c>
      <c r="DL45" s="314">
        <f t="shared" si="214"/>
        <v>1.0393058241968749</v>
      </c>
      <c r="DM45" s="314">
        <f t="shared" si="214"/>
        <v>0.93575967426707252</v>
      </c>
      <c r="DN45" s="314">
        <f t="shared" si="214"/>
        <v>0.82605574564048589</v>
      </c>
      <c r="DO45" s="314">
        <f t="shared" si="214"/>
        <v>0.71860881264841825</v>
      </c>
      <c r="DP45" s="314">
        <f t="shared" si="214"/>
        <v>0.61992868724934724</v>
      </c>
      <c r="DQ45" s="314">
        <f t="shared" si="214"/>
        <v>0.5342679717289196</v>
      </c>
      <c r="DR45" s="314">
        <f t="shared" si="214"/>
        <v>0.4620355269780102</v>
      </c>
      <c r="DS45" s="314">
        <f t="shared" si="214"/>
        <v>0.40244235021362257</v>
      </c>
      <c r="DT45" s="314">
        <f t="shared" si="214"/>
        <v>0.35383643710494128</v>
      </c>
      <c r="DU45" s="314">
        <f t="shared" si="214"/>
        <v>0.31425079653480109</v>
      </c>
      <c r="DV45" s="314">
        <f t="shared" si="214"/>
        <v>0.28180483832769698</v>
      </c>
      <c r="DW45" s="314">
        <f t="shared" si="214"/>
        <v>0.25486792822419391</v>
      </c>
      <c r="DX45" s="314">
        <f t="shared" si="214"/>
        <v>0.23203529049080884</v>
      </c>
      <c r="DY45" s="314">
        <f t="shared" si="214"/>
        <v>0.21223580348349244</v>
      </c>
      <c r="DZ45" s="314">
        <f t="shared" si="214"/>
        <v>0.19468816006529255</v>
      </c>
      <c r="EK45" s="314"/>
      <c r="EL45" s="314"/>
      <c r="EM45" s="314"/>
      <c r="EN45" s="314"/>
      <c r="EO45" s="314"/>
      <c r="EP45" s="314"/>
      <c r="EQ45" s="314"/>
      <c r="ER45" s="314"/>
      <c r="ES45" s="314"/>
      <c r="ET45" s="314"/>
      <c r="EU45" s="314"/>
      <c r="EV45" s="314"/>
      <c r="EW45" s="314"/>
      <c r="EX45" s="314"/>
      <c r="EY45" s="314"/>
      <c r="EZ45" s="314"/>
      <c r="FA45" s="314"/>
      <c r="FB45" s="314"/>
      <c r="FC45" s="314"/>
      <c r="FD45" s="314"/>
      <c r="FE45" s="314"/>
      <c r="FF45" s="314"/>
      <c r="FG45" s="314"/>
      <c r="FH45" s="314"/>
      <c r="FI45" s="314"/>
    </row>
    <row r="46" spans="1:165">
      <c r="A46" s="305"/>
      <c r="C46" s="5"/>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row>
    <row r="47" spans="1:165" s="15" customFormat="1" ht="15.75" thickBot="1">
      <c r="A47" s="306" t="s">
        <v>2</v>
      </c>
      <c r="C47" s="16"/>
      <c r="D47" s="307"/>
      <c r="E47" s="307"/>
      <c r="F47" s="307"/>
      <c r="G47" s="307"/>
      <c r="H47" s="307"/>
      <c r="I47" s="307"/>
      <c r="J47" s="307"/>
      <c r="K47" s="307"/>
      <c r="L47" s="307"/>
      <c r="M47" s="307"/>
      <c r="N47" s="307"/>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Q47" s="307"/>
      <c r="AR47" s="307"/>
      <c r="AS47" s="307"/>
      <c r="AT47" s="307"/>
      <c r="AU47" s="307"/>
      <c r="AV47" s="307"/>
      <c r="AW47" s="307"/>
      <c r="AX47" s="307"/>
      <c r="AY47" s="307"/>
      <c r="AZ47" s="307"/>
      <c r="BA47" s="307"/>
      <c r="BB47" s="307"/>
      <c r="BC47" s="307"/>
      <c r="BD47" s="307"/>
      <c r="BE47" s="307"/>
      <c r="BF47" s="307"/>
      <c r="BG47" s="307"/>
      <c r="BH47" s="307"/>
      <c r="BI47" s="307"/>
      <c r="BJ47" s="307"/>
      <c r="BK47" s="307"/>
      <c r="BL47" s="307"/>
      <c r="BM47" s="307"/>
      <c r="BN47" s="307"/>
      <c r="BP47" s="307"/>
      <c r="BQ47" s="307"/>
      <c r="BR47" s="307"/>
      <c r="BS47" s="307"/>
      <c r="BT47" s="307"/>
      <c r="BU47" s="307"/>
      <c r="BV47" s="307"/>
      <c r="BW47" s="307"/>
      <c r="BX47" s="307"/>
      <c r="BY47" s="307"/>
      <c r="BZ47" s="307"/>
      <c r="CA47" s="307"/>
      <c r="CB47" s="307"/>
      <c r="CC47" s="307"/>
      <c r="CD47" s="307"/>
      <c r="CE47" s="307"/>
      <c r="CF47" s="307"/>
      <c r="CG47" s="307"/>
      <c r="CH47" s="307"/>
      <c r="CI47" s="307"/>
      <c r="CJ47" s="307"/>
      <c r="CK47" s="307"/>
      <c r="CL47" s="307"/>
      <c r="CM47" s="307"/>
      <c r="CN47" s="307"/>
      <c r="CO47" s="307"/>
      <c r="CP47" s="307"/>
      <c r="CQ47" s="307"/>
      <c r="CR47" s="307"/>
      <c r="CS47" s="307"/>
      <c r="CT47" s="307"/>
      <c r="CV47" s="307"/>
      <c r="CW47" s="307"/>
      <c r="CX47" s="307"/>
      <c r="CY47" s="307"/>
      <c r="CZ47" s="307"/>
      <c r="DA47" s="307"/>
      <c r="DB47" s="307"/>
      <c r="DC47" s="307"/>
      <c r="DD47" s="307"/>
      <c r="DE47" s="307"/>
      <c r="DF47" s="307"/>
      <c r="DG47" s="307"/>
      <c r="DH47" s="307"/>
      <c r="DI47" s="307"/>
      <c r="DJ47" s="307"/>
      <c r="DK47" s="307"/>
      <c r="DL47" s="307"/>
      <c r="DM47" s="307"/>
      <c r="DN47" s="307"/>
      <c r="DO47" s="307"/>
      <c r="DP47" s="307"/>
      <c r="DQ47" s="307"/>
      <c r="DR47" s="307"/>
      <c r="DS47" s="307"/>
      <c r="DT47" s="307"/>
      <c r="DU47" s="307"/>
      <c r="DV47" s="307"/>
      <c r="DW47" s="307"/>
      <c r="DX47" s="307"/>
      <c r="DY47" s="307"/>
      <c r="DZ47" s="307"/>
      <c r="EK47" s="308"/>
      <c r="EL47" s="308"/>
      <c r="EM47" s="308"/>
      <c r="EN47" s="308"/>
      <c r="EO47" s="308"/>
      <c r="EP47" s="308"/>
      <c r="EQ47" s="308"/>
      <c r="ER47" s="308"/>
      <c r="ES47" s="308"/>
      <c r="ET47" s="308"/>
      <c r="EU47" s="308"/>
      <c r="EV47" s="308"/>
      <c r="EW47" s="308"/>
      <c r="EX47" s="308"/>
      <c r="EY47" s="308"/>
      <c r="EZ47" s="308"/>
      <c r="FA47" s="308"/>
      <c r="FB47" s="308"/>
      <c r="FC47" s="308"/>
      <c r="FD47" s="308"/>
      <c r="FE47" s="308"/>
      <c r="FF47" s="308"/>
      <c r="FG47" s="308"/>
      <c r="FH47" s="308"/>
      <c r="FI47" s="308"/>
    </row>
    <row r="48" spans="1:165" s="310" customFormat="1" ht="15.75" thickBot="1">
      <c r="A48" s="309" t="s">
        <v>314</v>
      </c>
      <c r="C48" s="311"/>
      <c r="D48" s="312">
        <v>2020</v>
      </c>
      <c r="E48" s="312">
        <v>2021</v>
      </c>
      <c r="F48" s="312">
        <v>2022</v>
      </c>
      <c r="G48" s="312">
        <v>2023</v>
      </c>
      <c r="H48" s="312">
        <v>2024</v>
      </c>
      <c r="I48" s="312">
        <v>2025</v>
      </c>
      <c r="J48" s="312">
        <v>2026</v>
      </c>
      <c r="K48" s="312">
        <v>2027</v>
      </c>
      <c r="L48" s="312">
        <v>2028</v>
      </c>
      <c r="M48" s="312">
        <v>2029</v>
      </c>
      <c r="N48" s="312">
        <v>2030</v>
      </c>
      <c r="O48" s="312">
        <v>2031</v>
      </c>
      <c r="P48" s="312">
        <v>2032</v>
      </c>
      <c r="Q48" s="312">
        <v>2033</v>
      </c>
      <c r="R48" s="312">
        <v>2034</v>
      </c>
      <c r="S48" s="312">
        <v>2035</v>
      </c>
      <c r="T48" s="312">
        <v>2036</v>
      </c>
      <c r="U48" s="312">
        <v>2037</v>
      </c>
      <c r="V48" s="312">
        <v>2038</v>
      </c>
      <c r="W48" s="312">
        <v>2039</v>
      </c>
      <c r="X48" s="312">
        <v>2040</v>
      </c>
      <c r="Y48" s="312">
        <v>2041</v>
      </c>
      <c r="Z48" s="312">
        <v>2042</v>
      </c>
      <c r="AA48" s="312">
        <v>2043</v>
      </c>
      <c r="AB48" s="312">
        <v>2044</v>
      </c>
      <c r="AC48" s="312">
        <v>2045</v>
      </c>
      <c r="AD48" s="312">
        <v>2046</v>
      </c>
      <c r="AE48" s="312">
        <v>2047</v>
      </c>
      <c r="AF48" s="312">
        <v>2048</v>
      </c>
      <c r="AG48" s="312">
        <v>2049</v>
      </c>
      <c r="AH48" s="312">
        <v>2050</v>
      </c>
      <c r="AI48" s="313"/>
      <c r="AJ48" s="312">
        <v>2020</v>
      </c>
      <c r="AK48" s="312">
        <v>2021</v>
      </c>
      <c r="AL48" s="312">
        <v>2022</v>
      </c>
      <c r="AM48" s="312">
        <v>2023</v>
      </c>
      <c r="AN48" s="312">
        <v>2024</v>
      </c>
      <c r="AO48" s="312">
        <v>2025</v>
      </c>
      <c r="AP48" s="312">
        <v>2026</v>
      </c>
      <c r="AQ48" s="312">
        <v>2027</v>
      </c>
      <c r="AR48" s="312">
        <v>2028</v>
      </c>
      <c r="AS48" s="312">
        <v>2029</v>
      </c>
      <c r="AT48" s="312">
        <v>2030</v>
      </c>
      <c r="AU48" s="312">
        <v>2031</v>
      </c>
      <c r="AV48" s="312">
        <v>2032</v>
      </c>
      <c r="AW48" s="312">
        <v>2033</v>
      </c>
      <c r="AX48" s="312">
        <v>2034</v>
      </c>
      <c r="AY48" s="312">
        <v>2035</v>
      </c>
      <c r="AZ48" s="312">
        <v>2036</v>
      </c>
      <c r="BA48" s="312">
        <v>2037</v>
      </c>
      <c r="BB48" s="312">
        <v>2038</v>
      </c>
      <c r="BC48" s="312">
        <v>2039</v>
      </c>
      <c r="BD48" s="312">
        <v>2040</v>
      </c>
      <c r="BE48" s="312">
        <v>2041</v>
      </c>
      <c r="BF48" s="312">
        <v>2042</v>
      </c>
      <c r="BG48" s="312">
        <v>2043</v>
      </c>
      <c r="BH48" s="312">
        <v>2044</v>
      </c>
      <c r="BI48" s="312">
        <v>2045</v>
      </c>
      <c r="BJ48" s="312">
        <v>2046</v>
      </c>
      <c r="BK48" s="312">
        <v>2047</v>
      </c>
      <c r="BL48" s="312">
        <v>2048</v>
      </c>
      <c r="BM48" s="312">
        <v>2049</v>
      </c>
      <c r="BN48" s="312">
        <v>2050</v>
      </c>
      <c r="BP48" s="312">
        <v>2020</v>
      </c>
      <c r="BQ48" s="312">
        <v>2021</v>
      </c>
      <c r="BR48" s="312">
        <v>2022</v>
      </c>
      <c r="BS48" s="312">
        <v>2023</v>
      </c>
      <c r="BT48" s="312">
        <v>2024</v>
      </c>
      <c r="BU48" s="312">
        <v>2025</v>
      </c>
      <c r="BV48" s="312">
        <v>2026</v>
      </c>
      <c r="BW48" s="312">
        <v>2027</v>
      </c>
      <c r="BX48" s="312">
        <v>2028</v>
      </c>
      <c r="BY48" s="312">
        <v>2029</v>
      </c>
      <c r="BZ48" s="312">
        <v>2030</v>
      </c>
      <c r="CA48" s="312">
        <v>2031</v>
      </c>
      <c r="CB48" s="312">
        <v>2032</v>
      </c>
      <c r="CC48" s="312">
        <v>2033</v>
      </c>
      <c r="CD48" s="312">
        <v>2034</v>
      </c>
      <c r="CE48" s="312">
        <v>2035</v>
      </c>
      <c r="CF48" s="312">
        <v>2036</v>
      </c>
      <c r="CG48" s="312">
        <v>2037</v>
      </c>
      <c r="CH48" s="312">
        <v>2038</v>
      </c>
      <c r="CI48" s="312">
        <v>2039</v>
      </c>
      <c r="CJ48" s="312">
        <v>2040</v>
      </c>
      <c r="CK48" s="312">
        <v>2041</v>
      </c>
      <c r="CL48" s="312">
        <v>2042</v>
      </c>
      <c r="CM48" s="312">
        <v>2043</v>
      </c>
      <c r="CN48" s="312">
        <v>2044</v>
      </c>
      <c r="CO48" s="312">
        <v>2045</v>
      </c>
      <c r="CP48" s="312">
        <v>2046</v>
      </c>
      <c r="CQ48" s="312">
        <v>2047</v>
      </c>
      <c r="CR48" s="312">
        <v>2048</v>
      </c>
      <c r="CS48" s="312">
        <v>2049</v>
      </c>
      <c r="CT48" s="312">
        <v>2050</v>
      </c>
      <c r="CV48" s="312">
        <v>2020</v>
      </c>
      <c r="CW48" s="312">
        <v>2021</v>
      </c>
      <c r="CX48" s="312">
        <v>2022</v>
      </c>
      <c r="CY48" s="312">
        <v>2023</v>
      </c>
      <c r="CZ48" s="312">
        <v>2024</v>
      </c>
      <c r="DA48" s="312">
        <v>2025</v>
      </c>
      <c r="DB48" s="312">
        <v>2026</v>
      </c>
      <c r="DC48" s="312">
        <v>2027</v>
      </c>
      <c r="DD48" s="312">
        <v>2028</v>
      </c>
      <c r="DE48" s="312">
        <v>2029</v>
      </c>
      <c r="DF48" s="312">
        <v>2030</v>
      </c>
      <c r="DG48" s="312">
        <v>2031</v>
      </c>
      <c r="DH48" s="312">
        <v>2032</v>
      </c>
      <c r="DI48" s="312">
        <v>2033</v>
      </c>
      <c r="DJ48" s="312">
        <v>2034</v>
      </c>
      <c r="DK48" s="312">
        <v>2035</v>
      </c>
      <c r="DL48" s="312">
        <v>2036</v>
      </c>
      <c r="DM48" s="312">
        <v>2037</v>
      </c>
      <c r="DN48" s="312">
        <v>2038</v>
      </c>
      <c r="DO48" s="312">
        <v>2039</v>
      </c>
      <c r="DP48" s="312">
        <v>2040</v>
      </c>
      <c r="DQ48" s="312">
        <v>2041</v>
      </c>
      <c r="DR48" s="312">
        <v>2042</v>
      </c>
      <c r="DS48" s="312">
        <v>2043</v>
      </c>
      <c r="DT48" s="312">
        <v>2044</v>
      </c>
      <c r="DU48" s="312">
        <v>2045</v>
      </c>
      <c r="DV48" s="312">
        <v>2046</v>
      </c>
      <c r="DW48" s="312">
        <v>2047</v>
      </c>
      <c r="DX48" s="312">
        <v>2048</v>
      </c>
      <c r="DY48" s="312">
        <v>2049</v>
      </c>
      <c r="DZ48" s="312">
        <v>2050</v>
      </c>
      <c r="EK48" s="314"/>
      <c r="EL48" s="314"/>
      <c r="EM48" s="314"/>
      <c r="EN48" s="314"/>
      <c r="EO48" s="314"/>
      <c r="EP48" s="314"/>
      <c r="EQ48" s="314"/>
      <c r="ER48" s="314"/>
      <c r="ES48" s="314"/>
      <c r="ET48" s="314"/>
      <c r="EU48" s="314"/>
      <c r="EV48" s="314"/>
      <c r="EW48" s="314"/>
      <c r="EX48" s="314"/>
      <c r="EY48" s="314"/>
      <c r="EZ48" s="314"/>
      <c r="FA48" s="314"/>
      <c r="FB48" s="314"/>
      <c r="FC48" s="314"/>
      <c r="FD48" s="314"/>
      <c r="FE48" s="314"/>
      <c r="FF48" s="314"/>
      <c r="FG48" s="314"/>
      <c r="FH48" s="314"/>
      <c r="FI48" s="314"/>
    </row>
    <row r="49" spans="1:165">
      <c r="A49" s="303" t="s">
        <v>43</v>
      </c>
      <c r="C49" s="5" t="s">
        <v>315</v>
      </c>
      <c r="D49" s="117">
        <f>$B$188</f>
        <v>0.48</v>
      </c>
      <c r="E49" s="117">
        <f>D49-($D49-$AH49)/30</f>
        <v>0.46399999999999997</v>
      </c>
      <c r="F49" s="117">
        <f t="shared" ref="F49:AG49" si="215">E49-($D49-$AH49)/30</f>
        <v>0.44799999999999995</v>
      </c>
      <c r="G49" s="117">
        <f t="shared" si="215"/>
        <v>0.43199999999999994</v>
      </c>
      <c r="H49" s="117">
        <f t="shared" si="215"/>
        <v>0.41599999999999993</v>
      </c>
      <c r="I49" s="117">
        <f t="shared" si="215"/>
        <v>0.39999999999999991</v>
      </c>
      <c r="J49" s="117">
        <f t="shared" si="215"/>
        <v>0.3839999999999999</v>
      </c>
      <c r="K49" s="117">
        <f t="shared" si="215"/>
        <v>0.36799999999999988</v>
      </c>
      <c r="L49" s="117">
        <f t="shared" si="215"/>
        <v>0.35199999999999987</v>
      </c>
      <c r="M49" s="117">
        <f t="shared" si="215"/>
        <v>0.33599999999999985</v>
      </c>
      <c r="N49" s="117">
        <f t="shared" si="215"/>
        <v>0.31999999999999984</v>
      </c>
      <c r="O49" s="117">
        <f t="shared" si="215"/>
        <v>0.30399999999999983</v>
      </c>
      <c r="P49" s="117">
        <f t="shared" si="215"/>
        <v>0.28799999999999981</v>
      </c>
      <c r="Q49" s="117">
        <f t="shared" si="215"/>
        <v>0.2719999999999998</v>
      </c>
      <c r="R49" s="117">
        <f t="shared" si="215"/>
        <v>0.25599999999999978</v>
      </c>
      <c r="S49" s="117">
        <f t="shared" si="215"/>
        <v>0.23999999999999977</v>
      </c>
      <c r="T49" s="117">
        <f t="shared" si="215"/>
        <v>0.22399999999999975</v>
      </c>
      <c r="U49" s="117">
        <f t="shared" si="215"/>
        <v>0.20799999999999974</v>
      </c>
      <c r="V49" s="117">
        <f t="shared" si="215"/>
        <v>0.19199999999999973</v>
      </c>
      <c r="W49" s="117">
        <f t="shared" si="215"/>
        <v>0.17599999999999971</v>
      </c>
      <c r="X49" s="117">
        <f t="shared" si="215"/>
        <v>0.1599999999999997</v>
      </c>
      <c r="Y49" s="117">
        <f t="shared" si="215"/>
        <v>0.14399999999999968</v>
      </c>
      <c r="Z49" s="117">
        <f t="shared" si="215"/>
        <v>0.12799999999999967</v>
      </c>
      <c r="AA49" s="117">
        <f t="shared" si="215"/>
        <v>0.11199999999999967</v>
      </c>
      <c r="AB49" s="117">
        <f t="shared" si="215"/>
        <v>9.5999999999999669E-2</v>
      </c>
      <c r="AC49" s="117">
        <f t="shared" si="215"/>
        <v>7.9999999999999669E-2</v>
      </c>
      <c r="AD49" s="117">
        <f t="shared" si="215"/>
        <v>6.3999999999999668E-2</v>
      </c>
      <c r="AE49" s="117">
        <f t="shared" si="215"/>
        <v>4.7999999999999668E-2</v>
      </c>
      <c r="AF49" s="117">
        <f t="shared" si="215"/>
        <v>3.1999999999999668E-2</v>
      </c>
      <c r="AG49" s="117">
        <f t="shared" si="215"/>
        <v>1.5999999999999667E-2</v>
      </c>
      <c r="AH49" s="117">
        <f>$C$188</f>
        <v>0</v>
      </c>
      <c r="AI49" s="2"/>
      <c r="AJ49" s="117">
        <f>D49</f>
        <v>0.48</v>
      </c>
      <c r="AK49" s="117">
        <f t="shared" ref="AK49:AZ57" si="216">E49</f>
        <v>0.46399999999999997</v>
      </c>
      <c r="AL49" s="117">
        <f t="shared" si="216"/>
        <v>0.44799999999999995</v>
      </c>
      <c r="AM49" s="117">
        <f t="shared" si="216"/>
        <v>0.43199999999999994</v>
      </c>
      <c r="AN49" s="117">
        <f t="shared" si="216"/>
        <v>0.41599999999999993</v>
      </c>
      <c r="AO49" s="117">
        <f t="shared" si="216"/>
        <v>0.39999999999999991</v>
      </c>
      <c r="AP49" s="117">
        <f t="shared" si="216"/>
        <v>0.3839999999999999</v>
      </c>
      <c r="AQ49" s="117">
        <f t="shared" si="216"/>
        <v>0.36799999999999988</v>
      </c>
      <c r="AR49" s="117">
        <f t="shared" si="216"/>
        <v>0.35199999999999987</v>
      </c>
      <c r="AS49" s="117">
        <f t="shared" si="216"/>
        <v>0.33599999999999985</v>
      </c>
      <c r="AT49" s="117">
        <f t="shared" si="216"/>
        <v>0.31999999999999984</v>
      </c>
      <c r="AU49" s="117">
        <f t="shared" si="216"/>
        <v>0.30399999999999983</v>
      </c>
      <c r="AV49" s="117">
        <f t="shared" si="216"/>
        <v>0.28799999999999981</v>
      </c>
      <c r="AW49" s="117">
        <f t="shared" si="216"/>
        <v>0.2719999999999998</v>
      </c>
      <c r="AX49" s="117">
        <f t="shared" si="216"/>
        <v>0.25599999999999978</v>
      </c>
      <c r="AY49" s="117">
        <f t="shared" si="216"/>
        <v>0.23999999999999977</v>
      </c>
      <c r="AZ49" s="117">
        <f t="shared" si="216"/>
        <v>0.22399999999999975</v>
      </c>
      <c r="BA49" s="117">
        <f t="shared" ref="BA49:BN57" si="217">U49</f>
        <v>0.20799999999999974</v>
      </c>
      <c r="BB49" s="117">
        <f t="shared" si="217"/>
        <v>0.19199999999999973</v>
      </c>
      <c r="BC49" s="117">
        <f t="shared" si="217"/>
        <v>0.17599999999999971</v>
      </c>
      <c r="BD49" s="117">
        <f t="shared" si="217"/>
        <v>0.1599999999999997</v>
      </c>
      <c r="BE49" s="117">
        <f t="shared" si="217"/>
        <v>0.14399999999999968</v>
      </c>
      <c r="BF49" s="117">
        <f t="shared" si="217"/>
        <v>0.12799999999999967</v>
      </c>
      <c r="BG49" s="117">
        <f t="shared" si="217"/>
        <v>0.11199999999999967</v>
      </c>
      <c r="BH49" s="117">
        <f t="shared" si="217"/>
        <v>9.5999999999999669E-2</v>
      </c>
      <c r="BI49" s="117">
        <f t="shared" si="217"/>
        <v>7.9999999999999669E-2</v>
      </c>
      <c r="BJ49" s="117">
        <f t="shared" si="217"/>
        <v>6.3999999999999668E-2</v>
      </c>
      <c r="BK49" s="117">
        <f t="shared" si="217"/>
        <v>4.7999999999999668E-2</v>
      </c>
      <c r="BL49" s="117">
        <f t="shared" si="217"/>
        <v>3.1999999999999668E-2</v>
      </c>
      <c r="BM49" s="117">
        <f t="shared" si="217"/>
        <v>1.5999999999999667E-2</v>
      </c>
      <c r="BN49" s="117">
        <f t="shared" si="217"/>
        <v>0</v>
      </c>
      <c r="BP49" s="117">
        <f>D49</f>
        <v>0.48</v>
      </c>
      <c r="BQ49" s="117">
        <f>BP49-($BP49-$CT49)/30</f>
        <v>0.48</v>
      </c>
      <c r="BR49" s="117">
        <f t="shared" ref="BR49:CS49" si="218">BQ49-($BP49-$CT49)/30</f>
        <v>0.48</v>
      </c>
      <c r="BS49" s="117">
        <f t="shared" si="218"/>
        <v>0.48</v>
      </c>
      <c r="BT49" s="117">
        <f t="shared" si="218"/>
        <v>0.48</v>
      </c>
      <c r="BU49" s="117">
        <f t="shared" si="218"/>
        <v>0.48</v>
      </c>
      <c r="BV49" s="117">
        <f t="shared" si="218"/>
        <v>0.48</v>
      </c>
      <c r="BW49" s="117">
        <f t="shared" si="218"/>
        <v>0.48</v>
      </c>
      <c r="BX49" s="117">
        <f t="shared" si="218"/>
        <v>0.48</v>
      </c>
      <c r="BY49" s="117">
        <f t="shared" si="218"/>
        <v>0.48</v>
      </c>
      <c r="BZ49" s="117">
        <f t="shared" si="218"/>
        <v>0.48</v>
      </c>
      <c r="CA49" s="117">
        <f t="shared" si="218"/>
        <v>0.48</v>
      </c>
      <c r="CB49" s="117">
        <f t="shared" si="218"/>
        <v>0.48</v>
      </c>
      <c r="CC49" s="117">
        <f t="shared" si="218"/>
        <v>0.48</v>
      </c>
      <c r="CD49" s="117">
        <f t="shared" si="218"/>
        <v>0.48</v>
      </c>
      <c r="CE49" s="117">
        <f t="shared" si="218"/>
        <v>0.48</v>
      </c>
      <c r="CF49" s="117">
        <f t="shared" si="218"/>
        <v>0.48</v>
      </c>
      <c r="CG49" s="117">
        <f t="shared" si="218"/>
        <v>0.48</v>
      </c>
      <c r="CH49" s="117">
        <f t="shared" si="218"/>
        <v>0.48</v>
      </c>
      <c r="CI49" s="117">
        <f t="shared" si="218"/>
        <v>0.48</v>
      </c>
      <c r="CJ49" s="117">
        <f t="shared" si="218"/>
        <v>0.48</v>
      </c>
      <c r="CK49" s="117">
        <f t="shared" si="218"/>
        <v>0.48</v>
      </c>
      <c r="CL49" s="117">
        <f t="shared" si="218"/>
        <v>0.48</v>
      </c>
      <c r="CM49" s="117">
        <f t="shared" si="218"/>
        <v>0.48</v>
      </c>
      <c r="CN49" s="117">
        <f t="shared" si="218"/>
        <v>0.48</v>
      </c>
      <c r="CO49" s="117">
        <f t="shared" si="218"/>
        <v>0.48</v>
      </c>
      <c r="CP49" s="117">
        <f t="shared" si="218"/>
        <v>0.48</v>
      </c>
      <c r="CQ49" s="117">
        <f t="shared" si="218"/>
        <v>0.48</v>
      </c>
      <c r="CR49" s="117">
        <f t="shared" si="218"/>
        <v>0.48</v>
      </c>
      <c r="CS49" s="117">
        <f t="shared" si="218"/>
        <v>0.48</v>
      </c>
      <c r="CT49" s="117">
        <f>BP49</f>
        <v>0.48</v>
      </c>
      <c r="CV49" s="117">
        <f>AJ49</f>
        <v>0.48</v>
      </c>
      <c r="CW49" s="117">
        <f t="shared" ref="CW49:DL53" si="219">AK49</f>
        <v>0.46399999999999997</v>
      </c>
      <c r="CX49" s="117">
        <f t="shared" si="219"/>
        <v>0.44799999999999995</v>
      </c>
      <c r="CY49" s="117">
        <f t="shared" si="219"/>
        <v>0.43199999999999994</v>
      </c>
      <c r="CZ49" s="117">
        <f t="shared" si="219"/>
        <v>0.41599999999999993</v>
      </c>
      <c r="DA49" s="117">
        <f t="shared" si="219"/>
        <v>0.39999999999999991</v>
      </c>
      <c r="DB49" s="117">
        <f t="shared" si="219"/>
        <v>0.3839999999999999</v>
      </c>
      <c r="DC49" s="117">
        <f t="shared" si="219"/>
        <v>0.36799999999999988</v>
      </c>
      <c r="DD49" s="117">
        <f t="shared" si="219"/>
        <v>0.35199999999999987</v>
      </c>
      <c r="DE49" s="117">
        <f t="shared" si="219"/>
        <v>0.33599999999999985</v>
      </c>
      <c r="DF49" s="117">
        <f t="shared" si="219"/>
        <v>0.31999999999999984</v>
      </c>
      <c r="DG49" s="117">
        <f t="shared" si="219"/>
        <v>0.30399999999999983</v>
      </c>
      <c r="DH49" s="117">
        <f t="shared" si="219"/>
        <v>0.28799999999999981</v>
      </c>
      <c r="DI49" s="117">
        <f t="shared" si="219"/>
        <v>0.2719999999999998</v>
      </c>
      <c r="DJ49" s="117">
        <f t="shared" si="219"/>
        <v>0.25599999999999978</v>
      </c>
      <c r="DK49" s="117">
        <f t="shared" si="219"/>
        <v>0.23999999999999977</v>
      </c>
      <c r="DL49" s="117">
        <f t="shared" si="219"/>
        <v>0.22399999999999975</v>
      </c>
      <c r="DM49" s="117">
        <f t="shared" ref="DM49:DZ53" si="220">BA49</f>
        <v>0.20799999999999974</v>
      </c>
      <c r="DN49" s="117">
        <f t="shared" si="220"/>
        <v>0.19199999999999973</v>
      </c>
      <c r="DO49" s="117">
        <f t="shared" si="220"/>
        <v>0.17599999999999971</v>
      </c>
      <c r="DP49" s="117">
        <f t="shared" si="220"/>
        <v>0.1599999999999997</v>
      </c>
      <c r="DQ49" s="117">
        <f t="shared" si="220"/>
        <v>0.14399999999999968</v>
      </c>
      <c r="DR49" s="117">
        <f t="shared" si="220"/>
        <v>0.12799999999999967</v>
      </c>
      <c r="DS49" s="117">
        <f t="shared" si="220"/>
        <v>0.11199999999999967</v>
      </c>
      <c r="DT49" s="117">
        <f t="shared" si="220"/>
        <v>9.5999999999999669E-2</v>
      </c>
      <c r="DU49" s="117">
        <f t="shared" si="220"/>
        <v>7.9999999999999669E-2</v>
      </c>
      <c r="DV49" s="117">
        <f t="shared" si="220"/>
        <v>6.3999999999999668E-2</v>
      </c>
      <c r="DW49" s="117">
        <f t="shared" si="220"/>
        <v>4.7999999999999668E-2</v>
      </c>
      <c r="DX49" s="117">
        <f t="shared" si="220"/>
        <v>3.1999999999999668E-2</v>
      </c>
      <c r="DY49" s="117">
        <f t="shared" si="220"/>
        <v>1.5999999999999667E-2</v>
      </c>
      <c r="DZ49" s="117">
        <f t="shared" si="220"/>
        <v>0</v>
      </c>
    </row>
    <row r="50" spans="1:165">
      <c r="A50" s="303" t="s">
        <v>212</v>
      </c>
      <c r="C50" s="5" t="s">
        <v>315</v>
      </c>
      <c r="D50" s="117">
        <f>$B$189</f>
        <v>3</v>
      </c>
      <c r="E50" s="117">
        <f t="shared" ref="E50:AG57" si="221">D50-($D50-$AH50)/30</f>
        <v>2.9</v>
      </c>
      <c r="F50" s="117">
        <f t="shared" si="221"/>
        <v>2.8</v>
      </c>
      <c r="G50" s="117">
        <f t="shared" si="221"/>
        <v>2.6999999999999997</v>
      </c>
      <c r="H50" s="117">
        <f t="shared" si="221"/>
        <v>2.5999999999999996</v>
      </c>
      <c r="I50" s="117">
        <f t="shared" si="221"/>
        <v>2.4999999999999996</v>
      </c>
      <c r="J50" s="117">
        <f t="shared" si="221"/>
        <v>2.3999999999999995</v>
      </c>
      <c r="K50" s="117">
        <f t="shared" si="221"/>
        <v>2.2999999999999994</v>
      </c>
      <c r="L50" s="117">
        <f t="shared" si="221"/>
        <v>2.1999999999999993</v>
      </c>
      <c r="M50" s="117">
        <f t="shared" si="221"/>
        <v>2.0999999999999992</v>
      </c>
      <c r="N50" s="117">
        <f t="shared" si="221"/>
        <v>1.9999999999999991</v>
      </c>
      <c r="O50" s="117">
        <f t="shared" si="221"/>
        <v>1.899999999999999</v>
      </c>
      <c r="P50" s="117">
        <f t="shared" si="221"/>
        <v>1.7999999999999989</v>
      </c>
      <c r="Q50" s="117">
        <f t="shared" si="221"/>
        <v>1.6999999999999988</v>
      </c>
      <c r="R50" s="117">
        <f t="shared" si="221"/>
        <v>1.5999999999999988</v>
      </c>
      <c r="S50" s="117">
        <f t="shared" si="221"/>
        <v>1.4999999999999987</v>
      </c>
      <c r="T50" s="117">
        <f t="shared" si="221"/>
        <v>1.3999999999999986</v>
      </c>
      <c r="U50" s="117">
        <f t="shared" si="221"/>
        <v>1.2999999999999985</v>
      </c>
      <c r="V50" s="117">
        <f t="shared" si="221"/>
        <v>1.1999999999999984</v>
      </c>
      <c r="W50" s="117">
        <f t="shared" si="221"/>
        <v>1.0999999999999983</v>
      </c>
      <c r="X50" s="117">
        <f t="shared" si="221"/>
        <v>0.99999999999999833</v>
      </c>
      <c r="Y50" s="117">
        <f t="shared" si="221"/>
        <v>0.89999999999999836</v>
      </c>
      <c r="Z50" s="117">
        <f t="shared" si="221"/>
        <v>0.79999999999999838</v>
      </c>
      <c r="AA50" s="117">
        <f t="shared" si="221"/>
        <v>0.6999999999999984</v>
      </c>
      <c r="AB50" s="117">
        <f t="shared" si="221"/>
        <v>0.59999999999999842</v>
      </c>
      <c r="AC50" s="117">
        <f t="shared" si="221"/>
        <v>0.49999999999999845</v>
      </c>
      <c r="AD50" s="117">
        <f t="shared" si="221"/>
        <v>0.39999999999999847</v>
      </c>
      <c r="AE50" s="117">
        <f t="shared" si="221"/>
        <v>0.29999999999999849</v>
      </c>
      <c r="AF50" s="117">
        <f t="shared" si="221"/>
        <v>0.19999999999999848</v>
      </c>
      <c r="AG50" s="117">
        <f t="shared" si="221"/>
        <v>9.9999999999998479E-2</v>
      </c>
      <c r="AH50" s="117">
        <f>$C$189</f>
        <v>0</v>
      </c>
      <c r="AI50" s="2"/>
      <c r="AJ50" s="117">
        <f t="shared" ref="AJ50:AJ57" si="222">D50</f>
        <v>3</v>
      </c>
      <c r="AK50" s="117">
        <f t="shared" si="216"/>
        <v>2.9</v>
      </c>
      <c r="AL50" s="117">
        <f t="shared" si="216"/>
        <v>2.8</v>
      </c>
      <c r="AM50" s="117">
        <f t="shared" si="216"/>
        <v>2.6999999999999997</v>
      </c>
      <c r="AN50" s="117">
        <f t="shared" si="216"/>
        <v>2.5999999999999996</v>
      </c>
      <c r="AO50" s="117">
        <f t="shared" si="216"/>
        <v>2.4999999999999996</v>
      </c>
      <c r="AP50" s="117">
        <f t="shared" si="216"/>
        <v>2.3999999999999995</v>
      </c>
      <c r="AQ50" s="117">
        <f t="shared" si="216"/>
        <v>2.2999999999999994</v>
      </c>
      <c r="AR50" s="117">
        <f t="shared" si="216"/>
        <v>2.1999999999999993</v>
      </c>
      <c r="AS50" s="117">
        <f t="shared" si="216"/>
        <v>2.0999999999999992</v>
      </c>
      <c r="AT50" s="117">
        <f t="shared" si="216"/>
        <v>1.9999999999999991</v>
      </c>
      <c r="AU50" s="117">
        <f t="shared" si="216"/>
        <v>1.899999999999999</v>
      </c>
      <c r="AV50" s="117">
        <f t="shared" si="216"/>
        <v>1.7999999999999989</v>
      </c>
      <c r="AW50" s="117">
        <f t="shared" si="216"/>
        <v>1.6999999999999988</v>
      </c>
      <c r="AX50" s="117">
        <f t="shared" si="216"/>
        <v>1.5999999999999988</v>
      </c>
      <c r="AY50" s="117">
        <f t="shared" si="216"/>
        <v>1.4999999999999987</v>
      </c>
      <c r="AZ50" s="117">
        <f t="shared" si="216"/>
        <v>1.3999999999999986</v>
      </c>
      <c r="BA50" s="117">
        <f t="shared" si="217"/>
        <v>1.2999999999999985</v>
      </c>
      <c r="BB50" s="117">
        <f t="shared" si="217"/>
        <v>1.1999999999999984</v>
      </c>
      <c r="BC50" s="117">
        <f t="shared" si="217"/>
        <v>1.0999999999999983</v>
      </c>
      <c r="BD50" s="117">
        <f t="shared" si="217"/>
        <v>0.99999999999999833</v>
      </c>
      <c r="BE50" s="117">
        <f t="shared" si="217"/>
        <v>0.89999999999999836</v>
      </c>
      <c r="BF50" s="117">
        <f t="shared" si="217"/>
        <v>0.79999999999999838</v>
      </c>
      <c r="BG50" s="117">
        <f t="shared" si="217"/>
        <v>0.6999999999999984</v>
      </c>
      <c r="BH50" s="117">
        <f t="shared" si="217"/>
        <v>0.59999999999999842</v>
      </c>
      <c r="BI50" s="117">
        <f t="shared" si="217"/>
        <v>0.49999999999999845</v>
      </c>
      <c r="BJ50" s="117">
        <f t="shared" si="217"/>
        <v>0.39999999999999847</v>
      </c>
      <c r="BK50" s="117">
        <f t="shared" si="217"/>
        <v>0.29999999999999849</v>
      </c>
      <c r="BL50" s="117">
        <f t="shared" si="217"/>
        <v>0.19999999999999848</v>
      </c>
      <c r="BM50" s="117">
        <f t="shared" si="217"/>
        <v>9.9999999999998479E-2</v>
      </c>
      <c r="BN50" s="117">
        <f t="shared" si="217"/>
        <v>0</v>
      </c>
      <c r="BP50" s="117">
        <f t="shared" ref="BP50:BP57" si="223">D50</f>
        <v>3</v>
      </c>
      <c r="BQ50" s="117">
        <f t="shared" ref="BQ50:CS57" si="224">BP50-($BP50-$CT50)/30</f>
        <v>3</v>
      </c>
      <c r="BR50" s="117">
        <f t="shared" si="224"/>
        <v>3</v>
      </c>
      <c r="BS50" s="117">
        <f t="shared" si="224"/>
        <v>3</v>
      </c>
      <c r="BT50" s="117">
        <f t="shared" si="224"/>
        <v>3</v>
      </c>
      <c r="BU50" s="117">
        <f t="shared" si="224"/>
        <v>3</v>
      </c>
      <c r="BV50" s="117">
        <f t="shared" si="224"/>
        <v>3</v>
      </c>
      <c r="BW50" s="117">
        <f t="shared" si="224"/>
        <v>3</v>
      </c>
      <c r="BX50" s="117">
        <f t="shared" si="224"/>
        <v>3</v>
      </c>
      <c r="BY50" s="117">
        <f t="shared" si="224"/>
        <v>3</v>
      </c>
      <c r="BZ50" s="117">
        <f t="shared" si="224"/>
        <v>3</v>
      </c>
      <c r="CA50" s="117">
        <f t="shared" si="224"/>
        <v>3</v>
      </c>
      <c r="CB50" s="117">
        <f t="shared" si="224"/>
        <v>3</v>
      </c>
      <c r="CC50" s="117">
        <f t="shared" si="224"/>
        <v>3</v>
      </c>
      <c r="CD50" s="117">
        <f t="shared" si="224"/>
        <v>3</v>
      </c>
      <c r="CE50" s="117">
        <f t="shared" si="224"/>
        <v>3</v>
      </c>
      <c r="CF50" s="117">
        <f t="shared" si="224"/>
        <v>3</v>
      </c>
      <c r="CG50" s="117">
        <f t="shared" si="224"/>
        <v>3</v>
      </c>
      <c r="CH50" s="117">
        <f t="shared" si="224"/>
        <v>3</v>
      </c>
      <c r="CI50" s="117">
        <f t="shared" si="224"/>
        <v>3</v>
      </c>
      <c r="CJ50" s="117">
        <f t="shared" si="224"/>
        <v>3</v>
      </c>
      <c r="CK50" s="117">
        <f t="shared" si="224"/>
        <v>3</v>
      </c>
      <c r="CL50" s="117">
        <f t="shared" si="224"/>
        <v>3</v>
      </c>
      <c r="CM50" s="117">
        <f t="shared" si="224"/>
        <v>3</v>
      </c>
      <c r="CN50" s="117">
        <f t="shared" si="224"/>
        <v>3</v>
      </c>
      <c r="CO50" s="117">
        <f t="shared" si="224"/>
        <v>3</v>
      </c>
      <c r="CP50" s="117">
        <f t="shared" si="224"/>
        <v>3</v>
      </c>
      <c r="CQ50" s="117">
        <f t="shared" si="224"/>
        <v>3</v>
      </c>
      <c r="CR50" s="117">
        <f t="shared" si="224"/>
        <v>3</v>
      </c>
      <c r="CS50" s="117">
        <f t="shared" si="224"/>
        <v>3</v>
      </c>
      <c r="CT50" s="117">
        <f t="shared" ref="CT50:CT51" si="225">BP50</f>
        <v>3</v>
      </c>
      <c r="CV50" s="117">
        <f>AJ50</f>
        <v>3</v>
      </c>
      <c r="CW50" s="117">
        <f t="shared" si="219"/>
        <v>2.9</v>
      </c>
      <c r="CX50" s="117">
        <f t="shared" si="219"/>
        <v>2.8</v>
      </c>
      <c r="CY50" s="117">
        <f t="shared" si="219"/>
        <v>2.6999999999999997</v>
      </c>
      <c r="CZ50" s="117">
        <f t="shared" si="219"/>
        <v>2.5999999999999996</v>
      </c>
      <c r="DA50" s="117">
        <f t="shared" si="219"/>
        <v>2.4999999999999996</v>
      </c>
      <c r="DB50" s="117">
        <f t="shared" si="219"/>
        <v>2.3999999999999995</v>
      </c>
      <c r="DC50" s="117">
        <f t="shared" si="219"/>
        <v>2.2999999999999994</v>
      </c>
      <c r="DD50" s="117">
        <f t="shared" si="219"/>
        <v>2.1999999999999993</v>
      </c>
      <c r="DE50" s="117">
        <f t="shared" si="219"/>
        <v>2.0999999999999992</v>
      </c>
      <c r="DF50" s="117">
        <f t="shared" si="219"/>
        <v>1.9999999999999991</v>
      </c>
      <c r="DG50" s="117">
        <f t="shared" si="219"/>
        <v>1.899999999999999</v>
      </c>
      <c r="DH50" s="117">
        <f t="shared" si="219"/>
        <v>1.7999999999999989</v>
      </c>
      <c r="DI50" s="117">
        <f t="shared" si="219"/>
        <v>1.6999999999999988</v>
      </c>
      <c r="DJ50" s="117">
        <f t="shared" si="219"/>
        <v>1.5999999999999988</v>
      </c>
      <c r="DK50" s="117">
        <f t="shared" si="219"/>
        <v>1.4999999999999987</v>
      </c>
      <c r="DL50" s="117">
        <f t="shared" si="219"/>
        <v>1.3999999999999986</v>
      </c>
      <c r="DM50" s="117">
        <f t="shared" si="220"/>
        <v>1.2999999999999985</v>
      </c>
      <c r="DN50" s="117">
        <f t="shared" si="220"/>
        <v>1.1999999999999984</v>
      </c>
      <c r="DO50" s="117">
        <f t="shared" si="220"/>
        <v>1.0999999999999983</v>
      </c>
      <c r="DP50" s="117">
        <f t="shared" si="220"/>
        <v>0.99999999999999833</v>
      </c>
      <c r="DQ50" s="117">
        <f t="shared" si="220"/>
        <v>0.89999999999999836</v>
      </c>
      <c r="DR50" s="117">
        <f t="shared" si="220"/>
        <v>0.79999999999999838</v>
      </c>
      <c r="DS50" s="117">
        <f t="shared" si="220"/>
        <v>0.6999999999999984</v>
      </c>
      <c r="DT50" s="117">
        <f t="shared" si="220"/>
        <v>0.59999999999999842</v>
      </c>
      <c r="DU50" s="117">
        <f t="shared" si="220"/>
        <v>0.49999999999999845</v>
      </c>
      <c r="DV50" s="117">
        <f t="shared" si="220"/>
        <v>0.39999999999999847</v>
      </c>
      <c r="DW50" s="117">
        <f t="shared" si="220"/>
        <v>0.29999999999999849</v>
      </c>
      <c r="DX50" s="117">
        <f t="shared" si="220"/>
        <v>0.19999999999999848</v>
      </c>
      <c r="DY50" s="117">
        <f t="shared" si="220"/>
        <v>9.9999999999998479E-2</v>
      </c>
      <c r="DZ50" s="117">
        <f t="shared" si="220"/>
        <v>0</v>
      </c>
    </row>
    <row r="51" spans="1:165">
      <c r="A51" s="303" t="s">
        <v>316</v>
      </c>
      <c r="C51" s="5" t="s">
        <v>315</v>
      </c>
      <c r="D51" s="117">
        <f>$BP$189</f>
        <v>1.4219670000000002</v>
      </c>
      <c r="E51" s="117">
        <f t="shared" si="221"/>
        <v>1.4679014333333336</v>
      </c>
      <c r="F51" s="117">
        <f t="shared" si="221"/>
        <v>1.5138358666666669</v>
      </c>
      <c r="G51" s="117">
        <f t="shared" si="221"/>
        <v>1.5597703000000003</v>
      </c>
      <c r="H51" s="117">
        <f t="shared" si="221"/>
        <v>1.6057047333333336</v>
      </c>
      <c r="I51" s="117">
        <f t="shared" si="221"/>
        <v>1.651639166666667</v>
      </c>
      <c r="J51" s="117">
        <f t="shared" si="221"/>
        <v>1.6975736000000003</v>
      </c>
      <c r="K51" s="117">
        <f t="shared" si="221"/>
        <v>1.7435080333333337</v>
      </c>
      <c r="L51" s="117">
        <f t="shared" si="221"/>
        <v>1.7894424666666671</v>
      </c>
      <c r="M51" s="117">
        <f t="shared" si="221"/>
        <v>1.8353769000000004</v>
      </c>
      <c r="N51" s="117">
        <f t="shared" si="221"/>
        <v>1.8813113333333338</v>
      </c>
      <c r="O51" s="117">
        <f t="shared" si="221"/>
        <v>1.9272457666666671</v>
      </c>
      <c r="P51" s="117">
        <f t="shared" si="221"/>
        <v>1.9731802000000005</v>
      </c>
      <c r="Q51" s="117">
        <f t="shared" si="221"/>
        <v>2.0191146333333339</v>
      </c>
      <c r="R51" s="117">
        <f t="shared" si="221"/>
        <v>2.065049066666667</v>
      </c>
      <c r="S51" s="117">
        <f t="shared" si="221"/>
        <v>2.1109835000000001</v>
      </c>
      <c r="T51" s="117">
        <f t="shared" si="221"/>
        <v>2.1569179333333333</v>
      </c>
      <c r="U51" s="117">
        <f t="shared" si="221"/>
        <v>2.2028523666666664</v>
      </c>
      <c r="V51" s="117">
        <f t="shared" si="221"/>
        <v>2.2487867999999995</v>
      </c>
      <c r="W51" s="117">
        <f t="shared" si="221"/>
        <v>2.2947212333333327</v>
      </c>
      <c r="X51" s="117">
        <f t="shared" si="221"/>
        <v>2.3406556666666658</v>
      </c>
      <c r="Y51" s="117">
        <f t="shared" si="221"/>
        <v>2.3865900999999989</v>
      </c>
      <c r="Z51" s="117">
        <f t="shared" si="221"/>
        <v>2.4325245333333321</v>
      </c>
      <c r="AA51" s="117">
        <f t="shared" si="221"/>
        <v>2.4784589666666652</v>
      </c>
      <c r="AB51" s="117">
        <f t="shared" si="221"/>
        <v>2.5243933999999983</v>
      </c>
      <c r="AC51" s="117">
        <f t="shared" si="221"/>
        <v>2.5703278333333315</v>
      </c>
      <c r="AD51" s="117">
        <f t="shared" si="221"/>
        <v>2.6162622666666646</v>
      </c>
      <c r="AE51" s="117">
        <f t="shared" si="221"/>
        <v>2.6621966999999978</v>
      </c>
      <c r="AF51" s="117">
        <f t="shared" si="221"/>
        <v>2.7081311333333309</v>
      </c>
      <c r="AG51" s="117">
        <f t="shared" si="221"/>
        <v>2.754065566666664</v>
      </c>
      <c r="AH51" s="117">
        <f>EB189</f>
        <v>2.8</v>
      </c>
      <c r="AI51" s="2"/>
      <c r="AJ51" s="117">
        <f t="shared" si="222"/>
        <v>1.4219670000000002</v>
      </c>
      <c r="AK51" s="117">
        <f t="shared" si="216"/>
        <v>1.4679014333333336</v>
      </c>
      <c r="AL51" s="117">
        <f t="shared" si="216"/>
        <v>1.5138358666666669</v>
      </c>
      <c r="AM51" s="117">
        <f t="shared" si="216"/>
        <v>1.5597703000000003</v>
      </c>
      <c r="AN51" s="117">
        <f t="shared" si="216"/>
        <v>1.6057047333333336</v>
      </c>
      <c r="AO51" s="117">
        <f t="shared" si="216"/>
        <v>1.651639166666667</v>
      </c>
      <c r="AP51" s="117">
        <f t="shared" si="216"/>
        <v>1.6975736000000003</v>
      </c>
      <c r="AQ51" s="117">
        <f t="shared" si="216"/>
        <v>1.7435080333333337</v>
      </c>
      <c r="AR51" s="117">
        <f t="shared" si="216"/>
        <v>1.7894424666666671</v>
      </c>
      <c r="AS51" s="117">
        <f t="shared" si="216"/>
        <v>1.8353769000000004</v>
      </c>
      <c r="AT51" s="117">
        <f t="shared" si="216"/>
        <v>1.8813113333333338</v>
      </c>
      <c r="AU51" s="117">
        <f t="shared" si="216"/>
        <v>1.9272457666666671</v>
      </c>
      <c r="AV51" s="117">
        <f t="shared" si="216"/>
        <v>1.9731802000000005</v>
      </c>
      <c r="AW51" s="117">
        <f t="shared" si="216"/>
        <v>2.0191146333333339</v>
      </c>
      <c r="AX51" s="117">
        <f t="shared" si="216"/>
        <v>2.065049066666667</v>
      </c>
      <c r="AY51" s="117">
        <f t="shared" si="216"/>
        <v>2.1109835000000001</v>
      </c>
      <c r="AZ51" s="117">
        <f t="shared" si="216"/>
        <v>2.1569179333333333</v>
      </c>
      <c r="BA51" s="117">
        <f t="shared" si="217"/>
        <v>2.2028523666666664</v>
      </c>
      <c r="BB51" s="117">
        <f t="shared" si="217"/>
        <v>2.2487867999999995</v>
      </c>
      <c r="BC51" s="117">
        <f t="shared" si="217"/>
        <v>2.2947212333333327</v>
      </c>
      <c r="BD51" s="117">
        <f t="shared" si="217"/>
        <v>2.3406556666666658</v>
      </c>
      <c r="BE51" s="117">
        <f t="shared" si="217"/>
        <v>2.3865900999999989</v>
      </c>
      <c r="BF51" s="117">
        <f t="shared" si="217"/>
        <v>2.4325245333333321</v>
      </c>
      <c r="BG51" s="117">
        <f t="shared" si="217"/>
        <v>2.4784589666666652</v>
      </c>
      <c r="BH51" s="117">
        <f t="shared" si="217"/>
        <v>2.5243933999999983</v>
      </c>
      <c r="BI51" s="117">
        <f t="shared" si="217"/>
        <v>2.5703278333333315</v>
      </c>
      <c r="BJ51" s="117">
        <f t="shared" si="217"/>
        <v>2.6162622666666646</v>
      </c>
      <c r="BK51" s="117">
        <f t="shared" si="217"/>
        <v>2.6621966999999978</v>
      </c>
      <c r="BL51" s="117">
        <f t="shared" si="217"/>
        <v>2.7081311333333309</v>
      </c>
      <c r="BM51" s="117">
        <f t="shared" si="217"/>
        <v>2.754065566666664</v>
      </c>
      <c r="BN51" s="117">
        <f t="shared" si="217"/>
        <v>2.8</v>
      </c>
      <c r="BP51" s="117">
        <f t="shared" si="223"/>
        <v>1.4219670000000002</v>
      </c>
      <c r="BQ51" s="117">
        <f t="shared" si="224"/>
        <v>1.4219670000000002</v>
      </c>
      <c r="BR51" s="117">
        <f t="shared" si="224"/>
        <v>1.4219670000000002</v>
      </c>
      <c r="BS51" s="117">
        <f t="shared" si="224"/>
        <v>1.4219670000000002</v>
      </c>
      <c r="BT51" s="117">
        <f t="shared" si="224"/>
        <v>1.4219670000000002</v>
      </c>
      <c r="BU51" s="117">
        <f t="shared" si="224"/>
        <v>1.4219670000000002</v>
      </c>
      <c r="BV51" s="117">
        <f t="shared" si="224"/>
        <v>1.4219670000000002</v>
      </c>
      <c r="BW51" s="117">
        <f t="shared" si="224"/>
        <v>1.4219670000000002</v>
      </c>
      <c r="BX51" s="117">
        <f t="shared" si="224"/>
        <v>1.4219670000000002</v>
      </c>
      <c r="BY51" s="117">
        <f t="shared" si="224"/>
        <v>1.4219670000000002</v>
      </c>
      <c r="BZ51" s="117">
        <f t="shared" si="224"/>
        <v>1.4219670000000002</v>
      </c>
      <c r="CA51" s="117">
        <f t="shared" si="224"/>
        <v>1.4219670000000002</v>
      </c>
      <c r="CB51" s="117">
        <f t="shared" si="224"/>
        <v>1.4219670000000002</v>
      </c>
      <c r="CC51" s="117">
        <f t="shared" si="224"/>
        <v>1.4219670000000002</v>
      </c>
      <c r="CD51" s="117">
        <f t="shared" si="224"/>
        <v>1.4219670000000002</v>
      </c>
      <c r="CE51" s="117">
        <f t="shared" si="224"/>
        <v>1.4219670000000002</v>
      </c>
      <c r="CF51" s="117">
        <f t="shared" si="224"/>
        <v>1.4219670000000002</v>
      </c>
      <c r="CG51" s="117">
        <f t="shared" si="224"/>
        <v>1.4219670000000002</v>
      </c>
      <c r="CH51" s="117">
        <f t="shared" si="224"/>
        <v>1.4219670000000002</v>
      </c>
      <c r="CI51" s="117">
        <f t="shared" si="224"/>
        <v>1.4219670000000002</v>
      </c>
      <c r="CJ51" s="117">
        <f t="shared" si="224"/>
        <v>1.4219670000000002</v>
      </c>
      <c r="CK51" s="117">
        <f t="shared" si="224"/>
        <v>1.4219670000000002</v>
      </c>
      <c r="CL51" s="117">
        <f t="shared" si="224"/>
        <v>1.4219670000000002</v>
      </c>
      <c r="CM51" s="117">
        <f t="shared" si="224"/>
        <v>1.4219670000000002</v>
      </c>
      <c r="CN51" s="117">
        <f t="shared" si="224"/>
        <v>1.4219670000000002</v>
      </c>
      <c r="CO51" s="117">
        <f t="shared" si="224"/>
        <v>1.4219670000000002</v>
      </c>
      <c r="CP51" s="117">
        <f t="shared" si="224"/>
        <v>1.4219670000000002</v>
      </c>
      <c r="CQ51" s="117">
        <f t="shared" si="224"/>
        <v>1.4219670000000002</v>
      </c>
      <c r="CR51" s="117">
        <f t="shared" si="224"/>
        <v>1.4219670000000002</v>
      </c>
      <c r="CS51" s="117">
        <f t="shared" si="224"/>
        <v>1.4219670000000002</v>
      </c>
      <c r="CT51" s="117">
        <f t="shared" si="225"/>
        <v>1.4219670000000002</v>
      </c>
      <c r="CV51" s="117">
        <f>AJ51</f>
        <v>1.4219670000000002</v>
      </c>
      <c r="CW51" s="117">
        <f t="shared" si="219"/>
        <v>1.4679014333333336</v>
      </c>
      <c r="CX51" s="117">
        <f t="shared" si="219"/>
        <v>1.5138358666666669</v>
      </c>
      <c r="CY51" s="117">
        <f t="shared" si="219"/>
        <v>1.5597703000000003</v>
      </c>
      <c r="CZ51" s="117">
        <f t="shared" si="219"/>
        <v>1.6057047333333336</v>
      </c>
      <c r="DA51" s="117">
        <f t="shared" si="219"/>
        <v>1.651639166666667</v>
      </c>
      <c r="DB51" s="117">
        <f t="shared" si="219"/>
        <v>1.6975736000000003</v>
      </c>
      <c r="DC51" s="117">
        <f t="shared" si="219"/>
        <v>1.7435080333333337</v>
      </c>
      <c r="DD51" s="117">
        <f t="shared" si="219"/>
        <v>1.7894424666666671</v>
      </c>
      <c r="DE51" s="117">
        <f t="shared" si="219"/>
        <v>1.8353769000000004</v>
      </c>
      <c r="DF51" s="117">
        <f t="shared" si="219"/>
        <v>1.8813113333333338</v>
      </c>
      <c r="DG51" s="117">
        <f t="shared" si="219"/>
        <v>1.9272457666666671</v>
      </c>
      <c r="DH51" s="117">
        <f t="shared" si="219"/>
        <v>1.9731802000000005</v>
      </c>
      <c r="DI51" s="117">
        <f t="shared" si="219"/>
        <v>2.0191146333333339</v>
      </c>
      <c r="DJ51" s="117">
        <f t="shared" si="219"/>
        <v>2.065049066666667</v>
      </c>
      <c r="DK51" s="117">
        <f t="shared" si="219"/>
        <v>2.1109835000000001</v>
      </c>
      <c r="DL51" s="117">
        <f t="shared" si="219"/>
        <v>2.1569179333333333</v>
      </c>
      <c r="DM51" s="117">
        <f t="shared" si="220"/>
        <v>2.2028523666666664</v>
      </c>
      <c r="DN51" s="117">
        <f t="shared" si="220"/>
        <v>2.2487867999999995</v>
      </c>
      <c r="DO51" s="117">
        <f t="shared" si="220"/>
        <v>2.2947212333333327</v>
      </c>
      <c r="DP51" s="117">
        <f t="shared" si="220"/>
        <v>2.3406556666666658</v>
      </c>
      <c r="DQ51" s="117">
        <f t="shared" si="220"/>
        <v>2.3865900999999989</v>
      </c>
      <c r="DR51" s="117">
        <f t="shared" si="220"/>
        <v>2.4325245333333321</v>
      </c>
      <c r="DS51" s="117">
        <f t="shared" si="220"/>
        <v>2.4784589666666652</v>
      </c>
      <c r="DT51" s="117">
        <f t="shared" si="220"/>
        <v>2.5243933999999983</v>
      </c>
      <c r="DU51" s="117">
        <f t="shared" si="220"/>
        <v>2.5703278333333315</v>
      </c>
      <c r="DV51" s="117">
        <f t="shared" si="220"/>
        <v>2.6162622666666646</v>
      </c>
      <c r="DW51" s="117">
        <f t="shared" si="220"/>
        <v>2.6621966999999978</v>
      </c>
      <c r="DX51" s="117">
        <f t="shared" si="220"/>
        <v>2.7081311333333309</v>
      </c>
      <c r="DY51" s="117">
        <f t="shared" si="220"/>
        <v>2.754065566666664</v>
      </c>
      <c r="DZ51" s="117">
        <f t="shared" si="220"/>
        <v>2.8</v>
      </c>
    </row>
    <row r="52" spans="1:165">
      <c r="A52" s="303" t="s">
        <v>317</v>
      </c>
      <c r="C52" s="5" t="s">
        <v>315</v>
      </c>
      <c r="D52" s="117">
        <f>$BZ$189</f>
        <v>7.1098350000000074E-2</v>
      </c>
      <c r="E52" s="117">
        <f t="shared" si="221"/>
        <v>7.1098350000000074E-2</v>
      </c>
      <c r="F52" s="117">
        <f t="shared" si="221"/>
        <v>7.1098350000000074E-2</v>
      </c>
      <c r="G52" s="117">
        <f t="shared" si="221"/>
        <v>7.1098350000000074E-2</v>
      </c>
      <c r="H52" s="117">
        <f t="shared" si="221"/>
        <v>7.1098350000000074E-2</v>
      </c>
      <c r="I52" s="117">
        <f t="shared" si="221"/>
        <v>7.1098350000000074E-2</v>
      </c>
      <c r="J52" s="117">
        <f t="shared" si="221"/>
        <v>7.1098350000000074E-2</v>
      </c>
      <c r="K52" s="117">
        <f t="shared" si="221"/>
        <v>7.1098350000000074E-2</v>
      </c>
      <c r="L52" s="117">
        <f t="shared" si="221"/>
        <v>7.1098350000000074E-2</v>
      </c>
      <c r="M52" s="117">
        <f t="shared" si="221"/>
        <v>7.1098350000000074E-2</v>
      </c>
      <c r="N52" s="117">
        <f t="shared" si="221"/>
        <v>7.1098350000000074E-2</v>
      </c>
      <c r="O52" s="117">
        <f t="shared" si="221"/>
        <v>7.1098350000000074E-2</v>
      </c>
      <c r="P52" s="117">
        <f t="shared" si="221"/>
        <v>7.1098350000000074E-2</v>
      </c>
      <c r="Q52" s="117">
        <f t="shared" si="221"/>
        <v>7.1098350000000074E-2</v>
      </c>
      <c r="R52" s="117">
        <f t="shared" si="221"/>
        <v>7.1098350000000074E-2</v>
      </c>
      <c r="S52" s="117">
        <f t="shared" si="221"/>
        <v>7.1098350000000074E-2</v>
      </c>
      <c r="T52" s="117">
        <f t="shared" si="221"/>
        <v>7.1098350000000074E-2</v>
      </c>
      <c r="U52" s="117">
        <f t="shared" si="221"/>
        <v>7.1098350000000074E-2</v>
      </c>
      <c r="V52" s="117">
        <f t="shared" si="221"/>
        <v>7.1098350000000074E-2</v>
      </c>
      <c r="W52" s="117">
        <f t="shared" si="221"/>
        <v>7.1098350000000074E-2</v>
      </c>
      <c r="X52" s="117">
        <f t="shared" si="221"/>
        <v>7.1098350000000074E-2</v>
      </c>
      <c r="Y52" s="117">
        <f t="shared" si="221"/>
        <v>7.1098350000000074E-2</v>
      </c>
      <c r="Z52" s="117">
        <f t="shared" si="221"/>
        <v>7.1098350000000074E-2</v>
      </c>
      <c r="AA52" s="117">
        <f t="shared" si="221"/>
        <v>7.1098350000000074E-2</v>
      </c>
      <c r="AB52" s="117">
        <f t="shared" si="221"/>
        <v>7.1098350000000074E-2</v>
      </c>
      <c r="AC52" s="117">
        <f t="shared" si="221"/>
        <v>7.1098350000000074E-2</v>
      </c>
      <c r="AD52" s="117">
        <f t="shared" si="221"/>
        <v>7.1098350000000074E-2</v>
      </c>
      <c r="AE52" s="117">
        <f t="shared" si="221"/>
        <v>7.1098350000000074E-2</v>
      </c>
      <c r="AF52" s="117">
        <f t="shared" si="221"/>
        <v>7.1098350000000074E-2</v>
      </c>
      <c r="AG52" s="117">
        <f t="shared" si="221"/>
        <v>7.1098350000000074E-2</v>
      </c>
      <c r="AH52" s="117">
        <f>$BZ$189</f>
        <v>7.1098350000000074E-2</v>
      </c>
      <c r="AI52" s="2"/>
      <c r="AJ52" s="117">
        <f t="shared" si="222"/>
        <v>7.1098350000000074E-2</v>
      </c>
      <c r="AK52" s="117">
        <f t="shared" si="216"/>
        <v>7.1098350000000074E-2</v>
      </c>
      <c r="AL52" s="117">
        <f t="shared" si="216"/>
        <v>7.1098350000000074E-2</v>
      </c>
      <c r="AM52" s="117">
        <f t="shared" si="216"/>
        <v>7.1098350000000074E-2</v>
      </c>
      <c r="AN52" s="117">
        <f t="shared" si="216"/>
        <v>7.1098350000000074E-2</v>
      </c>
      <c r="AO52" s="117">
        <f t="shared" si="216"/>
        <v>7.1098350000000074E-2</v>
      </c>
      <c r="AP52" s="117">
        <f t="shared" si="216"/>
        <v>7.1098350000000074E-2</v>
      </c>
      <c r="AQ52" s="117">
        <f t="shared" si="216"/>
        <v>7.1098350000000074E-2</v>
      </c>
      <c r="AR52" s="117">
        <f t="shared" si="216"/>
        <v>7.1098350000000074E-2</v>
      </c>
      <c r="AS52" s="117">
        <f t="shared" si="216"/>
        <v>7.1098350000000074E-2</v>
      </c>
      <c r="AT52" s="117">
        <f t="shared" si="216"/>
        <v>7.1098350000000074E-2</v>
      </c>
      <c r="AU52" s="117">
        <f t="shared" si="216"/>
        <v>7.1098350000000074E-2</v>
      </c>
      <c r="AV52" s="117">
        <f t="shared" si="216"/>
        <v>7.1098350000000074E-2</v>
      </c>
      <c r="AW52" s="117">
        <f t="shared" si="216"/>
        <v>7.1098350000000074E-2</v>
      </c>
      <c r="AX52" s="117">
        <f t="shared" si="216"/>
        <v>7.1098350000000074E-2</v>
      </c>
      <c r="AY52" s="117">
        <f t="shared" si="216"/>
        <v>7.1098350000000074E-2</v>
      </c>
      <c r="AZ52" s="117">
        <f t="shared" si="216"/>
        <v>7.1098350000000074E-2</v>
      </c>
      <c r="BA52" s="117">
        <f t="shared" si="217"/>
        <v>7.1098350000000074E-2</v>
      </c>
      <c r="BB52" s="117">
        <f t="shared" si="217"/>
        <v>7.1098350000000074E-2</v>
      </c>
      <c r="BC52" s="117">
        <f t="shared" si="217"/>
        <v>7.1098350000000074E-2</v>
      </c>
      <c r="BD52" s="117">
        <f t="shared" si="217"/>
        <v>7.1098350000000074E-2</v>
      </c>
      <c r="BE52" s="117">
        <f t="shared" si="217"/>
        <v>7.1098350000000074E-2</v>
      </c>
      <c r="BF52" s="117">
        <f t="shared" si="217"/>
        <v>7.1098350000000074E-2</v>
      </c>
      <c r="BG52" s="117">
        <f t="shared" si="217"/>
        <v>7.1098350000000074E-2</v>
      </c>
      <c r="BH52" s="117">
        <f t="shared" si="217"/>
        <v>7.1098350000000074E-2</v>
      </c>
      <c r="BI52" s="117">
        <f t="shared" si="217"/>
        <v>7.1098350000000074E-2</v>
      </c>
      <c r="BJ52" s="117">
        <f t="shared" si="217"/>
        <v>7.1098350000000074E-2</v>
      </c>
      <c r="BK52" s="117">
        <f t="shared" si="217"/>
        <v>7.1098350000000074E-2</v>
      </c>
      <c r="BL52" s="117">
        <f t="shared" si="217"/>
        <v>7.1098350000000074E-2</v>
      </c>
      <c r="BM52" s="117">
        <f t="shared" si="217"/>
        <v>7.1098350000000074E-2</v>
      </c>
      <c r="BN52" s="117">
        <f t="shared" si="217"/>
        <v>7.1098350000000074E-2</v>
      </c>
      <c r="BP52" s="117">
        <f t="shared" si="223"/>
        <v>7.1098350000000074E-2</v>
      </c>
      <c r="BQ52" s="117">
        <f t="shared" si="224"/>
        <v>7.1098350000000074E-2</v>
      </c>
      <c r="BR52" s="117">
        <f t="shared" si="224"/>
        <v>7.1098350000000074E-2</v>
      </c>
      <c r="BS52" s="117">
        <f t="shared" si="224"/>
        <v>7.1098350000000074E-2</v>
      </c>
      <c r="BT52" s="117">
        <f t="shared" si="224"/>
        <v>7.1098350000000074E-2</v>
      </c>
      <c r="BU52" s="117">
        <f t="shared" si="224"/>
        <v>7.1098350000000074E-2</v>
      </c>
      <c r="BV52" s="117">
        <f t="shared" si="224"/>
        <v>7.1098350000000074E-2</v>
      </c>
      <c r="BW52" s="117">
        <f t="shared" si="224"/>
        <v>7.1098350000000074E-2</v>
      </c>
      <c r="BX52" s="117">
        <f t="shared" si="224"/>
        <v>7.1098350000000074E-2</v>
      </c>
      <c r="BY52" s="117">
        <f t="shared" si="224"/>
        <v>7.1098350000000074E-2</v>
      </c>
      <c r="BZ52" s="117">
        <f t="shared" si="224"/>
        <v>7.1098350000000074E-2</v>
      </c>
      <c r="CA52" s="117">
        <f t="shared" si="224"/>
        <v>7.1098350000000074E-2</v>
      </c>
      <c r="CB52" s="117">
        <f t="shared" si="224"/>
        <v>7.1098350000000074E-2</v>
      </c>
      <c r="CC52" s="117">
        <f t="shared" si="224"/>
        <v>7.1098350000000074E-2</v>
      </c>
      <c r="CD52" s="117">
        <f t="shared" si="224"/>
        <v>7.1098350000000074E-2</v>
      </c>
      <c r="CE52" s="117">
        <f t="shared" si="224"/>
        <v>7.1098350000000074E-2</v>
      </c>
      <c r="CF52" s="117">
        <f t="shared" si="224"/>
        <v>7.1098350000000074E-2</v>
      </c>
      <c r="CG52" s="117">
        <f t="shared" si="224"/>
        <v>7.1098350000000074E-2</v>
      </c>
      <c r="CH52" s="117">
        <f t="shared" si="224"/>
        <v>7.1098350000000074E-2</v>
      </c>
      <c r="CI52" s="117">
        <f t="shared" si="224"/>
        <v>7.1098350000000074E-2</v>
      </c>
      <c r="CJ52" s="117">
        <f t="shared" si="224"/>
        <v>7.1098350000000074E-2</v>
      </c>
      <c r="CK52" s="117">
        <f t="shared" si="224"/>
        <v>7.1098350000000074E-2</v>
      </c>
      <c r="CL52" s="117">
        <f t="shared" si="224"/>
        <v>7.1098350000000074E-2</v>
      </c>
      <c r="CM52" s="117">
        <f t="shared" si="224"/>
        <v>7.1098350000000074E-2</v>
      </c>
      <c r="CN52" s="117">
        <f t="shared" si="224"/>
        <v>7.1098350000000074E-2</v>
      </c>
      <c r="CO52" s="117">
        <f t="shared" si="224"/>
        <v>7.1098350000000074E-2</v>
      </c>
      <c r="CP52" s="117">
        <f t="shared" si="224"/>
        <v>7.1098350000000074E-2</v>
      </c>
      <c r="CQ52" s="117">
        <f t="shared" si="224"/>
        <v>7.1098350000000074E-2</v>
      </c>
      <c r="CR52" s="117">
        <f t="shared" si="224"/>
        <v>7.1098350000000074E-2</v>
      </c>
      <c r="CS52" s="117">
        <f t="shared" si="224"/>
        <v>7.1098350000000074E-2</v>
      </c>
      <c r="CT52" s="117">
        <f>BN52</f>
        <v>7.1098350000000074E-2</v>
      </c>
      <c r="CV52" s="117">
        <f>AJ52</f>
        <v>7.1098350000000074E-2</v>
      </c>
      <c r="CW52" s="117">
        <f t="shared" si="219"/>
        <v>7.1098350000000074E-2</v>
      </c>
      <c r="CX52" s="117">
        <f t="shared" si="219"/>
        <v>7.1098350000000074E-2</v>
      </c>
      <c r="CY52" s="117">
        <f t="shared" si="219"/>
        <v>7.1098350000000074E-2</v>
      </c>
      <c r="CZ52" s="117">
        <f t="shared" si="219"/>
        <v>7.1098350000000074E-2</v>
      </c>
      <c r="DA52" s="117">
        <f t="shared" si="219"/>
        <v>7.1098350000000074E-2</v>
      </c>
      <c r="DB52" s="117">
        <f t="shared" si="219"/>
        <v>7.1098350000000074E-2</v>
      </c>
      <c r="DC52" s="117">
        <f t="shared" si="219"/>
        <v>7.1098350000000074E-2</v>
      </c>
      <c r="DD52" s="117">
        <f t="shared" si="219"/>
        <v>7.1098350000000074E-2</v>
      </c>
      <c r="DE52" s="117">
        <f t="shared" si="219"/>
        <v>7.1098350000000074E-2</v>
      </c>
      <c r="DF52" s="117">
        <f t="shared" si="219"/>
        <v>7.1098350000000074E-2</v>
      </c>
      <c r="DG52" s="117">
        <f t="shared" si="219"/>
        <v>7.1098350000000074E-2</v>
      </c>
      <c r="DH52" s="117">
        <f t="shared" si="219"/>
        <v>7.1098350000000074E-2</v>
      </c>
      <c r="DI52" s="117">
        <f t="shared" si="219"/>
        <v>7.1098350000000074E-2</v>
      </c>
      <c r="DJ52" s="117">
        <f t="shared" si="219"/>
        <v>7.1098350000000074E-2</v>
      </c>
      <c r="DK52" s="117">
        <f t="shared" si="219"/>
        <v>7.1098350000000074E-2</v>
      </c>
      <c r="DL52" s="117">
        <f t="shared" si="219"/>
        <v>7.1098350000000074E-2</v>
      </c>
      <c r="DM52" s="117">
        <f t="shared" si="220"/>
        <v>7.1098350000000074E-2</v>
      </c>
      <c r="DN52" s="117">
        <f t="shared" si="220"/>
        <v>7.1098350000000074E-2</v>
      </c>
      <c r="DO52" s="117">
        <f t="shared" si="220"/>
        <v>7.1098350000000074E-2</v>
      </c>
      <c r="DP52" s="117">
        <f t="shared" si="220"/>
        <v>7.1098350000000074E-2</v>
      </c>
      <c r="DQ52" s="117">
        <f t="shared" si="220"/>
        <v>7.1098350000000074E-2</v>
      </c>
      <c r="DR52" s="117">
        <f t="shared" si="220"/>
        <v>7.1098350000000074E-2</v>
      </c>
      <c r="DS52" s="117">
        <f t="shared" si="220"/>
        <v>7.1098350000000074E-2</v>
      </c>
      <c r="DT52" s="117">
        <f t="shared" si="220"/>
        <v>7.1098350000000074E-2</v>
      </c>
      <c r="DU52" s="117">
        <f t="shared" si="220"/>
        <v>7.1098350000000074E-2</v>
      </c>
      <c r="DV52" s="117">
        <f t="shared" si="220"/>
        <v>7.1098350000000074E-2</v>
      </c>
      <c r="DW52" s="117">
        <f t="shared" si="220"/>
        <v>7.1098350000000074E-2</v>
      </c>
      <c r="DX52" s="117">
        <f t="shared" si="220"/>
        <v>7.1098350000000074E-2</v>
      </c>
      <c r="DY52" s="117">
        <f t="shared" si="220"/>
        <v>7.1098350000000074E-2</v>
      </c>
      <c r="DZ52" s="117">
        <f t="shared" si="220"/>
        <v>7.1098350000000074E-2</v>
      </c>
    </row>
    <row r="53" spans="1:165">
      <c r="A53" s="303" t="s">
        <v>306</v>
      </c>
      <c r="C53" s="5" t="s">
        <v>315</v>
      </c>
      <c r="D53" s="117">
        <f>$B$192</f>
        <v>5.0000000000000001E-3</v>
      </c>
      <c r="E53" s="117">
        <f t="shared" si="221"/>
        <v>4.8333333333333336E-3</v>
      </c>
      <c r="F53" s="117">
        <f t="shared" si="221"/>
        <v>4.6666666666666671E-3</v>
      </c>
      <c r="G53" s="117">
        <f t="shared" si="221"/>
        <v>4.5000000000000005E-3</v>
      </c>
      <c r="H53" s="117">
        <f t="shared" si="221"/>
        <v>4.333333333333334E-3</v>
      </c>
      <c r="I53" s="117">
        <f t="shared" si="221"/>
        <v>4.1666666666666675E-3</v>
      </c>
      <c r="J53" s="117">
        <f t="shared" si="221"/>
        <v>4.000000000000001E-3</v>
      </c>
      <c r="K53" s="117">
        <f t="shared" si="221"/>
        <v>3.8333333333333344E-3</v>
      </c>
      <c r="L53" s="117">
        <f t="shared" si="221"/>
        <v>3.6666666666666679E-3</v>
      </c>
      <c r="M53" s="117">
        <f t="shared" si="221"/>
        <v>3.5000000000000014E-3</v>
      </c>
      <c r="N53" s="117">
        <f t="shared" si="221"/>
        <v>3.3333333333333348E-3</v>
      </c>
      <c r="O53" s="117">
        <f t="shared" si="221"/>
        <v>3.1666666666666683E-3</v>
      </c>
      <c r="P53" s="117">
        <f t="shared" si="221"/>
        <v>3.0000000000000018E-3</v>
      </c>
      <c r="Q53" s="117">
        <f t="shared" si="221"/>
        <v>2.8333333333333353E-3</v>
      </c>
      <c r="R53" s="117">
        <f t="shared" si="221"/>
        <v>2.6666666666666687E-3</v>
      </c>
      <c r="S53" s="117">
        <f t="shared" si="221"/>
        <v>2.5000000000000022E-3</v>
      </c>
      <c r="T53" s="117">
        <f t="shared" si="221"/>
        <v>2.3333333333333357E-3</v>
      </c>
      <c r="U53" s="117">
        <f t="shared" si="221"/>
        <v>2.1666666666666692E-3</v>
      </c>
      <c r="V53" s="117">
        <f t="shared" si="221"/>
        <v>2.0000000000000026E-3</v>
      </c>
      <c r="W53" s="117">
        <f t="shared" si="221"/>
        <v>1.8333333333333359E-3</v>
      </c>
      <c r="X53" s="117">
        <f t="shared" si="221"/>
        <v>1.6666666666666692E-3</v>
      </c>
      <c r="Y53" s="117">
        <f t="shared" si="221"/>
        <v>1.5000000000000024E-3</v>
      </c>
      <c r="Z53" s="117">
        <f t="shared" si="221"/>
        <v>1.3333333333333357E-3</v>
      </c>
      <c r="AA53" s="117">
        <f t="shared" si="221"/>
        <v>1.1666666666666689E-3</v>
      </c>
      <c r="AB53" s="117">
        <f t="shared" si="221"/>
        <v>1.0000000000000022E-3</v>
      </c>
      <c r="AC53" s="117">
        <f t="shared" si="221"/>
        <v>8.3333333333333556E-4</v>
      </c>
      <c r="AD53" s="117">
        <f t="shared" si="221"/>
        <v>6.6666666666666892E-4</v>
      </c>
      <c r="AE53" s="117">
        <f t="shared" si="221"/>
        <v>5.0000000000000229E-4</v>
      </c>
      <c r="AF53" s="117">
        <f t="shared" si="221"/>
        <v>3.3333333333333565E-4</v>
      </c>
      <c r="AG53" s="117">
        <f t="shared" si="221"/>
        <v>1.6666666666666899E-4</v>
      </c>
      <c r="AH53" s="117">
        <f>$C$192</f>
        <v>0</v>
      </c>
      <c r="AI53" s="2"/>
      <c r="AJ53" s="117">
        <f t="shared" si="222"/>
        <v>5.0000000000000001E-3</v>
      </c>
      <c r="AK53" s="117">
        <f t="shared" si="216"/>
        <v>4.8333333333333336E-3</v>
      </c>
      <c r="AL53" s="117">
        <f t="shared" si="216"/>
        <v>4.6666666666666671E-3</v>
      </c>
      <c r="AM53" s="117">
        <f t="shared" si="216"/>
        <v>4.5000000000000005E-3</v>
      </c>
      <c r="AN53" s="117">
        <f t="shared" si="216"/>
        <v>4.333333333333334E-3</v>
      </c>
      <c r="AO53" s="117">
        <f t="shared" si="216"/>
        <v>4.1666666666666675E-3</v>
      </c>
      <c r="AP53" s="117">
        <f t="shared" si="216"/>
        <v>4.000000000000001E-3</v>
      </c>
      <c r="AQ53" s="117">
        <f t="shared" si="216"/>
        <v>3.8333333333333344E-3</v>
      </c>
      <c r="AR53" s="117">
        <f t="shared" si="216"/>
        <v>3.6666666666666679E-3</v>
      </c>
      <c r="AS53" s="117">
        <f t="shared" si="216"/>
        <v>3.5000000000000014E-3</v>
      </c>
      <c r="AT53" s="117">
        <f t="shared" si="216"/>
        <v>3.3333333333333348E-3</v>
      </c>
      <c r="AU53" s="117">
        <f t="shared" si="216"/>
        <v>3.1666666666666683E-3</v>
      </c>
      <c r="AV53" s="117">
        <f t="shared" si="216"/>
        <v>3.0000000000000018E-3</v>
      </c>
      <c r="AW53" s="117">
        <f t="shared" si="216"/>
        <v>2.8333333333333353E-3</v>
      </c>
      <c r="AX53" s="117">
        <f t="shared" si="216"/>
        <v>2.6666666666666687E-3</v>
      </c>
      <c r="AY53" s="117">
        <f t="shared" si="216"/>
        <v>2.5000000000000022E-3</v>
      </c>
      <c r="AZ53" s="117">
        <f t="shared" si="216"/>
        <v>2.3333333333333357E-3</v>
      </c>
      <c r="BA53" s="117">
        <f t="shared" si="217"/>
        <v>2.1666666666666692E-3</v>
      </c>
      <c r="BB53" s="117">
        <f t="shared" si="217"/>
        <v>2.0000000000000026E-3</v>
      </c>
      <c r="BC53" s="117">
        <f t="shared" si="217"/>
        <v>1.8333333333333359E-3</v>
      </c>
      <c r="BD53" s="117">
        <f t="shared" si="217"/>
        <v>1.6666666666666692E-3</v>
      </c>
      <c r="BE53" s="117">
        <f t="shared" si="217"/>
        <v>1.5000000000000024E-3</v>
      </c>
      <c r="BF53" s="117">
        <f t="shared" si="217"/>
        <v>1.3333333333333357E-3</v>
      </c>
      <c r="BG53" s="117">
        <f t="shared" si="217"/>
        <v>1.1666666666666689E-3</v>
      </c>
      <c r="BH53" s="117">
        <f t="shared" si="217"/>
        <v>1.0000000000000022E-3</v>
      </c>
      <c r="BI53" s="117">
        <f t="shared" si="217"/>
        <v>8.3333333333333556E-4</v>
      </c>
      <c r="BJ53" s="117">
        <f t="shared" si="217"/>
        <v>6.6666666666666892E-4</v>
      </c>
      <c r="BK53" s="117">
        <f t="shared" si="217"/>
        <v>5.0000000000000229E-4</v>
      </c>
      <c r="BL53" s="117">
        <f t="shared" si="217"/>
        <v>3.3333333333333565E-4</v>
      </c>
      <c r="BM53" s="117">
        <f t="shared" si="217"/>
        <v>1.6666666666666899E-4</v>
      </c>
      <c r="BN53" s="117">
        <f t="shared" si="217"/>
        <v>0</v>
      </c>
      <c r="BP53" s="117">
        <f t="shared" si="223"/>
        <v>5.0000000000000001E-3</v>
      </c>
      <c r="BQ53" s="117">
        <f t="shared" si="224"/>
        <v>5.0000000000000001E-3</v>
      </c>
      <c r="BR53" s="117">
        <f t="shared" si="224"/>
        <v>5.0000000000000001E-3</v>
      </c>
      <c r="BS53" s="117">
        <f t="shared" si="224"/>
        <v>5.0000000000000001E-3</v>
      </c>
      <c r="BT53" s="117">
        <f t="shared" si="224"/>
        <v>5.0000000000000001E-3</v>
      </c>
      <c r="BU53" s="117">
        <f t="shared" si="224"/>
        <v>5.0000000000000001E-3</v>
      </c>
      <c r="BV53" s="117">
        <f t="shared" si="224"/>
        <v>5.0000000000000001E-3</v>
      </c>
      <c r="BW53" s="117">
        <f t="shared" si="224"/>
        <v>5.0000000000000001E-3</v>
      </c>
      <c r="BX53" s="117">
        <f t="shared" si="224"/>
        <v>5.0000000000000001E-3</v>
      </c>
      <c r="BY53" s="117">
        <f t="shared" si="224"/>
        <v>5.0000000000000001E-3</v>
      </c>
      <c r="BZ53" s="117">
        <f t="shared" si="224"/>
        <v>5.0000000000000001E-3</v>
      </c>
      <c r="CA53" s="117">
        <f t="shared" si="224"/>
        <v>5.0000000000000001E-3</v>
      </c>
      <c r="CB53" s="117">
        <f t="shared" si="224"/>
        <v>5.0000000000000001E-3</v>
      </c>
      <c r="CC53" s="117">
        <f t="shared" si="224"/>
        <v>5.0000000000000001E-3</v>
      </c>
      <c r="CD53" s="117">
        <f t="shared" si="224"/>
        <v>5.0000000000000001E-3</v>
      </c>
      <c r="CE53" s="117">
        <f t="shared" si="224"/>
        <v>5.0000000000000001E-3</v>
      </c>
      <c r="CF53" s="117">
        <f t="shared" si="224"/>
        <v>5.0000000000000001E-3</v>
      </c>
      <c r="CG53" s="117">
        <f t="shared" si="224"/>
        <v>5.0000000000000001E-3</v>
      </c>
      <c r="CH53" s="117">
        <f t="shared" si="224"/>
        <v>5.0000000000000001E-3</v>
      </c>
      <c r="CI53" s="117">
        <f t="shared" si="224"/>
        <v>5.0000000000000001E-3</v>
      </c>
      <c r="CJ53" s="117">
        <f t="shared" si="224"/>
        <v>5.0000000000000001E-3</v>
      </c>
      <c r="CK53" s="117">
        <f t="shared" si="224"/>
        <v>5.0000000000000001E-3</v>
      </c>
      <c r="CL53" s="117">
        <f t="shared" si="224"/>
        <v>5.0000000000000001E-3</v>
      </c>
      <c r="CM53" s="117">
        <f t="shared" si="224"/>
        <v>5.0000000000000001E-3</v>
      </c>
      <c r="CN53" s="117">
        <f t="shared" si="224"/>
        <v>5.0000000000000001E-3</v>
      </c>
      <c r="CO53" s="117">
        <f t="shared" si="224"/>
        <v>5.0000000000000001E-3</v>
      </c>
      <c r="CP53" s="117">
        <f t="shared" si="224"/>
        <v>5.0000000000000001E-3</v>
      </c>
      <c r="CQ53" s="117">
        <f t="shared" si="224"/>
        <v>5.0000000000000001E-3</v>
      </c>
      <c r="CR53" s="117">
        <f t="shared" si="224"/>
        <v>5.0000000000000001E-3</v>
      </c>
      <c r="CS53" s="117">
        <f t="shared" si="224"/>
        <v>5.0000000000000001E-3</v>
      </c>
      <c r="CT53" s="117">
        <f t="shared" ref="CT53:CT57" si="226">BP53</f>
        <v>5.0000000000000001E-3</v>
      </c>
      <c r="CV53" s="117">
        <f>AJ53</f>
        <v>5.0000000000000001E-3</v>
      </c>
      <c r="CW53" s="117">
        <f t="shared" si="219"/>
        <v>4.8333333333333336E-3</v>
      </c>
      <c r="CX53" s="117">
        <f t="shared" si="219"/>
        <v>4.6666666666666671E-3</v>
      </c>
      <c r="CY53" s="117">
        <f t="shared" si="219"/>
        <v>4.5000000000000005E-3</v>
      </c>
      <c r="CZ53" s="117">
        <f t="shared" si="219"/>
        <v>4.333333333333334E-3</v>
      </c>
      <c r="DA53" s="117">
        <f t="shared" si="219"/>
        <v>4.1666666666666675E-3</v>
      </c>
      <c r="DB53" s="117">
        <f t="shared" si="219"/>
        <v>4.000000000000001E-3</v>
      </c>
      <c r="DC53" s="117">
        <f t="shared" si="219"/>
        <v>3.8333333333333344E-3</v>
      </c>
      <c r="DD53" s="117">
        <f t="shared" si="219"/>
        <v>3.6666666666666679E-3</v>
      </c>
      <c r="DE53" s="117">
        <f t="shared" si="219"/>
        <v>3.5000000000000014E-3</v>
      </c>
      <c r="DF53" s="117">
        <f t="shared" si="219"/>
        <v>3.3333333333333348E-3</v>
      </c>
      <c r="DG53" s="117">
        <f t="shared" si="219"/>
        <v>3.1666666666666683E-3</v>
      </c>
      <c r="DH53" s="117">
        <f t="shared" si="219"/>
        <v>3.0000000000000018E-3</v>
      </c>
      <c r="DI53" s="117">
        <f t="shared" si="219"/>
        <v>2.8333333333333353E-3</v>
      </c>
      <c r="DJ53" s="117">
        <f t="shared" si="219"/>
        <v>2.6666666666666687E-3</v>
      </c>
      <c r="DK53" s="117">
        <f t="shared" si="219"/>
        <v>2.5000000000000022E-3</v>
      </c>
      <c r="DL53" s="117">
        <f t="shared" si="219"/>
        <v>2.3333333333333357E-3</v>
      </c>
      <c r="DM53" s="117">
        <f t="shared" si="220"/>
        <v>2.1666666666666692E-3</v>
      </c>
      <c r="DN53" s="117">
        <f t="shared" si="220"/>
        <v>2.0000000000000026E-3</v>
      </c>
      <c r="DO53" s="117">
        <f t="shared" si="220"/>
        <v>1.8333333333333359E-3</v>
      </c>
      <c r="DP53" s="117">
        <f t="shared" si="220"/>
        <v>1.6666666666666692E-3</v>
      </c>
      <c r="DQ53" s="117">
        <f t="shared" si="220"/>
        <v>1.5000000000000024E-3</v>
      </c>
      <c r="DR53" s="117">
        <f t="shared" si="220"/>
        <v>1.3333333333333357E-3</v>
      </c>
      <c r="DS53" s="117">
        <f t="shared" si="220"/>
        <v>1.1666666666666689E-3</v>
      </c>
      <c r="DT53" s="117">
        <f t="shared" si="220"/>
        <v>1.0000000000000022E-3</v>
      </c>
      <c r="DU53" s="117">
        <f t="shared" si="220"/>
        <v>8.3333333333333556E-4</v>
      </c>
      <c r="DV53" s="117">
        <f t="shared" si="220"/>
        <v>6.6666666666666892E-4</v>
      </c>
      <c r="DW53" s="117">
        <f t="shared" si="220"/>
        <v>5.0000000000000229E-4</v>
      </c>
      <c r="DX53" s="117">
        <f t="shared" si="220"/>
        <v>3.3333333333333565E-4</v>
      </c>
      <c r="DY53" s="117">
        <f t="shared" si="220"/>
        <v>1.6666666666666899E-4</v>
      </c>
      <c r="DZ53" s="117">
        <f t="shared" si="220"/>
        <v>0</v>
      </c>
    </row>
    <row r="54" spans="1:165">
      <c r="A54" s="303" t="s">
        <v>307</v>
      </c>
      <c r="C54" s="5" t="s">
        <v>315</v>
      </c>
      <c r="D54" s="117">
        <f>$B$193</f>
        <v>0</v>
      </c>
      <c r="E54" s="117">
        <f t="shared" si="221"/>
        <v>0</v>
      </c>
      <c r="F54" s="117">
        <f t="shared" si="221"/>
        <v>0</v>
      </c>
      <c r="G54" s="117">
        <f t="shared" si="221"/>
        <v>0</v>
      </c>
      <c r="H54" s="117">
        <f t="shared" si="221"/>
        <v>0</v>
      </c>
      <c r="I54" s="117">
        <f t="shared" si="221"/>
        <v>0</v>
      </c>
      <c r="J54" s="117">
        <f t="shared" si="221"/>
        <v>0</v>
      </c>
      <c r="K54" s="117">
        <f t="shared" si="221"/>
        <v>0</v>
      </c>
      <c r="L54" s="117">
        <f t="shared" si="221"/>
        <v>0</v>
      </c>
      <c r="M54" s="117">
        <f t="shared" si="221"/>
        <v>0</v>
      </c>
      <c r="N54" s="117">
        <f t="shared" si="221"/>
        <v>0</v>
      </c>
      <c r="O54" s="117">
        <f t="shared" si="221"/>
        <v>0</v>
      </c>
      <c r="P54" s="117">
        <f t="shared" si="221"/>
        <v>0</v>
      </c>
      <c r="Q54" s="117">
        <f t="shared" si="221"/>
        <v>0</v>
      </c>
      <c r="R54" s="117">
        <f t="shared" si="221"/>
        <v>0</v>
      </c>
      <c r="S54" s="117">
        <f t="shared" si="221"/>
        <v>0</v>
      </c>
      <c r="T54" s="117">
        <f t="shared" si="221"/>
        <v>0</v>
      </c>
      <c r="U54" s="117">
        <f t="shared" si="221"/>
        <v>0</v>
      </c>
      <c r="V54" s="117">
        <f t="shared" si="221"/>
        <v>0</v>
      </c>
      <c r="W54" s="117">
        <f t="shared" si="221"/>
        <v>0</v>
      </c>
      <c r="X54" s="117">
        <f t="shared" si="221"/>
        <v>0</v>
      </c>
      <c r="Y54" s="117">
        <f t="shared" si="221"/>
        <v>0</v>
      </c>
      <c r="Z54" s="117">
        <f t="shared" si="221"/>
        <v>0</v>
      </c>
      <c r="AA54" s="117">
        <f t="shared" si="221"/>
        <v>0</v>
      </c>
      <c r="AB54" s="117">
        <f t="shared" si="221"/>
        <v>0</v>
      </c>
      <c r="AC54" s="117">
        <f t="shared" si="221"/>
        <v>0</v>
      </c>
      <c r="AD54" s="117">
        <f t="shared" si="221"/>
        <v>0</v>
      </c>
      <c r="AE54" s="117">
        <f t="shared" si="221"/>
        <v>0</v>
      </c>
      <c r="AF54" s="117">
        <f t="shared" si="221"/>
        <v>0</v>
      </c>
      <c r="AG54" s="117">
        <f t="shared" si="221"/>
        <v>0</v>
      </c>
      <c r="AH54" s="117">
        <f>$C$193</f>
        <v>0</v>
      </c>
      <c r="AI54" s="2"/>
      <c r="AJ54" s="117">
        <f t="shared" si="222"/>
        <v>0</v>
      </c>
      <c r="AK54" s="117">
        <f t="shared" si="216"/>
        <v>0</v>
      </c>
      <c r="AL54" s="117">
        <f t="shared" si="216"/>
        <v>0</v>
      </c>
      <c r="AM54" s="117">
        <f t="shared" si="216"/>
        <v>0</v>
      </c>
      <c r="AN54" s="117">
        <f t="shared" si="216"/>
        <v>0</v>
      </c>
      <c r="AO54" s="117">
        <f t="shared" si="216"/>
        <v>0</v>
      </c>
      <c r="AP54" s="117">
        <f t="shared" si="216"/>
        <v>0</v>
      </c>
      <c r="AQ54" s="117">
        <f t="shared" si="216"/>
        <v>0</v>
      </c>
      <c r="AR54" s="117">
        <f t="shared" si="216"/>
        <v>0</v>
      </c>
      <c r="AS54" s="117">
        <f t="shared" si="216"/>
        <v>0</v>
      </c>
      <c r="AT54" s="117">
        <f t="shared" si="216"/>
        <v>0</v>
      </c>
      <c r="AU54" s="117">
        <f t="shared" si="216"/>
        <v>0</v>
      </c>
      <c r="AV54" s="117">
        <f t="shared" si="216"/>
        <v>0</v>
      </c>
      <c r="AW54" s="117">
        <f t="shared" si="216"/>
        <v>0</v>
      </c>
      <c r="AX54" s="117">
        <f t="shared" si="216"/>
        <v>0</v>
      </c>
      <c r="AY54" s="117">
        <f t="shared" si="216"/>
        <v>0</v>
      </c>
      <c r="AZ54" s="117">
        <f t="shared" si="216"/>
        <v>0</v>
      </c>
      <c r="BA54" s="117">
        <f t="shared" si="217"/>
        <v>0</v>
      </c>
      <c r="BB54" s="117">
        <f t="shared" si="217"/>
        <v>0</v>
      </c>
      <c r="BC54" s="117">
        <f t="shared" si="217"/>
        <v>0</v>
      </c>
      <c r="BD54" s="117">
        <f t="shared" si="217"/>
        <v>0</v>
      </c>
      <c r="BE54" s="117">
        <f t="shared" si="217"/>
        <v>0</v>
      </c>
      <c r="BF54" s="117">
        <f t="shared" si="217"/>
        <v>0</v>
      </c>
      <c r="BG54" s="117">
        <f t="shared" si="217"/>
        <v>0</v>
      </c>
      <c r="BH54" s="117">
        <f t="shared" si="217"/>
        <v>0</v>
      </c>
      <c r="BI54" s="117">
        <f t="shared" si="217"/>
        <v>0</v>
      </c>
      <c r="BJ54" s="117">
        <f t="shared" si="217"/>
        <v>0</v>
      </c>
      <c r="BK54" s="117">
        <f t="shared" si="217"/>
        <v>0</v>
      </c>
      <c r="BL54" s="117">
        <f t="shared" si="217"/>
        <v>0</v>
      </c>
      <c r="BM54" s="117">
        <f t="shared" si="217"/>
        <v>0</v>
      </c>
      <c r="BN54" s="117">
        <f t="shared" si="217"/>
        <v>0</v>
      </c>
      <c r="BP54" s="117">
        <f t="shared" si="223"/>
        <v>0</v>
      </c>
      <c r="BQ54" s="117">
        <f t="shared" si="224"/>
        <v>0</v>
      </c>
      <c r="BR54" s="117">
        <f t="shared" si="224"/>
        <v>0</v>
      </c>
      <c r="BS54" s="117">
        <f t="shared" si="224"/>
        <v>0</v>
      </c>
      <c r="BT54" s="117">
        <f t="shared" si="224"/>
        <v>0</v>
      </c>
      <c r="BU54" s="117">
        <f t="shared" si="224"/>
        <v>0</v>
      </c>
      <c r="BV54" s="117">
        <f t="shared" si="224"/>
        <v>0</v>
      </c>
      <c r="BW54" s="117">
        <f t="shared" si="224"/>
        <v>0</v>
      </c>
      <c r="BX54" s="117">
        <f t="shared" si="224"/>
        <v>0</v>
      </c>
      <c r="BY54" s="117">
        <f t="shared" si="224"/>
        <v>0</v>
      </c>
      <c r="BZ54" s="117">
        <f t="shared" si="224"/>
        <v>0</v>
      </c>
      <c r="CA54" s="117">
        <f t="shared" si="224"/>
        <v>0</v>
      </c>
      <c r="CB54" s="117">
        <f t="shared" si="224"/>
        <v>0</v>
      </c>
      <c r="CC54" s="117">
        <f t="shared" si="224"/>
        <v>0</v>
      </c>
      <c r="CD54" s="117">
        <f t="shared" si="224"/>
        <v>0</v>
      </c>
      <c r="CE54" s="117">
        <f t="shared" si="224"/>
        <v>0</v>
      </c>
      <c r="CF54" s="117">
        <f t="shared" si="224"/>
        <v>0</v>
      </c>
      <c r="CG54" s="117">
        <f t="shared" si="224"/>
        <v>0</v>
      </c>
      <c r="CH54" s="117">
        <f t="shared" si="224"/>
        <v>0</v>
      </c>
      <c r="CI54" s="117">
        <f t="shared" si="224"/>
        <v>0</v>
      </c>
      <c r="CJ54" s="117">
        <f t="shared" si="224"/>
        <v>0</v>
      </c>
      <c r="CK54" s="117">
        <f t="shared" si="224"/>
        <v>0</v>
      </c>
      <c r="CL54" s="117">
        <f t="shared" si="224"/>
        <v>0</v>
      </c>
      <c r="CM54" s="117">
        <f t="shared" si="224"/>
        <v>0</v>
      </c>
      <c r="CN54" s="117">
        <f t="shared" si="224"/>
        <v>0</v>
      </c>
      <c r="CO54" s="117">
        <f t="shared" si="224"/>
        <v>0</v>
      </c>
      <c r="CP54" s="117">
        <f t="shared" si="224"/>
        <v>0</v>
      </c>
      <c r="CQ54" s="117">
        <f t="shared" si="224"/>
        <v>0</v>
      </c>
      <c r="CR54" s="117">
        <f t="shared" si="224"/>
        <v>0</v>
      </c>
      <c r="CS54" s="117">
        <f t="shared" si="224"/>
        <v>0</v>
      </c>
      <c r="CT54" s="117">
        <f t="shared" si="226"/>
        <v>0</v>
      </c>
      <c r="CV54" s="117">
        <f t="shared" ref="CV54:CV57" si="227">AJ54</f>
        <v>0</v>
      </c>
      <c r="CW54" s="117">
        <f t="shared" ref="CW54:DL57" si="228">CV54-($BP54-$CT54)/30</f>
        <v>0</v>
      </c>
      <c r="CX54" s="117">
        <f t="shared" si="228"/>
        <v>0</v>
      </c>
      <c r="CY54" s="117">
        <f t="shared" si="228"/>
        <v>0</v>
      </c>
      <c r="CZ54" s="117">
        <f t="shared" si="228"/>
        <v>0</v>
      </c>
      <c r="DA54" s="117">
        <f t="shared" si="228"/>
        <v>0</v>
      </c>
      <c r="DB54" s="117">
        <f t="shared" si="228"/>
        <v>0</v>
      </c>
      <c r="DC54" s="117">
        <f t="shared" si="228"/>
        <v>0</v>
      </c>
      <c r="DD54" s="117">
        <f t="shared" si="228"/>
        <v>0</v>
      </c>
      <c r="DE54" s="117">
        <f t="shared" si="228"/>
        <v>0</v>
      </c>
      <c r="DF54" s="117">
        <f t="shared" si="228"/>
        <v>0</v>
      </c>
      <c r="DG54" s="117">
        <f t="shared" si="228"/>
        <v>0</v>
      </c>
      <c r="DH54" s="117">
        <f t="shared" si="228"/>
        <v>0</v>
      </c>
      <c r="DI54" s="117">
        <f t="shared" si="228"/>
        <v>0</v>
      </c>
      <c r="DJ54" s="117">
        <f t="shared" si="228"/>
        <v>0</v>
      </c>
      <c r="DK54" s="117">
        <f t="shared" si="228"/>
        <v>0</v>
      </c>
      <c r="DL54" s="117">
        <f t="shared" si="228"/>
        <v>0</v>
      </c>
      <c r="DM54" s="117">
        <f t="shared" ref="DM54:DY57" si="229">DL54-($BP54-$CT54)/30</f>
        <v>0</v>
      </c>
      <c r="DN54" s="117">
        <f t="shared" si="229"/>
        <v>0</v>
      </c>
      <c r="DO54" s="117">
        <f t="shared" si="229"/>
        <v>0</v>
      </c>
      <c r="DP54" s="117">
        <f t="shared" si="229"/>
        <v>0</v>
      </c>
      <c r="DQ54" s="117">
        <f t="shared" si="229"/>
        <v>0</v>
      </c>
      <c r="DR54" s="117">
        <f t="shared" si="229"/>
        <v>0</v>
      </c>
      <c r="DS54" s="117">
        <f t="shared" si="229"/>
        <v>0</v>
      </c>
      <c r="DT54" s="117">
        <f t="shared" si="229"/>
        <v>0</v>
      </c>
      <c r="DU54" s="117">
        <f t="shared" si="229"/>
        <v>0</v>
      </c>
      <c r="DV54" s="117">
        <f t="shared" si="229"/>
        <v>0</v>
      </c>
      <c r="DW54" s="117">
        <f t="shared" si="229"/>
        <v>0</v>
      </c>
      <c r="DX54" s="117">
        <f t="shared" si="229"/>
        <v>0</v>
      </c>
      <c r="DY54" s="117">
        <f t="shared" si="229"/>
        <v>0</v>
      </c>
      <c r="DZ54" s="117">
        <v>0</v>
      </c>
    </row>
    <row r="55" spans="1:165">
      <c r="A55" s="303" t="s">
        <v>308</v>
      </c>
      <c r="C55" s="5" t="s">
        <v>315</v>
      </c>
      <c r="D55" s="117">
        <f>$B$194</f>
        <v>2.8940000000000001</v>
      </c>
      <c r="E55" s="117">
        <f t="shared" si="221"/>
        <v>2.8940000000000001</v>
      </c>
      <c r="F55" s="117">
        <f t="shared" si="221"/>
        <v>2.8940000000000001</v>
      </c>
      <c r="G55" s="117">
        <f t="shared" si="221"/>
        <v>2.8940000000000001</v>
      </c>
      <c r="H55" s="117">
        <f t="shared" si="221"/>
        <v>2.8940000000000001</v>
      </c>
      <c r="I55" s="117">
        <f t="shared" si="221"/>
        <v>2.8940000000000001</v>
      </c>
      <c r="J55" s="117">
        <f t="shared" si="221"/>
        <v>2.8940000000000001</v>
      </c>
      <c r="K55" s="117">
        <f t="shared" si="221"/>
        <v>2.8940000000000001</v>
      </c>
      <c r="L55" s="117">
        <f t="shared" si="221"/>
        <v>2.8940000000000001</v>
      </c>
      <c r="M55" s="117">
        <f t="shared" si="221"/>
        <v>2.8940000000000001</v>
      </c>
      <c r="N55" s="117">
        <f t="shared" si="221"/>
        <v>2.8940000000000001</v>
      </c>
      <c r="O55" s="117">
        <f t="shared" si="221"/>
        <v>2.8940000000000001</v>
      </c>
      <c r="P55" s="117">
        <f t="shared" si="221"/>
        <v>2.8940000000000001</v>
      </c>
      <c r="Q55" s="117">
        <f t="shared" si="221"/>
        <v>2.8940000000000001</v>
      </c>
      <c r="R55" s="117">
        <f t="shared" si="221"/>
        <v>2.8940000000000001</v>
      </c>
      <c r="S55" s="117">
        <f t="shared" si="221"/>
        <v>2.8940000000000001</v>
      </c>
      <c r="T55" s="117">
        <f t="shared" si="221"/>
        <v>2.8940000000000001</v>
      </c>
      <c r="U55" s="117">
        <f t="shared" si="221"/>
        <v>2.8940000000000001</v>
      </c>
      <c r="V55" s="117">
        <f t="shared" si="221"/>
        <v>2.8940000000000001</v>
      </c>
      <c r="W55" s="117">
        <f t="shared" si="221"/>
        <v>2.8940000000000001</v>
      </c>
      <c r="X55" s="117">
        <f t="shared" si="221"/>
        <v>2.8940000000000001</v>
      </c>
      <c r="Y55" s="117">
        <f t="shared" si="221"/>
        <v>2.8940000000000001</v>
      </c>
      <c r="Z55" s="117">
        <f t="shared" si="221"/>
        <v>2.8940000000000001</v>
      </c>
      <c r="AA55" s="117">
        <f t="shared" si="221"/>
        <v>2.8940000000000001</v>
      </c>
      <c r="AB55" s="117">
        <f t="shared" si="221"/>
        <v>2.8940000000000001</v>
      </c>
      <c r="AC55" s="117">
        <f t="shared" si="221"/>
        <v>2.8940000000000001</v>
      </c>
      <c r="AD55" s="117">
        <f t="shared" si="221"/>
        <v>2.8940000000000001</v>
      </c>
      <c r="AE55" s="117">
        <f t="shared" si="221"/>
        <v>2.8940000000000001</v>
      </c>
      <c r="AF55" s="117">
        <f t="shared" si="221"/>
        <v>2.8940000000000001</v>
      </c>
      <c r="AG55" s="117">
        <f t="shared" si="221"/>
        <v>2.8940000000000001</v>
      </c>
      <c r="AH55" s="117">
        <f>$C$194</f>
        <v>2.8940000000000001</v>
      </c>
      <c r="AI55" s="2"/>
      <c r="AJ55" s="117">
        <f t="shared" si="222"/>
        <v>2.8940000000000001</v>
      </c>
      <c r="AK55" s="117">
        <f t="shared" si="216"/>
        <v>2.8940000000000001</v>
      </c>
      <c r="AL55" s="117">
        <f t="shared" si="216"/>
        <v>2.8940000000000001</v>
      </c>
      <c r="AM55" s="117">
        <f t="shared" si="216"/>
        <v>2.8940000000000001</v>
      </c>
      <c r="AN55" s="117">
        <f t="shared" si="216"/>
        <v>2.8940000000000001</v>
      </c>
      <c r="AO55" s="117">
        <f t="shared" si="216"/>
        <v>2.8940000000000001</v>
      </c>
      <c r="AP55" s="117">
        <f t="shared" si="216"/>
        <v>2.8940000000000001</v>
      </c>
      <c r="AQ55" s="117">
        <f t="shared" si="216"/>
        <v>2.8940000000000001</v>
      </c>
      <c r="AR55" s="117">
        <f t="shared" si="216"/>
        <v>2.8940000000000001</v>
      </c>
      <c r="AS55" s="117">
        <f t="shared" si="216"/>
        <v>2.8940000000000001</v>
      </c>
      <c r="AT55" s="117">
        <f t="shared" si="216"/>
        <v>2.8940000000000001</v>
      </c>
      <c r="AU55" s="117">
        <f t="shared" si="216"/>
        <v>2.8940000000000001</v>
      </c>
      <c r="AV55" s="117">
        <f t="shared" si="216"/>
        <v>2.8940000000000001</v>
      </c>
      <c r="AW55" s="117">
        <f t="shared" si="216"/>
        <v>2.8940000000000001</v>
      </c>
      <c r="AX55" s="117">
        <f t="shared" si="216"/>
        <v>2.8940000000000001</v>
      </c>
      <c r="AY55" s="117">
        <f t="shared" si="216"/>
        <v>2.8940000000000001</v>
      </c>
      <c r="AZ55" s="117">
        <f t="shared" si="216"/>
        <v>2.8940000000000001</v>
      </c>
      <c r="BA55" s="117">
        <f t="shared" si="217"/>
        <v>2.8940000000000001</v>
      </c>
      <c r="BB55" s="117">
        <f t="shared" si="217"/>
        <v>2.8940000000000001</v>
      </c>
      <c r="BC55" s="117">
        <f t="shared" si="217"/>
        <v>2.8940000000000001</v>
      </c>
      <c r="BD55" s="117">
        <f t="shared" si="217"/>
        <v>2.8940000000000001</v>
      </c>
      <c r="BE55" s="117">
        <f t="shared" si="217"/>
        <v>2.8940000000000001</v>
      </c>
      <c r="BF55" s="117">
        <f t="shared" si="217"/>
        <v>2.8940000000000001</v>
      </c>
      <c r="BG55" s="117">
        <f t="shared" si="217"/>
        <v>2.8940000000000001</v>
      </c>
      <c r="BH55" s="117">
        <f t="shared" si="217"/>
        <v>2.8940000000000001</v>
      </c>
      <c r="BI55" s="117">
        <f t="shared" si="217"/>
        <v>2.8940000000000001</v>
      </c>
      <c r="BJ55" s="117">
        <f t="shared" si="217"/>
        <v>2.8940000000000001</v>
      </c>
      <c r="BK55" s="117">
        <f t="shared" si="217"/>
        <v>2.8940000000000001</v>
      </c>
      <c r="BL55" s="117">
        <f t="shared" si="217"/>
        <v>2.8940000000000001</v>
      </c>
      <c r="BM55" s="117">
        <f t="shared" si="217"/>
        <v>2.8940000000000001</v>
      </c>
      <c r="BN55" s="117">
        <f t="shared" si="217"/>
        <v>2.8940000000000001</v>
      </c>
      <c r="BP55" s="117">
        <f t="shared" si="223"/>
        <v>2.8940000000000001</v>
      </c>
      <c r="BQ55" s="117">
        <f t="shared" si="224"/>
        <v>2.8940000000000001</v>
      </c>
      <c r="BR55" s="117">
        <f t="shared" si="224"/>
        <v>2.8940000000000001</v>
      </c>
      <c r="BS55" s="117">
        <f t="shared" si="224"/>
        <v>2.8940000000000001</v>
      </c>
      <c r="BT55" s="117">
        <f t="shared" si="224"/>
        <v>2.8940000000000001</v>
      </c>
      <c r="BU55" s="117">
        <f t="shared" si="224"/>
        <v>2.8940000000000001</v>
      </c>
      <c r="BV55" s="117">
        <f t="shared" si="224"/>
        <v>2.8940000000000001</v>
      </c>
      <c r="BW55" s="117">
        <f t="shared" si="224"/>
        <v>2.8940000000000001</v>
      </c>
      <c r="BX55" s="117">
        <f t="shared" si="224"/>
        <v>2.8940000000000001</v>
      </c>
      <c r="BY55" s="117">
        <f t="shared" si="224"/>
        <v>2.8940000000000001</v>
      </c>
      <c r="BZ55" s="117">
        <f t="shared" si="224"/>
        <v>2.8940000000000001</v>
      </c>
      <c r="CA55" s="117">
        <f t="shared" si="224"/>
        <v>2.8940000000000001</v>
      </c>
      <c r="CB55" s="117">
        <f t="shared" si="224"/>
        <v>2.8940000000000001</v>
      </c>
      <c r="CC55" s="117">
        <f t="shared" si="224"/>
        <v>2.8940000000000001</v>
      </c>
      <c r="CD55" s="117">
        <f t="shared" si="224"/>
        <v>2.8940000000000001</v>
      </c>
      <c r="CE55" s="117">
        <f t="shared" si="224"/>
        <v>2.8940000000000001</v>
      </c>
      <c r="CF55" s="117">
        <f t="shared" si="224"/>
        <v>2.8940000000000001</v>
      </c>
      <c r="CG55" s="117">
        <f t="shared" si="224"/>
        <v>2.8940000000000001</v>
      </c>
      <c r="CH55" s="117">
        <f t="shared" si="224"/>
        <v>2.8940000000000001</v>
      </c>
      <c r="CI55" s="117">
        <f t="shared" si="224"/>
        <v>2.8940000000000001</v>
      </c>
      <c r="CJ55" s="117">
        <f t="shared" si="224"/>
        <v>2.8940000000000001</v>
      </c>
      <c r="CK55" s="117">
        <f t="shared" si="224"/>
        <v>2.8940000000000001</v>
      </c>
      <c r="CL55" s="117">
        <f t="shared" si="224"/>
        <v>2.8940000000000001</v>
      </c>
      <c r="CM55" s="117">
        <f t="shared" si="224"/>
        <v>2.8940000000000001</v>
      </c>
      <c r="CN55" s="117">
        <f t="shared" si="224"/>
        <v>2.8940000000000001</v>
      </c>
      <c r="CO55" s="117">
        <f t="shared" si="224"/>
        <v>2.8940000000000001</v>
      </c>
      <c r="CP55" s="117">
        <f t="shared" si="224"/>
        <v>2.8940000000000001</v>
      </c>
      <c r="CQ55" s="117">
        <f t="shared" si="224"/>
        <v>2.8940000000000001</v>
      </c>
      <c r="CR55" s="117">
        <f t="shared" si="224"/>
        <v>2.8940000000000001</v>
      </c>
      <c r="CS55" s="117">
        <f t="shared" si="224"/>
        <v>2.8940000000000001</v>
      </c>
      <c r="CT55" s="117">
        <f t="shared" si="226"/>
        <v>2.8940000000000001</v>
      </c>
      <c r="CV55" s="117">
        <f t="shared" si="227"/>
        <v>2.8940000000000001</v>
      </c>
      <c r="CW55" s="117">
        <f t="shared" si="228"/>
        <v>2.8940000000000001</v>
      </c>
      <c r="CX55" s="117">
        <f t="shared" si="228"/>
        <v>2.8940000000000001</v>
      </c>
      <c r="CY55" s="117">
        <f t="shared" si="228"/>
        <v>2.8940000000000001</v>
      </c>
      <c r="CZ55" s="117">
        <f t="shared" si="228"/>
        <v>2.8940000000000001</v>
      </c>
      <c r="DA55" s="117">
        <f t="shared" si="228"/>
        <v>2.8940000000000001</v>
      </c>
      <c r="DB55" s="117">
        <f t="shared" si="228"/>
        <v>2.8940000000000001</v>
      </c>
      <c r="DC55" s="117">
        <f t="shared" si="228"/>
        <v>2.8940000000000001</v>
      </c>
      <c r="DD55" s="117">
        <f t="shared" si="228"/>
        <v>2.8940000000000001</v>
      </c>
      <c r="DE55" s="117">
        <f t="shared" si="228"/>
        <v>2.8940000000000001</v>
      </c>
      <c r="DF55" s="117">
        <f t="shared" si="228"/>
        <v>2.8940000000000001</v>
      </c>
      <c r="DG55" s="117">
        <f t="shared" si="228"/>
        <v>2.8940000000000001</v>
      </c>
      <c r="DH55" s="117">
        <f t="shared" si="228"/>
        <v>2.8940000000000001</v>
      </c>
      <c r="DI55" s="117">
        <f t="shared" si="228"/>
        <v>2.8940000000000001</v>
      </c>
      <c r="DJ55" s="117">
        <f t="shared" si="228"/>
        <v>2.8940000000000001</v>
      </c>
      <c r="DK55" s="117">
        <f t="shared" si="228"/>
        <v>2.8940000000000001</v>
      </c>
      <c r="DL55" s="117">
        <f t="shared" si="228"/>
        <v>2.8940000000000001</v>
      </c>
      <c r="DM55" s="117">
        <f t="shared" si="229"/>
        <v>2.8940000000000001</v>
      </c>
      <c r="DN55" s="117">
        <f t="shared" si="229"/>
        <v>2.8940000000000001</v>
      </c>
      <c r="DO55" s="117">
        <f t="shared" si="229"/>
        <v>2.8940000000000001</v>
      </c>
      <c r="DP55" s="117">
        <f t="shared" si="229"/>
        <v>2.8940000000000001</v>
      </c>
      <c r="DQ55" s="117">
        <f t="shared" si="229"/>
        <v>2.8940000000000001</v>
      </c>
      <c r="DR55" s="117">
        <f t="shared" si="229"/>
        <v>2.8940000000000001</v>
      </c>
      <c r="DS55" s="117">
        <f t="shared" si="229"/>
        <v>2.8940000000000001</v>
      </c>
      <c r="DT55" s="117">
        <f t="shared" si="229"/>
        <v>2.8940000000000001</v>
      </c>
      <c r="DU55" s="117">
        <f t="shared" si="229"/>
        <v>2.8940000000000001</v>
      </c>
      <c r="DV55" s="117">
        <f t="shared" si="229"/>
        <v>2.8940000000000001</v>
      </c>
      <c r="DW55" s="117">
        <f t="shared" si="229"/>
        <v>2.8940000000000001</v>
      </c>
      <c r="DX55" s="117">
        <f t="shared" si="229"/>
        <v>2.8940000000000001</v>
      </c>
      <c r="DY55" s="117">
        <f t="shared" si="229"/>
        <v>2.8940000000000001</v>
      </c>
      <c r="DZ55" s="117">
        <f t="shared" ref="DZ55:DZ57" si="230">CV55</f>
        <v>2.8940000000000001</v>
      </c>
    </row>
    <row r="56" spans="1:165">
      <c r="A56" s="303" t="s">
        <v>309</v>
      </c>
      <c r="C56" s="5" t="s">
        <v>315</v>
      </c>
      <c r="D56" s="117">
        <f>$B$195</f>
        <v>0</v>
      </c>
      <c r="E56" s="117">
        <f t="shared" si="221"/>
        <v>0</v>
      </c>
      <c r="F56" s="117">
        <f t="shared" si="221"/>
        <v>0</v>
      </c>
      <c r="G56" s="117">
        <f t="shared" si="221"/>
        <v>0</v>
      </c>
      <c r="H56" s="117">
        <f t="shared" si="221"/>
        <v>0</v>
      </c>
      <c r="I56" s="117">
        <f t="shared" si="221"/>
        <v>0</v>
      </c>
      <c r="J56" s="117">
        <f t="shared" si="221"/>
        <v>0</v>
      </c>
      <c r="K56" s="117">
        <f t="shared" si="221"/>
        <v>0</v>
      </c>
      <c r="L56" s="117">
        <f t="shared" si="221"/>
        <v>0</v>
      </c>
      <c r="M56" s="117">
        <f t="shared" si="221"/>
        <v>0</v>
      </c>
      <c r="N56" s="117">
        <f t="shared" si="221"/>
        <v>0</v>
      </c>
      <c r="O56" s="117">
        <f t="shared" si="221"/>
        <v>0</v>
      </c>
      <c r="P56" s="117">
        <f t="shared" si="221"/>
        <v>0</v>
      </c>
      <c r="Q56" s="117">
        <f t="shared" si="221"/>
        <v>0</v>
      </c>
      <c r="R56" s="117">
        <f t="shared" si="221"/>
        <v>0</v>
      </c>
      <c r="S56" s="117">
        <f t="shared" si="221"/>
        <v>0</v>
      </c>
      <c r="T56" s="117">
        <f t="shared" si="221"/>
        <v>0</v>
      </c>
      <c r="U56" s="117">
        <f t="shared" si="221"/>
        <v>0</v>
      </c>
      <c r="V56" s="117">
        <f t="shared" si="221"/>
        <v>0</v>
      </c>
      <c r="W56" s="117">
        <f t="shared" si="221"/>
        <v>0</v>
      </c>
      <c r="X56" s="117">
        <f t="shared" si="221"/>
        <v>0</v>
      </c>
      <c r="Y56" s="117">
        <f t="shared" si="221"/>
        <v>0</v>
      </c>
      <c r="Z56" s="117">
        <f t="shared" si="221"/>
        <v>0</v>
      </c>
      <c r="AA56" s="117">
        <f t="shared" si="221"/>
        <v>0</v>
      </c>
      <c r="AB56" s="117">
        <f t="shared" si="221"/>
        <v>0</v>
      </c>
      <c r="AC56" s="117">
        <f t="shared" si="221"/>
        <v>0</v>
      </c>
      <c r="AD56" s="117">
        <f t="shared" si="221"/>
        <v>0</v>
      </c>
      <c r="AE56" s="117">
        <f t="shared" si="221"/>
        <v>0</v>
      </c>
      <c r="AF56" s="117">
        <f t="shared" si="221"/>
        <v>0</v>
      </c>
      <c r="AG56" s="117">
        <f t="shared" si="221"/>
        <v>0</v>
      </c>
      <c r="AH56" s="117">
        <f>$C$195</f>
        <v>0</v>
      </c>
      <c r="AI56" s="2"/>
      <c r="AJ56" s="117">
        <f t="shared" si="222"/>
        <v>0</v>
      </c>
      <c r="AK56" s="117">
        <f t="shared" si="216"/>
        <v>0</v>
      </c>
      <c r="AL56" s="117">
        <f t="shared" si="216"/>
        <v>0</v>
      </c>
      <c r="AM56" s="117">
        <f t="shared" si="216"/>
        <v>0</v>
      </c>
      <c r="AN56" s="117">
        <f t="shared" si="216"/>
        <v>0</v>
      </c>
      <c r="AO56" s="117">
        <f t="shared" si="216"/>
        <v>0</v>
      </c>
      <c r="AP56" s="117">
        <f t="shared" si="216"/>
        <v>0</v>
      </c>
      <c r="AQ56" s="117">
        <f t="shared" si="216"/>
        <v>0</v>
      </c>
      <c r="AR56" s="117">
        <f t="shared" si="216"/>
        <v>0</v>
      </c>
      <c r="AS56" s="117">
        <f t="shared" si="216"/>
        <v>0</v>
      </c>
      <c r="AT56" s="117">
        <f t="shared" si="216"/>
        <v>0</v>
      </c>
      <c r="AU56" s="117">
        <f t="shared" si="216"/>
        <v>0</v>
      </c>
      <c r="AV56" s="117">
        <f t="shared" si="216"/>
        <v>0</v>
      </c>
      <c r="AW56" s="117">
        <f t="shared" si="216"/>
        <v>0</v>
      </c>
      <c r="AX56" s="117">
        <f t="shared" si="216"/>
        <v>0</v>
      </c>
      <c r="AY56" s="117">
        <f t="shared" si="216"/>
        <v>0</v>
      </c>
      <c r="AZ56" s="117">
        <f t="shared" si="216"/>
        <v>0</v>
      </c>
      <c r="BA56" s="117">
        <f t="shared" si="217"/>
        <v>0</v>
      </c>
      <c r="BB56" s="117">
        <f t="shared" si="217"/>
        <v>0</v>
      </c>
      <c r="BC56" s="117">
        <f t="shared" si="217"/>
        <v>0</v>
      </c>
      <c r="BD56" s="117">
        <f t="shared" si="217"/>
        <v>0</v>
      </c>
      <c r="BE56" s="117">
        <f t="shared" si="217"/>
        <v>0</v>
      </c>
      <c r="BF56" s="117">
        <f t="shared" si="217"/>
        <v>0</v>
      </c>
      <c r="BG56" s="117">
        <f t="shared" si="217"/>
        <v>0</v>
      </c>
      <c r="BH56" s="117">
        <f t="shared" si="217"/>
        <v>0</v>
      </c>
      <c r="BI56" s="117">
        <f t="shared" si="217"/>
        <v>0</v>
      </c>
      <c r="BJ56" s="117">
        <f t="shared" si="217"/>
        <v>0</v>
      </c>
      <c r="BK56" s="117">
        <f t="shared" si="217"/>
        <v>0</v>
      </c>
      <c r="BL56" s="117">
        <f t="shared" si="217"/>
        <v>0</v>
      </c>
      <c r="BM56" s="117">
        <f t="shared" si="217"/>
        <v>0</v>
      </c>
      <c r="BN56" s="117">
        <f t="shared" si="217"/>
        <v>0</v>
      </c>
      <c r="BP56" s="117">
        <f t="shared" si="223"/>
        <v>0</v>
      </c>
      <c r="BQ56" s="117">
        <f t="shared" si="224"/>
        <v>0</v>
      </c>
      <c r="BR56" s="117">
        <f t="shared" si="224"/>
        <v>0</v>
      </c>
      <c r="BS56" s="117">
        <f t="shared" si="224"/>
        <v>0</v>
      </c>
      <c r="BT56" s="117">
        <f t="shared" si="224"/>
        <v>0</v>
      </c>
      <c r="BU56" s="117">
        <f t="shared" si="224"/>
        <v>0</v>
      </c>
      <c r="BV56" s="117">
        <f t="shared" si="224"/>
        <v>0</v>
      </c>
      <c r="BW56" s="117">
        <f t="shared" si="224"/>
        <v>0</v>
      </c>
      <c r="BX56" s="117">
        <f t="shared" si="224"/>
        <v>0</v>
      </c>
      <c r="BY56" s="117">
        <f t="shared" si="224"/>
        <v>0</v>
      </c>
      <c r="BZ56" s="117">
        <f t="shared" si="224"/>
        <v>0</v>
      </c>
      <c r="CA56" s="117">
        <f t="shared" si="224"/>
        <v>0</v>
      </c>
      <c r="CB56" s="117">
        <f t="shared" si="224"/>
        <v>0</v>
      </c>
      <c r="CC56" s="117">
        <f t="shared" si="224"/>
        <v>0</v>
      </c>
      <c r="CD56" s="117">
        <f t="shared" si="224"/>
        <v>0</v>
      </c>
      <c r="CE56" s="117">
        <f t="shared" si="224"/>
        <v>0</v>
      </c>
      <c r="CF56" s="117">
        <f t="shared" si="224"/>
        <v>0</v>
      </c>
      <c r="CG56" s="117">
        <f t="shared" si="224"/>
        <v>0</v>
      </c>
      <c r="CH56" s="117">
        <f t="shared" si="224"/>
        <v>0</v>
      </c>
      <c r="CI56" s="117">
        <f t="shared" si="224"/>
        <v>0</v>
      </c>
      <c r="CJ56" s="117">
        <f t="shared" si="224"/>
        <v>0</v>
      </c>
      <c r="CK56" s="117">
        <f t="shared" si="224"/>
        <v>0</v>
      </c>
      <c r="CL56" s="117">
        <f t="shared" si="224"/>
        <v>0</v>
      </c>
      <c r="CM56" s="117">
        <f t="shared" si="224"/>
        <v>0</v>
      </c>
      <c r="CN56" s="117">
        <f t="shared" si="224"/>
        <v>0</v>
      </c>
      <c r="CO56" s="117">
        <f t="shared" si="224"/>
        <v>0</v>
      </c>
      <c r="CP56" s="117">
        <f t="shared" si="224"/>
        <v>0</v>
      </c>
      <c r="CQ56" s="117">
        <f t="shared" si="224"/>
        <v>0</v>
      </c>
      <c r="CR56" s="117">
        <f t="shared" si="224"/>
        <v>0</v>
      </c>
      <c r="CS56" s="117">
        <f t="shared" si="224"/>
        <v>0</v>
      </c>
      <c r="CT56" s="117">
        <f t="shared" si="226"/>
        <v>0</v>
      </c>
      <c r="CV56" s="117">
        <f t="shared" si="227"/>
        <v>0</v>
      </c>
      <c r="CW56" s="117">
        <f t="shared" si="228"/>
        <v>0</v>
      </c>
      <c r="CX56" s="117">
        <f t="shared" si="228"/>
        <v>0</v>
      </c>
      <c r="CY56" s="117">
        <f t="shared" si="228"/>
        <v>0</v>
      </c>
      <c r="CZ56" s="117">
        <f t="shared" si="228"/>
        <v>0</v>
      </c>
      <c r="DA56" s="117">
        <f t="shared" si="228"/>
        <v>0</v>
      </c>
      <c r="DB56" s="117">
        <f t="shared" si="228"/>
        <v>0</v>
      </c>
      <c r="DC56" s="117">
        <f t="shared" si="228"/>
        <v>0</v>
      </c>
      <c r="DD56" s="117">
        <f t="shared" si="228"/>
        <v>0</v>
      </c>
      <c r="DE56" s="117">
        <f t="shared" si="228"/>
        <v>0</v>
      </c>
      <c r="DF56" s="117">
        <f t="shared" si="228"/>
        <v>0</v>
      </c>
      <c r="DG56" s="117">
        <f t="shared" si="228"/>
        <v>0</v>
      </c>
      <c r="DH56" s="117">
        <f t="shared" si="228"/>
        <v>0</v>
      </c>
      <c r="DI56" s="117">
        <f t="shared" si="228"/>
        <v>0</v>
      </c>
      <c r="DJ56" s="117">
        <f t="shared" si="228"/>
        <v>0</v>
      </c>
      <c r="DK56" s="117">
        <f t="shared" si="228"/>
        <v>0</v>
      </c>
      <c r="DL56" s="117">
        <f t="shared" si="228"/>
        <v>0</v>
      </c>
      <c r="DM56" s="117">
        <f t="shared" si="229"/>
        <v>0</v>
      </c>
      <c r="DN56" s="117">
        <f t="shared" si="229"/>
        <v>0</v>
      </c>
      <c r="DO56" s="117">
        <f t="shared" si="229"/>
        <v>0</v>
      </c>
      <c r="DP56" s="117">
        <f t="shared" si="229"/>
        <v>0</v>
      </c>
      <c r="DQ56" s="117">
        <f t="shared" si="229"/>
        <v>0</v>
      </c>
      <c r="DR56" s="117">
        <f t="shared" si="229"/>
        <v>0</v>
      </c>
      <c r="DS56" s="117">
        <f t="shared" si="229"/>
        <v>0</v>
      </c>
      <c r="DT56" s="117">
        <f t="shared" si="229"/>
        <v>0</v>
      </c>
      <c r="DU56" s="117">
        <f t="shared" si="229"/>
        <v>0</v>
      </c>
      <c r="DV56" s="117">
        <f t="shared" si="229"/>
        <v>0</v>
      </c>
      <c r="DW56" s="117">
        <f t="shared" si="229"/>
        <v>0</v>
      </c>
      <c r="DX56" s="117">
        <f t="shared" si="229"/>
        <v>0</v>
      </c>
      <c r="DY56" s="117">
        <f t="shared" si="229"/>
        <v>0</v>
      </c>
      <c r="DZ56" s="117">
        <f t="shared" si="230"/>
        <v>0</v>
      </c>
    </row>
    <row r="57" spans="1:165" ht="15.75" thickBot="1">
      <c r="A57" s="303" t="s">
        <v>310</v>
      </c>
      <c r="C57" s="5" t="s">
        <v>315</v>
      </c>
      <c r="D57" s="117">
        <f>$B$196</f>
        <v>0</v>
      </c>
      <c r="E57" s="117">
        <f t="shared" si="221"/>
        <v>0</v>
      </c>
      <c r="F57" s="117">
        <f t="shared" si="221"/>
        <v>0</v>
      </c>
      <c r="G57" s="117">
        <f t="shared" si="221"/>
        <v>0</v>
      </c>
      <c r="H57" s="117">
        <f t="shared" si="221"/>
        <v>0</v>
      </c>
      <c r="I57" s="117">
        <f t="shared" si="221"/>
        <v>0</v>
      </c>
      <c r="J57" s="117">
        <f t="shared" si="221"/>
        <v>0</v>
      </c>
      <c r="K57" s="117">
        <f t="shared" si="221"/>
        <v>0</v>
      </c>
      <c r="L57" s="117">
        <f t="shared" si="221"/>
        <v>0</v>
      </c>
      <c r="M57" s="117">
        <f t="shared" si="221"/>
        <v>0</v>
      </c>
      <c r="N57" s="117">
        <f t="shared" si="221"/>
        <v>0</v>
      </c>
      <c r="O57" s="117">
        <f t="shared" si="221"/>
        <v>0</v>
      </c>
      <c r="P57" s="117">
        <f t="shared" si="221"/>
        <v>0</v>
      </c>
      <c r="Q57" s="117">
        <f t="shared" si="221"/>
        <v>0</v>
      </c>
      <c r="R57" s="117">
        <f t="shared" si="221"/>
        <v>0</v>
      </c>
      <c r="S57" s="117">
        <f t="shared" si="221"/>
        <v>0</v>
      </c>
      <c r="T57" s="117">
        <f t="shared" si="221"/>
        <v>0</v>
      </c>
      <c r="U57" s="117">
        <f t="shared" si="221"/>
        <v>0</v>
      </c>
      <c r="V57" s="117">
        <f t="shared" si="221"/>
        <v>0</v>
      </c>
      <c r="W57" s="117">
        <f t="shared" si="221"/>
        <v>0</v>
      </c>
      <c r="X57" s="117">
        <f t="shared" si="221"/>
        <v>0</v>
      </c>
      <c r="Y57" s="117">
        <f t="shared" si="221"/>
        <v>0</v>
      </c>
      <c r="Z57" s="117">
        <f t="shared" si="221"/>
        <v>0</v>
      </c>
      <c r="AA57" s="117">
        <f t="shared" si="221"/>
        <v>0</v>
      </c>
      <c r="AB57" s="117">
        <f t="shared" si="221"/>
        <v>0</v>
      </c>
      <c r="AC57" s="117">
        <f t="shared" si="221"/>
        <v>0</v>
      </c>
      <c r="AD57" s="117">
        <f t="shared" si="221"/>
        <v>0</v>
      </c>
      <c r="AE57" s="117">
        <f t="shared" si="221"/>
        <v>0</v>
      </c>
      <c r="AF57" s="117">
        <f t="shared" si="221"/>
        <v>0</v>
      </c>
      <c r="AG57" s="117">
        <f t="shared" si="221"/>
        <v>0</v>
      </c>
      <c r="AH57" s="117">
        <f>$C$196</f>
        <v>0</v>
      </c>
      <c r="AI57" s="2"/>
      <c r="AJ57" s="117">
        <f t="shared" si="222"/>
        <v>0</v>
      </c>
      <c r="AK57" s="117">
        <f t="shared" si="216"/>
        <v>0</v>
      </c>
      <c r="AL57" s="117">
        <f t="shared" si="216"/>
        <v>0</v>
      </c>
      <c r="AM57" s="117">
        <f t="shared" si="216"/>
        <v>0</v>
      </c>
      <c r="AN57" s="117">
        <f t="shared" si="216"/>
        <v>0</v>
      </c>
      <c r="AO57" s="117">
        <f t="shared" si="216"/>
        <v>0</v>
      </c>
      <c r="AP57" s="117">
        <f t="shared" si="216"/>
        <v>0</v>
      </c>
      <c r="AQ57" s="117">
        <f t="shared" si="216"/>
        <v>0</v>
      </c>
      <c r="AR57" s="117">
        <f t="shared" si="216"/>
        <v>0</v>
      </c>
      <c r="AS57" s="117">
        <f t="shared" si="216"/>
        <v>0</v>
      </c>
      <c r="AT57" s="117">
        <f t="shared" si="216"/>
        <v>0</v>
      </c>
      <c r="AU57" s="117">
        <f t="shared" si="216"/>
        <v>0</v>
      </c>
      <c r="AV57" s="117">
        <f t="shared" si="216"/>
        <v>0</v>
      </c>
      <c r="AW57" s="117">
        <f t="shared" si="216"/>
        <v>0</v>
      </c>
      <c r="AX57" s="117">
        <f t="shared" si="216"/>
        <v>0</v>
      </c>
      <c r="AY57" s="117">
        <f t="shared" si="216"/>
        <v>0</v>
      </c>
      <c r="AZ57" s="117">
        <f t="shared" si="216"/>
        <v>0</v>
      </c>
      <c r="BA57" s="117">
        <f t="shared" si="217"/>
        <v>0</v>
      </c>
      <c r="BB57" s="117">
        <f t="shared" si="217"/>
        <v>0</v>
      </c>
      <c r="BC57" s="117">
        <f t="shared" si="217"/>
        <v>0</v>
      </c>
      <c r="BD57" s="117">
        <f t="shared" si="217"/>
        <v>0</v>
      </c>
      <c r="BE57" s="117">
        <f t="shared" si="217"/>
        <v>0</v>
      </c>
      <c r="BF57" s="117">
        <f t="shared" si="217"/>
        <v>0</v>
      </c>
      <c r="BG57" s="117">
        <f t="shared" si="217"/>
        <v>0</v>
      </c>
      <c r="BH57" s="117">
        <f t="shared" si="217"/>
        <v>0</v>
      </c>
      <c r="BI57" s="117">
        <f t="shared" si="217"/>
        <v>0</v>
      </c>
      <c r="BJ57" s="117">
        <f t="shared" si="217"/>
        <v>0</v>
      </c>
      <c r="BK57" s="117">
        <f t="shared" si="217"/>
        <v>0</v>
      </c>
      <c r="BL57" s="117">
        <f t="shared" si="217"/>
        <v>0</v>
      </c>
      <c r="BM57" s="117">
        <f t="shared" si="217"/>
        <v>0</v>
      </c>
      <c r="BN57" s="117">
        <f t="shared" si="217"/>
        <v>0</v>
      </c>
      <c r="BP57" s="117">
        <f t="shared" si="223"/>
        <v>0</v>
      </c>
      <c r="BQ57" s="117">
        <f t="shared" si="224"/>
        <v>0</v>
      </c>
      <c r="BR57" s="117">
        <f t="shared" si="224"/>
        <v>0</v>
      </c>
      <c r="BS57" s="117">
        <f t="shared" si="224"/>
        <v>0</v>
      </c>
      <c r="BT57" s="117">
        <f t="shared" si="224"/>
        <v>0</v>
      </c>
      <c r="BU57" s="117">
        <f t="shared" si="224"/>
        <v>0</v>
      </c>
      <c r="BV57" s="117">
        <f t="shared" si="224"/>
        <v>0</v>
      </c>
      <c r="BW57" s="117">
        <f t="shared" si="224"/>
        <v>0</v>
      </c>
      <c r="BX57" s="117">
        <f t="shared" si="224"/>
        <v>0</v>
      </c>
      <c r="BY57" s="117">
        <f t="shared" si="224"/>
        <v>0</v>
      </c>
      <c r="BZ57" s="117">
        <f t="shared" si="224"/>
        <v>0</v>
      </c>
      <c r="CA57" s="117">
        <f t="shared" si="224"/>
        <v>0</v>
      </c>
      <c r="CB57" s="117">
        <f t="shared" si="224"/>
        <v>0</v>
      </c>
      <c r="CC57" s="117">
        <f t="shared" si="224"/>
        <v>0</v>
      </c>
      <c r="CD57" s="117">
        <f t="shared" si="224"/>
        <v>0</v>
      </c>
      <c r="CE57" s="117">
        <f t="shared" si="224"/>
        <v>0</v>
      </c>
      <c r="CF57" s="117">
        <f t="shared" si="224"/>
        <v>0</v>
      </c>
      <c r="CG57" s="117">
        <f t="shared" si="224"/>
        <v>0</v>
      </c>
      <c r="CH57" s="117">
        <f t="shared" si="224"/>
        <v>0</v>
      </c>
      <c r="CI57" s="117">
        <f t="shared" si="224"/>
        <v>0</v>
      </c>
      <c r="CJ57" s="117">
        <f t="shared" si="224"/>
        <v>0</v>
      </c>
      <c r="CK57" s="117">
        <f t="shared" si="224"/>
        <v>0</v>
      </c>
      <c r="CL57" s="117">
        <f t="shared" si="224"/>
        <v>0</v>
      </c>
      <c r="CM57" s="117">
        <f t="shared" si="224"/>
        <v>0</v>
      </c>
      <c r="CN57" s="117">
        <f t="shared" si="224"/>
        <v>0</v>
      </c>
      <c r="CO57" s="117">
        <f t="shared" si="224"/>
        <v>0</v>
      </c>
      <c r="CP57" s="117">
        <f t="shared" si="224"/>
        <v>0</v>
      </c>
      <c r="CQ57" s="117">
        <f t="shared" si="224"/>
        <v>0</v>
      </c>
      <c r="CR57" s="117">
        <f t="shared" si="224"/>
        <v>0</v>
      </c>
      <c r="CS57" s="117">
        <f t="shared" si="224"/>
        <v>0</v>
      </c>
      <c r="CT57" s="117">
        <f t="shared" si="226"/>
        <v>0</v>
      </c>
      <c r="CV57" s="117">
        <f t="shared" si="227"/>
        <v>0</v>
      </c>
      <c r="CW57" s="117">
        <f t="shared" si="228"/>
        <v>0</v>
      </c>
      <c r="CX57" s="117">
        <f t="shared" si="228"/>
        <v>0</v>
      </c>
      <c r="CY57" s="117">
        <f t="shared" si="228"/>
        <v>0</v>
      </c>
      <c r="CZ57" s="117">
        <f t="shared" si="228"/>
        <v>0</v>
      </c>
      <c r="DA57" s="117">
        <f t="shared" si="228"/>
        <v>0</v>
      </c>
      <c r="DB57" s="117">
        <f t="shared" si="228"/>
        <v>0</v>
      </c>
      <c r="DC57" s="117">
        <f t="shared" si="228"/>
        <v>0</v>
      </c>
      <c r="DD57" s="117">
        <f t="shared" si="228"/>
        <v>0</v>
      </c>
      <c r="DE57" s="117">
        <f t="shared" si="228"/>
        <v>0</v>
      </c>
      <c r="DF57" s="117">
        <f t="shared" si="228"/>
        <v>0</v>
      </c>
      <c r="DG57" s="117">
        <f t="shared" si="228"/>
        <v>0</v>
      </c>
      <c r="DH57" s="117">
        <f t="shared" si="228"/>
        <v>0</v>
      </c>
      <c r="DI57" s="117">
        <f t="shared" si="228"/>
        <v>0</v>
      </c>
      <c r="DJ57" s="117">
        <f t="shared" si="228"/>
        <v>0</v>
      </c>
      <c r="DK57" s="117">
        <f t="shared" si="228"/>
        <v>0</v>
      </c>
      <c r="DL57" s="117">
        <f t="shared" si="228"/>
        <v>0</v>
      </c>
      <c r="DM57" s="117">
        <f t="shared" si="229"/>
        <v>0</v>
      </c>
      <c r="DN57" s="117">
        <f t="shared" si="229"/>
        <v>0</v>
      </c>
      <c r="DO57" s="117">
        <f t="shared" si="229"/>
        <v>0</v>
      </c>
      <c r="DP57" s="117">
        <f t="shared" si="229"/>
        <v>0</v>
      </c>
      <c r="DQ57" s="117">
        <f t="shared" si="229"/>
        <v>0</v>
      </c>
      <c r="DR57" s="117">
        <f t="shared" si="229"/>
        <v>0</v>
      </c>
      <c r="DS57" s="117">
        <f t="shared" si="229"/>
        <v>0</v>
      </c>
      <c r="DT57" s="117">
        <f t="shared" si="229"/>
        <v>0</v>
      </c>
      <c r="DU57" s="117">
        <f t="shared" si="229"/>
        <v>0</v>
      </c>
      <c r="DV57" s="117">
        <f t="shared" si="229"/>
        <v>0</v>
      </c>
      <c r="DW57" s="117">
        <f t="shared" si="229"/>
        <v>0</v>
      </c>
      <c r="DX57" s="117">
        <f t="shared" si="229"/>
        <v>0</v>
      </c>
      <c r="DY57" s="117">
        <f t="shared" si="229"/>
        <v>0</v>
      </c>
      <c r="DZ57" s="117">
        <f t="shared" si="230"/>
        <v>0</v>
      </c>
    </row>
    <row r="58" spans="1:165" s="310" customFormat="1" ht="15.75" thickBot="1">
      <c r="A58" s="309" t="s">
        <v>318</v>
      </c>
      <c r="C58" s="311"/>
      <c r="D58" s="313"/>
      <c r="E58" s="313"/>
      <c r="F58" s="313"/>
      <c r="G58" s="313"/>
      <c r="H58" s="313"/>
      <c r="I58" s="313"/>
      <c r="J58" s="313"/>
      <c r="K58" s="313"/>
      <c r="L58" s="313"/>
      <c r="M58" s="313"/>
      <c r="N58" s="313"/>
      <c r="O58" s="313"/>
      <c r="P58" s="313"/>
      <c r="Q58" s="313"/>
      <c r="R58" s="313"/>
      <c r="S58" s="313"/>
      <c r="T58" s="313"/>
      <c r="U58" s="313"/>
      <c r="V58" s="313"/>
      <c r="W58" s="313"/>
      <c r="X58" s="313"/>
      <c r="Y58" s="313"/>
      <c r="Z58" s="313"/>
      <c r="AA58" s="313"/>
      <c r="AB58" s="313"/>
      <c r="AC58" s="313"/>
      <c r="AD58" s="313"/>
      <c r="AE58" s="313"/>
      <c r="AF58" s="313"/>
      <c r="AG58" s="313"/>
      <c r="AH58" s="313"/>
      <c r="AI58" s="313"/>
      <c r="AJ58" s="313"/>
      <c r="AK58" s="313"/>
      <c r="AL58" s="313"/>
      <c r="AM58" s="313"/>
      <c r="AN58" s="313"/>
      <c r="AO58" s="313"/>
      <c r="AP58" s="313"/>
      <c r="AQ58" s="313"/>
      <c r="AR58" s="313"/>
      <c r="AS58" s="313"/>
      <c r="AT58" s="313"/>
      <c r="AU58" s="313"/>
      <c r="AV58" s="313"/>
      <c r="AW58" s="313"/>
      <c r="AX58" s="313"/>
      <c r="AY58" s="313"/>
      <c r="AZ58" s="313"/>
      <c r="BA58" s="313"/>
      <c r="BB58" s="313"/>
      <c r="BC58" s="313"/>
      <c r="BD58" s="313"/>
      <c r="BE58" s="313"/>
      <c r="BF58" s="313"/>
      <c r="BG58" s="313"/>
      <c r="BH58" s="313"/>
      <c r="BI58" s="313"/>
      <c r="BJ58" s="313"/>
      <c r="BK58" s="313"/>
      <c r="BL58" s="313"/>
      <c r="BM58" s="313"/>
      <c r="BN58" s="313"/>
      <c r="BP58" s="313"/>
      <c r="BQ58" s="313"/>
      <c r="BR58" s="313"/>
      <c r="BS58" s="313"/>
      <c r="BT58" s="313"/>
      <c r="BU58" s="313"/>
      <c r="BV58" s="313"/>
      <c r="BW58" s="313"/>
      <c r="BX58" s="313"/>
      <c r="BY58" s="313"/>
      <c r="BZ58" s="313"/>
      <c r="CA58" s="313"/>
      <c r="CB58" s="313"/>
      <c r="CC58" s="313"/>
      <c r="CD58" s="313"/>
      <c r="CE58" s="313"/>
      <c r="CF58" s="313"/>
      <c r="CG58" s="313"/>
      <c r="CH58" s="313"/>
      <c r="CI58" s="313"/>
      <c r="CJ58" s="313"/>
      <c r="CK58" s="313"/>
      <c r="CL58" s="313"/>
      <c r="CM58" s="313"/>
      <c r="CN58" s="313"/>
      <c r="CO58" s="313"/>
      <c r="CP58" s="313"/>
      <c r="CQ58" s="313"/>
      <c r="CR58" s="313"/>
      <c r="CS58" s="313"/>
      <c r="CT58" s="313"/>
      <c r="CV58" s="313"/>
      <c r="CW58" s="313"/>
      <c r="CX58" s="313"/>
      <c r="CY58" s="313"/>
      <c r="CZ58" s="313"/>
      <c r="DA58" s="313"/>
      <c r="DB58" s="313"/>
      <c r="DC58" s="313"/>
      <c r="DD58" s="313"/>
      <c r="DE58" s="313"/>
      <c r="DF58" s="313"/>
      <c r="DG58" s="313"/>
      <c r="DH58" s="313"/>
      <c r="DI58" s="313"/>
      <c r="DJ58" s="313"/>
      <c r="DK58" s="313"/>
      <c r="DL58" s="313"/>
      <c r="DM58" s="313"/>
      <c r="DN58" s="313"/>
      <c r="DO58" s="313"/>
      <c r="DP58" s="313"/>
      <c r="DQ58" s="313"/>
      <c r="DR58" s="313"/>
      <c r="DS58" s="313"/>
      <c r="DT58" s="313"/>
      <c r="DU58" s="313"/>
      <c r="DV58" s="313"/>
      <c r="DW58" s="313"/>
      <c r="DX58" s="313"/>
      <c r="DY58" s="313"/>
      <c r="DZ58" s="313"/>
      <c r="EK58" s="314"/>
      <c r="EL58" s="314"/>
      <c r="EM58" s="314"/>
      <c r="EN58" s="314"/>
      <c r="EO58" s="314"/>
      <c r="EP58" s="314"/>
      <c r="EQ58" s="314"/>
      <c r="ER58" s="314"/>
      <c r="ES58" s="314"/>
      <c r="ET58" s="314"/>
      <c r="EU58" s="314"/>
      <c r="EV58" s="314"/>
      <c r="EW58" s="314"/>
      <c r="EX58" s="314"/>
      <c r="EY58" s="314"/>
      <c r="EZ58" s="314"/>
      <c r="FA58" s="314"/>
      <c r="FB58" s="314"/>
      <c r="FC58" s="314"/>
      <c r="FD58" s="314"/>
      <c r="FE58" s="314"/>
      <c r="FF58" s="314"/>
      <c r="FG58" s="314"/>
      <c r="FH58" s="314"/>
      <c r="FI58" s="314"/>
    </row>
    <row r="59" spans="1:165">
      <c r="A59" s="303" t="s">
        <v>43</v>
      </c>
      <c r="C59" s="5" t="s">
        <v>319</v>
      </c>
      <c r="D59" s="315">
        <f>D36</f>
        <v>0.15033591561632945</v>
      </c>
      <c r="E59" s="315">
        <f t="shared" ref="E59:BP59" si="231">E36</f>
        <v>0.16025359109141371</v>
      </c>
      <c r="F59" s="315">
        <f t="shared" si="231"/>
        <v>0.17015501131471925</v>
      </c>
      <c r="G59" s="315">
        <f t="shared" si="231"/>
        <v>0.18008697585610145</v>
      </c>
      <c r="H59" s="315">
        <f t="shared" si="231"/>
        <v>0.18997780460553418</v>
      </c>
      <c r="I59" s="315">
        <f t="shared" si="231"/>
        <v>0.1998312651857852</v>
      </c>
      <c r="J59" s="315">
        <f t="shared" si="231"/>
        <v>0.21004291719541812</v>
      </c>
      <c r="K59" s="315">
        <f t="shared" si="231"/>
        <v>0.22024062459026769</v>
      </c>
      <c r="L59" s="315">
        <f t="shared" si="231"/>
        <v>0.23042619681921073</v>
      </c>
      <c r="M59" s="315">
        <f t="shared" si="231"/>
        <v>0.24060134702768418</v>
      </c>
      <c r="N59" s="315">
        <f t="shared" si="231"/>
        <v>0.25076768676284733</v>
      </c>
      <c r="O59" s="315">
        <f t="shared" si="231"/>
        <v>0.25963285884583109</v>
      </c>
      <c r="P59" s="315">
        <f t="shared" si="231"/>
        <v>0.26852341224508725</v>
      </c>
      <c r="Q59" s="315">
        <f t="shared" si="231"/>
        <v>0.27738504536432262</v>
      </c>
      <c r="R59" s="315">
        <f t="shared" si="231"/>
        <v>0.28624196596538709</v>
      </c>
      <c r="S59" s="315">
        <f t="shared" si="231"/>
        <v>0.2950966075357665</v>
      </c>
      <c r="T59" s="315">
        <f t="shared" si="231"/>
        <v>0.30385388503294392</v>
      </c>
      <c r="U59" s="315">
        <f t="shared" si="231"/>
        <v>0.31261522405339198</v>
      </c>
      <c r="V59" s="315">
        <f t="shared" si="231"/>
        <v>0.32138442736797074</v>
      </c>
      <c r="W59" s="315">
        <f t="shared" si="231"/>
        <v>0.33016543927880221</v>
      </c>
      <c r="X59" s="315">
        <f t="shared" si="231"/>
        <v>0.33896235915737688</v>
      </c>
      <c r="Y59" s="315">
        <f t="shared" si="231"/>
        <v>0.3538466465524906</v>
      </c>
      <c r="Z59" s="315">
        <f t="shared" si="231"/>
        <v>0.36873513731960822</v>
      </c>
      <c r="AA59" s="315">
        <f t="shared" si="231"/>
        <v>0.3836160595495281</v>
      </c>
      <c r="AB59" s="315">
        <f t="shared" si="231"/>
        <v>0.3985052707430064</v>
      </c>
      <c r="AC59" s="315">
        <f t="shared" si="231"/>
        <v>0.41340647975979344</v>
      </c>
      <c r="AD59" s="315">
        <f t="shared" si="231"/>
        <v>0.42836050655920488</v>
      </c>
      <c r="AE59" s="315">
        <f t="shared" si="231"/>
        <v>0.44332606970038069</v>
      </c>
      <c r="AF59" s="315">
        <f t="shared" si="231"/>
        <v>0.45830501284113417</v>
      </c>
      <c r="AG59" s="315">
        <f t="shared" si="231"/>
        <v>0.47329901530995006</v>
      </c>
      <c r="AH59" s="315">
        <f t="shared" si="231"/>
        <v>0.48830957428728522</v>
      </c>
      <c r="AI59" s="315"/>
      <c r="AJ59" s="315">
        <f t="shared" si="231"/>
        <v>0.15033591561632945</v>
      </c>
      <c r="AK59" s="315">
        <f t="shared" si="231"/>
        <v>0.16003278764353845</v>
      </c>
      <c r="AL59" s="315">
        <f t="shared" si="231"/>
        <v>0.1696719626904637</v>
      </c>
      <c r="AM59" s="315">
        <f t="shared" si="231"/>
        <v>0.1793158208429923</v>
      </c>
      <c r="AN59" s="315">
        <f t="shared" si="231"/>
        <v>0.18888702637940361</v>
      </c>
      <c r="AO59" s="315">
        <f t="shared" si="231"/>
        <v>0.19838896341556478</v>
      </c>
      <c r="AP59" s="315">
        <f t="shared" si="231"/>
        <v>0.20779439137572267</v>
      </c>
      <c r="AQ59" s="315">
        <f t="shared" si="231"/>
        <v>0.21710278035133271</v>
      </c>
      <c r="AR59" s="315">
        <f t="shared" si="231"/>
        <v>0.22631408277069939</v>
      </c>
      <c r="AS59" s="315">
        <f t="shared" si="231"/>
        <v>0.23542807277014172</v>
      </c>
      <c r="AT59" s="315">
        <f t="shared" si="231"/>
        <v>0.24444433946594887</v>
      </c>
      <c r="AU59" s="315">
        <f t="shared" si="231"/>
        <v>0.25178666833637531</v>
      </c>
      <c r="AV59" s="315">
        <f t="shared" si="231"/>
        <v>0.25909823449435559</v>
      </c>
      <c r="AW59" s="315">
        <f t="shared" si="231"/>
        <v>0.26617117874857854</v>
      </c>
      <c r="AX59" s="315">
        <f t="shared" si="231"/>
        <v>0.27310866489424396</v>
      </c>
      <c r="AY59" s="315">
        <f t="shared" si="231"/>
        <v>0.27990832153183504</v>
      </c>
      <c r="AZ59" s="315">
        <f t="shared" si="231"/>
        <v>0.28657259263242052</v>
      </c>
      <c r="BA59" s="315">
        <f t="shared" si="231"/>
        <v>0.29310512943049721</v>
      </c>
      <c r="BB59" s="315">
        <f t="shared" si="231"/>
        <v>0.29950443412335254</v>
      </c>
      <c r="BC59" s="315">
        <f t="shared" si="231"/>
        <v>0.30576880263440975</v>
      </c>
      <c r="BD59" s="315">
        <f t="shared" si="231"/>
        <v>0.31189631174924959</v>
      </c>
      <c r="BE59" s="315">
        <f t="shared" si="231"/>
        <v>0.32350396867315606</v>
      </c>
      <c r="BF59" s="315">
        <f t="shared" si="231"/>
        <v>0.33503245801579473</v>
      </c>
      <c r="BG59" s="315">
        <f t="shared" si="231"/>
        <v>0.34621324530541597</v>
      </c>
      <c r="BH59" s="315">
        <f t="shared" si="231"/>
        <v>0.35716305858812292</v>
      </c>
      <c r="BI59" s="315">
        <f t="shared" si="231"/>
        <v>0.36787659082975904</v>
      </c>
      <c r="BJ59" s="315">
        <f t="shared" si="231"/>
        <v>0.37828117438097586</v>
      </c>
      <c r="BK59" s="315">
        <f t="shared" si="231"/>
        <v>0.38841914581790532</v>
      </c>
      <c r="BL59" s="315">
        <f t="shared" si="231"/>
        <v>0.39828151415792545</v>
      </c>
      <c r="BM59" s="315">
        <f t="shared" si="231"/>
        <v>0.40785855939800952</v>
      </c>
      <c r="BN59" s="315">
        <f t="shared" si="231"/>
        <v>0.4171397858272467</v>
      </c>
      <c r="BO59" s="315"/>
      <c r="BP59" s="315">
        <f t="shared" si="231"/>
        <v>0.15033591561632945</v>
      </c>
      <c r="BQ59" s="315">
        <f t="shared" ref="BQ59:DZ59" si="232">BQ36</f>
        <v>0.15305663428890001</v>
      </c>
      <c r="BR59" s="315">
        <f t="shared" si="232"/>
        <v>0.15582641235991945</v>
      </c>
      <c r="BS59" s="315">
        <f t="shared" si="232"/>
        <v>0.15864613110817732</v>
      </c>
      <c r="BT59" s="315">
        <f t="shared" si="232"/>
        <v>0.16151668758129506</v>
      </c>
      <c r="BU59" s="315">
        <f t="shared" si="232"/>
        <v>0.16443899487674293</v>
      </c>
      <c r="BV59" s="315">
        <f t="shared" si="232"/>
        <v>0.16741398242784514</v>
      </c>
      <c r="BW59" s="315">
        <f t="shared" si="232"/>
        <v>0.17044259629485983</v>
      </c>
      <c r="BX59" s="315">
        <f t="shared" si="232"/>
        <v>0.17352579946122523</v>
      </c>
      <c r="BY59" s="315">
        <f t="shared" si="232"/>
        <v>0.17666457213506145</v>
      </c>
      <c r="BZ59" s="315">
        <f t="shared" si="232"/>
        <v>0.17985991205602248</v>
      </c>
      <c r="CA59" s="315">
        <f t="shared" si="232"/>
        <v>0.18311283480759163</v>
      </c>
      <c r="CB59" s="315">
        <f t="shared" si="232"/>
        <v>0.18642437413491753</v>
      </c>
      <c r="CC59" s="315">
        <f t="shared" si="232"/>
        <v>0.18979558226828794</v>
      </c>
      <c r="CD59" s="315">
        <f t="shared" si="232"/>
        <v>0.19322753025234102</v>
      </c>
      <c r="CE59" s="315">
        <f t="shared" si="232"/>
        <v>0.19672130828111628</v>
      </c>
      <c r="CF59" s="315">
        <f t="shared" si="232"/>
        <v>0.20027802603904638</v>
      </c>
      <c r="CG59" s="315">
        <f t="shared" si="232"/>
        <v>0.20389881304799723</v>
      </c>
      <c r="CH59" s="315">
        <f t="shared" si="232"/>
        <v>0.20758481902046166</v>
      </c>
      <c r="CI59" s="315">
        <f t="shared" si="232"/>
        <v>0.21133721421901458</v>
      </c>
      <c r="CJ59" s="315">
        <f t="shared" si="232"/>
        <v>0.21515718982214269</v>
      </c>
      <c r="CK59" s="315">
        <f t="shared" si="232"/>
        <v>0.21904595829655893</v>
      </c>
      <c r="CL59" s="315">
        <f t="shared" si="232"/>
        <v>0.22300475377611689</v>
      </c>
      <c r="CM59" s="315">
        <f t="shared" si="232"/>
        <v>0.22703483244744285</v>
      </c>
      <c r="CN59" s="315">
        <f t="shared" si="232"/>
        <v>0.23113747294240142</v>
      </c>
      <c r="CO59" s="315">
        <f t="shared" si="232"/>
        <v>0.23531397673751875</v>
      </c>
      <c r="CP59" s="315">
        <f t="shared" si="232"/>
        <v>0.2395656685604832</v>
      </c>
      <c r="CQ59" s="315">
        <f t="shared" si="232"/>
        <v>0.24389389680384979</v>
      </c>
      <c r="CR59" s="315">
        <f t="shared" si="232"/>
        <v>0.2483000339460755</v>
      </c>
      <c r="CS59" s="315">
        <f t="shared" si="232"/>
        <v>0.25278547698001441</v>
      </c>
      <c r="CT59" s="315">
        <f t="shared" si="232"/>
        <v>0.25735164784900449</v>
      </c>
      <c r="CU59" s="315"/>
      <c r="CV59" s="315">
        <f t="shared" si="232"/>
        <v>0.15033591561632945</v>
      </c>
      <c r="CW59" s="315">
        <f t="shared" si="232"/>
        <v>0.15305663428890001</v>
      </c>
      <c r="CX59" s="315">
        <f t="shared" si="232"/>
        <v>0.15582641235991945</v>
      </c>
      <c r="CY59" s="315">
        <f t="shared" si="232"/>
        <v>0.15864613110817732</v>
      </c>
      <c r="CZ59" s="315">
        <f t="shared" si="232"/>
        <v>0.16151668758129506</v>
      </c>
      <c r="DA59" s="315">
        <f t="shared" si="232"/>
        <v>0.16443899487674293</v>
      </c>
      <c r="DB59" s="315">
        <f t="shared" si="232"/>
        <v>0.16741398242784514</v>
      </c>
      <c r="DC59" s="315">
        <f t="shared" si="232"/>
        <v>0.17044259629485983</v>
      </c>
      <c r="DD59" s="315">
        <f t="shared" si="232"/>
        <v>0.17352579946122523</v>
      </c>
      <c r="DE59" s="315">
        <f t="shared" si="232"/>
        <v>0.17666457213506145</v>
      </c>
      <c r="DF59" s="315">
        <f t="shared" si="232"/>
        <v>0.17985991205602248</v>
      </c>
      <c r="DG59" s="315">
        <f t="shared" si="232"/>
        <v>0.18311283480759163</v>
      </c>
      <c r="DH59" s="315">
        <f t="shared" si="232"/>
        <v>0.18642437413491753</v>
      </c>
      <c r="DI59" s="315">
        <f t="shared" si="232"/>
        <v>0.18979558226828794</v>
      </c>
      <c r="DJ59" s="315">
        <f t="shared" si="232"/>
        <v>0.19322753025234102</v>
      </c>
      <c r="DK59" s="315">
        <f t="shared" si="232"/>
        <v>0.19672130828111628</v>
      </c>
      <c r="DL59" s="315">
        <f t="shared" si="232"/>
        <v>0.20027802603904638</v>
      </c>
      <c r="DM59" s="315">
        <f t="shared" si="232"/>
        <v>0.20389881304799723</v>
      </c>
      <c r="DN59" s="315">
        <f t="shared" si="232"/>
        <v>0.20758481902046166</v>
      </c>
      <c r="DO59" s="315">
        <f t="shared" si="232"/>
        <v>0.21133721421901458</v>
      </c>
      <c r="DP59" s="315">
        <f t="shared" si="232"/>
        <v>0.21515718982214269</v>
      </c>
      <c r="DQ59" s="315">
        <f t="shared" si="232"/>
        <v>0.21904595829655893</v>
      </c>
      <c r="DR59" s="315">
        <f t="shared" si="232"/>
        <v>0.22300475377611689</v>
      </c>
      <c r="DS59" s="315">
        <f t="shared" si="232"/>
        <v>0.22703483244744285</v>
      </c>
      <c r="DT59" s="315">
        <f t="shared" si="232"/>
        <v>0.23113747294240142</v>
      </c>
      <c r="DU59" s="315">
        <f t="shared" si="232"/>
        <v>0.23531397673751875</v>
      </c>
      <c r="DV59" s="315">
        <f t="shared" si="232"/>
        <v>0.2395656685604832</v>
      </c>
      <c r="DW59" s="315">
        <f t="shared" si="232"/>
        <v>0.24389389680384979</v>
      </c>
      <c r="DX59" s="315">
        <f t="shared" si="232"/>
        <v>0.2483000339460755</v>
      </c>
      <c r="DY59" s="315">
        <f t="shared" si="232"/>
        <v>0.25278547698001441</v>
      </c>
      <c r="DZ59" s="315">
        <f t="shared" si="232"/>
        <v>0.25735164784900449</v>
      </c>
    </row>
    <row r="60" spans="1:165">
      <c r="A60" s="303" t="s">
        <v>212</v>
      </c>
      <c r="C60" s="5" t="s">
        <v>319</v>
      </c>
      <c r="D60" s="315">
        <f t="shared" ref="D60:BN60" si="233">D37</f>
        <v>1.8453467032581344E-6</v>
      </c>
      <c r="E60" s="315">
        <f t="shared" si="233"/>
        <v>3.7407426452266809E-6</v>
      </c>
      <c r="F60" s="315">
        <f t="shared" si="233"/>
        <v>7.5251357689502722E-6</v>
      </c>
      <c r="G60" s="315">
        <f t="shared" si="233"/>
        <v>1.5048992781665354E-5</v>
      </c>
      <c r="H60" s="315">
        <f t="shared" si="233"/>
        <v>2.9888263756659301E-5</v>
      </c>
      <c r="I60" s="315">
        <f t="shared" si="233"/>
        <v>5.889317325222159E-5</v>
      </c>
      <c r="J60" s="315">
        <f t="shared" si="233"/>
        <v>1.1510548897206847E-4</v>
      </c>
      <c r="K60" s="315">
        <f t="shared" si="233"/>
        <v>2.2231533320354933E-4</v>
      </c>
      <c r="L60" s="315">
        <f t="shared" si="233"/>
        <v>4.2296453019697531E-4</v>
      </c>
      <c r="M60" s="315">
        <f t="shared" si="233"/>
        <v>7.8932467831400066E-4</v>
      </c>
      <c r="N60" s="315">
        <f t="shared" si="233"/>
        <v>1.4378961531206376E-3</v>
      </c>
      <c r="O60" s="315">
        <f t="shared" si="233"/>
        <v>2.4912322335469E-3</v>
      </c>
      <c r="P60" s="315">
        <f t="shared" si="233"/>
        <v>4.1582608848960787E-3</v>
      </c>
      <c r="Q60" s="315">
        <f t="shared" si="233"/>
        <v>6.6338766749060394E-3</v>
      </c>
      <c r="R60" s="315">
        <f t="shared" si="233"/>
        <v>1.0044869492836091E-2</v>
      </c>
      <c r="S60" s="315">
        <f t="shared" si="233"/>
        <v>1.4368670391898252E-2</v>
      </c>
      <c r="T60" s="315">
        <f t="shared" si="233"/>
        <v>1.9378223741381276E-2</v>
      </c>
      <c r="U60" s="315">
        <f t="shared" si="233"/>
        <v>2.4690257618031942E-2</v>
      </c>
      <c r="V60" s="315">
        <f t="shared" si="233"/>
        <v>2.9925232584043497E-2</v>
      </c>
      <c r="W60" s="315">
        <f t="shared" si="233"/>
        <v>3.4673622197139251E-2</v>
      </c>
      <c r="X60" s="315">
        <f t="shared" si="233"/>
        <v>3.8691774011731864E-2</v>
      </c>
      <c r="Y60" s="315">
        <f t="shared" si="233"/>
        <v>4.2396500278009695E-2</v>
      </c>
      <c r="Z60" s="315">
        <f t="shared" si="233"/>
        <v>4.5294487750190231E-2</v>
      </c>
      <c r="AA60" s="315">
        <f t="shared" si="233"/>
        <v>4.7524119110467965E-2</v>
      </c>
      <c r="AB60" s="315">
        <f t="shared" si="233"/>
        <v>4.9192095768610986E-2</v>
      </c>
      <c r="AC60" s="315">
        <f t="shared" si="233"/>
        <v>5.0425730710465015E-2</v>
      </c>
      <c r="AD60" s="315">
        <f t="shared" si="233"/>
        <v>5.1400525392654335E-2</v>
      </c>
      <c r="AE60" s="315">
        <f t="shared" si="233"/>
        <v>5.2267759766240575E-2</v>
      </c>
      <c r="AF60" s="315">
        <f t="shared" si="233"/>
        <v>5.3024621956382086E-2</v>
      </c>
      <c r="AG60" s="315">
        <f t="shared" si="233"/>
        <v>5.3723490427422992E-2</v>
      </c>
      <c r="AH60" s="315">
        <f t="shared" si="233"/>
        <v>5.4654909263336417E-2</v>
      </c>
      <c r="AI60" s="315"/>
      <c r="AJ60" s="315">
        <f t="shared" si="233"/>
        <v>1.8453467032581344E-6</v>
      </c>
      <c r="AK60" s="315">
        <f t="shared" si="233"/>
        <v>3.7355885087854643E-6</v>
      </c>
      <c r="AL60" s="315">
        <f t="shared" si="233"/>
        <v>7.5037728572590957E-6</v>
      </c>
      <c r="AM60" s="315">
        <f t="shared" si="233"/>
        <v>1.4984551107465116E-5</v>
      </c>
      <c r="AN60" s="315">
        <f t="shared" si="233"/>
        <v>2.9716657039809903E-5</v>
      </c>
      <c r="AO60" s="315">
        <f t="shared" si="233"/>
        <v>5.8468105993819322E-5</v>
      </c>
      <c r="AP60" s="315">
        <f t="shared" si="233"/>
        <v>1.138732757301358E-4</v>
      </c>
      <c r="AQ60" s="315">
        <f t="shared" si="233"/>
        <v>2.1914792987449749E-4</v>
      </c>
      <c r="AR60" s="315">
        <f t="shared" si="233"/>
        <v>4.1541643709534938E-4</v>
      </c>
      <c r="AS60" s="315">
        <f t="shared" si="233"/>
        <v>7.7235306493938821E-4</v>
      </c>
      <c r="AT60" s="315">
        <f t="shared" si="233"/>
        <v>1.4016382250341744E-3</v>
      </c>
      <c r="AU60" s="315">
        <f t="shared" si="233"/>
        <v>2.4159463749132948E-3</v>
      </c>
      <c r="AV60" s="315">
        <f t="shared" si="233"/>
        <v>4.0123058352176224E-3</v>
      </c>
      <c r="AW60" s="315">
        <f t="shared" si="233"/>
        <v>6.3656884310878308E-3</v>
      </c>
      <c r="AX60" s="315">
        <f t="shared" si="233"/>
        <v>9.5839926440315065E-3</v>
      </c>
      <c r="AY60" s="315">
        <f t="shared" si="233"/>
        <v>1.3629131305933252E-2</v>
      </c>
      <c r="AZ60" s="315">
        <f t="shared" si="233"/>
        <v>1.8276112604506171E-2</v>
      </c>
      <c r="BA60" s="315">
        <f t="shared" si="233"/>
        <v>2.314935613490654E-2</v>
      </c>
      <c r="BB60" s="315">
        <f t="shared" si="233"/>
        <v>2.7887909580733117E-2</v>
      </c>
      <c r="BC60" s="315">
        <f t="shared" si="233"/>
        <v>3.2111513444217275E-2</v>
      </c>
      <c r="BD60" s="315">
        <f t="shared" si="233"/>
        <v>3.5602246925864896E-2</v>
      </c>
      <c r="BE60" s="315">
        <f t="shared" si="233"/>
        <v>3.8760961087006135E-2</v>
      </c>
      <c r="BF60" s="315">
        <f t="shared" si="233"/>
        <v>4.1154536222999569E-2</v>
      </c>
      <c r="BG60" s="315">
        <f t="shared" si="233"/>
        <v>4.2890486719552909E-2</v>
      </c>
      <c r="BH60" s="315">
        <f t="shared" si="233"/>
        <v>4.4088750320212165E-2</v>
      </c>
      <c r="BI60" s="315">
        <f t="shared" si="233"/>
        <v>4.4872170157187523E-2</v>
      </c>
      <c r="BJ60" s="315">
        <f t="shared" si="233"/>
        <v>4.5391325324350522E-2</v>
      </c>
      <c r="BK60" s="315">
        <f t="shared" si="233"/>
        <v>4.5794280981354185E-2</v>
      </c>
      <c r="BL60" s="315">
        <f t="shared" si="233"/>
        <v>4.6080069230575893E-2</v>
      </c>
      <c r="BM60" s="315">
        <f t="shared" si="233"/>
        <v>4.6295438407392885E-2</v>
      </c>
      <c r="BN60" s="315">
        <f t="shared" si="233"/>
        <v>4.6689105323793355E-2</v>
      </c>
      <c r="BO60" s="315"/>
      <c r="BP60" s="315">
        <f t="shared" ref="BP60:DZ60" si="234">BP37</f>
        <v>0</v>
      </c>
      <c r="BQ60" s="315">
        <f t="shared" si="234"/>
        <v>0</v>
      </c>
      <c r="BR60" s="315">
        <f t="shared" si="234"/>
        <v>0</v>
      </c>
      <c r="BS60" s="315">
        <f t="shared" si="234"/>
        <v>0</v>
      </c>
      <c r="BT60" s="315">
        <f t="shared" si="234"/>
        <v>0</v>
      </c>
      <c r="BU60" s="315">
        <f t="shared" si="234"/>
        <v>0</v>
      </c>
      <c r="BV60" s="315">
        <f t="shared" si="234"/>
        <v>0</v>
      </c>
      <c r="BW60" s="315">
        <f t="shared" si="234"/>
        <v>0</v>
      </c>
      <c r="BX60" s="315">
        <f t="shared" si="234"/>
        <v>0</v>
      </c>
      <c r="BY60" s="315">
        <f t="shared" si="234"/>
        <v>0</v>
      </c>
      <c r="BZ60" s="315">
        <f t="shared" si="234"/>
        <v>0</v>
      </c>
      <c r="CA60" s="315">
        <f t="shared" si="234"/>
        <v>0</v>
      </c>
      <c r="CB60" s="315">
        <f t="shared" si="234"/>
        <v>0</v>
      </c>
      <c r="CC60" s="315">
        <f t="shared" si="234"/>
        <v>0</v>
      </c>
      <c r="CD60" s="315">
        <f t="shared" si="234"/>
        <v>0</v>
      </c>
      <c r="CE60" s="315">
        <f t="shared" si="234"/>
        <v>0</v>
      </c>
      <c r="CF60" s="315">
        <f t="shared" si="234"/>
        <v>0</v>
      </c>
      <c r="CG60" s="315">
        <f t="shared" si="234"/>
        <v>0</v>
      </c>
      <c r="CH60" s="315">
        <f t="shared" si="234"/>
        <v>0</v>
      </c>
      <c r="CI60" s="315">
        <f t="shared" si="234"/>
        <v>0</v>
      </c>
      <c r="CJ60" s="315">
        <f t="shared" si="234"/>
        <v>0</v>
      </c>
      <c r="CK60" s="315">
        <f t="shared" si="234"/>
        <v>0</v>
      </c>
      <c r="CL60" s="315">
        <f t="shared" si="234"/>
        <v>0</v>
      </c>
      <c r="CM60" s="315">
        <f t="shared" si="234"/>
        <v>0</v>
      </c>
      <c r="CN60" s="315">
        <f t="shared" si="234"/>
        <v>0</v>
      </c>
      <c r="CO60" s="315">
        <f t="shared" si="234"/>
        <v>0</v>
      </c>
      <c r="CP60" s="315">
        <f t="shared" si="234"/>
        <v>0</v>
      </c>
      <c r="CQ60" s="315">
        <f t="shared" si="234"/>
        <v>0</v>
      </c>
      <c r="CR60" s="315">
        <f t="shared" si="234"/>
        <v>0</v>
      </c>
      <c r="CS60" s="315">
        <f t="shared" si="234"/>
        <v>0</v>
      </c>
      <c r="CT60" s="315">
        <f t="shared" si="234"/>
        <v>0</v>
      </c>
      <c r="CU60" s="315"/>
      <c r="CV60" s="315">
        <f t="shared" si="234"/>
        <v>1.8453467032581344E-6</v>
      </c>
      <c r="CW60" s="315">
        <f t="shared" si="234"/>
        <v>3.7152662440383983E-6</v>
      </c>
      <c r="CX60" s="315">
        <f t="shared" si="234"/>
        <v>7.4198942038927898E-6</v>
      </c>
      <c r="CY60" s="315">
        <f t="shared" si="234"/>
        <v>1.4733327940938117E-5</v>
      </c>
      <c r="CZ60" s="315">
        <f t="shared" si="234"/>
        <v>2.905244380422122E-5</v>
      </c>
      <c r="DA60" s="315">
        <f t="shared" si="234"/>
        <v>5.6834717580526417E-5</v>
      </c>
      <c r="DB60" s="315">
        <f t="shared" si="234"/>
        <v>1.0983903460960213E-4</v>
      </c>
      <c r="DC60" s="315">
        <f t="shared" si="234"/>
        <v>2.0974259234006663E-4</v>
      </c>
      <c r="DD60" s="315">
        <f t="shared" si="234"/>
        <v>3.9447642255480278E-4</v>
      </c>
      <c r="DE60" s="315">
        <f t="shared" si="234"/>
        <v>7.2763687740580777E-4</v>
      </c>
      <c r="DF60" s="315">
        <f t="shared" si="234"/>
        <v>1.3099934601872205E-3</v>
      </c>
      <c r="DG60" s="315">
        <f t="shared" si="234"/>
        <v>2.2323432221787809E-3</v>
      </c>
      <c r="DH60" s="315">
        <f t="shared" si="234"/>
        <v>3.6694158648547218E-3</v>
      </c>
      <c r="DI60" s="315">
        <f t="shared" si="234"/>
        <v>5.7541328118344169E-3</v>
      </c>
      <c r="DJ60" s="315">
        <f t="shared" si="234"/>
        <v>8.5615469635591471E-3</v>
      </c>
      <c r="DK60" s="315">
        <f t="shared" si="234"/>
        <v>1.2030493340720193E-2</v>
      </c>
      <c r="DL60" s="315">
        <f t="shared" si="234"/>
        <v>1.5943237401851124E-2</v>
      </c>
      <c r="DM60" s="315">
        <f t="shared" si="234"/>
        <v>1.9954804504137735E-2</v>
      </c>
      <c r="DN60" s="315">
        <f t="shared" si="234"/>
        <v>2.3750751224917169E-2</v>
      </c>
      <c r="DO60" s="315">
        <f t="shared" si="234"/>
        <v>2.7015337582656937E-2</v>
      </c>
      <c r="DP60" s="315">
        <f t="shared" si="234"/>
        <v>2.9583467002299028E-2</v>
      </c>
      <c r="DQ60" s="315">
        <f t="shared" si="234"/>
        <v>3.1810711828052327E-2</v>
      </c>
      <c r="DR60" s="315">
        <f t="shared" si="234"/>
        <v>3.3408163055626036E-2</v>
      </c>
      <c r="DS60" s="315">
        <f t="shared" si="234"/>
        <v>3.442819229345722E-2</v>
      </c>
      <c r="DT60" s="315">
        <f t="shared" si="234"/>
        <v>3.4989783757978371E-2</v>
      </c>
      <c r="DU60" s="315">
        <f t="shared" si="234"/>
        <v>3.5203939424772596E-2</v>
      </c>
      <c r="DV60" s="315">
        <f t="shared" si="234"/>
        <v>3.5191389000330718E-2</v>
      </c>
      <c r="DW60" s="315">
        <f t="shared" si="234"/>
        <v>3.5079997066924766E-2</v>
      </c>
      <c r="DX60" s="315">
        <f t="shared" si="234"/>
        <v>3.4872251487223095E-2</v>
      </c>
      <c r="DY60" s="315">
        <f t="shared" si="234"/>
        <v>3.4606347816564714E-2</v>
      </c>
      <c r="DZ60" s="315">
        <f t="shared" si="234"/>
        <v>3.4467853386970768E-2</v>
      </c>
    </row>
    <row r="61" spans="1:165">
      <c r="A61" s="303" t="s">
        <v>316</v>
      </c>
      <c r="C61" s="5" t="s">
        <v>319</v>
      </c>
      <c r="D61" s="315">
        <f t="shared" ref="D61:D67" si="235">D38</f>
        <v>0.56388732487639481</v>
      </c>
      <c r="E61" s="315">
        <f t="shared" ref="E61:BN62" si="236">E38</f>
        <v>0.55855721979889716</v>
      </c>
      <c r="F61" s="315">
        <f t="shared" si="236"/>
        <v>0.55322329767165346</v>
      </c>
      <c r="G61" s="315">
        <f t="shared" si="236"/>
        <v>0.54778677585484159</v>
      </c>
      <c r="H61" s="315">
        <f t="shared" si="236"/>
        <v>0.54227766206837758</v>
      </c>
      <c r="I61" s="315">
        <f t="shared" si="236"/>
        <v>0.5366304449883621</v>
      </c>
      <c r="J61" s="315">
        <f t="shared" si="236"/>
        <v>0.53059095879011475</v>
      </c>
      <c r="K61" s="315">
        <f t="shared" si="236"/>
        <v>0.52407534082695129</v>
      </c>
      <c r="L61" s="315">
        <f t="shared" si="236"/>
        <v>0.51673276050726846</v>
      </c>
      <c r="M61" s="315">
        <f t="shared" si="236"/>
        <v>0.50798669333949009</v>
      </c>
      <c r="N61" s="315">
        <f t="shared" si="236"/>
        <v>0.49694687900861445</v>
      </c>
      <c r="O61" s="315">
        <f t="shared" si="236"/>
        <v>0.48338501647280269</v>
      </c>
      <c r="P61" s="315">
        <f t="shared" si="236"/>
        <v>0.46460790033478261</v>
      </c>
      <c r="Q61" s="315">
        <f t="shared" si="236"/>
        <v>0.43899046185351809</v>
      </c>
      <c r="R61" s="315">
        <f t="shared" si="236"/>
        <v>0.40533267303644516</v>
      </c>
      <c r="S61" s="315">
        <f t="shared" si="236"/>
        <v>0.36369478316463877</v>
      </c>
      <c r="T61" s="315">
        <f t="shared" si="236"/>
        <v>0.31580283019094646</v>
      </c>
      <c r="U61" s="315">
        <f t="shared" si="236"/>
        <v>0.26483627021049927</v>
      </c>
      <c r="V61" s="315">
        <f t="shared" si="236"/>
        <v>0.21463639051575936</v>
      </c>
      <c r="W61" s="315">
        <f t="shared" si="236"/>
        <v>0.16856569197436352</v>
      </c>
      <c r="X61" s="315">
        <f t="shared" si="236"/>
        <v>0.12881976900355596</v>
      </c>
      <c r="Y61" s="315">
        <f t="shared" si="236"/>
        <v>9.5710336037124616E-2</v>
      </c>
      <c r="Z61" s="315">
        <f t="shared" si="236"/>
        <v>6.9735518766228313E-2</v>
      </c>
      <c r="AA61" s="315">
        <f t="shared" si="236"/>
        <v>5.0105637806099931E-2</v>
      </c>
      <c r="AB61" s="315">
        <f t="shared" si="236"/>
        <v>3.5618265281585529E-2</v>
      </c>
      <c r="AC61" s="315">
        <f t="shared" si="236"/>
        <v>2.5116798762853169E-2</v>
      </c>
      <c r="AD61" s="315">
        <f t="shared" si="236"/>
        <v>1.7606925341814381E-2</v>
      </c>
      <c r="AE61" s="315">
        <f t="shared" si="236"/>
        <v>1.2289562155754623E-2</v>
      </c>
      <c r="AF61" s="315">
        <f t="shared" si="236"/>
        <v>8.5497584300700362E-3</v>
      </c>
      <c r="AG61" s="315">
        <f t="shared" si="236"/>
        <v>5.9331029964203872E-3</v>
      </c>
      <c r="AH61" s="315">
        <f t="shared" si="236"/>
        <v>4.1111185388200125E-3</v>
      </c>
      <c r="AI61" s="315"/>
      <c r="AJ61" s="315">
        <f t="shared" si="236"/>
        <v>0.56388732487639481</v>
      </c>
      <c r="AK61" s="315">
        <f t="shared" si="236"/>
        <v>0.55874593223610802</v>
      </c>
      <c r="AL61" s="315">
        <f t="shared" si="236"/>
        <v>0.55362296439647785</v>
      </c>
      <c r="AM61" s="315">
        <f t="shared" si="236"/>
        <v>0.54841799724005935</v>
      </c>
      <c r="AN61" s="315">
        <f t="shared" si="236"/>
        <v>0.54316192132105701</v>
      </c>
      <c r="AO61" s="315">
        <f t="shared" si="236"/>
        <v>0.5377892971135646</v>
      </c>
      <c r="AP61" s="315">
        <f t="shared" si="236"/>
        <v>0.53226612774334348</v>
      </c>
      <c r="AQ61" s="315">
        <f t="shared" si="236"/>
        <v>0.52632260803997</v>
      </c>
      <c r="AR61" s="315">
        <f t="shared" si="236"/>
        <v>0.51960449830627198</v>
      </c>
      <c r="AS61" s="315">
        <f t="shared" si="236"/>
        <v>0.51152678233679127</v>
      </c>
      <c r="AT61" s="315">
        <f t="shared" si="236"/>
        <v>0.50118170425145436</v>
      </c>
      <c r="AU61" s="315">
        <f t="shared" si="236"/>
        <v>0.48842854748898962</v>
      </c>
      <c r="AV61" s="315">
        <f t="shared" si="236"/>
        <v>0.47036723534770497</v>
      </c>
      <c r="AW61" s="315">
        <f t="shared" si="236"/>
        <v>0.44538995012927851</v>
      </c>
      <c r="AX61" s="315">
        <f t="shared" si="236"/>
        <v>0.41216466754668224</v>
      </c>
      <c r="AY61" s="315">
        <f t="shared" si="236"/>
        <v>0.37068013221328799</v>
      </c>
      <c r="AZ61" s="315">
        <f t="shared" si="236"/>
        <v>0.32260826399835169</v>
      </c>
      <c r="BA61" s="315">
        <f t="shared" si="236"/>
        <v>0.27118865604981557</v>
      </c>
      <c r="BB61" s="315">
        <f t="shared" si="236"/>
        <v>0.22033766913727129</v>
      </c>
      <c r="BC61" s="315">
        <f t="shared" si="236"/>
        <v>0.17351295833615185</v>
      </c>
      <c r="BD61" s="315">
        <f t="shared" si="236"/>
        <v>0.13299521979135401</v>
      </c>
      <c r="BE61" s="315">
        <f t="shared" si="236"/>
        <v>9.9167610354083682E-2</v>
      </c>
      <c r="BF61" s="315">
        <f t="shared" si="236"/>
        <v>7.2558436866431167E-2</v>
      </c>
      <c r="BG61" s="315">
        <f t="shared" si="236"/>
        <v>5.2386634615524119E-2</v>
      </c>
      <c r="BH61" s="315">
        <f t="shared" si="236"/>
        <v>3.7442161119573776E-2</v>
      </c>
      <c r="BI61" s="315">
        <f t="shared" si="236"/>
        <v>2.6563020423307427E-2</v>
      </c>
      <c r="BJ61" s="315">
        <f t="shared" si="236"/>
        <v>1.8747732577960478E-2</v>
      </c>
      <c r="BK61" s="315">
        <f t="shared" si="236"/>
        <v>1.3184033448576887E-2</v>
      </c>
      <c r="BL61" s="315">
        <f t="shared" si="236"/>
        <v>9.2476776088163334E-3</v>
      </c>
      <c r="BM61" s="315">
        <f t="shared" si="236"/>
        <v>6.4754090216976607E-3</v>
      </c>
      <c r="BN61" s="315">
        <f t="shared" si="236"/>
        <v>4.5307235727853256E-3</v>
      </c>
      <c r="BO61" s="315"/>
      <c r="BP61" s="315">
        <f t="shared" ref="BP61:DZ62" si="237">BP38</f>
        <v>0.56391209013509636</v>
      </c>
      <c r="BQ61" s="315">
        <f t="shared" si="237"/>
        <v>0.56258799374542834</v>
      </c>
      <c r="BR61" s="315">
        <f t="shared" si="237"/>
        <v>0.56122951859841252</v>
      </c>
      <c r="BS61" s="315">
        <f t="shared" si="237"/>
        <v>0.55983598319036953</v>
      </c>
      <c r="BT61" s="315">
        <f t="shared" si="237"/>
        <v>0.55840669299977974</v>
      </c>
      <c r="BU61" s="315">
        <f t="shared" si="237"/>
        <v>0.55694094023960938</v>
      </c>
      <c r="BV61" s="315">
        <f t="shared" si="237"/>
        <v>0.55543800360492335</v>
      </c>
      <c r="BW61" s="315">
        <f t="shared" si="237"/>
        <v>0.55389714801570133</v>
      </c>
      <c r="BX61" s="315">
        <f t="shared" si="237"/>
        <v>0.55231762435476084</v>
      </c>
      <c r="BY61" s="315">
        <f t="shared" si="237"/>
        <v>0.55069866920069677</v>
      </c>
      <c r="BZ61" s="315">
        <f t="shared" si="237"/>
        <v>0.54903950455574346</v>
      </c>
      <c r="CA61" s="315">
        <f t="shared" si="237"/>
        <v>0.54733933756845998</v>
      </c>
      <c r="CB61" s="315">
        <f t="shared" si="237"/>
        <v>0.54559736025114403</v>
      </c>
      <c r="CC61" s="315">
        <f t="shared" si="237"/>
        <v>0.5438127491918705</v>
      </c>
      <c r="CD61" s="315">
        <f t="shared" si="237"/>
        <v>0.54198466526105693</v>
      </c>
      <c r="CE61" s="315">
        <f t="shared" si="237"/>
        <v>0.54011225331244661</v>
      </c>
      <c r="CF61" s="315">
        <f t="shared" si="237"/>
        <v>0.53819464187840882</v>
      </c>
      <c r="CG61" s="315">
        <f t="shared" si="237"/>
        <v>0.5362309428594445</v>
      </c>
      <c r="CH61" s="315">
        <f t="shared" si="237"/>
        <v>0.53422025120778827</v>
      </c>
      <c r="CI61" s="315">
        <f t="shared" si="237"/>
        <v>0.53216164460499604</v>
      </c>
      <c r="CJ61" s="315">
        <f t="shared" si="237"/>
        <v>0.53005418313340247</v>
      </c>
      <c r="CK61" s="315">
        <f t="shared" si="237"/>
        <v>0.52789690894133168</v>
      </c>
      <c r="CL61" s="315">
        <f t="shared" si="237"/>
        <v>0.52568884590194442</v>
      </c>
      <c r="CM61" s="315">
        <f t="shared" si="237"/>
        <v>0.52342899926559949</v>
      </c>
      <c r="CN61" s="315">
        <f t="shared" si="237"/>
        <v>0.52111635530560663</v>
      </c>
      <c r="CO61" s="315">
        <f t="shared" si="237"/>
        <v>0.51874988095724461</v>
      </c>
      <c r="CP61" s="315">
        <f t="shared" si="237"/>
        <v>0.51632852344991909</v>
      </c>
      <c r="CQ61" s="315">
        <f t="shared" si="237"/>
        <v>0.51385120993232691</v>
      </c>
      <c r="CR61" s="315">
        <f t="shared" si="237"/>
        <v>0.51131684709049674</v>
      </c>
      <c r="CS61" s="315">
        <f t="shared" si="237"/>
        <v>0.50872432075856877</v>
      </c>
      <c r="CT61" s="315">
        <f t="shared" si="237"/>
        <v>0.50607249552217848</v>
      </c>
      <c r="CU61" s="315"/>
      <c r="CV61" s="315">
        <f t="shared" si="237"/>
        <v>0.56388732487639481</v>
      </c>
      <c r="CW61" s="315">
        <f t="shared" si="237"/>
        <v>0.56358785670373301</v>
      </c>
      <c r="CX61" s="315">
        <f t="shared" si="237"/>
        <v>0.56322868614294352</v>
      </c>
      <c r="CY61" s="315">
        <f t="shared" si="237"/>
        <v>0.56278945882840703</v>
      </c>
      <c r="CZ61" s="315">
        <f t="shared" si="237"/>
        <v>0.56223249225441929</v>
      </c>
      <c r="DA61" s="315">
        <f t="shared" si="237"/>
        <v>0.56148817244835481</v>
      </c>
      <c r="DB61" s="315">
        <f t="shared" si="237"/>
        <v>0.5604290498119725</v>
      </c>
      <c r="DC61" s="315">
        <f t="shared" si="237"/>
        <v>0.55882677163290773</v>
      </c>
      <c r="DD61" s="315">
        <f t="shared" si="237"/>
        <v>0.55628360460196757</v>
      </c>
      <c r="DE61" s="315">
        <f t="shared" si="237"/>
        <v>0.55213578897232352</v>
      </c>
      <c r="DF61" s="315">
        <f t="shared" si="237"/>
        <v>0.54534092920214561</v>
      </c>
      <c r="DG61" s="315">
        <f t="shared" si="237"/>
        <v>0.53436009642744298</v>
      </c>
      <c r="DH61" s="315">
        <f t="shared" si="237"/>
        <v>0.51727470347613724</v>
      </c>
      <c r="DI61" s="315">
        <f t="shared" si="237"/>
        <v>0.49204220759999717</v>
      </c>
      <c r="DJ61" s="315">
        <f t="shared" si="237"/>
        <v>0.4571818752040866</v>
      </c>
      <c r="DK61" s="315">
        <f t="shared" si="237"/>
        <v>0.41260299739060413</v>
      </c>
      <c r="DL61" s="315">
        <f t="shared" si="237"/>
        <v>0.36017614731823411</v>
      </c>
      <c r="DM61" s="315">
        <f t="shared" si="237"/>
        <v>0.30354681495721353</v>
      </c>
      <c r="DN61" s="315">
        <f t="shared" si="237"/>
        <v>0.2471785656588889</v>
      </c>
      <c r="DO61" s="315">
        <f t="shared" si="237"/>
        <v>0.19504404701486097</v>
      </c>
      <c r="DP61" s="315">
        <f t="shared" si="237"/>
        <v>0.14978511193809216</v>
      </c>
      <c r="DQ61" s="315">
        <f t="shared" si="237"/>
        <v>0.11254566330517833</v>
      </c>
      <c r="DR61" s="315">
        <f t="shared" si="237"/>
        <v>8.3091689574193175E-2</v>
      </c>
      <c r="DS61" s="315">
        <f t="shared" si="237"/>
        <v>6.0521263217388183E-2</v>
      </c>
      <c r="DT61" s="315">
        <f t="shared" si="237"/>
        <v>4.3636075497577941E-2</v>
      </c>
      <c r="DU61" s="315">
        <f t="shared" si="237"/>
        <v>3.1226476360214746E-2</v>
      </c>
      <c r="DV61" s="315">
        <f t="shared" si="237"/>
        <v>2.2224486819603533E-2</v>
      </c>
      <c r="DW61" s="315">
        <f t="shared" si="237"/>
        <v>1.5756293904965905E-2</v>
      </c>
      <c r="DX61" s="315">
        <f t="shared" si="237"/>
        <v>1.1138797603019696E-2</v>
      </c>
      <c r="DY61" s="315">
        <f t="shared" si="237"/>
        <v>7.8582872050181052E-3</v>
      </c>
      <c r="DZ61" s="315">
        <f t="shared" si="237"/>
        <v>5.5367792755199362E-3</v>
      </c>
    </row>
    <row r="62" spans="1:165">
      <c r="A62" s="303" t="s">
        <v>317</v>
      </c>
      <c r="C62" s="5" t="s">
        <v>319</v>
      </c>
      <c r="D62" s="352">
        <f t="shared" si="235"/>
        <v>2.5989993671097754E-5</v>
      </c>
      <c r="E62" s="352">
        <f t="shared" ref="E62:AH62" si="238">E39</f>
        <v>4.9854337695514077E-5</v>
      </c>
      <c r="F62" s="352">
        <f t="shared" si="238"/>
        <v>9.5460942444718766E-5</v>
      </c>
      <c r="G62" s="352">
        <f t="shared" si="238"/>
        <v>1.8230736165766143E-4</v>
      </c>
      <c r="H62" s="352">
        <f t="shared" si="238"/>
        <v>3.4694480630223805E-4</v>
      </c>
      <c r="I62" s="352">
        <f t="shared" si="238"/>
        <v>6.5705176886818371E-4</v>
      </c>
      <c r="J62" s="352">
        <f t="shared" si="238"/>
        <v>1.2356469358021894E-3</v>
      </c>
      <c r="K62" s="352">
        <f t="shared" si="238"/>
        <v>2.3021795501142204E-3</v>
      </c>
      <c r="L62" s="352">
        <f t="shared" si="238"/>
        <v>4.235166261692026E-3</v>
      </c>
      <c r="M62" s="352">
        <f t="shared" si="238"/>
        <v>7.6593993686989931E-3</v>
      </c>
      <c r="N62" s="352">
        <f t="shared" si="238"/>
        <v>1.3544045078652034E-2</v>
      </c>
      <c r="O62" s="352">
        <f t="shared" si="238"/>
        <v>2.3315712079244839E-2</v>
      </c>
      <c r="P62" s="352">
        <f t="shared" si="238"/>
        <v>3.8710541103530734E-2</v>
      </c>
      <c r="Q62" s="352">
        <f t="shared" si="238"/>
        <v>6.1534919931997729E-2</v>
      </c>
      <c r="R62" s="352">
        <f t="shared" si="238"/>
        <v>9.3027707136699458E-2</v>
      </c>
      <c r="S62" s="352">
        <f t="shared" si="238"/>
        <v>0.13311757545793448</v>
      </c>
      <c r="T62" s="352">
        <f t="shared" si="238"/>
        <v>0.179942188422304</v>
      </c>
      <c r="U62" s="352">
        <f t="shared" si="238"/>
        <v>0.23004046098852601</v>
      </c>
      <c r="V62" s="352">
        <f t="shared" si="238"/>
        <v>0.27930588798337824</v>
      </c>
      <c r="W62" s="352">
        <f t="shared" si="238"/>
        <v>0.32408640319674942</v>
      </c>
      <c r="X62" s="352">
        <f t="shared" si="238"/>
        <v>0.36200950820355488</v>
      </c>
      <c r="Y62" s="352">
        <f t="shared" si="238"/>
        <v>0.38995764330249238</v>
      </c>
      <c r="Z62" s="352">
        <f t="shared" si="238"/>
        <v>0.40947008486631298</v>
      </c>
      <c r="AA62" s="352">
        <f t="shared" si="238"/>
        <v>0.42213954951803812</v>
      </c>
      <c r="AB62" s="352">
        <f t="shared" si="238"/>
        <v>0.42920364935480815</v>
      </c>
      <c r="AC62" s="352">
        <f t="shared" si="238"/>
        <v>0.43190215577036567</v>
      </c>
      <c r="AD62" s="352">
        <f t="shared" si="238"/>
        <v>0.43134782773157876</v>
      </c>
      <c r="AE62" s="352">
        <f t="shared" si="238"/>
        <v>0.4284501536478964</v>
      </c>
      <c r="AF62" s="352">
        <f t="shared" si="238"/>
        <v>0.42381915087971134</v>
      </c>
      <c r="AG62" s="352">
        <f t="shared" si="238"/>
        <v>0.4179446166782777</v>
      </c>
      <c r="AH62" s="352">
        <f t="shared" si="238"/>
        <v>0.41136589246210975</v>
      </c>
      <c r="AJ62" s="352">
        <f t="shared" ref="AJ62:AJ67" si="239">AJ39</f>
        <v>2.5989993671097754E-5</v>
      </c>
      <c r="AK62" s="352">
        <f t="shared" si="236"/>
        <v>4.9871181329860873E-5</v>
      </c>
      <c r="AL62" s="352">
        <f t="shared" si="236"/>
        <v>9.5529906572542188E-5</v>
      </c>
      <c r="AM62" s="352">
        <f t="shared" si="236"/>
        <v>1.8251743665478298E-4</v>
      </c>
      <c r="AN62" s="352">
        <f t="shared" si="236"/>
        <v>3.4751054812898348E-4</v>
      </c>
      <c r="AO62" s="352">
        <f t="shared" si="236"/>
        <v>6.5847067054592475E-4</v>
      </c>
      <c r="AP62" s="352">
        <f t="shared" si="236"/>
        <v>1.2395480904481865E-3</v>
      </c>
      <c r="AQ62" s="352">
        <f t="shared" si="236"/>
        <v>2.3120514372617636E-3</v>
      </c>
      <c r="AR62" s="352">
        <f t="shared" si="236"/>
        <v>4.2587031611656069E-3</v>
      </c>
      <c r="AS62" s="352">
        <f t="shared" si="236"/>
        <v>7.7127766633931019E-3</v>
      </c>
      <c r="AT62" s="352">
        <f t="shared" si="236"/>
        <v>1.3659463177471088E-2</v>
      </c>
      <c r="AU62" s="352">
        <f t="shared" si="236"/>
        <v>2.3558982997930366E-2</v>
      </c>
      <c r="AV62" s="352">
        <f t="shared" si="236"/>
        <v>3.9190401593604374E-2</v>
      </c>
      <c r="AW62" s="352">
        <f t="shared" si="236"/>
        <v>6.2431959920046666E-2</v>
      </c>
      <c r="AX62" s="352">
        <f t="shared" si="236"/>
        <v>9.4595714915832324E-2</v>
      </c>
      <c r="AY62" s="352">
        <f t="shared" si="236"/>
        <v>0.13567431471328598</v>
      </c>
      <c r="AZ62" s="352">
        <f t="shared" si="236"/>
        <v>0.18381987581265199</v>
      </c>
      <c r="BA62" s="352">
        <f t="shared" si="236"/>
        <v>0.23555823151781127</v>
      </c>
      <c r="BB62" s="352">
        <f t="shared" si="236"/>
        <v>0.28672494998025394</v>
      </c>
      <c r="BC62" s="352">
        <f t="shared" si="236"/>
        <v>0.33359807631402938</v>
      </c>
      <c r="BD62" s="352">
        <f t="shared" si="236"/>
        <v>0.37374336627449417</v>
      </c>
      <c r="BE62" s="352">
        <f t="shared" si="236"/>
        <v>0.40404379742871599</v>
      </c>
      <c r="BF62" s="352">
        <f t="shared" si="236"/>
        <v>0.42604557658862446</v>
      </c>
      <c r="BG62" s="352">
        <f t="shared" si="236"/>
        <v>0.44135692719734565</v>
      </c>
      <c r="BH62" s="352">
        <f t="shared" si="236"/>
        <v>0.45118177612540966</v>
      </c>
      <c r="BI62" s="352">
        <f t="shared" si="236"/>
        <v>0.4567710197832347</v>
      </c>
      <c r="BJ62" s="352">
        <f t="shared" si="236"/>
        <v>0.45929618973226499</v>
      </c>
      <c r="BK62" s="352">
        <f t="shared" si="236"/>
        <v>0.45963404433385385</v>
      </c>
      <c r="BL62" s="352">
        <f t="shared" si="236"/>
        <v>0.45841562704196209</v>
      </c>
      <c r="BM62" s="352">
        <f t="shared" si="236"/>
        <v>0.45614619247994126</v>
      </c>
      <c r="BN62" s="352">
        <f t="shared" si="236"/>
        <v>0.45335232453620866</v>
      </c>
      <c r="BP62" s="352">
        <f t="shared" ref="BP62:BP67" si="240">BP39</f>
        <v>0</v>
      </c>
      <c r="BQ62" s="352">
        <f t="shared" si="237"/>
        <v>0</v>
      </c>
      <c r="BR62" s="352">
        <f t="shared" si="237"/>
        <v>0</v>
      </c>
      <c r="BS62" s="352">
        <f t="shared" si="237"/>
        <v>0</v>
      </c>
      <c r="BT62" s="352">
        <f t="shared" si="237"/>
        <v>0</v>
      </c>
      <c r="BU62" s="352">
        <f t="shared" si="237"/>
        <v>0</v>
      </c>
      <c r="BV62" s="352">
        <f t="shared" si="237"/>
        <v>0</v>
      </c>
      <c r="BW62" s="352">
        <f t="shared" si="237"/>
        <v>0</v>
      </c>
      <c r="BX62" s="352">
        <f t="shared" si="237"/>
        <v>0</v>
      </c>
      <c r="BY62" s="352">
        <f t="shared" si="237"/>
        <v>0</v>
      </c>
      <c r="BZ62" s="352">
        <f t="shared" si="237"/>
        <v>0</v>
      </c>
      <c r="CA62" s="352">
        <f t="shared" si="237"/>
        <v>0</v>
      </c>
      <c r="CB62" s="352">
        <f t="shared" si="237"/>
        <v>0</v>
      </c>
      <c r="CC62" s="352">
        <f t="shared" si="237"/>
        <v>0</v>
      </c>
      <c r="CD62" s="352">
        <f t="shared" si="237"/>
        <v>0</v>
      </c>
      <c r="CE62" s="352">
        <f t="shared" si="237"/>
        <v>0</v>
      </c>
      <c r="CF62" s="352">
        <f t="shared" si="237"/>
        <v>0</v>
      </c>
      <c r="CG62" s="352">
        <f t="shared" si="237"/>
        <v>0</v>
      </c>
      <c r="CH62" s="352">
        <f t="shared" si="237"/>
        <v>0</v>
      </c>
      <c r="CI62" s="352">
        <f t="shared" si="237"/>
        <v>0</v>
      </c>
      <c r="CJ62" s="352">
        <f t="shared" si="237"/>
        <v>0</v>
      </c>
      <c r="CK62" s="352">
        <f t="shared" si="237"/>
        <v>0</v>
      </c>
      <c r="CL62" s="352">
        <f t="shared" si="237"/>
        <v>0</v>
      </c>
      <c r="CM62" s="352">
        <f t="shared" si="237"/>
        <v>0</v>
      </c>
      <c r="CN62" s="352">
        <f t="shared" si="237"/>
        <v>0</v>
      </c>
      <c r="CO62" s="352">
        <f t="shared" si="237"/>
        <v>0</v>
      </c>
      <c r="CP62" s="352">
        <f t="shared" si="237"/>
        <v>0</v>
      </c>
      <c r="CQ62" s="352">
        <f t="shared" si="237"/>
        <v>0</v>
      </c>
      <c r="CR62" s="352">
        <f t="shared" si="237"/>
        <v>0</v>
      </c>
      <c r="CS62" s="352">
        <f t="shared" si="237"/>
        <v>0</v>
      </c>
      <c r="CT62" s="352">
        <f t="shared" si="237"/>
        <v>0</v>
      </c>
      <c r="CV62" s="352">
        <f t="shared" ref="CV62:CV67" si="241">CV39</f>
        <v>2.5989993671097754E-5</v>
      </c>
      <c r="CW62" s="352">
        <f t="shared" si="237"/>
        <v>5.0303350011866383E-5</v>
      </c>
      <c r="CX62" s="352">
        <f t="shared" si="237"/>
        <v>9.718741314292451E-5</v>
      </c>
      <c r="CY62" s="352">
        <f t="shared" si="237"/>
        <v>1.8730036198416402E-4</v>
      </c>
      <c r="CZ62" s="352">
        <f t="shared" si="237"/>
        <v>3.5971174320183934E-4</v>
      </c>
      <c r="DA62" s="352">
        <f t="shared" si="237"/>
        <v>6.8748763763069052E-4</v>
      </c>
      <c r="DB62" s="352">
        <f t="shared" si="237"/>
        <v>1.3051342595692907E-3</v>
      </c>
      <c r="DC62" s="352">
        <f t="shared" si="237"/>
        <v>2.454837053923581E-3</v>
      </c>
      <c r="DD62" s="352">
        <f t="shared" si="237"/>
        <v>4.5593268594580263E-3</v>
      </c>
      <c r="DE62" s="352">
        <f t="shared" si="237"/>
        <v>8.3250773473793616E-3</v>
      </c>
      <c r="DF62" s="352">
        <f t="shared" si="237"/>
        <v>1.4863001339464717E-2</v>
      </c>
      <c r="DG62" s="352">
        <f t="shared" si="237"/>
        <v>2.5774456655382832E-2</v>
      </c>
      <c r="DH62" s="352">
        <f t="shared" si="237"/>
        <v>4.3098672356412786E-2</v>
      </c>
      <c r="DI62" s="352">
        <f t="shared" si="237"/>
        <v>6.8971379742488098E-2</v>
      </c>
      <c r="DJ62" s="352">
        <f t="shared" si="237"/>
        <v>0.10492759262678225</v>
      </c>
      <c r="DK62" s="352">
        <f t="shared" si="237"/>
        <v>0.1510186925459697</v>
      </c>
      <c r="DL62" s="352">
        <f t="shared" si="237"/>
        <v>0.20522578637680375</v>
      </c>
      <c r="DM62" s="352">
        <f t="shared" si="237"/>
        <v>0.26366497756842344</v>
      </c>
      <c r="DN62" s="352">
        <f t="shared" si="237"/>
        <v>0.32165295272585515</v>
      </c>
      <c r="DO62" s="352">
        <f t="shared" si="237"/>
        <v>0.37499400335625538</v>
      </c>
      <c r="DP62" s="352">
        <f t="shared" si="237"/>
        <v>0.42092634638575055</v>
      </c>
      <c r="DQ62" s="352">
        <f t="shared" si="237"/>
        <v>0.45855070041107809</v>
      </c>
      <c r="DR62" s="352">
        <f t="shared" si="237"/>
        <v>0.4878942866358546</v>
      </c>
      <c r="DS62" s="352">
        <f t="shared" si="237"/>
        <v>0.50989110027336193</v>
      </c>
      <c r="DT62" s="352">
        <f t="shared" si="237"/>
        <v>0.52581906218675545</v>
      </c>
      <c r="DU62" s="352">
        <f t="shared" si="237"/>
        <v>0.53696263542293332</v>
      </c>
      <c r="DV62" s="352">
        <f t="shared" si="237"/>
        <v>0.54447235539292682</v>
      </c>
      <c r="DW62" s="352">
        <f t="shared" si="237"/>
        <v>0.54931058234185992</v>
      </c>
      <c r="DX62" s="352">
        <f t="shared" si="237"/>
        <v>0.55216013183826285</v>
      </c>
      <c r="DY62" s="352">
        <f t="shared" si="237"/>
        <v>0.55356005712872958</v>
      </c>
      <c r="DZ62" s="352">
        <f t="shared" si="237"/>
        <v>0.55402006206654131</v>
      </c>
    </row>
    <row r="63" spans="1:165">
      <c r="A63" s="303" t="s">
        <v>306</v>
      </c>
      <c r="C63" s="5" t="s">
        <v>319</v>
      </c>
      <c r="D63" s="315">
        <f t="shared" si="235"/>
        <v>0.1241689423943689</v>
      </c>
      <c r="E63" s="315">
        <f t="shared" ref="E63:AH63" si="242">E40</f>
        <v>0.1235155467137764</v>
      </c>
      <c r="F63" s="315">
        <f t="shared" si="242"/>
        <v>0.1228354593605738</v>
      </c>
      <c r="G63" s="315">
        <f t="shared" si="242"/>
        <v>0.12214405138132177</v>
      </c>
      <c r="H63" s="315">
        <f t="shared" si="242"/>
        <v>0.12144507024187372</v>
      </c>
      <c r="I63" s="315">
        <f t="shared" si="242"/>
        <v>0.12073902858978433</v>
      </c>
      <c r="J63" s="315">
        <f t="shared" si="242"/>
        <v>0.11990805224101811</v>
      </c>
      <c r="K63" s="315">
        <f t="shared" si="242"/>
        <v>0.11907186627001441</v>
      </c>
      <c r="L63" s="315">
        <f t="shared" si="242"/>
        <v>0.1182368222829726</v>
      </c>
      <c r="M63" s="315">
        <f t="shared" si="242"/>
        <v>0.11741404131860113</v>
      </c>
      <c r="N63" s="315">
        <f t="shared" si="242"/>
        <v>0.11662178838751551</v>
      </c>
      <c r="O63" s="315">
        <f t="shared" si="242"/>
        <v>0.11596550567878364</v>
      </c>
      <c r="P63" s="315">
        <f t="shared" si="242"/>
        <v>0.11537256506240719</v>
      </c>
      <c r="Q63" s="315">
        <f t="shared" si="242"/>
        <v>0.11487948695682074</v>
      </c>
      <c r="R63" s="315">
        <f t="shared" si="242"/>
        <v>0.11452276354038708</v>
      </c>
      <c r="S63" s="315">
        <f t="shared" si="242"/>
        <v>0.11430019345159478</v>
      </c>
      <c r="T63" s="315">
        <f t="shared" si="242"/>
        <v>0.11421938717650856</v>
      </c>
      <c r="U63" s="315">
        <f t="shared" si="242"/>
        <v>0.11417816727638458</v>
      </c>
      <c r="V63" s="315">
        <f t="shared" si="242"/>
        <v>0.1141152462226914</v>
      </c>
      <c r="W63" s="315">
        <f t="shared" si="242"/>
        <v>0.11396335908621538</v>
      </c>
      <c r="X63" s="315">
        <f t="shared" si="242"/>
        <v>0.11368099330414179</v>
      </c>
      <c r="Y63" s="315">
        <f t="shared" si="242"/>
        <v>0.11168388855333289</v>
      </c>
      <c r="Z63" s="315">
        <f t="shared" si="242"/>
        <v>0.10990935436655354</v>
      </c>
      <c r="AA63" s="315">
        <f t="shared" si="242"/>
        <v>0.10799089485303322</v>
      </c>
      <c r="AB63" s="315">
        <f t="shared" si="242"/>
        <v>0.1059560278088921</v>
      </c>
      <c r="AC63" s="315">
        <f t="shared" si="242"/>
        <v>0.10382461890340433</v>
      </c>
      <c r="AD63" s="315">
        <f t="shared" si="242"/>
        <v>0.1016031609155469</v>
      </c>
      <c r="AE63" s="315">
        <f t="shared" si="242"/>
        <v>9.9337936163153756E-2</v>
      </c>
      <c r="AF63" s="315">
        <f t="shared" si="242"/>
        <v>9.7028285652434196E-2</v>
      </c>
      <c r="AG63" s="315">
        <f t="shared" si="242"/>
        <v>9.4682625260622044E-2</v>
      </c>
      <c r="AH63" s="315">
        <f t="shared" si="242"/>
        <v>9.2348273172482009E-2</v>
      </c>
      <c r="AI63" s="315"/>
      <c r="AJ63" s="315">
        <f t="shared" si="239"/>
        <v>0.1241689423943689</v>
      </c>
      <c r="AK63" s="315">
        <f t="shared" ref="AK63:BN63" si="243">AK40</f>
        <v>0.12352921960350935</v>
      </c>
      <c r="AL63" s="315">
        <f t="shared" si="243"/>
        <v>0.1228716828924668</v>
      </c>
      <c r="AM63" s="315">
        <f t="shared" si="243"/>
        <v>0.12220561584917036</v>
      </c>
      <c r="AN63" s="315">
        <f t="shared" si="243"/>
        <v>0.12153697602339819</v>
      </c>
      <c r="AO63" s="315">
        <f t="shared" si="243"/>
        <v>0.12086641190697467</v>
      </c>
      <c r="AP63" s="315">
        <f t="shared" si="243"/>
        <v>0.12017021842414838</v>
      </c>
      <c r="AQ63" s="315">
        <f t="shared" si="243"/>
        <v>0.11948246250895034</v>
      </c>
      <c r="AR63" s="315">
        <f t="shared" si="243"/>
        <v>0.11880979511221627</v>
      </c>
      <c r="AS63" s="315">
        <f t="shared" si="243"/>
        <v>0.11816345541405258</v>
      </c>
      <c r="AT63" s="315">
        <f t="shared" si="243"/>
        <v>0.11756149482990365</v>
      </c>
      <c r="AU63" s="315">
        <f t="shared" si="243"/>
        <v>0.11718546514211207</v>
      </c>
      <c r="AV63" s="315">
        <f t="shared" si="243"/>
        <v>0.11688339944271815</v>
      </c>
      <c r="AW63" s="315">
        <f t="shared" si="243"/>
        <v>0.11671449256794036</v>
      </c>
      <c r="AX63" s="315">
        <f t="shared" si="243"/>
        <v>0.11669637754112536</v>
      </c>
      <c r="AY63" s="315">
        <f t="shared" si="243"/>
        <v>0.11682562565178317</v>
      </c>
      <c r="AZ63" s="315">
        <f t="shared" si="243"/>
        <v>0.1170809458247071</v>
      </c>
      <c r="BA63" s="315">
        <f t="shared" si="243"/>
        <v>0.11739049422458847</v>
      </c>
      <c r="BB63" s="315">
        <f t="shared" si="243"/>
        <v>0.11769698009104927</v>
      </c>
      <c r="BC63" s="315">
        <f t="shared" si="243"/>
        <v>0.11793887665174568</v>
      </c>
      <c r="BD63" s="315">
        <f t="shared" si="243"/>
        <v>0.11807998667673106</v>
      </c>
      <c r="BE63" s="315">
        <f t="shared" si="243"/>
        <v>0.11674107510596109</v>
      </c>
      <c r="BF63" s="315">
        <f t="shared" si="243"/>
        <v>0.11558504500376156</v>
      </c>
      <c r="BG63" s="315">
        <f t="shared" si="243"/>
        <v>0.1143589031953913</v>
      </c>
      <c r="BH63" s="315">
        <f t="shared" si="243"/>
        <v>0.11306600431963928</v>
      </c>
      <c r="BI63" s="315">
        <f t="shared" si="243"/>
        <v>0.11172709856232238</v>
      </c>
      <c r="BJ63" s="315">
        <f t="shared" si="243"/>
        <v>0.11037198383774659</v>
      </c>
      <c r="BK63" s="315">
        <f t="shared" si="243"/>
        <v>0.10902505907718561</v>
      </c>
      <c r="BL63" s="315">
        <f t="shared" si="243"/>
        <v>0.10768785849241044</v>
      </c>
      <c r="BM63" s="315">
        <f t="shared" si="243"/>
        <v>0.106369991021837</v>
      </c>
      <c r="BN63" s="315">
        <f t="shared" si="243"/>
        <v>0.10511498842076081</v>
      </c>
      <c r="BO63" s="315"/>
      <c r="BP63" s="315">
        <f t="shared" si="240"/>
        <v>0.12416867271808735</v>
      </c>
      <c r="BQ63" s="315">
        <f t="shared" ref="BQ63:CT63" si="244">BQ40</f>
        <v>0.12158829407619544</v>
      </c>
      <c r="BR63" s="315">
        <f t="shared" si="244"/>
        <v>0.11900869707244087</v>
      </c>
      <c r="BS63" s="315">
        <f t="shared" si="244"/>
        <v>0.11643019699727296</v>
      </c>
      <c r="BT63" s="315">
        <f t="shared" si="244"/>
        <v>0.11385311846911651</v>
      </c>
      <c r="BU63" s="315">
        <f t="shared" si="244"/>
        <v>0.11127779567153347</v>
      </c>
      <c r="BV63" s="315">
        <f t="shared" si="244"/>
        <v>0.10870457259600894</v>
      </c>
      <c r="BW63" s="315">
        <f t="shared" si="244"/>
        <v>0.10613380329048888</v>
      </c>
      <c r="BX63" s="315">
        <f t="shared" si="244"/>
        <v>0.10356585211379978</v>
      </c>
      <c r="BY63" s="315">
        <f t="shared" si="244"/>
        <v>0.10100109399608236</v>
      </c>
      <c r="BZ63" s="315">
        <f t="shared" si="244"/>
        <v>9.8439914705375761E-2</v>
      </c>
      <c r="CA63" s="315">
        <f t="shared" si="244"/>
        <v>9.5882711120490377E-2</v>
      </c>
      <c r="CB63" s="315">
        <f t="shared" si="244"/>
        <v>9.3329891510310736E-2</v>
      </c>
      <c r="CC63" s="315">
        <f t="shared" si="244"/>
        <v>9.0781875819673979E-2</v>
      </c>
      <c r="CD63" s="315">
        <f t="shared" si="244"/>
        <v>8.8239095961970951E-2</v>
      </c>
      <c r="CE63" s="315">
        <f t="shared" si="244"/>
        <v>8.570199611862124E-2</v>
      </c>
      <c r="CF63" s="315">
        <f t="shared" si="244"/>
        <v>8.3171033045576923E-2</v>
      </c>
      <c r="CG63" s="315">
        <f t="shared" si="244"/>
        <v>8.0646676387012006E-2</v>
      </c>
      <c r="CH63" s="315">
        <f t="shared" si="244"/>
        <v>7.8129408996359256E-2</v>
      </c>
      <c r="CI63" s="315">
        <f t="shared" si="244"/>
        <v>7.561972726485891E-2</v>
      </c>
      <c r="CJ63" s="315">
        <f t="shared" si="244"/>
        <v>7.3118141457787042E-2</v>
      </c>
      <c r="CK63" s="315">
        <f t="shared" si="244"/>
        <v>7.062517605853609E-2</v>
      </c>
      <c r="CL63" s="315">
        <f t="shared" si="244"/>
        <v>6.8141370120722536E-2</v>
      </c>
      <c r="CM63" s="315">
        <f t="shared" si="244"/>
        <v>6.5667277628501261E-2</v>
      </c>
      <c r="CN63" s="315">
        <f t="shared" si="244"/>
        <v>6.3203467865269841E-2</v>
      </c>
      <c r="CO63" s="315">
        <f t="shared" si="244"/>
        <v>6.0750525790949889E-2</v>
      </c>
      <c r="CP63" s="315">
        <f t="shared" si="244"/>
        <v>5.8309052428036565E-2</v>
      </c>
      <c r="CQ63" s="315">
        <f t="shared" si="244"/>
        <v>5.5879665256611824E-2</v>
      </c>
      <c r="CR63" s="315">
        <f t="shared" si="244"/>
        <v>5.3462998618520635E-2</v>
      </c>
      <c r="CS63" s="315">
        <f t="shared" si="244"/>
        <v>5.1059704130914423E-2</v>
      </c>
      <c r="CT63" s="315">
        <f t="shared" si="244"/>
        <v>4.8670451109369316E-2</v>
      </c>
      <c r="CU63" s="315"/>
      <c r="CV63" s="315">
        <f t="shared" si="241"/>
        <v>0.1241689423943689</v>
      </c>
      <c r="CW63" s="315">
        <f t="shared" ref="CW63:DZ63" si="245">CW40</f>
        <v>0.12446465269131073</v>
      </c>
      <c r="CX63" s="315">
        <f t="shared" si="245"/>
        <v>0.12475048311228987</v>
      </c>
      <c r="CY63" s="315">
        <f t="shared" si="245"/>
        <v>0.12502643577216588</v>
      </c>
      <c r="CZ63" s="315">
        <f t="shared" si="245"/>
        <v>0.12529275531362319</v>
      </c>
      <c r="DA63" s="315">
        <f t="shared" si="245"/>
        <v>0.12555015154494531</v>
      </c>
      <c r="DB63" s="315">
        <f t="shared" si="245"/>
        <v>0.12580015057066543</v>
      </c>
      <c r="DC63" s="315">
        <f t="shared" si="245"/>
        <v>0.12604581809430379</v>
      </c>
      <c r="DD63" s="315">
        <f t="shared" si="245"/>
        <v>0.1262927683839781</v>
      </c>
      <c r="DE63" s="315">
        <f t="shared" si="245"/>
        <v>0.12655067754673613</v>
      </c>
      <c r="DF63" s="315">
        <f t="shared" si="245"/>
        <v>0.12683516807502432</v>
      </c>
      <c r="DG63" s="315">
        <f t="shared" si="245"/>
        <v>0.12716064647232136</v>
      </c>
      <c r="DH63" s="315">
        <f t="shared" si="245"/>
        <v>0.1275549197889197</v>
      </c>
      <c r="DI63" s="315">
        <f t="shared" si="245"/>
        <v>0.12803981861311214</v>
      </c>
      <c r="DJ63" s="315">
        <f t="shared" si="245"/>
        <v>0.12862849040384539</v>
      </c>
      <c r="DK63" s="315">
        <f t="shared" si="245"/>
        <v>0.12931273092021195</v>
      </c>
      <c r="DL63" s="315">
        <f t="shared" si="245"/>
        <v>0.13005916422024053</v>
      </c>
      <c r="DM63" s="315">
        <f t="shared" si="245"/>
        <v>0.13081327922011254</v>
      </c>
      <c r="DN63" s="315">
        <f t="shared" si="245"/>
        <v>0.13152430968906337</v>
      </c>
      <c r="DO63" s="315">
        <f t="shared" si="245"/>
        <v>0.13214020156884079</v>
      </c>
      <c r="DP63" s="315">
        <f t="shared" si="245"/>
        <v>0.13263234544101402</v>
      </c>
      <c r="DQ63" s="315">
        <f t="shared" si="245"/>
        <v>0.13305679106891038</v>
      </c>
      <c r="DR63" s="315">
        <f t="shared" si="245"/>
        <v>0.13336473126407711</v>
      </c>
      <c r="DS63" s="315">
        <f t="shared" si="245"/>
        <v>0.13356281010965898</v>
      </c>
      <c r="DT63" s="315">
        <f t="shared" si="245"/>
        <v>0.13366891284340221</v>
      </c>
      <c r="DU63" s="315">
        <f t="shared" si="245"/>
        <v>0.13369998554590917</v>
      </c>
      <c r="DV63" s="315">
        <f t="shared" si="245"/>
        <v>0.13367497814791107</v>
      </c>
      <c r="DW63" s="315">
        <f t="shared" si="245"/>
        <v>0.13361445054906507</v>
      </c>
      <c r="DX63" s="315">
        <f t="shared" si="245"/>
        <v>0.13351811221035198</v>
      </c>
      <c r="DY63" s="315">
        <f t="shared" si="245"/>
        <v>0.13339176264730213</v>
      </c>
      <c r="DZ63" s="315">
        <f t="shared" si="245"/>
        <v>0.13326659604766719</v>
      </c>
    </row>
    <row r="64" spans="1:165">
      <c r="A64" s="303" t="s">
        <v>307</v>
      </c>
      <c r="C64" s="5" t="s">
        <v>319</v>
      </c>
      <c r="D64" s="315">
        <f t="shared" si="235"/>
        <v>2.5704951799347814E-2</v>
      </c>
      <c r="E64" s="315">
        <f t="shared" ref="E64:AH64" si="246">E41</f>
        <v>2.4721202336979293E-2</v>
      </c>
      <c r="F64" s="315">
        <f t="shared" si="246"/>
        <v>2.3748024893811105E-2</v>
      </c>
      <c r="G64" s="315">
        <f t="shared" si="246"/>
        <v>2.2788954129990994E-2</v>
      </c>
      <c r="H64" s="315">
        <f t="shared" si="246"/>
        <v>2.1844585885383447E-2</v>
      </c>
      <c r="I64" s="315">
        <f t="shared" si="246"/>
        <v>2.0914963098218529E-2</v>
      </c>
      <c r="J64" s="315">
        <f t="shared" si="246"/>
        <v>1.9979685955766074E-2</v>
      </c>
      <c r="K64" s="315">
        <f t="shared" si="246"/>
        <v>1.9060951953590796E-2</v>
      </c>
      <c r="L64" s="315">
        <f t="shared" si="246"/>
        <v>1.8159626113820299E-2</v>
      </c>
      <c r="M64" s="315">
        <f t="shared" si="246"/>
        <v>1.7277113415956249E-2</v>
      </c>
      <c r="N64" s="315">
        <f t="shared" si="246"/>
        <v>1.6415543955676255E-2</v>
      </c>
      <c r="O64" s="315">
        <f t="shared" si="246"/>
        <v>1.5587240772704626E-2</v>
      </c>
      <c r="P64" s="315">
        <f t="shared" si="246"/>
        <v>1.4781166478822294E-2</v>
      </c>
      <c r="Q64" s="315">
        <f t="shared" si="246"/>
        <v>1.400040419031748E-2</v>
      </c>
      <c r="R64" s="315">
        <f t="shared" si="246"/>
        <v>1.3247332434544332E-2</v>
      </c>
      <c r="S64" s="315">
        <f t="shared" si="246"/>
        <v>1.2519055265029881E-2</v>
      </c>
      <c r="T64" s="315">
        <f t="shared" si="246"/>
        <v>1.1813974487108872E-2</v>
      </c>
      <c r="U64" s="315">
        <f t="shared" si="246"/>
        <v>1.1119268197278384E-2</v>
      </c>
      <c r="V64" s="315">
        <f t="shared" si="246"/>
        <v>1.0428548334564523E-2</v>
      </c>
      <c r="W64" s="315">
        <f t="shared" si="246"/>
        <v>9.7363878012786554E-3</v>
      </c>
      <c r="X64" s="315">
        <f t="shared" si="246"/>
        <v>9.0409914538642552E-3</v>
      </c>
      <c r="Y64" s="315">
        <f t="shared" si="246"/>
        <v>8.224683773413689E-3</v>
      </c>
      <c r="Z64" s="315">
        <f t="shared" si="246"/>
        <v>7.4540869194565547E-3</v>
      </c>
      <c r="AA64" s="315">
        <f t="shared" si="246"/>
        <v>6.7002454613694362E-3</v>
      </c>
      <c r="AB64" s="315">
        <f t="shared" si="246"/>
        <v>5.9669495735181592E-3</v>
      </c>
      <c r="AC64" s="315">
        <f t="shared" si="246"/>
        <v>5.2568777722849297E-3</v>
      </c>
      <c r="AD64" s="315">
        <f t="shared" si="246"/>
        <v>4.5715868778333172E-3</v>
      </c>
      <c r="AE64" s="315">
        <f t="shared" si="246"/>
        <v>3.914135376450409E-3</v>
      </c>
      <c r="AF64" s="315">
        <f t="shared" si="246"/>
        <v>3.2848917546691712E-3</v>
      </c>
      <c r="AG64" s="315">
        <f t="shared" si="246"/>
        <v>2.6844898602853421E-3</v>
      </c>
      <c r="AH64" s="315">
        <f t="shared" si="246"/>
        <v>2.1142638981151585E-3</v>
      </c>
      <c r="AI64" s="315"/>
      <c r="AJ64" s="315">
        <f t="shared" si="239"/>
        <v>2.5704951799347814E-2</v>
      </c>
      <c r="AK64" s="315">
        <f t="shared" ref="AK64:BN64" si="247">AK41</f>
        <v>2.4723664386088383E-2</v>
      </c>
      <c r="AL64" s="315">
        <f t="shared" si="247"/>
        <v>2.3754533954909438E-2</v>
      </c>
      <c r="AM64" s="315">
        <f t="shared" si="247"/>
        <v>2.2799724842417841E-2</v>
      </c>
      <c r="AN64" s="315">
        <f t="shared" si="247"/>
        <v>2.186019673961075E-2</v>
      </c>
      <c r="AO64" s="315">
        <f t="shared" si="247"/>
        <v>2.0935920322456492E-2</v>
      </c>
      <c r="AP64" s="315">
        <f t="shared" si="247"/>
        <v>2.0022442048485908E-2</v>
      </c>
      <c r="AQ64" s="315">
        <f t="shared" si="247"/>
        <v>1.912591755796815E-2</v>
      </c>
      <c r="AR64" s="315">
        <f t="shared" si="247"/>
        <v>1.824701414884073E-2</v>
      </c>
      <c r="AS64" s="315">
        <f t="shared" si="247"/>
        <v>1.7386908650813784E-2</v>
      </c>
      <c r="AT64" s="315">
        <f t="shared" si="247"/>
        <v>1.654745726831254E-2</v>
      </c>
      <c r="AU64" s="315">
        <f t="shared" si="247"/>
        <v>1.5751282021992462E-2</v>
      </c>
      <c r="AV64" s="315">
        <f t="shared" si="247"/>
        <v>1.4975214352431826E-2</v>
      </c>
      <c r="AW64" s="315">
        <f t="shared" si="247"/>
        <v>1.4224951592311066E-2</v>
      </c>
      <c r="AX64" s="315">
        <f t="shared" si="247"/>
        <v>1.3500078822117477E-2</v>
      </c>
      <c r="AY64" s="315">
        <f t="shared" si="247"/>
        <v>1.2797347506316616E-2</v>
      </c>
      <c r="AZ64" s="315">
        <f t="shared" si="247"/>
        <v>1.2111879793101929E-2</v>
      </c>
      <c r="BA64" s="315">
        <f t="shared" si="247"/>
        <v>1.1434245739796451E-2</v>
      </c>
      <c r="BB64" s="315">
        <f t="shared" si="247"/>
        <v>1.0758203904579659E-2</v>
      </c>
      <c r="BC64" s="315">
        <f t="shared" si="247"/>
        <v>1.0078530298868333E-2</v>
      </c>
      <c r="BD64" s="315">
        <f t="shared" si="247"/>
        <v>9.3934684173699028E-3</v>
      </c>
      <c r="BE64" s="315">
        <f t="shared" si="247"/>
        <v>8.6006168623708832E-3</v>
      </c>
      <c r="BF64" s="315">
        <f t="shared" si="247"/>
        <v>7.842898221063271E-3</v>
      </c>
      <c r="BG64" s="315">
        <f t="shared" si="247"/>
        <v>7.0995634575052218E-3</v>
      </c>
      <c r="BH64" s="315">
        <f t="shared" si="247"/>
        <v>6.3718048441390989E-3</v>
      </c>
      <c r="BI64" s="315">
        <f t="shared" si="247"/>
        <v>5.6615886140980246E-3</v>
      </c>
      <c r="BJ64" s="315">
        <f t="shared" si="247"/>
        <v>4.970786095076148E-3</v>
      </c>
      <c r="BK64" s="315">
        <f t="shared" si="247"/>
        <v>4.3004252625539925E-3</v>
      </c>
      <c r="BL64" s="315">
        <f t="shared" si="247"/>
        <v>3.6501921388803985E-3</v>
      </c>
      <c r="BM64" s="315">
        <f t="shared" si="247"/>
        <v>3.0199738959791758E-3</v>
      </c>
      <c r="BN64" s="315">
        <f t="shared" si="247"/>
        <v>2.4102315908730567E-3</v>
      </c>
      <c r="BO64" s="315"/>
      <c r="BP64" s="315">
        <f t="shared" si="240"/>
        <v>2.5704895972055698E-2</v>
      </c>
      <c r="BQ64" s="315">
        <f t="shared" ref="BQ64:CT64" si="248">BQ41</f>
        <v>2.5689880123528963E-2</v>
      </c>
      <c r="BR64" s="315">
        <f t="shared" si="248"/>
        <v>2.5673046577656091E-2</v>
      </c>
      <c r="BS64" s="315">
        <f t="shared" si="248"/>
        <v>2.5654355699973038E-2</v>
      </c>
      <c r="BT64" s="315">
        <f t="shared" si="248"/>
        <v>2.5633767054813562E-2</v>
      </c>
      <c r="BU64" s="315">
        <f t="shared" si="248"/>
        <v>2.5611239389286621E-2</v>
      </c>
      <c r="BV64" s="315">
        <f t="shared" si="248"/>
        <v>2.5586730616935994E-2</v>
      </c>
      <c r="BW64" s="315">
        <f t="shared" si="248"/>
        <v>2.5560197801076084E-2</v>
      </c>
      <c r="BX64" s="315">
        <f t="shared" si="248"/>
        <v>2.5531597137797377E-2</v>
      </c>
      <c r="BY64" s="315">
        <f t="shared" si="248"/>
        <v>2.5500883938635147E-2</v>
      </c>
      <c r="BZ64" s="315">
        <f t="shared" si="248"/>
        <v>2.5468012612894813E-2</v>
      </c>
      <c r="CA64" s="315">
        <f t="shared" si="248"/>
        <v>2.5432936649627175E-2</v>
      </c>
      <c r="CB64" s="315">
        <f t="shared" si="248"/>
        <v>2.5395608599246621E-2</v>
      </c>
      <c r="CC64" s="315">
        <f t="shared" si="248"/>
        <v>2.5355980054785395E-2</v>
      </c>
      <c r="CD64" s="315">
        <f t="shared" si="248"/>
        <v>2.5314001632776709E-2</v>
      </c>
      <c r="CE64" s="315">
        <f t="shared" si="248"/>
        <v>2.5269622953759421E-2</v>
      </c>
      <c r="CF64" s="315">
        <f t="shared" si="248"/>
        <v>2.5222792622396926E-2</v>
      </c>
      <c r="CG64" s="315">
        <f t="shared" si="248"/>
        <v>2.5173458207202574E-2</v>
      </c>
      <c r="CH64" s="315">
        <f t="shared" si="248"/>
        <v>2.5121566219864035E-2</v>
      </c>
      <c r="CI64" s="315">
        <f t="shared" si="248"/>
        <v>2.5067062094158654E-2</v>
      </c>
      <c r="CJ64" s="315">
        <f t="shared" si="248"/>
        <v>2.5009890164451817E-2</v>
      </c>
      <c r="CK64" s="315">
        <f t="shared" si="248"/>
        <v>2.494999364377011E-2</v>
      </c>
      <c r="CL64" s="315">
        <f t="shared" si="248"/>
        <v>2.4887314601441092E-2</v>
      </c>
      <c r="CM64" s="315">
        <f t="shared" si="248"/>
        <v>2.4821793940290954E-2</v>
      </c>
      <c r="CN64" s="315">
        <f t="shared" si="248"/>
        <v>2.4753371373391602E-2</v>
      </c>
      <c r="CO64" s="315">
        <f t="shared" si="248"/>
        <v>2.4681985400348237E-2</v>
      </c>
      <c r="CP64" s="315">
        <f t="shared" si="248"/>
        <v>2.4607573283118522E-2</v>
      </c>
      <c r="CQ64" s="315">
        <f t="shared" si="248"/>
        <v>2.4530071021354048E-2</v>
      </c>
      <c r="CR64" s="315">
        <f t="shared" si="248"/>
        <v>2.4449413327254838E-2</v>
      </c>
      <c r="CS64" s="315">
        <f t="shared" si="248"/>
        <v>2.4365533599927387E-2</v>
      </c>
      <c r="CT64" s="315">
        <f t="shared" si="248"/>
        <v>2.4278363899236363E-2</v>
      </c>
      <c r="CU64" s="315"/>
      <c r="CV64" s="315">
        <f t="shared" si="241"/>
        <v>2.5704951799347814E-2</v>
      </c>
      <c r="CW64" s="315">
        <f t="shared" ref="CW64:DZ64" si="249">CW41</f>
        <v>2.4909564404053633E-2</v>
      </c>
      <c r="CX64" s="315">
        <f t="shared" si="249"/>
        <v>2.4115376244357823E-2</v>
      </c>
      <c r="CY64" s="315">
        <f t="shared" si="249"/>
        <v>2.3322549949993641E-2</v>
      </c>
      <c r="CZ64" s="315">
        <f t="shared" si="249"/>
        <v>2.2531289011799627E-2</v>
      </c>
      <c r="DA64" s="315">
        <f t="shared" si="249"/>
        <v>2.1741868321303232E-2</v>
      </c>
      <c r="DB64" s="315">
        <f t="shared" si="249"/>
        <v>2.0954677492712032E-2</v>
      </c>
      <c r="DC64" s="315">
        <f t="shared" si="249"/>
        <v>2.0170310319806119E-2</v>
      </c>
      <c r="DD64" s="315">
        <f t="shared" si="249"/>
        <v>1.938967055093135E-2</v>
      </c>
      <c r="DE64" s="315">
        <f t="shared" si="249"/>
        <v>1.8614114045491851E-2</v>
      </c>
      <c r="DF64" s="315">
        <f t="shared" si="249"/>
        <v>1.7845587110059333E-2</v>
      </c>
      <c r="DG64" s="315">
        <f t="shared" si="249"/>
        <v>1.7085480683940613E-2</v>
      </c>
      <c r="DH64" s="315">
        <f t="shared" si="249"/>
        <v>1.6336548440326986E-2</v>
      </c>
      <c r="DI64" s="315">
        <f t="shared" si="249"/>
        <v>1.5600135138029537E-2</v>
      </c>
      <c r="DJ64" s="315">
        <f t="shared" si="249"/>
        <v>1.4876062029231401E-2</v>
      </c>
      <c r="DK64" s="315">
        <f t="shared" si="249"/>
        <v>1.4161516254890167E-2</v>
      </c>
      <c r="DL64" s="315">
        <f t="shared" si="249"/>
        <v>1.345131168072965E-2</v>
      </c>
      <c r="DM64" s="315">
        <f t="shared" si="249"/>
        <v>1.2739037799117324E-2</v>
      </c>
      <c r="DN64" s="315">
        <f t="shared" si="249"/>
        <v>1.2019950548581317E-2</v>
      </c>
      <c r="DO64" s="315">
        <f t="shared" si="249"/>
        <v>1.1290405085844141E-2</v>
      </c>
      <c r="DP64" s="315">
        <f t="shared" si="249"/>
        <v>1.0549837514340035E-2</v>
      </c>
      <c r="DQ64" s="315">
        <f t="shared" si="249"/>
        <v>9.8045656950416643E-3</v>
      </c>
      <c r="DR64" s="315">
        <f t="shared" si="249"/>
        <v>9.0524537451514685E-3</v>
      </c>
      <c r="DS64" s="315">
        <f t="shared" si="249"/>
        <v>8.2959173593177438E-3</v>
      </c>
      <c r="DT64" s="315">
        <f t="shared" si="249"/>
        <v>7.5378233841147824E-3</v>
      </c>
      <c r="DU64" s="315">
        <f t="shared" si="249"/>
        <v>6.780556501856742E-3</v>
      </c>
      <c r="DV64" s="315">
        <f t="shared" si="249"/>
        <v>6.0261866237386139E-3</v>
      </c>
      <c r="DW64" s="315">
        <f t="shared" si="249"/>
        <v>5.2764049933071129E-3</v>
      </c>
      <c r="DX64" s="315">
        <f t="shared" si="249"/>
        <v>4.5317255422437494E-3</v>
      </c>
      <c r="DY64" s="315">
        <f t="shared" si="249"/>
        <v>3.7928338740739961E-3</v>
      </c>
      <c r="DZ64" s="315">
        <f t="shared" si="249"/>
        <v>3.0608642437143299E-3</v>
      </c>
    </row>
    <row r="65" spans="1:165">
      <c r="A65" s="303" t="s">
        <v>308</v>
      </c>
      <c r="C65" s="5" t="s">
        <v>319</v>
      </c>
      <c r="D65" s="315">
        <f t="shared" si="235"/>
        <v>8.6754212322798882E-2</v>
      </c>
      <c r="E65" s="315">
        <f t="shared" ref="E65:AH65" si="250">E42</f>
        <v>8.477356509547837E-2</v>
      </c>
      <c r="F65" s="315">
        <f t="shared" si="250"/>
        <v>8.2802847859836992E-2</v>
      </c>
      <c r="G65" s="315">
        <f t="shared" si="250"/>
        <v>8.0853960543392736E-2</v>
      </c>
      <c r="H65" s="315">
        <f t="shared" si="250"/>
        <v>7.8929022585866662E-2</v>
      </c>
      <c r="I65" s="315">
        <f t="shared" si="250"/>
        <v>7.7028278727585386E-2</v>
      </c>
      <c r="J65" s="315">
        <f t="shared" si="250"/>
        <v>7.5075183591363503E-2</v>
      </c>
      <c r="K65" s="315">
        <f t="shared" si="250"/>
        <v>7.3150145455403492E-2</v>
      </c>
      <c r="L65" s="315">
        <f t="shared" si="250"/>
        <v>7.125679377270798E-2</v>
      </c>
      <c r="M65" s="315">
        <f t="shared" si="250"/>
        <v>6.940128609460397E-2</v>
      </c>
      <c r="N65" s="315">
        <f t="shared" si="250"/>
        <v>6.7593416288078745E-2</v>
      </c>
      <c r="O65" s="315">
        <f t="shared" si="250"/>
        <v>6.5887171118978516E-2</v>
      </c>
      <c r="P65" s="315">
        <f t="shared" si="250"/>
        <v>6.4241223542573861E-2</v>
      </c>
      <c r="Q65" s="315">
        <f t="shared" si="250"/>
        <v>6.2672950301622607E-2</v>
      </c>
      <c r="R65" s="315">
        <f t="shared" si="250"/>
        <v>6.1198944204655555E-2</v>
      </c>
      <c r="S65" s="315">
        <f t="shared" si="250"/>
        <v>5.9813264044031707E-2</v>
      </c>
      <c r="T65" s="315">
        <f t="shared" si="250"/>
        <v>5.8516092381461174E-2</v>
      </c>
      <c r="U65" s="315">
        <f t="shared" si="250"/>
        <v>5.7250446999210239E-2</v>
      </c>
      <c r="V65" s="315">
        <f t="shared" si="250"/>
        <v>5.5984838427662227E-2</v>
      </c>
      <c r="W65" s="315">
        <f t="shared" si="250"/>
        <v>5.4687561388490437E-2</v>
      </c>
      <c r="X65" s="315">
        <f t="shared" si="250"/>
        <v>5.3341849577799146E-2</v>
      </c>
      <c r="Y65" s="315">
        <f t="shared" si="250"/>
        <v>5.1205289298994941E-2</v>
      </c>
      <c r="Z65" s="315">
        <f t="shared" si="250"/>
        <v>4.9231643840131699E-2</v>
      </c>
      <c r="AA65" s="315">
        <f t="shared" si="250"/>
        <v>4.724097116433898E-2</v>
      </c>
      <c r="AB65" s="315">
        <f t="shared" si="250"/>
        <v>4.5249367599179413E-2</v>
      </c>
      <c r="AC65" s="315">
        <f t="shared" si="250"/>
        <v>4.326814781803754E-2</v>
      </c>
      <c r="AD65" s="315">
        <f t="shared" si="250"/>
        <v>4.1301922827321737E-2</v>
      </c>
      <c r="AE65" s="315">
        <f t="shared" si="250"/>
        <v>3.9371597021942401E-2</v>
      </c>
      <c r="AF65" s="315">
        <f t="shared" si="250"/>
        <v>3.7477628655543785E-2</v>
      </c>
      <c r="AG65" s="315">
        <f t="shared" si="250"/>
        <v>3.5623905983786633E-2</v>
      </c>
      <c r="AH65" s="315">
        <f t="shared" si="250"/>
        <v>3.3828222369842537E-2</v>
      </c>
      <c r="AI65" s="315"/>
      <c r="AJ65" s="315">
        <f t="shared" si="239"/>
        <v>8.6754212322798882E-2</v>
      </c>
      <c r="AK65" s="315">
        <f t="shared" ref="AK65:BN65" si="251">AK42</f>
        <v>8.4782007916243005E-2</v>
      </c>
      <c r="AL65" s="315">
        <f t="shared" si="251"/>
        <v>8.2825543170215232E-2</v>
      </c>
      <c r="AM65" s="315">
        <f t="shared" si="251"/>
        <v>8.0892174440907169E-2</v>
      </c>
      <c r="AN65" s="315">
        <f t="shared" si="251"/>
        <v>7.8985427842178518E-2</v>
      </c>
      <c r="AO65" s="315">
        <f t="shared" si="251"/>
        <v>7.7105462650998366E-2</v>
      </c>
      <c r="AP65" s="315">
        <f t="shared" si="251"/>
        <v>7.5235842848856205E-2</v>
      </c>
      <c r="AQ65" s="315">
        <f t="shared" si="251"/>
        <v>7.3399463717228622E-2</v>
      </c>
      <c r="AR65" s="315">
        <f t="shared" si="251"/>
        <v>7.1599696823168593E-2</v>
      </c>
      <c r="AS65" s="315">
        <f t="shared" si="251"/>
        <v>6.9842327970218152E-2</v>
      </c>
      <c r="AT65" s="315">
        <f t="shared" si="251"/>
        <v>6.8136588751875227E-2</v>
      </c>
      <c r="AU65" s="315">
        <f t="shared" si="251"/>
        <v>6.6580572473330157E-2</v>
      </c>
      <c r="AV65" s="315">
        <f t="shared" si="251"/>
        <v>6.508458545479992E-2</v>
      </c>
      <c r="AW65" s="315">
        <f t="shared" si="251"/>
        <v>6.3678139007191201E-2</v>
      </c>
      <c r="AX65" s="315">
        <f t="shared" si="251"/>
        <v>6.2366561319077973E-2</v>
      </c>
      <c r="AY65" s="315">
        <f t="shared" si="251"/>
        <v>6.1142882530179445E-2</v>
      </c>
      <c r="AZ65" s="315">
        <f t="shared" si="251"/>
        <v>5.9991654600208034E-2</v>
      </c>
      <c r="BA65" s="315">
        <f t="shared" si="251"/>
        <v>5.8872190875150367E-2</v>
      </c>
      <c r="BB65" s="315">
        <f t="shared" si="251"/>
        <v>5.7754568329848731E-2</v>
      </c>
      <c r="BC65" s="315">
        <f t="shared" si="251"/>
        <v>5.6609315043176386E-2</v>
      </c>
      <c r="BD65" s="315">
        <f t="shared" si="251"/>
        <v>5.5421463662482476E-2</v>
      </c>
      <c r="BE65" s="315">
        <f t="shared" si="251"/>
        <v>5.3545775949599417E-2</v>
      </c>
      <c r="BF65" s="315">
        <f t="shared" si="251"/>
        <v>5.179960685539467E-2</v>
      </c>
      <c r="BG65" s="315">
        <f t="shared" si="251"/>
        <v>5.0056415770005205E-2</v>
      </c>
      <c r="BH65" s="315">
        <f t="shared" si="251"/>
        <v>4.8319520068054879E-2</v>
      </c>
      <c r="BI65" s="315">
        <f t="shared" si="251"/>
        <v>4.6599229362191477E-2</v>
      </c>
      <c r="BJ65" s="315">
        <f t="shared" si="251"/>
        <v>4.4908481272756977E-2</v>
      </c>
      <c r="BK65" s="315">
        <f t="shared" si="251"/>
        <v>4.3257218817454916E-2</v>
      </c>
      <c r="BL65" s="315">
        <f t="shared" si="251"/>
        <v>4.1645373948135521E-2</v>
      </c>
      <c r="BM65" s="315">
        <f t="shared" si="251"/>
        <v>4.0075869808804815E-2</v>
      </c>
      <c r="BN65" s="315">
        <f t="shared" si="251"/>
        <v>3.8563705453968908E-2</v>
      </c>
      <c r="BO65" s="315"/>
      <c r="BP65" s="315">
        <f t="shared" si="240"/>
        <v>8.6754023905687982E-2</v>
      </c>
      <c r="BQ65" s="315">
        <f t="shared" ref="BQ65:CT65" si="252">BQ42</f>
        <v>8.7600032347980153E-2</v>
      </c>
      <c r="BR65" s="315">
        <f t="shared" si="252"/>
        <v>8.8436496274153634E-2</v>
      </c>
      <c r="BS65" s="315">
        <f t="shared" si="252"/>
        <v>8.9263100654700694E-2</v>
      </c>
      <c r="BT65" s="315">
        <f t="shared" si="252"/>
        <v>9.007952303341614E-2</v>
      </c>
      <c r="BU65" s="315">
        <f t="shared" si="252"/>
        <v>9.0885433360739648E-2</v>
      </c>
      <c r="BV65" s="315">
        <f t="shared" si="252"/>
        <v>9.1680493823462925E-2</v>
      </c>
      <c r="BW65" s="315">
        <f t="shared" si="252"/>
        <v>9.2464358670724597E-2</v>
      </c>
      <c r="BX65" s="315">
        <f t="shared" si="252"/>
        <v>9.3236674036213801E-2</v>
      </c>
      <c r="BY65" s="315">
        <f t="shared" si="252"/>
        <v>9.3997077756501804E-2</v>
      </c>
      <c r="BZ65" s="315">
        <f t="shared" si="252"/>
        <v>9.4745199185419321E-2</v>
      </c>
      <c r="CA65" s="315">
        <f t="shared" si="252"/>
        <v>9.5480659004395577E-2</v>
      </c>
      <c r="CB65" s="315">
        <f t="shared" si="252"/>
        <v>9.620306902867308E-2</v>
      </c>
      <c r="CC65" s="315">
        <f t="shared" si="252"/>
        <v>9.6912032009310881E-2</v>
      </c>
      <c r="CD65" s="315">
        <f t="shared" si="252"/>
        <v>9.7607141430886654E-2</v>
      </c>
      <c r="CE65" s="315">
        <f t="shared" si="252"/>
        <v>9.8287981304806482E-2</v>
      </c>
      <c r="CF65" s="315">
        <f t="shared" si="252"/>
        <v>9.8954125958129011E-2</v>
      </c>
      <c r="CG65" s="315">
        <f t="shared" si="252"/>
        <v>9.9605139817809163E-2</v>
      </c>
      <c r="CH65" s="315">
        <f t="shared" si="252"/>
        <v>0.10024057719026419</v>
      </c>
      <c r="CI65" s="315">
        <f t="shared" si="252"/>
        <v>0.10085998203616287</v>
      </c>
      <c r="CJ65" s="315">
        <f t="shared" si="252"/>
        <v>0.10146288774033689</v>
      </c>
      <c r="CK65" s="315">
        <f t="shared" si="252"/>
        <v>0.10204881687671122</v>
      </c>
      <c r="CL65" s="315">
        <f t="shared" si="252"/>
        <v>0.10261728096814789</v>
      </c>
      <c r="CM65" s="315">
        <f t="shared" si="252"/>
        <v>0.10316778024109574</v>
      </c>
      <c r="CN65" s="315">
        <f t="shared" si="252"/>
        <v>0.10369980337493648</v>
      </c>
      <c r="CO65" s="315">
        <f t="shared" si="252"/>
        <v>0.1042128272459146</v>
      </c>
      <c r="CP65" s="315">
        <f t="shared" si="252"/>
        <v>0.10470631666553723</v>
      </c>
      <c r="CQ65" s="315">
        <f t="shared" si="252"/>
        <v>0.10517972411332685</v>
      </c>
      <c r="CR65" s="315">
        <f t="shared" si="252"/>
        <v>0.10563248946380775</v>
      </c>
      <c r="CS65" s="315">
        <f t="shared" si="252"/>
        <v>0.1060640397076049</v>
      </c>
      <c r="CT65" s="315">
        <f t="shared" si="252"/>
        <v>0.10647378866653055</v>
      </c>
      <c r="CU65" s="315"/>
      <c r="CV65" s="315">
        <f t="shared" si="241"/>
        <v>8.6754212322798882E-2</v>
      </c>
      <c r="CW65" s="315">
        <f t="shared" ref="CW65:DZ65" si="253">CW42</f>
        <v>8.5419493385574488E-2</v>
      </c>
      <c r="CX65" s="315">
        <f t="shared" si="253"/>
        <v>8.4083701241389253E-2</v>
      </c>
      <c r="CY65" s="315">
        <f t="shared" si="253"/>
        <v>8.2747129274635012E-2</v>
      </c>
      <c r="CZ65" s="315">
        <f t="shared" si="253"/>
        <v>8.1410223504898724E-2</v>
      </c>
      <c r="DA65" s="315">
        <f t="shared" si="253"/>
        <v>8.0073710158946126E-2</v>
      </c>
      <c r="DB65" s="315">
        <f t="shared" si="253"/>
        <v>7.8738788154433165E-2</v>
      </c>
      <c r="DC65" s="315">
        <f t="shared" si="253"/>
        <v>7.7407525991716769E-2</v>
      </c>
      <c r="DD65" s="315">
        <f t="shared" si="253"/>
        <v>7.608338118354592E-2</v>
      </c>
      <c r="DE65" s="315">
        <f t="shared" si="253"/>
        <v>7.477194964036564E-2</v>
      </c>
      <c r="DF65" s="315">
        <f t="shared" si="253"/>
        <v>7.3481829276714969E-2</v>
      </c>
      <c r="DG65" s="315">
        <f t="shared" si="253"/>
        <v>7.2220222032117143E-2</v>
      </c>
      <c r="DH65" s="315">
        <f t="shared" si="253"/>
        <v>7.1001152836805817E-2</v>
      </c>
      <c r="DI65" s="315">
        <f t="shared" si="253"/>
        <v>6.983416199372959E-2</v>
      </c>
      <c r="DJ65" s="315">
        <f t="shared" si="253"/>
        <v>6.8723216135040899E-2</v>
      </c>
      <c r="DK65" s="315">
        <f t="shared" si="253"/>
        <v>6.7660577662253071E-2</v>
      </c>
      <c r="DL65" s="315">
        <f t="shared" si="253"/>
        <v>6.6626028168614099E-2</v>
      </c>
      <c r="DM65" s="315">
        <f t="shared" si="253"/>
        <v>6.5590252469835519E-2</v>
      </c>
      <c r="DN65" s="315">
        <f t="shared" si="253"/>
        <v>6.4528155576594498E-2</v>
      </c>
      <c r="DO65" s="315">
        <f t="shared" si="253"/>
        <v>6.3416200528900304E-2</v>
      </c>
      <c r="DP65" s="315">
        <f t="shared" si="253"/>
        <v>6.2244041334606259E-2</v>
      </c>
      <c r="DQ65" s="315">
        <f t="shared" si="253"/>
        <v>6.1041328359452994E-2</v>
      </c>
      <c r="DR65" s="315">
        <f t="shared" si="253"/>
        <v>5.9788299154023707E-2</v>
      </c>
      <c r="DS65" s="315">
        <f t="shared" si="253"/>
        <v>5.8491467963797304E-2</v>
      </c>
      <c r="DT65" s="315">
        <f t="shared" si="253"/>
        <v>5.716182732953716E-2</v>
      </c>
      <c r="DU65" s="315">
        <f t="shared" si="253"/>
        <v>5.5809195822974778E-2</v>
      </c>
      <c r="DV65" s="315">
        <f t="shared" si="253"/>
        <v>5.4443479152397202E-2</v>
      </c>
      <c r="DW65" s="315">
        <f t="shared" si="253"/>
        <v>5.3074426697383388E-2</v>
      </c>
      <c r="DX65" s="315">
        <f t="shared" si="253"/>
        <v>5.1702868686508308E-2</v>
      </c>
      <c r="DY65" s="315">
        <f t="shared" si="253"/>
        <v>5.0331930599198264E-2</v>
      </c>
      <c r="DZ65" s="315">
        <f t="shared" si="253"/>
        <v>4.8973827899429279E-2</v>
      </c>
    </row>
    <row r="66" spans="1:165">
      <c r="A66" s="303" t="s">
        <v>309</v>
      </c>
      <c r="C66" s="5" t="s">
        <v>319</v>
      </c>
      <c r="D66" s="315">
        <f t="shared" si="235"/>
        <v>3.0417143308007228E-2</v>
      </c>
      <c r="E66" s="315">
        <f t="shared" ref="E66:AH66" si="254">E43</f>
        <v>2.9857529794850839E-2</v>
      </c>
      <c r="F66" s="315">
        <f t="shared" si="254"/>
        <v>2.9301327565083048E-2</v>
      </c>
      <c r="G66" s="315">
        <f t="shared" si="254"/>
        <v>2.8750303108725877E-2</v>
      </c>
      <c r="H66" s="315">
        <f t="shared" si="254"/>
        <v>2.8205975710197471E-2</v>
      </c>
      <c r="I66" s="315">
        <f t="shared" si="254"/>
        <v>2.7668414727736873E-2</v>
      </c>
      <c r="J66" s="315">
        <f t="shared" si="254"/>
        <v>2.7115616613812829E-2</v>
      </c>
      <c r="K66" s="315">
        <f t="shared" si="254"/>
        <v>2.6570313148934124E-2</v>
      </c>
      <c r="L66" s="315">
        <f t="shared" si="254"/>
        <v>2.6033829282581925E-2</v>
      </c>
      <c r="M66" s="315">
        <f t="shared" si="254"/>
        <v>2.5508452752771155E-2</v>
      </c>
      <c r="N66" s="315">
        <f t="shared" si="254"/>
        <v>2.4997875708608834E-2</v>
      </c>
      <c r="O66" s="315">
        <f t="shared" si="254"/>
        <v>2.4531939696115532E-2</v>
      </c>
      <c r="P66" s="315">
        <f t="shared" si="254"/>
        <v>2.4087014736106822E-2</v>
      </c>
      <c r="Q66" s="315">
        <f t="shared" si="254"/>
        <v>2.3670170797452476E-2</v>
      </c>
      <c r="R66" s="315">
        <f t="shared" si="254"/>
        <v>2.3286658165304258E-2</v>
      </c>
      <c r="S66" s="315">
        <f t="shared" si="254"/>
        <v>2.2934859009453305E-2</v>
      </c>
      <c r="T66" s="315">
        <f t="shared" si="254"/>
        <v>2.2613563360581613E-2</v>
      </c>
      <c r="U66" s="315">
        <f t="shared" si="254"/>
        <v>2.2303248221945047E-2</v>
      </c>
      <c r="V66" s="315">
        <f t="shared" si="254"/>
        <v>2.1991745171087391E-2</v>
      </c>
      <c r="W66" s="315">
        <f t="shared" si="254"/>
        <v>2.1666392313868427E-2</v>
      </c>
      <c r="X66" s="315">
        <f t="shared" si="254"/>
        <v>2.1320047250980207E-2</v>
      </c>
      <c r="Y66" s="315">
        <f t="shared" si="254"/>
        <v>2.0693112181631928E-2</v>
      </c>
      <c r="Z66" s="315">
        <f t="shared" si="254"/>
        <v>2.0099316012204608E-2</v>
      </c>
      <c r="AA66" s="315">
        <f t="shared" si="254"/>
        <v>1.9490694145030931E-2</v>
      </c>
      <c r="AB66" s="315">
        <f t="shared" si="254"/>
        <v>1.88723694962981E-2</v>
      </c>
      <c r="AC66" s="315">
        <f t="shared" si="254"/>
        <v>1.8248500582008245E-2</v>
      </c>
      <c r="AD66" s="315">
        <f t="shared" si="254"/>
        <v>1.7621366204988064E-2</v>
      </c>
      <c r="AE66" s="315">
        <f t="shared" si="254"/>
        <v>1.6998686478229112E-2</v>
      </c>
      <c r="AF66" s="315">
        <f t="shared" si="254"/>
        <v>1.6380488002931834E-2</v>
      </c>
      <c r="AG66" s="315">
        <f t="shared" si="254"/>
        <v>1.5768312963081392E-2</v>
      </c>
      <c r="AH66" s="315">
        <f t="shared" si="254"/>
        <v>1.5170016004842697E-2</v>
      </c>
      <c r="AI66" s="315"/>
      <c r="AJ66" s="315">
        <f t="shared" si="239"/>
        <v>3.0417143308007228E-2</v>
      </c>
      <c r="AK66" s="315">
        <f t="shared" ref="AK66:BN66" si="255">AK43</f>
        <v>2.9862524287536728E-2</v>
      </c>
      <c r="AL66" s="315">
        <f t="shared" si="255"/>
        <v>2.9313056029626593E-2</v>
      </c>
      <c r="AM66" s="315">
        <f t="shared" si="255"/>
        <v>2.8769338006360685E-2</v>
      </c>
      <c r="AN66" s="315">
        <f t="shared" si="255"/>
        <v>2.8233262544176976E-2</v>
      </c>
      <c r="AO66" s="315">
        <f t="shared" si="255"/>
        <v>2.7704886155401062E-2</v>
      </c>
      <c r="AP66" s="315">
        <f t="shared" si="255"/>
        <v>2.7181101297571172E-2</v>
      </c>
      <c r="AQ66" s="315">
        <f t="shared" si="255"/>
        <v>2.6667127835997083E-2</v>
      </c>
      <c r="AR66" s="315">
        <f t="shared" si="255"/>
        <v>2.6164245739119449E-2</v>
      </c>
      <c r="AS66" s="315">
        <f t="shared" si="255"/>
        <v>2.5674657094498687E-2</v>
      </c>
      <c r="AT66" s="315">
        <f t="shared" si="255"/>
        <v>2.520189806548917E-2</v>
      </c>
      <c r="AU66" s="315">
        <f t="shared" si="255"/>
        <v>2.4789548583916802E-2</v>
      </c>
      <c r="AV66" s="315">
        <f t="shared" si="255"/>
        <v>2.439876715531842E-2</v>
      </c>
      <c r="AW66" s="315">
        <f t="shared" si="255"/>
        <v>2.4041152552552927E-2</v>
      </c>
      <c r="AX66" s="315">
        <f t="shared" si="255"/>
        <v>2.3718134596033433E-2</v>
      </c>
      <c r="AY66" s="315">
        <f t="shared" si="255"/>
        <v>2.3427745915095017E-2</v>
      </c>
      <c r="AZ66" s="315">
        <f t="shared" si="255"/>
        <v>2.3163790832001617E-2</v>
      </c>
      <c r="BA66" s="315">
        <f t="shared" si="255"/>
        <v>2.2911989998881679E-2</v>
      </c>
      <c r="BB66" s="315">
        <f t="shared" si="255"/>
        <v>2.2660863293517526E-2</v>
      </c>
      <c r="BC66" s="315">
        <f t="shared" si="255"/>
        <v>2.2398734019379678E-2</v>
      </c>
      <c r="BD66" s="315">
        <f t="shared" si="255"/>
        <v>2.2119308192006151E-2</v>
      </c>
      <c r="BE66" s="315">
        <f t="shared" si="255"/>
        <v>2.1594159722983064E-2</v>
      </c>
      <c r="BF66" s="315">
        <f t="shared" si="255"/>
        <v>2.1095404759673409E-2</v>
      </c>
      <c r="BG66" s="315">
        <f t="shared" si="255"/>
        <v>2.059201472936362E-2</v>
      </c>
      <c r="BH66" s="315">
        <f t="shared" si="255"/>
        <v>2.0084826727105459E-2</v>
      </c>
      <c r="BI66" s="315">
        <f t="shared" si="255"/>
        <v>1.9577847954739092E-2</v>
      </c>
      <c r="BJ66" s="315">
        <f t="shared" si="255"/>
        <v>1.9076727941630039E-2</v>
      </c>
      <c r="BK66" s="315">
        <f t="shared" si="255"/>
        <v>1.8585327464149756E-2</v>
      </c>
      <c r="BL66" s="315">
        <f t="shared" si="255"/>
        <v>1.8103733060430699E-2</v>
      </c>
      <c r="BM66" s="315">
        <f t="shared" si="255"/>
        <v>1.7633357831789414E-2</v>
      </c>
      <c r="BN66" s="315">
        <f t="shared" si="255"/>
        <v>1.718107266810303E-2</v>
      </c>
      <c r="BO66" s="315"/>
      <c r="BP66" s="315">
        <f t="shared" si="240"/>
        <v>3.0417077246543352E-2</v>
      </c>
      <c r="BQ66" s="315">
        <f t="shared" ref="BQ66:CT66" si="256">BQ43</f>
        <v>3.0609816478491071E-2</v>
      </c>
      <c r="BR66" s="315">
        <f t="shared" si="256"/>
        <v>3.0800261167309915E-2</v>
      </c>
      <c r="BS66" s="315">
        <f t="shared" si="256"/>
        <v>3.0988315843847859E-2</v>
      </c>
      <c r="BT66" s="315">
        <f t="shared" si="256"/>
        <v>3.1173882734513256E-2</v>
      </c>
      <c r="BU66" s="315">
        <f t="shared" si="256"/>
        <v>3.1356861708468714E-2</v>
      </c>
      <c r="BV66" s="315">
        <f t="shared" si="256"/>
        <v>3.1537150223646657E-2</v>
      </c>
      <c r="BW66" s="315">
        <f t="shared" si="256"/>
        <v>3.1714643271561302E-2</v>
      </c>
      <c r="BX66" s="315">
        <f t="shared" si="256"/>
        <v>3.1889233320890609E-2</v>
      </c>
      <c r="BY66" s="315">
        <f t="shared" si="256"/>
        <v>3.206081025980153E-2</v>
      </c>
      <c r="BZ66" s="315">
        <f t="shared" si="256"/>
        <v>3.2229261336991374E-2</v>
      </c>
      <c r="CA66" s="315">
        <f t="shared" si="256"/>
        <v>3.2394471101417154E-2</v>
      </c>
      <c r="CB66" s="315">
        <f t="shared" si="256"/>
        <v>3.2556321340684584E-2</v>
      </c>
      <c r="CC66" s="315">
        <f t="shared" si="256"/>
        <v>3.2714691018067669E-2</v>
      </c>
      <c r="CD66" s="315">
        <f t="shared" si="256"/>
        <v>3.2869456208129005E-2</v>
      </c>
      <c r="CE66" s="315">
        <f t="shared" si="256"/>
        <v>3.3020490030910586E-2</v>
      </c>
      <c r="CF66" s="315">
        <f t="shared" si="256"/>
        <v>3.3167662584664165E-2</v>
      </c>
      <c r="CG66" s="315">
        <f t="shared" si="256"/>
        <v>3.3310840877089312E-2</v>
      </c>
      <c r="CH66" s="315">
        <f t="shared" si="256"/>
        <v>3.3449888755047133E-2</v>
      </c>
      <c r="CI66" s="315">
        <f t="shared" si="256"/>
        <v>3.3584666832716444E-2</v>
      </c>
      <c r="CJ66" s="315">
        <f t="shared" si="256"/>
        <v>3.3715032418158764E-2</v>
      </c>
      <c r="CK66" s="315">
        <f t="shared" si="256"/>
        <v>3.3840839438257796E-2</v>
      </c>
      <c r="CL66" s="315">
        <f t="shared" si="256"/>
        <v>3.396193836199813E-2</v>
      </c>
      <c r="CM66" s="315">
        <f t="shared" si="256"/>
        <v>3.4078176122047346E-2</v>
      </c>
      <c r="CN66" s="315">
        <f t="shared" si="256"/>
        <v>3.4189396034604899E-2</v>
      </c>
      <c r="CO66" s="315">
        <f t="shared" si="256"/>
        <v>3.4295437717480275E-2</v>
      </c>
      <c r="CP66" s="315">
        <f t="shared" si="256"/>
        <v>3.4396137006362404E-2</v>
      </c>
      <c r="CQ66" s="315">
        <f t="shared" si="256"/>
        <v>3.4491325869241064E-2</v>
      </c>
      <c r="CR66" s="315">
        <f t="shared" si="256"/>
        <v>3.458083231894063E-2</v>
      </c>
      <c r="CS66" s="315">
        <f t="shared" si="256"/>
        <v>3.4664480323725377E-2</v>
      </c>
      <c r="CT66" s="315">
        <f t="shared" si="256"/>
        <v>3.4742089715934947E-2</v>
      </c>
      <c r="CU66" s="315"/>
      <c r="CV66" s="315">
        <f t="shared" si="241"/>
        <v>3.0417143308007228E-2</v>
      </c>
      <c r="CW66" s="315">
        <f t="shared" ref="CW66:DZ66" si="257">CW43</f>
        <v>3.0096792345518448E-2</v>
      </c>
      <c r="CX66" s="315">
        <f t="shared" si="257"/>
        <v>2.9776161922954524E-2</v>
      </c>
      <c r="CY66" s="315">
        <f t="shared" si="257"/>
        <v>2.9455320963296693E-2</v>
      </c>
      <c r="CZ66" s="315">
        <f t="shared" si="257"/>
        <v>2.9134393301380675E-2</v>
      </c>
      <c r="DA66" s="315">
        <f t="shared" si="257"/>
        <v>2.8813605134867366E-2</v>
      </c>
      <c r="DB66" s="315">
        <f t="shared" si="257"/>
        <v>2.8493357677046964E-2</v>
      </c>
      <c r="DC66" s="315">
        <f t="shared" si="257"/>
        <v>2.8174376941898609E-2</v>
      </c>
      <c r="DD66" s="315">
        <f t="shared" si="257"/>
        <v>2.7857914121950537E-2</v>
      </c>
      <c r="DE66" s="315">
        <f t="shared" si="257"/>
        <v>2.754603875261382E-2</v>
      </c>
      <c r="DF66" s="315">
        <f t="shared" si="257"/>
        <v>2.7241986487943549E-2</v>
      </c>
      <c r="DG66" s="315">
        <f t="shared" si="257"/>
        <v>2.6948558972163004E-2</v>
      </c>
      <c r="DH66" s="315">
        <f t="shared" si="257"/>
        <v>2.6671201597523307E-2</v>
      </c>
      <c r="DI66" s="315">
        <f t="shared" si="257"/>
        <v>2.6413822261118984E-2</v>
      </c>
      <c r="DJ66" s="315">
        <f t="shared" si="257"/>
        <v>2.6178330821669392E-2</v>
      </c>
      <c r="DK66" s="315">
        <f t="shared" si="257"/>
        <v>2.5962220541523837E-2</v>
      </c>
      <c r="DL66" s="315">
        <f t="shared" si="257"/>
        <v>2.5758105273383087E-2</v>
      </c>
      <c r="DM66" s="315">
        <f t="shared" si="257"/>
        <v>2.5554844790497345E-2</v>
      </c>
      <c r="DN66" s="315">
        <f t="shared" si="257"/>
        <v>2.5342611969371622E-2</v>
      </c>
      <c r="DO66" s="315">
        <f t="shared" si="257"/>
        <v>2.5111872784023468E-2</v>
      </c>
      <c r="DP66" s="315">
        <f t="shared" si="257"/>
        <v>2.4858025744162293E-2</v>
      </c>
      <c r="DQ66" s="315">
        <f t="shared" si="257"/>
        <v>2.4592399046235811E-2</v>
      </c>
      <c r="DR66" s="315">
        <f t="shared" si="257"/>
        <v>2.4306615535039575E-2</v>
      </c>
      <c r="DS66" s="315">
        <f t="shared" si="257"/>
        <v>2.400275037841397E-2</v>
      </c>
      <c r="DT66" s="315">
        <f t="shared" si="257"/>
        <v>2.3684786902669348E-2</v>
      </c>
      <c r="DU66" s="315">
        <f t="shared" si="257"/>
        <v>2.3356350309015502E-2</v>
      </c>
      <c r="DV66" s="315">
        <f t="shared" si="257"/>
        <v>2.3021230624308404E-2</v>
      </c>
      <c r="DW66" s="315">
        <f t="shared" si="257"/>
        <v>2.2683295443460136E-2</v>
      </c>
      <c r="DX66" s="315">
        <f t="shared" si="257"/>
        <v>2.2342716419877881E-2</v>
      </c>
      <c r="DY66" s="315">
        <f t="shared" si="257"/>
        <v>2.2000668222292834E-2</v>
      </c>
      <c r="DZ66" s="315">
        <f t="shared" si="257"/>
        <v>2.1662393930451714E-2</v>
      </c>
    </row>
    <row r="67" spans="1:165" ht="15.75" thickBot="1">
      <c r="A67" s="303" t="s">
        <v>310</v>
      </c>
      <c r="C67" s="5" t="s">
        <v>319</v>
      </c>
      <c r="D67" s="315">
        <f t="shared" si="235"/>
        <v>1.8707365035785017E-2</v>
      </c>
      <c r="E67" s="315">
        <f t="shared" ref="E67:AH67" si="258">E44</f>
        <v>1.8275231573553982E-2</v>
      </c>
      <c r="F67" s="315">
        <f t="shared" si="258"/>
        <v>1.7846095527646422E-2</v>
      </c>
      <c r="G67" s="315">
        <f t="shared" si="258"/>
        <v>1.7421720756749366E-2</v>
      </c>
      <c r="H67" s="315">
        <f t="shared" si="258"/>
        <v>1.7002822360221274E-2</v>
      </c>
      <c r="I67" s="315">
        <f t="shared" si="258"/>
        <v>1.6589446086911604E-2</v>
      </c>
      <c r="J67" s="315">
        <f t="shared" si="258"/>
        <v>1.6167044165676343E-2</v>
      </c>
      <c r="K67" s="315">
        <f t="shared" si="258"/>
        <v>1.5750893537927385E-2</v>
      </c>
      <c r="L67" s="315">
        <f t="shared" si="258"/>
        <v>1.5341769489942741E-2</v>
      </c>
      <c r="M67" s="315">
        <f t="shared" si="258"/>
        <v>1.4940991360507984E-2</v>
      </c>
      <c r="N67" s="315">
        <f t="shared" si="258"/>
        <v>1.4550660963127198E-2</v>
      </c>
      <c r="O67" s="315">
        <f t="shared" si="258"/>
        <v>1.4185787569085583E-2</v>
      </c>
      <c r="P67" s="315">
        <f t="shared" si="258"/>
        <v>1.3834437381584944E-2</v>
      </c>
      <c r="Q67" s="315">
        <f t="shared" si="258"/>
        <v>1.3500437278853975E-2</v>
      </c>
      <c r="R67" s="315">
        <f t="shared" si="258"/>
        <v>1.318682500941281E-2</v>
      </c>
      <c r="S67" s="315">
        <f t="shared" si="258"/>
        <v>1.2892332463448434E-2</v>
      </c>
      <c r="T67" s="315">
        <f t="shared" si="258"/>
        <v>1.261630268952633E-2</v>
      </c>
      <c r="U67" s="315">
        <f t="shared" si="258"/>
        <v>1.2347171670795919E-2</v>
      </c>
      <c r="V67" s="315">
        <f t="shared" si="258"/>
        <v>1.2078148560929147E-2</v>
      </c>
      <c r="W67" s="315">
        <f t="shared" si="258"/>
        <v>1.1802387157370716E-2</v>
      </c>
      <c r="X67" s="315">
        <f t="shared" si="258"/>
        <v>1.1516256060458245E-2</v>
      </c>
      <c r="Y67" s="315">
        <f t="shared" si="258"/>
        <v>1.1074900578528109E-2</v>
      </c>
      <c r="Z67" s="315">
        <f t="shared" si="258"/>
        <v>1.0659345659693736E-2</v>
      </c>
      <c r="AA67" s="315">
        <f t="shared" si="258"/>
        <v>1.0240066613028715E-2</v>
      </c>
      <c r="AB67" s="315">
        <f t="shared" si="258"/>
        <v>9.8201959113227068E-3</v>
      </c>
      <c r="AC67" s="315">
        <f t="shared" si="258"/>
        <v>9.40215134171727E-3</v>
      </c>
      <c r="AD67" s="315">
        <f t="shared" si="258"/>
        <v>8.9872289343656802E-3</v>
      </c>
      <c r="AE67" s="315">
        <f t="shared" si="258"/>
        <v>8.5796192224326211E-3</v>
      </c>
      <c r="AF67" s="315">
        <f t="shared" si="258"/>
        <v>8.1794057398871418E-3</v>
      </c>
      <c r="AG67" s="315">
        <f t="shared" si="258"/>
        <v>7.7874213749988038E-3</v>
      </c>
      <c r="AH67" s="315">
        <f t="shared" si="258"/>
        <v>7.4075485298390814E-3</v>
      </c>
      <c r="AI67" s="315"/>
      <c r="AJ67" s="315">
        <f t="shared" si="239"/>
        <v>1.8707365035785017E-2</v>
      </c>
      <c r="AK67" s="315">
        <f t="shared" ref="AK67:BN67" si="259">AK44</f>
        <v>1.8277728334155013E-2</v>
      </c>
      <c r="AL67" s="315">
        <f t="shared" si="259"/>
        <v>1.7852230732125027E-2</v>
      </c>
      <c r="AM67" s="315">
        <f t="shared" si="259"/>
        <v>1.7431795892544857E-2</v>
      </c>
      <c r="AN67" s="315">
        <f t="shared" si="259"/>
        <v>1.7017395259085785E-2</v>
      </c>
      <c r="AO67" s="315">
        <f t="shared" si="259"/>
        <v>1.6609055870487947E-2</v>
      </c>
      <c r="AP67" s="315">
        <f t="shared" si="259"/>
        <v>1.6204201447153926E-2</v>
      </c>
      <c r="AQ67" s="315">
        <f t="shared" si="259"/>
        <v>1.5806736481165668E-2</v>
      </c>
      <c r="AR67" s="315">
        <f t="shared" si="259"/>
        <v>1.5417380375613125E-2</v>
      </c>
      <c r="AS67" s="315">
        <f t="shared" si="259"/>
        <v>1.5037372165029754E-2</v>
      </c>
      <c r="AT67" s="315">
        <f t="shared" si="259"/>
        <v>1.4668692414578983E-2</v>
      </c>
      <c r="AU67" s="315">
        <f t="shared" si="259"/>
        <v>1.4334879330266264E-2</v>
      </c>
      <c r="AV67" s="315">
        <f t="shared" si="259"/>
        <v>1.4014467994283989E-2</v>
      </c>
      <c r="AW67" s="315">
        <f t="shared" si="259"/>
        <v>1.3713863913188254E-2</v>
      </c>
      <c r="AX67" s="315">
        <f t="shared" si="259"/>
        <v>1.3433793008918379E-2</v>
      </c>
      <c r="AY67" s="315">
        <f t="shared" si="259"/>
        <v>1.3172761244149686E-2</v>
      </c>
      <c r="AZ67" s="315">
        <f t="shared" si="259"/>
        <v>1.2927109111062794E-2</v>
      </c>
      <c r="BA67" s="315">
        <f t="shared" si="259"/>
        <v>1.2688418298365173E-2</v>
      </c>
      <c r="BB67" s="315">
        <f t="shared" si="259"/>
        <v>1.245024072085974E-2</v>
      </c>
      <c r="BC67" s="315">
        <f t="shared" si="259"/>
        <v>1.2206220146455631E-2</v>
      </c>
      <c r="BD67" s="315">
        <f t="shared" si="259"/>
        <v>1.1953122162177128E-2</v>
      </c>
      <c r="BE67" s="315">
        <f t="shared" si="259"/>
        <v>1.1563956990135557E-2</v>
      </c>
      <c r="BF67" s="315">
        <f t="shared" si="259"/>
        <v>1.1195109912255799E-2</v>
      </c>
      <c r="BG67" s="315">
        <f t="shared" si="259"/>
        <v>1.0826782449001354E-2</v>
      </c>
      <c r="BH67" s="315">
        <f t="shared" si="259"/>
        <v>1.0459598528166454E-2</v>
      </c>
      <c r="BI67" s="315">
        <f t="shared" si="259"/>
        <v>1.0095774627534845E-2</v>
      </c>
      <c r="BJ67" s="315">
        <f t="shared" si="259"/>
        <v>9.7382494859388664E-3</v>
      </c>
      <c r="BK67" s="315">
        <f t="shared" si="259"/>
        <v>9.3890267596733312E-3</v>
      </c>
      <c r="BL67" s="315">
        <f t="shared" si="259"/>
        <v>9.0480927820143463E-3</v>
      </c>
      <c r="BM67" s="315">
        <f t="shared" si="259"/>
        <v>8.7160849493335309E-3</v>
      </c>
      <c r="BN67" s="315">
        <f t="shared" si="259"/>
        <v>8.3962732538468941E-3</v>
      </c>
      <c r="BO67" s="315"/>
      <c r="BP67" s="315">
        <f t="shared" si="240"/>
        <v>1.8707324406199682E-2</v>
      </c>
      <c r="BQ67" s="315">
        <f t="shared" ref="BQ67:CT67" si="260">BQ44</f>
        <v>1.8867348939475965E-2</v>
      </c>
      <c r="BR67" s="315">
        <f t="shared" si="260"/>
        <v>1.902556795010742E-2</v>
      </c>
      <c r="BS67" s="315">
        <f t="shared" si="260"/>
        <v>1.9181916505658609E-2</v>
      </c>
      <c r="BT67" s="315">
        <f t="shared" si="260"/>
        <v>1.9336328127065625E-2</v>
      </c>
      <c r="BU67" s="315">
        <f t="shared" si="260"/>
        <v>1.948873475361923E-2</v>
      </c>
      <c r="BV67" s="315">
        <f t="shared" si="260"/>
        <v>1.9639066707176984E-2</v>
      </c>
      <c r="BW67" s="315">
        <f t="shared" si="260"/>
        <v>1.9787252655587839E-2</v>
      </c>
      <c r="BX67" s="315">
        <f t="shared" si="260"/>
        <v>1.9933219575312289E-2</v>
      </c>
      <c r="BY67" s="315">
        <f t="shared" si="260"/>
        <v>2.0076892713220749E-2</v>
      </c>
      <c r="BZ67" s="315">
        <f t="shared" si="260"/>
        <v>2.0218195547552612E-2</v>
      </c>
      <c r="CA67" s="315">
        <f t="shared" si="260"/>
        <v>2.0357049748017934E-2</v>
      </c>
      <c r="CB67" s="315">
        <f t="shared" si="260"/>
        <v>2.0493375135023324E-2</v>
      </c>
      <c r="CC67" s="315">
        <f t="shared" si="260"/>
        <v>2.0627089638003391E-2</v>
      </c>
      <c r="CD67" s="315">
        <f t="shared" si="260"/>
        <v>2.075810925283849E-2</v>
      </c>
      <c r="CE67" s="315">
        <f t="shared" si="260"/>
        <v>2.0886347998339185E-2</v>
      </c>
      <c r="CF67" s="315">
        <f t="shared" si="260"/>
        <v>2.1011717871777576E-2</v>
      </c>
      <c r="CG67" s="315">
        <f t="shared" si="260"/>
        <v>2.1134128803444983E-2</v>
      </c>
      <c r="CH67" s="315">
        <f t="shared" si="260"/>
        <v>2.1253488610215209E-2</v>
      </c>
      <c r="CI67" s="315">
        <f t="shared" si="260"/>
        <v>2.1369702948092133E-2</v>
      </c>
      <c r="CJ67" s="315">
        <f t="shared" si="260"/>
        <v>2.1482675263719966E-2</v>
      </c>
      <c r="CK67" s="315">
        <f t="shared" si="260"/>
        <v>2.1592306744833888E-2</v>
      </c>
      <c r="CL67" s="315">
        <f t="shared" si="260"/>
        <v>2.1698496269628678E-2</v>
      </c>
      <c r="CM67" s="315">
        <f t="shared" si="260"/>
        <v>2.1801140355021974E-2</v>
      </c>
      <c r="CN67" s="315">
        <f t="shared" si="260"/>
        <v>2.190013310378881E-2</v>
      </c>
      <c r="CO67" s="315">
        <f t="shared" si="260"/>
        <v>2.199536615054325E-2</v>
      </c>
      <c r="CP67" s="315">
        <f t="shared" si="260"/>
        <v>2.2086728606542608E-2</v>
      </c>
      <c r="CQ67" s="315">
        <f t="shared" si="260"/>
        <v>2.2174107003289107E-2</v>
      </c>
      <c r="CR67" s="315">
        <f t="shared" si="260"/>
        <v>2.2257385234903466E-2</v>
      </c>
      <c r="CS67" s="315">
        <f t="shared" si="260"/>
        <v>2.2336444499244178E-2</v>
      </c>
      <c r="CT67" s="315">
        <f t="shared" si="260"/>
        <v>2.2411163237745866E-2</v>
      </c>
      <c r="CU67" s="315"/>
      <c r="CV67" s="315">
        <f t="shared" si="241"/>
        <v>1.8707365035785017E-2</v>
      </c>
      <c r="CW67" s="315">
        <f t="shared" ref="CW67:DZ67" si="261">CW44</f>
        <v>1.841841809714178E-2</v>
      </c>
      <c r="CX67" s="315">
        <f t="shared" si="261"/>
        <v>1.8129411457206458E-2</v>
      </c>
      <c r="CY67" s="315">
        <f t="shared" si="261"/>
        <v>1.7840407069281243E-2</v>
      </c>
      <c r="CZ67" s="315">
        <f t="shared" si="261"/>
        <v>1.7551499733185656E-2</v>
      </c>
      <c r="DA67" s="315">
        <f t="shared" si="261"/>
        <v>1.7262844594789967E-2</v>
      </c>
      <c r="DB67" s="315">
        <f t="shared" si="261"/>
        <v>1.6974698640365032E-2</v>
      </c>
      <c r="DC67" s="315">
        <f t="shared" si="261"/>
        <v>1.6687506262923466E-2</v>
      </c>
      <c r="DD67" s="315">
        <f t="shared" si="261"/>
        <v>1.6402011259497862E-2</v>
      </c>
      <c r="DE67" s="315">
        <f t="shared" si="261"/>
        <v>1.6119418437433732E-2</v>
      </c>
      <c r="DF67" s="315">
        <f t="shared" si="261"/>
        <v>1.5841579912811828E-2</v>
      </c>
      <c r="DG67" s="315">
        <f t="shared" si="261"/>
        <v>1.5570047171218961E-2</v>
      </c>
      <c r="DH67" s="315">
        <f t="shared" si="261"/>
        <v>1.5307843233811125E-2</v>
      </c>
      <c r="DI67" s="315">
        <f t="shared" si="261"/>
        <v>1.5057025195070574E-2</v>
      </c>
      <c r="DJ67" s="315">
        <f t="shared" si="261"/>
        <v>1.4818449490561828E-2</v>
      </c>
      <c r="DK67" s="315">
        <f t="shared" si="261"/>
        <v>1.4590449744150549E-2</v>
      </c>
      <c r="DL67" s="315">
        <f t="shared" si="261"/>
        <v>1.4368668324799081E-2</v>
      </c>
      <c r="DM67" s="315">
        <f t="shared" si="261"/>
        <v>1.4146784650940455E-2</v>
      </c>
      <c r="DN67" s="315">
        <f t="shared" si="261"/>
        <v>1.3919386036100115E-2</v>
      </c>
      <c r="DO67" s="315">
        <f t="shared" si="261"/>
        <v>1.3681393024916689E-2</v>
      </c>
      <c r="DP67" s="315">
        <f t="shared" si="261"/>
        <v>1.343056882219054E-2</v>
      </c>
      <c r="DQ67" s="315">
        <f t="shared" si="261"/>
        <v>1.3173305645595631E-2</v>
      </c>
      <c r="DR67" s="315">
        <f t="shared" si="261"/>
        <v>1.29053333711688E-2</v>
      </c>
      <c r="DS67" s="315">
        <f t="shared" si="261"/>
        <v>1.2628050544075559E-2</v>
      </c>
      <c r="DT67" s="315">
        <f t="shared" si="261"/>
        <v>1.2343822671519306E-2</v>
      </c>
      <c r="DU67" s="315">
        <f t="shared" si="261"/>
        <v>1.2054762724348899E-2</v>
      </c>
      <c r="DV67" s="315">
        <f t="shared" si="261"/>
        <v>1.1763003678961187E-2</v>
      </c>
      <c r="DW67" s="315">
        <f t="shared" si="261"/>
        <v>1.1470646333032714E-2</v>
      </c>
      <c r="DX67" s="315">
        <f t="shared" si="261"/>
        <v>1.1177865240882445E-2</v>
      </c>
      <c r="DY67" s="315">
        <f t="shared" si="261"/>
        <v>1.0885331159934623E-2</v>
      </c>
      <c r="DZ67" s="315">
        <f t="shared" si="261"/>
        <v>1.0595682074642589E-2</v>
      </c>
    </row>
    <row r="68" spans="1:165" s="310" customFormat="1" ht="15.75" thickBot="1">
      <c r="A68" s="309" t="s">
        <v>320</v>
      </c>
      <c r="C68" s="311" t="s">
        <v>266</v>
      </c>
      <c r="D68" s="314">
        <f t="shared" ref="D68:AH68" si="262">SUMPRODUCT(D49:D57,D59:D67)</f>
        <v>1.1256853262482789</v>
      </c>
      <c r="E68" s="314">
        <f t="shared" si="262"/>
        <v>1.1402106917181514</v>
      </c>
      <c r="F68" s="314">
        <f t="shared" si="262"/>
        <v>1.1539512467056545</v>
      </c>
      <c r="G68" s="314">
        <f t="shared" si="262"/>
        <v>1.1668137213578866</v>
      </c>
      <c r="H68" s="314">
        <f t="shared" si="262"/>
        <v>1.1788178055036127</v>
      </c>
      <c r="I68" s="314">
        <f t="shared" si="262"/>
        <v>1.1898692331960397</v>
      </c>
      <c r="J68" s="314">
        <f t="shared" si="262"/>
        <v>1.1994850033980486</v>
      </c>
      <c r="K68" s="314">
        <f t="shared" si="262"/>
        <v>1.2076060861886706</v>
      </c>
      <c r="L68" s="314">
        <f t="shared" si="262"/>
        <v>1.2136558983428345</v>
      </c>
      <c r="M68" s="314">
        <f t="shared" si="262"/>
        <v>1.21664951864795</v>
      </c>
      <c r="N68" s="314">
        <f t="shared" si="262"/>
        <v>1.2150002929036305</v>
      </c>
      <c r="O68" s="314">
        <f t="shared" si="262"/>
        <v>1.2079658629777272</v>
      </c>
      <c r="P68" s="314">
        <f t="shared" si="262"/>
        <v>1.190587196251029</v>
      </c>
      <c r="Q68" s="314">
        <f t="shared" si="262"/>
        <v>1.1591744294357871</v>
      </c>
      <c r="R68" s="314">
        <f t="shared" si="262"/>
        <v>1.1104108476651766</v>
      </c>
      <c r="S68" s="314">
        <f t="shared" si="262"/>
        <v>1.042979654291178</v>
      </c>
      <c r="T68" s="314">
        <f t="shared" si="262"/>
        <v>0.9587592472691624</v>
      </c>
      <c r="U68" s="314">
        <f t="shared" si="262"/>
        <v>0.86280218297325484</v>
      </c>
      <c r="V68" s="314">
        <f t="shared" si="262"/>
        <v>0.76239411162999005</v>
      </c>
      <c r="W68" s="314">
        <f t="shared" si="262"/>
        <v>0.6645781183230266</v>
      </c>
      <c r="X68" s="314">
        <f t="shared" si="262"/>
        <v>0.57474753349168473</v>
      </c>
      <c r="Y68" s="314">
        <f t="shared" si="262"/>
        <v>0.49361308588045905</v>
      </c>
      <c r="Z68" s="314">
        <f t="shared" si="262"/>
        <v>0.42480261850815726</v>
      </c>
      <c r="AA68" s="314">
        <f t="shared" si="262"/>
        <v>0.36727143471535656</v>
      </c>
      <c r="AB68" s="314">
        <f t="shared" si="262"/>
        <v>0.31925957439171815</v>
      </c>
      <c r="AC68" s="314">
        <f t="shared" si="262"/>
        <v>0.27885586161827891</v>
      </c>
      <c r="AD68" s="314">
        <f t="shared" si="262"/>
        <v>0.24430323591133565</v>
      </c>
      <c r="AE68" s="314">
        <f t="shared" si="262"/>
        <v>0.21413038082217989</v>
      </c>
      <c r="AF68" s="314">
        <f t="shared" si="262"/>
        <v>0.18704999420612067</v>
      </c>
      <c r="AG68" s="314">
        <f t="shared" si="262"/>
        <v>0.16211182494545945</v>
      </c>
      <c r="AH68" s="314">
        <f t="shared" si="262"/>
        <v>0.13865744364735383</v>
      </c>
      <c r="AI68" s="313"/>
      <c r="AJ68" s="314">
        <f t="shared" ref="AJ68:BN68" si="263">SUMPRODUCT(AJ49:AJ57,AJ59:AJ67)</f>
        <v>1.1256853262482789</v>
      </c>
      <c r="AK68" s="314">
        <f t="shared" si="263"/>
        <v>1.1404097360348926</v>
      </c>
      <c r="AL68" s="314">
        <f t="shared" si="263"/>
        <v>1.1544056651032066</v>
      </c>
      <c r="AM68" s="314">
        <f t="shared" si="263"/>
        <v>1.1675758517645884</v>
      </c>
      <c r="AN68" s="314">
        <f t="shared" si="263"/>
        <v>1.1799471301450632</v>
      </c>
      <c r="AO68" s="314">
        <f t="shared" si="263"/>
        <v>1.1914292572979117</v>
      </c>
      <c r="AP68" s="314">
        <f t="shared" si="263"/>
        <v>1.2019286086836205</v>
      </c>
      <c r="AQ68" s="314">
        <f t="shared" si="263"/>
        <v>1.2110860057968893</v>
      </c>
      <c r="AR68" s="314">
        <f t="shared" si="263"/>
        <v>1.2183267737267274</v>
      </c>
      <c r="AS68" s="314">
        <f t="shared" si="263"/>
        <v>1.2226558488538617</v>
      </c>
      <c r="AT68" s="314">
        <f t="shared" si="263"/>
        <v>1.2224546101379121</v>
      </c>
      <c r="AU68" s="314">
        <f t="shared" si="263"/>
        <v>1.2171855646168297</v>
      </c>
      <c r="AV68" s="314">
        <f t="shared" si="263"/>
        <v>1.2014535709482597</v>
      </c>
      <c r="AW68" s="314">
        <f t="shared" si="263"/>
        <v>1.1715676314847614</v>
      </c>
      <c r="AX68" s="314">
        <f t="shared" si="263"/>
        <v>1.1239160865187374</v>
      </c>
      <c r="AY68" s="314">
        <f t="shared" si="263"/>
        <v>1.0570071230265738</v>
      </c>
      <c r="AZ68" s="314">
        <f t="shared" si="263"/>
        <v>0.97257669560962723</v>
      </c>
      <c r="BA68" s="314">
        <f t="shared" si="263"/>
        <v>0.87582687074275012</v>
      </c>
      <c r="BB68" s="314">
        <f t="shared" si="263"/>
        <v>0.77422557030141936</v>
      </c>
      <c r="BC68" s="314">
        <f t="shared" si="263"/>
        <v>0.67506369560266011</v>
      </c>
      <c r="BD68" s="314">
        <f t="shared" si="263"/>
        <v>0.58396072413253719</v>
      </c>
      <c r="BE68" s="314">
        <f t="shared" si="263"/>
        <v>0.50200530811466892</v>
      </c>
      <c r="BF68" s="314">
        <f t="shared" si="263"/>
        <v>0.43266127453543313</v>
      </c>
      <c r="BG68" s="314">
        <f t="shared" si="263"/>
        <v>0.37501378371782068</v>
      </c>
      <c r="BH68" s="314">
        <f t="shared" si="263"/>
        <v>0.32728768514243201</v>
      </c>
      <c r="BI68" s="314">
        <f t="shared" si="263"/>
        <v>0.28756882460045918</v>
      </c>
      <c r="BJ68" s="314">
        <f t="shared" si="263"/>
        <v>0.25410943799656605</v>
      </c>
      <c r="BK68" s="314">
        <f t="shared" si="263"/>
        <v>0.22540101957637348</v>
      </c>
      <c r="BL68" s="314">
        <f t="shared" si="263"/>
        <v>0.20015514879826757</v>
      </c>
      <c r="BM68" s="314">
        <f t="shared" si="263"/>
        <v>0.17741751901047181</v>
      </c>
      <c r="BN68" s="314">
        <f t="shared" si="263"/>
        <v>0.15652199183077392</v>
      </c>
      <c r="BP68" s="314">
        <f t="shared" ref="BP68:CT68" si="264">SUMPRODUCT(BP49:BP57,BP59:BP67)</f>
        <v>1.1257126111156224</v>
      </c>
      <c r="BQ68" s="314">
        <f t="shared" si="264"/>
        <v>1.1275711812463132</v>
      </c>
      <c r="BR68" s="314">
        <f t="shared" si="264"/>
        <v>1.1293767965083532</v>
      </c>
      <c r="BS68" s="314">
        <f t="shared" si="264"/>
        <v>1.1311280007208757</v>
      </c>
      <c r="BT68" s="314">
        <f t="shared" si="264"/>
        <v>1.1328233053148915</v>
      </c>
      <c r="BU68" s="314">
        <f t="shared" si="264"/>
        <v>1.1344611886348714</v>
      </c>
      <c r="BV68" s="314">
        <f t="shared" si="264"/>
        <v>1.1360400952255296</v>
      </c>
      <c r="BW68" s="314">
        <f t="shared" si="264"/>
        <v>1.1375584351035051</v>
      </c>
      <c r="BX68" s="314">
        <f t="shared" si="264"/>
        <v>1.1390145830136262</v>
      </c>
      <c r="BY68" s="314">
        <f t="shared" si="264"/>
        <v>1.1404068776694336</v>
      </c>
      <c r="BZ68" s="314">
        <f t="shared" si="264"/>
        <v>1.1417336209776381</v>
      </c>
      <c r="CA68" s="314">
        <f t="shared" si="264"/>
        <v>1.1429930772461776</v>
      </c>
      <c r="CB68" s="314">
        <f t="shared" si="264"/>
        <v>1.1441834723755306</v>
      </c>
      <c r="CC68" s="314">
        <f t="shared" si="264"/>
        <v>1.145302993032939</v>
      </c>
      <c r="CD68" s="314">
        <f t="shared" si="264"/>
        <v>1.1463497858091889</v>
      </c>
      <c r="CE68" s="314">
        <f t="shared" si="264"/>
        <v>1.1473219563575787</v>
      </c>
      <c r="CF68" s="314">
        <f t="shared" si="264"/>
        <v>1.1482175685147109</v>
      </c>
      <c r="CG68" s="314">
        <f t="shared" si="264"/>
        <v>1.1490346434027292</v>
      </c>
      <c r="CH68" s="314">
        <f t="shared" si="264"/>
        <v>1.1497711585126131</v>
      </c>
      <c r="CI68" s="314">
        <f t="shared" si="264"/>
        <v>1.1504250467681392</v>
      </c>
      <c r="CJ68" s="314">
        <f t="shared" si="264"/>
        <v>1.1509941955701073</v>
      </c>
      <c r="CK68" s="314">
        <f t="shared" si="264"/>
        <v>1.1514764458204221</v>
      </c>
      <c r="CL68" s="314">
        <f t="shared" si="264"/>
        <v>1.15186959092561</v>
      </c>
      <c r="CM68" s="314">
        <f t="shared" si="264"/>
        <v>1.152171375779353</v>
      </c>
      <c r="CN68" s="314">
        <f t="shared" si="264"/>
        <v>1.1523794957235929</v>
      </c>
      <c r="CO68" s="314">
        <f t="shared" si="264"/>
        <v>1.152491595487771</v>
      </c>
      <c r="CP68" s="314">
        <f t="shared" si="264"/>
        <v>1.1525052681057482</v>
      </c>
      <c r="CQ68" s="314">
        <f t="shared" si="264"/>
        <v>1.15241805380994</v>
      </c>
      <c r="CR68" s="314">
        <f t="shared" si="264"/>
        <v>1.1522274389022009</v>
      </c>
      <c r="CS68" s="314">
        <f t="shared" si="264"/>
        <v>1.1519308546009699</v>
      </c>
      <c r="CT68" s="314">
        <f t="shared" si="264"/>
        <v>1.1515256758641941</v>
      </c>
      <c r="CV68" s="314">
        <f t="shared" ref="CV68:DZ68" si="265">SUMPRODUCT(CV49:CV57,CV59:CV67)</f>
        <v>1.1256853262482789</v>
      </c>
      <c r="CW68" s="314">
        <f t="shared" si="265"/>
        <v>1.146129644744541</v>
      </c>
      <c r="CX68" s="314">
        <f t="shared" si="265"/>
        <v>1.1663941048382322</v>
      </c>
      <c r="CY68" s="314">
        <f t="shared" si="265"/>
        <v>1.1864433194862554</v>
      </c>
      <c r="CZ68" s="314">
        <f t="shared" si="265"/>
        <v>1.2062155494420477</v>
      </c>
      <c r="DA68" s="314">
        <f t="shared" si="265"/>
        <v>1.2255988640485473</v>
      </c>
      <c r="DB68" s="314">
        <f t="shared" si="265"/>
        <v>1.2443861889828414</v>
      </c>
      <c r="DC68" s="314">
        <f t="shared" si="265"/>
        <v>1.2621993397027067</v>
      </c>
      <c r="DD68" s="314">
        <f t="shared" si="265"/>
        <v>1.278358974371216</v>
      </c>
      <c r="DE68" s="314">
        <f t="shared" si="265"/>
        <v>1.2916894553166629</v>
      </c>
      <c r="DF68" s="314">
        <f t="shared" si="265"/>
        <v>1.30026716210851</v>
      </c>
      <c r="DG68" s="314">
        <f t="shared" si="265"/>
        <v>1.300991506900816</v>
      </c>
      <c r="DH68" s="314">
        <f t="shared" si="265"/>
        <v>1.2898956167283944</v>
      </c>
      <c r="DI68" s="314">
        <f t="shared" si="265"/>
        <v>1.2622626413327236</v>
      </c>
      <c r="DJ68" s="314">
        <f t="shared" si="265"/>
        <v>1.2139559030811979</v>
      </c>
      <c r="DK68" s="314">
        <f t="shared" si="265"/>
        <v>1.1431271469816933</v>
      </c>
      <c r="DL68" s="314">
        <f t="shared" si="265"/>
        <v>1.0517636131969386</v>
      </c>
      <c r="DM68" s="314">
        <f t="shared" si="265"/>
        <v>0.94586878296923838</v>
      </c>
      <c r="DN68" s="314">
        <f t="shared" si="265"/>
        <v>0.83408560748795046</v>
      </c>
      <c r="DO68" s="314">
        <f t="shared" si="265"/>
        <v>0.7249141334291066</v>
      </c>
      <c r="DP68" s="314">
        <f t="shared" si="265"/>
        <v>0.62488646664501224</v>
      </c>
      <c r="DQ68" s="314">
        <f t="shared" si="265"/>
        <v>0.53822801213145555</v>
      </c>
      <c r="DR68" s="314">
        <f t="shared" si="265"/>
        <v>0.4652873484808524</v>
      </c>
      <c r="DS68" s="314">
        <f t="shared" si="265"/>
        <v>0.40520965080947402</v>
      </c>
      <c r="DT68" s="314">
        <f t="shared" si="265"/>
        <v>0.35628255356979455</v>
      </c>
      <c r="DU68" s="314">
        <f t="shared" si="265"/>
        <v>0.3164897559335057</v>
      </c>
      <c r="DV68" s="314">
        <f t="shared" si="265"/>
        <v>0.28391347605834927</v>
      </c>
      <c r="DW68" s="314">
        <f t="shared" si="265"/>
        <v>0.25689653393423989</v>
      </c>
      <c r="DX68" s="314">
        <f t="shared" si="265"/>
        <v>0.23401565828599674</v>
      </c>
      <c r="DY68" s="314">
        <f t="shared" si="265"/>
        <v>0.2141874864199336</v>
      </c>
      <c r="DZ68" s="314">
        <f t="shared" si="265"/>
        <v>0.19662315219223286</v>
      </c>
      <c r="EK68" s="314"/>
      <c r="EL68" s="314"/>
      <c r="EM68" s="314"/>
      <c r="EN68" s="314"/>
      <c r="EO68" s="314"/>
      <c r="EP68" s="314"/>
      <c r="EQ68" s="314"/>
      <c r="ER68" s="314"/>
      <c r="ES68" s="314"/>
      <c r="ET68" s="314"/>
      <c r="EU68" s="314"/>
      <c r="EV68" s="314"/>
      <c r="EW68" s="314"/>
      <c r="EX68" s="314"/>
      <c r="EY68" s="314"/>
      <c r="EZ68" s="314"/>
      <c r="FA68" s="314"/>
      <c r="FB68" s="314"/>
      <c r="FC68" s="314"/>
      <c r="FD68" s="314"/>
      <c r="FE68" s="314"/>
      <c r="FF68" s="314"/>
      <c r="FG68" s="314"/>
      <c r="FH68" s="314"/>
      <c r="FI68" s="314"/>
    </row>
    <row r="69" spans="1:165">
      <c r="A69" s="305"/>
      <c r="C69" s="5"/>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row>
    <row r="70" spans="1:165" s="15" customFormat="1" ht="15.75" thickBot="1">
      <c r="A70" s="306" t="s">
        <v>198</v>
      </c>
      <c r="C70" s="16"/>
      <c r="D70" s="307"/>
      <c r="E70" s="307"/>
      <c r="F70" s="307"/>
      <c r="G70" s="307"/>
      <c r="H70" s="307"/>
      <c r="I70" s="307"/>
      <c r="J70" s="307"/>
      <c r="K70" s="307"/>
      <c r="L70" s="307"/>
      <c r="M70" s="307"/>
      <c r="N70" s="307"/>
      <c r="O70" s="307"/>
      <c r="P70" s="307"/>
      <c r="Q70" s="307"/>
      <c r="R70" s="307"/>
      <c r="S70" s="307"/>
      <c r="T70" s="307"/>
      <c r="U70" s="307"/>
      <c r="V70" s="307"/>
      <c r="W70" s="307"/>
      <c r="X70" s="307"/>
      <c r="Y70" s="307"/>
      <c r="Z70" s="307"/>
      <c r="AA70" s="307"/>
      <c r="AB70" s="307"/>
      <c r="AC70" s="307"/>
      <c r="AD70" s="307"/>
      <c r="AE70" s="307"/>
      <c r="AF70" s="307"/>
      <c r="AG70" s="307"/>
      <c r="AH70" s="307"/>
      <c r="AI70" s="307"/>
      <c r="AJ70" s="307"/>
      <c r="AK70" s="307"/>
      <c r="AL70" s="307"/>
      <c r="AM70" s="307"/>
      <c r="AN70" s="307"/>
      <c r="AO70" s="307"/>
      <c r="AP70" s="307"/>
      <c r="AQ70" s="307"/>
      <c r="AR70" s="307"/>
      <c r="AS70" s="307"/>
      <c r="AT70" s="307"/>
      <c r="AU70" s="307"/>
      <c r="AV70" s="307"/>
      <c r="AW70" s="307"/>
      <c r="AX70" s="307"/>
      <c r="AY70" s="307"/>
      <c r="AZ70" s="307"/>
      <c r="BA70" s="307"/>
      <c r="BB70" s="307"/>
      <c r="BC70" s="307"/>
      <c r="BD70" s="307"/>
      <c r="BE70" s="307"/>
      <c r="BF70" s="307"/>
      <c r="BG70" s="307"/>
      <c r="BH70" s="307"/>
      <c r="BI70" s="307"/>
      <c r="BJ70" s="307"/>
      <c r="BK70" s="307"/>
      <c r="BL70" s="307"/>
      <c r="BM70" s="307"/>
      <c r="BN70" s="307"/>
      <c r="BP70" s="307"/>
      <c r="BQ70" s="307"/>
      <c r="BR70" s="307"/>
      <c r="BS70" s="307"/>
      <c r="BT70" s="307"/>
      <c r="BU70" s="307"/>
      <c r="BV70" s="307"/>
      <c r="BW70" s="307"/>
      <c r="BX70" s="307"/>
      <c r="BY70" s="307"/>
      <c r="BZ70" s="307"/>
      <c r="CA70" s="307"/>
      <c r="CB70" s="307"/>
      <c r="CC70" s="307"/>
      <c r="CD70" s="307"/>
      <c r="CE70" s="307"/>
      <c r="CF70" s="307"/>
      <c r="CG70" s="307"/>
      <c r="CH70" s="307"/>
      <c r="CI70" s="307"/>
      <c r="CJ70" s="307"/>
      <c r="CK70" s="307"/>
      <c r="CL70" s="307"/>
      <c r="CM70" s="307"/>
      <c r="CN70" s="307"/>
      <c r="CO70" s="307"/>
      <c r="CP70" s="307"/>
      <c r="CQ70" s="307"/>
      <c r="CR70" s="307"/>
      <c r="CS70" s="307"/>
      <c r="CT70" s="307"/>
      <c r="CV70" s="307"/>
      <c r="CW70" s="307"/>
      <c r="CX70" s="307"/>
      <c r="CY70" s="307"/>
      <c r="CZ70" s="307"/>
      <c r="DA70" s="307"/>
      <c r="DB70" s="307"/>
      <c r="DC70" s="307"/>
      <c r="DD70" s="307"/>
      <c r="DE70" s="307"/>
      <c r="DF70" s="307"/>
      <c r="DG70" s="307"/>
      <c r="DH70" s="307"/>
      <c r="DI70" s="307"/>
      <c r="DJ70" s="307"/>
      <c r="DK70" s="307"/>
      <c r="DL70" s="307"/>
      <c r="DM70" s="307"/>
      <c r="DN70" s="307"/>
      <c r="DO70" s="307"/>
      <c r="DP70" s="307"/>
      <c r="DQ70" s="307"/>
      <c r="DR70" s="307"/>
      <c r="DS70" s="307"/>
      <c r="DT70" s="307"/>
      <c r="DU70" s="307"/>
      <c r="DV70" s="307"/>
      <c r="DW70" s="307"/>
      <c r="DX70" s="307"/>
      <c r="DY70" s="307"/>
      <c r="DZ70" s="307"/>
      <c r="EK70" s="308"/>
      <c r="EL70" s="308"/>
      <c r="EM70" s="308"/>
      <c r="EN70" s="308"/>
      <c r="EO70" s="308"/>
      <c r="EP70" s="308"/>
      <c r="EQ70" s="308"/>
      <c r="ER70" s="308"/>
      <c r="ES70" s="308"/>
      <c r="ET70" s="308"/>
      <c r="EU70" s="308"/>
      <c r="EV70" s="308"/>
      <c r="EW70" s="308"/>
      <c r="EX70" s="308"/>
      <c r="EY70" s="308"/>
      <c r="EZ70" s="308"/>
      <c r="FA70" s="308"/>
      <c r="FB70" s="308"/>
      <c r="FC70" s="308"/>
      <c r="FD70" s="308"/>
      <c r="FE70" s="308"/>
      <c r="FF70" s="308"/>
      <c r="FG70" s="308"/>
      <c r="FH70" s="308"/>
      <c r="FI70" s="308"/>
    </row>
    <row r="71" spans="1:165" s="310" customFormat="1" ht="15.75" thickBot="1">
      <c r="A71" s="309" t="s">
        <v>314</v>
      </c>
      <c r="C71" s="311"/>
      <c r="D71" s="312">
        <v>2020</v>
      </c>
      <c r="E71" s="312">
        <v>2021</v>
      </c>
      <c r="F71" s="312">
        <v>2022</v>
      </c>
      <c r="G71" s="312">
        <v>2023</v>
      </c>
      <c r="H71" s="312">
        <v>2024</v>
      </c>
      <c r="I71" s="312">
        <v>2025</v>
      </c>
      <c r="J71" s="312">
        <v>2026</v>
      </c>
      <c r="K71" s="312">
        <v>2027</v>
      </c>
      <c r="L71" s="312">
        <v>2028</v>
      </c>
      <c r="M71" s="312">
        <v>2029</v>
      </c>
      <c r="N71" s="312">
        <v>2030</v>
      </c>
      <c r="O71" s="312">
        <v>2031</v>
      </c>
      <c r="P71" s="312">
        <v>2032</v>
      </c>
      <c r="Q71" s="312">
        <v>2033</v>
      </c>
      <c r="R71" s="312">
        <v>2034</v>
      </c>
      <c r="S71" s="312">
        <v>2035</v>
      </c>
      <c r="T71" s="312">
        <v>2036</v>
      </c>
      <c r="U71" s="312">
        <v>2037</v>
      </c>
      <c r="V71" s="312">
        <v>2038</v>
      </c>
      <c r="W71" s="312">
        <v>2039</v>
      </c>
      <c r="X71" s="312">
        <v>2040</v>
      </c>
      <c r="Y71" s="312">
        <v>2041</v>
      </c>
      <c r="Z71" s="312">
        <v>2042</v>
      </c>
      <c r="AA71" s="312">
        <v>2043</v>
      </c>
      <c r="AB71" s="312">
        <v>2044</v>
      </c>
      <c r="AC71" s="312">
        <v>2045</v>
      </c>
      <c r="AD71" s="312">
        <v>2046</v>
      </c>
      <c r="AE71" s="312">
        <v>2047</v>
      </c>
      <c r="AF71" s="312">
        <v>2048</v>
      </c>
      <c r="AG71" s="312">
        <v>2049</v>
      </c>
      <c r="AH71" s="312">
        <v>2050</v>
      </c>
      <c r="AI71" s="313"/>
      <c r="AJ71" s="312">
        <v>2020</v>
      </c>
      <c r="AK71" s="312">
        <v>2021</v>
      </c>
      <c r="AL71" s="312">
        <v>2022</v>
      </c>
      <c r="AM71" s="312">
        <v>2023</v>
      </c>
      <c r="AN71" s="312">
        <v>2024</v>
      </c>
      <c r="AO71" s="312">
        <v>2025</v>
      </c>
      <c r="AP71" s="312">
        <v>2026</v>
      </c>
      <c r="AQ71" s="312">
        <v>2027</v>
      </c>
      <c r="AR71" s="312">
        <v>2028</v>
      </c>
      <c r="AS71" s="312">
        <v>2029</v>
      </c>
      <c r="AT71" s="312">
        <v>2030</v>
      </c>
      <c r="AU71" s="312">
        <v>2031</v>
      </c>
      <c r="AV71" s="312">
        <v>2032</v>
      </c>
      <c r="AW71" s="312">
        <v>2033</v>
      </c>
      <c r="AX71" s="312">
        <v>2034</v>
      </c>
      <c r="AY71" s="312">
        <v>2035</v>
      </c>
      <c r="AZ71" s="312">
        <v>2036</v>
      </c>
      <c r="BA71" s="312">
        <v>2037</v>
      </c>
      <c r="BB71" s="312">
        <v>2038</v>
      </c>
      <c r="BC71" s="312">
        <v>2039</v>
      </c>
      <c r="BD71" s="312">
        <v>2040</v>
      </c>
      <c r="BE71" s="312">
        <v>2041</v>
      </c>
      <c r="BF71" s="312">
        <v>2042</v>
      </c>
      <c r="BG71" s="312">
        <v>2043</v>
      </c>
      <c r="BH71" s="312">
        <v>2044</v>
      </c>
      <c r="BI71" s="312">
        <v>2045</v>
      </c>
      <c r="BJ71" s="312">
        <v>2046</v>
      </c>
      <c r="BK71" s="312">
        <v>2047</v>
      </c>
      <c r="BL71" s="312">
        <v>2048</v>
      </c>
      <c r="BM71" s="312">
        <v>2049</v>
      </c>
      <c r="BN71" s="312">
        <v>2050</v>
      </c>
      <c r="BP71" s="312">
        <v>2020</v>
      </c>
      <c r="BQ71" s="312">
        <v>2021</v>
      </c>
      <c r="BR71" s="312">
        <v>2022</v>
      </c>
      <c r="BS71" s="312">
        <v>2023</v>
      </c>
      <c r="BT71" s="312">
        <v>2024</v>
      </c>
      <c r="BU71" s="312">
        <v>2025</v>
      </c>
      <c r="BV71" s="312">
        <v>2026</v>
      </c>
      <c r="BW71" s="312">
        <v>2027</v>
      </c>
      <c r="BX71" s="312">
        <v>2028</v>
      </c>
      <c r="BY71" s="312">
        <v>2029</v>
      </c>
      <c r="BZ71" s="312">
        <v>2030</v>
      </c>
      <c r="CA71" s="312">
        <v>2031</v>
      </c>
      <c r="CB71" s="312">
        <v>2032</v>
      </c>
      <c r="CC71" s="312">
        <v>2033</v>
      </c>
      <c r="CD71" s="312">
        <v>2034</v>
      </c>
      <c r="CE71" s="312">
        <v>2035</v>
      </c>
      <c r="CF71" s="312">
        <v>2036</v>
      </c>
      <c r="CG71" s="312">
        <v>2037</v>
      </c>
      <c r="CH71" s="312">
        <v>2038</v>
      </c>
      <c r="CI71" s="312">
        <v>2039</v>
      </c>
      <c r="CJ71" s="312">
        <v>2040</v>
      </c>
      <c r="CK71" s="312">
        <v>2041</v>
      </c>
      <c r="CL71" s="312">
        <v>2042</v>
      </c>
      <c r="CM71" s="312">
        <v>2043</v>
      </c>
      <c r="CN71" s="312">
        <v>2044</v>
      </c>
      <c r="CO71" s="312">
        <v>2045</v>
      </c>
      <c r="CP71" s="312">
        <v>2046</v>
      </c>
      <c r="CQ71" s="312">
        <v>2047</v>
      </c>
      <c r="CR71" s="312">
        <v>2048</v>
      </c>
      <c r="CS71" s="312">
        <v>2049</v>
      </c>
      <c r="CT71" s="312">
        <v>2050</v>
      </c>
      <c r="CV71" s="312">
        <v>2020</v>
      </c>
      <c r="CW71" s="312">
        <v>2021</v>
      </c>
      <c r="CX71" s="312">
        <v>2022</v>
      </c>
      <c r="CY71" s="312">
        <v>2023</v>
      </c>
      <c r="CZ71" s="312">
        <v>2024</v>
      </c>
      <c r="DA71" s="312">
        <v>2025</v>
      </c>
      <c r="DB71" s="312">
        <v>2026</v>
      </c>
      <c r="DC71" s="312">
        <v>2027</v>
      </c>
      <c r="DD71" s="312">
        <v>2028</v>
      </c>
      <c r="DE71" s="312">
        <v>2029</v>
      </c>
      <c r="DF71" s="312">
        <v>2030</v>
      </c>
      <c r="DG71" s="312">
        <v>2031</v>
      </c>
      <c r="DH71" s="312">
        <v>2032</v>
      </c>
      <c r="DI71" s="312">
        <v>2033</v>
      </c>
      <c r="DJ71" s="312">
        <v>2034</v>
      </c>
      <c r="DK71" s="312">
        <v>2035</v>
      </c>
      <c r="DL71" s="312">
        <v>2036</v>
      </c>
      <c r="DM71" s="312">
        <v>2037</v>
      </c>
      <c r="DN71" s="312">
        <v>2038</v>
      </c>
      <c r="DO71" s="312">
        <v>2039</v>
      </c>
      <c r="DP71" s="312">
        <v>2040</v>
      </c>
      <c r="DQ71" s="312">
        <v>2041</v>
      </c>
      <c r="DR71" s="312">
        <v>2042</v>
      </c>
      <c r="DS71" s="312">
        <v>2043</v>
      </c>
      <c r="DT71" s="312">
        <v>2044</v>
      </c>
      <c r="DU71" s="312">
        <v>2045</v>
      </c>
      <c r="DV71" s="312">
        <v>2046</v>
      </c>
      <c r="DW71" s="312">
        <v>2047</v>
      </c>
      <c r="DX71" s="312">
        <v>2048</v>
      </c>
      <c r="DY71" s="312">
        <v>2049</v>
      </c>
      <c r="DZ71" s="312">
        <v>2050</v>
      </c>
      <c r="EK71" s="314"/>
      <c r="EL71" s="314"/>
      <c r="EM71" s="314"/>
      <c r="EN71" s="314"/>
      <c r="EO71" s="314"/>
      <c r="EP71" s="314"/>
      <c r="EQ71" s="314"/>
      <c r="ER71" s="314"/>
      <c r="ES71" s="314"/>
      <c r="ET71" s="314"/>
      <c r="EU71" s="314"/>
      <c r="EV71" s="314"/>
      <c r="EW71" s="314"/>
      <c r="EX71" s="314"/>
      <c r="EY71" s="314"/>
      <c r="EZ71" s="314"/>
      <c r="FA71" s="314"/>
      <c r="FB71" s="314"/>
      <c r="FC71" s="314"/>
      <c r="FD71" s="314"/>
      <c r="FE71" s="314"/>
      <c r="FF71" s="314"/>
      <c r="FG71" s="314"/>
      <c r="FH71" s="314"/>
      <c r="FI71" s="314"/>
    </row>
    <row r="72" spans="1:165">
      <c r="A72" s="303" t="s">
        <v>43</v>
      </c>
      <c r="C72" s="5" t="s">
        <v>315</v>
      </c>
      <c r="D72" s="117">
        <f>$B$188</f>
        <v>0.48</v>
      </c>
      <c r="E72" s="117">
        <f>D72-($D72-$AH72)/30</f>
        <v>0.46399999999999997</v>
      </c>
      <c r="F72" s="117">
        <f t="shared" ref="F72:AG72" si="266">E72-($D72-$AH72)/30</f>
        <v>0.44799999999999995</v>
      </c>
      <c r="G72" s="117">
        <f t="shared" si="266"/>
        <v>0.43199999999999994</v>
      </c>
      <c r="H72" s="117">
        <f t="shared" si="266"/>
        <v>0.41599999999999993</v>
      </c>
      <c r="I72" s="117">
        <f t="shared" si="266"/>
        <v>0.39999999999999991</v>
      </c>
      <c r="J72" s="117">
        <f t="shared" si="266"/>
        <v>0.3839999999999999</v>
      </c>
      <c r="K72" s="117">
        <f t="shared" si="266"/>
        <v>0.36799999999999988</v>
      </c>
      <c r="L72" s="117">
        <f t="shared" si="266"/>
        <v>0.35199999999999987</v>
      </c>
      <c r="M72" s="117">
        <f t="shared" si="266"/>
        <v>0.33599999999999985</v>
      </c>
      <c r="N72" s="117">
        <f t="shared" si="266"/>
        <v>0.31999999999999984</v>
      </c>
      <c r="O72" s="117">
        <f t="shared" si="266"/>
        <v>0.30399999999999983</v>
      </c>
      <c r="P72" s="117">
        <f t="shared" si="266"/>
        <v>0.28799999999999981</v>
      </c>
      <c r="Q72" s="117">
        <f t="shared" si="266"/>
        <v>0.2719999999999998</v>
      </c>
      <c r="R72" s="117">
        <f t="shared" si="266"/>
        <v>0.25599999999999978</v>
      </c>
      <c r="S72" s="117">
        <f t="shared" si="266"/>
        <v>0.23999999999999977</v>
      </c>
      <c r="T72" s="117">
        <f t="shared" si="266"/>
        <v>0.22399999999999975</v>
      </c>
      <c r="U72" s="117">
        <f t="shared" si="266"/>
        <v>0.20799999999999974</v>
      </c>
      <c r="V72" s="117">
        <f t="shared" si="266"/>
        <v>0.19199999999999973</v>
      </c>
      <c r="W72" s="117">
        <f t="shared" si="266"/>
        <v>0.17599999999999971</v>
      </c>
      <c r="X72" s="117">
        <f t="shared" si="266"/>
        <v>0.1599999999999997</v>
      </c>
      <c r="Y72" s="117">
        <f t="shared" si="266"/>
        <v>0.14399999999999968</v>
      </c>
      <c r="Z72" s="117">
        <f t="shared" si="266"/>
        <v>0.12799999999999967</v>
      </c>
      <c r="AA72" s="117">
        <f t="shared" si="266"/>
        <v>0.11199999999999967</v>
      </c>
      <c r="AB72" s="117">
        <f t="shared" si="266"/>
        <v>9.5999999999999669E-2</v>
      </c>
      <c r="AC72" s="117">
        <f t="shared" si="266"/>
        <v>7.9999999999999669E-2</v>
      </c>
      <c r="AD72" s="117">
        <f t="shared" si="266"/>
        <v>6.3999999999999668E-2</v>
      </c>
      <c r="AE72" s="117">
        <f t="shared" si="266"/>
        <v>4.7999999999999668E-2</v>
      </c>
      <c r="AF72" s="117">
        <f t="shared" si="266"/>
        <v>3.1999999999999668E-2</v>
      </c>
      <c r="AG72" s="117">
        <f t="shared" si="266"/>
        <v>1.5999999999999667E-2</v>
      </c>
      <c r="AH72" s="117">
        <f>$C$188</f>
        <v>0</v>
      </c>
      <c r="AI72" s="2"/>
      <c r="AJ72" s="117">
        <f>D72</f>
        <v>0.48</v>
      </c>
      <c r="AK72" s="117">
        <f t="shared" ref="AK72:AZ80" si="267">E72</f>
        <v>0.46399999999999997</v>
      </c>
      <c r="AL72" s="117">
        <f t="shared" si="267"/>
        <v>0.44799999999999995</v>
      </c>
      <c r="AM72" s="117">
        <f t="shared" si="267"/>
        <v>0.43199999999999994</v>
      </c>
      <c r="AN72" s="117">
        <f t="shared" si="267"/>
        <v>0.41599999999999993</v>
      </c>
      <c r="AO72" s="117">
        <f t="shared" si="267"/>
        <v>0.39999999999999991</v>
      </c>
      <c r="AP72" s="117">
        <f t="shared" si="267"/>
        <v>0.3839999999999999</v>
      </c>
      <c r="AQ72" s="117">
        <f t="shared" si="267"/>
        <v>0.36799999999999988</v>
      </c>
      <c r="AR72" s="117">
        <f t="shared" si="267"/>
        <v>0.35199999999999987</v>
      </c>
      <c r="AS72" s="117">
        <f t="shared" si="267"/>
        <v>0.33599999999999985</v>
      </c>
      <c r="AT72" s="117">
        <f t="shared" si="267"/>
        <v>0.31999999999999984</v>
      </c>
      <c r="AU72" s="117">
        <f t="shared" si="267"/>
        <v>0.30399999999999983</v>
      </c>
      <c r="AV72" s="117">
        <f t="shared" si="267"/>
        <v>0.28799999999999981</v>
      </c>
      <c r="AW72" s="117">
        <f t="shared" si="267"/>
        <v>0.2719999999999998</v>
      </c>
      <c r="AX72" s="117">
        <f t="shared" si="267"/>
        <v>0.25599999999999978</v>
      </c>
      <c r="AY72" s="117">
        <f t="shared" si="267"/>
        <v>0.23999999999999977</v>
      </c>
      <c r="AZ72" s="117">
        <f t="shared" si="267"/>
        <v>0.22399999999999975</v>
      </c>
      <c r="BA72" s="117">
        <f t="shared" ref="BA72:BN80" si="268">U72</f>
        <v>0.20799999999999974</v>
      </c>
      <c r="BB72" s="117">
        <f t="shared" si="268"/>
        <v>0.19199999999999973</v>
      </c>
      <c r="BC72" s="117">
        <f t="shared" si="268"/>
        <v>0.17599999999999971</v>
      </c>
      <c r="BD72" s="117">
        <f t="shared" si="268"/>
        <v>0.1599999999999997</v>
      </c>
      <c r="BE72" s="117">
        <f t="shared" si="268"/>
        <v>0.14399999999999968</v>
      </c>
      <c r="BF72" s="117">
        <f t="shared" si="268"/>
        <v>0.12799999999999967</v>
      </c>
      <c r="BG72" s="117">
        <f t="shared" si="268"/>
        <v>0.11199999999999967</v>
      </c>
      <c r="BH72" s="117">
        <f t="shared" si="268"/>
        <v>9.5999999999999669E-2</v>
      </c>
      <c r="BI72" s="117">
        <f t="shared" si="268"/>
        <v>7.9999999999999669E-2</v>
      </c>
      <c r="BJ72" s="117">
        <f t="shared" si="268"/>
        <v>6.3999999999999668E-2</v>
      </c>
      <c r="BK72" s="117">
        <f t="shared" si="268"/>
        <v>4.7999999999999668E-2</v>
      </c>
      <c r="BL72" s="117">
        <f t="shared" si="268"/>
        <v>3.1999999999999668E-2</v>
      </c>
      <c r="BM72" s="117">
        <f t="shared" si="268"/>
        <v>1.5999999999999667E-2</v>
      </c>
      <c r="BN72" s="117">
        <f t="shared" si="268"/>
        <v>0</v>
      </c>
      <c r="BP72" s="117">
        <f>D72</f>
        <v>0.48</v>
      </c>
      <c r="BQ72" s="117">
        <f>BP72-($BP72-$CT72)/30</f>
        <v>0.48</v>
      </c>
      <c r="BR72" s="117">
        <f t="shared" ref="BR72:CS72" si="269">BQ72-($BP72-$CT72)/30</f>
        <v>0.48</v>
      </c>
      <c r="BS72" s="117">
        <f t="shared" si="269"/>
        <v>0.48</v>
      </c>
      <c r="BT72" s="117">
        <f t="shared" si="269"/>
        <v>0.48</v>
      </c>
      <c r="BU72" s="117">
        <f t="shared" si="269"/>
        <v>0.48</v>
      </c>
      <c r="BV72" s="117">
        <f t="shared" si="269"/>
        <v>0.48</v>
      </c>
      <c r="BW72" s="117">
        <f t="shared" si="269"/>
        <v>0.48</v>
      </c>
      <c r="BX72" s="117">
        <f t="shared" si="269"/>
        <v>0.48</v>
      </c>
      <c r="BY72" s="117">
        <f t="shared" si="269"/>
        <v>0.48</v>
      </c>
      <c r="BZ72" s="117">
        <f t="shared" si="269"/>
        <v>0.48</v>
      </c>
      <c r="CA72" s="117">
        <f t="shared" si="269"/>
        <v>0.48</v>
      </c>
      <c r="CB72" s="117">
        <f t="shared" si="269"/>
        <v>0.48</v>
      </c>
      <c r="CC72" s="117">
        <f t="shared" si="269"/>
        <v>0.48</v>
      </c>
      <c r="CD72" s="117">
        <f t="shared" si="269"/>
        <v>0.48</v>
      </c>
      <c r="CE72" s="117">
        <f t="shared" si="269"/>
        <v>0.48</v>
      </c>
      <c r="CF72" s="117">
        <f t="shared" si="269"/>
        <v>0.48</v>
      </c>
      <c r="CG72" s="117">
        <f t="shared" si="269"/>
        <v>0.48</v>
      </c>
      <c r="CH72" s="117">
        <f t="shared" si="269"/>
        <v>0.48</v>
      </c>
      <c r="CI72" s="117">
        <f t="shared" si="269"/>
        <v>0.48</v>
      </c>
      <c r="CJ72" s="117">
        <f t="shared" si="269"/>
        <v>0.48</v>
      </c>
      <c r="CK72" s="117">
        <f t="shared" si="269"/>
        <v>0.48</v>
      </c>
      <c r="CL72" s="117">
        <f t="shared" si="269"/>
        <v>0.48</v>
      </c>
      <c r="CM72" s="117">
        <f t="shared" si="269"/>
        <v>0.48</v>
      </c>
      <c r="CN72" s="117">
        <f t="shared" si="269"/>
        <v>0.48</v>
      </c>
      <c r="CO72" s="117">
        <f t="shared" si="269"/>
        <v>0.48</v>
      </c>
      <c r="CP72" s="117">
        <f t="shared" si="269"/>
        <v>0.48</v>
      </c>
      <c r="CQ72" s="117">
        <f t="shared" si="269"/>
        <v>0.48</v>
      </c>
      <c r="CR72" s="117">
        <f t="shared" si="269"/>
        <v>0.48</v>
      </c>
      <c r="CS72" s="117">
        <f t="shared" si="269"/>
        <v>0.48</v>
      </c>
      <c r="CT72" s="117">
        <f>BP72</f>
        <v>0.48</v>
      </c>
      <c r="CV72" s="117">
        <f>AJ72</f>
        <v>0.48</v>
      </c>
      <c r="CW72" s="117">
        <f t="shared" ref="CW72:DL76" si="270">AK72</f>
        <v>0.46399999999999997</v>
      </c>
      <c r="CX72" s="117">
        <f t="shared" si="270"/>
        <v>0.44799999999999995</v>
      </c>
      <c r="CY72" s="117">
        <f t="shared" si="270"/>
        <v>0.43199999999999994</v>
      </c>
      <c r="CZ72" s="117">
        <f t="shared" si="270"/>
        <v>0.41599999999999993</v>
      </c>
      <c r="DA72" s="117">
        <f t="shared" si="270"/>
        <v>0.39999999999999991</v>
      </c>
      <c r="DB72" s="117">
        <f t="shared" si="270"/>
        <v>0.3839999999999999</v>
      </c>
      <c r="DC72" s="117">
        <f t="shared" si="270"/>
        <v>0.36799999999999988</v>
      </c>
      <c r="DD72" s="117">
        <f t="shared" si="270"/>
        <v>0.35199999999999987</v>
      </c>
      <c r="DE72" s="117">
        <f t="shared" si="270"/>
        <v>0.33599999999999985</v>
      </c>
      <c r="DF72" s="117">
        <f t="shared" si="270"/>
        <v>0.31999999999999984</v>
      </c>
      <c r="DG72" s="117">
        <f t="shared" si="270"/>
        <v>0.30399999999999983</v>
      </c>
      <c r="DH72" s="117">
        <f t="shared" si="270"/>
        <v>0.28799999999999981</v>
      </c>
      <c r="DI72" s="117">
        <f t="shared" si="270"/>
        <v>0.2719999999999998</v>
      </c>
      <c r="DJ72" s="117">
        <f t="shared" si="270"/>
        <v>0.25599999999999978</v>
      </c>
      <c r="DK72" s="117">
        <f t="shared" si="270"/>
        <v>0.23999999999999977</v>
      </c>
      <c r="DL72" s="117">
        <f t="shared" si="270"/>
        <v>0.22399999999999975</v>
      </c>
      <c r="DM72" s="117">
        <f t="shared" ref="DM72:DZ76" si="271">BA72</f>
        <v>0.20799999999999974</v>
      </c>
      <c r="DN72" s="117">
        <f t="shared" si="271"/>
        <v>0.19199999999999973</v>
      </c>
      <c r="DO72" s="117">
        <f t="shared" si="271"/>
        <v>0.17599999999999971</v>
      </c>
      <c r="DP72" s="117">
        <f t="shared" si="271"/>
        <v>0.1599999999999997</v>
      </c>
      <c r="DQ72" s="117">
        <f t="shared" si="271"/>
        <v>0.14399999999999968</v>
      </c>
      <c r="DR72" s="117">
        <f t="shared" si="271"/>
        <v>0.12799999999999967</v>
      </c>
      <c r="DS72" s="117">
        <f t="shared" si="271"/>
        <v>0.11199999999999967</v>
      </c>
      <c r="DT72" s="117">
        <f t="shared" si="271"/>
        <v>9.5999999999999669E-2</v>
      </c>
      <c r="DU72" s="117">
        <f t="shared" si="271"/>
        <v>7.9999999999999669E-2</v>
      </c>
      <c r="DV72" s="117">
        <f t="shared" si="271"/>
        <v>6.3999999999999668E-2</v>
      </c>
      <c r="DW72" s="117">
        <f t="shared" si="271"/>
        <v>4.7999999999999668E-2</v>
      </c>
      <c r="DX72" s="117">
        <f t="shared" si="271"/>
        <v>3.1999999999999668E-2</v>
      </c>
      <c r="DY72" s="117">
        <f t="shared" si="271"/>
        <v>1.5999999999999667E-2</v>
      </c>
      <c r="DZ72" s="117">
        <f t="shared" si="271"/>
        <v>0</v>
      </c>
    </row>
    <row r="73" spans="1:165">
      <c r="A73" s="303" t="s">
        <v>212</v>
      </c>
      <c r="C73" s="5" t="s">
        <v>315</v>
      </c>
      <c r="D73" s="117">
        <f>$B$189</f>
        <v>3</v>
      </c>
      <c r="E73" s="117">
        <f t="shared" ref="E73:AG80" si="272">D73-($D73-$AH73)/30</f>
        <v>2.9</v>
      </c>
      <c r="F73" s="117">
        <f t="shared" si="272"/>
        <v>2.8</v>
      </c>
      <c r="G73" s="117">
        <f t="shared" si="272"/>
        <v>2.6999999999999997</v>
      </c>
      <c r="H73" s="117">
        <f t="shared" si="272"/>
        <v>2.5999999999999996</v>
      </c>
      <c r="I73" s="117">
        <f t="shared" si="272"/>
        <v>2.4999999999999996</v>
      </c>
      <c r="J73" s="117">
        <f t="shared" si="272"/>
        <v>2.3999999999999995</v>
      </c>
      <c r="K73" s="117">
        <f t="shared" si="272"/>
        <v>2.2999999999999994</v>
      </c>
      <c r="L73" s="117">
        <f t="shared" si="272"/>
        <v>2.1999999999999993</v>
      </c>
      <c r="M73" s="117">
        <f t="shared" si="272"/>
        <v>2.0999999999999992</v>
      </c>
      <c r="N73" s="117">
        <f t="shared" si="272"/>
        <v>1.9999999999999991</v>
      </c>
      <c r="O73" s="117">
        <f t="shared" si="272"/>
        <v>1.899999999999999</v>
      </c>
      <c r="P73" s="117">
        <f t="shared" si="272"/>
        <v>1.7999999999999989</v>
      </c>
      <c r="Q73" s="117">
        <f t="shared" si="272"/>
        <v>1.6999999999999988</v>
      </c>
      <c r="R73" s="117">
        <f t="shared" si="272"/>
        <v>1.5999999999999988</v>
      </c>
      <c r="S73" s="117">
        <f t="shared" si="272"/>
        <v>1.4999999999999987</v>
      </c>
      <c r="T73" s="117">
        <f t="shared" si="272"/>
        <v>1.3999999999999986</v>
      </c>
      <c r="U73" s="117">
        <f t="shared" si="272"/>
        <v>1.2999999999999985</v>
      </c>
      <c r="V73" s="117">
        <f t="shared" si="272"/>
        <v>1.1999999999999984</v>
      </c>
      <c r="W73" s="117">
        <f t="shared" si="272"/>
        <v>1.0999999999999983</v>
      </c>
      <c r="X73" s="117">
        <f t="shared" si="272"/>
        <v>0.99999999999999833</v>
      </c>
      <c r="Y73" s="117">
        <f t="shared" si="272"/>
        <v>0.89999999999999836</v>
      </c>
      <c r="Z73" s="117">
        <f t="shared" si="272"/>
        <v>0.79999999999999838</v>
      </c>
      <c r="AA73" s="117">
        <f t="shared" si="272"/>
        <v>0.6999999999999984</v>
      </c>
      <c r="AB73" s="117">
        <f t="shared" si="272"/>
        <v>0.59999999999999842</v>
      </c>
      <c r="AC73" s="117">
        <f t="shared" si="272"/>
        <v>0.49999999999999845</v>
      </c>
      <c r="AD73" s="117">
        <f t="shared" si="272"/>
        <v>0.39999999999999847</v>
      </c>
      <c r="AE73" s="117">
        <f t="shared" si="272"/>
        <v>0.29999999999999849</v>
      </c>
      <c r="AF73" s="117">
        <f t="shared" si="272"/>
        <v>0.19999999999999848</v>
      </c>
      <c r="AG73" s="117">
        <f t="shared" si="272"/>
        <v>9.9999999999998479E-2</v>
      </c>
      <c r="AH73" s="117">
        <f>$C$189</f>
        <v>0</v>
      </c>
      <c r="AI73" s="2"/>
      <c r="AJ73" s="117">
        <f t="shared" ref="AJ73:AJ80" si="273">D73</f>
        <v>3</v>
      </c>
      <c r="AK73" s="117">
        <f t="shared" si="267"/>
        <v>2.9</v>
      </c>
      <c r="AL73" s="117">
        <f t="shared" si="267"/>
        <v>2.8</v>
      </c>
      <c r="AM73" s="117">
        <f t="shared" si="267"/>
        <v>2.6999999999999997</v>
      </c>
      <c r="AN73" s="117">
        <f t="shared" si="267"/>
        <v>2.5999999999999996</v>
      </c>
      <c r="AO73" s="117">
        <f t="shared" si="267"/>
        <v>2.4999999999999996</v>
      </c>
      <c r="AP73" s="117">
        <f t="shared" si="267"/>
        <v>2.3999999999999995</v>
      </c>
      <c r="AQ73" s="117">
        <f t="shared" si="267"/>
        <v>2.2999999999999994</v>
      </c>
      <c r="AR73" s="117">
        <f t="shared" si="267"/>
        <v>2.1999999999999993</v>
      </c>
      <c r="AS73" s="117">
        <f t="shared" si="267"/>
        <v>2.0999999999999992</v>
      </c>
      <c r="AT73" s="117">
        <f t="shared" si="267"/>
        <v>1.9999999999999991</v>
      </c>
      <c r="AU73" s="117">
        <f t="shared" si="267"/>
        <v>1.899999999999999</v>
      </c>
      <c r="AV73" s="117">
        <f t="shared" si="267"/>
        <v>1.7999999999999989</v>
      </c>
      <c r="AW73" s="117">
        <f t="shared" si="267"/>
        <v>1.6999999999999988</v>
      </c>
      <c r="AX73" s="117">
        <f t="shared" si="267"/>
        <v>1.5999999999999988</v>
      </c>
      <c r="AY73" s="117">
        <f t="shared" si="267"/>
        <v>1.4999999999999987</v>
      </c>
      <c r="AZ73" s="117">
        <f t="shared" si="267"/>
        <v>1.3999999999999986</v>
      </c>
      <c r="BA73" s="117">
        <f t="shared" si="268"/>
        <v>1.2999999999999985</v>
      </c>
      <c r="BB73" s="117">
        <f t="shared" si="268"/>
        <v>1.1999999999999984</v>
      </c>
      <c r="BC73" s="117">
        <f t="shared" si="268"/>
        <v>1.0999999999999983</v>
      </c>
      <c r="BD73" s="117">
        <f t="shared" si="268"/>
        <v>0.99999999999999833</v>
      </c>
      <c r="BE73" s="117">
        <f t="shared" si="268"/>
        <v>0.89999999999999836</v>
      </c>
      <c r="BF73" s="117">
        <f t="shared" si="268"/>
        <v>0.79999999999999838</v>
      </c>
      <c r="BG73" s="117">
        <f t="shared" si="268"/>
        <v>0.6999999999999984</v>
      </c>
      <c r="BH73" s="117">
        <f t="shared" si="268"/>
        <v>0.59999999999999842</v>
      </c>
      <c r="BI73" s="117">
        <f t="shared" si="268"/>
        <v>0.49999999999999845</v>
      </c>
      <c r="BJ73" s="117">
        <f t="shared" si="268"/>
        <v>0.39999999999999847</v>
      </c>
      <c r="BK73" s="117">
        <f t="shared" si="268"/>
        <v>0.29999999999999849</v>
      </c>
      <c r="BL73" s="117">
        <f t="shared" si="268"/>
        <v>0.19999999999999848</v>
      </c>
      <c r="BM73" s="117">
        <f t="shared" si="268"/>
        <v>9.9999999999998479E-2</v>
      </c>
      <c r="BN73" s="117">
        <f t="shared" si="268"/>
        <v>0</v>
      </c>
      <c r="BP73" s="117">
        <f t="shared" ref="BP73:BP80" si="274">D73</f>
        <v>3</v>
      </c>
      <c r="BQ73" s="117">
        <f t="shared" ref="BQ73:CS80" si="275">BP73-($BP73-$CT73)/30</f>
        <v>3</v>
      </c>
      <c r="BR73" s="117">
        <f t="shared" si="275"/>
        <v>3</v>
      </c>
      <c r="BS73" s="117">
        <f t="shared" si="275"/>
        <v>3</v>
      </c>
      <c r="BT73" s="117">
        <f t="shared" si="275"/>
        <v>3</v>
      </c>
      <c r="BU73" s="117">
        <f t="shared" si="275"/>
        <v>3</v>
      </c>
      <c r="BV73" s="117">
        <f t="shared" si="275"/>
        <v>3</v>
      </c>
      <c r="BW73" s="117">
        <f t="shared" si="275"/>
        <v>3</v>
      </c>
      <c r="BX73" s="117">
        <f t="shared" si="275"/>
        <v>3</v>
      </c>
      <c r="BY73" s="117">
        <f t="shared" si="275"/>
        <v>3</v>
      </c>
      <c r="BZ73" s="117">
        <f t="shared" si="275"/>
        <v>3</v>
      </c>
      <c r="CA73" s="117">
        <f t="shared" si="275"/>
        <v>3</v>
      </c>
      <c r="CB73" s="117">
        <f t="shared" si="275"/>
        <v>3</v>
      </c>
      <c r="CC73" s="117">
        <f t="shared" si="275"/>
        <v>3</v>
      </c>
      <c r="CD73" s="117">
        <f t="shared" si="275"/>
        <v>3</v>
      </c>
      <c r="CE73" s="117">
        <f t="shared" si="275"/>
        <v>3</v>
      </c>
      <c r="CF73" s="117">
        <f t="shared" si="275"/>
        <v>3</v>
      </c>
      <c r="CG73" s="117">
        <f t="shared" si="275"/>
        <v>3</v>
      </c>
      <c r="CH73" s="117">
        <f t="shared" si="275"/>
        <v>3</v>
      </c>
      <c r="CI73" s="117">
        <f t="shared" si="275"/>
        <v>3</v>
      </c>
      <c r="CJ73" s="117">
        <f t="shared" si="275"/>
        <v>3</v>
      </c>
      <c r="CK73" s="117">
        <f t="shared" si="275"/>
        <v>3</v>
      </c>
      <c r="CL73" s="117">
        <f t="shared" si="275"/>
        <v>3</v>
      </c>
      <c r="CM73" s="117">
        <f t="shared" si="275"/>
        <v>3</v>
      </c>
      <c r="CN73" s="117">
        <f t="shared" si="275"/>
        <v>3</v>
      </c>
      <c r="CO73" s="117">
        <f t="shared" si="275"/>
        <v>3</v>
      </c>
      <c r="CP73" s="117">
        <f t="shared" si="275"/>
        <v>3</v>
      </c>
      <c r="CQ73" s="117">
        <f t="shared" si="275"/>
        <v>3</v>
      </c>
      <c r="CR73" s="117">
        <f t="shared" si="275"/>
        <v>3</v>
      </c>
      <c r="CS73" s="117">
        <f t="shared" si="275"/>
        <v>3</v>
      </c>
      <c r="CT73" s="117">
        <f t="shared" ref="CT73:CT74" si="276">BP73</f>
        <v>3</v>
      </c>
      <c r="CV73" s="117">
        <f>AJ73</f>
        <v>3</v>
      </c>
      <c r="CW73" s="117">
        <f t="shared" si="270"/>
        <v>2.9</v>
      </c>
      <c r="CX73" s="117">
        <f t="shared" si="270"/>
        <v>2.8</v>
      </c>
      <c r="CY73" s="117">
        <f t="shared" si="270"/>
        <v>2.6999999999999997</v>
      </c>
      <c r="CZ73" s="117">
        <f t="shared" si="270"/>
        <v>2.5999999999999996</v>
      </c>
      <c r="DA73" s="117">
        <f t="shared" si="270"/>
        <v>2.4999999999999996</v>
      </c>
      <c r="DB73" s="117">
        <f t="shared" si="270"/>
        <v>2.3999999999999995</v>
      </c>
      <c r="DC73" s="117">
        <f t="shared" si="270"/>
        <v>2.2999999999999994</v>
      </c>
      <c r="DD73" s="117">
        <f t="shared" si="270"/>
        <v>2.1999999999999993</v>
      </c>
      <c r="DE73" s="117">
        <f t="shared" si="270"/>
        <v>2.0999999999999992</v>
      </c>
      <c r="DF73" s="117">
        <f t="shared" si="270"/>
        <v>1.9999999999999991</v>
      </c>
      <c r="DG73" s="117">
        <f t="shared" si="270"/>
        <v>1.899999999999999</v>
      </c>
      <c r="DH73" s="117">
        <f t="shared" si="270"/>
        <v>1.7999999999999989</v>
      </c>
      <c r="DI73" s="117">
        <f t="shared" si="270"/>
        <v>1.6999999999999988</v>
      </c>
      <c r="DJ73" s="117">
        <f t="shared" si="270"/>
        <v>1.5999999999999988</v>
      </c>
      <c r="DK73" s="117">
        <f t="shared" si="270"/>
        <v>1.4999999999999987</v>
      </c>
      <c r="DL73" s="117">
        <f t="shared" si="270"/>
        <v>1.3999999999999986</v>
      </c>
      <c r="DM73" s="117">
        <f t="shared" si="271"/>
        <v>1.2999999999999985</v>
      </c>
      <c r="DN73" s="117">
        <f t="shared" si="271"/>
        <v>1.1999999999999984</v>
      </c>
      <c r="DO73" s="117">
        <f t="shared" si="271"/>
        <v>1.0999999999999983</v>
      </c>
      <c r="DP73" s="117">
        <f t="shared" si="271"/>
        <v>0.99999999999999833</v>
      </c>
      <c r="DQ73" s="117">
        <f t="shared" si="271"/>
        <v>0.89999999999999836</v>
      </c>
      <c r="DR73" s="117">
        <f t="shared" si="271"/>
        <v>0.79999999999999838</v>
      </c>
      <c r="DS73" s="117">
        <f t="shared" si="271"/>
        <v>0.6999999999999984</v>
      </c>
      <c r="DT73" s="117">
        <f t="shared" si="271"/>
        <v>0.59999999999999842</v>
      </c>
      <c r="DU73" s="117">
        <f t="shared" si="271"/>
        <v>0.49999999999999845</v>
      </c>
      <c r="DV73" s="117">
        <f t="shared" si="271"/>
        <v>0.39999999999999847</v>
      </c>
      <c r="DW73" s="117">
        <f t="shared" si="271"/>
        <v>0.29999999999999849</v>
      </c>
      <c r="DX73" s="117">
        <f t="shared" si="271"/>
        <v>0.19999999999999848</v>
      </c>
      <c r="DY73" s="117">
        <f t="shared" si="271"/>
        <v>9.9999999999998479E-2</v>
      </c>
      <c r="DZ73" s="117">
        <f t="shared" si="271"/>
        <v>0</v>
      </c>
    </row>
    <row r="74" spans="1:165">
      <c r="A74" s="303" t="s">
        <v>316</v>
      </c>
      <c r="C74" s="5" t="s">
        <v>315</v>
      </c>
      <c r="D74" s="117">
        <f>$BP$190</f>
        <v>1.3812336962269454</v>
      </c>
      <c r="E74" s="117">
        <f t="shared" si="272"/>
        <v>1.4035259063527139</v>
      </c>
      <c r="F74" s="117">
        <f t="shared" si="272"/>
        <v>1.4258181164784824</v>
      </c>
      <c r="G74" s="117">
        <f t="shared" si="272"/>
        <v>1.448110326604251</v>
      </c>
      <c r="H74" s="117">
        <f t="shared" si="272"/>
        <v>1.4704025367300195</v>
      </c>
      <c r="I74" s="117">
        <f t="shared" si="272"/>
        <v>1.4926947468557881</v>
      </c>
      <c r="J74" s="117">
        <f t="shared" si="272"/>
        <v>1.5149869569815566</v>
      </c>
      <c r="K74" s="117">
        <f t="shared" si="272"/>
        <v>1.5372791671073252</v>
      </c>
      <c r="L74" s="117">
        <f t="shared" si="272"/>
        <v>1.5595713772330937</v>
      </c>
      <c r="M74" s="117">
        <f t="shared" si="272"/>
        <v>1.5818635873588622</v>
      </c>
      <c r="N74" s="117">
        <f>M74-($D74-$AH74)/30</f>
        <v>1.6041557974846308</v>
      </c>
      <c r="O74" s="117">
        <f t="shared" si="272"/>
        <v>1.6264480076103993</v>
      </c>
      <c r="P74" s="117">
        <f t="shared" si="272"/>
        <v>1.6487402177361679</v>
      </c>
      <c r="Q74" s="117">
        <f t="shared" si="272"/>
        <v>1.6710324278619364</v>
      </c>
      <c r="R74" s="117">
        <f t="shared" si="272"/>
        <v>1.6933246379877049</v>
      </c>
      <c r="S74" s="117">
        <f t="shared" si="272"/>
        <v>1.7156168481134735</v>
      </c>
      <c r="T74" s="117">
        <f t="shared" si="272"/>
        <v>1.737909058239242</v>
      </c>
      <c r="U74" s="117">
        <f t="shared" si="272"/>
        <v>1.7602012683650106</v>
      </c>
      <c r="V74" s="117">
        <f t="shared" si="272"/>
        <v>1.7824934784907791</v>
      </c>
      <c r="W74" s="117">
        <f t="shared" si="272"/>
        <v>1.8047856886165476</v>
      </c>
      <c r="X74" s="117">
        <f t="shared" si="272"/>
        <v>1.8270778987423162</v>
      </c>
      <c r="Y74" s="117">
        <f t="shared" si="272"/>
        <v>1.8493701088680847</v>
      </c>
      <c r="Z74" s="117">
        <f t="shared" si="272"/>
        <v>1.8716623189938533</v>
      </c>
      <c r="AA74" s="117">
        <f t="shared" si="272"/>
        <v>1.8939545291196218</v>
      </c>
      <c r="AB74" s="117">
        <f t="shared" si="272"/>
        <v>1.9162467392453904</v>
      </c>
      <c r="AC74" s="117">
        <f t="shared" si="272"/>
        <v>1.9385389493711589</v>
      </c>
      <c r="AD74" s="117">
        <f t="shared" si="272"/>
        <v>1.9608311594969274</v>
      </c>
      <c r="AE74" s="117">
        <f t="shared" si="272"/>
        <v>1.983123369622696</v>
      </c>
      <c r="AF74" s="117">
        <f t="shared" si="272"/>
        <v>2.0054155797484645</v>
      </c>
      <c r="AG74" s="117">
        <f t="shared" si="272"/>
        <v>2.0277077898742331</v>
      </c>
      <c r="AH74" s="117">
        <f>EB190</f>
        <v>2.0499999999999998</v>
      </c>
      <c r="AI74" s="2"/>
      <c r="AJ74" s="117">
        <f t="shared" si="273"/>
        <v>1.3812336962269454</v>
      </c>
      <c r="AK74" s="117">
        <f t="shared" si="267"/>
        <v>1.4035259063527139</v>
      </c>
      <c r="AL74" s="117">
        <f t="shared" si="267"/>
        <v>1.4258181164784824</v>
      </c>
      <c r="AM74" s="117">
        <f t="shared" si="267"/>
        <v>1.448110326604251</v>
      </c>
      <c r="AN74" s="117">
        <f t="shared" si="267"/>
        <v>1.4704025367300195</v>
      </c>
      <c r="AO74" s="117">
        <f t="shared" si="267"/>
        <v>1.4926947468557881</v>
      </c>
      <c r="AP74" s="117">
        <f t="shared" si="267"/>
        <v>1.5149869569815566</v>
      </c>
      <c r="AQ74" s="117">
        <f t="shared" si="267"/>
        <v>1.5372791671073252</v>
      </c>
      <c r="AR74" s="117">
        <f t="shared" si="267"/>
        <v>1.5595713772330937</v>
      </c>
      <c r="AS74" s="117">
        <f t="shared" si="267"/>
        <v>1.5818635873588622</v>
      </c>
      <c r="AT74" s="117">
        <f t="shared" si="267"/>
        <v>1.6041557974846308</v>
      </c>
      <c r="AU74" s="117">
        <f t="shared" si="267"/>
        <v>1.6264480076103993</v>
      </c>
      <c r="AV74" s="117">
        <f t="shared" si="267"/>
        <v>1.6487402177361679</v>
      </c>
      <c r="AW74" s="117">
        <f t="shared" si="267"/>
        <v>1.6710324278619364</v>
      </c>
      <c r="AX74" s="117">
        <f t="shared" si="267"/>
        <v>1.6933246379877049</v>
      </c>
      <c r="AY74" s="117">
        <f t="shared" si="267"/>
        <v>1.7156168481134735</v>
      </c>
      <c r="AZ74" s="117">
        <f t="shared" si="267"/>
        <v>1.737909058239242</v>
      </c>
      <c r="BA74" s="117">
        <f t="shared" si="268"/>
        <v>1.7602012683650106</v>
      </c>
      <c r="BB74" s="117">
        <f t="shared" si="268"/>
        <v>1.7824934784907791</v>
      </c>
      <c r="BC74" s="117">
        <f t="shared" si="268"/>
        <v>1.8047856886165476</v>
      </c>
      <c r="BD74" s="117">
        <f t="shared" si="268"/>
        <v>1.8270778987423162</v>
      </c>
      <c r="BE74" s="117">
        <f t="shared" si="268"/>
        <v>1.8493701088680847</v>
      </c>
      <c r="BF74" s="117">
        <f t="shared" si="268"/>
        <v>1.8716623189938533</v>
      </c>
      <c r="BG74" s="117">
        <f t="shared" si="268"/>
        <v>1.8939545291196218</v>
      </c>
      <c r="BH74" s="117">
        <f t="shared" si="268"/>
        <v>1.9162467392453904</v>
      </c>
      <c r="BI74" s="117">
        <f t="shared" si="268"/>
        <v>1.9385389493711589</v>
      </c>
      <c r="BJ74" s="117">
        <f t="shared" si="268"/>
        <v>1.9608311594969274</v>
      </c>
      <c r="BK74" s="117">
        <f t="shared" si="268"/>
        <v>1.983123369622696</v>
      </c>
      <c r="BL74" s="117">
        <f t="shared" si="268"/>
        <v>2.0054155797484645</v>
      </c>
      <c r="BM74" s="117">
        <f t="shared" si="268"/>
        <v>2.0277077898742331</v>
      </c>
      <c r="BN74" s="117">
        <f t="shared" si="268"/>
        <v>2.0499999999999998</v>
      </c>
      <c r="BP74" s="117">
        <f t="shared" si="274"/>
        <v>1.3812336962269454</v>
      </c>
      <c r="BQ74" s="117">
        <f t="shared" si="275"/>
        <v>1.3812336962269454</v>
      </c>
      <c r="BR74" s="117">
        <f t="shared" si="275"/>
        <v>1.3812336962269454</v>
      </c>
      <c r="BS74" s="117">
        <f t="shared" si="275"/>
        <v>1.3812336962269454</v>
      </c>
      <c r="BT74" s="117">
        <f t="shared" si="275"/>
        <v>1.3812336962269454</v>
      </c>
      <c r="BU74" s="117">
        <f t="shared" si="275"/>
        <v>1.3812336962269454</v>
      </c>
      <c r="BV74" s="117">
        <f t="shared" si="275"/>
        <v>1.3812336962269454</v>
      </c>
      <c r="BW74" s="117">
        <f t="shared" si="275"/>
        <v>1.3812336962269454</v>
      </c>
      <c r="BX74" s="117">
        <f t="shared" si="275"/>
        <v>1.3812336962269454</v>
      </c>
      <c r="BY74" s="117">
        <f t="shared" si="275"/>
        <v>1.3812336962269454</v>
      </c>
      <c r="BZ74" s="117">
        <f t="shared" si="275"/>
        <v>1.3812336962269454</v>
      </c>
      <c r="CA74" s="117">
        <f t="shared" si="275"/>
        <v>1.3812336962269454</v>
      </c>
      <c r="CB74" s="117">
        <f t="shared" si="275"/>
        <v>1.3812336962269454</v>
      </c>
      <c r="CC74" s="117">
        <f t="shared" si="275"/>
        <v>1.3812336962269454</v>
      </c>
      <c r="CD74" s="117">
        <f t="shared" si="275"/>
        <v>1.3812336962269454</v>
      </c>
      <c r="CE74" s="117">
        <f t="shared" si="275"/>
        <v>1.3812336962269454</v>
      </c>
      <c r="CF74" s="117">
        <f t="shared" si="275"/>
        <v>1.3812336962269454</v>
      </c>
      <c r="CG74" s="117">
        <f t="shared" si="275"/>
        <v>1.3812336962269454</v>
      </c>
      <c r="CH74" s="117">
        <f t="shared" si="275"/>
        <v>1.3812336962269454</v>
      </c>
      <c r="CI74" s="117">
        <f t="shared" si="275"/>
        <v>1.3812336962269454</v>
      </c>
      <c r="CJ74" s="117">
        <f t="shared" si="275"/>
        <v>1.3812336962269454</v>
      </c>
      <c r="CK74" s="117">
        <f t="shared" si="275"/>
        <v>1.3812336962269454</v>
      </c>
      <c r="CL74" s="117">
        <f t="shared" si="275"/>
        <v>1.3812336962269454</v>
      </c>
      <c r="CM74" s="117">
        <f t="shared" si="275"/>
        <v>1.3812336962269454</v>
      </c>
      <c r="CN74" s="117">
        <f t="shared" si="275"/>
        <v>1.3812336962269454</v>
      </c>
      <c r="CO74" s="117">
        <f t="shared" si="275"/>
        <v>1.3812336962269454</v>
      </c>
      <c r="CP74" s="117">
        <f t="shared" si="275"/>
        <v>1.3812336962269454</v>
      </c>
      <c r="CQ74" s="117">
        <f t="shared" si="275"/>
        <v>1.3812336962269454</v>
      </c>
      <c r="CR74" s="117">
        <f t="shared" si="275"/>
        <v>1.3812336962269454</v>
      </c>
      <c r="CS74" s="117">
        <f t="shared" si="275"/>
        <v>1.3812336962269454</v>
      </c>
      <c r="CT74" s="117">
        <f t="shared" si="276"/>
        <v>1.3812336962269454</v>
      </c>
      <c r="CV74" s="117">
        <f>AJ74</f>
        <v>1.3812336962269454</v>
      </c>
      <c r="CW74" s="117">
        <f t="shared" si="270"/>
        <v>1.4035259063527139</v>
      </c>
      <c r="CX74" s="117">
        <f t="shared" si="270"/>
        <v>1.4258181164784824</v>
      </c>
      <c r="CY74" s="117">
        <f t="shared" si="270"/>
        <v>1.448110326604251</v>
      </c>
      <c r="CZ74" s="117">
        <f t="shared" si="270"/>
        <v>1.4704025367300195</v>
      </c>
      <c r="DA74" s="117">
        <f t="shared" si="270"/>
        <v>1.4926947468557881</v>
      </c>
      <c r="DB74" s="117">
        <f t="shared" si="270"/>
        <v>1.5149869569815566</v>
      </c>
      <c r="DC74" s="117">
        <f t="shared" si="270"/>
        <v>1.5372791671073252</v>
      </c>
      <c r="DD74" s="117">
        <f t="shared" si="270"/>
        <v>1.5595713772330937</v>
      </c>
      <c r="DE74" s="117">
        <f t="shared" si="270"/>
        <v>1.5818635873588622</v>
      </c>
      <c r="DF74" s="117">
        <f t="shared" si="270"/>
        <v>1.6041557974846308</v>
      </c>
      <c r="DG74" s="117">
        <f t="shared" si="270"/>
        <v>1.6264480076103993</v>
      </c>
      <c r="DH74" s="117">
        <f t="shared" si="270"/>
        <v>1.6487402177361679</v>
      </c>
      <c r="DI74" s="117">
        <f t="shared" si="270"/>
        <v>1.6710324278619364</v>
      </c>
      <c r="DJ74" s="117">
        <f t="shared" si="270"/>
        <v>1.6933246379877049</v>
      </c>
      <c r="DK74" s="117">
        <f t="shared" si="270"/>
        <v>1.7156168481134735</v>
      </c>
      <c r="DL74" s="117">
        <f t="shared" si="270"/>
        <v>1.737909058239242</v>
      </c>
      <c r="DM74" s="117">
        <f t="shared" si="271"/>
        <v>1.7602012683650106</v>
      </c>
      <c r="DN74" s="117">
        <f t="shared" si="271"/>
        <v>1.7824934784907791</v>
      </c>
      <c r="DO74" s="117">
        <f t="shared" si="271"/>
        <v>1.8047856886165476</v>
      </c>
      <c r="DP74" s="117">
        <f t="shared" si="271"/>
        <v>1.8270778987423162</v>
      </c>
      <c r="DQ74" s="117">
        <f t="shared" si="271"/>
        <v>1.8493701088680847</v>
      </c>
      <c r="DR74" s="117">
        <f t="shared" si="271"/>
        <v>1.8716623189938533</v>
      </c>
      <c r="DS74" s="117">
        <f t="shared" si="271"/>
        <v>1.8939545291196218</v>
      </c>
      <c r="DT74" s="117">
        <f t="shared" si="271"/>
        <v>1.9162467392453904</v>
      </c>
      <c r="DU74" s="117">
        <f t="shared" si="271"/>
        <v>1.9385389493711589</v>
      </c>
      <c r="DV74" s="117">
        <f t="shared" si="271"/>
        <v>1.9608311594969274</v>
      </c>
      <c r="DW74" s="117">
        <f t="shared" si="271"/>
        <v>1.983123369622696</v>
      </c>
      <c r="DX74" s="117">
        <f t="shared" si="271"/>
        <v>2.0054155797484645</v>
      </c>
      <c r="DY74" s="117">
        <f t="shared" si="271"/>
        <v>2.0277077898742331</v>
      </c>
      <c r="DZ74" s="117">
        <f t="shared" si="271"/>
        <v>2.0499999999999998</v>
      </c>
    </row>
    <row r="75" spans="1:165">
      <c r="A75" s="303" t="s">
        <v>317</v>
      </c>
      <c r="C75" s="5" t="s">
        <v>315</v>
      </c>
      <c r="D75" s="117">
        <f>$BZ$190</f>
        <v>6.9061684811347335E-2</v>
      </c>
      <c r="E75" s="117">
        <f t="shared" si="272"/>
        <v>6.9061684811347335E-2</v>
      </c>
      <c r="F75" s="117">
        <f t="shared" si="272"/>
        <v>6.9061684811347335E-2</v>
      </c>
      <c r="G75" s="117">
        <f t="shared" si="272"/>
        <v>6.9061684811347335E-2</v>
      </c>
      <c r="H75" s="117">
        <f t="shared" si="272"/>
        <v>6.9061684811347335E-2</v>
      </c>
      <c r="I75" s="117">
        <f t="shared" si="272"/>
        <v>6.9061684811347335E-2</v>
      </c>
      <c r="J75" s="117">
        <f t="shared" si="272"/>
        <v>6.9061684811347335E-2</v>
      </c>
      <c r="K75" s="117">
        <f t="shared" si="272"/>
        <v>6.9061684811347335E-2</v>
      </c>
      <c r="L75" s="117">
        <f t="shared" si="272"/>
        <v>6.9061684811347335E-2</v>
      </c>
      <c r="M75" s="117">
        <f t="shared" si="272"/>
        <v>6.9061684811347335E-2</v>
      </c>
      <c r="N75" s="117">
        <f t="shared" si="272"/>
        <v>6.9061684811347335E-2</v>
      </c>
      <c r="O75" s="117">
        <f t="shared" si="272"/>
        <v>6.9061684811347335E-2</v>
      </c>
      <c r="P75" s="117">
        <f t="shared" si="272"/>
        <v>6.9061684811347335E-2</v>
      </c>
      <c r="Q75" s="117">
        <f t="shared" si="272"/>
        <v>6.9061684811347335E-2</v>
      </c>
      <c r="R75" s="117">
        <f t="shared" si="272"/>
        <v>6.9061684811347335E-2</v>
      </c>
      <c r="S75" s="117">
        <f t="shared" si="272"/>
        <v>6.9061684811347335E-2</v>
      </c>
      <c r="T75" s="117">
        <f t="shared" si="272"/>
        <v>6.9061684811347335E-2</v>
      </c>
      <c r="U75" s="117">
        <f t="shared" si="272"/>
        <v>6.9061684811347335E-2</v>
      </c>
      <c r="V75" s="117">
        <f t="shared" si="272"/>
        <v>6.9061684811347335E-2</v>
      </c>
      <c r="W75" s="117">
        <f t="shared" si="272"/>
        <v>6.9061684811347335E-2</v>
      </c>
      <c r="X75" s="117">
        <f t="shared" si="272"/>
        <v>6.9061684811347335E-2</v>
      </c>
      <c r="Y75" s="117">
        <f t="shared" si="272"/>
        <v>6.9061684811347335E-2</v>
      </c>
      <c r="Z75" s="117">
        <f t="shared" si="272"/>
        <v>6.9061684811347335E-2</v>
      </c>
      <c r="AA75" s="117">
        <f t="shared" si="272"/>
        <v>6.9061684811347335E-2</v>
      </c>
      <c r="AB75" s="117">
        <f t="shared" si="272"/>
        <v>6.9061684811347335E-2</v>
      </c>
      <c r="AC75" s="117">
        <f t="shared" si="272"/>
        <v>6.9061684811347335E-2</v>
      </c>
      <c r="AD75" s="117">
        <f t="shared" si="272"/>
        <v>6.9061684811347335E-2</v>
      </c>
      <c r="AE75" s="117">
        <f t="shared" si="272"/>
        <v>6.9061684811347335E-2</v>
      </c>
      <c r="AF75" s="117">
        <f t="shared" si="272"/>
        <v>6.9061684811347335E-2</v>
      </c>
      <c r="AG75" s="117">
        <f t="shared" si="272"/>
        <v>6.9061684811347335E-2</v>
      </c>
      <c r="AH75" s="117">
        <f>$BZ$190</f>
        <v>6.9061684811347335E-2</v>
      </c>
      <c r="AI75" s="2"/>
      <c r="AJ75" s="117">
        <f t="shared" si="273"/>
        <v>6.9061684811347335E-2</v>
      </c>
      <c r="AK75" s="117">
        <f t="shared" si="267"/>
        <v>6.9061684811347335E-2</v>
      </c>
      <c r="AL75" s="117">
        <f t="shared" si="267"/>
        <v>6.9061684811347335E-2</v>
      </c>
      <c r="AM75" s="117">
        <f t="shared" si="267"/>
        <v>6.9061684811347335E-2</v>
      </c>
      <c r="AN75" s="117">
        <f t="shared" si="267"/>
        <v>6.9061684811347335E-2</v>
      </c>
      <c r="AO75" s="117">
        <f t="shared" si="267"/>
        <v>6.9061684811347335E-2</v>
      </c>
      <c r="AP75" s="117">
        <f t="shared" si="267"/>
        <v>6.9061684811347335E-2</v>
      </c>
      <c r="AQ75" s="117">
        <f t="shared" si="267"/>
        <v>6.9061684811347335E-2</v>
      </c>
      <c r="AR75" s="117">
        <f t="shared" si="267"/>
        <v>6.9061684811347335E-2</v>
      </c>
      <c r="AS75" s="117">
        <f t="shared" si="267"/>
        <v>6.9061684811347335E-2</v>
      </c>
      <c r="AT75" s="117">
        <f t="shared" si="267"/>
        <v>6.9061684811347335E-2</v>
      </c>
      <c r="AU75" s="117">
        <f t="shared" si="267"/>
        <v>6.9061684811347335E-2</v>
      </c>
      <c r="AV75" s="117">
        <f t="shared" si="267"/>
        <v>6.9061684811347335E-2</v>
      </c>
      <c r="AW75" s="117">
        <f t="shared" si="267"/>
        <v>6.9061684811347335E-2</v>
      </c>
      <c r="AX75" s="117">
        <f t="shared" si="267"/>
        <v>6.9061684811347335E-2</v>
      </c>
      <c r="AY75" s="117">
        <f t="shared" si="267"/>
        <v>6.9061684811347335E-2</v>
      </c>
      <c r="AZ75" s="117">
        <f t="shared" si="267"/>
        <v>6.9061684811347335E-2</v>
      </c>
      <c r="BA75" s="117">
        <f t="shared" si="268"/>
        <v>6.9061684811347335E-2</v>
      </c>
      <c r="BB75" s="117">
        <f t="shared" si="268"/>
        <v>6.9061684811347335E-2</v>
      </c>
      <c r="BC75" s="117">
        <f t="shared" si="268"/>
        <v>6.9061684811347335E-2</v>
      </c>
      <c r="BD75" s="117">
        <f t="shared" si="268"/>
        <v>6.9061684811347335E-2</v>
      </c>
      <c r="BE75" s="117">
        <f t="shared" si="268"/>
        <v>6.9061684811347335E-2</v>
      </c>
      <c r="BF75" s="117">
        <f t="shared" si="268"/>
        <v>6.9061684811347335E-2</v>
      </c>
      <c r="BG75" s="117">
        <f t="shared" si="268"/>
        <v>6.9061684811347335E-2</v>
      </c>
      <c r="BH75" s="117">
        <f t="shared" si="268"/>
        <v>6.9061684811347335E-2</v>
      </c>
      <c r="BI75" s="117">
        <f t="shared" si="268"/>
        <v>6.9061684811347335E-2</v>
      </c>
      <c r="BJ75" s="117">
        <f t="shared" si="268"/>
        <v>6.9061684811347335E-2</v>
      </c>
      <c r="BK75" s="117">
        <f t="shared" si="268"/>
        <v>6.9061684811347335E-2</v>
      </c>
      <c r="BL75" s="117">
        <f t="shared" si="268"/>
        <v>6.9061684811347335E-2</v>
      </c>
      <c r="BM75" s="117">
        <f t="shared" si="268"/>
        <v>6.9061684811347335E-2</v>
      </c>
      <c r="BN75" s="117">
        <f t="shared" si="268"/>
        <v>6.9061684811347335E-2</v>
      </c>
      <c r="BP75" s="117">
        <f t="shared" si="274"/>
        <v>6.9061684811347335E-2</v>
      </c>
      <c r="BQ75" s="117">
        <f t="shared" si="275"/>
        <v>6.9061684811347335E-2</v>
      </c>
      <c r="BR75" s="117">
        <f t="shared" si="275"/>
        <v>6.9061684811347335E-2</v>
      </c>
      <c r="BS75" s="117">
        <f t="shared" si="275"/>
        <v>6.9061684811347335E-2</v>
      </c>
      <c r="BT75" s="117">
        <f t="shared" si="275"/>
        <v>6.9061684811347335E-2</v>
      </c>
      <c r="BU75" s="117">
        <f t="shared" si="275"/>
        <v>6.9061684811347335E-2</v>
      </c>
      <c r="BV75" s="117">
        <f t="shared" si="275"/>
        <v>6.9061684811347335E-2</v>
      </c>
      <c r="BW75" s="117">
        <f t="shared" si="275"/>
        <v>6.9061684811347335E-2</v>
      </c>
      <c r="BX75" s="117">
        <f t="shared" si="275"/>
        <v>6.9061684811347335E-2</v>
      </c>
      <c r="BY75" s="117">
        <f t="shared" si="275"/>
        <v>6.9061684811347335E-2</v>
      </c>
      <c r="BZ75" s="117">
        <f t="shared" si="275"/>
        <v>6.9061684811347335E-2</v>
      </c>
      <c r="CA75" s="117">
        <f t="shared" si="275"/>
        <v>6.9061684811347335E-2</v>
      </c>
      <c r="CB75" s="117">
        <f t="shared" si="275"/>
        <v>6.9061684811347335E-2</v>
      </c>
      <c r="CC75" s="117">
        <f t="shared" si="275"/>
        <v>6.9061684811347335E-2</v>
      </c>
      <c r="CD75" s="117">
        <f t="shared" si="275"/>
        <v>6.9061684811347335E-2</v>
      </c>
      <c r="CE75" s="117">
        <f t="shared" si="275"/>
        <v>6.9061684811347335E-2</v>
      </c>
      <c r="CF75" s="117">
        <f t="shared" si="275"/>
        <v>6.9061684811347335E-2</v>
      </c>
      <c r="CG75" s="117">
        <f t="shared" si="275"/>
        <v>6.9061684811347335E-2</v>
      </c>
      <c r="CH75" s="117">
        <f t="shared" si="275"/>
        <v>6.9061684811347335E-2</v>
      </c>
      <c r="CI75" s="117">
        <f t="shared" si="275"/>
        <v>6.9061684811347335E-2</v>
      </c>
      <c r="CJ75" s="117">
        <f t="shared" si="275"/>
        <v>6.9061684811347335E-2</v>
      </c>
      <c r="CK75" s="117">
        <f t="shared" si="275"/>
        <v>6.9061684811347335E-2</v>
      </c>
      <c r="CL75" s="117">
        <f t="shared" si="275"/>
        <v>6.9061684811347335E-2</v>
      </c>
      <c r="CM75" s="117">
        <f t="shared" si="275"/>
        <v>6.9061684811347335E-2</v>
      </c>
      <c r="CN75" s="117">
        <f t="shared" si="275"/>
        <v>6.9061684811347335E-2</v>
      </c>
      <c r="CO75" s="117">
        <f t="shared" si="275"/>
        <v>6.9061684811347335E-2</v>
      </c>
      <c r="CP75" s="117">
        <f t="shared" si="275"/>
        <v>6.9061684811347335E-2</v>
      </c>
      <c r="CQ75" s="117">
        <f t="shared" si="275"/>
        <v>6.9061684811347335E-2</v>
      </c>
      <c r="CR75" s="117">
        <f t="shared" si="275"/>
        <v>6.9061684811347335E-2</v>
      </c>
      <c r="CS75" s="117">
        <f t="shared" si="275"/>
        <v>6.9061684811347335E-2</v>
      </c>
      <c r="CT75" s="117">
        <f>BN75</f>
        <v>6.9061684811347335E-2</v>
      </c>
      <c r="CV75" s="117">
        <f>AJ75</f>
        <v>6.9061684811347335E-2</v>
      </c>
      <c r="CW75" s="117">
        <f t="shared" si="270"/>
        <v>6.9061684811347335E-2</v>
      </c>
      <c r="CX75" s="117">
        <f t="shared" si="270"/>
        <v>6.9061684811347335E-2</v>
      </c>
      <c r="CY75" s="117">
        <f t="shared" si="270"/>
        <v>6.9061684811347335E-2</v>
      </c>
      <c r="CZ75" s="117">
        <f t="shared" si="270"/>
        <v>6.9061684811347335E-2</v>
      </c>
      <c r="DA75" s="117">
        <f t="shared" si="270"/>
        <v>6.9061684811347335E-2</v>
      </c>
      <c r="DB75" s="117">
        <f t="shared" si="270"/>
        <v>6.9061684811347335E-2</v>
      </c>
      <c r="DC75" s="117">
        <f t="shared" si="270"/>
        <v>6.9061684811347335E-2</v>
      </c>
      <c r="DD75" s="117">
        <f t="shared" si="270"/>
        <v>6.9061684811347335E-2</v>
      </c>
      <c r="DE75" s="117">
        <f t="shared" si="270"/>
        <v>6.9061684811347335E-2</v>
      </c>
      <c r="DF75" s="117">
        <f t="shared" si="270"/>
        <v>6.9061684811347335E-2</v>
      </c>
      <c r="DG75" s="117">
        <f t="shared" si="270"/>
        <v>6.9061684811347335E-2</v>
      </c>
      <c r="DH75" s="117">
        <f t="shared" si="270"/>
        <v>6.9061684811347335E-2</v>
      </c>
      <c r="DI75" s="117">
        <f t="shared" si="270"/>
        <v>6.9061684811347335E-2</v>
      </c>
      <c r="DJ75" s="117">
        <f t="shared" si="270"/>
        <v>6.9061684811347335E-2</v>
      </c>
      <c r="DK75" s="117">
        <f t="shared" si="270"/>
        <v>6.9061684811347335E-2</v>
      </c>
      <c r="DL75" s="117">
        <f t="shared" si="270"/>
        <v>6.9061684811347335E-2</v>
      </c>
      <c r="DM75" s="117">
        <f t="shared" si="271"/>
        <v>6.9061684811347335E-2</v>
      </c>
      <c r="DN75" s="117">
        <f t="shared" si="271"/>
        <v>6.9061684811347335E-2</v>
      </c>
      <c r="DO75" s="117">
        <f t="shared" si="271"/>
        <v>6.9061684811347335E-2</v>
      </c>
      <c r="DP75" s="117">
        <f t="shared" si="271"/>
        <v>6.9061684811347335E-2</v>
      </c>
      <c r="DQ75" s="117">
        <f t="shared" si="271"/>
        <v>6.9061684811347335E-2</v>
      </c>
      <c r="DR75" s="117">
        <f t="shared" si="271"/>
        <v>6.9061684811347335E-2</v>
      </c>
      <c r="DS75" s="117">
        <f t="shared" si="271"/>
        <v>6.9061684811347335E-2</v>
      </c>
      <c r="DT75" s="117">
        <f t="shared" si="271"/>
        <v>6.9061684811347335E-2</v>
      </c>
      <c r="DU75" s="117">
        <f t="shared" si="271"/>
        <v>6.9061684811347335E-2</v>
      </c>
      <c r="DV75" s="117">
        <f t="shared" si="271"/>
        <v>6.9061684811347335E-2</v>
      </c>
      <c r="DW75" s="117">
        <f t="shared" si="271"/>
        <v>6.9061684811347335E-2</v>
      </c>
      <c r="DX75" s="117">
        <f t="shared" si="271"/>
        <v>6.9061684811347335E-2</v>
      </c>
      <c r="DY75" s="117">
        <f t="shared" si="271"/>
        <v>6.9061684811347335E-2</v>
      </c>
      <c r="DZ75" s="117">
        <f t="shared" si="271"/>
        <v>6.9061684811347335E-2</v>
      </c>
    </row>
    <row r="76" spans="1:165">
      <c r="A76" s="303" t="s">
        <v>306</v>
      </c>
      <c r="C76" s="5" t="s">
        <v>315</v>
      </c>
      <c r="D76" s="117">
        <f>$B$192</f>
        <v>5.0000000000000001E-3</v>
      </c>
      <c r="E76" s="117">
        <f t="shared" si="272"/>
        <v>4.8333333333333336E-3</v>
      </c>
      <c r="F76" s="117">
        <f t="shared" si="272"/>
        <v>4.6666666666666671E-3</v>
      </c>
      <c r="G76" s="117">
        <f t="shared" si="272"/>
        <v>4.5000000000000005E-3</v>
      </c>
      <c r="H76" s="117">
        <f t="shared" si="272"/>
        <v>4.333333333333334E-3</v>
      </c>
      <c r="I76" s="117">
        <f t="shared" si="272"/>
        <v>4.1666666666666675E-3</v>
      </c>
      <c r="J76" s="117">
        <f t="shared" si="272"/>
        <v>4.000000000000001E-3</v>
      </c>
      <c r="K76" s="117">
        <f t="shared" si="272"/>
        <v>3.8333333333333344E-3</v>
      </c>
      <c r="L76" s="117">
        <f t="shared" si="272"/>
        <v>3.6666666666666679E-3</v>
      </c>
      <c r="M76" s="117">
        <f t="shared" si="272"/>
        <v>3.5000000000000014E-3</v>
      </c>
      <c r="N76" s="117">
        <f t="shared" si="272"/>
        <v>3.3333333333333348E-3</v>
      </c>
      <c r="O76" s="117">
        <f t="shared" si="272"/>
        <v>3.1666666666666683E-3</v>
      </c>
      <c r="P76" s="117">
        <f t="shared" si="272"/>
        <v>3.0000000000000018E-3</v>
      </c>
      <c r="Q76" s="117">
        <f t="shared" si="272"/>
        <v>2.8333333333333353E-3</v>
      </c>
      <c r="R76" s="117">
        <f t="shared" si="272"/>
        <v>2.6666666666666687E-3</v>
      </c>
      <c r="S76" s="117">
        <f t="shared" si="272"/>
        <v>2.5000000000000022E-3</v>
      </c>
      <c r="T76" s="117">
        <f t="shared" si="272"/>
        <v>2.3333333333333357E-3</v>
      </c>
      <c r="U76" s="117">
        <f t="shared" si="272"/>
        <v>2.1666666666666692E-3</v>
      </c>
      <c r="V76" s="117">
        <f t="shared" si="272"/>
        <v>2.0000000000000026E-3</v>
      </c>
      <c r="W76" s="117">
        <f t="shared" si="272"/>
        <v>1.8333333333333359E-3</v>
      </c>
      <c r="X76" s="117">
        <f t="shared" si="272"/>
        <v>1.6666666666666692E-3</v>
      </c>
      <c r="Y76" s="117">
        <f t="shared" si="272"/>
        <v>1.5000000000000024E-3</v>
      </c>
      <c r="Z76" s="117">
        <f t="shared" si="272"/>
        <v>1.3333333333333357E-3</v>
      </c>
      <c r="AA76" s="117">
        <f t="shared" si="272"/>
        <v>1.1666666666666689E-3</v>
      </c>
      <c r="AB76" s="117">
        <f t="shared" si="272"/>
        <v>1.0000000000000022E-3</v>
      </c>
      <c r="AC76" s="117">
        <f t="shared" si="272"/>
        <v>8.3333333333333556E-4</v>
      </c>
      <c r="AD76" s="117">
        <f t="shared" si="272"/>
        <v>6.6666666666666892E-4</v>
      </c>
      <c r="AE76" s="117">
        <f t="shared" si="272"/>
        <v>5.0000000000000229E-4</v>
      </c>
      <c r="AF76" s="117">
        <f t="shared" si="272"/>
        <v>3.3333333333333565E-4</v>
      </c>
      <c r="AG76" s="117">
        <f t="shared" si="272"/>
        <v>1.6666666666666899E-4</v>
      </c>
      <c r="AH76" s="117">
        <f>$C$192</f>
        <v>0</v>
      </c>
      <c r="AI76" s="2"/>
      <c r="AJ76" s="117">
        <f t="shared" si="273"/>
        <v>5.0000000000000001E-3</v>
      </c>
      <c r="AK76" s="117">
        <f t="shared" si="267"/>
        <v>4.8333333333333336E-3</v>
      </c>
      <c r="AL76" s="117">
        <f t="shared" si="267"/>
        <v>4.6666666666666671E-3</v>
      </c>
      <c r="AM76" s="117">
        <f t="shared" si="267"/>
        <v>4.5000000000000005E-3</v>
      </c>
      <c r="AN76" s="117">
        <f t="shared" si="267"/>
        <v>4.333333333333334E-3</v>
      </c>
      <c r="AO76" s="117">
        <f t="shared" si="267"/>
        <v>4.1666666666666675E-3</v>
      </c>
      <c r="AP76" s="117">
        <f t="shared" si="267"/>
        <v>4.000000000000001E-3</v>
      </c>
      <c r="AQ76" s="117">
        <f t="shared" si="267"/>
        <v>3.8333333333333344E-3</v>
      </c>
      <c r="AR76" s="117">
        <f t="shared" si="267"/>
        <v>3.6666666666666679E-3</v>
      </c>
      <c r="AS76" s="117">
        <f t="shared" si="267"/>
        <v>3.5000000000000014E-3</v>
      </c>
      <c r="AT76" s="117">
        <f t="shared" si="267"/>
        <v>3.3333333333333348E-3</v>
      </c>
      <c r="AU76" s="117">
        <f t="shared" si="267"/>
        <v>3.1666666666666683E-3</v>
      </c>
      <c r="AV76" s="117">
        <f t="shared" si="267"/>
        <v>3.0000000000000018E-3</v>
      </c>
      <c r="AW76" s="117">
        <f t="shared" si="267"/>
        <v>2.8333333333333353E-3</v>
      </c>
      <c r="AX76" s="117">
        <f t="shared" si="267"/>
        <v>2.6666666666666687E-3</v>
      </c>
      <c r="AY76" s="117">
        <f t="shared" si="267"/>
        <v>2.5000000000000022E-3</v>
      </c>
      <c r="AZ76" s="117">
        <f t="shared" si="267"/>
        <v>2.3333333333333357E-3</v>
      </c>
      <c r="BA76" s="117">
        <f t="shared" si="268"/>
        <v>2.1666666666666692E-3</v>
      </c>
      <c r="BB76" s="117">
        <f t="shared" si="268"/>
        <v>2.0000000000000026E-3</v>
      </c>
      <c r="BC76" s="117">
        <f t="shared" si="268"/>
        <v>1.8333333333333359E-3</v>
      </c>
      <c r="BD76" s="117">
        <f t="shared" si="268"/>
        <v>1.6666666666666692E-3</v>
      </c>
      <c r="BE76" s="117">
        <f t="shared" si="268"/>
        <v>1.5000000000000024E-3</v>
      </c>
      <c r="BF76" s="117">
        <f t="shared" si="268"/>
        <v>1.3333333333333357E-3</v>
      </c>
      <c r="BG76" s="117">
        <f t="shared" si="268"/>
        <v>1.1666666666666689E-3</v>
      </c>
      <c r="BH76" s="117">
        <f t="shared" si="268"/>
        <v>1.0000000000000022E-3</v>
      </c>
      <c r="BI76" s="117">
        <f t="shared" si="268"/>
        <v>8.3333333333333556E-4</v>
      </c>
      <c r="BJ76" s="117">
        <f t="shared" si="268"/>
        <v>6.6666666666666892E-4</v>
      </c>
      <c r="BK76" s="117">
        <f t="shared" si="268"/>
        <v>5.0000000000000229E-4</v>
      </c>
      <c r="BL76" s="117">
        <f t="shared" si="268"/>
        <v>3.3333333333333565E-4</v>
      </c>
      <c r="BM76" s="117">
        <f t="shared" si="268"/>
        <v>1.6666666666666899E-4</v>
      </c>
      <c r="BN76" s="117">
        <f t="shared" si="268"/>
        <v>0</v>
      </c>
      <c r="BP76" s="117">
        <f t="shared" si="274"/>
        <v>5.0000000000000001E-3</v>
      </c>
      <c r="BQ76" s="117">
        <f t="shared" si="275"/>
        <v>5.0000000000000001E-3</v>
      </c>
      <c r="BR76" s="117">
        <f t="shared" si="275"/>
        <v>5.0000000000000001E-3</v>
      </c>
      <c r="BS76" s="117">
        <f t="shared" si="275"/>
        <v>5.0000000000000001E-3</v>
      </c>
      <c r="BT76" s="117">
        <f t="shared" si="275"/>
        <v>5.0000000000000001E-3</v>
      </c>
      <c r="BU76" s="117">
        <f t="shared" si="275"/>
        <v>5.0000000000000001E-3</v>
      </c>
      <c r="BV76" s="117">
        <f t="shared" si="275"/>
        <v>5.0000000000000001E-3</v>
      </c>
      <c r="BW76" s="117">
        <f t="shared" si="275"/>
        <v>5.0000000000000001E-3</v>
      </c>
      <c r="BX76" s="117">
        <f t="shared" si="275"/>
        <v>5.0000000000000001E-3</v>
      </c>
      <c r="BY76" s="117">
        <f t="shared" si="275"/>
        <v>5.0000000000000001E-3</v>
      </c>
      <c r="BZ76" s="117">
        <f t="shared" si="275"/>
        <v>5.0000000000000001E-3</v>
      </c>
      <c r="CA76" s="117">
        <f t="shared" si="275"/>
        <v>5.0000000000000001E-3</v>
      </c>
      <c r="CB76" s="117">
        <f t="shared" si="275"/>
        <v>5.0000000000000001E-3</v>
      </c>
      <c r="CC76" s="117">
        <f t="shared" si="275"/>
        <v>5.0000000000000001E-3</v>
      </c>
      <c r="CD76" s="117">
        <f t="shared" si="275"/>
        <v>5.0000000000000001E-3</v>
      </c>
      <c r="CE76" s="117">
        <f t="shared" si="275"/>
        <v>5.0000000000000001E-3</v>
      </c>
      <c r="CF76" s="117">
        <f t="shared" si="275"/>
        <v>5.0000000000000001E-3</v>
      </c>
      <c r="CG76" s="117">
        <f t="shared" si="275"/>
        <v>5.0000000000000001E-3</v>
      </c>
      <c r="CH76" s="117">
        <f t="shared" si="275"/>
        <v>5.0000000000000001E-3</v>
      </c>
      <c r="CI76" s="117">
        <f t="shared" si="275"/>
        <v>5.0000000000000001E-3</v>
      </c>
      <c r="CJ76" s="117">
        <f t="shared" si="275"/>
        <v>5.0000000000000001E-3</v>
      </c>
      <c r="CK76" s="117">
        <f t="shared" si="275"/>
        <v>5.0000000000000001E-3</v>
      </c>
      <c r="CL76" s="117">
        <f t="shared" si="275"/>
        <v>5.0000000000000001E-3</v>
      </c>
      <c r="CM76" s="117">
        <f t="shared" si="275"/>
        <v>5.0000000000000001E-3</v>
      </c>
      <c r="CN76" s="117">
        <f t="shared" si="275"/>
        <v>5.0000000000000001E-3</v>
      </c>
      <c r="CO76" s="117">
        <f t="shared" si="275"/>
        <v>5.0000000000000001E-3</v>
      </c>
      <c r="CP76" s="117">
        <f t="shared" si="275"/>
        <v>5.0000000000000001E-3</v>
      </c>
      <c r="CQ76" s="117">
        <f t="shared" si="275"/>
        <v>5.0000000000000001E-3</v>
      </c>
      <c r="CR76" s="117">
        <f t="shared" si="275"/>
        <v>5.0000000000000001E-3</v>
      </c>
      <c r="CS76" s="117">
        <f t="shared" si="275"/>
        <v>5.0000000000000001E-3</v>
      </c>
      <c r="CT76" s="117">
        <f t="shared" ref="CT76:CT80" si="277">BP76</f>
        <v>5.0000000000000001E-3</v>
      </c>
      <c r="CV76" s="117">
        <f>AJ76</f>
        <v>5.0000000000000001E-3</v>
      </c>
      <c r="CW76" s="117">
        <f t="shared" si="270"/>
        <v>4.8333333333333336E-3</v>
      </c>
      <c r="CX76" s="117">
        <f t="shared" si="270"/>
        <v>4.6666666666666671E-3</v>
      </c>
      <c r="CY76" s="117">
        <f t="shared" si="270"/>
        <v>4.5000000000000005E-3</v>
      </c>
      <c r="CZ76" s="117">
        <f t="shared" si="270"/>
        <v>4.333333333333334E-3</v>
      </c>
      <c r="DA76" s="117">
        <f t="shared" si="270"/>
        <v>4.1666666666666675E-3</v>
      </c>
      <c r="DB76" s="117">
        <f t="shared" si="270"/>
        <v>4.000000000000001E-3</v>
      </c>
      <c r="DC76" s="117">
        <f t="shared" si="270"/>
        <v>3.8333333333333344E-3</v>
      </c>
      <c r="DD76" s="117">
        <f t="shared" si="270"/>
        <v>3.6666666666666679E-3</v>
      </c>
      <c r="DE76" s="117">
        <f t="shared" si="270"/>
        <v>3.5000000000000014E-3</v>
      </c>
      <c r="DF76" s="117">
        <f t="shared" si="270"/>
        <v>3.3333333333333348E-3</v>
      </c>
      <c r="DG76" s="117">
        <f t="shared" si="270"/>
        <v>3.1666666666666683E-3</v>
      </c>
      <c r="DH76" s="117">
        <f t="shared" si="270"/>
        <v>3.0000000000000018E-3</v>
      </c>
      <c r="DI76" s="117">
        <f t="shared" si="270"/>
        <v>2.8333333333333353E-3</v>
      </c>
      <c r="DJ76" s="117">
        <f t="shared" si="270"/>
        <v>2.6666666666666687E-3</v>
      </c>
      <c r="DK76" s="117">
        <f t="shared" si="270"/>
        <v>2.5000000000000022E-3</v>
      </c>
      <c r="DL76" s="117">
        <f t="shared" si="270"/>
        <v>2.3333333333333357E-3</v>
      </c>
      <c r="DM76" s="117">
        <f t="shared" si="271"/>
        <v>2.1666666666666692E-3</v>
      </c>
      <c r="DN76" s="117">
        <f t="shared" si="271"/>
        <v>2.0000000000000026E-3</v>
      </c>
      <c r="DO76" s="117">
        <f t="shared" si="271"/>
        <v>1.8333333333333359E-3</v>
      </c>
      <c r="DP76" s="117">
        <f t="shared" si="271"/>
        <v>1.6666666666666692E-3</v>
      </c>
      <c r="DQ76" s="117">
        <f t="shared" si="271"/>
        <v>1.5000000000000024E-3</v>
      </c>
      <c r="DR76" s="117">
        <f t="shared" si="271"/>
        <v>1.3333333333333357E-3</v>
      </c>
      <c r="DS76" s="117">
        <f t="shared" si="271"/>
        <v>1.1666666666666689E-3</v>
      </c>
      <c r="DT76" s="117">
        <f t="shared" si="271"/>
        <v>1.0000000000000022E-3</v>
      </c>
      <c r="DU76" s="117">
        <f t="shared" si="271"/>
        <v>8.3333333333333556E-4</v>
      </c>
      <c r="DV76" s="117">
        <f t="shared" si="271"/>
        <v>6.6666666666666892E-4</v>
      </c>
      <c r="DW76" s="117">
        <f t="shared" si="271"/>
        <v>5.0000000000000229E-4</v>
      </c>
      <c r="DX76" s="117">
        <f t="shared" si="271"/>
        <v>3.3333333333333565E-4</v>
      </c>
      <c r="DY76" s="117">
        <f t="shared" si="271"/>
        <v>1.6666666666666899E-4</v>
      </c>
      <c r="DZ76" s="117">
        <f t="shared" si="271"/>
        <v>0</v>
      </c>
    </row>
    <row r="77" spans="1:165">
      <c r="A77" s="303" t="s">
        <v>307</v>
      </c>
      <c r="C77" s="5" t="s">
        <v>315</v>
      </c>
      <c r="D77" s="117">
        <f>$B$193</f>
        <v>0</v>
      </c>
      <c r="E77" s="117">
        <f t="shared" si="272"/>
        <v>0</v>
      </c>
      <c r="F77" s="117">
        <f t="shared" si="272"/>
        <v>0</v>
      </c>
      <c r="G77" s="117">
        <f t="shared" si="272"/>
        <v>0</v>
      </c>
      <c r="H77" s="117">
        <f t="shared" si="272"/>
        <v>0</v>
      </c>
      <c r="I77" s="117">
        <f t="shared" si="272"/>
        <v>0</v>
      </c>
      <c r="J77" s="117">
        <f t="shared" si="272"/>
        <v>0</v>
      </c>
      <c r="K77" s="117">
        <f t="shared" si="272"/>
        <v>0</v>
      </c>
      <c r="L77" s="117">
        <f t="shared" si="272"/>
        <v>0</v>
      </c>
      <c r="M77" s="117">
        <f t="shared" si="272"/>
        <v>0</v>
      </c>
      <c r="N77" s="117">
        <f t="shared" si="272"/>
        <v>0</v>
      </c>
      <c r="O77" s="117">
        <f t="shared" si="272"/>
        <v>0</v>
      </c>
      <c r="P77" s="117">
        <f t="shared" si="272"/>
        <v>0</v>
      </c>
      <c r="Q77" s="117">
        <f t="shared" si="272"/>
        <v>0</v>
      </c>
      <c r="R77" s="117">
        <f t="shared" si="272"/>
        <v>0</v>
      </c>
      <c r="S77" s="117">
        <f t="shared" si="272"/>
        <v>0</v>
      </c>
      <c r="T77" s="117">
        <f t="shared" si="272"/>
        <v>0</v>
      </c>
      <c r="U77" s="117">
        <f t="shared" si="272"/>
        <v>0</v>
      </c>
      <c r="V77" s="117">
        <f t="shared" si="272"/>
        <v>0</v>
      </c>
      <c r="W77" s="117">
        <f t="shared" si="272"/>
        <v>0</v>
      </c>
      <c r="X77" s="117">
        <f t="shared" si="272"/>
        <v>0</v>
      </c>
      <c r="Y77" s="117">
        <f t="shared" si="272"/>
        <v>0</v>
      </c>
      <c r="Z77" s="117">
        <f t="shared" si="272"/>
        <v>0</v>
      </c>
      <c r="AA77" s="117">
        <f t="shared" si="272"/>
        <v>0</v>
      </c>
      <c r="AB77" s="117">
        <f t="shared" si="272"/>
        <v>0</v>
      </c>
      <c r="AC77" s="117">
        <f t="shared" si="272"/>
        <v>0</v>
      </c>
      <c r="AD77" s="117">
        <f t="shared" si="272"/>
        <v>0</v>
      </c>
      <c r="AE77" s="117">
        <f t="shared" si="272"/>
        <v>0</v>
      </c>
      <c r="AF77" s="117">
        <f t="shared" si="272"/>
        <v>0</v>
      </c>
      <c r="AG77" s="117">
        <f t="shared" si="272"/>
        <v>0</v>
      </c>
      <c r="AH77" s="117">
        <f>$C$193</f>
        <v>0</v>
      </c>
      <c r="AI77" s="2"/>
      <c r="AJ77" s="117">
        <f t="shared" si="273"/>
        <v>0</v>
      </c>
      <c r="AK77" s="117">
        <f t="shared" si="267"/>
        <v>0</v>
      </c>
      <c r="AL77" s="117">
        <f t="shared" si="267"/>
        <v>0</v>
      </c>
      <c r="AM77" s="117">
        <f t="shared" si="267"/>
        <v>0</v>
      </c>
      <c r="AN77" s="117">
        <f t="shared" si="267"/>
        <v>0</v>
      </c>
      <c r="AO77" s="117">
        <f t="shared" si="267"/>
        <v>0</v>
      </c>
      <c r="AP77" s="117">
        <f t="shared" si="267"/>
        <v>0</v>
      </c>
      <c r="AQ77" s="117">
        <f t="shared" si="267"/>
        <v>0</v>
      </c>
      <c r="AR77" s="117">
        <f t="shared" si="267"/>
        <v>0</v>
      </c>
      <c r="AS77" s="117">
        <f t="shared" si="267"/>
        <v>0</v>
      </c>
      <c r="AT77" s="117">
        <f t="shared" si="267"/>
        <v>0</v>
      </c>
      <c r="AU77" s="117">
        <f t="shared" si="267"/>
        <v>0</v>
      </c>
      <c r="AV77" s="117">
        <f t="shared" si="267"/>
        <v>0</v>
      </c>
      <c r="AW77" s="117">
        <f t="shared" si="267"/>
        <v>0</v>
      </c>
      <c r="AX77" s="117">
        <f t="shared" si="267"/>
        <v>0</v>
      </c>
      <c r="AY77" s="117">
        <f t="shared" si="267"/>
        <v>0</v>
      </c>
      <c r="AZ77" s="117">
        <f t="shared" si="267"/>
        <v>0</v>
      </c>
      <c r="BA77" s="117">
        <f t="shared" si="268"/>
        <v>0</v>
      </c>
      <c r="BB77" s="117">
        <f t="shared" si="268"/>
        <v>0</v>
      </c>
      <c r="BC77" s="117">
        <f t="shared" si="268"/>
        <v>0</v>
      </c>
      <c r="BD77" s="117">
        <f t="shared" si="268"/>
        <v>0</v>
      </c>
      <c r="BE77" s="117">
        <f t="shared" si="268"/>
        <v>0</v>
      </c>
      <c r="BF77" s="117">
        <f t="shared" si="268"/>
        <v>0</v>
      </c>
      <c r="BG77" s="117">
        <f t="shared" si="268"/>
        <v>0</v>
      </c>
      <c r="BH77" s="117">
        <f t="shared" si="268"/>
        <v>0</v>
      </c>
      <c r="BI77" s="117">
        <f t="shared" si="268"/>
        <v>0</v>
      </c>
      <c r="BJ77" s="117">
        <f t="shared" si="268"/>
        <v>0</v>
      </c>
      <c r="BK77" s="117">
        <f t="shared" si="268"/>
        <v>0</v>
      </c>
      <c r="BL77" s="117">
        <f t="shared" si="268"/>
        <v>0</v>
      </c>
      <c r="BM77" s="117">
        <f t="shared" si="268"/>
        <v>0</v>
      </c>
      <c r="BN77" s="117">
        <f t="shared" si="268"/>
        <v>0</v>
      </c>
      <c r="BP77" s="117">
        <f t="shared" si="274"/>
        <v>0</v>
      </c>
      <c r="BQ77" s="117">
        <f t="shared" si="275"/>
        <v>0</v>
      </c>
      <c r="BR77" s="117">
        <f t="shared" si="275"/>
        <v>0</v>
      </c>
      <c r="BS77" s="117">
        <f t="shared" si="275"/>
        <v>0</v>
      </c>
      <c r="BT77" s="117">
        <f t="shared" si="275"/>
        <v>0</v>
      </c>
      <c r="BU77" s="117">
        <f t="shared" si="275"/>
        <v>0</v>
      </c>
      <c r="BV77" s="117">
        <f t="shared" si="275"/>
        <v>0</v>
      </c>
      <c r="BW77" s="117">
        <f t="shared" si="275"/>
        <v>0</v>
      </c>
      <c r="BX77" s="117">
        <f t="shared" si="275"/>
        <v>0</v>
      </c>
      <c r="BY77" s="117">
        <f t="shared" si="275"/>
        <v>0</v>
      </c>
      <c r="BZ77" s="117">
        <f t="shared" si="275"/>
        <v>0</v>
      </c>
      <c r="CA77" s="117">
        <f t="shared" si="275"/>
        <v>0</v>
      </c>
      <c r="CB77" s="117">
        <f t="shared" si="275"/>
        <v>0</v>
      </c>
      <c r="CC77" s="117">
        <f t="shared" si="275"/>
        <v>0</v>
      </c>
      <c r="CD77" s="117">
        <f t="shared" si="275"/>
        <v>0</v>
      </c>
      <c r="CE77" s="117">
        <f t="shared" si="275"/>
        <v>0</v>
      </c>
      <c r="CF77" s="117">
        <f t="shared" si="275"/>
        <v>0</v>
      </c>
      <c r="CG77" s="117">
        <f t="shared" si="275"/>
        <v>0</v>
      </c>
      <c r="CH77" s="117">
        <f t="shared" si="275"/>
        <v>0</v>
      </c>
      <c r="CI77" s="117">
        <f t="shared" si="275"/>
        <v>0</v>
      </c>
      <c r="CJ77" s="117">
        <f t="shared" si="275"/>
        <v>0</v>
      </c>
      <c r="CK77" s="117">
        <f t="shared" si="275"/>
        <v>0</v>
      </c>
      <c r="CL77" s="117">
        <f t="shared" si="275"/>
        <v>0</v>
      </c>
      <c r="CM77" s="117">
        <f t="shared" si="275"/>
        <v>0</v>
      </c>
      <c r="CN77" s="117">
        <f t="shared" si="275"/>
        <v>0</v>
      </c>
      <c r="CO77" s="117">
        <f t="shared" si="275"/>
        <v>0</v>
      </c>
      <c r="CP77" s="117">
        <f t="shared" si="275"/>
        <v>0</v>
      </c>
      <c r="CQ77" s="117">
        <f t="shared" si="275"/>
        <v>0</v>
      </c>
      <c r="CR77" s="117">
        <f t="shared" si="275"/>
        <v>0</v>
      </c>
      <c r="CS77" s="117">
        <f t="shared" si="275"/>
        <v>0</v>
      </c>
      <c r="CT77" s="117">
        <f t="shared" si="277"/>
        <v>0</v>
      </c>
      <c r="CV77" s="117">
        <f t="shared" ref="CV77:CV80" si="278">AJ77</f>
        <v>0</v>
      </c>
      <c r="CW77" s="117">
        <f t="shared" ref="CW77:DL80" si="279">CV77-($BP77-$CT77)/30</f>
        <v>0</v>
      </c>
      <c r="CX77" s="117">
        <f t="shared" si="279"/>
        <v>0</v>
      </c>
      <c r="CY77" s="117">
        <f t="shared" si="279"/>
        <v>0</v>
      </c>
      <c r="CZ77" s="117">
        <f t="shared" si="279"/>
        <v>0</v>
      </c>
      <c r="DA77" s="117">
        <f t="shared" si="279"/>
        <v>0</v>
      </c>
      <c r="DB77" s="117">
        <f t="shared" si="279"/>
        <v>0</v>
      </c>
      <c r="DC77" s="117">
        <f t="shared" si="279"/>
        <v>0</v>
      </c>
      <c r="DD77" s="117">
        <f t="shared" si="279"/>
        <v>0</v>
      </c>
      <c r="DE77" s="117">
        <f t="shared" si="279"/>
        <v>0</v>
      </c>
      <c r="DF77" s="117">
        <f t="shared" si="279"/>
        <v>0</v>
      </c>
      <c r="DG77" s="117">
        <f t="shared" si="279"/>
        <v>0</v>
      </c>
      <c r="DH77" s="117">
        <f t="shared" si="279"/>
        <v>0</v>
      </c>
      <c r="DI77" s="117">
        <f t="shared" si="279"/>
        <v>0</v>
      </c>
      <c r="DJ77" s="117">
        <f t="shared" si="279"/>
        <v>0</v>
      </c>
      <c r="DK77" s="117">
        <f t="shared" si="279"/>
        <v>0</v>
      </c>
      <c r="DL77" s="117">
        <f t="shared" si="279"/>
        <v>0</v>
      </c>
      <c r="DM77" s="117">
        <f t="shared" ref="DM77:DY80" si="280">DL77-($BP77-$CT77)/30</f>
        <v>0</v>
      </c>
      <c r="DN77" s="117">
        <f t="shared" si="280"/>
        <v>0</v>
      </c>
      <c r="DO77" s="117">
        <f t="shared" si="280"/>
        <v>0</v>
      </c>
      <c r="DP77" s="117">
        <f t="shared" si="280"/>
        <v>0</v>
      </c>
      <c r="DQ77" s="117">
        <f t="shared" si="280"/>
        <v>0</v>
      </c>
      <c r="DR77" s="117">
        <f t="shared" si="280"/>
        <v>0</v>
      </c>
      <c r="DS77" s="117">
        <f t="shared" si="280"/>
        <v>0</v>
      </c>
      <c r="DT77" s="117">
        <f t="shared" si="280"/>
        <v>0</v>
      </c>
      <c r="DU77" s="117">
        <f t="shared" si="280"/>
        <v>0</v>
      </c>
      <c r="DV77" s="117">
        <f t="shared" si="280"/>
        <v>0</v>
      </c>
      <c r="DW77" s="117">
        <f t="shared" si="280"/>
        <v>0</v>
      </c>
      <c r="DX77" s="117">
        <f t="shared" si="280"/>
        <v>0</v>
      </c>
      <c r="DY77" s="117">
        <f t="shared" si="280"/>
        <v>0</v>
      </c>
      <c r="DZ77" s="117">
        <v>0</v>
      </c>
    </row>
    <row r="78" spans="1:165">
      <c r="A78" s="303" t="s">
        <v>308</v>
      </c>
      <c r="C78" s="5" t="s">
        <v>315</v>
      </c>
      <c r="D78" s="117">
        <f>$B$194</f>
        <v>2.8940000000000001</v>
      </c>
      <c r="E78" s="117">
        <f t="shared" si="272"/>
        <v>2.8940000000000001</v>
      </c>
      <c r="F78" s="117">
        <f t="shared" si="272"/>
        <v>2.8940000000000001</v>
      </c>
      <c r="G78" s="117">
        <f t="shared" si="272"/>
        <v>2.8940000000000001</v>
      </c>
      <c r="H78" s="117">
        <f t="shared" si="272"/>
        <v>2.8940000000000001</v>
      </c>
      <c r="I78" s="117">
        <f t="shared" si="272"/>
        <v>2.8940000000000001</v>
      </c>
      <c r="J78" s="117">
        <f t="shared" si="272"/>
        <v>2.8940000000000001</v>
      </c>
      <c r="K78" s="117">
        <f t="shared" si="272"/>
        <v>2.8940000000000001</v>
      </c>
      <c r="L78" s="117">
        <f t="shared" si="272"/>
        <v>2.8940000000000001</v>
      </c>
      <c r="M78" s="117">
        <f t="shared" si="272"/>
        <v>2.8940000000000001</v>
      </c>
      <c r="N78" s="117">
        <f t="shared" si="272"/>
        <v>2.8940000000000001</v>
      </c>
      <c r="O78" s="117">
        <f t="shared" si="272"/>
        <v>2.8940000000000001</v>
      </c>
      <c r="P78" s="117">
        <f t="shared" si="272"/>
        <v>2.8940000000000001</v>
      </c>
      <c r="Q78" s="117">
        <f t="shared" si="272"/>
        <v>2.8940000000000001</v>
      </c>
      <c r="R78" s="117">
        <f t="shared" si="272"/>
        <v>2.8940000000000001</v>
      </c>
      <c r="S78" s="117">
        <f t="shared" si="272"/>
        <v>2.8940000000000001</v>
      </c>
      <c r="T78" s="117">
        <f t="shared" si="272"/>
        <v>2.8940000000000001</v>
      </c>
      <c r="U78" s="117">
        <f t="shared" si="272"/>
        <v>2.8940000000000001</v>
      </c>
      <c r="V78" s="117">
        <f t="shared" si="272"/>
        <v>2.8940000000000001</v>
      </c>
      <c r="W78" s="117">
        <f t="shared" si="272"/>
        <v>2.8940000000000001</v>
      </c>
      <c r="X78" s="117">
        <f t="shared" si="272"/>
        <v>2.8940000000000001</v>
      </c>
      <c r="Y78" s="117">
        <f t="shared" si="272"/>
        <v>2.8940000000000001</v>
      </c>
      <c r="Z78" s="117">
        <f t="shared" si="272"/>
        <v>2.8940000000000001</v>
      </c>
      <c r="AA78" s="117">
        <f t="shared" si="272"/>
        <v>2.8940000000000001</v>
      </c>
      <c r="AB78" s="117">
        <f t="shared" si="272"/>
        <v>2.8940000000000001</v>
      </c>
      <c r="AC78" s="117">
        <f t="shared" si="272"/>
        <v>2.8940000000000001</v>
      </c>
      <c r="AD78" s="117">
        <f t="shared" si="272"/>
        <v>2.8940000000000001</v>
      </c>
      <c r="AE78" s="117">
        <f t="shared" si="272"/>
        <v>2.8940000000000001</v>
      </c>
      <c r="AF78" s="117">
        <f t="shared" si="272"/>
        <v>2.8940000000000001</v>
      </c>
      <c r="AG78" s="117">
        <f t="shared" si="272"/>
        <v>2.8940000000000001</v>
      </c>
      <c r="AH78" s="117">
        <f>$C$194</f>
        <v>2.8940000000000001</v>
      </c>
      <c r="AI78" s="2"/>
      <c r="AJ78" s="117">
        <f t="shared" si="273"/>
        <v>2.8940000000000001</v>
      </c>
      <c r="AK78" s="117">
        <f t="shared" si="267"/>
        <v>2.8940000000000001</v>
      </c>
      <c r="AL78" s="117">
        <f t="shared" si="267"/>
        <v>2.8940000000000001</v>
      </c>
      <c r="AM78" s="117">
        <f t="shared" si="267"/>
        <v>2.8940000000000001</v>
      </c>
      <c r="AN78" s="117">
        <f t="shared" si="267"/>
        <v>2.8940000000000001</v>
      </c>
      <c r="AO78" s="117">
        <f t="shared" si="267"/>
        <v>2.8940000000000001</v>
      </c>
      <c r="AP78" s="117">
        <f t="shared" si="267"/>
        <v>2.8940000000000001</v>
      </c>
      <c r="AQ78" s="117">
        <f t="shared" si="267"/>
        <v>2.8940000000000001</v>
      </c>
      <c r="AR78" s="117">
        <f t="shared" si="267"/>
        <v>2.8940000000000001</v>
      </c>
      <c r="AS78" s="117">
        <f t="shared" si="267"/>
        <v>2.8940000000000001</v>
      </c>
      <c r="AT78" s="117">
        <f t="shared" si="267"/>
        <v>2.8940000000000001</v>
      </c>
      <c r="AU78" s="117">
        <f t="shared" si="267"/>
        <v>2.8940000000000001</v>
      </c>
      <c r="AV78" s="117">
        <f t="shared" si="267"/>
        <v>2.8940000000000001</v>
      </c>
      <c r="AW78" s="117">
        <f t="shared" si="267"/>
        <v>2.8940000000000001</v>
      </c>
      <c r="AX78" s="117">
        <f t="shared" si="267"/>
        <v>2.8940000000000001</v>
      </c>
      <c r="AY78" s="117">
        <f t="shared" si="267"/>
        <v>2.8940000000000001</v>
      </c>
      <c r="AZ78" s="117">
        <f t="shared" si="267"/>
        <v>2.8940000000000001</v>
      </c>
      <c r="BA78" s="117">
        <f t="shared" si="268"/>
        <v>2.8940000000000001</v>
      </c>
      <c r="BB78" s="117">
        <f t="shared" si="268"/>
        <v>2.8940000000000001</v>
      </c>
      <c r="BC78" s="117">
        <f t="shared" si="268"/>
        <v>2.8940000000000001</v>
      </c>
      <c r="BD78" s="117">
        <f t="shared" si="268"/>
        <v>2.8940000000000001</v>
      </c>
      <c r="BE78" s="117">
        <f t="shared" si="268"/>
        <v>2.8940000000000001</v>
      </c>
      <c r="BF78" s="117">
        <f t="shared" si="268"/>
        <v>2.8940000000000001</v>
      </c>
      <c r="BG78" s="117">
        <f t="shared" si="268"/>
        <v>2.8940000000000001</v>
      </c>
      <c r="BH78" s="117">
        <f t="shared" si="268"/>
        <v>2.8940000000000001</v>
      </c>
      <c r="BI78" s="117">
        <f t="shared" si="268"/>
        <v>2.8940000000000001</v>
      </c>
      <c r="BJ78" s="117">
        <f t="shared" si="268"/>
        <v>2.8940000000000001</v>
      </c>
      <c r="BK78" s="117">
        <f t="shared" si="268"/>
        <v>2.8940000000000001</v>
      </c>
      <c r="BL78" s="117">
        <f t="shared" si="268"/>
        <v>2.8940000000000001</v>
      </c>
      <c r="BM78" s="117">
        <f t="shared" si="268"/>
        <v>2.8940000000000001</v>
      </c>
      <c r="BN78" s="117">
        <f t="shared" si="268"/>
        <v>2.8940000000000001</v>
      </c>
      <c r="BP78" s="117">
        <f t="shared" si="274"/>
        <v>2.8940000000000001</v>
      </c>
      <c r="BQ78" s="117">
        <f t="shared" si="275"/>
        <v>2.8940000000000001</v>
      </c>
      <c r="BR78" s="117">
        <f t="shared" si="275"/>
        <v>2.8940000000000001</v>
      </c>
      <c r="BS78" s="117">
        <f t="shared" si="275"/>
        <v>2.8940000000000001</v>
      </c>
      <c r="BT78" s="117">
        <f t="shared" si="275"/>
        <v>2.8940000000000001</v>
      </c>
      <c r="BU78" s="117">
        <f t="shared" si="275"/>
        <v>2.8940000000000001</v>
      </c>
      <c r="BV78" s="117">
        <f t="shared" si="275"/>
        <v>2.8940000000000001</v>
      </c>
      <c r="BW78" s="117">
        <f t="shared" si="275"/>
        <v>2.8940000000000001</v>
      </c>
      <c r="BX78" s="117">
        <f t="shared" si="275"/>
        <v>2.8940000000000001</v>
      </c>
      <c r="BY78" s="117">
        <f t="shared" si="275"/>
        <v>2.8940000000000001</v>
      </c>
      <c r="BZ78" s="117">
        <f t="shared" si="275"/>
        <v>2.8940000000000001</v>
      </c>
      <c r="CA78" s="117">
        <f t="shared" si="275"/>
        <v>2.8940000000000001</v>
      </c>
      <c r="CB78" s="117">
        <f t="shared" si="275"/>
        <v>2.8940000000000001</v>
      </c>
      <c r="CC78" s="117">
        <f t="shared" si="275"/>
        <v>2.8940000000000001</v>
      </c>
      <c r="CD78" s="117">
        <f t="shared" si="275"/>
        <v>2.8940000000000001</v>
      </c>
      <c r="CE78" s="117">
        <f t="shared" si="275"/>
        <v>2.8940000000000001</v>
      </c>
      <c r="CF78" s="117">
        <f t="shared" si="275"/>
        <v>2.8940000000000001</v>
      </c>
      <c r="CG78" s="117">
        <f t="shared" si="275"/>
        <v>2.8940000000000001</v>
      </c>
      <c r="CH78" s="117">
        <f t="shared" si="275"/>
        <v>2.8940000000000001</v>
      </c>
      <c r="CI78" s="117">
        <f t="shared" si="275"/>
        <v>2.8940000000000001</v>
      </c>
      <c r="CJ78" s="117">
        <f t="shared" si="275"/>
        <v>2.8940000000000001</v>
      </c>
      <c r="CK78" s="117">
        <f t="shared" si="275"/>
        <v>2.8940000000000001</v>
      </c>
      <c r="CL78" s="117">
        <f t="shared" si="275"/>
        <v>2.8940000000000001</v>
      </c>
      <c r="CM78" s="117">
        <f t="shared" si="275"/>
        <v>2.8940000000000001</v>
      </c>
      <c r="CN78" s="117">
        <f t="shared" si="275"/>
        <v>2.8940000000000001</v>
      </c>
      <c r="CO78" s="117">
        <f t="shared" si="275"/>
        <v>2.8940000000000001</v>
      </c>
      <c r="CP78" s="117">
        <f t="shared" si="275"/>
        <v>2.8940000000000001</v>
      </c>
      <c r="CQ78" s="117">
        <f t="shared" si="275"/>
        <v>2.8940000000000001</v>
      </c>
      <c r="CR78" s="117">
        <f t="shared" si="275"/>
        <v>2.8940000000000001</v>
      </c>
      <c r="CS78" s="117">
        <f t="shared" si="275"/>
        <v>2.8940000000000001</v>
      </c>
      <c r="CT78" s="117">
        <f t="shared" si="277"/>
        <v>2.8940000000000001</v>
      </c>
      <c r="CV78" s="117">
        <f t="shared" si="278"/>
        <v>2.8940000000000001</v>
      </c>
      <c r="CW78" s="117">
        <f t="shared" si="279"/>
        <v>2.8940000000000001</v>
      </c>
      <c r="CX78" s="117">
        <f t="shared" si="279"/>
        <v>2.8940000000000001</v>
      </c>
      <c r="CY78" s="117">
        <f t="shared" si="279"/>
        <v>2.8940000000000001</v>
      </c>
      <c r="CZ78" s="117">
        <f t="shared" si="279"/>
        <v>2.8940000000000001</v>
      </c>
      <c r="DA78" s="117">
        <f t="shared" si="279"/>
        <v>2.8940000000000001</v>
      </c>
      <c r="DB78" s="117">
        <f t="shared" si="279"/>
        <v>2.8940000000000001</v>
      </c>
      <c r="DC78" s="117">
        <f t="shared" si="279"/>
        <v>2.8940000000000001</v>
      </c>
      <c r="DD78" s="117">
        <f t="shared" si="279"/>
        <v>2.8940000000000001</v>
      </c>
      <c r="DE78" s="117">
        <f t="shared" si="279"/>
        <v>2.8940000000000001</v>
      </c>
      <c r="DF78" s="117">
        <f t="shared" si="279"/>
        <v>2.8940000000000001</v>
      </c>
      <c r="DG78" s="117">
        <f t="shared" si="279"/>
        <v>2.8940000000000001</v>
      </c>
      <c r="DH78" s="117">
        <f t="shared" si="279"/>
        <v>2.8940000000000001</v>
      </c>
      <c r="DI78" s="117">
        <f t="shared" si="279"/>
        <v>2.8940000000000001</v>
      </c>
      <c r="DJ78" s="117">
        <f t="shared" si="279"/>
        <v>2.8940000000000001</v>
      </c>
      <c r="DK78" s="117">
        <f t="shared" si="279"/>
        <v>2.8940000000000001</v>
      </c>
      <c r="DL78" s="117">
        <f t="shared" si="279"/>
        <v>2.8940000000000001</v>
      </c>
      <c r="DM78" s="117">
        <f t="shared" si="280"/>
        <v>2.8940000000000001</v>
      </c>
      <c r="DN78" s="117">
        <f t="shared" si="280"/>
        <v>2.8940000000000001</v>
      </c>
      <c r="DO78" s="117">
        <f t="shared" si="280"/>
        <v>2.8940000000000001</v>
      </c>
      <c r="DP78" s="117">
        <f t="shared" si="280"/>
        <v>2.8940000000000001</v>
      </c>
      <c r="DQ78" s="117">
        <f t="shared" si="280"/>
        <v>2.8940000000000001</v>
      </c>
      <c r="DR78" s="117">
        <f t="shared" si="280"/>
        <v>2.8940000000000001</v>
      </c>
      <c r="DS78" s="117">
        <f t="shared" si="280"/>
        <v>2.8940000000000001</v>
      </c>
      <c r="DT78" s="117">
        <f t="shared" si="280"/>
        <v>2.8940000000000001</v>
      </c>
      <c r="DU78" s="117">
        <f t="shared" si="280"/>
        <v>2.8940000000000001</v>
      </c>
      <c r="DV78" s="117">
        <f t="shared" si="280"/>
        <v>2.8940000000000001</v>
      </c>
      <c r="DW78" s="117">
        <f t="shared" si="280"/>
        <v>2.8940000000000001</v>
      </c>
      <c r="DX78" s="117">
        <f t="shared" si="280"/>
        <v>2.8940000000000001</v>
      </c>
      <c r="DY78" s="117">
        <f t="shared" si="280"/>
        <v>2.8940000000000001</v>
      </c>
      <c r="DZ78" s="117">
        <f t="shared" ref="DZ78:DZ80" si="281">CV78</f>
        <v>2.8940000000000001</v>
      </c>
    </row>
    <row r="79" spans="1:165">
      <c r="A79" s="303" t="s">
        <v>309</v>
      </c>
      <c r="C79" s="5" t="s">
        <v>315</v>
      </c>
      <c r="D79" s="117">
        <f>$B$195</f>
        <v>0</v>
      </c>
      <c r="E79" s="117">
        <f t="shared" si="272"/>
        <v>0</v>
      </c>
      <c r="F79" s="117">
        <f t="shared" si="272"/>
        <v>0</v>
      </c>
      <c r="G79" s="117">
        <f t="shared" si="272"/>
        <v>0</v>
      </c>
      <c r="H79" s="117">
        <f t="shared" si="272"/>
        <v>0</v>
      </c>
      <c r="I79" s="117">
        <f t="shared" si="272"/>
        <v>0</v>
      </c>
      <c r="J79" s="117">
        <f t="shared" si="272"/>
        <v>0</v>
      </c>
      <c r="K79" s="117">
        <f t="shared" si="272"/>
        <v>0</v>
      </c>
      <c r="L79" s="117">
        <f t="shared" si="272"/>
        <v>0</v>
      </c>
      <c r="M79" s="117">
        <f t="shared" si="272"/>
        <v>0</v>
      </c>
      <c r="N79" s="117">
        <f t="shared" si="272"/>
        <v>0</v>
      </c>
      <c r="O79" s="117">
        <f t="shared" si="272"/>
        <v>0</v>
      </c>
      <c r="P79" s="117">
        <f t="shared" si="272"/>
        <v>0</v>
      </c>
      <c r="Q79" s="117">
        <f t="shared" si="272"/>
        <v>0</v>
      </c>
      <c r="R79" s="117">
        <f t="shared" si="272"/>
        <v>0</v>
      </c>
      <c r="S79" s="117">
        <f t="shared" si="272"/>
        <v>0</v>
      </c>
      <c r="T79" s="117">
        <f t="shared" si="272"/>
        <v>0</v>
      </c>
      <c r="U79" s="117">
        <f t="shared" si="272"/>
        <v>0</v>
      </c>
      <c r="V79" s="117">
        <f t="shared" si="272"/>
        <v>0</v>
      </c>
      <c r="W79" s="117">
        <f t="shared" si="272"/>
        <v>0</v>
      </c>
      <c r="X79" s="117">
        <f t="shared" si="272"/>
        <v>0</v>
      </c>
      <c r="Y79" s="117">
        <f t="shared" si="272"/>
        <v>0</v>
      </c>
      <c r="Z79" s="117">
        <f t="shared" si="272"/>
        <v>0</v>
      </c>
      <c r="AA79" s="117">
        <f t="shared" si="272"/>
        <v>0</v>
      </c>
      <c r="AB79" s="117">
        <f t="shared" si="272"/>
        <v>0</v>
      </c>
      <c r="AC79" s="117">
        <f t="shared" si="272"/>
        <v>0</v>
      </c>
      <c r="AD79" s="117">
        <f t="shared" si="272"/>
        <v>0</v>
      </c>
      <c r="AE79" s="117">
        <f t="shared" si="272"/>
        <v>0</v>
      </c>
      <c r="AF79" s="117">
        <f t="shared" si="272"/>
        <v>0</v>
      </c>
      <c r="AG79" s="117">
        <f t="shared" si="272"/>
        <v>0</v>
      </c>
      <c r="AH79" s="117">
        <f>$C$195</f>
        <v>0</v>
      </c>
      <c r="AI79" s="2"/>
      <c r="AJ79" s="117">
        <f t="shared" si="273"/>
        <v>0</v>
      </c>
      <c r="AK79" s="117">
        <f t="shared" si="267"/>
        <v>0</v>
      </c>
      <c r="AL79" s="117">
        <f t="shared" si="267"/>
        <v>0</v>
      </c>
      <c r="AM79" s="117">
        <f t="shared" si="267"/>
        <v>0</v>
      </c>
      <c r="AN79" s="117">
        <f t="shared" si="267"/>
        <v>0</v>
      </c>
      <c r="AO79" s="117">
        <f t="shared" si="267"/>
        <v>0</v>
      </c>
      <c r="AP79" s="117">
        <f t="shared" si="267"/>
        <v>0</v>
      </c>
      <c r="AQ79" s="117">
        <f t="shared" si="267"/>
        <v>0</v>
      </c>
      <c r="AR79" s="117">
        <f t="shared" si="267"/>
        <v>0</v>
      </c>
      <c r="AS79" s="117">
        <f t="shared" si="267"/>
        <v>0</v>
      </c>
      <c r="AT79" s="117">
        <f t="shared" si="267"/>
        <v>0</v>
      </c>
      <c r="AU79" s="117">
        <f t="shared" si="267"/>
        <v>0</v>
      </c>
      <c r="AV79" s="117">
        <f t="shared" si="267"/>
        <v>0</v>
      </c>
      <c r="AW79" s="117">
        <f t="shared" si="267"/>
        <v>0</v>
      </c>
      <c r="AX79" s="117">
        <f t="shared" si="267"/>
        <v>0</v>
      </c>
      <c r="AY79" s="117">
        <f t="shared" si="267"/>
        <v>0</v>
      </c>
      <c r="AZ79" s="117">
        <f t="shared" si="267"/>
        <v>0</v>
      </c>
      <c r="BA79" s="117">
        <f t="shared" si="268"/>
        <v>0</v>
      </c>
      <c r="BB79" s="117">
        <f t="shared" si="268"/>
        <v>0</v>
      </c>
      <c r="BC79" s="117">
        <f t="shared" si="268"/>
        <v>0</v>
      </c>
      <c r="BD79" s="117">
        <f t="shared" si="268"/>
        <v>0</v>
      </c>
      <c r="BE79" s="117">
        <f t="shared" si="268"/>
        <v>0</v>
      </c>
      <c r="BF79" s="117">
        <f t="shared" si="268"/>
        <v>0</v>
      </c>
      <c r="BG79" s="117">
        <f t="shared" si="268"/>
        <v>0</v>
      </c>
      <c r="BH79" s="117">
        <f t="shared" si="268"/>
        <v>0</v>
      </c>
      <c r="BI79" s="117">
        <f t="shared" si="268"/>
        <v>0</v>
      </c>
      <c r="BJ79" s="117">
        <f t="shared" si="268"/>
        <v>0</v>
      </c>
      <c r="BK79" s="117">
        <f t="shared" si="268"/>
        <v>0</v>
      </c>
      <c r="BL79" s="117">
        <f t="shared" si="268"/>
        <v>0</v>
      </c>
      <c r="BM79" s="117">
        <f t="shared" si="268"/>
        <v>0</v>
      </c>
      <c r="BN79" s="117">
        <f t="shared" si="268"/>
        <v>0</v>
      </c>
      <c r="BP79" s="117">
        <f t="shared" si="274"/>
        <v>0</v>
      </c>
      <c r="BQ79" s="117">
        <f t="shared" si="275"/>
        <v>0</v>
      </c>
      <c r="BR79" s="117">
        <f t="shared" si="275"/>
        <v>0</v>
      </c>
      <c r="BS79" s="117">
        <f t="shared" si="275"/>
        <v>0</v>
      </c>
      <c r="BT79" s="117">
        <f t="shared" si="275"/>
        <v>0</v>
      </c>
      <c r="BU79" s="117">
        <f t="shared" si="275"/>
        <v>0</v>
      </c>
      <c r="BV79" s="117">
        <f t="shared" si="275"/>
        <v>0</v>
      </c>
      <c r="BW79" s="117">
        <f t="shared" si="275"/>
        <v>0</v>
      </c>
      <c r="BX79" s="117">
        <f t="shared" si="275"/>
        <v>0</v>
      </c>
      <c r="BY79" s="117">
        <f t="shared" si="275"/>
        <v>0</v>
      </c>
      <c r="BZ79" s="117">
        <f t="shared" si="275"/>
        <v>0</v>
      </c>
      <c r="CA79" s="117">
        <f t="shared" si="275"/>
        <v>0</v>
      </c>
      <c r="CB79" s="117">
        <f t="shared" si="275"/>
        <v>0</v>
      </c>
      <c r="CC79" s="117">
        <f t="shared" si="275"/>
        <v>0</v>
      </c>
      <c r="CD79" s="117">
        <f t="shared" si="275"/>
        <v>0</v>
      </c>
      <c r="CE79" s="117">
        <f t="shared" si="275"/>
        <v>0</v>
      </c>
      <c r="CF79" s="117">
        <f t="shared" si="275"/>
        <v>0</v>
      </c>
      <c r="CG79" s="117">
        <f t="shared" si="275"/>
        <v>0</v>
      </c>
      <c r="CH79" s="117">
        <f t="shared" si="275"/>
        <v>0</v>
      </c>
      <c r="CI79" s="117">
        <f t="shared" si="275"/>
        <v>0</v>
      </c>
      <c r="CJ79" s="117">
        <f t="shared" si="275"/>
        <v>0</v>
      </c>
      <c r="CK79" s="117">
        <f t="shared" si="275"/>
        <v>0</v>
      </c>
      <c r="CL79" s="117">
        <f t="shared" si="275"/>
        <v>0</v>
      </c>
      <c r="CM79" s="117">
        <f t="shared" si="275"/>
        <v>0</v>
      </c>
      <c r="CN79" s="117">
        <f t="shared" si="275"/>
        <v>0</v>
      </c>
      <c r="CO79" s="117">
        <f t="shared" si="275"/>
        <v>0</v>
      </c>
      <c r="CP79" s="117">
        <f t="shared" si="275"/>
        <v>0</v>
      </c>
      <c r="CQ79" s="117">
        <f t="shared" si="275"/>
        <v>0</v>
      </c>
      <c r="CR79" s="117">
        <f t="shared" si="275"/>
        <v>0</v>
      </c>
      <c r="CS79" s="117">
        <f t="shared" si="275"/>
        <v>0</v>
      </c>
      <c r="CT79" s="117">
        <f t="shared" si="277"/>
        <v>0</v>
      </c>
      <c r="CV79" s="117">
        <f t="shared" si="278"/>
        <v>0</v>
      </c>
      <c r="CW79" s="117">
        <f t="shared" si="279"/>
        <v>0</v>
      </c>
      <c r="CX79" s="117">
        <f t="shared" si="279"/>
        <v>0</v>
      </c>
      <c r="CY79" s="117">
        <f t="shared" si="279"/>
        <v>0</v>
      </c>
      <c r="CZ79" s="117">
        <f t="shared" si="279"/>
        <v>0</v>
      </c>
      <c r="DA79" s="117">
        <f t="shared" si="279"/>
        <v>0</v>
      </c>
      <c r="DB79" s="117">
        <f t="shared" si="279"/>
        <v>0</v>
      </c>
      <c r="DC79" s="117">
        <f t="shared" si="279"/>
        <v>0</v>
      </c>
      <c r="DD79" s="117">
        <f t="shared" si="279"/>
        <v>0</v>
      </c>
      <c r="DE79" s="117">
        <f t="shared" si="279"/>
        <v>0</v>
      </c>
      <c r="DF79" s="117">
        <f t="shared" si="279"/>
        <v>0</v>
      </c>
      <c r="DG79" s="117">
        <f t="shared" si="279"/>
        <v>0</v>
      </c>
      <c r="DH79" s="117">
        <f t="shared" si="279"/>
        <v>0</v>
      </c>
      <c r="DI79" s="117">
        <f t="shared" si="279"/>
        <v>0</v>
      </c>
      <c r="DJ79" s="117">
        <f t="shared" si="279"/>
        <v>0</v>
      </c>
      <c r="DK79" s="117">
        <f t="shared" si="279"/>
        <v>0</v>
      </c>
      <c r="DL79" s="117">
        <f t="shared" si="279"/>
        <v>0</v>
      </c>
      <c r="DM79" s="117">
        <f t="shared" si="280"/>
        <v>0</v>
      </c>
      <c r="DN79" s="117">
        <f t="shared" si="280"/>
        <v>0</v>
      </c>
      <c r="DO79" s="117">
        <f t="shared" si="280"/>
        <v>0</v>
      </c>
      <c r="DP79" s="117">
        <f t="shared" si="280"/>
        <v>0</v>
      </c>
      <c r="DQ79" s="117">
        <f t="shared" si="280"/>
        <v>0</v>
      </c>
      <c r="DR79" s="117">
        <f t="shared" si="280"/>
        <v>0</v>
      </c>
      <c r="DS79" s="117">
        <f t="shared" si="280"/>
        <v>0</v>
      </c>
      <c r="DT79" s="117">
        <f t="shared" si="280"/>
        <v>0</v>
      </c>
      <c r="DU79" s="117">
        <f t="shared" si="280"/>
        <v>0</v>
      </c>
      <c r="DV79" s="117">
        <f t="shared" si="280"/>
        <v>0</v>
      </c>
      <c r="DW79" s="117">
        <f t="shared" si="280"/>
        <v>0</v>
      </c>
      <c r="DX79" s="117">
        <f t="shared" si="280"/>
        <v>0</v>
      </c>
      <c r="DY79" s="117">
        <f t="shared" si="280"/>
        <v>0</v>
      </c>
      <c r="DZ79" s="117">
        <f t="shared" si="281"/>
        <v>0</v>
      </c>
    </row>
    <row r="80" spans="1:165" ht="15.75" thickBot="1">
      <c r="A80" s="303" t="s">
        <v>310</v>
      </c>
      <c r="C80" s="5" t="s">
        <v>315</v>
      </c>
      <c r="D80" s="117">
        <f>$B$196</f>
        <v>0</v>
      </c>
      <c r="E80" s="117">
        <f t="shared" si="272"/>
        <v>0</v>
      </c>
      <c r="F80" s="117">
        <f t="shared" si="272"/>
        <v>0</v>
      </c>
      <c r="G80" s="117">
        <f t="shared" si="272"/>
        <v>0</v>
      </c>
      <c r="H80" s="117">
        <f t="shared" si="272"/>
        <v>0</v>
      </c>
      <c r="I80" s="117">
        <f t="shared" si="272"/>
        <v>0</v>
      </c>
      <c r="J80" s="117">
        <f t="shared" si="272"/>
        <v>0</v>
      </c>
      <c r="K80" s="117">
        <f t="shared" si="272"/>
        <v>0</v>
      </c>
      <c r="L80" s="117">
        <f t="shared" si="272"/>
        <v>0</v>
      </c>
      <c r="M80" s="117">
        <f t="shared" si="272"/>
        <v>0</v>
      </c>
      <c r="N80" s="117">
        <f t="shared" si="272"/>
        <v>0</v>
      </c>
      <c r="O80" s="117">
        <f t="shared" si="272"/>
        <v>0</v>
      </c>
      <c r="P80" s="117">
        <f t="shared" si="272"/>
        <v>0</v>
      </c>
      <c r="Q80" s="117">
        <f t="shared" si="272"/>
        <v>0</v>
      </c>
      <c r="R80" s="117">
        <f t="shared" si="272"/>
        <v>0</v>
      </c>
      <c r="S80" s="117">
        <f t="shared" si="272"/>
        <v>0</v>
      </c>
      <c r="T80" s="117">
        <f t="shared" si="272"/>
        <v>0</v>
      </c>
      <c r="U80" s="117">
        <f t="shared" si="272"/>
        <v>0</v>
      </c>
      <c r="V80" s="117">
        <f t="shared" si="272"/>
        <v>0</v>
      </c>
      <c r="W80" s="117">
        <f t="shared" si="272"/>
        <v>0</v>
      </c>
      <c r="X80" s="117">
        <f t="shared" si="272"/>
        <v>0</v>
      </c>
      <c r="Y80" s="117">
        <f t="shared" si="272"/>
        <v>0</v>
      </c>
      <c r="Z80" s="117">
        <f t="shared" si="272"/>
        <v>0</v>
      </c>
      <c r="AA80" s="117">
        <f t="shared" si="272"/>
        <v>0</v>
      </c>
      <c r="AB80" s="117">
        <f t="shared" si="272"/>
        <v>0</v>
      </c>
      <c r="AC80" s="117">
        <f t="shared" si="272"/>
        <v>0</v>
      </c>
      <c r="AD80" s="117">
        <f t="shared" si="272"/>
        <v>0</v>
      </c>
      <c r="AE80" s="117">
        <f t="shared" si="272"/>
        <v>0</v>
      </c>
      <c r="AF80" s="117">
        <f t="shared" si="272"/>
        <v>0</v>
      </c>
      <c r="AG80" s="117">
        <f t="shared" si="272"/>
        <v>0</v>
      </c>
      <c r="AH80" s="117">
        <f>$C$196</f>
        <v>0</v>
      </c>
      <c r="AI80" s="2"/>
      <c r="AJ80" s="117">
        <f t="shared" si="273"/>
        <v>0</v>
      </c>
      <c r="AK80" s="117">
        <f t="shared" si="267"/>
        <v>0</v>
      </c>
      <c r="AL80" s="117">
        <f t="shared" si="267"/>
        <v>0</v>
      </c>
      <c r="AM80" s="117">
        <f t="shared" si="267"/>
        <v>0</v>
      </c>
      <c r="AN80" s="117">
        <f t="shared" si="267"/>
        <v>0</v>
      </c>
      <c r="AO80" s="117">
        <f t="shared" si="267"/>
        <v>0</v>
      </c>
      <c r="AP80" s="117">
        <f t="shared" si="267"/>
        <v>0</v>
      </c>
      <c r="AQ80" s="117">
        <f t="shared" si="267"/>
        <v>0</v>
      </c>
      <c r="AR80" s="117">
        <f t="shared" si="267"/>
        <v>0</v>
      </c>
      <c r="AS80" s="117">
        <f t="shared" si="267"/>
        <v>0</v>
      </c>
      <c r="AT80" s="117">
        <f t="shared" si="267"/>
        <v>0</v>
      </c>
      <c r="AU80" s="117">
        <f t="shared" si="267"/>
        <v>0</v>
      </c>
      <c r="AV80" s="117">
        <f t="shared" si="267"/>
        <v>0</v>
      </c>
      <c r="AW80" s="117">
        <f t="shared" si="267"/>
        <v>0</v>
      </c>
      <c r="AX80" s="117">
        <f t="shared" si="267"/>
        <v>0</v>
      </c>
      <c r="AY80" s="117">
        <f t="shared" si="267"/>
        <v>0</v>
      </c>
      <c r="AZ80" s="117">
        <f t="shared" si="267"/>
        <v>0</v>
      </c>
      <c r="BA80" s="117">
        <f t="shared" si="268"/>
        <v>0</v>
      </c>
      <c r="BB80" s="117">
        <f t="shared" si="268"/>
        <v>0</v>
      </c>
      <c r="BC80" s="117">
        <f t="shared" si="268"/>
        <v>0</v>
      </c>
      <c r="BD80" s="117">
        <f t="shared" si="268"/>
        <v>0</v>
      </c>
      <c r="BE80" s="117">
        <f t="shared" si="268"/>
        <v>0</v>
      </c>
      <c r="BF80" s="117">
        <f t="shared" si="268"/>
        <v>0</v>
      </c>
      <c r="BG80" s="117">
        <f t="shared" si="268"/>
        <v>0</v>
      </c>
      <c r="BH80" s="117">
        <f t="shared" si="268"/>
        <v>0</v>
      </c>
      <c r="BI80" s="117">
        <f t="shared" si="268"/>
        <v>0</v>
      </c>
      <c r="BJ80" s="117">
        <f t="shared" si="268"/>
        <v>0</v>
      </c>
      <c r="BK80" s="117">
        <f t="shared" si="268"/>
        <v>0</v>
      </c>
      <c r="BL80" s="117">
        <f t="shared" si="268"/>
        <v>0</v>
      </c>
      <c r="BM80" s="117">
        <f t="shared" si="268"/>
        <v>0</v>
      </c>
      <c r="BN80" s="117">
        <f t="shared" si="268"/>
        <v>0</v>
      </c>
      <c r="BP80" s="117">
        <f t="shared" si="274"/>
        <v>0</v>
      </c>
      <c r="BQ80" s="117">
        <f t="shared" si="275"/>
        <v>0</v>
      </c>
      <c r="BR80" s="117">
        <f t="shared" si="275"/>
        <v>0</v>
      </c>
      <c r="BS80" s="117">
        <f t="shared" si="275"/>
        <v>0</v>
      </c>
      <c r="BT80" s="117">
        <f t="shared" si="275"/>
        <v>0</v>
      </c>
      <c r="BU80" s="117">
        <f t="shared" si="275"/>
        <v>0</v>
      </c>
      <c r="BV80" s="117">
        <f t="shared" si="275"/>
        <v>0</v>
      </c>
      <c r="BW80" s="117">
        <f t="shared" si="275"/>
        <v>0</v>
      </c>
      <c r="BX80" s="117">
        <f t="shared" si="275"/>
        <v>0</v>
      </c>
      <c r="BY80" s="117">
        <f t="shared" si="275"/>
        <v>0</v>
      </c>
      <c r="BZ80" s="117">
        <f t="shared" si="275"/>
        <v>0</v>
      </c>
      <c r="CA80" s="117">
        <f t="shared" si="275"/>
        <v>0</v>
      </c>
      <c r="CB80" s="117">
        <f t="shared" si="275"/>
        <v>0</v>
      </c>
      <c r="CC80" s="117">
        <f t="shared" si="275"/>
        <v>0</v>
      </c>
      <c r="CD80" s="117">
        <f t="shared" si="275"/>
        <v>0</v>
      </c>
      <c r="CE80" s="117">
        <f t="shared" si="275"/>
        <v>0</v>
      </c>
      <c r="CF80" s="117">
        <f t="shared" si="275"/>
        <v>0</v>
      </c>
      <c r="CG80" s="117">
        <f t="shared" si="275"/>
        <v>0</v>
      </c>
      <c r="CH80" s="117">
        <f t="shared" si="275"/>
        <v>0</v>
      </c>
      <c r="CI80" s="117">
        <f t="shared" si="275"/>
        <v>0</v>
      </c>
      <c r="CJ80" s="117">
        <f t="shared" si="275"/>
        <v>0</v>
      </c>
      <c r="CK80" s="117">
        <f t="shared" si="275"/>
        <v>0</v>
      </c>
      <c r="CL80" s="117">
        <f t="shared" si="275"/>
        <v>0</v>
      </c>
      <c r="CM80" s="117">
        <f t="shared" si="275"/>
        <v>0</v>
      </c>
      <c r="CN80" s="117">
        <f t="shared" si="275"/>
        <v>0</v>
      </c>
      <c r="CO80" s="117">
        <f t="shared" si="275"/>
        <v>0</v>
      </c>
      <c r="CP80" s="117">
        <f t="shared" si="275"/>
        <v>0</v>
      </c>
      <c r="CQ80" s="117">
        <f t="shared" si="275"/>
        <v>0</v>
      </c>
      <c r="CR80" s="117">
        <f t="shared" si="275"/>
        <v>0</v>
      </c>
      <c r="CS80" s="117">
        <f t="shared" si="275"/>
        <v>0</v>
      </c>
      <c r="CT80" s="117">
        <f t="shared" si="277"/>
        <v>0</v>
      </c>
      <c r="CV80" s="117">
        <f t="shared" si="278"/>
        <v>0</v>
      </c>
      <c r="CW80" s="117">
        <f t="shared" si="279"/>
        <v>0</v>
      </c>
      <c r="CX80" s="117">
        <f t="shared" si="279"/>
        <v>0</v>
      </c>
      <c r="CY80" s="117">
        <f t="shared" si="279"/>
        <v>0</v>
      </c>
      <c r="CZ80" s="117">
        <f t="shared" si="279"/>
        <v>0</v>
      </c>
      <c r="DA80" s="117">
        <f t="shared" si="279"/>
        <v>0</v>
      </c>
      <c r="DB80" s="117">
        <f t="shared" si="279"/>
        <v>0</v>
      </c>
      <c r="DC80" s="117">
        <f t="shared" si="279"/>
        <v>0</v>
      </c>
      <c r="DD80" s="117">
        <f t="shared" si="279"/>
        <v>0</v>
      </c>
      <c r="DE80" s="117">
        <f t="shared" si="279"/>
        <v>0</v>
      </c>
      <c r="DF80" s="117">
        <f t="shared" si="279"/>
        <v>0</v>
      </c>
      <c r="DG80" s="117">
        <f t="shared" si="279"/>
        <v>0</v>
      </c>
      <c r="DH80" s="117">
        <f t="shared" si="279"/>
        <v>0</v>
      </c>
      <c r="DI80" s="117">
        <f t="shared" si="279"/>
        <v>0</v>
      </c>
      <c r="DJ80" s="117">
        <f t="shared" si="279"/>
        <v>0</v>
      </c>
      <c r="DK80" s="117">
        <f t="shared" si="279"/>
        <v>0</v>
      </c>
      <c r="DL80" s="117">
        <f t="shared" si="279"/>
        <v>0</v>
      </c>
      <c r="DM80" s="117">
        <f t="shared" si="280"/>
        <v>0</v>
      </c>
      <c r="DN80" s="117">
        <f t="shared" si="280"/>
        <v>0</v>
      </c>
      <c r="DO80" s="117">
        <f t="shared" si="280"/>
        <v>0</v>
      </c>
      <c r="DP80" s="117">
        <f t="shared" si="280"/>
        <v>0</v>
      </c>
      <c r="DQ80" s="117">
        <f t="shared" si="280"/>
        <v>0</v>
      </c>
      <c r="DR80" s="117">
        <f t="shared" si="280"/>
        <v>0</v>
      </c>
      <c r="DS80" s="117">
        <f t="shared" si="280"/>
        <v>0</v>
      </c>
      <c r="DT80" s="117">
        <f t="shared" si="280"/>
        <v>0</v>
      </c>
      <c r="DU80" s="117">
        <f t="shared" si="280"/>
        <v>0</v>
      </c>
      <c r="DV80" s="117">
        <f t="shared" si="280"/>
        <v>0</v>
      </c>
      <c r="DW80" s="117">
        <f t="shared" si="280"/>
        <v>0</v>
      </c>
      <c r="DX80" s="117">
        <f t="shared" si="280"/>
        <v>0</v>
      </c>
      <c r="DY80" s="117">
        <f t="shared" si="280"/>
        <v>0</v>
      </c>
      <c r="DZ80" s="117">
        <f t="shared" si="281"/>
        <v>0</v>
      </c>
    </row>
    <row r="81" spans="1:165" s="310" customFormat="1" ht="15.75" thickBot="1">
      <c r="A81" s="309" t="s">
        <v>318</v>
      </c>
      <c r="C81" s="311"/>
      <c r="D81" s="313"/>
      <c r="E81" s="313"/>
      <c r="F81" s="313"/>
      <c r="G81" s="313"/>
      <c r="H81" s="313"/>
      <c r="I81" s="313"/>
      <c r="J81" s="313"/>
      <c r="K81" s="313"/>
      <c r="L81" s="313"/>
      <c r="M81" s="313"/>
      <c r="N81" s="313"/>
      <c r="O81" s="313"/>
      <c r="P81" s="313"/>
      <c r="Q81" s="313"/>
      <c r="R81" s="313"/>
      <c r="S81" s="313"/>
      <c r="T81" s="313"/>
      <c r="U81" s="313"/>
      <c r="V81" s="313"/>
      <c r="W81" s="313"/>
      <c r="X81" s="313"/>
      <c r="Y81" s="313"/>
      <c r="Z81" s="313"/>
      <c r="AA81" s="313"/>
      <c r="AB81" s="313"/>
      <c r="AC81" s="313"/>
      <c r="AD81" s="313"/>
      <c r="AE81" s="313"/>
      <c r="AF81" s="313"/>
      <c r="AG81" s="313"/>
      <c r="AH81" s="313"/>
      <c r="AI81" s="313"/>
      <c r="AJ81" s="313"/>
      <c r="AK81" s="313"/>
      <c r="AL81" s="313"/>
      <c r="AM81" s="313"/>
      <c r="AN81" s="313"/>
      <c r="AO81" s="313"/>
      <c r="AP81" s="313"/>
      <c r="AQ81" s="313"/>
      <c r="AR81" s="313"/>
      <c r="AS81" s="313"/>
      <c r="AT81" s="313"/>
      <c r="AU81" s="313"/>
      <c r="AV81" s="313"/>
      <c r="AW81" s="313"/>
      <c r="AX81" s="313"/>
      <c r="AY81" s="313"/>
      <c r="AZ81" s="313"/>
      <c r="BA81" s="313"/>
      <c r="BB81" s="313"/>
      <c r="BC81" s="313"/>
      <c r="BD81" s="313"/>
      <c r="BE81" s="313"/>
      <c r="BF81" s="313"/>
      <c r="BG81" s="313"/>
      <c r="BH81" s="313"/>
      <c r="BI81" s="313"/>
      <c r="BJ81" s="313"/>
      <c r="BK81" s="313"/>
      <c r="BL81" s="313"/>
      <c r="BM81" s="313"/>
      <c r="BN81" s="313"/>
      <c r="BP81" s="313"/>
      <c r="BQ81" s="313"/>
      <c r="BR81" s="313"/>
      <c r="BS81" s="313"/>
      <c r="BT81" s="313"/>
      <c r="BU81" s="313"/>
      <c r="BV81" s="313"/>
      <c r="BW81" s="313"/>
      <c r="BX81" s="313"/>
      <c r="BY81" s="313"/>
      <c r="BZ81" s="313"/>
      <c r="CA81" s="313"/>
      <c r="CB81" s="313"/>
      <c r="CC81" s="313"/>
      <c r="CD81" s="313"/>
      <c r="CE81" s="313"/>
      <c r="CF81" s="313"/>
      <c r="CG81" s="313"/>
      <c r="CH81" s="313"/>
      <c r="CI81" s="313"/>
      <c r="CJ81" s="313"/>
      <c r="CK81" s="313"/>
      <c r="CL81" s="313"/>
      <c r="CM81" s="313"/>
      <c r="CN81" s="313"/>
      <c r="CO81" s="313"/>
      <c r="CP81" s="313"/>
      <c r="CQ81" s="313"/>
      <c r="CR81" s="313"/>
      <c r="CS81" s="313"/>
      <c r="CT81" s="313"/>
      <c r="CV81" s="313"/>
      <c r="CW81" s="313"/>
      <c r="CX81" s="313"/>
      <c r="CY81" s="313"/>
      <c r="CZ81" s="313"/>
      <c r="DA81" s="313"/>
      <c r="DB81" s="313"/>
      <c r="DC81" s="313"/>
      <c r="DD81" s="313"/>
      <c r="DE81" s="313"/>
      <c r="DF81" s="313"/>
      <c r="DG81" s="313"/>
      <c r="DH81" s="313"/>
      <c r="DI81" s="313"/>
      <c r="DJ81" s="313"/>
      <c r="DK81" s="313"/>
      <c r="DL81" s="313"/>
      <c r="DM81" s="313"/>
      <c r="DN81" s="313"/>
      <c r="DO81" s="313"/>
      <c r="DP81" s="313"/>
      <c r="DQ81" s="313"/>
      <c r="DR81" s="313"/>
      <c r="DS81" s="313"/>
      <c r="DT81" s="313"/>
      <c r="DU81" s="313"/>
      <c r="DV81" s="313"/>
      <c r="DW81" s="313"/>
      <c r="DX81" s="313"/>
      <c r="DY81" s="313"/>
      <c r="DZ81" s="313"/>
      <c r="EK81" s="314"/>
      <c r="EL81" s="314"/>
      <c r="EM81" s="314"/>
      <c r="EN81" s="314"/>
      <c r="EO81" s="314"/>
      <c r="EP81" s="314"/>
      <c r="EQ81" s="314"/>
      <c r="ER81" s="314"/>
      <c r="ES81" s="314"/>
      <c r="ET81" s="314"/>
      <c r="EU81" s="314"/>
      <c r="EV81" s="314"/>
      <c r="EW81" s="314"/>
      <c r="EX81" s="314"/>
      <c r="EY81" s="314"/>
      <c r="EZ81" s="314"/>
      <c r="FA81" s="314"/>
      <c r="FB81" s="314"/>
      <c r="FC81" s="314"/>
      <c r="FD81" s="314"/>
      <c r="FE81" s="314"/>
      <c r="FF81" s="314"/>
      <c r="FG81" s="314"/>
      <c r="FH81" s="314"/>
      <c r="FI81" s="314"/>
    </row>
    <row r="82" spans="1:165">
      <c r="A82" s="303" t="s">
        <v>43</v>
      </c>
      <c r="C82" s="5" t="s">
        <v>319</v>
      </c>
      <c r="D82" s="315">
        <f>D59</f>
        <v>0.15033591561632945</v>
      </c>
      <c r="E82" s="315">
        <f t="shared" ref="E82:AH82" si="282">E59</f>
        <v>0.16025359109141371</v>
      </c>
      <c r="F82" s="315">
        <f t="shared" si="282"/>
        <v>0.17015501131471925</v>
      </c>
      <c r="G82" s="315">
        <f t="shared" si="282"/>
        <v>0.18008697585610145</v>
      </c>
      <c r="H82" s="315">
        <f t="shared" si="282"/>
        <v>0.18997780460553418</v>
      </c>
      <c r="I82" s="315">
        <f t="shared" si="282"/>
        <v>0.1998312651857852</v>
      </c>
      <c r="J82" s="315">
        <f t="shared" si="282"/>
        <v>0.21004291719541812</v>
      </c>
      <c r="K82" s="315">
        <f t="shared" si="282"/>
        <v>0.22024062459026769</v>
      </c>
      <c r="L82" s="315">
        <f t="shared" si="282"/>
        <v>0.23042619681921073</v>
      </c>
      <c r="M82" s="315">
        <f t="shared" si="282"/>
        <v>0.24060134702768418</v>
      </c>
      <c r="N82" s="315">
        <f t="shared" si="282"/>
        <v>0.25076768676284733</v>
      </c>
      <c r="O82" s="315">
        <f t="shared" si="282"/>
        <v>0.25963285884583109</v>
      </c>
      <c r="P82" s="315">
        <f t="shared" si="282"/>
        <v>0.26852341224508725</v>
      </c>
      <c r="Q82" s="315">
        <f t="shared" si="282"/>
        <v>0.27738504536432262</v>
      </c>
      <c r="R82" s="315">
        <f t="shared" si="282"/>
        <v>0.28624196596538709</v>
      </c>
      <c r="S82" s="315">
        <f t="shared" si="282"/>
        <v>0.2950966075357665</v>
      </c>
      <c r="T82" s="315">
        <f t="shared" si="282"/>
        <v>0.30385388503294392</v>
      </c>
      <c r="U82" s="315">
        <f t="shared" si="282"/>
        <v>0.31261522405339198</v>
      </c>
      <c r="V82" s="315">
        <f t="shared" si="282"/>
        <v>0.32138442736797074</v>
      </c>
      <c r="W82" s="315">
        <f t="shared" si="282"/>
        <v>0.33016543927880221</v>
      </c>
      <c r="X82" s="315">
        <f t="shared" si="282"/>
        <v>0.33896235915737688</v>
      </c>
      <c r="Y82" s="315">
        <f t="shared" si="282"/>
        <v>0.3538466465524906</v>
      </c>
      <c r="Z82" s="315">
        <f t="shared" si="282"/>
        <v>0.36873513731960822</v>
      </c>
      <c r="AA82" s="315">
        <f t="shared" si="282"/>
        <v>0.3836160595495281</v>
      </c>
      <c r="AB82" s="315">
        <f t="shared" si="282"/>
        <v>0.3985052707430064</v>
      </c>
      <c r="AC82" s="315">
        <f t="shared" si="282"/>
        <v>0.41340647975979344</v>
      </c>
      <c r="AD82" s="315">
        <f t="shared" si="282"/>
        <v>0.42836050655920488</v>
      </c>
      <c r="AE82" s="315">
        <f t="shared" si="282"/>
        <v>0.44332606970038069</v>
      </c>
      <c r="AF82" s="315">
        <f t="shared" si="282"/>
        <v>0.45830501284113417</v>
      </c>
      <c r="AG82" s="315">
        <f t="shared" si="282"/>
        <v>0.47329901530995006</v>
      </c>
      <c r="AH82" s="315">
        <f t="shared" si="282"/>
        <v>0.48830957428728522</v>
      </c>
      <c r="AI82" s="315"/>
      <c r="AJ82" s="315">
        <f t="shared" ref="AJ82:BN82" si="283">AJ59</f>
        <v>0.15033591561632945</v>
      </c>
      <c r="AK82" s="315">
        <f t="shared" si="283"/>
        <v>0.16003278764353845</v>
      </c>
      <c r="AL82" s="315">
        <f t="shared" si="283"/>
        <v>0.1696719626904637</v>
      </c>
      <c r="AM82" s="315">
        <f t="shared" si="283"/>
        <v>0.1793158208429923</v>
      </c>
      <c r="AN82" s="315">
        <f t="shared" si="283"/>
        <v>0.18888702637940361</v>
      </c>
      <c r="AO82" s="315">
        <f t="shared" si="283"/>
        <v>0.19838896341556478</v>
      </c>
      <c r="AP82" s="315">
        <f t="shared" si="283"/>
        <v>0.20779439137572267</v>
      </c>
      <c r="AQ82" s="315">
        <f t="shared" si="283"/>
        <v>0.21710278035133271</v>
      </c>
      <c r="AR82" s="315">
        <f t="shared" si="283"/>
        <v>0.22631408277069939</v>
      </c>
      <c r="AS82" s="315">
        <f t="shared" si="283"/>
        <v>0.23542807277014172</v>
      </c>
      <c r="AT82" s="315">
        <f t="shared" si="283"/>
        <v>0.24444433946594887</v>
      </c>
      <c r="AU82" s="315">
        <f t="shared" si="283"/>
        <v>0.25178666833637531</v>
      </c>
      <c r="AV82" s="315">
        <f t="shared" si="283"/>
        <v>0.25909823449435559</v>
      </c>
      <c r="AW82" s="315">
        <f t="shared" si="283"/>
        <v>0.26617117874857854</v>
      </c>
      <c r="AX82" s="315">
        <f t="shared" si="283"/>
        <v>0.27310866489424396</v>
      </c>
      <c r="AY82" s="315">
        <f t="shared" si="283"/>
        <v>0.27990832153183504</v>
      </c>
      <c r="AZ82" s="315">
        <f t="shared" si="283"/>
        <v>0.28657259263242052</v>
      </c>
      <c r="BA82" s="315">
        <f t="shared" si="283"/>
        <v>0.29310512943049721</v>
      </c>
      <c r="BB82" s="315">
        <f t="shared" si="283"/>
        <v>0.29950443412335254</v>
      </c>
      <c r="BC82" s="315">
        <f t="shared" si="283"/>
        <v>0.30576880263440975</v>
      </c>
      <c r="BD82" s="315">
        <f t="shared" si="283"/>
        <v>0.31189631174924959</v>
      </c>
      <c r="BE82" s="315">
        <f t="shared" si="283"/>
        <v>0.32350396867315606</v>
      </c>
      <c r="BF82" s="315">
        <f t="shared" si="283"/>
        <v>0.33503245801579473</v>
      </c>
      <c r="BG82" s="315">
        <f t="shared" si="283"/>
        <v>0.34621324530541597</v>
      </c>
      <c r="BH82" s="315">
        <f t="shared" si="283"/>
        <v>0.35716305858812292</v>
      </c>
      <c r="BI82" s="315">
        <f t="shared" si="283"/>
        <v>0.36787659082975904</v>
      </c>
      <c r="BJ82" s="315">
        <f t="shared" si="283"/>
        <v>0.37828117438097586</v>
      </c>
      <c r="BK82" s="315">
        <f t="shared" si="283"/>
        <v>0.38841914581790532</v>
      </c>
      <c r="BL82" s="315">
        <f t="shared" si="283"/>
        <v>0.39828151415792545</v>
      </c>
      <c r="BM82" s="315">
        <f t="shared" si="283"/>
        <v>0.40785855939800952</v>
      </c>
      <c r="BN82" s="315">
        <f t="shared" si="283"/>
        <v>0.4171397858272467</v>
      </c>
      <c r="BO82" s="315"/>
      <c r="BP82" s="315">
        <f t="shared" ref="BP82:CT82" si="284">BP59</f>
        <v>0.15033591561632945</v>
      </c>
      <c r="BQ82" s="315">
        <f t="shared" si="284"/>
        <v>0.15305663428890001</v>
      </c>
      <c r="BR82" s="315">
        <f t="shared" si="284"/>
        <v>0.15582641235991945</v>
      </c>
      <c r="BS82" s="315">
        <f t="shared" si="284"/>
        <v>0.15864613110817732</v>
      </c>
      <c r="BT82" s="315">
        <f t="shared" si="284"/>
        <v>0.16151668758129506</v>
      </c>
      <c r="BU82" s="315">
        <f t="shared" si="284"/>
        <v>0.16443899487674293</v>
      </c>
      <c r="BV82" s="315">
        <f t="shared" si="284"/>
        <v>0.16741398242784514</v>
      </c>
      <c r="BW82" s="315">
        <f t="shared" si="284"/>
        <v>0.17044259629485983</v>
      </c>
      <c r="BX82" s="315">
        <f t="shared" si="284"/>
        <v>0.17352579946122523</v>
      </c>
      <c r="BY82" s="315">
        <f t="shared" si="284"/>
        <v>0.17666457213506145</v>
      </c>
      <c r="BZ82" s="315">
        <f t="shared" si="284"/>
        <v>0.17985991205602248</v>
      </c>
      <c r="CA82" s="315">
        <f t="shared" si="284"/>
        <v>0.18311283480759163</v>
      </c>
      <c r="CB82" s="315">
        <f t="shared" si="284"/>
        <v>0.18642437413491753</v>
      </c>
      <c r="CC82" s="315">
        <f t="shared" si="284"/>
        <v>0.18979558226828794</v>
      </c>
      <c r="CD82" s="315">
        <f t="shared" si="284"/>
        <v>0.19322753025234102</v>
      </c>
      <c r="CE82" s="315">
        <f t="shared" si="284"/>
        <v>0.19672130828111628</v>
      </c>
      <c r="CF82" s="315">
        <f t="shared" si="284"/>
        <v>0.20027802603904638</v>
      </c>
      <c r="CG82" s="315">
        <f t="shared" si="284"/>
        <v>0.20389881304799723</v>
      </c>
      <c r="CH82" s="315">
        <f t="shared" si="284"/>
        <v>0.20758481902046166</v>
      </c>
      <c r="CI82" s="315">
        <f t="shared" si="284"/>
        <v>0.21133721421901458</v>
      </c>
      <c r="CJ82" s="315">
        <f t="shared" si="284"/>
        <v>0.21515718982214269</v>
      </c>
      <c r="CK82" s="315">
        <f t="shared" si="284"/>
        <v>0.21904595829655893</v>
      </c>
      <c r="CL82" s="315">
        <f t="shared" si="284"/>
        <v>0.22300475377611689</v>
      </c>
      <c r="CM82" s="315">
        <f t="shared" si="284"/>
        <v>0.22703483244744285</v>
      </c>
      <c r="CN82" s="315">
        <f t="shared" si="284"/>
        <v>0.23113747294240142</v>
      </c>
      <c r="CO82" s="315">
        <f t="shared" si="284"/>
        <v>0.23531397673751875</v>
      </c>
      <c r="CP82" s="315">
        <f t="shared" si="284"/>
        <v>0.2395656685604832</v>
      </c>
      <c r="CQ82" s="315">
        <f t="shared" si="284"/>
        <v>0.24389389680384979</v>
      </c>
      <c r="CR82" s="315">
        <f t="shared" si="284"/>
        <v>0.2483000339460755</v>
      </c>
      <c r="CS82" s="315">
        <f t="shared" si="284"/>
        <v>0.25278547698001441</v>
      </c>
      <c r="CT82" s="315">
        <f t="shared" si="284"/>
        <v>0.25735164784900449</v>
      </c>
      <c r="CU82" s="315"/>
      <c r="CV82" s="315">
        <f t="shared" ref="CV82:DZ82" si="285">CV59</f>
        <v>0.15033591561632945</v>
      </c>
      <c r="CW82" s="315">
        <f t="shared" si="285"/>
        <v>0.15305663428890001</v>
      </c>
      <c r="CX82" s="315">
        <f t="shared" si="285"/>
        <v>0.15582641235991945</v>
      </c>
      <c r="CY82" s="315">
        <f t="shared" si="285"/>
        <v>0.15864613110817732</v>
      </c>
      <c r="CZ82" s="315">
        <f t="shared" si="285"/>
        <v>0.16151668758129506</v>
      </c>
      <c r="DA82" s="315">
        <f t="shared" si="285"/>
        <v>0.16443899487674293</v>
      </c>
      <c r="DB82" s="315">
        <f t="shared" si="285"/>
        <v>0.16741398242784514</v>
      </c>
      <c r="DC82" s="315">
        <f t="shared" si="285"/>
        <v>0.17044259629485983</v>
      </c>
      <c r="DD82" s="315">
        <f t="shared" si="285"/>
        <v>0.17352579946122523</v>
      </c>
      <c r="DE82" s="315">
        <f t="shared" si="285"/>
        <v>0.17666457213506145</v>
      </c>
      <c r="DF82" s="315">
        <f t="shared" si="285"/>
        <v>0.17985991205602248</v>
      </c>
      <c r="DG82" s="315">
        <f t="shared" si="285"/>
        <v>0.18311283480759163</v>
      </c>
      <c r="DH82" s="315">
        <f t="shared" si="285"/>
        <v>0.18642437413491753</v>
      </c>
      <c r="DI82" s="315">
        <f t="shared" si="285"/>
        <v>0.18979558226828794</v>
      </c>
      <c r="DJ82" s="315">
        <f t="shared" si="285"/>
        <v>0.19322753025234102</v>
      </c>
      <c r="DK82" s="315">
        <f t="shared" si="285"/>
        <v>0.19672130828111628</v>
      </c>
      <c r="DL82" s="315">
        <f t="shared" si="285"/>
        <v>0.20027802603904638</v>
      </c>
      <c r="DM82" s="315">
        <f t="shared" si="285"/>
        <v>0.20389881304799723</v>
      </c>
      <c r="DN82" s="315">
        <f t="shared" si="285"/>
        <v>0.20758481902046166</v>
      </c>
      <c r="DO82" s="315">
        <f t="shared" si="285"/>
        <v>0.21133721421901458</v>
      </c>
      <c r="DP82" s="315">
        <f t="shared" si="285"/>
        <v>0.21515718982214269</v>
      </c>
      <c r="DQ82" s="315">
        <f t="shared" si="285"/>
        <v>0.21904595829655893</v>
      </c>
      <c r="DR82" s="315">
        <f t="shared" si="285"/>
        <v>0.22300475377611689</v>
      </c>
      <c r="DS82" s="315">
        <f t="shared" si="285"/>
        <v>0.22703483244744285</v>
      </c>
      <c r="DT82" s="315">
        <f t="shared" si="285"/>
        <v>0.23113747294240142</v>
      </c>
      <c r="DU82" s="315">
        <f t="shared" si="285"/>
        <v>0.23531397673751875</v>
      </c>
      <c r="DV82" s="315">
        <f t="shared" si="285"/>
        <v>0.2395656685604832</v>
      </c>
      <c r="DW82" s="315">
        <f t="shared" si="285"/>
        <v>0.24389389680384979</v>
      </c>
      <c r="DX82" s="315">
        <f t="shared" si="285"/>
        <v>0.2483000339460755</v>
      </c>
      <c r="DY82" s="315">
        <f t="shared" si="285"/>
        <v>0.25278547698001441</v>
      </c>
      <c r="DZ82" s="315">
        <f t="shared" si="285"/>
        <v>0.25735164784900449</v>
      </c>
    </row>
    <row r="83" spans="1:165">
      <c r="A83" s="303" t="s">
        <v>212</v>
      </c>
      <c r="C83" s="5" t="s">
        <v>319</v>
      </c>
      <c r="D83" s="315">
        <f t="shared" ref="D83:AH83" si="286">D60</f>
        <v>1.8453467032581344E-6</v>
      </c>
      <c r="E83" s="315">
        <f t="shared" si="286"/>
        <v>3.7407426452266809E-6</v>
      </c>
      <c r="F83" s="315">
        <f t="shared" si="286"/>
        <v>7.5251357689502722E-6</v>
      </c>
      <c r="G83" s="315">
        <f t="shared" si="286"/>
        <v>1.5048992781665354E-5</v>
      </c>
      <c r="H83" s="315">
        <f t="shared" si="286"/>
        <v>2.9888263756659301E-5</v>
      </c>
      <c r="I83" s="315">
        <f t="shared" si="286"/>
        <v>5.889317325222159E-5</v>
      </c>
      <c r="J83" s="315">
        <f t="shared" si="286"/>
        <v>1.1510548897206847E-4</v>
      </c>
      <c r="K83" s="315">
        <f t="shared" si="286"/>
        <v>2.2231533320354933E-4</v>
      </c>
      <c r="L83" s="315">
        <f t="shared" si="286"/>
        <v>4.2296453019697531E-4</v>
      </c>
      <c r="M83" s="315">
        <f t="shared" si="286"/>
        <v>7.8932467831400066E-4</v>
      </c>
      <c r="N83" s="315">
        <f t="shared" si="286"/>
        <v>1.4378961531206376E-3</v>
      </c>
      <c r="O83" s="315">
        <f t="shared" si="286"/>
        <v>2.4912322335469E-3</v>
      </c>
      <c r="P83" s="315">
        <f t="shared" si="286"/>
        <v>4.1582608848960787E-3</v>
      </c>
      <c r="Q83" s="315">
        <f t="shared" si="286"/>
        <v>6.6338766749060394E-3</v>
      </c>
      <c r="R83" s="315">
        <f t="shared" si="286"/>
        <v>1.0044869492836091E-2</v>
      </c>
      <c r="S83" s="315">
        <f t="shared" si="286"/>
        <v>1.4368670391898252E-2</v>
      </c>
      <c r="T83" s="315">
        <f t="shared" si="286"/>
        <v>1.9378223741381276E-2</v>
      </c>
      <c r="U83" s="315">
        <f t="shared" si="286"/>
        <v>2.4690257618031942E-2</v>
      </c>
      <c r="V83" s="315">
        <f t="shared" si="286"/>
        <v>2.9925232584043497E-2</v>
      </c>
      <c r="W83" s="315">
        <f t="shared" si="286"/>
        <v>3.4673622197139251E-2</v>
      </c>
      <c r="X83" s="315">
        <f t="shared" si="286"/>
        <v>3.8691774011731864E-2</v>
      </c>
      <c r="Y83" s="315">
        <f t="shared" si="286"/>
        <v>4.2396500278009695E-2</v>
      </c>
      <c r="Z83" s="315">
        <f t="shared" si="286"/>
        <v>4.5294487750190231E-2</v>
      </c>
      <c r="AA83" s="315">
        <f t="shared" si="286"/>
        <v>4.7524119110467965E-2</v>
      </c>
      <c r="AB83" s="315">
        <f t="shared" si="286"/>
        <v>4.9192095768610986E-2</v>
      </c>
      <c r="AC83" s="315">
        <f t="shared" si="286"/>
        <v>5.0425730710465015E-2</v>
      </c>
      <c r="AD83" s="315">
        <f t="shared" si="286"/>
        <v>5.1400525392654335E-2</v>
      </c>
      <c r="AE83" s="315">
        <f t="shared" si="286"/>
        <v>5.2267759766240575E-2</v>
      </c>
      <c r="AF83" s="315">
        <f t="shared" si="286"/>
        <v>5.3024621956382086E-2</v>
      </c>
      <c r="AG83" s="315">
        <f t="shared" si="286"/>
        <v>5.3723490427422992E-2</v>
      </c>
      <c r="AH83" s="315">
        <f t="shared" si="286"/>
        <v>5.4654909263336417E-2</v>
      </c>
      <c r="AI83" s="315"/>
      <c r="AJ83" s="315">
        <f t="shared" ref="AJ83:BN83" si="287">AJ60</f>
        <v>1.8453467032581344E-6</v>
      </c>
      <c r="AK83" s="315">
        <f t="shared" si="287"/>
        <v>3.7355885087854643E-6</v>
      </c>
      <c r="AL83" s="315">
        <f t="shared" si="287"/>
        <v>7.5037728572590957E-6</v>
      </c>
      <c r="AM83" s="315">
        <f t="shared" si="287"/>
        <v>1.4984551107465116E-5</v>
      </c>
      <c r="AN83" s="315">
        <f t="shared" si="287"/>
        <v>2.9716657039809903E-5</v>
      </c>
      <c r="AO83" s="315">
        <f t="shared" si="287"/>
        <v>5.8468105993819322E-5</v>
      </c>
      <c r="AP83" s="315">
        <f t="shared" si="287"/>
        <v>1.138732757301358E-4</v>
      </c>
      <c r="AQ83" s="315">
        <f t="shared" si="287"/>
        <v>2.1914792987449749E-4</v>
      </c>
      <c r="AR83" s="315">
        <f t="shared" si="287"/>
        <v>4.1541643709534938E-4</v>
      </c>
      <c r="AS83" s="315">
        <f t="shared" si="287"/>
        <v>7.7235306493938821E-4</v>
      </c>
      <c r="AT83" s="315">
        <f t="shared" si="287"/>
        <v>1.4016382250341744E-3</v>
      </c>
      <c r="AU83" s="315">
        <f t="shared" si="287"/>
        <v>2.4159463749132948E-3</v>
      </c>
      <c r="AV83" s="315">
        <f t="shared" si="287"/>
        <v>4.0123058352176224E-3</v>
      </c>
      <c r="AW83" s="315">
        <f t="shared" si="287"/>
        <v>6.3656884310878308E-3</v>
      </c>
      <c r="AX83" s="315">
        <f t="shared" si="287"/>
        <v>9.5839926440315065E-3</v>
      </c>
      <c r="AY83" s="315">
        <f t="shared" si="287"/>
        <v>1.3629131305933252E-2</v>
      </c>
      <c r="AZ83" s="315">
        <f t="shared" si="287"/>
        <v>1.8276112604506171E-2</v>
      </c>
      <c r="BA83" s="315">
        <f t="shared" si="287"/>
        <v>2.314935613490654E-2</v>
      </c>
      <c r="BB83" s="315">
        <f t="shared" si="287"/>
        <v>2.7887909580733117E-2</v>
      </c>
      <c r="BC83" s="315">
        <f t="shared" si="287"/>
        <v>3.2111513444217275E-2</v>
      </c>
      <c r="BD83" s="315">
        <f t="shared" si="287"/>
        <v>3.5602246925864896E-2</v>
      </c>
      <c r="BE83" s="315">
        <f t="shared" si="287"/>
        <v>3.8760961087006135E-2</v>
      </c>
      <c r="BF83" s="315">
        <f t="shared" si="287"/>
        <v>4.1154536222999569E-2</v>
      </c>
      <c r="BG83" s="315">
        <f t="shared" si="287"/>
        <v>4.2890486719552909E-2</v>
      </c>
      <c r="BH83" s="315">
        <f t="shared" si="287"/>
        <v>4.4088750320212165E-2</v>
      </c>
      <c r="BI83" s="315">
        <f t="shared" si="287"/>
        <v>4.4872170157187523E-2</v>
      </c>
      <c r="BJ83" s="315">
        <f t="shared" si="287"/>
        <v>4.5391325324350522E-2</v>
      </c>
      <c r="BK83" s="315">
        <f t="shared" si="287"/>
        <v>4.5794280981354185E-2</v>
      </c>
      <c r="BL83" s="315">
        <f t="shared" si="287"/>
        <v>4.6080069230575893E-2</v>
      </c>
      <c r="BM83" s="315">
        <f t="shared" si="287"/>
        <v>4.6295438407392885E-2</v>
      </c>
      <c r="BN83" s="315">
        <f t="shared" si="287"/>
        <v>4.6689105323793355E-2</v>
      </c>
      <c r="BO83" s="315"/>
      <c r="BP83" s="315">
        <f t="shared" ref="BP83:CT83" si="288">BP60</f>
        <v>0</v>
      </c>
      <c r="BQ83" s="315">
        <f t="shared" si="288"/>
        <v>0</v>
      </c>
      <c r="BR83" s="315">
        <f t="shared" si="288"/>
        <v>0</v>
      </c>
      <c r="BS83" s="315">
        <f t="shared" si="288"/>
        <v>0</v>
      </c>
      <c r="BT83" s="315">
        <f t="shared" si="288"/>
        <v>0</v>
      </c>
      <c r="BU83" s="315">
        <f t="shared" si="288"/>
        <v>0</v>
      </c>
      <c r="BV83" s="315">
        <f t="shared" si="288"/>
        <v>0</v>
      </c>
      <c r="BW83" s="315">
        <f t="shared" si="288"/>
        <v>0</v>
      </c>
      <c r="BX83" s="315">
        <f t="shared" si="288"/>
        <v>0</v>
      </c>
      <c r="BY83" s="315">
        <f t="shared" si="288"/>
        <v>0</v>
      </c>
      <c r="BZ83" s="315">
        <f t="shared" si="288"/>
        <v>0</v>
      </c>
      <c r="CA83" s="315">
        <f t="shared" si="288"/>
        <v>0</v>
      </c>
      <c r="CB83" s="315">
        <f t="shared" si="288"/>
        <v>0</v>
      </c>
      <c r="CC83" s="315">
        <f t="shared" si="288"/>
        <v>0</v>
      </c>
      <c r="CD83" s="315">
        <f t="shared" si="288"/>
        <v>0</v>
      </c>
      <c r="CE83" s="315">
        <f t="shared" si="288"/>
        <v>0</v>
      </c>
      <c r="CF83" s="315">
        <f t="shared" si="288"/>
        <v>0</v>
      </c>
      <c r="CG83" s="315">
        <f t="shared" si="288"/>
        <v>0</v>
      </c>
      <c r="CH83" s="315">
        <f t="shared" si="288"/>
        <v>0</v>
      </c>
      <c r="CI83" s="315">
        <f t="shared" si="288"/>
        <v>0</v>
      </c>
      <c r="CJ83" s="315">
        <f t="shared" si="288"/>
        <v>0</v>
      </c>
      <c r="CK83" s="315">
        <f t="shared" si="288"/>
        <v>0</v>
      </c>
      <c r="CL83" s="315">
        <f t="shared" si="288"/>
        <v>0</v>
      </c>
      <c r="CM83" s="315">
        <f t="shared" si="288"/>
        <v>0</v>
      </c>
      <c r="CN83" s="315">
        <f t="shared" si="288"/>
        <v>0</v>
      </c>
      <c r="CO83" s="315">
        <f t="shared" si="288"/>
        <v>0</v>
      </c>
      <c r="CP83" s="315">
        <f t="shared" si="288"/>
        <v>0</v>
      </c>
      <c r="CQ83" s="315">
        <f t="shared" si="288"/>
        <v>0</v>
      </c>
      <c r="CR83" s="315">
        <f t="shared" si="288"/>
        <v>0</v>
      </c>
      <c r="CS83" s="315">
        <f t="shared" si="288"/>
        <v>0</v>
      </c>
      <c r="CT83" s="315">
        <f t="shared" si="288"/>
        <v>0</v>
      </c>
      <c r="CU83" s="315"/>
      <c r="CV83" s="315">
        <f t="shared" ref="CV83:DZ83" si="289">CV60</f>
        <v>1.8453467032581344E-6</v>
      </c>
      <c r="CW83" s="315">
        <f t="shared" si="289"/>
        <v>3.7152662440383983E-6</v>
      </c>
      <c r="CX83" s="315">
        <f t="shared" si="289"/>
        <v>7.4198942038927898E-6</v>
      </c>
      <c r="CY83" s="315">
        <f t="shared" si="289"/>
        <v>1.4733327940938117E-5</v>
      </c>
      <c r="CZ83" s="315">
        <f t="shared" si="289"/>
        <v>2.905244380422122E-5</v>
      </c>
      <c r="DA83" s="315">
        <f t="shared" si="289"/>
        <v>5.6834717580526417E-5</v>
      </c>
      <c r="DB83" s="315">
        <f t="shared" si="289"/>
        <v>1.0983903460960213E-4</v>
      </c>
      <c r="DC83" s="315">
        <f t="shared" si="289"/>
        <v>2.0974259234006663E-4</v>
      </c>
      <c r="DD83" s="315">
        <f t="shared" si="289"/>
        <v>3.9447642255480278E-4</v>
      </c>
      <c r="DE83" s="315">
        <f t="shared" si="289"/>
        <v>7.2763687740580777E-4</v>
      </c>
      <c r="DF83" s="315">
        <f t="shared" si="289"/>
        <v>1.3099934601872205E-3</v>
      </c>
      <c r="DG83" s="315">
        <f t="shared" si="289"/>
        <v>2.2323432221787809E-3</v>
      </c>
      <c r="DH83" s="315">
        <f t="shared" si="289"/>
        <v>3.6694158648547218E-3</v>
      </c>
      <c r="DI83" s="315">
        <f t="shared" si="289"/>
        <v>5.7541328118344169E-3</v>
      </c>
      <c r="DJ83" s="315">
        <f t="shared" si="289"/>
        <v>8.5615469635591471E-3</v>
      </c>
      <c r="DK83" s="315">
        <f t="shared" si="289"/>
        <v>1.2030493340720193E-2</v>
      </c>
      <c r="DL83" s="315">
        <f t="shared" si="289"/>
        <v>1.5943237401851124E-2</v>
      </c>
      <c r="DM83" s="315">
        <f t="shared" si="289"/>
        <v>1.9954804504137735E-2</v>
      </c>
      <c r="DN83" s="315">
        <f t="shared" si="289"/>
        <v>2.3750751224917169E-2</v>
      </c>
      <c r="DO83" s="315">
        <f t="shared" si="289"/>
        <v>2.7015337582656937E-2</v>
      </c>
      <c r="DP83" s="315">
        <f t="shared" si="289"/>
        <v>2.9583467002299028E-2</v>
      </c>
      <c r="DQ83" s="315">
        <f t="shared" si="289"/>
        <v>3.1810711828052327E-2</v>
      </c>
      <c r="DR83" s="315">
        <f t="shared" si="289"/>
        <v>3.3408163055626036E-2</v>
      </c>
      <c r="DS83" s="315">
        <f t="shared" si="289"/>
        <v>3.442819229345722E-2</v>
      </c>
      <c r="DT83" s="315">
        <f t="shared" si="289"/>
        <v>3.4989783757978371E-2</v>
      </c>
      <c r="DU83" s="315">
        <f t="shared" si="289"/>
        <v>3.5203939424772596E-2</v>
      </c>
      <c r="DV83" s="315">
        <f t="shared" si="289"/>
        <v>3.5191389000330718E-2</v>
      </c>
      <c r="DW83" s="315">
        <f t="shared" si="289"/>
        <v>3.5079997066924766E-2</v>
      </c>
      <c r="DX83" s="315">
        <f t="shared" si="289"/>
        <v>3.4872251487223095E-2</v>
      </c>
      <c r="DY83" s="315">
        <f t="shared" si="289"/>
        <v>3.4606347816564714E-2</v>
      </c>
      <c r="DZ83" s="315">
        <f t="shared" si="289"/>
        <v>3.4467853386970768E-2</v>
      </c>
    </row>
    <row r="84" spans="1:165">
      <c r="A84" s="303" t="s">
        <v>316</v>
      </c>
      <c r="C84" s="5" t="s">
        <v>319</v>
      </c>
      <c r="D84" s="315">
        <f t="shared" ref="D84:AH85" si="290">D61</f>
        <v>0.56388732487639481</v>
      </c>
      <c r="E84" s="315">
        <f t="shared" si="290"/>
        <v>0.55855721979889716</v>
      </c>
      <c r="F84" s="315">
        <f t="shared" si="290"/>
        <v>0.55322329767165346</v>
      </c>
      <c r="G84" s="315">
        <f t="shared" si="290"/>
        <v>0.54778677585484159</v>
      </c>
      <c r="H84" s="315">
        <f t="shared" si="290"/>
        <v>0.54227766206837758</v>
      </c>
      <c r="I84" s="315">
        <f t="shared" si="290"/>
        <v>0.5366304449883621</v>
      </c>
      <c r="J84" s="315">
        <f t="shared" si="290"/>
        <v>0.53059095879011475</v>
      </c>
      <c r="K84" s="315">
        <f t="shared" si="290"/>
        <v>0.52407534082695129</v>
      </c>
      <c r="L84" s="315">
        <f t="shared" si="290"/>
        <v>0.51673276050726846</v>
      </c>
      <c r="M84" s="315">
        <f t="shared" si="290"/>
        <v>0.50798669333949009</v>
      </c>
      <c r="N84" s="315">
        <f t="shared" si="290"/>
        <v>0.49694687900861445</v>
      </c>
      <c r="O84" s="315">
        <f t="shared" si="290"/>
        <v>0.48338501647280269</v>
      </c>
      <c r="P84" s="315">
        <f t="shared" si="290"/>
        <v>0.46460790033478261</v>
      </c>
      <c r="Q84" s="315">
        <f t="shared" si="290"/>
        <v>0.43899046185351809</v>
      </c>
      <c r="R84" s="315">
        <f t="shared" si="290"/>
        <v>0.40533267303644516</v>
      </c>
      <c r="S84" s="315">
        <f t="shared" si="290"/>
        <v>0.36369478316463877</v>
      </c>
      <c r="T84" s="315">
        <f t="shared" si="290"/>
        <v>0.31580283019094646</v>
      </c>
      <c r="U84" s="315">
        <f t="shared" si="290"/>
        <v>0.26483627021049927</v>
      </c>
      <c r="V84" s="315">
        <f t="shared" si="290"/>
        <v>0.21463639051575936</v>
      </c>
      <c r="W84" s="315">
        <f t="shared" si="290"/>
        <v>0.16856569197436352</v>
      </c>
      <c r="X84" s="315">
        <f t="shared" si="290"/>
        <v>0.12881976900355596</v>
      </c>
      <c r="Y84" s="315">
        <f t="shared" si="290"/>
        <v>9.5710336037124616E-2</v>
      </c>
      <c r="Z84" s="315">
        <f t="shared" si="290"/>
        <v>6.9735518766228313E-2</v>
      </c>
      <c r="AA84" s="315">
        <f t="shared" si="290"/>
        <v>5.0105637806099931E-2</v>
      </c>
      <c r="AB84" s="315">
        <f t="shared" si="290"/>
        <v>3.5618265281585529E-2</v>
      </c>
      <c r="AC84" s="315">
        <f t="shared" si="290"/>
        <v>2.5116798762853169E-2</v>
      </c>
      <c r="AD84" s="315">
        <f t="shared" si="290"/>
        <v>1.7606925341814381E-2</v>
      </c>
      <c r="AE84" s="315">
        <f t="shared" si="290"/>
        <v>1.2289562155754623E-2</v>
      </c>
      <c r="AF84" s="315">
        <f t="shared" si="290"/>
        <v>8.5497584300700362E-3</v>
      </c>
      <c r="AG84" s="315">
        <f t="shared" si="290"/>
        <v>5.9331029964203872E-3</v>
      </c>
      <c r="AH84" s="315">
        <f t="shared" si="290"/>
        <v>4.1111185388200125E-3</v>
      </c>
      <c r="AI84" s="315"/>
      <c r="AJ84" s="315">
        <f t="shared" ref="AJ84:BN85" si="291">AJ61</f>
        <v>0.56388732487639481</v>
      </c>
      <c r="AK84" s="315">
        <f t="shared" si="291"/>
        <v>0.55874593223610802</v>
      </c>
      <c r="AL84" s="315">
        <f t="shared" si="291"/>
        <v>0.55362296439647785</v>
      </c>
      <c r="AM84" s="315">
        <f t="shared" si="291"/>
        <v>0.54841799724005935</v>
      </c>
      <c r="AN84" s="315">
        <f t="shared" si="291"/>
        <v>0.54316192132105701</v>
      </c>
      <c r="AO84" s="315">
        <f t="shared" si="291"/>
        <v>0.5377892971135646</v>
      </c>
      <c r="AP84" s="315">
        <f t="shared" si="291"/>
        <v>0.53226612774334348</v>
      </c>
      <c r="AQ84" s="315">
        <f t="shared" si="291"/>
        <v>0.52632260803997</v>
      </c>
      <c r="AR84" s="315">
        <f t="shared" si="291"/>
        <v>0.51960449830627198</v>
      </c>
      <c r="AS84" s="315">
        <f t="shared" si="291"/>
        <v>0.51152678233679127</v>
      </c>
      <c r="AT84" s="315">
        <f t="shared" si="291"/>
        <v>0.50118170425145436</v>
      </c>
      <c r="AU84" s="315">
        <f t="shared" si="291"/>
        <v>0.48842854748898962</v>
      </c>
      <c r="AV84" s="315">
        <f t="shared" si="291"/>
        <v>0.47036723534770497</v>
      </c>
      <c r="AW84" s="315">
        <f t="shared" si="291"/>
        <v>0.44538995012927851</v>
      </c>
      <c r="AX84" s="315">
        <f t="shared" si="291"/>
        <v>0.41216466754668224</v>
      </c>
      <c r="AY84" s="315">
        <f t="shared" si="291"/>
        <v>0.37068013221328799</v>
      </c>
      <c r="AZ84" s="315">
        <f t="shared" si="291"/>
        <v>0.32260826399835169</v>
      </c>
      <c r="BA84" s="315">
        <f t="shared" si="291"/>
        <v>0.27118865604981557</v>
      </c>
      <c r="BB84" s="315">
        <f t="shared" si="291"/>
        <v>0.22033766913727129</v>
      </c>
      <c r="BC84" s="315">
        <f t="shared" si="291"/>
        <v>0.17351295833615185</v>
      </c>
      <c r="BD84" s="315">
        <f t="shared" si="291"/>
        <v>0.13299521979135401</v>
      </c>
      <c r="BE84" s="315">
        <f t="shared" si="291"/>
        <v>9.9167610354083682E-2</v>
      </c>
      <c r="BF84" s="315">
        <f t="shared" si="291"/>
        <v>7.2558436866431167E-2</v>
      </c>
      <c r="BG84" s="315">
        <f t="shared" si="291"/>
        <v>5.2386634615524119E-2</v>
      </c>
      <c r="BH84" s="315">
        <f t="shared" si="291"/>
        <v>3.7442161119573776E-2</v>
      </c>
      <c r="BI84" s="315">
        <f t="shared" si="291"/>
        <v>2.6563020423307427E-2</v>
      </c>
      <c r="BJ84" s="315">
        <f t="shared" si="291"/>
        <v>1.8747732577960478E-2</v>
      </c>
      <c r="BK84" s="315">
        <f t="shared" si="291"/>
        <v>1.3184033448576887E-2</v>
      </c>
      <c r="BL84" s="315">
        <f t="shared" si="291"/>
        <v>9.2476776088163334E-3</v>
      </c>
      <c r="BM84" s="315">
        <f t="shared" si="291"/>
        <v>6.4754090216976607E-3</v>
      </c>
      <c r="BN84" s="315">
        <f t="shared" si="291"/>
        <v>4.5307235727853256E-3</v>
      </c>
      <c r="BO84" s="315"/>
      <c r="BP84" s="315">
        <f t="shared" ref="BP84:CT85" si="292">BP61</f>
        <v>0.56391209013509636</v>
      </c>
      <c r="BQ84" s="315">
        <f t="shared" si="292"/>
        <v>0.56258799374542834</v>
      </c>
      <c r="BR84" s="315">
        <f t="shared" si="292"/>
        <v>0.56122951859841252</v>
      </c>
      <c r="BS84" s="315">
        <f t="shared" si="292"/>
        <v>0.55983598319036953</v>
      </c>
      <c r="BT84" s="315">
        <f t="shared" si="292"/>
        <v>0.55840669299977974</v>
      </c>
      <c r="BU84" s="315">
        <f t="shared" si="292"/>
        <v>0.55694094023960938</v>
      </c>
      <c r="BV84" s="315">
        <f t="shared" si="292"/>
        <v>0.55543800360492335</v>
      </c>
      <c r="BW84" s="315">
        <f t="shared" si="292"/>
        <v>0.55389714801570133</v>
      </c>
      <c r="BX84" s="315">
        <f t="shared" si="292"/>
        <v>0.55231762435476084</v>
      </c>
      <c r="BY84" s="315">
        <f t="shared" si="292"/>
        <v>0.55069866920069677</v>
      </c>
      <c r="BZ84" s="315">
        <f t="shared" si="292"/>
        <v>0.54903950455574346</v>
      </c>
      <c r="CA84" s="315">
        <f t="shared" si="292"/>
        <v>0.54733933756845998</v>
      </c>
      <c r="CB84" s="315">
        <f t="shared" si="292"/>
        <v>0.54559736025114403</v>
      </c>
      <c r="CC84" s="315">
        <f t="shared" si="292"/>
        <v>0.5438127491918705</v>
      </c>
      <c r="CD84" s="315">
        <f t="shared" si="292"/>
        <v>0.54198466526105693</v>
      </c>
      <c r="CE84" s="315">
        <f t="shared" si="292"/>
        <v>0.54011225331244661</v>
      </c>
      <c r="CF84" s="315">
        <f t="shared" si="292"/>
        <v>0.53819464187840882</v>
      </c>
      <c r="CG84" s="315">
        <f t="shared" si="292"/>
        <v>0.5362309428594445</v>
      </c>
      <c r="CH84" s="315">
        <f t="shared" si="292"/>
        <v>0.53422025120778827</v>
      </c>
      <c r="CI84" s="315">
        <f t="shared" si="292"/>
        <v>0.53216164460499604</v>
      </c>
      <c r="CJ84" s="315">
        <f t="shared" si="292"/>
        <v>0.53005418313340247</v>
      </c>
      <c r="CK84" s="315">
        <f t="shared" si="292"/>
        <v>0.52789690894133168</v>
      </c>
      <c r="CL84" s="315">
        <f t="shared" si="292"/>
        <v>0.52568884590194442</v>
      </c>
      <c r="CM84" s="315">
        <f t="shared" si="292"/>
        <v>0.52342899926559949</v>
      </c>
      <c r="CN84" s="315">
        <f t="shared" si="292"/>
        <v>0.52111635530560663</v>
      </c>
      <c r="CO84" s="315">
        <f t="shared" si="292"/>
        <v>0.51874988095724461</v>
      </c>
      <c r="CP84" s="315">
        <f t="shared" si="292"/>
        <v>0.51632852344991909</v>
      </c>
      <c r="CQ84" s="315">
        <f t="shared" si="292"/>
        <v>0.51385120993232691</v>
      </c>
      <c r="CR84" s="315">
        <f t="shared" si="292"/>
        <v>0.51131684709049674</v>
      </c>
      <c r="CS84" s="315">
        <f t="shared" si="292"/>
        <v>0.50872432075856877</v>
      </c>
      <c r="CT84" s="315">
        <f t="shared" si="292"/>
        <v>0.50607249552217848</v>
      </c>
      <c r="CU84" s="315"/>
      <c r="CV84" s="315">
        <f t="shared" ref="CV84:DZ85" si="293">CV61</f>
        <v>0.56388732487639481</v>
      </c>
      <c r="CW84" s="315">
        <f t="shared" si="293"/>
        <v>0.56358785670373301</v>
      </c>
      <c r="CX84" s="315">
        <f t="shared" si="293"/>
        <v>0.56322868614294352</v>
      </c>
      <c r="CY84" s="315">
        <f t="shared" si="293"/>
        <v>0.56278945882840703</v>
      </c>
      <c r="CZ84" s="315">
        <f t="shared" si="293"/>
        <v>0.56223249225441929</v>
      </c>
      <c r="DA84" s="315">
        <f t="shared" si="293"/>
        <v>0.56148817244835481</v>
      </c>
      <c r="DB84" s="315">
        <f t="shared" si="293"/>
        <v>0.5604290498119725</v>
      </c>
      <c r="DC84" s="315">
        <f t="shared" si="293"/>
        <v>0.55882677163290773</v>
      </c>
      <c r="DD84" s="315">
        <f t="shared" si="293"/>
        <v>0.55628360460196757</v>
      </c>
      <c r="DE84" s="315">
        <f t="shared" si="293"/>
        <v>0.55213578897232352</v>
      </c>
      <c r="DF84" s="315">
        <f t="shared" si="293"/>
        <v>0.54534092920214561</v>
      </c>
      <c r="DG84" s="315">
        <f t="shared" si="293"/>
        <v>0.53436009642744298</v>
      </c>
      <c r="DH84" s="315">
        <f t="shared" si="293"/>
        <v>0.51727470347613724</v>
      </c>
      <c r="DI84" s="315">
        <f t="shared" si="293"/>
        <v>0.49204220759999717</v>
      </c>
      <c r="DJ84" s="315">
        <f t="shared" si="293"/>
        <v>0.4571818752040866</v>
      </c>
      <c r="DK84" s="315">
        <f t="shared" si="293"/>
        <v>0.41260299739060413</v>
      </c>
      <c r="DL84" s="315">
        <f t="shared" si="293"/>
        <v>0.36017614731823411</v>
      </c>
      <c r="DM84" s="315">
        <f t="shared" si="293"/>
        <v>0.30354681495721353</v>
      </c>
      <c r="DN84" s="315">
        <f t="shared" si="293"/>
        <v>0.2471785656588889</v>
      </c>
      <c r="DO84" s="315">
        <f t="shared" si="293"/>
        <v>0.19504404701486097</v>
      </c>
      <c r="DP84" s="315">
        <f t="shared" si="293"/>
        <v>0.14978511193809216</v>
      </c>
      <c r="DQ84" s="315">
        <f t="shared" si="293"/>
        <v>0.11254566330517833</v>
      </c>
      <c r="DR84" s="315">
        <f t="shared" si="293"/>
        <v>8.3091689574193175E-2</v>
      </c>
      <c r="DS84" s="315">
        <f t="shared" si="293"/>
        <v>6.0521263217388183E-2</v>
      </c>
      <c r="DT84" s="315">
        <f t="shared" si="293"/>
        <v>4.3636075497577941E-2</v>
      </c>
      <c r="DU84" s="315">
        <f t="shared" si="293"/>
        <v>3.1226476360214746E-2</v>
      </c>
      <c r="DV84" s="315">
        <f t="shared" si="293"/>
        <v>2.2224486819603533E-2</v>
      </c>
      <c r="DW84" s="315">
        <f t="shared" si="293"/>
        <v>1.5756293904965905E-2</v>
      </c>
      <c r="DX84" s="315">
        <f t="shared" si="293"/>
        <v>1.1138797603019696E-2</v>
      </c>
      <c r="DY84" s="315">
        <f t="shared" si="293"/>
        <v>7.8582872050181052E-3</v>
      </c>
      <c r="DZ84" s="315">
        <f t="shared" si="293"/>
        <v>5.5367792755199362E-3</v>
      </c>
    </row>
    <row r="85" spans="1:165">
      <c r="A85" s="303" t="s">
        <v>317</v>
      </c>
      <c r="C85" s="5" t="s">
        <v>319</v>
      </c>
      <c r="D85" s="315">
        <f t="shared" si="290"/>
        <v>2.5989993671097754E-5</v>
      </c>
      <c r="E85" s="315">
        <f t="shared" si="290"/>
        <v>4.9854337695514077E-5</v>
      </c>
      <c r="F85" s="315">
        <f t="shared" si="290"/>
        <v>9.5460942444718766E-5</v>
      </c>
      <c r="G85" s="315">
        <f t="shared" si="290"/>
        <v>1.8230736165766143E-4</v>
      </c>
      <c r="H85" s="315">
        <f t="shared" si="290"/>
        <v>3.4694480630223805E-4</v>
      </c>
      <c r="I85" s="315">
        <f t="shared" si="290"/>
        <v>6.5705176886818371E-4</v>
      </c>
      <c r="J85" s="315">
        <f t="shared" si="290"/>
        <v>1.2356469358021894E-3</v>
      </c>
      <c r="K85" s="315">
        <f t="shared" si="290"/>
        <v>2.3021795501142204E-3</v>
      </c>
      <c r="L85" s="315">
        <f t="shared" si="290"/>
        <v>4.235166261692026E-3</v>
      </c>
      <c r="M85" s="315">
        <f t="shared" si="290"/>
        <v>7.6593993686989931E-3</v>
      </c>
      <c r="N85" s="315">
        <f t="shared" si="290"/>
        <v>1.3544045078652034E-2</v>
      </c>
      <c r="O85" s="315">
        <f t="shared" si="290"/>
        <v>2.3315712079244839E-2</v>
      </c>
      <c r="P85" s="315">
        <f t="shared" si="290"/>
        <v>3.8710541103530734E-2</v>
      </c>
      <c r="Q85" s="315">
        <f t="shared" si="290"/>
        <v>6.1534919931997729E-2</v>
      </c>
      <c r="R85" s="315">
        <f t="shared" si="290"/>
        <v>9.3027707136699458E-2</v>
      </c>
      <c r="S85" s="315">
        <f t="shared" si="290"/>
        <v>0.13311757545793448</v>
      </c>
      <c r="T85" s="315">
        <f t="shared" si="290"/>
        <v>0.179942188422304</v>
      </c>
      <c r="U85" s="315">
        <f t="shared" si="290"/>
        <v>0.23004046098852601</v>
      </c>
      <c r="V85" s="315">
        <f t="shared" si="290"/>
        <v>0.27930588798337824</v>
      </c>
      <c r="W85" s="315">
        <f t="shared" si="290"/>
        <v>0.32408640319674942</v>
      </c>
      <c r="X85" s="315">
        <f t="shared" si="290"/>
        <v>0.36200950820355488</v>
      </c>
      <c r="Y85" s="315">
        <f t="shared" si="290"/>
        <v>0.38995764330249238</v>
      </c>
      <c r="Z85" s="315">
        <f t="shared" si="290"/>
        <v>0.40947008486631298</v>
      </c>
      <c r="AA85" s="315">
        <f t="shared" si="290"/>
        <v>0.42213954951803812</v>
      </c>
      <c r="AB85" s="315">
        <f t="shared" si="290"/>
        <v>0.42920364935480815</v>
      </c>
      <c r="AC85" s="315">
        <f t="shared" si="290"/>
        <v>0.43190215577036567</v>
      </c>
      <c r="AD85" s="315">
        <f t="shared" si="290"/>
        <v>0.43134782773157876</v>
      </c>
      <c r="AE85" s="315">
        <f t="shared" si="290"/>
        <v>0.4284501536478964</v>
      </c>
      <c r="AF85" s="315">
        <f t="shared" si="290"/>
        <v>0.42381915087971134</v>
      </c>
      <c r="AG85" s="315">
        <f t="shared" si="290"/>
        <v>0.4179446166782777</v>
      </c>
      <c r="AH85" s="315">
        <f t="shared" si="290"/>
        <v>0.41136589246210975</v>
      </c>
      <c r="AI85" s="315"/>
      <c r="AJ85" s="315">
        <f t="shared" si="291"/>
        <v>2.5989993671097754E-5</v>
      </c>
      <c r="AK85" s="315">
        <f t="shared" si="291"/>
        <v>4.9871181329860873E-5</v>
      </c>
      <c r="AL85" s="315">
        <f t="shared" si="291"/>
        <v>9.5529906572542188E-5</v>
      </c>
      <c r="AM85" s="315">
        <f t="shared" si="291"/>
        <v>1.8251743665478298E-4</v>
      </c>
      <c r="AN85" s="315">
        <f t="shared" si="291"/>
        <v>3.4751054812898348E-4</v>
      </c>
      <c r="AO85" s="315">
        <f t="shared" si="291"/>
        <v>6.5847067054592475E-4</v>
      </c>
      <c r="AP85" s="315">
        <f t="shared" si="291"/>
        <v>1.2395480904481865E-3</v>
      </c>
      <c r="AQ85" s="315">
        <f t="shared" si="291"/>
        <v>2.3120514372617636E-3</v>
      </c>
      <c r="AR85" s="315">
        <f t="shared" si="291"/>
        <v>4.2587031611656069E-3</v>
      </c>
      <c r="AS85" s="315">
        <f t="shared" si="291"/>
        <v>7.7127766633931019E-3</v>
      </c>
      <c r="AT85" s="315">
        <f t="shared" si="291"/>
        <v>1.3659463177471088E-2</v>
      </c>
      <c r="AU85" s="315">
        <f t="shared" si="291"/>
        <v>2.3558982997930366E-2</v>
      </c>
      <c r="AV85" s="315">
        <f t="shared" si="291"/>
        <v>3.9190401593604374E-2</v>
      </c>
      <c r="AW85" s="315">
        <f t="shared" si="291"/>
        <v>6.2431959920046666E-2</v>
      </c>
      <c r="AX85" s="315">
        <f t="shared" si="291"/>
        <v>9.4595714915832324E-2</v>
      </c>
      <c r="AY85" s="315">
        <f t="shared" si="291"/>
        <v>0.13567431471328598</v>
      </c>
      <c r="AZ85" s="315">
        <f t="shared" si="291"/>
        <v>0.18381987581265199</v>
      </c>
      <c r="BA85" s="315">
        <f t="shared" si="291"/>
        <v>0.23555823151781127</v>
      </c>
      <c r="BB85" s="315">
        <f t="shared" si="291"/>
        <v>0.28672494998025394</v>
      </c>
      <c r="BC85" s="315">
        <f t="shared" si="291"/>
        <v>0.33359807631402938</v>
      </c>
      <c r="BD85" s="315">
        <f t="shared" si="291"/>
        <v>0.37374336627449417</v>
      </c>
      <c r="BE85" s="315">
        <f t="shared" si="291"/>
        <v>0.40404379742871599</v>
      </c>
      <c r="BF85" s="315">
        <f t="shared" si="291"/>
        <v>0.42604557658862446</v>
      </c>
      <c r="BG85" s="315">
        <f t="shared" si="291"/>
        <v>0.44135692719734565</v>
      </c>
      <c r="BH85" s="315">
        <f t="shared" si="291"/>
        <v>0.45118177612540966</v>
      </c>
      <c r="BI85" s="315">
        <f t="shared" si="291"/>
        <v>0.4567710197832347</v>
      </c>
      <c r="BJ85" s="315">
        <f t="shared" si="291"/>
        <v>0.45929618973226499</v>
      </c>
      <c r="BK85" s="315">
        <f t="shared" si="291"/>
        <v>0.45963404433385385</v>
      </c>
      <c r="BL85" s="315">
        <f t="shared" si="291"/>
        <v>0.45841562704196209</v>
      </c>
      <c r="BM85" s="315">
        <f t="shared" si="291"/>
        <v>0.45614619247994126</v>
      </c>
      <c r="BN85" s="315">
        <f t="shared" si="291"/>
        <v>0.45335232453620866</v>
      </c>
      <c r="BO85" s="315"/>
      <c r="BP85" s="315">
        <f t="shared" si="292"/>
        <v>0</v>
      </c>
      <c r="BQ85" s="315">
        <f t="shared" si="292"/>
        <v>0</v>
      </c>
      <c r="BR85" s="315">
        <f t="shared" si="292"/>
        <v>0</v>
      </c>
      <c r="BS85" s="315">
        <f t="shared" si="292"/>
        <v>0</v>
      </c>
      <c r="BT85" s="315">
        <f t="shared" si="292"/>
        <v>0</v>
      </c>
      <c r="BU85" s="315">
        <f t="shared" si="292"/>
        <v>0</v>
      </c>
      <c r="BV85" s="315">
        <f t="shared" si="292"/>
        <v>0</v>
      </c>
      <c r="BW85" s="315">
        <f t="shared" si="292"/>
        <v>0</v>
      </c>
      <c r="BX85" s="315">
        <f t="shared" si="292"/>
        <v>0</v>
      </c>
      <c r="BY85" s="315">
        <f t="shared" si="292"/>
        <v>0</v>
      </c>
      <c r="BZ85" s="315">
        <f t="shared" si="292"/>
        <v>0</v>
      </c>
      <c r="CA85" s="315">
        <f t="shared" si="292"/>
        <v>0</v>
      </c>
      <c r="CB85" s="315">
        <f t="shared" si="292"/>
        <v>0</v>
      </c>
      <c r="CC85" s="315">
        <f t="shared" si="292"/>
        <v>0</v>
      </c>
      <c r="CD85" s="315">
        <f t="shared" si="292"/>
        <v>0</v>
      </c>
      <c r="CE85" s="315">
        <f t="shared" si="292"/>
        <v>0</v>
      </c>
      <c r="CF85" s="315">
        <f t="shared" si="292"/>
        <v>0</v>
      </c>
      <c r="CG85" s="315">
        <f t="shared" si="292"/>
        <v>0</v>
      </c>
      <c r="CH85" s="315">
        <f t="shared" si="292"/>
        <v>0</v>
      </c>
      <c r="CI85" s="315">
        <f t="shared" si="292"/>
        <v>0</v>
      </c>
      <c r="CJ85" s="315">
        <f t="shared" si="292"/>
        <v>0</v>
      </c>
      <c r="CK85" s="315">
        <f t="shared" si="292"/>
        <v>0</v>
      </c>
      <c r="CL85" s="315">
        <f t="shared" si="292"/>
        <v>0</v>
      </c>
      <c r="CM85" s="315">
        <f t="shared" si="292"/>
        <v>0</v>
      </c>
      <c r="CN85" s="315">
        <f t="shared" si="292"/>
        <v>0</v>
      </c>
      <c r="CO85" s="315">
        <f t="shared" si="292"/>
        <v>0</v>
      </c>
      <c r="CP85" s="315">
        <f t="shared" si="292"/>
        <v>0</v>
      </c>
      <c r="CQ85" s="315">
        <f t="shared" si="292"/>
        <v>0</v>
      </c>
      <c r="CR85" s="315">
        <f t="shared" si="292"/>
        <v>0</v>
      </c>
      <c r="CS85" s="315">
        <f t="shared" si="292"/>
        <v>0</v>
      </c>
      <c r="CT85" s="315">
        <f t="shared" si="292"/>
        <v>0</v>
      </c>
      <c r="CU85" s="315"/>
      <c r="CV85" s="315">
        <f t="shared" si="293"/>
        <v>2.5989993671097754E-5</v>
      </c>
      <c r="CW85" s="315">
        <f t="shared" si="293"/>
        <v>5.0303350011866383E-5</v>
      </c>
      <c r="CX85" s="315">
        <f t="shared" si="293"/>
        <v>9.718741314292451E-5</v>
      </c>
      <c r="CY85" s="315">
        <f t="shared" si="293"/>
        <v>1.8730036198416402E-4</v>
      </c>
      <c r="CZ85" s="315">
        <f t="shared" si="293"/>
        <v>3.5971174320183934E-4</v>
      </c>
      <c r="DA85" s="315">
        <f t="shared" si="293"/>
        <v>6.8748763763069052E-4</v>
      </c>
      <c r="DB85" s="315">
        <f t="shared" si="293"/>
        <v>1.3051342595692907E-3</v>
      </c>
      <c r="DC85" s="315">
        <f t="shared" si="293"/>
        <v>2.454837053923581E-3</v>
      </c>
      <c r="DD85" s="315">
        <f t="shared" si="293"/>
        <v>4.5593268594580263E-3</v>
      </c>
      <c r="DE85" s="315">
        <f t="shared" si="293"/>
        <v>8.3250773473793616E-3</v>
      </c>
      <c r="DF85" s="315">
        <f t="shared" si="293"/>
        <v>1.4863001339464717E-2</v>
      </c>
      <c r="DG85" s="315">
        <f t="shared" si="293"/>
        <v>2.5774456655382832E-2</v>
      </c>
      <c r="DH85" s="315">
        <f t="shared" si="293"/>
        <v>4.3098672356412786E-2</v>
      </c>
      <c r="DI85" s="315">
        <f t="shared" si="293"/>
        <v>6.8971379742488098E-2</v>
      </c>
      <c r="DJ85" s="315">
        <f t="shared" si="293"/>
        <v>0.10492759262678225</v>
      </c>
      <c r="DK85" s="315">
        <f t="shared" si="293"/>
        <v>0.1510186925459697</v>
      </c>
      <c r="DL85" s="315">
        <f t="shared" si="293"/>
        <v>0.20522578637680375</v>
      </c>
      <c r="DM85" s="315">
        <f t="shared" si="293"/>
        <v>0.26366497756842344</v>
      </c>
      <c r="DN85" s="315">
        <f t="shared" si="293"/>
        <v>0.32165295272585515</v>
      </c>
      <c r="DO85" s="315">
        <f t="shared" si="293"/>
        <v>0.37499400335625538</v>
      </c>
      <c r="DP85" s="315">
        <f t="shared" si="293"/>
        <v>0.42092634638575055</v>
      </c>
      <c r="DQ85" s="315">
        <f t="shared" si="293"/>
        <v>0.45855070041107809</v>
      </c>
      <c r="DR85" s="315">
        <f t="shared" si="293"/>
        <v>0.4878942866358546</v>
      </c>
      <c r="DS85" s="315">
        <f t="shared" si="293"/>
        <v>0.50989110027336193</v>
      </c>
      <c r="DT85" s="315">
        <f t="shared" si="293"/>
        <v>0.52581906218675545</v>
      </c>
      <c r="DU85" s="315">
        <f t="shared" si="293"/>
        <v>0.53696263542293332</v>
      </c>
      <c r="DV85" s="315">
        <f t="shared" si="293"/>
        <v>0.54447235539292682</v>
      </c>
      <c r="DW85" s="315">
        <f t="shared" si="293"/>
        <v>0.54931058234185992</v>
      </c>
      <c r="DX85" s="315">
        <f t="shared" si="293"/>
        <v>0.55216013183826285</v>
      </c>
      <c r="DY85" s="315">
        <f t="shared" si="293"/>
        <v>0.55356005712872958</v>
      </c>
      <c r="DZ85" s="315">
        <f t="shared" si="293"/>
        <v>0.55402006206654131</v>
      </c>
    </row>
    <row r="86" spans="1:165">
      <c r="A86" s="303" t="s">
        <v>306</v>
      </c>
      <c r="C86" s="5" t="s">
        <v>319</v>
      </c>
      <c r="D86" s="315">
        <f t="shared" ref="D86:AH86" si="294">D63</f>
        <v>0.1241689423943689</v>
      </c>
      <c r="E86" s="315">
        <f t="shared" si="294"/>
        <v>0.1235155467137764</v>
      </c>
      <c r="F86" s="315">
        <f t="shared" si="294"/>
        <v>0.1228354593605738</v>
      </c>
      <c r="G86" s="315">
        <f t="shared" si="294"/>
        <v>0.12214405138132177</v>
      </c>
      <c r="H86" s="315">
        <f t="shared" si="294"/>
        <v>0.12144507024187372</v>
      </c>
      <c r="I86" s="315">
        <f t="shared" si="294"/>
        <v>0.12073902858978433</v>
      </c>
      <c r="J86" s="315">
        <f t="shared" si="294"/>
        <v>0.11990805224101811</v>
      </c>
      <c r="K86" s="315">
        <f t="shared" si="294"/>
        <v>0.11907186627001441</v>
      </c>
      <c r="L86" s="315">
        <f t="shared" si="294"/>
        <v>0.1182368222829726</v>
      </c>
      <c r="M86" s="315">
        <f t="shared" si="294"/>
        <v>0.11741404131860113</v>
      </c>
      <c r="N86" s="315">
        <f t="shared" si="294"/>
        <v>0.11662178838751551</v>
      </c>
      <c r="O86" s="315">
        <f t="shared" si="294"/>
        <v>0.11596550567878364</v>
      </c>
      <c r="P86" s="315">
        <f t="shared" si="294"/>
        <v>0.11537256506240719</v>
      </c>
      <c r="Q86" s="315">
        <f t="shared" si="294"/>
        <v>0.11487948695682074</v>
      </c>
      <c r="R86" s="315">
        <f t="shared" si="294"/>
        <v>0.11452276354038708</v>
      </c>
      <c r="S86" s="315">
        <f t="shared" si="294"/>
        <v>0.11430019345159478</v>
      </c>
      <c r="T86" s="315">
        <f t="shared" si="294"/>
        <v>0.11421938717650856</v>
      </c>
      <c r="U86" s="315">
        <f t="shared" si="294"/>
        <v>0.11417816727638458</v>
      </c>
      <c r="V86" s="315">
        <f t="shared" si="294"/>
        <v>0.1141152462226914</v>
      </c>
      <c r="W86" s="315">
        <f t="shared" si="294"/>
        <v>0.11396335908621538</v>
      </c>
      <c r="X86" s="315">
        <f t="shared" si="294"/>
        <v>0.11368099330414179</v>
      </c>
      <c r="Y86" s="315">
        <f t="shared" si="294"/>
        <v>0.11168388855333289</v>
      </c>
      <c r="Z86" s="315">
        <f t="shared" si="294"/>
        <v>0.10990935436655354</v>
      </c>
      <c r="AA86" s="315">
        <f t="shared" si="294"/>
        <v>0.10799089485303322</v>
      </c>
      <c r="AB86" s="315">
        <f t="shared" si="294"/>
        <v>0.1059560278088921</v>
      </c>
      <c r="AC86" s="315">
        <f t="shared" si="294"/>
        <v>0.10382461890340433</v>
      </c>
      <c r="AD86" s="315">
        <f t="shared" si="294"/>
        <v>0.1016031609155469</v>
      </c>
      <c r="AE86" s="315">
        <f t="shared" si="294"/>
        <v>9.9337936163153756E-2</v>
      </c>
      <c r="AF86" s="315">
        <f t="shared" si="294"/>
        <v>9.7028285652434196E-2</v>
      </c>
      <c r="AG86" s="315">
        <f t="shared" si="294"/>
        <v>9.4682625260622044E-2</v>
      </c>
      <c r="AH86" s="315">
        <f t="shared" si="294"/>
        <v>9.2348273172482009E-2</v>
      </c>
      <c r="AI86" s="315"/>
      <c r="AJ86" s="315">
        <f t="shared" ref="AJ86:BN86" si="295">AJ63</f>
        <v>0.1241689423943689</v>
      </c>
      <c r="AK86" s="315">
        <f t="shared" si="295"/>
        <v>0.12352921960350935</v>
      </c>
      <c r="AL86" s="315">
        <f t="shared" si="295"/>
        <v>0.1228716828924668</v>
      </c>
      <c r="AM86" s="315">
        <f t="shared" si="295"/>
        <v>0.12220561584917036</v>
      </c>
      <c r="AN86" s="315">
        <f t="shared" si="295"/>
        <v>0.12153697602339819</v>
      </c>
      <c r="AO86" s="315">
        <f t="shared" si="295"/>
        <v>0.12086641190697467</v>
      </c>
      <c r="AP86" s="315">
        <f t="shared" si="295"/>
        <v>0.12017021842414838</v>
      </c>
      <c r="AQ86" s="315">
        <f t="shared" si="295"/>
        <v>0.11948246250895034</v>
      </c>
      <c r="AR86" s="315">
        <f t="shared" si="295"/>
        <v>0.11880979511221627</v>
      </c>
      <c r="AS86" s="315">
        <f t="shared" si="295"/>
        <v>0.11816345541405258</v>
      </c>
      <c r="AT86" s="315">
        <f t="shared" si="295"/>
        <v>0.11756149482990365</v>
      </c>
      <c r="AU86" s="315">
        <f t="shared" si="295"/>
        <v>0.11718546514211207</v>
      </c>
      <c r="AV86" s="315">
        <f t="shared" si="295"/>
        <v>0.11688339944271815</v>
      </c>
      <c r="AW86" s="315">
        <f t="shared" si="295"/>
        <v>0.11671449256794036</v>
      </c>
      <c r="AX86" s="315">
        <f t="shared" si="295"/>
        <v>0.11669637754112536</v>
      </c>
      <c r="AY86" s="315">
        <f t="shared" si="295"/>
        <v>0.11682562565178317</v>
      </c>
      <c r="AZ86" s="315">
        <f t="shared" si="295"/>
        <v>0.1170809458247071</v>
      </c>
      <c r="BA86" s="315">
        <f t="shared" si="295"/>
        <v>0.11739049422458847</v>
      </c>
      <c r="BB86" s="315">
        <f t="shared" si="295"/>
        <v>0.11769698009104927</v>
      </c>
      <c r="BC86" s="315">
        <f t="shared" si="295"/>
        <v>0.11793887665174568</v>
      </c>
      <c r="BD86" s="315">
        <f t="shared" si="295"/>
        <v>0.11807998667673106</v>
      </c>
      <c r="BE86" s="315">
        <f t="shared" si="295"/>
        <v>0.11674107510596109</v>
      </c>
      <c r="BF86" s="315">
        <f t="shared" si="295"/>
        <v>0.11558504500376156</v>
      </c>
      <c r="BG86" s="315">
        <f t="shared" si="295"/>
        <v>0.1143589031953913</v>
      </c>
      <c r="BH86" s="315">
        <f t="shared" si="295"/>
        <v>0.11306600431963928</v>
      </c>
      <c r="BI86" s="315">
        <f t="shared" si="295"/>
        <v>0.11172709856232238</v>
      </c>
      <c r="BJ86" s="315">
        <f t="shared" si="295"/>
        <v>0.11037198383774659</v>
      </c>
      <c r="BK86" s="315">
        <f t="shared" si="295"/>
        <v>0.10902505907718561</v>
      </c>
      <c r="BL86" s="315">
        <f t="shared" si="295"/>
        <v>0.10768785849241044</v>
      </c>
      <c r="BM86" s="315">
        <f t="shared" si="295"/>
        <v>0.106369991021837</v>
      </c>
      <c r="BN86" s="315">
        <f t="shared" si="295"/>
        <v>0.10511498842076081</v>
      </c>
      <c r="BO86" s="315"/>
      <c r="BP86" s="315">
        <f t="shared" ref="BP86:CT86" si="296">BP63</f>
        <v>0.12416867271808735</v>
      </c>
      <c r="BQ86" s="315">
        <f t="shared" si="296"/>
        <v>0.12158829407619544</v>
      </c>
      <c r="BR86" s="315">
        <f t="shared" si="296"/>
        <v>0.11900869707244087</v>
      </c>
      <c r="BS86" s="315">
        <f t="shared" si="296"/>
        <v>0.11643019699727296</v>
      </c>
      <c r="BT86" s="315">
        <f t="shared" si="296"/>
        <v>0.11385311846911651</v>
      </c>
      <c r="BU86" s="315">
        <f t="shared" si="296"/>
        <v>0.11127779567153347</v>
      </c>
      <c r="BV86" s="315">
        <f t="shared" si="296"/>
        <v>0.10870457259600894</v>
      </c>
      <c r="BW86" s="315">
        <f t="shared" si="296"/>
        <v>0.10613380329048888</v>
      </c>
      <c r="BX86" s="315">
        <f t="shared" si="296"/>
        <v>0.10356585211379978</v>
      </c>
      <c r="BY86" s="315">
        <f t="shared" si="296"/>
        <v>0.10100109399608236</v>
      </c>
      <c r="BZ86" s="315">
        <f t="shared" si="296"/>
        <v>9.8439914705375761E-2</v>
      </c>
      <c r="CA86" s="315">
        <f t="shared" si="296"/>
        <v>9.5882711120490377E-2</v>
      </c>
      <c r="CB86" s="315">
        <f t="shared" si="296"/>
        <v>9.3329891510310736E-2</v>
      </c>
      <c r="CC86" s="315">
        <f t="shared" si="296"/>
        <v>9.0781875819673979E-2</v>
      </c>
      <c r="CD86" s="315">
        <f t="shared" si="296"/>
        <v>8.8239095961970951E-2</v>
      </c>
      <c r="CE86" s="315">
        <f t="shared" si="296"/>
        <v>8.570199611862124E-2</v>
      </c>
      <c r="CF86" s="315">
        <f t="shared" si="296"/>
        <v>8.3171033045576923E-2</v>
      </c>
      <c r="CG86" s="315">
        <f t="shared" si="296"/>
        <v>8.0646676387012006E-2</v>
      </c>
      <c r="CH86" s="315">
        <f t="shared" si="296"/>
        <v>7.8129408996359256E-2</v>
      </c>
      <c r="CI86" s="315">
        <f t="shared" si="296"/>
        <v>7.561972726485891E-2</v>
      </c>
      <c r="CJ86" s="315">
        <f t="shared" si="296"/>
        <v>7.3118141457787042E-2</v>
      </c>
      <c r="CK86" s="315">
        <f t="shared" si="296"/>
        <v>7.062517605853609E-2</v>
      </c>
      <c r="CL86" s="315">
        <f t="shared" si="296"/>
        <v>6.8141370120722536E-2</v>
      </c>
      <c r="CM86" s="315">
        <f t="shared" si="296"/>
        <v>6.5667277628501261E-2</v>
      </c>
      <c r="CN86" s="315">
        <f t="shared" si="296"/>
        <v>6.3203467865269841E-2</v>
      </c>
      <c r="CO86" s="315">
        <f t="shared" si="296"/>
        <v>6.0750525790949889E-2</v>
      </c>
      <c r="CP86" s="315">
        <f t="shared" si="296"/>
        <v>5.8309052428036565E-2</v>
      </c>
      <c r="CQ86" s="315">
        <f t="shared" si="296"/>
        <v>5.5879665256611824E-2</v>
      </c>
      <c r="CR86" s="315">
        <f t="shared" si="296"/>
        <v>5.3462998618520635E-2</v>
      </c>
      <c r="CS86" s="315">
        <f t="shared" si="296"/>
        <v>5.1059704130914423E-2</v>
      </c>
      <c r="CT86" s="315">
        <f t="shared" si="296"/>
        <v>4.8670451109369316E-2</v>
      </c>
      <c r="CU86" s="315"/>
      <c r="CV86" s="315">
        <f t="shared" ref="CV86:DZ86" si="297">CV63</f>
        <v>0.1241689423943689</v>
      </c>
      <c r="CW86" s="315">
        <f t="shared" si="297"/>
        <v>0.12446465269131073</v>
      </c>
      <c r="CX86" s="315">
        <f t="shared" si="297"/>
        <v>0.12475048311228987</v>
      </c>
      <c r="CY86" s="315">
        <f t="shared" si="297"/>
        <v>0.12502643577216588</v>
      </c>
      <c r="CZ86" s="315">
        <f t="shared" si="297"/>
        <v>0.12529275531362319</v>
      </c>
      <c r="DA86" s="315">
        <f t="shared" si="297"/>
        <v>0.12555015154494531</v>
      </c>
      <c r="DB86" s="315">
        <f t="shared" si="297"/>
        <v>0.12580015057066543</v>
      </c>
      <c r="DC86" s="315">
        <f t="shared" si="297"/>
        <v>0.12604581809430379</v>
      </c>
      <c r="DD86" s="315">
        <f t="shared" si="297"/>
        <v>0.1262927683839781</v>
      </c>
      <c r="DE86" s="315">
        <f t="shared" si="297"/>
        <v>0.12655067754673613</v>
      </c>
      <c r="DF86" s="315">
        <f t="shared" si="297"/>
        <v>0.12683516807502432</v>
      </c>
      <c r="DG86" s="315">
        <f t="shared" si="297"/>
        <v>0.12716064647232136</v>
      </c>
      <c r="DH86" s="315">
        <f t="shared" si="297"/>
        <v>0.1275549197889197</v>
      </c>
      <c r="DI86" s="315">
        <f t="shared" si="297"/>
        <v>0.12803981861311214</v>
      </c>
      <c r="DJ86" s="315">
        <f t="shared" si="297"/>
        <v>0.12862849040384539</v>
      </c>
      <c r="DK86" s="315">
        <f t="shared" si="297"/>
        <v>0.12931273092021195</v>
      </c>
      <c r="DL86" s="315">
        <f t="shared" si="297"/>
        <v>0.13005916422024053</v>
      </c>
      <c r="DM86" s="315">
        <f t="shared" si="297"/>
        <v>0.13081327922011254</v>
      </c>
      <c r="DN86" s="315">
        <f t="shared" si="297"/>
        <v>0.13152430968906337</v>
      </c>
      <c r="DO86" s="315">
        <f t="shared" si="297"/>
        <v>0.13214020156884079</v>
      </c>
      <c r="DP86" s="315">
        <f t="shared" si="297"/>
        <v>0.13263234544101402</v>
      </c>
      <c r="DQ86" s="315">
        <f t="shared" si="297"/>
        <v>0.13305679106891038</v>
      </c>
      <c r="DR86" s="315">
        <f t="shared" si="297"/>
        <v>0.13336473126407711</v>
      </c>
      <c r="DS86" s="315">
        <f t="shared" si="297"/>
        <v>0.13356281010965898</v>
      </c>
      <c r="DT86" s="315">
        <f t="shared" si="297"/>
        <v>0.13366891284340221</v>
      </c>
      <c r="DU86" s="315">
        <f t="shared" si="297"/>
        <v>0.13369998554590917</v>
      </c>
      <c r="DV86" s="315">
        <f t="shared" si="297"/>
        <v>0.13367497814791107</v>
      </c>
      <c r="DW86" s="315">
        <f t="shared" si="297"/>
        <v>0.13361445054906507</v>
      </c>
      <c r="DX86" s="315">
        <f t="shared" si="297"/>
        <v>0.13351811221035198</v>
      </c>
      <c r="DY86" s="315">
        <f t="shared" si="297"/>
        <v>0.13339176264730213</v>
      </c>
      <c r="DZ86" s="315">
        <f t="shared" si="297"/>
        <v>0.13326659604766719</v>
      </c>
    </row>
    <row r="87" spans="1:165">
      <c r="A87" s="303" t="s">
        <v>307</v>
      </c>
      <c r="C87" s="5" t="s">
        <v>319</v>
      </c>
      <c r="D87" s="315">
        <f t="shared" ref="D87:AH87" si="298">D64</f>
        <v>2.5704951799347814E-2</v>
      </c>
      <c r="E87" s="315">
        <f t="shared" si="298"/>
        <v>2.4721202336979293E-2</v>
      </c>
      <c r="F87" s="315">
        <f t="shared" si="298"/>
        <v>2.3748024893811105E-2</v>
      </c>
      <c r="G87" s="315">
        <f t="shared" si="298"/>
        <v>2.2788954129990994E-2</v>
      </c>
      <c r="H87" s="315">
        <f t="shared" si="298"/>
        <v>2.1844585885383447E-2</v>
      </c>
      <c r="I87" s="315">
        <f t="shared" si="298"/>
        <v>2.0914963098218529E-2</v>
      </c>
      <c r="J87" s="315">
        <f t="shared" si="298"/>
        <v>1.9979685955766074E-2</v>
      </c>
      <c r="K87" s="315">
        <f t="shared" si="298"/>
        <v>1.9060951953590796E-2</v>
      </c>
      <c r="L87" s="315">
        <f t="shared" si="298"/>
        <v>1.8159626113820299E-2</v>
      </c>
      <c r="M87" s="315">
        <f t="shared" si="298"/>
        <v>1.7277113415956249E-2</v>
      </c>
      <c r="N87" s="315">
        <f t="shared" si="298"/>
        <v>1.6415543955676255E-2</v>
      </c>
      <c r="O87" s="315">
        <f t="shared" si="298"/>
        <v>1.5587240772704626E-2</v>
      </c>
      <c r="P87" s="315">
        <f t="shared" si="298"/>
        <v>1.4781166478822294E-2</v>
      </c>
      <c r="Q87" s="315">
        <f t="shared" si="298"/>
        <v>1.400040419031748E-2</v>
      </c>
      <c r="R87" s="315">
        <f t="shared" si="298"/>
        <v>1.3247332434544332E-2</v>
      </c>
      <c r="S87" s="315">
        <f t="shared" si="298"/>
        <v>1.2519055265029881E-2</v>
      </c>
      <c r="T87" s="315">
        <f t="shared" si="298"/>
        <v>1.1813974487108872E-2</v>
      </c>
      <c r="U87" s="315">
        <f t="shared" si="298"/>
        <v>1.1119268197278384E-2</v>
      </c>
      <c r="V87" s="315">
        <f t="shared" si="298"/>
        <v>1.0428548334564523E-2</v>
      </c>
      <c r="W87" s="315">
        <f t="shared" si="298"/>
        <v>9.7363878012786554E-3</v>
      </c>
      <c r="X87" s="315">
        <f t="shared" si="298"/>
        <v>9.0409914538642552E-3</v>
      </c>
      <c r="Y87" s="315">
        <f t="shared" si="298"/>
        <v>8.224683773413689E-3</v>
      </c>
      <c r="Z87" s="315">
        <f t="shared" si="298"/>
        <v>7.4540869194565547E-3</v>
      </c>
      <c r="AA87" s="315">
        <f t="shared" si="298"/>
        <v>6.7002454613694362E-3</v>
      </c>
      <c r="AB87" s="315">
        <f t="shared" si="298"/>
        <v>5.9669495735181592E-3</v>
      </c>
      <c r="AC87" s="315">
        <f t="shared" si="298"/>
        <v>5.2568777722849297E-3</v>
      </c>
      <c r="AD87" s="315">
        <f t="shared" si="298"/>
        <v>4.5715868778333172E-3</v>
      </c>
      <c r="AE87" s="315">
        <f t="shared" si="298"/>
        <v>3.914135376450409E-3</v>
      </c>
      <c r="AF87" s="315">
        <f t="shared" si="298"/>
        <v>3.2848917546691712E-3</v>
      </c>
      <c r="AG87" s="315">
        <f t="shared" si="298"/>
        <v>2.6844898602853421E-3</v>
      </c>
      <c r="AH87" s="315">
        <f t="shared" si="298"/>
        <v>2.1142638981151585E-3</v>
      </c>
      <c r="AI87" s="315"/>
      <c r="AJ87" s="315">
        <f t="shared" ref="AJ87:BN87" si="299">AJ64</f>
        <v>2.5704951799347814E-2</v>
      </c>
      <c r="AK87" s="315">
        <f t="shared" si="299"/>
        <v>2.4723664386088383E-2</v>
      </c>
      <c r="AL87" s="315">
        <f t="shared" si="299"/>
        <v>2.3754533954909438E-2</v>
      </c>
      <c r="AM87" s="315">
        <f t="shared" si="299"/>
        <v>2.2799724842417841E-2</v>
      </c>
      <c r="AN87" s="315">
        <f t="shared" si="299"/>
        <v>2.186019673961075E-2</v>
      </c>
      <c r="AO87" s="315">
        <f t="shared" si="299"/>
        <v>2.0935920322456492E-2</v>
      </c>
      <c r="AP87" s="315">
        <f t="shared" si="299"/>
        <v>2.0022442048485908E-2</v>
      </c>
      <c r="AQ87" s="315">
        <f t="shared" si="299"/>
        <v>1.912591755796815E-2</v>
      </c>
      <c r="AR87" s="315">
        <f t="shared" si="299"/>
        <v>1.824701414884073E-2</v>
      </c>
      <c r="AS87" s="315">
        <f t="shared" si="299"/>
        <v>1.7386908650813784E-2</v>
      </c>
      <c r="AT87" s="315">
        <f t="shared" si="299"/>
        <v>1.654745726831254E-2</v>
      </c>
      <c r="AU87" s="315">
        <f t="shared" si="299"/>
        <v>1.5751282021992462E-2</v>
      </c>
      <c r="AV87" s="315">
        <f t="shared" si="299"/>
        <v>1.4975214352431826E-2</v>
      </c>
      <c r="AW87" s="315">
        <f t="shared" si="299"/>
        <v>1.4224951592311066E-2</v>
      </c>
      <c r="AX87" s="315">
        <f t="shared" si="299"/>
        <v>1.3500078822117477E-2</v>
      </c>
      <c r="AY87" s="315">
        <f t="shared" si="299"/>
        <v>1.2797347506316616E-2</v>
      </c>
      <c r="AZ87" s="315">
        <f t="shared" si="299"/>
        <v>1.2111879793101929E-2</v>
      </c>
      <c r="BA87" s="315">
        <f t="shared" si="299"/>
        <v>1.1434245739796451E-2</v>
      </c>
      <c r="BB87" s="315">
        <f t="shared" si="299"/>
        <v>1.0758203904579659E-2</v>
      </c>
      <c r="BC87" s="315">
        <f t="shared" si="299"/>
        <v>1.0078530298868333E-2</v>
      </c>
      <c r="BD87" s="315">
        <f t="shared" si="299"/>
        <v>9.3934684173699028E-3</v>
      </c>
      <c r="BE87" s="315">
        <f t="shared" si="299"/>
        <v>8.6006168623708832E-3</v>
      </c>
      <c r="BF87" s="315">
        <f t="shared" si="299"/>
        <v>7.842898221063271E-3</v>
      </c>
      <c r="BG87" s="315">
        <f t="shared" si="299"/>
        <v>7.0995634575052218E-3</v>
      </c>
      <c r="BH87" s="315">
        <f t="shared" si="299"/>
        <v>6.3718048441390989E-3</v>
      </c>
      <c r="BI87" s="315">
        <f t="shared" si="299"/>
        <v>5.6615886140980246E-3</v>
      </c>
      <c r="BJ87" s="315">
        <f t="shared" si="299"/>
        <v>4.970786095076148E-3</v>
      </c>
      <c r="BK87" s="315">
        <f t="shared" si="299"/>
        <v>4.3004252625539925E-3</v>
      </c>
      <c r="BL87" s="315">
        <f t="shared" si="299"/>
        <v>3.6501921388803985E-3</v>
      </c>
      <c r="BM87" s="315">
        <f t="shared" si="299"/>
        <v>3.0199738959791758E-3</v>
      </c>
      <c r="BN87" s="315">
        <f t="shared" si="299"/>
        <v>2.4102315908730567E-3</v>
      </c>
      <c r="BO87" s="315"/>
      <c r="BP87" s="315">
        <f t="shared" ref="BP87:CT87" si="300">BP64</f>
        <v>2.5704895972055698E-2</v>
      </c>
      <c r="BQ87" s="315">
        <f t="shared" si="300"/>
        <v>2.5689880123528963E-2</v>
      </c>
      <c r="BR87" s="315">
        <f t="shared" si="300"/>
        <v>2.5673046577656091E-2</v>
      </c>
      <c r="BS87" s="315">
        <f t="shared" si="300"/>
        <v>2.5654355699973038E-2</v>
      </c>
      <c r="BT87" s="315">
        <f t="shared" si="300"/>
        <v>2.5633767054813562E-2</v>
      </c>
      <c r="BU87" s="315">
        <f t="shared" si="300"/>
        <v>2.5611239389286621E-2</v>
      </c>
      <c r="BV87" s="315">
        <f t="shared" si="300"/>
        <v>2.5586730616935994E-2</v>
      </c>
      <c r="BW87" s="315">
        <f t="shared" si="300"/>
        <v>2.5560197801076084E-2</v>
      </c>
      <c r="BX87" s="315">
        <f t="shared" si="300"/>
        <v>2.5531597137797377E-2</v>
      </c>
      <c r="BY87" s="315">
        <f t="shared" si="300"/>
        <v>2.5500883938635147E-2</v>
      </c>
      <c r="BZ87" s="315">
        <f t="shared" si="300"/>
        <v>2.5468012612894813E-2</v>
      </c>
      <c r="CA87" s="315">
        <f t="shared" si="300"/>
        <v>2.5432936649627175E-2</v>
      </c>
      <c r="CB87" s="315">
        <f t="shared" si="300"/>
        <v>2.5395608599246621E-2</v>
      </c>
      <c r="CC87" s="315">
        <f t="shared" si="300"/>
        <v>2.5355980054785395E-2</v>
      </c>
      <c r="CD87" s="315">
        <f t="shared" si="300"/>
        <v>2.5314001632776709E-2</v>
      </c>
      <c r="CE87" s="315">
        <f t="shared" si="300"/>
        <v>2.5269622953759421E-2</v>
      </c>
      <c r="CF87" s="315">
        <f t="shared" si="300"/>
        <v>2.5222792622396926E-2</v>
      </c>
      <c r="CG87" s="315">
        <f t="shared" si="300"/>
        <v>2.5173458207202574E-2</v>
      </c>
      <c r="CH87" s="315">
        <f t="shared" si="300"/>
        <v>2.5121566219864035E-2</v>
      </c>
      <c r="CI87" s="315">
        <f t="shared" si="300"/>
        <v>2.5067062094158654E-2</v>
      </c>
      <c r="CJ87" s="315">
        <f t="shared" si="300"/>
        <v>2.5009890164451817E-2</v>
      </c>
      <c r="CK87" s="315">
        <f t="shared" si="300"/>
        <v>2.494999364377011E-2</v>
      </c>
      <c r="CL87" s="315">
        <f t="shared" si="300"/>
        <v>2.4887314601441092E-2</v>
      </c>
      <c r="CM87" s="315">
        <f t="shared" si="300"/>
        <v>2.4821793940290954E-2</v>
      </c>
      <c r="CN87" s="315">
        <f t="shared" si="300"/>
        <v>2.4753371373391602E-2</v>
      </c>
      <c r="CO87" s="315">
        <f t="shared" si="300"/>
        <v>2.4681985400348237E-2</v>
      </c>
      <c r="CP87" s="315">
        <f t="shared" si="300"/>
        <v>2.4607573283118522E-2</v>
      </c>
      <c r="CQ87" s="315">
        <f t="shared" si="300"/>
        <v>2.4530071021354048E-2</v>
      </c>
      <c r="CR87" s="315">
        <f t="shared" si="300"/>
        <v>2.4449413327254838E-2</v>
      </c>
      <c r="CS87" s="315">
        <f t="shared" si="300"/>
        <v>2.4365533599927387E-2</v>
      </c>
      <c r="CT87" s="315">
        <f t="shared" si="300"/>
        <v>2.4278363899236363E-2</v>
      </c>
      <c r="CU87" s="315"/>
      <c r="CV87" s="315">
        <f t="shared" ref="CV87:DZ87" si="301">CV64</f>
        <v>2.5704951799347814E-2</v>
      </c>
      <c r="CW87" s="315">
        <f t="shared" si="301"/>
        <v>2.4909564404053633E-2</v>
      </c>
      <c r="CX87" s="315">
        <f t="shared" si="301"/>
        <v>2.4115376244357823E-2</v>
      </c>
      <c r="CY87" s="315">
        <f t="shared" si="301"/>
        <v>2.3322549949993641E-2</v>
      </c>
      <c r="CZ87" s="315">
        <f t="shared" si="301"/>
        <v>2.2531289011799627E-2</v>
      </c>
      <c r="DA87" s="315">
        <f t="shared" si="301"/>
        <v>2.1741868321303232E-2</v>
      </c>
      <c r="DB87" s="315">
        <f t="shared" si="301"/>
        <v>2.0954677492712032E-2</v>
      </c>
      <c r="DC87" s="315">
        <f t="shared" si="301"/>
        <v>2.0170310319806119E-2</v>
      </c>
      <c r="DD87" s="315">
        <f t="shared" si="301"/>
        <v>1.938967055093135E-2</v>
      </c>
      <c r="DE87" s="315">
        <f t="shared" si="301"/>
        <v>1.8614114045491851E-2</v>
      </c>
      <c r="DF87" s="315">
        <f t="shared" si="301"/>
        <v>1.7845587110059333E-2</v>
      </c>
      <c r="DG87" s="315">
        <f t="shared" si="301"/>
        <v>1.7085480683940613E-2</v>
      </c>
      <c r="DH87" s="315">
        <f t="shared" si="301"/>
        <v>1.6336548440326986E-2</v>
      </c>
      <c r="DI87" s="315">
        <f t="shared" si="301"/>
        <v>1.5600135138029537E-2</v>
      </c>
      <c r="DJ87" s="315">
        <f t="shared" si="301"/>
        <v>1.4876062029231401E-2</v>
      </c>
      <c r="DK87" s="315">
        <f t="shared" si="301"/>
        <v>1.4161516254890167E-2</v>
      </c>
      <c r="DL87" s="315">
        <f t="shared" si="301"/>
        <v>1.345131168072965E-2</v>
      </c>
      <c r="DM87" s="315">
        <f t="shared" si="301"/>
        <v>1.2739037799117324E-2</v>
      </c>
      <c r="DN87" s="315">
        <f t="shared" si="301"/>
        <v>1.2019950548581317E-2</v>
      </c>
      <c r="DO87" s="315">
        <f t="shared" si="301"/>
        <v>1.1290405085844141E-2</v>
      </c>
      <c r="DP87" s="315">
        <f t="shared" si="301"/>
        <v>1.0549837514340035E-2</v>
      </c>
      <c r="DQ87" s="315">
        <f t="shared" si="301"/>
        <v>9.8045656950416643E-3</v>
      </c>
      <c r="DR87" s="315">
        <f t="shared" si="301"/>
        <v>9.0524537451514685E-3</v>
      </c>
      <c r="DS87" s="315">
        <f t="shared" si="301"/>
        <v>8.2959173593177438E-3</v>
      </c>
      <c r="DT87" s="315">
        <f t="shared" si="301"/>
        <v>7.5378233841147824E-3</v>
      </c>
      <c r="DU87" s="315">
        <f t="shared" si="301"/>
        <v>6.780556501856742E-3</v>
      </c>
      <c r="DV87" s="315">
        <f t="shared" si="301"/>
        <v>6.0261866237386139E-3</v>
      </c>
      <c r="DW87" s="315">
        <f t="shared" si="301"/>
        <v>5.2764049933071129E-3</v>
      </c>
      <c r="DX87" s="315">
        <f t="shared" si="301"/>
        <v>4.5317255422437494E-3</v>
      </c>
      <c r="DY87" s="315">
        <f t="shared" si="301"/>
        <v>3.7928338740739961E-3</v>
      </c>
      <c r="DZ87" s="315">
        <f t="shared" si="301"/>
        <v>3.0608642437143299E-3</v>
      </c>
    </row>
    <row r="88" spans="1:165">
      <c r="A88" s="303" t="s">
        <v>308</v>
      </c>
      <c r="C88" s="5" t="s">
        <v>319</v>
      </c>
      <c r="D88" s="315">
        <f t="shared" ref="D88:AH88" si="302">D65</f>
        <v>8.6754212322798882E-2</v>
      </c>
      <c r="E88" s="315">
        <f t="shared" si="302"/>
        <v>8.477356509547837E-2</v>
      </c>
      <c r="F88" s="315">
        <f t="shared" si="302"/>
        <v>8.2802847859836992E-2</v>
      </c>
      <c r="G88" s="315">
        <f t="shared" si="302"/>
        <v>8.0853960543392736E-2</v>
      </c>
      <c r="H88" s="315">
        <f t="shared" si="302"/>
        <v>7.8929022585866662E-2</v>
      </c>
      <c r="I88" s="315">
        <f t="shared" si="302"/>
        <v>7.7028278727585386E-2</v>
      </c>
      <c r="J88" s="315">
        <f t="shared" si="302"/>
        <v>7.5075183591363503E-2</v>
      </c>
      <c r="K88" s="315">
        <f t="shared" si="302"/>
        <v>7.3150145455403492E-2</v>
      </c>
      <c r="L88" s="315">
        <f t="shared" si="302"/>
        <v>7.125679377270798E-2</v>
      </c>
      <c r="M88" s="315">
        <f t="shared" si="302"/>
        <v>6.940128609460397E-2</v>
      </c>
      <c r="N88" s="315">
        <f t="shared" si="302"/>
        <v>6.7593416288078745E-2</v>
      </c>
      <c r="O88" s="315">
        <f t="shared" si="302"/>
        <v>6.5887171118978516E-2</v>
      </c>
      <c r="P88" s="315">
        <f t="shared" si="302"/>
        <v>6.4241223542573861E-2</v>
      </c>
      <c r="Q88" s="315">
        <f t="shared" si="302"/>
        <v>6.2672950301622607E-2</v>
      </c>
      <c r="R88" s="315">
        <f t="shared" si="302"/>
        <v>6.1198944204655555E-2</v>
      </c>
      <c r="S88" s="315">
        <f t="shared" si="302"/>
        <v>5.9813264044031707E-2</v>
      </c>
      <c r="T88" s="315">
        <f t="shared" si="302"/>
        <v>5.8516092381461174E-2</v>
      </c>
      <c r="U88" s="315">
        <f t="shared" si="302"/>
        <v>5.7250446999210239E-2</v>
      </c>
      <c r="V88" s="315">
        <f t="shared" si="302"/>
        <v>5.5984838427662227E-2</v>
      </c>
      <c r="W88" s="315">
        <f t="shared" si="302"/>
        <v>5.4687561388490437E-2</v>
      </c>
      <c r="X88" s="315">
        <f t="shared" si="302"/>
        <v>5.3341849577799146E-2</v>
      </c>
      <c r="Y88" s="315">
        <f t="shared" si="302"/>
        <v>5.1205289298994941E-2</v>
      </c>
      <c r="Z88" s="315">
        <f t="shared" si="302"/>
        <v>4.9231643840131699E-2</v>
      </c>
      <c r="AA88" s="315">
        <f t="shared" si="302"/>
        <v>4.724097116433898E-2</v>
      </c>
      <c r="AB88" s="315">
        <f t="shared" si="302"/>
        <v>4.5249367599179413E-2</v>
      </c>
      <c r="AC88" s="315">
        <f t="shared" si="302"/>
        <v>4.326814781803754E-2</v>
      </c>
      <c r="AD88" s="315">
        <f t="shared" si="302"/>
        <v>4.1301922827321737E-2</v>
      </c>
      <c r="AE88" s="315">
        <f t="shared" si="302"/>
        <v>3.9371597021942401E-2</v>
      </c>
      <c r="AF88" s="315">
        <f t="shared" si="302"/>
        <v>3.7477628655543785E-2</v>
      </c>
      <c r="AG88" s="315">
        <f t="shared" si="302"/>
        <v>3.5623905983786633E-2</v>
      </c>
      <c r="AH88" s="315">
        <f t="shared" si="302"/>
        <v>3.3828222369842537E-2</v>
      </c>
      <c r="AI88" s="315"/>
      <c r="AJ88" s="315">
        <f t="shared" ref="AJ88:BN88" si="303">AJ65</f>
        <v>8.6754212322798882E-2</v>
      </c>
      <c r="AK88" s="315">
        <f t="shared" si="303"/>
        <v>8.4782007916243005E-2</v>
      </c>
      <c r="AL88" s="315">
        <f t="shared" si="303"/>
        <v>8.2825543170215232E-2</v>
      </c>
      <c r="AM88" s="315">
        <f t="shared" si="303"/>
        <v>8.0892174440907169E-2</v>
      </c>
      <c r="AN88" s="315">
        <f t="shared" si="303"/>
        <v>7.8985427842178518E-2</v>
      </c>
      <c r="AO88" s="315">
        <f t="shared" si="303"/>
        <v>7.7105462650998366E-2</v>
      </c>
      <c r="AP88" s="315">
        <f t="shared" si="303"/>
        <v>7.5235842848856205E-2</v>
      </c>
      <c r="AQ88" s="315">
        <f t="shared" si="303"/>
        <v>7.3399463717228622E-2</v>
      </c>
      <c r="AR88" s="315">
        <f t="shared" si="303"/>
        <v>7.1599696823168593E-2</v>
      </c>
      <c r="AS88" s="315">
        <f t="shared" si="303"/>
        <v>6.9842327970218152E-2</v>
      </c>
      <c r="AT88" s="315">
        <f t="shared" si="303"/>
        <v>6.8136588751875227E-2</v>
      </c>
      <c r="AU88" s="315">
        <f t="shared" si="303"/>
        <v>6.6580572473330157E-2</v>
      </c>
      <c r="AV88" s="315">
        <f t="shared" si="303"/>
        <v>6.508458545479992E-2</v>
      </c>
      <c r="AW88" s="315">
        <f t="shared" si="303"/>
        <v>6.3678139007191201E-2</v>
      </c>
      <c r="AX88" s="315">
        <f t="shared" si="303"/>
        <v>6.2366561319077973E-2</v>
      </c>
      <c r="AY88" s="315">
        <f t="shared" si="303"/>
        <v>6.1142882530179445E-2</v>
      </c>
      <c r="AZ88" s="315">
        <f t="shared" si="303"/>
        <v>5.9991654600208034E-2</v>
      </c>
      <c r="BA88" s="315">
        <f t="shared" si="303"/>
        <v>5.8872190875150367E-2</v>
      </c>
      <c r="BB88" s="315">
        <f t="shared" si="303"/>
        <v>5.7754568329848731E-2</v>
      </c>
      <c r="BC88" s="315">
        <f t="shared" si="303"/>
        <v>5.6609315043176386E-2</v>
      </c>
      <c r="BD88" s="315">
        <f t="shared" si="303"/>
        <v>5.5421463662482476E-2</v>
      </c>
      <c r="BE88" s="315">
        <f t="shared" si="303"/>
        <v>5.3545775949599417E-2</v>
      </c>
      <c r="BF88" s="315">
        <f t="shared" si="303"/>
        <v>5.179960685539467E-2</v>
      </c>
      <c r="BG88" s="315">
        <f t="shared" si="303"/>
        <v>5.0056415770005205E-2</v>
      </c>
      <c r="BH88" s="315">
        <f t="shared" si="303"/>
        <v>4.8319520068054879E-2</v>
      </c>
      <c r="BI88" s="315">
        <f t="shared" si="303"/>
        <v>4.6599229362191477E-2</v>
      </c>
      <c r="BJ88" s="315">
        <f t="shared" si="303"/>
        <v>4.4908481272756977E-2</v>
      </c>
      <c r="BK88" s="315">
        <f t="shared" si="303"/>
        <v>4.3257218817454916E-2</v>
      </c>
      <c r="BL88" s="315">
        <f t="shared" si="303"/>
        <v>4.1645373948135521E-2</v>
      </c>
      <c r="BM88" s="315">
        <f t="shared" si="303"/>
        <v>4.0075869808804815E-2</v>
      </c>
      <c r="BN88" s="315">
        <f t="shared" si="303"/>
        <v>3.8563705453968908E-2</v>
      </c>
      <c r="BO88" s="315"/>
      <c r="BP88" s="315">
        <f t="shared" ref="BP88:CT88" si="304">BP65</f>
        <v>8.6754023905687982E-2</v>
      </c>
      <c r="BQ88" s="315">
        <f t="shared" si="304"/>
        <v>8.7600032347980153E-2</v>
      </c>
      <c r="BR88" s="315">
        <f t="shared" si="304"/>
        <v>8.8436496274153634E-2</v>
      </c>
      <c r="BS88" s="315">
        <f t="shared" si="304"/>
        <v>8.9263100654700694E-2</v>
      </c>
      <c r="BT88" s="315">
        <f t="shared" si="304"/>
        <v>9.007952303341614E-2</v>
      </c>
      <c r="BU88" s="315">
        <f t="shared" si="304"/>
        <v>9.0885433360739648E-2</v>
      </c>
      <c r="BV88" s="315">
        <f t="shared" si="304"/>
        <v>9.1680493823462925E-2</v>
      </c>
      <c r="BW88" s="315">
        <f t="shared" si="304"/>
        <v>9.2464358670724597E-2</v>
      </c>
      <c r="BX88" s="315">
        <f t="shared" si="304"/>
        <v>9.3236674036213801E-2</v>
      </c>
      <c r="BY88" s="315">
        <f t="shared" si="304"/>
        <v>9.3997077756501804E-2</v>
      </c>
      <c r="BZ88" s="315">
        <f t="shared" si="304"/>
        <v>9.4745199185419321E-2</v>
      </c>
      <c r="CA88" s="315">
        <f t="shared" si="304"/>
        <v>9.5480659004395577E-2</v>
      </c>
      <c r="CB88" s="315">
        <f t="shared" si="304"/>
        <v>9.620306902867308E-2</v>
      </c>
      <c r="CC88" s="315">
        <f t="shared" si="304"/>
        <v>9.6912032009310881E-2</v>
      </c>
      <c r="CD88" s="315">
        <f t="shared" si="304"/>
        <v>9.7607141430886654E-2</v>
      </c>
      <c r="CE88" s="315">
        <f t="shared" si="304"/>
        <v>9.8287981304806482E-2</v>
      </c>
      <c r="CF88" s="315">
        <f t="shared" si="304"/>
        <v>9.8954125958129011E-2</v>
      </c>
      <c r="CG88" s="315">
        <f t="shared" si="304"/>
        <v>9.9605139817809163E-2</v>
      </c>
      <c r="CH88" s="315">
        <f t="shared" si="304"/>
        <v>0.10024057719026419</v>
      </c>
      <c r="CI88" s="315">
        <f t="shared" si="304"/>
        <v>0.10085998203616287</v>
      </c>
      <c r="CJ88" s="315">
        <f t="shared" si="304"/>
        <v>0.10146288774033689</v>
      </c>
      <c r="CK88" s="315">
        <f t="shared" si="304"/>
        <v>0.10204881687671122</v>
      </c>
      <c r="CL88" s="315">
        <f t="shared" si="304"/>
        <v>0.10261728096814789</v>
      </c>
      <c r="CM88" s="315">
        <f t="shared" si="304"/>
        <v>0.10316778024109574</v>
      </c>
      <c r="CN88" s="315">
        <f t="shared" si="304"/>
        <v>0.10369980337493648</v>
      </c>
      <c r="CO88" s="315">
        <f t="shared" si="304"/>
        <v>0.1042128272459146</v>
      </c>
      <c r="CP88" s="315">
        <f t="shared" si="304"/>
        <v>0.10470631666553723</v>
      </c>
      <c r="CQ88" s="315">
        <f t="shared" si="304"/>
        <v>0.10517972411332685</v>
      </c>
      <c r="CR88" s="315">
        <f t="shared" si="304"/>
        <v>0.10563248946380775</v>
      </c>
      <c r="CS88" s="315">
        <f t="shared" si="304"/>
        <v>0.1060640397076049</v>
      </c>
      <c r="CT88" s="315">
        <f t="shared" si="304"/>
        <v>0.10647378866653055</v>
      </c>
      <c r="CU88" s="315"/>
      <c r="CV88" s="315">
        <f t="shared" ref="CV88:DZ88" si="305">CV65</f>
        <v>8.6754212322798882E-2</v>
      </c>
      <c r="CW88" s="315">
        <f t="shared" si="305"/>
        <v>8.5419493385574488E-2</v>
      </c>
      <c r="CX88" s="315">
        <f t="shared" si="305"/>
        <v>8.4083701241389253E-2</v>
      </c>
      <c r="CY88" s="315">
        <f t="shared" si="305"/>
        <v>8.2747129274635012E-2</v>
      </c>
      <c r="CZ88" s="315">
        <f t="shared" si="305"/>
        <v>8.1410223504898724E-2</v>
      </c>
      <c r="DA88" s="315">
        <f t="shared" si="305"/>
        <v>8.0073710158946126E-2</v>
      </c>
      <c r="DB88" s="315">
        <f t="shared" si="305"/>
        <v>7.8738788154433165E-2</v>
      </c>
      <c r="DC88" s="315">
        <f t="shared" si="305"/>
        <v>7.7407525991716769E-2</v>
      </c>
      <c r="DD88" s="315">
        <f t="shared" si="305"/>
        <v>7.608338118354592E-2</v>
      </c>
      <c r="DE88" s="315">
        <f t="shared" si="305"/>
        <v>7.477194964036564E-2</v>
      </c>
      <c r="DF88" s="315">
        <f t="shared" si="305"/>
        <v>7.3481829276714969E-2</v>
      </c>
      <c r="DG88" s="315">
        <f t="shared" si="305"/>
        <v>7.2220222032117143E-2</v>
      </c>
      <c r="DH88" s="315">
        <f t="shared" si="305"/>
        <v>7.1001152836805817E-2</v>
      </c>
      <c r="DI88" s="315">
        <f t="shared" si="305"/>
        <v>6.983416199372959E-2</v>
      </c>
      <c r="DJ88" s="315">
        <f t="shared" si="305"/>
        <v>6.8723216135040899E-2</v>
      </c>
      <c r="DK88" s="315">
        <f t="shared" si="305"/>
        <v>6.7660577662253071E-2</v>
      </c>
      <c r="DL88" s="315">
        <f t="shared" si="305"/>
        <v>6.6626028168614099E-2</v>
      </c>
      <c r="DM88" s="315">
        <f t="shared" si="305"/>
        <v>6.5590252469835519E-2</v>
      </c>
      <c r="DN88" s="315">
        <f t="shared" si="305"/>
        <v>6.4528155576594498E-2</v>
      </c>
      <c r="DO88" s="315">
        <f t="shared" si="305"/>
        <v>6.3416200528900304E-2</v>
      </c>
      <c r="DP88" s="315">
        <f t="shared" si="305"/>
        <v>6.2244041334606259E-2</v>
      </c>
      <c r="DQ88" s="315">
        <f t="shared" si="305"/>
        <v>6.1041328359452994E-2</v>
      </c>
      <c r="DR88" s="315">
        <f t="shared" si="305"/>
        <v>5.9788299154023707E-2</v>
      </c>
      <c r="DS88" s="315">
        <f t="shared" si="305"/>
        <v>5.8491467963797304E-2</v>
      </c>
      <c r="DT88" s="315">
        <f t="shared" si="305"/>
        <v>5.716182732953716E-2</v>
      </c>
      <c r="DU88" s="315">
        <f t="shared" si="305"/>
        <v>5.5809195822974778E-2</v>
      </c>
      <c r="DV88" s="315">
        <f t="shared" si="305"/>
        <v>5.4443479152397202E-2</v>
      </c>
      <c r="DW88" s="315">
        <f t="shared" si="305"/>
        <v>5.3074426697383388E-2</v>
      </c>
      <c r="DX88" s="315">
        <f t="shared" si="305"/>
        <v>5.1702868686508308E-2</v>
      </c>
      <c r="DY88" s="315">
        <f t="shared" si="305"/>
        <v>5.0331930599198264E-2</v>
      </c>
      <c r="DZ88" s="315">
        <f t="shared" si="305"/>
        <v>4.8973827899429279E-2</v>
      </c>
    </row>
    <row r="89" spans="1:165">
      <c r="A89" s="303" t="s">
        <v>309</v>
      </c>
      <c r="C89" s="5" t="s">
        <v>319</v>
      </c>
      <c r="D89" s="315">
        <f t="shared" ref="D89:AH89" si="306">D66</f>
        <v>3.0417143308007228E-2</v>
      </c>
      <c r="E89" s="315">
        <f t="shared" si="306"/>
        <v>2.9857529794850839E-2</v>
      </c>
      <c r="F89" s="315">
        <f t="shared" si="306"/>
        <v>2.9301327565083048E-2</v>
      </c>
      <c r="G89" s="315">
        <f t="shared" si="306"/>
        <v>2.8750303108725877E-2</v>
      </c>
      <c r="H89" s="315">
        <f t="shared" si="306"/>
        <v>2.8205975710197471E-2</v>
      </c>
      <c r="I89" s="315">
        <f t="shared" si="306"/>
        <v>2.7668414727736873E-2</v>
      </c>
      <c r="J89" s="315">
        <f t="shared" si="306"/>
        <v>2.7115616613812829E-2</v>
      </c>
      <c r="K89" s="315">
        <f t="shared" si="306"/>
        <v>2.6570313148934124E-2</v>
      </c>
      <c r="L89" s="315">
        <f t="shared" si="306"/>
        <v>2.6033829282581925E-2</v>
      </c>
      <c r="M89" s="315">
        <f t="shared" si="306"/>
        <v>2.5508452752771155E-2</v>
      </c>
      <c r="N89" s="315">
        <f t="shared" si="306"/>
        <v>2.4997875708608834E-2</v>
      </c>
      <c r="O89" s="315">
        <f t="shared" si="306"/>
        <v>2.4531939696115532E-2</v>
      </c>
      <c r="P89" s="315">
        <f t="shared" si="306"/>
        <v>2.4087014736106822E-2</v>
      </c>
      <c r="Q89" s="315">
        <f t="shared" si="306"/>
        <v>2.3670170797452476E-2</v>
      </c>
      <c r="R89" s="315">
        <f t="shared" si="306"/>
        <v>2.3286658165304258E-2</v>
      </c>
      <c r="S89" s="315">
        <f t="shared" si="306"/>
        <v>2.2934859009453305E-2</v>
      </c>
      <c r="T89" s="315">
        <f t="shared" si="306"/>
        <v>2.2613563360581613E-2</v>
      </c>
      <c r="U89" s="315">
        <f t="shared" si="306"/>
        <v>2.2303248221945047E-2</v>
      </c>
      <c r="V89" s="315">
        <f t="shared" si="306"/>
        <v>2.1991745171087391E-2</v>
      </c>
      <c r="W89" s="315">
        <f t="shared" si="306"/>
        <v>2.1666392313868427E-2</v>
      </c>
      <c r="X89" s="315">
        <f t="shared" si="306"/>
        <v>2.1320047250980207E-2</v>
      </c>
      <c r="Y89" s="315">
        <f t="shared" si="306"/>
        <v>2.0693112181631928E-2</v>
      </c>
      <c r="Z89" s="315">
        <f t="shared" si="306"/>
        <v>2.0099316012204608E-2</v>
      </c>
      <c r="AA89" s="315">
        <f t="shared" si="306"/>
        <v>1.9490694145030931E-2</v>
      </c>
      <c r="AB89" s="315">
        <f t="shared" si="306"/>
        <v>1.88723694962981E-2</v>
      </c>
      <c r="AC89" s="315">
        <f t="shared" si="306"/>
        <v>1.8248500582008245E-2</v>
      </c>
      <c r="AD89" s="315">
        <f t="shared" si="306"/>
        <v>1.7621366204988064E-2</v>
      </c>
      <c r="AE89" s="315">
        <f t="shared" si="306"/>
        <v>1.6998686478229112E-2</v>
      </c>
      <c r="AF89" s="315">
        <f t="shared" si="306"/>
        <v>1.6380488002931834E-2</v>
      </c>
      <c r="AG89" s="315">
        <f t="shared" si="306"/>
        <v>1.5768312963081392E-2</v>
      </c>
      <c r="AH89" s="315">
        <f t="shared" si="306"/>
        <v>1.5170016004842697E-2</v>
      </c>
      <c r="AI89" s="315"/>
      <c r="AJ89" s="315">
        <f t="shared" ref="AJ89:BN89" si="307">AJ66</f>
        <v>3.0417143308007228E-2</v>
      </c>
      <c r="AK89" s="315">
        <f t="shared" si="307"/>
        <v>2.9862524287536728E-2</v>
      </c>
      <c r="AL89" s="315">
        <f t="shared" si="307"/>
        <v>2.9313056029626593E-2</v>
      </c>
      <c r="AM89" s="315">
        <f t="shared" si="307"/>
        <v>2.8769338006360685E-2</v>
      </c>
      <c r="AN89" s="315">
        <f t="shared" si="307"/>
        <v>2.8233262544176976E-2</v>
      </c>
      <c r="AO89" s="315">
        <f t="shared" si="307"/>
        <v>2.7704886155401062E-2</v>
      </c>
      <c r="AP89" s="315">
        <f t="shared" si="307"/>
        <v>2.7181101297571172E-2</v>
      </c>
      <c r="AQ89" s="315">
        <f t="shared" si="307"/>
        <v>2.6667127835997083E-2</v>
      </c>
      <c r="AR89" s="315">
        <f t="shared" si="307"/>
        <v>2.6164245739119449E-2</v>
      </c>
      <c r="AS89" s="315">
        <f t="shared" si="307"/>
        <v>2.5674657094498687E-2</v>
      </c>
      <c r="AT89" s="315">
        <f t="shared" si="307"/>
        <v>2.520189806548917E-2</v>
      </c>
      <c r="AU89" s="315">
        <f t="shared" si="307"/>
        <v>2.4789548583916802E-2</v>
      </c>
      <c r="AV89" s="315">
        <f t="shared" si="307"/>
        <v>2.439876715531842E-2</v>
      </c>
      <c r="AW89" s="315">
        <f t="shared" si="307"/>
        <v>2.4041152552552927E-2</v>
      </c>
      <c r="AX89" s="315">
        <f t="shared" si="307"/>
        <v>2.3718134596033433E-2</v>
      </c>
      <c r="AY89" s="315">
        <f t="shared" si="307"/>
        <v>2.3427745915095017E-2</v>
      </c>
      <c r="AZ89" s="315">
        <f t="shared" si="307"/>
        <v>2.3163790832001617E-2</v>
      </c>
      <c r="BA89" s="315">
        <f t="shared" si="307"/>
        <v>2.2911989998881679E-2</v>
      </c>
      <c r="BB89" s="315">
        <f t="shared" si="307"/>
        <v>2.2660863293517526E-2</v>
      </c>
      <c r="BC89" s="315">
        <f t="shared" si="307"/>
        <v>2.2398734019379678E-2</v>
      </c>
      <c r="BD89" s="315">
        <f t="shared" si="307"/>
        <v>2.2119308192006151E-2</v>
      </c>
      <c r="BE89" s="315">
        <f t="shared" si="307"/>
        <v>2.1594159722983064E-2</v>
      </c>
      <c r="BF89" s="315">
        <f t="shared" si="307"/>
        <v>2.1095404759673409E-2</v>
      </c>
      <c r="BG89" s="315">
        <f t="shared" si="307"/>
        <v>2.059201472936362E-2</v>
      </c>
      <c r="BH89" s="315">
        <f t="shared" si="307"/>
        <v>2.0084826727105459E-2</v>
      </c>
      <c r="BI89" s="315">
        <f t="shared" si="307"/>
        <v>1.9577847954739092E-2</v>
      </c>
      <c r="BJ89" s="315">
        <f t="shared" si="307"/>
        <v>1.9076727941630039E-2</v>
      </c>
      <c r="BK89" s="315">
        <f t="shared" si="307"/>
        <v>1.8585327464149756E-2</v>
      </c>
      <c r="BL89" s="315">
        <f t="shared" si="307"/>
        <v>1.8103733060430699E-2</v>
      </c>
      <c r="BM89" s="315">
        <f t="shared" si="307"/>
        <v>1.7633357831789414E-2</v>
      </c>
      <c r="BN89" s="315">
        <f t="shared" si="307"/>
        <v>1.718107266810303E-2</v>
      </c>
      <c r="BO89" s="315"/>
      <c r="BP89" s="315">
        <f t="shared" ref="BP89:CT89" si="308">BP66</f>
        <v>3.0417077246543352E-2</v>
      </c>
      <c r="BQ89" s="315">
        <f t="shared" si="308"/>
        <v>3.0609816478491071E-2</v>
      </c>
      <c r="BR89" s="315">
        <f t="shared" si="308"/>
        <v>3.0800261167309915E-2</v>
      </c>
      <c r="BS89" s="315">
        <f t="shared" si="308"/>
        <v>3.0988315843847859E-2</v>
      </c>
      <c r="BT89" s="315">
        <f t="shared" si="308"/>
        <v>3.1173882734513256E-2</v>
      </c>
      <c r="BU89" s="315">
        <f t="shared" si="308"/>
        <v>3.1356861708468714E-2</v>
      </c>
      <c r="BV89" s="315">
        <f t="shared" si="308"/>
        <v>3.1537150223646657E-2</v>
      </c>
      <c r="BW89" s="315">
        <f t="shared" si="308"/>
        <v>3.1714643271561302E-2</v>
      </c>
      <c r="BX89" s="315">
        <f t="shared" si="308"/>
        <v>3.1889233320890609E-2</v>
      </c>
      <c r="BY89" s="315">
        <f t="shared" si="308"/>
        <v>3.206081025980153E-2</v>
      </c>
      <c r="BZ89" s="315">
        <f t="shared" si="308"/>
        <v>3.2229261336991374E-2</v>
      </c>
      <c r="CA89" s="315">
        <f t="shared" si="308"/>
        <v>3.2394471101417154E-2</v>
      </c>
      <c r="CB89" s="315">
        <f t="shared" si="308"/>
        <v>3.2556321340684584E-2</v>
      </c>
      <c r="CC89" s="315">
        <f t="shared" si="308"/>
        <v>3.2714691018067669E-2</v>
      </c>
      <c r="CD89" s="315">
        <f t="shared" si="308"/>
        <v>3.2869456208129005E-2</v>
      </c>
      <c r="CE89" s="315">
        <f t="shared" si="308"/>
        <v>3.3020490030910586E-2</v>
      </c>
      <c r="CF89" s="315">
        <f t="shared" si="308"/>
        <v>3.3167662584664165E-2</v>
      </c>
      <c r="CG89" s="315">
        <f t="shared" si="308"/>
        <v>3.3310840877089312E-2</v>
      </c>
      <c r="CH89" s="315">
        <f t="shared" si="308"/>
        <v>3.3449888755047133E-2</v>
      </c>
      <c r="CI89" s="315">
        <f t="shared" si="308"/>
        <v>3.3584666832716444E-2</v>
      </c>
      <c r="CJ89" s="315">
        <f t="shared" si="308"/>
        <v>3.3715032418158764E-2</v>
      </c>
      <c r="CK89" s="315">
        <f t="shared" si="308"/>
        <v>3.3840839438257796E-2</v>
      </c>
      <c r="CL89" s="315">
        <f t="shared" si="308"/>
        <v>3.396193836199813E-2</v>
      </c>
      <c r="CM89" s="315">
        <f t="shared" si="308"/>
        <v>3.4078176122047346E-2</v>
      </c>
      <c r="CN89" s="315">
        <f t="shared" si="308"/>
        <v>3.4189396034604899E-2</v>
      </c>
      <c r="CO89" s="315">
        <f t="shared" si="308"/>
        <v>3.4295437717480275E-2</v>
      </c>
      <c r="CP89" s="315">
        <f t="shared" si="308"/>
        <v>3.4396137006362404E-2</v>
      </c>
      <c r="CQ89" s="315">
        <f t="shared" si="308"/>
        <v>3.4491325869241064E-2</v>
      </c>
      <c r="CR89" s="315">
        <f t="shared" si="308"/>
        <v>3.458083231894063E-2</v>
      </c>
      <c r="CS89" s="315">
        <f t="shared" si="308"/>
        <v>3.4664480323725377E-2</v>
      </c>
      <c r="CT89" s="315">
        <f t="shared" si="308"/>
        <v>3.4742089715934947E-2</v>
      </c>
      <c r="CU89" s="315"/>
      <c r="CV89" s="315">
        <f t="shared" ref="CV89:DZ89" si="309">CV66</f>
        <v>3.0417143308007228E-2</v>
      </c>
      <c r="CW89" s="315">
        <f t="shared" si="309"/>
        <v>3.0096792345518448E-2</v>
      </c>
      <c r="CX89" s="315">
        <f t="shared" si="309"/>
        <v>2.9776161922954524E-2</v>
      </c>
      <c r="CY89" s="315">
        <f t="shared" si="309"/>
        <v>2.9455320963296693E-2</v>
      </c>
      <c r="CZ89" s="315">
        <f t="shared" si="309"/>
        <v>2.9134393301380675E-2</v>
      </c>
      <c r="DA89" s="315">
        <f t="shared" si="309"/>
        <v>2.8813605134867366E-2</v>
      </c>
      <c r="DB89" s="315">
        <f t="shared" si="309"/>
        <v>2.8493357677046964E-2</v>
      </c>
      <c r="DC89" s="315">
        <f t="shared" si="309"/>
        <v>2.8174376941898609E-2</v>
      </c>
      <c r="DD89" s="315">
        <f t="shared" si="309"/>
        <v>2.7857914121950537E-2</v>
      </c>
      <c r="DE89" s="315">
        <f t="shared" si="309"/>
        <v>2.754603875261382E-2</v>
      </c>
      <c r="DF89" s="315">
        <f t="shared" si="309"/>
        <v>2.7241986487943549E-2</v>
      </c>
      <c r="DG89" s="315">
        <f t="shared" si="309"/>
        <v>2.6948558972163004E-2</v>
      </c>
      <c r="DH89" s="315">
        <f t="shared" si="309"/>
        <v>2.6671201597523307E-2</v>
      </c>
      <c r="DI89" s="315">
        <f t="shared" si="309"/>
        <v>2.6413822261118984E-2</v>
      </c>
      <c r="DJ89" s="315">
        <f t="shared" si="309"/>
        <v>2.6178330821669392E-2</v>
      </c>
      <c r="DK89" s="315">
        <f t="shared" si="309"/>
        <v>2.5962220541523837E-2</v>
      </c>
      <c r="DL89" s="315">
        <f t="shared" si="309"/>
        <v>2.5758105273383087E-2</v>
      </c>
      <c r="DM89" s="315">
        <f t="shared" si="309"/>
        <v>2.5554844790497345E-2</v>
      </c>
      <c r="DN89" s="315">
        <f t="shared" si="309"/>
        <v>2.5342611969371622E-2</v>
      </c>
      <c r="DO89" s="315">
        <f t="shared" si="309"/>
        <v>2.5111872784023468E-2</v>
      </c>
      <c r="DP89" s="315">
        <f t="shared" si="309"/>
        <v>2.4858025744162293E-2</v>
      </c>
      <c r="DQ89" s="315">
        <f t="shared" si="309"/>
        <v>2.4592399046235811E-2</v>
      </c>
      <c r="DR89" s="315">
        <f t="shared" si="309"/>
        <v>2.4306615535039575E-2</v>
      </c>
      <c r="DS89" s="315">
        <f t="shared" si="309"/>
        <v>2.400275037841397E-2</v>
      </c>
      <c r="DT89" s="315">
        <f t="shared" si="309"/>
        <v>2.3684786902669348E-2</v>
      </c>
      <c r="DU89" s="315">
        <f t="shared" si="309"/>
        <v>2.3356350309015502E-2</v>
      </c>
      <c r="DV89" s="315">
        <f t="shared" si="309"/>
        <v>2.3021230624308404E-2</v>
      </c>
      <c r="DW89" s="315">
        <f t="shared" si="309"/>
        <v>2.2683295443460136E-2</v>
      </c>
      <c r="DX89" s="315">
        <f t="shared" si="309"/>
        <v>2.2342716419877881E-2</v>
      </c>
      <c r="DY89" s="315">
        <f t="shared" si="309"/>
        <v>2.2000668222292834E-2</v>
      </c>
      <c r="DZ89" s="315">
        <f t="shared" si="309"/>
        <v>2.1662393930451714E-2</v>
      </c>
    </row>
    <row r="90" spans="1:165" ht="15.75" thickBot="1">
      <c r="A90" s="303" t="s">
        <v>310</v>
      </c>
      <c r="C90" s="5" t="s">
        <v>319</v>
      </c>
      <c r="D90" s="315">
        <f t="shared" ref="D90:AH90" si="310">D67</f>
        <v>1.8707365035785017E-2</v>
      </c>
      <c r="E90" s="315">
        <f t="shared" si="310"/>
        <v>1.8275231573553982E-2</v>
      </c>
      <c r="F90" s="315">
        <f t="shared" si="310"/>
        <v>1.7846095527646422E-2</v>
      </c>
      <c r="G90" s="315">
        <f t="shared" si="310"/>
        <v>1.7421720756749366E-2</v>
      </c>
      <c r="H90" s="315">
        <f t="shared" si="310"/>
        <v>1.7002822360221274E-2</v>
      </c>
      <c r="I90" s="315">
        <f t="shared" si="310"/>
        <v>1.6589446086911604E-2</v>
      </c>
      <c r="J90" s="315">
        <f t="shared" si="310"/>
        <v>1.6167044165676343E-2</v>
      </c>
      <c r="K90" s="315">
        <f t="shared" si="310"/>
        <v>1.5750893537927385E-2</v>
      </c>
      <c r="L90" s="315">
        <f t="shared" si="310"/>
        <v>1.5341769489942741E-2</v>
      </c>
      <c r="M90" s="315">
        <f t="shared" si="310"/>
        <v>1.4940991360507984E-2</v>
      </c>
      <c r="N90" s="315">
        <f t="shared" si="310"/>
        <v>1.4550660963127198E-2</v>
      </c>
      <c r="O90" s="315">
        <f t="shared" si="310"/>
        <v>1.4185787569085583E-2</v>
      </c>
      <c r="P90" s="315">
        <f t="shared" si="310"/>
        <v>1.3834437381584944E-2</v>
      </c>
      <c r="Q90" s="315">
        <f t="shared" si="310"/>
        <v>1.3500437278853975E-2</v>
      </c>
      <c r="R90" s="315">
        <f t="shared" si="310"/>
        <v>1.318682500941281E-2</v>
      </c>
      <c r="S90" s="315">
        <f t="shared" si="310"/>
        <v>1.2892332463448434E-2</v>
      </c>
      <c r="T90" s="315">
        <f t="shared" si="310"/>
        <v>1.261630268952633E-2</v>
      </c>
      <c r="U90" s="315">
        <f t="shared" si="310"/>
        <v>1.2347171670795919E-2</v>
      </c>
      <c r="V90" s="315">
        <f t="shared" si="310"/>
        <v>1.2078148560929147E-2</v>
      </c>
      <c r="W90" s="315">
        <f t="shared" si="310"/>
        <v>1.1802387157370716E-2</v>
      </c>
      <c r="X90" s="315">
        <f t="shared" si="310"/>
        <v>1.1516256060458245E-2</v>
      </c>
      <c r="Y90" s="315">
        <f t="shared" si="310"/>
        <v>1.1074900578528109E-2</v>
      </c>
      <c r="Z90" s="315">
        <f t="shared" si="310"/>
        <v>1.0659345659693736E-2</v>
      </c>
      <c r="AA90" s="315">
        <f t="shared" si="310"/>
        <v>1.0240066613028715E-2</v>
      </c>
      <c r="AB90" s="315">
        <f t="shared" si="310"/>
        <v>9.8201959113227068E-3</v>
      </c>
      <c r="AC90" s="315">
        <f t="shared" si="310"/>
        <v>9.40215134171727E-3</v>
      </c>
      <c r="AD90" s="315">
        <f t="shared" si="310"/>
        <v>8.9872289343656802E-3</v>
      </c>
      <c r="AE90" s="315">
        <f t="shared" si="310"/>
        <v>8.5796192224326211E-3</v>
      </c>
      <c r="AF90" s="315">
        <f t="shared" si="310"/>
        <v>8.1794057398871418E-3</v>
      </c>
      <c r="AG90" s="315">
        <f t="shared" si="310"/>
        <v>7.7874213749988038E-3</v>
      </c>
      <c r="AH90" s="315">
        <f t="shared" si="310"/>
        <v>7.4075485298390814E-3</v>
      </c>
      <c r="AI90" s="315"/>
      <c r="AJ90" s="315">
        <f t="shared" ref="AJ90:BN90" si="311">AJ67</f>
        <v>1.8707365035785017E-2</v>
      </c>
      <c r="AK90" s="315">
        <f t="shared" si="311"/>
        <v>1.8277728334155013E-2</v>
      </c>
      <c r="AL90" s="315">
        <f t="shared" si="311"/>
        <v>1.7852230732125027E-2</v>
      </c>
      <c r="AM90" s="315">
        <f t="shared" si="311"/>
        <v>1.7431795892544857E-2</v>
      </c>
      <c r="AN90" s="315">
        <f t="shared" si="311"/>
        <v>1.7017395259085785E-2</v>
      </c>
      <c r="AO90" s="315">
        <f t="shared" si="311"/>
        <v>1.6609055870487947E-2</v>
      </c>
      <c r="AP90" s="315">
        <f t="shared" si="311"/>
        <v>1.6204201447153926E-2</v>
      </c>
      <c r="AQ90" s="315">
        <f t="shared" si="311"/>
        <v>1.5806736481165668E-2</v>
      </c>
      <c r="AR90" s="315">
        <f t="shared" si="311"/>
        <v>1.5417380375613125E-2</v>
      </c>
      <c r="AS90" s="315">
        <f t="shared" si="311"/>
        <v>1.5037372165029754E-2</v>
      </c>
      <c r="AT90" s="315">
        <f t="shared" si="311"/>
        <v>1.4668692414578983E-2</v>
      </c>
      <c r="AU90" s="315">
        <f t="shared" si="311"/>
        <v>1.4334879330266264E-2</v>
      </c>
      <c r="AV90" s="315">
        <f t="shared" si="311"/>
        <v>1.4014467994283989E-2</v>
      </c>
      <c r="AW90" s="315">
        <f t="shared" si="311"/>
        <v>1.3713863913188254E-2</v>
      </c>
      <c r="AX90" s="315">
        <f t="shared" si="311"/>
        <v>1.3433793008918379E-2</v>
      </c>
      <c r="AY90" s="315">
        <f t="shared" si="311"/>
        <v>1.3172761244149686E-2</v>
      </c>
      <c r="AZ90" s="315">
        <f t="shared" si="311"/>
        <v>1.2927109111062794E-2</v>
      </c>
      <c r="BA90" s="315">
        <f t="shared" si="311"/>
        <v>1.2688418298365173E-2</v>
      </c>
      <c r="BB90" s="315">
        <f t="shared" si="311"/>
        <v>1.245024072085974E-2</v>
      </c>
      <c r="BC90" s="315">
        <f t="shared" si="311"/>
        <v>1.2206220146455631E-2</v>
      </c>
      <c r="BD90" s="315">
        <f t="shared" si="311"/>
        <v>1.1953122162177128E-2</v>
      </c>
      <c r="BE90" s="315">
        <f t="shared" si="311"/>
        <v>1.1563956990135557E-2</v>
      </c>
      <c r="BF90" s="315">
        <f t="shared" si="311"/>
        <v>1.1195109912255799E-2</v>
      </c>
      <c r="BG90" s="315">
        <f t="shared" si="311"/>
        <v>1.0826782449001354E-2</v>
      </c>
      <c r="BH90" s="315">
        <f t="shared" si="311"/>
        <v>1.0459598528166454E-2</v>
      </c>
      <c r="BI90" s="315">
        <f t="shared" si="311"/>
        <v>1.0095774627534845E-2</v>
      </c>
      <c r="BJ90" s="315">
        <f t="shared" si="311"/>
        <v>9.7382494859388664E-3</v>
      </c>
      <c r="BK90" s="315">
        <f t="shared" si="311"/>
        <v>9.3890267596733312E-3</v>
      </c>
      <c r="BL90" s="315">
        <f t="shared" si="311"/>
        <v>9.0480927820143463E-3</v>
      </c>
      <c r="BM90" s="315">
        <f t="shared" si="311"/>
        <v>8.7160849493335309E-3</v>
      </c>
      <c r="BN90" s="315">
        <f t="shared" si="311"/>
        <v>8.3962732538468941E-3</v>
      </c>
      <c r="BO90" s="315"/>
      <c r="BP90" s="315">
        <f t="shared" ref="BP90:CT90" si="312">BP67</f>
        <v>1.8707324406199682E-2</v>
      </c>
      <c r="BQ90" s="315">
        <f t="shared" si="312"/>
        <v>1.8867348939475965E-2</v>
      </c>
      <c r="BR90" s="315">
        <f t="shared" si="312"/>
        <v>1.902556795010742E-2</v>
      </c>
      <c r="BS90" s="315">
        <f t="shared" si="312"/>
        <v>1.9181916505658609E-2</v>
      </c>
      <c r="BT90" s="315">
        <f t="shared" si="312"/>
        <v>1.9336328127065625E-2</v>
      </c>
      <c r="BU90" s="315">
        <f t="shared" si="312"/>
        <v>1.948873475361923E-2</v>
      </c>
      <c r="BV90" s="315">
        <f t="shared" si="312"/>
        <v>1.9639066707176984E-2</v>
      </c>
      <c r="BW90" s="315">
        <f t="shared" si="312"/>
        <v>1.9787252655587839E-2</v>
      </c>
      <c r="BX90" s="315">
        <f t="shared" si="312"/>
        <v>1.9933219575312289E-2</v>
      </c>
      <c r="BY90" s="315">
        <f t="shared" si="312"/>
        <v>2.0076892713220749E-2</v>
      </c>
      <c r="BZ90" s="315">
        <f t="shared" si="312"/>
        <v>2.0218195547552612E-2</v>
      </c>
      <c r="CA90" s="315">
        <f t="shared" si="312"/>
        <v>2.0357049748017934E-2</v>
      </c>
      <c r="CB90" s="315">
        <f t="shared" si="312"/>
        <v>2.0493375135023324E-2</v>
      </c>
      <c r="CC90" s="315">
        <f t="shared" si="312"/>
        <v>2.0627089638003391E-2</v>
      </c>
      <c r="CD90" s="315">
        <f t="shared" si="312"/>
        <v>2.075810925283849E-2</v>
      </c>
      <c r="CE90" s="315">
        <f t="shared" si="312"/>
        <v>2.0886347998339185E-2</v>
      </c>
      <c r="CF90" s="315">
        <f t="shared" si="312"/>
        <v>2.1011717871777576E-2</v>
      </c>
      <c r="CG90" s="315">
        <f t="shared" si="312"/>
        <v>2.1134128803444983E-2</v>
      </c>
      <c r="CH90" s="315">
        <f t="shared" si="312"/>
        <v>2.1253488610215209E-2</v>
      </c>
      <c r="CI90" s="315">
        <f t="shared" si="312"/>
        <v>2.1369702948092133E-2</v>
      </c>
      <c r="CJ90" s="315">
        <f t="shared" si="312"/>
        <v>2.1482675263719966E-2</v>
      </c>
      <c r="CK90" s="315">
        <f t="shared" si="312"/>
        <v>2.1592306744833888E-2</v>
      </c>
      <c r="CL90" s="315">
        <f t="shared" si="312"/>
        <v>2.1698496269628678E-2</v>
      </c>
      <c r="CM90" s="315">
        <f t="shared" si="312"/>
        <v>2.1801140355021974E-2</v>
      </c>
      <c r="CN90" s="315">
        <f t="shared" si="312"/>
        <v>2.190013310378881E-2</v>
      </c>
      <c r="CO90" s="315">
        <f t="shared" si="312"/>
        <v>2.199536615054325E-2</v>
      </c>
      <c r="CP90" s="315">
        <f t="shared" si="312"/>
        <v>2.2086728606542608E-2</v>
      </c>
      <c r="CQ90" s="315">
        <f t="shared" si="312"/>
        <v>2.2174107003289107E-2</v>
      </c>
      <c r="CR90" s="315">
        <f t="shared" si="312"/>
        <v>2.2257385234903466E-2</v>
      </c>
      <c r="CS90" s="315">
        <f t="shared" si="312"/>
        <v>2.2336444499244178E-2</v>
      </c>
      <c r="CT90" s="315">
        <f t="shared" si="312"/>
        <v>2.2411163237745866E-2</v>
      </c>
      <c r="CU90" s="315"/>
      <c r="CV90" s="315">
        <f t="shared" ref="CV90:DZ90" si="313">CV67</f>
        <v>1.8707365035785017E-2</v>
      </c>
      <c r="CW90" s="315">
        <f t="shared" si="313"/>
        <v>1.841841809714178E-2</v>
      </c>
      <c r="CX90" s="315">
        <f t="shared" si="313"/>
        <v>1.8129411457206458E-2</v>
      </c>
      <c r="CY90" s="315">
        <f t="shared" si="313"/>
        <v>1.7840407069281243E-2</v>
      </c>
      <c r="CZ90" s="315">
        <f t="shared" si="313"/>
        <v>1.7551499733185656E-2</v>
      </c>
      <c r="DA90" s="315">
        <f t="shared" si="313"/>
        <v>1.7262844594789967E-2</v>
      </c>
      <c r="DB90" s="315">
        <f t="shared" si="313"/>
        <v>1.6974698640365032E-2</v>
      </c>
      <c r="DC90" s="315">
        <f t="shared" si="313"/>
        <v>1.6687506262923466E-2</v>
      </c>
      <c r="DD90" s="315">
        <f t="shared" si="313"/>
        <v>1.6402011259497862E-2</v>
      </c>
      <c r="DE90" s="315">
        <f t="shared" si="313"/>
        <v>1.6119418437433732E-2</v>
      </c>
      <c r="DF90" s="315">
        <f t="shared" si="313"/>
        <v>1.5841579912811828E-2</v>
      </c>
      <c r="DG90" s="315">
        <f t="shared" si="313"/>
        <v>1.5570047171218961E-2</v>
      </c>
      <c r="DH90" s="315">
        <f t="shared" si="313"/>
        <v>1.5307843233811125E-2</v>
      </c>
      <c r="DI90" s="315">
        <f t="shared" si="313"/>
        <v>1.5057025195070574E-2</v>
      </c>
      <c r="DJ90" s="315">
        <f t="shared" si="313"/>
        <v>1.4818449490561828E-2</v>
      </c>
      <c r="DK90" s="315">
        <f t="shared" si="313"/>
        <v>1.4590449744150549E-2</v>
      </c>
      <c r="DL90" s="315">
        <f t="shared" si="313"/>
        <v>1.4368668324799081E-2</v>
      </c>
      <c r="DM90" s="315">
        <f t="shared" si="313"/>
        <v>1.4146784650940455E-2</v>
      </c>
      <c r="DN90" s="315">
        <f t="shared" si="313"/>
        <v>1.3919386036100115E-2</v>
      </c>
      <c r="DO90" s="315">
        <f t="shared" si="313"/>
        <v>1.3681393024916689E-2</v>
      </c>
      <c r="DP90" s="315">
        <f t="shared" si="313"/>
        <v>1.343056882219054E-2</v>
      </c>
      <c r="DQ90" s="315">
        <f t="shared" si="313"/>
        <v>1.3173305645595631E-2</v>
      </c>
      <c r="DR90" s="315">
        <f t="shared" si="313"/>
        <v>1.29053333711688E-2</v>
      </c>
      <c r="DS90" s="315">
        <f t="shared" si="313"/>
        <v>1.2628050544075559E-2</v>
      </c>
      <c r="DT90" s="315">
        <f t="shared" si="313"/>
        <v>1.2343822671519306E-2</v>
      </c>
      <c r="DU90" s="315">
        <f t="shared" si="313"/>
        <v>1.2054762724348899E-2</v>
      </c>
      <c r="DV90" s="315">
        <f t="shared" si="313"/>
        <v>1.1763003678961187E-2</v>
      </c>
      <c r="DW90" s="315">
        <f t="shared" si="313"/>
        <v>1.1470646333032714E-2</v>
      </c>
      <c r="DX90" s="315">
        <f t="shared" si="313"/>
        <v>1.1177865240882445E-2</v>
      </c>
      <c r="DY90" s="315">
        <f t="shared" si="313"/>
        <v>1.0885331159934623E-2</v>
      </c>
      <c r="DZ90" s="315">
        <f t="shared" si="313"/>
        <v>1.0595682074642589E-2</v>
      </c>
    </row>
    <row r="91" spans="1:165" s="310" customFormat="1" ht="15.75" thickBot="1">
      <c r="A91" s="309" t="s">
        <v>320</v>
      </c>
      <c r="C91" s="311" t="s">
        <v>266</v>
      </c>
      <c r="D91" s="314">
        <f t="shared" ref="D91:AH91" si="314">SUMPRODUCT(D72:D80,D82:D90)</f>
        <v>1.1027162796173982</v>
      </c>
      <c r="E91" s="314">
        <f t="shared" si="314"/>
        <v>1.1042531748081736</v>
      </c>
      <c r="F91" s="314">
        <f t="shared" si="314"/>
        <v>1.1052575822709287</v>
      </c>
      <c r="G91" s="314">
        <f t="shared" si="314"/>
        <v>1.1056474932403346</v>
      </c>
      <c r="H91" s="314">
        <f t="shared" si="314"/>
        <v>1.1054457400464424</v>
      </c>
      <c r="I91" s="314">
        <f t="shared" si="314"/>
        <v>1.104573480270046</v>
      </c>
      <c r="J91" s="314">
        <f t="shared" si="314"/>
        <v>1.1026036648175244</v>
      </c>
      <c r="K91" s="314">
        <f t="shared" si="314"/>
        <v>1.0995219340639717</v>
      </c>
      <c r="L91" s="314">
        <f t="shared" si="314"/>
        <v>1.0948653501233174</v>
      </c>
      <c r="M91" s="314">
        <f t="shared" si="314"/>
        <v>1.0878525296097776</v>
      </c>
      <c r="N91" s="314">
        <f t="shared" si="314"/>
        <v>1.077241129678532</v>
      </c>
      <c r="O91" s="314">
        <f t="shared" si="314"/>
        <v>1.0625172469621906</v>
      </c>
      <c r="P91" s="314">
        <f t="shared" si="314"/>
        <v>1.0397709768952761</v>
      </c>
      <c r="Q91" s="314">
        <f t="shared" si="314"/>
        <v>1.006244335263595</v>
      </c>
      <c r="R91" s="314">
        <f t="shared" si="314"/>
        <v>0.95954932506308199</v>
      </c>
      <c r="S91" s="314">
        <f t="shared" si="314"/>
        <v>0.89891574963084542</v>
      </c>
      <c r="T91" s="314">
        <f t="shared" si="314"/>
        <v>0.82606857664819389</v>
      </c>
      <c r="U91" s="314">
        <f t="shared" si="314"/>
        <v>0.74510360169558632</v>
      </c>
      <c r="V91" s="314">
        <f t="shared" si="314"/>
        <v>0.661741743600605</v>
      </c>
      <c r="W91" s="314">
        <f t="shared" si="314"/>
        <v>0.58133173870949861</v>
      </c>
      <c r="X91" s="314">
        <f t="shared" si="314"/>
        <v>0.50785127189898871</v>
      </c>
      <c r="Y91" s="314">
        <f t="shared" si="314"/>
        <v>0.44140136684619924</v>
      </c>
      <c r="Z91" s="314">
        <f t="shared" si="314"/>
        <v>0.38485664756717625</v>
      </c>
      <c r="AA91" s="314">
        <f t="shared" si="314"/>
        <v>0.33712471014630929</v>
      </c>
      <c r="AB91" s="314">
        <f t="shared" si="314"/>
        <v>0.29672430116736648</v>
      </c>
      <c r="AC91" s="314">
        <f t="shared" si="314"/>
        <v>0.26210770727363186</v>
      </c>
      <c r="AD91" s="314">
        <f t="shared" si="314"/>
        <v>0.23188459823575347</v>
      </c>
      <c r="AE91" s="314">
        <f t="shared" si="314"/>
        <v>0.20491225740718513</v>
      </c>
      <c r="AF91" s="314">
        <f t="shared" si="314"/>
        <v>0.18017876826703605</v>
      </c>
      <c r="AG91" s="314">
        <f t="shared" si="314"/>
        <v>0.15695105619192556</v>
      </c>
      <c r="AH91" s="314">
        <f t="shared" si="314"/>
        <v>0.13473629015026217</v>
      </c>
      <c r="AI91" s="313"/>
      <c r="AJ91" s="314">
        <f t="shared" ref="AJ91:BN91" si="315">SUMPRODUCT(AJ72:AJ80,AJ82:AJ90)</f>
        <v>1.1027162796173982</v>
      </c>
      <c r="AK91" s="314">
        <f t="shared" si="315"/>
        <v>1.1044400706280166</v>
      </c>
      <c r="AL91" s="314">
        <f t="shared" si="315"/>
        <v>1.1056768227620801</v>
      </c>
      <c r="AM91" s="314">
        <f t="shared" si="315"/>
        <v>1.1063391410561039</v>
      </c>
      <c r="AN91" s="314">
        <f t="shared" si="315"/>
        <v>1.1064554213164117</v>
      </c>
      <c r="AO91" s="314">
        <f t="shared" si="315"/>
        <v>1.1059493084034033</v>
      </c>
      <c r="AP91" s="314">
        <f t="shared" si="315"/>
        <v>1.1047413986820918</v>
      </c>
      <c r="AQ91" s="314">
        <f t="shared" si="315"/>
        <v>1.1025383821970138</v>
      </c>
      <c r="AR91" s="314">
        <f t="shared" si="315"/>
        <v>1.0988760480740021</v>
      </c>
      <c r="AS91" s="314">
        <f t="shared" si="315"/>
        <v>1.0929612914152609</v>
      </c>
      <c r="AT91" s="314">
        <f t="shared" si="315"/>
        <v>1.0835215065853847</v>
      </c>
      <c r="AU91" s="314">
        <f t="shared" si="315"/>
        <v>1.0702193703124816</v>
      </c>
      <c r="AV91" s="314">
        <f t="shared" si="315"/>
        <v>1.0487678157279072</v>
      </c>
      <c r="AW91" s="314">
        <f t="shared" si="315"/>
        <v>1.0164081623495378</v>
      </c>
      <c r="AX91" s="314">
        <f t="shared" si="315"/>
        <v>0.97051175115372779</v>
      </c>
      <c r="AY91" s="314">
        <f t="shared" si="315"/>
        <v>0.91017623707878026</v>
      </c>
      <c r="AZ91" s="314">
        <f t="shared" si="315"/>
        <v>0.83702659027357018</v>
      </c>
      <c r="BA91" s="314">
        <f t="shared" si="315"/>
        <v>0.75530516104531631</v>
      </c>
      <c r="BB91" s="314">
        <f t="shared" si="315"/>
        <v>0.67089962398145842</v>
      </c>
      <c r="BC91" s="314">
        <f t="shared" si="315"/>
        <v>0.58937410225578646</v>
      </c>
      <c r="BD91" s="314">
        <f t="shared" si="315"/>
        <v>0.51489614590390409</v>
      </c>
      <c r="BE91" s="314">
        <f t="shared" si="315"/>
        <v>0.44790758342276088</v>
      </c>
      <c r="BF91" s="314">
        <f t="shared" si="315"/>
        <v>0.3910982767708977</v>
      </c>
      <c r="BG91" s="314">
        <f t="shared" si="315"/>
        <v>0.34349466702749765</v>
      </c>
      <c r="BH91" s="314">
        <f t="shared" si="315"/>
        <v>0.30359845366893806</v>
      </c>
      <c r="BI91" s="314">
        <f t="shared" si="315"/>
        <v>0.26985631393737552</v>
      </c>
      <c r="BJ91" s="314">
        <f t="shared" si="315"/>
        <v>0.24088615831516269</v>
      </c>
      <c r="BK91" s="314">
        <f t="shared" si="315"/>
        <v>0.21551197341702821</v>
      </c>
      <c r="BL91" s="314">
        <f t="shared" si="315"/>
        <v>0.19272302275848302</v>
      </c>
      <c r="BM91" s="314">
        <f t="shared" si="315"/>
        <v>0.17178503823848945</v>
      </c>
      <c r="BN91" s="314">
        <f t="shared" si="315"/>
        <v>0.15220062225360723</v>
      </c>
      <c r="BP91" s="314">
        <f t="shared" ref="BP91:CT91" si="316">SUMPRODUCT(BP72:BP80,BP82:BP90)</f>
        <v>1.1027426086468513</v>
      </c>
      <c r="BQ91" s="314">
        <f t="shared" si="316"/>
        <v>1.1046551135980072</v>
      </c>
      <c r="BR91" s="314">
        <f t="shared" si="316"/>
        <v>1.1065160640408787</v>
      </c>
      <c r="BS91" s="314">
        <f t="shared" si="316"/>
        <v>1.1083240315544955</v>
      </c>
      <c r="BT91" s="314">
        <f t="shared" si="316"/>
        <v>1.1100775558600244</v>
      </c>
      <c r="BU91" s="314">
        <f t="shared" si="316"/>
        <v>1.1117751441324408</v>
      </c>
      <c r="BV91" s="314">
        <f t="shared" si="316"/>
        <v>1.1134152702975912</v>
      </c>
      <c r="BW91" s="314">
        <f t="shared" si="316"/>
        <v>1.1149963743143527</v>
      </c>
      <c r="BX91" s="314">
        <f t="shared" si="316"/>
        <v>1.1165168614415717</v>
      </c>
      <c r="BY91" s="314">
        <f t="shared" si="316"/>
        <v>1.1179751014894646</v>
      </c>
      <c r="BZ91" s="314">
        <f t="shared" si="316"/>
        <v>1.1193694280551614</v>
      </c>
      <c r="CA91" s="314">
        <f t="shared" si="316"/>
        <v>1.1206981377420591</v>
      </c>
      <c r="CB91" s="314">
        <f t="shared" si="316"/>
        <v>1.1219594893626439</v>
      </c>
      <c r="CC91" s="314">
        <f t="shared" si="316"/>
        <v>1.1231517031244465</v>
      </c>
      <c r="CD91" s="314">
        <f t="shared" si="316"/>
        <v>1.1242729597987728</v>
      </c>
      <c r="CE91" s="314">
        <f t="shared" si="316"/>
        <v>1.1253213998718539</v>
      </c>
      <c r="CF91" s="314">
        <f t="shared" si="316"/>
        <v>1.1262951226780473</v>
      </c>
      <c r="CG91" s="314">
        <f t="shared" si="316"/>
        <v>1.127192185514724</v>
      </c>
      <c r="CH91" s="314">
        <f t="shared" si="316"/>
        <v>1.1280106027384487</v>
      </c>
      <c r="CI91" s="314">
        <f t="shared" si="316"/>
        <v>1.1287483448420754</v>
      </c>
      <c r="CJ91" s="314">
        <f t="shared" si="316"/>
        <v>1.129403337512356</v>
      </c>
      <c r="CK91" s="314">
        <f t="shared" si="316"/>
        <v>1.1299734606676579</v>
      </c>
      <c r="CL91" s="314">
        <f t="shared" si="316"/>
        <v>1.1304565474753796</v>
      </c>
      <c r="CM91" s="314">
        <f t="shared" si="316"/>
        <v>1.1308503833486414</v>
      </c>
      <c r="CN91" s="314">
        <f t="shared" si="316"/>
        <v>1.1311527049218224</v>
      </c>
      <c r="CO91" s="314">
        <f t="shared" si="316"/>
        <v>1.1313611990045036</v>
      </c>
      <c r="CP91" s="314">
        <f t="shared" si="316"/>
        <v>1.1314735015133697</v>
      </c>
      <c r="CQ91" s="314">
        <f t="shared" si="316"/>
        <v>1.1314871963816149</v>
      </c>
      <c r="CR91" s="314">
        <f t="shared" si="316"/>
        <v>1.1313998144453832</v>
      </c>
      <c r="CS91" s="314">
        <f t="shared" si="316"/>
        <v>1.1312088323067702</v>
      </c>
      <c r="CT91" s="314">
        <f t="shared" si="316"/>
        <v>1.1309116711729013</v>
      </c>
      <c r="CV91" s="314">
        <f t="shared" ref="CV91:DZ91" si="317">SUMPRODUCT(CV72:CV80,CV82:CV90)</f>
        <v>1.1027162796173982</v>
      </c>
      <c r="CW91" s="314">
        <f t="shared" si="317"/>
        <v>1.1098482770182783</v>
      </c>
      <c r="CX91" s="314">
        <f t="shared" si="317"/>
        <v>1.1168197851042623</v>
      </c>
      <c r="CY91" s="314">
        <f t="shared" si="317"/>
        <v>1.1236018820179401</v>
      </c>
      <c r="CZ91" s="314">
        <f t="shared" si="317"/>
        <v>1.1301435256258836</v>
      </c>
      <c r="DA91" s="314">
        <f t="shared" si="317"/>
        <v>1.1363520520659336</v>
      </c>
      <c r="DB91" s="314">
        <f t="shared" si="317"/>
        <v>1.1420566720061442</v>
      </c>
      <c r="DC91" s="314">
        <f t="shared" si="317"/>
        <v>1.1469481284909402</v>
      </c>
      <c r="DD91" s="314">
        <f t="shared" si="317"/>
        <v>1.1504761703250284</v>
      </c>
      <c r="DE91" s="314">
        <f t="shared" si="317"/>
        <v>1.1516987270313348</v>
      </c>
      <c r="DF91" s="314">
        <f t="shared" si="317"/>
        <v>1.1490926336978324</v>
      </c>
      <c r="DG91" s="314">
        <f t="shared" si="317"/>
        <v>1.1402046934277235</v>
      </c>
      <c r="DH91" s="314">
        <f t="shared" si="317"/>
        <v>1.1219832435414019</v>
      </c>
      <c r="DI91" s="314">
        <f t="shared" si="317"/>
        <v>1.0908510329181662</v>
      </c>
      <c r="DJ91" s="314">
        <f t="shared" si="317"/>
        <v>1.0437965293433502</v>
      </c>
      <c r="DK91" s="314">
        <f t="shared" si="317"/>
        <v>0.9796901068310806</v>
      </c>
      <c r="DL91" s="314">
        <f t="shared" si="317"/>
        <v>0.90042863465847411</v>
      </c>
      <c r="DM91" s="314">
        <f t="shared" si="317"/>
        <v>0.81096645466117778</v>
      </c>
      <c r="DN91" s="314">
        <f t="shared" si="317"/>
        <v>0.71817279372933818</v>
      </c>
      <c r="DO91" s="314">
        <f t="shared" si="317"/>
        <v>0.62859138477852528</v>
      </c>
      <c r="DP91" s="314">
        <f t="shared" si="317"/>
        <v>0.54710287715087735</v>
      </c>
      <c r="DQ91" s="314">
        <f t="shared" si="317"/>
        <v>0.47683231763995265</v>
      </c>
      <c r="DR91" s="314">
        <f t="shared" si="317"/>
        <v>0.41769068216372807</v>
      </c>
      <c r="DS91" s="314">
        <f t="shared" si="317"/>
        <v>0.36879622643902737</v>
      </c>
      <c r="DT91" s="314">
        <f t="shared" si="317"/>
        <v>0.32867450258802078</v>
      </c>
      <c r="DU91" s="314">
        <f t="shared" si="317"/>
        <v>0.29566760217664134</v>
      </c>
      <c r="DV91" s="314">
        <f t="shared" si="317"/>
        <v>0.26823794816348479</v>
      </c>
      <c r="DW91" s="314">
        <f t="shared" si="317"/>
        <v>0.24507809321697688</v>
      </c>
      <c r="DX91" s="314">
        <f t="shared" si="317"/>
        <v>0.22506368664304405</v>
      </c>
      <c r="DY91" s="314">
        <f t="shared" si="317"/>
        <v>0.20735214189811751</v>
      </c>
      <c r="DZ91" s="314">
        <f t="shared" si="317"/>
        <v>0.19134221436136678</v>
      </c>
      <c r="EK91" s="314"/>
      <c r="EL91" s="314"/>
      <c r="EM91" s="314"/>
      <c r="EN91" s="314"/>
      <c r="EO91" s="314"/>
      <c r="EP91" s="314"/>
      <c r="EQ91" s="314"/>
      <c r="ER91" s="314"/>
      <c r="ES91" s="314"/>
      <c r="ET91" s="314"/>
      <c r="EU91" s="314"/>
      <c r="EV91" s="314"/>
      <c r="EW91" s="314"/>
      <c r="EX91" s="314"/>
      <c r="EY91" s="314"/>
      <c r="EZ91" s="314"/>
      <c r="FA91" s="314"/>
      <c r="FB91" s="314"/>
      <c r="FC91" s="314"/>
      <c r="FD91" s="314"/>
      <c r="FE91" s="314"/>
      <c r="FF91" s="314"/>
      <c r="FG91" s="314"/>
      <c r="FH91" s="314"/>
      <c r="FI91" s="314"/>
    </row>
    <row r="92" spans="1:165">
      <c r="A92" s="305"/>
      <c r="C92" s="5"/>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row>
    <row r="93" spans="1:165" s="15" customFormat="1" ht="15.75" thickBot="1">
      <c r="A93" s="306" t="s">
        <v>89</v>
      </c>
      <c r="C93" s="16"/>
      <c r="D93" s="307"/>
      <c r="E93" s="307"/>
      <c r="F93" s="307"/>
      <c r="G93" s="307"/>
      <c r="H93" s="307"/>
      <c r="I93" s="307"/>
      <c r="J93" s="307"/>
      <c r="K93" s="307"/>
      <c r="L93" s="307"/>
      <c r="M93" s="307"/>
      <c r="N93" s="307"/>
      <c r="O93" s="307"/>
      <c r="P93" s="307"/>
      <c r="Q93" s="307"/>
      <c r="R93" s="307"/>
      <c r="S93" s="307"/>
      <c r="T93" s="307"/>
      <c r="U93" s="307"/>
      <c r="V93" s="307"/>
      <c r="W93" s="307"/>
      <c r="X93" s="307"/>
      <c r="Y93" s="307"/>
      <c r="Z93" s="307"/>
      <c r="AA93" s="307"/>
      <c r="AB93" s="307"/>
      <c r="AC93" s="307"/>
      <c r="AD93" s="307"/>
      <c r="AE93" s="307"/>
      <c r="AF93" s="307"/>
      <c r="AG93" s="307"/>
      <c r="AH93" s="307"/>
      <c r="AI93" s="307"/>
      <c r="AJ93" s="307"/>
      <c r="AK93" s="307"/>
      <c r="AL93" s="307"/>
      <c r="AM93" s="307"/>
      <c r="AN93" s="307"/>
      <c r="AO93" s="307"/>
      <c r="AP93" s="307"/>
      <c r="AQ93" s="307"/>
      <c r="AR93" s="307"/>
      <c r="AS93" s="307"/>
      <c r="AT93" s="307"/>
      <c r="AU93" s="307"/>
      <c r="AV93" s="307"/>
      <c r="AW93" s="307"/>
      <c r="AX93" s="307"/>
      <c r="AY93" s="307"/>
      <c r="AZ93" s="307"/>
      <c r="BA93" s="307"/>
      <c r="BB93" s="307"/>
      <c r="BC93" s="307"/>
      <c r="BD93" s="307"/>
      <c r="BE93" s="307"/>
      <c r="BF93" s="307"/>
      <c r="BG93" s="307"/>
      <c r="BH93" s="307"/>
      <c r="BI93" s="307"/>
      <c r="BJ93" s="307"/>
      <c r="BK93" s="307"/>
      <c r="BL93" s="307"/>
      <c r="BM93" s="307"/>
      <c r="BN93" s="307"/>
      <c r="BP93" s="307"/>
      <c r="BQ93" s="307"/>
      <c r="BR93" s="307"/>
      <c r="BS93" s="307"/>
      <c r="BT93" s="307"/>
      <c r="BU93" s="307"/>
      <c r="BV93" s="307"/>
      <c r="BW93" s="307"/>
      <c r="BX93" s="307"/>
      <c r="BY93" s="307"/>
      <c r="BZ93" s="307"/>
      <c r="CA93" s="307"/>
      <c r="CB93" s="307"/>
      <c r="CC93" s="307"/>
      <c r="CD93" s="307"/>
      <c r="CE93" s="307"/>
      <c r="CF93" s="307"/>
      <c r="CG93" s="307"/>
      <c r="CH93" s="307"/>
      <c r="CI93" s="307"/>
      <c r="CJ93" s="307"/>
      <c r="CK93" s="307"/>
      <c r="CL93" s="307"/>
      <c r="CM93" s="307"/>
      <c r="CN93" s="307"/>
      <c r="CO93" s="307"/>
      <c r="CP93" s="307"/>
      <c r="CQ93" s="307"/>
      <c r="CR93" s="307"/>
      <c r="CS93" s="307"/>
      <c r="CT93" s="307"/>
      <c r="CV93" s="307"/>
      <c r="CW93" s="307"/>
      <c r="CX93" s="307"/>
      <c r="CY93" s="307"/>
      <c r="CZ93" s="307"/>
      <c r="DA93" s="307"/>
      <c r="DB93" s="307"/>
      <c r="DC93" s="307"/>
      <c r="DD93" s="307"/>
      <c r="DE93" s="307"/>
      <c r="DF93" s="307"/>
      <c r="DG93" s="307"/>
      <c r="DH93" s="307"/>
      <c r="DI93" s="307"/>
      <c r="DJ93" s="307"/>
      <c r="DK93" s="307"/>
      <c r="DL93" s="307"/>
      <c r="DM93" s="307"/>
      <c r="DN93" s="307"/>
      <c r="DO93" s="307"/>
      <c r="DP93" s="307"/>
      <c r="DQ93" s="307"/>
      <c r="DR93" s="307"/>
      <c r="DS93" s="307"/>
      <c r="DT93" s="307"/>
      <c r="DU93" s="307"/>
      <c r="DV93" s="307"/>
      <c r="DW93" s="307"/>
      <c r="DX93" s="307"/>
      <c r="DY93" s="307"/>
      <c r="DZ93" s="307"/>
      <c r="EK93" s="308"/>
      <c r="EL93" s="308"/>
      <c r="EM93" s="308"/>
      <c r="EN93" s="308"/>
      <c r="EO93" s="308"/>
      <c r="EP93" s="308"/>
      <c r="EQ93" s="308"/>
      <c r="ER93" s="308"/>
      <c r="ES93" s="308"/>
      <c r="ET93" s="308"/>
      <c r="EU93" s="308"/>
      <c r="EV93" s="308"/>
      <c r="EW93" s="308"/>
      <c r="EX93" s="308"/>
      <c r="EY93" s="308"/>
      <c r="EZ93" s="308"/>
      <c r="FA93" s="308"/>
      <c r="FB93" s="308"/>
      <c r="FC93" s="308"/>
      <c r="FD93" s="308"/>
      <c r="FE93" s="308"/>
      <c r="FF93" s="308"/>
      <c r="FG93" s="308"/>
      <c r="FH93" s="308"/>
      <c r="FI93" s="308"/>
    </row>
    <row r="94" spans="1:165" s="310" customFormat="1" ht="15.75" thickBot="1">
      <c r="A94" s="309" t="s">
        <v>314</v>
      </c>
      <c r="C94" s="311"/>
      <c r="D94" s="312">
        <v>2020</v>
      </c>
      <c r="E94" s="312">
        <v>2021</v>
      </c>
      <c r="F94" s="312">
        <v>2022</v>
      </c>
      <c r="G94" s="312">
        <v>2023</v>
      </c>
      <c r="H94" s="312">
        <v>2024</v>
      </c>
      <c r="I94" s="312">
        <v>2025</v>
      </c>
      <c r="J94" s="312">
        <v>2026</v>
      </c>
      <c r="K94" s="312">
        <v>2027</v>
      </c>
      <c r="L94" s="312">
        <v>2028</v>
      </c>
      <c r="M94" s="312">
        <v>2029</v>
      </c>
      <c r="N94" s="312">
        <v>2030</v>
      </c>
      <c r="O94" s="312">
        <v>2031</v>
      </c>
      <c r="P94" s="312">
        <v>2032</v>
      </c>
      <c r="Q94" s="312">
        <v>2033</v>
      </c>
      <c r="R94" s="312">
        <v>2034</v>
      </c>
      <c r="S94" s="312">
        <v>2035</v>
      </c>
      <c r="T94" s="312">
        <v>2036</v>
      </c>
      <c r="U94" s="312">
        <v>2037</v>
      </c>
      <c r="V94" s="312">
        <v>2038</v>
      </c>
      <c r="W94" s="312">
        <v>2039</v>
      </c>
      <c r="X94" s="312">
        <v>2040</v>
      </c>
      <c r="Y94" s="312">
        <v>2041</v>
      </c>
      <c r="Z94" s="312">
        <v>2042</v>
      </c>
      <c r="AA94" s="312">
        <v>2043</v>
      </c>
      <c r="AB94" s="312">
        <v>2044</v>
      </c>
      <c r="AC94" s="312">
        <v>2045</v>
      </c>
      <c r="AD94" s="312">
        <v>2046</v>
      </c>
      <c r="AE94" s="312">
        <v>2047</v>
      </c>
      <c r="AF94" s="312">
        <v>2048</v>
      </c>
      <c r="AG94" s="312">
        <v>2049</v>
      </c>
      <c r="AH94" s="312">
        <v>2050</v>
      </c>
      <c r="AI94" s="313"/>
      <c r="AJ94" s="312">
        <v>2020</v>
      </c>
      <c r="AK94" s="312">
        <v>2021</v>
      </c>
      <c r="AL94" s="312">
        <v>2022</v>
      </c>
      <c r="AM94" s="312">
        <v>2023</v>
      </c>
      <c r="AN94" s="312">
        <v>2024</v>
      </c>
      <c r="AO94" s="312">
        <v>2025</v>
      </c>
      <c r="AP94" s="312">
        <v>2026</v>
      </c>
      <c r="AQ94" s="312">
        <v>2027</v>
      </c>
      <c r="AR94" s="312">
        <v>2028</v>
      </c>
      <c r="AS94" s="312">
        <v>2029</v>
      </c>
      <c r="AT94" s="312">
        <v>2030</v>
      </c>
      <c r="AU94" s="312">
        <v>2031</v>
      </c>
      <c r="AV94" s="312">
        <v>2032</v>
      </c>
      <c r="AW94" s="312">
        <v>2033</v>
      </c>
      <c r="AX94" s="312">
        <v>2034</v>
      </c>
      <c r="AY94" s="312">
        <v>2035</v>
      </c>
      <c r="AZ94" s="312">
        <v>2036</v>
      </c>
      <c r="BA94" s="312">
        <v>2037</v>
      </c>
      <c r="BB94" s="312">
        <v>2038</v>
      </c>
      <c r="BC94" s="312">
        <v>2039</v>
      </c>
      <c r="BD94" s="312">
        <v>2040</v>
      </c>
      <c r="BE94" s="312">
        <v>2041</v>
      </c>
      <c r="BF94" s="312">
        <v>2042</v>
      </c>
      <c r="BG94" s="312">
        <v>2043</v>
      </c>
      <c r="BH94" s="312">
        <v>2044</v>
      </c>
      <c r="BI94" s="312">
        <v>2045</v>
      </c>
      <c r="BJ94" s="312">
        <v>2046</v>
      </c>
      <c r="BK94" s="312">
        <v>2047</v>
      </c>
      <c r="BL94" s="312">
        <v>2048</v>
      </c>
      <c r="BM94" s="312">
        <v>2049</v>
      </c>
      <c r="BN94" s="312">
        <v>2050</v>
      </c>
      <c r="BP94" s="312">
        <v>2020</v>
      </c>
      <c r="BQ94" s="312">
        <v>2021</v>
      </c>
      <c r="BR94" s="312">
        <v>2022</v>
      </c>
      <c r="BS94" s="312">
        <v>2023</v>
      </c>
      <c r="BT94" s="312">
        <v>2024</v>
      </c>
      <c r="BU94" s="312">
        <v>2025</v>
      </c>
      <c r="BV94" s="312">
        <v>2026</v>
      </c>
      <c r="BW94" s="312">
        <v>2027</v>
      </c>
      <c r="BX94" s="312">
        <v>2028</v>
      </c>
      <c r="BY94" s="312">
        <v>2029</v>
      </c>
      <c r="BZ94" s="312">
        <v>2030</v>
      </c>
      <c r="CA94" s="312">
        <v>2031</v>
      </c>
      <c r="CB94" s="312">
        <v>2032</v>
      </c>
      <c r="CC94" s="312">
        <v>2033</v>
      </c>
      <c r="CD94" s="312">
        <v>2034</v>
      </c>
      <c r="CE94" s="312">
        <v>2035</v>
      </c>
      <c r="CF94" s="312">
        <v>2036</v>
      </c>
      <c r="CG94" s="312">
        <v>2037</v>
      </c>
      <c r="CH94" s="312">
        <v>2038</v>
      </c>
      <c r="CI94" s="312">
        <v>2039</v>
      </c>
      <c r="CJ94" s="312">
        <v>2040</v>
      </c>
      <c r="CK94" s="312">
        <v>2041</v>
      </c>
      <c r="CL94" s="312">
        <v>2042</v>
      </c>
      <c r="CM94" s="312">
        <v>2043</v>
      </c>
      <c r="CN94" s="312">
        <v>2044</v>
      </c>
      <c r="CO94" s="312">
        <v>2045</v>
      </c>
      <c r="CP94" s="312">
        <v>2046</v>
      </c>
      <c r="CQ94" s="312">
        <v>2047</v>
      </c>
      <c r="CR94" s="312">
        <v>2048</v>
      </c>
      <c r="CS94" s="312">
        <v>2049</v>
      </c>
      <c r="CT94" s="312">
        <v>2050</v>
      </c>
      <c r="CV94" s="312">
        <v>2020</v>
      </c>
      <c r="CW94" s="312">
        <v>2021</v>
      </c>
      <c r="CX94" s="312">
        <v>2022</v>
      </c>
      <c r="CY94" s="312">
        <v>2023</v>
      </c>
      <c r="CZ94" s="312">
        <v>2024</v>
      </c>
      <c r="DA94" s="312">
        <v>2025</v>
      </c>
      <c r="DB94" s="312">
        <v>2026</v>
      </c>
      <c r="DC94" s="312">
        <v>2027</v>
      </c>
      <c r="DD94" s="312">
        <v>2028</v>
      </c>
      <c r="DE94" s="312">
        <v>2029</v>
      </c>
      <c r="DF94" s="312">
        <v>2030</v>
      </c>
      <c r="DG94" s="312">
        <v>2031</v>
      </c>
      <c r="DH94" s="312">
        <v>2032</v>
      </c>
      <c r="DI94" s="312">
        <v>2033</v>
      </c>
      <c r="DJ94" s="312">
        <v>2034</v>
      </c>
      <c r="DK94" s="312">
        <v>2035</v>
      </c>
      <c r="DL94" s="312">
        <v>2036</v>
      </c>
      <c r="DM94" s="312">
        <v>2037</v>
      </c>
      <c r="DN94" s="312">
        <v>2038</v>
      </c>
      <c r="DO94" s="312">
        <v>2039</v>
      </c>
      <c r="DP94" s="312">
        <v>2040</v>
      </c>
      <c r="DQ94" s="312">
        <v>2041</v>
      </c>
      <c r="DR94" s="312">
        <v>2042</v>
      </c>
      <c r="DS94" s="312">
        <v>2043</v>
      </c>
      <c r="DT94" s="312">
        <v>2044</v>
      </c>
      <c r="DU94" s="312">
        <v>2045</v>
      </c>
      <c r="DV94" s="312">
        <v>2046</v>
      </c>
      <c r="DW94" s="312">
        <v>2047</v>
      </c>
      <c r="DX94" s="312">
        <v>2048</v>
      </c>
      <c r="DY94" s="312">
        <v>2049</v>
      </c>
      <c r="DZ94" s="312">
        <v>2050</v>
      </c>
      <c r="EK94" s="314"/>
      <c r="EL94" s="314"/>
      <c r="EM94" s="314"/>
      <c r="EN94" s="314"/>
      <c r="EO94" s="314"/>
      <c r="EP94" s="314"/>
      <c r="EQ94" s="314"/>
      <c r="ER94" s="314"/>
      <c r="ES94" s="314"/>
      <c r="ET94" s="314"/>
      <c r="EU94" s="314"/>
      <c r="EV94" s="314"/>
      <c r="EW94" s="314"/>
      <c r="EX94" s="314"/>
      <c r="EY94" s="314"/>
      <c r="EZ94" s="314"/>
      <c r="FA94" s="314"/>
      <c r="FB94" s="314"/>
      <c r="FC94" s="314"/>
      <c r="FD94" s="314"/>
      <c r="FE94" s="314"/>
      <c r="FF94" s="314"/>
      <c r="FG94" s="314"/>
      <c r="FH94" s="314"/>
      <c r="FI94" s="314"/>
    </row>
    <row r="95" spans="1:165">
      <c r="A95" s="303" t="s">
        <v>43</v>
      </c>
      <c r="C95" s="5" t="s">
        <v>315</v>
      </c>
      <c r="D95" s="117">
        <f>$B$188</f>
        <v>0.48</v>
      </c>
      <c r="E95" s="117">
        <f>D95-($D95-$AH95)/30</f>
        <v>0.46399999999999997</v>
      </c>
      <c r="F95" s="117">
        <f t="shared" ref="F95:AG95" si="318">E95-($D95-$AH95)/30</f>
        <v>0.44799999999999995</v>
      </c>
      <c r="G95" s="117">
        <f t="shared" si="318"/>
        <v>0.43199999999999994</v>
      </c>
      <c r="H95" s="117">
        <f t="shared" si="318"/>
        <v>0.41599999999999993</v>
      </c>
      <c r="I95" s="117">
        <f t="shared" si="318"/>
        <v>0.39999999999999991</v>
      </c>
      <c r="J95" s="117">
        <f t="shared" si="318"/>
        <v>0.3839999999999999</v>
      </c>
      <c r="K95" s="117">
        <f t="shared" si="318"/>
        <v>0.36799999999999988</v>
      </c>
      <c r="L95" s="117">
        <f t="shared" si="318"/>
        <v>0.35199999999999987</v>
      </c>
      <c r="M95" s="117">
        <f t="shared" si="318"/>
        <v>0.33599999999999985</v>
      </c>
      <c r="N95" s="117">
        <f t="shared" si="318"/>
        <v>0.31999999999999984</v>
      </c>
      <c r="O95" s="117">
        <f t="shared" si="318"/>
        <v>0.30399999999999983</v>
      </c>
      <c r="P95" s="117">
        <f t="shared" si="318"/>
        <v>0.28799999999999981</v>
      </c>
      <c r="Q95" s="117">
        <f t="shared" si="318"/>
        <v>0.2719999999999998</v>
      </c>
      <c r="R95" s="117">
        <f t="shared" si="318"/>
        <v>0.25599999999999978</v>
      </c>
      <c r="S95" s="117">
        <f t="shared" si="318"/>
        <v>0.23999999999999977</v>
      </c>
      <c r="T95" s="117">
        <f t="shared" si="318"/>
        <v>0.22399999999999975</v>
      </c>
      <c r="U95" s="117">
        <f t="shared" si="318"/>
        <v>0.20799999999999974</v>
      </c>
      <c r="V95" s="117">
        <f t="shared" si="318"/>
        <v>0.19199999999999973</v>
      </c>
      <c r="W95" s="117">
        <f t="shared" si="318"/>
        <v>0.17599999999999971</v>
      </c>
      <c r="X95" s="117">
        <f t="shared" si="318"/>
        <v>0.1599999999999997</v>
      </c>
      <c r="Y95" s="117">
        <f t="shared" si="318"/>
        <v>0.14399999999999968</v>
      </c>
      <c r="Z95" s="117">
        <f t="shared" si="318"/>
        <v>0.12799999999999967</v>
      </c>
      <c r="AA95" s="117">
        <f t="shared" si="318"/>
        <v>0.11199999999999967</v>
      </c>
      <c r="AB95" s="117">
        <f t="shared" si="318"/>
        <v>9.5999999999999669E-2</v>
      </c>
      <c r="AC95" s="117">
        <f t="shared" si="318"/>
        <v>7.9999999999999669E-2</v>
      </c>
      <c r="AD95" s="117">
        <f t="shared" si="318"/>
        <v>6.3999999999999668E-2</v>
      </c>
      <c r="AE95" s="117">
        <f t="shared" si="318"/>
        <v>4.7999999999999668E-2</v>
      </c>
      <c r="AF95" s="117">
        <f t="shared" si="318"/>
        <v>3.1999999999999668E-2</v>
      </c>
      <c r="AG95" s="117">
        <f t="shared" si="318"/>
        <v>1.5999999999999667E-2</v>
      </c>
      <c r="AH95" s="117">
        <f>$C$188</f>
        <v>0</v>
      </c>
      <c r="AI95" s="2"/>
      <c r="AJ95" s="117">
        <f>D95</f>
        <v>0.48</v>
      </c>
      <c r="AK95" s="117">
        <f t="shared" ref="AK95:AZ103" si="319">E95</f>
        <v>0.46399999999999997</v>
      </c>
      <c r="AL95" s="117">
        <f t="shared" si="319"/>
        <v>0.44799999999999995</v>
      </c>
      <c r="AM95" s="117">
        <f t="shared" si="319"/>
        <v>0.43199999999999994</v>
      </c>
      <c r="AN95" s="117">
        <f t="shared" si="319"/>
        <v>0.41599999999999993</v>
      </c>
      <c r="AO95" s="117">
        <f t="shared" si="319"/>
        <v>0.39999999999999991</v>
      </c>
      <c r="AP95" s="117">
        <f t="shared" si="319"/>
        <v>0.3839999999999999</v>
      </c>
      <c r="AQ95" s="117">
        <f t="shared" si="319"/>
        <v>0.36799999999999988</v>
      </c>
      <c r="AR95" s="117">
        <f t="shared" si="319"/>
        <v>0.35199999999999987</v>
      </c>
      <c r="AS95" s="117">
        <f t="shared" si="319"/>
        <v>0.33599999999999985</v>
      </c>
      <c r="AT95" s="117">
        <f t="shared" si="319"/>
        <v>0.31999999999999984</v>
      </c>
      <c r="AU95" s="117">
        <f t="shared" si="319"/>
        <v>0.30399999999999983</v>
      </c>
      <c r="AV95" s="117">
        <f t="shared" si="319"/>
        <v>0.28799999999999981</v>
      </c>
      <c r="AW95" s="117">
        <f t="shared" si="319"/>
        <v>0.2719999999999998</v>
      </c>
      <c r="AX95" s="117">
        <f t="shared" si="319"/>
        <v>0.25599999999999978</v>
      </c>
      <c r="AY95" s="117">
        <f t="shared" si="319"/>
        <v>0.23999999999999977</v>
      </c>
      <c r="AZ95" s="117">
        <f t="shared" si="319"/>
        <v>0.22399999999999975</v>
      </c>
      <c r="BA95" s="117">
        <f t="shared" ref="BA95:BN103" si="320">U95</f>
        <v>0.20799999999999974</v>
      </c>
      <c r="BB95" s="117">
        <f t="shared" si="320"/>
        <v>0.19199999999999973</v>
      </c>
      <c r="BC95" s="117">
        <f t="shared" si="320"/>
        <v>0.17599999999999971</v>
      </c>
      <c r="BD95" s="117">
        <f t="shared" si="320"/>
        <v>0.1599999999999997</v>
      </c>
      <c r="BE95" s="117">
        <f t="shared" si="320"/>
        <v>0.14399999999999968</v>
      </c>
      <c r="BF95" s="117">
        <f t="shared" si="320"/>
        <v>0.12799999999999967</v>
      </c>
      <c r="BG95" s="117">
        <f t="shared" si="320"/>
        <v>0.11199999999999967</v>
      </c>
      <c r="BH95" s="117">
        <f t="shared" si="320"/>
        <v>9.5999999999999669E-2</v>
      </c>
      <c r="BI95" s="117">
        <f t="shared" si="320"/>
        <v>7.9999999999999669E-2</v>
      </c>
      <c r="BJ95" s="117">
        <f t="shared" si="320"/>
        <v>6.3999999999999668E-2</v>
      </c>
      <c r="BK95" s="117">
        <f t="shared" si="320"/>
        <v>4.7999999999999668E-2</v>
      </c>
      <c r="BL95" s="117">
        <f t="shared" si="320"/>
        <v>3.1999999999999668E-2</v>
      </c>
      <c r="BM95" s="117">
        <f t="shared" si="320"/>
        <v>1.5999999999999667E-2</v>
      </c>
      <c r="BN95" s="117">
        <f t="shared" si="320"/>
        <v>0</v>
      </c>
      <c r="BP95" s="117">
        <f>D95</f>
        <v>0.48</v>
      </c>
      <c r="BQ95" s="117">
        <f>BP95-($BP95-$CT95)/30</f>
        <v>0.48</v>
      </c>
      <c r="BR95" s="117">
        <f t="shared" ref="BR95:CS95" si="321">BQ95-($BP95-$CT95)/30</f>
        <v>0.48</v>
      </c>
      <c r="BS95" s="117">
        <f t="shared" si="321"/>
        <v>0.48</v>
      </c>
      <c r="BT95" s="117">
        <f t="shared" si="321"/>
        <v>0.48</v>
      </c>
      <c r="BU95" s="117">
        <f t="shared" si="321"/>
        <v>0.48</v>
      </c>
      <c r="BV95" s="117">
        <f t="shared" si="321"/>
        <v>0.48</v>
      </c>
      <c r="BW95" s="117">
        <f t="shared" si="321"/>
        <v>0.48</v>
      </c>
      <c r="BX95" s="117">
        <f t="shared" si="321"/>
        <v>0.48</v>
      </c>
      <c r="BY95" s="117">
        <f t="shared" si="321"/>
        <v>0.48</v>
      </c>
      <c r="BZ95" s="117">
        <f t="shared" si="321"/>
        <v>0.48</v>
      </c>
      <c r="CA95" s="117">
        <f t="shared" si="321"/>
        <v>0.48</v>
      </c>
      <c r="CB95" s="117">
        <f t="shared" si="321"/>
        <v>0.48</v>
      </c>
      <c r="CC95" s="117">
        <f t="shared" si="321"/>
        <v>0.48</v>
      </c>
      <c r="CD95" s="117">
        <f t="shared" si="321"/>
        <v>0.48</v>
      </c>
      <c r="CE95" s="117">
        <f t="shared" si="321"/>
        <v>0.48</v>
      </c>
      <c r="CF95" s="117">
        <f t="shared" si="321"/>
        <v>0.48</v>
      </c>
      <c r="CG95" s="117">
        <f t="shared" si="321"/>
        <v>0.48</v>
      </c>
      <c r="CH95" s="117">
        <f t="shared" si="321"/>
        <v>0.48</v>
      </c>
      <c r="CI95" s="117">
        <f t="shared" si="321"/>
        <v>0.48</v>
      </c>
      <c r="CJ95" s="117">
        <f t="shared" si="321"/>
        <v>0.48</v>
      </c>
      <c r="CK95" s="117">
        <f t="shared" si="321"/>
        <v>0.48</v>
      </c>
      <c r="CL95" s="117">
        <f t="shared" si="321"/>
        <v>0.48</v>
      </c>
      <c r="CM95" s="117">
        <f t="shared" si="321"/>
        <v>0.48</v>
      </c>
      <c r="CN95" s="117">
        <f t="shared" si="321"/>
        <v>0.48</v>
      </c>
      <c r="CO95" s="117">
        <f t="shared" si="321"/>
        <v>0.48</v>
      </c>
      <c r="CP95" s="117">
        <f t="shared" si="321"/>
        <v>0.48</v>
      </c>
      <c r="CQ95" s="117">
        <f t="shared" si="321"/>
        <v>0.48</v>
      </c>
      <c r="CR95" s="117">
        <f t="shared" si="321"/>
        <v>0.48</v>
      </c>
      <c r="CS95" s="117">
        <f t="shared" si="321"/>
        <v>0.48</v>
      </c>
      <c r="CT95" s="117">
        <f>BP95</f>
        <v>0.48</v>
      </c>
      <c r="CV95" s="117">
        <f>AJ95</f>
        <v>0.48</v>
      </c>
      <c r="CW95" s="117">
        <f t="shared" ref="CW95:DL99" si="322">AK95</f>
        <v>0.46399999999999997</v>
      </c>
      <c r="CX95" s="117">
        <f t="shared" si="322"/>
        <v>0.44799999999999995</v>
      </c>
      <c r="CY95" s="117">
        <f t="shared" si="322"/>
        <v>0.43199999999999994</v>
      </c>
      <c r="CZ95" s="117">
        <f t="shared" si="322"/>
        <v>0.41599999999999993</v>
      </c>
      <c r="DA95" s="117">
        <f t="shared" si="322"/>
        <v>0.39999999999999991</v>
      </c>
      <c r="DB95" s="117">
        <f t="shared" si="322"/>
        <v>0.3839999999999999</v>
      </c>
      <c r="DC95" s="117">
        <f t="shared" si="322"/>
        <v>0.36799999999999988</v>
      </c>
      <c r="DD95" s="117">
        <f t="shared" si="322"/>
        <v>0.35199999999999987</v>
      </c>
      <c r="DE95" s="117">
        <f t="shared" si="322"/>
        <v>0.33599999999999985</v>
      </c>
      <c r="DF95" s="117">
        <f t="shared" si="322"/>
        <v>0.31999999999999984</v>
      </c>
      <c r="DG95" s="117">
        <f t="shared" si="322"/>
        <v>0.30399999999999983</v>
      </c>
      <c r="DH95" s="117">
        <f t="shared" si="322"/>
        <v>0.28799999999999981</v>
      </c>
      <c r="DI95" s="117">
        <f t="shared" si="322"/>
        <v>0.2719999999999998</v>
      </c>
      <c r="DJ95" s="117">
        <f t="shared" si="322"/>
        <v>0.25599999999999978</v>
      </c>
      <c r="DK95" s="117">
        <f t="shared" si="322"/>
        <v>0.23999999999999977</v>
      </c>
      <c r="DL95" s="117">
        <f t="shared" si="322"/>
        <v>0.22399999999999975</v>
      </c>
      <c r="DM95" s="117">
        <f t="shared" ref="DM95:DZ99" si="323">BA95</f>
        <v>0.20799999999999974</v>
      </c>
      <c r="DN95" s="117">
        <f t="shared" si="323"/>
        <v>0.19199999999999973</v>
      </c>
      <c r="DO95" s="117">
        <f t="shared" si="323"/>
        <v>0.17599999999999971</v>
      </c>
      <c r="DP95" s="117">
        <f t="shared" si="323"/>
        <v>0.1599999999999997</v>
      </c>
      <c r="DQ95" s="117">
        <f t="shared" si="323"/>
        <v>0.14399999999999968</v>
      </c>
      <c r="DR95" s="117">
        <f t="shared" si="323"/>
        <v>0.12799999999999967</v>
      </c>
      <c r="DS95" s="117">
        <f t="shared" si="323"/>
        <v>0.11199999999999967</v>
      </c>
      <c r="DT95" s="117">
        <f t="shared" si="323"/>
        <v>9.5999999999999669E-2</v>
      </c>
      <c r="DU95" s="117">
        <f t="shared" si="323"/>
        <v>7.9999999999999669E-2</v>
      </c>
      <c r="DV95" s="117">
        <f t="shared" si="323"/>
        <v>6.3999999999999668E-2</v>
      </c>
      <c r="DW95" s="117">
        <f t="shared" si="323"/>
        <v>4.7999999999999668E-2</v>
      </c>
      <c r="DX95" s="117">
        <f t="shared" si="323"/>
        <v>3.1999999999999668E-2</v>
      </c>
      <c r="DY95" s="117">
        <f t="shared" si="323"/>
        <v>1.5999999999999667E-2</v>
      </c>
      <c r="DZ95" s="117">
        <f t="shared" si="323"/>
        <v>0</v>
      </c>
    </row>
    <row r="96" spans="1:165">
      <c r="A96" s="303" t="s">
        <v>212</v>
      </c>
      <c r="C96" s="5" t="s">
        <v>315</v>
      </c>
      <c r="D96" s="117">
        <f>$B$189</f>
        <v>3</v>
      </c>
      <c r="E96" s="117">
        <f t="shared" ref="E96:AG103" si="324">D96-($D96-$AH96)/30</f>
        <v>2.9</v>
      </c>
      <c r="F96" s="117">
        <f t="shared" si="324"/>
        <v>2.8</v>
      </c>
      <c r="G96" s="117">
        <f t="shared" si="324"/>
        <v>2.6999999999999997</v>
      </c>
      <c r="H96" s="117">
        <f t="shared" si="324"/>
        <v>2.5999999999999996</v>
      </c>
      <c r="I96" s="117">
        <f t="shared" si="324"/>
        <v>2.4999999999999996</v>
      </c>
      <c r="J96" s="117">
        <f t="shared" si="324"/>
        <v>2.3999999999999995</v>
      </c>
      <c r="K96" s="117">
        <f t="shared" si="324"/>
        <v>2.2999999999999994</v>
      </c>
      <c r="L96" s="117">
        <f t="shared" si="324"/>
        <v>2.1999999999999993</v>
      </c>
      <c r="M96" s="117">
        <f t="shared" si="324"/>
        <v>2.0999999999999992</v>
      </c>
      <c r="N96" s="117">
        <f t="shared" si="324"/>
        <v>1.9999999999999991</v>
      </c>
      <c r="O96" s="117">
        <f t="shared" si="324"/>
        <v>1.899999999999999</v>
      </c>
      <c r="P96" s="117">
        <f t="shared" si="324"/>
        <v>1.7999999999999989</v>
      </c>
      <c r="Q96" s="117">
        <f t="shared" si="324"/>
        <v>1.6999999999999988</v>
      </c>
      <c r="R96" s="117">
        <f t="shared" si="324"/>
        <v>1.5999999999999988</v>
      </c>
      <c r="S96" s="117">
        <f t="shared" si="324"/>
        <v>1.4999999999999987</v>
      </c>
      <c r="T96" s="117">
        <f t="shared" si="324"/>
        <v>1.3999999999999986</v>
      </c>
      <c r="U96" s="117">
        <f t="shared" si="324"/>
        <v>1.2999999999999985</v>
      </c>
      <c r="V96" s="117">
        <f t="shared" si="324"/>
        <v>1.1999999999999984</v>
      </c>
      <c r="W96" s="117">
        <f t="shared" si="324"/>
        <v>1.0999999999999983</v>
      </c>
      <c r="X96" s="117">
        <f t="shared" si="324"/>
        <v>0.99999999999999833</v>
      </c>
      <c r="Y96" s="117">
        <f t="shared" si="324"/>
        <v>0.89999999999999836</v>
      </c>
      <c r="Z96" s="117">
        <f t="shared" si="324"/>
        <v>0.79999999999999838</v>
      </c>
      <c r="AA96" s="117">
        <f t="shared" si="324"/>
        <v>0.6999999999999984</v>
      </c>
      <c r="AB96" s="117">
        <f t="shared" si="324"/>
        <v>0.59999999999999842</v>
      </c>
      <c r="AC96" s="117">
        <f t="shared" si="324"/>
        <v>0.49999999999999845</v>
      </c>
      <c r="AD96" s="117">
        <f t="shared" si="324"/>
        <v>0.39999999999999847</v>
      </c>
      <c r="AE96" s="117">
        <f t="shared" si="324"/>
        <v>0.29999999999999849</v>
      </c>
      <c r="AF96" s="117">
        <f t="shared" si="324"/>
        <v>0.19999999999999848</v>
      </c>
      <c r="AG96" s="117">
        <f t="shared" si="324"/>
        <v>9.9999999999998479E-2</v>
      </c>
      <c r="AH96" s="117">
        <f>$C$189</f>
        <v>0</v>
      </c>
      <c r="AI96" s="2"/>
      <c r="AJ96" s="117">
        <f t="shared" ref="AJ96:AJ103" si="325">D96</f>
        <v>3</v>
      </c>
      <c r="AK96" s="117">
        <f t="shared" si="319"/>
        <v>2.9</v>
      </c>
      <c r="AL96" s="117">
        <f t="shared" si="319"/>
        <v>2.8</v>
      </c>
      <c r="AM96" s="117">
        <f t="shared" si="319"/>
        <v>2.6999999999999997</v>
      </c>
      <c r="AN96" s="117">
        <f t="shared" si="319"/>
        <v>2.5999999999999996</v>
      </c>
      <c r="AO96" s="117">
        <f t="shared" si="319"/>
        <v>2.4999999999999996</v>
      </c>
      <c r="AP96" s="117">
        <f t="shared" si="319"/>
        <v>2.3999999999999995</v>
      </c>
      <c r="AQ96" s="117">
        <f t="shared" si="319"/>
        <v>2.2999999999999994</v>
      </c>
      <c r="AR96" s="117">
        <f t="shared" si="319"/>
        <v>2.1999999999999993</v>
      </c>
      <c r="AS96" s="117">
        <f t="shared" si="319"/>
        <v>2.0999999999999992</v>
      </c>
      <c r="AT96" s="117">
        <f t="shared" si="319"/>
        <v>1.9999999999999991</v>
      </c>
      <c r="AU96" s="117">
        <f t="shared" si="319"/>
        <v>1.899999999999999</v>
      </c>
      <c r="AV96" s="117">
        <f t="shared" si="319"/>
        <v>1.7999999999999989</v>
      </c>
      <c r="AW96" s="117">
        <f t="shared" si="319"/>
        <v>1.6999999999999988</v>
      </c>
      <c r="AX96" s="117">
        <f t="shared" si="319"/>
        <v>1.5999999999999988</v>
      </c>
      <c r="AY96" s="117">
        <f t="shared" si="319"/>
        <v>1.4999999999999987</v>
      </c>
      <c r="AZ96" s="117">
        <f t="shared" si="319"/>
        <v>1.3999999999999986</v>
      </c>
      <c r="BA96" s="117">
        <f t="shared" si="320"/>
        <v>1.2999999999999985</v>
      </c>
      <c r="BB96" s="117">
        <f t="shared" si="320"/>
        <v>1.1999999999999984</v>
      </c>
      <c r="BC96" s="117">
        <f t="shared" si="320"/>
        <v>1.0999999999999983</v>
      </c>
      <c r="BD96" s="117">
        <f t="shared" si="320"/>
        <v>0.99999999999999833</v>
      </c>
      <c r="BE96" s="117">
        <f t="shared" si="320"/>
        <v>0.89999999999999836</v>
      </c>
      <c r="BF96" s="117">
        <f t="shared" si="320"/>
        <v>0.79999999999999838</v>
      </c>
      <c r="BG96" s="117">
        <f t="shared" si="320"/>
        <v>0.6999999999999984</v>
      </c>
      <c r="BH96" s="117">
        <f t="shared" si="320"/>
        <v>0.59999999999999842</v>
      </c>
      <c r="BI96" s="117">
        <f t="shared" si="320"/>
        <v>0.49999999999999845</v>
      </c>
      <c r="BJ96" s="117">
        <f t="shared" si="320"/>
        <v>0.39999999999999847</v>
      </c>
      <c r="BK96" s="117">
        <f t="shared" si="320"/>
        <v>0.29999999999999849</v>
      </c>
      <c r="BL96" s="117">
        <f t="shared" si="320"/>
        <v>0.19999999999999848</v>
      </c>
      <c r="BM96" s="117">
        <f t="shared" si="320"/>
        <v>9.9999999999998479E-2</v>
      </c>
      <c r="BN96" s="117">
        <f t="shared" si="320"/>
        <v>0</v>
      </c>
      <c r="BP96" s="117">
        <f t="shared" ref="BP96:BP103" si="326">D96</f>
        <v>3</v>
      </c>
      <c r="BQ96" s="117">
        <f t="shared" ref="BQ96:CS103" si="327">BP96-($BP96-$CT96)/30</f>
        <v>3</v>
      </c>
      <c r="BR96" s="117">
        <f t="shared" si="327"/>
        <v>3</v>
      </c>
      <c r="BS96" s="117">
        <f t="shared" si="327"/>
        <v>3</v>
      </c>
      <c r="BT96" s="117">
        <f t="shared" si="327"/>
        <v>3</v>
      </c>
      <c r="BU96" s="117">
        <f t="shared" si="327"/>
        <v>3</v>
      </c>
      <c r="BV96" s="117">
        <f t="shared" si="327"/>
        <v>3</v>
      </c>
      <c r="BW96" s="117">
        <f t="shared" si="327"/>
        <v>3</v>
      </c>
      <c r="BX96" s="117">
        <f t="shared" si="327"/>
        <v>3</v>
      </c>
      <c r="BY96" s="117">
        <f t="shared" si="327"/>
        <v>3</v>
      </c>
      <c r="BZ96" s="117">
        <f t="shared" si="327"/>
        <v>3</v>
      </c>
      <c r="CA96" s="117">
        <f t="shared" si="327"/>
        <v>3</v>
      </c>
      <c r="CB96" s="117">
        <f t="shared" si="327"/>
        <v>3</v>
      </c>
      <c r="CC96" s="117">
        <f t="shared" si="327"/>
        <v>3</v>
      </c>
      <c r="CD96" s="117">
        <f t="shared" si="327"/>
        <v>3</v>
      </c>
      <c r="CE96" s="117">
        <f t="shared" si="327"/>
        <v>3</v>
      </c>
      <c r="CF96" s="117">
        <f t="shared" si="327"/>
        <v>3</v>
      </c>
      <c r="CG96" s="117">
        <f t="shared" si="327"/>
        <v>3</v>
      </c>
      <c r="CH96" s="117">
        <f t="shared" si="327"/>
        <v>3</v>
      </c>
      <c r="CI96" s="117">
        <f t="shared" si="327"/>
        <v>3</v>
      </c>
      <c r="CJ96" s="117">
        <f t="shared" si="327"/>
        <v>3</v>
      </c>
      <c r="CK96" s="117">
        <f t="shared" si="327"/>
        <v>3</v>
      </c>
      <c r="CL96" s="117">
        <f t="shared" si="327"/>
        <v>3</v>
      </c>
      <c r="CM96" s="117">
        <f t="shared" si="327"/>
        <v>3</v>
      </c>
      <c r="CN96" s="117">
        <f t="shared" si="327"/>
        <v>3</v>
      </c>
      <c r="CO96" s="117">
        <f t="shared" si="327"/>
        <v>3</v>
      </c>
      <c r="CP96" s="117">
        <f t="shared" si="327"/>
        <v>3</v>
      </c>
      <c r="CQ96" s="117">
        <f t="shared" si="327"/>
        <v>3</v>
      </c>
      <c r="CR96" s="117">
        <f t="shared" si="327"/>
        <v>3</v>
      </c>
      <c r="CS96" s="117">
        <f t="shared" si="327"/>
        <v>3</v>
      </c>
      <c r="CT96" s="117">
        <f t="shared" ref="CT96:CT97" si="328">BP96</f>
        <v>3</v>
      </c>
      <c r="CV96" s="117">
        <f>AJ96</f>
        <v>3</v>
      </c>
      <c r="CW96" s="117">
        <f t="shared" si="322"/>
        <v>2.9</v>
      </c>
      <c r="CX96" s="117">
        <f t="shared" si="322"/>
        <v>2.8</v>
      </c>
      <c r="CY96" s="117">
        <f t="shared" si="322"/>
        <v>2.6999999999999997</v>
      </c>
      <c r="CZ96" s="117">
        <f t="shared" si="322"/>
        <v>2.5999999999999996</v>
      </c>
      <c r="DA96" s="117">
        <f t="shared" si="322"/>
        <v>2.4999999999999996</v>
      </c>
      <c r="DB96" s="117">
        <f t="shared" si="322"/>
        <v>2.3999999999999995</v>
      </c>
      <c r="DC96" s="117">
        <f t="shared" si="322"/>
        <v>2.2999999999999994</v>
      </c>
      <c r="DD96" s="117">
        <f t="shared" si="322"/>
        <v>2.1999999999999993</v>
      </c>
      <c r="DE96" s="117">
        <f t="shared" si="322"/>
        <v>2.0999999999999992</v>
      </c>
      <c r="DF96" s="117">
        <f t="shared" si="322"/>
        <v>1.9999999999999991</v>
      </c>
      <c r="DG96" s="117">
        <f t="shared" si="322"/>
        <v>1.899999999999999</v>
      </c>
      <c r="DH96" s="117">
        <f t="shared" si="322"/>
        <v>1.7999999999999989</v>
      </c>
      <c r="DI96" s="117">
        <f t="shared" si="322"/>
        <v>1.6999999999999988</v>
      </c>
      <c r="DJ96" s="117">
        <f t="shared" si="322"/>
        <v>1.5999999999999988</v>
      </c>
      <c r="DK96" s="117">
        <f t="shared" si="322"/>
        <v>1.4999999999999987</v>
      </c>
      <c r="DL96" s="117">
        <f t="shared" si="322"/>
        <v>1.3999999999999986</v>
      </c>
      <c r="DM96" s="117">
        <f t="shared" si="323"/>
        <v>1.2999999999999985</v>
      </c>
      <c r="DN96" s="117">
        <f t="shared" si="323"/>
        <v>1.1999999999999984</v>
      </c>
      <c r="DO96" s="117">
        <f t="shared" si="323"/>
        <v>1.0999999999999983</v>
      </c>
      <c r="DP96" s="117">
        <f t="shared" si="323"/>
        <v>0.99999999999999833</v>
      </c>
      <c r="DQ96" s="117">
        <f t="shared" si="323"/>
        <v>0.89999999999999836</v>
      </c>
      <c r="DR96" s="117">
        <f t="shared" si="323"/>
        <v>0.79999999999999838</v>
      </c>
      <c r="DS96" s="117">
        <f t="shared" si="323"/>
        <v>0.6999999999999984</v>
      </c>
      <c r="DT96" s="117">
        <f t="shared" si="323"/>
        <v>0.59999999999999842</v>
      </c>
      <c r="DU96" s="117">
        <f t="shared" si="323"/>
        <v>0.49999999999999845</v>
      </c>
      <c r="DV96" s="117">
        <f t="shared" si="323"/>
        <v>0.39999999999999847</v>
      </c>
      <c r="DW96" s="117">
        <f t="shared" si="323"/>
        <v>0.29999999999999849</v>
      </c>
      <c r="DX96" s="117">
        <f t="shared" si="323"/>
        <v>0.19999999999999848</v>
      </c>
      <c r="DY96" s="117">
        <f t="shared" si="323"/>
        <v>9.9999999999998479E-2</v>
      </c>
      <c r="DZ96" s="117">
        <f t="shared" si="323"/>
        <v>0</v>
      </c>
    </row>
    <row r="97" spans="1:165">
      <c r="A97" s="303" t="s">
        <v>316</v>
      </c>
      <c r="C97" s="5" t="s">
        <v>315</v>
      </c>
      <c r="D97" s="117">
        <f>$BP$191</f>
        <v>1.8298179999999999</v>
      </c>
      <c r="E97" s="117">
        <f t="shared" si="324"/>
        <v>1.8533240666666666</v>
      </c>
      <c r="F97" s="117">
        <f t="shared" si="324"/>
        <v>1.8768301333333333</v>
      </c>
      <c r="G97" s="117">
        <f t="shared" si="324"/>
        <v>1.9003361999999999</v>
      </c>
      <c r="H97" s="117">
        <f t="shared" si="324"/>
        <v>1.9238422666666666</v>
      </c>
      <c r="I97" s="117">
        <f t="shared" si="324"/>
        <v>1.9473483333333332</v>
      </c>
      <c r="J97" s="117">
        <f t="shared" si="324"/>
        <v>1.9708543999999999</v>
      </c>
      <c r="K97" s="117">
        <f t="shared" si="324"/>
        <v>1.9943604666666666</v>
      </c>
      <c r="L97" s="117">
        <f t="shared" si="324"/>
        <v>2.0178665333333332</v>
      </c>
      <c r="M97" s="117">
        <f t="shared" si="324"/>
        <v>2.0413725999999999</v>
      </c>
      <c r="N97" s="117">
        <f t="shared" si="324"/>
        <v>2.0648786666666665</v>
      </c>
      <c r="O97" s="117">
        <f t="shared" si="324"/>
        <v>2.0883847333333332</v>
      </c>
      <c r="P97" s="117">
        <f t="shared" si="324"/>
        <v>2.1118907999999998</v>
      </c>
      <c r="Q97" s="117">
        <f t="shared" si="324"/>
        <v>2.1353968666666665</v>
      </c>
      <c r="R97" s="117">
        <f t="shared" si="324"/>
        <v>2.1589029333333332</v>
      </c>
      <c r="S97" s="117">
        <f t="shared" si="324"/>
        <v>2.1824089999999998</v>
      </c>
      <c r="T97" s="117">
        <f t="shared" si="324"/>
        <v>2.2059150666666665</v>
      </c>
      <c r="U97" s="117">
        <f t="shared" si="324"/>
        <v>2.2294211333333331</v>
      </c>
      <c r="V97" s="117">
        <f t="shared" si="324"/>
        <v>2.2529271999999998</v>
      </c>
      <c r="W97" s="117">
        <f t="shared" si="324"/>
        <v>2.2764332666666665</v>
      </c>
      <c r="X97" s="117">
        <f t="shared" si="324"/>
        <v>2.2999393333333331</v>
      </c>
      <c r="Y97" s="117">
        <f t="shared" si="324"/>
        <v>2.3234453999999998</v>
      </c>
      <c r="Z97" s="117">
        <f t="shared" si="324"/>
        <v>2.3469514666666664</v>
      </c>
      <c r="AA97" s="117">
        <f t="shared" si="324"/>
        <v>2.3704575333333331</v>
      </c>
      <c r="AB97" s="117">
        <f t="shared" si="324"/>
        <v>2.3939635999999997</v>
      </c>
      <c r="AC97" s="117">
        <f t="shared" si="324"/>
        <v>2.4174696666666664</v>
      </c>
      <c r="AD97" s="117">
        <f t="shared" si="324"/>
        <v>2.4409757333333331</v>
      </c>
      <c r="AE97" s="117">
        <f t="shared" si="324"/>
        <v>2.4644817999999997</v>
      </c>
      <c r="AF97" s="117">
        <f t="shared" si="324"/>
        <v>2.4879878666666664</v>
      </c>
      <c r="AG97" s="117">
        <f t="shared" si="324"/>
        <v>2.511493933333333</v>
      </c>
      <c r="AH97" s="117">
        <f>EB191</f>
        <v>2.5350000000000001</v>
      </c>
      <c r="AI97" s="2"/>
      <c r="AJ97" s="117">
        <f t="shared" si="325"/>
        <v>1.8298179999999999</v>
      </c>
      <c r="AK97" s="117">
        <f t="shared" si="319"/>
        <v>1.8533240666666666</v>
      </c>
      <c r="AL97" s="117">
        <f t="shared" si="319"/>
        <v>1.8768301333333333</v>
      </c>
      <c r="AM97" s="117">
        <f t="shared" si="319"/>
        <v>1.9003361999999999</v>
      </c>
      <c r="AN97" s="117">
        <f t="shared" si="319"/>
        <v>1.9238422666666666</v>
      </c>
      <c r="AO97" s="117">
        <f t="shared" si="319"/>
        <v>1.9473483333333332</v>
      </c>
      <c r="AP97" s="117">
        <f t="shared" si="319"/>
        <v>1.9708543999999999</v>
      </c>
      <c r="AQ97" s="117">
        <f t="shared" si="319"/>
        <v>1.9943604666666666</v>
      </c>
      <c r="AR97" s="117">
        <f t="shared" si="319"/>
        <v>2.0178665333333332</v>
      </c>
      <c r="AS97" s="117">
        <f t="shared" si="319"/>
        <v>2.0413725999999999</v>
      </c>
      <c r="AT97" s="117">
        <f t="shared" si="319"/>
        <v>2.0648786666666665</v>
      </c>
      <c r="AU97" s="117">
        <f t="shared" si="319"/>
        <v>2.0883847333333332</v>
      </c>
      <c r="AV97" s="117">
        <f t="shared" si="319"/>
        <v>2.1118907999999998</v>
      </c>
      <c r="AW97" s="117">
        <f t="shared" si="319"/>
        <v>2.1353968666666665</v>
      </c>
      <c r="AX97" s="117">
        <f t="shared" si="319"/>
        <v>2.1589029333333332</v>
      </c>
      <c r="AY97" s="117">
        <f t="shared" si="319"/>
        <v>2.1824089999999998</v>
      </c>
      <c r="AZ97" s="117">
        <f t="shared" si="319"/>
        <v>2.2059150666666665</v>
      </c>
      <c r="BA97" s="117">
        <f t="shared" si="320"/>
        <v>2.2294211333333331</v>
      </c>
      <c r="BB97" s="117">
        <f t="shared" si="320"/>
        <v>2.2529271999999998</v>
      </c>
      <c r="BC97" s="117">
        <f t="shared" si="320"/>
        <v>2.2764332666666665</v>
      </c>
      <c r="BD97" s="117">
        <f t="shared" si="320"/>
        <v>2.2999393333333331</v>
      </c>
      <c r="BE97" s="117">
        <f t="shared" si="320"/>
        <v>2.3234453999999998</v>
      </c>
      <c r="BF97" s="117">
        <f t="shared" si="320"/>
        <v>2.3469514666666664</v>
      </c>
      <c r="BG97" s="117">
        <f t="shared" si="320"/>
        <v>2.3704575333333331</v>
      </c>
      <c r="BH97" s="117">
        <f t="shared" si="320"/>
        <v>2.3939635999999997</v>
      </c>
      <c r="BI97" s="117">
        <f t="shared" si="320"/>
        <v>2.4174696666666664</v>
      </c>
      <c r="BJ97" s="117">
        <f t="shared" si="320"/>
        <v>2.4409757333333331</v>
      </c>
      <c r="BK97" s="117">
        <f t="shared" si="320"/>
        <v>2.4644817999999997</v>
      </c>
      <c r="BL97" s="117">
        <f t="shared" si="320"/>
        <v>2.4879878666666664</v>
      </c>
      <c r="BM97" s="117">
        <f t="shared" si="320"/>
        <v>2.511493933333333</v>
      </c>
      <c r="BN97" s="117">
        <f t="shared" si="320"/>
        <v>2.5350000000000001</v>
      </c>
      <c r="BP97" s="117">
        <f t="shared" si="326"/>
        <v>1.8298179999999999</v>
      </c>
      <c r="BQ97" s="117">
        <f t="shared" si="327"/>
        <v>1.8298179999999999</v>
      </c>
      <c r="BR97" s="117">
        <f t="shared" si="327"/>
        <v>1.8298179999999999</v>
      </c>
      <c r="BS97" s="117">
        <f t="shared" si="327"/>
        <v>1.8298179999999999</v>
      </c>
      <c r="BT97" s="117">
        <f t="shared" si="327"/>
        <v>1.8298179999999999</v>
      </c>
      <c r="BU97" s="117">
        <f t="shared" si="327"/>
        <v>1.8298179999999999</v>
      </c>
      <c r="BV97" s="117">
        <f t="shared" si="327"/>
        <v>1.8298179999999999</v>
      </c>
      <c r="BW97" s="117">
        <f t="shared" si="327"/>
        <v>1.8298179999999999</v>
      </c>
      <c r="BX97" s="117">
        <f t="shared" si="327"/>
        <v>1.8298179999999999</v>
      </c>
      <c r="BY97" s="117">
        <f t="shared" si="327"/>
        <v>1.8298179999999999</v>
      </c>
      <c r="BZ97" s="117">
        <f t="shared" si="327"/>
        <v>1.8298179999999999</v>
      </c>
      <c r="CA97" s="117">
        <f t="shared" si="327"/>
        <v>1.8298179999999999</v>
      </c>
      <c r="CB97" s="117">
        <f t="shared" si="327"/>
        <v>1.8298179999999999</v>
      </c>
      <c r="CC97" s="117">
        <f t="shared" si="327"/>
        <v>1.8298179999999999</v>
      </c>
      <c r="CD97" s="117">
        <f t="shared" si="327"/>
        <v>1.8298179999999999</v>
      </c>
      <c r="CE97" s="117">
        <f t="shared" si="327"/>
        <v>1.8298179999999999</v>
      </c>
      <c r="CF97" s="117">
        <f t="shared" si="327"/>
        <v>1.8298179999999999</v>
      </c>
      <c r="CG97" s="117">
        <f t="shared" si="327"/>
        <v>1.8298179999999999</v>
      </c>
      <c r="CH97" s="117">
        <f t="shared" si="327"/>
        <v>1.8298179999999999</v>
      </c>
      <c r="CI97" s="117">
        <f t="shared" si="327"/>
        <v>1.8298179999999999</v>
      </c>
      <c r="CJ97" s="117">
        <f t="shared" si="327"/>
        <v>1.8298179999999999</v>
      </c>
      <c r="CK97" s="117">
        <f t="shared" si="327"/>
        <v>1.8298179999999999</v>
      </c>
      <c r="CL97" s="117">
        <f t="shared" si="327"/>
        <v>1.8298179999999999</v>
      </c>
      <c r="CM97" s="117">
        <f t="shared" si="327"/>
        <v>1.8298179999999999</v>
      </c>
      <c r="CN97" s="117">
        <f t="shared" si="327"/>
        <v>1.8298179999999999</v>
      </c>
      <c r="CO97" s="117">
        <f t="shared" si="327"/>
        <v>1.8298179999999999</v>
      </c>
      <c r="CP97" s="117">
        <f t="shared" si="327"/>
        <v>1.8298179999999999</v>
      </c>
      <c r="CQ97" s="117">
        <f t="shared" si="327"/>
        <v>1.8298179999999999</v>
      </c>
      <c r="CR97" s="117">
        <f t="shared" si="327"/>
        <v>1.8298179999999999</v>
      </c>
      <c r="CS97" s="117">
        <f t="shared" si="327"/>
        <v>1.8298179999999999</v>
      </c>
      <c r="CT97" s="117">
        <f t="shared" si="328"/>
        <v>1.8298179999999999</v>
      </c>
      <c r="CV97" s="117">
        <f>AJ97</f>
        <v>1.8298179999999999</v>
      </c>
      <c r="CW97" s="117">
        <f t="shared" si="322"/>
        <v>1.8533240666666666</v>
      </c>
      <c r="CX97" s="117">
        <f t="shared" si="322"/>
        <v>1.8768301333333333</v>
      </c>
      <c r="CY97" s="117">
        <f t="shared" si="322"/>
        <v>1.9003361999999999</v>
      </c>
      <c r="CZ97" s="117">
        <f t="shared" si="322"/>
        <v>1.9238422666666666</v>
      </c>
      <c r="DA97" s="117">
        <f t="shared" si="322"/>
        <v>1.9473483333333332</v>
      </c>
      <c r="DB97" s="117">
        <f t="shared" si="322"/>
        <v>1.9708543999999999</v>
      </c>
      <c r="DC97" s="117">
        <f t="shared" si="322"/>
        <v>1.9943604666666666</v>
      </c>
      <c r="DD97" s="117">
        <f t="shared" si="322"/>
        <v>2.0178665333333332</v>
      </c>
      <c r="DE97" s="117">
        <f t="shared" si="322"/>
        <v>2.0413725999999999</v>
      </c>
      <c r="DF97" s="117">
        <f t="shared" si="322"/>
        <v>2.0648786666666665</v>
      </c>
      <c r="DG97" s="117">
        <f t="shared" si="322"/>
        <v>2.0883847333333332</v>
      </c>
      <c r="DH97" s="117">
        <f t="shared" si="322"/>
        <v>2.1118907999999998</v>
      </c>
      <c r="DI97" s="117">
        <f t="shared" si="322"/>
        <v>2.1353968666666665</v>
      </c>
      <c r="DJ97" s="117">
        <f t="shared" si="322"/>
        <v>2.1589029333333332</v>
      </c>
      <c r="DK97" s="117">
        <f t="shared" si="322"/>
        <v>2.1824089999999998</v>
      </c>
      <c r="DL97" s="117">
        <f t="shared" si="322"/>
        <v>2.2059150666666665</v>
      </c>
      <c r="DM97" s="117">
        <f t="shared" si="323"/>
        <v>2.2294211333333331</v>
      </c>
      <c r="DN97" s="117">
        <f t="shared" si="323"/>
        <v>2.2529271999999998</v>
      </c>
      <c r="DO97" s="117">
        <f t="shared" si="323"/>
        <v>2.2764332666666665</v>
      </c>
      <c r="DP97" s="117">
        <f t="shared" si="323"/>
        <v>2.2999393333333331</v>
      </c>
      <c r="DQ97" s="117">
        <f t="shared" si="323"/>
        <v>2.3234453999999998</v>
      </c>
      <c r="DR97" s="117">
        <f t="shared" si="323"/>
        <v>2.3469514666666664</v>
      </c>
      <c r="DS97" s="117">
        <f t="shared" si="323"/>
        <v>2.3704575333333331</v>
      </c>
      <c r="DT97" s="117">
        <f t="shared" si="323"/>
        <v>2.3939635999999997</v>
      </c>
      <c r="DU97" s="117">
        <f t="shared" si="323"/>
        <v>2.4174696666666664</v>
      </c>
      <c r="DV97" s="117">
        <f t="shared" si="323"/>
        <v>2.4409757333333331</v>
      </c>
      <c r="DW97" s="117">
        <f t="shared" si="323"/>
        <v>2.4644817999999997</v>
      </c>
      <c r="DX97" s="117">
        <f t="shared" si="323"/>
        <v>2.4879878666666664</v>
      </c>
      <c r="DY97" s="117">
        <f t="shared" si="323"/>
        <v>2.511493933333333</v>
      </c>
      <c r="DZ97" s="117">
        <f t="shared" si="323"/>
        <v>2.5350000000000001</v>
      </c>
    </row>
    <row r="98" spans="1:165">
      <c r="A98" s="303" t="s">
        <v>317</v>
      </c>
      <c r="C98" s="5" t="s">
        <v>315</v>
      </c>
      <c r="D98" s="117">
        <f>$BP$191</f>
        <v>1.8298179999999999</v>
      </c>
      <c r="E98" s="117">
        <f t="shared" si="324"/>
        <v>1.7718737633333332</v>
      </c>
      <c r="F98" s="117">
        <f t="shared" si="324"/>
        <v>1.7139295266666665</v>
      </c>
      <c r="G98" s="117">
        <f t="shared" si="324"/>
        <v>1.6559852899999998</v>
      </c>
      <c r="H98" s="117">
        <f t="shared" si="324"/>
        <v>1.5980410533333331</v>
      </c>
      <c r="I98" s="117">
        <f t="shared" si="324"/>
        <v>1.5400968166666664</v>
      </c>
      <c r="J98" s="117">
        <f t="shared" si="324"/>
        <v>1.4821525799999997</v>
      </c>
      <c r="K98" s="117">
        <f t="shared" si="324"/>
        <v>1.424208343333333</v>
      </c>
      <c r="L98" s="117">
        <f t="shared" si="324"/>
        <v>1.3662641066666663</v>
      </c>
      <c r="M98" s="117">
        <f t="shared" si="324"/>
        <v>1.3083198699999996</v>
      </c>
      <c r="N98" s="117">
        <f t="shared" si="324"/>
        <v>1.2503756333333329</v>
      </c>
      <c r="O98" s="117">
        <f t="shared" si="324"/>
        <v>1.1924313966666662</v>
      </c>
      <c r="P98" s="117">
        <f t="shared" si="324"/>
        <v>1.1344871599999995</v>
      </c>
      <c r="Q98" s="117">
        <f t="shared" si="324"/>
        <v>1.0765429233333328</v>
      </c>
      <c r="R98" s="117">
        <f t="shared" si="324"/>
        <v>1.0185986866666661</v>
      </c>
      <c r="S98" s="117">
        <f t="shared" si="324"/>
        <v>0.96065444999999938</v>
      </c>
      <c r="T98" s="117">
        <f t="shared" si="324"/>
        <v>0.90271021333333268</v>
      </c>
      <c r="U98" s="117">
        <f t="shared" si="324"/>
        <v>0.84476597666666597</v>
      </c>
      <c r="V98" s="117">
        <f t="shared" si="324"/>
        <v>0.78682173999999927</v>
      </c>
      <c r="W98" s="117">
        <f t="shared" si="324"/>
        <v>0.72887750333333257</v>
      </c>
      <c r="X98" s="117">
        <f t="shared" si="324"/>
        <v>0.67093326666666586</v>
      </c>
      <c r="Y98" s="117">
        <f t="shared" si="324"/>
        <v>0.61298902999999916</v>
      </c>
      <c r="Z98" s="117">
        <f t="shared" si="324"/>
        <v>0.55504479333333245</v>
      </c>
      <c r="AA98" s="117">
        <f t="shared" si="324"/>
        <v>0.4971005566666658</v>
      </c>
      <c r="AB98" s="117">
        <f t="shared" si="324"/>
        <v>0.43915631999999916</v>
      </c>
      <c r="AC98" s="117">
        <f t="shared" si="324"/>
        <v>0.38121208333333251</v>
      </c>
      <c r="AD98" s="117">
        <f t="shared" si="324"/>
        <v>0.32326784666666586</v>
      </c>
      <c r="AE98" s="117">
        <f t="shared" si="324"/>
        <v>0.26532360999999921</v>
      </c>
      <c r="AF98" s="117">
        <f t="shared" si="324"/>
        <v>0.20737937333333256</v>
      </c>
      <c r="AG98" s="117">
        <f t="shared" si="324"/>
        <v>0.14943513666666591</v>
      </c>
      <c r="AH98" s="117">
        <f>$BZ$191</f>
        <v>9.1490900000000083E-2</v>
      </c>
      <c r="AI98" s="2"/>
      <c r="AJ98" s="117">
        <f t="shared" si="325"/>
        <v>1.8298179999999999</v>
      </c>
      <c r="AK98" s="117">
        <f t="shared" si="319"/>
        <v>1.7718737633333332</v>
      </c>
      <c r="AL98" s="117">
        <f t="shared" si="319"/>
        <v>1.7139295266666665</v>
      </c>
      <c r="AM98" s="117">
        <f t="shared" si="319"/>
        <v>1.6559852899999998</v>
      </c>
      <c r="AN98" s="117">
        <f t="shared" si="319"/>
        <v>1.5980410533333331</v>
      </c>
      <c r="AO98" s="117">
        <f t="shared" si="319"/>
        <v>1.5400968166666664</v>
      </c>
      <c r="AP98" s="117">
        <f t="shared" si="319"/>
        <v>1.4821525799999997</v>
      </c>
      <c r="AQ98" s="117">
        <f t="shared" si="319"/>
        <v>1.424208343333333</v>
      </c>
      <c r="AR98" s="117">
        <f t="shared" si="319"/>
        <v>1.3662641066666663</v>
      </c>
      <c r="AS98" s="117">
        <f t="shared" si="319"/>
        <v>1.3083198699999996</v>
      </c>
      <c r="AT98" s="117">
        <f t="shared" si="319"/>
        <v>1.2503756333333329</v>
      </c>
      <c r="AU98" s="117">
        <f t="shared" si="319"/>
        <v>1.1924313966666662</v>
      </c>
      <c r="AV98" s="117">
        <f t="shared" si="319"/>
        <v>1.1344871599999995</v>
      </c>
      <c r="AW98" s="117">
        <f t="shared" si="319"/>
        <v>1.0765429233333328</v>
      </c>
      <c r="AX98" s="117">
        <f t="shared" si="319"/>
        <v>1.0185986866666661</v>
      </c>
      <c r="AY98" s="117">
        <f t="shared" si="319"/>
        <v>0.96065444999999938</v>
      </c>
      <c r="AZ98" s="117">
        <f t="shared" si="319"/>
        <v>0.90271021333333268</v>
      </c>
      <c r="BA98" s="117">
        <f t="shared" si="320"/>
        <v>0.84476597666666597</v>
      </c>
      <c r="BB98" s="117">
        <f t="shared" si="320"/>
        <v>0.78682173999999927</v>
      </c>
      <c r="BC98" s="117">
        <f t="shared" si="320"/>
        <v>0.72887750333333257</v>
      </c>
      <c r="BD98" s="117">
        <f t="shared" si="320"/>
        <v>0.67093326666666586</v>
      </c>
      <c r="BE98" s="117">
        <f t="shared" si="320"/>
        <v>0.61298902999999916</v>
      </c>
      <c r="BF98" s="117">
        <f t="shared" si="320"/>
        <v>0.55504479333333245</v>
      </c>
      <c r="BG98" s="117">
        <f t="shared" si="320"/>
        <v>0.4971005566666658</v>
      </c>
      <c r="BH98" s="117">
        <f t="shared" si="320"/>
        <v>0.43915631999999916</v>
      </c>
      <c r="BI98" s="117">
        <f t="shared" si="320"/>
        <v>0.38121208333333251</v>
      </c>
      <c r="BJ98" s="117">
        <f t="shared" si="320"/>
        <v>0.32326784666666586</v>
      </c>
      <c r="BK98" s="117">
        <f t="shared" si="320"/>
        <v>0.26532360999999921</v>
      </c>
      <c r="BL98" s="117">
        <f t="shared" si="320"/>
        <v>0.20737937333333256</v>
      </c>
      <c r="BM98" s="117">
        <f t="shared" si="320"/>
        <v>0.14943513666666591</v>
      </c>
      <c r="BN98" s="117">
        <f t="shared" si="320"/>
        <v>9.1490900000000083E-2</v>
      </c>
      <c r="BP98" s="117">
        <f t="shared" si="326"/>
        <v>1.8298179999999999</v>
      </c>
      <c r="BQ98" s="117">
        <f t="shared" si="327"/>
        <v>1.7718737633333332</v>
      </c>
      <c r="BR98" s="117">
        <f t="shared" si="327"/>
        <v>1.7139295266666665</v>
      </c>
      <c r="BS98" s="117">
        <f t="shared" si="327"/>
        <v>1.6559852899999998</v>
      </c>
      <c r="BT98" s="117">
        <f t="shared" si="327"/>
        <v>1.5980410533333331</v>
      </c>
      <c r="BU98" s="117">
        <f t="shared" si="327"/>
        <v>1.5400968166666664</v>
      </c>
      <c r="BV98" s="117">
        <f t="shared" si="327"/>
        <v>1.4821525799999997</v>
      </c>
      <c r="BW98" s="117">
        <f t="shared" si="327"/>
        <v>1.424208343333333</v>
      </c>
      <c r="BX98" s="117">
        <f t="shared" si="327"/>
        <v>1.3662641066666663</v>
      </c>
      <c r="BY98" s="117">
        <f t="shared" si="327"/>
        <v>1.3083198699999996</v>
      </c>
      <c r="BZ98" s="117">
        <f t="shared" si="327"/>
        <v>1.2503756333333329</v>
      </c>
      <c r="CA98" s="117">
        <f t="shared" si="327"/>
        <v>1.1924313966666662</v>
      </c>
      <c r="CB98" s="117">
        <f t="shared" si="327"/>
        <v>1.1344871599999995</v>
      </c>
      <c r="CC98" s="117">
        <f t="shared" si="327"/>
        <v>1.0765429233333328</v>
      </c>
      <c r="CD98" s="117">
        <f t="shared" si="327"/>
        <v>1.0185986866666661</v>
      </c>
      <c r="CE98" s="117">
        <f t="shared" si="327"/>
        <v>0.96065444999999938</v>
      </c>
      <c r="CF98" s="117">
        <f t="shared" si="327"/>
        <v>0.90271021333333268</v>
      </c>
      <c r="CG98" s="117">
        <f t="shared" si="327"/>
        <v>0.84476597666666597</v>
      </c>
      <c r="CH98" s="117">
        <f t="shared" si="327"/>
        <v>0.78682173999999927</v>
      </c>
      <c r="CI98" s="117">
        <f t="shared" si="327"/>
        <v>0.72887750333333257</v>
      </c>
      <c r="CJ98" s="117">
        <f t="shared" si="327"/>
        <v>0.67093326666666586</v>
      </c>
      <c r="CK98" s="117">
        <f t="shared" si="327"/>
        <v>0.61298902999999916</v>
      </c>
      <c r="CL98" s="117">
        <f t="shared" si="327"/>
        <v>0.55504479333333245</v>
      </c>
      <c r="CM98" s="117">
        <f t="shared" si="327"/>
        <v>0.4971005566666658</v>
      </c>
      <c r="CN98" s="117">
        <f t="shared" si="327"/>
        <v>0.43915631999999916</v>
      </c>
      <c r="CO98" s="117">
        <f t="shared" si="327"/>
        <v>0.38121208333333251</v>
      </c>
      <c r="CP98" s="117">
        <f t="shared" si="327"/>
        <v>0.32326784666666586</v>
      </c>
      <c r="CQ98" s="117">
        <f t="shared" si="327"/>
        <v>0.26532360999999921</v>
      </c>
      <c r="CR98" s="117">
        <f t="shared" si="327"/>
        <v>0.20737937333333256</v>
      </c>
      <c r="CS98" s="117">
        <f t="shared" si="327"/>
        <v>0.14943513666666591</v>
      </c>
      <c r="CT98" s="117">
        <f>BN98</f>
        <v>9.1490900000000083E-2</v>
      </c>
      <c r="CV98" s="117">
        <f>AJ98</f>
        <v>1.8298179999999999</v>
      </c>
      <c r="CW98" s="117">
        <f t="shared" si="322"/>
        <v>1.7718737633333332</v>
      </c>
      <c r="CX98" s="117">
        <f t="shared" si="322"/>
        <v>1.7139295266666665</v>
      </c>
      <c r="CY98" s="117">
        <f t="shared" si="322"/>
        <v>1.6559852899999998</v>
      </c>
      <c r="CZ98" s="117">
        <f t="shared" si="322"/>
        <v>1.5980410533333331</v>
      </c>
      <c r="DA98" s="117">
        <f t="shared" si="322"/>
        <v>1.5400968166666664</v>
      </c>
      <c r="DB98" s="117">
        <f t="shared" si="322"/>
        <v>1.4821525799999997</v>
      </c>
      <c r="DC98" s="117">
        <f t="shared" si="322"/>
        <v>1.424208343333333</v>
      </c>
      <c r="DD98" s="117">
        <f t="shared" si="322"/>
        <v>1.3662641066666663</v>
      </c>
      <c r="DE98" s="117">
        <f t="shared" si="322"/>
        <v>1.3083198699999996</v>
      </c>
      <c r="DF98" s="117">
        <f t="shared" si="322"/>
        <v>1.2503756333333329</v>
      </c>
      <c r="DG98" s="117">
        <f t="shared" si="322"/>
        <v>1.1924313966666662</v>
      </c>
      <c r="DH98" s="117">
        <f t="shared" si="322"/>
        <v>1.1344871599999995</v>
      </c>
      <c r="DI98" s="117">
        <f t="shared" si="322"/>
        <v>1.0765429233333328</v>
      </c>
      <c r="DJ98" s="117">
        <f t="shared" si="322"/>
        <v>1.0185986866666661</v>
      </c>
      <c r="DK98" s="117">
        <f t="shared" si="322"/>
        <v>0.96065444999999938</v>
      </c>
      <c r="DL98" s="117">
        <f t="shared" si="322"/>
        <v>0.90271021333333268</v>
      </c>
      <c r="DM98" s="117">
        <f t="shared" si="323"/>
        <v>0.84476597666666597</v>
      </c>
      <c r="DN98" s="117">
        <f t="shared" si="323"/>
        <v>0.78682173999999927</v>
      </c>
      <c r="DO98" s="117">
        <f t="shared" si="323"/>
        <v>0.72887750333333257</v>
      </c>
      <c r="DP98" s="117">
        <f t="shared" si="323"/>
        <v>0.67093326666666586</v>
      </c>
      <c r="DQ98" s="117">
        <f t="shared" si="323"/>
        <v>0.61298902999999916</v>
      </c>
      <c r="DR98" s="117">
        <f t="shared" si="323"/>
        <v>0.55504479333333245</v>
      </c>
      <c r="DS98" s="117">
        <f t="shared" si="323"/>
        <v>0.4971005566666658</v>
      </c>
      <c r="DT98" s="117">
        <f t="shared" si="323"/>
        <v>0.43915631999999916</v>
      </c>
      <c r="DU98" s="117">
        <f t="shared" si="323"/>
        <v>0.38121208333333251</v>
      </c>
      <c r="DV98" s="117">
        <f t="shared" si="323"/>
        <v>0.32326784666666586</v>
      </c>
      <c r="DW98" s="117">
        <f t="shared" si="323"/>
        <v>0.26532360999999921</v>
      </c>
      <c r="DX98" s="117">
        <f t="shared" si="323"/>
        <v>0.20737937333333256</v>
      </c>
      <c r="DY98" s="117">
        <f t="shared" si="323"/>
        <v>0.14943513666666591</v>
      </c>
      <c r="DZ98" s="117">
        <f t="shared" si="323"/>
        <v>9.1490900000000083E-2</v>
      </c>
    </row>
    <row r="99" spans="1:165">
      <c r="A99" s="303" t="s">
        <v>306</v>
      </c>
      <c r="C99" s="5" t="s">
        <v>315</v>
      </c>
      <c r="D99" s="117">
        <f>$B$192</f>
        <v>5.0000000000000001E-3</v>
      </c>
      <c r="E99" s="117">
        <f t="shared" si="324"/>
        <v>4.8333333333333336E-3</v>
      </c>
      <c r="F99" s="117">
        <f t="shared" si="324"/>
        <v>4.6666666666666671E-3</v>
      </c>
      <c r="G99" s="117">
        <f t="shared" si="324"/>
        <v>4.5000000000000005E-3</v>
      </c>
      <c r="H99" s="117">
        <f t="shared" si="324"/>
        <v>4.333333333333334E-3</v>
      </c>
      <c r="I99" s="117">
        <f t="shared" si="324"/>
        <v>4.1666666666666675E-3</v>
      </c>
      <c r="J99" s="117">
        <f t="shared" si="324"/>
        <v>4.000000000000001E-3</v>
      </c>
      <c r="K99" s="117">
        <f t="shared" si="324"/>
        <v>3.8333333333333344E-3</v>
      </c>
      <c r="L99" s="117">
        <f t="shared" si="324"/>
        <v>3.6666666666666679E-3</v>
      </c>
      <c r="M99" s="117">
        <f t="shared" si="324"/>
        <v>3.5000000000000014E-3</v>
      </c>
      <c r="N99" s="117">
        <f t="shared" si="324"/>
        <v>3.3333333333333348E-3</v>
      </c>
      <c r="O99" s="117">
        <f t="shared" si="324"/>
        <v>3.1666666666666683E-3</v>
      </c>
      <c r="P99" s="117">
        <f t="shared" si="324"/>
        <v>3.0000000000000018E-3</v>
      </c>
      <c r="Q99" s="117">
        <f t="shared" si="324"/>
        <v>2.8333333333333353E-3</v>
      </c>
      <c r="R99" s="117">
        <f t="shared" si="324"/>
        <v>2.6666666666666687E-3</v>
      </c>
      <c r="S99" s="117">
        <f t="shared" si="324"/>
        <v>2.5000000000000022E-3</v>
      </c>
      <c r="T99" s="117">
        <f t="shared" si="324"/>
        <v>2.3333333333333357E-3</v>
      </c>
      <c r="U99" s="117">
        <f t="shared" si="324"/>
        <v>2.1666666666666692E-3</v>
      </c>
      <c r="V99" s="117">
        <f t="shared" si="324"/>
        <v>2.0000000000000026E-3</v>
      </c>
      <c r="W99" s="117">
        <f t="shared" si="324"/>
        <v>1.8333333333333359E-3</v>
      </c>
      <c r="X99" s="117">
        <f t="shared" si="324"/>
        <v>1.6666666666666692E-3</v>
      </c>
      <c r="Y99" s="117">
        <f t="shared" si="324"/>
        <v>1.5000000000000024E-3</v>
      </c>
      <c r="Z99" s="117">
        <f t="shared" si="324"/>
        <v>1.3333333333333357E-3</v>
      </c>
      <c r="AA99" s="117">
        <f t="shared" si="324"/>
        <v>1.1666666666666689E-3</v>
      </c>
      <c r="AB99" s="117">
        <f t="shared" si="324"/>
        <v>1.0000000000000022E-3</v>
      </c>
      <c r="AC99" s="117">
        <f t="shared" si="324"/>
        <v>8.3333333333333556E-4</v>
      </c>
      <c r="AD99" s="117">
        <f t="shared" si="324"/>
        <v>6.6666666666666892E-4</v>
      </c>
      <c r="AE99" s="117">
        <f t="shared" si="324"/>
        <v>5.0000000000000229E-4</v>
      </c>
      <c r="AF99" s="117">
        <f t="shared" si="324"/>
        <v>3.3333333333333565E-4</v>
      </c>
      <c r="AG99" s="117">
        <f t="shared" si="324"/>
        <v>1.6666666666666899E-4</v>
      </c>
      <c r="AH99" s="117">
        <f>$C$192</f>
        <v>0</v>
      </c>
      <c r="AI99" s="2"/>
      <c r="AJ99" s="117">
        <f t="shared" si="325"/>
        <v>5.0000000000000001E-3</v>
      </c>
      <c r="AK99" s="117">
        <f t="shared" si="319"/>
        <v>4.8333333333333336E-3</v>
      </c>
      <c r="AL99" s="117">
        <f t="shared" si="319"/>
        <v>4.6666666666666671E-3</v>
      </c>
      <c r="AM99" s="117">
        <f t="shared" si="319"/>
        <v>4.5000000000000005E-3</v>
      </c>
      <c r="AN99" s="117">
        <f t="shared" si="319"/>
        <v>4.333333333333334E-3</v>
      </c>
      <c r="AO99" s="117">
        <f t="shared" si="319"/>
        <v>4.1666666666666675E-3</v>
      </c>
      <c r="AP99" s="117">
        <f t="shared" si="319"/>
        <v>4.000000000000001E-3</v>
      </c>
      <c r="AQ99" s="117">
        <f t="shared" si="319"/>
        <v>3.8333333333333344E-3</v>
      </c>
      <c r="AR99" s="117">
        <f t="shared" si="319"/>
        <v>3.6666666666666679E-3</v>
      </c>
      <c r="AS99" s="117">
        <f t="shared" si="319"/>
        <v>3.5000000000000014E-3</v>
      </c>
      <c r="AT99" s="117">
        <f t="shared" si="319"/>
        <v>3.3333333333333348E-3</v>
      </c>
      <c r="AU99" s="117">
        <f t="shared" si="319"/>
        <v>3.1666666666666683E-3</v>
      </c>
      <c r="AV99" s="117">
        <f t="shared" si="319"/>
        <v>3.0000000000000018E-3</v>
      </c>
      <c r="AW99" s="117">
        <f t="shared" si="319"/>
        <v>2.8333333333333353E-3</v>
      </c>
      <c r="AX99" s="117">
        <f t="shared" si="319"/>
        <v>2.6666666666666687E-3</v>
      </c>
      <c r="AY99" s="117">
        <f t="shared" si="319"/>
        <v>2.5000000000000022E-3</v>
      </c>
      <c r="AZ99" s="117">
        <f t="shared" si="319"/>
        <v>2.3333333333333357E-3</v>
      </c>
      <c r="BA99" s="117">
        <f t="shared" si="320"/>
        <v>2.1666666666666692E-3</v>
      </c>
      <c r="BB99" s="117">
        <f t="shared" si="320"/>
        <v>2.0000000000000026E-3</v>
      </c>
      <c r="BC99" s="117">
        <f t="shared" si="320"/>
        <v>1.8333333333333359E-3</v>
      </c>
      <c r="BD99" s="117">
        <f t="shared" si="320"/>
        <v>1.6666666666666692E-3</v>
      </c>
      <c r="BE99" s="117">
        <f t="shared" si="320"/>
        <v>1.5000000000000024E-3</v>
      </c>
      <c r="BF99" s="117">
        <f t="shared" si="320"/>
        <v>1.3333333333333357E-3</v>
      </c>
      <c r="BG99" s="117">
        <f t="shared" si="320"/>
        <v>1.1666666666666689E-3</v>
      </c>
      <c r="BH99" s="117">
        <f t="shared" si="320"/>
        <v>1.0000000000000022E-3</v>
      </c>
      <c r="BI99" s="117">
        <f t="shared" si="320"/>
        <v>8.3333333333333556E-4</v>
      </c>
      <c r="BJ99" s="117">
        <f t="shared" si="320"/>
        <v>6.6666666666666892E-4</v>
      </c>
      <c r="BK99" s="117">
        <f t="shared" si="320"/>
        <v>5.0000000000000229E-4</v>
      </c>
      <c r="BL99" s="117">
        <f t="shared" si="320"/>
        <v>3.3333333333333565E-4</v>
      </c>
      <c r="BM99" s="117">
        <f t="shared" si="320"/>
        <v>1.6666666666666899E-4</v>
      </c>
      <c r="BN99" s="117">
        <f t="shared" si="320"/>
        <v>0</v>
      </c>
      <c r="BP99" s="117">
        <f t="shared" si="326"/>
        <v>5.0000000000000001E-3</v>
      </c>
      <c r="BQ99" s="117">
        <f t="shared" si="327"/>
        <v>5.0000000000000001E-3</v>
      </c>
      <c r="BR99" s="117">
        <f t="shared" si="327"/>
        <v>5.0000000000000001E-3</v>
      </c>
      <c r="BS99" s="117">
        <f t="shared" si="327"/>
        <v>5.0000000000000001E-3</v>
      </c>
      <c r="BT99" s="117">
        <f t="shared" si="327"/>
        <v>5.0000000000000001E-3</v>
      </c>
      <c r="BU99" s="117">
        <f t="shared" si="327"/>
        <v>5.0000000000000001E-3</v>
      </c>
      <c r="BV99" s="117">
        <f t="shared" si="327"/>
        <v>5.0000000000000001E-3</v>
      </c>
      <c r="BW99" s="117">
        <f t="shared" si="327"/>
        <v>5.0000000000000001E-3</v>
      </c>
      <c r="BX99" s="117">
        <f t="shared" si="327"/>
        <v>5.0000000000000001E-3</v>
      </c>
      <c r="BY99" s="117">
        <f t="shared" si="327"/>
        <v>5.0000000000000001E-3</v>
      </c>
      <c r="BZ99" s="117">
        <f t="shared" si="327"/>
        <v>5.0000000000000001E-3</v>
      </c>
      <c r="CA99" s="117">
        <f t="shared" si="327"/>
        <v>5.0000000000000001E-3</v>
      </c>
      <c r="CB99" s="117">
        <f t="shared" si="327"/>
        <v>5.0000000000000001E-3</v>
      </c>
      <c r="CC99" s="117">
        <f t="shared" si="327"/>
        <v>5.0000000000000001E-3</v>
      </c>
      <c r="CD99" s="117">
        <f t="shared" si="327"/>
        <v>5.0000000000000001E-3</v>
      </c>
      <c r="CE99" s="117">
        <f t="shared" si="327"/>
        <v>5.0000000000000001E-3</v>
      </c>
      <c r="CF99" s="117">
        <f t="shared" si="327"/>
        <v>5.0000000000000001E-3</v>
      </c>
      <c r="CG99" s="117">
        <f t="shared" si="327"/>
        <v>5.0000000000000001E-3</v>
      </c>
      <c r="CH99" s="117">
        <f t="shared" si="327"/>
        <v>5.0000000000000001E-3</v>
      </c>
      <c r="CI99" s="117">
        <f t="shared" si="327"/>
        <v>5.0000000000000001E-3</v>
      </c>
      <c r="CJ99" s="117">
        <f t="shared" si="327"/>
        <v>5.0000000000000001E-3</v>
      </c>
      <c r="CK99" s="117">
        <f t="shared" si="327"/>
        <v>5.0000000000000001E-3</v>
      </c>
      <c r="CL99" s="117">
        <f t="shared" si="327"/>
        <v>5.0000000000000001E-3</v>
      </c>
      <c r="CM99" s="117">
        <f t="shared" si="327"/>
        <v>5.0000000000000001E-3</v>
      </c>
      <c r="CN99" s="117">
        <f t="shared" si="327"/>
        <v>5.0000000000000001E-3</v>
      </c>
      <c r="CO99" s="117">
        <f t="shared" si="327"/>
        <v>5.0000000000000001E-3</v>
      </c>
      <c r="CP99" s="117">
        <f t="shared" si="327"/>
        <v>5.0000000000000001E-3</v>
      </c>
      <c r="CQ99" s="117">
        <f t="shared" si="327"/>
        <v>5.0000000000000001E-3</v>
      </c>
      <c r="CR99" s="117">
        <f t="shared" si="327"/>
        <v>5.0000000000000001E-3</v>
      </c>
      <c r="CS99" s="117">
        <f t="shared" si="327"/>
        <v>5.0000000000000001E-3</v>
      </c>
      <c r="CT99" s="117">
        <f t="shared" ref="CT99:CT103" si="329">BP99</f>
        <v>5.0000000000000001E-3</v>
      </c>
      <c r="CV99" s="117">
        <f>AJ99</f>
        <v>5.0000000000000001E-3</v>
      </c>
      <c r="CW99" s="117">
        <f t="shared" si="322"/>
        <v>4.8333333333333336E-3</v>
      </c>
      <c r="CX99" s="117">
        <f t="shared" si="322"/>
        <v>4.6666666666666671E-3</v>
      </c>
      <c r="CY99" s="117">
        <f t="shared" si="322"/>
        <v>4.5000000000000005E-3</v>
      </c>
      <c r="CZ99" s="117">
        <f t="shared" si="322"/>
        <v>4.333333333333334E-3</v>
      </c>
      <c r="DA99" s="117">
        <f t="shared" si="322"/>
        <v>4.1666666666666675E-3</v>
      </c>
      <c r="DB99" s="117">
        <f t="shared" si="322"/>
        <v>4.000000000000001E-3</v>
      </c>
      <c r="DC99" s="117">
        <f t="shared" si="322"/>
        <v>3.8333333333333344E-3</v>
      </c>
      <c r="DD99" s="117">
        <f t="shared" si="322"/>
        <v>3.6666666666666679E-3</v>
      </c>
      <c r="DE99" s="117">
        <f t="shared" si="322"/>
        <v>3.5000000000000014E-3</v>
      </c>
      <c r="DF99" s="117">
        <f t="shared" si="322"/>
        <v>3.3333333333333348E-3</v>
      </c>
      <c r="DG99" s="117">
        <f t="shared" si="322"/>
        <v>3.1666666666666683E-3</v>
      </c>
      <c r="DH99" s="117">
        <f t="shared" si="322"/>
        <v>3.0000000000000018E-3</v>
      </c>
      <c r="DI99" s="117">
        <f t="shared" si="322"/>
        <v>2.8333333333333353E-3</v>
      </c>
      <c r="DJ99" s="117">
        <f t="shared" si="322"/>
        <v>2.6666666666666687E-3</v>
      </c>
      <c r="DK99" s="117">
        <f t="shared" si="322"/>
        <v>2.5000000000000022E-3</v>
      </c>
      <c r="DL99" s="117">
        <f t="shared" si="322"/>
        <v>2.3333333333333357E-3</v>
      </c>
      <c r="DM99" s="117">
        <f t="shared" si="323"/>
        <v>2.1666666666666692E-3</v>
      </c>
      <c r="DN99" s="117">
        <f t="shared" si="323"/>
        <v>2.0000000000000026E-3</v>
      </c>
      <c r="DO99" s="117">
        <f t="shared" si="323"/>
        <v>1.8333333333333359E-3</v>
      </c>
      <c r="DP99" s="117">
        <f t="shared" si="323"/>
        <v>1.6666666666666692E-3</v>
      </c>
      <c r="DQ99" s="117">
        <f t="shared" si="323"/>
        <v>1.5000000000000024E-3</v>
      </c>
      <c r="DR99" s="117">
        <f t="shared" si="323"/>
        <v>1.3333333333333357E-3</v>
      </c>
      <c r="DS99" s="117">
        <f t="shared" si="323"/>
        <v>1.1666666666666689E-3</v>
      </c>
      <c r="DT99" s="117">
        <f t="shared" si="323"/>
        <v>1.0000000000000022E-3</v>
      </c>
      <c r="DU99" s="117">
        <f t="shared" si="323"/>
        <v>8.3333333333333556E-4</v>
      </c>
      <c r="DV99" s="117">
        <f t="shared" si="323"/>
        <v>6.6666666666666892E-4</v>
      </c>
      <c r="DW99" s="117">
        <f t="shared" si="323"/>
        <v>5.0000000000000229E-4</v>
      </c>
      <c r="DX99" s="117">
        <f t="shared" si="323"/>
        <v>3.3333333333333565E-4</v>
      </c>
      <c r="DY99" s="117">
        <f t="shared" si="323"/>
        <v>1.6666666666666899E-4</v>
      </c>
      <c r="DZ99" s="117">
        <f t="shared" si="323"/>
        <v>0</v>
      </c>
    </row>
    <row r="100" spans="1:165">
      <c r="A100" s="303" t="s">
        <v>307</v>
      </c>
      <c r="C100" s="5" t="s">
        <v>315</v>
      </c>
      <c r="D100" s="117">
        <f>$B$193</f>
        <v>0</v>
      </c>
      <c r="E100" s="117">
        <f t="shared" si="324"/>
        <v>0</v>
      </c>
      <c r="F100" s="117">
        <f t="shared" si="324"/>
        <v>0</v>
      </c>
      <c r="G100" s="117">
        <f t="shared" si="324"/>
        <v>0</v>
      </c>
      <c r="H100" s="117">
        <f t="shared" si="324"/>
        <v>0</v>
      </c>
      <c r="I100" s="117">
        <f t="shared" si="324"/>
        <v>0</v>
      </c>
      <c r="J100" s="117">
        <f t="shared" si="324"/>
        <v>0</v>
      </c>
      <c r="K100" s="117">
        <f t="shared" si="324"/>
        <v>0</v>
      </c>
      <c r="L100" s="117">
        <f t="shared" si="324"/>
        <v>0</v>
      </c>
      <c r="M100" s="117">
        <f t="shared" si="324"/>
        <v>0</v>
      </c>
      <c r="N100" s="117">
        <f t="shared" si="324"/>
        <v>0</v>
      </c>
      <c r="O100" s="117">
        <f t="shared" si="324"/>
        <v>0</v>
      </c>
      <c r="P100" s="117">
        <f t="shared" si="324"/>
        <v>0</v>
      </c>
      <c r="Q100" s="117">
        <f t="shared" si="324"/>
        <v>0</v>
      </c>
      <c r="R100" s="117">
        <f t="shared" si="324"/>
        <v>0</v>
      </c>
      <c r="S100" s="117">
        <f t="shared" si="324"/>
        <v>0</v>
      </c>
      <c r="T100" s="117">
        <f t="shared" si="324"/>
        <v>0</v>
      </c>
      <c r="U100" s="117">
        <f t="shared" si="324"/>
        <v>0</v>
      </c>
      <c r="V100" s="117">
        <f t="shared" si="324"/>
        <v>0</v>
      </c>
      <c r="W100" s="117">
        <f t="shared" si="324"/>
        <v>0</v>
      </c>
      <c r="X100" s="117">
        <f t="shared" si="324"/>
        <v>0</v>
      </c>
      <c r="Y100" s="117">
        <f t="shared" si="324"/>
        <v>0</v>
      </c>
      <c r="Z100" s="117">
        <f t="shared" si="324"/>
        <v>0</v>
      </c>
      <c r="AA100" s="117">
        <f t="shared" si="324"/>
        <v>0</v>
      </c>
      <c r="AB100" s="117">
        <f t="shared" si="324"/>
        <v>0</v>
      </c>
      <c r="AC100" s="117">
        <f t="shared" si="324"/>
        <v>0</v>
      </c>
      <c r="AD100" s="117">
        <f t="shared" si="324"/>
        <v>0</v>
      </c>
      <c r="AE100" s="117">
        <f t="shared" si="324"/>
        <v>0</v>
      </c>
      <c r="AF100" s="117">
        <f t="shared" si="324"/>
        <v>0</v>
      </c>
      <c r="AG100" s="117">
        <f t="shared" si="324"/>
        <v>0</v>
      </c>
      <c r="AH100" s="117">
        <f>$C$193</f>
        <v>0</v>
      </c>
      <c r="AI100" s="2"/>
      <c r="AJ100" s="117">
        <f t="shared" si="325"/>
        <v>0</v>
      </c>
      <c r="AK100" s="117">
        <f t="shared" si="319"/>
        <v>0</v>
      </c>
      <c r="AL100" s="117">
        <f t="shared" si="319"/>
        <v>0</v>
      </c>
      <c r="AM100" s="117">
        <f t="shared" si="319"/>
        <v>0</v>
      </c>
      <c r="AN100" s="117">
        <f t="shared" si="319"/>
        <v>0</v>
      </c>
      <c r="AO100" s="117">
        <f t="shared" si="319"/>
        <v>0</v>
      </c>
      <c r="AP100" s="117">
        <f t="shared" si="319"/>
        <v>0</v>
      </c>
      <c r="AQ100" s="117">
        <f t="shared" si="319"/>
        <v>0</v>
      </c>
      <c r="AR100" s="117">
        <f t="shared" si="319"/>
        <v>0</v>
      </c>
      <c r="AS100" s="117">
        <f t="shared" si="319"/>
        <v>0</v>
      </c>
      <c r="AT100" s="117">
        <f t="shared" si="319"/>
        <v>0</v>
      </c>
      <c r="AU100" s="117">
        <f t="shared" si="319"/>
        <v>0</v>
      </c>
      <c r="AV100" s="117">
        <f t="shared" si="319"/>
        <v>0</v>
      </c>
      <c r="AW100" s="117">
        <f t="shared" si="319"/>
        <v>0</v>
      </c>
      <c r="AX100" s="117">
        <f t="shared" si="319"/>
        <v>0</v>
      </c>
      <c r="AY100" s="117">
        <f t="shared" si="319"/>
        <v>0</v>
      </c>
      <c r="AZ100" s="117">
        <f t="shared" si="319"/>
        <v>0</v>
      </c>
      <c r="BA100" s="117">
        <f t="shared" si="320"/>
        <v>0</v>
      </c>
      <c r="BB100" s="117">
        <f t="shared" si="320"/>
        <v>0</v>
      </c>
      <c r="BC100" s="117">
        <f t="shared" si="320"/>
        <v>0</v>
      </c>
      <c r="BD100" s="117">
        <f t="shared" si="320"/>
        <v>0</v>
      </c>
      <c r="BE100" s="117">
        <f t="shared" si="320"/>
        <v>0</v>
      </c>
      <c r="BF100" s="117">
        <f t="shared" si="320"/>
        <v>0</v>
      </c>
      <c r="BG100" s="117">
        <f t="shared" si="320"/>
        <v>0</v>
      </c>
      <c r="BH100" s="117">
        <f t="shared" si="320"/>
        <v>0</v>
      </c>
      <c r="BI100" s="117">
        <f t="shared" si="320"/>
        <v>0</v>
      </c>
      <c r="BJ100" s="117">
        <f t="shared" si="320"/>
        <v>0</v>
      </c>
      <c r="BK100" s="117">
        <f t="shared" si="320"/>
        <v>0</v>
      </c>
      <c r="BL100" s="117">
        <f t="shared" si="320"/>
        <v>0</v>
      </c>
      <c r="BM100" s="117">
        <f t="shared" si="320"/>
        <v>0</v>
      </c>
      <c r="BN100" s="117">
        <f t="shared" si="320"/>
        <v>0</v>
      </c>
      <c r="BP100" s="117">
        <f t="shared" si="326"/>
        <v>0</v>
      </c>
      <c r="BQ100" s="117">
        <f t="shared" si="327"/>
        <v>0</v>
      </c>
      <c r="BR100" s="117">
        <f t="shared" si="327"/>
        <v>0</v>
      </c>
      <c r="BS100" s="117">
        <f t="shared" si="327"/>
        <v>0</v>
      </c>
      <c r="BT100" s="117">
        <f t="shared" si="327"/>
        <v>0</v>
      </c>
      <c r="BU100" s="117">
        <f t="shared" si="327"/>
        <v>0</v>
      </c>
      <c r="BV100" s="117">
        <f t="shared" si="327"/>
        <v>0</v>
      </c>
      <c r="BW100" s="117">
        <f t="shared" si="327"/>
        <v>0</v>
      </c>
      <c r="BX100" s="117">
        <f t="shared" si="327"/>
        <v>0</v>
      </c>
      <c r="BY100" s="117">
        <f t="shared" si="327"/>
        <v>0</v>
      </c>
      <c r="BZ100" s="117">
        <f t="shared" si="327"/>
        <v>0</v>
      </c>
      <c r="CA100" s="117">
        <f t="shared" si="327"/>
        <v>0</v>
      </c>
      <c r="CB100" s="117">
        <f t="shared" si="327"/>
        <v>0</v>
      </c>
      <c r="CC100" s="117">
        <f t="shared" si="327"/>
        <v>0</v>
      </c>
      <c r="CD100" s="117">
        <f t="shared" si="327"/>
        <v>0</v>
      </c>
      <c r="CE100" s="117">
        <f t="shared" si="327"/>
        <v>0</v>
      </c>
      <c r="CF100" s="117">
        <f t="shared" si="327"/>
        <v>0</v>
      </c>
      <c r="CG100" s="117">
        <f t="shared" si="327"/>
        <v>0</v>
      </c>
      <c r="CH100" s="117">
        <f t="shared" si="327"/>
        <v>0</v>
      </c>
      <c r="CI100" s="117">
        <f t="shared" si="327"/>
        <v>0</v>
      </c>
      <c r="CJ100" s="117">
        <f t="shared" si="327"/>
        <v>0</v>
      </c>
      <c r="CK100" s="117">
        <f t="shared" si="327"/>
        <v>0</v>
      </c>
      <c r="CL100" s="117">
        <f t="shared" si="327"/>
        <v>0</v>
      </c>
      <c r="CM100" s="117">
        <f t="shared" si="327"/>
        <v>0</v>
      </c>
      <c r="CN100" s="117">
        <f t="shared" si="327"/>
        <v>0</v>
      </c>
      <c r="CO100" s="117">
        <f t="shared" si="327"/>
        <v>0</v>
      </c>
      <c r="CP100" s="117">
        <f t="shared" si="327"/>
        <v>0</v>
      </c>
      <c r="CQ100" s="117">
        <f t="shared" si="327"/>
        <v>0</v>
      </c>
      <c r="CR100" s="117">
        <f t="shared" si="327"/>
        <v>0</v>
      </c>
      <c r="CS100" s="117">
        <f t="shared" si="327"/>
        <v>0</v>
      </c>
      <c r="CT100" s="117">
        <f t="shared" si="329"/>
        <v>0</v>
      </c>
      <c r="CV100" s="117">
        <f t="shared" ref="CV100:CV103" si="330">AJ100</f>
        <v>0</v>
      </c>
      <c r="CW100" s="117">
        <f t="shared" ref="CW100:DL103" si="331">CV100-($BP100-$CT100)/30</f>
        <v>0</v>
      </c>
      <c r="CX100" s="117">
        <f t="shared" si="331"/>
        <v>0</v>
      </c>
      <c r="CY100" s="117">
        <f t="shared" si="331"/>
        <v>0</v>
      </c>
      <c r="CZ100" s="117">
        <f t="shared" si="331"/>
        <v>0</v>
      </c>
      <c r="DA100" s="117">
        <f t="shared" si="331"/>
        <v>0</v>
      </c>
      <c r="DB100" s="117">
        <f t="shared" si="331"/>
        <v>0</v>
      </c>
      <c r="DC100" s="117">
        <f t="shared" si="331"/>
        <v>0</v>
      </c>
      <c r="DD100" s="117">
        <f t="shared" si="331"/>
        <v>0</v>
      </c>
      <c r="DE100" s="117">
        <f t="shared" si="331"/>
        <v>0</v>
      </c>
      <c r="DF100" s="117">
        <f t="shared" si="331"/>
        <v>0</v>
      </c>
      <c r="DG100" s="117">
        <f t="shared" si="331"/>
        <v>0</v>
      </c>
      <c r="DH100" s="117">
        <f t="shared" si="331"/>
        <v>0</v>
      </c>
      <c r="DI100" s="117">
        <f t="shared" si="331"/>
        <v>0</v>
      </c>
      <c r="DJ100" s="117">
        <f t="shared" si="331"/>
        <v>0</v>
      </c>
      <c r="DK100" s="117">
        <f t="shared" si="331"/>
        <v>0</v>
      </c>
      <c r="DL100" s="117">
        <f t="shared" si="331"/>
        <v>0</v>
      </c>
      <c r="DM100" s="117">
        <f t="shared" ref="DM100:DY103" si="332">DL100-($BP100-$CT100)/30</f>
        <v>0</v>
      </c>
      <c r="DN100" s="117">
        <f t="shared" si="332"/>
        <v>0</v>
      </c>
      <c r="DO100" s="117">
        <f t="shared" si="332"/>
        <v>0</v>
      </c>
      <c r="DP100" s="117">
        <f t="shared" si="332"/>
        <v>0</v>
      </c>
      <c r="DQ100" s="117">
        <f t="shared" si="332"/>
        <v>0</v>
      </c>
      <c r="DR100" s="117">
        <f t="shared" si="332"/>
        <v>0</v>
      </c>
      <c r="DS100" s="117">
        <f t="shared" si="332"/>
        <v>0</v>
      </c>
      <c r="DT100" s="117">
        <f t="shared" si="332"/>
        <v>0</v>
      </c>
      <c r="DU100" s="117">
        <f t="shared" si="332"/>
        <v>0</v>
      </c>
      <c r="DV100" s="117">
        <f t="shared" si="332"/>
        <v>0</v>
      </c>
      <c r="DW100" s="117">
        <f t="shared" si="332"/>
        <v>0</v>
      </c>
      <c r="DX100" s="117">
        <f t="shared" si="332"/>
        <v>0</v>
      </c>
      <c r="DY100" s="117">
        <f t="shared" si="332"/>
        <v>0</v>
      </c>
      <c r="DZ100" s="117">
        <v>0</v>
      </c>
    </row>
    <row r="101" spans="1:165">
      <c r="A101" s="303" t="s">
        <v>308</v>
      </c>
      <c r="C101" s="5" t="s">
        <v>315</v>
      </c>
      <c r="D101" s="117">
        <f>$B$194</f>
        <v>2.8940000000000001</v>
      </c>
      <c r="E101" s="117">
        <f t="shared" si="324"/>
        <v>2.8940000000000001</v>
      </c>
      <c r="F101" s="117">
        <f t="shared" si="324"/>
        <v>2.8940000000000001</v>
      </c>
      <c r="G101" s="117">
        <f t="shared" si="324"/>
        <v>2.8940000000000001</v>
      </c>
      <c r="H101" s="117">
        <f t="shared" si="324"/>
        <v>2.8940000000000001</v>
      </c>
      <c r="I101" s="117">
        <f t="shared" si="324"/>
        <v>2.8940000000000001</v>
      </c>
      <c r="J101" s="117">
        <f t="shared" si="324"/>
        <v>2.8940000000000001</v>
      </c>
      <c r="K101" s="117">
        <f t="shared" si="324"/>
        <v>2.8940000000000001</v>
      </c>
      <c r="L101" s="117">
        <f t="shared" si="324"/>
        <v>2.8940000000000001</v>
      </c>
      <c r="M101" s="117">
        <f t="shared" si="324"/>
        <v>2.8940000000000001</v>
      </c>
      <c r="N101" s="117">
        <f t="shared" si="324"/>
        <v>2.8940000000000001</v>
      </c>
      <c r="O101" s="117">
        <f t="shared" si="324"/>
        <v>2.8940000000000001</v>
      </c>
      <c r="P101" s="117">
        <f t="shared" si="324"/>
        <v>2.8940000000000001</v>
      </c>
      <c r="Q101" s="117">
        <f t="shared" si="324"/>
        <v>2.8940000000000001</v>
      </c>
      <c r="R101" s="117">
        <f t="shared" si="324"/>
        <v>2.8940000000000001</v>
      </c>
      <c r="S101" s="117">
        <f t="shared" si="324"/>
        <v>2.8940000000000001</v>
      </c>
      <c r="T101" s="117">
        <f t="shared" si="324"/>
        <v>2.8940000000000001</v>
      </c>
      <c r="U101" s="117">
        <f t="shared" si="324"/>
        <v>2.8940000000000001</v>
      </c>
      <c r="V101" s="117">
        <f t="shared" si="324"/>
        <v>2.8940000000000001</v>
      </c>
      <c r="W101" s="117">
        <f t="shared" si="324"/>
        <v>2.8940000000000001</v>
      </c>
      <c r="X101" s="117">
        <f t="shared" si="324"/>
        <v>2.8940000000000001</v>
      </c>
      <c r="Y101" s="117">
        <f t="shared" si="324"/>
        <v>2.8940000000000001</v>
      </c>
      <c r="Z101" s="117">
        <f t="shared" si="324"/>
        <v>2.8940000000000001</v>
      </c>
      <c r="AA101" s="117">
        <f t="shared" si="324"/>
        <v>2.8940000000000001</v>
      </c>
      <c r="AB101" s="117">
        <f t="shared" si="324"/>
        <v>2.8940000000000001</v>
      </c>
      <c r="AC101" s="117">
        <f t="shared" si="324"/>
        <v>2.8940000000000001</v>
      </c>
      <c r="AD101" s="117">
        <f t="shared" si="324"/>
        <v>2.8940000000000001</v>
      </c>
      <c r="AE101" s="117">
        <f t="shared" si="324"/>
        <v>2.8940000000000001</v>
      </c>
      <c r="AF101" s="117">
        <f t="shared" si="324"/>
        <v>2.8940000000000001</v>
      </c>
      <c r="AG101" s="117">
        <f t="shared" si="324"/>
        <v>2.8940000000000001</v>
      </c>
      <c r="AH101" s="117">
        <f>$C$194</f>
        <v>2.8940000000000001</v>
      </c>
      <c r="AI101" s="2"/>
      <c r="AJ101" s="117">
        <f t="shared" si="325"/>
        <v>2.8940000000000001</v>
      </c>
      <c r="AK101" s="117">
        <f t="shared" si="319"/>
        <v>2.8940000000000001</v>
      </c>
      <c r="AL101" s="117">
        <f t="shared" si="319"/>
        <v>2.8940000000000001</v>
      </c>
      <c r="AM101" s="117">
        <f t="shared" si="319"/>
        <v>2.8940000000000001</v>
      </c>
      <c r="AN101" s="117">
        <f t="shared" si="319"/>
        <v>2.8940000000000001</v>
      </c>
      <c r="AO101" s="117">
        <f t="shared" si="319"/>
        <v>2.8940000000000001</v>
      </c>
      <c r="AP101" s="117">
        <f t="shared" si="319"/>
        <v>2.8940000000000001</v>
      </c>
      <c r="AQ101" s="117">
        <f t="shared" si="319"/>
        <v>2.8940000000000001</v>
      </c>
      <c r="AR101" s="117">
        <f t="shared" si="319"/>
        <v>2.8940000000000001</v>
      </c>
      <c r="AS101" s="117">
        <f t="shared" si="319"/>
        <v>2.8940000000000001</v>
      </c>
      <c r="AT101" s="117">
        <f t="shared" si="319"/>
        <v>2.8940000000000001</v>
      </c>
      <c r="AU101" s="117">
        <f t="shared" si="319"/>
        <v>2.8940000000000001</v>
      </c>
      <c r="AV101" s="117">
        <f t="shared" si="319"/>
        <v>2.8940000000000001</v>
      </c>
      <c r="AW101" s="117">
        <f t="shared" si="319"/>
        <v>2.8940000000000001</v>
      </c>
      <c r="AX101" s="117">
        <f t="shared" si="319"/>
        <v>2.8940000000000001</v>
      </c>
      <c r="AY101" s="117">
        <f t="shared" si="319"/>
        <v>2.8940000000000001</v>
      </c>
      <c r="AZ101" s="117">
        <f t="shared" si="319"/>
        <v>2.8940000000000001</v>
      </c>
      <c r="BA101" s="117">
        <f t="shared" si="320"/>
        <v>2.8940000000000001</v>
      </c>
      <c r="BB101" s="117">
        <f t="shared" si="320"/>
        <v>2.8940000000000001</v>
      </c>
      <c r="BC101" s="117">
        <f t="shared" si="320"/>
        <v>2.8940000000000001</v>
      </c>
      <c r="BD101" s="117">
        <f t="shared" si="320"/>
        <v>2.8940000000000001</v>
      </c>
      <c r="BE101" s="117">
        <f t="shared" si="320"/>
        <v>2.8940000000000001</v>
      </c>
      <c r="BF101" s="117">
        <f t="shared" si="320"/>
        <v>2.8940000000000001</v>
      </c>
      <c r="BG101" s="117">
        <f t="shared" si="320"/>
        <v>2.8940000000000001</v>
      </c>
      <c r="BH101" s="117">
        <f t="shared" si="320"/>
        <v>2.8940000000000001</v>
      </c>
      <c r="BI101" s="117">
        <f t="shared" si="320"/>
        <v>2.8940000000000001</v>
      </c>
      <c r="BJ101" s="117">
        <f t="shared" si="320"/>
        <v>2.8940000000000001</v>
      </c>
      <c r="BK101" s="117">
        <f t="shared" si="320"/>
        <v>2.8940000000000001</v>
      </c>
      <c r="BL101" s="117">
        <f t="shared" si="320"/>
        <v>2.8940000000000001</v>
      </c>
      <c r="BM101" s="117">
        <f t="shared" si="320"/>
        <v>2.8940000000000001</v>
      </c>
      <c r="BN101" s="117">
        <f t="shared" si="320"/>
        <v>2.8940000000000001</v>
      </c>
      <c r="BP101" s="117">
        <f t="shared" si="326"/>
        <v>2.8940000000000001</v>
      </c>
      <c r="BQ101" s="117">
        <f t="shared" si="327"/>
        <v>2.8940000000000001</v>
      </c>
      <c r="BR101" s="117">
        <f t="shared" si="327"/>
        <v>2.8940000000000001</v>
      </c>
      <c r="BS101" s="117">
        <f t="shared" si="327"/>
        <v>2.8940000000000001</v>
      </c>
      <c r="BT101" s="117">
        <f t="shared" si="327"/>
        <v>2.8940000000000001</v>
      </c>
      <c r="BU101" s="117">
        <f t="shared" si="327"/>
        <v>2.8940000000000001</v>
      </c>
      <c r="BV101" s="117">
        <f t="shared" si="327"/>
        <v>2.8940000000000001</v>
      </c>
      <c r="BW101" s="117">
        <f t="shared" si="327"/>
        <v>2.8940000000000001</v>
      </c>
      <c r="BX101" s="117">
        <f t="shared" si="327"/>
        <v>2.8940000000000001</v>
      </c>
      <c r="BY101" s="117">
        <f t="shared" si="327"/>
        <v>2.8940000000000001</v>
      </c>
      <c r="BZ101" s="117">
        <f t="shared" si="327"/>
        <v>2.8940000000000001</v>
      </c>
      <c r="CA101" s="117">
        <f t="shared" si="327"/>
        <v>2.8940000000000001</v>
      </c>
      <c r="CB101" s="117">
        <f t="shared" si="327"/>
        <v>2.8940000000000001</v>
      </c>
      <c r="CC101" s="117">
        <f t="shared" si="327"/>
        <v>2.8940000000000001</v>
      </c>
      <c r="CD101" s="117">
        <f t="shared" si="327"/>
        <v>2.8940000000000001</v>
      </c>
      <c r="CE101" s="117">
        <f t="shared" si="327"/>
        <v>2.8940000000000001</v>
      </c>
      <c r="CF101" s="117">
        <f t="shared" si="327"/>
        <v>2.8940000000000001</v>
      </c>
      <c r="CG101" s="117">
        <f t="shared" si="327"/>
        <v>2.8940000000000001</v>
      </c>
      <c r="CH101" s="117">
        <f t="shared" si="327"/>
        <v>2.8940000000000001</v>
      </c>
      <c r="CI101" s="117">
        <f t="shared" si="327"/>
        <v>2.8940000000000001</v>
      </c>
      <c r="CJ101" s="117">
        <f t="shared" si="327"/>
        <v>2.8940000000000001</v>
      </c>
      <c r="CK101" s="117">
        <f t="shared" si="327"/>
        <v>2.8940000000000001</v>
      </c>
      <c r="CL101" s="117">
        <f t="shared" si="327"/>
        <v>2.8940000000000001</v>
      </c>
      <c r="CM101" s="117">
        <f t="shared" si="327"/>
        <v>2.8940000000000001</v>
      </c>
      <c r="CN101" s="117">
        <f t="shared" si="327"/>
        <v>2.8940000000000001</v>
      </c>
      <c r="CO101" s="117">
        <f t="shared" si="327"/>
        <v>2.8940000000000001</v>
      </c>
      <c r="CP101" s="117">
        <f t="shared" si="327"/>
        <v>2.8940000000000001</v>
      </c>
      <c r="CQ101" s="117">
        <f t="shared" si="327"/>
        <v>2.8940000000000001</v>
      </c>
      <c r="CR101" s="117">
        <f t="shared" si="327"/>
        <v>2.8940000000000001</v>
      </c>
      <c r="CS101" s="117">
        <f t="shared" si="327"/>
        <v>2.8940000000000001</v>
      </c>
      <c r="CT101" s="117">
        <f t="shared" si="329"/>
        <v>2.8940000000000001</v>
      </c>
      <c r="CV101" s="117">
        <f t="shared" si="330"/>
        <v>2.8940000000000001</v>
      </c>
      <c r="CW101" s="117">
        <f t="shared" si="331"/>
        <v>2.8940000000000001</v>
      </c>
      <c r="CX101" s="117">
        <f t="shared" si="331"/>
        <v>2.8940000000000001</v>
      </c>
      <c r="CY101" s="117">
        <f t="shared" si="331"/>
        <v>2.8940000000000001</v>
      </c>
      <c r="CZ101" s="117">
        <f t="shared" si="331"/>
        <v>2.8940000000000001</v>
      </c>
      <c r="DA101" s="117">
        <f t="shared" si="331"/>
        <v>2.8940000000000001</v>
      </c>
      <c r="DB101" s="117">
        <f t="shared" si="331"/>
        <v>2.8940000000000001</v>
      </c>
      <c r="DC101" s="117">
        <f t="shared" si="331"/>
        <v>2.8940000000000001</v>
      </c>
      <c r="DD101" s="117">
        <f t="shared" si="331"/>
        <v>2.8940000000000001</v>
      </c>
      <c r="DE101" s="117">
        <f t="shared" si="331"/>
        <v>2.8940000000000001</v>
      </c>
      <c r="DF101" s="117">
        <f t="shared" si="331"/>
        <v>2.8940000000000001</v>
      </c>
      <c r="DG101" s="117">
        <f t="shared" si="331"/>
        <v>2.8940000000000001</v>
      </c>
      <c r="DH101" s="117">
        <f t="shared" si="331"/>
        <v>2.8940000000000001</v>
      </c>
      <c r="DI101" s="117">
        <f t="shared" si="331"/>
        <v>2.8940000000000001</v>
      </c>
      <c r="DJ101" s="117">
        <f t="shared" si="331"/>
        <v>2.8940000000000001</v>
      </c>
      <c r="DK101" s="117">
        <f t="shared" si="331"/>
        <v>2.8940000000000001</v>
      </c>
      <c r="DL101" s="117">
        <f t="shared" si="331"/>
        <v>2.8940000000000001</v>
      </c>
      <c r="DM101" s="117">
        <f t="shared" si="332"/>
        <v>2.8940000000000001</v>
      </c>
      <c r="DN101" s="117">
        <f t="shared" si="332"/>
        <v>2.8940000000000001</v>
      </c>
      <c r="DO101" s="117">
        <f t="shared" si="332"/>
        <v>2.8940000000000001</v>
      </c>
      <c r="DP101" s="117">
        <f t="shared" si="332"/>
        <v>2.8940000000000001</v>
      </c>
      <c r="DQ101" s="117">
        <f t="shared" si="332"/>
        <v>2.8940000000000001</v>
      </c>
      <c r="DR101" s="117">
        <f t="shared" si="332"/>
        <v>2.8940000000000001</v>
      </c>
      <c r="DS101" s="117">
        <f t="shared" si="332"/>
        <v>2.8940000000000001</v>
      </c>
      <c r="DT101" s="117">
        <f t="shared" si="332"/>
        <v>2.8940000000000001</v>
      </c>
      <c r="DU101" s="117">
        <f t="shared" si="332"/>
        <v>2.8940000000000001</v>
      </c>
      <c r="DV101" s="117">
        <f t="shared" si="332"/>
        <v>2.8940000000000001</v>
      </c>
      <c r="DW101" s="117">
        <f t="shared" si="332"/>
        <v>2.8940000000000001</v>
      </c>
      <c r="DX101" s="117">
        <f t="shared" si="332"/>
        <v>2.8940000000000001</v>
      </c>
      <c r="DY101" s="117">
        <f t="shared" si="332"/>
        <v>2.8940000000000001</v>
      </c>
      <c r="DZ101" s="117">
        <f t="shared" ref="DZ101:DZ103" si="333">CV101</f>
        <v>2.8940000000000001</v>
      </c>
    </row>
    <row r="102" spans="1:165">
      <c r="A102" s="303" t="s">
        <v>309</v>
      </c>
      <c r="C102" s="5" t="s">
        <v>315</v>
      </c>
      <c r="D102" s="117">
        <f>$B$195</f>
        <v>0</v>
      </c>
      <c r="E102" s="117">
        <f t="shared" si="324"/>
        <v>0</v>
      </c>
      <c r="F102" s="117">
        <f t="shared" si="324"/>
        <v>0</v>
      </c>
      <c r="G102" s="117">
        <f t="shared" si="324"/>
        <v>0</v>
      </c>
      <c r="H102" s="117">
        <f t="shared" si="324"/>
        <v>0</v>
      </c>
      <c r="I102" s="117">
        <f t="shared" si="324"/>
        <v>0</v>
      </c>
      <c r="J102" s="117">
        <f t="shared" si="324"/>
        <v>0</v>
      </c>
      <c r="K102" s="117">
        <f t="shared" si="324"/>
        <v>0</v>
      </c>
      <c r="L102" s="117">
        <f t="shared" si="324"/>
        <v>0</v>
      </c>
      <c r="M102" s="117">
        <f t="shared" si="324"/>
        <v>0</v>
      </c>
      <c r="N102" s="117">
        <f t="shared" si="324"/>
        <v>0</v>
      </c>
      <c r="O102" s="117">
        <f t="shared" si="324"/>
        <v>0</v>
      </c>
      <c r="P102" s="117">
        <f t="shared" si="324"/>
        <v>0</v>
      </c>
      <c r="Q102" s="117">
        <f t="shared" si="324"/>
        <v>0</v>
      </c>
      <c r="R102" s="117">
        <f t="shared" si="324"/>
        <v>0</v>
      </c>
      <c r="S102" s="117">
        <f t="shared" si="324"/>
        <v>0</v>
      </c>
      <c r="T102" s="117">
        <f t="shared" si="324"/>
        <v>0</v>
      </c>
      <c r="U102" s="117">
        <f t="shared" si="324"/>
        <v>0</v>
      </c>
      <c r="V102" s="117">
        <f t="shared" si="324"/>
        <v>0</v>
      </c>
      <c r="W102" s="117">
        <f t="shared" si="324"/>
        <v>0</v>
      </c>
      <c r="X102" s="117">
        <f t="shared" si="324"/>
        <v>0</v>
      </c>
      <c r="Y102" s="117">
        <f t="shared" si="324"/>
        <v>0</v>
      </c>
      <c r="Z102" s="117">
        <f t="shared" si="324"/>
        <v>0</v>
      </c>
      <c r="AA102" s="117">
        <f t="shared" si="324"/>
        <v>0</v>
      </c>
      <c r="AB102" s="117">
        <f t="shared" si="324"/>
        <v>0</v>
      </c>
      <c r="AC102" s="117">
        <f t="shared" si="324"/>
        <v>0</v>
      </c>
      <c r="AD102" s="117">
        <f t="shared" si="324"/>
        <v>0</v>
      </c>
      <c r="AE102" s="117">
        <f t="shared" si="324"/>
        <v>0</v>
      </c>
      <c r="AF102" s="117">
        <f t="shared" si="324"/>
        <v>0</v>
      </c>
      <c r="AG102" s="117">
        <f t="shared" si="324"/>
        <v>0</v>
      </c>
      <c r="AH102" s="117">
        <f>$C$195</f>
        <v>0</v>
      </c>
      <c r="AI102" s="2"/>
      <c r="AJ102" s="117">
        <f t="shared" si="325"/>
        <v>0</v>
      </c>
      <c r="AK102" s="117">
        <f t="shared" si="319"/>
        <v>0</v>
      </c>
      <c r="AL102" s="117">
        <f t="shared" si="319"/>
        <v>0</v>
      </c>
      <c r="AM102" s="117">
        <f t="shared" si="319"/>
        <v>0</v>
      </c>
      <c r="AN102" s="117">
        <f t="shared" si="319"/>
        <v>0</v>
      </c>
      <c r="AO102" s="117">
        <f t="shared" si="319"/>
        <v>0</v>
      </c>
      <c r="AP102" s="117">
        <f t="shared" si="319"/>
        <v>0</v>
      </c>
      <c r="AQ102" s="117">
        <f t="shared" si="319"/>
        <v>0</v>
      </c>
      <c r="AR102" s="117">
        <f t="shared" si="319"/>
        <v>0</v>
      </c>
      <c r="AS102" s="117">
        <f t="shared" si="319"/>
        <v>0</v>
      </c>
      <c r="AT102" s="117">
        <f t="shared" si="319"/>
        <v>0</v>
      </c>
      <c r="AU102" s="117">
        <f t="shared" si="319"/>
        <v>0</v>
      </c>
      <c r="AV102" s="117">
        <f t="shared" si="319"/>
        <v>0</v>
      </c>
      <c r="AW102" s="117">
        <f t="shared" si="319"/>
        <v>0</v>
      </c>
      <c r="AX102" s="117">
        <f t="shared" si="319"/>
        <v>0</v>
      </c>
      <c r="AY102" s="117">
        <f t="shared" si="319"/>
        <v>0</v>
      </c>
      <c r="AZ102" s="117">
        <f t="shared" si="319"/>
        <v>0</v>
      </c>
      <c r="BA102" s="117">
        <f t="shared" si="320"/>
        <v>0</v>
      </c>
      <c r="BB102" s="117">
        <f t="shared" si="320"/>
        <v>0</v>
      </c>
      <c r="BC102" s="117">
        <f t="shared" si="320"/>
        <v>0</v>
      </c>
      <c r="BD102" s="117">
        <f t="shared" si="320"/>
        <v>0</v>
      </c>
      <c r="BE102" s="117">
        <f t="shared" si="320"/>
        <v>0</v>
      </c>
      <c r="BF102" s="117">
        <f t="shared" si="320"/>
        <v>0</v>
      </c>
      <c r="BG102" s="117">
        <f t="shared" si="320"/>
        <v>0</v>
      </c>
      <c r="BH102" s="117">
        <f t="shared" si="320"/>
        <v>0</v>
      </c>
      <c r="BI102" s="117">
        <f t="shared" si="320"/>
        <v>0</v>
      </c>
      <c r="BJ102" s="117">
        <f t="shared" si="320"/>
        <v>0</v>
      </c>
      <c r="BK102" s="117">
        <f t="shared" si="320"/>
        <v>0</v>
      </c>
      <c r="BL102" s="117">
        <f t="shared" si="320"/>
        <v>0</v>
      </c>
      <c r="BM102" s="117">
        <f t="shared" si="320"/>
        <v>0</v>
      </c>
      <c r="BN102" s="117">
        <f t="shared" si="320"/>
        <v>0</v>
      </c>
      <c r="BP102" s="117">
        <f t="shared" si="326"/>
        <v>0</v>
      </c>
      <c r="BQ102" s="117">
        <f t="shared" si="327"/>
        <v>0</v>
      </c>
      <c r="BR102" s="117">
        <f t="shared" si="327"/>
        <v>0</v>
      </c>
      <c r="BS102" s="117">
        <f t="shared" si="327"/>
        <v>0</v>
      </c>
      <c r="BT102" s="117">
        <f t="shared" si="327"/>
        <v>0</v>
      </c>
      <c r="BU102" s="117">
        <f t="shared" si="327"/>
        <v>0</v>
      </c>
      <c r="BV102" s="117">
        <f t="shared" si="327"/>
        <v>0</v>
      </c>
      <c r="BW102" s="117">
        <f t="shared" si="327"/>
        <v>0</v>
      </c>
      <c r="BX102" s="117">
        <f t="shared" si="327"/>
        <v>0</v>
      </c>
      <c r="BY102" s="117">
        <f t="shared" si="327"/>
        <v>0</v>
      </c>
      <c r="BZ102" s="117">
        <f t="shared" si="327"/>
        <v>0</v>
      </c>
      <c r="CA102" s="117">
        <f t="shared" si="327"/>
        <v>0</v>
      </c>
      <c r="CB102" s="117">
        <f t="shared" si="327"/>
        <v>0</v>
      </c>
      <c r="CC102" s="117">
        <f t="shared" si="327"/>
        <v>0</v>
      </c>
      <c r="CD102" s="117">
        <f t="shared" si="327"/>
        <v>0</v>
      </c>
      <c r="CE102" s="117">
        <f t="shared" si="327"/>
        <v>0</v>
      </c>
      <c r="CF102" s="117">
        <f t="shared" si="327"/>
        <v>0</v>
      </c>
      <c r="CG102" s="117">
        <f t="shared" si="327"/>
        <v>0</v>
      </c>
      <c r="CH102" s="117">
        <f t="shared" si="327"/>
        <v>0</v>
      </c>
      <c r="CI102" s="117">
        <f t="shared" si="327"/>
        <v>0</v>
      </c>
      <c r="CJ102" s="117">
        <f t="shared" si="327"/>
        <v>0</v>
      </c>
      <c r="CK102" s="117">
        <f t="shared" si="327"/>
        <v>0</v>
      </c>
      <c r="CL102" s="117">
        <f t="shared" si="327"/>
        <v>0</v>
      </c>
      <c r="CM102" s="117">
        <f t="shared" si="327"/>
        <v>0</v>
      </c>
      <c r="CN102" s="117">
        <f t="shared" si="327"/>
        <v>0</v>
      </c>
      <c r="CO102" s="117">
        <f t="shared" si="327"/>
        <v>0</v>
      </c>
      <c r="CP102" s="117">
        <f t="shared" si="327"/>
        <v>0</v>
      </c>
      <c r="CQ102" s="117">
        <f t="shared" si="327"/>
        <v>0</v>
      </c>
      <c r="CR102" s="117">
        <f t="shared" si="327"/>
        <v>0</v>
      </c>
      <c r="CS102" s="117">
        <f t="shared" si="327"/>
        <v>0</v>
      </c>
      <c r="CT102" s="117">
        <f t="shared" si="329"/>
        <v>0</v>
      </c>
      <c r="CV102" s="117">
        <f t="shared" si="330"/>
        <v>0</v>
      </c>
      <c r="CW102" s="117">
        <f t="shared" si="331"/>
        <v>0</v>
      </c>
      <c r="CX102" s="117">
        <f t="shared" si="331"/>
        <v>0</v>
      </c>
      <c r="CY102" s="117">
        <f t="shared" si="331"/>
        <v>0</v>
      </c>
      <c r="CZ102" s="117">
        <f t="shared" si="331"/>
        <v>0</v>
      </c>
      <c r="DA102" s="117">
        <f t="shared" si="331"/>
        <v>0</v>
      </c>
      <c r="DB102" s="117">
        <f t="shared" si="331"/>
        <v>0</v>
      </c>
      <c r="DC102" s="117">
        <f t="shared" si="331"/>
        <v>0</v>
      </c>
      <c r="DD102" s="117">
        <f t="shared" si="331"/>
        <v>0</v>
      </c>
      <c r="DE102" s="117">
        <f t="shared" si="331"/>
        <v>0</v>
      </c>
      <c r="DF102" s="117">
        <f t="shared" si="331"/>
        <v>0</v>
      </c>
      <c r="DG102" s="117">
        <f t="shared" si="331"/>
        <v>0</v>
      </c>
      <c r="DH102" s="117">
        <f t="shared" si="331"/>
        <v>0</v>
      </c>
      <c r="DI102" s="117">
        <f t="shared" si="331"/>
        <v>0</v>
      </c>
      <c r="DJ102" s="117">
        <f t="shared" si="331"/>
        <v>0</v>
      </c>
      <c r="DK102" s="117">
        <f t="shared" si="331"/>
        <v>0</v>
      </c>
      <c r="DL102" s="117">
        <f t="shared" si="331"/>
        <v>0</v>
      </c>
      <c r="DM102" s="117">
        <f t="shared" si="332"/>
        <v>0</v>
      </c>
      <c r="DN102" s="117">
        <f t="shared" si="332"/>
        <v>0</v>
      </c>
      <c r="DO102" s="117">
        <f t="shared" si="332"/>
        <v>0</v>
      </c>
      <c r="DP102" s="117">
        <f t="shared" si="332"/>
        <v>0</v>
      </c>
      <c r="DQ102" s="117">
        <f t="shared" si="332"/>
        <v>0</v>
      </c>
      <c r="DR102" s="117">
        <f t="shared" si="332"/>
        <v>0</v>
      </c>
      <c r="DS102" s="117">
        <f t="shared" si="332"/>
        <v>0</v>
      </c>
      <c r="DT102" s="117">
        <f t="shared" si="332"/>
        <v>0</v>
      </c>
      <c r="DU102" s="117">
        <f t="shared" si="332"/>
        <v>0</v>
      </c>
      <c r="DV102" s="117">
        <f t="shared" si="332"/>
        <v>0</v>
      </c>
      <c r="DW102" s="117">
        <f t="shared" si="332"/>
        <v>0</v>
      </c>
      <c r="DX102" s="117">
        <f t="shared" si="332"/>
        <v>0</v>
      </c>
      <c r="DY102" s="117">
        <f t="shared" si="332"/>
        <v>0</v>
      </c>
      <c r="DZ102" s="117">
        <f t="shared" si="333"/>
        <v>0</v>
      </c>
    </row>
    <row r="103" spans="1:165" ht="15.75" thickBot="1">
      <c r="A103" s="303" t="s">
        <v>310</v>
      </c>
      <c r="C103" s="5" t="s">
        <v>315</v>
      </c>
      <c r="D103" s="117">
        <f>$B$196</f>
        <v>0</v>
      </c>
      <c r="E103" s="117">
        <f t="shared" si="324"/>
        <v>0</v>
      </c>
      <c r="F103" s="117">
        <f t="shared" si="324"/>
        <v>0</v>
      </c>
      <c r="G103" s="117">
        <f t="shared" si="324"/>
        <v>0</v>
      </c>
      <c r="H103" s="117">
        <f t="shared" si="324"/>
        <v>0</v>
      </c>
      <c r="I103" s="117">
        <f t="shared" si="324"/>
        <v>0</v>
      </c>
      <c r="J103" s="117">
        <f t="shared" si="324"/>
        <v>0</v>
      </c>
      <c r="K103" s="117">
        <f t="shared" si="324"/>
        <v>0</v>
      </c>
      <c r="L103" s="117">
        <f t="shared" si="324"/>
        <v>0</v>
      </c>
      <c r="M103" s="117">
        <f t="shared" si="324"/>
        <v>0</v>
      </c>
      <c r="N103" s="117">
        <f t="shared" si="324"/>
        <v>0</v>
      </c>
      <c r="O103" s="117">
        <f t="shared" si="324"/>
        <v>0</v>
      </c>
      <c r="P103" s="117">
        <f t="shared" si="324"/>
        <v>0</v>
      </c>
      <c r="Q103" s="117">
        <f t="shared" si="324"/>
        <v>0</v>
      </c>
      <c r="R103" s="117">
        <f t="shared" si="324"/>
        <v>0</v>
      </c>
      <c r="S103" s="117">
        <f t="shared" si="324"/>
        <v>0</v>
      </c>
      <c r="T103" s="117">
        <f t="shared" si="324"/>
        <v>0</v>
      </c>
      <c r="U103" s="117">
        <f t="shared" si="324"/>
        <v>0</v>
      </c>
      <c r="V103" s="117">
        <f t="shared" si="324"/>
        <v>0</v>
      </c>
      <c r="W103" s="117">
        <f t="shared" si="324"/>
        <v>0</v>
      </c>
      <c r="X103" s="117">
        <f t="shared" si="324"/>
        <v>0</v>
      </c>
      <c r="Y103" s="117">
        <f t="shared" si="324"/>
        <v>0</v>
      </c>
      <c r="Z103" s="117">
        <f t="shared" si="324"/>
        <v>0</v>
      </c>
      <c r="AA103" s="117">
        <f t="shared" si="324"/>
        <v>0</v>
      </c>
      <c r="AB103" s="117">
        <f t="shared" si="324"/>
        <v>0</v>
      </c>
      <c r="AC103" s="117">
        <f t="shared" si="324"/>
        <v>0</v>
      </c>
      <c r="AD103" s="117">
        <f t="shared" si="324"/>
        <v>0</v>
      </c>
      <c r="AE103" s="117">
        <f t="shared" si="324"/>
        <v>0</v>
      </c>
      <c r="AF103" s="117">
        <f t="shared" si="324"/>
        <v>0</v>
      </c>
      <c r="AG103" s="117">
        <f t="shared" si="324"/>
        <v>0</v>
      </c>
      <c r="AH103" s="117">
        <f>$C$196</f>
        <v>0</v>
      </c>
      <c r="AI103" s="2"/>
      <c r="AJ103" s="117">
        <f t="shared" si="325"/>
        <v>0</v>
      </c>
      <c r="AK103" s="117">
        <f t="shared" si="319"/>
        <v>0</v>
      </c>
      <c r="AL103" s="117">
        <f t="shared" si="319"/>
        <v>0</v>
      </c>
      <c r="AM103" s="117">
        <f t="shared" si="319"/>
        <v>0</v>
      </c>
      <c r="AN103" s="117">
        <f t="shared" si="319"/>
        <v>0</v>
      </c>
      <c r="AO103" s="117">
        <f t="shared" si="319"/>
        <v>0</v>
      </c>
      <c r="AP103" s="117">
        <f t="shared" si="319"/>
        <v>0</v>
      </c>
      <c r="AQ103" s="117">
        <f t="shared" si="319"/>
        <v>0</v>
      </c>
      <c r="AR103" s="117">
        <f t="shared" si="319"/>
        <v>0</v>
      </c>
      <c r="AS103" s="117">
        <f t="shared" si="319"/>
        <v>0</v>
      </c>
      <c r="AT103" s="117">
        <f t="shared" si="319"/>
        <v>0</v>
      </c>
      <c r="AU103" s="117">
        <f t="shared" si="319"/>
        <v>0</v>
      </c>
      <c r="AV103" s="117">
        <f t="shared" si="319"/>
        <v>0</v>
      </c>
      <c r="AW103" s="117">
        <f t="shared" si="319"/>
        <v>0</v>
      </c>
      <c r="AX103" s="117">
        <f t="shared" si="319"/>
        <v>0</v>
      </c>
      <c r="AY103" s="117">
        <f t="shared" si="319"/>
        <v>0</v>
      </c>
      <c r="AZ103" s="117">
        <f t="shared" si="319"/>
        <v>0</v>
      </c>
      <c r="BA103" s="117">
        <f t="shared" si="320"/>
        <v>0</v>
      </c>
      <c r="BB103" s="117">
        <f t="shared" si="320"/>
        <v>0</v>
      </c>
      <c r="BC103" s="117">
        <f t="shared" si="320"/>
        <v>0</v>
      </c>
      <c r="BD103" s="117">
        <f t="shared" si="320"/>
        <v>0</v>
      </c>
      <c r="BE103" s="117">
        <f t="shared" si="320"/>
        <v>0</v>
      </c>
      <c r="BF103" s="117">
        <f t="shared" si="320"/>
        <v>0</v>
      </c>
      <c r="BG103" s="117">
        <f t="shared" si="320"/>
        <v>0</v>
      </c>
      <c r="BH103" s="117">
        <f t="shared" si="320"/>
        <v>0</v>
      </c>
      <c r="BI103" s="117">
        <f t="shared" si="320"/>
        <v>0</v>
      </c>
      <c r="BJ103" s="117">
        <f t="shared" si="320"/>
        <v>0</v>
      </c>
      <c r="BK103" s="117">
        <f t="shared" si="320"/>
        <v>0</v>
      </c>
      <c r="BL103" s="117">
        <f t="shared" si="320"/>
        <v>0</v>
      </c>
      <c r="BM103" s="117">
        <f t="shared" si="320"/>
        <v>0</v>
      </c>
      <c r="BN103" s="117">
        <f t="shared" si="320"/>
        <v>0</v>
      </c>
      <c r="BP103" s="117">
        <f t="shared" si="326"/>
        <v>0</v>
      </c>
      <c r="BQ103" s="117">
        <f t="shared" si="327"/>
        <v>0</v>
      </c>
      <c r="BR103" s="117">
        <f t="shared" si="327"/>
        <v>0</v>
      </c>
      <c r="BS103" s="117">
        <f t="shared" si="327"/>
        <v>0</v>
      </c>
      <c r="BT103" s="117">
        <f t="shared" si="327"/>
        <v>0</v>
      </c>
      <c r="BU103" s="117">
        <f t="shared" si="327"/>
        <v>0</v>
      </c>
      <c r="BV103" s="117">
        <f t="shared" si="327"/>
        <v>0</v>
      </c>
      <c r="BW103" s="117">
        <f t="shared" si="327"/>
        <v>0</v>
      </c>
      <c r="BX103" s="117">
        <f t="shared" si="327"/>
        <v>0</v>
      </c>
      <c r="BY103" s="117">
        <f t="shared" si="327"/>
        <v>0</v>
      </c>
      <c r="BZ103" s="117">
        <f t="shared" si="327"/>
        <v>0</v>
      </c>
      <c r="CA103" s="117">
        <f t="shared" si="327"/>
        <v>0</v>
      </c>
      <c r="CB103" s="117">
        <f t="shared" si="327"/>
        <v>0</v>
      </c>
      <c r="CC103" s="117">
        <f t="shared" si="327"/>
        <v>0</v>
      </c>
      <c r="CD103" s="117">
        <f t="shared" si="327"/>
        <v>0</v>
      </c>
      <c r="CE103" s="117">
        <f t="shared" si="327"/>
        <v>0</v>
      </c>
      <c r="CF103" s="117">
        <f t="shared" si="327"/>
        <v>0</v>
      </c>
      <c r="CG103" s="117">
        <f t="shared" si="327"/>
        <v>0</v>
      </c>
      <c r="CH103" s="117">
        <f t="shared" si="327"/>
        <v>0</v>
      </c>
      <c r="CI103" s="117">
        <f t="shared" si="327"/>
        <v>0</v>
      </c>
      <c r="CJ103" s="117">
        <f t="shared" si="327"/>
        <v>0</v>
      </c>
      <c r="CK103" s="117">
        <f t="shared" si="327"/>
        <v>0</v>
      </c>
      <c r="CL103" s="117">
        <f t="shared" si="327"/>
        <v>0</v>
      </c>
      <c r="CM103" s="117">
        <f t="shared" si="327"/>
        <v>0</v>
      </c>
      <c r="CN103" s="117">
        <f t="shared" si="327"/>
        <v>0</v>
      </c>
      <c r="CO103" s="117">
        <f t="shared" si="327"/>
        <v>0</v>
      </c>
      <c r="CP103" s="117">
        <f t="shared" si="327"/>
        <v>0</v>
      </c>
      <c r="CQ103" s="117">
        <f t="shared" si="327"/>
        <v>0</v>
      </c>
      <c r="CR103" s="117">
        <f t="shared" si="327"/>
        <v>0</v>
      </c>
      <c r="CS103" s="117">
        <f t="shared" si="327"/>
        <v>0</v>
      </c>
      <c r="CT103" s="117">
        <f t="shared" si="329"/>
        <v>0</v>
      </c>
      <c r="CV103" s="117">
        <f t="shared" si="330"/>
        <v>0</v>
      </c>
      <c r="CW103" s="117">
        <f t="shared" si="331"/>
        <v>0</v>
      </c>
      <c r="CX103" s="117">
        <f t="shared" si="331"/>
        <v>0</v>
      </c>
      <c r="CY103" s="117">
        <f t="shared" si="331"/>
        <v>0</v>
      </c>
      <c r="CZ103" s="117">
        <f t="shared" si="331"/>
        <v>0</v>
      </c>
      <c r="DA103" s="117">
        <f t="shared" si="331"/>
        <v>0</v>
      </c>
      <c r="DB103" s="117">
        <f t="shared" si="331"/>
        <v>0</v>
      </c>
      <c r="DC103" s="117">
        <f t="shared" si="331"/>
        <v>0</v>
      </c>
      <c r="DD103" s="117">
        <f t="shared" si="331"/>
        <v>0</v>
      </c>
      <c r="DE103" s="117">
        <f t="shared" si="331"/>
        <v>0</v>
      </c>
      <c r="DF103" s="117">
        <f t="shared" si="331"/>
        <v>0</v>
      </c>
      <c r="DG103" s="117">
        <f t="shared" si="331"/>
        <v>0</v>
      </c>
      <c r="DH103" s="117">
        <f t="shared" si="331"/>
        <v>0</v>
      </c>
      <c r="DI103" s="117">
        <f t="shared" si="331"/>
        <v>0</v>
      </c>
      <c r="DJ103" s="117">
        <f t="shared" si="331"/>
        <v>0</v>
      </c>
      <c r="DK103" s="117">
        <f t="shared" si="331"/>
        <v>0</v>
      </c>
      <c r="DL103" s="117">
        <f t="shared" si="331"/>
        <v>0</v>
      </c>
      <c r="DM103" s="117">
        <f t="shared" si="332"/>
        <v>0</v>
      </c>
      <c r="DN103" s="117">
        <f t="shared" si="332"/>
        <v>0</v>
      </c>
      <c r="DO103" s="117">
        <f t="shared" si="332"/>
        <v>0</v>
      </c>
      <c r="DP103" s="117">
        <f t="shared" si="332"/>
        <v>0</v>
      </c>
      <c r="DQ103" s="117">
        <f t="shared" si="332"/>
        <v>0</v>
      </c>
      <c r="DR103" s="117">
        <f t="shared" si="332"/>
        <v>0</v>
      </c>
      <c r="DS103" s="117">
        <f t="shared" si="332"/>
        <v>0</v>
      </c>
      <c r="DT103" s="117">
        <f t="shared" si="332"/>
        <v>0</v>
      </c>
      <c r="DU103" s="117">
        <f t="shared" si="332"/>
        <v>0</v>
      </c>
      <c r="DV103" s="117">
        <f t="shared" si="332"/>
        <v>0</v>
      </c>
      <c r="DW103" s="117">
        <f t="shared" si="332"/>
        <v>0</v>
      </c>
      <c r="DX103" s="117">
        <f t="shared" si="332"/>
        <v>0</v>
      </c>
      <c r="DY103" s="117">
        <f t="shared" si="332"/>
        <v>0</v>
      </c>
      <c r="DZ103" s="117">
        <f t="shared" si="333"/>
        <v>0</v>
      </c>
    </row>
    <row r="104" spans="1:165" s="310" customFormat="1" ht="15.75" thickBot="1">
      <c r="A104" s="309" t="s">
        <v>318</v>
      </c>
      <c r="C104" s="311"/>
      <c r="D104" s="313"/>
      <c r="E104" s="313"/>
      <c r="F104" s="313"/>
      <c r="G104" s="313"/>
      <c r="H104" s="313"/>
      <c r="I104" s="313"/>
      <c r="J104" s="313"/>
      <c r="K104" s="313"/>
      <c r="L104" s="313"/>
      <c r="M104" s="313"/>
      <c r="N104" s="313"/>
      <c r="O104" s="313"/>
      <c r="P104" s="313"/>
      <c r="Q104" s="313"/>
      <c r="R104" s="313"/>
      <c r="S104" s="313"/>
      <c r="T104" s="313"/>
      <c r="U104" s="313"/>
      <c r="V104" s="313"/>
      <c r="W104" s="313"/>
      <c r="X104" s="313"/>
      <c r="Y104" s="313"/>
      <c r="Z104" s="313"/>
      <c r="AA104" s="313"/>
      <c r="AB104" s="313"/>
      <c r="AC104" s="313"/>
      <c r="AD104" s="313"/>
      <c r="AE104" s="313"/>
      <c r="AF104" s="313"/>
      <c r="AG104" s="313"/>
      <c r="AH104" s="313"/>
      <c r="AI104" s="313"/>
      <c r="AJ104" s="313"/>
      <c r="AK104" s="313"/>
      <c r="AL104" s="313"/>
      <c r="AM104" s="313"/>
      <c r="AN104" s="313"/>
      <c r="AO104" s="313"/>
      <c r="AP104" s="313"/>
      <c r="AQ104" s="313"/>
      <c r="AR104" s="313"/>
      <c r="AS104" s="313"/>
      <c r="AT104" s="313"/>
      <c r="AU104" s="313"/>
      <c r="AV104" s="313"/>
      <c r="AW104" s="313"/>
      <c r="AX104" s="313"/>
      <c r="AY104" s="313"/>
      <c r="AZ104" s="313"/>
      <c r="BA104" s="313"/>
      <c r="BB104" s="313"/>
      <c r="BC104" s="313"/>
      <c r="BD104" s="313"/>
      <c r="BE104" s="313"/>
      <c r="BF104" s="313"/>
      <c r="BG104" s="313"/>
      <c r="BH104" s="313"/>
      <c r="BI104" s="313"/>
      <c r="BJ104" s="313"/>
      <c r="BK104" s="313"/>
      <c r="BL104" s="313"/>
      <c r="BM104" s="313"/>
      <c r="BN104" s="313"/>
      <c r="BP104" s="313"/>
      <c r="BQ104" s="313"/>
      <c r="BR104" s="313"/>
      <c r="BS104" s="313"/>
      <c r="BT104" s="313"/>
      <c r="BU104" s="313"/>
      <c r="BV104" s="313"/>
      <c r="BW104" s="313"/>
      <c r="BX104" s="313"/>
      <c r="BY104" s="313"/>
      <c r="BZ104" s="313"/>
      <c r="CA104" s="313"/>
      <c r="CB104" s="313"/>
      <c r="CC104" s="313"/>
      <c r="CD104" s="313"/>
      <c r="CE104" s="313"/>
      <c r="CF104" s="313"/>
      <c r="CG104" s="313"/>
      <c r="CH104" s="313"/>
      <c r="CI104" s="313"/>
      <c r="CJ104" s="313"/>
      <c r="CK104" s="313"/>
      <c r="CL104" s="313"/>
      <c r="CM104" s="313"/>
      <c r="CN104" s="313"/>
      <c r="CO104" s="313"/>
      <c r="CP104" s="313"/>
      <c r="CQ104" s="313"/>
      <c r="CR104" s="313"/>
      <c r="CS104" s="313"/>
      <c r="CT104" s="313"/>
      <c r="CV104" s="313"/>
      <c r="CW104" s="313"/>
      <c r="CX104" s="313"/>
      <c r="CY104" s="313"/>
      <c r="CZ104" s="313"/>
      <c r="DA104" s="313"/>
      <c r="DB104" s="313"/>
      <c r="DC104" s="313"/>
      <c r="DD104" s="313"/>
      <c r="DE104" s="313"/>
      <c r="DF104" s="313"/>
      <c r="DG104" s="313"/>
      <c r="DH104" s="313"/>
      <c r="DI104" s="313"/>
      <c r="DJ104" s="313"/>
      <c r="DK104" s="313"/>
      <c r="DL104" s="313"/>
      <c r="DM104" s="313"/>
      <c r="DN104" s="313"/>
      <c r="DO104" s="313"/>
      <c r="DP104" s="313"/>
      <c r="DQ104" s="313"/>
      <c r="DR104" s="313"/>
      <c r="DS104" s="313"/>
      <c r="DT104" s="313"/>
      <c r="DU104" s="313"/>
      <c r="DV104" s="313"/>
      <c r="DW104" s="313"/>
      <c r="DX104" s="313"/>
      <c r="DY104" s="313"/>
      <c r="DZ104" s="313"/>
      <c r="EK104" s="314"/>
      <c r="EL104" s="314"/>
      <c r="EM104" s="314"/>
      <c r="EN104" s="314"/>
      <c r="EO104" s="314"/>
      <c r="EP104" s="314"/>
      <c r="EQ104" s="314"/>
      <c r="ER104" s="314"/>
      <c r="ES104" s="314"/>
      <c r="ET104" s="314"/>
      <c r="EU104" s="314"/>
      <c r="EV104" s="314"/>
      <c r="EW104" s="314"/>
      <c r="EX104" s="314"/>
      <c r="EY104" s="314"/>
      <c r="EZ104" s="314"/>
      <c r="FA104" s="314"/>
      <c r="FB104" s="314"/>
      <c r="FC104" s="314"/>
      <c r="FD104" s="314"/>
      <c r="FE104" s="314"/>
      <c r="FF104" s="314"/>
      <c r="FG104" s="314"/>
      <c r="FH104" s="314"/>
      <c r="FI104" s="314"/>
    </row>
    <row r="105" spans="1:165">
      <c r="A105" s="303" t="s">
        <v>43</v>
      </c>
      <c r="C105" s="5" t="s">
        <v>319</v>
      </c>
      <c r="D105" s="315">
        <f>D82</f>
        <v>0.15033591561632945</v>
      </c>
      <c r="E105" s="315">
        <f t="shared" ref="E105:AH105" si="334">E82</f>
        <v>0.16025359109141371</v>
      </c>
      <c r="F105" s="315">
        <f t="shared" si="334"/>
        <v>0.17015501131471925</v>
      </c>
      <c r="G105" s="315">
        <f t="shared" si="334"/>
        <v>0.18008697585610145</v>
      </c>
      <c r="H105" s="315">
        <f t="shared" si="334"/>
        <v>0.18997780460553418</v>
      </c>
      <c r="I105" s="315">
        <f t="shared" si="334"/>
        <v>0.1998312651857852</v>
      </c>
      <c r="J105" s="315">
        <f t="shared" si="334"/>
        <v>0.21004291719541812</v>
      </c>
      <c r="K105" s="315">
        <f t="shared" si="334"/>
        <v>0.22024062459026769</v>
      </c>
      <c r="L105" s="315">
        <f t="shared" si="334"/>
        <v>0.23042619681921073</v>
      </c>
      <c r="M105" s="315">
        <f t="shared" si="334"/>
        <v>0.24060134702768418</v>
      </c>
      <c r="N105" s="315">
        <f t="shared" si="334"/>
        <v>0.25076768676284733</v>
      </c>
      <c r="O105" s="315">
        <f t="shared" si="334"/>
        <v>0.25963285884583109</v>
      </c>
      <c r="P105" s="315">
        <f t="shared" si="334"/>
        <v>0.26852341224508725</v>
      </c>
      <c r="Q105" s="315">
        <f t="shared" si="334"/>
        <v>0.27738504536432262</v>
      </c>
      <c r="R105" s="315">
        <f t="shared" si="334"/>
        <v>0.28624196596538709</v>
      </c>
      <c r="S105" s="315">
        <f t="shared" si="334"/>
        <v>0.2950966075357665</v>
      </c>
      <c r="T105" s="315">
        <f t="shared" si="334"/>
        <v>0.30385388503294392</v>
      </c>
      <c r="U105" s="315">
        <f t="shared" si="334"/>
        <v>0.31261522405339198</v>
      </c>
      <c r="V105" s="315">
        <f t="shared" si="334"/>
        <v>0.32138442736797074</v>
      </c>
      <c r="W105" s="315">
        <f t="shared" si="334"/>
        <v>0.33016543927880221</v>
      </c>
      <c r="X105" s="315">
        <f t="shared" si="334"/>
        <v>0.33896235915737688</v>
      </c>
      <c r="Y105" s="315">
        <f t="shared" si="334"/>
        <v>0.3538466465524906</v>
      </c>
      <c r="Z105" s="315">
        <f t="shared" si="334"/>
        <v>0.36873513731960822</v>
      </c>
      <c r="AA105" s="315">
        <f t="shared" si="334"/>
        <v>0.3836160595495281</v>
      </c>
      <c r="AB105" s="315">
        <f t="shared" si="334"/>
        <v>0.3985052707430064</v>
      </c>
      <c r="AC105" s="315">
        <f t="shared" si="334"/>
        <v>0.41340647975979344</v>
      </c>
      <c r="AD105" s="315">
        <f t="shared" si="334"/>
        <v>0.42836050655920488</v>
      </c>
      <c r="AE105" s="315">
        <f t="shared" si="334"/>
        <v>0.44332606970038069</v>
      </c>
      <c r="AF105" s="315">
        <f t="shared" si="334"/>
        <v>0.45830501284113417</v>
      </c>
      <c r="AG105" s="315">
        <f t="shared" si="334"/>
        <v>0.47329901530995006</v>
      </c>
      <c r="AH105" s="315">
        <f t="shared" si="334"/>
        <v>0.48830957428728522</v>
      </c>
      <c r="AI105" s="315"/>
      <c r="AJ105" s="315">
        <f t="shared" ref="AJ105:BN105" si="335">AJ82</f>
        <v>0.15033591561632945</v>
      </c>
      <c r="AK105" s="315">
        <f t="shared" si="335"/>
        <v>0.16003278764353845</v>
      </c>
      <c r="AL105" s="315">
        <f t="shared" si="335"/>
        <v>0.1696719626904637</v>
      </c>
      <c r="AM105" s="315">
        <f t="shared" si="335"/>
        <v>0.1793158208429923</v>
      </c>
      <c r="AN105" s="315">
        <f t="shared" si="335"/>
        <v>0.18888702637940361</v>
      </c>
      <c r="AO105" s="315">
        <f t="shared" si="335"/>
        <v>0.19838896341556478</v>
      </c>
      <c r="AP105" s="315">
        <f t="shared" si="335"/>
        <v>0.20779439137572267</v>
      </c>
      <c r="AQ105" s="315">
        <f t="shared" si="335"/>
        <v>0.21710278035133271</v>
      </c>
      <c r="AR105" s="315">
        <f t="shared" si="335"/>
        <v>0.22631408277069939</v>
      </c>
      <c r="AS105" s="315">
        <f t="shared" si="335"/>
        <v>0.23542807277014172</v>
      </c>
      <c r="AT105" s="315">
        <f t="shared" si="335"/>
        <v>0.24444433946594887</v>
      </c>
      <c r="AU105" s="315">
        <f t="shared" si="335"/>
        <v>0.25178666833637531</v>
      </c>
      <c r="AV105" s="315">
        <f t="shared" si="335"/>
        <v>0.25909823449435559</v>
      </c>
      <c r="AW105" s="315">
        <f t="shared" si="335"/>
        <v>0.26617117874857854</v>
      </c>
      <c r="AX105" s="315">
        <f t="shared" si="335"/>
        <v>0.27310866489424396</v>
      </c>
      <c r="AY105" s="315">
        <f t="shared" si="335"/>
        <v>0.27990832153183504</v>
      </c>
      <c r="AZ105" s="315">
        <f t="shared" si="335"/>
        <v>0.28657259263242052</v>
      </c>
      <c r="BA105" s="315">
        <f t="shared" si="335"/>
        <v>0.29310512943049721</v>
      </c>
      <c r="BB105" s="315">
        <f t="shared" si="335"/>
        <v>0.29950443412335254</v>
      </c>
      <c r="BC105" s="315">
        <f t="shared" si="335"/>
        <v>0.30576880263440975</v>
      </c>
      <c r="BD105" s="315">
        <f t="shared" si="335"/>
        <v>0.31189631174924959</v>
      </c>
      <c r="BE105" s="315">
        <f t="shared" si="335"/>
        <v>0.32350396867315606</v>
      </c>
      <c r="BF105" s="315">
        <f t="shared" si="335"/>
        <v>0.33503245801579473</v>
      </c>
      <c r="BG105" s="315">
        <f t="shared" si="335"/>
        <v>0.34621324530541597</v>
      </c>
      <c r="BH105" s="315">
        <f t="shared" si="335"/>
        <v>0.35716305858812292</v>
      </c>
      <c r="BI105" s="315">
        <f t="shared" si="335"/>
        <v>0.36787659082975904</v>
      </c>
      <c r="BJ105" s="315">
        <f t="shared" si="335"/>
        <v>0.37828117438097586</v>
      </c>
      <c r="BK105" s="315">
        <f t="shared" si="335"/>
        <v>0.38841914581790532</v>
      </c>
      <c r="BL105" s="315">
        <f t="shared" si="335"/>
        <v>0.39828151415792545</v>
      </c>
      <c r="BM105" s="315">
        <f t="shared" si="335"/>
        <v>0.40785855939800952</v>
      </c>
      <c r="BN105" s="315">
        <f t="shared" si="335"/>
        <v>0.4171397858272467</v>
      </c>
      <c r="BO105" s="315"/>
      <c r="BP105" s="315">
        <f t="shared" ref="BP105:CT105" si="336">BP82</f>
        <v>0.15033591561632945</v>
      </c>
      <c r="BQ105" s="315">
        <f t="shared" si="336"/>
        <v>0.15305663428890001</v>
      </c>
      <c r="BR105" s="315">
        <f t="shared" si="336"/>
        <v>0.15582641235991945</v>
      </c>
      <c r="BS105" s="315">
        <f t="shared" si="336"/>
        <v>0.15864613110817732</v>
      </c>
      <c r="BT105" s="315">
        <f t="shared" si="336"/>
        <v>0.16151668758129506</v>
      </c>
      <c r="BU105" s="315">
        <f t="shared" si="336"/>
        <v>0.16443899487674293</v>
      </c>
      <c r="BV105" s="315">
        <f t="shared" si="336"/>
        <v>0.16741398242784514</v>
      </c>
      <c r="BW105" s="315">
        <f t="shared" si="336"/>
        <v>0.17044259629485983</v>
      </c>
      <c r="BX105" s="315">
        <f t="shared" si="336"/>
        <v>0.17352579946122523</v>
      </c>
      <c r="BY105" s="315">
        <f t="shared" si="336"/>
        <v>0.17666457213506145</v>
      </c>
      <c r="BZ105" s="315">
        <f t="shared" si="336"/>
        <v>0.17985991205602248</v>
      </c>
      <c r="CA105" s="315">
        <f t="shared" si="336"/>
        <v>0.18311283480759163</v>
      </c>
      <c r="CB105" s="315">
        <f t="shared" si="336"/>
        <v>0.18642437413491753</v>
      </c>
      <c r="CC105" s="315">
        <f t="shared" si="336"/>
        <v>0.18979558226828794</v>
      </c>
      <c r="CD105" s="315">
        <f t="shared" si="336"/>
        <v>0.19322753025234102</v>
      </c>
      <c r="CE105" s="315">
        <f t="shared" si="336"/>
        <v>0.19672130828111628</v>
      </c>
      <c r="CF105" s="315">
        <f t="shared" si="336"/>
        <v>0.20027802603904638</v>
      </c>
      <c r="CG105" s="315">
        <f t="shared" si="336"/>
        <v>0.20389881304799723</v>
      </c>
      <c r="CH105" s="315">
        <f t="shared" si="336"/>
        <v>0.20758481902046166</v>
      </c>
      <c r="CI105" s="315">
        <f t="shared" si="336"/>
        <v>0.21133721421901458</v>
      </c>
      <c r="CJ105" s="315">
        <f t="shared" si="336"/>
        <v>0.21515718982214269</v>
      </c>
      <c r="CK105" s="315">
        <f t="shared" si="336"/>
        <v>0.21904595829655893</v>
      </c>
      <c r="CL105" s="315">
        <f t="shared" si="336"/>
        <v>0.22300475377611689</v>
      </c>
      <c r="CM105" s="315">
        <f t="shared" si="336"/>
        <v>0.22703483244744285</v>
      </c>
      <c r="CN105" s="315">
        <f t="shared" si="336"/>
        <v>0.23113747294240142</v>
      </c>
      <c r="CO105" s="315">
        <f t="shared" si="336"/>
        <v>0.23531397673751875</v>
      </c>
      <c r="CP105" s="315">
        <f t="shared" si="336"/>
        <v>0.2395656685604832</v>
      </c>
      <c r="CQ105" s="315">
        <f t="shared" si="336"/>
        <v>0.24389389680384979</v>
      </c>
      <c r="CR105" s="315">
        <f t="shared" si="336"/>
        <v>0.2483000339460755</v>
      </c>
      <c r="CS105" s="315">
        <f t="shared" si="336"/>
        <v>0.25278547698001441</v>
      </c>
      <c r="CT105" s="315">
        <f t="shared" si="336"/>
        <v>0.25735164784900449</v>
      </c>
      <c r="CU105" s="315"/>
      <c r="CV105" s="315">
        <f t="shared" ref="CV105:DZ105" si="337">CV82</f>
        <v>0.15033591561632945</v>
      </c>
      <c r="CW105" s="315">
        <f t="shared" si="337"/>
        <v>0.15305663428890001</v>
      </c>
      <c r="CX105" s="315">
        <f t="shared" si="337"/>
        <v>0.15582641235991945</v>
      </c>
      <c r="CY105" s="315">
        <f t="shared" si="337"/>
        <v>0.15864613110817732</v>
      </c>
      <c r="CZ105" s="315">
        <f t="shared" si="337"/>
        <v>0.16151668758129506</v>
      </c>
      <c r="DA105" s="315">
        <f t="shared" si="337"/>
        <v>0.16443899487674293</v>
      </c>
      <c r="DB105" s="315">
        <f t="shared" si="337"/>
        <v>0.16741398242784514</v>
      </c>
      <c r="DC105" s="315">
        <f t="shared" si="337"/>
        <v>0.17044259629485983</v>
      </c>
      <c r="DD105" s="315">
        <f t="shared" si="337"/>
        <v>0.17352579946122523</v>
      </c>
      <c r="DE105" s="315">
        <f t="shared" si="337"/>
        <v>0.17666457213506145</v>
      </c>
      <c r="DF105" s="315">
        <f t="shared" si="337"/>
        <v>0.17985991205602248</v>
      </c>
      <c r="DG105" s="315">
        <f t="shared" si="337"/>
        <v>0.18311283480759163</v>
      </c>
      <c r="DH105" s="315">
        <f t="shared" si="337"/>
        <v>0.18642437413491753</v>
      </c>
      <c r="DI105" s="315">
        <f t="shared" si="337"/>
        <v>0.18979558226828794</v>
      </c>
      <c r="DJ105" s="315">
        <f t="shared" si="337"/>
        <v>0.19322753025234102</v>
      </c>
      <c r="DK105" s="315">
        <f t="shared" si="337"/>
        <v>0.19672130828111628</v>
      </c>
      <c r="DL105" s="315">
        <f t="shared" si="337"/>
        <v>0.20027802603904638</v>
      </c>
      <c r="DM105" s="315">
        <f t="shared" si="337"/>
        <v>0.20389881304799723</v>
      </c>
      <c r="DN105" s="315">
        <f t="shared" si="337"/>
        <v>0.20758481902046166</v>
      </c>
      <c r="DO105" s="315">
        <f t="shared" si="337"/>
        <v>0.21133721421901458</v>
      </c>
      <c r="DP105" s="315">
        <f t="shared" si="337"/>
        <v>0.21515718982214269</v>
      </c>
      <c r="DQ105" s="315">
        <f t="shared" si="337"/>
        <v>0.21904595829655893</v>
      </c>
      <c r="DR105" s="315">
        <f t="shared" si="337"/>
        <v>0.22300475377611689</v>
      </c>
      <c r="DS105" s="315">
        <f t="shared" si="337"/>
        <v>0.22703483244744285</v>
      </c>
      <c r="DT105" s="315">
        <f t="shared" si="337"/>
        <v>0.23113747294240142</v>
      </c>
      <c r="DU105" s="315">
        <f t="shared" si="337"/>
        <v>0.23531397673751875</v>
      </c>
      <c r="DV105" s="315">
        <f t="shared" si="337"/>
        <v>0.2395656685604832</v>
      </c>
      <c r="DW105" s="315">
        <f t="shared" si="337"/>
        <v>0.24389389680384979</v>
      </c>
      <c r="DX105" s="315">
        <f t="shared" si="337"/>
        <v>0.2483000339460755</v>
      </c>
      <c r="DY105" s="315">
        <f t="shared" si="337"/>
        <v>0.25278547698001441</v>
      </c>
      <c r="DZ105" s="315">
        <f t="shared" si="337"/>
        <v>0.25735164784900449</v>
      </c>
    </row>
    <row r="106" spans="1:165">
      <c r="A106" s="303" t="s">
        <v>212</v>
      </c>
      <c r="C106" s="5" t="s">
        <v>319</v>
      </c>
      <c r="D106" s="315">
        <f t="shared" ref="D106:AH106" si="338">D83</f>
        <v>1.8453467032581344E-6</v>
      </c>
      <c r="E106" s="315">
        <f t="shared" si="338"/>
        <v>3.7407426452266809E-6</v>
      </c>
      <c r="F106" s="315">
        <f t="shared" si="338"/>
        <v>7.5251357689502722E-6</v>
      </c>
      <c r="G106" s="315">
        <f t="shared" si="338"/>
        <v>1.5048992781665354E-5</v>
      </c>
      <c r="H106" s="315">
        <f t="shared" si="338"/>
        <v>2.9888263756659301E-5</v>
      </c>
      <c r="I106" s="315">
        <f t="shared" si="338"/>
        <v>5.889317325222159E-5</v>
      </c>
      <c r="J106" s="315">
        <f t="shared" si="338"/>
        <v>1.1510548897206847E-4</v>
      </c>
      <c r="K106" s="315">
        <f t="shared" si="338"/>
        <v>2.2231533320354933E-4</v>
      </c>
      <c r="L106" s="315">
        <f t="shared" si="338"/>
        <v>4.2296453019697531E-4</v>
      </c>
      <c r="M106" s="315">
        <f t="shared" si="338"/>
        <v>7.8932467831400066E-4</v>
      </c>
      <c r="N106" s="315">
        <f t="shared" si="338"/>
        <v>1.4378961531206376E-3</v>
      </c>
      <c r="O106" s="315">
        <f t="shared" si="338"/>
        <v>2.4912322335469E-3</v>
      </c>
      <c r="P106" s="315">
        <f t="shared" si="338"/>
        <v>4.1582608848960787E-3</v>
      </c>
      <c r="Q106" s="315">
        <f t="shared" si="338"/>
        <v>6.6338766749060394E-3</v>
      </c>
      <c r="R106" s="315">
        <f t="shared" si="338"/>
        <v>1.0044869492836091E-2</v>
      </c>
      <c r="S106" s="315">
        <f t="shared" si="338"/>
        <v>1.4368670391898252E-2</v>
      </c>
      <c r="T106" s="315">
        <f t="shared" si="338"/>
        <v>1.9378223741381276E-2</v>
      </c>
      <c r="U106" s="315">
        <f t="shared" si="338"/>
        <v>2.4690257618031942E-2</v>
      </c>
      <c r="V106" s="315">
        <f t="shared" si="338"/>
        <v>2.9925232584043497E-2</v>
      </c>
      <c r="W106" s="315">
        <f t="shared" si="338"/>
        <v>3.4673622197139251E-2</v>
      </c>
      <c r="X106" s="315">
        <f t="shared" si="338"/>
        <v>3.8691774011731864E-2</v>
      </c>
      <c r="Y106" s="315">
        <f t="shared" si="338"/>
        <v>4.2396500278009695E-2</v>
      </c>
      <c r="Z106" s="315">
        <f t="shared" si="338"/>
        <v>4.5294487750190231E-2</v>
      </c>
      <c r="AA106" s="315">
        <f t="shared" si="338"/>
        <v>4.7524119110467965E-2</v>
      </c>
      <c r="AB106" s="315">
        <f t="shared" si="338"/>
        <v>4.9192095768610986E-2</v>
      </c>
      <c r="AC106" s="315">
        <f t="shared" si="338"/>
        <v>5.0425730710465015E-2</v>
      </c>
      <c r="AD106" s="315">
        <f t="shared" si="338"/>
        <v>5.1400525392654335E-2</v>
      </c>
      <c r="AE106" s="315">
        <f t="shared" si="338"/>
        <v>5.2267759766240575E-2</v>
      </c>
      <c r="AF106" s="315">
        <f t="shared" si="338"/>
        <v>5.3024621956382086E-2</v>
      </c>
      <c r="AG106" s="315">
        <f t="shared" si="338"/>
        <v>5.3723490427422992E-2</v>
      </c>
      <c r="AH106" s="315">
        <f t="shared" si="338"/>
        <v>5.4654909263336417E-2</v>
      </c>
      <c r="AI106" s="315"/>
      <c r="AJ106" s="315">
        <f t="shared" ref="AJ106:BN106" si="339">AJ83</f>
        <v>1.8453467032581344E-6</v>
      </c>
      <c r="AK106" s="315">
        <f t="shared" si="339"/>
        <v>3.7355885087854643E-6</v>
      </c>
      <c r="AL106" s="315">
        <f t="shared" si="339"/>
        <v>7.5037728572590957E-6</v>
      </c>
      <c r="AM106" s="315">
        <f t="shared" si="339"/>
        <v>1.4984551107465116E-5</v>
      </c>
      <c r="AN106" s="315">
        <f t="shared" si="339"/>
        <v>2.9716657039809903E-5</v>
      </c>
      <c r="AO106" s="315">
        <f t="shared" si="339"/>
        <v>5.8468105993819322E-5</v>
      </c>
      <c r="AP106" s="315">
        <f t="shared" si="339"/>
        <v>1.138732757301358E-4</v>
      </c>
      <c r="AQ106" s="315">
        <f t="shared" si="339"/>
        <v>2.1914792987449749E-4</v>
      </c>
      <c r="AR106" s="315">
        <f t="shared" si="339"/>
        <v>4.1541643709534938E-4</v>
      </c>
      <c r="AS106" s="315">
        <f t="shared" si="339"/>
        <v>7.7235306493938821E-4</v>
      </c>
      <c r="AT106" s="315">
        <f t="shared" si="339"/>
        <v>1.4016382250341744E-3</v>
      </c>
      <c r="AU106" s="315">
        <f t="shared" si="339"/>
        <v>2.4159463749132948E-3</v>
      </c>
      <c r="AV106" s="315">
        <f t="shared" si="339"/>
        <v>4.0123058352176224E-3</v>
      </c>
      <c r="AW106" s="315">
        <f t="shared" si="339"/>
        <v>6.3656884310878308E-3</v>
      </c>
      <c r="AX106" s="315">
        <f t="shared" si="339"/>
        <v>9.5839926440315065E-3</v>
      </c>
      <c r="AY106" s="315">
        <f t="shared" si="339"/>
        <v>1.3629131305933252E-2</v>
      </c>
      <c r="AZ106" s="315">
        <f t="shared" si="339"/>
        <v>1.8276112604506171E-2</v>
      </c>
      <c r="BA106" s="315">
        <f t="shared" si="339"/>
        <v>2.314935613490654E-2</v>
      </c>
      <c r="BB106" s="315">
        <f t="shared" si="339"/>
        <v>2.7887909580733117E-2</v>
      </c>
      <c r="BC106" s="315">
        <f t="shared" si="339"/>
        <v>3.2111513444217275E-2</v>
      </c>
      <c r="BD106" s="315">
        <f t="shared" si="339"/>
        <v>3.5602246925864896E-2</v>
      </c>
      <c r="BE106" s="315">
        <f t="shared" si="339"/>
        <v>3.8760961087006135E-2</v>
      </c>
      <c r="BF106" s="315">
        <f t="shared" si="339"/>
        <v>4.1154536222999569E-2</v>
      </c>
      <c r="BG106" s="315">
        <f t="shared" si="339"/>
        <v>4.2890486719552909E-2</v>
      </c>
      <c r="BH106" s="315">
        <f t="shared" si="339"/>
        <v>4.4088750320212165E-2</v>
      </c>
      <c r="BI106" s="315">
        <f t="shared" si="339"/>
        <v>4.4872170157187523E-2</v>
      </c>
      <c r="BJ106" s="315">
        <f t="shared" si="339"/>
        <v>4.5391325324350522E-2</v>
      </c>
      <c r="BK106" s="315">
        <f t="shared" si="339"/>
        <v>4.5794280981354185E-2</v>
      </c>
      <c r="BL106" s="315">
        <f t="shared" si="339"/>
        <v>4.6080069230575893E-2</v>
      </c>
      <c r="BM106" s="315">
        <f t="shared" si="339"/>
        <v>4.6295438407392885E-2</v>
      </c>
      <c r="BN106" s="315">
        <f t="shared" si="339"/>
        <v>4.6689105323793355E-2</v>
      </c>
      <c r="BO106" s="315"/>
      <c r="BP106" s="315">
        <f t="shared" ref="BP106:CT106" si="340">BP83</f>
        <v>0</v>
      </c>
      <c r="BQ106" s="315">
        <f t="shared" si="340"/>
        <v>0</v>
      </c>
      <c r="BR106" s="315">
        <f t="shared" si="340"/>
        <v>0</v>
      </c>
      <c r="BS106" s="315">
        <f t="shared" si="340"/>
        <v>0</v>
      </c>
      <c r="BT106" s="315">
        <f t="shared" si="340"/>
        <v>0</v>
      </c>
      <c r="BU106" s="315">
        <f t="shared" si="340"/>
        <v>0</v>
      </c>
      <c r="BV106" s="315">
        <f t="shared" si="340"/>
        <v>0</v>
      </c>
      <c r="BW106" s="315">
        <f t="shared" si="340"/>
        <v>0</v>
      </c>
      <c r="BX106" s="315">
        <f t="shared" si="340"/>
        <v>0</v>
      </c>
      <c r="BY106" s="315">
        <f t="shared" si="340"/>
        <v>0</v>
      </c>
      <c r="BZ106" s="315">
        <f t="shared" si="340"/>
        <v>0</v>
      </c>
      <c r="CA106" s="315">
        <f t="shared" si="340"/>
        <v>0</v>
      </c>
      <c r="CB106" s="315">
        <f t="shared" si="340"/>
        <v>0</v>
      </c>
      <c r="CC106" s="315">
        <f t="shared" si="340"/>
        <v>0</v>
      </c>
      <c r="CD106" s="315">
        <f t="shared" si="340"/>
        <v>0</v>
      </c>
      <c r="CE106" s="315">
        <f t="shared" si="340"/>
        <v>0</v>
      </c>
      <c r="CF106" s="315">
        <f t="shared" si="340"/>
        <v>0</v>
      </c>
      <c r="CG106" s="315">
        <f t="shared" si="340"/>
        <v>0</v>
      </c>
      <c r="CH106" s="315">
        <f t="shared" si="340"/>
        <v>0</v>
      </c>
      <c r="CI106" s="315">
        <f t="shared" si="340"/>
        <v>0</v>
      </c>
      <c r="CJ106" s="315">
        <f t="shared" si="340"/>
        <v>0</v>
      </c>
      <c r="CK106" s="315">
        <f t="shared" si="340"/>
        <v>0</v>
      </c>
      <c r="CL106" s="315">
        <f t="shared" si="340"/>
        <v>0</v>
      </c>
      <c r="CM106" s="315">
        <f t="shared" si="340"/>
        <v>0</v>
      </c>
      <c r="CN106" s="315">
        <f t="shared" si="340"/>
        <v>0</v>
      </c>
      <c r="CO106" s="315">
        <f t="shared" si="340"/>
        <v>0</v>
      </c>
      <c r="CP106" s="315">
        <f t="shared" si="340"/>
        <v>0</v>
      </c>
      <c r="CQ106" s="315">
        <f t="shared" si="340"/>
        <v>0</v>
      </c>
      <c r="CR106" s="315">
        <f t="shared" si="340"/>
        <v>0</v>
      </c>
      <c r="CS106" s="315">
        <f t="shared" si="340"/>
        <v>0</v>
      </c>
      <c r="CT106" s="315">
        <f t="shared" si="340"/>
        <v>0</v>
      </c>
      <c r="CU106" s="315"/>
      <c r="CV106" s="315">
        <f t="shared" ref="CV106:DZ106" si="341">CV83</f>
        <v>1.8453467032581344E-6</v>
      </c>
      <c r="CW106" s="315">
        <f t="shared" si="341"/>
        <v>3.7152662440383983E-6</v>
      </c>
      <c r="CX106" s="315">
        <f t="shared" si="341"/>
        <v>7.4198942038927898E-6</v>
      </c>
      <c r="CY106" s="315">
        <f t="shared" si="341"/>
        <v>1.4733327940938117E-5</v>
      </c>
      <c r="CZ106" s="315">
        <f t="shared" si="341"/>
        <v>2.905244380422122E-5</v>
      </c>
      <c r="DA106" s="315">
        <f t="shared" si="341"/>
        <v>5.6834717580526417E-5</v>
      </c>
      <c r="DB106" s="315">
        <f t="shared" si="341"/>
        <v>1.0983903460960213E-4</v>
      </c>
      <c r="DC106" s="315">
        <f t="shared" si="341"/>
        <v>2.0974259234006663E-4</v>
      </c>
      <c r="DD106" s="315">
        <f t="shared" si="341"/>
        <v>3.9447642255480278E-4</v>
      </c>
      <c r="DE106" s="315">
        <f t="shared" si="341"/>
        <v>7.2763687740580777E-4</v>
      </c>
      <c r="DF106" s="315">
        <f t="shared" si="341"/>
        <v>1.3099934601872205E-3</v>
      </c>
      <c r="DG106" s="315">
        <f t="shared" si="341"/>
        <v>2.2323432221787809E-3</v>
      </c>
      <c r="DH106" s="315">
        <f t="shared" si="341"/>
        <v>3.6694158648547218E-3</v>
      </c>
      <c r="DI106" s="315">
        <f t="shared" si="341"/>
        <v>5.7541328118344169E-3</v>
      </c>
      <c r="DJ106" s="315">
        <f t="shared" si="341"/>
        <v>8.5615469635591471E-3</v>
      </c>
      <c r="DK106" s="315">
        <f t="shared" si="341"/>
        <v>1.2030493340720193E-2</v>
      </c>
      <c r="DL106" s="315">
        <f t="shared" si="341"/>
        <v>1.5943237401851124E-2</v>
      </c>
      <c r="DM106" s="315">
        <f t="shared" si="341"/>
        <v>1.9954804504137735E-2</v>
      </c>
      <c r="DN106" s="315">
        <f t="shared" si="341"/>
        <v>2.3750751224917169E-2</v>
      </c>
      <c r="DO106" s="315">
        <f t="shared" si="341"/>
        <v>2.7015337582656937E-2</v>
      </c>
      <c r="DP106" s="315">
        <f t="shared" si="341"/>
        <v>2.9583467002299028E-2</v>
      </c>
      <c r="DQ106" s="315">
        <f t="shared" si="341"/>
        <v>3.1810711828052327E-2</v>
      </c>
      <c r="DR106" s="315">
        <f t="shared" si="341"/>
        <v>3.3408163055626036E-2</v>
      </c>
      <c r="DS106" s="315">
        <f t="shared" si="341"/>
        <v>3.442819229345722E-2</v>
      </c>
      <c r="DT106" s="315">
        <f t="shared" si="341"/>
        <v>3.4989783757978371E-2</v>
      </c>
      <c r="DU106" s="315">
        <f t="shared" si="341"/>
        <v>3.5203939424772596E-2</v>
      </c>
      <c r="DV106" s="315">
        <f t="shared" si="341"/>
        <v>3.5191389000330718E-2</v>
      </c>
      <c r="DW106" s="315">
        <f t="shared" si="341"/>
        <v>3.5079997066924766E-2</v>
      </c>
      <c r="DX106" s="315">
        <f t="shared" si="341"/>
        <v>3.4872251487223095E-2</v>
      </c>
      <c r="DY106" s="315">
        <f t="shared" si="341"/>
        <v>3.4606347816564714E-2</v>
      </c>
      <c r="DZ106" s="315">
        <f t="shared" si="341"/>
        <v>3.4467853386970768E-2</v>
      </c>
    </row>
    <row r="107" spans="1:165">
      <c r="A107" s="303" t="s">
        <v>316</v>
      </c>
      <c r="C107" s="5" t="s">
        <v>319</v>
      </c>
      <c r="D107" s="315">
        <f t="shared" ref="D107:AH108" si="342">D84</f>
        <v>0.56388732487639481</v>
      </c>
      <c r="E107" s="315">
        <f t="shared" si="342"/>
        <v>0.55855721979889716</v>
      </c>
      <c r="F107" s="315">
        <f t="shared" si="342"/>
        <v>0.55322329767165346</v>
      </c>
      <c r="G107" s="315">
        <f t="shared" si="342"/>
        <v>0.54778677585484159</v>
      </c>
      <c r="H107" s="315">
        <f t="shared" si="342"/>
        <v>0.54227766206837758</v>
      </c>
      <c r="I107" s="315">
        <f t="shared" si="342"/>
        <v>0.5366304449883621</v>
      </c>
      <c r="J107" s="315">
        <f t="shared" si="342"/>
        <v>0.53059095879011475</v>
      </c>
      <c r="K107" s="315">
        <f t="shared" si="342"/>
        <v>0.52407534082695129</v>
      </c>
      <c r="L107" s="315">
        <f t="shared" si="342"/>
        <v>0.51673276050726846</v>
      </c>
      <c r="M107" s="315">
        <f t="shared" si="342"/>
        <v>0.50798669333949009</v>
      </c>
      <c r="N107" s="315">
        <f t="shared" si="342"/>
        <v>0.49694687900861445</v>
      </c>
      <c r="O107" s="315">
        <f t="shared" si="342"/>
        <v>0.48338501647280269</v>
      </c>
      <c r="P107" s="315">
        <f t="shared" si="342"/>
        <v>0.46460790033478261</v>
      </c>
      <c r="Q107" s="315">
        <f t="shared" si="342"/>
        <v>0.43899046185351809</v>
      </c>
      <c r="R107" s="315">
        <f t="shared" si="342"/>
        <v>0.40533267303644516</v>
      </c>
      <c r="S107" s="315">
        <f t="shared" si="342"/>
        <v>0.36369478316463877</v>
      </c>
      <c r="T107" s="315">
        <f t="shared" si="342"/>
        <v>0.31580283019094646</v>
      </c>
      <c r="U107" s="315">
        <f t="shared" si="342"/>
        <v>0.26483627021049927</v>
      </c>
      <c r="V107" s="315">
        <f t="shared" si="342"/>
        <v>0.21463639051575936</v>
      </c>
      <c r="W107" s="315">
        <f t="shared" si="342"/>
        <v>0.16856569197436352</v>
      </c>
      <c r="X107" s="315">
        <f t="shared" si="342"/>
        <v>0.12881976900355596</v>
      </c>
      <c r="Y107" s="315">
        <f t="shared" si="342"/>
        <v>9.5710336037124616E-2</v>
      </c>
      <c r="Z107" s="315">
        <f t="shared" si="342"/>
        <v>6.9735518766228313E-2</v>
      </c>
      <c r="AA107" s="315">
        <f t="shared" si="342"/>
        <v>5.0105637806099931E-2</v>
      </c>
      <c r="AB107" s="315">
        <f t="shared" si="342"/>
        <v>3.5618265281585529E-2</v>
      </c>
      <c r="AC107" s="315">
        <f t="shared" si="342"/>
        <v>2.5116798762853169E-2</v>
      </c>
      <c r="AD107" s="315">
        <f t="shared" si="342"/>
        <v>1.7606925341814381E-2</v>
      </c>
      <c r="AE107" s="315">
        <f t="shared" si="342"/>
        <v>1.2289562155754623E-2</v>
      </c>
      <c r="AF107" s="315">
        <f t="shared" si="342"/>
        <v>8.5497584300700362E-3</v>
      </c>
      <c r="AG107" s="315">
        <f t="shared" si="342"/>
        <v>5.9331029964203872E-3</v>
      </c>
      <c r="AH107" s="315">
        <f t="shared" si="342"/>
        <v>4.1111185388200125E-3</v>
      </c>
      <c r="AI107" s="315"/>
      <c r="AJ107" s="315">
        <f t="shared" ref="AJ107:BN108" si="343">AJ84</f>
        <v>0.56388732487639481</v>
      </c>
      <c r="AK107" s="315">
        <f t="shared" si="343"/>
        <v>0.55874593223610802</v>
      </c>
      <c r="AL107" s="315">
        <f t="shared" si="343"/>
        <v>0.55362296439647785</v>
      </c>
      <c r="AM107" s="315">
        <f t="shared" si="343"/>
        <v>0.54841799724005935</v>
      </c>
      <c r="AN107" s="315">
        <f t="shared" si="343"/>
        <v>0.54316192132105701</v>
      </c>
      <c r="AO107" s="315">
        <f t="shared" si="343"/>
        <v>0.5377892971135646</v>
      </c>
      <c r="AP107" s="315">
        <f t="shared" si="343"/>
        <v>0.53226612774334348</v>
      </c>
      <c r="AQ107" s="315">
        <f t="shared" si="343"/>
        <v>0.52632260803997</v>
      </c>
      <c r="AR107" s="315">
        <f t="shared" si="343"/>
        <v>0.51960449830627198</v>
      </c>
      <c r="AS107" s="315">
        <f t="shared" si="343"/>
        <v>0.51152678233679127</v>
      </c>
      <c r="AT107" s="315">
        <f t="shared" si="343"/>
        <v>0.50118170425145436</v>
      </c>
      <c r="AU107" s="315">
        <f t="shared" si="343"/>
        <v>0.48842854748898962</v>
      </c>
      <c r="AV107" s="315">
        <f t="shared" si="343"/>
        <v>0.47036723534770497</v>
      </c>
      <c r="AW107" s="315">
        <f t="shared" si="343"/>
        <v>0.44538995012927851</v>
      </c>
      <c r="AX107" s="315">
        <f t="shared" si="343"/>
        <v>0.41216466754668224</v>
      </c>
      <c r="AY107" s="315">
        <f t="shared" si="343"/>
        <v>0.37068013221328799</v>
      </c>
      <c r="AZ107" s="315">
        <f t="shared" si="343"/>
        <v>0.32260826399835169</v>
      </c>
      <c r="BA107" s="315">
        <f t="shared" si="343"/>
        <v>0.27118865604981557</v>
      </c>
      <c r="BB107" s="315">
        <f t="shared" si="343"/>
        <v>0.22033766913727129</v>
      </c>
      <c r="BC107" s="315">
        <f t="shared" si="343"/>
        <v>0.17351295833615185</v>
      </c>
      <c r="BD107" s="315">
        <f t="shared" si="343"/>
        <v>0.13299521979135401</v>
      </c>
      <c r="BE107" s="315">
        <f t="shared" si="343"/>
        <v>9.9167610354083682E-2</v>
      </c>
      <c r="BF107" s="315">
        <f t="shared" si="343"/>
        <v>7.2558436866431167E-2</v>
      </c>
      <c r="BG107" s="315">
        <f t="shared" si="343"/>
        <v>5.2386634615524119E-2</v>
      </c>
      <c r="BH107" s="315">
        <f t="shared" si="343"/>
        <v>3.7442161119573776E-2</v>
      </c>
      <c r="BI107" s="315">
        <f t="shared" si="343"/>
        <v>2.6563020423307427E-2</v>
      </c>
      <c r="BJ107" s="315">
        <f t="shared" si="343"/>
        <v>1.8747732577960478E-2</v>
      </c>
      <c r="BK107" s="315">
        <f t="shared" si="343"/>
        <v>1.3184033448576887E-2</v>
      </c>
      <c r="BL107" s="315">
        <f t="shared" si="343"/>
        <v>9.2476776088163334E-3</v>
      </c>
      <c r="BM107" s="315">
        <f t="shared" si="343"/>
        <v>6.4754090216976607E-3</v>
      </c>
      <c r="BN107" s="315">
        <f t="shared" si="343"/>
        <v>4.5307235727853256E-3</v>
      </c>
      <c r="BO107" s="315"/>
      <c r="BP107" s="315">
        <f t="shared" ref="BP107:CT108" si="344">BP84</f>
        <v>0.56391209013509636</v>
      </c>
      <c r="BQ107" s="315">
        <f t="shared" si="344"/>
        <v>0.56258799374542834</v>
      </c>
      <c r="BR107" s="315">
        <f t="shared" si="344"/>
        <v>0.56122951859841252</v>
      </c>
      <c r="BS107" s="315">
        <f t="shared" si="344"/>
        <v>0.55983598319036953</v>
      </c>
      <c r="BT107" s="315">
        <f t="shared" si="344"/>
        <v>0.55840669299977974</v>
      </c>
      <c r="BU107" s="315">
        <f t="shared" si="344"/>
        <v>0.55694094023960938</v>
      </c>
      <c r="BV107" s="315">
        <f t="shared" si="344"/>
        <v>0.55543800360492335</v>
      </c>
      <c r="BW107" s="315">
        <f t="shared" si="344"/>
        <v>0.55389714801570133</v>
      </c>
      <c r="BX107" s="315">
        <f t="shared" si="344"/>
        <v>0.55231762435476084</v>
      </c>
      <c r="BY107" s="315">
        <f t="shared" si="344"/>
        <v>0.55069866920069677</v>
      </c>
      <c r="BZ107" s="315">
        <f t="shared" si="344"/>
        <v>0.54903950455574346</v>
      </c>
      <c r="CA107" s="315">
        <f t="shared" si="344"/>
        <v>0.54733933756845998</v>
      </c>
      <c r="CB107" s="315">
        <f t="shared" si="344"/>
        <v>0.54559736025114403</v>
      </c>
      <c r="CC107" s="315">
        <f t="shared" si="344"/>
        <v>0.5438127491918705</v>
      </c>
      <c r="CD107" s="315">
        <f t="shared" si="344"/>
        <v>0.54198466526105693</v>
      </c>
      <c r="CE107" s="315">
        <f t="shared" si="344"/>
        <v>0.54011225331244661</v>
      </c>
      <c r="CF107" s="315">
        <f t="shared" si="344"/>
        <v>0.53819464187840882</v>
      </c>
      <c r="CG107" s="315">
        <f t="shared" si="344"/>
        <v>0.5362309428594445</v>
      </c>
      <c r="CH107" s="315">
        <f t="shared" si="344"/>
        <v>0.53422025120778827</v>
      </c>
      <c r="CI107" s="315">
        <f t="shared" si="344"/>
        <v>0.53216164460499604</v>
      </c>
      <c r="CJ107" s="315">
        <f t="shared" si="344"/>
        <v>0.53005418313340247</v>
      </c>
      <c r="CK107" s="315">
        <f t="shared" si="344"/>
        <v>0.52789690894133168</v>
      </c>
      <c r="CL107" s="315">
        <f t="shared" si="344"/>
        <v>0.52568884590194442</v>
      </c>
      <c r="CM107" s="315">
        <f t="shared" si="344"/>
        <v>0.52342899926559949</v>
      </c>
      <c r="CN107" s="315">
        <f t="shared" si="344"/>
        <v>0.52111635530560663</v>
      </c>
      <c r="CO107" s="315">
        <f t="shared" si="344"/>
        <v>0.51874988095724461</v>
      </c>
      <c r="CP107" s="315">
        <f t="shared" si="344"/>
        <v>0.51632852344991909</v>
      </c>
      <c r="CQ107" s="315">
        <f t="shared" si="344"/>
        <v>0.51385120993232691</v>
      </c>
      <c r="CR107" s="315">
        <f t="shared" si="344"/>
        <v>0.51131684709049674</v>
      </c>
      <c r="CS107" s="315">
        <f t="shared" si="344"/>
        <v>0.50872432075856877</v>
      </c>
      <c r="CT107" s="315">
        <f t="shared" si="344"/>
        <v>0.50607249552217848</v>
      </c>
      <c r="CU107" s="315"/>
      <c r="CV107" s="315">
        <f t="shared" ref="CV107:DZ108" si="345">CV84</f>
        <v>0.56388732487639481</v>
      </c>
      <c r="CW107" s="315">
        <f t="shared" si="345"/>
        <v>0.56358785670373301</v>
      </c>
      <c r="CX107" s="315">
        <f t="shared" si="345"/>
        <v>0.56322868614294352</v>
      </c>
      <c r="CY107" s="315">
        <f t="shared" si="345"/>
        <v>0.56278945882840703</v>
      </c>
      <c r="CZ107" s="315">
        <f t="shared" si="345"/>
        <v>0.56223249225441929</v>
      </c>
      <c r="DA107" s="315">
        <f t="shared" si="345"/>
        <v>0.56148817244835481</v>
      </c>
      <c r="DB107" s="315">
        <f t="shared" si="345"/>
        <v>0.5604290498119725</v>
      </c>
      <c r="DC107" s="315">
        <f t="shared" si="345"/>
        <v>0.55882677163290773</v>
      </c>
      <c r="DD107" s="315">
        <f t="shared" si="345"/>
        <v>0.55628360460196757</v>
      </c>
      <c r="DE107" s="315">
        <f t="shared" si="345"/>
        <v>0.55213578897232352</v>
      </c>
      <c r="DF107" s="315">
        <f t="shared" si="345"/>
        <v>0.54534092920214561</v>
      </c>
      <c r="DG107" s="315">
        <f t="shared" si="345"/>
        <v>0.53436009642744298</v>
      </c>
      <c r="DH107" s="315">
        <f t="shared" si="345"/>
        <v>0.51727470347613724</v>
      </c>
      <c r="DI107" s="315">
        <f t="shared" si="345"/>
        <v>0.49204220759999717</v>
      </c>
      <c r="DJ107" s="315">
        <f t="shared" si="345"/>
        <v>0.4571818752040866</v>
      </c>
      <c r="DK107" s="315">
        <f t="shared" si="345"/>
        <v>0.41260299739060413</v>
      </c>
      <c r="DL107" s="315">
        <f t="shared" si="345"/>
        <v>0.36017614731823411</v>
      </c>
      <c r="DM107" s="315">
        <f t="shared" si="345"/>
        <v>0.30354681495721353</v>
      </c>
      <c r="DN107" s="315">
        <f t="shared" si="345"/>
        <v>0.2471785656588889</v>
      </c>
      <c r="DO107" s="315">
        <f t="shared" si="345"/>
        <v>0.19504404701486097</v>
      </c>
      <c r="DP107" s="315">
        <f t="shared" si="345"/>
        <v>0.14978511193809216</v>
      </c>
      <c r="DQ107" s="315">
        <f t="shared" si="345"/>
        <v>0.11254566330517833</v>
      </c>
      <c r="DR107" s="315">
        <f t="shared" si="345"/>
        <v>8.3091689574193175E-2</v>
      </c>
      <c r="DS107" s="315">
        <f t="shared" si="345"/>
        <v>6.0521263217388183E-2</v>
      </c>
      <c r="DT107" s="315">
        <f t="shared" si="345"/>
        <v>4.3636075497577941E-2</v>
      </c>
      <c r="DU107" s="315">
        <f t="shared" si="345"/>
        <v>3.1226476360214746E-2</v>
      </c>
      <c r="DV107" s="315">
        <f t="shared" si="345"/>
        <v>2.2224486819603533E-2</v>
      </c>
      <c r="DW107" s="315">
        <f t="shared" si="345"/>
        <v>1.5756293904965905E-2</v>
      </c>
      <c r="DX107" s="315">
        <f t="shared" si="345"/>
        <v>1.1138797603019696E-2</v>
      </c>
      <c r="DY107" s="315">
        <f t="shared" si="345"/>
        <v>7.8582872050181052E-3</v>
      </c>
      <c r="DZ107" s="315">
        <f t="shared" si="345"/>
        <v>5.5367792755199362E-3</v>
      </c>
    </row>
    <row r="108" spans="1:165">
      <c r="A108" s="303" t="s">
        <v>317</v>
      </c>
      <c r="C108" s="5" t="s">
        <v>319</v>
      </c>
      <c r="D108" s="315">
        <f t="shared" si="342"/>
        <v>2.5989993671097754E-5</v>
      </c>
      <c r="E108" s="315">
        <f t="shared" si="342"/>
        <v>4.9854337695514077E-5</v>
      </c>
      <c r="F108" s="315">
        <f t="shared" si="342"/>
        <v>9.5460942444718766E-5</v>
      </c>
      <c r="G108" s="315">
        <f t="shared" si="342"/>
        <v>1.8230736165766143E-4</v>
      </c>
      <c r="H108" s="315">
        <f t="shared" si="342"/>
        <v>3.4694480630223805E-4</v>
      </c>
      <c r="I108" s="315">
        <f t="shared" si="342"/>
        <v>6.5705176886818371E-4</v>
      </c>
      <c r="J108" s="315">
        <f t="shared" si="342"/>
        <v>1.2356469358021894E-3</v>
      </c>
      <c r="K108" s="315">
        <f t="shared" si="342"/>
        <v>2.3021795501142204E-3</v>
      </c>
      <c r="L108" s="315">
        <f t="shared" si="342"/>
        <v>4.235166261692026E-3</v>
      </c>
      <c r="M108" s="315">
        <f t="shared" si="342"/>
        <v>7.6593993686989931E-3</v>
      </c>
      <c r="N108" s="315">
        <f t="shared" si="342"/>
        <v>1.3544045078652034E-2</v>
      </c>
      <c r="O108" s="315">
        <f t="shared" si="342"/>
        <v>2.3315712079244839E-2</v>
      </c>
      <c r="P108" s="315">
        <f t="shared" si="342"/>
        <v>3.8710541103530734E-2</v>
      </c>
      <c r="Q108" s="315">
        <f t="shared" si="342"/>
        <v>6.1534919931997729E-2</v>
      </c>
      <c r="R108" s="315">
        <f t="shared" si="342"/>
        <v>9.3027707136699458E-2</v>
      </c>
      <c r="S108" s="315">
        <f t="shared" si="342"/>
        <v>0.13311757545793448</v>
      </c>
      <c r="T108" s="315">
        <f t="shared" si="342"/>
        <v>0.179942188422304</v>
      </c>
      <c r="U108" s="315">
        <f t="shared" si="342"/>
        <v>0.23004046098852601</v>
      </c>
      <c r="V108" s="315">
        <f t="shared" si="342"/>
        <v>0.27930588798337824</v>
      </c>
      <c r="W108" s="315">
        <f t="shared" si="342"/>
        <v>0.32408640319674942</v>
      </c>
      <c r="X108" s="315">
        <f t="shared" si="342"/>
        <v>0.36200950820355488</v>
      </c>
      <c r="Y108" s="315">
        <f t="shared" si="342"/>
        <v>0.38995764330249238</v>
      </c>
      <c r="Z108" s="315">
        <f t="shared" si="342"/>
        <v>0.40947008486631298</v>
      </c>
      <c r="AA108" s="315">
        <f t="shared" si="342"/>
        <v>0.42213954951803812</v>
      </c>
      <c r="AB108" s="315">
        <f t="shared" si="342"/>
        <v>0.42920364935480815</v>
      </c>
      <c r="AC108" s="315">
        <f t="shared" si="342"/>
        <v>0.43190215577036567</v>
      </c>
      <c r="AD108" s="315">
        <f t="shared" si="342"/>
        <v>0.43134782773157876</v>
      </c>
      <c r="AE108" s="315">
        <f t="shared" si="342"/>
        <v>0.4284501536478964</v>
      </c>
      <c r="AF108" s="315">
        <f t="shared" si="342"/>
        <v>0.42381915087971134</v>
      </c>
      <c r="AG108" s="315">
        <f t="shared" si="342"/>
        <v>0.4179446166782777</v>
      </c>
      <c r="AH108" s="315">
        <f t="shared" si="342"/>
        <v>0.41136589246210975</v>
      </c>
      <c r="AI108" s="315"/>
      <c r="AJ108" s="315">
        <f t="shared" si="343"/>
        <v>2.5989993671097754E-5</v>
      </c>
      <c r="AK108" s="315">
        <f t="shared" si="343"/>
        <v>4.9871181329860873E-5</v>
      </c>
      <c r="AL108" s="315">
        <f t="shared" si="343"/>
        <v>9.5529906572542188E-5</v>
      </c>
      <c r="AM108" s="315">
        <f t="shared" si="343"/>
        <v>1.8251743665478298E-4</v>
      </c>
      <c r="AN108" s="315">
        <f t="shared" si="343"/>
        <v>3.4751054812898348E-4</v>
      </c>
      <c r="AO108" s="315">
        <f t="shared" si="343"/>
        <v>6.5847067054592475E-4</v>
      </c>
      <c r="AP108" s="315">
        <f t="shared" si="343"/>
        <v>1.2395480904481865E-3</v>
      </c>
      <c r="AQ108" s="315">
        <f t="shared" si="343"/>
        <v>2.3120514372617636E-3</v>
      </c>
      <c r="AR108" s="315">
        <f t="shared" si="343"/>
        <v>4.2587031611656069E-3</v>
      </c>
      <c r="AS108" s="315">
        <f t="shared" si="343"/>
        <v>7.7127766633931019E-3</v>
      </c>
      <c r="AT108" s="315">
        <f t="shared" si="343"/>
        <v>1.3659463177471088E-2</v>
      </c>
      <c r="AU108" s="315">
        <f t="shared" si="343"/>
        <v>2.3558982997930366E-2</v>
      </c>
      <c r="AV108" s="315">
        <f t="shared" si="343"/>
        <v>3.9190401593604374E-2</v>
      </c>
      <c r="AW108" s="315">
        <f t="shared" si="343"/>
        <v>6.2431959920046666E-2</v>
      </c>
      <c r="AX108" s="315">
        <f t="shared" si="343"/>
        <v>9.4595714915832324E-2</v>
      </c>
      <c r="AY108" s="315">
        <f t="shared" si="343"/>
        <v>0.13567431471328598</v>
      </c>
      <c r="AZ108" s="315">
        <f t="shared" si="343"/>
        <v>0.18381987581265199</v>
      </c>
      <c r="BA108" s="315">
        <f t="shared" si="343"/>
        <v>0.23555823151781127</v>
      </c>
      <c r="BB108" s="315">
        <f t="shared" si="343"/>
        <v>0.28672494998025394</v>
      </c>
      <c r="BC108" s="315">
        <f t="shared" si="343"/>
        <v>0.33359807631402938</v>
      </c>
      <c r="BD108" s="315">
        <f t="shared" si="343"/>
        <v>0.37374336627449417</v>
      </c>
      <c r="BE108" s="315">
        <f t="shared" si="343"/>
        <v>0.40404379742871599</v>
      </c>
      <c r="BF108" s="315">
        <f t="shared" si="343"/>
        <v>0.42604557658862446</v>
      </c>
      <c r="BG108" s="315">
        <f t="shared" si="343"/>
        <v>0.44135692719734565</v>
      </c>
      <c r="BH108" s="315">
        <f t="shared" si="343"/>
        <v>0.45118177612540966</v>
      </c>
      <c r="BI108" s="315">
        <f t="shared" si="343"/>
        <v>0.4567710197832347</v>
      </c>
      <c r="BJ108" s="315">
        <f t="shared" si="343"/>
        <v>0.45929618973226499</v>
      </c>
      <c r="BK108" s="315">
        <f t="shared" si="343"/>
        <v>0.45963404433385385</v>
      </c>
      <c r="BL108" s="315">
        <f t="shared" si="343"/>
        <v>0.45841562704196209</v>
      </c>
      <c r="BM108" s="315">
        <f t="shared" si="343"/>
        <v>0.45614619247994126</v>
      </c>
      <c r="BN108" s="315">
        <f t="shared" si="343"/>
        <v>0.45335232453620866</v>
      </c>
      <c r="BO108" s="315"/>
      <c r="BP108" s="315">
        <f t="shared" si="344"/>
        <v>0</v>
      </c>
      <c r="BQ108" s="315">
        <f t="shared" si="344"/>
        <v>0</v>
      </c>
      <c r="BR108" s="315">
        <f t="shared" si="344"/>
        <v>0</v>
      </c>
      <c r="BS108" s="315">
        <f t="shared" si="344"/>
        <v>0</v>
      </c>
      <c r="BT108" s="315">
        <f t="shared" si="344"/>
        <v>0</v>
      </c>
      <c r="BU108" s="315">
        <f t="shared" si="344"/>
        <v>0</v>
      </c>
      <c r="BV108" s="315">
        <f t="shared" si="344"/>
        <v>0</v>
      </c>
      <c r="BW108" s="315">
        <f t="shared" si="344"/>
        <v>0</v>
      </c>
      <c r="BX108" s="315">
        <f t="shared" si="344"/>
        <v>0</v>
      </c>
      <c r="BY108" s="315">
        <f t="shared" si="344"/>
        <v>0</v>
      </c>
      <c r="BZ108" s="315">
        <f t="shared" si="344"/>
        <v>0</v>
      </c>
      <c r="CA108" s="315">
        <f t="shared" si="344"/>
        <v>0</v>
      </c>
      <c r="CB108" s="315">
        <f t="shared" si="344"/>
        <v>0</v>
      </c>
      <c r="CC108" s="315">
        <f t="shared" si="344"/>
        <v>0</v>
      </c>
      <c r="CD108" s="315">
        <f t="shared" si="344"/>
        <v>0</v>
      </c>
      <c r="CE108" s="315">
        <f t="shared" si="344"/>
        <v>0</v>
      </c>
      <c r="CF108" s="315">
        <f t="shared" si="344"/>
        <v>0</v>
      </c>
      <c r="CG108" s="315">
        <f t="shared" si="344"/>
        <v>0</v>
      </c>
      <c r="CH108" s="315">
        <f t="shared" si="344"/>
        <v>0</v>
      </c>
      <c r="CI108" s="315">
        <f t="shared" si="344"/>
        <v>0</v>
      </c>
      <c r="CJ108" s="315">
        <f t="shared" si="344"/>
        <v>0</v>
      </c>
      <c r="CK108" s="315">
        <f t="shared" si="344"/>
        <v>0</v>
      </c>
      <c r="CL108" s="315">
        <f t="shared" si="344"/>
        <v>0</v>
      </c>
      <c r="CM108" s="315">
        <f t="shared" si="344"/>
        <v>0</v>
      </c>
      <c r="CN108" s="315">
        <f t="shared" si="344"/>
        <v>0</v>
      </c>
      <c r="CO108" s="315">
        <f t="shared" si="344"/>
        <v>0</v>
      </c>
      <c r="CP108" s="315">
        <f t="shared" si="344"/>
        <v>0</v>
      </c>
      <c r="CQ108" s="315">
        <f t="shared" si="344"/>
        <v>0</v>
      </c>
      <c r="CR108" s="315">
        <f t="shared" si="344"/>
        <v>0</v>
      </c>
      <c r="CS108" s="315">
        <f t="shared" si="344"/>
        <v>0</v>
      </c>
      <c r="CT108" s="315">
        <f t="shared" si="344"/>
        <v>0</v>
      </c>
      <c r="CU108" s="315"/>
      <c r="CV108" s="315">
        <f t="shared" si="345"/>
        <v>2.5989993671097754E-5</v>
      </c>
      <c r="CW108" s="315">
        <f t="shared" si="345"/>
        <v>5.0303350011866383E-5</v>
      </c>
      <c r="CX108" s="315">
        <f t="shared" si="345"/>
        <v>9.718741314292451E-5</v>
      </c>
      <c r="CY108" s="315">
        <f t="shared" si="345"/>
        <v>1.8730036198416402E-4</v>
      </c>
      <c r="CZ108" s="315">
        <f t="shared" si="345"/>
        <v>3.5971174320183934E-4</v>
      </c>
      <c r="DA108" s="315">
        <f t="shared" si="345"/>
        <v>6.8748763763069052E-4</v>
      </c>
      <c r="DB108" s="315">
        <f t="shared" si="345"/>
        <v>1.3051342595692907E-3</v>
      </c>
      <c r="DC108" s="315">
        <f t="shared" si="345"/>
        <v>2.454837053923581E-3</v>
      </c>
      <c r="DD108" s="315">
        <f t="shared" si="345"/>
        <v>4.5593268594580263E-3</v>
      </c>
      <c r="DE108" s="315">
        <f t="shared" si="345"/>
        <v>8.3250773473793616E-3</v>
      </c>
      <c r="DF108" s="315">
        <f t="shared" si="345"/>
        <v>1.4863001339464717E-2</v>
      </c>
      <c r="DG108" s="315">
        <f t="shared" si="345"/>
        <v>2.5774456655382832E-2</v>
      </c>
      <c r="DH108" s="315">
        <f t="shared" si="345"/>
        <v>4.3098672356412786E-2</v>
      </c>
      <c r="DI108" s="315">
        <f t="shared" si="345"/>
        <v>6.8971379742488098E-2</v>
      </c>
      <c r="DJ108" s="315">
        <f t="shared" si="345"/>
        <v>0.10492759262678225</v>
      </c>
      <c r="DK108" s="315">
        <f t="shared" si="345"/>
        <v>0.1510186925459697</v>
      </c>
      <c r="DL108" s="315">
        <f t="shared" si="345"/>
        <v>0.20522578637680375</v>
      </c>
      <c r="DM108" s="315">
        <f t="shared" si="345"/>
        <v>0.26366497756842344</v>
      </c>
      <c r="DN108" s="315">
        <f t="shared" si="345"/>
        <v>0.32165295272585515</v>
      </c>
      <c r="DO108" s="315">
        <f t="shared" si="345"/>
        <v>0.37499400335625538</v>
      </c>
      <c r="DP108" s="315">
        <f t="shared" si="345"/>
        <v>0.42092634638575055</v>
      </c>
      <c r="DQ108" s="315">
        <f t="shared" si="345"/>
        <v>0.45855070041107809</v>
      </c>
      <c r="DR108" s="315">
        <f t="shared" si="345"/>
        <v>0.4878942866358546</v>
      </c>
      <c r="DS108" s="315">
        <f t="shared" si="345"/>
        <v>0.50989110027336193</v>
      </c>
      <c r="DT108" s="315">
        <f t="shared" si="345"/>
        <v>0.52581906218675545</v>
      </c>
      <c r="DU108" s="315">
        <f t="shared" si="345"/>
        <v>0.53696263542293332</v>
      </c>
      <c r="DV108" s="315">
        <f t="shared" si="345"/>
        <v>0.54447235539292682</v>
      </c>
      <c r="DW108" s="315">
        <f t="shared" si="345"/>
        <v>0.54931058234185992</v>
      </c>
      <c r="DX108" s="315">
        <f t="shared" si="345"/>
        <v>0.55216013183826285</v>
      </c>
      <c r="DY108" s="315">
        <f t="shared" si="345"/>
        <v>0.55356005712872958</v>
      </c>
      <c r="DZ108" s="315">
        <f t="shared" si="345"/>
        <v>0.55402006206654131</v>
      </c>
    </row>
    <row r="109" spans="1:165">
      <c r="A109" s="303" t="s">
        <v>306</v>
      </c>
      <c r="C109" s="5" t="s">
        <v>319</v>
      </c>
      <c r="D109" s="315">
        <f t="shared" ref="D109:AH109" si="346">D86</f>
        <v>0.1241689423943689</v>
      </c>
      <c r="E109" s="315">
        <f t="shared" si="346"/>
        <v>0.1235155467137764</v>
      </c>
      <c r="F109" s="315">
        <f t="shared" si="346"/>
        <v>0.1228354593605738</v>
      </c>
      <c r="G109" s="315">
        <f t="shared" si="346"/>
        <v>0.12214405138132177</v>
      </c>
      <c r="H109" s="315">
        <f t="shared" si="346"/>
        <v>0.12144507024187372</v>
      </c>
      <c r="I109" s="315">
        <f t="shared" si="346"/>
        <v>0.12073902858978433</v>
      </c>
      <c r="J109" s="315">
        <f t="shared" si="346"/>
        <v>0.11990805224101811</v>
      </c>
      <c r="K109" s="315">
        <f t="shared" si="346"/>
        <v>0.11907186627001441</v>
      </c>
      <c r="L109" s="315">
        <f t="shared" si="346"/>
        <v>0.1182368222829726</v>
      </c>
      <c r="M109" s="315">
        <f t="shared" si="346"/>
        <v>0.11741404131860113</v>
      </c>
      <c r="N109" s="315">
        <f t="shared" si="346"/>
        <v>0.11662178838751551</v>
      </c>
      <c r="O109" s="315">
        <f t="shared" si="346"/>
        <v>0.11596550567878364</v>
      </c>
      <c r="P109" s="315">
        <f t="shared" si="346"/>
        <v>0.11537256506240719</v>
      </c>
      <c r="Q109" s="315">
        <f t="shared" si="346"/>
        <v>0.11487948695682074</v>
      </c>
      <c r="R109" s="315">
        <f t="shared" si="346"/>
        <v>0.11452276354038708</v>
      </c>
      <c r="S109" s="315">
        <f t="shared" si="346"/>
        <v>0.11430019345159478</v>
      </c>
      <c r="T109" s="315">
        <f t="shared" si="346"/>
        <v>0.11421938717650856</v>
      </c>
      <c r="U109" s="315">
        <f t="shared" si="346"/>
        <v>0.11417816727638458</v>
      </c>
      <c r="V109" s="315">
        <f t="shared" si="346"/>
        <v>0.1141152462226914</v>
      </c>
      <c r="W109" s="315">
        <f t="shared" si="346"/>
        <v>0.11396335908621538</v>
      </c>
      <c r="X109" s="315">
        <f t="shared" si="346"/>
        <v>0.11368099330414179</v>
      </c>
      <c r="Y109" s="315">
        <f t="shared" si="346"/>
        <v>0.11168388855333289</v>
      </c>
      <c r="Z109" s="315">
        <f t="shared" si="346"/>
        <v>0.10990935436655354</v>
      </c>
      <c r="AA109" s="315">
        <f t="shared" si="346"/>
        <v>0.10799089485303322</v>
      </c>
      <c r="AB109" s="315">
        <f t="shared" si="346"/>
        <v>0.1059560278088921</v>
      </c>
      <c r="AC109" s="315">
        <f t="shared" si="346"/>
        <v>0.10382461890340433</v>
      </c>
      <c r="AD109" s="315">
        <f t="shared" si="346"/>
        <v>0.1016031609155469</v>
      </c>
      <c r="AE109" s="315">
        <f t="shared" si="346"/>
        <v>9.9337936163153756E-2</v>
      </c>
      <c r="AF109" s="315">
        <f t="shared" si="346"/>
        <v>9.7028285652434196E-2</v>
      </c>
      <c r="AG109" s="315">
        <f t="shared" si="346"/>
        <v>9.4682625260622044E-2</v>
      </c>
      <c r="AH109" s="315">
        <f t="shared" si="346"/>
        <v>9.2348273172482009E-2</v>
      </c>
      <c r="AI109" s="315"/>
      <c r="AJ109" s="315">
        <f t="shared" ref="AJ109:BN109" si="347">AJ86</f>
        <v>0.1241689423943689</v>
      </c>
      <c r="AK109" s="315">
        <f t="shared" si="347"/>
        <v>0.12352921960350935</v>
      </c>
      <c r="AL109" s="315">
        <f t="shared" si="347"/>
        <v>0.1228716828924668</v>
      </c>
      <c r="AM109" s="315">
        <f t="shared" si="347"/>
        <v>0.12220561584917036</v>
      </c>
      <c r="AN109" s="315">
        <f t="shared" si="347"/>
        <v>0.12153697602339819</v>
      </c>
      <c r="AO109" s="315">
        <f t="shared" si="347"/>
        <v>0.12086641190697467</v>
      </c>
      <c r="AP109" s="315">
        <f t="shared" si="347"/>
        <v>0.12017021842414838</v>
      </c>
      <c r="AQ109" s="315">
        <f t="shared" si="347"/>
        <v>0.11948246250895034</v>
      </c>
      <c r="AR109" s="315">
        <f t="shared" si="347"/>
        <v>0.11880979511221627</v>
      </c>
      <c r="AS109" s="315">
        <f t="shared" si="347"/>
        <v>0.11816345541405258</v>
      </c>
      <c r="AT109" s="315">
        <f t="shared" si="347"/>
        <v>0.11756149482990365</v>
      </c>
      <c r="AU109" s="315">
        <f t="shared" si="347"/>
        <v>0.11718546514211207</v>
      </c>
      <c r="AV109" s="315">
        <f t="shared" si="347"/>
        <v>0.11688339944271815</v>
      </c>
      <c r="AW109" s="315">
        <f t="shared" si="347"/>
        <v>0.11671449256794036</v>
      </c>
      <c r="AX109" s="315">
        <f t="shared" si="347"/>
        <v>0.11669637754112536</v>
      </c>
      <c r="AY109" s="315">
        <f t="shared" si="347"/>
        <v>0.11682562565178317</v>
      </c>
      <c r="AZ109" s="315">
        <f t="shared" si="347"/>
        <v>0.1170809458247071</v>
      </c>
      <c r="BA109" s="315">
        <f t="shared" si="347"/>
        <v>0.11739049422458847</v>
      </c>
      <c r="BB109" s="315">
        <f t="shared" si="347"/>
        <v>0.11769698009104927</v>
      </c>
      <c r="BC109" s="315">
        <f t="shared" si="347"/>
        <v>0.11793887665174568</v>
      </c>
      <c r="BD109" s="315">
        <f t="shared" si="347"/>
        <v>0.11807998667673106</v>
      </c>
      <c r="BE109" s="315">
        <f t="shared" si="347"/>
        <v>0.11674107510596109</v>
      </c>
      <c r="BF109" s="315">
        <f t="shared" si="347"/>
        <v>0.11558504500376156</v>
      </c>
      <c r="BG109" s="315">
        <f t="shared" si="347"/>
        <v>0.1143589031953913</v>
      </c>
      <c r="BH109" s="315">
        <f t="shared" si="347"/>
        <v>0.11306600431963928</v>
      </c>
      <c r="BI109" s="315">
        <f t="shared" si="347"/>
        <v>0.11172709856232238</v>
      </c>
      <c r="BJ109" s="315">
        <f t="shared" si="347"/>
        <v>0.11037198383774659</v>
      </c>
      <c r="BK109" s="315">
        <f t="shared" si="347"/>
        <v>0.10902505907718561</v>
      </c>
      <c r="BL109" s="315">
        <f t="shared" si="347"/>
        <v>0.10768785849241044</v>
      </c>
      <c r="BM109" s="315">
        <f t="shared" si="347"/>
        <v>0.106369991021837</v>
      </c>
      <c r="BN109" s="315">
        <f t="shared" si="347"/>
        <v>0.10511498842076081</v>
      </c>
      <c r="BO109" s="315"/>
      <c r="BP109" s="315">
        <f t="shared" ref="BP109:CT109" si="348">BP86</f>
        <v>0.12416867271808735</v>
      </c>
      <c r="BQ109" s="315">
        <f t="shared" si="348"/>
        <v>0.12158829407619544</v>
      </c>
      <c r="BR109" s="315">
        <f t="shared" si="348"/>
        <v>0.11900869707244087</v>
      </c>
      <c r="BS109" s="315">
        <f t="shared" si="348"/>
        <v>0.11643019699727296</v>
      </c>
      <c r="BT109" s="315">
        <f t="shared" si="348"/>
        <v>0.11385311846911651</v>
      </c>
      <c r="BU109" s="315">
        <f t="shared" si="348"/>
        <v>0.11127779567153347</v>
      </c>
      <c r="BV109" s="315">
        <f t="shared" si="348"/>
        <v>0.10870457259600894</v>
      </c>
      <c r="BW109" s="315">
        <f t="shared" si="348"/>
        <v>0.10613380329048888</v>
      </c>
      <c r="BX109" s="315">
        <f t="shared" si="348"/>
        <v>0.10356585211379978</v>
      </c>
      <c r="BY109" s="315">
        <f t="shared" si="348"/>
        <v>0.10100109399608236</v>
      </c>
      <c r="BZ109" s="315">
        <f t="shared" si="348"/>
        <v>9.8439914705375761E-2</v>
      </c>
      <c r="CA109" s="315">
        <f t="shared" si="348"/>
        <v>9.5882711120490377E-2</v>
      </c>
      <c r="CB109" s="315">
        <f t="shared" si="348"/>
        <v>9.3329891510310736E-2</v>
      </c>
      <c r="CC109" s="315">
        <f t="shared" si="348"/>
        <v>9.0781875819673979E-2</v>
      </c>
      <c r="CD109" s="315">
        <f t="shared" si="348"/>
        <v>8.8239095961970951E-2</v>
      </c>
      <c r="CE109" s="315">
        <f t="shared" si="348"/>
        <v>8.570199611862124E-2</v>
      </c>
      <c r="CF109" s="315">
        <f t="shared" si="348"/>
        <v>8.3171033045576923E-2</v>
      </c>
      <c r="CG109" s="315">
        <f t="shared" si="348"/>
        <v>8.0646676387012006E-2</v>
      </c>
      <c r="CH109" s="315">
        <f t="shared" si="348"/>
        <v>7.8129408996359256E-2</v>
      </c>
      <c r="CI109" s="315">
        <f t="shared" si="348"/>
        <v>7.561972726485891E-2</v>
      </c>
      <c r="CJ109" s="315">
        <f t="shared" si="348"/>
        <v>7.3118141457787042E-2</v>
      </c>
      <c r="CK109" s="315">
        <f t="shared" si="348"/>
        <v>7.062517605853609E-2</v>
      </c>
      <c r="CL109" s="315">
        <f t="shared" si="348"/>
        <v>6.8141370120722536E-2</v>
      </c>
      <c r="CM109" s="315">
        <f t="shared" si="348"/>
        <v>6.5667277628501261E-2</v>
      </c>
      <c r="CN109" s="315">
        <f t="shared" si="348"/>
        <v>6.3203467865269841E-2</v>
      </c>
      <c r="CO109" s="315">
        <f t="shared" si="348"/>
        <v>6.0750525790949889E-2</v>
      </c>
      <c r="CP109" s="315">
        <f t="shared" si="348"/>
        <v>5.8309052428036565E-2</v>
      </c>
      <c r="CQ109" s="315">
        <f t="shared" si="348"/>
        <v>5.5879665256611824E-2</v>
      </c>
      <c r="CR109" s="315">
        <f t="shared" si="348"/>
        <v>5.3462998618520635E-2</v>
      </c>
      <c r="CS109" s="315">
        <f t="shared" si="348"/>
        <v>5.1059704130914423E-2</v>
      </c>
      <c r="CT109" s="315">
        <f t="shared" si="348"/>
        <v>4.8670451109369316E-2</v>
      </c>
      <c r="CU109" s="315"/>
      <c r="CV109" s="315">
        <f t="shared" ref="CV109:DZ109" si="349">CV86</f>
        <v>0.1241689423943689</v>
      </c>
      <c r="CW109" s="315">
        <f t="shared" si="349"/>
        <v>0.12446465269131073</v>
      </c>
      <c r="CX109" s="315">
        <f t="shared" si="349"/>
        <v>0.12475048311228987</v>
      </c>
      <c r="CY109" s="315">
        <f t="shared" si="349"/>
        <v>0.12502643577216588</v>
      </c>
      <c r="CZ109" s="315">
        <f t="shared" si="349"/>
        <v>0.12529275531362319</v>
      </c>
      <c r="DA109" s="315">
        <f t="shared" si="349"/>
        <v>0.12555015154494531</v>
      </c>
      <c r="DB109" s="315">
        <f t="shared" si="349"/>
        <v>0.12580015057066543</v>
      </c>
      <c r="DC109" s="315">
        <f t="shared" si="349"/>
        <v>0.12604581809430379</v>
      </c>
      <c r="DD109" s="315">
        <f t="shared" si="349"/>
        <v>0.1262927683839781</v>
      </c>
      <c r="DE109" s="315">
        <f t="shared" si="349"/>
        <v>0.12655067754673613</v>
      </c>
      <c r="DF109" s="315">
        <f t="shared" si="349"/>
        <v>0.12683516807502432</v>
      </c>
      <c r="DG109" s="315">
        <f t="shared" si="349"/>
        <v>0.12716064647232136</v>
      </c>
      <c r="DH109" s="315">
        <f t="shared" si="349"/>
        <v>0.1275549197889197</v>
      </c>
      <c r="DI109" s="315">
        <f t="shared" si="349"/>
        <v>0.12803981861311214</v>
      </c>
      <c r="DJ109" s="315">
        <f t="shared" si="349"/>
        <v>0.12862849040384539</v>
      </c>
      <c r="DK109" s="315">
        <f t="shared" si="349"/>
        <v>0.12931273092021195</v>
      </c>
      <c r="DL109" s="315">
        <f t="shared" si="349"/>
        <v>0.13005916422024053</v>
      </c>
      <c r="DM109" s="315">
        <f t="shared" si="349"/>
        <v>0.13081327922011254</v>
      </c>
      <c r="DN109" s="315">
        <f t="shared" si="349"/>
        <v>0.13152430968906337</v>
      </c>
      <c r="DO109" s="315">
        <f t="shared" si="349"/>
        <v>0.13214020156884079</v>
      </c>
      <c r="DP109" s="315">
        <f t="shared" si="349"/>
        <v>0.13263234544101402</v>
      </c>
      <c r="DQ109" s="315">
        <f t="shared" si="349"/>
        <v>0.13305679106891038</v>
      </c>
      <c r="DR109" s="315">
        <f t="shared" si="349"/>
        <v>0.13336473126407711</v>
      </c>
      <c r="DS109" s="315">
        <f t="shared" si="349"/>
        <v>0.13356281010965898</v>
      </c>
      <c r="DT109" s="315">
        <f t="shared" si="349"/>
        <v>0.13366891284340221</v>
      </c>
      <c r="DU109" s="315">
        <f t="shared" si="349"/>
        <v>0.13369998554590917</v>
      </c>
      <c r="DV109" s="315">
        <f t="shared" si="349"/>
        <v>0.13367497814791107</v>
      </c>
      <c r="DW109" s="315">
        <f t="shared" si="349"/>
        <v>0.13361445054906507</v>
      </c>
      <c r="DX109" s="315">
        <f t="shared" si="349"/>
        <v>0.13351811221035198</v>
      </c>
      <c r="DY109" s="315">
        <f t="shared" si="349"/>
        <v>0.13339176264730213</v>
      </c>
      <c r="DZ109" s="315">
        <f t="shared" si="349"/>
        <v>0.13326659604766719</v>
      </c>
    </row>
    <row r="110" spans="1:165">
      <c r="A110" s="303" t="s">
        <v>307</v>
      </c>
      <c r="C110" s="5" t="s">
        <v>319</v>
      </c>
      <c r="D110" s="315">
        <f t="shared" ref="D110:AH110" si="350">D87</f>
        <v>2.5704951799347814E-2</v>
      </c>
      <c r="E110" s="315">
        <f t="shared" si="350"/>
        <v>2.4721202336979293E-2</v>
      </c>
      <c r="F110" s="315">
        <f t="shared" si="350"/>
        <v>2.3748024893811105E-2</v>
      </c>
      <c r="G110" s="315">
        <f t="shared" si="350"/>
        <v>2.2788954129990994E-2</v>
      </c>
      <c r="H110" s="315">
        <f t="shared" si="350"/>
        <v>2.1844585885383447E-2</v>
      </c>
      <c r="I110" s="315">
        <f t="shared" si="350"/>
        <v>2.0914963098218529E-2</v>
      </c>
      <c r="J110" s="315">
        <f t="shared" si="350"/>
        <v>1.9979685955766074E-2</v>
      </c>
      <c r="K110" s="315">
        <f t="shared" si="350"/>
        <v>1.9060951953590796E-2</v>
      </c>
      <c r="L110" s="315">
        <f t="shared" si="350"/>
        <v>1.8159626113820299E-2</v>
      </c>
      <c r="M110" s="315">
        <f t="shared" si="350"/>
        <v>1.7277113415956249E-2</v>
      </c>
      <c r="N110" s="315">
        <f t="shared" si="350"/>
        <v>1.6415543955676255E-2</v>
      </c>
      <c r="O110" s="315">
        <f t="shared" si="350"/>
        <v>1.5587240772704626E-2</v>
      </c>
      <c r="P110" s="315">
        <f t="shared" si="350"/>
        <v>1.4781166478822294E-2</v>
      </c>
      <c r="Q110" s="315">
        <f t="shared" si="350"/>
        <v>1.400040419031748E-2</v>
      </c>
      <c r="R110" s="315">
        <f t="shared" si="350"/>
        <v>1.3247332434544332E-2</v>
      </c>
      <c r="S110" s="315">
        <f t="shared" si="350"/>
        <v>1.2519055265029881E-2</v>
      </c>
      <c r="T110" s="315">
        <f t="shared" si="350"/>
        <v>1.1813974487108872E-2</v>
      </c>
      <c r="U110" s="315">
        <f t="shared" si="350"/>
        <v>1.1119268197278384E-2</v>
      </c>
      <c r="V110" s="315">
        <f t="shared" si="350"/>
        <v>1.0428548334564523E-2</v>
      </c>
      <c r="W110" s="315">
        <f t="shared" si="350"/>
        <v>9.7363878012786554E-3</v>
      </c>
      <c r="X110" s="315">
        <f t="shared" si="350"/>
        <v>9.0409914538642552E-3</v>
      </c>
      <c r="Y110" s="315">
        <f t="shared" si="350"/>
        <v>8.224683773413689E-3</v>
      </c>
      <c r="Z110" s="315">
        <f t="shared" si="350"/>
        <v>7.4540869194565547E-3</v>
      </c>
      <c r="AA110" s="315">
        <f t="shared" si="350"/>
        <v>6.7002454613694362E-3</v>
      </c>
      <c r="AB110" s="315">
        <f t="shared" si="350"/>
        <v>5.9669495735181592E-3</v>
      </c>
      <c r="AC110" s="315">
        <f t="shared" si="350"/>
        <v>5.2568777722849297E-3</v>
      </c>
      <c r="AD110" s="315">
        <f t="shared" si="350"/>
        <v>4.5715868778333172E-3</v>
      </c>
      <c r="AE110" s="315">
        <f t="shared" si="350"/>
        <v>3.914135376450409E-3</v>
      </c>
      <c r="AF110" s="315">
        <f t="shared" si="350"/>
        <v>3.2848917546691712E-3</v>
      </c>
      <c r="AG110" s="315">
        <f t="shared" si="350"/>
        <v>2.6844898602853421E-3</v>
      </c>
      <c r="AH110" s="315">
        <f t="shared" si="350"/>
        <v>2.1142638981151585E-3</v>
      </c>
      <c r="AI110" s="315"/>
      <c r="AJ110" s="315">
        <f t="shared" ref="AJ110:BN110" si="351">AJ87</f>
        <v>2.5704951799347814E-2</v>
      </c>
      <c r="AK110" s="315">
        <f t="shared" si="351"/>
        <v>2.4723664386088383E-2</v>
      </c>
      <c r="AL110" s="315">
        <f t="shared" si="351"/>
        <v>2.3754533954909438E-2</v>
      </c>
      <c r="AM110" s="315">
        <f t="shared" si="351"/>
        <v>2.2799724842417841E-2</v>
      </c>
      <c r="AN110" s="315">
        <f t="shared" si="351"/>
        <v>2.186019673961075E-2</v>
      </c>
      <c r="AO110" s="315">
        <f t="shared" si="351"/>
        <v>2.0935920322456492E-2</v>
      </c>
      <c r="AP110" s="315">
        <f t="shared" si="351"/>
        <v>2.0022442048485908E-2</v>
      </c>
      <c r="AQ110" s="315">
        <f t="shared" si="351"/>
        <v>1.912591755796815E-2</v>
      </c>
      <c r="AR110" s="315">
        <f t="shared" si="351"/>
        <v>1.824701414884073E-2</v>
      </c>
      <c r="AS110" s="315">
        <f t="shared" si="351"/>
        <v>1.7386908650813784E-2</v>
      </c>
      <c r="AT110" s="315">
        <f t="shared" si="351"/>
        <v>1.654745726831254E-2</v>
      </c>
      <c r="AU110" s="315">
        <f t="shared" si="351"/>
        <v>1.5751282021992462E-2</v>
      </c>
      <c r="AV110" s="315">
        <f t="shared" si="351"/>
        <v>1.4975214352431826E-2</v>
      </c>
      <c r="AW110" s="315">
        <f t="shared" si="351"/>
        <v>1.4224951592311066E-2</v>
      </c>
      <c r="AX110" s="315">
        <f t="shared" si="351"/>
        <v>1.3500078822117477E-2</v>
      </c>
      <c r="AY110" s="315">
        <f t="shared" si="351"/>
        <v>1.2797347506316616E-2</v>
      </c>
      <c r="AZ110" s="315">
        <f t="shared" si="351"/>
        <v>1.2111879793101929E-2</v>
      </c>
      <c r="BA110" s="315">
        <f t="shared" si="351"/>
        <v>1.1434245739796451E-2</v>
      </c>
      <c r="BB110" s="315">
        <f t="shared" si="351"/>
        <v>1.0758203904579659E-2</v>
      </c>
      <c r="BC110" s="315">
        <f t="shared" si="351"/>
        <v>1.0078530298868333E-2</v>
      </c>
      <c r="BD110" s="315">
        <f t="shared" si="351"/>
        <v>9.3934684173699028E-3</v>
      </c>
      <c r="BE110" s="315">
        <f t="shared" si="351"/>
        <v>8.6006168623708832E-3</v>
      </c>
      <c r="BF110" s="315">
        <f t="shared" si="351"/>
        <v>7.842898221063271E-3</v>
      </c>
      <c r="BG110" s="315">
        <f t="shared" si="351"/>
        <v>7.0995634575052218E-3</v>
      </c>
      <c r="BH110" s="315">
        <f t="shared" si="351"/>
        <v>6.3718048441390989E-3</v>
      </c>
      <c r="BI110" s="315">
        <f t="shared" si="351"/>
        <v>5.6615886140980246E-3</v>
      </c>
      <c r="BJ110" s="315">
        <f t="shared" si="351"/>
        <v>4.970786095076148E-3</v>
      </c>
      <c r="BK110" s="315">
        <f t="shared" si="351"/>
        <v>4.3004252625539925E-3</v>
      </c>
      <c r="BL110" s="315">
        <f t="shared" si="351"/>
        <v>3.6501921388803985E-3</v>
      </c>
      <c r="BM110" s="315">
        <f t="shared" si="351"/>
        <v>3.0199738959791758E-3</v>
      </c>
      <c r="BN110" s="315">
        <f t="shared" si="351"/>
        <v>2.4102315908730567E-3</v>
      </c>
      <c r="BO110" s="315"/>
      <c r="BP110" s="315">
        <f t="shared" ref="BP110:CT110" si="352">BP87</f>
        <v>2.5704895972055698E-2</v>
      </c>
      <c r="BQ110" s="315">
        <f t="shared" si="352"/>
        <v>2.5689880123528963E-2</v>
      </c>
      <c r="BR110" s="315">
        <f t="shared" si="352"/>
        <v>2.5673046577656091E-2</v>
      </c>
      <c r="BS110" s="315">
        <f t="shared" si="352"/>
        <v>2.5654355699973038E-2</v>
      </c>
      <c r="BT110" s="315">
        <f t="shared" si="352"/>
        <v>2.5633767054813562E-2</v>
      </c>
      <c r="BU110" s="315">
        <f t="shared" si="352"/>
        <v>2.5611239389286621E-2</v>
      </c>
      <c r="BV110" s="315">
        <f t="shared" si="352"/>
        <v>2.5586730616935994E-2</v>
      </c>
      <c r="BW110" s="315">
        <f t="shared" si="352"/>
        <v>2.5560197801076084E-2</v>
      </c>
      <c r="BX110" s="315">
        <f t="shared" si="352"/>
        <v>2.5531597137797377E-2</v>
      </c>
      <c r="BY110" s="315">
        <f t="shared" si="352"/>
        <v>2.5500883938635147E-2</v>
      </c>
      <c r="BZ110" s="315">
        <f t="shared" si="352"/>
        <v>2.5468012612894813E-2</v>
      </c>
      <c r="CA110" s="315">
        <f t="shared" si="352"/>
        <v>2.5432936649627175E-2</v>
      </c>
      <c r="CB110" s="315">
        <f t="shared" si="352"/>
        <v>2.5395608599246621E-2</v>
      </c>
      <c r="CC110" s="315">
        <f t="shared" si="352"/>
        <v>2.5355980054785395E-2</v>
      </c>
      <c r="CD110" s="315">
        <f t="shared" si="352"/>
        <v>2.5314001632776709E-2</v>
      </c>
      <c r="CE110" s="315">
        <f t="shared" si="352"/>
        <v>2.5269622953759421E-2</v>
      </c>
      <c r="CF110" s="315">
        <f t="shared" si="352"/>
        <v>2.5222792622396926E-2</v>
      </c>
      <c r="CG110" s="315">
        <f t="shared" si="352"/>
        <v>2.5173458207202574E-2</v>
      </c>
      <c r="CH110" s="315">
        <f t="shared" si="352"/>
        <v>2.5121566219864035E-2</v>
      </c>
      <c r="CI110" s="315">
        <f t="shared" si="352"/>
        <v>2.5067062094158654E-2</v>
      </c>
      <c r="CJ110" s="315">
        <f t="shared" si="352"/>
        <v>2.5009890164451817E-2</v>
      </c>
      <c r="CK110" s="315">
        <f t="shared" si="352"/>
        <v>2.494999364377011E-2</v>
      </c>
      <c r="CL110" s="315">
        <f t="shared" si="352"/>
        <v>2.4887314601441092E-2</v>
      </c>
      <c r="CM110" s="315">
        <f t="shared" si="352"/>
        <v>2.4821793940290954E-2</v>
      </c>
      <c r="CN110" s="315">
        <f t="shared" si="352"/>
        <v>2.4753371373391602E-2</v>
      </c>
      <c r="CO110" s="315">
        <f t="shared" si="352"/>
        <v>2.4681985400348237E-2</v>
      </c>
      <c r="CP110" s="315">
        <f t="shared" si="352"/>
        <v>2.4607573283118522E-2</v>
      </c>
      <c r="CQ110" s="315">
        <f t="shared" si="352"/>
        <v>2.4530071021354048E-2</v>
      </c>
      <c r="CR110" s="315">
        <f t="shared" si="352"/>
        <v>2.4449413327254838E-2</v>
      </c>
      <c r="CS110" s="315">
        <f t="shared" si="352"/>
        <v>2.4365533599927387E-2</v>
      </c>
      <c r="CT110" s="315">
        <f t="shared" si="352"/>
        <v>2.4278363899236363E-2</v>
      </c>
      <c r="CU110" s="315"/>
      <c r="CV110" s="315">
        <f t="shared" ref="CV110:DZ110" si="353">CV87</f>
        <v>2.5704951799347814E-2</v>
      </c>
      <c r="CW110" s="315">
        <f t="shared" si="353"/>
        <v>2.4909564404053633E-2</v>
      </c>
      <c r="CX110" s="315">
        <f t="shared" si="353"/>
        <v>2.4115376244357823E-2</v>
      </c>
      <c r="CY110" s="315">
        <f t="shared" si="353"/>
        <v>2.3322549949993641E-2</v>
      </c>
      <c r="CZ110" s="315">
        <f t="shared" si="353"/>
        <v>2.2531289011799627E-2</v>
      </c>
      <c r="DA110" s="315">
        <f t="shared" si="353"/>
        <v>2.1741868321303232E-2</v>
      </c>
      <c r="DB110" s="315">
        <f t="shared" si="353"/>
        <v>2.0954677492712032E-2</v>
      </c>
      <c r="DC110" s="315">
        <f t="shared" si="353"/>
        <v>2.0170310319806119E-2</v>
      </c>
      <c r="DD110" s="315">
        <f t="shared" si="353"/>
        <v>1.938967055093135E-2</v>
      </c>
      <c r="DE110" s="315">
        <f t="shared" si="353"/>
        <v>1.8614114045491851E-2</v>
      </c>
      <c r="DF110" s="315">
        <f t="shared" si="353"/>
        <v>1.7845587110059333E-2</v>
      </c>
      <c r="DG110" s="315">
        <f t="shared" si="353"/>
        <v>1.7085480683940613E-2</v>
      </c>
      <c r="DH110" s="315">
        <f t="shared" si="353"/>
        <v>1.6336548440326986E-2</v>
      </c>
      <c r="DI110" s="315">
        <f t="shared" si="353"/>
        <v>1.5600135138029537E-2</v>
      </c>
      <c r="DJ110" s="315">
        <f t="shared" si="353"/>
        <v>1.4876062029231401E-2</v>
      </c>
      <c r="DK110" s="315">
        <f t="shared" si="353"/>
        <v>1.4161516254890167E-2</v>
      </c>
      <c r="DL110" s="315">
        <f t="shared" si="353"/>
        <v>1.345131168072965E-2</v>
      </c>
      <c r="DM110" s="315">
        <f t="shared" si="353"/>
        <v>1.2739037799117324E-2</v>
      </c>
      <c r="DN110" s="315">
        <f t="shared" si="353"/>
        <v>1.2019950548581317E-2</v>
      </c>
      <c r="DO110" s="315">
        <f t="shared" si="353"/>
        <v>1.1290405085844141E-2</v>
      </c>
      <c r="DP110" s="315">
        <f t="shared" si="353"/>
        <v>1.0549837514340035E-2</v>
      </c>
      <c r="DQ110" s="315">
        <f t="shared" si="353"/>
        <v>9.8045656950416643E-3</v>
      </c>
      <c r="DR110" s="315">
        <f t="shared" si="353"/>
        <v>9.0524537451514685E-3</v>
      </c>
      <c r="DS110" s="315">
        <f t="shared" si="353"/>
        <v>8.2959173593177438E-3</v>
      </c>
      <c r="DT110" s="315">
        <f t="shared" si="353"/>
        <v>7.5378233841147824E-3</v>
      </c>
      <c r="DU110" s="315">
        <f t="shared" si="353"/>
        <v>6.780556501856742E-3</v>
      </c>
      <c r="DV110" s="315">
        <f t="shared" si="353"/>
        <v>6.0261866237386139E-3</v>
      </c>
      <c r="DW110" s="315">
        <f t="shared" si="353"/>
        <v>5.2764049933071129E-3</v>
      </c>
      <c r="DX110" s="315">
        <f t="shared" si="353"/>
        <v>4.5317255422437494E-3</v>
      </c>
      <c r="DY110" s="315">
        <f t="shared" si="353"/>
        <v>3.7928338740739961E-3</v>
      </c>
      <c r="DZ110" s="315">
        <f t="shared" si="353"/>
        <v>3.0608642437143299E-3</v>
      </c>
    </row>
    <row r="111" spans="1:165">
      <c r="A111" s="303" t="s">
        <v>308</v>
      </c>
      <c r="C111" s="5" t="s">
        <v>319</v>
      </c>
      <c r="D111" s="315">
        <f t="shared" ref="D111:AH111" si="354">D88</f>
        <v>8.6754212322798882E-2</v>
      </c>
      <c r="E111" s="315">
        <f t="shared" si="354"/>
        <v>8.477356509547837E-2</v>
      </c>
      <c r="F111" s="315">
        <f t="shared" si="354"/>
        <v>8.2802847859836992E-2</v>
      </c>
      <c r="G111" s="315">
        <f t="shared" si="354"/>
        <v>8.0853960543392736E-2</v>
      </c>
      <c r="H111" s="315">
        <f t="shared" si="354"/>
        <v>7.8929022585866662E-2</v>
      </c>
      <c r="I111" s="315">
        <f t="shared" si="354"/>
        <v>7.7028278727585386E-2</v>
      </c>
      <c r="J111" s="315">
        <f t="shared" si="354"/>
        <v>7.5075183591363503E-2</v>
      </c>
      <c r="K111" s="315">
        <f t="shared" si="354"/>
        <v>7.3150145455403492E-2</v>
      </c>
      <c r="L111" s="315">
        <f t="shared" si="354"/>
        <v>7.125679377270798E-2</v>
      </c>
      <c r="M111" s="315">
        <f t="shared" si="354"/>
        <v>6.940128609460397E-2</v>
      </c>
      <c r="N111" s="315">
        <f t="shared" si="354"/>
        <v>6.7593416288078745E-2</v>
      </c>
      <c r="O111" s="315">
        <f t="shared" si="354"/>
        <v>6.5887171118978516E-2</v>
      </c>
      <c r="P111" s="315">
        <f t="shared" si="354"/>
        <v>6.4241223542573861E-2</v>
      </c>
      <c r="Q111" s="315">
        <f t="shared" si="354"/>
        <v>6.2672950301622607E-2</v>
      </c>
      <c r="R111" s="315">
        <f t="shared" si="354"/>
        <v>6.1198944204655555E-2</v>
      </c>
      <c r="S111" s="315">
        <f t="shared" si="354"/>
        <v>5.9813264044031707E-2</v>
      </c>
      <c r="T111" s="315">
        <f t="shared" si="354"/>
        <v>5.8516092381461174E-2</v>
      </c>
      <c r="U111" s="315">
        <f t="shared" si="354"/>
        <v>5.7250446999210239E-2</v>
      </c>
      <c r="V111" s="315">
        <f t="shared" si="354"/>
        <v>5.5984838427662227E-2</v>
      </c>
      <c r="W111" s="315">
        <f t="shared" si="354"/>
        <v>5.4687561388490437E-2</v>
      </c>
      <c r="X111" s="315">
        <f t="shared" si="354"/>
        <v>5.3341849577799146E-2</v>
      </c>
      <c r="Y111" s="315">
        <f t="shared" si="354"/>
        <v>5.1205289298994941E-2</v>
      </c>
      <c r="Z111" s="315">
        <f t="shared" si="354"/>
        <v>4.9231643840131699E-2</v>
      </c>
      <c r="AA111" s="315">
        <f t="shared" si="354"/>
        <v>4.724097116433898E-2</v>
      </c>
      <c r="AB111" s="315">
        <f t="shared" si="354"/>
        <v>4.5249367599179413E-2</v>
      </c>
      <c r="AC111" s="315">
        <f t="shared" si="354"/>
        <v>4.326814781803754E-2</v>
      </c>
      <c r="AD111" s="315">
        <f t="shared" si="354"/>
        <v>4.1301922827321737E-2</v>
      </c>
      <c r="AE111" s="315">
        <f t="shared" si="354"/>
        <v>3.9371597021942401E-2</v>
      </c>
      <c r="AF111" s="315">
        <f t="shared" si="354"/>
        <v>3.7477628655543785E-2</v>
      </c>
      <c r="AG111" s="315">
        <f t="shared" si="354"/>
        <v>3.5623905983786633E-2</v>
      </c>
      <c r="AH111" s="315">
        <f t="shared" si="354"/>
        <v>3.3828222369842537E-2</v>
      </c>
      <c r="AI111" s="315"/>
      <c r="AJ111" s="315">
        <f t="shared" ref="AJ111:BN111" si="355">AJ88</f>
        <v>8.6754212322798882E-2</v>
      </c>
      <c r="AK111" s="315">
        <f t="shared" si="355"/>
        <v>8.4782007916243005E-2</v>
      </c>
      <c r="AL111" s="315">
        <f t="shared" si="355"/>
        <v>8.2825543170215232E-2</v>
      </c>
      <c r="AM111" s="315">
        <f t="shared" si="355"/>
        <v>8.0892174440907169E-2</v>
      </c>
      <c r="AN111" s="315">
        <f t="shared" si="355"/>
        <v>7.8985427842178518E-2</v>
      </c>
      <c r="AO111" s="315">
        <f t="shared" si="355"/>
        <v>7.7105462650998366E-2</v>
      </c>
      <c r="AP111" s="315">
        <f t="shared" si="355"/>
        <v>7.5235842848856205E-2</v>
      </c>
      <c r="AQ111" s="315">
        <f t="shared" si="355"/>
        <v>7.3399463717228622E-2</v>
      </c>
      <c r="AR111" s="315">
        <f t="shared" si="355"/>
        <v>7.1599696823168593E-2</v>
      </c>
      <c r="AS111" s="315">
        <f t="shared" si="355"/>
        <v>6.9842327970218152E-2</v>
      </c>
      <c r="AT111" s="315">
        <f t="shared" si="355"/>
        <v>6.8136588751875227E-2</v>
      </c>
      <c r="AU111" s="315">
        <f t="shared" si="355"/>
        <v>6.6580572473330157E-2</v>
      </c>
      <c r="AV111" s="315">
        <f t="shared" si="355"/>
        <v>6.508458545479992E-2</v>
      </c>
      <c r="AW111" s="315">
        <f t="shared" si="355"/>
        <v>6.3678139007191201E-2</v>
      </c>
      <c r="AX111" s="315">
        <f t="shared" si="355"/>
        <v>6.2366561319077973E-2</v>
      </c>
      <c r="AY111" s="315">
        <f t="shared" si="355"/>
        <v>6.1142882530179445E-2</v>
      </c>
      <c r="AZ111" s="315">
        <f t="shared" si="355"/>
        <v>5.9991654600208034E-2</v>
      </c>
      <c r="BA111" s="315">
        <f t="shared" si="355"/>
        <v>5.8872190875150367E-2</v>
      </c>
      <c r="BB111" s="315">
        <f t="shared" si="355"/>
        <v>5.7754568329848731E-2</v>
      </c>
      <c r="BC111" s="315">
        <f t="shared" si="355"/>
        <v>5.6609315043176386E-2</v>
      </c>
      <c r="BD111" s="315">
        <f t="shared" si="355"/>
        <v>5.5421463662482476E-2</v>
      </c>
      <c r="BE111" s="315">
        <f t="shared" si="355"/>
        <v>5.3545775949599417E-2</v>
      </c>
      <c r="BF111" s="315">
        <f t="shared" si="355"/>
        <v>5.179960685539467E-2</v>
      </c>
      <c r="BG111" s="315">
        <f t="shared" si="355"/>
        <v>5.0056415770005205E-2</v>
      </c>
      <c r="BH111" s="315">
        <f t="shared" si="355"/>
        <v>4.8319520068054879E-2</v>
      </c>
      <c r="BI111" s="315">
        <f t="shared" si="355"/>
        <v>4.6599229362191477E-2</v>
      </c>
      <c r="BJ111" s="315">
        <f t="shared" si="355"/>
        <v>4.4908481272756977E-2</v>
      </c>
      <c r="BK111" s="315">
        <f t="shared" si="355"/>
        <v>4.3257218817454916E-2</v>
      </c>
      <c r="BL111" s="315">
        <f t="shared" si="355"/>
        <v>4.1645373948135521E-2</v>
      </c>
      <c r="BM111" s="315">
        <f t="shared" si="355"/>
        <v>4.0075869808804815E-2</v>
      </c>
      <c r="BN111" s="315">
        <f t="shared" si="355"/>
        <v>3.8563705453968908E-2</v>
      </c>
      <c r="BO111" s="315"/>
      <c r="BP111" s="315">
        <f t="shared" ref="BP111:CT111" si="356">BP88</f>
        <v>8.6754023905687982E-2</v>
      </c>
      <c r="BQ111" s="315">
        <f t="shared" si="356"/>
        <v>8.7600032347980153E-2</v>
      </c>
      <c r="BR111" s="315">
        <f t="shared" si="356"/>
        <v>8.8436496274153634E-2</v>
      </c>
      <c r="BS111" s="315">
        <f t="shared" si="356"/>
        <v>8.9263100654700694E-2</v>
      </c>
      <c r="BT111" s="315">
        <f t="shared" si="356"/>
        <v>9.007952303341614E-2</v>
      </c>
      <c r="BU111" s="315">
        <f t="shared" si="356"/>
        <v>9.0885433360739648E-2</v>
      </c>
      <c r="BV111" s="315">
        <f t="shared" si="356"/>
        <v>9.1680493823462925E-2</v>
      </c>
      <c r="BW111" s="315">
        <f t="shared" si="356"/>
        <v>9.2464358670724597E-2</v>
      </c>
      <c r="BX111" s="315">
        <f t="shared" si="356"/>
        <v>9.3236674036213801E-2</v>
      </c>
      <c r="BY111" s="315">
        <f t="shared" si="356"/>
        <v>9.3997077756501804E-2</v>
      </c>
      <c r="BZ111" s="315">
        <f t="shared" si="356"/>
        <v>9.4745199185419321E-2</v>
      </c>
      <c r="CA111" s="315">
        <f t="shared" si="356"/>
        <v>9.5480659004395577E-2</v>
      </c>
      <c r="CB111" s="315">
        <f t="shared" si="356"/>
        <v>9.620306902867308E-2</v>
      </c>
      <c r="CC111" s="315">
        <f t="shared" si="356"/>
        <v>9.6912032009310881E-2</v>
      </c>
      <c r="CD111" s="315">
        <f t="shared" si="356"/>
        <v>9.7607141430886654E-2</v>
      </c>
      <c r="CE111" s="315">
        <f t="shared" si="356"/>
        <v>9.8287981304806482E-2</v>
      </c>
      <c r="CF111" s="315">
        <f t="shared" si="356"/>
        <v>9.8954125958129011E-2</v>
      </c>
      <c r="CG111" s="315">
        <f t="shared" si="356"/>
        <v>9.9605139817809163E-2</v>
      </c>
      <c r="CH111" s="315">
        <f t="shared" si="356"/>
        <v>0.10024057719026419</v>
      </c>
      <c r="CI111" s="315">
        <f t="shared" si="356"/>
        <v>0.10085998203616287</v>
      </c>
      <c r="CJ111" s="315">
        <f t="shared" si="356"/>
        <v>0.10146288774033689</v>
      </c>
      <c r="CK111" s="315">
        <f t="shared" si="356"/>
        <v>0.10204881687671122</v>
      </c>
      <c r="CL111" s="315">
        <f t="shared" si="356"/>
        <v>0.10261728096814789</v>
      </c>
      <c r="CM111" s="315">
        <f t="shared" si="356"/>
        <v>0.10316778024109574</v>
      </c>
      <c r="CN111" s="315">
        <f t="shared" si="356"/>
        <v>0.10369980337493648</v>
      </c>
      <c r="CO111" s="315">
        <f t="shared" si="356"/>
        <v>0.1042128272459146</v>
      </c>
      <c r="CP111" s="315">
        <f t="shared" si="356"/>
        <v>0.10470631666553723</v>
      </c>
      <c r="CQ111" s="315">
        <f t="shared" si="356"/>
        <v>0.10517972411332685</v>
      </c>
      <c r="CR111" s="315">
        <f t="shared" si="356"/>
        <v>0.10563248946380775</v>
      </c>
      <c r="CS111" s="315">
        <f t="shared" si="356"/>
        <v>0.1060640397076049</v>
      </c>
      <c r="CT111" s="315">
        <f t="shared" si="356"/>
        <v>0.10647378866653055</v>
      </c>
      <c r="CU111" s="315"/>
      <c r="CV111" s="315">
        <f t="shared" ref="CV111:DZ111" si="357">CV88</f>
        <v>8.6754212322798882E-2</v>
      </c>
      <c r="CW111" s="315">
        <f t="shared" si="357"/>
        <v>8.5419493385574488E-2</v>
      </c>
      <c r="CX111" s="315">
        <f t="shared" si="357"/>
        <v>8.4083701241389253E-2</v>
      </c>
      <c r="CY111" s="315">
        <f t="shared" si="357"/>
        <v>8.2747129274635012E-2</v>
      </c>
      <c r="CZ111" s="315">
        <f t="shared" si="357"/>
        <v>8.1410223504898724E-2</v>
      </c>
      <c r="DA111" s="315">
        <f t="shared" si="357"/>
        <v>8.0073710158946126E-2</v>
      </c>
      <c r="DB111" s="315">
        <f t="shared" si="357"/>
        <v>7.8738788154433165E-2</v>
      </c>
      <c r="DC111" s="315">
        <f t="shared" si="357"/>
        <v>7.7407525991716769E-2</v>
      </c>
      <c r="DD111" s="315">
        <f t="shared" si="357"/>
        <v>7.608338118354592E-2</v>
      </c>
      <c r="DE111" s="315">
        <f t="shared" si="357"/>
        <v>7.477194964036564E-2</v>
      </c>
      <c r="DF111" s="315">
        <f t="shared" si="357"/>
        <v>7.3481829276714969E-2</v>
      </c>
      <c r="DG111" s="315">
        <f t="shared" si="357"/>
        <v>7.2220222032117143E-2</v>
      </c>
      <c r="DH111" s="315">
        <f t="shared" si="357"/>
        <v>7.1001152836805817E-2</v>
      </c>
      <c r="DI111" s="315">
        <f t="shared" si="357"/>
        <v>6.983416199372959E-2</v>
      </c>
      <c r="DJ111" s="315">
        <f t="shared" si="357"/>
        <v>6.8723216135040899E-2</v>
      </c>
      <c r="DK111" s="315">
        <f t="shared" si="357"/>
        <v>6.7660577662253071E-2</v>
      </c>
      <c r="DL111" s="315">
        <f t="shared" si="357"/>
        <v>6.6626028168614099E-2</v>
      </c>
      <c r="DM111" s="315">
        <f t="shared" si="357"/>
        <v>6.5590252469835519E-2</v>
      </c>
      <c r="DN111" s="315">
        <f t="shared" si="357"/>
        <v>6.4528155576594498E-2</v>
      </c>
      <c r="DO111" s="315">
        <f t="shared" si="357"/>
        <v>6.3416200528900304E-2</v>
      </c>
      <c r="DP111" s="315">
        <f t="shared" si="357"/>
        <v>6.2244041334606259E-2</v>
      </c>
      <c r="DQ111" s="315">
        <f t="shared" si="357"/>
        <v>6.1041328359452994E-2</v>
      </c>
      <c r="DR111" s="315">
        <f t="shared" si="357"/>
        <v>5.9788299154023707E-2</v>
      </c>
      <c r="DS111" s="315">
        <f t="shared" si="357"/>
        <v>5.8491467963797304E-2</v>
      </c>
      <c r="DT111" s="315">
        <f t="shared" si="357"/>
        <v>5.716182732953716E-2</v>
      </c>
      <c r="DU111" s="315">
        <f t="shared" si="357"/>
        <v>5.5809195822974778E-2</v>
      </c>
      <c r="DV111" s="315">
        <f t="shared" si="357"/>
        <v>5.4443479152397202E-2</v>
      </c>
      <c r="DW111" s="315">
        <f t="shared" si="357"/>
        <v>5.3074426697383388E-2</v>
      </c>
      <c r="DX111" s="315">
        <f t="shared" si="357"/>
        <v>5.1702868686508308E-2</v>
      </c>
      <c r="DY111" s="315">
        <f t="shared" si="357"/>
        <v>5.0331930599198264E-2</v>
      </c>
      <c r="DZ111" s="315">
        <f t="shared" si="357"/>
        <v>4.8973827899429279E-2</v>
      </c>
    </row>
    <row r="112" spans="1:165">
      <c r="A112" s="303" t="s">
        <v>309</v>
      </c>
      <c r="C112" s="5" t="s">
        <v>319</v>
      </c>
      <c r="D112" s="315">
        <f t="shared" ref="D112:AH112" si="358">D89</f>
        <v>3.0417143308007228E-2</v>
      </c>
      <c r="E112" s="315">
        <f t="shared" si="358"/>
        <v>2.9857529794850839E-2</v>
      </c>
      <c r="F112" s="315">
        <f t="shared" si="358"/>
        <v>2.9301327565083048E-2</v>
      </c>
      <c r="G112" s="315">
        <f t="shared" si="358"/>
        <v>2.8750303108725877E-2</v>
      </c>
      <c r="H112" s="315">
        <f t="shared" si="358"/>
        <v>2.8205975710197471E-2</v>
      </c>
      <c r="I112" s="315">
        <f t="shared" si="358"/>
        <v>2.7668414727736873E-2</v>
      </c>
      <c r="J112" s="315">
        <f t="shared" si="358"/>
        <v>2.7115616613812829E-2</v>
      </c>
      <c r="K112" s="315">
        <f t="shared" si="358"/>
        <v>2.6570313148934124E-2</v>
      </c>
      <c r="L112" s="315">
        <f t="shared" si="358"/>
        <v>2.6033829282581925E-2</v>
      </c>
      <c r="M112" s="315">
        <f t="shared" si="358"/>
        <v>2.5508452752771155E-2</v>
      </c>
      <c r="N112" s="315">
        <f t="shared" si="358"/>
        <v>2.4997875708608834E-2</v>
      </c>
      <c r="O112" s="315">
        <f t="shared" si="358"/>
        <v>2.4531939696115532E-2</v>
      </c>
      <c r="P112" s="315">
        <f t="shared" si="358"/>
        <v>2.4087014736106822E-2</v>
      </c>
      <c r="Q112" s="315">
        <f t="shared" si="358"/>
        <v>2.3670170797452476E-2</v>
      </c>
      <c r="R112" s="315">
        <f t="shared" si="358"/>
        <v>2.3286658165304258E-2</v>
      </c>
      <c r="S112" s="315">
        <f t="shared" si="358"/>
        <v>2.2934859009453305E-2</v>
      </c>
      <c r="T112" s="315">
        <f t="shared" si="358"/>
        <v>2.2613563360581613E-2</v>
      </c>
      <c r="U112" s="315">
        <f t="shared" si="358"/>
        <v>2.2303248221945047E-2</v>
      </c>
      <c r="V112" s="315">
        <f t="shared" si="358"/>
        <v>2.1991745171087391E-2</v>
      </c>
      <c r="W112" s="315">
        <f t="shared" si="358"/>
        <v>2.1666392313868427E-2</v>
      </c>
      <c r="X112" s="315">
        <f t="shared" si="358"/>
        <v>2.1320047250980207E-2</v>
      </c>
      <c r="Y112" s="315">
        <f t="shared" si="358"/>
        <v>2.0693112181631928E-2</v>
      </c>
      <c r="Z112" s="315">
        <f t="shared" si="358"/>
        <v>2.0099316012204608E-2</v>
      </c>
      <c r="AA112" s="315">
        <f t="shared" si="358"/>
        <v>1.9490694145030931E-2</v>
      </c>
      <c r="AB112" s="315">
        <f t="shared" si="358"/>
        <v>1.88723694962981E-2</v>
      </c>
      <c r="AC112" s="315">
        <f t="shared" si="358"/>
        <v>1.8248500582008245E-2</v>
      </c>
      <c r="AD112" s="315">
        <f t="shared" si="358"/>
        <v>1.7621366204988064E-2</v>
      </c>
      <c r="AE112" s="315">
        <f t="shared" si="358"/>
        <v>1.6998686478229112E-2</v>
      </c>
      <c r="AF112" s="315">
        <f t="shared" si="358"/>
        <v>1.6380488002931834E-2</v>
      </c>
      <c r="AG112" s="315">
        <f t="shared" si="358"/>
        <v>1.5768312963081392E-2</v>
      </c>
      <c r="AH112" s="315">
        <f t="shared" si="358"/>
        <v>1.5170016004842697E-2</v>
      </c>
      <c r="AI112" s="315"/>
      <c r="AJ112" s="315">
        <f t="shared" ref="AJ112:BN112" si="359">AJ89</f>
        <v>3.0417143308007228E-2</v>
      </c>
      <c r="AK112" s="315">
        <f t="shared" si="359"/>
        <v>2.9862524287536728E-2</v>
      </c>
      <c r="AL112" s="315">
        <f t="shared" si="359"/>
        <v>2.9313056029626593E-2</v>
      </c>
      <c r="AM112" s="315">
        <f t="shared" si="359"/>
        <v>2.8769338006360685E-2</v>
      </c>
      <c r="AN112" s="315">
        <f t="shared" si="359"/>
        <v>2.8233262544176976E-2</v>
      </c>
      <c r="AO112" s="315">
        <f t="shared" si="359"/>
        <v>2.7704886155401062E-2</v>
      </c>
      <c r="AP112" s="315">
        <f t="shared" si="359"/>
        <v>2.7181101297571172E-2</v>
      </c>
      <c r="AQ112" s="315">
        <f t="shared" si="359"/>
        <v>2.6667127835997083E-2</v>
      </c>
      <c r="AR112" s="315">
        <f t="shared" si="359"/>
        <v>2.6164245739119449E-2</v>
      </c>
      <c r="AS112" s="315">
        <f t="shared" si="359"/>
        <v>2.5674657094498687E-2</v>
      </c>
      <c r="AT112" s="315">
        <f t="shared" si="359"/>
        <v>2.520189806548917E-2</v>
      </c>
      <c r="AU112" s="315">
        <f t="shared" si="359"/>
        <v>2.4789548583916802E-2</v>
      </c>
      <c r="AV112" s="315">
        <f t="shared" si="359"/>
        <v>2.439876715531842E-2</v>
      </c>
      <c r="AW112" s="315">
        <f t="shared" si="359"/>
        <v>2.4041152552552927E-2</v>
      </c>
      <c r="AX112" s="315">
        <f t="shared" si="359"/>
        <v>2.3718134596033433E-2</v>
      </c>
      <c r="AY112" s="315">
        <f t="shared" si="359"/>
        <v>2.3427745915095017E-2</v>
      </c>
      <c r="AZ112" s="315">
        <f t="shared" si="359"/>
        <v>2.3163790832001617E-2</v>
      </c>
      <c r="BA112" s="315">
        <f t="shared" si="359"/>
        <v>2.2911989998881679E-2</v>
      </c>
      <c r="BB112" s="315">
        <f t="shared" si="359"/>
        <v>2.2660863293517526E-2</v>
      </c>
      <c r="BC112" s="315">
        <f t="shared" si="359"/>
        <v>2.2398734019379678E-2</v>
      </c>
      <c r="BD112" s="315">
        <f t="shared" si="359"/>
        <v>2.2119308192006151E-2</v>
      </c>
      <c r="BE112" s="315">
        <f t="shared" si="359"/>
        <v>2.1594159722983064E-2</v>
      </c>
      <c r="BF112" s="315">
        <f t="shared" si="359"/>
        <v>2.1095404759673409E-2</v>
      </c>
      <c r="BG112" s="315">
        <f t="shared" si="359"/>
        <v>2.059201472936362E-2</v>
      </c>
      <c r="BH112" s="315">
        <f t="shared" si="359"/>
        <v>2.0084826727105459E-2</v>
      </c>
      <c r="BI112" s="315">
        <f t="shared" si="359"/>
        <v>1.9577847954739092E-2</v>
      </c>
      <c r="BJ112" s="315">
        <f t="shared" si="359"/>
        <v>1.9076727941630039E-2</v>
      </c>
      <c r="BK112" s="315">
        <f t="shared" si="359"/>
        <v>1.8585327464149756E-2</v>
      </c>
      <c r="BL112" s="315">
        <f t="shared" si="359"/>
        <v>1.8103733060430699E-2</v>
      </c>
      <c r="BM112" s="315">
        <f t="shared" si="359"/>
        <v>1.7633357831789414E-2</v>
      </c>
      <c r="BN112" s="315">
        <f t="shared" si="359"/>
        <v>1.718107266810303E-2</v>
      </c>
      <c r="BO112" s="315"/>
      <c r="BP112" s="315">
        <f t="shared" ref="BP112:CT112" si="360">BP89</f>
        <v>3.0417077246543352E-2</v>
      </c>
      <c r="BQ112" s="315">
        <f t="shared" si="360"/>
        <v>3.0609816478491071E-2</v>
      </c>
      <c r="BR112" s="315">
        <f t="shared" si="360"/>
        <v>3.0800261167309915E-2</v>
      </c>
      <c r="BS112" s="315">
        <f t="shared" si="360"/>
        <v>3.0988315843847859E-2</v>
      </c>
      <c r="BT112" s="315">
        <f t="shared" si="360"/>
        <v>3.1173882734513256E-2</v>
      </c>
      <c r="BU112" s="315">
        <f t="shared" si="360"/>
        <v>3.1356861708468714E-2</v>
      </c>
      <c r="BV112" s="315">
        <f t="shared" si="360"/>
        <v>3.1537150223646657E-2</v>
      </c>
      <c r="BW112" s="315">
        <f t="shared" si="360"/>
        <v>3.1714643271561302E-2</v>
      </c>
      <c r="BX112" s="315">
        <f t="shared" si="360"/>
        <v>3.1889233320890609E-2</v>
      </c>
      <c r="BY112" s="315">
        <f t="shared" si="360"/>
        <v>3.206081025980153E-2</v>
      </c>
      <c r="BZ112" s="315">
        <f t="shared" si="360"/>
        <v>3.2229261336991374E-2</v>
      </c>
      <c r="CA112" s="315">
        <f t="shared" si="360"/>
        <v>3.2394471101417154E-2</v>
      </c>
      <c r="CB112" s="315">
        <f t="shared" si="360"/>
        <v>3.2556321340684584E-2</v>
      </c>
      <c r="CC112" s="315">
        <f t="shared" si="360"/>
        <v>3.2714691018067669E-2</v>
      </c>
      <c r="CD112" s="315">
        <f t="shared" si="360"/>
        <v>3.2869456208129005E-2</v>
      </c>
      <c r="CE112" s="315">
        <f t="shared" si="360"/>
        <v>3.3020490030910586E-2</v>
      </c>
      <c r="CF112" s="315">
        <f t="shared" si="360"/>
        <v>3.3167662584664165E-2</v>
      </c>
      <c r="CG112" s="315">
        <f t="shared" si="360"/>
        <v>3.3310840877089312E-2</v>
      </c>
      <c r="CH112" s="315">
        <f t="shared" si="360"/>
        <v>3.3449888755047133E-2</v>
      </c>
      <c r="CI112" s="315">
        <f t="shared" si="360"/>
        <v>3.3584666832716444E-2</v>
      </c>
      <c r="CJ112" s="315">
        <f t="shared" si="360"/>
        <v>3.3715032418158764E-2</v>
      </c>
      <c r="CK112" s="315">
        <f t="shared" si="360"/>
        <v>3.3840839438257796E-2</v>
      </c>
      <c r="CL112" s="315">
        <f t="shared" si="360"/>
        <v>3.396193836199813E-2</v>
      </c>
      <c r="CM112" s="315">
        <f t="shared" si="360"/>
        <v>3.4078176122047346E-2</v>
      </c>
      <c r="CN112" s="315">
        <f t="shared" si="360"/>
        <v>3.4189396034604899E-2</v>
      </c>
      <c r="CO112" s="315">
        <f t="shared" si="360"/>
        <v>3.4295437717480275E-2</v>
      </c>
      <c r="CP112" s="315">
        <f t="shared" si="360"/>
        <v>3.4396137006362404E-2</v>
      </c>
      <c r="CQ112" s="315">
        <f t="shared" si="360"/>
        <v>3.4491325869241064E-2</v>
      </c>
      <c r="CR112" s="315">
        <f t="shared" si="360"/>
        <v>3.458083231894063E-2</v>
      </c>
      <c r="CS112" s="315">
        <f t="shared" si="360"/>
        <v>3.4664480323725377E-2</v>
      </c>
      <c r="CT112" s="315">
        <f t="shared" si="360"/>
        <v>3.4742089715934947E-2</v>
      </c>
      <c r="CU112" s="315"/>
      <c r="CV112" s="315">
        <f t="shared" ref="CV112:DZ112" si="361">CV89</f>
        <v>3.0417143308007228E-2</v>
      </c>
      <c r="CW112" s="315">
        <f t="shared" si="361"/>
        <v>3.0096792345518448E-2</v>
      </c>
      <c r="CX112" s="315">
        <f t="shared" si="361"/>
        <v>2.9776161922954524E-2</v>
      </c>
      <c r="CY112" s="315">
        <f t="shared" si="361"/>
        <v>2.9455320963296693E-2</v>
      </c>
      <c r="CZ112" s="315">
        <f t="shared" si="361"/>
        <v>2.9134393301380675E-2</v>
      </c>
      <c r="DA112" s="315">
        <f t="shared" si="361"/>
        <v>2.8813605134867366E-2</v>
      </c>
      <c r="DB112" s="315">
        <f t="shared" si="361"/>
        <v>2.8493357677046964E-2</v>
      </c>
      <c r="DC112" s="315">
        <f t="shared" si="361"/>
        <v>2.8174376941898609E-2</v>
      </c>
      <c r="DD112" s="315">
        <f t="shared" si="361"/>
        <v>2.7857914121950537E-2</v>
      </c>
      <c r="DE112" s="315">
        <f t="shared" si="361"/>
        <v>2.754603875261382E-2</v>
      </c>
      <c r="DF112" s="315">
        <f t="shared" si="361"/>
        <v>2.7241986487943549E-2</v>
      </c>
      <c r="DG112" s="315">
        <f t="shared" si="361"/>
        <v>2.6948558972163004E-2</v>
      </c>
      <c r="DH112" s="315">
        <f t="shared" si="361"/>
        <v>2.6671201597523307E-2</v>
      </c>
      <c r="DI112" s="315">
        <f t="shared" si="361"/>
        <v>2.6413822261118984E-2</v>
      </c>
      <c r="DJ112" s="315">
        <f t="shared" si="361"/>
        <v>2.6178330821669392E-2</v>
      </c>
      <c r="DK112" s="315">
        <f t="shared" si="361"/>
        <v>2.5962220541523837E-2</v>
      </c>
      <c r="DL112" s="315">
        <f t="shared" si="361"/>
        <v>2.5758105273383087E-2</v>
      </c>
      <c r="DM112" s="315">
        <f t="shared" si="361"/>
        <v>2.5554844790497345E-2</v>
      </c>
      <c r="DN112" s="315">
        <f t="shared" si="361"/>
        <v>2.5342611969371622E-2</v>
      </c>
      <c r="DO112" s="315">
        <f t="shared" si="361"/>
        <v>2.5111872784023468E-2</v>
      </c>
      <c r="DP112" s="315">
        <f t="shared" si="361"/>
        <v>2.4858025744162293E-2</v>
      </c>
      <c r="DQ112" s="315">
        <f t="shared" si="361"/>
        <v>2.4592399046235811E-2</v>
      </c>
      <c r="DR112" s="315">
        <f t="shared" si="361"/>
        <v>2.4306615535039575E-2</v>
      </c>
      <c r="DS112" s="315">
        <f t="shared" si="361"/>
        <v>2.400275037841397E-2</v>
      </c>
      <c r="DT112" s="315">
        <f t="shared" si="361"/>
        <v>2.3684786902669348E-2</v>
      </c>
      <c r="DU112" s="315">
        <f t="shared" si="361"/>
        <v>2.3356350309015502E-2</v>
      </c>
      <c r="DV112" s="315">
        <f t="shared" si="361"/>
        <v>2.3021230624308404E-2</v>
      </c>
      <c r="DW112" s="315">
        <f t="shared" si="361"/>
        <v>2.2683295443460136E-2</v>
      </c>
      <c r="DX112" s="315">
        <f t="shared" si="361"/>
        <v>2.2342716419877881E-2</v>
      </c>
      <c r="DY112" s="315">
        <f t="shared" si="361"/>
        <v>2.2000668222292834E-2</v>
      </c>
      <c r="DZ112" s="315">
        <f t="shared" si="361"/>
        <v>2.1662393930451714E-2</v>
      </c>
    </row>
    <row r="113" spans="1:165" ht="15.75" thickBot="1">
      <c r="A113" s="303" t="s">
        <v>310</v>
      </c>
      <c r="C113" s="5" t="s">
        <v>319</v>
      </c>
      <c r="D113" s="315">
        <f t="shared" ref="D113:AH113" si="362">D90</f>
        <v>1.8707365035785017E-2</v>
      </c>
      <c r="E113" s="315">
        <f t="shared" si="362"/>
        <v>1.8275231573553982E-2</v>
      </c>
      <c r="F113" s="315">
        <f t="shared" si="362"/>
        <v>1.7846095527646422E-2</v>
      </c>
      <c r="G113" s="315">
        <f t="shared" si="362"/>
        <v>1.7421720756749366E-2</v>
      </c>
      <c r="H113" s="315">
        <f t="shared" si="362"/>
        <v>1.7002822360221274E-2</v>
      </c>
      <c r="I113" s="315">
        <f t="shared" si="362"/>
        <v>1.6589446086911604E-2</v>
      </c>
      <c r="J113" s="315">
        <f t="shared" si="362"/>
        <v>1.6167044165676343E-2</v>
      </c>
      <c r="K113" s="315">
        <f t="shared" si="362"/>
        <v>1.5750893537927385E-2</v>
      </c>
      <c r="L113" s="315">
        <f t="shared" si="362"/>
        <v>1.5341769489942741E-2</v>
      </c>
      <c r="M113" s="315">
        <f t="shared" si="362"/>
        <v>1.4940991360507984E-2</v>
      </c>
      <c r="N113" s="315">
        <f t="shared" si="362"/>
        <v>1.4550660963127198E-2</v>
      </c>
      <c r="O113" s="315">
        <f t="shared" si="362"/>
        <v>1.4185787569085583E-2</v>
      </c>
      <c r="P113" s="315">
        <f t="shared" si="362"/>
        <v>1.3834437381584944E-2</v>
      </c>
      <c r="Q113" s="315">
        <f t="shared" si="362"/>
        <v>1.3500437278853975E-2</v>
      </c>
      <c r="R113" s="315">
        <f t="shared" si="362"/>
        <v>1.318682500941281E-2</v>
      </c>
      <c r="S113" s="315">
        <f t="shared" si="362"/>
        <v>1.2892332463448434E-2</v>
      </c>
      <c r="T113" s="315">
        <f t="shared" si="362"/>
        <v>1.261630268952633E-2</v>
      </c>
      <c r="U113" s="315">
        <f t="shared" si="362"/>
        <v>1.2347171670795919E-2</v>
      </c>
      <c r="V113" s="315">
        <f t="shared" si="362"/>
        <v>1.2078148560929147E-2</v>
      </c>
      <c r="W113" s="315">
        <f t="shared" si="362"/>
        <v>1.1802387157370716E-2</v>
      </c>
      <c r="X113" s="315">
        <f t="shared" si="362"/>
        <v>1.1516256060458245E-2</v>
      </c>
      <c r="Y113" s="315">
        <f t="shared" si="362"/>
        <v>1.1074900578528109E-2</v>
      </c>
      <c r="Z113" s="315">
        <f t="shared" si="362"/>
        <v>1.0659345659693736E-2</v>
      </c>
      <c r="AA113" s="315">
        <f t="shared" si="362"/>
        <v>1.0240066613028715E-2</v>
      </c>
      <c r="AB113" s="315">
        <f t="shared" si="362"/>
        <v>9.8201959113227068E-3</v>
      </c>
      <c r="AC113" s="315">
        <f t="shared" si="362"/>
        <v>9.40215134171727E-3</v>
      </c>
      <c r="AD113" s="315">
        <f t="shared" si="362"/>
        <v>8.9872289343656802E-3</v>
      </c>
      <c r="AE113" s="315">
        <f t="shared" si="362"/>
        <v>8.5796192224326211E-3</v>
      </c>
      <c r="AF113" s="315">
        <f t="shared" si="362"/>
        <v>8.1794057398871418E-3</v>
      </c>
      <c r="AG113" s="315">
        <f t="shared" si="362"/>
        <v>7.7874213749988038E-3</v>
      </c>
      <c r="AH113" s="315">
        <f t="shared" si="362"/>
        <v>7.4075485298390814E-3</v>
      </c>
      <c r="AI113" s="315"/>
      <c r="AJ113" s="315">
        <f t="shared" ref="AJ113:BN113" si="363">AJ90</f>
        <v>1.8707365035785017E-2</v>
      </c>
      <c r="AK113" s="315">
        <f t="shared" si="363"/>
        <v>1.8277728334155013E-2</v>
      </c>
      <c r="AL113" s="315">
        <f t="shared" si="363"/>
        <v>1.7852230732125027E-2</v>
      </c>
      <c r="AM113" s="315">
        <f t="shared" si="363"/>
        <v>1.7431795892544857E-2</v>
      </c>
      <c r="AN113" s="315">
        <f t="shared" si="363"/>
        <v>1.7017395259085785E-2</v>
      </c>
      <c r="AO113" s="315">
        <f t="shared" si="363"/>
        <v>1.6609055870487947E-2</v>
      </c>
      <c r="AP113" s="315">
        <f t="shared" si="363"/>
        <v>1.6204201447153926E-2</v>
      </c>
      <c r="AQ113" s="315">
        <f t="shared" si="363"/>
        <v>1.5806736481165668E-2</v>
      </c>
      <c r="AR113" s="315">
        <f t="shared" si="363"/>
        <v>1.5417380375613125E-2</v>
      </c>
      <c r="AS113" s="315">
        <f t="shared" si="363"/>
        <v>1.5037372165029754E-2</v>
      </c>
      <c r="AT113" s="315">
        <f t="shared" si="363"/>
        <v>1.4668692414578983E-2</v>
      </c>
      <c r="AU113" s="315">
        <f t="shared" si="363"/>
        <v>1.4334879330266264E-2</v>
      </c>
      <c r="AV113" s="315">
        <f t="shared" si="363"/>
        <v>1.4014467994283989E-2</v>
      </c>
      <c r="AW113" s="315">
        <f t="shared" si="363"/>
        <v>1.3713863913188254E-2</v>
      </c>
      <c r="AX113" s="315">
        <f t="shared" si="363"/>
        <v>1.3433793008918379E-2</v>
      </c>
      <c r="AY113" s="315">
        <f t="shared" si="363"/>
        <v>1.3172761244149686E-2</v>
      </c>
      <c r="AZ113" s="315">
        <f t="shared" si="363"/>
        <v>1.2927109111062794E-2</v>
      </c>
      <c r="BA113" s="315">
        <f t="shared" si="363"/>
        <v>1.2688418298365173E-2</v>
      </c>
      <c r="BB113" s="315">
        <f t="shared" si="363"/>
        <v>1.245024072085974E-2</v>
      </c>
      <c r="BC113" s="315">
        <f t="shared" si="363"/>
        <v>1.2206220146455631E-2</v>
      </c>
      <c r="BD113" s="315">
        <f t="shared" si="363"/>
        <v>1.1953122162177128E-2</v>
      </c>
      <c r="BE113" s="315">
        <f t="shared" si="363"/>
        <v>1.1563956990135557E-2</v>
      </c>
      <c r="BF113" s="315">
        <f t="shared" si="363"/>
        <v>1.1195109912255799E-2</v>
      </c>
      <c r="BG113" s="315">
        <f t="shared" si="363"/>
        <v>1.0826782449001354E-2</v>
      </c>
      <c r="BH113" s="315">
        <f t="shared" si="363"/>
        <v>1.0459598528166454E-2</v>
      </c>
      <c r="BI113" s="315">
        <f t="shared" si="363"/>
        <v>1.0095774627534845E-2</v>
      </c>
      <c r="BJ113" s="315">
        <f t="shared" si="363"/>
        <v>9.7382494859388664E-3</v>
      </c>
      <c r="BK113" s="315">
        <f t="shared" si="363"/>
        <v>9.3890267596733312E-3</v>
      </c>
      <c r="BL113" s="315">
        <f t="shared" si="363"/>
        <v>9.0480927820143463E-3</v>
      </c>
      <c r="BM113" s="315">
        <f t="shared" si="363"/>
        <v>8.7160849493335309E-3</v>
      </c>
      <c r="BN113" s="315">
        <f t="shared" si="363"/>
        <v>8.3962732538468941E-3</v>
      </c>
      <c r="BO113" s="315"/>
      <c r="BP113" s="315">
        <f t="shared" ref="BP113:CT113" si="364">BP90</f>
        <v>1.8707324406199682E-2</v>
      </c>
      <c r="BQ113" s="315">
        <f t="shared" si="364"/>
        <v>1.8867348939475965E-2</v>
      </c>
      <c r="BR113" s="315">
        <f t="shared" si="364"/>
        <v>1.902556795010742E-2</v>
      </c>
      <c r="BS113" s="315">
        <f t="shared" si="364"/>
        <v>1.9181916505658609E-2</v>
      </c>
      <c r="BT113" s="315">
        <f t="shared" si="364"/>
        <v>1.9336328127065625E-2</v>
      </c>
      <c r="BU113" s="315">
        <f t="shared" si="364"/>
        <v>1.948873475361923E-2</v>
      </c>
      <c r="BV113" s="315">
        <f t="shared" si="364"/>
        <v>1.9639066707176984E-2</v>
      </c>
      <c r="BW113" s="315">
        <f t="shared" si="364"/>
        <v>1.9787252655587839E-2</v>
      </c>
      <c r="BX113" s="315">
        <f t="shared" si="364"/>
        <v>1.9933219575312289E-2</v>
      </c>
      <c r="BY113" s="315">
        <f t="shared" si="364"/>
        <v>2.0076892713220749E-2</v>
      </c>
      <c r="BZ113" s="315">
        <f t="shared" si="364"/>
        <v>2.0218195547552612E-2</v>
      </c>
      <c r="CA113" s="315">
        <f t="shared" si="364"/>
        <v>2.0357049748017934E-2</v>
      </c>
      <c r="CB113" s="315">
        <f t="shared" si="364"/>
        <v>2.0493375135023324E-2</v>
      </c>
      <c r="CC113" s="315">
        <f t="shared" si="364"/>
        <v>2.0627089638003391E-2</v>
      </c>
      <c r="CD113" s="315">
        <f t="shared" si="364"/>
        <v>2.075810925283849E-2</v>
      </c>
      <c r="CE113" s="315">
        <f t="shared" si="364"/>
        <v>2.0886347998339185E-2</v>
      </c>
      <c r="CF113" s="315">
        <f t="shared" si="364"/>
        <v>2.1011717871777576E-2</v>
      </c>
      <c r="CG113" s="315">
        <f t="shared" si="364"/>
        <v>2.1134128803444983E-2</v>
      </c>
      <c r="CH113" s="315">
        <f t="shared" si="364"/>
        <v>2.1253488610215209E-2</v>
      </c>
      <c r="CI113" s="315">
        <f t="shared" si="364"/>
        <v>2.1369702948092133E-2</v>
      </c>
      <c r="CJ113" s="315">
        <f t="shared" si="364"/>
        <v>2.1482675263719966E-2</v>
      </c>
      <c r="CK113" s="315">
        <f t="shared" si="364"/>
        <v>2.1592306744833888E-2</v>
      </c>
      <c r="CL113" s="315">
        <f t="shared" si="364"/>
        <v>2.1698496269628678E-2</v>
      </c>
      <c r="CM113" s="315">
        <f t="shared" si="364"/>
        <v>2.1801140355021974E-2</v>
      </c>
      <c r="CN113" s="315">
        <f t="shared" si="364"/>
        <v>2.190013310378881E-2</v>
      </c>
      <c r="CO113" s="315">
        <f t="shared" si="364"/>
        <v>2.199536615054325E-2</v>
      </c>
      <c r="CP113" s="315">
        <f t="shared" si="364"/>
        <v>2.2086728606542608E-2</v>
      </c>
      <c r="CQ113" s="315">
        <f t="shared" si="364"/>
        <v>2.2174107003289107E-2</v>
      </c>
      <c r="CR113" s="315">
        <f t="shared" si="364"/>
        <v>2.2257385234903466E-2</v>
      </c>
      <c r="CS113" s="315">
        <f t="shared" si="364"/>
        <v>2.2336444499244178E-2</v>
      </c>
      <c r="CT113" s="315">
        <f t="shared" si="364"/>
        <v>2.2411163237745866E-2</v>
      </c>
      <c r="CU113" s="315"/>
      <c r="CV113" s="315">
        <f t="shared" ref="CV113:DZ113" si="365">CV90</f>
        <v>1.8707365035785017E-2</v>
      </c>
      <c r="CW113" s="315">
        <f t="shared" si="365"/>
        <v>1.841841809714178E-2</v>
      </c>
      <c r="CX113" s="315">
        <f t="shared" si="365"/>
        <v>1.8129411457206458E-2</v>
      </c>
      <c r="CY113" s="315">
        <f t="shared" si="365"/>
        <v>1.7840407069281243E-2</v>
      </c>
      <c r="CZ113" s="315">
        <f t="shared" si="365"/>
        <v>1.7551499733185656E-2</v>
      </c>
      <c r="DA113" s="315">
        <f t="shared" si="365"/>
        <v>1.7262844594789967E-2</v>
      </c>
      <c r="DB113" s="315">
        <f t="shared" si="365"/>
        <v>1.6974698640365032E-2</v>
      </c>
      <c r="DC113" s="315">
        <f t="shared" si="365"/>
        <v>1.6687506262923466E-2</v>
      </c>
      <c r="DD113" s="315">
        <f t="shared" si="365"/>
        <v>1.6402011259497862E-2</v>
      </c>
      <c r="DE113" s="315">
        <f t="shared" si="365"/>
        <v>1.6119418437433732E-2</v>
      </c>
      <c r="DF113" s="315">
        <f t="shared" si="365"/>
        <v>1.5841579912811828E-2</v>
      </c>
      <c r="DG113" s="315">
        <f t="shared" si="365"/>
        <v>1.5570047171218961E-2</v>
      </c>
      <c r="DH113" s="315">
        <f t="shared" si="365"/>
        <v>1.5307843233811125E-2</v>
      </c>
      <c r="DI113" s="315">
        <f t="shared" si="365"/>
        <v>1.5057025195070574E-2</v>
      </c>
      <c r="DJ113" s="315">
        <f t="shared" si="365"/>
        <v>1.4818449490561828E-2</v>
      </c>
      <c r="DK113" s="315">
        <f t="shared" si="365"/>
        <v>1.4590449744150549E-2</v>
      </c>
      <c r="DL113" s="315">
        <f t="shared" si="365"/>
        <v>1.4368668324799081E-2</v>
      </c>
      <c r="DM113" s="315">
        <f t="shared" si="365"/>
        <v>1.4146784650940455E-2</v>
      </c>
      <c r="DN113" s="315">
        <f t="shared" si="365"/>
        <v>1.3919386036100115E-2</v>
      </c>
      <c r="DO113" s="315">
        <f t="shared" si="365"/>
        <v>1.3681393024916689E-2</v>
      </c>
      <c r="DP113" s="315">
        <f t="shared" si="365"/>
        <v>1.343056882219054E-2</v>
      </c>
      <c r="DQ113" s="315">
        <f t="shared" si="365"/>
        <v>1.3173305645595631E-2</v>
      </c>
      <c r="DR113" s="315">
        <f t="shared" si="365"/>
        <v>1.29053333711688E-2</v>
      </c>
      <c r="DS113" s="315">
        <f t="shared" si="365"/>
        <v>1.2628050544075559E-2</v>
      </c>
      <c r="DT113" s="315">
        <f t="shared" si="365"/>
        <v>1.2343822671519306E-2</v>
      </c>
      <c r="DU113" s="315">
        <f t="shared" si="365"/>
        <v>1.2054762724348899E-2</v>
      </c>
      <c r="DV113" s="315">
        <f t="shared" si="365"/>
        <v>1.1763003678961187E-2</v>
      </c>
      <c r="DW113" s="315">
        <f t="shared" si="365"/>
        <v>1.1470646333032714E-2</v>
      </c>
      <c r="DX113" s="315">
        <f t="shared" si="365"/>
        <v>1.1177865240882445E-2</v>
      </c>
      <c r="DY113" s="315">
        <f t="shared" si="365"/>
        <v>1.0885331159934623E-2</v>
      </c>
      <c r="DZ113" s="315">
        <f t="shared" si="365"/>
        <v>1.0595682074642589E-2</v>
      </c>
    </row>
    <row r="114" spans="1:165" s="310" customFormat="1" ht="15.75" thickBot="1">
      <c r="A114" s="309" t="s">
        <v>320</v>
      </c>
      <c r="C114" s="311" t="s">
        <v>266</v>
      </c>
      <c r="D114" s="314">
        <f t="shared" ref="D114:AH114" si="366">SUMPRODUCT(D95:D103,D105:D113)</f>
        <v>1.355713044699014</v>
      </c>
      <c r="E114" s="314">
        <f t="shared" si="366"/>
        <v>1.3555760772721885</v>
      </c>
      <c r="F114" s="314">
        <f t="shared" si="366"/>
        <v>1.3549249581592935</v>
      </c>
      <c r="G114" s="314">
        <f t="shared" si="366"/>
        <v>1.3536601542415461</v>
      </c>
      <c r="H114" s="314">
        <f t="shared" si="366"/>
        <v>1.3518664481362559</v>
      </c>
      <c r="I114" s="314">
        <f t="shared" si="366"/>
        <v>1.3495209829324983</v>
      </c>
      <c r="J114" s="314">
        <f t="shared" si="366"/>
        <v>1.346228889924528</v>
      </c>
      <c r="K114" s="314">
        <f t="shared" si="366"/>
        <v>1.3421867628408142</v>
      </c>
      <c r="L114" s="314">
        <f t="shared" si="366"/>
        <v>1.3371753391937307</v>
      </c>
      <c r="M114" s="314">
        <f t="shared" si="366"/>
        <v>1.3307689668623321</v>
      </c>
      <c r="N114" s="314">
        <f t="shared" si="366"/>
        <v>1.3221956909772612</v>
      </c>
      <c r="O114" s="314">
        <f t="shared" si="366"/>
        <v>1.3120027034953263</v>
      </c>
      <c r="P114" s="314">
        <f t="shared" si="366"/>
        <v>1.296197593109746</v>
      </c>
      <c r="Q114" s="314">
        <f t="shared" si="366"/>
        <v>1.2720911720682735</v>
      </c>
      <c r="R114" s="314">
        <f t="shared" si="366"/>
        <v>1.2365966701473334</v>
      </c>
      <c r="S114" s="314">
        <f t="shared" si="366"/>
        <v>1.1873722872919195</v>
      </c>
      <c r="T114" s="314">
        <f t="shared" si="366"/>
        <v>1.123874739253222</v>
      </c>
      <c r="U114" s="314">
        <f t="shared" si="366"/>
        <v>1.0478134135316466</v>
      </c>
      <c r="V114" s="314">
        <f t="shared" si="366"/>
        <v>0.96318854913570506</v>
      </c>
      <c r="W114" s="314">
        <f t="shared" si="366"/>
        <v>0.87467267446865882</v>
      </c>
      <c r="X114" s="314">
        <f t="shared" si="366"/>
        <v>0.78664840802283309</v>
      </c>
      <c r="Y114" s="314">
        <f t="shared" si="366"/>
        <v>0.69888389792488037</v>
      </c>
      <c r="Z114" s="314">
        <f t="shared" si="366"/>
        <v>0.61699672753419021</v>
      </c>
      <c r="AA114" s="314">
        <f t="shared" si="366"/>
        <v>0.54169233363017344</v>
      </c>
      <c r="AB114" s="314">
        <f t="shared" si="366"/>
        <v>0.47258571507281616</v>
      </c>
      <c r="AC114" s="314">
        <f t="shared" si="366"/>
        <v>0.40895534376751624</v>
      </c>
      <c r="AD114" s="314">
        <f t="shared" si="366"/>
        <v>0.34998974361284207</v>
      </c>
      <c r="AE114" s="314">
        <f t="shared" si="366"/>
        <v>0.29491639375881334</v>
      </c>
      <c r="AF114" s="314">
        <f t="shared" si="366"/>
        <v>0.24292633004626532</v>
      </c>
      <c r="AG114" s="314">
        <f t="shared" si="366"/>
        <v>0.19341306073609055</v>
      </c>
      <c r="AH114" s="314">
        <f t="shared" si="366"/>
        <v>0.1459567967648947</v>
      </c>
      <c r="AI114" s="313"/>
      <c r="AJ114" s="314">
        <f t="shared" ref="AJ114:BN114" si="367">SUMPRODUCT(AJ95:AJ103,AJ105:AJ113)</f>
        <v>1.355713044699014</v>
      </c>
      <c r="AK114" s="314">
        <f t="shared" si="367"/>
        <v>1.3558478842806612</v>
      </c>
      <c r="AL114" s="314">
        <f t="shared" si="367"/>
        <v>1.3555245665829536</v>
      </c>
      <c r="AM114" s="314">
        <f t="shared" si="367"/>
        <v>1.3546375900725232</v>
      </c>
      <c r="AN114" s="314">
        <f t="shared" si="367"/>
        <v>1.3532779526905352</v>
      </c>
      <c r="AO114" s="314">
        <f t="shared" si="367"/>
        <v>1.3514257745949931</v>
      </c>
      <c r="AP114" s="314">
        <f t="shared" si="367"/>
        <v>1.3491357914625386</v>
      </c>
      <c r="AQ114" s="314">
        <f t="shared" si="367"/>
        <v>1.3462437726469214</v>
      </c>
      <c r="AR114" s="314">
        <f t="shared" si="367"/>
        <v>1.3425326727902882</v>
      </c>
      <c r="AS114" s="314">
        <f t="shared" si="367"/>
        <v>1.3375705797169797</v>
      </c>
      <c r="AT114" s="314">
        <f t="shared" si="367"/>
        <v>1.3305634937305264</v>
      </c>
      <c r="AU114" s="314">
        <f t="shared" si="367"/>
        <v>1.3223079022311435</v>
      </c>
      <c r="AV114" s="314">
        <f t="shared" si="367"/>
        <v>1.3083731268977259</v>
      </c>
      <c r="AW114" s="314">
        <f t="shared" si="367"/>
        <v>1.2861304448941906</v>
      </c>
      <c r="AX114" s="314">
        <f t="shared" si="367"/>
        <v>1.2522288060013498</v>
      </c>
      <c r="AY114" s="314">
        <f t="shared" si="367"/>
        <v>1.2041730510764972</v>
      </c>
      <c r="AZ114" s="314">
        <f t="shared" si="367"/>
        <v>1.141250365177451</v>
      </c>
      <c r="BA114" s="314">
        <f t="shared" si="367"/>
        <v>1.0652757967881668</v>
      </c>
      <c r="BB114" s="314">
        <f t="shared" si="367"/>
        <v>0.98035360958416273</v>
      </c>
      <c r="BC114" s="314">
        <f t="shared" si="367"/>
        <v>0.89132435659584464</v>
      </c>
      <c r="BD114" s="314">
        <f t="shared" si="367"/>
        <v>0.80272996739575286</v>
      </c>
      <c r="BE114" s="314">
        <f t="shared" si="367"/>
        <v>0.71469096724757231</v>
      </c>
      <c r="BF114" s="314">
        <f t="shared" si="367"/>
        <v>0.63263546806819659</v>
      </c>
      <c r="BG114" s="314">
        <f t="shared" si="367"/>
        <v>0.55737497700552263</v>
      </c>
      <c r="BH114" s="314">
        <f t="shared" si="367"/>
        <v>0.48846516017775066</v>
      </c>
      <c r="BI114" s="314">
        <f t="shared" si="367"/>
        <v>0.42515941622087566</v>
      </c>
      <c r="BJ114" s="314">
        <f t="shared" si="367"/>
        <v>0.36664370193081763</v>
      </c>
      <c r="BK114" s="314">
        <f t="shared" si="367"/>
        <v>0.31206688148708539</v>
      </c>
      <c r="BL114" s="314">
        <f t="shared" si="367"/>
        <v>0.26059268560565246</v>
      </c>
      <c r="BM114" s="314">
        <f t="shared" si="367"/>
        <v>0.21157979543669025</v>
      </c>
      <c r="BN114" s="314">
        <f t="shared" si="367"/>
        <v>0.16456636002970668</v>
      </c>
      <c r="BP114" s="314">
        <f t="shared" ref="BP114:CT114" si="368">SUMPRODUCT(BP95:BP103,BP105:BP113)</f>
        <v>1.3557047209893112</v>
      </c>
      <c r="BQ114" s="314">
        <f t="shared" si="368"/>
        <v>1.3570232570833798</v>
      </c>
      <c r="BR114" s="314">
        <f t="shared" si="368"/>
        <v>1.3582748168982339</v>
      </c>
      <c r="BS114" s="314">
        <f t="shared" si="368"/>
        <v>1.3594576663010509</v>
      </c>
      <c r="BT114" s="314">
        <f t="shared" si="368"/>
        <v>1.3605700334615443</v>
      </c>
      <c r="BU114" s="314">
        <f t="shared" si="368"/>
        <v>1.3616101080525365</v>
      </c>
      <c r="BV114" s="314">
        <f t="shared" si="368"/>
        <v>1.362576040433801</v>
      </c>
      <c r="BW114" s="314">
        <f t="shared" si="368"/>
        <v>1.3634659408188567</v>
      </c>
      <c r="BX114" s="314">
        <f t="shared" si="368"/>
        <v>1.3642778784243395</v>
      </c>
      <c r="BY114" s="314">
        <f t="shared" si="368"/>
        <v>1.3650098806016067</v>
      </c>
      <c r="BZ114" s="314">
        <f t="shared" si="368"/>
        <v>1.3656599319502027</v>
      </c>
      <c r="CA114" s="314">
        <f t="shared" si="368"/>
        <v>1.3662259734128117</v>
      </c>
      <c r="CB114" s="314">
        <f t="shared" si="368"/>
        <v>1.3667059013513196</v>
      </c>
      <c r="CC114" s="314">
        <f t="shared" si="368"/>
        <v>1.3670975666035923</v>
      </c>
      <c r="CD114" s="314">
        <f t="shared" si="368"/>
        <v>1.3673987735205761</v>
      </c>
      <c r="CE114" s="314">
        <f t="shared" si="368"/>
        <v>1.3676072789833134</v>
      </c>
      <c r="CF114" s="314">
        <f t="shared" si="368"/>
        <v>1.3677207913994618</v>
      </c>
      <c r="CG114" s="314">
        <f t="shared" si="368"/>
        <v>1.3677369696788966</v>
      </c>
      <c r="CH114" s="314">
        <f t="shared" si="368"/>
        <v>1.3676534221879604</v>
      </c>
      <c r="CI114" s="314">
        <f t="shared" si="368"/>
        <v>1.3674677056819311</v>
      </c>
      <c r="CJ114" s="314">
        <f t="shared" si="368"/>
        <v>1.3671773242152487</v>
      </c>
      <c r="CK114" s="314">
        <f t="shared" si="368"/>
        <v>1.366779728029053</v>
      </c>
      <c r="CL114" s="314">
        <f t="shared" si="368"/>
        <v>1.3662723124155638</v>
      </c>
      <c r="CM114" s="314">
        <f t="shared" si="368"/>
        <v>1.3656524165588269</v>
      </c>
      <c r="CN114" s="314">
        <f t="shared" si="368"/>
        <v>1.3649173223513398</v>
      </c>
      <c r="CO114" s="314">
        <f t="shared" si="368"/>
        <v>1.3640642531860641</v>
      </c>
      <c r="CP114" s="314">
        <f t="shared" si="368"/>
        <v>1.3630903727233208</v>
      </c>
      <c r="CQ114" s="314">
        <f t="shared" si="368"/>
        <v>1.3619927836320493</v>
      </c>
      <c r="CR114" s="314">
        <f t="shared" si="368"/>
        <v>1.360768526304907</v>
      </c>
      <c r="CS114" s="314">
        <f t="shared" si="368"/>
        <v>1.3594145775466728</v>
      </c>
      <c r="CT114" s="314">
        <f t="shared" si="368"/>
        <v>1.3579278492354101</v>
      </c>
      <c r="CV114" s="314">
        <f t="shared" ref="CV114:DZ114" si="369">SUMPRODUCT(CV95:CV103,CV105:CV113)</f>
        <v>1.355713044699014</v>
      </c>
      <c r="CW114" s="314">
        <f t="shared" si="369"/>
        <v>1.3634347152908914</v>
      </c>
      <c r="CX114" s="314">
        <f t="shared" si="369"/>
        <v>1.3710025512426107</v>
      </c>
      <c r="CY114" s="314">
        <f t="shared" si="369"/>
        <v>1.3784070679402305</v>
      </c>
      <c r="CZ114" s="314">
        <f t="shared" si="369"/>
        <v>1.3856320669093061</v>
      </c>
      <c r="DA114" s="314">
        <f t="shared" si="369"/>
        <v>1.3926459819019714</v>
      </c>
      <c r="DB114" s="314">
        <f t="shared" si="369"/>
        <v>1.3993823032763801</v>
      </c>
      <c r="DC114" s="314">
        <f t="shared" si="369"/>
        <v>1.4057040597283013</v>
      </c>
      <c r="DD114" s="314">
        <f t="shared" si="369"/>
        <v>1.4113326215762099</v>
      </c>
      <c r="DE114" s="314">
        <f t="shared" si="369"/>
        <v>1.4157270185109108</v>
      </c>
      <c r="DF114" s="314">
        <f t="shared" si="369"/>
        <v>1.4179015420814534</v>
      </c>
      <c r="DG114" s="314">
        <f t="shared" si="369"/>
        <v>1.4159994906745925</v>
      </c>
      <c r="DH114" s="314">
        <f t="shared" si="369"/>
        <v>1.407477747122057</v>
      </c>
      <c r="DI114" s="314">
        <f t="shared" si="369"/>
        <v>1.3888253076041117</v>
      </c>
      <c r="DJ114" s="314">
        <f t="shared" si="369"/>
        <v>1.3562831191785176</v>
      </c>
      <c r="DK114" s="314">
        <f t="shared" si="369"/>
        <v>1.3069371215401073</v>
      </c>
      <c r="DL114" s="314">
        <f t="shared" si="369"/>
        <v>1.2400794105234387</v>
      </c>
      <c r="DM114" s="314">
        <f t="shared" si="369"/>
        <v>1.1579227048987284</v>
      </c>
      <c r="DN114" s="314">
        <f t="shared" si="369"/>
        <v>1.0653235673496633</v>
      </c>
      <c r="DO114" s="314">
        <f t="shared" si="369"/>
        <v>0.96801041243152164</v>
      </c>
      <c r="DP114" s="314">
        <f t="shared" si="369"/>
        <v>0.87127408600607115</v>
      </c>
      <c r="DQ114" s="314">
        <f t="shared" si="369"/>
        <v>0.77960570084598413</v>
      </c>
      <c r="DR114" s="314">
        <f t="shared" si="369"/>
        <v>0.69429164252954922</v>
      </c>
      <c r="DS114" s="314">
        <f t="shared" si="369"/>
        <v>0.61588800151099843</v>
      </c>
      <c r="DT114" s="314">
        <f t="shared" si="369"/>
        <v>0.5441230055856211</v>
      </c>
      <c r="DU114" s="314">
        <f t="shared" si="369"/>
        <v>0.47823602153713424</v>
      </c>
      <c r="DV114" s="314">
        <f t="shared" si="369"/>
        <v>0.41731714261697694</v>
      </c>
      <c r="DW114" s="314">
        <f t="shared" si="369"/>
        <v>0.36047127053654765</v>
      </c>
      <c r="DX114" s="314">
        <f t="shared" si="369"/>
        <v>0.30681247480571538</v>
      </c>
      <c r="DY114" s="314">
        <f t="shared" si="369"/>
        <v>0.25564540495989058</v>
      </c>
      <c r="DZ114" s="314">
        <f t="shared" si="369"/>
        <v>0.20645378750091514</v>
      </c>
      <c r="EK114" s="314"/>
      <c r="EL114" s="314"/>
      <c r="EM114" s="314"/>
      <c r="EN114" s="314"/>
      <c r="EO114" s="314"/>
      <c r="EP114" s="314"/>
      <c r="EQ114" s="314"/>
      <c r="ER114" s="314"/>
      <c r="ES114" s="314"/>
      <c r="ET114" s="314"/>
      <c r="EU114" s="314"/>
      <c r="EV114" s="314"/>
      <c r="EW114" s="314"/>
      <c r="EX114" s="314"/>
      <c r="EY114" s="314"/>
      <c r="EZ114" s="314"/>
      <c r="FA114" s="314"/>
      <c r="FB114" s="314"/>
      <c r="FC114" s="314"/>
      <c r="FD114" s="314"/>
      <c r="FE114" s="314"/>
      <c r="FF114" s="314"/>
      <c r="FG114" s="314"/>
      <c r="FH114" s="314"/>
      <c r="FI114" s="314"/>
    </row>
    <row r="115" spans="1:165">
      <c r="A115" s="305"/>
      <c r="C115" s="5"/>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row>
    <row r="116" spans="1:165" s="15" customFormat="1" ht="15.75" thickBot="1">
      <c r="A116" s="306" t="s">
        <v>101</v>
      </c>
      <c r="C116" s="16"/>
      <c r="D116" s="307"/>
      <c r="E116" s="307"/>
      <c r="F116" s="307"/>
      <c r="G116" s="307"/>
      <c r="H116" s="307"/>
      <c r="I116" s="307"/>
      <c r="J116" s="307"/>
      <c r="K116" s="307"/>
      <c r="L116" s="307"/>
      <c r="M116" s="307"/>
      <c r="N116" s="307"/>
      <c r="O116" s="307"/>
      <c r="P116" s="307"/>
      <c r="Q116" s="307"/>
      <c r="R116" s="307"/>
      <c r="S116" s="307"/>
      <c r="T116" s="307"/>
      <c r="U116" s="307"/>
      <c r="V116" s="307"/>
      <c r="W116" s="307"/>
      <c r="X116" s="307"/>
      <c r="Y116" s="307"/>
      <c r="Z116" s="307"/>
      <c r="AA116" s="307"/>
      <c r="AB116" s="307"/>
      <c r="AC116" s="307"/>
      <c r="AD116" s="307"/>
      <c r="AE116" s="307"/>
      <c r="AF116" s="307"/>
      <c r="AG116" s="307"/>
      <c r="AH116" s="307"/>
      <c r="AI116" s="307"/>
      <c r="AJ116" s="307"/>
      <c r="AK116" s="307"/>
      <c r="AL116" s="307"/>
      <c r="AM116" s="307"/>
      <c r="AN116" s="307"/>
      <c r="AO116" s="307"/>
      <c r="AP116" s="307"/>
      <c r="AQ116" s="307"/>
      <c r="AR116" s="307"/>
      <c r="AS116" s="307"/>
      <c r="AT116" s="307"/>
      <c r="AU116" s="307"/>
      <c r="AV116" s="307"/>
      <c r="AW116" s="307"/>
      <c r="AX116" s="307"/>
      <c r="AY116" s="307"/>
      <c r="AZ116" s="307"/>
      <c r="BA116" s="307"/>
      <c r="BB116" s="307"/>
      <c r="BC116" s="307"/>
      <c r="BD116" s="307"/>
      <c r="BE116" s="307"/>
      <c r="BF116" s="307"/>
      <c r="BG116" s="307"/>
      <c r="BH116" s="307"/>
      <c r="BI116" s="307"/>
      <c r="BJ116" s="307"/>
      <c r="BK116" s="307"/>
      <c r="BL116" s="307"/>
      <c r="BM116" s="307"/>
      <c r="BN116" s="307"/>
      <c r="BP116" s="307"/>
      <c r="BQ116" s="307"/>
      <c r="BR116" s="307"/>
      <c r="BS116" s="307"/>
      <c r="BT116" s="307"/>
      <c r="BU116" s="307"/>
      <c r="BV116" s="307"/>
      <c r="BW116" s="307"/>
      <c r="BX116" s="307"/>
      <c r="BY116" s="307"/>
      <c r="BZ116" s="307"/>
      <c r="CA116" s="307"/>
      <c r="CB116" s="307"/>
      <c r="CC116" s="307"/>
      <c r="CD116" s="307"/>
      <c r="CE116" s="307"/>
      <c r="CF116" s="307"/>
      <c r="CG116" s="307"/>
      <c r="CH116" s="307"/>
      <c r="CI116" s="307"/>
      <c r="CJ116" s="307"/>
      <c r="CK116" s="307"/>
      <c r="CL116" s="307"/>
      <c r="CM116" s="307"/>
      <c r="CN116" s="307"/>
      <c r="CO116" s="307"/>
      <c r="CP116" s="307"/>
      <c r="CQ116" s="307"/>
      <c r="CR116" s="307"/>
      <c r="CS116" s="307"/>
      <c r="CT116" s="307"/>
      <c r="CV116" s="307"/>
      <c r="CW116" s="307"/>
      <c r="CX116" s="307"/>
      <c r="CY116" s="307"/>
      <c r="CZ116" s="307"/>
      <c r="DA116" s="307"/>
      <c r="DB116" s="307"/>
      <c r="DC116" s="307"/>
      <c r="DD116" s="307"/>
      <c r="DE116" s="307"/>
      <c r="DF116" s="307"/>
      <c r="DG116" s="307"/>
      <c r="DH116" s="307"/>
      <c r="DI116" s="307"/>
      <c r="DJ116" s="307"/>
      <c r="DK116" s="307"/>
      <c r="DL116" s="307"/>
      <c r="DM116" s="307"/>
      <c r="DN116" s="307"/>
      <c r="DO116" s="307"/>
      <c r="DP116" s="307"/>
      <c r="DQ116" s="307"/>
      <c r="DR116" s="307"/>
      <c r="DS116" s="307"/>
      <c r="DT116" s="307"/>
      <c r="DU116" s="307"/>
      <c r="DV116" s="307"/>
      <c r="DW116" s="307"/>
      <c r="DX116" s="307"/>
      <c r="DY116" s="307"/>
      <c r="DZ116" s="307"/>
      <c r="EK116" s="308"/>
      <c r="EL116" s="308"/>
      <c r="EM116" s="308"/>
      <c r="EN116" s="308"/>
      <c r="EO116" s="308"/>
      <c r="EP116" s="308"/>
      <c r="EQ116" s="308"/>
      <c r="ER116" s="308"/>
      <c r="ES116" s="308"/>
      <c r="ET116" s="308"/>
      <c r="EU116" s="308"/>
      <c r="EV116" s="308"/>
      <c r="EW116" s="308"/>
      <c r="EX116" s="308"/>
      <c r="EY116" s="308"/>
      <c r="EZ116" s="308"/>
      <c r="FA116" s="308"/>
      <c r="FB116" s="308"/>
      <c r="FC116" s="308"/>
      <c r="FD116" s="308"/>
      <c r="FE116" s="308"/>
      <c r="FF116" s="308"/>
      <c r="FG116" s="308"/>
      <c r="FH116" s="308"/>
      <c r="FI116" s="308"/>
    </row>
    <row r="117" spans="1:165" s="310" customFormat="1" ht="15.75" thickBot="1">
      <c r="A117" s="309" t="s">
        <v>314</v>
      </c>
      <c r="C117" s="311"/>
      <c r="D117" s="312">
        <v>2020</v>
      </c>
      <c r="E117" s="312">
        <v>2021</v>
      </c>
      <c r="F117" s="312">
        <v>2022</v>
      </c>
      <c r="G117" s="312">
        <v>2023</v>
      </c>
      <c r="H117" s="312">
        <v>2024</v>
      </c>
      <c r="I117" s="312">
        <v>2025</v>
      </c>
      <c r="J117" s="312">
        <v>2026</v>
      </c>
      <c r="K117" s="312">
        <v>2027</v>
      </c>
      <c r="L117" s="312">
        <v>2028</v>
      </c>
      <c r="M117" s="312">
        <v>2029</v>
      </c>
      <c r="N117" s="312">
        <v>2030</v>
      </c>
      <c r="O117" s="312">
        <v>2031</v>
      </c>
      <c r="P117" s="312">
        <v>2032</v>
      </c>
      <c r="Q117" s="312">
        <v>2033</v>
      </c>
      <c r="R117" s="312">
        <v>2034</v>
      </c>
      <c r="S117" s="312">
        <v>2035</v>
      </c>
      <c r="T117" s="312">
        <v>2036</v>
      </c>
      <c r="U117" s="312">
        <v>2037</v>
      </c>
      <c r="V117" s="312">
        <v>2038</v>
      </c>
      <c r="W117" s="312">
        <v>2039</v>
      </c>
      <c r="X117" s="312">
        <v>2040</v>
      </c>
      <c r="Y117" s="312">
        <v>2041</v>
      </c>
      <c r="Z117" s="312">
        <v>2042</v>
      </c>
      <c r="AA117" s="312">
        <v>2043</v>
      </c>
      <c r="AB117" s="312">
        <v>2044</v>
      </c>
      <c r="AC117" s="312">
        <v>2045</v>
      </c>
      <c r="AD117" s="312">
        <v>2046</v>
      </c>
      <c r="AE117" s="312">
        <v>2047</v>
      </c>
      <c r="AF117" s="312">
        <v>2048</v>
      </c>
      <c r="AG117" s="312">
        <v>2049</v>
      </c>
      <c r="AH117" s="312">
        <v>2050</v>
      </c>
      <c r="AI117" s="313"/>
      <c r="AJ117" s="312">
        <v>2020</v>
      </c>
      <c r="AK117" s="312">
        <v>2021</v>
      </c>
      <c r="AL117" s="312">
        <v>2022</v>
      </c>
      <c r="AM117" s="312">
        <v>2023</v>
      </c>
      <c r="AN117" s="312">
        <v>2024</v>
      </c>
      <c r="AO117" s="312">
        <v>2025</v>
      </c>
      <c r="AP117" s="312">
        <v>2026</v>
      </c>
      <c r="AQ117" s="312">
        <v>2027</v>
      </c>
      <c r="AR117" s="312">
        <v>2028</v>
      </c>
      <c r="AS117" s="312">
        <v>2029</v>
      </c>
      <c r="AT117" s="312">
        <v>2030</v>
      </c>
      <c r="AU117" s="312">
        <v>2031</v>
      </c>
      <c r="AV117" s="312">
        <v>2032</v>
      </c>
      <c r="AW117" s="312">
        <v>2033</v>
      </c>
      <c r="AX117" s="312">
        <v>2034</v>
      </c>
      <c r="AY117" s="312">
        <v>2035</v>
      </c>
      <c r="AZ117" s="312">
        <v>2036</v>
      </c>
      <c r="BA117" s="312">
        <v>2037</v>
      </c>
      <c r="BB117" s="312">
        <v>2038</v>
      </c>
      <c r="BC117" s="312">
        <v>2039</v>
      </c>
      <c r="BD117" s="312">
        <v>2040</v>
      </c>
      <c r="BE117" s="312">
        <v>2041</v>
      </c>
      <c r="BF117" s="312">
        <v>2042</v>
      </c>
      <c r="BG117" s="312">
        <v>2043</v>
      </c>
      <c r="BH117" s="312">
        <v>2044</v>
      </c>
      <c r="BI117" s="312">
        <v>2045</v>
      </c>
      <c r="BJ117" s="312">
        <v>2046</v>
      </c>
      <c r="BK117" s="312">
        <v>2047</v>
      </c>
      <c r="BL117" s="312">
        <v>2048</v>
      </c>
      <c r="BM117" s="312">
        <v>2049</v>
      </c>
      <c r="BN117" s="312">
        <v>2050</v>
      </c>
      <c r="BP117" s="312">
        <v>2020</v>
      </c>
      <c r="BQ117" s="312">
        <v>2021</v>
      </c>
      <c r="BR117" s="312">
        <v>2022</v>
      </c>
      <c r="BS117" s="312">
        <v>2023</v>
      </c>
      <c r="BT117" s="312">
        <v>2024</v>
      </c>
      <c r="BU117" s="312">
        <v>2025</v>
      </c>
      <c r="BV117" s="312">
        <v>2026</v>
      </c>
      <c r="BW117" s="312">
        <v>2027</v>
      </c>
      <c r="BX117" s="312">
        <v>2028</v>
      </c>
      <c r="BY117" s="312">
        <v>2029</v>
      </c>
      <c r="BZ117" s="312">
        <v>2030</v>
      </c>
      <c r="CA117" s="312">
        <v>2031</v>
      </c>
      <c r="CB117" s="312">
        <v>2032</v>
      </c>
      <c r="CC117" s="312">
        <v>2033</v>
      </c>
      <c r="CD117" s="312">
        <v>2034</v>
      </c>
      <c r="CE117" s="312">
        <v>2035</v>
      </c>
      <c r="CF117" s="312">
        <v>2036</v>
      </c>
      <c r="CG117" s="312">
        <v>2037</v>
      </c>
      <c r="CH117" s="312">
        <v>2038</v>
      </c>
      <c r="CI117" s="312">
        <v>2039</v>
      </c>
      <c r="CJ117" s="312">
        <v>2040</v>
      </c>
      <c r="CK117" s="312">
        <v>2041</v>
      </c>
      <c r="CL117" s="312">
        <v>2042</v>
      </c>
      <c r="CM117" s="312">
        <v>2043</v>
      </c>
      <c r="CN117" s="312">
        <v>2044</v>
      </c>
      <c r="CO117" s="312">
        <v>2045</v>
      </c>
      <c r="CP117" s="312">
        <v>2046</v>
      </c>
      <c r="CQ117" s="312">
        <v>2047</v>
      </c>
      <c r="CR117" s="312">
        <v>2048</v>
      </c>
      <c r="CS117" s="312">
        <v>2049</v>
      </c>
      <c r="CT117" s="312">
        <v>2050</v>
      </c>
      <c r="CV117" s="312">
        <v>2020</v>
      </c>
      <c r="CW117" s="312">
        <v>2021</v>
      </c>
      <c r="CX117" s="312">
        <v>2022</v>
      </c>
      <c r="CY117" s="312">
        <v>2023</v>
      </c>
      <c r="CZ117" s="312">
        <v>2024</v>
      </c>
      <c r="DA117" s="312">
        <v>2025</v>
      </c>
      <c r="DB117" s="312">
        <v>2026</v>
      </c>
      <c r="DC117" s="312">
        <v>2027</v>
      </c>
      <c r="DD117" s="312">
        <v>2028</v>
      </c>
      <c r="DE117" s="312">
        <v>2029</v>
      </c>
      <c r="DF117" s="312">
        <v>2030</v>
      </c>
      <c r="DG117" s="312">
        <v>2031</v>
      </c>
      <c r="DH117" s="312">
        <v>2032</v>
      </c>
      <c r="DI117" s="312">
        <v>2033</v>
      </c>
      <c r="DJ117" s="312">
        <v>2034</v>
      </c>
      <c r="DK117" s="312">
        <v>2035</v>
      </c>
      <c r="DL117" s="312">
        <v>2036</v>
      </c>
      <c r="DM117" s="312">
        <v>2037</v>
      </c>
      <c r="DN117" s="312">
        <v>2038</v>
      </c>
      <c r="DO117" s="312">
        <v>2039</v>
      </c>
      <c r="DP117" s="312">
        <v>2040</v>
      </c>
      <c r="DQ117" s="312">
        <v>2041</v>
      </c>
      <c r="DR117" s="312">
        <v>2042</v>
      </c>
      <c r="DS117" s="312">
        <v>2043</v>
      </c>
      <c r="DT117" s="312">
        <v>2044</v>
      </c>
      <c r="DU117" s="312">
        <v>2045</v>
      </c>
      <c r="DV117" s="312">
        <v>2046</v>
      </c>
      <c r="DW117" s="312">
        <v>2047</v>
      </c>
      <c r="DX117" s="312">
        <v>2048</v>
      </c>
      <c r="DY117" s="312">
        <v>2049</v>
      </c>
      <c r="DZ117" s="312">
        <v>2050</v>
      </c>
      <c r="EK117" s="314"/>
      <c r="EL117" s="314"/>
      <c r="EM117" s="314"/>
      <c r="EN117" s="314"/>
      <c r="EO117" s="314"/>
      <c r="EP117" s="314"/>
      <c r="EQ117" s="314"/>
      <c r="ER117" s="314"/>
      <c r="ES117" s="314"/>
      <c r="ET117" s="314"/>
      <c r="EU117" s="314"/>
      <c r="EV117" s="314"/>
      <c r="EW117" s="314"/>
      <c r="EX117" s="314"/>
      <c r="EY117" s="314"/>
      <c r="EZ117" s="314"/>
      <c r="FA117" s="314"/>
      <c r="FB117" s="314"/>
      <c r="FC117" s="314"/>
      <c r="FD117" s="314"/>
      <c r="FE117" s="314"/>
      <c r="FF117" s="314"/>
      <c r="FG117" s="314"/>
      <c r="FH117" s="314"/>
      <c r="FI117" s="314"/>
    </row>
    <row r="118" spans="1:165">
      <c r="A118" s="303" t="s">
        <v>43</v>
      </c>
      <c r="C118" s="5" t="s">
        <v>315</v>
      </c>
      <c r="D118" s="117">
        <f>$B$188</f>
        <v>0.48</v>
      </c>
      <c r="E118" s="117">
        <f>D118-($D118-$AH118)/30</f>
        <v>0.46399999999999997</v>
      </c>
      <c r="F118" s="117">
        <f t="shared" ref="F118:AG118" si="370">E118-($D118-$AH118)/30</f>
        <v>0.44799999999999995</v>
      </c>
      <c r="G118" s="117">
        <f t="shared" si="370"/>
        <v>0.43199999999999994</v>
      </c>
      <c r="H118" s="117">
        <f t="shared" si="370"/>
        <v>0.41599999999999993</v>
      </c>
      <c r="I118" s="117">
        <f t="shared" si="370"/>
        <v>0.39999999999999991</v>
      </c>
      <c r="J118" s="117">
        <f t="shared" si="370"/>
        <v>0.3839999999999999</v>
      </c>
      <c r="K118" s="117">
        <f t="shared" si="370"/>
        <v>0.36799999999999988</v>
      </c>
      <c r="L118" s="117">
        <f t="shared" si="370"/>
        <v>0.35199999999999987</v>
      </c>
      <c r="M118" s="117">
        <f t="shared" si="370"/>
        <v>0.33599999999999985</v>
      </c>
      <c r="N118" s="117">
        <f t="shared" si="370"/>
        <v>0.31999999999999984</v>
      </c>
      <c r="O118" s="117">
        <f t="shared" si="370"/>
        <v>0.30399999999999983</v>
      </c>
      <c r="P118" s="117">
        <f t="shared" si="370"/>
        <v>0.28799999999999981</v>
      </c>
      <c r="Q118" s="117">
        <f t="shared" si="370"/>
        <v>0.2719999999999998</v>
      </c>
      <c r="R118" s="117">
        <f t="shared" si="370"/>
        <v>0.25599999999999978</v>
      </c>
      <c r="S118" s="117">
        <f t="shared" si="370"/>
        <v>0.23999999999999977</v>
      </c>
      <c r="T118" s="117">
        <f t="shared" si="370"/>
        <v>0.22399999999999975</v>
      </c>
      <c r="U118" s="117">
        <f t="shared" si="370"/>
        <v>0.20799999999999974</v>
      </c>
      <c r="V118" s="117">
        <f t="shared" si="370"/>
        <v>0.19199999999999973</v>
      </c>
      <c r="W118" s="117">
        <f t="shared" si="370"/>
        <v>0.17599999999999971</v>
      </c>
      <c r="X118" s="117">
        <f t="shared" si="370"/>
        <v>0.1599999999999997</v>
      </c>
      <c r="Y118" s="117">
        <f t="shared" si="370"/>
        <v>0.14399999999999968</v>
      </c>
      <c r="Z118" s="117">
        <f t="shared" si="370"/>
        <v>0.12799999999999967</v>
      </c>
      <c r="AA118" s="117">
        <f t="shared" si="370"/>
        <v>0.11199999999999967</v>
      </c>
      <c r="AB118" s="117">
        <f t="shared" si="370"/>
        <v>9.5999999999999669E-2</v>
      </c>
      <c r="AC118" s="117">
        <f t="shared" si="370"/>
        <v>7.9999999999999669E-2</v>
      </c>
      <c r="AD118" s="117">
        <f t="shared" si="370"/>
        <v>6.3999999999999668E-2</v>
      </c>
      <c r="AE118" s="117">
        <f t="shared" si="370"/>
        <v>4.7999999999999668E-2</v>
      </c>
      <c r="AF118" s="117">
        <f t="shared" si="370"/>
        <v>3.1999999999999668E-2</v>
      </c>
      <c r="AG118" s="117">
        <f t="shared" si="370"/>
        <v>1.5999999999999667E-2</v>
      </c>
      <c r="AH118" s="117">
        <f>$C$188</f>
        <v>0</v>
      </c>
      <c r="AI118" s="2"/>
      <c r="AJ118" s="117">
        <f>D118</f>
        <v>0.48</v>
      </c>
      <c r="AK118" s="117">
        <f t="shared" ref="AK118:AZ126" si="371">E118</f>
        <v>0.46399999999999997</v>
      </c>
      <c r="AL118" s="117">
        <f t="shared" si="371"/>
        <v>0.44799999999999995</v>
      </c>
      <c r="AM118" s="117">
        <f t="shared" si="371"/>
        <v>0.43199999999999994</v>
      </c>
      <c r="AN118" s="117">
        <f t="shared" si="371"/>
        <v>0.41599999999999993</v>
      </c>
      <c r="AO118" s="117">
        <f t="shared" si="371"/>
        <v>0.39999999999999991</v>
      </c>
      <c r="AP118" s="117">
        <f t="shared" si="371"/>
        <v>0.3839999999999999</v>
      </c>
      <c r="AQ118" s="117">
        <f t="shared" si="371"/>
        <v>0.36799999999999988</v>
      </c>
      <c r="AR118" s="117">
        <f t="shared" si="371"/>
        <v>0.35199999999999987</v>
      </c>
      <c r="AS118" s="117">
        <f t="shared" si="371"/>
        <v>0.33599999999999985</v>
      </c>
      <c r="AT118" s="117">
        <f t="shared" si="371"/>
        <v>0.31999999999999984</v>
      </c>
      <c r="AU118" s="117">
        <f t="shared" si="371"/>
        <v>0.30399999999999983</v>
      </c>
      <c r="AV118" s="117">
        <f t="shared" si="371"/>
        <v>0.28799999999999981</v>
      </c>
      <c r="AW118" s="117">
        <f t="shared" si="371"/>
        <v>0.2719999999999998</v>
      </c>
      <c r="AX118" s="117">
        <f t="shared" si="371"/>
        <v>0.25599999999999978</v>
      </c>
      <c r="AY118" s="117">
        <f t="shared" si="371"/>
        <v>0.23999999999999977</v>
      </c>
      <c r="AZ118" s="117">
        <f t="shared" si="371"/>
        <v>0.22399999999999975</v>
      </c>
      <c r="BA118" s="117">
        <f t="shared" ref="BA118:BN126" si="372">U118</f>
        <v>0.20799999999999974</v>
      </c>
      <c r="BB118" s="117">
        <f t="shared" si="372"/>
        <v>0.19199999999999973</v>
      </c>
      <c r="BC118" s="117">
        <f t="shared" si="372"/>
        <v>0.17599999999999971</v>
      </c>
      <c r="BD118" s="117">
        <f t="shared" si="372"/>
        <v>0.1599999999999997</v>
      </c>
      <c r="BE118" s="117">
        <f t="shared" si="372"/>
        <v>0.14399999999999968</v>
      </c>
      <c r="BF118" s="117">
        <f t="shared" si="372"/>
        <v>0.12799999999999967</v>
      </c>
      <c r="BG118" s="117">
        <f t="shared" si="372"/>
        <v>0.11199999999999967</v>
      </c>
      <c r="BH118" s="117">
        <f t="shared" si="372"/>
        <v>9.5999999999999669E-2</v>
      </c>
      <c r="BI118" s="117">
        <f t="shared" si="372"/>
        <v>7.9999999999999669E-2</v>
      </c>
      <c r="BJ118" s="117">
        <f t="shared" si="372"/>
        <v>6.3999999999999668E-2</v>
      </c>
      <c r="BK118" s="117">
        <f t="shared" si="372"/>
        <v>4.7999999999999668E-2</v>
      </c>
      <c r="BL118" s="117">
        <f t="shared" si="372"/>
        <v>3.1999999999999668E-2</v>
      </c>
      <c r="BM118" s="117">
        <f t="shared" si="372"/>
        <v>1.5999999999999667E-2</v>
      </c>
      <c r="BN118" s="117">
        <f t="shared" si="372"/>
        <v>0</v>
      </c>
      <c r="BP118" s="117">
        <f>D118</f>
        <v>0.48</v>
      </c>
      <c r="BQ118" s="117">
        <f>BP118-($BP118-$CT118)/30</f>
        <v>0.48</v>
      </c>
      <c r="BR118" s="117">
        <f t="shared" ref="BR118:CS118" si="373">BQ118-($BP118-$CT118)/30</f>
        <v>0.48</v>
      </c>
      <c r="BS118" s="117">
        <f t="shared" si="373"/>
        <v>0.48</v>
      </c>
      <c r="BT118" s="117">
        <f t="shared" si="373"/>
        <v>0.48</v>
      </c>
      <c r="BU118" s="117">
        <f t="shared" si="373"/>
        <v>0.48</v>
      </c>
      <c r="BV118" s="117">
        <f t="shared" si="373"/>
        <v>0.48</v>
      </c>
      <c r="BW118" s="117">
        <f t="shared" si="373"/>
        <v>0.48</v>
      </c>
      <c r="BX118" s="117">
        <f t="shared" si="373"/>
        <v>0.48</v>
      </c>
      <c r="BY118" s="117">
        <f t="shared" si="373"/>
        <v>0.48</v>
      </c>
      <c r="BZ118" s="117">
        <f t="shared" si="373"/>
        <v>0.48</v>
      </c>
      <c r="CA118" s="117">
        <f t="shared" si="373"/>
        <v>0.48</v>
      </c>
      <c r="CB118" s="117">
        <f t="shared" si="373"/>
        <v>0.48</v>
      </c>
      <c r="CC118" s="117">
        <f t="shared" si="373"/>
        <v>0.48</v>
      </c>
      <c r="CD118" s="117">
        <f t="shared" si="373"/>
        <v>0.48</v>
      </c>
      <c r="CE118" s="117">
        <f t="shared" si="373"/>
        <v>0.48</v>
      </c>
      <c r="CF118" s="117">
        <f t="shared" si="373"/>
        <v>0.48</v>
      </c>
      <c r="CG118" s="117">
        <f t="shared" si="373"/>
        <v>0.48</v>
      </c>
      <c r="CH118" s="117">
        <f t="shared" si="373"/>
        <v>0.48</v>
      </c>
      <c r="CI118" s="117">
        <f t="shared" si="373"/>
        <v>0.48</v>
      </c>
      <c r="CJ118" s="117">
        <f t="shared" si="373"/>
        <v>0.48</v>
      </c>
      <c r="CK118" s="117">
        <f t="shared" si="373"/>
        <v>0.48</v>
      </c>
      <c r="CL118" s="117">
        <f t="shared" si="373"/>
        <v>0.48</v>
      </c>
      <c r="CM118" s="117">
        <f t="shared" si="373"/>
        <v>0.48</v>
      </c>
      <c r="CN118" s="117">
        <f t="shared" si="373"/>
        <v>0.48</v>
      </c>
      <c r="CO118" s="117">
        <f t="shared" si="373"/>
        <v>0.48</v>
      </c>
      <c r="CP118" s="117">
        <f t="shared" si="373"/>
        <v>0.48</v>
      </c>
      <c r="CQ118" s="117">
        <f t="shared" si="373"/>
        <v>0.48</v>
      </c>
      <c r="CR118" s="117">
        <f t="shared" si="373"/>
        <v>0.48</v>
      </c>
      <c r="CS118" s="117">
        <f t="shared" si="373"/>
        <v>0.48</v>
      </c>
      <c r="CT118" s="117">
        <f>BP118</f>
        <v>0.48</v>
      </c>
      <c r="CV118" s="117">
        <f>AJ118</f>
        <v>0.48</v>
      </c>
      <c r="CW118" s="117">
        <f t="shared" ref="CW118:DL122" si="374">AK118</f>
        <v>0.46399999999999997</v>
      </c>
      <c r="CX118" s="117">
        <f t="shared" si="374"/>
        <v>0.44799999999999995</v>
      </c>
      <c r="CY118" s="117">
        <f t="shared" si="374"/>
        <v>0.43199999999999994</v>
      </c>
      <c r="CZ118" s="117">
        <f t="shared" si="374"/>
        <v>0.41599999999999993</v>
      </c>
      <c r="DA118" s="117">
        <f t="shared" si="374"/>
        <v>0.39999999999999991</v>
      </c>
      <c r="DB118" s="117">
        <f t="shared" si="374"/>
        <v>0.3839999999999999</v>
      </c>
      <c r="DC118" s="117">
        <f t="shared" si="374"/>
        <v>0.36799999999999988</v>
      </c>
      <c r="DD118" s="117">
        <f t="shared" si="374"/>
        <v>0.35199999999999987</v>
      </c>
      <c r="DE118" s="117">
        <f t="shared" si="374"/>
        <v>0.33599999999999985</v>
      </c>
      <c r="DF118" s="117">
        <f t="shared" si="374"/>
        <v>0.31999999999999984</v>
      </c>
      <c r="DG118" s="117">
        <f t="shared" si="374"/>
        <v>0.30399999999999983</v>
      </c>
      <c r="DH118" s="117">
        <f t="shared" si="374"/>
        <v>0.28799999999999981</v>
      </c>
      <c r="DI118" s="117">
        <f t="shared" si="374"/>
        <v>0.2719999999999998</v>
      </c>
      <c r="DJ118" s="117">
        <f t="shared" si="374"/>
        <v>0.25599999999999978</v>
      </c>
      <c r="DK118" s="117">
        <f t="shared" si="374"/>
        <v>0.23999999999999977</v>
      </c>
      <c r="DL118" s="117">
        <f t="shared" si="374"/>
        <v>0.22399999999999975</v>
      </c>
      <c r="DM118" s="117">
        <f t="shared" ref="DM118:DZ122" si="375">BA118</f>
        <v>0.20799999999999974</v>
      </c>
      <c r="DN118" s="117">
        <f t="shared" si="375"/>
        <v>0.19199999999999973</v>
      </c>
      <c r="DO118" s="117">
        <f t="shared" si="375"/>
        <v>0.17599999999999971</v>
      </c>
      <c r="DP118" s="117">
        <f t="shared" si="375"/>
        <v>0.1599999999999997</v>
      </c>
      <c r="DQ118" s="117">
        <f t="shared" si="375"/>
        <v>0.14399999999999968</v>
      </c>
      <c r="DR118" s="117">
        <f t="shared" si="375"/>
        <v>0.12799999999999967</v>
      </c>
      <c r="DS118" s="117">
        <f t="shared" si="375"/>
        <v>0.11199999999999967</v>
      </c>
      <c r="DT118" s="117">
        <f t="shared" si="375"/>
        <v>9.5999999999999669E-2</v>
      </c>
      <c r="DU118" s="117">
        <f t="shared" si="375"/>
        <v>7.9999999999999669E-2</v>
      </c>
      <c r="DV118" s="117">
        <f t="shared" si="375"/>
        <v>6.3999999999999668E-2</v>
      </c>
      <c r="DW118" s="117">
        <f t="shared" si="375"/>
        <v>4.7999999999999668E-2</v>
      </c>
      <c r="DX118" s="117">
        <f t="shared" si="375"/>
        <v>3.1999999999999668E-2</v>
      </c>
      <c r="DY118" s="117">
        <f t="shared" si="375"/>
        <v>1.5999999999999667E-2</v>
      </c>
      <c r="DZ118" s="117">
        <f t="shared" si="375"/>
        <v>0</v>
      </c>
    </row>
    <row r="119" spans="1:165">
      <c r="A119" s="303" t="s">
        <v>212</v>
      </c>
      <c r="C119" s="5" t="s">
        <v>315</v>
      </c>
      <c r="D119" s="117">
        <f>$B$189</f>
        <v>3</v>
      </c>
      <c r="E119" s="117">
        <f t="shared" ref="E119:AG126" si="376">D119-($D119-$AH119)/30</f>
        <v>2.9</v>
      </c>
      <c r="F119" s="117">
        <f t="shared" si="376"/>
        <v>2.8</v>
      </c>
      <c r="G119" s="117">
        <f t="shared" si="376"/>
        <v>2.6999999999999997</v>
      </c>
      <c r="H119" s="117">
        <f t="shared" si="376"/>
        <v>2.5999999999999996</v>
      </c>
      <c r="I119" s="117">
        <f t="shared" si="376"/>
        <v>2.4999999999999996</v>
      </c>
      <c r="J119" s="117">
        <f t="shared" si="376"/>
        <v>2.3999999999999995</v>
      </c>
      <c r="K119" s="117">
        <f t="shared" si="376"/>
        <v>2.2999999999999994</v>
      </c>
      <c r="L119" s="117">
        <f t="shared" si="376"/>
        <v>2.1999999999999993</v>
      </c>
      <c r="M119" s="117">
        <f t="shared" si="376"/>
        <v>2.0999999999999992</v>
      </c>
      <c r="N119" s="117">
        <f t="shared" si="376"/>
        <v>1.9999999999999991</v>
      </c>
      <c r="O119" s="117">
        <f t="shared" si="376"/>
        <v>1.899999999999999</v>
      </c>
      <c r="P119" s="117">
        <f t="shared" si="376"/>
        <v>1.7999999999999989</v>
      </c>
      <c r="Q119" s="117">
        <f t="shared" si="376"/>
        <v>1.6999999999999988</v>
      </c>
      <c r="R119" s="117">
        <f t="shared" si="376"/>
        <v>1.5999999999999988</v>
      </c>
      <c r="S119" s="117">
        <f t="shared" si="376"/>
        <v>1.4999999999999987</v>
      </c>
      <c r="T119" s="117">
        <f t="shared" si="376"/>
        <v>1.3999999999999986</v>
      </c>
      <c r="U119" s="117">
        <f t="shared" si="376"/>
        <v>1.2999999999999985</v>
      </c>
      <c r="V119" s="117">
        <f t="shared" si="376"/>
        <v>1.1999999999999984</v>
      </c>
      <c r="W119" s="117">
        <f t="shared" si="376"/>
        <v>1.0999999999999983</v>
      </c>
      <c r="X119" s="117">
        <f t="shared" si="376"/>
        <v>0.99999999999999833</v>
      </c>
      <c r="Y119" s="117">
        <f t="shared" si="376"/>
        <v>0.89999999999999836</v>
      </c>
      <c r="Z119" s="117">
        <f t="shared" si="376"/>
        <v>0.79999999999999838</v>
      </c>
      <c r="AA119" s="117">
        <f t="shared" si="376"/>
        <v>0.6999999999999984</v>
      </c>
      <c r="AB119" s="117">
        <f t="shared" si="376"/>
        <v>0.59999999999999842</v>
      </c>
      <c r="AC119" s="117">
        <f t="shared" si="376"/>
        <v>0.49999999999999845</v>
      </c>
      <c r="AD119" s="117">
        <f t="shared" si="376"/>
        <v>0.39999999999999847</v>
      </c>
      <c r="AE119" s="117">
        <f t="shared" si="376"/>
        <v>0.29999999999999849</v>
      </c>
      <c r="AF119" s="117">
        <f t="shared" si="376"/>
        <v>0.19999999999999848</v>
      </c>
      <c r="AG119" s="117">
        <f t="shared" si="376"/>
        <v>9.9999999999998479E-2</v>
      </c>
      <c r="AH119" s="117">
        <f>$C$189</f>
        <v>0</v>
      </c>
      <c r="AI119" s="2"/>
      <c r="AJ119" s="117">
        <f t="shared" ref="AJ119:AJ126" si="377">D119</f>
        <v>3</v>
      </c>
      <c r="AK119" s="117">
        <f t="shared" si="371"/>
        <v>2.9</v>
      </c>
      <c r="AL119" s="117">
        <f t="shared" si="371"/>
        <v>2.8</v>
      </c>
      <c r="AM119" s="117">
        <f t="shared" si="371"/>
        <v>2.6999999999999997</v>
      </c>
      <c r="AN119" s="117">
        <f t="shared" si="371"/>
        <v>2.5999999999999996</v>
      </c>
      <c r="AO119" s="117">
        <f t="shared" si="371"/>
        <v>2.4999999999999996</v>
      </c>
      <c r="AP119" s="117">
        <f t="shared" si="371"/>
        <v>2.3999999999999995</v>
      </c>
      <c r="AQ119" s="117">
        <f t="shared" si="371"/>
        <v>2.2999999999999994</v>
      </c>
      <c r="AR119" s="117">
        <f t="shared" si="371"/>
        <v>2.1999999999999993</v>
      </c>
      <c r="AS119" s="117">
        <f t="shared" si="371"/>
        <v>2.0999999999999992</v>
      </c>
      <c r="AT119" s="117">
        <f t="shared" si="371"/>
        <v>1.9999999999999991</v>
      </c>
      <c r="AU119" s="117">
        <f t="shared" si="371"/>
        <v>1.899999999999999</v>
      </c>
      <c r="AV119" s="117">
        <f t="shared" si="371"/>
        <v>1.7999999999999989</v>
      </c>
      <c r="AW119" s="117">
        <f t="shared" si="371"/>
        <v>1.6999999999999988</v>
      </c>
      <c r="AX119" s="117">
        <f t="shared" si="371"/>
        <v>1.5999999999999988</v>
      </c>
      <c r="AY119" s="117">
        <f t="shared" si="371"/>
        <v>1.4999999999999987</v>
      </c>
      <c r="AZ119" s="117">
        <f t="shared" si="371"/>
        <v>1.3999999999999986</v>
      </c>
      <c r="BA119" s="117">
        <f t="shared" si="372"/>
        <v>1.2999999999999985</v>
      </c>
      <c r="BB119" s="117">
        <f t="shared" si="372"/>
        <v>1.1999999999999984</v>
      </c>
      <c r="BC119" s="117">
        <f t="shared" si="372"/>
        <v>1.0999999999999983</v>
      </c>
      <c r="BD119" s="117">
        <f t="shared" si="372"/>
        <v>0.99999999999999833</v>
      </c>
      <c r="BE119" s="117">
        <f t="shared" si="372"/>
        <v>0.89999999999999836</v>
      </c>
      <c r="BF119" s="117">
        <f t="shared" si="372"/>
        <v>0.79999999999999838</v>
      </c>
      <c r="BG119" s="117">
        <f t="shared" si="372"/>
        <v>0.6999999999999984</v>
      </c>
      <c r="BH119" s="117">
        <f t="shared" si="372"/>
        <v>0.59999999999999842</v>
      </c>
      <c r="BI119" s="117">
        <f t="shared" si="372"/>
        <v>0.49999999999999845</v>
      </c>
      <c r="BJ119" s="117">
        <f t="shared" si="372"/>
        <v>0.39999999999999847</v>
      </c>
      <c r="BK119" s="117">
        <f t="shared" si="372"/>
        <v>0.29999999999999849</v>
      </c>
      <c r="BL119" s="117">
        <f t="shared" si="372"/>
        <v>0.19999999999999848</v>
      </c>
      <c r="BM119" s="117">
        <f t="shared" si="372"/>
        <v>9.9999999999998479E-2</v>
      </c>
      <c r="BN119" s="117">
        <f t="shared" si="372"/>
        <v>0</v>
      </c>
      <c r="BP119" s="117">
        <f t="shared" ref="BP119:BP126" si="378">D119</f>
        <v>3</v>
      </c>
      <c r="BQ119" s="117">
        <f t="shared" ref="BQ119:CS126" si="379">BP119-($BP119-$CT119)/30</f>
        <v>3</v>
      </c>
      <c r="BR119" s="117">
        <f t="shared" si="379"/>
        <v>3</v>
      </c>
      <c r="BS119" s="117">
        <f t="shared" si="379"/>
        <v>3</v>
      </c>
      <c r="BT119" s="117">
        <f t="shared" si="379"/>
        <v>3</v>
      </c>
      <c r="BU119" s="117">
        <f t="shared" si="379"/>
        <v>3</v>
      </c>
      <c r="BV119" s="117">
        <f t="shared" si="379"/>
        <v>3</v>
      </c>
      <c r="BW119" s="117">
        <f t="shared" si="379"/>
        <v>3</v>
      </c>
      <c r="BX119" s="117">
        <f t="shared" si="379"/>
        <v>3</v>
      </c>
      <c r="BY119" s="117">
        <f t="shared" si="379"/>
        <v>3</v>
      </c>
      <c r="BZ119" s="117">
        <f t="shared" si="379"/>
        <v>3</v>
      </c>
      <c r="CA119" s="117">
        <f t="shared" si="379"/>
        <v>3</v>
      </c>
      <c r="CB119" s="117">
        <f t="shared" si="379"/>
        <v>3</v>
      </c>
      <c r="CC119" s="117">
        <f t="shared" si="379"/>
        <v>3</v>
      </c>
      <c r="CD119" s="117">
        <f t="shared" si="379"/>
        <v>3</v>
      </c>
      <c r="CE119" s="117">
        <f t="shared" si="379"/>
        <v>3</v>
      </c>
      <c r="CF119" s="117">
        <f t="shared" si="379"/>
        <v>3</v>
      </c>
      <c r="CG119" s="117">
        <f t="shared" si="379"/>
        <v>3</v>
      </c>
      <c r="CH119" s="117">
        <f t="shared" si="379"/>
        <v>3</v>
      </c>
      <c r="CI119" s="117">
        <f t="shared" si="379"/>
        <v>3</v>
      </c>
      <c r="CJ119" s="117">
        <f t="shared" si="379"/>
        <v>3</v>
      </c>
      <c r="CK119" s="117">
        <f t="shared" si="379"/>
        <v>3</v>
      </c>
      <c r="CL119" s="117">
        <f t="shared" si="379"/>
        <v>3</v>
      </c>
      <c r="CM119" s="117">
        <f t="shared" si="379"/>
        <v>3</v>
      </c>
      <c r="CN119" s="117">
        <f t="shared" si="379"/>
        <v>3</v>
      </c>
      <c r="CO119" s="117">
        <f t="shared" si="379"/>
        <v>3</v>
      </c>
      <c r="CP119" s="117">
        <f t="shared" si="379"/>
        <v>3</v>
      </c>
      <c r="CQ119" s="117">
        <f t="shared" si="379"/>
        <v>3</v>
      </c>
      <c r="CR119" s="117">
        <f t="shared" si="379"/>
        <v>3</v>
      </c>
      <c r="CS119" s="117">
        <f t="shared" si="379"/>
        <v>3</v>
      </c>
      <c r="CT119" s="117">
        <f t="shared" ref="CT119:CT120" si="380">BP119</f>
        <v>3</v>
      </c>
      <c r="CV119" s="117">
        <f>AJ119</f>
        <v>3</v>
      </c>
      <c r="CW119" s="117">
        <f t="shared" si="374"/>
        <v>2.9</v>
      </c>
      <c r="CX119" s="117">
        <f t="shared" si="374"/>
        <v>2.8</v>
      </c>
      <c r="CY119" s="117">
        <f t="shared" si="374"/>
        <v>2.6999999999999997</v>
      </c>
      <c r="CZ119" s="117">
        <f t="shared" si="374"/>
        <v>2.5999999999999996</v>
      </c>
      <c r="DA119" s="117">
        <f t="shared" si="374"/>
        <v>2.4999999999999996</v>
      </c>
      <c r="DB119" s="117">
        <f t="shared" si="374"/>
        <v>2.3999999999999995</v>
      </c>
      <c r="DC119" s="117">
        <f t="shared" si="374"/>
        <v>2.2999999999999994</v>
      </c>
      <c r="DD119" s="117">
        <f t="shared" si="374"/>
        <v>2.1999999999999993</v>
      </c>
      <c r="DE119" s="117">
        <f t="shared" si="374"/>
        <v>2.0999999999999992</v>
      </c>
      <c r="DF119" s="117">
        <f t="shared" si="374"/>
        <v>1.9999999999999991</v>
      </c>
      <c r="DG119" s="117">
        <f t="shared" si="374"/>
        <v>1.899999999999999</v>
      </c>
      <c r="DH119" s="117">
        <f t="shared" si="374"/>
        <v>1.7999999999999989</v>
      </c>
      <c r="DI119" s="117">
        <f t="shared" si="374"/>
        <v>1.6999999999999988</v>
      </c>
      <c r="DJ119" s="117">
        <f t="shared" si="374"/>
        <v>1.5999999999999988</v>
      </c>
      <c r="DK119" s="117">
        <f t="shared" si="374"/>
        <v>1.4999999999999987</v>
      </c>
      <c r="DL119" s="117">
        <f t="shared" si="374"/>
        <v>1.3999999999999986</v>
      </c>
      <c r="DM119" s="117">
        <f t="shared" si="375"/>
        <v>1.2999999999999985</v>
      </c>
      <c r="DN119" s="117">
        <f t="shared" si="375"/>
        <v>1.1999999999999984</v>
      </c>
      <c r="DO119" s="117">
        <f t="shared" si="375"/>
        <v>1.0999999999999983</v>
      </c>
      <c r="DP119" s="117">
        <f t="shared" si="375"/>
        <v>0.99999999999999833</v>
      </c>
      <c r="DQ119" s="117">
        <f t="shared" si="375"/>
        <v>0.89999999999999836</v>
      </c>
      <c r="DR119" s="117">
        <f t="shared" si="375"/>
        <v>0.79999999999999838</v>
      </c>
      <c r="DS119" s="117">
        <f t="shared" si="375"/>
        <v>0.6999999999999984</v>
      </c>
      <c r="DT119" s="117">
        <f t="shared" si="375"/>
        <v>0.59999999999999842</v>
      </c>
      <c r="DU119" s="117">
        <f t="shared" si="375"/>
        <v>0.49999999999999845</v>
      </c>
      <c r="DV119" s="117">
        <f t="shared" si="375"/>
        <v>0.39999999999999847</v>
      </c>
      <c r="DW119" s="117">
        <f t="shared" si="375"/>
        <v>0.29999999999999849</v>
      </c>
      <c r="DX119" s="117">
        <f t="shared" si="375"/>
        <v>0.19999999999999848</v>
      </c>
      <c r="DY119" s="117">
        <f t="shared" si="375"/>
        <v>9.9999999999998479E-2</v>
      </c>
      <c r="DZ119" s="117">
        <f t="shared" si="375"/>
        <v>0</v>
      </c>
    </row>
    <row r="120" spans="1:165">
      <c r="A120" s="303" t="s">
        <v>316</v>
      </c>
      <c r="C120" s="5" t="s">
        <v>315</v>
      </c>
      <c r="D120" s="117">
        <f>$BP$192</f>
        <v>1.3888980000000002</v>
      </c>
      <c r="E120" s="117">
        <f t="shared" si="376"/>
        <v>1.4271014000000002</v>
      </c>
      <c r="F120" s="117">
        <f t="shared" si="376"/>
        <v>1.4653048000000002</v>
      </c>
      <c r="G120" s="117">
        <f t="shared" si="376"/>
        <v>1.5035082000000002</v>
      </c>
      <c r="H120" s="117">
        <f t="shared" si="376"/>
        <v>1.5417116000000002</v>
      </c>
      <c r="I120" s="117">
        <f t="shared" si="376"/>
        <v>1.5799150000000002</v>
      </c>
      <c r="J120" s="117">
        <f t="shared" si="376"/>
        <v>1.6181184000000002</v>
      </c>
      <c r="K120" s="117">
        <f t="shared" si="376"/>
        <v>1.6563218000000002</v>
      </c>
      <c r="L120" s="117">
        <f t="shared" si="376"/>
        <v>1.6945252000000002</v>
      </c>
      <c r="M120" s="117">
        <f t="shared" si="376"/>
        <v>1.7327286000000002</v>
      </c>
      <c r="N120" s="117">
        <f t="shared" si="376"/>
        <v>1.7709320000000002</v>
      </c>
      <c r="O120" s="117">
        <f t="shared" si="376"/>
        <v>1.8091354000000002</v>
      </c>
      <c r="P120" s="117">
        <f t="shared" si="376"/>
        <v>1.8473388000000002</v>
      </c>
      <c r="Q120" s="117">
        <f t="shared" si="376"/>
        <v>1.8855422000000002</v>
      </c>
      <c r="R120" s="117">
        <f t="shared" si="376"/>
        <v>1.9237456000000002</v>
      </c>
      <c r="S120" s="117">
        <f t="shared" si="376"/>
        <v>1.9619490000000002</v>
      </c>
      <c r="T120" s="117">
        <f t="shared" si="376"/>
        <v>2.0001524000000002</v>
      </c>
      <c r="U120" s="117">
        <f t="shared" si="376"/>
        <v>2.0383558000000002</v>
      </c>
      <c r="V120" s="117">
        <f t="shared" si="376"/>
        <v>2.0765592000000002</v>
      </c>
      <c r="W120" s="117">
        <f t="shared" si="376"/>
        <v>2.1147626000000002</v>
      </c>
      <c r="X120" s="117">
        <f t="shared" si="376"/>
        <v>2.1529660000000002</v>
      </c>
      <c r="Y120" s="117">
        <f t="shared" si="376"/>
        <v>2.1911694000000002</v>
      </c>
      <c r="Z120" s="117">
        <f t="shared" si="376"/>
        <v>2.2293728000000002</v>
      </c>
      <c r="AA120" s="117">
        <f t="shared" si="376"/>
        <v>2.2675762000000002</v>
      </c>
      <c r="AB120" s="117">
        <f t="shared" si="376"/>
        <v>2.3057796000000002</v>
      </c>
      <c r="AC120" s="117">
        <f t="shared" si="376"/>
        <v>2.3439830000000001</v>
      </c>
      <c r="AD120" s="117">
        <f t="shared" si="376"/>
        <v>2.3821864000000001</v>
      </c>
      <c r="AE120" s="117">
        <f t="shared" si="376"/>
        <v>2.4203898000000001</v>
      </c>
      <c r="AF120" s="117">
        <f t="shared" si="376"/>
        <v>2.4585932000000001</v>
      </c>
      <c r="AG120" s="117">
        <f t="shared" si="376"/>
        <v>2.4967966000000001</v>
      </c>
      <c r="AH120" s="117">
        <f>EB192</f>
        <v>2.5350000000000001</v>
      </c>
      <c r="AI120" s="2"/>
      <c r="AJ120" s="117">
        <f t="shared" si="377"/>
        <v>1.3888980000000002</v>
      </c>
      <c r="AK120" s="117">
        <f t="shared" si="371"/>
        <v>1.4271014000000002</v>
      </c>
      <c r="AL120" s="117">
        <f t="shared" si="371"/>
        <v>1.4653048000000002</v>
      </c>
      <c r="AM120" s="117">
        <f t="shared" si="371"/>
        <v>1.5035082000000002</v>
      </c>
      <c r="AN120" s="117">
        <f t="shared" si="371"/>
        <v>1.5417116000000002</v>
      </c>
      <c r="AO120" s="117">
        <f t="shared" si="371"/>
        <v>1.5799150000000002</v>
      </c>
      <c r="AP120" s="117">
        <f t="shared" si="371"/>
        <v>1.6181184000000002</v>
      </c>
      <c r="AQ120" s="117">
        <f t="shared" si="371"/>
        <v>1.6563218000000002</v>
      </c>
      <c r="AR120" s="117">
        <f t="shared" si="371"/>
        <v>1.6945252000000002</v>
      </c>
      <c r="AS120" s="117">
        <f t="shared" si="371"/>
        <v>1.7327286000000002</v>
      </c>
      <c r="AT120" s="117">
        <f t="shared" si="371"/>
        <v>1.7709320000000002</v>
      </c>
      <c r="AU120" s="117">
        <f t="shared" si="371"/>
        <v>1.8091354000000002</v>
      </c>
      <c r="AV120" s="117">
        <f t="shared" si="371"/>
        <v>1.8473388000000002</v>
      </c>
      <c r="AW120" s="117">
        <f t="shared" si="371"/>
        <v>1.8855422000000002</v>
      </c>
      <c r="AX120" s="117">
        <f t="shared" si="371"/>
        <v>1.9237456000000002</v>
      </c>
      <c r="AY120" s="117">
        <f t="shared" si="371"/>
        <v>1.9619490000000002</v>
      </c>
      <c r="AZ120" s="117">
        <f t="shared" si="371"/>
        <v>2.0001524000000002</v>
      </c>
      <c r="BA120" s="117">
        <f t="shared" si="372"/>
        <v>2.0383558000000002</v>
      </c>
      <c r="BB120" s="117">
        <f t="shared" si="372"/>
        <v>2.0765592000000002</v>
      </c>
      <c r="BC120" s="117">
        <f t="shared" si="372"/>
        <v>2.1147626000000002</v>
      </c>
      <c r="BD120" s="117">
        <f t="shared" si="372"/>
        <v>2.1529660000000002</v>
      </c>
      <c r="BE120" s="117">
        <f t="shared" si="372"/>
        <v>2.1911694000000002</v>
      </c>
      <c r="BF120" s="117">
        <f t="shared" si="372"/>
        <v>2.2293728000000002</v>
      </c>
      <c r="BG120" s="117">
        <f t="shared" si="372"/>
        <v>2.2675762000000002</v>
      </c>
      <c r="BH120" s="117">
        <f t="shared" si="372"/>
        <v>2.3057796000000002</v>
      </c>
      <c r="BI120" s="117">
        <f t="shared" si="372"/>
        <v>2.3439830000000001</v>
      </c>
      <c r="BJ120" s="117">
        <f t="shared" si="372"/>
        <v>2.3821864000000001</v>
      </c>
      <c r="BK120" s="117">
        <f t="shared" si="372"/>
        <v>2.4203898000000001</v>
      </c>
      <c r="BL120" s="117">
        <f t="shared" si="372"/>
        <v>2.4585932000000001</v>
      </c>
      <c r="BM120" s="117">
        <f t="shared" si="372"/>
        <v>2.4967966000000001</v>
      </c>
      <c r="BN120" s="117">
        <f t="shared" si="372"/>
        <v>2.5350000000000001</v>
      </c>
      <c r="BP120" s="117">
        <f t="shared" si="378"/>
        <v>1.3888980000000002</v>
      </c>
      <c r="BQ120" s="117">
        <f t="shared" si="379"/>
        <v>1.3888980000000002</v>
      </c>
      <c r="BR120" s="117">
        <f t="shared" si="379"/>
        <v>1.3888980000000002</v>
      </c>
      <c r="BS120" s="117">
        <f t="shared" si="379"/>
        <v>1.3888980000000002</v>
      </c>
      <c r="BT120" s="117">
        <f t="shared" si="379"/>
        <v>1.3888980000000002</v>
      </c>
      <c r="BU120" s="117">
        <f t="shared" si="379"/>
        <v>1.3888980000000002</v>
      </c>
      <c r="BV120" s="117">
        <f t="shared" si="379"/>
        <v>1.3888980000000002</v>
      </c>
      <c r="BW120" s="117">
        <f t="shared" si="379"/>
        <v>1.3888980000000002</v>
      </c>
      <c r="BX120" s="117">
        <f t="shared" si="379"/>
        <v>1.3888980000000002</v>
      </c>
      <c r="BY120" s="117">
        <f t="shared" si="379"/>
        <v>1.3888980000000002</v>
      </c>
      <c r="BZ120" s="117">
        <f t="shared" si="379"/>
        <v>1.3888980000000002</v>
      </c>
      <c r="CA120" s="117">
        <f t="shared" si="379"/>
        <v>1.3888980000000002</v>
      </c>
      <c r="CB120" s="117">
        <f t="shared" si="379"/>
        <v>1.3888980000000002</v>
      </c>
      <c r="CC120" s="117">
        <f t="shared" si="379"/>
        <v>1.3888980000000002</v>
      </c>
      <c r="CD120" s="117">
        <f t="shared" si="379"/>
        <v>1.3888980000000002</v>
      </c>
      <c r="CE120" s="117">
        <f t="shared" si="379"/>
        <v>1.3888980000000002</v>
      </c>
      <c r="CF120" s="117">
        <f t="shared" si="379"/>
        <v>1.3888980000000002</v>
      </c>
      <c r="CG120" s="117">
        <f t="shared" si="379"/>
        <v>1.3888980000000002</v>
      </c>
      <c r="CH120" s="117">
        <f t="shared" si="379"/>
        <v>1.3888980000000002</v>
      </c>
      <c r="CI120" s="117">
        <f t="shared" si="379"/>
        <v>1.3888980000000002</v>
      </c>
      <c r="CJ120" s="117">
        <f t="shared" si="379"/>
        <v>1.3888980000000002</v>
      </c>
      <c r="CK120" s="117">
        <f t="shared" si="379"/>
        <v>1.3888980000000002</v>
      </c>
      <c r="CL120" s="117">
        <f t="shared" si="379"/>
        <v>1.3888980000000002</v>
      </c>
      <c r="CM120" s="117">
        <f t="shared" si="379"/>
        <v>1.3888980000000002</v>
      </c>
      <c r="CN120" s="117">
        <f t="shared" si="379"/>
        <v>1.3888980000000002</v>
      </c>
      <c r="CO120" s="117">
        <f t="shared" si="379"/>
        <v>1.3888980000000002</v>
      </c>
      <c r="CP120" s="117">
        <f t="shared" si="379"/>
        <v>1.3888980000000002</v>
      </c>
      <c r="CQ120" s="117">
        <f t="shared" si="379"/>
        <v>1.3888980000000002</v>
      </c>
      <c r="CR120" s="117">
        <f t="shared" si="379"/>
        <v>1.3888980000000002</v>
      </c>
      <c r="CS120" s="117">
        <f t="shared" si="379"/>
        <v>1.3888980000000002</v>
      </c>
      <c r="CT120" s="117">
        <f t="shared" si="380"/>
        <v>1.3888980000000002</v>
      </c>
      <c r="CV120" s="117">
        <f>AJ120</f>
        <v>1.3888980000000002</v>
      </c>
      <c r="CW120" s="117">
        <f t="shared" si="374"/>
        <v>1.4271014000000002</v>
      </c>
      <c r="CX120" s="117">
        <f t="shared" si="374"/>
        <v>1.4653048000000002</v>
      </c>
      <c r="CY120" s="117">
        <f t="shared" si="374"/>
        <v>1.5035082000000002</v>
      </c>
      <c r="CZ120" s="117">
        <f t="shared" si="374"/>
        <v>1.5417116000000002</v>
      </c>
      <c r="DA120" s="117">
        <f t="shared" si="374"/>
        <v>1.5799150000000002</v>
      </c>
      <c r="DB120" s="117">
        <f t="shared" si="374"/>
        <v>1.6181184000000002</v>
      </c>
      <c r="DC120" s="117">
        <f t="shared" si="374"/>
        <v>1.6563218000000002</v>
      </c>
      <c r="DD120" s="117">
        <f t="shared" si="374"/>
        <v>1.6945252000000002</v>
      </c>
      <c r="DE120" s="117">
        <f t="shared" si="374"/>
        <v>1.7327286000000002</v>
      </c>
      <c r="DF120" s="117">
        <f t="shared" si="374"/>
        <v>1.7709320000000002</v>
      </c>
      <c r="DG120" s="117">
        <f t="shared" si="374"/>
        <v>1.8091354000000002</v>
      </c>
      <c r="DH120" s="117">
        <f t="shared" si="374"/>
        <v>1.8473388000000002</v>
      </c>
      <c r="DI120" s="117">
        <f t="shared" si="374"/>
        <v>1.8855422000000002</v>
      </c>
      <c r="DJ120" s="117">
        <f t="shared" si="374"/>
        <v>1.9237456000000002</v>
      </c>
      <c r="DK120" s="117">
        <f t="shared" si="374"/>
        <v>1.9619490000000002</v>
      </c>
      <c r="DL120" s="117">
        <f t="shared" si="374"/>
        <v>2.0001524000000002</v>
      </c>
      <c r="DM120" s="117">
        <f t="shared" si="375"/>
        <v>2.0383558000000002</v>
      </c>
      <c r="DN120" s="117">
        <f t="shared" si="375"/>
        <v>2.0765592000000002</v>
      </c>
      <c r="DO120" s="117">
        <f t="shared" si="375"/>
        <v>2.1147626000000002</v>
      </c>
      <c r="DP120" s="117">
        <f t="shared" si="375"/>
        <v>2.1529660000000002</v>
      </c>
      <c r="DQ120" s="117">
        <f t="shared" si="375"/>
        <v>2.1911694000000002</v>
      </c>
      <c r="DR120" s="117">
        <f t="shared" si="375"/>
        <v>2.2293728000000002</v>
      </c>
      <c r="DS120" s="117">
        <f t="shared" si="375"/>
        <v>2.2675762000000002</v>
      </c>
      <c r="DT120" s="117">
        <f t="shared" si="375"/>
        <v>2.3057796000000002</v>
      </c>
      <c r="DU120" s="117">
        <f t="shared" si="375"/>
        <v>2.3439830000000001</v>
      </c>
      <c r="DV120" s="117">
        <f t="shared" si="375"/>
        <v>2.3821864000000001</v>
      </c>
      <c r="DW120" s="117">
        <f t="shared" si="375"/>
        <v>2.4203898000000001</v>
      </c>
      <c r="DX120" s="117">
        <f t="shared" si="375"/>
        <v>2.4585932000000001</v>
      </c>
      <c r="DY120" s="117">
        <f t="shared" si="375"/>
        <v>2.4967966000000001</v>
      </c>
      <c r="DZ120" s="117">
        <f t="shared" si="375"/>
        <v>2.5350000000000001</v>
      </c>
    </row>
    <row r="121" spans="1:165">
      <c r="A121" s="303" t="s">
        <v>317</v>
      </c>
      <c r="C121" s="5" t="s">
        <v>315</v>
      </c>
      <c r="D121" s="117">
        <f>$BP$192</f>
        <v>1.3888980000000002</v>
      </c>
      <c r="E121" s="117">
        <f t="shared" si="376"/>
        <v>1.3449162300000002</v>
      </c>
      <c r="F121" s="117">
        <f t="shared" si="376"/>
        <v>1.3009344600000001</v>
      </c>
      <c r="G121" s="117">
        <f t="shared" si="376"/>
        <v>1.2569526900000001</v>
      </c>
      <c r="H121" s="117">
        <f t="shared" si="376"/>
        <v>1.2129709200000001</v>
      </c>
      <c r="I121" s="117">
        <f t="shared" si="376"/>
        <v>1.16898915</v>
      </c>
      <c r="J121" s="117">
        <f t="shared" si="376"/>
        <v>1.12500738</v>
      </c>
      <c r="K121" s="117">
        <f t="shared" si="376"/>
        <v>1.08102561</v>
      </c>
      <c r="L121" s="117">
        <f t="shared" si="376"/>
        <v>1.0370438399999999</v>
      </c>
      <c r="M121" s="117">
        <f t="shared" si="376"/>
        <v>0.99306206999999991</v>
      </c>
      <c r="N121" s="117">
        <f t="shared" si="376"/>
        <v>0.94908029999999988</v>
      </c>
      <c r="O121" s="117">
        <f t="shared" si="376"/>
        <v>0.90509852999999985</v>
      </c>
      <c r="P121" s="117">
        <f t="shared" si="376"/>
        <v>0.86111675999999981</v>
      </c>
      <c r="Q121" s="117">
        <f t="shared" si="376"/>
        <v>0.81713498999999978</v>
      </c>
      <c r="R121" s="117">
        <f t="shared" si="376"/>
        <v>0.77315321999999975</v>
      </c>
      <c r="S121" s="117">
        <f t="shared" si="376"/>
        <v>0.72917144999999972</v>
      </c>
      <c r="T121" s="117">
        <f t="shared" si="376"/>
        <v>0.68518967999999969</v>
      </c>
      <c r="U121" s="117">
        <f t="shared" si="376"/>
        <v>0.64120790999999966</v>
      </c>
      <c r="V121" s="117">
        <f t="shared" si="376"/>
        <v>0.59722613999999963</v>
      </c>
      <c r="W121" s="117">
        <f t="shared" si="376"/>
        <v>0.5532443699999996</v>
      </c>
      <c r="X121" s="117">
        <f t="shared" si="376"/>
        <v>0.50926259999999957</v>
      </c>
      <c r="Y121" s="117">
        <f t="shared" si="376"/>
        <v>0.46528082999999953</v>
      </c>
      <c r="Z121" s="117">
        <f t="shared" si="376"/>
        <v>0.4212990599999995</v>
      </c>
      <c r="AA121" s="117">
        <f t="shared" si="376"/>
        <v>0.37731728999999947</v>
      </c>
      <c r="AB121" s="117">
        <f t="shared" si="376"/>
        <v>0.33333551999999944</v>
      </c>
      <c r="AC121" s="117">
        <f t="shared" si="376"/>
        <v>0.28935374999999941</v>
      </c>
      <c r="AD121" s="117">
        <f t="shared" si="376"/>
        <v>0.24537197999999941</v>
      </c>
      <c r="AE121" s="117">
        <f t="shared" si="376"/>
        <v>0.2013902099999994</v>
      </c>
      <c r="AF121" s="117">
        <f t="shared" si="376"/>
        <v>0.1574084399999994</v>
      </c>
      <c r="AG121" s="117">
        <f t="shared" si="376"/>
        <v>0.1134266699999994</v>
      </c>
      <c r="AH121" s="117">
        <f>$BZ$192</f>
        <v>6.9444900000000073E-2</v>
      </c>
      <c r="AI121" s="2"/>
      <c r="AJ121" s="117">
        <f t="shared" si="377"/>
        <v>1.3888980000000002</v>
      </c>
      <c r="AK121" s="117">
        <f t="shared" si="371"/>
        <v>1.3449162300000002</v>
      </c>
      <c r="AL121" s="117">
        <f t="shared" si="371"/>
        <v>1.3009344600000001</v>
      </c>
      <c r="AM121" s="117">
        <f t="shared" si="371"/>
        <v>1.2569526900000001</v>
      </c>
      <c r="AN121" s="117">
        <f t="shared" si="371"/>
        <v>1.2129709200000001</v>
      </c>
      <c r="AO121" s="117">
        <f t="shared" si="371"/>
        <v>1.16898915</v>
      </c>
      <c r="AP121" s="117">
        <f t="shared" si="371"/>
        <v>1.12500738</v>
      </c>
      <c r="AQ121" s="117">
        <f t="shared" si="371"/>
        <v>1.08102561</v>
      </c>
      <c r="AR121" s="117">
        <f t="shared" si="371"/>
        <v>1.0370438399999999</v>
      </c>
      <c r="AS121" s="117">
        <f t="shared" si="371"/>
        <v>0.99306206999999991</v>
      </c>
      <c r="AT121" s="117">
        <f t="shared" si="371"/>
        <v>0.94908029999999988</v>
      </c>
      <c r="AU121" s="117">
        <f t="shared" si="371"/>
        <v>0.90509852999999985</v>
      </c>
      <c r="AV121" s="117">
        <f t="shared" si="371"/>
        <v>0.86111675999999981</v>
      </c>
      <c r="AW121" s="117">
        <f t="shared" si="371"/>
        <v>0.81713498999999978</v>
      </c>
      <c r="AX121" s="117">
        <f t="shared" si="371"/>
        <v>0.77315321999999975</v>
      </c>
      <c r="AY121" s="117">
        <f t="shared" si="371"/>
        <v>0.72917144999999972</v>
      </c>
      <c r="AZ121" s="117">
        <f t="shared" si="371"/>
        <v>0.68518967999999969</v>
      </c>
      <c r="BA121" s="117">
        <f t="shared" si="372"/>
        <v>0.64120790999999966</v>
      </c>
      <c r="BB121" s="117">
        <f t="shared" si="372"/>
        <v>0.59722613999999963</v>
      </c>
      <c r="BC121" s="117">
        <f t="shared" si="372"/>
        <v>0.5532443699999996</v>
      </c>
      <c r="BD121" s="117">
        <f t="shared" si="372"/>
        <v>0.50926259999999957</v>
      </c>
      <c r="BE121" s="117">
        <f t="shared" si="372"/>
        <v>0.46528082999999953</v>
      </c>
      <c r="BF121" s="117">
        <f t="shared" si="372"/>
        <v>0.4212990599999995</v>
      </c>
      <c r="BG121" s="117">
        <f t="shared" si="372"/>
        <v>0.37731728999999947</v>
      </c>
      <c r="BH121" s="117">
        <f t="shared" si="372"/>
        <v>0.33333551999999944</v>
      </c>
      <c r="BI121" s="117">
        <f t="shared" si="372"/>
        <v>0.28935374999999941</v>
      </c>
      <c r="BJ121" s="117">
        <f t="shared" si="372"/>
        <v>0.24537197999999941</v>
      </c>
      <c r="BK121" s="117">
        <f t="shared" si="372"/>
        <v>0.2013902099999994</v>
      </c>
      <c r="BL121" s="117">
        <f t="shared" si="372"/>
        <v>0.1574084399999994</v>
      </c>
      <c r="BM121" s="117">
        <f t="shared" si="372"/>
        <v>0.1134266699999994</v>
      </c>
      <c r="BN121" s="117">
        <f t="shared" si="372"/>
        <v>6.9444900000000073E-2</v>
      </c>
      <c r="BP121" s="117">
        <f t="shared" si="378"/>
        <v>1.3888980000000002</v>
      </c>
      <c r="BQ121" s="117">
        <f t="shared" si="379"/>
        <v>1.3449162300000002</v>
      </c>
      <c r="BR121" s="117">
        <f t="shared" si="379"/>
        <v>1.3009344600000001</v>
      </c>
      <c r="BS121" s="117">
        <f t="shared" si="379"/>
        <v>1.2569526900000001</v>
      </c>
      <c r="BT121" s="117">
        <f t="shared" si="379"/>
        <v>1.2129709200000001</v>
      </c>
      <c r="BU121" s="117">
        <f t="shared" si="379"/>
        <v>1.16898915</v>
      </c>
      <c r="BV121" s="117">
        <f t="shared" si="379"/>
        <v>1.12500738</v>
      </c>
      <c r="BW121" s="117">
        <f t="shared" si="379"/>
        <v>1.08102561</v>
      </c>
      <c r="BX121" s="117">
        <f t="shared" si="379"/>
        <v>1.0370438399999999</v>
      </c>
      <c r="BY121" s="117">
        <f t="shared" si="379"/>
        <v>0.99306206999999991</v>
      </c>
      <c r="BZ121" s="117">
        <f t="shared" si="379"/>
        <v>0.94908029999999988</v>
      </c>
      <c r="CA121" s="117">
        <f t="shared" si="379"/>
        <v>0.90509852999999985</v>
      </c>
      <c r="CB121" s="117">
        <f t="shared" si="379"/>
        <v>0.86111675999999981</v>
      </c>
      <c r="CC121" s="117">
        <f t="shared" si="379"/>
        <v>0.81713498999999978</v>
      </c>
      <c r="CD121" s="117">
        <f t="shared" si="379"/>
        <v>0.77315321999999975</v>
      </c>
      <c r="CE121" s="117">
        <f t="shared" si="379"/>
        <v>0.72917144999999972</v>
      </c>
      <c r="CF121" s="117">
        <f t="shared" si="379"/>
        <v>0.68518967999999969</v>
      </c>
      <c r="CG121" s="117">
        <f t="shared" si="379"/>
        <v>0.64120790999999966</v>
      </c>
      <c r="CH121" s="117">
        <f t="shared" si="379"/>
        <v>0.59722613999999963</v>
      </c>
      <c r="CI121" s="117">
        <f t="shared" si="379"/>
        <v>0.5532443699999996</v>
      </c>
      <c r="CJ121" s="117">
        <f t="shared" si="379"/>
        <v>0.50926259999999957</v>
      </c>
      <c r="CK121" s="117">
        <f t="shared" si="379"/>
        <v>0.46528082999999953</v>
      </c>
      <c r="CL121" s="117">
        <f t="shared" si="379"/>
        <v>0.4212990599999995</v>
      </c>
      <c r="CM121" s="117">
        <f t="shared" si="379"/>
        <v>0.37731728999999947</v>
      </c>
      <c r="CN121" s="117">
        <f t="shared" si="379"/>
        <v>0.33333551999999944</v>
      </c>
      <c r="CO121" s="117">
        <f t="shared" si="379"/>
        <v>0.28935374999999941</v>
      </c>
      <c r="CP121" s="117">
        <f t="shared" si="379"/>
        <v>0.24537197999999941</v>
      </c>
      <c r="CQ121" s="117">
        <f t="shared" si="379"/>
        <v>0.2013902099999994</v>
      </c>
      <c r="CR121" s="117">
        <f t="shared" si="379"/>
        <v>0.1574084399999994</v>
      </c>
      <c r="CS121" s="117">
        <f t="shared" si="379"/>
        <v>0.1134266699999994</v>
      </c>
      <c r="CT121" s="117">
        <f>BN121</f>
        <v>6.9444900000000073E-2</v>
      </c>
      <c r="CV121" s="117">
        <f>AJ121</f>
        <v>1.3888980000000002</v>
      </c>
      <c r="CW121" s="117">
        <f t="shared" si="374"/>
        <v>1.3449162300000002</v>
      </c>
      <c r="CX121" s="117">
        <f t="shared" si="374"/>
        <v>1.3009344600000001</v>
      </c>
      <c r="CY121" s="117">
        <f t="shared" si="374"/>
        <v>1.2569526900000001</v>
      </c>
      <c r="CZ121" s="117">
        <f t="shared" si="374"/>
        <v>1.2129709200000001</v>
      </c>
      <c r="DA121" s="117">
        <f t="shared" si="374"/>
        <v>1.16898915</v>
      </c>
      <c r="DB121" s="117">
        <f t="shared" si="374"/>
        <v>1.12500738</v>
      </c>
      <c r="DC121" s="117">
        <f t="shared" si="374"/>
        <v>1.08102561</v>
      </c>
      <c r="DD121" s="117">
        <f t="shared" si="374"/>
        <v>1.0370438399999999</v>
      </c>
      <c r="DE121" s="117">
        <f t="shared" si="374"/>
        <v>0.99306206999999991</v>
      </c>
      <c r="DF121" s="117">
        <f t="shared" si="374"/>
        <v>0.94908029999999988</v>
      </c>
      <c r="DG121" s="117">
        <f t="shared" si="374"/>
        <v>0.90509852999999985</v>
      </c>
      <c r="DH121" s="117">
        <f t="shared" si="374"/>
        <v>0.86111675999999981</v>
      </c>
      <c r="DI121" s="117">
        <f t="shared" si="374"/>
        <v>0.81713498999999978</v>
      </c>
      <c r="DJ121" s="117">
        <f t="shared" si="374"/>
        <v>0.77315321999999975</v>
      </c>
      <c r="DK121" s="117">
        <f t="shared" si="374"/>
        <v>0.72917144999999972</v>
      </c>
      <c r="DL121" s="117">
        <f t="shared" si="374"/>
        <v>0.68518967999999969</v>
      </c>
      <c r="DM121" s="117">
        <f t="shared" si="375"/>
        <v>0.64120790999999966</v>
      </c>
      <c r="DN121" s="117">
        <f t="shared" si="375"/>
        <v>0.59722613999999963</v>
      </c>
      <c r="DO121" s="117">
        <f t="shared" si="375"/>
        <v>0.5532443699999996</v>
      </c>
      <c r="DP121" s="117">
        <f t="shared" si="375"/>
        <v>0.50926259999999957</v>
      </c>
      <c r="DQ121" s="117">
        <f t="shared" si="375"/>
        <v>0.46528082999999953</v>
      </c>
      <c r="DR121" s="117">
        <f t="shared" si="375"/>
        <v>0.4212990599999995</v>
      </c>
      <c r="DS121" s="117">
        <f t="shared" si="375"/>
        <v>0.37731728999999947</v>
      </c>
      <c r="DT121" s="117">
        <f t="shared" si="375"/>
        <v>0.33333551999999944</v>
      </c>
      <c r="DU121" s="117">
        <f t="shared" si="375"/>
        <v>0.28935374999999941</v>
      </c>
      <c r="DV121" s="117">
        <f t="shared" si="375"/>
        <v>0.24537197999999941</v>
      </c>
      <c r="DW121" s="117">
        <f t="shared" si="375"/>
        <v>0.2013902099999994</v>
      </c>
      <c r="DX121" s="117">
        <f t="shared" si="375"/>
        <v>0.1574084399999994</v>
      </c>
      <c r="DY121" s="117">
        <f t="shared" si="375"/>
        <v>0.1134266699999994</v>
      </c>
      <c r="DZ121" s="117">
        <f t="shared" si="375"/>
        <v>6.9444900000000073E-2</v>
      </c>
    </row>
    <row r="122" spans="1:165">
      <c r="A122" s="303" t="s">
        <v>306</v>
      </c>
      <c r="C122" s="5" t="s">
        <v>315</v>
      </c>
      <c r="D122" s="117">
        <f>$B$192</f>
        <v>5.0000000000000001E-3</v>
      </c>
      <c r="E122" s="117">
        <f t="shared" si="376"/>
        <v>4.8333333333333336E-3</v>
      </c>
      <c r="F122" s="117">
        <f t="shared" si="376"/>
        <v>4.6666666666666671E-3</v>
      </c>
      <c r="G122" s="117">
        <f t="shared" si="376"/>
        <v>4.5000000000000005E-3</v>
      </c>
      <c r="H122" s="117">
        <f t="shared" si="376"/>
        <v>4.333333333333334E-3</v>
      </c>
      <c r="I122" s="117">
        <f t="shared" si="376"/>
        <v>4.1666666666666675E-3</v>
      </c>
      <c r="J122" s="117">
        <f t="shared" si="376"/>
        <v>4.000000000000001E-3</v>
      </c>
      <c r="K122" s="117">
        <f t="shared" si="376"/>
        <v>3.8333333333333344E-3</v>
      </c>
      <c r="L122" s="117">
        <f t="shared" si="376"/>
        <v>3.6666666666666679E-3</v>
      </c>
      <c r="M122" s="117">
        <f t="shared" si="376"/>
        <v>3.5000000000000014E-3</v>
      </c>
      <c r="N122" s="117">
        <f t="shared" si="376"/>
        <v>3.3333333333333348E-3</v>
      </c>
      <c r="O122" s="117">
        <f t="shared" si="376"/>
        <v>3.1666666666666683E-3</v>
      </c>
      <c r="P122" s="117">
        <f t="shared" si="376"/>
        <v>3.0000000000000018E-3</v>
      </c>
      <c r="Q122" s="117">
        <f t="shared" si="376"/>
        <v>2.8333333333333353E-3</v>
      </c>
      <c r="R122" s="117">
        <f t="shared" si="376"/>
        <v>2.6666666666666687E-3</v>
      </c>
      <c r="S122" s="117">
        <f t="shared" si="376"/>
        <v>2.5000000000000022E-3</v>
      </c>
      <c r="T122" s="117">
        <f t="shared" si="376"/>
        <v>2.3333333333333357E-3</v>
      </c>
      <c r="U122" s="117">
        <f t="shared" si="376"/>
        <v>2.1666666666666692E-3</v>
      </c>
      <c r="V122" s="117">
        <f t="shared" si="376"/>
        <v>2.0000000000000026E-3</v>
      </c>
      <c r="W122" s="117">
        <f t="shared" si="376"/>
        <v>1.8333333333333359E-3</v>
      </c>
      <c r="X122" s="117">
        <f t="shared" si="376"/>
        <v>1.6666666666666692E-3</v>
      </c>
      <c r="Y122" s="117">
        <f t="shared" si="376"/>
        <v>1.5000000000000024E-3</v>
      </c>
      <c r="Z122" s="117">
        <f t="shared" si="376"/>
        <v>1.3333333333333357E-3</v>
      </c>
      <c r="AA122" s="117">
        <f t="shared" si="376"/>
        <v>1.1666666666666689E-3</v>
      </c>
      <c r="AB122" s="117">
        <f t="shared" si="376"/>
        <v>1.0000000000000022E-3</v>
      </c>
      <c r="AC122" s="117">
        <f t="shared" si="376"/>
        <v>8.3333333333333556E-4</v>
      </c>
      <c r="AD122" s="117">
        <f t="shared" si="376"/>
        <v>6.6666666666666892E-4</v>
      </c>
      <c r="AE122" s="117">
        <f t="shared" si="376"/>
        <v>5.0000000000000229E-4</v>
      </c>
      <c r="AF122" s="117">
        <f t="shared" si="376"/>
        <v>3.3333333333333565E-4</v>
      </c>
      <c r="AG122" s="117">
        <f t="shared" si="376"/>
        <v>1.6666666666666899E-4</v>
      </c>
      <c r="AH122" s="117">
        <f>$C$192</f>
        <v>0</v>
      </c>
      <c r="AI122" s="2"/>
      <c r="AJ122" s="117">
        <f t="shared" si="377"/>
        <v>5.0000000000000001E-3</v>
      </c>
      <c r="AK122" s="117">
        <f t="shared" si="371"/>
        <v>4.8333333333333336E-3</v>
      </c>
      <c r="AL122" s="117">
        <f t="shared" si="371"/>
        <v>4.6666666666666671E-3</v>
      </c>
      <c r="AM122" s="117">
        <f t="shared" si="371"/>
        <v>4.5000000000000005E-3</v>
      </c>
      <c r="AN122" s="117">
        <f t="shared" si="371"/>
        <v>4.333333333333334E-3</v>
      </c>
      <c r="AO122" s="117">
        <f t="shared" si="371"/>
        <v>4.1666666666666675E-3</v>
      </c>
      <c r="AP122" s="117">
        <f t="shared" si="371"/>
        <v>4.000000000000001E-3</v>
      </c>
      <c r="AQ122" s="117">
        <f t="shared" si="371"/>
        <v>3.8333333333333344E-3</v>
      </c>
      <c r="AR122" s="117">
        <f t="shared" si="371"/>
        <v>3.6666666666666679E-3</v>
      </c>
      <c r="AS122" s="117">
        <f t="shared" si="371"/>
        <v>3.5000000000000014E-3</v>
      </c>
      <c r="AT122" s="117">
        <f t="shared" si="371"/>
        <v>3.3333333333333348E-3</v>
      </c>
      <c r="AU122" s="117">
        <f t="shared" si="371"/>
        <v>3.1666666666666683E-3</v>
      </c>
      <c r="AV122" s="117">
        <f t="shared" si="371"/>
        <v>3.0000000000000018E-3</v>
      </c>
      <c r="AW122" s="117">
        <f t="shared" si="371"/>
        <v>2.8333333333333353E-3</v>
      </c>
      <c r="AX122" s="117">
        <f t="shared" si="371"/>
        <v>2.6666666666666687E-3</v>
      </c>
      <c r="AY122" s="117">
        <f t="shared" si="371"/>
        <v>2.5000000000000022E-3</v>
      </c>
      <c r="AZ122" s="117">
        <f t="shared" si="371"/>
        <v>2.3333333333333357E-3</v>
      </c>
      <c r="BA122" s="117">
        <f t="shared" si="372"/>
        <v>2.1666666666666692E-3</v>
      </c>
      <c r="BB122" s="117">
        <f t="shared" si="372"/>
        <v>2.0000000000000026E-3</v>
      </c>
      <c r="BC122" s="117">
        <f t="shared" si="372"/>
        <v>1.8333333333333359E-3</v>
      </c>
      <c r="BD122" s="117">
        <f t="shared" si="372"/>
        <v>1.6666666666666692E-3</v>
      </c>
      <c r="BE122" s="117">
        <f t="shared" si="372"/>
        <v>1.5000000000000024E-3</v>
      </c>
      <c r="BF122" s="117">
        <f t="shared" si="372"/>
        <v>1.3333333333333357E-3</v>
      </c>
      <c r="BG122" s="117">
        <f t="shared" si="372"/>
        <v>1.1666666666666689E-3</v>
      </c>
      <c r="BH122" s="117">
        <f t="shared" si="372"/>
        <v>1.0000000000000022E-3</v>
      </c>
      <c r="BI122" s="117">
        <f t="shared" si="372"/>
        <v>8.3333333333333556E-4</v>
      </c>
      <c r="BJ122" s="117">
        <f t="shared" si="372"/>
        <v>6.6666666666666892E-4</v>
      </c>
      <c r="BK122" s="117">
        <f t="shared" si="372"/>
        <v>5.0000000000000229E-4</v>
      </c>
      <c r="BL122" s="117">
        <f t="shared" si="372"/>
        <v>3.3333333333333565E-4</v>
      </c>
      <c r="BM122" s="117">
        <f t="shared" si="372"/>
        <v>1.6666666666666899E-4</v>
      </c>
      <c r="BN122" s="117">
        <f t="shared" si="372"/>
        <v>0</v>
      </c>
      <c r="BP122" s="117">
        <f t="shared" si="378"/>
        <v>5.0000000000000001E-3</v>
      </c>
      <c r="BQ122" s="117">
        <f t="shared" si="379"/>
        <v>5.0000000000000001E-3</v>
      </c>
      <c r="BR122" s="117">
        <f t="shared" si="379"/>
        <v>5.0000000000000001E-3</v>
      </c>
      <c r="BS122" s="117">
        <f t="shared" si="379"/>
        <v>5.0000000000000001E-3</v>
      </c>
      <c r="BT122" s="117">
        <f t="shared" si="379"/>
        <v>5.0000000000000001E-3</v>
      </c>
      <c r="BU122" s="117">
        <f t="shared" si="379"/>
        <v>5.0000000000000001E-3</v>
      </c>
      <c r="BV122" s="117">
        <f t="shared" si="379"/>
        <v>5.0000000000000001E-3</v>
      </c>
      <c r="BW122" s="117">
        <f t="shared" si="379"/>
        <v>5.0000000000000001E-3</v>
      </c>
      <c r="BX122" s="117">
        <f t="shared" si="379"/>
        <v>5.0000000000000001E-3</v>
      </c>
      <c r="BY122" s="117">
        <f t="shared" si="379"/>
        <v>5.0000000000000001E-3</v>
      </c>
      <c r="BZ122" s="117">
        <f t="shared" si="379"/>
        <v>5.0000000000000001E-3</v>
      </c>
      <c r="CA122" s="117">
        <f t="shared" si="379"/>
        <v>5.0000000000000001E-3</v>
      </c>
      <c r="CB122" s="117">
        <f t="shared" si="379"/>
        <v>5.0000000000000001E-3</v>
      </c>
      <c r="CC122" s="117">
        <f t="shared" si="379"/>
        <v>5.0000000000000001E-3</v>
      </c>
      <c r="CD122" s="117">
        <f t="shared" si="379"/>
        <v>5.0000000000000001E-3</v>
      </c>
      <c r="CE122" s="117">
        <f t="shared" si="379"/>
        <v>5.0000000000000001E-3</v>
      </c>
      <c r="CF122" s="117">
        <f t="shared" si="379"/>
        <v>5.0000000000000001E-3</v>
      </c>
      <c r="CG122" s="117">
        <f t="shared" si="379"/>
        <v>5.0000000000000001E-3</v>
      </c>
      <c r="CH122" s="117">
        <f t="shared" si="379"/>
        <v>5.0000000000000001E-3</v>
      </c>
      <c r="CI122" s="117">
        <f t="shared" si="379"/>
        <v>5.0000000000000001E-3</v>
      </c>
      <c r="CJ122" s="117">
        <f t="shared" si="379"/>
        <v>5.0000000000000001E-3</v>
      </c>
      <c r="CK122" s="117">
        <f t="shared" si="379"/>
        <v>5.0000000000000001E-3</v>
      </c>
      <c r="CL122" s="117">
        <f t="shared" si="379"/>
        <v>5.0000000000000001E-3</v>
      </c>
      <c r="CM122" s="117">
        <f t="shared" si="379"/>
        <v>5.0000000000000001E-3</v>
      </c>
      <c r="CN122" s="117">
        <f t="shared" si="379"/>
        <v>5.0000000000000001E-3</v>
      </c>
      <c r="CO122" s="117">
        <f t="shared" si="379"/>
        <v>5.0000000000000001E-3</v>
      </c>
      <c r="CP122" s="117">
        <f t="shared" si="379"/>
        <v>5.0000000000000001E-3</v>
      </c>
      <c r="CQ122" s="117">
        <f t="shared" si="379"/>
        <v>5.0000000000000001E-3</v>
      </c>
      <c r="CR122" s="117">
        <f t="shared" si="379"/>
        <v>5.0000000000000001E-3</v>
      </c>
      <c r="CS122" s="117">
        <f t="shared" si="379"/>
        <v>5.0000000000000001E-3</v>
      </c>
      <c r="CT122" s="117">
        <f t="shared" ref="CT122:CT126" si="381">BP122</f>
        <v>5.0000000000000001E-3</v>
      </c>
      <c r="CV122" s="117">
        <f>AJ122</f>
        <v>5.0000000000000001E-3</v>
      </c>
      <c r="CW122" s="117">
        <f t="shared" si="374"/>
        <v>4.8333333333333336E-3</v>
      </c>
      <c r="CX122" s="117">
        <f t="shared" si="374"/>
        <v>4.6666666666666671E-3</v>
      </c>
      <c r="CY122" s="117">
        <f t="shared" si="374"/>
        <v>4.5000000000000005E-3</v>
      </c>
      <c r="CZ122" s="117">
        <f t="shared" si="374"/>
        <v>4.333333333333334E-3</v>
      </c>
      <c r="DA122" s="117">
        <f t="shared" si="374"/>
        <v>4.1666666666666675E-3</v>
      </c>
      <c r="DB122" s="117">
        <f t="shared" si="374"/>
        <v>4.000000000000001E-3</v>
      </c>
      <c r="DC122" s="117">
        <f t="shared" si="374"/>
        <v>3.8333333333333344E-3</v>
      </c>
      <c r="DD122" s="117">
        <f t="shared" si="374"/>
        <v>3.6666666666666679E-3</v>
      </c>
      <c r="DE122" s="117">
        <f t="shared" si="374"/>
        <v>3.5000000000000014E-3</v>
      </c>
      <c r="DF122" s="117">
        <f t="shared" si="374"/>
        <v>3.3333333333333348E-3</v>
      </c>
      <c r="DG122" s="117">
        <f t="shared" si="374"/>
        <v>3.1666666666666683E-3</v>
      </c>
      <c r="DH122" s="117">
        <f t="shared" si="374"/>
        <v>3.0000000000000018E-3</v>
      </c>
      <c r="DI122" s="117">
        <f t="shared" si="374"/>
        <v>2.8333333333333353E-3</v>
      </c>
      <c r="DJ122" s="117">
        <f t="shared" si="374"/>
        <v>2.6666666666666687E-3</v>
      </c>
      <c r="DK122" s="117">
        <f t="shared" si="374"/>
        <v>2.5000000000000022E-3</v>
      </c>
      <c r="DL122" s="117">
        <f t="shared" si="374"/>
        <v>2.3333333333333357E-3</v>
      </c>
      <c r="DM122" s="117">
        <f t="shared" si="375"/>
        <v>2.1666666666666692E-3</v>
      </c>
      <c r="DN122" s="117">
        <f t="shared" si="375"/>
        <v>2.0000000000000026E-3</v>
      </c>
      <c r="DO122" s="117">
        <f t="shared" si="375"/>
        <v>1.8333333333333359E-3</v>
      </c>
      <c r="DP122" s="117">
        <f t="shared" si="375"/>
        <v>1.6666666666666692E-3</v>
      </c>
      <c r="DQ122" s="117">
        <f t="shared" si="375"/>
        <v>1.5000000000000024E-3</v>
      </c>
      <c r="DR122" s="117">
        <f t="shared" si="375"/>
        <v>1.3333333333333357E-3</v>
      </c>
      <c r="DS122" s="117">
        <f t="shared" si="375"/>
        <v>1.1666666666666689E-3</v>
      </c>
      <c r="DT122" s="117">
        <f t="shared" si="375"/>
        <v>1.0000000000000022E-3</v>
      </c>
      <c r="DU122" s="117">
        <f t="shared" si="375"/>
        <v>8.3333333333333556E-4</v>
      </c>
      <c r="DV122" s="117">
        <f t="shared" si="375"/>
        <v>6.6666666666666892E-4</v>
      </c>
      <c r="DW122" s="117">
        <f t="shared" si="375"/>
        <v>5.0000000000000229E-4</v>
      </c>
      <c r="DX122" s="117">
        <f t="shared" si="375"/>
        <v>3.3333333333333565E-4</v>
      </c>
      <c r="DY122" s="117">
        <f t="shared" si="375"/>
        <v>1.6666666666666899E-4</v>
      </c>
      <c r="DZ122" s="117">
        <f t="shared" si="375"/>
        <v>0</v>
      </c>
    </row>
    <row r="123" spans="1:165">
      <c r="A123" s="303" t="s">
        <v>307</v>
      </c>
      <c r="C123" s="5" t="s">
        <v>315</v>
      </c>
      <c r="D123" s="117">
        <f>$B$193</f>
        <v>0</v>
      </c>
      <c r="E123" s="117">
        <f t="shared" si="376"/>
        <v>0</v>
      </c>
      <c r="F123" s="117">
        <f t="shared" si="376"/>
        <v>0</v>
      </c>
      <c r="G123" s="117">
        <f t="shared" si="376"/>
        <v>0</v>
      </c>
      <c r="H123" s="117">
        <f t="shared" si="376"/>
        <v>0</v>
      </c>
      <c r="I123" s="117">
        <f t="shared" si="376"/>
        <v>0</v>
      </c>
      <c r="J123" s="117">
        <f t="shared" si="376"/>
        <v>0</v>
      </c>
      <c r="K123" s="117">
        <f t="shared" si="376"/>
        <v>0</v>
      </c>
      <c r="L123" s="117">
        <f t="shared" si="376"/>
        <v>0</v>
      </c>
      <c r="M123" s="117">
        <f t="shared" si="376"/>
        <v>0</v>
      </c>
      <c r="N123" s="117">
        <f t="shared" si="376"/>
        <v>0</v>
      </c>
      <c r="O123" s="117">
        <f t="shared" si="376"/>
        <v>0</v>
      </c>
      <c r="P123" s="117">
        <f t="shared" si="376"/>
        <v>0</v>
      </c>
      <c r="Q123" s="117">
        <f t="shared" si="376"/>
        <v>0</v>
      </c>
      <c r="R123" s="117">
        <f t="shared" si="376"/>
        <v>0</v>
      </c>
      <c r="S123" s="117">
        <f t="shared" si="376"/>
        <v>0</v>
      </c>
      <c r="T123" s="117">
        <f t="shared" si="376"/>
        <v>0</v>
      </c>
      <c r="U123" s="117">
        <f t="shared" si="376"/>
        <v>0</v>
      </c>
      <c r="V123" s="117">
        <f t="shared" si="376"/>
        <v>0</v>
      </c>
      <c r="W123" s="117">
        <f t="shared" si="376"/>
        <v>0</v>
      </c>
      <c r="X123" s="117">
        <f t="shared" si="376"/>
        <v>0</v>
      </c>
      <c r="Y123" s="117">
        <f t="shared" si="376"/>
        <v>0</v>
      </c>
      <c r="Z123" s="117">
        <f t="shared" si="376"/>
        <v>0</v>
      </c>
      <c r="AA123" s="117">
        <f t="shared" si="376"/>
        <v>0</v>
      </c>
      <c r="AB123" s="117">
        <f t="shared" si="376"/>
        <v>0</v>
      </c>
      <c r="AC123" s="117">
        <f t="shared" si="376"/>
        <v>0</v>
      </c>
      <c r="AD123" s="117">
        <f t="shared" si="376"/>
        <v>0</v>
      </c>
      <c r="AE123" s="117">
        <f t="shared" si="376"/>
        <v>0</v>
      </c>
      <c r="AF123" s="117">
        <f t="shared" si="376"/>
        <v>0</v>
      </c>
      <c r="AG123" s="117">
        <f t="shared" si="376"/>
        <v>0</v>
      </c>
      <c r="AH123" s="117">
        <f>$C$193</f>
        <v>0</v>
      </c>
      <c r="AI123" s="2"/>
      <c r="AJ123" s="117">
        <f t="shared" si="377"/>
        <v>0</v>
      </c>
      <c r="AK123" s="117">
        <f t="shared" si="371"/>
        <v>0</v>
      </c>
      <c r="AL123" s="117">
        <f t="shared" si="371"/>
        <v>0</v>
      </c>
      <c r="AM123" s="117">
        <f t="shared" si="371"/>
        <v>0</v>
      </c>
      <c r="AN123" s="117">
        <f t="shared" si="371"/>
        <v>0</v>
      </c>
      <c r="AO123" s="117">
        <f t="shared" si="371"/>
        <v>0</v>
      </c>
      <c r="AP123" s="117">
        <f t="shared" si="371"/>
        <v>0</v>
      </c>
      <c r="AQ123" s="117">
        <f t="shared" si="371"/>
        <v>0</v>
      </c>
      <c r="AR123" s="117">
        <f t="shared" si="371"/>
        <v>0</v>
      </c>
      <c r="AS123" s="117">
        <f t="shared" si="371"/>
        <v>0</v>
      </c>
      <c r="AT123" s="117">
        <f t="shared" si="371"/>
        <v>0</v>
      </c>
      <c r="AU123" s="117">
        <f t="shared" si="371"/>
        <v>0</v>
      </c>
      <c r="AV123" s="117">
        <f t="shared" si="371"/>
        <v>0</v>
      </c>
      <c r="AW123" s="117">
        <f t="shared" si="371"/>
        <v>0</v>
      </c>
      <c r="AX123" s="117">
        <f t="shared" si="371"/>
        <v>0</v>
      </c>
      <c r="AY123" s="117">
        <f t="shared" si="371"/>
        <v>0</v>
      </c>
      <c r="AZ123" s="117">
        <f t="shared" si="371"/>
        <v>0</v>
      </c>
      <c r="BA123" s="117">
        <f t="shared" si="372"/>
        <v>0</v>
      </c>
      <c r="BB123" s="117">
        <f t="shared" si="372"/>
        <v>0</v>
      </c>
      <c r="BC123" s="117">
        <f t="shared" si="372"/>
        <v>0</v>
      </c>
      <c r="BD123" s="117">
        <f t="shared" si="372"/>
        <v>0</v>
      </c>
      <c r="BE123" s="117">
        <f t="shared" si="372"/>
        <v>0</v>
      </c>
      <c r="BF123" s="117">
        <f t="shared" si="372"/>
        <v>0</v>
      </c>
      <c r="BG123" s="117">
        <f t="shared" si="372"/>
        <v>0</v>
      </c>
      <c r="BH123" s="117">
        <f t="shared" si="372"/>
        <v>0</v>
      </c>
      <c r="BI123" s="117">
        <f t="shared" si="372"/>
        <v>0</v>
      </c>
      <c r="BJ123" s="117">
        <f t="shared" si="372"/>
        <v>0</v>
      </c>
      <c r="BK123" s="117">
        <f t="shared" si="372"/>
        <v>0</v>
      </c>
      <c r="BL123" s="117">
        <f t="shared" si="372"/>
        <v>0</v>
      </c>
      <c r="BM123" s="117">
        <f t="shared" si="372"/>
        <v>0</v>
      </c>
      <c r="BN123" s="117">
        <f t="shared" si="372"/>
        <v>0</v>
      </c>
      <c r="BP123" s="117">
        <f t="shared" si="378"/>
        <v>0</v>
      </c>
      <c r="BQ123" s="117">
        <f t="shared" si="379"/>
        <v>0</v>
      </c>
      <c r="BR123" s="117">
        <f t="shared" si="379"/>
        <v>0</v>
      </c>
      <c r="BS123" s="117">
        <f t="shared" si="379"/>
        <v>0</v>
      </c>
      <c r="BT123" s="117">
        <f t="shared" si="379"/>
        <v>0</v>
      </c>
      <c r="BU123" s="117">
        <f t="shared" si="379"/>
        <v>0</v>
      </c>
      <c r="BV123" s="117">
        <f t="shared" si="379"/>
        <v>0</v>
      </c>
      <c r="BW123" s="117">
        <f t="shared" si="379"/>
        <v>0</v>
      </c>
      <c r="BX123" s="117">
        <f t="shared" si="379"/>
        <v>0</v>
      </c>
      <c r="BY123" s="117">
        <f t="shared" si="379"/>
        <v>0</v>
      </c>
      <c r="BZ123" s="117">
        <f t="shared" si="379"/>
        <v>0</v>
      </c>
      <c r="CA123" s="117">
        <f t="shared" si="379"/>
        <v>0</v>
      </c>
      <c r="CB123" s="117">
        <f t="shared" si="379"/>
        <v>0</v>
      </c>
      <c r="CC123" s="117">
        <f t="shared" si="379"/>
        <v>0</v>
      </c>
      <c r="CD123" s="117">
        <f t="shared" si="379"/>
        <v>0</v>
      </c>
      <c r="CE123" s="117">
        <f t="shared" si="379"/>
        <v>0</v>
      </c>
      <c r="CF123" s="117">
        <f t="shared" si="379"/>
        <v>0</v>
      </c>
      <c r="CG123" s="117">
        <f t="shared" si="379"/>
        <v>0</v>
      </c>
      <c r="CH123" s="117">
        <f t="shared" si="379"/>
        <v>0</v>
      </c>
      <c r="CI123" s="117">
        <f t="shared" si="379"/>
        <v>0</v>
      </c>
      <c r="CJ123" s="117">
        <f t="shared" si="379"/>
        <v>0</v>
      </c>
      <c r="CK123" s="117">
        <f t="shared" si="379"/>
        <v>0</v>
      </c>
      <c r="CL123" s="117">
        <f t="shared" si="379"/>
        <v>0</v>
      </c>
      <c r="CM123" s="117">
        <f t="shared" si="379"/>
        <v>0</v>
      </c>
      <c r="CN123" s="117">
        <f t="shared" si="379"/>
        <v>0</v>
      </c>
      <c r="CO123" s="117">
        <f t="shared" si="379"/>
        <v>0</v>
      </c>
      <c r="CP123" s="117">
        <f t="shared" si="379"/>
        <v>0</v>
      </c>
      <c r="CQ123" s="117">
        <f t="shared" si="379"/>
        <v>0</v>
      </c>
      <c r="CR123" s="117">
        <f t="shared" si="379"/>
        <v>0</v>
      </c>
      <c r="CS123" s="117">
        <f t="shared" si="379"/>
        <v>0</v>
      </c>
      <c r="CT123" s="117">
        <f t="shared" si="381"/>
        <v>0</v>
      </c>
      <c r="CV123" s="117">
        <f t="shared" ref="CV123:CV126" si="382">AJ123</f>
        <v>0</v>
      </c>
      <c r="CW123" s="117">
        <f t="shared" ref="CW123:DL126" si="383">CV123-($BP123-$CT123)/30</f>
        <v>0</v>
      </c>
      <c r="CX123" s="117">
        <f t="shared" si="383"/>
        <v>0</v>
      </c>
      <c r="CY123" s="117">
        <f t="shared" si="383"/>
        <v>0</v>
      </c>
      <c r="CZ123" s="117">
        <f t="shared" si="383"/>
        <v>0</v>
      </c>
      <c r="DA123" s="117">
        <f t="shared" si="383"/>
        <v>0</v>
      </c>
      <c r="DB123" s="117">
        <f t="shared" si="383"/>
        <v>0</v>
      </c>
      <c r="DC123" s="117">
        <f t="shared" si="383"/>
        <v>0</v>
      </c>
      <c r="DD123" s="117">
        <f t="shared" si="383"/>
        <v>0</v>
      </c>
      <c r="DE123" s="117">
        <f t="shared" si="383"/>
        <v>0</v>
      </c>
      <c r="DF123" s="117">
        <f t="shared" si="383"/>
        <v>0</v>
      </c>
      <c r="DG123" s="117">
        <f t="shared" si="383"/>
        <v>0</v>
      </c>
      <c r="DH123" s="117">
        <f t="shared" si="383"/>
        <v>0</v>
      </c>
      <c r="DI123" s="117">
        <f t="shared" si="383"/>
        <v>0</v>
      </c>
      <c r="DJ123" s="117">
        <f t="shared" si="383"/>
        <v>0</v>
      </c>
      <c r="DK123" s="117">
        <f t="shared" si="383"/>
        <v>0</v>
      </c>
      <c r="DL123" s="117">
        <f t="shared" si="383"/>
        <v>0</v>
      </c>
      <c r="DM123" s="117">
        <f t="shared" ref="DM123:DY126" si="384">DL123-($BP123-$CT123)/30</f>
        <v>0</v>
      </c>
      <c r="DN123" s="117">
        <f t="shared" si="384"/>
        <v>0</v>
      </c>
      <c r="DO123" s="117">
        <f t="shared" si="384"/>
        <v>0</v>
      </c>
      <c r="DP123" s="117">
        <f t="shared" si="384"/>
        <v>0</v>
      </c>
      <c r="DQ123" s="117">
        <f t="shared" si="384"/>
        <v>0</v>
      </c>
      <c r="DR123" s="117">
        <f t="shared" si="384"/>
        <v>0</v>
      </c>
      <c r="DS123" s="117">
        <f t="shared" si="384"/>
        <v>0</v>
      </c>
      <c r="DT123" s="117">
        <f t="shared" si="384"/>
        <v>0</v>
      </c>
      <c r="DU123" s="117">
        <f t="shared" si="384"/>
        <v>0</v>
      </c>
      <c r="DV123" s="117">
        <f t="shared" si="384"/>
        <v>0</v>
      </c>
      <c r="DW123" s="117">
        <f t="shared" si="384"/>
        <v>0</v>
      </c>
      <c r="DX123" s="117">
        <f t="shared" si="384"/>
        <v>0</v>
      </c>
      <c r="DY123" s="117">
        <f t="shared" si="384"/>
        <v>0</v>
      </c>
      <c r="DZ123" s="117">
        <v>0</v>
      </c>
    </row>
    <row r="124" spans="1:165">
      <c r="A124" s="303" t="s">
        <v>308</v>
      </c>
      <c r="C124" s="5" t="s">
        <v>315</v>
      </c>
      <c r="D124" s="117">
        <f>$B$194</f>
        <v>2.8940000000000001</v>
      </c>
      <c r="E124" s="117">
        <f t="shared" si="376"/>
        <v>2.8940000000000001</v>
      </c>
      <c r="F124" s="117">
        <f t="shared" si="376"/>
        <v>2.8940000000000001</v>
      </c>
      <c r="G124" s="117">
        <f t="shared" si="376"/>
        <v>2.8940000000000001</v>
      </c>
      <c r="H124" s="117">
        <f t="shared" si="376"/>
        <v>2.8940000000000001</v>
      </c>
      <c r="I124" s="117">
        <f t="shared" si="376"/>
        <v>2.8940000000000001</v>
      </c>
      <c r="J124" s="117">
        <f t="shared" si="376"/>
        <v>2.8940000000000001</v>
      </c>
      <c r="K124" s="117">
        <f t="shared" si="376"/>
        <v>2.8940000000000001</v>
      </c>
      <c r="L124" s="117">
        <f t="shared" si="376"/>
        <v>2.8940000000000001</v>
      </c>
      <c r="M124" s="117">
        <f t="shared" si="376"/>
        <v>2.8940000000000001</v>
      </c>
      <c r="N124" s="117">
        <f t="shared" si="376"/>
        <v>2.8940000000000001</v>
      </c>
      <c r="O124" s="117">
        <f t="shared" si="376"/>
        <v>2.8940000000000001</v>
      </c>
      <c r="P124" s="117">
        <f t="shared" si="376"/>
        <v>2.8940000000000001</v>
      </c>
      <c r="Q124" s="117">
        <f t="shared" si="376"/>
        <v>2.8940000000000001</v>
      </c>
      <c r="R124" s="117">
        <f t="shared" si="376"/>
        <v>2.8940000000000001</v>
      </c>
      <c r="S124" s="117">
        <f t="shared" si="376"/>
        <v>2.8940000000000001</v>
      </c>
      <c r="T124" s="117">
        <f t="shared" si="376"/>
        <v>2.8940000000000001</v>
      </c>
      <c r="U124" s="117">
        <f t="shared" si="376"/>
        <v>2.8940000000000001</v>
      </c>
      <c r="V124" s="117">
        <f t="shared" si="376"/>
        <v>2.8940000000000001</v>
      </c>
      <c r="W124" s="117">
        <f t="shared" si="376"/>
        <v>2.8940000000000001</v>
      </c>
      <c r="X124" s="117">
        <f t="shared" si="376"/>
        <v>2.8940000000000001</v>
      </c>
      <c r="Y124" s="117">
        <f t="shared" si="376"/>
        <v>2.8940000000000001</v>
      </c>
      <c r="Z124" s="117">
        <f t="shared" si="376"/>
        <v>2.8940000000000001</v>
      </c>
      <c r="AA124" s="117">
        <f t="shared" si="376"/>
        <v>2.8940000000000001</v>
      </c>
      <c r="AB124" s="117">
        <f t="shared" si="376"/>
        <v>2.8940000000000001</v>
      </c>
      <c r="AC124" s="117">
        <f t="shared" si="376"/>
        <v>2.8940000000000001</v>
      </c>
      <c r="AD124" s="117">
        <f t="shared" si="376"/>
        <v>2.8940000000000001</v>
      </c>
      <c r="AE124" s="117">
        <f t="shared" si="376"/>
        <v>2.8940000000000001</v>
      </c>
      <c r="AF124" s="117">
        <f t="shared" si="376"/>
        <v>2.8940000000000001</v>
      </c>
      <c r="AG124" s="117">
        <f t="shared" si="376"/>
        <v>2.8940000000000001</v>
      </c>
      <c r="AH124" s="117">
        <f>$C$194</f>
        <v>2.8940000000000001</v>
      </c>
      <c r="AI124" s="2"/>
      <c r="AJ124" s="117">
        <f t="shared" si="377"/>
        <v>2.8940000000000001</v>
      </c>
      <c r="AK124" s="117">
        <f t="shared" si="371"/>
        <v>2.8940000000000001</v>
      </c>
      <c r="AL124" s="117">
        <f t="shared" si="371"/>
        <v>2.8940000000000001</v>
      </c>
      <c r="AM124" s="117">
        <f t="shared" si="371"/>
        <v>2.8940000000000001</v>
      </c>
      <c r="AN124" s="117">
        <f t="shared" si="371"/>
        <v>2.8940000000000001</v>
      </c>
      <c r="AO124" s="117">
        <f t="shared" si="371"/>
        <v>2.8940000000000001</v>
      </c>
      <c r="AP124" s="117">
        <f t="shared" si="371"/>
        <v>2.8940000000000001</v>
      </c>
      <c r="AQ124" s="117">
        <f t="shared" si="371"/>
        <v>2.8940000000000001</v>
      </c>
      <c r="AR124" s="117">
        <f t="shared" si="371"/>
        <v>2.8940000000000001</v>
      </c>
      <c r="AS124" s="117">
        <f t="shared" si="371"/>
        <v>2.8940000000000001</v>
      </c>
      <c r="AT124" s="117">
        <f t="shared" si="371"/>
        <v>2.8940000000000001</v>
      </c>
      <c r="AU124" s="117">
        <f t="shared" si="371"/>
        <v>2.8940000000000001</v>
      </c>
      <c r="AV124" s="117">
        <f t="shared" si="371"/>
        <v>2.8940000000000001</v>
      </c>
      <c r="AW124" s="117">
        <f t="shared" si="371"/>
        <v>2.8940000000000001</v>
      </c>
      <c r="AX124" s="117">
        <f t="shared" si="371"/>
        <v>2.8940000000000001</v>
      </c>
      <c r="AY124" s="117">
        <f t="shared" si="371"/>
        <v>2.8940000000000001</v>
      </c>
      <c r="AZ124" s="117">
        <f t="shared" si="371"/>
        <v>2.8940000000000001</v>
      </c>
      <c r="BA124" s="117">
        <f t="shared" si="372"/>
        <v>2.8940000000000001</v>
      </c>
      <c r="BB124" s="117">
        <f t="shared" si="372"/>
        <v>2.8940000000000001</v>
      </c>
      <c r="BC124" s="117">
        <f t="shared" si="372"/>
        <v>2.8940000000000001</v>
      </c>
      <c r="BD124" s="117">
        <f t="shared" si="372"/>
        <v>2.8940000000000001</v>
      </c>
      <c r="BE124" s="117">
        <f t="shared" si="372"/>
        <v>2.8940000000000001</v>
      </c>
      <c r="BF124" s="117">
        <f t="shared" si="372"/>
        <v>2.8940000000000001</v>
      </c>
      <c r="BG124" s="117">
        <f t="shared" si="372"/>
        <v>2.8940000000000001</v>
      </c>
      <c r="BH124" s="117">
        <f t="shared" si="372"/>
        <v>2.8940000000000001</v>
      </c>
      <c r="BI124" s="117">
        <f t="shared" si="372"/>
        <v>2.8940000000000001</v>
      </c>
      <c r="BJ124" s="117">
        <f t="shared" si="372"/>
        <v>2.8940000000000001</v>
      </c>
      <c r="BK124" s="117">
        <f t="shared" si="372"/>
        <v>2.8940000000000001</v>
      </c>
      <c r="BL124" s="117">
        <f t="shared" si="372"/>
        <v>2.8940000000000001</v>
      </c>
      <c r="BM124" s="117">
        <f t="shared" si="372"/>
        <v>2.8940000000000001</v>
      </c>
      <c r="BN124" s="117">
        <f t="shared" si="372"/>
        <v>2.8940000000000001</v>
      </c>
      <c r="BP124" s="117">
        <f t="shared" si="378"/>
        <v>2.8940000000000001</v>
      </c>
      <c r="BQ124" s="117">
        <f t="shared" si="379"/>
        <v>2.8940000000000001</v>
      </c>
      <c r="BR124" s="117">
        <f t="shared" si="379"/>
        <v>2.8940000000000001</v>
      </c>
      <c r="BS124" s="117">
        <f t="shared" si="379"/>
        <v>2.8940000000000001</v>
      </c>
      <c r="BT124" s="117">
        <f t="shared" si="379"/>
        <v>2.8940000000000001</v>
      </c>
      <c r="BU124" s="117">
        <f t="shared" si="379"/>
        <v>2.8940000000000001</v>
      </c>
      <c r="BV124" s="117">
        <f t="shared" si="379"/>
        <v>2.8940000000000001</v>
      </c>
      <c r="BW124" s="117">
        <f t="shared" si="379"/>
        <v>2.8940000000000001</v>
      </c>
      <c r="BX124" s="117">
        <f t="shared" si="379"/>
        <v>2.8940000000000001</v>
      </c>
      <c r="BY124" s="117">
        <f t="shared" si="379"/>
        <v>2.8940000000000001</v>
      </c>
      <c r="BZ124" s="117">
        <f t="shared" si="379"/>
        <v>2.8940000000000001</v>
      </c>
      <c r="CA124" s="117">
        <f t="shared" si="379"/>
        <v>2.8940000000000001</v>
      </c>
      <c r="CB124" s="117">
        <f t="shared" si="379"/>
        <v>2.8940000000000001</v>
      </c>
      <c r="CC124" s="117">
        <f t="shared" si="379"/>
        <v>2.8940000000000001</v>
      </c>
      <c r="CD124" s="117">
        <f t="shared" si="379"/>
        <v>2.8940000000000001</v>
      </c>
      <c r="CE124" s="117">
        <f t="shared" si="379"/>
        <v>2.8940000000000001</v>
      </c>
      <c r="CF124" s="117">
        <f t="shared" si="379"/>
        <v>2.8940000000000001</v>
      </c>
      <c r="CG124" s="117">
        <f t="shared" si="379"/>
        <v>2.8940000000000001</v>
      </c>
      <c r="CH124" s="117">
        <f t="shared" si="379"/>
        <v>2.8940000000000001</v>
      </c>
      <c r="CI124" s="117">
        <f t="shared" si="379"/>
        <v>2.8940000000000001</v>
      </c>
      <c r="CJ124" s="117">
        <f t="shared" si="379"/>
        <v>2.8940000000000001</v>
      </c>
      <c r="CK124" s="117">
        <f t="shared" si="379"/>
        <v>2.8940000000000001</v>
      </c>
      <c r="CL124" s="117">
        <f t="shared" si="379"/>
        <v>2.8940000000000001</v>
      </c>
      <c r="CM124" s="117">
        <f t="shared" si="379"/>
        <v>2.8940000000000001</v>
      </c>
      <c r="CN124" s="117">
        <f t="shared" si="379"/>
        <v>2.8940000000000001</v>
      </c>
      <c r="CO124" s="117">
        <f t="shared" si="379"/>
        <v>2.8940000000000001</v>
      </c>
      <c r="CP124" s="117">
        <f t="shared" si="379"/>
        <v>2.8940000000000001</v>
      </c>
      <c r="CQ124" s="117">
        <f t="shared" si="379"/>
        <v>2.8940000000000001</v>
      </c>
      <c r="CR124" s="117">
        <f t="shared" si="379"/>
        <v>2.8940000000000001</v>
      </c>
      <c r="CS124" s="117">
        <f t="shared" si="379"/>
        <v>2.8940000000000001</v>
      </c>
      <c r="CT124" s="117">
        <f t="shared" si="381"/>
        <v>2.8940000000000001</v>
      </c>
      <c r="CV124" s="117">
        <f t="shared" si="382"/>
        <v>2.8940000000000001</v>
      </c>
      <c r="CW124" s="117">
        <f t="shared" si="383"/>
        <v>2.8940000000000001</v>
      </c>
      <c r="CX124" s="117">
        <f t="shared" si="383"/>
        <v>2.8940000000000001</v>
      </c>
      <c r="CY124" s="117">
        <f t="shared" si="383"/>
        <v>2.8940000000000001</v>
      </c>
      <c r="CZ124" s="117">
        <f t="shared" si="383"/>
        <v>2.8940000000000001</v>
      </c>
      <c r="DA124" s="117">
        <f t="shared" si="383"/>
        <v>2.8940000000000001</v>
      </c>
      <c r="DB124" s="117">
        <f t="shared" si="383"/>
        <v>2.8940000000000001</v>
      </c>
      <c r="DC124" s="117">
        <f t="shared" si="383"/>
        <v>2.8940000000000001</v>
      </c>
      <c r="DD124" s="117">
        <f t="shared" si="383"/>
        <v>2.8940000000000001</v>
      </c>
      <c r="DE124" s="117">
        <f t="shared" si="383"/>
        <v>2.8940000000000001</v>
      </c>
      <c r="DF124" s="117">
        <f t="shared" si="383"/>
        <v>2.8940000000000001</v>
      </c>
      <c r="DG124" s="117">
        <f t="shared" si="383"/>
        <v>2.8940000000000001</v>
      </c>
      <c r="DH124" s="117">
        <f t="shared" si="383"/>
        <v>2.8940000000000001</v>
      </c>
      <c r="DI124" s="117">
        <f t="shared" si="383"/>
        <v>2.8940000000000001</v>
      </c>
      <c r="DJ124" s="117">
        <f t="shared" si="383"/>
        <v>2.8940000000000001</v>
      </c>
      <c r="DK124" s="117">
        <f t="shared" si="383"/>
        <v>2.8940000000000001</v>
      </c>
      <c r="DL124" s="117">
        <f t="shared" si="383"/>
        <v>2.8940000000000001</v>
      </c>
      <c r="DM124" s="117">
        <f t="shared" si="384"/>
        <v>2.8940000000000001</v>
      </c>
      <c r="DN124" s="117">
        <f t="shared" si="384"/>
        <v>2.8940000000000001</v>
      </c>
      <c r="DO124" s="117">
        <f t="shared" si="384"/>
        <v>2.8940000000000001</v>
      </c>
      <c r="DP124" s="117">
        <f t="shared" si="384"/>
        <v>2.8940000000000001</v>
      </c>
      <c r="DQ124" s="117">
        <f t="shared" si="384"/>
        <v>2.8940000000000001</v>
      </c>
      <c r="DR124" s="117">
        <f t="shared" si="384"/>
        <v>2.8940000000000001</v>
      </c>
      <c r="DS124" s="117">
        <f t="shared" si="384"/>
        <v>2.8940000000000001</v>
      </c>
      <c r="DT124" s="117">
        <f t="shared" si="384"/>
        <v>2.8940000000000001</v>
      </c>
      <c r="DU124" s="117">
        <f t="shared" si="384"/>
        <v>2.8940000000000001</v>
      </c>
      <c r="DV124" s="117">
        <f t="shared" si="384"/>
        <v>2.8940000000000001</v>
      </c>
      <c r="DW124" s="117">
        <f t="shared" si="384"/>
        <v>2.8940000000000001</v>
      </c>
      <c r="DX124" s="117">
        <f t="shared" si="384"/>
        <v>2.8940000000000001</v>
      </c>
      <c r="DY124" s="117">
        <f t="shared" si="384"/>
        <v>2.8940000000000001</v>
      </c>
      <c r="DZ124" s="117">
        <f t="shared" ref="DZ124:DZ126" si="385">CV124</f>
        <v>2.8940000000000001</v>
      </c>
    </row>
    <row r="125" spans="1:165">
      <c r="A125" s="303" t="s">
        <v>309</v>
      </c>
      <c r="C125" s="5" t="s">
        <v>315</v>
      </c>
      <c r="D125" s="117">
        <f>$B$195</f>
        <v>0</v>
      </c>
      <c r="E125" s="117">
        <f t="shared" si="376"/>
        <v>0</v>
      </c>
      <c r="F125" s="117">
        <f t="shared" si="376"/>
        <v>0</v>
      </c>
      <c r="G125" s="117">
        <f t="shared" si="376"/>
        <v>0</v>
      </c>
      <c r="H125" s="117">
        <f t="shared" si="376"/>
        <v>0</v>
      </c>
      <c r="I125" s="117">
        <f t="shared" si="376"/>
        <v>0</v>
      </c>
      <c r="J125" s="117">
        <f t="shared" si="376"/>
        <v>0</v>
      </c>
      <c r="K125" s="117">
        <f t="shared" si="376"/>
        <v>0</v>
      </c>
      <c r="L125" s="117">
        <f t="shared" si="376"/>
        <v>0</v>
      </c>
      <c r="M125" s="117">
        <f t="shared" si="376"/>
        <v>0</v>
      </c>
      <c r="N125" s="117">
        <f t="shared" si="376"/>
        <v>0</v>
      </c>
      <c r="O125" s="117">
        <f t="shared" si="376"/>
        <v>0</v>
      </c>
      <c r="P125" s="117">
        <f t="shared" si="376"/>
        <v>0</v>
      </c>
      <c r="Q125" s="117">
        <f t="shared" si="376"/>
        <v>0</v>
      </c>
      <c r="R125" s="117">
        <f t="shared" si="376"/>
        <v>0</v>
      </c>
      <c r="S125" s="117">
        <f t="shared" si="376"/>
        <v>0</v>
      </c>
      <c r="T125" s="117">
        <f t="shared" si="376"/>
        <v>0</v>
      </c>
      <c r="U125" s="117">
        <f t="shared" si="376"/>
        <v>0</v>
      </c>
      <c r="V125" s="117">
        <f t="shared" si="376"/>
        <v>0</v>
      </c>
      <c r="W125" s="117">
        <f t="shared" si="376"/>
        <v>0</v>
      </c>
      <c r="X125" s="117">
        <f t="shared" si="376"/>
        <v>0</v>
      </c>
      <c r="Y125" s="117">
        <f t="shared" si="376"/>
        <v>0</v>
      </c>
      <c r="Z125" s="117">
        <f t="shared" si="376"/>
        <v>0</v>
      </c>
      <c r="AA125" s="117">
        <f t="shared" si="376"/>
        <v>0</v>
      </c>
      <c r="AB125" s="117">
        <f t="shared" si="376"/>
        <v>0</v>
      </c>
      <c r="AC125" s="117">
        <f t="shared" si="376"/>
        <v>0</v>
      </c>
      <c r="AD125" s="117">
        <f t="shared" si="376"/>
        <v>0</v>
      </c>
      <c r="AE125" s="117">
        <f t="shared" si="376"/>
        <v>0</v>
      </c>
      <c r="AF125" s="117">
        <f t="shared" si="376"/>
        <v>0</v>
      </c>
      <c r="AG125" s="117">
        <f t="shared" si="376"/>
        <v>0</v>
      </c>
      <c r="AH125" s="117">
        <f>$C$195</f>
        <v>0</v>
      </c>
      <c r="AI125" s="2"/>
      <c r="AJ125" s="117">
        <f t="shared" si="377"/>
        <v>0</v>
      </c>
      <c r="AK125" s="117">
        <f t="shared" si="371"/>
        <v>0</v>
      </c>
      <c r="AL125" s="117">
        <f t="shared" si="371"/>
        <v>0</v>
      </c>
      <c r="AM125" s="117">
        <f t="shared" si="371"/>
        <v>0</v>
      </c>
      <c r="AN125" s="117">
        <f t="shared" si="371"/>
        <v>0</v>
      </c>
      <c r="AO125" s="117">
        <f t="shared" si="371"/>
        <v>0</v>
      </c>
      <c r="AP125" s="117">
        <f t="shared" si="371"/>
        <v>0</v>
      </c>
      <c r="AQ125" s="117">
        <f t="shared" si="371"/>
        <v>0</v>
      </c>
      <c r="AR125" s="117">
        <f t="shared" si="371"/>
        <v>0</v>
      </c>
      <c r="AS125" s="117">
        <f t="shared" si="371"/>
        <v>0</v>
      </c>
      <c r="AT125" s="117">
        <f t="shared" si="371"/>
        <v>0</v>
      </c>
      <c r="AU125" s="117">
        <f t="shared" si="371"/>
        <v>0</v>
      </c>
      <c r="AV125" s="117">
        <f t="shared" si="371"/>
        <v>0</v>
      </c>
      <c r="AW125" s="117">
        <f t="shared" si="371"/>
        <v>0</v>
      </c>
      <c r="AX125" s="117">
        <f t="shared" si="371"/>
        <v>0</v>
      </c>
      <c r="AY125" s="117">
        <f t="shared" si="371"/>
        <v>0</v>
      </c>
      <c r="AZ125" s="117">
        <f t="shared" si="371"/>
        <v>0</v>
      </c>
      <c r="BA125" s="117">
        <f t="shared" si="372"/>
        <v>0</v>
      </c>
      <c r="BB125" s="117">
        <f t="shared" si="372"/>
        <v>0</v>
      </c>
      <c r="BC125" s="117">
        <f t="shared" si="372"/>
        <v>0</v>
      </c>
      <c r="BD125" s="117">
        <f t="shared" si="372"/>
        <v>0</v>
      </c>
      <c r="BE125" s="117">
        <f t="shared" si="372"/>
        <v>0</v>
      </c>
      <c r="BF125" s="117">
        <f t="shared" si="372"/>
        <v>0</v>
      </c>
      <c r="BG125" s="117">
        <f t="shared" si="372"/>
        <v>0</v>
      </c>
      <c r="BH125" s="117">
        <f t="shared" si="372"/>
        <v>0</v>
      </c>
      <c r="BI125" s="117">
        <f t="shared" si="372"/>
        <v>0</v>
      </c>
      <c r="BJ125" s="117">
        <f t="shared" si="372"/>
        <v>0</v>
      </c>
      <c r="BK125" s="117">
        <f t="shared" si="372"/>
        <v>0</v>
      </c>
      <c r="BL125" s="117">
        <f t="shared" si="372"/>
        <v>0</v>
      </c>
      <c r="BM125" s="117">
        <f t="shared" si="372"/>
        <v>0</v>
      </c>
      <c r="BN125" s="117">
        <f t="shared" si="372"/>
        <v>0</v>
      </c>
      <c r="BP125" s="117">
        <f t="shared" si="378"/>
        <v>0</v>
      </c>
      <c r="BQ125" s="117">
        <f t="shared" si="379"/>
        <v>0</v>
      </c>
      <c r="BR125" s="117">
        <f t="shared" si="379"/>
        <v>0</v>
      </c>
      <c r="BS125" s="117">
        <f t="shared" si="379"/>
        <v>0</v>
      </c>
      <c r="BT125" s="117">
        <f t="shared" si="379"/>
        <v>0</v>
      </c>
      <c r="BU125" s="117">
        <f t="shared" si="379"/>
        <v>0</v>
      </c>
      <c r="BV125" s="117">
        <f t="shared" si="379"/>
        <v>0</v>
      </c>
      <c r="BW125" s="117">
        <f t="shared" si="379"/>
        <v>0</v>
      </c>
      <c r="BX125" s="117">
        <f t="shared" si="379"/>
        <v>0</v>
      </c>
      <c r="BY125" s="117">
        <f t="shared" si="379"/>
        <v>0</v>
      </c>
      <c r="BZ125" s="117">
        <f t="shared" si="379"/>
        <v>0</v>
      </c>
      <c r="CA125" s="117">
        <f t="shared" si="379"/>
        <v>0</v>
      </c>
      <c r="CB125" s="117">
        <f t="shared" si="379"/>
        <v>0</v>
      </c>
      <c r="CC125" s="117">
        <f t="shared" si="379"/>
        <v>0</v>
      </c>
      <c r="CD125" s="117">
        <f t="shared" si="379"/>
        <v>0</v>
      </c>
      <c r="CE125" s="117">
        <f t="shared" si="379"/>
        <v>0</v>
      </c>
      <c r="CF125" s="117">
        <f t="shared" si="379"/>
        <v>0</v>
      </c>
      <c r="CG125" s="117">
        <f t="shared" si="379"/>
        <v>0</v>
      </c>
      <c r="CH125" s="117">
        <f t="shared" si="379"/>
        <v>0</v>
      </c>
      <c r="CI125" s="117">
        <f t="shared" si="379"/>
        <v>0</v>
      </c>
      <c r="CJ125" s="117">
        <f t="shared" si="379"/>
        <v>0</v>
      </c>
      <c r="CK125" s="117">
        <f t="shared" si="379"/>
        <v>0</v>
      </c>
      <c r="CL125" s="117">
        <f t="shared" si="379"/>
        <v>0</v>
      </c>
      <c r="CM125" s="117">
        <f t="shared" si="379"/>
        <v>0</v>
      </c>
      <c r="CN125" s="117">
        <f t="shared" si="379"/>
        <v>0</v>
      </c>
      <c r="CO125" s="117">
        <f t="shared" si="379"/>
        <v>0</v>
      </c>
      <c r="CP125" s="117">
        <f t="shared" si="379"/>
        <v>0</v>
      </c>
      <c r="CQ125" s="117">
        <f t="shared" si="379"/>
        <v>0</v>
      </c>
      <c r="CR125" s="117">
        <f t="shared" si="379"/>
        <v>0</v>
      </c>
      <c r="CS125" s="117">
        <f t="shared" si="379"/>
        <v>0</v>
      </c>
      <c r="CT125" s="117">
        <f t="shared" si="381"/>
        <v>0</v>
      </c>
      <c r="CV125" s="117">
        <f t="shared" si="382"/>
        <v>0</v>
      </c>
      <c r="CW125" s="117">
        <f t="shared" si="383"/>
        <v>0</v>
      </c>
      <c r="CX125" s="117">
        <f t="shared" si="383"/>
        <v>0</v>
      </c>
      <c r="CY125" s="117">
        <f t="shared" si="383"/>
        <v>0</v>
      </c>
      <c r="CZ125" s="117">
        <f t="shared" si="383"/>
        <v>0</v>
      </c>
      <c r="DA125" s="117">
        <f t="shared" si="383"/>
        <v>0</v>
      </c>
      <c r="DB125" s="117">
        <f t="shared" si="383"/>
        <v>0</v>
      </c>
      <c r="DC125" s="117">
        <f t="shared" si="383"/>
        <v>0</v>
      </c>
      <c r="DD125" s="117">
        <f t="shared" si="383"/>
        <v>0</v>
      </c>
      <c r="DE125" s="117">
        <f t="shared" si="383"/>
        <v>0</v>
      </c>
      <c r="DF125" s="117">
        <f t="shared" si="383"/>
        <v>0</v>
      </c>
      <c r="DG125" s="117">
        <f t="shared" si="383"/>
        <v>0</v>
      </c>
      <c r="DH125" s="117">
        <f t="shared" si="383"/>
        <v>0</v>
      </c>
      <c r="DI125" s="117">
        <f t="shared" si="383"/>
        <v>0</v>
      </c>
      <c r="DJ125" s="117">
        <f t="shared" si="383"/>
        <v>0</v>
      </c>
      <c r="DK125" s="117">
        <f t="shared" si="383"/>
        <v>0</v>
      </c>
      <c r="DL125" s="117">
        <f t="shared" si="383"/>
        <v>0</v>
      </c>
      <c r="DM125" s="117">
        <f t="shared" si="384"/>
        <v>0</v>
      </c>
      <c r="DN125" s="117">
        <f t="shared" si="384"/>
        <v>0</v>
      </c>
      <c r="DO125" s="117">
        <f t="shared" si="384"/>
        <v>0</v>
      </c>
      <c r="DP125" s="117">
        <f t="shared" si="384"/>
        <v>0</v>
      </c>
      <c r="DQ125" s="117">
        <f t="shared" si="384"/>
        <v>0</v>
      </c>
      <c r="DR125" s="117">
        <f t="shared" si="384"/>
        <v>0</v>
      </c>
      <c r="DS125" s="117">
        <f t="shared" si="384"/>
        <v>0</v>
      </c>
      <c r="DT125" s="117">
        <f t="shared" si="384"/>
        <v>0</v>
      </c>
      <c r="DU125" s="117">
        <f t="shared" si="384"/>
        <v>0</v>
      </c>
      <c r="DV125" s="117">
        <f t="shared" si="384"/>
        <v>0</v>
      </c>
      <c r="DW125" s="117">
        <f t="shared" si="384"/>
        <v>0</v>
      </c>
      <c r="DX125" s="117">
        <f t="shared" si="384"/>
        <v>0</v>
      </c>
      <c r="DY125" s="117">
        <f t="shared" si="384"/>
        <v>0</v>
      </c>
      <c r="DZ125" s="117">
        <f t="shared" si="385"/>
        <v>0</v>
      </c>
    </row>
    <row r="126" spans="1:165" ht="15.75" thickBot="1">
      <c r="A126" s="303" t="s">
        <v>310</v>
      </c>
      <c r="C126" s="5" t="s">
        <v>315</v>
      </c>
      <c r="D126" s="117">
        <f>$B$196</f>
        <v>0</v>
      </c>
      <c r="E126" s="117">
        <f t="shared" si="376"/>
        <v>0</v>
      </c>
      <c r="F126" s="117">
        <f t="shared" si="376"/>
        <v>0</v>
      </c>
      <c r="G126" s="117">
        <f t="shared" si="376"/>
        <v>0</v>
      </c>
      <c r="H126" s="117">
        <f t="shared" si="376"/>
        <v>0</v>
      </c>
      <c r="I126" s="117">
        <f t="shared" si="376"/>
        <v>0</v>
      </c>
      <c r="J126" s="117">
        <f t="shared" si="376"/>
        <v>0</v>
      </c>
      <c r="K126" s="117">
        <f t="shared" si="376"/>
        <v>0</v>
      </c>
      <c r="L126" s="117">
        <f t="shared" si="376"/>
        <v>0</v>
      </c>
      <c r="M126" s="117">
        <f t="shared" si="376"/>
        <v>0</v>
      </c>
      <c r="N126" s="117">
        <f t="shared" si="376"/>
        <v>0</v>
      </c>
      <c r="O126" s="117">
        <f t="shared" si="376"/>
        <v>0</v>
      </c>
      <c r="P126" s="117">
        <f t="shared" si="376"/>
        <v>0</v>
      </c>
      <c r="Q126" s="117">
        <f t="shared" si="376"/>
        <v>0</v>
      </c>
      <c r="R126" s="117">
        <f t="shared" si="376"/>
        <v>0</v>
      </c>
      <c r="S126" s="117">
        <f t="shared" si="376"/>
        <v>0</v>
      </c>
      <c r="T126" s="117">
        <f t="shared" si="376"/>
        <v>0</v>
      </c>
      <c r="U126" s="117">
        <f t="shared" si="376"/>
        <v>0</v>
      </c>
      <c r="V126" s="117">
        <f t="shared" si="376"/>
        <v>0</v>
      </c>
      <c r="W126" s="117">
        <f t="shared" si="376"/>
        <v>0</v>
      </c>
      <c r="X126" s="117">
        <f t="shared" si="376"/>
        <v>0</v>
      </c>
      <c r="Y126" s="117">
        <f t="shared" si="376"/>
        <v>0</v>
      </c>
      <c r="Z126" s="117">
        <f t="shared" si="376"/>
        <v>0</v>
      </c>
      <c r="AA126" s="117">
        <f t="shared" si="376"/>
        <v>0</v>
      </c>
      <c r="AB126" s="117">
        <f t="shared" si="376"/>
        <v>0</v>
      </c>
      <c r="AC126" s="117">
        <f t="shared" si="376"/>
        <v>0</v>
      </c>
      <c r="AD126" s="117">
        <f t="shared" si="376"/>
        <v>0</v>
      </c>
      <c r="AE126" s="117">
        <f t="shared" si="376"/>
        <v>0</v>
      </c>
      <c r="AF126" s="117">
        <f t="shared" si="376"/>
        <v>0</v>
      </c>
      <c r="AG126" s="117">
        <f t="shared" si="376"/>
        <v>0</v>
      </c>
      <c r="AH126" s="117">
        <f>$C$196</f>
        <v>0</v>
      </c>
      <c r="AI126" s="2"/>
      <c r="AJ126" s="117">
        <f t="shared" si="377"/>
        <v>0</v>
      </c>
      <c r="AK126" s="117">
        <f t="shared" si="371"/>
        <v>0</v>
      </c>
      <c r="AL126" s="117">
        <f t="shared" si="371"/>
        <v>0</v>
      </c>
      <c r="AM126" s="117">
        <f t="shared" si="371"/>
        <v>0</v>
      </c>
      <c r="AN126" s="117">
        <f t="shared" si="371"/>
        <v>0</v>
      </c>
      <c r="AO126" s="117">
        <f t="shared" si="371"/>
        <v>0</v>
      </c>
      <c r="AP126" s="117">
        <f t="shared" si="371"/>
        <v>0</v>
      </c>
      <c r="AQ126" s="117">
        <f t="shared" si="371"/>
        <v>0</v>
      </c>
      <c r="AR126" s="117">
        <f t="shared" si="371"/>
        <v>0</v>
      </c>
      <c r="AS126" s="117">
        <f t="shared" si="371"/>
        <v>0</v>
      </c>
      <c r="AT126" s="117">
        <f t="shared" si="371"/>
        <v>0</v>
      </c>
      <c r="AU126" s="117">
        <f t="shared" si="371"/>
        <v>0</v>
      </c>
      <c r="AV126" s="117">
        <f t="shared" si="371"/>
        <v>0</v>
      </c>
      <c r="AW126" s="117">
        <f t="shared" si="371"/>
        <v>0</v>
      </c>
      <c r="AX126" s="117">
        <f t="shared" si="371"/>
        <v>0</v>
      </c>
      <c r="AY126" s="117">
        <f t="shared" si="371"/>
        <v>0</v>
      </c>
      <c r="AZ126" s="117">
        <f t="shared" si="371"/>
        <v>0</v>
      </c>
      <c r="BA126" s="117">
        <f t="shared" si="372"/>
        <v>0</v>
      </c>
      <c r="BB126" s="117">
        <f t="shared" si="372"/>
        <v>0</v>
      </c>
      <c r="BC126" s="117">
        <f t="shared" si="372"/>
        <v>0</v>
      </c>
      <c r="BD126" s="117">
        <f t="shared" si="372"/>
        <v>0</v>
      </c>
      <c r="BE126" s="117">
        <f t="shared" si="372"/>
        <v>0</v>
      </c>
      <c r="BF126" s="117">
        <f t="shared" si="372"/>
        <v>0</v>
      </c>
      <c r="BG126" s="117">
        <f t="shared" si="372"/>
        <v>0</v>
      </c>
      <c r="BH126" s="117">
        <f t="shared" si="372"/>
        <v>0</v>
      </c>
      <c r="BI126" s="117">
        <f t="shared" si="372"/>
        <v>0</v>
      </c>
      <c r="BJ126" s="117">
        <f t="shared" si="372"/>
        <v>0</v>
      </c>
      <c r="BK126" s="117">
        <f t="shared" si="372"/>
        <v>0</v>
      </c>
      <c r="BL126" s="117">
        <f t="shared" si="372"/>
        <v>0</v>
      </c>
      <c r="BM126" s="117">
        <f t="shared" si="372"/>
        <v>0</v>
      </c>
      <c r="BN126" s="117">
        <f t="shared" si="372"/>
        <v>0</v>
      </c>
      <c r="BP126" s="117">
        <f t="shared" si="378"/>
        <v>0</v>
      </c>
      <c r="BQ126" s="117">
        <f t="shared" si="379"/>
        <v>0</v>
      </c>
      <c r="BR126" s="117">
        <f t="shared" si="379"/>
        <v>0</v>
      </c>
      <c r="BS126" s="117">
        <f t="shared" si="379"/>
        <v>0</v>
      </c>
      <c r="BT126" s="117">
        <f t="shared" si="379"/>
        <v>0</v>
      </c>
      <c r="BU126" s="117">
        <f t="shared" si="379"/>
        <v>0</v>
      </c>
      <c r="BV126" s="117">
        <f t="shared" si="379"/>
        <v>0</v>
      </c>
      <c r="BW126" s="117">
        <f t="shared" si="379"/>
        <v>0</v>
      </c>
      <c r="BX126" s="117">
        <f t="shared" si="379"/>
        <v>0</v>
      </c>
      <c r="BY126" s="117">
        <f t="shared" si="379"/>
        <v>0</v>
      </c>
      <c r="BZ126" s="117">
        <f t="shared" si="379"/>
        <v>0</v>
      </c>
      <c r="CA126" s="117">
        <f t="shared" si="379"/>
        <v>0</v>
      </c>
      <c r="CB126" s="117">
        <f t="shared" si="379"/>
        <v>0</v>
      </c>
      <c r="CC126" s="117">
        <f t="shared" si="379"/>
        <v>0</v>
      </c>
      <c r="CD126" s="117">
        <f t="shared" si="379"/>
        <v>0</v>
      </c>
      <c r="CE126" s="117">
        <f t="shared" si="379"/>
        <v>0</v>
      </c>
      <c r="CF126" s="117">
        <f t="shared" si="379"/>
        <v>0</v>
      </c>
      <c r="CG126" s="117">
        <f t="shared" si="379"/>
        <v>0</v>
      </c>
      <c r="CH126" s="117">
        <f t="shared" si="379"/>
        <v>0</v>
      </c>
      <c r="CI126" s="117">
        <f t="shared" si="379"/>
        <v>0</v>
      </c>
      <c r="CJ126" s="117">
        <f t="shared" si="379"/>
        <v>0</v>
      </c>
      <c r="CK126" s="117">
        <f t="shared" si="379"/>
        <v>0</v>
      </c>
      <c r="CL126" s="117">
        <f t="shared" si="379"/>
        <v>0</v>
      </c>
      <c r="CM126" s="117">
        <f t="shared" si="379"/>
        <v>0</v>
      </c>
      <c r="CN126" s="117">
        <f t="shared" si="379"/>
        <v>0</v>
      </c>
      <c r="CO126" s="117">
        <f t="shared" si="379"/>
        <v>0</v>
      </c>
      <c r="CP126" s="117">
        <f t="shared" si="379"/>
        <v>0</v>
      </c>
      <c r="CQ126" s="117">
        <f t="shared" si="379"/>
        <v>0</v>
      </c>
      <c r="CR126" s="117">
        <f t="shared" si="379"/>
        <v>0</v>
      </c>
      <c r="CS126" s="117">
        <f t="shared" si="379"/>
        <v>0</v>
      </c>
      <c r="CT126" s="117">
        <f t="shared" si="381"/>
        <v>0</v>
      </c>
      <c r="CV126" s="117">
        <f t="shared" si="382"/>
        <v>0</v>
      </c>
      <c r="CW126" s="117">
        <f t="shared" si="383"/>
        <v>0</v>
      </c>
      <c r="CX126" s="117">
        <f t="shared" si="383"/>
        <v>0</v>
      </c>
      <c r="CY126" s="117">
        <f t="shared" si="383"/>
        <v>0</v>
      </c>
      <c r="CZ126" s="117">
        <f t="shared" si="383"/>
        <v>0</v>
      </c>
      <c r="DA126" s="117">
        <f t="shared" si="383"/>
        <v>0</v>
      </c>
      <c r="DB126" s="117">
        <f t="shared" si="383"/>
        <v>0</v>
      </c>
      <c r="DC126" s="117">
        <f t="shared" si="383"/>
        <v>0</v>
      </c>
      <c r="DD126" s="117">
        <f t="shared" si="383"/>
        <v>0</v>
      </c>
      <c r="DE126" s="117">
        <f t="shared" si="383"/>
        <v>0</v>
      </c>
      <c r="DF126" s="117">
        <f t="shared" si="383"/>
        <v>0</v>
      </c>
      <c r="DG126" s="117">
        <f t="shared" si="383"/>
        <v>0</v>
      </c>
      <c r="DH126" s="117">
        <f t="shared" si="383"/>
        <v>0</v>
      </c>
      <c r="DI126" s="117">
        <f t="shared" si="383"/>
        <v>0</v>
      </c>
      <c r="DJ126" s="117">
        <f t="shared" si="383"/>
        <v>0</v>
      </c>
      <c r="DK126" s="117">
        <f t="shared" si="383"/>
        <v>0</v>
      </c>
      <c r="DL126" s="117">
        <f t="shared" si="383"/>
        <v>0</v>
      </c>
      <c r="DM126" s="117">
        <f t="shared" si="384"/>
        <v>0</v>
      </c>
      <c r="DN126" s="117">
        <f t="shared" si="384"/>
        <v>0</v>
      </c>
      <c r="DO126" s="117">
        <f t="shared" si="384"/>
        <v>0</v>
      </c>
      <c r="DP126" s="117">
        <f t="shared" si="384"/>
        <v>0</v>
      </c>
      <c r="DQ126" s="117">
        <f t="shared" si="384"/>
        <v>0</v>
      </c>
      <c r="DR126" s="117">
        <f t="shared" si="384"/>
        <v>0</v>
      </c>
      <c r="DS126" s="117">
        <f t="shared" si="384"/>
        <v>0</v>
      </c>
      <c r="DT126" s="117">
        <f t="shared" si="384"/>
        <v>0</v>
      </c>
      <c r="DU126" s="117">
        <f t="shared" si="384"/>
        <v>0</v>
      </c>
      <c r="DV126" s="117">
        <f t="shared" si="384"/>
        <v>0</v>
      </c>
      <c r="DW126" s="117">
        <f t="shared" si="384"/>
        <v>0</v>
      </c>
      <c r="DX126" s="117">
        <f t="shared" si="384"/>
        <v>0</v>
      </c>
      <c r="DY126" s="117">
        <f t="shared" si="384"/>
        <v>0</v>
      </c>
      <c r="DZ126" s="117">
        <f t="shared" si="385"/>
        <v>0</v>
      </c>
    </row>
    <row r="127" spans="1:165" s="310" customFormat="1" ht="15.75" thickBot="1">
      <c r="A127" s="309" t="s">
        <v>318</v>
      </c>
      <c r="C127" s="311"/>
      <c r="D127" s="313"/>
      <c r="E127" s="313"/>
      <c r="F127" s="313"/>
      <c r="G127" s="313"/>
      <c r="H127" s="313"/>
      <c r="I127" s="313"/>
      <c r="J127" s="313"/>
      <c r="K127" s="313"/>
      <c r="L127" s="313"/>
      <c r="M127" s="313"/>
      <c r="N127" s="313"/>
      <c r="O127" s="313"/>
      <c r="P127" s="313"/>
      <c r="Q127" s="313"/>
      <c r="R127" s="313"/>
      <c r="S127" s="313"/>
      <c r="T127" s="313"/>
      <c r="U127" s="313"/>
      <c r="V127" s="313"/>
      <c r="W127" s="313"/>
      <c r="X127" s="313"/>
      <c r="Y127" s="313"/>
      <c r="Z127" s="313"/>
      <c r="AA127" s="313"/>
      <c r="AB127" s="313"/>
      <c r="AC127" s="313"/>
      <c r="AD127" s="313"/>
      <c r="AE127" s="313"/>
      <c r="AF127" s="313"/>
      <c r="AG127" s="313"/>
      <c r="AH127" s="313"/>
      <c r="AI127" s="313"/>
      <c r="AJ127" s="313"/>
      <c r="AK127" s="313"/>
      <c r="AL127" s="313"/>
      <c r="AM127" s="313"/>
      <c r="AN127" s="313"/>
      <c r="AO127" s="313"/>
      <c r="AP127" s="313"/>
      <c r="AQ127" s="313"/>
      <c r="AR127" s="313"/>
      <c r="AS127" s="313"/>
      <c r="AT127" s="313"/>
      <c r="AU127" s="313"/>
      <c r="AV127" s="313"/>
      <c r="AW127" s="313"/>
      <c r="AX127" s="313"/>
      <c r="AY127" s="313"/>
      <c r="AZ127" s="313"/>
      <c r="BA127" s="313"/>
      <c r="BB127" s="313"/>
      <c r="BC127" s="313"/>
      <c r="BD127" s="313"/>
      <c r="BE127" s="313"/>
      <c r="BF127" s="313"/>
      <c r="BG127" s="313"/>
      <c r="BH127" s="313"/>
      <c r="BI127" s="313"/>
      <c r="BJ127" s="313"/>
      <c r="BK127" s="313"/>
      <c r="BL127" s="313"/>
      <c r="BM127" s="313"/>
      <c r="BN127" s="313"/>
      <c r="BP127" s="313"/>
      <c r="BQ127" s="313"/>
      <c r="BR127" s="313"/>
      <c r="BS127" s="313"/>
      <c r="BT127" s="313"/>
      <c r="BU127" s="313"/>
      <c r="BV127" s="313"/>
      <c r="BW127" s="313"/>
      <c r="BX127" s="313"/>
      <c r="BY127" s="313"/>
      <c r="BZ127" s="313"/>
      <c r="CA127" s="313"/>
      <c r="CB127" s="313"/>
      <c r="CC127" s="313"/>
      <c r="CD127" s="313"/>
      <c r="CE127" s="313"/>
      <c r="CF127" s="313"/>
      <c r="CG127" s="313"/>
      <c r="CH127" s="313"/>
      <c r="CI127" s="313"/>
      <c r="CJ127" s="313"/>
      <c r="CK127" s="313"/>
      <c r="CL127" s="313"/>
      <c r="CM127" s="313"/>
      <c r="CN127" s="313"/>
      <c r="CO127" s="313"/>
      <c r="CP127" s="313"/>
      <c r="CQ127" s="313"/>
      <c r="CR127" s="313"/>
      <c r="CS127" s="313"/>
      <c r="CT127" s="313"/>
      <c r="CV127" s="313"/>
      <c r="CW127" s="313"/>
      <c r="CX127" s="313"/>
      <c r="CY127" s="313"/>
      <c r="CZ127" s="313"/>
      <c r="DA127" s="313"/>
      <c r="DB127" s="313"/>
      <c r="DC127" s="313"/>
      <c r="DD127" s="313"/>
      <c r="DE127" s="313"/>
      <c r="DF127" s="313"/>
      <c r="DG127" s="313"/>
      <c r="DH127" s="313"/>
      <c r="DI127" s="313"/>
      <c r="DJ127" s="313"/>
      <c r="DK127" s="313"/>
      <c r="DL127" s="313"/>
      <c r="DM127" s="313"/>
      <c r="DN127" s="313"/>
      <c r="DO127" s="313"/>
      <c r="DP127" s="313"/>
      <c r="DQ127" s="313"/>
      <c r="DR127" s="313"/>
      <c r="DS127" s="313"/>
      <c r="DT127" s="313"/>
      <c r="DU127" s="313"/>
      <c r="DV127" s="313"/>
      <c r="DW127" s="313"/>
      <c r="DX127" s="313"/>
      <c r="DY127" s="313"/>
      <c r="DZ127" s="313"/>
      <c r="EK127" s="314"/>
      <c r="EL127" s="314"/>
      <c r="EM127" s="314"/>
      <c r="EN127" s="314"/>
      <c r="EO127" s="314"/>
      <c r="EP127" s="314"/>
      <c r="EQ127" s="314"/>
      <c r="ER127" s="314"/>
      <c r="ES127" s="314"/>
      <c r="ET127" s="314"/>
      <c r="EU127" s="314"/>
      <c r="EV127" s="314"/>
      <c r="EW127" s="314"/>
      <c r="EX127" s="314"/>
      <c r="EY127" s="314"/>
      <c r="EZ127" s="314"/>
      <c r="FA127" s="314"/>
      <c r="FB127" s="314"/>
      <c r="FC127" s="314"/>
      <c r="FD127" s="314"/>
      <c r="FE127" s="314"/>
      <c r="FF127" s="314"/>
      <c r="FG127" s="314"/>
      <c r="FH127" s="314"/>
      <c r="FI127" s="314"/>
    </row>
    <row r="128" spans="1:165">
      <c r="A128" s="303" t="s">
        <v>43</v>
      </c>
      <c r="C128" s="5" t="s">
        <v>319</v>
      </c>
      <c r="D128" s="315">
        <f>D105</f>
        <v>0.15033591561632945</v>
      </c>
      <c r="E128" s="315">
        <f t="shared" ref="E128:AH128" si="386">E105</f>
        <v>0.16025359109141371</v>
      </c>
      <c r="F128" s="315">
        <f t="shared" si="386"/>
        <v>0.17015501131471925</v>
      </c>
      <c r="G128" s="315">
        <f t="shared" si="386"/>
        <v>0.18008697585610145</v>
      </c>
      <c r="H128" s="315">
        <f t="shared" si="386"/>
        <v>0.18997780460553418</v>
      </c>
      <c r="I128" s="315">
        <f t="shared" si="386"/>
        <v>0.1998312651857852</v>
      </c>
      <c r="J128" s="315">
        <f t="shared" si="386"/>
        <v>0.21004291719541812</v>
      </c>
      <c r="K128" s="315">
        <f t="shared" si="386"/>
        <v>0.22024062459026769</v>
      </c>
      <c r="L128" s="315">
        <f t="shared" si="386"/>
        <v>0.23042619681921073</v>
      </c>
      <c r="M128" s="315">
        <f t="shared" si="386"/>
        <v>0.24060134702768418</v>
      </c>
      <c r="N128" s="315">
        <f t="shared" si="386"/>
        <v>0.25076768676284733</v>
      </c>
      <c r="O128" s="315">
        <f t="shared" si="386"/>
        <v>0.25963285884583109</v>
      </c>
      <c r="P128" s="315">
        <f t="shared" si="386"/>
        <v>0.26852341224508725</v>
      </c>
      <c r="Q128" s="315">
        <f t="shared" si="386"/>
        <v>0.27738504536432262</v>
      </c>
      <c r="R128" s="315">
        <f t="shared" si="386"/>
        <v>0.28624196596538709</v>
      </c>
      <c r="S128" s="315">
        <f t="shared" si="386"/>
        <v>0.2950966075357665</v>
      </c>
      <c r="T128" s="315">
        <f t="shared" si="386"/>
        <v>0.30385388503294392</v>
      </c>
      <c r="U128" s="315">
        <f t="shared" si="386"/>
        <v>0.31261522405339198</v>
      </c>
      <c r="V128" s="315">
        <f t="shared" si="386"/>
        <v>0.32138442736797074</v>
      </c>
      <c r="W128" s="315">
        <f t="shared" si="386"/>
        <v>0.33016543927880221</v>
      </c>
      <c r="X128" s="315">
        <f t="shared" si="386"/>
        <v>0.33896235915737688</v>
      </c>
      <c r="Y128" s="315">
        <f t="shared" si="386"/>
        <v>0.3538466465524906</v>
      </c>
      <c r="Z128" s="315">
        <f t="shared" si="386"/>
        <v>0.36873513731960822</v>
      </c>
      <c r="AA128" s="315">
        <f t="shared" si="386"/>
        <v>0.3836160595495281</v>
      </c>
      <c r="AB128" s="315">
        <f t="shared" si="386"/>
        <v>0.3985052707430064</v>
      </c>
      <c r="AC128" s="315">
        <f t="shared" si="386"/>
        <v>0.41340647975979344</v>
      </c>
      <c r="AD128" s="315">
        <f t="shared" si="386"/>
        <v>0.42836050655920488</v>
      </c>
      <c r="AE128" s="315">
        <f t="shared" si="386"/>
        <v>0.44332606970038069</v>
      </c>
      <c r="AF128" s="315">
        <f t="shared" si="386"/>
        <v>0.45830501284113417</v>
      </c>
      <c r="AG128" s="315">
        <f t="shared" si="386"/>
        <v>0.47329901530995006</v>
      </c>
      <c r="AH128" s="315">
        <f t="shared" si="386"/>
        <v>0.48830957428728522</v>
      </c>
      <c r="AI128" s="315"/>
      <c r="AJ128" s="315">
        <f t="shared" ref="AJ128:BN128" si="387">AJ105</f>
        <v>0.15033591561632945</v>
      </c>
      <c r="AK128" s="315">
        <f t="shared" si="387"/>
        <v>0.16003278764353845</v>
      </c>
      <c r="AL128" s="315">
        <f t="shared" si="387"/>
        <v>0.1696719626904637</v>
      </c>
      <c r="AM128" s="315">
        <f t="shared" si="387"/>
        <v>0.1793158208429923</v>
      </c>
      <c r="AN128" s="315">
        <f t="shared" si="387"/>
        <v>0.18888702637940361</v>
      </c>
      <c r="AO128" s="315">
        <f t="shared" si="387"/>
        <v>0.19838896341556478</v>
      </c>
      <c r="AP128" s="315">
        <f t="shared" si="387"/>
        <v>0.20779439137572267</v>
      </c>
      <c r="AQ128" s="315">
        <f t="shared" si="387"/>
        <v>0.21710278035133271</v>
      </c>
      <c r="AR128" s="315">
        <f t="shared" si="387"/>
        <v>0.22631408277069939</v>
      </c>
      <c r="AS128" s="315">
        <f t="shared" si="387"/>
        <v>0.23542807277014172</v>
      </c>
      <c r="AT128" s="315">
        <f t="shared" si="387"/>
        <v>0.24444433946594887</v>
      </c>
      <c r="AU128" s="315">
        <f t="shared" si="387"/>
        <v>0.25178666833637531</v>
      </c>
      <c r="AV128" s="315">
        <f t="shared" si="387"/>
        <v>0.25909823449435559</v>
      </c>
      <c r="AW128" s="315">
        <f t="shared" si="387"/>
        <v>0.26617117874857854</v>
      </c>
      <c r="AX128" s="315">
        <f t="shared" si="387"/>
        <v>0.27310866489424396</v>
      </c>
      <c r="AY128" s="315">
        <f t="shared" si="387"/>
        <v>0.27990832153183504</v>
      </c>
      <c r="AZ128" s="315">
        <f t="shared" si="387"/>
        <v>0.28657259263242052</v>
      </c>
      <c r="BA128" s="315">
        <f t="shared" si="387"/>
        <v>0.29310512943049721</v>
      </c>
      <c r="BB128" s="315">
        <f t="shared" si="387"/>
        <v>0.29950443412335254</v>
      </c>
      <c r="BC128" s="315">
        <f t="shared" si="387"/>
        <v>0.30576880263440975</v>
      </c>
      <c r="BD128" s="315">
        <f t="shared" si="387"/>
        <v>0.31189631174924959</v>
      </c>
      <c r="BE128" s="315">
        <f t="shared" si="387"/>
        <v>0.32350396867315606</v>
      </c>
      <c r="BF128" s="315">
        <f t="shared" si="387"/>
        <v>0.33503245801579473</v>
      </c>
      <c r="BG128" s="315">
        <f t="shared" si="387"/>
        <v>0.34621324530541597</v>
      </c>
      <c r="BH128" s="315">
        <f t="shared" si="387"/>
        <v>0.35716305858812292</v>
      </c>
      <c r="BI128" s="315">
        <f t="shared" si="387"/>
        <v>0.36787659082975904</v>
      </c>
      <c r="BJ128" s="315">
        <f t="shared" si="387"/>
        <v>0.37828117438097586</v>
      </c>
      <c r="BK128" s="315">
        <f t="shared" si="387"/>
        <v>0.38841914581790532</v>
      </c>
      <c r="BL128" s="315">
        <f t="shared" si="387"/>
        <v>0.39828151415792545</v>
      </c>
      <c r="BM128" s="315">
        <f t="shared" si="387"/>
        <v>0.40785855939800952</v>
      </c>
      <c r="BN128" s="315">
        <f t="shared" si="387"/>
        <v>0.4171397858272467</v>
      </c>
      <c r="BO128" s="315"/>
      <c r="BP128" s="315">
        <f t="shared" ref="BP128:CT128" si="388">BP105</f>
        <v>0.15033591561632945</v>
      </c>
      <c r="BQ128" s="315">
        <f t="shared" si="388"/>
        <v>0.15305663428890001</v>
      </c>
      <c r="BR128" s="315">
        <f t="shared" si="388"/>
        <v>0.15582641235991945</v>
      </c>
      <c r="BS128" s="315">
        <f t="shared" si="388"/>
        <v>0.15864613110817732</v>
      </c>
      <c r="BT128" s="315">
        <f t="shared" si="388"/>
        <v>0.16151668758129506</v>
      </c>
      <c r="BU128" s="315">
        <f t="shared" si="388"/>
        <v>0.16443899487674293</v>
      </c>
      <c r="BV128" s="315">
        <f t="shared" si="388"/>
        <v>0.16741398242784514</v>
      </c>
      <c r="BW128" s="315">
        <f t="shared" si="388"/>
        <v>0.17044259629485983</v>
      </c>
      <c r="BX128" s="315">
        <f t="shared" si="388"/>
        <v>0.17352579946122523</v>
      </c>
      <c r="BY128" s="315">
        <f t="shared" si="388"/>
        <v>0.17666457213506145</v>
      </c>
      <c r="BZ128" s="315">
        <f t="shared" si="388"/>
        <v>0.17985991205602248</v>
      </c>
      <c r="CA128" s="315">
        <f t="shared" si="388"/>
        <v>0.18311283480759163</v>
      </c>
      <c r="CB128" s="315">
        <f t="shared" si="388"/>
        <v>0.18642437413491753</v>
      </c>
      <c r="CC128" s="315">
        <f t="shared" si="388"/>
        <v>0.18979558226828794</v>
      </c>
      <c r="CD128" s="315">
        <f t="shared" si="388"/>
        <v>0.19322753025234102</v>
      </c>
      <c r="CE128" s="315">
        <f t="shared" si="388"/>
        <v>0.19672130828111628</v>
      </c>
      <c r="CF128" s="315">
        <f t="shared" si="388"/>
        <v>0.20027802603904638</v>
      </c>
      <c r="CG128" s="315">
        <f t="shared" si="388"/>
        <v>0.20389881304799723</v>
      </c>
      <c r="CH128" s="315">
        <f t="shared" si="388"/>
        <v>0.20758481902046166</v>
      </c>
      <c r="CI128" s="315">
        <f t="shared" si="388"/>
        <v>0.21133721421901458</v>
      </c>
      <c r="CJ128" s="315">
        <f t="shared" si="388"/>
        <v>0.21515718982214269</v>
      </c>
      <c r="CK128" s="315">
        <f t="shared" si="388"/>
        <v>0.21904595829655893</v>
      </c>
      <c r="CL128" s="315">
        <f t="shared" si="388"/>
        <v>0.22300475377611689</v>
      </c>
      <c r="CM128" s="315">
        <f t="shared" si="388"/>
        <v>0.22703483244744285</v>
      </c>
      <c r="CN128" s="315">
        <f t="shared" si="388"/>
        <v>0.23113747294240142</v>
      </c>
      <c r="CO128" s="315">
        <f t="shared" si="388"/>
        <v>0.23531397673751875</v>
      </c>
      <c r="CP128" s="315">
        <f t="shared" si="388"/>
        <v>0.2395656685604832</v>
      </c>
      <c r="CQ128" s="315">
        <f t="shared" si="388"/>
        <v>0.24389389680384979</v>
      </c>
      <c r="CR128" s="315">
        <f t="shared" si="388"/>
        <v>0.2483000339460755</v>
      </c>
      <c r="CS128" s="315">
        <f t="shared" si="388"/>
        <v>0.25278547698001441</v>
      </c>
      <c r="CT128" s="315">
        <f t="shared" si="388"/>
        <v>0.25735164784900449</v>
      </c>
      <c r="CU128" s="315"/>
      <c r="CV128" s="315">
        <f t="shared" ref="CV128:DZ128" si="389">CV105</f>
        <v>0.15033591561632945</v>
      </c>
      <c r="CW128" s="315">
        <f t="shared" si="389"/>
        <v>0.15305663428890001</v>
      </c>
      <c r="CX128" s="315">
        <f t="shared" si="389"/>
        <v>0.15582641235991945</v>
      </c>
      <c r="CY128" s="315">
        <f t="shared" si="389"/>
        <v>0.15864613110817732</v>
      </c>
      <c r="CZ128" s="315">
        <f t="shared" si="389"/>
        <v>0.16151668758129506</v>
      </c>
      <c r="DA128" s="315">
        <f t="shared" si="389"/>
        <v>0.16443899487674293</v>
      </c>
      <c r="DB128" s="315">
        <f t="shared" si="389"/>
        <v>0.16741398242784514</v>
      </c>
      <c r="DC128" s="315">
        <f t="shared" si="389"/>
        <v>0.17044259629485983</v>
      </c>
      <c r="DD128" s="315">
        <f t="shared" si="389"/>
        <v>0.17352579946122523</v>
      </c>
      <c r="DE128" s="315">
        <f t="shared" si="389"/>
        <v>0.17666457213506145</v>
      </c>
      <c r="DF128" s="315">
        <f t="shared" si="389"/>
        <v>0.17985991205602248</v>
      </c>
      <c r="DG128" s="315">
        <f t="shared" si="389"/>
        <v>0.18311283480759163</v>
      </c>
      <c r="DH128" s="315">
        <f t="shared" si="389"/>
        <v>0.18642437413491753</v>
      </c>
      <c r="DI128" s="315">
        <f t="shared" si="389"/>
        <v>0.18979558226828794</v>
      </c>
      <c r="DJ128" s="315">
        <f t="shared" si="389"/>
        <v>0.19322753025234102</v>
      </c>
      <c r="DK128" s="315">
        <f t="shared" si="389"/>
        <v>0.19672130828111628</v>
      </c>
      <c r="DL128" s="315">
        <f t="shared" si="389"/>
        <v>0.20027802603904638</v>
      </c>
      <c r="DM128" s="315">
        <f t="shared" si="389"/>
        <v>0.20389881304799723</v>
      </c>
      <c r="DN128" s="315">
        <f t="shared" si="389"/>
        <v>0.20758481902046166</v>
      </c>
      <c r="DO128" s="315">
        <f t="shared" si="389"/>
        <v>0.21133721421901458</v>
      </c>
      <c r="DP128" s="315">
        <f t="shared" si="389"/>
        <v>0.21515718982214269</v>
      </c>
      <c r="DQ128" s="315">
        <f t="shared" si="389"/>
        <v>0.21904595829655893</v>
      </c>
      <c r="DR128" s="315">
        <f t="shared" si="389"/>
        <v>0.22300475377611689</v>
      </c>
      <c r="DS128" s="315">
        <f t="shared" si="389"/>
        <v>0.22703483244744285</v>
      </c>
      <c r="DT128" s="315">
        <f t="shared" si="389"/>
        <v>0.23113747294240142</v>
      </c>
      <c r="DU128" s="315">
        <f t="shared" si="389"/>
        <v>0.23531397673751875</v>
      </c>
      <c r="DV128" s="315">
        <f t="shared" si="389"/>
        <v>0.2395656685604832</v>
      </c>
      <c r="DW128" s="315">
        <f t="shared" si="389"/>
        <v>0.24389389680384979</v>
      </c>
      <c r="DX128" s="315">
        <f t="shared" si="389"/>
        <v>0.2483000339460755</v>
      </c>
      <c r="DY128" s="315">
        <f t="shared" si="389"/>
        <v>0.25278547698001441</v>
      </c>
      <c r="DZ128" s="315">
        <f t="shared" si="389"/>
        <v>0.25735164784900449</v>
      </c>
    </row>
    <row r="129" spans="1:165">
      <c r="A129" s="303" t="s">
        <v>212</v>
      </c>
      <c r="C129" s="5" t="s">
        <v>319</v>
      </c>
      <c r="D129" s="315">
        <f t="shared" ref="D129:AH129" si="390">D106</f>
        <v>1.8453467032581344E-6</v>
      </c>
      <c r="E129" s="315">
        <f t="shared" si="390"/>
        <v>3.7407426452266809E-6</v>
      </c>
      <c r="F129" s="315">
        <f t="shared" si="390"/>
        <v>7.5251357689502722E-6</v>
      </c>
      <c r="G129" s="315">
        <f t="shared" si="390"/>
        <v>1.5048992781665354E-5</v>
      </c>
      <c r="H129" s="315">
        <f t="shared" si="390"/>
        <v>2.9888263756659301E-5</v>
      </c>
      <c r="I129" s="315">
        <f t="shared" si="390"/>
        <v>5.889317325222159E-5</v>
      </c>
      <c r="J129" s="315">
        <f t="shared" si="390"/>
        <v>1.1510548897206847E-4</v>
      </c>
      <c r="K129" s="315">
        <f t="shared" si="390"/>
        <v>2.2231533320354933E-4</v>
      </c>
      <c r="L129" s="315">
        <f t="shared" si="390"/>
        <v>4.2296453019697531E-4</v>
      </c>
      <c r="M129" s="315">
        <f t="shared" si="390"/>
        <v>7.8932467831400066E-4</v>
      </c>
      <c r="N129" s="315">
        <f t="shared" si="390"/>
        <v>1.4378961531206376E-3</v>
      </c>
      <c r="O129" s="315">
        <f t="shared" si="390"/>
        <v>2.4912322335469E-3</v>
      </c>
      <c r="P129" s="315">
        <f t="shared" si="390"/>
        <v>4.1582608848960787E-3</v>
      </c>
      <c r="Q129" s="315">
        <f t="shared" si="390"/>
        <v>6.6338766749060394E-3</v>
      </c>
      <c r="R129" s="315">
        <f t="shared" si="390"/>
        <v>1.0044869492836091E-2</v>
      </c>
      <c r="S129" s="315">
        <f t="shared" si="390"/>
        <v>1.4368670391898252E-2</v>
      </c>
      <c r="T129" s="315">
        <f t="shared" si="390"/>
        <v>1.9378223741381276E-2</v>
      </c>
      <c r="U129" s="315">
        <f t="shared" si="390"/>
        <v>2.4690257618031942E-2</v>
      </c>
      <c r="V129" s="315">
        <f t="shared" si="390"/>
        <v>2.9925232584043497E-2</v>
      </c>
      <c r="W129" s="315">
        <f t="shared" si="390"/>
        <v>3.4673622197139251E-2</v>
      </c>
      <c r="X129" s="315">
        <f t="shared" si="390"/>
        <v>3.8691774011731864E-2</v>
      </c>
      <c r="Y129" s="315">
        <f t="shared" si="390"/>
        <v>4.2396500278009695E-2</v>
      </c>
      <c r="Z129" s="315">
        <f t="shared" si="390"/>
        <v>4.5294487750190231E-2</v>
      </c>
      <c r="AA129" s="315">
        <f t="shared" si="390"/>
        <v>4.7524119110467965E-2</v>
      </c>
      <c r="AB129" s="315">
        <f t="shared" si="390"/>
        <v>4.9192095768610986E-2</v>
      </c>
      <c r="AC129" s="315">
        <f t="shared" si="390"/>
        <v>5.0425730710465015E-2</v>
      </c>
      <c r="AD129" s="315">
        <f t="shared" si="390"/>
        <v>5.1400525392654335E-2</v>
      </c>
      <c r="AE129" s="315">
        <f t="shared" si="390"/>
        <v>5.2267759766240575E-2</v>
      </c>
      <c r="AF129" s="315">
        <f t="shared" si="390"/>
        <v>5.3024621956382086E-2</v>
      </c>
      <c r="AG129" s="315">
        <f t="shared" si="390"/>
        <v>5.3723490427422992E-2</v>
      </c>
      <c r="AH129" s="315">
        <f t="shared" si="390"/>
        <v>5.4654909263336417E-2</v>
      </c>
      <c r="AI129" s="315"/>
      <c r="AJ129" s="315">
        <f t="shared" ref="AJ129:BN129" si="391">AJ106</f>
        <v>1.8453467032581344E-6</v>
      </c>
      <c r="AK129" s="315">
        <f t="shared" si="391"/>
        <v>3.7355885087854643E-6</v>
      </c>
      <c r="AL129" s="315">
        <f t="shared" si="391"/>
        <v>7.5037728572590957E-6</v>
      </c>
      <c r="AM129" s="315">
        <f t="shared" si="391"/>
        <v>1.4984551107465116E-5</v>
      </c>
      <c r="AN129" s="315">
        <f t="shared" si="391"/>
        <v>2.9716657039809903E-5</v>
      </c>
      <c r="AO129" s="315">
        <f t="shared" si="391"/>
        <v>5.8468105993819322E-5</v>
      </c>
      <c r="AP129" s="315">
        <f t="shared" si="391"/>
        <v>1.138732757301358E-4</v>
      </c>
      <c r="AQ129" s="315">
        <f t="shared" si="391"/>
        <v>2.1914792987449749E-4</v>
      </c>
      <c r="AR129" s="315">
        <f t="shared" si="391"/>
        <v>4.1541643709534938E-4</v>
      </c>
      <c r="AS129" s="315">
        <f t="shared" si="391"/>
        <v>7.7235306493938821E-4</v>
      </c>
      <c r="AT129" s="315">
        <f t="shared" si="391"/>
        <v>1.4016382250341744E-3</v>
      </c>
      <c r="AU129" s="315">
        <f t="shared" si="391"/>
        <v>2.4159463749132948E-3</v>
      </c>
      <c r="AV129" s="315">
        <f t="shared" si="391"/>
        <v>4.0123058352176224E-3</v>
      </c>
      <c r="AW129" s="315">
        <f t="shared" si="391"/>
        <v>6.3656884310878308E-3</v>
      </c>
      <c r="AX129" s="315">
        <f t="shared" si="391"/>
        <v>9.5839926440315065E-3</v>
      </c>
      <c r="AY129" s="315">
        <f t="shared" si="391"/>
        <v>1.3629131305933252E-2</v>
      </c>
      <c r="AZ129" s="315">
        <f t="shared" si="391"/>
        <v>1.8276112604506171E-2</v>
      </c>
      <c r="BA129" s="315">
        <f t="shared" si="391"/>
        <v>2.314935613490654E-2</v>
      </c>
      <c r="BB129" s="315">
        <f t="shared" si="391"/>
        <v>2.7887909580733117E-2</v>
      </c>
      <c r="BC129" s="315">
        <f t="shared" si="391"/>
        <v>3.2111513444217275E-2</v>
      </c>
      <c r="BD129" s="315">
        <f t="shared" si="391"/>
        <v>3.5602246925864896E-2</v>
      </c>
      <c r="BE129" s="315">
        <f t="shared" si="391"/>
        <v>3.8760961087006135E-2</v>
      </c>
      <c r="BF129" s="315">
        <f t="shared" si="391"/>
        <v>4.1154536222999569E-2</v>
      </c>
      <c r="BG129" s="315">
        <f t="shared" si="391"/>
        <v>4.2890486719552909E-2</v>
      </c>
      <c r="BH129" s="315">
        <f t="shared" si="391"/>
        <v>4.4088750320212165E-2</v>
      </c>
      <c r="BI129" s="315">
        <f t="shared" si="391"/>
        <v>4.4872170157187523E-2</v>
      </c>
      <c r="BJ129" s="315">
        <f t="shared" si="391"/>
        <v>4.5391325324350522E-2</v>
      </c>
      <c r="BK129" s="315">
        <f t="shared" si="391"/>
        <v>4.5794280981354185E-2</v>
      </c>
      <c r="BL129" s="315">
        <f t="shared" si="391"/>
        <v>4.6080069230575893E-2</v>
      </c>
      <c r="BM129" s="315">
        <f t="shared" si="391"/>
        <v>4.6295438407392885E-2</v>
      </c>
      <c r="BN129" s="315">
        <f t="shared" si="391"/>
        <v>4.6689105323793355E-2</v>
      </c>
      <c r="BO129" s="315"/>
      <c r="BP129" s="315">
        <f t="shared" ref="BP129:CT129" si="392">BP106</f>
        <v>0</v>
      </c>
      <c r="BQ129" s="315">
        <f t="shared" si="392"/>
        <v>0</v>
      </c>
      <c r="BR129" s="315">
        <f t="shared" si="392"/>
        <v>0</v>
      </c>
      <c r="BS129" s="315">
        <f t="shared" si="392"/>
        <v>0</v>
      </c>
      <c r="BT129" s="315">
        <f t="shared" si="392"/>
        <v>0</v>
      </c>
      <c r="BU129" s="315">
        <f t="shared" si="392"/>
        <v>0</v>
      </c>
      <c r="BV129" s="315">
        <f t="shared" si="392"/>
        <v>0</v>
      </c>
      <c r="BW129" s="315">
        <f t="shared" si="392"/>
        <v>0</v>
      </c>
      <c r="BX129" s="315">
        <f t="shared" si="392"/>
        <v>0</v>
      </c>
      <c r="BY129" s="315">
        <f t="shared" si="392"/>
        <v>0</v>
      </c>
      <c r="BZ129" s="315">
        <f t="shared" si="392"/>
        <v>0</v>
      </c>
      <c r="CA129" s="315">
        <f t="shared" si="392"/>
        <v>0</v>
      </c>
      <c r="CB129" s="315">
        <f t="shared" si="392"/>
        <v>0</v>
      </c>
      <c r="CC129" s="315">
        <f t="shared" si="392"/>
        <v>0</v>
      </c>
      <c r="CD129" s="315">
        <f t="shared" si="392"/>
        <v>0</v>
      </c>
      <c r="CE129" s="315">
        <f t="shared" si="392"/>
        <v>0</v>
      </c>
      <c r="CF129" s="315">
        <f t="shared" si="392"/>
        <v>0</v>
      </c>
      <c r="CG129" s="315">
        <f t="shared" si="392"/>
        <v>0</v>
      </c>
      <c r="CH129" s="315">
        <f t="shared" si="392"/>
        <v>0</v>
      </c>
      <c r="CI129" s="315">
        <f t="shared" si="392"/>
        <v>0</v>
      </c>
      <c r="CJ129" s="315">
        <f t="shared" si="392"/>
        <v>0</v>
      </c>
      <c r="CK129" s="315">
        <f t="shared" si="392"/>
        <v>0</v>
      </c>
      <c r="CL129" s="315">
        <f t="shared" si="392"/>
        <v>0</v>
      </c>
      <c r="CM129" s="315">
        <f t="shared" si="392"/>
        <v>0</v>
      </c>
      <c r="CN129" s="315">
        <f t="shared" si="392"/>
        <v>0</v>
      </c>
      <c r="CO129" s="315">
        <f t="shared" si="392"/>
        <v>0</v>
      </c>
      <c r="CP129" s="315">
        <f t="shared" si="392"/>
        <v>0</v>
      </c>
      <c r="CQ129" s="315">
        <f t="shared" si="392"/>
        <v>0</v>
      </c>
      <c r="CR129" s="315">
        <f t="shared" si="392"/>
        <v>0</v>
      </c>
      <c r="CS129" s="315">
        <f t="shared" si="392"/>
        <v>0</v>
      </c>
      <c r="CT129" s="315">
        <f t="shared" si="392"/>
        <v>0</v>
      </c>
      <c r="CU129" s="315"/>
      <c r="CV129" s="315">
        <f t="shared" ref="CV129:DZ129" si="393">CV106</f>
        <v>1.8453467032581344E-6</v>
      </c>
      <c r="CW129" s="315">
        <f t="shared" si="393"/>
        <v>3.7152662440383983E-6</v>
      </c>
      <c r="CX129" s="315">
        <f t="shared" si="393"/>
        <v>7.4198942038927898E-6</v>
      </c>
      <c r="CY129" s="315">
        <f t="shared" si="393"/>
        <v>1.4733327940938117E-5</v>
      </c>
      <c r="CZ129" s="315">
        <f t="shared" si="393"/>
        <v>2.905244380422122E-5</v>
      </c>
      <c r="DA129" s="315">
        <f t="shared" si="393"/>
        <v>5.6834717580526417E-5</v>
      </c>
      <c r="DB129" s="315">
        <f t="shared" si="393"/>
        <v>1.0983903460960213E-4</v>
      </c>
      <c r="DC129" s="315">
        <f t="shared" si="393"/>
        <v>2.0974259234006663E-4</v>
      </c>
      <c r="DD129" s="315">
        <f t="shared" si="393"/>
        <v>3.9447642255480278E-4</v>
      </c>
      <c r="DE129" s="315">
        <f t="shared" si="393"/>
        <v>7.2763687740580777E-4</v>
      </c>
      <c r="DF129" s="315">
        <f t="shared" si="393"/>
        <v>1.3099934601872205E-3</v>
      </c>
      <c r="DG129" s="315">
        <f t="shared" si="393"/>
        <v>2.2323432221787809E-3</v>
      </c>
      <c r="DH129" s="315">
        <f t="shared" si="393"/>
        <v>3.6694158648547218E-3</v>
      </c>
      <c r="DI129" s="315">
        <f t="shared" si="393"/>
        <v>5.7541328118344169E-3</v>
      </c>
      <c r="DJ129" s="315">
        <f t="shared" si="393"/>
        <v>8.5615469635591471E-3</v>
      </c>
      <c r="DK129" s="315">
        <f t="shared" si="393"/>
        <v>1.2030493340720193E-2</v>
      </c>
      <c r="DL129" s="315">
        <f t="shared" si="393"/>
        <v>1.5943237401851124E-2</v>
      </c>
      <c r="DM129" s="315">
        <f t="shared" si="393"/>
        <v>1.9954804504137735E-2</v>
      </c>
      <c r="DN129" s="315">
        <f t="shared" si="393"/>
        <v>2.3750751224917169E-2</v>
      </c>
      <c r="DO129" s="315">
        <f t="shared" si="393"/>
        <v>2.7015337582656937E-2</v>
      </c>
      <c r="DP129" s="315">
        <f t="shared" si="393"/>
        <v>2.9583467002299028E-2</v>
      </c>
      <c r="DQ129" s="315">
        <f t="shared" si="393"/>
        <v>3.1810711828052327E-2</v>
      </c>
      <c r="DR129" s="315">
        <f t="shared" si="393"/>
        <v>3.3408163055626036E-2</v>
      </c>
      <c r="DS129" s="315">
        <f t="shared" si="393"/>
        <v>3.442819229345722E-2</v>
      </c>
      <c r="DT129" s="315">
        <f t="shared" si="393"/>
        <v>3.4989783757978371E-2</v>
      </c>
      <c r="DU129" s="315">
        <f t="shared" si="393"/>
        <v>3.5203939424772596E-2</v>
      </c>
      <c r="DV129" s="315">
        <f t="shared" si="393"/>
        <v>3.5191389000330718E-2</v>
      </c>
      <c r="DW129" s="315">
        <f t="shared" si="393"/>
        <v>3.5079997066924766E-2</v>
      </c>
      <c r="DX129" s="315">
        <f t="shared" si="393"/>
        <v>3.4872251487223095E-2</v>
      </c>
      <c r="DY129" s="315">
        <f t="shared" si="393"/>
        <v>3.4606347816564714E-2</v>
      </c>
      <c r="DZ129" s="315">
        <f t="shared" si="393"/>
        <v>3.4467853386970768E-2</v>
      </c>
    </row>
    <row r="130" spans="1:165">
      <c r="A130" s="303" t="s">
        <v>316</v>
      </c>
      <c r="C130" s="5" t="s">
        <v>319</v>
      </c>
      <c r="D130" s="315">
        <f t="shared" ref="D130:AH131" si="394">D107</f>
        <v>0.56388732487639481</v>
      </c>
      <c r="E130" s="315">
        <f t="shared" si="394"/>
        <v>0.55855721979889716</v>
      </c>
      <c r="F130" s="315">
        <f t="shared" si="394"/>
        <v>0.55322329767165346</v>
      </c>
      <c r="G130" s="315">
        <f t="shared" si="394"/>
        <v>0.54778677585484159</v>
      </c>
      <c r="H130" s="315">
        <f t="shared" si="394"/>
        <v>0.54227766206837758</v>
      </c>
      <c r="I130" s="315">
        <f t="shared" si="394"/>
        <v>0.5366304449883621</v>
      </c>
      <c r="J130" s="315">
        <f t="shared" si="394"/>
        <v>0.53059095879011475</v>
      </c>
      <c r="K130" s="315">
        <f t="shared" si="394"/>
        <v>0.52407534082695129</v>
      </c>
      <c r="L130" s="315">
        <f t="shared" si="394"/>
        <v>0.51673276050726846</v>
      </c>
      <c r="M130" s="315">
        <f t="shared" si="394"/>
        <v>0.50798669333949009</v>
      </c>
      <c r="N130" s="315">
        <f t="shared" si="394"/>
        <v>0.49694687900861445</v>
      </c>
      <c r="O130" s="315">
        <f t="shared" si="394"/>
        <v>0.48338501647280269</v>
      </c>
      <c r="P130" s="315">
        <f t="shared" si="394"/>
        <v>0.46460790033478261</v>
      </c>
      <c r="Q130" s="315">
        <f t="shared" si="394"/>
        <v>0.43899046185351809</v>
      </c>
      <c r="R130" s="315">
        <f t="shared" si="394"/>
        <v>0.40533267303644516</v>
      </c>
      <c r="S130" s="315">
        <f t="shared" si="394"/>
        <v>0.36369478316463877</v>
      </c>
      <c r="T130" s="315">
        <f t="shared" si="394"/>
        <v>0.31580283019094646</v>
      </c>
      <c r="U130" s="315">
        <f t="shared" si="394"/>
        <v>0.26483627021049927</v>
      </c>
      <c r="V130" s="315">
        <f t="shared" si="394"/>
        <v>0.21463639051575936</v>
      </c>
      <c r="W130" s="315">
        <f t="shared" si="394"/>
        <v>0.16856569197436352</v>
      </c>
      <c r="X130" s="315">
        <f t="shared" si="394"/>
        <v>0.12881976900355596</v>
      </c>
      <c r="Y130" s="315">
        <f t="shared" si="394"/>
        <v>9.5710336037124616E-2</v>
      </c>
      <c r="Z130" s="315">
        <f t="shared" si="394"/>
        <v>6.9735518766228313E-2</v>
      </c>
      <c r="AA130" s="315">
        <f t="shared" si="394"/>
        <v>5.0105637806099931E-2</v>
      </c>
      <c r="AB130" s="315">
        <f t="shared" si="394"/>
        <v>3.5618265281585529E-2</v>
      </c>
      <c r="AC130" s="315">
        <f t="shared" si="394"/>
        <v>2.5116798762853169E-2</v>
      </c>
      <c r="AD130" s="315">
        <f t="shared" si="394"/>
        <v>1.7606925341814381E-2</v>
      </c>
      <c r="AE130" s="315">
        <f t="shared" si="394"/>
        <v>1.2289562155754623E-2</v>
      </c>
      <c r="AF130" s="315">
        <f t="shared" si="394"/>
        <v>8.5497584300700362E-3</v>
      </c>
      <c r="AG130" s="315">
        <f t="shared" si="394"/>
        <v>5.9331029964203872E-3</v>
      </c>
      <c r="AH130" s="315">
        <f t="shared" si="394"/>
        <v>4.1111185388200125E-3</v>
      </c>
      <c r="AI130" s="315"/>
      <c r="AJ130" s="315">
        <f t="shared" ref="AJ130:BN131" si="395">AJ107</f>
        <v>0.56388732487639481</v>
      </c>
      <c r="AK130" s="315">
        <f t="shared" si="395"/>
        <v>0.55874593223610802</v>
      </c>
      <c r="AL130" s="315">
        <f t="shared" si="395"/>
        <v>0.55362296439647785</v>
      </c>
      <c r="AM130" s="315">
        <f t="shared" si="395"/>
        <v>0.54841799724005935</v>
      </c>
      <c r="AN130" s="315">
        <f t="shared" si="395"/>
        <v>0.54316192132105701</v>
      </c>
      <c r="AO130" s="315">
        <f t="shared" si="395"/>
        <v>0.5377892971135646</v>
      </c>
      <c r="AP130" s="315">
        <f t="shared" si="395"/>
        <v>0.53226612774334348</v>
      </c>
      <c r="AQ130" s="315">
        <f t="shared" si="395"/>
        <v>0.52632260803997</v>
      </c>
      <c r="AR130" s="315">
        <f t="shared" si="395"/>
        <v>0.51960449830627198</v>
      </c>
      <c r="AS130" s="315">
        <f t="shared" si="395"/>
        <v>0.51152678233679127</v>
      </c>
      <c r="AT130" s="315">
        <f t="shared" si="395"/>
        <v>0.50118170425145436</v>
      </c>
      <c r="AU130" s="315">
        <f t="shared" si="395"/>
        <v>0.48842854748898962</v>
      </c>
      <c r="AV130" s="315">
        <f t="shared" si="395"/>
        <v>0.47036723534770497</v>
      </c>
      <c r="AW130" s="315">
        <f t="shared" si="395"/>
        <v>0.44538995012927851</v>
      </c>
      <c r="AX130" s="315">
        <f t="shared" si="395"/>
        <v>0.41216466754668224</v>
      </c>
      <c r="AY130" s="315">
        <f t="shared" si="395"/>
        <v>0.37068013221328799</v>
      </c>
      <c r="AZ130" s="315">
        <f t="shared" si="395"/>
        <v>0.32260826399835169</v>
      </c>
      <c r="BA130" s="315">
        <f t="shared" si="395"/>
        <v>0.27118865604981557</v>
      </c>
      <c r="BB130" s="315">
        <f t="shared" si="395"/>
        <v>0.22033766913727129</v>
      </c>
      <c r="BC130" s="315">
        <f t="shared" si="395"/>
        <v>0.17351295833615185</v>
      </c>
      <c r="BD130" s="315">
        <f t="shared" si="395"/>
        <v>0.13299521979135401</v>
      </c>
      <c r="BE130" s="315">
        <f t="shared" si="395"/>
        <v>9.9167610354083682E-2</v>
      </c>
      <c r="BF130" s="315">
        <f t="shared" si="395"/>
        <v>7.2558436866431167E-2</v>
      </c>
      <c r="BG130" s="315">
        <f t="shared" si="395"/>
        <v>5.2386634615524119E-2</v>
      </c>
      <c r="BH130" s="315">
        <f t="shared" si="395"/>
        <v>3.7442161119573776E-2</v>
      </c>
      <c r="BI130" s="315">
        <f t="shared" si="395"/>
        <v>2.6563020423307427E-2</v>
      </c>
      <c r="BJ130" s="315">
        <f t="shared" si="395"/>
        <v>1.8747732577960478E-2</v>
      </c>
      <c r="BK130" s="315">
        <f t="shared" si="395"/>
        <v>1.3184033448576887E-2</v>
      </c>
      <c r="BL130" s="315">
        <f t="shared" si="395"/>
        <v>9.2476776088163334E-3</v>
      </c>
      <c r="BM130" s="315">
        <f t="shared" si="395"/>
        <v>6.4754090216976607E-3</v>
      </c>
      <c r="BN130" s="315">
        <f t="shared" si="395"/>
        <v>4.5307235727853256E-3</v>
      </c>
      <c r="BO130" s="315"/>
      <c r="BP130" s="315">
        <f t="shared" ref="BP130:CT131" si="396">BP107</f>
        <v>0.56391209013509636</v>
      </c>
      <c r="BQ130" s="315">
        <f t="shared" si="396"/>
        <v>0.56258799374542834</v>
      </c>
      <c r="BR130" s="315">
        <f t="shared" si="396"/>
        <v>0.56122951859841252</v>
      </c>
      <c r="BS130" s="315">
        <f t="shared" si="396"/>
        <v>0.55983598319036953</v>
      </c>
      <c r="BT130" s="315">
        <f t="shared" si="396"/>
        <v>0.55840669299977974</v>
      </c>
      <c r="BU130" s="315">
        <f t="shared" si="396"/>
        <v>0.55694094023960938</v>
      </c>
      <c r="BV130" s="315">
        <f t="shared" si="396"/>
        <v>0.55543800360492335</v>
      </c>
      <c r="BW130" s="315">
        <f t="shared" si="396"/>
        <v>0.55389714801570133</v>
      </c>
      <c r="BX130" s="315">
        <f t="shared" si="396"/>
        <v>0.55231762435476084</v>
      </c>
      <c r="BY130" s="315">
        <f t="shared" si="396"/>
        <v>0.55069866920069677</v>
      </c>
      <c r="BZ130" s="315">
        <f t="shared" si="396"/>
        <v>0.54903950455574346</v>
      </c>
      <c r="CA130" s="315">
        <f t="shared" si="396"/>
        <v>0.54733933756845998</v>
      </c>
      <c r="CB130" s="315">
        <f t="shared" si="396"/>
        <v>0.54559736025114403</v>
      </c>
      <c r="CC130" s="315">
        <f t="shared" si="396"/>
        <v>0.5438127491918705</v>
      </c>
      <c r="CD130" s="315">
        <f t="shared" si="396"/>
        <v>0.54198466526105693</v>
      </c>
      <c r="CE130" s="315">
        <f t="shared" si="396"/>
        <v>0.54011225331244661</v>
      </c>
      <c r="CF130" s="315">
        <f t="shared" si="396"/>
        <v>0.53819464187840882</v>
      </c>
      <c r="CG130" s="315">
        <f t="shared" si="396"/>
        <v>0.5362309428594445</v>
      </c>
      <c r="CH130" s="315">
        <f t="shared" si="396"/>
        <v>0.53422025120778827</v>
      </c>
      <c r="CI130" s="315">
        <f t="shared" si="396"/>
        <v>0.53216164460499604</v>
      </c>
      <c r="CJ130" s="315">
        <f t="shared" si="396"/>
        <v>0.53005418313340247</v>
      </c>
      <c r="CK130" s="315">
        <f t="shared" si="396"/>
        <v>0.52789690894133168</v>
      </c>
      <c r="CL130" s="315">
        <f t="shared" si="396"/>
        <v>0.52568884590194442</v>
      </c>
      <c r="CM130" s="315">
        <f t="shared" si="396"/>
        <v>0.52342899926559949</v>
      </c>
      <c r="CN130" s="315">
        <f t="shared" si="396"/>
        <v>0.52111635530560663</v>
      </c>
      <c r="CO130" s="315">
        <f t="shared" si="396"/>
        <v>0.51874988095724461</v>
      </c>
      <c r="CP130" s="315">
        <f t="shared" si="396"/>
        <v>0.51632852344991909</v>
      </c>
      <c r="CQ130" s="315">
        <f t="shared" si="396"/>
        <v>0.51385120993232691</v>
      </c>
      <c r="CR130" s="315">
        <f t="shared" si="396"/>
        <v>0.51131684709049674</v>
      </c>
      <c r="CS130" s="315">
        <f t="shared" si="396"/>
        <v>0.50872432075856877</v>
      </c>
      <c r="CT130" s="315">
        <f t="shared" si="396"/>
        <v>0.50607249552217848</v>
      </c>
      <c r="CU130" s="315"/>
      <c r="CV130" s="315">
        <f t="shared" ref="CV130:DZ131" si="397">CV107</f>
        <v>0.56388732487639481</v>
      </c>
      <c r="CW130" s="315">
        <f t="shared" si="397"/>
        <v>0.56358785670373301</v>
      </c>
      <c r="CX130" s="315">
        <f t="shared" si="397"/>
        <v>0.56322868614294352</v>
      </c>
      <c r="CY130" s="315">
        <f t="shared" si="397"/>
        <v>0.56278945882840703</v>
      </c>
      <c r="CZ130" s="315">
        <f t="shared" si="397"/>
        <v>0.56223249225441929</v>
      </c>
      <c r="DA130" s="315">
        <f t="shared" si="397"/>
        <v>0.56148817244835481</v>
      </c>
      <c r="DB130" s="315">
        <f t="shared" si="397"/>
        <v>0.5604290498119725</v>
      </c>
      <c r="DC130" s="315">
        <f t="shared" si="397"/>
        <v>0.55882677163290773</v>
      </c>
      <c r="DD130" s="315">
        <f t="shared" si="397"/>
        <v>0.55628360460196757</v>
      </c>
      <c r="DE130" s="315">
        <f t="shared" si="397"/>
        <v>0.55213578897232352</v>
      </c>
      <c r="DF130" s="315">
        <f t="shared" si="397"/>
        <v>0.54534092920214561</v>
      </c>
      <c r="DG130" s="315">
        <f t="shared" si="397"/>
        <v>0.53436009642744298</v>
      </c>
      <c r="DH130" s="315">
        <f t="shared" si="397"/>
        <v>0.51727470347613724</v>
      </c>
      <c r="DI130" s="315">
        <f t="shared" si="397"/>
        <v>0.49204220759999717</v>
      </c>
      <c r="DJ130" s="315">
        <f t="shared" si="397"/>
        <v>0.4571818752040866</v>
      </c>
      <c r="DK130" s="315">
        <f t="shared" si="397"/>
        <v>0.41260299739060413</v>
      </c>
      <c r="DL130" s="315">
        <f t="shared" si="397"/>
        <v>0.36017614731823411</v>
      </c>
      <c r="DM130" s="315">
        <f t="shared" si="397"/>
        <v>0.30354681495721353</v>
      </c>
      <c r="DN130" s="315">
        <f t="shared" si="397"/>
        <v>0.2471785656588889</v>
      </c>
      <c r="DO130" s="315">
        <f t="shared" si="397"/>
        <v>0.19504404701486097</v>
      </c>
      <c r="DP130" s="315">
        <f t="shared" si="397"/>
        <v>0.14978511193809216</v>
      </c>
      <c r="DQ130" s="315">
        <f t="shared" si="397"/>
        <v>0.11254566330517833</v>
      </c>
      <c r="DR130" s="315">
        <f t="shared" si="397"/>
        <v>8.3091689574193175E-2</v>
      </c>
      <c r="DS130" s="315">
        <f t="shared" si="397"/>
        <v>6.0521263217388183E-2</v>
      </c>
      <c r="DT130" s="315">
        <f t="shared" si="397"/>
        <v>4.3636075497577941E-2</v>
      </c>
      <c r="DU130" s="315">
        <f t="shared" si="397"/>
        <v>3.1226476360214746E-2</v>
      </c>
      <c r="DV130" s="315">
        <f t="shared" si="397"/>
        <v>2.2224486819603533E-2</v>
      </c>
      <c r="DW130" s="315">
        <f t="shared" si="397"/>
        <v>1.5756293904965905E-2</v>
      </c>
      <c r="DX130" s="315">
        <f t="shared" si="397"/>
        <v>1.1138797603019696E-2</v>
      </c>
      <c r="DY130" s="315">
        <f t="shared" si="397"/>
        <v>7.8582872050181052E-3</v>
      </c>
      <c r="DZ130" s="315">
        <f t="shared" si="397"/>
        <v>5.5367792755199362E-3</v>
      </c>
    </row>
    <row r="131" spans="1:165">
      <c r="A131" s="303" t="s">
        <v>317</v>
      </c>
      <c r="C131" s="5" t="s">
        <v>319</v>
      </c>
      <c r="D131" s="315">
        <f t="shared" si="394"/>
        <v>2.5989993671097754E-5</v>
      </c>
      <c r="E131" s="315">
        <f t="shared" si="394"/>
        <v>4.9854337695514077E-5</v>
      </c>
      <c r="F131" s="315">
        <f t="shared" si="394"/>
        <v>9.5460942444718766E-5</v>
      </c>
      <c r="G131" s="315">
        <f t="shared" si="394"/>
        <v>1.8230736165766143E-4</v>
      </c>
      <c r="H131" s="315">
        <f t="shared" si="394"/>
        <v>3.4694480630223805E-4</v>
      </c>
      <c r="I131" s="315">
        <f t="shared" si="394"/>
        <v>6.5705176886818371E-4</v>
      </c>
      <c r="J131" s="315">
        <f t="shared" si="394"/>
        <v>1.2356469358021894E-3</v>
      </c>
      <c r="K131" s="315">
        <f t="shared" si="394"/>
        <v>2.3021795501142204E-3</v>
      </c>
      <c r="L131" s="315">
        <f t="shared" si="394"/>
        <v>4.235166261692026E-3</v>
      </c>
      <c r="M131" s="315">
        <f t="shared" si="394"/>
        <v>7.6593993686989931E-3</v>
      </c>
      <c r="N131" s="315">
        <f t="shared" si="394"/>
        <v>1.3544045078652034E-2</v>
      </c>
      <c r="O131" s="315">
        <f t="shared" si="394"/>
        <v>2.3315712079244839E-2</v>
      </c>
      <c r="P131" s="315">
        <f t="shared" si="394"/>
        <v>3.8710541103530734E-2</v>
      </c>
      <c r="Q131" s="315">
        <f t="shared" si="394"/>
        <v>6.1534919931997729E-2</v>
      </c>
      <c r="R131" s="315">
        <f t="shared" si="394"/>
        <v>9.3027707136699458E-2</v>
      </c>
      <c r="S131" s="315">
        <f t="shared" si="394"/>
        <v>0.13311757545793448</v>
      </c>
      <c r="T131" s="315">
        <f t="shared" si="394"/>
        <v>0.179942188422304</v>
      </c>
      <c r="U131" s="315">
        <f t="shared" si="394"/>
        <v>0.23004046098852601</v>
      </c>
      <c r="V131" s="315">
        <f t="shared" si="394"/>
        <v>0.27930588798337824</v>
      </c>
      <c r="W131" s="315">
        <f t="shared" si="394"/>
        <v>0.32408640319674942</v>
      </c>
      <c r="X131" s="315">
        <f t="shared" si="394"/>
        <v>0.36200950820355488</v>
      </c>
      <c r="Y131" s="315">
        <f t="shared" si="394"/>
        <v>0.38995764330249238</v>
      </c>
      <c r="Z131" s="315">
        <f t="shared" si="394"/>
        <v>0.40947008486631298</v>
      </c>
      <c r="AA131" s="315">
        <f t="shared" si="394"/>
        <v>0.42213954951803812</v>
      </c>
      <c r="AB131" s="315">
        <f t="shared" si="394"/>
        <v>0.42920364935480815</v>
      </c>
      <c r="AC131" s="315">
        <f t="shared" si="394"/>
        <v>0.43190215577036567</v>
      </c>
      <c r="AD131" s="315">
        <f t="shared" si="394"/>
        <v>0.43134782773157876</v>
      </c>
      <c r="AE131" s="315">
        <f t="shared" si="394"/>
        <v>0.4284501536478964</v>
      </c>
      <c r="AF131" s="315">
        <f t="shared" si="394"/>
        <v>0.42381915087971134</v>
      </c>
      <c r="AG131" s="315">
        <f t="shared" si="394"/>
        <v>0.4179446166782777</v>
      </c>
      <c r="AH131" s="315">
        <f t="shared" si="394"/>
        <v>0.41136589246210975</v>
      </c>
      <c r="AI131" s="315"/>
      <c r="AJ131" s="315">
        <f t="shared" si="395"/>
        <v>2.5989993671097754E-5</v>
      </c>
      <c r="AK131" s="315">
        <f t="shared" si="395"/>
        <v>4.9871181329860873E-5</v>
      </c>
      <c r="AL131" s="315">
        <f t="shared" si="395"/>
        <v>9.5529906572542188E-5</v>
      </c>
      <c r="AM131" s="315">
        <f t="shared" si="395"/>
        <v>1.8251743665478298E-4</v>
      </c>
      <c r="AN131" s="315">
        <f t="shared" si="395"/>
        <v>3.4751054812898348E-4</v>
      </c>
      <c r="AO131" s="315">
        <f t="shared" si="395"/>
        <v>6.5847067054592475E-4</v>
      </c>
      <c r="AP131" s="315">
        <f t="shared" si="395"/>
        <v>1.2395480904481865E-3</v>
      </c>
      <c r="AQ131" s="315">
        <f t="shared" si="395"/>
        <v>2.3120514372617636E-3</v>
      </c>
      <c r="AR131" s="315">
        <f t="shared" si="395"/>
        <v>4.2587031611656069E-3</v>
      </c>
      <c r="AS131" s="315">
        <f t="shared" si="395"/>
        <v>7.7127766633931019E-3</v>
      </c>
      <c r="AT131" s="315">
        <f t="shared" si="395"/>
        <v>1.3659463177471088E-2</v>
      </c>
      <c r="AU131" s="315">
        <f t="shared" si="395"/>
        <v>2.3558982997930366E-2</v>
      </c>
      <c r="AV131" s="315">
        <f t="shared" si="395"/>
        <v>3.9190401593604374E-2</v>
      </c>
      <c r="AW131" s="315">
        <f t="shared" si="395"/>
        <v>6.2431959920046666E-2</v>
      </c>
      <c r="AX131" s="315">
        <f t="shared" si="395"/>
        <v>9.4595714915832324E-2</v>
      </c>
      <c r="AY131" s="315">
        <f t="shared" si="395"/>
        <v>0.13567431471328598</v>
      </c>
      <c r="AZ131" s="315">
        <f t="shared" si="395"/>
        <v>0.18381987581265199</v>
      </c>
      <c r="BA131" s="315">
        <f t="shared" si="395"/>
        <v>0.23555823151781127</v>
      </c>
      <c r="BB131" s="315">
        <f t="shared" si="395"/>
        <v>0.28672494998025394</v>
      </c>
      <c r="BC131" s="315">
        <f t="shared" si="395"/>
        <v>0.33359807631402938</v>
      </c>
      <c r="BD131" s="315">
        <f t="shared" si="395"/>
        <v>0.37374336627449417</v>
      </c>
      <c r="BE131" s="315">
        <f t="shared" si="395"/>
        <v>0.40404379742871599</v>
      </c>
      <c r="BF131" s="315">
        <f t="shared" si="395"/>
        <v>0.42604557658862446</v>
      </c>
      <c r="BG131" s="315">
        <f t="shared" si="395"/>
        <v>0.44135692719734565</v>
      </c>
      <c r="BH131" s="315">
        <f t="shared" si="395"/>
        <v>0.45118177612540966</v>
      </c>
      <c r="BI131" s="315">
        <f t="shared" si="395"/>
        <v>0.4567710197832347</v>
      </c>
      <c r="BJ131" s="315">
        <f t="shared" si="395"/>
        <v>0.45929618973226499</v>
      </c>
      <c r="BK131" s="315">
        <f t="shared" si="395"/>
        <v>0.45963404433385385</v>
      </c>
      <c r="BL131" s="315">
        <f t="shared" si="395"/>
        <v>0.45841562704196209</v>
      </c>
      <c r="BM131" s="315">
        <f t="shared" si="395"/>
        <v>0.45614619247994126</v>
      </c>
      <c r="BN131" s="315">
        <f t="shared" si="395"/>
        <v>0.45335232453620866</v>
      </c>
      <c r="BO131" s="315"/>
      <c r="BP131" s="315">
        <f t="shared" si="396"/>
        <v>0</v>
      </c>
      <c r="BQ131" s="315">
        <f t="shared" si="396"/>
        <v>0</v>
      </c>
      <c r="BR131" s="315">
        <f t="shared" si="396"/>
        <v>0</v>
      </c>
      <c r="BS131" s="315">
        <f t="shared" si="396"/>
        <v>0</v>
      </c>
      <c r="BT131" s="315">
        <f t="shared" si="396"/>
        <v>0</v>
      </c>
      <c r="BU131" s="315">
        <f t="shared" si="396"/>
        <v>0</v>
      </c>
      <c r="BV131" s="315">
        <f t="shared" si="396"/>
        <v>0</v>
      </c>
      <c r="BW131" s="315">
        <f t="shared" si="396"/>
        <v>0</v>
      </c>
      <c r="BX131" s="315">
        <f t="shared" si="396"/>
        <v>0</v>
      </c>
      <c r="BY131" s="315">
        <f t="shared" si="396"/>
        <v>0</v>
      </c>
      <c r="BZ131" s="315">
        <f t="shared" si="396"/>
        <v>0</v>
      </c>
      <c r="CA131" s="315">
        <f t="shared" si="396"/>
        <v>0</v>
      </c>
      <c r="CB131" s="315">
        <f t="shared" si="396"/>
        <v>0</v>
      </c>
      <c r="CC131" s="315">
        <f t="shared" si="396"/>
        <v>0</v>
      </c>
      <c r="CD131" s="315">
        <f t="shared" si="396"/>
        <v>0</v>
      </c>
      <c r="CE131" s="315">
        <f t="shared" si="396"/>
        <v>0</v>
      </c>
      <c r="CF131" s="315">
        <f t="shared" si="396"/>
        <v>0</v>
      </c>
      <c r="CG131" s="315">
        <f t="shared" si="396"/>
        <v>0</v>
      </c>
      <c r="CH131" s="315">
        <f t="shared" si="396"/>
        <v>0</v>
      </c>
      <c r="CI131" s="315">
        <f t="shared" si="396"/>
        <v>0</v>
      </c>
      <c r="CJ131" s="315">
        <f t="shared" si="396"/>
        <v>0</v>
      </c>
      <c r="CK131" s="315">
        <f t="shared" si="396"/>
        <v>0</v>
      </c>
      <c r="CL131" s="315">
        <f t="shared" si="396"/>
        <v>0</v>
      </c>
      <c r="CM131" s="315">
        <f t="shared" si="396"/>
        <v>0</v>
      </c>
      <c r="CN131" s="315">
        <f t="shared" si="396"/>
        <v>0</v>
      </c>
      <c r="CO131" s="315">
        <f t="shared" si="396"/>
        <v>0</v>
      </c>
      <c r="CP131" s="315">
        <f t="shared" si="396"/>
        <v>0</v>
      </c>
      <c r="CQ131" s="315">
        <f t="shared" si="396"/>
        <v>0</v>
      </c>
      <c r="CR131" s="315">
        <f t="shared" si="396"/>
        <v>0</v>
      </c>
      <c r="CS131" s="315">
        <f t="shared" si="396"/>
        <v>0</v>
      </c>
      <c r="CT131" s="315">
        <f t="shared" si="396"/>
        <v>0</v>
      </c>
      <c r="CU131" s="315"/>
      <c r="CV131" s="315">
        <f t="shared" si="397"/>
        <v>2.5989993671097754E-5</v>
      </c>
      <c r="CW131" s="315">
        <f t="shared" si="397"/>
        <v>5.0303350011866383E-5</v>
      </c>
      <c r="CX131" s="315">
        <f t="shared" si="397"/>
        <v>9.718741314292451E-5</v>
      </c>
      <c r="CY131" s="315">
        <f t="shared" si="397"/>
        <v>1.8730036198416402E-4</v>
      </c>
      <c r="CZ131" s="315">
        <f t="shared" si="397"/>
        <v>3.5971174320183934E-4</v>
      </c>
      <c r="DA131" s="315">
        <f t="shared" si="397"/>
        <v>6.8748763763069052E-4</v>
      </c>
      <c r="DB131" s="315">
        <f t="shared" si="397"/>
        <v>1.3051342595692907E-3</v>
      </c>
      <c r="DC131" s="315">
        <f t="shared" si="397"/>
        <v>2.454837053923581E-3</v>
      </c>
      <c r="DD131" s="315">
        <f t="shared" si="397"/>
        <v>4.5593268594580263E-3</v>
      </c>
      <c r="DE131" s="315">
        <f t="shared" si="397"/>
        <v>8.3250773473793616E-3</v>
      </c>
      <c r="DF131" s="315">
        <f t="shared" si="397"/>
        <v>1.4863001339464717E-2</v>
      </c>
      <c r="DG131" s="315">
        <f t="shared" si="397"/>
        <v>2.5774456655382832E-2</v>
      </c>
      <c r="DH131" s="315">
        <f t="shared" si="397"/>
        <v>4.3098672356412786E-2</v>
      </c>
      <c r="DI131" s="315">
        <f t="shared" si="397"/>
        <v>6.8971379742488098E-2</v>
      </c>
      <c r="DJ131" s="315">
        <f t="shared" si="397"/>
        <v>0.10492759262678225</v>
      </c>
      <c r="DK131" s="315">
        <f t="shared" si="397"/>
        <v>0.1510186925459697</v>
      </c>
      <c r="DL131" s="315">
        <f t="shared" si="397"/>
        <v>0.20522578637680375</v>
      </c>
      <c r="DM131" s="315">
        <f t="shared" si="397"/>
        <v>0.26366497756842344</v>
      </c>
      <c r="DN131" s="315">
        <f t="shared" si="397"/>
        <v>0.32165295272585515</v>
      </c>
      <c r="DO131" s="315">
        <f t="shared" si="397"/>
        <v>0.37499400335625538</v>
      </c>
      <c r="DP131" s="315">
        <f t="shared" si="397"/>
        <v>0.42092634638575055</v>
      </c>
      <c r="DQ131" s="315">
        <f t="shared" si="397"/>
        <v>0.45855070041107809</v>
      </c>
      <c r="DR131" s="315">
        <f t="shared" si="397"/>
        <v>0.4878942866358546</v>
      </c>
      <c r="DS131" s="315">
        <f t="shared" si="397"/>
        <v>0.50989110027336193</v>
      </c>
      <c r="DT131" s="315">
        <f t="shared" si="397"/>
        <v>0.52581906218675545</v>
      </c>
      <c r="DU131" s="315">
        <f t="shared" si="397"/>
        <v>0.53696263542293332</v>
      </c>
      <c r="DV131" s="315">
        <f t="shared" si="397"/>
        <v>0.54447235539292682</v>
      </c>
      <c r="DW131" s="315">
        <f t="shared" si="397"/>
        <v>0.54931058234185992</v>
      </c>
      <c r="DX131" s="315">
        <f t="shared" si="397"/>
        <v>0.55216013183826285</v>
      </c>
      <c r="DY131" s="315">
        <f t="shared" si="397"/>
        <v>0.55356005712872958</v>
      </c>
      <c r="DZ131" s="315">
        <f t="shared" si="397"/>
        <v>0.55402006206654131</v>
      </c>
    </row>
    <row r="132" spans="1:165">
      <c r="A132" s="303" t="s">
        <v>306</v>
      </c>
      <c r="C132" s="5" t="s">
        <v>319</v>
      </c>
      <c r="D132" s="315">
        <f t="shared" ref="D132:AH132" si="398">D109</f>
        <v>0.1241689423943689</v>
      </c>
      <c r="E132" s="315">
        <f t="shared" si="398"/>
        <v>0.1235155467137764</v>
      </c>
      <c r="F132" s="315">
        <f t="shared" si="398"/>
        <v>0.1228354593605738</v>
      </c>
      <c r="G132" s="315">
        <f t="shared" si="398"/>
        <v>0.12214405138132177</v>
      </c>
      <c r="H132" s="315">
        <f t="shared" si="398"/>
        <v>0.12144507024187372</v>
      </c>
      <c r="I132" s="315">
        <f t="shared" si="398"/>
        <v>0.12073902858978433</v>
      </c>
      <c r="J132" s="315">
        <f t="shared" si="398"/>
        <v>0.11990805224101811</v>
      </c>
      <c r="K132" s="315">
        <f t="shared" si="398"/>
        <v>0.11907186627001441</v>
      </c>
      <c r="L132" s="315">
        <f t="shared" si="398"/>
        <v>0.1182368222829726</v>
      </c>
      <c r="M132" s="315">
        <f t="shared" si="398"/>
        <v>0.11741404131860113</v>
      </c>
      <c r="N132" s="315">
        <f t="shared" si="398"/>
        <v>0.11662178838751551</v>
      </c>
      <c r="O132" s="315">
        <f t="shared" si="398"/>
        <v>0.11596550567878364</v>
      </c>
      <c r="P132" s="315">
        <f t="shared" si="398"/>
        <v>0.11537256506240719</v>
      </c>
      <c r="Q132" s="315">
        <f t="shared" si="398"/>
        <v>0.11487948695682074</v>
      </c>
      <c r="R132" s="315">
        <f t="shared" si="398"/>
        <v>0.11452276354038708</v>
      </c>
      <c r="S132" s="315">
        <f t="shared" si="398"/>
        <v>0.11430019345159478</v>
      </c>
      <c r="T132" s="315">
        <f t="shared" si="398"/>
        <v>0.11421938717650856</v>
      </c>
      <c r="U132" s="315">
        <f t="shared" si="398"/>
        <v>0.11417816727638458</v>
      </c>
      <c r="V132" s="315">
        <f t="shared" si="398"/>
        <v>0.1141152462226914</v>
      </c>
      <c r="W132" s="315">
        <f t="shared" si="398"/>
        <v>0.11396335908621538</v>
      </c>
      <c r="X132" s="315">
        <f t="shared" si="398"/>
        <v>0.11368099330414179</v>
      </c>
      <c r="Y132" s="315">
        <f t="shared" si="398"/>
        <v>0.11168388855333289</v>
      </c>
      <c r="Z132" s="315">
        <f t="shared" si="398"/>
        <v>0.10990935436655354</v>
      </c>
      <c r="AA132" s="315">
        <f t="shared" si="398"/>
        <v>0.10799089485303322</v>
      </c>
      <c r="AB132" s="315">
        <f t="shared" si="398"/>
        <v>0.1059560278088921</v>
      </c>
      <c r="AC132" s="315">
        <f t="shared" si="398"/>
        <v>0.10382461890340433</v>
      </c>
      <c r="AD132" s="315">
        <f t="shared" si="398"/>
        <v>0.1016031609155469</v>
      </c>
      <c r="AE132" s="315">
        <f t="shared" si="398"/>
        <v>9.9337936163153756E-2</v>
      </c>
      <c r="AF132" s="315">
        <f t="shared" si="398"/>
        <v>9.7028285652434196E-2</v>
      </c>
      <c r="AG132" s="315">
        <f t="shared" si="398"/>
        <v>9.4682625260622044E-2</v>
      </c>
      <c r="AH132" s="315">
        <f t="shared" si="398"/>
        <v>9.2348273172482009E-2</v>
      </c>
      <c r="AI132" s="315"/>
      <c r="AJ132" s="315">
        <f t="shared" ref="AJ132:BN132" si="399">AJ109</f>
        <v>0.1241689423943689</v>
      </c>
      <c r="AK132" s="315">
        <f t="shared" si="399"/>
        <v>0.12352921960350935</v>
      </c>
      <c r="AL132" s="315">
        <f t="shared" si="399"/>
        <v>0.1228716828924668</v>
      </c>
      <c r="AM132" s="315">
        <f t="shared" si="399"/>
        <v>0.12220561584917036</v>
      </c>
      <c r="AN132" s="315">
        <f t="shared" si="399"/>
        <v>0.12153697602339819</v>
      </c>
      <c r="AO132" s="315">
        <f t="shared" si="399"/>
        <v>0.12086641190697467</v>
      </c>
      <c r="AP132" s="315">
        <f t="shared" si="399"/>
        <v>0.12017021842414838</v>
      </c>
      <c r="AQ132" s="315">
        <f t="shared" si="399"/>
        <v>0.11948246250895034</v>
      </c>
      <c r="AR132" s="315">
        <f t="shared" si="399"/>
        <v>0.11880979511221627</v>
      </c>
      <c r="AS132" s="315">
        <f t="shared" si="399"/>
        <v>0.11816345541405258</v>
      </c>
      <c r="AT132" s="315">
        <f t="shared" si="399"/>
        <v>0.11756149482990365</v>
      </c>
      <c r="AU132" s="315">
        <f t="shared" si="399"/>
        <v>0.11718546514211207</v>
      </c>
      <c r="AV132" s="315">
        <f t="shared" si="399"/>
        <v>0.11688339944271815</v>
      </c>
      <c r="AW132" s="315">
        <f t="shared" si="399"/>
        <v>0.11671449256794036</v>
      </c>
      <c r="AX132" s="315">
        <f t="shared" si="399"/>
        <v>0.11669637754112536</v>
      </c>
      <c r="AY132" s="315">
        <f t="shared" si="399"/>
        <v>0.11682562565178317</v>
      </c>
      <c r="AZ132" s="315">
        <f t="shared" si="399"/>
        <v>0.1170809458247071</v>
      </c>
      <c r="BA132" s="315">
        <f t="shared" si="399"/>
        <v>0.11739049422458847</v>
      </c>
      <c r="BB132" s="315">
        <f t="shared" si="399"/>
        <v>0.11769698009104927</v>
      </c>
      <c r="BC132" s="315">
        <f t="shared" si="399"/>
        <v>0.11793887665174568</v>
      </c>
      <c r="BD132" s="315">
        <f t="shared" si="399"/>
        <v>0.11807998667673106</v>
      </c>
      <c r="BE132" s="315">
        <f t="shared" si="399"/>
        <v>0.11674107510596109</v>
      </c>
      <c r="BF132" s="315">
        <f t="shared" si="399"/>
        <v>0.11558504500376156</v>
      </c>
      <c r="BG132" s="315">
        <f t="shared" si="399"/>
        <v>0.1143589031953913</v>
      </c>
      <c r="BH132" s="315">
        <f t="shared" si="399"/>
        <v>0.11306600431963928</v>
      </c>
      <c r="BI132" s="315">
        <f t="shared" si="399"/>
        <v>0.11172709856232238</v>
      </c>
      <c r="BJ132" s="315">
        <f t="shared" si="399"/>
        <v>0.11037198383774659</v>
      </c>
      <c r="BK132" s="315">
        <f t="shared" si="399"/>
        <v>0.10902505907718561</v>
      </c>
      <c r="BL132" s="315">
        <f t="shared" si="399"/>
        <v>0.10768785849241044</v>
      </c>
      <c r="BM132" s="315">
        <f t="shared" si="399"/>
        <v>0.106369991021837</v>
      </c>
      <c r="BN132" s="315">
        <f t="shared" si="399"/>
        <v>0.10511498842076081</v>
      </c>
      <c r="BO132" s="315"/>
      <c r="BP132" s="315">
        <f t="shared" ref="BP132:CT132" si="400">BP109</f>
        <v>0.12416867271808735</v>
      </c>
      <c r="BQ132" s="315">
        <f t="shared" si="400"/>
        <v>0.12158829407619544</v>
      </c>
      <c r="BR132" s="315">
        <f t="shared" si="400"/>
        <v>0.11900869707244087</v>
      </c>
      <c r="BS132" s="315">
        <f t="shared" si="400"/>
        <v>0.11643019699727296</v>
      </c>
      <c r="BT132" s="315">
        <f t="shared" si="400"/>
        <v>0.11385311846911651</v>
      </c>
      <c r="BU132" s="315">
        <f t="shared" si="400"/>
        <v>0.11127779567153347</v>
      </c>
      <c r="BV132" s="315">
        <f t="shared" si="400"/>
        <v>0.10870457259600894</v>
      </c>
      <c r="BW132" s="315">
        <f t="shared" si="400"/>
        <v>0.10613380329048888</v>
      </c>
      <c r="BX132" s="315">
        <f t="shared" si="400"/>
        <v>0.10356585211379978</v>
      </c>
      <c r="BY132" s="315">
        <f t="shared" si="400"/>
        <v>0.10100109399608236</v>
      </c>
      <c r="BZ132" s="315">
        <f t="shared" si="400"/>
        <v>9.8439914705375761E-2</v>
      </c>
      <c r="CA132" s="315">
        <f t="shared" si="400"/>
        <v>9.5882711120490377E-2</v>
      </c>
      <c r="CB132" s="315">
        <f t="shared" si="400"/>
        <v>9.3329891510310736E-2</v>
      </c>
      <c r="CC132" s="315">
        <f t="shared" si="400"/>
        <v>9.0781875819673979E-2</v>
      </c>
      <c r="CD132" s="315">
        <f t="shared" si="400"/>
        <v>8.8239095961970951E-2</v>
      </c>
      <c r="CE132" s="315">
        <f t="shared" si="400"/>
        <v>8.570199611862124E-2</v>
      </c>
      <c r="CF132" s="315">
        <f t="shared" si="400"/>
        <v>8.3171033045576923E-2</v>
      </c>
      <c r="CG132" s="315">
        <f t="shared" si="400"/>
        <v>8.0646676387012006E-2</v>
      </c>
      <c r="CH132" s="315">
        <f t="shared" si="400"/>
        <v>7.8129408996359256E-2</v>
      </c>
      <c r="CI132" s="315">
        <f t="shared" si="400"/>
        <v>7.561972726485891E-2</v>
      </c>
      <c r="CJ132" s="315">
        <f t="shared" si="400"/>
        <v>7.3118141457787042E-2</v>
      </c>
      <c r="CK132" s="315">
        <f t="shared" si="400"/>
        <v>7.062517605853609E-2</v>
      </c>
      <c r="CL132" s="315">
        <f t="shared" si="400"/>
        <v>6.8141370120722536E-2</v>
      </c>
      <c r="CM132" s="315">
        <f t="shared" si="400"/>
        <v>6.5667277628501261E-2</v>
      </c>
      <c r="CN132" s="315">
        <f t="shared" si="400"/>
        <v>6.3203467865269841E-2</v>
      </c>
      <c r="CO132" s="315">
        <f t="shared" si="400"/>
        <v>6.0750525790949889E-2</v>
      </c>
      <c r="CP132" s="315">
        <f t="shared" si="400"/>
        <v>5.8309052428036565E-2</v>
      </c>
      <c r="CQ132" s="315">
        <f t="shared" si="400"/>
        <v>5.5879665256611824E-2</v>
      </c>
      <c r="CR132" s="315">
        <f t="shared" si="400"/>
        <v>5.3462998618520635E-2</v>
      </c>
      <c r="CS132" s="315">
        <f t="shared" si="400"/>
        <v>5.1059704130914423E-2</v>
      </c>
      <c r="CT132" s="315">
        <f t="shared" si="400"/>
        <v>4.8670451109369316E-2</v>
      </c>
      <c r="CU132" s="315"/>
      <c r="CV132" s="315">
        <f t="shared" ref="CV132:DZ132" si="401">CV109</f>
        <v>0.1241689423943689</v>
      </c>
      <c r="CW132" s="315">
        <f t="shared" si="401"/>
        <v>0.12446465269131073</v>
      </c>
      <c r="CX132" s="315">
        <f t="shared" si="401"/>
        <v>0.12475048311228987</v>
      </c>
      <c r="CY132" s="315">
        <f t="shared" si="401"/>
        <v>0.12502643577216588</v>
      </c>
      <c r="CZ132" s="315">
        <f t="shared" si="401"/>
        <v>0.12529275531362319</v>
      </c>
      <c r="DA132" s="315">
        <f t="shared" si="401"/>
        <v>0.12555015154494531</v>
      </c>
      <c r="DB132" s="315">
        <f t="shared" si="401"/>
        <v>0.12580015057066543</v>
      </c>
      <c r="DC132" s="315">
        <f t="shared" si="401"/>
        <v>0.12604581809430379</v>
      </c>
      <c r="DD132" s="315">
        <f t="shared" si="401"/>
        <v>0.1262927683839781</v>
      </c>
      <c r="DE132" s="315">
        <f t="shared" si="401"/>
        <v>0.12655067754673613</v>
      </c>
      <c r="DF132" s="315">
        <f t="shared" si="401"/>
        <v>0.12683516807502432</v>
      </c>
      <c r="DG132" s="315">
        <f t="shared" si="401"/>
        <v>0.12716064647232136</v>
      </c>
      <c r="DH132" s="315">
        <f t="shared" si="401"/>
        <v>0.1275549197889197</v>
      </c>
      <c r="DI132" s="315">
        <f t="shared" si="401"/>
        <v>0.12803981861311214</v>
      </c>
      <c r="DJ132" s="315">
        <f t="shared" si="401"/>
        <v>0.12862849040384539</v>
      </c>
      <c r="DK132" s="315">
        <f t="shared" si="401"/>
        <v>0.12931273092021195</v>
      </c>
      <c r="DL132" s="315">
        <f t="shared" si="401"/>
        <v>0.13005916422024053</v>
      </c>
      <c r="DM132" s="315">
        <f t="shared" si="401"/>
        <v>0.13081327922011254</v>
      </c>
      <c r="DN132" s="315">
        <f t="shared" si="401"/>
        <v>0.13152430968906337</v>
      </c>
      <c r="DO132" s="315">
        <f t="shared" si="401"/>
        <v>0.13214020156884079</v>
      </c>
      <c r="DP132" s="315">
        <f t="shared" si="401"/>
        <v>0.13263234544101402</v>
      </c>
      <c r="DQ132" s="315">
        <f t="shared" si="401"/>
        <v>0.13305679106891038</v>
      </c>
      <c r="DR132" s="315">
        <f t="shared" si="401"/>
        <v>0.13336473126407711</v>
      </c>
      <c r="DS132" s="315">
        <f t="shared" si="401"/>
        <v>0.13356281010965898</v>
      </c>
      <c r="DT132" s="315">
        <f t="shared" si="401"/>
        <v>0.13366891284340221</v>
      </c>
      <c r="DU132" s="315">
        <f t="shared" si="401"/>
        <v>0.13369998554590917</v>
      </c>
      <c r="DV132" s="315">
        <f t="shared" si="401"/>
        <v>0.13367497814791107</v>
      </c>
      <c r="DW132" s="315">
        <f t="shared" si="401"/>
        <v>0.13361445054906507</v>
      </c>
      <c r="DX132" s="315">
        <f t="shared" si="401"/>
        <v>0.13351811221035198</v>
      </c>
      <c r="DY132" s="315">
        <f t="shared" si="401"/>
        <v>0.13339176264730213</v>
      </c>
      <c r="DZ132" s="315">
        <f t="shared" si="401"/>
        <v>0.13326659604766719</v>
      </c>
    </row>
    <row r="133" spans="1:165">
      <c r="A133" s="303" t="s">
        <v>307</v>
      </c>
      <c r="C133" s="5" t="s">
        <v>319</v>
      </c>
      <c r="D133" s="315">
        <f t="shared" ref="D133:AH133" si="402">D110</f>
        <v>2.5704951799347814E-2</v>
      </c>
      <c r="E133" s="315">
        <f t="shared" si="402"/>
        <v>2.4721202336979293E-2</v>
      </c>
      <c r="F133" s="315">
        <f t="shared" si="402"/>
        <v>2.3748024893811105E-2</v>
      </c>
      <c r="G133" s="315">
        <f t="shared" si="402"/>
        <v>2.2788954129990994E-2</v>
      </c>
      <c r="H133" s="315">
        <f t="shared" si="402"/>
        <v>2.1844585885383447E-2</v>
      </c>
      <c r="I133" s="315">
        <f t="shared" si="402"/>
        <v>2.0914963098218529E-2</v>
      </c>
      <c r="J133" s="315">
        <f t="shared" si="402"/>
        <v>1.9979685955766074E-2</v>
      </c>
      <c r="K133" s="315">
        <f t="shared" si="402"/>
        <v>1.9060951953590796E-2</v>
      </c>
      <c r="L133" s="315">
        <f t="shared" si="402"/>
        <v>1.8159626113820299E-2</v>
      </c>
      <c r="M133" s="315">
        <f t="shared" si="402"/>
        <v>1.7277113415956249E-2</v>
      </c>
      <c r="N133" s="315">
        <f t="shared" si="402"/>
        <v>1.6415543955676255E-2</v>
      </c>
      <c r="O133" s="315">
        <f t="shared" si="402"/>
        <v>1.5587240772704626E-2</v>
      </c>
      <c r="P133" s="315">
        <f t="shared" si="402"/>
        <v>1.4781166478822294E-2</v>
      </c>
      <c r="Q133" s="315">
        <f t="shared" si="402"/>
        <v>1.400040419031748E-2</v>
      </c>
      <c r="R133" s="315">
        <f t="shared" si="402"/>
        <v>1.3247332434544332E-2</v>
      </c>
      <c r="S133" s="315">
        <f t="shared" si="402"/>
        <v>1.2519055265029881E-2</v>
      </c>
      <c r="T133" s="315">
        <f t="shared" si="402"/>
        <v>1.1813974487108872E-2</v>
      </c>
      <c r="U133" s="315">
        <f t="shared" si="402"/>
        <v>1.1119268197278384E-2</v>
      </c>
      <c r="V133" s="315">
        <f t="shared" si="402"/>
        <v>1.0428548334564523E-2</v>
      </c>
      <c r="W133" s="315">
        <f t="shared" si="402"/>
        <v>9.7363878012786554E-3</v>
      </c>
      <c r="X133" s="315">
        <f t="shared" si="402"/>
        <v>9.0409914538642552E-3</v>
      </c>
      <c r="Y133" s="315">
        <f t="shared" si="402"/>
        <v>8.224683773413689E-3</v>
      </c>
      <c r="Z133" s="315">
        <f t="shared" si="402"/>
        <v>7.4540869194565547E-3</v>
      </c>
      <c r="AA133" s="315">
        <f t="shared" si="402"/>
        <v>6.7002454613694362E-3</v>
      </c>
      <c r="AB133" s="315">
        <f t="shared" si="402"/>
        <v>5.9669495735181592E-3</v>
      </c>
      <c r="AC133" s="315">
        <f t="shared" si="402"/>
        <v>5.2568777722849297E-3</v>
      </c>
      <c r="AD133" s="315">
        <f t="shared" si="402"/>
        <v>4.5715868778333172E-3</v>
      </c>
      <c r="AE133" s="315">
        <f t="shared" si="402"/>
        <v>3.914135376450409E-3</v>
      </c>
      <c r="AF133" s="315">
        <f t="shared" si="402"/>
        <v>3.2848917546691712E-3</v>
      </c>
      <c r="AG133" s="315">
        <f t="shared" si="402"/>
        <v>2.6844898602853421E-3</v>
      </c>
      <c r="AH133" s="315">
        <f t="shared" si="402"/>
        <v>2.1142638981151585E-3</v>
      </c>
      <c r="AI133" s="315"/>
      <c r="AJ133" s="315">
        <f t="shared" ref="AJ133:BN133" si="403">AJ110</f>
        <v>2.5704951799347814E-2</v>
      </c>
      <c r="AK133" s="315">
        <f t="shared" si="403"/>
        <v>2.4723664386088383E-2</v>
      </c>
      <c r="AL133" s="315">
        <f t="shared" si="403"/>
        <v>2.3754533954909438E-2</v>
      </c>
      <c r="AM133" s="315">
        <f t="shared" si="403"/>
        <v>2.2799724842417841E-2</v>
      </c>
      <c r="AN133" s="315">
        <f t="shared" si="403"/>
        <v>2.186019673961075E-2</v>
      </c>
      <c r="AO133" s="315">
        <f t="shared" si="403"/>
        <v>2.0935920322456492E-2</v>
      </c>
      <c r="AP133" s="315">
        <f t="shared" si="403"/>
        <v>2.0022442048485908E-2</v>
      </c>
      <c r="AQ133" s="315">
        <f t="shared" si="403"/>
        <v>1.912591755796815E-2</v>
      </c>
      <c r="AR133" s="315">
        <f t="shared" si="403"/>
        <v>1.824701414884073E-2</v>
      </c>
      <c r="AS133" s="315">
        <f t="shared" si="403"/>
        <v>1.7386908650813784E-2</v>
      </c>
      <c r="AT133" s="315">
        <f t="shared" si="403"/>
        <v>1.654745726831254E-2</v>
      </c>
      <c r="AU133" s="315">
        <f t="shared" si="403"/>
        <v>1.5751282021992462E-2</v>
      </c>
      <c r="AV133" s="315">
        <f t="shared" si="403"/>
        <v>1.4975214352431826E-2</v>
      </c>
      <c r="AW133" s="315">
        <f t="shared" si="403"/>
        <v>1.4224951592311066E-2</v>
      </c>
      <c r="AX133" s="315">
        <f t="shared" si="403"/>
        <v>1.3500078822117477E-2</v>
      </c>
      <c r="AY133" s="315">
        <f t="shared" si="403"/>
        <v>1.2797347506316616E-2</v>
      </c>
      <c r="AZ133" s="315">
        <f t="shared" si="403"/>
        <v>1.2111879793101929E-2</v>
      </c>
      <c r="BA133" s="315">
        <f t="shared" si="403"/>
        <v>1.1434245739796451E-2</v>
      </c>
      <c r="BB133" s="315">
        <f t="shared" si="403"/>
        <v>1.0758203904579659E-2</v>
      </c>
      <c r="BC133" s="315">
        <f t="shared" si="403"/>
        <v>1.0078530298868333E-2</v>
      </c>
      <c r="BD133" s="315">
        <f t="shared" si="403"/>
        <v>9.3934684173699028E-3</v>
      </c>
      <c r="BE133" s="315">
        <f t="shared" si="403"/>
        <v>8.6006168623708832E-3</v>
      </c>
      <c r="BF133" s="315">
        <f t="shared" si="403"/>
        <v>7.842898221063271E-3</v>
      </c>
      <c r="BG133" s="315">
        <f t="shared" si="403"/>
        <v>7.0995634575052218E-3</v>
      </c>
      <c r="BH133" s="315">
        <f t="shared" si="403"/>
        <v>6.3718048441390989E-3</v>
      </c>
      <c r="BI133" s="315">
        <f t="shared" si="403"/>
        <v>5.6615886140980246E-3</v>
      </c>
      <c r="BJ133" s="315">
        <f t="shared" si="403"/>
        <v>4.970786095076148E-3</v>
      </c>
      <c r="BK133" s="315">
        <f t="shared" si="403"/>
        <v>4.3004252625539925E-3</v>
      </c>
      <c r="BL133" s="315">
        <f t="shared" si="403"/>
        <v>3.6501921388803985E-3</v>
      </c>
      <c r="BM133" s="315">
        <f t="shared" si="403"/>
        <v>3.0199738959791758E-3</v>
      </c>
      <c r="BN133" s="315">
        <f t="shared" si="403"/>
        <v>2.4102315908730567E-3</v>
      </c>
      <c r="BO133" s="315"/>
      <c r="BP133" s="315">
        <f t="shared" ref="BP133:CT133" si="404">BP110</f>
        <v>2.5704895972055698E-2</v>
      </c>
      <c r="BQ133" s="315">
        <f t="shared" si="404"/>
        <v>2.5689880123528963E-2</v>
      </c>
      <c r="BR133" s="315">
        <f t="shared" si="404"/>
        <v>2.5673046577656091E-2</v>
      </c>
      <c r="BS133" s="315">
        <f t="shared" si="404"/>
        <v>2.5654355699973038E-2</v>
      </c>
      <c r="BT133" s="315">
        <f t="shared" si="404"/>
        <v>2.5633767054813562E-2</v>
      </c>
      <c r="BU133" s="315">
        <f t="shared" si="404"/>
        <v>2.5611239389286621E-2</v>
      </c>
      <c r="BV133" s="315">
        <f t="shared" si="404"/>
        <v>2.5586730616935994E-2</v>
      </c>
      <c r="BW133" s="315">
        <f t="shared" si="404"/>
        <v>2.5560197801076084E-2</v>
      </c>
      <c r="BX133" s="315">
        <f t="shared" si="404"/>
        <v>2.5531597137797377E-2</v>
      </c>
      <c r="BY133" s="315">
        <f t="shared" si="404"/>
        <v>2.5500883938635147E-2</v>
      </c>
      <c r="BZ133" s="315">
        <f t="shared" si="404"/>
        <v>2.5468012612894813E-2</v>
      </c>
      <c r="CA133" s="315">
        <f t="shared" si="404"/>
        <v>2.5432936649627175E-2</v>
      </c>
      <c r="CB133" s="315">
        <f t="shared" si="404"/>
        <v>2.5395608599246621E-2</v>
      </c>
      <c r="CC133" s="315">
        <f t="shared" si="404"/>
        <v>2.5355980054785395E-2</v>
      </c>
      <c r="CD133" s="315">
        <f t="shared" si="404"/>
        <v>2.5314001632776709E-2</v>
      </c>
      <c r="CE133" s="315">
        <f t="shared" si="404"/>
        <v>2.5269622953759421E-2</v>
      </c>
      <c r="CF133" s="315">
        <f t="shared" si="404"/>
        <v>2.5222792622396926E-2</v>
      </c>
      <c r="CG133" s="315">
        <f t="shared" si="404"/>
        <v>2.5173458207202574E-2</v>
      </c>
      <c r="CH133" s="315">
        <f t="shared" si="404"/>
        <v>2.5121566219864035E-2</v>
      </c>
      <c r="CI133" s="315">
        <f t="shared" si="404"/>
        <v>2.5067062094158654E-2</v>
      </c>
      <c r="CJ133" s="315">
        <f t="shared" si="404"/>
        <v>2.5009890164451817E-2</v>
      </c>
      <c r="CK133" s="315">
        <f t="shared" si="404"/>
        <v>2.494999364377011E-2</v>
      </c>
      <c r="CL133" s="315">
        <f t="shared" si="404"/>
        <v>2.4887314601441092E-2</v>
      </c>
      <c r="CM133" s="315">
        <f t="shared" si="404"/>
        <v>2.4821793940290954E-2</v>
      </c>
      <c r="CN133" s="315">
        <f t="shared" si="404"/>
        <v>2.4753371373391602E-2</v>
      </c>
      <c r="CO133" s="315">
        <f t="shared" si="404"/>
        <v>2.4681985400348237E-2</v>
      </c>
      <c r="CP133" s="315">
        <f t="shared" si="404"/>
        <v>2.4607573283118522E-2</v>
      </c>
      <c r="CQ133" s="315">
        <f t="shared" si="404"/>
        <v>2.4530071021354048E-2</v>
      </c>
      <c r="CR133" s="315">
        <f t="shared" si="404"/>
        <v>2.4449413327254838E-2</v>
      </c>
      <c r="CS133" s="315">
        <f t="shared" si="404"/>
        <v>2.4365533599927387E-2</v>
      </c>
      <c r="CT133" s="315">
        <f t="shared" si="404"/>
        <v>2.4278363899236363E-2</v>
      </c>
      <c r="CU133" s="315"/>
      <c r="CV133" s="315">
        <f t="shared" ref="CV133:DZ133" si="405">CV110</f>
        <v>2.5704951799347814E-2</v>
      </c>
      <c r="CW133" s="315">
        <f t="shared" si="405"/>
        <v>2.4909564404053633E-2</v>
      </c>
      <c r="CX133" s="315">
        <f t="shared" si="405"/>
        <v>2.4115376244357823E-2</v>
      </c>
      <c r="CY133" s="315">
        <f t="shared" si="405"/>
        <v>2.3322549949993641E-2</v>
      </c>
      <c r="CZ133" s="315">
        <f t="shared" si="405"/>
        <v>2.2531289011799627E-2</v>
      </c>
      <c r="DA133" s="315">
        <f t="shared" si="405"/>
        <v>2.1741868321303232E-2</v>
      </c>
      <c r="DB133" s="315">
        <f t="shared" si="405"/>
        <v>2.0954677492712032E-2</v>
      </c>
      <c r="DC133" s="315">
        <f t="shared" si="405"/>
        <v>2.0170310319806119E-2</v>
      </c>
      <c r="DD133" s="315">
        <f t="shared" si="405"/>
        <v>1.938967055093135E-2</v>
      </c>
      <c r="DE133" s="315">
        <f t="shared" si="405"/>
        <v>1.8614114045491851E-2</v>
      </c>
      <c r="DF133" s="315">
        <f t="shared" si="405"/>
        <v>1.7845587110059333E-2</v>
      </c>
      <c r="DG133" s="315">
        <f t="shared" si="405"/>
        <v>1.7085480683940613E-2</v>
      </c>
      <c r="DH133" s="315">
        <f t="shared" si="405"/>
        <v>1.6336548440326986E-2</v>
      </c>
      <c r="DI133" s="315">
        <f t="shared" si="405"/>
        <v>1.5600135138029537E-2</v>
      </c>
      <c r="DJ133" s="315">
        <f t="shared" si="405"/>
        <v>1.4876062029231401E-2</v>
      </c>
      <c r="DK133" s="315">
        <f t="shared" si="405"/>
        <v>1.4161516254890167E-2</v>
      </c>
      <c r="DL133" s="315">
        <f t="shared" si="405"/>
        <v>1.345131168072965E-2</v>
      </c>
      <c r="DM133" s="315">
        <f t="shared" si="405"/>
        <v>1.2739037799117324E-2</v>
      </c>
      <c r="DN133" s="315">
        <f t="shared" si="405"/>
        <v>1.2019950548581317E-2</v>
      </c>
      <c r="DO133" s="315">
        <f t="shared" si="405"/>
        <v>1.1290405085844141E-2</v>
      </c>
      <c r="DP133" s="315">
        <f t="shared" si="405"/>
        <v>1.0549837514340035E-2</v>
      </c>
      <c r="DQ133" s="315">
        <f t="shared" si="405"/>
        <v>9.8045656950416643E-3</v>
      </c>
      <c r="DR133" s="315">
        <f t="shared" si="405"/>
        <v>9.0524537451514685E-3</v>
      </c>
      <c r="DS133" s="315">
        <f t="shared" si="405"/>
        <v>8.2959173593177438E-3</v>
      </c>
      <c r="DT133" s="315">
        <f t="shared" si="405"/>
        <v>7.5378233841147824E-3</v>
      </c>
      <c r="DU133" s="315">
        <f t="shared" si="405"/>
        <v>6.780556501856742E-3</v>
      </c>
      <c r="DV133" s="315">
        <f t="shared" si="405"/>
        <v>6.0261866237386139E-3</v>
      </c>
      <c r="DW133" s="315">
        <f t="shared" si="405"/>
        <v>5.2764049933071129E-3</v>
      </c>
      <c r="DX133" s="315">
        <f t="shared" si="405"/>
        <v>4.5317255422437494E-3</v>
      </c>
      <c r="DY133" s="315">
        <f t="shared" si="405"/>
        <v>3.7928338740739961E-3</v>
      </c>
      <c r="DZ133" s="315">
        <f t="shared" si="405"/>
        <v>3.0608642437143299E-3</v>
      </c>
    </row>
    <row r="134" spans="1:165">
      <c r="A134" s="303" t="s">
        <v>308</v>
      </c>
      <c r="C134" s="5" t="s">
        <v>319</v>
      </c>
      <c r="D134" s="315">
        <f t="shared" ref="D134:AH134" si="406">D111</f>
        <v>8.6754212322798882E-2</v>
      </c>
      <c r="E134" s="315">
        <f t="shared" si="406"/>
        <v>8.477356509547837E-2</v>
      </c>
      <c r="F134" s="315">
        <f t="shared" si="406"/>
        <v>8.2802847859836992E-2</v>
      </c>
      <c r="G134" s="315">
        <f t="shared" si="406"/>
        <v>8.0853960543392736E-2</v>
      </c>
      <c r="H134" s="315">
        <f t="shared" si="406"/>
        <v>7.8929022585866662E-2</v>
      </c>
      <c r="I134" s="315">
        <f t="shared" si="406"/>
        <v>7.7028278727585386E-2</v>
      </c>
      <c r="J134" s="315">
        <f t="shared" si="406"/>
        <v>7.5075183591363503E-2</v>
      </c>
      <c r="K134" s="315">
        <f t="shared" si="406"/>
        <v>7.3150145455403492E-2</v>
      </c>
      <c r="L134" s="315">
        <f t="shared" si="406"/>
        <v>7.125679377270798E-2</v>
      </c>
      <c r="M134" s="315">
        <f t="shared" si="406"/>
        <v>6.940128609460397E-2</v>
      </c>
      <c r="N134" s="315">
        <f t="shared" si="406"/>
        <v>6.7593416288078745E-2</v>
      </c>
      <c r="O134" s="315">
        <f t="shared" si="406"/>
        <v>6.5887171118978516E-2</v>
      </c>
      <c r="P134" s="315">
        <f t="shared" si="406"/>
        <v>6.4241223542573861E-2</v>
      </c>
      <c r="Q134" s="315">
        <f t="shared" si="406"/>
        <v>6.2672950301622607E-2</v>
      </c>
      <c r="R134" s="315">
        <f t="shared" si="406"/>
        <v>6.1198944204655555E-2</v>
      </c>
      <c r="S134" s="315">
        <f t="shared" si="406"/>
        <v>5.9813264044031707E-2</v>
      </c>
      <c r="T134" s="315">
        <f t="shared" si="406"/>
        <v>5.8516092381461174E-2</v>
      </c>
      <c r="U134" s="315">
        <f t="shared" si="406"/>
        <v>5.7250446999210239E-2</v>
      </c>
      <c r="V134" s="315">
        <f t="shared" si="406"/>
        <v>5.5984838427662227E-2</v>
      </c>
      <c r="W134" s="315">
        <f t="shared" si="406"/>
        <v>5.4687561388490437E-2</v>
      </c>
      <c r="X134" s="315">
        <f t="shared" si="406"/>
        <v>5.3341849577799146E-2</v>
      </c>
      <c r="Y134" s="315">
        <f t="shared" si="406"/>
        <v>5.1205289298994941E-2</v>
      </c>
      <c r="Z134" s="315">
        <f t="shared" si="406"/>
        <v>4.9231643840131699E-2</v>
      </c>
      <c r="AA134" s="315">
        <f t="shared" si="406"/>
        <v>4.724097116433898E-2</v>
      </c>
      <c r="AB134" s="315">
        <f t="shared" si="406"/>
        <v>4.5249367599179413E-2</v>
      </c>
      <c r="AC134" s="315">
        <f t="shared" si="406"/>
        <v>4.326814781803754E-2</v>
      </c>
      <c r="AD134" s="315">
        <f t="shared" si="406"/>
        <v>4.1301922827321737E-2</v>
      </c>
      <c r="AE134" s="315">
        <f t="shared" si="406"/>
        <v>3.9371597021942401E-2</v>
      </c>
      <c r="AF134" s="315">
        <f t="shared" si="406"/>
        <v>3.7477628655543785E-2</v>
      </c>
      <c r="AG134" s="315">
        <f t="shared" si="406"/>
        <v>3.5623905983786633E-2</v>
      </c>
      <c r="AH134" s="315">
        <f t="shared" si="406"/>
        <v>3.3828222369842537E-2</v>
      </c>
      <c r="AI134" s="315"/>
      <c r="AJ134" s="315">
        <f t="shared" ref="AJ134:BN134" si="407">AJ111</f>
        <v>8.6754212322798882E-2</v>
      </c>
      <c r="AK134" s="315">
        <f t="shared" si="407"/>
        <v>8.4782007916243005E-2</v>
      </c>
      <c r="AL134" s="315">
        <f t="shared" si="407"/>
        <v>8.2825543170215232E-2</v>
      </c>
      <c r="AM134" s="315">
        <f t="shared" si="407"/>
        <v>8.0892174440907169E-2</v>
      </c>
      <c r="AN134" s="315">
        <f t="shared" si="407"/>
        <v>7.8985427842178518E-2</v>
      </c>
      <c r="AO134" s="315">
        <f t="shared" si="407"/>
        <v>7.7105462650998366E-2</v>
      </c>
      <c r="AP134" s="315">
        <f t="shared" si="407"/>
        <v>7.5235842848856205E-2</v>
      </c>
      <c r="AQ134" s="315">
        <f t="shared" si="407"/>
        <v>7.3399463717228622E-2</v>
      </c>
      <c r="AR134" s="315">
        <f t="shared" si="407"/>
        <v>7.1599696823168593E-2</v>
      </c>
      <c r="AS134" s="315">
        <f t="shared" si="407"/>
        <v>6.9842327970218152E-2</v>
      </c>
      <c r="AT134" s="315">
        <f t="shared" si="407"/>
        <v>6.8136588751875227E-2</v>
      </c>
      <c r="AU134" s="315">
        <f t="shared" si="407"/>
        <v>6.6580572473330157E-2</v>
      </c>
      <c r="AV134" s="315">
        <f t="shared" si="407"/>
        <v>6.508458545479992E-2</v>
      </c>
      <c r="AW134" s="315">
        <f t="shared" si="407"/>
        <v>6.3678139007191201E-2</v>
      </c>
      <c r="AX134" s="315">
        <f t="shared" si="407"/>
        <v>6.2366561319077973E-2</v>
      </c>
      <c r="AY134" s="315">
        <f t="shared" si="407"/>
        <v>6.1142882530179445E-2</v>
      </c>
      <c r="AZ134" s="315">
        <f t="shared" si="407"/>
        <v>5.9991654600208034E-2</v>
      </c>
      <c r="BA134" s="315">
        <f t="shared" si="407"/>
        <v>5.8872190875150367E-2</v>
      </c>
      <c r="BB134" s="315">
        <f t="shared" si="407"/>
        <v>5.7754568329848731E-2</v>
      </c>
      <c r="BC134" s="315">
        <f t="shared" si="407"/>
        <v>5.6609315043176386E-2</v>
      </c>
      <c r="BD134" s="315">
        <f t="shared" si="407"/>
        <v>5.5421463662482476E-2</v>
      </c>
      <c r="BE134" s="315">
        <f t="shared" si="407"/>
        <v>5.3545775949599417E-2</v>
      </c>
      <c r="BF134" s="315">
        <f t="shared" si="407"/>
        <v>5.179960685539467E-2</v>
      </c>
      <c r="BG134" s="315">
        <f t="shared" si="407"/>
        <v>5.0056415770005205E-2</v>
      </c>
      <c r="BH134" s="315">
        <f t="shared" si="407"/>
        <v>4.8319520068054879E-2</v>
      </c>
      <c r="BI134" s="315">
        <f t="shared" si="407"/>
        <v>4.6599229362191477E-2</v>
      </c>
      <c r="BJ134" s="315">
        <f t="shared" si="407"/>
        <v>4.4908481272756977E-2</v>
      </c>
      <c r="BK134" s="315">
        <f t="shared" si="407"/>
        <v>4.3257218817454916E-2</v>
      </c>
      <c r="BL134" s="315">
        <f t="shared" si="407"/>
        <v>4.1645373948135521E-2</v>
      </c>
      <c r="BM134" s="315">
        <f t="shared" si="407"/>
        <v>4.0075869808804815E-2</v>
      </c>
      <c r="BN134" s="315">
        <f t="shared" si="407"/>
        <v>3.8563705453968908E-2</v>
      </c>
      <c r="BO134" s="315"/>
      <c r="BP134" s="315">
        <f t="shared" ref="BP134:CT134" si="408">BP111</f>
        <v>8.6754023905687982E-2</v>
      </c>
      <c r="BQ134" s="315">
        <f t="shared" si="408"/>
        <v>8.7600032347980153E-2</v>
      </c>
      <c r="BR134" s="315">
        <f t="shared" si="408"/>
        <v>8.8436496274153634E-2</v>
      </c>
      <c r="BS134" s="315">
        <f t="shared" si="408"/>
        <v>8.9263100654700694E-2</v>
      </c>
      <c r="BT134" s="315">
        <f t="shared" si="408"/>
        <v>9.007952303341614E-2</v>
      </c>
      <c r="BU134" s="315">
        <f t="shared" si="408"/>
        <v>9.0885433360739648E-2</v>
      </c>
      <c r="BV134" s="315">
        <f t="shared" si="408"/>
        <v>9.1680493823462925E-2</v>
      </c>
      <c r="BW134" s="315">
        <f t="shared" si="408"/>
        <v>9.2464358670724597E-2</v>
      </c>
      <c r="BX134" s="315">
        <f t="shared" si="408"/>
        <v>9.3236674036213801E-2</v>
      </c>
      <c r="BY134" s="315">
        <f t="shared" si="408"/>
        <v>9.3997077756501804E-2</v>
      </c>
      <c r="BZ134" s="315">
        <f t="shared" si="408"/>
        <v>9.4745199185419321E-2</v>
      </c>
      <c r="CA134" s="315">
        <f t="shared" si="408"/>
        <v>9.5480659004395577E-2</v>
      </c>
      <c r="CB134" s="315">
        <f t="shared" si="408"/>
        <v>9.620306902867308E-2</v>
      </c>
      <c r="CC134" s="315">
        <f t="shared" si="408"/>
        <v>9.6912032009310881E-2</v>
      </c>
      <c r="CD134" s="315">
        <f t="shared" si="408"/>
        <v>9.7607141430886654E-2</v>
      </c>
      <c r="CE134" s="315">
        <f t="shared" si="408"/>
        <v>9.8287981304806482E-2</v>
      </c>
      <c r="CF134" s="315">
        <f t="shared" si="408"/>
        <v>9.8954125958129011E-2</v>
      </c>
      <c r="CG134" s="315">
        <f t="shared" si="408"/>
        <v>9.9605139817809163E-2</v>
      </c>
      <c r="CH134" s="315">
        <f t="shared" si="408"/>
        <v>0.10024057719026419</v>
      </c>
      <c r="CI134" s="315">
        <f t="shared" si="408"/>
        <v>0.10085998203616287</v>
      </c>
      <c r="CJ134" s="315">
        <f t="shared" si="408"/>
        <v>0.10146288774033689</v>
      </c>
      <c r="CK134" s="315">
        <f t="shared" si="408"/>
        <v>0.10204881687671122</v>
      </c>
      <c r="CL134" s="315">
        <f t="shared" si="408"/>
        <v>0.10261728096814789</v>
      </c>
      <c r="CM134" s="315">
        <f t="shared" si="408"/>
        <v>0.10316778024109574</v>
      </c>
      <c r="CN134" s="315">
        <f t="shared" si="408"/>
        <v>0.10369980337493648</v>
      </c>
      <c r="CO134" s="315">
        <f t="shared" si="408"/>
        <v>0.1042128272459146</v>
      </c>
      <c r="CP134" s="315">
        <f t="shared" si="408"/>
        <v>0.10470631666553723</v>
      </c>
      <c r="CQ134" s="315">
        <f t="shared" si="408"/>
        <v>0.10517972411332685</v>
      </c>
      <c r="CR134" s="315">
        <f t="shared" si="408"/>
        <v>0.10563248946380775</v>
      </c>
      <c r="CS134" s="315">
        <f t="shared" si="408"/>
        <v>0.1060640397076049</v>
      </c>
      <c r="CT134" s="315">
        <f t="shared" si="408"/>
        <v>0.10647378866653055</v>
      </c>
      <c r="CU134" s="315"/>
      <c r="CV134" s="315">
        <f t="shared" ref="CV134:DZ134" si="409">CV111</f>
        <v>8.6754212322798882E-2</v>
      </c>
      <c r="CW134" s="315">
        <f t="shared" si="409"/>
        <v>8.5419493385574488E-2</v>
      </c>
      <c r="CX134" s="315">
        <f t="shared" si="409"/>
        <v>8.4083701241389253E-2</v>
      </c>
      <c r="CY134" s="315">
        <f t="shared" si="409"/>
        <v>8.2747129274635012E-2</v>
      </c>
      <c r="CZ134" s="315">
        <f t="shared" si="409"/>
        <v>8.1410223504898724E-2</v>
      </c>
      <c r="DA134" s="315">
        <f t="shared" si="409"/>
        <v>8.0073710158946126E-2</v>
      </c>
      <c r="DB134" s="315">
        <f t="shared" si="409"/>
        <v>7.8738788154433165E-2</v>
      </c>
      <c r="DC134" s="315">
        <f t="shared" si="409"/>
        <v>7.7407525991716769E-2</v>
      </c>
      <c r="DD134" s="315">
        <f t="shared" si="409"/>
        <v>7.608338118354592E-2</v>
      </c>
      <c r="DE134" s="315">
        <f t="shared" si="409"/>
        <v>7.477194964036564E-2</v>
      </c>
      <c r="DF134" s="315">
        <f t="shared" si="409"/>
        <v>7.3481829276714969E-2</v>
      </c>
      <c r="DG134" s="315">
        <f t="shared" si="409"/>
        <v>7.2220222032117143E-2</v>
      </c>
      <c r="DH134" s="315">
        <f t="shared" si="409"/>
        <v>7.1001152836805817E-2</v>
      </c>
      <c r="DI134" s="315">
        <f t="shared" si="409"/>
        <v>6.983416199372959E-2</v>
      </c>
      <c r="DJ134" s="315">
        <f t="shared" si="409"/>
        <v>6.8723216135040899E-2</v>
      </c>
      <c r="DK134" s="315">
        <f t="shared" si="409"/>
        <v>6.7660577662253071E-2</v>
      </c>
      <c r="DL134" s="315">
        <f t="shared" si="409"/>
        <v>6.6626028168614099E-2</v>
      </c>
      <c r="DM134" s="315">
        <f t="shared" si="409"/>
        <v>6.5590252469835519E-2</v>
      </c>
      <c r="DN134" s="315">
        <f t="shared" si="409"/>
        <v>6.4528155576594498E-2</v>
      </c>
      <c r="DO134" s="315">
        <f t="shared" si="409"/>
        <v>6.3416200528900304E-2</v>
      </c>
      <c r="DP134" s="315">
        <f t="shared" si="409"/>
        <v>6.2244041334606259E-2</v>
      </c>
      <c r="DQ134" s="315">
        <f t="shared" si="409"/>
        <v>6.1041328359452994E-2</v>
      </c>
      <c r="DR134" s="315">
        <f t="shared" si="409"/>
        <v>5.9788299154023707E-2</v>
      </c>
      <c r="DS134" s="315">
        <f t="shared" si="409"/>
        <v>5.8491467963797304E-2</v>
      </c>
      <c r="DT134" s="315">
        <f t="shared" si="409"/>
        <v>5.716182732953716E-2</v>
      </c>
      <c r="DU134" s="315">
        <f t="shared" si="409"/>
        <v>5.5809195822974778E-2</v>
      </c>
      <c r="DV134" s="315">
        <f t="shared" si="409"/>
        <v>5.4443479152397202E-2</v>
      </c>
      <c r="DW134" s="315">
        <f t="shared" si="409"/>
        <v>5.3074426697383388E-2</v>
      </c>
      <c r="DX134" s="315">
        <f t="shared" si="409"/>
        <v>5.1702868686508308E-2</v>
      </c>
      <c r="DY134" s="315">
        <f t="shared" si="409"/>
        <v>5.0331930599198264E-2</v>
      </c>
      <c r="DZ134" s="315">
        <f t="shared" si="409"/>
        <v>4.8973827899429279E-2</v>
      </c>
    </row>
    <row r="135" spans="1:165">
      <c r="A135" s="303" t="s">
        <v>309</v>
      </c>
      <c r="C135" s="5" t="s">
        <v>319</v>
      </c>
      <c r="D135" s="315">
        <f t="shared" ref="D135:AH135" si="410">D112</f>
        <v>3.0417143308007228E-2</v>
      </c>
      <c r="E135" s="315">
        <f t="shared" si="410"/>
        <v>2.9857529794850839E-2</v>
      </c>
      <c r="F135" s="315">
        <f t="shared" si="410"/>
        <v>2.9301327565083048E-2</v>
      </c>
      <c r="G135" s="315">
        <f t="shared" si="410"/>
        <v>2.8750303108725877E-2</v>
      </c>
      <c r="H135" s="315">
        <f t="shared" si="410"/>
        <v>2.8205975710197471E-2</v>
      </c>
      <c r="I135" s="315">
        <f t="shared" si="410"/>
        <v>2.7668414727736873E-2</v>
      </c>
      <c r="J135" s="315">
        <f t="shared" si="410"/>
        <v>2.7115616613812829E-2</v>
      </c>
      <c r="K135" s="315">
        <f t="shared" si="410"/>
        <v>2.6570313148934124E-2</v>
      </c>
      <c r="L135" s="315">
        <f t="shared" si="410"/>
        <v>2.6033829282581925E-2</v>
      </c>
      <c r="M135" s="315">
        <f t="shared" si="410"/>
        <v>2.5508452752771155E-2</v>
      </c>
      <c r="N135" s="315">
        <f t="shared" si="410"/>
        <v>2.4997875708608834E-2</v>
      </c>
      <c r="O135" s="315">
        <f t="shared" si="410"/>
        <v>2.4531939696115532E-2</v>
      </c>
      <c r="P135" s="315">
        <f t="shared" si="410"/>
        <v>2.4087014736106822E-2</v>
      </c>
      <c r="Q135" s="315">
        <f t="shared" si="410"/>
        <v>2.3670170797452476E-2</v>
      </c>
      <c r="R135" s="315">
        <f t="shared" si="410"/>
        <v>2.3286658165304258E-2</v>
      </c>
      <c r="S135" s="315">
        <f t="shared" si="410"/>
        <v>2.2934859009453305E-2</v>
      </c>
      <c r="T135" s="315">
        <f t="shared" si="410"/>
        <v>2.2613563360581613E-2</v>
      </c>
      <c r="U135" s="315">
        <f t="shared" si="410"/>
        <v>2.2303248221945047E-2</v>
      </c>
      <c r="V135" s="315">
        <f t="shared" si="410"/>
        <v>2.1991745171087391E-2</v>
      </c>
      <c r="W135" s="315">
        <f t="shared" si="410"/>
        <v>2.1666392313868427E-2</v>
      </c>
      <c r="X135" s="315">
        <f t="shared" si="410"/>
        <v>2.1320047250980207E-2</v>
      </c>
      <c r="Y135" s="315">
        <f t="shared" si="410"/>
        <v>2.0693112181631928E-2</v>
      </c>
      <c r="Z135" s="315">
        <f t="shared" si="410"/>
        <v>2.0099316012204608E-2</v>
      </c>
      <c r="AA135" s="315">
        <f t="shared" si="410"/>
        <v>1.9490694145030931E-2</v>
      </c>
      <c r="AB135" s="315">
        <f t="shared" si="410"/>
        <v>1.88723694962981E-2</v>
      </c>
      <c r="AC135" s="315">
        <f t="shared" si="410"/>
        <v>1.8248500582008245E-2</v>
      </c>
      <c r="AD135" s="315">
        <f t="shared" si="410"/>
        <v>1.7621366204988064E-2</v>
      </c>
      <c r="AE135" s="315">
        <f t="shared" si="410"/>
        <v>1.6998686478229112E-2</v>
      </c>
      <c r="AF135" s="315">
        <f t="shared" si="410"/>
        <v>1.6380488002931834E-2</v>
      </c>
      <c r="AG135" s="315">
        <f t="shared" si="410"/>
        <v>1.5768312963081392E-2</v>
      </c>
      <c r="AH135" s="315">
        <f t="shared" si="410"/>
        <v>1.5170016004842697E-2</v>
      </c>
      <c r="AI135" s="315"/>
      <c r="AJ135" s="315">
        <f t="shared" ref="AJ135:BN135" si="411">AJ112</f>
        <v>3.0417143308007228E-2</v>
      </c>
      <c r="AK135" s="315">
        <f t="shared" si="411"/>
        <v>2.9862524287536728E-2</v>
      </c>
      <c r="AL135" s="315">
        <f t="shared" si="411"/>
        <v>2.9313056029626593E-2</v>
      </c>
      <c r="AM135" s="315">
        <f t="shared" si="411"/>
        <v>2.8769338006360685E-2</v>
      </c>
      <c r="AN135" s="315">
        <f t="shared" si="411"/>
        <v>2.8233262544176976E-2</v>
      </c>
      <c r="AO135" s="315">
        <f t="shared" si="411"/>
        <v>2.7704886155401062E-2</v>
      </c>
      <c r="AP135" s="315">
        <f t="shared" si="411"/>
        <v>2.7181101297571172E-2</v>
      </c>
      <c r="AQ135" s="315">
        <f t="shared" si="411"/>
        <v>2.6667127835997083E-2</v>
      </c>
      <c r="AR135" s="315">
        <f t="shared" si="411"/>
        <v>2.6164245739119449E-2</v>
      </c>
      <c r="AS135" s="315">
        <f t="shared" si="411"/>
        <v>2.5674657094498687E-2</v>
      </c>
      <c r="AT135" s="315">
        <f t="shared" si="411"/>
        <v>2.520189806548917E-2</v>
      </c>
      <c r="AU135" s="315">
        <f t="shared" si="411"/>
        <v>2.4789548583916802E-2</v>
      </c>
      <c r="AV135" s="315">
        <f t="shared" si="411"/>
        <v>2.439876715531842E-2</v>
      </c>
      <c r="AW135" s="315">
        <f t="shared" si="411"/>
        <v>2.4041152552552927E-2</v>
      </c>
      <c r="AX135" s="315">
        <f t="shared" si="411"/>
        <v>2.3718134596033433E-2</v>
      </c>
      <c r="AY135" s="315">
        <f t="shared" si="411"/>
        <v>2.3427745915095017E-2</v>
      </c>
      <c r="AZ135" s="315">
        <f t="shared" si="411"/>
        <v>2.3163790832001617E-2</v>
      </c>
      <c r="BA135" s="315">
        <f t="shared" si="411"/>
        <v>2.2911989998881679E-2</v>
      </c>
      <c r="BB135" s="315">
        <f t="shared" si="411"/>
        <v>2.2660863293517526E-2</v>
      </c>
      <c r="BC135" s="315">
        <f t="shared" si="411"/>
        <v>2.2398734019379678E-2</v>
      </c>
      <c r="BD135" s="315">
        <f t="shared" si="411"/>
        <v>2.2119308192006151E-2</v>
      </c>
      <c r="BE135" s="315">
        <f t="shared" si="411"/>
        <v>2.1594159722983064E-2</v>
      </c>
      <c r="BF135" s="315">
        <f t="shared" si="411"/>
        <v>2.1095404759673409E-2</v>
      </c>
      <c r="BG135" s="315">
        <f t="shared" si="411"/>
        <v>2.059201472936362E-2</v>
      </c>
      <c r="BH135" s="315">
        <f t="shared" si="411"/>
        <v>2.0084826727105459E-2</v>
      </c>
      <c r="BI135" s="315">
        <f t="shared" si="411"/>
        <v>1.9577847954739092E-2</v>
      </c>
      <c r="BJ135" s="315">
        <f t="shared" si="411"/>
        <v>1.9076727941630039E-2</v>
      </c>
      <c r="BK135" s="315">
        <f t="shared" si="411"/>
        <v>1.8585327464149756E-2</v>
      </c>
      <c r="BL135" s="315">
        <f t="shared" si="411"/>
        <v>1.8103733060430699E-2</v>
      </c>
      <c r="BM135" s="315">
        <f t="shared" si="411"/>
        <v>1.7633357831789414E-2</v>
      </c>
      <c r="BN135" s="315">
        <f t="shared" si="411"/>
        <v>1.718107266810303E-2</v>
      </c>
      <c r="BO135" s="315"/>
      <c r="BP135" s="315">
        <f t="shared" ref="BP135:CT135" si="412">BP112</f>
        <v>3.0417077246543352E-2</v>
      </c>
      <c r="BQ135" s="315">
        <f t="shared" si="412"/>
        <v>3.0609816478491071E-2</v>
      </c>
      <c r="BR135" s="315">
        <f t="shared" si="412"/>
        <v>3.0800261167309915E-2</v>
      </c>
      <c r="BS135" s="315">
        <f t="shared" si="412"/>
        <v>3.0988315843847859E-2</v>
      </c>
      <c r="BT135" s="315">
        <f t="shared" si="412"/>
        <v>3.1173882734513256E-2</v>
      </c>
      <c r="BU135" s="315">
        <f t="shared" si="412"/>
        <v>3.1356861708468714E-2</v>
      </c>
      <c r="BV135" s="315">
        <f t="shared" si="412"/>
        <v>3.1537150223646657E-2</v>
      </c>
      <c r="BW135" s="315">
        <f t="shared" si="412"/>
        <v>3.1714643271561302E-2</v>
      </c>
      <c r="BX135" s="315">
        <f t="shared" si="412"/>
        <v>3.1889233320890609E-2</v>
      </c>
      <c r="BY135" s="315">
        <f t="shared" si="412"/>
        <v>3.206081025980153E-2</v>
      </c>
      <c r="BZ135" s="315">
        <f t="shared" si="412"/>
        <v>3.2229261336991374E-2</v>
      </c>
      <c r="CA135" s="315">
        <f t="shared" si="412"/>
        <v>3.2394471101417154E-2</v>
      </c>
      <c r="CB135" s="315">
        <f t="shared" si="412"/>
        <v>3.2556321340684584E-2</v>
      </c>
      <c r="CC135" s="315">
        <f t="shared" si="412"/>
        <v>3.2714691018067669E-2</v>
      </c>
      <c r="CD135" s="315">
        <f t="shared" si="412"/>
        <v>3.2869456208129005E-2</v>
      </c>
      <c r="CE135" s="315">
        <f t="shared" si="412"/>
        <v>3.3020490030910586E-2</v>
      </c>
      <c r="CF135" s="315">
        <f t="shared" si="412"/>
        <v>3.3167662584664165E-2</v>
      </c>
      <c r="CG135" s="315">
        <f t="shared" si="412"/>
        <v>3.3310840877089312E-2</v>
      </c>
      <c r="CH135" s="315">
        <f t="shared" si="412"/>
        <v>3.3449888755047133E-2</v>
      </c>
      <c r="CI135" s="315">
        <f t="shared" si="412"/>
        <v>3.3584666832716444E-2</v>
      </c>
      <c r="CJ135" s="315">
        <f t="shared" si="412"/>
        <v>3.3715032418158764E-2</v>
      </c>
      <c r="CK135" s="315">
        <f t="shared" si="412"/>
        <v>3.3840839438257796E-2</v>
      </c>
      <c r="CL135" s="315">
        <f t="shared" si="412"/>
        <v>3.396193836199813E-2</v>
      </c>
      <c r="CM135" s="315">
        <f t="shared" si="412"/>
        <v>3.4078176122047346E-2</v>
      </c>
      <c r="CN135" s="315">
        <f t="shared" si="412"/>
        <v>3.4189396034604899E-2</v>
      </c>
      <c r="CO135" s="315">
        <f t="shared" si="412"/>
        <v>3.4295437717480275E-2</v>
      </c>
      <c r="CP135" s="315">
        <f t="shared" si="412"/>
        <v>3.4396137006362404E-2</v>
      </c>
      <c r="CQ135" s="315">
        <f t="shared" si="412"/>
        <v>3.4491325869241064E-2</v>
      </c>
      <c r="CR135" s="315">
        <f t="shared" si="412"/>
        <v>3.458083231894063E-2</v>
      </c>
      <c r="CS135" s="315">
        <f t="shared" si="412"/>
        <v>3.4664480323725377E-2</v>
      </c>
      <c r="CT135" s="315">
        <f t="shared" si="412"/>
        <v>3.4742089715934947E-2</v>
      </c>
      <c r="CU135" s="315"/>
      <c r="CV135" s="315">
        <f t="shared" ref="CV135:DZ135" si="413">CV112</f>
        <v>3.0417143308007228E-2</v>
      </c>
      <c r="CW135" s="315">
        <f t="shared" si="413"/>
        <v>3.0096792345518448E-2</v>
      </c>
      <c r="CX135" s="315">
        <f t="shared" si="413"/>
        <v>2.9776161922954524E-2</v>
      </c>
      <c r="CY135" s="315">
        <f t="shared" si="413"/>
        <v>2.9455320963296693E-2</v>
      </c>
      <c r="CZ135" s="315">
        <f t="shared" si="413"/>
        <v>2.9134393301380675E-2</v>
      </c>
      <c r="DA135" s="315">
        <f t="shared" si="413"/>
        <v>2.8813605134867366E-2</v>
      </c>
      <c r="DB135" s="315">
        <f t="shared" si="413"/>
        <v>2.8493357677046964E-2</v>
      </c>
      <c r="DC135" s="315">
        <f t="shared" si="413"/>
        <v>2.8174376941898609E-2</v>
      </c>
      <c r="DD135" s="315">
        <f t="shared" si="413"/>
        <v>2.7857914121950537E-2</v>
      </c>
      <c r="DE135" s="315">
        <f t="shared" si="413"/>
        <v>2.754603875261382E-2</v>
      </c>
      <c r="DF135" s="315">
        <f t="shared" si="413"/>
        <v>2.7241986487943549E-2</v>
      </c>
      <c r="DG135" s="315">
        <f t="shared" si="413"/>
        <v>2.6948558972163004E-2</v>
      </c>
      <c r="DH135" s="315">
        <f t="shared" si="413"/>
        <v>2.6671201597523307E-2</v>
      </c>
      <c r="DI135" s="315">
        <f t="shared" si="413"/>
        <v>2.6413822261118984E-2</v>
      </c>
      <c r="DJ135" s="315">
        <f t="shared" si="413"/>
        <v>2.6178330821669392E-2</v>
      </c>
      <c r="DK135" s="315">
        <f t="shared" si="413"/>
        <v>2.5962220541523837E-2</v>
      </c>
      <c r="DL135" s="315">
        <f t="shared" si="413"/>
        <v>2.5758105273383087E-2</v>
      </c>
      <c r="DM135" s="315">
        <f t="shared" si="413"/>
        <v>2.5554844790497345E-2</v>
      </c>
      <c r="DN135" s="315">
        <f t="shared" si="413"/>
        <v>2.5342611969371622E-2</v>
      </c>
      <c r="DO135" s="315">
        <f t="shared" si="413"/>
        <v>2.5111872784023468E-2</v>
      </c>
      <c r="DP135" s="315">
        <f t="shared" si="413"/>
        <v>2.4858025744162293E-2</v>
      </c>
      <c r="DQ135" s="315">
        <f t="shared" si="413"/>
        <v>2.4592399046235811E-2</v>
      </c>
      <c r="DR135" s="315">
        <f t="shared" si="413"/>
        <v>2.4306615535039575E-2</v>
      </c>
      <c r="DS135" s="315">
        <f t="shared" si="413"/>
        <v>2.400275037841397E-2</v>
      </c>
      <c r="DT135" s="315">
        <f t="shared" si="413"/>
        <v>2.3684786902669348E-2</v>
      </c>
      <c r="DU135" s="315">
        <f t="shared" si="413"/>
        <v>2.3356350309015502E-2</v>
      </c>
      <c r="DV135" s="315">
        <f t="shared" si="413"/>
        <v>2.3021230624308404E-2</v>
      </c>
      <c r="DW135" s="315">
        <f t="shared" si="413"/>
        <v>2.2683295443460136E-2</v>
      </c>
      <c r="DX135" s="315">
        <f t="shared" si="413"/>
        <v>2.2342716419877881E-2</v>
      </c>
      <c r="DY135" s="315">
        <f t="shared" si="413"/>
        <v>2.2000668222292834E-2</v>
      </c>
      <c r="DZ135" s="315">
        <f t="shared" si="413"/>
        <v>2.1662393930451714E-2</v>
      </c>
    </row>
    <row r="136" spans="1:165" ht="15.75" thickBot="1">
      <c r="A136" s="303" t="s">
        <v>310</v>
      </c>
      <c r="C136" s="5" t="s">
        <v>319</v>
      </c>
      <c r="D136" s="315">
        <f t="shared" ref="D136:AH136" si="414">D113</f>
        <v>1.8707365035785017E-2</v>
      </c>
      <c r="E136" s="315">
        <f t="shared" si="414"/>
        <v>1.8275231573553982E-2</v>
      </c>
      <c r="F136" s="315">
        <f t="shared" si="414"/>
        <v>1.7846095527646422E-2</v>
      </c>
      <c r="G136" s="315">
        <f t="shared" si="414"/>
        <v>1.7421720756749366E-2</v>
      </c>
      <c r="H136" s="315">
        <f t="shared" si="414"/>
        <v>1.7002822360221274E-2</v>
      </c>
      <c r="I136" s="315">
        <f t="shared" si="414"/>
        <v>1.6589446086911604E-2</v>
      </c>
      <c r="J136" s="315">
        <f t="shared" si="414"/>
        <v>1.6167044165676343E-2</v>
      </c>
      <c r="K136" s="315">
        <f t="shared" si="414"/>
        <v>1.5750893537927385E-2</v>
      </c>
      <c r="L136" s="315">
        <f t="shared" si="414"/>
        <v>1.5341769489942741E-2</v>
      </c>
      <c r="M136" s="315">
        <f t="shared" si="414"/>
        <v>1.4940991360507984E-2</v>
      </c>
      <c r="N136" s="315">
        <f t="shared" si="414"/>
        <v>1.4550660963127198E-2</v>
      </c>
      <c r="O136" s="315">
        <f t="shared" si="414"/>
        <v>1.4185787569085583E-2</v>
      </c>
      <c r="P136" s="315">
        <f t="shared" si="414"/>
        <v>1.3834437381584944E-2</v>
      </c>
      <c r="Q136" s="315">
        <f t="shared" si="414"/>
        <v>1.3500437278853975E-2</v>
      </c>
      <c r="R136" s="315">
        <f t="shared" si="414"/>
        <v>1.318682500941281E-2</v>
      </c>
      <c r="S136" s="315">
        <f t="shared" si="414"/>
        <v>1.2892332463448434E-2</v>
      </c>
      <c r="T136" s="315">
        <f t="shared" si="414"/>
        <v>1.261630268952633E-2</v>
      </c>
      <c r="U136" s="315">
        <f t="shared" si="414"/>
        <v>1.2347171670795919E-2</v>
      </c>
      <c r="V136" s="315">
        <f t="shared" si="414"/>
        <v>1.2078148560929147E-2</v>
      </c>
      <c r="W136" s="315">
        <f t="shared" si="414"/>
        <v>1.1802387157370716E-2</v>
      </c>
      <c r="X136" s="315">
        <f t="shared" si="414"/>
        <v>1.1516256060458245E-2</v>
      </c>
      <c r="Y136" s="315">
        <f t="shared" si="414"/>
        <v>1.1074900578528109E-2</v>
      </c>
      <c r="Z136" s="315">
        <f t="shared" si="414"/>
        <v>1.0659345659693736E-2</v>
      </c>
      <c r="AA136" s="315">
        <f t="shared" si="414"/>
        <v>1.0240066613028715E-2</v>
      </c>
      <c r="AB136" s="315">
        <f t="shared" si="414"/>
        <v>9.8201959113227068E-3</v>
      </c>
      <c r="AC136" s="315">
        <f t="shared" si="414"/>
        <v>9.40215134171727E-3</v>
      </c>
      <c r="AD136" s="315">
        <f t="shared" si="414"/>
        <v>8.9872289343656802E-3</v>
      </c>
      <c r="AE136" s="315">
        <f t="shared" si="414"/>
        <v>8.5796192224326211E-3</v>
      </c>
      <c r="AF136" s="315">
        <f t="shared" si="414"/>
        <v>8.1794057398871418E-3</v>
      </c>
      <c r="AG136" s="315">
        <f t="shared" si="414"/>
        <v>7.7874213749988038E-3</v>
      </c>
      <c r="AH136" s="315">
        <f t="shared" si="414"/>
        <v>7.4075485298390814E-3</v>
      </c>
      <c r="AI136" s="315"/>
      <c r="AJ136" s="315">
        <f t="shared" ref="AJ136:BN136" si="415">AJ113</f>
        <v>1.8707365035785017E-2</v>
      </c>
      <c r="AK136" s="315">
        <f t="shared" si="415"/>
        <v>1.8277728334155013E-2</v>
      </c>
      <c r="AL136" s="315">
        <f t="shared" si="415"/>
        <v>1.7852230732125027E-2</v>
      </c>
      <c r="AM136" s="315">
        <f t="shared" si="415"/>
        <v>1.7431795892544857E-2</v>
      </c>
      <c r="AN136" s="315">
        <f t="shared" si="415"/>
        <v>1.7017395259085785E-2</v>
      </c>
      <c r="AO136" s="315">
        <f t="shared" si="415"/>
        <v>1.6609055870487947E-2</v>
      </c>
      <c r="AP136" s="315">
        <f t="shared" si="415"/>
        <v>1.6204201447153926E-2</v>
      </c>
      <c r="AQ136" s="315">
        <f t="shared" si="415"/>
        <v>1.5806736481165668E-2</v>
      </c>
      <c r="AR136" s="315">
        <f t="shared" si="415"/>
        <v>1.5417380375613125E-2</v>
      </c>
      <c r="AS136" s="315">
        <f t="shared" si="415"/>
        <v>1.5037372165029754E-2</v>
      </c>
      <c r="AT136" s="315">
        <f t="shared" si="415"/>
        <v>1.4668692414578983E-2</v>
      </c>
      <c r="AU136" s="315">
        <f t="shared" si="415"/>
        <v>1.4334879330266264E-2</v>
      </c>
      <c r="AV136" s="315">
        <f t="shared" si="415"/>
        <v>1.4014467994283989E-2</v>
      </c>
      <c r="AW136" s="315">
        <f t="shared" si="415"/>
        <v>1.3713863913188254E-2</v>
      </c>
      <c r="AX136" s="315">
        <f t="shared" si="415"/>
        <v>1.3433793008918379E-2</v>
      </c>
      <c r="AY136" s="315">
        <f t="shared" si="415"/>
        <v>1.3172761244149686E-2</v>
      </c>
      <c r="AZ136" s="315">
        <f t="shared" si="415"/>
        <v>1.2927109111062794E-2</v>
      </c>
      <c r="BA136" s="315">
        <f t="shared" si="415"/>
        <v>1.2688418298365173E-2</v>
      </c>
      <c r="BB136" s="315">
        <f t="shared" si="415"/>
        <v>1.245024072085974E-2</v>
      </c>
      <c r="BC136" s="315">
        <f t="shared" si="415"/>
        <v>1.2206220146455631E-2</v>
      </c>
      <c r="BD136" s="315">
        <f t="shared" si="415"/>
        <v>1.1953122162177128E-2</v>
      </c>
      <c r="BE136" s="315">
        <f t="shared" si="415"/>
        <v>1.1563956990135557E-2</v>
      </c>
      <c r="BF136" s="315">
        <f t="shared" si="415"/>
        <v>1.1195109912255799E-2</v>
      </c>
      <c r="BG136" s="315">
        <f t="shared" si="415"/>
        <v>1.0826782449001354E-2</v>
      </c>
      <c r="BH136" s="315">
        <f t="shared" si="415"/>
        <v>1.0459598528166454E-2</v>
      </c>
      <c r="BI136" s="315">
        <f t="shared" si="415"/>
        <v>1.0095774627534845E-2</v>
      </c>
      <c r="BJ136" s="315">
        <f t="shared" si="415"/>
        <v>9.7382494859388664E-3</v>
      </c>
      <c r="BK136" s="315">
        <f t="shared" si="415"/>
        <v>9.3890267596733312E-3</v>
      </c>
      <c r="BL136" s="315">
        <f t="shared" si="415"/>
        <v>9.0480927820143463E-3</v>
      </c>
      <c r="BM136" s="315">
        <f t="shared" si="415"/>
        <v>8.7160849493335309E-3</v>
      </c>
      <c r="BN136" s="315">
        <f t="shared" si="415"/>
        <v>8.3962732538468941E-3</v>
      </c>
      <c r="BO136" s="315"/>
      <c r="BP136" s="315">
        <f t="shared" ref="BP136:CT136" si="416">BP113</f>
        <v>1.8707324406199682E-2</v>
      </c>
      <c r="BQ136" s="315">
        <f t="shared" si="416"/>
        <v>1.8867348939475965E-2</v>
      </c>
      <c r="BR136" s="315">
        <f t="shared" si="416"/>
        <v>1.902556795010742E-2</v>
      </c>
      <c r="BS136" s="315">
        <f t="shared" si="416"/>
        <v>1.9181916505658609E-2</v>
      </c>
      <c r="BT136" s="315">
        <f t="shared" si="416"/>
        <v>1.9336328127065625E-2</v>
      </c>
      <c r="BU136" s="315">
        <f t="shared" si="416"/>
        <v>1.948873475361923E-2</v>
      </c>
      <c r="BV136" s="315">
        <f t="shared" si="416"/>
        <v>1.9639066707176984E-2</v>
      </c>
      <c r="BW136" s="315">
        <f t="shared" si="416"/>
        <v>1.9787252655587839E-2</v>
      </c>
      <c r="BX136" s="315">
        <f t="shared" si="416"/>
        <v>1.9933219575312289E-2</v>
      </c>
      <c r="BY136" s="315">
        <f t="shared" si="416"/>
        <v>2.0076892713220749E-2</v>
      </c>
      <c r="BZ136" s="315">
        <f t="shared" si="416"/>
        <v>2.0218195547552612E-2</v>
      </c>
      <c r="CA136" s="315">
        <f t="shared" si="416"/>
        <v>2.0357049748017934E-2</v>
      </c>
      <c r="CB136" s="315">
        <f t="shared" si="416"/>
        <v>2.0493375135023324E-2</v>
      </c>
      <c r="CC136" s="315">
        <f t="shared" si="416"/>
        <v>2.0627089638003391E-2</v>
      </c>
      <c r="CD136" s="315">
        <f t="shared" si="416"/>
        <v>2.075810925283849E-2</v>
      </c>
      <c r="CE136" s="315">
        <f t="shared" si="416"/>
        <v>2.0886347998339185E-2</v>
      </c>
      <c r="CF136" s="315">
        <f t="shared" si="416"/>
        <v>2.1011717871777576E-2</v>
      </c>
      <c r="CG136" s="315">
        <f t="shared" si="416"/>
        <v>2.1134128803444983E-2</v>
      </c>
      <c r="CH136" s="315">
        <f t="shared" si="416"/>
        <v>2.1253488610215209E-2</v>
      </c>
      <c r="CI136" s="315">
        <f t="shared" si="416"/>
        <v>2.1369702948092133E-2</v>
      </c>
      <c r="CJ136" s="315">
        <f t="shared" si="416"/>
        <v>2.1482675263719966E-2</v>
      </c>
      <c r="CK136" s="315">
        <f t="shared" si="416"/>
        <v>2.1592306744833888E-2</v>
      </c>
      <c r="CL136" s="315">
        <f t="shared" si="416"/>
        <v>2.1698496269628678E-2</v>
      </c>
      <c r="CM136" s="315">
        <f t="shared" si="416"/>
        <v>2.1801140355021974E-2</v>
      </c>
      <c r="CN136" s="315">
        <f t="shared" si="416"/>
        <v>2.190013310378881E-2</v>
      </c>
      <c r="CO136" s="315">
        <f t="shared" si="416"/>
        <v>2.199536615054325E-2</v>
      </c>
      <c r="CP136" s="315">
        <f t="shared" si="416"/>
        <v>2.2086728606542608E-2</v>
      </c>
      <c r="CQ136" s="315">
        <f t="shared" si="416"/>
        <v>2.2174107003289107E-2</v>
      </c>
      <c r="CR136" s="315">
        <f t="shared" si="416"/>
        <v>2.2257385234903466E-2</v>
      </c>
      <c r="CS136" s="315">
        <f t="shared" si="416"/>
        <v>2.2336444499244178E-2</v>
      </c>
      <c r="CT136" s="315">
        <f t="shared" si="416"/>
        <v>2.2411163237745866E-2</v>
      </c>
      <c r="CU136" s="315"/>
      <c r="CV136" s="315">
        <f t="shared" ref="CV136:DZ136" si="417">CV113</f>
        <v>1.8707365035785017E-2</v>
      </c>
      <c r="CW136" s="315">
        <f t="shared" si="417"/>
        <v>1.841841809714178E-2</v>
      </c>
      <c r="CX136" s="315">
        <f t="shared" si="417"/>
        <v>1.8129411457206458E-2</v>
      </c>
      <c r="CY136" s="315">
        <f t="shared" si="417"/>
        <v>1.7840407069281243E-2</v>
      </c>
      <c r="CZ136" s="315">
        <f t="shared" si="417"/>
        <v>1.7551499733185656E-2</v>
      </c>
      <c r="DA136" s="315">
        <f t="shared" si="417"/>
        <v>1.7262844594789967E-2</v>
      </c>
      <c r="DB136" s="315">
        <f t="shared" si="417"/>
        <v>1.6974698640365032E-2</v>
      </c>
      <c r="DC136" s="315">
        <f t="shared" si="417"/>
        <v>1.6687506262923466E-2</v>
      </c>
      <c r="DD136" s="315">
        <f t="shared" si="417"/>
        <v>1.6402011259497862E-2</v>
      </c>
      <c r="DE136" s="315">
        <f t="shared" si="417"/>
        <v>1.6119418437433732E-2</v>
      </c>
      <c r="DF136" s="315">
        <f t="shared" si="417"/>
        <v>1.5841579912811828E-2</v>
      </c>
      <c r="DG136" s="315">
        <f t="shared" si="417"/>
        <v>1.5570047171218961E-2</v>
      </c>
      <c r="DH136" s="315">
        <f t="shared" si="417"/>
        <v>1.5307843233811125E-2</v>
      </c>
      <c r="DI136" s="315">
        <f t="shared" si="417"/>
        <v>1.5057025195070574E-2</v>
      </c>
      <c r="DJ136" s="315">
        <f t="shared" si="417"/>
        <v>1.4818449490561828E-2</v>
      </c>
      <c r="DK136" s="315">
        <f t="shared" si="417"/>
        <v>1.4590449744150549E-2</v>
      </c>
      <c r="DL136" s="315">
        <f t="shared" si="417"/>
        <v>1.4368668324799081E-2</v>
      </c>
      <c r="DM136" s="315">
        <f t="shared" si="417"/>
        <v>1.4146784650940455E-2</v>
      </c>
      <c r="DN136" s="315">
        <f t="shared" si="417"/>
        <v>1.3919386036100115E-2</v>
      </c>
      <c r="DO136" s="315">
        <f t="shared" si="417"/>
        <v>1.3681393024916689E-2</v>
      </c>
      <c r="DP136" s="315">
        <f t="shared" si="417"/>
        <v>1.343056882219054E-2</v>
      </c>
      <c r="DQ136" s="315">
        <f t="shared" si="417"/>
        <v>1.3173305645595631E-2</v>
      </c>
      <c r="DR136" s="315">
        <f t="shared" si="417"/>
        <v>1.29053333711688E-2</v>
      </c>
      <c r="DS136" s="315">
        <f t="shared" si="417"/>
        <v>1.2628050544075559E-2</v>
      </c>
      <c r="DT136" s="315">
        <f t="shared" si="417"/>
        <v>1.2343822671519306E-2</v>
      </c>
      <c r="DU136" s="315">
        <f t="shared" si="417"/>
        <v>1.2054762724348899E-2</v>
      </c>
      <c r="DV136" s="315">
        <f t="shared" si="417"/>
        <v>1.1763003678961187E-2</v>
      </c>
      <c r="DW136" s="315">
        <f t="shared" si="417"/>
        <v>1.1470646333032714E-2</v>
      </c>
      <c r="DX136" s="315">
        <f t="shared" si="417"/>
        <v>1.1177865240882445E-2</v>
      </c>
      <c r="DY136" s="315">
        <f t="shared" si="417"/>
        <v>1.0885331159934623E-2</v>
      </c>
      <c r="DZ136" s="315">
        <f t="shared" si="417"/>
        <v>1.0595682074642589E-2</v>
      </c>
    </row>
    <row r="137" spans="1:165" s="310" customFormat="1" ht="15.75" thickBot="1">
      <c r="A137" s="309" t="s">
        <v>320</v>
      </c>
      <c r="C137" s="311" t="s">
        <v>266</v>
      </c>
      <c r="D137" s="314">
        <f t="shared" ref="D137:AH137" si="418">SUMPRODUCT(D118:D126,D128:D136)</f>
        <v>1.1070723859065048</v>
      </c>
      <c r="E137" s="314">
        <f t="shared" si="418"/>
        <v>1.1174850438785346</v>
      </c>
      <c r="F137" s="314">
        <f t="shared" si="418"/>
        <v>1.1272201312789114</v>
      </c>
      <c r="G137" s="314">
        <f t="shared" si="418"/>
        <v>1.1362102769720996</v>
      </c>
      <c r="H137" s="314">
        <f t="shared" si="418"/>
        <v>1.1445119255288032</v>
      </c>
      <c r="I137" s="314">
        <f t="shared" si="418"/>
        <v>1.152101232813451</v>
      </c>
      <c r="J137" s="314">
        <f t="shared" si="418"/>
        <v>1.158629052112722</v>
      </c>
      <c r="K137" s="314">
        <f t="shared" si="418"/>
        <v>1.1642389651241607</v>
      </c>
      <c r="L137" s="314">
        <f t="shared" si="418"/>
        <v>1.1686999768682447</v>
      </c>
      <c r="M137" s="314">
        <f t="shared" si="418"/>
        <v>1.1715672364889613</v>
      </c>
      <c r="N137" s="314">
        <f t="shared" si="418"/>
        <v>1.1720390548056216</v>
      </c>
      <c r="O137" s="314">
        <f t="shared" si="418"/>
        <v>1.1703183895118701</v>
      </c>
      <c r="P137" s="314">
        <f t="shared" si="418"/>
        <v>1.1627023277546902</v>
      </c>
      <c r="Q137" s="314">
        <f t="shared" si="418"/>
        <v>1.1464447101446251</v>
      </c>
      <c r="R137" s="314">
        <f t="shared" si="418"/>
        <v>1.1184464906521139</v>
      </c>
      <c r="S137" s="314">
        <f t="shared" si="418"/>
        <v>1.0763776796757145</v>
      </c>
      <c r="T137" s="314">
        <f t="shared" si="418"/>
        <v>1.0197531859774658</v>
      </c>
      <c r="U137" s="314">
        <f t="shared" si="418"/>
        <v>0.95038579179118787</v>
      </c>
      <c r="V137" s="314">
        <f t="shared" si="418"/>
        <v>0.87237839079748036</v>
      </c>
      <c r="W137" s="314">
        <f t="shared" si="418"/>
        <v>0.79050023620586063</v>
      </c>
      <c r="X137" s="314">
        <f t="shared" si="418"/>
        <v>0.70918901864220973</v>
      </c>
      <c r="Y137" s="314">
        <f t="shared" si="418"/>
        <v>0.62862377594678065</v>
      </c>
      <c r="Z137" s="314">
        <f t="shared" si="418"/>
        <v>0.55403244143984176</v>
      </c>
      <c r="AA137" s="314">
        <f t="shared" si="418"/>
        <v>0.48597214457469928</v>
      </c>
      <c r="AB137" s="314">
        <f t="shared" si="418"/>
        <v>0.42402608042957968</v>
      </c>
      <c r="AC137" s="314">
        <f t="shared" si="418"/>
        <v>0.36743578175695729</v>
      </c>
      <c r="AD137" s="314">
        <f t="shared" si="418"/>
        <v>0.31535443133401181</v>
      </c>
      <c r="AE137" s="314">
        <f t="shared" si="418"/>
        <v>0.2669822473310095</v>
      </c>
      <c r="AF137" s="314">
        <f t="shared" si="418"/>
        <v>0.22149637421313295</v>
      </c>
      <c r="AG137" s="314">
        <f t="shared" si="418"/>
        <v>0.1782763151454787</v>
      </c>
      <c r="AH137" s="314">
        <f t="shared" si="418"/>
        <v>0.13688782429967505</v>
      </c>
      <c r="AI137" s="313"/>
      <c r="AJ137" s="314">
        <f t="shared" ref="AJ137:BN137" si="419">SUMPRODUCT(AJ118:AJ126,AJ128:AJ136)</f>
        <v>1.1070723859065048</v>
      </c>
      <c r="AK137" s="314">
        <f t="shared" si="419"/>
        <v>1.1176764101772696</v>
      </c>
      <c r="AL137" s="314">
        <f t="shared" si="419"/>
        <v>1.1276552382385714</v>
      </c>
      <c r="AM137" s="314">
        <f t="shared" si="419"/>
        <v>1.1369371426564512</v>
      </c>
      <c r="AN137" s="314">
        <f t="shared" si="419"/>
        <v>1.1455853096550694</v>
      </c>
      <c r="AO137" s="314">
        <f t="shared" si="419"/>
        <v>1.1535796970114509</v>
      </c>
      <c r="AP137" s="314">
        <f t="shared" si="419"/>
        <v>1.16094366797619</v>
      </c>
      <c r="AQ137" s="314">
        <f t="shared" si="419"/>
        <v>1.1675329238567205</v>
      </c>
      <c r="AR137" s="314">
        <f t="shared" si="419"/>
        <v>1.1731210101115681</v>
      </c>
      <c r="AS137" s="314">
        <f t="shared" si="419"/>
        <v>1.1772593945066308</v>
      </c>
      <c r="AT137" s="314">
        <f t="shared" si="419"/>
        <v>1.1791272698602817</v>
      </c>
      <c r="AU137" s="314">
        <f t="shared" si="419"/>
        <v>1.1791452858433282</v>
      </c>
      <c r="AV137" s="314">
        <f t="shared" si="419"/>
        <v>1.1732230382922157</v>
      </c>
      <c r="AW137" s="314">
        <f t="shared" si="419"/>
        <v>1.1586523416711476</v>
      </c>
      <c r="AX137" s="314">
        <f t="shared" si="419"/>
        <v>1.1320871724946686</v>
      </c>
      <c r="AY137" s="314">
        <f t="shared" si="419"/>
        <v>1.0910466117359801</v>
      </c>
      <c r="AZ137" s="314">
        <f t="shared" si="419"/>
        <v>1.0348850310644113</v>
      </c>
      <c r="BA137" s="314">
        <f t="shared" si="419"/>
        <v>0.96551126762860551</v>
      </c>
      <c r="BB137" s="314">
        <f t="shared" si="419"/>
        <v>0.88713130662728457</v>
      </c>
      <c r="BC137" s="314">
        <f t="shared" si="419"/>
        <v>0.80468152552932826</v>
      </c>
      <c r="BD137" s="314">
        <f t="shared" si="419"/>
        <v>0.72275987743777681</v>
      </c>
      <c r="BE137" s="314">
        <f t="shared" si="419"/>
        <v>0.64189289038101549</v>
      </c>
      <c r="BF137" s="314">
        <f t="shared" si="419"/>
        <v>0.5671223657317559</v>
      </c>
      <c r="BG137" s="314">
        <f t="shared" si="419"/>
        <v>0.49911819568177129</v>
      </c>
      <c r="BH137" s="314">
        <f t="shared" si="419"/>
        <v>0.43741894414657045</v>
      </c>
      <c r="BI137" s="314">
        <f t="shared" si="419"/>
        <v>0.38124916380111329</v>
      </c>
      <c r="BJ137" s="314">
        <f t="shared" si="419"/>
        <v>0.32976426047515528</v>
      </c>
      <c r="BK137" s="314">
        <f t="shared" si="419"/>
        <v>0.28209960387425681</v>
      </c>
      <c r="BL137" s="314">
        <f t="shared" si="419"/>
        <v>0.2374133964670285</v>
      </c>
      <c r="BM137" s="314">
        <f t="shared" si="419"/>
        <v>0.19505949922478788</v>
      </c>
      <c r="BN137" s="314">
        <f t="shared" si="419"/>
        <v>0.15457175468298143</v>
      </c>
      <c r="BP137" s="314">
        <f t="shared" ref="BP137:CT137" si="420">SUMPRODUCT(BP118:BP126,BP128:BP136)</f>
        <v>1.1070646022069448</v>
      </c>
      <c r="BQ137" s="314">
        <f t="shared" si="420"/>
        <v>1.1089669588811457</v>
      </c>
      <c r="BR137" s="314">
        <f t="shared" si="420"/>
        <v>1.1108174975578222</v>
      </c>
      <c r="BS137" s="314">
        <f t="shared" si="420"/>
        <v>1.1126147845927532</v>
      </c>
      <c r="BT137" s="314">
        <f t="shared" si="420"/>
        <v>1.1143573543840817</v>
      </c>
      <c r="BU137" s="314">
        <f t="shared" si="420"/>
        <v>1.1160437086820878</v>
      </c>
      <c r="BV137" s="314">
        <f t="shared" si="420"/>
        <v>1.1176723158843185</v>
      </c>
      <c r="BW137" s="314">
        <f t="shared" si="420"/>
        <v>1.1192416103157738</v>
      </c>
      <c r="BX137" s="314">
        <f t="shared" si="420"/>
        <v>1.1207499914938386</v>
      </c>
      <c r="BY137" s="314">
        <f t="shared" si="420"/>
        <v>1.1221958233776357</v>
      </c>
      <c r="BZ137" s="314">
        <f t="shared" si="420"/>
        <v>1.1235774336014843</v>
      </c>
      <c r="CA137" s="314">
        <f t="shared" si="420"/>
        <v>1.1248931126921262</v>
      </c>
      <c r="CB137" s="314">
        <f t="shared" si="420"/>
        <v>1.1261411132693855</v>
      </c>
      <c r="CC137" s="314">
        <f t="shared" si="420"/>
        <v>1.1273196492299131</v>
      </c>
      <c r="CD137" s="314">
        <f t="shared" si="420"/>
        <v>1.1284268949136711</v>
      </c>
      <c r="CE137" s="314">
        <f t="shared" si="420"/>
        <v>1.1294609842527894</v>
      </c>
      <c r="CF137" s="314">
        <f t="shared" si="420"/>
        <v>1.130420009902434</v>
      </c>
      <c r="CG137" s="314">
        <f t="shared" si="420"/>
        <v>1.1313020223533103</v>
      </c>
      <c r="CH137" s="314">
        <f t="shared" si="420"/>
        <v>1.1321050290254229</v>
      </c>
      <c r="CI137" s="314">
        <f t="shared" si="420"/>
        <v>1.1328269933426967</v>
      </c>
      <c r="CJ137" s="314">
        <f t="shared" si="420"/>
        <v>1.133465833788069</v>
      </c>
      <c r="CK137" s="314">
        <f t="shared" si="420"/>
        <v>1.1340194229386409</v>
      </c>
      <c r="CL137" s="314">
        <f t="shared" si="420"/>
        <v>1.1344855864804786</v>
      </c>
      <c r="CM137" s="314">
        <f t="shared" si="420"/>
        <v>1.1348621022026388</v>
      </c>
      <c r="CN137" s="314">
        <f t="shared" si="420"/>
        <v>1.1351466989699919</v>
      </c>
      <c r="CO137" s="314">
        <f t="shared" si="420"/>
        <v>1.135337055674396</v>
      </c>
      <c r="CP137" s="314">
        <f t="shared" si="420"/>
        <v>1.1354308001637827</v>
      </c>
      <c r="CQ137" s="314">
        <f t="shared" si="420"/>
        <v>1.1354255081486881</v>
      </c>
      <c r="CR137" s="314">
        <f t="shared" si="420"/>
        <v>1.1353187020857654</v>
      </c>
      <c r="CS137" s="314">
        <f t="shared" si="420"/>
        <v>1.1351078500378047</v>
      </c>
      <c r="CT137" s="314">
        <f t="shared" si="420"/>
        <v>1.1347903645097712</v>
      </c>
      <c r="CV137" s="314">
        <f t="shared" ref="CV137:DZ137" si="421">SUMPRODUCT(CV118:CV126,CV128:CV136)</f>
        <v>1.1070723859065048</v>
      </c>
      <c r="CW137" s="314">
        <f t="shared" si="421"/>
        <v>1.1231993187114357</v>
      </c>
      <c r="CX137" s="314">
        <f t="shared" si="421"/>
        <v>1.1391795405125706</v>
      </c>
      <c r="CY137" s="314">
        <f t="shared" si="421"/>
        <v>1.155001713621848</v>
      </c>
      <c r="CZ137" s="314">
        <f t="shared" si="421"/>
        <v>1.1706472755735471</v>
      </c>
      <c r="DA137" s="314">
        <f t="shared" si="421"/>
        <v>1.1860813791389679</v>
      </c>
      <c r="DB137" s="314">
        <f t="shared" si="421"/>
        <v>1.2012326795257435</v>
      </c>
      <c r="DC137" s="314">
        <f t="shared" si="421"/>
        <v>1.2159565452578223</v>
      </c>
      <c r="DD137" s="314">
        <f t="shared" si="421"/>
        <v>1.2299621163482459</v>
      </c>
      <c r="DE137" s="314">
        <f t="shared" si="421"/>
        <v>1.2426890744899728</v>
      </c>
      <c r="DF137" s="314">
        <f t="shared" si="421"/>
        <v>1.2531222408026721</v>
      </c>
      <c r="DG137" s="314">
        <f t="shared" si="421"/>
        <v>1.2593739414697265</v>
      </c>
      <c r="DH137" s="314">
        <f t="shared" si="421"/>
        <v>1.2588497884664966</v>
      </c>
      <c r="DI137" s="314">
        <f t="shared" si="421"/>
        <v>1.2479945427601364</v>
      </c>
      <c r="DJ137" s="314">
        <f t="shared" si="421"/>
        <v>1.2230194466187017</v>
      </c>
      <c r="DK137" s="314">
        <f t="shared" si="421"/>
        <v>1.1810164047287564</v>
      </c>
      <c r="DL137" s="314">
        <f t="shared" si="421"/>
        <v>1.1213277834750777</v>
      </c>
      <c r="DM137" s="314">
        <f t="shared" si="421"/>
        <v>1.0462542984351186</v>
      </c>
      <c r="DN137" s="314">
        <f t="shared" si="421"/>
        <v>0.96074519351770638</v>
      </c>
      <c r="DO137" s="314">
        <f t="shared" si="421"/>
        <v>0.87061613953059502</v>
      </c>
      <c r="DP137" s="314">
        <f t="shared" si="421"/>
        <v>0.78120822578307492</v>
      </c>
      <c r="DQ137" s="314">
        <f t="shared" si="421"/>
        <v>0.69698691212016894</v>
      </c>
      <c r="DR137" s="314">
        <f t="shared" si="421"/>
        <v>0.61926805330307944</v>
      </c>
      <c r="DS137" s="314">
        <f t="shared" si="421"/>
        <v>0.54858507162117198</v>
      </c>
      <c r="DT137" s="314">
        <f t="shared" si="421"/>
        <v>0.4846324080880906</v>
      </c>
      <c r="DU137" s="314">
        <f t="shared" si="421"/>
        <v>0.42661679912545181</v>
      </c>
      <c r="DV137" s="314">
        <f t="shared" si="421"/>
        <v>0.37359843385380376</v>
      </c>
      <c r="DW137" s="314">
        <f t="shared" si="421"/>
        <v>0.32465725084059494</v>
      </c>
      <c r="DX137" s="314">
        <f t="shared" si="421"/>
        <v>0.27889309642569288</v>
      </c>
      <c r="DY137" s="314">
        <f t="shared" si="421"/>
        <v>0.23559706022829152</v>
      </c>
      <c r="DZ137" s="314">
        <f t="shared" si="421"/>
        <v>0.19423986121259618</v>
      </c>
      <c r="EK137" s="314"/>
      <c r="EL137" s="314"/>
      <c r="EM137" s="314"/>
      <c r="EN137" s="314"/>
      <c r="EO137" s="314"/>
      <c r="EP137" s="314"/>
      <c r="EQ137" s="314"/>
      <c r="ER137" s="314"/>
      <c r="ES137" s="314"/>
      <c r="ET137" s="314"/>
      <c r="EU137" s="314"/>
      <c r="EV137" s="314"/>
      <c r="EW137" s="314"/>
      <c r="EX137" s="314"/>
      <c r="EY137" s="314"/>
      <c r="EZ137" s="314"/>
      <c r="FA137" s="314"/>
      <c r="FB137" s="314"/>
      <c r="FC137" s="314"/>
      <c r="FD137" s="314"/>
      <c r="FE137" s="314"/>
      <c r="FF137" s="314"/>
      <c r="FG137" s="314"/>
      <c r="FH137" s="314"/>
      <c r="FI137" s="314"/>
    </row>
    <row r="138" spans="1:165" s="1" customFormat="1">
      <c r="A138" s="316"/>
      <c r="C138" s="12"/>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84"/>
      <c r="AB138" s="284"/>
      <c r="AC138" s="284"/>
      <c r="AD138" s="284"/>
      <c r="AE138" s="284"/>
      <c r="AF138" s="284"/>
      <c r="AG138" s="284"/>
      <c r="AH138" s="284"/>
      <c r="AI138" s="47"/>
      <c r="AJ138" s="284"/>
      <c r="AK138" s="284"/>
      <c r="AL138" s="284"/>
      <c r="AM138" s="284"/>
      <c r="AN138" s="284"/>
      <c r="AO138" s="284"/>
      <c r="AP138" s="284"/>
      <c r="AQ138" s="284"/>
      <c r="AR138" s="284"/>
      <c r="AS138" s="284"/>
      <c r="AT138" s="284"/>
      <c r="AU138" s="284"/>
      <c r="AV138" s="284"/>
      <c r="AW138" s="284"/>
      <c r="AX138" s="284"/>
      <c r="AY138" s="284"/>
      <c r="AZ138" s="284"/>
      <c r="BA138" s="284"/>
      <c r="BB138" s="284"/>
      <c r="BC138" s="284"/>
      <c r="BD138" s="284"/>
      <c r="BE138" s="284"/>
      <c r="BF138" s="284"/>
      <c r="BG138" s="284"/>
      <c r="BH138" s="284"/>
      <c r="BI138" s="284"/>
      <c r="BJ138" s="284"/>
      <c r="BK138" s="284"/>
      <c r="BL138" s="284"/>
      <c r="BM138" s="284"/>
      <c r="BN138" s="284"/>
      <c r="BP138" s="284"/>
      <c r="BQ138" s="284"/>
      <c r="BR138" s="284"/>
      <c r="BS138" s="284"/>
      <c r="BT138" s="284"/>
      <c r="BU138" s="284"/>
      <c r="BV138" s="284"/>
      <c r="BW138" s="284"/>
      <c r="BX138" s="284"/>
      <c r="BY138" s="284"/>
      <c r="BZ138" s="284"/>
      <c r="CA138" s="284"/>
      <c r="CB138" s="284"/>
      <c r="CC138" s="284"/>
      <c r="CD138" s="284"/>
      <c r="CE138" s="284"/>
      <c r="CF138" s="284"/>
      <c r="CG138" s="284"/>
      <c r="CH138" s="284"/>
      <c r="CI138" s="284"/>
      <c r="CJ138" s="284"/>
      <c r="CK138" s="284"/>
      <c r="CL138" s="284"/>
      <c r="CM138" s="284"/>
      <c r="CN138" s="284"/>
      <c r="CO138" s="284"/>
      <c r="CP138" s="284"/>
      <c r="CQ138" s="284"/>
      <c r="CR138" s="284"/>
      <c r="CS138" s="284"/>
      <c r="CT138" s="284"/>
      <c r="CV138" s="284"/>
      <c r="CW138" s="284"/>
      <c r="CX138" s="284"/>
      <c r="CY138" s="284"/>
      <c r="CZ138" s="284"/>
      <c r="DA138" s="284"/>
      <c r="DB138" s="284"/>
      <c r="DC138" s="284"/>
      <c r="DD138" s="284"/>
      <c r="DE138" s="284"/>
      <c r="DF138" s="284"/>
      <c r="DG138" s="284"/>
      <c r="DH138" s="284"/>
      <c r="DI138" s="284"/>
      <c r="DJ138" s="284"/>
      <c r="DK138" s="284"/>
      <c r="DL138" s="284"/>
      <c r="DM138" s="284"/>
      <c r="DN138" s="284"/>
      <c r="DO138" s="284"/>
      <c r="DP138" s="284"/>
      <c r="DQ138" s="284"/>
      <c r="DR138" s="284"/>
      <c r="DS138" s="284"/>
      <c r="DT138" s="284"/>
      <c r="DU138" s="284"/>
      <c r="DV138" s="284"/>
      <c r="DW138" s="284"/>
      <c r="DX138" s="284"/>
      <c r="DY138" s="284"/>
      <c r="DZ138" s="284"/>
      <c r="EK138" s="284"/>
      <c r="EL138" s="284"/>
      <c r="EM138" s="284"/>
      <c r="EN138" s="284"/>
      <c r="EO138" s="284"/>
      <c r="EP138" s="284"/>
      <c r="EQ138" s="284"/>
      <c r="ER138" s="284"/>
      <c r="ES138" s="284"/>
      <c r="ET138" s="284"/>
      <c r="EU138" s="284"/>
      <c r="EV138" s="284"/>
      <c r="EW138" s="284"/>
      <c r="EX138" s="284"/>
      <c r="EY138" s="284"/>
      <c r="EZ138" s="284"/>
      <c r="FA138" s="284"/>
      <c r="FB138" s="284"/>
      <c r="FC138" s="284"/>
      <c r="FD138" s="284"/>
      <c r="FE138" s="284"/>
      <c r="FF138" s="284"/>
      <c r="FG138" s="284"/>
      <c r="FH138" s="284"/>
      <c r="FI138" s="284"/>
    </row>
    <row r="139" spans="1:165" s="15" customFormat="1" ht="15.75" thickBot="1">
      <c r="A139" s="306" t="s">
        <v>267</v>
      </c>
      <c r="C139" s="16"/>
      <c r="D139" s="307"/>
      <c r="E139" s="307"/>
      <c r="F139" s="307"/>
      <c r="G139" s="307"/>
      <c r="H139" s="307"/>
      <c r="I139" s="307"/>
      <c r="J139" s="307"/>
      <c r="K139" s="307"/>
      <c r="L139" s="307"/>
      <c r="M139" s="307"/>
      <c r="N139" s="307"/>
      <c r="O139" s="307"/>
      <c r="P139" s="307"/>
      <c r="Q139" s="307"/>
      <c r="R139" s="307"/>
      <c r="S139" s="307"/>
      <c r="T139" s="307"/>
      <c r="U139" s="307"/>
      <c r="V139" s="307"/>
      <c r="W139" s="307"/>
      <c r="X139" s="307"/>
      <c r="Y139" s="307"/>
      <c r="Z139" s="307"/>
      <c r="AA139" s="307"/>
      <c r="AB139" s="307"/>
      <c r="AC139" s="307"/>
      <c r="AD139" s="307"/>
      <c r="AE139" s="307"/>
      <c r="AF139" s="307"/>
      <c r="AG139" s="307"/>
      <c r="AH139" s="307"/>
      <c r="AI139" s="307"/>
      <c r="AJ139" s="307"/>
      <c r="AK139" s="307"/>
      <c r="AL139" s="307"/>
      <c r="AM139" s="307"/>
      <c r="AN139" s="307"/>
      <c r="AO139" s="307"/>
      <c r="AP139" s="307"/>
      <c r="AQ139" s="307"/>
      <c r="AR139" s="307"/>
      <c r="AS139" s="307"/>
      <c r="AT139" s="307"/>
      <c r="AU139" s="307"/>
      <c r="AV139" s="307"/>
      <c r="AW139" s="307"/>
      <c r="AX139" s="307"/>
      <c r="AY139" s="307"/>
      <c r="AZ139" s="307"/>
      <c r="BA139" s="307"/>
      <c r="BB139" s="307"/>
      <c r="BC139" s="307"/>
      <c r="BD139" s="307"/>
      <c r="BE139" s="307"/>
      <c r="BF139" s="307"/>
      <c r="BG139" s="307"/>
      <c r="BH139" s="307"/>
      <c r="BI139" s="307"/>
      <c r="BJ139" s="307"/>
      <c r="BK139" s="307"/>
      <c r="BL139" s="307"/>
      <c r="BM139" s="307"/>
      <c r="BN139" s="307"/>
      <c r="BP139" s="307"/>
      <c r="BQ139" s="307"/>
      <c r="BR139" s="307"/>
      <c r="BS139" s="307"/>
      <c r="BT139" s="307"/>
      <c r="BU139" s="307"/>
      <c r="BV139" s="307"/>
      <c r="BW139" s="307"/>
      <c r="BX139" s="307"/>
      <c r="BY139" s="307"/>
      <c r="BZ139" s="307"/>
      <c r="CA139" s="307"/>
      <c r="CB139" s="307"/>
      <c r="CC139" s="307"/>
      <c r="CD139" s="307"/>
      <c r="CE139" s="307"/>
      <c r="CF139" s="307"/>
      <c r="CG139" s="307"/>
      <c r="CH139" s="307"/>
      <c r="CI139" s="307"/>
      <c r="CJ139" s="307"/>
      <c r="CK139" s="307"/>
      <c r="CL139" s="307"/>
      <c r="CM139" s="307"/>
      <c r="CN139" s="307"/>
      <c r="CO139" s="307"/>
      <c r="CP139" s="307"/>
      <c r="CQ139" s="307"/>
      <c r="CR139" s="307"/>
      <c r="CS139" s="307"/>
      <c r="CT139" s="307"/>
      <c r="CV139" s="307"/>
      <c r="CW139" s="307"/>
      <c r="CX139" s="307"/>
      <c r="CY139" s="307"/>
      <c r="CZ139" s="307"/>
      <c r="DA139" s="307"/>
      <c r="DB139" s="307"/>
      <c r="DC139" s="307"/>
      <c r="DD139" s="307"/>
      <c r="DE139" s="307"/>
      <c r="DF139" s="307"/>
      <c r="DG139" s="307"/>
      <c r="DH139" s="307"/>
      <c r="DI139" s="307"/>
      <c r="DJ139" s="307"/>
      <c r="DK139" s="307"/>
      <c r="DL139" s="307"/>
      <c r="DM139" s="307"/>
      <c r="DN139" s="307"/>
      <c r="DO139" s="307"/>
      <c r="DP139" s="307"/>
      <c r="DQ139" s="307"/>
      <c r="DR139" s="307"/>
      <c r="DS139" s="307"/>
      <c r="DT139" s="307"/>
      <c r="DU139" s="307"/>
      <c r="DV139" s="307"/>
      <c r="DW139" s="307"/>
      <c r="DX139" s="307"/>
      <c r="DY139" s="307"/>
      <c r="DZ139" s="307"/>
      <c r="EK139" s="308"/>
      <c r="EL139" s="308"/>
      <c r="EM139" s="308"/>
      <c r="EN139" s="308"/>
      <c r="EO139" s="308"/>
      <c r="EP139" s="308"/>
      <c r="EQ139" s="308"/>
      <c r="ER139" s="308"/>
      <c r="ES139" s="308"/>
      <c r="ET139" s="308"/>
      <c r="EU139" s="308"/>
      <c r="EV139" s="308"/>
      <c r="EW139" s="308"/>
      <c r="EX139" s="308"/>
      <c r="EY139" s="308"/>
      <c r="EZ139" s="308"/>
      <c r="FA139" s="308"/>
      <c r="FB139" s="308"/>
      <c r="FC139" s="308"/>
      <c r="FD139" s="308"/>
      <c r="FE139" s="308"/>
      <c r="FF139" s="308"/>
      <c r="FG139" s="308"/>
      <c r="FH139" s="308"/>
      <c r="FI139" s="308"/>
    </row>
    <row r="140" spans="1:165" s="310" customFormat="1" ht="15.75" thickBot="1">
      <c r="A140" s="309" t="s">
        <v>314</v>
      </c>
      <c r="C140" s="311"/>
      <c r="D140" s="312">
        <v>2020</v>
      </c>
      <c r="E140" s="312">
        <v>2021</v>
      </c>
      <c r="F140" s="312">
        <v>2022</v>
      </c>
      <c r="G140" s="312">
        <v>2023</v>
      </c>
      <c r="H140" s="312">
        <v>2024</v>
      </c>
      <c r="I140" s="312">
        <v>2025</v>
      </c>
      <c r="J140" s="312">
        <v>2026</v>
      </c>
      <c r="K140" s="312">
        <v>2027</v>
      </c>
      <c r="L140" s="312">
        <v>2028</v>
      </c>
      <c r="M140" s="312">
        <v>2029</v>
      </c>
      <c r="N140" s="312">
        <v>2030</v>
      </c>
      <c r="O140" s="312">
        <v>2031</v>
      </c>
      <c r="P140" s="312">
        <v>2032</v>
      </c>
      <c r="Q140" s="312">
        <v>2033</v>
      </c>
      <c r="R140" s="312">
        <v>2034</v>
      </c>
      <c r="S140" s="312">
        <v>2035</v>
      </c>
      <c r="T140" s="312">
        <v>2036</v>
      </c>
      <c r="U140" s="312">
        <v>2037</v>
      </c>
      <c r="V140" s="312">
        <v>2038</v>
      </c>
      <c r="W140" s="312">
        <v>2039</v>
      </c>
      <c r="X140" s="312">
        <v>2040</v>
      </c>
      <c r="Y140" s="312">
        <v>2041</v>
      </c>
      <c r="Z140" s="312">
        <v>2042</v>
      </c>
      <c r="AA140" s="312">
        <v>2043</v>
      </c>
      <c r="AB140" s="312">
        <v>2044</v>
      </c>
      <c r="AC140" s="312">
        <v>2045</v>
      </c>
      <c r="AD140" s="312">
        <v>2046</v>
      </c>
      <c r="AE140" s="312">
        <v>2047</v>
      </c>
      <c r="AF140" s="312">
        <v>2048</v>
      </c>
      <c r="AG140" s="312">
        <v>2049</v>
      </c>
      <c r="AH140" s="312">
        <v>2050</v>
      </c>
      <c r="AI140" s="313"/>
      <c r="AJ140" s="312">
        <v>2020</v>
      </c>
      <c r="AK140" s="312">
        <v>2021</v>
      </c>
      <c r="AL140" s="312">
        <v>2022</v>
      </c>
      <c r="AM140" s="312">
        <v>2023</v>
      </c>
      <c r="AN140" s="312">
        <v>2024</v>
      </c>
      <c r="AO140" s="312">
        <v>2025</v>
      </c>
      <c r="AP140" s="312">
        <v>2026</v>
      </c>
      <c r="AQ140" s="312">
        <v>2027</v>
      </c>
      <c r="AR140" s="312">
        <v>2028</v>
      </c>
      <c r="AS140" s="312">
        <v>2029</v>
      </c>
      <c r="AT140" s="312">
        <v>2030</v>
      </c>
      <c r="AU140" s="312">
        <v>2031</v>
      </c>
      <c r="AV140" s="312">
        <v>2032</v>
      </c>
      <c r="AW140" s="312">
        <v>2033</v>
      </c>
      <c r="AX140" s="312">
        <v>2034</v>
      </c>
      <c r="AY140" s="312">
        <v>2035</v>
      </c>
      <c r="AZ140" s="312">
        <v>2036</v>
      </c>
      <c r="BA140" s="312">
        <v>2037</v>
      </c>
      <c r="BB140" s="312">
        <v>2038</v>
      </c>
      <c r="BC140" s="312">
        <v>2039</v>
      </c>
      <c r="BD140" s="312">
        <v>2040</v>
      </c>
      <c r="BE140" s="312">
        <v>2041</v>
      </c>
      <c r="BF140" s="312">
        <v>2042</v>
      </c>
      <c r="BG140" s="312">
        <v>2043</v>
      </c>
      <c r="BH140" s="312">
        <v>2044</v>
      </c>
      <c r="BI140" s="312">
        <v>2045</v>
      </c>
      <c r="BJ140" s="312">
        <v>2046</v>
      </c>
      <c r="BK140" s="312">
        <v>2047</v>
      </c>
      <c r="BL140" s="312">
        <v>2048</v>
      </c>
      <c r="BM140" s="312">
        <v>2049</v>
      </c>
      <c r="BN140" s="312">
        <v>2050</v>
      </c>
      <c r="BP140" s="312">
        <v>2020</v>
      </c>
      <c r="BQ140" s="312">
        <v>2021</v>
      </c>
      <c r="BR140" s="312">
        <v>2022</v>
      </c>
      <c r="BS140" s="312">
        <v>2023</v>
      </c>
      <c r="BT140" s="312">
        <v>2024</v>
      </c>
      <c r="BU140" s="312">
        <v>2025</v>
      </c>
      <c r="BV140" s="312">
        <v>2026</v>
      </c>
      <c r="BW140" s="312">
        <v>2027</v>
      </c>
      <c r="BX140" s="312">
        <v>2028</v>
      </c>
      <c r="BY140" s="312">
        <v>2029</v>
      </c>
      <c r="BZ140" s="312">
        <v>2030</v>
      </c>
      <c r="CA140" s="312">
        <v>2031</v>
      </c>
      <c r="CB140" s="312">
        <v>2032</v>
      </c>
      <c r="CC140" s="312">
        <v>2033</v>
      </c>
      <c r="CD140" s="312">
        <v>2034</v>
      </c>
      <c r="CE140" s="312">
        <v>2035</v>
      </c>
      <c r="CF140" s="312">
        <v>2036</v>
      </c>
      <c r="CG140" s="312">
        <v>2037</v>
      </c>
      <c r="CH140" s="312">
        <v>2038</v>
      </c>
      <c r="CI140" s="312">
        <v>2039</v>
      </c>
      <c r="CJ140" s="312">
        <v>2040</v>
      </c>
      <c r="CK140" s="312">
        <v>2041</v>
      </c>
      <c r="CL140" s="312">
        <v>2042</v>
      </c>
      <c r="CM140" s="312">
        <v>2043</v>
      </c>
      <c r="CN140" s="312">
        <v>2044</v>
      </c>
      <c r="CO140" s="312">
        <v>2045</v>
      </c>
      <c r="CP140" s="312">
        <v>2046</v>
      </c>
      <c r="CQ140" s="312">
        <v>2047</v>
      </c>
      <c r="CR140" s="312">
        <v>2048</v>
      </c>
      <c r="CS140" s="312">
        <v>2049</v>
      </c>
      <c r="CT140" s="312">
        <v>2050</v>
      </c>
      <c r="CV140" s="312">
        <v>2020</v>
      </c>
      <c r="CW140" s="312">
        <v>2021</v>
      </c>
      <c r="CX140" s="312">
        <v>2022</v>
      </c>
      <c r="CY140" s="312">
        <v>2023</v>
      </c>
      <c r="CZ140" s="312">
        <v>2024</v>
      </c>
      <c r="DA140" s="312">
        <v>2025</v>
      </c>
      <c r="DB140" s="312">
        <v>2026</v>
      </c>
      <c r="DC140" s="312">
        <v>2027</v>
      </c>
      <c r="DD140" s="312">
        <v>2028</v>
      </c>
      <c r="DE140" s="312">
        <v>2029</v>
      </c>
      <c r="DF140" s="312">
        <v>2030</v>
      </c>
      <c r="DG140" s="312">
        <v>2031</v>
      </c>
      <c r="DH140" s="312">
        <v>2032</v>
      </c>
      <c r="DI140" s="312">
        <v>2033</v>
      </c>
      <c r="DJ140" s="312">
        <v>2034</v>
      </c>
      <c r="DK140" s="312">
        <v>2035</v>
      </c>
      <c r="DL140" s="312">
        <v>2036</v>
      </c>
      <c r="DM140" s="312">
        <v>2037</v>
      </c>
      <c r="DN140" s="312">
        <v>2038</v>
      </c>
      <c r="DO140" s="312">
        <v>2039</v>
      </c>
      <c r="DP140" s="312">
        <v>2040</v>
      </c>
      <c r="DQ140" s="312">
        <v>2041</v>
      </c>
      <c r="DR140" s="312">
        <v>2042</v>
      </c>
      <c r="DS140" s="312">
        <v>2043</v>
      </c>
      <c r="DT140" s="312">
        <v>2044</v>
      </c>
      <c r="DU140" s="312">
        <v>2045</v>
      </c>
      <c r="DV140" s="312">
        <v>2046</v>
      </c>
      <c r="DW140" s="312">
        <v>2047</v>
      </c>
      <c r="DX140" s="312">
        <v>2048</v>
      </c>
      <c r="DY140" s="312">
        <v>2049</v>
      </c>
      <c r="DZ140" s="312">
        <v>2050</v>
      </c>
      <c r="EK140" s="314"/>
      <c r="EL140" s="314"/>
      <c r="EM140" s="314"/>
      <c r="EN140" s="314"/>
      <c r="EO140" s="314"/>
      <c r="EP140" s="314"/>
      <c r="EQ140" s="314"/>
      <c r="ER140" s="314"/>
      <c r="ES140" s="314"/>
      <c r="ET140" s="314"/>
      <c r="EU140" s="314"/>
      <c r="EV140" s="314"/>
      <c r="EW140" s="314"/>
      <c r="EX140" s="314"/>
      <c r="EY140" s="314"/>
      <c r="EZ140" s="314"/>
      <c r="FA140" s="314"/>
      <c r="FB140" s="314"/>
      <c r="FC140" s="314"/>
      <c r="FD140" s="314"/>
      <c r="FE140" s="314"/>
      <c r="FF140" s="314"/>
      <c r="FG140" s="314"/>
      <c r="FH140" s="314"/>
      <c r="FI140" s="314"/>
    </row>
    <row r="141" spans="1:165">
      <c r="A141" s="303" t="s">
        <v>43</v>
      </c>
      <c r="C141" s="5" t="s">
        <v>315</v>
      </c>
      <c r="D141" s="117">
        <f>$B$188</f>
        <v>0.48</v>
      </c>
      <c r="E141" s="117">
        <f>D141-($D141-$AH141)/30</f>
        <v>0.46399999999999997</v>
      </c>
      <c r="F141" s="117">
        <f t="shared" ref="F141:AG141" si="422">E141-($D141-$AH141)/30</f>
        <v>0.44799999999999995</v>
      </c>
      <c r="G141" s="117">
        <f t="shared" si="422"/>
        <v>0.43199999999999994</v>
      </c>
      <c r="H141" s="117">
        <f t="shared" si="422"/>
        <v>0.41599999999999993</v>
      </c>
      <c r="I141" s="117">
        <f t="shared" si="422"/>
        <v>0.39999999999999991</v>
      </c>
      <c r="J141" s="117">
        <f t="shared" si="422"/>
        <v>0.3839999999999999</v>
      </c>
      <c r="K141" s="117">
        <f t="shared" si="422"/>
        <v>0.36799999999999988</v>
      </c>
      <c r="L141" s="117">
        <f t="shared" si="422"/>
        <v>0.35199999999999987</v>
      </c>
      <c r="M141" s="117">
        <f t="shared" si="422"/>
        <v>0.33599999999999985</v>
      </c>
      <c r="N141" s="117">
        <f t="shared" si="422"/>
        <v>0.31999999999999984</v>
      </c>
      <c r="O141" s="117">
        <f t="shared" si="422"/>
        <v>0.30399999999999983</v>
      </c>
      <c r="P141" s="117">
        <f t="shared" si="422"/>
        <v>0.28799999999999981</v>
      </c>
      <c r="Q141" s="117">
        <f t="shared" si="422"/>
        <v>0.2719999999999998</v>
      </c>
      <c r="R141" s="117">
        <f t="shared" si="422"/>
        <v>0.25599999999999978</v>
      </c>
      <c r="S141" s="117">
        <f t="shared" si="422"/>
        <v>0.23999999999999977</v>
      </c>
      <c r="T141" s="117">
        <f t="shared" si="422"/>
        <v>0.22399999999999975</v>
      </c>
      <c r="U141" s="117">
        <f t="shared" si="422"/>
        <v>0.20799999999999974</v>
      </c>
      <c r="V141" s="117">
        <f t="shared" si="422"/>
        <v>0.19199999999999973</v>
      </c>
      <c r="W141" s="117">
        <f t="shared" si="422"/>
        <v>0.17599999999999971</v>
      </c>
      <c r="X141" s="117">
        <f t="shared" si="422"/>
        <v>0.1599999999999997</v>
      </c>
      <c r="Y141" s="117">
        <f t="shared" si="422"/>
        <v>0.14399999999999968</v>
      </c>
      <c r="Z141" s="117">
        <f t="shared" si="422"/>
        <v>0.12799999999999967</v>
      </c>
      <c r="AA141" s="117">
        <f t="shared" si="422"/>
        <v>0.11199999999999967</v>
      </c>
      <c r="AB141" s="117">
        <f t="shared" si="422"/>
        <v>9.5999999999999669E-2</v>
      </c>
      <c r="AC141" s="117">
        <f t="shared" si="422"/>
        <v>7.9999999999999669E-2</v>
      </c>
      <c r="AD141" s="117">
        <f t="shared" si="422"/>
        <v>6.3999999999999668E-2</v>
      </c>
      <c r="AE141" s="117">
        <f t="shared" si="422"/>
        <v>4.7999999999999668E-2</v>
      </c>
      <c r="AF141" s="117">
        <f t="shared" si="422"/>
        <v>3.1999999999999668E-2</v>
      </c>
      <c r="AG141" s="117">
        <f t="shared" si="422"/>
        <v>1.5999999999999667E-2</v>
      </c>
      <c r="AH141" s="117">
        <f>$C$188</f>
        <v>0</v>
      </c>
      <c r="AI141" s="2"/>
      <c r="AJ141" s="117">
        <f>D141</f>
        <v>0.48</v>
      </c>
      <c r="AK141" s="117">
        <f t="shared" ref="AK141:AZ149" si="423">E141</f>
        <v>0.46399999999999997</v>
      </c>
      <c r="AL141" s="117">
        <f t="shared" si="423"/>
        <v>0.44799999999999995</v>
      </c>
      <c r="AM141" s="117">
        <f t="shared" si="423"/>
        <v>0.43199999999999994</v>
      </c>
      <c r="AN141" s="117">
        <f t="shared" si="423"/>
        <v>0.41599999999999993</v>
      </c>
      <c r="AO141" s="117">
        <f t="shared" si="423"/>
        <v>0.39999999999999991</v>
      </c>
      <c r="AP141" s="117">
        <f t="shared" si="423"/>
        <v>0.3839999999999999</v>
      </c>
      <c r="AQ141" s="117">
        <f t="shared" si="423"/>
        <v>0.36799999999999988</v>
      </c>
      <c r="AR141" s="117">
        <f t="shared" si="423"/>
        <v>0.35199999999999987</v>
      </c>
      <c r="AS141" s="117">
        <f t="shared" si="423"/>
        <v>0.33599999999999985</v>
      </c>
      <c r="AT141" s="117">
        <f t="shared" si="423"/>
        <v>0.31999999999999984</v>
      </c>
      <c r="AU141" s="117">
        <f t="shared" si="423"/>
        <v>0.30399999999999983</v>
      </c>
      <c r="AV141" s="117">
        <f t="shared" si="423"/>
        <v>0.28799999999999981</v>
      </c>
      <c r="AW141" s="117">
        <f t="shared" si="423"/>
        <v>0.2719999999999998</v>
      </c>
      <c r="AX141" s="117">
        <f t="shared" si="423"/>
        <v>0.25599999999999978</v>
      </c>
      <c r="AY141" s="117">
        <f t="shared" si="423"/>
        <v>0.23999999999999977</v>
      </c>
      <c r="AZ141" s="117">
        <f t="shared" si="423"/>
        <v>0.22399999999999975</v>
      </c>
      <c r="BA141" s="117">
        <f t="shared" ref="BA141:BN149" si="424">U141</f>
        <v>0.20799999999999974</v>
      </c>
      <c r="BB141" s="117">
        <f t="shared" si="424"/>
        <v>0.19199999999999973</v>
      </c>
      <c r="BC141" s="117">
        <f t="shared" si="424"/>
        <v>0.17599999999999971</v>
      </c>
      <c r="BD141" s="117">
        <f t="shared" si="424"/>
        <v>0.1599999999999997</v>
      </c>
      <c r="BE141" s="117">
        <f t="shared" si="424"/>
        <v>0.14399999999999968</v>
      </c>
      <c r="BF141" s="117">
        <f t="shared" si="424"/>
        <v>0.12799999999999967</v>
      </c>
      <c r="BG141" s="117">
        <f t="shared" si="424"/>
        <v>0.11199999999999967</v>
      </c>
      <c r="BH141" s="117">
        <f t="shared" si="424"/>
        <v>9.5999999999999669E-2</v>
      </c>
      <c r="BI141" s="117">
        <f t="shared" si="424"/>
        <v>7.9999999999999669E-2</v>
      </c>
      <c r="BJ141" s="117">
        <f t="shared" si="424"/>
        <v>6.3999999999999668E-2</v>
      </c>
      <c r="BK141" s="117">
        <f t="shared" si="424"/>
        <v>4.7999999999999668E-2</v>
      </c>
      <c r="BL141" s="117">
        <f t="shared" si="424"/>
        <v>3.1999999999999668E-2</v>
      </c>
      <c r="BM141" s="117">
        <f t="shared" si="424"/>
        <v>1.5999999999999667E-2</v>
      </c>
      <c r="BN141" s="117">
        <f t="shared" si="424"/>
        <v>0</v>
      </c>
      <c r="BP141" s="117">
        <f>D141</f>
        <v>0.48</v>
      </c>
      <c r="BQ141" s="117">
        <f>BP141-($BP141-$CT141)/30</f>
        <v>0.48</v>
      </c>
      <c r="BR141" s="117">
        <f t="shared" ref="BR141:CS141" si="425">BQ141-($BP141-$CT141)/30</f>
        <v>0.48</v>
      </c>
      <c r="BS141" s="117">
        <f t="shared" si="425"/>
        <v>0.48</v>
      </c>
      <c r="BT141" s="117">
        <f t="shared" si="425"/>
        <v>0.48</v>
      </c>
      <c r="BU141" s="117">
        <f t="shared" si="425"/>
        <v>0.48</v>
      </c>
      <c r="BV141" s="117">
        <f t="shared" si="425"/>
        <v>0.48</v>
      </c>
      <c r="BW141" s="117">
        <f t="shared" si="425"/>
        <v>0.48</v>
      </c>
      <c r="BX141" s="117">
        <f t="shared" si="425"/>
        <v>0.48</v>
      </c>
      <c r="BY141" s="117">
        <f t="shared" si="425"/>
        <v>0.48</v>
      </c>
      <c r="BZ141" s="117">
        <f t="shared" si="425"/>
        <v>0.48</v>
      </c>
      <c r="CA141" s="117">
        <f t="shared" si="425"/>
        <v>0.48</v>
      </c>
      <c r="CB141" s="117">
        <f t="shared" si="425"/>
        <v>0.48</v>
      </c>
      <c r="CC141" s="117">
        <f t="shared" si="425"/>
        <v>0.48</v>
      </c>
      <c r="CD141" s="117">
        <f t="shared" si="425"/>
        <v>0.48</v>
      </c>
      <c r="CE141" s="117">
        <f t="shared" si="425"/>
        <v>0.48</v>
      </c>
      <c r="CF141" s="117">
        <f t="shared" si="425"/>
        <v>0.48</v>
      </c>
      <c r="CG141" s="117">
        <f t="shared" si="425"/>
        <v>0.48</v>
      </c>
      <c r="CH141" s="117">
        <f t="shared" si="425"/>
        <v>0.48</v>
      </c>
      <c r="CI141" s="117">
        <f t="shared" si="425"/>
        <v>0.48</v>
      </c>
      <c r="CJ141" s="117">
        <f t="shared" si="425"/>
        <v>0.48</v>
      </c>
      <c r="CK141" s="117">
        <f t="shared" si="425"/>
        <v>0.48</v>
      </c>
      <c r="CL141" s="117">
        <f t="shared" si="425"/>
        <v>0.48</v>
      </c>
      <c r="CM141" s="117">
        <f t="shared" si="425"/>
        <v>0.48</v>
      </c>
      <c r="CN141" s="117">
        <f t="shared" si="425"/>
        <v>0.48</v>
      </c>
      <c r="CO141" s="117">
        <f t="shared" si="425"/>
        <v>0.48</v>
      </c>
      <c r="CP141" s="117">
        <f t="shared" si="425"/>
        <v>0.48</v>
      </c>
      <c r="CQ141" s="117">
        <f t="shared" si="425"/>
        <v>0.48</v>
      </c>
      <c r="CR141" s="117">
        <f t="shared" si="425"/>
        <v>0.48</v>
      </c>
      <c r="CS141" s="117">
        <f t="shared" si="425"/>
        <v>0.48</v>
      </c>
      <c r="CT141" s="117">
        <f>BP141</f>
        <v>0.48</v>
      </c>
      <c r="CV141" s="117">
        <f>AJ141</f>
        <v>0.48</v>
      </c>
      <c r="CW141" s="117">
        <f t="shared" ref="CW141:DL145" si="426">AK141</f>
        <v>0.46399999999999997</v>
      </c>
      <c r="CX141" s="117">
        <f t="shared" si="426"/>
        <v>0.44799999999999995</v>
      </c>
      <c r="CY141" s="117">
        <f t="shared" si="426"/>
        <v>0.43199999999999994</v>
      </c>
      <c r="CZ141" s="117">
        <f t="shared" si="426"/>
        <v>0.41599999999999993</v>
      </c>
      <c r="DA141" s="117">
        <f t="shared" si="426"/>
        <v>0.39999999999999991</v>
      </c>
      <c r="DB141" s="117">
        <f t="shared" si="426"/>
        <v>0.3839999999999999</v>
      </c>
      <c r="DC141" s="117">
        <f t="shared" si="426"/>
        <v>0.36799999999999988</v>
      </c>
      <c r="DD141" s="117">
        <f t="shared" si="426"/>
        <v>0.35199999999999987</v>
      </c>
      <c r="DE141" s="117">
        <f t="shared" si="426"/>
        <v>0.33599999999999985</v>
      </c>
      <c r="DF141" s="117">
        <f t="shared" si="426"/>
        <v>0.31999999999999984</v>
      </c>
      <c r="DG141" s="117">
        <f t="shared" si="426"/>
        <v>0.30399999999999983</v>
      </c>
      <c r="DH141" s="117">
        <f t="shared" si="426"/>
        <v>0.28799999999999981</v>
      </c>
      <c r="DI141" s="117">
        <f t="shared" si="426"/>
        <v>0.2719999999999998</v>
      </c>
      <c r="DJ141" s="117">
        <f t="shared" si="426"/>
        <v>0.25599999999999978</v>
      </c>
      <c r="DK141" s="117">
        <f t="shared" si="426"/>
        <v>0.23999999999999977</v>
      </c>
      <c r="DL141" s="117">
        <f t="shared" si="426"/>
        <v>0.22399999999999975</v>
      </c>
      <c r="DM141" s="117">
        <f t="shared" ref="DM141:DZ145" si="427">BA141</f>
        <v>0.20799999999999974</v>
      </c>
      <c r="DN141" s="117">
        <f t="shared" si="427"/>
        <v>0.19199999999999973</v>
      </c>
      <c r="DO141" s="117">
        <f t="shared" si="427"/>
        <v>0.17599999999999971</v>
      </c>
      <c r="DP141" s="117">
        <f t="shared" si="427"/>
        <v>0.1599999999999997</v>
      </c>
      <c r="DQ141" s="117">
        <f t="shared" si="427"/>
        <v>0.14399999999999968</v>
      </c>
      <c r="DR141" s="117">
        <f t="shared" si="427"/>
        <v>0.12799999999999967</v>
      </c>
      <c r="DS141" s="117">
        <f t="shared" si="427"/>
        <v>0.11199999999999967</v>
      </c>
      <c r="DT141" s="117">
        <f t="shared" si="427"/>
        <v>9.5999999999999669E-2</v>
      </c>
      <c r="DU141" s="117">
        <f t="shared" si="427"/>
        <v>7.9999999999999669E-2</v>
      </c>
      <c r="DV141" s="117">
        <f t="shared" si="427"/>
        <v>6.3999999999999668E-2</v>
      </c>
      <c r="DW141" s="117">
        <f t="shared" si="427"/>
        <v>4.7999999999999668E-2</v>
      </c>
      <c r="DX141" s="117">
        <f t="shared" si="427"/>
        <v>3.1999999999999668E-2</v>
      </c>
      <c r="DY141" s="117">
        <f t="shared" si="427"/>
        <v>1.5999999999999667E-2</v>
      </c>
      <c r="DZ141" s="117">
        <f t="shared" si="427"/>
        <v>0</v>
      </c>
    </row>
    <row r="142" spans="1:165">
      <c r="A142" s="303" t="s">
        <v>212</v>
      </c>
      <c r="C142" s="5" t="s">
        <v>315</v>
      </c>
      <c r="D142" s="117">
        <f>$B$189</f>
        <v>3</v>
      </c>
      <c r="E142" s="117">
        <f t="shared" ref="E142:AG149" si="428">D142-($D142-$AH142)/30</f>
        <v>2.9</v>
      </c>
      <c r="F142" s="117">
        <f t="shared" si="428"/>
        <v>2.8</v>
      </c>
      <c r="G142" s="117">
        <f t="shared" si="428"/>
        <v>2.6999999999999997</v>
      </c>
      <c r="H142" s="117">
        <f t="shared" si="428"/>
        <v>2.5999999999999996</v>
      </c>
      <c r="I142" s="117">
        <f t="shared" si="428"/>
        <v>2.4999999999999996</v>
      </c>
      <c r="J142" s="117">
        <f t="shared" si="428"/>
        <v>2.3999999999999995</v>
      </c>
      <c r="K142" s="117">
        <f t="shared" si="428"/>
        <v>2.2999999999999994</v>
      </c>
      <c r="L142" s="117">
        <f t="shared" si="428"/>
        <v>2.1999999999999993</v>
      </c>
      <c r="M142" s="117">
        <f t="shared" si="428"/>
        <v>2.0999999999999992</v>
      </c>
      <c r="N142" s="117">
        <f t="shared" si="428"/>
        <v>1.9999999999999991</v>
      </c>
      <c r="O142" s="117">
        <f t="shared" si="428"/>
        <v>1.899999999999999</v>
      </c>
      <c r="P142" s="117">
        <f t="shared" si="428"/>
        <v>1.7999999999999989</v>
      </c>
      <c r="Q142" s="117">
        <f t="shared" si="428"/>
        <v>1.6999999999999988</v>
      </c>
      <c r="R142" s="117">
        <f t="shared" si="428"/>
        <v>1.5999999999999988</v>
      </c>
      <c r="S142" s="117">
        <f t="shared" si="428"/>
        <v>1.4999999999999987</v>
      </c>
      <c r="T142" s="117">
        <f t="shared" si="428"/>
        <v>1.3999999999999986</v>
      </c>
      <c r="U142" s="117">
        <f t="shared" si="428"/>
        <v>1.2999999999999985</v>
      </c>
      <c r="V142" s="117">
        <f t="shared" si="428"/>
        <v>1.1999999999999984</v>
      </c>
      <c r="W142" s="117">
        <f t="shared" si="428"/>
        <v>1.0999999999999983</v>
      </c>
      <c r="X142" s="117">
        <f t="shared" si="428"/>
        <v>0.99999999999999833</v>
      </c>
      <c r="Y142" s="117">
        <f t="shared" si="428"/>
        <v>0.89999999999999836</v>
      </c>
      <c r="Z142" s="117">
        <f t="shared" si="428"/>
        <v>0.79999999999999838</v>
      </c>
      <c r="AA142" s="117">
        <f t="shared" si="428"/>
        <v>0.6999999999999984</v>
      </c>
      <c r="AB142" s="117">
        <f t="shared" si="428"/>
        <v>0.59999999999999842</v>
      </c>
      <c r="AC142" s="117">
        <f t="shared" si="428"/>
        <v>0.49999999999999845</v>
      </c>
      <c r="AD142" s="117">
        <f t="shared" si="428"/>
        <v>0.39999999999999847</v>
      </c>
      <c r="AE142" s="117">
        <f t="shared" si="428"/>
        <v>0.29999999999999849</v>
      </c>
      <c r="AF142" s="117">
        <f t="shared" si="428"/>
        <v>0.19999999999999848</v>
      </c>
      <c r="AG142" s="117">
        <f t="shared" si="428"/>
        <v>9.9999999999998479E-2</v>
      </c>
      <c r="AH142" s="117">
        <f>$C$189</f>
        <v>0</v>
      </c>
      <c r="AI142" s="2"/>
      <c r="AJ142" s="117">
        <f t="shared" ref="AJ142:AJ149" si="429">D142</f>
        <v>3</v>
      </c>
      <c r="AK142" s="117">
        <f t="shared" si="423"/>
        <v>2.9</v>
      </c>
      <c r="AL142" s="117">
        <f t="shared" si="423"/>
        <v>2.8</v>
      </c>
      <c r="AM142" s="117">
        <f t="shared" si="423"/>
        <v>2.6999999999999997</v>
      </c>
      <c r="AN142" s="117">
        <f t="shared" si="423"/>
        <v>2.5999999999999996</v>
      </c>
      <c r="AO142" s="117">
        <f t="shared" si="423"/>
        <v>2.4999999999999996</v>
      </c>
      <c r="AP142" s="117">
        <f t="shared" si="423"/>
        <v>2.3999999999999995</v>
      </c>
      <c r="AQ142" s="117">
        <f t="shared" si="423"/>
        <v>2.2999999999999994</v>
      </c>
      <c r="AR142" s="117">
        <f t="shared" si="423"/>
        <v>2.1999999999999993</v>
      </c>
      <c r="AS142" s="117">
        <f t="shared" si="423"/>
        <v>2.0999999999999992</v>
      </c>
      <c r="AT142" s="117">
        <f t="shared" si="423"/>
        <v>1.9999999999999991</v>
      </c>
      <c r="AU142" s="117">
        <f t="shared" si="423"/>
        <v>1.899999999999999</v>
      </c>
      <c r="AV142" s="117">
        <f t="shared" si="423"/>
        <v>1.7999999999999989</v>
      </c>
      <c r="AW142" s="117">
        <f t="shared" si="423"/>
        <v>1.6999999999999988</v>
      </c>
      <c r="AX142" s="117">
        <f t="shared" si="423"/>
        <v>1.5999999999999988</v>
      </c>
      <c r="AY142" s="117">
        <f t="shared" si="423"/>
        <v>1.4999999999999987</v>
      </c>
      <c r="AZ142" s="117">
        <f t="shared" si="423"/>
        <v>1.3999999999999986</v>
      </c>
      <c r="BA142" s="117">
        <f t="shared" si="424"/>
        <v>1.2999999999999985</v>
      </c>
      <c r="BB142" s="117">
        <f t="shared" si="424"/>
        <v>1.1999999999999984</v>
      </c>
      <c r="BC142" s="117">
        <f t="shared" si="424"/>
        <v>1.0999999999999983</v>
      </c>
      <c r="BD142" s="117">
        <f t="shared" si="424"/>
        <v>0.99999999999999833</v>
      </c>
      <c r="BE142" s="117">
        <f t="shared" si="424"/>
        <v>0.89999999999999836</v>
      </c>
      <c r="BF142" s="117">
        <f t="shared" si="424"/>
        <v>0.79999999999999838</v>
      </c>
      <c r="BG142" s="117">
        <f t="shared" si="424"/>
        <v>0.6999999999999984</v>
      </c>
      <c r="BH142" s="117">
        <f t="shared" si="424"/>
        <v>0.59999999999999842</v>
      </c>
      <c r="BI142" s="117">
        <f t="shared" si="424"/>
        <v>0.49999999999999845</v>
      </c>
      <c r="BJ142" s="117">
        <f t="shared" si="424"/>
        <v>0.39999999999999847</v>
      </c>
      <c r="BK142" s="117">
        <f t="shared" si="424"/>
        <v>0.29999999999999849</v>
      </c>
      <c r="BL142" s="117">
        <f t="shared" si="424"/>
        <v>0.19999999999999848</v>
      </c>
      <c r="BM142" s="117">
        <f t="shared" si="424"/>
        <v>9.9999999999998479E-2</v>
      </c>
      <c r="BN142" s="117">
        <f t="shared" si="424"/>
        <v>0</v>
      </c>
      <c r="BP142" s="117">
        <f t="shared" ref="BP142:BP149" si="430">D142</f>
        <v>3</v>
      </c>
      <c r="BQ142" s="117">
        <f t="shared" ref="BQ142:CS149" si="431">BP142-($BP142-$CT142)/30</f>
        <v>3</v>
      </c>
      <c r="BR142" s="117">
        <f t="shared" si="431"/>
        <v>3</v>
      </c>
      <c r="BS142" s="117">
        <f t="shared" si="431"/>
        <v>3</v>
      </c>
      <c r="BT142" s="117">
        <f t="shared" si="431"/>
        <v>3</v>
      </c>
      <c r="BU142" s="117">
        <f t="shared" si="431"/>
        <v>3</v>
      </c>
      <c r="BV142" s="117">
        <f t="shared" si="431"/>
        <v>3</v>
      </c>
      <c r="BW142" s="117">
        <f t="shared" si="431"/>
        <v>3</v>
      </c>
      <c r="BX142" s="117">
        <f t="shared" si="431"/>
        <v>3</v>
      </c>
      <c r="BY142" s="117">
        <f t="shared" si="431"/>
        <v>3</v>
      </c>
      <c r="BZ142" s="117">
        <f t="shared" si="431"/>
        <v>3</v>
      </c>
      <c r="CA142" s="117">
        <f t="shared" si="431"/>
        <v>3</v>
      </c>
      <c r="CB142" s="117">
        <f t="shared" si="431"/>
        <v>3</v>
      </c>
      <c r="CC142" s="117">
        <f t="shared" si="431"/>
        <v>3</v>
      </c>
      <c r="CD142" s="117">
        <f t="shared" si="431"/>
        <v>3</v>
      </c>
      <c r="CE142" s="117">
        <f t="shared" si="431"/>
        <v>3</v>
      </c>
      <c r="CF142" s="117">
        <f t="shared" si="431"/>
        <v>3</v>
      </c>
      <c r="CG142" s="117">
        <f t="shared" si="431"/>
        <v>3</v>
      </c>
      <c r="CH142" s="117">
        <f t="shared" si="431"/>
        <v>3</v>
      </c>
      <c r="CI142" s="117">
        <f t="shared" si="431"/>
        <v>3</v>
      </c>
      <c r="CJ142" s="117">
        <f t="shared" si="431"/>
        <v>3</v>
      </c>
      <c r="CK142" s="117">
        <f t="shared" si="431"/>
        <v>3</v>
      </c>
      <c r="CL142" s="117">
        <f t="shared" si="431"/>
        <v>3</v>
      </c>
      <c r="CM142" s="117">
        <f t="shared" si="431"/>
        <v>3</v>
      </c>
      <c r="CN142" s="117">
        <f t="shared" si="431"/>
        <v>3</v>
      </c>
      <c r="CO142" s="117">
        <f t="shared" si="431"/>
        <v>3</v>
      </c>
      <c r="CP142" s="117">
        <f t="shared" si="431"/>
        <v>3</v>
      </c>
      <c r="CQ142" s="117">
        <f t="shared" si="431"/>
        <v>3</v>
      </c>
      <c r="CR142" s="117">
        <f t="shared" si="431"/>
        <v>3</v>
      </c>
      <c r="CS142" s="117">
        <f t="shared" si="431"/>
        <v>3</v>
      </c>
      <c r="CT142" s="117">
        <f t="shared" ref="CT142:CT143" si="432">BP142</f>
        <v>3</v>
      </c>
      <c r="CV142" s="117">
        <f>AJ142</f>
        <v>3</v>
      </c>
      <c r="CW142" s="117">
        <f t="shared" si="426"/>
        <v>2.9</v>
      </c>
      <c r="CX142" s="117">
        <f t="shared" si="426"/>
        <v>2.8</v>
      </c>
      <c r="CY142" s="117">
        <f t="shared" si="426"/>
        <v>2.6999999999999997</v>
      </c>
      <c r="CZ142" s="117">
        <f t="shared" si="426"/>
        <v>2.5999999999999996</v>
      </c>
      <c r="DA142" s="117">
        <f t="shared" si="426"/>
        <v>2.4999999999999996</v>
      </c>
      <c r="DB142" s="117">
        <f t="shared" si="426"/>
        <v>2.3999999999999995</v>
      </c>
      <c r="DC142" s="117">
        <f t="shared" si="426"/>
        <v>2.2999999999999994</v>
      </c>
      <c r="DD142" s="117">
        <f t="shared" si="426"/>
        <v>2.1999999999999993</v>
      </c>
      <c r="DE142" s="117">
        <f t="shared" si="426"/>
        <v>2.0999999999999992</v>
      </c>
      <c r="DF142" s="117">
        <f t="shared" si="426"/>
        <v>1.9999999999999991</v>
      </c>
      <c r="DG142" s="117">
        <f t="shared" si="426"/>
        <v>1.899999999999999</v>
      </c>
      <c r="DH142" s="117">
        <f t="shared" si="426"/>
        <v>1.7999999999999989</v>
      </c>
      <c r="DI142" s="117">
        <f t="shared" si="426"/>
        <v>1.6999999999999988</v>
      </c>
      <c r="DJ142" s="117">
        <f t="shared" si="426"/>
        <v>1.5999999999999988</v>
      </c>
      <c r="DK142" s="117">
        <f t="shared" si="426"/>
        <v>1.4999999999999987</v>
      </c>
      <c r="DL142" s="117">
        <f t="shared" si="426"/>
        <v>1.3999999999999986</v>
      </c>
      <c r="DM142" s="117">
        <f t="shared" si="427"/>
        <v>1.2999999999999985</v>
      </c>
      <c r="DN142" s="117">
        <f t="shared" si="427"/>
        <v>1.1999999999999984</v>
      </c>
      <c r="DO142" s="117">
        <f t="shared" si="427"/>
        <v>1.0999999999999983</v>
      </c>
      <c r="DP142" s="117">
        <f t="shared" si="427"/>
        <v>0.99999999999999833</v>
      </c>
      <c r="DQ142" s="117">
        <f t="shared" si="427"/>
        <v>0.89999999999999836</v>
      </c>
      <c r="DR142" s="117">
        <f t="shared" si="427"/>
        <v>0.79999999999999838</v>
      </c>
      <c r="DS142" s="117">
        <f t="shared" si="427"/>
        <v>0.6999999999999984</v>
      </c>
      <c r="DT142" s="117">
        <f t="shared" si="427"/>
        <v>0.59999999999999842</v>
      </c>
      <c r="DU142" s="117">
        <f t="shared" si="427"/>
        <v>0.49999999999999845</v>
      </c>
      <c r="DV142" s="117">
        <f t="shared" si="427"/>
        <v>0.39999999999999847</v>
      </c>
      <c r="DW142" s="117">
        <f t="shared" si="427"/>
        <v>0.29999999999999849</v>
      </c>
      <c r="DX142" s="117">
        <f t="shared" si="427"/>
        <v>0.19999999999999848</v>
      </c>
      <c r="DY142" s="117">
        <f t="shared" si="427"/>
        <v>9.9999999999998479E-2</v>
      </c>
      <c r="DZ142" s="117">
        <f t="shared" si="427"/>
        <v>0</v>
      </c>
    </row>
    <row r="143" spans="1:165">
      <c r="A143" s="303" t="s">
        <v>316</v>
      </c>
      <c r="C143" s="5" t="s">
        <v>315</v>
      </c>
      <c r="D143" s="117">
        <f>$BP$193</f>
        <v>1.366852</v>
      </c>
      <c r="E143" s="117">
        <f t="shared" si="428"/>
        <v>1.4057902666666666</v>
      </c>
      <c r="F143" s="117">
        <f t="shared" si="428"/>
        <v>1.4447285333333333</v>
      </c>
      <c r="G143" s="117">
        <f t="shared" si="428"/>
        <v>1.4836668</v>
      </c>
      <c r="H143" s="117">
        <f t="shared" si="428"/>
        <v>1.5226050666666666</v>
      </c>
      <c r="I143" s="117">
        <f t="shared" si="428"/>
        <v>1.5615433333333333</v>
      </c>
      <c r="J143" s="117">
        <f t="shared" si="428"/>
        <v>1.6004815999999999</v>
      </c>
      <c r="K143" s="117">
        <f t="shared" si="428"/>
        <v>1.6394198666666666</v>
      </c>
      <c r="L143" s="117">
        <f t="shared" si="428"/>
        <v>1.6783581333333333</v>
      </c>
      <c r="M143" s="117">
        <f t="shared" si="428"/>
        <v>1.7172963999999999</v>
      </c>
      <c r="N143" s="117">
        <f t="shared" si="428"/>
        <v>1.7562346666666666</v>
      </c>
      <c r="O143" s="117">
        <f t="shared" si="428"/>
        <v>1.7951729333333333</v>
      </c>
      <c r="P143" s="117">
        <f t="shared" si="428"/>
        <v>1.8341111999999999</v>
      </c>
      <c r="Q143" s="117">
        <f t="shared" si="428"/>
        <v>1.8730494666666666</v>
      </c>
      <c r="R143" s="117">
        <f t="shared" si="428"/>
        <v>1.9119877333333333</v>
      </c>
      <c r="S143" s="117">
        <f t="shared" si="428"/>
        <v>1.9509259999999999</v>
      </c>
      <c r="T143" s="117">
        <f t="shared" si="428"/>
        <v>1.9898642666666666</v>
      </c>
      <c r="U143" s="117">
        <f t="shared" si="428"/>
        <v>2.0288025333333333</v>
      </c>
      <c r="V143" s="117">
        <f t="shared" si="428"/>
        <v>2.0677408000000002</v>
      </c>
      <c r="W143" s="117">
        <f t="shared" si="428"/>
        <v>2.106679066666667</v>
      </c>
      <c r="X143" s="117">
        <f t="shared" si="428"/>
        <v>2.1456173333333339</v>
      </c>
      <c r="Y143" s="117">
        <f t="shared" si="428"/>
        <v>2.1845556000000008</v>
      </c>
      <c r="Z143" s="117">
        <f t="shared" si="428"/>
        <v>2.2234938666666677</v>
      </c>
      <c r="AA143" s="117">
        <f t="shared" si="428"/>
        <v>2.2624321333333346</v>
      </c>
      <c r="AB143" s="117">
        <f t="shared" si="428"/>
        <v>2.3013704000000015</v>
      </c>
      <c r="AC143" s="117">
        <f t="shared" si="428"/>
        <v>2.3403086666666684</v>
      </c>
      <c r="AD143" s="117">
        <f t="shared" si="428"/>
        <v>2.3792469333333353</v>
      </c>
      <c r="AE143" s="117">
        <f t="shared" si="428"/>
        <v>2.4181852000000021</v>
      </c>
      <c r="AF143" s="117">
        <f t="shared" si="428"/>
        <v>2.457123466666669</v>
      </c>
      <c r="AG143" s="117">
        <f t="shared" si="428"/>
        <v>2.4960617333333359</v>
      </c>
      <c r="AH143" s="117">
        <f>EB193</f>
        <v>2.5350000000000001</v>
      </c>
      <c r="AI143" s="2"/>
      <c r="AJ143" s="117">
        <f t="shared" si="429"/>
        <v>1.366852</v>
      </c>
      <c r="AK143" s="117">
        <f t="shared" si="423"/>
        <v>1.4057902666666666</v>
      </c>
      <c r="AL143" s="117">
        <f t="shared" si="423"/>
        <v>1.4447285333333333</v>
      </c>
      <c r="AM143" s="117">
        <f t="shared" si="423"/>
        <v>1.4836668</v>
      </c>
      <c r="AN143" s="117">
        <f t="shared" si="423"/>
        <v>1.5226050666666666</v>
      </c>
      <c r="AO143" s="117">
        <f t="shared" si="423"/>
        <v>1.5615433333333333</v>
      </c>
      <c r="AP143" s="117">
        <f t="shared" si="423"/>
        <v>1.6004815999999999</v>
      </c>
      <c r="AQ143" s="117">
        <f t="shared" si="423"/>
        <v>1.6394198666666666</v>
      </c>
      <c r="AR143" s="117">
        <f t="shared" si="423"/>
        <v>1.6783581333333333</v>
      </c>
      <c r="AS143" s="117">
        <f t="shared" si="423"/>
        <v>1.7172963999999999</v>
      </c>
      <c r="AT143" s="117">
        <f t="shared" si="423"/>
        <v>1.7562346666666666</v>
      </c>
      <c r="AU143" s="117">
        <f t="shared" si="423"/>
        <v>1.7951729333333333</v>
      </c>
      <c r="AV143" s="117">
        <f t="shared" si="423"/>
        <v>1.8341111999999999</v>
      </c>
      <c r="AW143" s="117">
        <f t="shared" si="423"/>
        <v>1.8730494666666666</v>
      </c>
      <c r="AX143" s="117">
        <f t="shared" si="423"/>
        <v>1.9119877333333333</v>
      </c>
      <c r="AY143" s="117">
        <f t="shared" si="423"/>
        <v>1.9509259999999999</v>
      </c>
      <c r="AZ143" s="117">
        <f t="shared" si="423"/>
        <v>1.9898642666666666</v>
      </c>
      <c r="BA143" s="117">
        <f t="shared" si="424"/>
        <v>2.0288025333333333</v>
      </c>
      <c r="BB143" s="117">
        <f t="shared" si="424"/>
        <v>2.0677408000000002</v>
      </c>
      <c r="BC143" s="117">
        <f t="shared" si="424"/>
        <v>2.106679066666667</v>
      </c>
      <c r="BD143" s="117">
        <f t="shared" si="424"/>
        <v>2.1456173333333339</v>
      </c>
      <c r="BE143" s="117">
        <f t="shared" si="424"/>
        <v>2.1845556000000008</v>
      </c>
      <c r="BF143" s="117">
        <f t="shared" si="424"/>
        <v>2.2234938666666677</v>
      </c>
      <c r="BG143" s="117">
        <f t="shared" si="424"/>
        <v>2.2624321333333346</v>
      </c>
      <c r="BH143" s="117">
        <f t="shared" si="424"/>
        <v>2.3013704000000015</v>
      </c>
      <c r="BI143" s="117">
        <f t="shared" si="424"/>
        <v>2.3403086666666684</v>
      </c>
      <c r="BJ143" s="117">
        <f t="shared" si="424"/>
        <v>2.3792469333333353</v>
      </c>
      <c r="BK143" s="117">
        <f t="shared" si="424"/>
        <v>2.4181852000000021</v>
      </c>
      <c r="BL143" s="117">
        <f t="shared" si="424"/>
        <v>2.457123466666669</v>
      </c>
      <c r="BM143" s="117">
        <f t="shared" si="424"/>
        <v>2.4960617333333359</v>
      </c>
      <c r="BN143" s="117">
        <f t="shared" si="424"/>
        <v>2.5350000000000001</v>
      </c>
      <c r="BP143" s="117">
        <f t="shared" si="430"/>
        <v>1.366852</v>
      </c>
      <c r="BQ143" s="117">
        <f t="shared" si="431"/>
        <v>1.366852</v>
      </c>
      <c r="BR143" s="117">
        <f t="shared" si="431"/>
        <v>1.366852</v>
      </c>
      <c r="BS143" s="117">
        <f t="shared" si="431"/>
        <v>1.366852</v>
      </c>
      <c r="BT143" s="117">
        <f t="shared" si="431"/>
        <v>1.366852</v>
      </c>
      <c r="BU143" s="117">
        <f t="shared" si="431"/>
        <v>1.366852</v>
      </c>
      <c r="BV143" s="117">
        <f t="shared" si="431"/>
        <v>1.366852</v>
      </c>
      <c r="BW143" s="117">
        <f t="shared" si="431"/>
        <v>1.366852</v>
      </c>
      <c r="BX143" s="117">
        <f t="shared" si="431"/>
        <v>1.366852</v>
      </c>
      <c r="BY143" s="117">
        <f t="shared" si="431"/>
        <v>1.366852</v>
      </c>
      <c r="BZ143" s="117">
        <f t="shared" si="431"/>
        <v>1.366852</v>
      </c>
      <c r="CA143" s="117">
        <f t="shared" si="431"/>
        <v>1.366852</v>
      </c>
      <c r="CB143" s="117">
        <f t="shared" si="431"/>
        <v>1.366852</v>
      </c>
      <c r="CC143" s="117">
        <f t="shared" si="431"/>
        <v>1.366852</v>
      </c>
      <c r="CD143" s="117">
        <f t="shared" si="431"/>
        <v>1.366852</v>
      </c>
      <c r="CE143" s="117">
        <f t="shared" si="431"/>
        <v>1.366852</v>
      </c>
      <c r="CF143" s="117">
        <f t="shared" si="431"/>
        <v>1.366852</v>
      </c>
      <c r="CG143" s="117">
        <f t="shared" si="431"/>
        <v>1.366852</v>
      </c>
      <c r="CH143" s="117">
        <f t="shared" si="431"/>
        <v>1.366852</v>
      </c>
      <c r="CI143" s="117">
        <f t="shared" si="431"/>
        <v>1.366852</v>
      </c>
      <c r="CJ143" s="117">
        <f t="shared" si="431"/>
        <v>1.366852</v>
      </c>
      <c r="CK143" s="117">
        <f t="shared" si="431"/>
        <v>1.366852</v>
      </c>
      <c r="CL143" s="117">
        <f t="shared" si="431"/>
        <v>1.366852</v>
      </c>
      <c r="CM143" s="117">
        <f t="shared" si="431"/>
        <v>1.366852</v>
      </c>
      <c r="CN143" s="117">
        <f t="shared" si="431"/>
        <v>1.366852</v>
      </c>
      <c r="CO143" s="117">
        <f t="shared" si="431"/>
        <v>1.366852</v>
      </c>
      <c r="CP143" s="117">
        <f t="shared" si="431"/>
        <v>1.366852</v>
      </c>
      <c r="CQ143" s="117">
        <f t="shared" si="431"/>
        <v>1.366852</v>
      </c>
      <c r="CR143" s="117">
        <f t="shared" si="431"/>
        <v>1.366852</v>
      </c>
      <c r="CS143" s="117">
        <f t="shared" si="431"/>
        <v>1.366852</v>
      </c>
      <c r="CT143" s="117">
        <f t="shared" si="432"/>
        <v>1.366852</v>
      </c>
      <c r="CV143" s="117">
        <f>AJ143</f>
        <v>1.366852</v>
      </c>
      <c r="CW143" s="117">
        <f t="shared" si="426"/>
        <v>1.4057902666666666</v>
      </c>
      <c r="CX143" s="117">
        <f t="shared" si="426"/>
        <v>1.4447285333333333</v>
      </c>
      <c r="CY143" s="117">
        <f t="shared" si="426"/>
        <v>1.4836668</v>
      </c>
      <c r="CZ143" s="117">
        <f t="shared" si="426"/>
        <v>1.5226050666666666</v>
      </c>
      <c r="DA143" s="117">
        <f t="shared" si="426"/>
        <v>1.5615433333333333</v>
      </c>
      <c r="DB143" s="117">
        <f t="shared" si="426"/>
        <v>1.6004815999999999</v>
      </c>
      <c r="DC143" s="117">
        <f t="shared" si="426"/>
        <v>1.6394198666666666</v>
      </c>
      <c r="DD143" s="117">
        <f t="shared" si="426"/>
        <v>1.6783581333333333</v>
      </c>
      <c r="DE143" s="117">
        <f t="shared" si="426"/>
        <v>1.7172963999999999</v>
      </c>
      <c r="DF143" s="117">
        <f t="shared" si="426"/>
        <v>1.7562346666666666</v>
      </c>
      <c r="DG143" s="117">
        <f t="shared" si="426"/>
        <v>1.7951729333333333</v>
      </c>
      <c r="DH143" s="117">
        <f t="shared" si="426"/>
        <v>1.8341111999999999</v>
      </c>
      <c r="DI143" s="117">
        <f t="shared" si="426"/>
        <v>1.8730494666666666</v>
      </c>
      <c r="DJ143" s="117">
        <f t="shared" si="426"/>
        <v>1.9119877333333333</v>
      </c>
      <c r="DK143" s="117">
        <f t="shared" si="426"/>
        <v>1.9509259999999999</v>
      </c>
      <c r="DL143" s="117">
        <f t="shared" si="426"/>
        <v>1.9898642666666666</v>
      </c>
      <c r="DM143" s="117">
        <f t="shared" si="427"/>
        <v>2.0288025333333333</v>
      </c>
      <c r="DN143" s="117">
        <f t="shared" si="427"/>
        <v>2.0677408000000002</v>
      </c>
      <c r="DO143" s="117">
        <f t="shared" si="427"/>
        <v>2.106679066666667</v>
      </c>
      <c r="DP143" s="117">
        <f t="shared" si="427"/>
        <v>2.1456173333333339</v>
      </c>
      <c r="DQ143" s="117">
        <f t="shared" si="427"/>
        <v>2.1845556000000008</v>
      </c>
      <c r="DR143" s="117">
        <f t="shared" si="427"/>
        <v>2.2234938666666677</v>
      </c>
      <c r="DS143" s="117">
        <f t="shared" si="427"/>
        <v>2.2624321333333346</v>
      </c>
      <c r="DT143" s="117">
        <f t="shared" si="427"/>
        <v>2.3013704000000015</v>
      </c>
      <c r="DU143" s="117">
        <f t="shared" si="427"/>
        <v>2.3403086666666684</v>
      </c>
      <c r="DV143" s="117">
        <f t="shared" si="427"/>
        <v>2.3792469333333353</v>
      </c>
      <c r="DW143" s="117">
        <f t="shared" si="427"/>
        <v>2.4181852000000021</v>
      </c>
      <c r="DX143" s="117">
        <f t="shared" si="427"/>
        <v>2.457123466666669</v>
      </c>
      <c r="DY143" s="117">
        <f t="shared" si="427"/>
        <v>2.4960617333333359</v>
      </c>
      <c r="DZ143" s="117">
        <f t="shared" si="427"/>
        <v>2.5350000000000001</v>
      </c>
    </row>
    <row r="144" spans="1:165">
      <c r="A144" s="303" t="s">
        <v>317</v>
      </c>
      <c r="C144" s="5" t="s">
        <v>315</v>
      </c>
      <c r="D144" s="117">
        <f>$BP$193</f>
        <v>1.366852</v>
      </c>
      <c r="E144" s="117">
        <f t="shared" si="428"/>
        <v>1.3235683533333333</v>
      </c>
      <c r="F144" s="117">
        <f t="shared" si="428"/>
        <v>1.2802847066666667</v>
      </c>
      <c r="G144" s="117">
        <f t="shared" si="428"/>
        <v>1.2370010600000001</v>
      </c>
      <c r="H144" s="117">
        <f t="shared" si="428"/>
        <v>1.1937174133333335</v>
      </c>
      <c r="I144" s="117">
        <f t="shared" si="428"/>
        <v>1.1504337666666669</v>
      </c>
      <c r="J144" s="117">
        <f t="shared" si="428"/>
        <v>1.1071501200000002</v>
      </c>
      <c r="K144" s="117">
        <f t="shared" si="428"/>
        <v>1.0638664733333336</v>
      </c>
      <c r="L144" s="117">
        <f t="shared" si="428"/>
        <v>1.020582826666667</v>
      </c>
      <c r="M144" s="117">
        <f t="shared" si="428"/>
        <v>0.97729918000000038</v>
      </c>
      <c r="N144" s="117">
        <f t="shared" si="428"/>
        <v>0.93401553333333376</v>
      </c>
      <c r="O144" s="117">
        <f t="shared" si="428"/>
        <v>0.89073188666666714</v>
      </c>
      <c r="P144" s="117">
        <f t="shared" si="428"/>
        <v>0.84744824000000052</v>
      </c>
      <c r="Q144" s="117">
        <f t="shared" si="428"/>
        <v>0.8041645933333339</v>
      </c>
      <c r="R144" s="117">
        <f t="shared" si="428"/>
        <v>0.76088094666666728</v>
      </c>
      <c r="S144" s="117">
        <f t="shared" si="428"/>
        <v>0.71759730000000066</v>
      </c>
      <c r="T144" s="117">
        <f t="shared" si="428"/>
        <v>0.67431365333333404</v>
      </c>
      <c r="U144" s="117">
        <f t="shared" si="428"/>
        <v>0.63103000666666742</v>
      </c>
      <c r="V144" s="117">
        <f t="shared" si="428"/>
        <v>0.5877463600000008</v>
      </c>
      <c r="W144" s="117">
        <f t="shared" si="428"/>
        <v>0.54446271333333418</v>
      </c>
      <c r="X144" s="117">
        <f t="shared" si="428"/>
        <v>0.50117906666666756</v>
      </c>
      <c r="Y144" s="117">
        <f t="shared" si="428"/>
        <v>0.45789542000000089</v>
      </c>
      <c r="Z144" s="117">
        <f t="shared" si="428"/>
        <v>0.41461177333333421</v>
      </c>
      <c r="AA144" s="117">
        <f t="shared" si="428"/>
        <v>0.37132812666666754</v>
      </c>
      <c r="AB144" s="117">
        <f t="shared" si="428"/>
        <v>0.32804448000000086</v>
      </c>
      <c r="AC144" s="117">
        <f t="shared" si="428"/>
        <v>0.28476083333333418</v>
      </c>
      <c r="AD144" s="117">
        <f t="shared" si="428"/>
        <v>0.24147718666666751</v>
      </c>
      <c r="AE144" s="117">
        <f t="shared" si="428"/>
        <v>0.19819354000000083</v>
      </c>
      <c r="AF144" s="117">
        <f t="shared" si="428"/>
        <v>0.15490989333333416</v>
      </c>
      <c r="AG144" s="117">
        <f t="shared" si="428"/>
        <v>0.1116262466666675</v>
      </c>
      <c r="AH144" s="117">
        <f>$BZ$193</f>
        <v>6.8342600000000059E-2</v>
      </c>
      <c r="AI144" s="2"/>
      <c r="AJ144" s="117">
        <f t="shared" si="429"/>
        <v>1.366852</v>
      </c>
      <c r="AK144" s="117">
        <f t="shared" si="423"/>
        <v>1.3235683533333333</v>
      </c>
      <c r="AL144" s="117">
        <f t="shared" si="423"/>
        <v>1.2802847066666667</v>
      </c>
      <c r="AM144" s="117">
        <f t="shared" si="423"/>
        <v>1.2370010600000001</v>
      </c>
      <c r="AN144" s="117">
        <f t="shared" si="423"/>
        <v>1.1937174133333335</v>
      </c>
      <c r="AO144" s="117">
        <f t="shared" si="423"/>
        <v>1.1504337666666669</v>
      </c>
      <c r="AP144" s="117">
        <f t="shared" si="423"/>
        <v>1.1071501200000002</v>
      </c>
      <c r="AQ144" s="117">
        <f t="shared" si="423"/>
        <v>1.0638664733333336</v>
      </c>
      <c r="AR144" s="117">
        <f t="shared" si="423"/>
        <v>1.020582826666667</v>
      </c>
      <c r="AS144" s="117">
        <f t="shared" si="423"/>
        <v>0.97729918000000038</v>
      </c>
      <c r="AT144" s="117">
        <f t="shared" si="423"/>
        <v>0.93401553333333376</v>
      </c>
      <c r="AU144" s="117">
        <f t="shared" si="423"/>
        <v>0.89073188666666714</v>
      </c>
      <c r="AV144" s="117">
        <f t="shared" si="423"/>
        <v>0.84744824000000052</v>
      </c>
      <c r="AW144" s="117">
        <f t="shared" si="423"/>
        <v>0.8041645933333339</v>
      </c>
      <c r="AX144" s="117">
        <f t="shared" si="423"/>
        <v>0.76088094666666728</v>
      </c>
      <c r="AY144" s="117">
        <f t="shared" si="423"/>
        <v>0.71759730000000066</v>
      </c>
      <c r="AZ144" s="117">
        <f t="shared" si="423"/>
        <v>0.67431365333333404</v>
      </c>
      <c r="BA144" s="117">
        <f t="shared" si="424"/>
        <v>0.63103000666666742</v>
      </c>
      <c r="BB144" s="117">
        <f t="shared" si="424"/>
        <v>0.5877463600000008</v>
      </c>
      <c r="BC144" s="117">
        <f t="shared" si="424"/>
        <v>0.54446271333333418</v>
      </c>
      <c r="BD144" s="117">
        <f t="shared" si="424"/>
        <v>0.50117906666666756</v>
      </c>
      <c r="BE144" s="117">
        <f t="shared" si="424"/>
        <v>0.45789542000000089</v>
      </c>
      <c r="BF144" s="117">
        <f t="shared" si="424"/>
        <v>0.41461177333333421</v>
      </c>
      <c r="BG144" s="117">
        <f t="shared" si="424"/>
        <v>0.37132812666666754</v>
      </c>
      <c r="BH144" s="117">
        <f t="shared" si="424"/>
        <v>0.32804448000000086</v>
      </c>
      <c r="BI144" s="117">
        <f t="shared" si="424"/>
        <v>0.28476083333333418</v>
      </c>
      <c r="BJ144" s="117">
        <f t="shared" si="424"/>
        <v>0.24147718666666751</v>
      </c>
      <c r="BK144" s="117">
        <f t="shared" si="424"/>
        <v>0.19819354000000083</v>
      </c>
      <c r="BL144" s="117">
        <f t="shared" si="424"/>
        <v>0.15490989333333416</v>
      </c>
      <c r="BM144" s="117">
        <f t="shared" si="424"/>
        <v>0.1116262466666675</v>
      </c>
      <c r="BN144" s="117">
        <f t="shared" si="424"/>
        <v>6.8342600000000059E-2</v>
      </c>
      <c r="BP144" s="117">
        <f t="shared" si="430"/>
        <v>1.366852</v>
      </c>
      <c r="BQ144" s="117">
        <f t="shared" si="431"/>
        <v>1.3235683533333333</v>
      </c>
      <c r="BR144" s="117">
        <f t="shared" si="431"/>
        <v>1.2802847066666667</v>
      </c>
      <c r="BS144" s="117">
        <f t="shared" si="431"/>
        <v>1.2370010600000001</v>
      </c>
      <c r="BT144" s="117">
        <f t="shared" si="431"/>
        <v>1.1937174133333335</v>
      </c>
      <c r="BU144" s="117">
        <f t="shared" si="431"/>
        <v>1.1504337666666669</v>
      </c>
      <c r="BV144" s="117">
        <f t="shared" si="431"/>
        <v>1.1071501200000002</v>
      </c>
      <c r="BW144" s="117">
        <f t="shared" si="431"/>
        <v>1.0638664733333336</v>
      </c>
      <c r="BX144" s="117">
        <f t="shared" si="431"/>
        <v>1.020582826666667</v>
      </c>
      <c r="BY144" s="117">
        <f t="shared" si="431"/>
        <v>0.97729918000000038</v>
      </c>
      <c r="BZ144" s="117">
        <f t="shared" si="431"/>
        <v>0.93401553333333376</v>
      </c>
      <c r="CA144" s="117">
        <f t="shared" si="431"/>
        <v>0.89073188666666714</v>
      </c>
      <c r="CB144" s="117">
        <f t="shared" si="431"/>
        <v>0.84744824000000052</v>
      </c>
      <c r="CC144" s="117">
        <f t="shared" si="431"/>
        <v>0.8041645933333339</v>
      </c>
      <c r="CD144" s="117">
        <f t="shared" si="431"/>
        <v>0.76088094666666728</v>
      </c>
      <c r="CE144" s="117">
        <f t="shared" si="431"/>
        <v>0.71759730000000066</v>
      </c>
      <c r="CF144" s="117">
        <f t="shared" si="431"/>
        <v>0.67431365333333404</v>
      </c>
      <c r="CG144" s="117">
        <f t="shared" si="431"/>
        <v>0.63103000666666742</v>
      </c>
      <c r="CH144" s="117">
        <f t="shared" si="431"/>
        <v>0.5877463600000008</v>
      </c>
      <c r="CI144" s="117">
        <f t="shared" si="431"/>
        <v>0.54446271333333418</v>
      </c>
      <c r="CJ144" s="117">
        <f t="shared" si="431"/>
        <v>0.50117906666666756</v>
      </c>
      <c r="CK144" s="117">
        <f t="shared" si="431"/>
        <v>0.45789542000000089</v>
      </c>
      <c r="CL144" s="117">
        <f t="shared" si="431"/>
        <v>0.41461177333333421</v>
      </c>
      <c r="CM144" s="117">
        <f t="shared" si="431"/>
        <v>0.37132812666666754</v>
      </c>
      <c r="CN144" s="117">
        <f t="shared" si="431"/>
        <v>0.32804448000000086</v>
      </c>
      <c r="CO144" s="117">
        <f t="shared" si="431"/>
        <v>0.28476083333333418</v>
      </c>
      <c r="CP144" s="117">
        <f t="shared" si="431"/>
        <v>0.24147718666666751</v>
      </c>
      <c r="CQ144" s="117">
        <f t="shared" si="431"/>
        <v>0.19819354000000083</v>
      </c>
      <c r="CR144" s="117">
        <f t="shared" si="431"/>
        <v>0.15490989333333416</v>
      </c>
      <c r="CS144" s="117">
        <f t="shared" si="431"/>
        <v>0.1116262466666675</v>
      </c>
      <c r="CT144" s="117">
        <f>BN144</f>
        <v>6.8342600000000059E-2</v>
      </c>
      <c r="CV144" s="117">
        <f>AJ144</f>
        <v>1.366852</v>
      </c>
      <c r="CW144" s="117">
        <f t="shared" si="426"/>
        <v>1.3235683533333333</v>
      </c>
      <c r="CX144" s="117">
        <f t="shared" si="426"/>
        <v>1.2802847066666667</v>
      </c>
      <c r="CY144" s="117">
        <f t="shared" si="426"/>
        <v>1.2370010600000001</v>
      </c>
      <c r="CZ144" s="117">
        <f t="shared" si="426"/>
        <v>1.1937174133333335</v>
      </c>
      <c r="DA144" s="117">
        <f t="shared" si="426"/>
        <v>1.1504337666666669</v>
      </c>
      <c r="DB144" s="117">
        <f t="shared" si="426"/>
        <v>1.1071501200000002</v>
      </c>
      <c r="DC144" s="117">
        <f t="shared" si="426"/>
        <v>1.0638664733333336</v>
      </c>
      <c r="DD144" s="117">
        <f t="shared" si="426"/>
        <v>1.020582826666667</v>
      </c>
      <c r="DE144" s="117">
        <f t="shared" si="426"/>
        <v>0.97729918000000038</v>
      </c>
      <c r="DF144" s="117">
        <f t="shared" si="426"/>
        <v>0.93401553333333376</v>
      </c>
      <c r="DG144" s="117">
        <f t="shared" si="426"/>
        <v>0.89073188666666714</v>
      </c>
      <c r="DH144" s="117">
        <f t="shared" si="426"/>
        <v>0.84744824000000052</v>
      </c>
      <c r="DI144" s="117">
        <f t="shared" si="426"/>
        <v>0.8041645933333339</v>
      </c>
      <c r="DJ144" s="117">
        <f t="shared" si="426"/>
        <v>0.76088094666666728</v>
      </c>
      <c r="DK144" s="117">
        <f t="shared" si="426"/>
        <v>0.71759730000000066</v>
      </c>
      <c r="DL144" s="117">
        <f t="shared" si="426"/>
        <v>0.67431365333333404</v>
      </c>
      <c r="DM144" s="117">
        <f t="shared" si="427"/>
        <v>0.63103000666666742</v>
      </c>
      <c r="DN144" s="117">
        <f t="shared" si="427"/>
        <v>0.5877463600000008</v>
      </c>
      <c r="DO144" s="117">
        <f t="shared" si="427"/>
        <v>0.54446271333333418</v>
      </c>
      <c r="DP144" s="117">
        <f t="shared" si="427"/>
        <v>0.50117906666666756</v>
      </c>
      <c r="DQ144" s="117">
        <f t="shared" si="427"/>
        <v>0.45789542000000089</v>
      </c>
      <c r="DR144" s="117">
        <f t="shared" si="427"/>
        <v>0.41461177333333421</v>
      </c>
      <c r="DS144" s="117">
        <f t="shared" si="427"/>
        <v>0.37132812666666754</v>
      </c>
      <c r="DT144" s="117">
        <f t="shared" si="427"/>
        <v>0.32804448000000086</v>
      </c>
      <c r="DU144" s="117">
        <f t="shared" si="427"/>
        <v>0.28476083333333418</v>
      </c>
      <c r="DV144" s="117">
        <f t="shared" si="427"/>
        <v>0.24147718666666751</v>
      </c>
      <c r="DW144" s="117">
        <f t="shared" si="427"/>
        <v>0.19819354000000083</v>
      </c>
      <c r="DX144" s="117">
        <f t="shared" si="427"/>
        <v>0.15490989333333416</v>
      </c>
      <c r="DY144" s="117">
        <f t="shared" si="427"/>
        <v>0.1116262466666675</v>
      </c>
      <c r="DZ144" s="117">
        <f t="shared" si="427"/>
        <v>6.8342600000000059E-2</v>
      </c>
    </row>
    <row r="145" spans="1:165">
      <c r="A145" s="303" t="s">
        <v>306</v>
      </c>
      <c r="C145" s="5" t="s">
        <v>315</v>
      </c>
      <c r="D145" s="117">
        <f>$B$192</f>
        <v>5.0000000000000001E-3</v>
      </c>
      <c r="E145" s="117">
        <f t="shared" si="428"/>
        <v>4.8333333333333336E-3</v>
      </c>
      <c r="F145" s="117">
        <f t="shared" si="428"/>
        <v>4.6666666666666671E-3</v>
      </c>
      <c r="G145" s="117">
        <f t="shared" si="428"/>
        <v>4.5000000000000005E-3</v>
      </c>
      <c r="H145" s="117">
        <f t="shared" si="428"/>
        <v>4.333333333333334E-3</v>
      </c>
      <c r="I145" s="117">
        <f t="shared" si="428"/>
        <v>4.1666666666666675E-3</v>
      </c>
      <c r="J145" s="117">
        <f t="shared" si="428"/>
        <v>4.000000000000001E-3</v>
      </c>
      <c r="K145" s="117">
        <f t="shared" si="428"/>
        <v>3.8333333333333344E-3</v>
      </c>
      <c r="L145" s="117">
        <f t="shared" si="428"/>
        <v>3.6666666666666679E-3</v>
      </c>
      <c r="M145" s="117">
        <f t="shared" si="428"/>
        <v>3.5000000000000014E-3</v>
      </c>
      <c r="N145" s="117">
        <f t="shared" si="428"/>
        <v>3.3333333333333348E-3</v>
      </c>
      <c r="O145" s="117">
        <f t="shared" si="428"/>
        <v>3.1666666666666683E-3</v>
      </c>
      <c r="P145" s="117">
        <f t="shared" si="428"/>
        <v>3.0000000000000018E-3</v>
      </c>
      <c r="Q145" s="117">
        <f t="shared" si="428"/>
        <v>2.8333333333333353E-3</v>
      </c>
      <c r="R145" s="117">
        <f t="shared" si="428"/>
        <v>2.6666666666666687E-3</v>
      </c>
      <c r="S145" s="117">
        <f t="shared" si="428"/>
        <v>2.5000000000000022E-3</v>
      </c>
      <c r="T145" s="117">
        <f t="shared" si="428"/>
        <v>2.3333333333333357E-3</v>
      </c>
      <c r="U145" s="117">
        <f t="shared" si="428"/>
        <v>2.1666666666666692E-3</v>
      </c>
      <c r="V145" s="117">
        <f t="shared" si="428"/>
        <v>2.0000000000000026E-3</v>
      </c>
      <c r="W145" s="117">
        <f t="shared" si="428"/>
        <v>1.8333333333333359E-3</v>
      </c>
      <c r="X145" s="117">
        <f t="shared" si="428"/>
        <v>1.6666666666666692E-3</v>
      </c>
      <c r="Y145" s="117">
        <f t="shared" si="428"/>
        <v>1.5000000000000024E-3</v>
      </c>
      <c r="Z145" s="117">
        <f t="shared" si="428"/>
        <v>1.3333333333333357E-3</v>
      </c>
      <c r="AA145" s="117">
        <f t="shared" si="428"/>
        <v>1.1666666666666689E-3</v>
      </c>
      <c r="AB145" s="117">
        <f t="shared" si="428"/>
        <v>1.0000000000000022E-3</v>
      </c>
      <c r="AC145" s="117">
        <f t="shared" si="428"/>
        <v>8.3333333333333556E-4</v>
      </c>
      <c r="AD145" s="117">
        <f t="shared" si="428"/>
        <v>6.6666666666666892E-4</v>
      </c>
      <c r="AE145" s="117">
        <f t="shared" si="428"/>
        <v>5.0000000000000229E-4</v>
      </c>
      <c r="AF145" s="117">
        <f t="shared" si="428"/>
        <v>3.3333333333333565E-4</v>
      </c>
      <c r="AG145" s="117">
        <f t="shared" si="428"/>
        <v>1.6666666666666899E-4</v>
      </c>
      <c r="AH145" s="117">
        <f>$C$192</f>
        <v>0</v>
      </c>
      <c r="AI145" s="2"/>
      <c r="AJ145" s="117">
        <f t="shared" si="429"/>
        <v>5.0000000000000001E-3</v>
      </c>
      <c r="AK145" s="117">
        <f t="shared" si="423"/>
        <v>4.8333333333333336E-3</v>
      </c>
      <c r="AL145" s="117">
        <f t="shared" si="423"/>
        <v>4.6666666666666671E-3</v>
      </c>
      <c r="AM145" s="117">
        <f t="shared" si="423"/>
        <v>4.5000000000000005E-3</v>
      </c>
      <c r="AN145" s="117">
        <f t="shared" si="423"/>
        <v>4.333333333333334E-3</v>
      </c>
      <c r="AO145" s="117">
        <f t="shared" si="423"/>
        <v>4.1666666666666675E-3</v>
      </c>
      <c r="AP145" s="117">
        <f t="shared" si="423"/>
        <v>4.000000000000001E-3</v>
      </c>
      <c r="AQ145" s="117">
        <f t="shared" si="423"/>
        <v>3.8333333333333344E-3</v>
      </c>
      <c r="AR145" s="117">
        <f t="shared" si="423"/>
        <v>3.6666666666666679E-3</v>
      </c>
      <c r="AS145" s="117">
        <f t="shared" si="423"/>
        <v>3.5000000000000014E-3</v>
      </c>
      <c r="AT145" s="117">
        <f t="shared" si="423"/>
        <v>3.3333333333333348E-3</v>
      </c>
      <c r="AU145" s="117">
        <f t="shared" si="423"/>
        <v>3.1666666666666683E-3</v>
      </c>
      <c r="AV145" s="117">
        <f t="shared" si="423"/>
        <v>3.0000000000000018E-3</v>
      </c>
      <c r="AW145" s="117">
        <f t="shared" si="423"/>
        <v>2.8333333333333353E-3</v>
      </c>
      <c r="AX145" s="117">
        <f t="shared" si="423"/>
        <v>2.6666666666666687E-3</v>
      </c>
      <c r="AY145" s="117">
        <f t="shared" si="423"/>
        <v>2.5000000000000022E-3</v>
      </c>
      <c r="AZ145" s="117">
        <f t="shared" si="423"/>
        <v>2.3333333333333357E-3</v>
      </c>
      <c r="BA145" s="117">
        <f t="shared" si="424"/>
        <v>2.1666666666666692E-3</v>
      </c>
      <c r="BB145" s="117">
        <f t="shared" si="424"/>
        <v>2.0000000000000026E-3</v>
      </c>
      <c r="BC145" s="117">
        <f t="shared" si="424"/>
        <v>1.8333333333333359E-3</v>
      </c>
      <c r="BD145" s="117">
        <f t="shared" si="424"/>
        <v>1.6666666666666692E-3</v>
      </c>
      <c r="BE145" s="117">
        <f t="shared" si="424"/>
        <v>1.5000000000000024E-3</v>
      </c>
      <c r="BF145" s="117">
        <f t="shared" si="424"/>
        <v>1.3333333333333357E-3</v>
      </c>
      <c r="BG145" s="117">
        <f t="shared" si="424"/>
        <v>1.1666666666666689E-3</v>
      </c>
      <c r="BH145" s="117">
        <f t="shared" si="424"/>
        <v>1.0000000000000022E-3</v>
      </c>
      <c r="BI145" s="117">
        <f t="shared" si="424"/>
        <v>8.3333333333333556E-4</v>
      </c>
      <c r="BJ145" s="117">
        <f t="shared" si="424"/>
        <v>6.6666666666666892E-4</v>
      </c>
      <c r="BK145" s="117">
        <f t="shared" si="424"/>
        <v>5.0000000000000229E-4</v>
      </c>
      <c r="BL145" s="117">
        <f t="shared" si="424"/>
        <v>3.3333333333333565E-4</v>
      </c>
      <c r="BM145" s="117">
        <f t="shared" si="424"/>
        <v>1.6666666666666899E-4</v>
      </c>
      <c r="BN145" s="117">
        <f t="shared" si="424"/>
        <v>0</v>
      </c>
      <c r="BP145" s="117">
        <f t="shared" si="430"/>
        <v>5.0000000000000001E-3</v>
      </c>
      <c r="BQ145" s="117">
        <f t="shared" si="431"/>
        <v>5.0000000000000001E-3</v>
      </c>
      <c r="BR145" s="117">
        <f t="shared" si="431"/>
        <v>5.0000000000000001E-3</v>
      </c>
      <c r="BS145" s="117">
        <f t="shared" si="431"/>
        <v>5.0000000000000001E-3</v>
      </c>
      <c r="BT145" s="117">
        <f t="shared" si="431"/>
        <v>5.0000000000000001E-3</v>
      </c>
      <c r="BU145" s="117">
        <f t="shared" si="431"/>
        <v>5.0000000000000001E-3</v>
      </c>
      <c r="BV145" s="117">
        <f t="shared" si="431"/>
        <v>5.0000000000000001E-3</v>
      </c>
      <c r="BW145" s="117">
        <f t="shared" si="431"/>
        <v>5.0000000000000001E-3</v>
      </c>
      <c r="BX145" s="117">
        <f t="shared" si="431"/>
        <v>5.0000000000000001E-3</v>
      </c>
      <c r="BY145" s="117">
        <f t="shared" si="431"/>
        <v>5.0000000000000001E-3</v>
      </c>
      <c r="BZ145" s="117">
        <f t="shared" si="431"/>
        <v>5.0000000000000001E-3</v>
      </c>
      <c r="CA145" s="117">
        <f t="shared" si="431"/>
        <v>5.0000000000000001E-3</v>
      </c>
      <c r="CB145" s="117">
        <f t="shared" si="431"/>
        <v>5.0000000000000001E-3</v>
      </c>
      <c r="CC145" s="117">
        <f t="shared" si="431"/>
        <v>5.0000000000000001E-3</v>
      </c>
      <c r="CD145" s="117">
        <f t="shared" si="431"/>
        <v>5.0000000000000001E-3</v>
      </c>
      <c r="CE145" s="117">
        <f t="shared" si="431"/>
        <v>5.0000000000000001E-3</v>
      </c>
      <c r="CF145" s="117">
        <f t="shared" si="431"/>
        <v>5.0000000000000001E-3</v>
      </c>
      <c r="CG145" s="117">
        <f t="shared" si="431"/>
        <v>5.0000000000000001E-3</v>
      </c>
      <c r="CH145" s="117">
        <f t="shared" si="431"/>
        <v>5.0000000000000001E-3</v>
      </c>
      <c r="CI145" s="117">
        <f t="shared" si="431"/>
        <v>5.0000000000000001E-3</v>
      </c>
      <c r="CJ145" s="117">
        <f t="shared" si="431"/>
        <v>5.0000000000000001E-3</v>
      </c>
      <c r="CK145" s="117">
        <f t="shared" si="431"/>
        <v>5.0000000000000001E-3</v>
      </c>
      <c r="CL145" s="117">
        <f t="shared" si="431"/>
        <v>5.0000000000000001E-3</v>
      </c>
      <c r="CM145" s="117">
        <f t="shared" si="431"/>
        <v>5.0000000000000001E-3</v>
      </c>
      <c r="CN145" s="117">
        <f t="shared" si="431"/>
        <v>5.0000000000000001E-3</v>
      </c>
      <c r="CO145" s="117">
        <f t="shared" si="431"/>
        <v>5.0000000000000001E-3</v>
      </c>
      <c r="CP145" s="117">
        <f t="shared" si="431"/>
        <v>5.0000000000000001E-3</v>
      </c>
      <c r="CQ145" s="117">
        <f t="shared" si="431"/>
        <v>5.0000000000000001E-3</v>
      </c>
      <c r="CR145" s="117">
        <f t="shared" si="431"/>
        <v>5.0000000000000001E-3</v>
      </c>
      <c r="CS145" s="117">
        <f t="shared" si="431"/>
        <v>5.0000000000000001E-3</v>
      </c>
      <c r="CT145" s="117">
        <f t="shared" ref="CT145:CT149" si="433">BP145</f>
        <v>5.0000000000000001E-3</v>
      </c>
      <c r="CV145" s="117">
        <f>AJ145</f>
        <v>5.0000000000000001E-3</v>
      </c>
      <c r="CW145" s="117">
        <f t="shared" si="426"/>
        <v>4.8333333333333336E-3</v>
      </c>
      <c r="CX145" s="117">
        <f t="shared" si="426"/>
        <v>4.6666666666666671E-3</v>
      </c>
      <c r="CY145" s="117">
        <f t="shared" si="426"/>
        <v>4.5000000000000005E-3</v>
      </c>
      <c r="CZ145" s="117">
        <f t="shared" si="426"/>
        <v>4.333333333333334E-3</v>
      </c>
      <c r="DA145" s="117">
        <f t="shared" si="426"/>
        <v>4.1666666666666675E-3</v>
      </c>
      <c r="DB145" s="117">
        <f t="shared" si="426"/>
        <v>4.000000000000001E-3</v>
      </c>
      <c r="DC145" s="117">
        <f t="shared" si="426"/>
        <v>3.8333333333333344E-3</v>
      </c>
      <c r="DD145" s="117">
        <f t="shared" si="426"/>
        <v>3.6666666666666679E-3</v>
      </c>
      <c r="DE145" s="117">
        <f t="shared" si="426"/>
        <v>3.5000000000000014E-3</v>
      </c>
      <c r="DF145" s="117">
        <f t="shared" si="426"/>
        <v>3.3333333333333348E-3</v>
      </c>
      <c r="DG145" s="117">
        <f t="shared" si="426"/>
        <v>3.1666666666666683E-3</v>
      </c>
      <c r="DH145" s="117">
        <f t="shared" si="426"/>
        <v>3.0000000000000018E-3</v>
      </c>
      <c r="DI145" s="117">
        <f t="shared" si="426"/>
        <v>2.8333333333333353E-3</v>
      </c>
      <c r="DJ145" s="117">
        <f t="shared" si="426"/>
        <v>2.6666666666666687E-3</v>
      </c>
      <c r="DK145" s="117">
        <f t="shared" si="426"/>
        <v>2.5000000000000022E-3</v>
      </c>
      <c r="DL145" s="117">
        <f t="shared" si="426"/>
        <v>2.3333333333333357E-3</v>
      </c>
      <c r="DM145" s="117">
        <f t="shared" si="427"/>
        <v>2.1666666666666692E-3</v>
      </c>
      <c r="DN145" s="117">
        <f t="shared" si="427"/>
        <v>2.0000000000000026E-3</v>
      </c>
      <c r="DO145" s="117">
        <f t="shared" si="427"/>
        <v>1.8333333333333359E-3</v>
      </c>
      <c r="DP145" s="117">
        <f t="shared" si="427"/>
        <v>1.6666666666666692E-3</v>
      </c>
      <c r="DQ145" s="117">
        <f t="shared" si="427"/>
        <v>1.5000000000000024E-3</v>
      </c>
      <c r="DR145" s="117">
        <f t="shared" si="427"/>
        <v>1.3333333333333357E-3</v>
      </c>
      <c r="DS145" s="117">
        <f t="shared" si="427"/>
        <v>1.1666666666666689E-3</v>
      </c>
      <c r="DT145" s="117">
        <f t="shared" si="427"/>
        <v>1.0000000000000022E-3</v>
      </c>
      <c r="DU145" s="117">
        <f t="shared" si="427"/>
        <v>8.3333333333333556E-4</v>
      </c>
      <c r="DV145" s="117">
        <f t="shared" si="427"/>
        <v>6.6666666666666892E-4</v>
      </c>
      <c r="DW145" s="117">
        <f t="shared" si="427"/>
        <v>5.0000000000000229E-4</v>
      </c>
      <c r="DX145" s="117">
        <f t="shared" si="427"/>
        <v>3.3333333333333565E-4</v>
      </c>
      <c r="DY145" s="117">
        <f t="shared" si="427"/>
        <v>1.6666666666666899E-4</v>
      </c>
      <c r="DZ145" s="117">
        <f t="shared" si="427"/>
        <v>0</v>
      </c>
    </row>
    <row r="146" spans="1:165">
      <c r="A146" s="303" t="s">
        <v>307</v>
      </c>
      <c r="C146" s="5" t="s">
        <v>315</v>
      </c>
      <c r="D146" s="117">
        <f>$B$193</f>
        <v>0</v>
      </c>
      <c r="E146" s="117">
        <f t="shared" si="428"/>
        <v>0</v>
      </c>
      <c r="F146" s="117">
        <f t="shared" si="428"/>
        <v>0</v>
      </c>
      <c r="G146" s="117">
        <f t="shared" si="428"/>
        <v>0</v>
      </c>
      <c r="H146" s="117">
        <f t="shared" si="428"/>
        <v>0</v>
      </c>
      <c r="I146" s="117">
        <f t="shared" si="428"/>
        <v>0</v>
      </c>
      <c r="J146" s="117">
        <f t="shared" si="428"/>
        <v>0</v>
      </c>
      <c r="K146" s="117">
        <f t="shared" si="428"/>
        <v>0</v>
      </c>
      <c r="L146" s="117">
        <f t="shared" si="428"/>
        <v>0</v>
      </c>
      <c r="M146" s="117">
        <f t="shared" si="428"/>
        <v>0</v>
      </c>
      <c r="N146" s="117">
        <f t="shared" si="428"/>
        <v>0</v>
      </c>
      <c r="O146" s="117">
        <f t="shared" si="428"/>
        <v>0</v>
      </c>
      <c r="P146" s="117">
        <f t="shared" si="428"/>
        <v>0</v>
      </c>
      <c r="Q146" s="117">
        <f t="shared" si="428"/>
        <v>0</v>
      </c>
      <c r="R146" s="117">
        <f t="shared" si="428"/>
        <v>0</v>
      </c>
      <c r="S146" s="117">
        <f t="shared" si="428"/>
        <v>0</v>
      </c>
      <c r="T146" s="117">
        <f t="shared" si="428"/>
        <v>0</v>
      </c>
      <c r="U146" s="117">
        <f t="shared" si="428"/>
        <v>0</v>
      </c>
      <c r="V146" s="117">
        <f t="shared" si="428"/>
        <v>0</v>
      </c>
      <c r="W146" s="117">
        <f t="shared" si="428"/>
        <v>0</v>
      </c>
      <c r="X146" s="117">
        <f t="shared" si="428"/>
        <v>0</v>
      </c>
      <c r="Y146" s="117">
        <f t="shared" si="428"/>
        <v>0</v>
      </c>
      <c r="Z146" s="117">
        <f t="shared" si="428"/>
        <v>0</v>
      </c>
      <c r="AA146" s="117">
        <f t="shared" si="428"/>
        <v>0</v>
      </c>
      <c r="AB146" s="117">
        <f t="shared" si="428"/>
        <v>0</v>
      </c>
      <c r="AC146" s="117">
        <f t="shared" si="428"/>
        <v>0</v>
      </c>
      <c r="AD146" s="117">
        <f t="shared" si="428"/>
        <v>0</v>
      </c>
      <c r="AE146" s="117">
        <f t="shared" si="428"/>
        <v>0</v>
      </c>
      <c r="AF146" s="117">
        <f t="shared" si="428"/>
        <v>0</v>
      </c>
      <c r="AG146" s="117">
        <f t="shared" si="428"/>
        <v>0</v>
      </c>
      <c r="AH146" s="117">
        <f>$C$193</f>
        <v>0</v>
      </c>
      <c r="AI146" s="2"/>
      <c r="AJ146" s="117">
        <f t="shared" si="429"/>
        <v>0</v>
      </c>
      <c r="AK146" s="117">
        <f t="shared" si="423"/>
        <v>0</v>
      </c>
      <c r="AL146" s="117">
        <f t="shared" si="423"/>
        <v>0</v>
      </c>
      <c r="AM146" s="117">
        <f t="shared" si="423"/>
        <v>0</v>
      </c>
      <c r="AN146" s="117">
        <f t="shared" si="423"/>
        <v>0</v>
      </c>
      <c r="AO146" s="117">
        <f t="shared" si="423"/>
        <v>0</v>
      </c>
      <c r="AP146" s="117">
        <f t="shared" si="423"/>
        <v>0</v>
      </c>
      <c r="AQ146" s="117">
        <f t="shared" si="423"/>
        <v>0</v>
      </c>
      <c r="AR146" s="117">
        <f t="shared" si="423"/>
        <v>0</v>
      </c>
      <c r="AS146" s="117">
        <f t="shared" si="423"/>
        <v>0</v>
      </c>
      <c r="AT146" s="117">
        <f t="shared" si="423"/>
        <v>0</v>
      </c>
      <c r="AU146" s="117">
        <f t="shared" si="423"/>
        <v>0</v>
      </c>
      <c r="AV146" s="117">
        <f t="shared" si="423"/>
        <v>0</v>
      </c>
      <c r="AW146" s="117">
        <f t="shared" si="423"/>
        <v>0</v>
      </c>
      <c r="AX146" s="117">
        <f t="shared" si="423"/>
        <v>0</v>
      </c>
      <c r="AY146" s="117">
        <f t="shared" si="423"/>
        <v>0</v>
      </c>
      <c r="AZ146" s="117">
        <f t="shared" si="423"/>
        <v>0</v>
      </c>
      <c r="BA146" s="117">
        <f t="shared" si="424"/>
        <v>0</v>
      </c>
      <c r="BB146" s="117">
        <f t="shared" si="424"/>
        <v>0</v>
      </c>
      <c r="BC146" s="117">
        <f t="shared" si="424"/>
        <v>0</v>
      </c>
      <c r="BD146" s="117">
        <f t="shared" si="424"/>
        <v>0</v>
      </c>
      <c r="BE146" s="117">
        <f t="shared" si="424"/>
        <v>0</v>
      </c>
      <c r="BF146" s="117">
        <f t="shared" si="424"/>
        <v>0</v>
      </c>
      <c r="BG146" s="117">
        <f t="shared" si="424"/>
        <v>0</v>
      </c>
      <c r="BH146" s="117">
        <f t="shared" si="424"/>
        <v>0</v>
      </c>
      <c r="BI146" s="117">
        <f t="shared" si="424"/>
        <v>0</v>
      </c>
      <c r="BJ146" s="117">
        <f t="shared" si="424"/>
        <v>0</v>
      </c>
      <c r="BK146" s="117">
        <f t="shared" si="424"/>
        <v>0</v>
      </c>
      <c r="BL146" s="117">
        <f t="shared" si="424"/>
        <v>0</v>
      </c>
      <c r="BM146" s="117">
        <f t="shared" si="424"/>
        <v>0</v>
      </c>
      <c r="BN146" s="117">
        <f t="shared" si="424"/>
        <v>0</v>
      </c>
      <c r="BP146" s="117">
        <f t="shared" si="430"/>
        <v>0</v>
      </c>
      <c r="BQ146" s="117">
        <f t="shared" si="431"/>
        <v>0</v>
      </c>
      <c r="BR146" s="117">
        <f t="shared" si="431"/>
        <v>0</v>
      </c>
      <c r="BS146" s="117">
        <f t="shared" si="431"/>
        <v>0</v>
      </c>
      <c r="BT146" s="117">
        <f t="shared" si="431"/>
        <v>0</v>
      </c>
      <c r="BU146" s="117">
        <f t="shared" si="431"/>
        <v>0</v>
      </c>
      <c r="BV146" s="117">
        <f t="shared" si="431"/>
        <v>0</v>
      </c>
      <c r="BW146" s="117">
        <f t="shared" si="431"/>
        <v>0</v>
      </c>
      <c r="BX146" s="117">
        <f t="shared" si="431"/>
        <v>0</v>
      </c>
      <c r="BY146" s="117">
        <f t="shared" si="431"/>
        <v>0</v>
      </c>
      <c r="BZ146" s="117">
        <f t="shared" si="431"/>
        <v>0</v>
      </c>
      <c r="CA146" s="117">
        <f t="shared" si="431"/>
        <v>0</v>
      </c>
      <c r="CB146" s="117">
        <f t="shared" si="431"/>
        <v>0</v>
      </c>
      <c r="CC146" s="117">
        <f t="shared" si="431"/>
        <v>0</v>
      </c>
      <c r="CD146" s="117">
        <f t="shared" si="431"/>
        <v>0</v>
      </c>
      <c r="CE146" s="117">
        <f t="shared" si="431"/>
        <v>0</v>
      </c>
      <c r="CF146" s="117">
        <f t="shared" si="431"/>
        <v>0</v>
      </c>
      <c r="CG146" s="117">
        <f t="shared" si="431"/>
        <v>0</v>
      </c>
      <c r="CH146" s="117">
        <f t="shared" si="431"/>
        <v>0</v>
      </c>
      <c r="CI146" s="117">
        <f t="shared" si="431"/>
        <v>0</v>
      </c>
      <c r="CJ146" s="117">
        <f t="shared" si="431"/>
        <v>0</v>
      </c>
      <c r="CK146" s="117">
        <f t="shared" si="431"/>
        <v>0</v>
      </c>
      <c r="CL146" s="117">
        <f t="shared" si="431"/>
        <v>0</v>
      </c>
      <c r="CM146" s="117">
        <f t="shared" si="431"/>
        <v>0</v>
      </c>
      <c r="CN146" s="117">
        <f t="shared" si="431"/>
        <v>0</v>
      </c>
      <c r="CO146" s="117">
        <f t="shared" si="431"/>
        <v>0</v>
      </c>
      <c r="CP146" s="117">
        <f t="shared" si="431"/>
        <v>0</v>
      </c>
      <c r="CQ146" s="117">
        <f t="shared" si="431"/>
        <v>0</v>
      </c>
      <c r="CR146" s="117">
        <f t="shared" si="431"/>
        <v>0</v>
      </c>
      <c r="CS146" s="117">
        <f t="shared" si="431"/>
        <v>0</v>
      </c>
      <c r="CT146" s="117">
        <f t="shared" si="433"/>
        <v>0</v>
      </c>
      <c r="CV146" s="117">
        <f t="shared" ref="CV146:CV149" si="434">AJ146</f>
        <v>0</v>
      </c>
      <c r="CW146" s="117">
        <f t="shared" ref="CW146:DL149" si="435">CV146-($BP146-$CT146)/30</f>
        <v>0</v>
      </c>
      <c r="CX146" s="117">
        <f t="shared" si="435"/>
        <v>0</v>
      </c>
      <c r="CY146" s="117">
        <f t="shared" si="435"/>
        <v>0</v>
      </c>
      <c r="CZ146" s="117">
        <f t="shared" si="435"/>
        <v>0</v>
      </c>
      <c r="DA146" s="117">
        <f t="shared" si="435"/>
        <v>0</v>
      </c>
      <c r="DB146" s="117">
        <f t="shared" si="435"/>
        <v>0</v>
      </c>
      <c r="DC146" s="117">
        <f t="shared" si="435"/>
        <v>0</v>
      </c>
      <c r="DD146" s="117">
        <f t="shared" si="435"/>
        <v>0</v>
      </c>
      <c r="DE146" s="117">
        <f t="shared" si="435"/>
        <v>0</v>
      </c>
      <c r="DF146" s="117">
        <f t="shared" si="435"/>
        <v>0</v>
      </c>
      <c r="DG146" s="117">
        <f t="shared" si="435"/>
        <v>0</v>
      </c>
      <c r="DH146" s="117">
        <f t="shared" si="435"/>
        <v>0</v>
      </c>
      <c r="DI146" s="117">
        <f t="shared" si="435"/>
        <v>0</v>
      </c>
      <c r="DJ146" s="117">
        <f t="shared" si="435"/>
        <v>0</v>
      </c>
      <c r="DK146" s="117">
        <f t="shared" si="435"/>
        <v>0</v>
      </c>
      <c r="DL146" s="117">
        <f t="shared" si="435"/>
        <v>0</v>
      </c>
      <c r="DM146" s="117">
        <f t="shared" ref="DM146:DY149" si="436">DL146-($BP146-$CT146)/30</f>
        <v>0</v>
      </c>
      <c r="DN146" s="117">
        <f t="shared" si="436"/>
        <v>0</v>
      </c>
      <c r="DO146" s="117">
        <f t="shared" si="436"/>
        <v>0</v>
      </c>
      <c r="DP146" s="117">
        <f t="shared" si="436"/>
        <v>0</v>
      </c>
      <c r="DQ146" s="117">
        <f t="shared" si="436"/>
        <v>0</v>
      </c>
      <c r="DR146" s="117">
        <f t="shared" si="436"/>
        <v>0</v>
      </c>
      <c r="DS146" s="117">
        <f t="shared" si="436"/>
        <v>0</v>
      </c>
      <c r="DT146" s="117">
        <f t="shared" si="436"/>
        <v>0</v>
      </c>
      <c r="DU146" s="117">
        <f t="shared" si="436"/>
        <v>0</v>
      </c>
      <c r="DV146" s="117">
        <f t="shared" si="436"/>
        <v>0</v>
      </c>
      <c r="DW146" s="117">
        <f t="shared" si="436"/>
        <v>0</v>
      </c>
      <c r="DX146" s="117">
        <f t="shared" si="436"/>
        <v>0</v>
      </c>
      <c r="DY146" s="117">
        <f t="shared" si="436"/>
        <v>0</v>
      </c>
      <c r="DZ146" s="117">
        <v>0</v>
      </c>
    </row>
    <row r="147" spans="1:165">
      <c r="A147" s="303" t="s">
        <v>308</v>
      </c>
      <c r="C147" s="5" t="s">
        <v>315</v>
      </c>
      <c r="D147" s="117">
        <f>$B$194</f>
        <v>2.8940000000000001</v>
      </c>
      <c r="E147" s="117">
        <f t="shared" si="428"/>
        <v>2.8940000000000001</v>
      </c>
      <c r="F147" s="117">
        <f t="shared" si="428"/>
        <v>2.8940000000000001</v>
      </c>
      <c r="G147" s="117">
        <f t="shared" si="428"/>
        <v>2.8940000000000001</v>
      </c>
      <c r="H147" s="117">
        <f t="shared" si="428"/>
        <v>2.8940000000000001</v>
      </c>
      <c r="I147" s="117">
        <f t="shared" si="428"/>
        <v>2.8940000000000001</v>
      </c>
      <c r="J147" s="117">
        <f t="shared" si="428"/>
        <v>2.8940000000000001</v>
      </c>
      <c r="K147" s="117">
        <f t="shared" si="428"/>
        <v>2.8940000000000001</v>
      </c>
      <c r="L147" s="117">
        <f t="shared" si="428"/>
        <v>2.8940000000000001</v>
      </c>
      <c r="M147" s="117">
        <f t="shared" si="428"/>
        <v>2.8940000000000001</v>
      </c>
      <c r="N147" s="117">
        <f t="shared" si="428"/>
        <v>2.8940000000000001</v>
      </c>
      <c r="O147" s="117">
        <f t="shared" si="428"/>
        <v>2.8940000000000001</v>
      </c>
      <c r="P147" s="117">
        <f t="shared" si="428"/>
        <v>2.8940000000000001</v>
      </c>
      <c r="Q147" s="117">
        <f t="shared" si="428"/>
        <v>2.8940000000000001</v>
      </c>
      <c r="R147" s="117">
        <f t="shared" si="428"/>
        <v>2.8940000000000001</v>
      </c>
      <c r="S147" s="117">
        <f t="shared" si="428"/>
        <v>2.8940000000000001</v>
      </c>
      <c r="T147" s="117">
        <f t="shared" si="428"/>
        <v>2.8940000000000001</v>
      </c>
      <c r="U147" s="117">
        <f t="shared" si="428"/>
        <v>2.8940000000000001</v>
      </c>
      <c r="V147" s="117">
        <f t="shared" si="428"/>
        <v>2.8940000000000001</v>
      </c>
      <c r="W147" s="117">
        <f t="shared" si="428"/>
        <v>2.8940000000000001</v>
      </c>
      <c r="X147" s="117">
        <f t="shared" si="428"/>
        <v>2.8940000000000001</v>
      </c>
      <c r="Y147" s="117">
        <f t="shared" si="428"/>
        <v>2.8940000000000001</v>
      </c>
      <c r="Z147" s="117">
        <f t="shared" si="428"/>
        <v>2.8940000000000001</v>
      </c>
      <c r="AA147" s="117">
        <f t="shared" si="428"/>
        <v>2.8940000000000001</v>
      </c>
      <c r="AB147" s="117">
        <f t="shared" si="428"/>
        <v>2.8940000000000001</v>
      </c>
      <c r="AC147" s="117">
        <f t="shared" si="428"/>
        <v>2.8940000000000001</v>
      </c>
      <c r="AD147" s="117">
        <f t="shared" si="428"/>
        <v>2.8940000000000001</v>
      </c>
      <c r="AE147" s="117">
        <f t="shared" si="428"/>
        <v>2.8940000000000001</v>
      </c>
      <c r="AF147" s="117">
        <f t="shared" si="428"/>
        <v>2.8940000000000001</v>
      </c>
      <c r="AG147" s="117">
        <f t="shared" si="428"/>
        <v>2.8940000000000001</v>
      </c>
      <c r="AH147" s="117">
        <f>$C$194</f>
        <v>2.8940000000000001</v>
      </c>
      <c r="AI147" s="2"/>
      <c r="AJ147" s="117">
        <f t="shared" si="429"/>
        <v>2.8940000000000001</v>
      </c>
      <c r="AK147" s="117">
        <f t="shared" si="423"/>
        <v>2.8940000000000001</v>
      </c>
      <c r="AL147" s="117">
        <f t="shared" si="423"/>
        <v>2.8940000000000001</v>
      </c>
      <c r="AM147" s="117">
        <f t="shared" si="423"/>
        <v>2.8940000000000001</v>
      </c>
      <c r="AN147" s="117">
        <f t="shared" si="423"/>
        <v>2.8940000000000001</v>
      </c>
      <c r="AO147" s="117">
        <f t="shared" si="423"/>
        <v>2.8940000000000001</v>
      </c>
      <c r="AP147" s="117">
        <f t="shared" si="423"/>
        <v>2.8940000000000001</v>
      </c>
      <c r="AQ147" s="117">
        <f t="shared" si="423"/>
        <v>2.8940000000000001</v>
      </c>
      <c r="AR147" s="117">
        <f t="shared" si="423"/>
        <v>2.8940000000000001</v>
      </c>
      <c r="AS147" s="117">
        <f t="shared" si="423"/>
        <v>2.8940000000000001</v>
      </c>
      <c r="AT147" s="117">
        <f t="shared" si="423"/>
        <v>2.8940000000000001</v>
      </c>
      <c r="AU147" s="117">
        <f t="shared" si="423"/>
        <v>2.8940000000000001</v>
      </c>
      <c r="AV147" s="117">
        <f t="shared" si="423"/>
        <v>2.8940000000000001</v>
      </c>
      <c r="AW147" s="117">
        <f t="shared" si="423"/>
        <v>2.8940000000000001</v>
      </c>
      <c r="AX147" s="117">
        <f t="shared" si="423"/>
        <v>2.8940000000000001</v>
      </c>
      <c r="AY147" s="117">
        <f t="shared" si="423"/>
        <v>2.8940000000000001</v>
      </c>
      <c r="AZ147" s="117">
        <f t="shared" si="423"/>
        <v>2.8940000000000001</v>
      </c>
      <c r="BA147" s="117">
        <f t="shared" si="424"/>
        <v>2.8940000000000001</v>
      </c>
      <c r="BB147" s="117">
        <f t="shared" si="424"/>
        <v>2.8940000000000001</v>
      </c>
      <c r="BC147" s="117">
        <f t="shared" si="424"/>
        <v>2.8940000000000001</v>
      </c>
      <c r="BD147" s="117">
        <f t="shared" si="424"/>
        <v>2.8940000000000001</v>
      </c>
      <c r="BE147" s="117">
        <f t="shared" si="424"/>
        <v>2.8940000000000001</v>
      </c>
      <c r="BF147" s="117">
        <f t="shared" si="424"/>
        <v>2.8940000000000001</v>
      </c>
      <c r="BG147" s="117">
        <f t="shared" si="424"/>
        <v>2.8940000000000001</v>
      </c>
      <c r="BH147" s="117">
        <f t="shared" si="424"/>
        <v>2.8940000000000001</v>
      </c>
      <c r="BI147" s="117">
        <f t="shared" si="424"/>
        <v>2.8940000000000001</v>
      </c>
      <c r="BJ147" s="117">
        <f t="shared" si="424"/>
        <v>2.8940000000000001</v>
      </c>
      <c r="BK147" s="117">
        <f t="shared" si="424"/>
        <v>2.8940000000000001</v>
      </c>
      <c r="BL147" s="117">
        <f t="shared" si="424"/>
        <v>2.8940000000000001</v>
      </c>
      <c r="BM147" s="117">
        <f t="shared" si="424"/>
        <v>2.8940000000000001</v>
      </c>
      <c r="BN147" s="117">
        <f t="shared" si="424"/>
        <v>2.8940000000000001</v>
      </c>
      <c r="BP147" s="117">
        <f t="shared" si="430"/>
        <v>2.8940000000000001</v>
      </c>
      <c r="BQ147" s="117">
        <f t="shared" si="431"/>
        <v>2.8940000000000001</v>
      </c>
      <c r="BR147" s="117">
        <f t="shared" si="431"/>
        <v>2.8940000000000001</v>
      </c>
      <c r="BS147" s="117">
        <f t="shared" si="431"/>
        <v>2.8940000000000001</v>
      </c>
      <c r="BT147" s="117">
        <f t="shared" si="431"/>
        <v>2.8940000000000001</v>
      </c>
      <c r="BU147" s="117">
        <f t="shared" si="431"/>
        <v>2.8940000000000001</v>
      </c>
      <c r="BV147" s="117">
        <f t="shared" si="431"/>
        <v>2.8940000000000001</v>
      </c>
      <c r="BW147" s="117">
        <f t="shared" si="431"/>
        <v>2.8940000000000001</v>
      </c>
      <c r="BX147" s="117">
        <f t="shared" si="431"/>
        <v>2.8940000000000001</v>
      </c>
      <c r="BY147" s="117">
        <f t="shared" si="431"/>
        <v>2.8940000000000001</v>
      </c>
      <c r="BZ147" s="117">
        <f t="shared" si="431"/>
        <v>2.8940000000000001</v>
      </c>
      <c r="CA147" s="117">
        <f t="shared" si="431"/>
        <v>2.8940000000000001</v>
      </c>
      <c r="CB147" s="117">
        <f t="shared" si="431"/>
        <v>2.8940000000000001</v>
      </c>
      <c r="CC147" s="117">
        <f t="shared" si="431"/>
        <v>2.8940000000000001</v>
      </c>
      <c r="CD147" s="117">
        <f t="shared" si="431"/>
        <v>2.8940000000000001</v>
      </c>
      <c r="CE147" s="117">
        <f t="shared" si="431"/>
        <v>2.8940000000000001</v>
      </c>
      <c r="CF147" s="117">
        <f t="shared" si="431"/>
        <v>2.8940000000000001</v>
      </c>
      <c r="CG147" s="117">
        <f t="shared" si="431"/>
        <v>2.8940000000000001</v>
      </c>
      <c r="CH147" s="117">
        <f t="shared" si="431"/>
        <v>2.8940000000000001</v>
      </c>
      <c r="CI147" s="117">
        <f t="shared" si="431"/>
        <v>2.8940000000000001</v>
      </c>
      <c r="CJ147" s="117">
        <f t="shared" si="431"/>
        <v>2.8940000000000001</v>
      </c>
      <c r="CK147" s="117">
        <f t="shared" si="431"/>
        <v>2.8940000000000001</v>
      </c>
      <c r="CL147" s="117">
        <f t="shared" si="431"/>
        <v>2.8940000000000001</v>
      </c>
      <c r="CM147" s="117">
        <f t="shared" si="431"/>
        <v>2.8940000000000001</v>
      </c>
      <c r="CN147" s="117">
        <f t="shared" si="431"/>
        <v>2.8940000000000001</v>
      </c>
      <c r="CO147" s="117">
        <f t="shared" si="431"/>
        <v>2.8940000000000001</v>
      </c>
      <c r="CP147" s="117">
        <f t="shared" si="431"/>
        <v>2.8940000000000001</v>
      </c>
      <c r="CQ147" s="117">
        <f t="shared" si="431"/>
        <v>2.8940000000000001</v>
      </c>
      <c r="CR147" s="117">
        <f t="shared" si="431"/>
        <v>2.8940000000000001</v>
      </c>
      <c r="CS147" s="117">
        <f t="shared" si="431"/>
        <v>2.8940000000000001</v>
      </c>
      <c r="CT147" s="117">
        <f t="shared" si="433"/>
        <v>2.8940000000000001</v>
      </c>
      <c r="CV147" s="117">
        <f t="shared" si="434"/>
        <v>2.8940000000000001</v>
      </c>
      <c r="CW147" s="117">
        <f t="shared" si="435"/>
        <v>2.8940000000000001</v>
      </c>
      <c r="CX147" s="117">
        <f t="shared" si="435"/>
        <v>2.8940000000000001</v>
      </c>
      <c r="CY147" s="117">
        <f t="shared" si="435"/>
        <v>2.8940000000000001</v>
      </c>
      <c r="CZ147" s="117">
        <f t="shared" si="435"/>
        <v>2.8940000000000001</v>
      </c>
      <c r="DA147" s="117">
        <f t="shared" si="435"/>
        <v>2.8940000000000001</v>
      </c>
      <c r="DB147" s="117">
        <f t="shared" si="435"/>
        <v>2.8940000000000001</v>
      </c>
      <c r="DC147" s="117">
        <f t="shared" si="435"/>
        <v>2.8940000000000001</v>
      </c>
      <c r="DD147" s="117">
        <f t="shared" si="435"/>
        <v>2.8940000000000001</v>
      </c>
      <c r="DE147" s="117">
        <f t="shared" si="435"/>
        <v>2.8940000000000001</v>
      </c>
      <c r="DF147" s="117">
        <f t="shared" si="435"/>
        <v>2.8940000000000001</v>
      </c>
      <c r="DG147" s="117">
        <f t="shared" si="435"/>
        <v>2.8940000000000001</v>
      </c>
      <c r="DH147" s="117">
        <f t="shared" si="435"/>
        <v>2.8940000000000001</v>
      </c>
      <c r="DI147" s="117">
        <f t="shared" si="435"/>
        <v>2.8940000000000001</v>
      </c>
      <c r="DJ147" s="117">
        <f t="shared" si="435"/>
        <v>2.8940000000000001</v>
      </c>
      <c r="DK147" s="117">
        <f t="shared" si="435"/>
        <v>2.8940000000000001</v>
      </c>
      <c r="DL147" s="117">
        <f t="shared" si="435"/>
        <v>2.8940000000000001</v>
      </c>
      <c r="DM147" s="117">
        <f t="shared" si="436"/>
        <v>2.8940000000000001</v>
      </c>
      <c r="DN147" s="117">
        <f t="shared" si="436"/>
        <v>2.8940000000000001</v>
      </c>
      <c r="DO147" s="117">
        <f t="shared" si="436"/>
        <v>2.8940000000000001</v>
      </c>
      <c r="DP147" s="117">
        <f t="shared" si="436"/>
        <v>2.8940000000000001</v>
      </c>
      <c r="DQ147" s="117">
        <f t="shared" si="436"/>
        <v>2.8940000000000001</v>
      </c>
      <c r="DR147" s="117">
        <f t="shared" si="436"/>
        <v>2.8940000000000001</v>
      </c>
      <c r="DS147" s="117">
        <f t="shared" si="436"/>
        <v>2.8940000000000001</v>
      </c>
      <c r="DT147" s="117">
        <f t="shared" si="436"/>
        <v>2.8940000000000001</v>
      </c>
      <c r="DU147" s="117">
        <f t="shared" si="436"/>
        <v>2.8940000000000001</v>
      </c>
      <c r="DV147" s="117">
        <f t="shared" si="436"/>
        <v>2.8940000000000001</v>
      </c>
      <c r="DW147" s="117">
        <f t="shared" si="436"/>
        <v>2.8940000000000001</v>
      </c>
      <c r="DX147" s="117">
        <f t="shared" si="436"/>
        <v>2.8940000000000001</v>
      </c>
      <c r="DY147" s="117">
        <f t="shared" si="436"/>
        <v>2.8940000000000001</v>
      </c>
      <c r="DZ147" s="117">
        <f t="shared" ref="DZ147:DZ149" si="437">CV147</f>
        <v>2.8940000000000001</v>
      </c>
    </row>
    <row r="148" spans="1:165">
      <c r="A148" s="303" t="s">
        <v>309</v>
      </c>
      <c r="C148" s="5" t="s">
        <v>315</v>
      </c>
      <c r="D148" s="117">
        <f>$B$195</f>
        <v>0</v>
      </c>
      <c r="E148" s="117">
        <f t="shared" si="428"/>
        <v>0</v>
      </c>
      <c r="F148" s="117">
        <f t="shared" si="428"/>
        <v>0</v>
      </c>
      <c r="G148" s="117">
        <f t="shared" si="428"/>
        <v>0</v>
      </c>
      <c r="H148" s="117">
        <f t="shared" si="428"/>
        <v>0</v>
      </c>
      <c r="I148" s="117">
        <f t="shared" si="428"/>
        <v>0</v>
      </c>
      <c r="J148" s="117">
        <f t="shared" si="428"/>
        <v>0</v>
      </c>
      <c r="K148" s="117">
        <f t="shared" si="428"/>
        <v>0</v>
      </c>
      <c r="L148" s="117">
        <f t="shared" si="428"/>
        <v>0</v>
      </c>
      <c r="M148" s="117">
        <f t="shared" si="428"/>
        <v>0</v>
      </c>
      <c r="N148" s="117">
        <f t="shared" si="428"/>
        <v>0</v>
      </c>
      <c r="O148" s="117">
        <f t="shared" si="428"/>
        <v>0</v>
      </c>
      <c r="P148" s="117">
        <f t="shared" si="428"/>
        <v>0</v>
      </c>
      <c r="Q148" s="117">
        <f t="shared" si="428"/>
        <v>0</v>
      </c>
      <c r="R148" s="117">
        <f t="shared" si="428"/>
        <v>0</v>
      </c>
      <c r="S148" s="117">
        <f t="shared" si="428"/>
        <v>0</v>
      </c>
      <c r="T148" s="117">
        <f t="shared" si="428"/>
        <v>0</v>
      </c>
      <c r="U148" s="117">
        <f t="shared" si="428"/>
        <v>0</v>
      </c>
      <c r="V148" s="117">
        <f t="shared" si="428"/>
        <v>0</v>
      </c>
      <c r="W148" s="117">
        <f t="shared" si="428"/>
        <v>0</v>
      </c>
      <c r="X148" s="117">
        <f t="shared" si="428"/>
        <v>0</v>
      </c>
      <c r="Y148" s="117">
        <f t="shared" si="428"/>
        <v>0</v>
      </c>
      <c r="Z148" s="117">
        <f t="shared" si="428"/>
        <v>0</v>
      </c>
      <c r="AA148" s="117">
        <f t="shared" si="428"/>
        <v>0</v>
      </c>
      <c r="AB148" s="117">
        <f t="shared" si="428"/>
        <v>0</v>
      </c>
      <c r="AC148" s="117">
        <f t="shared" si="428"/>
        <v>0</v>
      </c>
      <c r="AD148" s="117">
        <f t="shared" si="428"/>
        <v>0</v>
      </c>
      <c r="AE148" s="117">
        <f t="shared" si="428"/>
        <v>0</v>
      </c>
      <c r="AF148" s="117">
        <f t="shared" si="428"/>
        <v>0</v>
      </c>
      <c r="AG148" s="117">
        <f t="shared" si="428"/>
        <v>0</v>
      </c>
      <c r="AH148" s="117">
        <f>$C$195</f>
        <v>0</v>
      </c>
      <c r="AI148" s="2"/>
      <c r="AJ148" s="117">
        <f t="shared" si="429"/>
        <v>0</v>
      </c>
      <c r="AK148" s="117">
        <f t="shared" si="423"/>
        <v>0</v>
      </c>
      <c r="AL148" s="117">
        <f t="shared" si="423"/>
        <v>0</v>
      </c>
      <c r="AM148" s="117">
        <f t="shared" si="423"/>
        <v>0</v>
      </c>
      <c r="AN148" s="117">
        <f t="shared" si="423"/>
        <v>0</v>
      </c>
      <c r="AO148" s="117">
        <f t="shared" si="423"/>
        <v>0</v>
      </c>
      <c r="AP148" s="117">
        <f t="shared" si="423"/>
        <v>0</v>
      </c>
      <c r="AQ148" s="117">
        <f t="shared" si="423"/>
        <v>0</v>
      </c>
      <c r="AR148" s="117">
        <f t="shared" si="423"/>
        <v>0</v>
      </c>
      <c r="AS148" s="117">
        <f t="shared" si="423"/>
        <v>0</v>
      </c>
      <c r="AT148" s="117">
        <f t="shared" si="423"/>
        <v>0</v>
      </c>
      <c r="AU148" s="117">
        <f t="shared" si="423"/>
        <v>0</v>
      </c>
      <c r="AV148" s="117">
        <f t="shared" si="423"/>
        <v>0</v>
      </c>
      <c r="AW148" s="117">
        <f t="shared" si="423"/>
        <v>0</v>
      </c>
      <c r="AX148" s="117">
        <f t="shared" si="423"/>
        <v>0</v>
      </c>
      <c r="AY148" s="117">
        <f t="shared" si="423"/>
        <v>0</v>
      </c>
      <c r="AZ148" s="117">
        <f t="shared" si="423"/>
        <v>0</v>
      </c>
      <c r="BA148" s="117">
        <f t="shared" si="424"/>
        <v>0</v>
      </c>
      <c r="BB148" s="117">
        <f t="shared" si="424"/>
        <v>0</v>
      </c>
      <c r="BC148" s="117">
        <f t="shared" si="424"/>
        <v>0</v>
      </c>
      <c r="BD148" s="117">
        <f t="shared" si="424"/>
        <v>0</v>
      </c>
      <c r="BE148" s="117">
        <f t="shared" si="424"/>
        <v>0</v>
      </c>
      <c r="BF148" s="117">
        <f t="shared" si="424"/>
        <v>0</v>
      </c>
      <c r="BG148" s="117">
        <f t="shared" si="424"/>
        <v>0</v>
      </c>
      <c r="BH148" s="117">
        <f t="shared" si="424"/>
        <v>0</v>
      </c>
      <c r="BI148" s="117">
        <f t="shared" si="424"/>
        <v>0</v>
      </c>
      <c r="BJ148" s="117">
        <f t="shared" si="424"/>
        <v>0</v>
      </c>
      <c r="BK148" s="117">
        <f t="shared" si="424"/>
        <v>0</v>
      </c>
      <c r="BL148" s="117">
        <f t="shared" si="424"/>
        <v>0</v>
      </c>
      <c r="BM148" s="117">
        <f t="shared" si="424"/>
        <v>0</v>
      </c>
      <c r="BN148" s="117">
        <f t="shared" si="424"/>
        <v>0</v>
      </c>
      <c r="BP148" s="117">
        <f t="shared" si="430"/>
        <v>0</v>
      </c>
      <c r="BQ148" s="117">
        <f t="shared" si="431"/>
        <v>0</v>
      </c>
      <c r="BR148" s="117">
        <f t="shared" si="431"/>
        <v>0</v>
      </c>
      <c r="BS148" s="117">
        <f t="shared" si="431"/>
        <v>0</v>
      </c>
      <c r="BT148" s="117">
        <f t="shared" si="431"/>
        <v>0</v>
      </c>
      <c r="BU148" s="117">
        <f t="shared" si="431"/>
        <v>0</v>
      </c>
      <c r="BV148" s="117">
        <f t="shared" si="431"/>
        <v>0</v>
      </c>
      <c r="BW148" s="117">
        <f t="shared" si="431"/>
        <v>0</v>
      </c>
      <c r="BX148" s="117">
        <f t="shared" si="431"/>
        <v>0</v>
      </c>
      <c r="BY148" s="117">
        <f t="shared" si="431"/>
        <v>0</v>
      </c>
      <c r="BZ148" s="117">
        <f t="shared" si="431"/>
        <v>0</v>
      </c>
      <c r="CA148" s="117">
        <f t="shared" si="431"/>
        <v>0</v>
      </c>
      <c r="CB148" s="117">
        <f t="shared" si="431"/>
        <v>0</v>
      </c>
      <c r="CC148" s="117">
        <f t="shared" si="431"/>
        <v>0</v>
      </c>
      <c r="CD148" s="117">
        <f t="shared" si="431"/>
        <v>0</v>
      </c>
      <c r="CE148" s="117">
        <f t="shared" si="431"/>
        <v>0</v>
      </c>
      <c r="CF148" s="117">
        <f t="shared" si="431"/>
        <v>0</v>
      </c>
      <c r="CG148" s="117">
        <f t="shared" si="431"/>
        <v>0</v>
      </c>
      <c r="CH148" s="117">
        <f t="shared" si="431"/>
        <v>0</v>
      </c>
      <c r="CI148" s="117">
        <f t="shared" si="431"/>
        <v>0</v>
      </c>
      <c r="CJ148" s="117">
        <f t="shared" si="431"/>
        <v>0</v>
      </c>
      <c r="CK148" s="117">
        <f t="shared" si="431"/>
        <v>0</v>
      </c>
      <c r="CL148" s="117">
        <f t="shared" si="431"/>
        <v>0</v>
      </c>
      <c r="CM148" s="117">
        <f t="shared" si="431"/>
        <v>0</v>
      </c>
      <c r="CN148" s="117">
        <f t="shared" si="431"/>
        <v>0</v>
      </c>
      <c r="CO148" s="117">
        <f t="shared" si="431"/>
        <v>0</v>
      </c>
      <c r="CP148" s="117">
        <f t="shared" si="431"/>
        <v>0</v>
      </c>
      <c r="CQ148" s="117">
        <f t="shared" si="431"/>
        <v>0</v>
      </c>
      <c r="CR148" s="117">
        <f t="shared" si="431"/>
        <v>0</v>
      </c>
      <c r="CS148" s="117">
        <f t="shared" si="431"/>
        <v>0</v>
      </c>
      <c r="CT148" s="117">
        <f t="shared" si="433"/>
        <v>0</v>
      </c>
      <c r="CV148" s="117">
        <f t="shared" si="434"/>
        <v>0</v>
      </c>
      <c r="CW148" s="117">
        <f t="shared" si="435"/>
        <v>0</v>
      </c>
      <c r="CX148" s="117">
        <f t="shared" si="435"/>
        <v>0</v>
      </c>
      <c r="CY148" s="117">
        <f t="shared" si="435"/>
        <v>0</v>
      </c>
      <c r="CZ148" s="117">
        <f t="shared" si="435"/>
        <v>0</v>
      </c>
      <c r="DA148" s="117">
        <f t="shared" si="435"/>
        <v>0</v>
      </c>
      <c r="DB148" s="117">
        <f t="shared" si="435"/>
        <v>0</v>
      </c>
      <c r="DC148" s="117">
        <f t="shared" si="435"/>
        <v>0</v>
      </c>
      <c r="DD148" s="117">
        <f t="shared" si="435"/>
        <v>0</v>
      </c>
      <c r="DE148" s="117">
        <f t="shared" si="435"/>
        <v>0</v>
      </c>
      <c r="DF148" s="117">
        <f t="shared" si="435"/>
        <v>0</v>
      </c>
      <c r="DG148" s="117">
        <f t="shared" si="435"/>
        <v>0</v>
      </c>
      <c r="DH148" s="117">
        <f t="shared" si="435"/>
        <v>0</v>
      </c>
      <c r="DI148" s="117">
        <f t="shared" si="435"/>
        <v>0</v>
      </c>
      <c r="DJ148" s="117">
        <f t="shared" si="435"/>
        <v>0</v>
      </c>
      <c r="DK148" s="117">
        <f t="shared" si="435"/>
        <v>0</v>
      </c>
      <c r="DL148" s="117">
        <f t="shared" si="435"/>
        <v>0</v>
      </c>
      <c r="DM148" s="117">
        <f t="shared" si="436"/>
        <v>0</v>
      </c>
      <c r="DN148" s="117">
        <f t="shared" si="436"/>
        <v>0</v>
      </c>
      <c r="DO148" s="117">
        <f t="shared" si="436"/>
        <v>0</v>
      </c>
      <c r="DP148" s="117">
        <f t="shared" si="436"/>
        <v>0</v>
      </c>
      <c r="DQ148" s="117">
        <f t="shared" si="436"/>
        <v>0</v>
      </c>
      <c r="DR148" s="117">
        <f t="shared" si="436"/>
        <v>0</v>
      </c>
      <c r="DS148" s="117">
        <f t="shared" si="436"/>
        <v>0</v>
      </c>
      <c r="DT148" s="117">
        <f t="shared" si="436"/>
        <v>0</v>
      </c>
      <c r="DU148" s="117">
        <f t="shared" si="436"/>
        <v>0</v>
      </c>
      <c r="DV148" s="117">
        <f t="shared" si="436"/>
        <v>0</v>
      </c>
      <c r="DW148" s="117">
        <f t="shared" si="436"/>
        <v>0</v>
      </c>
      <c r="DX148" s="117">
        <f t="shared" si="436"/>
        <v>0</v>
      </c>
      <c r="DY148" s="117">
        <f t="shared" si="436"/>
        <v>0</v>
      </c>
      <c r="DZ148" s="117">
        <f t="shared" si="437"/>
        <v>0</v>
      </c>
    </row>
    <row r="149" spans="1:165" ht="15.75" thickBot="1">
      <c r="A149" s="303" t="s">
        <v>310</v>
      </c>
      <c r="C149" s="5" t="s">
        <v>315</v>
      </c>
      <c r="D149" s="117">
        <f>$B$196</f>
        <v>0</v>
      </c>
      <c r="E149" s="117">
        <f t="shared" si="428"/>
        <v>0</v>
      </c>
      <c r="F149" s="117">
        <f t="shared" si="428"/>
        <v>0</v>
      </c>
      <c r="G149" s="117">
        <f t="shared" si="428"/>
        <v>0</v>
      </c>
      <c r="H149" s="117">
        <f t="shared" si="428"/>
        <v>0</v>
      </c>
      <c r="I149" s="117">
        <f t="shared" si="428"/>
        <v>0</v>
      </c>
      <c r="J149" s="117">
        <f t="shared" si="428"/>
        <v>0</v>
      </c>
      <c r="K149" s="117">
        <f t="shared" si="428"/>
        <v>0</v>
      </c>
      <c r="L149" s="117">
        <f t="shared" si="428"/>
        <v>0</v>
      </c>
      <c r="M149" s="117">
        <f t="shared" si="428"/>
        <v>0</v>
      </c>
      <c r="N149" s="117">
        <f t="shared" si="428"/>
        <v>0</v>
      </c>
      <c r="O149" s="117">
        <f t="shared" si="428"/>
        <v>0</v>
      </c>
      <c r="P149" s="117">
        <f t="shared" si="428"/>
        <v>0</v>
      </c>
      <c r="Q149" s="117">
        <f t="shared" si="428"/>
        <v>0</v>
      </c>
      <c r="R149" s="117">
        <f t="shared" si="428"/>
        <v>0</v>
      </c>
      <c r="S149" s="117">
        <f t="shared" si="428"/>
        <v>0</v>
      </c>
      <c r="T149" s="117">
        <f t="shared" si="428"/>
        <v>0</v>
      </c>
      <c r="U149" s="117">
        <f t="shared" si="428"/>
        <v>0</v>
      </c>
      <c r="V149" s="117">
        <f t="shared" si="428"/>
        <v>0</v>
      </c>
      <c r="W149" s="117">
        <f t="shared" si="428"/>
        <v>0</v>
      </c>
      <c r="X149" s="117">
        <f t="shared" si="428"/>
        <v>0</v>
      </c>
      <c r="Y149" s="117">
        <f t="shared" si="428"/>
        <v>0</v>
      </c>
      <c r="Z149" s="117">
        <f t="shared" si="428"/>
        <v>0</v>
      </c>
      <c r="AA149" s="117">
        <f t="shared" si="428"/>
        <v>0</v>
      </c>
      <c r="AB149" s="117">
        <f t="shared" si="428"/>
        <v>0</v>
      </c>
      <c r="AC149" s="117">
        <f t="shared" si="428"/>
        <v>0</v>
      </c>
      <c r="AD149" s="117">
        <f t="shared" si="428"/>
        <v>0</v>
      </c>
      <c r="AE149" s="117">
        <f t="shared" si="428"/>
        <v>0</v>
      </c>
      <c r="AF149" s="117">
        <f t="shared" si="428"/>
        <v>0</v>
      </c>
      <c r="AG149" s="117">
        <f t="shared" si="428"/>
        <v>0</v>
      </c>
      <c r="AH149" s="117">
        <f>$C$196</f>
        <v>0</v>
      </c>
      <c r="AI149" s="2"/>
      <c r="AJ149" s="117">
        <f t="shared" si="429"/>
        <v>0</v>
      </c>
      <c r="AK149" s="117">
        <f t="shared" si="423"/>
        <v>0</v>
      </c>
      <c r="AL149" s="117">
        <f t="shared" si="423"/>
        <v>0</v>
      </c>
      <c r="AM149" s="117">
        <f t="shared" si="423"/>
        <v>0</v>
      </c>
      <c r="AN149" s="117">
        <f t="shared" si="423"/>
        <v>0</v>
      </c>
      <c r="AO149" s="117">
        <f t="shared" si="423"/>
        <v>0</v>
      </c>
      <c r="AP149" s="117">
        <f t="shared" si="423"/>
        <v>0</v>
      </c>
      <c r="AQ149" s="117">
        <f t="shared" si="423"/>
        <v>0</v>
      </c>
      <c r="AR149" s="117">
        <f t="shared" si="423"/>
        <v>0</v>
      </c>
      <c r="AS149" s="117">
        <f t="shared" si="423"/>
        <v>0</v>
      </c>
      <c r="AT149" s="117">
        <f t="shared" si="423"/>
        <v>0</v>
      </c>
      <c r="AU149" s="117">
        <f t="shared" si="423"/>
        <v>0</v>
      </c>
      <c r="AV149" s="117">
        <f t="shared" si="423"/>
        <v>0</v>
      </c>
      <c r="AW149" s="117">
        <f t="shared" si="423"/>
        <v>0</v>
      </c>
      <c r="AX149" s="117">
        <f t="shared" si="423"/>
        <v>0</v>
      </c>
      <c r="AY149" s="117">
        <f t="shared" si="423"/>
        <v>0</v>
      </c>
      <c r="AZ149" s="117">
        <f t="shared" si="423"/>
        <v>0</v>
      </c>
      <c r="BA149" s="117">
        <f t="shared" si="424"/>
        <v>0</v>
      </c>
      <c r="BB149" s="117">
        <f t="shared" si="424"/>
        <v>0</v>
      </c>
      <c r="BC149" s="117">
        <f t="shared" si="424"/>
        <v>0</v>
      </c>
      <c r="BD149" s="117">
        <f t="shared" si="424"/>
        <v>0</v>
      </c>
      <c r="BE149" s="117">
        <f t="shared" si="424"/>
        <v>0</v>
      </c>
      <c r="BF149" s="117">
        <f t="shared" si="424"/>
        <v>0</v>
      </c>
      <c r="BG149" s="117">
        <f t="shared" si="424"/>
        <v>0</v>
      </c>
      <c r="BH149" s="117">
        <f t="shared" si="424"/>
        <v>0</v>
      </c>
      <c r="BI149" s="117">
        <f t="shared" si="424"/>
        <v>0</v>
      </c>
      <c r="BJ149" s="117">
        <f t="shared" si="424"/>
        <v>0</v>
      </c>
      <c r="BK149" s="117">
        <f t="shared" si="424"/>
        <v>0</v>
      </c>
      <c r="BL149" s="117">
        <f t="shared" si="424"/>
        <v>0</v>
      </c>
      <c r="BM149" s="117">
        <f t="shared" si="424"/>
        <v>0</v>
      </c>
      <c r="BN149" s="117">
        <f t="shared" si="424"/>
        <v>0</v>
      </c>
      <c r="BP149" s="117">
        <f t="shared" si="430"/>
        <v>0</v>
      </c>
      <c r="BQ149" s="117">
        <f t="shared" si="431"/>
        <v>0</v>
      </c>
      <c r="BR149" s="117">
        <f t="shared" si="431"/>
        <v>0</v>
      </c>
      <c r="BS149" s="117">
        <f t="shared" si="431"/>
        <v>0</v>
      </c>
      <c r="BT149" s="117">
        <f t="shared" si="431"/>
        <v>0</v>
      </c>
      <c r="BU149" s="117">
        <f t="shared" si="431"/>
        <v>0</v>
      </c>
      <c r="BV149" s="117">
        <f t="shared" si="431"/>
        <v>0</v>
      </c>
      <c r="BW149" s="117">
        <f t="shared" si="431"/>
        <v>0</v>
      </c>
      <c r="BX149" s="117">
        <f t="shared" si="431"/>
        <v>0</v>
      </c>
      <c r="BY149" s="117">
        <f t="shared" si="431"/>
        <v>0</v>
      </c>
      <c r="BZ149" s="117">
        <f t="shared" si="431"/>
        <v>0</v>
      </c>
      <c r="CA149" s="117">
        <f t="shared" si="431"/>
        <v>0</v>
      </c>
      <c r="CB149" s="117">
        <f t="shared" si="431"/>
        <v>0</v>
      </c>
      <c r="CC149" s="117">
        <f t="shared" si="431"/>
        <v>0</v>
      </c>
      <c r="CD149" s="117">
        <f t="shared" si="431"/>
        <v>0</v>
      </c>
      <c r="CE149" s="117">
        <f t="shared" si="431"/>
        <v>0</v>
      </c>
      <c r="CF149" s="117">
        <f t="shared" si="431"/>
        <v>0</v>
      </c>
      <c r="CG149" s="117">
        <f t="shared" si="431"/>
        <v>0</v>
      </c>
      <c r="CH149" s="117">
        <f t="shared" si="431"/>
        <v>0</v>
      </c>
      <c r="CI149" s="117">
        <f t="shared" si="431"/>
        <v>0</v>
      </c>
      <c r="CJ149" s="117">
        <f t="shared" si="431"/>
        <v>0</v>
      </c>
      <c r="CK149" s="117">
        <f t="shared" si="431"/>
        <v>0</v>
      </c>
      <c r="CL149" s="117">
        <f t="shared" si="431"/>
        <v>0</v>
      </c>
      <c r="CM149" s="117">
        <f t="shared" si="431"/>
        <v>0</v>
      </c>
      <c r="CN149" s="117">
        <f t="shared" si="431"/>
        <v>0</v>
      </c>
      <c r="CO149" s="117">
        <f t="shared" si="431"/>
        <v>0</v>
      </c>
      <c r="CP149" s="117">
        <f t="shared" si="431"/>
        <v>0</v>
      </c>
      <c r="CQ149" s="117">
        <f t="shared" si="431"/>
        <v>0</v>
      </c>
      <c r="CR149" s="117">
        <f t="shared" si="431"/>
        <v>0</v>
      </c>
      <c r="CS149" s="117">
        <f t="shared" si="431"/>
        <v>0</v>
      </c>
      <c r="CT149" s="117">
        <f t="shared" si="433"/>
        <v>0</v>
      </c>
      <c r="CV149" s="117">
        <f t="shared" si="434"/>
        <v>0</v>
      </c>
      <c r="CW149" s="117">
        <f t="shared" si="435"/>
        <v>0</v>
      </c>
      <c r="CX149" s="117">
        <f t="shared" si="435"/>
        <v>0</v>
      </c>
      <c r="CY149" s="117">
        <f t="shared" si="435"/>
        <v>0</v>
      </c>
      <c r="CZ149" s="117">
        <f t="shared" si="435"/>
        <v>0</v>
      </c>
      <c r="DA149" s="117">
        <f t="shared" si="435"/>
        <v>0</v>
      </c>
      <c r="DB149" s="117">
        <f t="shared" si="435"/>
        <v>0</v>
      </c>
      <c r="DC149" s="117">
        <f t="shared" si="435"/>
        <v>0</v>
      </c>
      <c r="DD149" s="117">
        <f t="shared" si="435"/>
        <v>0</v>
      </c>
      <c r="DE149" s="117">
        <f t="shared" si="435"/>
        <v>0</v>
      </c>
      <c r="DF149" s="117">
        <f t="shared" si="435"/>
        <v>0</v>
      </c>
      <c r="DG149" s="117">
        <f t="shared" si="435"/>
        <v>0</v>
      </c>
      <c r="DH149" s="117">
        <f t="shared" si="435"/>
        <v>0</v>
      </c>
      <c r="DI149" s="117">
        <f t="shared" si="435"/>
        <v>0</v>
      </c>
      <c r="DJ149" s="117">
        <f t="shared" si="435"/>
        <v>0</v>
      </c>
      <c r="DK149" s="117">
        <f t="shared" si="435"/>
        <v>0</v>
      </c>
      <c r="DL149" s="117">
        <f t="shared" si="435"/>
        <v>0</v>
      </c>
      <c r="DM149" s="117">
        <f t="shared" si="436"/>
        <v>0</v>
      </c>
      <c r="DN149" s="117">
        <f t="shared" si="436"/>
        <v>0</v>
      </c>
      <c r="DO149" s="117">
        <f t="shared" si="436"/>
        <v>0</v>
      </c>
      <c r="DP149" s="117">
        <f t="shared" si="436"/>
        <v>0</v>
      </c>
      <c r="DQ149" s="117">
        <f t="shared" si="436"/>
        <v>0</v>
      </c>
      <c r="DR149" s="117">
        <f t="shared" si="436"/>
        <v>0</v>
      </c>
      <c r="DS149" s="117">
        <f t="shared" si="436"/>
        <v>0</v>
      </c>
      <c r="DT149" s="117">
        <f t="shared" si="436"/>
        <v>0</v>
      </c>
      <c r="DU149" s="117">
        <f t="shared" si="436"/>
        <v>0</v>
      </c>
      <c r="DV149" s="117">
        <f t="shared" si="436"/>
        <v>0</v>
      </c>
      <c r="DW149" s="117">
        <f t="shared" si="436"/>
        <v>0</v>
      </c>
      <c r="DX149" s="117">
        <f t="shared" si="436"/>
        <v>0</v>
      </c>
      <c r="DY149" s="117">
        <f t="shared" si="436"/>
        <v>0</v>
      </c>
      <c r="DZ149" s="117">
        <f t="shared" si="437"/>
        <v>0</v>
      </c>
    </row>
    <row r="150" spans="1:165" s="310" customFormat="1" ht="15.75" thickBot="1">
      <c r="A150" s="309" t="s">
        <v>318</v>
      </c>
      <c r="C150" s="311"/>
      <c r="D150" s="313"/>
      <c r="E150" s="313"/>
      <c r="F150" s="313"/>
      <c r="G150" s="313"/>
      <c r="H150" s="313"/>
      <c r="I150" s="313"/>
      <c r="J150" s="313"/>
      <c r="K150" s="313"/>
      <c r="L150" s="313"/>
      <c r="M150" s="313"/>
      <c r="N150" s="313"/>
      <c r="O150" s="313"/>
      <c r="P150" s="313"/>
      <c r="Q150" s="313"/>
      <c r="R150" s="313"/>
      <c r="S150" s="313"/>
      <c r="T150" s="313"/>
      <c r="U150" s="313"/>
      <c r="V150" s="313"/>
      <c r="W150" s="313"/>
      <c r="X150" s="313"/>
      <c r="Y150" s="313"/>
      <c r="Z150" s="313"/>
      <c r="AA150" s="313"/>
      <c r="AB150" s="313"/>
      <c r="AC150" s="313"/>
      <c r="AD150" s="313"/>
      <c r="AE150" s="313"/>
      <c r="AF150" s="313"/>
      <c r="AG150" s="313"/>
      <c r="AH150" s="313"/>
      <c r="AI150" s="313"/>
      <c r="AJ150" s="313"/>
      <c r="AK150" s="313"/>
      <c r="AL150" s="313"/>
      <c r="AM150" s="313"/>
      <c r="AN150" s="313"/>
      <c r="AO150" s="313"/>
      <c r="AP150" s="313"/>
      <c r="AQ150" s="313"/>
      <c r="AR150" s="313"/>
      <c r="AS150" s="313"/>
      <c r="AT150" s="313"/>
      <c r="AU150" s="313"/>
      <c r="AV150" s="313"/>
      <c r="AW150" s="313"/>
      <c r="AX150" s="313"/>
      <c r="AY150" s="313"/>
      <c r="AZ150" s="313"/>
      <c r="BA150" s="313"/>
      <c r="BB150" s="313"/>
      <c r="BC150" s="313"/>
      <c r="BD150" s="313"/>
      <c r="BE150" s="313"/>
      <c r="BF150" s="313"/>
      <c r="BG150" s="313"/>
      <c r="BH150" s="313"/>
      <c r="BI150" s="313"/>
      <c r="BJ150" s="313"/>
      <c r="BK150" s="313"/>
      <c r="BL150" s="313"/>
      <c r="BM150" s="313"/>
      <c r="BN150" s="313"/>
      <c r="BP150" s="313"/>
      <c r="BQ150" s="313"/>
      <c r="BR150" s="313"/>
      <c r="BS150" s="313"/>
      <c r="BT150" s="313"/>
      <c r="BU150" s="313"/>
      <c r="BV150" s="313"/>
      <c r="BW150" s="313"/>
      <c r="BX150" s="313"/>
      <c r="BY150" s="313"/>
      <c r="BZ150" s="313"/>
      <c r="CA150" s="313"/>
      <c r="CB150" s="313"/>
      <c r="CC150" s="313"/>
      <c r="CD150" s="313"/>
      <c r="CE150" s="313"/>
      <c r="CF150" s="313"/>
      <c r="CG150" s="313"/>
      <c r="CH150" s="313"/>
      <c r="CI150" s="313"/>
      <c r="CJ150" s="313"/>
      <c r="CK150" s="313"/>
      <c r="CL150" s="313"/>
      <c r="CM150" s="313"/>
      <c r="CN150" s="313"/>
      <c r="CO150" s="313"/>
      <c r="CP150" s="313"/>
      <c r="CQ150" s="313"/>
      <c r="CR150" s="313"/>
      <c r="CS150" s="313"/>
      <c r="CT150" s="313"/>
      <c r="CV150" s="313"/>
      <c r="CW150" s="313"/>
      <c r="CX150" s="313"/>
      <c r="CY150" s="313"/>
      <c r="CZ150" s="313"/>
      <c r="DA150" s="313"/>
      <c r="DB150" s="313"/>
      <c r="DC150" s="313"/>
      <c r="DD150" s="313"/>
      <c r="DE150" s="313"/>
      <c r="DF150" s="313"/>
      <c r="DG150" s="313"/>
      <c r="DH150" s="313"/>
      <c r="DI150" s="313"/>
      <c r="DJ150" s="313"/>
      <c r="DK150" s="313"/>
      <c r="DL150" s="313"/>
      <c r="DM150" s="313"/>
      <c r="DN150" s="313"/>
      <c r="DO150" s="313"/>
      <c r="DP150" s="313"/>
      <c r="DQ150" s="313"/>
      <c r="DR150" s="313"/>
      <c r="DS150" s="313"/>
      <c r="DT150" s="313"/>
      <c r="DU150" s="313"/>
      <c r="DV150" s="313"/>
      <c r="DW150" s="313"/>
      <c r="DX150" s="313"/>
      <c r="DY150" s="313"/>
      <c r="DZ150" s="313"/>
      <c r="EK150" s="314"/>
      <c r="EL150" s="314"/>
      <c r="EM150" s="314"/>
      <c r="EN150" s="314"/>
      <c r="EO150" s="314"/>
      <c r="EP150" s="314"/>
      <c r="EQ150" s="314"/>
      <c r="ER150" s="314"/>
      <c r="ES150" s="314"/>
      <c r="ET150" s="314"/>
      <c r="EU150" s="314"/>
      <c r="EV150" s="314"/>
      <c r="EW150" s="314"/>
      <c r="EX150" s="314"/>
      <c r="EY150" s="314"/>
      <c r="EZ150" s="314"/>
      <c r="FA150" s="314"/>
      <c r="FB150" s="314"/>
      <c r="FC150" s="314"/>
      <c r="FD150" s="314"/>
      <c r="FE150" s="314"/>
      <c r="FF150" s="314"/>
      <c r="FG150" s="314"/>
      <c r="FH150" s="314"/>
      <c r="FI150" s="314"/>
    </row>
    <row r="151" spans="1:165">
      <c r="A151" s="303" t="s">
        <v>43</v>
      </c>
      <c r="C151" s="5" t="s">
        <v>319</v>
      </c>
      <c r="D151" s="315">
        <f>D128</f>
        <v>0.15033591561632945</v>
      </c>
      <c r="E151" s="315">
        <f t="shared" ref="E151:AH151" si="438">E128</f>
        <v>0.16025359109141371</v>
      </c>
      <c r="F151" s="315">
        <f t="shared" si="438"/>
        <v>0.17015501131471925</v>
      </c>
      <c r="G151" s="315">
        <f t="shared" si="438"/>
        <v>0.18008697585610145</v>
      </c>
      <c r="H151" s="315">
        <f t="shared" si="438"/>
        <v>0.18997780460553418</v>
      </c>
      <c r="I151" s="315">
        <f t="shared" si="438"/>
        <v>0.1998312651857852</v>
      </c>
      <c r="J151" s="315">
        <f t="shared" si="438"/>
        <v>0.21004291719541812</v>
      </c>
      <c r="K151" s="315">
        <f t="shared" si="438"/>
        <v>0.22024062459026769</v>
      </c>
      <c r="L151" s="315">
        <f t="shared" si="438"/>
        <v>0.23042619681921073</v>
      </c>
      <c r="M151" s="315">
        <f t="shared" si="438"/>
        <v>0.24060134702768418</v>
      </c>
      <c r="N151" s="315">
        <f t="shared" si="438"/>
        <v>0.25076768676284733</v>
      </c>
      <c r="O151" s="315">
        <f t="shared" si="438"/>
        <v>0.25963285884583109</v>
      </c>
      <c r="P151" s="315">
        <f t="shared" si="438"/>
        <v>0.26852341224508725</v>
      </c>
      <c r="Q151" s="315">
        <f t="shared" si="438"/>
        <v>0.27738504536432262</v>
      </c>
      <c r="R151" s="315">
        <f t="shared" si="438"/>
        <v>0.28624196596538709</v>
      </c>
      <c r="S151" s="315">
        <f t="shared" si="438"/>
        <v>0.2950966075357665</v>
      </c>
      <c r="T151" s="315">
        <f t="shared" si="438"/>
        <v>0.30385388503294392</v>
      </c>
      <c r="U151" s="315">
        <f t="shared" si="438"/>
        <v>0.31261522405339198</v>
      </c>
      <c r="V151" s="315">
        <f t="shared" si="438"/>
        <v>0.32138442736797074</v>
      </c>
      <c r="W151" s="315">
        <f t="shared" si="438"/>
        <v>0.33016543927880221</v>
      </c>
      <c r="X151" s="315">
        <f t="shared" si="438"/>
        <v>0.33896235915737688</v>
      </c>
      <c r="Y151" s="315">
        <f t="shared" si="438"/>
        <v>0.3538466465524906</v>
      </c>
      <c r="Z151" s="315">
        <f t="shared" si="438"/>
        <v>0.36873513731960822</v>
      </c>
      <c r="AA151" s="315">
        <f t="shared" si="438"/>
        <v>0.3836160595495281</v>
      </c>
      <c r="AB151" s="315">
        <f t="shared" si="438"/>
        <v>0.3985052707430064</v>
      </c>
      <c r="AC151" s="315">
        <f t="shared" si="438"/>
        <v>0.41340647975979344</v>
      </c>
      <c r="AD151" s="315">
        <f t="shared" si="438"/>
        <v>0.42836050655920488</v>
      </c>
      <c r="AE151" s="315">
        <f t="shared" si="438"/>
        <v>0.44332606970038069</v>
      </c>
      <c r="AF151" s="315">
        <f t="shared" si="438"/>
        <v>0.45830501284113417</v>
      </c>
      <c r="AG151" s="315">
        <f t="shared" si="438"/>
        <v>0.47329901530995006</v>
      </c>
      <c r="AH151" s="315">
        <f t="shared" si="438"/>
        <v>0.48830957428728522</v>
      </c>
      <c r="AI151" s="315"/>
      <c r="AJ151" s="315">
        <f t="shared" ref="AJ151:BN151" si="439">AJ128</f>
        <v>0.15033591561632945</v>
      </c>
      <c r="AK151" s="315">
        <f t="shared" si="439"/>
        <v>0.16003278764353845</v>
      </c>
      <c r="AL151" s="315">
        <f t="shared" si="439"/>
        <v>0.1696719626904637</v>
      </c>
      <c r="AM151" s="315">
        <f t="shared" si="439"/>
        <v>0.1793158208429923</v>
      </c>
      <c r="AN151" s="315">
        <f t="shared" si="439"/>
        <v>0.18888702637940361</v>
      </c>
      <c r="AO151" s="315">
        <f t="shared" si="439"/>
        <v>0.19838896341556478</v>
      </c>
      <c r="AP151" s="315">
        <f t="shared" si="439"/>
        <v>0.20779439137572267</v>
      </c>
      <c r="AQ151" s="315">
        <f t="shared" si="439"/>
        <v>0.21710278035133271</v>
      </c>
      <c r="AR151" s="315">
        <f t="shared" si="439"/>
        <v>0.22631408277069939</v>
      </c>
      <c r="AS151" s="315">
        <f t="shared" si="439"/>
        <v>0.23542807277014172</v>
      </c>
      <c r="AT151" s="315">
        <f t="shared" si="439"/>
        <v>0.24444433946594887</v>
      </c>
      <c r="AU151" s="315">
        <f t="shared" si="439"/>
        <v>0.25178666833637531</v>
      </c>
      <c r="AV151" s="315">
        <f t="shared" si="439"/>
        <v>0.25909823449435559</v>
      </c>
      <c r="AW151" s="315">
        <f t="shared" si="439"/>
        <v>0.26617117874857854</v>
      </c>
      <c r="AX151" s="315">
        <f t="shared" si="439"/>
        <v>0.27310866489424396</v>
      </c>
      <c r="AY151" s="315">
        <f t="shared" si="439"/>
        <v>0.27990832153183504</v>
      </c>
      <c r="AZ151" s="315">
        <f t="shared" si="439"/>
        <v>0.28657259263242052</v>
      </c>
      <c r="BA151" s="315">
        <f t="shared" si="439"/>
        <v>0.29310512943049721</v>
      </c>
      <c r="BB151" s="315">
        <f t="shared" si="439"/>
        <v>0.29950443412335254</v>
      </c>
      <c r="BC151" s="315">
        <f t="shared" si="439"/>
        <v>0.30576880263440975</v>
      </c>
      <c r="BD151" s="315">
        <f t="shared" si="439"/>
        <v>0.31189631174924959</v>
      </c>
      <c r="BE151" s="315">
        <f t="shared" si="439"/>
        <v>0.32350396867315606</v>
      </c>
      <c r="BF151" s="315">
        <f t="shared" si="439"/>
        <v>0.33503245801579473</v>
      </c>
      <c r="BG151" s="315">
        <f t="shared" si="439"/>
        <v>0.34621324530541597</v>
      </c>
      <c r="BH151" s="315">
        <f t="shared" si="439"/>
        <v>0.35716305858812292</v>
      </c>
      <c r="BI151" s="315">
        <f t="shared" si="439"/>
        <v>0.36787659082975904</v>
      </c>
      <c r="BJ151" s="315">
        <f t="shared" si="439"/>
        <v>0.37828117438097586</v>
      </c>
      <c r="BK151" s="315">
        <f t="shared" si="439"/>
        <v>0.38841914581790532</v>
      </c>
      <c r="BL151" s="315">
        <f t="shared" si="439"/>
        <v>0.39828151415792545</v>
      </c>
      <c r="BM151" s="315">
        <f t="shared" si="439"/>
        <v>0.40785855939800952</v>
      </c>
      <c r="BN151" s="315">
        <f t="shared" si="439"/>
        <v>0.4171397858272467</v>
      </c>
      <c r="BO151" s="315"/>
      <c r="BP151" s="315">
        <f t="shared" ref="BP151:CT151" si="440">BP128</f>
        <v>0.15033591561632945</v>
      </c>
      <c r="BQ151" s="315">
        <f t="shared" si="440"/>
        <v>0.15305663428890001</v>
      </c>
      <c r="BR151" s="315">
        <f t="shared" si="440"/>
        <v>0.15582641235991945</v>
      </c>
      <c r="BS151" s="315">
        <f t="shared" si="440"/>
        <v>0.15864613110817732</v>
      </c>
      <c r="BT151" s="315">
        <f t="shared" si="440"/>
        <v>0.16151668758129506</v>
      </c>
      <c r="BU151" s="315">
        <f t="shared" si="440"/>
        <v>0.16443899487674293</v>
      </c>
      <c r="BV151" s="315">
        <f t="shared" si="440"/>
        <v>0.16741398242784514</v>
      </c>
      <c r="BW151" s="315">
        <f t="shared" si="440"/>
        <v>0.17044259629485983</v>
      </c>
      <c r="BX151" s="315">
        <f t="shared" si="440"/>
        <v>0.17352579946122523</v>
      </c>
      <c r="BY151" s="315">
        <f t="shared" si="440"/>
        <v>0.17666457213506145</v>
      </c>
      <c r="BZ151" s="315">
        <f t="shared" si="440"/>
        <v>0.17985991205602248</v>
      </c>
      <c r="CA151" s="315">
        <f t="shared" si="440"/>
        <v>0.18311283480759163</v>
      </c>
      <c r="CB151" s="315">
        <f t="shared" si="440"/>
        <v>0.18642437413491753</v>
      </c>
      <c r="CC151" s="315">
        <f t="shared" si="440"/>
        <v>0.18979558226828794</v>
      </c>
      <c r="CD151" s="315">
        <f t="shared" si="440"/>
        <v>0.19322753025234102</v>
      </c>
      <c r="CE151" s="315">
        <f t="shared" si="440"/>
        <v>0.19672130828111628</v>
      </c>
      <c r="CF151" s="315">
        <f t="shared" si="440"/>
        <v>0.20027802603904638</v>
      </c>
      <c r="CG151" s="315">
        <f t="shared" si="440"/>
        <v>0.20389881304799723</v>
      </c>
      <c r="CH151" s="315">
        <f t="shared" si="440"/>
        <v>0.20758481902046166</v>
      </c>
      <c r="CI151" s="315">
        <f t="shared" si="440"/>
        <v>0.21133721421901458</v>
      </c>
      <c r="CJ151" s="315">
        <f t="shared" si="440"/>
        <v>0.21515718982214269</v>
      </c>
      <c r="CK151" s="315">
        <f t="shared" si="440"/>
        <v>0.21904595829655893</v>
      </c>
      <c r="CL151" s="315">
        <f t="shared" si="440"/>
        <v>0.22300475377611689</v>
      </c>
      <c r="CM151" s="315">
        <f t="shared" si="440"/>
        <v>0.22703483244744285</v>
      </c>
      <c r="CN151" s="315">
        <f t="shared" si="440"/>
        <v>0.23113747294240142</v>
      </c>
      <c r="CO151" s="315">
        <f t="shared" si="440"/>
        <v>0.23531397673751875</v>
      </c>
      <c r="CP151" s="315">
        <f t="shared" si="440"/>
        <v>0.2395656685604832</v>
      </c>
      <c r="CQ151" s="315">
        <f t="shared" si="440"/>
        <v>0.24389389680384979</v>
      </c>
      <c r="CR151" s="315">
        <f t="shared" si="440"/>
        <v>0.2483000339460755</v>
      </c>
      <c r="CS151" s="315">
        <f t="shared" si="440"/>
        <v>0.25278547698001441</v>
      </c>
      <c r="CT151" s="315">
        <f t="shared" si="440"/>
        <v>0.25735164784900449</v>
      </c>
      <c r="CU151" s="315"/>
      <c r="CV151" s="315">
        <f t="shared" ref="CV151:DZ151" si="441">CV128</f>
        <v>0.15033591561632945</v>
      </c>
      <c r="CW151" s="315">
        <f t="shared" si="441"/>
        <v>0.15305663428890001</v>
      </c>
      <c r="CX151" s="315">
        <f t="shared" si="441"/>
        <v>0.15582641235991945</v>
      </c>
      <c r="CY151" s="315">
        <f t="shared" si="441"/>
        <v>0.15864613110817732</v>
      </c>
      <c r="CZ151" s="315">
        <f t="shared" si="441"/>
        <v>0.16151668758129506</v>
      </c>
      <c r="DA151" s="315">
        <f t="shared" si="441"/>
        <v>0.16443899487674293</v>
      </c>
      <c r="DB151" s="315">
        <f t="shared" si="441"/>
        <v>0.16741398242784514</v>
      </c>
      <c r="DC151" s="315">
        <f t="shared" si="441"/>
        <v>0.17044259629485983</v>
      </c>
      <c r="DD151" s="315">
        <f t="shared" si="441"/>
        <v>0.17352579946122523</v>
      </c>
      <c r="DE151" s="315">
        <f t="shared" si="441"/>
        <v>0.17666457213506145</v>
      </c>
      <c r="DF151" s="315">
        <f t="shared" si="441"/>
        <v>0.17985991205602248</v>
      </c>
      <c r="DG151" s="315">
        <f t="shared" si="441"/>
        <v>0.18311283480759163</v>
      </c>
      <c r="DH151" s="315">
        <f t="shared" si="441"/>
        <v>0.18642437413491753</v>
      </c>
      <c r="DI151" s="315">
        <f t="shared" si="441"/>
        <v>0.18979558226828794</v>
      </c>
      <c r="DJ151" s="315">
        <f t="shared" si="441"/>
        <v>0.19322753025234102</v>
      </c>
      <c r="DK151" s="315">
        <f t="shared" si="441"/>
        <v>0.19672130828111628</v>
      </c>
      <c r="DL151" s="315">
        <f t="shared" si="441"/>
        <v>0.20027802603904638</v>
      </c>
      <c r="DM151" s="315">
        <f t="shared" si="441"/>
        <v>0.20389881304799723</v>
      </c>
      <c r="DN151" s="315">
        <f t="shared" si="441"/>
        <v>0.20758481902046166</v>
      </c>
      <c r="DO151" s="315">
        <f t="shared" si="441"/>
        <v>0.21133721421901458</v>
      </c>
      <c r="DP151" s="315">
        <f t="shared" si="441"/>
        <v>0.21515718982214269</v>
      </c>
      <c r="DQ151" s="315">
        <f t="shared" si="441"/>
        <v>0.21904595829655893</v>
      </c>
      <c r="DR151" s="315">
        <f t="shared" si="441"/>
        <v>0.22300475377611689</v>
      </c>
      <c r="DS151" s="315">
        <f t="shared" si="441"/>
        <v>0.22703483244744285</v>
      </c>
      <c r="DT151" s="315">
        <f t="shared" si="441"/>
        <v>0.23113747294240142</v>
      </c>
      <c r="DU151" s="315">
        <f t="shared" si="441"/>
        <v>0.23531397673751875</v>
      </c>
      <c r="DV151" s="315">
        <f t="shared" si="441"/>
        <v>0.2395656685604832</v>
      </c>
      <c r="DW151" s="315">
        <f t="shared" si="441"/>
        <v>0.24389389680384979</v>
      </c>
      <c r="DX151" s="315">
        <f t="shared" si="441"/>
        <v>0.2483000339460755</v>
      </c>
      <c r="DY151" s="315">
        <f t="shared" si="441"/>
        <v>0.25278547698001441</v>
      </c>
      <c r="DZ151" s="315">
        <f t="shared" si="441"/>
        <v>0.25735164784900449</v>
      </c>
    </row>
    <row r="152" spans="1:165">
      <c r="A152" s="303" t="s">
        <v>212</v>
      </c>
      <c r="C152" s="5" t="s">
        <v>319</v>
      </c>
      <c r="D152" s="315">
        <f t="shared" ref="D152:AH152" si="442">D129</f>
        <v>1.8453467032581344E-6</v>
      </c>
      <c r="E152" s="315">
        <f t="shared" si="442"/>
        <v>3.7407426452266809E-6</v>
      </c>
      <c r="F152" s="315">
        <f t="shared" si="442"/>
        <v>7.5251357689502722E-6</v>
      </c>
      <c r="G152" s="315">
        <f t="shared" si="442"/>
        <v>1.5048992781665354E-5</v>
      </c>
      <c r="H152" s="315">
        <f t="shared" si="442"/>
        <v>2.9888263756659301E-5</v>
      </c>
      <c r="I152" s="315">
        <f t="shared" si="442"/>
        <v>5.889317325222159E-5</v>
      </c>
      <c r="J152" s="315">
        <f t="shared" si="442"/>
        <v>1.1510548897206847E-4</v>
      </c>
      <c r="K152" s="315">
        <f t="shared" si="442"/>
        <v>2.2231533320354933E-4</v>
      </c>
      <c r="L152" s="315">
        <f t="shared" si="442"/>
        <v>4.2296453019697531E-4</v>
      </c>
      <c r="M152" s="315">
        <f t="shared" si="442"/>
        <v>7.8932467831400066E-4</v>
      </c>
      <c r="N152" s="315">
        <f t="shared" si="442"/>
        <v>1.4378961531206376E-3</v>
      </c>
      <c r="O152" s="315">
        <f t="shared" si="442"/>
        <v>2.4912322335469E-3</v>
      </c>
      <c r="P152" s="315">
        <f t="shared" si="442"/>
        <v>4.1582608848960787E-3</v>
      </c>
      <c r="Q152" s="315">
        <f t="shared" si="442"/>
        <v>6.6338766749060394E-3</v>
      </c>
      <c r="R152" s="315">
        <f t="shared" si="442"/>
        <v>1.0044869492836091E-2</v>
      </c>
      <c r="S152" s="315">
        <f t="shared" si="442"/>
        <v>1.4368670391898252E-2</v>
      </c>
      <c r="T152" s="315">
        <f t="shared" si="442"/>
        <v>1.9378223741381276E-2</v>
      </c>
      <c r="U152" s="315">
        <f t="shared" si="442"/>
        <v>2.4690257618031942E-2</v>
      </c>
      <c r="V152" s="315">
        <f t="shared" si="442"/>
        <v>2.9925232584043497E-2</v>
      </c>
      <c r="W152" s="315">
        <f t="shared" si="442"/>
        <v>3.4673622197139251E-2</v>
      </c>
      <c r="X152" s="315">
        <f t="shared" si="442"/>
        <v>3.8691774011731864E-2</v>
      </c>
      <c r="Y152" s="315">
        <f t="shared" si="442"/>
        <v>4.2396500278009695E-2</v>
      </c>
      <c r="Z152" s="315">
        <f t="shared" si="442"/>
        <v>4.5294487750190231E-2</v>
      </c>
      <c r="AA152" s="315">
        <f t="shared" si="442"/>
        <v>4.7524119110467965E-2</v>
      </c>
      <c r="AB152" s="315">
        <f t="shared" si="442"/>
        <v>4.9192095768610986E-2</v>
      </c>
      <c r="AC152" s="315">
        <f t="shared" si="442"/>
        <v>5.0425730710465015E-2</v>
      </c>
      <c r="AD152" s="315">
        <f t="shared" si="442"/>
        <v>5.1400525392654335E-2</v>
      </c>
      <c r="AE152" s="315">
        <f t="shared" si="442"/>
        <v>5.2267759766240575E-2</v>
      </c>
      <c r="AF152" s="315">
        <f t="shared" si="442"/>
        <v>5.3024621956382086E-2</v>
      </c>
      <c r="AG152" s="315">
        <f t="shared" si="442"/>
        <v>5.3723490427422992E-2</v>
      </c>
      <c r="AH152" s="315">
        <f t="shared" si="442"/>
        <v>5.4654909263336417E-2</v>
      </c>
      <c r="AI152" s="315"/>
      <c r="AJ152" s="315">
        <f t="shared" ref="AJ152:BN152" si="443">AJ129</f>
        <v>1.8453467032581344E-6</v>
      </c>
      <c r="AK152" s="315">
        <f t="shared" si="443"/>
        <v>3.7355885087854643E-6</v>
      </c>
      <c r="AL152" s="315">
        <f t="shared" si="443"/>
        <v>7.5037728572590957E-6</v>
      </c>
      <c r="AM152" s="315">
        <f t="shared" si="443"/>
        <v>1.4984551107465116E-5</v>
      </c>
      <c r="AN152" s="315">
        <f t="shared" si="443"/>
        <v>2.9716657039809903E-5</v>
      </c>
      <c r="AO152" s="315">
        <f t="shared" si="443"/>
        <v>5.8468105993819322E-5</v>
      </c>
      <c r="AP152" s="315">
        <f t="shared" si="443"/>
        <v>1.138732757301358E-4</v>
      </c>
      <c r="AQ152" s="315">
        <f t="shared" si="443"/>
        <v>2.1914792987449749E-4</v>
      </c>
      <c r="AR152" s="315">
        <f t="shared" si="443"/>
        <v>4.1541643709534938E-4</v>
      </c>
      <c r="AS152" s="315">
        <f t="shared" si="443"/>
        <v>7.7235306493938821E-4</v>
      </c>
      <c r="AT152" s="315">
        <f t="shared" si="443"/>
        <v>1.4016382250341744E-3</v>
      </c>
      <c r="AU152" s="315">
        <f t="shared" si="443"/>
        <v>2.4159463749132948E-3</v>
      </c>
      <c r="AV152" s="315">
        <f t="shared" si="443"/>
        <v>4.0123058352176224E-3</v>
      </c>
      <c r="AW152" s="315">
        <f t="shared" si="443"/>
        <v>6.3656884310878308E-3</v>
      </c>
      <c r="AX152" s="315">
        <f t="shared" si="443"/>
        <v>9.5839926440315065E-3</v>
      </c>
      <c r="AY152" s="315">
        <f t="shared" si="443"/>
        <v>1.3629131305933252E-2</v>
      </c>
      <c r="AZ152" s="315">
        <f t="shared" si="443"/>
        <v>1.8276112604506171E-2</v>
      </c>
      <c r="BA152" s="315">
        <f t="shared" si="443"/>
        <v>2.314935613490654E-2</v>
      </c>
      <c r="BB152" s="315">
        <f t="shared" si="443"/>
        <v>2.7887909580733117E-2</v>
      </c>
      <c r="BC152" s="315">
        <f t="shared" si="443"/>
        <v>3.2111513444217275E-2</v>
      </c>
      <c r="BD152" s="315">
        <f t="shared" si="443"/>
        <v>3.5602246925864896E-2</v>
      </c>
      <c r="BE152" s="315">
        <f t="shared" si="443"/>
        <v>3.8760961087006135E-2</v>
      </c>
      <c r="BF152" s="315">
        <f t="shared" si="443"/>
        <v>4.1154536222999569E-2</v>
      </c>
      <c r="BG152" s="315">
        <f t="shared" si="443"/>
        <v>4.2890486719552909E-2</v>
      </c>
      <c r="BH152" s="315">
        <f t="shared" si="443"/>
        <v>4.4088750320212165E-2</v>
      </c>
      <c r="BI152" s="315">
        <f t="shared" si="443"/>
        <v>4.4872170157187523E-2</v>
      </c>
      <c r="BJ152" s="315">
        <f t="shared" si="443"/>
        <v>4.5391325324350522E-2</v>
      </c>
      <c r="BK152" s="315">
        <f t="shared" si="443"/>
        <v>4.5794280981354185E-2</v>
      </c>
      <c r="BL152" s="315">
        <f t="shared" si="443"/>
        <v>4.6080069230575893E-2</v>
      </c>
      <c r="BM152" s="315">
        <f t="shared" si="443"/>
        <v>4.6295438407392885E-2</v>
      </c>
      <c r="BN152" s="315">
        <f t="shared" si="443"/>
        <v>4.6689105323793355E-2</v>
      </c>
      <c r="BO152" s="315"/>
      <c r="BP152" s="315">
        <f t="shared" ref="BP152:CT152" si="444">BP129</f>
        <v>0</v>
      </c>
      <c r="BQ152" s="315">
        <f t="shared" si="444"/>
        <v>0</v>
      </c>
      <c r="BR152" s="315">
        <f t="shared" si="444"/>
        <v>0</v>
      </c>
      <c r="BS152" s="315">
        <f t="shared" si="444"/>
        <v>0</v>
      </c>
      <c r="BT152" s="315">
        <f t="shared" si="444"/>
        <v>0</v>
      </c>
      <c r="BU152" s="315">
        <f t="shared" si="444"/>
        <v>0</v>
      </c>
      <c r="BV152" s="315">
        <f t="shared" si="444"/>
        <v>0</v>
      </c>
      <c r="BW152" s="315">
        <f t="shared" si="444"/>
        <v>0</v>
      </c>
      <c r="BX152" s="315">
        <f t="shared" si="444"/>
        <v>0</v>
      </c>
      <c r="BY152" s="315">
        <f t="shared" si="444"/>
        <v>0</v>
      </c>
      <c r="BZ152" s="315">
        <f t="shared" si="444"/>
        <v>0</v>
      </c>
      <c r="CA152" s="315">
        <f t="shared" si="444"/>
        <v>0</v>
      </c>
      <c r="CB152" s="315">
        <f t="shared" si="444"/>
        <v>0</v>
      </c>
      <c r="CC152" s="315">
        <f t="shared" si="444"/>
        <v>0</v>
      </c>
      <c r="CD152" s="315">
        <f t="shared" si="444"/>
        <v>0</v>
      </c>
      <c r="CE152" s="315">
        <f t="shared" si="444"/>
        <v>0</v>
      </c>
      <c r="CF152" s="315">
        <f t="shared" si="444"/>
        <v>0</v>
      </c>
      <c r="CG152" s="315">
        <f t="shared" si="444"/>
        <v>0</v>
      </c>
      <c r="CH152" s="315">
        <f t="shared" si="444"/>
        <v>0</v>
      </c>
      <c r="CI152" s="315">
        <f t="shared" si="444"/>
        <v>0</v>
      </c>
      <c r="CJ152" s="315">
        <f t="shared" si="444"/>
        <v>0</v>
      </c>
      <c r="CK152" s="315">
        <f t="shared" si="444"/>
        <v>0</v>
      </c>
      <c r="CL152" s="315">
        <f t="shared" si="444"/>
        <v>0</v>
      </c>
      <c r="CM152" s="315">
        <f t="shared" si="444"/>
        <v>0</v>
      </c>
      <c r="CN152" s="315">
        <f t="shared" si="444"/>
        <v>0</v>
      </c>
      <c r="CO152" s="315">
        <f t="shared" si="444"/>
        <v>0</v>
      </c>
      <c r="CP152" s="315">
        <f t="shared" si="444"/>
        <v>0</v>
      </c>
      <c r="CQ152" s="315">
        <f t="shared" si="444"/>
        <v>0</v>
      </c>
      <c r="CR152" s="315">
        <f t="shared" si="444"/>
        <v>0</v>
      </c>
      <c r="CS152" s="315">
        <f t="shared" si="444"/>
        <v>0</v>
      </c>
      <c r="CT152" s="315">
        <f t="shared" si="444"/>
        <v>0</v>
      </c>
      <c r="CU152" s="315"/>
      <c r="CV152" s="315">
        <f t="shared" ref="CV152:DZ152" si="445">CV129</f>
        <v>1.8453467032581344E-6</v>
      </c>
      <c r="CW152" s="315">
        <f t="shared" si="445"/>
        <v>3.7152662440383983E-6</v>
      </c>
      <c r="CX152" s="315">
        <f t="shared" si="445"/>
        <v>7.4198942038927898E-6</v>
      </c>
      <c r="CY152" s="315">
        <f t="shared" si="445"/>
        <v>1.4733327940938117E-5</v>
      </c>
      <c r="CZ152" s="315">
        <f t="shared" si="445"/>
        <v>2.905244380422122E-5</v>
      </c>
      <c r="DA152" s="315">
        <f t="shared" si="445"/>
        <v>5.6834717580526417E-5</v>
      </c>
      <c r="DB152" s="315">
        <f t="shared" si="445"/>
        <v>1.0983903460960213E-4</v>
      </c>
      <c r="DC152" s="315">
        <f t="shared" si="445"/>
        <v>2.0974259234006663E-4</v>
      </c>
      <c r="DD152" s="315">
        <f t="shared" si="445"/>
        <v>3.9447642255480278E-4</v>
      </c>
      <c r="DE152" s="315">
        <f t="shared" si="445"/>
        <v>7.2763687740580777E-4</v>
      </c>
      <c r="DF152" s="315">
        <f t="shared" si="445"/>
        <v>1.3099934601872205E-3</v>
      </c>
      <c r="DG152" s="315">
        <f t="shared" si="445"/>
        <v>2.2323432221787809E-3</v>
      </c>
      <c r="DH152" s="315">
        <f t="shared" si="445"/>
        <v>3.6694158648547218E-3</v>
      </c>
      <c r="DI152" s="315">
        <f t="shared" si="445"/>
        <v>5.7541328118344169E-3</v>
      </c>
      <c r="DJ152" s="315">
        <f t="shared" si="445"/>
        <v>8.5615469635591471E-3</v>
      </c>
      <c r="DK152" s="315">
        <f t="shared" si="445"/>
        <v>1.2030493340720193E-2</v>
      </c>
      <c r="DL152" s="315">
        <f t="shared" si="445"/>
        <v>1.5943237401851124E-2</v>
      </c>
      <c r="DM152" s="315">
        <f t="shared" si="445"/>
        <v>1.9954804504137735E-2</v>
      </c>
      <c r="DN152" s="315">
        <f t="shared" si="445"/>
        <v>2.3750751224917169E-2</v>
      </c>
      <c r="DO152" s="315">
        <f t="shared" si="445"/>
        <v>2.7015337582656937E-2</v>
      </c>
      <c r="DP152" s="315">
        <f t="shared" si="445"/>
        <v>2.9583467002299028E-2</v>
      </c>
      <c r="DQ152" s="315">
        <f t="shared" si="445"/>
        <v>3.1810711828052327E-2</v>
      </c>
      <c r="DR152" s="315">
        <f t="shared" si="445"/>
        <v>3.3408163055626036E-2</v>
      </c>
      <c r="DS152" s="315">
        <f t="shared" si="445"/>
        <v>3.442819229345722E-2</v>
      </c>
      <c r="DT152" s="315">
        <f t="shared" si="445"/>
        <v>3.4989783757978371E-2</v>
      </c>
      <c r="DU152" s="315">
        <f t="shared" si="445"/>
        <v>3.5203939424772596E-2</v>
      </c>
      <c r="DV152" s="315">
        <f t="shared" si="445"/>
        <v>3.5191389000330718E-2</v>
      </c>
      <c r="DW152" s="315">
        <f t="shared" si="445"/>
        <v>3.5079997066924766E-2</v>
      </c>
      <c r="DX152" s="315">
        <f t="shared" si="445"/>
        <v>3.4872251487223095E-2</v>
      </c>
      <c r="DY152" s="315">
        <f t="shared" si="445"/>
        <v>3.4606347816564714E-2</v>
      </c>
      <c r="DZ152" s="315">
        <f t="shared" si="445"/>
        <v>3.4467853386970768E-2</v>
      </c>
    </row>
    <row r="153" spans="1:165">
      <c r="A153" s="303" t="s">
        <v>316</v>
      </c>
      <c r="C153" s="5" t="s">
        <v>319</v>
      </c>
      <c r="D153" s="315">
        <f t="shared" ref="D153:AH154" si="446">D130</f>
        <v>0.56388732487639481</v>
      </c>
      <c r="E153" s="315">
        <f t="shared" si="446"/>
        <v>0.55855721979889716</v>
      </c>
      <c r="F153" s="315">
        <f t="shared" si="446"/>
        <v>0.55322329767165346</v>
      </c>
      <c r="G153" s="315">
        <f t="shared" si="446"/>
        <v>0.54778677585484159</v>
      </c>
      <c r="H153" s="315">
        <f t="shared" si="446"/>
        <v>0.54227766206837758</v>
      </c>
      <c r="I153" s="315">
        <f t="shared" si="446"/>
        <v>0.5366304449883621</v>
      </c>
      <c r="J153" s="315">
        <f t="shared" si="446"/>
        <v>0.53059095879011475</v>
      </c>
      <c r="K153" s="315">
        <f t="shared" si="446"/>
        <v>0.52407534082695129</v>
      </c>
      <c r="L153" s="315">
        <f t="shared" si="446"/>
        <v>0.51673276050726846</v>
      </c>
      <c r="M153" s="315">
        <f t="shared" si="446"/>
        <v>0.50798669333949009</v>
      </c>
      <c r="N153" s="315">
        <f t="shared" si="446"/>
        <v>0.49694687900861445</v>
      </c>
      <c r="O153" s="315">
        <f t="shared" si="446"/>
        <v>0.48338501647280269</v>
      </c>
      <c r="P153" s="315">
        <f t="shared" si="446"/>
        <v>0.46460790033478261</v>
      </c>
      <c r="Q153" s="315">
        <f t="shared" si="446"/>
        <v>0.43899046185351809</v>
      </c>
      <c r="R153" s="315">
        <f t="shared" si="446"/>
        <v>0.40533267303644516</v>
      </c>
      <c r="S153" s="315">
        <f t="shared" si="446"/>
        <v>0.36369478316463877</v>
      </c>
      <c r="T153" s="315">
        <f t="shared" si="446"/>
        <v>0.31580283019094646</v>
      </c>
      <c r="U153" s="315">
        <f t="shared" si="446"/>
        <v>0.26483627021049927</v>
      </c>
      <c r="V153" s="315">
        <f t="shared" si="446"/>
        <v>0.21463639051575936</v>
      </c>
      <c r="W153" s="315">
        <f t="shared" si="446"/>
        <v>0.16856569197436352</v>
      </c>
      <c r="X153" s="315">
        <f t="shared" si="446"/>
        <v>0.12881976900355596</v>
      </c>
      <c r="Y153" s="315">
        <f t="shared" si="446"/>
        <v>9.5710336037124616E-2</v>
      </c>
      <c r="Z153" s="315">
        <f t="shared" si="446"/>
        <v>6.9735518766228313E-2</v>
      </c>
      <c r="AA153" s="315">
        <f t="shared" si="446"/>
        <v>5.0105637806099931E-2</v>
      </c>
      <c r="AB153" s="315">
        <f t="shared" si="446"/>
        <v>3.5618265281585529E-2</v>
      </c>
      <c r="AC153" s="315">
        <f t="shared" si="446"/>
        <v>2.5116798762853169E-2</v>
      </c>
      <c r="AD153" s="315">
        <f t="shared" si="446"/>
        <v>1.7606925341814381E-2</v>
      </c>
      <c r="AE153" s="315">
        <f t="shared" si="446"/>
        <v>1.2289562155754623E-2</v>
      </c>
      <c r="AF153" s="315">
        <f t="shared" si="446"/>
        <v>8.5497584300700362E-3</v>
      </c>
      <c r="AG153" s="315">
        <f t="shared" si="446"/>
        <v>5.9331029964203872E-3</v>
      </c>
      <c r="AH153" s="315">
        <f t="shared" si="446"/>
        <v>4.1111185388200125E-3</v>
      </c>
      <c r="AI153" s="315"/>
      <c r="AJ153" s="315">
        <f t="shared" ref="AJ153:BN154" si="447">AJ130</f>
        <v>0.56388732487639481</v>
      </c>
      <c r="AK153" s="315">
        <f t="shared" si="447"/>
        <v>0.55874593223610802</v>
      </c>
      <c r="AL153" s="315">
        <f t="shared" si="447"/>
        <v>0.55362296439647785</v>
      </c>
      <c r="AM153" s="315">
        <f t="shared" si="447"/>
        <v>0.54841799724005935</v>
      </c>
      <c r="AN153" s="315">
        <f t="shared" si="447"/>
        <v>0.54316192132105701</v>
      </c>
      <c r="AO153" s="315">
        <f t="shared" si="447"/>
        <v>0.5377892971135646</v>
      </c>
      <c r="AP153" s="315">
        <f t="shared" si="447"/>
        <v>0.53226612774334348</v>
      </c>
      <c r="AQ153" s="315">
        <f t="shared" si="447"/>
        <v>0.52632260803997</v>
      </c>
      <c r="AR153" s="315">
        <f t="shared" si="447"/>
        <v>0.51960449830627198</v>
      </c>
      <c r="AS153" s="315">
        <f t="shared" si="447"/>
        <v>0.51152678233679127</v>
      </c>
      <c r="AT153" s="315">
        <f t="shared" si="447"/>
        <v>0.50118170425145436</v>
      </c>
      <c r="AU153" s="315">
        <f t="shared" si="447"/>
        <v>0.48842854748898962</v>
      </c>
      <c r="AV153" s="315">
        <f t="shared" si="447"/>
        <v>0.47036723534770497</v>
      </c>
      <c r="AW153" s="315">
        <f t="shared" si="447"/>
        <v>0.44538995012927851</v>
      </c>
      <c r="AX153" s="315">
        <f t="shared" si="447"/>
        <v>0.41216466754668224</v>
      </c>
      <c r="AY153" s="315">
        <f t="shared" si="447"/>
        <v>0.37068013221328799</v>
      </c>
      <c r="AZ153" s="315">
        <f t="shared" si="447"/>
        <v>0.32260826399835169</v>
      </c>
      <c r="BA153" s="315">
        <f t="shared" si="447"/>
        <v>0.27118865604981557</v>
      </c>
      <c r="BB153" s="315">
        <f t="shared" si="447"/>
        <v>0.22033766913727129</v>
      </c>
      <c r="BC153" s="315">
        <f t="shared" si="447"/>
        <v>0.17351295833615185</v>
      </c>
      <c r="BD153" s="315">
        <f t="shared" si="447"/>
        <v>0.13299521979135401</v>
      </c>
      <c r="BE153" s="315">
        <f t="shared" si="447"/>
        <v>9.9167610354083682E-2</v>
      </c>
      <c r="BF153" s="315">
        <f t="shared" si="447"/>
        <v>7.2558436866431167E-2</v>
      </c>
      <c r="BG153" s="315">
        <f t="shared" si="447"/>
        <v>5.2386634615524119E-2</v>
      </c>
      <c r="BH153" s="315">
        <f t="shared" si="447"/>
        <v>3.7442161119573776E-2</v>
      </c>
      <c r="BI153" s="315">
        <f t="shared" si="447"/>
        <v>2.6563020423307427E-2</v>
      </c>
      <c r="BJ153" s="315">
        <f t="shared" si="447"/>
        <v>1.8747732577960478E-2</v>
      </c>
      <c r="BK153" s="315">
        <f t="shared" si="447"/>
        <v>1.3184033448576887E-2</v>
      </c>
      <c r="BL153" s="315">
        <f t="shared" si="447"/>
        <v>9.2476776088163334E-3</v>
      </c>
      <c r="BM153" s="315">
        <f t="shared" si="447"/>
        <v>6.4754090216976607E-3</v>
      </c>
      <c r="BN153" s="315">
        <f t="shared" si="447"/>
        <v>4.5307235727853256E-3</v>
      </c>
      <c r="BO153" s="315"/>
      <c r="BP153" s="315">
        <f t="shared" ref="BP153:CT154" si="448">BP130</f>
        <v>0.56391209013509636</v>
      </c>
      <c r="BQ153" s="315">
        <f t="shared" si="448"/>
        <v>0.56258799374542834</v>
      </c>
      <c r="BR153" s="315">
        <f t="shared" si="448"/>
        <v>0.56122951859841252</v>
      </c>
      <c r="BS153" s="315">
        <f t="shared" si="448"/>
        <v>0.55983598319036953</v>
      </c>
      <c r="BT153" s="315">
        <f t="shared" si="448"/>
        <v>0.55840669299977974</v>
      </c>
      <c r="BU153" s="315">
        <f t="shared" si="448"/>
        <v>0.55694094023960938</v>
      </c>
      <c r="BV153" s="315">
        <f t="shared" si="448"/>
        <v>0.55543800360492335</v>
      </c>
      <c r="BW153" s="315">
        <f t="shared" si="448"/>
        <v>0.55389714801570133</v>
      </c>
      <c r="BX153" s="315">
        <f t="shared" si="448"/>
        <v>0.55231762435476084</v>
      </c>
      <c r="BY153" s="315">
        <f t="shared" si="448"/>
        <v>0.55069866920069677</v>
      </c>
      <c r="BZ153" s="315">
        <f t="shared" si="448"/>
        <v>0.54903950455574346</v>
      </c>
      <c r="CA153" s="315">
        <f t="shared" si="448"/>
        <v>0.54733933756845998</v>
      </c>
      <c r="CB153" s="315">
        <f t="shared" si="448"/>
        <v>0.54559736025114403</v>
      </c>
      <c r="CC153" s="315">
        <f t="shared" si="448"/>
        <v>0.5438127491918705</v>
      </c>
      <c r="CD153" s="315">
        <f t="shared" si="448"/>
        <v>0.54198466526105693</v>
      </c>
      <c r="CE153" s="315">
        <f t="shared" si="448"/>
        <v>0.54011225331244661</v>
      </c>
      <c r="CF153" s="315">
        <f t="shared" si="448"/>
        <v>0.53819464187840882</v>
      </c>
      <c r="CG153" s="315">
        <f t="shared" si="448"/>
        <v>0.5362309428594445</v>
      </c>
      <c r="CH153" s="315">
        <f t="shared" si="448"/>
        <v>0.53422025120778827</v>
      </c>
      <c r="CI153" s="315">
        <f t="shared" si="448"/>
        <v>0.53216164460499604</v>
      </c>
      <c r="CJ153" s="315">
        <f t="shared" si="448"/>
        <v>0.53005418313340247</v>
      </c>
      <c r="CK153" s="315">
        <f t="shared" si="448"/>
        <v>0.52789690894133168</v>
      </c>
      <c r="CL153" s="315">
        <f t="shared" si="448"/>
        <v>0.52568884590194442</v>
      </c>
      <c r="CM153" s="315">
        <f t="shared" si="448"/>
        <v>0.52342899926559949</v>
      </c>
      <c r="CN153" s="315">
        <f t="shared" si="448"/>
        <v>0.52111635530560663</v>
      </c>
      <c r="CO153" s="315">
        <f t="shared" si="448"/>
        <v>0.51874988095724461</v>
      </c>
      <c r="CP153" s="315">
        <f t="shared" si="448"/>
        <v>0.51632852344991909</v>
      </c>
      <c r="CQ153" s="315">
        <f t="shared" si="448"/>
        <v>0.51385120993232691</v>
      </c>
      <c r="CR153" s="315">
        <f t="shared" si="448"/>
        <v>0.51131684709049674</v>
      </c>
      <c r="CS153" s="315">
        <f t="shared" si="448"/>
        <v>0.50872432075856877</v>
      </c>
      <c r="CT153" s="315">
        <f t="shared" si="448"/>
        <v>0.50607249552217848</v>
      </c>
      <c r="CU153" s="315"/>
      <c r="CV153" s="315">
        <f t="shared" ref="CV153:DZ154" si="449">CV130</f>
        <v>0.56388732487639481</v>
      </c>
      <c r="CW153" s="315">
        <f t="shared" si="449"/>
        <v>0.56358785670373301</v>
      </c>
      <c r="CX153" s="315">
        <f t="shared" si="449"/>
        <v>0.56322868614294352</v>
      </c>
      <c r="CY153" s="315">
        <f t="shared" si="449"/>
        <v>0.56278945882840703</v>
      </c>
      <c r="CZ153" s="315">
        <f t="shared" si="449"/>
        <v>0.56223249225441929</v>
      </c>
      <c r="DA153" s="315">
        <f t="shared" si="449"/>
        <v>0.56148817244835481</v>
      </c>
      <c r="DB153" s="315">
        <f t="shared" si="449"/>
        <v>0.5604290498119725</v>
      </c>
      <c r="DC153" s="315">
        <f t="shared" si="449"/>
        <v>0.55882677163290773</v>
      </c>
      <c r="DD153" s="315">
        <f t="shared" si="449"/>
        <v>0.55628360460196757</v>
      </c>
      <c r="DE153" s="315">
        <f t="shared" si="449"/>
        <v>0.55213578897232352</v>
      </c>
      <c r="DF153" s="315">
        <f t="shared" si="449"/>
        <v>0.54534092920214561</v>
      </c>
      <c r="DG153" s="315">
        <f t="shared" si="449"/>
        <v>0.53436009642744298</v>
      </c>
      <c r="DH153" s="315">
        <f t="shared" si="449"/>
        <v>0.51727470347613724</v>
      </c>
      <c r="DI153" s="315">
        <f t="shared" si="449"/>
        <v>0.49204220759999717</v>
      </c>
      <c r="DJ153" s="315">
        <f t="shared" si="449"/>
        <v>0.4571818752040866</v>
      </c>
      <c r="DK153" s="315">
        <f t="shared" si="449"/>
        <v>0.41260299739060413</v>
      </c>
      <c r="DL153" s="315">
        <f t="shared" si="449"/>
        <v>0.36017614731823411</v>
      </c>
      <c r="DM153" s="315">
        <f t="shared" si="449"/>
        <v>0.30354681495721353</v>
      </c>
      <c r="DN153" s="315">
        <f t="shared" si="449"/>
        <v>0.2471785656588889</v>
      </c>
      <c r="DO153" s="315">
        <f t="shared" si="449"/>
        <v>0.19504404701486097</v>
      </c>
      <c r="DP153" s="315">
        <f t="shared" si="449"/>
        <v>0.14978511193809216</v>
      </c>
      <c r="DQ153" s="315">
        <f t="shared" si="449"/>
        <v>0.11254566330517833</v>
      </c>
      <c r="DR153" s="315">
        <f t="shared" si="449"/>
        <v>8.3091689574193175E-2</v>
      </c>
      <c r="DS153" s="315">
        <f t="shared" si="449"/>
        <v>6.0521263217388183E-2</v>
      </c>
      <c r="DT153" s="315">
        <f t="shared" si="449"/>
        <v>4.3636075497577941E-2</v>
      </c>
      <c r="DU153" s="315">
        <f t="shared" si="449"/>
        <v>3.1226476360214746E-2</v>
      </c>
      <c r="DV153" s="315">
        <f t="shared" si="449"/>
        <v>2.2224486819603533E-2</v>
      </c>
      <c r="DW153" s="315">
        <f t="shared" si="449"/>
        <v>1.5756293904965905E-2</v>
      </c>
      <c r="DX153" s="315">
        <f t="shared" si="449"/>
        <v>1.1138797603019696E-2</v>
      </c>
      <c r="DY153" s="315">
        <f t="shared" si="449"/>
        <v>7.8582872050181052E-3</v>
      </c>
      <c r="DZ153" s="315">
        <f t="shared" si="449"/>
        <v>5.5367792755199362E-3</v>
      </c>
    </row>
    <row r="154" spans="1:165">
      <c r="A154" s="303" t="s">
        <v>317</v>
      </c>
      <c r="C154" s="5" t="s">
        <v>319</v>
      </c>
      <c r="D154" s="315">
        <f t="shared" si="446"/>
        <v>2.5989993671097754E-5</v>
      </c>
      <c r="E154" s="315">
        <f t="shared" si="446"/>
        <v>4.9854337695514077E-5</v>
      </c>
      <c r="F154" s="315">
        <f t="shared" si="446"/>
        <v>9.5460942444718766E-5</v>
      </c>
      <c r="G154" s="315">
        <f t="shared" si="446"/>
        <v>1.8230736165766143E-4</v>
      </c>
      <c r="H154" s="315">
        <f t="shared" si="446"/>
        <v>3.4694480630223805E-4</v>
      </c>
      <c r="I154" s="315">
        <f t="shared" si="446"/>
        <v>6.5705176886818371E-4</v>
      </c>
      <c r="J154" s="315">
        <f t="shared" si="446"/>
        <v>1.2356469358021894E-3</v>
      </c>
      <c r="K154" s="315">
        <f t="shared" si="446"/>
        <v>2.3021795501142204E-3</v>
      </c>
      <c r="L154" s="315">
        <f t="shared" si="446"/>
        <v>4.235166261692026E-3</v>
      </c>
      <c r="M154" s="315">
        <f t="shared" si="446"/>
        <v>7.6593993686989931E-3</v>
      </c>
      <c r="N154" s="315">
        <f t="shared" si="446"/>
        <v>1.3544045078652034E-2</v>
      </c>
      <c r="O154" s="315">
        <f t="shared" si="446"/>
        <v>2.3315712079244839E-2</v>
      </c>
      <c r="P154" s="315">
        <f t="shared" si="446"/>
        <v>3.8710541103530734E-2</v>
      </c>
      <c r="Q154" s="315">
        <f t="shared" si="446"/>
        <v>6.1534919931997729E-2</v>
      </c>
      <c r="R154" s="315">
        <f t="shared" si="446"/>
        <v>9.3027707136699458E-2</v>
      </c>
      <c r="S154" s="315">
        <f t="shared" si="446"/>
        <v>0.13311757545793448</v>
      </c>
      <c r="T154" s="315">
        <f t="shared" si="446"/>
        <v>0.179942188422304</v>
      </c>
      <c r="U154" s="315">
        <f t="shared" si="446"/>
        <v>0.23004046098852601</v>
      </c>
      <c r="V154" s="315">
        <f t="shared" si="446"/>
        <v>0.27930588798337824</v>
      </c>
      <c r="W154" s="315">
        <f t="shared" si="446"/>
        <v>0.32408640319674942</v>
      </c>
      <c r="X154" s="315">
        <f t="shared" si="446"/>
        <v>0.36200950820355488</v>
      </c>
      <c r="Y154" s="315">
        <f t="shared" si="446"/>
        <v>0.38995764330249238</v>
      </c>
      <c r="Z154" s="315">
        <f t="shared" si="446"/>
        <v>0.40947008486631298</v>
      </c>
      <c r="AA154" s="315">
        <f t="shared" si="446"/>
        <v>0.42213954951803812</v>
      </c>
      <c r="AB154" s="315">
        <f t="shared" si="446"/>
        <v>0.42920364935480815</v>
      </c>
      <c r="AC154" s="315">
        <f t="shared" si="446"/>
        <v>0.43190215577036567</v>
      </c>
      <c r="AD154" s="315">
        <f t="shared" si="446"/>
        <v>0.43134782773157876</v>
      </c>
      <c r="AE154" s="315">
        <f t="shared" si="446"/>
        <v>0.4284501536478964</v>
      </c>
      <c r="AF154" s="315">
        <f t="shared" si="446"/>
        <v>0.42381915087971134</v>
      </c>
      <c r="AG154" s="315">
        <f t="shared" si="446"/>
        <v>0.4179446166782777</v>
      </c>
      <c r="AH154" s="315">
        <f t="shared" si="446"/>
        <v>0.41136589246210975</v>
      </c>
      <c r="AI154" s="315"/>
      <c r="AJ154" s="315">
        <f t="shared" si="447"/>
        <v>2.5989993671097754E-5</v>
      </c>
      <c r="AK154" s="315">
        <f t="shared" si="447"/>
        <v>4.9871181329860873E-5</v>
      </c>
      <c r="AL154" s="315">
        <f t="shared" si="447"/>
        <v>9.5529906572542188E-5</v>
      </c>
      <c r="AM154" s="315">
        <f t="shared" si="447"/>
        <v>1.8251743665478298E-4</v>
      </c>
      <c r="AN154" s="315">
        <f t="shared" si="447"/>
        <v>3.4751054812898348E-4</v>
      </c>
      <c r="AO154" s="315">
        <f t="shared" si="447"/>
        <v>6.5847067054592475E-4</v>
      </c>
      <c r="AP154" s="315">
        <f t="shared" si="447"/>
        <v>1.2395480904481865E-3</v>
      </c>
      <c r="AQ154" s="315">
        <f t="shared" si="447"/>
        <v>2.3120514372617636E-3</v>
      </c>
      <c r="AR154" s="315">
        <f t="shared" si="447"/>
        <v>4.2587031611656069E-3</v>
      </c>
      <c r="AS154" s="315">
        <f t="shared" si="447"/>
        <v>7.7127766633931019E-3</v>
      </c>
      <c r="AT154" s="315">
        <f t="shared" si="447"/>
        <v>1.3659463177471088E-2</v>
      </c>
      <c r="AU154" s="315">
        <f t="shared" si="447"/>
        <v>2.3558982997930366E-2</v>
      </c>
      <c r="AV154" s="315">
        <f t="shared" si="447"/>
        <v>3.9190401593604374E-2</v>
      </c>
      <c r="AW154" s="315">
        <f t="shared" si="447"/>
        <v>6.2431959920046666E-2</v>
      </c>
      <c r="AX154" s="315">
        <f t="shared" si="447"/>
        <v>9.4595714915832324E-2</v>
      </c>
      <c r="AY154" s="315">
        <f t="shared" si="447"/>
        <v>0.13567431471328598</v>
      </c>
      <c r="AZ154" s="315">
        <f t="shared" si="447"/>
        <v>0.18381987581265199</v>
      </c>
      <c r="BA154" s="315">
        <f t="shared" si="447"/>
        <v>0.23555823151781127</v>
      </c>
      <c r="BB154" s="315">
        <f t="shared" si="447"/>
        <v>0.28672494998025394</v>
      </c>
      <c r="BC154" s="315">
        <f t="shared" si="447"/>
        <v>0.33359807631402938</v>
      </c>
      <c r="BD154" s="315">
        <f t="shared" si="447"/>
        <v>0.37374336627449417</v>
      </c>
      <c r="BE154" s="315">
        <f t="shared" si="447"/>
        <v>0.40404379742871599</v>
      </c>
      <c r="BF154" s="315">
        <f t="shared" si="447"/>
        <v>0.42604557658862446</v>
      </c>
      <c r="BG154" s="315">
        <f t="shared" si="447"/>
        <v>0.44135692719734565</v>
      </c>
      <c r="BH154" s="315">
        <f t="shared" si="447"/>
        <v>0.45118177612540966</v>
      </c>
      <c r="BI154" s="315">
        <f t="shared" si="447"/>
        <v>0.4567710197832347</v>
      </c>
      <c r="BJ154" s="315">
        <f t="shared" si="447"/>
        <v>0.45929618973226499</v>
      </c>
      <c r="BK154" s="315">
        <f t="shared" si="447"/>
        <v>0.45963404433385385</v>
      </c>
      <c r="BL154" s="315">
        <f t="shared" si="447"/>
        <v>0.45841562704196209</v>
      </c>
      <c r="BM154" s="315">
        <f t="shared" si="447"/>
        <v>0.45614619247994126</v>
      </c>
      <c r="BN154" s="315">
        <f t="shared" si="447"/>
        <v>0.45335232453620866</v>
      </c>
      <c r="BO154" s="315"/>
      <c r="BP154" s="315">
        <f t="shared" si="448"/>
        <v>0</v>
      </c>
      <c r="BQ154" s="315">
        <f t="shared" si="448"/>
        <v>0</v>
      </c>
      <c r="BR154" s="315">
        <f t="shared" si="448"/>
        <v>0</v>
      </c>
      <c r="BS154" s="315">
        <f t="shared" si="448"/>
        <v>0</v>
      </c>
      <c r="BT154" s="315">
        <f t="shared" si="448"/>
        <v>0</v>
      </c>
      <c r="BU154" s="315">
        <f t="shared" si="448"/>
        <v>0</v>
      </c>
      <c r="BV154" s="315">
        <f t="shared" si="448"/>
        <v>0</v>
      </c>
      <c r="BW154" s="315">
        <f t="shared" si="448"/>
        <v>0</v>
      </c>
      <c r="BX154" s="315">
        <f t="shared" si="448"/>
        <v>0</v>
      </c>
      <c r="BY154" s="315">
        <f t="shared" si="448"/>
        <v>0</v>
      </c>
      <c r="BZ154" s="315">
        <f t="shared" si="448"/>
        <v>0</v>
      </c>
      <c r="CA154" s="315">
        <f t="shared" si="448"/>
        <v>0</v>
      </c>
      <c r="CB154" s="315">
        <f t="shared" si="448"/>
        <v>0</v>
      </c>
      <c r="CC154" s="315">
        <f t="shared" si="448"/>
        <v>0</v>
      </c>
      <c r="CD154" s="315">
        <f t="shared" si="448"/>
        <v>0</v>
      </c>
      <c r="CE154" s="315">
        <f t="shared" si="448"/>
        <v>0</v>
      </c>
      <c r="CF154" s="315">
        <f t="shared" si="448"/>
        <v>0</v>
      </c>
      <c r="CG154" s="315">
        <f t="shared" si="448"/>
        <v>0</v>
      </c>
      <c r="CH154" s="315">
        <f t="shared" si="448"/>
        <v>0</v>
      </c>
      <c r="CI154" s="315">
        <f t="shared" si="448"/>
        <v>0</v>
      </c>
      <c r="CJ154" s="315">
        <f t="shared" si="448"/>
        <v>0</v>
      </c>
      <c r="CK154" s="315">
        <f t="shared" si="448"/>
        <v>0</v>
      </c>
      <c r="CL154" s="315">
        <f t="shared" si="448"/>
        <v>0</v>
      </c>
      <c r="CM154" s="315">
        <f t="shared" si="448"/>
        <v>0</v>
      </c>
      <c r="CN154" s="315">
        <f t="shared" si="448"/>
        <v>0</v>
      </c>
      <c r="CO154" s="315">
        <f t="shared" si="448"/>
        <v>0</v>
      </c>
      <c r="CP154" s="315">
        <f t="shared" si="448"/>
        <v>0</v>
      </c>
      <c r="CQ154" s="315">
        <f t="shared" si="448"/>
        <v>0</v>
      </c>
      <c r="CR154" s="315">
        <f t="shared" si="448"/>
        <v>0</v>
      </c>
      <c r="CS154" s="315">
        <f t="shared" si="448"/>
        <v>0</v>
      </c>
      <c r="CT154" s="315">
        <f t="shared" si="448"/>
        <v>0</v>
      </c>
      <c r="CU154" s="315"/>
      <c r="CV154" s="315">
        <f t="shared" si="449"/>
        <v>2.5989993671097754E-5</v>
      </c>
      <c r="CW154" s="315">
        <f t="shared" si="449"/>
        <v>5.0303350011866383E-5</v>
      </c>
      <c r="CX154" s="315">
        <f t="shared" si="449"/>
        <v>9.718741314292451E-5</v>
      </c>
      <c r="CY154" s="315">
        <f t="shared" si="449"/>
        <v>1.8730036198416402E-4</v>
      </c>
      <c r="CZ154" s="315">
        <f t="shared" si="449"/>
        <v>3.5971174320183934E-4</v>
      </c>
      <c r="DA154" s="315">
        <f t="shared" si="449"/>
        <v>6.8748763763069052E-4</v>
      </c>
      <c r="DB154" s="315">
        <f t="shared" si="449"/>
        <v>1.3051342595692907E-3</v>
      </c>
      <c r="DC154" s="315">
        <f t="shared" si="449"/>
        <v>2.454837053923581E-3</v>
      </c>
      <c r="DD154" s="315">
        <f t="shared" si="449"/>
        <v>4.5593268594580263E-3</v>
      </c>
      <c r="DE154" s="315">
        <f t="shared" si="449"/>
        <v>8.3250773473793616E-3</v>
      </c>
      <c r="DF154" s="315">
        <f t="shared" si="449"/>
        <v>1.4863001339464717E-2</v>
      </c>
      <c r="DG154" s="315">
        <f t="shared" si="449"/>
        <v>2.5774456655382832E-2</v>
      </c>
      <c r="DH154" s="315">
        <f t="shared" si="449"/>
        <v>4.3098672356412786E-2</v>
      </c>
      <c r="DI154" s="315">
        <f t="shared" si="449"/>
        <v>6.8971379742488098E-2</v>
      </c>
      <c r="DJ154" s="315">
        <f t="shared" si="449"/>
        <v>0.10492759262678225</v>
      </c>
      <c r="DK154" s="315">
        <f t="shared" si="449"/>
        <v>0.1510186925459697</v>
      </c>
      <c r="DL154" s="315">
        <f t="shared" si="449"/>
        <v>0.20522578637680375</v>
      </c>
      <c r="DM154" s="315">
        <f t="shared" si="449"/>
        <v>0.26366497756842344</v>
      </c>
      <c r="DN154" s="315">
        <f t="shared" si="449"/>
        <v>0.32165295272585515</v>
      </c>
      <c r="DO154" s="315">
        <f t="shared" si="449"/>
        <v>0.37499400335625538</v>
      </c>
      <c r="DP154" s="315">
        <f t="shared" si="449"/>
        <v>0.42092634638575055</v>
      </c>
      <c r="DQ154" s="315">
        <f t="shared" si="449"/>
        <v>0.45855070041107809</v>
      </c>
      <c r="DR154" s="315">
        <f t="shared" si="449"/>
        <v>0.4878942866358546</v>
      </c>
      <c r="DS154" s="315">
        <f t="shared" si="449"/>
        <v>0.50989110027336193</v>
      </c>
      <c r="DT154" s="315">
        <f t="shared" si="449"/>
        <v>0.52581906218675545</v>
      </c>
      <c r="DU154" s="315">
        <f t="shared" si="449"/>
        <v>0.53696263542293332</v>
      </c>
      <c r="DV154" s="315">
        <f t="shared" si="449"/>
        <v>0.54447235539292682</v>
      </c>
      <c r="DW154" s="315">
        <f t="shared" si="449"/>
        <v>0.54931058234185992</v>
      </c>
      <c r="DX154" s="315">
        <f t="shared" si="449"/>
        <v>0.55216013183826285</v>
      </c>
      <c r="DY154" s="315">
        <f t="shared" si="449"/>
        <v>0.55356005712872958</v>
      </c>
      <c r="DZ154" s="315">
        <f t="shared" si="449"/>
        <v>0.55402006206654131</v>
      </c>
    </row>
    <row r="155" spans="1:165">
      <c r="A155" s="303" t="s">
        <v>306</v>
      </c>
      <c r="C155" s="5" t="s">
        <v>319</v>
      </c>
      <c r="D155" s="315">
        <f t="shared" ref="D155:AH155" si="450">D132</f>
        <v>0.1241689423943689</v>
      </c>
      <c r="E155" s="315">
        <f t="shared" si="450"/>
        <v>0.1235155467137764</v>
      </c>
      <c r="F155" s="315">
        <f t="shared" si="450"/>
        <v>0.1228354593605738</v>
      </c>
      <c r="G155" s="315">
        <f t="shared" si="450"/>
        <v>0.12214405138132177</v>
      </c>
      <c r="H155" s="315">
        <f t="shared" si="450"/>
        <v>0.12144507024187372</v>
      </c>
      <c r="I155" s="315">
        <f t="shared" si="450"/>
        <v>0.12073902858978433</v>
      </c>
      <c r="J155" s="315">
        <f t="shared" si="450"/>
        <v>0.11990805224101811</v>
      </c>
      <c r="K155" s="315">
        <f t="shared" si="450"/>
        <v>0.11907186627001441</v>
      </c>
      <c r="L155" s="315">
        <f t="shared" si="450"/>
        <v>0.1182368222829726</v>
      </c>
      <c r="M155" s="315">
        <f t="shared" si="450"/>
        <v>0.11741404131860113</v>
      </c>
      <c r="N155" s="315">
        <f t="shared" si="450"/>
        <v>0.11662178838751551</v>
      </c>
      <c r="O155" s="315">
        <f t="shared" si="450"/>
        <v>0.11596550567878364</v>
      </c>
      <c r="P155" s="315">
        <f t="shared" si="450"/>
        <v>0.11537256506240719</v>
      </c>
      <c r="Q155" s="315">
        <f t="shared" si="450"/>
        <v>0.11487948695682074</v>
      </c>
      <c r="R155" s="315">
        <f t="shared" si="450"/>
        <v>0.11452276354038708</v>
      </c>
      <c r="S155" s="315">
        <f t="shared" si="450"/>
        <v>0.11430019345159478</v>
      </c>
      <c r="T155" s="315">
        <f t="shared" si="450"/>
        <v>0.11421938717650856</v>
      </c>
      <c r="U155" s="315">
        <f t="shared" si="450"/>
        <v>0.11417816727638458</v>
      </c>
      <c r="V155" s="315">
        <f t="shared" si="450"/>
        <v>0.1141152462226914</v>
      </c>
      <c r="W155" s="315">
        <f t="shared" si="450"/>
        <v>0.11396335908621538</v>
      </c>
      <c r="X155" s="315">
        <f t="shared" si="450"/>
        <v>0.11368099330414179</v>
      </c>
      <c r="Y155" s="315">
        <f t="shared" si="450"/>
        <v>0.11168388855333289</v>
      </c>
      <c r="Z155" s="315">
        <f t="shared" si="450"/>
        <v>0.10990935436655354</v>
      </c>
      <c r="AA155" s="315">
        <f t="shared" si="450"/>
        <v>0.10799089485303322</v>
      </c>
      <c r="AB155" s="315">
        <f t="shared" si="450"/>
        <v>0.1059560278088921</v>
      </c>
      <c r="AC155" s="315">
        <f t="shared" si="450"/>
        <v>0.10382461890340433</v>
      </c>
      <c r="AD155" s="315">
        <f t="shared" si="450"/>
        <v>0.1016031609155469</v>
      </c>
      <c r="AE155" s="315">
        <f t="shared" si="450"/>
        <v>9.9337936163153756E-2</v>
      </c>
      <c r="AF155" s="315">
        <f t="shared" si="450"/>
        <v>9.7028285652434196E-2</v>
      </c>
      <c r="AG155" s="315">
        <f t="shared" si="450"/>
        <v>9.4682625260622044E-2</v>
      </c>
      <c r="AH155" s="315">
        <f t="shared" si="450"/>
        <v>9.2348273172482009E-2</v>
      </c>
      <c r="AI155" s="315"/>
      <c r="AJ155" s="315">
        <f t="shared" ref="AJ155:BN155" si="451">AJ132</f>
        <v>0.1241689423943689</v>
      </c>
      <c r="AK155" s="315">
        <f t="shared" si="451"/>
        <v>0.12352921960350935</v>
      </c>
      <c r="AL155" s="315">
        <f t="shared" si="451"/>
        <v>0.1228716828924668</v>
      </c>
      <c r="AM155" s="315">
        <f t="shared" si="451"/>
        <v>0.12220561584917036</v>
      </c>
      <c r="AN155" s="315">
        <f t="shared" si="451"/>
        <v>0.12153697602339819</v>
      </c>
      <c r="AO155" s="315">
        <f t="shared" si="451"/>
        <v>0.12086641190697467</v>
      </c>
      <c r="AP155" s="315">
        <f t="shared" si="451"/>
        <v>0.12017021842414838</v>
      </c>
      <c r="AQ155" s="315">
        <f t="shared" si="451"/>
        <v>0.11948246250895034</v>
      </c>
      <c r="AR155" s="315">
        <f t="shared" si="451"/>
        <v>0.11880979511221627</v>
      </c>
      <c r="AS155" s="315">
        <f t="shared" si="451"/>
        <v>0.11816345541405258</v>
      </c>
      <c r="AT155" s="315">
        <f t="shared" si="451"/>
        <v>0.11756149482990365</v>
      </c>
      <c r="AU155" s="315">
        <f t="shared" si="451"/>
        <v>0.11718546514211207</v>
      </c>
      <c r="AV155" s="315">
        <f t="shared" si="451"/>
        <v>0.11688339944271815</v>
      </c>
      <c r="AW155" s="315">
        <f t="shared" si="451"/>
        <v>0.11671449256794036</v>
      </c>
      <c r="AX155" s="315">
        <f t="shared" si="451"/>
        <v>0.11669637754112536</v>
      </c>
      <c r="AY155" s="315">
        <f t="shared" si="451"/>
        <v>0.11682562565178317</v>
      </c>
      <c r="AZ155" s="315">
        <f t="shared" si="451"/>
        <v>0.1170809458247071</v>
      </c>
      <c r="BA155" s="315">
        <f t="shared" si="451"/>
        <v>0.11739049422458847</v>
      </c>
      <c r="BB155" s="315">
        <f t="shared" si="451"/>
        <v>0.11769698009104927</v>
      </c>
      <c r="BC155" s="315">
        <f t="shared" si="451"/>
        <v>0.11793887665174568</v>
      </c>
      <c r="BD155" s="315">
        <f t="shared" si="451"/>
        <v>0.11807998667673106</v>
      </c>
      <c r="BE155" s="315">
        <f t="shared" si="451"/>
        <v>0.11674107510596109</v>
      </c>
      <c r="BF155" s="315">
        <f t="shared" si="451"/>
        <v>0.11558504500376156</v>
      </c>
      <c r="BG155" s="315">
        <f t="shared" si="451"/>
        <v>0.1143589031953913</v>
      </c>
      <c r="BH155" s="315">
        <f t="shared" si="451"/>
        <v>0.11306600431963928</v>
      </c>
      <c r="BI155" s="315">
        <f t="shared" si="451"/>
        <v>0.11172709856232238</v>
      </c>
      <c r="BJ155" s="315">
        <f t="shared" si="451"/>
        <v>0.11037198383774659</v>
      </c>
      <c r="BK155" s="315">
        <f t="shared" si="451"/>
        <v>0.10902505907718561</v>
      </c>
      <c r="BL155" s="315">
        <f t="shared" si="451"/>
        <v>0.10768785849241044</v>
      </c>
      <c r="BM155" s="315">
        <f t="shared" si="451"/>
        <v>0.106369991021837</v>
      </c>
      <c r="BN155" s="315">
        <f t="shared" si="451"/>
        <v>0.10511498842076081</v>
      </c>
      <c r="BO155" s="315"/>
      <c r="BP155" s="315">
        <f t="shared" ref="BP155:CT155" si="452">BP132</f>
        <v>0.12416867271808735</v>
      </c>
      <c r="BQ155" s="315">
        <f t="shared" si="452"/>
        <v>0.12158829407619544</v>
      </c>
      <c r="BR155" s="315">
        <f t="shared" si="452"/>
        <v>0.11900869707244087</v>
      </c>
      <c r="BS155" s="315">
        <f t="shared" si="452"/>
        <v>0.11643019699727296</v>
      </c>
      <c r="BT155" s="315">
        <f t="shared" si="452"/>
        <v>0.11385311846911651</v>
      </c>
      <c r="BU155" s="315">
        <f t="shared" si="452"/>
        <v>0.11127779567153347</v>
      </c>
      <c r="BV155" s="315">
        <f t="shared" si="452"/>
        <v>0.10870457259600894</v>
      </c>
      <c r="BW155" s="315">
        <f t="shared" si="452"/>
        <v>0.10613380329048888</v>
      </c>
      <c r="BX155" s="315">
        <f t="shared" si="452"/>
        <v>0.10356585211379978</v>
      </c>
      <c r="BY155" s="315">
        <f t="shared" si="452"/>
        <v>0.10100109399608236</v>
      </c>
      <c r="BZ155" s="315">
        <f t="shared" si="452"/>
        <v>9.8439914705375761E-2</v>
      </c>
      <c r="CA155" s="315">
        <f t="shared" si="452"/>
        <v>9.5882711120490377E-2</v>
      </c>
      <c r="CB155" s="315">
        <f t="shared" si="452"/>
        <v>9.3329891510310736E-2</v>
      </c>
      <c r="CC155" s="315">
        <f t="shared" si="452"/>
        <v>9.0781875819673979E-2</v>
      </c>
      <c r="CD155" s="315">
        <f t="shared" si="452"/>
        <v>8.8239095961970951E-2</v>
      </c>
      <c r="CE155" s="315">
        <f t="shared" si="452"/>
        <v>8.570199611862124E-2</v>
      </c>
      <c r="CF155" s="315">
        <f t="shared" si="452"/>
        <v>8.3171033045576923E-2</v>
      </c>
      <c r="CG155" s="315">
        <f t="shared" si="452"/>
        <v>8.0646676387012006E-2</v>
      </c>
      <c r="CH155" s="315">
        <f t="shared" si="452"/>
        <v>7.8129408996359256E-2</v>
      </c>
      <c r="CI155" s="315">
        <f t="shared" si="452"/>
        <v>7.561972726485891E-2</v>
      </c>
      <c r="CJ155" s="315">
        <f t="shared" si="452"/>
        <v>7.3118141457787042E-2</v>
      </c>
      <c r="CK155" s="315">
        <f t="shared" si="452"/>
        <v>7.062517605853609E-2</v>
      </c>
      <c r="CL155" s="315">
        <f t="shared" si="452"/>
        <v>6.8141370120722536E-2</v>
      </c>
      <c r="CM155" s="315">
        <f t="shared" si="452"/>
        <v>6.5667277628501261E-2</v>
      </c>
      <c r="CN155" s="315">
        <f t="shared" si="452"/>
        <v>6.3203467865269841E-2</v>
      </c>
      <c r="CO155" s="315">
        <f t="shared" si="452"/>
        <v>6.0750525790949889E-2</v>
      </c>
      <c r="CP155" s="315">
        <f t="shared" si="452"/>
        <v>5.8309052428036565E-2</v>
      </c>
      <c r="CQ155" s="315">
        <f t="shared" si="452"/>
        <v>5.5879665256611824E-2</v>
      </c>
      <c r="CR155" s="315">
        <f t="shared" si="452"/>
        <v>5.3462998618520635E-2</v>
      </c>
      <c r="CS155" s="315">
        <f t="shared" si="452"/>
        <v>5.1059704130914423E-2</v>
      </c>
      <c r="CT155" s="315">
        <f t="shared" si="452"/>
        <v>4.8670451109369316E-2</v>
      </c>
      <c r="CU155" s="315"/>
      <c r="CV155" s="315">
        <f t="shared" ref="CV155:DZ155" si="453">CV132</f>
        <v>0.1241689423943689</v>
      </c>
      <c r="CW155" s="315">
        <f t="shared" si="453"/>
        <v>0.12446465269131073</v>
      </c>
      <c r="CX155" s="315">
        <f t="shared" si="453"/>
        <v>0.12475048311228987</v>
      </c>
      <c r="CY155" s="315">
        <f t="shared" si="453"/>
        <v>0.12502643577216588</v>
      </c>
      <c r="CZ155" s="315">
        <f t="shared" si="453"/>
        <v>0.12529275531362319</v>
      </c>
      <c r="DA155" s="315">
        <f t="shared" si="453"/>
        <v>0.12555015154494531</v>
      </c>
      <c r="DB155" s="315">
        <f t="shared" si="453"/>
        <v>0.12580015057066543</v>
      </c>
      <c r="DC155" s="315">
        <f t="shared" si="453"/>
        <v>0.12604581809430379</v>
      </c>
      <c r="DD155" s="315">
        <f t="shared" si="453"/>
        <v>0.1262927683839781</v>
      </c>
      <c r="DE155" s="315">
        <f t="shared" si="453"/>
        <v>0.12655067754673613</v>
      </c>
      <c r="DF155" s="315">
        <f t="shared" si="453"/>
        <v>0.12683516807502432</v>
      </c>
      <c r="DG155" s="315">
        <f t="shared" si="453"/>
        <v>0.12716064647232136</v>
      </c>
      <c r="DH155" s="315">
        <f t="shared" si="453"/>
        <v>0.1275549197889197</v>
      </c>
      <c r="DI155" s="315">
        <f t="shared" si="453"/>
        <v>0.12803981861311214</v>
      </c>
      <c r="DJ155" s="315">
        <f t="shared" si="453"/>
        <v>0.12862849040384539</v>
      </c>
      <c r="DK155" s="315">
        <f t="shared" si="453"/>
        <v>0.12931273092021195</v>
      </c>
      <c r="DL155" s="315">
        <f t="shared" si="453"/>
        <v>0.13005916422024053</v>
      </c>
      <c r="DM155" s="315">
        <f t="shared" si="453"/>
        <v>0.13081327922011254</v>
      </c>
      <c r="DN155" s="315">
        <f t="shared" si="453"/>
        <v>0.13152430968906337</v>
      </c>
      <c r="DO155" s="315">
        <f t="shared" si="453"/>
        <v>0.13214020156884079</v>
      </c>
      <c r="DP155" s="315">
        <f t="shared" si="453"/>
        <v>0.13263234544101402</v>
      </c>
      <c r="DQ155" s="315">
        <f t="shared" si="453"/>
        <v>0.13305679106891038</v>
      </c>
      <c r="DR155" s="315">
        <f t="shared" si="453"/>
        <v>0.13336473126407711</v>
      </c>
      <c r="DS155" s="315">
        <f t="shared" si="453"/>
        <v>0.13356281010965898</v>
      </c>
      <c r="DT155" s="315">
        <f t="shared" si="453"/>
        <v>0.13366891284340221</v>
      </c>
      <c r="DU155" s="315">
        <f t="shared" si="453"/>
        <v>0.13369998554590917</v>
      </c>
      <c r="DV155" s="315">
        <f t="shared" si="453"/>
        <v>0.13367497814791107</v>
      </c>
      <c r="DW155" s="315">
        <f t="shared" si="453"/>
        <v>0.13361445054906507</v>
      </c>
      <c r="DX155" s="315">
        <f t="shared" si="453"/>
        <v>0.13351811221035198</v>
      </c>
      <c r="DY155" s="315">
        <f t="shared" si="453"/>
        <v>0.13339176264730213</v>
      </c>
      <c r="DZ155" s="315">
        <f t="shared" si="453"/>
        <v>0.13326659604766719</v>
      </c>
    </row>
    <row r="156" spans="1:165">
      <c r="A156" s="303" t="s">
        <v>307</v>
      </c>
      <c r="C156" s="5" t="s">
        <v>319</v>
      </c>
      <c r="D156" s="315">
        <f t="shared" ref="D156:AH156" si="454">D133</f>
        <v>2.5704951799347814E-2</v>
      </c>
      <c r="E156" s="315">
        <f t="shared" si="454"/>
        <v>2.4721202336979293E-2</v>
      </c>
      <c r="F156" s="315">
        <f t="shared" si="454"/>
        <v>2.3748024893811105E-2</v>
      </c>
      <c r="G156" s="315">
        <f t="shared" si="454"/>
        <v>2.2788954129990994E-2</v>
      </c>
      <c r="H156" s="315">
        <f t="shared" si="454"/>
        <v>2.1844585885383447E-2</v>
      </c>
      <c r="I156" s="315">
        <f t="shared" si="454"/>
        <v>2.0914963098218529E-2</v>
      </c>
      <c r="J156" s="315">
        <f t="shared" si="454"/>
        <v>1.9979685955766074E-2</v>
      </c>
      <c r="K156" s="315">
        <f t="shared" si="454"/>
        <v>1.9060951953590796E-2</v>
      </c>
      <c r="L156" s="315">
        <f t="shared" si="454"/>
        <v>1.8159626113820299E-2</v>
      </c>
      <c r="M156" s="315">
        <f t="shared" si="454"/>
        <v>1.7277113415956249E-2</v>
      </c>
      <c r="N156" s="315">
        <f t="shared" si="454"/>
        <v>1.6415543955676255E-2</v>
      </c>
      <c r="O156" s="315">
        <f t="shared" si="454"/>
        <v>1.5587240772704626E-2</v>
      </c>
      <c r="P156" s="315">
        <f t="shared" si="454"/>
        <v>1.4781166478822294E-2</v>
      </c>
      <c r="Q156" s="315">
        <f t="shared" si="454"/>
        <v>1.400040419031748E-2</v>
      </c>
      <c r="R156" s="315">
        <f t="shared" si="454"/>
        <v>1.3247332434544332E-2</v>
      </c>
      <c r="S156" s="315">
        <f t="shared" si="454"/>
        <v>1.2519055265029881E-2</v>
      </c>
      <c r="T156" s="315">
        <f t="shared" si="454"/>
        <v>1.1813974487108872E-2</v>
      </c>
      <c r="U156" s="315">
        <f t="shared" si="454"/>
        <v>1.1119268197278384E-2</v>
      </c>
      <c r="V156" s="315">
        <f t="shared" si="454"/>
        <v>1.0428548334564523E-2</v>
      </c>
      <c r="W156" s="315">
        <f t="shared" si="454"/>
        <v>9.7363878012786554E-3</v>
      </c>
      <c r="X156" s="315">
        <f t="shared" si="454"/>
        <v>9.0409914538642552E-3</v>
      </c>
      <c r="Y156" s="315">
        <f t="shared" si="454"/>
        <v>8.224683773413689E-3</v>
      </c>
      <c r="Z156" s="315">
        <f t="shared" si="454"/>
        <v>7.4540869194565547E-3</v>
      </c>
      <c r="AA156" s="315">
        <f t="shared" si="454"/>
        <v>6.7002454613694362E-3</v>
      </c>
      <c r="AB156" s="315">
        <f t="shared" si="454"/>
        <v>5.9669495735181592E-3</v>
      </c>
      <c r="AC156" s="315">
        <f t="shared" si="454"/>
        <v>5.2568777722849297E-3</v>
      </c>
      <c r="AD156" s="315">
        <f t="shared" si="454"/>
        <v>4.5715868778333172E-3</v>
      </c>
      <c r="AE156" s="315">
        <f t="shared" si="454"/>
        <v>3.914135376450409E-3</v>
      </c>
      <c r="AF156" s="315">
        <f t="shared" si="454"/>
        <v>3.2848917546691712E-3</v>
      </c>
      <c r="AG156" s="315">
        <f t="shared" si="454"/>
        <v>2.6844898602853421E-3</v>
      </c>
      <c r="AH156" s="315">
        <f t="shared" si="454"/>
        <v>2.1142638981151585E-3</v>
      </c>
      <c r="AI156" s="315"/>
      <c r="AJ156" s="315">
        <f t="shared" ref="AJ156:BN156" si="455">AJ133</f>
        <v>2.5704951799347814E-2</v>
      </c>
      <c r="AK156" s="315">
        <f t="shared" si="455"/>
        <v>2.4723664386088383E-2</v>
      </c>
      <c r="AL156" s="315">
        <f t="shared" si="455"/>
        <v>2.3754533954909438E-2</v>
      </c>
      <c r="AM156" s="315">
        <f t="shared" si="455"/>
        <v>2.2799724842417841E-2</v>
      </c>
      <c r="AN156" s="315">
        <f t="shared" si="455"/>
        <v>2.186019673961075E-2</v>
      </c>
      <c r="AO156" s="315">
        <f t="shared" si="455"/>
        <v>2.0935920322456492E-2</v>
      </c>
      <c r="AP156" s="315">
        <f t="shared" si="455"/>
        <v>2.0022442048485908E-2</v>
      </c>
      <c r="AQ156" s="315">
        <f t="shared" si="455"/>
        <v>1.912591755796815E-2</v>
      </c>
      <c r="AR156" s="315">
        <f t="shared" si="455"/>
        <v>1.824701414884073E-2</v>
      </c>
      <c r="AS156" s="315">
        <f t="shared" si="455"/>
        <v>1.7386908650813784E-2</v>
      </c>
      <c r="AT156" s="315">
        <f t="shared" si="455"/>
        <v>1.654745726831254E-2</v>
      </c>
      <c r="AU156" s="315">
        <f t="shared" si="455"/>
        <v>1.5751282021992462E-2</v>
      </c>
      <c r="AV156" s="315">
        <f t="shared" si="455"/>
        <v>1.4975214352431826E-2</v>
      </c>
      <c r="AW156" s="315">
        <f t="shared" si="455"/>
        <v>1.4224951592311066E-2</v>
      </c>
      <c r="AX156" s="315">
        <f t="shared" si="455"/>
        <v>1.3500078822117477E-2</v>
      </c>
      <c r="AY156" s="315">
        <f t="shared" si="455"/>
        <v>1.2797347506316616E-2</v>
      </c>
      <c r="AZ156" s="315">
        <f t="shared" si="455"/>
        <v>1.2111879793101929E-2</v>
      </c>
      <c r="BA156" s="315">
        <f t="shared" si="455"/>
        <v>1.1434245739796451E-2</v>
      </c>
      <c r="BB156" s="315">
        <f t="shared" si="455"/>
        <v>1.0758203904579659E-2</v>
      </c>
      <c r="BC156" s="315">
        <f t="shared" si="455"/>
        <v>1.0078530298868333E-2</v>
      </c>
      <c r="BD156" s="315">
        <f t="shared" si="455"/>
        <v>9.3934684173699028E-3</v>
      </c>
      <c r="BE156" s="315">
        <f t="shared" si="455"/>
        <v>8.6006168623708832E-3</v>
      </c>
      <c r="BF156" s="315">
        <f t="shared" si="455"/>
        <v>7.842898221063271E-3</v>
      </c>
      <c r="BG156" s="315">
        <f t="shared" si="455"/>
        <v>7.0995634575052218E-3</v>
      </c>
      <c r="BH156" s="315">
        <f t="shared" si="455"/>
        <v>6.3718048441390989E-3</v>
      </c>
      <c r="BI156" s="315">
        <f t="shared" si="455"/>
        <v>5.6615886140980246E-3</v>
      </c>
      <c r="BJ156" s="315">
        <f t="shared" si="455"/>
        <v>4.970786095076148E-3</v>
      </c>
      <c r="BK156" s="315">
        <f t="shared" si="455"/>
        <v>4.3004252625539925E-3</v>
      </c>
      <c r="BL156" s="315">
        <f t="shared" si="455"/>
        <v>3.6501921388803985E-3</v>
      </c>
      <c r="BM156" s="315">
        <f t="shared" si="455"/>
        <v>3.0199738959791758E-3</v>
      </c>
      <c r="BN156" s="315">
        <f t="shared" si="455"/>
        <v>2.4102315908730567E-3</v>
      </c>
      <c r="BO156" s="315"/>
      <c r="BP156" s="315">
        <f t="shared" ref="BP156:CT156" si="456">BP133</f>
        <v>2.5704895972055698E-2</v>
      </c>
      <c r="BQ156" s="315">
        <f t="shared" si="456"/>
        <v>2.5689880123528963E-2</v>
      </c>
      <c r="BR156" s="315">
        <f t="shared" si="456"/>
        <v>2.5673046577656091E-2</v>
      </c>
      <c r="BS156" s="315">
        <f t="shared" si="456"/>
        <v>2.5654355699973038E-2</v>
      </c>
      <c r="BT156" s="315">
        <f t="shared" si="456"/>
        <v>2.5633767054813562E-2</v>
      </c>
      <c r="BU156" s="315">
        <f t="shared" si="456"/>
        <v>2.5611239389286621E-2</v>
      </c>
      <c r="BV156" s="315">
        <f t="shared" si="456"/>
        <v>2.5586730616935994E-2</v>
      </c>
      <c r="BW156" s="315">
        <f t="shared" si="456"/>
        <v>2.5560197801076084E-2</v>
      </c>
      <c r="BX156" s="315">
        <f t="shared" si="456"/>
        <v>2.5531597137797377E-2</v>
      </c>
      <c r="BY156" s="315">
        <f t="shared" si="456"/>
        <v>2.5500883938635147E-2</v>
      </c>
      <c r="BZ156" s="315">
        <f t="shared" si="456"/>
        <v>2.5468012612894813E-2</v>
      </c>
      <c r="CA156" s="315">
        <f t="shared" si="456"/>
        <v>2.5432936649627175E-2</v>
      </c>
      <c r="CB156" s="315">
        <f t="shared" si="456"/>
        <v>2.5395608599246621E-2</v>
      </c>
      <c r="CC156" s="315">
        <f t="shared" si="456"/>
        <v>2.5355980054785395E-2</v>
      </c>
      <c r="CD156" s="315">
        <f t="shared" si="456"/>
        <v>2.5314001632776709E-2</v>
      </c>
      <c r="CE156" s="315">
        <f t="shared" si="456"/>
        <v>2.5269622953759421E-2</v>
      </c>
      <c r="CF156" s="315">
        <f t="shared" si="456"/>
        <v>2.5222792622396926E-2</v>
      </c>
      <c r="CG156" s="315">
        <f t="shared" si="456"/>
        <v>2.5173458207202574E-2</v>
      </c>
      <c r="CH156" s="315">
        <f t="shared" si="456"/>
        <v>2.5121566219864035E-2</v>
      </c>
      <c r="CI156" s="315">
        <f t="shared" si="456"/>
        <v>2.5067062094158654E-2</v>
      </c>
      <c r="CJ156" s="315">
        <f t="shared" si="456"/>
        <v>2.5009890164451817E-2</v>
      </c>
      <c r="CK156" s="315">
        <f t="shared" si="456"/>
        <v>2.494999364377011E-2</v>
      </c>
      <c r="CL156" s="315">
        <f t="shared" si="456"/>
        <v>2.4887314601441092E-2</v>
      </c>
      <c r="CM156" s="315">
        <f t="shared" si="456"/>
        <v>2.4821793940290954E-2</v>
      </c>
      <c r="CN156" s="315">
        <f t="shared" si="456"/>
        <v>2.4753371373391602E-2</v>
      </c>
      <c r="CO156" s="315">
        <f t="shared" si="456"/>
        <v>2.4681985400348237E-2</v>
      </c>
      <c r="CP156" s="315">
        <f t="shared" si="456"/>
        <v>2.4607573283118522E-2</v>
      </c>
      <c r="CQ156" s="315">
        <f t="shared" si="456"/>
        <v>2.4530071021354048E-2</v>
      </c>
      <c r="CR156" s="315">
        <f t="shared" si="456"/>
        <v>2.4449413327254838E-2</v>
      </c>
      <c r="CS156" s="315">
        <f t="shared" si="456"/>
        <v>2.4365533599927387E-2</v>
      </c>
      <c r="CT156" s="315">
        <f t="shared" si="456"/>
        <v>2.4278363899236363E-2</v>
      </c>
      <c r="CU156" s="315"/>
      <c r="CV156" s="315">
        <f t="shared" ref="CV156:DZ156" si="457">CV133</f>
        <v>2.5704951799347814E-2</v>
      </c>
      <c r="CW156" s="315">
        <f t="shared" si="457"/>
        <v>2.4909564404053633E-2</v>
      </c>
      <c r="CX156" s="315">
        <f t="shared" si="457"/>
        <v>2.4115376244357823E-2</v>
      </c>
      <c r="CY156" s="315">
        <f t="shared" si="457"/>
        <v>2.3322549949993641E-2</v>
      </c>
      <c r="CZ156" s="315">
        <f t="shared" si="457"/>
        <v>2.2531289011799627E-2</v>
      </c>
      <c r="DA156" s="315">
        <f t="shared" si="457"/>
        <v>2.1741868321303232E-2</v>
      </c>
      <c r="DB156" s="315">
        <f t="shared" si="457"/>
        <v>2.0954677492712032E-2</v>
      </c>
      <c r="DC156" s="315">
        <f t="shared" si="457"/>
        <v>2.0170310319806119E-2</v>
      </c>
      <c r="DD156" s="315">
        <f t="shared" si="457"/>
        <v>1.938967055093135E-2</v>
      </c>
      <c r="DE156" s="315">
        <f t="shared" si="457"/>
        <v>1.8614114045491851E-2</v>
      </c>
      <c r="DF156" s="315">
        <f t="shared" si="457"/>
        <v>1.7845587110059333E-2</v>
      </c>
      <c r="DG156" s="315">
        <f t="shared" si="457"/>
        <v>1.7085480683940613E-2</v>
      </c>
      <c r="DH156" s="315">
        <f t="shared" si="457"/>
        <v>1.6336548440326986E-2</v>
      </c>
      <c r="DI156" s="315">
        <f t="shared" si="457"/>
        <v>1.5600135138029537E-2</v>
      </c>
      <c r="DJ156" s="315">
        <f t="shared" si="457"/>
        <v>1.4876062029231401E-2</v>
      </c>
      <c r="DK156" s="315">
        <f t="shared" si="457"/>
        <v>1.4161516254890167E-2</v>
      </c>
      <c r="DL156" s="315">
        <f t="shared" si="457"/>
        <v>1.345131168072965E-2</v>
      </c>
      <c r="DM156" s="315">
        <f t="shared" si="457"/>
        <v>1.2739037799117324E-2</v>
      </c>
      <c r="DN156" s="315">
        <f t="shared" si="457"/>
        <v>1.2019950548581317E-2</v>
      </c>
      <c r="DO156" s="315">
        <f t="shared" si="457"/>
        <v>1.1290405085844141E-2</v>
      </c>
      <c r="DP156" s="315">
        <f t="shared" si="457"/>
        <v>1.0549837514340035E-2</v>
      </c>
      <c r="DQ156" s="315">
        <f t="shared" si="457"/>
        <v>9.8045656950416643E-3</v>
      </c>
      <c r="DR156" s="315">
        <f t="shared" si="457"/>
        <v>9.0524537451514685E-3</v>
      </c>
      <c r="DS156" s="315">
        <f t="shared" si="457"/>
        <v>8.2959173593177438E-3</v>
      </c>
      <c r="DT156" s="315">
        <f t="shared" si="457"/>
        <v>7.5378233841147824E-3</v>
      </c>
      <c r="DU156" s="315">
        <f t="shared" si="457"/>
        <v>6.780556501856742E-3</v>
      </c>
      <c r="DV156" s="315">
        <f t="shared" si="457"/>
        <v>6.0261866237386139E-3</v>
      </c>
      <c r="DW156" s="315">
        <f t="shared" si="457"/>
        <v>5.2764049933071129E-3</v>
      </c>
      <c r="DX156" s="315">
        <f t="shared" si="457"/>
        <v>4.5317255422437494E-3</v>
      </c>
      <c r="DY156" s="315">
        <f t="shared" si="457"/>
        <v>3.7928338740739961E-3</v>
      </c>
      <c r="DZ156" s="315">
        <f t="shared" si="457"/>
        <v>3.0608642437143299E-3</v>
      </c>
    </row>
    <row r="157" spans="1:165">
      <c r="A157" s="303" t="s">
        <v>308</v>
      </c>
      <c r="C157" s="5" t="s">
        <v>319</v>
      </c>
      <c r="D157" s="315">
        <f t="shared" ref="D157:AH157" si="458">D134</f>
        <v>8.6754212322798882E-2</v>
      </c>
      <c r="E157" s="315">
        <f t="shared" si="458"/>
        <v>8.477356509547837E-2</v>
      </c>
      <c r="F157" s="315">
        <f t="shared" si="458"/>
        <v>8.2802847859836992E-2</v>
      </c>
      <c r="G157" s="315">
        <f t="shared" si="458"/>
        <v>8.0853960543392736E-2</v>
      </c>
      <c r="H157" s="315">
        <f t="shared" si="458"/>
        <v>7.8929022585866662E-2</v>
      </c>
      <c r="I157" s="315">
        <f t="shared" si="458"/>
        <v>7.7028278727585386E-2</v>
      </c>
      <c r="J157" s="315">
        <f t="shared" si="458"/>
        <v>7.5075183591363503E-2</v>
      </c>
      <c r="K157" s="315">
        <f t="shared" si="458"/>
        <v>7.3150145455403492E-2</v>
      </c>
      <c r="L157" s="315">
        <f t="shared" si="458"/>
        <v>7.125679377270798E-2</v>
      </c>
      <c r="M157" s="315">
        <f t="shared" si="458"/>
        <v>6.940128609460397E-2</v>
      </c>
      <c r="N157" s="315">
        <f t="shared" si="458"/>
        <v>6.7593416288078745E-2</v>
      </c>
      <c r="O157" s="315">
        <f t="shared" si="458"/>
        <v>6.5887171118978516E-2</v>
      </c>
      <c r="P157" s="315">
        <f t="shared" si="458"/>
        <v>6.4241223542573861E-2</v>
      </c>
      <c r="Q157" s="315">
        <f t="shared" si="458"/>
        <v>6.2672950301622607E-2</v>
      </c>
      <c r="R157" s="315">
        <f t="shared" si="458"/>
        <v>6.1198944204655555E-2</v>
      </c>
      <c r="S157" s="315">
        <f t="shared" si="458"/>
        <v>5.9813264044031707E-2</v>
      </c>
      <c r="T157" s="315">
        <f t="shared" si="458"/>
        <v>5.8516092381461174E-2</v>
      </c>
      <c r="U157" s="315">
        <f t="shared" si="458"/>
        <v>5.7250446999210239E-2</v>
      </c>
      <c r="V157" s="315">
        <f t="shared" si="458"/>
        <v>5.5984838427662227E-2</v>
      </c>
      <c r="W157" s="315">
        <f t="shared" si="458"/>
        <v>5.4687561388490437E-2</v>
      </c>
      <c r="X157" s="315">
        <f t="shared" si="458"/>
        <v>5.3341849577799146E-2</v>
      </c>
      <c r="Y157" s="315">
        <f t="shared" si="458"/>
        <v>5.1205289298994941E-2</v>
      </c>
      <c r="Z157" s="315">
        <f t="shared" si="458"/>
        <v>4.9231643840131699E-2</v>
      </c>
      <c r="AA157" s="315">
        <f t="shared" si="458"/>
        <v>4.724097116433898E-2</v>
      </c>
      <c r="AB157" s="315">
        <f t="shared" si="458"/>
        <v>4.5249367599179413E-2</v>
      </c>
      <c r="AC157" s="315">
        <f t="shared" si="458"/>
        <v>4.326814781803754E-2</v>
      </c>
      <c r="AD157" s="315">
        <f t="shared" si="458"/>
        <v>4.1301922827321737E-2</v>
      </c>
      <c r="AE157" s="315">
        <f t="shared" si="458"/>
        <v>3.9371597021942401E-2</v>
      </c>
      <c r="AF157" s="315">
        <f t="shared" si="458"/>
        <v>3.7477628655543785E-2</v>
      </c>
      <c r="AG157" s="315">
        <f t="shared" si="458"/>
        <v>3.5623905983786633E-2</v>
      </c>
      <c r="AH157" s="315">
        <f t="shared" si="458"/>
        <v>3.3828222369842537E-2</v>
      </c>
      <c r="AI157" s="315"/>
      <c r="AJ157" s="315">
        <f t="shared" ref="AJ157:BN157" si="459">AJ134</f>
        <v>8.6754212322798882E-2</v>
      </c>
      <c r="AK157" s="315">
        <f t="shared" si="459"/>
        <v>8.4782007916243005E-2</v>
      </c>
      <c r="AL157" s="315">
        <f t="shared" si="459"/>
        <v>8.2825543170215232E-2</v>
      </c>
      <c r="AM157" s="315">
        <f t="shared" si="459"/>
        <v>8.0892174440907169E-2</v>
      </c>
      <c r="AN157" s="315">
        <f t="shared" si="459"/>
        <v>7.8985427842178518E-2</v>
      </c>
      <c r="AO157" s="315">
        <f t="shared" si="459"/>
        <v>7.7105462650998366E-2</v>
      </c>
      <c r="AP157" s="315">
        <f t="shared" si="459"/>
        <v>7.5235842848856205E-2</v>
      </c>
      <c r="AQ157" s="315">
        <f t="shared" si="459"/>
        <v>7.3399463717228622E-2</v>
      </c>
      <c r="AR157" s="315">
        <f t="shared" si="459"/>
        <v>7.1599696823168593E-2</v>
      </c>
      <c r="AS157" s="315">
        <f t="shared" si="459"/>
        <v>6.9842327970218152E-2</v>
      </c>
      <c r="AT157" s="315">
        <f t="shared" si="459"/>
        <v>6.8136588751875227E-2</v>
      </c>
      <c r="AU157" s="315">
        <f t="shared" si="459"/>
        <v>6.6580572473330157E-2</v>
      </c>
      <c r="AV157" s="315">
        <f t="shared" si="459"/>
        <v>6.508458545479992E-2</v>
      </c>
      <c r="AW157" s="315">
        <f t="shared" si="459"/>
        <v>6.3678139007191201E-2</v>
      </c>
      <c r="AX157" s="315">
        <f t="shared" si="459"/>
        <v>6.2366561319077973E-2</v>
      </c>
      <c r="AY157" s="315">
        <f t="shared" si="459"/>
        <v>6.1142882530179445E-2</v>
      </c>
      <c r="AZ157" s="315">
        <f t="shared" si="459"/>
        <v>5.9991654600208034E-2</v>
      </c>
      <c r="BA157" s="315">
        <f t="shared" si="459"/>
        <v>5.8872190875150367E-2</v>
      </c>
      <c r="BB157" s="315">
        <f t="shared" si="459"/>
        <v>5.7754568329848731E-2</v>
      </c>
      <c r="BC157" s="315">
        <f t="shared" si="459"/>
        <v>5.6609315043176386E-2</v>
      </c>
      <c r="BD157" s="315">
        <f t="shared" si="459"/>
        <v>5.5421463662482476E-2</v>
      </c>
      <c r="BE157" s="315">
        <f t="shared" si="459"/>
        <v>5.3545775949599417E-2</v>
      </c>
      <c r="BF157" s="315">
        <f t="shared" si="459"/>
        <v>5.179960685539467E-2</v>
      </c>
      <c r="BG157" s="315">
        <f t="shared" si="459"/>
        <v>5.0056415770005205E-2</v>
      </c>
      <c r="BH157" s="315">
        <f t="shared" si="459"/>
        <v>4.8319520068054879E-2</v>
      </c>
      <c r="BI157" s="315">
        <f t="shared" si="459"/>
        <v>4.6599229362191477E-2</v>
      </c>
      <c r="BJ157" s="315">
        <f t="shared" si="459"/>
        <v>4.4908481272756977E-2</v>
      </c>
      <c r="BK157" s="315">
        <f t="shared" si="459"/>
        <v>4.3257218817454916E-2</v>
      </c>
      <c r="BL157" s="315">
        <f t="shared" si="459"/>
        <v>4.1645373948135521E-2</v>
      </c>
      <c r="BM157" s="315">
        <f t="shared" si="459"/>
        <v>4.0075869808804815E-2</v>
      </c>
      <c r="BN157" s="315">
        <f t="shared" si="459"/>
        <v>3.8563705453968908E-2</v>
      </c>
      <c r="BO157" s="315"/>
      <c r="BP157" s="315">
        <f t="shared" ref="BP157:CT157" si="460">BP134</f>
        <v>8.6754023905687982E-2</v>
      </c>
      <c r="BQ157" s="315">
        <f t="shared" si="460"/>
        <v>8.7600032347980153E-2</v>
      </c>
      <c r="BR157" s="315">
        <f t="shared" si="460"/>
        <v>8.8436496274153634E-2</v>
      </c>
      <c r="BS157" s="315">
        <f t="shared" si="460"/>
        <v>8.9263100654700694E-2</v>
      </c>
      <c r="BT157" s="315">
        <f t="shared" si="460"/>
        <v>9.007952303341614E-2</v>
      </c>
      <c r="BU157" s="315">
        <f t="shared" si="460"/>
        <v>9.0885433360739648E-2</v>
      </c>
      <c r="BV157" s="315">
        <f t="shared" si="460"/>
        <v>9.1680493823462925E-2</v>
      </c>
      <c r="BW157" s="315">
        <f t="shared" si="460"/>
        <v>9.2464358670724597E-2</v>
      </c>
      <c r="BX157" s="315">
        <f t="shared" si="460"/>
        <v>9.3236674036213801E-2</v>
      </c>
      <c r="BY157" s="315">
        <f t="shared" si="460"/>
        <v>9.3997077756501804E-2</v>
      </c>
      <c r="BZ157" s="315">
        <f t="shared" si="460"/>
        <v>9.4745199185419321E-2</v>
      </c>
      <c r="CA157" s="315">
        <f t="shared" si="460"/>
        <v>9.5480659004395577E-2</v>
      </c>
      <c r="CB157" s="315">
        <f t="shared" si="460"/>
        <v>9.620306902867308E-2</v>
      </c>
      <c r="CC157" s="315">
        <f t="shared" si="460"/>
        <v>9.6912032009310881E-2</v>
      </c>
      <c r="CD157" s="315">
        <f t="shared" si="460"/>
        <v>9.7607141430886654E-2</v>
      </c>
      <c r="CE157" s="315">
        <f t="shared" si="460"/>
        <v>9.8287981304806482E-2</v>
      </c>
      <c r="CF157" s="315">
        <f t="shared" si="460"/>
        <v>9.8954125958129011E-2</v>
      </c>
      <c r="CG157" s="315">
        <f t="shared" si="460"/>
        <v>9.9605139817809163E-2</v>
      </c>
      <c r="CH157" s="315">
        <f t="shared" si="460"/>
        <v>0.10024057719026419</v>
      </c>
      <c r="CI157" s="315">
        <f t="shared" si="460"/>
        <v>0.10085998203616287</v>
      </c>
      <c r="CJ157" s="315">
        <f t="shared" si="460"/>
        <v>0.10146288774033689</v>
      </c>
      <c r="CK157" s="315">
        <f t="shared" si="460"/>
        <v>0.10204881687671122</v>
      </c>
      <c r="CL157" s="315">
        <f t="shared" si="460"/>
        <v>0.10261728096814789</v>
      </c>
      <c r="CM157" s="315">
        <f t="shared" si="460"/>
        <v>0.10316778024109574</v>
      </c>
      <c r="CN157" s="315">
        <f t="shared" si="460"/>
        <v>0.10369980337493648</v>
      </c>
      <c r="CO157" s="315">
        <f t="shared" si="460"/>
        <v>0.1042128272459146</v>
      </c>
      <c r="CP157" s="315">
        <f t="shared" si="460"/>
        <v>0.10470631666553723</v>
      </c>
      <c r="CQ157" s="315">
        <f t="shared" si="460"/>
        <v>0.10517972411332685</v>
      </c>
      <c r="CR157" s="315">
        <f t="shared" si="460"/>
        <v>0.10563248946380775</v>
      </c>
      <c r="CS157" s="315">
        <f t="shared" si="460"/>
        <v>0.1060640397076049</v>
      </c>
      <c r="CT157" s="315">
        <f t="shared" si="460"/>
        <v>0.10647378866653055</v>
      </c>
      <c r="CU157" s="315"/>
      <c r="CV157" s="315">
        <f t="shared" ref="CV157:DZ157" si="461">CV134</f>
        <v>8.6754212322798882E-2</v>
      </c>
      <c r="CW157" s="315">
        <f t="shared" si="461"/>
        <v>8.5419493385574488E-2</v>
      </c>
      <c r="CX157" s="315">
        <f t="shared" si="461"/>
        <v>8.4083701241389253E-2</v>
      </c>
      <c r="CY157" s="315">
        <f t="shared" si="461"/>
        <v>8.2747129274635012E-2</v>
      </c>
      <c r="CZ157" s="315">
        <f t="shared" si="461"/>
        <v>8.1410223504898724E-2</v>
      </c>
      <c r="DA157" s="315">
        <f t="shared" si="461"/>
        <v>8.0073710158946126E-2</v>
      </c>
      <c r="DB157" s="315">
        <f t="shared" si="461"/>
        <v>7.8738788154433165E-2</v>
      </c>
      <c r="DC157" s="315">
        <f t="shared" si="461"/>
        <v>7.7407525991716769E-2</v>
      </c>
      <c r="DD157" s="315">
        <f t="shared" si="461"/>
        <v>7.608338118354592E-2</v>
      </c>
      <c r="DE157" s="315">
        <f t="shared" si="461"/>
        <v>7.477194964036564E-2</v>
      </c>
      <c r="DF157" s="315">
        <f t="shared" si="461"/>
        <v>7.3481829276714969E-2</v>
      </c>
      <c r="DG157" s="315">
        <f t="shared" si="461"/>
        <v>7.2220222032117143E-2</v>
      </c>
      <c r="DH157" s="315">
        <f t="shared" si="461"/>
        <v>7.1001152836805817E-2</v>
      </c>
      <c r="DI157" s="315">
        <f t="shared" si="461"/>
        <v>6.983416199372959E-2</v>
      </c>
      <c r="DJ157" s="315">
        <f t="shared" si="461"/>
        <v>6.8723216135040899E-2</v>
      </c>
      <c r="DK157" s="315">
        <f t="shared" si="461"/>
        <v>6.7660577662253071E-2</v>
      </c>
      <c r="DL157" s="315">
        <f t="shared" si="461"/>
        <v>6.6626028168614099E-2</v>
      </c>
      <c r="DM157" s="315">
        <f t="shared" si="461"/>
        <v>6.5590252469835519E-2</v>
      </c>
      <c r="DN157" s="315">
        <f t="shared" si="461"/>
        <v>6.4528155576594498E-2</v>
      </c>
      <c r="DO157" s="315">
        <f t="shared" si="461"/>
        <v>6.3416200528900304E-2</v>
      </c>
      <c r="DP157" s="315">
        <f t="shared" si="461"/>
        <v>6.2244041334606259E-2</v>
      </c>
      <c r="DQ157" s="315">
        <f t="shared" si="461"/>
        <v>6.1041328359452994E-2</v>
      </c>
      <c r="DR157" s="315">
        <f t="shared" si="461"/>
        <v>5.9788299154023707E-2</v>
      </c>
      <c r="DS157" s="315">
        <f t="shared" si="461"/>
        <v>5.8491467963797304E-2</v>
      </c>
      <c r="DT157" s="315">
        <f t="shared" si="461"/>
        <v>5.716182732953716E-2</v>
      </c>
      <c r="DU157" s="315">
        <f t="shared" si="461"/>
        <v>5.5809195822974778E-2</v>
      </c>
      <c r="DV157" s="315">
        <f t="shared" si="461"/>
        <v>5.4443479152397202E-2</v>
      </c>
      <c r="DW157" s="315">
        <f t="shared" si="461"/>
        <v>5.3074426697383388E-2</v>
      </c>
      <c r="DX157" s="315">
        <f t="shared" si="461"/>
        <v>5.1702868686508308E-2</v>
      </c>
      <c r="DY157" s="315">
        <f t="shared" si="461"/>
        <v>5.0331930599198264E-2</v>
      </c>
      <c r="DZ157" s="315">
        <f t="shared" si="461"/>
        <v>4.8973827899429279E-2</v>
      </c>
    </row>
    <row r="158" spans="1:165">
      <c r="A158" s="303" t="s">
        <v>309</v>
      </c>
      <c r="C158" s="5" t="s">
        <v>319</v>
      </c>
      <c r="D158" s="315">
        <f t="shared" ref="D158:AH158" si="462">D135</f>
        <v>3.0417143308007228E-2</v>
      </c>
      <c r="E158" s="315">
        <f t="shared" si="462"/>
        <v>2.9857529794850839E-2</v>
      </c>
      <c r="F158" s="315">
        <f t="shared" si="462"/>
        <v>2.9301327565083048E-2</v>
      </c>
      <c r="G158" s="315">
        <f t="shared" si="462"/>
        <v>2.8750303108725877E-2</v>
      </c>
      <c r="H158" s="315">
        <f t="shared" si="462"/>
        <v>2.8205975710197471E-2</v>
      </c>
      <c r="I158" s="315">
        <f t="shared" si="462"/>
        <v>2.7668414727736873E-2</v>
      </c>
      <c r="J158" s="315">
        <f t="shared" si="462"/>
        <v>2.7115616613812829E-2</v>
      </c>
      <c r="K158" s="315">
        <f t="shared" si="462"/>
        <v>2.6570313148934124E-2</v>
      </c>
      <c r="L158" s="315">
        <f t="shared" si="462"/>
        <v>2.6033829282581925E-2</v>
      </c>
      <c r="M158" s="315">
        <f t="shared" si="462"/>
        <v>2.5508452752771155E-2</v>
      </c>
      <c r="N158" s="315">
        <f t="shared" si="462"/>
        <v>2.4997875708608834E-2</v>
      </c>
      <c r="O158" s="315">
        <f t="shared" si="462"/>
        <v>2.4531939696115532E-2</v>
      </c>
      <c r="P158" s="315">
        <f t="shared" si="462"/>
        <v>2.4087014736106822E-2</v>
      </c>
      <c r="Q158" s="315">
        <f t="shared" si="462"/>
        <v>2.3670170797452476E-2</v>
      </c>
      <c r="R158" s="315">
        <f t="shared" si="462"/>
        <v>2.3286658165304258E-2</v>
      </c>
      <c r="S158" s="315">
        <f t="shared" si="462"/>
        <v>2.2934859009453305E-2</v>
      </c>
      <c r="T158" s="315">
        <f t="shared" si="462"/>
        <v>2.2613563360581613E-2</v>
      </c>
      <c r="U158" s="315">
        <f t="shared" si="462"/>
        <v>2.2303248221945047E-2</v>
      </c>
      <c r="V158" s="315">
        <f t="shared" si="462"/>
        <v>2.1991745171087391E-2</v>
      </c>
      <c r="W158" s="315">
        <f t="shared" si="462"/>
        <v>2.1666392313868427E-2</v>
      </c>
      <c r="X158" s="315">
        <f t="shared" si="462"/>
        <v>2.1320047250980207E-2</v>
      </c>
      <c r="Y158" s="315">
        <f t="shared" si="462"/>
        <v>2.0693112181631928E-2</v>
      </c>
      <c r="Z158" s="315">
        <f t="shared" si="462"/>
        <v>2.0099316012204608E-2</v>
      </c>
      <c r="AA158" s="315">
        <f t="shared" si="462"/>
        <v>1.9490694145030931E-2</v>
      </c>
      <c r="AB158" s="315">
        <f t="shared" si="462"/>
        <v>1.88723694962981E-2</v>
      </c>
      <c r="AC158" s="315">
        <f t="shared" si="462"/>
        <v>1.8248500582008245E-2</v>
      </c>
      <c r="AD158" s="315">
        <f t="shared" si="462"/>
        <v>1.7621366204988064E-2</v>
      </c>
      <c r="AE158" s="315">
        <f t="shared" si="462"/>
        <v>1.6998686478229112E-2</v>
      </c>
      <c r="AF158" s="315">
        <f t="shared" si="462"/>
        <v>1.6380488002931834E-2</v>
      </c>
      <c r="AG158" s="315">
        <f t="shared" si="462"/>
        <v>1.5768312963081392E-2</v>
      </c>
      <c r="AH158" s="315">
        <f t="shared" si="462"/>
        <v>1.5170016004842697E-2</v>
      </c>
      <c r="AI158" s="315"/>
      <c r="AJ158" s="315">
        <f t="shared" ref="AJ158:BN158" si="463">AJ135</f>
        <v>3.0417143308007228E-2</v>
      </c>
      <c r="AK158" s="315">
        <f t="shared" si="463"/>
        <v>2.9862524287536728E-2</v>
      </c>
      <c r="AL158" s="315">
        <f t="shared" si="463"/>
        <v>2.9313056029626593E-2</v>
      </c>
      <c r="AM158" s="315">
        <f t="shared" si="463"/>
        <v>2.8769338006360685E-2</v>
      </c>
      <c r="AN158" s="315">
        <f t="shared" si="463"/>
        <v>2.8233262544176976E-2</v>
      </c>
      <c r="AO158" s="315">
        <f t="shared" si="463"/>
        <v>2.7704886155401062E-2</v>
      </c>
      <c r="AP158" s="315">
        <f t="shared" si="463"/>
        <v>2.7181101297571172E-2</v>
      </c>
      <c r="AQ158" s="315">
        <f t="shared" si="463"/>
        <v>2.6667127835997083E-2</v>
      </c>
      <c r="AR158" s="315">
        <f t="shared" si="463"/>
        <v>2.6164245739119449E-2</v>
      </c>
      <c r="AS158" s="315">
        <f t="shared" si="463"/>
        <v>2.5674657094498687E-2</v>
      </c>
      <c r="AT158" s="315">
        <f t="shared" si="463"/>
        <v>2.520189806548917E-2</v>
      </c>
      <c r="AU158" s="315">
        <f t="shared" si="463"/>
        <v>2.4789548583916802E-2</v>
      </c>
      <c r="AV158" s="315">
        <f t="shared" si="463"/>
        <v>2.439876715531842E-2</v>
      </c>
      <c r="AW158" s="315">
        <f t="shared" si="463"/>
        <v>2.4041152552552927E-2</v>
      </c>
      <c r="AX158" s="315">
        <f t="shared" si="463"/>
        <v>2.3718134596033433E-2</v>
      </c>
      <c r="AY158" s="315">
        <f t="shared" si="463"/>
        <v>2.3427745915095017E-2</v>
      </c>
      <c r="AZ158" s="315">
        <f t="shared" si="463"/>
        <v>2.3163790832001617E-2</v>
      </c>
      <c r="BA158" s="315">
        <f t="shared" si="463"/>
        <v>2.2911989998881679E-2</v>
      </c>
      <c r="BB158" s="315">
        <f t="shared" si="463"/>
        <v>2.2660863293517526E-2</v>
      </c>
      <c r="BC158" s="315">
        <f t="shared" si="463"/>
        <v>2.2398734019379678E-2</v>
      </c>
      <c r="BD158" s="315">
        <f t="shared" si="463"/>
        <v>2.2119308192006151E-2</v>
      </c>
      <c r="BE158" s="315">
        <f t="shared" si="463"/>
        <v>2.1594159722983064E-2</v>
      </c>
      <c r="BF158" s="315">
        <f t="shared" si="463"/>
        <v>2.1095404759673409E-2</v>
      </c>
      <c r="BG158" s="315">
        <f t="shared" si="463"/>
        <v>2.059201472936362E-2</v>
      </c>
      <c r="BH158" s="315">
        <f t="shared" si="463"/>
        <v>2.0084826727105459E-2</v>
      </c>
      <c r="BI158" s="315">
        <f t="shared" si="463"/>
        <v>1.9577847954739092E-2</v>
      </c>
      <c r="BJ158" s="315">
        <f t="shared" si="463"/>
        <v>1.9076727941630039E-2</v>
      </c>
      <c r="BK158" s="315">
        <f t="shared" si="463"/>
        <v>1.8585327464149756E-2</v>
      </c>
      <c r="BL158" s="315">
        <f t="shared" si="463"/>
        <v>1.8103733060430699E-2</v>
      </c>
      <c r="BM158" s="315">
        <f t="shared" si="463"/>
        <v>1.7633357831789414E-2</v>
      </c>
      <c r="BN158" s="315">
        <f t="shared" si="463"/>
        <v>1.718107266810303E-2</v>
      </c>
      <c r="BO158" s="315"/>
      <c r="BP158" s="315">
        <f t="shared" ref="BP158:CT158" si="464">BP135</f>
        <v>3.0417077246543352E-2</v>
      </c>
      <c r="BQ158" s="315">
        <f t="shared" si="464"/>
        <v>3.0609816478491071E-2</v>
      </c>
      <c r="BR158" s="315">
        <f t="shared" si="464"/>
        <v>3.0800261167309915E-2</v>
      </c>
      <c r="BS158" s="315">
        <f t="shared" si="464"/>
        <v>3.0988315843847859E-2</v>
      </c>
      <c r="BT158" s="315">
        <f t="shared" si="464"/>
        <v>3.1173882734513256E-2</v>
      </c>
      <c r="BU158" s="315">
        <f t="shared" si="464"/>
        <v>3.1356861708468714E-2</v>
      </c>
      <c r="BV158" s="315">
        <f t="shared" si="464"/>
        <v>3.1537150223646657E-2</v>
      </c>
      <c r="BW158" s="315">
        <f t="shared" si="464"/>
        <v>3.1714643271561302E-2</v>
      </c>
      <c r="BX158" s="315">
        <f t="shared" si="464"/>
        <v>3.1889233320890609E-2</v>
      </c>
      <c r="BY158" s="315">
        <f t="shared" si="464"/>
        <v>3.206081025980153E-2</v>
      </c>
      <c r="BZ158" s="315">
        <f t="shared" si="464"/>
        <v>3.2229261336991374E-2</v>
      </c>
      <c r="CA158" s="315">
        <f t="shared" si="464"/>
        <v>3.2394471101417154E-2</v>
      </c>
      <c r="CB158" s="315">
        <f t="shared" si="464"/>
        <v>3.2556321340684584E-2</v>
      </c>
      <c r="CC158" s="315">
        <f t="shared" si="464"/>
        <v>3.2714691018067669E-2</v>
      </c>
      <c r="CD158" s="315">
        <f t="shared" si="464"/>
        <v>3.2869456208129005E-2</v>
      </c>
      <c r="CE158" s="315">
        <f t="shared" si="464"/>
        <v>3.3020490030910586E-2</v>
      </c>
      <c r="CF158" s="315">
        <f t="shared" si="464"/>
        <v>3.3167662584664165E-2</v>
      </c>
      <c r="CG158" s="315">
        <f t="shared" si="464"/>
        <v>3.3310840877089312E-2</v>
      </c>
      <c r="CH158" s="315">
        <f t="shared" si="464"/>
        <v>3.3449888755047133E-2</v>
      </c>
      <c r="CI158" s="315">
        <f t="shared" si="464"/>
        <v>3.3584666832716444E-2</v>
      </c>
      <c r="CJ158" s="315">
        <f t="shared" si="464"/>
        <v>3.3715032418158764E-2</v>
      </c>
      <c r="CK158" s="315">
        <f t="shared" si="464"/>
        <v>3.3840839438257796E-2</v>
      </c>
      <c r="CL158" s="315">
        <f t="shared" si="464"/>
        <v>3.396193836199813E-2</v>
      </c>
      <c r="CM158" s="315">
        <f t="shared" si="464"/>
        <v>3.4078176122047346E-2</v>
      </c>
      <c r="CN158" s="315">
        <f t="shared" si="464"/>
        <v>3.4189396034604899E-2</v>
      </c>
      <c r="CO158" s="315">
        <f t="shared" si="464"/>
        <v>3.4295437717480275E-2</v>
      </c>
      <c r="CP158" s="315">
        <f t="shared" si="464"/>
        <v>3.4396137006362404E-2</v>
      </c>
      <c r="CQ158" s="315">
        <f t="shared" si="464"/>
        <v>3.4491325869241064E-2</v>
      </c>
      <c r="CR158" s="315">
        <f t="shared" si="464"/>
        <v>3.458083231894063E-2</v>
      </c>
      <c r="CS158" s="315">
        <f t="shared" si="464"/>
        <v>3.4664480323725377E-2</v>
      </c>
      <c r="CT158" s="315">
        <f t="shared" si="464"/>
        <v>3.4742089715934947E-2</v>
      </c>
      <c r="CU158" s="315"/>
      <c r="CV158" s="315">
        <f t="shared" ref="CV158:DZ158" si="465">CV135</f>
        <v>3.0417143308007228E-2</v>
      </c>
      <c r="CW158" s="315">
        <f t="shared" si="465"/>
        <v>3.0096792345518448E-2</v>
      </c>
      <c r="CX158" s="315">
        <f t="shared" si="465"/>
        <v>2.9776161922954524E-2</v>
      </c>
      <c r="CY158" s="315">
        <f t="shared" si="465"/>
        <v>2.9455320963296693E-2</v>
      </c>
      <c r="CZ158" s="315">
        <f t="shared" si="465"/>
        <v>2.9134393301380675E-2</v>
      </c>
      <c r="DA158" s="315">
        <f t="shared" si="465"/>
        <v>2.8813605134867366E-2</v>
      </c>
      <c r="DB158" s="315">
        <f t="shared" si="465"/>
        <v>2.8493357677046964E-2</v>
      </c>
      <c r="DC158" s="315">
        <f t="shared" si="465"/>
        <v>2.8174376941898609E-2</v>
      </c>
      <c r="DD158" s="315">
        <f t="shared" si="465"/>
        <v>2.7857914121950537E-2</v>
      </c>
      <c r="DE158" s="315">
        <f t="shared" si="465"/>
        <v>2.754603875261382E-2</v>
      </c>
      <c r="DF158" s="315">
        <f t="shared" si="465"/>
        <v>2.7241986487943549E-2</v>
      </c>
      <c r="DG158" s="315">
        <f t="shared" si="465"/>
        <v>2.6948558972163004E-2</v>
      </c>
      <c r="DH158" s="315">
        <f t="shared" si="465"/>
        <v>2.6671201597523307E-2</v>
      </c>
      <c r="DI158" s="315">
        <f t="shared" si="465"/>
        <v>2.6413822261118984E-2</v>
      </c>
      <c r="DJ158" s="315">
        <f t="shared" si="465"/>
        <v>2.6178330821669392E-2</v>
      </c>
      <c r="DK158" s="315">
        <f t="shared" si="465"/>
        <v>2.5962220541523837E-2</v>
      </c>
      <c r="DL158" s="315">
        <f t="shared" si="465"/>
        <v>2.5758105273383087E-2</v>
      </c>
      <c r="DM158" s="315">
        <f t="shared" si="465"/>
        <v>2.5554844790497345E-2</v>
      </c>
      <c r="DN158" s="315">
        <f t="shared" si="465"/>
        <v>2.5342611969371622E-2</v>
      </c>
      <c r="DO158" s="315">
        <f t="shared" si="465"/>
        <v>2.5111872784023468E-2</v>
      </c>
      <c r="DP158" s="315">
        <f t="shared" si="465"/>
        <v>2.4858025744162293E-2</v>
      </c>
      <c r="DQ158" s="315">
        <f t="shared" si="465"/>
        <v>2.4592399046235811E-2</v>
      </c>
      <c r="DR158" s="315">
        <f t="shared" si="465"/>
        <v>2.4306615535039575E-2</v>
      </c>
      <c r="DS158" s="315">
        <f t="shared" si="465"/>
        <v>2.400275037841397E-2</v>
      </c>
      <c r="DT158" s="315">
        <f t="shared" si="465"/>
        <v>2.3684786902669348E-2</v>
      </c>
      <c r="DU158" s="315">
        <f t="shared" si="465"/>
        <v>2.3356350309015502E-2</v>
      </c>
      <c r="DV158" s="315">
        <f t="shared" si="465"/>
        <v>2.3021230624308404E-2</v>
      </c>
      <c r="DW158" s="315">
        <f t="shared" si="465"/>
        <v>2.2683295443460136E-2</v>
      </c>
      <c r="DX158" s="315">
        <f t="shared" si="465"/>
        <v>2.2342716419877881E-2</v>
      </c>
      <c r="DY158" s="315">
        <f t="shared" si="465"/>
        <v>2.2000668222292834E-2</v>
      </c>
      <c r="DZ158" s="315">
        <f t="shared" si="465"/>
        <v>2.1662393930451714E-2</v>
      </c>
    </row>
    <row r="159" spans="1:165" ht="15.75" thickBot="1">
      <c r="A159" s="303" t="s">
        <v>310</v>
      </c>
      <c r="C159" s="5" t="s">
        <v>319</v>
      </c>
      <c r="D159" s="315">
        <f t="shared" ref="D159:AH159" si="466">D136</f>
        <v>1.8707365035785017E-2</v>
      </c>
      <c r="E159" s="315">
        <f t="shared" si="466"/>
        <v>1.8275231573553982E-2</v>
      </c>
      <c r="F159" s="315">
        <f t="shared" si="466"/>
        <v>1.7846095527646422E-2</v>
      </c>
      <c r="G159" s="315">
        <f t="shared" si="466"/>
        <v>1.7421720756749366E-2</v>
      </c>
      <c r="H159" s="315">
        <f t="shared" si="466"/>
        <v>1.7002822360221274E-2</v>
      </c>
      <c r="I159" s="315">
        <f t="shared" si="466"/>
        <v>1.6589446086911604E-2</v>
      </c>
      <c r="J159" s="315">
        <f t="shared" si="466"/>
        <v>1.6167044165676343E-2</v>
      </c>
      <c r="K159" s="315">
        <f t="shared" si="466"/>
        <v>1.5750893537927385E-2</v>
      </c>
      <c r="L159" s="315">
        <f t="shared" si="466"/>
        <v>1.5341769489942741E-2</v>
      </c>
      <c r="M159" s="315">
        <f t="shared" si="466"/>
        <v>1.4940991360507984E-2</v>
      </c>
      <c r="N159" s="315">
        <f t="shared" si="466"/>
        <v>1.4550660963127198E-2</v>
      </c>
      <c r="O159" s="315">
        <f t="shared" si="466"/>
        <v>1.4185787569085583E-2</v>
      </c>
      <c r="P159" s="315">
        <f t="shared" si="466"/>
        <v>1.3834437381584944E-2</v>
      </c>
      <c r="Q159" s="315">
        <f t="shared" si="466"/>
        <v>1.3500437278853975E-2</v>
      </c>
      <c r="R159" s="315">
        <f t="shared" si="466"/>
        <v>1.318682500941281E-2</v>
      </c>
      <c r="S159" s="315">
        <f t="shared" si="466"/>
        <v>1.2892332463448434E-2</v>
      </c>
      <c r="T159" s="315">
        <f t="shared" si="466"/>
        <v>1.261630268952633E-2</v>
      </c>
      <c r="U159" s="315">
        <f t="shared" si="466"/>
        <v>1.2347171670795919E-2</v>
      </c>
      <c r="V159" s="315">
        <f t="shared" si="466"/>
        <v>1.2078148560929147E-2</v>
      </c>
      <c r="W159" s="315">
        <f t="shared" si="466"/>
        <v>1.1802387157370716E-2</v>
      </c>
      <c r="X159" s="315">
        <f t="shared" si="466"/>
        <v>1.1516256060458245E-2</v>
      </c>
      <c r="Y159" s="315">
        <f t="shared" si="466"/>
        <v>1.1074900578528109E-2</v>
      </c>
      <c r="Z159" s="315">
        <f t="shared" si="466"/>
        <v>1.0659345659693736E-2</v>
      </c>
      <c r="AA159" s="315">
        <f t="shared" si="466"/>
        <v>1.0240066613028715E-2</v>
      </c>
      <c r="AB159" s="315">
        <f t="shared" si="466"/>
        <v>9.8201959113227068E-3</v>
      </c>
      <c r="AC159" s="315">
        <f t="shared" si="466"/>
        <v>9.40215134171727E-3</v>
      </c>
      <c r="AD159" s="315">
        <f t="shared" si="466"/>
        <v>8.9872289343656802E-3</v>
      </c>
      <c r="AE159" s="315">
        <f t="shared" si="466"/>
        <v>8.5796192224326211E-3</v>
      </c>
      <c r="AF159" s="315">
        <f t="shared" si="466"/>
        <v>8.1794057398871418E-3</v>
      </c>
      <c r="AG159" s="315">
        <f t="shared" si="466"/>
        <v>7.7874213749988038E-3</v>
      </c>
      <c r="AH159" s="315">
        <f t="shared" si="466"/>
        <v>7.4075485298390814E-3</v>
      </c>
      <c r="AI159" s="315"/>
      <c r="AJ159" s="315">
        <f t="shared" ref="AJ159:BN159" si="467">AJ136</f>
        <v>1.8707365035785017E-2</v>
      </c>
      <c r="AK159" s="315">
        <f t="shared" si="467"/>
        <v>1.8277728334155013E-2</v>
      </c>
      <c r="AL159" s="315">
        <f t="shared" si="467"/>
        <v>1.7852230732125027E-2</v>
      </c>
      <c r="AM159" s="315">
        <f t="shared" si="467"/>
        <v>1.7431795892544857E-2</v>
      </c>
      <c r="AN159" s="315">
        <f t="shared" si="467"/>
        <v>1.7017395259085785E-2</v>
      </c>
      <c r="AO159" s="315">
        <f t="shared" si="467"/>
        <v>1.6609055870487947E-2</v>
      </c>
      <c r="AP159" s="315">
        <f t="shared" si="467"/>
        <v>1.6204201447153926E-2</v>
      </c>
      <c r="AQ159" s="315">
        <f t="shared" si="467"/>
        <v>1.5806736481165668E-2</v>
      </c>
      <c r="AR159" s="315">
        <f t="shared" si="467"/>
        <v>1.5417380375613125E-2</v>
      </c>
      <c r="AS159" s="315">
        <f t="shared" si="467"/>
        <v>1.5037372165029754E-2</v>
      </c>
      <c r="AT159" s="315">
        <f t="shared" si="467"/>
        <v>1.4668692414578983E-2</v>
      </c>
      <c r="AU159" s="315">
        <f t="shared" si="467"/>
        <v>1.4334879330266264E-2</v>
      </c>
      <c r="AV159" s="315">
        <f t="shared" si="467"/>
        <v>1.4014467994283989E-2</v>
      </c>
      <c r="AW159" s="315">
        <f t="shared" si="467"/>
        <v>1.3713863913188254E-2</v>
      </c>
      <c r="AX159" s="315">
        <f t="shared" si="467"/>
        <v>1.3433793008918379E-2</v>
      </c>
      <c r="AY159" s="315">
        <f t="shared" si="467"/>
        <v>1.3172761244149686E-2</v>
      </c>
      <c r="AZ159" s="315">
        <f t="shared" si="467"/>
        <v>1.2927109111062794E-2</v>
      </c>
      <c r="BA159" s="315">
        <f t="shared" si="467"/>
        <v>1.2688418298365173E-2</v>
      </c>
      <c r="BB159" s="315">
        <f t="shared" si="467"/>
        <v>1.245024072085974E-2</v>
      </c>
      <c r="BC159" s="315">
        <f t="shared" si="467"/>
        <v>1.2206220146455631E-2</v>
      </c>
      <c r="BD159" s="315">
        <f t="shared" si="467"/>
        <v>1.1953122162177128E-2</v>
      </c>
      <c r="BE159" s="315">
        <f t="shared" si="467"/>
        <v>1.1563956990135557E-2</v>
      </c>
      <c r="BF159" s="315">
        <f t="shared" si="467"/>
        <v>1.1195109912255799E-2</v>
      </c>
      <c r="BG159" s="315">
        <f t="shared" si="467"/>
        <v>1.0826782449001354E-2</v>
      </c>
      <c r="BH159" s="315">
        <f t="shared" si="467"/>
        <v>1.0459598528166454E-2</v>
      </c>
      <c r="BI159" s="315">
        <f t="shared" si="467"/>
        <v>1.0095774627534845E-2</v>
      </c>
      <c r="BJ159" s="315">
        <f t="shared" si="467"/>
        <v>9.7382494859388664E-3</v>
      </c>
      <c r="BK159" s="315">
        <f t="shared" si="467"/>
        <v>9.3890267596733312E-3</v>
      </c>
      <c r="BL159" s="315">
        <f t="shared" si="467"/>
        <v>9.0480927820143463E-3</v>
      </c>
      <c r="BM159" s="315">
        <f t="shared" si="467"/>
        <v>8.7160849493335309E-3</v>
      </c>
      <c r="BN159" s="315">
        <f t="shared" si="467"/>
        <v>8.3962732538468941E-3</v>
      </c>
      <c r="BO159" s="315"/>
      <c r="BP159" s="315">
        <f t="shared" ref="BP159:CT159" si="468">BP136</f>
        <v>1.8707324406199682E-2</v>
      </c>
      <c r="BQ159" s="315">
        <f t="shared" si="468"/>
        <v>1.8867348939475965E-2</v>
      </c>
      <c r="BR159" s="315">
        <f t="shared" si="468"/>
        <v>1.902556795010742E-2</v>
      </c>
      <c r="BS159" s="315">
        <f t="shared" si="468"/>
        <v>1.9181916505658609E-2</v>
      </c>
      <c r="BT159" s="315">
        <f t="shared" si="468"/>
        <v>1.9336328127065625E-2</v>
      </c>
      <c r="BU159" s="315">
        <f t="shared" si="468"/>
        <v>1.948873475361923E-2</v>
      </c>
      <c r="BV159" s="315">
        <f t="shared" si="468"/>
        <v>1.9639066707176984E-2</v>
      </c>
      <c r="BW159" s="315">
        <f t="shared" si="468"/>
        <v>1.9787252655587839E-2</v>
      </c>
      <c r="BX159" s="315">
        <f t="shared" si="468"/>
        <v>1.9933219575312289E-2</v>
      </c>
      <c r="BY159" s="315">
        <f t="shared" si="468"/>
        <v>2.0076892713220749E-2</v>
      </c>
      <c r="BZ159" s="315">
        <f t="shared" si="468"/>
        <v>2.0218195547552612E-2</v>
      </c>
      <c r="CA159" s="315">
        <f t="shared" si="468"/>
        <v>2.0357049748017934E-2</v>
      </c>
      <c r="CB159" s="315">
        <f t="shared" si="468"/>
        <v>2.0493375135023324E-2</v>
      </c>
      <c r="CC159" s="315">
        <f t="shared" si="468"/>
        <v>2.0627089638003391E-2</v>
      </c>
      <c r="CD159" s="315">
        <f t="shared" si="468"/>
        <v>2.075810925283849E-2</v>
      </c>
      <c r="CE159" s="315">
        <f t="shared" si="468"/>
        <v>2.0886347998339185E-2</v>
      </c>
      <c r="CF159" s="315">
        <f t="shared" si="468"/>
        <v>2.1011717871777576E-2</v>
      </c>
      <c r="CG159" s="315">
        <f t="shared" si="468"/>
        <v>2.1134128803444983E-2</v>
      </c>
      <c r="CH159" s="315">
        <f t="shared" si="468"/>
        <v>2.1253488610215209E-2</v>
      </c>
      <c r="CI159" s="315">
        <f t="shared" si="468"/>
        <v>2.1369702948092133E-2</v>
      </c>
      <c r="CJ159" s="315">
        <f t="shared" si="468"/>
        <v>2.1482675263719966E-2</v>
      </c>
      <c r="CK159" s="315">
        <f t="shared" si="468"/>
        <v>2.1592306744833888E-2</v>
      </c>
      <c r="CL159" s="315">
        <f t="shared" si="468"/>
        <v>2.1698496269628678E-2</v>
      </c>
      <c r="CM159" s="315">
        <f t="shared" si="468"/>
        <v>2.1801140355021974E-2</v>
      </c>
      <c r="CN159" s="315">
        <f t="shared" si="468"/>
        <v>2.190013310378881E-2</v>
      </c>
      <c r="CO159" s="315">
        <f t="shared" si="468"/>
        <v>2.199536615054325E-2</v>
      </c>
      <c r="CP159" s="315">
        <f t="shared" si="468"/>
        <v>2.2086728606542608E-2</v>
      </c>
      <c r="CQ159" s="315">
        <f t="shared" si="468"/>
        <v>2.2174107003289107E-2</v>
      </c>
      <c r="CR159" s="315">
        <f t="shared" si="468"/>
        <v>2.2257385234903466E-2</v>
      </c>
      <c r="CS159" s="315">
        <f t="shared" si="468"/>
        <v>2.2336444499244178E-2</v>
      </c>
      <c r="CT159" s="315">
        <f t="shared" si="468"/>
        <v>2.2411163237745866E-2</v>
      </c>
      <c r="CU159" s="315"/>
      <c r="CV159" s="315">
        <f t="shared" ref="CV159:DZ159" si="469">CV136</f>
        <v>1.8707365035785017E-2</v>
      </c>
      <c r="CW159" s="315">
        <f t="shared" si="469"/>
        <v>1.841841809714178E-2</v>
      </c>
      <c r="CX159" s="315">
        <f t="shared" si="469"/>
        <v>1.8129411457206458E-2</v>
      </c>
      <c r="CY159" s="315">
        <f t="shared" si="469"/>
        <v>1.7840407069281243E-2</v>
      </c>
      <c r="CZ159" s="315">
        <f t="shared" si="469"/>
        <v>1.7551499733185656E-2</v>
      </c>
      <c r="DA159" s="315">
        <f t="shared" si="469"/>
        <v>1.7262844594789967E-2</v>
      </c>
      <c r="DB159" s="315">
        <f t="shared" si="469"/>
        <v>1.6974698640365032E-2</v>
      </c>
      <c r="DC159" s="315">
        <f t="shared" si="469"/>
        <v>1.6687506262923466E-2</v>
      </c>
      <c r="DD159" s="315">
        <f t="shared" si="469"/>
        <v>1.6402011259497862E-2</v>
      </c>
      <c r="DE159" s="315">
        <f t="shared" si="469"/>
        <v>1.6119418437433732E-2</v>
      </c>
      <c r="DF159" s="315">
        <f t="shared" si="469"/>
        <v>1.5841579912811828E-2</v>
      </c>
      <c r="DG159" s="315">
        <f t="shared" si="469"/>
        <v>1.5570047171218961E-2</v>
      </c>
      <c r="DH159" s="315">
        <f t="shared" si="469"/>
        <v>1.5307843233811125E-2</v>
      </c>
      <c r="DI159" s="315">
        <f t="shared" si="469"/>
        <v>1.5057025195070574E-2</v>
      </c>
      <c r="DJ159" s="315">
        <f t="shared" si="469"/>
        <v>1.4818449490561828E-2</v>
      </c>
      <c r="DK159" s="315">
        <f t="shared" si="469"/>
        <v>1.4590449744150549E-2</v>
      </c>
      <c r="DL159" s="315">
        <f t="shared" si="469"/>
        <v>1.4368668324799081E-2</v>
      </c>
      <c r="DM159" s="315">
        <f t="shared" si="469"/>
        <v>1.4146784650940455E-2</v>
      </c>
      <c r="DN159" s="315">
        <f t="shared" si="469"/>
        <v>1.3919386036100115E-2</v>
      </c>
      <c r="DO159" s="315">
        <f t="shared" si="469"/>
        <v>1.3681393024916689E-2</v>
      </c>
      <c r="DP159" s="315">
        <f t="shared" si="469"/>
        <v>1.343056882219054E-2</v>
      </c>
      <c r="DQ159" s="315">
        <f t="shared" si="469"/>
        <v>1.3173305645595631E-2</v>
      </c>
      <c r="DR159" s="315">
        <f t="shared" si="469"/>
        <v>1.29053333711688E-2</v>
      </c>
      <c r="DS159" s="315">
        <f t="shared" si="469"/>
        <v>1.2628050544075559E-2</v>
      </c>
      <c r="DT159" s="315">
        <f t="shared" si="469"/>
        <v>1.2343822671519306E-2</v>
      </c>
      <c r="DU159" s="315">
        <f t="shared" si="469"/>
        <v>1.2054762724348899E-2</v>
      </c>
      <c r="DV159" s="315">
        <f t="shared" si="469"/>
        <v>1.1763003678961187E-2</v>
      </c>
      <c r="DW159" s="315">
        <f t="shared" si="469"/>
        <v>1.1470646333032714E-2</v>
      </c>
      <c r="DX159" s="315">
        <f t="shared" si="469"/>
        <v>1.1177865240882445E-2</v>
      </c>
      <c r="DY159" s="315">
        <f t="shared" si="469"/>
        <v>1.0885331159934623E-2</v>
      </c>
      <c r="DZ159" s="315">
        <f t="shared" si="469"/>
        <v>1.0595682074642589E-2</v>
      </c>
    </row>
    <row r="160" spans="1:165" s="310" customFormat="1" ht="15.75" thickBot="1">
      <c r="A160" s="309" t="s">
        <v>320</v>
      </c>
      <c r="C160" s="311" t="s">
        <v>266</v>
      </c>
      <c r="D160" s="314">
        <f t="shared" ref="D160:AH160" si="470">SUMPRODUCT(D141:D149,D151:D159)</f>
        <v>1.0946403529668791</v>
      </c>
      <c r="E160" s="314">
        <f t="shared" si="470"/>
        <v>1.1055804922088517</v>
      </c>
      <c r="F160" s="314">
        <f t="shared" si="470"/>
        <v>1.1158348899348922</v>
      </c>
      <c r="G160" s="314">
        <f t="shared" si="470"/>
        <v>1.1253377831086273</v>
      </c>
      <c r="H160" s="314">
        <f t="shared" si="470"/>
        <v>1.1341441993984303</v>
      </c>
      <c r="I160" s="314">
        <f t="shared" si="470"/>
        <v>1.1422302453074984</v>
      </c>
      <c r="J160" s="314">
        <f t="shared" si="470"/>
        <v>1.1492490602221315</v>
      </c>
      <c r="K160" s="314">
        <f t="shared" si="470"/>
        <v>1.1553415752383278</v>
      </c>
      <c r="L160" s="314">
        <f t="shared" si="470"/>
        <v>1.1602762087519702</v>
      </c>
      <c r="M160" s="314">
        <f t="shared" si="470"/>
        <v>1.1636071499702927</v>
      </c>
      <c r="N160" s="314">
        <f t="shared" si="470"/>
        <v>1.1645312229970395</v>
      </c>
      <c r="O160" s="314">
        <f t="shared" si="470"/>
        <v>1.1632341738126972</v>
      </c>
      <c r="P160" s="314">
        <f t="shared" si="470"/>
        <v>1.1560275644869373</v>
      </c>
      <c r="Q160" s="314">
        <f t="shared" si="470"/>
        <v>1.1401623870484427</v>
      </c>
      <c r="R160" s="314">
        <f t="shared" si="470"/>
        <v>1.112538981677353</v>
      </c>
      <c r="S160" s="314">
        <f t="shared" si="470"/>
        <v>1.0708279492949042</v>
      </c>
      <c r="T160" s="314">
        <f t="shared" si="470"/>
        <v>1.0145471083136781</v>
      </c>
      <c r="U160" s="314">
        <f t="shared" si="470"/>
        <v>0.9455144107041652</v>
      </c>
      <c r="V160" s="314">
        <f t="shared" si="470"/>
        <v>0.86783788288056951</v>
      </c>
      <c r="W160" s="314">
        <f t="shared" si="470"/>
        <v>0.78629161429272099</v>
      </c>
      <c r="X160" s="314">
        <f t="shared" si="470"/>
        <v>0.70531604917317914</v>
      </c>
      <c r="Y160" s="314">
        <f t="shared" si="470"/>
        <v>0.62511076984787628</v>
      </c>
      <c r="Z160" s="314">
        <f t="shared" si="470"/>
        <v>0.55088422713512486</v>
      </c>
      <c r="AA160" s="314">
        <f t="shared" si="470"/>
        <v>0.48318613512192621</v>
      </c>
      <c r="AB160" s="314">
        <f t="shared" si="470"/>
        <v>0.42159809869741849</v>
      </c>
      <c r="AC160" s="314">
        <f t="shared" si="470"/>
        <v>0.36535980365643</v>
      </c>
      <c r="AD160" s="314">
        <f t="shared" si="470"/>
        <v>0.31362266572007091</v>
      </c>
      <c r="AE160" s="314">
        <f t="shared" si="470"/>
        <v>0.26558554000961992</v>
      </c>
      <c r="AF160" s="314">
        <f t="shared" si="470"/>
        <v>0.22042487642147696</v>
      </c>
      <c r="AG160" s="314">
        <f t="shared" si="470"/>
        <v>0.17751947786594871</v>
      </c>
      <c r="AH160" s="314">
        <f t="shared" si="470"/>
        <v>0.13643437567641406</v>
      </c>
      <c r="AI160" s="313"/>
      <c r="AJ160" s="314">
        <f t="shared" ref="AJ160:BN160" si="471">SUMPRODUCT(AJ141:AJ149,AJ151:AJ159)</f>
        <v>1.0946403529668791</v>
      </c>
      <c r="AK160" s="314">
        <f t="shared" si="471"/>
        <v>1.1057678364721</v>
      </c>
      <c r="AL160" s="314">
        <f t="shared" si="471"/>
        <v>1.1162617718213521</v>
      </c>
      <c r="AM160" s="314">
        <f t="shared" si="471"/>
        <v>1.1260521202856475</v>
      </c>
      <c r="AN160" s="314">
        <f t="shared" si="471"/>
        <v>1.1352006775032961</v>
      </c>
      <c r="AO160" s="314">
        <f t="shared" si="471"/>
        <v>1.1436873931322737</v>
      </c>
      <c r="AP160" s="314">
        <f t="shared" si="471"/>
        <v>1.1515340618018723</v>
      </c>
      <c r="AQ160" s="314">
        <f t="shared" si="471"/>
        <v>1.1585973814172104</v>
      </c>
      <c r="AR160" s="314">
        <f t="shared" si="471"/>
        <v>1.1646504269776319</v>
      </c>
      <c r="AS160" s="314">
        <f t="shared" si="471"/>
        <v>1.1692438352461132</v>
      </c>
      <c r="AT160" s="314">
        <f t="shared" si="471"/>
        <v>1.1715554586667694</v>
      </c>
      <c r="AU160" s="314">
        <f t="shared" si="471"/>
        <v>1.1719871550239374</v>
      </c>
      <c r="AV160" s="314">
        <f t="shared" si="471"/>
        <v>1.1664655338619399</v>
      </c>
      <c r="AW160" s="314">
        <f t="shared" si="471"/>
        <v>1.1522784365099954</v>
      </c>
      <c r="AX160" s="314">
        <f t="shared" si="471"/>
        <v>1.1260800908193347</v>
      </c>
      <c r="AY160" s="314">
        <f t="shared" si="471"/>
        <v>1.0853902897689545</v>
      </c>
      <c r="AZ160" s="314">
        <f t="shared" si="471"/>
        <v>1.0295667643587594</v>
      </c>
      <c r="BA160" s="314">
        <f t="shared" si="471"/>
        <v>0.96052304117062759</v>
      </c>
      <c r="BB160" s="314">
        <f t="shared" si="471"/>
        <v>0.88247019147944084</v>
      </c>
      <c r="BC160" s="314">
        <f t="shared" si="471"/>
        <v>0.80034938397600286</v>
      </c>
      <c r="BD160" s="314">
        <f t="shared" si="471"/>
        <v>0.71876137293987852</v>
      </c>
      <c r="BE160" s="314">
        <f t="shared" si="471"/>
        <v>0.63825298653768825</v>
      </c>
      <c r="BF160" s="314">
        <f t="shared" si="471"/>
        <v>0.56384671061493452</v>
      </c>
      <c r="BG160" s="314">
        <f t="shared" si="471"/>
        <v>0.4962053566155844</v>
      </c>
      <c r="BH160" s="314">
        <f t="shared" si="471"/>
        <v>0.43486663334501219</v>
      </c>
      <c r="BI160" s="314">
        <f t="shared" si="471"/>
        <v>0.37905365118012591</v>
      </c>
      <c r="BJ160" s="314">
        <f t="shared" si="471"/>
        <v>0.32792028840237286</v>
      </c>
      <c r="BK160" s="314">
        <f t="shared" si="471"/>
        <v>0.28060123999361608</v>
      </c>
      <c r="BL160" s="314">
        <f t="shared" si="471"/>
        <v>0.23625443201009796</v>
      </c>
      <c r="BM160" s="314">
        <f t="shared" si="471"/>
        <v>0.19423348441419344</v>
      </c>
      <c r="BN160" s="314">
        <f t="shared" si="471"/>
        <v>0.15407202441564516</v>
      </c>
      <c r="BP160" s="314">
        <f t="shared" ref="BP160:CT160" si="472">SUMPRODUCT(BP141:BP149,BP151:BP159)</f>
        <v>1.0946325962678263</v>
      </c>
      <c r="BQ160" s="314">
        <f t="shared" si="472"/>
        <v>1.0965641439710339</v>
      </c>
      <c r="BR160" s="314">
        <f t="shared" si="472"/>
        <v>1.0984446315908014</v>
      </c>
      <c r="BS160" s="314">
        <f t="shared" si="472"/>
        <v>1.1002726405073382</v>
      </c>
      <c r="BT160" s="314">
        <f t="shared" si="472"/>
        <v>1.1020467204302085</v>
      </c>
      <c r="BU160" s="314">
        <f t="shared" si="472"/>
        <v>1.1037653887135654</v>
      </c>
      <c r="BV160" s="314">
        <f t="shared" si="472"/>
        <v>1.1054271296568441</v>
      </c>
      <c r="BW160" s="314">
        <f t="shared" si="472"/>
        <v>1.1070303937906196</v>
      </c>
      <c r="BX160" s="314">
        <f t="shared" si="472"/>
        <v>1.1085735971473134</v>
      </c>
      <c r="BY160" s="314">
        <f t="shared" si="472"/>
        <v>1.1100551205164368</v>
      </c>
      <c r="BZ160" s="314">
        <f t="shared" si="472"/>
        <v>1.1114733086840483</v>
      </c>
      <c r="CA160" s="314">
        <f t="shared" si="472"/>
        <v>1.1128264696560919</v>
      </c>
      <c r="CB160" s="314">
        <f t="shared" si="472"/>
        <v>1.1141128738652886</v>
      </c>
      <c r="CC160" s="314">
        <f t="shared" si="472"/>
        <v>1.1153307533612289</v>
      </c>
      <c r="CD160" s="314">
        <f t="shared" si="472"/>
        <v>1.1164783009833257</v>
      </c>
      <c r="CE160" s="314">
        <f t="shared" si="472"/>
        <v>1.1175536695162631</v>
      </c>
      <c r="CF160" s="314">
        <f t="shared" si="472"/>
        <v>1.1185549708275824</v>
      </c>
      <c r="CG160" s="314">
        <f t="shared" si="472"/>
        <v>1.1194802749870307</v>
      </c>
      <c r="CH160" s="314">
        <f t="shared" si="472"/>
        <v>1.1203276093672958</v>
      </c>
      <c r="CI160" s="314">
        <f t="shared" si="472"/>
        <v>1.1210949577257348</v>
      </c>
      <c r="CJ160" s="314">
        <f t="shared" si="472"/>
        <v>1.1217802592667097</v>
      </c>
      <c r="CK160" s="314">
        <f t="shared" si="472"/>
        <v>1.1223814076841203</v>
      </c>
      <c r="CL160" s="314">
        <f t="shared" si="472"/>
        <v>1.1228962501837243</v>
      </c>
      <c r="CM160" s="314">
        <f t="shared" si="472"/>
        <v>1.1233225864848295</v>
      </c>
      <c r="CN160" s="314">
        <f t="shared" si="472"/>
        <v>1.1236581678009243</v>
      </c>
      <c r="CO160" s="314">
        <f t="shared" si="472"/>
        <v>1.1239006957988122</v>
      </c>
      <c r="CP160" s="314">
        <f t="shared" si="472"/>
        <v>1.1240478215358056</v>
      </c>
      <c r="CQ160" s="314">
        <f t="shared" si="472"/>
        <v>1.1240971443745198</v>
      </c>
      <c r="CR160" s="314">
        <f t="shared" si="472"/>
        <v>1.1240462108748082</v>
      </c>
      <c r="CS160" s="314">
        <f t="shared" si="472"/>
        <v>1.1238925136623612</v>
      </c>
      <c r="CT160" s="314">
        <f t="shared" si="472"/>
        <v>1.123633490273489</v>
      </c>
      <c r="CV160" s="314">
        <f t="shared" ref="CV160:DZ160" si="473">SUMPRODUCT(CV141:CV149,CV151:CV159)</f>
        <v>1.0946403529668791</v>
      </c>
      <c r="CW160" s="314">
        <f t="shared" si="473"/>
        <v>1.1111875488824627</v>
      </c>
      <c r="CX160" s="314">
        <f t="shared" si="473"/>
        <v>1.1275883899760686</v>
      </c>
      <c r="CY160" s="314">
        <f t="shared" si="473"/>
        <v>1.1438314459059289</v>
      </c>
      <c r="CZ160" s="314">
        <f t="shared" si="473"/>
        <v>1.1598980360067592</v>
      </c>
      <c r="DA160" s="314">
        <f t="shared" si="473"/>
        <v>1.1757531490008175</v>
      </c>
      <c r="DB160" s="314">
        <f t="shared" si="473"/>
        <v>1.1913251983382116</v>
      </c>
      <c r="DC160" s="314">
        <f t="shared" si="473"/>
        <v>1.2064691695342982</v>
      </c>
      <c r="DD160" s="314">
        <f t="shared" si="473"/>
        <v>1.2208935910868475</v>
      </c>
      <c r="DE160" s="314">
        <f t="shared" si="473"/>
        <v>1.2340371772889256</v>
      </c>
      <c r="DF160" s="314">
        <f t="shared" si="473"/>
        <v>1.2448832757387331</v>
      </c>
      <c r="DG160" s="314">
        <f t="shared" si="473"/>
        <v>1.2515426640094833</v>
      </c>
      <c r="DH160" s="314">
        <f t="shared" si="473"/>
        <v>1.2514183905337184</v>
      </c>
      <c r="DI160" s="314">
        <f t="shared" si="473"/>
        <v>1.2409530045179376</v>
      </c>
      <c r="DJ160" s="314">
        <f t="shared" si="473"/>
        <v>1.216356262990711</v>
      </c>
      <c r="DK160" s="314">
        <f t="shared" si="473"/>
        <v>1.1747203688881889</v>
      </c>
      <c r="DL160" s="314">
        <f t="shared" si="473"/>
        <v>1.1153902021226598</v>
      </c>
      <c r="DM160" s="314">
        <f t="shared" si="473"/>
        <v>1.0406708781119383</v>
      </c>
      <c r="DN160" s="314">
        <f t="shared" si="473"/>
        <v>0.9555162748261089</v>
      </c>
      <c r="DO160" s="314">
        <f t="shared" si="473"/>
        <v>0.86574642588554906</v>
      </c>
      <c r="DP160" s="314">
        <f t="shared" si="473"/>
        <v>0.77670493277192565</v>
      </c>
      <c r="DQ160" s="314">
        <f t="shared" si="473"/>
        <v>0.69285597268387888</v>
      </c>
      <c r="DR160" s="314">
        <f t="shared" si="473"/>
        <v>0.61551687384175668</v>
      </c>
      <c r="DS160" s="314">
        <f t="shared" si="473"/>
        <v>0.54521992512668138</v>
      </c>
      <c r="DT160" s="314">
        <f t="shared" si="473"/>
        <v>0.48165787821321493</v>
      </c>
      <c r="DU160" s="314">
        <f t="shared" si="473"/>
        <v>0.42403583800486849</v>
      </c>
      <c r="DV160" s="314">
        <f t="shared" si="473"/>
        <v>0.37141249841564594</v>
      </c>
      <c r="DW160" s="314">
        <f t="shared" si="473"/>
        <v>0.3228665498557981</v>
      </c>
      <c r="DX160" s="314">
        <f t="shared" si="473"/>
        <v>0.27749712750669253</v>
      </c>
      <c r="DY160" s="314">
        <f t="shared" si="473"/>
        <v>0.23459464299171234</v>
      </c>
      <c r="DZ160" s="314">
        <f t="shared" si="473"/>
        <v>0.19362916489818022</v>
      </c>
      <c r="EK160" s="314"/>
      <c r="EL160" s="314"/>
      <c r="EM160" s="314"/>
      <c r="EN160" s="314"/>
      <c r="EO160" s="314"/>
      <c r="EP160" s="314"/>
      <c r="EQ160" s="314"/>
      <c r="ER160" s="314"/>
      <c r="ES160" s="314"/>
      <c r="ET160" s="314"/>
      <c r="EU160" s="314"/>
      <c r="EV160" s="314"/>
      <c r="EW160" s="314"/>
      <c r="EX160" s="314"/>
      <c r="EY160" s="314"/>
      <c r="EZ160" s="314"/>
      <c r="FA160" s="314"/>
      <c r="FB160" s="314"/>
      <c r="FC160" s="314"/>
      <c r="FD160" s="314"/>
      <c r="FE160" s="314"/>
      <c r="FF160" s="314"/>
      <c r="FG160" s="314"/>
      <c r="FH160" s="314"/>
      <c r="FI160" s="314"/>
    </row>
    <row r="161" spans="1:165" s="1" customFormat="1">
      <c r="A161" s="316"/>
      <c r="C161" s="12"/>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84"/>
      <c r="AB161" s="284"/>
      <c r="AC161" s="284"/>
      <c r="AD161" s="284"/>
      <c r="AE161" s="284"/>
      <c r="AF161" s="284"/>
      <c r="AG161" s="284"/>
      <c r="AH161" s="284"/>
      <c r="AI161" s="47"/>
      <c r="AJ161" s="284"/>
      <c r="AK161" s="284"/>
      <c r="AL161" s="284"/>
      <c r="AM161" s="284"/>
      <c r="AN161" s="284"/>
      <c r="AO161" s="284"/>
      <c r="AP161" s="284"/>
      <c r="AQ161" s="284"/>
      <c r="AR161" s="284"/>
      <c r="AS161" s="284"/>
      <c r="AT161" s="284"/>
      <c r="AU161" s="284"/>
      <c r="AV161" s="284"/>
      <c r="AW161" s="284"/>
      <c r="AX161" s="284"/>
      <c r="AY161" s="284"/>
      <c r="AZ161" s="284"/>
      <c r="BA161" s="284"/>
      <c r="BB161" s="284"/>
      <c r="BC161" s="284"/>
      <c r="BD161" s="284"/>
      <c r="BE161" s="284"/>
      <c r="BF161" s="284"/>
      <c r="BG161" s="284"/>
      <c r="BH161" s="284"/>
      <c r="BI161" s="284"/>
      <c r="BJ161" s="284"/>
      <c r="BK161" s="284"/>
      <c r="BL161" s="284"/>
      <c r="BM161" s="284"/>
      <c r="BN161" s="284"/>
      <c r="BP161" s="284"/>
      <c r="BQ161" s="284"/>
      <c r="BR161" s="284"/>
      <c r="BS161" s="284"/>
      <c r="BT161" s="284"/>
      <c r="BU161" s="284"/>
      <c r="BV161" s="284"/>
      <c r="BW161" s="284"/>
      <c r="BX161" s="284"/>
      <c r="BY161" s="284"/>
      <c r="BZ161" s="284"/>
      <c r="CA161" s="284"/>
      <c r="CB161" s="284"/>
      <c r="CC161" s="284"/>
      <c r="CD161" s="284"/>
      <c r="CE161" s="284"/>
      <c r="CF161" s="284"/>
      <c r="CG161" s="284"/>
      <c r="CH161" s="284"/>
      <c r="CI161" s="284"/>
      <c r="CJ161" s="284"/>
      <c r="CK161" s="284"/>
      <c r="CL161" s="284"/>
      <c r="CM161" s="284"/>
      <c r="CN161" s="284"/>
      <c r="CO161" s="284"/>
      <c r="CP161" s="284"/>
      <c r="CQ161" s="284"/>
      <c r="CR161" s="284"/>
      <c r="CS161" s="284"/>
      <c r="CT161" s="284"/>
      <c r="CV161" s="284"/>
      <c r="CW161" s="284"/>
      <c r="CX161" s="284"/>
      <c r="CY161" s="284"/>
      <c r="CZ161" s="284"/>
      <c r="DA161" s="284"/>
      <c r="DB161" s="284"/>
      <c r="DC161" s="284"/>
      <c r="DD161" s="284"/>
      <c r="DE161" s="284"/>
      <c r="DF161" s="284"/>
      <c r="DG161" s="284"/>
      <c r="DH161" s="284"/>
      <c r="DI161" s="284"/>
      <c r="DJ161" s="284"/>
      <c r="DK161" s="284"/>
      <c r="DL161" s="284"/>
      <c r="DM161" s="284"/>
      <c r="DN161" s="284"/>
      <c r="DO161" s="284"/>
      <c r="DP161" s="284"/>
      <c r="DQ161" s="284"/>
      <c r="DR161" s="284"/>
      <c r="DS161" s="284"/>
      <c r="DT161" s="284"/>
      <c r="DU161" s="284"/>
      <c r="DV161" s="284"/>
      <c r="DW161" s="284"/>
      <c r="DX161" s="284"/>
      <c r="DY161" s="284"/>
      <c r="DZ161" s="284"/>
      <c r="EK161" s="284"/>
      <c r="EL161" s="284"/>
      <c r="EM161" s="284"/>
      <c r="EN161" s="284"/>
      <c r="EO161" s="284"/>
      <c r="EP161" s="284"/>
      <c r="EQ161" s="284"/>
      <c r="ER161" s="284"/>
      <c r="ES161" s="284"/>
      <c r="ET161" s="284"/>
      <c r="EU161" s="284"/>
      <c r="EV161" s="284"/>
      <c r="EW161" s="284"/>
      <c r="EX161" s="284"/>
      <c r="EY161" s="284"/>
      <c r="EZ161" s="284"/>
      <c r="FA161" s="284"/>
      <c r="FB161" s="284"/>
      <c r="FC161" s="284"/>
      <c r="FD161" s="284"/>
      <c r="FE161" s="284"/>
      <c r="FF161" s="284"/>
      <c r="FG161" s="284"/>
      <c r="FH161" s="284"/>
      <c r="FI161" s="284"/>
    </row>
    <row r="162" spans="1:165" s="15" customFormat="1" ht="15.75" thickBot="1">
      <c r="A162" s="306" t="s">
        <v>244</v>
      </c>
      <c r="C162" s="16"/>
      <c r="D162" s="307"/>
      <c r="E162" s="307"/>
      <c r="F162" s="307"/>
      <c r="G162" s="307"/>
      <c r="H162" s="307"/>
      <c r="I162" s="307"/>
      <c r="J162" s="307"/>
      <c r="K162" s="307"/>
      <c r="L162" s="307"/>
      <c r="M162" s="307"/>
      <c r="N162" s="307"/>
      <c r="O162" s="307"/>
      <c r="P162" s="307"/>
      <c r="Q162" s="307"/>
      <c r="R162" s="307"/>
      <c r="S162" s="307"/>
      <c r="T162" s="307"/>
      <c r="U162" s="307"/>
      <c r="V162" s="307"/>
      <c r="W162" s="307"/>
      <c r="X162" s="307"/>
      <c r="Y162" s="307"/>
      <c r="Z162" s="307"/>
      <c r="AA162" s="307"/>
      <c r="AB162" s="307"/>
      <c r="AC162" s="307"/>
      <c r="AD162" s="307"/>
      <c r="AE162" s="307"/>
      <c r="AF162" s="307"/>
      <c r="AG162" s="307"/>
      <c r="AH162" s="307"/>
      <c r="AI162" s="307"/>
      <c r="AJ162" s="307"/>
      <c r="AK162" s="307"/>
      <c r="AL162" s="307"/>
      <c r="AM162" s="307"/>
      <c r="AN162" s="307"/>
      <c r="AO162" s="307"/>
      <c r="AP162" s="307"/>
      <c r="AQ162" s="307"/>
      <c r="AR162" s="307"/>
      <c r="AS162" s="307"/>
      <c r="AT162" s="307"/>
      <c r="AU162" s="307"/>
      <c r="AV162" s="307"/>
      <c r="AW162" s="307"/>
      <c r="AX162" s="307"/>
      <c r="AY162" s="307"/>
      <c r="AZ162" s="307"/>
      <c r="BA162" s="307"/>
      <c r="BB162" s="307"/>
      <c r="BC162" s="307"/>
      <c r="BD162" s="307"/>
      <c r="BE162" s="307"/>
      <c r="BF162" s="307"/>
      <c r="BG162" s="307"/>
      <c r="BH162" s="307"/>
      <c r="BI162" s="307"/>
      <c r="BJ162" s="307"/>
      <c r="BK162" s="307"/>
      <c r="BL162" s="307"/>
      <c r="BM162" s="307"/>
      <c r="BN162" s="307"/>
      <c r="BP162" s="307"/>
      <c r="BQ162" s="307"/>
      <c r="BR162" s="307"/>
      <c r="BS162" s="307"/>
      <c r="BT162" s="307"/>
      <c r="BU162" s="307"/>
      <c r="BV162" s="307"/>
      <c r="BW162" s="307"/>
      <c r="BX162" s="307"/>
      <c r="BY162" s="307"/>
      <c r="BZ162" s="307"/>
      <c r="CA162" s="307"/>
      <c r="CB162" s="307"/>
      <c r="CC162" s="307"/>
      <c r="CD162" s="307"/>
      <c r="CE162" s="307"/>
      <c r="CF162" s="307"/>
      <c r="CG162" s="307"/>
      <c r="CH162" s="307"/>
      <c r="CI162" s="307"/>
      <c r="CJ162" s="307"/>
      <c r="CK162" s="307"/>
      <c r="CL162" s="307"/>
      <c r="CM162" s="307"/>
      <c r="CN162" s="307"/>
      <c r="CO162" s="307"/>
      <c r="CP162" s="307"/>
      <c r="CQ162" s="307"/>
      <c r="CR162" s="307"/>
      <c r="CS162" s="307"/>
      <c r="CT162" s="307"/>
      <c r="CV162" s="307"/>
      <c r="CW162" s="307"/>
      <c r="CX162" s="307"/>
      <c r="CY162" s="307"/>
      <c r="CZ162" s="307"/>
      <c r="DA162" s="307"/>
      <c r="DB162" s="307"/>
      <c r="DC162" s="307"/>
      <c r="DD162" s="307"/>
      <c r="DE162" s="307"/>
      <c r="DF162" s="307"/>
      <c r="DG162" s="307"/>
      <c r="DH162" s="307"/>
      <c r="DI162" s="307"/>
      <c r="DJ162" s="307"/>
      <c r="DK162" s="307"/>
      <c r="DL162" s="307"/>
      <c r="DM162" s="307"/>
      <c r="DN162" s="307"/>
      <c r="DO162" s="307"/>
      <c r="DP162" s="307"/>
      <c r="DQ162" s="307"/>
      <c r="DR162" s="307"/>
      <c r="DS162" s="307"/>
      <c r="DT162" s="307"/>
      <c r="DU162" s="307"/>
      <c r="DV162" s="307"/>
      <c r="DW162" s="307"/>
      <c r="DX162" s="307"/>
      <c r="DY162" s="307"/>
      <c r="DZ162" s="307"/>
      <c r="EK162" s="308"/>
      <c r="EL162" s="308"/>
      <c r="EM162" s="308"/>
      <c r="EN162" s="308"/>
      <c r="EO162" s="308"/>
      <c r="EP162" s="308"/>
      <c r="EQ162" s="308"/>
      <c r="ER162" s="308"/>
      <c r="ES162" s="308"/>
      <c r="ET162" s="308"/>
      <c r="EU162" s="308"/>
      <c r="EV162" s="308"/>
      <c r="EW162" s="308"/>
      <c r="EX162" s="308"/>
      <c r="EY162" s="308"/>
      <c r="EZ162" s="308"/>
      <c r="FA162" s="308"/>
      <c r="FB162" s="308"/>
      <c r="FC162" s="308"/>
      <c r="FD162" s="308"/>
      <c r="FE162" s="308"/>
      <c r="FF162" s="308"/>
      <c r="FG162" s="308"/>
      <c r="FH162" s="308"/>
      <c r="FI162" s="308"/>
    </row>
    <row r="163" spans="1:165" s="310" customFormat="1" ht="15.75" thickBot="1">
      <c r="A163" s="309" t="s">
        <v>314</v>
      </c>
      <c r="C163" s="311"/>
      <c r="D163" s="312">
        <v>2020</v>
      </c>
      <c r="E163" s="312">
        <v>2021</v>
      </c>
      <c r="F163" s="312">
        <v>2022</v>
      </c>
      <c r="G163" s="312">
        <v>2023</v>
      </c>
      <c r="H163" s="312">
        <v>2024</v>
      </c>
      <c r="I163" s="312">
        <v>2025</v>
      </c>
      <c r="J163" s="312">
        <v>2026</v>
      </c>
      <c r="K163" s="312">
        <v>2027</v>
      </c>
      <c r="L163" s="312">
        <v>2028</v>
      </c>
      <c r="M163" s="312">
        <v>2029</v>
      </c>
      <c r="N163" s="312">
        <v>2030</v>
      </c>
      <c r="O163" s="312">
        <v>2031</v>
      </c>
      <c r="P163" s="312">
        <v>2032</v>
      </c>
      <c r="Q163" s="312">
        <v>2033</v>
      </c>
      <c r="R163" s="312">
        <v>2034</v>
      </c>
      <c r="S163" s="312">
        <v>2035</v>
      </c>
      <c r="T163" s="312">
        <v>2036</v>
      </c>
      <c r="U163" s="312">
        <v>2037</v>
      </c>
      <c r="V163" s="312">
        <v>2038</v>
      </c>
      <c r="W163" s="312">
        <v>2039</v>
      </c>
      <c r="X163" s="312">
        <v>2040</v>
      </c>
      <c r="Y163" s="312">
        <v>2041</v>
      </c>
      <c r="Z163" s="312">
        <v>2042</v>
      </c>
      <c r="AA163" s="312">
        <v>2043</v>
      </c>
      <c r="AB163" s="312">
        <v>2044</v>
      </c>
      <c r="AC163" s="312">
        <v>2045</v>
      </c>
      <c r="AD163" s="312">
        <v>2046</v>
      </c>
      <c r="AE163" s="312">
        <v>2047</v>
      </c>
      <c r="AF163" s="312">
        <v>2048</v>
      </c>
      <c r="AG163" s="312">
        <v>2049</v>
      </c>
      <c r="AH163" s="312">
        <v>2050</v>
      </c>
      <c r="AI163" s="313"/>
      <c r="AJ163" s="312">
        <v>2020</v>
      </c>
      <c r="AK163" s="312">
        <v>2021</v>
      </c>
      <c r="AL163" s="312">
        <v>2022</v>
      </c>
      <c r="AM163" s="312">
        <v>2023</v>
      </c>
      <c r="AN163" s="312">
        <v>2024</v>
      </c>
      <c r="AO163" s="312">
        <v>2025</v>
      </c>
      <c r="AP163" s="312">
        <v>2026</v>
      </c>
      <c r="AQ163" s="312">
        <v>2027</v>
      </c>
      <c r="AR163" s="312">
        <v>2028</v>
      </c>
      <c r="AS163" s="312">
        <v>2029</v>
      </c>
      <c r="AT163" s="312">
        <v>2030</v>
      </c>
      <c r="AU163" s="312">
        <v>2031</v>
      </c>
      <c r="AV163" s="312">
        <v>2032</v>
      </c>
      <c r="AW163" s="312">
        <v>2033</v>
      </c>
      <c r="AX163" s="312">
        <v>2034</v>
      </c>
      <c r="AY163" s="312">
        <v>2035</v>
      </c>
      <c r="AZ163" s="312">
        <v>2036</v>
      </c>
      <c r="BA163" s="312">
        <v>2037</v>
      </c>
      <c r="BB163" s="312">
        <v>2038</v>
      </c>
      <c r="BC163" s="312">
        <v>2039</v>
      </c>
      <c r="BD163" s="312">
        <v>2040</v>
      </c>
      <c r="BE163" s="312">
        <v>2041</v>
      </c>
      <c r="BF163" s="312">
        <v>2042</v>
      </c>
      <c r="BG163" s="312">
        <v>2043</v>
      </c>
      <c r="BH163" s="312">
        <v>2044</v>
      </c>
      <c r="BI163" s="312">
        <v>2045</v>
      </c>
      <c r="BJ163" s="312">
        <v>2046</v>
      </c>
      <c r="BK163" s="312">
        <v>2047</v>
      </c>
      <c r="BL163" s="312">
        <v>2048</v>
      </c>
      <c r="BM163" s="312">
        <v>2049</v>
      </c>
      <c r="BN163" s="312">
        <v>2050</v>
      </c>
      <c r="BP163" s="312">
        <v>2020</v>
      </c>
      <c r="BQ163" s="312">
        <v>2021</v>
      </c>
      <c r="BR163" s="312">
        <v>2022</v>
      </c>
      <c r="BS163" s="312">
        <v>2023</v>
      </c>
      <c r="BT163" s="312">
        <v>2024</v>
      </c>
      <c r="BU163" s="312">
        <v>2025</v>
      </c>
      <c r="BV163" s="312">
        <v>2026</v>
      </c>
      <c r="BW163" s="312">
        <v>2027</v>
      </c>
      <c r="BX163" s="312">
        <v>2028</v>
      </c>
      <c r="BY163" s="312">
        <v>2029</v>
      </c>
      <c r="BZ163" s="312">
        <v>2030</v>
      </c>
      <c r="CA163" s="312">
        <v>2031</v>
      </c>
      <c r="CB163" s="312">
        <v>2032</v>
      </c>
      <c r="CC163" s="312">
        <v>2033</v>
      </c>
      <c r="CD163" s="312">
        <v>2034</v>
      </c>
      <c r="CE163" s="312">
        <v>2035</v>
      </c>
      <c r="CF163" s="312">
        <v>2036</v>
      </c>
      <c r="CG163" s="312">
        <v>2037</v>
      </c>
      <c r="CH163" s="312">
        <v>2038</v>
      </c>
      <c r="CI163" s="312">
        <v>2039</v>
      </c>
      <c r="CJ163" s="312">
        <v>2040</v>
      </c>
      <c r="CK163" s="312">
        <v>2041</v>
      </c>
      <c r="CL163" s="312">
        <v>2042</v>
      </c>
      <c r="CM163" s="312">
        <v>2043</v>
      </c>
      <c r="CN163" s="312">
        <v>2044</v>
      </c>
      <c r="CO163" s="312">
        <v>2045</v>
      </c>
      <c r="CP163" s="312">
        <v>2046</v>
      </c>
      <c r="CQ163" s="312">
        <v>2047</v>
      </c>
      <c r="CR163" s="312">
        <v>2048</v>
      </c>
      <c r="CS163" s="312">
        <v>2049</v>
      </c>
      <c r="CT163" s="312">
        <v>2050</v>
      </c>
      <c r="CV163" s="312">
        <v>2020</v>
      </c>
      <c r="CW163" s="312">
        <v>2021</v>
      </c>
      <c r="CX163" s="312">
        <v>2022</v>
      </c>
      <c r="CY163" s="312">
        <v>2023</v>
      </c>
      <c r="CZ163" s="312">
        <v>2024</v>
      </c>
      <c r="DA163" s="312">
        <v>2025</v>
      </c>
      <c r="DB163" s="312">
        <v>2026</v>
      </c>
      <c r="DC163" s="312">
        <v>2027</v>
      </c>
      <c r="DD163" s="312">
        <v>2028</v>
      </c>
      <c r="DE163" s="312">
        <v>2029</v>
      </c>
      <c r="DF163" s="312">
        <v>2030</v>
      </c>
      <c r="DG163" s="312">
        <v>2031</v>
      </c>
      <c r="DH163" s="312">
        <v>2032</v>
      </c>
      <c r="DI163" s="312">
        <v>2033</v>
      </c>
      <c r="DJ163" s="312">
        <v>2034</v>
      </c>
      <c r="DK163" s="312">
        <v>2035</v>
      </c>
      <c r="DL163" s="312">
        <v>2036</v>
      </c>
      <c r="DM163" s="312">
        <v>2037</v>
      </c>
      <c r="DN163" s="312">
        <v>2038</v>
      </c>
      <c r="DO163" s="312">
        <v>2039</v>
      </c>
      <c r="DP163" s="312">
        <v>2040</v>
      </c>
      <c r="DQ163" s="312">
        <v>2041</v>
      </c>
      <c r="DR163" s="312">
        <v>2042</v>
      </c>
      <c r="DS163" s="312">
        <v>2043</v>
      </c>
      <c r="DT163" s="312">
        <v>2044</v>
      </c>
      <c r="DU163" s="312">
        <v>2045</v>
      </c>
      <c r="DV163" s="312">
        <v>2046</v>
      </c>
      <c r="DW163" s="312">
        <v>2047</v>
      </c>
      <c r="DX163" s="312">
        <v>2048</v>
      </c>
      <c r="DY163" s="312">
        <v>2049</v>
      </c>
      <c r="DZ163" s="312">
        <v>2050</v>
      </c>
      <c r="EK163" s="314"/>
      <c r="EL163" s="314"/>
      <c r="EM163" s="314"/>
      <c r="EN163" s="314"/>
      <c r="EO163" s="314"/>
      <c r="EP163" s="314"/>
      <c r="EQ163" s="314"/>
      <c r="ER163" s="314"/>
      <c r="ES163" s="314"/>
      <c r="ET163" s="314"/>
      <c r="EU163" s="314"/>
      <c r="EV163" s="314"/>
      <c r="EW163" s="314"/>
      <c r="EX163" s="314"/>
      <c r="EY163" s="314"/>
      <c r="EZ163" s="314"/>
      <c r="FA163" s="314"/>
      <c r="FB163" s="314"/>
      <c r="FC163" s="314"/>
      <c r="FD163" s="314"/>
      <c r="FE163" s="314"/>
      <c r="FF163" s="314"/>
      <c r="FG163" s="314"/>
      <c r="FH163" s="314"/>
      <c r="FI163" s="314"/>
    </row>
    <row r="164" spans="1:165">
      <c r="A164" s="303" t="s">
        <v>43</v>
      </c>
      <c r="C164" s="5" t="s">
        <v>315</v>
      </c>
      <c r="D164" s="117">
        <f>$B$188</f>
        <v>0.48</v>
      </c>
      <c r="E164" s="117">
        <f>D164-($D164-$AH164)/30</f>
        <v>0.46399999999999997</v>
      </c>
      <c r="F164" s="117">
        <f t="shared" ref="F164:AG164" si="474">E164-($D164-$AH164)/30</f>
        <v>0.44799999999999995</v>
      </c>
      <c r="G164" s="117">
        <f t="shared" si="474"/>
        <v>0.43199999999999994</v>
      </c>
      <c r="H164" s="117">
        <f t="shared" si="474"/>
        <v>0.41599999999999993</v>
      </c>
      <c r="I164" s="117">
        <f t="shared" si="474"/>
        <v>0.39999999999999991</v>
      </c>
      <c r="J164" s="117">
        <f t="shared" si="474"/>
        <v>0.3839999999999999</v>
      </c>
      <c r="K164" s="117">
        <f t="shared" si="474"/>
        <v>0.36799999999999988</v>
      </c>
      <c r="L164" s="117">
        <f t="shared" si="474"/>
        <v>0.35199999999999987</v>
      </c>
      <c r="M164" s="117">
        <f t="shared" si="474"/>
        <v>0.33599999999999985</v>
      </c>
      <c r="N164" s="117">
        <f t="shared" si="474"/>
        <v>0.31999999999999984</v>
      </c>
      <c r="O164" s="117">
        <f t="shared" si="474"/>
        <v>0.30399999999999983</v>
      </c>
      <c r="P164" s="117">
        <f t="shared" si="474"/>
        <v>0.28799999999999981</v>
      </c>
      <c r="Q164" s="117">
        <f t="shared" si="474"/>
        <v>0.2719999999999998</v>
      </c>
      <c r="R164" s="117">
        <f t="shared" si="474"/>
        <v>0.25599999999999978</v>
      </c>
      <c r="S164" s="117">
        <f t="shared" si="474"/>
        <v>0.23999999999999977</v>
      </c>
      <c r="T164" s="117">
        <f t="shared" si="474"/>
        <v>0.22399999999999975</v>
      </c>
      <c r="U164" s="117">
        <f t="shared" si="474"/>
        <v>0.20799999999999974</v>
      </c>
      <c r="V164" s="117">
        <f t="shared" si="474"/>
        <v>0.19199999999999973</v>
      </c>
      <c r="W164" s="117">
        <f t="shared" si="474"/>
        <v>0.17599999999999971</v>
      </c>
      <c r="X164" s="117">
        <f t="shared" si="474"/>
        <v>0.1599999999999997</v>
      </c>
      <c r="Y164" s="117">
        <f t="shared" si="474"/>
        <v>0.14399999999999968</v>
      </c>
      <c r="Z164" s="117">
        <f t="shared" si="474"/>
        <v>0.12799999999999967</v>
      </c>
      <c r="AA164" s="117">
        <f t="shared" si="474"/>
        <v>0.11199999999999967</v>
      </c>
      <c r="AB164" s="117">
        <f t="shared" si="474"/>
        <v>9.5999999999999669E-2</v>
      </c>
      <c r="AC164" s="117">
        <f t="shared" si="474"/>
        <v>7.9999999999999669E-2</v>
      </c>
      <c r="AD164" s="117">
        <f t="shared" si="474"/>
        <v>6.3999999999999668E-2</v>
      </c>
      <c r="AE164" s="117">
        <f t="shared" si="474"/>
        <v>4.7999999999999668E-2</v>
      </c>
      <c r="AF164" s="117">
        <f t="shared" si="474"/>
        <v>3.1999999999999668E-2</v>
      </c>
      <c r="AG164" s="117">
        <f t="shared" si="474"/>
        <v>1.5999999999999667E-2</v>
      </c>
      <c r="AH164" s="117">
        <f>$C$188</f>
        <v>0</v>
      </c>
      <c r="AI164" s="2"/>
      <c r="AJ164" s="117">
        <f>D164</f>
        <v>0.48</v>
      </c>
      <c r="AK164" s="117">
        <f t="shared" ref="AK164:AZ172" si="475">E164</f>
        <v>0.46399999999999997</v>
      </c>
      <c r="AL164" s="117">
        <f t="shared" si="475"/>
        <v>0.44799999999999995</v>
      </c>
      <c r="AM164" s="117">
        <f t="shared" si="475"/>
        <v>0.43199999999999994</v>
      </c>
      <c r="AN164" s="117">
        <f t="shared" si="475"/>
        <v>0.41599999999999993</v>
      </c>
      <c r="AO164" s="117">
        <f t="shared" si="475"/>
        <v>0.39999999999999991</v>
      </c>
      <c r="AP164" s="117">
        <f t="shared" si="475"/>
        <v>0.3839999999999999</v>
      </c>
      <c r="AQ164" s="117">
        <f t="shared" si="475"/>
        <v>0.36799999999999988</v>
      </c>
      <c r="AR164" s="117">
        <f t="shared" si="475"/>
        <v>0.35199999999999987</v>
      </c>
      <c r="AS164" s="117">
        <f t="shared" si="475"/>
        <v>0.33599999999999985</v>
      </c>
      <c r="AT164" s="117">
        <f t="shared" si="475"/>
        <v>0.31999999999999984</v>
      </c>
      <c r="AU164" s="117">
        <f t="shared" si="475"/>
        <v>0.30399999999999983</v>
      </c>
      <c r="AV164" s="117">
        <f t="shared" si="475"/>
        <v>0.28799999999999981</v>
      </c>
      <c r="AW164" s="117">
        <f t="shared" si="475"/>
        <v>0.2719999999999998</v>
      </c>
      <c r="AX164" s="117">
        <f t="shared" si="475"/>
        <v>0.25599999999999978</v>
      </c>
      <c r="AY164" s="117">
        <f t="shared" si="475"/>
        <v>0.23999999999999977</v>
      </c>
      <c r="AZ164" s="117">
        <f t="shared" si="475"/>
        <v>0.22399999999999975</v>
      </c>
      <c r="BA164" s="117">
        <f t="shared" ref="BA164:BN172" si="476">U164</f>
        <v>0.20799999999999974</v>
      </c>
      <c r="BB164" s="117">
        <f t="shared" si="476"/>
        <v>0.19199999999999973</v>
      </c>
      <c r="BC164" s="117">
        <f t="shared" si="476"/>
        <v>0.17599999999999971</v>
      </c>
      <c r="BD164" s="117">
        <f t="shared" si="476"/>
        <v>0.1599999999999997</v>
      </c>
      <c r="BE164" s="117">
        <f t="shared" si="476"/>
        <v>0.14399999999999968</v>
      </c>
      <c r="BF164" s="117">
        <f t="shared" si="476"/>
        <v>0.12799999999999967</v>
      </c>
      <c r="BG164" s="117">
        <f t="shared" si="476"/>
        <v>0.11199999999999967</v>
      </c>
      <c r="BH164" s="117">
        <f t="shared" si="476"/>
        <v>9.5999999999999669E-2</v>
      </c>
      <c r="BI164" s="117">
        <f t="shared" si="476"/>
        <v>7.9999999999999669E-2</v>
      </c>
      <c r="BJ164" s="117">
        <f t="shared" si="476"/>
        <v>6.3999999999999668E-2</v>
      </c>
      <c r="BK164" s="117">
        <f t="shared" si="476"/>
        <v>4.7999999999999668E-2</v>
      </c>
      <c r="BL164" s="117">
        <f t="shared" si="476"/>
        <v>3.1999999999999668E-2</v>
      </c>
      <c r="BM164" s="117">
        <f t="shared" si="476"/>
        <v>1.5999999999999667E-2</v>
      </c>
      <c r="BN164" s="117">
        <f t="shared" si="476"/>
        <v>0</v>
      </c>
      <c r="BP164" s="117">
        <f>D164</f>
        <v>0.48</v>
      </c>
      <c r="BQ164" s="117">
        <f>BP164-($BP164-$CT164)/30</f>
        <v>0.48</v>
      </c>
      <c r="BR164" s="117">
        <f t="shared" ref="BR164:CS164" si="477">BQ164-($BP164-$CT164)/30</f>
        <v>0.48</v>
      </c>
      <c r="BS164" s="117">
        <f t="shared" si="477"/>
        <v>0.48</v>
      </c>
      <c r="BT164" s="117">
        <f t="shared" si="477"/>
        <v>0.48</v>
      </c>
      <c r="BU164" s="117">
        <f t="shared" si="477"/>
        <v>0.48</v>
      </c>
      <c r="BV164" s="117">
        <f t="shared" si="477"/>
        <v>0.48</v>
      </c>
      <c r="BW164" s="117">
        <f t="shared" si="477"/>
        <v>0.48</v>
      </c>
      <c r="BX164" s="117">
        <f t="shared" si="477"/>
        <v>0.48</v>
      </c>
      <c r="BY164" s="117">
        <f t="shared" si="477"/>
        <v>0.48</v>
      </c>
      <c r="BZ164" s="117">
        <f t="shared" si="477"/>
        <v>0.48</v>
      </c>
      <c r="CA164" s="117">
        <f t="shared" si="477"/>
        <v>0.48</v>
      </c>
      <c r="CB164" s="117">
        <f t="shared" si="477"/>
        <v>0.48</v>
      </c>
      <c r="CC164" s="117">
        <f t="shared" si="477"/>
        <v>0.48</v>
      </c>
      <c r="CD164" s="117">
        <f t="shared" si="477"/>
        <v>0.48</v>
      </c>
      <c r="CE164" s="117">
        <f t="shared" si="477"/>
        <v>0.48</v>
      </c>
      <c r="CF164" s="117">
        <f t="shared" si="477"/>
        <v>0.48</v>
      </c>
      <c r="CG164" s="117">
        <f t="shared" si="477"/>
        <v>0.48</v>
      </c>
      <c r="CH164" s="117">
        <f t="shared" si="477"/>
        <v>0.48</v>
      </c>
      <c r="CI164" s="117">
        <f t="shared" si="477"/>
        <v>0.48</v>
      </c>
      <c r="CJ164" s="117">
        <f t="shared" si="477"/>
        <v>0.48</v>
      </c>
      <c r="CK164" s="117">
        <f t="shared" si="477"/>
        <v>0.48</v>
      </c>
      <c r="CL164" s="117">
        <f t="shared" si="477"/>
        <v>0.48</v>
      </c>
      <c r="CM164" s="117">
        <f t="shared" si="477"/>
        <v>0.48</v>
      </c>
      <c r="CN164" s="117">
        <f t="shared" si="477"/>
        <v>0.48</v>
      </c>
      <c r="CO164" s="117">
        <f t="shared" si="477"/>
        <v>0.48</v>
      </c>
      <c r="CP164" s="117">
        <f t="shared" si="477"/>
        <v>0.48</v>
      </c>
      <c r="CQ164" s="117">
        <f t="shared" si="477"/>
        <v>0.48</v>
      </c>
      <c r="CR164" s="117">
        <f t="shared" si="477"/>
        <v>0.48</v>
      </c>
      <c r="CS164" s="117">
        <f t="shared" si="477"/>
        <v>0.48</v>
      </c>
      <c r="CT164" s="117">
        <f>BP164</f>
        <v>0.48</v>
      </c>
      <c r="CV164" s="117">
        <f>AJ164</f>
        <v>0.48</v>
      </c>
      <c r="CW164" s="117">
        <f t="shared" ref="CW164:DL168" si="478">AK164</f>
        <v>0.46399999999999997</v>
      </c>
      <c r="CX164" s="117">
        <f t="shared" si="478"/>
        <v>0.44799999999999995</v>
      </c>
      <c r="CY164" s="117">
        <f t="shared" si="478"/>
        <v>0.43199999999999994</v>
      </c>
      <c r="CZ164" s="117">
        <f t="shared" si="478"/>
        <v>0.41599999999999993</v>
      </c>
      <c r="DA164" s="117">
        <f t="shared" si="478"/>
        <v>0.39999999999999991</v>
      </c>
      <c r="DB164" s="117">
        <f t="shared" si="478"/>
        <v>0.3839999999999999</v>
      </c>
      <c r="DC164" s="117">
        <f t="shared" si="478"/>
        <v>0.36799999999999988</v>
      </c>
      <c r="DD164" s="117">
        <f t="shared" si="478"/>
        <v>0.35199999999999987</v>
      </c>
      <c r="DE164" s="117">
        <f t="shared" si="478"/>
        <v>0.33599999999999985</v>
      </c>
      <c r="DF164" s="117">
        <f t="shared" si="478"/>
        <v>0.31999999999999984</v>
      </c>
      <c r="DG164" s="117">
        <f t="shared" si="478"/>
        <v>0.30399999999999983</v>
      </c>
      <c r="DH164" s="117">
        <f t="shared" si="478"/>
        <v>0.28799999999999981</v>
      </c>
      <c r="DI164" s="117">
        <f t="shared" si="478"/>
        <v>0.2719999999999998</v>
      </c>
      <c r="DJ164" s="117">
        <f t="shared" si="478"/>
        <v>0.25599999999999978</v>
      </c>
      <c r="DK164" s="117">
        <f t="shared" si="478"/>
        <v>0.23999999999999977</v>
      </c>
      <c r="DL164" s="117">
        <f t="shared" si="478"/>
        <v>0.22399999999999975</v>
      </c>
      <c r="DM164" s="117">
        <f t="shared" ref="DM164:DZ168" si="479">BA164</f>
        <v>0.20799999999999974</v>
      </c>
      <c r="DN164" s="117">
        <f t="shared" si="479"/>
        <v>0.19199999999999973</v>
      </c>
      <c r="DO164" s="117">
        <f t="shared" si="479"/>
        <v>0.17599999999999971</v>
      </c>
      <c r="DP164" s="117">
        <f t="shared" si="479"/>
        <v>0.1599999999999997</v>
      </c>
      <c r="DQ164" s="117">
        <f t="shared" si="479"/>
        <v>0.14399999999999968</v>
      </c>
      <c r="DR164" s="117">
        <f t="shared" si="479"/>
        <v>0.12799999999999967</v>
      </c>
      <c r="DS164" s="117">
        <f t="shared" si="479"/>
        <v>0.11199999999999967</v>
      </c>
      <c r="DT164" s="117">
        <f t="shared" si="479"/>
        <v>9.5999999999999669E-2</v>
      </c>
      <c r="DU164" s="117">
        <f t="shared" si="479"/>
        <v>7.9999999999999669E-2</v>
      </c>
      <c r="DV164" s="117">
        <f t="shared" si="479"/>
        <v>6.3999999999999668E-2</v>
      </c>
      <c r="DW164" s="117">
        <f t="shared" si="479"/>
        <v>4.7999999999999668E-2</v>
      </c>
      <c r="DX164" s="117">
        <f t="shared" si="479"/>
        <v>3.1999999999999668E-2</v>
      </c>
      <c r="DY164" s="117">
        <f t="shared" si="479"/>
        <v>1.5999999999999667E-2</v>
      </c>
      <c r="DZ164" s="117">
        <f t="shared" si="479"/>
        <v>0</v>
      </c>
    </row>
    <row r="165" spans="1:165">
      <c r="A165" s="303" t="s">
        <v>212</v>
      </c>
      <c r="C165" s="5" t="s">
        <v>315</v>
      </c>
      <c r="D165" s="117">
        <f>$B$189</f>
        <v>3</v>
      </c>
      <c r="E165" s="117">
        <f t="shared" ref="E165:AG172" si="480">D165-($D165-$AH165)/30</f>
        <v>2.9</v>
      </c>
      <c r="F165" s="117">
        <f t="shared" si="480"/>
        <v>2.8</v>
      </c>
      <c r="G165" s="117">
        <f t="shared" si="480"/>
        <v>2.6999999999999997</v>
      </c>
      <c r="H165" s="117">
        <f t="shared" si="480"/>
        <v>2.5999999999999996</v>
      </c>
      <c r="I165" s="117">
        <f t="shared" si="480"/>
        <v>2.4999999999999996</v>
      </c>
      <c r="J165" s="117">
        <f t="shared" si="480"/>
        <v>2.3999999999999995</v>
      </c>
      <c r="K165" s="117">
        <f t="shared" si="480"/>
        <v>2.2999999999999994</v>
      </c>
      <c r="L165" s="117">
        <f t="shared" si="480"/>
        <v>2.1999999999999993</v>
      </c>
      <c r="M165" s="117">
        <f t="shared" si="480"/>
        <v>2.0999999999999992</v>
      </c>
      <c r="N165" s="117">
        <f t="shared" si="480"/>
        <v>1.9999999999999991</v>
      </c>
      <c r="O165" s="117">
        <f t="shared" si="480"/>
        <v>1.899999999999999</v>
      </c>
      <c r="P165" s="117">
        <f t="shared" si="480"/>
        <v>1.7999999999999989</v>
      </c>
      <c r="Q165" s="117">
        <f t="shared" si="480"/>
        <v>1.6999999999999988</v>
      </c>
      <c r="R165" s="117">
        <f t="shared" si="480"/>
        <v>1.5999999999999988</v>
      </c>
      <c r="S165" s="117">
        <f t="shared" si="480"/>
        <v>1.4999999999999987</v>
      </c>
      <c r="T165" s="117">
        <f t="shared" si="480"/>
        <v>1.3999999999999986</v>
      </c>
      <c r="U165" s="117">
        <f t="shared" si="480"/>
        <v>1.2999999999999985</v>
      </c>
      <c r="V165" s="117">
        <f t="shared" si="480"/>
        <v>1.1999999999999984</v>
      </c>
      <c r="W165" s="117">
        <f t="shared" si="480"/>
        <v>1.0999999999999983</v>
      </c>
      <c r="X165" s="117">
        <f t="shared" si="480"/>
        <v>0.99999999999999833</v>
      </c>
      <c r="Y165" s="117">
        <f t="shared" si="480"/>
        <v>0.89999999999999836</v>
      </c>
      <c r="Z165" s="117">
        <f t="shared" si="480"/>
        <v>0.79999999999999838</v>
      </c>
      <c r="AA165" s="117">
        <f t="shared" si="480"/>
        <v>0.6999999999999984</v>
      </c>
      <c r="AB165" s="117">
        <f t="shared" si="480"/>
        <v>0.59999999999999842</v>
      </c>
      <c r="AC165" s="117">
        <f t="shared" si="480"/>
        <v>0.49999999999999845</v>
      </c>
      <c r="AD165" s="117">
        <f t="shared" si="480"/>
        <v>0.39999999999999847</v>
      </c>
      <c r="AE165" s="117">
        <f t="shared" si="480"/>
        <v>0.29999999999999849</v>
      </c>
      <c r="AF165" s="117">
        <f t="shared" si="480"/>
        <v>0.19999999999999848</v>
      </c>
      <c r="AG165" s="117">
        <f t="shared" si="480"/>
        <v>9.9999999999998479E-2</v>
      </c>
      <c r="AH165" s="117">
        <f>$C$189</f>
        <v>0</v>
      </c>
      <c r="AI165" s="2"/>
      <c r="AJ165" s="117">
        <f t="shared" ref="AJ165:AJ172" si="481">D165</f>
        <v>3</v>
      </c>
      <c r="AK165" s="117">
        <f t="shared" si="475"/>
        <v>2.9</v>
      </c>
      <c r="AL165" s="117">
        <f t="shared" si="475"/>
        <v>2.8</v>
      </c>
      <c r="AM165" s="117">
        <f t="shared" si="475"/>
        <v>2.6999999999999997</v>
      </c>
      <c r="AN165" s="117">
        <f t="shared" si="475"/>
        <v>2.5999999999999996</v>
      </c>
      <c r="AO165" s="117">
        <f t="shared" si="475"/>
        <v>2.4999999999999996</v>
      </c>
      <c r="AP165" s="117">
        <f t="shared" si="475"/>
        <v>2.3999999999999995</v>
      </c>
      <c r="AQ165" s="117">
        <f t="shared" si="475"/>
        <v>2.2999999999999994</v>
      </c>
      <c r="AR165" s="117">
        <f t="shared" si="475"/>
        <v>2.1999999999999993</v>
      </c>
      <c r="AS165" s="117">
        <f t="shared" si="475"/>
        <v>2.0999999999999992</v>
      </c>
      <c r="AT165" s="117">
        <f t="shared" si="475"/>
        <v>1.9999999999999991</v>
      </c>
      <c r="AU165" s="117">
        <f t="shared" si="475"/>
        <v>1.899999999999999</v>
      </c>
      <c r="AV165" s="117">
        <f t="shared" si="475"/>
        <v>1.7999999999999989</v>
      </c>
      <c r="AW165" s="117">
        <f t="shared" si="475"/>
        <v>1.6999999999999988</v>
      </c>
      <c r="AX165" s="117">
        <f t="shared" si="475"/>
        <v>1.5999999999999988</v>
      </c>
      <c r="AY165" s="117">
        <f t="shared" si="475"/>
        <v>1.4999999999999987</v>
      </c>
      <c r="AZ165" s="117">
        <f t="shared" si="475"/>
        <v>1.3999999999999986</v>
      </c>
      <c r="BA165" s="117">
        <f t="shared" si="476"/>
        <v>1.2999999999999985</v>
      </c>
      <c r="BB165" s="117">
        <f t="shared" si="476"/>
        <v>1.1999999999999984</v>
      </c>
      <c r="BC165" s="117">
        <f t="shared" si="476"/>
        <v>1.0999999999999983</v>
      </c>
      <c r="BD165" s="117">
        <f t="shared" si="476"/>
        <v>0.99999999999999833</v>
      </c>
      <c r="BE165" s="117">
        <f t="shared" si="476"/>
        <v>0.89999999999999836</v>
      </c>
      <c r="BF165" s="117">
        <f t="shared" si="476"/>
        <v>0.79999999999999838</v>
      </c>
      <c r="BG165" s="117">
        <f t="shared" si="476"/>
        <v>0.6999999999999984</v>
      </c>
      <c r="BH165" s="117">
        <f t="shared" si="476"/>
        <v>0.59999999999999842</v>
      </c>
      <c r="BI165" s="117">
        <f t="shared" si="476"/>
        <v>0.49999999999999845</v>
      </c>
      <c r="BJ165" s="117">
        <f t="shared" si="476"/>
        <v>0.39999999999999847</v>
      </c>
      <c r="BK165" s="117">
        <f t="shared" si="476"/>
        <v>0.29999999999999849</v>
      </c>
      <c r="BL165" s="117">
        <f t="shared" si="476"/>
        <v>0.19999999999999848</v>
      </c>
      <c r="BM165" s="117">
        <f t="shared" si="476"/>
        <v>9.9999999999998479E-2</v>
      </c>
      <c r="BN165" s="117">
        <f t="shared" si="476"/>
        <v>0</v>
      </c>
      <c r="BP165" s="117">
        <f t="shared" ref="BP165:BP172" si="482">D165</f>
        <v>3</v>
      </c>
      <c r="BQ165" s="117">
        <f t="shared" ref="BQ165:CS172" si="483">BP165-($BP165-$CT165)/30</f>
        <v>3</v>
      </c>
      <c r="BR165" s="117">
        <f t="shared" si="483"/>
        <v>3</v>
      </c>
      <c r="BS165" s="117">
        <f t="shared" si="483"/>
        <v>3</v>
      </c>
      <c r="BT165" s="117">
        <f t="shared" si="483"/>
        <v>3</v>
      </c>
      <c r="BU165" s="117">
        <f t="shared" si="483"/>
        <v>3</v>
      </c>
      <c r="BV165" s="117">
        <f t="shared" si="483"/>
        <v>3</v>
      </c>
      <c r="BW165" s="117">
        <f t="shared" si="483"/>
        <v>3</v>
      </c>
      <c r="BX165" s="117">
        <f t="shared" si="483"/>
        <v>3</v>
      </c>
      <c r="BY165" s="117">
        <f t="shared" si="483"/>
        <v>3</v>
      </c>
      <c r="BZ165" s="117">
        <f t="shared" si="483"/>
        <v>3</v>
      </c>
      <c r="CA165" s="117">
        <f t="shared" si="483"/>
        <v>3</v>
      </c>
      <c r="CB165" s="117">
        <f t="shared" si="483"/>
        <v>3</v>
      </c>
      <c r="CC165" s="117">
        <f t="shared" si="483"/>
        <v>3</v>
      </c>
      <c r="CD165" s="117">
        <f t="shared" si="483"/>
        <v>3</v>
      </c>
      <c r="CE165" s="117">
        <f t="shared" si="483"/>
        <v>3</v>
      </c>
      <c r="CF165" s="117">
        <f t="shared" si="483"/>
        <v>3</v>
      </c>
      <c r="CG165" s="117">
        <f t="shared" si="483"/>
        <v>3</v>
      </c>
      <c r="CH165" s="117">
        <f t="shared" si="483"/>
        <v>3</v>
      </c>
      <c r="CI165" s="117">
        <f t="shared" si="483"/>
        <v>3</v>
      </c>
      <c r="CJ165" s="117">
        <f t="shared" si="483"/>
        <v>3</v>
      </c>
      <c r="CK165" s="117">
        <f t="shared" si="483"/>
        <v>3</v>
      </c>
      <c r="CL165" s="117">
        <f t="shared" si="483"/>
        <v>3</v>
      </c>
      <c r="CM165" s="117">
        <f t="shared" si="483"/>
        <v>3</v>
      </c>
      <c r="CN165" s="117">
        <f t="shared" si="483"/>
        <v>3</v>
      </c>
      <c r="CO165" s="117">
        <f t="shared" si="483"/>
        <v>3</v>
      </c>
      <c r="CP165" s="117">
        <f t="shared" si="483"/>
        <v>3</v>
      </c>
      <c r="CQ165" s="117">
        <f t="shared" si="483"/>
        <v>3</v>
      </c>
      <c r="CR165" s="117">
        <f t="shared" si="483"/>
        <v>3</v>
      </c>
      <c r="CS165" s="117">
        <f t="shared" si="483"/>
        <v>3</v>
      </c>
      <c r="CT165" s="117">
        <f t="shared" ref="CT165:CT166" si="484">BP165</f>
        <v>3</v>
      </c>
      <c r="CV165" s="117">
        <f>AJ165</f>
        <v>3</v>
      </c>
      <c r="CW165" s="117">
        <f t="shared" si="478"/>
        <v>2.9</v>
      </c>
      <c r="CX165" s="117">
        <f t="shared" si="478"/>
        <v>2.8</v>
      </c>
      <c r="CY165" s="117">
        <f t="shared" si="478"/>
        <v>2.6999999999999997</v>
      </c>
      <c r="CZ165" s="117">
        <f t="shared" si="478"/>
        <v>2.5999999999999996</v>
      </c>
      <c r="DA165" s="117">
        <f t="shared" si="478"/>
        <v>2.4999999999999996</v>
      </c>
      <c r="DB165" s="117">
        <f t="shared" si="478"/>
        <v>2.3999999999999995</v>
      </c>
      <c r="DC165" s="117">
        <f t="shared" si="478"/>
        <v>2.2999999999999994</v>
      </c>
      <c r="DD165" s="117">
        <f t="shared" si="478"/>
        <v>2.1999999999999993</v>
      </c>
      <c r="DE165" s="117">
        <f t="shared" si="478"/>
        <v>2.0999999999999992</v>
      </c>
      <c r="DF165" s="117">
        <f t="shared" si="478"/>
        <v>1.9999999999999991</v>
      </c>
      <c r="DG165" s="117">
        <f t="shared" si="478"/>
        <v>1.899999999999999</v>
      </c>
      <c r="DH165" s="117">
        <f t="shared" si="478"/>
        <v>1.7999999999999989</v>
      </c>
      <c r="DI165" s="117">
        <f t="shared" si="478"/>
        <v>1.6999999999999988</v>
      </c>
      <c r="DJ165" s="117">
        <f t="shared" si="478"/>
        <v>1.5999999999999988</v>
      </c>
      <c r="DK165" s="117">
        <f t="shared" si="478"/>
        <v>1.4999999999999987</v>
      </c>
      <c r="DL165" s="117">
        <f t="shared" si="478"/>
        <v>1.3999999999999986</v>
      </c>
      <c r="DM165" s="117">
        <f t="shared" si="479"/>
        <v>1.2999999999999985</v>
      </c>
      <c r="DN165" s="117">
        <f t="shared" si="479"/>
        <v>1.1999999999999984</v>
      </c>
      <c r="DO165" s="117">
        <f t="shared" si="479"/>
        <v>1.0999999999999983</v>
      </c>
      <c r="DP165" s="117">
        <f t="shared" si="479"/>
        <v>0.99999999999999833</v>
      </c>
      <c r="DQ165" s="117">
        <f t="shared" si="479"/>
        <v>0.89999999999999836</v>
      </c>
      <c r="DR165" s="117">
        <f t="shared" si="479"/>
        <v>0.79999999999999838</v>
      </c>
      <c r="DS165" s="117">
        <f t="shared" si="479"/>
        <v>0.6999999999999984</v>
      </c>
      <c r="DT165" s="117">
        <f t="shared" si="479"/>
        <v>0.59999999999999842</v>
      </c>
      <c r="DU165" s="117">
        <f t="shared" si="479"/>
        <v>0.49999999999999845</v>
      </c>
      <c r="DV165" s="117">
        <f t="shared" si="479"/>
        <v>0.39999999999999847</v>
      </c>
      <c r="DW165" s="117">
        <f t="shared" si="479"/>
        <v>0.29999999999999849</v>
      </c>
      <c r="DX165" s="117">
        <f t="shared" si="479"/>
        <v>0.19999999999999848</v>
      </c>
      <c r="DY165" s="117">
        <f t="shared" si="479"/>
        <v>9.9999999999998479E-2</v>
      </c>
      <c r="DZ165" s="117">
        <f t="shared" si="479"/>
        <v>0</v>
      </c>
    </row>
    <row r="166" spans="1:165">
      <c r="A166" s="303" t="s">
        <v>316</v>
      </c>
      <c r="C166" s="5" t="s">
        <v>315</v>
      </c>
      <c r="D166" s="117">
        <f>$BP$194</f>
        <v>1.4219670000000002</v>
      </c>
      <c r="E166" s="117">
        <f t="shared" si="480"/>
        <v>1.4679014333333336</v>
      </c>
      <c r="F166" s="117">
        <f t="shared" si="480"/>
        <v>1.5138358666666669</v>
      </c>
      <c r="G166" s="117">
        <f t="shared" si="480"/>
        <v>1.5597703000000003</v>
      </c>
      <c r="H166" s="117">
        <f t="shared" si="480"/>
        <v>1.6057047333333336</v>
      </c>
      <c r="I166" s="117">
        <f t="shared" si="480"/>
        <v>1.651639166666667</v>
      </c>
      <c r="J166" s="117">
        <f t="shared" si="480"/>
        <v>1.6975736000000003</v>
      </c>
      <c r="K166" s="117">
        <f t="shared" si="480"/>
        <v>1.7435080333333337</v>
      </c>
      <c r="L166" s="117">
        <f t="shared" si="480"/>
        <v>1.7894424666666671</v>
      </c>
      <c r="M166" s="117">
        <f t="shared" si="480"/>
        <v>1.8353769000000004</v>
      </c>
      <c r="N166" s="117">
        <f t="shared" si="480"/>
        <v>1.8813113333333338</v>
      </c>
      <c r="O166" s="117">
        <f t="shared" si="480"/>
        <v>1.9272457666666671</v>
      </c>
      <c r="P166" s="117">
        <f t="shared" si="480"/>
        <v>1.9731802000000005</v>
      </c>
      <c r="Q166" s="117">
        <f t="shared" si="480"/>
        <v>2.0191146333333339</v>
      </c>
      <c r="R166" s="117">
        <f t="shared" si="480"/>
        <v>2.065049066666667</v>
      </c>
      <c r="S166" s="117">
        <f t="shared" si="480"/>
        <v>2.1109835000000001</v>
      </c>
      <c r="T166" s="117">
        <f t="shared" si="480"/>
        <v>2.1569179333333333</v>
      </c>
      <c r="U166" s="117">
        <f t="shared" si="480"/>
        <v>2.2028523666666664</v>
      </c>
      <c r="V166" s="117">
        <f t="shared" si="480"/>
        <v>2.2487867999999995</v>
      </c>
      <c r="W166" s="117">
        <f t="shared" si="480"/>
        <v>2.2947212333333327</v>
      </c>
      <c r="X166" s="117">
        <f t="shared" si="480"/>
        <v>2.3406556666666658</v>
      </c>
      <c r="Y166" s="117">
        <f t="shared" si="480"/>
        <v>2.3865900999999989</v>
      </c>
      <c r="Z166" s="117">
        <f t="shared" si="480"/>
        <v>2.4325245333333321</v>
      </c>
      <c r="AA166" s="117">
        <f t="shared" si="480"/>
        <v>2.4784589666666652</v>
      </c>
      <c r="AB166" s="117">
        <f t="shared" si="480"/>
        <v>2.5243933999999983</v>
      </c>
      <c r="AC166" s="117">
        <f t="shared" si="480"/>
        <v>2.5703278333333315</v>
      </c>
      <c r="AD166" s="117">
        <f t="shared" si="480"/>
        <v>2.6162622666666646</v>
      </c>
      <c r="AE166" s="117">
        <f t="shared" si="480"/>
        <v>2.6621966999999978</v>
      </c>
      <c r="AF166" s="117">
        <f t="shared" si="480"/>
        <v>2.7081311333333309</v>
      </c>
      <c r="AG166" s="117">
        <f t="shared" si="480"/>
        <v>2.754065566666664</v>
      </c>
      <c r="AH166" s="117">
        <f>EB194</f>
        <v>2.8</v>
      </c>
      <c r="AI166" s="2"/>
      <c r="AJ166" s="117">
        <f t="shared" si="481"/>
        <v>1.4219670000000002</v>
      </c>
      <c r="AK166" s="117">
        <f t="shared" si="475"/>
        <v>1.4679014333333336</v>
      </c>
      <c r="AL166" s="117">
        <f t="shared" si="475"/>
        <v>1.5138358666666669</v>
      </c>
      <c r="AM166" s="117">
        <f t="shared" si="475"/>
        <v>1.5597703000000003</v>
      </c>
      <c r="AN166" s="117">
        <f t="shared" si="475"/>
        <v>1.6057047333333336</v>
      </c>
      <c r="AO166" s="117">
        <f t="shared" si="475"/>
        <v>1.651639166666667</v>
      </c>
      <c r="AP166" s="117">
        <f t="shared" si="475"/>
        <v>1.6975736000000003</v>
      </c>
      <c r="AQ166" s="117">
        <f t="shared" si="475"/>
        <v>1.7435080333333337</v>
      </c>
      <c r="AR166" s="117">
        <f t="shared" si="475"/>
        <v>1.7894424666666671</v>
      </c>
      <c r="AS166" s="117">
        <f t="shared" si="475"/>
        <v>1.8353769000000004</v>
      </c>
      <c r="AT166" s="117">
        <f t="shared" si="475"/>
        <v>1.8813113333333338</v>
      </c>
      <c r="AU166" s="117">
        <f t="shared" si="475"/>
        <v>1.9272457666666671</v>
      </c>
      <c r="AV166" s="117">
        <f t="shared" si="475"/>
        <v>1.9731802000000005</v>
      </c>
      <c r="AW166" s="117">
        <f t="shared" si="475"/>
        <v>2.0191146333333339</v>
      </c>
      <c r="AX166" s="117">
        <f t="shared" si="475"/>
        <v>2.065049066666667</v>
      </c>
      <c r="AY166" s="117">
        <f t="shared" si="475"/>
        <v>2.1109835000000001</v>
      </c>
      <c r="AZ166" s="117">
        <f t="shared" si="475"/>
        <v>2.1569179333333333</v>
      </c>
      <c r="BA166" s="117">
        <f t="shared" si="476"/>
        <v>2.2028523666666664</v>
      </c>
      <c r="BB166" s="117">
        <f t="shared" si="476"/>
        <v>2.2487867999999995</v>
      </c>
      <c r="BC166" s="117">
        <f t="shared" si="476"/>
        <v>2.2947212333333327</v>
      </c>
      <c r="BD166" s="117">
        <f t="shared" si="476"/>
        <v>2.3406556666666658</v>
      </c>
      <c r="BE166" s="117">
        <f t="shared" si="476"/>
        <v>2.3865900999999989</v>
      </c>
      <c r="BF166" s="117">
        <f t="shared" si="476"/>
        <v>2.4325245333333321</v>
      </c>
      <c r="BG166" s="117">
        <f t="shared" si="476"/>
        <v>2.4784589666666652</v>
      </c>
      <c r="BH166" s="117">
        <f t="shared" si="476"/>
        <v>2.5243933999999983</v>
      </c>
      <c r="BI166" s="117">
        <f t="shared" si="476"/>
        <v>2.5703278333333315</v>
      </c>
      <c r="BJ166" s="117">
        <f t="shared" si="476"/>
        <v>2.6162622666666646</v>
      </c>
      <c r="BK166" s="117">
        <f t="shared" si="476"/>
        <v>2.6621966999999978</v>
      </c>
      <c r="BL166" s="117">
        <f t="shared" si="476"/>
        <v>2.7081311333333309</v>
      </c>
      <c r="BM166" s="117">
        <f t="shared" si="476"/>
        <v>2.754065566666664</v>
      </c>
      <c r="BN166" s="117">
        <f t="shared" si="476"/>
        <v>2.8</v>
      </c>
      <c r="BP166" s="117">
        <f t="shared" si="482"/>
        <v>1.4219670000000002</v>
      </c>
      <c r="BQ166" s="117">
        <f t="shared" si="483"/>
        <v>1.4219670000000002</v>
      </c>
      <c r="BR166" s="117">
        <f t="shared" si="483"/>
        <v>1.4219670000000002</v>
      </c>
      <c r="BS166" s="117">
        <f t="shared" si="483"/>
        <v>1.4219670000000002</v>
      </c>
      <c r="BT166" s="117">
        <f t="shared" si="483"/>
        <v>1.4219670000000002</v>
      </c>
      <c r="BU166" s="117">
        <f t="shared" si="483"/>
        <v>1.4219670000000002</v>
      </c>
      <c r="BV166" s="117">
        <f t="shared" si="483"/>
        <v>1.4219670000000002</v>
      </c>
      <c r="BW166" s="117">
        <f t="shared" si="483"/>
        <v>1.4219670000000002</v>
      </c>
      <c r="BX166" s="117">
        <f t="shared" si="483"/>
        <v>1.4219670000000002</v>
      </c>
      <c r="BY166" s="117">
        <f t="shared" si="483"/>
        <v>1.4219670000000002</v>
      </c>
      <c r="BZ166" s="117">
        <f t="shared" si="483"/>
        <v>1.4219670000000002</v>
      </c>
      <c r="CA166" s="117">
        <f t="shared" si="483"/>
        <v>1.4219670000000002</v>
      </c>
      <c r="CB166" s="117">
        <f t="shared" si="483"/>
        <v>1.4219670000000002</v>
      </c>
      <c r="CC166" s="117">
        <f t="shared" si="483"/>
        <v>1.4219670000000002</v>
      </c>
      <c r="CD166" s="117">
        <f t="shared" si="483"/>
        <v>1.4219670000000002</v>
      </c>
      <c r="CE166" s="117">
        <f t="shared" si="483"/>
        <v>1.4219670000000002</v>
      </c>
      <c r="CF166" s="117">
        <f t="shared" si="483"/>
        <v>1.4219670000000002</v>
      </c>
      <c r="CG166" s="117">
        <f t="shared" si="483"/>
        <v>1.4219670000000002</v>
      </c>
      <c r="CH166" s="117">
        <f t="shared" si="483"/>
        <v>1.4219670000000002</v>
      </c>
      <c r="CI166" s="117">
        <f t="shared" si="483"/>
        <v>1.4219670000000002</v>
      </c>
      <c r="CJ166" s="117">
        <f t="shared" si="483"/>
        <v>1.4219670000000002</v>
      </c>
      <c r="CK166" s="117">
        <f t="shared" si="483"/>
        <v>1.4219670000000002</v>
      </c>
      <c r="CL166" s="117">
        <f t="shared" si="483"/>
        <v>1.4219670000000002</v>
      </c>
      <c r="CM166" s="117">
        <f t="shared" si="483"/>
        <v>1.4219670000000002</v>
      </c>
      <c r="CN166" s="117">
        <f t="shared" si="483"/>
        <v>1.4219670000000002</v>
      </c>
      <c r="CO166" s="117">
        <f t="shared" si="483"/>
        <v>1.4219670000000002</v>
      </c>
      <c r="CP166" s="117">
        <f t="shared" si="483"/>
        <v>1.4219670000000002</v>
      </c>
      <c r="CQ166" s="117">
        <f t="shared" si="483"/>
        <v>1.4219670000000002</v>
      </c>
      <c r="CR166" s="117">
        <f t="shared" si="483"/>
        <v>1.4219670000000002</v>
      </c>
      <c r="CS166" s="117">
        <f t="shared" si="483"/>
        <v>1.4219670000000002</v>
      </c>
      <c r="CT166" s="117">
        <f t="shared" si="484"/>
        <v>1.4219670000000002</v>
      </c>
      <c r="CV166" s="117">
        <f>AJ166</f>
        <v>1.4219670000000002</v>
      </c>
      <c r="CW166" s="117">
        <f t="shared" si="478"/>
        <v>1.4679014333333336</v>
      </c>
      <c r="CX166" s="117">
        <f t="shared" si="478"/>
        <v>1.5138358666666669</v>
      </c>
      <c r="CY166" s="117">
        <f t="shared" si="478"/>
        <v>1.5597703000000003</v>
      </c>
      <c r="CZ166" s="117">
        <f t="shared" si="478"/>
        <v>1.6057047333333336</v>
      </c>
      <c r="DA166" s="117">
        <f t="shared" si="478"/>
        <v>1.651639166666667</v>
      </c>
      <c r="DB166" s="117">
        <f t="shared" si="478"/>
        <v>1.6975736000000003</v>
      </c>
      <c r="DC166" s="117">
        <f t="shared" si="478"/>
        <v>1.7435080333333337</v>
      </c>
      <c r="DD166" s="117">
        <f t="shared" si="478"/>
        <v>1.7894424666666671</v>
      </c>
      <c r="DE166" s="117">
        <f t="shared" si="478"/>
        <v>1.8353769000000004</v>
      </c>
      <c r="DF166" s="117">
        <f t="shared" si="478"/>
        <v>1.8813113333333338</v>
      </c>
      <c r="DG166" s="117">
        <f t="shared" si="478"/>
        <v>1.9272457666666671</v>
      </c>
      <c r="DH166" s="117">
        <f t="shared" si="478"/>
        <v>1.9731802000000005</v>
      </c>
      <c r="DI166" s="117">
        <f t="shared" si="478"/>
        <v>2.0191146333333339</v>
      </c>
      <c r="DJ166" s="117">
        <f t="shared" si="478"/>
        <v>2.065049066666667</v>
      </c>
      <c r="DK166" s="117">
        <f t="shared" si="478"/>
        <v>2.1109835000000001</v>
      </c>
      <c r="DL166" s="117">
        <f t="shared" si="478"/>
        <v>2.1569179333333333</v>
      </c>
      <c r="DM166" s="117">
        <f t="shared" si="479"/>
        <v>2.2028523666666664</v>
      </c>
      <c r="DN166" s="117">
        <f t="shared" si="479"/>
        <v>2.2487867999999995</v>
      </c>
      <c r="DO166" s="117">
        <f t="shared" si="479"/>
        <v>2.2947212333333327</v>
      </c>
      <c r="DP166" s="117">
        <f t="shared" si="479"/>
        <v>2.3406556666666658</v>
      </c>
      <c r="DQ166" s="117">
        <f t="shared" si="479"/>
        <v>2.3865900999999989</v>
      </c>
      <c r="DR166" s="117">
        <f t="shared" si="479"/>
        <v>2.4325245333333321</v>
      </c>
      <c r="DS166" s="117">
        <f t="shared" si="479"/>
        <v>2.4784589666666652</v>
      </c>
      <c r="DT166" s="117">
        <f t="shared" si="479"/>
        <v>2.5243933999999983</v>
      </c>
      <c r="DU166" s="117">
        <f t="shared" si="479"/>
        <v>2.5703278333333315</v>
      </c>
      <c r="DV166" s="117">
        <f t="shared" si="479"/>
        <v>2.6162622666666646</v>
      </c>
      <c r="DW166" s="117">
        <f t="shared" si="479"/>
        <v>2.6621966999999978</v>
      </c>
      <c r="DX166" s="117">
        <f t="shared" si="479"/>
        <v>2.7081311333333309</v>
      </c>
      <c r="DY166" s="117">
        <f t="shared" si="479"/>
        <v>2.754065566666664</v>
      </c>
      <c r="DZ166" s="117">
        <f t="shared" si="479"/>
        <v>2.8</v>
      </c>
    </row>
    <row r="167" spans="1:165">
      <c r="A167" s="303" t="s">
        <v>317</v>
      </c>
      <c r="C167" s="5" t="s">
        <v>315</v>
      </c>
      <c r="D167" s="117">
        <f>$BP$194</f>
        <v>1.4219670000000002</v>
      </c>
      <c r="E167" s="117">
        <f t="shared" si="480"/>
        <v>1.3769380450000002</v>
      </c>
      <c r="F167" s="117">
        <f t="shared" si="480"/>
        <v>1.3319090900000001</v>
      </c>
      <c r="G167" s="117">
        <f t="shared" si="480"/>
        <v>1.2868801350000001</v>
      </c>
      <c r="H167" s="117">
        <f t="shared" si="480"/>
        <v>1.2418511800000001</v>
      </c>
      <c r="I167" s="117">
        <f t="shared" si="480"/>
        <v>1.196822225</v>
      </c>
      <c r="J167" s="117">
        <f t="shared" si="480"/>
        <v>1.15179327</v>
      </c>
      <c r="K167" s="117">
        <f t="shared" si="480"/>
        <v>1.1067643149999999</v>
      </c>
      <c r="L167" s="117">
        <f t="shared" si="480"/>
        <v>1.0617353599999999</v>
      </c>
      <c r="M167" s="117">
        <f t="shared" si="480"/>
        <v>1.0167064049999999</v>
      </c>
      <c r="N167" s="117">
        <f t="shared" si="480"/>
        <v>0.97167744999999983</v>
      </c>
      <c r="O167" s="117">
        <f t="shared" si="480"/>
        <v>0.92664849499999979</v>
      </c>
      <c r="P167" s="117">
        <f t="shared" si="480"/>
        <v>0.88161953999999976</v>
      </c>
      <c r="Q167" s="117">
        <f t="shared" si="480"/>
        <v>0.83659058499999972</v>
      </c>
      <c r="R167" s="117">
        <f t="shared" si="480"/>
        <v>0.79156162999999968</v>
      </c>
      <c r="S167" s="117">
        <f t="shared" si="480"/>
        <v>0.74653267499999965</v>
      </c>
      <c r="T167" s="117">
        <f t="shared" si="480"/>
        <v>0.70150371999999961</v>
      </c>
      <c r="U167" s="117">
        <f t="shared" si="480"/>
        <v>0.65647476499999957</v>
      </c>
      <c r="V167" s="117">
        <f t="shared" si="480"/>
        <v>0.61144580999999953</v>
      </c>
      <c r="W167" s="117">
        <f t="shared" si="480"/>
        <v>0.5664168549999995</v>
      </c>
      <c r="X167" s="117">
        <f t="shared" si="480"/>
        <v>0.52138789999999946</v>
      </c>
      <c r="Y167" s="117">
        <f t="shared" si="480"/>
        <v>0.47635894499999942</v>
      </c>
      <c r="Z167" s="117">
        <f t="shared" si="480"/>
        <v>0.43132998999999939</v>
      </c>
      <c r="AA167" s="117">
        <f t="shared" si="480"/>
        <v>0.38630103499999935</v>
      </c>
      <c r="AB167" s="117">
        <f t="shared" si="480"/>
        <v>0.34127207999999931</v>
      </c>
      <c r="AC167" s="117">
        <f t="shared" si="480"/>
        <v>0.29624312499999927</v>
      </c>
      <c r="AD167" s="117">
        <f t="shared" si="480"/>
        <v>0.25121416999999924</v>
      </c>
      <c r="AE167" s="117">
        <f t="shared" si="480"/>
        <v>0.20618521499999923</v>
      </c>
      <c r="AF167" s="117">
        <f t="shared" si="480"/>
        <v>0.16115625999999922</v>
      </c>
      <c r="AG167" s="117">
        <f t="shared" si="480"/>
        <v>0.11612730499999921</v>
      </c>
      <c r="AH167" s="117">
        <f>$BZ$194</f>
        <v>7.1098350000000074E-2</v>
      </c>
      <c r="AI167" s="2"/>
      <c r="AJ167" s="117">
        <f t="shared" si="481"/>
        <v>1.4219670000000002</v>
      </c>
      <c r="AK167" s="117">
        <f t="shared" si="475"/>
        <v>1.3769380450000002</v>
      </c>
      <c r="AL167" s="117">
        <f t="shared" si="475"/>
        <v>1.3319090900000001</v>
      </c>
      <c r="AM167" s="117">
        <f t="shared" si="475"/>
        <v>1.2868801350000001</v>
      </c>
      <c r="AN167" s="117">
        <f t="shared" si="475"/>
        <v>1.2418511800000001</v>
      </c>
      <c r="AO167" s="117">
        <f t="shared" si="475"/>
        <v>1.196822225</v>
      </c>
      <c r="AP167" s="117">
        <f t="shared" si="475"/>
        <v>1.15179327</v>
      </c>
      <c r="AQ167" s="117">
        <f t="shared" si="475"/>
        <v>1.1067643149999999</v>
      </c>
      <c r="AR167" s="117">
        <f t="shared" si="475"/>
        <v>1.0617353599999999</v>
      </c>
      <c r="AS167" s="117">
        <f t="shared" si="475"/>
        <v>1.0167064049999999</v>
      </c>
      <c r="AT167" s="117">
        <f t="shared" si="475"/>
        <v>0.97167744999999983</v>
      </c>
      <c r="AU167" s="117">
        <f t="shared" si="475"/>
        <v>0.92664849499999979</v>
      </c>
      <c r="AV167" s="117">
        <f t="shared" si="475"/>
        <v>0.88161953999999976</v>
      </c>
      <c r="AW167" s="117">
        <f t="shared" si="475"/>
        <v>0.83659058499999972</v>
      </c>
      <c r="AX167" s="117">
        <f t="shared" si="475"/>
        <v>0.79156162999999968</v>
      </c>
      <c r="AY167" s="117">
        <f t="shared" si="475"/>
        <v>0.74653267499999965</v>
      </c>
      <c r="AZ167" s="117">
        <f t="shared" si="475"/>
        <v>0.70150371999999961</v>
      </c>
      <c r="BA167" s="117">
        <f t="shared" si="476"/>
        <v>0.65647476499999957</v>
      </c>
      <c r="BB167" s="117">
        <f t="shared" si="476"/>
        <v>0.61144580999999953</v>
      </c>
      <c r="BC167" s="117">
        <f t="shared" si="476"/>
        <v>0.5664168549999995</v>
      </c>
      <c r="BD167" s="117">
        <f t="shared" si="476"/>
        <v>0.52138789999999946</v>
      </c>
      <c r="BE167" s="117">
        <f t="shared" si="476"/>
        <v>0.47635894499999942</v>
      </c>
      <c r="BF167" s="117">
        <f t="shared" si="476"/>
        <v>0.43132998999999939</v>
      </c>
      <c r="BG167" s="117">
        <f t="shared" si="476"/>
        <v>0.38630103499999935</v>
      </c>
      <c r="BH167" s="117">
        <f t="shared" si="476"/>
        <v>0.34127207999999931</v>
      </c>
      <c r="BI167" s="117">
        <f t="shared" si="476"/>
        <v>0.29624312499999927</v>
      </c>
      <c r="BJ167" s="117">
        <f t="shared" si="476"/>
        <v>0.25121416999999924</v>
      </c>
      <c r="BK167" s="117">
        <f t="shared" si="476"/>
        <v>0.20618521499999923</v>
      </c>
      <c r="BL167" s="117">
        <f t="shared" si="476"/>
        <v>0.16115625999999922</v>
      </c>
      <c r="BM167" s="117">
        <f t="shared" si="476"/>
        <v>0.11612730499999921</v>
      </c>
      <c r="BN167" s="117">
        <f t="shared" si="476"/>
        <v>7.1098350000000074E-2</v>
      </c>
      <c r="BP167" s="117">
        <f t="shared" si="482"/>
        <v>1.4219670000000002</v>
      </c>
      <c r="BQ167" s="117">
        <f t="shared" si="483"/>
        <v>1.3769380450000002</v>
      </c>
      <c r="BR167" s="117">
        <f t="shared" si="483"/>
        <v>1.3319090900000001</v>
      </c>
      <c r="BS167" s="117">
        <f t="shared" si="483"/>
        <v>1.2868801350000001</v>
      </c>
      <c r="BT167" s="117">
        <f t="shared" si="483"/>
        <v>1.2418511800000001</v>
      </c>
      <c r="BU167" s="117">
        <f t="shared" si="483"/>
        <v>1.196822225</v>
      </c>
      <c r="BV167" s="117">
        <f t="shared" si="483"/>
        <v>1.15179327</v>
      </c>
      <c r="BW167" s="117">
        <f t="shared" si="483"/>
        <v>1.1067643149999999</v>
      </c>
      <c r="BX167" s="117">
        <f t="shared" si="483"/>
        <v>1.0617353599999999</v>
      </c>
      <c r="BY167" s="117">
        <f t="shared" si="483"/>
        <v>1.0167064049999999</v>
      </c>
      <c r="BZ167" s="117">
        <f t="shared" si="483"/>
        <v>0.97167744999999983</v>
      </c>
      <c r="CA167" s="117">
        <f t="shared" si="483"/>
        <v>0.92664849499999979</v>
      </c>
      <c r="CB167" s="117">
        <f t="shared" si="483"/>
        <v>0.88161953999999976</v>
      </c>
      <c r="CC167" s="117">
        <f t="shared" si="483"/>
        <v>0.83659058499999972</v>
      </c>
      <c r="CD167" s="117">
        <f t="shared" si="483"/>
        <v>0.79156162999999968</v>
      </c>
      <c r="CE167" s="117">
        <f t="shared" si="483"/>
        <v>0.74653267499999965</v>
      </c>
      <c r="CF167" s="117">
        <f t="shared" si="483"/>
        <v>0.70150371999999961</v>
      </c>
      <c r="CG167" s="117">
        <f t="shared" si="483"/>
        <v>0.65647476499999957</v>
      </c>
      <c r="CH167" s="117">
        <f t="shared" si="483"/>
        <v>0.61144580999999953</v>
      </c>
      <c r="CI167" s="117">
        <f t="shared" si="483"/>
        <v>0.5664168549999995</v>
      </c>
      <c r="CJ167" s="117">
        <f t="shared" si="483"/>
        <v>0.52138789999999946</v>
      </c>
      <c r="CK167" s="117">
        <f t="shared" si="483"/>
        <v>0.47635894499999942</v>
      </c>
      <c r="CL167" s="117">
        <f t="shared" si="483"/>
        <v>0.43132998999999939</v>
      </c>
      <c r="CM167" s="117">
        <f t="shared" si="483"/>
        <v>0.38630103499999935</v>
      </c>
      <c r="CN167" s="117">
        <f t="shared" si="483"/>
        <v>0.34127207999999931</v>
      </c>
      <c r="CO167" s="117">
        <f t="shared" si="483"/>
        <v>0.29624312499999927</v>
      </c>
      <c r="CP167" s="117">
        <f t="shared" si="483"/>
        <v>0.25121416999999924</v>
      </c>
      <c r="CQ167" s="117">
        <f t="shared" si="483"/>
        <v>0.20618521499999923</v>
      </c>
      <c r="CR167" s="117">
        <f t="shared" si="483"/>
        <v>0.16115625999999922</v>
      </c>
      <c r="CS167" s="117">
        <f t="shared" si="483"/>
        <v>0.11612730499999921</v>
      </c>
      <c r="CT167" s="117">
        <f>BN167</f>
        <v>7.1098350000000074E-2</v>
      </c>
      <c r="CV167" s="117">
        <f>AJ167</f>
        <v>1.4219670000000002</v>
      </c>
      <c r="CW167" s="117">
        <f t="shared" si="478"/>
        <v>1.3769380450000002</v>
      </c>
      <c r="CX167" s="117">
        <f t="shared" si="478"/>
        <v>1.3319090900000001</v>
      </c>
      <c r="CY167" s="117">
        <f t="shared" si="478"/>
        <v>1.2868801350000001</v>
      </c>
      <c r="CZ167" s="117">
        <f t="shared" si="478"/>
        <v>1.2418511800000001</v>
      </c>
      <c r="DA167" s="117">
        <f t="shared" si="478"/>
        <v>1.196822225</v>
      </c>
      <c r="DB167" s="117">
        <f t="shared" si="478"/>
        <v>1.15179327</v>
      </c>
      <c r="DC167" s="117">
        <f t="shared" si="478"/>
        <v>1.1067643149999999</v>
      </c>
      <c r="DD167" s="117">
        <f t="shared" si="478"/>
        <v>1.0617353599999999</v>
      </c>
      <c r="DE167" s="117">
        <f t="shared" si="478"/>
        <v>1.0167064049999999</v>
      </c>
      <c r="DF167" s="117">
        <f t="shared" si="478"/>
        <v>0.97167744999999983</v>
      </c>
      <c r="DG167" s="117">
        <f t="shared" si="478"/>
        <v>0.92664849499999979</v>
      </c>
      <c r="DH167" s="117">
        <f t="shared" si="478"/>
        <v>0.88161953999999976</v>
      </c>
      <c r="DI167" s="117">
        <f t="shared" si="478"/>
        <v>0.83659058499999972</v>
      </c>
      <c r="DJ167" s="117">
        <f t="shared" si="478"/>
        <v>0.79156162999999968</v>
      </c>
      <c r="DK167" s="117">
        <f t="shared" si="478"/>
        <v>0.74653267499999965</v>
      </c>
      <c r="DL167" s="117">
        <f t="shared" si="478"/>
        <v>0.70150371999999961</v>
      </c>
      <c r="DM167" s="117">
        <f t="shared" si="479"/>
        <v>0.65647476499999957</v>
      </c>
      <c r="DN167" s="117">
        <f t="shared" si="479"/>
        <v>0.61144580999999953</v>
      </c>
      <c r="DO167" s="117">
        <f t="shared" si="479"/>
        <v>0.5664168549999995</v>
      </c>
      <c r="DP167" s="117">
        <f t="shared" si="479"/>
        <v>0.52138789999999946</v>
      </c>
      <c r="DQ167" s="117">
        <f t="shared" si="479"/>
        <v>0.47635894499999942</v>
      </c>
      <c r="DR167" s="117">
        <f t="shared" si="479"/>
        <v>0.43132998999999939</v>
      </c>
      <c r="DS167" s="117">
        <f t="shared" si="479"/>
        <v>0.38630103499999935</v>
      </c>
      <c r="DT167" s="117">
        <f t="shared" si="479"/>
        <v>0.34127207999999931</v>
      </c>
      <c r="DU167" s="117">
        <f t="shared" si="479"/>
        <v>0.29624312499999927</v>
      </c>
      <c r="DV167" s="117">
        <f t="shared" si="479"/>
        <v>0.25121416999999924</v>
      </c>
      <c r="DW167" s="117">
        <f t="shared" si="479"/>
        <v>0.20618521499999923</v>
      </c>
      <c r="DX167" s="117">
        <f t="shared" si="479"/>
        <v>0.16115625999999922</v>
      </c>
      <c r="DY167" s="117">
        <f t="shared" si="479"/>
        <v>0.11612730499999921</v>
      </c>
      <c r="DZ167" s="117">
        <f t="shared" si="479"/>
        <v>7.1098350000000074E-2</v>
      </c>
    </row>
    <row r="168" spans="1:165">
      <c r="A168" s="303" t="s">
        <v>306</v>
      </c>
      <c r="C168" s="5" t="s">
        <v>315</v>
      </c>
      <c r="D168" s="117">
        <f>$B$192</f>
        <v>5.0000000000000001E-3</v>
      </c>
      <c r="E168" s="117">
        <f t="shared" si="480"/>
        <v>4.8333333333333336E-3</v>
      </c>
      <c r="F168" s="117">
        <f t="shared" si="480"/>
        <v>4.6666666666666671E-3</v>
      </c>
      <c r="G168" s="117">
        <f t="shared" si="480"/>
        <v>4.5000000000000005E-3</v>
      </c>
      <c r="H168" s="117">
        <f t="shared" si="480"/>
        <v>4.333333333333334E-3</v>
      </c>
      <c r="I168" s="117">
        <f t="shared" si="480"/>
        <v>4.1666666666666675E-3</v>
      </c>
      <c r="J168" s="117">
        <f t="shared" si="480"/>
        <v>4.000000000000001E-3</v>
      </c>
      <c r="K168" s="117">
        <f t="shared" si="480"/>
        <v>3.8333333333333344E-3</v>
      </c>
      <c r="L168" s="117">
        <f t="shared" si="480"/>
        <v>3.6666666666666679E-3</v>
      </c>
      <c r="M168" s="117">
        <f t="shared" si="480"/>
        <v>3.5000000000000014E-3</v>
      </c>
      <c r="N168" s="117">
        <f t="shared" si="480"/>
        <v>3.3333333333333348E-3</v>
      </c>
      <c r="O168" s="117">
        <f t="shared" si="480"/>
        <v>3.1666666666666683E-3</v>
      </c>
      <c r="P168" s="117">
        <f t="shared" si="480"/>
        <v>3.0000000000000018E-3</v>
      </c>
      <c r="Q168" s="117">
        <f t="shared" si="480"/>
        <v>2.8333333333333353E-3</v>
      </c>
      <c r="R168" s="117">
        <f t="shared" si="480"/>
        <v>2.6666666666666687E-3</v>
      </c>
      <c r="S168" s="117">
        <f t="shared" si="480"/>
        <v>2.5000000000000022E-3</v>
      </c>
      <c r="T168" s="117">
        <f t="shared" si="480"/>
        <v>2.3333333333333357E-3</v>
      </c>
      <c r="U168" s="117">
        <f t="shared" si="480"/>
        <v>2.1666666666666692E-3</v>
      </c>
      <c r="V168" s="117">
        <f t="shared" si="480"/>
        <v>2.0000000000000026E-3</v>
      </c>
      <c r="W168" s="117">
        <f t="shared" si="480"/>
        <v>1.8333333333333359E-3</v>
      </c>
      <c r="X168" s="117">
        <f t="shared" si="480"/>
        <v>1.6666666666666692E-3</v>
      </c>
      <c r="Y168" s="117">
        <f t="shared" si="480"/>
        <v>1.5000000000000024E-3</v>
      </c>
      <c r="Z168" s="117">
        <f t="shared" si="480"/>
        <v>1.3333333333333357E-3</v>
      </c>
      <c r="AA168" s="117">
        <f t="shared" si="480"/>
        <v>1.1666666666666689E-3</v>
      </c>
      <c r="AB168" s="117">
        <f t="shared" si="480"/>
        <v>1.0000000000000022E-3</v>
      </c>
      <c r="AC168" s="117">
        <f t="shared" si="480"/>
        <v>8.3333333333333556E-4</v>
      </c>
      <c r="AD168" s="117">
        <f t="shared" si="480"/>
        <v>6.6666666666666892E-4</v>
      </c>
      <c r="AE168" s="117">
        <f t="shared" si="480"/>
        <v>5.0000000000000229E-4</v>
      </c>
      <c r="AF168" s="117">
        <f t="shared" si="480"/>
        <v>3.3333333333333565E-4</v>
      </c>
      <c r="AG168" s="117">
        <f t="shared" si="480"/>
        <v>1.6666666666666899E-4</v>
      </c>
      <c r="AH168" s="117">
        <f>$C$192</f>
        <v>0</v>
      </c>
      <c r="AI168" s="2"/>
      <c r="AJ168" s="117">
        <f t="shared" si="481"/>
        <v>5.0000000000000001E-3</v>
      </c>
      <c r="AK168" s="117">
        <f t="shared" si="475"/>
        <v>4.8333333333333336E-3</v>
      </c>
      <c r="AL168" s="117">
        <f t="shared" si="475"/>
        <v>4.6666666666666671E-3</v>
      </c>
      <c r="AM168" s="117">
        <f t="shared" si="475"/>
        <v>4.5000000000000005E-3</v>
      </c>
      <c r="AN168" s="117">
        <f t="shared" si="475"/>
        <v>4.333333333333334E-3</v>
      </c>
      <c r="AO168" s="117">
        <f t="shared" si="475"/>
        <v>4.1666666666666675E-3</v>
      </c>
      <c r="AP168" s="117">
        <f t="shared" si="475"/>
        <v>4.000000000000001E-3</v>
      </c>
      <c r="AQ168" s="117">
        <f t="shared" si="475"/>
        <v>3.8333333333333344E-3</v>
      </c>
      <c r="AR168" s="117">
        <f t="shared" si="475"/>
        <v>3.6666666666666679E-3</v>
      </c>
      <c r="AS168" s="117">
        <f t="shared" si="475"/>
        <v>3.5000000000000014E-3</v>
      </c>
      <c r="AT168" s="117">
        <f t="shared" si="475"/>
        <v>3.3333333333333348E-3</v>
      </c>
      <c r="AU168" s="117">
        <f t="shared" si="475"/>
        <v>3.1666666666666683E-3</v>
      </c>
      <c r="AV168" s="117">
        <f t="shared" si="475"/>
        <v>3.0000000000000018E-3</v>
      </c>
      <c r="AW168" s="117">
        <f t="shared" si="475"/>
        <v>2.8333333333333353E-3</v>
      </c>
      <c r="AX168" s="117">
        <f t="shared" si="475"/>
        <v>2.6666666666666687E-3</v>
      </c>
      <c r="AY168" s="117">
        <f t="shared" si="475"/>
        <v>2.5000000000000022E-3</v>
      </c>
      <c r="AZ168" s="117">
        <f t="shared" si="475"/>
        <v>2.3333333333333357E-3</v>
      </c>
      <c r="BA168" s="117">
        <f t="shared" si="476"/>
        <v>2.1666666666666692E-3</v>
      </c>
      <c r="BB168" s="117">
        <f t="shared" si="476"/>
        <v>2.0000000000000026E-3</v>
      </c>
      <c r="BC168" s="117">
        <f t="shared" si="476"/>
        <v>1.8333333333333359E-3</v>
      </c>
      <c r="BD168" s="117">
        <f t="shared" si="476"/>
        <v>1.6666666666666692E-3</v>
      </c>
      <c r="BE168" s="117">
        <f t="shared" si="476"/>
        <v>1.5000000000000024E-3</v>
      </c>
      <c r="BF168" s="117">
        <f t="shared" si="476"/>
        <v>1.3333333333333357E-3</v>
      </c>
      <c r="BG168" s="117">
        <f t="shared" si="476"/>
        <v>1.1666666666666689E-3</v>
      </c>
      <c r="BH168" s="117">
        <f t="shared" si="476"/>
        <v>1.0000000000000022E-3</v>
      </c>
      <c r="BI168" s="117">
        <f t="shared" si="476"/>
        <v>8.3333333333333556E-4</v>
      </c>
      <c r="BJ168" s="117">
        <f t="shared" si="476"/>
        <v>6.6666666666666892E-4</v>
      </c>
      <c r="BK168" s="117">
        <f t="shared" si="476"/>
        <v>5.0000000000000229E-4</v>
      </c>
      <c r="BL168" s="117">
        <f t="shared" si="476"/>
        <v>3.3333333333333565E-4</v>
      </c>
      <c r="BM168" s="117">
        <f t="shared" si="476"/>
        <v>1.6666666666666899E-4</v>
      </c>
      <c r="BN168" s="117">
        <f t="shared" si="476"/>
        <v>0</v>
      </c>
      <c r="BP168" s="117">
        <f t="shared" si="482"/>
        <v>5.0000000000000001E-3</v>
      </c>
      <c r="BQ168" s="117">
        <f t="shared" si="483"/>
        <v>5.0000000000000001E-3</v>
      </c>
      <c r="BR168" s="117">
        <f t="shared" si="483"/>
        <v>5.0000000000000001E-3</v>
      </c>
      <c r="BS168" s="117">
        <f t="shared" si="483"/>
        <v>5.0000000000000001E-3</v>
      </c>
      <c r="BT168" s="117">
        <f t="shared" si="483"/>
        <v>5.0000000000000001E-3</v>
      </c>
      <c r="BU168" s="117">
        <f t="shared" si="483"/>
        <v>5.0000000000000001E-3</v>
      </c>
      <c r="BV168" s="117">
        <f t="shared" si="483"/>
        <v>5.0000000000000001E-3</v>
      </c>
      <c r="BW168" s="117">
        <f t="shared" si="483"/>
        <v>5.0000000000000001E-3</v>
      </c>
      <c r="BX168" s="117">
        <f t="shared" si="483"/>
        <v>5.0000000000000001E-3</v>
      </c>
      <c r="BY168" s="117">
        <f t="shared" si="483"/>
        <v>5.0000000000000001E-3</v>
      </c>
      <c r="BZ168" s="117">
        <f t="shared" si="483"/>
        <v>5.0000000000000001E-3</v>
      </c>
      <c r="CA168" s="117">
        <f t="shared" si="483"/>
        <v>5.0000000000000001E-3</v>
      </c>
      <c r="CB168" s="117">
        <f t="shared" si="483"/>
        <v>5.0000000000000001E-3</v>
      </c>
      <c r="CC168" s="117">
        <f t="shared" si="483"/>
        <v>5.0000000000000001E-3</v>
      </c>
      <c r="CD168" s="117">
        <f t="shared" si="483"/>
        <v>5.0000000000000001E-3</v>
      </c>
      <c r="CE168" s="117">
        <f t="shared" si="483"/>
        <v>5.0000000000000001E-3</v>
      </c>
      <c r="CF168" s="117">
        <f t="shared" si="483"/>
        <v>5.0000000000000001E-3</v>
      </c>
      <c r="CG168" s="117">
        <f t="shared" si="483"/>
        <v>5.0000000000000001E-3</v>
      </c>
      <c r="CH168" s="117">
        <f t="shared" si="483"/>
        <v>5.0000000000000001E-3</v>
      </c>
      <c r="CI168" s="117">
        <f t="shared" si="483"/>
        <v>5.0000000000000001E-3</v>
      </c>
      <c r="CJ168" s="117">
        <f t="shared" si="483"/>
        <v>5.0000000000000001E-3</v>
      </c>
      <c r="CK168" s="117">
        <f t="shared" si="483"/>
        <v>5.0000000000000001E-3</v>
      </c>
      <c r="CL168" s="117">
        <f t="shared" si="483"/>
        <v>5.0000000000000001E-3</v>
      </c>
      <c r="CM168" s="117">
        <f t="shared" si="483"/>
        <v>5.0000000000000001E-3</v>
      </c>
      <c r="CN168" s="117">
        <f t="shared" si="483"/>
        <v>5.0000000000000001E-3</v>
      </c>
      <c r="CO168" s="117">
        <f t="shared" si="483"/>
        <v>5.0000000000000001E-3</v>
      </c>
      <c r="CP168" s="117">
        <f t="shared" si="483"/>
        <v>5.0000000000000001E-3</v>
      </c>
      <c r="CQ168" s="117">
        <f t="shared" si="483"/>
        <v>5.0000000000000001E-3</v>
      </c>
      <c r="CR168" s="117">
        <f t="shared" si="483"/>
        <v>5.0000000000000001E-3</v>
      </c>
      <c r="CS168" s="117">
        <f t="shared" si="483"/>
        <v>5.0000000000000001E-3</v>
      </c>
      <c r="CT168" s="117">
        <f t="shared" ref="CT168:CT172" si="485">BP168</f>
        <v>5.0000000000000001E-3</v>
      </c>
      <c r="CV168" s="117">
        <f>AJ168</f>
        <v>5.0000000000000001E-3</v>
      </c>
      <c r="CW168" s="117">
        <f t="shared" si="478"/>
        <v>4.8333333333333336E-3</v>
      </c>
      <c r="CX168" s="117">
        <f t="shared" si="478"/>
        <v>4.6666666666666671E-3</v>
      </c>
      <c r="CY168" s="117">
        <f t="shared" si="478"/>
        <v>4.5000000000000005E-3</v>
      </c>
      <c r="CZ168" s="117">
        <f t="shared" si="478"/>
        <v>4.333333333333334E-3</v>
      </c>
      <c r="DA168" s="117">
        <f t="shared" si="478"/>
        <v>4.1666666666666675E-3</v>
      </c>
      <c r="DB168" s="117">
        <f t="shared" si="478"/>
        <v>4.000000000000001E-3</v>
      </c>
      <c r="DC168" s="117">
        <f t="shared" si="478"/>
        <v>3.8333333333333344E-3</v>
      </c>
      <c r="DD168" s="117">
        <f t="shared" si="478"/>
        <v>3.6666666666666679E-3</v>
      </c>
      <c r="DE168" s="117">
        <f t="shared" si="478"/>
        <v>3.5000000000000014E-3</v>
      </c>
      <c r="DF168" s="117">
        <f t="shared" si="478"/>
        <v>3.3333333333333348E-3</v>
      </c>
      <c r="DG168" s="117">
        <f t="shared" si="478"/>
        <v>3.1666666666666683E-3</v>
      </c>
      <c r="DH168" s="117">
        <f t="shared" si="478"/>
        <v>3.0000000000000018E-3</v>
      </c>
      <c r="DI168" s="117">
        <f t="shared" si="478"/>
        <v>2.8333333333333353E-3</v>
      </c>
      <c r="DJ168" s="117">
        <f t="shared" si="478"/>
        <v>2.6666666666666687E-3</v>
      </c>
      <c r="DK168" s="117">
        <f t="shared" si="478"/>
        <v>2.5000000000000022E-3</v>
      </c>
      <c r="DL168" s="117">
        <f t="shared" si="478"/>
        <v>2.3333333333333357E-3</v>
      </c>
      <c r="DM168" s="117">
        <f t="shared" si="479"/>
        <v>2.1666666666666692E-3</v>
      </c>
      <c r="DN168" s="117">
        <f t="shared" si="479"/>
        <v>2.0000000000000026E-3</v>
      </c>
      <c r="DO168" s="117">
        <f t="shared" si="479"/>
        <v>1.8333333333333359E-3</v>
      </c>
      <c r="DP168" s="117">
        <f t="shared" si="479"/>
        <v>1.6666666666666692E-3</v>
      </c>
      <c r="DQ168" s="117">
        <f t="shared" si="479"/>
        <v>1.5000000000000024E-3</v>
      </c>
      <c r="DR168" s="117">
        <f t="shared" si="479"/>
        <v>1.3333333333333357E-3</v>
      </c>
      <c r="DS168" s="117">
        <f t="shared" si="479"/>
        <v>1.1666666666666689E-3</v>
      </c>
      <c r="DT168" s="117">
        <f t="shared" si="479"/>
        <v>1.0000000000000022E-3</v>
      </c>
      <c r="DU168" s="117">
        <f t="shared" si="479"/>
        <v>8.3333333333333556E-4</v>
      </c>
      <c r="DV168" s="117">
        <f t="shared" si="479"/>
        <v>6.6666666666666892E-4</v>
      </c>
      <c r="DW168" s="117">
        <f t="shared" si="479"/>
        <v>5.0000000000000229E-4</v>
      </c>
      <c r="DX168" s="117">
        <f t="shared" si="479"/>
        <v>3.3333333333333565E-4</v>
      </c>
      <c r="DY168" s="117">
        <f t="shared" si="479"/>
        <v>1.6666666666666899E-4</v>
      </c>
      <c r="DZ168" s="117">
        <f t="shared" si="479"/>
        <v>0</v>
      </c>
    </row>
    <row r="169" spans="1:165">
      <c r="A169" s="303" t="s">
        <v>307</v>
      </c>
      <c r="C169" s="5" t="s">
        <v>315</v>
      </c>
      <c r="D169" s="117">
        <f>$B$193</f>
        <v>0</v>
      </c>
      <c r="E169" s="117">
        <f t="shared" si="480"/>
        <v>0</v>
      </c>
      <c r="F169" s="117">
        <f t="shared" si="480"/>
        <v>0</v>
      </c>
      <c r="G169" s="117">
        <f t="shared" si="480"/>
        <v>0</v>
      </c>
      <c r="H169" s="117">
        <f t="shared" si="480"/>
        <v>0</v>
      </c>
      <c r="I169" s="117">
        <f t="shared" si="480"/>
        <v>0</v>
      </c>
      <c r="J169" s="117">
        <f t="shared" si="480"/>
        <v>0</v>
      </c>
      <c r="K169" s="117">
        <f t="shared" si="480"/>
        <v>0</v>
      </c>
      <c r="L169" s="117">
        <f t="shared" si="480"/>
        <v>0</v>
      </c>
      <c r="M169" s="117">
        <f t="shared" si="480"/>
        <v>0</v>
      </c>
      <c r="N169" s="117">
        <f t="shared" si="480"/>
        <v>0</v>
      </c>
      <c r="O169" s="117">
        <f t="shared" si="480"/>
        <v>0</v>
      </c>
      <c r="P169" s="117">
        <f t="shared" si="480"/>
        <v>0</v>
      </c>
      <c r="Q169" s="117">
        <f t="shared" si="480"/>
        <v>0</v>
      </c>
      <c r="R169" s="117">
        <f t="shared" si="480"/>
        <v>0</v>
      </c>
      <c r="S169" s="117">
        <f t="shared" si="480"/>
        <v>0</v>
      </c>
      <c r="T169" s="117">
        <f t="shared" si="480"/>
        <v>0</v>
      </c>
      <c r="U169" s="117">
        <f t="shared" si="480"/>
        <v>0</v>
      </c>
      <c r="V169" s="117">
        <f t="shared" si="480"/>
        <v>0</v>
      </c>
      <c r="W169" s="117">
        <f t="shared" si="480"/>
        <v>0</v>
      </c>
      <c r="X169" s="117">
        <f t="shared" si="480"/>
        <v>0</v>
      </c>
      <c r="Y169" s="117">
        <f t="shared" si="480"/>
        <v>0</v>
      </c>
      <c r="Z169" s="117">
        <f t="shared" si="480"/>
        <v>0</v>
      </c>
      <c r="AA169" s="117">
        <f t="shared" si="480"/>
        <v>0</v>
      </c>
      <c r="AB169" s="117">
        <f t="shared" si="480"/>
        <v>0</v>
      </c>
      <c r="AC169" s="117">
        <f t="shared" si="480"/>
        <v>0</v>
      </c>
      <c r="AD169" s="117">
        <f t="shared" si="480"/>
        <v>0</v>
      </c>
      <c r="AE169" s="117">
        <f t="shared" si="480"/>
        <v>0</v>
      </c>
      <c r="AF169" s="117">
        <f t="shared" si="480"/>
        <v>0</v>
      </c>
      <c r="AG169" s="117">
        <f t="shared" si="480"/>
        <v>0</v>
      </c>
      <c r="AH169" s="117">
        <f>$C$193</f>
        <v>0</v>
      </c>
      <c r="AI169" s="2"/>
      <c r="AJ169" s="117">
        <f t="shared" si="481"/>
        <v>0</v>
      </c>
      <c r="AK169" s="117">
        <f t="shared" si="475"/>
        <v>0</v>
      </c>
      <c r="AL169" s="117">
        <f t="shared" si="475"/>
        <v>0</v>
      </c>
      <c r="AM169" s="117">
        <f t="shared" si="475"/>
        <v>0</v>
      </c>
      <c r="AN169" s="117">
        <f t="shared" si="475"/>
        <v>0</v>
      </c>
      <c r="AO169" s="117">
        <f t="shared" si="475"/>
        <v>0</v>
      </c>
      <c r="AP169" s="117">
        <f t="shared" si="475"/>
        <v>0</v>
      </c>
      <c r="AQ169" s="117">
        <f t="shared" si="475"/>
        <v>0</v>
      </c>
      <c r="AR169" s="117">
        <f t="shared" si="475"/>
        <v>0</v>
      </c>
      <c r="AS169" s="117">
        <f t="shared" si="475"/>
        <v>0</v>
      </c>
      <c r="AT169" s="117">
        <f t="shared" si="475"/>
        <v>0</v>
      </c>
      <c r="AU169" s="117">
        <f t="shared" si="475"/>
        <v>0</v>
      </c>
      <c r="AV169" s="117">
        <f t="shared" si="475"/>
        <v>0</v>
      </c>
      <c r="AW169" s="117">
        <f t="shared" si="475"/>
        <v>0</v>
      </c>
      <c r="AX169" s="117">
        <f t="shared" si="475"/>
        <v>0</v>
      </c>
      <c r="AY169" s="117">
        <f t="shared" si="475"/>
        <v>0</v>
      </c>
      <c r="AZ169" s="117">
        <f t="shared" si="475"/>
        <v>0</v>
      </c>
      <c r="BA169" s="117">
        <f t="shared" si="476"/>
        <v>0</v>
      </c>
      <c r="BB169" s="117">
        <f t="shared" si="476"/>
        <v>0</v>
      </c>
      <c r="BC169" s="117">
        <f t="shared" si="476"/>
        <v>0</v>
      </c>
      <c r="BD169" s="117">
        <f t="shared" si="476"/>
        <v>0</v>
      </c>
      <c r="BE169" s="117">
        <f t="shared" si="476"/>
        <v>0</v>
      </c>
      <c r="BF169" s="117">
        <f t="shared" si="476"/>
        <v>0</v>
      </c>
      <c r="BG169" s="117">
        <f t="shared" si="476"/>
        <v>0</v>
      </c>
      <c r="BH169" s="117">
        <f t="shared" si="476"/>
        <v>0</v>
      </c>
      <c r="BI169" s="117">
        <f t="shared" si="476"/>
        <v>0</v>
      </c>
      <c r="BJ169" s="117">
        <f t="shared" si="476"/>
        <v>0</v>
      </c>
      <c r="BK169" s="117">
        <f t="shared" si="476"/>
        <v>0</v>
      </c>
      <c r="BL169" s="117">
        <f t="shared" si="476"/>
        <v>0</v>
      </c>
      <c r="BM169" s="117">
        <f t="shared" si="476"/>
        <v>0</v>
      </c>
      <c r="BN169" s="117">
        <f t="shared" si="476"/>
        <v>0</v>
      </c>
      <c r="BP169" s="117">
        <f t="shared" si="482"/>
        <v>0</v>
      </c>
      <c r="BQ169" s="117">
        <f t="shared" si="483"/>
        <v>0</v>
      </c>
      <c r="BR169" s="117">
        <f t="shared" si="483"/>
        <v>0</v>
      </c>
      <c r="BS169" s="117">
        <f t="shared" si="483"/>
        <v>0</v>
      </c>
      <c r="BT169" s="117">
        <f t="shared" si="483"/>
        <v>0</v>
      </c>
      <c r="BU169" s="117">
        <f t="shared" si="483"/>
        <v>0</v>
      </c>
      <c r="BV169" s="117">
        <f t="shared" si="483"/>
        <v>0</v>
      </c>
      <c r="BW169" s="117">
        <f t="shared" si="483"/>
        <v>0</v>
      </c>
      <c r="BX169" s="117">
        <f t="shared" si="483"/>
        <v>0</v>
      </c>
      <c r="BY169" s="117">
        <f t="shared" si="483"/>
        <v>0</v>
      </c>
      <c r="BZ169" s="117">
        <f t="shared" si="483"/>
        <v>0</v>
      </c>
      <c r="CA169" s="117">
        <f t="shared" si="483"/>
        <v>0</v>
      </c>
      <c r="CB169" s="117">
        <f t="shared" si="483"/>
        <v>0</v>
      </c>
      <c r="CC169" s="117">
        <f t="shared" si="483"/>
        <v>0</v>
      </c>
      <c r="CD169" s="117">
        <f t="shared" si="483"/>
        <v>0</v>
      </c>
      <c r="CE169" s="117">
        <f t="shared" si="483"/>
        <v>0</v>
      </c>
      <c r="CF169" s="117">
        <f t="shared" si="483"/>
        <v>0</v>
      </c>
      <c r="CG169" s="117">
        <f t="shared" si="483"/>
        <v>0</v>
      </c>
      <c r="CH169" s="117">
        <f t="shared" si="483"/>
        <v>0</v>
      </c>
      <c r="CI169" s="117">
        <f t="shared" si="483"/>
        <v>0</v>
      </c>
      <c r="CJ169" s="117">
        <f t="shared" si="483"/>
        <v>0</v>
      </c>
      <c r="CK169" s="117">
        <f t="shared" si="483"/>
        <v>0</v>
      </c>
      <c r="CL169" s="117">
        <f t="shared" si="483"/>
        <v>0</v>
      </c>
      <c r="CM169" s="117">
        <f t="shared" si="483"/>
        <v>0</v>
      </c>
      <c r="CN169" s="117">
        <f t="shared" si="483"/>
        <v>0</v>
      </c>
      <c r="CO169" s="117">
        <f t="shared" si="483"/>
        <v>0</v>
      </c>
      <c r="CP169" s="117">
        <f t="shared" si="483"/>
        <v>0</v>
      </c>
      <c r="CQ169" s="117">
        <f t="shared" si="483"/>
        <v>0</v>
      </c>
      <c r="CR169" s="117">
        <f t="shared" si="483"/>
        <v>0</v>
      </c>
      <c r="CS169" s="117">
        <f t="shared" si="483"/>
        <v>0</v>
      </c>
      <c r="CT169" s="117">
        <f t="shared" si="485"/>
        <v>0</v>
      </c>
      <c r="CV169" s="117">
        <f t="shared" ref="CV169:CV172" si="486">AJ169</f>
        <v>0</v>
      </c>
      <c r="CW169" s="117">
        <f t="shared" ref="CW169:DL172" si="487">CV169-($BP169-$CT169)/30</f>
        <v>0</v>
      </c>
      <c r="CX169" s="117">
        <f t="shared" si="487"/>
        <v>0</v>
      </c>
      <c r="CY169" s="117">
        <f t="shared" si="487"/>
        <v>0</v>
      </c>
      <c r="CZ169" s="117">
        <f t="shared" si="487"/>
        <v>0</v>
      </c>
      <c r="DA169" s="117">
        <f t="shared" si="487"/>
        <v>0</v>
      </c>
      <c r="DB169" s="117">
        <f t="shared" si="487"/>
        <v>0</v>
      </c>
      <c r="DC169" s="117">
        <f t="shared" si="487"/>
        <v>0</v>
      </c>
      <c r="DD169" s="117">
        <f t="shared" si="487"/>
        <v>0</v>
      </c>
      <c r="DE169" s="117">
        <f t="shared" si="487"/>
        <v>0</v>
      </c>
      <c r="DF169" s="117">
        <f t="shared" si="487"/>
        <v>0</v>
      </c>
      <c r="DG169" s="117">
        <f t="shared" si="487"/>
        <v>0</v>
      </c>
      <c r="DH169" s="117">
        <f t="shared" si="487"/>
        <v>0</v>
      </c>
      <c r="DI169" s="117">
        <f t="shared" si="487"/>
        <v>0</v>
      </c>
      <c r="DJ169" s="117">
        <f t="shared" si="487"/>
        <v>0</v>
      </c>
      <c r="DK169" s="117">
        <f t="shared" si="487"/>
        <v>0</v>
      </c>
      <c r="DL169" s="117">
        <f t="shared" si="487"/>
        <v>0</v>
      </c>
      <c r="DM169" s="117">
        <f t="shared" ref="DM169:DY172" si="488">DL169-($BP169-$CT169)/30</f>
        <v>0</v>
      </c>
      <c r="DN169" s="117">
        <f t="shared" si="488"/>
        <v>0</v>
      </c>
      <c r="DO169" s="117">
        <f t="shared" si="488"/>
        <v>0</v>
      </c>
      <c r="DP169" s="117">
        <f t="shared" si="488"/>
        <v>0</v>
      </c>
      <c r="DQ169" s="117">
        <f t="shared" si="488"/>
        <v>0</v>
      </c>
      <c r="DR169" s="117">
        <f t="shared" si="488"/>
        <v>0</v>
      </c>
      <c r="DS169" s="117">
        <f t="shared" si="488"/>
        <v>0</v>
      </c>
      <c r="DT169" s="117">
        <f t="shared" si="488"/>
        <v>0</v>
      </c>
      <c r="DU169" s="117">
        <f t="shared" si="488"/>
        <v>0</v>
      </c>
      <c r="DV169" s="117">
        <f t="shared" si="488"/>
        <v>0</v>
      </c>
      <c r="DW169" s="117">
        <f t="shared" si="488"/>
        <v>0</v>
      </c>
      <c r="DX169" s="117">
        <f t="shared" si="488"/>
        <v>0</v>
      </c>
      <c r="DY169" s="117">
        <f t="shared" si="488"/>
        <v>0</v>
      </c>
      <c r="DZ169" s="117">
        <v>0</v>
      </c>
    </row>
    <row r="170" spans="1:165">
      <c r="A170" s="303" t="s">
        <v>308</v>
      </c>
      <c r="C170" s="5" t="s">
        <v>315</v>
      </c>
      <c r="D170" s="117">
        <f>$B$194</f>
        <v>2.8940000000000001</v>
      </c>
      <c r="E170" s="117">
        <f t="shared" si="480"/>
        <v>2.8940000000000001</v>
      </c>
      <c r="F170" s="117">
        <f t="shared" si="480"/>
        <v>2.8940000000000001</v>
      </c>
      <c r="G170" s="117">
        <f t="shared" si="480"/>
        <v>2.8940000000000001</v>
      </c>
      <c r="H170" s="117">
        <f t="shared" si="480"/>
        <v>2.8940000000000001</v>
      </c>
      <c r="I170" s="117">
        <f t="shared" si="480"/>
        <v>2.8940000000000001</v>
      </c>
      <c r="J170" s="117">
        <f t="shared" si="480"/>
        <v>2.8940000000000001</v>
      </c>
      <c r="K170" s="117">
        <f t="shared" si="480"/>
        <v>2.8940000000000001</v>
      </c>
      <c r="L170" s="117">
        <f t="shared" si="480"/>
        <v>2.8940000000000001</v>
      </c>
      <c r="M170" s="117">
        <f t="shared" si="480"/>
        <v>2.8940000000000001</v>
      </c>
      <c r="N170" s="117">
        <f t="shared" si="480"/>
        <v>2.8940000000000001</v>
      </c>
      <c r="O170" s="117">
        <f t="shared" si="480"/>
        <v>2.8940000000000001</v>
      </c>
      <c r="P170" s="117">
        <f t="shared" si="480"/>
        <v>2.8940000000000001</v>
      </c>
      <c r="Q170" s="117">
        <f t="shared" si="480"/>
        <v>2.8940000000000001</v>
      </c>
      <c r="R170" s="117">
        <f t="shared" si="480"/>
        <v>2.8940000000000001</v>
      </c>
      <c r="S170" s="117">
        <f t="shared" si="480"/>
        <v>2.8940000000000001</v>
      </c>
      <c r="T170" s="117">
        <f t="shared" si="480"/>
        <v>2.8940000000000001</v>
      </c>
      <c r="U170" s="117">
        <f t="shared" si="480"/>
        <v>2.8940000000000001</v>
      </c>
      <c r="V170" s="117">
        <f t="shared" si="480"/>
        <v>2.8940000000000001</v>
      </c>
      <c r="W170" s="117">
        <f t="shared" si="480"/>
        <v>2.8940000000000001</v>
      </c>
      <c r="X170" s="117">
        <f t="shared" si="480"/>
        <v>2.8940000000000001</v>
      </c>
      <c r="Y170" s="117">
        <f t="shared" si="480"/>
        <v>2.8940000000000001</v>
      </c>
      <c r="Z170" s="117">
        <f t="shared" si="480"/>
        <v>2.8940000000000001</v>
      </c>
      <c r="AA170" s="117">
        <f t="shared" si="480"/>
        <v>2.8940000000000001</v>
      </c>
      <c r="AB170" s="117">
        <f t="shared" si="480"/>
        <v>2.8940000000000001</v>
      </c>
      <c r="AC170" s="117">
        <f t="shared" si="480"/>
        <v>2.8940000000000001</v>
      </c>
      <c r="AD170" s="117">
        <f t="shared" si="480"/>
        <v>2.8940000000000001</v>
      </c>
      <c r="AE170" s="117">
        <f t="shared" si="480"/>
        <v>2.8940000000000001</v>
      </c>
      <c r="AF170" s="117">
        <f t="shared" si="480"/>
        <v>2.8940000000000001</v>
      </c>
      <c r="AG170" s="117">
        <f t="shared" si="480"/>
        <v>2.8940000000000001</v>
      </c>
      <c r="AH170" s="117">
        <f>$C$194</f>
        <v>2.8940000000000001</v>
      </c>
      <c r="AI170" s="2"/>
      <c r="AJ170" s="117">
        <f t="shared" si="481"/>
        <v>2.8940000000000001</v>
      </c>
      <c r="AK170" s="117">
        <f t="shared" si="475"/>
        <v>2.8940000000000001</v>
      </c>
      <c r="AL170" s="117">
        <f t="shared" si="475"/>
        <v>2.8940000000000001</v>
      </c>
      <c r="AM170" s="117">
        <f t="shared" si="475"/>
        <v>2.8940000000000001</v>
      </c>
      <c r="AN170" s="117">
        <f t="shared" si="475"/>
        <v>2.8940000000000001</v>
      </c>
      <c r="AO170" s="117">
        <f t="shared" si="475"/>
        <v>2.8940000000000001</v>
      </c>
      <c r="AP170" s="117">
        <f t="shared" si="475"/>
        <v>2.8940000000000001</v>
      </c>
      <c r="AQ170" s="117">
        <f t="shared" si="475"/>
        <v>2.8940000000000001</v>
      </c>
      <c r="AR170" s="117">
        <f t="shared" si="475"/>
        <v>2.8940000000000001</v>
      </c>
      <c r="AS170" s="117">
        <f t="shared" si="475"/>
        <v>2.8940000000000001</v>
      </c>
      <c r="AT170" s="117">
        <f t="shared" si="475"/>
        <v>2.8940000000000001</v>
      </c>
      <c r="AU170" s="117">
        <f t="shared" si="475"/>
        <v>2.8940000000000001</v>
      </c>
      <c r="AV170" s="117">
        <f t="shared" si="475"/>
        <v>2.8940000000000001</v>
      </c>
      <c r="AW170" s="117">
        <f t="shared" si="475"/>
        <v>2.8940000000000001</v>
      </c>
      <c r="AX170" s="117">
        <f t="shared" si="475"/>
        <v>2.8940000000000001</v>
      </c>
      <c r="AY170" s="117">
        <f t="shared" si="475"/>
        <v>2.8940000000000001</v>
      </c>
      <c r="AZ170" s="117">
        <f t="shared" si="475"/>
        <v>2.8940000000000001</v>
      </c>
      <c r="BA170" s="117">
        <f t="shared" si="476"/>
        <v>2.8940000000000001</v>
      </c>
      <c r="BB170" s="117">
        <f t="shared" si="476"/>
        <v>2.8940000000000001</v>
      </c>
      <c r="BC170" s="117">
        <f t="shared" si="476"/>
        <v>2.8940000000000001</v>
      </c>
      <c r="BD170" s="117">
        <f t="shared" si="476"/>
        <v>2.8940000000000001</v>
      </c>
      <c r="BE170" s="117">
        <f t="shared" si="476"/>
        <v>2.8940000000000001</v>
      </c>
      <c r="BF170" s="117">
        <f t="shared" si="476"/>
        <v>2.8940000000000001</v>
      </c>
      <c r="BG170" s="117">
        <f t="shared" si="476"/>
        <v>2.8940000000000001</v>
      </c>
      <c r="BH170" s="117">
        <f t="shared" si="476"/>
        <v>2.8940000000000001</v>
      </c>
      <c r="BI170" s="117">
        <f t="shared" si="476"/>
        <v>2.8940000000000001</v>
      </c>
      <c r="BJ170" s="117">
        <f t="shared" si="476"/>
        <v>2.8940000000000001</v>
      </c>
      <c r="BK170" s="117">
        <f t="shared" si="476"/>
        <v>2.8940000000000001</v>
      </c>
      <c r="BL170" s="117">
        <f t="shared" si="476"/>
        <v>2.8940000000000001</v>
      </c>
      <c r="BM170" s="117">
        <f t="shared" si="476"/>
        <v>2.8940000000000001</v>
      </c>
      <c r="BN170" s="117">
        <f t="shared" si="476"/>
        <v>2.8940000000000001</v>
      </c>
      <c r="BP170" s="117">
        <f t="shared" si="482"/>
        <v>2.8940000000000001</v>
      </c>
      <c r="BQ170" s="117">
        <f t="shared" si="483"/>
        <v>2.8940000000000001</v>
      </c>
      <c r="BR170" s="117">
        <f t="shared" si="483"/>
        <v>2.8940000000000001</v>
      </c>
      <c r="BS170" s="117">
        <f t="shared" si="483"/>
        <v>2.8940000000000001</v>
      </c>
      <c r="BT170" s="117">
        <f t="shared" si="483"/>
        <v>2.8940000000000001</v>
      </c>
      <c r="BU170" s="117">
        <f t="shared" si="483"/>
        <v>2.8940000000000001</v>
      </c>
      <c r="BV170" s="117">
        <f t="shared" si="483"/>
        <v>2.8940000000000001</v>
      </c>
      <c r="BW170" s="117">
        <f t="shared" si="483"/>
        <v>2.8940000000000001</v>
      </c>
      <c r="BX170" s="117">
        <f t="shared" si="483"/>
        <v>2.8940000000000001</v>
      </c>
      <c r="BY170" s="117">
        <f t="shared" si="483"/>
        <v>2.8940000000000001</v>
      </c>
      <c r="BZ170" s="117">
        <f t="shared" si="483"/>
        <v>2.8940000000000001</v>
      </c>
      <c r="CA170" s="117">
        <f t="shared" si="483"/>
        <v>2.8940000000000001</v>
      </c>
      <c r="CB170" s="117">
        <f t="shared" si="483"/>
        <v>2.8940000000000001</v>
      </c>
      <c r="CC170" s="117">
        <f t="shared" si="483"/>
        <v>2.8940000000000001</v>
      </c>
      <c r="CD170" s="117">
        <f t="shared" si="483"/>
        <v>2.8940000000000001</v>
      </c>
      <c r="CE170" s="117">
        <f t="shared" si="483"/>
        <v>2.8940000000000001</v>
      </c>
      <c r="CF170" s="117">
        <f t="shared" si="483"/>
        <v>2.8940000000000001</v>
      </c>
      <c r="CG170" s="117">
        <f t="shared" si="483"/>
        <v>2.8940000000000001</v>
      </c>
      <c r="CH170" s="117">
        <f t="shared" si="483"/>
        <v>2.8940000000000001</v>
      </c>
      <c r="CI170" s="117">
        <f t="shared" si="483"/>
        <v>2.8940000000000001</v>
      </c>
      <c r="CJ170" s="117">
        <f t="shared" si="483"/>
        <v>2.8940000000000001</v>
      </c>
      <c r="CK170" s="117">
        <f t="shared" si="483"/>
        <v>2.8940000000000001</v>
      </c>
      <c r="CL170" s="117">
        <f t="shared" si="483"/>
        <v>2.8940000000000001</v>
      </c>
      <c r="CM170" s="117">
        <f t="shared" si="483"/>
        <v>2.8940000000000001</v>
      </c>
      <c r="CN170" s="117">
        <f t="shared" si="483"/>
        <v>2.8940000000000001</v>
      </c>
      <c r="CO170" s="117">
        <f t="shared" si="483"/>
        <v>2.8940000000000001</v>
      </c>
      <c r="CP170" s="117">
        <f t="shared" si="483"/>
        <v>2.8940000000000001</v>
      </c>
      <c r="CQ170" s="117">
        <f t="shared" si="483"/>
        <v>2.8940000000000001</v>
      </c>
      <c r="CR170" s="117">
        <f t="shared" si="483"/>
        <v>2.8940000000000001</v>
      </c>
      <c r="CS170" s="117">
        <f t="shared" si="483"/>
        <v>2.8940000000000001</v>
      </c>
      <c r="CT170" s="117">
        <f t="shared" si="485"/>
        <v>2.8940000000000001</v>
      </c>
      <c r="CV170" s="117">
        <f t="shared" si="486"/>
        <v>2.8940000000000001</v>
      </c>
      <c r="CW170" s="117">
        <f t="shared" si="487"/>
        <v>2.8940000000000001</v>
      </c>
      <c r="CX170" s="117">
        <f t="shared" si="487"/>
        <v>2.8940000000000001</v>
      </c>
      <c r="CY170" s="117">
        <f t="shared" si="487"/>
        <v>2.8940000000000001</v>
      </c>
      <c r="CZ170" s="117">
        <f t="shared" si="487"/>
        <v>2.8940000000000001</v>
      </c>
      <c r="DA170" s="117">
        <f t="shared" si="487"/>
        <v>2.8940000000000001</v>
      </c>
      <c r="DB170" s="117">
        <f t="shared" si="487"/>
        <v>2.8940000000000001</v>
      </c>
      <c r="DC170" s="117">
        <f t="shared" si="487"/>
        <v>2.8940000000000001</v>
      </c>
      <c r="DD170" s="117">
        <f t="shared" si="487"/>
        <v>2.8940000000000001</v>
      </c>
      <c r="DE170" s="117">
        <f t="shared" si="487"/>
        <v>2.8940000000000001</v>
      </c>
      <c r="DF170" s="117">
        <f t="shared" si="487"/>
        <v>2.8940000000000001</v>
      </c>
      <c r="DG170" s="117">
        <f t="shared" si="487"/>
        <v>2.8940000000000001</v>
      </c>
      <c r="DH170" s="117">
        <f t="shared" si="487"/>
        <v>2.8940000000000001</v>
      </c>
      <c r="DI170" s="117">
        <f t="shared" si="487"/>
        <v>2.8940000000000001</v>
      </c>
      <c r="DJ170" s="117">
        <f t="shared" si="487"/>
        <v>2.8940000000000001</v>
      </c>
      <c r="DK170" s="117">
        <f t="shared" si="487"/>
        <v>2.8940000000000001</v>
      </c>
      <c r="DL170" s="117">
        <f t="shared" si="487"/>
        <v>2.8940000000000001</v>
      </c>
      <c r="DM170" s="117">
        <f t="shared" si="488"/>
        <v>2.8940000000000001</v>
      </c>
      <c r="DN170" s="117">
        <f t="shared" si="488"/>
        <v>2.8940000000000001</v>
      </c>
      <c r="DO170" s="117">
        <f t="shared" si="488"/>
        <v>2.8940000000000001</v>
      </c>
      <c r="DP170" s="117">
        <f t="shared" si="488"/>
        <v>2.8940000000000001</v>
      </c>
      <c r="DQ170" s="117">
        <f t="shared" si="488"/>
        <v>2.8940000000000001</v>
      </c>
      <c r="DR170" s="117">
        <f t="shared" si="488"/>
        <v>2.8940000000000001</v>
      </c>
      <c r="DS170" s="117">
        <f t="shared" si="488"/>
        <v>2.8940000000000001</v>
      </c>
      <c r="DT170" s="117">
        <f t="shared" si="488"/>
        <v>2.8940000000000001</v>
      </c>
      <c r="DU170" s="117">
        <f t="shared" si="488"/>
        <v>2.8940000000000001</v>
      </c>
      <c r="DV170" s="117">
        <f t="shared" si="488"/>
        <v>2.8940000000000001</v>
      </c>
      <c r="DW170" s="117">
        <f t="shared" si="488"/>
        <v>2.8940000000000001</v>
      </c>
      <c r="DX170" s="117">
        <f t="shared" si="488"/>
        <v>2.8940000000000001</v>
      </c>
      <c r="DY170" s="117">
        <f t="shared" si="488"/>
        <v>2.8940000000000001</v>
      </c>
      <c r="DZ170" s="117">
        <f t="shared" ref="DZ170:DZ172" si="489">CV170</f>
        <v>2.8940000000000001</v>
      </c>
    </row>
    <row r="171" spans="1:165">
      <c r="A171" s="303" t="s">
        <v>309</v>
      </c>
      <c r="C171" s="5" t="s">
        <v>315</v>
      </c>
      <c r="D171" s="117">
        <f>$B$195</f>
        <v>0</v>
      </c>
      <c r="E171" s="117">
        <f t="shared" si="480"/>
        <v>0</v>
      </c>
      <c r="F171" s="117">
        <f t="shared" si="480"/>
        <v>0</v>
      </c>
      <c r="G171" s="117">
        <f t="shared" si="480"/>
        <v>0</v>
      </c>
      <c r="H171" s="117">
        <f t="shared" si="480"/>
        <v>0</v>
      </c>
      <c r="I171" s="117">
        <f t="shared" si="480"/>
        <v>0</v>
      </c>
      <c r="J171" s="117">
        <f t="shared" si="480"/>
        <v>0</v>
      </c>
      <c r="K171" s="117">
        <f t="shared" si="480"/>
        <v>0</v>
      </c>
      <c r="L171" s="117">
        <f t="shared" si="480"/>
        <v>0</v>
      </c>
      <c r="M171" s="117">
        <f t="shared" si="480"/>
        <v>0</v>
      </c>
      <c r="N171" s="117">
        <f t="shared" si="480"/>
        <v>0</v>
      </c>
      <c r="O171" s="117">
        <f t="shared" si="480"/>
        <v>0</v>
      </c>
      <c r="P171" s="117">
        <f t="shared" si="480"/>
        <v>0</v>
      </c>
      <c r="Q171" s="117">
        <f t="shared" si="480"/>
        <v>0</v>
      </c>
      <c r="R171" s="117">
        <f t="shared" si="480"/>
        <v>0</v>
      </c>
      <c r="S171" s="117">
        <f t="shared" si="480"/>
        <v>0</v>
      </c>
      <c r="T171" s="117">
        <f t="shared" si="480"/>
        <v>0</v>
      </c>
      <c r="U171" s="117">
        <f t="shared" si="480"/>
        <v>0</v>
      </c>
      <c r="V171" s="117">
        <f t="shared" si="480"/>
        <v>0</v>
      </c>
      <c r="W171" s="117">
        <f t="shared" si="480"/>
        <v>0</v>
      </c>
      <c r="X171" s="117">
        <f t="shared" si="480"/>
        <v>0</v>
      </c>
      <c r="Y171" s="117">
        <f t="shared" si="480"/>
        <v>0</v>
      </c>
      <c r="Z171" s="117">
        <f t="shared" si="480"/>
        <v>0</v>
      </c>
      <c r="AA171" s="117">
        <f t="shared" si="480"/>
        <v>0</v>
      </c>
      <c r="AB171" s="117">
        <f t="shared" si="480"/>
        <v>0</v>
      </c>
      <c r="AC171" s="117">
        <f t="shared" si="480"/>
        <v>0</v>
      </c>
      <c r="AD171" s="117">
        <f t="shared" si="480"/>
        <v>0</v>
      </c>
      <c r="AE171" s="117">
        <f t="shared" si="480"/>
        <v>0</v>
      </c>
      <c r="AF171" s="117">
        <f t="shared" si="480"/>
        <v>0</v>
      </c>
      <c r="AG171" s="117">
        <f t="shared" si="480"/>
        <v>0</v>
      </c>
      <c r="AH171" s="117">
        <f>$C$195</f>
        <v>0</v>
      </c>
      <c r="AI171" s="2"/>
      <c r="AJ171" s="117">
        <f t="shared" si="481"/>
        <v>0</v>
      </c>
      <c r="AK171" s="117">
        <f t="shared" si="475"/>
        <v>0</v>
      </c>
      <c r="AL171" s="117">
        <f t="shared" si="475"/>
        <v>0</v>
      </c>
      <c r="AM171" s="117">
        <f t="shared" si="475"/>
        <v>0</v>
      </c>
      <c r="AN171" s="117">
        <f t="shared" si="475"/>
        <v>0</v>
      </c>
      <c r="AO171" s="117">
        <f t="shared" si="475"/>
        <v>0</v>
      </c>
      <c r="AP171" s="117">
        <f t="shared" si="475"/>
        <v>0</v>
      </c>
      <c r="AQ171" s="117">
        <f t="shared" si="475"/>
        <v>0</v>
      </c>
      <c r="AR171" s="117">
        <f t="shared" si="475"/>
        <v>0</v>
      </c>
      <c r="AS171" s="117">
        <f t="shared" si="475"/>
        <v>0</v>
      </c>
      <c r="AT171" s="117">
        <f t="shared" si="475"/>
        <v>0</v>
      </c>
      <c r="AU171" s="117">
        <f t="shared" si="475"/>
        <v>0</v>
      </c>
      <c r="AV171" s="117">
        <f t="shared" si="475"/>
        <v>0</v>
      </c>
      <c r="AW171" s="117">
        <f t="shared" si="475"/>
        <v>0</v>
      </c>
      <c r="AX171" s="117">
        <f t="shared" si="475"/>
        <v>0</v>
      </c>
      <c r="AY171" s="117">
        <f t="shared" si="475"/>
        <v>0</v>
      </c>
      <c r="AZ171" s="117">
        <f t="shared" si="475"/>
        <v>0</v>
      </c>
      <c r="BA171" s="117">
        <f t="shared" si="476"/>
        <v>0</v>
      </c>
      <c r="BB171" s="117">
        <f t="shared" si="476"/>
        <v>0</v>
      </c>
      <c r="BC171" s="117">
        <f t="shared" si="476"/>
        <v>0</v>
      </c>
      <c r="BD171" s="117">
        <f t="shared" si="476"/>
        <v>0</v>
      </c>
      <c r="BE171" s="117">
        <f t="shared" si="476"/>
        <v>0</v>
      </c>
      <c r="BF171" s="117">
        <f t="shared" si="476"/>
        <v>0</v>
      </c>
      <c r="BG171" s="117">
        <f t="shared" si="476"/>
        <v>0</v>
      </c>
      <c r="BH171" s="117">
        <f t="shared" si="476"/>
        <v>0</v>
      </c>
      <c r="BI171" s="117">
        <f t="shared" si="476"/>
        <v>0</v>
      </c>
      <c r="BJ171" s="117">
        <f t="shared" si="476"/>
        <v>0</v>
      </c>
      <c r="BK171" s="117">
        <f t="shared" si="476"/>
        <v>0</v>
      </c>
      <c r="BL171" s="117">
        <f t="shared" si="476"/>
        <v>0</v>
      </c>
      <c r="BM171" s="117">
        <f t="shared" si="476"/>
        <v>0</v>
      </c>
      <c r="BN171" s="117">
        <f t="shared" si="476"/>
        <v>0</v>
      </c>
      <c r="BP171" s="117">
        <f t="shared" si="482"/>
        <v>0</v>
      </c>
      <c r="BQ171" s="117">
        <f t="shared" si="483"/>
        <v>0</v>
      </c>
      <c r="BR171" s="117">
        <f t="shared" si="483"/>
        <v>0</v>
      </c>
      <c r="BS171" s="117">
        <f t="shared" si="483"/>
        <v>0</v>
      </c>
      <c r="BT171" s="117">
        <f t="shared" si="483"/>
        <v>0</v>
      </c>
      <c r="BU171" s="117">
        <f t="shared" si="483"/>
        <v>0</v>
      </c>
      <c r="BV171" s="117">
        <f t="shared" si="483"/>
        <v>0</v>
      </c>
      <c r="BW171" s="117">
        <f t="shared" si="483"/>
        <v>0</v>
      </c>
      <c r="BX171" s="117">
        <f t="shared" si="483"/>
        <v>0</v>
      </c>
      <c r="BY171" s="117">
        <f t="shared" si="483"/>
        <v>0</v>
      </c>
      <c r="BZ171" s="117">
        <f t="shared" si="483"/>
        <v>0</v>
      </c>
      <c r="CA171" s="117">
        <f t="shared" si="483"/>
        <v>0</v>
      </c>
      <c r="CB171" s="117">
        <f t="shared" si="483"/>
        <v>0</v>
      </c>
      <c r="CC171" s="117">
        <f t="shared" si="483"/>
        <v>0</v>
      </c>
      <c r="CD171" s="117">
        <f t="shared" si="483"/>
        <v>0</v>
      </c>
      <c r="CE171" s="117">
        <f t="shared" si="483"/>
        <v>0</v>
      </c>
      <c r="CF171" s="117">
        <f t="shared" si="483"/>
        <v>0</v>
      </c>
      <c r="CG171" s="117">
        <f t="shared" si="483"/>
        <v>0</v>
      </c>
      <c r="CH171" s="117">
        <f t="shared" si="483"/>
        <v>0</v>
      </c>
      <c r="CI171" s="117">
        <f t="shared" si="483"/>
        <v>0</v>
      </c>
      <c r="CJ171" s="117">
        <f t="shared" si="483"/>
        <v>0</v>
      </c>
      <c r="CK171" s="117">
        <f t="shared" si="483"/>
        <v>0</v>
      </c>
      <c r="CL171" s="117">
        <f t="shared" si="483"/>
        <v>0</v>
      </c>
      <c r="CM171" s="117">
        <f t="shared" si="483"/>
        <v>0</v>
      </c>
      <c r="CN171" s="117">
        <f t="shared" si="483"/>
        <v>0</v>
      </c>
      <c r="CO171" s="117">
        <f t="shared" si="483"/>
        <v>0</v>
      </c>
      <c r="CP171" s="117">
        <f t="shared" si="483"/>
        <v>0</v>
      </c>
      <c r="CQ171" s="117">
        <f t="shared" si="483"/>
        <v>0</v>
      </c>
      <c r="CR171" s="117">
        <f t="shared" si="483"/>
        <v>0</v>
      </c>
      <c r="CS171" s="117">
        <f t="shared" si="483"/>
        <v>0</v>
      </c>
      <c r="CT171" s="117">
        <f t="shared" si="485"/>
        <v>0</v>
      </c>
      <c r="CV171" s="117">
        <f t="shared" si="486"/>
        <v>0</v>
      </c>
      <c r="CW171" s="117">
        <f t="shared" si="487"/>
        <v>0</v>
      </c>
      <c r="CX171" s="117">
        <f t="shared" si="487"/>
        <v>0</v>
      </c>
      <c r="CY171" s="117">
        <f t="shared" si="487"/>
        <v>0</v>
      </c>
      <c r="CZ171" s="117">
        <f t="shared" si="487"/>
        <v>0</v>
      </c>
      <c r="DA171" s="117">
        <f t="shared" si="487"/>
        <v>0</v>
      </c>
      <c r="DB171" s="117">
        <f t="shared" si="487"/>
        <v>0</v>
      </c>
      <c r="DC171" s="117">
        <f t="shared" si="487"/>
        <v>0</v>
      </c>
      <c r="DD171" s="117">
        <f t="shared" si="487"/>
        <v>0</v>
      </c>
      <c r="DE171" s="117">
        <f t="shared" si="487"/>
        <v>0</v>
      </c>
      <c r="DF171" s="117">
        <f t="shared" si="487"/>
        <v>0</v>
      </c>
      <c r="DG171" s="117">
        <f t="shared" si="487"/>
        <v>0</v>
      </c>
      <c r="DH171" s="117">
        <f t="shared" si="487"/>
        <v>0</v>
      </c>
      <c r="DI171" s="117">
        <f t="shared" si="487"/>
        <v>0</v>
      </c>
      <c r="DJ171" s="117">
        <f t="shared" si="487"/>
        <v>0</v>
      </c>
      <c r="DK171" s="117">
        <f t="shared" si="487"/>
        <v>0</v>
      </c>
      <c r="DL171" s="117">
        <f t="shared" si="487"/>
        <v>0</v>
      </c>
      <c r="DM171" s="117">
        <f t="shared" si="488"/>
        <v>0</v>
      </c>
      <c r="DN171" s="117">
        <f t="shared" si="488"/>
        <v>0</v>
      </c>
      <c r="DO171" s="117">
        <f t="shared" si="488"/>
        <v>0</v>
      </c>
      <c r="DP171" s="117">
        <f t="shared" si="488"/>
        <v>0</v>
      </c>
      <c r="DQ171" s="117">
        <f t="shared" si="488"/>
        <v>0</v>
      </c>
      <c r="DR171" s="117">
        <f t="shared" si="488"/>
        <v>0</v>
      </c>
      <c r="DS171" s="117">
        <f t="shared" si="488"/>
        <v>0</v>
      </c>
      <c r="DT171" s="117">
        <f t="shared" si="488"/>
        <v>0</v>
      </c>
      <c r="DU171" s="117">
        <f t="shared" si="488"/>
        <v>0</v>
      </c>
      <c r="DV171" s="117">
        <f t="shared" si="488"/>
        <v>0</v>
      </c>
      <c r="DW171" s="117">
        <f t="shared" si="488"/>
        <v>0</v>
      </c>
      <c r="DX171" s="117">
        <f t="shared" si="488"/>
        <v>0</v>
      </c>
      <c r="DY171" s="117">
        <f t="shared" si="488"/>
        <v>0</v>
      </c>
      <c r="DZ171" s="117">
        <f t="shared" si="489"/>
        <v>0</v>
      </c>
    </row>
    <row r="172" spans="1:165" ht="15.75" thickBot="1">
      <c r="A172" s="303" t="s">
        <v>310</v>
      </c>
      <c r="C172" s="5" t="s">
        <v>315</v>
      </c>
      <c r="D172" s="117">
        <f>$B$196</f>
        <v>0</v>
      </c>
      <c r="E172" s="117">
        <f t="shared" si="480"/>
        <v>0</v>
      </c>
      <c r="F172" s="117">
        <f t="shared" si="480"/>
        <v>0</v>
      </c>
      <c r="G172" s="117">
        <f t="shared" si="480"/>
        <v>0</v>
      </c>
      <c r="H172" s="117">
        <f t="shared" si="480"/>
        <v>0</v>
      </c>
      <c r="I172" s="117">
        <f t="shared" si="480"/>
        <v>0</v>
      </c>
      <c r="J172" s="117">
        <f t="shared" si="480"/>
        <v>0</v>
      </c>
      <c r="K172" s="117">
        <f t="shared" si="480"/>
        <v>0</v>
      </c>
      <c r="L172" s="117">
        <f t="shared" si="480"/>
        <v>0</v>
      </c>
      <c r="M172" s="117">
        <f t="shared" si="480"/>
        <v>0</v>
      </c>
      <c r="N172" s="117">
        <f t="shared" si="480"/>
        <v>0</v>
      </c>
      <c r="O172" s="117">
        <f t="shared" si="480"/>
        <v>0</v>
      </c>
      <c r="P172" s="117">
        <f t="shared" si="480"/>
        <v>0</v>
      </c>
      <c r="Q172" s="117">
        <f t="shared" si="480"/>
        <v>0</v>
      </c>
      <c r="R172" s="117">
        <f t="shared" si="480"/>
        <v>0</v>
      </c>
      <c r="S172" s="117">
        <f t="shared" si="480"/>
        <v>0</v>
      </c>
      <c r="T172" s="117">
        <f t="shared" si="480"/>
        <v>0</v>
      </c>
      <c r="U172" s="117">
        <f t="shared" si="480"/>
        <v>0</v>
      </c>
      <c r="V172" s="117">
        <f t="shared" si="480"/>
        <v>0</v>
      </c>
      <c r="W172" s="117">
        <f t="shared" si="480"/>
        <v>0</v>
      </c>
      <c r="X172" s="117">
        <f t="shared" si="480"/>
        <v>0</v>
      </c>
      <c r="Y172" s="117">
        <f t="shared" si="480"/>
        <v>0</v>
      </c>
      <c r="Z172" s="117">
        <f t="shared" si="480"/>
        <v>0</v>
      </c>
      <c r="AA172" s="117">
        <f t="shared" si="480"/>
        <v>0</v>
      </c>
      <c r="AB172" s="117">
        <f t="shared" si="480"/>
        <v>0</v>
      </c>
      <c r="AC172" s="117">
        <f t="shared" si="480"/>
        <v>0</v>
      </c>
      <c r="AD172" s="117">
        <f t="shared" si="480"/>
        <v>0</v>
      </c>
      <c r="AE172" s="117">
        <f t="shared" si="480"/>
        <v>0</v>
      </c>
      <c r="AF172" s="117">
        <f t="shared" si="480"/>
        <v>0</v>
      </c>
      <c r="AG172" s="117">
        <f t="shared" si="480"/>
        <v>0</v>
      </c>
      <c r="AH172" s="117">
        <f>$C$196</f>
        <v>0</v>
      </c>
      <c r="AI172" s="2"/>
      <c r="AJ172" s="117">
        <f t="shared" si="481"/>
        <v>0</v>
      </c>
      <c r="AK172" s="117">
        <f t="shared" si="475"/>
        <v>0</v>
      </c>
      <c r="AL172" s="117">
        <f t="shared" si="475"/>
        <v>0</v>
      </c>
      <c r="AM172" s="117">
        <f t="shared" si="475"/>
        <v>0</v>
      </c>
      <c r="AN172" s="117">
        <f t="shared" si="475"/>
        <v>0</v>
      </c>
      <c r="AO172" s="117">
        <f t="shared" si="475"/>
        <v>0</v>
      </c>
      <c r="AP172" s="117">
        <f t="shared" si="475"/>
        <v>0</v>
      </c>
      <c r="AQ172" s="117">
        <f t="shared" si="475"/>
        <v>0</v>
      </c>
      <c r="AR172" s="117">
        <f t="shared" si="475"/>
        <v>0</v>
      </c>
      <c r="AS172" s="117">
        <f t="shared" si="475"/>
        <v>0</v>
      </c>
      <c r="AT172" s="117">
        <f t="shared" si="475"/>
        <v>0</v>
      </c>
      <c r="AU172" s="117">
        <f t="shared" si="475"/>
        <v>0</v>
      </c>
      <c r="AV172" s="117">
        <f t="shared" si="475"/>
        <v>0</v>
      </c>
      <c r="AW172" s="117">
        <f t="shared" si="475"/>
        <v>0</v>
      </c>
      <c r="AX172" s="117">
        <f t="shared" si="475"/>
        <v>0</v>
      </c>
      <c r="AY172" s="117">
        <f t="shared" si="475"/>
        <v>0</v>
      </c>
      <c r="AZ172" s="117">
        <f t="shared" si="475"/>
        <v>0</v>
      </c>
      <c r="BA172" s="117">
        <f t="shared" si="476"/>
        <v>0</v>
      </c>
      <c r="BB172" s="117">
        <f t="shared" si="476"/>
        <v>0</v>
      </c>
      <c r="BC172" s="117">
        <f t="shared" si="476"/>
        <v>0</v>
      </c>
      <c r="BD172" s="117">
        <f t="shared" si="476"/>
        <v>0</v>
      </c>
      <c r="BE172" s="117">
        <f t="shared" si="476"/>
        <v>0</v>
      </c>
      <c r="BF172" s="117">
        <f t="shared" si="476"/>
        <v>0</v>
      </c>
      <c r="BG172" s="117">
        <f t="shared" si="476"/>
        <v>0</v>
      </c>
      <c r="BH172" s="117">
        <f t="shared" si="476"/>
        <v>0</v>
      </c>
      <c r="BI172" s="117">
        <f t="shared" si="476"/>
        <v>0</v>
      </c>
      <c r="BJ172" s="117">
        <f t="shared" si="476"/>
        <v>0</v>
      </c>
      <c r="BK172" s="117">
        <f t="shared" si="476"/>
        <v>0</v>
      </c>
      <c r="BL172" s="117">
        <f t="shared" si="476"/>
        <v>0</v>
      </c>
      <c r="BM172" s="117">
        <f t="shared" si="476"/>
        <v>0</v>
      </c>
      <c r="BN172" s="117">
        <f t="shared" si="476"/>
        <v>0</v>
      </c>
      <c r="BP172" s="117">
        <f t="shared" si="482"/>
        <v>0</v>
      </c>
      <c r="BQ172" s="117">
        <f t="shared" si="483"/>
        <v>0</v>
      </c>
      <c r="BR172" s="117">
        <f t="shared" si="483"/>
        <v>0</v>
      </c>
      <c r="BS172" s="117">
        <f t="shared" si="483"/>
        <v>0</v>
      </c>
      <c r="BT172" s="117">
        <f t="shared" si="483"/>
        <v>0</v>
      </c>
      <c r="BU172" s="117">
        <f t="shared" si="483"/>
        <v>0</v>
      </c>
      <c r="BV172" s="117">
        <f t="shared" si="483"/>
        <v>0</v>
      </c>
      <c r="BW172" s="117">
        <f t="shared" si="483"/>
        <v>0</v>
      </c>
      <c r="BX172" s="117">
        <f t="shared" si="483"/>
        <v>0</v>
      </c>
      <c r="BY172" s="117">
        <f t="shared" si="483"/>
        <v>0</v>
      </c>
      <c r="BZ172" s="117">
        <f t="shared" si="483"/>
        <v>0</v>
      </c>
      <c r="CA172" s="117">
        <f t="shared" si="483"/>
        <v>0</v>
      </c>
      <c r="CB172" s="117">
        <f t="shared" si="483"/>
        <v>0</v>
      </c>
      <c r="CC172" s="117">
        <f t="shared" si="483"/>
        <v>0</v>
      </c>
      <c r="CD172" s="117">
        <f t="shared" si="483"/>
        <v>0</v>
      </c>
      <c r="CE172" s="117">
        <f t="shared" si="483"/>
        <v>0</v>
      </c>
      <c r="CF172" s="117">
        <f t="shared" si="483"/>
        <v>0</v>
      </c>
      <c r="CG172" s="117">
        <f t="shared" si="483"/>
        <v>0</v>
      </c>
      <c r="CH172" s="117">
        <f t="shared" si="483"/>
        <v>0</v>
      </c>
      <c r="CI172" s="117">
        <f t="shared" si="483"/>
        <v>0</v>
      </c>
      <c r="CJ172" s="117">
        <f t="shared" si="483"/>
        <v>0</v>
      </c>
      <c r="CK172" s="117">
        <f t="shared" si="483"/>
        <v>0</v>
      </c>
      <c r="CL172" s="117">
        <f t="shared" si="483"/>
        <v>0</v>
      </c>
      <c r="CM172" s="117">
        <f t="shared" si="483"/>
        <v>0</v>
      </c>
      <c r="CN172" s="117">
        <f t="shared" si="483"/>
        <v>0</v>
      </c>
      <c r="CO172" s="117">
        <f t="shared" si="483"/>
        <v>0</v>
      </c>
      <c r="CP172" s="117">
        <f t="shared" si="483"/>
        <v>0</v>
      </c>
      <c r="CQ172" s="117">
        <f t="shared" si="483"/>
        <v>0</v>
      </c>
      <c r="CR172" s="117">
        <f t="shared" si="483"/>
        <v>0</v>
      </c>
      <c r="CS172" s="117">
        <f t="shared" si="483"/>
        <v>0</v>
      </c>
      <c r="CT172" s="117">
        <f t="shared" si="485"/>
        <v>0</v>
      </c>
      <c r="CV172" s="117">
        <f t="shared" si="486"/>
        <v>0</v>
      </c>
      <c r="CW172" s="117">
        <f t="shared" si="487"/>
        <v>0</v>
      </c>
      <c r="CX172" s="117">
        <f t="shared" si="487"/>
        <v>0</v>
      </c>
      <c r="CY172" s="117">
        <f t="shared" si="487"/>
        <v>0</v>
      </c>
      <c r="CZ172" s="117">
        <f t="shared" si="487"/>
        <v>0</v>
      </c>
      <c r="DA172" s="117">
        <f t="shared" si="487"/>
        <v>0</v>
      </c>
      <c r="DB172" s="117">
        <f t="shared" si="487"/>
        <v>0</v>
      </c>
      <c r="DC172" s="117">
        <f t="shared" si="487"/>
        <v>0</v>
      </c>
      <c r="DD172" s="117">
        <f t="shared" si="487"/>
        <v>0</v>
      </c>
      <c r="DE172" s="117">
        <f t="shared" si="487"/>
        <v>0</v>
      </c>
      <c r="DF172" s="117">
        <f t="shared" si="487"/>
        <v>0</v>
      </c>
      <c r="DG172" s="117">
        <f t="shared" si="487"/>
        <v>0</v>
      </c>
      <c r="DH172" s="117">
        <f t="shared" si="487"/>
        <v>0</v>
      </c>
      <c r="DI172" s="117">
        <f t="shared" si="487"/>
        <v>0</v>
      </c>
      <c r="DJ172" s="117">
        <f t="shared" si="487"/>
        <v>0</v>
      </c>
      <c r="DK172" s="117">
        <f t="shared" si="487"/>
        <v>0</v>
      </c>
      <c r="DL172" s="117">
        <f t="shared" si="487"/>
        <v>0</v>
      </c>
      <c r="DM172" s="117">
        <f t="shared" si="488"/>
        <v>0</v>
      </c>
      <c r="DN172" s="117">
        <f t="shared" si="488"/>
        <v>0</v>
      </c>
      <c r="DO172" s="117">
        <f t="shared" si="488"/>
        <v>0</v>
      </c>
      <c r="DP172" s="117">
        <f t="shared" si="488"/>
        <v>0</v>
      </c>
      <c r="DQ172" s="117">
        <f t="shared" si="488"/>
        <v>0</v>
      </c>
      <c r="DR172" s="117">
        <f t="shared" si="488"/>
        <v>0</v>
      </c>
      <c r="DS172" s="117">
        <f t="shared" si="488"/>
        <v>0</v>
      </c>
      <c r="DT172" s="117">
        <f t="shared" si="488"/>
        <v>0</v>
      </c>
      <c r="DU172" s="117">
        <f t="shared" si="488"/>
        <v>0</v>
      </c>
      <c r="DV172" s="117">
        <f t="shared" si="488"/>
        <v>0</v>
      </c>
      <c r="DW172" s="117">
        <f t="shared" si="488"/>
        <v>0</v>
      </c>
      <c r="DX172" s="117">
        <f t="shared" si="488"/>
        <v>0</v>
      </c>
      <c r="DY172" s="117">
        <f t="shared" si="488"/>
        <v>0</v>
      </c>
      <c r="DZ172" s="117">
        <f t="shared" si="489"/>
        <v>0</v>
      </c>
    </row>
    <row r="173" spans="1:165" s="310" customFormat="1" ht="15.75" thickBot="1">
      <c r="A173" s="309" t="s">
        <v>318</v>
      </c>
      <c r="C173" s="311"/>
      <c r="D173" s="313"/>
      <c r="E173" s="313"/>
      <c r="F173" s="313"/>
      <c r="G173" s="313"/>
      <c r="H173" s="313"/>
      <c r="I173" s="313"/>
      <c r="J173" s="313"/>
      <c r="K173" s="313"/>
      <c r="L173" s="313"/>
      <c r="M173" s="313"/>
      <c r="N173" s="313"/>
      <c r="O173" s="313"/>
      <c r="P173" s="313"/>
      <c r="Q173" s="313"/>
      <c r="R173" s="313"/>
      <c r="S173" s="313"/>
      <c r="T173" s="313"/>
      <c r="U173" s="313"/>
      <c r="V173" s="313"/>
      <c r="W173" s="313"/>
      <c r="X173" s="313"/>
      <c r="Y173" s="313"/>
      <c r="Z173" s="313"/>
      <c r="AA173" s="313"/>
      <c r="AB173" s="313"/>
      <c r="AC173" s="313"/>
      <c r="AD173" s="313"/>
      <c r="AE173" s="313"/>
      <c r="AF173" s="313"/>
      <c r="AG173" s="313"/>
      <c r="AH173" s="313"/>
      <c r="AI173" s="313"/>
      <c r="AJ173" s="313"/>
      <c r="AK173" s="313"/>
      <c r="AL173" s="313"/>
      <c r="AM173" s="313"/>
      <c r="AN173" s="313"/>
      <c r="AO173" s="313"/>
      <c r="AP173" s="313"/>
      <c r="AQ173" s="313"/>
      <c r="AR173" s="313"/>
      <c r="AS173" s="313"/>
      <c r="AT173" s="313"/>
      <c r="AU173" s="313"/>
      <c r="AV173" s="313"/>
      <c r="AW173" s="313"/>
      <c r="AX173" s="313"/>
      <c r="AY173" s="313"/>
      <c r="AZ173" s="313"/>
      <c r="BA173" s="313"/>
      <c r="BB173" s="313"/>
      <c r="BC173" s="313"/>
      <c r="BD173" s="313"/>
      <c r="BE173" s="313"/>
      <c r="BF173" s="313"/>
      <c r="BG173" s="313"/>
      <c r="BH173" s="313"/>
      <c r="BI173" s="313"/>
      <c r="BJ173" s="313"/>
      <c r="BK173" s="313"/>
      <c r="BL173" s="313"/>
      <c r="BM173" s="313"/>
      <c r="BN173" s="313"/>
      <c r="BP173" s="313"/>
      <c r="BQ173" s="313"/>
      <c r="BR173" s="313"/>
      <c r="BS173" s="313"/>
      <c r="BT173" s="313"/>
      <c r="BU173" s="313"/>
      <c r="BV173" s="313"/>
      <c r="BW173" s="313"/>
      <c r="BX173" s="313"/>
      <c r="BY173" s="313"/>
      <c r="BZ173" s="313"/>
      <c r="CA173" s="313"/>
      <c r="CB173" s="313"/>
      <c r="CC173" s="313"/>
      <c r="CD173" s="313"/>
      <c r="CE173" s="313"/>
      <c r="CF173" s="313"/>
      <c r="CG173" s="313"/>
      <c r="CH173" s="313"/>
      <c r="CI173" s="313"/>
      <c r="CJ173" s="313"/>
      <c r="CK173" s="313"/>
      <c r="CL173" s="313"/>
      <c r="CM173" s="313"/>
      <c r="CN173" s="313"/>
      <c r="CO173" s="313"/>
      <c r="CP173" s="313"/>
      <c r="CQ173" s="313"/>
      <c r="CR173" s="313"/>
      <c r="CS173" s="313"/>
      <c r="CT173" s="313"/>
      <c r="CV173" s="313"/>
      <c r="CW173" s="313"/>
      <c r="CX173" s="313"/>
      <c r="CY173" s="313"/>
      <c r="CZ173" s="313"/>
      <c r="DA173" s="313"/>
      <c r="DB173" s="313"/>
      <c r="DC173" s="313"/>
      <c r="DD173" s="313"/>
      <c r="DE173" s="313"/>
      <c r="DF173" s="313"/>
      <c r="DG173" s="313"/>
      <c r="DH173" s="313"/>
      <c r="DI173" s="313"/>
      <c r="DJ173" s="313"/>
      <c r="DK173" s="313"/>
      <c r="DL173" s="313"/>
      <c r="DM173" s="313"/>
      <c r="DN173" s="313"/>
      <c r="DO173" s="313"/>
      <c r="DP173" s="313"/>
      <c r="DQ173" s="313"/>
      <c r="DR173" s="313"/>
      <c r="DS173" s="313"/>
      <c r="DT173" s="313"/>
      <c r="DU173" s="313"/>
      <c r="DV173" s="313"/>
      <c r="DW173" s="313"/>
      <c r="DX173" s="313"/>
      <c r="DY173" s="313"/>
      <c r="DZ173" s="313"/>
      <c r="EK173" s="314"/>
      <c r="EL173" s="314"/>
      <c r="EM173" s="314"/>
      <c r="EN173" s="314"/>
      <c r="EO173" s="314"/>
      <c r="EP173" s="314"/>
      <c r="EQ173" s="314"/>
      <c r="ER173" s="314"/>
      <c r="ES173" s="314"/>
      <c r="ET173" s="314"/>
      <c r="EU173" s="314"/>
      <c r="EV173" s="314"/>
      <c r="EW173" s="314"/>
      <c r="EX173" s="314"/>
      <c r="EY173" s="314"/>
      <c r="EZ173" s="314"/>
      <c r="FA173" s="314"/>
      <c r="FB173" s="314"/>
      <c r="FC173" s="314"/>
      <c r="FD173" s="314"/>
      <c r="FE173" s="314"/>
      <c r="FF173" s="314"/>
      <c r="FG173" s="314"/>
      <c r="FH173" s="314"/>
      <c r="FI173" s="314"/>
    </row>
    <row r="174" spans="1:165">
      <c r="A174" s="303" t="s">
        <v>43</v>
      </c>
      <c r="C174" s="5" t="s">
        <v>319</v>
      </c>
      <c r="D174" s="315">
        <f>D151</f>
        <v>0.15033591561632945</v>
      </c>
      <c r="E174" s="315">
        <f t="shared" ref="E174:AH174" si="490">E151</f>
        <v>0.16025359109141371</v>
      </c>
      <c r="F174" s="315">
        <f t="shared" si="490"/>
        <v>0.17015501131471925</v>
      </c>
      <c r="G174" s="315">
        <f t="shared" si="490"/>
        <v>0.18008697585610145</v>
      </c>
      <c r="H174" s="315">
        <f t="shared" si="490"/>
        <v>0.18997780460553418</v>
      </c>
      <c r="I174" s="315">
        <f t="shared" si="490"/>
        <v>0.1998312651857852</v>
      </c>
      <c r="J174" s="315">
        <f t="shared" si="490"/>
        <v>0.21004291719541812</v>
      </c>
      <c r="K174" s="315">
        <f t="shared" si="490"/>
        <v>0.22024062459026769</v>
      </c>
      <c r="L174" s="315">
        <f t="shared" si="490"/>
        <v>0.23042619681921073</v>
      </c>
      <c r="M174" s="315">
        <f t="shared" si="490"/>
        <v>0.24060134702768418</v>
      </c>
      <c r="N174" s="315">
        <f t="shared" si="490"/>
        <v>0.25076768676284733</v>
      </c>
      <c r="O174" s="315">
        <f t="shared" si="490"/>
        <v>0.25963285884583109</v>
      </c>
      <c r="P174" s="315">
        <f t="shared" si="490"/>
        <v>0.26852341224508725</v>
      </c>
      <c r="Q174" s="315">
        <f t="shared" si="490"/>
        <v>0.27738504536432262</v>
      </c>
      <c r="R174" s="315">
        <f t="shared" si="490"/>
        <v>0.28624196596538709</v>
      </c>
      <c r="S174" s="315">
        <f t="shared" si="490"/>
        <v>0.2950966075357665</v>
      </c>
      <c r="T174" s="315">
        <f t="shared" si="490"/>
        <v>0.30385388503294392</v>
      </c>
      <c r="U174" s="315">
        <f t="shared" si="490"/>
        <v>0.31261522405339198</v>
      </c>
      <c r="V174" s="315">
        <f t="shared" si="490"/>
        <v>0.32138442736797074</v>
      </c>
      <c r="W174" s="315">
        <f t="shared" si="490"/>
        <v>0.33016543927880221</v>
      </c>
      <c r="X174" s="315">
        <f t="shared" si="490"/>
        <v>0.33896235915737688</v>
      </c>
      <c r="Y174" s="315">
        <f t="shared" si="490"/>
        <v>0.3538466465524906</v>
      </c>
      <c r="Z174" s="315">
        <f t="shared" si="490"/>
        <v>0.36873513731960822</v>
      </c>
      <c r="AA174" s="315">
        <f t="shared" si="490"/>
        <v>0.3836160595495281</v>
      </c>
      <c r="AB174" s="315">
        <f t="shared" si="490"/>
        <v>0.3985052707430064</v>
      </c>
      <c r="AC174" s="315">
        <f t="shared" si="490"/>
        <v>0.41340647975979344</v>
      </c>
      <c r="AD174" s="315">
        <f t="shared" si="490"/>
        <v>0.42836050655920488</v>
      </c>
      <c r="AE174" s="315">
        <f t="shared" si="490"/>
        <v>0.44332606970038069</v>
      </c>
      <c r="AF174" s="315">
        <f t="shared" si="490"/>
        <v>0.45830501284113417</v>
      </c>
      <c r="AG174" s="315">
        <f t="shared" si="490"/>
        <v>0.47329901530995006</v>
      </c>
      <c r="AH174" s="315">
        <f t="shared" si="490"/>
        <v>0.48830957428728522</v>
      </c>
      <c r="AI174" s="315"/>
      <c r="AJ174" s="315">
        <f t="shared" ref="AJ174:BN174" si="491">AJ151</f>
        <v>0.15033591561632945</v>
      </c>
      <c r="AK174" s="315">
        <f t="shared" si="491"/>
        <v>0.16003278764353845</v>
      </c>
      <c r="AL174" s="315">
        <f t="shared" si="491"/>
        <v>0.1696719626904637</v>
      </c>
      <c r="AM174" s="315">
        <f t="shared" si="491"/>
        <v>0.1793158208429923</v>
      </c>
      <c r="AN174" s="315">
        <f t="shared" si="491"/>
        <v>0.18888702637940361</v>
      </c>
      <c r="AO174" s="315">
        <f t="shared" si="491"/>
        <v>0.19838896341556478</v>
      </c>
      <c r="AP174" s="315">
        <f t="shared" si="491"/>
        <v>0.20779439137572267</v>
      </c>
      <c r="AQ174" s="315">
        <f t="shared" si="491"/>
        <v>0.21710278035133271</v>
      </c>
      <c r="AR174" s="315">
        <f t="shared" si="491"/>
        <v>0.22631408277069939</v>
      </c>
      <c r="AS174" s="315">
        <f t="shared" si="491"/>
        <v>0.23542807277014172</v>
      </c>
      <c r="AT174" s="315">
        <f t="shared" si="491"/>
        <v>0.24444433946594887</v>
      </c>
      <c r="AU174" s="315">
        <f t="shared" si="491"/>
        <v>0.25178666833637531</v>
      </c>
      <c r="AV174" s="315">
        <f t="shared" si="491"/>
        <v>0.25909823449435559</v>
      </c>
      <c r="AW174" s="315">
        <f t="shared" si="491"/>
        <v>0.26617117874857854</v>
      </c>
      <c r="AX174" s="315">
        <f t="shared" si="491"/>
        <v>0.27310866489424396</v>
      </c>
      <c r="AY174" s="315">
        <f t="shared" si="491"/>
        <v>0.27990832153183504</v>
      </c>
      <c r="AZ174" s="315">
        <f t="shared" si="491"/>
        <v>0.28657259263242052</v>
      </c>
      <c r="BA174" s="315">
        <f t="shared" si="491"/>
        <v>0.29310512943049721</v>
      </c>
      <c r="BB174" s="315">
        <f t="shared" si="491"/>
        <v>0.29950443412335254</v>
      </c>
      <c r="BC174" s="315">
        <f t="shared" si="491"/>
        <v>0.30576880263440975</v>
      </c>
      <c r="BD174" s="315">
        <f t="shared" si="491"/>
        <v>0.31189631174924959</v>
      </c>
      <c r="BE174" s="315">
        <f t="shared" si="491"/>
        <v>0.32350396867315606</v>
      </c>
      <c r="BF174" s="315">
        <f t="shared" si="491"/>
        <v>0.33503245801579473</v>
      </c>
      <c r="BG174" s="315">
        <f t="shared" si="491"/>
        <v>0.34621324530541597</v>
      </c>
      <c r="BH174" s="315">
        <f t="shared" si="491"/>
        <v>0.35716305858812292</v>
      </c>
      <c r="BI174" s="315">
        <f t="shared" si="491"/>
        <v>0.36787659082975904</v>
      </c>
      <c r="BJ174" s="315">
        <f t="shared" si="491"/>
        <v>0.37828117438097586</v>
      </c>
      <c r="BK174" s="315">
        <f t="shared" si="491"/>
        <v>0.38841914581790532</v>
      </c>
      <c r="BL174" s="315">
        <f t="shared" si="491"/>
        <v>0.39828151415792545</v>
      </c>
      <c r="BM174" s="315">
        <f t="shared" si="491"/>
        <v>0.40785855939800952</v>
      </c>
      <c r="BN174" s="315">
        <f t="shared" si="491"/>
        <v>0.4171397858272467</v>
      </c>
      <c r="BO174" s="315"/>
      <c r="BP174" s="315">
        <f t="shared" ref="BP174:CT174" si="492">BP151</f>
        <v>0.15033591561632945</v>
      </c>
      <c r="BQ174" s="315">
        <f t="shared" si="492"/>
        <v>0.15305663428890001</v>
      </c>
      <c r="BR174" s="315">
        <f t="shared" si="492"/>
        <v>0.15582641235991945</v>
      </c>
      <c r="BS174" s="315">
        <f t="shared" si="492"/>
        <v>0.15864613110817732</v>
      </c>
      <c r="BT174" s="315">
        <f t="shared" si="492"/>
        <v>0.16151668758129506</v>
      </c>
      <c r="BU174" s="315">
        <f t="shared" si="492"/>
        <v>0.16443899487674293</v>
      </c>
      <c r="BV174" s="315">
        <f t="shared" si="492"/>
        <v>0.16741398242784514</v>
      </c>
      <c r="BW174" s="315">
        <f t="shared" si="492"/>
        <v>0.17044259629485983</v>
      </c>
      <c r="BX174" s="315">
        <f t="shared" si="492"/>
        <v>0.17352579946122523</v>
      </c>
      <c r="BY174" s="315">
        <f t="shared" si="492"/>
        <v>0.17666457213506145</v>
      </c>
      <c r="BZ174" s="315">
        <f t="shared" si="492"/>
        <v>0.17985991205602248</v>
      </c>
      <c r="CA174" s="315">
        <f t="shared" si="492"/>
        <v>0.18311283480759163</v>
      </c>
      <c r="CB174" s="315">
        <f t="shared" si="492"/>
        <v>0.18642437413491753</v>
      </c>
      <c r="CC174" s="315">
        <f t="shared" si="492"/>
        <v>0.18979558226828794</v>
      </c>
      <c r="CD174" s="315">
        <f t="shared" si="492"/>
        <v>0.19322753025234102</v>
      </c>
      <c r="CE174" s="315">
        <f t="shared" si="492"/>
        <v>0.19672130828111628</v>
      </c>
      <c r="CF174" s="315">
        <f t="shared" si="492"/>
        <v>0.20027802603904638</v>
      </c>
      <c r="CG174" s="315">
        <f t="shared" si="492"/>
        <v>0.20389881304799723</v>
      </c>
      <c r="CH174" s="315">
        <f t="shared" si="492"/>
        <v>0.20758481902046166</v>
      </c>
      <c r="CI174" s="315">
        <f t="shared" si="492"/>
        <v>0.21133721421901458</v>
      </c>
      <c r="CJ174" s="315">
        <f t="shared" si="492"/>
        <v>0.21515718982214269</v>
      </c>
      <c r="CK174" s="315">
        <f t="shared" si="492"/>
        <v>0.21904595829655893</v>
      </c>
      <c r="CL174" s="315">
        <f t="shared" si="492"/>
        <v>0.22300475377611689</v>
      </c>
      <c r="CM174" s="315">
        <f t="shared" si="492"/>
        <v>0.22703483244744285</v>
      </c>
      <c r="CN174" s="315">
        <f t="shared" si="492"/>
        <v>0.23113747294240142</v>
      </c>
      <c r="CO174" s="315">
        <f t="shared" si="492"/>
        <v>0.23531397673751875</v>
      </c>
      <c r="CP174" s="315">
        <f t="shared" si="492"/>
        <v>0.2395656685604832</v>
      </c>
      <c r="CQ174" s="315">
        <f t="shared" si="492"/>
        <v>0.24389389680384979</v>
      </c>
      <c r="CR174" s="315">
        <f t="shared" si="492"/>
        <v>0.2483000339460755</v>
      </c>
      <c r="CS174" s="315">
        <f t="shared" si="492"/>
        <v>0.25278547698001441</v>
      </c>
      <c r="CT174" s="315">
        <f t="shared" si="492"/>
        <v>0.25735164784900449</v>
      </c>
      <c r="CU174" s="315"/>
      <c r="CV174" s="315">
        <f t="shared" ref="CV174:DZ174" si="493">CV151</f>
        <v>0.15033591561632945</v>
      </c>
      <c r="CW174" s="315">
        <f t="shared" si="493"/>
        <v>0.15305663428890001</v>
      </c>
      <c r="CX174" s="315">
        <f t="shared" si="493"/>
        <v>0.15582641235991945</v>
      </c>
      <c r="CY174" s="315">
        <f t="shared" si="493"/>
        <v>0.15864613110817732</v>
      </c>
      <c r="CZ174" s="315">
        <f t="shared" si="493"/>
        <v>0.16151668758129506</v>
      </c>
      <c r="DA174" s="315">
        <f t="shared" si="493"/>
        <v>0.16443899487674293</v>
      </c>
      <c r="DB174" s="315">
        <f t="shared" si="493"/>
        <v>0.16741398242784514</v>
      </c>
      <c r="DC174" s="315">
        <f t="shared" si="493"/>
        <v>0.17044259629485983</v>
      </c>
      <c r="DD174" s="315">
        <f t="shared" si="493"/>
        <v>0.17352579946122523</v>
      </c>
      <c r="DE174" s="315">
        <f t="shared" si="493"/>
        <v>0.17666457213506145</v>
      </c>
      <c r="DF174" s="315">
        <f t="shared" si="493"/>
        <v>0.17985991205602248</v>
      </c>
      <c r="DG174" s="315">
        <f t="shared" si="493"/>
        <v>0.18311283480759163</v>
      </c>
      <c r="DH174" s="315">
        <f t="shared" si="493"/>
        <v>0.18642437413491753</v>
      </c>
      <c r="DI174" s="315">
        <f t="shared" si="493"/>
        <v>0.18979558226828794</v>
      </c>
      <c r="DJ174" s="315">
        <f t="shared" si="493"/>
        <v>0.19322753025234102</v>
      </c>
      <c r="DK174" s="315">
        <f t="shared" si="493"/>
        <v>0.19672130828111628</v>
      </c>
      <c r="DL174" s="315">
        <f t="shared" si="493"/>
        <v>0.20027802603904638</v>
      </c>
      <c r="DM174" s="315">
        <f t="shared" si="493"/>
        <v>0.20389881304799723</v>
      </c>
      <c r="DN174" s="315">
        <f t="shared" si="493"/>
        <v>0.20758481902046166</v>
      </c>
      <c r="DO174" s="315">
        <f t="shared" si="493"/>
        <v>0.21133721421901458</v>
      </c>
      <c r="DP174" s="315">
        <f t="shared" si="493"/>
        <v>0.21515718982214269</v>
      </c>
      <c r="DQ174" s="315">
        <f t="shared" si="493"/>
        <v>0.21904595829655893</v>
      </c>
      <c r="DR174" s="315">
        <f t="shared" si="493"/>
        <v>0.22300475377611689</v>
      </c>
      <c r="DS174" s="315">
        <f t="shared" si="493"/>
        <v>0.22703483244744285</v>
      </c>
      <c r="DT174" s="315">
        <f t="shared" si="493"/>
        <v>0.23113747294240142</v>
      </c>
      <c r="DU174" s="315">
        <f t="shared" si="493"/>
        <v>0.23531397673751875</v>
      </c>
      <c r="DV174" s="315">
        <f t="shared" si="493"/>
        <v>0.2395656685604832</v>
      </c>
      <c r="DW174" s="315">
        <f t="shared" si="493"/>
        <v>0.24389389680384979</v>
      </c>
      <c r="DX174" s="315">
        <f t="shared" si="493"/>
        <v>0.2483000339460755</v>
      </c>
      <c r="DY174" s="315">
        <f t="shared" si="493"/>
        <v>0.25278547698001441</v>
      </c>
      <c r="DZ174" s="315">
        <f t="shared" si="493"/>
        <v>0.25735164784900449</v>
      </c>
    </row>
    <row r="175" spans="1:165">
      <c r="A175" s="303" t="s">
        <v>212</v>
      </c>
      <c r="C175" s="5" t="s">
        <v>319</v>
      </c>
      <c r="D175" s="315">
        <f t="shared" ref="D175:AH175" si="494">D152</f>
        <v>1.8453467032581344E-6</v>
      </c>
      <c r="E175" s="315">
        <f t="shared" si="494"/>
        <v>3.7407426452266809E-6</v>
      </c>
      <c r="F175" s="315">
        <f t="shared" si="494"/>
        <v>7.5251357689502722E-6</v>
      </c>
      <c r="G175" s="315">
        <f t="shared" si="494"/>
        <v>1.5048992781665354E-5</v>
      </c>
      <c r="H175" s="315">
        <f t="shared" si="494"/>
        <v>2.9888263756659301E-5</v>
      </c>
      <c r="I175" s="315">
        <f t="shared" si="494"/>
        <v>5.889317325222159E-5</v>
      </c>
      <c r="J175" s="315">
        <f t="shared" si="494"/>
        <v>1.1510548897206847E-4</v>
      </c>
      <c r="K175" s="315">
        <f t="shared" si="494"/>
        <v>2.2231533320354933E-4</v>
      </c>
      <c r="L175" s="315">
        <f t="shared" si="494"/>
        <v>4.2296453019697531E-4</v>
      </c>
      <c r="M175" s="315">
        <f t="shared" si="494"/>
        <v>7.8932467831400066E-4</v>
      </c>
      <c r="N175" s="315">
        <f t="shared" si="494"/>
        <v>1.4378961531206376E-3</v>
      </c>
      <c r="O175" s="315">
        <f t="shared" si="494"/>
        <v>2.4912322335469E-3</v>
      </c>
      <c r="P175" s="315">
        <f t="shared" si="494"/>
        <v>4.1582608848960787E-3</v>
      </c>
      <c r="Q175" s="315">
        <f t="shared" si="494"/>
        <v>6.6338766749060394E-3</v>
      </c>
      <c r="R175" s="315">
        <f t="shared" si="494"/>
        <v>1.0044869492836091E-2</v>
      </c>
      <c r="S175" s="315">
        <f t="shared" si="494"/>
        <v>1.4368670391898252E-2</v>
      </c>
      <c r="T175" s="315">
        <f t="shared" si="494"/>
        <v>1.9378223741381276E-2</v>
      </c>
      <c r="U175" s="315">
        <f t="shared" si="494"/>
        <v>2.4690257618031942E-2</v>
      </c>
      <c r="V175" s="315">
        <f t="shared" si="494"/>
        <v>2.9925232584043497E-2</v>
      </c>
      <c r="W175" s="315">
        <f t="shared" si="494"/>
        <v>3.4673622197139251E-2</v>
      </c>
      <c r="X175" s="315">
        <f t="shared" si="494"/>
        <v>3.8691774011731864E-2</v>
      </c>
      <c r="Y175" s="315">
        <f t="shared" si="494"/>
        <v>4.2396500278009695E-2</v>
      </c>
      <c r="Z175" s="315">
        <f t="shared" si="494"/>
        <v>4.5294487750190231E-2</v>
      </c>
      <c r="AA175" s="315">
        <f t="shared" si="494"/>
        <v>4.7524119110467965E-2</v>
      </c>
      <c r="AB175" s="315">
        <f t="shared" si="494"/>
        <v>4.9192095768610986E-2</v>
      </c>
      <c r="AC175" s="315">
        <f t="shared" si="494"/>
        <v>5.0425730710465015E-2</v>
      </c>
      <c r="AD175" s="315">
        <f t="shared" si="494"/>
        <v>5.1400525392654335E-2</v>
      </c>
      <c r="AE175" s="315">
        <f t="shared" si="494"/>
        <v>5.2267759766240575E-2</v>
      </c>
      <c r="AF175" s="315">
        <f t="shared" si="494"/>
        <v>5.3024621956382086E-2</v>
      </c>
      <c r="AG175" s="315">
        <f t="shared" si="494"/>
        <v>5.3723490427422992E-2</v>
      </c>
      <c r="AH175" s="315">
        <f t="shared" si="494"/>
        <v>5.4654909263336417E-2</v>
      </c>
      <c r="AI175" s="315"/>
      <c r="AJ175" s="315">
        <f t="shared" ref="AJ175:BN175" si="495">AJ152</f>
        <v>1.8453467032581344E-6</v>
      </c>
      <c r="AK175" s="315">
        <f t="shared" si="495"/>
        <v>3.7355885087854643E-6</v>
      </c>
      <c r="AL175" s="315">
        <f t="shared" si="495"/>
        <v>7.5037728572590957E-6</v>
      </c>
      <c r="AM175" s="315">
        <f t="shared" si="495"/>
        <v>1.4984551107465116E-5</v>
      </c>
      <c r="AN175" s="315">
        <f t="shared" si="495"/>
        <v>2.9716657039809903E-5</v>
      </c>
      <c r="AO175" s="315">
        <f t="shared" si="495"/>
        <v>5.8468105993819322E-5</v>
      </c>
      <c r="AP175" s="315">
        <f t="shared" si="495"/>
        <v>1.138732757301358E-4</v>
      </c>
      <c r="AQ175" s="315">
        <f t="shared" si="495"/>
        <v>2.1914792987449749E-4</v>
      </c>
      <c r="AR175" s="315">
        <f t="shared" si="495"/>
        <v>4.1541643709534938E-4</v>
      </c>
      <c r="AS175" s="315">
        <f t="shared" si="495"/>
        <v>7.7235306493938821E-4</v>
      </c>
      <c r="AT175" s="315">
        <f t="shared" si="495"/>
        <v>1.4016382250341744E-3</v>
      </c>
      <c r="AU175" s="315">
        <f t="shared" si="495"/>
        <v>2.4159463749132948E-3</v>
      </c>
      <c r="AV175" s="315">
        <f t="shared" si="495"/>
        <v>4.0123058352176224E-3</v>
      </c>
      <c r="AW175" s="315">
        <f t="shared" si="495"/>
        <v>6.3656884310878308E-3</v>
      </c>
      <c r="AX175" s="315">
        <f t="shared" si="495"/>
        <v>9.5839926440315065E-3</v>
      </c>
      <c r="AY175" s="315">
        <f t="shared" si="495"/>
        <v>1.3629131305933252E-2</v>
      </c>
      <c r="AZ175" s="315">
        <f t="shared" si="495"/>
        <v>1.8276112604506171E-2</v>
      </c>
      <c r="BA175" s="315">
        <f t="shared" si="495"/>
        <v>2.314935613490654E-2</v>
      </c>
      <c r="BB175" s="315">
        <f t="shared" si="495"/>
        <v>2.7887909580733117E-2</v>
      </c>
      <c r="BC175" s="315">
        <f t="shared" si="495"/>
        <v>3.2111513444217275E-2</v>
      </c>
      <c r="BD175" s="315">
        <f t="shared" si="495"/>
        <v>3.5602246925864896E-2</v>
      </c>
      <c r="BE175" s="315">
        <f t="shared" si="495"/>
        <v>3.8760961087006135E-2</v>
      </c>
      <c r="BF175" s="315">
        <f t="shared" si="495"/>
        <v>4.1154536222999569E-2</v>
      </c>
      <c r="BG175" s="315">
        <f t="shared" si="495"/>
        <v>4.2890486719552909E-2</v>
      </c>
      <c r="BH175" s="315">
        <f t="shared" si="495"/>
        <v>4.4088750320212165E-2</v>
      </c>
      <c r="BI175" s="315">
        <f t="shared" si="495"/>
        <v>4.4872170157187523E-2</v>
      </c>
      <c r="BJ175" s="315">
        <f t="shared" si="495"/>
        <v>4.5391325324350522E-2</v>
      </c>
      <c r="BK175" s="315">
        <f t="shared" si="495"/>
        <v>4.5794280981354185E-2</v>
      </c>
      <c r="BL175" s="315">
        <f t="shared" si="495"/>
        <v>4.6080069230575893E-2</v>
      </c>
      <c r="BM175" s="315">
        <f t="shared" si="495"/>
        <v>4.6295438407392885E-2</v>
      </c>
      <c r="BN175" s="315">
        <f t="shared" si="495"/>
        <v>4.6689105323793355E-2</v>
      </c>
      <c r="BO175" s="315"/>
      <c r="BP175" s="315">
        <f t="shared" ref="BP175:CT175" si="496">BP152</f>
        <v>0</v>
      </c>
      <c r="BQ175" s="315">
        <f t="shared" si="496"/>
        <v>0</v>
      </c>
      <c r="BR175" s="315">
        <f t="shared" si="496"/>
        <v>0</v>
      </c>
      <c r="BS175" s="315">
        <f t="shared" si="496"/>
        <v>0</v>
      </c>
      <c r="BT175" s="315">
        <f t="shared" si="496"/>
        <v>0</v>
      </c>
      <c r="BU175" s="315">
        <f t="shared" si="496"/>
        <v>0</v>
      </c>
      <c r="BV175" s="315">
        <f t="shared" si="496"/>
        <v>0</v>
      </c>
      <c r="BW175" s="315">
        <f t="shared" si="496"/>
        <v>0</v>
      </c>
      <c r="BX175" s="315">
        <f t="shared" si="496"/>
        <v>0</v>
      </c>
      <c r="BY175" s="315">
        <f t="shared" si="496"/>
        <v>0</v>
      </c>
      <c r="BZ175" s="315">
        <f t="shared" si="496"/>
        <v>0</v>
      </c>
      <c r="CA175" s="315">
        <f t="shared" si="496"/>
        <v>0</v>
      </c>
      <c r="CB175" s="315">
        <f t="shared" si="496"/>
        <v>0</v>
      </c>
      <c r="CC175" s="315">
        <f t="shared" si="496"/>
        <v>0</v>
      </c>
      <c r="CD175" s="315">
        <f t="shared" si="496"/>
        <v>0</v>
      </c>
      <c r="CE175" s="315">
        <f t="shared" si="496"/>
        <v>0</v>
      </c>
      <c r="CF175" s="315">
        <f t="shared" si="496"/>
        <v>0</v>
      </c>
      <c r="CG175" s="315">
        <f t="shared" si="496"/>
        <v>0</v>
      </c>
      <c r="CH175" s="315">
        <f t="shared" si="496"/>
        <v>0</v>
      </c>
      <c r="CI175" s="315">
        <f t="shared" si="496"/>
        <v>0</v>
      </c>
      <c r="CJ175" s="315">
        <f t="shared" si="496"/>
        <v>0</v>
      </c>
      <c r="CK175" s="315">
        <f t="shared" si="496"/>
        <v>0</v>
      </c>
      <c r="CL175" s="315">
        <f t="shared" si="496"/>
        <v>0</v>
      </c>
      <c r="CM175" s="315">
        <f t="shared" si="496"/>
        <v>0</v>
      </c>
      <c r="CN175" s="315">
        <f t="shared" si="496"/>
        <v>0</v>
      </c>
      <c r="CO175" s="315">
        <f t="shared" si="496"/>
        <v>0</v>
      </c>
      <c r="CP175" s="315">
        <f t="shared" si="496"/>
        <v>0</v>
      </c>
      <c r="CQ175" s="315">
        <f t="shared" si="496"/>
        <v>0</v>
      </c>
      <c r="CR175" s="315">
        <f t="shared" si="496"/>
        <v>0</v>
      </c>
      <c r="CS175" s="315">
        <f t="shared" si="496"/>
        <v>0</v>
      </c>
      <c r="CT175" s="315">
        <f t="shared" si="496"/>
        <v>0</v>
      </c>
      <c r="CU175" s="315"/>
      <c r="CV175" s="315">
        <f t="shared" ref="CV175:DZ175" si="497">CV152</f>
        <v>1.8453467032581344E-6</v>
      </c>
      <c r="CW175" s="315">
        <f t="shared" si="497"/>
        <v>3.7152662440383983E-6</v>
      </c>
      <c r="CX175" s="315">
        <f t="shared" si="497"/>
        <v>7.4198942038927898E-6</v>
      </c>
      <c r="CY175" s="315">
        <f t="shared" si="497"/>
        <v>1.4733327940938117E-5</v>
      </c>
      <c r="CZ175" s="315">
        <f t="shared" si="497"/>
        <v>2.905244380422122E-5</v>
      </c>
      <c r="DA175" s="315">
        <f t="shared" si="497"/>
        <v>5.6834717580526417E-5</v>
      </c>
      <c r="DB175" s="315">
        <f t="shared" si="497"/>
        <v>1.0983903460960213E-4</v>
      </c>
      <c r="DC175" s="315">
        <f t="shared" si="497"/>
        <v>2.0974259234006663E-4</v>
      </c>
      <c r="DD175" s="315">
        <f t="shared" si="497"/>
        <v>3.9447642255480278E-4</v>
      </c>
      <c r="DE175" s="315">
        <f t="shared" si="497"/>
        <v>7.2763687740580777E-4</v>
      </c>
      <c r="DF175" s="315">
        <f t="shared" si="497"/>
        <v>1.3099934601872205E-3</v>
      </c>
      <c r="DG175" s="315">
        <f t="shared" si="497"/>
        <v>2.2323432221787809E-3</v>
      </c>
      <c r="DH175" s="315">
        <f t="shared" si="497"/>
        <v>3.6694158648547218E-3</v>
      </c>
      <c r="DI175" s="315">
        <f t="shared" si="497"/>
        <v>5.7541328118344169E-3</v>
      </c>
      <c r="DJ175" s="315">
        <f t="shared" si="497"/>
        <v>8.5615469635591471E-3</v>
      </c>
      <c r="DK175" s="315">
        <f t="shared" si="497"/>
        <v>1.2030493340720193E-2</v>
      </c>
      <c r="DL175" s="315">
        <f t="shared" si="497"/>
        <v>1.5943237401851124E-2</v>
      </c>
      <c r="DM175" s="315">
        <f t="shared" si="497"/>
        <v>1.9954804504137735E-2</v>
      </c>
      <c r="DN175" s="315">
        <f t="shared" si="497"/>
        <v>2.3750751224917169E-2</v>
      </c>
      <c r="DO175" s="315">
        <f t="shared" si="497"/>
        <v>2.7015337582656937E-2</v>
      </c>
      <c r="DP175" s="315">
        <f t="shared" si="497"/>
        <v>2.9583467002299028E-2</v>
      </c>
      <c r="DQ175" s="315">
        <f t="shared" si="497"/>
        <v>3.1810711828052327E-2</v>
      </c>
      <c r="DR175" s="315">
        <f t="shared" si="497"/>
        <v>3.3408163055626036E-2</v>
      </c>
      <c r="DS175" s="315">
        <f t="shared" si="497"/>
        <v>3.442819229345722E-2</v>
      </c>
      <c r="DT175" s="315">
        <f t="shared" si="497"/>
        <v>3.4989783757978371E-2</v>
      </c>
      <c r="DU175" s="315">
        <f t="shared" si="497"/>
        <v>3.5203939424772596E-2</v>
      </c>
      <c r="DV175" s="315">
        <f t="shared" si="497"/>
        <v>3.5191389000330718E-2</v>
      </c>
      <c r="DW175" s="315">
        <f t="shared" si="497"/>
        <v>3.5079997066924766E-2</v>
      </c>
      <c r="DX175" s="315">
        <f t="shared" si="497"/>
        <v>3.4872251487223095E-2</v>
      </c>
      <c r="DY175" s="315">
        <f t="shared" si="497"/>
        <v>3.4606347816564714E-2</v>
      </c>
      <c r="DZ175" s="315">
        <f t="shared" si="497"/>
        <v>3.4467853386970768E-2</v>
      </c>
    </row>
    <row r="176" spans="1:165">
      <c r="A176" s="303" t="s">
        <v>316</v>
      </c>
      <c r="C176" s="5" t="s">
        <v>319</v>
      </c>
      <c r="D176" s="315">
        <f t="shared" ref="D176:AH177" si="498">D153</f>
        <v>0.56388732487639481</v>
      </c>
      <c r="E176" s="315">
        <f t="shared" si="498"/>
        <v>0.55855721979889716</v>
      </c>
      <c r="F176" s="315">
        <f t="shared" si="498"/>
        <v>0.55322329767165346</v>
      </c>
      <c r="G176" s="315">
        <f t="shared" si="498"/>
        <v>0.54778677585484159</v>
      </c>
      <c r="H176" s="315">
        <f t="shared" si="498"/>
        <v>0.54227766206837758</v>
      </c>
      <c r="I176" s="315">
        <f t="shared" si="498"/>
        <v>0.5366304449883621</v>
      </c>
      <c r="J176" s="315">
        <f t="shared" si="498"/>
        <v>0.53059095879011475</v>
      </c>
      <c r="K176" s="315">
        <f t="shared" si="498"/>
        <v>0.52407534082695129</v>
      </c>
      <c r="L176" s="315">
        <f t="shared" si="498"/>
        <v>0.51673276050726846</v>
      </c>
      <c r="M176" s="315">
        <f t="shared" si="498"/>
        <v>0.50798669333949009</v>
      </c>
      <c r="N176" s="315">
        <f t="shared" si="498"/>
        <v>0.49694687900861445</v>
      </c>
      <c r="O176" s="315">
        <f t="shared" si="498"/>
        <v>0.48338501647280269</v>
      </c>
      <c r="P176" s="315">
        <f t="shared" si="498"/>
        <v>0.46460790033478261</v>
      </c>
      <c r="Q176" s="315">
        <f t="shared" si="498"/>
        <v>0.43899046185351809</v>
      </c>
      <c r="R176" s="315">
        <f t="shared" si="498"/>
        <v>0.40533267303644516</v>
      </c>
      <c r="S176" s="315">
        <f t="shared" si="498"/>
        <v>0.36369478316463877</v>
      </c>
      <c r="T176" s="315">
        <f t="shared" si="498"/>
        <v>0.31580283019094646</v>
      </c>
      <c r="U176" s="315">
        <f t="shared" si="498"/>
        <v>0.26483627021049927</v>
      </c>
      <c r="V176" s="315">
        <f t="shared" si="498"/>
        <v>0.21463639051575936</v>
      </c>
      <c r="W176" s="315">
        <f t="shared" si="498"/>
        <v>0.16856569197436352</v>
      </c>
      <c r="X176" s="315">
        <f t="shared" si="498"/>
        <v>0.12881976900355596</v>
      </c>
      <c r="Y176" s="315">
        <f t="shared" si="498"/>
        <v>9.5710336037124616E-2</v>
      </c>
      <c r="Z176" s="315">
        <f t="shared" si="498"/>
        <v>6.9735518766228313E-2</v>
      </c>
      <c r="AA176" s="315">
        <f t="shared" si="498"/>
        <v>5.0105637806099931E-2</v>
      </c>
      <c r="AB176" s="315">
        <f t="shared" si="498"/>
        <v>3.5618265281585529E-2</v>
      </c>
      <c r="AC176" s="315">
        <f t="shared" si="498"/>
        <v>2.5116798762853169E-2</v>
      </c>
      <c r="AD176" s="315">
        <f t="shared" si="498"/>
        <v>1.7606925341814381E-2</v>
      </c>
      <c r="AE176" s="315">
        <f t="shared" si="498"/>
        <v>1.2289562155754623E-2</v>
      </c>
      <c r="AF176" s="315">
        <f t="shared" si="498"/>
        <v>8.5497584300700362E-3</v>
      </c>
      <c r="AG176" s="315">
        <f t="shared" si="498"/>
        <v>5.9331029964203872E-3</v>
      </c>
      <c r="AH176" s="315">
        <f t="shared" si="498"/>
        <v>4.1111185388200125E-3</v>
      </c>
      <c r="AI176" s="315"/>
      <c r="AJ176" s="315">
        <f t="shared" ref="AJ176:BN177" si="499">AJ153</f>
        <v>0.56388732487639481</v>
      </c>
      <c r="AK176" s="315">
        <f t="shared" si="499"/>
        <v>0.55874593223610802</v>
      </c>
      <c r="AL176" s="315">
        <f t="shared" si="499"/>
        <v>0.55362296439647785</v>
      </c>
      <c r="AM176" s="315">
        <f t="shared" si="499"/>
        <v>0.54841799724005935</v>
      </c>
      <c r="AN176" s="315">
        <f t="shared" si="499"/>
        <v>0.54316192132105701</v>
      </c>
      <c r="AO176" s="315">
        <f t="shared" si="499"/>
        <v>0.5377892971135646</v>
      </c>
      <c r="AP176" s="315">
        <f t="shared" si="499"/>
        <v>0.53226612774334348</v>
      </c>
      <c r="AQ176" s="315">
        <f t="shared" si="499"/>
        <v>0.52632260803997</v>
      </c>
      <c r="AR176" s="315">
        <f t="shared" si="499"/>
        <v>0.51960449830627198</v>
      </c>
      <c r="AS176" s="315">
        <f t="shared" si="499"/>
        <v>0.51152678233679127</v>
      </c>
      <c r="AT176" s="315">
        <f t="shared" si="499"/>
        <v>0.50118170425145436</v>
      </c>
      <c r="AU176" s="315">
        <f t="shared" si="499"/>
        <v>0.48842854748898962</v>
      </c>
      <c r="AV176" s="315">
        <f t="shared" si="499"/>
        <v>0.47036723534770497</v>
      </c>
      <c r="AW176" s="315">
        <f t="shared" si="499"/>
        <v>0.44538995012927851</v>
      </c>
      <c r="AX176" s="315">
        <f t="shared" si="499"/>
        <v>0.41216466754668224</v>
      </c>
      <c r="AY176" s="315">
        <f t="shared" si="499"/>
        <v>0.37068013221328799</v>
      </c>
      <c r="AZ176" s="315">
        <f t="shared" si="499"/>
        <v>0.32260826399835169</v>
      </c>
      <c r="BA176" s="315">
        <f t="shared" si="499"/>
        <v>0.27118865604981557</v>
      </c>
      <c r="BB176" s="315">
        <f t="shared" si="499"/>
        <v>0.22033766913727129</v>
      </c>
      <c r="BC176" s="315">
        <f t="shared" si="499"/>
        <v>0.17351295833615185</v>
      </c>
      <c r="BD176" s="315">
        <f t="shared" si="499"/>
        <v>0.13299521979135401</v>
      </c>
      <c r="BE176" s="315">
        <f t="shared" si="499"/>
        <v>9.9167610354083682E-2</v>
      </c>
      <c r="BF176" s="315">
        <f t="shared" si="499"/>
        <v>7.2558436866431167E-2</v>
      </c>
      <c r="BG176" s="315">
        <f t="shared" si="499"/>
        <v>5.2386634615524119E-2</v>
      </c>
      <c r="BH176" s="315">
        <f t="shared" si="499"/>
        <v>3.7442161119573776E-2</v>
      </c>
      <c r="BI176" s="315">
        <f t="shared" si="499"/>
        <v>2.6563020423307427E-2</v>
      </c>
      <c r="BJ176" s="315">
        <f t="shared" si="499"/>
        <v>1.8747732577960478E-2</v>
      </c>
      <c r="BK176" s="315">
        <f t="shared" si="499"/>
        <v>1.3184033448576887E-2</v>
      </c>
      <c r="BL176" s="315">
        <f t="shared" si="499"/>
        <v>9.2476776088163334E-3</v>
      </c>
      <c r="BM176" s="315">
        <f t="shared" si="499"/>
        <v>6.4754090216976607E-3</v>
      </c>
      <c r="BN176" s="315">
        <f t="shared" si="499"/>
        <v>4.5307235727853256E-3</v>
      </c>
      <c r="BO176" s="315"/>
      <c r="BP176" s="315">
        <f t="shared" ref="BP176:CT177" si="500">BP153</f>
        <v>0.56391209013509636</v>
      </c>
      <c r="BQ176" s="315">
        <f t="shared" si="500"/>
        <v>0.56258799374542834</v>
      </c>
      <c r="BR176" s="315">
        <f t="shared" si="500"/>
        <v>0.56122951859841252</v>
      </c>
      <c r="BS176" s="315">
        <f t="shared" si="500"/>
        <v>0.55983598319036953</v>
      </c>
      <c r="BT176" s="315">
        <f t="shared" si="500"/>
        <v>0.55840669299977974</v>
      </c>
      <c r="BU176" s="315">
        <f t="shared" si="500"/>
        <v>0.55694094023960938</v>
      </c>
      <c r="BV176" s="315">
        <f t="shared" si="500"/>
        <v>0.55543800360492335</v>
      </c>
      <c r="BW176" s="315">
        <f t="shared" si="500"/>
        <v>0.55389714801570133</v>
      </c>
      <c r="BX176" s="315">
        <f t="shared" si="500"/>
        <v>0.55231762435476084</v>
      </c>
      <c r="BY176" s="315">
        <f t="shared" si="500"/>
        <v>0.55069866920069677</v>
      </c>
      <c r="BZ176" s="315">
        <f t="shared" si="500"/>
        <v>0.54903950455574346</v>
      </c>
      <c r="CA176" s="315">
        <f t="shared" si="500"/>
        <v>0.54733933756845998</v>
      </c>
      <c r="CB176" s="315">
        <f t="shared" si="500"/>
        <v>0.54559736025114403</v>
      </c>
      <c r="CC176" s="315">
        <f t="shared" si="500"/>
        <v>0.5438127491918705</v>
      </c>
      <c r="CD176" s="315">
        <f t="shared" si="500"/>
        <v>0.54198466526105693</v>
      </c>
      <c r="CE176" s="315">
        <f t="shared" si="500"/>
        <v>0.54011225331244661</v>
      </c>
      <c r="CF176" s="315">
        <f t="shared" si="500"/>
        <v>0.53819464187840882</v>
      </c>
      <c r="CG176" s="315">
        <f t="shared" si="500"/>
        <v>0.5362309428594445</v>
      </c>
      <c r="CH176" s="315">
        <f t="shared" si="500"/>
        <v>0.53422025120778827</v>
      </c>
      <c r="CI176" s="315">
        <f t="shared" si="500"/>
        <v>0.53216164460499604</v>
      </c>
      <c r="CJ176" s="315">
        <f t="shared" si="500"/>
        <v>0.53005418313340247</v>
      </c>
      <c r="CK176" s="315">
        <f t="shared" si="500"/>
        <v>0.52789690894133168</v>
      </c>
      <c r="CL176" s="315">
        <f t="shared" si="500"/>
        <v>0.52568884590194442</v>
      </c>
      <c r="CM176" s="315">
        <f t="shared" si="500"/>
        <v>0.52342899926559949</v>
      </c>
      <c r="CN176" s="315">
        <f t="shared" si="500"/>
        <v>0.52111635530560663</v>
      </c>
      <c r="CO176" s="315">
        <f t="shared" si="500"/>
        <v>0.51874988095724461</v>
      </c>
      <c r="CP176" s="315">
        <f t="shared" si="500"/>
        <v>0.51632852344991909</v>
      </c>
      <c r="CQ176" s="315">
        <f t="shared" si="500"/>
        <v>0.51385120993232691</v>
      </c>
      <c r="CR176" s="315">
        <f t="shared" si="500"/>
        <v>0.51131684709049674</v>
      </c>
      <c r="CS176" s="315">
        <f t="shared" si="500"/>
        <v>0.50872432075856877</v>
      </c>
      <c r="CT176" s="315">
        <f t="shared" si="500"/>
        <v>0.50607249552217848</v>
      </c>
      <c r="CU176" s="315"/>
      <c r="CV176" s="315">
        <f t="shared" ref="CV176:DZ177" si="501">CV153</f>
        <v>0.56388732487639481</v>
      </c>
      <c r="CW176" s="315">
        <f t="shared" si="501"/>
        <v>0.56358785670373301</v>
      </c>
      <c r="CX176" s="315">
        <f t="shared" si="501"/>
        <v>0.56322868614294352</v>
      </c>
      <c r="CY176" s="315">
        <f t="shared" si="501"/>
        <v>0.56278945882840703</v>
      </c>
      <c r="CZ176" s="315">
        <f t="shared" si="501"/>
        <v>0.56223249225441929</v>
      </c>
      <c r="DA176" s="315">
        <f t="shared" si="501"/>
        <v>0.56148817244835481</v>
      </c>
      <c r="DB176" s="315">
        <f t="shared" si="501"/>
        <v>0.5604290498119725</v>
      </c>
      <c r="DC176" s="315">
        <f t="shared" si="501"/>
        <v>0.55882677163290773</v>
      </c>
      <c r="DD176" s="315">
        <f t="shared" si="501"/>
        <v>0.55628360460196757</v>
      </c>
      <c r="DE176" s="315">
        <f t="shared" si="501"/>
        <v>0.55213578897232352</v>
      </c>
      <c r="DF176" s="315">
        <f t="shared" si="501"/>
        <v>0.54534092920214561</v>
      </c>
      <c r="DG176" s="315">
        <f t="shared" si="501"/>
        <v>0.53436009642744298</v>
      </c>
      <c r="DH176" s="315">
        <f t="shared" si="501"/>
        <v>0.51727470347613724</v>
      </c>
      <c r="DI176" s="315">
        <f t="shared" si="501"/>
        <v>0.49204220759999717</v>
      </c>
      <c r="DJ176" s="315">
        <f t="shared" si="501"/>
        <v>0.4571818752040866</v>
      </c>
      <c r="DK176" s="315">
        <f t="shared" si="501"/>
        <v>0.41260299739060413</v>
      </c>
      <c r="DL176" s="315">
        <f t="shared" si="501"/>
        <v>0.36017614731823411</v>
      </c>
      <c r="DM176" s="315">
        <f t="shared" si="501"/>
        <v>0.30354681495721353</v>
      </c>
      <c r="DN176" s="315">
        <f t="shared" si="501"/>
        <v>0.2471785656588889</v>
      </c>
      <c r="DO176" s="315">
        <f t="shared" si="501"/>
        <v>0.19504404701486097</v>
      </c>
      <c r="DP176" s="315">
        <f t="shared" si="501"/>
        <v>0.14978511193809216</v>
      </c>
      <c r="DQ176" s="315">
        <f t="shared" si="501"/>
        <v>0.11254566330517833</v>
      </c>
      <c r="DR176" s="315">
        <f t="shared" si="501"/>
        <v>8.3091689574193175E-2</v>
      </c>
      <c r="DS176" s="315">
        <f t="shared" si="501"/>
        <v>6.0521263217388183E-2</v>
      </c>
      <c r="DT176" s="315">
        <f t="shared" si="501"/>
        <v>4.3636075497577941E-2</v>
      </c>
      <c r="DU176" s="315">
        <f t="shared" si="501"/>
        <v>3.1226476360214746E-2</v>
      </c>
      <c r="DV176" s="315">
        <f t="shared" si="501"/>
        <v>2.2224486819603533E-2</v>
      </c>
      <c r="DW176" s="315">
        <f t="shared" si="501"/>
        <v>1.5756293904965905E-2</v>
      </c>
      <c r="DX176" s="315">
        <f t="shared" si="501"/>
        <v>1.1138797603019696E-2</v>
      </c>
      <c r="DY176" s="315">
        <f t="shared" si="501"/>
        <v>7.8582872050181052E-3</v>
      </c>
      <c r="DZ176" s="315">
        <f t="shared" si="501"/>
        <v>5.5367792755199362E-3</v>
      </c>
    </row>
    <row r="177" spans="1:165">
      <c r="A177" s="303" t="s">
        <v>317</v>
      </c>
      <c r="C177" s="5" t="s">
        <v>319</v>
      </c>
      <c r="D177" s="315">
        <f t="shared" si="498"/>
        <v>2.5989993671097754E-5</v>
      </c>
      <c r="E177" s="315">
        <f t="shared" si="498"/>
        <v>4.9854337695514077E-5</v>
      </c>
      <c r="F177" s="315">
        <f t="shared" si="498"/>
        <v>9.5460942444718766E-5</v>
      </c>
      <c r="G177" s="315">
        <f t="shared" si="498"/>
        <v>1.8230736165766143E-4</v>
      </c>
      <c r="H177" s="315">
        <f t="shared" si="498"/>
        <v>3.4694480630223805E-4</v>
      </c>
      <c r="I177" s="315">
        <f t="shared" si="498"/>
        <v>6.5705176886818371E-4</v>
      </c>
      <c r="J177" s="315">
        <f t="shared" si="498"/>
        <v>1.2356469358021894E-3</v>
      </c>
      <c r="K177" s="315">
        <f t="shared" si="498"/>
        <v>2.3021795501142204E-3</v>
      </c>
      <c r="L177" s="315">
        <f t="shared" si="498"/>
        <v>4.235166261692026E-3</v>
      </c>
      <c r="M177" s="315">
        <f t="shared" si="498"/>
        <v>7.6593993686989931E-3</v>
      </c>
      <c r="N177" s="315">
        <f t="shared" si="498"/>
        <v>1.3544045078652034E-2</v>
      </c>
      <c r="O177" s="315">
        <f t="shared" si="498"/>
        <v>2.3315712079244839E-2</v>
      </c>
      <c r="P177" s="315">
        <f t="shared" si="498"/>
        <v>3.8710541103530734E-2</v>
      </c>
      <c r="Q177" s="315">
        <f t="shared" si="498"/>
        <v>6.1534919931997729E-2</v>
      </c>
      <c r="R177" s="315">
        <f t="shared" si="498"/>
        <v>9.3027707136699458E-2</v>
      </c>
      <c r="S177" s="315">
        <f t="shared" si="498"/>
        <v>0.13311757545793448</v>
      </c>
      <c r="T177" s="315">
        <f t="shared" si="498"/>
        <v>0.179942188422304</v>
      </c>
      <c r="U177" s="315">
        <f t="shared" si="498"/>
        <v>0.23004046098852601</v>
      </c>
      <c r="V177" s="315">
        <f t="shared" si="498"/>
        <v>0.27930588798337824</v>
      </c>
      <c r="W177" s="315">
        <f t="shared" si="498"/>
        <v>0.32408640319674942</v>
      </c>
      <c r="X177" s="315">
        <f t="shared" si="498"/>
        <v>0.36200950820355488</v>
      </c>
      <c r="Y177" s="315">
        <f t="shared" si="498"/>
        <v>0.38995764330249238</v>
      </c>
      <c r="Z177" s="315">
        <f t="shared" si="498"/>
        <v>0.40947008486631298</v>
      </c>
      <c r="AA177" s="315">
        <f t="shared" si="498"/>
        <v>0.42213954951803812</v>
      </c>
      <c r="AB177" s="315">
        <f t="shared" si="498"/>
        <v>0.42920364935480815</v>
      </c>
      <c r="AC177" s="315">
        <f t="shared" si="498"/>
        <v>0.43190215577036567</v>
      </c>
      <c r="AD177" s="315">
        <f t="shared" si="498"/>
        <v>0.43134782773157876</v>
      </c>
      <c r="AE177" s="315">
        <f t="shared" si="498"/>
        <v>0.4284501536478964</v>
      </c>
      <c r="AF177" s="315">
        <f t="shared" si="498"/>
        <v>0.42381915087971134</v>
      </c>
      <c r="AG177" s="315">
        <f t="shared" si="498"/>
        <v>0.4179446166782777</v>
      </c>
      <c r="AH177" s="315">
        <f t="shared" si="498"/>
        <v>0.41136589246210975</v>
      </c>
      <c r="AI177" s="315"/>
      <c r="AJ177" s="315">
        <f t="shared" si="499"/>
        <v>2.5989993671097754E-5</v>
      </c>
      <c r="AK177" s="315">
        <f t="shared" si="499"/>
        <v>4.9871181329860873E-5</v>
      </c>
      <c r="AL177" s="315">
        <f t="shared" si="499"/>
        <v>9.5529906572542188E-5</v>
      </c>
      <c r="AM177" s="315">
        <f t="shared" si="499"/>
        <v>1.8251743665478298E-4</v>
      </c>
      <c r="AN177" s="315">
        <f t="shared" si="499"/>
        <v>3.4751054812898348E-4</v>
      </c>
      <c r="AO177" s="315">
        <f t="shared" si="499"/>
        <v>6.5847067054592475E-4</v>
      </c>
      <c r="AP177" s="315">
        <f t="shared" si="499"/>
        <v>1.2395480904481865E-3</v>
      </c>
      <c r="AQ177" s="315">
        <f t="shared" si="499"/>
        <v>2.3120514372617636E-3</v>
      </c>
      <c r="AR177" s="315">
        <f t="shared" si="499"/>
        <v>4.2587031611656069E-3</v>
      </c>
      <c r="AS177" s="315">
        <f t="shared" si="499"/>
        <v>7.7127766633931019E-3</v>
      </c>
      <c r="AT177" s="315">
        <f t="shared" si="499"/>
        <v>1.3659463177471088E-2</v>
      </c>
      <c r="AU177" s="315">
        <f t="shared" si="499"/>
        <v>2.3558982997930366E-2</v>
      </c>
      <c r="AV177" s="315">
        <f t="shared" si="499"/>
        <v>3.9190401593604374E-2</v>
      </c>
      <c r="AW177" s="315">
        <f t="shared" si="499"/>
        <v>6.2431959920046666E-2</v>
      </c>
      <c r="AX177" s="315">
        <f t="shared" si="499"/>
        <v>9.4595714915832324E-2</v>
      </c>
      <c r="AY177" s="315">
        <f t="shared" si="499"/>
        <v>0.13567431471328598</v>
      </c>
      <c r="AZ177" s="315">
        <f t="shared" si="499"/>
        <v>0.18381987581265199</v>
      </c>
      <c r="BA177" s="315">
        <f t="shared" si="499"/>
        <v>0.23555823151781127</v>
      </c>
      <c r="BB177" s="315">
        <f t="shared" si="499"/>
        <v>0.28672494998025394</v>
      </c>
      <c r="BC177" s="315">
        <f t="shared" si="499"/>
        <v>0.33359807631402938</v>
      </c>
      <c r="BD177" s="315">
        <f t="shared" si="499"/>
        <v>0.37374336627449417</v>
      </c>
      <c r="BE177" s="315">
        <f t="shared" si="499"/>
        <v>0.40404379742871599</v>
      </c>
      <c r="BF177" s="315">
        <f t="shared" si="499"/>
        <v>0.42604557658862446</v>
      </c>
      <c r="BG177" s="315">
        <f t="shared" si="499"/>
        <v>0.44135692719734565</v>
      </c>
      <c r="BH177" s="315">
        <f t="shared" si="499"/>
        <v>0.45118177612540966</v>
      </c>
      <c r="BI177" s="315">
        <f t="shared" si="499"/>
        <v>0.4567710197832347</v>
      </c>
      <c r="BJ177" s="315">
        <f t="shared" si="499"/>
        <v>0.45929618973226499</v>
      </c>
      <c r="BK177" s="315">
        <f t="shared" si="499"/>
        <v>0.45963404433385385</v>
      </c>
      <c r="BL177" s="315">
        <f t="shared" si="499"/>
        <v>0.45841562704196209</v>
      </c>
      <c r="BM177" s="315">
        <f t="shared" si="499"/>
        <v>0.45614619247994126</v>
      </c>
      <c r="BN177" s="315">
        <f t="shared" si="499"/>
        <v>0.45335232453620866</v>
      </c>
      <c r="BO177" s="315"/>
      <c r="BP177" s="315">
        <f t="shared" si="500"/>
        <v>0</v>
      </c>
      <c r="BQ177" s="315">
        <f t="shared" si="500"/>
        <v>0</v>
      </c>
      <c r="BR177" s="315">
        <f t="shared" si="500"/>
        <v>0</v>
      </c>
      <c r="BS177" s="315">
        <f t="shared" si="500"/>
        <v>0</v>
      </c>
      <c r="BT177" s="315">
        <f t="shared" si="500"/>
        <v>0</v>
      </c>
      <c r="BU177" s="315">
        <f t="shared" si="500"/>
        <v>0</v>
      </c>
      <c r="BV177" s="315">
        <f t="shared" si="500"/>
        <v>0</v>
      </c>
      <c r="BW177" s="315">
        <f t="shared" si="500"/>
        <v>0</v>
      </c>
      <c r="BX177" s="315">
        <f t="shared" si="500"/>
        <v>0</v>
      </c>
      <c r="BY177" s="315">
        <f t="shared" si="500"/>
        <v>0</v>
      </c>
      <c r="BZ177" s="315">
        <f t="shared" si="500"/>
        <v>0</v>
      </c>
      <c r="CA177" s="315">
        <f t="shared" si="500"/>
        <v>0</v>
      </c>
      <c r="CB177" s="315">
        <f t="shared" si="500"/>
        <v>0</v>
      </c>
      <c r="CC177" s="315">
        <f t="shared" si="500"/>
        <v>0</v>
      </c>
      <c r="CD177" s="315">
        <f t="shared" si="500"/>
        <v>0</v>
      </c>
      <c r="CE177" s="315">
        <f t="shared" si="500"/>
        <v>0</v>
      </c>
      <c r="CF177" s="315">
        <f t="shared" si="500"/>
        <v>0</v>
      </c>
      <c r="CG177" s="315">
        <f t="shared" si="500"/>
        <v>0</v>
      </c>
      <c r="CH177" s="315">
        <f t="shared" si="500"/>
        <v>0</v>
      </c>
      <c r="CI177" s="315">
        <f t="shared" si="500"/>
        <v>0</v>
      </c>
      <c r="CJ177" s="315">
        <f t="shared" si="500"/>
        <v>0</v>
      </c>
      <c r="CK177" s="315">
        <f t="shared" si="500"/>
        <v>0</v>
      </c>
      <c r="CL177" s="315">
        <f t="shared" si="500"/>
        <v>0</v>
      </c>
      <c r="CM177" s="315">
        <f t="shared" si="500"/>
        <v>0</v>
      </c>
      <c r="CN177" s="315">
        <f t="shared" si="500"/>
        <v>0</v>
      </c>
      <c r="CO177" s="315">
        <f t="shared" si="500"/>
        <v>0</v>
      </c>
      <c r="CP177" s="315">
        <f t="shared" si="500"/>
        <v>0</v>
      </c>
      <c r="CQ177" s="315">
        <f t="shared" si="500"/>
        <v>0</v>
      </c>
      <c r="CR177" s="315">
        <f t="shared" si="500"/>
        <v>0</v>
      </c>
      <c r="CS177" s="315">
        <f t="shared" si="500"/>
        <v>0</v>
      </c>
      <c r="CT177" s="315">
        <f t="shared" si="500"/>
        <v>0</v>
      </c>
      <c r="CU177" s="315"/>
      <c r="CV177" s="315">
        <f t="shared" si="501"/>
        <v>2.5989993671097754E-5</v>
      </c>
      <c r="CW177" s="315">
        <f t="shared" si="501"/>
        <v>5.0303350011866383E-5</v>
      </c>
      <c r="CX177" s="315">
        <f t="shared" si="501"/>
        <v>9.718741314292451E-5</v>
      </c>
      <c r="CY177" s="315">
        <f t="shared" si="501"/>
        <v>1.8730036198416402E-4</v>
      </c>
      <c r="CZ177" s="315">
        <f t="shared" si="501"/>
        <v>3.5971174320183934E-4</v>
      </c>
      <c r="DA177" s="315">
        <f t="shared" si="501"/>
        <v>6.8748763763069052E-4</v>
      </c>
      <c r="DB177" s="315">
        <f t="shared" si="501"/>
        <v>1.3051342595692907E-3</v>
      </c>
      <c r="DC177" s="315">
        <f t="shared" si="501"/>
        <v>2.454837053923581E-3</v>
      </c>
      <c r="DD177" s="315">
        <f t="shared" si="501"/>
        <v>4.5593268594580263E-3</v>
      </c>
      <c r="DE177" s="315">
        <f t="shared" si="501"/>
        <v>8.3250773473793616E-3</v>
      </c>
      <c r="DF177" s="315">
        <f t="shared" si="501"/>
        <v>1.4863001339464717E-2</v>
      </c>
      <c r="DG177" s="315">
        <f t="shared" si="501"/>
        <v>2.5774456655382832E-2</v>
      </c>
      <c r="DH177" s="315">
        <f t="shared" si="501"/>
        <v>4.3098672356412786E-2</v>
      </c>
      <c r="DI177" s="315">
        <f t="shared" si="501"/>
        <v>6.8971379742488098E-2</v>
      </c>
      <c r="DJ177" s="315">
        <f t="shared" si="501"/>
        <v>0.10492759262678225</v>
      </c>
      <c r="DK177" s="315">
        <f t="shared" si="501"/>
        <v>0.1510186925459697</v>
      </c>
      <c r="DL177" s="315">
        <f t="shared" si="501"/>
        <v>0.20522578637680375</v>
      </c>
      <c r="DM177" s="315">
        <f t="shared" si="501"/>
        <v>0.26366497756842344</v>
      </c>
      <c r="DN177" s="315">
        <f t="shared" si="501"/>
        <v>0.32165295272585515</v>
      </c>
      <c r="DO177" s="315">
        <f t="shared" si="501"/>
        <v>0.37499400335625538</v>
      </c>
      <c r="DP177" s="315">
        <f t="shared" si="501"/>
        <v>0.42092634638575055</v>
      </c>
      <c r="DQ177" s="315">
        <f t="shared" si="501"/>
        <v>0.45855070041107809</v>
      </c>
      <c r="DR177" s="315">
        <f t="shared" si="501"/>
        <v>0.4878942866358546</v>
      </c>
      <c r="DS177" s="315">
        <f t="shared" si="501"/>
        <v>0.50989110027336193</v>
      </c>
      <c r="DT177" s="315">
        <f t="shared" si="501"/>
        <v>0.52581906218675545</v>
      </c>
      <c r="DU177" s="315">
        <f t="shared" si="501"/>
        <v>0.53696263542293332</v>
      </c>
      <c r="DV177" s="315">
        <f t="shared" si="501"/>
        <v>0.54447235539292682</v>
      </c>
      <c r="DW177" s="315">
        <f t="shared" si="501"/>
        <v>0.54931058234185992</v>
      </c>
      <c r="DX177" s="315">
        <f t="shared" si="501"/>
        <v>0.55216013183826285</v>
      </c>
      <c r="DY177" s="315">
        <f t="shared" si="501"/>
        <v>0.55356005712872958</v>
      </c>
      <c r="DZ177" s="315">
        <f t="shared" si="501"/>
        <v>0.55402006206654131</v>
      </c>
    </row>
    <row r="178" spans="1:165">
      <c r="A178" s="303" t="s">
        <v>306</v>
      </c>
      <c r="C178" s="5" t="s">
        <v>319</v>
      </c>
      <c r="D178" s="315">
        <f t="shared" ref="D178:AH178" si="502">D155</f>
        <v>0.1241689423943689</v>
      </c>
      <c r="E178" s="315">
        <f t="shared" si="502"/>
        <v>0.1235155467137764</v>
      </c>
      <c r="F178" s="315">
        <f t="shared" si="502"/>
        <v>0.1228354593605738</v>
      </c>
      <c r="G178" s="315">
        <f t="shared" si="502"/>
        <v>0.12214405138132177</v>
      </c>
      <c r="H178" s="315">
        <f t="shared" si="502"/>
        <v>0.12144507024187372</v>
      </c>
      <c r="I178" s="315">
        <f t="shared" si="502"/>
        <v>0.12073902858978433</v>
      </c>
      <c r="J178" s="315">
        <f t="shared" si="502"/>
        <v>0.11990805224101811</v>
      </c>
      <c r="K178" s="315">
        <f t="shared" si="502"/>
        <v>0.11907186627001441</v>
      </c>
      <c r="L178" s="315">
        <f t="shared" si="502"/>
        <v>0.1182368222829726</v>
      </c>
      <c r="M178" s="315">
        <f t="shared" si="502"/>
        <v>0.11741404131860113</v>
      </c>
      <c r="N178" s="315">
        <f t="shared" si="502"/>
        <v>0.11662178838751551</v>
      </c>
      <c r="O178" s="315">
        <f t="shared" si="502"/>
        <v>0.11596550567878364</v>
      </c>
      <c r="P178" s="315">
        <f t="shared" si="502"/>
        <v>0.11537256506240719</v>
      </c>
      <c r="Q178" s="315">
        <f t="shared" si="502"/>
        <v>0.11487948695682074</v>
      </c>
      <c r="R178" s="315">
        <f t="shared" si="502"/>
        <v>0.11452276354038708</v>
      </c>
      <c r="S178" s="315">
        <f t="shared" si="502"/>
        <v>0.11430019345159478</v>
      </c>
      <c r="T178" s="315">
        <f t="shared" si="502"/>
        <v>0.11421938717650856</v>
      </c>
      <c r="U178" s="315">
        <f t="shared" si="502"/>
        <v>0.11417816727638458</v>
      </c>
      <c r="V178" s="315">
        <f t="shared" si="502"/>
        <v>0.1141152462226914</v>
      </c>
      <c r="W178" s="315">
        <f t="shared" si="502"/>
        <v>0.11396335908621538</v>
      </c>
      <c r="X178" s="315">
        <f t="shared" si="502"/>
        <v>0.11368099330414179</v>
      </c>
      <c r="Y178" s="315">
        <f t="shared" si="502"/>
        <v>0.11168388855333289</v>
      </c>
      <c r="Z178" s="315">
        <f t="shared" si="502"/>
        <v>0.10990935436655354</v>
      </c>
      <c r="AA178" s="315">
        <f t="shared" si="502"/>
        <v>0.10799089485303322</v>
      </c>
      <c r="AB178" s="315">
        <f t="shared" si="502"/>
        <v>0.1059560278088921</v>
      </c>
      <c r="AC178" s="315">
        <f t="shared" si="502"/>
        <v>0.10382461890340433</v>
      </c>
      <c r="AD178" s="315">
        <f t="shared" si="502"/>
        <v>0.1016031609155469</v>
      </c>
      <c r="AE178" s="315">
        <f t="shared" si="502"/>
        <v>9.9337936163153756E-2</v>
      </c>
      <c r="AF178" s="315">
        <f t="shared" si="502"/>
        <v>9.7028285652434196E-2</v>
      </c>
      <c r="AG178" s="315">
        <f t="shared" si="502"/>
        <v>9.4682625260622044E-2</v>
      </c>
      <c r="AH178" s="315">
        <f t="shared" si="502"/>
        <v>9.2348273172482009E-2</v>
      </c>
      <c r="AI178" s="315"/>
      <c r="AJ178" s="315">
        <f t="shared" ref="AJ178:BN178" si="503">AJ155</f>
        <v>0.1241689423943689</v>
      </c>
      <c r="AK178" s="315">
        <f t="shared" si="503"/>
        <v>0.12352921960350935</v>
      </c>
      <c r="AL178" s="315">
        <f t="shared" si="503"/>
        <v>0.1228716828924668</v>
      </c>
      <c r="AM178" s="315">
        <f t="shared" si="503"/>
        <v>0.12220561584917036</v>
      </c>
      <c r="AN178" s="315">
        <f t="shared" si="503"/>
        <v>0.12153697602339819</v>
      </c>
      <c r="AO178" s="315">
        <f t="shared" si="503"/>
        <v>0.12086641190697467</v>
      </c>
      <c r="AP178" s="315">
        <f t="shared" si="503"/>
        <v>0.12017021842414838</v>
      </c>
      <c r="AQ178" s="315">
        <f t="shared" si="503"/>
        <v>0.11948246250895034</v>
      </c>
      <c r="AR178" s="315">
        <f t="shared" si="503"/>
        <v>0.11880979511221627</v>
      </c>
      <c r="AS178" s="315">
        <f t="shared" si="503"/>
        <v>0.11816345541405258</v>
      </c>
      <c r="AT178" s="315">
        <f t="shared" si="503"/>
        <v>0.11756149482990365</v>
      </c>
      <c r="AU178" s="315">
        <f t="shared" si="503"/>
        <v>0.11718546514211207</v>
      </c>
      <c r="AV178" s="315">
        <f t="shared" si="503"/>
        <v>0.11688339944271815</v>
      </c>
      <c r="AW178" s="315">
        <f t="shared" si="503"/>
        <v>0.11671449256794036</v>
      </c>
      <c r="AX178" s="315">
        <f t="shared" si="503"/>
        <v>0.11669637754112536</v>
      </c>
      <c r="AY178" s="315">
        <f t="shared" si="503"/>
        <v>0.11682562565178317</v>
      </c>
      <c r="AZ178" s="315">
        <f t="shared" si="503"/>
        <v>0.1170809458247071</v>
      </c>
      <c r="BA178" s="315">
        <f t="shared" si="503"/>
        <v>0.11739049422458847</v>
      </c>
      <c r="BB178" s="315">
        <f t="shared" si="503"/>
        <v>0.11769698009104927</v>
      </c>
      <c r="BC178" s="315">
        <f t="shared" si="503"/>
        <v>0.11793887665174568</v>
      </c>
      <c r="BD178" s="315">
        <f t="shared" si="503"/>
        <v>0.11807998667673106</v>
      </c>
      <c r="BE178" s="315">
        <f t="shared" si="503"/>
        <v>0.11674107510596109</v>
      </c>
      <c r="BF178" s="315">
        <f t="shared" si="503"/>
        <v>0.11558504500376156</v>
      </c>
      <c r="BG178" s="315">
        <f t="shared" si="503"/>
        <v>0.1143589031953913</v>
      </c>
      <c r="BH178" s="315">
        <f t="shared" si="503"/>
        <v>0.11306600431963928</v>
      </c>
      <c r="BI178" s="315">
        <f t="shared" si="503"/>
        <v>0.11172709856232238</v>
      </c>
      <c r="BJ178" s="315">
        <f t="shared" si="503"/>
        <v>0.11037198383774659</v>
      </c>
      <c r="BK178" s="315">
        <f t="shared" si="503"/>
        <v>0.10902505907718561</v>
      </c>
      <c r="BL178" s="315">
        <f t="shared" si="503"/>
        <v>0.10768785849241044</v>
      </c>
      <c r="BM178" s="315">
        <f t="shared" si="503"/>
        <v>0.106369991021837</v>
      </c>
      <c r="BN178" s="315">
        <f t="shared" si="503"/>
        <v>0.10511498842076081</v>
      </c>
      <c r="BO178" s="315"/>
      <c r="BP178" s="315">
        <f t="shared" ref="BP178:CT178" si="504">BP155</f>
        <v>0.12416867271808735</v>
      </c>
      <c r="BQ178" s="315">
        <f t="shared" si="504"/>
        <v>0.12158829407619544</v>
      </c>
      <c r="BR178" s="315">
        <f t="shared" si="504"/>
        <v>0.11900869707244087</v>
      </c>
      <c r="BS178" s="315">
        <f t="shared" si="504"/>
        <v>0.11643019699727296</v>
      </c>
      <c r="BT178" s="315">
        <f t="shared" si="504"/>
        <v>0.11385311846911651</v>
      </c>
      <c r="BU178" s="315">
        <f t="shared" si="504"/>
        <v>0.11127779567153347</v>
      </c>
      <c r="BV178" s="315">
        <f t="shared" si="504"/>
        <v>0.10870457259600894</v>
      </c>
      <c r="BW178" s="315">
        <f t="shared" si="504"/>
        <v>0.10613380329048888</v>
      </c>
      <c r="BX178" s="315">
        <f t="shared" si="504"/>
        <v>0.10356585211379978</v>
      </c>
      <c r="BY178" s="315">
        <f t="shared" si="504"/>
        <v>0.10100109399608236</v>
      </c>
      <c r="BZ178" s="315">
        <f t="shared" si="504"/>
        <v>9.8439914705375761E-2</v>
      </c>
      <c r="CA178" s="315">
        <f t="shared" si="504"/>
        <v>9.5882711120490377E-2</v>
      </c>
      <c r="CB178" s="315">
        <f t="shared" si="504"/>
        <v>9.3329891510310736E-2</v>
      </c>
      <c r="CC178" s="315">
        <f t="shared" si="504"/>
        <v>9.0781875819673979E-2</v>
      </c>
      <c r="CD178" s="315">
        <f t="shared" si="504"/>
        <v>8.8239095961970951E-2</v>
      </c>
      <c r="CE178" s="315">
        <f t="shared" si="504"/>
        <v>8.570199611862124E-2</v>
      </c>
      <c r="CF178" s="315">
        <f t="shared" si="504"/>
        <v>8.3171033045576923E-2</v>
      </c>
      <c r="CG178" s="315">
        <f t="shared" si="504"/>
        <v>8.0646676387012006E-2</v>
      </c>
      <c r="CH178" s="315">
        <f t="shared" si="504"/>
        <v>7.8129408996359256E-2</v>
      </c>
      <c r="CI178" s="315">
        <f t="shared" si="504"/>
        <v>7.561972726485891E-2</v>
      </c>
      <c r="CJ178" s="315">
        <f t="shared" si="504"/>
        <v>7.3118141457787042E-2</v>
      </c>
      <c r="CK178" s="315">
        <f t="shared" si="504"/>
        <v>7.062517605853609E-2</v>
      </c>
      <c r="CL178" s="315">
        <f t="shared" si="504"/>
        <v>6.8141370120722536E-2</v>
      </c>
      <c r="CM178" s="315">
        <f t="shared" si="504"/>
        <v>6.5667277628501261E-2</v>
      </c>
      <c r="CN178" s="315">
        <f t="shared" si="504"/>
        <v>6.3203467865269841E-2</v>
      </c>
      <c r="CO178" s="315">
        <f t="shared" si="504"/>
        <v>6.0750525790949889E-2</v>
      </c>
      <c r="CP178" s="315">
        <f t="shared" si="504"/>
        <v>5.8309052428036565E-2</v>
      </c>
      <c r="CQ178" s="315">
        <f t="shared" si="504"/>
        <v>5.5879665256611824E-2</v>
      </c>
      <c r="CR178" s="315">
        <f t="shared" si="504"/>
        <v>5.3462998618520635E-2</v>
      </c>
      <c r="CS178" s="315">
        <f t="shared" si="504"/>
        <v>5.1059704130914423E-2</v>
      </c>
      <c r="CT178" s="315">
        <f t="shared" si="504"/>
        <v>4.8670451109369316E-2</v>
      </c>
      <c r="CU178" s="315"/>
      <c r="CV178" s="315">
        <f t="shared" ref="CV178:DZ178" si="505">CV155</f>
        <v>0.1241689423943689</v>
      </c>
      <c r="CW178" s="315">
        <f t="shared" si="505"/>
        <v>0.12446465269131073</v>
      </c>
      <c r="CX178" s="315">
        <f t="shared" si="505"/>
        <v>0.12475048311228987</v>
      </c>
      <c r="CY178" s="315">
        <f t="shared" si="505"/>
        <v>0.12502643577216588</v>
      </c>
      <c r="CZ178" s="315">
        <f t="shared" si="505"/>
        <v>0.12529275531362319</v>
      </c>
      <c r="DA178" s="315">
        <f t="shared" si="505"/>
        <v>0.12555015154494531</v>
      </c>
      <c r="DB178" s="315">
        <f t="shared" si="505"/>
        <v>0.12580015057066543</v>
      </c>
      <c r="DC178" s="315">
        <f t="shared" si="505"/>
        <v>0.12604581809430379</v>
      </c>
      <c r="DD178" s="315">
        <f t="shared" si="505"/>
        <v>0.1262927683839781</v>
      </c>
      <c r="DE178" s="315">
        <f t="shared" si="505"/>
        <v>0.12655067754673613</v>
      </c>
      <c r="DF178" s="315">
        <f t="shared" si="505"/>
        <v>0.12683516807502432</v>
      </c>
      <c r="DG178" s="315">
        <f t="shared" si="505"/>
        <v>0.12716064647232136</v>
      </c>
      <c r="DH178" s="315">
        <f t="shared" si="505"/>
        <v>0.1275549197889197</v>
      </c>
      <c r="DI178" s="315">
        <f t="shared" si="505"/>
        <v>0.12803981861311214</v>
      </c>
      <c r="DJ178" s="315">
        <f t="shared" si="505"/>
        <v>0.12862849040384539</v>
      </c>
      <c r="DK178" s="315">
        <f t="shared" si="505"/>
        <v>0.12931273092021195</v>
      </c>
      <c r="DL178" s="315">
        <f t="shared" si="505"/>
        <v>0.13005916422024053</v>
      </c>
      <c r="DM178" s="315">
        <f t="shared" si="505"/>
        <v>0.13081327922011254</v>
      </c>
      <c r="DN178" s="315">
        <f t="shared" si="505"/>
        <v>0.13152430968906337</v>
      </c>
      <c r="DO178" s="315">
        <f t="shared" si="505"/>
        <v>0.13214020156884079</v>
      </c>
      <c r="DP178" s="315">
        <f t="shared" si="505"/>
        <v>0.13263234544101402</v>
      </c>
      <c r="DQ178" s="315">
        <f t="shared" si="505"/>
        <v>0.13305679106891038</v>
      </c>
      <c r="DR178" s="315">
        <f t="shared" si="505"/>
        <v>0.13336473126407711</v>
      </c>
      <c r="DS178" s="315">
        <f t="shared" si="505"/>
        <v>0.13356281010965898</v>
      </c>
      <c r="DT178" s="315">
        <f t="shared" si="505"/>
        <v>0.13366891284340221</v>
      </c>
      <c r="DU178" s="315">
        <f t="shared" si="505"/>
        <v>0.13369998554590917</v>
      </c>
      <c r="DV178" s="315">
        <f t="shared" si="505"/>
        <v>0.13367497814791107</v>
      </c>
      <c r="DW178" s="315">
        <f t="shared" si="505"/>
        <v>0.13361445054906507</v>
      </c>
      <c r="DX178" s="315">
        <f t="shared" si="505"/>
        <v>0.13351811221035198</v>
      </c>
      <c r="DY178" s="315">
        <f t="shared" si="505"/>
        <v>0.13339176264730213</v>
      </c>
      <c r="DZ178" s="315">
        <f t="shared" si="505"/>
        <v>0.13326659604766719</v>
      </c>
    </row>
    <row r="179" spans="1:165">
      <c r="A179" s="303" t="s">
        <v>307</v>
      </c>
      <c r="C179" s="5" t="s">
        <v>319</v>
      </c>
      <c r="D179" s="315">
        <f t="shared" ref="D179:AH179" si="506">D156</f>
        <v>2.5704951799347814E-2</v>
      </c>
      <c r="E179" s="315">
        <f t="shared" si="506"/>
        <v>2.4721202336979293E-2</v>
      </c>
      <c r="F179" s="315">
        <f t="shared" si="506"/>
        <v>2.3748024893811105E-2</v>
      </c>
      <c r="G179" s="315">
        <f t="shared" si="506"/>
        <v>2.2788954129990994E-2</v>
      </c>
      <c r="H179" s="315">
        <f t="shared" si="506"/>
        <v>2.1844585885383447E-2</v>
      </c>
      <c r="I179" s="315">
        <f t="shared" si="506"/>
        <v>2.0914963098218529E-2</v>
      </c>
      <c r="J179" s="315">
        <f t="shared" si="506"/>
        <v>1.9979685955766074E-2</v>
      </c>
      <c r="K179" s="315">
        <f t="shared" si="506"/>
        <v>1.9060951953590796E-2</v>
      </c>
      <c r="L179" s="315">
        <f t="shared" si="506"/>
        <v>1.8159626113820299E-2</v>
      </c>
      <c r="M179" s="315">
        <f t="shared" si="506"/>
        <v>1.7277113415956249E-2</v>
      </c>
      <c r="N179" s="315">
        <f t="shared" si="506"/>
        <v>1.6415543955676255E-2</v>
      </c>
      <c r="O179" s="315">
        <f t="shared" si="506"/>
        <v>1.5587240772704626E-2</v>
      </c>
      <c r="P179" s="315">
        <f t="shared" si="506"/>
        <v>1.4781166478822294E-2</v>
      </c>
      <c r="Q179" s="315">
        <f t="shared" si="506"/>
        <v>1.400040419031748E-2</v>
      </c>
      <c r="R179" s="315">
        <f t="shared" si="506"/>
        <v>1.3247332434544332E-2</v>
      </c>
      <c r="S179" s="315">
        <f t="shared" si="506"/>
        <v>1.2519055265029881E-2</v>
      </c>
      <c r="T179" s="315">
        <f t="shared" si="506"/>
        <v>1.1813974487108872E-2</v>
      </c>
      <c r="U179" s="315">
        <f t="shared" si="506"/>
        <v>1.1119268197278384E-2</v>
      </c>
      <c r="V179" s="315">
        <f t="shared" si="506"/>
        <v>1.0428548334564523E-2</v>
      </c>
      <c r="W179" s="315">
        <f t="shared" si="506"/>
        <v>9.7363878012786554E-3</v>
      </c>
      <c r="X179" s="315">
        <f t="shared" si="506"/>
        <v>9.0409914538642552E-3</v>
      </c>
      <c r="Y179" s="315">
        <f t="shared" si="506"/>
        <v>8.224683773413689E-3</v>
      </c>
      <c r="Z179" s="315">
        <f t="shared" si="506"/>
        <v>7.4540869194565547E-3</v>
      </c>
      <c r="AA179" s="315">
        <f t="shared" si="506"/>
        <v>6.7002454613694362E-3</v>
      </c>
      <c r="AB179" s="315">
        <f t="shared" si="506"/>
        <v>5.9669495735181592E-3</v>
      </c>
      <c r="AC179" s="315">
        <f t="shared" si="506"/>
        <v>5.2568777722849297E-3</v>
      </c>
      <c r="AD179" s="315">
        <f t="shared" si="506"/>
        <v>4.5715868778333172E-3</v>
      </c>
      <c r="AE179" s="315">
        <f t="shared" si="506"/>
        <v>3.914135376450409E-3</v>
      </c>
      <c r="AF179" s="315">
        <f t="shared" si="506"/>
        <v>3.2848917546691712E-3</v>
      </c>
      <c r="AG179" s="315">
        <f t="shared" si="506"/>
        <v>2.6844898602853421E-3</v>
      </c>
      <c r="AH179" s="315">
        <f t="shared" si="506"/>
        <v>2.1142638981151585E-3</v>
      </c>
      <c r="AI179" s="315"/>
      <c r="AJ179" s="315">
        <f t="shared" ref="AJ179:BN179" si="507">AJ156</f>
        <v>2.5704951799347814E-2</v>
      </c>
      <c r="AK179" s="315">
        <f t="shared" si="507"/>
        <v>2.4723664386088383E-2</v>
      </c>
      <c r="AL179" s="315">
        <f t="shared" si="507"/>
        <v>2.3754533954909438E-2</v>
      </c>
      <c r="AM179" s="315">
        <f t="shared" si="507"/>
        <v>2.2799724842417841E-2</v>
      </c>
      <c r="AN179" s="315">
        <f t="shared" si="507"/>
        <v>2.186019673961075E-2</v>
      </c>
      <c r="AO179" s="315">
        <f t="shared" si="507"/>
        <v>2.0935920322456492E-2</v>
      </c>
      <c r="AP179" s="315">
        <f t="shared" si="507"/>
        <v>2.0022442048485908E-2</v>
      </c>
      <c r="AQ179" s="315">
        <f t="shared" si="507"/>
        <v>1.912591755796815E-2</v>
      </c>
      <c r="AR179" s="315">
        <f t="shared" si="507"/>
        <v>1.824701414884073E-2</v>
      </c>
      <c r="AS179" s="315">
        <f t="shared" si="507"/>
        <v>1.7386908650813784E-2</v>
      </c>
      <c r="AT179" s="315">
        <f t="shared" si="507"/>
        <v>1.654745726831254E-2</v>
      </c>
      <c r="AU179" s="315">
        <f t="shared" si="507"/>
        <v>1.5751282021992462E-2</v>
      </c>
      <c r="AV179" s="315">
        <f t="shared" si="507"/>
        <v>1.4975214352431826E-2</v>
      </c>
      <c r="AW179" s="315">
        <f t="shared" si="507"/>
        <v>1.4224951592311066E-2</v>
      </c>
      <c r="AX179" s="315">
        <f t="shared" si="507"/>
        <v>1.3500078822117477E-2</v>
      </c>
      <c r="AY179" s="315">
        <f t="shared" si="507"/>
        <v>1.2797347506316616E-2</v>
      </c>
      <c r="AZ179" s="315">
        <f t="shared" si="507"/>
        <v>1.2111879793101929E-2</v>
      </c>
      <c r="BA179" s="315">
        <f t="shared" si="507"/>
        <v>1.1434245739796451E-2</v>
      </c>
      <c r="BB179" s="315">
        <f t="shared" si="507"/>
        <v>1.0758203904579659E-2</v>
      </c>
      <c r="BC179" s="315">
        <f t="shared" si="507"/>
        <v>1.0078530298868333E-2</v>
      </c>
      <c r="BD179" s="315">
        <f t="shared" si="507"/>
        <v>9.3934684173699028E-3</v>
      </c>
      <c r="BE179" s="315">
        <f t="shared" si="507"/>
        <v>8.6006168623708832E-3</v>
      </c>
      <c r="BF179" s="315">
        <f t="shared" si="507"/>
        <v>7.842898221063271E-3</v>
      </c>
      <c r="BG179" s="315">
        <f t="shared" si="507"/>
        <v>7.0995634575052218E-3</v>
      </c>
      <c r="BH179" s="315">
        <f t="shared" si="507"/>
        <v>6.3718048441390989E-3</v>
      </c>
      <c r="BI179" s="315">
        <f t="shared" si="507"/>
        <v>5.6615886140980246E-3</v>
      </c>
      <c r="BJ179" s="315">
        <f t="shared" si="507"/>
        <v>4.970786095076148E-3</v>
      </c>
      <c r="BK179" s="315">
        <f t="shared" si="507"/>
        <v>4.3004252625539925E-3</v>
      </c>
      <c r="BL179" s="315">
        <f t="shared" si="507"/>
        <v>3.6501921388803985E-3</v>
      </c>
      <c r="BM179" s="315">
        <f t="shared" si="507"/>
        <v>3.0199738959791758E-3</v>
      </c>
      <c r="BN179" s="315">
        <f t="shared" si="507"/>
        <v>2.4102315908730567E-3</v>
      </c>
      <c r="BO179" s="315"/>
      <c r="BP179" s="315">
        <f t="shared" ref="BP179:CT179" si="508">BP156</f>
        <v>2.5704895972055698E-2</v>
      </c>
      <c r="BQ179" s="315">
        <f t="shared" si="508"/>
        <v>2.5689880123528963E-2</v>
      </c>
      <c r="BR179" s="315">
        <f t="shared" si="508"/>
        <v>2.5673046577656091E-2</v>
      </c>
      <c r="BS179" s="315">
        <f t="shared" si="508"/>
        <v>2.5654355699973038E-2</v>
      </c>
      <c r="BT179" s="315">
        <f t="shared" si="508"/>
        <v>2.5633767054813562E-2</v>
      </c>
      <c r="BU179" s="315">
        <f t="shared" si="508"/>
        <v>2.5611239389286621E-2</v>
      </c>
      <c r="BV179" s="315">
        <f t="shared" si="508"/>
        <v>2.5586730616935994E-2</v>
      </c>
      <c r="BW179" s="315">
        <f t="shared" si="508"/>
        <v>2.5560197801076084E-2</v>
      </c>
      <c r="BX179" s="315">
        <f t="shared" si="508"/>
        <v>2.5531597137797377E-2</v>
      </c>
      <c r="BY179" s="315">
        <f t="shared" si="508"/>
        <v>2.5500883938635147E-2</v>
      </c>
      <c r="BZ179" s="315">
        <f t="shared" si="508"/>
        <v>2.5468012612894813E-2</v>
      </c>
      <c r="CA179" s="315">
        <f t="shared" si="508"/>
        <v>2.5432936649627175E-2</v>
      </c>
      <c r="CB179" s="315">
        <f t="shared" si="508"/>
        <v>2.5395608599246621E-2</v>
      </c>
      <c r="CC179" s="315">
        <f t="shared" si="508"/>
        <v>2.5355980054785395E-2</v>
      </c>
      <c r="CD179" s="315">
        <f t="shared" si="508"/>
        <v>2.5314001632776709E-2</v>
      </c>
      <c r="CE179" s="315">
        <f t="shared" si="508"/>
        <v>2.5269622953759421E-2</v>
      </c>
      <c r="CF179" s="315">
        <f t="shared" si="508"/>
        <v>2.5222792622396926E-2</v>
      </c>
      <c r="CG179" s="315">
        <f t="shared" si="508"/>
        <v>2.5173458207202574E-2</v>
      </c>
      <c r="CH179" s="315">
        <f t="shared" si="508"/>
        <v>2.5121566219864035E-2</v>
      </c>
      <c r="CI179" s="315">
        <f t="shared" si="508"/>
        <v>2.5067062094158654E-2</v>
      </c>
      <c r="CJ179" s="315">
        <f t="shared" si="508"/>
        <v>2.5009890164451817E-2</v>
      </c>
      <c r="CK179" s="315">
        <f t="shared" si="508"/>
        <v>2.494999364377011E-2</v>
      </c>
      <c r="CL179" s="315">
        <f t="shared" si="508"/>
        <v>2.4887314601441092E-2</v>
      </c>
      <c r="CM179" s="315">
        <f t="shared" si="508"/>
        <v>2.4821793940290954E-2</v>
      </c>
      <c r="CN179" s="315">
        <f t="shared" si="508"/>
        <v>2.4753371373391602E-2</v>
      </c>
      <c r="CO179" s="315">
        <f t="shared" si="508"/>
        <v>2.4681985400348237E-2</v>
      </c>
      <c r="CP179" s="315">
        <f t="shared" si="508"/>
        <v>2.4607573283118522E-2</v>
      </c>
      <c r="CQ179" s="315">
        <f t="shared" si="508"/>
        <v>2.4530071021354048E-2</v>
      </c>
      <c r="CR179" s="315">
        <f t="shared" si="508"/>
        <v>2.4449413327254838E-2</v>
      </c>
      <c r="CS179" s="315">
        <f t="shared" si="508"/>
        <v>2.4365533599927387E-2</v>
      </c>
      <c r="CT179" s="315">
        <f t="shared" si="508"/>
        <v>2.4278363899236363E-2</v>
      </c>
      <c r="CU179" s="315"/>
      <c r="CV179" s="315">
        <f t="shared" ref="CV179:DZ179" si="509">CV156</f>
        <v>2.5704951799347814E-2</v>
      </c>
      <c r="CW179" s="315">
        <f t="shared" si="509"/>
        <v>2.4909564404053633E-2</v>
      </c>
      <c r="CX179" s="315">
        <f t="shared" si="509"/>
        <v>2.4115376244357823E-2</v>
      </c>
      <c r="CY179" s="315">
        <f t="shared" si="509"/>
        <v>2.3322549949993641E-2</v>
      </c>
      <c r="CZ179" s="315">
        <f t="shared" si="509"/>
        <v>2.2531289011799627E-2</v>
      </c>
      <c r="DA179" s="315">
        <f t="shared" si="509"/>
        <v>2.1741868321303232E-2</v>
      </c>
      <c r="DB179" s="315">
        <f t="shared" si="509"/>
        <v>2.0954677492712032E-2</v>
      </c>
      <c r="DC179" s="315">
        <f t="shared" si="509"/>
        <v>2.0170310319806119E-2</v>
      </c>
      <c r="DD179" s="315">
        <f t="shared" si="509"/>
        <v>1.938967055093135E-2</v>
      </c>
      <c r="DE179" s="315">
        <f t="shared" si="509"/>
        <v>1.8614114045491851E-2</v>
      </c>
      <c r="DF179" s="315">
        <f t="shared" si="509"/>
        <v>1.7845587110059333E-2</v>
      </c>
      <c r="DG179" s="315">
        <f t="shared" si="509"/>
        <v>1.7085480683940613E-2</v>
      </c>
      <c r="DH179" s="315">
        <f t="shared" si="509"/>
        <v>1.6336548440326986E-2</v>
      </c>
      <c r="DI179" s="315">
        <f t="shared" si="509"/>
        <v>1.5600135138029537E-2</v>
      </c>
      <c r="DJ179" s="315">
        <f t="shared" si="509"/>
        <v>1.4876062029231401E-2</v>
      </c>
      <c r="DK179" s="315">
        <f t="shared" si="509"/>
        <v>1.4161516254890167E-2</v>
      </c>
      <c r="DL179" s="315">
        <f t="shared" si="509"/>
        <v>1.345131168072965E-2</v>
      </c>
      <c r="DM179" s="315">
        <f t="shared" si="509"/>
        <v>1.2739037799117324E-2</v>
      </c>
      <c r="DN179" s="315">
        <f t="shared" si="509"/>
        <v>1.2019950548581317E-2</v>
      </c>
      <c r="DO179" s="315">
        <f t="shared" si="509"/>
        <v>1.1290405085844141E-2</v>
      </c>
      <c r="DP179" s="315">
        <f t="shared" si="509"/>
        <v>1.0549837514340035E-2</v>
      </c>
      <c r="DQ179" s="315">
        <f t="shared" si="509"/>
        <v>9.8045656950416643E-3</v>
      </c>
      <c r="DR179" s="315">
        <f t="shared" si="509"/>
        <v>9.0524537451514685E-3</v>
      </c>
      <c r="DS179" s="315">
        <f t="shared" si="509"/>
        <v>8.2959173593177438E-3</v>
      </c>
      <c r="DT179" s="315">
        <f t="shared" si="509"/>
        <v>7.5378233841147824E-3</v>
      </c>
      <c r="DU179" s="315">
        <f t="shared" si="509"/>
        <v>6.780556501856742E-3</v>
      </c>
      <c r="DV179" s="315">
        <f t="shared" si="509"/>
        <v>6.0261866237386139E-3</v>
      </c>
      <c r="DW179" s="315">
        <f t="shared" si="509"/>
        <v>5.2764049933071129E-3</v>
      </c>
      <c r="DX179" s="315">
        <f t="shared" si="509"/>
        <v>4.5317255422437494E-3</v>
      </c>
      <c r="DY179" s="315">
        <f t="shared" si="509"/>
        <v>3.7928338740739961E-3</v>
      </c>
      <c r="DZ179" s="315">
        <f t="shared" si="509"/>
        <v>3.0608642437143299E-3</v>
      </c>
    </row>
    <row r="180" spans="1:165">
      <c r="A180" s="303" t="s">
        <v>308</v>
      </c>
      <c r="C180" s="5" t="s">
        <v>319</v>
      </c>
      <c r="D180" s="315">
        <f t="shared" ref="D180:AH180" si="510">D157</f>
        <v>8.6754212322798882E-2</v>
      </c>
      <c r="E180" s="315">
        <f t="shared" si="510"/>
        <v>8.477356509547837E-2</v>
      </c>
      <c r="F180" s="315">
        <f t="shared" si="510"/>
        <v>8.2802847859836992E-2</v>
      </c>
      <c r="G180" s="315">
        <f t="shared" si="510"/>
        <v>8.0853960543392736E-2</v>
      </c>
      <c r="H180" s="315">
        <f t="shared" si="510"/>
        <v>7.8929022585866662E-2</v>
      </c>
      <c r="I180" s="315">
        <f t="shared" si="510"/>
        <v>7.7028278727585386E-2</v>
      </c>
      <c r="J180" s="315">
        <f t="shared" si="510"/>
        <v>7.5075183591363503E-2</v>
      </c>
      <c r="K180" s="315">
        <f t="shared" si="510"/>
        <v>7.3150145455403492E-2</v>
      </c>
      <c r="L180" s="315">
        <f t="shared" si="510"/>
        <v>7.125679377270798E-2</v>
      </c>
      <c r="M180" s="315">
        <f t="shared" si="510"/>
        <v>6.940128609460397E-2</v>
      </c>
      <c r="N180" s="315">
        <f t="shared" si="510"/>
        <v>6.7593416288078745E-2</v>
      </c>
      <c r="O180" s="315">
        <f t="shared" si="510"/>
        <v>6.5887171118978516E-2</v>
      </c>
      <c r="P180" s="315">
        <f t="shared" si="510"/>
        <v>6.4241223542573861E-2</v>
      </c>
      <c r="Q180" s="315">
        <f t="shared" si="510"/>
        <v>6.2672950301622607E-2</v>
      </c>
      <c r="R180" s="315">
        <f t="shared" si="510"/>
        <v>6.1198944204655555E-2</v>
      </c>
      <c r="S180" s="315">
        <f t="shared" si="510"/>
        <v>5.9813264044031707E-2</v>
      </c>
      <c r="T180" s="315">
        <f t="shared" si="510"/>
        <v>5.8516092381461174E-2</v>
      </c>
      <c r="U180" s="315">
        <f t="shared" si="510"/>
        <v>5.7250446999210239E-2</v>
      </c>
      <c r="V180" s="315">
        <f t="shared" si="510"/>
        <v>5.5984838427662227E-2</v>
      </c>
      <c r="W180" s="315">
        <f t="shared" si="510"/>
        <v>5.4687561388490437E-2</v>
      </c>
      <c r="X180" s="315">
        <f t="shared" si="510"/>
        <v>5.3341849577799146E-2</v>
      </c>
      <c r="Y180" s="315">
        <f t="shared" si="510"/>
        <v>5.1205289298994941E-2</v>
      </c>
      <c r="Z180" s="315">
        <f t="shared" si="510"/>
        <v>4.9231643840131699E-2</v>
      </c>
      <c r="AA180" s="315">
        <f t="shared" si="510"/>
        <v>4.724097116433898E-2</v>
      </c>
      <c r="AB180" s="315">
        <f t="shared" si="510"/>
        <v>4.5249367599179413E-2</v>
      </c>
      <c r="AC180" s="315">
        <f t="shared" si="510"/>
        <v>4.326814781803754E-2</v>
      </c>
      <c r="AD180" s="315">
        <f t="shared" si="510"/>
        <v>4.1301922827321737E-2</v>
      </c>
      <c r="AE180" s="315">
        <f t="shared" si="510"/>
        <v>3.9371597021942401E-2</v>
      </c>
      <c r="AF180" s="315">
        <f t="shared" si="510"/>
        <v>3.7477628655543785E-2</v>
      </c>
      <c r="AG180" s="315">
        <f t="shared" si="510"/>
        <v>3.5623905983786633E-2</v>
      </c>
      <c r="AH180" s="315">
        <f t="shared" si="510"/>
        <v>3.3828222369842537E-2</v>
      </c>
      <c r="AI180" s="315"/>
      <c r="AJ180" s="315">
        <f t="shared" ref="AJ180:BN180" si="511">AJ157</f>
        <v>8.6754212322798882E-2</v>
      </c>
      <c r="AK180" s="315">
        <f t="shared" si="511"/>
        <v>8.4782007916243005E-2</v>
      </c>
      <c r="AL180" s="315">
        <f t="shared" si="511"/>
        <v>8.2825543170215232E-2</v>
      </c>
      <c r="AM180" s="315">
        <f t="shared" si="511"/>
        <v>8.0892174440907169E-2</v>
      </c>
      <c r="AN180" s="315">
        <f t="shared" si="511"/>
        <v>7.8985427842178518E-2</v>
      </c>
      <c r="AO180" s="315">
        <f t="shared" si="511"/>
        <v>7.7105462650998366E-2</v>
      </c>
      <c r="AP180" s="315">
        <f t="shared" si="511"/>
        <v>7.5235842848856205E-2</v>
      </c>
      <c r="AQ180" s="315">
        <f t="shared" si="511"/>
        <v>7.3399463717228622E-2</v>
      </c>
      <c r="AR180" s="315">
        <f t="shared" si="511"/>
        <v>7.1599696823168593E-2</v>
      </c>
      <c r="AS180" s="315">
        <f t="shared" si="511"/>
        <v>6.9842327970218152E-2</v>
      </c>
      <c r="AT180" s="315">
        <f t="shared" si="511"/>
        <v>6.8136588751875227E-2</v>
      </c>
      <c r="AU180" s="315">
        <f t="shared" si="511"/>
        <v>6.6580572473330157E-2</v>
      </c>
      <c r="AV180" s="315">
        <f t="shared" si="511"/>
        <v>6.508458545479992E-2</v>
      </c>
      <c r="AW180" s="315">
        <f t="shared" si="511"/>
        <v>6.3678139007191201E-2</v>
      </c>
      <c r="AX180" s="315">
        <f t="shared" si="511"/>
        <v>6.2366561319077973E-2</v>
      </c>
      <c r="AY180" s="315">
        <f t="shared" si="511"/>
        <v>6.1142882530179445E-2</v>
      </c>
      <c r="AZ180" s="315">
        <f t="shared" si="511"/>
        <v>5.9991654600208034E-2</v>
      </c>
      <c r="BA180" s="315">
        <f t="shared" si="511"/>
        <v>5.8872190875150367E-2</v>
      </c>
      <c r="BB180" s="315">
        <f t="shared" si="511"/>
        <v>5.7754568329848731E-2</v>
      </c>
      <c r="BC180" s="315">
        <f t="shared" si="511"/>
        <v>5.6609315043176386E-2</v>
      </c>
      <c r="BD180" s="315">
        <f t="shared" si="511"/>
        <v>5.5421463662482476E-2</v>
      </c>
      <c r="BE180" s="315">
        <f t="shared" si="511"/>
        <v>5.3545775949599417E-2</v>
      </c>
      <c r="BF180" s="315">
        <f t="shared" si="511"/>
        <v>5.179960685539467E-2</v>
      </c>
      <c r="BG180" s="315">
        <f t="shared" si="511"/>
        <v>5.0056415770005205E-2</v>
      </c>
      <c r="BH180" s="315">
        <f t="shared" si="511"/>
        <v>4.8319520068054879E-2</v>
      </c>
      <c r="BI180" s="315">
        <f t="shared" si="511"/>
        <v>4.6599229362191477E-2</v>
      </c>
      <c r="BJ180" s="315">
        <f t="shared" si="511"/>
        <v>4.4908481272756977E-2</v>
      </c>
      <c r="BK180" s="315">
        <f t="shared" si="511"/>
        <v>4.3257218817454916E-2</v>
      </c>
      <c r="BL180" s="315">
        <f t="shared" si="511"/>
        <v>4.1645373948135521E-2</v>
      </c>
      <c r="BM180" s="315">
        <f t="shared" si="511"/>
        <v>4.0075869808804815E-2</v>
      </c>
      <c r="BN180" s="315">
        <f t="shared" si="511"/>
        <v>3.8563705453968908E-2</v>
      </c>
      <c r="BO180" s="315"/>
      <c r="BP180" s="315">
        <f t="shared" ref="BP180:CT180" si="512">BP157</f>
        <v>8.6754023905687982E-2</v>
      </c>
      <c r="BQ180" s="315">
        <f t="shared" si="512"/>
        <v>8.7600032347980153E-2</v>
      </c>
      <c r="BR180" s="315">
        <f t="shared" si="512"/>
        <v>8.8436496274153634E-2</v>
      </c>
      <c r="BS180" s="315">
        <f t="shared" si="512"/>
        <v>8.9263100654700694E-2</v>
      </c>
      <c r="BT180" s="315">
        <f t="shared" si="512"/>
        <v>9.007952303341614E-2</v>
      </c>
      <c r="BU180" s="315">
        <f t="shared" si="512"/>
        <v>9.0885433360739648E-2</v>
      </c>
      <c r="BV180" s="315">
        <f t="shared" si="512"/>
        <v>9.1680493823462925E-2</v>
      </c>
      <c r="BW180" s="315">
        <f t="shared" si="512"/>
        <v>9.2464358670724597E-2</v>
      </c>
      <c r="BX180" s="315">
        <f t="shared" si="512"/>
        <v>9.3236674036213801E-2</v>
      </c>
      <c r="BY180" s="315">
        <f t="shared" si="512"/>
        <v>9.3997077756501804E-2</v>
      </c>
      <c r="BZ180" s="315">
        <f t="shared" si="512"/>
        <v>9.4745199185419321E-2</v>
      </c>
      <c r="CA180" s="315">
        <f t="shared" si="512"/>
        <v>9.5480659004395577E-2</v>
      </c>
      <c r="CB180" s="315">
        <f t="shared" si="512"/>
        <v>9.620306902867308E-2</v>
      </c>
      <c r="CC180" s="315">
        <f t="shared" si="512"/>
        <v>9.6912032009310881E-2</v>
      </c>
      <c r="CD180" s="315">
        <f t="shared" si="512"/>
        <v>9.7607141430886654E-2</v>
      </c>
      <c r="CE180" s="315">
        <f t="shared" si="512"/>
        <v>9.8287981304806482E-2</v>
      </c>
      <c r="CF180" s="315">
        <f t="shared" si="512"/>
        <v>9.8954125958129011E-2</v>
      </c>
      <c r="CG180" s="315">
        <f t="shared" si="512"/>
        <v>9.9605139817809163E-2</v>
      </c>
      <c r="CH180" s="315">
        <f t="shared" si="512"/>
        <v>0.10024057719026419</v>
      </c>
      <c r="CI180" s="315">
        <f t="shared" si="512"/>
        <v>0.10085998203616287</v>
      </c>
      <c r="CJ180" s="315">
        <f t="shared" si="512"/>
        <v>0.10146288774033689</v>
      </c>
      <c r="CK180" s="315">
        <f t="shared" si="512"/>
        <v>0.10204881687671122</v>
      </c>
      <c r="CL180" s="315">
        <f t="shared" si="512"/>
        <v>0.10261728096814789</v>
      </c>
      <c r="CM180" s="315">
        <f t="shared" si="512"/>
        <v>0.10316778024109574</v>
      </c>
      <c r="CN180" s="315">
        <f t="shared" si="512"/>
        <v>0.10369980337493648</v>
      </c>
      <c r="CO180" s="315">
        <f t="shared" si="512"/>
        <v>0.1042128272459146</v>
      </c>
      <c r="CP180" s="315">
        <f t="shared" si="512"/>
        <v>0.10470631666553723</v>
      </c>
      <c r="CQ180" s="315">
        <f t="shared" si="512"/>
        <v>0.10517972411332685</v>
      </c>
      <c r="CR180" s="315">
        <f t="shared" si="512"/>
        <v>0.10563248946380775</v>
      </c>
      <c r="CS180" s="315">
        <f t="shared" si="512"/>
        <v>0.1060640397076049</v>
      </c>
      <c r="CT180" s="315">
        <f t="shared" si="512"/>
        <v>0.10647378866653055</v>
      </c>
      <c r="CU180" s="315"/>
      <c r="CV180" s="315">
        <f t="shared" ref="CV180:DZ180" si="513">CV157</f>
        <v>8.6754212322798882E-2</v>
      </c>
      <c r="CW180" s="315">
        <f t="shared" si="513"/>
        <v>8.5419493385574488E-2</v>
      </c>
      <c r="CX180" s="315">
        <f t="shared" si="513"/>
        <v>8.4083701241389253E-2</v>
      </c>
      <c r="CY180" s="315">
        <f t="shared" si="513"/>
        <v>8.2747129274635012E-2</v>
      </c>
      <c r="CZ180" s="315">
        <f t="shared" si="513"/>
        <v>8.1410223504898724E-2</v>
      </c>
      <c r="DA180" s="315">
        <f t="shared" si="513"/>
        <v>8.0073710158946126E-2</v>
      </c>
      <c r="DB180" s="315">
        <f t="shared" si="513"/>
        <v>7.8738788154433165E-2</v>
      </c>
      <c r="DC180" s="315">
        <f t="shared" si="513"/>
        <v>7.7407525991716769E-2</v>
      </c>
      <c r="DD180" s="315">
        <f t="shared" si="513"/>
        <v>7.608338118354592E-2</v>
      </c>
      <c r="DE180" s="315">
        <f t="shared" si="513"/>
        <v>7.477194964036564E-2</v>
      </c>
      <c r="DF180" s="315">
        <f t="shared" si="513"/>
        <v>7.3481829276714969E-2</v>
      </c>
      <c r="DG180" s="315">
        <f t="shared" si="513"/>
        <v>7.2220222032117143E-2</v>
      </c>
      <c r="DH180" s="315">
        <f t="shared" si="513"/>
        <v>7.1001152836805817E-2</v>
      </c>
      <c r="DI180" s="315">
        <f t="shared" si="513"/>
        <v>6.983416199372959E-2</v>
      </c>
      <c r="DJ180" s="315">
        <f t="shared" si="513"/>
        <v>6.8723216135040899E-2</v>
      </c>
      <c r="DK180" s="315">
        <f t="shared" si="513"/>
        <v>6.7660577662253071E-2</v>
      </c>
      <c r="DL180" s="315">
        <f t="shared" si="513"/>
        <v>6.6626028168614099E-2</v>
      </c>
      <c r="DM180" s="315">
        <f t="shared" si="513"/>
        <v>6.5590252469835519E-2</v>
      </c>
      <c r="DN180" s="315">
        <f t="shared" si="513"/>
        <v>6.4528155576594498E-2</v>
      </c>
      <c r="DO180" s="315">
        <f t="shared" si="513"/>
        <v>6.3416200528900304E-2</v>
      </c>
      <c r="DP180" s="315">
        <f t="shared" si="513"/>
        <v>6.2244041334606259E-2</v>
      </c>
      <c r="DQ180" s="315">
        <f t="shared" si="513"/>
        <v>6.1041328359452994E-2</v>
      </c>
      <c r="DR180" s="315">
        <f t="shared" si="513"/>
        <v>5.9788299154023707E-2</v>
      </c>
      <c r="DS180" s="315">
        <f t="shared" si="513"/>
        <v>5.8491467963797304E-2</v>
      </c>
      <c r="DT180" s="315">
        <f t="shared" si="513"/>
        <v>5.716182732953716E-2</v>
      </c>
      <c r="DU180" s="315">
        <f t="shared" si="513"/>
        <v>5.5809195822974778E-2</v>
      </c>
      <c r="DV180" s="315">
        <f t="shared" si="513"/>
        <v>5.4443479152397202E-2</v>
      </c>
      <c r="DW180" s="315">
        <f t="shared" si="513"/>
        <v>5.3074426697383388E-2</v>
      </c>
      <c r="DX180" s="315">
        <f t="shared" si="513"/>
        <v>5.1702868686508308E-2</v>
      </c>
      <c r="DY180" s="315">
        <f t="shared" si="513"/>
        <v>5.0331930599198264E-2</v>
      </c>
      <c r="DZ180" s="315">
        <f t="shared" si="513"/>
        <v>4.8973827899429279E-2</v>
      </c>
    </row>
    <row r="181" spans="1:165">
      <c r="A181" s="303" t="s">
        <v>309</v>
      </c>
      <c r="C181" s="5" t="s">
        <v>319</v>
      </c>
      <c r="D181" s="315">
        <f t="shared" ref="D181:AH181" si="514">D158</f>
        <v>3.0417143308007228E-2</v>
      </c>
      <c r="E181" s="315">
        <f t="shared" si="514"/>
        <v>2.9857529794850839E-2</v>
      </c>
      <c r="F181" s="315">
        <f t="shared" si="514"/>
        <v>2.9301327565083048E-2</v>
      </c>
      <c r="G181" s="315">
        <f t="shared" si="514"/>
        <v>2.8750303108725877E-2</v>
      </c>
      <c r="H181" s="315">
        <f t="shared" si="514"/>
        <v>2.8205975710197471E-2</v>
      </c>
      <c r="I181" s="315">
        <f t="shared" si="514"/>
        <v>2.7668414727736873E-2</v>
      </c>
      <c r="J181" s="315">
        <f t="shared" si="514"/>
        <v>2.7115616613812829E-2</v>
      </c>
      <c r="K181" s="315">
        <f t="shared" si="514"/>
        <v>2.6570313148934124E-2</v>
      </c>
      <c r="L181" s="315">
        <f t="shared" si="514"/>
        <v>2.6033829282581925E-2</v>
      </c>
      <c r="M181" s="315">
        <f t="shared" si="514"/>
        <v>2.5508452752771155E-2</v>
      </c>
      <c r="N181" s="315">
        <f t="shared" si="514"/>
        <v>2.4997875708608834E-2</v>
      </c>
      <c r="O181" s="315">
        <f t="shared" si="514"/>
        <v>2.4531939696115532E-2</v>
      </c>
      <c r="P181" s="315">
        <f t="shared" si="514"/>
        <v>2.4087014736106822E-2</v>
      </c>
      <c r="Q181" s="315">
        <f t="shared" si="514"/>
        <v>2.3670170797452476E-2</v>
      </c>
      <c r="R181" s="315">
        <f t="shared" si="514"/>
        <v>2.3286658165304258E-2</v>
      </c>
      <c r="S181" s="315">
        <f t="shared" si="514"/>
        <v>2.2934859009453305E-2</v>
      </c>
      <c r="T181" s="315">
        <f t="shared" si="514"/>
        <v>2.2613563360581613E-2</v>
      </c>
      <c r="U181" s="315">
        <f t="shared" si="514"/>
        <v>2.2303248221945047E-2</v>
      </c>
      <c r="V181" s="315">
        <f t="shared" si="514"/>
        <v>2.1991745171087391E-2</v>
      </c>
      <c r="W181" s="315">
        <f t="shared" si="514"/>
        <v>2.1666392313868427E-2</v>
      </c>
      <c r="X181" s="315">
        <f t="shared" si="514"/>
        <v>2.1320047250980207E-2</v>
      </c>
      <c r="Y181" s="315">
        <f t="shared" si="514"/>
        <v>2.0693112181631928E-2</v>
      </c>
      <c r="Z181" s="315">
        <f t="shared" si="514"/>
        <v>2.0099316012204608E-2</v>
      </c>
      <c r="AA181" s="315">
        <f t="shared" si="514"/>
        <v>1.9490694145030931E-2</v>
      </c>
      <c r="AB181" s="315">
        <f t="shared" si="514"/>
        <v>1.88723694962981E-2</v>
      </c>
      <c r="AC181" s="315">
        <f t="shared" si="514"/>
        <v>1.8248500582008245E-2</v>
      </c>
      <c r="AD181" s="315">
        <f t="shared" si="514"/>
        <v>1.7621366204988064E-2</v>
      </c>
      <c r="AE181" s="315">
        <f t="shared" si="514"/>
        <v>1.6998686478229112E-2</v>
      </c>
      <c r="AF181" s="315">
        <f t="shared" si="514"/>
        <v>1.6380488002931834E-2</v>
      </c>
      <c r="AG181" s="315">
        <f t="shared" si="514"/>
        <v>1.5768312963081392E-2</v>
      </c>
      <c r="AH181" s="315">
        <f t="shared" si="514"/>
        <v>1.5170016004842697E-2</v>
      </c>
      <c r="AI181" s="315"/>
      <c r="AJ181" s="315">
        <f t="shared" ref="AJ181:BN181" si="515">AJ158</f>
        <v>3.0417143308007228E-2</v>
      </c>
      <c r="AK181" s="315">
        <f t="shared" si="515"/>
        <v>2.9862524287536728E-2</v>
      </c>
      <c r="AL181" s="315">
        <f t="shared" si="515"/>
        <v>2.9313056029626593E-2</v>
      </c>
      <c r="AM181" s="315">
        <f t="shared" si="515"/>
        <v>2.8769338006360685E-2</v>
      </c>
      <c r="AN181" s="315">
        <f t="shared" si="515"/>
        <v>2.8233262544176976E-2</v>
      </c>
      <c r="AO181" s="315">
        <f t="shared" si="515"/>
        <v>2.7704886155401062E-2</v>
      </c>
      <c r="AP181" s="315">
        <f t="shared" si="515"/>
        <v>2.7181101297571172E-2</v>
      </c>
      <c r="AQ181" s="315">
        <f t="shared" si="515"/>
        <v>2.6667127835997083E-2</v>
      </c>
      <c r="AR181" s="315">
        <f t="shared" si="515"/>
        <v>2.6164245739119449E-2</v>
      </c>
      <c r="AS181" s="315">
        <f t="shared" si="515"/>
        <v>2.5674657094498687E-2</v>
      </c>
      <c r="AT181" s="315">
        <f t="shared" si="515"/>
        <v>2.520189806548917E-2</v>
      </c>
      <c r="AU181" s="315">
        <f t="shared" si="515"/>
        <v>2.4789548583916802E-2</v>
      </c>
      <c r="AV181" s="315">
        <f t="shared" si="515"/>
        <v>2.439876715531842E-2</v>
      </c>
      <c r="AW181" s="315">
        <f t="shared" si="515"/>
        <v>2.4041152552552927E-2</v>
      </c>
      <c r="AX181" s="315">
        <f t="shared" si="515"/>
        <v>2.3718134596033433E-2</v>
      </c>
      <c r="AY181" s="315">
        <f t="shared" si="515"/>
        <v>2.3427745915095017E-2</v>
      </c>
      <c r="AZ181" s="315">
        <f t="shared" si="515"/>
        <v>2.3163790832001617E-2</v>
      </c>
      <c r="BA181" s="315">
        <f t="shared" si="515"/>
        <v>2.2911989998881679E-2</v>
      </c>
      <c r="BB181" s="315">
        <f t="shared" si="515"/>
        <v>2.2660863293517526E-2</v>
      </c>
      <c r="BC181" s="315">
        <f t="shared" si="515"/>
        <v>2.2398734019379678E-2</v>
      </c>
      <c r="BD181" s="315">
        <f t="shared" si="515"/>
        <v>2.2119308192006151E-2</v>
      </c>
      <c r="BE181" s="315">
        <f t="shared" si="515"/>
        <v>2.1594159722983064E-2</v>
      </c>
      <c r="BF181" s="315">
        <f t="shared" si="515"/>
        <v>2.1095404759673409E-2</v>
      </c>
      <c r="BG181" s="315">
        <f t="shared" si="515"/>
        <v>2.059201472936362E-2</v>
      </c>
      <c r="BH181" s="315">
        <f t="shared" si="515"/>
        <v>2.0084826727105459E-2</v>
      </c>
      <c r="BI181" s="315">
        <f t="shared" si="515"/>
        <v>1.9577847954739092E-2</v>
      </c>
      <c r="BJ181" s="315">
        <f t="shared" si="515"/>
        <v>1.9076727941630039E-2</v>
      </c>
      <c r="BK181" s="315">
        <f t="shared" si="515"/>
        <v>1.8585327464149756E-2</v>
      </c>
      <c r="BL181" s="315">
        <f t="shared" si="515"/>
        <v>1.8103733060430699E-2</v>
      </c>
      <c r="BM181" s="315">
        <f t="shared" si="515"/>
        <v>1.7633357831789414E-2</v>
      </c>
      <c r="BN181" s="315">
        <f t="shared" si="515"/>
        <v>1.718107266810303E-2</v>
      </c>
      <c r="BO181" s="315"/>
      <c r="BP181" s="315">
        <f t="shared" ref="BP181:CT181" si="516">BP158</f>
        <v>3.0417077246543352E-2</v>
      </c>
      <c r="BQ181" s="315">
        <f t="shared" si="516"/>
        <v>3.0609816478491071E-2</v>
      </c>
      <c r="BR181" s="315">
        <f t="shared" si="516"/>
        <v>3.0800261167309915E-2</v>
      </c>
      <c r="BS181" s="315">
        <f t="shared" si="516"/>
        <v>3.0988315843847859E-2</v>
      </c>
      <c r="BT181" s="315">
        <f t="shared" si="516"/>
        <v>3.1173882734513256E-2</v>
      </c>
      <c r="BU181" s="315">
        <f t="shared" si="516"/>
        <v>3.1356861708468714E-2</v>
      </c>
      <c r="BV181" s="315">
        <f t="shared" si="516"/>
        <v>3.1537150223646657E-2</v>
      </c>
      <c r="BW181" s="315">
        <f t="shared" si="516"/>
        <v>3.1714643271561302E-2</v>
      </c>
      <c r="BX181" s="315">
        <f t="shared" si="516"/>
        <v>3.1889233320890609E-2</v>
      </c>
      <c r="BY181" s="315">
        <f t="shared" si="516"/>
        <v>3.206081025980153E-2</v>
      </c>
      <c r="BZ181" s="315">
        <f t="shared" si="516"/>
        <v>3.2229261336991374E-2</v>
      </c>
      <c r="CA181" s="315">
        <f t="shared" si="516"/>
        <v>3.2394471101417154E-2</v>
      </c>
      <c r="CB181" s="315">
        <f t="shared" si="516"/>
        <v>3.2556321340684584E-2</v>
      </c>
      <c r="CC181" s="315">
        <f t="shared" si="516"/>
        <v>3.2714691018067669E-2</v>
      </c>
      <c r="CD181" s="315">
        <f t="shared" si="516"/>
        <v>3.2869456208129005E-2</v>
      </c>
      <c r="CE181" s="315">
        <f t="shared" si="516"/>
        <v>3.3020490030910586E-2</v>
      </c>
      <c r="CF181" s="315">
        <f t="shared" si="516"/>
        <v>3.3167662584664165E-2</v>
      </c>
      <c r="CG181" s="315">
        <f t="shared" si="516"/>
        <v>3.3310840877089312E-2</v>
      </c>
      <c r="CH181" s="315">
        <f t="shared" si="516"/>
        <v>3.3449888755047133E-2</v>
      </c>
      <c r="CI181" s="315">
        <f t="shared" si="516"/>
        <v>3.3584666832716444E-2</v>
      </c>
      <c r="CJ181" s="315">
        <f t="shared" si="516"/>
        <v>3.3715032418158764E-2</v>
      </c>
      <c r="CK181" s="315">
        <f t="shared" si="516"/>
        <v>3.3840839438257796E-2</v>
      </c>
      <c r="CL181" s="315">
        <f t="shared" si="516"/>
        <v>3.396193836199813E-2</v>
      </c>
      <c r="CM181" s="315">
        <f t="shared" si="516"/>
        <v>3.4078176122047346E-2</v>
      </c>
      <c r="CN181" s="315">
        <f t="shared" si="516"/>
        <v>3.4189396034604899E-2</v>
      </c>
      <c r="CO181" s="315">
        <f t="shared" si="516"/>
        <v>3.4295437717480275E-2</v>
      </c>
      <c r="CP181" s="315">
        <f t="shared" si="516"/>
        <v>3.4396137006362404E-2</v>
      </c>
      <c r="CQ181" s="315">
        <f t="shared" si="516"/>
        <v>3.4491325869241064E-2</v>
      </c>
      <c r="CR181" s="315">
        <f t="shared" si="516"/>
        <v>3.458083231894063E-2</v>
      </c>
      <c r="CS181" s="315">
        <f t="shared" si="516"/>
        <v>3.4664480323725377E-2</v>
      </c>
      <c r="CT181" s="315">
        <f t="shared" si="516"/>
        <v>3.4742089715934947E-2</v>
      </c>
      <c r="CU181" s="315"/>
      <c r="CV181" s="315">
        <f t="shared" ref="CV181:DZ181" si="517">CV158</f>
        <v>3.0417143308007228E-2</v>
      </c>
      <c r="CW181" s="315">
        <f t="shared" si="517"/>
        <v>3.0096792345518448E-2</v>
      </c>
      <c r="CX181" s="315">
        <f t="shared" si="517"/>
        <v>2.9776161922954524E-2</v>
      </c>
      <c r="CY181" s="315">
        <f t="shared" si="517"/>
        <v>2.9455320963296693E-2</v>
      </c>
      <c r="CZ181" s="315">
        <f t="shared" si="517"/>
        <v>2.9134393301380675E-2</v>
      </c>
      <c r="DA181" s="315">
        <f t="shared" si="517"/>
        <v>2.8813605134867366E-2</v>
      </c>
      <c r="DB181" s="315">
        <f t="shared" si="517"/>
        <v>2.8493357677046964E-2</v>
      </c>
      <c r="DC181" s="315">
        <f t="shared" si="517"/>
        <v>2.8174376941898609E-2</v>
      </c>
      <c r="DD181" s="315">
        <f t="shared" si="517"/>
        <v>2.7857914121950537E-2</v>
      </c>
      <c r="DE181" s="315">
        <f t="shared" si="517"/>
        <v>2.754603875261382E-2</v>
      </c>
      <c r="DF181" s="315">
        <f t="shared" si="517"/>
        <v>2.7241986487943549E-2</v>
      </c>
      <c r="DG181" s="315">
        <f t="shared" si="517"/>
        <v>2.6948558972163004E-2</v>
      </c>
      <c r="DH181" s="315">
        <f t="shared" si="517"/>
        <v>2.6671201597523307E-2</v>
      </c>
      <c r="DI181" s="315">
        <f t="shared" si="517"/>
        <v>2.6413822261118984E-2</v>
      </c>
      <c r="DJ181" s="315">
        <f t="shared" si="517"/>
        <v>2.6178330821669392E-2</v>
      </c>
      <c r="DK181" s="315">
        <f t="shared" si="517"/>
        <v>2.5962220541523837E-2</v>
      </c>
      <c r="DL181" s="315">
        <f t="shared" si="517"/>
        <v>2.5758105273383087E-2</v>
      </c>
      <c r="DM181" s="315">
        <f t="shared" si="517"/>
        <v>2.5554844790497345E-2</v>
      </c>
      <c r="DN181" s="315">
        <f t="shared" si="517"/>
        <v>2.5342611969371622E-2</v>
      </c>
      <c r="DO181" s="315">
        <f t="shared" si="517"/>
        <v>2.5111872784023468E-2</v>
      </c>
      <c r="DP181" s="315">
        <f t="shared" si="517"/>
        <v>2.4858025744162293E-2</v>
      </c>
      <c r="DQ181" s="315">
        <f t="shared" si="517"/>
        <v>2.4592399046235811E-2</v>
      </c>
      <c r="DR181" s="315">
        <f t="shared" si="517"/>
        <v>2.4306615535039575E-2</v>
      </c>
      <c r="DS181" s="315">
        <f t="shared" si="517"/>
        <v>2.400275037841397E-2</v>
      </c>
      <c r="DT181" s="315">
        <f t="shared" si="517"/>
        <v>2.3684786902669348E-2</v>
      </c>
      <c r="DU181" s="315">
        <f t="shared" si="517"/>
        <v>2.3356350309015502E-2</v>
      </c>
      <c r="DV181" s="315">
        <f t="shared" si="517"/>
        <v>2.3021230624308404E-2</v>
      </c>
      <c r="DW181" s="315">
        <f t="shared" si="517"/>
        <v>2.2683295443460136E-2</v>
      </c>
      <c r="DX181" s="315">
        <f t="shared" si="517"/>
        <v>2.2342716419877881E-2</v>
      </c>
      <c r="DY181" s="315">
        <f t="shared" si="517"/>
        <v>2.2000668222292834E-2</v>
      </c>
      <c r="DZ181" s="315">
        <f t="shared" si="517"/>
        <v>2.1662393930451714E-2</v>
      </c>
    </row>
    <row r="182" spans="1:165" ht="15.75" thickBot="1">
      <c r="A182" s="303" t="s">
        <v>310</v>
      </c>
      <c r="C182" s="5" t="s">
        <v>319</v>
      </c>
      <c r="D182" s="315">
        <f t="shared" ref="D182:AH182" si="518">D159</f>
        <v>1.8707365035785017E-2</v>
      </c>
      <c r="E182" s="315">
        <f t="shared" si="518"/>
        <v>1.8275231573553982E-2</v>
      </c>
      <c r="F182" s="315">
        <f t="shared" si="518"/>
        <v>1.7846095527646422E-2</v>
      </c>
      <c r="G182" s="315">
        <f t="shared" si="518"/>
        <v>1.7421720756749366E-2</v>
      </c>
      <c r="H182" s="315">
        <f t="shared" si="518"/>
        <v>1.7002822360221274E-2</v>
      </c>
      <c r="I182" s="315">
        <f t="shared" si="518"/>
        <v>1.6589446086911604E-2</v>
      </c>
      <c r="J182" s="315">
        <f t="shared" si="518"/>
        <v>1.6167044165676343E-2</v>
      </c>
      <c r="K182" s="315">
        <f t="shared" si="518"/>
        <v>1.5750893537927385E-2</v>
      </c>
      <c r="L182" s="315">
        <f t="shared" si="518"/>
        <v>1.5341769489942741E-2</v>
      </c>
      <c r="M182" s="315">
        <f t="shared" si="518"/>
        <v>1.4940991360507984E-2</v>
      </c>
      <c r="N182" s="315">
        <f t="shared" si="518"/>
        <v>1.4550660963127198E-2</v>
      </c>
      <c r="O182" s="315">
        <f t="shared" si="518"/>
        <v>1.4185787569085583E-2</v>
      </c>
      <c r="P182" s="315">
        <f t="shared" si="518"/>
        <v>1.3834437381584944E-2</v>
      </c>
      <c r="Q182" s="315">
        <f t="shared" si="518"/>
        <v>1.3500437278853975E-2</v>
      </c>
      <c r="R182" s="315">
        <f t="shared" si="518"/>
        <v>1.318682500941281E-2</v>
      </c>
      <c r="S182" s="315">
        <f t="shared" si="518"/>
        <v>1.2892332463448434E-2</v>
      </c>
      <c r="T182" s="315">
        <f t="shared" si="518"/>
        <v>1.261630268952633E-2</v>
      </c>
      <c r="U182" s="315">
        <f t="shared" si="518"/>
        <v>1.2347171670795919E-2</v>
      </c>
      <c r="V182" s="315">
        <f t="shared" si="518"/>
        <v>1.2078148560929147E-2</v>
      </c>
      <c r="W182" s="315">
        <f t="shared" si="518"/>
        <v>1.1802387157370716E-2</v>
      </c>
      <c r="X182" s="315">
        <f t="shared" si="518"/>
        <v>1.1516256060458245E-2</v>
      </c>
      <c r="Y182" s="315">
        <f t="shared" si="518"/>
        <v>1.1074900578528109E-2</v>
      </c>
      <c r="Z182" s="315">
        <f t="shared" si="518"/>
        <v>1.0659345659693736E-2</v>
      </c>
      <c r="AA182" s="315">
        <f t="shared" si="518"/>
        <v>1.0240066613028715E-2</v>
      </c>
      <c r="AB182" s="315">
        <f t="shared" si="518"/>
        <v>9.8201959113227068E-3</v>
      </c>
      <c r="AC182" s="315">
        <f t="shared" si="518"/>
        <v>9.40215134171727E-3</v>
      </c>
      <c r="AD182" s="315">
        <f t="shared" si="518"/>
        <v>8.9872289343656802E-3</v>
      </c>
      <c r="AE182" s="315">
        <f t="shared" si="518"/>
        <v>8.5796192224326211E-3</v>
      </c>
      <c r="AF182" s="315">
        <f t="shared" si="518"/>
        <v>8.1794057398871418E-3</v>
      </c>
      <c r="AG182" s="315">
        <f t="shared" si="518"/>
        <v>7.7874213749988038E-3</v>
      </c>
      <c r="AH182" s="315">
        <f t="shared" si="518"/>
        <v>7.4075485298390814E-3</v>
      </c>
      <c r="AI182" s="315"/>
      <c r="AJ182" s="315">
        <f t="shared" ref="AJ182:BN182" si="519">AJ159</f>
        <v>1.8707365035785017E-2</v>
      </c>
      <c r="AK182" s="315">
        <f t="shared" si="519"/>
        <v>1.8277728334155013E-2</v>
      </c>
      <c r="AL182" s="315">
        <f t="shared" si="519"/>
        <v>1.7852230732125027E-2</v>
      </c>
      <c r="AM182" s="315">
        <f t="shared" si="519"/>
        <v>1.7431795892544857E-2</v>
      </c>
      <c r="AN182" s="315">
        <f t="shared" si="519"/>
        <v>1.7017395259085785E-2</v>
      </c>
      <c r="AO182" s="315">
        <f t="shared" si="519"/>
        <v>1.6609055870487947E-2</v>
      </c>
      <c r="AP182" s="315">
        <f t="shared" si="519"/>
        <v>1.6204201447153926E-2</v>
      </c>
      <c r="AQ182" s="315">
        <f t="shared" si="519"/>
        <v>1.5806736481165668E-2</v>
      </c>
      <c r="AR182" s="315">
        <f t="shared" si="519"/>
        <v>1.5417380375613125E-2</v>
      </c>
      <c r="AS182" s="315">
        <f t="shared" si="519"/>
        <v>1.5037372165029754E-2</v>
      </c>
      <c r="AT182" s="315">
        <f t="shared" si="519"/>
        <v>1.4668692414578983E-2</v>
      </c>
      <c r="AU182" s="315">
        <f t="shared" si="519"/>
        <v>1.4334879330266264E-2</v>
      </c>
      <c r="AV182" s="315">
        <f t="shared" si="519"/>
        <v>1.4014467994283989E-2</v>
      </c>
      <c r="AW182" s="315">
        <f t="shared" si="519"/>
        <v>1.3713863913188254E-2</v>
      </c>
      <c r="AX182" s="315">
        <f t="shared" si="519"/>
        <v>1.3433793008918379E-2</v>
      </c>
      <c r="AY182" s="315">
        <f t="shared" si="519"/>
        <v>1.3172761244149686E-2</v>
      </c>
      <c r="AZ182" s="315">
        <f t="shared" si="519"/>
        <v>1.2927109111062794E-2</v>
      </c>
      <c r="BA182" s="315">
        <f t="shared" si="519"/>
        <v>1.2688418298365173E-2</v>
      </c>
      <c r="BB182" s="315">
        <f t="shared" si="519"/>
        <v>1.245024072085974E-2</v>
      </c>
      <c r="BC182" s="315">
        <f t="shared" si="519"/>
        <v>1.2206220146455631E-2</v>
      </c>
      <c r="BD182" s="315">
        <f t="shared" si="519"/>
        <v>1.1953122162177128E-2</v>
      </c>
      <c r="BE182" s="315">
        <f t="shared" si="519"/>
        <v>1.1563956990135557E-2</v>
      </c>
      <c r="BF182" s="315">
        <f t="shared" si="519"/>
        <v>1.1195109912255799E-2</v>
      </c>
      <c r="BG182" s="315">
        <f t="shared" si="519"/>
        <v>1.0826782449001354E-2</v>
      </c>
      <c r="BH182" s="315">
        <f t="shared" si="519"/>
        <v>1.0459598528166454E-2</v>
      </c>
      <c r="BI182" s="315">
        <f t="shared" si="519"/>
        <v>1.0095774627534845E-2</v>
      </c>
      <c r="BJ182" s="315">
        <f t="shared" si="519"/>
        <v>9.7382494859388664E-3</v>
      </c>
      <c r="BK182" s="315">
        <f t="shared" si="519"/>
        <v>9.3890267596733312E-3</v>
      </c>
      <c r="BL182" s="315">
        <f t="shared" si="519"/>
        <v>9.0480927820143463E-3</v>
      </c>
      <c r="BM182" s="315">
        <f t="shared" si="519"/>
        <v>8.7160849493335309E-3</v>
      </c>
      <c r="BN182" s="315">
        <f t="shared" si="519"/>
        <v>8.3962732538468941E-3</v>
      </c>
      <c r="BO182" s="315"/>
      <c r="BP182" s="315">
        <f t="shared" ref="BP182:CT182" si="520">BP159</f>
        <v>1.8707324406199682E-2</v>
      </c>
      <c r="BQ182" s="315">
        <f t="shared" si="520"/>
        <v>1.8867348939475965E-2</v>
      </c>
      <c r="BR182" s="315">
        <f t="shared" si="520"/>
        <v>1.902556795010742E-2</v>
      </c>
      <c r="BS182" s="315">
        <f t="shared" si="520"/>
        <v>1.9181916505658609E-2</v>
      </c>
      <c r="BT182" s="315">
        <f t="shared" si="520"/>
        <v>1.9336328127065625E-2</v>
      </c>
      <c r="BU182" s="315">
        <f t="shared" si="520"/>
        <v>1.948873475361923E-2</v>
      </c>
      <c r="BV182" s="315">
        <f t="shared" si="520"/>
        <v>1.9639066707176984E-2</v>
      </c>
      <c r="BW182" s="315">
        <f t="shared" si="520"/>
        <v>1.9787252655587839E-2</v>
      </c>
      <c r="BX182" s="315">
        <f t="shared" si="520"/>
        <v>1.9933219575312289E-2</v>
      </c>
      <c r="BY182" s="315">
        <f t="shared" si="520"/>
        <v>2.0076892713220749E-2</v>
      </c>
      <c r="BZ182" s="315">
        <f t="shared" si="520"/>
        <v>2.0218195547552612E-2</v>
      </c>
      <c r="CA182" s="315">
        <f t="shared" si="520"/>
        <v>2.0357049748017934E-2</v>
      </c>
      <c r="CB182" s="315">
        <f t="shared" si="520"/>
        <v>2.0493375135023324E-2</v>
      </c>
      <c r="CC182" s="315">
        <f t="shared" si="520"/>
        <v>2.0627089638003391E-2</v>
      </c>
      <c r="CD182" s="315">
        <f t="shared" si="520"/>
        <v>2.075810925283849E-2</v>
      </c>
      <c r="CE182" s="315">
        <f t="shared" si="520"/>
        <v>2.0886347998339185E-2</v>
      </c>
      <c r="CF182" s="315">
        <f t="shared" si="520"/>
        <v>2.1011717871777576E-2</v>
      </c>
      <c r="CG182" s="315">
        <f t="shared" si="520"/>
        <v>2.1134128803444983E-2</v>
      </c>
      <c r="CH182" s="315">
        <f t="shared" si="520"/>
        <v>2.1253488610215209E-2</v>
      </c>
      <c r="CI182" s="315">
        <f t="shared" si="520"/>
        <v>2.1369702948092133E-2</v>
      </c>
      <c r="CJ182" s="315">
        <f t="shared" si="520"/>
        <v>2.1482675263719966E-2</v>
      </c>
      <c r="CK182" s="315">
        <f t="shared" si="520"/>
        <v>2.1592306744833888E-2</v>
      </c>
      <c r="CL182" s="315">
        <f t="shared" si="520"/>
        <v>2.1698496269628678E-2</v>
      </c>
      <c r="CM182" s="315">
        <f t="shared" si="520"/>
        <v>2.1801140355021974E-2</v>
      </c>
      <c r="CN182" s="315">
        <f t="shared" si="520"/>
        <v>2.190013310378881E-2</v>
      </c>
      <c r="CO182" s="315">
        <f t="shared" si="520"/>
        <v>2.199536615054325E-2</v>
      </c>
      <c r="CP182" s="315">
        <f t="shared" si="520"/>
        <v>2.2086728606542608E-2</v>
      </c>
      <c r="CQ182" s="315">
        <f t="shared" si="520"/>
        <v>2.2174107003289107E-2</v>
      </c>
      <c r="CR182" s="315">
        <f t="shared" si="520"/>
        <v>2.2257385234903466E-2</v>
      </c>
      <c r="CS182" s="315">
        <f t="shared" si="520"/>
        <v>2.2336444499244178E-2</v>
      </c>
      <c r="CT182" s="315">
        <f t="shared" si="520"/>
        <v>2.2411163237745866E-2</v>
      </c>
      <c r="CU182" s="315"/>
      <c r="CV182" s="315">
        <f t="shared" ref="CV182:DZ182" si="521">CV159</f>
        <v>1.8707365035785017E-2</v>
      </c>
      <c r="CW182" s="315">
        <f t="shared" si="521"/>
        <v>1.841841809714178E-2</v>
      </c>
      <c r="CX182" s="315">
        <f t="shared" si="521"/>
        <v>1.8129411457206458E-2</v>
      </c>
      <c r="CY182" s="315">
        <f t="shared" si="521"/>
        <v>1.7840407069281243E-2</v>
      </c>
      <c r="CZ182" s="315">
        <f t="shared" si="521"/>
        <v>1.7551499733185656E-2</v>
      </c>
      <c r="DA182" s="315">
        <f t="shared" si="521"/>
        <v>1.7262844594789967E-2</v>
      </c>
      <c r="DB182" s="315">
        <f t="shared" si="521"/>
        <v>1.6974698640365032E-2</v>
      </c>
      <c r="DC182" s="315">
        <f t="shared" si="521"/>
        <v>1.6687506262923466E-2</v>
      </c>
      <c r="DD182" s="315">
        <f t="shared" si="521"/>
        <v>1.6402011259497862E-2</v>
      </c>
      <c r="DE182" s="315">
        <f t="shared" si="521"/>
        <v>1.6119418437433732E-2</v>
      </c>
      <c r="DF182" s="315">
        <f t="shared" si="521"/>
        <v>1.5841579912811828E-2</v>
      </c>
      <c r="DG182" s="315">
        <f t="shared" si="521"/>
        <v>1.5570047171218961E-2</v>
      </c>
      <c r="DH182" s="315">
        <f t="shared" si="521"/>
        <v>1.5307843233811125E-2</v>
      </c>
      <c r="DI182" s="315">
        <f t="shared" si="521"/>
        <v>1.5057025195070574E-2</v>
      </c>
      <c r="DJ182" s="315">
        <f t="shared" si="521"/>
        <v>1.4818449490561828E-2</v>
      </c>
      <c r="DK182" s="315">
        <f t="shared" si="521"/>
        <v>1.4590449744150549E-2</v>
      </c>
      <c r="DL182" s="315">
        <f t="shared" si="521"/>
        <v>1.4368668324799081E-2</v>
      </c>
      <c r="DM182" s="315">
        <f t="shared" si="521"/>
        <v>1.4146784650940455E-2</v>
      </c>
      <c r="DN182" s="315">
        <f t="shared" si="521"/>
        <v>1.3919386036100115E-2</v>
      </c>
      <c r="DO182" s="315">
        <f t="shared" si="521"/>
        <v>1.3681393024916689E-2</v>
      </c>
      <c r="DP182" s="315">
        <f t="shared" si="521"/>
        <v>1.343056882219054E-2</v>
      </c>
      <c r="DQ182" s="315">
        <f t="shared" si="521"/>
        <v>1.3173305645595631E-2</v>
      </c>
      <c r="DR182" s="315">
        <f t="shared" si="521"/>
        <v>1.29053333711688E-2</v>
      </c>
      <c r="DS182" s="315">
        <f t="shared" si="521"/>
        <v>1.2628050544075559E-2</v>
      </c>
      <c r="DT182" s="315">
        <f t="shared" si="521"/>
        <v>1.2343822671519306E-2</v>
      </c>
      <c r="DU182" s="315">
        <f t="shared" si="521"/>
        <v>1.2054762724348899E-2</v>
      </c>
      <c r="DV182" s="315">
        <f t="shared" si="521"/>
        <v>1.1763003678961187E-2</v>
      </c>
      <c r="DW182" s="315">
        <f t="shared" si="521"/>
        <v>1.1470646333032714E-2</v>
      </c>
      <c r="DX182" s="315">
        <f t="shared" si="521"/>
        <v>1.1177865240882445E-2</v>
      </c>
      <c r="DY182" s="315">
        <f t="shared" si="521"/>
        <v>1.0885331159934623E-2</v>
      </c>
      <c r="DZ182" s="315">
        <f t="shared" si="521"/>
        <v>1.0595682074642589E-2</v>
      </c>
    </row>
    <row r="183" spans="1:165" s="310" customFormat="1" ht="15.75" thickBot="1">
      <c r="A183" s="309" t="s">
        <v>320</v>
      </c>
      <c r="C183" s="311" t="s">
        <v>266</v>
      </c>
      <c r="D183" s="314">
        <f t="shared" ref="D183:AH183" si="522">SUMPRODUCT(D164:D172,D174:D182)</f>
        <v>1.1257204353159429</v>
      </c>
      <c r="E183" s="314">
        <f t="shared" si="522"/>
        <v>1.1402757934912824</v>
      </c>
      <c r="F183" s="314">
        <f t="shared" si="522"/>
        <v>1.1540716048871393</v>
      </c>
      <c r="G183" s="314">
        <f t="shared" si="522"/>
        <v>1.1670353673274616</v>
      </c>
      <c r="H183" s="314">
        <f t="shared" si="522"/>
        <v>1.179223992117445</v>
      </c>
      <c r="I183" s="314">
        <f t="shared" si="522"/>
        <v>1.1906088920593656</v>
      </c>
      <c r="J183" s="314">
        <f t="shared" si="522"/>
        <v>1.2008203607644836</v>
      </c>
      <c r="K183" s="314">
        <f t="shared" si="522"/>
        <v>1.2099903751940431</v>
      </c>
      <c r="L183" s="314">
        <f t="shared" si="522"/>
        <v>1.2178514107851699</v>
      </c>
      <c r="M183" s="314">
        <f t="shared" si="522"/>
        <v>1.2238923083874538</v>
      </c>
      <c r="N183" s="314">
        <f t="shared" si="522"/>
        <v>1.2271977768309223</v>
      </c>
      <c r="O183" s="314">
        <f t="shared" si="522"/>
        <v>1.2279136238279034</v>
      </c>
      <c r="P183" s="314">
        <f t="shared" si="522"/>
        <v>1.2219629100918066</v>
      </c>
      <c r="Q183" s="314">
        <f t="shared" si="522"/>
        <v>1.206278932825078</v>
      </c>
      <c r="R183" s="314">
        <f t="shared" si="522"/>
        <v>1.1774338946797624</v>
      </c>
      <c r="S183" s="314">
        <f t="shared" si="522"/>
        <v>1.1328918340162444</v>
      </c>
      <c r="T183" s="314">
        <f t="shared" si="522"/>
        <v>1.0721957691401347</v>
      </c>
      <c r="U183" s="314">
        <f t="shared" si="522"/>
        <v>0.99746244333166545</v>
      </c>
      <c r="V183" s="314">
        <f t="shared" si="522"/>
        <v>0.91331633876485274</v>
      </c>
      <c r="W183" s="314">
        <f t="shared" si="522"/>
        <v>0.82510411104526771</v>
      </c>
      <c r="X183" s="314">
        <f t="shared" si="522"/>
        <v>0.73775663203638453</v>
      </c>
      <c r="Y183" s="314">
        <f t="shared" si="522"/>
        <v>0.6516475524300247</v>
      </c>
      <c r="Z183" s="314">
        <f t="shared" si="522"/>
        <v>0.57230669871048812</v>
      </c>
      <c r="AA183" s="314">
        <f t="shared" si="522"/>
        <v>0.50033095416813234</v>
      </c>
      <c r="AB183" s="314">
        <f t="shared" si="522"/>
        <v>0.43521912526751844</v>
      </c>
      <c r="AC183" s="314">
        <f t="shared" si="522"/>
        <v>0.37609637530121259</v>
      </c>
      <c r="AD183" s="314">
        <f t="shared" si="522"/>
        <v>0.32199580360842739</v>
      </c>
      <c r="AE183" s="314">
        <f t="shared" si="522"/>
        <v>0.27200836888724211</v>
      </c>
      <c r="AF183" s="314">
        <f t="shared" si="522"/>
        <v>0.22521826115232177</v>
      </c>
      <c r="AG183" s="314">
        <f t="shared" si="522"/>
        <v>0.18093143428235753</v>
      </c>
      <c r="AH183" s="314">
        <f t="shared" si="522"/>
        <v>0.13865744364735383</v>
      </c>
      <c r="AI183" s="313"/>
      <c r="AJ183" s="314">
        <f t="shared" ref="AJ183:BN183" si="523">SUMPRODUCT(AJ164:AJ172,AJ174:AJ182)</f>
        <v>1.1257204353159429</v>
      </c>
      <c r="AK183" s="314">
        <f t="shared" si="523"/>
        <v>1.1404748598031098</v>
      </c>
      <c r="AL183" s="314">
        <f t="shared" si="523"/>
        <v>1.1545261102354045</v>
      </c>
      <c r="AM183" s="314">
        <f t="shared" si="523"/>
        <v>1.1677977531395183</v>
      </c>
      <c r="AN183" s="314">
        <f t="shared" si="523"/>
        <v>1.18035397910274</v>
      </c>
      <c r="AO183" s="314">
        <f t="shared" si="523"/>
        <v>1.1921705134527325</v>
      </c>
      <c r="AP183" s="314">
        <f t="shared" si="523"/>
        <v>1.2032681820080635</v>
      </c>
      <c r="AQ183" s="314">
        <f t="shared" si="523"/>
        <v>1.2134805187797908</v>
      </c>
      <c r="AR183" s="314">
        <f t="shared" si="523"/>
        <v>1.2225456026927821</v>
      </c>
      <c r="AS183" s="314">
        <f t="shared" si="523"/>
        <v>1.2299491125931821</v>
      </c>
      <c r="AT183" s="314">
        <f t="shared" si="523"/>
        <v>1.2347560371927622</v>
      </c>
      <c r="AU183" s="314">
        <f t="shared" si="523"/>
        <v>1.2373414559367615</v>
      </c>
      <c r="AV183" s="314">
        <f t="shared" si="523"/>
        <v>1.2332182218844858</v>
      </c>
      <c r="AW183" s="314">
        <f t="shared" si="523"/>
        <v>1.2193588120193881</v>
      </c>
      <c r="AX183" s="314">
        <f t="shared" si="523"/>
        <v>1.1920688255609431</v>
      </c>
      <c r="AY183" s="314">
        <f t="shared" si="523"/>
        <v>1.1486462122047796</v>
      </c>
      <c r="AZ183" s="314">
        <f t="shared" si="523"/>
        <v>1.0884577324346563</v>
      </c>
      <c r="BA183" s="314">
        <f t="shared" si="523"/>
        <v>1.0137171038323864</v>
      </c>
      <c r="BB183" s="314">
        <f t="shared" si="523"/>
        <v>0.92915666874187641</v>
      </c>
      <c r="BC183" s="314">
        <f t="shared" si="523"/>
        <v>0.84030099603340092</v>
      </c>
      <c r="BD183" s="314">
        <f t="shared" si="523"/>
        <v>0.75225345634776408</v>
      </c>
      <c r="BE183" s="314">
        <f t="shared" si="523"/>
        <v>0.66574833786668974</v>
      </c>
      <c r="BF183" s="314">
        <f t="shared" si="523"/>
        <v>0.58613637130469853</v>
      </c>
      <c r="BG183" s="314">
        <f t="shared" si="523"/>
        <v>0.51413067221377318</v>
      </c>
      <c r="BH183" s="314">
        <f t="shared" si="523"/>
        <v>0.44918514850625857</v>
      </c>
      <c r="BI183" s="314">
        <f t="shared" si="523"/>
        <v>0.39040843307607581</v>
      </c>
      <c r="BJ183" s="314">
        <f t="shared" si="523"/>
        <v>0.33683594783306814</v>
      </c>
      <c r="BK183" s="314">
        <f t="shared" si="523"/>
        <v>0.28749154167270441</v>
      </c>
      <c r="BL183" s="314">
        <f t="shared" si="523"/>
        <v>0.24143910208100577</v>
      </c>
      <c r="BM183" s="314">
        <f t="shared" si="523"/>
        <v>0.197957305385072</v>
      </c>
      <c r="BN183" s="314">
        <f t="shared" si="523"/>
        <v>0.15652199183077392</v>
      </c>
      <c r="BP183" s="314">
        <f t="shared" ref="BP183:CT183" si="524">SUMPRODUCT(BP164:BP172,BP174:BP182)</f>
        <v>1.1257126111156224</v>
      </c>
      <c r="BQ183" s="314">
        <f t="shared" si="524"/>
        <v>1.1275711812463132</v>
      </c>
      <c r="BR183" s="314">
        <f t="shared" si="524"/>
        <v>1.1293767965083532</v>
      </c>
      <c r="BS183" s="314">
        <f t="shared" si="524"/>
        <v>1.1311280007208757</v>
      </c>
      <c r="BT183" s="314">
        <f t="shared" si="524"/>
        <v>1.1328233053148915</v>
      </c>
      <c r="BU183" s="314">
        <f t="shared" si="524"/>
        <v>1.1344611886348714</v>
      </c>
      <c r="BV183" s="314">
        <f t="shared" si="524"/>
        <v>1.1360400952255296</v>
      </c>
      <c r="BW183" s="314">
        <f t="shared" si="524"/>
        <v>1.1375584351035051</v>
      </c>
      <c r="BX183" s="314">
        <f t="shared" si="524"/>
        <v>1.1390145830136262</v>
      </c>
      <c r="BY183" s="314">
        <f t="shared" si="524"/>
        <v>1.1404068776694336</v>
      </c>
      <c r="BZ183" s="314">
        <f t="shared" si="524"/>
        <v>1.1417336209776381</v>
      </c>
      <c r="CA183" s="314">
        <f t="shared" si="524"/>
        <v>1.1429930772461776</v>
      </c>
      <c r="CB183" s="314">
        <f t="shared" si="524"/>
        <v>1.1441834723755306</v>
      </c>
      <c r="CC183" s="314">
        <f t="shared" si="524"/>
        <v>1.145302993032939</v>
      </c>
      <c r="CD183" s="314">
        <f t="shared" si="524"/>
        <v>1.1463497858091889</v>
      </c>
      <c r="CE183" s="314">
        <f t="shared" si="524"/>
        <v>1.1473219563575787</v>
      </c>
      <c r="CF183" s="314">
        <f t="shared" si="524"/>
        <v>1.1482175685147109</v>
      </c>
      <c r="CG183" s="314">
        <f t="shared" si="524"/>
        <v>1.1490346434027292</v>
      </c>
      <c r="CH183" s="314">
        <f t="shared" si="524"/>
        <v>1.1497711585126131</v>
      </c>
      <c r="CI183" s="314">
        <f t="shared" si="524"/>
        <v>1.1504250467681392</v>
      </c>
      <c r="CJ183" s="314">
        <f t="shared" si="524"/>
        <v>1.1509941955701073</v>
      </c>
      <c r="CK183" s="314">
        <f t="shared" si="524"/>
        <v>1.1514764458204221</v>
      </c>
      <c r="CL183" s="314">
        <f t="shared" si="524"/>
        <v>1.15186959092561</v>
      </c>
      <c r="CM183" s="314">
        <f t="shared" si="524"/>
        <v>1.152171375779353</v>
      </c>
      <c r="CN183" s="314">
        <f t="shared" si="524"/>
        <v>1.1523794957235929</v>
      </c>
      <c r="CO183" s="314">
        <f t="shared" si="524"/>
        <v>1.152491595487771</v>
      </c>
      <c r="CP183" s="314">
        <f t="shared" si="524"/>
        <v>1.1525052681057482</v>
      </c>
      <c r="CQ183" s="314">
        <f t="shared" si="524"/>
        <v>1.15241805380994</v>
      </c>
      <c r="CR183" s="314">
        <f t="shared" si="524"/>
        <v>1.1522274389022009</v>
      </c>
      <c r="CS183" s="314">
        <f t="shared" si="524"/>
        <v>1.1519308546009699</v>
      </c>
      <c r="CT183" s="314">
        <f t="shared" si="524"/>
        <v>1.1515256758641941</v>
      </c>
      <c r="CV183" s="314">
        <f t="shared" ref="CV183:DZ183" si="525">SUMPRODUCT(CV164:CV172,CV174:CV182)</f>
        <v>1.1257204353159429</v>
      </c>
      <c r="CW183" s="314">
        <f t="shared" si="525"/>
        <v>1.1461953328557779</v>
      </c>
      <c r="CX183" s="314">
        <f t="shared" si="525"/>
        <v>1.1665166397725157</v>
      </c>
      <c r="CY183" s="314">
        <f t="shared" si="525"/>
        <v>1.1866710358546795</v>
      </c>
      <c r="CZ183" s="314">
        <f t="shared" si="525"/>
        <v>1.2066366829833854</v>
      </c>
      <c r="DA183" s="314">
        <f t="shared" si="525"/>
        <v>1.2263727852959956</v>
      </c>
      <c r="DB183" s="314">
        <f t="shared" si="525"/>
        <v>1.2457966409470758</v>
      </c>
      <c r="DC183" s="314">
        <f t="shared" si="525"/>
        <v>1.2647417308890763</v>
      </c>
      <c r="DD183" s="314">
        <f t="shared" si="525"/>
        <v>1.2828756122988823</v>
      </c>
      <c r="DE183" s="314">
        <f t="shared" si="525"/>
        <v>1.2995617155148429</v>
      </c>
      <c r="DF183" s="314">
        <f t="shared" si="525"/>
        <v>1.3136524704781039</v>
      </c>
      <c r="DG183" s="314">
        <f t="shared" si="525"/>
        <v>1.3230428470296249</v>
      </c>
      <c r="DH183" s="314">
        <f t="shared" si="525"/>
        <v>1.3248280039341342</v>
      </c>
      <c r="DI183" s="314">
        <f t="shared" si="525"/>
        <v>1.3150596969628345</v>
      </c>
      <c r="DJ183" s="314">
        <f t="shared" si="525"/>
        <v>1.2895523806275933</v>
      </c>
      <c r="DK183" s="314">
        <f t="shared" si="525"/>
        <v>1.2451303556438624</v>
      </c>
      <c r="DL183" s="314">
        <f t="shared" si="525"/>
        <v>1.1811390509913484</v>
      </c>
      <c r="DM183" s="314">
        <f t="shared" si="525"/>
        <v>1.1002120422992974</v>
      </c>
      <c r="DN183" s="314">
        <f t="shared" si="525"/>
        <v>1.0078899634948664</v>
      </c>
      <c r="DO183" s="314">
        <f t="shared" si="525"/>
        <v>0.91065560255549183</v>
      </c>
      <c r="DP183" s="314">
        <f t="shared" si="525"/>
        <v>0.81442520174219568</v>
      </c>
      <c r="DQ183" s="314">
        <f t="shared" si="525"/>
        <v>0.72406054181771551</v>
      </c>
      <c r="DR183" s="314">
        <f t="shared" si="525"/>
        <v>0.64104230750231594</v>
      </c>
      <c r="DS183" s="314">
        <f t="shared" si="525"/>
        <v>0.56592869467324147</v>
      </c>
      <c r="DT183" s="314">
        <f t="shared" si="525"/>
        <v>0.49834505090589176</v>
      </c>
      <c r="DU183" s="314">
        <f t="shared" si="525"/>
        <v>0.43738408766920861</v>
      </c>
      <c r="DV183" s="314">
        <f t="shared" si="525"/>
        <v>0.3819815608172773</v>
      </c>
      <c r="DW183" s="314">
        <f t="shared" si="525"/>
        <v>0.33110117841412567</v>
      </c>
      <c r="DX183" s="314">
        <f t="shared" si="525"/>
        <v>0.28374204574467465</v>
      </c>
      <c r="DY183" s="314">
        <f t="shared" si="525"/>
        <v>0.23911371732218012</v>
      </c>
      <c r="DZ183" s="314">
        <f t="shared" si="525"/>
        <v>0.19662315219223286</v>
      </c>
      <c r="EK183" s="314"/>
      <c r="EL183" s="314"/>
      <c r="EM183" s="314"/>
      <c r="EN183" s="314"/>
      <c r="EO183" s="314"/>
      <c r="EP183" s="314"/>
      <c r="EQ183" s="314"/>
      <c r="ER183" s="314"/>
      <c r="ES183" s="314"/>
      <c r="ET183" s="314"/>
      <c r="EU183" s="314"/>
      <c r="EV183" s="314"/>
      <c r="EW183" s="314"/>
      <c r="EX183" s="314"/>
      <c r="EY183" s="314"/>
      <c r="EZ183" s="314"/>
      <c r="FA183" s="314"/>
      <c r="FB183" s="314"/>
      <c r="FC183" s="314"/>
      <c r="FD183" s="314"/>
      <c r="FE183" s="314"/>
      <c r="FF183" s="314"/>
      <c r="FG183" s="314"/>
      <c r="FH183" s="314"/>
      <c r="FI183" s="314"/>
    </row>
    <row r="184" spans="1:165" s="1" customFormat="1">
      <c r="A184" s="316"/>
      <c r="C184" s="12"/>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84"/>
      <c r="AB184" s="284"/>
      <c r="AC184" s="284"/>
      <c r="AD184" s="284"/>
      <c r="AE184" s="284"/>
      <c r="AF184" s="284"/>
      <c r="AG184" s="284"/>
      <c r="AH184" s="284"/>
      <c r="AI184" s="47"/>
      <c r="AJ184" s="284"/>
      <c r="AK184" s="284"/>
      <c r="AL184" s="284"/>
      <c r="AM184" s="284"/>
      <c r="AN184" s="284"/>
      <c r="AO184" s="284"/>
      <c r="AP184" s="284"/>
      <c r="AQ184" s="284"/>
      <c r="AR184" s="284"/>
      <c r="AS184" s="284"/>
      <c r="AT184" s="284"/>
      <c r="AU184" s="284"/>
      <c r="AV184" s="284"/>
      <c r="AW184" s="284"/>
      <c r="AX184" s="284"/>
      <c r="AY184" s="284"/>
      <c r="AZ184" s="284"/>
      <c r="BA184" s="284"/>
      <c r="BB184" s="284"/>
      <c r="BC184" s="284"/>
      <c r="BD184" s="284"/>
      <c r="BE184" s="284"/>
      <c r="BF184" s="284"/>
      <c r="BG184" s="284"/>
      <c r="BH184" s="284"/>
      <c r="BI184" s="284"/>
      <c r="BJ184" s="284"/>
      <c r="BK184" s="284"/>
      <c r="BL184" s="284"/>
      <c r="BM184" s="284"/>
      <c r="BN184" s="284"/>
      <c r="BP184" s="284"/>
      <c r="BQ184" s="284"/>
      <c r="BR184" s="284"/>
      <c r="BS184" s="284"/>
      <c r="BT184" s="284"/>
      <c r="BU184" s="284"/>
      <c r="BV184" s="284"/>
      <c r="BW184" s="284"/>
      <c r="BX184" s="284"/>
      <c r="BY184" s="284"/>
      <c r="BZ184" s="284"/>
      <c r="CA184" s="284"/>
      <c r="CB184" s="284"/>
      <c r="CC184" s="284"/>
      <c r="CD184" s="284"/>
      <c r="CE184" s="284"/>
      <c r="CF184" s="284"/>
      <c r="CG184" s="284"/>
      <c r="CH184" s="284"/>
      <c r="CI184" s="284"/>
      <c r="CJ184" s="284"/>
      <c r="CK184" s="284"/>
      <c r="CL184" s="284"/>
      <c r="CM184" s="284"/>
      <c r="CN184" s="284"/>
      <c r="CO184" s="284"/>
      <c r="CP184" s="284"/>
      <c r="CQ184" s="284"/>
      <c r="CR184" s="284"/>
      <c r="CS184" s="284"/>
      <c r="CT184" s="284"/>
      <c r="CV184" s="284"/>
      <c r="CW184" s="284"/>
      <c r="CX184" s="284"/>
      <c r="CY184" s="284"/>
      <c r="CZ184" s="284"/>
      <c r="DA184" s="284"/>
      <c r="DB184" s="284"/>
      <c r="DC184" s="284"/>
      <c r="DD184" s="284"/>
      <c r="DE184" s="284"/>
      <c r="DF184" s="284"/>
      <c r="DG184" s="284"/>
      <c r="DH184" s="284"/>
      <c r="DI184" s="284"/>
      <c r="DJ184" s="284"/>
      <c r="DK184" s="284"/>
      <c r="DL184" s="284"/>
      <c r="DM184" s="284"/>
      <c r="DN184" s="284"/>
      <c r="DO184" s="284"/>
      <c r="DP184" s="284"/>
      <c r="DQ184" s="284"/>
      <c r="DR184" s="284"/>
      <c r="DS184" s="284"/>
      <c r="DT184" s="284"/>
      <c r="DU184" s="284"/>
      <c r="DV184" s="284"/>
      <c r="DW184" s="284"/>
      <c r="DX184" s="284"/>
      <c r="DY184" s="284"/>
      <c r="DZ184" s="284"/>
      <c r="EK184" s="284"/>
      <c r="EL184" s="284"/>
      <c r="EM184" s="284"/>
      <c r="EN184" s="284"/>
      <c r="EO184" s="284"/>
      <c r="EP184" s="284"/>
      <c r="EQ184" s="284"/>
      <c r="ER184" s="284"/>
      <c r="ES184" s="284"/>
      <c r="ET184" s="284"/>
      <c r="EU184" s="284"/>
      <c r="EV184" s="284"/>
      <c r="EW184" s="284"/>
      <c r="EX184" s="284"/>
      <c r="EY184" s="284"/>
      <c r="EZ184" s="284"/>
      <c r="FA184" s="284"/>
      <c r="FB184" s="284"/>
      <c r="FC184" s="284"/>
      <c r="FD184" s="284"/>
      <c r="FE184" s="284"/>
      <c r="FF184" s="284"/>
      <c r="FG184" s="284"/>
      <c r="FH184" s="284"/>
      <c r="FI184" s="284"/>
    </row>
    <row r="185" spans="1:165" s="1" customFormat="1">
      <c r="A185" s="316"/>
      <c r="C185" s="12"/>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84"/>
      <c r="AB185" s="284"/>
      <c r="AC185" s="284"/>
      <c r="AD185" s="284"/>
      <c r="AE185" s="284"/>
      <c r="AF185" s="284"/>
      <c r="AG185" s="284"/>
      <c r="AH185" s="284"/>
      <c r="AI185" s="47"/>
      <c r="AJ185" s="284"/>
      <c r="AK185" s="284"/>
      <c r="AL185" s="284"/>
      <c r="AM185" s="284"/>
      <c r="AN185" s="284"/>
      <c r="AO185" s="284"/>
      <c r="AP185" s="284"/>
      <c r="AQ185" s="284"/>
      <c r="AR185" s="284"/>
      <c r="AS185" s="284"/>
      <c r="AT185" s="284"/>
      <c r="AU185" s="284"/>
      <c r="AV185" s="284"/>
      <c r="AW185" s="284"/>
      <c r="AX185" s="284"/>
      <c r="AY185" s="284"/>
      <c r="AZ185" s="284"/>
      <c r="BA185" s="284"/>
      <c r="BB185" s="284"/>
      <c r="BC185" s="284"/>
      <c r="BD185" s="284"/>
      <c r="BE185" s="284"/>
      <c r="BF185" s="284"/>
      <c r="BG185" s="284"/>
      <c r="BH185" s="284"/>
      <c r="BI185" s="284"/>
      <c r="BJ185" s="284"/>
      <c r="BK185" s="284"/>
      <c r="BL185" s="284"/>
      <c r="BM185" s="284"/>
      <c r="BN185" s="284"/>
      <c r="BO185" s="372" t="s">
        <v>313</v>
      </c>
      <c r="BP185" s="372"/>
      <c r="BQ185" s="372"/>
      <c r="BR185" s="372"/>
      <c r="BS185" s="372"/>
      <c r="BT185" s="372"/>
      <c r="BU185" s="372"/>
      <c r="BV185" s="372"/>
      <c r="BW185" s="372"/>
      <c r="BX185" s="372"/>
      <c r="BY185" s="372"/>
      <c r="BZ185" s="372"/>
      <c r="CA185" s="284"/>
      <c r="CB185" s="284"/>
      <c r="CC185" s="284"/>
      <c r="CD185" s="284"/>
      <c r="CE185" s="284"/>
      <c r="CF185" s="284"/>
      <c r="CG185" s="284"/>
      <c r="CH185" s="284"/>
      <c r="CI185" s="284"/>
      <c r="CJ185" s="284"/>
      <c r="CK185" s="284"/>
      <c r="CL185" s="284"/>
      <c r="CM185" s="284"/>
      <c r="CN185" s="284"/>
      <c r="CO185" s="284"/>
      <c r="CP185" s="284"/>
      <c r="CQ185" s="284"/>
      <c r="CR185" s="284"/>
      <c r="CS185" s="284"/>
      <c r="CT185" s="284"/>
      <c r="CU185" s="372" t="s">
        <v>312</v>
      </c>
      <c r="CV185" s="372"/>
      <c r="CW185" s="372"/>
      <c r="CX185" s="372"/>
      <c r="CY185" s="372"/>
      <c r="CZ185" s="372"/>
      <c r="DA185" s="372"/>
      <c r="DB185" s="372"/>
      <c r="DC185" s="372"/>
      <c r="DD185" s="372"/>
      <c r="DE185" s="372"/>
      <c r="DF185" s="372"/>
      <c r="DG185" s="372"/>
      <c r="DH185" s="372"/>
      <c r="DI185" s="372"/>
      <c r="DJ185" s="372"/>
      <c r="DK185" s="372"/>
      <c r="DL185" s="372"/>
      <c r="DM185" s="372"/>
      <c r="DN185" s="372"/>
      <c r="DO185" s="372"/>
      <c r="DP185" s="372"/>
      <c r="DQ185" s="372"/>
      <c r="DR185" s="372"/>
      <c r="DS185" s="372"/>
      <c r="DT185" s="372"/>
      <c r="DU185" s="372"/>
      <c r="DV185" s="372"/>
      <c r="DW185" s="372"/>
      <c r="DX185" s="372"/>
      <c r="DY185" s="372"/>
      <c r="DZ185" s="372"/>
      <c r="EA185" s="372"/>
      <c r="EB185" s="372"/>
      <c r="ED185" s="372" t="s">
        <v>321</v>
      </c>
      <c r="EE185" s="372"/>
      <c r="EP185" s="284"/>
      <c r="EQ185" s="284"/>
      <c r="ER185" s="284"/>
      <c r="ES185" s="284"/>
      <c r="ET185" s="284"/>
      <c r="EU185" s="284"/>
      <c r="EV185" s="284"/>
      <c r="EW185" s="284"/>
      <c r="EX185" s="284"/>
      <c r="EY185" s="284"/>
      <c r="EZ185" s="284"/>
      <c r="FA185" s="284"/>
      <c r="FB185" s="284"/>
      <c r="FC185" s="284"/>
      <c r="FD185" s="284"/>
      <c r="FE185" s="284"/>
      <c r="FF185" s="284"/>
      <c r="FG185" s="284"/>
      <c r="FH185" s="284"/>
      <c r="FI185" s="284"/>
    </row>
    <row r="186" spans="1:165">
      <c r="A186" s="317" t="s">
        <v>322</v>
      </c>
      <c r="B186">
        <v>2020</v>
      </c>
      <c r="C186" s="318">
        <v>2050</v>
      </c>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BP186">
        <v>2020</v>
      </c>
      <c r="BZ186">
        <v>2050</v>
      </c>
      <c r="EA186">
        <v>2020</v>
      </c>
      <c r="EB186">
        <v>2050</v>
      </c>
      <c r="EE186">
        <v>2020</v>
      </c>
      <c r="EK186"/>
      <c r="EL186"/>
      <c r="EM186"/>
      <c r="EN186"/>
      <c r="EO186"/>
      <c r="EP186"/>
      <c r="EQ186"/>
      <c r="ER186"/>
      <c r="ES186"/>
      <c r="ET186"/>
      <c r="EU186"/>
    </row>
    <row r="187" spans="1:165" ht="15.75" thickBot="1">
      <c r="A187" s="317"/>
      <c r="B187" t="s">
        <v>323</v>
      </c>
      <c r="C187" t="s">
        <v>323</v>
      </c>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t="s">
        <v>324</v>
      </c>
      <c r="AJ187" s="2" t="s">
        <v>325</v>
      </c>
      <c r="AK187" s="2"/>
      <c r="AL187" s="2"/>
      <c r="AM187" s="2"/>
      <c r="AN187" s="2"/>
      <c r="AO187" s="2"/>
      <c r="AP187" s="2"/>
      <c r="AQ187" s="2"/>
      <c r="AR187" s="2"/>
      <c r="AS187" s="2"/>
      <c r="AT187" s="2" t="s">
        <v>326</v>
      </c>
      <c r="AU187" s="2"/>
      <c r="AV187" s="2"/>
      <c r="AW187" s="2"/>
      <c r="AX187" s="2"/>
      <c r="AY187" s="2"/>
      <c r="AZ187" s="2"/>
      <c r="BA187" s="2"/>
      <c r="BB187" s="2"/>
      <c r="BC187" s="2"/>
      <c r="BD187" s="2" t="s">
        <v>327</v>
      </c>
      <c r="BE187" s="2"/>
      <c r="BF187" s="2"/>
      <c r="BG187" s="2"/>
      <c r="BH187" s="2"/>
      <c r="BI187" s="2"/>
      <c r="BJ187" s="2"/>
      <c r="BK187" s="2"/>
      <c r="BL187" s="2"/>
      <c r="BM187" s="2"/>
      <c r="BN187" s="2"/>
      <c r="BP187" t="s">
        <v>328</v>
      </c>
      <c r="BQ187" t="s">
        <v>328</v>
      </c>
      <c r="BR187" t="s">
        <v>328</v>
      </c>
      <c r="BS187" t="s">
        <v>328</v>
      </c>
      <c r="BT187" t="s">
        <v>328</v>
      </c>
      <c r="BU187" t="s">
        <v>328</v>
      </c>
      <c r="BV187" t="s">
        <v>328</v>
      </c>
      <c r="BW187" t="s">
        <v>328</v>
      </c>
      <c r="BX187" t="s">
        <v>328</v>
      </c>
      <c r="BY187" t="s">
        <v>328</v>
      </c>
      <c r="BZ187" t="s">
        <v>328</v>
      </c>
      <c r="EA187" t="s">
        <v>328</v>
      </c>
      <c r="EB187" t="s">
        <v>328</v>
      </c>
      <c r="EC187" s="2"/>
      <c r="EE187" t="s">
        <v>328</v>
      </c>
      <c r="EK187"/>
      <c r="EL187"/>
      <c r="EM187"/>
      <c r="EN187"/>
      <c r="EO187"/>
      <c r="EP187"/>
      <c r="EQ187"/>
      <c r="ER187"/>
      <c r="ES187"/>
      <c r="ET187"/>
      <c r="EU187"/>
    </row>
    <row r="188" spans="1:165">
      <c r="A188" s="319" t="s">
        <v>43</v>
      </c>
      <c r="B188" s="291">
        <f>EK7</f>
        <v>0.48</v>
      </c>
      <c r="C188" s="320">
        <f>0</f>
        <v>0</v>
      </c>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t="s">
        <v>329</v>
      </c>
      <c r="AJ188" s="117">
        <v>1.29</v>
      </c>
      <c r="AK188" s="2"/>
      <c r="AL188" s="2"/>
      <c r="AM188" s="2"/>
      <c r="AN188" s="2"/>
      <c r="AO188" s="2"/>
      <c r="AP188" s="2"/>
      <c r="AQ188" s="2"/>
      <c r="AR188" s="2"/>
      <c r="AS188" s="2"/>
      <c r="AT188" s="117">
        <f>AJ188*1.1023</f>
        <v>1.4219670000000002</v>
      </c>
      <c r="AU188" s="2"/>
      <c r="AV188" s="2"/>
      <c r="AW188" s="2"/>
      <c r="AX188" s="2"/>
      <c r="AY188" s="2"/>
      <c r="AZ188" s="2"/>
      <c r="BA188" s="2"/>
      <c r="BB188" s="2"/>
      <c r="BC188" s="2"/>
      <c r="BD188" s="2">
        <v>3.2</v>
      </c>
      <c r="BE188" s="2"/>
      <c r="BF188" s="2"/>
      <c r="BG188" s="2"/>
      <c r="BH188" s="2"/>
      <c r="BI188" s="2"/>
      <c r="BJ188" s="2"/>
      <c r="BK188" s="2"/>
      <c r="BL188" s="2"/>
      <c r="BM188" s="2"/>
      <c r="BN188" s="2"/>
      <c r="BO188" s="2" t="s">
        <v>228</v>
      </c>
      <c r="BP188" s="117">
        <v>1.3521142181450381</v>
      </c>
      <c r="BQ188" s="2"/>
      <c r="BR188" s="2"/>
      <c r="BS188" s="2"/>
      <c r="BT188" s="2"/>
      <c r="BU188" s="2"/>
      <c r="BV188" s="2"/>
      <c r="BW188" s="2"/>
      <c r="BX188" s="2"/>
      <c r="BY188" s="2"/>
      <c r="BZ188" s="117">
        <v>6.7605710907251967E-2</v>
      </c>
      <c r="CU188" s="2"/>
      <c r="CV188" s="117"/>
      <c r="CW188" s="2"/>
      <c r="CX188" s="2"/>
      <c r="CY188" s="2"/>
      <c r="CZ188" s="2"/>
      <c r="DA188" s="2"/>
      <c r="DB188" s="2"/>
      <c r="DC188" s="2"/>
      <c r="DD188" s="2"/>
      <c r="DE188" s="2"/>
      <c r="DF188" s="117"/>
      <c r="EA188" s="117">
        <f>BP188</f>
        <v>1.3521142181450381</v>
      </c>
      <c r="EB188" s="321">
        <v>2.8</v>
      </c>
      <c r="EC188" s="2"/>
      <c r="ED188" s="2" t="s">
        <v>228</v>
      </c>
      <c r="EE188" s="117">
        <v>2.8215373757979978</v>
      </c>
      <c r="EF188" s="2"/>
      <c r="EG188" s="2"/>
      <c r="EH188" s="2"/>
      <c r="EI188" s="2"/>
      <c r="EJ188" s="2"/>
      <c r="EK188" s="2"/>
      <c r="EL188" s="2"/>
      <c r="EM188" s="2"/>
      <c r="EN188" s="2"/>
      <c r="EP188"/>
      <c r="EQ188"/>
      <c r="ER188"/>
      <c r="ES188"/>
      <c r="ET188"/>
      <c r="EU188"/>
    </row>
    <row r="189" spans="1:165">
      <c r="A189" s="322" t="s">
        <v>212</v>
      </c>
      <c r="B189" s="117">
        <f>AVERAGE(2.4,3.6)</f>
        <v>3</v>
      </c>
      <c r="C189" s="323">
        <f>0</f>
        <v>0</v>
      </c>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t="s">
        <v>330</v>
      </c>
      <c r="AJ189" s="117">
        <v>1.29</v>
      </c>
      <c r="AK189" s="2"/>
      <c r="AL189" s="2"/>
      <c r="AM189" s="2"/>
      <c r="AN189" s="2"/>
      <c r="AO189" s="2"/>
      <c r="AP189" s="2"/>
      <c r="AQ189" s="2"/>
      <c r="AR189" s="2"/>
      <c r="AS189" s="2"/>
      <c r="AT189" s="117">
        <f t="shared" ref="AT189:AT195" si="526">AJ189*1.1023</f>
        <v>1.4219670000000002</v>
      </c>
      <c r="AU189" s="2"/>
      <c r="AV189" s="2"/>
      <c r="AW189" s="2"/>
      <c r="AX189" s="2"/>
      <c r="AY189" s="2"/>
      <c r="AZ189" s="2"/>
      <c r="BA189" s="2"/>
      <c r="BB189" s="2"/>
      <c r="BC189" s="2"/>
      <c r="BD189" s="2">
        <v>3</v>
      </c>
      <c r="BE189" s="2"/>
      <c r="BF189" s="2"/>
      <c r="BG189" s="2"/>
      <c r="BH189" s="2"/>
      <c r="BI189" s="2"/>
      <c r="BJ189" s="2"/>
      <c r="BK189" s="2"/>
      <c r="BL189" s="2"/>
      <c r="BM189" s="2"/>
      <c r="BN189" s="2"/>
      <c r="BO189" s="2" t="s">
        <v>2</v>
      </c>
      <c r="BP189" s="117">
        <v>1.4219670000000002</v>
      </c>
      <c r="BQ189" s="2"/>
      <c r="BR189" s="2"/>
      <c r="BS189" s="2"/>
      <c r="BT189" s="2"/>
      <c r="BU189" s="2"/>
      <c r="BV189" s="2"/>
      <c r="BW189" s="2"/>
      <c r="BX189" s="2"/>
      <c r="BY189" s="2"/>
      <c r="BZ189" s="117">
        <v>7.1098350000000074E-2</v>
      </c>
      <c r="CU189" s="2"/>
      <c r="CV189" s="117"/>
      <c r="CW189" s="2"/>
      <c r="CX189" s="2"/>
      <c r="CY189" s="2"/>
      <c r="CZ189" s="2"/>
      <c r="DA189" s="2"/>
      <c r="DB189" s="2"/>
      <c r="DC189" s="2"/>
      <c r="DD189" s="2"/>
      <c r="DE189" s="2"/>
      <c r="DF189" s="117"/>
      <c r="EA189" s="117">
        <f t="shared" ref="EA189:EA194" si="527">BP189</f>
        <v>1.4219670000000002</v>
      </c>
      <c r="EB189" s="321">
        <v>2.8</v>
      </c>
      <c r="EC189" s="2"/>
      <c r="ED189" s="2" t="s">
        <v>2</v>
      </c>
      <c r="EE189" s="117">
        <v>3.2</v>
      </c>
      <c r="EF189" s="2"/>
      <c r="EG189" s="2"/>
      <c r="EH189" s="2"/>
      <c r="EI189" s="2"/>
      <c r="EJ189" s="2"/>
      <c r="EK189" s="2"/>
      <c r="EL189" s="2"/>
      <c r="EM189" s="2"/>
      <c r="EN189" s="2"/>
      <c r="EP189"/>
      <c r="EQ189"/>
      <c r="ER189"/>
      <c r="ES189"/>
      <c r="ET189"/>
      <c r="EU189"/>
    </row>
    <row r="190" spans="1:165">
      <c r="A190" s="322" t="s">
        <v>316</v>
      </c>
      <c r="B190" s="117">
        <f>EK11</f>
        <v>1.39</v>
      </c>
      <c r="C190" s="324">
        <v>2.9</v>
      </c>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t="s">
        <v>331</v>
      </c>
      <c r="AJ190" s="117">
        <v>1.24</v>
      </c>
      <c r="AK190" s="2"/>
      <c r="AL190" s="2"/>
      <c r="AM190" s="2"/>
      <c r="AN190" s="2"/>
      <c r="AO190" s="2"/>
      <c r="AP190" s="2"/>
      <c r="AQ190" s="2"/>
      <c r="AR190" s="2"/>
      <c r="AS190" s="2"/>
      <c r="AT190" s="117">
        <f t="shared" si="526"/>
        <v>1.366852</v>
      </c>
      <c r="AU190" s="2"/>
      <c r="AV190" s="2"/>
      <c r="AW190" s="2"/>
      <c r="AX190" s="2"/>
      <c r="AY190" s="2"/>
      <c r="AZ190" s="2"/>
      <c r="BA190" s="2"/>
      <c r="BB190" s="2"/>
      <c r="BC190" s="2"/>
      <c r="BD190" s="2">
        <v>2.2999999999999998</v>
      </c>
      <c r="BE190" s="2"/>
      <c r="BF190" s="2"/>
      <c r="BG190" s="2"/>
      <c r="BH190" s="2"/>
      <c r="BI190" s="2"/>
      <c r="BJ190" s="2"/>
      <c r="BK190" s="2"/>
      <c r="BL190" s="2"/>
      <c r="BM190" s="2"/>
      <c r="BN190" s="2"/>
      <c r="BO190" s="2" t="s">
        <v>198</v>
      </c>
      <c r="BP190" s="117">
        <v>1.3812336962269454</v>
      </c>
      <c r="BQ190" s="2"/>
      <c r="BR190" s="2"/>
      <c r="BS190" s="2"/>
      <c r="BT190" s="2"/>
      <c r="BU190" s="2"/>
      <c r="BV190" s="2"/>
      <c r="BW190" s="2"/>
      <c r="BX190" s="2"/>
      <c r="BY190" s="2"/>
      <c r="BZ190" s="117">
        <v>6.9061684811347335E-2</v>
      </c>
      <c r="CU190" s="2"/>
      <c r="CV190" s="117"/>
      <c r="CW190" s="2"/>
      <c r="CX190" s="2"/>
      <c r="CY190" s="2"/>
      <c r="CZ190" s="2"/>
      <c r="DA190" s="2"/>
      <c r="DB190" s="2"/>
      <c r="DC190" s="2"/>
      <c r="DD190" s="2"/>
      <c r="DE190" s="2"/>
      <c r="DF190" s="117"/>
      <c r="EA190" s="117">
        <f t="shared" si="527"/>
        <v>1.3812336962269454</v>
      </c>
      <c r="EB190" s="321">
        <v>2.0499999999999998</v>
      </c>
      <c r="EC190" s="2"/>
      <c r="ED190" s="2" t="s">
        <v>198</v>
      </c>
      <c r="EE190" s="117">
        <v>2.9677733260019514</v>
      </c>
      <c r="EF190" s="2"/>
      <c r="EG190" s="2"/>
      <c r="EH190" s="2"/>
      <c r="EI190" s="2"/>
      <c r="EJ190" s="2"/>
      <c r="EK190" s="2"/>
      <c r="EL190" s="2"/>
      <c r="EM190" s="2"/>
      <c r="EN190" s="2"/>
      <c r="EP190"/>
      <c r="EQ190"/>
      <c r="ER190"/>
      <c r="ES190"/>
      <c r="ET190"/>
      <c r="EU190"/>
    </row>
    <row r="191" spans="1:165">
      <c r="A191" s="322" t="s">
        <v>317</v>
      </c>
      <c r="B191" s="117">
        <f>B190</f>
        <v>1.39</v>
      </c>
      <c r="C191" s="323">
        <f>(1-B199)*B191</f>
        <v>6.9500000000000062E-2</v>
      </c>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t="s">
        <v>332</v>
      </c>
      <c r="AJ191" s="117">
        <v>1.29</v>
      </c>
      <c r="AK191" s="2"/>
      <c r="AL191" s="2"/>
      <c r="AM191" s="2"/>
      <c r="AN191" s="2"/>
      <c r="AO191" s="2"/>
      <c r="AP191" s="2"/>
      <c r="AQ191" s="2"/>
      <c r="AR191" s="2"/>
      <c r="AS191" s="2"/>
      <c r="AT191" s="117">
        <f t="shared" si="526"/>
        <v>1.4219670000000002</v>
      </c>
      <c r="AU191" s="2"/>
      <c r="AV191" s="2"/>
      <c r="AW191" s="2"/>
      <c r="AX191" s="2"/>
      <c r="AY191" s="2"/>
      <c r="AZ191" s="2"/>
      <c r="BA191" s="2"/>
      <c r="BB191" s="2"/>
      <c r="BC191" s="2"/>
      <c r="BD191" s="2">
        <v>3.2</v>
      </c>
      <c r="BE191" s="2"/>
      <c r="BF191" s="2"/>
      <c r="BG191" s="2"/>
      <c r="BH191" s="2"/>
      <c r="BI191" s="2"/>
      <c r="BJ191" s="2"/>
      <c r="BK191" s="2"/>
      <c r="BL191" s="2"/>
      <c r="BM191" s="2"/>
      <c r="BN191" s="2"/>
      <c r="BO191" s="2" t="s">
        <v>89</v>
      </c>
      <c r="BP191" s="117">
        <v>1.8298179999999999</v>
      </c>
      <c r="BQ191" s="2"/>
      <c r="BR191" s="2"/>
      <c r="BS191" s="2"/>
      <c r="BT191" s="2"/>
      <c r="BU191" s="2"/>
      <c r="BV191" s="2"/>
      <c r="BW191" s="2"/>
      <c r="BX191" s="2"/>
      <c r="BY191" s="2"/>
      <c r="BZ191" s="117">
        <v>9.1490900000000083E-2</v>
      </c>
      <c r="CU191" s="2"/>
      <c r="CV191" s="117"/>
      <c r="CW191" s="2"/>
      <c r="CX191" s="2"/>
      <c r="CY191" s="2"/>
      <c r="CZ191" s="2"/>
      <c r="DA191" s="2"/>
      <c r="DB191" s="2"/>
      <c r="DC191" s="2"/>
      <c r="DD191" s="2"/>
      <c r="DE191" s="2"/>
      <c r="DF191" s="117"/>
      <c r="EA191" s="117">
        <f t="shared" si="527"/>
        <v>1.8298179999999999</v>
      </c>
      <c r="EB191" s="321">
        <f>AVERAGE(2.05,3.02)</f>
        <v>2.5350000000000001</v>
      </c>
      <c r="ED191" s="2" t="s">
        <v>89</v>
      </c>
      <c r="EE191" s="117">
        <v>3.4000000000000004</v>
      </c>
      <c r="EF191" s="2"/>
      <c r="EG191" s="2"/>
      <c r="EH191" s="2"/>
      <c r="EI191" s="2"/>
      <c r="EJ191" s="2"/>
      <c r="EK191" s="2"/>
      <c r="EL191" s="2"/>
      <c r="EM191" s="2"/>
      <c r="EN191" s="2"/>
      <c r="EP191"/>
      <c r="EQ191"/>
      <c r="ER191"/>
      <c r="ES191"/>
      <c r="ET191"/>
      <c r="EU191" t="s">
        <v>333</v>
      </c>
    </row>
    <row r="192" spans="1:165">
      <c r="A192" s="322" t="s">
        <v>306</v>
      </c>
      <c r="B192" s="117">
        <f>EK12</f>
        <v>5.0000000000000001E-3</v>
      </c>
      <c r="C192" s="323">
        <v>0</v>
      </c>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t="s">
        <v>334</v>
      </c>
      <c r="AJ192" s="117">
        <v>1.29</v>
      </c>
      <c r="AK192" s="2"/>
      <c r="AL192" s="2"/>
      <c r="AM192" s="2"/>
      <c r="AN192" s="2"/>
      <c r="AO192" s="2"/>
      <c r="AP192" s="2"/>
      <c r="AQ192" s="2"/>
      <c r="AR192" s="2"/>
      <c r="AS192" s="2"/>
      <c r="AT192" s="117">
        <f t="shared" si="526"/>
        <v>1.4219670000000002</v>
      </c>
      <c r="AU192" s="2"/>
      <c r="AV192" s="2"/>
      <c r="AW192" s="2"/>
      <c r="AX192" s="2"/>
      <c r="AY192" s="2"/>
      <c r="AZ192" s="2"/>
      <c r="BA192" s="2"/>
      <c r="BB192" s="2"/>
      <c r="BC192" s="2"/>
      <c r="BD192" s="2">
        <v>3.2</v>
      </c>
      <c r="BE192" s="2"/>
      <c r="BF192" s="2"/>
      <c r="BG192" s="2"/>
      <c r="BH192" s="2"/>
      <c r="BI192" s="2"/>
      <c r="BJ192" s="2"/>
      <c r="BK192" s="2"/>
      <c r="BL192" s="2"/>
      <c r="BM192" s="2"/>
      <c r="BN192" s="2"/>
      <c r="BO192" s="2" t="s">
        <v>101</v>
      </c>
      <c r="BP192" s="117">
        <v>1.3888980000000002</v>
      </c>
      <c r="BZ192" s="117">
        <v>6.9444900000000073E-2</v>
      </c>
      <c r="CJ192" t="s">
        <v>333</v>
      </c>
      <c r="CU192" s="2"/>
      <c r="CV192" s="117"/>
      <c r="DF192" s="117"/>
      <c r="EA192" s="117">
        <f t="shared" si="527"/>
        <v>1.3888980000000002</v>
      </c>
      <c r="EB192" s="321">
        <f>EB191</f>
        <v>2.5350000000000001</v>
      </c>
      <c r="EC192" s="2"/>
      <c r="ED192" s="2" t="s">
        <v>101</v>
      </c>
      <c r="EE192" s="117">
        <v>2.8</v>
      </c>
      <c r="EK192"/>
      <c r="EL192"/>
      <c r="EM192"/>
      <c r="EN192"/>
      <c r="EP192"/>
      <c r="EQ192"/>
      <c r="ER192"/>
      <c r="ES192"/>
      <c r="ET192"/>
      <c r="EU192" s="2"/>
    </row>
    <row r="193" spans="1:151">
      <c r="A193" s="322" t="s">
        <v>307</v>
      </c>
      <c r="B193" s="117">
        <f>0</f>
        <v>0</v>
      </c>
      <c r="C193" s="323">
        <v>0</v>
      </c>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t="s">
        <v>335</v>
      </c>
      <c r="AJ193" s="117">
        <v>1.66</v>
      </c>
      <c r="AK193" s="2"/>
      <c r="AL193" s="2"/>
      <c r="AM193" s="2"/>
      <c r="AN193" s="2"/>
      <c r="AO193" s="2"/>
      <c r="AP193" s="2"/>
      <c r="AQ193" s="2"/>
      <c r="AR193" s="2"/>
      <c r="AS193" s="2"/>
      <c r="AT193" s="117">
        <f t="shared" si="526"/>
        <v>1.8298179999999999</v>
      </c>
      <c r="AU193" s="2"/>
      <c r="AV193" s="2"/>
      <c r="AW193" s="2"/>
      <c r="AX193" s="2"/>
      <c r="AY193" s="2"/>
      <c r="AZ193" s="2"/>
      <c r="BA193" s="2"/>
      <c r="BB193" s="2"/>
      <c r="BC193" s="2"/>
      <c r="BD193" s="2">
        <v>3.4</v>
      </c>
      <c r="BE193" s="2"/>
      <c r="BF193" s="2"/>
      <c r="BG193" s="2"/>
      <c r="BH193" s="2"/>
      <c r="BI193" s="2"/>
      <c r="BJ193" s="2"/>
      <c r="BK193" s="2"/>
      <c r="BL193" s="2"/>
      <c r="BM193" s="2"/>
      <c r="BN193" s="2"/>
      <c r="BO193" s="2" t="s">
        <v>267</v>
      </c>
      <c r="BP193" s="117">
        <v>1.366852</v>
      </c>
      <c r="BQ193" s="2"/>
      <c r="BR193" s="2"/>
      <c r="BS193" s="2"/>
      <c r="BT193" s="2"/>
      <c r="BU193" s="2"/>
      <c r="BV193" s="2"/>
      <c r="BW193" s="2"/>
      <c r="BX193" s="2"/>
      <c r="BY193" s="2"/>
      <c r="BZ193" s="117">
        <v>6.8342600000000059E-2</v>
      </c>
      <c r="CJ193" s="2"/>
      <c r="CU193" s="2"/>
      <c r="CV193" s="117"/>
      <c r="CW193" s="2"/>
      <c r="CX193" s="2"/>
      <c r="CY193" s="2"/>
      <c r="CZ193" s="2"/>
      <c r="DA193" s="2"/>
      <c r="DB193" s="2"/>
      <c r="DC193" s="2"/>
      <c r="DD193" s="2"/>
      <c r="DE193" s="2"/>
      <c r="DF193" s="117"/>
      <c r="DP193" s="2"/>
      <c r="EA193" s="117">
        <f t="shared" si="527"/>
        <v>1.366852</v>
      </c>
      <c r="EB193" s="321">
        <f>EB192</f>
        <v>2.5350000000000001</v>
      </c>
      <c r="EC193" s="2"/>
      <c r="ED193" s="2" t="s">
        <v>267</v>
      </c>
      <c r="EE193" s="117">
        <v>2.2999999999999998</v>
      </c>
      <c r="EF193" s="2"/>
      <c r="EG193" s="2"/>
      <c r="EH193" s="2"/>
      <c r="EI193" s="2"/>
      <c r="EJ193" s="2"/>
      <c r="EK193" s="2"/>
      <c r="EL193" s="2"/>
      <c r="EM193" s="2"/>
      <c r="EN193" s="2"/>
      <c r="EP193"/>
      <c r="EQ193"/>
      <c r="ER193"/>
      <c r="ES193"/>
      <c r="ET193"/>
      <c r="EU193" t="s">
        <v>336</v>
      </c>
    </row>
    <row r="194" spans="1:151">
      <c r="A194" s="322" t="s">
        <v>308</v>
      </c>
      <c r="B194" s="117">
        <f>EK13</f>
        <v>2.8940000000000001</v>
      </c>
      <c r="C194" s="324">
        <f>B194</f>
        <v>2.8940000000000001</v>
      </c>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t="s">
        <v>337</v>
      </c>
      <c r="AJ194" s="117">
        <v>0.66</v>
      </c>
      <c r="AK194" s="2"/>
      <c r="AL194" s="2"/>
      <c r="AM194" s="2"/>
      <c r="AN194" s="2"/>
      <c r="AO194" s="2"/>
      <c r="AP194" s="2"/>
      <c r="AQ194" s="2"/>
      <c r="AR194" s="2"/>
      <c r="AS194" s="2"/>
      <c r="AT194" s="117">
        <f t="shared" si="526"/>
        <v>0.72751800000000011</v>
      </c>
      <c r="AU194" s="2"/>
      <c r="AV194" s="2"/>
      <c r="AW194" s="2"/>
      <c r="AX194" s="2"/>
      <c r="AY194" s="2"/>
      <c r="AZ194" s="2"/>
      <c r="BA194" s="2"/>
      <c r="BB194" s="2"/>
      <c r="BC194" s="2"/>
      <c r="BD194" s="2">
        <v>1.4</v>
      </c>
      <c r="BE194" s="2"/>
      <c r="BF194" s="2"/>
      <c r="BG194" s="2"/>
      <c r="BH194" s="2"/>
      <c r="BI194" s="2"/>
      <c r="BJ194" s="2"/>
      <c r="BK194" s="2"/>
      <c r="BL194" s="2"/>
      <c r="BM194" s="2"/>
      <c r="BN194" s="2"/>
      <c r="BO194" s="2" t="s">
        <v>244</v>
      </c>
      <c r="BP194" s="117">
        <v>1.4219670000000002</v>
      </c>
      <c r="BQ194" s="2"/>
      <c r="BR194" s="2"/>
      <c r="BS194" s="2"/>
      <c r="BT194" s="2"/>
      <c r="BU194" s="2"/>
      <c r="BV194" s="2"/>
      <c r="BW194" s="2"/>
      <c r="BX194" s="2"/>
      <c r="BY194" s="2"/>
      <c r="BZ194" s="117">
        <v>7.1098350000000074E-2</v>
      </c>
      <c r="CJ194" t="s">
        <v>336</v>
      </c>
      <c r="CU194" s="2"/>
      <c r="CV194" s="117"/>
      <c r="CW194" s="2"/>
      <c r="CX194" s="2"/>
      <c r="CY194" s="2"/>
      <c r="CZ194" s="2"/>
      <c r="DA194" s="2"/>
      <c r="DB194" s="2"/>
      <c r="DC194" s="2"/>
      <c r="DD194" s="2"/>
      <c r="DE194" s="2"/>
      <c r="DF194" s="117"/>
      <c r="EA194" s="117">
        <f t="shared" si="527"/>
        <v>1.4219670000000002</v>
      </c>
      <c r="EB194" s="321">
        <v>2.8</v>
      </c>
      <c r="ED194" s="2" t="s">
        <v>244</v>
      </c>
      <c r="EE194" s="117">
        <v>3.2</v>
      </c>
      <c r="EF194" s="2"/>
      <c r="EG194" s="2"/>
      <c r="EH194" s="2"/>
      <c r="EI194" s="2"/>
      <c r="EJ194" s="2"/>
      <c r="EK194" s="2"/>
      <c r="EL194" s="2"/>
      <c r="EM194" s="2"/>
      <c r="EN194" s="2"/>
    </row>
    <row r="195" spans="1:151">
      <c r="A195" s="322" t="s">
        <v>309</v>
      </c>
      <c r="B195">
        <v>0</v>
      </c>
      <c r="C195" s="323">
        <v>0</v>
      </c>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t="s">
        <v>338</v>
      </c>
      <c r="AJ195" s="117">
        <v>1.26</v>
      </c>
      <c r="AK195" s="2"/>
      <c r="AL195" s="2"/>
      <c r="AM195" s="2"/>
      <c r="AN195" s="2"/>
      <c r="AO195" s="2"/>
      <c r="AP195" s="2"/>
      <c r="AQ195" s="2"/>
      <c r="AR195" s="2"/>
      <c r="AS195" s="2"/>
      <c r="AT195" s="117">
        <f t="shared" si="526"/>
        <v>1.3888980000000002</v>
      </c>
      <c r="AU195" s="2"/>
      <c r="AV195" s="2"/>
      <c r="AW195" s="2"/>
      <c r="AX195" s="2"/>
      <c r="AY195" s="2"/>
      <c r="AZ195" s="2"/>
      <c r="BA195" s="2"/>
      <c r="BB195" s="2"/>
      <c r="BC195" s="2"/>
      <c r="BD195" s="2">
        <v>2.8</v>
      </c>
      <c r="BE195" s="2"/>
      <c r="BF195" s="2"/>
      <c r="BG195" s="2"/>
      <c r="BH195" s="2"/>
      <c r="BI195" s="2"/>
      <c r="BJ195" s="2"/>
      <c r="BK195" s="2"/>
      <c r="BL195" s="2"/>
      <c r="BM195" s="2"/>
      <c r="BN195" s="2"/>
      <c r="EB195" t="s">
        <v>339</v>
      </c>
      <c r="EE195" t="s">
        <v>340</v>
      </c>
    </row>
    <row r="196" spans="1:151" ht="15.75" thickBot="1">
      <c r="A196" s="325" t="s">
        <v>310</v>
      </c>
      <c r="B196" s="293">
        <v>0</v>
      </c>
      <c r="C196" s="326">
        <v>0</v>
      </c>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t="s">
        <v>341</v>
      </c>
      <c r="AJ196" s="327" t="s">
        <v>342</v>
      </c>
      <c r="AK196" s="2"/>
      <c r="AL196" s="2"/>
      <c r="AM196" s="2"/>
      <c r="AN196" s="2"/>
      <c r="AO196" s="2"/>
      <c r="AP196" s="2"/>
      <c r="AQ196" s="2"/>
      <c r="AR196" s="2"/>
      <c r="AS196" s="2"/>
      <c r="AT196" s="2"/>
      <c r="AU196" s="2"/>
      <c r="AV196" s="2"/>
      <c r="AW196" s="2"/>
      <c r="AX196" s="2"/>
      <c r="AY196" s="2"/>
      <c r="AZ196" s="2"/>
      <c r="BA196" s="2"/>
      <c r="BB196" s="2"/>
      <c r="BC196" s="2"/>
      <c r="BD196" s="2" t="s">
        <v>343</v>
      </c>
      <c r="BE196" s="2"/>
      <c r="BF196" s="2"/>
      <c r="BG196" s="2"/>
      <c r="BH196" s="2"/>
      <c r="BI196" s="2"/>
      <c r="BJ196" s="2"/>
      <c r="BK196" s="2"/>
      <c r="BL196" s="2"/>
      <c r="BM196" s="2"/>
      <c r="BN196" s="2"/>
    </row>
    <row r="197" spans="1:151">
      <c r="A197" s="305"/>
      <c r="B197" s="5" t="s">
        <v>344</v>
      </c>
      <c r="C197" s="5"/>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J197" t="s">
        <v>345</v>
      </c>
      <c r="AU197" s="2"/>
      <c r="AV197" s="2"/>
      <c r="AW197" s="2"/>
      <c r="AX197" s="2"/>
      <c r="AY197" s="2"/>
      <c r="AZ197" s="2"/>
      <c r="BA197" s="2"/>
      <c r="BB197" s="2"/>
      <c r="BC197" s="2"/>
      <c r="BD197" s="2" t="s">
        <v>346</v>
      </c>
      <c r="BE197" s="2"/>
      <c r="BF197" s="2"/>
      <c r="BG197" s="2"/>
      <c r="BH197" s="2"/>
      <c r="BI197" s="2"/>
      <c r="BJ197" s="2"/>
      <c r="BK197" s="2"/>
      <c r="BL197" s="2"/>
      <c r="BM197" s="2"/>
      <c r="BN197" s="2"/>
    </row>
    <row r="198" spans="1:151">
      <c r="A198" s="305"/>
      <c r="C198" s="5"/>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U198" s="2"/>
      <c r="AV198" s="2"/>
      <c r="AW198" s="2"/>
      <c r="AX198" s="2"/>
      <c r="AY198" s="2"/>
      <c r="AZ198" s="2"/>
      <c r="BA198" s="2"/>
      <c r="BB198" s="2"/>
      <c r="BC198" s="2"/>
      <c r="BD198" s="2"/>
      <c r="BE198" s="2"/>
      <c r="BF198" s="2"/>
      <c r="BG198" s="2"/>
      <c r="BH198" s="2"/>
      <c r="BI198" s="2"/>
      <c r="BJ198" s="2"/>
      <c r="BK198" s="2"/>
      <c r="BL198" s="2"/>
      <c r="BM198" s="2"/>
      <c r="BN198" s="2"/>
    </row>
    <row r="199" spans="1:151">
      <c r="A199" s="305" t="s">
        <v>347</v>
      </c>
      <c r="B199" s="328">
        <v>0.95</v>
      </c>
      <c r="C199" s="5" t="s">
        <v>348</v>
      </c>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U199" s="2"/>
      <c r="AV199" s="2"/>
      <c r="AW199" s="2"/>
      <c r="AX199" s="2"/>
      <c r="AY199" s="2"/>
      <c r="AZ199" s="2"/>
      <c r="BA199" s="2"/>
      <c r="BB199" s="2"/>
      <c r="BC199" s="2"/>
      <c r="BD199" s="2"/>
      <c r="BE199" s="2"/>
      <c r="BF199" s="2"/>
      <c r="BG199" s="2"/>
      <c r="BH199" s="2"/>
      <c r="BI199" s="2"/>
      <c r="BJ199" s="2"/>
      <c r="BK199" s="2"/>
      <c r="BL199" s="2"/>
      <c r="BM199" s="2"/>
      <c r="BN199" s="2"/>
    </row>
    <row r="200" spans="1:151">
      <c r="A200" s="305"/>
      <c r="C200" s="5"/>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U200" s="2"/>
      <c r="AV200" s="2"/>
      <c r="AW200" s="2"/>
      <c r="AX200" s="2"/>
      <c r="AY200" s="2"/>
      <c r="AZ200" s="2"/>
      <c r="BA200" s="2"/>
      <c r="BB200" s="2"/>
      <c r="BC200" s="2"/>
      <c r="BD200" s="2"/>
      <c r="BE200" s="2"/>
      <c r="BF200" s="2"/>
      <c r="BG200" s="2"/>
      <c r="BH200" s="2"/>
      <c r="BI200" s="2"/>
      <c r="BJ200" s="2"/>
      <c r="BK200" s="2"/>
      <c r="BL200" s="2"/>
      <c r="BM200" s="2"/>
      <c r="BN200" s="2"/>
    </row>
    <row r="201" spans="1:151">
      <c r="A201" s="305"/>
      <c r="C201" s="5"/>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U201" s="2"/>
      <c r="AV201" s="2"/>
      <c r="AW201" s="2"/>
      <c r="AX201" s="2"/>
      <c r="AY201" s="2"/>
      <c r="AZ201" s="2"/>
      <c r="BA201" s="2"/>
      <c r="BB201" s="2"/>
      <c r="BC201" s="2"/>
      <c r="BD201" s="2"/>
      <c r="BE201" s="2"/>
      <c r="BF201" s="2"/>
      <c r="BG201" s="2"/>
      <c r="BH201" s="2"/>
      <c r="BI201" s="2"/>
      <c r="BJ201" s="2"/>
      <c r="BK201" s="2"/>
      <c r="BL201" s="2"/>
      <c r="BM201" s="2"/>
      <c r="BN201" s="2"/>
    </row>
    <row r="202" spans="1:151">
      <c r="A202" s="305"/>
      <c r="C202" s="5"/>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U202" s="2"/>
      <c r="AV202" s="2"/>
      <c r="AW202" s="2"/>
      <c r="AX202" s="2"/>
      <c r="AY202" s="2"/>
      <c r="AZ202" s="2"/>
      <c r="BA202" s="2"/>
      <c r="BB202" s="2"/>
      <c r="BC202" s="2"/>
      <c r="BD202" s="2"/>
      <c r="BE202" s="2"/>
      <c r="BF202" s="2"/>
      <c r="BG202" s="2"/>
      <c r="BH202" s="2"/>
      <c r="BI202" s="2"/>
      <c r="BJ202" s="2"/>
      <c r="BK202" s="2"/>
      <c r="BL202" s="2"/>
      <c r="BM202" s="2"/>
      <c r="BN202" s="2"/>
    </row>
    <row r="203" spans="1:151">
      <c r="A203" s="329"/>
      <c r="C203" s="5"/>
    </row>
    <row r="204" spans="1:151">
      <c r="A204" s="329"/>
      <c r="C204" s="5"/>
    </row>
    <row r="205" spans="1:151">
      <c r="B205" s="28" t="s">
        <v>349</v>
      </c>
    </row>
    <row r="206" spans="1:151">
      <c r="A206" s="28"/>
      <c r="B206" s="330" t="s">
        <v>350</v>
      </c>
      <c r="D206" s="331">
        <v>0</v>
      </c>
      <c r="E206" s="331">
        <f t="shared" ref="E206:AH206" si="528">D206+1</f>
        <v>1</v>
      </c>
      <c r="F206" s="331">
        <f t="shared" si="528"/>
        <v>2</v>
      </c>
      <c r="G206" s="331">
        <f t="shared" si="528"/>
        <v>3</v>
      </c>
      <c r="H206" s="331">
        <f t="shared" si="528"/>
        <v>4</v>
      </c>
      <c r="I206" s="331">
        <f t="shared" si="528"/>
        <v>5</v>
      </c>
      <c r="J206" s="331">
        <f t="shared" si="528"/>
        <v>6</v>
      </c>
      <c r="K206" s="331">
        <f t="shared" si="528"/>
        <v>7</v>
      </c>
      <c r="L206" s="331">
        <f t="shared" si="528"/>
        <v>8</v>
      </c>
      <c r="M206" s="331">
        <f t="shared" si="528"/>
        <v>9</v>
      </c>
      <c r="N206" s="331">
        <f t="shared" si="528"/>
        <v>10</v>
      </c>
      <c r="O206" s="331">
        <f t="shared" si="528"/>
        <v>11</v>
      </c>
      <c r="P206" s="331">
        <f t="shared" si="528"/>
        <v>12</v>
      </c>
      <c r="Q206" s="331">
        <f t="shared" si="528"/>
        <v>13</v>
      </c>
      <c r="R206" s="331">
        <f t="shared" si="528"/>
        <v>14</v>
      </c>
      <c r="S206" s="331">
        <f t="shared" si="528"/>
        <v>15</v>
      </c>
      <c r="T206" s="331">
        <f t="shared" si="528"/>
        <v>16</v>
      </c>
      <c r="U206" s="331">
        <f t="shared" si="528"/>
        <v>17</v>
      </c>
      <c r="V206" s="331">
        <f t="shared" si="528"/>
        <v>18</v>
      </c>
      <c r="W206" s="331">
        <f t="shared" si="528"/>
        <v>19</v>
      </c>
      <c r="X206" s="331">
        <f t="shared" si="528"/>
        <v>20</v>
      </c>
      <c r="Y206" s="331">
        <f t="shared" si="528"/>
        <v>21</v>
      </c>
      <c r="Z206" s="331">
        <f t="shared" si="528"/>
        <v>22</v>
      </c>
      <c r="AA206" s="331">
        <f t="shared" si="528"/>
        <v>23</v>
      </c>
      <c r="AB206" s="331">
        <f t="shared" si="528"/>
        <v>24</v>
      </c>
      <c r="AC206" s="331">
        <f t="shared" si="528"/>
        <v>25</v>
      </c>
      <c r="AD206" s="331">
        <f t="shared" si="528"/>
        <v>26</v>
      </c>
      <c r="AE206" s="331">
        <f t="shared" si="528"/>
        <v>27</v>
      </c>
      <c r="AF206" s="331">
        <f t="shared" si="528"/>
        <v>28</v>
      </c>
      <c r="AG206" s="331">
        <f t="shared" si="528"/>
        <v>29</v>
      </c>
      <c r="AH206" s="331">
        <f t="shared" si="528"/>
        <v>30</v>
      </c>
    </row>
    <row r="207" spans="1:151">
      <c r="B207" s="40"/>
      <c r="D207" s="332">
        <f>$D$212/((1+EXP(-$D$211*(D206-$D$213)))^$D$210)</f>
        <v>4.6088632748610021E-5</v>
      </c>
      <c r="E207" s="332">
        <f t="shared" ref="E207:AH207" si="529">$D$212/((1+EXP(-$D$211*(E206-$D$213)))^$D$210)</f>
        <v>8.924759460408035E-5</v>
      </c>
      <c r="F207" s="332">
        <f t="shared" si="529"/>
        <v>1.7252431976790472E-4</v>
      </c>
      <c r="G207" s="332">
        <f t="shared" si="529"/>
        <v>3.3269643715580369E-4</v>
      </c>
      <c r="H207" s="332">
        <f t="shared" si="529"/>
        <v>6.393827369910735E-4</v>
      </c>
      <c r="I207" s="332">
        <f t="shared" si="529"/>
        <v>1.2229053771654547E-3</v>
      </c>
      <c r="J207" s="332">
        <f t="shared" si="529"/>
        <v>2.3234018804222717E-3</v>
      </c>
      <c r="K207" s="332">
        <f t="shared" si="529"/>
        <v>4.3736281679830789E-3</v>
      </c>
      <c r="L207" s="332">
        <f t="shared" si="529"/>
        <v>8.1294184230466908E-3</v>
      </c>
      <c r="M207" s="332">
        <f t="shared" si="529"/>
        <v>1.4853985082038716E-2</v>
      </c>
      <c r="N207" s="332">
        <f t="shared" si="529"/>
        <v>2.6531412096832362E-2</v>
      </c>
      <c r="O207" s="332">
        <f t="shared" si="529"/>
        <v>4.6014759335105015E-2</v>
      </c>
      <c r="P207" s="332">
        <f t="shared" si="529"/>
        <v>7.6910635328419796E-2</v>
      </c>
      <c r="Q207" s="332">
        <f t="shared" si="529"/>
        <v>0.12294065829885638</v>
      </c>
      <c r="R207" s="332">
        <f t="shared" si="529"/>
        <v>0.18666754187878853</v>
      </c>
      <c r="S207" s="332">
        <f t="shared" si="529"/>
        <v>0.26794336563407328</v>
      </c>
      <c r="T207" s="332">
        <f t="shared" si="529"/>
        <v>0.36297326582455031</v>
      </c>
      <c r="U207" s="332">
        <f t="shared" si="529"/>
        <v>0.46484396312424381</v>
      </c>
      <c r="V207" s="332">
        <f t="shared" si="529"/>
        <v>0.56546260593861253</v>
      </c>
      <c r="W207" s="332">
        <f t="shared" si="529"/>
        <v>0.6578403022607352</v>
      </c>
      <c r="X207" s="332">
        <f t="shared" si="529"/>
        <v>0.73754668886795227</v>
      </c>
      <c r="Y207" s="332">
        <f t="shared" si="529"/>
        <v>0.80293052021410605</v>
      </c>
      <c r="Z207" s="332">
        <f t="shared" si="529"/>
        <v>0.85447682949112158</v>
      </c>
      <c r="AA207" s="332">
        <f t="shared" si="529"/>
        <v>0.89389910336617451</v>
      </c>
      <c r="AB207" s="332">
        <f t="shared" si="529"/>
        <v>0.92337223319290385</v>
      </c>
      <c r="AC207" s="332">
        <f t="shared" si="529"/>
        <v>0.94504210708611314</v>
      </c>
      <c r="AD207" s="332">
        <f t="shared" si="529"/>
        <v>0.96078240575184182</v>
      </c>
      <c r="AE207" s="332">
        <f t="shared" si="529"/>
        <v>0.97211605463477313</v>
      </c>
      <c r="AF207" s="332">
        <f t="shared" si="529"/>
        <v>0.98022577885232642</v>
      </c>
      <c r="AG207" s="332">
        <f t="shared" si="529"/>
        <v>0.98600279580400285</v>
      </c>
      <c r="AH207" s="332">
        <f t="shared" si="529"/>
        <v>0.9901050637460882</v>
      </c>
    </row>
    <row r="208" spans="1:151">
      <c r="A208" s="28"/>
      <c r="B208" s="40"/>
      <c r="D208" s="333"/>
      <c r="E208" s="333"/>
      <c r="F208" s="333"/>
      <c r="G208" s="333"/>
      <c r="H208" s="333"/>
      <c r="I208" s="333"/>
      <c r="J208" s="333"/>
      <c r="K208" s="333"/>
      <c r="L208" s="333"/>
      <c r="M208" s="333"/>
      <c r="N208" s="333"/>
      <c r="O208" s="333"/>
      <c r="P208" s="333"/>
      <c r="Q208" s="333"/>
      <c r="R208" s="333"/>
      <c r="S208" s="333"/>
      <c r="T208" s="333"/>
      <c r="U208" s="333"/>
      <c r="V208" s="333"/>
      <c r="W208" s="333"/>
      <c r="X208" s="333"/>
      <c r="Y208" s="333"/>
      <c r="Z208" s="333"/>
      <c r="AA208" s="333"/>
      <c r="AB208" s="333"/>
      <c r="AC208" s="333"/>
      <c r="AD208" s="333"/>
      <c r="AE208" s="333"/>
      <c r="AF208" s="333"/>
      <c r="AG208" s="333"/>
      <c r="AH208" s="333"/>
    </row>
    <row r="209" spans="1:34">
      <c r="A209" s="28"/>
      <c r="B209" s="40"/>
      <c r="C209" s="334"/>
      <c r="D209" s="334"/>
      <c r="E209" s="334"/>
      <c r="F209" s="334"/>
      <c r="G209" s="334"/>
      <c r="H209" s="334"/>
      <c r="I209" s="334"/>
      <c r="J209" s="334"/>
      <c r="K209" s="334"/>
      <c r="L209" s="334"/>
      <c r="M209" s="334"/>
      <c r="N209" s="334"/>
      <c r="O209" s="334"/>
      <c r="P209" s="334"/>
      <c r="Q209" s="334"/>
      <c r="R209" s="334"/>
      <c r="S209" s="334"/>
      <c r="T209" s="334"/>
      <c r="U209" s="334"/>
      <c r="V209" s="334"/>
      <c r="W209" s="334"/>
      <c r="X209" s="334"/>
      <c r="Y209" s="334"/>
      <c r="Z209" s="334"/>
      <c r="AA209" s="334"/>
      <c r="AB209" s="334"/>
      <c r="AC209" s="334"/>
      <c r="AD209" s="334"/>
      <c r="AE209" s="334"/>
      <c r="AF209" s="334"/>
      <c r="AG209" s="334"/>
      <c r="AH209" s="28"/>
    </row>
    <row r="210" spans="1:34">
      <c r="B210" s="28"/>
      <c r="C210" s="335" t="s">
        <v>351</v>
      </c>
      <c r="D210" s="336">
        <v>1.9</v>
      </c>
    </row>
    <row r="211" spans="1:34">
      <c r="B211" s="40" t="s">
        <v>352</v>
      </c>
      <c r="C211" s="335" t="s">
        <v>353</v>
      </c>
      <c r="D211" s="336">
        <v>0.35</v>
      </c>
    </row>
    <row r="212" spans="1:34">
      <c r="B212" s="40" t="s">
        <v>354</v>
      </c>
      <c r="C212" s="335" t="s">
        <v>355</v>
      </c>
      <c r="D212" s="336">
        <v>1</v>
      </c>
    </row>
    <row r="213" spans="1:34">
      <c r="B213" s="28"/>
      <c r="C213" s="335" t="s">
        <v>356</v>
      </c>
      <c r="D213" s="336">
        <v>15</v>
      </c>
    </row>
  </sheetData>
  <mergeCells count="7">
    <mergeCell ref="ED185:EE185"/>
    <mergeCell ref="D1:AH1"/>
    <mergeCell ref="AJ1:BN1"/>
    <mergeCell ref="BP1:CT1"/>
    <mergeCell ref="CV1:DZ1"/>
    <mergeCell ref="BO185:BZ185"/>
    <mergeCell ref="CU185:EB185"/>
  </mergeCells>
  <hyperlinks>
    <hyperlink ref="AJ196" r:id="rId1" xr:uid="{103ED12D-9C95-410D-B50A-EFF58464D8F1}"/>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957CF-CB74-4C8F-B460-EAC8E3792783}">
  <dimension ref="A1:X48"/>
  <sheetViews>
    <sheetView topLeftCell="A11" zoomScale="80" zoomScaleNormal="80" workbookViewId="0">
      <selection activeCell="E20" sqref="E20"/>
    </sheetView>
  </sheetViews>
  <sheetFormatPr defaultRowHeight="15"/>
  <cols>
    <col min="1" max="1" width="21.85546875" customWidth="1"/>
    <col min="2" max="2" width="13.5703125" customWidth="1"/>
    <col min="3" max="3" width="13.42578125" customWidth="1"/>
    <col min="4" max="4" width="15.7109375" customWidth="1"/>
    <col min="5" max="6" width="13.42578125" customWidth="1"/>
    <col min="7" max="7" width="12.42578125" bestFit="1" customWidth="1"/>
    <col min="8" max="8" width="12.7109375" customWidth="1"/>
    <col min="9" max="9" width="11.28515625" customWidth="1"/>
    <col min="10" max="10" width="12.5703125" customWidth="1"/>
    <col min="11" max="11" width="12.7109375" bestFit="1" customWidth="1"/>
    <col min="12" max="12" width="12.7109375" customWidth="1"/>
    <col min="15" max="15" width="13.140625" bestFit="1" customWidth="1"/>
    <col min="16" max="16" width="11.7109375" bestFit="1" customWidth="1"/>
  </cols>
  <sheetData>
    <row r="1" spans="1:24">
      <c r="B1" s="373" t="s">
        <v>0</v>
      </c>
      <c r="C1" s="373"/>
      <c r="D1" s="373"/>
    </row>
    <row r="2" spans="1:24">
      <c r="B2" t="s">
        <v>1</v>
      </c>
      <c r="C2" t="s">
        <v>2</v>
      </c>
      <c r="D2" t="s">
        <v>3</v>
      </c>
    </row>
    <row r="3" spans="1:24">
      <c r="A3" t="s">
        <v>4</v>
      </c>
      <c r="B3" s="117">
        <f>'Yearly HC Ethylene'!CT84</f>
        <v>3579378.4380424335</v>
      </c>
      <c r="C3" s="117">
        <f>'Yearly HC Propylene'!CT42</f>
        <v>3127979.6722116331</v>
      </c>
      <c r="D3" s="117">
        <f>SUM(B3:C3)</f>
        <v>6707358.1102540661</v>
      </c>
    </row>
    <row r="4" spans="1:24">
      <c r="A4" t="s">
        <v>5</v>
      </c>
      <c r="B4" s="117">
        <v>2.0908500594349526</v>
      </c>
      <c r="C4" s="117">
        <v>4.598197688955433</v>
      </c>
      <c r="D4" s="117">
        <f>SUM(B4:C4)</f>
        <v>6.6890477483903856</v>
      </c>
      <c r="E4" s="118">
        <f>D4/D3</f>
        <v>9.9727010820613749E-7</v>
      </c>
      <c r="F4" s="118"/>
    </row>
    <row r="5" spans="1:24">
      <c r="A5" t="s">
        <v>6</v>
      </c>
      <c r="B5" s="117">
        <v>1.9347842576857437</v>
      </c>
      <c r="C5" s="117">
        <v>3.2717800515903144</v>
      </c>
      <c r="D5" s="117">
        <f t="shared" ref="D5:D8" si="0">SUM(B5:C5)</f>
        <v>5.2065643092760583</v>
      </c>
      <c r="E5" s="118">
        <f t="shared" ref="E5:E8" si="1">D5/D4</f>
        <v>0.77837152687823707</v>
      </c>
      <c r="F5" s="118"/>
    </row>
    <row r="6" spans="1:24">
      <c r="A6" t="s">
        <v>7</v>
      </c>
      <c r="B6" s="117">
        <v>1.4210931118360899</v>
      </c>
      <c r="C6" s="117">
        <v>2.1612885434313349</v>
      </c>
      <c r="D6" s="117">
        <f t="shared" si="0"/>
        <v>3.582381655267425</v>
      </c>
      <c r="E6" s="118">
        <f t="shared" si="1"/>
        <v>0.68805097612739063</v>
      </c>
      <c r="F6" s="118"/>
    </row>
    <row r="7" spans="1:24">
      <c r="A7" t="s">
        <v>8</v>
      </c>
      <c r="B7" s="117">
        <v>1.2896210455433714</v>
      </c>
      <c r="C7" s="117">
        <v>1.9703091414110729</v>
      </c>
      <c r="D7" s="117">
        <f t="shared" si="0"/>
        <v>3.2599301869544446</v>
      </c>
      <c r="E7" s="118">
        <f t="shared" si="1"/>
        <v>0.9099896383628312</v>
      </c>
      <c r="F7" s="118"/>
    </row>
    <row r="8" spans="1:24">
      <c r="A8" t="s">
        <v>9</v>
      </c>
      <c r="B8" s="117">
        <v>1.0961778887118658</v>
      </c>
      <c r="C8" s="117">
        <v>1.6747627701994121</v>
      </c>
      <c r="D8" s="117">
        <f t="shared" si="0"/>
        <v>2.7709406589112779</v>
      </c>
      <c r="E8" s="118">
        <f t="shared" si="1"/>
        <v>0.85</v>
      </c>
      <c r="F8" s="118"/>
      <c r="J8">
        <v>11.904071667295767</v>
      </c>
      <c r="K8">
        <v>0.24077836632488189</v>
      </c>
    </row>
    <row r="9" spans="1:24">
      <c r="A9" t="s">
        <v>10</v>
      </c>
      <c r="B9" s="118">
        <f>B8/B4</f>
        <v>0.52427379178404854</v>
      </c>
      <c r="C9" s="118">
        <f>C8/C4</f>
        <v>0.36422156755506219</v>
      </c>
      <c r="D9" s="118">
        <f>D8/D4</f>
        <v>0.41425039305154626</v>
      </c>
    </row>
    <row r="10" spans="1:24">
      <c r="A10" t="s">
        <v>11</v>
      </c>
      <c r="B10" s="118">
        <f>B8/(B3)</f>
        <v>3.0624811197984613E-7</v>
      </c>
      <c r="C10" s="118">
        <f t="shared" ref="C10:D10" si="2">C8/(C3)</f>
        <v>5.3541357224207078E-7</v>
      </c>
      <c r="D10" s="118">
        <f t="shared" si="2"/>
        <v>4.1311953430295053E-7</v>
      </c>
    </row>
    <row r="12" spans="1:24" ht="60">
      <c r="A12" s="75"/>
      <c r="B12" s="76" t="s">
        <v>104</v>
      </c>
      <c r="C12" s="76" t="s">
        <v>105</v>
      </c>
      <c r="D12" s="76" t="s">
        <v>106</v>
      </c>
      <c r="E12" s="76" t="s">
        <v>107</v>
      </c>
      <c r="F12" s="76" t="s">
        <v>106</v>
      </c>
      <c r="G12" s="76" t="s">
        <v>51</v>
      </c>
      <c r="H12" s="76" t="s">
        <v>365</v>
      </c>
      <c r="I12" s="80" t="s">
        <v>41</v>
      </c>
      <c r="J12" s="76" t="s">
        <v>108</v>
      </c>
      <c r="K12" s="76" t="s">
        <v>109</v>
      </c>
      <c r="L12" s="76" t="s">
        <v>109</v>
      </c>
      <c r="N12" s="75"/>
      <c r="O12" s="76" t="s">
        <v>104</v>
      </c>
      <c r="P12" s="76" t="s">
        <v>105</v>
      </c>
      <c r="Q12" s="76" t="s">
        <v>106</v>
      </c>
      <c r="R12" s="76" t="s">
        <v>107</v>
      </c>
      <c r="S12" s="76" t="s">
        <v>38</v>
      </c>
      <c r="T12" s="80" t="s">
        <v>41</v>
      </c>
      <c r="U12" s="76" t="s">
        <v>108</v>
      </c>
      <c r="V12" s="76" t="s">
        <v>109</v>
      </c>
    </row>
    <row r="13" spans="1:24">
      <c r="A13" s="218"/>
      <c r="B13" s="14"/>
      <c r="C13" s="76"/>
      <c r="D13" s="76"/>
      <c r="E13" s="76"/>
      <c r="F13" s="76"/>
      <c r="G13" s="76"/>
      <c r="H13" s="76"/>
      <c r="I13" s="76"/>
      <c r="J13" s="76"/>
      <c r="K13" s="76"/>
      <c r="L13" s="76"/>
      <c r="M13" s="14"/>
      <c r="N13" s="218"/>
      <c r="O13" s="14"/>
      <c r="P13" s="76"/>
      <c r="Q13" s="76"/>
      <c r="R13" s="76"/>
      <c r="S13" s="76"/>
      <c r="T13" s="76"/>
      <c r="U13" s="76"/>
      <c r="V13" s="76"/>
    </row>
    <row r="14" spans="1:24">
      <c r="A14" s="75" t="s">
        <v>244</v>
      </c>
      <c r="B14" s="346">
        <f>'Yearly Butadiene'!BP4</f>
        <v>926875.6710359829</v>
      </c>
      <c r="C14" s="204">
        <f>'Yearly Butadiene'!CT4-'Yearly Butadiene'!BP4</f>
        <v>-160186.13049291971</v>
      </c>
      <c r="D14" s="349">
        <f>B14+C14</f>
        <v>766689.54054306319</v>
      </c>
      <c r="E14" s="348">
        <f>'Yearly Butadiene'!AH45</f>
        <v>0</v>
      </c>
      <c r="F14" s="348">
        <f>D14+E14</f>
        <v>766689.54054306319</v>
      </c>
      <c r="G14" s="74"/>
      <c r="H14" s="74"/>
      <c r="I14" s="74"/>
      <c r="J14" s="74"/>
      <c r="K14" s="124">
        <f>'Yearly Butadiene'!GL76</f>
        <v>560257.00913086871</v>
      </c>
      <c r="L14" s="124">
        <f>'Yearly Butadiene'!CT73</f>
        <v>389789.06405985728</v>
      </c>
      <c r="M14" s="1"/>
      <c r="N14" s="75" t="s">
        <v>34</v>
      </c>
      <c r="O14" s="79" t="e">
        <f>#REF!</f>
        <v>#REF!</v>
      </c>
      <c r="P14" s="74"/>
      <c r="Q14" s="79" t="s">
        <v>35</v>
      </c>
      <c r="R14" s="74"/>
      <c r="S14" s="74"/>
      <c r="T14" s="74"/>
      <c r="U14" s="74"/>
      <c r="V14" s="195" t="s">
        <v>35</v>
      </c>
    </row>
    <row r="15" spans="1:24">
      <c r="A15" s="75" t="s">
        <v>267</v>
      </c>
      <c r="B15" s="204">
        <f>'Yearly BTX'!BP7</f>
        <v>7009796.4237682736</v>
      </c>
      <c r="C15" s="204">
        <f>'Yearly BTX'!CT7-'Yearly BTX'!BP7</f>
        <v>-801022.30367988627</v>
      </c>
      <c r="D15" s="349">
        <f t="shared" ref="D15:D20" si="3">B15+C15</f>
        <v>6208774.1200883873</v>
      </c>
      <c r="E15" s="348">
        <f>'Yearly BTX'!CT17*'Yearly BTX'!CT26/'Yearly BTX'!CT23+'Yearly BTX'!CT66</f>
        <v>45524.433479805819</v>
      </c>
      <c r="F15" s="348">
        <f t="shared" ref="F15:F19" si="4">D15+E15</f>
        <v>6254298.5535681928</v>
      </c>
      <c r="G15" s="79"/>
      <c r="H15" s="79"/>
      <c r="I15" s="74"/>
      <c r="J15" s="74"/>
      <c r="K15" s="350">
        <f>'Yearly BTX'!GL124</f>
        <v>4125637.6777183181</v>
      </c>
      <c r="L15" s="350">
        <f>'Yearly BTX'!CT124</f>
        <v>3115353.8720440236</v>
      </c>
      <c r="N15" s="75" t="s">
        <v>38</v>
      </c>
      <c r="O15" s="74"/>
      <c r="P15" s="74"/>
      <c r="Q15" s="74"/>
      <c r="R15" s="74"/>
      <c r="S15" s="79" t="e">
        <f>#REF!</f>
        <v>#REF!</v>
      </c>
      <c r="T15" s="74"/>
      <c r="U15" s="74"/>
      <c r="V15" s="74"/>
      <c r="X15">
        <f>SUM(L14:L19)/SUM(F14:F19)</f>
        <v>0.46617723010656714</v>
      </c>
    </row>
    <row r="16" spans="1:24">
      <c r="A16" s="75" t="s">
        <v>101</v>
      </c>
      <c r="B16" s="204">
        <f>'Yearly BTX'!BP6</f>
        <v>1232038.625130279</v>
      </c>
      <c r="C16" s="204">
        <f>'Yearly BTX'!CT6-'Yearly BTX'!BP6</f>
        <v>-209641.05131936015</v>
      </c>
      <c r="D16" s="349">
        <f t="shared" si="3"/>
        <v>1022397.5738109188</v>
      </c>
      <c r="E16" s="348">
        <f>'Yearly BTX'!CT65+'Yearly BTX'!CT17*'Yearly BTX'!CT25/'Yearly BTX'!CT23</f>
        <v>14165.278191943446</v>
      </c>
      <c r="F16" s="348">
        <f t="shared" si="4"/>
        <v>1036562.8520028623</v>
      </c>
      <c r="G16" s="79"/>
      <c r="H16" s="347"/>
      <c r="I16" s="74"/>
      <c r="J16" s="74"/>
      <c r="K16" s="204">
        <f>'Yearly BTX'!GL123</f>
        <v>420831.17169267684</v>
      </c>
      <c r="L16" s="204">
        <f>'Yearly BTX'!CT123</f>
        <v>289278.32907987479</v>
      </c>
      <c r="N16" s="75"/>
      <c r="O16" s="74"/>
      <c r="P16" s="74"/>
      <c r="Q16" s="74"/>
      <c r="R16" s="74"/>
      <c r="S16" s="79"/>
      <c r="T16" s="74"/>
      <c r="U16" s="74"/>
      <c r="V16" s="74"/>
    </row>
    <row r="17" spans="1:22">
      <c r="A17" s="75" t="s">
        <v>89</v>
      </c>
      <c r="B17" s="204">
        <f>'Yearly BTX'!BP5</f>
        <v>4023786.8472603811</v>
      </c>
      <c r="C17" s="204">
        <f>'Yearly BTX'!CT5-'Yearly BTX'!BP5</f>
        <v>-459805.50861371029</v>
      </c>
      <c r="D17" s="349">
        <f t="shared" si="3"/>
        <v>3563981.3386466708</v>
      </c>
      <c r="E17" s="348">
        <f>'Yearly BTX'!CT64+'Yearly BTX'!CT17*'Yearly BTX'!CT24/'Yearly BTX'!CT23</f>
        <v>29549.140678929165</v>
      </c>
      <c r="F17" s="348">
        <f t="shared" si="4"/>
        <v>3593530.4793256</v>
      </c>
      <c r="G17" s="74"/>
      <c r="I17" s="79"/>
      <c r="J17" s="74"/>
      <c r="K17" s="204">
        <f>'Yearly BTX'!GL122</f>
        <v>2597155.3272965234</v>
      </c>
      <c r="L17" s="204">
        <f>'Yearly BTX'!CT122</f>
        <v>1891031.768525121</v>
      </c>
      <c r="N17" s="75" t="s">
        <v>41</v>
      </c>
      <c r="O17" s="74"/>
      <c r="P17" s="74"/>
      <c r="Q17" s="74"/>
      <c r="R17" s="74"/>
      <c r="S17" s="74"/>
      <c r="T17" s="79" t="e">
        <f>#REF!</f>
        <v>#REF!</v>
      </c>
      <c r="U17" s="74"/>
      <c r="V17" s="74"/>
    </row>
    <row r="18" spans="1:22">
      <c r="A18" s="75" t="s">
        <v>2</v>
      </c>
      <c r="B18" s="204">
        <f>'Yearly HC Propylene'!BP4</f>
        <v>5470589.4757582033</v>
      </c>
      <c r="C18" s="124">
        <f>'Yearly HC Propylene'!CT4-'Yearly HC Propylene'!BP4</f>
        <v>-821862.85878015868</v>
      </c>
      <c r="D18" s="349">
        <f t="shared" si="3"/>
        <v>4648726.6169780446</v>
      </c>
      <c r="E18" s="348">
        <f>'Yearly HC Propylene'!CT41</f>
        <v>166219.32319602853</v>
      </c>
      <c r="F18" s="348">
        <f t="shared" si="4"/>
        <v>4814945.940174073</v>
      </c>
      <c r="G18" s="74"/>
      <c r="H18" s="74"/>
      <c r="I18" s="74"/>
      <c r="J18" s="79"/>
      <c r="K18" s="204">
        <f>'Yearly LC Propylene'!CT71</f>
        <v>2755948.4148801309</v>
      </c>
      <c r="L18" s="204">
        <f>'Yearly HC Propylene'!CT71</f>
        <v>2029753.3969073666</v>
      </c>
      <c r="N18" s="75" t="s">
        <v>43</v>
      </c>
      <c r="O18" s="74"/>
      <c r="P18" s="74"/>
      <c r="Q18" s="74"/>
      <c r="R18" s="74"/>
      <c r="S18" s="74"/>
      <c r="T18" s="74"/>
      <c r="U18" s="79" t="e">
        <f>SUM(#REF!)</f>
        <v>#REF!</v>
      </c>
      <c r="V18" s="74"/>
    </row>
    <row r="19" spans="1:22">
      <c r="A19" s="75" t="s">
        <v>228</v>
      </c>
      <c r="B19" s="204">
        <f>'Yearly HC Ethylene'!BP4</f>
        <v>6390430.3137464328</v>
      </c>
      <c r="C19" s="204">
        <f>'Yearly HC Ethylene'!CT4-'Yearly HC Ethylene'!BP4</f>
        <v>-1010700.6075061774</v>
      </c>
      <c r="D19" s="349">
        <f t="shared" si="3"/>
        <v>5379729.7062402554</v>
      </c>
      <c r="E19" s="348">
        <f>'Yearly HC Ethylene'!CT83</f>
        <v>861365.50151858758</v>
      </c>
      <c r="F19" s="348">
        <f t="shared" si="4"/>
        <v>6241095.207758843</v>
      </c>
      <c r="G19" s="74"/>
      <c r="H19" s="74"/>
      <c r="I19" s="74"/>
      <c r="J19" s="79"/>
      <c r="K19" s="204">
        <f>'Yearly LC Ethylene'!CT157</f>
        <v>3931305.0371254231</v>
      </c>
      <c r="L19" s="204">
        <f>'Yearly HC Ethylene'!CT157</f>
        <v>2870337.0743289171</v>
      </c>
      <c r="N19" s="75" t="s">
        <v>46</v>
      </c>
      <c r="O19" s="74"/>
      <c r="P19" s="74"/>
      <c r="Q19" s="74"/>
      <c r="R19" s="74"/>
      <c r="S19" s="74"/>
      <c r="T19" s="74"/>
      <c r="U19" s="79" t="e">
        <f>SUM(#REF!)</f>
        <v>#REF!</v>
      </c>
      <c r="V19" s="74"/>
    </row>
    <row r="20" spans="1:22">
      <c r="A20" s="75" t="s">
        <v>198</v>
      </c>
      <c r="B20" s="204">
        <f>'Yearly Methanol'!AJ4</f>
        <v>1472760.9288230378</v>
      </c>
      <c r="C20" s="346">
        <f>'Yearly Methanol'!AH4-'Yearly Methanol'!D4</f>
        <v>-278693.77426132327</v>
      </c>
      <c r="D20" s="349">
        <f t="shared" si="3"/>
        <v>1194067.1545617145</v>
      </c>
      <c r="E20" s="345">
        <f>10^6*[4]OUTPUTS!$AN$19-'Yearly Methanol'!AH70-D20</f>
        <v>14298666.538809348</v>
      </c>
      <c r="F20" s="348">
        <f>D20+E20</f>
        <v>15492733.693371063</v>
      </c>
      <c r="G20" s="74"/>
      <c r="H20" s="74"/>
      <c r="I20" s="74"/>
      <c r="J20" s="74"/>
      <c r="K20" s="204">
        <f>E20+'Yearly Methanol'!BN121-186495.54</f>
        <v>14956833.840137543</v>
      </c>
      <c r="L20" s="204">
        <f>F20-'Yearly Methanol'!AH121</f>
        <v>14820575.08401376</v>
      </c>
      <c r="N20" s="75" t="s">
        <v>26</v>
      </c>
      <c r="O20" s="74"/>
      <c r="P20" s="79" t="e">
        <f>#REF!-#REF!</f>
        <v>#REF!</v>
      </c>
      <c r="Q20" s="74"/>
      <c r="V20" s="74"/>
    </row>
    <row r="21" spans="1:22">
      <c r="A21" s="75" t="s">
        <v>51</v>
      </c>
      <c r="B21" s="348"/>
      <c r="C21" s="348"/>
      <c r="D21" s="348"/>
      <c r="E21" s="348"/>
      <c r="F21" s="348"/>
      <c r="G21" s="346">
        <f>SUMIF('Job + CO2 Analysis'!A:A,"R",'Job + CO2 Analysis'!BN:BN)*1000000</f>
        <v>2670018.2321239901</v>
      </c>
      <c r="H21" s="346"/>
      <c r="I21" s="204"/>
      <c r="J21" s="204"/>
      <c r="K21" s="74"/>
      <c r="L21" s="74"/>
      <c r="N21" s="75" t="s">
        <v>38</v>
      </c>
      <c r="O21" s="74"/>
      <c r="P21" s="74"/>
      <c r="Q21" s="74"/>
      <c r="V21" s="74"/>
    </row>
    <row r="22" spans="1:22">
      <c r="A22" s="75" t="s">
        <v>365</v>
      </c>
      <c r="B22" s="348"/>
      <c r="C22" s="348"/>
      <c r="D22" s="348"/>
      <c r="E22" s="348"/>
      <c r="F22" s="348"/>
      <c r="G22" s="346"/>
      <c r="H22" s="204">
        <f>SUMIF('Job + CO2 Analysis'!A:A,"RR",'Job + CO2 Analysis'!BN:BN)*1000000</f>
        <v>2310825.7955073682</v>
      </c>
      <c r="I22" s="204"/>
      <c r="J22" s="204"/>
      <c r="K22" s="74"/>
      <c r="L22" s="74"/>
      <c r="N22" s="75"/>
      <c r="O22" s="74"/>
      <c r="P22" s="74"/>
      <c r="Q22" s="74"/>
      <c r="V22" s="74"/>
    </row>
    <row r="23" spans="1:22">
      <c r="A23" s="75" t="s">
        <v>41</v>
      </c>
      <c r="B23" s="348"/>
      <c r="C23" s="348"/>
      <c r="D23" s="348"/>
      <c r="E23" s="348"/>
      <c r="F23" s="348"/>
      <c r="G23" s="204"/>
      <c r="H23" s="124"/>
      <c r="I23" s="346">
        <f>SUMIF('Job + CO2 Analysis'!A:A,"S",'Job + CO2 Analysis'!BN:BN)*1000000</f>
        <v>1662074.6196192363</v>
      </c>
      <c r="J23" s="204"/>
      <c r="K23" s="74"/>
      <c r="L23" s="74"/>
      <c r="N23" s="75" t="s">
        <v>41</v>
      </c>
      <c r="O23" s="74"/>
      <c r="P23" s="74"/>
      <c r="Q23" s="74"/>
      <c r="V23" s="74"/>
    </row>
    <row r="24" spans="1:22">
      <c r="A24" s="75" t="s">
        <v>43</v>
      </c>
      <c r="B24" s="348"/>
      <c r="C24" s="348"/>
      <c r="D24" s="348"/>
      <c r="E24" s="348"/>
      <c r="F24" s="348"/>
      <c r="G24" s="204"/>
      <c r="H24" s="204"/>
      <c r="I24" s="204"/>
      <c r="J24" s="346">
        <f>SUMIF('Job + CO2 Analysis'!A:A,"M1",'Job + CO2 Analysis'!BN:BN)*1000000-'Job + CO2 Analysis'!D22*1000000</f>
        <v>1799261.0162315331</v>
      </c>
      <c r="K24" s="74"/>
      <c r="L24" s="74"/>
      <c r="N24" s="75" t="s">
        <v>43</v>
      </c>
      <c r="O24" s="74"/>
      <c r="P24" s="74"/>
      <c r="Q24" s="74"/>
      <c r="R24" s="74"/>
      <c r="S24" s="74"/>
      <c r="T24" s="74"/>
      <c r="U24" s="79" t="e">
        <f>SUM(#REF!)</f>
        <v>#REF!</v>
      </c>
      <c r="V24" s="74"/>
    </row>
    <row r="25" spans="1:22">
      <c r="A25" s="75" t="s">
        <v>46</v>
      </c>
      <c r="B25" s="348"/>
      <c r="C25" s="348"/>
      <c r="D25" s="348"/>
      <c r="E25" s="348"/>
      <c r="F25" s="348"/>
      <c r="G25" s="204"/>
      <c r="H25" s="204"/>
      <c r="I25" s="204"/>
      <c r="J25" s="346">
        <f>SUMIF('Job + CO2 Analysis'!A:A,"M2",'Job + CO2 Analysis'!BN:BN)*1000000</f>
        <v>409708.12394755223</v>
      </c>
      <c r="K25" s="74"/>
      <c r="L25" s="74"/>
      <c r="N25" s="75" t="s">
        <v>46</v>
      </c>
      <c r="O25" s="74"/>
      <c r="P25" s="74"/>
      <c r="Q25" s="74"/>
      <c r="R25" s="74"/>
      <c r="S25" s="74"/>
      <c r="T25" s="74"/>
      <c r="U25" s="79" t="e">
        <f>SUM(#REF!)</f>
        <v>#REF!</v>
      </c>
      <c r="V25" s="74"/>
    </row>
    <row r="26" spans="1:22">
      <c r="A26" s="75"/>
      <c r="B26" s="348"/>
      <c r="C26" s="348"/>
      <c r="D26" s="348"/>
      <c r="E26" s="348"/>
      <c r="F26" s="348"/>
      <c r="G26" s="204"/>
      <c r="H26" s="204"/>
      <c r="I26" s="204"/>
      <c r="J26" s="346"/>
      <c r="K26" s="74"/>
      <c r="L26" s="74"/>
      <c r="N26" s="75"/>
      <c r="O26" s="74"/>
      <c r="P26" s="74"/>
      <c r="Q26" s="74"/>
      <c r="R26" s="74"/>
      <c r="S26" s="74"/>
      <c r="T26" s="74"/>
      <c r="U26" s="79"/>
      <c r="V26" s="74"/>
    </row>
    <row r="27" spans="1:22">
      <c r="A27" s="75"/>
      <c r="B27" s="348"/>
      <c r="C27" s="348"/>
      <c r="D27" s="348"/>
      <c r="E27" s="348"/>
      <c r="F27" s="348"/>
      <c r="G27" s="204"/>
      <c r="H27" s="204"/>
      <c r="I27" s="204"/>
      <c r="J27" s="346"/>
      <c r="K27" s="74"/>
      <c r="L27" s="74"/>
      <c r="N27" s="75"/>
      <c r="O27" s="74"/>
      <c r="P27" s="74"/>
      <c r="Q27" s="74"/>
      <c r="R27" s="74"/>
      <c r="S27" s="74"/>
      <c r="T27" s="74"/>
      <c r="U27" s="79"/>
      <c r="V27" s="74"/>
    </row>
    <row r="28" spans="1:22">
      <c r="A28" s="75"/>
      <c r="B28" s="348"/>
      <c r="C28" s="345"/>
      <c r="D28" s="348"/>
      <c r="E28" s="345"/>
      <c r="F28" s="345"/>
      <c r="G28" s="74"/>
      <c r="H28" s="74"/>
      <c r="I28" s="74"/>
      <c r="J28" s="74"/>
      <c r="K28" s="74"/>
      <c r="L28" s="74"/>
      <c r="N28" s="75" t="s">
        <v>45</v>
      </c>
      <c r="O28" s="348">
        <f>SUM(F14:F20)</f>
        <v>38199856.266743697</v>
      </c>
      <c r="P28" s="79"/>
      <c r="Q28" s="74"/>
      <c r="R28" s="197"/>
      <c r="S28" s="74"/>
      <c r="T28" s="74"/>
      <c r="U28" s="74"/>
      <c r="V28" s="74"/>
    </row>
    <row r="29" spans="1:22">
      <c r="O29" s="221">
        <f>SUM(G21:J25)</f>
        <v>8851887.7874296792</v>
      </c>
    </row>
    <row r="30" spans="1:22">
      <c r="G30" s="346">
        <f>SUMIF('Job + CO2 Analysis'!A:A,"R",'Job + CO2 Analysis'!AH:AH)*1000000</f>
        <v>4616849.5447380133</v>
      </c>
      <c r="H30" s="346"/>
      <c r="I30" s="204"/>
      <c r="J30" s="204"/>
      <c r="O30" s="221">
        <f>SUM(K14:K20)</f>
        <v>29347968.477981485</v>
      </c>
    </row>
    <row r="31" spans="1:22">
      <c r="A31" s="75" t="s">
        <v>422</v>
      </c>
      <c r="G31" s="346"/>
      <c r="H31" s="204">
        <f>SUMIF('Job + CO2 Analysis'!A:A,"RR",'Job + CO2 Analysis'!AH:AH)*1000000</f>
        <v>3630631.118906734</v>
      </c>
      <c r="I31" s="204"/>
      <c r="J31" s="204"/>
      <c r="O31" s="265">
        <f>O28-O30</f>
        <v>8851887.7887622118</v>
      </c>
    </row>
    <row r="32" spans="1:22">
      <c r="B32" t="s">
        <v>425</v>
      </c>
      <c r="C32" t="s">
        <v>426</v>
      </c>
      <c r="D32" t="s">
        <v>427</v>
      </c>
      <c r="G32" s="204"/>
      <c r="H32" s="124"/>
      <c r="I32" s="346">
        <f>SUMIF('Job + CO2 Analysis'!A:A,"S",'Job + CO2 Analysis'!AH:AH)*1000000</f>
        <v>2294358.7997298422</v>
      </c>
      <c r="J32" s="204"/>
      <c r="O32" s="265">
        <f>O29-O31</f>
        <v>-1.3325326144695282E-3</v>
      </c>
      <c r="P32" s="265"/>
    </row>
    <row r="33" spans="1:15">
      <c r="A33" t="s">
        <v>19</v>
      </c>
      <c r="B33" s="2">
        <f>SUMIF('Job + CO2 Analysis'!$A:$A,"R",'Job + CO2 Analysis'!$AH:$AH)</f>
        <v>4.6168495447380131</v>
      </c>
      <c r="C33" s="2">
        <f>SUMIF('Job + CO2 Analysis'!$A:$A,"R",'Job + CO2 Analysis'!$BN:$BN)</f>
        <v>2.67001823212399</v>
      </c>
      <c r="D33" s="2">
        <v>0</v>
      </c>
      <c r="G33" s="204"/>
      <c r="H33" s="204"/>
      <c r="I33" s="204"/>
      <c r="J33" s="346">
        <f>SUMIF('Job + CO2 Analysis'!A:A,"M1",'Job + CO2 Analysis'!AH:AH)*1000000-'Job + CO2 Analysis'!D29*1000000</f>
        <v>3283921.0303026251</v>
      </c>
      <c r="O33">
        <v>186495.538667466</v>
      </c>
    </row>
    <row r="34" spans="1:15">
      <c r="A34" t="s">
        <v>365</v>
      </c>
      <c r="B34" s="2">
        <f>SUMIF('Job + CO2 Analysis'!$A:$A,"RR",'Job + CO2 Analysis'!$AH:$AH)</f>
        <v>3.630631118906734</v>
      </c>
      <c r="C34" s="2">
        <f>SUMIF('Job + CO2 Analysis'!$A:$A,"RR",'Job + CO2 Analysis'!$BN:$BN)</f>
        <v>2.3108257955073683</v>
      </c>
      <c r="D34" s="2">
        <v>0</v>
      </c>
      <c r="G34" s="204"/>
      <c r="H34" s="204"/>
      <c r="I34" s="204"/>
      <c r="J34" s="346">
        <f>SUMIF('Job + CO2 Analysis'!A:A,"M2",'Job + CO2 Analysis'!AH:AH)*1000000</f>
        <v>409708.12394755223</v>
      </c>
    </row>
    <row r="35" spans="1:15">
      <c r="A35" t="s">
        <v>423</v>
      </c>
      <c r="B35" s="2">
        <f>SUMIF('Job + CO2 Analysis'!$A:$A,"S",'Job + CO2 Analysis'!$AH:$AH)</f>
        <v>2.2943587997298422</v>
      </c>
      <c r="C35" s="2">
        <f>SUMIF('Job + CO2 Analysis'!$A:$A,"S",'Job + CO2 Analysis'!$BN:$BN)</f>
        <v>1.6620746196192364</v>
      </c>
      <c r="D35" s="2">
        <v>0</v>
      </c>
    </row>
    <row r="36" spans="1:15">
      <c r="A36" t="s">
        <v>424</v>
      </c>
      <c r="B36" s="2">
        <f>SUMIF('Job + CO2 Analysis'!$A:$A,"M",'Job + CO2 Analysis'!$AH:$AH)-SUMIF('Job + CO2 Analysis'!$A:$A,"M",'Job + CO2 Analysis'!$D:$D)</f>
        <v>0</v>
      </c>
      <c r="C36" s="2">
        <f>SUMIF('Job + CO2 Analysis'!$A:$A,"M",'Job + CO2 Analysis'!$BN:$BN)-SUMIF('Job + CO2 Analysis'!$A:$A,"M",'Job + CO2 Analysis'!$AJ:$AJ)</f>
        <v>0</v>
      </c>
      <c r="D36" s="2">
        <f>SUMIF('Job + CO2 Analysis'!$A:$A,"M",'Job + CO2 Analysis'!$CT:$CT)-SUMIF('Job + CO2 Analysis'!$A:$A,"M",'Job + CO2 Analysis'!$BP:$BP)</f>
        <v>0</v>
      </c>
    </row>
    <row r="37" spans="1:15">
      <c r="B37">
        <f>B33/SUM(B$33:B$36)</f>
        <v>0.43795483328865786</v>
      </c>
      <c r="C37">
        <f>C33/SUM(C$33:C$36)</f>
        <v>0.40193450709035417</v>
      </c>
      <c r="G37" s="118">
        <f>G21/SUM($G$21:$J$25)</f>
        <v>0.30163263433090615</v>
      </c>
    </row>
    <row r="38" spans="1:15">
      <c r="B38">
        <f t="shared" ref="B38:C40" si="5">B34/SUM(B$33:B$36)</f>
        <v>0.34440204971064114</v>
      </c>
      <c r="C38">
        <f t="shared" si="5"/>
        <v>0.34786302801762969</v>
      </c>
      <c r="H38" s="118">
        <f>H22/SUM($G$21:$J$25)</f>
        <v>0.26105457400724258</v>
      </c>
    </row>
    <row r="39" spans="1:15">
      <c r="B39">
        <f>B35/SUM(B$33:B$36)</f>
        <v>0.21764311700070094</v>
      </c>
      <c r="C39">
        <f>C35/SUM(C$33:C$36)</f>
        <v>0.2502024648920162</v>
      </c>
      <c r="I39" s="118">
        <f>I23/SUM($G$21:$J$25)</f>
        <v>0.18776498974371347</v>
      </c>
    </row>
    <row r="40" spans="1:15">
      <c r="B40">
        <f t="shared" si="5"/>
        <v>0</v>
      </c>
      <c r="C40">
        <f t="shared" si="5"/>
        <v>0</v>
      </c>
      <c r="J40" s="118">
        <f>J24/SUM($G$21:$J$25)</f>
        <v>0.20326297163262891</v>
      </c>
    </row>
    <row r="41" spans="1:15" ht="45">
      <c r="B41" s="351" t="s">
        <v>429</v>
      </c>
      <c r="C41" s="351" t="s">
        <v>430</v>
      </c>
      <c r="D41" s="351" t="s">
        <v>170</v>
      </c>
      <c r="E41" s="351" t="s">
        <v>378</v>
      </c>
      <c r="J41" s="118">
        <f>J25/SUM($G$21:$J$25)</f>
        <v>4.6284830285508977E-2</v>
      </c>
    </row>
    <row r="42" spans="1:15">
      <c r="A42" s="75" t="s">
        <v>51</v>
      </c>
      <c r="B42">
        <f>'Job + CO2 Analysis'!BN8</f>
        <v>0.74144019924980997</v>
      </c>
      <c r="C42">
        <f>'Job + CO2 Analysis'!BN14</f>
        <v>0.56949407708621536</v>
      </c>
      <c r="D42">
        <f>'Job + CO2 Analysis'!BN13</f>
        <v>0.42254339484375097</v>
      </c>
      <c r="E42">
        <f>'Job + CO2 Analysis'!BN15</f>
        <v>0.19162985495736012</v>
      </c>
    </row>
    <row r="43" spans="1:15">
      <c r="A43" s="75" t="s">
        <v>365</v>
      </c>
      <c r="B43">
        <f>'Job + CO2 Analysis'!BN9</f>
        <v>1.53632856674358</v>
      </c>
      <c r="C43">
        <v>0</v>
      </c>
      <c r="D43">
        <f>'Job + CO2 Analysis'!BN12</f>
        <v>0.74735172777607972</v>
      </c>
      <c r="E43">
        <f>'Job + CO2 Analysis'!BN16</f>
        <v>1.9959927196844439E-2</v>
      </c>
    </row>
    <row r="44" spans="1:15">
      <c r="A44" s="75" t="s">
        <v>41</v>
      </c>
      <c r="B44">
        <f>'Job + CO2 Analysis'!BN10+'Job + CO2 Analysis'!BN11</f>
        <v>1.2891968937109684</v>
      </c>
      <c r="C44">
        <f>'Job + CO2 Analysis'!BN15</f>
        <v>0.19162985495736012</v>
      </c>
      <c r="D44">
        <v>0</v>
      </c>
      <c r="E44">
        <f>'Job + CO2 Analysis'!BN17</f>
        <v>2.7145500987708439E-2</v>
      </c>
      <c r="G44" s="118">
        <f>G30/SUM($G$30:$J$34)</f>
        <v>0.32432016597064783</v>
      </c>
    </row>
    <row r="45" spans="1:15">
      <c r="A45" s="75" t="s">
        <v>108</v>
      </c>
      <c r="H45" s="118">
        <f>H31/SUM($G$30:$J$34)</f>
        <v>0.2550412084370508</v>
      </c>
    </row>
    <row r="46" spans="1:15">
      <c r="A46" s="75" t="s">
        <v>428</v>
      </c>
      <c r="I46" s="118">
        <f>I32/SUM($G$30:$J$34)</f>
        <v>0.16117198958165826</v>
      </c>
    </row>
    <row r="47" spans="1:15">
      <c r="J47" s="118">
        <f>J33/SUM($G$30:$J$34)</f>
        <v>0.23068583961028449</v>
      </c>
    </row>
    <row r="48" spans="1:15">
      <c r="J48" s="118">
        <f>J34/SUM($G$30:$J$34)</f>
        <v>2.8780796400358567E-2</v>
      </c>
    </row>
  </sheetData>
  <mergeCells count="1">
    <mergeCell ref="B1:D1"/>
  </mergeCells>
  <phoneticPr fontId="7"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6EA87-83B4-4A2A-975A-DD0BFF92798B}">
  <sheetPr>
    <tabColor rgb="FF00B0F0"/>
  </sheetPr>
  <dimension ref="A1:EU155"/>
  <sheetViews>
    <sheetView tabSelected="1" topLeftCell="AT2" zoomScale="80" zoomScaleNormal="80" workbookViewId="0">
      <selection activeCell="D22" sqref="D22"/>
    </sheetView>
  </sheetViews>
  <sheetFormatPr defaultRowHeight="15" outlineLevelCol="2"/>
  <cols>
    <col min="1" max="1" width="6.28515625" customWidth="1"/>
    <col min="2" max="2" width="32.5703125" bestFit="1" customWidth="1"/>
    <col min="3" max="3" width="20.140625" style="5" bestFit="1" customWidth="1"/>
    <col min="4" max="4" width="13" customWidth="1"/>
    <col min="5" max="6" width="9.140625" hidden="1" customWidth="1" outlineLevel="1"/>
    <col min="7" max="13" width="10.140625" hidden="1" customWidth="1" outlineLevel="1"/>
    <col min="14" max="14" width="14.140625" customWidth="1" collapsed="1"/>
    <col min="15" max="22" width="10.140625" hidden="1" customWidth="1" outlineLevel="1"/>
    <col min="23" max="23" width="3.28515625" hidden="1" customWidth="1" outlineLevel="1"/>
    <col min="24" max="24" width="13.42578125" customWidth="1" collapsed="1"/>
    <col min="25" max="26" width="10.140625" hidden="1" customWidth="1" outlineLevel="1"/>
    <col min="27" max="33" width="11.140625" hidden="1" customWidth="1" outlineLevel="1"/>
    <col min="34" max="34" width="12.7109375" customWidth="1" collapsed="1"/>
    <col min="36" max="36" width="12.42578125" customWidth="1"/>
    <col min="37" max="41" width="9.140625" hidden="1" customWidth="1" outlineLevel="1"/>
    <col min="42" max="45" width="10.140625" hidden="1" customWidth="1" outlineLevel="1"/>
    <col min="46" max="46" width="11.85546875" customWidth="1" collapsed="1"/>
    <col min="47" max="55" width="10.140625" hidden="1" customWidth="1" outlineLevel="1"/>
    <col min="56" max="56" width="12.28515625" customWidth="1" collapsed="1"/>
    <col min="57" max="65" width="10.140625" hidden="1" customWidth="1" outlineLevel="1"/>
    <col min="66" max="66" width="12.7109375" customWidth="1" collapsed="1"/>
    <col min="67" max="67" width="9.85546875" bestFit="1" customWidth="1"/>
    <col min="68" max="68" width="13.85546875" customWidth="1"/>
    <col min="69" max="77" width="9.140625" hidden="1" customWidth="1" outlineLevel="2"/>
    <col min="78" max="78" width="13" customWidth="1" collapsed="1"/>
    <col min="79" max="87" width="9.140625" hidden="1" customWidth="1" outlineLevel="1"/>
    <col min="88" max="88" width="11.28515625" customWidth="1" collapsed="1"/>
    <col min="89" max="97" width="9.140625" hidden="1" customWidth="1" outlineLevel="1"/>
    <col min="98" max="98" width="12.42578125" customWidth="1" collapsed="1"/>
    <col min="99" max="99" width="10.5703125" customWidth="1"/>
    <col min="100" max="100" width="13.85546875" customWidth="1"/>
    <col min="101" max="109" width="9.140625" hidden="1" customWidth="1" outlineLevel="2"/>
    <col min="110" max="110" width="13" customWidth="1" collapsed="1"/>
    <col min="111" max="119" width="9.140625" hidden="1" customWidth="1" outlineLevel="1"/>
    <col min="120" max="120" width="11.28515625" customWidth="1" collapsed="1"/>
    <col min="121" max="129" width="9.140625" hidden="1" customWidth="1" outlineLevel="1"/>
    <col min="130" max="130" width="12.42578125" customWidth="1" collapsed="1"/>
    <col min="133" max="133" width="16.5703125" customWidth="1"/>
    <col min="134" max="134" width="18.7109375" customWidth="1"/>
    <col min="136" max="136" width="12.140625" customWidth="1"/>
    <col min="144" max="144" width="15.140625" customWidth="1"/>
  </cols>
  <sheetData>
    <row r="1" spans="1:151">
      <c r="A1" s="1"/>
      <c r="B1" s="1"/>
      <c r="D1" s="372" t="s">
        <v>12</v>
      </c>
      <c r="E1" s="372"/>
      <c r="F1" s="372"/>
      <c r="G1" s="372"/>
      <c r="H1" s="372"/>
      <c r="I1" s="372"/>
      <c r="J1" s="372"/>
      <c r="K1" s="372"/>
      <c r="L1" s="372"/>
      <c r="M1" s="372"/>
      <c r="N1" s="372"/>
      <c r="O1" s="372"/>
      <c r="P1" s="372"/>
      <c r="Q1" s="372"/>
      <c r="R1" s="372"/>
      <c r="S1" s="372"/>
      <c r="T1" s="372"/>
      <c r="U1" s="372"/>
      <c r="V1" s="372"/>
      <c r="W1" s="372"/>
      <c r="X1" s="372"/>
      <c r="Y1" s="372"/>
      <c r="Z1" s="372"/>
      <c r="AA1" s="372"/>
      <c r="AB1" s="372"/>
      <c r="AC1" s="372"/>
      <c r="AD1" s="372"/>
      <c r="AE1" s="372"/>
      <c r="AF1" s="372"/>
      <c r="AG1" s="372"/>
      <c r="AH1" s="372"/>
      <c r="AJ1" s="372" t="s">
        <v>13</v>
      </c>
      <c r="AK1" s="372"/>
      <c r="AL1" s="372"/>
      <c r="AM1" s="372"/>
      <c r="AN1" s="372"/>
      <c r="AO1" s="372"/>
      <c r="AP1" s="372"/>
      <c r="AQ1" s="372"/>
      <c r="AR1" s="372"/>
      <c r="AS1" s="372"/>
      <c r="AT1" s="372"/>
      <c r="AU1" s="372"/>
      <c r="AV1" s="372"/>
      <c r="AW1" s="372"/>
      <c r="AX1" s="372"/>
      <c r="AY1" s="372"/>
      <c r="AZ1" s="372"/>
      <c r="BA1" s="372"/>
      <c r="BB1" s="372"/>
      <c r="BC1" s="372"/>
      <c r="BD1" s="372"/>
      <c r="BE1" s="372"/>
      <c r="BF1" s="372"/>
      <c r="BG1" s="372"/>
      <c r="BH1" s="372"/>
      <c r="BI1" s="372"/>
      <c r="BJ1" s="372"/>
      <c r="BK1" s="372"/>
      <c r="BL1" s="372"/>
      <c r="BM1" s="372"/>
      <c r="BN1" s="372"/>
      <c r="BP1" s="372" t="s">
        <v>359</v>
      </c>
      <c r="BQ1" s="372"/>
      <c r="BR1" s="372"/>
      <c r="BS1" s="372"/>
      <c r="BT1" s="372"/>
      <c r="BU1" s="372"/>
      <c r="BV1" s="372"/>
      <c r="BW1" s="372"/>
      <c r="BX1" s="372"/>
      <c r="BY1" s="372"/>
      <c r="BZ1" s="372"/>
      <c r="CA1" s="372"/>
      <c r="CB1" s="372"/>
      <c r="CC1" s="372"/>
      <c r="CD1" s="372"/>
      <c r="CE1" s="372"/>
      <c r="CF1" s="372"/>
      <c r="CG1" s="372"/>
      <c r="CH1" s="372"/>
      <c r="CI1" s="372"/>
      <c r="CJ1" s="372"/>
      <c r="CK1" s="372"/>
      <c r="CL1" s="372"/>
      <c r="CM1" s="372"/>
      <c r="CN1" s="372"/>
      <c r="CO1" s="372"/>
      <c r="CP1" s="372"/>
      <c r="CQ1" s="372"/>
      <c r="CR1" s="372"/>
      <c r="CS1" s="372"/>
      <c r="CT1" s="372"/>
      <c r="CV1" s="372" t="s">
        <v>360</v>
      </c>
      <c r="CW1" s="372"/>
      <c r="CX1" s="372"/>
      <c r="CY1" s="372"/>
      <c r="CZ1" s="372"/>
      <c r="DA1" s="372"/>
      <c r="DB1" s="372"/>
      <c r="DC1" s="372"/>
      <c r="DD1" s="372"/>
      <c r="DE1" s="372"/>
      <c r="DF1" s="372"/>
      <c r="DG1" s="372"/>
      <c r="DH1" s="372"/>
      <c r="DI1" s="372"/>
      <c r="DJ1" s="372"/>
      <c r="DK1" s="372"/>
      <c r="DL1" s="372"/>
      <c r="DM1" s="372"/>
      <c r="DN1" s="372"/>
      <c r="DO1" s="372"/>
      <c r="DP1" s="372"/>
      <c r="DQ1" s="372"/>
      <c r="DR1" s="372"/>
      <c r="DS1" s="372"/>
      <c r="DT1" s="372"/>
      <c r="DU1" s="372"/>
      <c r="DV1" s="372"/>
      <c r="DW1" s="372"/>
      <c r="DX1" s="372"/>
      <c r="DY1" s="372"/>
      <c r="DZ1" s="372"/>
    </row>
    <row r="2" spans="1:151">
      <c r="A2" s="1"/>
      <c r="B2" s="1"/>
      <c r="C2" s="12"/>
      <c r="D2" s="1">
        <v>2020</v>
      </c>
      <c r="E2" s="1">
        <f>D2+1</f>
        <v>2021</v>
      </c>
      <c r="F2" s="1">
        <f t="shared" ref="F2:AH2" si="0">E2+1</f>
        <v>2022</v>
      </c>
      <c r="G2" s="1">
        <f t="shared" si="0"/>
        <v>2023</v>
      </c>
      <c r="H2" s="1">
        <f t="shared" si="0"/>
        <v>2024</v>
      </c>
      <c r="I2" s="1">
        <f t="shared" si="0"/>
        <v>2025</v>
      </c>
      <c r="J2" s="1">
        <f t="shared" si="0"/>
        <v>2026</v>
      </c>
      <c r="K2" s="1">
        <f t="shared" si="0"/>
        <v>2027</v>
      </c>
      <c r="L2" s="1">
        <f t="shared" si="0"/>
        <v>2028</v>
      </c>
      <c r="M2" s="1">
        <f t="shared" si="0"/>
        <v>2029</v>
      </c>
      <c r="N2" s="1">
        <f t="shared" si="0"/>
        <v>2030</v>
      </c>
      <c r="O2" s="1">
        <f t="shared" si="0"/>
        <v>2031</v>
      </c>
      <c r="P2" s="1">
        <f t="shared" si="0"/>
        <v>2032</v>
      </c>
      <c r="Q2" s="1">
        <f t="shared" si="0"/>
        <v>2033</v>
      </c>
      <c r="R2" s="1">
        <f>Q2+1</f>
        <v>2034</v>
      </c>
      <c r="S2" s="1">
        <f t="shared" si="0"/>
        <v>2035</v>
      </c>
      <c r="T2" s="1">
        <f t="shared" si="0"/>
        <v>2036</v>
      </c>
      <c r="U2" s="1">
        <f t="shared" si="0"/>
        <v>2037</v>
      </c>
      <c r="V2" s="1">
        <f t="shared" si="0"/>
        <v>2038</v>
      </c>
      <c r="W2" s="1">
        <f t="shared" si="0"/>
        <v>2039</v>
      </c>
      <c r="X2" s="1">
        <f t="shared" si="0"/>
        <v>2040</v>
      </c>
      <c r="Y2" s="1">
        <f t="shared" si="0"/>
        <v>2041</v>
      </c>
      <c r="Z2" s="1">
        <f t="shared" si="0"/>
        <v>2042</v>
      </c>
      <c r="AA2" s="1">
        <f t="shared" si="0"/>
        <v>2043</v>
      </c>
      <c r="AB2" s="1">
        <f t="shared" si="0"/>
        <v>2044</v>
      </c>
      <c r="AC2" s="1">
        <f>AB2+1</f>
        <v>2045</v>
      </c>
      <c r="AD2" s="1">
        <f t="shared" si="0"/>
        <v>2046</v>
      </c>
      <c r="AE2" s="1">
        <f t="shared" si="0"/>
        <v>2047</v>
      </c>
      <c r="AF2" s="1">
        <f t="shared" si="0"/>
        <v>2048</v>
      </c>
      <c r="AG2" s="1">
        <f>AF2+1</f>
        <v>2049</v>
      </c>
      <c r="AH2" s="1">
        <f t="shared" si="0"/>
        <v>2050</v>
      </c>
      <c r="AI2" s="1"/>
      <c r="AJ2" s="1">
        <v>2020</v>
      </c>
      <c r="AK2" s="1">
        <f>AJ2+1</f>
        <v>2021</v>
      </c>
      <c r="AL2" s="1">
        <f t="shared" ref="AL2:AW2" si="1">AK2+1</f>
        <v>2022</v>
      </c>
      <c r="AM2" s="1">
        <f t="shared" si="1"/>
        <v>2023</v>
      </c>
      <c r="AN2" s="1">
        <f t="shared" si="1"/>
        <v>2024</v>
      </c>
      <c r="AO2" s="1">
        <f t="shared" si="1"/>
        <v>2025</v>
      </c>
      <c r="AP2" s="1">
        <f t="shared" si="1"/>
        <v>2026</v>
      </c>
      <c r="AQ2" s="1">
        <f t="shared" si="1"/>
        <v>2027</v>
      </c>
      <c r="AR2" s="1">
        <f t="shared" si="1"/>
        <v>2028</v>
      </c>
      <c r="AS2" s="1">
        <f t="shared" si="1"/>
        <v>2029</v>
      </c>
      <c r="AT2" s="1">
        <f t="shared" si="1"/>
        <v>2030</v>
      </c>
      <c r="AU2" s="1">
        <f t="shared" si="1"/>
        <v>2031</v>
      </c>
      <c r="AV2" s="1">
        <f t="shared" si="1"/>
        <v>2032</v>
      </c>
      <c r="AW2" s="1">
        <f t="shared" si="1"/>
        <v>2033</v>
      </c>
      <c r="AX2" s="1">
        <f>AW2+1</f>
        <v>2034</v>
      </c>
      <c r="AY2" s="1">
        <f t="shared" ref="AY2:BH2" si="2">AX2+1</f>
        <v>2035</v>
      </c>
      <c r="AZ2" s="1">
        <f t="shared" si="2"/>
        <v>2036</v>
      </c>
      <c r="BA2" s="1">
        <f t="shared" si="2"/>
        <v>2037</v>
      </c>
      <c r="BB2" s="1">
        <f t="shared" si="2"/>
        <v>2038</v>
      </c>
      <c r="BC2" s="1">
        <f t="shared" si="2"/>
        <v>2039</v>
      </c>
      <c r="BD2" s="1">
        <f t="shared" si="2"/>
        <v>2040</v>
      </c>
      <c r="BE2" s="1">
        <f t="shared" si="2"/>
        <v>2041</v>
      </c>
      <c r="BF2" s="1">
        <f t="shared" si="2"/>
        <v>2042</v>
      </c>
      <c r="BG2" s="1">
        <f t="shared" si="2"/>
        <v>2043</v>
      </c>
      <c r="BH2" s="1">
        <f t="shared" si="2"/>
        <v>2044</v>
      </c>
      <c r="BI2" s="1">
        <f>BH2+1</f>
        <v>2045</v>
      </c>
      <c r="BJ2" s="1">
        <f t="shared" ref="BJ2:BL2" si="3">BI2+1</f>
        <v>2046</v>
      </c>
      <c r="BK2" s="1">
        <f t="shared" si="3"/>
        <v>2047</v>
      </c>
      <c r="BL2" s="1">
        <f t="shared" si="3"/>
        <v>2048</v>
      </c>
      <c r="BM2" s="1">
        <f>BL2+1</f>
        <v>2049</v>
      </c>
      <c r="BN2" s="1">
        <f t="shared" ref="BN2" si="4">BM2+1</f>
        <v>2050</v>
      </c>
      <c r="BO2" s="1"/>
      <c r="BP2" s="1">
        <v>2020</v>
      </c>
      <c r="BQ2" s="1">
        <f>BP2+1</f>
        <v>2021</v>
      </c>
      <c r="BR2" s="1">
        <f t="shared" ref="BR2:CC2" si="5">BQ2+1</f>
        <v>2022</v>
      </c>
      <c r="BS2" s="1">
        <f t="shared" si="5"/>
        <v>2023</v>
      </c>
      <c r="BT2" s="1">
        <f t="shared" si="5"/>
        <v>2024</v>
      </c>
      <c r="BU2" s="1">
        <f t="shared" si="5"/>
        <v>2025</v>
      </c>
      <c r="BV2" s="1">
        <f t="shared" si="5"/>
        <v>2026</v>
      </c>
      <c r="BW2" s="1">
        <f t="shared" si="5"/>
        <v>2027</v>
      </c>
      <c r="BX2" s="1">
        <f t="shared" si="5"/>
        <v>2028</v>
      </c>
      <c r="BY2" s="1">
        <f t="shared" si="5"/>
        <v>2029</v>
      </c>
      <c r="BZ2" s="1">
        <f t="shared" si="5"/>
        <v>2030</v>
      </c>
      <c r="CA2" s="1">
        <f t="shared" si="5"/>
        <v>2031</v>
      </c>
      <c r="CB2" s="1">
        <f t="shared" si="5"/>
        <v>2032</v>
      </c>
      <c r="CC2" s="1">
        <f t="shared" si="5"/>
        <v>2033</v>
      </c>
      <c r="CD2" s="1">
        <f>CC2+1</f>
        <v>2034</v>
      </c>
      <c r="CE2" s="1">
        <f t="shared" ref="CE2:CN2" si="6">CD2+1</f>
        <v>2035</v>
      </c>
      <c r="CF2" s="1">
        <f t="shared" si="6"/>
        <v>2036</v>
      </c>
      <c r="CG2" s="1">
        <f t="shared" si="6"/>
        <v>2037</v>
      </c>
      <c r="CH2" s="1">
        <f t="shared" si="6"/>
        <v>2038</v>
      </c>
      <c r="CI2" s="1">
        <f t="shared" si="6"/>
        <v>2039</v>
      </c>
      <c r="CJ2" s="1">
        <f t="shared" si="6"/>
        <v>2040</v>
      </c>
      <c r="CK2" s="1">
        <f t="shared" si="6"/>
        <v>2041</v>
      </c>
      <c r="CL2" s="1">
        <f t="shared" si="6"/>
        <v>2042</v>
      </c>
      <c r="CM2" s="1">
        <f t="shared" si="6"/>
        <v>2043</v>
      </c>
      <c r="CN2" s="1">
        <f t="shared" si="6"/>
        <v>2044</v>
      </c>
      <c r="CO2" s="1">
        <f>CN2+1</f>
        <v>2045</v>
      </c>
      <c r="CP2" s="1">
        <f t="shared" ref="CP2:CR2" si="7">CO2+1</f>
        <v>2046</v>
      </c>
      <c r="CQ2" s="1">
        <f t="shared" si="7"/>
        <v>2047</v>
      </c>
      <c r="CR2" s="1">
        <f t="shared" si="7"/>
        <v>2048</v>
      </c>
      <c r="CS2" s="1">
        <f>CR2+1</f>
        <v>2049</v>
      </c>
      <c r="CT2" s="1">
        <f t="shared" ref="CT2" si="8">CS2+1</f>
        <v>2050</v>
      </c>
      <c r="CU2" s="1"/>
      <c r="CV2" s="1">
        <v>2020</v>
      </c>
      <c r="CW2" s="1">
        <f>CV2+1</f>
        <v>2021</v>
      </c>
      <c r="CX2" s="1">
        <f t="shared" ref="CX2:DI2" si="9">CW2+1</f>
        <v>2022</v>
      </c>
      <c r="CY2" s="1">
        <f t="shared" si="9"/>
        <v>2023</v>
      </c>
      <c r="CZ2" s="1">
        <f t="shared" si="9"/>
        <v>2024</v>
      </c>
      <c r="DA2" s="1">
        <f t="shared" si="9"/>
        <v>2025</v>
      </c>
      <c r="DB2" s="1">
        <f t="shared" si="9"/>
        <v>2026</v>
      </c>
      <c r="DC2" s="1">
        <f t="shared" si="9"/>
        <v>2027</v>
      </c>
      <c r="DD2" s="1">
        <f t="shared" si="9"/>
        <v>2028</v>
      </c>
      <c r="DE2" s="1">
        <f t="shared" si="9"/>
        <v>2029</v>
      </c>
      <c r="DF2" s="1">
        <f t="shared" si="9"/>
        <v>2030</v>
      </c>
      <c r="DG2" s="1">
        <f t="shared" si="9"/>
        <v>2031</v>
      </c>
      <c r="DH2" s="1">
        <f t="shared" si="9"/>
        <v>2032</v>
      </c>
      <c r="DI2" s="1">
        <f t="shared" si="9"/>
        <v>2033</v>
      </c>
      <c r="DJ2" s="1">
        <f>DI2+1</f>
        <v>2034</v>
      </c>
      <c r="DK2" s="1">
        <f t="shared" ref="DK2:DT2" si="10">DJ2+1</f>
        <v>2035</v>
      </c>
      <c r="DL2" s="1">
        <f t="shared" si="10"/>
        <v>2036</v>
      </c>
      <c r="DM2" s="1">
        <f t="shared" si="10"/>
        <v>2037</v>
      </c>
      <c r="DN2" s="1">
        <f t="shared" si="10"/>
        <v>2038</v>
      </c>
      <c r="DO2" s="1">
        <f t="shared" si="10"/>
        <v>2039</v>
      </c>
      <c r="DP2" s="1">
        <f t="shared" si="10"/>
        <v>2040</v>
      </c>
      <c r="DQ2" s="1">
        <f t="shared" si="10"/>
        <v>2041</v>
      </c>
      <c r="DR2" s="1">
        <f t="shared" si="10"/>
        <v>2042</v>
      </c>
      <c r="DS2" s="1">
        <f t="shared" si="10"/>
        <v>2043</v>
      </c>
      <c r="DT2" s="1">
        <f t="shared" si="10"/>
        <v>2044</v>
      </c>
      <c r="DU2" s="1">
        <f>DT2+1</f>
        <v>2045</v>
      </c>
      <c r="DV2" s="1">
        <f t="shared" ref="DV2:DX2" si="11">DU2+1</f>
        <v>2046</v>
      </c>
      <c r="DW2" s="1">
        <f t="shared" si="11"/>
        <v>2047</v>
      </c>
      <c r="DX2" s="1">
        <f t="shared" si="11"/>
        <v>2048</v>
      </c>
      <c r="DY2" s="1">
        <f>DX2+1</f>
        <v>2049</v>
      </c>
      <c r="DZ2" s="1">
        <f t="shared" ref="DZ2" si="12">DY2+1</f>
        <v>2050</v>
      </c>
    </row>
    <row r="3" spans="1:151" ht="15.75" thickBot="1">
      <c r="A3" s="269" t="s">
        <v>3</v>
      </c>
      <c r="B3" s="269"/>
      <c r="C3" s="270"/>
      <c r="D3" s="269"/>
      <c r="E3" s="269"/>
      <c r="F3" s="269"/>
      <c r="G3" s="269"/>
      <c r="H3" s="269"/>
      <c r="I3" s="269"/>
      <c r="J3" s="269"/>
      <c r="K3" s="269"/>
      <c r="L3" s="269"/>
      <c r="M3" s="269"/>
      <c r="N3" s="269"/>
      <c r="O3" s="269"/>
      <c r="P3" s="269"/>
      <c r="Q3" s="269"/>
      <c r="R3" s="269"/>
      <c r="S3" s="269"/>
      <c r="T3" s="269"/>
      <c r="U3" s="269"/>
      <c r="V3" s="269"/>
      <c r="W3" s="269"/>
      <c r="X3" s="269"/>
      <c r="Y3" s="269"/>
      <c r="Z3" s="269"/>
      <c r="AA3" s="269"/>
      <c r="AB3" s="269"/>
      <c r="AC3" s="269"/>
      <c r="AD3" s="269"/>
      <c r="AE3" s="269"/>
      <c r="AF3" s="269"/>
      <c r="AG3" s="269"/>
      <c r="AH3" s="269"/>
      <c r="AI3" s="269"/>
      <c r="AJ3" s="269"/>
      <c r="AK3" s="269"/>
      <c r="AL3" s="269"/>
      <c r="AM3" s="269"/>
      <c r="AN3" s="269"/>
      <c r="AO3" s="269"/>
      <c r="AP3" s="269"/>
      <c r="AQ3" s="269"/>
      <c r="AR3" s="269"/>
      <c r="AS3" s="269"/>
      <c r="AT3" s="269"/>
      <c r="AU3" s="269"/>
      <c r="AV3" s="269"/>
      <c r="AW3" s="269"/>
      <c r="AX3" s="269"/>
      <c r="AY3" s="269"/>
      <c r="AZ3" s="269"/>
      <c r="BA3" s="269"/>
      <c r="BB3" s="269"/>
      <c r="BC3" s="269"/>
      <c r="BD3" s="269"/>
      <c r="BE3" s="269"/>
      <c r="BF3" s="269"/>
      <c r="BG3" s="269"/>
      <c r="BH3" s="269"/>
      <c r="BI3" s="269"/>
      <c r="BJ3" s="269"/>
      <c r="BK3" s="269"/>
      <c r="BL3" s="269"/>
      <c r="BM3" s="269"/>
      <c r="BN3" s="269"/>
      <c r="BO3" s="269"/>
      <c r="BP3" s="269"/>
      <c r="BQ3" s="269"/>
      <c r="BR3" s="269"/>
      <c r="BS3" s="269"/>
      <c r="BT3" s="269"/>
      <c r="BU3" s="269"/>
      <c r="BV3" s="269"/>
      <c r="BW3" s="269"/>
      <c r="BX3" s="269"/>
      <c r="BY3" s="269"/>
      <c r="BZ3" s="269"/>
      <c r="CA3" s="269"/>
      <c r="CB3" s="269"/>
      <c r="CC3" s="269"/>
      <c r="CD3" s="269"/>
      <c r="CE3" s="269"/>
      <c r="CF3" s="269"/>
      <c r="CG3" s="269"/>
      <c r="CH3" s="269"/>
      <c r="CI3" s="269"/>
      <c r="CJ3" s="269"/>
      <c r="CK3" s="269"/>
      <c r="CL3" s="269"/>
      <c r="CM3" s="269"/>
      <c r="CN3" s="269"/>
      <c r="CO3" s="269"/>
      <c r="CP3" s="269"/>
      <c r="CQ3" s="269"/>
      <c r="CR3" s="269"/>
      <c r="CS3" s="269"/>
      <c r="CT3" s="269"/>
      <c r="CU3" s="269"/>
      <c r="CV3" s="269"/>
      <c r="CW3" s="269"/>
      <c r="CX3" s="269"/>
      <c r="CY3" s="269"/>
      <c r="CZ3" s="269"/>
      <c r="DA3" s="269"/>
      <c r="DB3" s="269"/>
      <c r="DC3" s="269"/>
      <c r="DD3" s="269"/>
      <c r="DE3" s="269"/>
      <c r="DF3" s="269"/>
      <c r="DG3" s="269"/>
      <c r="DH3" s="269"/>
      <c r="DI3" s="269"/>
      <c r="DJ3" s="269"/>
      <c r="DK3" s="269"/>
      <c r="DL3" s="269"/>
      <c r="DM3" s="269"/>
      <c r="DN3" s="269"/>
      <c r="DO3" s="269"/>
      <c r="DP3" s="269"/>
      <c r="DQ3" s="269"/>
      <c r="DR3" s="269"/>
      <c r="DS3" s="269"/>
      <c r="DT3" s="269"/>
      <c r="DU3" s="269"/>
      <c r="DV3" s="269"/>
      <c r="DW3" s="269"/>
      <c r="DX3" s="269"/>
      <c r="DY3" s="269"/>
      <c r="DZ3" s="269"/>
    </row>
    <row r="4" spans="1:151">
      <c r="A4" s="271" t="s">
        <v>215</v>
      </c>
      <c r="B4" s="1"/>
      <c r="C4" s="5" t="s">
        <v>361</v>
      </c>
      <c r="D4" s="2">
        <f>'Yearly Summary'!D9/1000000</f>
        <v>26.526278285522586</v>
      </c>
      <c r="E4" s="2">
        <f>'Yearly Summary'!E9/1000000</f>
        <v>26.428044219364036</v>
      </c>
      <c r="F4" s="2">
        <f>'Yearly Summary'!F9/1000000</f>
        <v>26.330255685654478</v>
      </c>
      <c r="G4" s="2">
        <f>'Yearly Summary'!G9/1000000</f>
        <v>26.232910487882673</v>
      </c>
      <c r="H4" s="2">
        <f>'Yearly Summary'!H9/1000000</f>
        <v>26.136006440384829</v>
      </c>
      <c r="I4" s="2">
        <f>'Yearly Summary'!I9/1000000</f>
        <v>26.031546455695633</v>
      </c>
      <c r="J4" s="2">
        <f>'Yearly Summary'!J9/1000000</f>
        <v>25.923304377379033</v>
      </c>
      <c r="K4" s="2">
        <f>'Yearly Summary'!K9/1000000</f>
        <v>25.815624766866797</v>
      </c>
      <c r="L4" s="2">
        <f>'Yearly Summary'!L9/1000000</f>
        <v>25.708504477153756</v>
      </c>
      <c r="M4" s="2">
        <f>'Yearly Summary'!M9/1000000</f>
        <v>25.601940378843071</v>
      </c>
      <c r="N4" s="2">
        <f>'Yearly Summary'!N9/1000000</f>
        <v>25.495929360047757</v>
      </c>
      <c r="O4" s="2">
        <f>'Yearly Summary'!O9/1000000</f>
        <v>25.371670844702773</v>
      </c>
      <c r="P4" s="2">
        <f>'Yearly Summary'!P9/1000000</f>
        <v>25.248170563214956</v>
      </c>
      <c r="Q4" s="2">
        <f>'Yearly Summary'!Q9/1000000</f>
        <v>25.125423519847288</v>
      </c>
      <c r="R4" s="2">
        <f>'Yearly Summary'!R9/1000000</f>
        <v>25.00342475178218</v>
      </c>
      <c r="S4" s="2">
        <f>'Yearly Summary'!S9/1000000</f>
        <v>24.882169328904521</v>
      </c>
      <c r="T4" s="2">
        <f>'Yearly Summary'!T9/1000000</f>
        <v>24.744986230092099</v>
      </c>
      <c r="U4" s="2">
        <f>'Yearly Summary'!U9/1000000</f>
        <v>24.608758892099232</v>
      </c>
      <c r="V4" s="2">
        <f>'Yearly Summary'!V9/1000000</f>
        <v>24.473480127674311</v>
      </c>
      <c r="W4" s="2">
        <f>'Yearly Summary'!W9/1000000</f>
        <v>24.339142803617804</v>
      </c>
      <c r="X4" s="2">
        <f>'Yearly Summary'!X9/1000000</f>
        <v>24.205739840375699</v>
      </c>
      <c r="Y4" s="2">
        <f>'Yearly Summary'!Y9/1000000</f>
        <v>24.061609383959755</v>
      </c>
      <c r="Z4" s="2">
        <f>'Yearly Summary'!Z9/1000000</f>
        <v>23.918575149600823</v>
      </c>
      <c r="AA4" s="2">
        <f>'Yearly Summary'!AA9/1000000</f>
        <v>23.776628141265103</v>
      </c>
      <c r="AB4" s="2">
        <f>'Yearly Summary'!AB9/1000000</f>
        <v>23.635759436746522</v>
      </c>
      <c r="AC4" s="2">
        <f>'Yearly Summary'!AC9/1000000</f>
        <v>23.495960187060838</v>
      </c>
      <c r="AD4" s="2">
        <f>'Yearly Summary'!AD9/1000000</f>
        <v>23.35136034149895</v>
      </c>
      <c r="AE4" s="2">
        <f>'Yearly Summary'!AE9/1000000</f>
        <v>23.207910834015617</v>
      </c>
      <c r="AF4" s="2">
        <f>'Yearly Summary'!AF9/1000000</f>
        <v>23.06560179341335</v>
      </c>
      <c r="AG4" s="2">
        <f>'Yearly Summary'!AG9/1000000</f>
        <v>22.924423433201426</v>
      </c>
      <c r="AH4" s="2">
        <f>'Yearly Summary'!AH9/1000000</f>
        <v>22.784366050869057</v>
      </c>
      <c r="AI4" s="2"/>
      <c r="AJ4" s="2">
        <f>D4</f>
        <v>26.526278285522586</v>
      </c>
      <c r="AK4" s="2">
        <f t="shared" ref="AK4:BN4" si="13">E4</f>
        <v>26.428044219364036</v>
      </c>
      <c r="AL4" s="2">
        <f t="shared" si="13"/>
        <v>26.330255685654478</v>
      </c>
      <c r="AM4" s="2">
        <f t="shared" si="13"/>
        <v>26.232910487882673</v>
      </c>
      <c r="AN4" s="2">
        <f t="shared" si="13"/>
        <v>26.136006440384829</v>
      </c>
      <c r="AO4" s="2">
        <f t="shared" si="13"/>
        <v>26.031546455695633</v>
      </c>
      <c r="AP4" s="2">
        <f t="shared" si="13"/>
        <v>25.923304377379033</v>
      </c>
      <c r="AQ4" s="2">
        <f t="shared" si="13"/>
        <v>25.815624766866797</v>
      </c>
      <c r="AR4" s="2">
        <f t="shared" si="13"/>
        <v>25.708504477153756</v>
      </c>
      <c r="AS4" s="2">
        <f t="shared" si="13"/>
        <v>25.601940378843071</v>
      </c>
      <c r="AT4" s="2">
        <f t="shared" si="13"/>
        <v>25.495929360047757</v>
      </c>
      <c r="AU4" s="2">
        <f t="shared" si="13"/>
        <v>25.371670844702773</v>
      </c>
      <c r="AV4" s="2">
        <f t="shared" si="13"/>
        <v>25.248170563214956</v>
      </c>
      <c r="AW4" s="2">
        <f t="shared" si="13"/>
        <v>25.125423519847288</v>
      </c>
      <c r="AX4" s="2">
        <f t="shared" si="13"/>
        <v>25.00342475178218</v>
      </c>
      <c r="AY4" s="2">
        <f t="shared" si="13"/>
        <v>24.882169328904521</v>
      </c>
      <c r="AZ4" s="2">
        <f t="shared" si="13"/>
        <v>24.744986230092099</v>
      </c>
      <c r="BA4" s="2">
        <f t="shared" si="13"/>
        <v>24.608758892099232</v>
      </c>
      <c r="BB4" s="2">
        <f t="shared" si="13"/>
        <v>24.473480127674311</v>
      </c>
      <c r="BC4" s="2">
        <f t="shared" si="13"/>
        <v>24.339142803617804</v>
      </c>
      <c r="BD4" s="2">
        <f t="shared" si="13"/>
        <v>24.205739840375699</v>
      </c>
      <c r="BE4" s="2">
        <f t="shared" si="13"/>
        <v>24.061609383959755</v>
      </c>
      <c r="BF4" s="2">
        <f t="shared" si="13"/>
        <v>23.918575149600823</v>
      </c>
      <c r="BG4" s="2">
        <f t="shared" si="13"/>
        <v>23.776628141265103</v>
      </c>
      <c r="BH4" s="2">
        <f t="shared" si="13"/>
        <v>23.635759436746522</v>
      </c>
      <c r="BI4" s="2">
        <f t="shared" si="13"/>
        <v>23.495960187060838</v>
      </c>
      <c r="BJ4" s="2">
        <f t="shared" si="13"/>
        <v>23.35136034149895</v>
      </c>
      <c r="BK4" s="2">
        <f t="shared" si="13"/>
        <v>23.207910834015617</v>
      </c>
      <c r="BL4" s="2">
        <f t="shared" si="13"/>
        <v>23.06560179341335</v>
      </c>
      <c r="BM4" s="2">
        <f t="shared" si="13"/>
        <v>22.924423433201426</v>
      </c>
      <c r="BN4" s="2">
        <f t="shared" si="13"/>
        <v>22.784366050869057</v>
      </c>
      <c r="BO4" s="186"/>
      <c r="BP4" s="267">
        <f>AJ4</f>
        <v>26.526278285522586</v>
      </c>
      <c r="BQ4" s="267">
        <f t="shared" ref="BQ4:CT4" si="14">AK4</f>
        <v>26.428044219364036</v>
      </c>
      <c r="BR4" s="267">
        <f t="shared" si="14"/>
        <v>26.330255685654478</v>
      </c>
      <c r="BS4" s="267">
        <f t="shared" si="14"/>
        <v>26.232910487882673</v>
      </c>
      <c r="BT4" s="267">
        <f t="shared" si="14"/>
        <v>26.136006440384829</v>
      </c>
      <c r="BU4" s="267">
        <f t="shared" si="14"/>
        <v>26.031546455695633</v>
      </c>
      <c r="BV4" s="267">
        <f t="shared" si="14"/>
        <v>25.923304377379033</v>
      </c>
      <c r="BW4" s="267">
        <f t="shared" si="14"/>
        <v>25.815624766866797</v>
      </c>
      <c r="BX4" s="267">
        <f t="shared" si="14"/>
        <v>25.708504477153756</v>
      </c>
      <c r="BY4" s="267">
        <f t="shared" si="14"/>
        <v>25.601940378843071</v>
      </c>
      <c r="BZ4" s="267">
        <f t="shared" si="14"/>
        <v>25.495929360047757</v>
      </c>
      <c r="CA4" s="267">
        <f t="shared" si="14"/>
        <v>25.371670844702773</v>
      </c>
      <c r="CB4" s="267">
        <f t="shared" si="14"/>
        <v>25.248170563214956</v>
      </c>
      <c r="CC4" s="267">
        <f t="shared" si="14"/>
        <v>25.125423519847288</v>
      </c>
      <c r="CD4" s="267">
        <f t="shared" si="14"/>
        <v>25.00342475178218</v>
      </c>
      <c r="CE4" s="267">
        <f t="shared" si="14"/>
        <v>24.882169328904521</v>
      </c>
      <c r="CF4" s="267">
        <f t="shared" si="14"/>
        <v>24.744986230092099</v>
      </c>
      <c r="CG4" s="267">
        <f t="shared" si="14"/>
        <v>24.608758892099232</v>
      </c>
      <c r="CH4" s="267">
        <f t="shared" si="14"/>
        <v>24.473480127674311</v>
      </c>
      <c r="CI4" s="267">
        <f t="shared" si="14"/>
        <v>24.339142803617804</v>
      </c>
      <c r="CJ4" s="267">
        <f t="shared" si="14"/>
        <v>24.205739840375699</v>
      </c>
      <c r="CK4" s="267">
        <f t="shared" si="14"/>
        <v>24.061609383959755</v>
      </c>
      <c r="CL4" s="267">
        <f t="shared" si="14"/>
        <v>23.918575149600823</v>
      </c>
      <c r="CM4" s="267">
        <f t="shared" si="14"/>
        <v>23.776628141265103</v>
      </c>
      <c r="CN4" s="267">
        <f t="shared" si="14"/>
        <v>23.635759436746522</v>
      </c>
      <c r="CO4" s="267">
        <f t="shared" si="14"/>
        <v>23.495960187060838</v>
      </c>
      <c r="CP4" s="267">
        <f t="shared" si="14"/>
        <v>23.35136034149895</v>
      </c>
      <c r="CQ4" s="267">
        <f t="shared" si="14"/>
        <v>23.207910834015617</v>
      </c>
      <c r="CR4" s="267">
        <f t="shared" si="14"/>
        <v>23.06560179341335</v>
      </c>
      <c r="CS4" s="267">
        <f t="shared" si="14"/>
        <v>22.924423433201426</v>
      </c>
      <c r="CT4" s="267">
        <f t="shared" si="14"/>
        <v>22.784366050869057</v>
      </c>
      <c r="CU4" s="186"/>
      <c r="CV4" s="267">
        <f>BP4</f>
        <v>26.526278285522586</v>
      </c>
      <c r="CW4" s="267">
        <f t="shared" ref="CW4:DZ4" si="15">BQ4</f>
        <v>26.428044219364036</v>
      </c>
      <c r="CX4" s="267">
        <f t="shared" si="15"/>
        <v>26.330255685654478</v>
      </c>
      <c r="CY4" s="267">
        <f t="shared" si="15"/>
        <v>26.232910487882673</v>
      </c>
      <c r="CZ4" s="267">
        <f t="shared" si="15"/>
        <v>26.136006440384829</v>
      </c>
      <c r="DA4" s="267">
        <f t="shared" si="15"/>
        <v>26.031546455695633</v>
      </c>
      <c r="DB4" s="267">
        <f t="shared" si="15"/>
        <v>25.923304377379033</v>
      </c>
      <c r="DC4" s="267">
        <f t="shared" si="15"/>
        <v>25.815624766866797</v>
      </c>
      <c r="DD4" s="267">
        <f t="shared" si="15"/>
        <v>25.708504477153756</v>
      </c>
      <c r="DE4" s="267">
        <f t="shared" si="15"/>
        <v>25.601940378843071</v>
      </c>
      <c r="DF4" s="267">
        <f t="shared" si="15"/>
        <v>25.495929360047757</v>
      </c>
      <c r="DG4" s="267">
        <f t="shared" si="15"/>
        <v>25.371670844702773</v>
      </c>
      <c r="DH4" s="267">
        <f t="shared" si="15"/>
        <v>25.248170563214956</v>
      </c>
      <c r="DI4" s="267">
        <f t="shared" si="15"/>
        <v>25.125423519847288</v>
      </c>
      <c r="DJ4" s="267">
        <f t="shared" si="15"/>
        <v>25.00342475178218</v>
      </c>
      <c r="DK4" s="267">
        <f t="shared" si="15"/>
        <v>24.882169328904521</v>
      </c>
      <c r="DL4" s="267">
        <f t="shared" si="15"/>
        <v>24.744986230092099</v>
      </c>
      <c r="DM4" s="267">
        <f t="shared" si="15"/>
        <v>24.608758892099232</v>
      </c>
      <c r="DN4" s="267">
        <f t="shared" si="15"/>
        <v>24.473480127674311</v>
      </c>
      <c r="DO4" s="267">
        <f t="shared" si="15"/>
        <v>24.339142803617804</v>
      </c>
      <c r="DP4" s="267">
        <f t="shared" si="15"/>
        <v>24.205739840375699</v>
      </c>
      <c r="DQ4" s="267">
        <f t="shared" si="15"/>
        <v>24.061609383959755</v>
      </c>
      <c r="DR4" s="267">
        <f t="shared" si="15"/>
        <v>23.918575149600823</v>
      </c>
      <c r="DS4" s="267">
        <f t="shared" si="15"/>
        <v>23.776628141265103</v>
      </c>
      <c r="DT4" s="267">
        <f t="shared" si="15"/>
        <v>23.635759436746522</v>
      </c>
      <c r="DU4" s="267">
        <f t="shared" si="15"/>
        <v>23.495960187060838</v>
      </c>
      <c r="DV4" s="267">
        <f t="shared" si="15"/>
        <v>23.35136034149895</v>
      </c>
      <c r="DW4" s="267">
        <f t="shared" si="15"/>
        <v>23.207910834015617</v>
      </c>
      <c r="DX4" s="267">
        <f t="shared" si="15"/>
        <v>23.06560179341335</v>
      </c>
      <c r="DY4" s="267">
        <f t="shared" si="15"/>
        <v>22.924423433201426</v>
      </c>
      <c r="DZ4" s="267">
        <f t="shared" si="15"/>
        <v>22.784366050869057</v>
      </c>
      <c r="EI4" s="75"/>
      <c r="EJ4" s="76"/>
      <c r="EK4" s="76"/>
      <c r="EL4" s="76"/>
      <c r="EM4" s="76"/>
      <c r="EN4" s="76"/>
      <c r="EO4" s="80"/>
      <c r="EP4" s="76"/>
      <c r="EQ4" s="76"/>
    </row>
    <row r="5" spans="1:151">
      <c r="A5" s="1" t="s">
        <v>362</v>
      </c>
      <c r="B5" t="s">
        <v>363</v>
      </c>
      <c r="C5" s="5" t="s">
        <v>361</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P5" s="2">
        <v>0</v>
      </c>
      <c r="BQ5" s="2">
        <v>0</v>
      </c>
      <c r="BR5" s="2">
        <v>0</v>
      </c>
      <c r="BS5" s="2">
        <v>0</v>
      </c>
      <c r="BT5" s="2">
        <v>0</v>
      </c>
      <c r="BU5" s="2">
        <v>0</v>
      </c>
      <c r="BV5" s="2">
        <v>0</v>
      </c>
      <c r="BW5" s="2">
        <v>0</v>
      </c>
      <c r="BX5" s="2">
        <v>0</v>
      </c>
      <c r="BY5" s="2">
        <v>0</v>
      </c>
      <c r="BZ5" s="2">
        <v>0</v>
      </c>
      <c r="CA5" s="2">
        <v>0</v>
      </c>
      <c r="CB5" s="2">
        <v>0</v>
      </c>
      <c r="CC5" s="2">
        <v>0</v>
      </c>
      <c r="CD5" s="2">
        <v>0</v>
      </c>
      <c r="CE5" s="2">
        <v>0</v>
      </c>
      <c r="CF5" s="2">
        <v>0</v>
      </c>
      <c r="CG5" s="2">
        <v>0</v>
      </c>
      <c r="CH5" s="2">
        <v>0</v>
      </c>
      <c r="CI5" s="2">
        <v>0</v>
      </c>
      <c r="CJ5" s="2">
        <v>0</v>
      </c>
      <c r="CK5" s="2">
        <v>0</v>
      </c>
      <c r="CL5" s="2">
        <v>0</v>
      </c>
      <c r="CM5" s="2">
        <v>0</v>
      </c>
      <c r="CN5" s="2">
        <v>0</v>
      </c>
      <c r="CO5" s="2">
        <v>0</v>
      </c>
      <c r="CP5" s="2">
        <v>0</v>
      </c>
      <c r="CQ5" s="2">
        <v>0</v>
      </c>
      <c r="CR5" s="2">
        <v>0</v>
      </c>
      <c r="CS5" s="2">
        <v>0</v>
      </c>
      <c r="CT5" s="2">
        <v>0</v>
      </c>
      <c r="CV5" s="2">
        <v>0</v>
      </c>
      <c r="CW5" s="2">
        <v>0</v>
      </c>
      <c r="CX5" s="2">
        <v>0</v>
      </c>
      <c r="CY5" s="2">
        <v>0</v>
      </c>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0</v>
      </c>
      <c r="DT5" s="2">
        <v>0</v>
      </c>
      <c r="DU5" s="2">
        <v>0</v>
      </c>
      <c r="DV5" s="2">
        <v>0</v>
      </c>
      <c r="DW5" s="2">
        <v>0</v>
      </c>
      <c r="DX5" s="2">
        <v>0</v>
      </c>
      <c r="DY5" s="2">
        <v>0</v>
      </c>
      <c r="DZ5" s="2">
        <v>0</v>
      </c>
      <c r="EC5" t="s">
        <v>364</v>
      </c>
      <c r="ED5" t="s">
        <v>51</v>
      </c>
      <c r="EE5" t="s">
        <v>365</v>
      </c>
      <c r="EF5" t="s">
        <v>366</v>
      </c>
      <c r="EG5" t="s">
        <v>108</v>
      </c>
      <c r="EH5" t="s">
        <v>367</v>
      </c>
    </row>
    <row r="6" spans="1:151">
      <c r="A6" s="1" t="s">
        <v>368</v>
      </c>
      <c r="B6" t="s">
        <v>369</v>
      </c>
      <c r="C6" s="5" t="s">
        <v>361</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P6" s="2">
        <v>0</v>
      </c>
      <c r="BQ6" s="2">
        <v>0</v>
      </c>
      <c r="BR6" s="2">
        <v>0</v>
      </c>
      <c r="BS6" s="2">
        <v>0</v>
      </c>
      <c r="BT6" s="2">
        <v>0</v>
      </c>
      <c r="BU6" s="2">
        <v>0</v>
      </c>
      <c r="BV6" s="2">
        <v>0</v>
      </c>
      <c r="BW6" s="2">
        <v>0</v>
      </c>
      <c r="BX6" s="2">
        <v>0</v>
      </c>
      <c r="BY6" s="2">
        <v>0</v>
      </c>
      <c r="BZ6" s="2">
        <v>0</v>
      </c>
      <c r="CA6" s="2">
        <v>0</v>
      </c>
      <c r="CB6" s="2">
        <v>0</v>
      </c>
      <c r="CC6" s="2">
        <v>0</v>
      </c>
      <c r="CD6" s="2">
        <v>0</v>
      </c>
      <c r="CE6" s="2">
        <v>0</v>
      </c>
      <c r="CF6" s="2">
        <v>0</v>
      </c>
      <c r="CG6" s="2">
        <v>0</v>
      </c>
      <c r="CH6" s="2">
        <v>0</v>
      </c>
      <c r="CI6" s="2">
        <v>0</v>
      </c>
      <c r="CJ6" s="2">
        <v>0</v>
      </c>
      <c r="CK6" s="2">
        <v>0</v>
      </c>
      <c r="CL6" s="2">
        <v>0</v>
      </c>
      <c r="CM6" s="2">
        <v>0</v>
      </c>
      <c r="CN6" s="2">
        <v>0</v>
      </c>
      <c r="CO6" s="2">
        <v>0</v>
      </c>
      <c r="CP6" s="2">
        <v>0</v>
      </c>
      <c r="CQ6" s="2">
        <v>0</v>
      </c>
      <c r="CR6" s="2">
        <v>0</v>
      </c>
      <c r="CS6" s="2">
        <v>0</v>
      </c>
      <c r="CT6" s="2">
        <v>0</v>
      </c>
      <c r="CV6" s="2">
        <v>0</v>
      </c>
      <c r="CW6" s="2">
        <v>0</v>
      </c>
      <c r="CX6" s="2">
        <v>0</v>
      </c>
      <c r="CY6" s="2">
        <v>0</v>
      </c>
      <c r="CZ6" s="2">
        <v>0</v>
      </c>
      <c r="DA6" s="2">
        <v>0</v>
      </c>
      <c r="DB6" s="2">
        <v>0</v>
      </c>
      <c r="DC6" s="2">
        <v>0</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0</v>
      </c>
      <c r="DV6" s="2">
        <v>0</v>
      </c>
      <c r="DW6" s="2">
        <v>0</v>
      </c>
      <c r="DX6" s="2">
        <v>0</v>
      </c>
      <c r="DY6" s="2">
        <v>0</v>
      </c>
      <c r="DZ6" s="2">
        <v>0</v>
      </c>
      <c r="ED6" s="2"/>
      <c r="EE6" s="2"/>
      <c r="EG6" s="2"/>
      <c r="EH6" s="2"/>
      <c r="EI6" s="118"/>
      <c r="EJ6" s="118"/>
      <c r="EK6" s="118"/>
      <c r="EL6" s="118"/>
      <c r="EM6" s="118"/>
      <c r="EN6" s="339"/>
      <c r="EO6" s="74"/>
      <c r="EP6" s="74"/>
      <c r="EQ6" s="77" t="s">
        <v>371</v>
      </c>
      <c r="ER6" t="s">
        <v>373</v>
      </c>
      <c r="ES6" t="s">
        <v>433</v>
      </c>
      <c r="ET6" t="s">
        <v>434</v>
      </c>
    </row>
    <row r="7" spans="1:151">
      <c r="A7" s="1" t="s">
        <v>362</v>
      </c>
      <c r="B7" t="s">
        <v>370</v>
      </c>
      <c r="C7" s="5" t="s">
        <v>361</v>
      </c>
      <c r="D7" s="2">
        <f>('Yearly BTX'!BP10+'Yearly Methanol'!D11)/1000000</f>
        <v>0</v>
      </c>
      <c r="E7" s="2">
        <f>('Yearly BTX'!BQ10+'Yearly Methanol'!E11)/1000000</f>
        <v>1.0076835881206357E-2</v>
      </c>
      <c r="F7" s="2">
        <f>('Yearly BTX'!BR10+'Yearly Methanol'!F11)/1000000</f>
        <v>2.0027687505576319E-2</v>
      </c>
      <c r="G7" s="2">
        <f>('Yearly BTX'!BS10+'Yearly Methanol'!G11)/1000000</f>
        <v>2.985384853278476E-2</v>
      </c>
      <c r="H7" s="2">
        <f>('Yearly BTX'!BT10+'Yearly Methanol'!H11)/1000000</f>
        <v>3.9556600814644211E-2</v>
      </c>
      <c r="I7" s="2">
        <f>('Yearly BTX'!BU10+'Yearly Methanol'!I11)/1000000</f>
        <v>4.9137214496145006E-2</v>
      </c>
      <c r="J7" s="2">
        <f>('Yearly BTX'!BV10+'Yearly Methanol'!J11)/1000000</f>
        <v>5.8596948115665369E-2</v>
      </c>
      <c r="K7" s="2">
        <f>('Yearly BTX'!BW10+'Yearly Methanol'!K11)/1000000</f>
        <v>6.7937048704358044E-2</v>
      </c>
      <c r="L7" s="2">
        <f>('Yearly BTX'!BX10+'Yearly Methanol'!L11)/1000000</f>
        <v>7.7158751884720295E-2</v>
      </c>
      <c r="M7" s="2">
        <f>('Yearly BTX'!BY10+'Yearly Methanol'!M11)/1000000</f>
        <v>8.6263281968353436E-2</v>
      </c>
      <c r="N7" s="2">
        <f>('Yearly BTX'!BZ10+'Yearly Methanol'!N11)/1000000</f>
        <v>9.525185205291857E-2</v>
      </c>
      <c r="O7" s="2">
        <f>('Yearly BTX'!CA10+'Yearly Methanol'!O11)/1000000</f>
        <v>0.11832461831624451</v>
      </c>
      <c r="P7" s="2">
        <f>('Yearly BTX'!CB10+'Yearly Methanol'!P11)/1000000</f>
        <v>0.14110738640243528</v>
      </c>
      <c r="Q7" s="2">
        <f>('Yearly BTX'!CC10+'Yearly Methanol'!Q11)/1000000</f>
        <v>0.16360314801049583</v>
      </c>
      <c r="R7" s="2">
        <f>('Yearly BTX'!CD10+'Yearly Methanol'!R11)/1000000</f>
        <v>0.18581486746941436</v>
      </c>
      <c r="S7" s="2">
        <f>('Yearly BTX'!CE10+'Yearly Methanol'!S11)/1000000</f>
        <v>0.20774548197269324</v>
      </c>
      <c r="T7" s="2">
        <f>('Yearly BTX'!CF10+'Yearly Methanol'!T11)/1000000</f>
        <v>0.22939790181095165</v>
      </c>
      <c r="U7" s="2">
        <f>('Yearly BTX'!CG10+'Yearly Methanol'!U11)/1000000</f>
        <v>0.25077501060261498</v>
      </c>
      <c r="V7" s="2">
        <f>('Yearly BTX'!CH10+'Yearly Methanol'!V11)/1000000</f>
        <v>0.27187966552270648</v>
      </c>
      <c r="W7" s="2">
        <f>('Yearly BTX'!CI10+'Yearly Methanol'!W11)/1000000</f>
        <v>0.29271469752975682</v>
      </c>
      <c r="X7" s="2">
        <f>('Yearly BTX'!CJ10+'Yearly Methanol'!X11)/1000000</f>
        <v>0.31328291159084576</v>
      </c>
      <c r="Y7" s="2">
        <f>('Yearly BTX'!CK10+'Yearly Methanol'!Y11)/1000000</f>
        <v>0.32469143125399724</v>
      </c>
      <c r="Z7" s="2">
        <f>('Yearly BTX'!CL10+'Yearly Methanol'!Z11)/1000000</f>
        <v>0.33594847826732749</v>
      </c>
      <c r="AA7" s="2">
        <f>('Yearly BTX'!CM10+'Yearly Methanol'!AA11)/1000000</f>
        <v>0.34705565335469346</v>
      </c>
      <c r="AB7" s="2">
        <f>('Yearly BTX'!CN10+'Yearly Methanol'!AB11)/1000000</f>
        <v>0.35801454242245129</v>
      </c>
      <c r="AC7" s="2">
        <f>('Yearly BTX'!CO10+'Yearly Methanol'!AC11)/1000000</f>
        <v>0.36882671668731321</v>
      </c>
      <c r="AD7" s="2">
        <f>('Yearly BTX'!CP10+'Yearly Methanol'!AD11)/1000000</f>
        <v>0.37949373280314658</v>
      </c>
      <c r="AE7" s="2">
        <f>('Yearly BTX'!CQ10+'Yearly Methanol'!AE11)/1000000</f>
        <v>0.3900171329867263</v>
      </c>
      <c r="AF7" s="2">
        <f>('Yearly BTX'!CR10+'Yearly Methanol'!AF11)/1000000</f>
        <v>0.40039844514244793</v>
      </c>
      <c r="AG7" s="2">
        <f>('Yearly BTX'!CS10+'Yearly Methanol'!AG11)/1000000</f>
        <v>0.4106391829860101</v>
      </c>
      <c r="AH7" s="2">
        <f>('Yearly BTX'!CT10+'Yearly Methanol'!AH11)/1000000</f>
        <v>0.42074084616707275</v>
      </c>
      <c r="AI7" s="2"/>
      <c r="AJ7" s="2">
        <f>('Yearly BTX'!FH10+'Yearly Methanol'!AJ11)/1000000</f>
        <v>0</v>
      </c>
      <c r="AK7" s="2">
        <f>('Yearly BTX'!FI10+'Yearly Methanol'!AK11)/1000000</f>
        <v>1.0076835881206357E-2</v>
      </c>
      <c r="AL7" s="2">
        <f>('Yearly BTX'!FJ10+'Yearly Methanol'!AL11)/1000000</f>
        <v>2.0027687505576319E-2</v>
      </c>
      <c r="AM7" s="2">
        <f>('Yearly BTX'!FK10+'Yearly Methanol'!AM11)/1000000</f>
        <v>2.985384853278476E-2</v>
      </c>
      <c r="AN7" s="2">
        <f>('Yearly BTX'!FL10+'Yearly Methanol'!AN11)/1000000</f>
        <v>3.9556600814644211E-2</v>
      </c>
      <c r="AO7" s="2">
        <f>('Yearly BTX'!FM10+'Yearly Methanol'!AO11)/1000000</f>
        <v>4.9137214496145006E-2</v>
      </c>
      <c r="AP7" s="2">
        <f>('Yearly BTX'!FN10+'Yearly Methanol'!AP11)/1000000</f>
        <v>5.8596948115665369E-2</v>
      </c>
      <c r="AQ7" s="2">
        <f>('Yearly BTX'!FO10+'Yearly Methanol'!AQ11)/1000000</f>
        <v>6.7937048704358044E-2</v>
      </c>
      <c r="AR7" s="2">
        <f>('Yearly BTX'!FP10+'Yearly Methanol'!AR11)/1000000</f>
        <v>7.7158751884720295E-2</v>
      </c>
      <c r="AS7" s="2">
        <f>('Yearly BTX'!FQ10+'Yearly Methanol'!AS11)/1000000</f>
        <v>8.6263281968353436E-2</v>
      </c>
      <c r="AT7" s="2">
        <f>('Yearly BTX'!FR10+'Yearly Methanol'!AT11)/1000000</f>
        <v>9.525185205291857E-2</v>
      </c>
      <c r="AU7" s="2">
        <f>('Yearly BTX'!FS10+'Yearly Methanol'!AU11)/1000000</f>
        <v>0.11832461831624451</v>
      </c>
      <c r="AV7" s="2">
        <f>('Yearly BTX'!FT10+'Yearly Methanol'!AV11)/1000000</f>
        <v>0.14110738640243528</v>
      </c>
      <c r="AW7" s="2">
        <f>('Yearly BTX'!FU10+'Yearly Methanol'!AW11)/1000000</f>
        <v>0.16360314801049583</v>
      </c>
      <c r="AX7" s="2">
        <f>('Yearly BTX'!FV10+'Yearly Methanol'!AX11)/1000000</f>
        <v>0.18581486746941436</v>
      </c>
      <c r="AY7" s="2">
        <f>('Yearly BTX'!FW10+'Yearly Methanol'!AY11)/1000000</f>
        <v>0.20774548197269324</v>
      </c>
      <c r="AZ7" s="2">
        <f>('Yearly BTX'!FX10+'Yearly Methanol'!AZ11)/1000000</f>
        <v>0.22939790181095165</v>
      </c>
      <c r="BA7" s="2">
        <f>('Yearly BTX'!FY10+'Yearly Methanol'!BA11)/1000000</f>
        <v>0.25077501060261498</v>
      </c>
      <c r="BB7" s="2">
        <f>('Yearly BTX'!FZ10+'Yearly Methanol'!BB11)/1000000</f>
        <v>0.27187966552270648</v>
      </c>
      <c r="BC7" s="2">
        <f>('Yearly BTX'!GA10+'Yearly Methanol'!BC11)/1000000</f>
        <v>0.29271469752975682</v>
      </c>
      <c r="BD7" s="2">
        <f>('Yearly BTX'!GB10+'Yearly Methanol'!BD11)/1000000</f>
        <v>0.31328291159084576</v>
      </c>
      <c r="BE7" s="2">
        <f>('Yearly BTX'!GC10+'Yearly Methanol'!BE11)/1000000</f>
        <v>0.32469143125399724</v>
      </c>
      <c r="BF7" s="2">
        <f>('Yearly BTX'!GD10+'Yearly Methanol'!BF11)/1000000</f>
        <v>0.33594847826732749</v>
      </c>
      <c r="BG7" s="2">
        <f>('Yearly BTX'!GE10+'Yearly Methanol'!BG11)/1000000</f>
        <v>0.34705565335469346</v>
      </c>
      <c r="BH7" s="2">
        <f>('Yearly BTX'!GF10+'Yearly Methanol'!BH11)/1000000</f>
        <v>0.35801454242245129</v>
      </c>
      <c r="BI7" s="2">
        <f>('Yearly BTX'!GG10+'Yearly Methanol'!BI11)/1000000</f>
        <v>0.36882671668731321</v>
      </c>
      <c r="BJ7" s="2">
        <f>('Yearly BTX'!GH10+'Yearly Methanol'!BJ11)/1000000</f>
        <v>0.37949373280314658</v>
      </c>
      <c r="BK7" s="2">
        <f>('Yearly BTX'!GI10+'Yearly Methanol'!BK11)/1000000</f>
        <v>0.3900171329867263</v>
      </c>
      <c r="BL7" s="2">
        <f>('Yearly BTX'!GJ10+'Yearly Methanol'!BL11)/1000000</f>
        <v>0.40039844514244793</v>
      </c>
      <c r="BM7" s="2">
        <f>('Yearly BTX'!GK10+'Yearly Methanol'!BM11)/1000000</f>
        <v>0.4106391829860101</v>
      </c>
      <c r="BN7" s="2">
        <f>('Yearly BTX'!GL10+'Yearly Methanol'!BN11)/1000000</f>
        <v>0.42074084616707275</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B7" t="s">
        <v>371</v>
      </c>
      <c r="EC7" s="2">
        <f>('Yearly BTX'!CT27+'Yearly Methanol'!AH28+'Yearly Butadiene'!CT18+'Yearly HC Ethylene'!CT26+'Yearly HC Propylene'!CT14)/1000000</f>
        <v>8.8497966896110967</v>
      </c>
      <c r="ED7" s="2">
        <f>AH8</f>
        <v>1.0017754231865807</v>
      </c>
      <c r="EE7" s="2">
        <f>AH9</f>
        <v>2.0816366613791577</v>
      </c>
      <c r="EF7" s="2">
        <f>AH10+AH11</f>
        <v>1.5486033479133066</v>
      </c>
      <c r="EG7" s="2">
        <f>EG16</f>
        <v>0.5720433062194088</v>
      </c>
      <c r="EH7" s="2">
        <f t="shared" ref="EH7:EH19" si="16">EC7-SUM(ED7:EG7)</f>
        <v>3.6457379509126424</v>
      </c>
      <c r="EI7" s="118">
        <f>ED7/$EC7</f>
        <v>0.11319756355110161</v>
      </c>
      <c r="EJ7" s="118">
        <f t="shared" ref="EJ7:EM19" si="17">EE7/$EC7</f>
        <v>0.23521858573574023</v>
      </c>
      <c r="EK7" s="118">
        <f t="shared" si="17"/>
        <v>0.17498744911634345</v>
      </c>
      <c r="EL7" s="118">
        <f>EG7/$EC7</f>
        <v>6.4639146669995096E-2</v>
      </c>
      <c r="EM7" s="118">
        <f t="shared" si="17"/>
        <v>0.41195725492681956</v>
      </c>
      <c r="EN7" s="339">
        <f t="shared" ref="EN7:EN13" si="18">ED7/ED$13</f>
        <v>0.21698247115900487</v>
      </c>
      <c r="EO7" s="74"/>
      <c r="EP7" s="74" t="s">
        <v>431</v>
      </c>
      <c r="EQ7" s="74">
        <v>0.11319756355110161</v>
      </c>
      <c r="ER7" s="74">
        <v>0.54999999999999993</v>
      </c>
      <c r="ES7" s="74">
        <v>0.17788582794128424</v>
      </c>
      <c r="ET7" s="74">
        <v>0.25</v>
      </c>
    </row>
    <row r="8" spans="1:151">
      <c r="A8" s="1" t="s">
        <v>362</v>
      </c>
      <c r="B8" t="s">
        <v>372</v>
      </c>
      <c r="C8" s="5" t="s">
        <v>361</v>
      </c>
      <c r="D8" s="2">
        <f>('Yearly Butadiene'!BP19+'Yearly BTX'!BP28+'Yearly Methanol'!D29+'Yearly HC Ethylene'!BP27+'Yearly HC Propylene'!BP15)/1000000</f>
        <v>0</v>
      </c>
      <c r="E8" s="2">
        <f>('Yearly Butadiene'!BQ19+'Yearly BTX'!BQ28+'Yearly Methanol'!E29+'Yearly HC Ethylene'!BQ27+'Yearly HC Propylene'!BQ15)/1000000</f>
        <v>1.2027829391961248E-2</v>
      </c>
      <c r="F8" s="2">
        <f>('Yearly Butadiene'!BR19+'Yearly BTX'!BR28+'Yearly Methanol'!F29+'Yearly HC Ethylene'!BR27+'Yearly HC Propylene'!BR15)/1000000</f>
        <v>2.3917443513987769E-2</v>
      </c>
      <c r="G8" s="2">
        <f>('Yearly Butadiene'!BS19+'Yearly BTX'!BS28+'Yearly Methanol'!G29+'Yearly HC Ethylene'!BS27+'Yearly HC Propylene'!BS15)/1000000</f>
        <v>3.5670276873801948E-2</v>
      </c>
      <c r="H8" s="2">
        <f>('Yearly Butadiene'!BT19+'Yearly BTX'!BT28+'Yearly Methanol'!H29+'Yearly HC Ethylene'!BT27+'Yearly HC Propylene'!BT15)/1000000</f>
        <v>4.7287750743946338E-2</v>
      </c>
      <c r="I8" s="2">
        <f>('Yearly Butadiene'!BU19+'Yearly BTX'!BU28+'Yearly Methanol'!I29+'Yearly HC Ethylene'!BU27+'Yearly HC Propylene'!BU15)/1000000</f>
        <v>5.877127327627172E-2</v>
      </c>
      <c r="J8" s="2">
        <f>('Yearly Butadiene'!BV19+'Yearly BTX'!BV28+'Yearly Methanol'!J29+'Yearly HC Ethylene'!BV27+'Yearly HC Propylene'!BV15)/1000000</f>
        <v>7.0122239615474549E-2</v>
      </c>
      <c r="K8" s="2">
        <f>('Yearly Butadiene'!BW19+'Yearly BTX'!BW28+'Yearly Methanol'!K29+'Yearly HC Ethylene'!BW27+'Yearly HC Propylene'!BW15)/1000000</f>
        <v>8.1342032011691101E-2</v>
      </c>
      <c r="L8" s="2">
        <f>('Yearly Butadiene'!BX19+'Yearly BTX'!BX28+'Yearly Methanol'!L29+'Yearly HC Ethylene'!BX27+'Yearly HC Propylene'!BX15)/1000000</f>
        <v>9.243201993215619E-2</v>
      </c>
      <c r="M8" s="2">
        <f>('Yearly Butadiene'!BY19+'Yearly BTX'!BY28+'Yearly Methanol'!M29+'Yearly HC Ethylene'!BY27+'Yearly HC Propylene'!BY15)/1000000</f>
        <v>0.10339356017193396</v>
      </c>
      <c r="N8" s="2">
        <f>('Yearly Butadiene'!BZ19+'Yearly BTX'!BZ28+'Yearly Methanol'!N29+'Yearly HC Ethylene'!BZ27+'Yearly HC Propylene'!BZ15)/1000000</f>
        <v>0.114227996963728</v>
      </c>
      <c r="O8" s="2">
        <f>('Yearly Butadiene'!CA19+'Yearly BTX'!CA28+'Yearly Methanol'!O29+'Yearly HC Ethylene'!CA27+'Yearly HC Propylene'!CA15)/1000000</f>
        <v>0.16623222259419212</v>
      </c>
      <c r="P8" s="2">
        <f>('Yearly Butadiene'!CB19+'Yearly BTX'!CB28+'Yearly Methanol'!P29+'Yearly HC Ethylene'!CB27+'Yearly HC Propylene'!CB15)/1000000</f>
        <v>0.21771626634309668</v>
      </c>
      <c r="Q8" s="2">
        <f>('Yearly Butadiene'!CC19+'Yearly BTX'!CC28+'Yearly Methanol'!Q29+'Yearly HC Ethylene'!CC27+'Yearly HC Propylene'!CC15)/1000000</f>
        <v>0.26868553041475879</v>
      </c>
      <c r="R8" s="2">
        <f>('Yearly Butadiene'!CD19+'Yearly BTX'!CD28+'Yearly Methanol'!R29+'Yearly HC Ethylene'!CD27+'Yearly HC Propylene'!CD15)/1000000</f>
        <v>0.31914536721161679</v>
      </c>
      <c r="S8" s="2">
        <f>('Yearly Butadiene'!CE19+'Yearly BTX'!CE28+'Yearly Methanol'!S29+'Yearly HC Ethylene'!CE27+'Yearly HC Propylene'!CE15)/1000000</f>
        <v>0.36910107976443757</v>
      </c>
      <c r="T8" s="2">
        <f>('Yearly Butadiene'!CF19+'Yearly BTX'!CF28+'Yearly Methanol'!T29+'Yearly HC Ethylene'!CF27+'Yearly HC Propylene'!CF15)/1000000</f>
        <v>0.41855792215895637</v>
      </c>
      <c r="U8" s="2">
        <f>('Yearly Butadiene'!CG19+'Yearly BTX'!CG28+'Yearly Methanol'!U29+'Yearly HC Ethylene'!CG27+'Yearly HC Propylene'!CG15)/1000000</f>
        <v>0.46752109995897856</v>
      </c>
      <c r="V8" s="2">
        <f>('Yearly Butadiene'!CH19+'Yearly BTX'!CH28+'Yearly Methanol'!V29+'Yearly HC Ethylene'!CH27+'Yearly HC Propylene'!CH15)/1000000</f>
        <v>0.51599577062597224</v>
      </c>
      <c r="W8" s="2">
        <f>('Yearly Butadiene'!CI19+'Yearly BTX'!CI28+'Yearly Methanol'!W29+'Yearly HC Ethylene'!CI27+'Yearly HC Propylene'!CI15)/1000000</f>
        <v>0.56398704393517862</v>
      </c>
      <c r="X8" s="2">
        <f>('Yearly Butadiene'!CJ19+'Yearly BTX'!CJ28+'Yearly Methanol'!X29+'Yearly HC Ethylene'!CJ27+'Yearly HC Propylene'!CJ15)/1000000</f>
        <v>0.61149998238827052</v>
      </c>
      <c r="Y8" s="2">
        <f>('Yearly Butadiene'!CK19+'Yearly BTX'!CK28+'Yearly Methanol'!Y29+'Yearly HC Ethylene'!CK27+'Yearly HC Propylene'!CK15)/1000000</f>
        <v>0.65217860023923169</v>
      </c>
      <c r="Z8" s="2">
        <f>('Yearly Butadiene'!CL19+'Yearly BTX'!CL28+'Yearly Methanol'!Z29+'Yearly HC Ethylene'!CL27+'Yearly HC Propylene'!CL15)/1000000</f>
        <v>0.69247986520627303</v>
      </c>
      <c r="AA8" s="2">
        <f>('Yearly Butadiene'!CM19+'Yearly BTX'!CM28+'Yearly Methanol'!AA29+'Yearly HC Ethylene'!CM27+'Yearly HC Propylene'!CM15)/1000000</f>
        <v>0.73240775922560997</v>
      </c>
      <c r="AB8" s="2">
        <f>('Yearly Butadiene'!CN19+'Yearly BTX'!CN28+'Yearly Methanol'!AB29+'Yearly HC Ethylene'!CN27+'Yearly HC Propylene'!CN15)/1000000</f>
        <v>0.77196622723028607</v>
      </c>
      <c r="AC8" s="2">
        <f>('Yearly Butadiene'!CO19+'Yearly BTX'!CO28+'Yearly Methanol'!AC29+'Yearly HC Ethylene'!CO27+'Yearly HC Propylene'!CO15)/1000000</f>
        <v>0.81115917747138033</v>
      </c>
      <c r="AD8" s="2">
        <f>('Yearly Butadiene'!CP19+'Yearly BTX'!CP28+'Yearly Methanol'!AD29+'Yearly HC Ethylene'!CP27+'Yearly HC Propylene'!CP15)/1000000</f>
        <v>0.84999048183653825</v>
      </c>
      <c r="AE8" s="2">
        <f>('Yearly Butadiene'!CQ19+'Yearly BTX'!CQ28+'Yearly Methanol'!AE29+'Yearly HC Ethylene'!CQ27+'Yearly HC Propylene'!CQ15)/1000000</f>
        <v>0.88846397616585626</v>
      </c>
      <c r="AF8" s="2">
        <f>('Yearly Butadiene'!CR19+'Yearly BTX'!CR28+'Yearly Methanol'!AF29+'Yearly HC Ethylene'!CR27+'Yearly HC Propylene'!CR15)/1000000</f>
        <v>0.92658346056513419</v>
      </c>
      <c r="AG8" s="2">
        <f>('Yearly Butadiene'!CS19+'Yearly BTX'!CS28+'Yearly Methanol'!AG29+'Yearly HC Ethylene'!CS27+'Yearly HC Propylene'!CS15)/1000000</f>
        <v>0.96435269971652238</v>
      </c>
      <c r="AH8" s="2">
        <f>('Yearly Butadiene'!CT19+'Yearly BTX'!CT28+'Yearly Methanol'!AH29+'Yearly HC Ethylene'!CT27+'Yearly HC Propylene'!CT15)/1000000</f>
        <v>1.0017754231865807</v>
      </c>
      <c r="AI8" s="2"/>
      <c r="AJ8" s="2">
        <f>('Yearly Butadiene'!FH19+'Yearly BTX'!FH28+'Yearly Methanol'!AJ29+'Yearly LC Ethylene'!BP27+'Yearly LC Propylene'!BP15)/1000000</f>
        <v>0</v>
      </c>
      <c r="AK8" s="2">
        <f>('Yearly Butadiene'!FI19+'Yearly BTX'!FI28+'Yearly Methanol'!AK29+'Yearly LC Ethylene'!BQ27+'Yearly LC Propylene'!BQ15)/1000000</f>
        <v>8.9460723128640743E-3</v>
      </c>
      <c r="AL8" s="2">
        <f>('Yearly Butadiene'!FJ19+'Yearly BTX'!FJ28+'Yearly Methanol'!AL29+'Yearly LC Ethylene'!BR27+'Yearly LC Propylene'!BR15)/1000000</f>
        <v>1.7789077752527152E-2</v>
      </c>
      <c r="AM8" s="2">
        <f>('Yearly Butadiene'!FK19+'Yearly BTX'!FK28+'Yearly Methanol'!AM29+'Yearly LC Ethylene'!BS27+'Yearly LC Propylene'!BS15)/1000000</f>
        <v>2.653008618780563E-2</v>
      </c>
      <c r="AN8" s="2">
        <f>('Yearly Butadiene'!FL19+'Yearly BTX'!FL28+'Yearly Methanol'!AN29+'Yearly LC Ethylene'!BT27+'Yearly LC Propylene'!BT15)/1000000</f>
        <v>3.5170157615137344E-2</v>
      </c>
      <c r="AO8" s="2">
        <f>('Yearly Butadiene'!FM19+'Yearly BTX'!FM28+'Yearly Methanol'!AO29+'Yearly LC Ethylene'!BU27+'Yearly LC Propylene'!BU15)/1000000</f>
        <v>4.3710342243993089E-2</v>
      </c>
      <c r="AP8" s="2">
        <f>('Yearly Butadiene'!FN19+'Yearly BTX'!FN28+'Yearly Methanol'!AP29+'Yearly LC Ethylene'!BV27+'Yearly LC Propylene'!BV15)/1000000</f>
        <v>5.2151680581578722E-2</v>
      </c>
      <c r="AQ8" s="2">
        <f>('Yearly Butadiene'!FO19+'Yearly BTX'!FO28+'Yearly Methanol'!AQ29+'Yearly LC Ethylene'!BW27+'Yearly LC Propylene'!BW15)/1000000</f>
        <v>6.0495203516833573E-2</v>
      </c>
      <c r="AR8" s="2">
        <f>('Yearly Butadiene'!FP19+'Yearly BTX'!FP28+'Yearly Methanol'!AR29+'Yearly LC Ethylene'!BX27+'Yearly LC Propylene'!BX15)/1000000</f>
        <v>6.8741932403730818E-2</v>
      </c>
      <c r="AS8" s="2">
        <f>('Yearly Butadiene'!FQ19+'Yearly BTX'!FQ28+'Yearly Methanol'!AS29+'Yearly LC Ethylene'!BY27+'Yearly LC Propylene'!BY15)/1000000</f>
        <v>7.6892879143885512E-2</v>
      </c>
      <c r="AT8" s="2">
        <f>('Yearly Butadiene'!FR19+'Yearly BTX'!FR28+'Yearly Methanol'!AT29+'Yearly LC Ethylene'!BZ27+'Yearly LC Propylene'!BZ15)/1000000</f>
        <v>8.4949046268475631E-2</v>
      </c>
      <c r="AU8" s="2">
        <f>('Yearly Butadiene'!FS19+'Yearly BTX'!FS28+'Yearly Methanol'!AU29+'Yearly LC Ethylene'!CA27+'Yearly LC Propylene'!CA15)/1000000</f>
        <v>0.12343608196394187</v>
      </c>
      <c r="AV8" s="2">
        <f>('Yearly Butadiene'!FT19+'Yearly BTX'!FT28+'Yearly Methanol'!AV29+'Yearly LC Ethylene'!CB27+'Yearly LC Propylene'!CB15)/1000000</f>
        <v>0.16153676144167511</v>
      </c>
      <c r="AW8" s="2">
        <f>('Yearly Butadiene'!FU19+'Yearly BTX'!FU28+'Yearly Methanol'!AW29+'Yearly LC Ethylene'!CC27+'Yearly LC Propylene'!CC15)/1000000</f>
        <v>0.19925509778698808</v>
      </c>
      <c r="AX8" s="2">
        <f>('Yearly Butadiene'!FV19+'Yearly BTX'!FV28+'Yearly Methanol'!AX29+'Yearly LC Ethylene'!CD27+'Yearly LC Propylene'!CD15)/1000000</f>
        <v>0.2365950670831875</v>
      </c>
      <c r="AY8" s="2">
        <f>('Yearly Butadiene'!FW19+'Yearly BTX'!FW28+'Yearly Methanol'!AY29+'Yearly LC Ethylene'!CE27+'Yearly LC Propylene'!CE15)/1000000</f>
        <v>0.27356060873126403</v>
      </c>
      <c r="AZ8" s="2">
        <f>('Yearly Butadiene'!FX19+'Yearly BTX'!FX28+'Yearly Methanol'!AZ29+'Yearly LC Ethylene'!CF27+'Yearly LC Propylene'!CF15)/1000000</f>
        <v>0.31015562576692957</v>
      </c>
      <c r="BA8" s="2">
        <f>('Yearly Butadiene'!FY19+'Yearly BTX'!FY28+'Yearly Methanol'!BA29+'Yearly LC Ethylene'!CG27+'Yearly LC Propylene'!CG15)/1000000</f>
        <v>0.34638398517502694</v>
      </c>
      <c r="BB8" s="2">
        <f>('Yearly Butadiene'!FZ19+'Yearly BTX'!FZ28+'Yearly Methanol'!BB29+'Yearly LC Ethylene'!CH27+'Yearly LC Propylene'!CH15)/1000000</f>
        <v>0.38224951820132924</v>
      </c>
      <c r="BC8" s="2">
        <f>('Yearly Butadiene'!GA19+'Yearly BTX'!GA28+'Yearly Methanol'!BC29+'Yearly LC Ethylene'!CI27+'Yearly LC Propylene'!CI15)/1000000</f>
        <v>0.41775602066175316</v>
      </c>
      <c r="BD8" s="2">
        <f>('Yearly Butadiene'!GB19+'Yearly BTX'!GB28+'Yearly Methanol'!BD29+'Yearly LC Ethylene'!CJ27+'Yearly LC Propylene'!CJ15)/1000000</f>
        <v>0.4529072532490051</v>
      </c>
      <c r="BE8" s="2">
        <f>('Yearly Butadiene'!GC19+'Yearly BTX'!GC28+'Yearly Methanol'!BE29+'Yearly LC Ethylene'!CK27+'Yearly LC Propylene'!CK15)/1000000</f>
        <v>0.48298729285150299</v>
      </c>
      <c r="BF8" s="2">
        <f>('Yearly Butadiene'!GD19+'Yearly BTX'!GD28+'Yearly Methanol'!BF29+'Yearly LC Ethylene'!CL27+'Yearly LC Propylene'!CL15)/1000000</f>
        <v>0.51278695856978551</v>
      </c>
      <c r="BG8" s="2">
        <f>('Yearly Butadiene'!GE19+'Yearly BTX'!GE28+'Yearly Methanol'!BG29+'Yearly LC Ethylene'!CM27+'Yearly LC Propylene'!CM15)/1000000</f>
        <v>0.54230920949181649</v>
      </c>
      <c r="BH8" s="2">
        <f>('Yearly Butadiene'!GF19+'Yearly BTX'!GF28+'Yearly Methanol'!BH29+'Yearly LC Ethylene'!CN27+'Yearly LC Propylene'!CN15)/1000000</f>
        <v>0.57155697720295995</v>
      </c>
      <c r="BI8" s="2">
        <f>('Yearly Butadiene'!GG19+'Yearly BTX'!GG28+'Yearly Methanol'!BI29+'Yearly LC Ethylene'!CO27+'Yearly LC Propylene'!CO15)/1000000</f>
        <v>0.60053316602475393</v>
      </c>
      <c r="BJ8" s="2">
        <f>('Yearly Butadiene'!GH19+'Yearly BTX'!GH28+'Yearly Methanol'!BJ29+'Yearly LC Ethylene'!CP27+'Yearly LC Propylene'!CP15)/1000000</f>
        <v>0.62924065325169865</v>
      </c>
      <c r="BK8" s="2">
        <f>('Yearly Butadiene'!GI19+'Yearly BTX'!GI28+'Yearly Methanol'!BK29+'Yearly LC Ethylene'!CQ27+'Yearly LC Propylene'!CQ15)/1000000</f>
        <v>0.65768228938607276</v>
      </c>
      <c r="BL8" s="2">
        <f>('Yearly Butadiene'!GJ19+'Yearly BTX'!GJ28+'Yearly Methanol'!BL29+'Yearly LC Ethylene'!CR27+'Yearly LC Propylene'!CR15)/1000000</f>
        <v>0.68586089837079789</v>
      </c>
      <c r="BM8" s="2">
        <f>('Yearly Butadiene'!GK19+'Yearly BTX'!GK28+'Yearly Methanol'!BM29+'Yearly LC Ethylene'!CS27+'Yearly LC Propylene'!CS15)/1000000</f>
        <v>0.71377927782035933</v>
      </c>
      <c r="BN8" s="2">
        <f>('Yearly Butadiene'!GL19+'Yearly BTX'!GL28+'Yearly Methanol'!BN29+'Yearly LC Ethylene'!CT27+'Yearly LC Propylene'!CT15)/1000000</f>
        <v>0.74144019924980997</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B8" t="s">
        <v>373</v>
      </c>
      <c r="EC8" s="2">
        <f>('Yearly BTX'!CT38+'Yearly Methanol'!AH39+'Yearly Butadiene'!CT26+'Yearly HC Ethylene'!CT40+'Yearly HC Propylene'!CT22)/1000000</f>
        <v>2.5886094413009788</v>
      </c>
      <c r="ED8" s="2">
        <f>AH14</f>
        <v>1.4237351927155382</v>
      </c>
      <c r="EE8">
        <f>0</f>
        <v>0</v>
      </c>
      <c r="EF8" s="2">
        <f>AH15</f>
        <v>0.38325970991472025</v>
      </c>
      <c r="EG8" s="2">
        <f t="shared" ref="EG8:EG9" si="19">EG17</f>
        <v>0.30595581821957879</v>
      </c>
      <c r="EH8" s="2">
        <f t="shared" si="16"/>
        <v>0.47565872045114155</v>
      </c>
      <c r="EI8" s="118">
        <f t="shared" ref="EI8:EI19" si="20">ED8/$EC8</f>
        <v>0.54999999999999993</v>
      </c>
      <c r="EJ8" s="118">
        <f t="shared" si="17"/>
        <v>0</v>
      </c>
      <c r="EK8" s="118">
        <f t="shared" si="17"/>
        <v>0.14805621265218838</v>
      </c>
      <c r="EL8" s="118">
        <f t="shared" si="17"/>
        <v>0.11819311686733711</v>
      </c>
      <c r="EM8" s="118">
        <f t="shared" si="17"/>
        <v>0.18375067048047458</v>
      </c>
      <c r="EN8" s="339">
        <f t="shared" si="18"/>
        <v>0.30837807880012458</v>
      </c>
      <c r="EO8" s="79"/>
      <c r="EP8" s="74" t="s">
        <v>365</v>
      </c>
      <c r="EQ8">
        <v>0.23521858573574023</v>
      </c>
      <c r="ER8">
        <v>0</v>
      </c>
      <c r="ES8">
        <v>0.35979302614017633</v>
      </c>
      <c r="ET8">
        <v>0.34</v>
      </c>
    </row>
    <row r="9" spans="1:151">
      <c r="A9" s="1" t="s">
        <v>368</v>
      </c>
      <c r="B9" t="s">
        <v>374</v>
      </c>
      <c r="C9" s="5" t="s">
        <v>361</v>
      </c>
      <c r="D9" s="2">
        <f>('Yearly Butadiene'!BP20+'Yearly BTX'!BP29+'Yearly Methanol'!D30+'Yearly HC Ethylene'!BP28+'Yearly HC Propylene'!BP16)/1000000</f>
        <v>0</v>
      </c>
      <c r="E9" s="2">
        <f>('Yearly Butadiene'!BQ20+'Yearly BTX'!BQ29+'Yearly Methanol'!E30+'Yearly HC Ethylene'!BQ28+'Yearly HC Propylene'!BQ16)/1000000</f>
        <v>5.7529032632071694E-2</v>
      </c>
      <c r="F9" s="2">
        <f>('Yearly Butadiene'!BR20+'Yearly BTX'!BR29+'Yearly Methanol'!F30+'Yearly HC Ethylene'!BR28+'Yearly HC Propylene'!BR16)/1000000</f>
        <v>0.11458277137056691</v>
      </c>
      <c r="G9" s="2">
        <f>('Yearly Butadiene'!BS20+'Yearly BTX'!BS29+'Yearly Methanol'!G30+'Yearly HC Ethylene'!BS28+'Yearly HC Propylene'!BS16)/1000000</f>
        <v>0.17116614208000303</v>
      </c>
      <c r="H9" s="2">
        <f>('Yearly Butadiene'!BT20+'Yearly BTX'!BT29+'Yearly Methanol'!H30+'Yearly HC Ethylene'!BT28+'Yearly HC Propylene'!BT16)/1000000</f>
        <v>0.22728402524283634</v>
      </c>
      <c r="I9" s="2">
        <f>('Yearly Butadiene'!BU20+'Yearly BTX'!BU29+'Yearly Methanol'!I30+'Yearly HC Ethylene'!BU28+'Yearly HC Propylene'!BU16)/1000000</f>
        <v>0.28294125635146689</v>
      </c>
      <c r="J9" s="2">
        <f>('Yearly Butadiene'!BV20+'Yearly BTX'!BV29+'Yearly Methanol'!J30+'Yearly HC Ethylene'!BV28+'Yearly HC Propylene'!BV16)/1000000</f>
        <v>0.33814262629699204</v>
      </c>
      <c r="K9" s="2">
        <f>('Yearly Butadiene'!BW20+'Yearly BTX'!BW29+'Yearly Methanol'!K30+'Yearly HC Ethylene'!BW28+'Yearly HC Propylene'!BW16)/1000000</f>
        <v>0.39289288175473569</v>
      </c>
      <c r="L9" s="2">
        <f>('Yearly Butadiene'!BX20+'Yearly BTX'!BX29+'Yearly Methanol'!L30+'Yearly HC Ethylene'!BX28+'Yearly HC Propylene'!BX16)/1000000</f>
        <v>0.44719672556657897</v>
      </c>
      <c r="M9" s="2">
        <f>('Yearly Butadiene'!BY20+'Yearly BTX'!BY29+'Yearly Methanol'!M30+'Yearly HC Ethylene'!BY28+'Yearly HC Propylene'!BY16)/1000000</f>
        <v>0.50105881712011713</v>
      </c>
      <c r="N9" s="2">
        <f>('Yearly Butadiene'!BZ20+'Yearly BTX'!BZ29+'Yearly Methanol'!N30+'Yearly HC Ethylene'!BZ28+'Yearly HC Propylene'!BZ16)/1000000</f>
        <v>0.55448377272467009</v>
      </c>
      <c r="O9" s="2">
        <f>('Yearly Butadiene'!CA20+'Yearly BTX'!CA29+'Yearly Methanol'!O30+'Yearly HC Ethylene'!CA28+'Yearly HC Propylene'!CA16)/1000000</f>
        <v>0.64006473379775386</v>
      </c>
      <c r="P9" s="2">
        <f>('Yearly Butadiene'!CB20+'Yearly BTX'!CB29+'Yearly Methanol'!P30+'Yearly HC Ethylene'!CB28+'Yearly HC Propylene'!CB16)/1000000</f>
        <v>0.72508837487437738</v>
      </c>
      <c r="Q9" s="2">
        <f>('Yearly Butadiene'!CC20+'Yearly BTX'!CC29+'Yearly Methanol'!Q30+'Yearly HC Ethylene'!CC28+'Yearly HC Propylene'!CC16)/1000000</f>
        <v>0.80956052682646085</v>
      </c>
      <c r="R9" s="2">
        <f>('Yearly Butadiene'!CD20+'Yearly BTX'!CD29+'Yearly Methanol'!R30+'Yearly HC Ethylene'!CD28+'Yearly HC Propylene'!CD16)/1000000</f>
        <v>0.89348696654565951</v>
      </c>
      <c r="S9" s="2">
        <f>('Yearly Butadiene'!CE20+'Yearly BTX'!CE29+'Yearly Methanol'!S30+'Yearly HC Ethylene'!CE28+'Yearly HC Propylene'!CE16)/1000000</f>
        <v>0.97687341741104117</v>
      </c>
      <c r="T9" s="2">
        <f>('Yearly Butadiene'!CF20+'Yearly BTX'!CF29+'Yearly Methanol'!T30+'Yearly HC Ethylene'!CF28+'Yearly HC Propylene'!CF16)/1000000</f>
        <v>1.0597255497528735</v>
      </c>
      <c r="U9" s="2">
        <f>('Yearly Butadiene'!CG20+'Yearly BTX'!CG29+'Yearly Methanol'!U30+'Yearly HC Ethylene'!CG28+'Yearly HC Propylene'!CG16)/1000000</f>
        <v>1.1420489813125585</v>
      </c>
      <c r="V9" s="2">
        <f>('Yearly Butadiene'!CH20+'Yearly BTX'!CH29+'Yearly Methanol'!V30+'Yearly HC Ethylene'!CH28+'Yearly HC Propylene'!CH16)/1000000</f>
        <v>1.2238492776987435</v>
      </c>
      <c r="W9" s="2">
        <f>('Yearly Butadiene'!CI20+'Yearly BTX'!CI29+'Yearly Methanol'!W30+'Yearly HC Ethylene'!CI28+'Yearly HC Propylene'!CI16)/1000000</f>
        <v>1.3051319528396366</v>
      </c>
      <c r="X9" s="2">
        <f>('Yearly Butadiene'!CJ20+'Yearly BTX'!CJ29+'Yearly Methanol'!X30+'Yearly HC Ethylene'!CJ28+'Yearly HC Propylene'!CJ16)/1000000</f>
        <v>1.3859024694315611</v>
      </c>
      <c r="Y9" s="2">
        <f>('Yearly Butadiene'!CK20+'Yearly BTX'!CK29+'Yearly Methanol'!Y30+'Yearly HC Ethylene'!CK28+'Yearly HC Propylene'!CK16)/1000000</f>
        <v>1.4569181162351836</v>
      </c>
      <c r="Z9" s="2">
        <f>('Yearly Butadiene'!CL20+'Yearly BTX'!CL29+'Yearly Methanol'!Z30+'Yearly HC Ethylene'!CL28+'Yearly HC Propylene'!CL16)/1000000</f>
        <v>1.5276040024191859</v>
      </c>
      <c r="AA9" s="2">
        <f>('Yearly Butadiene'!CM20+'Yearly BTX'!CM29+'Yearly Methanol'!AA30+'Yearly HC Ethylene'!CM28+'Yearly HC Propylene'!CM16)/1000000</f>
        <v>1.5979636598482119</v>
      </c>
      <c r="AB9" s="2">
        <f>('Yearly Butadiene'!CN20+'Yearly BTX'!CN29+'Yearly Methanol'!AB30+'Yearly HC Ethylene'!CN28+'Yearly HC Propylene'!CN16)/1000000</f>
        <v>1.6680005873196124</v>
      </c>
      <c r="AC9" s="2">
        <f>('Yearly Butadiene'!CO20+'Yearly BTX'!CO29+'Yearly Methanol'!AC30+'Yearly HC Ethylene'!CO28+'Yearly HC Propylene'!CO16)/1000000</f>
        <v>1.7377182508518234</v>
      </c>
      <c r="AD9" s="2">
        <f>('Yearly Butadiene'!CP20+'Yearly BTX'!CP29+'Yearly Methanol'!AD30+'Yearly HC Ethylene'!CP28+'Yearly HC Propylene'!CP16)/1000000</f>
        <v>1.8071200839703396</v>
      </c>
      <c r="AE9" s="2">
        <f>('Yearly Butadiene'!CQ20+'Yearly BTX'!CQ29+'Yearly Methanol'!AE30+'Yearly HC Ethylene'!CQ28+'Yearly HC Propylene'!CQ16)/1000000</f>
        <v>1.8762094879913036</v>
      </c>
      <c r="AF9" s="2">
        <f>('Yearly Butadiene'!CR20+'Yearly BTX'!CR29+'Yearly Methanol'!AF30+'Yearly HC Ethylene'!CR28+'Yearly HC Propylene'!CR16)/1000000</f>
        <v>1.9449898323027219</v>
      </c>
      <c r="AG9" s="2">
        <f>('Yearly Butadiene'!CS20+'Yearly BTX'!CS29+'Yearly Methanol'!AG30+'Yearly HC Ethylene'!CS28+'Yearly HC Propylene'!CS16)/1000000</f>
        <v>2.0134644546433349</v>
      </c>
      <c r="AH9" s="2">
        <f>('Yearly Butadiene'!CT20+'Yearly BTX'!CT29+'Yearly Methanol'!AH30+'Yearly HC Ethylene'!CT28+'Yearly HC Propylene'!CT16)/1000000</f>
        <v>2.0816366613791577</v>
      </c>
      <c r="AI9" s="2"/>
      <c r="AJ9" s="2">
        <f>('Yearly Butadiene'!FH20+'Yearly BTX'!FH29+'Yearly Methanol'!AJ30+'Yearly LC Ethylene'!BP28+'Yearly LC Propylene'!BP16)/1000000</f>
        <v>0</v>
      </c>
      <c r="AK9" s="2">
        <f>('Yearly Butadiene'!FI20+'Yearly BTX'!FI29+'Yearly Methanol'!AK30+'Yearly LC Ethylene'!BQ28+'Yearly LC Propylene'!BQ16)/1000000</f>
        <v>4.2613219076731428E-2</v>
      </c>
      <c r="AL9" s="2">
        <f>('Yearly Butadiene'!FJ20+'Yearly BTX'!FJ29+'Yearly Methanol'!AL30+'Yearly LC Ethylene'!BR28+'Yearly LC Propylene'!BR16)/1000000</f>
        <v>8.4871879248913623E-2</v>
      </c>
      <c r="AM9" s="2">
        <f>('Yearly Butadiene'!FK20+'Yearly BTX'!FK29+'Yearly Methanol'!AM30+'Yearly LC Ethylene'!BS28+'Yearly LC Propylene'!BS16)/1000000</f>
        <v>0.12677965577462316</v>
      </c>
      <c r="AN9" s="2">
        <f>('Yearly Butadiene'!FL20+'Yearly BTX'!FL29+'Yearly Methanol'!AN30+'Yearly LC Ethylene'!BT28+'Yearly LC Propylene'!BT16)/1000000</f>
        <v>0.16834019004556042</v>
      </c>
      <c r="AO9" s="2">
        <f>('Yearly Butadiene'!FM20+'Yearly BTX'!FM29+'Yearly Methanol'!AO30+'Yearly LC Ethylene'!BU28+'Yearly LC Propylene'!BU16)/1000000</f>
        <v>0.2095570898796365</v>
      </c>
      <c r="AP9" s="2">
        <f>('Yearly Butadiene'!FN20+'Yearly BTX'!FN29+'Yearly Methanol'!AP30+'Yearly LC Ethylene'!BV28+'Yearly LC Propylene'!BV16)/1000000</f>
        <v>0.25043392981113333</v>
      </c>
      <c r="AQ9" s="2">
        <f>('Yearly Butadiene'!FO20+'Yearly BTX'!FO29+'Yearly Methanol'!AQ30+'Yearly LC Ethylene'!BW28+'Yearly LC Propylene'!BW16)/1000000</f>
        <v>0.29097425137845573</v>
      </c>
      <c r="AR9" s="2">
        <f>('Yearly Butadiene'!FP20+'Yearly BTX'!FP29+'Yearly Methanol'!AR30+'Yearly LC Ethylene'!BX28+'Yearly LC Propylene'!BX16)/1000000</f>
        <v>0.33118156340949739</v>
      </c>
      <c r="AS9" s="2">
        <f>('Yearly Butadiene'!FQ20+'Yearly BTX'!FQ29+'Yearly Methanol'!AS30+'Yearly LC Ethylene'!BY28+'Yearly LC Propylene'!BY16)/1000000</f>
        <v>0.37105934230463589</v>
      </c>
      <c r="AT9" s="2">
        <f>('Yearly Butadiene'!FR20+'Yearly BTX'!FR29+'Yearly Methanol'!AT30+'Yearly LC Ethylene'!BZ28+'Yearly LC Propylene'!BZ16)/1000000</f>
        <v>0.41061103231738005</v>
      </c>
      <c r="AU9" s="2">
        <f>('Yearly Butadiene'!FS20+'Yearly BTX'!FS29+'Yearly Methanol'!AU30+'Yearly LC Ethylene'!CA28+'Yearly LC Propylene'!CA16)/1000000</f>
        <v>0.47380491314612944</v>
      </c>
      <c r="AV9" s="2">
        <f>('Yearly Butadiene'!FT20+'Yearly BTX'!FT29+'Yearly Methanol'!AV30+'Yearly LC Ethylene'!CB28+'Yearly LC Propylene'!CB16)/1000000</f>
        <v>0.5365833692678631</v>
      </c>
      <c r="AW9" s="2">
        <f>('Yearly Butadiene'!FU20+'Yearly BTX'!FU29+'Yearly Methanol'!AW30+'Yearly LC Ethylene'!CC28+'Yearly LC Propylene'!CC16)/1000000</f>
        <v>0.59895074777525037</v>
      </c>
      <c r="AX9" s="2">
        <f>('Yearly Butadiene'!FV20+'Yearly BTX'!FV29+'Yearly Methanol'!AX30+'Yearly LC Ethylene'!CD28+'Yearly LC Propylene'!CD16)/1000000</f>
        <v>0.6609113555100119</v>
      </c>
      <c r="AY9" s="2">
        <f>('Yearly Butadiene'!FW20+'Yearly BTX'!FW29+'Yearly Methanol'!AY30+'Yearly LC Ethylene'!CE28+'Yearly LC Propylene'!CE16)/1000000</f>
        <v>0.72246945941170759</v>
      </c>
      <c r="AZ9" s="2">
        <f>('Yearly Butadiene'!FX20+'Yearly BTX'!FX29+'Yearly Methanol'!AZ30+'Yearly LC Ethylene'!CF28+'Yearly LC Propylene'!CF16)/1000000</f>
        <v>0.78362928686362388</v>
      </c>
      <c r="BA9" s="2">
        <f>('Yearly Butadiene'!FY20+'Yearly BTX'!FY29+'Yearly Methanol'!BA30+'Yearly LC Ethylene'!CG28+'Yearly LC Propylene'!CG16)/1000000</f>
        <v>0.84439502603578709</v>
      </c>
      <c r="BB9" s="2">
        <f>('Yearly Butadiene'!FZ20+'Yearly BTX'!FZ29+'Yearly Methanol'!BB30+'Yearly LC Ethylene'!CH28+'Yearly LC Propylene'!CH16)/1000000</f>
        <v>0.90477082622512428</v>
      </c>
      <c r="BC9" s="2">
        <f>('Yearly Butadiene'!GA20+'Yearly BTX'!GA29+'Yearly Methanol'!BC30+'Yearly LC Ethylene'!CI28+'Yearly LC Propylene'!CI16)/1000000</f>
        <v>0.96476079819279248</v>
      </c>
      <c r="BD9" s="2">
        <f>('Yearly Butadiene'!GB20+'Yearly BTX'!GB29+'Yearly Methanol'!BD30+'Yearly LC Ethylene'!CJ28+'Yearly LC Propylene'!CJ16)/1000000</f>
        <v>1.024369014498705</v>
      </c>
      <c r="BE9" s="2">
        <f>('Yearly Butadiene'!GC20+'Yearly BTX'!GC29+'Yearly Methanol'!BE30+'Yearly LC Ethylene'!CK28+'Yearly LC Propylene'!CK16)/1000000</f>
        <v>1.0766386068787206</v>
      </c>
      <c r="BF9" s="2">
        <f>('Yearly Butadiene'!GD20+'Yearly BTX'!GD29+'Yearly Methanol'!BF30+'Yearly LC Ethylene'!CL28+'Yearly LC Propylene'!CL16)/1000000</f>
        <v>1.1286627140847845</v>
      </c>
      <c r="BG9" s="2">
        <f>('Yearly Butadiene'!GE20+'Yearly BTX'!GE29+'Yearly Methanol'!BG30+'Yearly LC Ethylene'!CM28+'Yearly LC Propylene'!CM16)/1000000</f>
        <v>1.1804439659427872</v>
      </c>
      <c r="BH9" s="2">
        <f>('Yearly Butadiene'!GF20+'Yearly BTX'!GF29+'Yearly Methanol'!BH30+'Yearly LC Ethylene'!CN28+'Yearly LC Propylene'!CN16)/1000000</f>
        <v>1.2319849676519949</v>
      </c>
      <c r="BI9" s="2">
        <f>('Yearly Butadiene'!GG20+'Yearly BTX'!GG29+'Yearly Methanol'!BI30+'Yearly LC Ethylene'!CO28+'Yearly LC Propylene'!CO16)/1000000</f>
        <v>1.2832882999998576</v>
      </c>
      <c r="BJ9" s="2">
        <f>('Yearly Butadiene'!GH20+'Yearly BTX'!GH29+'Yearly Methanol'!BJ30+'Yearly LC Ethylene'!CP28+'Yearly LC Propylene'!CP16)/1000000</f>
        <v>1.3343565195750231</v>
      </c>
      <c r="BK9" s="2">
        <f>('Yearly Butadiene'!GI20+'Yearly BTX'!GI29+'Yearly Methanol'!BK30+'Yearly LC Ethylene'!CQ28+'Yearly LC Propylene'!CQ16)/1000000</f>
        <v>1.3851921589785745</v>
      </c>
      <c r="BL9" s="2">
        <f>('Yearly Butadiene'!GJ20+'Yearly BTX'!GJ29+'Yearly Methanol'!BL30+'Yearly LC Ethylene'!CR28+'Yearly LC Propylene'!CR16)/1000000</f>
        <v>1.4357977270335021</v>
      </c>
      <c r="BM9" s="2">
        <f>('Yearly Butadiene'!GK20+'Yearly BTX'!GK29+'Yearly Methanol'!BM30+'Yearly LC Ethylene'!CS28+'Yearly LC Propylene'!CS16)/1000000</f>
        <v>1.4861757089924255</v>
      </c>
      <c r="BN9" s="2">
        <f>('Yearly Butadiene'!GL20+'Yearly BTX'!GL29+'Yearly Methanol'!BN30+'Yearly LC Ethylene'!CT28+'Yearly LC Propylene'!CT16)/1000000</f>
        <v>1.53632856674358</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B9" t="s">
        <v>375</v>
      </c>
      <c r="EC9" s="2">
        <f>('Yearly BTX'!CT16+'Yearly Methanol'!AH17+'Yearly Butadiene'!CT10+'Yearly HC Ethylene'!CT12+'Yearly HC Propylene'!CT6)/1000000</f>
        <v>4.1543424884778588</v>
      </c>
      <c r="ED9" s="2">
        <f>AH13</f>
        <v>0.73899865311453905</v>
      </c>
      <c r="EE9" s="2">
        <f>AH12</f>
        <v>1.4947034555521594</v>
      </c>
      <c r="EF9">
        <f>0</f>
        <v>0</v>
      </c>
      <c r="EG9" s="2">
        <f t="shared" si="19"/>
        <v>0.17572695688720857</v>
      </c>
      <c r="EH9" s="2">
        <f t="shared" si="16"/>
        <v>1.7449134229239518</v>
      </c>
      <c r="EI9" s="118">
        <f t="shared" si="20"/>
        <v>0.17788582794128424</v>
      </c>
      <c r="EJ9" s="118">
        <f t="shared" si="17"/>
        <v>0.35979302614017633</v>
      </c>
      <c r="EK9" s="118">
        <f t="shared" si="17"/>
        <v>0</v>
      </c>
      <c r="EL9" s="118">
        <f t="shared" si="17"/>
        <v>4.2299583477912656E-2</v>
      </c>
      <c r="EM9" s="118">
        <f t="shared" si="17"/>
        <v>0.42002156244062677</v>
      </c>
      <c r="EN9" s="339">
        <f t="shared" si="18"/>
        <v>0.16006556981195152</v>
      </c>
      <c r="EO9" s="74"/>
      <c r="EP9" t="s">
        <v>423</v>
      </c>
      <c r="EQ9">
        <v>0.17498744911634345</v>
      </c>
      <c r="ER9">
        <v>0.14805621265218838</v>
      </c>
      <c r="ES9">
        <v>0</v>
      </c>
      <c r="ET9">
        <v>0.20000000000000004</v>
      </c>
    </row>
    <row r="10" spans="1:151" ht="30">
      <c r="A10" s="1" t="s">
        <v>376</v>
      </c>
      <c r="B10" t="s">
        <v>377</v>
      </c>
      <c r="C10" s="5" t="s">
        <v>361</v>
      </c>
      <c r="D10" s="2">
        <f>('Yearly Butadiene'!BP22+'Yearly BTX'!BP31+'Yearly Methanol'!D32+'Yearly HC Ethylene'!BP30+'Yearly HC Propylene'!BP18)/1000000</f>
        <v>0</v>
      </c>
      <c r="E10" s="2">
        <f>('Yearly Butadiene'!BQ22+'Yearly BTX'!BQ31+'Yearly Methanol'!E32+'Yearly HC Ethylene'!BQ30+'Yearly HC Propylene'!BQ18)/1000000</f>
        <v>3.3322949137506379E-2</v>
      </c>
      <c r="F10" s="2">
        <f>('Yearly Butadiene'!BR22+'Yearly BTX'!BR31+'Yearly Methanol'!F32+'Yearly HC Ethylene'!BR30+'Yearly HC Propylene'!BR18)/1000000</f>
        <v>6.6277632600542424E-2</v>
      </c>
      <c r="G10" s="2">
        <f>('Yearly Butadiene'!BS22+'Yearly BTX'!BS31+'Yearly Methanol'!G32+'Yearly HC Ethylene'!BS30+'Yearly HC Propylene'!BS18)/1000000</f>
        <v>9.8867864380439791E-2</v>
      </c>
      <c r="H10" s="2">
        <f>('Yearly Butadiene'!BT22+'Yearly BTX'!BT31+'Yearly Methanol'!H32+'Yearly HC Ethylene'!BT30+'Yearly HC Propylene'!BT18)/1000000</f>
        <v>0.13109742335457633</v>
      </c>
      <c r="I10" s="2">
        <f>('Yearly Butadiene'!BU22+'Yearly BTX'!BU31+'Yearly Methanol'!I32+'Yearly HC Ethylene'!BU30+'Yearly HC Propylene'!BU18)/1000000</f>
        <v>0.16297005358947561</v>
      </c>
      <c r="J10" s="2">
        <f>('Yearly Butadiene'!BV22+'Yearly BTX'!BV31+'Yearly Methanol'!J32+'Yearly HC Ethylene'!BV30+'Yearly HC Propylene'!BV18)/1000000</f>
        <v>0.19448946464139444</v>
      </c>
      <c r="K10" s="2">
        <f>('Yearly Butadiene'!BW22+'Yearly BTX'!BW31+'Yearly Methanol'!K32+'Yearly HC Ethylene'!BW30+'Yearly HC Propylene'!BW18)/1000000</f>
        <v>0.2256593318544188</v>
      </c>
      <c r="L10" s="2">
        <f>('Yearly Butadiene'!BX22+'Yearly BTX'!BX31+'Yearly Methanol'!L32+'Yearly HC Ethylene'!BX30+'Yearly HC Propylene'!BX18)/1000000</f>
        <v>0.25648329665608838</v>
      </c>
      <c r="M10" s="2">
        <f>('Yearly Butadiene'!BY22+'Yearly BTX'!BY31+'Yearly Methanol'!M32+'Yearly HC Ethylene'!BY30+'Yearly HC Propylene'!BY18)/1000000</f>
        <v>0.28696496685056921</v>
      </c>
      <c r="N10" s="2">
        <f>('Yearly Butadiene'!BZ22+'Yearly BTX'!BZ31+'Yearly Methanol'!N32+'Yearly HC Ethylene'!BZ30+'Yearly HC Propylene'!BZ18)/1000000</f>
        <v>0.31710791690939488</v>
      </c>
      <c r="O10" s="2">
        <f>('Yearly Butadiene'!CA22+'Yearly BTX'!CA31+'Yearly Methanol'!O32+'Yearly HC Ethylene'!CA30+'Yearly HC Propylene'!CA18)/1000000</f>
        <v>0.35444773590333817</v>
      </c>
      <c r="P10" s="2">
        <f>('Yearly Butadiene'!CB22+'Yearly BTX'!CB31+'Yearly Methanol'!P32+'Yearly HC Ethylene'!CB30+'Yearly HC Propylene'!CB18)/1000000</f>
        <v>0.39140780532463365</v>
      </c>
      <c r="Q10" s="2">
        <f>('Yearly Butadiene'!CC22+'Yearly BTX'!CC31+'Yearly Methanol'!Q32+'Yearly HC Ethylene'!CC30+'Yearly HC Propylene'!CC18)/1000000</f>
        <v>0.42799209516581993</v>
      </c>
      <c r="R10" s="2">
        <f>('Yearly Butadiene'!CD22+'Yearly BTX'!CD31+'Yearly Methanol'!R32+'Yearly HC Ethylene'!CD30+'Yearly HC Propylene'!CD18)/1000000</f>
        <v>0.46420453871779327</v>
      </c>
      <c r="S10" s="2">
        <f>('Yearly Butadiene'!CE22+'Yearly BTX'!CE31+'Yearly Methanol'!S32+'Yearly HC Ethylene'!CE30+'Yearly HC Propylene'!CE18)/1000000</f>
        <v>0.50004903288726266</v>
      </c>
      <c r="T10" s="2">
        <f>('Yearly Butadiene'!CF22+'Yearly BTX'!CF31+'Yearly Methanol'!T32+'Yearly HC Ethylene'!CF30+'Yearly HC Propylene'!CF18)/1000000</f>
        <v>0.53552943851157386</v>
      </c>
      <c r="U10" s="2">
        <f>('Yearly Butadiene'!CG22+'Yearly BTX'!CG31+'Yearly Methanol'!U32+'Yearly HC Ethylene'!CG30+'Yearly HC Propylene'!CG18)/1000000</f>
        <v>0.57064958067091787</v>
      </c>
      <c r="V10" s="2">
        <f>('Yearly Butadiene'!CH22+'Yearly BTX'!CH31+'Yearly Methanol'!V32+'Yearly HC Ethylene'!CH30+'Yearly HC Propylene'!CH18)/1000000</f>
        <v>0.6054132489979509</v>
      </c>
      <c r="W10" s="2">
        <f>('Yearly Butadiene'!CI22+'Yearly BTX'!CI31+'Yearly Methanol'!W32+'Yearly HC Ethylene'!CI30+'Yearly HC Propylene'!CI18)/1000000</f>
        <v>0.63982419798484302</v>
      </c>
      <c r="X10" s="2">
        <f>('Yearly Butadiene'!CJ22+'Yearly BTX'!CJ31+'Yearly Methanol'!X32+'Yearly HC Ethylene'!CJ30+'Yearly HC Propylene'!CJ18)/1000000</f>
        <v>0.67388614728777629</v>
      </c>
      <c r="Y10" s="2">
        <f>('Yearly Butadiene'!CK22+'Yearly BTX'!CK31+'Yearly Methanol'!Y32+'Yearly HC Ethylene'!CK30+'Yearly HC Propylene'!CK18)/1000000</f>
        <v>0.69496931722241717</v>
      </c>
      <c r="Z10" s="2">
        <f>('Yearly Butadiene'!CL22+'Yearly BTX'!CL31+'Yearly Methanol'!Z32+'Yearly HC Ethylene'!CL30+'Yearly HC Propylene'!CL18)/1000000</f>
        <v>0.71819037339277991</v>
      </c>
      <c r="AA10" s="2">
        <f>('Yearly Butadiene'!CM22+'Yearly BTX'!CM31+'Yearly Methanol'!AA32+'Yearly HC Ethylene'!CM30+'Yearly HC Propylene'!CM18)/1000000</f>
        <v>0.7411975375287676</v>
      </c>
      <c r="AB10" s="2">
        <f>('Yearly Butadiene'!CN22+'Yearly BTX'!CN31+'Yearly Methanol'!AB32+'Yearly HC Ethylene'!CN30+'Yearly HC Propylene'!CN18)/1000000</f>
        <v>0.76399310446094304</v>
      </c>
      <c r="AC10" s="2">
        <f>('Yearly Butadiene'!CO22+'Yearly BTX'!CO31+'Yearly Methanol'!AC32+'Yearly HC Ethylene'!CO30+'Yearly HC Propylene'!CO18)/1000000</f>
        <v>0.78657934754397896</v>
      </c>
      <c r="AD10" s="2">
        <f>('Yearly Butadiene'!CP22+'Yearly BTX'!CP31+'Yearly Methanol'!AD32+'Yearly HC Ethylene'!CP30+'Yearly HC Propylene'!CP18)/1000000</f>
        <v>0.80895851884371195</v>
      </c>
      <c r="AE10" s="2">
        <f>('Yearly Butadiene'!CQ22+'Yearly BTX'!CQ31+'Yearly Methanol'!AE32+'Yearly HC Ethylene'!CQ30+'Yearly HC Propylene'!CQ18)/1000000</f>
        <v>0.83113284932263776</v>
      </c>
      <c r="AF10" s="2">
        <f>('Yearly Butadiene'!CR22+'Yearly BTX'!CR31+'Yearly Methanol'!AF32+'Yearly HC Ethylene'!CR30+'Yearly HC Propylene'!CR18)/1000000</f>
        <v>0.85310454902386346</v>
      </c>
      <c r="AG10" s="2">
        <f>('Yearly Butadiene'!CS22+'Yearly BTX'!CS31+'Yearly Methanol'!AG32+'Yearly HC Ethylene'!CS30+'Yearly HC Propylene'!CS18)/1000000</f>
        <v>0.87487580725352154</v>
      </c>
      <c r="AH10" s="2">
        <f>('Yearly Butadiene'!CT22+'Yearly BTX'!CT31+'Yearly Methanol'!AH32+'Yearly HC Ethylene'!CT30+'Yearly HC Propylene'!CT18)/1000000</f>
        <v>0.89644879276166811</v>
      </c>
      <c r="AI10" s="2"/>
      <c r="AJ10" s="2">
        <f>('Yearly Butadiene'!FH22+'Yearly BTX'!FH31+'Yearly Methanol'!AJ32+'Yearly LC Ethylene'!BP30+'Yearly LC Propylene'!BP18)/1000000</f>
        <v>0</v>
      </c>
      <c r="AK10" s="2">
        <f>('Yearly Butadiene'!FI22+'Yearly BTX'!FI31+'Yearly Methanol'!AK32+'Yearly LC Ethylene'!BQ30+'Yearly LC Propylene'!BQ18)/1000000</f>
        <v>2.7870990229829848E-2</v>
      </c>
      <c r="AL10" s="2">
        <f>('Yearly Butadiene'!FJ22+'Yearly BTX'!FJ31+'Yearly Methanol'!AL32+'Yearly LC Ethylene'!BR30+'Yearly LC Propylene'!BR18)/1000000</f>
        <v>5.543302997013743E-2</v>
      </c>
      <c r="AM10" s="2">
        <f>('Yearly Butadiene'!FK22+'Yearly BTX'!FK31+'Yearly Methanol'!AM32+'Yearly LC Ethylene'!BS30+'Yearly LC Propylene'!BS18)/1000000</f>
        <v>8.2689319687665949E-2</v>
      </c>
      <c r="AN10" s="2">
        <f>('Yearly Butadiene'!FL22+'Yearly BTX'!FL31+'Yearly Methanol'!AN32+'Yearly LC Ethylene'!BT30+'Yearly LC Propylene'!BT18)/1000000</f>
        <v>0.10964303037649741</v>
      </c>
      <c r="AO10" s="2">
        <f>('Yearly Butadiene'!FM22+'Yearly BTX'!FM31+'Yearly Methanol'!AO32+'Yearly LC Ethylene'!BU30+'Yearly LC Propylene'!BU18)/1000000</f>
        <v>0.13629730381251914</v>
      </c>
      <c r="AP10" s="2">
        <f>('Yearly Butadiene'!FN22+'Yearly BTX'!FN31+'Yearly Methanol'!AP32+'Yearly LC Ethylene'!BV30+'Yearly LC Propylene'!BV18)/1000000</f>
        <v>0.16265525280578119</v>
      </c>
      <c r="AQ10" s="2">
        <f>('Yearly Butadiene'!FO22+'Yearly BTX'!FO31+'Yearly Methanol'!AQ32+'Yearly LC Ethylene'!BW30+'Yearly LC Propylene'!BW18)/1000000</f>
        <v>0.18871996145076106</v>
      </c>
      <c r="AR10" s="2">
        <f>('Yearly Butadiene'!FP22+'Yearly BTX'!FP31+'Yearly Methanol'!AR32+'Yearly LC Ethylene'!BX30+'Yearly LC Propylene'!BX18)/1000000</f>
        <v>0.21449448537455323</v>
      </c>
      <c r="AS10" s="2">
        <f>('Yearly Butadiene'!FQ22+'Yearly BTX'!FQ31+'Yearly Methanol'!AS32+'Yearly LC Ethylene'!BY30+'Yearly LC Propylene'!BY18)/1000000</f>
        <v>0.2399818519829999</v>
      </c>
      <c r="AT10" s="2">
        <f>('Yearly Butadiene'!FR22+'Yearly BTX'!FR31+'Yearly Methanol'!AT32+'Yearly LC Ethylene'!BZ30+'Yearly LC Propylene'!BZ18)/1000000</f>
        <v>0.26518506070477954</v>
      </c>
      <c r="AU10" s="2">
        <f>('Yearly Butadiene'!FS22+'Yearly BTX'!FS31+'Yearly Methanol'!AU32+'Yearly LC Ethylene'!CA30+'Yearly LC Propylene'!CA18)/1000000</f>
        <v>0.29626165868905491</v>
      </c>
      <c r="AV10" s="2">
        <f>('Yearly Butadiene'!FT22+'Yearly BTX'!FT31+'Yearly Methanol'!AV32+'Yearly LC Ethylene'!CB30+'Yearly LC Propylene'!CB18)/1000000</f>
        <v>0.32702075120321761</v>
      </c>
      <c r="AW10" s="2">
        <f>('Yearly Butadiene'!FU22+'Yearly BTX'!FU31+'Yearly Methanol'!AW32+'Yearly LC Ethylene'!CC30+'Yearly LC Propylene'!CC18)/1000000</f>
        <v>0.35746565844273587</v>
      </c>
      <c r="AX10" s="2">
        <f>('Yearly Butadiene'!FV22+'Yearly BTX'!FV31+'Yearly Methanol'!AX32+'Yearly LC Ethylene'!CD30+'Yearly LC Propylene'!CD18)/1000000</f>
        <v>0.38759966990073624</v>
      </c>
      <c r="AY10" s="2">
        <f>('Yearly Butadiene'!FW22+'Yearly BTX'!FW31+'Yearly Methanol'!AY32+'Yearly LC Ethylene'!CE30+'Yearly LC Propylene'!CE18)/1000000</f>
        <v>0.41742604463363492</v>
      </c>
      <c r="AZ10" s="2">
        <f>('Yearly Butadiene'!FX22+'Yearly BTX'!FX31+'Yearly Methanol'!AZ32+'Yearly LC Ethylene'!CF30+'Yearly LC Propylene'!CF18)/1000000</f>
        <v>0.44694801152456426</v>
      </c>
      <c r="BA10" s="2">
        <f>('Yearly Butadiene'!FY22+'Yearly BTX'!FY31+'Yearly Methanol'!BA32+'Yearly LC Ethylene'!CG30+'Yearly LC Propylene'!CG18)/1000000</f>
        <v>0.47616876954461324</v>
      </c>
      <c r="BB10" s="2">
        <f>('Yearly Butadiene'!FZ22+'Yearly BTX'!FZ31+'Yearly Methanol'!BB32+'Yearly LC Ethylene'!CH30+'Yearly LC Propylene'!CH18)/1000000</f>
        <v>0.50509148801189929</v>
      </c>
      <c r="BC10" s="2">
        <f>('Yearly Butadiene'!GA22+'Yearly BTX'!GA31+'Yearly Methanol'!BC32+'Yearly LC Ethylene'!CI30+'Yearly LC Propylene'!CI18)/1000000</f>
        <v>0.53371930684848823</v>
      </c>
      <c r="BD10" s="2">
        <f>('Yearly Butadiene'!GB22+'Yearly BTX'!GB31+'Yearly Methanol'!BD32+'Yearly LC Ethylene'!CJ30+'Yearly LC Propylene'!CJ18)/1000000</f>
        <v>0.56205533683518094</v>
      </c>
      <c r="BE10" s="2">
        <f>('Yearly Butadiene'!GC22+'Yearly BTX'!GC31+'Yearly Methanol'!BE32+'Yearly LC Ethylene'!CK30+'Yearly LC Propylene'!CK18)/1000000</f>
        <v>0.57948462651649035</v>
      </c>
      <c r="BF10" s="2">
        <f>('Yearly Butadiene'!GD22+'Yearly BTX'!GD31+'Yearly Methanol'!BF32+'Yearly LC Ethylene'!CL30+'Yearly LC Propylene'!CL18)/1000000</f>
        <v>0.59875993012664697</v>
      </c>
      <c r="BG10" s="2">
        <f>('Yearly Butadiene'!GE22+'Yearly BTX'!GE31+'Yearly Methanol'!BG32+'Yearly LC Ethylene'!CM30+'Yearly LC Propylene'!CM18)/1000000</f>
        <v>0.61785680683316835</v>
      </c>
      <c r="BH10" s="2">
        <f>('Yearly Butadiene'!GF22+'Yearly BTX'!GF31+'Yearly Methanol'!BH32+'Yearly LC Ethylene'!CN30+'Yearly LC Propylene'!CN18)/1000000</f>
        <v>0.63677717165784375</v>
      </c>
      <c r="BI10" s="2">
        <f>('Yearly Butadiene'!GG22+'Yearly BTX'!GG31+'Yearly Methanol'!BI32+'Yearly LC Ethylene'!CO30+'Yearly LC Propylene'!CO18)/1000000</f>
        <v>0.65552292169568638</v>
      </c>
      <c r="BJ10" s="2">
        <f>('Yearly Butadiene'!GH22+'Yearly BTX'!GH31+'Yearly Methanol'!BJ32+'Yearly LC Ethylene'!CP30+'Yearly LC Propylene'!CP18)/1000000</f>
        <v>0.67409593627111819</v>
      </c>
      <c r="BK10" s="2">
        <f>('Yearly Butadiene'!GI22+'Yearly BTX'!GI31+'Yearly Methanol'!BK32+'Yearly LC Ethylene'!CQ30+'Yearly LC Propylene'!CQ18)/1000000</f>
        <v>0.69249807709285038</v>
      </c>
      <c r="BL10" s="2">
        <f>('Yearly Butadiene'!GJ22+'Yearly BTX'!GJ31+'Yearly Methanol'!BL32+'Yearly LC Ethylene'!CR30+'Yearly LC Propylene'!CR18)/1000000</f>
        <v>0.71073118840747596</v>
      </c>
      <c r="BM10" s="2">
        <f>('Yearly Butadiene'!GK22+'Yearly BTX'!GK31+'Yearly Methanol'!BM32+'Yearly LC Ethylene'!CS30+'Yearly LC Propylene'!CS18)/1000000</f>
        <v>0.72879709715177976</v>
      </c>
      <c r="BN10" s="2">
        <f>('Yearly Butadiene'!GL22+'Yearly BTX'!GL31+'Yearly Methanol'!BN32+'Yearly LC Ethylene'!CT30+'Yearly LC Propylene'!CT18)/1000000</f>
        <v>0.7466976131037788</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B10" t="s">
        <v>378</v>
      </c>
      <c r="EC10" s="2">
        <f>('Yearly BTX'!CT45+'Yearly Methanol'!BN46+'Yearly Butadiene'!CT30+'Yearly HC Ethylene'!CT50+'Yearly HC Propylene'!CT26)/1000000</f>
        <v>0.15967941757475551</v>
      </c>
      <c r="ED10" s="117">
        <f>AH16</f>
        <v>3.9919854393688878E-2</v>
      </c>
      <c r="EE10" s="117">
        <f>AH17</f>
        <v>5.4291001975416878E-2</v>
      </c>
      <c r="EF10" s="117">
        <f>AH18</f>
        <v>3.1935883514951108E-2</v>
      </c>
      <c r="EG10" s="117"/>
      <c r="EH10" s="117">
        <f t="shared" si="16"/>
        <v>3.3532677690698648E-2</v>
      </c>
      <c r="EI10" s="118">
        <f t="shared" si="20"/>
        <v>0.25</v>
      </c>
      <c r="EJ10" s="118">
        <f t="shared" si="17"/>
        <v>0.34</v>
      </c>
      <c r="EK10" s="118">
        <f t="shared" si="17"/>
        <v>0.20000000000000004</v>
      </c>
      <c r="EL10" s="118">
        <f t="shared" si="17"/>
        <v>0</v>
      </c>
      <c r="EM10" s="118">
        <f t="shared" si="17"/>
        <v>0.20999999999999994</v>
      </c>
      <c r="EN10" s="339">
        <f t="shared" si="18"/>
        <v>8.6465573562359097E-3</v>
      </c>
      <c r="EO10" s="74"/>
      <c r="EP10" s="79" t="s">
        <v>108</v>
      </c>
      <c r="EQ10">
        <v>6.4639146669995096E-2</v>
      </c>
      <c r="ER10">
        <v>0.11819311686733711</v>
      </c>
      <c r="ES10">
        <v>4.2299583477912656E-2</v>
      </c>
      <c r="ET10">
        <v>0</v>
      </c>
    </row>
    <row r="11" spans="1:151">
      <c r="A11" s="1" t="s">
        <v>376</v>
      </c>
      <c r="B11" t="s">
        <v>379</v>
      </c>
      <c r="C11" s="5" t="s">
        <v>361</v>
      </c>
      <c r="D11" s="2">
        <f>('Yearly Butadiene'!BP23+'Yearly BTX'!BP32+'Yearly Methanol'!D33+'Yearly HC Ethylene'!BP31+'Yearly HC Propylene'!BP19)/1000000</f>
        <v>0</v>
      </c>
      <c r="E11" s="2">
        <f>('Yearly Butadiene'!BQ23+'Yearly BTX'!BQ32+'Yearly Methanol'!E33+'Yearly HC Ethylene'!BQ31+'Yearly HC Propylene'!BQ19)/1000000</f>
        <v>9.4141747593246734E-3</v>
      </c>
      <c r="F11" s="2">
        <f>('Yearly Butadiene'!BR23+'Yearly BTX'!BR32+'Yearly Methanol'!F33+'Yearly HC Ethylene'!BR31+'Yearly HC Propylene'!BR19)/1000000</f>
        <v>4.3930544231251943E-2</v>
      </c>
      <c r="G11" s="2">
        <f>('Yearly Butadiene'!BS23+'Yearly BTX'!BS32+'Yearly Methanol'!G33+'Yearly HC Ethylene'!BS31+'Yearly HC Propylene'!BS19)/1000000</f>
        <v>6.5625184598419289E-2</v>
      </c>
      <c r="H11" s="2">
        <f>('Yearly Butadiene'!BT23+'Yearly BTX'!BT32+'Yearly Methanol'!H33+'Yearly HC Ethylene'!BT31+'Yearly HC Propylene'!BT19)/1000000</f>
        <v>8.7141899822627364E-2</v>
      </c>
      <c r="I11" s="2">
        <f>('Yearly Butadiene'!BU23+'Yearly BTX'!BU32+'Yearly Methanol'!I33+'Yearly HC Ethylene'!BU31+'Yearly HC Propylene'!BU19)/1000000</f>
        <v>0.10848254033734819</v>
      </c>
      <c r="J11" s="2">
        <f>('Yearly Butadiene'!BV23+'Yearly BTX'!BV32+'Yearly Methanol'!J33+'Yearly HC Ethylene'!BV31+'Yearly HC Propylene'!BV19)/1000000</f>
        <v>0.12964893948840836</v>
      </c>
      <c r="K11" s="2">
        <f>('Yearly Butadiene'!BW23+'Yearly BTX'!BW32+'Yearly Methanol'!K33+'Yearly HC Ethylene'!BW31+'Yearly HC Propylene'!BW19)/1000000</f>
        <v>0.15064291368186314</v>
      </c>
      <c r="L11" s="2">
        <f>('Yearly Butadiene'!BX23+'Yearly BTX'!BX32+'Yearly Methanol'!L33+'Yearly HC Ethylene'!BX31+'Yearly HC Propylene'!BX19)/1000000</f>
        <v>0.17146626253064251</v>
      </c>
      <c r="M11" s="2">
        <f>('Yearly Butadiene'!BY23+'Yearly BTX'!BY32+'Yearly Methanol'!M33+'Yearly HC Ethylene'!BY31+'Yearly HC Propylene'!BY19)/1000000</f>
        <v>0.19212076899997843</v>
      </c>
      <c r="N11" s="2">
        <f>('Yearly Butadiene'!BZ23+'Yearly BTX'!BZ32+'Yearly Methanol'!N33+'Yearly HC Ethylene'!BZ31+'Yearly HC Propylene'!BZ19)/1000000</f>
        <v>0.21260819955162416</v>
      </c>
      <c r="O11" s="2">
        <f>('Yearly Butadiene'!CA23+'Yearly BTX'!CA32+'Yearly Methanol'!O33+'Yearly HC Ethylene'!CA31+'Yearly HC Propylene'!CA19)/1000000</f>
        <v>0.23927147691214692</v>
      </c>
      <c r="P11" s="2">
        <f>('Yearly Butadiene'!CB23+'Yearly BTX'!CB32+'Yearly Methanol'!P33+'Yearly HC Ethylene'!CB31+'Yearly HC Propylene'!CB19)/1000000</f>
        <v>0.25568675087098619</v>
      </c>
      <c r="Q11" s="2">
        <f>('Yearly Butadiene'!CC23+'Yearly BTX'!CC32+'Yearly Methanol'!Q33+'Yearly HC Ethylene'!CC31+'Yearly HC Propylene'!CC19)/1000000</f>
        <v>0.28072440911810037</v>
      </c>
      <c r="R11" s="2">
        <f>('Yearly Butadiene'!CD23+'Yearly BTX'!CD32+'Yearly Methanol'!R33+'Yearly HC Ethylene'!CD31+'Yearly HC Propylene'!CD19)/1000000</f>
        <v>0.30561754682262482</v>
      </c>
      <c r="S11" s="2">
        <f>('Yearly Butadiene'!CE23+'Yearly BTX'!CE32+'Yearly Methanol'!S33+'Yearly HC Ethylene'!CE31+'Yearly HC Propylene'!CE19)/1000000</f>
        <v>0.33036768418051932</v>
      </c>
      <c r="T11" s="2">
        <f>('Yearly Butadiene'!CF23+'Yearly BTX'!CF32+'Yearly Methanol'!T33+'Yearly HC Ethylene'!CF31+'Yearly HC Propylene'!CF19)/1000000</f>
        <v>0.35497632728076306</v>
      </c>
      <c r="U11" s="2">
        <f>('Yearly Butadiene'!CG23+'Yearly BTX'!CG32+'Yearly Methanol'!U33+'Yearly HC Ethylene'!CG31+'Yearly HC Propylene'!CG19)/1000000</f>
        <v>0.37944496822772161</v>
      </c>
      <c r="V11" s="2">
        <f>('Yearly Butadiene'!CH23+'Yearly BTX'!CH32+'Yearly Methanol'!V33+'Yearly HC Ethylene'!CH31+'Yearly HC Propylene'!CH19)/1000000</f>
        <v>0.40377508526249695</v>
      </c>
      <c r="W11" s="2">
        <f>('Yearly Butadiene'!CI23+'Yearly BTX'!CI32+'Yearly Methanol'!W33+'Yearly HC Ethylene'!CI31+'Yearly HC Propylene'!CI19)/1000000</f>
        <v>0.4279681428832669</v>
      </c>
      <c r="X11" s="2">
        <f>('Yearly Butadiene'!CJ23+'Yearly BTX'!CJ32+'Yearly Methanol'!X33+'Yearly HC Ethylene'!CJ31+'Yearly HC Propylene'!CJ19)/1000000</f>
        <v>0.45202559196462538</v>
      </c>
      <c r="Y11" s="2">
        <f>('Yearly Butadiene'!CK23+'Yearly BTX'!CK32+'Yearly Methanol'!Y33+'Yearly HC Ethylene'!CK31+'Yearly HC Propylene'!CK19)/1000000</f>
        <v>0.47877733646844289</v>
      </c>
      <c r="Z11" s="2">
        <f>('Yearly Butadiene'!CL23+'Yearly BTX'!CL32+'Yearly Methanol'!Z33+'Yearly HC Ethylene'!CL31+'Yearly HC Propylene'!CL19)/1000000</f>
        <v>0.49837411025365014</v>
      </c>
      <c r="AA11" s="2">
        <f>('Yearly Butadiene'!CM23+'Yearly BTX'!CM32+'Yearly Methanol'!AA33+'Yearly HC Ethylene'!CM31+'Yearly HC Propylene'!CM19)/1000000</f>
        <v>0.51788560583006293</v>
      </c>
      <c r="AB11" s="2">
        <f>('Yearly Butadiene'!CN23+'Yearly BTX'!CN32+'Yearly Methanol'!AB33+'Yearly HC Ethylene'!CN31+'Yearly HC Propylene'!CN19)/1000000</f>
        <v>0.53731274404400731</v>
      </c>
      <c r="AC11" s="2">
        <f>('Yearly Butadiene'!CO23+'Yearly BTX'!CO32+'Yearly Methanol'!AC33+'Yearly HC Ethylene'!CO31+'Yearly HC Propylene'!CO19)/1000000</f>
        <v>0.55665643708755708</v>
      </c>
      <c r="AD11" s="2">
        <f>('Yearly Butadiene'!CP23+'Yearly BTX'!CP32+'Yearly Methanol'!AD33+'Yearly HC Ethylene'!CP31+'Yearly HC Propylene'!CP19)/1000000</f>
        <v>0.57591758857417064</v>
      </c>
      <c r="AE11" s="2">
        <f>('Yearly Butadiene'!CQ23+'Yearly BTX'!CQ32+'Yearly Methanol'!AE33+'Yearly HC Ethylene'!CQ31+'Yearly HC Propylene'!CQ19)/1000000</f>
        <v>0.59509709361369512</v>
      </c>
      <c r="AF11" s="2">
        <f>('Yearly Butadiene'!CR23+'Yearly BTX'!CR32+'Yearly Methanol'!AF33+'Yearly HC Ethylene'!CR31+'Yearly HC Propylene'!CR19)/1000000</f>
        <v>0.61419583888674567</v>
      </c>
      <c r="AG11" s="2">
        <f>('Yearly Butadiene'!CS23+'Yearly BTX'!CS32+'Yearly Methanol'!AG33+'Yearly HC Ethylene'!CS31+'Yearly HC Propylene'!CS19)/1000000</f>
        <v>0.63321470271845992</v>
      </c>
      <c r="AH11" s="2">
        <f>('Yearly Butadiene'!CT23+'Yearly BTX'!CT32+'Yearly Methanol'!AH33+'Yearly HC Ethylene'!CT31+'Yearly HC Propylene'!CT19)/1000000</f>
        <v>0.65215455515163845</v>
      </c>
      <c r="AI11" s="2"/>
      <c r="AJ11" s="2">
        <f>('Yearly Butadiene'!FH23+'Yearly BTX'!FH32+'Yearly Methanol'!AJ33+'Yearly LC Ethylene'!BP31+'Yearly LC Propylene'!BP19)/1000000</f>
        <v>0</v>
      </c>
      <c r="AK11" s="2">
        <f>('Yearly Butadiene'!FI23+'Yearly BTX'!FI32+'Yearly Methanol'!AK33+'Yearly LC Ethylene'!BQ31+'Yearly LC Propylene'!BQ19)/1000000</f>
        <v>8.1130708580960404E-3</v>
      </c>
      <c r="AL11" s="2">
        <f>('Yearly Butadiene'!FJ23+'Yearly BTX'!FJ32+'Yearly Methanol'!AL33+'Yearly LC Ethylene'!BR31+'Yearly LC Propylene'!BR19)/1000000</f>
        <v>3.67510048527891E-2</v>
      </c>
      <c r="AM11" s="2">
        <f>('Yearly Butadiene'!FK23+'Yearly BTX'!FK32+'Yearly Methanol'!AM33+'Yearly LC Ethylene'!BS31+'Yearly LC Propylene'!BS19)/1000000</f>
        <v>5.4898603174991047E-2</v>
      </c>
      <c r="AN11" s="2">
        <f>('Yearly Butadiene'!FL23+'Yearly BTX'!FL32+'Yearly Methanol'!AN33+'Yearly LC Ethylene'!BT31+'Yearly LC Propylene'!BT19)/1000000</f>
        <v>7.2896367873697132E-2</v>
      </c>
      <c r="AO11" s="2">
        <f>('Yearly Butadiene'!FM23+'Yearly BTX'!FM32+'Yearly Methanol'!AO33+'Yearly LC Ethylene'!BU31+'Yearly LC Propylene'!BU19)/1000000</f>
        <v>9.0745857598875587E-2</v>
      </c>
      <c r="AP11" s="2">
        <f>('Yearly Butadiene'!FN23+'Yearly BTX'!FN32+'Yearly Methanol'!AP33+'Yearly LC Ethylene'!BV31+'Yearly LC Propylene'!BV19)/1000000</f>
        <v>0.10844861660389148</v>
      </c>
      <c r="AQ11" s="2">
        <f>('Yearly Butadiene'!FO23+'Yearly BTX'!FO32+'Yearly Methanol'!AQ33+'Yearly LC Ethylene'!BW31+'Yearly LC Propylene'!BW19)/1000000</f>
        <v>0.12600617487012231</v>
      </c>
      <c r="AR11" s="2">
        <f>('Yearly Butadiene'!FP23+'Yearly BTX'!FP32+'Yearly Methanol'!AR33+'Yearly LC Ethylene'!BX31+'Yearly LC Propylene'!BX19)/1000000</f>
        <v>0.14342004823053828</v>
      </c>
      <c r="AS11" s="2">
        <f>('Yearly Butadiene'!FQ23+'Yearly BTX'!FQ32+'Yearly Methanol'!AS33+'Yearly LC Ethylene'!BY31+'Yearly LC Propylene'!BY19)/1000000</f>
        <v>0.16069173849225582</v>
      </c>
      <c r="AT11" s="2">
        <f>('Yearly Butadiene'!FR23+'Yearly BTX'!FR32+'Yearly Methanol'!AT33+'Yearly LC Ethylene'!BZ31+'Yearly LC Propylene'!BZ19)/1000000</f>
        <v>0.17782273355807177</v>
      </c>
      <c r="AU11" s="2">
        <f>('Yearly Butadiene'!FS23+'Yearly BTX'!FS32+'Yearly Methanol'!AU33+'Yearly LC Ethylene'!CA31+'Yearly LC Propylene'!CA19)/1000000</f>
        <v>0.20001199944458004</v>
      </c>
      <c r="AV11" s="2">
        <f>('Yearly Butadiene'!FT23+'Yearly BTX'!FT32+'Yearly Methanol'!AV33+'Yearly LC Ethylene'!CB31+'Yearly LC Propylene'!CB19)/1000000</f>
        <v>0.21335967169433975</v>
      </c>
      <c r="AW11" s="2">
        <f>('Yearly Butadiene'!FU23+'Yearly BTX'!FU32+'Yearly Methanol'!AW33+'Yearly LC Ethylene'!CC31+'Yearly LC Propylene'!CC19)/1000000</f>
        <v>0.23415332735355507</v>
      </c>
      <c r="AX11" s="2">
        <f>('Yearly Butadiene'!FV23+'Yearly BTX'!FV32+'Yearly Methanol'!AX33+'Yearly LC Ethylene'!CD31+'Yearly LC Propylene'!CD19)/1000000</f>
        <v>0.25482583665997494</v>
      </c>
      <c r="AY11" s="2">
        <f>('Yearly Butadiene'!FW23+'Yearly BTX'!FW32+'Yearly Methanol'!AY33+'Yearly LC Ethylene'!CE31+'Yearly LC Propylene'!CE19)/1000000</f>
        <v>0.27537847430014994</v>
      </c>
      <c r="AZ11" s="2">
        <f>('Yearly Butadiene'!FX23+'Yearly BTX'!FX32+'Yearly Methanol'!AZ33+'Yearly LC Ethylene'!CF31+'Yearly LC Propylene'!CF19)/1000000</f>
        <v>0.2958125031288461</v>
      </c>
      <c r="BA11" s="2">
        <f>('Yearly Butadiene'!FY23+'Yearly BTX'!FY32+'Yearly Methanol'!BA33+'Yearly LC Ethylene'!CG31+'Yearly LC Propylene'!CG19)/1000000</f>
        <v>0.31612917427170173</v>
      </c>
      <c r="BB11" s="2">
        <f>('Yearly Butadiene'!FZ23+'Yearly BTX'!FZ32+'Yearly Methanol'!BB33+'Yearly LC Ethylene'!CH31+'Yearly LC Propylene'!CH19)/1000000</f>
        <v>0.33632972722703092</v>
      </c>
      <c r="BC11" s="2">
        <f>('Yearly Butadiene'!GA23+'Yearly BTX'!GA32+'Yearly Methanol'!BC33+'Yearly LC Ethylene'!CI31+'Yearly LC Propylene'!CI19)/1000000</f>
        <v>0.35641538996677985</v>
      </c>
      <c r="BD11" s="2">
        <f>('Yearly Butadiene'!GB23+'Yearly BTX'!GB32+'Yearly Methanol'!BD33+'Yearly LC Ethylene'!CJ31+'Yearly LC Propylene'!CJ19)/1000000</f>
        <v>0.37638737903664315</v>
      </c>
      <c r="BE11" s="2">
        <f>('Yearly Butadiene'!GC23+'Yearly BTX'!GC32+'Yearly Methanol'!BE33+'Yearly LC Ethylene'!CK31+'Yearly LC Propylene'!CK19)/1000000</f>
        <v>0.3988065855458004</v>
      </c>
      <c r="BF11" s="2">
        <f>('Yearly Butadiene'!GD23+'Yearly BTX'!GD32+'Yearly Methanol'!BF33+'Yearly LC Ethylene'!CL31+'Yearly LC Propylene'!CL19)/1000000</f>
        <v>0.41505133772522801</v>
      </c>
      <c r="BG11" s="2">
        <f>('Yearly Butadiene'!GE23+'Yearly BTX'!GE32+'Yearly Methanol'!BG33+'Yearly LC Ethylene'!CM31+'Yearly LC Propylene'!CM19)/1000000</f>
        <v>0.43122458869075692</v>
      </c>
      <c r="BH11" s="2">
        <f>('Yearly Butadiene'!GF23+'Yearly BTX'!GF32+'Yearly Methanol'!BH33+'Yearly LC Ethylene'!CN31+'Yearly LC Propylene'!CN19)/1000000</f>
        <v>0.44732711077594117</v>
      </c>
      <c r="BI11" s="2">
        <f>('Yearly Butadiene'!GG23+'Yearly BTX'!GG32+'Yearly Methanol'!BI33+'Yearly LC Ethylene'!CO31+'Yearly LC Propylene'!CO19)/1000000</f>
        <v>0.46335966905382059</v>
      </c>
      <c r="BJ11" s="2">
        <f>('Yearly Butadiene'!GH23+'Yearly BTX'!GH32+'Yearly Methanol'!BJ33+'Yearly LC Ethylene'!CP31+'Yearly LC Propylene'!CP19)/1000000</f>
        <v>0.4793230214003944</v>
      </c>
      <c r="BK11" s="2">
        <f>('Yearly Butadiene'!GI23+'Yearly BTX'!GI32+'Yearly Methanol'!BK33+'Yearly LC Ethylene'!CQ31+'Yearly LC Propylene'!CQ19)/1000000</f>
        <v>0.49521791855756142</v>
      </c>
      <c r="BL11" s="2">
        <f>('Yearly Butadiene'!GJ23+'Yearly BTX'!GJ32+'Yearly Methanol'!BL33+'Yearly LC Ethylene'!CR31+'Yearly LC Propylene'!CR19)/1000000</f>
        <v>0.51104510419553639</v>
      </c>
      <c r="BM11" s="2">
        <f>('Yearly Butadiene'!GK23+'Yearly BTX'!GK32+'Yearly Methanol'!BM33+'Yearly LC Ethylene'!CS31+'Yearly LC Propylene'!CS19)/1000000</f>
        <v>0.52680531497474303</v>
      </c>
      <c r="BN11" s="2">
        <f>('Yearly Butadiene'!GL23+'Yearly BTX'!GL32+'Yearly Methanol'!BN33+'Yearly LC Ethylene'!CT31+'Yearly LC Propylene'!CT19)/1000000</f>
        <v>0.54249928060718966</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B11" t="s">
        <v>380</v>
      </c>
      <c r="ED11" s="2">
        <f>AH7</f>
        <v>0.42074084616707275</v>
      </c>
      <c r="EG11" s="2"/>
      <c r="EH11" s="2"/>
      <c r="EI11" s="118"/>
      <c r="EJ11" s="118"/>
      <c r="EK11" s="118"/>
      <c r="EL11" s="118"/>
      <c r="EM11" s="118"/>
      <c r="EN11" s="339">
        <f t="shared" si="18"/>
        <v>9.1131591378498786E-2</v>
      </c>
      <c r="EP11" s="74" t="s">
        <v>432</v>
      </c>
      <c r="EQ11">
        <v>0.41195725492681956</v>
      </c>
      <c r="ER11">
        <v>0.18375067048047458</v>
      </c>
      <c r="ES11">
        <v>0.42002156244062677</v>
      </c>
      <c r="ET11">
        <v>0.20999999999999994</v>
      </c>
    </row>
    <row r="12" spans="1:151">
      <c r="A12" s="1" t="s">
        <v>368</v>
      </c>
      <c r="B12" t="s">
        <v>42</v>
      </c>
      <c r="C12" s="5" t="s">
        <v>361</v>
      </c>
      <c r="D12" s="2">
        <f>('Yearly Butadiene'!BP13+'Yearly BTX'!BP19+'Yearly Methanol'!D20+'Yearly HC Ethylene'!BP15+'Yearly HC Propylene'!BP9)/1000000</f>
        <v>0</v>
      </c>
      <c r="E12" s="2">
        <f>('Yearly Butadiene'!BQ13+'Yearly BTX'!BQ19+'Yearly Methanol'!E20+'Yearly HC Ethylene'!BQ15+'Yearly HC Propylene'!BQ9)/1000000</f>
        <v>1.1039523895565846E-2</v>
      </c>
      <c r="F12" s="2">
        <f>('Yearly Butadiene'!BR13+'Yearly BTX'!BR19+'Yearly Methanol'!F20+'Yearly HC Ethylene'!BR15+'Yearly HC Propylene'!BR9)/1000000</f>
        <v>2.2243398123762862E-2</v>
      </c>
      <c r="G12" s="2">
        <f>('Yearly Butadiene'!BS13+'Yearly BTX'!BS19+'Yearly Methanol'!G20+'Yearly HC Ethylene'!BS15+'Yearly HC Propylene'!BS9)/1000000</f>
        <v>3.3618094055745139E-2</v>
      </c>
      <c r="H12" s="2">
        <f>('Yearly Butadiene'!BT13+'Yearly BTX'!BT19+'Yearly Methanol'!H20+'Yearly HC Ethylene'!BT15+'Yearly HC Propylene'!BT9)/1000000</f>
        <v>4.5170231194803477E-2</v>
      </c>
      <c r="I12" s="2">
        <f>('Yearly Butadiene'!BU13+'Yearly BTX'!BU19+'Yearly Methanol'!I20+'Yearly HC Ethylene'!BU15+'Yearly HC Propylene'!BU9)/1000000</f>
        <v>5.6906580671011599E-2</v>
      </c>
      <c r="J12" s="2">
        <f>('Yearly Butadiene'!BV13+'Yearly BTX'!BV19+'Yearly Methanol'!J20+'Yearly HC Ethylene'!BV15+'Yearly HC Propylene'!BV9)/1000000</f>
        <v>6.8834068812662089E-2</v>
      </c>
      <c r="K12" s="2">
        <f>('Yearly Butadiene'!BW13+'Yearly BTX'!BW19+'Yearly Methanol'!K20+'Yearly HC Ethylene'!BW15+'Yearly HC Propylene'!BW9)/1000000</f>
        <v>8.095978079612845E-2</v>
      </c>
      <c r="L12" s="2">
        <f>('Yearly Butadiene'!BX13+'Yearly BTX'!BX19+'Yearly Methanol'!L20+'Yearly HC Ethylene'!BX15+'Yearly HC Propylene'!BX9)/1000000</f>
        <v>9.3290964375823821E-2</v>
      </c>
      <c r="M12" s="2">
        <f>('Yearly Butadiene'!BY13+'Yearly BTX'!BY19+'Yearly Methanol'!M20+'Yearly HC Ethylene'!BY15+'Yearly HC Propylene'!BY9)/1000000</f>
        <v>0.10583503369596167</v>
      </c>
      <c r="N12" s="2">
        <f>('Yearly Butadiene'!BZ13+'Yearly BTX'!BZ19+'Yearly Methanol'!N20+'Yearly HC Ethylene'!BZ15+'Yearly HC Propylene'!BZ9)/1000000</f>
        <v>0.11859957318585873</v>
      </c>
      <c r="O12" s="2">
        <f>('Yearly Butadiene'!CA13+'Yearly BTX'!CA19+'Yearly Methanol'!O20+'Yearly HC Ethylene'!CA15+'Yearly HC Propylene'!CA9)/1000000</f>
        <v>0.15591745351776701</v>
      </c>
      <c r="P12" s="2">
        <f>('Yearly Butadiene'!CB13+'Yearly BTX'!CB19+'Yearly Methanol'!P20+'Yearly HC Ethylene'!CB15+'Yearly HC Propylene'!CB9)/1000000</f>
        <v>0.19408661576449424</v>
      </c>
      <c r="Q12" s="2">
        <f>('Yearly Butadiene'!CC13+'Yearly BTX'!CC19+'Yearly Methanol'!Q20+'Yearly HC Ethylene'!CC15+'Yearly HC Propylene'!CC9)/1000000</f>
        <v>0.23313587883688852</v>
      </c>
      <c r="R12" s="2">
        <f>('Yearly Butadiene'!CD13+'Yearly BTX'!CD19+'Yearly Methanol'!R20+'Yearly HC Ethylene'!CD15+'Yearly HC Propylene'!CD9)/1000000</f>
        <v>0.27309483753381425</v>
      </c>
      <c r="S12" s="2">
        <f>('Yearly Butadiene'!CE13+'Yearly BTX'!CE19+'Yearly Methanol'!S20+'Yearly HC Ethylene'!CE15+'Yearly HC Propylene'!CE9)/1000000</f>
        <v>0.31399388119148663</v>
      </c>
      <c r="T12" s="2">
        <f>('Yearly Butadiene'!CF13+'Yearly BTX'!CF19+'Yearly Methanol'!T20+'Yearly HC Ethylene'!CF15+'Yearly HC Propylene'!CF9)/1000000</f>
        <v>0.35586421276857649</v>
      </c>
      <c r="U12" s="2">
        <f>('Yearly Butadiene'!CG13+'Yearly BTX'!CG19+'Yearly Methanol'!U20+'Yearly HC Ethylene'!CG15+'Yearly HC Propylene'!CG9)/1000000</f>
        <v>0.39873786837667707</v>
      </c>
      <c r="V12" s="2">
        <f>('Yearly Butadiene'!CH13+'Yearly BTX'!CH19+'Yearly Methanol'!V20+'Yearly HC Ethylene'!CH15+'Yearly HC Propylene'!CH9)/1000000</f>
        <v>0.44264773726593726</v>
      </c>
      <c r="W12" s="2">
        <f>('Yearly Butadiene'!CI13+'Yearly BTX'!CI19+'Yearly Methanol'!W20+'Yearly HC Ethylene'!CI15+'Yearly HC Propylene'!CI9)/1000000</f>
        <v>0.48762758227587111</v>
      </c>
      <c r="X12" s="2">
        <f>('Yearly Butadiene'!CJ13+'Yearly BTX'!CJ19+'Yearly Methanol'!X20+'Yearly HC Ethylene'!CJ15+'Yearly HC Propylene'!CJ9)/1000000</f>
        <v>0.53371206076157529</v>
      </c>
      <c r="Y12" s="2">
        <f>('Yearly Butadiene'!CK13+'Yearly BTX'!CK19+'Yearly Methanol'!Y20+'Yearly HC Ethylene'!CK15+'Yearly HC Propylene'!CK9)/1000000</f>
        <v>0.6204316190510073</v>
      </c>
      <c r="Z12" s="2">
        <f>('Yearly Butadiene'!CL13+'Yearly BTX'!CL19+'Yearly Methanol'!Z20+'Yearly HC Ethylene'!CL15+'Yearly HC Propylene'!CL9)/1000000</f>
        <v>0.70906057107335629</v>
      </c>
      <c r="AA12" s="2">
        <f>('Yearly Butadiene'!CM13+'Yearly BTX'!CM19+'Yearly Methanol'!AA20+'Yearly HC Ethylene'!CM15+'Yearly HC Propylene'!CM9)/1000000</f>
        <v>0.79966175218168578</v>
      </c>
      <c r="AB12" s="2">
        <f>('Yearly Butadiene'!CN13+'Yearly BTX'!CN19+'Yearly Methanol'!AB20+'Yearly HC Ethylene'!CN15+'Yearly HC Propylene'!CN9)/1000000</f>
        <v>0.89229953841997145</v>
      </c>
      <c r="AC12" s="2">
        <f>('Yearly Butadiene'!CO13+'Yearly BTX'!CO19+'Yearly Methanol'!AC20+'Yearly HC Ethylene'!CO15+'Yearly HC Propylene'!CO9)/1000000</f>
        <v>0.98703988276850463</v>
      </c>
      <c r="AD12" s="2">
        <f>('Yearly Butadiene'!CP13+'Yearly BTX'!CP19+'Yearly Methanol'!AD20+'Yearly HC Ethylene'!CP15+'Yearly HC Propylene'!CP9)/1000000</f>
        <v>1.0839503522011975</v>
      </c>
      <c r="AE12" s="2">
        <f>('Yearly Butadiene'!CQ13+'Yearly BTX'!CQ19+'Yearly Methanol'!AE20+'Yearly HC Ethylene'!CQ15+'Yearly HC Propylene'!CQ9)/1000000</f>
        <v>1.1831001655722737</v>
      </c>
      <c r="AF12" s="2">
        <f>('Yearly Butadiene'!CR13+'Yearly BTX'!CR19+'Yearly Methanol'!AF20+'Yearly HC Ethylene'!CR15+'Yearly HC Propylene'!CR9)/1000000</f>
        <v>1.2845602323502008</v>
      </c>
      <c r="AG12" s="2">
        <f>('Yearly Butadiene'!CS13+'Yearly BTX'!CS19+'Yearly Methanol'!AG20+'Yearly HC Ethylene'!CS15+'Yearly HC Propylene'!CS9)/1000000</f>
        <v>1.388403192217089</v>
      </c>
      <c r="AH12" s="2">
        <f>('Yearly Butadiene'!CT13+'Yearly BTX'!CT19+'Yearly Methanol'!AH20+'Yearly HC Ethylene'!CT15+'Yearly HC Propylene'!CT9)/1000000</f>
        <v>1.4947034555521594</v>
      </c>
      <c r="AI12" s="2"/>
      <c r="AJ12" s="2">
        <f>('Yearly Butadiene'!FH13+'Yearly BTX'!FH19+'Yearly Methanol'!AJ20+'Yearly LC Ethylene'!BP15+'Yearly LC Propylene'!BP9)/1000000</f>
        <v>0</v>
      </c>
      <c r="AK12" s="2">
        <f>('Yearly Butadiene'!FI13+'Yearly BTX'!FI19+'Yearly Methanol'!AK20+'Yearly LC Ethylene'!BQ15+'Yearly LC Propylene'!BQ9)/1000000</f>
        <v>5.5169452048946062E-3</v>
      </c>
      <c r="AL12" s="2">
        <f>('Yearly Butadiene'!FJ13+'Yearly BTX'!FJ19+'Yearly Methanol'!AL20+'Yearly LC Ethylene'!BR15+'Yearly LC Propylene'!BR9)/1000000</f>
        <v>1.1110240551811756E-2</v>
      </c>
      <c r="AM12" s="2">
        <f>('Yearly Butadiene'!FK13+'Yearly BTX'!FK19+'Yearly Methanol'!AM20+'Yearly LC Ethylene'!BS15+'Yearly LC Propylene'!BS9)/1000000</f>
        <v>1.6782827092205636E-2</v>
      </c>
      <c r="AN12" s="2">
        <f>('Yearly Butadiene'!FL13+'Yearly BTX'!FL19+'Yearly Methanol'!AN20+'Yearly LC Ethylene'!BT15+'Yearly LC Propylene'!BT9)/1000000</f>
        <v>2.2537709953715922E-2</v>
      </c>
      <c r="AO12" s="2">
        <f>('Yearly Butadiene'!FM13+'Yearly BTX'!FM19+'Yearly Methanol'!AO20+'Yearly LC Ethylene'!BU15+'Yearly LC Propylene'!BU9)/1000000</f>
        <v>2.8377959804836306E-2</v>
      </c>
      <c r="AP12" s="2">
        <f>('Yearly Butadiene'!FN13+'Yearly BTX'!FN19+'Yearly Methanol'!AP20+'Yearly LC Ethylene'!BV15+'Yearly LC Propylene'!BV9)/1000000</f>
        <v>3.4306714350776195E-2</v>
      </c>
      <c r="AQ12" s="2">
        <f>('Yearly Butadiene'!FO13+'Yearly BTX'!FO19+'Yearly Methanol'!AQ20+'Yearly LC Ethylene'!BW15+'Yearly LC Propylene'!BW9)/1000000</f>
        <v>4.0327179861162424E-2</v>
      </c>
      <c r="AR12" s="2">
        <f>('Yearly Butadiene'!FP13+'Yearly BTX'!FP19+'Yearly Methanol'!AR20+'Yearly LC Ethylene'!BX15+'Yearly LC Propylene'!BX9)/1000000</f>
        <v>4.6442632730241205E-2</v>
      </c>
      <c r="AS12" s="2">
        <f>('Yearly Butadiene'!FQ13+'Yearly BTX'!FQ19+'Yearly Methanol'!AS20+'Yearly LC Ethylene'!BY15+'Yearly LC Propylene'!BY9)/1000000</f>
        <v>5.2656421070253638E-2</v>
      </c>
      <c r="AT12" s="2">
        <f>('Yearly Butadiene'!FR13+'Yearly BTX'!FR19+'Yearly Methanol'!AT20+'Yearly LC Ethylene'!BZ15+'Yearly LC Propylene'!BZ9)/1000000</f>
        <v>5.897196633867189E-2</v>
      </c>
      <c r="AU12" s="2">
        <f>('Yearly Butadiene'!FS13+'Yearly BTX'!FS19+'Yearly Methanol'!AU20+'Yearly LC Ethylene'!CA15+'Yearly LC Propylene'!CA9)/1000000</f>
        <v>7.7481974484914312E-2</v>
      </c>
      <c r="AV12" s="2">
        <f>('Yearly Butadiene'!FT13+'Yearly BTX'!FT19+'Yearly Methanol'!AV20+'Yearly LC Ethylene'!CB15+'Yearly LC Propylene'!CB9)/1000000</f>
        <v>9.6392310986972152E-2</v>
      </c>
      <c r="AW12" s="2">
        <f>('Yearly Butadiene'!FU13+'Yearly BTX'!FU19+'Yearly Methanol'!AW20+'Yearly LC Ethylene'!CC15+'Yearly LC Propylene'!CC9)/1000000</f>
        <v>0.11571622187106835</v>
      </c>
      <c r="AX12" s="2">
        <f>('Yearly Butadiene'!FV13+'Yearly BTX'!FV19+'Yearly Methanol'!AX20+'Yearly LC Ethylene'!CD15+'Yearly LC Propylene'!CD9)/1000000</f>
        <v>0.13546730298686727</v>
      </c>
      <c r="AY12" s="2">
        <f>('Yearly Butadiene'!FW13+'Yearly BTX'!FW19+'Yearly Methanol'!AY20+'Yearly LC Ethylene'!CE15+'Yearly LC Propylene'!CE9)/1000000</f>
        <v>0.15565950827232544</v>
      </c>
      <c r="AZ12" s="2">
        <f>('Yearly Butadiene'!FX13+'Yearly BTX'!FX19+'Yearly Methanol'!AZ20+'Yearly LC Ethylene'!CF15+'Yearly LC Propylene'!CF9)/1000000</f>
        <v>0.17630715820971135</v>
      </c>
      <c r="BA12" s="2">
        <f>('Yearly Butadiene'!FY13+'Yearly BTX'!FY19+'Yearly Methanol'!BA20+'Yearly LC Ethylene'!CG15+'Yearly LC Propylene'!CG9)/1000000</f>
        <v>0.19742494847695891</v>
      </c>
      <c r="BB12" s="2">
        <f>('Yearly Butadiene'!FZ13+'Yearly BTX'!FZ19+'Yearly Methanol'!BB20+'Yearly LC Ethylene'!CH15+'Yearly LC Propylene'!CH9)/1000000</f>
        <v>0.21902795879861275</v>
      </c>
      <c r="BC12" s="2">
        <f>('Yearly Butadiene'!GA13+'Yearly BTX'!GA19+'Yearly Methanol'!BC20+'Yearly LC Ethylene'!CI15+'Yearly LC Propylene'!CI9)/1000000</f>
        <v>0.24113166200070915</v>
      </c>
      <c r="BD12" s="2">
        <f>('Yearly Butadiene'!GB13+'Yearly BTX'!GB19+'Yearly Methanol'!BD20+'Yearly LC Ethylene'!CJ15+'Yearly LC Propylene'!CJ9)/1000000</f>
        <v>0.26375193327403462</v>
      </c>
      <c r="BE12" s="2">
        <f>('Yearly Butadiene'!GC13+'Yearly BTX'!GC19+'Yearly Methanol'!BE20+'Yearly LC Ethylene'!CK15+'Yearly LC Propylene'!CK9)/1000000</f>
        <v>0.30694845243142105</v>
      </c>
      <c r="BF12" s="2">
        <f>('Yearly Butadiene'!GD13+'Yearly BTX'!GD19+'Yearly Methanol'!BF20+'Yearly LC Ethylene'!CL15+'Yearly LC Propylene'!CL9)/1000000</f>
        <v>0.35119133070453384</v>
      </c>
      <c r="BG12" s="2">
        <f>('Yearly Butadiene'!GE13+'Yearly BTX'!GE19+'Yearly Methanol'!BG20+'Yearly LC Ethylene'!CM15+'Yearly LC Propylene'!CM9)/1000000</f>
        <v>0.39651678684059749</v>
      </c>
      <c r="BH12" s="2">
        <f>('Yearly Butadiene'!GF13+'Yearly BTX'!GF19+'Yearly Methanol'!BH20+'Yearly LC Ethylene'!CN15+'Yearly LC Propylene'!CN9)/1000000</f>
        <v>0.44296197451363156</v>
      </c>
      <c r="BI12" s="2">
        <f>('Yearly Butadiene'!GG13+'Yearly BTX'!GG19+'Yearly Methanol'!BI20+'Yearly LC Ethylene'!CO15+'Yearly LC Propylene'!CO9)/1000000</f>
        <v>0.49056500512860834</v>
      </c>
      <c r="BJ12" s="2">
        <f>('Yearly Butadiene'!GH13+'Yearly BTX'!GH19+'Yearly Methanol'!BJ20+'Yearly LC Ethylene'!CP15+'Yearly LC Propylene'!CP9)/1000000</f>
        <v>0.53936497115121329</v>
      </c>
      <c r="BK12" s="2">
        <f>('Yearly Butadiene'!GI13+'Yearly BTX'!GI19+'Yearly Methanol'!BK20+'Yearly LC Ethylene'!CQ15+'Yearly LC Propylene'!CQ9)/1000000</f>
        <v>0.58940196997479744</v>
      </c>
      <c r="BL12" s="2">
        <f>('Yearly Butadiene'!GJ13+'Yearly BTX'!GJ19+'Yearly Methanol'!BL20+'Yearly LC Ethylene'!CR15+'Yearly LC Propylene'!CR9)/1000000</f>
        <v>0.64071712833637184</v>
      </c>
      <c r="BM12" s="2">
        <f>('Yearly Butadiene'!GK13+'Yearly BTX'!GK19+'Yearly Methanol'!BM20+'Yearly LC Ethylene'!CS15+'Yearly LC Propylene'!CS9)/1000000</f>
        <v>0.69335262729373315</v>
      </c>
      <c r="BN12" s="2">
        <f>('Yearly Butadiene'!GL13+'Yearly BTX'!GL19+'Yearly Methanol'!BN20+'Yearly LC Ethylene'!CT15+'Yearly LC Propylene'!CT9)/1000000</f>
        <v>0.74735172777607972</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B12" t="s">
        <v>119</v>
      </c>
      <c r="ED12" s="2">
        <f>AH19</f>
        <v>0.99167957516059368</v>
      </c>
      <c r="EG12" s="2"/>
      <c r="EH12" s="2"/>
      <c r="EI12" s="118"/>
      <c r="EJ12" s="118"/>
      <c r="EK12" s="118"/>
      <c r="EL12" s="118"/>
      <c r="EM12" s="118"/>
      <c r="EN12" s="339">
        <f t="shared" si="18"/>
        <v>0.21479573149418438</v>
      </c>
    </row>
    <row r="13" spans="1:151">
      <c r="A13" s="1" t="s">
        <v>362</v>
      </c>
      <c r="B13" t="s">
        <v>381</v>
      </c>
      <c r="C13" s="5" t="s">
        <v>361</v>
      </c>
      <c r="D13" s="2">
        <f>('Yearly Butadiene'!BP14+'Yearly BTX'!BP20+'Yearly Methanol'!D21+'Yearly HC Ethylene'!BP16+'Yearly HC Propylene'!BP10)/1000000</f>
        <v>0</v>
      </c>
      <c r="E13" s="2">
        <f>('Yearly Butadiene'!BQ14+'Yearly BTX'!BQ20+'Yearly Methanol'!E21+'Yearly HC Ethylene'!BQ16+'Yearly HC Propylene'!BQ10)/1000000</f>
        <v>7.0132975891343428E-3</v>
      </c>
      <c r="F13" s="2">
        <f>('Yearly Butadiene'!BR14+'Yearly BTX'!BR20+'Yearly Methanol'!F21+'Yearly HC Ethylene'!BR16+'Yearly HC Propylene'!BR10)/1000000</f>
        <v>1.4106571469860021E-2</v>
      </c>
      <c r="G13" s="2">
        <f>('Yearly Butadiene'!BS14+'Yearly BTX'!BS20+'Yearly Methanol'!G21+'Yearly HC Ethylene'!BS16+'Yearly HC Propylene'!BS10)/1000000</f>
        <v>2.1282548108748793E-2</v>
      </c>
      <c r="H13" s="2">
        <f>('Yearly Butadiene'!BT14+'Yearly BTX'!BT20+'Yearly Methanol'!H21+'Yearly HC Ethylene'!BT16+'Yearly HC Propylene'!BT10)/1000000</f>
        <v>2.8543996045403038E-2</v>
      </c>
      <c r="I13" s="2">
        <f>('Yearly Butadiene'!BU14+'Yearly BTX'!BU20+'Yearly Methanol'!I21+'Yearly HC Ethylene'!BU16+'Yearly HC Propylene'!BU10)/1000000</f>
        <v>3.5893726497725584E-2</v>
      </c>
      <c r="J13" s="2">
        <f>('Yearly Butadiene'!BV14+'Yearly BTX'!BV20+'Yearly Methanol'!J21+'Yearly HC Ethylene'!BV16+'Yearly HC Propylene'!BV10)/1000000</f>
        <v>4.3334593971200062E-2</v>
      </c>
      <c r="K13" s="2">
        <f>('Yearly Butadiene'!BW14+'Yearly BTX'!BW20+'Yearly Methanol'!K21+'Yearly HC Ethylene'!BW16+'Yearly HC Propylene'!BW10)/1000000</f>
        <v>5.0869496872069764E-2</v>
      </c>
      <c r="L13" s="2">
        <f>('Yearly Butadiene'!BX14+'Yearly BTX'!BX20+'Yearly Methanol'!L21+'Yearly HC Ethylene'!BX16+'Yearly HC Propylene'!BX10)/1000000</f>
        <v>5.8501378124297246E-2</v>
      </c>
      <c r="M13" s="2">
        <f>('Yearly Butadiene'!BY14+'Yearly BTX'!BY20+'Yearly Methanol'!M21+'Yearly HC Ethylene'!BY16+'Yearly HC Propylene'!BY10)/1000000</f>
        <v>6.6233225790179748E-2</v>
      </c>
      <c r="N13" s="2">
        <f>('Yearly Butadiene'!BZ14+'Yearly BTX'!BZ20+'Yearly Methanol'!N21+'Yearly HC Ethylene'!BZ16+'Yearly HC Propylene'!BZ10)/1000000</f>
        <v>7.4068073694489242E-2</v>
      </c>
      <c r="O13" s="2">
        <f>('Yearly Butadiene'!CA14+'Yearly BTX'!CA20+'Yearly Methanol'!O21+'Yearly HC Ethylene'!CA16+'Yearly HC Propylene'!CA10)/1000000</f>
        <v>9.6794612146516676E-2</v>
      </c>
      <c r="P13" s="2">
        <f>('Yearly Butadiene'!CB14+'Yearly BTX'!CB20+'Yearly Methanol'!P21+'Yearly HC Ethylene'!CB16+'Yearly HC Propylene'!CB10)/1000000</f>
        <v>0.11975471448545941</v>
      </c>
      <c r="Q13" s="2">
        <f>('Yearly Butadiene'!CC14+'Yearly BTX'!CC20+'Yearly Methanol'!Q21+'Yearly HC Ethylene'!CC16+'Yearly HC Propylene'!CC10)/1000000</f>
        <v>0.14294797197805761</v>
      </c>
      <c r="R13" s="2">
        <f>('Yearly Butadiene'!CD14+'Yearly BTX'!CD20+'Yearly Methanol'!R21+'Yearly HC Ethylene'!CD16+'Yearly HC Propylene'!CD10)/1000000</f>
        <v>0.16637370917096095</v>
      </c>
      <c r="S13" s="2">
        <f>('Yearly Butadiene'!CE14+'Yearly BTX'!CE20+'Yearly Methanol'!S21+'Yearly HC Ethylene'!CE16+'Yearly HC Propylene'!CE10)/1000000</f>
        <v>0.19003097058514443</v>
      </c>
      <c r="T13" s="2">
        <f>('Yearly Butadiene'!CF14+'Yearly BTX'!CF20+'Yearly Methanol'!T21+'Yearly HC Ethylene'!CF16+'Yearly HC Propylene'!CF10)/1000000</f>
        <v>0.21391850695179668</v>
      </c>
      <c r="U13" s="2">
        <f>('Yearly Butadiene'!CG14+'Yearly BTX'!CG20+'Yearly Methanol'!U21+'Yearly HC Ethylene'!CG16+'Yearly HC Propylene'!CG10)/1000000</f>
        <v>0.23803476097601908</v>
      </c>
      <c r="V13" s="2">
        <f>('Yearly Butadiene'!CH14+'Yearly BTX'!CH20+'Yearly Methanol'!V21+'Yearly HC Ethylene'!CH16+'Yearly HC Propylene'!CH10)/1000000</f>
        <v>0.26237785261431079</v>
      </c>
      <c r="W13" s="2">
        <f>('Yearly Butadiene'!CI14+'Yearly BTX'!CI20+'Yearly Methanol'!W21+'Yearly HC Ethylene'!CI16+'Yearly HC Propylene'!CI10)/1000000</f>
        <v>0.28694556385143399</v>
      </c>
      <c r="X13" s="2">
        <f>('Yearly Butadiene'!CJ14+'Yearly BTX'!CJ20+'Yearly Methanol'!X21+'Yearly HC Ethylene'!CJ16+'Yearly HC Propylene'!CJ10)/1000000</f>
        <v>0.31173532296186979</v>
      </c>
      <c r="Y13" s="2">
        <f>('Yearly Butadiene'!CK14+'Yearly BTX'!CK20+'Yearly Methanol'!Y21+'Yearly HC Ethylene'!CK16+'Yearly HC Propylene'!CK10)/1000000</f>
        <v>0.35719040520933937</v>
      </c>
      <c r="Z13" s="2">
        <f>('Yearly Butadiene'!CL14+'Yearly BTX'!CL20+'Yearly Methanol'!Z21+'Yearly HC Ethylene'!CL16+'Yearly HC Propylene'!CL10)/1000000</f>
        <v>0.40217979820868083</v>
      </c>
      <c r="AA13" s="2">
        <f>('Yearly Butadiene'!CM14+'Yearly BTX'!CM20+'Yearly Methanol'!AA21+'Yearly HC Ethylene'!CM16+'Yearly HC Propylene'!CM10)/1000000</f>
        <v>0.44665496044159803</v>
      </c>
      <c r="AB13" s="2">
        <f>('Yearly Butadiene'!CN14+'Yearly BTX'!CN20+'Yearly Methanol'!AB21+'Yearly HC Ethylene'!CN16+'Yearly HC Propylene'!CN10)/1000000</f>
        <v>0.49056503649792887</v>
      </c>
      <c r="AC13" s="2">
        <f>('Yearly Butadiene'!CO14+'Yearly BTX'!CO20+'Yearly Methanol'!AC21+'Yearly HC Ethylene'!CO16+'Yearly HC Propylene'!CO10)/1000000</f>
        <v>0.53385677741571558</v>
      </c>
      <c r="AD13" s="2">
        <f>('Yearly Butadiene'!CP14+'Yearly BTX'!CP20+'Yearly Methanol'!AD21+'Yearly HC Ethylene'!CP16+'Yearly HC Propylene'!CP10)/1000000</f>
        <v>0.57647445866563285</v>
      </c>
      <c r="AE13" s="2">
        <f>('Yearly Butadiene'!CQ14+'Yearly BTX'!CQ20+'Yearly Methanol'!AE21+'Yearly HC Ethylene'!CQ16+'Yearly HC Propylene'!CQ10)/1000000</f>
        <v>0.61835979571636157</v>
      </c>
      <c r="AF13" s="2">
        <f>('Yearly Butadiene'!CR14+'Yearly BTX'!CR20+'Yearly Methanol'!AF21+'Yearly HC Ethylene'!CR16+'Yearly HC Propylene'!CR10)/1000000</f>
        <v>0.65945185711589827</v>
      </c>
      <c r="AG13" s="2">
        <f>('Yearly Butadiene'!CS14+'Yearly BTX'!CS20+'Yearly Methanol'!AG21+'Yearly HC Ethylene'!CS16+'Yearly HC Propylene'!CS10)/1000000</f>
        <v>0.69968697502215682</v>
      </c>
      <c r="AH13" s="2">
        <f>('Yearly Butadiene'!CT14+'Yearly BTX'!CT20+'Yearly Methanol'!AH21+'Yearly HC Ethylene'!CT16+'Yearly HC Propylene'!CT10)/1000000</f>
        <v>0.73899865311453905</v>
      </c>
      <c r="AI13" s="2"/>
      <c r="AJ13" s="2">
        <f>('Yearly Butadiene'!FH14+'Yearly BTX'!FH20+'Yearly Methanol'!AJ21+'Yearly LC Ethylene'!BP16+'Yearly LC Propylene'!BP10)/1000000</f>
        <v>0</v>
      </c>
      <c r="AK13" s="2">
        <f>('Yearly Butadiene'!FI14+'Yearly BTX'!FI20+'Yearly Methanol'!AK21+'Yearly LC Ethylene'!BQ16+'Yearly LC Propylene'!BQ10)/1000000</f>
        <v>3.5078227745928927E-3</v>
      </c>
      <c r="AL13" s="2">
        <f>('Yearly Butadiene'!FJ14+'Yearly BTX'!FJ20+'Yearly Methanol'!AL21+'Yearly LC Ethylene'!BR16+'Yearly LC Propylene'!BR10)/1000000</f>
        <v>7.0580975799813582E-3</v>
      </c>
      <c r="AM13" s="2">
        <f>('Yearly Butadiene'!FK14+'Yearly BTX'!FK20+'Yearly Methanol'!AM21+'Yearly LC Ethylene'!BS16+'Yearly LC Propylene'!BS10)/1000000</f>
        <v>1.0652367351610501E-2</v>
      </c>
      <c r="AN13" s="2">
        <f>('Yearly Butadiene'!FL14+'Yearly BTX'!FL20+'Yearly Methanol'!AN21+'Yearly LC Ethylene'!BT16+'Yearly LC Propylene'!BT10)/1000000</f>
        <v>1.4292204031882002E-2</v>
      </c>
      <c r="AO13" s="2">
        <f>('Yearly Butadiene'!FM14+'Yearly BTX'!FM20+'Yearly Methanol'!AO21+'Yearly LC Ethylene'!BU16+'Yearly LC Propylene'!BU10)/1000000</f>
        <v>1.7979209151497762E-2</v>
      </c>
      <c r="AP13" s="2">
        <f>('Yearly Butadiene'!FN14+'Yearly BTX'!FN20+'Yearly Methanol'!AP21+'Yearly LC Ethylene'!BV16+'Yearly LC Propylene'!BV10)/1000000</f>
        <v>2.1715014421265891E-2</v>
      </c>
      <c r="AQ13" s="2">
        <f>('Yearly Butadiene'!FO14+'Yearly BTX'!FO20+'Yearly Methanol'!AQ21+'Yearly LC Ethylene'!BW16+'Yearly LC Propylene'!BW10)/1000000</f>
        <v>2.5501282334546595E-2</v>
      </c>
      <c r="AR13" s="2">
        <f>('Yearly Butadiene'!FP14+'Yearly BTX'!FP20+'Yearly Methanol'!AR21+'Yearly LC Ethylene'!BX16+'Yearly LC Propylene'!BX10)/1000000</f>
        <v>2.9339706780518449E-2</v>
      </c>
      <c r="AS13" s="2">
        <f>('Yearly Butadiene'!FQ14+'Yearly BTX'!FQ20+'Yearly Methanol'!AS21+'Yearly LC Ethylene'!BY16+'Yearly LC Propylene'!BY10)/1000000</f>
        <v>3.3232013668448322E-2</v>
      </c>
      <c r="AT13" s="2">
        <f>('Yearly Butadiene'!FR14+'Yearly BTX'!FR20+'Yearly Methanol'!AT21+'Yearly LC Ethylene'!BZ16+'Yearly LC Propylene'!BZ10)/1000000</f>
        <v>3.7179961563151141E-2</v>
      </c>
      <c r="AU13" s="2">
        <f>('Yearly Butadiene'!FS14+'Yearly BTX'!FS20+'Yearly Methanol'!AU21+'Yearly LC Ethylene'!CA16+'Yearly LC Propylene'!CA10)/1000000</f>
        <v>4.8706822317742302E-2</v>
      </c>
      <c r="AV13" s="2">
        <f>('Yearly Butadiene'!FT14+'Yearly BTX'!FT20+'Yearly Methanol'!AV21+'Yearly LC Ethylene'!CB16+'Yearly LC Propylene'!CB10)/1000000</f>
        <v>6.0412760762018208E-2</v>
      </c>
      <c r="AW13" s="2">
        <f>('Yearly Butadiene'!FU14+'Yearly BTX'!FU20+'Yearly Methanol'!AW21+'Yearly LC Ethylene'!CC16+'Yearly LC Propylene'!CC10)/1000000</f>
        <v>7.2301781589850317E-2</v>
      </c>
      <c r="AX13" s="2">
        <f>('Yearly Butadiene'!FV14+'Yearly BTX'!FV20+'Yearly Methanol'!AX21+'Yearly LC Ethylene'!CD16+'Yearly LC Propylene'!CD10)/1000000</f>
        <v>8.4377937533067854E-2</v>
      </c>
      <c r="AY13" s="2">
        <f>('Yearly Butadiene'!FW14+'Yearly BTX'!FW20+'Yearly Methanol'!AY21+'Yearly LC Ethylene'!CE16+'Yearly LC Propylene'!CE10)/1000000</f>
        <v>9.6645328955791893E-2</v>
      </c>
      <c r="AZ13" s="2">
        <f>('Yearly Butadiene'!FX14+'Yearly BTX'!FX20+'Yearly Methanol'!AZ21+'Yearly LC Ethylene'!CF16+'Yearly LC Propylene'!CF10)/1000000</f>
        <v>0.10910810340727904</v>
      </c>
      <c r="BA13" s="2">
        <f>('Yearly Butadiene'!FY14+'Yearly BTX'!FY20+'Yearly Methanol'!BA21+'Yearly LC Ethylene'!CG16+'Yearly LC Propylene'!CG10)/1000000</f>
        <v>0.12177045513159448</v>
      </c>
      <c r="BB13" s="2">
        <f>('Yearly Butadiene'!FZ14+'Yearly BTX'!FZ20+'Yearly Methanol'!BB21+'Yearly LC Ethylene'!CH16+'Yearly LC Propylene'!CH10)/1000000</f>
        <v>0.13463662453238232</v>
      </c>
      <c r="BC13" s="2">
        <f>('Yearly Butadiene'!GA14+'Yearly BTX'!GA20+'Yearly Methanol'!BC21+'Yearly LC Ethylene'!CI16+'Yearly LC Propylene'!CI10)/1000000</f>
        <v>0.14771089759094788</v>
      </c>
      <c r="BD13" s="2">
        <f>('Yearly Butadiene'!GB14+'Yearly BTX'!GB20+'Yearly Methanol'!BD21+'Yearly LC Ethylene'!CJ16+'Yearly LC Propylene'!CJ10)/1000000</f>
        <v>0.16099760523581338</v>
      </c>
      <c r="BE13" s="2">
        <f>('Yearly Butadiene'!GC14+'Yearly BTX'!GC20+'Yearly Methanol'!BE21+'Yearly LC Ethylene'!CK16+'Yearly LC Propylene'!CK10)/1000000</f>
        <v>0.18608121771185937</v>
      </c>
      <c r="BF13" s="2">
        <f>('Yearly Butadiene'!GD14+'Yearly BTX'!GD20+'Yearly Methanol'!BF21+'Yearly LC Ethylene'!CL16+'Yearly LC Propylene'!CL10)/1000000</f>
        <v>0.21140755789994739</v>
      </c>
      <c r="BG13" s="2">
        <f>('Yearly Butadiene'!GE14+'Yearly BTX'!GE20+'Yearly Methanol'!BG21+'Yearly LC Ethylene'!CM16+'Yearly LC Propylene'!CM10)/1000000</f>
        <v>0.23697551737903333</v>
      </c>
      <c r="BH13" s="2">
        <f>('Yearly Butadiene'!GF14+'Yearly BTX'!GF20+'Yearly Methanol'!BH21+'Yearly LC Ethylene'!CN16+'Yearly LC Propylene'!CN10)/1000000</f>
        <v>0.26278362705175629</v>
      </c>
      <c r="BI13" s="2">
        <f>('Yearly Butadiene'!GG14+'Yearly BTX'!GG20+'Yearly Methanol'!BI21+'Yearly LC Ethylene'!CO16+'Yearly LC Propylene'!CO10)/1000000</f>
        <v>0.28883004044648014</v>
      </c>
      <c r="BJ13" s="2">
        <f>('Yearly Butadiene'!GH14+'Yearly BTX'!GH20+'Yearly Methanol'!BJ21+'Yearly LC Ethylene'!CP16+'Yearly LC Propylene'!CP10)/1000000</f>
        <v>0.31511251644922345</v>
      </c>
      <c r="BK13" s="2">
        <f>('Yearly Butadiene'!GI14+'Yearly BTX'!GI20+'Yearly Methanol'!BK21+'Yearly LC Ethylene'!CQ16+'Yearly LC Propylene'!CQ10)/1000000</f>
        <v>0.34162840144870155</v>
      </c>
      <c r="BL13" s="2">
        <f>('Yearly Butadiene'!GJ14+'Yearly BTX'!GJ20+'Yearly Methanol'!BL21+'Yearly LC Ethylene'!CR16+'Yearly LC Propylene'!CR10)/1000000</f>
        <v>0.36837461087725043</v>
      </c>
      <c r="BM13" s="2">
        <f>('Yearly Butadiene'!GK14+'Yearly BTX'!GK20+'Yearly Methanol'!BM21+'Yearly LC Ethylene'!CS16+'Yearly LC Propylene'!CS10)/1000000</f>
        <v>0.39534761012994535</v>
      </c>
      <c r="BN13" s="2">
        <f>('Yearly Butadiene'!GL14+'Yearly BTX'!GL20+'Yearly Methanol'!BN21+'Yearly LC Ethylene'!CT16+'Yearly LC Propylene'!CT10)/1000000</f>
        <v>0.42254339484375097</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D13" s="2">
        <f>SUM(ED6:ED12)</f>
        <v>4.6168495447380131</v>
      </c>
      <c r="EG13" s="2"/>
      <c r="EH13" s="2"/>
      <c r="EI13" s="118"/>
      <c r="EJ13" s="118"/>
      <c r="EK13" s="118"/>
      <c r="EL13" s="118"/>
      <c r="EM13" s="118"/>
      <c r="EN13" s="339">
        <f t="shared" si="18"/>
        <v>1</v>
      </c>
      <c r="EQ13" s="74">
        <v>0.11319756355110161</v>
      </c>
      <c r="ER13">
        <v>0.23521858573574023</v>
      </c>
      <c r="ES13">
        <v>0.17498744911634345</v>
      </c>
      <c r="ET13">
        <v>6.4639146669995096E-2</v>
      </c>
      <c r="EU13">
        <v>0.41195725492681956</v>
      </c>
    </row>
    <row r="14" spans="1:151">
      <c r="A14" s="1" t="s">
        <v>362</v>
      </c>
      <c r="B14" t="s">
        <v>382</v>
      </c>
      <c r="C14" s="5" t="s">
        <v>361</v>
      </c>
      <c r="D14" s="2">
        <f>('Yearly Butadiene'!BP27+'Yearly BTX'!BP39+'Yearly Methanol'!D40+'Yearly HC Ethylene'!BP41+'Yearly HC Propylene'!BP23)/1000000</f>
        <v>0</v>
      </c>
      <c r="E14" s="2">
        <f>('Yearly Butadiene'!BQ27+'Yearly BTX'!BQ39+'Yearly Methanol'!E40+'Yearly HC Ethylene'!BQ41+'Yearly HC Propylene'!BQ23)/1000000</f>
        <v>5.4173063728468057E-2</v>
      </c>
      <c r="F14" s="2">
        <f>('Yearly Butadiene'!BR27+'Yearly BTX'!BR39+'Yearly Methanol'!F40+'Yearly HC Ethylene'!BR41+'Yearly HC Propylene'!BR23)/1000000</f>
        <v>0.10780054880324623</v>
      </c>
      <c r="G14" s="2">
        <f>('Yearly Butadiene'!BS27+'Yearly BTX'!BS39+'Yearly Methanol'!G40+'Yearly HC Ethylene'!BS41+'Yearly HC Propylene'!BS23)/1000000</f>
        <v>0.16088812118452711</v>
      </c>
      <c r="H14" s="2">
        <f>('Yearly Butadiene'!BT27+'Yearly BTX'!BT39+'Yearly Methanol'!H40+'Yearly HC Ethylene'!BT41+'Yearly HC Propylene'!BT23)/1000000</f>
        <v>0.2134413945244458</v>
      </c>
      <c r="I14" s="2">
        <f>('Yearly Butadiene'!BU27+'Yearly BTX'!BU39+'Yearly Methanol'!I40+'Yearly HC Ethylene'!BU41+'Yearly HC Propylene'!BU23)/1000000</f>
        <v>0.26546593061983781</v>
      </c>
      <c r="J14" s="2">
        <f>('Yearly Butadiene'!BV27+'Yearly BTX'!BV39+'Yearly Methanol'!J40+'Yearly HC Ethylene'!BV41+'Yearly HC Propylene'!BV23)/1000000</f>
        <v>0.31696723986123493</v>
      </c>
      <c r="K14" s="2">
        <f>('Yearly Butadiene'!BW27+'Yearly BTX'!BW39+'Yearly Methanol'!K40+'Yearly HC Ethylene'!BW41+'Yearly HC Propylene'!BW23)/1000000</f>
        <v>0.36795078167812884</v>
      </c>
      <c r="L14" s="2">
        <f>('Yearly Butadiene'!BX27+'Yearly BTX'!BX39+'Yearly Methanol'!L40+'Yearly HC Ethylene'!BX41+'Yearly HC Propylene'!BX23)/1000000</f>
        <v>0.41842196498053275</v>
      </c>
      <c r="M14" s="2">
        <f>('Yearly Butadiene'!BY27+'Yearly BTX'!BY39+'Yearly Methanol'!M40+'Yearly HC Ethylene'!BY41+'Yearly HC Propylene'!BY23)/1000000</f>
        <v>0.46838614859687167</v>
      </c>
      <c r="N14" s="2">
        <f>('Yearly Butadiene'!BZ27+'Yearly BTX'!BZ39+'Yearly Methanol'!N40+'Yearly HC Ethylene'!BZ41+'Yearly HC Propylene'!BZ23)/1000000</f>
        <v>0.51784864170822997</v>
      </c>
      <c r="O14" s="2">
        <f>('Yearly Butadiene'!CA27+'Yearly BTX'!CA39+'Yearly Methanol'!O40+'Yearly HC Ethylene'!CA41+'Yearly HC Propylene'!CA23)/1000000</f>
        <v>0.56681470427898573</v>
      </c>
      <c r="P14" s="2">
        <f>('Yearly Butadiene'!CB27+'Yearly BTX'!CB39+'Yearly Methanol'!P40+'Yearly HC Ethylene'!CB41+'Yearly HC Propylene'!CB23)/1000000</f>
        <v>0.615289547483863</v>
      </c>
      <c r="Q14" s="2">
        <f>('Yearly Butadiene'!CC27+'Yearly BTX'!CC39+'Yearly Methanol'!Q40+'Yearly HC Ethylene'!CC41+'Yearly HC Propylene'!CC23)/1000000</f>
        <v>0.66327833413142723</v>
      </c>
      <c r="R14" s="2">
        <f>('Yearly Butadiene'!CD27+'Yearly BTX'!CD39+'Yearly Methanol'!R40+'Yearly HC Ethylene'!CD41+'Yearly HC Propylene'!CD23)/1000000</f>
        <v>0.71078617908405639</v>
      </c>
      <c r="S14" s="2">
        <f>('Yearly Butadiene'!CE27+'Yearly BTX'!CE39+'Yearly Methanol'!S40+'Yearly HC Ethylene'!CE41+'Yearly HC Propylene'!CE23)/1000000</f>
        <v>0.75781814967441619</v>
      </c>
      <c r="T14" s="2">
        <f>('Yearly Butadiene'!CF27+'Yearly BTX'!CF39+'Yearly Methanol'!T40+'Yearly HC Ethylene'!CF41+'Yearly HC Propylene'!CF23)/1000000</f>
        <v>0.80437926611846167</v>
      </c>
      <c r="U14" s="2">
        <f>('Yearly Butadiene'!CG27+'Yearly BTX'!CG39+'Yearly Methanol'!U40+'Yearly HC Ethylene'!CG41+'Yearly HC Propylene'!CG23)/1000000</f>
        <v>0.85047450192500262</v>
      </c>
      <c r="V14" s="2">
        <f>('Yearly Butadiene'!CH27+'Yearly BTX'!CH39+'Yearly Methanol'!V40+'Yearly HC Ethylene'!CH41+'Yearly HC Propylene'!CH23)/1000000</f>
        <v>0.89610878430185326</v>
      </c>
      <c r="W14" s="2">
        <f>('Yearly Butadiene'!CI27+'Yearly BTX'!CI39+'Yearly Methanol'!W40+'Yearly HC Ethylene'!CI41+'Yearly HC Propylene'!CI23)/1000000</f>
        <v>0.94128699455859755</v>
      </c>
      <c r="X14" s="2">
        <f>('Yearly Butadiene'!CJ27+'Yearly BTX'!CJ39+'Yearly Methanol'!X40+'Yearly HC Ethylene'!CJ41+'Yearly HC Propylene'!CJ23)/1000000</f>
        <v>0.98601396850599643</v>
      </c>
      <c r="Y14" s="2">
        <f>('Yearly Butadiene'!CK27+'Yearly BTX'!CK39+'Yearly Methanol'!Y40+'Yearly HC Ethylene'!CK41+'Yearly HC Propylene'!CK23)/1000000</f>
        <v>1.0317812132977366</v>
      </c>
      <c r="Z14" s="2">
        <f>('Yearly Butadiene'!CL27+'Yearly BTX'!CL39+'Yearly Methanol'!Z40+'Yearly HC Ethylene'!CL41+'Yearly HC Propylene'!CL23)/1000000</f>
        <v>1.0770923705689239</v>
      </c>
      <c r="AA14" s="2">
        <f>('Yearly Butadiene'!CM27+'Yearly BTX'!CM39+'Yearly Methanol'!AA40+'Yearly HC Ethylene'!CM41+'Yearly HC Propylene'!CM23)/1000000</f>
        <v>1.1219522914174471</v>
      </c>
      <c r="AB14" s="2">
        <f>('Yearly Butadiene'!CN27+'Yearly BTX'!CN39+'Yearly Methanol'!AB40+'Yearly HC Ethylene'!CN41+'Yearly HC Propylene'!CN23)/1000000</f>
        <v>1.166365781627527</v>
      </c>
      <c r="AC14" s="2">
        <f>('Yearly Butadiene'!CO27+'Yearly BTX'!CO39+'Yearly Methanol'!AC40+'Yearly HC Ethylene'!CO41+'Yearly HC Propylene'!CO23)/1000000</f>
        <v>1.2103376020646752</v>
      </c>
      <c r="AD14" s="2">
        <f>('Yearly Butadiene'!CP27+'Yearly BTX'!CP39+'Yearly Methanol'!AD40+'Yearly HC Ethylene'!CP41+'Yearly HC Propylene'!CP23)/1000000</f>
        <v>1.2538724690673593</v>
      </c>
      <c r="AE14" s="2">
        <f>('Yearly Butadiene'!CQ27+'Yearly BTX'!CQ39+'Yearly Methanol'!AE40+'Yearly HC Ethylene'!CQ41+'Yearly HC Propylene'!CQ23)/1000000</f>
        <v>1.2969750548353922</v>
      </c>
      <c r="AF14" s="2">
        <f>('Yearly Butadiene'!CR27+'Yearly BTX'!CR39+'Yearly Methanol'!AF40+'Yearly HC Ethylene'!CR41+'Yearly HC Propylene'!CR23)/1000000</f>
        <v>1.3396499878150829</v>
      </c>
      <c r="AG14" s="2">
        <f>('Yearly Butadiene'!CS27+'Yearly BTX'!CS39+'Yearly Methanol'!AG40+'Yearly HC Ethylene'!CS41+'Yearly HC Propylene'!CS23)/1000000</f>
        <v>1.381901853081166</v>
      </c>
      <c r="AH14" s="2">
        <f>('Yearly Butadiene'!CT27+'Yearly BTX'!CT39+'Yearly Methanol'!AH40+'Yearly HC Ethylene'!CT41+'Yearly HC Propylene'!CT23)/1000000</f>
        <v>1.4237351927155382</v>
      </c>
      <c r="AI14" s="2"/>
      <c r="AJ14" s="2">
        <f>('Yearly Butadiene'!FH27+'Yearly BTX'!FH39+'Yearly Methanol'!AJ40+'Yearly LC Ethylene'!BP41+'Yearly LC Propylene'!BP23)/1000000</f>
        <v>0</v>
      </c>
      <c r="AK14" s="2">
        <f>('Yearly Butadiene'!FI27+'Yearly BTX'!FI39+'Yearly Methanol'!AK40+'Yearly LC Ethylene'!BQ41+'Yearly LC Propylene'!BQ23)/1000000</f>
        <v>2.1669225491387219E-2</v>
      </c>
      <c r="AL14" s="2">
        <f>('Yearly Butadiene'!FJ27+'Yearly BTX'!FJ39+'Yearly Methanol'!AL40+'Yearly LC Ethylene'!BR41+'Yearly LC Propylene'!BR23)/1000000</f>
        <v>4.3120219521298478E-2</v>
      </c>
      <c r="AM14" s="2">
        <f>('Yearly Butadiene'!FK27+'Yearly BTX'!FK39+'Yearly Methanol'!AM40+'Yearly LC Ethylene'!BS41+'Yearly LC Propylene'!BS23)/1000000</f>
        <v>6.4355248473810842E-2</v>
      </c>
      <c r="AN14" s="2">
        <f>('Yearly Butadiene'!FL27+'Yearly BTX'!FL39+'Yearly Methanol'!AN40+'Yearly LC Ethylene'!BT41+'Yearly LC Propylene'!BT23)/1000000</f>
        <v>8.5376557809778333E-2</v>
      </c>
      <c r="AO14" s="2">
        <f>('Yearly Butadiene'!FM27+'Yearly BTX'!FM39+'Yearly Methanol'!AO40+'Yearly LC Ethylene'!BU41+'Yearly LC Propylene'!BU23)/1000000</f>
        <v>0.10618637224793513</v>
      </c>
      <c r="AP14" s="2">
        <f>('Yearly Butadiene'!FN27+'Yearly BTX'!FN39+'Yearly Methanol'!AP40+'Yearly LC Ethylene'!BV41+'Yearly LC Propylene'!BV23)/1000000</f>
        <v>0.12678689594449399</v>
      </c>
      <c r="AQ14" s="2">
        <f>('Yearly Butadiene'!FO27+'Yearly BTX'!FO39+'Yearly Methanol'!AQ40+'Yearly LC Ethylene'!BW41+'Yearly LC Propylene'!BW23)/1000000</f>
        <v>0.14718031267125151</v>
      </c>
      <c r="AR14" s="2">
        <f>('Yearly Butadiene'!FP27+'Yearly BTX'!FP39+'Yearly Methanol'!AR40+'Yearly LC Ethylene'!BX41+'Yearly LC Propylene'!BX23)/1000000</f>
        <v>0.16736878599221308</v>
      </c>
      <c r="AS14" s="2">
        <f>('Yearly Butadiene'!FQ27+'Yearly BTX'!FQ39+'Yearly Methanol'!AS40+'Yearly LC Ethylene'!BY41+'Yearly LC Propylene'!BY23)/1000000</f>
        <v>0.18735445943874868</v>
      </c>
      <c r="AT14" s="2">
        <f>('Yearly Butadiene'!FR27+'Yearly BTX'!FR39+'Yearly Methanol'!AT40+'Yearly LC Ethylene'!BZ41+'Yearly LC Propylene'!BZ23)/1000000</f>
        <v>0.20713945668329201</v>
      </c>
      <c r="AU14" s="2">
        <f>('Yearly Butadiene'!FS27+'Yearly BTX'!FS39+'Yearly Methanol'!AU40+'Yearly LC Ethylene'!CA41+'Yearly LC Propylene'!CA23)/1000000</f>
        <v>0.2267258817115943</v>
      </c>
      <c r="AV14" s="2">
        <f>('Yearly Butadiene'!FT27+'Yearly BTX'!FT39+'Yearly Methanol'!AV40+'Yearly LC Ethylene'!CB41+'Yearly LC Propylene'!CB23)/1000000</f>
        <v>0.24611581899354518</v>
      </c>
      <c r="AW14" s="2">
        <f>('Yearly Butadiene'!FU27+'Yearly BTX'!FU39+'Yearly Methanol'!AW40+'Yearly LC Ethylene'!CC41+'Yearly LC Propylene'!CC23)/1000000</f>
        <v>0.26531133365257087</v>
      </c>
      <c r="AX14" s="2">
        <f>('Yearly Butadiene'!FV27+'Yearly BTX'!FV39+'Yearly Methanol'!AX40+'Yearly LC Ethylene'!CD41+'Yearly LC Propylene'!CD23)/1000000</f>
        <v>0.28431447163362256</v>
      </c>
      <c r="AY14" s="2">
        <f>('Yearly Butadiene'!FW27+'Yearly BTX'!FW39+'Yearly Methanol'!AY40+'Yearly LC Ethylene'!CE41+'Yearly LC Propylene'!CE23)/1000000</f>
        <v>0.30312725986976646</v>
      </c>
      <c r="AZ14" s="2">
        <f>('Yearly Butadiene'!FX27+'Yearly BTX'!FX39+'Yearly Methanol'!AZ40+'Yearly LC Ethylene'!CF41+'Yearly LC Propylene'!CF23)/1000000</f>
        <v>0.3217517064473846</v>
      </c>
      <c r="BA14" s="2">
        <f>('Yearly Butadiene'!FY27+'Yearly BTX'!FY39+'Yearly Methanol'!BA40+'Yearly LC Ethylene'!CG41+'Yearly LC Propylene'!CG23)/1000000</f>
        <v>0.34018980077000099</v>
      </c>
      <c r="BB14" s="2">
        <f>('Yearly Butadiene'!FZ27+'Yearly BTX'!FZ39+'Yearly Methanol'!BB40+'Yearly LC Ethylene'!CH41+'Yearly LC Propylene'!CH23)/1000000</f>
        <v>0.35844351372074135</v>
      </c>
      <c r="BC14" s="2">
        <f>('Yearly Butadiene'!GA27+'Yearly BTX'!GA39+'Yearly Methanol'!BC40+'Yearly LC Ethylene'!CI41+'Yearly LC Propylene'!CI23)/1000000</f>
        <v>0.376514797823439</v>
      </c>
      <c r="BD14" s="2">
        <f>('Yearly Butadiene'!GB27+'Yearly BTX'!GB39+'Yearly Methanol'!BD40+'Yearly LC Ethylene'!CJ41+'Yearly LC Propylene'!CJ23)/1000000</f>
        <v>0.39440558740239856</v>
      </c>
      <c r="BE14" s="2">
        <f>('Yearly Butadiene'!GC27+'Yearly BTX'!GC39+'Yearly Methanol'!BE40+'Yearly LC Ethylene'!CK41+'Yearly LC Propylene'!CK23)/1000000</f>
        <v>0.41271248531909449</v>
      </c>
      <c r="BF14" s="2">
        <f>('Yearly Butadiene'!GD27+'Yearly BTX'!GD39+'Yearly Methanol'!BF40+'Yearly LC Ethylene'!CL41+'Yearly LC Propylene'!CL23)/1000000</f>
        <v>0.43083694822756952</v>
      </c>
      <c r="BG14" s="2">
        <f>('Yearly Butadiene'!GE27+'Yearly BTX'!GE39+'Yearly Methanol'!BG40+'Yearly LC Ethylene'!CM41+'Yearly LC Propylene'!CM23)/1000000</f>
        <v>0.44878091656697883</v>
      </c>
      <c r="BH14" s="2">
        <f>('Yearly Butadiene'!GF27+'Yearly BTX'!GF39+'Yearly Methanol'!BH40+'Yearly LC Ethylene'!CN41+'Yearly LC Propylene'!CN23)/1000000</f>
        <v>0.46654631265101076</v>
      </c>
      <c r="BI14" s="2">
        <f>('Yearly Butadiene'!GG27+'Yearly BTX'!GG39+'Yearly Methanol'!BI40+'Yearly LC Ethylene'!CO41+'Yearly LC Propylene'!CO23)/1000000</f>
        <v>0.48413504082587011</v>
      </c>
      <c r="BJ14" s="2">
        <f>('Yearly Butadiene'!GH27+'Yearly BTX'!GH39+'Yearly Methanol'!BJ40+'Yearly LC Ethylene'!CP41+'Yearly LC Propylene'!CP23)/1000000</f>
        <v>0.50154898762694367</v>
      </c>
      <c r="BK14" s="2">
        <f>('Yearly Butadiene'!GI27+'Yearly BTX'!GI39+'Yearly Methanol'!BK40+'Yearly LC Ethylene'!CQ41+'Yearly LC Propylene'!CQ23)/1000000</f>
        <v>0.5187900219341568</v>
      </c>
      <c r="BL14" s="2">
        <f>('Yearly Butadiene'!GJ27+'Yearly BTX'!GJ39+'Yearly Methanol'!BL40+'Yearly LC Ethylene'!CR41+'Yearly LC Propylene'!CR23)/1000000</f>
        <v>0.53585999512603322</v>
      </c>
      <c r="BM14" s="2">
        <f>('Yearly Butadiene'!GK27+'Yearly BTX'!GK39+'Yearly Methanol'!BM40+'Yearly LC Ethylene'!CS41+'Yearly LC Propylene'!CS23)/1000000</f>
        <v>0.55276074123246632</v>
      </c>
      <c r="BN14" s="2">
        <f>('Yearly Butadiene'!GL27+'Yearly BTX'!GL39+'Yearly Methanol'!BN40+'Yearly LC Ethylene'!CT41+'Yearly LC Propylene'!CT23)/1000000</f>
        <v>0.56949407708621536</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G14" s="2"/>
      <c r="EH14" s="2"/>
      <c r="EI14" s="118"/>
      <c r="EJ14" s="118"/>
      <c r="EK14" s="118"/>
      <c r="EL14" s="118"/>
      <c r="EM14" s="118"/>
      <c r="EQ14" s="74">
        <v>0.54999999999999993</v>
      </c>
      <c r="ER14">
        <v>0</v>
      </c>
      <c r="ES14">
        <v>0.14805621265218838</v>
      </c>
      <c r="ET14">
        <v>0.11819311686733711</v>
      </c>
      <c r="EU14">
        <v>0.18375067048047458</v>
      </c>
    </row>
    <row r="15" spans="1:151">
      <c r="A15" s="1" t="s">
        <v>376</v>
      </c>
      <c r="B15" t="s">
        <v>383</v>
      </c>
      <c r="C15" s="5" t="s">
        <v>361</v>
      </c>
      <c r="D15" s="2">
        <f>('Yearly Butadiene'!BP28+'Yearly BTX'!BP40+'Yearly Methanol'!D41+'Yearly HC Ethylene'!BP42+'Yearly HC Propylene'!BP24)/1000000</f>
        <v>0</v>
      </c>
      <c r="E15" s="2">
        <f>('Yearly Butadiene'!BQ28+'Yearly BTX'!BQ40+'Yearly Methanol'!E41+'Yearly HC Ethylene'!BQ42+'Yearly HC Propylene'!BQ24)/1000000</f>
        <v>1.4567040289362647E-2</v>
      </c>
      <c r="F15" s="2">
        <f>('Yearly Butadiene'!BR28+'Yearly BTX'!BR40+'Yearly Methanol'!F41+'Yearly HC Ethylene'!BR42+'Yearly HC Propylene'!BR24)/1000000</f>
        <v>2.8988446263280725E-2</v>
      </c>
      <c r="G15" s="2">
        <f>('Yearly Butadiene'!BS28+'Yearly BTX'!BS40+'Yearly Methanol'!G41+'Yearly HC Ethylene'!BS42+'Yearly HC Propylene'!BS24)/1000000</f>
        <v>4.3265728224500824E-2</v>
      </c>
      <c r="H15" s="2">
        <f>('Yearly Butadiene'!BT28+'Yearly BTX'!BT40+'Yearly Methanol'!H41+'Yearly HC Ethylene'!BT42+'Yearly HC Propylene'!BT24)/1000000</f>
        <v>5.740038255236591E-2</v>
      </c>
      <c r="I15" s="2">
        <f>('Yearly Butadiene'!BU28+'Yearly BTX'!BU40+'Yearly Methanol'!I41+'Yearly HC Ethylene'!BU42+'Yearly HC Propylene'!BU24)/1000000</f>
        <v>7.1393891823161276E-2</v>
      </c>
      <c r="J15" s="2">
        <f>('Yearly Butadiene'!BV28+'Yearly BTX'!BV40+'Yearly Methanol'!J41+'Yearly HC Ethylene'!BV42+'Yearly HC Propylene'!BV24)/1000000</f>
        <v>8.5247724929461935E-2</v>
      </c>
      <c r="K15" s="2">
        <f>('Yearly Butadiene'!BW28+'Yearly BTX'!BW40+'Yearly Methanol'!K41+'Yearly HC Ethylene'!BW42+'Yearly HC Propylene'!BW24)/1000000</f>
        <v>9.8963337198489279E-2</v>
      </c>
      <c r="L15" s="2">
        <f>('Yearly Butadiene'!BX28+'Yearly BTX'!BX40+'Yearly Methanol'!L41+'Yearly HC Ethylene'!BX42+'Yearly HC Propylene'!BX24)/1000000</f>
        <v>0.11254217050948519</v>
      </c>
      <c r="M15" s="2">
        <f>('Yearly Butadiene'!BY28+'Yearly BTX'!BY40+'Yearly Methanol'!M41+'Yearly HC Ethylene'!BY42+'Yearly HC Propylene'!BY24)/1000000</f>
        <v>0.12598565341011145</v>
      </c>
      <c r="N15" s="2">
        <f>('Yearly Butadiene'!BZ28+'Yearly BTX'!BZ40+'Yearly Methanol'!N41+'Yearly HC Ethylene'!BZ42+'Yearly HC Propylene'!BZ24)/1000000</f>
        <v>0.13929520123188227</v>
      </c>
      <c r="O15" s="2">
        <f>('Yearly Butadiene'!CA28+'Yearly BTX'!CA40+'Yearly Methanol'!O41+'Yearly HC Ethylene'!CA42+'Yearly HC Propylene'!CA24)/1000000</f>
        <v>0.15247221620463788</v>
      </c>
      <c r="P15" s="2">
        <f>('Yearly Butadiene'!CB28+'Yearly BTX'!CB40+'Yearly Methanol'!P41+'Yearly HC Ethylene'!CB42+'Yearly HC Propylene'!CB24)/1000000</f>
        <v>0.16551808757006709</v>
      </c>
      <c r="Q15" s="2">
        <f>('Yearly Butadiene'!CC28+'Yearly BTX'!CC40+'Yearly Methanol'!Q41+'Yearly HC Ethylene'!CC42+'Yearly HC Propylene'!CC24)/1000000</f>
        <v>0.17843419169428543</v>
      </c>
      <c r="R15" s="2">
        <f>('Yearly Butadiene'!CD28+'Yearly BTX'!CD40+'Yearly Methanol'!R41+'Yearly HC Ethylene'!CD42+'Yearly HC Propylene'!CD24)/1000000</f>
        <v>0.19122189217947838</v>
      </c>
      <c r="S15" s="2">
        <f>('Yearly Butadiene'!CE28+'Yearly BTX'!CE40+'Yearly Methanol'!S41+'Yearly HC Ethylene'!CE42+'Yearly HC Propylene'!CE24)/1000000</f>
        <v>0.2038825399746155</v>
      </c>
      <c r="T15" s="2">
        <f>('Yearly Butadiene'!CF28+'Yearly BTX'!CF40+'Yearly Methanol'!T41+'Yearly HC Ethylene'!CF42+'Yearly HC Propylene'!CF24)/1000000</f>
        <v>0.21641747348524409</v>
      </c>
      <c r="U15" s="2">
        <f>('Yearly Butadiene'!CG28+'Yearly BTX'!CG40+'Yearly Methanol'!U41+'Yearly HC Ethylene'!CG42+'Yearly HC Propylene'!CG24)/1000000</f>
        <v>0.22882801868236874</v>
      </c>
      <c r="V15" s="2">
        <f>('Yearly Butadiene'!CH28+'Yearly BTX'!CH40+'Yearly Methanol'!V41+'Yearly HC Ethylene'!CH42+'Yearly HC Propylene'!CH24)/1000000</f>
        <v>0.24111548921042564</v>
      </c>
      <c r="W15" s="2">
        <f>('Yearly Butadiene'!CI28+'Yearly BTX'!CI40+'Yearly Methanol'!W41+'Yearly HC Ethylene'!CI42+'Yearly HC Propylene'!CI24)/1000000</f>
        <v>0.25328118649435766</v>
      </c>
      <c r="X15" s="2">
        <f>('Yearly Butadiene'!CJ28+'Yearly BTX'!CJ40+'Yearly Methanol'!X41+'Yearly HC Ethylene'!CJ42+'Yearly HC Propylene'!CJ24)/1000000</f>
        <v>0.26532639984579781</v>
      </c>
      <c r="Y15" s="2">
        <f>('Yearly Butadiene'!CK28+'Yearly BTX'!CK40+'Yearly Methanol'!Y41+'Yearly HC Ethylene'!CK42+'Yearly HC Propylene'!CK24)/1000000</f>
        <v>0.2776524821911226</v>
      </c>
      <c r="Z15" s="2">
        <f>('Yearly Butadiene'!CL28+'Yearly BTX'!CL40+'Yearly Methanol'!Z41+'Yearly HC Ethylene'!CL42+'Yearly HC Propylene'!CL24)/1000000</f>
        <v>0.28985678190249703</v>
      </c>
      <c r="AA15" s="2">
        <f>('Yearly Butadiene'!CM28+'Yearly BTX'!CM40+'Yearly Methanol'!AA41+'Yearly HC Ethylene'!CM42+'Yearly HC Propylene'!CM24)/1000000</f>
        <v>0.30194059241683696</v>
      </c>
      <c r="AB15" s="2">
        <f>('Yearly Butadiene'!CN28+'Yearly BTX'!CN40+'Yearly Methanol'!AB41+'Yearly HC Ethylene'!CN42+'Yearly HC Propylene'!CN24)/1000000</f>
        <v>0.31390519510646125</v>
      </c>
      <c r="AC15" s="2">
        <f>('Yearly Butadiene'!CO28+'Yearly BTX'!CO40+'Yearly Methanol'!AC41+'Yearly HC Ethylene'!CO42+'Yearly HC Propylene'!CO24)/1000000</f>
        <v>0.32575185938409923</v>
      </c>
      <c r="AD15" s="2">
        <f>('Yearly Butadiene'!CP28+'Yearly BTX'!CP40+'Yearly Methanol'!AD41+'Yearly HC Ethylene'!CP42+'Yearly HC Propylene'!CP24)/1000000</f>
        <v>0.33748184280702309</v>
      </c>
      <c r="AE15" s="2">
        <f>('Yearly Butadiene'!CQ28+'Yearly BTX'!CQ40+'Yearly Methanol'!AE41+'Yearly HC Ethylene'!CQ42+'Yearly HC Propylene'!CQ24)/1000000</f>
        <v>0.34909639118031105</v>
      </c>
      <c r="AF15" s="2">
        <f>('Yearly Butadiene'!CR28+'Yearly BTX'!CR40+'Yearly Methanol'!AF41+'Yearly HC Ethylene'!CR42+'Yearly HC Propylene'!CR24)/1000000</f>
        <v>0.36059673865925052</v>
      </c>
      <c r="AG15" s="2">
        <f>('Yearly Butadiene'!CS28+'Yearly BTX'!CS40+'Yearly Methanol'!AG41+'Yearly HC Ethylene'!CS42+'Yearly HC Propylene'!CS24)/1000000</f>
        <v>0.37198410785088615</v>
      </c>
      <c r="AH15" s="2">
        <f>('Yearly Butadiene'!CT28+'Yearly BTX'!CT40+'Yearly Methanol'!AH41+'Yearly HC Ethylene'!CT42+'Yearly HC Propylene'!CT24)/1000000</f>
        <v>0.38325970991472025</v>
      </c>
      <c r="AI15" s="2"/>
      <c r="AJ15" s="2">
        <f>('Yearly Butadiene'!FH28+'Yearly BTX'!FH40+'Yearly Methanol'!AJ41+'Yearly LC Ethylene'!BP42+'Yearly LC Propylene'!BP24)/1000000</f>
        <v>0</v>
      </c>
      <c r="AK15" s="2">
        <f>('Yearly Butadiene'!FI28+'Yearly BTX'!FI40+'Yearly Methanol'!AK41+'Yearly LC Ethylene'!BQ42+'Yearly LC Propylene'!BQ24)/1000000</f>
        <v>7.2835201446813233E-3</v>
      </c>
      <c r="AL15" s="2">
        <f>('Yearly Butadiene'!FJ28+'Yearly BTX'!FJ40+'Yearly Methanol'!AL41+'Yearly LC Ethylene'!BR42+'Yearly LC Propylene'!BR24)/1000000</f>
        <v>1.4494223131640362E-2</v>
      </c>
      <c r="AM15" s="2">
        <f>('Yearly Butadiene'!FK28+'Yearly BTX'!FK40+'Yearly Methanol'!AM41+'Yearly LC Ethylene'!BS42+'Yearly LC Propylene'!BS24)/1000000</f>
        <v>2.1632864112250412E-2</v>
      </c>
      <c r="AN15" s="2">
        <f>('Yearly Butadiene'!FL28+'Yearly BTX'!FL40+'Yearly Methanol'!AN41+'Yearly LC Ethylene'!BT42+'Yearly LC Propylene'!BT24)/1000000</f>
        <v>2.8700191276182955E-2</v>
      </c>
      <c r="AO15" s="2">
        <f>('Yearly Butadiene'!FM28+'Yearly BTX'!FM40+'Yearly Methanol'!AO41+'Yearly LC Ethylene'!BU42+'Yearly LC Propylene'!BU24)/1000000</f>
        <v>3.5696945911580638E-2</v>
      </c>
      <c r="AP15" s="2">
        <f>('Yearly Butadiene'!FN28+'Yearly BTX'!FN40+'Yearly Methanol'!AP41+'Yearly LC Ethylene'!BV42+'Yearly LC Propylene'!BV24)/1000000</f>
        <v>4.2623862464730967E-2</v>
      </c>
      <c r="AQ15" s="2">
        <f>('Yearly Butadiene'!FO28+'Yearly BTX'!FO40+'Yearly Methanol'!AQ41+'Yearly LC Ethylene'!BW42+'Yearly LC Propylene'!BW24)/1000000</f>
        <v>4.948166859924464E-2</v>
      </c>
      <c r="AR15" s="2">
        <f>('Yearly Butadiene'!FP28+'Yearly BTX'!FP40+'Yearly Methanol'!AR41+'Yearly LC Ethylene'!BX42+'Yearly LC Propylene'!BX24)/1000000</f>
        <v>5.6271085254742594E-2</v>
      </c>
      <c r="AS15" s="2">
        <f>('Yearly Butadiene'!FQ28+'Yearly BTX'!FQ40+'Yearly Methanol'!AS41+'Yearly LC Ethylene'!BY42+'Yearly LC Propylene'!BY24)/1000000</f>
        <v>6.2992826705055724E-2</v>
      </c>
      <c r="AT15" s="2">
        <f>('Yearly Butadiene'!FR28+'Yearly BTX'!FR40+'Yearly Methanol'!AT41+'Yearly LC Ethylene'!BZ42+'Yearly LC Propylene'!BZ24)/1000000</f>
        <v>6.9647600615941135E-2</v>
      </c>
      <c r="AU15" s="2">
        <f>('Yearly Butadiene'!FS28+'Yearly BTX'!FS40+'Yearly Methanol'!AU41+'Yearly LC Ethylene'!CA42+'Yearly LC Propylene'!CA24)/1000000</f>
        <v>7.6236108102318942E-2</v>
      </c>
      <c r="AV15" s="2">
        <f>('Yearly Butadiene'!FT28+'Yearly BTX'!FT40+'Yearly Methanol'!AV41+'Yearly LC Ethylene'!CB42+'Yearly LC Propylene'!CB24)/1000000</f>
        <v>8.2759043785033543E-2</v>
      </c>
      <c r="AW15" s="2">
        <f>('Yearly Butadiene'!FU28+'Yearly BTX'!FU40+'Yearly Methanol'!AW41+'Yearly LC Ethylene'!CC42+'Yearly LC Propylene'!CC24)/1000000</f>
        <v>8.9217095847142713E-2</v>
      </c>
      <c r="AX15" s="2">
        <f>('Yearly Butadiene'!FV28+'Yearly BTX'!FV40+'Yearly Methanol'!AX41+'Yearly LC Ethylene'!CD42+'Yearly LC Propylene'!CD24)/1000000</f>
        <v>9.5610946089739191E-2</v>
      </c>
      <c r="AY15" s="2">
        <f>('Yearly Butadiene'!FW28+'Yearly BTX'!FW40+'Yearly Methanol'!AY41+'Yearly LC Ethylene'!CE42+'Yearly LC Propylene'!CE24)/1000000</f>
        <v>0.10194126998730775</v>
      </c>
      <c r="AZ15" s="2">
        <f>('Yearly Butadiene'!FX28+'Yearly BTX'!FX40+'Yearly Methanol'!AZ41+'Yearly LC Ethylene'!CF42+'Yearly LC Propylene'!CF24)/1000000</f>
        <v>0.10820873674262205</v>
      </c>
      <c r="BA15" s="2">
        <f>('Yearly Butadiene'!FY28+'Yearly BTX'!FY40+'Yearly Methanol'!BA41+'Yearly LC Ethylene'!CG42+'Yearly LC Propylene'!CG24)/1000000</f>
        <v>0.11441400934118437</v>
      </c>
      <c r="BB15" s="2">
        <f>('Yearly Butadiene'!FZ28+'Yearly BTX'!FZ40+'Yearly Methanol'!BB41+'Yearly LC Ethylene'!CH42+'Yearly LC Propylene'!CH24)/1000000</f>
        <v>0.12055774460521282</v>
      </c>
      <c r="BC15" s="2">
        <f>('Yearly Butadiene'!GA28+'Yearly BTX'!GA40+'Yearly Methanol'!BC41+'Yearly LC Ethylene'!CI42+'Yearly LC Propylene'!CI24)/1000000</f>
        <v>0.12664059324717883</v>
      </c>
      <c r="BD15" s="2">
        <f>('Yearly Butadiene'!GB28+'Yearly BTX'!GB40+'Yearly Methanol'!BD41+'Yearly LC Ethylene'!CJ42+'Yearly LC Propylene'!CJ24)/1000000</f>
        <v>0.13266319992289891</v>
      </c>
      <c r="BE15" s="2">
        <f>('Yearly Butadiene'!GC28+'Yearly BTX'!GC40+'Yearly Methanol'!BE41+'Yearly LC Ethylene'!CK42+'Yearly LC Propylene'!CK24)/1000000</f>
        <v>0.1388262410955613</v>
      </c>
      <c r="BF15" s="2">
        <f>('Yearly Butadiene'!GD28+'Yearly BTX'!GD40+'Yearly Methanol'!BF41+'Yearly LC Ethylene'!CL42+'Yearly LC Propylene'!CL24)/1000000</f>
        <v>0.14492839095124851</v>
      </c>
      <c r="BG15" s="2">
        <f>('Yearly Butadiene'!GE28+'Yearly BTX'!GE40+'Yearly Methanol'!BG41+'Yearly LC Ethylene'!CM42+'Yearly LC Propylene'!CM24)/1000000</f>
        <v>0.15097029620841848</v>
      </c>
      <c r="BH15" s="2">
        <f>('Yearly Butadiene'!GF28+'Yearly BTX'!GF40+'Yearly Methanol'!BH41+'Yearly LC Ethylene'!CN42+'Yearly LC Propylene'!CN24)/1000000</f>
        <v>0.15695259755323063</v>
      </c>
      <c r="BI15" s="2">
        <f>('Yearly Butadiene'!GG28+'Yearly BTX'!GG40+'Yearly Methanol'!BI41+'Yearly LC Ethylene'!CO42+'Yearly LC Propylene'!CO24)/1000000</f>
        <v>0.16287592969204961</v>
      </c>
      <c r="BJ15" s="2">
        <f>('Yearly Butadiene'!GH28+'Yearly BTX'!GH40+'Yearly Methanol'!BJ41+'Yearly LC Ethylene'!CP42+'Yearly LC Propylene'!CP24)/1000000</f>
        <v>0.16874092140351155</v>
      </c>
      <c r="BK15" s="2">
        <f>('Yearly Butadiene'!GI28+'Yearly BTX'!GI40+'Yearly Methanol'!BK41+'Yearly LC Ethylene'!CQ42+'Yearly LC Propylene'!CQ24)/1000000</f>
        <v>0.17454819559015552</v>
      </c>
      <c r="BL15" s="2">
        <f>('Yearly Butadiene'!GJ28+'Yearly BTX'!GJ40+'Yearly Methanol'!BL41+'Yearly LC Ethylene'!CR42+'Yearly LC Propylene'!CR24)/1000000</f>
        <v>0.18029836932962526</v>
      </c>
      <c r="BM15" s="2">
        <f>('Yearly Butadiene'!GK28+'Yearly BTX'!GK40+'Yearly Methanol'!BM41+'Yearly LC Ethylene'!CS42+'Yearly LC Propylene'!CS24)/1000000</f>
        <v>0.18599205392544307</v>
      </c>
      <c r="BN15" s="2">
        <f>('Yearly Butadiene'!GL28+'Yearly BTX'!GL40+'Yearly Methanol'!BN41+'Yearly LC Ethylene'!CT42+'Yearly LC Propylene'!CT24)/1000000</f>
        <v>0.19162985495736012</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D15" s="2"/>
      <c r="EE15" s="2"/>
      <c r="EG15" s="2"/>
      <c r="EH15" s="2"/>
      <c r="EI15" s="118"/>
      <c r="EJ15" s="118"/>
      <c r="EK15" s="118"/>
      <c r="EL15" s="118"/>
      <c r="EM15" s="118"/>
      <c r="EN15" s="339"/>
      <c r="EQ15" s="74">
        <v>0.17788582794128424</v>
      </c>
      <c r="ER15">
        <v>0.35979302614017633</v>
      </c>
      <c r="ES15">
        <v>0</v>
      </c>
      <c r="ET15">
        <v>4.2299583477912656E-2</v>
      </c>
      <c r="EU15">
        <v>0.42002156244062677</v>
      </c>
    </row>
    <row r="16" spans="1:151">
      <c r="A16" s="1" t="s">
        <v>362</v>
      </c>
      <c r="B16" t="s">
        <v>384</v>
      </c>
      <c r="C16" s="5" t="s">
        <v>361</v>
      </c>
      <c r="D16" s="2">
        <f>('Yearly Butadiene'!BP31+'Yearly BTX'!BP46+'Yearly Methanol'!D47+'Yearly HC Ethylene'!BP51+'Yearly HC Propylene'!BP27)/1000000</f>
        <v>0</v>
      </c>
      <c r="E16" s="2">
        <f>('Yearly Butadiene'!BQ31+'Yearly BTX'!BQ46+'Yearly Methanol'!E47+'Yearly HC Ethylene'!BQ51+'Yearly HC Propylene'!BQ27)/1000000</f>
        <v>3.303799824357901E-3</v>
      </c>
      <c r="F16" s="2">
        <f>('Yearly Butadiene'!BR31+'Yearly BTX'!BR46+'Yearly Methanol'!F47+'Yearly HC Ethylene'!BR51+'Yearly HC Propylene'!BR27)/1000000</f>
        <v>6.568965056006894E-3</v>
      </c>
      <c r="G16" s="2">
        <f>('Yearly Butadiene'!BS31+'Yearly BTX'!BS46+'Yearly Methanol'!G47+'Yearly HC Ethylene'!BS51+'Yearly HC Propylene'!BS27)/1000000</f>
        <v>9.7958946535544444E-3</v>
      </c>
      <c r="H16" s="2">
        <f>('Yearly Butadiene'!BT31+'Yearly BTX'!BT46+'Yearly Methanol'!H47+'Yearly HC Ethylene'!BT51+'Yearly HC Propylene'!BT27)/1000000</f>
        <v>1.2984983913286135E-2</v>
      </c>
      <c r="I16" s="2">
        <f>('Yearly Butadiene'!BU31+'Yearly BTX'!BU46+'Yearly Methanol'!I47+'Yearly HC Ethylene'!BU51+'Yearly HC Propylene'!BU27)/1000000</f>
        <v>1.6136624500685665E-2</v>
      </c>
      <c r="J16" s="2">
        <f>('Yearly Butadiene'!BV31+'Yearly BTX'!BV46+'Yearly Methanol'!J47+'Yearly HC Ethylene'!BV51+'Yearly HC Propylene'!BV27)/1000000</f>
        <v>1.9251204481694428E-2</v>
      </c>
      <c r="K16" s="2">
        <f>('Yearly Butadiene'!BW31+'Yearly BTX'!BW46+'Yearly Methanol'!K47+'Yearly HC Ethylene'!BW51+'Yearly HC Propylene'!BW27)/1000000</f>
        <v>2.2329108353712712E-2</v>
      </c>
      <c r="L16" s="2">
        <f>('Yearly Butadiene'!BX31+'Yearly BTX'!BX46+'Yearly Methanol'!L47+'Yearly HC Ethylene'!BX51+'Yearly HC Propylene'!BX27)/1000000</f>
        <v>2.5370717076344626E-2</v>
      </c>
      <c r="M16" s="2">
        <f>('Yearly Butadiene'!BY31+'Yearly BTX'!BY46+'Yearly Methanol'!M47+'Yearly HC Ethylene'!BY51+'Yearly HC Propylene'!BY27)/1000000</f>
        <v>2.8376408101888826E-2</v>
      </c>
      <c r="N16" s="2">
        <f>('Yearly Butadiene'!BZ31+'Yearly BTX'!BZ46+'Yearly Methanol'!N47+'Yearly HC Ethylene'!BZ51+'Yearly HC Propylene'!BZ27)/1000000</f>
        <v>3.134655540557707E-2</v>
      </c>
      <c r="O16" s="2">
        <f>('Yearly Butadiene'!CA31+'Yearly BTX'!CA46+'Yearly Methanol'!O47+'Yearly HC Ethylene'!CA51+'Yearly HC Propylene'!CA27)/1000000</f>
        <v>3.2055456170396186E-2</v>
      </c>
      <c r="P16" s="2">
        <f>('Yearly Butadiene'!CB31+'Yearly BTX'!CB46+'Yearly Methanol'!P47+'Yearly HC Ethylene'!CB51+'Yearly HC Propylene'!CB27)/1000000</f>
        <v>3.2755304978057898E-2</v>
      </c>
      <c r="Q16" s="2">
        <f>('Yearly Butadiene'!CC31+'Yearly BTX'!CC46+'Yearly Methanol'!Q47+'Yearly HC Ethylene'!CC51+'Yearly HC Propylene'!CC27)/1000000</f>
        <v>3.3446199603823328E-2</v>
      </c>
      <c r="R16" s="2">
        <f>('Yearly Butadiene'!CD31+'Yearly BTX'!CD46+'Yearly Methanol'!R47+'Yearly HC Ethylene'!CD51+'Yearly HC Propylene'!CD27)/1000000</f>
        <v>3.4128236905668963E-2</v>
      </c>
      <c r="S16" s="2">
        <f>('Yearly Butadiene'!CE31+'Yearly BTX'!CE46+'Yearly Methanol'!S47+'Yearly HC Ethylene'!CE51+'Yearly HC Propylene'!CE27)/1000000</f>
        <v>3.4801512832283277E-2</v>
      </c>
      <c r="T16" s="2">
        <f>('Yearly Butadiene'!CF31+'Yearly BTX'!CF46+'Yearly Methanol'!T47+'Yearly HC Ethylene'!CF51+'Yearly HC Propylene'!CF27)/1000000</f>
        <v>3.5466122430996616E-2</v>
      </c>
      <c r="U16" s="2">
        <f>('Yearly Butadiene'!CG31+'Yearly BTX'!CG46+'Yearly Methanol'!U47+'Yearly HC Ethylene'!CG51+'Yearly HC Propylene'!CG27)/1000000</f>
        <v>3.6122159855645097E-2</v>
      </c>
      <c r="V16" s="2">
        <f>('Yearly Butadiene'!CH31+'Yearly BTX'!CH46+'Yearly Methanol'!V47+'Yearly HC Ethylene'!CH51+'Yearly HC Propylene'!CH27)/1000000</f>
        <v>3.6769718374368841E-2</v>
      </c>
      <c r="W16" s="2">
        <f>('Yearly Butadiene'!CI31+'Yearly BTX'!CI46+'Yearly Methanol'!W47+'Yearly HC Ethylene'!CI51+'Yearly HC Propylene'!CI27)/1000000</f>
        <v>3.7408890377345246E-2</v>
      </c>
      <c r="X16" s="2">
        <f>('Yearly Butadiene'!CJ31+'Yearly BTX'!CJ46+'Yearly Methanol'!X47+'Yearly HC Ethylene'!CJ51+'Yearly HC Propylene'!CJ27)/1000000</f>
        <v>3.8039767384457669E-2</v>
      </c>
      <c r="Y16" s="2">
        <f>('Yearly Butadiene'!CK31+'Yearly BTX'!CK46+'Yearly Methanol'!Y47+'Yearly HC Ethylene'!CK51+'Yearly HC Propylene'!CK27)/1000000</f>
        <v>3.8242196139281745E-2</v>
      </c>
      <c r="Z16" s="2">
        <f>('Yearly Butadiene'!CL31+'Yearly BTX'!CL46+'Yearly Methanol'!Z47+'Yearly HC Ethylene'!CL51+'Yearly HC Propylene'!CL27)/1000000</f>
        <v>3.8441317372278246E-2</v>
      </c>
      <c r="AA16" s="2">
        <f>('Yearly Butadiene'!CM31+'Yearly BTX'!CM46+'Yearly Methanol'!AA47+'Yearly HC Ethylene'!CM51+'Yearly HC Propylene'!CM27)/1000000</f>
        <v>3.8637170398844123E-2</v>
      </c>
      <c r="AB16" s="2">
        <f>('Yearly Butadiene'!CN31+'Yearly BTX'!CN46+'Yearly Methanol'!AB47+'Yearly HC Ethylene'!CN51+'Yearly HC Propylene'!CN27)/1000000</f>
        <v>3.8829794149789383E-2</v>
      </c>
      <c r="AC16" s="2">
        <f>('Yearly Butadiene'!CO31+'Yearly BTX'!CO46+'Yearly Methanol'!AC47+'Yearly HC Ethylene'!CO51+'Yearly HC Propylene'!CO27)/1000000</f>
        <v>3.9019227174769293E-2</v>
      </c>
      <c r="AD16" s="2">
        <f>('Yearly Butadiene'!CP31+'Yearly BTX'!CP46+'Yearly Methanol'!AD47+'Yearly HC Ethylene'!CP51+'Yearly HC Propylene'!CP27)/1000000</f>
        <v>3.9205507645687657E-2</v>
      </c>
      <c r="AE16" s="2">
        <f>('Yearly Butadiene'!CQ31+'Yearly BTX'!CQ46+'Yearly Methanol'!AE47+'Yearly HC Ethylene'!CQ51+'Yearly HC Propylene'!CQ27)/1000000</f>
        <v>3.9388673360071166E-2</v>
      </c>
      <c r="AF16" s="2">
        <f>('Yearly Butadiene'!CR31+'Yearly BTX'!CR46+'Yearly Methanol'!AF47+'Yearly HC Ethylene'!CR51+'Yearly HC Propylene'!CR27)/1000000</f>
        <v>3.956876174441535E-2</v>
      </c>
      <c r="AG16" s="2">
        <f>('Yearly Butadiene'!CS31+'Yearly BTX'!CS46+'Yearly Methanol'!AG47+'Yearly HC Ethylene'!CS51+'Yearly HC Propylene'!CS27)/1000000</f>
        <v>3.9745809857502055E-2</v>
      </c>
      <c r="AH16" s="2">
        <f>('Yearly Butadiene'!CT31+'Yearly BTX'!CT46+'Yearly Methanol'!AH47+'Yearly HC Ethylene'!CT51+'Yearly HC Propylene'!CT27)/1000000</f>
        <v>3.9919854393688878E-2</v>
      </c>
      <c r="AI16" s="2"/>
      <c r="AJ16" s="2">
        <f>('Yearly Butadiene'!FH31+'Yearly BTX'!FH46+'Yearly Methanol'!AJ47+'Yearly LC Ethylene'!BP51+'Yearly LC Propylene'!BP27)/1000000</f>
        <v>0</v>
      </c>
      <c r="AK16" s="2">
        <f>('Yearly Butadiene'!FI31+'Yearly BTX'!FI46+'Yearly Methanol'!AK47+'Yearly LC Ethylene'!BQ51+'Yearly LC Propylene'!BQ27)/1000000</f>
        <v>1.6518999121789505E-3</v>
      </c>
      <c r="AL16" s="2">
        <f>('Yearly Butadiene'!FJ31+'Yearly BTX'!FJ46+'Yearly Methanol'!AL47+'Yearly LC Ethylene'!BR51+'Yearly LC Propylene'!BR27)/1000000</f>
        <v>3.284482528003447E-3</v>
      </c>
      <c r="AM16" s="2">
        <f>('Yearly Butadiene'!FK31+'Yearly BTX'!FK46+'Yearly Methanol'!AM47+'Yearly LC Ethylene'!BS51+'Yearly LC Propylene'!BS27)/1000000</f>
        <v>4.8979473267772222E-3</v>
      </c>
      <c r="AN16" s="2">
        <f>('Yearly Butadiene'!FL31+'Yearly BTX'!FL46+'Yearly Methanol'!AN47+'Yearly LC Ethylene'!BT51+'Yearly LC Propylene'!BT27)/1000000</f>
        <v>6.4924919566430673E-3</v>
      </c>
      <c r="AO16" s="2">
        <f>('Yearly Butadiene'!FM31+'Yearly BTX'!FM46+'Yearly Methanol'!AO47+'Yearly LC Ethylene'!BU51+'Yearly LC Propylene'!BU27)/1000000</f>
        <v>8.0683122503428326E-3</v>
      </c>
      <c r="AP16" s="2">
        <f>('Yearly Butadiene'!FN31+'Yearly BTX'!FN46+'Yearly Methanol'!AP47+'Yearly LC Ethylene'!BV51+'Yearly LC Propylene'!BV27)/1000000</f>
        <v>9.6256022408472142E-3</v>
      </c>
      <c r="AQ16" s="2">
        <f>('Yearly Butadiene'!FO31+'Yearly BTX'!FO46+'Yearly Methanol'!AQ47+'Yearly LC Ethylene'!BW51+'Yearly LC Propylene'!BW27)/1000000</f>
        <v>1.1164554176856356E-2</v>
      </c>
      <c r="AR16" s="2">
        <f>('Yearly Butadiene'!FP31+'Yearly BTX'!FP46+'Yearly Methanol'!AR47+'Yearly LC Ethylene'!BX51+'Yearly LC Propylene'!BX27)/1000000</f>
        <v>1.2685358538172313E-2</v>
      </c>
      <c r="AS16" s="2">
        <f>('Yearly Butadiene'!FQ31+'Yearly BTX'!FQ46+'Yearly Methanol'!AS47+'Yearly LC Ethylene'!BY51+'Yearly LC Propylene'!BY27)/1000000</f>
        <v>1.4188204050944413E-2</v>
      </c>
      <c r="AT16" s="2">
        <f>('Yearly Butadiene'!FR31+'Yearly BTX'!FR46+'Yearly Methanol'!AT47+'Yearly LC Ethylene'!BZ51+'Yearly LC Propylene'!BZ27)/1000000</f>
        <v>1.5673277702788535E-2</v>
      </c>
      <c r="AU16" s="2">
        <f>('Yearly Butadiene'!FS31+'Yearly BTX'!FS46+'Yearly Methanol'!AU47+'Yearly LC Ethylene'!CA51+'Yearly LC Propylene'!CA27)/1000000</f>
        <v>1.6027728085198093E-2</v>
      </c>
      <c r="AV16" s="2">
        <f>('Yearly Butadiene'!FT31+'Yearly BTX'!FT46+'Yearly Methanol'!AV47+'Yearly LC Ethylene'!CB51+'Yearly LC Propylene'!CB27)/1000000</f>
        <v>1.6377652489028949E-2</v>
      </c>
      <c r="AW16" s="2">
        <f>('Yearly Butadiene'!FU31+'Yearly BTX'!FU46+'Yearly Methanol'!AW47+'Yearly LC Ethylene'!CC51+'Yearly LC Propylene'!CC27)/1000000</f>
        <v>1.6723099801911664E-2</v>
      </c>
      <c r="AX16" s="2">
        <f>('Yearly Butadiene'!FV31+'Yearly BTX'!FV46+'Yearly Methanol'!AX47+'Yearly LC Ethylene'!CD51+'Yearly LC Propylene'!CD27)/1000000</f>
        <v>1.7064118452834481E-2</v>
      </c>
      <c r="AY16" s="2">
        <f>('Yearly Butadiene'!FW31+'Yearly BTX'!FW46+'Yearly Methanol'!AY47+'Yearly LC Ethylene'!CE51+'Yearly LC Propylene'!CE27)/1000000</f>
        <v>1.7400756416141638E-2</v>
      </c>
      <c r="AZ16" s="2">
        <f>('Yearly Butadiene'!FX31+'Yearly BTX'!FX46+'Yearly Methanol'!AZ47+'Yearly LC Ethylene'!CF51+'Yearly LC Propylene'!CF27)/1000000</f>
        <v>1.7733061215498308E-2</v>
      </c>
      <c r="BA16" s="2">
        <f>('Yearly Butadiene'!FY31+'Yearly BTX'!FY46+'Yearly Methanol'!BA47+'Yearly LC Ethylene'!CG51+'Yearly LC Propylene'!CG27)/1000000</f>
        <v>1.8061079927822549E-2</v>
      </c>
      <c r="BB16" s="2">
        <f>('Yearly Butadiene'!FZ31+'Yearly BTX'!FZ46+'Yearly Methanol'!BB47+'Yearly LC Ethylene'!CH51+'Yearly LC Propylene'!CH27)/1000000</f>
        <v>1.8384859187184421E-2</v>
      </c>
      <c r="BC16" s="2">
        <f>('Yearly Butadiene'!GA31+'Yearly BTX'!GA46+'Yearly Methanol'!BC47+'Yearly LC Ethylene'!CI51+'Yearly LC Propylene'!CI27)/1000000</f>
        <v>1.8704445188672623E-2</v>
      </c>
      <c r="BD16" s="2">
        <f>('Yearly Butadiene'!GB31+'Yearly BTX'!GB46+'Yearly Methanol'!BD47+'Yearly LC Ethylene'!CJ51+'Yearly LC Propylene'!CJ27)/1000000</f>
        <v>1.9019883692228835E-2</v>
      </c>
      <c r="BE16" s="2">
        <f>('Yearly Butadiene'!GC31+'Yearly BTX'!GC46+'Yearly Methanol'!BE47+'Yearly LC Ethylene'!CK51+'Yearly LC Propylene'!CK27)/1000000</f>
        <v>1.9121098069640872E-2</v>
      </c>
      <c r="BF16" s="2">
        <f>('Yearly Butadiene'!GD31+'Yearly BTX'!GD46+'Yearly Methanol'!BF47+'Yearly LC Ethylene'!CL51+'Yearly LC Propylene'!CL27)/1000000</f>
        <v>1.9220658686139123E-2</v>
      </c>
      <c r="BG16" s="2">
        <f>('Yearly Butadiene'!GE31+'Yearly BTX'!GE46+'Yearly Methanol'!BG47+'Yearly LC Ethylene'!CM51+'Yearly LC Propylene'!CM27)/1000000</f>
        <v>1.9318585199422061E-2</v>
      </c>
      <c r="BH16" s="2">
        <f>('Yearly Butadiene'!GF31+'Yearly BTX'!GF46+'Yearly Methanol'!BH47+'Yearly LC Ethylene'!CN51+'Yearly LC Propylene'!CN27)/1000000</f>
        <v>1.9414897074894692E-2</v>
      </c>
      <c r="BI16" s="2">
        <f>('Yearly Butadiene'!GG31+'Yearly BTX'!GG46+'Yearly Methanol'!BI47+'Yearly LC Ethylene'!CO51+'Yearly LC Propylene'!CO27)/1000000</f>
        <v>1.9509613587384646E-2</v>
      </c>
      <c r="BJ16" s="2">
        <f>('Yearly Butadiene'!GH31+'Yearly BTX'!GH46+'Yearly Methanol'!BJ47+'Yearly LC Ethylene'!CP51+'Yearly LC Propylene'!CP27)/1000000</f>
        <v>1.9602753822843828E-2</v>
      </c>
      <c r="BK16" s="2">
        <f>('Yearly Butadiene'!GI31+'Yearly BTX'!GI46+'Yearly Methanol'!BK47+'Yearly LC Ethylene'!CQ51+'Yearly LC Propylene'!CQ27)/1000000</f>
        <v>1.9694336680035583E-2</v>
      </c>
      <c r="BL16" s="2">
        <f>('Yearly Butadiene'!GJ31+'Yearly BTX'!GJ46+'Yearly Methanol'!BL47+'Yearly LC Ethylene'!CR51+'Yearly LC Propylene'!CR27)/1000000</f>
        <v>1.9784380872207675E-2</v>
      </c>
      <c r="BM16" s="2">
        <f>('Yearly Butadiene'!GK31+'Yearly BTX'!GK46+'Yearly Methanol'!BM47+'Yearly LC Ethylene'!CS51+'Yearly LC Propylene'!CS27)/1000000</f>
        <v>1.9872904928751028E-2</v>
      </c>
      <c r="BN16" s="2">
        <f>('Yearly Butadiene'!GL31+'Yearly BTX'!GL46+'Yearly Methanol'!BN47+'Yearly LC Ethylene'!CT51+'Yearly LC Propylene'!CT27)/1000000</f>
        <v>1.9959927196844439E-2</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B16" t="s">
        <v>371</v>
      </c>
      <c r="EC16" s="2">
        <f t="shared" ref="EC16:EC19" si="21">EC7</f>
        <v>8.8497966896110967</v>
      </c>
      <c r="ED16" s="2">
        <f>BN8</f>
        <v>0.74144019924980997</v>
      </c>
      <c r="EE16" s="2">
        <f>BN9</f>
        <v>1.53632856674358</v>
      </c>
      <c r="EF16" s="2">
        <f>BN10+BN11</f>
        <v>1.2891968937109684</v>
      </c>
      <c r="EG16" s="2">
        <f>SUM('Yearly BTX'!CT76:CT77,'Yearly Butadiene'!CT49:CT50,'Yearly Methanol'!AH78:AH79,'Yearly LC Ethylene'!CT93:CT94,'Yearly HC Propylene'!CT44:CT45)/1000000</f>
        <v>0.5720433062194088</v>
      </c>
      <c r="EH16" s="2">
        <f t="shared" si="16"/>
        <v>4.7107877236873295</v>
      </c>
      <c r="EI16" s="118">
        <f t="shared" si="20"/>
        <v>8.3780478270218034E-2</v>
      </c>
      <c r="EJ16" s="118">
        <f t="shared" si="17"/>
        <v>0.17360043632946937</v>
      </c>
      <c r="EK16" s="118">
        <f t="shared" si="17"/>
        <v>0.14567531197913</v>
      </c>
      <c r="EL16" s="118">
        <f>EG16/$EC16</f>
        <v>6.4639146669995096E-2</v>
      </c>
      <c r="EM16" s="118">
        <f t="shared" si="17"/>
        <v>0.5323046267511875</v>
      </c>
      <c r="EN16" s="339">
        <f t="shared" ref="EN16:EN22" si="22">ED16/ED$22</f>
        <v>0.27769106230409407</v>
      </c>
      <c r="EQ16" s="74">
        <v>0.25</v>
      </c>
      <c r="ER16">
        <v>0.34</v>
      </c>
      <c r="ES16">
        <v>0.20000000000000004</v>
      </c>
      <c r="ET16">
        <v>0</v>
      </c>
      <c r="EU16">
        <v>0.20999999999999994</v>
      </c>
    </row>
    <row r="17" spans="1:144">
      <c r="A17" s="1" t="s">
        <v>368</v>
      </c>
      <c r="B17" t="s">
        <v>385</v>
      </c>
      <c r="C17" s="5" t="s">
        <v>361</v>
      </c>
      <c r="D17" s="2">
        <f>('Yearly Butadiene'!BP32+'Yearly BTX'!BP47+'Yearly Methanol'!D48+'Yearly HC Ethylene'!BP52+'Yearly HC Propylene'!BP28)/1000000</f>
        <v>0</v>
      </c>
      <c r="E17" s="2">
        <f>('Yearly Butadiene'!BQ32+'Yearly BTX'!BQ47+'Yearly Methanol'!E48+'Yearly HC Ethylene'!BQ52+'Yearly HC Propylene'!BQ28)/1000000</f>
        <v>1.2837622174647848E-3</v>
      </c>
      <c r="F17" s="2">
        <f>('Yearly Butadiene'!BR32+'Yearly BTX'!BR47+'Yearly Methanol'!F48+'Yearly HC Ethylene'!BR52+'Yearly HC Propylene'!BR28)/1000000</f>
        <v>2.5525121360483933E-3</v>
      </c>
      <c r="G17" s="2">
        <f>('Yearly Butadiene'!BS32+'Yearly BTX'!BS47+'Yearly Methanol'!G48+'Yearly HC Ethylene'!BS52+'Yearly HC Propylene'!BS28)/1000000</f>
        <v>3.8064047796668712E-3</v>
      </c>
      <c r="H17" s="2">
        <f>('Yearly Butadiene'!BT32+'Yearly BTX'!BT47+'Yearly Methanol'!H48+'Yearly HC Ethylene'!BT52+'Yearly HC Propylene'!BT28)/1000000</f>
        <v>5.045593749162614E-3</v>
      </c>
      <c r="I17" s="2">
        <f>('Yearly Butadiene'!BU32+'Yearly BTX'!BU47+'Yearly Methanol'!I48+'Yearly HC Ethylene'!BU52+'Yearly HC Propylene'!BU28)/1000000</f>
        <v>6.2702312345521462E-3</v>
      </c>
      <c r="J17" s="2">
        <f>('Yearly Butadiene'!BV32+'Yearly BTX'!BV47+'Yearly Methanol'!J48+'Yearly HC Ethylene'!BV52+'Yearly HC Propylene'!BV28)/1000000</f>
        <v>7.4804680271726934E-3</v>
      </c>
      <c r="K17" s="2">
        <f>('Yearly Butadiene'!BW32+'Yearly BTX'!BW47+'Yearly Methanol'!K48+'Yearly HC Ethylene'!BW52+'Yearly HC Propylene'!BW28)/1000000</f>
        <v>8.6764535317283703E-3</v>
      </c>
      <c r="L17" s="2">
        <f>('Yearly Butadiene'!BX32+'Yearly BTX'!BX47+'Yearly Methanol'!L48+'Yearly HC Ethylene'!BX52+'Yearly HC Propylene'!BX28)/1000000</f>
        <v>9.8583357782367695E-3</v>
      </c>
      <c r="M17" s="2">
        <f>('Yearly Butadiene'!BY32+'Yearly BTX'!BY47+'Yearly Methanol'!M48+'Yearly HC Ethylene'!BY52+'Yearly HC Propylene'!BY28)/1000000</f>
        <v>1.1026261433876807E-2</v>
      </c>
      <c r="N17" s="2">
        <f>('Yearly Butadiene'!BZ32+'Yearly BTX'!BZ47+'Yearly Methanol'!N48+'Yearly HC Ethylene'!BZ52+'Yearly HC Propylene'!BZ28)/1000000</f>
        <v>1.2180375814738522E-2</v>
      </c>
      <c r="O17" s="2">
        <f>('Yearly Butadiene'!CA32+'Yearly BTX'!CA47+'Yearly Methanol'!O48+'Yearly HC Ethylene'!CA52+'Yearly HC Propylene'!CA28)/1000000</f>
        <v>1.3926314847361012E-2</v>
      </c>
      <c r="P17" s="2">
        <f>('Yearly Butadiene'!CB32+'Yearly BTX'!CB47+'Yearly Methanol'!P48+'Yearly HC Ethylene'!CB52+'Yearly HC Propylene'!CB28)/1000000</f>
        <v>1.5651724108434156E-2</v>
      </c>
      <c r="Q17" s="2">
        <f>('Yearly Butadiene'!CC32+'Yearly BTX'!CC47+'Yearly Methanol'!Q48+'Yearly HC Ethylene'!CC52+'Yearly HC Propylene'!CC28)/1000000</f>
        <v>1.7356817268089374E-2</v>
      </c>
      <c r="R17" s="2">
        <f>('Yearly Butadiene'!CD32+'Yearly BTX'!CD47+'Yearly Methanol'!R48+'Yearly HC Ethylene'!CD52+'Yearly HC Propylene'!CD28)/1000000</f>
        <v>1.904180602736812E-2</v>
      </c>
      <c r="S17" s="2">
        <f>('Yearly Butadiene'!CE32+'Yearly BTX'!CE47+'Yearly Methanol'!S48+'Yearly HC Ethylene'!CE52+'Yearly HC Propylene'!CE28)/1000000</f>
        <v>2.0706900135208543E-2</v>
      </c>
      <c r="T17" s="2">
        <f>('Yearly Butadiene'!CF32+'Yearly BTX'!CF47+'Yearly Methanol'!T48+'Yearly HC Ethylene'!CF52+'Yearly HC Propylene'!CF28)/1000000</f>
        <v>2.2352307405291524E-2</v>
      </c>
      <c r="U17" s="2">
        <f>('Yearly Butadiene'!CG32+'Yearly BTX'!CG47+'Yearly Methanol'!U48+'Yearly HC Ethylene'!CG52+'Yearly HC Propylene'!CG28)/1000000</f>
        <v>2.3978233732747278E-2</v>
      </c>
      <c r="V17" s="2">
        <f>('Yearly Butadiene'!CH32+'Yearly BTX'!CH47+'Yearly Methanol'!V48+'Yearly HC Ethylene'!CH52+'Yearly HC Propylene'!CH28)/1000000</f>
        <v>2.5584883110723631E-2</v>
      </c>
      <c r="W17" s="2">
        <f>('Yearly Butadiene'!CI32+'Yearly BTX'!CI47+'Yearly Methanol'!W48+'Yearly HC Ethylene'!CI52+'Yearly HC Propylene'!CI28)/1000000</f>
        <v>2.7172457646817139E-2</v>
      </c>
      <c r="X17" s="2">
        <f>('Yearly Butadiene'!CJ32+'Yearly BTX'!CJ47+'Yearly Methanol'!X48+'Yearly HC Ethylene'!CJ52+'Yearly HC Propylene'!CJ28)/1000000</f>
        <v>2.8741157579368019E-2</v>
      </c>
      <c r="Y17" s="2">
        <f>('Yearly Butadiene'!CK32+'Yearly BTX'!CK47+'Yearly Methanol'!Y48+'Yearly HC Ethylene'!CK52+'Yearly HC Propylene'!CK28)/1000000</f>
        <v>3.1434244738662361E-2</v>
      </c>
      <c r="Z17" s="2">
        <f>('Yearly Butadiene'!CL32+'Yearly BTX'!CL47+'Yearly Methanol'!Z48+'Yearly HC Ethylene'!CL52+'Yearly HC Propylene'!CL28)/1000000</f>
        <v>3.4095777147585916E-2</v>
      </c>
      <c r="AA17" s="2">
        <f>('Yearly Butadiene'!CM32+'Yearly BTX'!CM47+'Yearly Methanol'!AA48+'Yearly HC Ethylene'!CM52+'Yearly HC Propylene'!CM28)/1000000</f>
        <v>3.672608455115936E-2</v>
      </c>
      <c r="AB17" s="2">
        <f>('Yearly Butadiene'!CN32+'Yearly BTX'!CN47+'Yearly Methanol'!AB48+'Yearly HC Ethylene'!CN52+'Yearly HC Propylene'!CN28)/1000000</f>
        <v>3.9325493649573925E-2</v>
      </c>
      <c r="AC17" s="2">
        <f>('Yearly Butadiene'!CO32+'Yearly BTX'!CO47+'Yearly Methanol'!AC48+'Yearly HC Ethylene'!CO52+'Yearly HC Propylene'!CO28)/1000000</f>
        <v>4.1894328124489143E-2</v>
      </c>
      <c r="AD17" s="2">
        <f>('Yearly Butadiene'!CP32+'Yearly BTX'!CP47+'Yearly Methanol'!AD48+'Yearly HC Ethylene'!CP52+'Yearly HC Propylene'!CP28)/1000000</f>
        <v>4.443290866511268E-2</v>
      </c>
      <c r="AE17" s="2">
        <f>('Yearly Butadiene'!CQ32+'Yearly BTX'!CQ47+'Yearly Methanol'!AE48+'Yearly HC Ethylene'!CQ52+'Yearly HC Propylene'!CQ28)/1000000</f>
        <v>4.6941552994064203E-2</v>
      </c>
      <c r="AF17" s="2">
        <f>('Yearly Butadiene'!CR32+'Yearly BTX'!CR47+'Yearly Methanol'!AF48+'Yearly HC Ethylene'!CR52+'Yearly HC Propylene'!CR28)/1000000</f>
        <v>4.9420575893024898E-2</v>
      </c>
      <c r="AG17" s="2">
        <f>('Yearly Butadiene'!CS32+'Yearly BTX'!CS47+'Yearly Methanol'!AG48+'Yearly HC Ethylene'!CS52+'Yearly HC Propylene'!CS28)/1000000</f>
        <v>5.1870289228174396E-2</v>
      </c>
      <c r="AH17" s="2">
        <f>('Yearly Butadiene'!CT32+'Yearly BTX'!CT47+'Yearly Methanol'!AH48+'Yearly HC Ethylene'!CT52+'Yearly HC Propylene'!CT28)/1000000</f>
        <v>5.4291001975416878E-2</v>
      </c>
      <c r="AI17" s="2"/>
      <c r="AJ17" s="2">
        <f>('Yearly Butadiene'!FH32+'Yearly BTX'!FH47+'Yearly Methanol'!AJ48+'Yearly LC Ethylene'!BP52+'Yearly LC Propylene'!BP28)/1000000</f>
        <v>0</v>
      </c>
      <c r="AK17" s="2">
        <f>('Yearly Butadiene'!FI32+'Yearly BTX'!FI47+'Yearly Methanol'!AK48+'Yearly LC Ethylene'!BQ52+'Yearly LC Propylene'!BQ28)/1000000</f>
        <v>6.4188110873239241E-4</v>
      </c>
      <c r="AL17" s="2">
        <f>('Yearly Butadiene'!FJ32+'Yearly BTX'!FJ47+'Yearly Methanol'!AL48+'Yearly LC Ethylene'!BR52+'Yearly LC Propylene'!BR28)/1000000</f>
        <v>1.2762560680241967E-3</v>
      </c>
      <c r="AM17" s="2">
        <f>('Yearly Butadiene'!FK32+'Yearly BTX'!FK47+'Yearly Methanol'!AM48+'Yearly LC Ethylene'!BS52+'Yearly LC Propylene'!BS28)/1000000</f>
        <v>1.9032023898334356E-3</v>
      </c>
      <c r="AN17" s="2">
        <f>('Yearly Butadiene'!FL32+'Yearly BTX'!FL47+'Yearly Methanol'!AN48+'Yearly LC Ethylene'!BT52+'Yearly LC Propylene'!BT28)/1000000</f>
        <v>2.522796874581307E-3</v>
      </c>
      <c r="AO17" s="2">
        <f>('Yearly Butadiene'!FM32+'Yearly BTX'!FM47+'Yearly Methanol'!AO48+'Yearly LC Ethylene'!BU52+'Yearly LC Propylene'!BU28)/1000000</f>
        <v>3.1351156172760731E-3</v>
      </c>
      <c r="AP17" s="2">
        <f>('Yearly Butadiene'!FN32+'Yearly BTX'!FN47+'Yearly Methanol'!AP48+'Yearly LC Ethylene'!BV52+'Yearly LC Propylene'!BV28)/1000000</f>
        <v>3.7402340135863467E-3</v>
      </c>
      <c r="AQ17" s="2">
        <f>('Yearly Butadiene'!FO32+'Yearly BTX'!FO47+'Yearly Methanol'!AQ48+'Yearly LC Ethylene'!BW52+'Yearly LC Propylene'!BW28)/1000000</f>
        <v>4.3382267658641852E-3</v>
      </c>
      <c r="AR17" s="2">
        <f>('Yearly Butadiene'!FP32+'Yearly BTX'!FP47+'Yearly Methanol'!AR48+'Yearly LC Ethylene'!BX52+'Yearly LC Propylene'!BX28)/1000000</f>
        <v>4.9291678891183847E-3</v>
      </c>
      <c r="AS17" s="2">
        <f>('Yearly Butadiene'!FQ32+'Yearly BTX'!FQ47+'Yearly Methanol'!AS48+'Yearly LC Ethylene'!BY52+'Yearly LC Propylene'!BY28)/1000000</f>
        <v>5.5131307169384034E-3</v>
      </c>
      <c r="AT17" s="2">
        <f>('Yearly Butadiene'!FR32+'Yearly BTX'!FR47+'Yearly Methanol'!AT48+'Yearly LC Ethylene'!BZ52+'Yearly LC Propylene'!BZ28)/1000000</f>
        <v>6.0901879073692608E-3</v>
      </c>
      <c r="AU17" s="2">
        <f>('Yearly Butadiene'!FS32+'Yearly BTX'!FS47+'Yearly Methanol'!AU48+'Yearly LC Ethylene'!CA52+'Yearly LC Propylene'!CA28)/1000000</f>
        <v>6.9631574236805058E-3</v>
      </c>
      <c r="AV17" s="2">
        <f>('Yearly Butadiene'!FT32+'Yearly BTX'!FT47+'Yearly Methanol'!AV48+'Yearly LC Ethylene'!CB52+'Yearly LC Propylene'!CB28)/1000000</f>
        <v>7.8258620542170781E-3</v>
      </c>
      <c r="AW17" s="2">
        <f>('Yearly Butadiene'!FU32+'Yearly BTX'!FU47+'Yearly Methanol'!AW48+'Yearly LC Ethylene'!CC52+'Yearly LC Propylene'!CC28)/1000000</f>
        <v>8.6784086340446868E-3</v>
      </c>
      <c r="AX17" s="2">
        <f>('Yearly Butadiene'!FV32+'Yearly BTX'!FV47+'Yearly Methanol'!AX48+'Yearly LC Ethylene'!CD52+'Yearly LC Propylene'!CD28)/1000000</f>
        <v>9.5209030136840598E-3</v>
      </c>
      <c r="AY17" s="2">
        <f>('Yearly Butadiene'!FW32+'Yearly BTX'!FW47+'Yearly Methanol'!AY48+'Yearly LC Ethylene'!CE52+'Yearly LC Propylene'!CE28)/1000000</f>
        <v>1.0353450067604271E-2</v>
      </c>
      <c r="AZ17" s="2">
        <f>('Yearly Butadiene'!FX32+'Yearly BTX'!FX47+'Yearly Methanol'!AZ48+'Yearly LC Ethylene'!CF52+'Yearly LC Propylene'!CF28)/1000000</f>
        <v>1.1176153702645762E-2</v>
      </c>
      <c r="BA17" s="2">
        <f>('Yearly Butadiene'!FY32+'Yearly BTX'!FY47+'Yearly Methanol'!BA48+'Yearly LC Ethylene'!CG52+'Yearly LC Propylene'!CG28)/1000000</f>
        <v>1.1989116866373639E-2</v>
      </c>
      <c r="BB17" s="2">
        <f>('Yearly Butadiene'!FZ32+'Yearly BTX'!FZ47+'Yearly Methanol'!BB48+'Yearly LC Ethylene'!CH52+'Yearly LC Propylene'!CH28)/1000000</f>
        <v>1.2792441555361815E-2</v>
      </c>
      <c r="BC17" s="2">
        <f>('Yearly Butadiene'!GA32+'Yearly BTX'!GA47+'Yearly Methanol'!BC48+'Yearly LC Ethylene'!CI52+'Yearly LC Propylene'!CI28)/1000000</f>
        <v>1.3586228823408569E-2</v>
      </c>
      <c r="BD17" s="2">
        <f>('Yearly Butadiene'!GB32+'Yearly BTX'!GB47+'Yearly Methanol'!BD48+'Yearly LC Ethylene'!CJ52+'Yearly LC Propylene'!CJ28)/1000000</f>
        <v>1.4370578789684009E-2</v>
      </c>
      <c r="BE17" s="2">
        <f>('Yearly Butadiene'!GC32+'Yearly BTX'!GC47+'Yearly Methanol'!BE48+'Yearly LC Ethylene'!CK52+'Yearly LC Propylene'!CK28)/1000000</f>
        <v>1.571712236933118E-2</v>
      </c>
      <c r="BF17" s="2">
        <f>('Yearly Butadiene'!GD32+'Yearly BTX'!GD47+'Yearly Methanol'!BF48+'Yearly LC Ethylene'!CL52+'Yearly LC Propylene'!CL28)/1000000</f>
        <v>1.7047888573792958E-2</v>
      </c>
      <c r="BG17" s="2">
        <f>('Yearly Butadiene'!GE32+'Yearly BTX'!GE47+'Yearly Methanol'!BG48+'Yearly LC Ethylene'!CM52+'Yearly LC Propylene'!CM28)/1000000</f>
        <v>1.836304227557968E-2</v>
      </c>
      <c r="BH17" s="2">
        <f>('Yearly Butadiene'!GF32+'Yearly BTX'!GF47+'Yearly Methanol'!BH48+'Yearly LC Ethylene'!CN52+'Yearly LC Propylene'!CN28)/1000000</f>
        <v>1.9662746824786963E-2</v>
      </c>
      <c r="BI17" s="2">
        <f>('Yearly Butadiene'!GG32+'Yearly BTX'!GG47+'Yearly Methanol'!BI48+'Yearly LC Ethylene'!CO52+'Yearly LC Propylene'!CO28)/1000000</f>
        <v>2.0947164062244571E-2</v>
      </c>
      <c r="BJ17" s="2">
        <f>('Yearly Butadiene'!GH32+'Yearly BTX'!GH47+'Yearly Methanol'!BJ48+'Yearly LC Ethylene'!CP52+'Yearly LC Propylene'!CP28)/1000000</f>
        <v>2.221645433255634E-2</v>
      </c>
      <c r="BK17" s="2">
        <f>('Yearly Butadiene'!GI32+'Yearly BTX'!GI47+'Yearly Methanol'!BK48+'Yearly LC Ethylene'!CQ52+'Yearly LC Propylene'!CQ28)/1000000</f>
        <v>2.3470776497032102E-2</v>
      </c>
      <c r="BL17" s="2">
        <f>('Yearly Butadiene'!GJ32+'Yearly BTX'!GJ47+'Yearly Methanol'!BL48+'Yearly LC Ethylene'!CR52+'Yearly LC Propylene'!CR28)/1000000</f>
        <v>2.4710287946512449E-2</v>
      </c>
      <c r="BM17" s="2">
        <f>('Yearly Butadiene'!GK32+'Yearly BTX'!GK47+'Yearly Methanol'!BM48+'Yearly LC Ethylene'!CS52+'Yearly LC Propylene'!CS28)/1000000</f>
        <v>2.5935144614087198E-2</v>
      </c>
      <c r="BN17" s="2">
        <f>('Yearly Butadiene'!GL32+'Yearly BTX'!GL47+'Yearly Methanol'!BN48+'Yearly LC Ethylene'!CT52+'Yearly LC Propylene'!CT28)/1000000</f>
        <v>2.7145500987708439E-2</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B17" t="s">
        <v>373</v>
      </c>
      <c r="EC17" s="2">
        <f t="shared" si="21"/>
        <v>2.5886094413009788</v>
      </c>
      <c r="ED17" s="2">
        <f>BN14</f>
        <v>0.56949407708621536</v>
      </c>
      <c r="EE17">
        <v>0</v>
      </c>
      <c r="EF17" s="2">
        <f>BN15</f>
        <v>0.19162985495736012</v>
      </c>
      <c r="EG17" s="2">
        <f>SUM('Yearly BTX'!CT96:CT99,'Yearly Butadiene'!CT60:CT63,'Yearly Methanol'!AH98:AH101,'Yearly HC Ethylene'!CT123:CT126,'Yearly HC Propylene'!CT55:CT58)/1000000</f>
        <v>0.30595581821957879</v>
      </c>
      <c r="EH17" s="2">
        <f t="shared" si="16"/>
        <v>1.5215296910378246</v>
      </c>
      <c r="EI17" s="118">
        <f t="shared" si="20"/>
        <v>0.22</v>
      </c>
      <c r="EJ17" s="118">
        <f t="shared" si="17"/>
        <v>0</v>
      </c>
      <c r="EK17" s="118">
        <f t="shared" si="17"/>
        <v>7.402810632609419E-2</v>
      </c>
      <c r="EL17" s="118">
        <f t="shared" si="17"/>
        <v>0.11819311686733711</v>
      </c>
      <c r="EM17" s="118">
        <f t="shared" si="17"/>
        <v>0.58777877680656876</v>
      </c>
      <c r="EN17" s="339">
        <f t="shared" si="22"/>
        <v>0.21329220536190302</v>
      </c>
    </row>
    <row r="18" spans="1:144">
      <c r="A18" s="1" t="s">
        <v>376</v>
      </c>
      <c r="B18" t="s">
        <v>386</v>
      </c>
      <c r="C18" s="5" t="s">
        <v>361</v>
      </c>
      <c r="D18" s="2">
        <f>('Yearly Butadiene'!BP34+'Yearly BTX'!BP49+'Yearly Methanol'!D50+'Yearly HC Ethylene'!BP54+'Yearly HC Propylene'!BP30)/1000000</f>
        <v>0</v>
      </c>
      <c r="E18" s="2">
        <f>('Yearly Butadiene'!BQ34+'Yearly BTX'!BQ49+'Yearly Methanol'!E50+'Yearly HC Ethylene'!BQ54+'Yearly HC Propylene'!BQ30)/1000000</f>
        <v>1.2460045051864088E-3</v>
      </c>
      <c r="F18" s="2">
        <f>('Yearly Butadiene'!BR34+'Yearly BTX'!BR49+'Yearly Methanol'!F50+'Yearly HC Ethylene'!BR54+'Yearly HC Propylene'!BR30)/1000000</f>
        <v>2.4774382496940287E-3</v>
      </c>
      <c r="G18" s="2">
        <f>('Yearly Butadiene'!BS34+'Yearly BTX'!BS49+'Yearly Methanol'!G50+'Yearly HC Ethylene'!BS54+'Yearly HC Propylene'!BS30)/1000000</f>
        <v>3.6944516979119627E-3</v>
      </c>
      <c r="H18" s="2">
        <f>('Yearly Butadiene'!BT34+'Yearly BTX'!BT49+'Yearly Methanol'!H50+'Yearly HC Ethylene'!BT54+'Yearly HC Propylene'!BT30)/1000000</f>
        <v>4.8971939330107713E-3</v>
      </c>
      <c r="I18" s="2">
        <f>('Yearly Butadiene'!BU34+'Yearly BTX'!BU49+'Yearly Methanol'!I50+'Yearly HC Ethylene'!BU54+'Yearly HC Propylene'!BU30)/1000000</f>
        <v>6.0858126688300238E-3</v>
      </c>
      <c r="J18" s="2">
        <f>('Yearly Butadiene'!BV34+'Yearly BTX'!BV49+'Yearly Methanol'!J50+'Yearly HC Ethylene'!BV54+'Yearly HC Propylene'!BV30)/1000000</f>
        <v>7.2604542616676142E-3</v>
      </c>
      <c r="K18" s="2">
        <f>('Yearly Butadiene'!BW34+'Yearly BTX'!BW49+'Yearly Methanol'!K50+'Yearly HC Ethylene'!BW54+'Yearly HC Propylene'!BW30)/1000000</f>
        <v>8.4212637219716509E-3</v>
      </c>
      <c r="L18" s="2">
        <f>('Yearly Butadiene'!BX34+'Yearly BTX'!BX49+'Yearly Methanol'!L50+'Yearly HC Ethylene'!BX54+'Yearly HC Propylene'!BX30)/1000000</f>
        <v>9.5683847259356875E-3</v>
      </c>
      <c r="M18" s="2">
        <f>('Yearly Butadiene'!BY34+'Yearly BTX'!BY49+'Yearly Methanol'!M50+'Yearly HC Ethylene'!BY54+'Yearly HC Propylene'!BY30)/1000000</f>
        <v>1.0701959626998075E-2</v>
      </c>
      <c r="N18" s="2">
        <f>('Yearly Butadiene'!BZ34+'Yearly BTX'!BZ49+'Yearly Methanol'!N50+'Yearly HC Ethylene'!BZ54+'Yearly HC Propylene'!BZ30)/1000000</f>
        <v>1.1822129467246213E-2</v>
      </c>
      <c r="O18" s="2">
        <f>('Yearly Butadiene'!CA34+'Yearly BTX'!CA49+'Yearly Methanol'!O50+'Yearly HC Ethylene'!CA54+'Yearly HC Propylene'!CA30)/1000000</f>
        <v>1.2929033988726463E-2</v>
      </c>
      <c r="P18" s="2">
        <f>('Yearly Butadiene'!CB34+'Yearly BTX'!CB49+'Yearly Methanol'!P50+'Yearly HC Ethylene'!CB54+'Yearly HC Propylene'!CB30)/1000000</f>
        <v>1.4022811644660467E-2</v>
      </c>
      <c r="Q18" s="2">
        <f>('Yearly Butadiene'!CC34+'Yearly BTX'!CC49+'Yearly Methanol'!Q50+'Yearly HC Ethylene'!CC54+'Yearly HC Propylene'!CC30)/1000000</f>
        <v>1.5103599610568641E-2</v>
      </c>
      <c r="R18" s="2">
        <f>('Yearly Butadiene'!CD34+'Yearly BTX'!CD49+'Yearly Methanol'!R50+'Yearly HC Ethylene'!CD54+'Yearly HC Propylene'!CD30)/1000000</f>
        <v>1.6171533795301604E-2</v>
      </c>
      <c r="S18" s="2">
        <f>('Yearly Butadiene'!CE34+'Yearly BTX'!CE49+'Yearly Methanol'!S50+'Yearly HC Ethylene'!CE54+'Yearly HC Propylene'!CE30)/1000000</f>
        <v>1.7226748851980216E-2</v>
      </c>
      <c r="T18" s="2">
        <f>('Yearly Butadiene'!CF34+'Yearly BTX'!CF49+'Yearly Methanol'!T50+'Yearly HC Ethylene'!CF54+'Yearly HC Propylene'!CF30)/1000000</f>
        <v>1.8269378188845088E-2</v>
      </c>
      <c r="U18" s="2">
        <f>('Yearly Butadiene'!CG34+'Yearly BTX'!CG49+'Yearly Methanol'!U50+'Yearly HC Ethylene'!CG54+'Yearly HC Propylene'!CG30)/1000000</f>
        <v>1.92995539800161E-2</v>
      </c>
      <c r="V18" s="2">
        <f>('Yearly Butadiene'!CH34+'Yearly BTX'!CH49+'Yearly Methanol'!V50+'Yearly HC Ethylene'!CH54+'Yearly HC Propylene'!CH30)/1000000</f>
        <v>2.0317407176162889E-2</v>
      </c>
      <c r="W18" s="2">
        <f>('Yearly Butadiene'!CI34+'Yearly BTX'!CI49+'Yearly Methanol'!W50+'Yearly HC Ethylene'!CI54+'Yearly HC Propylene'!CI30)/1000000</f>
        <v>2.1323067515086794E-2</v>
      </c>
      <c r="X18" s="2">
        <f>('Yearly Butadiene'!CJ34+'Yearly BTX'!CJ49+'Yearly Methanol'!X50+'Yearly HC Ethylene'!CJ54+'Yearly HC Propylene'!CJ30)/1000000</f>
        <v>2.2316663532215172E-2</v>
      </c>
      <c r="Y18" s="2">
        <f>('Yearly Butadiene'!CK34+'Yearly BTX'!CK49+'Yearly Methanol'!Y50+'Yearly HC Ethylene'!CK54+'Yearly HC Propylene'!CK30)/1000000</f>
        <v>2.3331942084098049E-2</v>
      </c>
      <c r="Z18" s="2">
        <f>('Yearly Butadiene'!CL34+'Yearly BTX'!CL49+'Yearly Methanol'!Z50+'Yearly HC Ethylene'!CL54+'Yearly HC Propylene'!CL30)/1000000</f>
        <v>2.4335025258277007E-2</v>
      </c>
      <c r="AA18" s="2">
        <f>('Yearly Butadiene'!CM34+'Yearly BTX'!CM49+'Yearly Methanol'!AA50+'Yearly HC Ethylene'!CM54+'Yearly HC Propylene'!CM30)/1000000</f>
        <v>2.53260420162746E-2</v>
      </c>
      <c r="AB18" s="2">
        <f>('Yearly Butadiene'!CN34+'Yearly BTX'!CN49+'Yearly Methanol'!AB50+'Yearly HC Ethylene'!CN54+'Yearly HC Propylene'!CN30)/1000000</f>
        <v>2.6305120121899873E-2</v>
      </c>
      <c r="AC18" s="2">
        <f>('Yearly Butadiene'!CO34+'Yearly BTX'!CO49+'Yearly Methanol'!AC50+'Yearly HC Ethylene'!CO54+'Yearly HC Propylene'!CO30)/1000000</f>
        <v>2.7272386151628226E-2</v>
      </c>
      <c r="AD18" s="2">
        <f>('Yearly Butadiene'!CP34+'Yearly BTX'!CP49+'Yearly Methanol'!AD50+'Yearly HC Ethylene'!CP54+'Yearly HC Propylene'!CP30)/1000000</f>
        <v>2.8227965504895119E-2</v>
      </c>
      <c r="AE18" s="2">
        <f>('Yearly Butadiene'!CQ34+'Yearly BTX'!CQ49+'Yearly Methanol'!AE50+'Yearly HC Ethylene'!CQ54+'Yearly HC Propylene'!CQ30)/1000000</f>
        <v>2.9171982414304257E-2</v>
      </c>
      <c r="AF18" s="2">
        <f>('Yearly Butadiene'!CR34+'Yearly BTX'!CR49+'Yearly Methanol'!AF50+'Yearly HC Ethylene'!CR54+'Yearly HC Propylene'!CR30)/1000000</f>
        <v>3.010455995575111E-2</v>
      </c>
      <c r="AG18" s="2">
        <f>('Yearly Butadiene'!CS34+'Yearly BTX'!CS49+'Yearly Methanol'!AG50+'Yearly HC Ethylene'!CS54+'Yearly HC Propylene'!CS30)/1000000</f>
        <v>3.102582005846221E-2</v>
      </c>
      <c r="AH18" s="2">
        <f>('Yearly Butadiene'!CT34+'Yearly BTX'!CT49+'Yearly Methanol'!AH50+'Yearly HC Ethylene'!CT54+'Yearly HC Propylene'!CT30)/1000000</f>
        <v>3.1935883514951108E-2</v>
      </c>
      <c r="AI18" s="2"/>
      <c r="AJ18" s="2">
        <f>('Yearly Butadiene'!FH34+'Yearly BTX'!FH49+'Yearly Methanol'!AJ50+'Yearly LC Ethylene'!BP54+'Yearly LC Propylene'!BP30)/1000000</f>
        <v>0</v>
      </c>
      <c r="AK18" s="2">
        <f>('Yearly Butadiene'!FI34+'Yearly BTX'!FI49+'Yearly Methanol'!AK50+'Yearly LC Ethylene'!BQ54+'Yearly LC Propylene'!BQ30)/1000000</f>
        <v>6.2300225259320438E-4</v>
      </c>
      <c r="AL18" s="2">
        <f>('Yearly Butadiene'!FJ34+'Yearly BTX'!FJ49+'Yearly Methanol'!AL50+'Yearly LC Ethylene'!BR54+'Yearly LC Propylene'!BR30)/1000000</f>
        <v>1.2387191248470143E-3</v>
      </c>
      <c r="AM18" s="2">
        <f>('Yearly Butadiene'!FK34+'Yearly BTX'!FK49+'Yearly Methanol'!AM50+'Yearly LC Ethylene'!BS54+'Yearly LC Propylene'!BS30)/1000000</f>
        <v>1.8472258489559813E-3</v>
      </c>
      <c r="AN18" s="2">
        <f>('Yearly Butadiene'!FL34+'Yearly BTX'!FL49+'Yearly Methanol'!AN50+'Yearly LC Ethylene'!BT54+'Yearly LC Propylene'!BT30)/1000000</f>
        <v>2.4485969665053856E-3</v>
      </c>
      <c r="AO18" s="2">
        <f>('Yearly Butadiene'!FM34+'Yearly BTX'!FM49+'Yearly Methanol'!AO50+'Yearly LC Ethylene'!BU54+'Yearly LC Propylene'!BU30)/1000000</f>
        <v>3.0429063344150119E-3</v>
      </c>
      <c r="AP18" s="2">
        <f>('Yearly Butadiene'!FN34+'Yearly BTX'!FN49+'Yearly Methanol'!AP50+'Yearly LC Ethylene'!BV54+'Yearly LC Propylene'!BV30)/1000000</f>
        <v>3.6302271308338071E-3</v>
      </c>
      <c r="AQ18" s="2">
        <f>('Yearly Butadiene'!FO34+'Yearly BTX'!FO49+'Yearly Methanol'!AQ50+'Yearly LC Ethylene'!BW54+'Yearly LC Propylene'!BW30)/1000000</f>
        <v>4.2106318609858254E-3</v>
      </c>
      <c r="AR18" s="2">
        <f>('Yearly Butadiene'!FP34+'Yearly BTX'!FP49+'Yearly Methanol'!AR50+'Yearly LC Ethylene'!BX54+'Yearly LC Propylene'!BX30)/1000000</f>
        <v>4.7841923629678438E-3</v>
      </c>
      <c r="AS18" s="2">
        <f>('Yearly Butadiene'!FQ34+'Yearly BTX'!FQ49+'Yearly Methanol'!AS50+'Yearly LC Ethylene'!BY54+'Yearly LC Propylene'!BY30)/1000000</f>
        <v>5.3509798134990377E-3</v>
      </c>
      <c r="AT18" s="2">
        <f>('Yearly Butadiene'!FR34+'Yearly BTX'!FR49+'Yearly Methanol'!AT50+'Yearly LC Ethylene'!BZ54+'Yearly LC Propylene'!BZ30)/1000000</f>
        <v>5.9110647336231064E-3</v>
      </c>
      <c r="AU18" s="2">
        <f>('Yearly Butadiene'!FS34+'Yearly BTX'!FS49+'Yearly Methanol'!AU50+'Yearly LC Ethylene'!CA54+'Yearly LC Propylene'!CA30)/1000000</f>
        <v>6.4645169943632315E-3</v>
      </c>
      <c r="AV18" s="2">
        <f>('Yearly Butadiene'!FT34+'Yearly BTX'!FT49+'Yearly Methanol'!AV50+'Yearly LC Ethylene'!CB54+'Yearly LC Propylene'!CB30)/1000000</f>
        <v>7.0114058223302335E-3</v>
      </c>
      <c r="AW18" s="2">
        <f>('Yearly Butadiene'!FU34+'Yearly BTX'!FU49+'Yearly Methanol'!AW50+'Yearly LC Ethylene'!CC54+'Yearly LC Propylene'!CC30)/1000000</f>
        <v>7.5517998052843207E-3</v>
      </c>
      <c r="AX18" s="2">
        <f>('Yearly Butadiene'!FV34+'Yearly BTX'!FV49+'Yearly Methanol'!AX50+'Yearly LC Ethylene'!CD54+'Yearly LC Propylene'!CD30)/1000000</f>
        <v>8.0857668976508021E-3</v>
      </c>
      <c r="AY18" s="2">
        <f>('Yearly Butadiene'!FW34+'Yearly BTX'!FW49+'Yearly Methanol'!AY50+'Yearly LC Ethylene'!CE54+'Yearly LC Propylene'!CE30)/1000000</f>
        <v>8.6133744259901078E-3</v>
      </c>
      <c r="AZ18" s="2">
        <f>('Yearly Butadiene'!FX34+'Yearly BTX'!FX49+'Yearly Methanol'!AZ50+'Yearly LC Ethylene'!CF54+'Yearly LC Propylene'!CF30)/1000000</f>
        <v>9.1346890944225441E-3</v>
      </c>
      <c r="BA18" s="2">
        <f>('Yearly Butadiene'!FY34+'Yearly BTX'!FY49+'Yearly Methanol'!BA50+'Yearly LC Ethylene'!CG54+'Yearly LC Propylene'!CG30)/1000000</f>
        <v>9.64977699000805E-3</v>
      </c>
      <c r="BB18" s="2">
        <f>('Yearly Butadiene'!FZ34+'Yearly BTX'!FZ49+'Yearly Methanol'!BB50+'Yearly LC Ethylene'!CH54+'Yearly LC Propylene'!CH30)/1000000</f>
        <v>1.0158703588081444E-2</v>
      </c>
      <c r="BC18" s="2">
        <f>('Yearly Butadiene'!GA34+'Yearly BTX'!GA49+'Yearly Methanol'!BC50+'Yearly LC Ethylene'!CI54+'Yearly LC Propylene'!CI30)/1000000</f>
        <v>1.0661533757543397E-2</v>
      </c>
      <c r="BD18" s="2">
        <f>('Yearly Butadiene'!GB34+'Yearly BTX'!GB49+'Yearly Methanol'!BD50+'Yearly LC Ethylene'!CJ54+'Yearly LC Propylene'!CJ30)/1000000</f>
        <v>1.1158331766107586E-2</v>
      </c>
      <c r="BE18" s="2">
        <f>('Yearly Butadiene'!GC34+'Yearly BTX'!GC49+'Yearly Methanol'!BE50+'Yearly LC Ethylene'!CK54+'Yearly LC Propylene'!CK30)/1000000</f>
        <v>1.1665971042049025E-2</v>
      </c>
      <c r="BF18" s="2">
        <f>('Yearly Butadiene'!GD34+'Yearly BTX'!GD49+'Yearly Methanol'!BF50+'Yearly LC Ethylene'!CL54+'Yearly LC Propylene'!CL30)/1000000</f>
        <v>1.2167512629138504E-2</v>
      </c>
      <c r="BG18" s="2">
        <f>('Yearly Butadiene'!GE34+'Yearly BTX'!GE49+'Yearly Methanol'!BG50+'Yearly LC Ethylene'!CM54+'Yearly LC Propylene'!CM30)/1000000</f>
        <v>1.26630210081373E-2</v>
      </c>
      <c r="BH18" s="2">
        <f>('Yearly Butadiene'!GF34+'Yearly BTX'!GF49+'Yearly Methanol'!BH50+'Yearly LC Ethylene'!CN54+'Yearly LC Propylene'!CN30)/1000000</f>
        <v>1.3152560060949937E-2</v>
      </c>
      <c r="BI18" s="2">
        <f>('Yearly Butadiene'!GG34+'Yearly BTX'!GG49+'Yearly Methanol'!BI50+'Yearly LC Ethylene'!CO54+'Yearly LC Propylene'!CO30)/1000000</f>
        <v>1.3636193075814113E-2</v>
      </c>
      <c r="BJ18" s="2">
        <f>('Yearly Butadiene'!GH34+'Yearly BTX'!GH49+'Yearly Methanol'!BJ50+'Yearly LC Ethylene'!CP54+'Yearly LC Propylene'!CP30)/1000000</f>
        <v>1.411398275244756E-2</v>
      </c>
      <c r="BK18" s="2">
        <f>('Yearly Butadiene'!GI34+'Yearly BTX'!GI49+'Yearly Methanol'!BK50+'Yearly LC Ethylene'!CQ54+'Yearly LC Propylene'!CQ30)/1000000</f>
        <v>1.4585991207152128E-2</v>
      </c>
      <c r="BL18" s="2">
        <f>('Yearly Butadiene'!GJ34+'Yearly BTX'!GJ49+'Yearly Methanol'!BL50+'Yearly LC Ethylene'!CR54+'Yearly LC Propylene'!CR30)/1000000</f>
        <v>1.5052279977875555E-2</v>
      </c>
      <c r="BM18" s="2">
        <f>('Yearly Butadiene'!GK34+'Yearly BTX'!GK49+'Yearly Methanol'!BM50+'Yearly LC Ethylene'!CS54+'Yearly LC Propylene'!CS30)/1000000</f>
        <v>1.5512910029231105E-2</v>
      </c>
      <c r="BN18" s="2">
        <f>('Yearly Butadiene'!GL34+'Yearly BTX'!GL49+'Yearly Methanol'!BN50+'Yearly LC Ethylene'!CT54+'Yearly LC Propylene'!CT30)/1000000</f>
        <v>1.5967941757475554E-2</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B18" t="s">
        <v>375</v>
      </c>
      <c r="EC18" s="2">
        <f t="shared" si="21"/>
        <v>4.1543424884778588</v>
      </c>
      <c r="ED18" s="2">
        <f>BN13</f>
        <v>0.42254339484375097</v>
      </c>
      <c r="EE18" s="2">
        <f>BN12</f>
        <v>0.74735172777607972</v>
      </c>
      <c r="EF18">
        <v>0</v>
      </c>
      <c r="EG18" s="2">
        <f>SUM('Yearly BTX'!CT83,'Yearly Butadiene'!CT53,'Yearly Methanol'!AH85,'Yearly HC Ethylene'!CT103,'Yearly HC Ethylene'!CT104,'Yearly HC Propylene'!CT48)/1000000</f>
        <v>0.17572695688720857</v>
      </c>
      <c r="EH18" s="2">
        <f t="shared" si="16"/>
        <v>2.8087204089708195</v>
      </c>
      <c r="EI18" s="118">
        <f t="shared" si="20"/>
        <v>0.10171125659853092</v>
      </c>
      <c r="EJ18" s="118">
        <f t="shared" si="17"/>
        <v>0.17989651307008817</v>
      </c>
      <c r="EK18" s="118">
        <f t="shared" si="17"/>
        <v>0</v>
      </c>
      <c r="EL18" s="118">
        <f t="shared" si="17"/>
        <v>4.2299583477912656E-2</v>
      </c>
      <c r="EM18" s="118">
        <f t="shared" si="17"/>
        <v>0.67609264685346826</v>
      </c>
      <c r="EN18" s="339">
        <f t="shared" si="22"/>
        <v>0.15825487247988534</v>
      </c>
    </row>
    <row r="19" spans="1:144">
      <c r="A19" s="1" t="s">
        <v>362</v>
      </c>
      <c r="B19" t="s">
        <v>387</v>
      </c>
      <c r="C19" s="5" t="s">
        <v>361</v>
      </c>
      <c r="D19" s="2">
        <f>('Yearly Butadiene'!BP37+'Yearly BTX'!BP55+'Yearly Methanol'!D56+'Yearly HC Ethylene'!BP63+'Yearly HC Propylene'!BP33)/1000000</f>
        <v>0</v>
      </c>
      <c r="E19" s="2">
        <f>('Yearly Butadiene'!BQ37+'Yearly BTX'!BQ55+'Yearly Methanol'!E56+'Yearly HC Ethylene'!BQ63+'Yearly HC Propylene'!BQ33)/1000000</f>
        <v>4.6544841908428107E-2</v>
      </c>
      <c r="F19" s="2">
        <f>('Yearly Butadiene'!BR37+'Yearly BTX'!BR55+'Yearly Methanol'!F56+'Yearly HC Ethylene'!BR63+'Yearly HC Propylene'!BR33)/1000000</f>
        <v>9.2558370808412893E-2</v>
      </c>
      <c r="G19" s="2">
        <f>('Yearly Butadiene'!BS37+'Yearly BTX'!BS55+'Yearly Methanol'!G56+'Yearly HC Ethylene'!BS63+'Yearly HC Propylene'!BS33)/1000000</f>
        <v>0.13803233910582235</v>
      </c>
      <c r="H19" s="2">
        <f>('Yearly Butadiene'!BT37+'Yearly BTX'!BT55+'Yearly Methanol'!H56+'Yearly HC Ethylene'!BT63+'Yearly HC Propylene'!BT33)/1000000</f>
        <v>0.18295835901115121</v>
      </c>
      <c r="I19" s="2">
        <f>('Yearly Butadiene'!BU37+'Yearly BTX'!BU55+'Yearly Methanol'!I56+'Yearly HC Ethylene'!BU63+'Yearly HC Propylene'!BU33)/1000000</f>
        <v>0.22713002459378756</v>
      </c>
      <c r="J19" s="2">
        <f>('Yearly Butadiene'!BV37+'Yearly BTX'!BV55+'Yearly Methanol'!J56+'Yearly HC Ethylene'!BV63+'Yearly HC Propylene'!BV33)/1000000</f>
        <v>0.27053207900431675</v>
      </c>
      <c r="K19" s="2">
        <f>('Yearly Butadiene'!BW37+'Yearly BTX'!BW55+'Yearly Methanol'!K56+'Yearly HC Ethylene'!BW63+'Yearly HC Propylene'!BW33)/1000000</f>
        <v>0.31324365336976773</v>
      </c>
      <c r="L19" s="2">
        <f>('Yearly Butadiene'!BX37+'Yearly BTX'!BX55+'Yearly Methanol'!L56+'Yearly HC Ethylene'!BX63+'Yearly HC Propylene'!BX33)/1000000</f>
        <v>0.35525761804748973</v>
      </c>
      <c r="M19" s="2">
        <f>('Yearly Butadiene'!BY37+'Yearly BTX'!BY55+'Yearly Methanol'!M56+'Yearly HC Ethylene'!BY63+'Yearly HC Propylene'!BY33)/1000000</f>
        <v>0.39656666363345283</v>
      </c>
      <c r="N19" s="2">
        <f>('Yearly Butadiene'!BZ37+'Yearly BTX'!BZ55+'Yearly Methanol'!N56+'Yearly HC Ethylene'!BZ63+'Yearly HC Propylene'!BZ33)/1000000</f>
        <v>0.43716329691690053</v>
      </c>
      <c r="O19" s="2">
        <f>('Yearly Butadiene'!CA37+'Yearly BTX'!CA55+'Yearly Methanol'!O56+'Yearly HC Ethylene'!CA63+'Yearly HC Propylene'!CA33)/1000000</f>
        <v>0.4760163138848848</v>
      </c>
      <c r="P19" s="2">
        <f>('Yearly Butadiene'!CB37+'Yearly BTX'!CB55+'Yearly Methanol'!P56+'Yearly HC Ethylene'!CB63+'Yearly HC Propylene'!CB33)/1000000</f>
        <v>0.51396782183326906</v>
      </c>
      <c r="Q19" s="2">
        <f>('Yearly Butadiene'!CC37+'Yearly BTX'!CC55+'Yearly Methanol'!Q56+'Yearly HC Ethylene'!CC63+'Yearly HC Propylene'!CC33)/1000000</f>
        <v>0.55101276469798888</v>
      </c>
      <c r="R19" s="2">
        <f>('Yearly Butadiene'!CD37+'Yearly BTX'!CD55+'Yearly Methanol'!R56+'Yearly HC Ethylene'!CD63+'Yearly HC Propylene'!CD33)/1000000</f>
        <v>0.58714584840140382</v>
      </c>
      <c r="S19" s="2">
        <f>('Yearly Butadiene'!CE37+'Yearly BTX'!CE55+'Yearly Methanol'!S56+'Yearly HC Ethylene'!CE63+'Yearly HC Propylene'!CE33)/1000000</f>
        <v>0.62236153678499417</v>
      </c>
      <c r="T19" s="2">
        <f>('Yearly Butadiene'!CF37+'Yearly BTX'!CF55+'Yearly Methanol'!T56+'Yearly HC Ethylene'!CF63+'Yearly HC Propylene'!CF33)/1000000</f>
        <v>0.65533409047198377</v>
      </c>
      <c r="U19" s="2">
        <f>('Yearly Butadiene'!CG37+'Yearly BTX'!CG55+'Yearly Methanol'!U56+'Yearly HC Ethylene'!CG63+'Yearly HC Propylene'!CG33)/1000000</f>
        <v>0.68723113526972901</v>
      </c>
      <c r="V19" s="2">
        <f>('Yearly Butadiene'!CH37+'Yearly BTX'!CH55+'Yearly Methanol'!V56+'Yearly HC Ethylene'!CH63+'Yearly HC Propylene'!CH33)/1000000</f>
        <v>0.71804947308611522</v>
      </c>
      <c r="W19" s="2">
        <f>('Yearly Butadiene'!CI37+'Yearly BTX'!CI55+'Yearly Methanol'!W56+'Yearly HC Ethylene'!CI63+'Yearly HC Propylene'!CI33)/1000000</f>
        <v>0.74778560204802391</v>
      </c>
      <c r="X19" s="2">
        <f>('Yearly Butadiene'!CJ37+'Yearly BTX'!CJ55+'Yearly Methanol'!X56+'Yearly HC Ethylene'!CJ63+'Yearly HC Propylene'!CJ33)/1000000</f>
        <v>0.77643571249985266</v>
      </c>
      <c r="Y19" s="2">
        <f>('Yearly Butadiene'!CK37+'Yearly BTX'!CK55+'Yearly Methanol'!Y56+'Yearly HC Ethylene'!CK63+'Yearly HC Propylene'!CK33)/1000000</f>
        <v>0.80394258226758308</v>
      </c>
      <c r="Z19" s="2">
        <f>('Yearly Butadiene'!CL37+'Yearly BTX'!CL55+'Yearly Methanol'!Z56+'Yearly HC Ethylene'!CL63+'Yearly HC Propylene'!CL33)/1000000</f>
        <v>0.83022263681768338</v>
      </c>
      <c r="AA19" s="2">
        <f>('Yearly Butadiene'!CM37+'Yearly BTX'!CM55+'Yearly Methanol'!AA56+'Yearly HC Ethylene'!CM63+'Yearly HC Propylene'!CM33)/1000000</f>
        <v>0.85527347364618234</v>
      </c>
      <c r="AB19" s="2">
        <f>('Yearly Butadiene'!CN37+'Yearly BTX'!CN55+'Yearly Methanol'!AB56+'Yearly HC Ethylene'!CN63+'Yearly HC Propylene'!CN33)/1000000</f>
        <v>0.8790923163255614</v>
      </c>
      <c r="AC19" s="2">
        <f>('Yearly Butadiene'!CO37+'Yearly BTX'!CO55+'Yearly Methanol'!AC56+'Yearly HC Ethylene'!CO63+'Yearly HC Propylene'!CO33)/1000000</f>
        <v>0.90167601036663625</v>
      </c>
      <c r="AD19" s="2">
        <f>('Yearly Butadiene'!CP37+'Yearly BTX'!CP55+'Yearly Methanol'!AD56+'Yearly HC Ethylene'!CP63+'Yearly HC Propylene'!CP33)/1000000</f>
        <v>0.92226139780214955</v>
      </c>
      <c r="AE19" s="2">
        <f>('Yearly Butadiene'!CQ37+'Yearly BTX'!CQ55+'Yearly Methanol'!AE56+'Yearly HC Ethylene'!CQ63+'Yearly HC Propylene'!CQ33)/1000000</f>
        <v>0.94155764089149652</v>
      </c>
      <c r="AF19" s="2">
        <f>('Yearly Butadiene'!CR37+'Yearly BTX'!CR55+'Yearly Methanol'!AF56+'Yearly HC Ethylene'!CR63+'Yearly HC Propylene'!CR33)/1000000</f>
        <v>0.95956175674589883</v>
      </c>
      <c r="AG19" s="2">
        <f>('Yearly Butadiene'!CS37+'Yearly BTX'!CS55+'Yearly Methanol'!AG56+'Yearly HC Ethylene'!CS63+'Yearly HC Propylene'!CS33)/1000000</f>
        <v>0.97627034335825724</v>
      </c>
      <c r="AH19" s="2">
        <f>('Yearly Butadiene'!CT37+'Yearly BTX'!CT55+'Yearly Methanol'!AH56+'Yearly HC Ethylene'!CT63+'Yearly HC Propylene'!CT33)/1000000</f>
        <v>0.99167957516059368</v>
      </c>
      <c r="AI19" s="2"/>
      <c r="AJ19" s="2">
        <f>('Yearly Butadiene'!FH37+'Yearly BTX'!FH55+'Yearly Methanol'!AJ56+'Yearly LC Ethylene'!BP63+'Yearly LC Propylene'!BP33)/1000000</f>
        <v>0</v>
      </c>
      <c r="AK19" s="2">
        <f>('Yearly Butadiene'!FI37+'Yearly BTX'!FI55+'Yearly Methanol'!AK56+'Yearly LC Ethylene'!BQ63+'Yearly LC Propylene'!BQ33)/1000000</f>
        <v>2.3272420954214054E-2</v>
      </c>
      <c r="AL19" s="2">
        <f>('Yearly Butadiene'!FJ37+'Yearly BTX'!FJ55+'Yearly Methanol'!AL56+'Yearly LC Ethylene'!BR63+'Yearly LC Propylene'!BR33)/1000000</f>
        <v>4.6279185404206447E-2</v>
      </c>
      <c r="AM19" s="2">
        <f>('Yearly Butadiene'!FK37+'Yearly BTX'!FK55+'Yearly Methanol'!AM56+'Yearly LC Ethylene'!BS63+'Yearly LC Propylene'!BS33)/1000000</f>
        <v>6.9016169552911177E-2</v>
      </c>
      <c r="AN19" s="2">
        <f>('Yearly Butadiene'!FL37+'Yearly BTX'!FL55+'Yearly Methanol'!AN56+'Yearly LC Ethylene'!BT63+'Yearly LC Propylene'!BT33)/1000000</f>
        <v>9.1479179505575603E-2</v>
      </c>
      <c r="AO19" s="2">
        <f>('Yearly Butadiene'!FM37+'Yearly BTX'!FM55+'Yearly Methanol'!AO56+'Yearly LC Ethylene'!BU63+'Yearly LC Propylene'!BU33)/1000000</f>
        <v>0.11356501229689378</v>
      </c>
      <c r="AP19" s="2">
        <f>('Yearly Butadiene'!FN37+'Yearly BTX'!FN55+'Yearly Methanol'!AP56+'Yearly LC Ethylene'!BV63+'Yearly LC Propylene'!BV33)/1000000</f>
        <v>0.13526603950215838</v>
      </c>
      <c r="AQ19" s="2">
        <f>('Yearly Butadiene'!FO37+'Yearly BTX'!FO55+'Yearly Methanol'!AQ56+'Yearly LC Ethylene'!BW63+'Yearly LC Propylene'!BW33)/1000000</f>
        <v>0.15662182668488386</v>
      </c>
      <c r="AR19" s="2">
        <f>('Yearly Butadiene'!FP37+'Yearly BTX'!FP55+'Yearly Methanol'!AR56+'Yearly LC Ethylene'!BX63+'Yearly LC Propylene'!BX33)/1000000</f>
        <v>0.17762880902374487</v>
      </c>
      <c r="AS19" s="2">
        <f>('Yearly Butadiene'!FQ37+'Yearly BTX'!FQ55+'Yearly Methanol'!AS56+'Yearly LC Ethylene'!BY63+'Yearly LC Propylene'!BY33)/1000000</f>
        <v>0.19828333181672642</v>
      </c>
      <c r="AT19" s="2">
        <f>('Yearly Butadiene'!FR37+'Yearly BTX'!FR55+'Yearly Methanol'!AT56+'Yearly LC Ethylene'!BZ63+'Yearly LC Propylene'!BZ33)/1000000</f>
        <v>0.21858164845845027</v>
      </c>
      <c r="AU19" s="2">
        <f>('Yearly Butadiene'!FS37+'Yearly BTX'!FS55+'Yearly Methanol'!AU56+'Yearly LC Ethylene'!CA63+'Yearly LC Propylene'!CA33)/1000000</f>
        <v>0.2380081569424424</v>
      </c>
      <c r="AV19" s="2">
        <f>('Yearly Butadiene'!FT37+'Yearly BTX'!FT55+'Yearly Methanol'!AV56+'Yearly LC Ethylene'!CB63+'Yearly LC Propylene'!CB33)/1000000</f>
        <v>0.25698391091663453</v>
      </c>
      <c r="AW19" s="2">
        <f>('Yearly Butadiene'!FU37+'Yearly BTX'!FU55+'Yearly Methanol'!AW56+'Yearly LC Ethylene'!CC63+'Yearly LC Propylene'!CC33)/1000000</f>
        <v>0.27550638234899444</v>
      </c>
      <c r="AX19" s="2">
        <f>('Yearly Butadiene'!FV37+'Yearly BTX'!FV55+'Yearly Methanol'!AX56+'Yearly LC Ethylene'!CD63+'Yearly LC Propylene'!CD33)/1000000</f>
        <v>0.29357292420070191</v>
      </c>
      <c r="AY19" s="2">
        <f>('Yearly Butadiene'!FW37+'Yearly BTX'!FW55+'Yearly Methanol'!AY56+'Yearly LC Ethylene'!CE63+'Yearly LC Propylene'!CE33)/1000000</f>
        <v>0.31118076839249709</v>
      </c>
      <c r="AZ19" s="2">
        <f>('Yearly Butadiene'!FX37+'Yearly BTX'!FX55+'Yearly Methanol'!AZ56+'Yearly LC Ethylene'!CF63+'Yearly LC Propylene'!CF33)/1000000</f>
        <v>0.32766704523599188</v>
      </c>
      <c r="BA19" s="2">
        <f>('Yearly Butadiene'!FY37+'Yearly BTX'!FY55+'Yearly Methanol'!BA56+'Yearly LC Ethylene'!CG63+'Yearly LC Propylene'!CG33)/1000000</f>
        <v>0.3436155676348645</v>
      </c>
      <c r="BB19" s="2">
        <f>('Yearly Butadiene'!FZ37+'Yearly BTX'!FZ55+'Yearly Methanol'!BB56+'Yearly LC Ethylene'!CH63+'Yearly LC Propylene'!CH33)/1000000</f>
        <v>0.35902473654305761</v>
      </c>
      <c r="BC19" s="2">
        <f>('Yearly Butadiene'!GA37+'Yearly BTX'!GA55+'Yearly Methanol'!BC56+'Yearly LC Ethylene'!CI63+'Yearly LC Propylene'!CI33)/1000000</f>
        <v>0.37389280102401196</v>
      </c>
      <c r="BD19" s="2">
        <f>('Yearly Butadiene'!GB37+'Yearly BTX'!GB55+'Yearly Methanol'!BD56+'Yearly LC Ethylene'!CJ63+'Yearly LC Propylene'!CJ33)/1000000</f>
        <v>0.38821785624992633</v>
      </c>
      <c r="BE19" s="2">
        <f>('Yearly Butadiene'!GC37+'Yearly BTX'!GC55+'Yearly Methanol'!BE56+'Yearly LC Ethylene'!CK63+'Yearly LC Propylene'!CK33)/1000000</f>
        <v>0.40197129113379154</v>
      </c>
      <c r="BF19" s="2">
        <f>('Yearly Butadiene'!GD37+'Yearly BTX'!GD55+'Yearly Methanol'!BF56+'Yearly LC Ethylene'!CL63+'Yearly LC Propylene'!CL33)/1000000</f>
        <v>0.41511131840884169</v>
      </c>
      <c r="BG19" s="2">
        <f>('Yearly Butadiene'!GE37+'Yearly BTX'!GE55+'Yearly Methanol'!BG56+'Yearly LC Ethylene'!CM63+'Yearly LC Propylene'!CM33)/1000000</f>
        <v>0.42763673682309117</v>
      </c>
      <c r="BH19" s="2">
        <f>('Yearly Butadiene'!GF37+'Yearly BTX'!GF55+'Yearly Methanol'!BH56+'Yearly LC Ethylene'!CN63+'Yearly LC Propylene'!CN33)/1000000</f>
        <v>0.4395461581627807</v>
      </c>
      <c r="BI19" s="2">
        <f>('Yearly Butadiene'!GG37+'Yearly BTX'!GG55+'Yearly Methanol'!BI56+'Yearly LC Ethylene'!CO63+'Yearly LC Propylene'!CO33)/1000000</f>
        <v>0.45083800518331812</v>
      </c>
      <c r="BJ19" s="2">
        <f>('Yearly Butadiene'!GH37+'Yearly BTX'!GH55+'Yearly Methanol'!BJ56+'Yearly LC Ethylene'!CP63+'Yearly LC Propylene'!CP33)/1000000</f>
        <v>0.46113069890107478</v>
      </c>
      <c r="BK19" s="2">
        <f>('Yearly Butadiene'!GI37+'Yearly BTX'!GI55+'Yearly Methanol'!BK56+'Yearly LC Ethylene'!CQ63+'Yearly LC Propylene'!CQ33)/1000000</f>
        <v>0.47077882044574826</v>
      </c>
      <c r="BL19" s="2">
        <f>('Yearly Butadiene'!GJ37+'Yearly BTX'!GJ55+'Yearly Methanol'!BL56+'Yearly LC Ethylene'!CR63+'Yearly LC Propylene'!CR33)/1000000</f>
        <v>0.47978087837294942</v>
      </c>
      <c r="BM19" s="2">
        <f>('Yearly Butadiene'!GK37+'Yearly BTX'!GK55+'Yearly Methanol'!BM56+'Yearly LC Ethylene'!CS63+'Yearly LC Propylene'!CS33)/1000000</f>
        <v>0.48813517167912862</v>
      </c>
      <c r="BN19" s="2">
        <f>('Yearly Butadiene'!GL37+'Yearly BTX'!GL55+'Yearly Methanol'!BN56+'Yearly LC Ethylene'!CT63+'Yearly LC Propylene'!CT33)/1000000</f>
        <v>0.49583978758029684</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B19" t="s">
        <v>378</v>
      </c>
      <c r="EC19" s="2">
        <f t="shared" si="21"/>
        <v>0.15967941757475551</v>
      </c>
      <c r="ED19" s="117">
        <f>BN16</f>
        <v>1.9959927196844439E-2</v>
      </c>
      <c r="EE19" s="117">
        <f>BN17</f>
        <v>2.7145500987708439E-2</v>
      </c>
      <c r="EF19" s="117">
        <f>BN18</f>
        <v>1.5967941757475554E-2</v>
      </c>
      <c r="EG19" s="117">
        <f>SUM('Yearly BTX'!CT89:CT90,'Yearly Butadiene'!CT56:CT57,'Yearly Methanol'!AH91:AH92,'Yearly HC Ethylene'!CT113:CT114,'Yearly HC Propylene'!CT51:CT52)/1000000</f>
        <v>-4.166270988618323E-2</v>
      </c>
      <c r="EH19" s="117">
        <f t="shared" si="16"/>
        <v>0.13826875751891032</v>
      </c>
      <c r="EI19" s="118">
        <f t="shared" si="20"/>
        <v>0.125</v>
      </c>
      <c r="EJ19" s="118">
        <f t="shared" si="17"/>
        <v>0.17</v>
      </c>
      <c r="EK19" s="118">
        <f t="shared" si="17"/>
        <v>0.10000000000000002</v>
      </c>
      <c r="EL19" s="118">
        <f t="shared" si="17"/>
        <v>-0.26091471599136074</v>
      </c>
      <c r="EM19" s="118">
        <f t="shared" si="17"/>
        <v>0.86591471599136083</v>
      </c>
      <c r="EN19" s="339">
        <f t="shared" si="22"/>
        <v>7.4755771165526414E-3</v>
      </c>
    </row>
    <row r="20" spans="1:144">
      <c r="A20" s="1" t="s">
        <v>376</v>
      </c>
      <c r="B20" t="s">
        <v>388</v>
      </c>
      <c r="C20" s="5" t="s">
        <v>361</v>
      </c>
      <c r="D20" s="2">
        <f>('Yearly Butadiene'!BP38+'Yearly BTX'!BP56+'Yearly Methanol'!D57+'Yearly HC Ethylene'!BP64+'Yearly HC Propylene'!BP34)/1000000</f>
        <v>0</v>
      </c>
      <c r="E20" s="2">
        <f>('Yearly Butadiene'!BQ38+'Yearly BTX'!BQ56+'Yearly Methanol'!E57+'Yearly HC Ethylene'!BQ64+'Yearly HC Propylene'!BQ34)/1000000</f>
        <v>1.5514947302809369E-2</v>
      </c>
      <c r="F20" s="2">
        <f>('Yearly Butadiene'!BR38+'Yearly BTX'!BR56+'Yearly Methanol'!F57+'Yearly HC Ethylene'!BR64+'Yearly HC Propylene'!BR34)/1000000</f>
        <v>3.0852790269470964E-2</v>
      </c>
      <c r="G20" s="2">
        <f>('Yearly Butadiene'!BS38+'Yearly BTX'!BS56+'Yearly Methanol'!G57+'Yearly HC Ethylene'!BS64+'Yearly HC Propylene'!BS34)/1000000</f>
        <v>4.6010779701940778E-2</v>
      </c>
      <c r="H20" s="2">
        <f>('Yearly Butadiene'!BT38+'Yearly BTX'!BT56+'Yearly Methanol'!H57+'Yearly HC Ethylene'!BT64+'Yearly HC Propylene'!BT34)/1000000</f>
        <v>6.0986119670383747E-2</v>
      </c>
      <c r="I20" s="2">
        <f>('Yearly Butadiene'!BU38+'Yearly BTX'!BU56+'Yearly Methanol'!I57+'Yearly HC Ethylene'!BU64+'Yearly HC Propylene'!BU34)/1000000</f>
        <v>7.5710008197929182E-2</v>
      </c>
      <c r="J20" s="2">
        <f>('Yearly Butadiene'!BV38+'Yearly BTX'!BV56+'Yearly Methanol'!J57+'Yearly HC Ethylene'!BV64+'Yearly HC Propylene'!BV34)/1000000</f>
        <v>9.0177359668105583E-2</v>
      </c>
      <c r="K20" s="2">
        <f>('Yearly Butadiene'!BW38+'Yearly BTX'!BW56+'Yearly Methanol'!K57+'Yearly HC Ethylene'!BW64+'Yearly HC Propylene'!BW34)/1000000</f>
        <v>0.10441455112325587</v>
      </c>
      <c r="L20" s="2">
        <f>('Yearly Butadiene'!BX38+'Yearly BTX'!BX56+'Yearly Methanol'!L57+'Yearly HC Ethylene'!BX64+'Yearly HC Propylene'!BX34)/1000000</f>
        <v>0.11841920601582993</v>
      </c>
      <c r="M20" s="2">
        <f>('Yearly Butadiene'!BY38+'Yearly BTX'!BY56+'Yearly Methanol'!M57+'Yearly HC Ethylene'!BY64+'Yearly HC Propylene'!BY34)/1000000</f>
        <v>0.13218888787781766</v>
      </c>
      <c r="N20" s="2">
        <f>('Yearly Butadiene'!BZ38+'Yearly BTX'!BZ56+'Yearly Methanol'!N57+'Yearly HC Ethylene'!BZ64+'Yearly HC Propylene'!BZ34)/1000000</f>
        <v>0.14572109897230021</v>
      </c>
      <c r="O20" s="2">
        <f>('Yearly Butadiene'!CA38+'Yearly BTX'!CA56+'Yearly Methanol'!O57+'Yearly HC Ethylene'!CA64+'Yearly HC Propylene'!CA34)/1000000</f>
        <v>0.15867210462829495</v>
      </c>
      <c r="P20" s="2">
        <f>('Yearly Butadiene'!CB38+'Yearly BTX'!CB56+'Yearly Methanol'!P57+'Yearly HC Ethylene'!CB64+'Yearly HC Propylene'!CB34)/1000000</f>
        <v>0.17132260727775639</v>
      </c>
      <c r="Q20" s="2">
        <f>('Yearly Butadiene'!CC38+'Yearly BTX'!CC56+'Yearly Methanol'!Q57+'Yearly HC Ethylene'!CC64+'Yearly HC Propylene'!CC34)/1000000</f>
        <v>0.18367092156599632</v>
      </c>
      <c r="R20" s="2">
        <f>('Yearly Butadiene'!CD38+'Yearly BTX'!CD56+'Yearly Methanol'!R57+'Yearly HC Ethylene'!CD64+'Yearly HC Propylene'!CD34)/1000000</f>
        <v>0.19571528280046799</v>
      </c>
      <c r="S20" s="2">
        <f>('Yearly Butadiene'!CE38+'Yearly BTX'!CE56+'Yearly Methanol'!S57+'Yearly HC Ethylene'!CE64+'Yearly HC Propylene'!CE34)/1000000</f>
        <v>0.2074538455949981</v>
      </c>
      <c r="T20" s="2">
        <f>('Yearly Butadiene'!CF38+'Yearly BTX'!CF56+'Yearly Methanol'!T57+'Yearly HC Ethylene'!CF64+'Yearly HC Propylene'!CF34)/1000000</f>
        <v>0.21844469682399459</v>
      </c>
      <c r="U20" s="2">
        <f>('Yearly Butadiene'!CG38+'Yearly BTX'!CG56+'Yearly Methanol'!U57+'Yearly HC Ethylene'!CG64+'Yearly HC Propylene'!CG34)/1000000</f>
        <v>0.2290770450899097</v>
      </c>
      <c r="V20" s="2">
        <f>('Yearly Butadiene'!CH38+'Yearly BTX'!CH56+'Yearly Methanol'!V57+'Yearly HC Ethylene'!CH64+'Yearly HC Propylene'!CH34)/1000000</f>
        <v>0.23934982436203847</v>
      </c>
      <c r="W20" s="2">
        <f>('Yearly Butadiene'!CI38+'Yearly BTX'!CI56+'Yearly Methanol'!W57+'Yearly HC Ethylene'!CI64+'Yearly HC Propylene'!CI34)/1000000</f>
        <v>0.24926186734934133</v>
      </c>
      <c r="X20" s="2">
        <f>('Yearly Butadiene'!CJ38+'Yearly BTX'!CJ56+'Yearly Methanol'!X57+'Yearly HC Ethylene'!CJ64+'Yearly HC Propylene'!CJ34)/1000000</f>
        <v>0.25881190416661765</v>
      </c>
      <c r="Y20" s="2">
        <f>('Yearly Butadiene'!CK38+'Yearly BTX'!CK56+'Yearly Methanol'!Y57+'Yearly HC Ethylene'!CK64+'Yearly HC Propylene'!CK34)/1000000</f>
        <v>0.26798086075586108</v>
      </c>
      <c r="Z20" s="2">
        <f>('Yearly Butadiene'!CL38+'Yearly BTX'!CL56+'Yearly Methanol'!Z57+'Yearly HC Ethylene'!CL64+'Yearly HC Propylene'!CL34)/1000000</f>
        <v>0.27674087893922777</v>
      </c>
      <c r="AA20" s="2">
        <f>('Yearly Butadiene'!CM38+'Yearly BTX'!CM56+'Yearly Methanol'!AA57+'Yearly HC Ethylene'!CM64+'Yearly HC Propylene'!CM34)/1000000</f>
        <v>0.28509115788206085</v>
      </c>
      <c r="AB20" s="2">
        <f>('Yearly Butadiene'!CN38+'Yearly BTX'!CN56+'Yearly Methanol'!AB57+'Yearly HC Ethylene'!CN64+'Yearly HC Propylene'!CN34)/1000000</f>
        <v>0.29303077210852047</v>
      </c>
      <c r="AC20" s="2">
        <f>('Yearly Butadiene'!CO38+'Yearly BTX'!CO56+'Yearly Methanol'!AC57+'Yearly HC Ethylene'!CO64+'Yearly HC Propylene'!CO34)/1000000</f>
        <v>0.30055867012221216</v>
      </c>
      <c r="AD20" s="2">
        <f>('Yearly Butadiene'!CP38+'Yearly BTX'!CP56+'Yearly Methanol'!AD57+'Yearly HC Ethylene'!CP64+'Yearly HC Propylene'!CP34)/1000000</f>
        <v>0.30742046593404987</v>
      </c>
      <c r="AE20" s="2">
        <f>('Yearly Butadiene'!CQ38+'Yearly BTX'!CQ56+'Yearly Methanol'!AE57+'Yearly HC Ethylene'!CQ64+'Yearly HC Propylene'!CQ34)/1000000</f>
        <v>0.31385254696383219</v>
      </c>
      <c r="AF20" s="2">
        <f>('Yearly Butadiene'!CR38+'Yearly BTX'!CR56+'Yearly Methanol'!AF57+'Yearly HC Ethylene'!CR64+'Yearly HC Propylene'!CR34)/1000000</f>
        <v>0.31985391891529963</v>
      </c>
      <c r="AG20" s="2">
        <f>('Yearly Butadiene'!CS38+'Yearly BTX'!CS56+'Yearly Methanol'!AG57+'Yearly HC Ethylene'!CS64+'Yearly HC Propylene'!CS34)/1000000</f>
        <v>0.32542344778608573</v>
      </c>
      <c r="AH20" s="2">
        <f>('Yearly Butadiene'!CT38+'Yearly BTX'!CT56+'Yearly Methanol'!AH57+'Yearly HC Ethylene'!CT64+'Yearly HC Propylene'!CT34)/1000000</f>
        <v>0.33055985838686458</v>
      </c>
      <c r="AI20" s="2"/>
      <c r="AJ20" s="2">
        <f>('Yearly Butadiene'!FH38+'Yearly BTX'!FH56+'Yearly Methanol'!AJ57+'Yearly LC Ethylene'!BP64+'Yearly LC Propylene'!BP34)/1000000</f>
        <v>0</v>
      </c>
      <c r="AK20" s="2">
        <f>('Yearly Butadiene'!FI38+'Yearly BTX'!FI56+'Yearly Methanol'!AK57+'Yearly LC Ethylene'!BQ64+'Yearly LC Propylene'!BQ34)/1000000</f>
        <v>7.7574736514046845E-3</v>
      </c>
      <c r="AL20" s="2">
        <f>('Yearly Butadiene'!FJ38+'Yearly BTX'!FJ56+'Yearly Methanol'!AL57+'Yearly LC Ethylene'!BR64+'Yearly LC Propylene'!BR34)/1000000</f>
        <v>1.5426395134735482E-2</v>
      </c>
      <c r="AM20" s="2">
        <f>('Yearly Butadiene'!FK38+'Yearly BTX'!FK56+'Yearly Methanol'!AM57+'Yearly LC Ethylene'!BS64+'Yearly LC Propylene'!BS34)/1000000</f>
        <v>2.3005389850970389E-2</v>
      </c>
      <c r="AN20" s="2">
        <f>('Yearly Butadiene'!FL38+'Yearly BTX'!FL56+'Yearly Methanol'!AN57+'Yearly LC Ethylene'!BT64+'Yearly LC Propylene'!BT34)/1000000</f>
        <v>3.0493059835191873E-2</v>
      </c>
      <c r="AO20" s="2">
        <f>('Yearly Butadiene'!FM38+'Yearly BTX'!FM56+'Yearly Methanol'!AO57+'Yearly LC Ethylene'!BU64+'Yearly LC Propylene'!BU34)/1000000</f>
        <v>3.7855004098964591E-2</v>
      </c>
      <c r="AP20" s="2">
        <f>('Yearly Butadiene'!FN38+'Yearly BTX'!FN56+'Yearly Methanol'!AP57+'Yearly LC Ethylene'!BV64+'Yearly LC Propylene'!BV34)/1000000</f>
        <v>4.5088679834052792E-2</v>
      </c>
      <c r="AQ20" s="2">
        <f>('Yearly Butadiene'!FO38+'Yearly BTX'!FO56+'Yearly Methanol'!AQ57+'Yearly LC Ethylene'!BW64+'Yearly LC Propylene'!BW34)/1000000</f>
        <v>5.2207275561627936E-2</v>
      </c>
      <c r="AR20" s="2">
        <f>('Yearly Butadiene'!FP38+'Yearly BTX'!FP56+'Yearly Methanol'!AR57+'Yearly LC Ethylene'!BX64+'Yearly LC Propylene'!BX34)/1000000</f>
        <v>5.9209603007914967E-2</v>
      </c>
      <c r="AS20" s="2">
        <f>('Yearly Butadiene'!FQ38+'Yearly BTX'!FQ56+'Yearly Methanol'!AS57+'Yearly LC Ethylene'!BY64+'Yearly LC Propylene'!BY34)/1000000</f>
        <v>6.6094443938908828E-2</v>
      </c>
      <c r="AT20" s="2">
        <f>('Yearly Butadiene'!FR38+'Yearly BTX'!FR56+'Yearly Methanol'!AT57+'Yearly LC Ethylene'!BZ64+'Yearly LC Propylene'!BZ34)/1000000</f>
        <v>7.2860549486150103E-2</v>
      </c>
      <c r="AU20" s="2">
        <f>('Yearly Butadiene'!FS38+'Yearly BTX'!FS56+'Yearly Methanol'!AU57+'Yearly LC Ethylene'!CA64+'Yearly LC Propylene'!CA34)/1000000</f>
        <v>7.9336052314147476E-2</v>
      </c>
      <c r="AV20" s="2">
        <f>('Yearly Butadiene'!FT38+'Yearly BTX'!FT56+'Yearly Methanol'!AV57+'Yearly LC Ethylene'!CB64+'Yearly LC Propylene'!CB34)/1000000</f>
        <v>8.5661303638878195E-2</v>
      </c>
      <c r="AW20" s="2">
        <f>('Yearly Butadiene'!FU38+'Yearly BTX'!FU56+'Yearly Methanol'!AW57+'Yearly LC Ethylene'!CC64+'Yearly LC Propylene'!CC34)/1000000</f>
        <v>9.183546078299816E-2</v>
      </c>
      <c r="AX20" s="2">
        <f>('Yearly Butadiene'!FV38+'Yearly BTX'!FV56+'Yearly Methanol'!AX57+'Yearly LC Ethylene'!CD64+'Yearly LC Propylene'!CD34)/1000000</f>
        <v>9.7857641400233994E-2</v>
      </c>
      <c r="AY20" s="2">
        <f>('Yearly Butadiene'!FW38+'Yearly BTX'!FW56+'Yearly Methanol'!AY57+'Yearly LC Ethylene'!CE64+'Yearly LC Propylene'!CE34)/1000000</f>
        <v>0.10372692279749905</v>
      </c>
      <c r="AZ20" s="2">
        <f>('Yearly Butadiene'!FX38+'Yearly BTX'!FX56+'Yearly Methanol'!AZ57+'Yearly LC Ethylene'!CF64+'Yearly LC Propylene'!CF34)/1000000</f>
        <v>0.10922234841199729</v>
      </c>
      <c r="BA20" s="2">
        <f>('Yearly Butadiene'!FY38+'Yearly BTX'!FY56+'Yearly Methanol'!BA57+'Yearly LC Ethylene'!CG64+'Yearly LC Propylene'!CG34)/1000000</f>
        <v>0.11453852254495485</v>
      </c>
      <c r="BB20" s="2">
        <f>('Yearly Butadiene'!FZ38+'Yearly BTX'!FZ56+'Yearly Methanol'!BB57+'Yearly LC Ethylene'!CH64+'Yearly LC Propylene'!CH34)/1000000</f>
        <v>0.11967491218101924</v>
      </c>
      <c r="BC20" s="2">
        <f>('Yearly Butadiene'!GA38+'Yearly BTX'!GA56+'Yearly Methanol'!BC57+'Yearly LC Ethylene'!CI64+'Yearly LC Propylene'!CI34)/1000000</f>
        <v>0.12463093367467067</v>
      </c>
      <c r="BD20" s="2">
        <f>('Yearly Butadiene'!GB38+'Yearly BTX'!GB56+'Yearly Methanol'!BD57+'Yearly LC Ethylene'!CJ64+'Yearly LC Propylene'!CJ34)/1000000</f>
        <v>0.12940595208330882</v>
      </c>
      <c r="BE20" s="2">
        <f>('Yearly Butadiene'!GC38+'Yearly BTX'!GC56+'Yearly Methanol'!BE57+'Yearly LC Ethylene'!CK64+'Yearly LC Propylene'!CK34)/1000000</f>
        <v>0.13399043037793054</v>
      </c>
      <c r="BF20" s="2">
        <f>('Yearly Butadiene'!GD38+'Yearly BTX'!GD56+'Yearly Methanol'!BF57+'Yearly LC Ethylene'!CL64+'Yearly LC Propylene'!CL34)/1000000</f>
        <v>0.13837043946961389</v>
      </c>
      <c r="BG20" s="2">
        <f>('Yearly Butadiene'!GE38+'Yearly BTX'!GE56+'Yearly Methanol'!BG57+'Yearly LC Ethylene'!CM64+'Yearly LC Propylene'!CM34)/1000000</f>
        <v>0.14254557894103043</v>
      </c>
      <c r="BH20" s="2">
        <f>('Yearly Butadiene'!GF38+'Yearly BTX'!GF56+'Yearly Methanol'!BH57+'Yearly LC Ethylene'!CN64+'Yearly LC Propylene'!CN34)/1000000</f>
        <v>0.14651538605426023</v>
      </c>
      <c r="BI20" s="2">
        <f>('Yearly Butadiene'!GG38+'Yearly BTX'!GG56+'Yearly Methanol'!BI57+'Yearly LC Ethylene'!CO64+'Yearly LC Propylene'!CO34)/1000000</f>
        <v>0.15027933506110608</v>
      </c>
      <c r="BJ20" s="2">
        <f>('Yearly Butadiene'!GH38+'Yearly BTX'!GH56+'Yearly Methanol'!BJ57+'Yearly LC Ethylene'!CP64+'Yearly LC Propylene'!CP34)/1000000</f>
        <v>0.15371023296702493</v>
      </c>
      <c r="BK20" s="2">
        <f>('Yearly Butadiene'!GI38+'Yearly BTX'!GI56+'Yearly Methanol'!BK57+'Yearly LC Ethylene'!CQ64+'Yearly LC Propylene'!CQ34)/1000000</f>
        <v>0.1569262734819161</v>
      </c>
      <c r="BL20" s="2">
        <f>('Yearly Butadiene'!GJ38+'Yearly BTX'!GJ56+'Yearly Methanol'!BL57+'Yearly LC Ethylene'!CR64+'Yearly LC Propylene'!CR34)/1000000</f>
        <v>0.15992695945764981</v>
      </c>
      <c r="BM20" s="2">
        <f>('Yearly Butadiene'!GK38+'Yearly BTX'!GK56+'Yearly Methanol'!BM57+'Yearly LC Ethylene'!CS64+'Yearly LC Propylene'!CS34)/1000000</f>
        <v>0.16271172389304286</v>
      </c>
      <c r="BN20" s="2">
        <f>('Yearly Butadiene'!GL38+'Yearly BTX'!GL56+'Yearly Methanol'!BN57+'Yearly LC Ethylene'!CT64+'Yearly LC Propylene'!CT34)/1000000</f>
        <v>0.16527992919343229</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B20" t="s">
        <v>380</v>
      </c>
      <c r="ED20" s="2">
        <f>BN7</f>
        <v>0.42074084616707275</v>
      </c>
      <c r="EG20" s="318"/>
      <c r="EH20" s="2"/>
      <c r="EN20" s="339">
        <f t="shared" si="22"/>
        <v>0.15757976522593814</v>
      </c>
    </row>
    <row r="21" spans="1:144">
      <c r="A21" s="1"/>
      <c r="B21" t="s">
        <v>389</v>
      </c>
      <c r="C21" s="5" t="s">
        <v>361</v>
      </c>
      <c r="D21" s="2">
        <f>('Yearly Butadiene'!BP45+'Yearly BTX'!BP69+'Yearly Methanol'!D70+'Yearly HC Ethylene'!BP83+'Yearly HC Propylene'!BP41)/1000000</f>
        <v>0</v>
      </c>
      <c r="E21" s="2">
        <f>('Yearly Butadiene'!BQ45+'Yearly BTX'!BQ69+'Yearly Methanol'!E70+'Yearly HC Ethylene'!BQ83+'Yearly HC Propylene'!BQ41)/1000000</f>
        <v>4.5973199197653698E-2</v>
      </c>
      <c r="F21" s="2">
        <f>('Yearly Butadiene'!BR45+'Yearly BTX'!BR69+'Yearly Methanol'!F70+'Yearly HC Ethylene'!BR83+'Yearly HC Propylene'!BR41)/1000000</f>
        <v>5.5366002584974462E-2</v>
      </c>
      <c r="G21" s="2">
        <f>('Yearly Butadiene'!BS45+'Yearly BTX'!BS69+'Yearly Methanol'!G70+'Yearly HC Ethylene'!BS83+'Yearly HC Propylene'!BS41)/1000000</f>
        <v>6.5226573814114841E-2</v>
      </c>
      <c r="H21" s="2">
        <f>('Yearly Butadiene'!BT45+'Yearly BTX'!BT69+'Yearly Methanol'!H70+'Yearly HC Ethylene'!BT83+'Yearly HC Propylene'!BT41)/1000000</f>
        <v>7.5602421234081896E-2</v>
      </c>
      <c r="I21" s="2">
        <f>('Yearly Butadiene'!BU45+'Yearly BTX'!BU69+'Yearly Methanol'!I70+'Yearly HC Ethylene'!BU83+'Yearly HC Propylene'!BU41)/1000000</f>
        <v>8.6546691653048874E-2</v>
      </c>
      <c r="J21" s="2">
        <f>('Yearly Butadiene'!BV45+'Yearly BTX'!BV69+'Yearly Methanol'!J70+'Yearly HC Ethylene'!BV83+'Yearly HC Propylene'!BV41)/1000000</f>
        <v>9.8118899720478756E-2</v>
      </c>
      <c r="K21" s="2">
        <f>('Yearly Butadiene'!BW45+'Yearly BTX'!BW69+'Yearly Methanol'!K70+'Yearly HC Ethylene'!BW83+'Yearly HC Propylene'!BW41)/1000000</f>
        <v>0.11038575403120118</v>
      </c>
      <c r="L21" s="2">
        <f>('Yearly Butadiene'!BX45+'Yearly BTX'!BX69+'Yearly Methanol'!L70+'Yearly HC Ethylene'!BX83+'Yearly HC Propylene'!BX41)/1000000</f>
        <v>0.12342209289499238</v>
      </c>
      <c r="M21" s="2">
        <f>('Yearly Butadiene'!BY45+'Yearly BTX'!BY69+'Yearly Methanol'!M70+'Yearly HC Ethylene'!BY83+'Yearly HC Propylene'!BY41)/1000000</f>
        <v>0.13731194445368053</v>
      </c>
      <c r="N21" s="2">
        <f>('Yearly Butadiene'!BZ45+'Yearly BTX'!BZ69+'Yearly Methanol'!N70+'Yearly HC Ethylene'!BZ83+'Yearly HC Propylene'!BZ41)/1000000</f>
        <v>0.15214972780012251</v>
      </c>
      <c r="O21" s="2">
        <f>('Yearly Butadiene'!CA45+'Yearly BTX'!CA69+'Yearly Methanol'!O70+'Yearly HC Ethylene'!CA83+'Yearly HC Propylene'!CA41)/1000000</f>
        <v>0.1773477141567576</v>
      </c>
      <c r="P21" s="2">
        <f>('Yearly Butadiene'!CB45+'Yearly BTX'!CB69+'Yearly Methanol'!P70+'Yearly HC Ethylene'!CB83+'Yearly HC Propylene'!CB41)/1000000</f>
        <v>0.20388701875812404</v>
      </c>
      <c r="Q21" s="2">
        <f>('Yearly Butadiene'!CC45+'Yearly BTX'!CC69+'Yearly Methanol'!Q70+'Yearly HC Ethylene'!CC83+'Yearly HC Propylene'!CC41)/1000000</f>
        <v>0.23190779939238126</v>
      </c>
      <c r="R21" s="2">
        <f>('Yearly Butadiene'!CD45+'Yearly BTX'!CD69+'Yearly Methanol'!R70+'Yearly HC Ethylene'!CD83+'Yearly HC Propylene'!CD41)/1000000</f>
        <v>0.26156735282397908</v>
      </c>
      <c r="S21" s="2">
        <f>('Yearly Butadiene'!CE45+'Yearly BTX'!CE69+'Yearly Methanol'!S70+'Yearly HC Ethylene'!CE83+'Yearly HC Propylene'!CE41)/1000000</f>
        <v>0.29304236304521064</v>
      </c>
      <c r="T21" s="2">
        <f>('Yearly Butadiene'!CF45+'Yearly BTX'!CF69+'Yearly Methanol'!T70+'Yearly HC Ethylene'!CF83+'Yearly HC Propylene'!CF41)/1000000</f>
        <v>0.32653144957368796</v>
      </c>
      <c r="U21" s="2">
        <f>('Yearly Butadiene'!CG45+'Yearly BTX'!CG69+'Yearly Methanol'!U70+'Yearly HC Ethylene'!CG83+'Yearly HC Propylene'!CG41)/1000000</f>
        <v>0.36225805606276201</v>
      </c>
      <c r="V21" s="2">
        <f>('Yearly Butadiene'!CH45+'Yearly BTX'!CH69+'Yearly Methanol'!V70+'Yearly HC Ethylene'!CH83+'Yearly HC Propylene'!CH41)/1000000</f>
        <v>0.40047372490705796</v>
      </c>
      <c r="W21" s="2">
        <f>('Yearly Butadiene'!CI45+'Yearly BTX'!CI69+'Yearly Methanol'!W70+'Yearly HC Ethylene'!CI83+'Yearly HC Propylene'!CI41)/1000000</f>
        <v>0.44146180966930054</v>
      </c>
      <c r="X21" s="2">
        <f>('Yearly Butadiene'!CJ45+'Yearly BTX'!CJ69+'Yearly Methanol'!X70+'Yearly HC Ethylene'!CJ83+'Yearly HC Propylene'!CJ41)/1000000</f>
        <v>0.48554168412560211</v>
      </c>
      <c r="Y21" s="2">
        <f>('Yearly Butadiene'!CK45+'Yearly BTX'!CK69+'Yearly Methanol'!Y70+'Yearly HC Ethylene'!CK83+'Yearly HC Propylene'!CK41)/1000000</f>
        <v>0.52625139601679516</v>
      </c>
      <c r="Z21" s="2">
        <f>('Yearly Butadiene'!CL45+'Yearly BTX'!CL69+'Yearly Methanol'!Z70+'Yearly HC Ethylene'!CL83+'Yearly HC Propylene'!CL41)/1000000</f>
        <v>0.57068067196786487</v>
      </c>
      <c r="AA21" s="2">
        <f>('Yearly Butadiene'!CM45+'Yearly BTX'!CM69+'Yearly Methanol'!AA70+'Yearly HC Ethylene'!CM83+'Yearly HC Propylene'!CM41)/1000000</f>
        <v>0.61928382992175723</v>
      </c>
      <c r="AB21" s="2">
        <f>('Yearly Butadiene'!CN45+'Yearly BTX'!CN69+'Yearly Methanol'!AB70+'Yearly HC Ethylene'!CN83+'Yearly HC Propylene'!CN41)/1000000</f>
        <v>0.67257439480173031</v>
      </c>
      <c r="AC21" s="2">
        <f>('Yearly Butadiene'!CO45+'Yearly BTX'!CO69+'Yearly Methanol'!AC70+'Yearly HC Ethylene'!CO83+'Yearly HC Propylene'!CO41)/1000000</f>
        <v>0.73113298783001024</v>
      </c>
      <c r="AD21" s="2">
        <f>('Yearly Butadiene'!CP45+'Yearly BTX'!CP69+'Yearly Methanol'!AD70+'Yearly HC Ethylene'!CP83+'Yearly HC Propylene'!CP41)/1000000</f>
        <v>0.79561627401000612</v>
      </c>
      <c r="AE21" s="2">
        <f>('Yearly Butadiene'!CQ45+'Yearly BTX'!CQ69+'Yearly Methanol'!AE70+'Yearly HC Ethylene'!CQ83+'Yearly HC Propylene'!CQ41)/1000000</f>
        <v>0.86676711004323725</v>
      </c>
      <c r="AF21" s="2">
        <f>('Yearly Butadiene'!CR45+'Yearly BTX'!CR69+'Yearly Methanol'!AF70+'Yearly HC Ethylene'!CR83+'Yearly HC Propylene'!CR41)/1000000</f>
        <v>0.94542605409948999</v>
      </c>
      <c r="AG21" s="2">
        <f>('Yearly Butadiene'!CS45+'Yearly BTX'!CS69+'Yearly Methanol'!AG70+'Yearly HC Ethylene'!CS83+'Yearly HC Propylene'!CS41)/1000000</f>
        <v>1.0325444205840872</v>
      </c>
      <c r="AH21" s="2">
        <f>('Yearly Butadiene'!CT45+'Yearly BTX'!CT69+'Yearly Methanol'!AH70+'Yearly HC Ethylene'!CT83+'Yearly HC Propylene'!CT41)/1000000</f>
        <v>1.129199087696712</v>
      </c>
      <c r="AI21" s="2"/>
      <c r="AJ21" s="2">
        <f>('Yearly Butadiene'!D45+'Yearly BTX'!D69+'Yearly Methanol'!D70+'Yearly LC Ethylene'!BP83+'Yearly LC Propylene'!BP41)/1000000</f>
        <v>0</v>
      </c>
      <c r="AK21" s="2">
        <f>('Yearly Butadiene'!E45+'Yearly BTX'!E69+'Yearly Methanol'!E70+'Yearly LC Ethylene'!BQ83+'Yearly LC Propylene'!BQ41)/1000000</f>
        <v>4.3949496037116127E-2</v>
      </c>
      <c r="AL21" s="2">
        <f>('Yearly Butadiene'!F45+'Yearly BTX'!F69+'Yearly Methanol'!F70+'Yearly LC Ethylene'!BR83+'Yearly LC Propylene'!BR41)/1000000</f>
        <v>5.1276416831627432E-2</v>
      </c>
      <c r="AM21" s="2">
        <f>('Yearly Butadiene'!G45+'Yearly BTX'!G69+'Yearly Methanol'!G70+'Yearly LC Ethylene'!BS83+'Yearly LC Propylene'!BS41)/1000000</f>
        <v>5.9011538771072986E-2</v>
      </c>
      <c r="AN21" s="2">
        <f>('Yearly Butadiene'!H45+'Yearly BTX'!H69+'Yearly Methanol'!H70+'Yearly LC Ethylene'!BT83+'Yearly LC Propylene'!BT41)/1000000</f>
        <v>6.7200854278813629E-2</v>
      </c>
      <c r="AO21" s="2">
        <f>('Yearly Butadiene'!I45+'Yearly BTX'!I69+'Yearly Methanol'!I70+'Yearly LC Ethylene'!BU83+'Yearly LC Propylene'!BU41)/1000000</f>
        <v>7.5895959857016956E-2</v>
      </c>
      <c r="AP21" s="2">
        <f>('Yearly Butadiene'!J45+'Yearly BTX'!J69+'Yearly Methanol'!J70+'Yearly LC Ethylene'!BV83+'Yearly LC Propylene'!BV41)/1000000</f>
        <v>8.5154784735178693E-2</v>
      </c>
      <c r="AQ21" s="2">
        <f>('Yearly Butadiene'!K45+'Yearly BTX'!K69+'Yearly Methanol'!K70+'Yearly LC Ethylene'!BW83+'Yearly LC Propylene'!BW41)/1000000</f>
        <v>9.5042416225447096E-2</v>
      </c>
      <c r="AR21" s="2">
        <f>('Yearly Butadiene'!L45+'Yearly BTX'!L69+'Yearly Methanol'!L70+'Yearly LC Ethylene'!BX83+'Yearly LC Propylene'!BX41)/1000000</f>
        <v>0.105632034727991</v>
      </c>
      <c r="AS21" s="2">
        <f>('Yearly Butadiene'!M45+'Yearly BTX'!M69+'Yearly Methanol'!M70+'Yearly LC Ethylene'!BY83+'Yearly LC Propylene'!BY41)/1000000</f>
        <v>0.11700597306811508</v>
      </c>
      <c r="AT21" s="2">
        <f>('Yearly Butadiene'!N45+'Yearly BTX'!N69+'Yearly Methanol'!N70+'Yearly LC Ethylene'!BZ83+'Yearly LC Propylene'!BZ41)/1000000</f>
        <v>0.12925691681914581</v>
      </c>
      <c r="AU21" s="2">
        <f>('Yearly Butadiene'!O45+'Yearly BTX'!O69+'Yearly Methanol'!O70+'Yearly LC Ethylene'!CA83+'Yearly LC Propylene'!CA41)/1000000</f>
        <v>0.15134557542862662</v>
      </c>
      <c r="AV21" s="2">
        <f>('Yearly Butadiene'!P45+'Yearly BTX'!P69+'Yearly Methanol'!P70+'Yearly LC Ethylene'!CB83+'Yearly LC Propylene'!CB41)/1000000</f>
        <v>0.17470104099105077</v>
      </c>
      <c r="AW21" s="2">
        <f>('Yearly Butadiene'!Q45+'Yearly BTX'!Q69+'Yearly Methanol'!Q70+'Yearly LC Ethylene'!CC83+'Yearly LC Propylene'!CC41)/1000000</f>
        <v>0.19946161822346906</v>
      </c>
      <c r="AX21" s="2">
        <f>('Yearly Butadiene'!R45+'Yearly BTX'!R69+'Yearly Methanol'!R70+'Yearly LC Ethylene'!CD83+'Yearly LC Propylene'!CD41)/1000000</f>
        <v>0.22578270926412242</v>
      </c>
      <c r="AY21" s="2">
        <f>('Yearly Butadiene'!S45+'Yearly BTX'!S69+'Yearly Methanol'!S70+'Yearly LC Ethylene'!CE83+'Yearly LC Propylene'!CE41)/1000000</f>
        <v>0.25383906104229598</v>
      </c>
      <c r="AZ21" s="2">
        <f>('Yearly Butadiene'!T45+'Yearly BTX'!T69+'Yearly Methanol'!T70+'Yearly LC Ethylene'!CF83+'Yearly LC Propylene'!CF41)/1000000</f>
        <v>0.28382731267590205</v>
      </c>
      <c r="BA21" s="2">
        <f>('Yearly Butadiene'!U45+'Yearly BTX'!U69+'Yearly Methanol'!U70+'Yearly LC Ethylene'!CG83+'Yearly LC Propylene'!CG41)/1000000</f>
        <v>0.31596888316343796</v>
      </c>
      <c r="BB21" s="2">
        <f>('Yearly Butadiene'!V45+'Yearly BTX'!V69+'Yearly Methanol'!V70+'Yearly LC Ethylene'!CH83+'Yearly LC Propylene'!CH41)/1000000</f>
        <v>0.35051324505210707</v>
      </c>
      <c r="BC21" s="2">
        <f>('Yearly Butadiene'!W45+'Yearly BTX'!W69+'Yearly Methanol'!W70+'Yearly LC Ethylene'!CI83+'Yearly LC Propylene'!CI41)/1000000</f>
        <v>0.38774163590788518</v>
      </c>
      <c r="BD21" s="2">
        <f>('Yearly Butadiene'!X45+'Yearly BTX'!X69+'Yearly Methanol'!X70+'Yearly LC Ethylene'!CJ83+'Yearly LC Propylene'!CJ41)/1000000</f>
        <v>0.42797126638430311</v>
      </c>
      <c r="BE21" s="2">
        <f>('Yearly Butadiene'!Y45+'Yearly BTX'!Y69+'Yearly Methanol'!Y70+'Yearly LC Ethylene'!CK83+'Yearly LC Propylene'!CK41)/1000000</f>
        <v>0.47221252964663796</v>
      </c>
      <c r="BF21" s="2">
        <f>('Yearly Butadiene'!Z45+'Yearly BTX'!Z69+'Yearly Methanol'!Z70+'Yearly LC Ethylene'!CL83+'Yearly LC Propylene'!CL41)/1000000</f>
        <v>0.52032227496956374</v>
      </c>
      <c r="BG21" s="2">
        <f>('Yearly Butadiene'!AA45+'Yearly BTX'!AA69+'Yearly Methanol'!AA70+'Yearly LC Ethylene'!CM83+'Yearly LC Propylene'!CM41)/1000000</f>
        <v>0.57275873019573953</v>
      </c>
      <c r="BH21" s="2">
        <f>('Yearly Butadiene'!AB45+'Yearly BTX'!AB69+'Yearly Methanol'!AB70+'Yearly LC Ethylene'!CN83+'Yearly LC Propylene'!CN41)/1000000</f>
        <v>0.63003941990767098</v>
      </c>
      <c r="BI21" s="2">
        <f>('Yearly Butadiene'!AC45+'Yearly BTX'!AC69+'Yearly Methanol'!AC70+'Yearly LC Ethylene'!CO83+'Yearly LC Propylene'!CO41)/1000000</f>
        <v>0.69274905666100994</v>
      </c>
      <c r="BJ21" s="2">
        <f>('Yearly Butadiene'!AD45+'Yearly BTX'!AD69+'Yearly Methanol'!AD70+'Yearly LC Ethylene'!CP83+'Yearly LC Propylene'!CP41)/1000000</f>
        <v>0.76154849042019535</v>
      </c>
      <c r="BK21" s="2">
        <f>('Yearly Butadiene'!AE45+'Yearly BTX'!AE69+'Yearly Methanol'!AE70+'Yearly LC Ethylene'!CQ83+'Yearly LC Propylene'!CQ41)/1000000</f>
        <v>0.83718485846833801</v>
      </c>
      <c r="BL21" s="2">
        <f>('Yearly Butadiene'!AF45+'Yearly BTX'!AF69+'Yearly Methanol'!AF70+'Yearly LC Ethylene'!CR83+'Yearly LC Propylene'!CR41)/1000000</f>
        <v>0.92050309721062418</v>
      </c>
      <c r="BM21" s="2">
        <f>('Yearly Butadiene'!AG45+'Yearly BTX'!AG69+'Yearly Methanol'!AG70+'Yearly LC Ethylene'!CS83+'Yearly LC Propylene'!CS41)/1000000</f>
        <v>1.0124589990158936</v>
      </c>
      <c r="BN21" s="2">
        <f>('Yearly Butadiene'!AH45+'Yearly BTX'!AH69+'Yearly Methanol'!AH70+'Yearly LC Ethylene'!CT83+'Yearly LC Propylene'!CT41)/1000000</f>
        <v>1.1141340218916203</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B21" t="s">
        <v>119</v>
      </c>
      <c r="ED21" s="2">
        <f>BN19</f>
        <v>0.49583978758029684</v>
      </c>
      <c r="EG21" s="318"/>
      <c r="EH21" s="2"/>
      <c r="EN21" s="339">
        <f t="shared" si="22"/>
        <v>0.1857065175116269</v>
      </c>
    </row>
    <row r="22" spans="1:144">
      <c r="A22" s="1" t="s">
        <v>437</v>
      </c>
      <c r="B22" t="s">
        <v>390</v>
      </c>
      <c r="C22" s="5" t="s">
        <v>361</v>
      </c>
      <c r="D22" s="2">
        <f>'Scope 3 Yearly'!D11</f>
        <v>1.8612408907962152</v>
      </c>
      <c r="E22" s="2">
        <f>'Scope 3 Yearly'!E11</f>
        <v>1.9678098545234246</v>
      </c>
      <c r="F22" s="2">
        <f>'Scope 3 Yearly'!F11</f>
        <v>2.071453924875323</v>
      </c>
      <c r="G22" s="2">
        <f>'Scope 3 Yearly'!G11</f>
        <v>2.1738386067654005</v>
      </c>
      <c r="H22" s="2">
        <f>'Scope 3 Yearly'!H11</f>
        <v>2.2737427505559937</v>
      </c>
      <c r="I22" s="2">
        <f>'Scope 3 Yearly'!I11</f>
        <v>2.3712321706022226</v>
      </c>
      <c r="J22" s="2">
        <f>'Scope 3 Yearly'!J11</f>
        <v>2.4611411033202621</v>
      </c>
      <c r="K22" s="2">
        <f>'Scope 3 Yearly'!K11</f>
        <v>2.5479379846482764</v>
      </c>
      <c r="L22" s="2">
        <f>'Scope 3 Yearly'!L11</f>
        <v>2.631661782830502</v>
      </c>
      <c r="M22" s="2">
        <f>'Scope 3 Yearly'!M11</f>
        <v>2.71234922595661</v>
      </c>
      <c r="N22" s="2">
        <f>'Scope 3 Yearly'!N11</f>
        <v>2.790034821577478</v>
      </c>
      <c r="O22" s="2">
        <f>'Scope 3 Yearly'!O11</f>
        <v>2.8373392593182909</v>
      </c>
      <c r="P22" s="2">
        <f>'Scope 3 Yearly'!P11</f>
        <v>2.8858990339899901</v>
      </c>
      <c r="Q22" s="2">
        <f>'Scope 3 Yearly'!Q11</f>
        <v>2.9262991648987016</v>
      </c>
      <c r="R22" s="2">
        <f>'Scope 3 Yearly'!R11</f>
        <v>2.9632914153756342</v>
      </c>
      <c r="S22" s="2">
        <f>'Scope 3 Yearly'!S11</f>
        <v>2.996916246297781</v>
      </c>
      <c r="T22" s="2">
        <f>'Scope 3 Yearly'!T11</f>
        <v>3.0281807925094824</v>
      </c>
      <c r="U22" s="2">
        <f>'Scope 3 Yearly'!U11</f>
        <v>3.0563132766236958</v>
      </c>
      <c r="V22" s="2">
        <f>'Scope 3 Yearly'!V11</f>
        <v>3.0813601733692932</v>
      </c>
      <c r="W22" s="2">
        <f>'Scope 3 Yearly'!W11</f>
        <v>3.1033663814950248</v>
      </c>
      <c r="X22" s="2">
        <f>'Scope 3 Yearly'!X11</f>
        <v>3.1223752340425124</v>
      </c>
      <c r="Y22" s="2">
        <f>'Scope 3 Yearly'!Y11</f>
        <v>3.1942955690377186</v>
      </c>
      <c r="Z22" s="2">
        <f>'Scope 3 Yearly'!Z11</f>
        <v>3.2677765425279039</v>
      </c>
      <c r="AA22" s="2">
        <f>'Scope 3 Yearly'!AA11</f>
        <v>3.3345862738535552</v>
      </c>
      <c r="AB22" s="2">
        <f>'Scope 3 Yearly'!AB11</f>
        <v>3.3965654895539652</v>
      </c>
      <c r="AC22" s="2">
        <f>'Scope 3 Yearly'!AC11</f>
        <v>3.4537571352983369</v>
      </c>
      <c r="AD22" s="2">
        <f>'Scope 3 Yearly'!AD11</f>
        <v>3.5048520595081052</v>
      </c>
      <c r="AE22" s="2">
        <f>'Scope 3 Yearly'!AE11</f>
        <v>3.5510502778159125</v>
      </c>
      <c r="AF22" s="2">
        <f>'Scope 3 Yearly'!AF11</f>
        <v>3.5923767798894888</v>
      </c>
      <c r="AG22" s="2">
        <f>'Scope 3 Yearly'!AG11</f>
        <v>3.6288540152536202</v>
      </c>
      <c r="AH22" s="2">
        <f>'Scope 3 Yearly'!AH11</f>
        <v>3.6605019070277485</v>
      </c>
      <c r="AI22" s="2"/>
      <c r="AJ22" s="2">
        <f>'Scope 3 Yearly'!AJ11</f>
        <v>1.8612408907962152</v>
      </c>
      <c r="AK22" s="2">
        <f>'Scope 3 Yearly'!AK11</f>
        <v>1.9678098545234246</v>
      </c>
      <c r="AL22" s="2">
        <f>'Scope 3 Yearly'!AL11</f>
        <v>2.071453924875323</v>
      </c>
      <c r="AM22" s="2">
        <f>'Scope 3 Yearly'!AM11</f>
        <v>2.1738386067654005</v>
      </c>
      <c r="AN22" s="2">
        <f>'Scope 3 Yearly'!AN11</f>
        <v>2.2737427505559937</v>
      </c>
      <c r="AO22" s="2">
        <f>'Scope 3 Yearly'!AO11</f>
        <v>2.3712321706022226</v>
      </c>
      <c r="AP22" s="2">
        <f>'Scope 3 Yearly'!AP11</f>
        <v>2.4611411033202621</v>
      </c>
      <c r="AQ22" s="2">
        <f>'Scope 3 Yearly'!AQ11</f>
        <v>2.5479379846482764</v>
      </c>
      <c r="AR22" s="2">
        <f>'Scope 3 Yearly'!AR11</f>
        <v>2.631661782830502</v>
      </c>
      <c r="AS22" s="2">
        <f>'Scope 3 Yearly'!AS11</f>
        <v>2.71234922595661</v>
      </c>
      <c r="AT22" s="2">
        <f>'Scope 3 Yearly'!AT11</f>
        <v>2.790034821577478</v>
      </c>
      <c r="AU22" s="2">
        <f>'Scope 3 Yearly'!AU11</f>
        <v>2.8373392593182909</v>
      </c>
      <c r="AV22" s="2">
        <f>'Scope 3 Yearly'!AV11</f>
        <v>2.8858990339899901</v>
      </c>
      <c r="AW22" s="2">
        <f>'Scope 3 Yearly'!AW11</f>
        <v>2.9262991648987016</v>
      </c>
      <c r="AX22" s="2">
        <f>'Scope 3 Yearly'!AX11</f>
        <v>2.9632914153756342</v>
      </c>
      <c r="AY22" s="2">
        <f>'Scope 3 Yearly'!AY11</f>
        <v>2.996916246297781</v>
      </c>
      <c r="AZ22" s="2">
        <f>'Scope 3 Yearly'!AZ11</f>
        <v>3.0281807925094824</v>
      </c>
      <c r="BA22" s="2">
        <f>'Scope 3 Yearly'!BA11</f>
        <v>3.0563132766236958</v>
      </c>
      <c r="BB22" s="2">
        <f>'Scope 3 Yearly'!BB11</f>
        <v>3.0813601733692932</v>
      </c>
      <c r="BC22" s="2">
        <f>'Scope 3 Yearly'!BC11</f>
        <v>3.1033663814950248</v>
      </c>
      <c r="BD22" s="2">
        <f>'Scope 3 Yearly'!BD11</f>
        <v>3.1223752340425124</v>
      </c>
      <c r="BE22" s="2">
        <f>'Scope 3 Yearly'!BE11</f>
        <v>3.1942955690377186</v>
      </c>
      <c r="BF22" s="2">
        <f>'Scope 3 Yearly'!BF11</f>
        <v>3.2677765425279039</v>
      </c>
      <c r="BG22" s="2">
        <f>'Scope 3 Yearly'!BG11</f>
        <v>3.3345862738535552</v>
      </c>
      <c r="BH22" s="2">
        <f>'Scope 3 Yearly'!BH11</f>
        <v>3.3965654895539652</v>
      </c>
      <c r="BI22" s="2">
        <f>'Scope 3 Yearly'!BI11</f>
        <v>3.4537571352983369</v>
      </c>
      <c r="BJ22" s="2">
        <f>'Scope 3 Yearly'!BJ11</f>
        <v>3.5048520595081052</v>
      </c>
      <c r="BK22" s="2">
        <f>'Scope 3 Yearly'!BK11</f>
        <v>3.5510502778159125</v>
      </c>
      <c r="BL22" s="2">
        <f>'Scope 3 Yearly'!BL11</f>
        <v>3.5923767798894888</v>
      </c>
      <c r="BM22" s="2">
        <f>'Scope 3 Yearly'!BM11</f>
        <v>3.6288540152536202</v>
      </c>
      <c r="BN22" s="2">
        <f>'Scope 3 Yearly'!BN11</f>
        <v>3.6605019070277485</v>
      </c>
      <c r="BO22" s="2"/>
      <c r="BP22" s="2">
        <f>'Scope 3 Yearly'!BP11</f>
        <v>1.8612408907962152</v>
      </c>
      <c r="BQ22" s="2">
        <f>'Scope 3 Yearly'!BQ11</f>
        <v>1.8923236136725117</v>
      </c>
      <c r="BR22" s="2">
        <f>'Scope 3 Yearly'!BR11</f>
        <v>1.9239254180208432</v>
      </c>
      <c r="BS22" s="2">
        <f>'Scope 3 Yearly'!BS11</f>
        <v>1.9560549725017906</v>
      </c>
      <c r="BT22" s="2">
        <f>'Scope 3 Yearly'!BT11</f>
        <v>1.9887210905425705</v>
      </c>
      <c r="BU22" s="2">
        <f>'Scope 3 Yearly'!BU11</f>
        <v>2.0219327327546313</v>
      </c>
      <c r="BV22" s="2">
        <f>'Scope 3 Yearly'!BV11</f>
        <v>2.0556990093916334</v>
      </c>
      <c r="BW22" s="2">
        <f>'Scope 3 Yearly'!BW11</f>
        <v>2.0900291828484736</v>
      </c>
      <c r="BX22" s="2">
        <f>'Scope 3 Yearly'!BX11</f>
        <v>2.124932670202043</v>
      </c>
      <c r="BY22" s="2">
        <f>'Scope 3 Yearly'!BY11</f>
        <v>2.1604190457944172</v>
      </c>
      <c r="BZ22" s="2">
        <f>'Scope 3 Yearly'!BZ11</f>
        <v>2.1964980438591839</v>
      </c>
      <c r="CA22" s="2">
        <f>'Scope 3 Yearly'!CA11</f>
        <v>2.2331795611916321</v>
      </c>
      <c r="CB22" s="2">
        <f>'Scope 3 Yearly'!CB11</f>
        <v>2.2704736598635318</v>
      </c>
      <c r="CC22" s="2">
        <f>'Scope 3 Yearly'!CC11</f>
        <v>2.3083905699832528</v>
      </c>
      <c r="CD22" s="2">
        <f>'Scope 3 Yearly'!CD11</f>
        <v>2.3469406925019722</v>
      </c>
      <c r="CE22" s="2">
        <f>'Scope 3 Yearly'!CE11</f>
        <v>2.3861346020667562</v>
      </c>
      <c r="CF22" s="2">
        <f>'Scope 3 Yearly'!CF11</f>
        <v>2.4259830499212716</v>
      </c>
      <c r="CG22" s="2">
        <f>'Scope 3 Yearly'!CG11</f>
        <v>2.4664969668549559</v>
      </c>
      <c r="CH22" s="2">
        <f>'Scope 3 Yearly'!CH11</f>
        <v>2.5076874662014341</v>
      </c>
      <c r="CI22" s="2">
        <f>'Scope 3 Yearly'!CI11</f>
        <v>2.5495658468869977</v>
      </c>
      <c r="CJ22" s="2">
        <f>'Scope 3 Yearly'!CJ11</f>
        <v>2.5921435965300095</v>
      </c>
      <c r="CK22" s="2">
        <f>'Scope 3 Yearly'!CK11</f>
        <v>2.6354323945920606</v>
      </c>
      <c r="CL22" s="2">
        <f>'Scope 3 Yearly'!CL11</f>
        <v>2.6794441155817474</v>
      </c>
      <c r="CM22" s="2">
        <f>'Scope 3 Yearly'!CM11</f>
        <v>2.7241908323119635</v>
      </c>
      <c r="CN22" s="2">
        <f>'Scope 3 Yearly'!CN11</f>
        <v>2.7696848192115726</v>
      </c>
      <c r="CO22" s="2">
        <f>'Scope 3 Yearly'!CO11</f>
        <v>2.8159385556924055</v>
      </c>
      <c r="CP22" s="2">
        <f>'Scope 3 Yearly'!CP11</f>
        <v>2.8629647295724689</v>
      </c>
      <c r="CQ22" s="2">
        <f>'Scope 3 Yearly'!CQ11</f>
        <v>2.9107762405563289</v>
      </c>
      <c r="CR22" s="2">
        <f>'Scope 3 Yearly'!CR11</f>
        <v>2.9593862037736196</v>
      </c>
      <c r="CS22" s="2">
        <f>'Scope 3 Yearly'!CS11</f>
        <v>3.0088079533766394</v>
      </c>
      <c r="CT22" s="2">
        <f>'Scope 3 Yearly'!CT11</f>
        <v>3.0590550461980288</v>
      </c>
      <c r="CU22" s="2"/>
      <c r="CV22" s="2">
        <f>'Scope 3 Yearly'!CV11</f>
        <v>1.8612408907962152</v>
      </c>
      <c r="CW22" s="2">
        <f>'Scope 3 Yearly'!CW11</f>
        <v>1.8923236136725117</v>
      </c>
      <c r="CX22" s="2">
        <f>'Scope 3 Yearly'!CX11</f>
        <v>1.9239254180208432</v>
      </c>
      <c r="CY22" s="2">
        <f>'Scope 3 Yearly'!CY11</f>
        <v>1.9560549725017906</v>
      </c>
      <c r="CZ22" s="2">
        <f>'Scope 3 Yearly'!CZ11</f>
        <v>1.9887210905425705</v>
      </c>
      <c r="DA22" s="2">
        <f>'Scope 3 Yearly'!DA11</f>
        <v>2.0219327327546313</v>
      </c>
      <c r="DB22" s="2">
        <f>'Scope 3 Yearly'!DB11</f>
        <v>2.0556990093916334</v>
      </c>
      <c r="DC22" s="2">
        <f>'Scope 3 Yearly'!DC11</f>
        <v>2.0900291828484736</v>
      </c>
      <c r="DD22" s="2">
        <f>'Scope 3 Yearly'!DD11</f>
        <v>2.124932670202043</v>
      </c>
      <c r="DE22" s="2">
        <f>'Scope 3 Yearly'!DE11</f>
        <v>2.1604190457944172</v>
      </c>
      <c r="DF22" s="2">
        <f>'Scope 3 Yearly'!DF11</f>
        <v>2.1964980438591839</v>
      </c>
      <c r="DG22" s="2">
        <f>'Scope 3 Yearly'!DG11</f>
        <v>2.2331795611916321</v>
      </c>
      <c r="DH22" s="2">
        <f>'Scope 3 Yearly'!DH11</f>
        <v>2.2704736598635318</v>
      </c>
      <c r="DI22" s="2">
        <f>'Scope 3 Yearly'!DI11</f>
        <v>2.3083905699832528</v>
      </c>
      <c r="DJ22" s="2">
        <f>'Scope 3 Yearly'!DJ11</f>
        <v>2.3469406925019722</v>
      </c>
      <c r="DK22" s="2">
        <f>'Scope 3 Yearly'!DK11</f>
        <v>2.3861346020667562</v>
      </c>
      <c r="DL22" s="2">
        <f>'Scope 3 Yearly'!DL11</f>
        <v>2.4259830499212716</v>
      </c>
      <c r="DM22" s="2">
        <f>'Scope 3 Yearly'!DM11</f>
        <v>2.4664969668549559</v>
      </c>
      <c r="DN22" s="2">
        <f>'Scope 3 Yearly'!DN11</f>
        <v>2.5076874662014341</v>
      </c>
      <c r="DO22" s="2">
        <f>'Scope 3 Yearly'!DO11</f>
        <v>2.5495658468869977</v>
      </c>
      <c r="DP22" s="2">
        <f>'Scope 3 Yearly'!DP11</f>
        <v>2.5921435965300095</v>
      </c>
      <c r="DQ22" s="2">
        <f>'Scope 3 Yearly'!DQ11</f>
        <v>2.6354323945920606</v>
      </c>
      <c r="DR22" s="2">
        <f>'Scope 3 Yearly'!DR11</f>
        <v>2.6794441155817474</v>
      </c>
      <c r="DS22" s="2">
        <f>'Scope 3 Yearly'!DS11</f>
        <v>2.7241908323119635</v>
      </c>
      <c r="DT22" s="2">
        <f>'Scope 3 Yearly'!DT11</f>
        <v>2.7696848192115726</v>
      </c>
      <c r="DU22" s="2">
        <f>'Scope 3 Yearly'!DU11</f>
        <v>2.8159385556924055</v>
      </c>
      <c r="DV22" s="2">
        <f>'Scope 3 Yearly'!DV11</f>
        <v>2.8629647295724689</v>
      </c>
      <c r="DW22" s="2">
        <f>'Scope 3 Yearly'!DW11</f>
        <v>2.9107762405563289</v>
      </c>
      <c r="DX22" s="2">
        <f>'Scope 3 Yearly'!DX11</f>
        <v>2.9593862037736196</v>
      </c>
      <c r="DY22" s="2">
        <f>'Scope 3 Yearly'!DY11</f>
        <v>3.0088079533766394</v>
      </c>
      <c r="DZ22" s="2">
        <f>'Scope 3 Yearly'!DZ11</f>
        <v>3.0590550461980288</v>
      </c>
      <c r="ED22" s="2">
        <f>SUM(ED15:ED21)</f>
        <v>2.67001823212399</v>
      </c>
      <c r="EG22" s="318"/>
      <c r="EN22" s="339">
        <f t="shared" si="22"/>
        <v>1</v>
      </c>
    </row>
    <row r="23" spans="1:144">
      <c r="A23" s="1" t="s">
        <v>438</v>
      </c>
      <c r="B23" t="s">
        <v>212</v>
      </c>
      <c r="C23" s="5" t="s">
        <v>361</v>
      </c>
      <c r="D23" s="2">
        <f>'Scope 3 Yearly'!D12</f>
        <v>2.2846401857594169E-5</v>
      </c>
      <c r="E23" s="2">
        <f>'Scope 3 Yearly'!E12</f>
        <v>4.5933886350878078E-5</v>
      </c>
      <c r="F23" s="2">
        <f>'Scope 3 Yearly'!F12</f>
        <v>9.1610419836417054E-5</v>
      </c>
      <c r="G23" s="2">
        <f>'Scope 3 Yearly'!G12</f>
        <v>1.8165712065628875E-4</v>
      </c>
      <c r="H23" s="2">
        <f>'Scope 3 Yearly'!H12</f>
        <v>3.5771664581826557E-4</v>
      </c>
      <c r="I23" s="2">
        <f>'Scope 3 Yearly'!I12</f>
        <v>6.9883652547905685E-4</v>
      </c>
      <c r="J23" s="2">
        <f>'Scope 3 Yearly'!J12</f>
        <v>1.3487284118386574E-3</v>
      </c>
      <c r="K23" s="2">
        <f>'Scope 3 Yearly'!K12</f>
        <v>2.5719400455427714E-3</v>
      </c>
      <c r="L23" s="2">
        <f>'Scope 3 Yearly'!L12</f>
        <v>4.8306121655323792E-3</v>
      </c>
      <c r="M23" s="2">
        <f>'Scope 3 Yearly'!M12</f>
        <v>8.8982219206241182E-3</v>
      </c>
      <c r="N23" s="2">
        <f>'Scope 3 Yearly'!N12</f>
        <v>1.5997995550410957E-2</v>
      </c>
      <c r="O23" s="2">
        <f>'Scope 3 Yearly'!O12</f>
        <v>2.7224870733788906E-2</v>
      </c>
      <c r="P23" s="2">
        <f>'Scope 3 Yearly'!P12</f>
        <v>4.4690036412344543E-2</v>
      </c>
      <c r="Q23" s="2">
        <f>'Scope 3 Yearly'!Q12</f>
        <v>6.9984694915046747E-2</v>
      </c>
      <c r="R23" s="2">
        <f>'Scope 3 Yearly'!R12</f>
        <v>0.10398850998769739</v>
      </c>
      <c r="S23" s="2">
        <f>'Scope 3 Yearly'!S12</f>
        <v>0.14592408260728168</v>
      </c>
      <c r="T23" s="2">
        <f>'Scope 3 Yearly'!T12</f>
        <v>0.19312165424588804</v>
      </c>
      <c r="U23" s="2">
        <f>'Scope 3 Yearly'!U12</f>
        <v>0.24138671553744376</v>
      </c>
      <c r="V23" s="2">
        <f>'Scope 3 Yearly'!V12</f>
        <v>0.28691626603832893</v>
      </c>
      <c r="W23" s="2">
        <f>'Scope 3 Yearly'!W12</f>
        <v>0.32591222656831914</v>
      </c>
      <c r="X23" s="2">
        <f>'Scope 3 Yearly'!X12</f>
        <v>0.35641195451826047</v>
      </c>
      <c r="Y23" s="2">
        <f>'Scope 3 Yearly'!Y12</f>
        <v>0.38272781245833615</v>
      </c>
      <c r="Z23" s="2">
        <f>'Scope 3 Yearly'!Z12</f>
        <v>0.40140537094406786</v>
      </c>
      <c r="AA23" s="2">
        <f>'Scope 3 Yearly'!AA12</f>
        <v>0.41310386079466949</v>
      </c>
      <c r="AB23" s="2">
        <f>'Scope 3 Yearly'!AB12</f>
        <v>0.41927720186729789</v>
      </c>
      <c r="AC23" s="2">
        <f>'Scope 3 Yearly'!AC12</f>
        <v>0.42127599776639757</v>
      </c>
      <c r="AD23" s="2">
        <f>'Scope 3 Yearly'!AD12</f>
        <v>0.42055986610274498</v>
      </c>
      <c r="AE23" s="2">
        <f>'Scope 3 Yearly'!AE12</f>
        <v>0.41866575309718262</v>
      </c>
      <c r="AF23" s="2">
        <f>'Scope 3 Yearly'!AF12</f>
        <v>0.41562805411546844</v>
      </c>
      <c r="AG23" s="2">
        <f>'Scope 3 Yearly'!AG12</f>
        <v>0.4119059994733415</v>
      </c>
      <c r="AH23" s="2">
        <f>'Scope 3 Yearly'!AH12</f>
        <v>0.40970812394755224</v>
      </c>
      <c r="AI23" s="2"/>
      <c r="AJ23" s="2">
        <f>'Scope 3 Yearly'!AJ12</f>
        <v>2.2846401857594169E-5</v>
      </c>
      <c r="AK23" s="2">
        <f>'Scope 3 Yearly'!AK12</f>
        <v>4.5933886350878078E-5</v>
      </c>
      <c r="AL23" s="2">
        <f>'Scope 3 Yearly'!AL12</f>
        <v>9.1610419836417054E-5</v>
      </c>
      <c r="AM23" s="2">
        <f>'Scope 3 Yearly'!AM12</f>
        <v>1.8165712065628875E-4</v>
      </c>
      <c r="AN23" s="2">
        <f>'Scope 3 Yearly'!AN12</f>
        <v>3.5771664581826557E-4</v>
      </c>
      <c r="AO23" s="2">
        <f>'Scope 3 Yearly'!AO12</f>
        <v>6.9883652547905685E-4</v>
      </c>
      <c r="AP23" s="2">
        <f>'Scope 3 Yearly'!AP12</f>
        <v>1.3487284118386574E-3</v>
      </c>
      <c r="AQ23" s="2">
        <f>'Scope 3 Yearly'!AQ12</f>
        <v>2.5719400455427714E-3</v>
      </c>
      <c r="AR23" s="2">
        <f>'Scope 3 Yearly'!AR12</f>
        <v>4.8306121655323792E-3</v>
      </c>
      <c r="AS23" s="2">
        <f>'Scope 3 Yearly'!AS12</f>
        <v>8.8982219206241182E-3</v>
      </c>
      <c r="AT23" s="2">
        <f>'Scope 3 Yearly'!AT12</f>
        <v>1.5997995550410957E-2</v>
      </c>
      <c r="AU23" s="2">
        <f>'Scope 3 Yearly'!AU12</f>
        <v>2.7224870733788906E-2</v>
      </c>
      <c r="AV23" s="2">
        <f>'Scope 3 Yearly'!AV12</f>
        <v>4.4690036412344543E-2</v>
      </c>
      <c r="AW23" s="2">
        <f>'Scope 3 Yearly'!AW12</f>
        <v>6.9984694915046747E-2</v>
      </c>
      <c r="AX23" s="2">
        <f>'Scope 3 Yearly'!AX12</f>
        <v>0.10398850998769739</v>
      </c>
      <c r="AY23" s="2">
        <f>'Scope 3 Yearly'!AY12</f>
        <v>0.14592408260728168</v>
      </c>
      <c r="AZ23" s="2">
        <f>'Scope 3 Yearly'!AZ12</f>
        <v>0.19312165424588804</v>
      </c>
      <c r="BA23" s="2">
        <f>'Scope 3 Yearly'!BA12</f>
        <v>0.24138671553744376</v>
      </c>
      <c r="BB23" s="2">
        <f>'Scope 3 Yearly'!BB12</f>
        <v>0.28691626603832893</v>
      </c>
      <c r="BC23" s="2">
        <f>'Scope 3 Yearly'!BC12</f>
        <v>0.32591222656831914</v>
      </c>
      <c r="BD23" s="2">
        <f>'Scope 3 Yearly'!BD12</f>
        <v>0.35641195451826047</v>
      </c>
      <c r="BE23" s="2">
        <f>'Scope 3 Yearly'!BE12</f>
        <v>0.38272781245833615</v>
      </c>
      <c r="BF23" s="2">
        <f>'Scope 3 Yearly'!BF12</f>
        <v>0.40140537094406786</v>
      </c>
      <c r="BG23" s="2">
        <f>'Scope 3 Yearly'!BG12</f>
        <v>0.41310386079466949</v>
      </c>
      <c r="BH23" s="2">
        <f>'Scope 3 Yearly'!BH12</f>
        <v>0.41927720186729789</v>
      </c>
      <c r="BI23" s="2">
        <f>'Scope 3 Yearly'!BI12</f>
        <v>0.42127599776639757</v>
      </c>
      <c r="BJ23" s="2">
        <f>'Scope 3 Yearly'!BJ12</f>
        <v>0.42055986610274498</v>
      </c>
      <c r="BK23" s="2">
        <f>'Scope 3 Yearly'!BK12</f>
        <v>0.41866575309718262</v>
      </c>
      <c r="BL23" s="2">
        <f>'Scope 3 Yearly'!BL12</f>
        <v>0.41562805411546844</v>
      </c>
      <c r="BM23" s="2">
        <f>'Scope 3 Yearly'!BM12</f>
        <v>0.4119059994733415</v>
      </c>
      <c r="BN23" s="2">
        <f>'Scope 3 Yearly'!BN12</f>
        <v>0.40970812394755224</v>
      </c>
      <c r="BO23" s="2"/>
      <c r="BP23" s="2">
        <f>'Scope 3 Yearly'!BP12</f>
        <v>0</v>
      </c>
      <c r="BQ23" s="2">
        <f>'Scope 3 Yearly'!BQ12</f>
        <v>0</v>
      </c>
      <c r="BR23" s="2">
        <f>'Scope 3 Yearly'!BR12</f>
        <v>0</v>
      </c>
      <c r="BS23" s="2">
        <f>'Scope 3 Yearly'!BS12</f>
        <v>0</v>
      </c>
      <c r="BT23" s="2">
        <f>'Scope 3 Yearly'!BT12</f>
        <v>0</v>
      </c>
      <c r="BU23" s="2">
        <f>'Scope 3 Yearly'!BU12</f>
        <v>0</v>
      </c>
      <c r="BV23" s="2">
        <f>'Scope 3 Yearly'!BV12</f>
        <v>0</v>
      </c>
      <c r="BW23" s="2">
        <f>'Scope 3 Yearly'!BW12</f>
        <v>0</v>
      </c>
      <c r="BX23" s="2">
        <f>'Scope 3 Yearly'!BX12</f>
        <v>0</v>
      </c>
      <c r="BY23" s="2">
        <f>'Scope 3 Yearly'!BY12</f>
        <v>0</v>
      </c>
      <c r="BZ23" s="2">
        <f>'Scope 3 Yearly'!BZ12</f>
        <v>0</v>
      </c>
      <c r="CA23" s="2">
        <f>'Scope 3 Yearly'!CA12</f>
        <v>0</v>
      </c>
      <c r="CB23" s="2">
        <f>'Scope 3 Yearly'!CB12</f>
        <v>0</v>
      </c>
      <c r="CC23" s="2">
        <f>'Scope 3 Yearly'!CC12</f>
        <v>0</v>
      </c>
      <c r="CD23" s="2">
        <f>'Scope 3 Yearly'!CD12</f>
        <v>0</v>
      </c>
      <c r="CE23" s="2">
        <f>'Scope 3 Yearly'!CE12</f>
        <v>0</v>
      </c>
      <c r="CF23" s="2">
        <f>'Scope 3 Yearly'!CF12</f>
        <v>0</v>
      </c>
      <c r="CG23" s="2">
        <f>'Scope 3 Yearly'!CG12</f>
        <v>0</v>
      </c>
      <c r="CH23" s="2">
        <f>'Scope 3 Yearly'!CH12</f>
        <v>0</v>
      </c>
      <c r="CI23" s="2">
        <f>'Scope 3 Yearly'!CI12</f>
        <v>0</v>
      </c>
      <c r="CJ23" s="2">
        <f>'Scope 3 Yearly'!CJ12</f>
        <v>0</v>
      </c>
      <c r="CK23" s="2">
        <f>'Scope 3 Yearly'!CK12</f>
        <v>0</v>
      </c>
      <c r="CL23" s="2">
        <f>'Scope 3 Yearly'!CL12</f>
        <v>0</v>
      </c>
      <c r="CM23" s="2">
        <f>'Scope 3 Yearly'!CM12</f>
        <v>0</v>
      </c>
      <c r="CN23" s="2">
        <f>'Scope 3 Yearly'!CN12</f>
        <v>0</v>
      </c>
      <c r="CO23" s="2">
        <f>'Scope 3 Yearly'!CO12</f>
        <v>0</v>
      </c>
      <c r="CP23" s="2">
        <f>'Scope 3 Yearly'!CP12</f>
        <v>0</v>
      </c>
      <c r="CQ23" s="2">
        <f>'Scope 3 Yearly'!CQ12</f>
        <v>0</v>
      </c>
      <c r="CR23" s="2">
        <f>'Scope 3 Yearly'!CR12</f>
        <v>0</v>
      </c>
      <c r="CS23" s="2">
        <f>'Scope 3 Yearly'!CS12</f>
        <v>0</v>
      </c>
      <c r="CT23" s="2">
        <f>'Scope 3 Yearly'!CT12</f>
        <v>0</v>
      </c>
      <c r="CU23" s="2"/>
      <c r="CV23" s="2">
        <f>'Scope 3 Yearly'!CV12</f>
        <v>2.2846401857594169E-5</v>
      </c>
      <c r="CW23" s="2">
        <f>'Scope 3 Yearly'!CW12</f>
        <v>4.5933886350878078E-5</v>
      </c>
      <c r="CX23" s="2">
        <f>'Scope 3 Yearly'!CX12</f>
        <v>9.1610419836417054E-5</v>
      </c>
      <c r="CY23" s="2">
        <f>'Scope 3 Yearly'!CY12</f>
        <v>1.8165712065628875E-4</v>
      </c>
      <c r="CZ23" s="2">
        <f>'Scope 3 Yearly'!CZ12</f>
        <v>3.5771664581826557E-4</v>
      </c>
      <c r="DA23" s="2">
        <f>'Scope 3 Yearly'!DA12</f>
        <v>6.9883652547905685E-4</v>
      </c>
      <c r="DB23" s="2">
        <f>'Scope 3 Yearly'!DB12</f>
        <v>1.3487284118386574E-3</v>
      </c>
      <c r="DC23" s="2">
        <f>'Scope 3 Yearly'!DC12</f>
        <v>2.5719400455427714E-3</v>
      </c>
      <c r="DD23" s="2">
        <f>'Scope 3 Yearly'!DD12</f>
        <v>4.8306121655323792E-3</v>
      </c>
      <c r="DE23" s="2">
        <f>'Scope 3 Yearly'!DE12</f>
        <v>8.8982219206241182E-3</v>
      </c>
      <c r="DF23" s="2">
        <f>'Scope 3 Yearly'!DF12</f>
        <v>1.5997995550410957E-2</v>
      </c>
      <c r="DG23" s="2">
        <f>'Scope 3 Yearly'!DG12</f>
        <v>2.7224870733788906E-2</v>
      </c>
      <c r="DH23" s="2">
        <f>'Scope 3 Yearly'!DH12</f>
        <v>4.4690036412344543E-2</v>
      </c>
      <c r="DI23" s="2">
        <f>'Scope 3 Yearly'!DI12</f>
        <v>6.9984694915046747E-2</v>
      </c>
      <c r="DJ23" s="2">
        <f>'Scope 3 Yearly'!DJ12</f>
        <v>0.10398850998769739</v>
      </c>
      <c r="DK23" s="2">
        <f>'Scope 3 Yearly'!DK12</f>
        <v>0.14592408260728168</v>
      </c>
      <c r="DL23" s="2">
        <f>'Scope 3 Yearly'!DL12</f>
        <v>0.19312165424588804</v>
      </c>
      <c r="DM23" s="2">
        <f>'Scope 3 Yearly'!DM12</f>
        <v>0.24138671553744376</v>
      </c>
      <c r="DN23" s="2">
        <f>'Scope 3 Yearly'!DN12</f>
        <v>0.28691626603832893</v>
      </c>
      <c r="DO23" s="2">
        <f>'Scope 3 Yearly'!DO12</f>
        <v>0.32591222656831914</v>
      </c>
      <c r="DP23" s="2">
        <f>'Scope 3 Yearly'!DP12</f>
        <v>0.35641195451826047</v>
      </c>
      <c r="DQ23" s="2">
        <f>'Scope 3 Yearly'!DQ12</f>
        <v>0.38272781245833615</v>
      </c>
      <c r="DR23" s="2">
        <f>'Scope 3 Yearly'!DR12</f>
        <v>0.40140537094406786</v>
      </c>
      <c r="DS23" s="2">
        <f>'Scope 3 Yearly'!DS12</f>
        <v>0.41310386079466949</v>
      </c>
      <c r="DT23" s="2">
        <f>'Scope 3 Yearly'!DT12</f>
        <v>0.41927720186729789</v>
      </c>
      <c r="DU23" s="2">
        <f>'Scope 3 Yearly'!DU12</f>
        <v>0.42127599776639757</v>
      </c>
      <c r="DV23" s="2">
        <f>'Scope 3 Yearly'!DV12</f>
        <v>0.42055986610274498</v>
      </c>
      <c r="DW23" s="2">
        <f>'Scope 3 Yearly'!DW12</f>
        <v>0.41866575309718262</v>
      </c>
      <c r="DX23" s="2">
        <f>'Scope 3 Yearly'!DX12</f>
        <v>0.41562805411546844</v>
      </c>
      <c r="DY23" s="2">
        <f>'Scope 3 Yearly'!DY12</f>
        <v>0.4119059994733415</v>
      </c>
      <c r="DZ23" s="2">
        <f>'Scope 3 Yearly'!DZ12</f>
        <v>0.40970812394755224</v>
      </c>
      <c r="EG23" s="318"/>
    </row>
    <row r="24" spans="1:144">
      <c r="A24" s="1"/>
      <c r="B24" t="s">
        <v>391</v>
      </c>
      <c r="C24" s="5" t="s">
        <v>361</v>
      </c>
      <c r="D24" s="2">
        <f>'Scope 3 Yearly'!D13+'Scope 3 Yearly'!D14+'Scope 3 Yearly'!D15+0.5*'Scope 3 Yearly'!D16+SUM(D22:D23)</f>
        <v>11.235372237959751</v>
      </c>
      <c r="E24" s="2">
        <f>'Scope 3 Yearly'!E13+'Scope 3 Yearly'!E14+'Scope 3 Yearly'!E15+0.5*'Scope 3 Yearly'!E16+SUM(E22:E23)</f>
        <v>11.167920256450605</v>
      </c>
      <c r="F24" s="2">
        <f>'Scope 3 Yearly'!F13+'Scope 3 Yearly'!F14+'Scope 3 Yearly'!F15+0.5*'Scope 3 Yearly'!F16+SUM(F22:F23)</f>
        <v>11.096118941915615</v>
      </c>
      <c r="G24" s="2">
        <f>'Scope 3 Yearly'!G13+'Scope 3 Yearly'!G14+'Scope 3 Yearly'!G15+0.5*'Scope 3 Yearly'!G16+SUM(G22:G23)</f>
        <v>11.026070969253317</v>
      </c>
      <c r="H24" s="2">
        <f>'Scope 3 Yearly'!H13+'Scope 3 Yearly'!H14+'Scope 3 Yearly'!H15+0.5*'Scope 3 Yearly'!H16+SUM(H22:H23)</f>
        <v>10.955771112279411</v>
      </c>
      <c r="I24" s="2">
        <f>'Scope 3 Yearly'!I13+'Scope 3 Yearly'!I14+'Scope 3 Yearly'!I15+0.5*'Scope 3 Yearly'!I16+SUM(I22:I23)</f>
        <v>10.885382913958711</v>
      </c>
      <c r="J24" s="2">
        <f>'Scope 3 Yearly'!J13+'Scope 3 Yearly'!J14+'Scope 3 Yearly'!J15+0.5*'Scope 3 Yearly'!J16+SUM(J22:J23)</f>
        <v>10.773025197140033</v>
      </c>
      <c r="K24" s="2">
        <f>'Scope 3 Yearly'!K13+'Scope 3 Yearly'!K14+'Scope 3 Yearly'!K15+0.5*'Scope 3 Yearly'!K16+SUM(K22:K23)</f>
        <v>10.661284916045062</v>
      </c>
      <c r="L24" s="2">
        <f>'Scope 3 Yearly'!L13+'Scope 3 Yearly'!L14+'Scope 3 Yearly'!L15+0.5*'Scope 3 Yearly'!L16+SUM(L22:L23)</f>
        <v>10.551055145073313</v>
      </c>
      <c r="M24" s="2">
        <f>'Scope 3 Yearly'!M13+'Scope 3 Yearly'!M14+'Scope 3 Yearly'!M15+0.5*'Scope 3 Yearly'!M16+SUM(M22:M23)</f>
        <v>10.443822632827626</v>
      </c>
      <c r="N24" s="2">
        <f>'Scope 3 Yearly'!N13+'Scope 3 Yearly'!N14+'Scope 3 Yearly'!N15+0.5*'Scope 3 Yearly'!N16+SUM(N22:N23)</f>
        <v>10.341932920851137</v>
      </c>
      <c r="O24" s="2">
        <f>'Scope 3 Yearly'!O13+'Scope 3 Yearly'!O14+'Scope 3 Yearly'!O15+0.5*'Scope 3 Yearly'!O16+SUM(O22:O23)</f>
        <v>10.199590132309138</v>
      </c>
      <c r="P24" s="2">
        <f>'Scope 3 Yearly'!P13+'Scope 3 Yearly'!P14+'Scope 3 Yearly'!P15+0.5*'Scope 3 Yearly'!P16+SUM(P22:P23)</f>
        <v>10.083907875951921</v>
      </c>
      <c r="Q24" s="2">
        <f>'Scope 3 Yearly'!Q13+'Scope 3 Yearly'!Q14+'Scope 3 Yearly'!Q15+0.5*'Scope 3 Yearly'!Q16+SUM(Q22:Q23)</f>
        <v>9.9668399800646483</v>
      </c>
      <c r="R24" s="2">
        <f>'Scope 3 Yearly'!R13+'Scope 3 Yearly'!R14+'Scope 3 Yearly'!R15+0.5*'Scope 3 Yearly'!R16+SUM(R22:R23)</f>
        <v>9.8660112410427043</v>
      </c>
      <c r="S24" s="2">
        <f>'Scope 3 Yearly'!S13+'Scope 3 Yearly'!S14+'Scope 3 Yearly'!S15+0.5*'Scope 3 Yearly'!S16+SUM(S22:S23)</f>
        <v>9.779986663706902</v>
      </c>
      <c r="T24" s="2">
        <f>'Scope 3 Yearly'!T13+'Scope 3 Yearly'!T14+'Scope 3 Yearly'!T15+0.5*'Scope 3 Yearly'!T16+SUM(T22:T23)</f>
        <v>9.7094735676855759</v>
      </c>
      <c r="U24" s="2">
        <f>'Scope 3 Yearly'!U13+'Scope 3 Yearly'!U14+'Scope 3 Yearly'!U15+0.5*'Scope 3 Yearly'!U16+SUM(U22:U23)</f>
        <v>9.6407506099079896</v>
      </c>
      <c r="V24" s="2">
        <f>'Scope 3 Yearly'!V13+'Scope 3 Yearly'!V14+'Scope 3 Yearly'!V15+0.5*'Scope 3 Yearly'!V16+SUM(V22:V23)</f>
        <v>9.5665639399420215</v>
      </c>
      <c r="W24" s="2">
        <f>'Scope 3 Yearly'!W13+'Scope 3 Yearly'!W14+'Scope 3 Yearly'!W15+0.5*'Scope 3 Yearly'!W16+SUM(W22:W23)</f>
        <v>9.4796494764686479</v>
      </c>
      <c r="X24" s="2">
        <f>'Scope 3 Yearly'!X13+'Scope 3 Yearly'!X14+'Scope 3 Yearly'!X15+0.5*'Scope 3 Yearly'!X16+SUM(X22:X23)</f>
        <v>9.3762381774393297</v>
      </c>
      <c r="Y24" s="2">
        <f>'Scope 3 Yearly'!Y13+'Scope 3 Yearly'!Y14+'Scope 3 Yearly'!Y15+0.5*'Scope 3 Yearly'!Y16+SUM(Y22:Y23)</f>
        <v>9.2748954108172619</v>
      </c>
      <c r="Z24" s="2">
        <f>'Scope 3 Yearly'!Z13+'Scope 3 Yearly'!Z14+'Scope 3 Yearly'!Z15+0.5*'Scope 3 Yearly'!Z16+SUM(Z22:Z23)</f>
        <v>9.1741992849765062</v>
      </c>
      <c r="AA24" s="2">
        <f>'Scope 3 Yearly'!AA13+'Scope 3 Yearly'!AA14+'Scope 3 Yearly'!AA15+0.5*'Scope 3 Yearly'!AA16+SUM(AA22:AA23)</f>
        <v>9.0549610845774993</v>
      </c>
      <c r="AB24" s="2">
        <f>'Scope 3 Yearly'!AB13+'Scope 3 Yearly'!AB14+'Scope 3 Yearly'!AB15+0.5*'Scope 3 Yearly'!AB16+SUM(AB22:AB23)</f>
        <v>8.9244276115595671</v>
      </c>
      <c r="AC24" s="2">
        <f>'Scope 3 Yearly'!AC13+'Scope 3 Yearly'!AC14+'Scope 3 Yearly'!AC15+0.5*'Scope 3 Yearly'!AC16+SUM(AC22:AC23)</f>
        <v>8.7851939775843277</v>
      </c>
      <c r="AD24" s="2">
        <f>'Scope 3 Yearly'!AD13+'Scope 3 Yearly'!AD14+'Scope 3 Yearly'!AD15+0.5*'Scope 3 Yearly'!AD16+SUM(AD22:AD23)</f>
        <v>8.6364562636098121</v>
      </c>
      <c r="AE24" s="2">
        <f>'Scope 3 Yearly'!AE13+'Scope 3 Yearly'!AE14+'Scope 3 Yearly'!AE15+0.5*'Scope 3 Yearly'!AE16+SUM(AE22:AE23)</f>
        <v>8.4847842496602013</v>
      </c>
      <c r="AF24" s="2">
        <f>'Scope 3 Yearly'!AF13+'Scope 3 Yearly'!AF14+'Scope 3 Yearly'!AF15+0.5*'Scope 3 Yearly'!AF16+SUM(AF22:AF23)</f>
        <v>8.3302609415226456</v>
      </c>
      <c r="AG24" s="2">
        <f>'Scope 3 Yearly'!AG13+'Scope 3 Yearly'!AG14+'Scope 3 Yearly'!AG15+0.5*'Scope 3 Yearly'!AG16+SUM(AG22:AG23)</f>
        <v>8.1737886615990689</v>
      </c>
      <c r="AH24" s="2">
        <f>'Scope 3 Yearly'!AH13+'Scope 3 Yearly'!AH14+'Scope 3 Yearly'!AH15+0.5*'Scope 3 Yearly'!AH16+SUM(AH22:AH23)</f>
        <v>8.0196489238079884</v>
      </c>
      <c r="AI24" s="2"/>
      <c r="AJ24" s="2">
        <f>'Scope 3 Yearly'!AJ13+'Scope 3 Yearly'!AJ14+'Scope 3 Yearly'!AJ15+0.5*'Scope 3 Yearly'!AJ16+SUM(AJ22:AJ23)</f>
        <v>11.235372237959751</v>
      </c>
      <c r="AK24" s="2">
        <f>'Scope 3 Yearly'!AK13+'Scope 3 Yearly'!AK14+'Scope 3 Yearly'!AK15+0.5*'Scope 3 Yearly'!AK16+SUM(AK22:AK23)</f>
        <v>11.183184920364036</v>
      </c>
      <c r="AL24" s="2">
        <f>'Scope 3 Yearly'!AL13+'Scope 3 Yearly'!AL14+'Scope 3 Yearly'!AL15+0.5*'Scope 3 Yearly'!AL16+SUM(AL22:AL23)</f>
        <v>11.127351954657815</v>
      </c>
      <c r="AM24" s="2">
        <f>'Scope 3 Yearly'!AM13+'Scope 3 Yearly'!AM14+'Scope 3 Yearly'!AM15+0.5*'Scope 3 Yearly'!AM16+SUM(AM22:AM23)</f>
        <v>11.072902942887202</v>
      </c>
      <c r="AN24" s="2">
        <f>'Scope 3 Yearly'!AN13+'Scope 3 Yearly'!AN14+'Scope 3 Yearly'!AN15+0.5*'Scope 3 Yearly'!AN16+SUM(AN22:AN23)</f>
        <v>11.01819060524975</v>
      </c>
      <c r="AO24" s="2">
        <f>'Scope 3 Yearly'!AO13+'Scope 3 Yearly'!AO14+'Scope 3 Yearly'!AO15+0.5*'Scope 3 Yearly'!AO16+SUM(AO22:AO23)</f>
        <v>10.963378679651671</v>
      </c>
      <c r="AP24" s="2">
        <f>'Scope 3 Yearly'!AP13+'Scope 3 Yearly'!AP14+'Scope 3 Yearly'!AP15+0.5*'Scope 3 Yearly'!AP16+SUM(AP22:AP23)</f>
        <v>10.887402880496364</v>
      </c>
      <c r="AQ24" s="2">
        <f>'Scope 3 Yearly'!AQ13+'Scope 3 Yearly'!AQ14+'Scope 3 Yearly'!AQ15+0.5*'Scope 3 Yearly'!AQ16+SUM(AQ22:AQ23)</f>
        <v>10.812046342482361</v>
      </c>
      <c r="AR24" s="2">
        <f>'Scope 3 Yearly'!AR13+'Scope 3 Yearly'!AR14+'Scope 3 Yearly'!AR15+0.5*'Scope 3 Yearly'!AR16+SUM(AR22:AR23)</f>
        <v>10.738202214334688</v>
      </c>
      <c r="AS24" s="2">
        <f>'Scope 3 Yearly'!AS13+'Scope 3 Yearly'!AS14+'Scope 3 Yearly'!AS15+0.5*'Scope 3 Yearly'!AS16+SUM(AS22:AS23)</f>
        <v>10.667357319492556</v>
      </c>
      <c r="AT24" s="2">
        <f>'Scope 3 Yearly'!AT13+'Scope 3 Yearly'!AT14+'Scope 3 Yearly'!AT15+0.5*'Scope 3 Yearly'!AT16+SUM(AT22:AT23)</f>
        <v>10.601857268336612</v>
      </c>
      <c r="AU24" s="2">
        <f>'Scope 3 Yearly'!AU13+'Scope 3 Yearly'!AU14+'Scope 3 Yearly'!AU15+0.5*'Scope 3 Yearly'!AU16+SUM(AU22:AU23)</f>
        <v>10.507243629624181</v>
      </c>
      <c r="AV24" s="2">
        <f>'Scope 3 Yearly'!AV13+'Scope 3 Yearly'!AV14+'Scope 3 Yearly'!AV15+0.5*'Scope 3 Yearly'!AV16+SUM(AV22:AV23)</f>
        <v>10.437302936389806</v>
      </c>
      <c r="AW24" s="2">
        <f>'Scope 3 Yearly'!AW13+'Scope 3 Yearly'!AW14+'Scope 3 Yearly'!AW15+0.5*'Scope 3 Yearly'!AW16+SUM(AW22:AW23)</f>
        <v>10.368898239472806</v>
      </c>
      <c r="AX24" s="2">
        <f>'Scope 3 Yearly'!AX13+'Scope 3 Yearly'!AX14+'Scope 3 Yearly'!AX15+0.5*'Scope 3 Yearly'!AX16+SUM(AX22:AX23)</f>
        <v>10.316752881871338</v>
      </c>
      <c r="AY24" s="2">
        <f>'Scope 3 Yearly'!AY13+'Scope 3 Yearly'!AY14+'Scope 3 Yearly'!AY15+0.5*'Scope 3 Yearly'!AY16+SUM(AY22:AY23)</f>
        <v>10.279430983296164</v>
      </c>
      <c r="AZ24" s="2">
        <f>'Scope 3 Yearly'!AZ13+'Scope 3 Yearly'!AZ14+'Scope 3 Yearly'!AZ15+0.5*'Scope 3 Yearly'!AZ16+SUM(AZ22:AZ23)</f>
        <v>10.254801248571498</v>
      </c>
      <c r="BA24" s="2">
        <f>'Scope 3 Yearly'!BA13+'Scope 3 Yearly'!BA14+'Scope 3 Yearly'!BA15+0.5*'Scope 3 Yearly'!BA16+SUM(BA22:BA23)</f>
        <v>10.231976225123459</v>
      </c>
      <c r="BB24" s="2">
        <f>'Scope 3 Yearly'!BB13+'Scope 3 Yearly'!BB14+'Scope 3 Yearly'!BB15+0.5*'Scope 3 Yearly'!BB16+SUM(BB22:BB23)</f>
        <v>10.203702990981544</v>
      </c>
      <c r="BC24" s="2">
        <f>'Scope 3 Yearly'!BC13+'Scope 3 Yearly'!BC14+'Scope 3 Yearly'!BC15+0.5*'Scope 3 Yearly'!BC16+SUM(BC22:BC23)</f>
        <v>10.162718901673484</v>
      </c>
      <c r="BD24" s="2">
        <f>'Scope 3 Yearly'!BD13+'Scope 3 Yearly'!BD14+'Scope 3 Yearly'!BD15+0.5*'Scope 3 Yearly'!BD16+SUM(BD22:BD23)</f>
        <v>10.105256291850544</v>
      </c>
      <c r="BE24" s="2">
        <f>'Scope 3 Yearly'!BE13+'Scope 3 Yearly'!BE14+'Scope 3 Yearly'!BE15+0.5*'Scope 3 Yearly'!BE16+SUM(BE22:BE23)</f>
        <v>10.047747395961316</v>
      </c>
      <c r="BF24" s="2">
        <f>'Scope 3 Yearly'!BF13+'Scope 3 Yearly'!BF14+'Scope 3 Yearly'!BF15+0.5*'Scope 3 Yearly'!BF16+SUM(BF22:BF23)</f>
        <v>9.9888567872973084</v>
      </c>
      <c r="BG24" s="2">
        <f>'Scope 3 Yearly'!BG13+'Scope 3 Yearly'!BG14+'Scope 3 Yearly'!BG15+0.5*'Scope 3 Yearly'!BG16+SUM(BG22:BG23)</f>
        <v>9.9141294236995776</v>
      </c>
      <c r="BH24" s="2">
        <f>'Scope 3 Yearly'!BH13+'Scope 3 Yearly'!BH14+'Scope 3 Yearly'!BH15+0.5*'Scope 3 Yearly'!BH16+SUM(BH22:BH23)</f>
        <v>9.8281715112775707</v>
      </c>
      <c r="BI24" s="2">
        <f>'Scope 3 Yearly'!BI13+'Scope 3 Yearly'!BI14+'Scope 3 Yearly'!BI15+0.5*'Scope 3 Yearly'!BI16+SUM(BI22:BI23)</f>
        <v>9.7335782816650855</v>
      </c>
      <c r="BJ24" s="2">
        <f>'Scope 3 Yearly'!BJ13+'Scope 3 Yearly'!BJ14+'Scope 3 Yearly'!BJ15+0.5*'Scope 3 Yearly'!BJ16+SUM(BJ22:BJ23)</f>
        <v>9.6313034901697687</v>
      </c>
      <c r="BK24" s="2">
        <f>'Scope 3 Yearly'!BK13+'Scope 3 Yearly'!BK14+'Scope 3 Yearly'!BK15+0.5*'Scope 3 Yearly'!BK16+SUM(BK22:BK23)</f>
        <v>9.5261608194904674</v>
      </c>
      <c r="BL24" s="2">
        <f>'Scope 3 Yearly'!BL13+'Scope 3 Yearly'!BL14+'Scope 3 Yearly'!BL15+0.5*'Scope 3 Yearly'!BL16+SUM(BL22:BL23)</f>
        <v>9.4182332398505402</v>
      </c>
      <c r="BM24" s="2">
        <f>'Scope 3 Yearly'!BM13+'Scope 3 Yearly'!BM14+'Scope 3 Yearly'!BM15+0.5*'Scope 3 Yearly'!BM16+SUM(BM22:BM23)</f>
        <v>9.3084224447592412</v>
      </c>
      <c r="BN24" s="2">
        <f>'Scope 3 Yearly'!BN13+'Scope 3 Yearly'!BN14+'Scope 3 Yearly'!BN15+0.5*'Scope 3 Yearly'!BN16+SUM(BN22:BN23)</f>
        <v>9.2010064093129245</v>
      </c>
      <c r="BO24" s="2"/>
      <c r="BP24" s="2">
        <f>'Scope 3 Yearly'!BP13+'Scope 3 Yearly'!BP14+'Scope 3 Yearly'!BP15+0.5*'Scope 3 Yearly'!BP16+SUM(BP22:BP23)</f>
        <v>11.235329032403063</v>
      </c>
      <c r="BQ24" s="2">
        <f>'Scope 3 Yearly'!BQ13+'Scope 3 Yearly'!BQ14+'Scope 3 Yearly'!BQ15+0.5*'Scope 3 Yearly'!BQ16+SUM(BQ22:BQ23)</f>
        <v>11.210314458441392</v>
      </c>
      <c r="BR24" s="2">
        <f>'Scope 3 Yearly'!BR13+'Scope 3 Yearly'!BR14+'Scope 3 Yearly'!BR15+0.5*'Scope 3 Yearly'!BR16+SUM(BR22:BR23)</f>
        <v>11.185469786410394</v>
      </c>
      <c r="BS24" s="2">
        <f>'Scope 3 Yearly'!BS13+'Scope 3 Yearly'!BS14+'Scope 3 Yearly'!BS15+0.5*'Scope 3 Yearly'!BS16+SUM(BS22:BS23)</f>
        <v>11.160798323454518</v>
      </c>
      <c r="BT24" s="2">
        <f>'Scope 3 Yearly'!BT13+'Scope 3 Yearly'!BT14+'Scope 3 Yearly'!BT15+0.5*'Scope 3 Yearly'!BT16+SUM(BT22:BT23)</f>
        <v>11.136303450798449</v>
      </c>
      <c r="BU24" s="2">
        <f>'Scope 3 Yearly'!BU13+'Scope 3 Yearly'!BU14+'Scope 3 Yearly'!BU15+0.5*'Scope 3 Yearly'!BU16+SUM(BU22:BU23)</f>
        <v>11.111988625324541</v>
      </c>
      <c r="BV24" s="2">
        <f>'Scope 3 Yearly'!BV13+'Scope 3 Yearly'!BV14+'Scope 3 Yearly'!BV15+0.5*'Scope 3 Yearly'!BV16+SUM(BV22:BV23)</f>
        <v>11.087857381182939</v>
      </c>
      <c r="BW24" s="2">
        <f>'Scope 3 Yearly'!BW13+'Scope 3 Yearly'!BW14+'Scope 3 Yearly'!BW15+0.5*'Scope 3 Yearly'!BW16+SUM(BW22:BW23)</f>
        <v>11.063913331435128</v>
      </c>
      <c r="BX24" s="2">
        <f>'Scope 3 Yearly'!BX13+'Scope 3 Yearly'!BX14+'Scope 3 Yearly'!BX15+0.5*'Scope 3 Yearly'!BX16+SUM(BX22:BX23)</f>
        <v>11.040160169731474</v>
      </c>
      <c r="BY24" s="2">
        <f>'Scope 3 Yearly'!BY13+'Scope 3 Yearly'!BY14+'Scope 3 Yearly'!BY15+0.5*'Scope 3 Yearly'!BY16+SUM(BY22:BY23)</f>
        <v>11.016601672023558</v>
      </c>
      <c r="BZ24" s="2">
        <f>'Scope 3 Yearly'!BZ13+'Scope 3 Yearly'!BZ14+'Scope 3 Yearly'!BZ15+0.5*'Scope 3 Yearly'!BZ16+SUM(BZ22:BZ23)</f>
        <v>10.99324169831193</v>
      </c>
      <c r="CA24" s="2">
        <f>'Scope 3 Yearly'!CA13+'Scope 3 Yearly'!CA14+'Scope 3 Yearly'!CA15+0.5*'Scope 3 Yearly'!CA16+SUM(CA22:CA23)</f>
        <v>10.970084194430026</v>
      </c>
      <c r="CB24" s="2">
        <f>'Scope 3 Yearly'!CB13+'Scope 3 Yearly'!CB14+'Scope 3 Yearly'!CB15+0.5*'Scope 3 Yearly'!CB16+SUM(CB22:CB23)</f>
        <v>10.947133193865001</v>
      </c>
      <c r="CC24" s="2">
        <f>'Scope 3 Yearly'!CC13+'Scope 3 Yearly'!CC14+'Scope 3 Yearly'!CC15+0.5*'Scope 3 Yearly'!CC16+SUM(CC22:CC23)</f>
        <v>10.924392819616189</v>
      </c>
      <c r="CD24" s="2">
        <f>'Scope 3 Yearly'!CD13+'Scope 3 Yearly'!CD14+'Scope 3 Yearly'!CD15+0.5*'Scope 3 Yearly'!CD16+SUM(CD22:CD23)</f>
        <v>10.901867286091967</v>
      </c>
      <c r="CE24" s="2">
        <f>'Scope 3 Yearly'!CE13+'Scope 3 Yearly'!CE14+'Scope 3 Yearly'!CE15+0.5*'Scope 3 Yearly'!CE16+SUM(CE22:CE23)</f>
        <v>10.879560901045801</v>
      </c>
      <c r="CF24" s="2">
        <f>'Scope 3 Yearly'!CF13+'Scope 3 Yearly'!CF14+'Scope 3 Yearly'!CF15+0.5*'Scope 3 Yearly'!CF16+SUM(CF22:CF23)</f>
        <v>10.857478067552275</v>
      </c>
      <c r="CG24" s="2">
        <f>'Scope 3 Yearly'!CG13+'Scope 3 Yearly'!CG14+'Scope 3 Yearly'!CG15+0.5*'Scope 3 Yearly'!CG16+SUM(CG22:CG23)</f>
        <v>10.8356232860239</v>
      </c>
      <c r="CH24" s="2">
        <f>'Scope 3 Yearly'!CH13+'Scope 3 Yearly'!CH14+'Scope 3 Yearly'!CH15+0.5*'Scope 3 Yearly'!CH16+SUM(CH22:CH23)</f>
        <v>10.814001156269494</v>
      </c>
      <c r="CI24" s="2">
        <f>'Scope 3 Yearly'!CI13+'Scope 3 Yearly'!CI14+'Scope 3 Yearly'!CI15+0.5*'Scope 3 Yearly'!CI16+SUM(CI22:CI23)</f>
        <v>10.792616379595074</v>
      </c>
      <c r="CJ24" s="2">
        <f>'Scope 3 Yearly'!CJ13+'Scope 3 Yearly'!CJ14+'Scope 3 Yearly'!CJ15+0.5*'Scope 3 Yearly'!CJ16+SUM(CJ22:CJ23)</f>
        <v>10.771473760947975</v>
      </c>
      <c r="CK24" s="2">
        <f>'Scope 3 Yearly'!CK13+'Scope 3 Yearly'!CK14+'Scope 3 Yearly'!CK15+0.5*'Scope 3 Yearly'!CK16+SUM(CK22:CK23)</f>
        <v>10.750578211105195</v>
      </c>
      <c r="CL24" s="2">
        <f>'Scope 3 Yearly'!CL13+'Scope 3 Yearly'!CL14+'Scope 3 Yearly'!CL15+0.5*'Scope 3 Yearly'!CL16+SUM(CL22:CL23)</f>
        <v>10.729934748906793</v>
      </c>
      <c r="CM24" s="2">
        <f>'Scope 3 Yearly'!CM13+'Scope 3 Yearly'!CM14+'Scope 3 Yearly'!CM15+0.5*'Scope 3 Yearly'!CM16+SUM(CM22:CM23)</f>
        <v>10.709548503535247</v>
      </c>
      <c r="CN24" s="2">
        <f>'Scope 3 Yearly'!CN13+'Scope 3 Yearly'!CN14+'Scope 3 Yearly'!CN15+0.5*'Scope 3 Yearly'!CN16+SUM(CN22:CN23)</f>
        <v>10.689424716841737</v>
      </c>
      <c r="CO24" s="2">
        <f>'Scope 3 Yearly'!CO13+'Scope 3 Yearly'!CO14+'Scope 3 Yearly'!CO15+0.5*'Scope 3 Yearly'!CO16+SUM(CO22:CO23)</f>
        <v>10.669568745720268</v>
      </c>
      <c r="CP24" s="2">
        <f>'Scope 3 Yearly'!CP13+'Scope 3 Yearly'!CP14+'Scope 3 Yearly'!CP15+0.5*'Scope 3 Yearly'!CP16+SUM(CP22:CP23)</f>
        <v>10.649986064530587</v>
      </c>
      <c r="CQ24" s="2">
        <f>'Scope 3 Yearly'!CQ13+'Scope 3 Yearly'!CQ14+'Scope 3 Yearly'!CQ15+0.5*'Scope 3 Yearly'!CQ16+SUM(CQ22:CQ23)</f>
        <v>10.630682267570915</v>
      </c>
      <c r="CR24" s="2">
        <f>'Scope 3 Yearly'!CR13+'Scope 3 Yearly'!CR14+'Scope 3 Yearly'!CR15+0.5*'Scope 3 Yearly'!CR16+SUM(CR22:CR23)</f>
        <v>10.61166307160147</v>
      </c>
      <c r="CS24" s="2">
        <f>'Scope 3 Yearly'!CS13+'Scope 3 Yearly'!CS14+'Scope 3 Yearly'!CS15+0.5*'Scope 3 Yearly'!CS16+SUM(CS22:CS23)</f>
        <v>10.592934318419804</v>
      </c>
      <c r="CT24" s="2">
        <f>'Scope 3 Yearly'!CT13+'Scope 3 Yearly'!CT14+'Scope 3 Yearly'!CT15+0.5*'Scope 3 Yearly'!CT16+SUM(CT22:CT23)</f>
        <v>10.574501977489009</v>
      </c>
      <c r="CU24" s="2"/>
      <c r="CV24" s="2">
        <f>'Scope 3 Yearly'!CV13+'Scope 3 Yearly'!CV14+'Scope 3 Yearly'!CV15+0.5*'Scope 3 Yearly'!CV16+SUM(CV22:CV23)</f>
        <v>11.235372237959751</v>
      </c>
      <c r="CW24" s="2">
        <f>'Scope 3 Yearly'!CW13+'Scope 3 Yearly'!CW14+'Scope 3 Yearly'!CW15+0.5*'Scope 3 Yearly'!CW16+SUM(CW22:CW23)</f>
        <v>11.2357791094172</v>
      </c>
      <c r="CX24" s="2">
        <f>'Scope 3 Yearly'!CX13+'Scope 3 Yearly'!CX14+'Scope 3 Yearly'!CX15+0.5*'Scope 3 Yearly'!CX16+SUM(CX22:CX23)</f>
        <v>11.236232720946409</v>
      </c>
      <c r="CY24" s="2">
        <f>'Scope 3 Yearly'!CY13+'Scope 3 Yearly'!CY14+'Scope 3 Yearly'!CY15+0.5*'Scope 3 Yearly'!CY16+SUM(CY22:CY23)</f>
        <v>11.236773236214768</v>
      </c>
      <c r="CZ24" s="2">
        <f>'Scope 3 Yearly'!CZ13+'Scope 3 Yearly'!CZ14+'Scope 3 Yearly'!CZ15+0.5*'Scope 3 Yearly'!CZ16+SUM(CZ22:CZ23)</f>
        <v>11.237478540419078</v>
      </c>
      <c r="DA24" s="2">
        <f>'Scope 3 Yearly'!DA13+'Scope 3 Yearly'!DA14+'Scope 3 Yearly'!DA15+0.5*'Scope 3 Yearly'!DA16+SUM(DA22:DA23)</f>
        <v>11.238497634774911</v>
      </c>
      <c r="DB24" s="2">
        <f>'Scope 3 Yearly'!DB13+'Scope 3 Yearly'!DB14+'Scope 3 Yearly'!DB15+0.5*'Scope 3 Yearly'!DB16+SUM(DB22:DB23)</f>
        <v>11.240102596904595</v>
      </c>
      <c r="DC24" s="2">
        <f>'Scope 3 Yearly'!DC13+'Scope 3 Yearly'!DC14+'Scope 3 Yearly'!DC15+0.5*'Scope 3 Yearly'!DC16+SUM(DC22:DC23)</f>
        <v>11.242795648149864</v>
      </c>
      <c r="DD24" s="2">
        <f>'Scope 3 Yearly'!DD13+'Scope 3 Yearly'!DD14+'Scope 3 Yearly'!DD15+0.5*'Scope 3 Yearly'!DD16+SUM(DD22:DD23)</f>
        <v>11.247455740563018</v>
      </c>
      <c r="DE24" s="2">
        <f>'Scope 3 Yearly'!DE13+'Scope 3 Yearly'!DE14+'Scope 3 Yearly'!DE15+0.5*'Scope 3 Yearly'!DE16+SUM(DE22:DE23)</f>
        <v>11.255556026293441</v>
      </c>
      <c r="DF24" s="2">
        <f>'Scope 3 Yearly'!DF13+'Scope 3 Yearly'!DF14+'Scope 3 Yearly'!DF15+0.5*'Scope 3 Yearly'!DF16+SUM(DF22:DF23)</f>
        <v>11.269429081667155</v>
      </c>
      <c r="DG24" s="2">
        <f>'Scope 3 Yearly'!DG13+'Scope 3 Yearly'!DG14+'Scope 3 Yearly'!DG15+0.5*'Scope 3 Yearly'!DG16+SUM(DG22:DG23)</f>
        <v>11.291168998588411</v>
      </c>
      <c r="DH24" s="2">
        <f>'Scope 3 Yearly'!DH13+'Scope 3 Yearly'!DH14+'Scope 3 Yearly'!DH15+0.5*'Scope 3 Yearly'!DH16+SUM(DH22:DH23)</f>
        <v>11.324811224783085</v>
      </c>
      <c r="DI24" s="2">
        <f>'Scope 3 Yearly'!DI13+'Scope 3 Yearly'!DI14+'Scope 3 Yearly'!DI15+0.5*'Scope 3 Yearly'!DI16+SUM(DI22:DI23)</f>
        <v>11.373409972592809</v>
      </c>
      <c r="DJ24" s="2">
        <f>'Scope 3 Yearly'!DJ13+'Scope 3 Yearly'!DJ14+'Scope 3 Yearly'!DJ15+0.5*'Scope 3 Yearly'!DJ16+SUM(DJ22:DJ23)</f>
        <v>11.438669776117338</v>
      </c>
      <c r="DK24" s="2">
        <f>'Scope 3 Yearly'!DK13+'Scope 3 Yearly'!DK14+'Scope 3 Yearly'!DK15+0.5*'Scope 3 Yearly'!DK16+SUM(DK22:DK23)</f>
        <v>11.519136499215808</v>
      </c>
      <c r="DL24" s="2">
        <f>'Scope 3 Yearly'!DL13+'Scope 3 Yearly'!DL14+'Scope 3 Yearly'!DL15+0.5*'Scope 3 Yearly'!DL16+SUM(DL22:DL23)</f>
        <v>11.609738038640046</v>
      </c>
      <c r="DM24" s="2">
        <f>'Scope 3 Yearly'!DM13+'Scope 3 Yearly'!DM14+'Scope 3 Yearly'!DM15+0.5*'Scope 3 Yearly'!DM16+SUM(DM22:DM23)</f>
        <v>11.702475520924153</v>
      </c>
      <c r="DN24" s="2">
        <f>'Scope 3 Yearly'!DN13+'Scope 3 Yearly'!DN14+'Scope 3 Yearly'!DN15+0.5*'Scope 3 Yearly'!DN16+SUM(DN22:DN23)</f>
        <v>11.790078659387738</v>
      </c>
      <c r="DO24" s="2">
        <f>'Scope 3 Yearly'!DO13+'Scope 3 Yearly'!DO14+'Scope 3 Yearly'!DO15+0.5*'Scope 3 Yearly'!DO16+SUM(DO22:DO23)</f>
        <v>11.865268240332085</v>
      </c>
      <c r="DP24" s="2">
        <f>'Scope 3 Yearly'!DP13+'Scope 3 Yearly'!DP14+'Scope 3 Yearly'!DP15+0.5*'Scope 3 Yearly'!DP16+SUM(DP22:DP23)</f>
        <v>11.924261076044115</v>
      </c>
      <c r="DQ24" s="2">
        <f>'Scope 3 Yearly'!DQ13+'Scope 3 Yearly'!DQ14+'Scope 3 Yearly'!DQ15+0.5*'Scope 3 Yearly'!DQ16+SUM(DQ22:DQ23)</f>
        <v>11.97528713723573</v>
      </c>
      <c r="DR24" s="2">
        <f>'Scope 3 Yearly'!DR13+'Scope 3 Yearly'!DR14+'Scope 3 Yearly'!DR15+0.5*'Scope 3 Yearly'!DR16+SUM(DR22:DR23)</f>
        <v>12.011706662513731</v>
      </c>
      <c r="DS24" s="2">
        <f>'Scope 3 Yearly'!DS13+'Scope 3 Yearly'!DS14+'Scope 3 Yearly'!DS15+0.5*'Scope 3 Yearly'!DS16+SUM(DS22:DS23)</f>
        <v>12.034754676383324</v>
      </c>
      <c r="DT24" s="2">
        <f>'Scope 3 Yearly'!DT13+'Scope 3 Yearly'!DT14+'Scope 3 Yearly'!DT15+0.5*'Scope 3 Yearly'!DT16+SUM(DT22:DT23)</f>
        <v>12.047194744652986</v>
      </c>
      <c r="DU24" s="2">
        <f>'Scope 3 Yearly'!DU13+'Scope 3 Yearly'!DU14+'Scope 3 Yearly'!DU15+0.5*'Scope 3 Yearly'!DU16+SUM(DU22:DU23)</f>
        <v>12.051598906519661</v>
      </c>
      <c r="DV24" s="2">
        <f>'Scope 3 Yearly'!DV13+'Scope 3 Yearly'!DV14+'Scope 3 Yearly'!DV15+0.5*'Scope 3 Yearly'!DV16+SUM(DV22:DV23)</f>
        <v>12.05075519236644</v>
      </c>
      <c r="DW24" s="2">
        <f>'Scope 3 Yearly'!DW13+'Scope 3 Yearly'!DW14+'Scope 3 Yearly'!DW15+0.5*'Scope 3 Yearly'!DW16+SUM(DW22:DW23)</f>
        <v>12.047607384499425</v>
      </c>
      <c r="DX24" s="2">
        <f>'Scope 3 Yearly'!DX13+'Scope 3 Yearly'!DX14+'Scope 3 Yearly'!DX15+0.5*'Scope 3 Yearly'!DX16+SUM(DX22:DX23)</f>
        <v>12.042215021453059</v>
      </c>
      <c r="DY24" s="2">
        <f>'Scope 3 Yearly'!DY13+'Scope 3 Yearly'!DY14+'Scope 3 Yearly'!DY15+0.5*'Scope 3 Yearly'!DY16+SUM(DY22:DY23)</f>
        <v>12.035455856781478</v>
      </c>
      <c r="DZ24" s="2">
        <f>'Scope 3 Yearly'!DZ13+'Scope 3 Yearly'!DZ14+'Scope 3 Yearly'!DZ15+0.5*'Scope 3 Yearly'!DZ16+SUM(DZ22:DZ23)</f>
        <v>12.031580702436703</v>
      </c>
      <c r="EB24" t="s">
        <v>392</v>
      </c>
      <c r="EC24" s="117">
        <f>'Yearly BTX'!AH114+'Yearly Butadiene'!AH72+'Yearly Methanol'!AH115+'Yearly HC Ethylene'!AH147+'Yearly HC Propylene'!AH67</f>
        <v>1868290.5957149027</v>
      </c>
      <c r="EG24" s="318"/>
    </row>
    <row r="25" spans="1:144">
      <c r="A25" s="1"/>
      <c r="B25" t="s">
        <v>393</v>
      </c>
      <c r="C25" s="5" t="s">
        <v>361</v>
      </c>
      <c r="D25" s="2">
        <f>'Scope 3 Yearly'!D13</f>
        <v>6.9815553801476513</v>
      </c>
      <c r="E25" s="2">
        <f>'Scope 3 Yearly'!E13</f>
        <v>6.8593314995696248</v>
      </c>
      <c r="F25" s="2">
        <f>'Scope 3 Yearly'!F13</f>
        <v>6.7360596986376589</v>
      </c>
      <c r="G25" s="2">
        <f>'Scope 3 Yearly'!G13</f>
        <v>6.6145613404141699</v>
      </c>
      <c r="H25" s="2">
        <f>'Scope 3 Yearly'!H13</f>
        <v>6.4943837450717554</v>
      </c>
      <c r="I25" s="2">
        <f>'Scope 3 Yearly'!I13</f>
        <v>6.3755458686036919</v>
      </c>
      <c r="J25" s="2">
        <f>'Scope 3 Yearly'!J13</f>
        <v>6.2315851287362785</v>
      </c>
      <c r="K25" s="2">
        <f>'Scope 3 Yearly'!K13</f>
        <v>6.0895998680025674</v>
      </c>
      <c r="L25" s="2">
        <f>'Scope 3 Yearly'!L13</f>
        <v>5.9498937268577574</v>
      </c>
      <c r="M25" s="2">
        <f>'Scope 3 Yearly'!M13</f>
        <v>5.8129860771880022</v>
      </c>
      <c r="N25" s="2">
        <f>'Scope 3 Yearly'!N13</f>
        <v>5.6797088679519412</v>
      </c>
      <c r="O25" s="2">
        <f>'Scope 3 Yearly'!O13</f>
        <v>5.5373648629721188</v>
      </c>
      <c r="P25" s="2">
        <f>'Scope 3 Yearly'!P13</f>
        <v>5.4093093477094021</v>
      </c>
      <c r="Q25" s="2">
        <f>'Scope 3 Yearly'!Q13</f>
        <v>5.2803387608939474</v>
      </c>
      <c r="R25" s="2">
        <f>'Scope 3 Yearly'!R13</f>
        <v>5.1592261510284372</v>
      </c>
      <c r="S25" s="2">
        <f>'Scope 3 Yearly'!S13</f>
        <v>5.0454833803436721</v>
      </c>
      <c r="T25" s="2">
        <f>'Scope 3 Yearly'!T13</f>
        <v>4.940550762364416</v>
      </c>
      <c r="U25" s="2">
        <f>'Scope 3 Yearly'!U13</f>
        <v>4.8382107059424442</v>
      </c>
      <c r="V25" s="2">
        <f>'Scope 3 Yearly'!V13</f>
        <v>4.7358052702655957</v>
      </c>
      <c r="W25" s="2">
        <f>'Scope 3 Yearly'!W13</f>
        <v>4.6306480571277611</v>
      </c>
      <c r="X25" s="2">
        <f>'Scope 3 Yearly'!X13</f>
        <v>4.521307861746739</v>
      </c>
      <c r="Y25" s="2">
        <f>'Scope 3 Yearly'!Y13</f>
        <v>4.3842921489942865</v>
      </c>
      <c r="Z25" s="2">
        <f>'Scope 3 Yearly'!Z13</f>
        <v>4.2467795230510879</v>
      </c>
      <c r="AA25" s="2">
        <f>'Scope 3 Yearly'!AA13</f>
        <v>4.1049958163734255</v>
      </c>
      <c r="AB25" s="2">
        <f>'Scope 3 Yearly'!AB13</f>
        <v>3.961799730022971</v>
      </c>
      <c r="AC25" s="2">
        <f>'Scope 3 Yearly'!AC13</f>
        <v>3.8181125658766319</v>
      </c>
      <c r="AD25" s="2">
        <f>'Scope 3 Yearly'!AD13</f>
        <v>3.6733544919313292</v>
      </c>
      <c r="AE25" s="2">
        <f>'Scope 3 Yearly'!AE13</f>
        <v>3.5303335337504906</v>
      </c>
      <c r="AF25" s="2">
        <f>'Scope 3 Yearly'!AF13</f>
        <v>3.3890792957331488</v>
      </c>
      <c r="AG25" s="2">
        <f>'Scope 3 Yearly'!AG13</f>
        <v>3.2499335837636583</v>
      </c>
      <c r="AH25" s="2">
        <f>'Scope 3 Yearly'!AH13</f>
        <v>3.1145291249201152</v>
      </c>
      <c r="AI25" s="2"/>
      <c r="AJ25" s="2">
        <f>'Scope 3 Yearly'!AJ13</f>
        <v>6.9815553801476513</v>
      </c>
      <c r="AK25" s="2">
        <f>'Scope 3 Yearly'!AK13</f>
        <v>6.8711162557541474</v>
      </c>
      <c r="AL25" s="2">
        <f>'Scope 3 Yearly'!AL13</f>
        <v>6.7601171702870522</v>
      </c>
      <c r="AM25" s="2">
        <f>'Scope 3 Yearly'!AM13</f>
        <v>6.6506623503110474</v>
      </c>
      <c r="AN25" s="2">
        <f>'Scope 3 Yearly'!AN13</f>
        <v>6.5425384382361216</v>
      </c>
      <c r="AO25" s="2">
        <f>'Scope 3 Yearly'!AO13</f>
        <v>6.4357646069462069</v>
      </c>
      <c r="AP25" s="2">
        <f>'Scope 3 Yearly'!AP13</f>
        <v>6.318903695889678</v>
      </c>
      <c r="AQ25" s="2">
        <f>'Scope 3 Yearly'!AQ13</f>
        <v>6.2041044647329748</v>
      </c>
      <c r="AR25" s="2">
        <f>'Scope 3 Yearly'!AR13</f>
        <v>6.0916702569053776</v>
      </c>
      <c r="AS25" s="2">
        <f>'Scope 3 Yearly'!AS13</f>
        <v>5.9821201412766172</v>
      </c>
      <c r="AT25" s="2">
        <f>'Scope 3 Yearly'!AT13</f>
        <v>5.8762857337852017</v>
      </c>
      <c r="AU25" s="2">
        <f>'Scope 3 Yearly'!AU13</f>
        <v>5.7694965747401783</v>
      </c>
      <c r="AV25" s="2">
        <f>'Scope 3 Yearly'!AV13</f>
        <v>5.675576659489673</v>
      </c>
      <c r="AW25" s="2">
        <f>'Scope 3 Yearly'!AW13</f>
        <v>5.5830193121633753</v>
      </c>
      <c r="AX25" s="2">
        <f>'Scope 3 Yearly'!AX13</f>
        <v>5.498465936938099</v>
      </c>
      <c r="AY25" s="2">
        <f>'Scope 3 Yearly'!AY13</f>
        <v>5.4214246295881772</v>
      </c>
      <c r="AZ25" s="2">
        <f>'Scope 3 Yearly'!AZ13</f>
        <v>5.3513699676404221</v>
      </c>
      <c r="BA25" s="2">
        <f>'Scope 3 Yearly'!BA13</f>
        <v>5.2840332182856882</v>
      </c>
      <c r="BB25" s="2">
        <f>'Scope 3 Yearly'!BB13</f>
        <v>5.2167593595945396</v>
      </c>
      <c r="BC25" s="2">
        <f>'Scope 3 Yearly'!BC13</f>
        <v>5.1468669238312561</v>
      </c>
      <c r="BD25" s="2">
        <f>'Scope 3 Yearly'!BD13</f>
        <v>5.0729295335103668</v>
      </c>
      <c r="BE25" s="2">
        <f>'Scope 3 Yearly'!BE13</f>
        <v>4.9687364787596495</v>
      </c>
      <c r="BF25" s="2">
        <f>'Scope 3 Yearly'!BF13</f>
        <v>4.8631899990474521</v>
      </c>
      <c r="BG25" s="2">
        <f>'Scope 3 Yearly'!BG13</f>
        <v>4.7555387506111799</v>
      </c>
      <c r="BH25" s="2">
        <f>'Scope 3 Yearly'!BH13</f>
        <v>4.6467381290128831</v>
      </c>
      <c r="BI25" s="2">
        <f>'Scope 3 Yearly'!BI13</f>
        <v>4.5377130040558162</v>
      </c>
      <c r="BJ25" s="2">
        <f>'Scope 3 Yearly'!BJ13</f>
        <v>4.4291742204356117</v>
      </c>
      <c r="BK25" s="2">
        <f>'Scope 3 Yearly'!BK13</f>
        <v>4.3226519200802169</v>
      </c>
      <c r="BL25" s="2">
        <f>'Scope 3 Yearly'!BL13</f>
        <v>4.2181791941457831</v>
      </c>
      <c r="BM25" s="2">
        <f>'Scope 3 Yearly'!BM13</f>
        <v>4.1160991168853611</v>
      </c>
      <c r="BN25" s="2">
        <f>'Scope 3 Yearly'!BN13</f>
        <v>4.0180338288153106</v>
      </c>
      <c r="BO25" s="2"/>
      <c r="BP25" s="2">
        <f>'Scope 3 Yearly'!BP13</f>
        <v>6.9815402172586216</v>
      </c>
      <c r="BQ25" s="2">
        <f>'Scope 3 Yearly'!BQ13</f>
        <v>6.9555857560780323</v>
      </c>
      <c r="BR25" s="2">
        <f>'Scope 3 Yearly'!BR13</f>
        <v>6.929272899392096</v>
      </c>
      <c r="BS25" s="2">
        <f>'Scope 3 Yearly'!BS13</f>
        <v>6.9025947941853492</v>
      </c>
      <c r="BT25" s="2">
        <f>'Scope 3 Yearly'!BT13</f>
        <v>6.8755444660159011</v>
      </c>
      <c r="BU25" s="2">
        <f>'Scope 3 Yearly'!BU13</f>
        <v>6.8481148168394341</v>
      </c>
      <c r="BV25" s="2">
        <f>'Scope 3 Yearly'!BV13</f>
        <v>6.8202986227940983</v>
      </c>
      <c r="BW25" s="2">
        <f>'Scope 3 Yearly'!BW13</f>
        <v>6.7920885319456303</v>
      </c>
      <c r="BX25" s="2">
        <f>'Scope 3 Yearly'!BX13</f>
        <v>6.763477061991944</v>
      </c>
      <c r="BY25" s="2">
        <f>'Scope 3 Yearly'!BY13</f>
        <v>6.7344565979264885</v>
      </c>
      <c r="BZ25" s="2">
        <f>'Scope 3 Yearly'!BZ13</f>
        <v>6.7050193896596273</v>
      </c>
      <c r="CA25" s="2">
        <f>'Scope 3 Yearly'!CA13</f>
        <v>6.675157549597265</v>
      </c>
      <c r="CB25" s="2">
        <f>'Scope 3 Yearly'!CB13</f>
        <v>6.6448630501759833</v>
      </c>
      <c r="CC25" s="2">
        <f>'Scope 3 Yearly'!CC13</f>
        <v>6.6141277213538672</v>
      </c>
      <c r="CD25" s="2">
        <f>'Scope 3 Yearly'!CD13</f>
        <v>6.5829432480562584</v>
      </c>
      <c r="CE25" s="2">
        <f>'Scope 3 Yearly'!CE13</f>
        <v>6.551301167575585</v>
      </c>
      <c r="CF25" s="2">
        <f>'Scope 3 Yearly'!CF13</f>
        <v>6.5191928669244907</v>
      </c>
      <c r="CG25" s="2">
        <f>'Scope 3 Yearly'!CG13</f>
        <v>6.4866095801413701</v>
      </c>
      <c r="CH25" s="2">
        <f>'Scope 3 Yearly'!CH13</f>
        <v>6.4535423855474807</v>
      </c>
      <c r="CI25" s="2">
        <f>'Scope 3 Yearly'!CI13</f>
        <v>6.4199822029547748</v>
      </c>
      <c r="CJ25" s="2">
        <f>'Scope 3 Yearly'!CJ13</f>
        <v>6.3859197908235217</v>
      </c>
      <c r="CK25" s="2">
        <f>'Scope 3 Yearly'!CK13</f>
        <v>6.351345743368852</v>
      </c>
      <c r="CL25" s="2">
        <f>'Scope 3 Yearly'!CL13</f>
        <v>6.3162504876152852</v>
      </c>
      <c r="CM25" s="2">
        <f>'Scope 3 Yearly'!CM13</f>
        <v>6.2806242803983094</v>
      </c>
      <c r="CN25" s="2">
        <f>'Scope 3 Yearly'!CN13</f>
        <v>6.2444572053120719</v>
      </c>
      <c r="CO25" s="2">
        <f>'Scope 3 Yearly'!CO13</f>
        <v>6.2077391696021769</v>
      </c>
      <c r="CP25" s="2">
        <f>'Scope 3 Yearly'!CP13</f>
        <v>6.1704599010026371</v>
      </c>
      <c r="CQ25" s="2">
        <f>'Scope 3 Yearly'!CQ13</f>
        <v>6.1326089445159502</v>
      </c>
      <c r="CR25" s="2">
        <f>'Scope 3 Yearly'!CR13</f>
        <v>6.0941756591352974</v>
      </c>
      <c r="CS25" s="2">
        <f>'Scope 3 Yearly'!CS13</f>
        <v>6.0551492145077859</v>
      </c>
      <c r="CT25" s="2">
        <f>'Scope 3 Yearly'!CT13</f>
        <v>6.0155185875377253</v>
      </c>
      <c r="CU25" s="2"/>
      <c r="CV25" s="2">
        <f>'Scope 3 Yearly'!CV13</f>
        <v>6.9815553801476513</v>
      </c>
      <c r="CW25" s="2">
        <f>'Scope 3 Yearly'!CW13</f>
        <v>6.9685695415424354</v>
      </c>
      <c r="CX25" s="2">
        <f>'Scope 3 Yearly'!CX13</f>
        <v>6.9551557425326234</v>
      </c>
      <c r="CY25" s="2">
        <f>'Scope 3 Yearly'!CY13</f>
        <v>6.9413195362855369</v>
      </c>
      <c r="CZ25" s="2">
        <f>'Scope 3 Yearly'!CZ13</f>
        <v>6.9270797848783277</v>
      </c>
      <c r="DA25" s="2">
        <f>'Scope 3 Yearly'!DA13</f>
        <v>6.9124806408468213</v>
      </c>
      <c r="DB25" s="2">
        <f>'Scope 3 Yearly'!DB13</f>
        <v>6.8976102771761134</v>
      </c>
      <c r="DC25" s="2">
        <f>'Scope 3 Yearly'!DC13</f>
        <v>6.8826394777641191</v>
      </c>
      <c r="DD25" s="2">
        <f>'Scope 3 Yearly'!DD13</f>
        <v>6.8678748152407669</v>
      </c>
      <c r="DE25" s="2">
        <f>'Scope 3 Yearly'!DE13</f>
        <v>6.8538378430160609</v>
      </c>
      <c r="DF25" s="2">
        <f>'Scope 3 Yearly'!DF13</f>
        <v>6.8413623888218256</v>
      </c>
      <c r="DG25" s="2">
        <f>'Scope 3 Yearly'!DG13</f>
        <v>6.8312034859607547</v>
      </c>
      <c r="DH25" s="2">
        <f>'Scope 3 Yearly'!DH13</f>
        <v>6.8248210322316769</v>
      </c>
      <c r="DI25" s="2">
        <f>'Scope 3 Yearly'!DI13</f>
        <v>6.8233330785500099</v>
      </c>
      <c r="DJ25" s="2">
        <f>'Scope 3 Yearly'!DJ13</f>
        <v>6.8273790073809186</v>
      </c>
      <c r="DK25" s="2">
        <f>'Scope 3 Yearly'!DK13</f>
        <v>6.8364592965758408</v>
      </c>
      <c r="DL25" s="2">
        <f>'Scope 3 Yearly'!DL13</f>
        <v>6.848756873954077</v>
      </c>
      <c r="DM25" s="2">
        <f>'Scope 3 Yearly'!DM13</f>
        <v>6.8613747422821882</v>
      </c>
      <c r="DN25" s="2">
        <f>'Scope 3 Yearly'!DN13</f>
        <v>6.8716569726283687</v>
      </c>
      <c r="DO25" s="2">
        <f>'Scope 3 Yearly'!DO13</f>
        <v>6.8769220320378697</v>
      </c>
      <c r="DP25" s="2">
        <f>'Scope 3 Yearly'!DP13</f>
        <v>6.8757453719457562</v>
      </c>
      <c r="DQ25" s="2">
        <f>'Scope 3 Yearly'!DQ13</f>
        <v>6.8710962259977748</v>
      </c>
      <c r="DR25" s="2">
        <f>'Scope 3 Yearly'!DR13</f>
        <v>6.8605040391724703</v>
      </c>
      <c r="DS25" s="2">
        <f>'Scope 3 Yearly'!DS13</f>
        <v>6.8443776424422529</v>
      </c>
      <c r="DT25" s="2">
        <f>'Scope 3 Yearly'!DT13</f>
        <v>6.8236934063018388</v>
      </c>
      <c r="DU25" s="2">
        <f>'Scope 3 Yearly'!DU13</f>
        <v>6.7993650397549255</v>
      </c>
      <c r="DV25" s="2">
        <f>'Scope 3 Yearly'!DV13</f>
        <v>6.7723938966862152</v>
      </c>
      <c r="DW25" s="2">
        <f>'Scope 3 Yearly'!DW13</f>
        <v>6.7438474650616254</v>
      </c>
      <c r="DX25" s="2">
        <f>'Scope 3 Yearly'!DX13</f>
        <v>6.7137287655426405</v>
      </c>
      <c r="DY25" s="2">
        <f>'Scope 3 Yearly'!DY13</f>
        <v>6.6823458364124111</v>
      </c>
      <c r="DZ25" s="2">
        <f>'Scope 3 Yearly'!DZ13</f>
        <v>6.6512695506281512</v>
      </c>
      <c r="EB25" t="s">
        <v>79</v>
      </c>
      <c r="EC25" s="117">
        <f>'Yearly BTX'!AH113+'Yearly Butadiene'!AH71+'Yearly Methanol'!AH114+'Yearly HC Ethylene'!AH146+'Yearly HC Propylene'!AH66</f>
        <v>-5516.400868761848</v>
      </c>
      <c r="EG25" s="318"/>
    </row>
    <row r="26" spans="1:144">
      <c r="A26" s="1"/>
      <c r="B26" t="s">
        <v>306</v>
      </c>
      <c r="C26" s="5" t="s">
        <v>361</v>
      </c>
      <c r="D26" s="2">
        <f>'Scope 3 Yearly'!D14</f>
        <v>1.5372794451934426</v>
      </c>
      <c r="E26" s="2">
        <f>'Scope 3 Yearly'!E14</f>
        <v>1.5166905674617381</v>
      </c>
      <c r="F26" s="2">
        <f>'Scope 3 Yearly'!F14</f>
        <v>1.4953893654985926</v>
      </c>
      <c r="G26" s="2">
        <f>'Scope 3 Yearly'!G14</f>
        <v>1.4744067593850818</v>
      </c>
      <c r="H26" s="2">
        <f>'Scope 3 Yearly'!H14</f>
        <v>1.4535111016078128</v>
      </c>
      <c r="I26" s="2">
        <f>'Scope 3 Yearly'!I14</f>
        <v>1.4327100845464886</v>
      </c>
      <c r="J26" s="2">
        <f>'Scope 3 Yearly'!J14</f>
        <v>1.4050016060045489</v>
      </c>
      <c r="K26" s="2">
        <f>'Scope 3 Yearly'!K14</f>
        <v>1.3775284715830582</v>
      </c>
      <c r="L26" s="2">
        <f>'Scope 3 Yearly'!L14</f>
        <v>1.3503643718494052</v>
      </c>
      <c r="M26" s="2">
        <f>'Scope 3 Yearly'!M14</f>
        <v>1.3236330054723322</v>
      </c>
      <c r="N26" s="2">
        <f>'Scope 3 Yearly'!N14</f>
        <v>1.2975310126919231</v>
      </c>
      <c r="O26" s="2">
        <f>'Scope 3 Yearly'!O14</f>
        <v>1.2673029271094294</v>
      </c>
      <c r="P26" s="2">
        <f>'Scope 3 Yearly'!P14</f>
        <v>1.2399424365971266</v>
      </c>
      <c r="Q26" s="2">
        <f>'Scope 3 Yearly'!Q14</f>
        <v>1.2119317618734697</v>
      </c>
      <c r="R26" s="2">
        <f>'Scope 3 Yearly'!R14</f>
        <v>1.1855854920496154</v>
      </c>
      <c r="S26" s="2">
        <f>'Scope 3 Yearly'!S14</f>
        <v>1.16079988031901</v>
      </c>
      <c r="T26" s="2">
        <f>'Scope 3 Yearly'!T14</f>
        <v>1.1383002535663054</v>
      </c>
      <c r="U26" s="2">
        <f>'Scope 3 Yearly'!U14</f>
        <v>1.1162740061813987</v>
      </c>
      <c r="V26" s="2">
        <f>'Scope 3 Yearly'!V14</f>
        <v>1.0941108060666274</v>
      </c>
      <c r="W26" s="2">
        <f>'Scope 3 Yearly'!W14</f>
        <v>1.0711904252696665</v>
      </c>
      <c r="X26" s="2">
        <f>'Scope 3 Yearly'!X14</f>
        <v>1.0471803387154355</v>
      </c>
      <c r="Y26" s="2">
        <f>'Scope 3 Yearly'!Y14</f>
        <v>1.0082089340527129</v>
      </c>
      <c r="Z26" s="2">
        <f>'Scope 3 Yearly'!Z14</f>
        <v>0.97403033682711504</v>
      </c>
      <c r="AA26" s="2">
        <f>'Scope 3 Yearly'!AA14</f>
        <v>0.93871188839422004</v>
      </c>
      <c r="AB26" s="2">
        <f>'Scope 3 Yearly'!AB14</f>
        <v>0.90309116061351113</v>
      </c>
      <c r="AC26" s="2">
        <f>'Scope 3 Yearly'!AC14</f>
        <v>0.86739089954665516</v>
      </c>
      <c r="AD26" s="2">
        <f>'Scope 3 Yearly'!AD14</f>
        <v>0.83131857940822995</v>
      </c>
      <c r="AE26" s="2">
        <f>'Scope 3 Yearly'!AE14</f>
        <v>0.79569876422614449</v>
      </c>
      <c r="AF26" s="2">
        <f>'Scope 3 Yearly'!AF14</f>
        <v>0.76054625326804759</v>
      </c>
      <c r="AG26" s="2">
        <f>'Scope 3 Yearly'!AG14</f>
        <v>0.72594578424541023</v>
      </c>
      <c r="AH26" s="2">
        <f>'Scope 3 Yearly'!AH14</f>
        <v>0.69226787238808374</v>
      </c>
      <c r="AI26" s="2"/>
      <c r="AJ26" s="2">
        <f>'Scope 3 Yearly'!AJ14</f>
        <v>1.5372794451934426</v>
      </c>
      <c r="AK26" s="2">
        <f>'Scope 3 Yearly'!AK14</f>
        <v>1.518951330141306</v>
      </c>
      <c r="AL26" s="2">
        <f>'Scope 3 Yearly'!AL14</f>
        <v>1.5000889112597136</v>
      </c>
      <c r="AM26" s="2">
        <f>'Scope 3 Yearly'!AM14</f>
        <v>1.4814938494973859</v>
      </c>
      <c r="AN26" s="2">
        <f>'Scope 3 Yearly'!AN14</f>
        <v>1.4630111101576007</v>
      </c>
      <c r="AO26" s="2">
        <f>'Scope 3 Yearly'!AO14</f>
        <v>1.4446485294584297</v>
      </c>
      <c r="AP26" s="2">
        <f>'Scope 3 Yearly'!AP14</f>
        <v>1.4233101384525608</v>
      </c>
      <c r="AQ26" s="2">
        <f>'Scope 3 Yearly'!AQ14</f>
        <v>1.4022570518590751</v>
      </c>
      <c r="AR26" s="2">
        <f>'Scope 3 Yearly'!AR14</f>
        <v>1.3815631506216739</v>
      </c>
      <c r="AS26" s="2">
        <f>'Scope 3 Yearly'!AS14</f>
        <v>1.36135233601297</v>
      </c>
      <c r="AT26" s="2">
        <f>'Scope 3 Yearly'!AT14</f>
        <v>1.3418214754685385</v>
      </c>
      <c r="AU26" s="2">
        <f>'Scope 3 Yearly'!AU14</f>
        <v>1.3205421997362938</v>
      </c>
      <c r="AV26" s="2">
        <f>'Scope 3 Yearly'!AV14</f>
        <v>1.3018756773834936</v>
      </c>
      <c r="AW26" s="2">
        <f>'Scope 3 Yearly'!AW14</f>
        <v>1.2831649306995585</v>
      </c>
      <c r="AX26" s="2">
        <f>'Scope 3 Yearly'!AX14</f>
        <v>1.2661823597100339</v>
      </c>
      <c r="AY26" s="2">
        <f>'Scope 3 Yearly'!AY14</f>
        <v>1.2508260332657231</v>
      </c>
      <c r="AZ26" s="2">
        <f>'Scope 3 Yearly'!AZ14</f>
        <v>1.2371813649673882</v>
      </c>
      <c r="BA26" s="2">
        <f>'Scope 3 Yearly'!BA14</f>
        <v>1.2240731738306325</v>
      </c>
      <c r="BB26" s="2">
        <f>'Scope 3 Yearly'!BB14</f>
        <v>1.2108895417188767</v>
      </c>
      <c r="BC26" s="2">
        <f>'Scope 3 Yearly'!BC14</f>
        <v>1.197007483166719</v>
      </c>
      <c r="BD26" s="2">
        <f>'Scope 3 Yearly'!BD14</f>
        <v>1.1820916508044663</v>
      </c>
      <c r="BE26" s="2">
        <f>'Scope 3 Yearly'!BE14</f>
        <v>1.1527076482713154</v>
      </c>
      <c r="BF26" s="2">
        <f>'Scope 3 Yearly'!BF14</f>
        <v>1.1273716611437021</v>
      </c>
      <c r="BG26" s="2">
        <f>'Scope 3 Yearly'!BG14</f>
        <v>1.101458809156467</v>
      </c>
      <c r="BH26" s="2">
        <f>'Scope 3 Yearly'!BH14</f>
        <v>1.0752402273402892</v>
      </c>
      <c r="BI26" s="2">
        <f>'Scope 3 Yearly'!BI14</f>
        <v>1.0489339998379321</v>
      </c>
      <c r="BJ26" s="2">
        <f>'Scope 3 Yearly'!BJ14</f>
        <v>1.0226188905613587</v>
      </c>
      <c r="BK26" s="2">
        <f>'Scope 3 Yearly'!BK14</f>
        <v>0.9967414595634726</v>
      </c>
      <c r="BL26" s="2">
        <f>'Scope 3 Yearly'!BL14</f>
        <v>0.97131136789533645</v>
      </c>
      <c r="BM26" s="2">
        <f>'Scope 3 Yearly'!BM14</f>
        <v>0.94640938660650931</v>
      </c>
      <c r="BN26" s="2">
        <f>'Scope 3 Yearly'!BN14</f>
        <v>0.9224092945445963</v>
      </c>
      <c r="BO26" s="2"/>
      <c r="BP26" s="2">
        <f>'Scope 3 Yearly'!BP14</f>
        <v>1.537276106453525</v>
      </c>
      <c r="BQ26" s="2">
        <f>'Scope 3 Yearly'!BQ14</f>
        <v>1.5032631620021741</v>
      </c>
      <c r="BR26" s="2">
        <f>'Scope 3 Yearly'!BR14</f>
        <v>1.4693520424147566</v>
      </c>
      <c r="BS26" s="2">
        <f>'Scope 3 Yearly'!BS14</f>
        <v>1.4355462953621307</v>
      </c>
      <c r="BT26" s="2">
        <f>'Scope 3 Yearly'!BT14</f>
        <v>1.4018495631270944</v>
      </c>
      <c r="BU26" s="2">
        <f>'Scope 3 Yearly'!BU14</f>
        <v>1.3682655848492842</v>
      </c>
      <c r="BV26" s="2">
        <f>'Scope 3 Yearly'!BV14</f>
        <v>1.3347981988199145</v>
      </c>
      <c r="BW26" s="2">
        <f>'Scope 3 Yearly'!BW14</f>
        <v>1.3014513448274128</v>
      </c>
      <c r="BX26" s="2">
        <f>'Scope 3 Yearly'!BX14</f>
        <v>1.2682290665550384</v>
      </c>
      <c r="BY26" s="2">
        <f>'Scope 3 Yearly'!BY14</f>
        <v>1.2351355140315812</v>
      </c>
      <c r="BZ26" s="2">
        <f>'Scope 3 Yearly'!BZ14</f>
        <v>1.2021749461362683</v>
      </c>
      <c r="CA26" s="2">
        <f>'Scope 3 Yearly'!CA14</f>
        <v>1.1693517331590315</v>
      </c>
      <c r="CB26" s="2">
        <f>'Scope 3 Yearly'!CB14</f>
        <v>1.1366703594172982</v>
      </c>
      <c r="CC26" s="2">
        <f>'Scope 3 Yearly'!CC14</f>
        <v>1.1041354259305145</v>
      </c>
      <c r="CD26" s="2">
        <f>'Scope 3 Yearly'!CD14</f>
        <v>1.0717516531536122</v>
      </c>
      <c r="CE26" s="2">
        <f>'Scope 3 Yearly'!CE14</f>
        <v>1.0395238837706686</v>
      </c>
      <c r="CF26" s="2">
        <f>'Scope 3 Yearly'!CF14</f>
        <v>1.0074570855500344</v>
      </c>
      <c r="CG26" s="2">
        <f>'Scope 3 Yearly'!CG14</f>
        <v>0.97555635426222076</v>
      </c>
      <c r="CH26" s="2">
        <f>'Scope 3 Yearly'!CH14</f>
        <v>0.94382691666187513</v>
      </c>
      <c r="CI26" s="2">
        <f>'Scope 3 Yearly'!CI14</f>
        <v>0.91227413353519682</v>
      </c>
      <c r="CJ26" s="2">
        <f>'Scope 3 Yearly'!CJ14</f>
        <v>0.88090350281416685</v>
      </c>
      <c r="CK26" s="2">
        <f>'Scope 3 Yearly'!CK14</f>
        <v>0.84972066275900593</v>
      </c>
      <c r="CL26" s="2">
        <f>'Scope 3 Yearly'!CL14</f>
        <v>0.81873139521029237</v>
      </c>
      <c r="CM26" s="2">
        <f>'Scope 3 Yearly'!CM14</f>
        <v>0.78794162891220476</v>
      </c>
      <c r="CN26" s="2">
        <f>'Scope 3 Yearly'!CN14</f>
        <v>0.75735744290839013</v>
      </c>
      <c r="CO26" s="2">
        <f>'Scope 3 Yearly'!CO14</f>
        <v>0.72698507001197643</v>
      </c>
      <c r="CP26" s="2">
        <f>'Scope 3 Yearly'!CP14</f>
        <v>0.69683090035129158</v>
      </c>
      <c r="CQ26" s="2">
        <f>'Scope 3 Yearly'!CQ14</f>
        <v>0.66690148499287594</v>
      </c>
      <c r="CR26" s="2">
        <f>'Scope 3 Yearly'!CR14</f>
        <v>0.63720353964340959</v>
      </c>
      <c r="CS26" s="2">
        <f>'Scope 3 Yearly'!CS14</f>
        <v>0.60774394843220947</v>
      </c>
      <c r="CT26" s="2">
        <f>'Scope 3 Yearly'!CT14</f>
        <v>0.5785297677759812</v>
      </c>
      <c r="CU26" s="2"/>
      <c r="CV26" s="2">
        <f>'Scope 3 Yearly'!CV14</f>
        <v>1.5372794451934426</v>
      </c>
      <c r="CW26" s="2">
        <f>'Scope 3 Yearly'!CW14</f>
        <v>1.5388251704970111</v>
      </c>
      <c r="CX26" s="2">
        <f>'Scope 3 Yearly'!CX14</f>
        <v>1.5402435423832439</v>
      </c>
      <c r="CY26" s="2">
        <f>'Scope 3 Yearly'!CY14</f>
        <v>1.5415351113703597</v>
      </c>
      <c r="CZ26" s="2">
        <f>'Scope 3 Yearly'!CZ14</f>
        <v>1.5427034117386662</v>
      </c>
      <c r="DA26" s="2">
        <f>'Scope 3 Yearly'!DA14</f>
        <v>1.543757678653463</v>
      </c>
      <c r="DB26" s="2">
        <f>'Scope 3 Yearly'!DB14</f>
        <v>1.544717120751214</v>
      </c>
      <c r="DC26" s="2">
        <f>'Scope 3 Yearly'!DC14</f>
        <v>1.5456197213598173</v>
      </c>
      <c r="DD26" s="2">
        <f>'Scope 3 Yearly'!DD14</f>
        <v>1.5465344656679785</v>
      </c>
      <c r="DE26" s="2">
        <f>'Scope 3 Yearly'!DE14</f>
        <v>1.547579634818566</v>
      </c>
      <c r="DF26" s="2">
        <f>'Scope 3 Yearly'!DF14</f>
        <v>1.5489454842086545</v>
      </c>
      <c r="DG26" s="2">
        <f>'Scope 3 Yearly'!DG14</f>
        <v>1.5508064029934931</v>
      </c>
      <c r="DH26" s="2">
        <f>'Scope 3 Yearly'!DH14</f>
        <v>1.5534990363285517</v>
      </c>
      <c r="DI26" s="2">
        <f>'Scope 3 Yearly'!DI14</f>
        <v>1.5572855086325104</v>
      </c>
      <c r="DJ26" s="2">
        <f>'Scope 3 Yearly'!DJ14</f>
        <v>1.5623210520242459</v>
      </c>
      <c r="DK26" s="2">
        <f>'Scope 3 Yearly'!DK14</f>
        <v>1.5685010659624847</v>
      </c>
      <c r="DL26" s="2">
        <f>'Scope 3 Yearly'!DL14</f>
        <v>1.5754166052331489</v>
      </c>
      <c r="DM26" s="2">
        <f>'Scope 3 Yearly'!DM14</f>
        <v>1.5824052705240954</v>
      </c>
      <c r="DN26" s="2">
        <f>'Scope 3 Yearly'!DN14</f>
        <v>1.588853483912759</v>
      </c>
      <c r="DO26" s="2">
        <f>'Scope 3 Yearly'!DO14</f>
        <v>1.5941354491951487</v>
      </c>
      <c r="DP26" s="2">
        <f>'Scope 3 Yearly'!DP14</f>
        <v>1.5979112072056754</v>
      </c>
      <c r="DQ26" s="2">
        <f>'Scope 3 Yearly'!DQ14</f>
        <v>1.6008612084443226</v>
      </c>
      <c r="DR26" s="2">
        <f>'Scope 3 Yearly'!DR14</f>
        <v>1.602402363002644</v>
      </c>
      <c r="DS26" s="2">
        <f>'Scope 3 Yearly'!DS14</f>
        <v>1.6026200866018467</v>
      </c>
      <c r="DT26" s="2">
        <f>'Scope 3 Yearly'!DT14</f>
        <v>1.6017340416071069</v>
      </c>
      <c r="DU26" s="2">
        <f>'Scope 3 Yearly'!DU14</f>
        <v>1.5999514751059611</v>
      </c>
      <c r="DV26" s="2">
        <f>'Scope 3 Yearly'!DV14</f>
        <v>1.5975024717167179</v>
      </c>
      <c r="DW26" s="2">
        <f>'Scope 3 Yearly'!DW14</f>
        <v>1.594635098089376</v>
      </c>
      <c r="DX26" s="2">
        <f>'Scope 3 Yearly'!DX14</f>
        <v>1.5913475844108276</v>
      </c>
      <c r="DY26" s="2">
        <f>'Scope 3 Yearly'!DY14</f>
        <v>1.5877106595006756</v>
      </c>
      <c r="DZ26" s="2">
        <f>'Scope 3 Yearly'!DZ14</f>
        <v>1.5840965330381023</v>
      </c>
      <c r="EG26" s="318"/>
    </row>
    <row r="27" spans="1:144">
      <c r="A27" s="1"/>
      <c r="B27" t="str">
        <f>'Scope 3 Yearly'!A15</f>
        <v>Dumpsite</v>
      </c>
      <c r="C27" s="5" t="s">
        <v>361</v>
      </c>
      <c r="D27" s="2">
        <f>'Scope 3 Yearly'!D15</f>
        <v>0.31824136759835719</v>
      </c>
      <c r="E27" s="2">
        <f>'Scope 3 Yearly'!E15</f>
        <v>0.30356028369202531</v>
      </c>
      <c r="F27" s="2">
        <f>'Scope 3 Yearly'!F15</f>
        <v>0.2891066151635962</v>
      </c>
      <c r="G27" s="2">
        <f>'Scope 3 Yearly'!G15</f>
        <v>0.27508656892081301</v>
      </c>
      <c r="H27" s="2">
        <f>'Scope 3 Yearly'!H15</f>
        <v>0.26144616682417177</v>
      </c>
      <c r="I27" s="2">
        <f>'Scope 3 Yearly'!I15</f>
        <v>0.2481805502224381</v>
      </c>
      <c r="J27" s="2">
        <f>'Scope 3 Yearly'!J15</f>
        <v>0.23410847170541546</v>
      </c>
      <c r="K27" s="2">
        <f>'Scope 3 Yearly'!K15</f>
        <v>0.22051392015647173</v>
      </c>
      <c r="L27" s="2">
        <f>'Scope 3 Yearly'!L15</f>
        <v>0.20739826761853408</v>
      </c>
      <c r="M27" s="2">
        <f>'Scope 3 Yearly'!M15</f>
        <v>0.19476850724007577</v>
      </c>
      <c r="N27" s="2">
        <f>'Scope 3 Yearly'!N15</f>
        <v>0.18263891908364474</v>
      </c>
      <c r="O27" s="2">
        <f>'Scope 3 Yearly'!O15</f>
        <v>0.1703416523834643</v>
      </c>
      <c r="P27" s="2">
        <f>'Scope 3 Yearly'!P15</f>
        <v>0.15885748548266077</v>
      </c>
      <c r="Q27" s="2">
        <f>'Scope 3 Yearly'!Q15</f>
        <v>0.14769855756484782</v>
      </c>
      <c r="R27" s="2">
        <f>'Scope 3 Yearly'!R15</f>
        <v>0.13714168831784537</v>
      </c>
      <c r="S27" s="2">
        <f>'Scope 3 Yearly'!S15</f>
        <v>0.12713992351647238</v>
      </c>
      <c r="T27" s="2">
        <f>'Scope 3 Yearly'!T15</f>
        <v>0.11773701896614364</v>
      </c>
      <c r="U27" s="2">
        <f>'Scope 3 Yearly'!U15</f>
        <v>0.10870861174655201</v>
      </c>
      <c r="V27" s="2">
        <f>'Scope 3 Yearly'!V15</f>
        <v>9.998652942630501E-2</v>
      </c>
      <c r="W27" s="2">
        <f>'Scope 3 Yearly'!W15</f>
        <v>9.1516479270779896E-2</v>
      </c>
      <c r="X27" s="2">
        <f>'Scope 3 Yearly'!X15</f>
        <v>8.3281718586426107E-2</v>
      </c>
      <c r="Y27" s="2">
        <f>'Scope 3 Yearly'!Y15</f>
        <v>7.4247053603924709E-2</v>
      </c>
      <c r="Z27" s="2">
        <f>'Scope 3 Yearly'!Z15</f>
        <v>6.6059043242877077E-2</v>
      </c>
      <c r="AA27" s="2">
        <f>'Scope 3 Yearly'!AA15</f>
        <v>5.8241947881870391E-2</v>
      </c>
      <c r="AB27" s="2">
        <f>'Scope 3 Yearly'!AB15</f>
        <v>5.0857884417771428E-2</v>
      </c>
      <c r="AC27" s="2">
        <f>'Scope 3 Yearly'!AC15</f>
        <v>4.391798388348845E-2</v>
      </c>
      <c r="AD27" s="2">
        <f>'Scope 3 Yearly'!AD15</f>
        <v>3.7404792082016518E-2</v>
      </c>
      <c r="AE27" s="2">
        <f>'Scope 3 Yearly'!AE15</f>
        <v>3.1352299054614743E-2</v>
      </c>
      <c r="AF27" s="2">
        <f>'Scope 3 Yearly'!AF15</f>
        <v>2.5748286693984938E-2</v>
      </c>
      <c r="AG27" s="2">
        <f>'Scope 3 Yearly'!AG15</f>
        <v>2.0582383426309438E-2</v>
      </c>
      <c r="AH27" s="2">
        <f>'Scope 3 Yearly'!AH15</f>
        <v>1.5849099502720884E-2</v>
      </c>
      <c r="AI27" s="2"/>
      <c r="AJ27" s="2">
        <f>'Scope 3 Yearly'!AJ15</f>
        <v>0.31824136759835719</v>
      </c>
      <c r="AK27" s="2">
        <f>'Scope 3 Yearly'!AK15</f>
        <v>0.3040093916706757</v>
      </c>
      <c r="AL27" s="2">
        <f>'Scope 3 Yearly'!AL15</f>
        <v>0.29000915539740435</v>
      </c>
      <c r="AM27" s="2">
        <f>'Scope 3 Yearly'!AM15</f>
        <v>0.27640016286947178</v>
      </c>
      <c r="AN27" s="2">
        <f>'Scope 3 Yearly'!AN15</f>
        <v>0.26314387396082978</v>
      </c>
      <c r="AO27" s="2">
        <f>'Scope 3 Yearly'!AO15</f>
        <v>0.25023533030809131</v>
      </c>
      <c r="AP27" s="2">
        <f>'Scope 3 Yearly'!AP15</f>
        <v>0.2371481481676504</v>
      </c>
      <c r="AQ27" s="2">
        <f>'Scope 3 Yearly'!AQ15</f>
        <v>0.22446350875072665</v>
      </c>
      <c r="AR27" s="2">
        <f>'Scope 3 Yearly'!AR15</f>
        <v>0.21218286196942174</v>
      </c>
      <c r="AS27" s="2">
        <f>'Scope 3 Yearly'!AS15</f>
        <v>0.20031327473362415</v>
      </c>
      <c r="AT27" s="2">
        <f>'Scope 3 Yearly'!AT15</f>
        <v>0.18886909833143639</v>
      </c>
      <c r="AU27" s="2">
        <f>'Scope 3 Yearly'!AU15</f>
        <v>0.17749840037554146</v>
      </c>
      <c r="AV27" s="2">
        <f>'Scope 3 Yearly'!AV15</f>
        <v>0.16679757281178045</v>
      </c>
      <c r="AW27" s="2">
        <f>'Scope 3 Yearly'!AW15</f>
        <v>0.15638982462719633</v>
      </c>
      <c r="AX27" s="2">
        <f>'Scope 3 Yearly'!AX15</f>
        <v>0.14647893978745111</v>
      </c>
      <c r="AY27" s="2">
        <f>'Scope 3 Yearly'!AY15</f>
        <v>0.13701835815851826</v>
      </c>
      <c r="AZ27" s="2">
        <f>'Scope 3 Yearly'!AZ15</f>
        <v>0.12798489001947091</v>
      </c>
      <c r="BA27" s="2">
        <f>'Scope 3 Yearly'!BA15</f>
        <v>0.11922901905749342</v>
      </c>
      <c r="BB27" s="2">
        <f>'Scope 3 Yearly'!BB15</f>
        <v>0.11068250507070897</v>
      </c>
      <c r="BC27" s="2">
        <f>'Scope 3 Yearly'!BC15</f>
        <v>0.10229091992024952</v>
      </c>
      <c r="BD27" s="2">
        <f>'Scope 3 Yearly'!BD15</f>
        <v>9.4037447841756563E-2</v>
      </c>
      <c r="BE27" s="2">
        <f>'Scope 3 Yearly'!BE15</f>
        <v>8.4922953023240808E-2</v>
      </c>
      <c r="BF27" s="2">
        <f>'Scope 3 Yearly'!BF15</f>
        <v>7.649658479064779E-2</v>
      </c>
      <c r="BG27" s="2">
        <f>'Scope 3 Yearly'!BG15</f>
        <v>6.8380130387168794E-2</v>
      </c>
      <c r="BH27" s="2">
        <f>'Scope 3 Yearly'!BH15</f>
        <v>6.0594879339784372E-2</v>
      </c>
      <c r="BI27" s="2">
        <f>'Scope 3 Yearly'!BI15</f>
        <v>5.3153020769711595E-2</v>
      </c>
      <c r="BJ27" s="2">
        <f>'Scope 3 Yearly'!BJ15</f>
        <v>4.605534470810306E-2</v>
      </c>
      <c r="BK27" s="2">
        <f>'Scope 3 Yearly'!BK15</f>
        <v>3.9315843432903612E-2</v>
      </c>
      <c r="BL27" s="2">
        <f>'Scope 3 Yearly'!BL15</f>
        <v>3.2923610601343689E-2</v>
      </c>
      <c r="BM27" s="2">
        <f>'Scope 3 Yearly'!BM15</f>
        <v>2.6869717812372174E-2</v>
      </c>
      <c r="BN27" s="2">
        <f>'Scope 3 Yearly'!BN15</f>
        <v>2.1150361664190775E-2</v>
      </c>
      <c r="BO27" s="2"/>
      <c r="BP27" s="2">
        <f>'Scope 3 Yearly'!BP15</f>
        <v>0.31824067642593518</v>
      </c>
      <c r="BQ27" s="2">
        <f>'Scope 3 Yearly'!BQ15</f>
        <v>0.31761816151275135</v>
      </c>
      <c r="BR27" s="2">
        <f>'Scope 3 Yearly'!BR15</f>
        <v>0.31697467791724693</v>
      </c>
      <c r="BS27" s="2">
        <f>'Scope 3 Yearly'!BS15</f>
        <v>0.31630982541291452</v>
      </c>
      <c r="BT27" s="2">
        <f>'Scope 3 Yearly'!BT15</f>
        <v>0.31562319618710877</v>
      </c>
      <c r="BU27" s="2">
        <f>'Scope 3 Yearly'!BU15</f>
        <v>0.31491437469822026</v>
      </c>
      <c r="BV27" s="2">
        <f>'Scope 3 Yearly'!BV15</f>
        <v>0.31418293753017751</v>
      </c>
      <c r="BW27" s="2">
        <f>'Scope 3 Yearly'!BW15</f>
        <v>0.31342845324422858</v>
      </c>
      <c r="BX27" s="2">
        <f>'Scope 3 Yearly'!BX15</f>
        <v>0.31265048222795006</v>
      </c>
      <c r="BY27" s="2">
        <f>'Scope 3 Yearly'!BY15</f>
        <v>0.31184857654143355</v>
      </c>
      <c r="BZ27" s="2">
        <f>'Scope 3 Yearly'!BZ15</f>
        <v>0.31102227976059638</v>
      </c>
      <c r="CA27" s="2">
        <f>'Scope 3 Yearly'!CA15</f>
        <v>0.31017112681756315</v>
      </c>
      <c r="CB27" s="2">
        <f>'Scope 3 Yearly'!CB15</f>
        <v>0.30929464383806371</v>
      </c>
      <c r="CC27" s="2">
        <f>'Scope 3 Yearly'!CC15</f>
        <v>0.30839234797579274</v>
      </c>
      <c r="CD27" s="2">
        <f>'Scope 3 Yearly'!CD15</f>
        <v>0.30746374724367337</v>
      </c>
      <c r="CE27" s="2">
        <f>'Scope 3 Yearly'!CE15</f>
        <v>0.30650834034196855</v>
      </c>
      <c r="CF27" s="2">
        <f>'Scope 3 Yearly'!CF15</f>
        <v>0.30552561648318111</v>
      </c>
      <c r="CG27" s="2">
        <f>'Scope 3 Yearly'!CG15</f>
        <v>0.30451505521368222</v>
      </c>
      <c r="CH27" s="2">
        <f>'Scope 3 Yearly'!CH15</f>
        <v>0.30347612623200909</v>
      </c>
      <c r="CI27" s="2">
        <f>'Scope 3 Yearly'!CI15</f>
        <v>0.30240828920376867</v>
      </c>
      <c r="CJ27" s="2">
        <f>'Scope 3 Yearly'!CJ15</f>
        <v>0.30131099357308488</v>
      </c>
      <c r="CK27" s="2">
        <f>'Scope 3 Yearly'!CK15</f>
        <v>0.30018367837052534</v>
      </c>
      <c r="CL27" s="2">
        <f>'Scope 3 Yearly'!CL15</f>
        <v>0.29902577201744251</v>
      </c>
      <c r="CM27" s="2">
        <f>'Scope 3 Yearly'!CM15</f>
        <v>0.2978366921266617</v>
      </c>
      <c r="CN27" s="2">
        <f>'Scope 3 Yearly'!CN15</f>
        <v>0.29661584529944951</v>
      </c>
      <c r="CO27" s="2">
        <f>'Scope 3 Yearly'!CO15</f>
        <v>0.29536262691869258</v>
      </c>
      <c r="CP27" s="2">
        <f>'Scope 3 Yearly'!CP15</f>
        <v>0.2940764209382174</v>
      </c>
      <c r="CQ27" s="2">
        <f>'Scope 3 Yearly'!CQ15</f>
        <v>0.29275659966817846</v>
      </c>
      <c r="CR27" s="2">
        <f>'Scope 3 Yearly'!CR15</f>
        <v>0.29140252355644292</v>
      </c>
      <c r="CS27" s="2">
        <f>'Scope 3 Yearly'!CS15</f>
        <v>0.29001354096589715</v>
      </c>
      <c r="CT27" s="2">
        <f>'Scope 3 Yearly'!CT15</f>
        <v>0.2885889879475988</v>
      </c>
      <c r="CU27" s="2"/>
      <c r="CV27" s="2">
        <f>'Scope 3 Yearly'!CV15</f>
        <v>0.31824136759835719</v>
      </c>
      <c r="CW27" s="2">
        <f>'Scope 3 Yearly'!CW15</f>
        <v>0.3079706877593702</v>
      </c>
      <c r="CX27" s="2">
        <f>'Scope 3 Yearly'!CX15</f>
        <v>0.29774275502469139</v>
      </c>
      <c r="CY27" s="2">
        <f>'Scope 3 Yearly'!CY15</f>
        <v>0.28755942223387121</v>
      </c>
      <c r="CZ27" s="2">
        <f>'Scope 3 Yearly'!CZ15</f>
        <v>0.27742303489429149</v>
      </c>
      <c r="DA27" s="2">
        <f>'Scope 3 Yearly'!DA15</f>
        <v>0.26733680331137477</v>
      </c>
      <c r="DB27" s="2">
        <f>'Scope 3 Yearly'!DB15</f>
        <v>0.25730532861826588</v>
      </c>
      <c r="DC27" s="2">
        <f>'Scope 3 Yearly'!DC15</f>
        <v>0.24733569020842161</v>
      </c>
      <c r="DD27" s="2">
        <f>'Scope 3 Yearly'!DD15</f>
        <v>0.23743872407477429</v>
      </c>
      <c r="DE27" s="2">
        <f>'Scope 3 Yearly'!DE15</f>
        <v>0.22763073557116945</v>
      </c>
      <c r="DF27" s="2">
        <f>'Scope 3 Yearly'!DF15</f>
        <v>0.21793515147808329</v>
      </c>
      <c r="DG27" s="2">
        <f>'Scope 3 Yearly'!DG15</f>
        <v>0.20836849747098529</v>
      </c>
      <c r="DH27" s="2">
        <f>'Scope 3 Yearly'!DH15</f>
        <v>0.19896380555904875</v>
      </c>
      <c r="DI27" s="2">
        <f>'Scope 3 Yearly'!DI15</f>
        <v>0.18973679161924686</v>
      </c>
      <c r="DJ27" s="2">
        <f>'Scope 3 Yearly'!DJ15</f>
        <v>0.18068458089275638</v>
      </c>
      <c r="DK27" s="2">
        <f>'Scope 3 Yearly'!DK15</f>
        <v>0.17177236288626263</v>
      </c>
      <c r="DL27" s="2">
        <f>'Scope 3 Yearly'!DL15</f>
        <v>0.16293676736306584</v>
      </c>
      <c r="DM27" s="2">
        <f>'Scope 3 Yearly'!DM15</f>
        <v>0.15409995586770356</v>
      </c>
      <c r="DN27" s="2">
        <f>'Scope 3 Yearly'!DN15</f>
        <v>0.14520464202185851</v>
      </c>
      <c r="DO27" s="2">
        <f>'Scope 3 Yearly'!DO15</f>
        <v>0.13620711009541434</v>
      </c>
      <c r="DP27" s="2">
        <f>'Scope 3 Yearly'!DP15</f>
        <v>0.1271009989479526</v>
      </c>
      <c r="DQ27" s="2">
        <f>'Scope 3 Yearly'!DQ15</f>
        <v>0.11796277935717905</v>
      </c>
      <c r="DR27" s="2">
        <f>'Scope 3 Yearly'!DR15</f>
        <v>0.10876693661594826</v>
      </c>
      <c r="DS27" s="2">
        <f>'Scope 3 Yearly'!DS15</f>
        <v>9.9542707928320873E-2</v>
      </c>
      <c r="DT27" s="2">
        <f>'Scope 3 Yearly'!DT15</f>
        <v>9.0324579269252817E-2</v>
      </c>
      <c r="DU27" s="2">
        <f>'Scope 3 Yearly'!DU15</f>
        <v>8.11410811518741E-2</v>
      </c>
      <c r="DV27" s="2">
        <f>'Scope 3 Yearly'!DV15</f>
        <v>7.2016828877253095E-2</v>
      </c>
      <c r="DW27" s="2">
        <f>'Scope 3 Yearly'!DW15</f>
        <v>6.2971786056717313E-2</v>
      </c>
      <c r="DX27" s="2">
        <f>'Scope 3 Yearly'!DX15</f>
        <v>5.4011776945295284E-2</v>
      </c>
      <c r="DY27" s="2">
        <f>'Scope 3 Yearly'!DY15</f>
        <v>4.5144637510375694E-2</v>
      </c>
      <c r="DZ27" s="2">
        <f>'Scope 3 Yearly'!DZ15</f>
        <v>3.6383494291651781E-2</v>
      </c>
      <c r="EG27" s="318"/>
    </row>
    <row r="28" spans="1:144">
      <c r="A28" s="1"/>
      <c r="B28" t="str">
        <f>'Scope 3 Yearly'!A16</f>
        <v>Open Burning</v>
      </c>
      <c r="C28" s="5" t="s">
        <v>361</v>
      </c>
      <c r="D28" s="2">
        <f>'Scope 3 Yearly'!D16</f>
        <v>1.0740646156444555</v>
      </c>
      <c r="E28" s="2">
        <f>'Scope 3 Yearly'!E16</f>
        <v>1.0409642346348853</v>
      </c>
      <c r="F28" s="2">
        <f>'Scope 3 Yearly'!F16</f>
        <v>1.008035454641212</v>
      </c>
      <c r="G28" s="2">
        <f>'Scope 3 Yearly'!G16</f>
        <v>0.97599207329439175</v>
      </c>
      <c r="H28" s="2">
        <f>'Scope 3 Yearly'!H16</f>
        <v>0.94465926314771564</v>
      </c>
      <c r="I28" s="2">
        <f>'Scope 3 Yearly'!I16</f>
        <v>0.91403080691678495</v>
      </c>
      <c r="J28" s="2">
        <f>'Scope 3 Yearly'!J16</f>
        <v>0.87968031792338008</v>
      </c>
      <c r="K28" s="2">
        <f>'Scope 3 Yearly'!K16</f>
        <v>0.84626546321829288</v>
      </c>
      <c r="L28" s="2">
        <f>'Scope 3 Yearly'!L16</f>
        <v>0.81381276750316167</v>
      </c>
      <c r="M28" s="2">
        <f>'Scope 3 Yearly'!M16</f>
        <v>0.78237519009996603</v>
      </c>
      <c r="N28" s="2">
        <f>'Scope 3 Yearly'!N16</f>
        <v>0.75204260799147904</v>
      </c>
      <c r="O28" s="2">
        <f>'Scope 3 Yearly'!O16</f>
        <v>0.72003311958409211</v>
      </c>
      <c r="P28" s="2">
        <f>'Scope 3 Yearly'!P16</f>
        <v>0.6904190715207954</v>
      </c>
      <c r="Q28" s="2">
        <f>'Scope 3 Yearly'!Q16</f>
        <v>0.66117407983727239</v>
      </c>
      <c r="R28" s="2">
        <f>'Scope 3 Yearly'!R16</f>
        <v>0.63355596856694818</v>
      </c>
      <c r="S28" s="2">
        <f>'Scope 3 Yearly'!S16</f>
        <v>0.60744630124536858</v>
      </c>
      <c r="T28" s="2">
        <f>'Scope 3 Yearly'!T16</f>
        <v>0.58316617206668064</v>
      </c>
      <c r="U28" s="2">
        <f>'Scope 3 Yearly'!U16</f>
        <v>0.55971458775290872</v>
      </c>
      <c r="V28" s="2">
        <f>'Scope 3 Yearly'!V16</f>
        <v>0.53676978955174315</v>
      </c>
      <c r="W28" s="2">
        <f>'Scope 3 Yearly'!W16</f>
        <v>0.51403181347419402</v>
      </c>
      <c r="X28" s="2">
        <f>'Scope 3 Yearly'!X16</f>
        <v>0.49136213965991443</v>
      </c>
      <c r="Y28" s="2">
        <f>'Scope 3 Yearly'!Y16</f>
        <v>0.46224778534056388</v>
      </c>
      <c r="Z28" s="2">
        <f>'Scope 3 Yearly'!Z16</f>
        <v>0.43629693676690939</v>
      </c>
      <c r="AA28" s="2">
        <f>'Scope 3 Yearly'!AA16</f>
        <v>0.4106425945595169</v>
      </c>
      <c r="AB28" s="2">
        <f>'Scope 3 Yearly'!AB16</f>
        <v>0.38567229016810034</v>
      </c>
      <c r="AC28" s="2">
        <f>'Scope 3 Yearly'!AC16</f>
        <v>0.36147879042563608</v>
      </c>
      <c r="AD28" s="2">
        <f>'Scope 3 Yearly'!AD16</f>
        <v>0.33793294915477029</v>
      </c>
      <c r="AE28" s="2">
        <f>'Scope 3 Yearly'!AE16</f>
        <v>0.31536724343171341</v>
      </c>
      <c r="AF28" s="2">
        <f>'Scope 3 Yearly'!AF16</f>
        <v>0.29376454364501042</v>
      </c>
      <c r="AG28" s="2">
        <f>'Scope 3 Yearly'!AG16</f>
        <v>0.27313379087345818</v>
      </c>
      <c r="AH28" s="2">
        <f>'Scope 3 Yearly'!AH16</f>
        <v>0.25358559204353415</v>
      </c>
      <c r="AI28" s="2"/>
      <c r="AJ28" s="2">
        <f>'Scope 3 Yearly'!AJ16</f>
        <v>1.0740646156444555</v>
      </c>
      <c r="AK28" s="2">
        <f>'Scope 3 Yearly'!AK16</f>
        <v>1.0425043087762658</v>
      </c>
      <c r="AL28" s="2">
        <f>'Scope 3 Yearly'!AL16</f>
        <v>1.0111823648369678</v>
      </c>
      <c r="AM28" s="2">
        <f>'Scope 3 Yearly'!AM16</f>
        <v>0.9806526326464825</v>
      </c>
      <c r="AN28" s="2">
        <f>'Scope 3 Yearly'!AN16</f>
        <v>0.9507934313867723</v>
      </c>
      <c r="AO28" s="2">
        <f>'Scope 3 Yearly'!AO16</f>
        <v>0.92159841162248335</v>
      </c>
      <c r="AP28" s="2">
        <f>'Scope 3 Yearly'!AP16</f>
        <v>0.89110213250874781</v>
      </c>
      <c r="AQ28" s="2">
        <f>'Scope 3 Yearly'!AQ16</f>
        <v>0.8614227848915329</v>
      </c>
      <c r="AR28" s="2">
        <f>'Scope 3 Yearly'!AR16</f>
        <v>0.83258709968436218</v>
      </c>
      <c r="AS28" s="2">
        <f>'Scope 3 Yearly'!AS16</f>
        <v>0.80464823918421979</v>
      </c>
      <c r="AT28" s="2">
        <f>'Scope 3 Yearly'!AT16</f>
        <v>0.77769628724709172</v>
      </c>
      <c r="AU28" s="2">
        <f>'Scope 3 Yearly'!AU16</f>
        <v>0.75028464944017281</v>
      </c>
      <c r="AV28" s="2">
        <f>'Scope 3 Yearly'!AV16</f>
        <v>0.72492791260504652</v>
      </c>
      <c r="AW28" s="2">
        <f>'Scope 3 Yearly'!AW16</f>
        <v>0.70008062433785256</v>
      </c>
      <c r="AX28" s="2">
        <f>'Scope 3 Yearly'!AX16</f>
        <v>0.67669144014484506</v>
      </c>
      <c r="AY28" s="2">
        <f>'Scope 3 Yearly'!AY16</f>
        <v>0.65464326675736562</v>
      </c>
      <c r="AZ28" s="2">
        <f>'Scope 3 Yearly'!AZ16</f>
        <v>0.63392515837769237</v>
      </c>
      <c r="BA28" s="2">
        <f>'Scope 3 Yearly'!BA16</f>
        <v>0.61388164357701203</v>
      </c>
      <c r="BB28" s="2">
        <f>'Scope 3 Yearly'!BB16</f>
        <v>0.59419029037959592</v>
      </c>
      <c r="BC28" s="2">
        <f>'Scope 3 Yearly'!BC16</f>
        <v>0.57454993338383187</v>
      </c>
      <c r="BD28" s="2">
        <f>'Scope 3 Yearly'!BD16</f>
        <v>0.55482094226636414</v>
      </c>
      <c r="BE28" s="2">
        <f>'Scope 3 Yearly'!BE16</f>
        <v>0.52871386882211258</v>
      </c>
      <c r="BF28" s="2">
        <f>'Scope 3 Yearly'!BF16</f>
        <v>0.5052332576870695</v>
      </c>
      <c r="BG28" s="2">
        <f>'Scope 3 Yearly'!BG16</f>
        <v>0.48212319779307655</v>
      </c>
      <c r="BH28" s="2">
        <f>'Scope 3 Yearly'!BH16</f>
        <v>0.45951116832669858</v>
      </c>
      <c r="BI28" s="2">
        <f>'Scope 3 Yearly'!BI16</f>
        <v>0.43749024787378049</v>
      </c>
      <c r="BJ28" s="2">
        <f>'Scope 3 Yearly'!BJ16</f>
        <v>0.41608621770769022</v>
      </c>
      <c r="BK28" s="2">
        <f>'Scope 3 Yearly'!BK16</f>
        <v>0.39547113100156034</v>
      </c>
      <c r="BL28" s="2">
        <f>'Scope 3 Yearly'!BL16</f>
        <v>0.37562846640623998</v>
      </c>
      <c r="BM28" s="2">
        <f>'Scope 3 Yearly'!BM16</f>
        <v>0.35656841745607465</v>
      </c>
      <c r="BN28" s="2">
        <f>'Scope 3 Yearly'!BN16</f>
        <v>0.3384057866270524</v>
      </c>
      <c r="BO28" s="2"/>
      <c r="BP28" s="2">
        <f>'Scope 3 Yearly'!BP16</f>
        <v>1.0740622829375313</v>
      </c>
      <c r="BQ28" s="2">
        <f>'Scope 3 Yearly'!BQ16</f>
        <v>1.0830475303518454</v>
      </c>
      <c r="BR28" s="2">
        <f>'Scope 3 Yearly'!BR16</f>
        <v>1.0918894973308986</v>
      </c>
      <c r="BS28" s="2">
        <f>'Scope 3 Yearly'!BS16</f>
        <v>1.1005848719846614</v>
      </c>
      <c r="BT28" s="2">
        <f>'Scope 3 Yearly'!BT16</f>
        <v>1.1091302698515479</v>
      </c>
      <c r="BU28" s="2">
        <f>'Scope 3 Yearly'!BU16</f>
        <v>1.1175222323659406</v>
      </c>
      <c r="BV28" s="2">
        <f>'Scope 3 Yearly'!BV16</f>
        <v>1.1257572252942336</v>
      </c>
      <c r="BW28" s="2">
        <f>'Scope 3 Yearly'!BW16</f>
        <v>1.133831637138766</v>
      </c>
      <c r="BX28" s="2">
        <f>'Scope 3 Yearly'!BX16</f>
        <v>1.1417417775089984</v>
      </c>
      <c r="BY28" s="2">
        <f>'Scope 3 Yearly'!BY16</f>
        <v>1.149483875459276</v>
      </c>
      <c r="BZ28" s="2">
        <f>'Scope 3 Yearly'!BZ16</f>
        <v>1.1570540777925058</v>
      </c>
      <c r="CA28" s="2">
        <f>'Scope 3 Yearly'!CA16</f>
        <v>1.1644484473290668</v>
      </c>
      <c r="CB28" s="2">
        <f>'Scope 3 Yearly'!CB16</f>
        <v>1.1716629611402503</v>
      </c>
      <c r="CC28" s="2">
        <f>'Scope 3 Yearly'!CC16</f>
        <v>1.1786935087455257</v>
      </c>
      <c r="CD28" s="2">
        <f>'Scope 3 Yearly'!CD16</f>
        <v>1.1855358902729014</v>
      </c>
      <c r="CE28" s="2">
        <f>'Scope 3 Yearly'!CE16</f>
        <v>1.1921858145816433</v>
      </c>
      <c r="CF28" s="2">
        <f>'Scope 3 Yearly'!CF16</f>
        <v>1.1986388973465965</v>
      </c>
      <c r="CG28" s="2">
        <f>'Scope 3 Yearly'!CG16</f>
        <v>1.2048906591033401</v>
      </c>
      <c r="CH28" s="2">
        <f>'Scope 3 Yearly'!CH16</f>
        <v>1.2109365232533942</v>
      </c>
      <c r="CI28" s="2">
        <f>'Scope 3 Yearly'!CI16</f>
        <v>1.2167718140286745</v>
      </c>
      <c r="CJ28" s="2">
        <f>'Scope 3 Yearly'!CJ16</f>
        <v>1.2223917544143832</v>
      </c>
      <c r="CK28" s="2">
        <f>'Scope 3 Yearly'!CK16</f>
        <v>1.2277914640295038</v>
      </c>
      <c r="CL28" s="2">
        <f>'Scope 3 Yearly'!CL16</f>
        <v>1.2329659569640516</v>
      </c>
      <c r="CM28" s="2">
        <f>'Scope 3 Yearly'!CM16</f>
        <v>1.2379101395722145</v>
      </c>
      <c r="CN28" s="2">
        <f>'Scope 3 Yearly'!CN16</f>
        <v>1.2426188082205072</v>
      </c>
      <c r="CO28" s="2">
        <f>'Scope 3 Yearly'!CO16</f>
        <v>1.2470866469900332</v>
      </c>
      <c r="CP28" s="2">
        <f>'Scope 3 Yearly'!CP16</f>
        <v>1.2513082253319447</v>
      </c>
      <c r="CQ28" s="2">
        <f>'Scope 3 Yearly'!CQ16</f>
        <v>1.2552779956751621</v>
      </c>
      <c r="CR28" s="2">
        <f>'Scope 3 Yearly'!CR16</f>
        <v>1.2589902909854025</v>
      </c>
      <c r="CS28" s="2">
        <f>'Scope 3 Yearly'!CS16</f>
        <v>1.2624393222745462</v>
      </c>
      <c r="CT28" s="2">
        <f>'Scope 3 Yearly'!CT16</f>
        <v>1.2656191760593489</v>
      </c>
      <c r="CU28" s="2"/>
      <c r="CV28" s="2">
        <f>'Scope 3 Yearly'!CV16</f>
        <v>1.0740646156444555</v>
      </c>
      <c r="CW28" s="2">
        <f>'Scope 3 Yearly'!CW16</f>
        <v>1.0560883241190422</v>
      </c>
      <c r="CX28" s="2">
        <f>'Scope 3 Yearly'!CX16</f>
        <v>1.0381473051303403</v>
      </c>
      <c r="CY28" s="2">
        <f>'Scope 3 Yearly'!CY16</f>
        <v>1.0202450734051052</v>
      </c>
      <c r="CZ28" s="2">
        <f>'Scope 3 Yearly'!CZ16</f>
        <v>1.0023870034388087</v>
      </c>
      <c r="DA28" s="2">
        <f>'Scope 3 Yearly'!DA16</f>
        <v>0.98458188536628355</v>
      </c>
      <c r="DB28" s="2">
        <f>'Scope 3 Yearly'!DB16</f>
        <v>0.96684426511106059</v>
      </c>
      <c r="DC28" s="2">
        <f>'Scope 3 Yearly'!DC16</f>
        <v>0.94919927184698027</v>
      </c>
      <c r="DD28" s="2">
        <f>'Scope 3 Yearly'!DD16</f>
        <v>0.9316889064238435</v>
      </c>
      <c r="DE28" s="2">
        <f>'Scope 3 Yearly'!DE16</f>
        <v>0.91438109034520698</v>
      </c>
      <c r="DF28" s="2">
        <f>'Scope 3 Yearly'!DF16</f>
        <v>0.89738003549799084</v>
      </c>
      <c r="DG28" s="2">
        <f>'Scope 3 Yearly'!DG16</f>
        <v>0.88077236047551533</v>
      </c>
      <c r="DH28" s="2">
        <f>'Scope 3 Yearly'!DH16</f>
        <v>0.86472730877586645</v>
      </c>
      <c r="DI28" s="2">
        <f>'Scope 3 Yearly'!DI16</f>
        <v>0.84935865778548836</v>
      </c>
      <c r="DJ28" s="2">
        <f>'Scope 3 Yearly'!DJ16</f>
        <v>0.83471186665949504</v>
      </c>
      <c r="DK28" s="2">
        <f>'Scope 3 Yearly'!DK16</f>
        <v>0.82069017823436652</v>
      </c>
      <c r="DL28" s="2">
        <f>'Scope 3 Yearly'!DL16</f>
        <v>0.80704617584518612</v>
      </c>
      <c r="DM28" s="2">
        <f>'Scope 3 Yearly'!DM16</f>
        <v>0.79342373971553215</v>
      </c>
      <c r="DN28" s="2">
        <f>'Scope 3 Yearly'!DN16</f>
        <v>0.77951965716997795</v>
      </c>
      <c r="DO28" s="2">
        <f>'Scope 3 Yearly'!DO16</f>
        <v>0.76505115109667354</v>
      </c>
      <c r="DP28" s="2">
        <f>'Scope 3 Yearly'!DP16</f>
        <v>0.74989589379292088</v>
      </c>
      <c r="DQ28" s="2">
        <f>'Scope 3 Yearly'!DQ16</f>
        <v>0.73441343277211535</v>
      </c>
      <c r="DR28" s="2">
        <f>'Scope 3 Yearly'!DR16</f>
        <v>0.71836767439370541</v>
      </c>
      <c r="DS28" s="2">
        <f>'Scope 3 Yearly'!DS16</f>
        <v>0.70183909260854138</v>
      </c>
      <c r="DT28" s="2">
        <f>'Scope 3 Yearly'!DT16</f>
        <v>0.68496139279183454</v>
      </c>
      <c r="DU28" s="2">
        <f>'Scope 3 Yearly'!DU16</f>
        <v>0.6678535140961952</v>
      </c>
      <c r="DV28" s="2">
        <f>'Scope 3 Yearly'!DV16</f>
        <v>0.65063479882208053</v>
      </c>
      <c r="DW28" s="2">
        <f>'Scope 3 Yearly'!DW16</f>
        <v>0.63342208327639271</v>
      </c>
      <c r="DX28" s="2">
        <f>'Scope 3 Yearly'!DX16</f>
        <v>0.61622527333041532</v>
      </c>
      <c r="DY28" s="2">
        <f>'Scope 3 Yearly'!DY16</f>
        <v>0.59908154101606781</v>
      </c>
      <c r="DZ28" s="2">
        <f>'Scope 3 Yearly'!DZ16</f>
        <v>0.5821359086664285</v>
      </c>
      <c r="EG28" s="318"/>
    </row>
    <row r="29" spans="1:144">
      <c r="A29" s="1"/>
      <c r="B29" t="str">
        <f>'Scope 3 Yearly'!A17</f>
        <v>Leakage Environment</v>
      </c>
      <c r="C29" s="5" t="s">
        <v>361</v>
      </c>
      <c r="D29" s="2">
        <f>'Scope 3 Yearly'!D17</f>
        <v>0.37658087672512341</v>
      </c>
      <c r="E29" s="2">
        <f>'Scope 3 Yearly'!E17</f>
        <v>0.36663104372194155</v>
      </c>
      <c r="F29" s="2">
        <f>'Scope 3 Yearly'!F17</f>
        <v>0.35671209163792783</v>
      </c>
      <c r="G29" s="2">
        <f>'Scope 3 Yearly'!G17</f>
        <v>0.34704630113781842</v>
      </c>
      <c r="H29" s="2">
        <f>'Scope 3 Yearly'!H17</f>
        <v>0.33758223981261704</v>
      </c>
      <c r="I29" s="2">
        <f>'Scope 3 Yearly'!I17</f>
        <v>0.32831816908619055</v>
      </c>
      <c r="J29" s="2">
        <f>'Scope 3 Yearly'!J17</f>
        <v>0.31772248967595423</v>
      </c>
      <c r="K29" s="2">
        <f>'Scope 3 Yearly'!K17</f>
        <v>0.30738884010211986</v>
      </c>
      <c r="L29" s="2">
        <f>'Scope 3 Yearly'!L17</f>
        <v>0.29732831826173933</v>
      </c>
      <c r="M29" s="2">
        <f>'Scope 3 Yearly'!M17</f>
        <v>0.28756211440232993</v>
      </c>
      <c r="N29" s="2">
        <f>'Scope 3 Yearly'!N17</f>
        <v>0.27812572103216265</v>
      </c>
      <c r="O29" s="2">
        <f>'Scope 3 Yearly'!O17</f>
        <v>0.26809178128084643</v>
      </c>
      <c r="P29" s="2">
        <f>'Scope 3 Yearly'!P17</f>
        <v>0.2588701371602844</v>
      </c>
      <c r="Q29" s="2">
        <f>'Scope 3 Yearly'!Q17</f>
        <v>0.24971065381920493</v>
      </c>
      <c r="R29" s="2">
        <f>'Scope 3 Yearly'!R17</f>
        <v>0.24107280706134215</v>
      </c>
      <c r="S29" s="2">
        <f>'Scope 3 Yearly'!S17</f>
        <v>0.23291982969898734</v>
      </c>
      <c r="T29" s="2">
        <f>'Scope 3 Yearly'!T17</f>
        <v>0.2253647611294653</v>
      </c>
      <c r="U29" s="2">
        <f>'Scope 3 Yearly'!U17</f>
        <v>0.21804988499511582</v>
      </c>
      <c r="V29" s="2">
        <f>'Scope 3 Yearly'!V17</f>
        <v>0.21085180843404047</v>
      </c>
      <c r="W29" s="2">
        <f>'Scope 3 Yearly'!W17</f>
        <v>0.2036517015894051</v>
      </c>
      <c r="X29" s="2">
        <f>'Scope 3 Yearly'!X17</f>
        <v>0.1963910910065661</v>
      </c>
      <c r="Y29" s="2">
        <f>'Scope 3 Yearly'!Y17</f>
        <v>0.18680385188158583</v>
      </c>
      <c r="Z29" s="2">
        <f>'Scope 3 Yearly'!Z17</f>
        <v>0.17812263258385452</v>
      </c>
      <c r="AA29" s="2">
        <f>'Scope 3 Yearly'!AA17</f>
        <v>0.16942304563635402</v>
      </c>
      <c r="AB29" s="2">
        <f>'Scope 3 Yearly'!AB17</f>
        <v>0.16085418096910334</v>
      </c>
      <c r="AC29" s="2">
        <f>'Scope 3 Yearly'!AC17</f>
        <v>0.1524550102122916</v>
      </c>
      <c r="AD29" s="2">
        <f>'Scope 3 Yearly'!AD17</f>
        <v>0.14417828135228167</v>
      </c>
      <c r="AE29" s="2">
        <f>'Scope 3 Yearly'!AE17</f>
        <v>0.13615980305831593</v>
      </c>
      <c r="AF29" s="2">
        <f>'Scope 3 Yearly'!AF17</f>
        <v>0.12839677310138548</v>
      </c>
      <c r="AG29" s="2">
        <f>'Scope 3 Yearly'!AG17</f>
        <v>0.12089800307820475</v>
      </c>
      <c r="AH29" s="2">
        <f>'Scope 3 Yearly'!AH17</f>
        <v>0.11371858230798992</v>
      </c>
      <c r="AI29" s="2"/>
      <c r="AJ29" s="2">
        <f>'Scope 3 Yearly'!AJ17</f>
        <v>0.37658087672512341</v>
      </c>
      <c r="AK29" s="2">
        <f>'Scope 3 Yearly'!AK17</f>
        <v>0.36719831254112723</v>
      </c>
      <c r="AL29" s="2">
        <f>'Scope 3 Yearly'!AL17</f>
        <v>0.35787082320391533</v>
      </c>
      <c r="AM29" s="2">
        <f>'Scope 3 Yearly'!AM17</f>
        <v>0.34876954724518983</v>
      </c>
      <c r="AN29" s="2">
        <f>'Scope 3 Yearly'!AN17</f>
        <v>0.33986016543784375</v>
      </c>
      <c r="AO29" s="2">
        <f>'Scope 3 Yearly'!AO17</f>
        <v>0.33114098790338753</v>
      </c>
      <c r="AP29" s="2">
        <f>'Scope 3 Yearly'!AP17</f>
        <v>0.32193614656328917</v>
      </c>
      <c r="AQ29" s="2">
        <f>'Scope 3 Yearly'!AQ17</f>
        <v>0.31296783875753464</v>
      </c>
      <c r="AR29" s="2">
        <f>'Scope 3 Yearly'!AR17</f>
        <v>0.30424728653757949</v>
      </c>
      <c r="AS29" s="2">
        <f>'Scope 3 Yearly'!AS17</f>
        <v>0.29579580496738811</v>
      </c>
      <c r="AT29" s="2">
        <f>'Scope 3 Yearly'!AT17</f>
        <v>0.28764901378440649</v>
      </c>
      <c r="AU29" s="2">
        <f>'Scope 3 Yearly'!AU17</f>
        <v>0.27934902146589896</v>
      </c>
      <c r="AV29" s="2">
        <f>'Scope 3 Yearly'!AV17</f>
        <v>0.27175939157398638</v>
      </c>
      <c r="AW29" s="2">
        <f>'Scope 3 Yearly'!AW17</f>
        <v>0.26430962573972377</v>
      </c>
      <c r="AX29" s="2">
        <f>'Scope 3 Yearly'!AX17</f>
        <v>0.25734717960840137</v>
      </c>
      <c r="AY29" s="2">
        <f>'Scope 3 Yearly'!AY17</f>
        <v>0.25083567349068386</v>
      </c>
      <c r="AZ29" s="2">
        <f>'Scope 3 Yearly'!AZ17</f>
        <v>0.24476920781167191</v>
      </c>
      <c r="BA29" s="2">
        <f>'Scope 3 Yearly'!BA17</f>
        <v>0.23891161292029331</v>
      </c>
      <c r="BB29" s="2">
        <f>'Scope 3 Yearly'!BB17</f>
        <v>0.23313939191315175</v>
      </c>
      <c r="BC29" s="2">
        <f>'Scope 3 Yearly'!BC17</f>
        <v>0.22733345437762895</v>
      </c>
      <c r="BD29" s="2">
        <f>'Scope 3 Yearly'!BD17</f>
        <v>0.22143506508790847</v>
      </c>
      <c r="BE29" s="2">
        <f>'Scope 3 Yearly'!BE17</f>
        <v>0.21322189339169392</v>
      </c>
      <c r="BF29" s="2">
        <f>'Scope 3 Yearly'!BF17</f>
        <v>0.20575638920794476</v>
      </c>
      <c r="BG29" s="2">
        <f>'Scope 3 Yearly'!BG17</f>
        <v>0.19833397652637985</v>
      </c>
      <c r="BH29" s="2">
        <f>'Scope 3 Yearly'!BH17</f>
        <v>0.19100359817342566</v>
      </c>
      <c r="BI29" s="2">
        <f>'Scope 3 Yearly'!BI17</f>
        <v>0.18380384550958567</v>
      </c>
      <c r="BJ29" s="2">
        <f>'Scope 3 Yearly'!BJ17</f>
        <v>0.1767497664252265</v>
      </c>
      <c r="BK29" s="2">
        <f>'Scope 3 Yearly'!BK17</f>
        <v>0.16991292258752078</v>
      </c>
      <c r="BL29" s="2">
        <f>'Scope 3 Yearly'!BL17</f>
        <v>0.16329010502310495</v>
      </c>
      <c r="BM29" s="2">
        <f>'Scope 3 Yearly'!BM17</f>
        <v>0.15688988227864853</v>
      </c>
      <c r="BN29" s="2">
        <f>'Scope 3 Yearly'!BN17</f>
        <v>0.15076804323915327</v>
      </c>
      <c r="BO29" s="2"/>
      <c r="BP29" s="2">
        <f>'Scope 3 Yearly'!BP17</f>
        <v>0.37658005884805545</v>
      </c>
      <c r="BQ29" s="2">
        <f>'Scope 3 Yearly'!BQ17</f>
        <v>0.37844604908205126</v>
      </c>
      <c r="BR29" s="2">
        <f>'Scope 3 Yearly'!BR17</f>
        <v>0.38027831382396404</v>
      </c>
      <c r="BS29" s="2">
        <f>'Scope 3 Yearly'!BS17</f>
        <v>0.38207581157136877</v>
      </c>
      <c r="BT29" s="2">
        <f>'Scope 3 Yearly'!BT17</f>
        <v>0.38383747832262427</v>
      </c>
      <c r="BU29" s="2">
        <f>'Scope 3 Yearly'!BU17</f>
        <v>0.38556222708814575</v>
      </c>
      <c r="BV29" s="2">
        <f>'Scope 3 Yearly'!BV17</f>
        <v>0.3872489473914012</v>
      </c>
      <c r="BW29" s="2">
        <f>'Scope 3 Yearly'!BW17</f>
        <v>0.3888965047594215</v>
      </c>
      <c r="BX29" s="2">
        <f>'Scope 3 Yearly'!BX17</f>
        <v>0.39050374020260736</v>
      </c>
      <c r="BY29" s="2">
        <f>'Scope 3 Yearly'!BY17</f>
        <v>0.39206946968361495</v>
      </c>
      <c r="BZ29" s="2">
        <f>'Scope 3 Yearly'!BZ17</f>
        <v>0.39359248357509458</v>
      </c>
      <c r="CA29" s="2">
        <f>'Scope 3 Yearly'!CA17</f>
        <v>0.39507154610605444</v>
      </c>
      <c r="CB29" s="2">
        <f>'Scope 3 Yearly'!CB17</f>
        <v>0.39650539479661501</v>
      </c>
      <c r="CC29" s="2">
        <f>'Scope 3 Yearly'!CC17</f>
        <v>0.39789273988091783</v>
      </c>
      <c r="CD29" s="2">
        <f>'Scope 3 Yearly'!CD17</f>
        <v>0.39923226371794363</v>
      </c>
      <c r="CE29" s="2">
        <f>'Scope 3 Yearly'!CE17</f>
        <v>0.40052262018999329</v>
      </c>
      <c r="CF29" s="2">
        <f>'Scope 3 Yearly'!CF17</f>
        <v>0.40176243408857965</v>
      </c>
      <c r="CG29" s="2">
        <f>'Scope 3 Yearly'!CG17</f>
        <v>0.4029503004874696</v>
      </c>
      <c r="CH29" s="2">
        <f>'Scope 3 Yearly'!CH17</f>
        <v>0.40408478410261661</v>
      </c>
      <c r="CI29" s="2">
        <f>'Scope 3 Yearly'!CI17</f>
        <v>0.40516441863871377</v>
      </c>
      <c r="CJ29" s="2">
        <f>'Scope 3 Yearly'!CJ17</f>
        <v>0.40618770612209321</v>
      </c>
      <c r="CK29" s="2">
        <f>'Scope 3 Yearly'!CK17</f>
        <v>0.40715311621969436</v>
      </c>
      <c r="CL29" s="2">
        <f>'Scope 3 Yearly'!CL17</f>
        <v>0.40805908554381509</v>
      </c>
      <c r="CM29" s="2">
        <f>'Scope 3 Yearly'!CM17</f>
        <v>0.40890401694235473</v>
      </c>
      <c r="CN29" s="2">
        <f>'Scope 3 Yearly'!CN17</f>
        <v>0.40968627877425512</v>
      </c>
      <c r="CO29" s="2">
        <f>'Scope 3 Yearly'!CO17</f>
        <v>0.41040420416983414</v>
      </c>
      <c r="CP29" s="2">
        <f>'Scope 3 Yearly'!CP17</f>
        <v>0.41105609027570633</v>
      </c>
      <c r="CQ29" s="2">
        <f>'Scope 3 Yearly'!CQ17</f>
        <v>0.41164019748397424</v>
      </c>
      <c r="CR29" s="2">
        <f>'Scope 3 Yearly'!CR17</f>
        <v>0.41215474864537088</v>
      </c>
      <c r="CS29" s="2">
        <f>'Scope 3 Yearly'!CS17</f>
        <v>0.41259792826602515</v>
      </c>
      <c r="CT29" s="2">
        <f>'Scope 3 Yearly'!CT17</f>
        <v>0.41296788168751786</v>
      </c>
      <c r="CU29" s="2"/>
      <c r="CV29" s="2">
        <f>'Scope 3 Yearly'!CV17</f>
        <v>0.37658087672512341</v>
      </c>
      <c r="CW29" s="2">
        <f>'Scope 3 Yearly'!CW17</f>
        <v>0.37210324868193578</v>
      </c>
      <c r="CX29" s="2">
        <f>'Scope 3 Yearly'!CX17</f>
        <v>0.36763417643446678</v>
      </c>
      <c r="CY29" s="2">
        <f>'Scope 3 Yearly'!CY17</f>
        <v>0.3631744854692075</v>
      </c>
      <c r="CZ29" s="2">
        <f>'Scope 3 Yearly'!CZ17</f>
        <v>0.35872567278508183</v>
      </c>
      <c r="DA29" s="2">
        <f>'Scope 3 Yearly'!DA17</f>
        <v>0.35429048574837163</v>
      </c>
      <c r="DB29" s="2">
        <f>'Scope 3 Yearly'!DB17</f>
        <v>0.34987380564937004</v>
      </c>
      <c r="DC29" s="2">
        <f>'Scope 3 Yearly'!DC17</f>
        <v>0.34548446982860864</v>
      </c>
      <c r="DD29" s="2">
        <f>'Scope 3 Yearly'!DD17</f>
        <v>0.34113769840111352</v>
      </c>
      <c r="DE29" s="2">
        <f>'Scope 3 Yearly'!DE17</f>
        <v>0.3368586357645118</v>
      </c>
      <c r="DF29" s="2">
        <f>'Scope 3 Yearly'!DF17</f>
        <v>0.33268653001992132</v>
      </c>
      <c r="DG29" s="2">
        <f>'Scope 3 Yearly'!DG17</f>
        <v>0.32865512220067911</v>
      </c>
      <c r="DH29" s="2">
        <f>'Scope 3 Yearly'!DH17</f>
        <v>0.3248301676489016</v>
      </c>
      <c r="DI29" s="2">
        <f>'Scope 3 Yearly'!DI17</f>
        <v>0.32125836384637785</v>
      </c>
      <c r="DJ29" s="2">
        <f>'Scope 3 Yearly'!DJ17</f>
        <v>0.31796188559114563</v>
      </c>
      <c r="DK29" s="2">
        <f>'Scope 3 Yearly'!DK17</f>
        <v>0.31490921508153169</v>
      </c>
      <c r="DL29" s="2">
        <f>'Scope 3 Yearly'!DL17</f>
        <v>0.31200989957396641</v>
      </c>
      <c r="DM29" s="2">
        <f>'Scope 3 Yearly'!DM17</f>
        <v>0.30912856343785367</v>
      </c>
      <c r="DN29" s="2">
        <f>'Scope 3 Yearly'!DN17</f>
        <v>0.30614642581418922</v>
      </c>
      <c r="DO29" s="2">
        <f>'Scope 3 Yearly'!DO17</f>
        <v>0.30294888402932729</v>
      </c>
      <c r="DP29" s="2">
        <f>'Scope 3 Yearly'!DP17</f>
        <v>0.29948138060537677</v>
      </c>
      <c r="DQ29" s="2">
        <f>'Scope 3 Yearly'!DQ17</f>
        <v>0.29588131007392754</v>
      </c>
      <c r="DR29" s="2">
        <f>'Scope 3 Yearly'!DR17</f>
        <v>0.29204856337033253</v>
      </c>
      <c r="DS29" s="2">
        <f>'Scope 3 Yearly'!DS17</f>
        <v>0.28800898886863441</v>
      </c>
      <c r="DT29" s="2">
        <f>'Scope 3 Yearly'!DT17</f>
        <v>0.28381116179690818</v>
      </c>
      <c r="DU29" s="2">
        <f>'Scope 3 Yearly'!DU17</f>
        <v>0.27949911121844778</v>
      </c>
      <c r="DV29" s="2">
        <f>'Scope 3 Yearly'!DV17</f>
        <v>0.2751185998594306</v>
      </c>
      <c r="DW29" s="2">
        <f>'Scope 3 Yearly'!DW17</f>
        <v>0.27071607079796839</v>
      </c>
      <c r="DX29" s="2">
        <f>'Scope 3 Yearly'!DX17</f>
        <v>0.26629366769306473</v>
      </c>
      <c r="DY29" s="2">
        <f>'Scope 3 Yearly'!DY17</f>
        <v>0.26186546125064336</v>
      </c>
      <c r="DZ29" s="2">
        <f>'Scope 3 Yearly'!DZ17</f>
        <v>0.25749380670201993</v>
      </c>
      <c r="EG29" s="318"/>
    </row>
    <row r="30" spans="1:144" ht="15.75" thickBot="1">
      <c r="A30" s="1"/>
      <c r="B30" t="str">
        <f>'Scope 3 Yearly'!A18</f>
        <v>Leakage Ocean</v>
      </c>
      <c r="C30" s="5" t="s">
        <v>361</v>
      </c>
      <c r="D30" s="2">
        <f>'Scope 3 Yearly'!D18</f>
        <v>0.23160741477449356</v>
      </c>
      <c r="E30" s="2">
        <f>'Scope 3 Yearly'!E18</f>
        <v>0.22440795578567216</v>
      </c>
      <c r="F30" s="2">
        <f>'Scope 3 Yearly'!F18</f>
        <v>0.2172569843157201</v>
      </c>
      <c r="G30" s="2">
        <f>'Scope 3 Yearly'!G18</f>
        <v>0.21029843494939657</v>
      </c>
      <c r="H30" s="2">
        <f>'Scope 3 Yearly'!H18</f>
        <v>0.20349768837900487</v>
      </c>
      <c r="I30" s="2">
        <f>'Scope 3 Yearly'!I18</f>
        <v>0.19685322122733664</v>
      </c>
      <c r="J30" s="2">
        <f>'Scope 3 Yearly'!J18</f>
        <v>0.18943450913091797</v>
      </c>
      <c r="K30" s="2">
        <f>'Scope 3 Yearly'!K18</f>
        <v>0.18222024211971694</v>
      </c>
      <c r="L30" s="2">
        <f>'Scope 3 Yearly'!L18</f>
        <v>0.17521596504651979</v>
      </c>
      <c r="M30" s="2">
        <f>'Scope 3 Yearly'!M18</f>
        <v>0.16843291549417344</v>
      </c>
      <c r="N30" s="2">
        <f>'Scope 3 Yearly'!N18</f>
        <v>0.16189027895960806</v>
      </c>
      <c r="O30" s="2">
        <f>'Scope 3 Yearly'!O18</f>
        <v>0.15502618648903807</v>
      </c>
      <c r="P30" s="2">
        <f>'Scope 3 Yearly'!P18</f>
        <v>0.14868271314409917</v>
      </c>
      <c r="Q30" s="2">
        <f>'Scope 3 Yearly'!Q18</f>
        <v>0.14242411043821546</v>
      </c>
      <c r="R30" s="2">
        <f>'Scope 3 Yearly'!R18</f>
        <v>0.1365152912315411</v>
      </c>
      <c r="S30" s="2">
        <f>'Scope 3 Yearly'!S18</f>
        <v>0.13093081935107628</v>
      </c>
      <c r="T30" s="2">
        <f>'Scope 3 Yearly'!T18</f>
        <v>0.12573295046981944</v>
      </c>
      <c r="U30" s="2">
        <f>'Scope 3 Yearly'!U18</f>
        <v>0.12071333000647604</v>
      </c>
      <c r="V30" s="2">
        <f>'Scope 3 Yearly'!V18</f>
        <v>0.11580251802640325</v>
      </c>
      <c r="W30" s="2">
        <f>'Scope 3 Yearly'!W18</f>
        <v>0.11093569213537155</v>
      </c>
      <c r="X30" s="2">
        <f>'Scope 3 Yearly'!X18</f>
        <v>0.10608278984561774</v>
      </c>
      <c r="Y30" s="2">
        <f>'Scope 3 Yearly'!Y18</f>
        <v>9.9976942526365742E-2</v>
      </c>
      <c r="Z30" s="2">
        <f>'Scope 3 Yearly'!Z18</f>
        <v>9.4464443932969169E-2</v>
      </c>
      <c r="AA30" s="2">
        <f>'Scope 3 Yearly'!AA18</f>
        <v>8.901187716502007E-2</v>
      </c>
      <c r="AB30" s="2">
        <f>'Scope 3 Yearly'!AB18</f>
        <v>8.3700118873880722E-2</v>
      </c>
      <c r="AC30" s="2">
        <f>'Scope 3 Yearly'!AC18</f>
        <v>7.8549197638312016E-2</v>
      </c>
      <c r="AD30" s="2">
        <f>'Scope 3 Yearly'!AD18</f>
        <v>7.3533641308104206E-2</v>
      </c>
      <c r="AE30" s="2">
        <f>'Scope 3 Yearly'!AE18</f>
        <v>6.8722913687356155E-2</v>
      </c>
      <c r="AF30" s="2">
        <f>'Scope 3 Yearly'!AF18</f>
        <v>6.4113431950286792E-2</v>
      </c>
      <c r="AG30" s="2">
        <f>'Scope 3 Yearly'!AG18</f>
        <v>5.9707319075299553E-2</v>
      </c>
      <c r="AH30" s="2">
        <f>'Scope 3 Yearly'!AH18</f>
        <v>5.5529006490304636E-2</v>
      </c>
      <c r="AI30" s="2"/>
      <c r="AJ30" s="2">
        <f>'Scope 3 Yearly'!AJ18</f>
        <v>0.23160741477449356</v>
      </c>
      <c r="AK30" s="2">
        <f>'Scope 3 Yearly'!AK18</f>
        <v>0.224748281048296</v>
      </c>
      <c r="AL30" s="2">
        <f>'Scope 3 Yearly'!AL18</f>
        <v>0.21795040754790942</v>
      </c>
      <c r="AM30" s="2">
        <f>'Scope 3 Yearly'!AM18</f>
        <v>0.21132497243312509</v>
      </c>
      <c r="AN30" s="2">
        <f>'Scope 3 Yearly'!AN18</f>
        <v>0.20484826218806615</v>
      </c>
      <c r="AO30" s="2">
        <f>'Scope 3 Yearly'!AO18</f>
        <v>0.19851874280391962</v>
      </c>
      <c r="AP30" s="2">
        <f>'Scope 3 Yearly'!AP18</f>
        <v>0.19192445938524796</v>
      </c>
      <c r="AQ30" s="2">
        <f>'Scope 3 Yearly'!AQ18</f>
        <v>0.18550929761706486</v>
      </c>
      <c r="AR30" s="2">
        <f>'Scope 3 Yearly'!AR18</f>
        <v>0.17927885984439945</v>
      </c>
      <c r="AS30" s="2">
        <f>'Scope 3 Yearly'!AS18</f>
        <v>0.17324444053051224</v>
      </c>
      <c r="AT30" s="2">
        <f>'Scope 3 Yearly'!AT18</f>
        <v>0.16742528263529619</v>
      </c>
      <c r="AU30" s="2">
        <f>'Scope 3 Yearly'!AU18</f>
        <v>0.16153720993288506</v>
      </c>
      <c r="AV30" s="2">
        <f>'Scope 3 Yearly'!AV18</f>
        <v>0.15609654664578146</v>
      </c>
      <c r="AW30" s="2">
        <f>'Scope 3 Yearly'!AW18</f>
        <v>0.15077090128756676</v>
      </c>
      <c r="AX30" s="2">
        <f>'Scope 3 Yearly'!AX18</f>
        <v>0.1457597235689172</v>
      </c>
      <c r="AY30" s="2">
        <f>'Scope 3 Yearly'!AY18</f>
        <v>0.14103782969061898</v>
      </c>
      <c r="AZ30" s="2">
        <f>'Scope 3 Yearly'!AZ18</f>
        <v>0.13659932777663</v>
      </c>
      <c r="BA30" s="2">
        <f>'Scope 3 Yearly'!BA18</f>
        <v>0.13230673028478748</v>
      </c>
      <c r="BB30" s="2">
        <f>'Scope 3 Yearly'!BB18</f>
        <v>0.12809051064104618</v>
      </c>
      <c r="BC30" s="2">
        <f>'Scope 3 Yearly'!BC18</f>
        <v>0.12388567087705502</v>
      </c>
      <c r="BD30" s="2">
        <f>'Scope 3 Yearly'!BD18</f>
        <v>0.11966198766297642</v>
      </c>
      <c r="BE30" s="2">
        <f>'Scope 3 Yearly'!BE18</f>
        <v>0.11418313266954949</v>
      </c>
      <c r="BF30" s="2">
        <f>'Scope 3 Yearly'!BF18</f>
        <v>0.10919275636441902</v>
      </c>
      <c r="BG30" s="2">
        <f>'Scope 3 Yearly'!BG18</f>
        <v>0.1042791996955228</v>
      </c>
      <c r="BH30" s="2">
        <f>'Scope 3 Yearly'!BH18</f>
        <v>9.9469165528478384E-2</v>
      </c>
      <c r="BI30" s="2">
        <f>'Scope 3 Yearly'!BI18</f>
        <v>9.4782746511718904E-2</v>
      </c>
      <c r="BJ30" s="2">
        <f>'Scope 3 Yearly'!BJ18</f>
        <v>9.0226863186224346E-2</v>
      </c>
      <c r="BK30" s="2">
        <f>'Scope 3 Yearly'!BK18</f>
        <v>8.5837442469917688E-2</v>
      </c>
      <c r="BL30" s="2">
        <f>'Scope 3 Yearly'!BL18</f>
        <v>8.1611014463266213E-2</v>
      </c>
      <c r="BM30" s="2">
        <f>'Scope 3 Yearly'!BM18</f>
        <v>7.7549922974192192E-2</v>
      </c>
      <c r="BN30" s="2">
        <f>'Scope 3 Yearly'!BN18</f>
        <v>7.3679316387147448E-2</v>
      </c>
      <c r="BO30" s="2"/>
      <c r="BP30" s="2">
        <f>'Scope 3 Yearly'!BP18</f>
        <v>0.23160691175799689</v>
      </c>
      <c r="BQ30" s="2">
        <f>'Scope 3 Yearly'!BQ18</f>
        <v>0.23326744437734351</v>
      </c>
      <c r="BR30" s="2">
        <f>'Scope 3 Yearly'!BR18</f>
        <v>0.23490095945319558</v>
      </c>
      <c r="BS30" s="2">
        <f>'Scope 3 Yearly'!BS18</f>
        <v>0.23650676446325078</v>
      </c>
      <c r="BT30" s="2">
        <f>'Scope 3 Yearly'!BT18</f>
        <v>0.23808415177281214</v>
      </c>
      <c r="BU30" s="2">
        <f>'Scope 3 Yearly'!BU18</f>
        <v>0.23963239831192029</v>
      </c>
      <c r="BV30" s="2">
        <f>'Scope 3 Yearly'!BV18</f>
        <v>0.24115076524578904</v>
      </c>
      <c r="BW30" s="2">
        <f>'Scope 3 Yearly'!BW18</f>
        <v>0.24263849763840839</v>
      </c>
      <c r="BX30" s="2">
        <f>'Scope 3 Yearly'!BX18</f>
        <v>0.24409482410917632</v>
      </c>
      <c r="BY30" s="2">
        <f>'Scope 3 Yearly'!BY18</f>
        <v>0.24551895648241862</v>
      </c>
      <c r="BZ30" s="2">
        <f>'Scope 3 Yearly'!BZ18</f>
        <v>0.24691008942965159</v>
      </c>
      <c r="CA30" s="2">
        <f>'Scope 3 Yearly'!CA18</f>
        <v>0.24826740010444182</v>
      </c>
      <c r="CB30" s="2">
        <f>'Scope 3 Yearly'!CB18</f>
        <v>0.24959004776971186</v>
      </c>
      <c r="CC30" s="2">
        <f>'Scope 3 Yearly'!CC18</f>
        <v>0.25087717341734</v>
      </c>
      <c r="CD30" s="2">
        <f>'Scope 3 Yearly'!CD18</f>
        <v>0.25212789937989766</v>
      </c>
      <c r="CE30" s="2">
        <f>'Scope 3 Yearly'!CE18</f>
        <v>0.25334132893436478</v>
      </c>
      <c r="CF30" s="2">
        <f>'Scope 3 Yearly'!CF18</f>
        <v>0.25451654589766282</v>
      </c>
      <c r="CG30" s="2">
        <f>'Scope 3 Yearly'!CG18</f>
        <v>0.2556526142138375</v>
      </c>
      <c r="CH30" s="2">
        <f>'Scope 3 Yearly'!CH18</f>
        <v>0.25674857753272468</v>
      </c>
      <c r="CI30" s="2">
        <f>'Scope 3 Yearly'!CI18</f>
        <v>0.25780345877992589</v>
      </c>
      <c r="CJ30" s="2">
        <f>'Scope 3 Yearly'!CJ18</f>
        <v>0.25881625971791927</v>
      </c>
      <c r="CK30" s="2">
        <f>'Scope 3 Yearly'!CK18</f>
        <v>0.25978596049812536</v>
      </c>
      <c r="CL30" s="2">
        <f>'Scope 3 Yearly'!CL18</f>
        <v>0.26071151920374741</v>
      </c>
      <c r="CM30" s="2">
        <f>'Scope 3 Yearly'!CM18</f>
        <v>0.26159187138319739</v>
      </c>
      <c r="CN30" s="2">
        <f>'Scope 3 Yearly'!CN18</f>
        <v>0.26242592957392091</v>
      </c>
      <c r="CO30" s="2">
        <f>'Scope 3 Yearly'!CO18</f>
        <v>0.26321258281642468</v>
      </c>
      <c r="CP30" s="2">
        <f>'Scope 3 Yearly'!CP18</f>
        <v>0.26395069615831113</v>
      </c>
      <c r="CQ30" s="2">
        <f>'Scope 3 Yearly'!CQ18</f>
        <v>0.26463911014811758</v>
      </c>
      <c r="CR30" s="2">
        <f>'Scope 3 Yearly'!CR18</f>
        <v>0.26527664031875603</v>
      </c>
      <c r="CS30" s="2">
        <f>'Scope 3 Yearly'!CS18</f>
        <v>0.26586207666034223</v>
      </c>
      <c r="CT30" s="2">
        <f>'Scope 3 Yearly'!CT18</f>
        <v>0.26639418308220264</v>
      </c>
      <c r="CU30" s="2"/>
      <c r="CV30" s="2">
        <f>'Scope 3 Yearly'!CV18</f>
        <v>0.23160741477449356</v>
      </c>
      <c r="CW30" s="2">
        <f>'Scope 3 Yearly'!CW18</f>
        <v>0.22771706469075401</v>
      </c>
      <c r="CX30" s="2">
        <f>'Scope 3 Yearly'!CX18</f>
        <v>0.22383647924662925</v>
      </c>
      <c r="CY30" s="2">
        <f>'Scope 3 Yearly'!CY18</f>
        <v>0.21996639133625201</v>
      </c>
      <c r="CZ30" s="2">
        <f>'Scope 3 Yearly'!CZ18</f>
        <v>0.21610793418772972</v>
      </c>
      <c r="DA30" s="2">
        <f>'Scope 3 Yearly'!DA18</f>
        <v>0.21226297675210859</v>
      </c>
      <c r="DB30" s="2">
        <f>'Scope 3 Yearly'!DB18</f>
        <v>0.2084346281814273</v>
      </c>
      <c r="DC30" s="2">
        <f>'Scope 3 Yearly'!DC18</f>
        <v>0.20462827859146229</v>
      </c>
      <c r="DD30" s="2">
        <f>'Scope 3 Yearly'!DD18</f>
        <v>0.20085295495276939</v>
      </c>
      <c r="DE30" s="2">
        <f>'Scope 3 Yearly'!DE18</f>
        <v>0.19712327252992048</v>
      </c>
      <c r="DF30" s="2">
        <f>'Scope 3 Yearly'!DF18</f>
        <v>0.19346167187767732</v>
      </c>
      <c r="DG30" s="2">
        <f>'Scope 3 Yearly'!DG18</f>
        <v>0.18988680474578193</v>
      </c>
      <c r="DH30" s="2">
        <f>'Scope 3 Yearly'!DH18</f>
        <v>0.18643514300621966</v>
      </c>
      <c r="DI30" s="2">
        <f>'Scope 3 Yearly'!DI18</f>
        <v>0.18313121178536845</v>
      </c>
      <c r="DJ30" s="2">
        <f>'Scope 3 Yearly'!DJ18</f>
        <v>0.1799848192634203</v>
      </c>
      <c r="DK30" s="2">
        <f>'Scope 3 Yearly'!DK18</f>
        <v>0.17697511926101614</v>
      </c>
      <c r="DL30" s="2">
        <f>'Scope 3 Yearly'!DL18</f>
        <v>0.174048778566987</v>
      </c>
      <c r="DM30" s="2">
        <f>'Scope 3 Yearly'!DM18</f>
        <v>0.17112900713198934</v>
      </c>
      <c r="DN30" s="2">
        <f>'Scope 3 Yearly'!DN18</f>
        <v>0.1681503978212727</v>
      </c>
      <c r="DO30" s="2">
        <f>'Scope 3 Yearly'!DO18</f>
        <v>0.16505191725493648</v>
      </c>
      <c r="DP30" s="2">
        <f>'Scope 3 Yearly'!DP18</f>
        <v>0.16180710948574564</v>
      </c>
      <c r="DQ30" s="2">
        <f>'Scope 3 Yearly'!DQ18</f>
        <v>0.15849348105872169</v>
      </c>
      <c r="DR30" s="2">
        <f>'Scope 3 Yearly'!DR18</f>
        <v>0.1550600109435977</v>
      </c>
      <c r="DS30" s="2">
        <f>'Scope 3 Yearly'!DS18</f>
        <v>0.15152397168001261</v>
      </c>
      <c r="DT30" s="2">
        <f>'Scope 3 Yearly'!DT18</f>
        <v>0.14791413018894736</v>
      </c>
      <c r="DU30" s="2">
        <f>'Scope 3 Yearly'!DU18</f>
        <v>0.14425607694812875</v>
      </c>
      <c r="DV30" s="2">
        <f>'Scope 3 Yearly'!DV18</f>
        <v>0.14057550419915288</v>
      </c>
      <c r="DW30" s="2">
        <f>'Scope 3 Yearly'!DW18</f>
        <v>0.13689758229935819</v>
      </c>
      <c r="DX30" s="2">
        <f>'Scope 3 Yearly'!DX18</f>
        <v>0.13322438847790191</v>
      </c>
      <c r="DY30" s="2">
        <f>'Scope 3 Yearly'!DY18</f>
        <v>0.1295638948899713</v>
      </c>
      <c r="DZ30" s="2">
        <f>'Scope 3 Yearly'!DZ18</f>
        <v>0.12594741471157359</v>
      </c>
      <c r="EG30" s="318"/>
    </row>
    <row r="31" spans="1:144" s="286" customFormat="1" ht="15.75" thickBot="1">
      <c r="A31" s="31" t="s">
        <v>216</v>
      </c>
      <c r="C31" s="287" t="str">
        <f>'Yearly HC Ethylene'!C152</f>
        <v>tons</v>
      </c>
      <c r="D31" s="288">
        <f>D4+D21-SUM(D5:D20)-D22+$D$22-D23</f>
        <v>26.526255439120728</v>
      </c>
      <c r="E31" s="288">
        <f t="shared" ref="E31:AG31" si="23">E4+E21-SUM(E5:E20)-E22+$D$22-E23</f>
        <v>26.090345417885281</v>
      </c>
      <c r="F31" s="288">
        <f t="shared" si="23"/>
        <v>25.598431923338797</v>
      </c>
      <c r="G31" s="288">
        <f t="shared" si="23"/>
        <v>25.12378001062908</v>
      </c>
      <c r="H31" s="288">
        <f t="shared" si="23"/>
        <v>24.654953330640669</v>
      </c>
      <c r="I31" s="288">
        <f t="shared" si="23"/>
        <v>24.184107862158964</v>
      </c>
      <c r="J31" s="288">
        <f t="shared" si="23"/>
        <v>23.720088924988175</v>
      </c>
      <c r="K31" s="288">
        <f t="shared" si="23"/>
        <v>23.26243885234808</v>
      </c>
      <c r="L31" s="288">
        <f t="shared" si="23"/>
        <v>22.810707269644766</v>
      </c>
      <c r="M31" s="288">
        <f t="shared" si="23"/>
        <v>22.364144128937621</v>
      </c>
      <c r="N31" s="288">
        <f t="shared" si="23"/>
        <v>21.921562476916645</v>
      </c>
      <c r="O31" s="288">
        <f t="shared" si="23"/>
        <v>21.361756322412418</v>
      </c>
      <c r="P31" s="288">
        <f t="shared" si="23"/>
        <v>20.809333583405369</v>
      </c>
      <c r="Q31" s="288">
        <f t="shared" si="23"/>
        <v>20.253335961299374</v>
      </c>
      <c r="R31" s="288">
        <f t="shared" si="23"/>
        <v>19.69700445737341</v>
      </c>
      <c r="S31" s="288">
        <f t="shared" si="23"/>
        <v>19.141199471999801</v>
      </c>
      <c r="T31" s="288">
        <f t="shared" si="23"/>
        <v>18.572822929546327</v>
      </c>
      <c r="U31" s="288">
        <f t="shared" si="23"/>
        <v>18.012334928136159</v>
      </c>
      <c r="V31" s="288">
        <f t="shared" si="23"/>
        <v>17.463684086360157</v>
      </c>
      <c r="W31" s="288">
        <f t="shared" si="23"/>
        <v>16.930847648730413</v>
      </c>
      <c r="X31" s="288">
        <f t="shared" si="23"/>
        <v>16.416005166835916</v>
      </c>
      <c r="Y31" s="288">
        <f t="shared" si="23"/>
        <v>15.812555942122751</v>
      </c>
      <c r="Z31" s="288">
        <f t="shared" si="23"/>
        <v>15.226692812065203</v>
      </c>
      <c r="AA31" s="288">
        <f t="shared" si="23"/>
        <v>14.661688986595417</v>
      </c>
      <c r="AB31" s="288">
        <f t="shared" si="23"/>
        <v>14.114725777438675</v>
      </c>
      <c r="AC31" s="288">
        <f t="shared" si="23"/>
        <v>13.584954259407544</v>
      </c>
      <c r="AD31" s="288">
        <f t="shared" si="23"/>
        <v>13.067997806373306</v>
      </c>
      <c r="AE31" s="288">
        <f t="shared" si="23"/>
        <v>12.566838459933654</v>
      </c>
      <c r="AF31" s="288">
        <f t="shared" si="23"/>
        <v>12.082223389188361</v>
      </c>
      <c r="AG31" s="288">
        <f t="shared" si="23"/>
        <v>11.61459004407714</v>
      </c>
      <c r="AH31" s="288">
        <f>AH4+AH21-SUM(AH5:AH20)-AH22+$D$22-AH23</f>
        <v>11.162756535012093</v>
      </c>
      <c r="AI31" s="288"/>
      <c r="AJ31" s="288">
        <f>AJ4+AJ21-SUM(AJ5:AJ20)-AJ22+$AJ$22-AJ23</f>
        <v>26.526255439120728</v>
      </c>
      <c r="AK31" s="288">
        <f t="shared" ref="AK31:BN31" si="24">AK4+AK21-SUM(AK5:AK20)-AK22+$AJ$22-AK23</f>
        <v>26.195834437934185</v>
      </c>
      <c r="AL31" s="288">
        <f t="shared" si="24"/>
        <v>25.813066959612666</v>
      </c>
      <c r="AM31" s="288">
        <f t="shared" si="24"/>
        <v>25.44429789820671</v>
      </c>
      <c r="AN31" s="288">
        <f t="shared" si="24"/>
        <v>25.080398583322452</v>
      </c>
      <c r="AO31" s="288">
        <f t="shared" si="24"/>
        <v>24.71339765347625</v>
      </c>
      <c r="AP31" s="288">
        <f t="shared" si="24"/>
        <v>24.35214052335753</v>
      </c>
      <c r="AQ31" s="288">
        <f t="shared" si="24"/>
        <v>23.996232550757686</v>
      </c>
      <c r="AR31" s="288">
        <f t="shared" si="24"/>
        <v>23.645228884799252</v>
      </c>
      <c r="AS31" s="288">
        <f t="shared" si="24"/>
        <v>23.298384889718509</v>
      </c>
      <c r="AT31" s="288">
        <f t="shared" si="24"/>
        <v>22.954518912144163</v>
      </c>
      <c r="AU31" s="288">
        <f t="shared" si="24"/>
        <v>22.531903510939184</v>
      </c>
      <c r="AV31" s="288">
        <f t="shared" si="24"/>
        <v>22.114375415141698</v>
      </c>
      <c r="AW31" s="288">
        <f t="shared" si="24"/>
        <v>21.693572605350333</v>
      </c>
      <c r="AX31" s="288">
        <f t="shared" si="24"/>
        <v>21.271549617647459</v>
      </c>
      <c r="AY31" s="288">
        <f t="shared" si="24"/>
        <v>20.849180243603595</v>
      </c>
      <c r="AZ31" s="288">
        <f t="shared" si="24"/>
        <v>20.412499655246378</v>
      </c>
      <c r="BA31" s="288">
        <f t="shared" si="24"/>
        <v>19.982763430584239</v>
      </c>
      <c r="BB31" s="288">
        <f t="shared" si="24"/>
        <v>19.563935104215265</v>
      </c>
      <c r="BC31" s="288">
        <f t="shared" si="24"/>
        <v>19.160006615928406</v>
      </c>
      <c r="BD31" s="288">
        <f t="shared" si="24"/>
        <v>18.773171985368663</v>
      </c>
      <c r="BE31" s="288">
        <f t="shared" si="24"/>
        <v>18.328396570309362</v>
      </c>
      <c r="BF31" s="288">
        <f t="shared" si="24"/>
        <v>17.899464937570027</v>
      </c>
      <c r="BG31" s="288">
        <f t="shared" si="24"/>
        <v>17.490276922053319</v>
      </c>
      <c r="BH31" s="288">
        <f t="shared" si="24"/>
        <v>17.098000026370649</v>
      </c>
      <c r="BI31" s="288">
        <f t="shared" si="24"/>
        <v>16.721769900929026</v>
      </c>
      <c r="BJ31" s="288">
        <f t="shared" si="24"/>
        <v>16.356686414396293</v>
      </c>
      <c r="BK31" s="288">
        <f t="shared" si="24"/>
        <v>16.006188188105597</v>
      </c>
      <c r="BL31" s="288">
        <f t="shared" si="24"/>
        <v>15.671002693968994</v>
      </c>
      <c r="BM31" s="288">
        <f t="shared" si="24"/>
        <v>15.351545838635428</v>
      </c>
      <c r="BN31" s="288">
        <f t="shared" si="24"/>
        <v>15.046612285330994</v>
      </c>
      <c r="BP31" s="288">
        <f>BP4+BP21-SUM(BP8:BP20)-BP22+$BP$22+BP23</f>
        <v>26.526278285522586</v>
      </c>
      <c r="BQ31" s="288">
        <f t="shared" ref="BQ31:CT31" si="25">BQ4+BQ21-SUM(BQ8:BQ20)-BQ22+$BP$22+BQ23</f>
        <v>26.396961496487737</v>
      </c>
      <c r="BR31" s="288">
        <f t="shared" si="25"/>
        <v>26.267571158429849</v>
      </c>
      <c r="BS31" s="288">
        <f t="shared" si="25"/>
        <v>26.138096406177098</v>
      </c>
      <c r="BT31" s="288">
        <f t="shared" si="25"/>
        <v>26.008526240638474</v>
      </c>
      <c r="BU31" s="288">
        <f t="shared" si="25"/>
        <v>25.870854613737215</v>
      </c>
      <c r="BV31" s="288">
        <f t="shared" si="25"/>
        <v>25.728846258783612</v>
      </c>
      <c r="BW31" s="288">
        <f t="shared" si="25"/>
        <v>25.586836474814536</v>
      </c>
      <c r="BX31" s="288">
        <f t="shared" si="25"/>
        <v>25.444812697747928</v>
      </c>
      <c r="BY31" s="288">
        <f t="shared" si="25"/>
        <v>25.302762223844869</v>
      </c>
      <c r="BZ31" s="288">
        <f t="shared" si="25"/>
        <v>25.160672206984788</v>
      </c>
      <c r="CA31" s="288">
        <f t="shared" si="25"/>
        <v>24.999732174307354</v>
      </c>
      <c r="CB31" s="288">
        <f t="shared" si="25"/>
        <v>24.838937794147636</v>
      </c>
      <c r="CC31" s="288">
        <f t="shared" si="25"/>
        <v>24.67827384066025</v>
      </c>
      <c r="CD31" s="288">
        <f t="shared" si="25"/>
        <v>24.517724950076424</v>
      </c>
      <c r="CE31" s="288">
        <f t="shared" si="25"/>
        <v>24.357275617633977</v>
      </c>
      <c r="CF31" s="288">
        <f t="shared" si="25"/>
        <v>24.180244070967042</v>
      </c>
      <c r="CG31" s="288">
        <f t="shared" si="25"/>
        <v>24.003502816040491</v>
      </c>
      <c r="CH31" s="288">
        <f t="shared" si="25"/>
        <v>23.827033552269089</v>
      </c>
      <c r="CI31" s="288">
        <f t="shared" si="25"/>
        <v>23.650817847527019</v>
      </c>
      <c r="CJ31" s="288">
        <f t="shared" si="25"/>
        <v>23.474837134641906</v>
      </c>
      <c r="CK31" s="288">
        <f t="shared" si="25"/>
        <v>23.287417880163908</v>
      </c>
      <c r="CL31" s="288">
        <f t="shared" si="25"/>
        <v>23.100371924815288</v>
      </c>
      <c r="CM31" s="288">
        <f t="shared" si="25"/>
        <v>22.913678199749352</v>
      </c>
      <c r="CN31" s="288">
        <f t="shared" si="25"/>
        <v>22.727315508331163</v>
      </c>
      <c r="CO31" s="288">
        <f t="shared" si="25"/>
        <v>22.541262522164647</v>
      </c>
      <c r="CP31" s="288">
        <f t="shared" si="25"/>
        <v>22.349636502722696</v>
      </c>
      <c r="CQ31" s="288">
        <f t="shared" si="25"/>
        <v>22.158375484255505</v>
      </c>
      <c r="CR31" s="288">
        <f t="shared" si="25"/>
        <v>21.967456480435946</v>
      </c>
      <c r="CS31" s="288">
        <f t="shared" si="25"/>
        <v>21.776856370621001</v>
      </c>
      <c r="CT31" s="288">
        <f t="shared" si="25"/>
        <v>21.586551895467242</v>
      </c>
      <c r="CV31" s="288">
        <f>CV4+CV21-SUM(CV8:CV20)-CV22+$BP$22+CV23</f>
        <v>26.526301131924445</v>
      </c>
      <c r="CW31" s="288">
        <f t="shared" ref="CW31:DZ31" si="26">CW4+CW21-SUM(CW8:CW20)-CW22+$BP$22+CW23</f>
        <v>26.397007430374089</v>
      </c>
      <c r="CX31" s="288">
        <f t="shared" si="26"/>
        <v>26.267662768849686</v>
      </c>
      <c r="CY31" s="288">
        <f t="shared" si="26"/>
        <v>26.138278063297754</v>
      </c>
      <c r="CZ31" s="288">
        <f t="shared" si="26"/>
        <v>26.008883957284294</v>
      </c>
      <c r="DA31" s="288">
        <f t="shared" si="26"/>
        <v>25.871553450262695</v>
      </c>
      <c r="DB31" s="288">
        <f t="shared" si="26"/>
        <v>25.73019498719545</v>
      </c>
      <c r="DC31" s="288">
        <f t="shared" si="26"/>
        <v>25.589408414860078</v>
      </c>
      <c r="DD31" s="288">
        <f t="shared" si="26"/>
        <v>25.449643309913458</v>
      </c>
      <c r="DE31" s="288">
        <f t="shared" si="26"/>
        <v>25.311660445765494</v>
      </c>
      <c r="DF31" s="288">
        <f t="shared" si="26"/>
        <v>25.176670202535199</v>
      </c>
      <c r="DG31" s="288">
        <f t="shared" si="26"/>
        <v>25.026957045041144</v>
      </c>
      <c r="DH31" s="288">
        <f t="shared" si="26"/>
        <v>24.883627830559981</v>
      </c>
      <c r="DI31" s="288">
        <f t="shared" si="26"/>
        <v>24.748258535575296</v>
      </c>
      <c r="DJ31" s="288">
        <f t="shared" si="26"/>
        <v>24.621713460064122</v>
      </c>
      <c r="DK31" s="288">
        <f t="shared" si="26"/>
        <v>24.503199700241257</v>
      </c>
      <c r="DL31" s="288">
        <f t="shared" si="26"/>
        <v>24.373365725212931</v>
      </c>
      <c r="DM31" s="288">
        <f t="shared" si="26"/>
        <v>24.244889531577936</v>
      </c>
      <c r="DN31" s="288">
        <f t="shared" si="26"/>
        <v>24.113949818307418</v>
      </c>
      <c r="DO31" s="288">
        <f t="shared" si="26"/>
        <v>23.97673007409534</v>
      </c>
      <c r="DP31" s="288">
        <f t="shared" si="26"/>
        <v>23.831249089160167</v>
      </c>
      <c r="DQ31" s="288">
        <f t="shared" si="26"/>
        <v>23.670145692622242</v>
      </c>
      <c r="DR31" s="288">
        <f t="shared" si="26"/>
        <v>23.501777295759357</v>
      </c>
      <c r="DS31" s="288">
        <f t="shared" si="26"/>
        <v>23.326782060544023</v>
      </c>
      <c r="DT31" s="288">
        <f t="shared" si="26"/>
        <v>23.146592710198462</v>
      </c>
      <c r="DU31" s="288">
        <f t="shared" si="26"/>
        <v>22.962538519931044</v>
      </c>
      <c r="DV31" s="288">
        <f t="shared" si="26"/>
        <v>22.770196368825442</v>
      </c>
      <c r="DW31" s="288">
        <f t="shared" si="26"/>
        <v>22.577041237352688</v>
      </c>
      <c r="DX31" s="288">
        <f t="shared" si="26"/>
        <v>22.383084534551415</v>
      </c>
      <c r="DY31" s="288">
        <f t="shared" si="26"/>
        <v>22.188762370094341</v>
      </c>
      <c r="DZ31" s="288">
        <f t="shared" si="26"/>
        <v>21.996260019414795</v>
      </c>
      <c r="EG31" s="340"/>
    </row>
    <row r="32" spans="1:144">
      <c r="A32" t="s">
        <v>45</v>
      </c>
      <c r="C32" s="5" t="str">
        <f>'Yearly HC Ethylene'!C153</f>
        <v>tons</v>
      </c>
      <c r="D32" s="2">
        <f>'Yearly Summary'!D10/1000000</f>
        <v>26.526255439120732</v>
      </c>
      <c r="E32" s="2">
        <f>'Yearly Summary'!E10/1000000</f>
        <v>26.091326196749257</v>
      </c>
      <c r="F32" s="2">
        <f>'Yearly Summary'!F10/1000000</f>
        <v>25.625699216716733</v>
      </c>
      <c r="G32" s="2">
        <f>'Yearly Summary'!G10/1000000</f>
        <v>25.16470002483123</v>
      </c>
      <c r="H32" s="2">
        <f>'Yearly Summary'!H10/1000000</f>
        <v>24.709521371977971</v>
      </c>
      <c r="I32" s="2">
        <f>'Yearly Summary'!I10/1000000</f>
        <v>24.25230311938574</v>
      </c>
      <c r="J32" s="2">
        <f>'Yearly Summary'!J10/1000000</f>
        <v>23.80170481455545</v>
      </c>
      <c r="K32" s="2">
        <f>'Yearly Summary'!K10/1000000</f>
        <v>23.357342138244913</v>
      </c>
      <c r="L32" s="2">
        <f>'Yearly Summary'!L10/1000000</f>
        <v>22.918721297539587</v>
      </c>
      <c r="M32" s="2">
        <f>'Yearly Summary'!M10/1000000</f>
        <v>22.48503531364172</v>
      </c>
      <c r="N32" s="2">
        <f>'Yearly Summary'!N10/1000000</f>
        <v>22.05569660022303</v>
      </c>
      <c r="O32" s="2">
        <f>'Yearly Summary'!O10/1000000</f>
        <v>21.376512195931753</v>
      </c>
      <c r="P32" s="2">
        <f>'Yearly Summary'!P10/1000000</f>
        <v>20.824652658509553</v>
      </c>
      <c r="Q32" s="2">
        <f>'Yearly Summary'!Q10/1000000</f>
        <v>20.268678142212018</v>
      </c>
      <c r="R32" s="2">
        <f>'Yearly Summary'!R10/1000000</f>
        <v>19.711766026851038</v>
      </c>
      <c r="S32" s="2">
        <f>'Yearly Summary'!S10/1000000</f>
        <v>19.154757835665951</v>
      </c>
      <c r="T32" s="2">
        <f>'Yearly Summary'!T10/1000000</f>
        <v>18.584757397175824</v>
      </c>
      <c r="U32" s="2">
        <f>'Yearly Summary'!U10/1000000</f>
        <v>18.022289092247643</v>
      </c>
      <c r="V32" s="2">
        <f>'Yearly Summary'!V10/1000000</f>
        <v>17.471512749192247</v>
      </c>
      <c r="W32" s="2">
        <f>'Yearly Summary'!W10/1000000</f>
        <v>16.936594111301886</v>
      </c>
      <c r="X32" s="2">
        <f>'Yearly Summary'!X10/1000000</f>
        <v>16.44034380317154</v>
      </c>
      <c r="Y32" s="2">
        <f>'Yearly Summary'!Y10/1000000</f>
        <v>15.815319021883081</v>
      </c>
      <c r="Z32" s="2">
        <f>'Yearly Summary'!Z10/1000000</f>
        <v>15.228548782635773</v>
      </c>
      <c r="AA32" s="2">
        <f>'Yearly Summary'!AA10/1000000</f>
        <v>14.662613917550058</v>
      </c>
      <c r="AB32" s="2">
        <f>'Yearly Summary'!AB10/1000000</f>
        <v>14.114754247436668</v>
      </c>
      <c r="AC32" s="2">
        <f>'Yearly Summary'!AC10/1000000</f>
        <v>13.590653742732044</v>
      </c>
      <c r="AD32" s="2">
        <f>'Yearly Summary'!AD10/1000000</f>
        <v>13.087206195342912</v>
      </c>
      <c r="AE32" s="2">
        <f>'Yearly Summary'!AE10/1000000</f>
        <v>12.598691561803506</v>
      </c>
      <c r="AF32" s="2">
        <f>'Yearly Summary'!AF10/1000000</f>
        <v>12.125928248566735</v>
      </c>
      <c r="AG32" s="2">
        <f>'Yearly Summary'!AG10/1000000</f>
        <v>11.679697473106289</v>
      </c>
      <c r="AH32" s="2">
        <f>'Yearly Summary'!AH10/1000000</f>
        <v>11.257702114302464</v>
      </c>
      <c r="AJ32" s="2">
        <f>'Yearly Summary'!AJ10/1000000</f>
        <v>26.526265884961258</v>
      </c>
      <c r="AK32" s="2">
        <f>'Yearly Summary'!AK10/1000000</f>
        <v>26.198821866263636</v>
      </c>
      <c r="AL32" s="2">
        <f>'Yearly Summary'!AL10/1000000</f>
        <v>25.839730409683536</v>
      </c>
      <c r="AM32" s="2">
        <f>'Yearly Summary'!AM10/1000000</f>
        <v>25.484332217823965</v>
      </c>
      <c r="AN32" s="2">
        <f>'Yearly Summary'!AN10/1000000</f>
        <v>25.133844236438492</v>
      </c>
      <c r="AO32" s="2">
        <f>'Yearly Summary'!AO10/1000000</f>
        <v>24.780315671274575</v>
      </c>
      <c r="AP32" s="2">
        <f>'Yearly Summary'!AP10/1000000</f>
        <v>24.432471909896552</v>
      </c>
      <c r="AQ32" s="2">
        <f>'Yearly Summary'!AQ10/1000000</f>
        <v>24.090112868003203</v>
      </c>
      <c r="AR32" s="2">
        <f>'Yearly Summary'!AR10/1000000</f>
        <v>23.752961056501736</v>
      </c>
      <c r="AS32" s="2">
        <f>'Yearly Summary'!AS10/1000000</f>
        <v>23.420566632163215</v>
      </c>
      <c r="AT32" s="2">
        <f>'Yearly Summary'!AT10/1000000</f>
        <v>23.092915535195452</v>
      </c>
      <c r="AU32" s="2">
        <f>'Yearly Summary'!AU10/1000000</f>
        <v>22.560967716670351</v>
      </c>
      <c r="AV32" s="2">
        <f>'Yearly Summary'!AV10/1000000</f>
        <v>22.151344949434961</v>
      </c>
      <c r="AW32" s="2">
        <f>'Yearly Summary'!AW10/1000000</f>
        <v>21.74114601149866</v>
      </c>
      <c r="AX32" s="2">
        <f>'Yearly Summary'!AX10/1000000</f>
        <v>21.332934440893816</v>
      </c>
      <c r="AY32" s="2">
        <f>'Yearly Summary'!AY10/1000000</f>
        <v>20.92716000945882</v>
      </c>
      <c r="AZ32" s="2">
        <f>'Yearly Summary'!AZ10/1000000</f>
        <v>20.508818743612856</v>
      </c>
      <c r="BA32" s="2">
        <f>'Yearly Summary'!BA10/1000000</f>
        <v>20.097292299308066</v>
      </c>
      <c r="BB32" s="2">
        <f>'Yearly Summary'!BB10/1000000</f>
        <v>19.695357703810625</v>
      </c>
      <c r="BC32" s="2">
        <f>'Yearly Summary'!BC10/1000000</f>
        <v>19.30529191064549</v>
      </c>
      <c r="BD32" s="2">
        <f>'Yearly Summary'!BD10/1000000</f>
        <v>18.950370893331254</v>
      </c>
      <c r="BE32" s="2">
        <f>'Yearly Summary'!BE10/1000000</f>
        <v>18.493566187451108</v>
      </c>
      <c r="BF32" s="2">
        <f>'Yearly Summary'!BF10/1000000</f>
        <v>18.071541723257404</v>
      </c>
      <c r="BG32" s="2">
        <f>'Yearly Summary'!BG10/1000000</f>
        <v>17.665876860250812</v>
      </c>
      <c r="BH32" s="2">
        <f>'Yearly Summary'!BH10/1000000</f>
        <v>17.274375044409116</v>
      </c>
      <c r="BI32" s="2">
        <f>'Yearly Summary'!BI10/1000000</f>
        <v>16.89618044917227</v>
      </c>
      <c r="BJ32" s="2">
        <f>'Yearly Summary'!BJ10/1000000</f>
        <v>16.528845368091975</v>
      </c>
      <c r="BK32" s="2">
        <f>'Yearly Summary'!BK10/1000000</f>
        <v>16.175468111959717</v>
      </c>
      <c r="BL32" s="2">
        <f>'Yearly Summary'!BL10/1000000</f>
        <v>15.836258998423776</v>
      </c>
      <c r="BM32" s="2">
        <f>'Yearly Summary'!BM10/1000000</f>
        <v>15.511744539225452</v>
      </c>
      <c r="BN32" s="2">
        <f>'Yearly Summary'!BN10/1000000</f>
        <v>15.235797479172136</v>
      </c>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G32" s="318"/>
    </row>
    <row r="33" spans="1:145">
      <c r="AI33" s="2">
        <f>SUM(AH27:AH30)</f>
        <v>0.43868228034454959</v>
      </c>
      <c r="AJ33" s="118">
        <f>(CU33-AI33)/CU33</f>
        <v>0.80359593144075125</v>
      </c>
      <c r="BO33" s="2">
        <f>SUM(BN27:BN30)</f>
        <v>0.58400350791754385</v>
      </c>
      <c r="BP33" s="118">
        <f>(CU33-BO33)/CU33</f>
        <v>0.73853362639176834</v>
      </c>
      <c r="CU33" s="2">
        <f>SUM(CT27:CT30)</f>
        <v>2.2335702287766681</v>
      </c>
      <c r="ED33" s="1" t="s">
        <v>394</v>
      </c>
      <c r="EG33" s="318"/>
    </row>
    <row r="34" spans="1:145" ht="15.75" thickBot="1">
      <c r="A34" s="269" t="s">
        <v>395</v>
      </c>
      <c r="B34" s="269"/>
      <c r="C34" s="270"/>
      <c r="D34" s="269"/>
      <c r="E34" s="269"/>
      <c r="F34" s="269"/>
      <c r="G34" s="269"/>
      <c r="H34" s="269"/>
      <c r="I34" s="269"/>
      <c r="J34" s="269"/>
      <c r="K34" s="269"/>
      <c r="L34" s="269"/>
      <c r="M34" s="269"/>
      <c r="N34" s="269"/>
      <c r="O34" s="269"/>
      <c r="P34" s="269"/>
      <c r="Q34" s="269"/>
      <c r="R34" s="269"/>
      <c r="S34" s="269"/>
      <c r="T34" s="269"/>
      <c r="U34" s="269"/>
      <c r="V34" s="269"/>
      <c r="W34" s="269"/>
      <c r="X34" s="269"/>
      <c r="Y34" s="269"/>
      <c r="Z34" s="269"/>
      <c r="AA34" s="269"/>
      <c r="AB34" s="269"/>
      <c r="AC34" s="269"/>
      <c r="AD34" s="269"/>
      <c r="AE34" s="269"/>
      <c r="AF34" s="269"/>
      <c r="AG34" s="269"/>
      <c r="AH34" s="269"/>
      <c r="AI34" s="269"/>
      <c r="AJ34" s="269"/>
      <c r="AK34" s="269"/>
      <c r="AL34" s="269"/>
      <c r="AM34" s="269"/>
      <c r="AN34" s="269"/>
      <c r="AO34" s="269"/>
      <c r="AP34" s="269"/>
      <c r="AQ34" s="269"/>
      <c r="AR34" s="269"/>
      <c r="AS34" s="269"/>
      <c r="AT34" s="269"/>
      <c r="AU34" s="269"/>
      <c r="AV34" s="269"/>
      <c r="AW34" s="269"/>
      <c r="AX34" s="269"/>
      <c r="AY34" s="269"/>
      <c r="AZ34" s="269"/>
      <c r="BA34" s="269"/>
      <c r="BB34" s="269"/>
      <c r="BC34" s="269"/>
      <c r="BD34" s="269"/>
      <c r="BE34" s="269"/>
      <c r="BF34" s="269"/>
      <c r="BG34" s="269"/>
      <c r="BH34" s="269"/>
      <c r="BI34" s="269"/>
      <c r="BJ34" s="269"/>
      <c r="BK34" s="269"/>
      <c r="BL34" s="269"/>
      <c r="BM34" s="269"/>
      <c r="BN34" s="269"/>
      <c r="BO34" s="269"/>
      <c r="BP34" s="269"/>
      <c r="BQ34" s="269"/>
      <c r="BR34" s="269"/>
      <c r="BS34" s="269"/>
      <c r="BT34" s="269"/>
      <c r="BU34" s="269"/>
      <c r="BV34" s="269"/>
      <c r="BW34" s="269"/>
      <c r="BX34" s="269"/>
      <c r="BY34" s="269"/>
      <c r="BZ34" s="269"/>
      <c r="CA34" s="269"/>
      <c r="CB34" s="269"/>
      <c r="CC34" s="269"/>
      <c r="CD34" s="269"/>
      <c r="CE34" s="269"/>
      <c r="CF34" s="269"/>
      <c r="CG34" s="269"/>
      <c r="CH34" s="269"/>
      <c r="CI34" s="269"/>
      <c r="CJ34" s="269"/>
      <c r="CK34" s="269"/>
      <c r="CL34" s="269"/>
      <c r="CM34" s="269"/>
      <c r="CN34" s="269"/>
      <c r="CO34" s="269"/>
      <c r="CP34" s="269"/>
      <c r="CQ34" s="269"/>
      <c r="CR34" s="269"/>
      <c r="CS34" s="269"/>
      <c r="CT34" s="269"/>
      <c r="CU34" s="269"/>
      <c r="CV34" s="269"/>
      <c r="CW34" s="269"/>
      <c r="CX34" s="269"/>
      <c r="CY34" s="269"/>
      <c r="CZ34" s="269"/>
      <c r="DA34" s="269"/>
      <c r="DB34" s="269"/>
      <c r="DC34" s="269"/>
      <c r="DD34" s="269"/>
      <c r="DE34" s="269"/>
      <c r="DF34" s="269"/>
      <c r="DG34" s="269"/>
      <c r="DH34" s="269"/>
      <c r="DI34" s="269"/>
      <c r="DJ34" s="269"/>
      <c r="DK34" s="269"/>
      <c r="DL34" s="269"/>
      <c r="DM34" s="269"/>
      <c r="DN34" s="269"/>
      <c r="DO34" s="269"/>
      <c r="DP34" s="269"/>
      <c r="DQ34" s="269"/>
      <c r="DR34" s="269"/>
      <c r="DS34" s="269"/>
      <c r="DT34" s="269"/>
      <c r="DU34" s="269"/>
      <c r="DV34" s="269"/>
      <c r="DW34" s="269"/>
      <c r="DX34" s="269"/>
      <c r="DY34" s="269"/>
      <c r="DZ34" s="269"/>
      <c r="ED34" s="1" t="s">
        <v>396</v>
      </c>
      <c r="EE34" s="5" t="s">
        <v>397</v>
      </c>
      <c r="EF34" s="5"/>
      <c r="EG34" s="341"/>
      <c r="EH34" s="5"/>
      <c r="EK34" t="s">
        <v>341</v>
      </c>
    </row>
    <row r="35" spans="1:145">
      <c r="B35" t="str">
        <f>B7</f>
        <v>Fuel additive elimination</v>
      </c>
      <c r="C35" s="5" t="s">
        <v>398</v>
      </c>
      <c r="D35" s="126">
        <f t="shared" ref="D35:AH43" si="27">D7*$ED35*1000</f>
        <v>0</v>
      </c>
      <c r="E35" s="126">
        <f t="shared" si="27"/>
        <v>0</v>
      </c>
      <c r="F35" s="126">
        <f t="shared" si="27"/>
        <v>0</v>
      </c>
      <c r="G35" s="126">
        <f t="shared" si="27"/>
        <v>0</v>
      </c>
      <c r="H35" s="126">
        <f t="shared" si="27"/>
        <v>0</v>
      </c>
      <c r="I35" s="126">
        <f t="shared" si="27"/>
        <v>0</v>
      </c>
      <c r="J35" s="126">
        <f t="shared" si="27"/>
        <v>0</v>
      </c>
      <c r="K35" s="126">
        <f t="shared" si="27"/>
        <v>0</v>
      </c>
      <c r="L35" s="126">
        <f t="shared" si="27"/>
        <v>0</v>
      </c>
      <c r="M35" s="126">
        <f t="shared" si="27"/>
        <v>0</v>
      </c>
      <c r="N35" s="126">
        <f t="shared" si="27"/>
        <v>0</v>
      </c>
      <c r="O35" s="126">
        <f t="shared" si="27"/>
        <v>0</v>
      </c>
      <c r="P35" s="126">
        <f t="shared" si="27"/>
        <v>0</v>
      </c>
      <c r="Q35" s="126">
        <f t="shared" si="27"/>
        <v>0</v>
      </c>
      <c r="R35" s="126">
        <f t="shared" si="27"/>
        <v>0</v>
      </c>
      <c r="S35" s="126">
        <f t="shared" si="27"/>
        <v>0</v>
      </c>
      <c r="T35" s="126">
        <f t="shared" si="27"/>
        <v>0</v>
      </c>
      <c r="U35" s="126">
        <f t="shared" si="27"/>
        <v>0</v>
      </c>
      <c r="V35" s="126">
        <f t="shared" si="27"/>
        <v>0</v>
      </c>
      <c r="W35" s="126">
        <f t="shared" si="27"/>
        <v>0</v>
      </c>
      <c r="X35" s="126">
        <f t="shared" si="27"/>
        <v>0</v>
      </c>
      <c r="Y35" s="126">
        <f t="shared" si="27"/>
        <v>0</v>
      </c>
      <c r="Z35" s="126">
        <f t="shared" si="27"/>
        <v>0</v>
      </c>
      <c r="AA35" s="126">
        <f t="shared" si="27"/>
        <v>0</v>
      </c>
      <c r="AB35" s="126">
        <f t="shared" si="27"/>
        <v>0</v>
      </c>
      <c r="AC35" s="126">
        <f t="shared" si="27"/>
        <v>0</v>
      </c>
      <c r="AD35" s="126">
        <f t="shared" si="27"/>
        <v>0</v>
      </c>
      <c r="AE35" s="126">
        <f t="shared" si="27"/>
        <v>0</v>
      </c>
      <c r="AF35" s="126">
        <f t="shared" si="27"/>
        <v>0</v>
      </c>
      <c r="AG35" s="126">
        <f t="shared" si="27"/>
        <v>0</v>
      </c>
      <c r="AH35" s="126">
        <f t="shared" si="27"/>
        <v>0</v>
      </c>
      <c r="AI35" s="126"/>
      <c r="AJ35" s="126">
        <f t="shared" ref="AJ35:BN43" si="28">AJ7*$ED35*1000</f>
        <v>0</v>
      </c>
      <c r="AK35" s="126">
        <f t="shared" si="28"/>
        <v>0</v>
      </c>
      <c r="AL35" s="126">
        <f t="shared" si="28"/>
        <v>0</v>
      </c>
      <c r="AM35" s="126">
        <f t="shared" si="28"/>
        <v>0</v>
      </c>
      <c r="AN35" s="126">
        <f t="shared" si="28"/>
        <v>0</v>
      </c>
      <c r="AO35" s="126">
        <f t="shared" si="28"/>
        <v>0</v>
      </c>
      <c r="AP35" s="126">
        <f t="shared" si="28"/>
        <v>0</v>
      </c>
      <c r="AQ35" s="126">
        <f t="shared" si="28"/>
        <v>0</v>
      </c>
      <c r="AR35" s="126">
        <f t="shared" si="28"/>
        <v>0</v>
      </c>
      <c r="AS35" s="126">
        <f t="shared" si="28"/>
        <v>0</v>
      </c>
      <c r="AT35" s="126">
        <f t="shared" si="28"/>
        <v>0</v>
      </c>
      <c r="AU35" s="126">
        <f t="shared" si="28"/>
        <v>0</v>
      </c>
      <c r="AV35" s="126">
        <f t="shared" si="28"/>
        <v>0</v>
      </c>
      <c r="AW35" s="126">
        <f t="shared" si="28"/>
        <v>0</v>
      </c>
      <c r="AX35" s="126">
        <f t="shared" si="28"/>
        <v>0</v>
      </c>
      <c r="AY35" s="126">
        <f t="shared" si="28"/>
        <v>0</v>
      </c>
      <c r="AZ35" s="126">
        <f t="shared" si="28"/>
        <v>0</v>
      </c>
      <c r="BA35" s="126">
        <f t="shared" si="28"/>
        <v>0</v>
      </c>
      <c r="BB35" s="126">
        <f t="shared" si="28"/>
        <v>0</v>
      </c>
      <c r="BC35" s="126">
        <f t="shared" si="28"/>
        <v>0</v>
      </c>
      <c r="BD35" s="126">
        <f t="shared" si="28"/>
        <v>0</v>
      </c>
      <c r="BE35" s="126">
        <f t="shared" si="28"/>
        <v>0</v>
      </c>
      <c r="BF35" s="126">
        <f t="shared" si="28"/>
        <v>0</v>
      </c>
      <c r="BG35" s="126">
        <f t="shared" si="28"/>
        <v>0</v>
      </c>
      <c r="BH35" s="126">
        <f t="shared" si="28"/>
        <v>0</v>
      </c>
      <c r="BI35" s="126">
        <f t="shared" si="28"/>
        <v>0</v>
      </c>
      <c r="BJ35" s="126">
        <f t="shared" si="28"/>
        <v>0</v>
      </c>
      <c r="BK35" s="126">
        <f t="shared" si="28"/>
        <v>0</v>
      </c>
      <c r="BL35" s="126">
        <f t="shared" si="28"/>
        <v>0</v>
      </c>
      <c r="BM35" s="126">
        <f t="shared" si="28"/>
        <v>0</v>
      </c>
      <c r="BN35" s="126">
        <f t="shared" si="28"/>
        <v>0</v>
      </c>
      <c r="BO35" s="126"/>
      <c r="BP35" s="126">
        <f t="shared" ref="BP35:CT43" si="29">BP7*$ED35*1000</f>
        <v>0</v>
      </c>
      <c r="BQ35" s="126">
        <f t="shared" si="29"/>
        <v>0</v>
      </c>
      <c r="BR35" s="126">
        <f t="shared" si="29"/>
        <v>0</v>
      </c>
      <c r="BS35" s="126">
        <f t="shared" si="29"/>
        <v>0</v>
      </c>
      <c r="BT35" s="126">
        <f t="shared" si="29"/>
        <v>0</v>
      </c>
      <c r="BU35" s="126">
        <f t="shared" si="29"/>
        <v>0</v>
      </c>
      <c r="BV35" s="126">
        <f t="shared" si="29"/>
        <v>0</v>
      </c>
      <c r="BW35" s="126">
        <f t="shared" si="29"/>
        <v>0</v>
      </c>
      <c r="BX35" s="126">
        <f t="shared" si="29"/>
        <v>0</v>
      </c>
      <c r="BY35" s="126">
        <f t="shared" si="29"/>
        <v>0</v>
      </c>
      <c r="BZ35" s="126">
        <f t="shared" si="29"/>
        <v>0</v>
      </c>
      <c r="CA35" s="126">
        <f t="shared" si="29"/>
        <v>0</v>
      </c>
      <c r="CB35" s="126">
        <f t="shared" si="29"/>
        <v>0</v>
      </c>
      <c r="CC35" s="126">
        <f t="shared" si="29"/>
        <v>0</v>
      </c>
      <c r="CD35" s="126">
        <f t="shared" si="29"/>
        <v>0</v>
      </c>
      <c r="CE35" s="126">
        <f t="shared" si="29"/>
        <v>0</v>
      </c>
      <c r="CF35" s="126">
        <f t="shared" si="29"/>
        <v>0</v>
      </c>
      <c r="CG35" s="126">
        <f t="shared" si="29"/>
        <v>0</v>
      </c>
      <c r="CH35" s="126">
        <f t="shared" si="29"/>
        <v>0</v>
      </c>
      <c r="CI35" s="126">
        <f t="shared" si="29"/>
        <v>0</v>
      </c>
      <c r="CJ35" s="126">
        <f t="shared" si="29"/>
        <v>0</v>
      </c>
      <c r="CK35" s="126">
        <f t="shared" si="29"/>
        <v>0</v>
      </c>
      <c r="CL35" s="126">
        <f t="shared" si="29"/>
        <v>0</v>
      </c>
      <c r="CM35" s="126">
        <f t="shared" si="29"/>
        <v>0</v>
      </c>
      <c r="CN35" s="126">
        <f t="shared" si="29"/>
        <v>0</v>
      </c>
      <c r="CO35" s="126">
        <f t="shared" si="29"/>
        <v>0</v>
      </c>
      <c r="CP35" s="126">
        <f t="shared" si="29"/>
        <v>0</v>
      </c>
      <c r="CQ35" s="126">
        <f t="shared" si="29"/>
        <v>0</v>
      </c>
      <c r="CR35" s="126">
        <f t="shared" si="29"/>
        <v>0</v>
      </c>
      <c r="CS35" s="126">
        <f t="shared" si="29"/>
        <v>0</v>
      </c>
      <c r="CT35" s="126">
        <f t="shared" si="29"/>
        <v>0</v>
      </c>
      <c r="CU35" s="126"/>
      <c r="CV35" s="126">
        <f t="shared" ref="CV35:DZ43" si="30">CV7*$ED35*1000</f>
        <v>0</v>
      </c>
      <c r="CW35" s="126">
        <f t="shared" si="30"/>
        <v>0</v>
      </c>
      <c r="CX35" s="126">
        <f t="shared" si="30"/>
        <v>0</v>
      </c>
      <c r="CY35" s="126">
        <f t="shared" si="30"/>
        <v>0</v>
      </c>
      <c r="CZ35" s="126">
        <f t="shared" si="30"/>
        <v>0</v>
      </c>
      <c r="DA35" s="126">
        <f t="shared" si="30"/>
        <v>0</v>
      </c>
      <c r="DB35" s="126">
        <f t="shared" si="30"/>
        <v>0</v>
      </c>
      <c r="DC35" s="126">
        <f t="shared" si="30"/>
        <v>0</v>
      </c>
      <c r="DD35" s="126">
        <f t="shared" si="30"/>
        <v>0</v>
      </c>
      <c r="DE35" s="126">
        <f t="shared" si="30"/>
        <v>0</v>
      </c>
      <c r="DF35" s="126">
        <f t="shared" si="30"/>
        <v>0</v>
      </c>
      <c r="DG35" s="126">
        <f t="shared" si="30"/>
        <v>0</v>
      </c>
      <c r="DH35" s="126">
        <f t="shared" si="30"/>
        <v>0</v>
      </c>
      <c r="DI35" s="126">
        <f t="shared" si="30"/>
        <v>0</v>
      </c>
      <c r="DJ35" s="126">
        <f t="shared" si="30"/>
        <v>0</v>
      </c>
      <c r="DK35" s="126">
        <f t="shared" si="30"/>
        <v>0</v>
      </c>
      <c r="DL35" s="126">
        <f t="shared" si="30"/>
        <v>0</v>
      </c>
      <c r="DM35" s="126">
        <f t="shared" si="30"/>
        <v>0</v>
      </c>
      <c r="DN35" s="126">
        <f t="shared" si="30"/>
        <v>0</v>
      </c>
      <c r="DO35" s="126">
        <f t="shared" si="30"/>
        <v>0</v>
      </c>
      <c r="DP35" s="126">
        <f t="shared" si="30"/>
        <v>0</v>
      </c>
      <c r="DQ35" s="126">
        <f t="shared" si="30"/>
        <v>0</v>
      </c>
      <c r="DR35" s="126">
        <f t="shared" si="30"/>
        <v>0</v>
      </c>
      <c r="DS35" s="126">
        <f t="shared" si="30"/>
        <v>0</v>
      </c>
      <c r="DT35" s="126">
        <f t="shared" si="30"/>
        <v>0</v>
      </c>
      <c r="DU35" s="126">
        <f t="shared" si="30"/>
        <v>0</v>
      </c>
      <c r="DV35" s="126">
        <f t="shared" si="30"/>
        <v>0</v>
      </c>
      <c r="DW35" s="126">
        <f t="shared" si="30"/>
        <v>0</v>
      </c>
      <c r="DX35" s="126">
        <f t="shared" si="30"/>
        <v>0</v>
      </c>
      <c r="DY35" s="126">
        <f t="shared" si="30"/>
        <v>0</v>
      </c>
      <c r="DZ35" s="126">
        <f t="shared" si="30"/>
        <v>0</v>
      </c>
      <c r="ED35" s="336">
        <v>0</v>
      </c>
      <c r="EG35" s="318"/>
      <c r="EK35" t="s">
        <v>399</v>
      </c>
    </row>
    <row r="36" spans="1:145">
      <c r="A36" s="1"/>
      <c r="B36" t="str">
        <f t="shared" ref="B36:B48" si="31">B8</f>
        <v>Packaging reduction</v>
      </c>
      <c r="C36" s="5" t="s">
        <v>398</v>
      </c>
      <c r="D36" s="126">
        <f t="shared" si="27"/>
        <v>0</v>
      </c>
      <c r="E36" s="126">
        <f t="shared" si="27"/>
        <v>0</v>
      </c>
      <c r="F36" s="126">
        <f t="shared" si="27"/>
        <v>0</v>
      </c>
      <c r="G36" s="126">
        <f t="shared" si="27"/>
        <v>0</v>
      </c>
      <c r="H36" s="126">
        <f t="shared" si="27"/>
        <v>0</v>
      </c>
      <c r="I36" s="126">
        <f t="shared" si="27"/>
        <v>0</v>
      </c>
      <c r="J36" s="126">
        <f t="shared" si="27"/>
        <v>0</v>
      </c>
      <c r="K36" s="126">
        <f t="shared" si="27"/>
        <v>0</v>
      </c>
      <c r="L36" s="126">
        <f t="shared" si="27"/>
        <v>0</v>
      </c>
      <c r="M36" s="126">
        <f t="shared" si="27"/>
        <v>0</v>
      </c>
      <c r="N36" s="126">
        <f t="shared" si="27"/>
        <v>0</v>
      </c>
      <c r="O36" s="126">
        <f t="shared" si="27"/>
        <v>0</v>
      </c>
      <c r="P36" s="126">
        <f t="shared" si="27"/>
        <v>0</v>
      </c>
      <c r="Q36" s="126">
        <f t="shared" si="27"/>
        <v>0</v>
      </c>
      <c r="R36" s="126">
        <f t="shared" si="27"/>
        <v>0</v>
      </c>
      <c r="S36" s="126">
        <f t="shared" si="27"/>
        <v>0</v>
      </c>
      <c r="T36" s="126">
        <f t="shared" si="27"/>
        <v>0</v>
      </c>
      <c r="U36" s="126">
        <f t="shared" si="27"/>
        <v>0</v>
      </c>
      <c r="V36" s="126">
        <f t="shared" si="27"/>
        <v>0</v>
      </c>
      <c r="W36" s="126">
        <f t="shared" si="27"/>
        <v>0</v>
      </c>
      <c r="X36" s="126">
        <f t="shared" si="27"/>
        <v>0</v>
      </c>
      <c r="Y36" s="126">
        <f t="shared" si="27"/>
        <v>0</v>
      </c>
      <c r="Z36" s="126">
        <f t="shared" si="27"/>
        <v>0</v>
      </c>
      <c r="AA36" s="126">
        <f t="shared" si="27"/>
        <v>0</v>
      </c>
      <c r="AB36" s="126">
        <f t="shared" si="27"/>
        <v>0</v>
      </c>
      <c r="AC36" s="126">
        <f t="shared" si="27"/>
        <v>0</v>
      </c>
      <c r="AD36" s="126">
        <f t="shared" si="27"/>
        <v>0</v>
      </c>
      <c r="AE36" s="126">
        <f t="shared" si="27"/>
        <v>0</v>
      </c>
      <c r="AF36" s="126">
        <f t="shared" si="27"/>
        <v>0</v>
      </c>
      <c r="AG36" s="126">
        <f t="shared" si="27"/>
        <v>0</v>
      </c>
      <c r="AH36" s="126">
        <f t="shared" si="27"/>
        <v>0</v>
      </c>
      <c r="AI36" s="126"/>
      <c r="AJ36" s="126">
        <f t="shared" si="28"/>
        <v>0</v>
      </c>
      <c r="AK36" s="126">
        <f t="shared" si="28"/>
        <v>0</v>
      </c>
      <c r="AL36" s="126">
        <f t="shared" si="28"/>
        <v>0</v>
      </c>
      <c r="AM36" s="126">
        <f t="shared" si="28"/>
        <v>0</v>
      </c>
      <c r="AN36" s="126">
        <f t="shared" si="28"/>
        <v>0</v>
      </c>
      <c r="AO36" s="126">
        <f t="shared" si="28"/>
        <v>0</v>
      </c>
      <c r="AP36" s="126">
        <f t="shared" si="28"/>
        <v>0</v>
      </c>
      <c r="AQ36" s="126">
        <f t="shared" si="28"/>
        <v>0</v>
      </c>
      <c r="AR36" s="126">
        <f t="shared" si="28"/>
        <v>0</v>
      </c>
      <c r="AS36" s="126">
        <f t="shared" si="28"/>
        <v>0</v>
      </c>
      <c r="AT36" s="126">
        <f t="shared" si="28"/>
        <v>0</v>
      </c>
      <c r="AU36" s="126">
        <f t="shared" si="28"/>
        <v>0</v>
      </c>
      <c r="AV36" s="126">
        <f t="shared" si="28"/>
        <v>0</v>
      </c>
      <c r="AW36" s="126">
        <f t="shared" si="28"/>
        <v>0</v>
      </c>
      <c r="AX36" s="126">
        <f t="shared" si="28"/>
        <v>0</v>
      </c>
      <c r="AY36" s="126">
        <f t="shared" si="28"/>
        <v>0</v>
      </c>
      <c r="AZ36" s="126">
        <f t="shared" si="28"/>
        <v>0</v>
      </c>
      <c r="BA36" s="126">
        <f t="shared" si="28"/>
        <v>0</v>
      </c>
      <c r="BB36" s="126">
        <f t="shared" si="28"/>
        <v>0</v>
      </c>
      <c r="BC36" s="126">
        <f t="shared" si="28"/>
        <v>0</v>
      </c>
      <c r="BD36" s="126">
        <f t="shared" si="28"/>
        <v>0</v>
      </c>
      <c r="BE36" s="126">
        <f t="shared" si="28"/>
        <v>0</v>
      </c>
      <c r="BF36" s="126">
        <f t="shared" si="28"/>
        <v>0</v>
      </c>
      <c r="BG36" s="126">
        <f t="shared" si="28"/>
        <v>0</v>
      </c>
      <c r="BH36" s="126">
        <f t="shared" si="28"/>
        <v>0</v>
      </c>
      <c r="BI36" s="126">
        <f t="shared" si="28"/>
        <v>0</v>
      </c>
      <c r="BJ36" s="126">
        <f t="shared" si="28"/>
        <v>0</v>
      </c>
      <c r="BK36" s="126">
        <f t="shared" si="28"/>
        <v>0</v>
      </c>
      <c r="BL36" s="126">
        <f t="shared" si="28"/>
        <v>0</v>
      </c>
      <c r="BM36" s="126">
        <f t="shared" si="28"/>
        <v>0</v>
      </c>
      <c r="BN36" s="126">
        <f t="shared" si="28"/>
        <v>0</v>
      </c>
      <c r="BO36" s="126"/>
      <c r="BP36" s="126">
        <f t="shared" si="29"/>
        <v>0</v>
      </c>
      <c r="BQ36" s="126">
        <f t="shared" si="29"/>
        <v>0</v>
      </c>
      <c r="BR36" s="126">
        <f t="shared" si="29"/>
        <v>0</v>
      </c>
      <c r="BS36" s="126">
        <f t="shared" si="29"/>
        <v>0</v>
      </c>
      <c r="BT36" s="126">
        <f t="shared" si="29"/>
        <v>0</v>
      </c>
      <c r="BU36" s="126">
        <f t="shared" si="29"/>
        <v>0</v>
      </c>
      <c r="BV36" s="126">
        <f t="shared" si="29"/>
        <v>0</v>
      </c>
      <c r="BW36" s="126">
        <f t="shared" si="29"/>
        <v>0</v>
      </c>
      <c r="BX36" s="126">
        <f t="shared" si="29"/>
        <v>0</v>
      </c>
      <c r="BY36" s="126">
        <f t="shared" si="29"/>
        <v>0</v>
      </c>
      <c r="BZ36" s="126">
        <f t="shared" si="29"/>
        <v>0</v>
      </c>
      <c r="CA36" s="126">
        <f t="shared" si="29"/>
        <v>0</v>
      </c>
      <c r="CB36" s="126">
        <f t="shared" si="29"/>
        <v>0</v>
      </c>
      <c r="CC36" s="126">
        <f t="shared" si="29"/>
        <v>0</v>
      </c>
      <c r="CD36" s="126">
        <f t="shared" si="29"/>
        <v>0</v>
      </c>
      <c r="CE36" s="126">
        <f t="shared" si="29"/>
        <v>0</v>
      </c>
      <c r="CF36" s="126">
        <f t="shared" si="29"/>
        <v>0</v>
      </c>
      <c r="CG36" s="126">
        <f t="shared" si="29"/>
        <v>0</v>
      </c>
      <c r="CH36" s="126">
        <f t="shared" si="29"/>
        <v>0</v>
      </c>
      <c r="CI36" s="126">
        <f t="shared" si="29"/>
        <v>0</v>
      </c>
      <c r="CJ36" s="126">
        <f t="shared" si="29"/>
        <v>0</v>
      </c>
      <c r="CK36" s="126">
        <f t="shared" si="29"/>
        <v>0</v>
      </c>
      <c r="CL36" s="126">
        <f t="shared" si="29"/>
        <v>0</v>
      </c>
      <c r="CM36" s="126">
        <f t="shared" si="29"/>
        <v>0</v>
      </c>
      <c r="CN36" s="126">
        <f t="shared" si="29"/>
        <v>0</v>
      </c>
      <c r="CO36" s="126">
        <f t="shared" si="29"/>
        <v>0</v>
      </c>
      <c r="CP36" s="126">
        <f t="shared" si="29"/>
        <v>0</v>
      </c>
      <c r="CQ36" s="126">
        <f t="shared" si="29"/>
        <v>0</v>
      </c>
      <c r="CR36" s="126">
        <f t="shared" si="29"/>
        <v>0</v>
      </c>
      <c r="CS36" s="126">
        <f t="shared" si="29"/>
        <v>0</v>
      </c>
      <c r="CT36" s="126">
        <f t="shared" si="29"/>
        <v>0</v>
      </c>
      <c r="CU36" s="126"/>
      <c r="CV36" s="126">
        <f t="shared" si="30"/>
        <v>0</v>
      </c>
      <c r="CW36" s="126">
        <f t="shared" si="30"/>
        <v>0</v>
      </c>
      <c r="CX36" s="126">
        <f t="shared" si="30"/>
        <v>0</v>
      </c>
      <c r="CY36" s="126">
        <f t="shared" si="30"/>
        <v>0</v>
      </c>
      <c r="CZ36" s="126">
        <f t="shared" si="30"/>
        <v>0</v>
      </c>
      <c r="DA36" s="126">
        <f t="shared" si="30"/>
        <v>0</v>
      </c>
      <c r="DB36" s="126">
        <f t="shared" si="30"/>
        <v>0</v>
      </c>
      <c r="DC36" s="126">
        <f t="shared" si="30"/>
        <v>0</v>
      </c>
      <c r="DD36" s="126">
        <f t="shared" si="30"/>
        <v>0</v>
      </c>
      <c r="DE36" s="126">
        <f t="shared" si="30"/>
        <v>0</v>
      </c>
      <c r="DF36" s="126">
        <f t="shared" si="30"/>
        <v>0</v>
      </c>
      <c r="DG36" s="126">
        <f t="shared" si="30"/>
        <v>0</v>
      </c>
      <c r="DH36" s="126">
        <f t="shared" si="30"/>
        <v>0</v>
      </c>
      <c r="DI36" s="126">
        <f t="shared" si="30"/>
        <v>0</v>
      </c>
      <c r="DJ36" s="126">
        <f t="shared" si="30"/>
        <v>0</v>
      </c>
      <c r="DK36" s="126">
        <f t="shared" si="30"/>
        <v>0</v>
      </c>
      <c r="DL36" s="126">
        <f t="shared" si="30"/>
        <v>0</v>
      </c>
      <c r="DM36" s="126">
        <f t="shared" si="30"/>
        <v>0</v>
      </c>
      <c r="DN36" s="126">
        <f t="shared" si="30"/>
        <v>0</v>
      </c>
      <c r="DO36" s="126">
        <f t="shared" si="30"/>
        <v>0</v>
      </c>
      <c r="DP36" s="126">
        <f t="shared" si="30"/>
        <v>0</v>
      </c>
      <c r="DQ36" s="126">
        <f t="shared" si="30"/>
        <v>0</v>
      </c>
      <c r="DR36" s="126">
        <f t="shared" si="30"/>
        <v>0</v>
      </c>
      <c r="DS36" s="126">
        <f t="shared" si="30"/>
        <v>0</v>
      </c>
      <c r="DT36" s="126">
        <f t="shared" si="30"/>
        <v>0</v>
      </c>
      <c r="DU36" s="126">
        <f t="shared" si="30"/>
        <v>0</v>
      </c>
      <c r="DV36" s="126">
        <f t="shared" si="30"/>
        <v>0</v>
      </c>
      <c r="DW36" s="126">
        <f t="shared" si="30"/>
        <v>0</v>
      </c>
      <c r="DX36" s="126">
        <f t="shared" si="30"/>
        <v>0</v>
      </c>
      <c r="DY36" s="126">
        <f t="shared" si="30"/>
        <v>0</v>
      </c>
      <c r="DZ36" s="126">
        <f t="shared" si="30"/>
        <v>0</v>
      </c>
      <c r="ED36" s="336">
        <v>0</v>
      </c>
      <c r="EG36" s="318"/>
      <c r="EK36" t="s">
        <v>400</v>
      </c>
    </row>
    <row r="37" spans="1:145">
      <c r="A37" s="1"/>
      <c r="B37" t="str">
        <f t="shared" si="31"/>
        <v>Packaging reuse</v>
      </c>
      <c r="C37" s="5" t="s">
        <v>398</v>
      </c>
      <c r="D37" s="126">
        <f t="shared" si="27"/>
        <v>0</v>
      </c>
      <c r="E37" s="126">
        <f t="shared" si="27"/>
        <v>546.52581000468115</v>
      </c>
      <c r="F37" s="126">
        <f t="shared" si="27"/>
        <v>1088.5363280203858</v>
      </c>
      <c r="G37" s="126">
        <f t="shared" si="27"/>
        <v>1626.0783497600287</v>
      </c>
      <c r="H37" s="126">
        <f t="shared" si="27"/>
        <v>2159.1982398069454</v>
      </c>
      <c r="I37" s="126">
        <f t="shared" si="27"/>
        <v>2687.9419353389358</v>
      </c>
      <c r="J37" s="126">
        <f t="shared" si="27"/>
        <v>3212.3549498214247</v>
      </c>
      <c r="K37" s="126">
        <f t="shared" si="27"/>
        <v>3732.4823766699892</v>
      </c>
      <c r="L37" s="126">
        <f t="shared" si="27"/>
        <v>4248.3688928825004</v>
      </c>
      <c r="M37" s="126">
        <f t="shared" si="27"/>
        <v>4760.0587626411125</v>
      </c>
      <c r="N37" s="126">
        <f t="shared" si="27"/>
        <v>5267.5958408843653</v>
      </c>
      <c r="O37" s="126">
        <f t="shared" si="27"/>
        <v>6080.6149710786613</v>
      </c>
      <c r="P37" s="126">
        <f t="shared" si="27"/>
        <v>6888.339561306585</v>
      </c>
      <c r="Q37" s="126">
        <f t="shared" si="27"/>
        <v>7690.8250048513783</v>
      </c>
      <c r="R37" s="126">
        <f t="shared" si="27"/>
        <v>8488.126182183767</v>
      </c>
      <c r="S37" s="126">
        <f t="shared" si="27"/>
        <v>9280.2974654048903</v>
      </c>
      <c r="T37" s="126">
        <f t="shared" si="27"/>
        <v>10067.392722652299</v>
      </c>
      <c r="U37" s="126">
        <f t="shared" si="27"/>
        <v>10849.465322469305</v>
      </c>
      <c r="V37" s="126">
        <f t="shared" si="27"/>
        <v>11626.568138138064</v>
      </c>
      <c r="W37" s="126">
        <f t="shared" si="27"/>
        <v>12398.753551976548</v>
      </c>
      <c r="X37" s="126">
        <f t="shared" si="27"/>
        <v>13166.073459599831</v>
      </c>
      <c r="Y37" s="126">
        <f t="shared" si="27"/>
        <v>13840.722104234244</v>
      </c>
      <c r="Z37" s="126">
        <f t="shared" si="27"/>
        <v>14512.238022982267</v>
      </c>
      <c r="AA37" s="126">
        <f t="shared" si="27"/>
        <v>15180.654768558012</v>
      </c>
      <c r="AB37" s="126">
        <f t="shared" si="27"/>
        <v>15846.005579536317</v>
      </c>
      <c r="AC37" s="126">
        <f t="shared" si="27"/>
        <v>16508.32338309232</v>
      </c>
      <c r="AD37" s="126">
        <f t="shared" si="27"/>
        <v>17167.640797718228</v>
      </c>
      <c r="AE37" s="126">
        <f t="shared" si="27"/>
        <v>17823.990135917385</v>
      </c>
      <c r="AF37" s="126">
        <f t="shared" si="27"/>
        <v>18477.403406875859</v>
      </c>
      <c r="AG37" s="126">
        <f t="shared" si="27"/>
        <v>19127.912319111681</v>
      </c>
      <c r="AH37" s="126">
        <f t="shared" si="27"/>
        <v>19775.548283101998</v>
      </c>
      <c r="AI37" s="126"/>
      <c r="AJ37" s="126">
        <f t="shared" si="28"/>
        <v>0</v>
      </c>
      <c r="AK37" s="126">
        <f t="shared" si="28"/>
        <v>404.82558122894858</v>
      </c>
      <c r="AL37" s="126">
        <f t="shared" si="28"/>
        <v>806.2828528646794</v>
      </c>
      <c r="AM37" s="126">
        <f t="shared" si="28"/>
        <v>1204.40672985892</v>
      </c>
      <c r="AN37" s="126">
        <f t="shared" si="28"/>
        <v>1599.2318054328241</v>
      </c>
      <c r="AO37" s="126">
        <f t="shared" si="28"/>
        <v>1990.7923538565469</v>
      </c>
      <c r="AP37" s="126">
        <f t="shared" si="28"/>
        <v>2379.1223332057666</v>
      </c>
      <c r="AQ37" s="126">
        <f t="shared" si="28"/>
        <v>2764.2553880953296</v>
      </c>
      <c r="AR37" s="126">
        <f t="shared" si="28"/>
        <v>3146.2248523902254</v>
      </c>
      <c r="AS37" s="126">
        <f t="shared" si="28"/>
        <v>3525.0637518940412</v>
      </c>
      <c r="AT37" s="126">
        <f t="shared" si="28"/>
        <v>3900.8048070151108</v>
      </c>
      <c r="AU37" s="126">
        <f t="shared" si="28"/>
        <v>4501.1466748882303</v>
      </c>
      <c r="AV37" s="126">
        <f t="shared" si="28"/>
        <v>5097.5420080447002</v>
      </c>
      <c r="AW37" s="126">
        <f t="shared" si="28"/>
        <v>5690.032103864879</v>
      </c>
      <c r="AX37" s="126">
        <f t="shared" si="28"/>
        <v>6278.6578773451129</v>
      </c>
      <c r="AY37" s="126">
        <f t="shared" si="28"/>
        <v>6863.459864411222</v>
      </c>
      <c r="AZ37" s="126">
        <f t="shared" si="28"/>
        <v>7444.478225204427</v>
      </c>
      <c r="BA37" s="126">
        <f t="shared" si="28"/>
        <v>8021.7527473399778</v>
      </c>
      <c r="BB37" s="126">
        <f t="shared" si="28"/>
        <v>8595.3228491386799</v>
      </c>
      <c r="BC37" s="126">
        <f t="shared" si="28"/>
        <v>9165.2275828315287</v>
      </c>
      <c r="BD37" s="126">
        <f t="shared" si="28"/>
        <v>9731.5056377376968</v>
      </c>
      <c r="BE37" s="126">
        <f t="shared" si="28"/>
        <v>10228.066765347845</v>
      </c>
      <c r="BF37" s="126">
        <f t="shared" si="28"/>
        <v>10722.295783805454</v>
      </c>
      <c r="BG37" s="126">
        <f t="shared" si="28"/>
        <v>11214.217676456477</v>
      </c>
      <c r="BH37" s="126">
        <f t="shared" si="28"/>
        <v>11703.857192693953</v>
      </c>
      <c r="BI37" s="126">
        <f t="shared" si="28"/>
        <v>12191.238849998648</v>
      </c>
      <c r="BJ37" s="126">
        <f t="shared" si="28"/>
        <v>12676.386935962721</v>
      </c>
      <c r="BK37" s="126">
        <f t="shared" si="28"/>
        <v>13159.325510296458</v>
      </c>
      <c r="BL37" s="126">
        <f t="shared" si="28"/>
        <v>13640.078406818269</v>
      </c>
      <c r="BM37" s="126">
        <f t="shared" si="28"/>
        <v>14118.669235428042</v>
      </c>
      <c r="BN37" s="126">
        <f t="shared" si="28"/>
        <v>14595.12138406401</v>
      </c>
      <c r="BO37" s="126"/>
      <c r="BP37" s="126">
        <f t="shared" si="29"/>
        <v>0</v>
      </c>
      <c r="BQ37" s="126">
        <f t="shared" si="29"/>
        <v>0</v>
      </c>
      <c r="BR37" s="126">
        <f t="shared" si="29"/>
        <v>0</v>
      </c>
      <c r="BS37" s="126">
        <f t="shared" si="29"/>
        <v>0</v>
      </c>
      <c r="BT37" s="126">
        <f t="shared" si="29"/>
        <v>0</v>
      </c>
      <c r="BU37" s="126">
        <f t="shared" si="29"/>
        <v>0</v>
      </c>
      <c r="BV37" s="126">
        <f t="shared" si="29"/>
        <v>0</v>
      </c>
      <c r="BW37" s="126">
        <f t="shared" si="29"/>
        <v>0</v>
      </c>
      <c r="BX37" s="126">
        <f t="shared" si="29"/>
        <v>0</v>
      </c>
      <c r="BY37" s="126">
        <f t="shared" si="29"/>
        <v>0</v>
      </c>
      <c r="BZ37" s="126">
        <f t="shared" si="29"/>
        <v>0</v>
      </c>
      <c r="CA37" s="126">
        <f t="shared" si="29"/>
        <v>0</v>
      </c>
      <c r="CB37" s="126">
        <f t="shared" si="29"/>
        <v>0</v>
      </c>
      <c r="CC37" s="126">
        <f t="shared" si="29"/>
        <v>0</v>
      </c>
      <c r="CD37" s="126">
        <f t="shared" si="29"/>
        <v>0</v>
      </c>
      <c r="CE37" s="126">
        <f t="shared" si="29"/>
        <v>0</v>
      </c>
      <c r="CF37" s="126">
        <f t="shared" si="29"/>
        <v>0</v>
      </c>
      <c r="CG37" s="126">
        <f t="shared" si="29"/>
        <v>0</v>
      </c>
      <c r="CH37" s="126">
        <f t="shared" si="29"/>
        <v>0</v>
      </c>
      <c r="CI37" s="126">
        <f t="shared" si="29"/>
        <v>0</v>
      </c>
      <c r="CJ37" s="126">
        <f t="shared" si="29"/>
        <v>0</v>
      </c>
      <c r="CK37" s="126">
        <f t="shared" si="29"/>
        <v>0</v>
      </c>
      <c r="CL37" s="126">
        <f t="shared" si="29"/>
        <v>0</v>
      </c>
      <c r="CM37" s="126">
        <f t="shared" si="29"/>
        <v>0</v>
      </c>
      <c r="CN37" s="126">
        <f t="shared" si="29"/>
        <v>0</v>
      </c>
      <c r="CO37" s="126">
        <f t="shared" si="29"/>
        <v>0</v>
      </c>
      <c r="CP37" s="126">
        <f t="shared" si="29"/>
        <v>0</v>
      </c>
      <c r="CQ37" s="126">
        <f t="shared" si="29"/>
        <v>0</v>
      </c>
      <c r="CR37" s="126">
        <f t="shared" si="29"/>
        <v>0</v>
      </c>
      <c r="CS37" s="126">
        <f t="shared" si="29"/>
        <v>0</v>
      </c>
      <c r="CT37" s="126">
        <f t="shared" si="29"/>
        <v>0</v>
      </c>
      <c r="CU37" s="126"/>
      <c r="CV37" s="126">
        <f t="shared" si="30"/>
        <v>0</v>
      </c>
      <c r="CW37" s="126">
        <f t="shared" si="30"/>
        <v>0</v>
      </c>
      <c r="CX37" s="126">
        <f t="shared" si="30"/>
        <v>0</v>
      </c>
      <c r="CY37" s="126">
        <f t="shared" si="30"/>
        <v>0</v>
      </c>
      <c r="CZ37" s="126">
        <f t="shared" si="30"/>
        <v>0</v>
      </c>
      <c r="DA37" s="126">
        <f t="shared" si="30"/>
        <v>0</v>
      </c>
      <c r="DB37" s="126">
        <f t="shared" si="30"/>
        <v>0</v>
      </c>
      <c r="DC37" s="126">
        <f t="shared" si="30"/>
        <v>0</v>
      </c>
      <c r="DD37" s="126">
        <f t="shared" si="30"/>
        <v>0</v>
      </c>
      <c r="DE37" s="126">
        <f t="shared" si="30"/>
        <v>0</v>
      </c>
      <c r="DF37" s="126">
        <f t="shared" si="30"/>
        <v>0</v>
      </c>
      <c r="DG37" s="126">
        <f t="shared" si="30"/>
        <v>0</v>
      </c>
      <c r="DH37" s="126">
        <f t="shared" si="30"/>
        <v>0</v>
      </c>
      <c r="DI37" s="126">
        <f t="shared" si="30"/>
        <v>0</v>
      </c>
      <c r="DJ37" s="126">
        <f t="shared" si="30"/>
        <v>0</v>
      </c>
      <c r="DK37" s="126">
        <f t="shared" si="30"/>
        <v>0</v>
      </c>
      <c r="DL37" s="126">
        <f t="shared" si="30"/>
        <v>0</v>
      </c>
      <c r="DM37" s="126">
        <f t="shared" si="30"/>
        <v>0</v>
      </c>
      <c r="DN37" s="126">
        <f t="shared" si="30"/>
        <v>0</v>
      </c>
      <c r="DO37" s="126">
        <f t="shared" si="30"/>
        <v>0</v>
      </c>
      <c r="DP37" s="126">
        <f t="shared" si="30"/>
        <v>0</v>
      </c>
      <c r="DQ37" s="126">
        <f t="shared" si="30"/>
        <v>0</v>
      </c>
      <c r="DR37" s="126">
        <f t="shared" si="30"/>
        <v>0</v>
      </c>
      <c r="DS37" s="126">
        <f t="shared" si="30"/>
        <v>0</v>
      </c>
      <c r="DT37" s="126">
        <f t="shared" si="30"/>
        <v>0</v>
      </c>
      <c r="DU37" s="126">
        <f t="shared" si="30"/>
        <v>0</v>
      </c>
      <c r="DV37" s="126">
        <f t="shared" si="30"/>
        <v>0</v>
      </c>
      <c r="DW37" s="126">
        <f t="shared" si="30"/>
        <v>0</v>
      </c>
      <c r="DX37" s="126">
        <f t="shared" si="30"/>
        <v>0</v>
      </c>
      <c r="DY37" s="126">
        <f t="shared" si="30"/>
        <v>0</v>
      </c>
      <c r="DZ37" s="126">
        <f t="shared" si="30"/>
        <v>0</v>
      </c>
      <c r="ED37" s="336">
        <v>9.5</v>
      </c>
      <c r="EG37" s="318"/>
      <c r="EK37" t="s">
        <v>400</v>
      </c>
    </row>
    <row r="38" spans="1:145">
      <c r="A38" s="1"/>
      <c r="B38" t="str">
        <f t="shared" si="31"/>
        <v>Packaging substitution Paper</v>
      </c>
      <c r="C38" s="5" t="s">
        <v>398</v>
      </c>
      <c r="D38" s="126">
        <f t="shared" si="27"/>
        <v>0</v>
      </c>
      <c r="E38" s="126">
        <f t="shared" si="27"/>
        <v>616.474559043868</v>
      </c>
      <c r="F38" s="126">
        <f t="shared" si="27"/>
        <v>1226.136203110035</v>
      </c>
      <c r="G38" s="126">
        <f t="shared" si="27"/>
        <v>1829.0554910381361</v>
      </c>
      <c r="H38" s="126">
        <f t="shared" si="27"/>
        <v>2425.3023320596621</v>
      </c>
      <c r="I38" s="126">
        <f t="shared" si="27"/>
        <v>3014.9459914052986</v>
      </c>
      <c r="J38" s="126">
        <f t="shared" si="27"/>
        <v>3598.0550958657973</v>
      </c>
      <c r="K38" s="126">
        <f t="shared" si="27"/>
        <v>4174.697639306748</v>
      </c>
      <c r="L38" s="126">
        <f t="shared" si="27"/>
        <v>4744.940988137635</v>
      </c>
      <c r="M38" s="126">
        <f t="shared" si="27"/>
        <v>5308.8518867355297</v>
      </c>
      <c r="N38" s="126">
        <f t="shared" si="27"/>
        <v>5866.4964628238058</v>
      </c>
      <c r="O38" s="126">
        <f t="shared" si="27"/>
        <v>6557.2831142117566</v>
      </c>
      <c r="P38" s="126">
        <f t="shared" si="27"/>
        <v>7241.0443985057218</v>
      </c>
      <c r="Q38" s="126">
        <f t="shared" si="27"/>
        <v>7917.8537605676684</v>
      </c>
      <c r="R38" s="126">
        <f t="shared" si="27"/>
        <v>8587.7839662791757</v>
      </c>
      <c r="S38" s="126">
        <f t="shared" si="27"/>
        <v>9250.9071084143598</v>
      </c>
      <c r="T38" s="126">
        <f t="shared" si="27"/>
        <v>9907.2946124641167</v>
      </c>
      <c r="U38" s="126">
        <f t="shared" si="27"/>
        <v>10557.017242411981</v>
      </c>
      <c r="V38" s="126">
        <f t="shared" si="27"/>
        <v>11200.145106462092</v>
      </c>
      <c r="W38" s="126">
        <f t="shared" si="27"/>
        <v>11836.747662719596</v>
      </c>
      <c r="X38" s="126">
        <f t="shared" si="27"/>
        <v>12466.893724823862</v>
      </c>
      <c r="Y38" s="126">
        <f t="shared" si="27"/>
        <v>12856.932368614718</v>
      </c>
      <c r="Z38" s="126">
        <f t="shared" si="27"/>
        <v>13286.521907766428</v>
      </c>
      <c r="AA38" s="126">
        <f t="shared" si="27"/>
        <v>13712.1544442822</v>
      </c>
      <c r="AB38" s="126">
        <f t="shared" si="27"/>
        <v>14133.872432527447</v>
      </c>
      <c r="AC38" s="126">
        <f t="shared" si="27"/>
        <v>14551.717929563611</v>
      </c>
      <c r="AD38" s="126">
        <f t="shared" si="27"/>
        <v>14965.732598608671</v>
      </c>
      <c r="AE38" s="126">
        <f t="shared" si="27"/>
        <v>15375.957712468798</v>
      </c>
      <c r="AF38" s="126">
        <f t="shared" si="27"/>
        <v>15782.434156941474</v>
      </c>
      <c r="AG38" s="126">
        <f t="shared" si="27"/>
        <v>16185.202434190149</v>
      </c>
      <c r="AH38" s="126">
        <f t="shared" si="27"/>
        <v>16584.302666090858</v>
      </c>
      <c r="AI38" s="126"/>
      <c r="AJ38" s="126">
        <f t="shared" si="28"/>
        <v>0</v>
      </c>
      <c r="AK38" s="126">
        <f t="shared" si="28"/>
        <v>515.6133192518522</v>
      </c>
      <c r="AL38" s="126">
        <f t="shared" si="28"/>
        <v>1025.5110544475426</v>
      </c>
      <c r="AM38" s="126">
        <f t="shared" si="28"/>
        <v>1529.7524142218199</v>
      </c>
      <c r="AN38" s="126">
        <f t="shared" si="28"/>
        <v>2028.3960619652021</v>
      </c>
      <c r="AO38" s="126">
        <f t="shared" si="28"/>
        <v>2521.5001205316044</v>
      </c>
      <c r="AP38" s="126">
        <f t="shared" si="28"/>
        <v>3009.1221769069516</v>
      </c>
      <c r="AQ38" s="126">
        <f t="shared" si="28"/>
        <v>3491.3192868390793</v>
      </c>
      <c r="AR38" s="126">
        <f t="shared" si="28"/>
        <v>3968.1479794292345</v>
      </c>
      <c r="AS38" s="126">
        <f t="shared" si="28"/>
        <v>4439.6642616854979</v>
      </c>
      <c r="AT38" s="126">
        <f t="shared" si="28"/>
        <v>4905.9236230384213</v>
      </c>
      <c r="AU38" s="126">
        <f t="shared" si="28"/>
        <v>5480.8406857475156</v>
      </c>
      <c r="AV38" s="126">
        <f t="shared" si="28"/>
        <v>6049.8838972595258</v>
      </c>
      <c r="AW38" s="126">
        <f t="shared" si="28"/>
        <v>6613.1146811906137</v>
      </c>
      <c r="AX38" s="126">
        <f t="shared" si="28"/>
        <v>7170.593893163621</v>
      </c>
      <c r="AY38" s="126">
        <f t="shared" si="28"/>
        <v>7722.3818257222456</v>
      </c>
      <c r="AZ38" s="126">
        <f t="shared" si="28"/>
        <v>8268.5382132044379</v>
      </c>
      <c r="BA38" s="126">
        <f t="shared" si="28"/>
        <v>8809.1222365753438</v>
      </c>
      <c r="BB38" s="126">
        <f t="shared" si="28"/>
        <v>9344.1925282201373</v>
      </c>
      <c r="BC38" s="126">
        <f t="shared" si="28"/>
        <v>9873.8071766970315</v>
      </c>
      <c r="BD38" s="126">
        <f t="shared" si="28"/>
        <v>10398.023731450847</v>
      </c>
      <c r="BE38" s="126">
        <f t="shared" si="28"/>
        <v>10720.465590555072</v>
      </c>
      <c r="BF38" s="126">
        <f t="shared" si="28"/>
        <v>11077.058707342969</v>
      </c>
      <c r="BG38" s="126">
        <f t="shared" si="28"/>
        <v>11430.350926413616</v>
      </c>
      <c r="BH38" s="126">
        <f t="shared" si="28"/>
        <v>11780.37767567011</v>
      </c>
      <c r="BI38" s="126">
        <f t="shared" si="28"/>
        <v>12127.174051370197</v>
      </c>
      <c r="BJ38" s="126">
        <f t="shared" si="28"/>
        <v>12470.774821015686</v>
      </c>
      <c r="BK38" s="126">
        <f t="shared" si="28"/>
        <v>12811.214426217733</v>
      </c>
      <c r="BL38" s="126">
        <f t="shared" si="28"/>
        <v>13148.526985538305</v>
      </c>
      <c r="BM38" s="126">
        <f t="shared" si="28"/>
        <v>13482.746297307927</v>
      </c>
      <c r="BN38" s="126">
        <f t="shared" si="28"/>
        <v>13813.905842419908</v>
      </c>
      <c r="BO38" s="126"/>
      <c r="BP38" s="126">
        <f t="shared" si="29"/>
        <v>0</v>
      </c>
      <c r="BQ38" s="126">
        <f t="shared" si="29"/>
        <v>0</v>
      </c>
      <c r="BR38" s="126">
        <f t="shared" si="29"/>
        <v>0</v>
      </c>
      <c r="BS38" s="126">
        <f t="shared" si="29"/>
        <v>0</v>
      </c>
      <c r="BT38" s="126">
        <f t="shared" si="29"/>
        <v>0</v>
      </c>
      <c r="BU38" s="126">
        <f t="shared" si="29"/>
        <v>0</v>
      </c>
      <c r="BV38" s="126">
        <f t="shared" si="29"/>
        <v>0</v>
      </c>
      <c r="BW38" s="126">
        <f t="shared" si="29"/>
        <v>0</v>
      </c>
      <c r="BX38" s="126">
        <f t="shared" si="29"/>
        <v>0</v>
      </c>
      <c r="BY38" s="126">
        <f t="shared" si="29"/>
        <v>0</v>
      </c>
      <c r="BZ38" s="126">
        <f t="shared" si="29"/>
        <v>0</v>
      </c>
      <c r="CA38" s="126">
        <f t="shared" si="29"/>
        <v>0</v>
      </c>
      <c r="CB38" s="126">
        <f t="shared" si="29"/>
        <v>0</v>
      </c>
      <c r="CC38" s="126">
        <f t="shared" si="29"/>
        <v>0</v>
      </c>
      <c r="CD38" s="126">
        <f t="shared" si="29"/>
        <v>0</v>
      </c>
      <c r="CE38" s="126">
        <f t="shared" si="29"/>
        <v>0</v>
      </c>
      <c r="CF38" s="126">
        <f t="shared" si="29"/>
        <v>0</v>
      </c>
      <c r="CG38" s="126">
        <f t="shared" si="29"/>
        <v>0</v>
      </c>
      <c r="CH38" s="126">
        <f t="shared" si="29"/>
        <v>0</v>
      </c>
      <c r="CI38" s="126">
        <f t="shared" si="29"/>
        <v>0</v>
      </c>
      <c r="CJ38" s="126">
        <f t="shared" si="29"/>
        <v>0</v>
      </c>
      <c r="CK38" s="126">
        <f t="shared" si="29"/>
        <v>0</v>
      </c>
      <c r="CL38" s="126">
        <f t="shared" si="29"/>
        <v>0</v>
      </c>
      <c r="CM38" s="126">
        <f t="shared" si="29"/>
        <v>0</v>
      </c>
      <c r="CN38" s="126">
        <f t="shared" si="29"/>
        <v>0</v>
      </c>
      <c r="CO38" s="126">
        <f t="shared" si="29"/>
        <v>0</v>
      </c>
      <c r="CP38" s="126">
        <f t="shared" si="29"/>
        <v>0</v>
      </c>
      <c r="CQ38" s="126">
        <f t="shared" si="29"/>
        <v>0</v>
      </c>
      <c r="CR38" s="126">
        <f t="shared" si="29"/>
        <v>0</v>
      </c>
      <c r="CS38" s="126">
        <f t="shared" si="29"/>
        <v>0</v>
      </c>
      <c r="CT38" s="126">
        <f t="shared" si="29"/>
        <v>0</v>
      </c>
      <c r="CU38" s="126"/>
      <c r="CV38" s="126">
        <f t="shared" si="30"/>
        <v>0</v>
      </c>
      <c r="CW38" s="126">
        <f t="shared" si="30"/>
        <v>0</v>
      </c>
      <c r="CX38" s="126">
        <f t="shared" si="30"/>
        <v>0</v>
      </c>
      <c r="CY38" s="126">
        <f t="shared" si="30"/>
        <v>0</v>
      </c>
      <c r="CZ38" s="126">
        <f t="shared" si="30"/>
        <v>0</v>
      </c>
      <c r="DA38" s="126">
        <f t="shared" si="30"/>
        <v>0</v>
      </c>
      <c r="DB38" s="126">
        <f t="shared" si="30"/>
        <v>0</v>
      </c>
      <c r="DC38" s="126">
        <f t="shared" si="30"/>
        <v>0</v>
      </c>
      <c r="DD38" s="126">
        <f t="shared" si="30"/>
        <v>0</v>
      </c>
      <c r="DE38" s="126">
        <f t="shared" si="30"/>
        <v>0</v>
      </c>
      <c r="DF38" s="126">
        <f t="shared" si="30"/>
        <v>0</v>
      </c>
      <c r="DG38" s="126">
        <f t="shared" si="30"/>
        <v>0</v>
      </c>
      <c r="DH38" s="126">
        <f t="shared" si="30"/>
        <v>0</v>
      </c>
      <c r="DI38" s="126">
        <f t="shared" si="30"/>
        <v>0</v>
      </c>
      <c r="DJ38" s="126">
        <f t="shared" si="30"/>
        <v>0</v>
      </c>
      <c r="DK38" s="126">
        <f t="shared" si="30"/>
        <v>0</v>
      </c>
      <c r="DL38" s="126">
        <f t="shared" si="30"/>
        <v>0</v>
      </c>
      <c r="DM38" s="126">
        <f t="shared" si="30"/>
        <v>0</v>
      </c>
      <c r="DN38" s="126">
        <f t="shared" si="30"/>
        <v>0</v>
      </c>
      <c r="DO38" s="126">
        <f t="shared" si="30"/>
        <v>0</v>
      </c>
      <c r="DP38" s="126">
        <f t="shared" si="30"/>
        <v>0</v>
      </c>
      <c r="DQ38" s="126">
        <f t="shared" si="30"/>
        <v>0</v>
      </c>
      <c r="DR38" s="126">
        <f t="shared" si="30"/>
        <v>0</v>
      </c>
      <c r="DS38" s="126">
        <f t="shared" si="30"/>
        <v>0</v>
      </c>
      <c r="DT38" s="126">
        <f t="shared" si="30"/>
        <v>0</v>
      </c>
      <c r="DU38" s="126">
        <f t="shared" si="30"/>
        <v>0</v>
      </c>
      <c r="DV38" s="126">
        <f t="shared" si="30"/>
        <v>0</v>
      </c>
      <c r="DW38" s="126">
        <f t="shared" si="30"/>
        <v>0</v>
      </c>
      <c r="DX38" s="126">
        <f t="shared" si="30"/>
        <v>0</v>
      </c>
      <c r="DY38" s="126">
        <f t="shared" si="30"/>
        <v>0</v>
      </c>
      <c r="DZ38" s="126">
        <f t="shared" si="30"/>
        <v>0</v>
      </c>
      <c r="ED38" s="336">
        <v>18.5</v>
      </c>
      <c r="EG38" s="318"/>
      <c r="EK38" t="s">
        <v>400</v>
      </c>
      <c r="EO38" t="s">
        <v>401</v>
      </c>
    </row>
    <row r="39" spans="1:145">
      <c r="A39" s="1"/>
      <c r="B39" t="str">
        <f t="shared" si="31"/>
        <v>Packaging Substitution Compostables</v>
      </c>
      <c r="C39" s="5" t="s">
        <v>398</v>
      </c>
      <c r="D39" s="126">
        <f t="shared" si="27"/>
        <v>0</v>
      </c>
      <c r="E39" s="126">
        <f t="shared" si="27"/>
        <v>177.92790295123632</v>
      </c>
      <c r="F39" s="126">
        <f t="shared" si="27"/>
        <v>830.28728597066174</v>
      </c>
      <c r="G39" s="126">
        <f t="shared" si="27"/>
        <v>1240.3159889101246</v>
      </c>
      <c r="H39" s="126">
        <f t="shared" si="27"/>
        <v>1646.9819066476571</v>
      </c>
      <c r="I39" s="126">
        <f t="shared" si="27"/>
        <v>2050.3200123758811</v>
      </c>
      <c r="J39" s="126">
        <f t="shared" si="27"/>
        <v>2450.3649563309182</v>
      </c>
      <c r="K39" s="126">
        <f t="shared" si="27"/>
        <v>2847.1510685872131</v>
      </c>
      <c r="L39" s="126">
        <f t="shared" si="27"/>
        <v>3240.7123618291434</v>
      </c>
      <c r="M39" s="126">
        <f t="shared" si="27"/>
        <v>3631.0825340995921</v>
      </c>
      <c r="N39" s="126">
        <f t="shared" si="27"/>
        <v>4018.2949715256964</v>
      </c>
      <c r="O39" s="126">
        <f t="shared" si="27"/>
        <v>4522.230913639577</v>
      </c>
      <c r="P39" s="126">
        <f t="shared" si="27"/>
        <v>4832.4795914616388</v>
      </c>
      <c r="Q39" s="126">
        <f t="shared" si="27"/>
        <v>5305.6913323320969</v>
      </c>
      <c r="R39" s="126">
        <f t="shared" si="27"/>
        <v>5776.1716349476092</v>
      </c>
      <c r="S39" s="126">
        <f t="shared" si="27"/>
        <v>6243.9492310118148</v>
      </c>
      <c r="T39" s="126">
        <f t="shared" si="27"/>
        <v>6709.0525856064205</v>
      </c>
      <c r="U39" s="126">
        <f t="shared" si="27"/>
        <v>7171.509899503938</v>
      </c>
      <c r="V39" s="126">
        <f t="shared" si="27"/>
        <v>7631.3491114611916</v>
      </c>
      <c r="W39" s="126">
        <f t="shared" si="27"/>
        <v>8088.5979004937435</v>
      </c>
      <c r="X39" s="126">
        <f t="shared" si="27"/>
        <v>8543.2836881314197</v>
      </c>
      <c r="Y39" s="126">
        <f t="shared" si="27"/>
        <v>9048.8916592535697</v>
      </c>
      <c r="Z39" s="126">
        <f t="shared" si="27"/>
        <v>9419.2706837939877</v>
      </c>
      <c r="AA39" s="126">
        <f t="shared" si="27"/>
        <v>9788.0379501881889</v>
      </c>
      <c r="AB39" s="126">
        <f t="shared" si="27"/>
        <v>10155.210862431737</v>
      </c>
      <c r="AC39" s="126">
        <f t="shared" si="27"/>
        <v>10520.806660954828</v>
      </c>
      <c r="AD39" s="126">
        <f t="shared" si="27"/>
        <v>10884.842424051823</v>
      </c>
      <c r="AE39" s="126">
        <f t="shared" si="27"/>
        <v>11247.335069298837</v>
      </c>
      <c r="AF39" s="126">
        <f t="shared" si="27"/>
        <v>11608.301354959493</v>
      </c>
      <c r="AG39" s="126">
        <f t="shared" si="27"/>
        <v>11967.757881378891</v>
      </c>
      <c r="AH39" s="126">
        <f t="shared" si="27"/>
        <v>12325.721092365966</v>
      </c>
      <c r="AI39" s="126"/>
      <c r="AJ39" s="126">
        <f t="shared" si="28"/>
        <v>0</v>
      </c>
      <c r="AK39" s="126">
        <f t="shared" si="28"/>
        <v>153.33703921801515</v>
      </c>
      <c r="AL39" s="126">
        <f t="shared" si="28"/>
        <v>694.59399171771395</v>
      </c>
      <c r="AM39" s="126">
        <f t="shared" si="28"/>
        <v>1037.5836000073307</v>
      </c>
      <c r="AN39" s="126">
        <f t="shared" si="28"/>
        <v>1377.7413528128757</v>
      </c>
      <c r="AO39" s="126">
        <f t="shared" si="28"/>
        <v>1715.0967086187486</v>
      </c>
      <c r="AP39" s="126">
        <f t="shared" si="28"/>
        <v>2049.6788538135488</v>
      </c>
      <c r="AQ39" s="126">
        <f t="shared" si="28"/>
        <v>2381.5167050453115</v>
      </c>
      <c r="AR39" s="126">
        <f t="shared" si="28"/>
        <v>2710.6389115571733</v>
      </c>
      <c r="AS39" s="126">
        <f t="shared" si="28"/>
        <v>3037.0738575036348</v>
      </c>
      <c r="AT39" s="126">
        <f t="shared" si="28"/>
        <v>3360.8496642475561</v>
      </c>
      <c r="AU39" s="126">
        <f t="shared" si="28"/>
        <v>3780.2267895025625</v>
      </c>
      <c r="AV39" s="126">
        <f t="shared" si="28"/>
        <v>4032.4977950230209</v>
      </c>
      <c r="AW39" s="126">
        <f t="shared" si="28"/>
        <v>4425.4978869821907</v>
      </c>
      <c r="AX39" s="126">
        <f t="shared" si="28"/>
        <v>4816.2083128735258</v>
      </c>
      <c r="AY39" s="126">
        <f t="shared" si="28"/>
        <v>5204.6531642728341</v>
      </c>
      <c r="AZ39" s="126">
        <f t="shared" si="28"/>
        <v>5590.8563091351907</v>
      </c>
      <c r="BA39" s="126">
        <f t="shared" si="28"/>
        <v>5974.8413937351625</v>
      </c>
      <c r="BB39" s="126">
        <f t="shared" si="28"/>
        <v>6356.6318445908837</v>
      </c>
      <c r="BC39" s="126">
        <f t="shared" si="28"/>
        <v>6736.2508703721387</v>
      </c>
      <c r="BD39" s="126">
        <f t="shared" si="28"/>
        <v>7113.7214637925554</v>
      </c>
      <c r="BE39" s="126">
        <f t="shared" si="28"/>
        <v>7537.4444668156266</v>
      </c>
      <c r="BF39" s="126">
        <f t="shared" si="28"/>
        <v>7844.4702830068081</v>
      </c>
      <c r="BG39" s="126">
        <f t="shared" si="28"/>
        <v>8150.1447262553056</v>
      </c>
      <c r="BH39" s="126">
        <f t="shared" si="28"/>
        <v>8454.4823936652883</v>
      </c>
      <c r="BI39" s="126">
        <f t="shared" si="28"/>
        <v>8757.4977451172072</v>
      </c>
      <c r="BJ39" s="126">
        <f t="shared" si="28"/>
        <v>9059.2051044674536</v>
      </c>
      <c r="BK39" s="126">
        <f t="shared" si="28"/>
        <v>9359.6186607379095</v>
      </c>
      <c r="BL39" s="126">
        <f t="shared" si="28"/>
        <v>9658.7524692956376</v>
      </c>
      <c r="BM39" s="126">
        <f t="shared" si="28"/>
        <v>9956.6204530226423</v>
      </c>
      <c r="BN39" s="126">
        <f t="shared" si="28"/>
        <v>10253.236403475883</v>
      </c>
      <c r="BO39" s="126"/>
      <c r="BP39" s="126">
        <f t="shared" si="29"/>
        <v>0</v>
      </c>
      <c r="BQ39" s="126">
        <f t="shared" si="29"/>
        <v>0</v>
      </c>
      <c r="BR39" s="126">
        <f t="shared" si="29"/>
        <v>0</v>
      </c>
      <c r="BS39" s="126">
        <f t="shared" si="29"/>
        <v>0</v>
      </c>
      <c r="BT39" s="126">
        <f t="shared" si="29"/>
        <v>0</v>
      </c>
      <c r="BU39" s="126">
        <f t="shared" si="29"/>
        <v>0</v>
      </c>
      <c r="BV39" s="126">
        <f t="shared" si="29"/>
        <v>0</v>
      </c>
      <c r="BW39" s="126">
        <f t="shared" si="29"/>
        <v>0</v>
      </c>
      <c r="BX39" s="126">
        <f t="shared" si="29"/>
        <v>0</v>
      </c>
      <c r="BY39" s="126">
        <f t="shared" si="29"/>
        <v>0</v>
      </c>
      <c r="BZ39" s="126">
        <f t="shared" si="29"/>
        <v>0</v>
      </c>
      <c r="CA39" s="126">
        <f t="shared" si="29"/>
        <v>0</v>
      </c>
      <c r="CB39" s="126">
        <f t="shared" si="29"/>
        <v>0</v>
      </c>
      <c r="CC39" s="126">
        <f t="shared" si="29"/>
        <v>0</v>
      </c>
      <c r="CD39" s="126">
        <f t="shared" si="29"/>
        <v>0</v>
      </c>
      <c r="CE39" s="126">
        <f t="shared" si="29"/>
        <v>0</v>
      </c>
      <c r="CF39" s="126">
        <f t="shared" si="29"/>
        <v>0</v>
      </c>
      <c r="CG39" s="126">
        <f t="shared" si="29"/>
        <v>0</v>
      </c>
      <c r="CH39" s="126">
        <f t="shared" si="29"/>
        <v>0</v>
      </c>
      <c r="CI39" s="126">
        <f t="shared" si="29"/>
        <v>0</v>
      </c>
      <c r="CJ39" s="126">
        <f t="shared" si="29"/>
        <v>0</v>
      </c>
      <c r="CK39" s="126">
        <f t="shared" si="29"/>
        <v>0</v>
      </c>
      <c r="CL39" s="126">
        <f t="shared" si="29"/>
        <v>0</v>
      </c>
      <c r="CM39" s="126">
        <f t="shared" si="29"/>
        <v>0</v>
      </c>
      <c r="CN39" s="126">
        <f t="shared" si="29"/>
        <v>0</v>
      </c>
      <c r="CO39" s="126">
        <f t="shared" si="29"/>
        <v>0</v>
      </c>
      <c r="CP39" s="126">
        <f t="shared" si="29"/>
        <v>0</v>
      </c>
      <c r="CQ39" s="126">
        <f t="shared" si="29"/>
        <v>0</v>
      </c>
      <c r="CR39" s="126">
        <f t="shared" si="29"/>
        <v>0</v>
      </c>
      <c r="CS39" s="126">
        <f t="shared" si="29"/>
        <v>0</v>
      </c>
      <c r="CT39" s="126">
        <f t="shared" si="29"/>
        <v>0</v>
      </c>
      <c r="CU39" s="126"/>
      <c r="CV39" s="126">
        <f t="shared" si="30"/>
        <v>0</v>
      </c>
      <c r="CW39" s="126">
        <f t="shared" si="30"/>
        <v>0</v>
      </c>
      <c r="CX39" s="126">
        <f t="shared" si="30"/>
        <v>0</v>
      </c>
      <c r="CY39" s="126">
        <f t="shared" si="30"/>
        <v>0</v>
      </c>
      <c r="CZ39" s="126">
        <f t="shared" si="30"/>
        <v>0</v>
      </c>
      <c r="DA39" s="126">
        <f t="shared" si="30"/>
        <v>0</v>
      </c>
      <c r="DB39" s="126">
        <f t="shared" si="30"/>
        <v>0</v>
      </c>
      <c r="DC39" s="126">
        <f t="shared" si="30"/>
        <v>0</v>
      </c>
      <c r="DD39" s="126">
        <f t="shared" si="30"/>
        <v>0</v>
      </c>
      <c r="DE39" s="126">
        <f t="shared" si="30"/>
        <v>0</v>
      </c>
      <c r="DF39" s="126">
        <f t="shared" si="30"/>
        <v>0</v>
      </c>
      <c r="DG39" s="126">
        <f t="shared" si="30"/>
        <v>0</v>
      </c>
      <c r="DH39" s="126">
        <f t="shared" si="30"/>
        <v>0</v>
      </c>
      <c r="DI39" s="126">
        <f t="shared" si="30"/>
        <v>0</v>
      </c>
      <c r="DJ39" s="126">
        <f t="shared" si="30"/>
        <v>0</v>
      </c>
      <c r="DK39" s="126">
        <f t="shared" si="30"/>
        <v>0</v>
      </c>
      <c r="DL39" s="126">
        <f t="shared" si="30"/>
        <v>0</v>
      </c>
      <c r="DM39" s="126">
        <f t="shared" si="30"/>
        <v>0</v>
      </c>
      <c r="DN39" s="126">
        <f t="shared" si="30"/>
        <v>0</v>
      </c>
      <c r="DO39" s="126">
        <f t="shared" si="30"/>
        <v>0</v>
      </c>
      <c r="DP39" s="126">
        <f t="shared" si="30"/>
        <v>0</v>
      </c>
      <c r="DQ39" s="126">
        <f t="shared" si="30"/>
        <v>0</v>
      </c>
      <c r="DR39" s="126">
        <f t="shared" si="30"/>
        <v>0</v>
      </c>
      <c r="DS39" s="126">
        <f t="shared" si="30"/>
        <v>0</v>
      </c>
      <c r="DT39" s="126">
        <f t="shared" si="30"/>
        <v>0</v>
      </c>
      <c r="DU39" s="126">
        <f t="shared" si="30"/>
        <v>0</v>
      </c>
      <c r="DV39" s="126">
        <f t="shared" si="30"/>
        <v>0</v>
      </c>
      <c r="DW39" s="126">
        <f t="shared" si="30"/>
        <v>0</v>
      </c>
      <c r="DX39" s="126">
        <f t="shared" si="30"/>
        <v>0</v>
      </c>
      <c r="DY39" s="126">
        <f t="shared" si="30"/>
        <v>0</v>
      </c>
      <c r="DZ39" s="126">
        <f t="shared" si="30"/>
        <v>0</v>
      </c>
      <c r="ED39" s="336">
        <v>18.899999999999999</v>
      </c>
      <c r="EG39" s="318"/>
      <c r="EK39" t="s">
        <v>400</v>
      </c>
      <c r="EN39" t="s">
        <v>402</v>
      </c>
      <c r="EO39">
        <v>8</v>
      </c>
    </row>
    <row r="40" spans="1:145">
      <c r="A40" s="1"/>
      <c r="B40" t="str">
        <f t="shared" si="31"/>
        <v>MaaS</v>
      </c>
      <c r="C40" s="5" t="s">
        <v>398</v>
      </c>
      <c r="D40" s="126">
        <f t="shared" si="27"/>
        <v>0</v>
      </c>
      <c r="E40" s="126">
        <f t="shared" si="27"/>
        <v>110.39523895565846</v>
      </c>
      <c r="F40" s="126">
        <f t="shared" si="27"/>
        <v>222.43398123762861</v>
      </c>
      <c r="G40" s="126">
        <f t="shared" si="27"/>
        <v>336.18094055745138</v>
      </c>
      <c r="H40" s="126">
        <f t="shared" si="27"/>
        <v>451.70231194803478</v>
      </c>
      <c r="I40" s="126">
        <f t="shared" si="27"/>
        <v>569.06580671011602</v>
      </c>
      <c r="J40" s="126">
        <f t="shared" si="27"/>
        <v>688.34068812662088</v>
      </c>
      <c r="K40" s="126">
        <f t="shared" si="27"/>
        <v>809.59780796128439</v>
      </c>
      <c r="L40" s="126">
        <f t="shared" si="27"/>
        <v>932.9096437582383</v>
      </c>
      <c r="M40" s="126">
        <f t="shared" si="27"/>
        <v>1058.3503369596167</v>
      </c>
      <c r="N40" s="126">
        <f t="shared" si="27"/>
        <v>1185.9957318585873</v>
      </c>
      <c r="O40" s="126">
        <f t="shared" si="27"/>
        <v>1559.1745351776701</v>
      </c>
      <c r="P40" s="126">
        <f t="shared" si="27"/>
        <v>1940.8661576449424</v>
      </c>
      <c r="Q40" s="126">
        <f t="shared" si="27"/>
        <v>2331.3587883688851</v>
      </c>
      <c r="R40" s="126">
        <f t="shared" si="27"/>
        <v>2730.9483753381423</v>
      </c>
      <c r="S40" s="126">
        <f t="shared" si="27"/>
        <v>3139.9388119148662</v>
      </c>
      <c r="T40" s="126">
        <f t="shared" si="27"/>
        <v>3558.642127685765</v>
      </c>
      <c r="U40" s="126">
        <f t="shared" si="27"/>
        <v>3987.3786837667708</v>
      </c>
      <c r="V40" s="126">
        <f t="shared" si="27"/>
        <v>4426.477372659373</v>
      </c>
      <c r="W40" s="126">
        <f t="shared" si="27"/>
        <v>4876.275822758711</v>
      </c>
      <c r="X40" s="126">
        <f t="shared" si="27"/>
        <v>5337.1206076157532</v>
      </c>
      <c r="Y40" s="126">
        <f t="shared" si="27"/>
        <v>6204.3161905100733</v>
      </c>
      <c r="Z40" s="126">
        <f t="shared" si="27"/>
        <v>7090.6057107335628</v>
      </c>
      <c r="AA40" s="126">
        <f t="shared" si="27"/>
        <v>7996.6175218168582</v>
      </c>
      <c r="AB40" s="126">
        <f t="shared" si="27"/>
        <v>8922.995384199714</v>
      </c>
      <c r="AC40" s="126">
        <f t="shared" si="27"/>
        <v>9870.398827685045</v>
      </c>
      <c r="AD40" s="126">
        <f t="shared" si="27"/>
        <v>10839.503522011975</v>
      </c>
      <c r="AE40" s="126">
        <f t="shared" si="27"/>
        <v>11831.001655722737</v>
      </c>
      <c r="AF40" s="126">
        <f t="shared" si="27"/>
        <v>12845.602323502007</v>
      </c>
      <c r="AG40" s="126">
        <f t="shared" si="27"/>
        <v>13884.031922170889</v>
      </c>
      <c r="AH40" s="126">
        <f t="shared" si="27"/>
        <v>14947.034555521594</v>
      </c>
      <c r="AI40" s="126"/>
      <c r="AJ40" s="126">
        <f t="shared" si="28"/>
        <v>0</v>
      </c>
      <c r="AK40" s="126">
        <f t="shared" si="28"/>
        <v>55.169452048946063</v>
      </c>
      <c r="AL40" s="126">
        <f t="shared" si="28"/>
        <v>111.10240551811756</v>
      </c>
      <c r="AM40" s="126">
        <f t="shared" si="28"/>
        <v>167.82827092205636</v>
      </c>
      <c r="AN40" s="126">
        <f t="shared" si="28"/>
        <v>225.37709953715924</v>
      </c>
      <c r="AO40" s="126">
        <f t="shared" si="28"/>
        <v>283.77959804836308</v>
      </c>
      <c r="AP40" s="126">
        <f t="shared" si="28"/>
        <v>343.06714350776195</v>
      </c>
      <c r="AQ40" s="126">
        <f t="shared" si="28"/>
        <v>403.27179861162421</v>
      </c>
      <c r="AR40" s="126">
        <f t="shared" si="28"/>
        <v>464.42632730241206</v>
      </c>
      <c r="AS40" s="126">
        <f t="shared" si="28"/>
        <v>526.56421070253634</v>
      </c>
      <c r="AT40" s="126">
        <f t="shared" si="28"/>
        <v>589.71966338671893</v>
      </c>
      <c r="AU40" s="126">
        <f t="shared" si="28"/>
        <v>774.81974484914315</v>
      </c>
      <c r="AV40" s="126">
        <f t="shared" si="28"/>
        <v>963.92310986972154</v>
      </c>
      <c r="AW40" s="126">
        <f t="shared" si="28"/>
        <v>1157.1622187106836</v>
      </c>
      <c r="AX40" s="126">
        <f t="shared" si="28"/>
        <v>1354.6730298686728</v>
      </c>
      <c r="AY40" s="126">
        <f t="shared" si="28"/>
        <v>1556.5950827232543</v>
      </c>
      <c r="AZ40" s="126">
        <f t="shared" si="28"/>
        <v>1763.0715820971134</v>
      </c>
      <c r="BA40" s="126">
        <f t="shared" si="28"/>
        <v>1974.2494847695891</v>
      </c>
      <c r="BB40" s="126">
        <f t="shared" si="28"/>
        <v>2190.2795879861278</v>
      </c>
      <c r="BC40" s="126">
        <f t="shared" si="28"/>
        <v>2411.3166200070918</v>
      </c>
      <c r="BD40" s="126">
        <f t="shared" si="28"/>
        <v>2637.5193327403463</v>
      </c>
      <c r="BE40" s="126">
        <f t="shared" si="28"/>
        <v>3069.4845243142104</v>
      </c>
      <c r="BF40" s="126">
        <f t="shared" si="28"/>
        <v>3511.9133070453381</v>
      </c>
      <c r="BG40" s="126">
        <f t="shared" si="28"/>
        <v>3965.1678684059748</v>
      </c>
      <c r="BH40" s="126">
        <f t="shared" si="28"/>
        <v>4429.6197451363159</v>
      </c>
      <c r="BI40" s="126">
        <f t="shared" si="28"/>
        <v>4905.650051286083</v>
      </c>
      <c r="BJ40" s="126">
        <f t="shared" si="28"/>
        <v>5393.6497115121329</v>
      </c>
      <c r="BK40" s="126">
        <f t="shared" si="28"/>
        <v>5894.0196997479743</v>
      </c>
      <c r="BL40" s="126">
        <f t="shared" si="28"/>
        <v>6407.1712833637184</v>
      </c>
      <c r="BM40" s="126">
        <f t="shared" si="28"/>
        <v>6933.5262729373317</v>
      </c>
      <c r="BN40" s="126">
        <f t="shared" si="28"/>
        <v>7473.5172777607968</v>
      </c>
      <c r="BO40" s="126"/>
      <c r="BP40" s="126">
        <f t="shared" si="29"/>
        <v>0</v>
      </c>
      <c r="BQ40" s="126">
        <f t="shared" si="29"/>
        <v>0</v>
      </c>
      <c r="BR40" s="126">
        <f t="shared" si="29"/>
        <v>0</v>
      </c>
      <c r="BS40" s="126">
        <f t="shared" si="29"/>
        <v>0</v>
      </c>
      <c r="BT40" s="126">
        <f t="shared" si="29"/>
        <v>0</v>
      </c>
      <c r="BU40" s="126">
        <f t="shared" si="29"/>
        <v>0</v>
      </c>
      <c r="BV40" s="126">
        <f t="shared" si="29"/>
        <v>0</v>
      </c>
      <c r="BW40" s="126">
        <f t="shared" si="29"/>
        <v>0</v>
      </c>
      <c r="BX40" s="126">
        <f t="shared" si="29"/>
        <v>0</v>
      </c>
      <c r="BY40" s="126">
        <f t="shared" si="29"/>
        <v>0</v>
      </c>
      <c r="BZ40" s="126">
        <f t="shared" si="29"/>
        <v>0</v>
      </c>
      <c r="CA40" s="126">
        <f t="shared" si="29"/>
        <v>0</v>
      </c>
      <c r="CB40" s="126">
        <f t="shared" si="29"/>
        <v>0</v>
      </c>
      <c r="CC40" s="126">
        <f t="shared" si="29"/>
        <v>0</v>
      </c>
      <c r="CD40" s="126">
        <f t="shared" si="29"/>
        <v>0</v>
      </c>
      <c r="CE40" s="126">
        <f t="shared" si="29"/>
        <v>0</v>
      </c>
      <c r="CF40" s="126">
        <f t="shared" si="29"/>
        <v>0</v>
      </c>
      <c r="CG40" s="126">
        <f t="shared" si="29"/>
        <v>0</v>
      </c>
      <c r="CH40" s="126">
        <f t="shared" si="29"/>
        <v>0</v>
      </c>
      <c r="CI40" s="126">
        <f t="shared" si="29"/>
        <v>0</v>
      </c>
      <c r="CJ40" s="126">
        <f t="shared" si="29"/>
        <v>0</v>
      </c>
      <c r="CK40" s="126">
        <f t="shared" si="29"/>
        <v>0</v>
      </c>
      <c r="CL40" s="126">
        <f t="shared" si="29"/>
        <v>0</v>
      </c>
      <c r="CM40" s="126">
        <f t="shared" si="29"/>
        <v>0</v>
      </c>
      <c r="CN40" s="126">
        <f t="shared" si="29"/>
        <v>0</v>
      </c>
      <c r="CO40" s="126">
        <f t="shared" si="29"/>
        <v>0</v>
      </c>
      <c r="CP40" s="126">
        <f t="shared" si="29"/>
        <v>0</v>
      </c>
      <c r="CQ40" s="126">
        <f t="shared" si="29"/>
        <v>0</v>
      </c>
      <c r="CR40" s="126">
        <f t="shared" si="29"/>
        <v>0</v>
      </c>
      <c r="CS40" s="126">
        <f t="shared" si="29"/>
        <v>0</v>
      </c>
      <c r="CT40" s="126">
        <f t="shared" si="29"/>
        <v>0</v>
      </c>
      <c r="CU40" s="126"/>
      <c r="CV40" s="126">
        <f t="shared" si="30"/>
        <v>0</v>
      </c>
      <c r="CW40" s="126">
        <f t="shared" si="30"/>
        <v>0</v>
      </c>
      <c r="CX40" s="126">
        <f t="shared" si="30"/>
        <v>0</v>
      </c>
      <c r="CY40" s="126">
        <f t="shared" si="30"/>
        <v>0</v>
      </c>
      <c r="CZ40" s="126">
        <f t="shared" si="30"/>
        <v>0</v>
      </c>
      <c r="DA40" s="126">
        <f t="shared" si="30"/>
        <v>0</v>
      </c>
      <c r="DB40" s="126">
        <f t="shared" si="30"/>
        <v>0</v>
      </c>
      <c r="DC40" s="126">
        <f t="shared" si="30"/>
        <v>0</v>
      </c>
      <c r="DD40" s="126">
        <f t="shared" si="30"/>
        <v>0</v>
      </c>
      <c r="DE40" s="126">
        <f t="shared" si="30"/>
        <v>0</v>
      </c>
      <c r="DF40" s="126">
        <f t="shared" si="30"/>
        <v>0</v>
      </c>
      <c r="DG40" s="126">
        <f t="shared" si="30"/>
        <v>0</v>
      </c>
      <c r="DH40" s="126">
        <f t="shared" si="30"/>
        <v>0</v>
      </c>
      <c r="DI40" s="126">
        <f t="shared" si="30"/>
        <v>0</v>
      </c>
      <c r="DJ40" s="126">
        <f t="shared" si="30"/>
        <v>0</v>
      </c>
      <c r="DK40" s="126">
        <f t="shared" si="30"/>
        <v>0</v>
      </c>
      <c r="DL40" s="126">
        <f t="shared" si="30"/>
        <v>0</v>
      </c>
      <c r="DM40" s="126">
        <f t="shared" si="30"/>
        <v>0</v>
      </c>
      <c r="DN40" s="126">
        <f t="shared" si="30"/>
        <v>0</v>
      </c>
      <c r="DO40" s="126">
        <f t="shared" si="30"/>
        <v>0</v>
      </c>
      <c r="DP40" s="126">
        <f t="shared" si="30"/>
        <v>0</v>
      </c>
      <c r="DQ40" s="126">
        <f t="shared" si="30"/>
        <v>0</v>
      </c>
      <c r="DR40" s="126">
        <f t="shared" si="30"/>
        <v>0</v>
      </c>
      <c r="DS40" s="126">
        <f t="shared" si="30"/>
        <v>0</v>
      </c>
      <c r="DT40" s="126">
        <f t="shared" si="30"/>
        <v>0</v>
      </c>
      <c r="DU40" s="126">
        <f t="shared" si="30"/>
        <v>0</v>
      </c>
      <c r="DV40" s="126">
        <f t="shared" si="30"/>
        <v>0</v>
      </c>
      <c r="DW40" s="126">
        <f t="shared" si="30"/>
        <v>0</v>
      </c>
      <c r="DX40" s="126">
        <f t="shared" si="30"/>
        <v>0</v>
      </c>
      <c r="DY40" s="126">
        <f t="shared" si="30"/>
        <v>0</v>
      </c>
      <c r="DZ40" s="126">
        <f t="shared" si="30"/>
        <v>0</v>
      </c>
      <c r="ED40" s="342">
        <v>10</v>
      </c>
      <c r="EG40" s="318"/>
    </row>
    <row r="41" spans="1:145">
      <c r="A41" s="1"/>
      <c r="B41" t="str">
        <f t="shared" si="31"/>
        <v>Vehicle life extension</v>
      </c>
      <c r="C41" s="5" t="s">
        <v>398</v>
      </c>
      <c r="D41" s="126">
        <f t="shared" si="27"/>
        <v>0</v>
      </c>
      <c r="E41" s="126">
        <f t="shared" si="27"/>
        <v>70.132975891343435</v>
      </c>
      <c r="F41" s="126">
        <f t="shared" si="27"/>
        <v>141.0657146986002</v>
      </c>
      <c r="G41" s="126">
        <f t="shared" si="27"/>
        <v>212.82548108748796</v>
      </c>
      <c r="H41" s="126">
        <f t="shared" si="27"/>
        <v>285.43996045403037</v>
      </c>
      <c r="I41" s="126">
        <f t="shared" si="27"/>
        <v>358.93726497725589</v>
      </c>
      <c r="J41" s="126">
        <f t="shared" si="27"/>
        <v>433.34593971200064</v>
      </c>
      <c r="K41" s="126">
        <f t="shared" si="27"/>
        <v>508.69496872069766</v>
      </c>
      <c r="L41" s="126">
        <f t="shared" si="27"/>
        <v>585.01378124297241</v>
      </c>
      <c r="M41" s="126">
        <f t="shared" si="27"/>
        <v>662.33225790179756</v>
      </c>
      <c r="N41" s="126">
        <f t="shared" si="27"/>
        <v>740.68073694489249</v>
      </c>
      <c r="O41" s="126">
        <f t="shared" si="27"/>
        <v>967.94612146516681</v>
      </c>
      <c r="P41" s="126">
        <f t="shared" si="27"/>
        <v>1197.5471448545941</v>
      </c>
      <c r="Q41" s="126">
        <f t="shared" si="27"/>
        <v>1429.4797197805763</v>
      </c>
      <c r="R41" s="126">
        <f t="shared" si="27"/>
        <v>1663.7370917096096</v>
      </c>
      <c r="S41" s="126">
        <f t="shared" si="27"/>
        <v>1900.3097058514443</v>
      </c>
      <c r="T41" s="126">
        <f t="shared" si="27"/>
        <v>2139.1850695179669</v>
      </c>
      <c r="U41" s="126">
        <f t="shared" si="27"/>
        <v>2380.3476097601906</v>
      </c>
      <c r="V41" s="126">
        <f t="shared" si="27"/>
        <v>2623.7785261431081</v>
      </c>
      <c r="W41" s="126">
        <f t="shared" si="27"/>
        <v>2869.4556385143401</v>
      </c>
      <c r="X41" s="126">
        <f t="shared" si="27"/>
        <v>3117.3532296186977</v>
      </c>
      <c r="Y41" s="126">
        <f t="shared" si="27"/>
        <v>3571.9040520933936</v>
      </c>
      <c r="Z41" s="126">
        <f t="shared" si="27"/>
        <v>4021.7979820868086</v>
      </c>
      <c r="AA41" s="126">
        <f t="shared" si="27"/>
        <v>4466.54960441598</v>
      </c>
      <c r="AB41" s="126">
        <f t="shared" si="27"/>
        <v>4905.6503649792894</v>
      </c>
      <c r="AC41" s="126">
        <f t="shared" si="27"/>
        <v>5338.5677741571553</v>
      </c>
      <c r="AD41" s="126">
        <f t="shared" si="27"/>
        <v>5764.7445866563285</v>
      </c>
      <c r="AE41" s="126">
        <f t="shared" si="27"/>
        <v>6183.5979571636153</v>
      </c>
      <c r="AF41" s="126">
        <f t="shared" si="27"/>
        <v>6594.518571158982</v>
      </c>
      <c r="AG41" s="126">
        <f t="shared" si="27"/>
        <v>6996.8697502215682</v>
      </c>
      <c r="AH41" s="126">
        <f t="shared" si="27"/>
        <v>7389.9865311453905</v>
      </c>
      <c r="AI41" s="126"/>
      <c r="AJ41" s="126">
        <f t="shared" si="28"/>
        <v>0</v>
      </c>
      <c r="AK41" s="126">
        <f t="shared" si="28"/>
        <v>35.078227745928928</v>
      </c>
      <c r="AL41" s="126">
        <f t="shared" si="28"/>
        <v>70.580975799813586</v>
      </c>
      <c r="AM41" s="126">
        <f t="shared" si="28"/>
        <v>106.52367351610501</v>
      </c>
      <c r="AN41" s="126">
        <f t="shared" si="28"/>
        <v>142.92204031882002</v>
      </c>
      <c r="AO41" s="126">
        <f t="shared" si="28"/>
        <v>179.79209151497761</v>
      </c>
      <c r="AP41" s="126">
        <f t="shared" si="28"/>
        <v>217.15014421265892</v>
      </c>
      <c r="AQ41" s="126">
        <f t="shared" si="28"/>
        <v>255.01282334546593</v>
      </c>
      <c r="AR41" s="126">
        <f t="shared" si="28"/>
        <v>293.39706780518446</v>
      </c>
      <c r="AS41" s="126">
        <f t="shared" si="28"/>
        <v>332.32013668448326</v>
      </c>
      <c r="AT41" s="126">
        <f t="shared" si="28"/>
        <v>371.79961563151141</v>
      </c>
      <c r="AU41" s="126">
        <f t="shared" si="28"/>
        <v>487.06822317742302</v>
      </c>
      <c r="AV41" s="126">
        <f t="shared" si="28"/>
        <v>604.12760762018206</v>
      </c>
      <c r="AW41" s="126">
        <f t="shared" si="28"/>
        <v>723.01781589850327</v>
      </c>
      <c r="AX41" s="126">
        <f t="shared" si="28"/>
        <v>843.77937533067859</v>
      </c>
      <c r="AY41" s="126">
        <f t="shared" si="28"/>
        <v>966.45328955791899</v>
      </c>
      <c r="AZ41" s="126">
        <f t="shared" si="28"/>
        <v>1091.0810340727903</v>
      </c>
      <c r="BA41" s="126">
        <f t="shared" si="28"/>
        <v>1217.7045513159449</v>
      </c>
      <c r="BB41" s="126">
        <f t="shared" si="28"/>
        <v>1346.3662453238233</v>
      </c>
      <c r="BC41" s="126">
        <f t="shared" si="28"/>
        <v>1477.1089759094789</v>
      </c>
      <c r="BD41" s="126">
        <f t="shared" si="28"/>
        <v>1609.976052358134</v>
      </c>
      <c r="BE41" s="126">
        <f t="shared" si="28"/>
        <v>1860.8121771185938</v>
      </c>
      <c r="BF41" s="126">
        <f t="shared" si="28"/>
        <v>2114.0755789994737</v>
      </c>
      <c r="BG41" s="126">
        <f t="shared" si="28"/>
        <v>2369.7551737903332</v>
      </c>
      <c r="BH41" s="126">
        <f t="shared" si="28"/>
        <v>2627.8362705175628</v>
      </c>
      <c r="BI41" s="126">
        <f t="shared" si="28"/>
        <v>2888.3004044648014</v>
      </c>
      <c r="BJ41" s="126">
        <f t="shared" si="28"/>
        <v>3151.1251644922345</v>
      </c>
      <c r="BK41" s="126">
        <f t="shared" si="28"/>
        <v>3416.2840144870152</v>
      </c>
      <c r="BL41" s="126">
        <f t="shared" si="28"/>
        <v>3683.7461087725042</v>
      </c>
      <c r="BM41" s="126">
        <f t="shared" si="28"/>
        <v>3953.4761012994536</v>
      </c>
      <c r="BN41" s="126">
        <f t="shared" si="28"/>
        <v>4225.4339484375096</v>
      </c>
      <c r="BO41" s="126"/>
      <c r="BP41" s="126">
        <f t="shared" si="29"/>
        <v>0</v>
      </c>
      <c r="BQ41" s="126">
        <f t="shared" si="29"/>
        <v>0</v>
      </c>
      <c r="BR41" s="126">
        <f t="shared" si="29"/>
        <v>0</v>
      </c>
      <c r="BS41" s="126">
        <f t="shared" si="29"/>
        <v>0</v>
      </c>
      <c r="BT41" s="126">
        <f t="shared" si="29"/>
        <v>0</v>
      </c>
      <c r="BU41" s="126">
        <f t="shared" si="29"/>
        <v>0</v>
      </c>
      <c r="BV41" s="126">
        <f t="shared" si="29"/>
        <v>0</v>
      </c>
      <c r="BW41" s="126">
        <f t="shared" si="29"/>
        <v>0</v>
      </c>
      <c r="BX41" s="126">
        <f t="shared" si="29"/>
        <v>0</v>
      </c>
      <c r="BY41" s="126">
        <f t="shared" si="29"/>
        <v>0</v>
      </c>
      <c r="BZ41" s="126">
        <f t="shared" si="29"/>
        <v>0</v>
      </c>
      <c r="CA41" s="126">
        <f t="shared" si="29"/>
        <v>0</v>
      </c>
      <c r="CB41" s="126">
        <f t="shared" si="29"/>
        <v>0</v>
      </c>
      <c r="CC41" s="126">
        <f t="shared" si="29"/>
        <v>0</v>
      </c>
      <c r="CD41" s="126">
        <f t="shared" si="29"/>
        <v>0</v>
      </c>
      <c r="CE41" s="126">
        <f t="shared" si="29"/>
        <v>0</v>
      </c>
      <c r="CF41" s="126">
        <f t="shared" si="29"/>
        <v>0</v>
      </c>
      <c r="CG41" s="126">
        <f t="shared" si="29"/>
        <v>0</v>
      </c>
      <c r="CH41" s="126">
        <f t="shared" si="29"/>
        <v>0</v>
      </c>
      <c r="CI41" s="126">
        <f t="shared" si="29"/>
        <v>0</v>
      </c>
      <c r="CJ41" s="126">
        <f t="shared" si="29"/>
        <v>0</v>
      </c>
      <c r="CK41" s="126">
        <f t="shared" si="29"/>
        <v>0</v>
      </c>
      <c r="CL41" s="126">
        <f t="shared" si="29"/>
        <v>0</v>
      </c>
      <c r="CM41" s="126">
        <f t="shared" si="29"/>
        <v>0</v>
      </c>
      <c r="CN41" s="126">
        <f t="shared" si="29"/>
        <v>0</v>
      </c>
      <c r="CO41" s="126">
        <f t="shared" si="29"/>
        <v>0</v>
      </c>
      <c r="CP41" s="126">
        <f t="shared" si="29"/>
        <v>0</v>
      </c>
      <c r="CQ41" s="126">
        <f t="shared" si="29"/>
        <v>0</v>
      </c>
      <c r="CR41" s="126">
        <f t="shared" si="29"/>
        <v>0</v>
      </c>
      <c r="CS41" s="126">
        <f t="shared" si="29"/>
        <v>0</v>
      </c>
      <c r="CT41" s="126">
        <f t="shared" si="29"/>
        <v>0</v>
      </c>
      <c r="CU41" s="126"/>
      <c r="CV41" s="126">
        <f t="shared" si="30"/>
        <v>0</v>
      </c>
      <c r="CW41" s="126">
        <f t="shared" si="30"/>
        <v>0</v>
      </c>
      <c r="CX41" s="126">
        <f t="shared" si="30"/>
        <v>0</v>
      </c>
      <c r="CY41" s="126">
        <f t="shared" si="30"/>
        <v>0</v>
      </c>
      <c r="CZ41" s="126">
        <f t="shared" si="30"/>
        <v>0</v>
      </c>
      <c r="DA41" s="126">
        <f t="shared" si="30"/>
        <v>0</v>
      </c>
      <c r="DB41" s="126">
        <f t="shared" si="30"/>
        <v>0</v>
      </c>
      <c r="DC41" s="126">
        <f t="shared" si="30"/>
        <v>0</v>
      </c>
      <c r="DD41" s="126">
        <f t="shared" si="30"/>
        <v>0</v>
      </c>
      <c r="DE41" s="126">
        <f t="shared" si="30"/>
        <v>0</v>
      </c>
      <c r="DF41" s="126">
        <f t="shared" si="30"/>
        <v>0</v>
      </c>
      <c r="DG41" s="126">
        <f t="shared" si="30"/>
        <v>0</v>
      </c>
      <c r="DH41" s="126">
        <f t="shared" si="30"/>
        <v>0</v>
      </c>
      <c r="DI41" s="126">
        <f t="shared" si="30"/>
        <v>0</v>
      </c>
      <c r="DJ41" s="126">
        <f t="shared" si="30"/>
        <v>0</v>
      </c>
      <c r="DK41" s="126">
        <f t="shared" si="30"/>
        <v>0</v>
      </c>
      <c r="DL41" s="126">
        <f t="shared" si="30"/>
        <v>0</v>
      </c>
      <c r="DM41" s="126">
        <f t="shared" si="30"/>
        <v>0</v>
      </c>
      <c r="DN41" s="126">
        <f t="shared" si="30"/>
        <v>0</v>
      </c>
      <c r="DO41" s="126">
        <f t="shared" si="30"/>
        <v>0</v>
      </c>
      <c r="DP41" s="126">
        <f t="shared" si="30"/>
        <v>0</v>
      </c>
      <c r="DQ41" s="126">
        <f t="shared" si="30"/>
        <v>0</v>
      </c>
      <c r="DR41" s="126">
        <f t="shared" si="30"/>
        <v>0</v>
      </c>
      <c r="DS41" s="126">
        <f t="shared" si="30"/>
        <v>0</v>
      </c>
      <c r="DT41" s="126">
        <f t="shared" si="30"/>
        <v>0</v>
      </c>
      <c r="DU41" s="126">
        <f t="shared" si="30"/>
        <v>0</v>
      </c>
      <c r="DV41" s="126">
        <f t="shared" si="30"/>
        <v>0</v>
      </c>
      <c r="DW41" s="126">
        <f t="shared" si="30"/>
        <v>0</v>
      </c>
      <c r="DX41" s="126">
        <f t="shared" si="30"/>
        <v>0</v>
      </c>
      <c r="DY41" s="126">
        <f t="shared" si="30"/>
        <v>0</v>
      </c>
      <c r="DZ41" s="126">
        <f t="shared" si="30"/>
        <v>0</v>
      </c>
      <c r="ED41" s="342">
        <v>10</v>
      </c>
      <c r="EG41" s="318"/>
      <c r="EO41" t="s">
        <v>403</v>
      </c>
    </row>
    <row r="42" spans="1:145">
      <c r="A42" s="1"/>
      <c r="B42" t="str">
        <f t="shared" si="31"/>
        <v>Building reduction</v>
      </c>
      <c r="C42" s="5" t="s">
        <v>398</v>
      </c>
      <c r="D42" s="126">
        <f t="shared" si="27"/>
        <v>0</v>
      </c>
      <c r="E42" s="126">
        <f t="shared" si="27"/>
        <v>0</v>
      </c>
      <c r="F42" s="126">
        <f t="shared" si="27"/>
        <v>0</v>
      </c>
      <c r="G42" s="126">
        <f t="shared" si="27"/>
        <v>0</v>
      </c>
      <c r="H42" s="126">
        <f t="shared" si="27"/>
        <v>0</v>
      </c>
      <c r="I42" s="126">
        <f t="shared" si="27"/>
        <v>0</v>
      </c>
      <c r="J42" s="126">
        <f t="shared" si="27"/>
        <v>0</v>
      </c>
      <c r="K42" s="126">
        <f t="shared" si="27"/>
        <v>0</v>
      </c>
      <c r="L42" s="126">
        <f t="shared" si="27"/>
        <v>0</v>
      </c>
      <c r="M42" s="126">
        <f t="shared" si="27"/>
        <v>0</v>
      </c>
      <c r="N42" s="126">
        <f t="shared" si="27"/>
        <v>0</v>
      </c>
      <c r="O42" s="126">
        <f t="shared" si="27"/>
        <v>0</v>
      </c>
      <c r="P42" s="126">
        <f t="shared" si="27"/>
        <v>0</v>
      </c>
      <c r="Q42" s="126">
        <f t="shared" si="27"/>
        <v>0</v>
      </c>
      <c r="R42" s="126">
        <f t="shared" si="27"/>
        <v>0</v>
      </c>
      <c r="S42" s="126">
        <f t="shared" si="27"/>
        <v>0</v>
      </c>
      <c r="T42" s="126">
        <f t="shared" si="27"/>
        <v>0</v>
      </c>
      <c r="U42" s="126">
        <f t="shared" si="27"/>
        <v>0</v>
      </c>
      <c r="V42" s="126">
        <f t="shared" si="27"/>
        <v>0</v>
      </c>
      <c r="W42" s="126">
        <f t="shared" si="27"/>
        <v>0</v>
      </c>
      <c r="X42" s="126">
        <f t="shared" si="27"/>
        <v>0</v>
      </c>
      <c r="Y42" s="126">
        <f t="shared" si="27"/>
        <v>0</v>
      </c>
      <c r="Z42" s="126">
        <f t="shared" si="27"/>
        <v>0</v>
      </c>
      <c r="AA42" s="126">
        <f t="shared" si="27"/>
        <v>0</v>
      </c>
      <c r="AB42" s="126">
        <f t="shared" si="27"/>
        <v>0</v>
      </c>
      <c r="AC42" s="126">
        <f t="shared" si="27"/>
        <v>0</v>
      </c>
      <c r="AD42" s="126">
        <f t="shared" si="27"/>
        <v>0</v>
      </c>
      <c r="AE42" s="126">
        <f t="shared" si="27"/>
        <v>0</v>
      </c>
      <c r="AF42" s="126">
        <f t="shared" si="27"/>
        <v>0</v>
      </c>
      <c r="AG42" s="126">
        <f t="shared" si="27"/>
        <v>0</v>
      </c>
      <c r="AH42" s="126">
        <f t="shared" si="27"/>
        <v>0</v>
      </c>
      <c r="AI42" s="126"/>
      <c r="AJ42" s="126">
        <f t="shared" si="28"/>
        <v>0</v>
      </c>
      <c r="AK42" s="126">
        <f t="shared" si="28"/>
        <v>0</v>
      </c>
      <c r="AL42" s="126">
        <f t="shared" si="28"/>
        <v>0</v>
      </c>
      <c r="AM42" s="126">
        <f t="shared" si="28"/>
        <v>0</v>
      </c>
      <c r="AN42" s="126">
        <f t="shared" si="28"/>
        <v>0</v>
      </c>
      <c r="AO42" s="126">
        <f t="shared" si="28"/>
        <v>0</v>
      </c>
      <c r="AP42" s="126">
        <f t="shared" si="28"/>
        <v>0</v>
      </c>
      <c r="AQ42" s="126">
        <f t="shared" si="28"/>
        <v>0</v>
      </c>
      <c r="AR42" s="126">
        <f t="shared" si="28"/>
        <v>0</v>
      </c>
      <c r="AS42" s="126">
        <f t="shared" si="28"/>
        <v>0</v>
      </c>
      <c r="AT42" s="126">
        <f t="shared" si="28"/>
        <v>0</v>
      </c>
      <c r="AU42" s="126">
        <f t="shared" si="28"/>
        <v>0</v>
      </c>
      <c r="AV42" s="126">
        <f t="shared" si="28"/>
        <v>0</v>
      </c>
      <c r="AW42" s="126">
        <f t="shared" si="28"/>
        <v>0</v>
      </c>
      <c r="AX42" s="126">
        <f t="shared" si="28"/>
        <v>0</v>
      </c>
      <c r="AY42" s="126">
        <f t="shared" si="28"/>
        <v>0</v>
      </c>
      <c r="AZ42" s="126">
        <f t="shared" si="28"/>
        <v>0</v>
      </c>
      <c r="BA42" s="126">
        <f t="shared" si="28"/>
        <v>0</v>
      </c>
      <c r="BB42" s="126">
        <f t="shared" si="28"/>
        <v>0</v>
      </c>
      <c r="BC42" s="126">
        <f t="shared" si="28"/>
        <v>0</v>
      </c>
      <c r="BD42" s="126">
        <f t="shared" si="28"/>
        <v>0</v>
      </c>
      <c r="BE42" s="126">
        <f t="shared" si="28"/>
        <v>0</v>
      </c>
      <c r="BF42" s="126">
        <f t="shared" si="28"/>
        <v>0</v>
      </c>
      <c r="BG42" s="126">
        <f t="shared" si="28"/>
        <v>0</v>
      </c>
      <c r="BH42" s="126">
        <f t="shared" si="28"/>
        <v>0</v>
      </c>
      <c r="BI42" s="126">
        <f t="shared" si="28"/>
        <v>0</v>
      </c>
      <c r="BJ42" s="126">
        <f t="shared" si="28"/>
        <v>0</v>
      </c>
      <c r="BK42" s="126">
        <f t="shared" si="28"/>
        <v>0</v>
      </c>
      <c r="BL42" s="126">
        <f t="shared" si="28"/>
        <v>0</v>
      </c>
      <c r="BM42" s="126">
        <f t="shared" si="28"/>
        <v>0</v>
      </c>
      <c r="BN42" s="126">
        <f t="shared" si="28"/>
        <v>0</v>
      </c>
      <c r="BO42" s="126"/>
      <c r="BP42" s="126">
        <f t="shared" si="29"/>
        <v>0</v>
      </c>
      <c r="BQ42" s="126">
        <f t="shared" si="29"/>
        <v>0</v>
      </c>
      <c r="BR42" s="126">
        <f t="shared" si="29"/>
        <v>0</v>
      </c>
      <c r="BS42" s="126">
        <f t="shared" si="29"/>
        <v>0</v>
      </c>
      <c r="BT42" s="126">
        <f t="shared" si="29"/>
        <v>0</v>
      </c>
      <c r="BU42" s="126">
        <f t="shared" si="29"/>
        <v>0</v>
      </c>
      <c r="BV42" s="126">
        <f t="shared" si="29"/>
        <v>0</v>
      </c>
      <c r="BW42" s="126">
        <f t="shared" si="29"/>
        <v>0</v>
      </c>
      <c r="BX42" s="126">
        <f t="shared" si="29"/>
        <v>0</v>
      </c>
      <c r="BY42" s="126">
        <f t="shared" si="29"/>
        <v>0</v>
      </c>
      <c r="BZ42" s="126">
        <f t="shared" si="29"/>
        <v>0</v>
      </c>
      <c r="CA42" s="126">
        <f t="shared" si="29"/>
        <v>0</v>
      </c>
      <c r="CB42" s="126">
        <f t="shared" si="29"/>
        <v>0</v>
      </c>
      <c r="CC42" s="126">
        <f t="shared" si="29"/>
        <v>0</v>
      </c>
      <c r="CD42" s="126">
        <f t="shared" si="29"/>
        <v>0</v>
      </c>
      <c r="CE42" s="126">
        <f t="shared" si="29"/>
        <v>0</v>
      </c>
      <c r="CF42" s="126">
        <f t="shared" si="29"/>
        <v>0</v>
      </c>
      <c r="CG42" s="126">
        <f t="shared" si="29"/>
        <v>0</v>
      </c>
      <c r="CH42" s="126">
        <f t="shared" si="29"/>
        <v>0</v>
      </c>
      <c r="CI42" s="126">
        <f t="shared" si="29"/>
        <v>0</v>
      </c>
      <c r="CJ42" s="126">
        <f t="shared" si="29"/>
        <v>0</v>
      </c>
      <c r="CK42" s="126">
        <f t="shared" si="29"/>
        <v>0</v>
      </c>
      <c r="CL42" s="126">
        <f t="shared" si="29"/>
        <v>0</v>
      </c>
      <c r="CM42" s="126">
        <f t="shared" si="29"/>
        <v>0</v>
      </c>
      <c r="CN42" s="126">
        <f t="shared" si="29"/>
        <v>0</v>
      </c>
      <c r="CO42" s="126">
        <f t="shared" si="29"/>
        <v>0</v>
      </c>
      <c r="CP42" s="126">
        <f t="shared" si="29"/>
        <v>0</v>
      </c>
      <c r="CQ42" s="126">
        <f t="shared" si="29"/>
        <v>0</v>
      </c>
      <c r="CR42" s="126">
        <f t="shared" si="29"/>
        <v>0</v>
      </c>
      <c r="CS42" s="126">
        <f t="shared" si="29"/>
        <v>0</v>
      </c>
      <c r="CT42" s="126">
        <f t="shared" si="29"/>
        <v>0</v>
      </c>
      <c r="CU42" s="126"/>
      <c r="CV42" s="126">
        <f t="shared" si="30"/>
        <v>0</v>
      </c>
      <c r="CW42" s="126">
        <f t="shared" si="30"/>
        <v>0</v>
      </c>
      <c r="CX42" s="126">
        <f t="shared" si="30"/>
        <v>0</v>
      </c>
      <c r="CY42" s="126">
        <f t="shared" si="30"/>
        <v>0</v>
      </c>
      <c r="CZ42" s="126">
        <f t="shared" si="30"/>
        <v>0</v>
      </c>
      <c r="DA42" s="126">
        <f t="shared" si="30"/>
        <v>0</v>
      </c>
      <c r="DB42" s="126">
        <f t="shared" si="30"/>
        <v>0</v>
      </c>
      <c r="DC42" s="126">
        <f t="shared" si="30"/>
        <v>0</v>
      </c>
      <c r="DD42" s="126">
        <f t="shared" si="30"/>
        <v>0</v>
      </c>
      <c r="DE42" s="126">
        <f t="shared" si="30"/>
        <v>0</v>
      </c>
      <c r="DF42" s="126">
        <f t="shared" si="30"/>
        <v>0</v>
      </c>
      <c r="DG42" s="126">
        <f t="shared" si="30"/>
        <v>0</v>
      </c>
      <c r="DH42" s="126">
        <f t="shared" si="30"/>
        <v>0</v>
      </c>
      <c r="DI42" s="126">
        <f t="shared" si="30"/>
        <v>0</v>
      </c>
      <c r="DJ42" s="126">
        <f t="shared" si="30"/>
        <v>0</v>
      </c>
      <c r="DK42" s="126">
        <f t="shared" si="30"/>
        <v>0</v>
      </c>
      <c r="DL42" s="126">
        <f t="shared" si="30"/>
        <v>0</v>
      </c>
      <c r="DM42" s="126">
        <f t="shared" si="30"/>
        <v>0</v>
      </c>
      <c r="DN42" s="126">
        <f t="shared" si="30"/>
        <v>0</v>
      </c>
      <c r="DO42" s="126">
        <f t="shared" si="30"/>
        <v>0</v>
      </c>
      <c r="DP42" s="126">
        <f t="shared" si="30"/>
        <v>0</v>
      </c>
      <c r="DQ42" s="126">
        <f t="shared" si="30"/>
        <v>0</v>
      </c>
      <c r="DR42" s="126">
        <f t="shared" si="30"/>
        <v>0</v>
      </c>
      <c r="DS42" s="126">
        <f t="shared" si="30"/>
        <v>0</v>
      </c>
      <c r="DT42" s="126">
        <f t="shared" si="30"/>
        <v>0</v>
      </c>
      <c r="DU42" s="126">
        <f t="shared" si="30"/>
        <v>0</v>
      </c>
      <c r="DV42" s="126">
        <f t="shared" si="30"/>
        <v>0</v>
      </c>
      <c r="DW42" s="126">
        <f t="shared" si="30"/>
        <v>0</v>
      </c>
      <c r="DX42" s="126">
        <f t="shared" si="30"/>
        <v>0</v>
      </c>
      <c r="DY42" s="126">
        <f t="shared" si="30"/>
        <v>0</v>
      </c>
      <c r="DZ42" s="126">
        <f t="shared" si="30"/>
        <v>0</v>
      </c>
      <c r="ED42" s="336">
        <v>0</v>
      </c>
      <c r="EG42" s="318"/>
      <c r="EK42" t="s">
        <v>400</v>
      </c>
      <c r="EN42" t="s">
        <v>404</v>
      </c>
    </row>
    <row r="43" spans="1:145">
      <c r="A43" s="1"/>
      <c r="B43" t="str">
        <f t="shared" si="31"/>
        <v>Building substitution</v>
      </c>
      <c r="C43" s="5" t="s">
        <v>398</v>
      </c>
      <c r="D43" s="126">
        <f t="shared" si="27"/>
        <v>0</v>
      </c>
      <c r="E43" s="126">
        <f t="shared" si="27"/>
        <v>269.49024535320899</v>
      </c>
      <c r="F43" s="126">
        <f t="shared" si="27"/>
        <v>536.28625587069348</v>
      </c>
      <c r="G43" s="126">
        <f t="shared" si="27"/>
        <v>800.41597215326522</v>
      </c>
      <c r="H43" s="126">
        <f t="shared" si="27"/>
        <v>1061.9070772187692</v>
      </c>
      <c r="I43" s="126">
        <f t="shared" si="27"/>
        <v>1320.7869987284837</v>
      </c>
      <c r="J43" s="126">
        <f t="shared" si="27"/>
        <v>1577.0829111950457</v>
      </c>
      <c r="K43" s="126">
        <f t="shared" ref="K43:AH43" si="32">K15*$ED43*1000</f>
        <v>1830.8217381720517</v>
      </c>
      <c r="L43" s="126">
        <f t="shared" si="32"/>
        <v>2082.0301544254762</v>
      </c>
      <c r="M43" s="126">
        <f t="shared" si="32"/>
        <v>2330.7345880870616</v>
      </c>
      <c r="N43" s="126">
        <f t="shared" si="32"/>
        <v>2576.9612227898219</v>
      </c>
      <c r="O43" s="126">
        <f t="shared" si="32"/>
        <v>2820.7359997858007</v>
      </c>
      <c r="P43" s="126">
        <f t="shared" si="32"/>
        <v>3062.0846200462411</v>
      </c>
      <c r="Q43" s="126">
        <f t="shared" si="32"/>
        <v>3301.03254634428</v>
      </c>
      <c r="R43" s="126">
        <f t="shared" si="32"/>
        <v>3537.6050053203498</v>
      </c>
      <c r="S43" s="126">
        <f t="shared" si="32"/>
        <v>3771.826989530387</v>
      </c>
      <c r="T43" s="126">
        <f t="shared" si="32"/>
        <v>4003.7232594770157</v>
      </c>
      <c r="U43" s="126">
        <f t="shared" si="32"/>
        <v>4233.3183456238221</v>
      </c>
      <c r="V43" s="126">
        <f t="shared" si="32"/>
        <v>4460.6365503928746</v>
      </c>
      <c r="W43" s="126">
        <f t="shared" si="32"/>
        <v>4685.7019501456161</v>
      </c>
      <c r="X43" s="126">
        <f t="shared" si="32"/>
        <v>4908.5383971472593</v>
      </c>
      <c r="Y43" s="126">
        <f t="shared" si="32"/>
        <v>5136.570920535768</v>
      </c>
      <c r="Z43" s="126">
        <f t="shared" si="32"/>
        <v>5362.3504651961948</v>
      </c>
      <c r="AA43" s="126">
        <f t="shared" si="32"/>
        <v>5585.9009597114846</v>
      </c>
      <c r="AB43" s="126">
        <f t="shared" si="32"/>
        <v>5807.2461094695327</v>
      </c>
      <c r="AC43" s="126">
        <f t="shared" si="32"/>
        <v>6026.409398605836</v>
      </c>
      <c r="AD43" s="126">
        <f t="shared" si="32"/>
        <v>6243.4140919299271</v>
      </c>
      <c r="AE43" s="126">
        <f t="shared" si="32"/>
        <v>6458.283236835754</v>
      </c>
      <c r="AF43" s="126">
        <f t="shared" si="32"/>
        <v>6671.0396651961337</v>
      </c>
      <c r="AG43" s="126">
        <f t="shared" si="32"/>
        <v>6881.7059952413938</v>
      </c>
      <c r="AH43" s="126">
        <f t="shared" si="32"/>
        <v>7090.3046334223254</v>
      </c>
      <c r="AI43" s="126"/>
      <c r="AJ43" s="126">
        <f t="shared" si="28"/>
        <v>0</v>
      </c>
      <c r="AK43" s="126">
        <f t="shared" si="28"/>
        <v>134.7451226766045</v>
      </c>
      <c r="AL43" s="126">
        <f t="shared" si="28"/>
        <v>268.14312793534674</v>
      </c>
      <c r="AM43" s="126">
        <f t="shared" si="28"/>
        <v>400.20798607663261</v>
      </c>
      <c r="AN43" s="126">
        <f t="shared" si="28"/>
        <v>530.95353860938462</v>
      </c>
      <c r="AO43" s="126">
        <f t="shared" si="28"/>
        <v>660.39349936424185</v>
      </c>
      <c r="AP43" s="126">
        <f t="shared" si="28"/>
        <v>788.54145559752283</v>
      </c>
      <c r="AQ43" s="126">
        <f t="shared" ref="AQ43:BN43" si="33">AQ15*$ED43*1000</f>
        <v>915.41086908602585</v>
      </c>
      <c r="AR43" s="126">
        <f t="shared" si="33"/>
        <v>1041.0150772127381</v>
      </c>
      <c r="AS43" s="126">
        <f t="shared" si="33"/>
        <v>1165.3672940435308</v>
      </c>
      <c r="AT43" s="126">
        <f t="shared" si="33"/>
        <v>1288.480611394911</v>
      </c>
      <c r="AU43" s="126">
        <f t="shared" si="33"/>
        <v>1410.3679998929003</v>
      </c>
      <c r="AV43" s="126">
        <f t="shared" si="33"/>
        <v>1531.0423100231205</v>
      </c>
      <c r="AW43" s="126">
        <f t="shared" si="33"/>
        <v>1650.51627317214</v>
      </c>
      <c r="AX43" s="126">
        <f t="shared" si="33"/>
        <v>1768.8025026601749</v>
      </c>
      <c r="AY43" s="126">
        <f t="shared" si="33"/>
        <v>1885.9134947651935</v>
      </c>
      <c r="AZ43" s="126">
        <f t="shared" si="33"/>
        <v>2001.8616297385079</v>
      </c>
      <c r="BA43" s="126">
        <f t="shared" si="33"/>
        <v>2116.659172811911</v>
      </c>
      <c r="BB43" s="126">
        <f t="shared" si="33"/>
        <v>2230.3182751964373</v>
      </c>
      <c r="BC43" s="126">
        <f t="shared" si="33"/>
        <v>2342.8509750728081</v>
      </c>
      <c r="BD43" s="126">
        <f t="shared" si="33"/>
        <v>2454.2691985736296</v>
      </c>
      <c r="BE43" s="126">
        <f t="shared" si="33"/>
        <v>2568.285460267884</v>
      </c>
      <c r="BF43" s="126">
        <f t="shared" si="33"/>
        <v>2681.1752325980974</v>
      </c>
      <c r="BG43" s="126">
        <f t="shared" si="33"/>
        <v>2792.9504798557423</v>
      </c>
      <c r="BH43" s="126">
        <f t="shared" si="33"/>
        <v>2903.6230547347664</v>
      </c>
      <c r="BI43" s="126">
        <f t="shared" si="33"/>
        <v>3013.204699302918</v>
      </c>
      <c r="BJ43" s="126">
        <f t="shared" si="33"/>
        <v>3121.7070459649635</v>
      </c>
      <c r="BK43" s="126">
        <f t="shared" si="33"/>
        <v>3229.141618417877</v>
      </c>
      <c r="BL43" s="126">
        <f t="shared" si="33"/>
        <v>3335.5198325980668</v>
      </c>
      <c r="BM43" s="126">
        <f t="shared" si="33"/>
        <v>3440.8529976206969</v>
      </c>
      <c r="BN43" s="126">
        <f t="shared" si="33"/>
        <v>3545.1523167111627</v>
      </c>
      <c r="BO43" s="126"/>
      <c r="BP43" s="126">
        <f t="shared" si="29"/>
        <v>0</v>
      </c>
      <c r="BQ43" s="126">
        <f t="shared" si="29"/>
        <v>0</v>
      </c>
      <c r="BR43" s="126">
        <f t="shared" si="29"/>
        <v>0</v>
      </c>
      <c r="BS43" s="126">
        <f t="shared" si="29"/>
        <v>0</v>
      </c>
      <c r="BT43" s="126">
        <f t="shared" si="29"/>
        <v>0</v>
      </c>
      <c r="BU43" s="126">
        <f t="shared" si="29"/>
        <v>0</v>
      </c>
      <c r="BV43" s="126">
        <f t="shared" si="29"/>
        <v>0</v>
      </c>
      <c r="BW43" s="126">
        <f t="shared" ref="BW43:CT43" si="34">BW15*$ED43*1000</f>
        <v>0</v>
      </c>
      <c r="BX43" s="126">
        <f t="shared" si="34"/>
        <v>0</v>
      </c>
      <c r="BY43" s="126">
        <f t="shared" si="34"/>
        <v>0</v>
      </c>
      <c r="BZ43" s="126">
        <f t="shared" si="34"/>
        <v>0</v>
      </c>
      <c r="CA43" s="126">
        <f t="shared" si="34"/>
        <v>0</v>
      </c>
      <c r="CB43" s="126">
        <f t="shared" si="34"/>
        <v>0</v>
      </c>
      <c r="CC43" s="126">
        <f t="shared" si="34"/>
        <v>0</v>
      </c>
      <c r="CD43" s="126">
        <f t="shared" si="34"/>
        <v>0</v>
      </c>
      <c r="CE43" s="126">
        <f t="shared" si="34"/>
        <v>0</v>
      </c>
      <c r="CF43" s="126">
        <f t="shared" si="34"/>
        <v>0</v>
      </c>
      <c r="CG43" s="126">
        <f t="shared" si="34"/>
        <v>0</v>
      </c>
      <c r="CH43" s="126">
        <f t="shared" si="34"/>
        <v>0</v>
      </c>
      <c r="CI43" s="126">
        <f t="shared" si="34"/>
        <v>0</v>
      </c>
      <c r="CJ43" s="126">
        <f t="shared" si="34"/>
        <v>0</v>
      </c>
      <c r="CK43" s="126">
        <f t="shared" si="34"/>
        <v>0</v>
      </c>
      <c r="CL43" s="126">
        <f t="shared" si="34"/>
        <v>0</v>
      </c>
      <c r="CM43" s="126">
        <f t="shared" si="34"/>
        <v>0</v>
      </c>
      <c r="CN43" s="126">
        <f t="shared" si="34"/>
        <v>0</v>
      </c>
      <c r="CO43" s="126">
        <f t="shared" si="34"/>
        <v>0</v>
      </c>
      <c r="CP43" s="126">
        <f t="shared" si="34"/>
        <v>0</v>
      </c>
      <c r="CQ43" s="126">
        <f t="shared" si="34"/>
        <v>0</v>
      </c>
      <c r="CR43" s="126">
        <f t="shared" si="34"/>
        <v>0</v>
      </c>
      <c r="CS43" s="126">
        <f t="shared" si="34"/>
        <v>0</v>
      </c>
      <c r="CT43" s="126">
        <f t="shared" si="34"/>
        <v>0</v>
      </c>
      <c r="CU43" s="126"/>
      <c r="CV43" s="126">
        <f t="shared" si="30"/>
        <v>0</v>
      </c>
      <c r="CW43" s="126">
        <f t="shared" si="30"/>
        <v>0</v>
      </c>
      <c r="CX43" s="126">
        <f t="shared" si="30"/>
        <v>0</v>
      </c>
      <c r="CY43" s="126">
        <f t="shared" si="30"/>
        <v>0</v>
      </c>
      <c r="CZ43" s="126">
        <f t="shared" si="30"/>
        <v>0</v>
      </c>
      <c r="DA43" s="126">
        <f t="shared" si="30"/>
        <v>0</v>
      </c>
      <c r="DB43" s="126">
        <f t="shared" si="30"/>
        <v>0</v>
      </c>
      <c r="DC43" s="126">
        <f t="shared" ref="DC43:DZ43" si="35">DC15*$ED43*1000</f>
        <v>0</v>
      </c>
      <c r="DD43" s="126">
        <f t="shared" si="35"/>
        <v>0</v>
      </c>
      <c r="DE43" s="126">
        <f t="shared" si="35"/>
        <v>0</v>
      </c>
      <c r="DF43" s="126">
        <f t="shared" si="35"/>
        <v>0</v>
      </c>
      <c r="DG43" s="126">
        <f t="shared" si="35"/>
        <v>0</v>
      </c>
      <c r="DH43" s="126">
        <f t="shared" si="35"/>
        <v>0</v>
      </c>
      <c r="DI43" s="126">
        <f t="shared" si="35"/>
        <v>0</v>
      </c>
      <c r="DJ43" s="126">
        <f t="shared" si="35"/>
        <v>0</v>
      </c>
      <c r="DK43" s="126">
        <f t="shared" si="35"/>
        <v>0</v>
      </c>
      <c r="DL43" s="126">
        <f t="shared" si="35"/>
        <v>0</v>
      </c>
      <c r="DM43" s="126">
        <f t="shared" si="35"/>
        <v>0</v>
      </c>
      <c r="DN43" s="126">
        <f t="shared" si="35"/>
        <v>0</v>
      </c>
      <c r="DO43" s="126">
        <f t="shared" si="35"/>
        <v>0</v>
      </c>
      <c r="DP43" s="126">
        <f t="shared" si="35"/>
        <v>0</v>
      </c>
      <c r="DQ43" s="126">
        <f t="shared" si="35"/>
        <v>0</v>
      </c>
      <c r="DR43" s="126">
        <f t="shared" si="35"/>
        <v>0</v>
      </c>
      <c r="DS43" s="126">
        <f t="shared" si="35"/>
        <v>0</v>
      </c>
      <c r="DT43" s="126">
        <f t="shared" si="35"/>
        <v>0</v>
      </c>
      <c r="DU43" s="126">
        <f t="shared" si="35"/>
        <v>0</v>
      </c>
      <c r="DV43" s="126">
        <f t="shared" si="35"/>
        <v>0</v>
      </c>
      <c r="DW43" s="126">
        <f t="shared" si="35"/>
        <v>0</v>
      </c>
      <c r="DX43" s="126">
        <f t="shared" si="35"/>
        <v>0</v>
      </c>
      <c r="DY43" s="126">
        <f t="shared" si="35"/>
        <v>0</v>
      </c>
      <c r="DZ43" s="126">
        <f t="shared" si="35"/>
        <v>0</v>
      </c>
      <c r="ED43" s="336">
        <v>18.5</v>
      </c>
      <c r="EG43" s="318"/>
      <c r="EK43" t="s">
        <v>400</v>
      </c>
      <c r="EN43" t="s">
        <v>405</v>
      </c>
    </row>
    <row r="44" spans="1:145">
      <c r="A44" s="1"/>
      <c r="B44" t="str">
        <f t="shared" si="31"/>
        <v>Apparel - waste reduction</v>
      </c>
      <c r="C44" s="5" t="s">
        <v>398</v>
      </c>
      <c r="D44" s="126">
        <f t="shared" ref="D44:AH48" si="36">D16*$ED44*1000</f>
        <v>0</v>
      </c>
      <c r="E44" s="126">
        <f t="shared" si="36"/>
        <v>0</v>
      </c>
      <c r="F44" s="126">
        <f t="shared" si="36"/>
        <v>0</v>
      </c>
      <c r="G44" s="126">
        <f t="shared" si="36"/>
        <v>0</v>
      </c>
      <c r="H44" s="126">
        <f t="shared" si="36"/>
        <v>0</v>
      </c>
      <c r="I44" s="126">
        <f t="shared" si="36"/>
        <v>0</v>
      </c>
      <c r="J44" s="126">
        <f t="shared" si="36"/>
        <v>0</v>
      </c>
      <c r="K44" s="126">
        <f t="shared" si="36"/>
        <v>0</v>
      </c>
      <c r="L44" s="126">
        <f t="shared" si="36"/>
        <v>0</v>
      </c>
      <c r="M44" s="126">
        <f t="shared" si="36"/>
        <v>0</v>
      </c>
      <c r="N44" s="126">
        <f t="shared" si="36"/>
        <v>0</v>
      </c>
      <c r="O44" s="126">
        <f t="shared" si="36"/>
        <v>0</v>
      </c>
      <c r="P44" s="126">
        <f t="shared" si="36"/>
        <v>0</v>
      </c>
      <c r="Q44" s="126">
        <f t="shared" si="36"/>
        <v>0</v>
      </c>
      <c r="R44" s="126">
        <f t="shared" si="36"/>
        <v>0</v>
      </c>
      <c r="S44" s="126">
        <f t="shared" si="36"/>
        <v>0</v>
      </c>
      <c r="T44" s="126">
        <f t="shared" si="36"/>
        <v>0</v>
      </c>
      <c r="U44" s="126">
        <f t="shared" si="36"/>
        <v>0</v>
      </c>
      <c r="V44" s="126">
        <f t="shared" si="36"/>
        <v>0</v>
      </c>
      <c r="W44" s="126">
        <f t="shared" si="36"/>
        <v>0</v>
      </c>
      <c r="X44" s="126">
        <f t="shared" si="36"/>
        <v>0</v>
      </c>
      <c r="Y44" s="126">
        <f t="shared" si="36"/>
        <v>0</v>
      </c>
      <c r="Z44" s="126">
        <f t="shared" si="36"/>
        <v>0</v>
      </c>
      <c r="AA44" s="126">
        <f t="shared" si="36"/>
        <v>0</v>
      </c>
      <c r="AB44" s="126">
        <f t="shared" si="36"/>
        <v>0</v>
      </c>
      <c r="AC44" s="126">
        <f t="shared" si="36"/>
        <v>0</v>
      </c>
      <c r="AD44" s="126">
        <f t="shared" si="36"/>
        <v>0</v>
      </c>
      <c r="AE44" s="126">
        <f t="shared" si="36"/>
        <v>0</v>
      </c>
      <c r="AF44" s="126">
        <f t="shared" si="36"/>
        <v>0</v>
      </c>
      <c r="AG44" s="126">
        <f t="shared" si="36"/>
        <v>0</v>
      </c>
      <c r="AH44" s="126">
        <f t="shared" si="36"/>
        <v>0</v>
      </c>
      <c r="AI44" s="126"/>
      <c r="AJ44" s="126">
        <f t="shared" ref="AJ44:BN48" si="37">AJ16*$ED44*1000</f>
        <v>0</v>
      </c>
      <c r="AK44" s="126">
        <f t="shared" si="37"/>
        <v>0</v>
      </c>
      <c r="AL44" s="126">
        <f t="shared" si="37"/>
        <v>0</v>
      </c>
      <c r="AM44" s="126">
        <f t="shared" si="37"/>
        <v>0</v>
      </c>
      <c r="AN44" s="126">
        <f t="shared" si="37"/>
        <v>0</v>
      </c>
      <c r="AO44" s="126">
        <f t="shared" si="37"/>
        <v>0</v>
      </c>
      <c r="AP44" s="126">
        <f t="shared" si="37"/>
        <v>0</v>
      </c>
      <c r="AQ44" s="126">
        <f t="shared" si="37"/>
        <v>0</v>
      </c>
      <c r="AR44" s="126">
        <f t="shared" si="37"/>
        <v>0</v>
      </c>
      <c r="AS44" s="126">
        <f t="shared" si="37"/>
        <v>0</v>
      </c>
      <c r="AT44" s="126">
        <f t="shared" si="37"/>
        <v>0</v>
      </c>
      <c r="AU44" s="126">
        <f t="shared" si="37"/>
        <v>0</v>
      </c>
      <c r="AV44" s="126">
        <f t="shared" si="37"/>
        <v>0</v>
      </c>
      <c r="AW44" s="126">
        <f t="shared" si="37"/>
        <v>0</v>
      </c>
      <c r="AX44" s="126">
        <f t="shared" si="37"/>
        <v>0</v>
      </c>
      <c r="AY44" s="126">
        <f t="shared" si="37"/>
        <v>0</v>
      </c>
      <c r="AZ44" s="126">
        <f t="shared" si="37"/>
        <v>0</v>
      </c>
      <c r="BA44" s="126">
        <f t="shared" si="37"/>
        <v>0</v>
      </c>
      <c r="BB44" s="126">
        <f t="shared" si="37"/>
        <v>0</v>
      </c>
      <c r="BC44" s="126">
        <f t="shared" si="37"/>
        <v>0</v>
      </c>
      <c r="BD44" s="126">
        <f t="shared" si="37"/>
        <v>0</v>
      </c>
      <c r="BE44" s="126">
        <f t="shared" si="37"/>
        <v>0</v>
      </c>
      <c r="BF44" s="126">
        <f t="shared" si="37"/>
        <v>0</v>
      </c>
      <c r="BG44" s="126">
        <f t="shared" si="37"/>
        <v>0</v>
      </c>
      <c r="BH44" s="126">
        <f t="shared" si="37"/>
        <v>0</v>
      </c>
      <c r="BI44" s="126">
        <f t="shared" si="37"/>
        <v>0</v>
      </c>
      <c r="BJ44" s="126">
        <f t="shared" si="37"/>
        <v>0</v>
      </c>
      <c r="BK44" s="126">
        <f t="shared" si="37"/>
        <v>0</v>
      </c>
      <c r="BL44" s="126">
        <f t="shared" si="37"/>
        <v>0</v>
      </c>
      <c r="BM44" s="126">
        <f t="shared" si="37"/>
        <v>0</v>
      </c>
      <c r="BN44" s="126">
        <f t="shared" si="37"/>
        <v>0</v>
      </c>
      <c r="BO44" s="126"/>
      <c r="BP44" s="126">
        <f t="shared" ref="BP44:CT48" si="38">BP16*$ED44*1000</f>
        <v>0</v>
      </c>
      <c r="BQ44" s="126">
        <f t="shared" si="38"/>
        <v>0</v>
      </c>
      <c r="BR44" s="126">
        <f t="shared" si="38"/>
        <v>0</v>
      </c>
      <c r="BS44" s="126">
        <f t="shared" si="38"/>
        <v>0</v>
      </c>
      <c r="BT44" s="126">
        <f t="shared" si="38"/>
        <v>0</v>
      </c>
      <c r="BU44" s="126">
        <f t="shared" si="38"/>
        <v>0</v>
      </c>
      <c r="BV44" s="126">
        <f t="shared" si="38"/>
        <v>0</v>
      </c>
      <c r="BW44" s="126">
        <f t="shared" si="38"/>
        <v>0</v>
      </c>
      <c r="BX44" s="126">
        <f t="shared" si="38"/>
        <v>0</v>
      </c>
      <c r="BY44" s="126">
        <f t="shared" si="38"/>
        <v>0</v>
      </c>
      <c r="BZ44" s="126">
        <f t="shared" si="38"/>
        <v>0</v>
      </c>
      <c r="CA44" s="126">
        <f t="shared" si="38"/>
        <v>0</v>
      </c>
      <c r="CB44" s="126">
        <f t="shared" si="38"/>
        <v>0</v>
      </c>
      <c r="CC44" s="126">
        <f t="shared" si="38"/>
        <v>0</v>
      </c>
      <c r="CD44" s="126">
        <f t="shared" si="38"/>
        <v>0</v>
      </c>
      <c r="CE44" s="126">
        <f t="shared" si="38"/>
        <v>0</v>
      </c>
      <c r="CF44" s="126">
        <f t="shared" si="38"/>
        <v>0</v>
      </c>
      <c r="CG44" s="126">
        <f t="shared" si="38"/>
        <v>0</v>
      </c>
      <c r="CH44" s="126">
        <f t="shared" si="38"/>
        <v>0</v>
      </c>
      <c r="CI44" s="126">
        <f t="shared" si="38"/>
        <v>0</v>
      </c>
      <c r="CJ44" s="126">
        <f t="shared" si="38"/>
        <v>0</v>
      </c>
      <c r="CK44" s="126">
        <f t="shared" si="38"/>
        <v>0</v>
      </c>
      <c r="CL44" s="126">
        <f t="shared" si="38"/>
        <v>0</v>
      </c>
      <c r="CM44" s="126">
        <f t="shared" si="38"/>
        <v>0</v>
      </c>
      <c r="CN44" s="126">
        <f t="shared" si="38"/>
        <v>0</v>
      </c>
      <c r="CO44" s="126">
        <f t="shared" si="38"/>
        <v>0</v>
      </c>
      <c r="CP44" s="126">
        <f t="shared" si="38"/>
        <v>0</v>
      </c>
      <c r="CQ44" s="126">
        <f t="shared" si="38"/>
        <v>0</v>
      </c>
      <c r="CR44" s="126">
        <f t="shared" si="38"/>
        <v>0</v>
      </c>
      <c r="CS44" s="126">
        <f t="shared" si="38"/>
        <v>0</v>
      </c>
      <c r="CT44" s="126">
        <f t="shared" si="38"/>
        <v>0</v>
      </c>
      <c r="CU44" s="126"/>
      <c r="CV44" s="126">
        <f t="shared" ref="CV44:DZ48" si="39">CV16*$ED44*1000</f>
        <v>0</v>
      </c>
      <c r="CW44" s="126">
        <f t="shared" si="39"/>
        <v>0</v>
      </c>
      <c r="CX44" s="126">
        <f t="shared" si="39"/>
        <v>0</v>
      </c>
      <c r="CY44" s="126">
        <f t="shared" si="39"/>
        <v>0</v>
      </c>
      <c r="CZ44" s="126">
        <f t="shared" si="39"/>
        <v>0</v>
      </c>
      <c r="DA44" s="126">
        <f t="shared" si="39"/>
        <v>0</v>
      </c>
      <c r="DB44" s="126">
        <f t="shared" si="39"/>
        <v>0</v>
      </c>
      <c r="DC44" s="126">
        <f t="shared" si="39"/>
        <v>0</v>
      </c>
      <c r="DD44" s="126">
        <f t="shared" si="39"/>
        <v>0</v>
      </c>
      <c r="DE44" s="126">
        <f t="shared" si="39"/>
        <v>0</v>
      </c>
      <c r="DF44" s="126">
        <f t="shared" si="39"/>
        <v>0</v>
      </c>
      <c r="DG44" s="126">
        <f t="shared" si="39"/>
        <v>0</v>
      </c>
      <c r="DH44" s="126">
        <f t="shared" si="39"/>
        <v>0</v>
      </c>
      <c r="DI44" s="126">
        <f t="shared" si="39"/>
        <v>0</v>
      </c>
      <c r="DJ44" s="126">
        <f t="shared" si="39"/>
        <v>0</v>
      </c>
      <c r="DK44" s="126">
        <f t="shared" si="39"/>
        <v>0</v>
      </c>
      <c r="DL44" s="126">
        <f t="shared" si="39"/>
        <v>0</v>
      </c>
      <c r="DM44" s="126">
        <f t="shared" si="39"/>
        <v>0</v>
      </c>
      <c r="DN44" s="126">
        <f t="shared" si="39"/>
        <v>0</v>
      </c>
      <c r="DO44" s="126">
        <f t="shared" si="39"/>
        <v>0</v>
      </c>
      <c r="DP44" s="126">
        <f t="shared" si="39"/>
        <v>0</v>
      </c>
      <c r="DQ44" s="126">
        <f t="shared" si="39"/>
        <v>0</v>
      </c>
      <c r="DR44" s="126">
        <f t="shared" si="39"/>
        <v>0</v>
      </c>
      <c r="DS44" s="126">
        <f t="shared" si="39"/>
        <v>0</v>
      </c>
      <c r="DT44" s="126">
        <f t="shared" si="39"/>
        <v>0</v>
      </c>
      <c r="DU44" s="126">
        <f t="shared" si="39"/>
        <v>0</v>
      </c>
      <c r="DV44" s="126">
        <f t="shared" si="39"/>
        <v>0</v>
      </c>
      <c r="DW44" s="126">
        <f t="shared" si="39"/>
        <v>0</v>
      </c>
      <c r="DX44" s="126">
        <f t="shared" si="39"/>
        <v>0</v>
      </c>
      <c r="DY44" s="126">
        <f t="shared" si="39"/>
        <v>0</v>
      </c>
      <c r="DZ44" s="126">
        <f t="shared" si="39"/>
        <v>0</v>
      </c>
      <c r="ED44" s="336">
        <v>0</v>
      </c>
      <c r="EG44" s="318"/>
      <c r="EK44" t="s">
        <v>400</v>
      </c>
      <c r="EN44" t="s">
        <v>406</v>
      </c>
    </row>
    <row r="45" spans="1:145">
      <c r="A45" s="1"/>
      <c r="B45" t="str">
        <f t="shared" si="31"/>
        <v>Apparel - NBM</v>
      </c>
      <c r="C45" s="5" t="s">
        <v>398</v>
      </c>
      <c r="D45" s="126">
        <f t="shared" si="36"/>
        <v>0</v>
      </c>
      <c r="E45" s="126">
        <f t="shared" si="36"/>
        <v>12.131552955042215</v>
      </c>
      <c r="F45" s="126">
        <f t="shared" si="36"/>
        <v>24.121239685657315</v>
      </c>
      <c r="G45" s="126">
        <f t="shared" si="36"/>
        <v>35.970525167851932</v>
      </c>
      <c r="H45" s="126">
        <f t="shared" si="36"/>
        <v>47.6808609295867</v>
      </c>
      <c r="I45" s="126">
        <f t="shared" si="36"/>
        <v>59.253685166517776</v>
      </c>
      <c r="J45" s="126">
        <f t="shared" si="36"/>
        <v>70.69042285678195</v>
      </c>
      <c r="K45" s="126">
        <f t="shared" si="36"/>
        <v>81.992485874833093</v>
      </c>
      <c r="L45" s="126">
        <f t="shared" si="36"/>
        <v>93.161273104337454</v>
      </c>
      <c r="M45" s="126">
        <f t="shared" si="36"/>
        <v>104.19817055013581</v>
      </c>
      <c r="N45" s="126">
        <f t="shared" si="36"/>
        <v>115.10455144927901</v>
      </c>
      <c r="O45" s="126">
        <f t="shared" si="36"/>
        <v>131.60367530756156</v>
      </c>
      <c r="P45" s="126">
        <f t="shared" si="36"/>
        <v>147.90879282470277</v>
      </c>
      <c r="Q45" s="126">
        <f t="shared" si="36"/>
        <v>164.02192318344458</v>
      </c>
      <c r="R45" s="126">
        <f t="shared" si="36"/>
        <v>179.94506695862873</v>
      </c>
      <c r="S45" s="126">
        <f t="shared" si="36"/>
        <v>195.68020627772071</v>
      </c>
      <c r="T45" s="126">
        <f t="shared" si="36"/>
        <v>211.22930498000488</v>
      </c>
      <c r="U45" s="126">
        <f t="shared" si="36"/>
        <v>226.59430877446178</v>
      </c>
      <c r="V45" s="126">
        <f t="shared" si="36"/>
        <v>241.77714539633828</v>
      </c>
      <c r="W45" s="126">
        <f t="shared" si="36"/>
        <v>256.77972476242195</v>
      </c>
      <c r="X45" s="126">
        <f t="shared" si="36"/>
        <v>271.60393912502781</v>
      </c>
      <c r="Y45" s="126">
        <f t="shared" si="36"/>
        <v>297.05361278035929</v>
      </c>
      <c r="Z45" s="126">
        <f t="shared" si="36"/>
        <v>322.20509404468692</v>
      </c>
      <c r="AA45" s="126">
        <f t="shared" si="36"/>
        <v>347.06149900845594</v>
      </c>
      <c r="AB45" s="126">
        <f t="shared" si="36"/>
        <v>371.6259149884736</v>
      </c>
      <c r="AC45" s="126">
        <f t="shared" si="36"/>
        <v>395.90140077642241</v>
      </c>
      <c r="AD45" s="126">
        <f t="shared" si="36"/>
        <v>419.89098688531476</v>
      </c>
      <c r="AE45" s="126">
        <f t="shared" si="36"/>
        <v>443.59767579390666</v>
      </c>
      <c r="AF45" s="126">
        <f t="shared" si="36"/>
        <v>467.02444218908522</v>
      </c>
      <c r="AG45" s="126">
        <f t="shared" si="36"/>
        <v>490.174233206248</v>
      </c>
      <c r="AH45" s="126">
        <f t="shared" si="36"/>
        <v>513.04996866768943</v>
      </c>
      <c r="AI45" s="126"/>
      <c r="AJ45" s="126">
        <f t="shared" si="37"/>
        <v>0</v>
      </c>
      <c r="AK45" s="126">
        <f t="shared" si="37"/>
        <v>6.0657764775211076</v>
      </c>
      <c r="AL45" s="126">
        <f t="shared" si="37"/>
        <v>12.060619842828658</v>
      </c>
      <c r="AM45" s="126">
        <f t="shared" si="37"/>
        <v>17.985262583925966</v>
      </c>
      <c r="AN45" s="126">
        <f t="shared" si="37"/>
        <v>23.84043046479335</v>
      </c>
      <c r="AO45" s="126">
        <f t="shared" si="37"/>
        <v>29.626842583258888</v>
      </c>
      <c r="AP45" s="126">
        <f t="shared" si="37"/>
        <v>35.345211428390975</v>
      </c>
      <c r="AQ45" s="126">
        <f t="shared" si="37"/>
        <v>40.996242937416547</v>
      </c>
      <c r="AR45" s="126">
        <f t="shared" si="37"/>
        <v>46.580636552168727</v>
      </c>
      <c r="AS45" s="126">
        <f t="shared" si="37"/>
        <v>52.099085275067907</v>
      </c>
      <c r="AT45" s="126">
        <f t="shared" si="37"/>
        <v>57.552275724639507</v>
      </c>
      <c r="AU45" s="126">
        <f t="shared" si="37"/>
        <v>65.80183765378078</v>
      </c>
      <c r="AV45" s="126">
        <f t="shared" si="37"/>
        <v>73.954396412351386</v>
      </c>
      <c r="AW45" s="126">
        <f t="shared" si="37"/>
        <v>82.010961591722292</v>
      </c>
      <c r="AX45" s="126">
        <f t="shared" si="37"/>
        <v>89.972533479314365</v>
      </c>
      <c r="AY45" s="126">
        <f t="shared" si="37"/>
        <v>97.840103138860357</v>
      </c>
      <c r="AZ45" s="126">
        <f t="shared" si="37"/>
        <v>105.61465249000244</v>
      </c>
      <c r="BA45" s="126">
        <f t="shared" si="37"/>
        <v>113.29715438723089</v>
      </c>
      <c r="BB45" s="126">
        <f t="shared" si="37"/>
        <v>120.88857269816914</v>
      </c>
      <c r="BC45" s="126">
        <f t="shared" si="37"/>
        <v>128.38986238121097</v>
      </c>
      <c r="BD45" s="126">
        <f t="shared" si="37"/>
        <v>135.8019695625139</v>
      </c>
      <c r="BE45" s="126">
        <f t="shared" si="37"/>
        <v>148.52680639017964</v>
      </c>
      <c r="BF45" s="126">
        <f t="shared" si="37"/>
        <v>161.10254702234346</v>
      </c>
      <c r="BG45" s="126">
        <f t="shared" si="37"/>
        <v>173.53074950422797</v>
      </c>
      <c r="BH45" s="126">
        <f t="shared" si="37"/>
        <v>185.8129574942368</v>
      </c>
      <c r="BI45" s="126">
        <f t="shared" si="37"/>
        <v>197.9507003882112</v>
      </c>
      <c r="BJ45" s="126">
        <f t="shared" si="37"/>
        <v>209.94549344265738</v>
      </c>
      <c r="BK45" s="126">
        <f t="shared" si="37"/>
        <v>221.79883789695333</v>
      </c>
      <c r="BL45" s="126">
        <f t="shared" si="37"/>
        <v>233.51222109454261</v>
      </c>
      <c r="BM45" s="126">
        <f t="shared" si="37"/>
        <v>245.087116603124</v>
      </c>
      <c r="BN45" s="126">
        <f t="shared" si="37"/>
        <v>256.52498433384471</v>
      </c>
      <c r="BO45" s="126">
        <f>SUM(BN49:BN50)</f>
        <v>13562.666901952825</v>
      </c>
      <c r="BP45" s="126">
        <f t="shared" si="38"/>
        <v>0</v>
      </c>
      <c r="BQ45" s="126">
        <f t="shared" si="38"/>
        <v>0</v>
      </c>
      <c r="BR45" s="126">
        <f t="shared" si="38"/>
        <v>0</v>
      </c>
      <c r="BS45" s="126">
        <f t="shared" si="38"/>
        <v>0</v>
      </c>
      <c r="BT45" s="126">
        <f t="shared" si="38"/>
        <v>0</v>
      </c>
      <c r="BU45" s="126">
        <f t="shared" si="38"/>
        <v>0</v>
      </c>
      <c r="BV45" s="126">
        <f t="shared" si="38"/>
        <v>0</v>
      </c>
      <c r="BW45" s="126">
        <f t="shared" si="38"/>
        <v>0</v>
      </c>
      <c r="BX45" s="126">
        <f t="shared" si="38"/>
        <v>0</v>
      </c>
      <c r="BY45" s="126">
        <f t="shared" si="38"/>
        <v>0</v>
      </c>
      <c r="BZ45" s="126">
        <f t="shared" si="38"/>
        <v>0</v>
      </c>
      <c r="CA45" s="126">
        <f t="shared" si="38"/>
        <v>0</v>
      </c>
      <c r="CB45" s="126">
        <f t="shared" si="38"/>
        <v>0</v>
      </c>
      <c r="CC45" s="126">
        <f t="shared" si="38"/>
        <v>0</v>
      </c>
      <c r="CD45" s="126">
        <f t="shared" si="38"/>
        <v>0</v>
      </c>
      <c r="CE45" s="126">
        <f t="shared" si="38"/>
        <v>0</v>
      </c>
      <c r="CF45" s="126">
        <f t="shared" si="38"/>
        <v>0</v>
      </c>
      <c r="CG45" s="126">
        <f t="shared" si="38"/>
        <v>0</v>
      </c>
      <c r="CH45" s="126">
        <f t="shared" si="38"/>
        <v>0</v>
      </c>
      <c r="CI45" s="126">
        <f t="shared" si="38"/>
        <v>0</v>
      </c>
      <c r="CJ45" s="126">
        <f t="shared" si="38"/>
        <v>0</v>
      </c>
      <c r="CK45" s="126">
        <f t="shared" si="38"/>
        <v>0</v>
      </c>
      <c r="CL45" s="126">
        <f t="shared" si="38"/>
        <v>0</v>
      </c>
      <c r="CM45" s="126">
        <f t="shared" si="38"/>
        <v>0</v>
      </c>
      <c r="CN45" s="126">
        <f t="shared" si="38"/>
        <v>0</v>
      </c>
      <c r="CO45" s="126">
        <f t="shared" si="38"/>
        <v>0</v>
      </c>
      <c r="CP45" s="126">
        <f t="shared" si="38"/>
        <v>0</v>
      </c>
      <c r="CQ45" s="126">
        <f t="shared" si="38"/>
        <v>0</v>
      </c>
      <c r="CR45" s="126">
        <f t="shared" si="38"/>
        <v>0</v>
      </c>
      <c r="CS45" s="126">
        <f t="shared" si="38"/>
        <v>0</v>
      </c>
      <c r="CT45" s="126">
        <f t="shared" si="38"/>
        <v>0</v>
      </c>
      <c r="CU45" s="126">
        <f>SUM(CT49:CT50)</f>
        <v>9177.1651385940859</v>
      </c>
      <c r="CV45" s="126">
        <f t="shared" si="39"/>
        <v>0</v>
      </c>
      <c r="CW45" s="126">
        <f t="shared" si="39"/>
        <v>0</v>
      </c>
      <c r="CX45" s="126">
        <f t="shared" si="39"/>
        <v>0</v>
      </c>
      <c r="CY45" s="126">
        <f t="shared" si="39"/>
        <v>0</v>
      </c>
      <c r="CZ45" s="126">
        <f t="shared" si="39"/>
        <v>0</v>
      </c>
      <c r="DA45" s="126">
        <f t="shared" si="39"/>
        <v>0</v>
      </c>
      <c r="DB45" s="126">
        <f t="shared" si="39"/>
        <v>0</v>
      </c>
      <c r="DC45" s="126">
        <f t="shared" si="39"/>
        <v>0</v>
      </c>
      <c r="DD45" s="126">
        <f t="shared" si="39"/>
        <v>0</v>
      </c>
      <c r="DE45" s="126">
        <f t="shared" si="39"/>
        <v>0</v>
      </c>
      <c r="DF45" s="126">
        <f t="shared" si="39"/>
        <v>0</v>
      </c>
      <c r="DG45" s="126">
        <f t="shared" si="39"/>
        <v>0</v>
      </c>
      <c r="DH45" s="126">
        <f t="shared" si="39"/>
        <v>0</v>
      </c>
      <c r="DI45" s="126">
        <f t="shared" si="39"/>
        <v>0</v>
      </c>
      <c r="DJ45" s="126">
        <f t="shared" si="39"/>
        <v>0</v>
      </c>
      <c r="DK45" s="126">
        <f t="shared" si="39"/>
        <v>0</v>
      </c>
      <c r="DL45" s="126">
        <f t="shared" si="39"/>
        <v>0</v>
      </c>
      <c r="DM45" s="126">
        <f t="shared" si="39"/>
        <v>0</v>
      </c>
      <c r="DN45" s="126">
        <f t="shared" si="39"/>
        <v>0</v>
      </c>
      <c r="DO45" s="126">
        <f t="shared" si="39"/>
        <v>0</v>
      </c>
      <c r="DP45" s="126">
        <f t="shared" si="39"/>
        <v>0</v>
      </c>
      <c r="DQ45" s="126">
        <f t="shared" si="39"/>
        <v>0</v>
      </c>
      <c r="DR45" s="126">
        <f t="shared" si="39"/>
        <v>0</v>
      </c>
      <c r="DS45" s="126">
        <f t="shared" si="39"/>
        <v>0</v>
      </c>
      <c r="DT45" s="126">
        <f t="shared" si="39"/>
        <v>0</v>
      </c>
      <c r="DU45" s="126">
        <f t="shared" si="39"/>
        <v>0</v>
      </c>
      <c r="DV45" s="126">
        <f t="shared" si="39"/>
        <v>0</v>
      </c>
      <c r="DW45" s="126">
        <f t="shared" si="39"/>
        <v>0</v>
      </c>
      <c r="DX45" s="126">
        <f t="shared" si="39"/>
        <v>0</v>
      </c>
      <c r="DY45" s="126">
        <f t="shared" si="39"/>
        <v>0</v>
      </c>
      <c r="DZ45" s="126">
        <f t="shared" si="39"/>
        <v>0</v>
      </c>
      <c r="ED45" s="321">
        <f>AVERAGE(5.6,13.3)</f>
        <v>9.4499999999999993</v>
      </c>
      <c r="EF45" s="126">
        <f>SUM(AJ49:AJ50)</f>
        <v>5583.8666047203487</v>
      </c>
      <c r="EG45" s="318">
        <f>CU45</f>
        <v>9177.1651385940859</v>
      </c>
      <c r="EH45" s="221">
        <f>BO45</f>
        <v>13562.666901952825</v>
      </c>
      <c r="EI45" s="221">
        <f>EH45</f>
        <v>13562.666901952825</v>
      </c>
      <c r="EK45" t="s">
        <v>400</v>
      </c>
      <c r="EN45" t="s">
        <v>407</v>
      </c>
    </row>
    <row r="46" spans="1:145">
      <c r="A46" s="1"/>
      <c r="B46" t="str">
        <f t="shared" si="31"/>
        <v>Apparel - substitution</v>
      </c>
      <c r="C46" s="5" t="s">
        <v>398</v>
      </c>
      <c r="D46" s="126">
        <f t="shared" si="36"/>
        <v>0</v>
      </c>
      <c r="E46" s="126">
        <f t="shared" si="36"/>
        <v>23.051083345948562</v>
      </c>
      <c r="F46" s="126">
        <f t="shared" si="36"/>
        <v>45.832607619339527</v>
      </c>
      <c r="G46" s="126">
        <f t="shared" si="36"/>
        <v>68.347356411371308</v>
      </c>
      <c r="H46" s="126">
        <f t="shared" si="36"/>
        <v>90.598087760699272</v>
      </c>
      <c r="I46" s="126">
        <f t="shared" si="36"/>
        <v>112.58753437335545</v>
      </c>
      <c r="J46" s="126">
        <f t="shared" si="36"/>
        <v>134.31840384085086</v>
      </c>
      <c r="K46" s="126">
        <f t="shared" si="36"/>
        <v>155.79337885647553</v>
      </c>
      <c r="L46" s="126">
        <f t="shared" si="36"/>
        <v>177.0151174298102</v>
      </c>
      <c r="M46" s="126">
        <f t="shared" si="36"/>
        <v>197.98625309946439</v>
      </c>
      <c r="N46" s="126">
        <f t="shared" si="36"/>
        <v>218.70939514405492</v>
      </c>
      <c r="O46" s="126">
        <f t="shared" si="36"/>
        <v>239.18712879143959</v>
      </c>
      <c r="P46" s="126">
        <f t="shared" si="36"/>
        <v>259.42201542621865</v>
      </c>
      <c r="Q46" s="126">
        <f t="shared" si="36"/>
        <v>279.41659279551988</v>
      </c>
      <c r="R46" s="126">
        <f t="shared" si="36"/>
        <v>299.17337521307968</v>
      </c>
      <c r="S46" s="126">
        <f t="shared" si="36"/>
        <v>318.69485376163396</v>
      </c>
      <c r="T46" s="126">
        <f t="shared" si="36"/>
        <v>337.98349649363411</v>
      </c>
      <c r="U46" s="126">
        <f t="shared" si="36"/>
        <v>357.04174863029789</v>
      </c>
      <c r="V46" s="126">
        <f t="shared" si="36"/>
        <v>375.87203275901345</v>
      </c>
      <c r="W46" s="126">
        <f t="shared" si="36"/>
        <v>394.47674902910569</v>
      </c>
      <c r="X46" s="126">
        <f t="shared" si="36"/>
        <v>412.8582753459807</v>
      </c>
      <c r="Y46" s="126">
        <f t="shared" si="36"/>
        <v>431.64092855581396</v>
      </c>
      <c r="Z46" s="126">
        <f t="shared" si="36"/>
        <v>450.19796727812462</v>
      </c>
      <c r="AA46" s="126">
        <f t="shared" si="36"/>
        <v>468.53177730108007</v>
      </c>
      <c r="AB46" s="126">
        <f t="shared" si="36"/>
        <v>486.64472225514766</v>
      </c>
      <c r="AC46" s="126">
        <f t="shared" si="36"/>
        <v>504.53914380512219</v>
      </c>
      <c r="AD46" s="126">
        <f t="shared" si="36"/>
        <v>522.21736184055965</v>
      </c>
      <c r="AE46" s="126">
        <f t="shared" si="36"/>
        <v>539.68167466462876</v>
      </c>
      <c r="AF46" s="126">
        <f t="shared" si="36"/>
        <v>556.93435918139551</v>
      </c>
      <c r="AG46" s="126">
        <f t="shared" si="36"/>
        <v>573.97767108155085</v>
      </c>
      <c r="AH46" s="126">
        <f t="shared" si="36"/>
        <v>590.81384502659546</v>
      </c>
      <c r="AI46" s="126"/>
      <c r="AJ46" s="126">
        <f t="shared" si="37"/>
        <v>0</v>
      </c>
      <c r="AK46" s="126">
        <f t="shared" si="37"/>
        <v>11.525541672974281</v>
      </c>
      <c r="AL46" s="126">
        <f t="shared" si="37"/>
        <v>22.916303809669763</v>
      </c>
      <c r="AM46" s="126">
        <f t="shared" si="37"/>
        <v>34.173678205685654</v>
      </c>
      <c r="AN46" s="126">
        <f t="shared" si="37"/>
        <v>45.299043880349636</v>
      </c>
      <c r="AO46" s="126">
        <f t="shared" si="37"/>
        <v>56.293767186677726</v>
      </c>
      <c r="AP46" s="126">
        <f t="shared" si="37"/>
        <v>67.159201920425431</v>
      </c>
      <c r="AQ46" s="126">
        <f t="shared" si="37"/>
        <v>77.896689428237764</v>
      </c>
      <c r="AR46" s="126">
        <f t="shared" si="37"/>
        <v>88.507558714905102</v>
      </c>
      <c r="AS46" s="126">
        <f t="shared" si="37"/>
        <v>98.993126549732196</v>
      </c>
      <c r="AT46" s="126">
        <f t="shared" si="37"/>
        <v>109.35469757202746</v>
      </c>
      <c r="AU46" s="126">
        <f t="shared" si="37"/>
        <v>119.5935643957198</v>
      </c>
      <c r="AV46" s="126">
        <f t="shared" si="37"/>
        <v>129.71100771310932</v>
      </c>
      <c r="AW46" s="126">
        <f t="shared" si="37"/>
        <v>139.70829639775994</v>
      </c>
      <c r="AX46" s="126">
        <f t="shared" si="37"/>
        <v>149.58668760653984</v>
      </c>
      <c r="AY46" s="126">
        <f t="shared" si="37"/>
        <v>159.34742688081698</v>
      </c>
      <c r="AZ46" s="126">
        <f t="shared" si="37"/>
        <v>168.99174824681705</v>
      </c>
      <c r="BA46" s="126">
        <f t="shared" si="37"/>
        <v>178.52087431514894</v>
      </c>
      <c r="BB46" s="126">
        <f t="shared" si="37"/>
        <v>187.93601637950673</v>
      </c>
      <c r="BC46" s="126">
        <f t="shared" si="37"/>
        <v>197.23837451455285</v>
      </c>
      <c r="BD46" s="126">
        <f t="shared" si="37"/>
        <v>206.42913767299035</v>
      </c>
      <c r="BE46" s="126">
        <f t="shared" si="37"/>
        <v>215.82046427790698</v>
      </c>
      <c r="BF46" s="126">
        <f t="shared" si="37"/>
        <v>225.09898363906231</v>
      </c>
      <c r="BG46" s="126">
        <f t="shared" si="37"/>
        <v>234.26588865054003</v>
      </c>
      <c r="BH46" s="126">
        <f t="shared" si="37"/>
        <v>243.32236112757383</v>
      </c>
      <c r="BI46" s="126">
        <f t="shared" si="37"/>
        <v>252.2695719025611</v>
      </c>
      <c r="BJ46" s="126">
        <f t="shared" si="37"/>
        <v>261.10868092027982</v>
      </c>
      <c r="BK46" s="126">
        <f t="shared" si="37"/>
        <v>269.84083733231438</v>
      </c>
      <c r="BL46" s="126">
        <f t="shared" si="37"/>
        <v>278.46717959069775</v>
      </c>
      <c r="BM46" s="126">
        <f t="shared" si="37"/>
        <v>286.98883554077543</v>
      </c>
      <c r="BN46" s="126">
        <f t="shared" si="37"/>
        <v>295.40692251329773</v>
      </c>
      <c r="BO46" s="126">
        <f>SUM(BN51:BN53)</f>
        <v>41898.573154244157</v>
      </c>
      <c r="BP46" s="126">
        <f t="shared" si="38"/>
        <v>0</v>
      </c>
      <c r="BQ46" s="126">
        <f t="shared" si="38"/>
        <v>0</v>
      </c>
      <c r="BR46" s="126">
        <f t="shared" si="38"/>
        <v>0</v>
      </c>
      <c r="BS46" s="126">
        <f t="shared" si="38"/>
        <v>0</v>
      </c>
      <c r="BT46" s="126">
        <f t="shared" si="38"/>
        <v>0</v>
      </c>
      <c r="BU46" s="126">
        <f t="shared" si="38"/>
        <v>0</v>
      </c>
      <c r="BV46" s="126">
        <f t="shared" si="38"/>
        <v>0</v>
      </c>
      <c r="BW46" s="126">
        <f t="shared" si="38"/>
        <v>0</v>
      </c>
      <c r="BX46" s="126">
        <f t="shared" si="38"/>
        <v>0</v>
      </c>
      <c r="BY46" s="126">
        <f t="shared" si="38"/>
        <v>0</v>
      </c>
      <c r="BZ46" s="126">
        <f t="shared" si="38"/>
        <v>0</v>
      </c>
      <c r="CA46" s="126">
        <f t="shared" si="38"/>
        <v>0</v>
      </c>
      <c r="CB46" s="126">
        <f t="shared" si="38"/>
        <v>0</v>
      </c>
      <c r="CC46" s="126">
        <f t="shared" si="38"/>
        <v>0</v>
      </c>
      <c r="CD46" s="126">
        <f t="shared" si="38"/>
        <v>0</v>
      </c>
      <c r="CE46" s="126">
        <f t="shared" si="38"/>
        <v>0</v>
      </c>
      <c r="CF46" s="126">
        <f t="shared" si="38"/>
        <v>0</v>
      </c>
      <c r="CG46" s="126">
        <f t="shared" si="38"/>
        <v>0</v>
      </c>
      <c r="CH46" s="126">
        <f t="shared" si="38"/>
        <v>0</v>
      </c>
      <c r="CI46" s="126">
        <f t="shared" si="38"/>
        <v>0</v>
      </c>
      <c r="CJ46" s="126">
        <f t="shared" si="38"/>
        <v>0</v>
      </c>
      <c r="CK46" s="126">
        <f t="shared" si="38"/>
        <v>0</v>
      </c>
      <c r="CL46" s="126">
        <f t="shared" si="38"/>
        <v>0</v>
      </c>
      <c r="CM46" s="126">
        <f t="shared" si="38"/>
        <v>0</v>
      </c>
      <c r="CN46" s="126">
        <f t="shared" si="38"/>
        <v>0</v>
      </c>
      <c r="CO46" s="126">
        <f t="shared" si="38"/>
        <v>0</v>
      </c>
      <c r="CP46" s="126">
        <f t="shared" si="38"/>
        <v>0</v>
      </c>
      <c r="CQ46" s="126">
        <f t="shared" si="38"/>
        <v>0</v>
      </c>
      <c r="CR46" s="126">
        <f t="shared" si="38"/>
        <v>0</v>
      </c>
      <c r="CS46" s="126">
        <f t="shared" si="38"/>
        <v>0</v>
      </c>
      <c r="CT46" s="126">
        <f t="shared" si="38"/>
        <v>0</v>
      </c>
      <c r="CU46" s="126">
        <f>SUM(CT51:CT53)</f>
        <v>48244.663734231908</v>
      </c>
      <c r="CV46" s="126">
        <f t="shared" si="39"/>
        <v>0</v>
      </c>
      <c r="CW46" s="126">
        <f t="shared" si="39"/>
        <v>0</v>
      </c>
      <c r="CX46" s="126">
        <f t="shared" si="39"/>
        <v>0</v>
      </c>
      <c r="CY46" s="126">
        <f t="shared" si="39"/>
        <v>0</v>
      </c>
      <c r="CZ46" s="126">
        <f t="shared" si="39"/>
        <v>0</v>
      </c>
      <c r="DA46" s="126">
        <f t="shared" si="39"/>
        <v>0</v>
      </c>
      <c r="DB46" s="126">
        <f t="shared" si="39"/>
        <v>0</v>
      </c>
      <c r="DC46" s="126">
        <f t="shared" si="39"/>
        <v>0</v>
      </c>
      <c r="DD46" s="126">
        <f t="shared" si="39"/>
        <v>0</v>
      </c>
      <c r="DE46" s="126">
        <f t="shared" si="39"/>
        <v>0</v>
      </c>
      <c r="DF46" s="126">
        <f t="shared" si="39"/>
        <v>0</v>
      </c>
      <c r="DG46" s="126">
        <f t="shared" si="39"/>
        <v>0</v>
      </c>
      <c r="DH46" s="126">
        <f t="shared" si="39"/>
        <v>0</v>
      </c>
      <c r="DI46" s="126">
        <f t="shared" si="39"/>
        <v>0</v>
      </c>
      <c r="DJ46" s="126">
        <f t="shared" si="39"/>
        <v>0</v>
      </c>
      <c r="DK46" s="126">
        <f t="shared" si="39"/>
        <v>0</v>
      </c>
      <c r="DL46" s="126">
        <f t="shared" si="39"/>
        <v>0</v>
      </c>
      <c r="DM46" s="126">
        <f t="shared" si="39"/>
        <v>0</v>
      </c>
      <c r="DN46" s="126">
        <f t="shared" si="39"/>
        <v>0</v>
      </c>
      <c r="DO46" s="126">
        <f t="shared" si="39"/>
        <v>0</v>
      </c>
      <c r="DP46" s="126">
        <f t="shared" si="39"/>
        <v>0</v>
      </c>
      <c r="DQ46" s="126">
        <f t="shared" si="39"/>
        <v>0</v>
      </c>
      <c r="DR46" s="126">
        <f t="shared" si="39"/>
        <v>0</v>
      </c>
      <c r="DS46" s="126">
        <f t="shared" si="39"/>
        <v>0</v>
      </c>
      <c r="DT46" s="126">
        <f t="shared" si="39"/>
        <v>0</v>
      </c>
      <c r="DU46" s="126">
        <f t="shared" si="39"/>
        <v>0</v>
      </c>
      <c r="DV46" s="126">
        <f t="shared" si="39"/>
        <v>0</v>
      </c>
      <c r="DW46" s="126">
        <f t="shared" si="39"/>
        <v>0</v>
      </c>
      <c r="DX46" s="126">
        <f t="shared" si="39"/>
        <v>0</v>
      </c>
      <c r="DY46" s="126">
        <f t="shared" si="39"/>
        <v>0</v>
      </c>
      <c r="DZ46" s="126">
        <f t="shared" si="39"/>
        <v>0</v>
      </c>
      <c r="ED46" s="336">
        <v>18.5</v>
      </c>
      <c r="EF46" s="126">
        <f>SUM(AJ51:AJ53)</f>
        <v>51411.058553352988</v>
      </c>
      <c r="EG46" s="318">
        <f t="shared" ref="EG46:EG47" si="40">CU46</f>
        <v>48244.663734231908</v>
      </c>
      <c r="EH46" s="221">
        <f t="shared" ref="EH46:EH47" si="41">BO46</f>
        <v>41898.573154244157</v>
      </c>
      <c r="EI46" s="221">
        <f t="shared" ref="EI46:EI47" si="42">EH46</f>
        <v>41898.573154244157</v>
      </c>
      <c r="EK46" t="s">
        <v>400</v>
      </c>
      <c r="EO46" t="s">
        <v>401</v>
      </c>
    </row>
    <row r="47" spans="1:145">
      <c r="A47" s="1"/>
      <c r="B47" t="str">
        <f t="shared" si="31"/>
        <v>Others Reduction</v>
      </c>
      <c r="C47" s="5" t="s">
        <v>398</v>
      </c>
      <c r="D47" s="126">
        <f t="shared" si="36"/>
        <v>0</v>
      </c>
      <c r="E47" s="126">
        <f t="shared" si="36"/>
        <v>0</v>
      </c>
      <c r="F47" s="126">
        <f t="shared" si="36"/>
        <v>0</v>
      </c>
      <c r="G47" s="126">
        <f t="shared" si="36"/>
        <v>0</v>
      </c>
      <c r="H47" s="126">
        <f t="shared" si="36"/>
        <v>0</v>
      </c>
      <c r="I47" s="126">
        <f t="shared" si="36"/>
        <v>0</v>
      </c>
      <c r="J47" s="126">
        <f t="shared" si="36"/>
        <v>0</v>
      </c>
      <c r="K47" s="126">
        <f t="shared" si="36"/>
        <v>0</v>
      </c>
      <c r="L47" s="126">
        <f t="shared" si="36"/>
        <v>0</v>
      </c>
      <c r="M47" s="126">
        <f t="shared" si="36"/>
        <v>0</v>
      </c>
      <c r="N47" s="126">
        <f t="shared" si="36"/>
        <v>0</v>
      </c>
      <c r="O47" s="126">
        <f t="shared" si="36"/>
        <v>0</v>
      </c>
      <c r="P47" s="126">
        <f t="shared" si="36"/>
        <v>0</v>
      </c>
      <c r="Q47" s="126">
        <f t="shared" si="36"/>
        <v>0</v>
      </c>
      <c r="R47" s="126">
        <f t="shared" si="36"/>
        <v>0</v>
      </c>
      <c r="S47" s="126">
        <f t="shared" si="36"/>
        <v>0</v>
      </c>
      <c r="T47" s="126">
        <f t="shared" si="36"/>
        <v>0</v>
      </c>
      <c r="U47" s="126">
        <f t="shared" si="36"/>
        <v>0</v>
      </c>
      <c r="V47" s="126">
        <f t="shared" si="36"/>
        <v>0</v>
      </c>
      <c r="W47" s="126">
        <f t="shared" si="36"/>
        <v>0</v>
      </c>
      <c r="X47" s="126">
        <f t="shared" si="36"/>
        <v>0</v>
      </c>
      <c r="Y47" s="126">
        <f t="shared" si="36"/>
        <v>0</v>
      </c>
      <c r="Z47" s="126">
        <f t="shared" si="36"/>
        <v>0</v>
      </c>
      <c r="AA47" s="126">
        <f t="shared" si="36"/>
        <v>0</v>
      </c>
      <c r="AB47" s="126">
        <f t="shared" si="36"/>
        <v>0</v>
      </c>
      <c r="AC47" s="126">
        <f t="shared" si="36"/>
        <v>0</v>
      </c>
      <c r="AD47" s="126">
        <f t="shared" si="36"/>
        <v>0</v>
      </c>
      <c r="AE47" s="126">
        <f t="shared" si="36"/>
        <v>0</v>
      </c>
      <c r="AF47" s="126">
        <f t="shared" si="36"/>
        <v>0</v>
      </c>
      <c r="AG47" s="126">
        <f t="shared" si="36"/>
        <v>0</v>
      </c>
      <c r="AH47" s="126">
        <f t="shared" si="36"/>
        <v>0</v>
      </c>
      <c r="AI47" s="126"/>
      <c r="AJ47" s="126">
        <f t="shared" si="37"/>
        <v>0</v>
      </c>
      <c r="AK47" s="126">
        <f t="shared" si="37"/>
        <v>0</v>
      </c>
      <c r="AL47" s="126">
        <f t="shared" si="37"/>
        <v>0</v>
      </c>
      <c r="AM47" s="126">
        <f t="shared" si="37"/>
        <v>0</v>
      </c>
      <c r="AN47" s="126">
        <f t="shared" si="37"/>
        <v>0</v>
      </c>
      <c r="AO47" s="126">
        <f t="shared" si="37"/>
        <v>0</v>
      </c>
      <c r="AP47" s="126">
        <f t="shared" si="37"/>
        <v>0</v>
      </c>
      <c r="AQ47" s="126">
        <f t="shared" si="37"/>
        <v>0</v>
      </c>
      <c r="AR47" s="126">
        <f t="shared" si="37"/>
        <v>0</v>
      </c>
      <c r="AS47" s="126">
        <f t="shared" si="37"/>
        <v>0</v>
      </c>
      <c r="AT47" s="126">
        <f t="shared" si="37"/>
        <v>0</v>
      </c>
      <c r="AU47" s="126">
        <f t="shared" si="37"/>
        <v>0</v>
      </c>
      <c r="AV47" s="126">
        <f t="shared" si="37"/>
        <v>0</v>
      </c>
      <c r="AW47" s="126">
        <f t="shared" si="37"/>
        <v>0</v>
      </c>
      <c r="AX47" s="126">
        <f t="shared" si="37"/>
        <v>0</v>
      </c>
      <c r="AY47" s="126">
        <f t="shared" si="37"/>
        <v>0</v>
      </c>
      <c r="AZ47" s="126">
        <f t="shared" si="37"/>
        <v>0</v>
      </c>
      <c r="BA47" s="126">
        <f t="shared" si="37"/>
        <v>0</v>
      </c>
      <c r="BB47" s="126">
        <f t="shared" si="37"/>
        <v>0</v>
      </c>
      <c r="BC47" s="126">
        <f t="shared" si="37"/>
        <v>0</v>
      </c>
      <c r="BD47" s="126">
        <f t="shared" si="37"/>
        <v>0</v>
      </c>
      <c r="BE47" s="126">
        <f t="shared" si="37"/>
        <v>0</v>
      </c>
      <c r="BF47" s="126">
        <f t="shared" si="37"/>
        <v>0</v>
      </c>
      <c r="BG47" s="126">
        <f t="shared" si="37"/>
        <v>0</v>
      </c>
      <c r="BH47" s="126">
        <f t="shared" si="37"/>
        <v>0</v>
      </c>
      <c r="BI47" s="126">
        <f t="shared" si="37"/>
        <v>0</v>
      </c>
      <c r="BJ47" s="126">
        <f t="shared" si="37"/>
        <v>0</v>
      </c>
      <c r="BK47" s="126">
        <f t="shared" si="37"/>
        <v>0</v>
      </c>
      <c r="BL47" s="126">
        <f t="shared" si="37"/>
        <v>0</v>
      </c>
      <c r="BM47" s="126">
        <f t="shared" si="37"/>
        <v>0</v>
      </c>
      <c r="BN47" s="126">
        <f t="shared" si="37"/>
        <v>0</v>
      </c>
      <c r="BO47" s="126">
        <f>SUM(BN37:BN48)</f>
        <v>57515.977769794918</v>
      </c>
      <c r="BP47" s="126">
        <f t="shared" si="38"/>
        <v>0</v>
      </c>
      <c r="BQ47" s="126">
        <f t="shared" si="38"/>
        <v>0</v>
      </c>
      <c r="BR47" s="126">
        <f t="shared" si="38"/>
        <v>0</v>
      </c>
      <c r="BS47" s="126">
        <f t="shared" si="38"/>
        <v>0</v>
      </c>
      <c r="BT47" s="126">
        <f t="shared" si="38"/>
        <v>0</v>
      </c>
      <c r="BU47" s="126">
        <f t="shared" si="38"/>
        <v>0</v>
      </c>
      <c r="BV47" s="126">
        <f t="shared" si="38"/>
        <v>0</v>
      </c>
      <c r="BW47" s="126">
        <f t="shared" si="38"/>
        <v>0</v>
      </c>
      <c r="BX47" s="126">
        <f t="shared" si="38"/>
        <v>0</v>
      </c>
      <c r="BY47" s="126">
        <f t="shared" si="38"/>
        <v>0</v>
      </c>
      <c r="BZ47" s="126">
        <f t="shared" si="38"/>
        <v>0</v>
      </c>
      <c r="CA47" s="126">
        <f t="shared" si="38"/>
        <v>0</v>
      </c>
      <c r="CB47" s="126">
        <f t="shared" si="38"/>
        <v>0</v>
      </c>
      <c r="CC47" s="126">
        <f t="shared" si="38"/>
        <v>0</v>
      </c>
      <c r="CD47" s="126">
        <f t="shared" si="38"/>
        <v>0</v>
      </c>
      <c r="CE47" s="126">
        <f t="shared" si="38"/>
        <v>0</v>
      </c>
      <c r="CF47" s="126">
        <f t="shared" si="38"/>
        <v>0</v>
      </c>
      <c r="CG47" s="126">
        <f t="shared" si="38"/>
        <v>0</v>
      </c>
      <c r="CH47" s="126">
        <f t="shared" si="38"/>
        <v>0</v>
      </c>
      <c r="CI47" s="126">
        <f t="shared" si="38"/>
        <v>0</v>
      </c>
      <c r="CJ47" s="126">
        <f t="shared" si="38"/>
        <v>0</v>
      </c>
      <c r="CK47" s="126">
        <f t="shared" si="38"/>
        <v>0</v>
      </c>
      <c r="CL47" s="126">
        <f t="shared" si="38"/>
        <v>0</v>
      </c>
      <c r="CM47" s="126">
        <f t="shared" si="38"/>
        <v>0</v>
      </c>
      <c r="CN47" s="126">
        <f t="shared" si="38"/>
        <v>0</v>
      </c>
      <c r="CO47" s="126">
        <f t="shared" si="38"/>
        <v>0</v>
      </c>
      <c r="CP47" s="126">
        <f t="shared" si="38"/>
        <v>0</v>
      </c>
      <c r="CQ47" s="126">
        <f t="shared" si="38"/>
        <v>0</v>
      </c>
      <c r="CR47" s="126">
        <f t="shared" si="38"/>
        <v>0</v>
      </c>
      <c r="CS47" s="126">
        <f t="shared" si="38"/>
        <v>0</v>
      </c>
      <c r="CT47" s="126">
        <f t="shared" si="38"/>
        <v>0</v>
      </c>
      <c r="CU47" s="126">
        <f>SUM(CT37:CT48)</f>
        <v>0</v>
      </c>
      <c r="CV47" s="126">
        <f t="shared" si="39"/>
        <v>0</v>
      </c>
      <c r="CW47" s="126">
        <f t="shared" si="39"/>
        <v>0</v>
      </c>
      <c r="CX47" s="126">
        <f t="shared" si="39"/>
        <v>0</v>
      </c>
      <c r="CY47" s="126">
        <f t="shared" si="39"/>
        <v>0</v>
      </c>
      <c r="CZ47" s="126">
        <f t="shared" si="39"/>
        <v>0</v>
      </c>
      <c r="DA47" s="126">
        <f t="shared" si="39"/>
        <v>0</v>
      </c>
      <c r="DB47" s="126">
        <f t="shared" si="39"/>
        <v>0</v>
      </c>
      <c r="DC47" s="126">
        <f t="shared" si="39"/>
        <v>0</v>
      </c>
      <c r="DD47" s="126">
        <f t="shared" si="39"/>
        <v>0</v>
      </c>
      <c r="DE47" s="126">
        <f t="shared" si="39"/>
        <v>0</v>
      </c>
      <c r="DF47" s="126">
        <f t="shared" si="39"/>
        <v>0</v>
      </c>
      <c r="DG47" s="126">
        <f t="shared" si="39"/>
        <v>0</v>
      </c>
      <c r="DH47" s="126">
        <f t="shared" si="39"/>
        <v>0</v>
      </c>
      <c r="DI47" s="126">
        <f t="shared" si="39"/>
        <v>0</v>
      </c>
      <c r="DJ47" s="126">
        <f t="shared" si="39"/>
        <v>0</v>
      </c>
      <c r="DK47" s="126">
        <f t="shared" si="39"/>
        <v>0</v>
      </c>
      <c r="DL47" s="126">
        <f t="shared" si="39"/>
        <v>0</v>
      </c>
      <c r="DM47" s="126">
        <f t="shared" si="39"/>
        <v>0</v>
      </c>
      <c r="DN47" s="126">
        <f t="shared" si="39"/>
        <v>0</v>
      </c>
      <c r="DO47" s="126">
        <f t="shared" si="39"/>
        <v>0</v>
      </c>
      <c r="DP47" s="126">
        <f t="shared" si="39"/>
        <v>0</v>
      </c>
      <c r="DQ47" s="126">
        <f t="shared" si="39"/>
        <v>0</v>
      </c>
      <c r="DR47" s="126">
        <f t="shared" si="39"/>
        <v>0</v>
      </c>
      <c r="DS47" s="126">
        <f t="shared" si="39"/>
        <v>0</v>
      </c>
      <c r="DT47" s="126">
        <f t="shared" si="39"/>
        <v>0</v>
      </c>
      <c r="DU47" s="126">
        <f t="shared" si="39"/>
        <v>0</v>
      </c>
      <c r="DV47" s="126">
        <f t="shared" si="39"/>
        <v>0</v>
      </c>
      <c r="DW47" s="126">
        <f t="shared" si="39"/>
        <v>0</v>
      </c>
      <c r="DX47" s="126">
        <f t="shared" si="39"/>
        <v>0</v>
      </c>
      <c r="DY47" s="126">
        <f t="shared" si="39"/>
        <v>0</v>
      </c>
      <c r="DZ47" s="126">
        <f t="shared" si="39"/>
        <v>0</v>
      </c>
      <c r="ED47" s="336">
        <v>0</v>
      </c>
      <c r="EF47" s="126">
        <f>SUM(AJ37:AJ48)</f>
        <v>0</v>
      </c>
      <c r="EG47" s="318">
        <f t="shared" si="40"/>
        <v>0</v>
      </c>
      <c r="EH47" s="221">
        <f t="shared" si="41"/>
        <v>57515.977769794918</v>
      </c>
      <c r="EI47" s="221">
        <f t="shared" si="42"/>
        <v>57515.977769794918</v>
      </c>
      <c r="EK47" t="s">
        <v>400</v>
      </c>
      <c r="EN47" t="s">
        <v>404</v>
      </c>
    </row>
    <row r="48" spans="1:145">
      <c r="A48" s="1"/>
      <c r="B48" t="str">
        <f t="shared" si="31"/>
        <v>Others Substitution</v>
      </c>
      <c r="C48" s="5" t="s">
        <v>398</v>
      </c>
      <c r="D48" s="126">
        <f t="shared" si="36"/>
        <v>0</v>
      </c>
      <c r="E48" s="126">
        <f t="shared" si="36"/>
        <v>287.02652510197333</v>
      </c>
      <c r="F48" s="126">
        <f t="shared" si="36"/>
        <v>570.77661998521285</v>
      </c>
      <c r="G48" s="126">
        <f t="shared" si="36"/>
        <v>851.19942448590439</v>
      </c>
      <c r="H48" s="126">
        <f t="shared" si="36"/>
        <v>1128.2432139020993</v>
      </c>
      <c r="I48" s="126">
        <f t="shared" si="36"/>
        <v>1400.6351516616899</v>
      </c>
      <c r="J48" s="126">
        <f t="shared" si="36"/>
        <v>1668.2811538599533</v>
      </c>
      <c r="K48" s="126">
        <f t="shared" si="36"/>
        <v>1931.6691957802336</v>
      </c>
      <c r="L48" s="126">
        <f t="shared" si="36"/>
        <v>2190.755311292854</v>
      </c>
      <c r="M48" s="126">
        <f t="shared" si="36"/>
        <v>2445.4944257396269</v>
      </c>
      <c r="N48" s="126">
        <f t="shared" si="36"/>
        <v>2695.8403309875539</v>
      </c>
      <c r="O48" s="126">
        <f t="shared" si="36"/>
        <v>2935.4339356234568</v>
      </c>
      <c r="P48" s="126">
        <f t="shared" si="36"/>
        <v>3169.4682346384934</v>
      </c>
      <c r="Q48" s="126">
        <f t="shared" si="36"/>
        <v>3397.9120489709321</v>
      </c>
      <c r="R48" s="126">
        <f t="shared" si="36"/>
        <v>3620.7327318086582</v>
      </c>
      <c r="S48" s="126">
        <f t="shared" si="36"/>
        <v>3837.8961435074648</v>
      </c>
      <c r="T48" s="126">
        <f t="shared" si="36"/>
        <v>4041.2268912438999</v>
      </c>
      <c r="U48" s="126">
        <f t="shared" si="36"/>
        <v>4237.9253341633294</v>
      </c>
      <c r="V48" s="126">
        <f t="shared" si="36"/>
        <v>4427.9717506977113</v>
      </c>
      <c r="W48" s="126">
        <f t="shared" si="36"/>
        <v>4611.3445459628147</v>
      </c>
      <c r="X48" s="126">
        <f t="shared" si="36"/>
        <v>4788.0202270824266</v>
      </c>
      <c r="Y48" s="126">
        <f t="shared" si="36"/>
        <v>4957.6459239834294</v>
      </c>
      <c r="Z48" s="126">
        <f t="shared" si="36"/>
        <v>5119.706260375714</v>
      </c>
      <c r="AA48" s="126">
        <f t="shared" si="36"/>
        <v>5274.186420818125</v>
      </c>
      <c r="AB48" s="126">
        <f t="shared" si="36"/>
        <v>5421.0692840076281</v>
      </c>
      <c r="AC48" s="126">
        <f t="shared" si="36"/>
        <v>5560.3353972609248</v>
      </c>
      <c r="AD48" s="126">
        <f t="shared" si="36"/>
        <v>5687.2786197799223</v>
      </c>
      <c r="AE48" s="126">
        <f t="shared" si="36"/>
        <v>5806.2721188308951</v>
      </c>
      <c r="AF48" s="126">
        <f t="shared" si="36"/>
        <v>5917.2974999330427</v>
      </c>
      <c r="AG48" s="126">
        <f t="shared" si="36"/>
        <v>6020.3337840425866</v>
      </c>
      <c r="AH48" s="126">
        <f t="shared" si="36"/>
        <v>6115.3573801569955</v>
      </c>
      <c r="AI48" s="126"/>
      <c r="AJ48" s="126">
        <f t="shared" si="37"/>
        <v>0</v>
      </c>
      <c r="AK48" s="126">
        <f t="shared" si="37"/>
        <v>143.51326255098667</v>
      </c>
      <c r="AL48" s="126">
        <f t="shared" si="37"/>
        <v>285.38830999260642</v>
      </c>
      <c r="AM48" s="126">
        <f t="shared" si="37"/>
        <v>425.59971224295219</v>
      </c>
      <c r="AN48" s="126">
        <f t="shared" si="37"/>
        <v>564.12160695104967</v>
      </c>
      <c r="AO48" s="126">
        <f t="shared" si="37"/>
        <v>700.31757583084493</v>
      </c>
      <c r="AP48" s="126">
        <f t="shared" si="37"/>
        <v>834.14057692997665</v>
      </c>
      <c r="AQ48" s="126">
        <f t="shared" si="37"/>
        <v>965.83459789011681</v>
      </c>
      <c r="AR48" s="126">
        <f t="shared" si="37"/>
        <v>1095.377655646427</v>
      </c>
      <c r="AS48" s="126">
        <f t="shared" si="37"/>
        <v>1222.7472128698134</v>
      </c>
      <c r="AT48" s="126">
        <f t="shared" si="37"/>
        <v>1347.9201654937769</v>
      </c>
      <c r="AU48" s="126">
        <f t="shared" si="37"/>
        <v>1467.7169678117284</v>
      </c>
      <c r="AV48" s="126">
        <f t="shared" si="37"/>
        <v>1584.7341173192467</v>
      </c>
      <c r="AW48" s="126">
        <f t="shared" si="37"/>
        <v>1698.9560244854661</v>
      </c>
      <c r="AX48" s="126">
        <f t="shared" si="37"/>
        <v>1810.3663659043291</v>
      </c>
      <c r="AY48" s="126">
        <f t="shared" si="37"/>
        <v>1918.9480717537324</v>
      </c>
      <c r="AZ48" s="126">
        <f t="shared" si="37"/>
        <v>2020.6134456219499</v>
      </c>
      <c r="BA48" s="126">
        <f t="shared" si="37"/>
        <v>2118.9626670816647</v>
      </c>
      <c r="BB48" s="126">
        <f t="shared" si="37"/>
        <v>2213.9858753488556</v>
      </c>
      <c r="BC48" s="126">
        <f t="shared" si="37"/>
        <v>2305.6722729814073</v>
      </c>
      <c r="BD48" s="126">
        <f t="shared" si="37"/>
        <v>2394.0101135412133</v>
      </c>
      <c r="BE48" s="126">
        <f t="shared" si="37"/>
        <v>2478.8229619917147</v>
      </c>
      <c r="BF48" s="126">
        <f t="shared" si="37"/>
        <v>2559.853130187857</v>
      </c>
      <c r="BG48" s="126">
        <f t="shared" si="37"/>
        <v>2637.0932104090625</v>
      </c>
      <c r="BH48" s="126">
        <f t="shared" si="37"/>
        <v>2710.534642003814</v>
      </c>
      <c r="BI48" s="126">
        <f t="shared" si="37"/>
        <v>2780.1676986304624</v>
      </c>
      <c r="BJ48" s="126">
        <f t="shared" si="37"/>
        <v>2843.6393098899612</v>
      </c>
      <c r="BK48" s="126">
        <f t="shared" si="37"/>
        <v>2903.1360594154476</v>
      </c>
      <c r="BL48" s="126">
        <f t="shared" si="37"/>
        <v>2958.6487499665213</v>
      </c>
      <c r="BM48" s="126">
        <f t="shared" si="37"/>
        <v>3010.1668920212933</v>
      </c>
      <c r="BN48" s="126">
        <f t="shared" si="37"/>
        <v>3057.6786900784978</v>
      </c>
      <c r="BO48" s="126"/>
      <c r="BP48" s="126">
        <f t="shared" si="38"/>
        <v>0</v>
      </c>
      <c r="BQ48" s="126">
        <f t="shared" si="38"/>
        <v>0</v>
      </c>
      <c r="BR48" s="126">
        <f t="shared" si="38"/>
        <v>0</v>
      </c>
      <c r="BS48" s="126">
        <f t="shared" si="38"/>
        <v>0</v>
      </c>
      <c r="BT48" s="126">
        <f t="shared" si="38"/>
        <v>0</v>
      </c>
      <c r="BU48" s="126">
        <f t="shared" si="38"/>
        <v>0</v>
      </c>
      <c r="BV48" s="126">
        <f t="shared" si="38"/>
        <v>0</v>
      </c>
      <c r="BW48" s="126">
        <f t="shared" si="38"/>
        <v>0</v>
      </c>
      <c r="BX48" s="126">
        <f t="shared" si="38"/>
        <v>0</v>
      </c>
      <c r="BY48" s="126">
        <f t="shared" si="38"/>
        <v>0</v>
      </c>
      <c r="BZ48" s="126">
        <f t="shared" si="38"/>
        <v>0</v>
      </c>
      <c r="CA48" s="126">
        <f t="shared" si="38"/>
        <v>0</v>
      </c>
      <c r="CB48" s="126">
        <f t="shared" si="38"/>
        <v>0</v>
      </c>
      <c r="CC48" s="126">
        <f t="shared" si="38"/>
        <v>0</v>
      </c>
      <c r="CD48" s="126">
        <f t="shared" si="38"/>
        <v>0</v>
      </c>
      <c r="CE48" s="126">
        <f t="shared" si="38"/>
        <v>0</v>
      </c>
      <c r="CF48" s="126">
        <f t="shared" si="38"/>
        <v>0</v>
      </c>
      <c r="CG48" s="126">
        <f t="shared" si="38"/>
        <v>0</v>
      </c>
      <c r="CH48" s="126">
        <f t="shared" si="38"/>
        <v>0</v>
      </c>
      <c r="CI48" s="126">
        <f t="shared" si="38"/>
        <v>0</v>
      </c>
      <c r="CJ48" s="126">
        <f t="shared" si="38"/>
        <v>0</v>
      </c>
      <c r="CK48" s="126">
        <f t="shared" si="38"/>
        <v>0</v>
      </c>
      <c r="CL48" s="126">
        <f t="shared" si="38"/>
        <v>0</v>
      </c>
      <c r="CM48" s="126">
        <f t="shared" si="38"/>
        <v>0</v>
      </c>
      <c r="CN48" s="126">
        <f t="shared" si="38"/>
        <v>0</v>
      </c>
      <c r="CO48" s="126">
        <f t="shared" si="38"/>
        <v>0</v>
      </c>
      <c r="CP48" s="126">
        <f t="shared" si="38"/>
        <v>0</v>
      </c>
      <c r="CQ48" s="126">
        <f t="shared" si="38"/>
        <v>0</v>
      </c>
      <c r="CR48" s="126">
        <f t="shared" si="38"/>
        <v>0</v>
      </c>
      <c r="CS48" s="126">
        <f t="shared" si="38"/>
        <v>0</v>
      </c>
      <c r="CT48" s="126">
        <f t="shared" si="38"/>
        <v>0</v>
      </c>
      <c r="CU48" s="126"/>
      <c r="CV48" s="126">
        <f t="shared" si="39"/>
        <v>0</v>
      </c>
      <c r="CW48" s="126">
        <f t="shared" si="39"/>
        <v>0</v>
      </c>
      <c r="CX48" s="126">
        <f t="shared" si="39"/>
        <v>0</v>
      </c>
      <c r="CY48" s="126">
        <f t="shared" si="39"/>
        <v>0</v>
      </c>
      <c r="CZ48" s="126">
        <f t="shared" si="39"/>
        <v>0</v>
      </c>
      <c r="DA48" s="126">
        <f t="shared" si="39"/>
        <v>0</v>
      </c>
      <c r="DB48" s="126">
        <f t="shared" si="39"/>
        <v>0</v>
      </c>
      <c r="DC48" s="126">
        <f t="shared" si="39"/>
        <v>0</v>
      </c>
      <c r="DD48" s="126">
        <f t="shared" si="39"/>
        <v>0</v>
      </c>
      <c r="DE48" s="126">
        <f t="shared" si="39"/>
        <v>0</v>
      </c>
      <c r="DF48" s="126">
        <f t="shared" si="39"/>
        <v>0</v>
      </c>
      <c r="DG48" s="126">
        <f t="shared" si="39"/>
        <v>0</v>
      </c>
      <c r="DH48" s="126">
        <f t="shared" si="39"/>
        <v>0</v>
      </c>
      <c r="DI48" s="126">
        <f t="shared" si="39"/>
        <v>0</v>
      </c>
      <c r="DJ48" s="126">
        <f t="shared" si="39"/>
        <v>0</v>
      </c>
      <c r="DK48" s="126">
        <f t="shared" si="39"/>
        <v>0</v>
      </c>
      <c r="DL48" s="126">
        <f t="shared" si="39"/>
        <v>0</v>
      </c>
      <c r="DM48" s="126">
        <f t="shared" si="39"/>
        <v>0</v>
      </c>
      <c r="DN48" s="126">
        <f t="shared" si="39"/>
        <v>0</v>
      </c>
      <c r="DO48" s="126">
        <f t="shared" si="39"/>
        <v>0</v>
      </c>
      <c r="DP48" s="126">
        <f t="shared" si="39"/>
        <v>0</v>
      </c>
      <c r="DQ48" s="126">
        <f t="shared" si="39"/>
        <v>0</v>
      </c>
      <c r="DR48" s="126">
        <f t="shared" si="39"/>
        <v>0</v>
      </c>
      <c r="DS48" s="126">
        <f t="shared" si="39"/>
        <v>0</v>
      </c>
      <c r="DT48" s="126">
        <f t="shared" si="39"/>
        <v>0</v>
      </c>
      <c r="DU48" s="126">
        <f t="shared" si="39"/>
        <v>0</v>
      </c>
      <c r="DV48" s="126">
        <f t="shared" si="39"/>
        <v>0</v>
      </c>
      <c r="DW48" s="126">
        <f t="shared" si="39"/>
        <v>0</v>
      </c>
      <c r="DX48" s="126">
        <f t="shared" si="39"/>
        <v>0</v>
      </c>
      <c r="DY48" s="126">
        <f t="shared" si="39"/>
        <v>0</v>
      </c>
      <c r="DZ48" s="126">
        <f t="shared" si="39"/>
        <v>0</v>
      </c>
      <c r="ED48" s="336">
        <v>18.5</v>
      </c>
      <c r="EG48" s="318"/>
      <c r="EK48" t="s">
        <v>400</v>
      </c>
      <c r="EN48" t="s">
        <v>407</v>
      </c>
    </row>
    <row r="49" spans="1:144">
      <c r="A49" s="1"/>
      <c r="B49" t="str">
        <f t="shared" ref="B49:B57" si="43">B22</f>
        <v>Mecahnical Recycling</v>
      </c>
      <c r="C49" s="5" t="s">
        <v>398</v>
      </c>
      <c r="D49" s="126">
        <f>D22*$ED49*1000</f>
        <v>5583.7226723886461</v>
      </c>
      <c r="E49" s="126">
        <f t="shared" ref="E49:AH53" si="44">E22*$ED49*1000</f>
        <v>5903.4295635702738</v>
      </c>
      <c r="F49" s="126">
        <f t="shared" si="44"/>
        <v>6214.3617746259688</v>
      </c>
      <c r="G49" s="126">
        <f t="shared" si="44"/>
        <v>6521.5158202962011</v>
      </c>
      <c r="H49" s="126">
        <f t="shared" si="44"/>
        <v>6821.2282516679816</v>
      </c>
      <c r="I49" s="126">
        <f t="shared" si="44"/>
        <v>7113.6965118066673</v>
      </c>
      <c r="J49" s="126">
        <f t="shared" si="44"/>
        <v>7383.4233099607864</v>
      </c>
      <c r="K49" s="126">
        <f t="shared" si="44"/>
        <v>7643.8139539448284</v>
      </c>
      <c r="L49" s="126">
        <f t="shared" si="44"/>
        <v>7894.9853484915056</v>
      </c>
      <c r="M49" s="126">
        <f t="shared" si="44"/>
        <v>8137.0476778698303</v>
      </c>
      <c r="N49" s="126">
        <f t="shared" si="44"/>
        <v>8370.1044647324343</v>
      </c>
      <c r="O49" s="126">
        <f t="shared" si="44"/>
        <v>8512.0177779548721</v>
      </c>
      <c r="P49" s="126">
        <f t="shared" si="44"/>
        <v>8657.6971019699704</v>
      </c>
      <c r="Q49" s="126">
        <f t="shared" si="44"/>
        <v>8778.8974946961043</v>
      </c>
      <c r="R49" s="126">
        <f t="shared" si="44"/>
        <v>8889.874246126903</v>
      </c>
      <c r="S49" s="126">
        <f t="shared" si="44"/>
        <v>8990.7487388933423</v>
      </c>
      <c r="T49" s="126">
        <f t="shared" si="44"/>
        <v>9084.5423775284471</v>
      </c>
      <c r="U49" s="126">
        <f t="shared" si="44"/>
        <v>9168.9398298710876</v>
      </c>
      <c r="V49" s="126">
        <f t="shared" si="44"/>
        <v>9244.0805201078783</v>
      </c>
      <c r="W49" s="126">
        <f t="shared" si="44"/>
        <v>9310.0991444850733</v>
      </c>
      <c r="X49" s="126">
        <f t="shared" si="44"/>
        <v>9367.1257021275378</v>
      </c>
      <c r="Y49" s="126">
        <f t="shared" si="44"/>
        <v>9582.8867071131554</v>
      </c>
      <c r="Z49" s="126">
        <f t="shared" si="44"/>
        <v>9803.329627583711</v>
      </c>
      <c r="AA49" s="126">
        <f t="shared" si="44"/>
        <v>10003.758821560667</v>
      </c>
      <c r="AB49" s="126">
        <f t="shared" si="44"/>
        <v>10189.696468661896</v>
      </c>
      <c r="AC49" s="126">
        <f t="shared" si="44"/>
        <v>10361.27140589501</v>
      </c>
      <c r="AD49" s="126">
        <f t="shared" si="44"/>
        <v>10514.556178524315</v>
      </c>
      <c r="AE49" s="126">
        <f t="shared" si="44"/>
        <v>10653.150833447738</v>
      </c>
      <c r="AF49" s="126">
        <f t="shared" si="44"/>
        <v>10777.130339668467</v>
      </c>
      <c r="AG49" s="126">
        <f t="shared" si="44"/>
        <v>10886.562045760862</v>
      </c>
      <c r="AH49" s="126">
        <f t="shared" si="44"/>
        <v>10981.505721083246</v>
      </c>
      <c r="AI49" s="126"/>
      <c r="AJ49" s="126">
        <f>AJ22*$ED49*1000</f>
        <v>5583.7226723886461</v>
      </c>
      <c r="AK49" s="126">
        <f t="shared" ref="AK49:BN53" si="45">AK22*$ED49*1000</f>
        <v>5903.4295635702738</v>
      </c>
      <c r="AL49" s="126">
        <f t="shared" si="45"/>
        <v>6214.3617746259688</v>
      </c>
      <c r="AM49" s="126">
        <f t="shared" si="45"/>
        <v>6521.5158202962011</v>
      </c>
      <c r="AN49" s="126">
        <f t="shared" si="45"/>
        <v>6821.2282516679816</v>
      </c>
      <c r="AO49" s="126">
        <f t="shared" si="45"/>
        <v>7113.6965118066673</v>
      </c>
      <c r="AP49" s="126">
        <f t="shared" si="45"/>
        <v>7383.4233099607864</v>
      </c>
      <c r="AQ49" s="126">
        <f t="shared" si="45"/>
        <v>7643.8139539448284</v>
      </c>
      <c r="AR49" s="126">
        <f t="shared" si="45"/>
        <v>7894.9853484915056</v>
      </c>
      <c r="AS49" s="126">
        <f t="shared" si="45"/>
        <v>8137.0476778698303</v>
      </c>
      <c r="AT49" s="126">
        <f t="shared" si="45"/>
        <v>8370.1044647324343</v>
      </c>
      <c r="AU49" s="126">
        <f t="shared" si="45"/>
        <v>8512.0177779548721</v>
      </c>
      <c r="AV49" s="126">
        <f t="shared" si="45"/>
        <v>8657.6971019699704</v>
      </c>
      <c r="AW49" s="126">
        <f t="shared" si="45"/>
        <v>8778.8974946961043</v>
      </c>
      <c r="AX49" s="126">
        <f t="shared" si="45"/>
        <v>8889.874246126903</v>
      </c>
      <c r="AY49" s="126">
        <f t="shared" si="45"/>
        <v>8990.7487388933423</v>
      </c>
      <c r="AZ49" s="126">
        <f t="shared" si="45"/>
        <v>9084.5423775284471</v>
      </c>
      <c r="BA49" s="126">
        <f t="shared" si="45"/>
        <v>9168.9398298710876</v>
      </c>
      <c r="BB49" s="126">
        <f t="shared" si="45"/>
        <v>9244.0805201078783</v>
      </c>
      <c r="BC49" s="126">
        <f t="shared" si="45"/>
        <v>9310.0991444850733</v>
      </c>
      <c r="BD49" s="126">
        <f t="shared" si="45"/>
        <v>9367.1257021275378</v>
      </c>
      <c r="BE49" s="126">
        <f t="shared" si="45"/>
        <v>9582.8867071131554</v>
      </c>
      <c r="BF49" s="126">
        <f t="shared" si="45"/>
        <v>9803.329627583711</v>
      </c>
      <c r="BG49" s="126">
        <f t="shared" si="45"/>
        <v>10003.758821560667</v>
      </c>
      <c r="BH49" s="126">
        <f t="shared" si="45"/>
        <v>10189.696468661896</v>
      </c>
      <c r="BI49" s="126">
        <f t="shared" si="45"/>
        <v>10361.27140589501</v>
      </c>
      <c r="BJ49" s="126">
        <f t="shared" si="45"/>
        <v>10514.556178524315</v>
      </c>
      <c r="BK49" s="126">
        <f t="shared" si="45"/>
        <v>10653.150833447738</v>
      </c>
      <c r="BL49" s="126">
        <f t="shared" si="45"/>
        <v>10777.130339668467</v>
      </c>
      <c r="BM49" s="126">
        <f t="shared" si="45"/>
        <v>10886.562045760862</v>
      </c>
      <c r="BN49" s="126">
        <f t="shared" si="45"/>
        <v>10981.505721083246</v>
      </c>
      <c r="BO49" s="126"/>
      <c r="BP49" s="126">
        <f>BP22*$ED49*1000</f>
        <v>5583.7226723886461</v>
      </c>
      <c r="BQ49" s="126">
        <f t="shared" ref="BQ49:CT53" si="46">BQ22*$ED49*1000</f>
        <v>5676.9708410175353</v>
      </c>
      <c r="BR49" s="126">
        <f t="shared" si="46"/>
        <v>5771.776254062529</v>
      </c>
      <c r="BS49" s="126">
        <f t="shared" si="46"/>
        <v>5868.1649175053717</v>
      </c>
      <c r="BT49" s="126">
        <f t="shared" si="46"/>
        <v>5966.1632716277118</v>
      </c>
      <c r="BU49" s="126">
        <f t="shared" si="46"/>
        <v>6065.798198263893</v>
      </c>
      <c r="BV49" s="126">
        <f t="shared" si="46"/>
        <v>6167.0970281749005</v>
      </c>
      <c r="BW49" s="126">
        <f t="shared" si="46"/>
        <v>6270.0875485454208</v>
      </c>
      <c r="BX49" s="126">
        <f t="shared" si="46"/>
        <v>6374.7980106061295</v>
      </c>
      <c r="BY49" s="126">
        <f t="shared" si="46"/>
        <v>6481.2571373832516</v>
      </c>
      <c r="BZ49" s="126">
        <f t="shared" si="46"/>
        <v>6589.4941315775513</v>
      </c>
      <c r="CA49" s="126">
        <f t="shared" si="46"/>
        <v>6699.5386835748968</v>
      </c>
      <c r="CB49" s="126">
        <f t="shared" si="46"/>
        <v>6811.4209795905954</v>
      </c>
      <c r="CC49" s="126">
        <f t="shared" si="46"/>
        <v>6925.1717099497582</v>
      </c>
      <c r="CD49" s="126">
        <f t="shared" si="46"/>
        <v>7040.8220775059172</v>
      </c>
      <c r="CE49" s="126">
        <f t="shared" si="46"/>
        <v>7158.4038062002692</v>
      </c>
      <c r="CF49" s="126">
        <f t="shared" si="46"/>
        <v>7277.9491497638155</v>
      </c>
      <c r="CG49" s="126">
        <f t="shared" si="46"/>
        <v>7399.4909005648669</v>
      </c>
      <c r="CH49" s="126">
        <f t="shared" si="46"/>
        <v>7523.0623986043029</v>
      </c>
      <c r="CI49" s="126">
        <f t="shared" si="46"/>
        <v>7648.6975406609936</v>
      </c>
      <c r="CJ49" s="126">
        <f t="shared" si="46"/>
        <v>7776.4307895900283</v>
      </c>
      <c r="CK49" s="126">
        <f t="shared" si="46"/>
        <v>7906.2971837761825</v>
      </c>
      <c r="CL49" s="126">
        <f t="shared" si="46"/>
        <v>8038.3323467452428</v>
      </c>
      <c r="CM49" s="126">
        <f t="shared" si="46"/>
        <v>8172.5724969358907</v>
      </c>
      <c r="CN49" s="126">
        <f t="shared" si="46"/>
        <v>8309.0544576347165</v>
      </c>
      <c r="CO49" s="126">
        <f t="shared" si="46"/>
        <v>8447.8156670772169</v>
      </c>
      <c r="CP49" s="126">
        <f t="shared" si="46"/>
        <v>8588.8941887174078</v>
      </c>
      <c r="CQ49" s="126">
        <f t="shared" si="46"/>
        <v>8732.328721668986</v>
      </c>
      <c r="CR49" s="126">
        <f t="shared" si="46"/>
        <v>8878.1586113208596</v>
      </c>
      <c r="CS49" s="126">
        <f t="shared" si="46"/>
        <v>9026.4238601299185</v>
      </c>
      <c r="CT49" s="126">
        <f t="shared" si="46"/>
        <v>9177.1651385940859</v>
      </c>
      <c r="CU49" s="126"/>
      <c r="CV49" s="126">
        <f>CV22*$ED49*1000</f>
        <v>5583.7226723886461</v>
      </c>
      <c r="CW49" s="126">
        <f t="shared" ref="CW49:DZ53" si="47">CW22*$ED49*1000</f>
        <v>5676.9708410175353</v>
      </c>
      <c r="CX49" s="126">
        <f t="shared" si="47"/>
        <v>5771.776254062529</v>
      </c>
      <c r="CY49" s="126">
        <f t="shared" si="47"/>
        <v>5868.1649175053717</v>
      </c>
      <c r="CZ49" s="126">
        <f t="shared" si="47"/>
        <v>5966.1632716277118</v>
      </c>
      <c r="DA49" s="126">
        <f t="shared" si="47"/>
        <v>6065.798198263893</v>
      </c>
      <c r="DB49" s="126">
        <f t="shared" si="47"/>
        <v>6167.0970281749005</v>
      </c>
      <c r="DC49" s="126">
        <f t="shared" si="47"/>
        <v>6270.0875485454208</v>
      </c>
      <c r="DD49" s="126">
        <f t="shared" si="47"/>
        <v>6374.7980106061295</v>
      </c>
      <c r="DE49" s="126">
        <f t="shared" si="47"/>
        <v>6481.2571373832516</v>
      </c>
      <c r="DF49" s="126">
        <f t="shared" si="47"/>
        <v>6589.4941315775513</v>
      </c>
      <c r="DG49" s="126">
        <f t="shared" si="47"/>
        <v>6699.5386835748968</v>
      </c>
      <c r="DH49" s="126">
        <f t="shared" si="47"/>
        <v>6811.4209795905954</v>
      </c>
      <c r="DI49" s="126">
        <f t="shared" si="47"/>
        <v>6925.1717099497582</v>
      </c>
      <c r="DJ49" s="126">
        <f t="shared" si="47"/>
        <v>7040.8220775059172</v>
      </c>
      <c r="DK49" s="126">
        <f t="shared" si="47"/>
        <v>7158.4038062002692</v>
      </c>
      <c r="DL49" s="126">
        <f t="shared" si="47"/>
        <v>7277.9491497638155</v>
      </c>
      <c r="DM49" s="126">
        <f t="shared" si="47"/>
        <v>7399.4909005648669</v>
      </c>
      <c r="DN49" s="126">
        <f t="shared" si="47"/>
        <v>7523.0623986043029</v>
      </c>
      <c r="DO49" s="126">
        <f t="shared" si="47"/>
        <v>7648.6975406609936</v>
      </c>
      <c r="DP49" s="126">
        <f t="shared" si="47"/>
        <v>7776.4307895900283</v>
      </c>
      <c r="DQ49" s="126">
        <f t="shared" si="47"/>
        <v>7906.2971837761825</v>
      </c>
      <c r="DR49" s="126">
        <f t="shared" si="47"/>
        <v>8038.3323467452428</v>
      </c>
      <c r="DS49" s="126">
        <f t="shared" si="47"/>
        <v>8172.5724969358907</v>
      </c>
      <c r="DT49" s="126">
        <f t="shared" si="47"/>
        <v>8309.0544576347165</v>
      </c>
      <c r="DU49" s="126">
        <f t="shared" si="47"/>
        <v>8447.8156670772169</v>
      </c>
      <c r="DV49" s="126">
        <f t="shared" si="47"/>
        <v>8588.8941887174078</v>
      </c>
      <c r="DW49" s="126">
        <f t="shared" si="47"/>
        <v>8732.328721668986</v>
      </c>
      <c r="DX49" s="126">
        <f t="shared" si="47"/>
        <v>8878.1586113208596</v>
      </c>
      <c r="DY49" s="126">
        <f t="shared" si="47"/>
        <v>9026.4238601299185</v>
      </c>
      <c r="DZ49" s="126">
        <f t="shared" si="47"/>
        <v>9177.1651385940859</v>
      </c>
      <c r="ED49" s="336">
        <v>3</v>
      </c>
      <c r="EF49" s="221">
        <f>SUM(EF45:EF46)</f>
        <v>56994.92515807334</v>
      </c>
      <c r="EG49" s="221">
        <f t="shared" ref="EG49:EI49" si="48">SUM(EG45:EG46)</f>
        <v>57421.828872825994</v>
      </c>
      <c r="EH49" s="221">
        <f t="shared" si="48"/>
        <v>55461.240056196984</v>
      </c>
      <c r="EI49" s="221">
        <f t="shared" si="48"/>
        <v>55461.240056196984</v>
      </c>
      <c r="EK49" t="s">
        <v>400</v>
      </c>
      <c r="EN49" t="s">
        <v>405</v>
      </c>
    </row>
    <row r="50" spans="1:144">
      <c r="A50" s="1"/>
      <c r="B50" t="str">
        <f t="shared" si="43"/>
        <v>Chemical Recycling</v>
      </c>
      <c r="C50" s="5" t="s">
        <v>398</v>
      </c>
      <c r="D50" s="126">
        <f>D23*$ED50*1000</f>
        <v>0.14393233170284328</v>
      </c>
      <c r="E50" s="126">
        <f t="shared" si="44"/>
        <v>0.28938348401053188</v>
      </c>
      <c r="F50" s="126">
        <f t="shared" si="44"/>
        <v>0.57714564496942744</v>
      </c>
      <c r="G50" s="126">
        <f t="shared" si="44"/>
        <v>1.1444398601346191</v>
      </c>
      <c r="H50" s="126">
        <f t="shared" si="44"/>
        <v>2.253614868655073</v>
      </c>
      <c r="I50" s="126">
        <f t="shared" si="44"/>
        <v>4.4026701105180583</v>
      </c>
      <c r="J50" s="126">
        <f t="shared" si="44"/>
        <v>8.4969889945835408</v>
      </c>
      <c r="K50" s="126">
        <f t="shared" si="44"/>
        <v>16.203222286919459</v>
      </c>
      <c r="L50" s="126">
        <f t="shared" si="44"/>
        <v>30.432856642853992</v>
      </c>
      <c r="M50" s="126">
        <f t="shared" si="44"/>
        <v>56.058798099931941</v>
      </c>
      <c r="N50" s="126">
        <f t="shared" si="44"/>
        <v>100.78737196758902</v>
      </c>
      <c r="O50" s="126">
        <f t="shared" si="44"/>
        <v>171.51668562287011</v>
      </c>
      <c r="P50" s="126">
        <f t="shared" si="44"/>
        <v>281.54722939777059</v>
      </c>
      <c r="Q50" s="126">
        <f t="shared" si="44"/>
        <v>440.90357796479452</v>
      </c>
      <c r="R50" s="126">
        <f t="shared" si="44"/>
        <v>655.12761292249354</v>
      </c>
      <c r="S50" s="126">
        <f t="shared" si="44"/>
        <v>919.32172042587456</v>
      </c>
      <c r="T50" s="126">
        <f t="shared" si="44"/>
        <v>1216.6664217490945</v>
      </c>
      <c r="U50" s="126">
        <f t="shared" si="44"/>
        <v>1520.7363078858955</v>
      </c>
      <c r="V50" s="126">
        <f t="shared" si="44"/>
        <v>1807.5724760414721</v>
      </c>
      <c r="W50" s="126">
        <f t="shared" si="44"/>
        <v>2053.2470273804106</v>
      </c>
      <c r="X50" s="126">
        <f t="shared" si="44"/>
        <v>2245.395313465041</v>
      </c>
      <c r="Y50" s="126">
        <f t="shared" si="44"/>
        <v>2411.1852184875174</v>
      </c>
      <c r="Z50" s="126">
        <f t="shared" si="44"/>
        <v>2528.8538369476273</v>
      </c>
      <c r="AA50" s="126">
        <f t="shared" si="44"/>
        <v>2602.5543230064177</v>
      </c>
      <c r="AB50" s="126">
        <f t="shared" si="44"/>
        <v>2641.4463717639765</v>
      </c>
      <c r="AC50" s="126">
        <f t="shared" si="44"/>
        <v>2654.0387859283046</v>
      </c>
      <c r="AD50" s="126">
        <f t="shared" si="44"/>
        <v>2649.5271564472932</v>
      </c>
      <c r="AE50" s="126">
        <f t="shared" si="44"/>
        <v>2637.5942445122505</v>
      </c>
      <c r="AF50" s="126">
        <f t="shared" si="44"/>
        <v>2618.4567409274509</v>
      </c>
      <c r="AG50" s="126">
        <f t="shared" si="44"/>
        <v>2595.0077966820513</v>
      </c>
      <c r="AH50" s="126">
        <f t="shared" si="44"/>
        <v>2581.1611808695793</v>
      </c>
      <c r="AI50" s="126"/>
      <c r="AJ50" s="126">
        <f>AJ23*$ED50*1000</f>
        <v>0.14393233170284328</v>
      </c>
      <c r="AK50" s="126">
        <f t="shared" si="45"/>
        <v>0.28938348401053188</v>
      </c>
      <c r="AL50" s="126">
        <f t="shared" si="45"/>
        <v>0.57714564496942744</v>
      </c>
      <c r="AM50" s="126">
        <f t="shared" si="45"/>
        <v>1.1444398601346191</v>
      </c>
      <c r="AN50" s="126">
        <f t="shared" si="45"/>
        <v>2.253614868655073</v>
      </c>
      <c r="AO50" s="126">
        <f t="shared" si="45"/>
        <v>4.4026701105180583</v>
      </c>
      <c r="AP50" s="126">
        <f t="shared" si="45"/>
        <v>8.4969889945835408</v>
      </c>
      <c r="AQ50" s="126">
        <f t="shared" si="45"/>
        <v>16.203222286919459</v>
      </c>
      <c r="AR50" s="126">
        <f t="shared" si="45"/>
        <v>30.432856642853992</v>
      </c>
      <c r="AS50" s="126">
        <f t="shared" si="45"/>
        <v>56.058798099931941</v>
      </c>
      <c r="AT50" s="126">
        <f t="shared" si="45"/>
        <v>100.78737196758902</v>
      </c>
      <c r="AU50" s="126">
        <f t="shared" si="45"/>
        <v>171.51668562287011</v>
      </c>
      <c r="AV50" s="126">
        <f t="shared" si="45"/>
        <v>281.54722939777059</v>
      </c>
      <c r="AW50" s="126">
        <f t="shared" si="45"/>
        <v>440.90357796479452</v>
      </c>
      <c r="AX50" s="126">
        <f t="shared" si="45"/>
        <v>655.12761292249354</v>
      </c>
      <c r="AY50" s="126">
        <f t="shared" si="45"/>
        <v>919.32172042587456</v>
      </c>
      <c r="AZ50" s="126">
        <f t="shared" si="45"/>
        <v>1216.6664217490945</v>
      </c>
      <c r="BA50" s="126">
        <f t="shared" si="45"/>
        <v>1520.7363078858955</v>
      </c>
      <c r="BB50" s="126">
        <f t="shared" si="45"/>
        <v>1807.5724760414721</v>
      </c>
      <c r="BC50" s="126">
        <f t="shared" si="45"/>
        <v>2053.2470273804106</v>
      </c>
      <c r="BD50" s="126">
        <f t="shared" si="45"/>
        <v>2245.395313465041</v>
      </c>
      <c r="BE50" s="126">
        <f t="shared" si="45"/>
        <v>2411.1852184875174</v>
      </c>
      <c r="BF50" s="126">
        <f t="shared" si="45"/>
        <v>2528.8538369476273</v>
      </c>
      <c r="BG50" s="126">
        <f t="shared" si="45"/>
        <v>2602.5543230064177</v>
      </c>
      <c r="BH50" s="126">
        <f t="shared" si="45"/>
        <v>2641.4463717639765</v>
      </c>
      <c r="BI50" s="126">
        <f t="shared" si="45"/>
        <v>2654.0387859283046</v>
      </c>
      <c r="BJ50" s="126">
        <f t="shared" si="45"/>
        <v>2649.5271564472932</v>
      </c>
      <c r="BK50" s="126">
        <f t="shared" si="45"/>
        <v>2637.5942445122505</v>
      </c>
      <c r="BL50" s="126">
        <f t="shared" si="45"/>
        <v>2618.4567409274509</v>
      </c>
      <c r="BM50" s="126">
        <f t="shared" si="45"/>
        <v>2595.0077966820513</v>
      </c>
      <c r="BN50" s="126">
        <f t="shared" si="45"/>
        <v>2581.1611808695793</v>
      </c>
      <c r="BO50" s="126"/>
      <c r="BP50" s="126">
        <f>BP23*$ED50*1000</f>
        <v>0</v>
      </c>
      <c r="BQ50" s="126">
        <f t="shared" si="46"/>
        <v>0</v>
      </c>
      <c r="BR50" s="126">
        <f t="shared" si="46"/>
        <v>0</v>
      </c>
      <c r="BS50" s="126">
        <f t="shared" si="46"/>
        <v>0</v>
      </c>
      <c r="BT50" s="126">
        <f t="shared" si="46"/>
        <v>0</v>
      </c>
      <c r="BU50" s="126">
        <f t="shared" si="46"/>
        <v>0</v>
      </c>
      <c r="BV50" s="126">
        <f t="shared" si="46"/>
        <v>0</v>
      </c>
      <c r="BW50" s="126">
        <f t="shared" si="46"/>
        <v>0</v>
      </c>
      <c r="BX50" s="126">
        <f t="shared" si="46"/>
        <v>0</v>
      </c>
      <c r="BY50" s="126">
        <f t="shared" si="46"/>
        <v>0</v>
      </c>
      <c r="BZ50" s="126">
        <f t="shared" si="46"/>
        <v>0</v>
      </c>
      <c r="CA50" s="126">
        <f t="shared" si="46"/>
        <v>0</v>
      </c>
      <c r="CB50" s="126">
        <f t="shared" si="46"/>
        <v>0</v>
      </c>
      <c r="CC50" s="126">
        <f t="shared" si="46"/>
        <v>0</v>
      </c>
      <c r="CD50" s="126">
        <f t="shared" si="46"/>
        <v>0</v>
      </c>
      <c r="CE50" s="126">
        <f t="shared" si="46"/>
        <v>0</v>
      </c>
      <c r="CF50" s="126">
        <f t="shared" si="46"/>
        <v>0</v>
      </c>
      <c r="CG50" s="126">
        <f t="shared" si="46"/>
        <v>0</v>
      </c>
      <c r="CH50" s="126">
        <f t="shared" si="46"/>
        <v>0</v>
      </c>
      <c r="CI50" s="126">
        <f t="shared" si="46"/>
        <v>0</v>
      </c>
      <c r="CJ50" s="126">
        <f t="shared" si="46"/>
        <v>0</v>
      </c>
      <c r="CK50" s="126">
        <f t="shared" si="46"/>
        <v>0</v>
      </c>
      <c r="CL50" s="126">
        <f t="shared" si="46"/>
        <v>0</v>
      </c>
      <c r="CM50" s="126">
        <f t="shared" si="46"/>
        <v>0</v>
      </c>
      <c r="CN50" s="126">
        <f t="shared" si="46"/>
        <v>0</v>
      </c>
      <c r="CO50" s="126">
        <f t="shared" si="46"/>
        <v>0</v>
      </c>
      <c r="CP50" s="126">
        <f t="shared" si="46"/>
        <v>0</v>
      </c>
      <c r="CQ50" s="126">
        <f t="shared" si="46"/>
        <v>0</v>
      </c>
      <c r="CR50" s="126">
        <f t="shared" si="46"/>
        <v>0</v>
      </c>
      <c r="CS50" s="126">
        <f t="shared" si="46"/>
        <v>0</v>
      </c>
      <c r="CT50" s="126">
        <f t="shared" si="46"/>
        <v>0</v>
      </c>
      <c r="CU50" s="126"/>
      <c r="CV50" s="126">
        <f>CV23*$ED50*1000</f>
        <v>0.14393233170284328</v>
      </c>
      <c r="CW50" s="126">
        <f t="shared" si="47"/>
        <v>0.28938348401053188</v>
      </c>
      <c r="CX50" s="126">
        <f t="shared" si="47"/>
        <v>0.57714564496942744</v>
      </c>
      <c r="CY50" s="126">
        <f t="shared" si="47"/>
        <v>1.1444398601346191</v>
      </c>
      <c r="CZ50" s="126">
        <f t="shared" si="47"/>
        <v>2.253614868655073</v>
      </c>
      <c r="DA50" s="126">
        <f t="shared" si="47"/>
        <v>4.4026701105180583</v>
      </c>
      <c r="DB50" s="126">
        <f t="shared" si="47"/>
        <v>8.4969889945835408</v>
      </c>
      <c r="DC50" s="126">
        <f t="shared" si="47"/>
        <v>16.203222286919459</v>
      </c>
      <c r="DD50" s="126">
        <f t="shared" si="47"/>
        <v>30.432856642853992</v>
      </c>
      <c r="DE50" s="126">
        <f t="shared" si="47"/>
        <v>56.058798099931941</v>
      </c>
      <c r="DF50" s="126">
        <f t="shared" si="47"/>
        <v>100.78737196758902</v>
      </c>
      <c r="DG50" s="126">
        <f t="shared" si="47"/>
        <v>171.51668562287011</v>
      </c>
      <c r="DH50" s="126">
        <f t="shared" si="47"/>
        <v>281.54722939777059</v>
      </c>
      <c r="DI50" s="126">
        <f t="shared" si="47"/>
        <v>440.90357796479452</v>
      </c>
      <c r="DJ50" s="126">
        <f t="shared" si="47"/>
        <v>655.12761292249354</v>
      </c>
      <c r="DK50" s="126">
        <f t="shared" si="47"/>
        <v>919.32172042587456</v>
      </c>
      <c r="DL50" s="126">
        <f t="shared" si="47"/>
        <v>1216.6664217490945</v>
      </c>
      <c r="DM50" s="126">
        <f t="shared" si="47"/>
        <v>1520.7363078858955</v>
      </c>
      <c r="DN50" s="126">
        <f t="shared" si="47"/>
        <v>1807.5724760414721</v>
      </c>
      <c r="DO50" s="126">
        <f t="shared" si="47"/>
        <v>2053.2470273804106</v>
      </c>
      <c r="DP50" s="126">
        <f t="shared" si="47"/>
        <v>2245.395313465041</v>
      </c>
      <c r="DQ50" s="126">
        <f t="shared" si="47"/>
        <v>2411.1852184875174</v>
      </c>
      <c r="DR50" s="126">
        <f t="shared" si="47"/>
        <v>2528.8538369476273</v>
      </c>
      <c r="DS50" s="126">
        <f t="shared" si="47"/>
        <v>2602.5543230064177</v>
      </c>
      <c r="DT50" s="126">
        <f t="shared" si="47"/>
        <v>2641.4463717639765</v>
      </c>
      <c r="DU50" s="126">
        <f t="shared" si="47"/>
        <v>2654.0387859283046</v>
      </c>
      <c r="DV50" s="126">
        <f t="shared" si="47"/>
        <v>2649.5271564472932</v>
      </c>
      <c r="DW50" s="126">
        <f t="shared" si="47"/>
        <v>2637.5942445122505</v>
      </c>
      <c r="DX50" s="126">
        <f t="shared" si="47"/>
        <v>2618.4567409274509</v>
      </c>
      <c r="DY50" s="126">
        <f t="shared" si="47"/>
        <v>2595.0077966820513</v>
      </c>
      <c r="DZ50" s="126">
        <f t="shared" si="47"/>
        <v>2581.1611808695793</v>
      </c>
      <c r="ED50" s="336">
        <v>6.3</v>
      </c>
      <c r="EF50" s="221">
        <f>EF47</f>
        <v>0</v>
      </c>
      <c r="EG50" s="221">
        <f t="shared" ref="EG50:EI50" si="49">EG47</f>
        <v>0</v>
      </c>
      <c r="EH50" s="221">
        <f t="shared" si="49"/>
        <v>57515.977769794918</v>
      </c>
      <c r="EI50" s="221">
        <f t="shared" si="49"/>
        <v>57515.977769794918</v>
      </c>
      <c r="EK50" t="s">
        <v>408</v>
      </c>
      <c r="EN50" t="s">
        <v>409</v>
      </c>
    </row>
    <row r="51" spans="1:144">
      <c r="A51" s="1"/>
      <c r="B51" t="str">
        <f t="shared" si="43"/>
        <v>Waste management (collection + MRF)</v>
      </c>
      <c r="C51" s="5" t="s">
        <v>398</v>
      </c>
      <c r="D51" s="126">
        <f>D24*$ED51*1000</f>
        <v>50559.175070818885</v>
      </c>
      <c r="E51" s="126">
        <f t="shared" si="44"/>
        <v>50255.641154027719</v>
      </c>
      <c r="F51" s="126">
        <f t="shared" si="44"/>
        <v>49932.535238620265</v>
      </c>
      <c r="G51" s="126">
        <f t="shared" si="44"/>
        <v>49617.319361639922</v>
      </c>
      <c r="H51" s="126">
        <f t="shared" si="44"/>
        <v>49300.970005257346</v>
      </c>
      <c r="I51" s="126">
        <f t="shared" si="44"/>
        <v>48984.223112814201</v>
      </c>
      <c r="J51" s="126">
        <f t="shared" si="44"/>
        <v>48478.613387130143</v>
      </c>
      <c r="K51" s="126">
        <f t="shared" si="44"/>
        <v>47975.782122202778</v>
      </c>
      <c r="L51" s="126">
        <f t="shared" si="44"/>
        <v>47479.74815282991</v>
      </c>
      <c r="M51" s="126">
        <f t="shared" si="44"/>
        <v>46997.201847724311</v>
      </c>
      <c r="N51" s="126">
        <f t="shared" si="44"/>
        <v>46538.698143830115</v>
      </c>
      <c r="O51" s="126">
        <f t="shared" si="44"/>
        <v>45898.155595391123</v>
      </c>
      <c r="P51" s="126">
        <f t="shared" si="44"/>
        <v>45377.585441783645</v>
      </c>
      <c r="Q51" s="126">
        <f t="shared" si="44"/>
        <v>44850.779910290919</v>
      </c>
      <c r="R51" s="126">
        <f t="shared" si="44"/>
        <v>44397.050584692166</v>
      </c>
      <c r="S51" s="126">
        <f t="shared" si="44"/>
        <v>44009.939986681064</v>
      </c>
      <c r="T51" s="126">
        <f t="shared" si="44"/>
        <v>43692.631054585094</v>
      </c>
      <c r="U51" s="126">
        <f t="shared" si="44"/>
        <v>43383.37774458596</v>
      </c>
      <c r="V51" s="126">
        <f t="shared" si="44"/>
        <v>43049.537729739102</v>
      </c>
      <c r="W51" s="126">
        <f t="shared" si="44"/>
        <v>42658.422644108919</v>
      </c>
      <c r="X51" s="126">
        <f t="shared" si="44"/>
        <v>42193.071798476987</v>
      </c>
      <c r="Y51" s="126">
        <f t="shared" si="44"/>
        <v>41737.029348677679</v>
      </c>
      <c r="Z51" s="126">
        <f t="shared" si="44"/>
        <v>41283.89678239428</v>
      </c>
      <c r="AA51" s="126">
        <f t="shared" si="44"/>
        <v>40747.324880598746</v>
      </c>
      <c r="AB51" s="126">
        <f t="shared" si="44"/>
        <v>40159.924252018049</v>
      </c>
      <c r="AC51" s="126">
        <f t="shared" si="44"/>
        <v>39533.372899129477</v>
      </c>
      <c r="AD51" s="126">
        <f t="shared" si="44"/>
        <v>38864.053186244157</v>
      </c>
      <c r="AE51" s="126">
        <f t="shared" si="44"/>
        <v>38181.529123470908</v>
      </c>
      <c r="AF51" s="126">
        <f t="shared" si="44"/>
        <v>37486.174236851912</v>
      </c>
      <c r="AG51" s="126">
        <f t="shared" si="44"/>
        <v>36782.048977195816</v>
      </c>
      <c r="AH51" s="126">
        <f>AH24*$ED51*1000</f>
        <v>36088.420157135952</v>
      </c>
      <c r="AI51" s="126"/>
      <c r="AJ51" s="126">
        <f>AJ24*$ED51*1000</f>
        <v>50559.175070818885</v>
      </c>
      <c r="AK51" s="126">
        <f t="shared" si="45"/>
        <v>50324.332141638166</v>
      </c>
      <c r="AL51" s="126">
        <f t="shared" si="45"/>
        <v>50073.083795960163</v>
      </c>
      <c r="AM51" s="126">
        <f t="shared" si="45"/>
        <v>49828.063242992408</v>
      </c>
      <c r="AN51" s="126">
        <f t="shared" si="45"/>
        <v>49581.857723623871</v>
      </c>
      <c r="AO51" s="126">
        <f t="shared" si="45"/>
        <v>49335.204058432515</v>
      </c>
      <c r="AP51" s="126">
        <f t="shared" si="45"/>
        <v>48993.312962233635</v>
      </c>
      <c r="AQ51" s="126">
        <f t="shared" si="45"/>
        <v>48654.208541170628</v>
      </c>
      <c r="AR51" s="126">
        <f t="shared" si="45"/>
        <v>48321.9099645061</v>
      </c>
      <c r="AS51" s="126">
        <f t="shared" si="45"/>
        <v>48003.107937716501</v>
      </c>
      <c r="AT51" s="126">
        <f t="shared" si="45"/>
        <v>47708.357707514755</v>
      </c>
      <c r="AU51" s="126">
        <f t="shared" si="45"/>
        <v>47282.596333308815</v>
      </c>
      <c r="AV51" s="126">
        <f t="shared" si="45"/>
        <v>46967.863213754128</v>
      </c>
      <c r="AW51" s="126">
        <f t="shared" si="45"/>
        <v>46660.042077627622</v>
      </c>
      <c r="AX51" s="126">
        <f t="shared" si="45"/>
        <v>46425.387968421019</v>
      </c>
      <c r="AY51" s="126">
        <f t="shared" si="45"/>
        <v>46257.439424832737</v>
      </c>
      <c r="AZ51" s="126">
        <f t="shared" si="45"/>
        <v>46146.605618571739</v>
      </c>
      <c r="BA51" s="126">
        <f t="shared" si="45"/>
        <v>46043.893013055567</v>
      </c>
      <c r="BB51" s="126">
        <f t="shared" si="45"/>
        <v>45916.663459416945</v>
      </c>
      <c r="BC51" s="126">
        <f t="shared" si="45"/>
        <v>45732.235057530677</v>
      </c>
      <c r="BD51" s="126">
        <f t="shared" si="45"/>
        <v>45473.65331332745</v>
      </c>
      <c r="BE51" s="126">
        <f t="shared" si="45"/>
        <v>45214.863281825928</v>
      </c>
      <c r="BF51" s="126">
        <f t="shared" si="45"/>
        <v>44949.85554283789</v>
      </c>
      <c r="BG51" s="126">
        <f t="shared" si="45"/>
        <v>44613.5824066481</v>
      </c>
      <c r="BH51" s="126">
        <f t="shared" si="45"/>
        <v>44226.771800749069</v>
      </c>
      <c r="BI51" s="126">
        <f t="shared" si="45"/>
        <v>43801.10226749289</v>
      </c>
      <c r="BJ51" s="126">
        <f t="shared" si="45"/>
        <v>43340.865705763958</v>
      </c>
      <c r="BK51" s="126">
        <f t="shared" si="45"/>
        <v>42867.723687707105</v>
      </c>
      <c r="BL51" s="126">
        <f t="shared" si="45"/>
        <v>42382.049579327431</v>
      </c>
      <c r="BM51" s="126">
        <f t="shared" si="45"/>
        <v>41887.901001416591</v>
      </c>
      <c r="BN51" s="126">
        <f>BN24*$ED51*1000</f>
        <v>41404.528841908163</v>
      </c>
      <c r="BO51" s="126"/>
      <c r="BP51" s="126">
        <f>BP24*$ED51*1000</f>
        <v>50558.980645813783</v>
      </c>
      <c r="BQ51" s="126">
        <f t="shared" si="46"/>
        <v>50446.415062986263</v>
      </c>
      <c r="BR51" s="126">
        <f t="shared" si="46"/>
        <v>50334.614038846776</v>
      </c>
      <c r="BS51" s="126">
        <f t="shared" si="46"/>
        <v>50223.592455545331</v>
      </c>
      <c r="BT51" s="126">
        <f t="shared" si="46"/>
        <v>50113.365528593022</v>
      </c>
      <c r="BU51" s="126">
        <f t="shared" si="46"/>
        <v>50003.948813960436</v>
      </c>
      <c r="BV51" s="126">
        <f t="shared" si="46"/>
        <v>49895.358215323227</v>
      </c>
      <c r="BW51" s="126">
        <f t="shared" si="46"/>
        <v>49787.609991458077</v>
      </c>
      <c r="BX51" s="126">
        <f t="shared" si="46"/>
        <v>49680.720763791636</v>
      </c>
      <c r="BY51" s="126">
        <f t="shared" si="46"/>
        <v>49574.707524106008</v>
      </c>
      <c r="BZ51" s="126">
        <f t="shared" si="46"/>
        <v>49469.587642403691</v>
      </c>
      <c r="CA51" s="126">
        <f t="shared" si="46"/>
        <v>49365.378874935115</v>
      </c>
      <c r="CB51" s="126">
        <f t="shared" si="46"/>
        <v>49262.099372392506</v>
      </c>
      <c r="CC51" s="126">
        <f t="shared" si="46"/>
        <v>49159.767688272848</v>
      </c>
      <c r="CD51" s="126">
        <f t="shared" si="46"/>
        <v>49058.402787413856</v>
      </c>
      <c r="CE51" s="126">
        <f t="shared" si="46"/>
        <v>48958.024054706111</v>
      </c>
      <c r="CF51" s="126">
        <f t="shared" si="46"/>
        <v>48858.651303985243</v>
      </c>
      <c r="CG51" s="126">
        <f t="shared" si="46"/>
        <v>48760.304787107547</v>
      </c>
      <c r="CH51" s="126">
        <f t="shared" si="46"/>
        <v>48663.005203212728</v>
      </c>
      <c r="CI51" s="126">
        <f t="shared" si="46"/>
        <v>48566.773708177832</v>
      </c>
      <c r="CJ51" s="126">
        <f t="shared" si="46"/>
        <v>48471.631924265886</v>
      </c>
      <c r="CK51" s="126">
        <f t="shared" si="46"/>
        <v>48377.601949973374</v>
      </c>
      <c r="CL51" s="126">
        <f t="shared" si="46"/>
        <v>48284.706370080574</v>
      </c>
      <c r="CM51" s="126">
        <f t="shared" si="46"/>
        <v>48192.96826590861</v>
      </c>
      <c r="CN51" s="126">
        <f t="shared" si="46"/>
        <v>48102.411225787815</v>
      </c>
      <c r="CO51" s="126">
        <f t="shared" si="46"/>
        <v>48013.059355741207</v>
      </c>
      <c r="CP51" s="126">
        <f t="shared" si="46"/>
        <v>47924.937290387643</v>
      </c>
      <c r="CQ51" s="126">
        <f t="shared" si="46"/>
        <v>47838.070204069118</v>
      </c>
      <c r="CR51" s="126">
        <f t="shared" si="46"/>
        <v>47752.483822206617</v>
      </c>
      <c r="CS51" s="126">
        <f t="shared" si="46"/>
        <v>47668.204432889121</v>
      </c>
      <c r="CT51" s="126">
        <f>CT24*$ED51*1000</f>
        <v>47585.258898700537</v>
      </c>
      <c r="CU51" s="126"/>
      <c r="CV51" s="126">
        <f>CV24*$ED51*1000</f>
        <v>50559.175070818885</v>
      </c>
      <c r="CW51" s="126">
        <f t="shared" si="47"/>
        <v>50561.005992377395</v>
      </c>
      <c r="CX51" s="126">
        <f t="shared" si="47"/>
        <v>50563.047244258843</v>
      </c>
      <c r="CY51" s="126">
        <f t="shared" si="47"/>
        <v>50565.479562966459</v>
      </c>
      <c r="CZ51" s="126">
        <f t="shared" si="47"/>
        <v>50568.653431885847</v>
      </c>
      <c r="DA51" s="126">
        <f t="shared" si="47"/>
        <v>50573.239356487102</v>
      </c>
      <c r="DB51" s="126">
        <f t="shared" si="47"/>
        <v>50580.461686070674</v>
      </c>
      <c r="DC51" s="126">
        <f t="shared" si="47"/>
        <v>50592.580416674384</v>
      </c>
      <c r="DD51" s="126">
        <f t="shared" si="47"/>
        <v>50613.550832533576</v>
      </c>
      <c r="DE51" s="126">
        <f t="shared" si="47"/>
        <v>50650.002118320488</v>
      </c>
      <c r="DF51" s="126">
        <f t="shared" si="47"/>
        <v>50712.430867502197</v>
      </c>
      <c r="DG51" s="126">
        <f t="shared" si="47"/>
        <v>50810.260493647846</v>
      </c>
      <c r="DH51" s="126">
        <f t="shared" si="47"/>
        <v>50961.650511523883</v>
      </c>
      <c r="DI51" s="126">
        <f t="shared" si="47"/>
        <v>51180.344876667637</v>
      </c>
      <c r="DJ51" s="126">
        <f t="shared" si="47"/>
        <v>51474.013992528024</v>
      </c>
      <c r="DK51" s="126">
        <f t="shared" si="47"/>
        <v>51836.11424647113</v>
      </c>
      <c r="DL51" s="126">
        <f t="shared" si="47"/>
        <v>52243.821173880206</v>
      </c>
      <c r="DM51" s="126">
        <f t="shared" si="47"/>
        <v>52661.139844158693</v>
      </c>
      <c r="DN51" s="126">
        <f t="shared" si="47"/>
        <v>53055.353967244824</v>
      </c>
      <c r="DO51" s="126">
        <f t="shared" si="47"/>
        <v>53393.707081494387</v>
      </c>
      <c r="DP51" s="126">
        <f t="shared" si="47"/>
        <v>53659.174842198518</v>
      </c>
      <c r="DQ51" s="126">
        <f t="shared" si="47"/>
        <v>53888.792117560784</v>
      </c>
      <c r="DR51" s="126">
        <f t="shared" si="47"/>
        <v>54052.67998131179</v>
      </c>
      <c r="DS51" s="126">
        <f t="shared" si="47"/>
        <v>54156.396043724963</v>
      </c>
      <c r="DT51" s="126">
        <f t="shared" si="47"/>
        <v>54212.376350938437</v>
      </c>
      <c r="DU51" s="126">
        <f t="shared" si="47"/>
        <v>54232.195079338475</v>
      </c>
      <c r="DV51" s="126">
        <f t="shared" si="47"/>
        <v>54228.39836564898</v>
      </c>
      <c r="DW51" s="126">
        <f t="shared" si="47"/>
        <v>54214.233230247417</v>
      </c>
      <c r="DX51" s="126">
        <f t="shared" si="47"/>
        <v>54189.967596538765</v>
      </c>
      <c r="DY51" s="126">
        <f t="shared" si="47"/>
        <v>54159.551355516654</v>
      </c>
      <c r="DZ51" s="126">
        <f>DZ24*$ED51*1000</f>
        <v>54142.113160965157</v>
      </c>
      <c r="ED51" s="336">
        <v>4.5</v>
      </c>
      <c r="EG51" s="318"/>
      <c r="EK51" t="s">
        <v>408</v>
      </c>
      <c r="EN51" t="s">
        <v>410</v>
      </c>
    </row>
    <row r="52" spans="1:144">
      <c r="A52" s="1"/>
      <c r="B52" t="str">
        <f t="shared" si="43"/>
        <v>Incineration</v>
      </c>
      <c r="C52" s="5" t="s">
        <v>398</v>
      </c>
      <c r="D52" s="126">
        <f>D25*$ED52*1000</f>
        <v>698.15553801476517</v>
      </c>
      <c r="E52" s="126">
        <f t="shared" si="44"/>
        <v>685.93314995696255</v>
      </c>
      <c r="F52" s="126">
        <f t="shared" si="44"/>
        <v>673.60596986376595</v>
      </c>
      <c r="G52" s="126">
        <f t="shared" si="44"/>
        <v>661.45613404141704</v>
      </c>
      <c r="H52" s="126">
        <f t="shared" si="44"/>
        <v>649.43837450717558</v>
      </c>
      <c r="I52" s="126">
        <f t="shared" si="44"/>
        <v>637.55458686036923</v>
      </c>
      <c r="J52" s="126">
        <f t="shared" si="44"/>
        <v>623.15851287362784</v>
      </c>
      <c r="K52" s="126">
        <f t="shared" si="44"/>
        <v>608.95998680025673</v>
      </c>
      <c r="L52" s="126">
        <f t="shared" si="44"/>
        <v>594.98937268577583</v>
      </c>
      <c r="M52" s="126">
        <f t="shared" si="44"/>
        <v>581.29860771880021</v>
      </c>
      <c r="N52" s="126">
        <f t="shared" si="44"/>
        <v>567.97088679519413</v>
      </c>
      <c r="O52" s="126">
        <f t="shared" si="44"/>
        <v>553.73648629721197</v>
      </c>
      <c r="P52" s="126">
        <f t="shared" si="44"/>
        <v>540.93093477094021</v>
      </c>
      <c r="Q52" s="126">
        <f t="shared" si="44"/>
        <v>528.03387608939477</v>
      </c>
      <c r="R52" s="126">
        <f t="shared" si="44"/>
        <v>515.92261510284379</v>
      </c>
      <c r="S52" s="126">
        <f t="shared" si="44"/>
        <v>504.54833803436725</v>
      </c>
      <c r="T52" s="126">
        <f t="shared" si="44"/>
        <v>494.05507623644161</v>
      </c>
      <c r="U52" s="126">
        <f t="shared" si="44"/>
        <v>483.82107059424447</v>
      </c>
      <c r="V52" s="126">
        <f t="shared" si="44"/>
        <v>473.58052702655959</v>
      </c>
      <c r="W52" s="126">
        <f t="shared" si="44"/>
        <v>463.06480571277615</v>
      </c>
      <c r="X52" s="126">
        <f t="shared" si="44"/>
        <v>452.13078617467397</v>
      </c>
      <c r="Y52" s="126">
        <f t="shared" si="44"/>
        <v>438.42921489942864</v>
      </c>
      <c r="Z52" s="126">
        <f t="shared" si="44"/>
        <v>424.67795230510882</v>
      </c>
      <c r="AA52" s="126">
        <f t="shared" si="44"/>
        <v>410.49958163734254</v>
      </c>
      <c r="AB52" s="126">
        <f t="shared" si="44"/>
        <v>396.17997300229712</v>
      </c>
      <c r="AC52" s="126">
        <f t="shared" si="44"/>
        <v>381.81125658766325</v>
      </c>
      <c r="AD52" s="126">
        <f t="shared" si="44"/>
        <v>367.33544919313294</v>
      </c>
      <c r="AE52" s="126">
        <f t="shared" si="44"/>
        <v>353.0333533750491</v>
      </c>
      <c r="AF52" s="126">
        <f t="shared" si="44"/>
        <v>338.9079295733149</v>
      </c>
      <c r="AG52" s="126">
        <f t="shared" si="44"/>
        <v>324.99335837636585</v>
      </c>
      <c r="AH52" s="126">
        <f t="shared" si="44"/>
        <v>311.45291249201159</v>
      </c>
      <c r="AI52" s="126"/>
      <c r="AJ52" s="126">
        <f>AJ25*$ED52*1000</f>
        <v>698.15553801476517</v>
      </c>
      <c r="AK52" s="126">
        <f t="shared" si="45"/>
        <v>687.11162557541479</v>
      </c>
      <c r="AL52" s="126">
        <f t="shared" si="45"/>
        <v>676.01171702870522</v>
      </c>
      <c r="AM52" s="126">
        <f t="shared" si="45"/>
        <v>665.06623503110472</v>
      </c>
      <c r="AN52" s="126">
        <f t="shared" si="45"/>
        <v>654.25384382361221</v>
      </c>
      <c r="AO52" s="126">
        <f t="shared" si="45"/>
        <v>643.57646069462066</v>
      </c>
      <c r="AP52" s="126">
        <f t="shared" si="45"/>
        <v>631.89036958896781</v>
      </c>
      <c r="AQ52" s="126">
        <f t="shared" si="45"/>
        <v>620.41044647329761</v>
      </c>
      <c r="AR52" s="126">
        <f t="shared" si="45"/>
        <v>609.1670256905378</v>
      </c>
      <c r="AS52" s="126">
        <f t="shared" si="45"/>
        <v>598.21201412766175</v>
      </c>
      <c r="AT52" s="126">
        <f t="shared" si="45"/>
        <v>587.62857337852017</v>
      </c>
      <c r="AU52" s="126">
        <f t="shared" si="45"/>
        <v>576.94965747401784</v>
      </c>
      <c r="AV52" s="126">
        <f t="shared" si="45"/>
        <v>567.55766594896727</v>
      </c>
      <c r="AW52" s="126">
        <f t="shared" si="45"/>
        <v>558.30193121633749</v>
      </c>
      <c r="AX52" s="126">
        <f t="shared" si="45"/>
        <v>549.84659369380995</v>
      </c>
      <c r="AY52" s="126">
        <f t="shared" si="45"/>
        <v>542.14246295881776</v>
      </c>
      <c r="AZ52" s="126">
        <f t="shared" si="45"/>
        <v>535.13699676404224</v>
      </c>
      <c r="BA52" s="126">
        <f t="shared" si="45"/>
        <v>528.40332182856889</v>
      </c>
      <c r="BB52" s="126">
        <f t="shared" si="45"/>
        <v>521.67593595945391</v>
      </c>
      <c r="BC52" s="126">
        <f t="shared" si="45"/>
        <v>514.68669238312555</v>
      </c>
      <c r="BD52" s="126">
        <f t="shared" si="45"/>
        <v>507.29295335103677</v>
      </c>
      <c r="BE52" s="126">
        <f t="shared" si="45"/>
        <v>496.87364787596499</v>
      </c>
      <c r="BF52" s="126">
        <f t="shared" si="45"/>
        <v>486.31899990474523</v>
      </c>
      <c r="BG52" s="126">
        <f t="shared" si="45"/>
        <v>475.55387506111799</v>
      </c>
      <c r="BH52" s="126">
        <f t="shared" si="45"/>
        <v>464.67381290128833</v>
      </c>
      <c r="BI52" s="126">
        <f t="shared" si="45"/>
        <v>453.77130040558166</v>
      </c>
      <c r="BJ52" s="126">
        <f t="shared" si="45"/>
        <v>442.9174220435612</v>
      </c>
      <c r="BK52" s="126">
        <f t="shared" si="45"/>
        <v>432.2651920080217</v>
      </c>
      <c r="BL52" s="126">
        <f t="shared" si="45"/>
        <v>421.81791941457834</v>
      </c>
      <c r="BM52" s="126">
        <f t="shared" si="45"/>
        <v>411.6099116885361</v>
      </c>
      <c r="BN52" s="126">
        <f t="shared" si="45"/>
        <v>401.80338288153104</v>
      </c>
      <c r="BO52" s="126"/>
      <c r="BP52" s="126">
        <f>BP25*$ED52*1000</f>
        <v>698.15402172586221</v>
      </c>
      <c r="BQ52" s="126">
        <f t="shared" si="46"/>
        <v>695.55857560780328</v>
      </c>
      <c r="BR52" s="126">
        <f t="shared" si="46"/>
        <v>692.92728993920957</v>
      </c>
      <c r="BS52" s="126">
        <f t="shared" si="46"/>
        <v>690.25947941853497</v>
      </c>
      <c r="BT52" s="126">
        <f t="shared" si="46"/>
        <v>687.55444660159014</v>
      </c>
      <c r="BU52" s="126">
        <f t="shared" si="46"/>
        <v>684.8114816839435</v>
      </c>
      <c r="BV52" s="126">
        <f t="shared" si="46"/>
        <v>682.02986227940983</v>
      </c>
      <c r="BW52" s="126">
        <f t="shared" si="46"/>
        <v>679.20885319456306</v>
      </c>
      <c r="BX52" s="126">
        <f t="shared" si="46"/>
        <v>676.34770619919448</v>
      </c>
      <c r="BY52" s="126">
        <f t="shared" si="46"/>
        <v>673.44565979264894</v>
      </c>
      <c r="BZ52" s="126">
        <f t="shared" si="46"/>
        <v>670.50193896596272</v>
      </c>
      <c r="CA52" s="126">
        <f t="shared" si="46"/>
        <v>667.51575495972656</v>
      </c>
      <c r="CB52" s="126">
        <f t="shared" si="46"/>
        <v>664.4863050175984</v>
      </c>
      <c r="CC52" s="126">
        <f t="shared" si="46"/>
        <v>661.41277213538672</v>
      </c>
      <c r="CD52" s="126">
        <f t="shared" si="46"/>
        <v>658.29432480562593</v>
      </c>
      <c r="CE52" s="126">
        <f t="shared" si="46"/>
        <v>655.13011675755854</v>
      </c>
      <c r="CF52" s="126">
        <f t="shared" si="46"/>
        <v>651.91928669244919</v>
      </c>
      <c r="CG52" s="126">
        <f t="shared" si="46"/>
        <v>648.66095801413701</v>
      </c>
      <c r="CH52" s="126">
        <f t="shared" si="46"/>
        <v>645.35423855474812</v>
      </c>
      <c r="CI52" s="126">
        <f t="shared" si="46"/>
        <v>641.99822029547749</v>
      </c>
      <c r="CJ52" s="126">
        <f t="shared" si="46"/>
        <v>638.59197908235217</v>
      </c>
      <c r="CK52" s="126">
        <f t="shared" si="46"/>
        <v>635.13457433688529</v>
      </c>
      <c r="CL52" s="126">
        <f t="shared" si="46"/>
        <v>631.62504876152855</v>
      </c>
      <c r="CM52" s="126">
        <f t="shared" si="46"/>
        <v>628.06242803983105</v>
      </c>
      <c r="CN52" s="126">
        <f t="shared" si="46"/>
        <v>624.44572053120726</v>
      </c>
      <c r="CO52" s="126">
        <f t="shared" si="46"/>
        <v>620.77391696021778</v>
      </c>
      <c r="CP52" s="126">
        <f t="shared" si="46"/>
        <v>617.04599010026368</v>
      </c>
      <c r="CQ52" s="126">
        <f t="shared" si="46"/>
        <v>613.26089445159505</v>
      </c>
      <c r="CR52" s="126">
        <f t="shared" si="46"/>
        <v>609.41756591352976</v>
      </c>
      <c r="CS52" s="126">
        <f t="shared" si="46"/>
        <v>605.51492145077873</v>
      </c>
      <c r="CT52" s="126">
        <f t="shared" si="46"/>
        <v>601.55185875377265</v>
      </c>
      <c r="CU52" s="126"/>
      <c r="CV52" s="126">
        <f>CV25*$ED52*1000</f>
        <v>698.15553801476517</v>
      </c>
      <c r="CW52" s="126">
        <f t="shared" si="47"/>
        <v>696.85695415424357</v>
      </c>
      <c r="CX52" s="126">
        <f t="shared" si="47"/>
        <v>695.51557425326234</v>
      </c>
      <c r="CY52" s="126">
        <f t="shared" si="47"/>
        <v>694.13195362855379</v>
      </c>
      <c r="CZ52" s="126">
        <f t="shared" si="47"/>
        <v>692.70797848783286</v>
      </c>
      <c r="DA52" s="126">
        <f t="shared" si="47"/>
        <v>691.24806408468226</v>
      </c>
      <c r="DB52" s="126">
        <f t="shared" si="47"/>
        <v>689.76102771761134</v>
      </c>
      <c r="DC52" s="126">
        <f t="shared" si="47"/>
        <v>688.26394777641201</v>
      </c>
      <c r="DD52" s="126">
        <f t="shared" si="47"/>
        <v>686.78748152407672</v>
      </c>
      <c r="DE52" s="126">
        <f t="shared" si="47"/>
        <v>685.38378430160617</v>
      </c>
      <c r="DF52" s="126">
        <f t="shared" si="47"/>
        <v>684.13623888218251</v>
      </c>
      <c r="DG52" s="126">
        <f t="shared" si="47"/>
        <v>683.12034859607547</v>
      </c>
      <c r="DH52" s="126">
        <f t="shared" si="47"/>
        <v>682.48210322316777</v>
      </c>
      <c r="DI52" s="126">
        <f t="shared" si="47"/>
        <v>682.33330785500107</v>
      </c>
      <c r="DJ52" s="126">
        <f t="shared" si="47"/>
        <v>682.73790073809198</v>
      </c>
      <c r="DK52" s="126">
        <f t="shared" si="47"/>
        <v>683.64592965758413</v>
      </c>
      <c r="DL52" s="126">
        <f t="shared" si="47"/>
        <v>684.87568739540768</v>
      </c>
      <c r="DM52" s="126">
        <f t="shared" si="47"/>
        <v>686.13747422821893</v>
      </c>
      <c r="DN52" s="126">
        <f t="shared" si="47"/>
        <v>687.16569726283694</v>
      </c>
      <c r="DO52" s="126">
        <f t="shared" si="47"/>
        <v>687.69220320378702</v>
      </c>
      <c r="DP52" s="126">
        <f t="shared" si="47"/>
        <v>687.57453719457567</v>
      </c>
      <c r="DQ52" s="126">
        <f t="shared" si="47"/>
        <v>687.10962259977748</v>
      </c>
      <c r="DR52" s="126">
        <f t="shared" si="47"/>
        <v>686.05040391724708</v>
      </c>
      <c r="DS52" s="126">
        <f t="shared" si="47"/>
        <v>684.43776424422526</v>
      </c>
      <c r="DT52" s="126">
        <f t="shared" si="47"/>
        <v>682.36934063018396</v>
      </c>
      <c r="DU52" s="126">
        <f t="shared" si="47"/>
        <v>679.93650397549254</v>
      </c>
      <c r="DV52" s="126">
        <f t="shared" si="47"/>
        <v>677.23938966862147</v>
      </c>
      <c r="DW52" s="126">
        <f t="shared" si="47"/>
        <v>674.38474650616251</v>
      </c>
      <c r="DX52" s="126">
        <f t="shared" si="47"/>
        <v>671.37287655426417</v>
      </c>
      <c r="DY52" s="126">
        <f t="shared" si="47"/>
        <v>668.2345836412411</v>
      </c>
      <c r="DZ52" s="126">
        <f t="shared" si="47"/>
        <v>665.12695506281511</v>
      </c>
      <c r="ED52" s="336">
        <v>0.1</v>
      </c>
      <c r="EG52" s="318"/>
      <c r="EK52" t="s">
        <v>400</v>
      </c>
    </row>
    <row r="53" spans="1:144">
      <c r="A53" s="1"/>
      <c r="B53" t="str">
        <f t="shared" si="43"/>
        <v>Landfill</v>
      </c>
      <c r="C53" s="5" t="s">
        <v>398</v>
      </c>
      <c r="D53" s="126">
        <f>D26*$ED53*1000</f>
        <v>153.72794451934428</v>
      </c>
      <c r="E53" s="126">
        <f t="shared" si="44"/>
        <v>151.66905674617382</v>
      </c>
      <c r="F53" s="126">
        <f t="shared" si="44"/>
        <v>149.53893654985924</v>
      </c>
      <c r="G53" s="126">
        <f t="shared" si="44"/>
        <v>147.44067593850818</v>
      </c>
      <c r="H53" s="126">
        <f t="shared" si="44"/>
        <v>145.35111016078127</v>
      </c>
      <c r="I53" s="126">
        <f t="shared" si="44"/>
        <v>143.27100845464889</v>
      </c>
      <c r="J53" s="126">
        <f t="shared" si="44"/>
        <v>140.5001606004549</v>
      </c>
      <c r="K53" s="126">
        <f t="shared" si="44"/>
        <v>137.75284715830583</v>
      </c>
      <c r="L53" s="126">
        <f t="shared" si="44"/>
        <v>135.03643718494052</v>
      </c>
      <c r="M53" s="126">
        <f t="shared" si="44"/>
        <v>132.36330054723322</v>
      </c>
      <c r="N53" s="126">
        <f t="shared" si="44"/>
        <v>129.75310126919231</v>
      </c>
      <c r="O53" s="126">
        <f t="shared" si="44"/>
        <v>126.73029271094293</v>
      </c>
      <c r="P53" s="126">
        <f t="shared" si="44"/>
        <v>123.99424365971267</v>
      </c>
      <c r="Q53" s="126">
        <f t="shared" si="44"/>
        <v>121.19317618734698</v>
      </c>
      <c r="R53" s="126">
        <f t="shared" si="44"/>
        <v>118.55854920496155</v>
      </c>
      <c r="S53" s="126">
        <f t="shared" si="44"/>
        <v>116.07998803190101</v>
      </c>
      <c r="T53" s="126">
        <f t="shared" si="44"/>
        <v>113.83002535663054</v>
      </c>
      <c r="U53" s="126">
        <f t="shared" si="44"/>
        <v>111.62740061813987</v>
      </c>
      <c r="V53" s="126">
        <f t="shared" si="44"/>
        <v>109.41108060666274</v>
      </c>
      <c r="W53" s="126">
        <f t="shared" si="44"/>
        <v>107.11904252696665</v>
      </c>
      <c r="X53" s="126">
        <f t="shared" si="44"/>
        <v>104.71803387154355</v>
      </c>
      <c r="Y53" s="126">
        <f t="shared" si="44"/>
        <v>100.82089340527129</v>
      </c>
      <c r="Z53" s="126">
        <f t="shared" si="44"/>
        <v>97.403033682711509</v>
      </c>
      <c r="AA53" s="126">
        <f t="shared" si="44"/>
        <v>93.871188839422018</v>
      </c>
      <c r="AB53" s="126">
        <f t="shared" si="44"/>
        <v>90.309116061351119</v>
      </c>
      <c r="AC53" s="126">
        <f t="shared" si="44"/>
        <v>86.739089954665516</v>
      </c>
      <c r="AD53" s="126">
        <f t="shared" si="44"/>
        <v>83.131857940823011</v>
      </c>
      <c r="AE53" s="126">
        <f t="shared" si="44"/>
        <v>79.569876422614456</v>
      </c>
      <c r="AF53" s="126">
        <f t="shared" si="44"/>
        <v>76.054625326804768</v>
      </c>
      <c r="AG53" s="126">
        <f t="shared" si="44"/>
        <v>72.594578424541027</v>
      </c>
      <c r="AH53" s="126">
        <f t="shared" si="44"/>
        <v>69.22678723880837</v>
      </c>
      <c r="AI53" s="126"/>
      <c r="AJ53" s="126">
        <f>AJ26*$ED53*1000</f>
        <v>153.72794451934428</v>
      </c>
      <c r="AK53" s="126">
        <f t="shared" si="45"/>
        <v>151.89513301413061</v>
      </c>
      <c r="AL53" s="126">
        <f t="shared" si="45"/>
        <v>150.00889112597139</v>
      </c>
      <c r="AM53" s="126">
        <f t="shared" si="45"/>
        <v>148.14938494973859</v>
      </c>
      <c r="AN53" s="126">
        <f t="shared" si="45"/>
        <v>146.30111101576009</v>
      </c>
      <c r="AO53" s="126">
        <f t="shared" si="45"/>
        <v>144.46485294584298</v>
      </c>
      <c r="AP53" s="126">
        <f t="shared" si="45"/>
        <v>142.33101384525608</v>
      </c>
      <c r="AQ53" s="126">
        <f t="shared" si="45"/>
        <v>140.22570518590751</v>
      </c>
      <c r="AR53" s="126">
        <f t="shared" si="45"/>
        <v>138.15631506216738</v>
      </c>
      <c r="AS53" s="126">
        <f t="shared" si="45"/>
        <v>136.13523360129702</v>
      </c>
      <c r="AT53" s="126">
        <f t="shared" si="45"/>
        <v>134.18214754685386</v>
      </c>
      <c r="AU53" s="126">
        <f t="shared" si="45"/>
        <v>132.05421997362939</v>
      </c>
      <c r="AV53" s="126">
        <f t="shared" si="45"/>
        <v>130.18756773834934</v>
      </c>
      <c r="AW53" s="126">
        <f t="shared" si="45"/>
        <v>128.31649306995584</v>
      </c>
      <c r="AX53" s="126">
        <f t="shared" si="45"/>
        <v>126.61823597100339</v>
      </c>
      <c r="AY53" s="126">
        <f t="shared" si="45"/>
        <v>125.08260332657231</v>
      </c>
      <c r="AZ53" s="126">
        <f t="shared" si="45"/>
        <v>123.71813649673882</v>
      </c>
      <c r="BA53" s="126">
        <f t="shared" si="45"/>
        <v>122.40731738306326</v>
      </c>
      <c r="BB53" s="126">
        <f t="shared" si="45"/>
        <v>121.08895417188768</v>
      </c>
      <c r="BC53" s="126">
        <f t="shared" si="45"/>
        <v>119.70074831667191</v>
      </c>
      <c r="BD53" s="126">
        <f t="shared" si="45"/>
        <v>118.20916508044664</v>
      </c>
      <c r="BE53" s="126">
        <f t="shared" si="45"/>
        <v>115.27076482713156</v>
      </c>
      <c r="BF53" s="126">
        <f t="shared" si="45"/>
        <v>112.73716611437023</v>
      </c>
      <c r="BG53" s="126">
        <f t="shared" si="45"/>
        <v>110.1458809156467</v>
      </c>
      <c r="BH53" s="126">
        <f t="shared" si="45"/>
        <v>107.52402273402893</v>
      </c>
      <c r="BI53" s="126">
        <f t="shared" si="45"/>
        <v>104.89339998379322</v>
      </c>
      <c r="BJ53" s="126">
        <f t="shared" si="45"/>
        <v>102.26188905613587</v>
      </c>
      <c r="BK53" s="126">
        <f t="shared" si="45"/>
        <v>99.674145956347274</v>
      </c>
      <c r="BL53" s="126">
        <f t="shared" si="45"/>
        <v>97.131136789533656</v>
      </c>
      <c r="BM53" s="126">
        <f t="shared" si="45"/>
        <v>94.640938660650932</v>
      </c>
      <c r="BN53" s="126">
        <f t="shared" si="45"/>
        <v>92.240929454459632</v>
      </c>
      <c r="BO53" s="126"/>
      <c r="BP53" s="126">
        <f>BP26*$ED53*1000</f>
        <v>153.72761064535251</v>
      </c>
      <c r="BQ53" s="126">
        <f t="shared" si="46"/>
        <v>150.32631620021741</v>
      </c>
      <c r="BR53" s="126">
        <f t="shared" si="46"/>
        <v>146.93520424147565</v>
      </c>
      <c r="BS53" s="126">
        <f t="shared" si="46"/>
        <v>143.5546295362131</v>
      </c>
      <c r="BT53" s="126">
        <f t="shared" si="46"/>
        <v>140.18495631270943</v>
      </c>
      <c r="BU53" s="126">
        <f t="shared" si="46"/>
        <v>136.82655848492843</v>
      </c>
      <c r="BV53" s="126">
        <f t="shared" si="46"/>
        <v>133.47981988199146</v>
      </c>
      <c r="BW53" s="126">
        <f t="shared" si="46"/>
        <v>130.1451344827413</v>
      </c>
      <c r="BX53" s="126">
        <f t="shared" si="46"/>
        <v>126.82290665550386</v>
      </c>
      <c r="BY53" s="126">
        <f t="shared" si="46"/>
        <v>123.51355140315812</v>
      </c>
      <c r="BZ53" s="126">
        <f t="shared" si="46"/>
        <v>120.21749461362684</v>
      </c>
      <c r="CA53" s="126">
        <f t="shared" si="46"/>
        <v>116.93517331590316</v>
      </c>
      <c r="CB53" s="126">
        <f t="shared" si="46"/>
        <v>113.66703594172984</v>
      </c>
      <c r="CC53" s="126">
        <f t="shared" si="46"/>
        <v>110.41354259305146</v>
      </c>
      <c r="CD53" s="126">
        <f t="shared" si="46"/>
        <v>107.17516531536123</v>
      </c>
      <c r="CE53" s="126">
        <f t="shared" si="46"/>
        <v>103.95238837706687</v>
      </c>
      <c r="CF53" s="126">
        <f t="shared" si="46"/>
        <v>100.74570855500345</v>
      </c>
      <c r="CG53" s="126">
        <f t="shared" si="46"/>
        <v>97.555635426222082</v>
      </c>
      <c r="CH53" s="126">
        <f t="shared" si="46"/>
        <v>94.382691666187512</v>
      </c>
      <c r="CI53" s="126">
        <f t="shared" si="46"/>
        <v>91.227413353519694</v>
      </c>
      <c r="CJ53" s="126">
        <f t="shared" si="46"/>
        <v>88.09035028141669</v>
      </c>
      <c r="CK53" s="126">
        <f t="shared" si="46"/>
        <v>84.972066275900588</v>
      </c>
      <c r="CL53" s="126">
        <f t="shared" si="46"/>
        <v>81.873139521029245</v>
      </c>
      <c r="CM53" s="126">
        <f t="shared" si="46"/>
        <v>78.794162891220481</v>
      </c>
      <c r="CN53" s="126">
        <f t="shared" si="46"/>
        <v>75.735744290839008</v>
      </c>
      <c r="CO53" s="126">
        <f t="shared" si="46"/>
        <v>72.698507001197655</v>
      </c>
      <c r="CP53" s="126">
        <f t="shared" si="46"/>
        <v>69.683090035129169</v>
      </c>
      <c r="CQ53" s="126">
        <f t="shared" si="46"/>
        <v>66.690148499287602</v>
      </c>
      <c r="CR53" s="126">
        <f t="shared" si="46"/>
        <v>63.720353964340958</v>
      </c>
      <c r="CS53" s="126">
        <f t="shared" si="46"/>
        <v>60.774394843220946</v>
      </c>
      <c r="CT53" s="126">
        <f t="shared" si="46"/>
        <v>57.852976777598123</v>
      </c>
      <c r="CU53" s="126"/>
      <c r="CV53" s="126">
        <f>CV26*$ED53*1000</f>
        <v>153.72794451934428</v>
      </c>
      <c r="CW53" s="126">
        <f t="shared" si="47"/>
        <v>153.88251704970114</v>
      </c>
      <c r="CX53" s="126">
        <f t="shared" si="47"/>
        <v>154.02435423832438</v>
      </c>
      <c r="CY53" s="126">
        <f t="shared" si="47"/>
        <v>154.15351113703599</v>
      </c>
      <c r="CZ53" s="126">
        <f t="shared" si="47"/>
        <v>154.27034117386663</v>
      </c>
      <c r="DA53" s="126">
        <f t="shared" si="47"/>
        <v>154.37576786534632</v>
      </c>
      <c r="DB53" s="126">
        <f t="shared" si="47"/>
        <v>154.47171207512142</v>
      </c>
      <c r="DC53" s="126">
        <f t="shared" si="47"/>
        <v>154.56197213598173</v>
      </c>
      <c r="DD53" s="126">
        <f t="shared" si="47"/>
        <v>154.65344656679787</v>
      </c>
      <c r="DE53" s="126">
        <f t="shared" si="47"/>
        <v>154.75796348185662</v>
      </c>
      <c r="DF53" s="126">
        <f t="shared" si="47"/>
        <v>154.89454842086548</v>
      </c>
      <c r="DG53" s="126">
        <f t="shared" si="47"/>
        <v>155.08064029934931</v>
      </c>
      <c r="DH53" s="126">
        <f t="shared" si="47"/>
        <v>155.34990363285516</v>
      </c>
      <c r="DI53" s="126">
        <f t="shared" si="47"/>
        <v>155.72855086325106</v>
      </c>
      <c r="DJ53" s="126">
        <f t="shared" si="47"/>
        <v>156.23210520242458</v>
      </c>
      <c r="DK53" s="126">
        <f t="shared" si="47"/>
        <v>156.85010659624848</v>
      </c>
      <c r="DL53" s="126">
        <f t="shared" si="47"/>
        <v>157.5416605233149</v>
      </c>
      <c r="DM53" s="126">
        <f t="shared" si="47"/>
        <v>158.24052705240953</v>
      </c>
      <c r="DN53" s="126">
        <f t="shared" si="47"/>
        <v>158.8853483912759</v>
      </c>
      <c r="DO53" s="126">
        <f t="shared" si="47"/>
        <v>159.41354491951486</v>
      </c>
      <c r="DP53" s="126">
        <f t="shared" si="47"/>
        <v>159.79112072056756</v>
      </c>
      <c r="DQ53" s="126">
        <f t="shared" si="47"/>
        <v>160.08612084443226</v>
      </c>
      <c r="DR53" s="126">
        <f t="shared" si="47"/>
        <v>160.2402363002644</v>
      </c>
      <c r="DS53" s="126">
        <f t="shared" si="47"/>
        <v>160.2620086601847</v>
      </c>
      <c r="DT53" s="126">
        <f t="shared" si="47"/>
        <v>160.17340416071067</v>
      </c>
      <c r="DU53" s="126">
        <f t="shared" si="47"/>
        <v>159.99514751059613</v>
      </c>
      <c r="DV53" s="126">
        <f t="shared" si="47"/>
        <v>159.75024717167179</v>
      </c>
      <c r="DW53" s="126">
        <f t="shared" si="47"/>
        <v>159.4635098089376</v>
      </c>
      <c r="DX53" s="126">
        <f t="shared" si="47"/>
        <v>159.13475844108277</v>
      </c>
      <c r="DY53" s="126">
        <f t="shared" si="47"/>
        <v>158.77106595006757</v>
      </c>
      <c r="DZ53" s="126">
        <f t="shared" si="47"/>
        <v>158.40965330381025</v>
      </c>
      <c r="ED53" s="336">
        <v>0.1</v>
      </c>
      <c r="EG53" s="318"/>
      <c r="EK53" t="s">
        <v>400</v>
      </c>
    </row>
    <row r="54" spans="1:144">
      <c r="A54" s="1"/>
      <c r="B54" t="str">
        <f t="shared" si="43"/>
        <v>Dumpsite</v>
      </c>
      <c r="C54" s="5" t="s">
        <v>398</v>
      </c>
      <c r="D54" s="126">
        <f t="shared" ref="D54:AH57" si="50">D26*$ED54*1000</f>
        <v>0</v>
      </c>
      <c r="E54" s="126">
        <f t="shared" si="50"/>
        <v>0</v>
      </c>
      <c r="F54" s="126">
        <f t="shared" si="50"/>
        <v>0</v>
      </c>
      <c r="G54" s="126">
        <f t="shared" si="50"/>
        <v>0</v>
      </c>
      <c r="H54" s="126">
        <f t="shared" si="50"/>
        <v>0</v>
      </c>
      <c r="I54" s="126">
        <f t="shared" si="50"/>
        <v>0</v>
      </c>
      <c r="J54" s="126">
        <f t="shared" si="50"/>
        <v>0</v>
      </c>
      <c r="K54" s="126">
        <f t="shared" si="50"/>
        <v>0</v>
      </c>
      <c r="L54" s="126">
        <f t="shared" si="50"/>
        <v>0</v>
      </c>
      <c r="M54" s="126">
        <f t="shared" si="50"/>
        <v>0</v>
      </c>
      <c r="N54" s="126">
        <f t="shared" si="50"/>
        <v>0</v>
      </c>
      <c r="O54" s="126">
        <f t="shared" si="50"/>
        <v>0</v>
      </c>
      <c r="P54" s="126">
        <f t="shared" si="50"/>
        <v>0</v>
      </c>
      <c r="Q54" s="126">
        <f t="shared" si="50"/>
        <v>0</v>
      </c>
      <c r="R54" s="126">
        <f t="shared" si="50"/>
        <v>0</v>
      </c>
      <c r="S54" s="126">
        <f t="shared" si="50"/>
        <v>0</v>
      </c>
      <c r="T54" s="126">
        <f t="shared" si="50"/>
        <v>0</v>
      </c>
      <c r="U54" s="126">
        <f t="shared" si="50"/>
        <v>0</v>
      </c>
      <c r="V54" s="126">
        <f t="shared" si="50"/>
        <v>0</v>
      </c>
      <c r="W54" s="126">
        <f t="shared" si="50"/>
        <v>0</v>
      </c>
      <c r="X54" s="126">
        <f t="shared" si="50"/>
        <v>0</v>
      </c>
      <c r="Y54" s="126">
        <f t="shared" si="50"/>
        <v>0</v>
      </c>
      <c r="Z54" s="126">
        <f t="shared" si="50"/>
        <v>0</v>
      </c>
      <c r="AA54" s="126">
        <f t="shared" si="50"/>
        <v>0</v>
      </c>
      <c r="AB54" s="126">
        <f t="shared" si="50"/>
        <v>0</v>
      </c>
      <c r="AC54" s="126">
        <f t="shared" si="50"/>
        <v>0</v>
      </c>
      <c r="AD54" s="126">
        <f t="shared" si="50"/>
        <v>0</v>
      </c>
      <c r="AE54" s="126">
        <f t="shared" si="50"/>
        <v>0</v>
      </c>
      <c r="AF54" s="126">
        <f t="shared" si="50"/>
        <v>0</v>
      </c>
      <c r="AG54" s="126">
        <f t="shared" si="50"/>
        <v>0</v>
      </c>
      <c r="AH54" s="126">
        <f t="shared" si="50"/>
        <v>0</v>
      </c>
      <c r="AI54" s="126"/>
      <c r="AJ54" s="126">
        <f t="shared" ref="AJ54:BN57" si="51">AJ26*$ED54*1000</f>
        <v>0</v>
      </c>
      <c r="AK54" s="126">
        <f t="shared" si="51"/>
        <v>0</v>
      </c>
      <c r="AL54" s="126">
        <f t="shared" si="51"/>
        <v>0</v>
      </c>
      <c r="AM54" s="126">
        <f t="shared" si="51"/>
        <v>0</v>
      </c>
      <c r="AN54" s="126">
        <f t="shared" si="51"/>
        <v>0</v>
      </c>
      <c r="AO54" s="126">
        <f t="shared" si="51"/>
        <v>0</v>
      </c>
      <c r="AP54" s="126">
        <f t="shared" si="51"/>
        <v>0</v>
      </c>
      <c r="AQ54" s="126">
        <f t="shared" si="51"/>
        <v>0</v>
      </c>
      <c r="AR54" s="126">
        <f t="shared" si="51"/>
        <v>0</v>
      </c>
      <c r="AS54" s="126">
        <f t="shared" si="51"/>
        <v>0</v>
      </c>
      <c r="AT54" s="126">
        <f t="shared" si="51"/>
        <v>0</v>
      </c>
      <c r="AU54" s="126">
        <f t="shared" si="51"/>
        <v>0</v>
      </c>
      <c r="AV54" s="126">
        <f t="shared" si="51"/>
        <v>0</v>
      </c>
      <c r="AW54" s="126">
        <f t="shared" si="51"/>
        <v>0</v>
      </c>
      <c r="AX54" s="126">
        <f t="shared" si="51"/>
        <v>0</v>
      </c>
      <c r="AY54" s="126">
        <f t="shared" si="51"/>
        <v>0</v>
      </c>
      <c r="AZ54" s="126">
        <f t="shared" si="51"/>
        <v>0</v>
      </c>
      <c r="BA54" s="126">
        <f t="shared" si="51"/>
        <v>0</v>
      </c>
      <c r="BB54" s="126">
        <f t="shared" si="51"/>
        <v>0</v>
      </c>
      <c r="BC54" s="126">
        <f t="shared" si="51"/>
        <v>0</v>
      </c>
      <c r="BD54" s="126">
        <f t="shared" si="51"/>
        <v>0</v>
      </c>
      <c r="BE54" s="126">
        <f t="shared" si="51"/>
        <v>0</v>
      </c>
      <c r="BF54" s="126">
        <f t="shared" si="51"/>
        <v>0</v>
      </c>
      <c r="BG54" s="126">
        <f t="shared" si="51"/>
        <v>0</v>
      </c>
      <c r="BH54" s="126">
        <f t="shared" si="51"/>
        <v>0</v>
      </c>
      <c r="BI54" s="126">
        <f t="shared" si="51"/>
        <v>0</v>
      </c>
      <c r="BJ54" s="126">
        <f t="shared" si="51"/>
        <v>0</v>
      </c>
      <c r="BK54" s="126">
        <f t="shared" si="51"/>
        <v>0</v>
      </c>
      <c r="BL54" s="126">
        <f t="shared" si="51"/>
        <v>0</v>
      </c>
      <c r="BM54" s="126">
        <f t="shared" si="51"/>
        <v>0</v>
      </c>
      <c r="BN54" s="126">
        <f t="shared" si="51"/>
        <v>0</v>
      </c>
      <c r="BO54" s="126"/>
      <c r="BP54" s="126">
        <f t="shared" ref="BP54:CT57" si="52">BP26*$ED54*1000</f>
        <v>0</v>
      </c>
      <c r="BQ54" s="126">
        <f t="shared" si="52"/>
        <v>0</v>
      </c>
      <c r="BR54" s="126">
        <f t="shared" si="52"/>
        <v>0</v>
      </c>
      <c r="BS54" s="126">
        <f t="shared" si="52"/>
        <v>0</v>
      </c>
      <c r="BT54" s="126">
        <f t="shared" si="52"/>
        <v>0</v>
      </c>
      <c r="BU54" s="126">
        <f t="shared" si="52"/>
        <v>0</v>
      </c>
      <c r="BV54" s="126">
        <f t="shared" si="52"/>
        <v>0</v>
      </c>
      <c r="BW54" s="126">
        <f t="shared" si="52"/>
        <v>0</v>
      </c>
      <c r="BX54" s="126">
        <f t="shared" si="52"/>
        <v>0</v>
      </c>
      <c r="BY54" s="126">
        <f t="shared" si="52"/>
        <v>0</v>
      </c>
      <c r="BZ54" s="126">
        <f t="shared" si="52"/>
        <v>0</v>
      </c>
      <c r="CA54" s="126">
        <f t="shared" si="52"/>
        <v>0</v>
      </c>
      <c r="CB54" s="126">
        <f t="shared" si="52"/>
        <v>0</v>
      </c>
      <c r="CC54" s="126">
        <f t="shared" si="52"/>
        <v>0</v>
      </c>
      <c r="CD54" s="126">
        <f t="shared" si="52"/>
        <v>0</v>
      </c>
      <c r="CE54" s="126">
        <f t="shared" si="52"/>
        <v>0</v>
      </c>
      <c r="CF54" s="126">
        <f t="shared" si="52"/>
        <v>0</v>
      </c>
      <c r="CG54" s="126">
        <f t="shared" si="52"/>
        <v>0</v>
      </c>
      <c r="CH54" s="126">
        <f t="shared" si="52"/>
        <v>0</v>
      </c>
      <c r="CI54" s="126">
        <f t="shared" si="52"/>
        <v>0</v>
      </c>
      <c r="CJ54" s="126">
        <f t="shared" si="52"/>
        <v>0</v>
      </c>
      <c r="CK54" s="126">
        <f t="shared" si="52"/>
        <v>0</v>
      </c>
      <c r="CL54" s="126">
        <f t="shared" si="52"/>
        <v>0</v>
      </c>
      <c r="CM54" s="126">
        <f t="shared" si="52"/>
        <v>0</v>
      </c>
      <c r="CN54" s="126">
        <f t="shared" si="52"/>
        <v>0</v>
      </c>
      <c r="CO54" s="126">
        <f t="shared" si="52"/>
        <v>0</v>
      </c>
      <c r="CP54" s="126">
        <f t="shared" si="52"/>
        <v>0</v>
      </c>
      <c r="CQ54" s="126">
        <f t="shared" si="52"/>
        <v>0</v>
      </c>
      <c r="CR54" s="126">
        <f t="shared" si="52"/>
        <v>0</v>
      </c>
      <c r="CS54" s="126">
        <f t="shared" si="52"/>
        <v>0</v>
      </c>
      <c r="CT54" s="126">
        <f t="shared" si="52"/>
        <v>0</v>
      </c>
      <c r="CU54" s="126"/>
      <c r="CV54" s="126">
        <f t="shared" ref="CV54:DZ57" si="53">CV26*$ED54*1000</f>
        <v>0</v>
      </c>
      <c r="CW54" s="126">
        <f t="shared" si="53"/>
        <v>0</v>
      </c>
      <c r="CX54" s="126">
        <f t="shared" si="53"/>
        <v>0</v>
      </c>
      <c r="CY54" s="126">
        <f t="shared" si="53"/>
        <v>0</v>
      </c>
      <c r="CZ54" s="126">
        <f t="shared" si="53"/>
        <v>0</v>
      </c>
      <c r="DA54" s="126">
        <f t="shared" si="53"/>
        <v>0</v>
      </c>
      <c r="DB54" s="126">
        <f t="shared" si="53"/>
        <v>0</v>
      </c>
      <c r="DC54" s="126">
        <f t="shared" si="53"/>
        <v>0</v>
      </c>
      <c r="DD54" s="126">
        <f t="shared" si="53"/>
        <v>0</v>
      </c>
      <c r="DE54" s="126">
        <f t="shared" si="53"/>
        <v>0</v>
      </c>
      <c r="DF54" s="126">
        <f t="shared" si="53"/>
        <v>0</v>
      </c>
      <c r="DG54" s="126">
        <f t="shared" si="53"/>
        <v>0</v>
      </c>
      <c r="DH54" s="126">
        <f t="shared" si="53"/>
        <v>0</v>
      </c>
      <c r="DI54" s="126">
        <f t="shared" si="53"/>
        <v>0</v>
      </c>
      <c r="DJ54" s="126">
        <f t="shared" si="53"/>
        <v>0</v>
      </c>
      <c r="DK54" s="126">
        <f t="shared" si="53"/>
        <v>0</v>
      </c>
      <c r="DL54" s="126">
        <f t="shared" si="53"/>
        <v>0</v>
      </c>
      <c r="DM54" s="126">
        <f t="shared" si="53"/>
        <v>0</v>
      </c>
      <c r="DN54" s="126">
        <f t="shared" si="53"/>
        <v>0</v>
      </c>
      <c r="DO54" s="126">
        <f t="shared" si="53"/>
        <v>0</v>
      </c>
      <c r="DP54" s="126">
        <f t="shared" si="53"/>
        <v>0</v>
      </c>
      <c r="DQ54" s="126">
        <f t="shared" si="53"/>
        <v>0</v>
      </c>
      <c r="DR54" s="126">
        <f t="shared" si="53"/>
        <v>0</v>
      </c>
      <c r="DS54" s="126">
        <f t="shared" si="53"/>
        <v>0</v>
      </c>
      <c r="DT54" s="126">
        <f t="shared" si="53"/>
        <v>0</v>
      </c>
      <c r="DU54" s="126">
        <f t="shared" si="53"/>
        <v>0</v>
      </c>
      <c r="DV54" s="126">
        <f t="shared" si="53"/>
        <v>0</v>
      </c>
      <c r="DW54" s="126">
        <f t="shared" si="53"/>
        <v>0</v>
      </c>
      <c r="DX54" s="126">
        <f t="shared" si="53"/>
        <v>0</v>
      </c>
      <c r="DY54" s="126">
        <f t="shared" si="53"/>
        <v>0</v>
      </c>
      <c r="DZ54" s="126">
        <f t="shared" si="53"/>
        <v>0</v>
      </c>
      <c r="ED54" s="336">
        <v>0</v>
      </c>
      <c r="EG54" s="318"/>
      <c r="EK54" t="s">
        <v>400</v>
      </c>
    </row>
    <row r="55" spans="1:144">
      <c r="A55" s="1"/>
      <c r="B55" t="str">
        <f t="shared" si="43"/>
        <v>Open Burning</v>
      </c>
      <c r="C55" s="5" t="s">
        <v>398</v>
      </c>
      <c r="D55" s="126">
        <f t="shared" si="50"/>
        <v>0</v>
      </c>
      <c r="E55" s="126">
        <f t="shared" si="50"/>
        <v>0</v>
      </c>
      <c r="F55" s="126">
        <f t="shared" si="50"/>
        <v>0</v>
      </c>
      <c r="G55" s="126">
        <f t="shared" si="50"/>
        <v>0</v>
      </c>
      <c r="H55" s="126">
        <f t="shared" si="50"/>
        <v>0</v>
      </c>
      <c r="I55" s="126">
        <f t="shared" si="50"/>
        <v>0</v>
      </c>
      <c r="J55" s="126">
        <f t="shared" si="50"/>
        <v>0</v>
      </c>
      <c r="K55" s="126">
        <f t="shared" si="50"/>
        <v>0</v>
      </c>
      <c r="L55" s="126">
        <f t="shared" si="50"/>
        <v>0</v>
      </c>
      <c r="M55" s="126">
        <f t="shared" si="50"/>
        <v>0</v>
      </c>
      <c r="N55" s="126">
        <f t="shared" si="50"/>
        <v>0</v>
      </c>
      <c r="O55" s="126">
        <f t="shared" si="50"/>
        <v>0</v>
      </c>
      <c r="P55" s="126">
        <f t="shared" si="50"/>
        <v>0</v>
      </c>
      <c r="Q55" s="126">
        <f t="shared" si="50"/>
        <v>0</v>
      </c>
      <c r="R55" s="126">
        <f t="shared" si="50"/>
        <v>0</v>
      </c>
      <c r="S55" s="126">
        <f t="shared" si="50"/>
        <v>0</v>
      </c>
      <c r="T55" s="126">
        <f t="shared" si="50"/>
        <v>0</v>
      </c>
      <c r="U55" s="126">
        <f t="shared" si="50"/>
        <v>0</v>
      </c>
      <c r="V55" s="126">
        <f t="shared" si="50"/>
        <v>0</v>
      </c>
      <c r="W55" s="126">
        <f t="shared" si="50"/>
        <v>0</v>
      </c>
      <c r="X55" s="126">
        <f t="shared" si="50"/>
        <v>0</v>
      </c>
      <c r="Y55" s="126">
        <f t="shared" si="50"/>
        <v>0</v>
      </c>
      <c r="Z55" s="126">
        <f t="shared" si="50"/>
        <v>0</v>
      </c>
      <c r="AA55" s="126">
        <f t="shared" si="50"/>
        <v>0</v>
      </c>
      <c r="AB55" s="126">
        <f t="shared" si="50"/>
        <v>0</v>
      </c>
      <c r="AC55" s="126">
        <f t="shared" si="50"/>
        <v>0</v>
      </c>
      <c r="AD55" s="126">
        <f t="shared" si="50"/>
        <v>0</v>
      </c>
      <c r="AE55" s="126">
        <f t="shared" si="50"/>
        <v>0</v>
      </c>
      <c r="AF55" s="126">
        <f t="shared" si="50"/>
        <v>0</v>
      </c>
      <c r="AG55" s="126">
        <f t="shared" si="50"/>
        <v>0</v>
      </c>
      <c r="AH55" s="126">
        <f t="shared" si="50"/>
        <v>0</v>
      </c>
      <c r="AI55" s="126"/>
      <c r="AJ55" s="126">
        <f t="shared" si="51"/>
        <v>0</v>
      </c>
      <c r="AK55" s="126">
        <f t="shared" si="51"/>
        <v>0</v>
      </c>
      <c r="AL55" s="126">
        <f t="shared" si="51"/>
        <v>0</v>
      </c>
      <c r="AM55" s="126">
        <f t="shared" si="51"/>
        <v>0</v>
      </c>
      <c r="AN55" s="126">
        <f t="shared" si="51"/>
        <v>0</v>
      </c>
      <c r="AO55" s="126">
        <f t="shared" si="51"/>
        <v>0</v>
      </c>
      <c r="AP55" s="126">
        <f t="shared" si="51"/>
        <v>0</v>
      </c>
      <c r="AQ55" s="126">
        <f t="shared" si="51"/>
        <v>0</v>
      </c>
      <c r="AR55" s="126">
        <f t="shared" si="51"/>
        <v>0</v>
      </c>
      <c r="AS55" s="126">
        <f t="shared" si="51"/>
        <v>0</v>
      </c>
      <c r="AT55" s="126">
        <f t="shared" si="51"/>
        <v>0</v>
      </c>
      <c r="AU55" s="126">
        <f t="shared" si="51"/>
        <v>0</v>
      </c>
      <c r="AV55" s="126">
        <f t="shared" si="51"/>
        <v>0</v>
      </c>
      <c r="AW55" s="126">
        <f t="shared" si="51"/>
        <v>0</v>
      </c>
      <c r="AX55" s="126">
        <f t="shared" si="51"/>
        <v>0</v>
      </c>
      <c r="AY55" s="126">
        <f t="shared" si="51"/>
        <v>0</v>
      </c>
      <c r="AZ55" s="126">
        <f t="shared" si="51"/>
        <v>0</v>
      </c>
      <c r="BA55" s="126">
        <f t="shared" si="51"/>
        <v>0</v>
      </c>
      <c r="BB55" s="126">
        <f t="shared" si="51"/>
        <v>0</v>
      </c>
      <c r="BC55" s="126">
        <f t="shared" si="51"/>
        <v>0</v>
      </c>
      <c r="BD55" s="126">
        <f t="shared" si="51"/>
        <v>0</v>
      </c>
      <c r="BE55" s="126">
        <f t="shared" si="51"/>
        <v>0</v>
      </c>
      <c r="BF55" s="126">
        <f t="shared" si="51"/>
        <v>0</v>
      </c>
      <c r="BG55" s="126">
        <f t="shared" si="51"/>
        <v>0</v>
      </c>
      <c r="BH55" s="126">
        <f t="shared" si="51"/>
        <v>0</v>
      </c>
      <c r="BI55" s="126">
        <f t="shared" si="51"/>
        <v>0</v>
      </c>
      <c r="BJ55" s="126">
        <f t="shared" si="51"/>
        <v>0</v>
      </c>
      <c r="BK55" s="126">
        <f t="shared" si="51"/>
        <v>0</v>
      </c>
      <c r="BL55" s="126">
        <f t="shared" si="51"/>
        <v>0</v>
      </c>
      <c r="BM55" s="126">
        <f t="shared" si="51"/>
        <v>0</v>
      </c>
      <c r="BN55" s="126">
        <f t="shared" si="51"/>
        <v>0</v>
      </c>
      <c r="BO55" s="126"/>
      <c r="BP55" s="126">
        <f t="shared" si="52"/>
        <v>0</v>
      </c>
      <c r="BQ55" s="126">
        <f t="shared" si="52"/>
        <v>0</v>
      </c>
      <c r="BR55" s="126">
        <f t="shared" si="52"/>
        <v>0</v>
      </c>
      <c r="BS55" s="126">
        <f t="shared" si="52"/>
        <v>0</v>
      </c>
      <c r="BT55" s="126">
        <f t="shared" si="52"/>
        <v>0</v>
      </c>
      <c r="BU55" s="126">
        <f t="shared" si="52"/>
        <v>0</v>
      </c>
      <c r="BV55" s="126">
        <f t="shared" si="52"/>
        <v>0</v>
      </c>
      <c r="BW55" s="126">
        <f t="shared" si="52"/>
        <v>0</v>
      </c>
      <c r="BX55" s="126">
        <f t="shared" si="52"/>
        <v>0</v>
      </c>
      <c r="BY55" s="126">
        <f t="shared" si="52"/>
        <v>0</v>
      </c>
      <c r="BZ55" s="126">
        <f t="shared" si="52"/>
        <v>0</v>
      </c>
      <c r="CA55" s="126">
        <f t="shared" si="52"/>
        <v>0</v>
      </c>
      <c r="CB55" s="126">
        <f t="shared" si="52"/>
        <v>0</v>
      </c>
      <c r="CC55" s="126">
        <f t="shared" si="52"/>
        <v>0</v>
      </c>
      <c r="CD55" s="126">
        <f t="shared" si="52"/>
        <v>0</v>
      </c>
      <c r="CE55" s="126">
        <f t="shared" si="52"/>
        <v>0</v>
      </c>
      <c r="CF55" s="126">
        <f t="shared" si="52"/>
        <v>0</v>
      </c>
      <c r="CG55" s="126">
        <f t="shared" si="52"/>
        <v>0</v>
      </c>
      <c r="CH55" s="126">
        <f t="shared" si="52"/>
        <v>0</v>
      </c>
      <c r="CI55" s="126">
        <f t="shared" si="52"/>
        <v>0</v>
      </c>
      <c r="CJ55" s="126">
        <f t="shared" si="52"/>
        <v>0</v>
      </c>
      <c r="CK55" s="126">
        <f t="shared" si="52"/>
        <v>0</v>
      </c>
      <c r="CL55" s="126">
        <f t="shared" si="52"/>
        <v>0</v>
      </c>
      <c r="CM55" s="126">
        <f t="shared" si="52"/>
        <v>0</v>
      </c>
      <c r="CN55" s="126">
        <f t="shared" si="52"/>
        <v>0</v>
      </c>
      <c r="CO55" s="126">
        <f t="shared" si="52"/>
        <v>0</v>
      </c>
      <c r="CP55" s="126">
        <f t="shared" si="52"/>
        <v>0</v>
      </c>
      <c r="CQ55" s="126">
        <f t="shared" si="52"/>
        <v>0</v>
      </c>
      <c r="CR55" s="126">
        <f t="shared" si="52"/>
        <v>0</v>
      </c>
      <c r="CS55" s="126">
        <f t="shared" si="52"/>
        <v>0</v>
      </c>
      <c r="CT55" s="126">
        <f t="shared" si="52"/>
        <v>0</v>
      </c>
      <c r="CU55" s="126"/>
      <c r="CV55" s="126">
        <f t="shared" si="53"/>
        <v>0</v>
      </c>
      <c r="CW55" s="126">
        <f t="shared" si="53"/>
        <v>0</v>
      </c>
      <c r="CX55" s="126">
        <f t="shared" si="53"/>
        <v>0</v>
      </c>
      <c r="CY55" s="126">
        <f t="shared" si="53"/>
        <v>0</v>
      </c>
      <c r="CZ55" s="126">
        <f t="shared" si="53"/>
        <v>0</v>
      </c>
      <c r="DA55" s="126">
        <f t="shared" si="53"/>
        <v>0</v>
      </c>
      <c r="DB55" s="126">
        <f t="shared" si="53"/>
        <v>0</v>
      </c>
      <c r="DC55" s="126">
        <f t="shared" si="53"/>
        <v>0</v>
      </c>
      <c r="DD55" s="126">
        <f t="shared" si="53"/>
        <v>0</v>
      </c>
      <c r="DE55" s="126">
        <f t="shared" si="53"/>
        <v>0</v>
      </c>
      <c r="DF55" s="126">
        <f t="shared" si="53"/>
        <v>0</v>
      </c>
      <c r="DG55" s="126">
        <f t="shared" si="53"/>
        <v>0</v>
      </c>
      <c r="DH55" s="126">
        <f t="shared" si="53"/>
        <v>0</v>
      </c>
      <c r="DI55" s="126">
        <f t="shared" si="53"/>
        <v>0</v>
      </c>
      <c r="DJ55" s="126">
        <f t="shared" si="53"/>
        <v>0</v>
      </c>
      <c r="DK55" s="126">
        <f t="shared" si="53"/>
        <v>0</v>
      </c>
      <c r="DL55" s="126">
        <f t="shared" si="53"/>
        <v>0</v>
      </c>
      <c r="DM55" s="126">
        <f t="shared" si="53"/>
        <v>0</v>
      </c>
      <c r="DN55" s="126">
        <f t="shared" si="53"/>
        <v>0</v>
      </c>
      <c r="DO55" s="126">
        <f t="shared" si="53"/>
        <v>0</v>
      </c>
      <c r="DP55" s="126">
        <f t="shared" si="53"/>
        <v>0</v>
      </c>
      <c r="DQ55" s="126">
        <f t="shared" si="53"/>
        <v>0</v>
      </c>
      <c r="DR55" s="126">
        <f t="shared" si="53"/>
        <v>0</v>
      </c>
      <c r="DS55" s="126">
        <f t="shared" si="53"/>
        <v>0</v>
      </c>
      <c r="DT55" s="126">
        <f t="shared" si="53"/>
        <v>0</v>
      </c>
      <c r="DU55" s="126">
        <f t="shared" si="53"/>
        <v>0</v>
      </c>
      <c r="DV55" s="126">
        <f t="shared" si="53"/>
        <v>0</v>
      </c>
      <c r="DW55" s="126">
        <f t="shared" si="53"/>
        <v>0</v>
      </c>
      <c r="DX55" s="126">
        <f t="shared" si="53"/>
        <v>0</v>
      </c>
      <c r="DY55" s="126">
        <f t="shared" si="53"/>
        <v>0</v>
      </c>
      <c r="DZ55" s="126">
        <f t="shared" si="53"/>
        <v>0</v>
      </c>
      <c r="ED55" s="336">
        <v>0</v>
      </c>
      <c r="EG55" s="318"/>
      <c r="EK55" t="s">
        <v>400</v>
      </c>
    </row>
    <row r="56" spans="1:144">
      <c r="A56" s="1"/>
      <c r="B56" t="str">
        <f t="shared" si="43"/>
        <v>Leakage Environment</v>
      </c>
      <c r="C56" s="5" t="s">
        <v>398</v>
      </c>
      <c r="D56" s="126">
        <f t="shared" si="50"/>
        <v>0</v>
      </c>
      <c r="E56" s="126">
        <f t="shared" si="50"/>
        <v>0</v>
      </c>
      <c r="F56" s="126">
        <f t="shared" si="50"/>
        <v>0</v>
      </c>
      <c r="G56" s="126">
        <f t="shared" si="50"/>
        <v>0</v>
      </c>
      <c r="H56" s="126">
        <f t="shared" si="50"/>
        <v>0</v>
      </c>
      <c r="I56" s="126">
        <f t="shared" si="50"/>
        <v>0</v>
      </c>
      <c r="J56" s="126">
        <f t="shared" si="50"/>
        <v>0</v>
      </c>
      <c r="K56" s="126">
        <f t="shared" si="50"/>
        <v>0</v>
      </c>
      <c r="L56" s="126">
        <f t="shared" si="50"/>
        <v>0</v>
      </c>
      <c r="M56" s="126">
        <f t="shared" si="50"/>
        <v>0</v>
      </c>
      <c r="N56" s="126">
        <f t="shared" si="50"/>
        <v>0</v>
      </c>
      <c r="O56" s="126">
        <f t="shared" si="50"/>
        <v>0</v>
      </c>
      <c r="P56" s="126">
        <f t="shared" si="50"/>
        <v>0</v>
      </c>
      <c r="Q56" s="126">
        <f t="shared" si="50"/>
        <v>0</v>
      </c>
      <c r="R56" s="126">
        <f t="shared" si="50"/>
        <v>0</v>
      </c>
      <c r="S56" s="126">
        <f t="shared" si="50"/>
        <v>0</v>
      </c>
      <c r="T56" s="126">
        <f t="shared" si="50"/>
        <v>0</v>
      </c>
      <c r="U56" s="126">
        <f t="shared" si="50"/>
        <v>0</v>
      </c>
      <c r="V56" s="126">
        <f t="shared" si="50"/>
        <v>0</v>
      </c>
      <c r="W56" s="126">
        <f t="shared" si="50"/>
        <v>0</v>
      </c>
      <c r="X56" s="126">
        <f t="shared" si="50"/>
        <v>0</v>
      </c>
      <c r="Y56" s="126">
        <f t="shared" si="50"/>
        <v>0</v>
      </c>
      <c r="Z56" s="126">
        <f t="shared" si="50"/>
        <v>0</v>
      </c>
      <c r="AA56" s="126">
        <f t="shared" si="50"/>
        <v>0</v>
      </c>
      <c r="AB56" s="126">
        <f t="shared" si="50"/>
        <v>0</v>
      </c>
      <c r="AC56" s="126">
        <f t="shared" si="50"/>
        <v>0</v>
      </c>
      <c r="AD56" s="126">
        <f t="shared" si="50"/>
        <v>0</v>
      </c>
      <c r="AE56" s="126">
        <f t="shared" si="50"/>
        <v>0</v>
      </c>
      <c r="AF56" s="126">
        <f t="shared" si="50"/>
        <v>0</v>
      </c>
      <c r="AG56" s="126">
        <f t="shared" si="50"/>
        <v>0</v>
      </c>
      <c r="AH56" s="126">
        <f t="shared" si="50"/>
        <v>0</v>
      </c>
      <c r="AI56" s="126"/>
      <c r="AJ56" s="126">
        <f t="shared" si="51"/>
        <v>0</v>
      </c>
      <c r="AK56" s="126">
        <f t="shared" si="51"/>
        <v>0</v>
      </c>
      <c r="AL56" s="126">
        <f t="shared" si="51"/>
        <v>0</v>
      </c>
      <c r="AM56" s="126">
        <f t="shared" si="51"/>
        <v>0</v>
      </c>
      <c r="AN56" s="126">
        <f t="shared" si="51"/>
        <v>0</v>
      </c>
      <c r="AO56" s="126">
        <f t="shared" si="51"/>
        <v>0</v>
      </c>
      <c r="AP56" s="126">
        <f t="shared" si="51"/>
        <v>0</v>
      </c>
      <c r="AQ56" s="126">
        <f t="shared" si="51"/>
        <v>0</v>
      </c>
      <c r="AR56" s="126">
        <f t="shared" si="51"/>
        <v>0</v>
      </c>
      <c r="AS56" s="126">
        <f t="shared" si="51"/>
        <v>0</v>
      </c>
      <c r="AT56" s="126">
        <f t="shared" si="51"/>
        <v>0</v>
      </c>
      <c r="AU56" s="126">
        <f t="shared" si="51"/>
        <v>0</v>
      </c>
      <c r="AV56" s="126">
        <f t="shared" si="51"/>
        <v>0</v>
      </c>
      <c r="AW56" s="126">
        <f t="shared" si="51"/>
        <v>0</v>
      </c>
      <c r="AX56" s="126">
        <f t="shared" si="51"/>
        <v>0</v>
      </c>
      <c r="AY56" s="126">
        <f t="shared" si="51"/>
        <v>0</v>
      </c>
      <c r="AZ56" s="126">
        <f t="shared" si="51"/>
        <v>0</v>
      </c>
      <c r="BA56" s="126">
        <f t="shared" si="51"/>
        <v>0</v>
      </c>
      <c r="BB56" s="126">
        <f t="shared" si="51"/>
        <v>0</v>
      </c>
      <c r="BC56" s="126">
        <f t="shared" si="51"/>
        <v>0</v>
      </c>
      <c r="BD56" s="126">
        <f t="shared" si="51"/>
        <v>0</v>
      </c>
      <c r="BE56" s="126">
        <f t="shared" si="51"/>
        <v>0</v>
      </c>
      <c r="BF56" s="126">
        <f t="shared" si="51"/>
        <v>0</v>
      </c>
      <c r="BG56" s="126">
        <f t="shared" si="51"/>
        <v>0</v>
      </c>
      <c r="BH56" s="126">
        <f t="shared" si="51"/>
        <v>0</v>
      </c>
      <c r="BI56" s="126">
        <f t="shared" si="51"/>
        <v>0</v>
      </c>
      <c r="BJ56" s="126">
        <f t="shared" si="51"/>
        <v>0</v>
      </c>
      <c r="BK56" s="126">
        <f t="shared" si="51"/>
        <v>0</v>
      </c>
      <c r="BL56" s="126">
        <f t="shared" si="51"/>
        <v>0</v>
      </c>
      <c r="BM56" s="126">
        <f t="shared" si="51"/>
        <v>0</v>
      </c>
      <c r="BN56" s="126">
        <f t="shared" si="51"/>
        <v>0</v>
      </c>
      <c r="BO56" s="126"/>
      <c r="BP56" s="126">
        <f t="shared" si="52"/>
        <v>0</v>
      </c>
      <c r="BQ56" s="126">
        <f t="shared" si="52"/>
        <v>0</v>
      </c>
      <c r="BR56" s="126">
        <f t="shared" si="52"/>
        <v>0</v>
      </c>
      <c r="BS56" s="126">
        <f t="shared" si="52"/>
        <v>0</v>
      </c>
      <c r="BT56" s="126">
        <f t="shared" si="52"/>
        <v>0</v>
      </c>
      <c r="BU56" s="126">
        <f t="shared" si="52"/>
        <v>0</v>
      </c>
      <c r="BV56" s="126">
        <f t="shared" si="52"/>
        <v>0</v>
      </c>
      <c r="BW56" s="126">
        <f t="shared" si="52"/>
        <v>0</v>
      </c>
      <c r="BX56" s="126">
        <f t="shared" si="52"/>
        <v>0</v>
      </c>
      <c r="BY56" s="126">
        <f t="shared" si="52"/>
        <v>0</v>
      </c>
      <c r="BZ56" s="126">
        <f t="shared" si="52"/>
        <v>0</v>
      </c>
      <c r="CA56" s="126">
        <f t="shared" si="52"/>
        <v>0</v>
      </c>
      <c r="CB56" s="126">
        <f t="shared" si="52"/>
        <v>0</v>
      </c>
      <c r="CC56" s="126">
        <f t="shared" si="52"/>
        <v>0</v>
      </c>
      <c r="CD56" s="126">
        <f t="shared" si="52"/>
        <v>0</v>
      </c>
      <c r="CE56" s="126">
        <f t="shared" si="52"/>
        <v>0</v>
      </c>
      <c r="CF56" s="126">
        <f t="shared" si="52"/>
        <v>0</v>
      </c>
      <c r="CG56" s="126">
        <f t="shared" si="52"/>
        <v>0</v>
      </c>
      <c r="CH56" s="126">
        <f t="shared" si="52"/>
        <v>0</v>
      </c>
      <c r="CI56" s="126">
        <f t="shared" si="52"/>
        <v>0</v>
      </c>
      <c r="CJ56" s="126">
        <f t="shared" si="52"/>
        <v>0</v>
      </c>
      <c r="CK56" s="126">
        <f t="shared" si="52"/>
        <v>0</v>
      </c>
      <c r="CL56" s="126">
        <f t="shared" si="52"/>
        <v>0</v>
      </c>
      <c r="CM56" s="126">
        <f t="shared" si="52"/>
        <v>0</v>
      </c>
      <c r="CN56" s="126">
        <f t="shared" si="52"/>
        <v>0</v>
      </c>
      <c r="CO56" s="126">
        <f t="shared" si="52"/>
        <v>0</v>
      </c>
      <c r="CP56" s="126">
        <f t="shared" si="52"/>
        <v>0</v>
      </c>
      <c r="CQ56" s="126">
        <f t="shared" si="52"/>
        <v>0</v>
      </c>
      <c r="CR56" s="126">
        <f t="shared" si="52"/>
        <v>0</v>
      </c>
      <c r="CS56" s="126">
        <f t="shared" si="52"/>
        <v>0</v>
      </c>
      <c r="CT56" s="126">
        <f t="shared" si="52"/>
        <v>0</v>
      </c>
      <c r="CU56" s="126"/>
      <c r="CV56" s="126">
        <f t="shared" si="53"/>
        <v>0</v>
      </c>
      <c r="CW56" s="126">
        <f t="shared" si="53"/>
        <v>0</v>
      </c>
      <c r="CX56" s="126">
        <f t="shared" si="53"/>
        <v>0</v>
      </c>
      <c r="CY56" s="126">
        <f t="shared" si="53"/>
        <v>0</v>
      </c>
      <c r="CZ56" s="126">
        <f t="shared" si="53"/>
        <v>0</v>
      </c>
      <c r="DA56" s="126">
        <f t="shared" si="53"/>
        <v>0</v>
      </c>
      <c r="DB56" s="126">
        <f t="shared" si="53"/>
        <v>0</v>
      </c>
      <c r="DC56" s="126">
        <f t="shared" si="53"/>
        <v>0</v>
      </c>
      <c r="DD56" s="126">
        <f t="shared" si="53"/>
        <v>0</v>
      </c>
      <c r="DE56" s="126">
        <f t="shared" si="53"/>
        <v>0</v>
      </c>
      <c r="DF56" s="126">
        <f t="shared" si="53"/>
        <v>0</v>
      </c>
      <c r="DG56" s="126">
        <f t="shared" si="53"/>
        <v>0</v>
      </c>
      <c r="DH56" s="126">
        <f t="shared" si="53"/>
        <v>0</v>
      </c>
      <c r="DI56" s="126">
        <f t="shared" si="53"/>
        <v>0</v>
      </c>
      <c r="DJ56" s="126">
        <f t="shared" si="53"/>
        <v>0</v>
      </c>
      <c r="DK56" s="126">
        <f t="shared" si="53"/>
        <v>0</v>
      </c>
      <c r="DL56" s="126">
        <f t="shared" si="53"/>
        <v>0</v>
      </c>
      <c r="DM56" s="126">
        <f t="shared" si="53"/>
        <v>0</v>
      </c>
      <c r="DN56" s="126">
        <f t="shared" si="53"/>
        <v>0</v>
      </c>
      <c r="DO56" s="126">
        <f t="shared" si="53"/>
        <v>0</v>
      </c>
      <c r="DP56" s="126">
        <f t="shared" si="53"/>
        <v>0</v>
      </c>
      <c r="DQ56" s="126">
        <f t="shared" si="53"/>
        <v>0</v>
      </c>
      <c r="DR56" s="126">
        <f t="shared" si="53"/>
        <v>0</v>
      </c>
      <c r="DS56" s="126">
        <f t="shared" si="53"/>
        <v>0</v>
      </c>
      <c r="DT56" s="126">
        <f t="shared" si="53"/>
        <v>0</v>
      </c>
      <c r="DU56" s="126">
        <f t="shared" si="53"/>
        <v>0</v>
      </c>
      <c r="DV56" s="126">
        <f t="shared" si="53"/>
        <v>0</v>
      </c>
      <c r="DW56" s="126">
        <f t="shared" si="53"/>
        <v>0</v>
      </c>
      <c r="DX56" s="126">
        <f t="shared" si="53"/>
        <v>0</v>
      </c>
      <c r="DY56" s="126">
        <f t="shared" si="53"/>
        <v>0</v>
      </c>
      <c r="DZ56" s="126">
        <f t="shared" si="53"/>
        <v>0</v>
      </c>
      <c r="ED56" s="336">
        <v>0</v>
      </c>
      <c r="EG56" s="318"/>
      <c r="EK56" t="s">
        <v>400</v>
      </c>
    </row>
    <row r="57" spans="1:144" ht="15.75" thickBot="1">
      <c r="A57" s="1"/>
      <c r="B57" t="str">
        <f t="shared" si="43"/>
        <v>Leakage Ocean</v>
      </c>
      <c r="C57" s="5" t="s">
        <v>398</v>
      </c>
      <c r="D57" s="126">
        <f t="shared" si="50"/>
        <v>0</v>
      </c>
      <c r="E57" s="126">
        <f t="shared" si="50"/>
        <v>0</v>
      </c>
      <c r="F57" s="126">
        <f t="shared" si="50"/>
        <v>0</v>
      </c>
      <c r="G57" s="126">
        <f t="shared" si="50"/>
        <v>0</v>
      </c>
      <c r="H57" s="126">
        <f t="shared" si="50"/>
        <v>0</v>
      </c>
      <c r="I57" s="126">
        <f t="shared" si="50"/>
        <v>0</v>
      </c>
      <c r="J57" s="126">
        <f t="shared" si="50"/>
        <v>0</v>
      </c>
      <c r="K57" s="126">
        <f t="shared" si="50"/>
        <v>0</v>
      </c>
      <c r="L57" s="126">
        <f t="shared" si="50"/>
        <v>0</v>
      </c>
      <c r="M57" s="126">
        <f t="shared" si="50"/>
        <v>0</v>
      </c>
      <c r="N57" s="126">
        <f t="shared" si="50"/>
        <v>0</v>
      </c>
      <c r="O57" s="126">
        <f t="shared" si="50"/>
        <v>0</v>
      </c>
      <c r="P57" s="126">
        <f t="shared" si="50"/>
        <v>0</v>
      </c>
      <c r="Q57" s="126">
        <f t="shared" si="50"/>
        <v>0</v>
      </c>
      <c r="R57" s="126">
        <f t="shared" si="50"/>
        <v>0</v>
      </c>
      <c r="S57" s="126">
        <f t="shared" si="50"/>
        <v>0</v>
      </c>
      <c r="T57" s="126">
        <f t="shared" si="50"/>
        <v>0</v>
      </c>
      <c r="U57" s="126">
        <f t="shared" si="50"/>
        <v>0</v>
      </c>
      <c r="V57" s="126">
        <f t="shared" si="50"/>
        <v>0</v>
      </c>
      <c r="W57" s="126">
        <f t="shared" si="50"/>
        <v>0</v>
      </c>
      <c r="X57" s="126">
        <f t="shared" si="50"/>
        <v>0</v>
      </c>
      <c r="Y57" s="126">
        <f t="shared" si="50"/>
        <v>0</v>
      </c>
      <c r="Z57" s="126">
        <f t="shared" si="50"/>
        <v>0</v>
      </c>
      <c r="AA57" s="126">
        <f t="shared" si="50"/>
        <v>0</v>
      </c>
      <c r="AB57" s="126">
        <f t="shared" si="50"/>
        <v>0</v>
      </c>
      <c r="AC57" s="126">
        <f t="shared" si="50"/>
        <v>0</v>
      </c>
      <c r="AD57" s="126">
        <f t="shared" si="50"/>
        <v>0</v>
      </c>
      <c r="AE57" s="126">
        <f t="shared" si="50"/>
        <v>0</v>
      </c>
      <c r="AF57" s="126">
        <f t="shared" si="50"/>
        <v>0</v>
      </c>
      <c r="AG57" s="126">
        <f t="shared" si="50"/>
        <v>0</v>
      </c>
      <c r="AH57" s="126">
        <f t="shared" si="50"/>
        <v>0</v>
      </c>
      <c r="AI57" s="126"/>
      <c r="AJ57" s="126">
        <f t="shared" si="51"/>
        <v>0</v>
      </c>
      <c r="AK57" s="126">
        <f t="shared" si="51"/>
        <v>0</v>
      </c>
      <c r="AL57" s="126">
        <f t="shared" si="51"/>
        <v>0</v>
      </c>
      <c r="AM57" s="126">
        <f t="shared" si="51"/>
        <v>0</v>
      </c>
      <c r="AN57" s="126">
        <f t="shared" si="51"/>
        <v>0</v>
      </c>
      <c r="AO57" s="126">
        <f t="shared" si="51"/>
        <v>0</v>
      </c>
      <c r="AP57" s="126">
        <f t="shared" si="51"/>
        <v>0</v>
      </c>
      <c r="AQ57" s="126">
        <f t="shared" si="51"/>
        <v>0</v>
      </c>
      <c r="AR57" s="126">
        <f t="shared" si="51"/>
        <v>0</v>
      </c>
      <c r="AS57" s="126">
        <f t="shared" si="51"/>
        <v>0</v>
      </c>
      <c r="AT57" s="126">
        <f t="shared" si="51"/>
        <v>0</v>
      </c>
      <c r="AU57" s="126">
        <f t="shared" si="51"/>
        <v>0</v>
      </c>
      <c r="AV57" s="126">
        <f t="shared" si="51"/>
        <v>0</v>
      </c>
      <c r="AW57" s="126">
        <f t="shared" si="51"/>
        <v>0</v>
      </c>
      <c r="AX57" s="126">
        <f t="shared" si="51"/>
        <v>0</v>
      </c>
      <c r="AY57" s="126">
        <f t="shared" si="51"/>
        <v>0</v>
      </c>
      <c r="AZ57" s="126">
        <f t="shared" si="51"/>
        <v>0</v>
      </c>
      <c r="BA57" s="126">
        <f t="shared" si="51"/>
        <v>0</v>
      </c>
      <c r="BB57" s="126">
        <f t="shared" si="51"/>
        <v>0</v>
      </c>
      <c r="BC57" s="126">
        <f t="shared" si="51"/>
        <v>0</v>
      </c>
      <c r="BD57" s="126">
        <f t="shared" si="51"/>
        <v>0</v>
      </c>
      <c r="BE57" s="126">
        <f t="shared" si="51"/>
        <v>0</v>
      </c>
      <c r="BF57" s="126">
        <f t="shared" si="51"/>
        <v>0</v>
      </c>
      <c r="BG57" s="126">
        <f t="shared" si="51"/>
        <v>0</v>
      </c>
      <c r="BH57" s="126">
        <f t="shared" si="51"/>
        <v>0</v>
      </c>
      <c r="BI57" s="126">
        <f t="shared" si="51"/>
        <v>0</v>
      </c>
      <c r="BJ57" s="126">
        <f t="shared" si="51"/>
        <v>0</v>
      </c>
      <c r="BK57" s="126">
        <f t="shared" si="51"/>
        <v>0</v>
      </c>
      <c r="BL57" s="126">
        <f t="shared" si="51"/>
        <v>0</v>
      </c>
      <c r="BM57" s="126">
        <f t="shared" si="51"/>
        <v>0</v>
      </c>
      <c r="BN57" s="126">
        <f t="shared" si="51"/>
        <v>0</v>
      </c>
      <c r="BO57" s="126"/>
      <c r="BP57" s="126">
        <f t="shared" si="52"/>
        <v>0</v>
      </c>
      <c r="BQ57" s="126">
        <f t="shared" si="52"/>
        <v>0</v>
      </c>
      <c r="BR57" s="126">
        <f t="shared" si="52"/>
        <v>0</v>
      </c>
      <c r="BS57" s="126">
        <f t="shared" si="52"/>
        <v>0</v>
      </c>
      <c r="BT57" s="126">
        <f t="shared" si="52"/>
        <v>0</v>
      </c>
      <c r="BU57" s="126">
        <f t="shared" si="52"/>
        <v>0</v>
      </c>
      <c r="BV57" s="126">
        <f t="shared" si="52"/>
        <v>0</v>
      </c>
      <c r="BW57" s="126">
        <f t="shared" si="52"/>
        <v>0</v>
      </c>
      <c r="BX57" s="126">
        <f t="shared" si="52"/>
        <v>0</v>
      </c>
      <c r="BY57" s="126">
        <f t="shared" si="52"/>
        <v>0</v>
      </c>
      <c r="BZ57" s="126">
        <f t="shared" si="52"/>
        <v>0</v>
      </c>
      <c r="CA57" s="126">
        <f t="shared" si="52"/>
        <v>0</v>
      </c>
      <c r="CB57" s="126">
        <f t="shared" si="52"/>
        <v>0</v>
      </c>
      <c r="CC57" s="126">
        <f t="shared" si="52"/>
        <v>0</v>
      </c>
      <c r="CD57" s="126">
        <f t="shared" si="52"/>
        <v>0</v>
      </c>
      <c r="CE57" s="126">
        <f t="shared" si="52"/>
        <v>0</v>
      </c>
      <c r="CF57" s="126">
        <f t="shared" si="52"/>
        <v>0</v>
      </c>
      <c r="CG57" s="126">
        <f t="shared" si="52"/>
        <v>0</v>
      </c>
      <c r="CH57" s="126">
        <f t="shared" si="52"/>
        <v>0</v>
      </c>
      <c r="CI57" s="126">
        <f t="shared" si="52"/>
        <v>0</v>
      </c>
      <c r="CJ57" s="126">
        <f t="shared" si="52"/>
        <v>0</v>
      </c>
      <c r="CK57" s="126">
        <f t="shared" si="52"/>
        <v>0</v>
      </c>
      <c r="CL57" s="126">
        <f t="shared" si="52"/>
        <v>0</v>
      </c>
      <c r="CM57" s="126">
        <f t="shared" si="52"/>
        <v>0</v>
      </c>
      <c r="CN57" s="126">
        <f t="shared" si="52"/>
        <v>0</v>
      </c>
      <c r="CO57" s="126">
        <f t="shared" si="52"/>
        <v>0</v>
      </c>
      <c r="CP57" s="126">
        <f t="shared" si="52"/>
        <v>0</v>
      </c>
      <c r="CQ57" s="126">
        <f t="shared" si="52"/>
        <v>0</v>
      </c>
      <c r="CR57" s="126">
        <f t="shared" si="52"/>
        <v>0</v>
      </c>
      <c r="CS57" s="126">
        <f t="shared" si="52"/>
        <v>0</v>
      </c>
      <c r="CT57" s="126">
        <f t="shared" si="52"/>
        <v>0</v>
      </c>
      <c r="CU57" s="126"/>
      <c r="CV57" s="126">
        <f t="shared" si="53"/>
        <v>0</v>
      </c>
      <c r="CW57" s="126">
        <f t="shared" si="53"/>
        <v>0</v>
      </c>
      <c r="CX57" s="126">
        <f t="shared" si="53"/>
        <v>0</v>
      </c>
      <c r="CY57" s="126">
        <f t="shared" si="53"/>
        <v>0</v>
      </c>
      <c r="CZ57" s="126">
        <f t="shared" si="53"/>
        <v>0</v>
      </c>
      <c r="DA57" s="126">
        <f t="shared" si="53"/>
        <v>0</v>
      </c>
      <c r="DB57" s="126">
        <f t="shared" si="53"/>
        <v>0</v>
      </c>
      <c r="DC57" s="126">
        <f t="shared" si="53"/>
        <v>0</v>
      </c>
      <c r="DD57" s="126">
        <f t="shared" si="53"/>
        <v>0</v>
      </c>
      <c r="DE57" s="126">
        <f t="shared" si="53"/>
        <v>0</v>
      </c>
      <c r="DF57" s="126">
        <f t="shared" si="53"/>
        <v>0</v>
      </c>
      <c r="DG57" s="126">
        <f t="shared" si="53"/>
        <v>0</v>
      </c>
      <c r="DH57" s="126">
        <f t="shared" si="53"/>
        <v>0</v>
      </c>
      <c r="DI57" s="126">
        <f t="shared" si="53"/>
        <v>0</v>
      </c>
      <c r="DJ57" s="126">
        <f t="shared" si="53"/>
        <v>0</v>
      </c>
      <c r="DK57" s="126">
        <f t="shared" si="53"/>
        <v>0</v>
      </c>
      <c r="DL57" s="126">
        <f t="shared" si="53"/>
        <v>0</v>
      </c>
      <c r="DM57" s="126">
        <f t="shared" si="53"/>
        <v>0</v>
      </c>
      <c r="DN57" s="126">
        <f t="shared" si="53"/>
        <v>0</v>
      </c>
      <c r="DO57" s="126">
        <f t="shared" si="53"/>
        <v>0</v>
      </c>
      <c r="DP57" s="126">
        <f t="shared" si="53"/>
        <v>0</v>
      </c>
      <c r="DQ57" s="126">
        <f t="shared" si="53"/>
        <v>0</v>
      </c>
      <c r="DR57" s="126">
        <f t="shared" si="53"/>
        <v>0</v>
      </c>
      <c r="DS57" s="126">
        <f t="shared" si="53"/>
        <v>0</v>
      </c>
      <c r="DT57" s="126">
        <f t="shared" si="53"/>
        <v>0</v>
      </c>
      <c r="DU57" s="126">
        <f t="shared" si="53"/>
        <v>0</v>
      </c>
      <c r="DV57" s="126">
        <f t="shared" si="53"/>
        <v>0</v>
      </c>
      <c r="DW57" s="126">
        <f t="shared" si="53"/>
        <v>0</v>
      </c>
      <c r="DX57" s="126">
        <f t="shared" si="53"/>
        <v>0</v>
      </c>
      <c r="DY57" s="126">
        <f t="shared" si="53"/>
        <v>0</v>
      </c>
      <c r="DZ57" s="126">
        <f t="shared" si="53"/>
        <v>0</v>
      </c>
      <c r="ED57" s="336">
        <v>0</v>
      </c>
      <c r="EG57" s="318"/>
      <c r="EK57" t="s">
        <v>400</v>
      </c>
    </row>
    <row r="58" spans="1:144" ht="15.75" thickBot="1">
      <c r="A58" s="31" t="s">
        <v>411</v>
      </c>
      <c r="B58" s="286"/>
      <c r="C58" s="287" t="s">
        <v>398</v>
      </c>
      <c r="D58" s="145">
        <f>SUM(D35:D57)</f>
        <v>56994.92515807334</v>
      </c>
      <c r="E58" s="145">
        <f t="shared" ref="E58:AH58" si="54">SUM(E35:E57)</f>
        <v>59110.118201388097</v>
      </c>
      <c r="F58" s="145">
        <f t="shared" si="54"/>
        <v>61656.095301503039</v>
      </c>
      <c r="G58" s="145">
        <f t="shared" si="54"/>
        <v>63949.265961347803</v>
      </c>
      <c r="H58" s="145">
        <f t="shared" si="54"/>
        <v>66216.295347189429</v>
      </c>
      <c r="I58" s="145">
        <f t="shared" si="54"/>
        <v>68457.622270783933</v>
      </c>
      <c r="J58" s="145">
        <f t="shared" si="54"/>
        <v>70467.026881168989</v>
      </c>
      <c r="K58" s="145">
        <f t="shared" si="54"/>
        <v>72455.412792322619</v>
      </c>
      <c r="L58" s="145">
        <f t="shared" si="54"/>
        <v>74430.099691937954</v>
      </c>
      <c r="M58" s="145">
        <f t="shared" si="54"/>
        <v>76403.059447774038</v>
      </c>
      <c r="N58" s="145">
        <f t="shared" si="54"/>
        <v>78392.993213002585</v>
      </c>
      <c r="O58" s="145">
        <f t="shared" si="54"/>
        <v>81076.367233058118</v>
      </c>
      <c r="P58" s="145">
        <f t="shared" si="54"/>
        <v>83720.915468291176</v>
      </c>
      <c r="Q58" s="145">
        <f t="shared" si="54"/>
        <v>86537.399752423327</v>
      </c>
      <c r="R58" s="145">
        <f t="shared" si="54"/>
        <v>89460.757037808376</v>
      </c>
      <c r="S58" s="145">
        <f t="shared" si="54"/>
        <v>92480.139287741127</v>
      </c>
      <c r="T58" s="145">
        <f t="shared" si="54"/>
        <v>95577.455025576841</v>
      </c>
      <c r="U58" s="145">
        <f t="shared" si="54"/>
        <v>98669.100848659407</v>
      </c>
      <c r="V58" s="145">
        <f t="shared" si="54"/>
        <v>101698.75806763142</v>
      </c>
      <c r="W58" s="145">
        <f t="shared" si="54"/>
        <v>104610.08621057702</v>
      </c>
      <c r="X58" s="145">
        <f t="shared" si="54"/>
        <v>107374.18718260604</v>
      </c>
      <c r="Y58" s="145">
        <f t="shared" si="54"/>
        <v>110616.02914314441</v>
      </c>
      <c r="Z58" s="145">
        <f t="shared" si="54"/>
        <v>113723.05532717121</v>
      </c>
      <c r="AA58" s="145">
        <f t="shared" si="54"/>
        <v>116677.703741743</v>
      </c>
      <c r="AB58" s="145">
        <f t="shared" si="54"/>
        <v>119527.87683590285</v>
      </c>
      <c r="AC58" s="145">
        <f t="shared" si="54"/>
        <v>122294.23335339637</v>
      </c>
      <c r="AD58" s="145">
        <f t="shared" si="54"/>
        <v>124973.86881783248</v>
      </c>
      <c r="AE58" s="145">
        <f t="shared" si="54"/>
        <v>127614.59466792511</v>
      </c>
      <c r="AF58" s="145">
        <f t="shared" si="54"/>
        <v>130217.27965228542</v>
      </c>
      <c r="AG58" s="145">
        <f t="shared" si="54"/>
        <v>132789.17274708458</v>
      </c>
      <c r="AH58" s="145">
        <f t="shared" si="54"/>
        <v>135363.88571431904</v>
      </c>
      <c r="AI58" s="145"/>
      <c r="AJ58" s="145">
        <f t="shared" ref="AJ58:BN58" si="55">SUM(AJ35:AJ57)</f>
        <v>56994.92515807334</v>
      </c>
      <c r="AK58" s="145">
        <f t="shared" si="55"/>
        <v>58526.931170153774</v>
      </c>
      <c r="AL58" s="145">
        <f t="shared" si="55"/>
        <v>60410.622966314098</v>
      </c>
      <c r="AM58" s="145">
        <f t="shared" si="55"/>
        <v>62088.000450765016</v>
      </c>
      <c r="AN58" s="145">
        <f t="shared" si="55"/>
        <v>63743.777524972342</v>
      </c>
      <c r="AO58" s="145">
        <f t="shared" si="55"/>
        <v>65378.937111525425</v>
      </c>
      <c r="AP58" s="145">
        <f t="shared" si="55"/>
        <v>66882.781742146239</v>
      </c>
      <c r="AQ58" s="145">
        <f t="shared" si="55"/>
        <v>68370.376270340188</v>
      </c>
      <c r="AR58" s="145">
        <f t="shared" si="55"/>
        <v>69848.967577003627</v>
      </c>
      <c r="AS58" s="145">
        <f t="shared" si="55"/>
        <v>71330.454598623561</v>
      </c>
      <c r="AT58" s="145">
        <f t="shared" si="55"/>
        <v>72833.465388644836</v>
      </c>
      <c r="AU58" s="145">
        <f t="shared" si="55"/>
        <v>74762.717162253204</v>
      </c>
      <c r="AV58" s="145">
        <f t="shared" si="55"/>
        <v>76672.269028094175</v>
      </c>
      <c r="AW58" s="145">
        <f t="shared" si="55"/>
        <v>78746.477836868769</v>
      </c>
      <c r="AX58" s="145">
        <f t="shared" si="55"/>
        <v>80929.495235367212</v>
      </c>
      <c r="AY58" s="145">
        <f t="shared" si="55"/>
        <v>83210.327273663424</v>
      </c>
      <c r="AZ58" s="145">
        <f t="shared" si="55"/>
        <v>85561.77639092131</v>
      </c>
      <c r="BA58" s="145">
        <f t="shared" si="55"/>
        <v>87909.490072356159</v>
      </c>
      <c r="BB58" s="145">
        <f t="shared" si="55"/>
        <v>90197.003140580273</v>
      </c>
      <c r="BC58" s="145">
        <f t="shared" si="55"/>
        <v>92367.831380863208</v>
      </c>
      <c r="BD58" s="145">
        <f t="shared" si="55"/>
        <v>94392.933084781442</v>
      </c>
      <c r="BE58" s="145">
        <f t="shared" si="55"/>
        <v>96648.808837208737</v>
      </c>
      <c r="BF58" s="145">
        <f t="shared" si="55"/>
        <v>98778.138727035752</v>
      </c>
      <c r="BG58" s="145">
        <f t="shared" si="55"/>
        <v>100773.07200693322</v>
      </c>
      <c r="BH58" s="145">
        <f t="shared" si="55"/>
        <v>102669.57876985386</v>
      </c>
      <c r="BI58" s="145">
        <f t="shared" si="55"/>
        <v>104488.53093216666</v>
      </c>
      <c r="BJ58" s="145">
        <f t="shared" si="55"/>
        <v>106237.67061950338</v>
      </c>
      <c r="BK58" s="145">
        <f t="shared" si="55"/>
        <v>107954.78776818114</v>
      </c>
      <c r="BL58" s="145">
        <f t="shared" si="55"/>
        <v>109641.00895316573</v>
      </c>
      <c r="BM58" s="145">
        <f t="shared" si="55"/>
        <v>111303.85589599</v>
      </c>
      <c r="BN58" s="145">
        <f t="shared" si="55"/>
        <v>112977.21782599189</v>
      </c>
      <c r="BO58" s="145"/>
      <c r="BP58" s="145">
        <f t="shared" ref="BP58:CT58" si="56">SUM(BP35:BP57)</f>
        <v>56994.584950573641</v>
      </c>
      <c r="BQ58" s="145">
        <f t="shared" si="56"/>
        <v>56969.270795811819</v>
      </c>
      <c r="BR58" s="145">
        <f t="shared" si="56"/>
        <v>56946.252787089987</v>
      </c>
      <c r="BS58" s="145">
        <f t="shared" si="56"/>
        <v>56925.571482005449</v>
      </c>
      <c r="BT58" s="145">
        <f t="shared" si="56"/>
        <v>56907.268203135034</v>
      </c>
      <c r="BU58" s="145">
        <f t="shared" si="56"/>
        <v>56891.385052393205</v>
      </c>
      <c r="BV58" s="145">
        <f t="shared" si="56"/>
        <v>56877.964925659529</v>
      </c>
      <c r="BW58" s="145">
        <f t="shared" si="56"/>
        <v>56867.051527680807</v>
      </c>
      <c r="BX58" s="145">
        <f t="shared" si="56"/>
        <v>56858.689387252467</v>
      </c>
      <c r="BY58" s="145">
        <f t="shared" si="56"/>
        <v>56852.923872685067</v>
      </c>
      <c r="BZ58" s="145">
        <f t="shared" si="56"/>
        <v>56849.801207560835</v>
      </c>
      <c r="CA58" s="145">
        <f t="shared" si="56"/>
        <v>56849.368486785643</v>
      </c>
      <c r="CB58" s="145">
        <f t="shared" si="56"/>
        <v>56851.67369294243</v>
      </c>
      <c r="CC58" s="145">
        <f t="shared" si="56"/>
        <v>56856.765712951041</v>
      </c>
      <c r="CD58" s="145">
        <f t="shared" si="56"/>
        <v>56864.69435504076</v>
      </c>
      <c r="CE58" s="145">
        <f t="shared" si="56"/>
        <v>56875.510366041002</v>
      </c>
      <c r="CF58" s="145">
        <f t="shared" si="56"/>
        <v>56889.265448996513</v>
      </c>
      <c r="CG58" s="145">
        <f t="shared" si="56"/>
        <v>56906.012281112773</v>
      </c>
      <c r="CH58" s="145">
        <f t="shared" si="56"/>
        <v>56925.804532037968</v>
      </c>
      <c r="CI58" s="145">
        <f t="shared" si="56"/>
        <v>56948.69688248782</v>
      </c>
      <c r="CJ58" s="145">
        <f t="shared" si="56"/>
        <v>56974.745043219686</v>
      </c>
      <c r="CK58" s="145">
        <f t="shared" si="56"/>
        <v>57004.00577436234</v>
      </c>
      <c r="CL58" s="145">
        <f t="shared" si="56"/>
        <v>57036.536905108369</v>
      </c>
      <c r="CM58" s="145">
        <f t="shared" si="56"/>
        <v>57072.397353775559</v>
      </c>
      <c r="CN58" s="145">
        <f t="shared" si="56"/>
        <v>57111.647148244578</v>
      </c>
      <c r="CO58" s="145">
        <f t="shared" si="56"/>
        <v>57154.347446779837</v>
      </c>
      <c r="CP58" s="145">
        <f t="shared" si="56"/>
        <v>57200.560559240439</v>
      </c>
      <c r="CQ58" s="145">
        <f t="shared" si="56"/>
        <v>57250.349968688985</v>
      </c>
      <c r="CR58" s="145">
        <f t="shared" si="56"/>
        <v>57303.780353405346</v>
      </c>
      <c r="CS58" s="145">
        <f t="shared" si="56"/>
        <v>57360.91760931303</v>
      </c>
      <c r="CT58" s="145">
        <f t="shared" si="56"/>
        <v>57421.828872825994</v>
      </c>
      <c r="CU58" s="145"/>
      <c r="CV58" s="145">
        <f t="shared" ref="CV58:DZ58" si="57">SUM(CV35:CV57)</f>
        <v>56994.92515807334</v>
      </c>
      <c r="CW58" s="145">
        <f t="shared" si="57"/>
        <v>57089.005688082885</v>
      </c>
      <c r="CX58" s="145">
        <f t="shared" si="57"/>
        <v>57184.940572457926</v>
      </c>
      <c r="CY58" s="145">
        <f t="shared" si="57"/>
        <v>57283.074385097556</v>
      </c>
      <c r="CZ58" s="145">
        <f t="shared" si="57"/>
        <v>57384.048638043911</v>
      </c>
      <c r="DA58" s="145">
        <f t="shared" si="57"/>
        <v>57489.064056811549</v>
      </c>
      <c r="DB58" s="145">
        <f t="shared" si="57"/>
        <v>57600.288443032892</v>
      </c>
      <c r="DC58" s="145">
        <f t="shared" si="57"/>
        <v>57721.697107419117</v>
      </c>
      <c r="DD58" s="145">
        <f t="shared" si="57"/>
        <v>57860.222627873438</v>
      </c>
      <c r="DE58" s="145">
        <f t="shared" si="57"/>
        <v>58027.459801587131</v>
      </c>
      <c r="DF58" s="145">
        <f t="shared" si="57"/>
        <v>58241.743158350386</v>
      </c>
      <c r="DG58" s="145">
        <f t="shared" si="57"/>
        <v>58519.516851741035</v>
      </c>
      <c r="DH58" s="145">
        <f t="shared" si="57"/>
        <v>58892.450727368276</v>
      </c>
      <c r="DI58" s="145">
        <f t="shared" si="57"/>
        <v>59384.482023300436</v>
      </c>
      <c r="DJ58" s="145">
        <f t="shared" si="57"/>
        <v>60008.933688896956</v>
      </c>
      <c r="DK58" s="145">
        <f t="shared" si="57"/>
        <v>60754.335809351105</v>
      </c>
      <c r="DL58" s="145">
        <f t="shared" si="57"/>
        <v>61580.854093311835</v>
      </c>
      <c r="DM58" s="145">
        <f t="shared" si="57"/>
        <v>62425.745053890088</v>
      </c>
      <c r="DN58" s="145">
        <f t="shared" si="57"/>
        <v>63232.039887544706</v>
      </c>
      <c r="DO58" s="145">
        <f t="shared" si="57"/>
        <v>63942.757397659094</v>
      </c>
      <c r="DP58" s="145">
        <f t="shared" si="57"/>
        <v>64528.366603168732</v>
      </c>
      <c r="DQ58" s="145">
        <f t="shared" si="57"/>
        <v>65053.470263268689</v>
      </c>
      <c r="DR58" s="145">
        <f t="shared" si="57"/>
        <v>65466.156805222163</v>
      </c>
      <c r="DS58" s="145">
        <f t="shared" si="57"/>
        <v>65776.222636571678</v>
      </c>
      <c r="DT58" s="145">
        <f t="shared" si="57"/>
        <v>66005.419925128037</v>
      </c>
      <c r="DU58" s="145">
        <f t="shared" si="57"/>
        <v>66173.981183830081</v>
      </c>
      <c r="DV58" s="145">
        <f t="shared" si="57"/>
        <v>66303.80934765398</v>
      </c>
      <c r="DW58" s="145">
        <f t="shared" si="57"/>
        <v>66418.004452743742</v>
      </c>
      <c r="DX58" s="145">
        <f t="shared" si="57"/>
        <v>66517.090583782425</v>
      </c>
      <c r="DY58" s="145">
        <f t="shared" si="57"/>
        <v>66607.988661919939</v>
      </c>
      <c r="DZ58" s="145">
        <f t="shared" si="57"/>
        <v>66723.976088795447</v>
      </c>
      <c r="EG58" s="318"/>
    </row>
    <row r="59" spans="1:144">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D59" s="1" t="s">
        <v>314</v>
      </c>
      <c r="EE59" s="5" t="s">
        <v>412</v>
      </c>
      <c r="EF59" s="5"/>
      <c r="EG59" s="341"/>
      <c r="EH59" s="5"/>
    </row>
    <row r="60" spans="1:144" ht="15.75" thickBot="1">
      <c r="A60" s="269" t="s">
        <v>409</v>
      </c>
      <c r="B60" s="269"/>
      <c r="C60" s="270"/>
      <c r="D60" s="269"/>
      <c r="E60" s="269"/>
      <c r="F60" s="269"/>
      <c r="G60" s="269"/>
      <c r="H60" s="269"/>
      <c r="I60" s="269"/>
      <c r="J60" s="269"/>
      <c r="K60" s="269"/>
      <c r="L60" s="269"/>
      <c r="M60" s="269"/>
      <c r="N60" s="269"/>
      <c r="O60" s="269"/>
      <c r="P60" s="269"/>
      <c r="Q60" s="269"/>
      <c r="R60" s="269"/>
      <c r="S60" s="269"/>
      <c r="T60" s="269"/>
      <c r="U60" s="269"/>
      <c r="V60" s="269"/>
      <c r="W60" s="269"/>
      <c r="X60" s="269"/>
      <c r="Y60" s="269"/>
      <c r="Z60" s="269"/>
      <c r="AA60" s="269"/>
      <c r="AB60" s="269"/>
      <c r="AC60" s="269"/>
      <c r="AD60" s="269"/>
      <c r="AE60" s="269"/>
      <c r="AF60" s="269"/>
      <c r="AG60" s="269"/>
      <c r="AH60" s="269"/>
      <c r="AI60" s="269"/>
      <c r="AJ60" s="269"/>
      <c r="AK60" s="269"/>
      <c r="AL60" s="269"/>
      <c r="AM60" s="269"/>
      <c r="AN60" s="269"/>
      <c r="AO60" s="269"/>
      <c r="AP60" s="269"/>
      <c r="AQ60" s="269"/>
      <c r="AR60" s="269"/>
      <c r="AS60" s="269"/>
      <c r="AT60" s="269"/>
      <c r="AU60" s="269"/>
      <c r="AV60" s="269"/>
      <c r="AW60" s="269"/>
      <c r="AX60" s="269"/>
      <c r="AY60" s="269"/>
      <c r="AZ60" s="269"/>
      <c r="BA60" s="269"/>
      <c r="BB60" s="269"/>
      <c r="BC60" s="269"/>
      <c r="BD60" s="269"/>
      <c r="BE60" s="269"/>
      <c r="BF60" s="269"/>
      <c r="BG60" s="269"/>
      <c r="BH60" s="269"/>
      <c r="BI60" s="269"/>
      <c r="BJ60" s="269"/>
      <c r="BK60" s="269"/>
      <c r="BL60" s="269"/>
      <c r="BM60" s="269"/>
      <c r="BN60" s="269"/>
      <c r="BO60" s="269"/>
      <c r="BP60" s="269"/>
      <c r="BQ60" s="269"/>
      <c r="BR60" s="269"/>
      <c r="BS60" s="269"/>
      <c r="BT60" s="269"/>
      <c r="BU60" s="269"/>
      <c r="BV60" s="269"/>
      <c r="BW60" s="269"/>
      <c r="BX60" s="269"/>
      <c r="BY60" s="269"/>
      <c r="BZ60" s="269"/>
      <c r="CA60" s="269"/>
      <c r="CB60" s="269"/>
      <c r="CC60" s="269"/>
      <c r="CD60" s="269"/>
      <c r="CE60" s="269"/>
      <c r="CF60" s="269"/>
      <c r="CG60" s="269"/>
      <c r="CH60" s="269"/>
      <c r="CI60" s="269"/>
      <c r="CJ60" s="269"/>
      <c r="CK60" s="269"/>
      <c r="CL60" s="269"/>
      <c r="CM60" s="269"/>
      <c r="CN60" s="269"/>
      <c r="CO60" s="269"/>
      <c r="CP60" s="269"/>
      <c r="CQ60" s="269"/>
      <c r="CR60" s="269"/>
      <c r="CS60" s="269"/>
      <c r="CT60" s="269"/>
      <c r="CU60" s="269"/>
      <c r="CV60" s="269"/>
      <c r="CW60" s="269"/>
      <c r="CX60" s="269"/>
      <c r="CY60" s="269"/>
      <c r="CZ60" s="269"/>
      <c r="DA60" s="269"/>
      <c r="DB60" s="269"/>
      <c r="DC60" s="269"/>
      <c r="DD60" s="269"/>
      <c r="DE60" s="269"/>
      <c r="DF60" s="269"/>
      <c r="DG60" s="269"/>
      <c r="DH60" s="269"/>
      <c r="DI60" s="269"/>
      <c r="DJ60" s="269"/>
      <c r="DK60" s="269"/>
      <c r="DL60" s="269"/>
      <c r="DM60" s="269"/>
      <c r="DN60" s="269"/>
      <c r="DO60" s="269"/>
      <c r="DP60" s="269"/>
      <c r="DQ60" s="269"/>
      <c r="DR60" s="269"/>
      <c r="DS60" s="269"/>
      <c r="DT60" s="269"/>
      <c r="DU60" s="269"/>
      <c r="DV60" s="269"/>
      <c r="DW60" s="269"/>
      <c r="DX60" s="269"/>
      <c r="DY60" s="269"/>
      <c r="DZ60" s="269"/>
      <c r="ED60" s="28">
        <v>2020</v>
      </c>
      <c r="EE60">
        <v>2050</v>
      </c>
      <c r="EG60" s="318"/>
      <c r="EK60" t="s">
        <v>341</v>
      </c>
    </row>
    <row r="61" spans="1:144">
      <c r="B61" t="str">
        <f>B35</f>
        <v>Fuel additive elimination</v>
      </c>
      <c r="C61" s="5" t="s">
        <v>413</v>
      </c>
      <c r="D61" s="2">
        <f t="shared" ref="D61:AH69" si="58">D7*($ED61-$EE61)/30*(D$2-$D$2)</f>
        <v>0</v>
      </c>
      <c r="E61" s="2">
        <f t="shared" si="58"/>
        <v>0</v>
      </c>
      <c r="F61" s="2">
        <f t="shared" si="58"/>
        <v>0</v>
      </c>
      <c r="G61" s="2">
        <f t="shared" si="58"/>
        <v>0</v>
      </c>
      <c r="H61" s="2">
        <f t="shared" si="58"/>
        <v>0</v>
      </c>
      <c r="I61" s="2">
        <f t="shared" si="58"/>
        <v>0</v>
      </c>
      <c r="J61" s="2">
        <f t="shared" si="58"/>
        <v>0</v>
      </c>
      <c r="K61" s="2">
        <f t="shared" si="58"/>
        <v>0</v>
      </c>
      <c r="L61" s="2">
        <f t="shared" si="58"/>
        <v>0</v>
      </c>
      <c r="M61" s="2">
        <f t="shared" si="58"/>
        <v>0</v>
      </c>
      <c r="N61" s="2">
        <f t="shared" si="58"/>
        <v>0</v>
      </c>
      <c r="O61" s="2">
        <f t="shared" si="58"/>
        <v>0</v>
      </c>
      <c r="P61" s="2">
        <f t="shared" si="58"/>
        <v>0</v>
      </c>
      <c r="Q61" s="2">
        <f t="shared" si="58"/>
        <v>0</v>
      </c>
      <c r="R61" s="2">
        <f t="shared" si="58"/>
        <v>0</v>
      </c>
      <c r="S61" s="2">
        <f t="shared" si="58"/>
        <v>0</v>
      </c>
      <c r="T61" s="2">
        <f t="shared" si="58"/>
        <v>0</v>
      </c>
      <c r="U61" s="2">
        <f t="shared" si="58"/>
        <v>0</v>
      </c>
      <c r="V61" s="2">
        <f t="shared" si="58"/>
        <v>0</v>
      </c>
      <c r="W61" s="2">
        <f t="shared" si="58"/>
        <v>0</v>
      </c>
      <c r="X61" s="2">
        <f t="shared" si="58"/>
        <v>0</v>
      </c>
      <c r="Y61" s="2">
        <f t="shared" si="58"/>
        <v>0</v>
      </c>
      <c r="Z61" s="2">
        <f t="shared" si="58"/>
        <v>0</v>
      </c>
      <c r="AA61" s="2">
        <f t="shared" si="58"/>
        <v>0</v>
      </c>
      <c r="AB61" s="2">
        <f t="shared" si="58"/>
        <v>0</v>
      </c>
      <c r="AC61" s="2">
        <f t="shared" si="58"/>
        <v>0</v>
      </c>
      <c r="AD61" s="2">
        <f t="shared" si="58"/>
        <v>0</v>
      </c>
      <c r="AE61" s="2">
        <f t="shared" si="58"/>
        <v>0</v>
      </c>
      <c r="AF61" s="2">
        <f t="shared" si="58"/>
        <v>0</v>
      </c>
      <c r="AG61" s="2">
        <f t="shared" si="58"/>
        <v>0</v>
      </c>
      <c r="AH61" s="2">
        <f t="shared" si="58"/>
        <v>0</v>
      </c>
      <c r="AI61" s="2"/>
      <c r="AJ61" s="2">
        <f t="shared" ref="AJ61:BN69" si="59">AJ7*($ED61-$EE61)/30*(AJ$2-$D$2)</f>
        <v>0</v>
      </c>
      <c r="AK61" s="2">
        <f t="shared" si="59"/>
        <v>0</v>
      </c>
      <c r="AL61" s="2">
        <f t="shared" si="59"/>
        <v>0</v>
      </c>
      <c r="AM61" s="2">
        <f t="shared" si="59"/>
        <v>0</v>
      </c>
      <c r="AN61" s="2">
        <f t="shared" si="59"/>
        <v>0</v>
      </c>
      <c r="AO61" s="2">
        <f t="shared" si="59"/>
        <v>0</v>
      </c>
      <c r="AP61" s="2">
        <f t="shared" si="59"/>
        <v>0</v>
      </c>
      <c r="AQ61" s="2">
        <f t="shared" si="59"/>
        <v>0</v>
      </c>
      <c r="AR61" s="2">
        <f t="shared" si="59"/>
        <v>0</v>
      </c>
      <c r="AS61" s="2">
        <f t="shared" si="59"/>
        <v>0</v>
      </c>
      <c r="AT61" s="2">
        <f t="shared" si="59"/>
        <v>0</v>
      </c>
      <c r="AU61" s="2">
        <f t="shared" si="59"/>
        <v>0</v>
      </c>
      <c r="AV61" s="2">
        <f t="shared" si="59"/>
        <v>0</v>
      </c>
      <c r="AW61" s="2">
        <f t="shared" si="59"/>
        <v>0</v>
      </c>
      <c r="AX61" s="2">
        <f t="shared" si="59"/>
        <v>0</v>
      </c>
      <c r="AY61" s="2">
        <f t="shared" si="59"/>
        <v>0</v>
      </c>
      <c r="AZ61" s="2">
        <f t="shared" si="59"/>
        <v>0</v>
      </c>
      <c r="BA61" s="2">
        <f t="shared" si="59"/>
        <v>0</v>
      </c>
      <c r="BB61" s="2">
        <f t="shared" si="59"/>
        <v>0</v>
      </c>
      <c r="BC61" s="2">
        <f t="shared" si="59"/>
        <v>0</v>
      </c>
      <c r="BD61" s="2">
        <f t="shared" si="59"/>
        <v>0</v>
      </c>
      <c r="BE61" s="2">
        <f t="shared" si="59"/>
        <v>0</v>
      </c>
      <c r="BF61" s="2">
        <f t="shared" si="59"/>
        <v>0</v>
      </c>
      <c r="BG61" s="2">
        <f t="shared" si="59"/>
        <v>0</v>
      </c>
      <c r="BH61" s="2">
        <f t="shared" si="59"/>
        <v>0</v>
      </c>
      <c r="BI61" s="2">
        <f t="shared" si="59"/>
        <v>0</v>
      </c>
      <c r="BJ61" s="2">
        <f t="shared" si="59"/>
        <v>0</v>
      </c>
      <c r="BK61" s="2">
        <f t="shared" si="59"/>
        <v>0</v>
      </c>
      <c r="BL61" s="2">
        <f t="shared" si="59"/>
        <v>0</v>
      </c>
      <c r="BM61" s="2">
        <f t="shared" si="59"/>
        <v>0</v>
      </c>
      <c r="BN61" s="2">
        <f t="shared" si="59"/>
        <v>0</v>
      </c>
      <c r="BO61" s="2"/>
      <c r="BP61" s="2">
        <f t="shared" ref="BP61:CT69" si="60">BP7*($ED61-$EE61)/30*(BP$2-$D$2)</f>
        <v>0</v>
      </c>
      <c r="BQ61" s="2">
        <f t="shared" si="60"/>
        <v>0</v>
      </c>
      <c r="BR61" s="2">
        <f t="shared" si="60"/>
        <v>0</v>
      </c>
      <c r="BS61" s="2">
        <f t="shared" si="60"/>
        <v>0</v>
      </c>
      <c r="BT61" s="2">
        <f t="shared" si="60"/>
        <v>0</v>
      </c>
      <c r="BU61" s="2">
        <f t="shared" si="60"/>
        <v>0</v>
      </c>
      <c r="BV61" s="2">
        <f t="shared" si="60"/>
        <v>0</v>
      </c>
      <c r="BW61" s="2">
        <f t="shared" si="60"/>
        <v>0</v>
      </c>
      <c r="BX61" s="2">
        <f t="shared" si="60"/>
        <v>0</v>
      </c>
      <c r="BY61" s="2">
        <f t="shared" si="60"/>
        <v>0</v>
      </c>
      <c r="BZ61" s="2">
        <f t="shared" si="60"/>
        <v>0</v>
      </c>
      <c r="CA61" s="2">
        <f t="shared" si="60"/>
        <v>0</v>
      </c>
      <c r="CB61" s="2">
        <f t="shared" si="60"/>
        <v>0</v>
      </c>
      <c r="CC61" s="2">
        <f t="shared" si="60"/>
        <v>0</v>
      </c>
      <c r="CD61" s="2">
        <f t="shared" si="60"/>
        <v>0</v>
      </c>
      <c r="CE61" s="2">
        <f t="shared" si="60"/>
        <v>0</v>
      </c>
      <c r="CF61" s="2">
        <f t="shared" si="60"/>
        <v>0</v>
      </c>
      <c r="CG61" s="2">
        <f t="shared" si="60"/>
        <v>0</v>
      </c>
      <c r="CH61" s="2">
        <f t="shared" si="60"/>
        <v>0</v>
      </c>
      <c r="CI61" s="2">
        <f t="shared" si="60"/>
        <v>0</v>
      </c>
      <c r="CJ61" s="2">
        <f t="shared" si="60"/>
        <v>0</v>
      </c>
      <c r="CK61" s="2">
        <f t="shared" si="60"/>
        <v>0</v>
      </c>
      <c r="CL61" s="2">
        <f t="shared" si="60"/>
        <v>0</v>
      </c>
      <c r="CM61" s="2">
        <f t="shared" si="60"/>
        <v>0</v>
      </c>
      <c r="CN61" s="2">
        <f t="shared" si="60"/>
        <v>0</v>
      </c>
      <c r="CO61" s="2">
        <f t="shared" si="60"/>
        <v>0</v>
      </c>
      <c r="CP61" s="2">
        <f t="shared" si="60"/>
        <v>0</v>
      </c>
      <c r="CQ61" s="2">
        <f t="shared" si="60"/>
        <v>0</v>
      </c>
      <c r="CR61" s="2">
        <f t="shared" si="60"/>
        <v>0</v>
      </c>
      <c r="CS61" s="2">
        <f t="shared" si="60"/>
        <v>0</v>
      </c>
      <c r="CT61" s="2">
        <f t="shared" si="60"/>
        <v>0</v>
      </c>
      <c r="CU61" s="2"/>
      <c r="CV61" s="2">
        <f t="shared" ref="CV61:DZ69" si="61">CV7*($ED61-$EE61)/30*(CV$2-$D$2)</f>
        <v>0</v>
      </c>
      <c r="CW61" s="2">
        <f t="shared" si="61"/>
        <v>0</v>
      </c>
      <c r="CX61" s="2">
        <f t="shared" si="61"/>
        <v>0</v>
      </c>
      <c r="CY61" s="2">
        <f t="shared" si="61"/>
        <v>0</v>
      </c>
      <c r="CZ61" s="2">
        <f t="shared" si="61"/>
        <v>0</v>
      </c>
      <c r="DA61" s="2">
        <f t="shared" si="61"/>
        <v>0</v>
      </c>
      <c r="DB61" s="2">
        <f t="shared" si="61"/>
        <v>0</v>
      </c>
      <c r="DC61" s="2">
        <f t="shared" si="61"/>
        <v>0</v>
      </c>
      <c r="DD61" s="2">
        <f t="shared" si="61"/>
        <v>0</v>
      </c>
      <c r="DE61" s="2">
        <f t="shared" si="61"/>
        <v>0</v>
      </c>
      <c r="DF61" s="2">
        <f t="shared" si="61"/>
        <v>0</v>
      </c>
      <c r="DG61" s="2">
        <f t="shared" si="61"/>
        <v>0</v>
      </c>
      <c r="DH61" s="2">
        <f t="shared" si="61"/>
        <v>0</v>
      </c>
      <c r="DI61" s="2">
        <f t="shared" si="61"/>
        <v>0</v>
      </c>
      <c r="DJ61" s="2">
        <f t="shared" si="61"/>
        <v>0</v>
      </c>
      <c r="DK61" s="2">
        <f t="shared" si="61"/>
        <v>0</v>
      </c>
      <c r="DL61" s="2">
        <f t="shared" si="61"/>
        <v>0</v>
      </c>
      <c r="DM61" s="2">
        <f t="shared" si="61"/>
        <v>0</v>
      </c>
      <c r="DN61" s="2">
        <f t="shared" si="61"/>
        <v>0</v>
      </c>
      <c r="DO61" s="2">
        <f t="shared" si="61"/>
        <v>0</v>
      </c>
      <c r="DP61" s="2">
        <f t="shared" si="61"/>
        <v>0</v>
      </c>
      <c r="DQ61" s="2">
        <f t="shared" si="61"/>
        <v>0</v>
      </c>
      <c r="DR61" s="2">
        <f t="shared" si="61"/>
        <v>0</v>
      </c>
      <c r="DS61" s="2">
        <f t="shared" si="61"/>
        <v>0</v>
      </c>
      <c r="DT61" s="2">
        <f t="shared" si="61"/>
        <v>0</v>
      </c>
      <c r="DU61" s="2">
        <f t="shared" si="61"/>
        <v>0</v>
      </c>
      <c r="DV61" s="2">
        <f t="shared" si="61"/>
        <v>0</v>
      </c>
      <c r="DW61" s="2">
        <f t="shared" si="61"/>
        <v>0</v>
      </c>
      <c r="DX61" s="2">
        <f t="shared" si="61"/>
        <v>0</v>
      </c>
      <c r="DY61" s="2">
        <f t="shared" si="61"/>
        <v>0</v>
      </c>
      <c r="DZ61" s="2">
        <f t="shared" si="61"/>
        <v>0</v>
      </c>
      <c r="ED61" s="336">
        <v>0</v>
      </c>
      <c r="EE61" s="336">
        <v>0</v>
      </c>
      <c r="EF61" s="336"/>
      <c r="EG61" s="343"/>
      <c r="EH61" s="336"/>
      <c r="EK61" t="s">
        <v>399</v>
      </c>
    </row>
    <row r="62" spans="1:144">
      <c r="A62" s="1"/>
      <c r="B62" t="str">
        <f t="shared" ref="B62:B74" si="62">B36</f>
        <v>Packaging reduction</v>
      </c>
      <c r="C62" s="5" t="s">
        <v>413</v>
      </c>
      <c r="D62" s="2">
        <f t="shared" si="58"/>
        <v>0</v>
      </c>
      <c r="E62" s="2">
        <f t="shared" si="58"/>
        <v>0</v>
      </c>
      <c r="F62" s="2">
        <f t="shared" si="58"/>
        <v>0</v>
      </c>
      <c r="G62" s="2">
        <f t="shared" si="58"/>
        <v>0</v>
      </c>
      <c r="H62" s="2">
        <f t="shared" si="58"/>
        <v>0</v>
      </c>
      <c r="I62" s="2">
        <f t="shared" si="58"/>
        <v>0</v>
      </c>
      <c r="J62" s="2">
        <f t="shared" si="58"/>
        <v>0</v>
      </c>
      <c r="K62" s="2">
        <f t="shared" si="58"/>
        <v>0</v>
      </c>
      <c r="L62" s="2">
        <f t="shared" si="58"/>
        <v>0</v>
      </c>
      <c r="M62" s="2">
        <f t="shared" si="58"/>
        <v>0</v>
      </c>
      <c r="N62" s="2">
        <f t="shared" si="58"/>
        <v>0</v>
      </c>
      <c r="O62" s="2">
        <f t="shared" si="58"/>
        <v>0</v>
      </c>
      <c r="P62" s="2">
        <f t="shared" si="58"/>
        <v>0</v>
      </c>
      <c r="Q62" s="2">
        <f t="shared" si="58"/>
        <v>0</v>
      </c>
      <c r="R62" s="2">
        <f t="shared" si="58"/>
        <v>0</v>
      </c>
      <c r="S62" s="2">
        <f t="shared" si="58"/>
        <v>0</v>
      </c>
      <c r="T62" s="2">
        <f t="shared" si="58"/>
        <v>0</v>
      </c>
      <c r="U62" s="2">
        <f t="shared" si="58"/>
        <v>0</v>
      </c>
      <c r="V62" s="2">
        <f t="shared" si="58"/>
        <v>0</v>
      </c>
      <c r="W62" s="2">
        <f t="shared" si="58"/>
        <v>0</v>
      </c>
      <c r="X62" s="2">
        <f t="shared" si="58"/>
        <v>0</v>
      </c>
      <c r="Y62" s="2">
        <f t="shared" si="58"/>
        <v>0</v>
      </c>
      <c r="Z62" s="2">
        <f t="shared" si="58"/>
        <v>0</v>
      </c>
      <c r="AA62" s="2">
        <f t="shared" si="58"/>
        <v>0</v>
      </c>
      <c r="AB62" s="2">
        <f t="shared" si="58"/>
        <v>0</v>
      </c>
      <c r="AC62" s="2">
        <f t="shared" si="58"/>
        <v>0</v>
      </c>
      <c r="AD62" s="2">
        <f t="shared" si="58"/>
        <v>0</v>
      </c>
      <c r="AE62" s="2">
        <f t="shared" si="58"/>
        <v>0</v>
      </c>
      <c r="AF62" s="2">
        <f t="shared" si="58"/>
        <v>0</v>
      </c>
      <c r="AG62" s="2">
        <f t="shared" si="58"/>
        <v>0</v>
      </c>
      <c r="AH62" s="2">
        <f t="shared" si="58"/>
        <v>0</v>
      </c>
      <c r="AI62" s="2"/>
      <c r="AJ62" s="2">
        <f t="shared" si="59"/>
        <v>0</v>
      </c>
      <c r="AK62" s="2">
        <f t="shared" si="59"/>
        <v>0</v>
      </c>
      <c r="AL62" s="2">
        <f t="shared" si="59"/>
        <v>0</v>
      </c>
      <c r="AM62" s="2">
        <f t="shared" si="59"/>
        <v>0</v>
      </c>
      <c r="AN62" s="2">
        <f t="shared" si="59"/>
        <v>0</v>
      </c>
      <c r="AO62" s="2">
        <f t="shared" si="59"/>
        <v>0</v>
      </c>
      <c r="AP62" s="2">
        <f t="shared" si="59"/>
        <v>0</v>
      </c>
      <c r="AQ62" s="2">
        <f t="shared" si="59"/>
        <v>0</v>
      </c>
      <c r="AR62" s="2">
        <f t="shared" si="59"/>
        <v>0</v>
      </c>
      <c r="AS62" s="2">
        <f t="shared" si="59"/>
        <v>0</v>
      </c>
      <c r="AT62" s="2">
        <f t="shared" si="59"/>
        <v>0</v>
      </c>
      <c r="AU62" s="2">
        <f t="shared" si="59"/>
        <v>0</v>
      </c>
      <c r="AV62" s="2">
        <f t="shared" si="59"/>
        <v>0</v>
      </c>
      <c r="AW62" s="2">
        <f t="shared" si="59"/>
        <v>0</v>
      </c>
      <c r="AX62" s="2">
        <f t="shared" si="59"/>
        <v>0</v>
      </c>
      <c r="AY62" s="2">
        <f t="shared" si="59"/>
        <v>0</v>
      </c>
      <c r="AZ62" s="2">
        <f t="shared" si="59"/>
        <v>0</v>
      </c>
      <c r="BA62" s="2">
        <f t="shared" si="59"/>
        <v>0</v>
      </c>
      <c r="BB62" s="2">
        <f t="shared" si="59"/>
        <v>0</v>
      </c>
      <c r="BC62" s="2">
        <f t="shared" si="59"/>
        <v>0</v>
      </c>
      <c r="BD62" s="2">
        <f t="shared" si="59"/>
        <v>0</v>
      </c>
      <c r="BE62" s="2">
        <f t="shared" si="59"/>
        <v>0</v>
      </c>
      <c r="BF62" s="2">
        <f t="shared" si="59"/>
        <v>0</v>
      </c>
      <c r="BG62" s="2">
        <f t="shared" si="59"/>
        <v>0</v>
      </c>
      <c r="BH62" s="2">
        <f t="shared" si="59"/>
        <v>0</v>
      </c>
      <c r="BI62" s="2">
        <f t="shared" si="59"/>
        <v>0</v>
      </c>
      <c r="BJ62" s="2">
        <f t="shared" si="59"/>
        <v>0</v>
      </c>
      <c r="BK62" s="2">
        <f t="shared" si="59"/>
        <v>0</v>
      </c>
      <c r="BL62" s="2">
        <f t="shared" si="59"/>
        <v>0</v>
      </c>
      <c r="BM62" s="2">
        <f t="shared" si="59"/>
        <v>0</v>
      </c>
      <c r="BN62" s="2">
        <f t="shared" si="59"/>
        <v>0</v>
      </c>
      <c r="BO62" s="2"/>
      <c r="BP62" s="2">
        <f t="shared" si="60"/>
        <v>0</v>
      </c>
      <c r="BQ62" s="2">
        <f t="shared" si="60"/>
        <v>0</v>
      </c>
      <c r="BR62" s="2">
        <f t="shared" si="60"/>
        <v>0</v>
      </c>
      <c r="BS62" s="2">
        <f t="shared" si="60"/>
        <v>0</v>
      </c>
      <c r="BT62" s="2">
        <f t="shared" si="60"/>
        <v>0</v>
      </c>
      <c r="BU62" s="2">
        <f t="shared" si="60"/>
        <v>0</v>
      </c>
      <c r="BV62" s="2">
        <f t="shared" si="60"/>
        <v>0</v>
      </c>
      <c r="BW62" s="2">
        <f t="shared" si="60"/>
        <v>0</v>
      </c>
      <c r="BX62" s="2">
        <f t="shared" si="60"/>
        <v>0</v>
      </c>
      <c r="BY62" s="2">
        <f t="shared" si="60"/>
        <v>0</v>
      </c>
      <c r="BZ62" s="2">
        <f t="shared" si="60"/>
        <v>0</v>
      </c>
      <c r="CA62" s="2">
        <f t="shared" si="60"/>
        <v>0</v>
      </c>
      <c r="CB62" s="2">
        <f t="shared" si="60"/>
        <v>0</v>
      </c>
      <c r="CC62" s="2">
        <f t="shared" si="60"/>
        <v>0</v>
      </c>
      <c r="CD62" s="2">
        <f t="shared" si="60"/>
        <v>0</v>
      </c>
      <c r="CE62" s="2">
        <f t="shared" si="60"/>
        <v>0</v>
      </c>
      <c r="CF62" s="2">
        <f t="shared" si="60"/>
        <v>0</v>
      </c>
      <c r="CG62" s="2">
        <f t="shared" si="60"/>
        <v>0</v>
      </c>
      <c r="CH62" s="2">
        <f t="shared" si="60"/>
        <v>0</v>
      </c>
      <c r="CI62" s="2">
        <f t="shared" si="60"/>
        <v>0</v>
      </c>
      <c r="CJ62" s="2">
        <f t="shared" si="60"/>
        <v>0</v>
      </c>
      <c r="CK62" s="2">
        <f t="shared" si="60"/>
        <v>0</v>
      </c>
      <c r="CL62" s="2">
        <f t="shared" si="60"/>
        <v>0</v>
      </c>
      <c r="CM62" s="2">
        <f t="shared" si="60"/>
        <v>0</v>
      </c>
      <c r="CN62" s="2">
        <f t="shared" si="60"/>
        <v>0</v>
      </c>
      <c r="CO62" s="2">
        <f t="shared" si="60"/>
        <v>0</v>
      </c>
      <c r="CP62" s="2">
        <f t="shared" si="60"/>
        <v>0</v>
      </c>
      <c r="CQ62" s="2">
        <f t="shared" si="60"/>
        <v>0</v>
      </c>
      <c r="CR62" s="2">
        <f t="shared" si="60"/>
        <v>0</v>
      </c>
      <c r="CS62" s="2">
        <f t="shared" si="60"/>
        <v>0</v>
      </c>
      <c r="CT62" s="2">
        <f t="shared" si="60"/>
        <v>0</v>
      </c>
      <c r="CU62" s="2"/>
      <c r="CV62" s="2">
        <f t="shared" si="61"/>
        <v>0</v>
      </c>
      <c r="CW62" s="2">
        <f t="shared" si="61"/>
        <v>0</v>
      </c>
      <c r="CX62" s="2">
        <f t="shared" si="61"/>
        <v>0</v>
      </c>
      <c r="CY62" s="2">
        <f t="shared" si="61"/>
        <v>0</v>
      </c>
      <c r="CZ62" s="2">
        <f t="shared" si="61"/>
        <v>0</v>
      </c>
      <c r="DA62" s="2">
        <f t="shared" si="61"/>
        <v>0</v>
      </c>
      <c r="DB62" s="2">
        <f t="shared" si="61"/>
        <v>0</v>
      </c>
      <c r="DC62" s="2">
        <f t="shared" si="61"/>
        <v>0</v>
      </c>
      <c r="DD62" s="2">
        <f t="shared" si="61"/>
        <v>0</v>
      </c>
      <c r="DE62" s="2">
        <f t="shared" si="61"/>
        <v>0</v>
      </c>
      <c r="DF62" s="2">
        <f t="shared" si="61"/>
        <v>0</v>
      </c>
      <c r="DG62" s="2">
        <f t="shared" si="61"/>
        <v>0</v>
      </c>
      <c r="DH62" s="2">
        <f t="shared" si="61"/>
        <v>0</v>
      </c>
      <c r="DI62" s="2">
        <f t="shared" si="61"/>
        <v>0</v>
      </c>
      <c r="DJ62" s="2">
        <f t="shared" si="61"/>
        <v>0</v>
      </c>
      <c r="DK62" s="2">
        <f t="shared" si="61"/>
        <v>0</v>
      </c>
      <c r="DL62" s="2">
        <f t="shared" si="61"/>
        <v>0</v>
      </c>
      <c r="DM62" s="2">
        <f t="shared" si="61"/>
        <v>0</v>
      </c>
      <c r="DN62" s="2">
        <f t="shared" si="61"/>
        <v>0</v>
      </c>
      <c r="DO62" s="2">
        <f t="shared" si="61"/>
        <v>0</v>
      </c>
      <c r="DP62" s="2">
        <f t="shared" si="61"/>
        <v>0</v>
      </c>
      <c r="DQ62" s="2">
        <f t="shared" si="61"/>
        <v>0</v>
      </c>
      <c r="DR62" s="2">
        <f t="shared" si="61"/>
        <v>0</v>
      </c>
      <c r="DS62" s="2">
        <f t="shared" si="61"/>
        <v>0</v>
      </c>
      <c r="DT62" s="2">
        <f t="shared" si="61"/>
        <v>0</v>
      </c>
      <c r="DU62" s="2">
        <f t="shared" si="61"/>
        <v>0</v>
      </c>
      <c r="DV62" s="2">
        <f t="shared" si="61"/>
        <v>0</v>
      </c>
      <c r="DW62" s="2">
        <f t="shared" si="61"/>
        <v>0</v>
      </c>
      <c r="DX62" s="2">
        <f t="shared" si="61"/>
        <v>0</v>
      </c>
      <c r="DY62" s="2">
        <f t="shared" si="61"/>
        <v>0</v>
      </c>
      <c r="DZ62" s="2">
        <f t="shared" si="61"/>
        <v>0</v>
      </c>
      <c r="ED62" s="336">
        <v>0</v>
      </c>
      <c r="EE62" s="336">
        <v>0</v>
      </c>
      <c r="EF62" s="336"/>
      <c r="EG62" s="343"/>
      <c r="EH62" s="336"/>
      <c r="EK62" t="s">
        <v>400</v>
      </c>
    </row>
    <row r="63" spans="1:144">
      <c r="A63" s="1"/>
      <c r="B63" t="str">
        <f t="shared" si="62"/>
        <v>Packaging reuse</v>
      </c>
      <c r="C63" s="5" t="s">
        <v>413</v>
      </c>
      <c r="D63" s="2">
        <f t="shared" si="58"/>
        <v>0</v>
      </c>
      <c r="E63" s="2">
        <f t="shared" si="58"/>
        <v>5.8487849842606219E-3</v>
      </c>
      <c r="F63" s="2">
        <f t="shared" si="58"/>
        <v>2.3298496845348605E-2</v>
      </c>
      <c r="G63" s="2">
        <f t="shared" si="58"/>
        <v>5.2205673334400911E-2</v>
      </c>
      <c r="H63" s="2">
        <f t="shared" si="58"/>
        <v>9.2428836932086769E-2</v>
      </c>
      <c r="I63" s="2">
        <f t="shared" si="58"/>
        <v>0.14382847197866233</v>
      </c>
      <c r="J63" s="2">
        <f t="shared" si="58"/>
        <v>0.20626700204116513</v>
      </c>
      <c r="K63" s="2">
        <f t="shared" si="58"/>
        <v>0.27960876751545355</v>
      </c>
      <c r="L63" s="2">
        <f t="shared" si="58"/>
        <v>0.36372000346081751</v>
      </c>
      <c r="M63" s="2">
        <f t="shared" si="58"/>
        <v>0.45846881766490716</v>
      </c>
      <c r="N63" s="2">
        <f t="shared" si="58"/>
        <v>0.56372516893674796</v>
      </c>
      <c r="O63" s="2">
        <f t="shared" si="58"/>
        <v>0.71580572729715475</v>
      </c>
      <c r="P63" s="2">
        <f t="shared" si="58"/>
        <v>0.88460781734674043</v>
      </c>
      <c r="Q63" s="2">
        <f t="shared" si="58"/>
        <v>1.0699691629556392</v>
      </c>
      <c r="R63" s="2">
        <f t="shared" si="58"/>
        <v>1.271729782383322</v>
      </c>
      <c r="S63" s="2">
        <f t="shared" si="58"/>
        <v>1.4897319615518376</v>
      </c>
      <c r="T63" s="2">
        <f t="shared" si="58"/>
        <v>1.7238202275980075</v>
      </c>
      <c r="U63" s="2">
        <f t="shared" si="58"/>
        <v>1.9738413227018718</v>
      </c>
      <c r="V63" s="2">
        <f t="shared" si="58"/>
        <v>2.2396441781887004</v>
      </c>
      <c r="W63" s="2">
        <f t="shared" si="58"/>
        <v>2.5210798889018977</v>
      </c>
      <c r="X63" s="2">
        <f t="shared" si="58"/>
        <v>2.8180016878441738</v>
      </c>
      <c r="Y63" s="2">
        <f t="shared" si="58"/>
        <v>3.1105201781621168</v>
      </c>
      <c r="Z63" s="2">
        <f t="shared" si="58"/>
        <v>3.4167409520775793</v>
      </c>
      <c r="AA63" s="2">
        <f t="shared" si="58"/>
        <v>3.7365716912784013</v>
      </c>
      <c r="AB63" s="2">
        <f t="shared" si="58"/>
        <v>4.0699214330598545</v>
      </c>
      <c r="AC63" s="2">
        <f t="shared" si="58"/>
        <v>4.4167005542483846</v>
      </c>
      <c r="AD63" s="2">
        <f t="shared" si="58"/>
        <v>4.7768207552949304</v>
      </c>
      <c r="AE63" s="2">
        <f t="shared" si="58"/>
        <v>5.1501950445361278</v>
      </c>
      <c r="AF63" s="2">
        <f t="shared" si="58"/>
        <v>5.5367377226217478</v>
      </c>
      <c r="AG63" s="2">
        <f t="shared" si="58"/>
        <v>5.9363643671067647</v>
      </c>
      <c r="AH63" s="2">
        <f t="shared" si="58"/>
        <v>6.3489918172064304</v>
      </c>
      <c r="AI63" s="2"/>
      <c r="AJ63" s="2">
        <f t="shared" si="59"/>
        <v>0</v>
      </c>
      <c r="AK63" s="2">
        <f t="shared" si="59"/>
        <v>4.3323439394676953E-3</v>
      </c>
      <c r="AL63" s="2">
        <f t="shared" si="59"/>
        <v>1.7257282113945768E-2</v>
      </c>
      <c r="AM63" s="2">
        <f t="shared" si="59"/>
        <v>3.866779501126006E-2</v>
      </c>
      <c r="AN63" s="2">
        <f t="shared" si="59"/>
        <v>6.845834395186122E-2</v>
      </c>
      <c r="AO63" s="2">
        <f t="shared" si="59"/>
        <v>0.10652485402214855</v>
      </c>
      <c r="AP63" s="2">
        <f t="shared" si="59"/>
        <v>0.1527646971847913</v>
      </c>
      <c r="AQ63" s="2">
        <f t="shared" si="59"/>
        <v>0.20707667556433429</v>
      </c>
      <c r="AR63" s="2">
        <f t="shared" si="59"/>
        <v>0.2693610049063912</v>
      </c>
      <c r="AS63" s="2">
        <f t="shared" si="59"/>
        <v>0.33951929820874183</v>
      </c>
      <c r="AT63" s="2">
        <f t="shared" si="59"/>
        <v>0.41745454952266975</v>
      </c>
      <c r="AU63" s="2">
        <f t="shared" si="59"/>
        <v>0.52987182786842135</v>
      </c>
      <c r="AV63" s="2">
        <f t="shared" si="59"/>
        <v>0.65463171050679303</v>
      </c>
      <c r="AW63" s="2">
        <f t="shared" si="59"/>
        <v>0.7916132383096226</v>
      </c>
      <c r="AX63" s="2">
        <f t="shared" si="59"/>
        <v>0.94069716267591708</v>
      </c>
      <c r="AY63" s="2">
        <f t="shared" si="59"/>
        <v>1.101765925602854</v>
      </c>
      <c r="AZ63" s="2">
        <f t="shared" si="59"/>
        <v>1.2747036399648279</v>
      </c>
      <c r="BA63" s="2">
        <f t="shared" si="59"/>
        <v>1.4593960699985187</v>
      </c>
      <c r="BB63" s="2">
        <f t="shared" si="59"/>
        <v>1.6557306119919772</v>
      </c>
      <c r="BC63" s="2">
        <f t="shared" si="59"/>
        <v>1.8635962751757438</v>
      </c>
      <c r="BD63" s="2">
        <f t="shared" si="59"/>
        <v>2.0828836628140337</v>
      </c>
      <c r="BE63" s="2">
        <f t="shared" si="59"/>
        <v>2.2986234256860683</v>
      </c>
      <c r="BF63" s="2">
        <f t="shared" si="59"/>
        <v>2.5244422705029677</v>
      </c>
      <c r="BG63" s="2">
        <f t="shared" si="59"/>
        <v>2.7602714736962173</v>
      </c>
      <c r="BH63" s="2">
        <f t="shared" si="59"/>
        <v>3.0060433210708672</v>
      </c>
      <c r="BI63" s="2">
        <f t="shared" si="59"/>
        <v>3.2616910958329712</v>
      </c>
      <c r="BJ63" s="2">
        <f t="shared" si="59"/>
        <v>3.5271490667433114</v>
      </c>
      <c r="BK63" s="2">
        <f t="shared" si="59"/>
        <v>3.8023524763961865</v>
      </c>
      <c r="BL63" s="2">
        <f t="shared" si="59"/>
        <v>4.0872375296220351</v>
      </c>
      <c r="BM63" s="2">
        <f t="shared" si="59"/>
        <v>4.3817413820126676</v>
      </c>
      <c r="BN63" s="2">
        <f t="shared" si="59"/>
        <v>4.6858021285679188</v>
      </c>
      <c r="BO63" s="2"/>
      <c r="BP63" s="2">
        <f t="shared" si="60"/>
        <v>0</v>
      </c>
      <c r="BQ63" s="2">
        <f t="shared" si="60"/>
        <v>0</v>
      </c>
      <c r="BR63" s="2">
        <f t="shared" si="60"/>
        <v>0</v>
      </c>
      <c r="BS63" s="2">
        <f t="shared" si="60"/>
        <v>0</v>
      </c>
      <c r="BT63" s="2">
        <f t="shared" si="60"/>
        <v>0</v>
      </c>
      <c r="BU63" s="2">
        <f t="shared" si="60"/>
        <v>0</v>
      </c>
      <c r="BV63" s="2">
        <f t="shared" si="60"/>
        <v>0</v>
      </c>
      <c r="BW63" s="2">
        <f t="shared" si="60"/>
        <v>0</v>
      </c>
      <c r="BX63" s="2">
        <f t="shared" si="60"/>
        <v>0</v>
      </c>
      <c r="BY63" s="2">
        <f t="shared" si="60"/>
        <v>0</v>
      </c>
      <c r="BZ63" s="2">
        <f t="shared" si="60"/>
        <v>0</v>
      </c>
      <c r="CA63" s="2">
        <f t="shared" si="60"/>
        <v>0</v>
      </c>
      <c r="CB63" s="2">
        <f t="shared" si="60"/>
        <v>0</v>
      </c>
      <c r="CC63" s="2">
        <f t="shared" si="60"/>
        <v>0</v>
      </c>
      <c r="CD63" s="2">
        <f t="shared" si="60"/>
        <v>0</v>
      </c>
      <c r="CE63" s="2">
        <f t="shared" si="60"/>
        <v>0</v>
      </c>
      <c r="CF63" s="2">
        <f t="shared" si="60"/>
        <v>0</v>
      </c>
      <c r="CG63" s="2">
        <f t="shared" si="60"/>
        <v>0</v>
      </c>
      <c r="CH63" s="2">
        <f t="shared" si="60"/>
        <v>0</v>
      </c>
      <c r="CI63" s="2">
        <f t="shared" si="60"/>
        <v>0</v>
      </c>
      <c r="CJ63" s="2">
        <f t="shared" si="60"/>
        <v>0</v>
      </c>
      <c r="CK63" s="2">
        <f t="shared" si="60"/>
        <v>0</v>
      </c>
      <c r="CL63" s="2">
        <f t="shared" si="60"/>
        <v>0</v>
      </c>
      <c r="CM63" s="2">
        <f t="shared" si="60"/>
        <v>0</v>
      </c>
      <c r="CN63" s="2">
        <f t="shared" si="60"/>
        <v>0</v>
      </c>
      <c r="CO63" s="2">
        <f t="shared" si="60"/>
        <v>0</v>
      </c>
      <c r="CP63" s="2">
        <f t="shared" si="60"/>
        <v>0</v>
      </c>
      <c r="CQ63" s="2">
        <f t="shared" si="60"/>
        <v>0</v>
      </c>
      <c r="CR63" s="2">
        <f t="shared" si="60"/>
        <v>0</v>
      </c>
      <c r="CS63" s="2">
        <f t="shared" si="60"/>
        <v>0</v>
      </c>
      <c r="CT63" s="2">
        <f t="shared" si="60"/>
        <v>0</v>
      </c>
      <c r="CU63" s="2"/>
      <c r="CV63" s="2">
        <f t="shared" si="61"/>
        <v>0</v>
      </c>
      <c r="CW63" s="2">
        <f t="shared" si="61"/>
        <v>0</v>
      </c>
      <c r="CX63" s="2">
        <f t="shared" si="61"/>
        <v>0</v>
      </c>
      <c r="CY63" s="2">
        <f t="shared" si="61"/>
        <v>0</v>
      </c>
      <c r="CZ63" s="2">
        <f t="shared" si="61"/>
        <v>0</v>
      </c>
      <c r="DA63" s="2">
        <f t="shared" si="61"/>
        <v>0</v>
      </c>
      <c r="DB63" s="2">
        <f t="shared" si="61"/>
        <v>0</v>
      </c>
      <c r="DC63" s="2">
        <f t="shared" si="61"/>
        <v>0</v>
      </c>
      <c r="DD63" s="2">
        <f t="shared" si="61"/>
        <v>0</v>
      </c>
      <c r="DE63" s="2">
        <f t="shared" si="61"/>
        <v>0</v>
      </c>
      <c r="DF63" s="2">
        <f t="shared" si="61"/>
        <v>0</v>
      </c>
      <c r="DG63" s="2">
        <f t="shared" si="61"/>
        <v>0</v>
      </c>
      <c r="DH63" s="2">
        <f t="shared" si="61"/>
        <v>0</v>
      </c>
      <c r="DI63" s="2">
        <f t="shared" si="61"/>
        <v>0</v>
      </c>
      <c r="DJ63" s="2">
        <f t="shared" si="61"/>
        <v>0</v>
      </c>
      <c r="DK63" s="2">
        <f t="shared" si="61"/>
        <v>0</v>
      </c>
      <c r="DL63" s="2">
        <f t="shared" si="61"/>
        <v>0</v>
      </c>
      <c r="DM63" s="2">
        <f t="shared" si="61"/>
        <v>0</v>
      </c>
      <c r="DN63" s="2">
        <f t="shared" si="61"/>
        <v>0</v>
      </c>
      <c r="DO63" s="2">
        <f t="shared" si="61"/>
        <v>0</v>
      </c>
      <c r="DP63" s="2">
        <f t="shared" si="61"/>
        <v>0</v>
      </c>
      <c r="DQ63" s="2">
        <f t="shared" si="61"/>
        <v>0</v>
      </c>
      <c r="DR63" s="2">
        <f t="shared" si="61"/>
        <v>0</v>
      </c>
      <c r="DS63" s="2">
        <f t="shared" si="61"/>
        <v>0</v>
      </c>
      <c r="DT63" s="2">
        <f t="shared" si="61"/>
        <v>0</v>
      </c>
      <c r="DU63" s="2">
        <f t="shared" si="61"/>
        <v>0</v>
      </c>
      <c r="DV63" s="2">
        <f t="shared" si="61"/>
        <v>0</v>
      </c>
      <c r="DW63" s="2">
        <f t="shared" si="61"/>
        <v>0</v>
      </c>
      <c r="DX63" s="2">
        <f t="shared" si="61"/>
        <v>0</v>
      </c>
      <c r="DY63" s="2">
        <f t="shared" si="61"/>
        <v>0</v>
      </c>
      <c r="DZ63" s="2">
        <f t="shared" si="61"/>
        <v>0</v>
      </c>
      <c r="ED63" s="321">
        <f>AVERAGE(1.6,4.5)</f>
        <v>3.05</v>
      </c>
      <c r="EE63" s="336">
        <v>0</v>
      </c>
      <c r="EF63" s="336"/>
      <c r="EG63" s="343"/>
      <c r="EH63" s="336"/>
      <c r="EK63" t="s">
        <v>400</v>
      </c>
    </row>
    <row r="64" spans="1:144">
      <c r="A64" s="1"/>
      <c r="B64" t="str">
        <f t="shared" si="62"/>
        <v>Packaging substitution Paper</v>
      </c>
      <c r="C64" s="5" t="s">
        <v>413</v>
      </c>
      <c r="D64" s="2">
        <f t="shared" si="58"/>
        <v>0</v>
      </c>
      <c r="E64" s="2">
        <f t="shared" si="58"/>
        <v>2.7769124281255319E-3</v>
      </c>
      <c r="F64" s="2">
        <f t="shared" si="58"/>
        <v>1.1046272100090404E-2</v>
      </c>
      <c r="G64" s="2">
        <f t="shared" si="58"/>
        <v>2.4716966095109948E-2</v>
      </c>
      <c r="H64" s="2">
        <f t="shared" si="58"/>
        <v>4.3699141118192106E-2</v>
      </c>
      <c r="I64" s="2">
        <f t="shared" si="58"/>
        <v>6.7904188995614845E-2</v>
      </c>
      <c r="J64" s="2">
        <f t="shared" si="58"/>
        <v>9.7244732320697219E-2</v>
      </c>
      <c r="K64" s="2">
        <f t="shared" si="58"/>
        <v>0.13163461024841097</v>
      </c>
      <c r="L64" s="2">
        <f t="shared" si="58"/>
        <v>0.17098886443739225</v>
      </c>
      <c r="M64" s="2">
        <f t="shared" si="58"/>
        <v>0.2152237251379269</v>
      </c>
      <c r="N64" s="2">
        <f t="shared" si="58"/>
        <v>0.26425659742449575</v>
      </c>
      <c r="O64" s="2">
        <f t="shared" si="58"/>
        <v>0.32491042457806002</v>
      </c>
      <c r="P64" s="2">
        <f t="shared" si="58"/>
        <v>0.39140780532463365</v>
      </c>
      <c r="Q64" s="2">
        <f t="shared" si="58"/>
        <v>0.46365810309630495</v>
      </c>
      <c r="R64" s="2">
        <f t="shared" si="58"/>
        <v>0.54157196183742551</v>
      </c>
      <c r="S64" s="2">
        <f t="shared" si="58"/>
        <v>0.62506129110907827</v>
      </c>
      <c r="T64" s="2">
        <f t="shared" si="58"/>
        <v>0.71403925134876522</v>
      </c>
      <c r="U64" s="2">
        <f t="shared" si="58"/>
        <v>0.80842023928380036</v>
      </c>
      <c r="V64" s="2">
        <f t="shared" si="58"/>
        <v>0.90811987349692624</v>
      </c>
      <c r="W64" s="2">
        <f t="shared" si="58"/>
        <v>1.013054980142668</v>
      </c>
      <c r="X64" s="2">
        <f t="shared" si="58"/>
        <v>1.1231435788129605</v>
      </c>
      <c r="Y64" s="2">
        <f t="shared" si="58"/>
        <v>1.2161963051392299</v>
      </c>
      <c r="Z64" s="2">
        <f t="shared" si="58"/>
        <v>1.3166823512200965</v>
      </c>
      <c r="AA64" s="2">
        <f t="shared" si="58"/>
        <v>1.4206286135968047</v>
      </c>
      <c r="AB64" s="2">
        <f t="shared" si="58"/>
        <v>1.5279862089218861</v>
      </c>
      <c r="AC64" s="2">
        <f t="shared" si="58"/>
        <v>1.6387069740499562</v>
      </c>
      <c r="AD64" s="2">
        <f t="shared" si="58"/>
        <v>1.7527434574947092</v>
      </c>
      <c r="AE64" s="2">
        <f t="shared" si="58"/>
        <v>1.8700489109759346</v>
      </c>
      <c r="AF64" s="2">
        <f t="shared" si="58"/>
        <v>1.9905772810556812</v>
      </c>
      <c r="AG64" s="2">
        <f t="shared" si="58"/>
        <v>2.1142832008626771</v>
      </c>
      <c r="AH64" s="2">
        <f t="shared" si="58"/>
        <v>2.2411219819041701</v>
      </c>
      <c r="AI64" s="2"/>
      <c r="AJ64" s="2">
        <f t="shared" si="59"/>
        <v>0</v>
      </c>
      <c r="AK64" s="2">
        <f t="shared" si="59"/>
        <v>2.3225825191524876E-3</v>
      </c>
      <c r="AL64" s="2">
        <f t="shared" si="59"/>
        <v>9.2388383283562373E-3</v>
      </c>
      <c r="AM64" s="2">
        <f t="shared" si="59"/>
        <v>2.0672329921916491E-2</v>
      </c>
      <c r="AN64" s="2">
        <f t="shared" si="59"/>
        <v>3.6547676792165799E-2</v>
      </c>
      <c r="AO64" s="2">
        <f t="shared" si="59"/>
        <v>5.6790543255216305E-2</v>
      </c>
      <c r="AP64" s="2">
        <f t="shared" si="59"/>
        <v>8.1327626402890596E-2</v>
      </c>
      <c r="AQ64" s="2">
        <f t="shared" si="59"/>
        <v>0.11008664417961063</v>
      </c>
      <c r="AR64" s="2">
        <f t="shared" si="59"/>
        <v>0.14299632358303549</v>
      </c>
      <c r="AS64" s="2">
        <f t="shared" si="59"/>
        <v>0.17998638898724989</v>
      </c>
      <c r="AT64" s="2">
        <f t="shared" si="59"/>
        <v>0.22098755058731631</v>
      </c>
      <c r="AU64" s="2">
        <f t="shared" si="59"/>
        <v>0.2715731871316337</v>
      </c>
      <c r="AV64" s="2">
        <f t="shared" si="59"/>
        <v>0.32702075120321761</v>
      </c>
      <c r="AW64" s="2">
        <f t="shared" si="59"/>
        <v>0.38725446331296387</v>
      </c>
      <c r="AX64" s="2">
        <f t="shared" si="59"/>
        <v>0.4521996148841923</v>
      </c>
      <c r="AY64" s="2">
        <f t="shared" si="59"/>
        <v>0.52178255579204369</v>
      </c>
      <c r="AZ64" s="2">
        <f t="shared" si="59"/>
        <v>0.59593068203275235</v>
      </c>
      <c r="BA64" s="2">
        <f t="shared" si="59"/>
        <v>0.67457242352153546</v>
      </c>
      <c r="BB64" s="2">
        <f t="shared" si="59"/>
        <v>0.75763723201784905</v>
      </c>
      <c r="BC64" s="2">
        <f t="shared" si="59"/>
        <v>0.84505556917677316</v>
      </c>
      <c r="BD64" s="2">
        <f t="shared" si="59"/>
        <v>0.93675889472530161</v>
      </c>
      <c r="BE64" s="2">
        <f t="shared" si="59"/>
        <v>1.0140980964038582</v>
      </c>
      <c r="BF64" s="2">
        <f t="shared" si="59"/>
        <v>1.0977265385655195</v>
      </c>
      <c r="BG64" s="2">
        <f t="shared" si="59"/>
        <v>1.1842255464302394</v>
      </c>
      <c r="BH64" s="2">
        <f t="shared" si="59"/>
        <v>1.2735543433156875</v>
      </c>
      <c r="BI64" s="2">
        <f t="shared" si="59"/>
        <v>1.3656727535326798</v>
      </c>
      <c r="BJ64" s="2">
        <f t="shared" si="59"/>
        <v>1.4605411952540894</v>
      </c>
      <c r="BK64" s="2">
        <f t="shared" si="59"/>
        <v>1.5581206734589135</v>
      </c>
      <c r="BL64" s="2">
        <f t="shared" si="59"/>
        <v>1.6583727729507771</v>
      </c>
      <c r="BM64" s="2">
        <f t="shared" si="59"/>
        <v>1.7612596514501342</v>
      </c>
      <c r="BN64" s="2">
        <f t="shared" si="59"/>
        <v>1.8667440327594469</v>
      </c>
      <c r="BO64" s="2"/>
      <c r="BP64" s="2">
        <f t="shared" si="60"/>
        <v>0</v>
      </c>
      <c r="BQ64" s="2">
        <f t="shared" si="60"/>
        <v>0</v>
      </c>
      <c r="BR64" s="2">
        <f t="shared" si="60"/>
        <v>0</v>
      </c>
      <c r="BS64" s="2">
        <f t="shared" si="60"/>
        <v>0</v>
      </c>
      <c r="BT64" s="2">
        <f t="shared" si="60"/>
        <v>0</v>
      </c>
      <c r="BU64" s="2">
        <f t="shared" si="60"/>
        <v>0</v>
      </c>
      <c r="BV64" s="2">
        <f t="shared" si="60"/>
        <v>0</v>
      </c>
      <c r="BW64" s="2">
        <f t="shared" si="60"/>
        <v>0</v>
      </c>
      <c r="BX64" s="2">
        <f t="shared" si="60"/>
        <v>0</v>
      </c>
      <c r="BY64" s="2">
        <f t="shared" si="60"/>
        <v>0</v>
      </c>
      <c r="BZ64" s="2">
        <f t="shared" si="60"/>
        <v>0</v>
      </c>
      <c r="CA64" s="2">
        <f t="shared" si="60"/>
        <v>0</v>
      </c>
      <c r="CB64" s="2">
        <f t="shared" si="60"/>
        <v>0</v>
      </c>
      <c r="CC64" s="2">
        <f t="shared" si="60"/>
        <v>0</v>
      </c>
      <c r="CD64" s="2">
        <f t="shared" si="60"/>
        <v>0</v>
      </c>
      <c r="CE64" s="2">
        <f t="shared" si="60"/>
        <v>0</v>
      </c>
      <c r="CF64" s="2">
        <f t="shared" si="60"/>
        <v>0</v>
      </c>
      <c r="CG64" s="2">
        <f t="shared" si="60"/>
        <v>0</v>
      </c>
      <c r="CH64" s="2">
        <f t="shared" si="60"/>
        <v>0</v>
      </c>
      <c r="CI64" s="2">
        <f t="shared" si="60"/>
        <v>0</v>
      </c>
      <c r="CJ64" s="2">
        <f t="shared" si="60"/>
        <v>0</v>
      </c>
      <c r="CK64" s="2">
        <f t="shared" si="60"/>
        <v>0</v>
      </c>
      <c r="CL64" s="2">
        <f t="shared" si="60"/>
        <v>0</v>
      </c>
      <c r="CM64" s="2">
        <f t="shared" si="60"/>
        <v>0</v>
      </c>
      <c r="CN64" s="2">
        <f t="shared" si="60"/>
        <v>0</v>
      </c>
      <c r="CO64" s="2">
        <f t="shared" si="60"/>
        <v>0</v>
      </c>
      <c r="CP64" s="2">
        <f t="shared" si="60"/>
        <v>0</v>
      </c>
      <c r="CQ64" s="2">
        <f t="shared" si="60"/>
        <v>0</v>
      </c>
      <c r="CR64" s="2">
        <f t="shared" si="60"/>
        <v>0</v>
      </c>
      <c r="CS64" s="2">
        <f t="shared" si="60"/>
        <v>0</v>
      </c>
      <c r="CT64" s="2">
        <f t="shared" si="60"/>
        <v>0</v>
      </c>
      <c r="CU64" s="2"/>
      <c r="CV64" s="2">
        <f t="shared" si="61"/>
        <v>0</v>
      </c>
      <c r="CW64" s="2">
        <f t="shared" si="61"/>
        <v>0</v>
      </c>
      <c r="CX64" s="2">
        <f t="shared" si="61"/>
        <v>0</v>
      </c>
      <c r="CY64" s="2">
        <f t="shared" si="61"/>
        <v>0</v>
      </c>
      <c r="CZ64" s="2">
        <f t="shared" si="61"/>
        <v>0</v>
      </c>
      <c r="DA64" s="2">
        <f t="shared" si="61"/>
        <v>0</v>
      </c>
      <c r="DB64" s="2">
        <f t="shared" si="61"/>
        <v>0</v>
      </c>
      <c r="DC64" s="2">
        <f t="shared" si="61"/>
        <v>0</v>
      </c>
      <c r="DD64" s="2">
        <f t="shared" si="61"/>
        <v>0</v>
      </c>
      <c r="DE64" s="2">
        <f t="shared" si="61"/>
        <v>0</v>
      </c>
      <c r="DF64" s="2">
        <f t="shared" si="61"/>
        <v>0</v>
      </c>
      <c r="DG64" s="2">
        <f t="shared" si="61"/>
        <v>0</v>
      </c>
      <c r="DH64" s="2">
        <f t="shared" si="61"/>
        <v>0</v>
      </c>
      <c r="DI64" s="2">
        <f t="shared" si="61"/>
        <v>0</v>
      </c>
      <c r="DJ64" s="2">
        <f t="shared" si="61"/>
        <v>0</v>
      </c>
      <c r="DK64" s="2">
        <f t="shared" si="61"/>
        <v>0</v>
      </c>
      <c r="DL64" s="2">
        <f t="shared" si="61"/>
        <v>0</v>
      </c>
      <c r="DM64" s="2">
        <f t="shared" si="61"/>
        <v>0</v>
      </c>
      <c r="DN64" s="2">
        <f t="shared" si="61"/>
        <v>0</v>
      </c>
      <c r="DO64" s="2">
        <f t="shared" si="61"/>
        <v>0</v>
      </c>
      <c r="DP64" s="2">
        <f t="shared" si="61"/>
        <v>0</v>
      </c>
      <c r="DQ64" s="2">
        <f t="shared" si="61"/>
        <v>0</v>
      </c>
      <c r="DR64" s="2">
        <f t="shared" si="61"/>
        <v>0</v>
      </c>
      <c r="DS64" s="2">
        <f t="shared" si="61"/>
        <v>0</v>
      </c>
      <c r="DT64" s="2">
        <f t="shared" si="61"/>
        <v>0</v>
      </c>
      <c r="DU64" s="2">
        <f t="shared" si="61"/>
        <v>0</v>
      </c>
      <c r="DV64" s="2">
        <f t="shared" si="61"/>
        <v>0</v>
      </c>
      <c r="DW64" s="2">
        <f t="shared" si="61"/>
        <v>0</v>
      </c>
      <c r="DX64" s="2">
        <f t="shared" si="61"/>
        <v>0</v>
      </c>
      <c r="DY64" s="2">
        <f t="shared" si="61"/>
        <v>0</v>
      </c>
      <c r="DZ64" s="2">
        <f t="shared" si="61"/>
        <v>0</v>
      </c>
      <c r="ED64" s="336">
        <v>2.5</v>
      </c>
      <c r="EE64" s="336">
        <v>0</v>
      </c>
      <c r="EF64" s="336"/>
      <c r="EG64" s="343"/>
      <c r="EH64" s="336"/>
      <c r="EK64" t="s">
        <v>400</v>
      </c>
    </row>
    <row r="65" spans="1:141">
      <c r="A65" s="1"/>
      <c r="B65" t="str">
        <f t="shared" si="62"/>
        <v>Packaging Substitution Compostables</v>
      </c>
      <c r="C65" s="5" t="s">
        <v>413</v>
      </c>
      <c r="D65" s="2">
        <f t="shared" si="58"/>
        <v>0</v>
      </c>
      <c r="E65" s="2">
        <f t="shared" si="58"/>
        <v>1.6317902916162768E-3</v>
      </c>
      <c r="F65" s="2">
        <f t="shared" si="58"/>
        <v>1.5229255333500674E-2</v>
      </c>
      <c r="G65" s="2">
        <f t="shared" si="58"/>
        <v>3.412509599117803E-2</v>
      </c>
      <c r="H65" s="2">
        <f t="shared" si="58"/>
        <v>6.0418383877021635E-2</v>
      </c>
      <c r="I65" s="2">
        <f t="shared" si="58"/>
        <v>9.4018201625701778E-2</v>
      </c>
      <c r="J65" s="2">
        <f t="shared" si="58"/>
        <v>0.13483489706794471</v>
      </c>
      <c r="K65" s="2">
        <f t="shared" si="58"/>
        <v>0.18278006860066062</v>
      </c>
      <c r="L65" s="2">
        <f t="shared" si="58"/>
        <v>0.23776655070915761</v>
      </c>
      <c r="M65" s="2">
        <f t="shared" si="58"/>
        <v>0.29970839963996637</v>
      </c>
      <c r="N65" s="2">
        <f t="shared" si="58"/>
        <v>0.36852087922281529</v>
      </c>
      <c r="O65" s="2">
        <f t="shared" si="58"/>
        <v>0.45621094931249345</v>
      </c>
      <c r="P65" s="2">
        <f t="shared" si="58"/>
        <v>0.53182844181165134</v>
      </c>
      <c r="Q65" s="2">
        <f t="shared" si="58"/>
        <v>0.63256566854611951</v>
      </c>
      <c r="R65" s="2">
        <f t="shared" si="58"/>
        <v>0.74163191362290293</v>
      </c>
      <c r="S65" s="2">
        <f t="shared" si="58"/>
        <v>0.85895597886935027</v>
      </c>
      <c r="T65" s="2">
        <f t="shared" si="58"/>
        <v>0.9844676809919829</v>
      </c>
      <c r="U65" s="2">
        <f t="shared" si="58"/>
        <v>1.1180978397110197</v>
      </c>
      <c r="V65" s="2">
        <f t="shared" si="58"/>
        <v>1.2597782660189905</v>
      </c>
      <c r="W65" s="2">
        <f t="shared" si="58"/>
        <v>1.4094417505622259</v>
      </c>
      <c r="X65" s="2">
        <f t="shared" si="58"/>
        <v>1.5670220521440348</v>
      </c>
      <c r="Y65" s="2">
        <f t="shared" si="58"/>
        <v>1.7427495047451322</v>
      </c>
      <c r="Z65" s="2">
        <f t="shared" si="58"/>
        <v>1.9004666071005858</v>
      </c>
      <c r="AA65" s="2">
        <f t="shared" si="58"/>
        <v>2.0646372819091843</v>
      </c>
      <c r="AB65" s="2">
        <f t="shared" si="58"/>
        <v>2.2352210152230705</v>
      </c>
      <c r="AC65" s="2">
        <f t="shared" si="58"/>
        <v>2.4121778940460805</v>
      </c>
      <c r="AD65" s="2">
        <f t="shared" si="58"/>
        <v>2.5954685991742625</v>
      </c>
      <c r="AE65" s="2">
        <f t="shared" si="58"/>
        <v>2.7850543981120932</v>
      </c>
      <c r="AF65" s="2">
        <f t="shared" si="58"/>
        <v>2.9808971380636722</v>
      </c>
      <c r="AG65" s="2">
        <f t="shared" si="58"/>
        <v>3.1829592389981252</v>
      </c>
      <c r="AH65" s="2">
        <f t="shared" si="58"/>
        <v>3.3912036867885202</v>
      </c>
      <c r="AI65" s="2"/>
      <c r="AJ65" s="2">
        <f t="shared" si="59"/>
        <v>0</v>
      </c>
      <c r="AK65" s="2">
        <f t="shared" si="59"/>
        <v>1.4062656154033139E-3</v>
      </c>
      <c r="AL65" s="2">
        <f t="shared" si="59"/>
        <v>1.2740348348966889E-2</v>
      </c>
      <c r="AM65" s="2">
        <f t="shared" si="59"/>
        <v>2.8547273650995349E-2</v>
      </c>
      <c r="AN65" s="2">
        <f t="shared" si="59"/>
        <v>5.0541481725763344E-2</v>
      </c>
      <c r="AO65" s="2">
        <f t="shared" si="59"/>
        <v>7.8646409919025509E-2</v>
      </c>
      <c r="AP65" s="2">
        <f t="shared" si="59"/>
        <v>0.11278656126804712</v>
      </c>
      <c r="AQ65" s="2">
        <f t="shared" si="59"/>
        <v>0.15288749217574843</v>
      </c>
      <c r="AR65" s="2">
        <f t="shared" si="59"/>
        <v>0.19887580021301307</v>
      </c>
      <c r="AS65" s="2">
        <f t="shared" si="59"/>
        <v>0.25067911204791909</v>
      </c>
      <c r="AT65" s="2">
        <f t="shared" si="59"/>
        <v>0.30822607150065773</v>
      </c>
      <c r="AU65" s="2">
        <f t="shared" si="59"/>
        <v>0.38135621227433258</v>
      </c>
      <c r="AV65" s="2">
        <f t="shared" si="59"/>
        <v>0.44378811712422672</v>
      </c>
      <c r="AW65" s="2">
        <f t="shared" si="59"/>
        <v>0.52762549763667743</v>
      </c>
      <c r="AX65" s="2">
        <f t="shared" si="59"/>
        <v>0.61837736362820594</v>
      </c>
      <c r="AY65" s="2">
        <f t="shared" si="59"/>
        <v>0.71598403318038983</v>
      </c>
      <c r="AZ65" s="2">
        <f t="shared" si="59"/>
        <v>0.82038667534399989</v>
      </c>
      <c r="BA65" s="2">
        <f t="shared" si="59"/>
        <v>0.93152730018728103</v>
      </c>
      <c r="BB65" s="2">
        <f t="shared" si="59"/>
        <v>1.0493487489483364</v>
      </c>
      <c r="BC65" s="2">
        <f t="shared" si="59"/>
        <v>1.1737946842905951</v>
      </c>
      <c r="BD65" s="2">
        <f t="shared" si="59"/>
        <v>1.304809580660363</v>
      </c>
      <c r="BE65" s="2">
        <f t="shared" si="59"/>
        <v>1.4516559713867134</v>
      </c>
      <c r="BF65" s="2">
        <f t="shared" si="59"/>
        <v>1.5827291011922027</v>
      </c>
      <c r="BG65" s="2">
        <f t="shared" si="59"/>
        <v>1.7191486935804843</v>
      </c>
      <c r="BH65" s="2">
        <f t="shared" si="59"/>
        <v>1.8608807808279155</v>
      </c>
      <c r="BI65" s="2">
        <f t="shared" si="59"/>
        <v>2.0078918992332224</v>
      </c>
      <c r="BJ65" s="2">
        <f t="shared" si="59"/>
        <v>2.1601490831111105</v>
      </c>
      <c r="BK65" s="2">
        <f t="shared" si="59"/>
        <v>2.3176198588493873</v>
      </c>
      <c r="BL65" s="2">
        <f t="shared" si="59"/>
        <v>2.4802722390290035</v>
      </c>
      <c r="BM65" s="2">
        <f t="shared" si="59"/>
        <v>2.6480747166063749</v>
      </c>
      <c r="BN65" s="2">
        <f t="shared" si="59"/>
        <v>2.8209962591573863</v>
      </c>
      <c r="BO65" s="2"/>
      <c r="BP65" s="2">
        <f t="shared" si="60"/>
        <v>0</v>
      </c>
      <c r="BQ65" s="2">
        <f t="shared" si="60"/>
        <v>0</v>
      </c>
      <c r="BR65" s="2">
        <f t="shared" si="60"/>
        <v>0</v>
      </c>
      <c r="BS65" s="2">
        <f t="shared" si="60"/>
        <v>0</v>
      </c>
      <c r="BT65" s="2">
        <f t="shared" si="60"/>
        <v>0</v>
      </c>
      <c r="BU65" s="2">
        <f t="shared" si="60"/>
        <v>0</v>
      </c>
      <c r="BV65" s="2">
        <f t="shared" si="60"/>
        <v>0</v>
      </c>
      <c r="BW65" s="2">
        <f t="shared" si="60"/>
        <v>0</v>
      </c>
      <c r="BX65" s="2">
        <f t="shared" si="60"/>
        <v>0</v>
      </c>
      <c r="BY65" s="2">
        <f t="shared" si="60"/>
        <v>0</v>
      </c>
      <c r="BZ65" s="2">
        <f t="shared" si="60"/>
        <v>0</v>
      </c>
      <c r="CA65" s="2">
        <f t="shared" si="60"/>
        <v>0</v>
      </c>
      <c r="CB65" s="2">
        <f t="shared" si="60"/>
        <v>0</v>
      </c>
      <c r="CC65" s="2">
        <f t="shared" si="60"/>
        <v>0</v>
      </c>
      <c r="CD65" s="2">
        <f t="shared" si="60"/>
        <v>0</v>
      </c>
      <c r="CE65" s="2">
        <f t="shared" si="60"/>
        <v>0</v>
      </c>
      <c r="CF65" s="2">
        <f t="shared" si="60"/>
        <v>0</v>
      </c>
      <c r="CG65" s="2">
        <f t="shared" si="60"/>
        <v>0</v>
      </c>
      <c r="CH65" s="2">
        <f t="shared" si="60"/>
        <v>0</v>
      </c>
      <c r="CI65" s="2">
        <f t="shared" si="60"/>
        <v>0</v>
      </c>
      <c r="CJ65" s="2">
        <f t="shared" si="60"/>
        <v>0</v>
      </c>
      <c r="CK65" s="2">
        <f t="shared" si="60"/>
        <v>0</v>
      </c>
      <c r="CL65" s="2">
        <f t="shared" si="60"/>
        <v>0</v>
      </c>
      <c r="CM65" s="2">
        <f t="shared" si="60"/>
        <v>0</v>
      </c>
      <c r="CN65" s="2">
        <f t="shared" si="60"/>
        <v>0</v>
      </c>
      <c r="CO65" s="2">
        <f t="shared" si="60"/>
        <v>0</v>
      </c>
      <c r="CP65" s="2">
        <f t="shared" si="60"/>
        <v>0</v>
      </c>
      <c r="CQ65" s="2">
        <f t="shared" si="60"/>
        <v>0</v>
      </c>
      <c r="CR65" s="2">
        <f t="shared" si="60"/>
        <v>0</v>
      </c>
      <c r="CS65" s="2">
        <f t="shared" si="60"/>
        <v>0</v>
      </c>
      <c r="CT65" s="2">
        <f t="shared" si="60"/>
        <v>0</v>
      </c>
      <c r="CU65" s="2"/>
      <c r="CV65" s="2">
        <f t="shared" si="61"/>
        <v>0</v>
      </c>
      <c r="CW65" s="2">
        <f t="shared" si="61"/>
        <v>0</v>
      </c>
      <c r="CX65" s="2">
        <f t="shared" si="61"/>
        <v>0</v>
      </c>
      <c r="CY65" s="2">
        <f t="shared" si="61"/>
        <v>0</v>
      </c>
      <c r="CZ65" s="2">
        <f t="shared" si="61"/>
        <v>0</v>
      </c>
      <c r="DA65" s="2">
        <f t="shared" si="61"/>
        <v>0</v>
      </c>
      <c r="DB65" s="2">
        <f t="shared" si="61"/>
        <v>0</v>
      </c>
      <c r="DC65" s="2">
        <f t="shared" si="61"/>
        <v>0</v>
      </c>
      <c r="DD65" s="2">
        <f t="shared" si="61"/>
        <v>0</v>
      </c>
      <c r="DE65" s="2">
        <f t="shared" si="61"/>
        <v>0</v>
      </c>
      <c r="DF65" s="2">
        <f t="shared" si="61"/>
        <v>0</v>
      </c>
      <c r="DG65" s="2">
        <f t="shared" si="61"/>
        <v>0</v>
      </c>
      <c r="DH65" s="2">
        <f t="shared" si="61"/>
        <v>0</v>
      </c>
      <c r="DI65" s="2">
        <f t="shared" si="61"/>
        <v>0</v>
      </c>
      <c r="DJ65" s="2">
        <f t="shared" si="61"/>
        <v>0</v>
      </c>
      <c r="DK65" s="2">
        <f t="shared" si="61"/>
        <v>0</v>
      </c>
      <c r="DL65" s="2">
        <f t="shared" si="61"/>
        <v>0</v>
      </c>
      <c r="DM65" s="2">
        <f t="shared" si="61"/>
        <v>0</v>
      </c>
      <c r="DN65" s="2">
        <f t="shared" si="61"/>
        <v>0</v>
      </c>
      <c r="DO65" s="2">
        <f t="shared" si="61"/>
        <v>0</v>
      </c>
      <c r="DP65" s="2">
        <f t="shared" si="61"/>
        <v>0</v>
      </c>
      <c r="DQ65" s="2">
        <f t="shared" si="61"/>
        <v>0</v>
      </c>
      <c r="DR65" s="2">
        <f t="shared" si="61"/>
        <v>0</v>
      </c>
      <c r="DS65" s="2">
        <f t="shared" si="61"/>
        <v>0</v>
      </c>
      <c r="DT65" s="2">
        <f t="shared" si="61"/>
        <v>0</v>
      </c>
      <c r="DU65" s="2">
        <f t="shared" si="61"/>
        <v>0</v>
      </c>
      <c r="DV65" s="2">
        <f t="shared" si="61"/>
        <v>0</v>
      </c>
      <c r="DW65" s="2">
        <f t="shared" si="61"/>
        <v>0</v>
      </c>
      <c r="DX65" s="2">
        <f t="shared" si="61"/>
        <v>0</v>
      </c>
      <c r="DY65" s="2">
        <f t="shared" si="61"/>
        <v>0</v>
      </c>
      <c r="DZ65" s="2">
        <f t="shared" si="61"/>
        <v>0</v>
      </c>
      <c r="ED65" s="336">
        <v>5.2</v>
      </c>
      <c r="EE65" s="336">
        <v>0</v>
      </c>
      <c r="EF65" s="336"/>
      <c r="EG65" s="343"/>
      <c r="EH65" s="336"/>
      <c r="EK65" t="s">
        <v>400</v>
      </c>
    </row>
    <row r="66" spans="1:141">
      <c r="A66" s="1"/>
      <c r="B66" t="str">
        <f t="shared" si="62"/>
        <v>MaaS</v>
      </c>
      <c r="C66" s="5" t="s">
        <v>413</v>
      </c>
      <c r="D66" s="2">
        <f t="shared" si="58"/>
        <v>0</v>
      </c>
      <c r="E66" s="2">
        <f t="shared" si="58"/>
        <v>3.6798412985219488E-4</v>
      </c>
      <c r="F66" s="2">
        <f t="shared" si="58"/>
        <v>1.4828932082508574E-3</v>
      </c>
      <c r="G66" s="2">
        <f t="shared" si="58"/>
        <v>3.361809405574514E-3</v>
      </c>
      <c r="H66" s="2">
        <f t="shared" si="58"/>
        <v>6.0226974926404636E-3</v>
      </c>
      <c r="I66" s="2">
        <f t="shared" si="58"/>
        <v>9.484430111835267E-3</v>
      </c>
      <c r="J66" s="2">
        <f t="shared" si="58"/>
        <v>1.3766813762532418E-2</v>
      </c>
      <c r="K66" s="2">
        <f t="shared" si="58"/>
        <v>1.889061551909664E-2</v>
      </c>
      <c r="L66" s="2">
        <f t="shared" si="58"/>
        <v>2.4877590500219687E-2</v>
      </c>
      <c r="M66" s="2">
        <f t="shared" si="58"/>
        <v>3.1750510108788502E-2</v>
      </c>
      <c r="N66" s="2">
        <f t="shared" si="58"/>
        <v>3.953319106195291E-2</v>
      </c>
      <c r="O66" s="2">
        <f t="shared" si="58"/>
        <v>5.716973295651457E-2</v>
      </c>
      <c r="P66" s="2">
        <f t="shared" si="58"/>
        <v>7.7634646305797694E-2</v>
      </c>
      <c r="Q66" s="2">
        <f t="shared" si="58"/>
        <v>0.10102554749598502</v>
      </c>
      <c r="R66" s="2">
        <f t="shared" si="58"/>
        <v>0.12744425751577998</v>
      </c>
      <c r="S66" s="2">
        <f t="shared" si="58"/>
        <v>0.15699694059574332</v>
      </c>
      <c r="T66" s="2">
        <f t="shared" si="58"/>
        <v>0.18979424680990747</v>
      </c>
      <c r="U66" s="2">
        <f t="shared" si="58"/>
        <v>0.22595145874678366</v>
      </c>
      <c r="V66" s="2">
        <f t="shared" si="58"/>
        <v>0.26558864235956237</v>
      </c>
      <c r="W66" s="2">
        <f t="shared" si="58"/>
        <v>0.30883080210805175</v>
      </c>
      <c r="X66" s="2">
        <f t="shared" si="58"/>
        <v>0.35580804050771686</v>
      </c>
      <c r="Y66" s="2">
        <f t="shared" si="58"/>
        <v>0.43430213333570511</v>
      </c>
      <c r="Z66" s="2">
        <f t="shared" si="58"/>
        <v>0.51997775212046127</v>
      </c>
      <c r="AA66" s="2">
        <f t="shared" si="58"/>
        <v>0.61307401000595907</v>
      </c>
      <c r="AB66" s="2">
        <f t="shared" si="58"/>
        <v>0.71383963073597712</v>
      </c>
      <c r="AC66" s="2">
        <f t="shared" si="58"/>
        <v>0.82253323564042047</v>
      </c>
      <c r="AD66" s="2">
        <f t="shared" si="58"/>
        <v>0.93942363857437128</v>
      </c>
      <c r="AE66" s="2">
        <f t="shared" si="58"/>
        <v>1.0647901490150462</v>
      </c>
      <c r="AF66" s="2">
        <f t="shared" si="58"/>
        <v>1.1989228835268539</v>
      </c>
      <c r="AG66" s="2">
        <f t="shared" si="58"/>
        <v>1.3421230858098527</v>
      </c>
      <c r="AH66" s="2">
        <f t="shared" si="58"/>
        <v>1.4947034555521594</v>
      </c>
      <c r="AI66" s="2"/>
      <c r="AJ66" s="2">
        <f t="shared" si="59"/>
        <v>0</v>
      </c>
      <c r="AK66" s="2">
        <f t="shared" si="59"/>
        <v>1.8389817349648686E-4</v>
      </c>
      <c r="AL66" s="2">
        <f t="shared" si="59"/>
        <v>7.4068270345411711E-4</v>
      </c>
      <c r="AM66" s="2">
        <f t="shared" si="59"/>
        <v>1.6782827092205637E-3</v>
      </c>
      <c r="AN66" s="2">
        <f t="shared" si="59"/>
        <v>3.0050279938287896E-3</v>
      </c>
      <c r="AO66" s="2">
        <f t="shared" si="59"/>
        <v>4.729659967472718E-3</v>
      </c>
      <c r="AP66" s="2">
        <f t="shared" si="59"/>
        <v>6.861342870155239E-3</v>
      </c>
      <c r="AQ66" s="2">
        <f t="shared" si="59"/>
        <v>9.4096753009378989E-3</v>
      </c>
      <c r="AR66" s="2">
        <f t="shared" si="59"/>
        <v>1.2384702061397655E-2</v>
      </c>
      <c r="AS66" s="2">
        <f t="shared" si="59"/>
        <v>1.5796926321076092E-2</v>
      </c>
      <c r="AT66" s="2">
        <f t="shared" si="59"/>
        <v>1.9657322112890632E-2</v>
      </c>
      <c r="AU66" s="2">
        <f t="shared" si="59"/>
        <v>2.8410057311135245E-2</v>
      </c>
      <c r="AV66" s="2">
        <f t="shared" si="59"/>
        <v>3.8556924394788861E-2</v>
      </c>
      <c r="AW66" s="2">
        <f t="shared" si="59"/>
        <v>5.0143696144129619E-2</v>
      </c>
      <c r="AX66" s="2">
        <f t="shared" si="59"/>
        <v>6.3218074727204726E-2</v>
      </c>
      <c r="AY66" s="2">
        <f t="shared" si="59"/>
        <v>7.7829754136162721E-2</v>
      </c>
      <c r="AZ66" s="2">
        <f t="shared" si="59"/>
        <v>9.4030484378512719E-2</v>
      </c>
      <c r="BA66" s="2">
        <f t="shared" si="59"/>
        <v>0.11187413747027672</v>
      </c>
      <c r="BB66" s="2">
        <f t="shared" si="59"/>
        <v>0.13141677527916765</v>
      </c>
      <c r="BC66" s="2">
        <f t="shared" si="59"/>
        <v>0.1527167192671158</v>
      </c>
      <c r="BD66" s="2">
        <f t="shared" si="59"/>
        <v>0.17583462218268975</v>
      </c>
      <c r="BE66" s="2">
        <f t="shared" si="59"/>
        <v>0.21486391670199473</v>
      </c>
      <c r="BF66" s="2">
        <f t="shared" si="59"/>
        <v>0.25754030918332482</v>
      </c>
      <c r="BG66" s="2">
        <f t="shared" si="59"/>
        <v>0.30399620324445809</v>
      </c>
      <c r="BH66" s="2">
        <f t="shared" si="59"/>
        <v>0.35436957961090526</v>
      </c>
      <c r="BI66" s="2">
        <f t="shared" si="59"/>
        <v>0.40880417094050692</v>
      </c>
      <c r="BJ66" s="2">
        <f t="shared" si="59"/>
        <v>0.46744964166438485</v>
      </c>
      <c r="BK66" s="2">
        <f t="shared" si="59"/>
        <v>0.53046177297731767</v>
      </c>
      <c r="BL66" s="2">
        <f t="shared" si="59"/>
        <v>0.59800265311394707</v>
      </c>
      <c r="BM66" s="2">
        <f t="shared" si="59"/>
        <v>0.67024087305060875</v>
      </c>
      <c r="BN66" s="2">
        <f t="shared" si="59"/>
        <v>0.74735172777607972</v>
      </c>
      <c r="BO66" s="2"/>
      <c r="BP66" s="2">
        <f t="shared" si="60"/>
        <v>0</v>
      </c>
      <c r="BQ66" s="2">
        <f t="shared" si="60"/>
        <v>0</v>
      </c>
      <c r="BR66" s="2">
        <f t="shared" si="60"/>
        <v>0</v>
      </c>
      <c r="BS66" s="2">
        <f t="shared" si="60"/>
        <v>0</v>
      </c>
      <c r="BT66" s="2">
        <f t="shared" si="60"/>
        <v>0</v>
      </c>
      <c r="BU66" s="2">
        <f t="shared" si="60"/>
        <v>0</v>
      </c>
      <c r="BV66" s="2">
        <f t="shared" si="60"/>
        <v>0</v>
      </c>
      <c r="BW66" s="2">
        <f t="shared" si="60"/>
        <v>0</v>
      </c>
      <c r="BX66" s="2">
        <f t="shared" si="60"/>
        <v>0</v>
      </c>
      <c r="BY66" s="2">
        <f t="shared" si="60"/>
        <v>0</v>
      </c>
      <c r="BZ66" s="2">
        <f t="shared" si="60"/>
        <v>0</v>
      </c>
      <c r="CA66" s="2">
        <f t="shared" si="60"/>
        <v>0</v>
      </c>
      <c r="CB66" s="2">
        <f t="shared" si="60"/>
        <v>0</v>
      </c>
      <c r="CC66" s="2">
        <f t="shared" si="60"/>
        <v>0</v>
      </c>
      <c r="CD66" s="2">
        <f t="shared" si="60"/>
        <v>0</v>
      </c>
      <c r="CE66" s="2">
        <f t="shared" si="60"/>
        <v>0</v>
      </c>
      <c r="CF66" s="2">
        <f t="shared" si="60"/>
        <v>0</v>
      </c>
      <c r="CG66" s="2">
        <f t="shared" si="60"/>
        <v>0</v>
      </c>
      <c r="CH66" s="2">
        <f t="shared" si="60"/>
        <v>0</v>
      </c>
      <c r="CI66" s="2">
        <f t="shared" si="60"/>
        <v>0</v>
      </c>
      <c r="CJ66" s="2">
        <f t="shared" si="60"/>
        <v>0</v>
      </c>
      <c r="CK66" s="2">
        <f t="shared" si="60"/>
        <v>0</v>
      </c>
      <c r="CL66" s="2">
        <f t="shared" si="60"/>
        <v>0</v>
      </c>
      <c r="CM66" s="2">
        <f t="shared" si="60"/>
        <v>0</v>
      </c>
      <c r="CN66" s="2">
        <f t="shared" si="60"/>
        <v>0</v>
      </c>
      <c r="CO66" s="2">
        <f t="shared" si="60"/>
        <v>0</v>
      </c>
      <c r="CP66" s="2">
        <f t="shared" si="60"/>
        <v>0</v>
      </c>
      <c r="CQ66" s="2">
        <f t="shared" si="60"/>
        <v>0</v>
      </c>
      <c r="CR66" s="2">
        <f t="shared" si="60"/>
        <v>0</v>
      </c>
      <c r="CS66" s="2">
        <f t="shared" si="60"/>
        <v>0</v>
      </c>
      <c r="CT66" s="2">
        <f t="shared" si="60"/>
        <v>0</v>
      </c>
      <c r="CU66" s="2"/>
      <c r="CV66" s="2">
        <f t="shared" si="61"/>
        <v>0</v>
      </c>
      <c r="CW66" s="2">
        <f t="shared" si="61"/>
        <v>0</v>
      </c>
      <c r="CX66" s="2">
        <f t="shared" si="61"/>
        <v>0</v>
      </c>
      <c r="CY66" s="2">
        <f t="shared" si="61"/>
        <v>0</v>
      </c>
      <c r="CZ66" s="2">
        <f t="shared" si="61"/>
        <v>0</v>
      </c>
      <c r="DA66" s="2">
        <f t="shared" si="61"/>
        <v>0</v>
      </c>
      <c r="DB66" s="2">
        <f t="shared" si="61"/>
        <v>0</v>
      </c>
      <c r="DC66" s="2">
        <f t="shared" si="61"/>
        <v>0</v>
      </c>
      <c r="DD66" s="2">
        <f t="shared" si="61"/>
        <v>0</v>
      </c>
      <c r="DE66" s="2">
        <f t="shared" si="61"/>
        <v>0</v>
      </c>
      <c r="DF66" s="2">
        <f t="shared" si="61"/>
        <v>0</v>
      </c>
      <c r="DG66" s="2">
        <f t="shared" si="61"/>
        <v>0</v>
      </c>
      <c r="DH66" s="2">
        <f t="shared" si="61"/>
        <v>0</v>
      </c>
      <c r="DI66" s="2">
        <f t="shared" si="61"/>
        <v>0</v>
      </c>
      <c r="DJ66" s="2">
        <f t="shared" si="61"/>
        <v>0</v>
      </c>
      <c r="DK66" s="2">
        <f t="shared" si="61"/>
        <v>0</v>
      </c>
      <c r="DL66" s="2">
        <f t="shared" si="61"/>
        <v>0</v>
      </c>
      <c r="DM66" s="2">
        <f t="shared" si="61"/>
        <v>0</v>
      </c>
      <c r="DN66" s="2">
        <f t="shared" si="61"/>
        <v>0</v>
      </c>
      <c r="DO66" s="2">
        <f t="shared" si="61"/>
        <v>0</v>
      </c>
      <c r="DP66" s="2">
        <f t="shared" si="61"/>
        <v>0</v>
      </c>
      <c r="DQ66" s="2">
        <f t="shared" si="61"/>
        <v>0</v>
      </c>
      <c r="DR66" s="2">
        <f t="shared" si="61"/>
        <v>0</v>
      </c>
      <c r="DS66" s="2">
        <f t="shared" si="61"/>
        <v>0</v>
      </c>
      <c r="DT66" s="2">
        <f t="shared" si="61"/>
        <v>0</v>
      </c>
      <c r="DU66" s="2">
        <f t="shared" si="61"/>
        <v>0</v>
      </c>
      <c r="DV66" s="2">
        <f t="shared" si="61"/>
        <v>0</v>
      </c>
      <c r="DW66" s="2">
        <f t="shared" si="61"/>
        <v>0</v>
      </c>
      <c r="DX66" s="2">
        <f t="shared" si="61"/>
        <v>0</v>
      </c>
      <c r="DY66" s="2">
        <f t="shared" si="61"/>
        <v>0</v>
      </c>
      <c r="DZ66" s="2">
        <f t="shared" si="61"/>
        <v>0</v>
      </c>
      <c r="ED66" s="342">
        <v>1</v>
      </c>
      <c r="EE66" s="336">
        <v>0</v>
      </c>
      <c r="EF66" s="336"/>
      <c r="EG66" s="336"/>
      <c r="EH66" s="336"/>
    </row>
    <row r="67" spans="1:141">
      <c r="A67" s="1"/>
      <c r="B67" t="str">
        <f t="shared" si="62"/>
        <v>Vehicle life extension</v>
      </c>
      <c r="C67" s="5" t="s">
        <v>413</v>
      </c>
      <c r="D67" s="2">
        <f t="shared" si="58"/>
        <v>0</v>
      </c>
      <c r="E67" s="2">
        <f t="shared" si="58"/>
        <v>2.337765863044781E-4</v>
      </c>
      <c r="F67" s="2">
        <f t="shared" si="58"/>
        <v>9.4043809799066803E-4</v>
      </c>
      <c r="G67" s="2">
        <f t="shared" si="58"/>
        <v>2.128254810874879E-3</v>
      </c>
      <c r="H67" s="2">
        <f t="shared" si="58"/>
        <v>3.8058661393870715E-3</v>
      </c>
      <c r="I67" s="2">
        <f t="shared" si="58"/>
        <v>5.9822877496209306E-3</v>
      </c>
      <c r="J67" s="2">
        <f t="shared" si="58"/>
        <v>8.6669187942400132E-3</v>
      </c>
      <c r="K67" s="2">
        <f t="shared" si="58"/>
        <v>1.1869549270149611E-2</v>
      </c>
      <c r="L67" s="2">
        <f t="shared" si="58"/>
        <v>1.56003674998126E-2</v>
      </c>
      <c r="M67" s="2">
        <f t="shared" si="58"/>
        <v>1.9869967737053924E-2</v>
      </c>
      <c r="N67" s="2">
        <f t="shared" si="58"/>
        <v>2.4689357898163081E-2</v>
      </c>
      <c r="O67" s="2">
        <f t="shared" si="58"/>
        <v>3.5491357787056116E-2</v>
      </c>
      <c r="P67" s="2">
        <f t="shared" si="58"/>
        <v>4.7901885794183759E-2</v>
      </c>
      <c r="Q67" s="2">
        <f t="shared" si="58"/>
        <v>6.1944121190491634E-2</v>
      </c>
      <c r="R67" s="2">
        <f t="shared" si="58"/>
        <v>7.7641064279781777E-2</v>
      </c>
      <c r="S67" s="2">
        <f t="shared" si="58"/>
        <v>9.5015485292572213E-2</v>
      </c>
      <c r="T67" s="2">
        <f t="shared" si="58"/>
        <v>0.11408987037429157</v>
      </c>
      <c r="U67" s="2">
        <f t="shared" si="58"/>
        <v>0.13488636455307748</v>
      </c>
      <c r="V67" s="2">
        <f t="shared" si="58"/>
        <v>0.15742671156858648</v>
      </c>
      <c r="W67" s="2">
        <f t="shared" si="58"/>
        <v>0.18173219043924152</v>
      </c>
      <c r="X67" s="2">
        <f t="shared" si="58"/>
        <v>0.20782354864124652</v>
      </c>
      <c r="Y67" s="2">
        <f t="shared" si="58"/>
        <v>0.25003328364653754</v>
      </c>
      <c r="Z67" s="2">
        <f t="shared" si="58"/>
        <v>0.29493185201969924</v>
      </c>
      <c r="AA67" s="2">
        <f t="shared" si="58"/>
        <v>0.34243546967189181</v>
      </c>
      <c r="AB67" s="2">
        <f t="shared" si="58"/>
        <v>0.3924520291983431</v>
      </c>
      <c r="AC67" s="2">
        <f t="shared" si="58"/>
        <v>0.44488064784642967</v>
      </c>
      <c r="AD67" s="2">
        <f t="shared" si="58"/>
        <v>0.4996111975102151</v>
      </c>
      <c r="AE67" s="2">
        <f t="shared" si="58"/>
        <v>0.55652381614472546</v>
      </c>
      <c r="AF67" s="2">
        <f t="shared" si="58"/>
        <v>0.6154883999748384</v>
      </c>
      <c r="AG67" s="2">
        <f t="shared" si="58"/>
        <v>0.67636407585475156</v>
      </c>
      <c r="AH67" s="2">
        <f t="shared" si="58"/>
        <v>0.73899865311453905</v>
      </c>
      <c r="AI67" s="2"/>
      <c r="AJ67" s="2">
        <f t="shared" si="59"/>
        <v>0</v>
      </c>
      <c r="AK67" s="2">
        <f t="shared" si="59"/>
        <v>1.1692742581976309E-4</v>
      </c>
      <c r="AL67" s="2">
        <f t="shared" si="59"/>
        <v>4.7053983866542391E-4</v>
      </c>
      <c r="AM67" s="2">
        <f t="shared" si="59"/>
        <v>1.0652367351610501E-3</v>
      </c>
      <c r="AN67" s="2">
        <f t="shared" si="59"/>
        <v>1.9056272042509335E-3</v>
      </c>
      <c r="AO67" s="2">
        <f t="shared" si="59"/>
        <v>2.9965348585829603E-3</v>
      </c>
      <c r="AP67" s="2">
        <f t="shared" si="59"/>
        <v>4.3430028842531779E-3</v>
      </c>
      <c r="AQ67" s="2">
        <f t="shared" si="59"/>
        <v>5.9502992113942051E-3</v>
      </c>
      <c r="AR67" s="2">
        <f t="shared" si="59"/>
        <v>7.8239218081382535E-3</v>
      </c>
      <c r="AS67" s="2">
        <f t="shared" si="59"/>
        <v>9.9696041005344974E-3</v>
      </c>
      <c r="AT67" s="2">
        <f t="shared" si="59"/>
        <v>1.2393320521050381E-2</v>
      </c>
      <c r="AU67" s="2">
        <f t="shared" si="59"/>
        <v>1.7859168183172177E-2</v>
      </c>
      <c r="AV67" s="2">
        <f t="shared" si="59"/>
        <v>2.4165104304807283E-2</v>
      </c>
      <c r="AW67" s="2">
        <f t="shared" si="59"/>
        <v>3.1330772022268472E-2</v>
      </c>
      <c r="AX67" s="2">
        <f t="shared" si="59"/>
        <v>3.9376370848764997E-2</v>
      </c>
      <c r="AY67" s="2">
        <f t="shared" si="59"/>
        <v>4.8322664477895946E-2</v>
      </c>
      <c r="AZ67" s="2">
        <f t="shared" si="59"/>
        <v>5.8190988483882156E-2</v>
      </c>
      <c r="BA67" s="2">
        <f t="shared" si="59"/>
        <v>6.9003257907903529E-2</v>
      </c>
      <c r="BB67" s="2">
        <f t="shared" si="59"/>
        <v>8.0781974719429384E-2</v>
      </c>
      <c r="BC67" s="2">
        <f t="shared" si="59"/>
        <v>9.3550235140933663E-2</v>
      </c>
      <c r="BD67" s="2">
        <f t="shared" si="59"/>
        <v>0.10733173682387559</v>
      </c>
      <c r="BE67" s="2">
        <f t="shared" si="59"/>
        <v>0.13025685239830156</v>
      </c>
      <c r="BF67" s="2">
        <f t="shared" si="59"/>
        <v>0.15503220912662807</v>
      </c>
      <c r="BG67" s="2">
        <f t="shared" si="59"/>
        <v>0.18168122999059222</v>
      </c>
      <c r="BH67" s="2">
        <f t="shared" si="59"/>
        <v>0.21022690164140506</v>
      </c>
      <c r="BI67" s="2">
        <f t="shared" si="59"/>
        <v>0.2406917003720668</v>
      </c>
      <c r="BJ67" s="2">
        <f t="shared" si="59"/>
        <v>0.27309751425599366</v>
      </c>
      <c r="BK67" s="2">
        <f t="shared" si="59"/>
        <v>0.3074655613038314</v>
      </c>
      <c r="BL67" s="2">
        <f t="shared" si="59"/>
        <v>0.34381630348543374</v>
      </c>
      <c r="BM67" s="2">
        <f t="shared" si="59"/>
        <v>0.38216935645894717</v>
      </c>
      <c r="BN67" s="2">
        <f t="shared" si="59"/>
        <v>0.42254339484375097</v>
      </c>
      <c r="BO67" s="2"/>
      <c r="BP67" s="2">
        <f t="shared" si="60"/>
        <v>0</v>
      </c>
      <c r="BQ67" s="2">
        <f t="shared" si="60"/>
        <v>0</v>
      </c>
      <c r="BR67" s="2">
        <f t="shared" si="60"/>
        <v>0</v>
      </c>
      <c r="BS67" s="2">
        <f t="shared" si="60"/>
        <v>0</v>
      </c>
      <c r="BT67" s="2">
        <f t="shared" si="60"/>
        <v>0</v>
      </c>
      <c r="BU67" s="2">
        <f t="shared" si="60"/>
        <v>0</v>
      </c>
      <c r="BV67" s="2">
        <f t="shared" si="60"/>
        <v>0</v>
      </c>
      <c r="BW67" s="2">
        <f t="shared" si="60"/>
        <v>0</v>
      </c>
      <c r="BX67" s="2">
        <f t="shared" si="60"/>
        <v>0</v>
      </c>
      <c r="BY67" s="2">
        <f t="shared" si="60"/>
        <v>0</v>
      </c>
      <c r="BZ67" s="2">
        <f t="shared" si="60"/>
        <v>0</v>
      </c>
      <c r="CA67" s="2">
        <f t="shared" si="60"/>
        <v>0</v>
      </c>
      <c r="CB67" s="2">
        <f t="shared" si="60"/>
        <v>0</v>
      </c>
      <c r="CC67" s="2">
        <f t="shared" si="60"/>
        <v>0</v>
      </c>
      <c r="CD67" s="2">
        <f t="shared" si="60"/>
        <v>0</v>
      </c>
      <c r="CE67" s="2">
        <f t="shared" si="60"/>
        <v>0</v>
      </c>
      <c r="CF67" s="2">
        <f t="shared" si="60"/>
        <v>0</v>
      </c>
      <c r="CG67" s="2">
        <f t="shared" si="60"/>
        <v>0</v>
      </c>
      <c r="CH67" s="2">
        <f t="shared" si="60"/>
        <v>0</v>
      </c>
      <c r="CI67" s="2">
        <f t="shared" si="60"/>
        <v>0</v>
      </c>
      <c r="CJ67" s="2">
        <f t="shared" si="60"/>
        <v>0</v>
      </c>
      <c r="CK67" s="2">
        <f t="shared" si="60"/>
        <v>0</v>
      </c>
      <c r="CL67" s="2">
        <f t="shared" si="60"/>
        <v>0</v>
      </c>
      <c r="CM67" s="2">
        <f t="shared" si="60"/>
        <v>0</v>
      </c>
      <c r="CN67" s="2">
        <f t="shared" si="60"/>
        <v>0</v>
      </c>
      <c r="CO67" s="2">
        <f t="shared" si="60"/>
        <v>0</v>
      </c>
      <c r="CP67" s="2">
        <f t="shared" si="60"/>
        <v>0</v>
      </c>
      <c r="CQ67" s="2">
        <f t="shared" si="60"/>
        <v>0</v>
      </c>
      <c r="CR67" s="2">
        <f t="shared" si="60"/>
        <v>0</v>
      </c>
      <c r="CS67" s="2">
        <f t="shared" si="60"/>
        <v>0</v>
      </c>
      <c r="CT67" s="2">
        <f t="shared" si="60"/>
        <v>0</v>
      </c>
      <c r="CU67" s="2"/>
      <c r="CV67" s="2">
        <f t="shared" si="61"/>
        <v>0</v>
      </c>
      <c r="CW67" s="2">
        <f t="shared" si="61"/>
        <v>0</v>
      </c>
      <c r="CX67" s="2">
        <f t="shared" si="61"/>
        <v>0</v>
      </c>
      <c r="CY67" s="2">
        <f t="shared" si="61"/>
        <v>0</v>
      </c>
      <c r="CZ67" s="2">
        <f t="shared" si="61"/>
        <v>0</v>
      </c>
      <c r="DA67" s="2">
        <f t="shared" si="61"/>
        <v>0</v>
      </c>
      <c r="DB67" s="2">
        <f t="shared" si="61"/>
        <v>0</v>
      </c>
      <c r="DC67" s="2">
        <f t="shared" si="61"/>
        <v>0</v>
      </c>
      <c r="DD67" s="2">
        <f t="shared" si="61"/>
        <v>0</v>
      </c>
      <c r="DE67" s="2">
        <f t="shared" si="61"/>
        <v>0</v>
      </c>
      <c r="DF67" s="2">
        <f t="shared" si="61"/>
        <v>0</v>
      </c>
      <c r="DG67" s="2">
        <f t="shared" si="61"/>
        <v>0</v>
      </c>
      <c r="DH67" s="2">
        <f t="shared" si="61"/>
        <v>0</v>
      </c>
      <c r="DI67" s="2">
        <f t="shared" si="61"/>
        <v>0</v>
      </c>
      <c r="DJ67" s="2">
        <f t="shared" si="61"/>
        <v>0</v>
      </c>
      <c r="DK67" s="2">
        <f t="shared" si="61"/>
        <v>0</v>
      </c>
      <c r="DL67" s="2">
        <f t="shared" si="61"/>
        <v>0</v>
      </c>
      <c r="DM67" s="2">
        <f t="shared" si="61"/>
        <v>0</v>
      </c>
      <c r="DN67" s="2">
        <f t="shared" si="61"/>
        <v>0</v>
      </c>
      <c r="DO67" s="2">
        <f t="shared" si="61"/>
        <v>0</v>
      </c>
      <c r="DP67" s="2">
        <f t="shared" si="61"/>
        <v>0</v>
      </c>
      <c r="DQ67" s="2">
        <f t="shared" si="61"/>
        <v>0</v>
      </c>
      <c r="DR67" s="2">
        <f t="shared" si="61"/>
        <v>0</v>
      </c>
      <c r="DS67" s="2">
        <f t="shared" si="61"/>
        <v>0</v>
      </c>
      <c r="DT67" s="2">
        <f t="shared" si="61"/>
        <v>0</v>
      </c>
      <c r="DU67" s="2">
        <f t="shared" si="61"/>
        <v>0</v>
      </c>
      <c r="DV67" s="2">
        <f t="shared" si="61"/>
        <v>0</v>
      </c>
      <c r="DW67" s="2">
        <f t="shared" si="61"/>
        <v>0</v>
      </c>
      <c r="DX67" s="2">
        <f t="shared" si="61"/>
        <v>0</v>
      </c>
      <c r="DY67" s="2">
        <f t="shared" si="61"/>
        <v>0</v>
      </c>
      <c r="DZ67" s="2">
        <f t="shared" si="61"/>
        <v>0</v>
      </c>
      <c r="ED67" s="342">
        <v>1</v>
      </c>
      <c r="EE67" s="336">
        <v>0</v>
      </c>
      <c r="EF67" s="336"/>
      <c r="EG67" s="336"/>
      <c r="EH67" s="336"/>
    </row>
    <row r="68" spans="1:141">
      <c r="A68" s="1"/>
      <c r="B68" t="str">
        <f t="shared" si="62"/>
        <v>Building reduction</v>
      </c>
      <c r="C68" s="5" t="s">
        <v>413</v>
      </c>
      <c r="D68" s="2">
        <f t="shared" si="58"/>
        <v>0</v>
      </c>
      <c r="E68" s="2">
        <f t="shared" si="58"/>
        <v>0</v>
      </c>
      <c r="F68" s="2">
        <f t="shared" si="58"/>
        <v>0</v>
      </c>
      <c r="G68" s="2">
        <f t="shared" si="58"/>
        <v>0</v>
      </c>
      <c r="H68" s="2">
        <f t="shared" si="58"/>
        <v>0</v>
      </c>
      <c r="I68" s="2">
        <f t="shared" si="58"/>
        <v>0</v>
      </c>
      <c r="J68" s="2">
        <f t="shared" si="58"/>
        <v>0</v>
      </c>
      <c r="K68" s="2">
        <f t="shared" si="58"/>
        <v>0</v>
      </c>
      <c r="L68" s="2">
        <f t="shared" si="58"/>
        <v>0</v>
      </c>
      <c r="M68" s="2">
        <f t="shared" si="58"/>
        <v>0</v>
      </c>
      <c r="N68" s="2">
        <f t="shared" si="58"/>
        <v>0</v>
      </c>
      <c r="O68" s="2">
        <f t="shared" si="58"/>
        <v>0</v>
      </c>
      <c r="P68" s="2">
        <f t="shared" si="58"/>
        <v>0</v>
      </c>
      <c r="Q68" s="2">
        <f t="shared" si="58"/>
        <v>0</v>
      </c>
      <c r="R68" s="2">
        <f t="shared" si="58"/>
        <v>0</v>
      </c>
      <c r="S68" s="2">
        <f t="shared" si="58"/>
        <v>0</v>
      </c>
      <c r="T68" s="2">
        <f t="shared" si="58"/>
        <v>0</v>
      </c>
      <c r="U68" s="2">
        <f t="shared" si="58"/>
        <v>0</v>
      </c>
      <c r="V68" s="2">
        <f t="shared" si="58"/>
        <v>0</v>
      </c>
      <c r="W68" s="2">
        <f t="shared" si="58"/>
        <v>0</v>
      </c>
      <c r="X68" s="2">
        <f t="shared" si="58"/>
        <v>0</v>
      </c>
      <c r="Y68" s="2">
        <f t="shared" si="58"/>
        <v>0</v>
      </c>
      <c r="Z68" s="2">
        <f t="shared" si="58"/>
        <v>0</v>
      </c>
      <c r="AA68" s="2">
        <f t="shared" si="58"/>
        <v>0</v>
      </c>
      <c r="AB68" s="2">
        <f t="shared" si="58"/>
        <v>0</v>
      </c>
      <c r="AC68" s="2">
        <f t="shared" si="58"/>
        <v>0</v>
      </c>
      <c r="AD68" s="2">
        <f t="shared" si="58"/>
        <v>0</v>
      </c>
      <c r="AE68" s="2">
        <f t="shared" si="58"/>
        <v>0</v>
      </c>
      <c r="AF68" s="2">
        <f t="shared" si="58"/>
        <v>0</v>
      </c>
      <c r="AG68" s="2">
        <f t="shared" si="58"/>
        <v>0</v>
      </c>
      <c r="AH68" s="2">
        <f t="shared" si="58"/>
        <v>0</v>
      </c>
      <c r="AI68" s="2"/>
      <c r="AJ68" s="2">
        <f t="shared" si="59"/>
        <v>0</v>
      </c>
      <c r="AK68" s="2">
        <f t="shared" si="59"/>
        <v>0</v>
      </c>
      <c r="AL68" s="2">
        <f t="shared" si="59"/>
        <v>0</v>
      </c>
      <c r="AM68" s="2">
        <f t="shared" si="59"/>
        <v>0</v>
      </c>
      <c r="AN68" s="2">
        <f t="shared" si="59"/>
        <v>0</v>
      </c>
      <c r="AO68" s="2">
        <f t="shared" si="59"/>
        <v>0</v>
      </c>
      <c r="AP68" s="2">
        <f t="shared" si="59"/>
        <v>0</v>
      </c>
      <c r="AQ68" s="2">
        <f t="shared" si="59"/>
        <v>0</v>
      </c>
      <c r="AR68" s="2">
        <f t="shared" si="59"/>
        <v>0</v>
      </c>
      <c r="AS68" s="2">
        <f t="shared" si="59"/>
        <v>0</v>
      </c>
      <c r="AT68" s="2">
        <f t="shared" si="59"/>
        <v>0</v>
      </c>
      <c r="AU68" s="2">
        <f t="shared" si="59"/>
        <v>0</v>
      </c>
      <c r="AV68" s="2">
        <f t="shared" si="59"/>
        <v>0</v>
      </c>
      <c r="AW68" s="2">
        <f t="shared" si="59"/>
        <v>0</v>
      </c>
      <c r="AX68" s="2">
        <f t="shared" si="59"/>
        <v>0</v>
      </c>
      <c r="AY68" s="2">
        <f t="shared" si="59"/>
        <v>0</v>
      </c>
      <c r="AZ68" s="2">
        <f t="shared" si="59"/>
        <v>0</v>
      </c>
      <c r="BA68" s="2">
        <f t="shared" si="59"/>
        <v>0</v>
      </c>
      <c r="BB68" s="2">
        <f t="shared" si="59"/>
        <v>0</v>
      </c>
      <c r="BC68" s="2">
        <f t="shared" si="59"/>
        <v>0</v>
      </c>
      <c r="BD68" s="2">
        <f t="shared" si="59"/>
        <v>0</v>
      </c>
      <c r="BE68" s="2">
        <f t="shared" si="59"/>
        <v>0</v>
      </c>
      <c r="BF68" s="2">
        <f t="shared" si="59"/>
        <v>0</v>
      </c>
      <c r="BG68" s="2">
        <f t="shared" si="59"/>
        <v>0</v>
      </c>
      <c r="BH68" s="2">
        <f t="shared" si="59"/>
        <v>0</v>
      </c>
      <c r="BI68" s="2">
        <f t="shared" si="59"/>
        <v>0</v>
      </c>
      <c r="BJ68" s="2">
        <f t="shared" si="59"/>
        <v>0</v>
      </c>
      <c r="BK68" s="2">
        <f t="shared" si="59"/>
        <v>0</v>
      </c>
      <c r="BL68" s="2">
        <f t="shared" si="59"/>
        <v>0</v>
      </c>
      <c r="BM68" s="2">
        <f t="shared" si="59"/>
        <v>0</v>
      </c>
      <c r="BN68" s="2">
        <f t="shared" si="59"/>
        <v>0</v>
      </c>
      <c r="BO68" s="2"/>
      <c r="BP68" s="2">
        <f t="shared" si="60"/>
        <v>0</v>
      </c>
      <c r="BQ68" s="2">
        <f t="shared" si="60"/>
        <v>0</v>
      </c>
      <c r="BR68" s="2">
        <f t="shared" si="60"/>
        <v>0</v>
      </c>
      <c r="BS68" s="2">
        <f t="shared" si="60"/>
        <v>0</v>
      </c>
      <c r="BT68" s="2">
        <f t="shared" si="60"/>
        <v>0</v>
      </c>
      <c r="BU68" s="2">
        <f t="shared" si="60"/>
        <v>0</v>
      </c>
      <c r="BV68" s="2">
        <f t="shared" si="60"/>
        <v>0</v>
      </c>
      <c r="BW68" s="2">
        <f t="shared" si="60"/>
        <v>0</v>
      </c>
      <c r="BX68" s="2">
        <f t="shared" si="60"/>
        <v>0</v>
      </c>
      <c r="BY68" s="2">
        <f t="shared" si="60"/>
        <v>0</v>
      </c>
      <c r="BZ68" s="2">
        <f t="shared" si="60"/>
        <v>0</v>
      </c>
      <c r="CA68" s="2">
        <f t="shared" si="60"/>
        <v>0</v>
      </c>
      <c r="CB68" s="2">
        <f t="shared" si="60"/>
        <v>0</v>
      </c>
      <c r="CC68" s="2">
        <f t="shared" si="60"/>
        <v>0</v>
      </c>
      <c r="CD68" s="2">
        <f t="shared" si="60"/>
        <v>0</v>
      </c>
      <c r="CE68" s="2">
        <f t="shared" si="60"/>
        <v>0</v>
      </c>
      <c r="CF68" s="2">
        <f t="shared" si="60"/>
        <v>0</v>
      </c>
      <c r="CG68" s="2">
        <f t="shared" si="60"/>
        <v>0</v>
      </c>
      <c r="CH68" s="2">
        <f t="shared" si="60"/>
        <v>0</v>
      </c>
      <c r="CI68" s="2">
        <f t="shared" si="60"/>
        <v>0</v>
      </c>
      <c r="CJ68" s="2">
        <f t="shared" si="60"/>
        <v>0</v>
      </c>
      <c r="CK68" s="2">
        <f t="shared" si="60"/>
        <v>0</v>
      </c>
      <c r="CL68" s="2">
        <f t="shared" si="60"/>
        <v>0</v>
      </c>
      <c r="CM68" s="2">
        <f t="shared" si="60"/>
        <v>0</v>
      </c>
      <c r="CN68" s="2">
        <f t="shared" si="60"/>
        <v>0</v>
      </c>
      <c r="CO68" s="2">
        <f t="shared" si="60"/>
        <v>0</v>
      </c>
      <c r="CP68" s="2">
        <f t="shared" si="60"/>
        <v>0</v>
      </c>
      <c r="CQ68" s="2">
        <f t="shared" si="60"/>
        <v>0</v>
      </c>
      <c r="CR68" s="2">
        <f t="shared" si="60"/>
        <v>0</v>
      </c>
      <c r="CS68" s="2">
        <f t="shared" si="60"/>
        <v>0</v>
      </c>
      <c r="CT68" s="2">
        <f t="shared" si="60"/>
        <v>0</v>
      </c>
      <c r="CU68" s="2"/>
      <c r="CV68" s="2">
        <f t="shared" si="61"/>
        <v>0</v>
      </c>
      <c r="CW68" s="2">
        <f t="shared" si="61"/>
        <v>0</v>
      </c>
      <c r="CX68" s="2">
        <f t="shared" si="61"/>
        <v>0</v>
      </c>
      <c r="CY68" s="2">
        <f t="shared" si="61"/>
        <v>0</v>
      </c>
      <c r="CZ68" s="2">
        <f t="shared" si="61"/>
        <v>0</v>
      </c>
      <c r="DA68" s="2">
        <f t="shared" si="61"/>
        <v>0</v>
      </c>
      <c r="DB68" s="2">
        <f t="shared" si="61"/>
        <v>0</v>
      </c>
      <c r="DC68" s="2">
        <f t="shared" si="61"/>
        <v>0</v>
      </c>
      <c r="DD68" s="2">
        <f t="shared" si="61"/>
        <v>0</v>
      </c>
      <c r="DE68" s="2">
        <f t="shared" si="61"/>
        <v>0</v>
      </c>
      <c r="DF68" s="2">
        <f t="shared" si="61"/>
        <v>0</v>
      </c>
      <c r="DG68" s="2">
        <f t="shared" si="61"/>
        <v>0</v>
      </c>
      <c r="DH68" s="2">
        <f t="shared" si="61"/>
        <v>0</v>
      </c>
      <c r="DI68" s="2">
        <f t="shared" si="61"/>
        <v>0</v>
      </c>
      <c r="DJ68" s="2">
        <f t="shared" si="61"/>
        <v>0</v>
      </c>
      <c r="DK68" s="2">
        <f t="shared" si="61"/>
        <v>0</v>
      </c>
      <c r="DL68" s="2">
        <f t="shared" si="61"/>
        <v>0</v>
      </c>
      <c r="DM68" s="2">
        <f t="shared" si="61"/>
        <v>0</v>
      </c>
      <c r="DN68" s="2">
        <f t="shared" si="61"/>
        <v>0</v>
      </c>
      <c r="DO68" s="2">
        <f t="shared" si="61"/>
        <v>0</v>
      </c>
      <c r="DP68" s="2">
        <f t="shared" si="61"/>
        <v>0</v>
      </c>
      <c r="DQ68" s="2">
        <f t="shared" si="61"/>
        <v>0</v>
      </c>
      <c r="DR68" s="2">
        <f t="shared" si="61"/>
        <v>0</v>
      </c>
      <c r="DS68" s="2">
        <f t="shared" si="61"/>
        <v>0</v>
      </c>
      <c r="DT68" s="2">
        <f t="shared" si="61"/>
        <v>0</v>
      </c>
      <c r="DU68" s="2">
        <f t="shared" si="61"/>
        <v>0</v>
      </c>
      <c r="DV68" s="2">
        <f t="shared" si="61"/>
        <v>0</v>
      </c>
      <c r="DW68" s="2">
        <f t="shared" si="61"/>
        <v>0</v>
      </c>
      <c r="DX68" s="2">
        <f t="shared" si="61"/>
        <v>0</v>
      </c>
      <c r="DY68" s="2">
        <f t="shared" si="61"/>
        <v>0</v>
      </c>
      <c r="DZ68" s="2">
        <f t="shared" si="61"/>
        <v>0</v>
      </c>
      <c r="ED68" s="336">
        <v>0</v>
      </c>
      <c r="EE68" s="336">
        <v>0</v>
      </c>
      <c r="EF68" s="336"/>
      <c r="EG68" s="336"/>
      <c r="EH68" s="336"/>
      <c r="EK68" t="s">
        <v>400</v>
      </c>
    </row>
    <row r="69" spans="1:141">
      <c r="A69" s="1"/>
      <c r="B69" t="str">
        <f t="shared" si="62"/>
        <v>Building substitution</v>
      </c>
      <c r="C69" s="5" t="s">
        <v>413</v>
      </c>
      <c r="D69" s="2">
        <f t="shared" si="58"/>
        <v>0</v>
      </c>
      <c r="E69" s="2">
        <f t="shared" si="58"/>
        <v>1.2139200241135539E-3</v>
      </c>
      <c r="F69" s="2">
        <f t="shared" si="58"/>
        <v>4.8314077105467874E-3</v>
      </c>
      <c r="G69" s="2">
        <f t="shared" si="58"/>
        <v>1.0816432056125204E-2</v>
      </c>
      <c r="H69" s="2">
        <f t="shared" si="58"/>
        <v>1.9133460850788639E-2</v>
      </c>
      <c r="I69" s="2">
        <f t="shared" si="58"/>
        <v>2.9747454926317196E-2</v>
      </c>
      <c r="J69" s="2">
        <f t="shared" si="58"/>
        <v>4.2623862464730967E-2</v>
      </c>
      <c r="K69" s="2">
        <f t="shared" ref="K69:AH69" si="63">K15*($ED69-$EE69)/30*(K$2-$D$2)</f>
        <v>5.7728613365785407E-2</v>
      </c>
      <c r="L69" s="2">
        <f t="shared" si="63"/>
        <v>7.5028113672990129E-2</v>
      </c>
      <c r="M69" s="2">
        <f t="shared" si="63"/>
        <v>9.4489240057583579E-2</v>
      </c>
      <c r="N69" s="2">
        <f t="shared" si="63"/>
        <v>0.11607933435990188</v>
      </c>
      <c r="O69" s="2">
        <f t="shared" si="63"/>
        <v>0.13976619818758473</v>
      </c>
      <c r="P69" s="2">
        <f t="shared" si="63"/>
        <v>0.16551808757006709</v>
      </c>
      <c r="Q69" s="2">
        <f t="shared" si="63"/>
        <v>0.19330370766880922</v>
      </c>
      <c r="R69" s="2">
        <f t="shared" si="63"/>
        <v>0.22309220754272477</v>
      </c>
      <c r="S69" s="2">
        <f t="shared" si="63"/>
        <v>0.25485317496826937</v>
      </c>
      <c r="T69" s="2">
        <f t="shared" si="63"/>
        <v>0.28855663131365883</v>
      </c>
      <c r="U69" s="2">
        <f t="shared" si="63"/>
        <v>0.32417302646668911</v>
      </c>
      <c r="V69" s="2">
        <f t="shared" si="63"/>
        <v>0.36167323381563848</v>
      </c>
      <c r="W69" s="2">
        <f t="shared" si="63"/>
        <v>0.40102854528273291</v>
      </c>
      <c r="X69" s="2">
        <f t="shared" si="63"/>
        <v>0.442210666409663</v>
      </c>
      <c r="Y69" s="2">
        <f t="shared" si="63"/>
        <v>0.48589184383446454</v>
      </c>
      <c r="Z69" s="2">
        <f t="shared" si="63"/>
        <v>0.53140410015457795</v>
      </c>
      <c r="AA69" s="2">
        <f t="shared" si="63"/>
        <v>0.57871946879893754</v>
      </c>
      <c r="AB69" s="2">
        <f t="shared" si="63"/>
        <v>0.62781039021292251</v>
      </c>
      <c r="AC69" s="2">
        <f t="shared" si="63"/>
        <v>0.67864970705020677</v>
      </c>
      <c r="AD69" s="2">
        <f t="shared" si="63"/>
        <v>0.73121065941521668</v>
      </c>
      <c r="AE69" s="2">
        <f t="shared" si="63"/>
        <v>0.78546688015569988</v>
      </c>
      <c r="AF69" s="2">
        <f t="shared" si="63"/>
        <v>0.84139239020491796</v>
      </c>
      <c r="AG69" s="2">
        <f t="shared" si="63"/>
        <v>0.89896159397297482</v>
      </c>
      <c r="AH69" s="2">
        <f t="shared" si="63"/>
        <v>0.95814927478680045</v>
      </c>
      <c r="AI69" s="2"/>
      <c r="AJ69" s="2">
        <f t="shared" si="59"/>
        <v>0</v>
      </c>
      <c r="AK69" s="2">
        <f t="shared" si="59"/>
        <v>6.0696001205677694E-4</v>
      </c>
      <c r="AL69" s="2">
        <f t="shared" si="59"/>
        <v>2.4157038552733937E-3</v>
      </c>
      <c r="AM69" s="2">
        <f t="shared" si="59"/>
        <v>5.4082160280626021E-3</v>
      </c>
      <c r="AN69" s="2">
        <f t="shared" si="59"/>
        <v>9.5667304253943194E-3</v>
      </c>
      <c r="AO69" s="2">
        <f t="shared" si="59"/>
        <v>1.4873727463158598E-2</v>
      </c>
      <c r="AP69" s="2">
        <f t="shared" si="59"/>
        <v>2.1311931232365484E-2</v>
      </c>
      <c r="AQ69" s="2">
        <f t="shared" ref="AQ69:BN69" si="64">AQ15*($ED69-$EE69)/30*(AQ$2-$D$2)</f>
        <v>2.8864306682892703E-2</v>
      </c>
      <c r="AR69" s="2">
        <f t="shared" si="64"/>
        <v>3.7514056836495065E-2</v>
      </c>
      <c r="AS69" s="2">
        <f t="shared" si="64"/>
        <v>4.7244620028791789E-2</v>
      </c>
      <c r="AT69" s="2">
        <f t="shared" si="64"/>
        <v>5.8039667179950939E-2</v>
      </c>
      <c r="AU69" s="2">
        <f t="shared" si="64"/>
        <v>6.9883099093792367E-2</v>
      </c>
      <c r="AV69" s="2">
        <f t="shared" si="64"/>
        <v>8.2759043785033543E-2</v>
      </c>
      <c r="AW69" s="2">
        <f t="shared" si="64"/>
        <v>9.6651853834404611E-2</v>
      </c>
      <c r="AX69" s="2">
        <f t="shared" si="64"/>
        <v>0.11154610377136238</v>
      </c>
      <c r="AY69" s="2">
        <f t="shared" si="64"/>
        <v>0.12742658748413468</v>
      </c>
      <c r="AZ69" s="2">
        <f t="shared" si="64"/>
        <v>0.14427831565682941</v>
      </c>
      <c r="BA69" s="2">
        <f t="shared" si="64"/>
        <v>0.16208651323334455</v>
      </c>
      <c r="BB69" s="2">
        <f t="shared" si="64"/>
        <v>0.18083661690781924</v>
      </c>
      <c r="BC69" s="2">
        <f t="shared" si="64"/>
        <v>0.20051427264136645</v>
      </c>
      <c r="BD69" s="2">
        <f t="shared" si="64"/>
        <v>0.2211053332048315</v>
      </c>
      <c r="BE69" s="2">
        <f t="shared" si="64"/>
        <v>0.24294592191723227</v>
      </c>
      <c r="BF69" s="2">
        <f t="shared" si="64"/>
        <v>0.26570205007728898</v>
      </c>
      <c r="BG69" s="2">
        <f t="shared" si="64"/>
        <v>0.28935973439946877</v>
      </c>
      <c r="BH69" s="2">
        <f t="shared" si="64"/>
        <v>0.31390519510646125</v>
      </c>
      <c r="BI69" s="2">
        <f t="shared" si="64"/>
        <v>0.33932485352510339</v>
      </c>
      <c r="BJ69" s="2">
        <f t="shared" si="64"/>
        <v>0.36560532970760834</v>
      </c>
      <c r="BK69" s="2">
        <f t="shared" si="64"/>
        <v>0.39273344007784994</v>
      </c>
      <c r="BL69" s="2">
        <f t="shared" si="64"/>
        <v>0.42069619510245898</v>
      </c>
      <c r="BM69" s="2">
        <f t="shared" si="64"/>
        <v>0.44948079698648741</v>
      </c>
      <c r="BN69" s="2">
        <f t="shared" si="64"/>
        <v>0.47907463739340023</v>
      </c>
      <c r="BO69" s="2"/>
      <c r="BP69" s="2">
        <f t="shared" si="60"/>
        <v>0</v>
      </c>
      <c r="BQ69" s="2">
        <f t="shared" si="60"/>
        <v>0</v>
      </c>
      <c r="BR69" s="2">
        <f t="shared" si="60"/>
        <v>0</v>
      </c>
      <c r="BS69" s="2">
        <f t="shared" si="60"/>
        <v>0</v>
      </c>
      <c r="BT69" s="2">
        <f t="shared" si="60"/>
        <v>0</v>
      </c>
      <c r="BU69" s="2">
        <f t="shared" si="60"/>
        <v>0</v>
      </c>
      <c r="BV69" s="2">
        <f t="shared" si="60"/>
        <v>0</v>
      </c>
      <c r="BW69" s="2">
        <f t="shared" ref="BW69:CT69" si="65">BW15*($ED69-$EE69)/30*(BW$2-$D$2)</f>
        <v>0</v>
      </c>
      <c r="BX69" s="2">
        <f t="shared" si="65"/>
        <v>0</v>
      </c>
      <c r="BY69" s="2">
        <f t="shared" si="65"/>
        <v>0</v>
      </c>
      <c r="BZ69" s="2">
        <f t="shared" si="65"/>
        <v>0</v>
      </c>
      <c r="CA69" s="2">
        <f t="shared" si="65"/>
        <v>0</v>
      </c>
      <c r="CB69" s="2">
        <f t="shared" si="65"/>
        <v>0</v>
      </c>
      <c r="CC69" s="2">
        <f t="shared" si="65"/>
        <v>0</v>
      </c>
      <c r="CD69" s="2">
        <f t="shared" si="65"/>
        <v>0</v>
      </c>
      <c r="CE69" s="2">
        <f t="shared" si="65"/>
        <v>0</v>
      </c>
      <c r="CF69" s="2">
        <f t="shared" si="65"/>
        <v>0</v>
      </c>
      <c r="CG69" s="2">
        <f t="shared" si="65"/>
        <v>0</v>
      </c>
      <c r="CH69" s="2">
        <f t="shared" si="65"/>
        <v>0</v>
      </c>
      <c r="CI69" s="2">
        <f t="shared" si="65"/>
        <v>0</v>
      </c>
      <c r="CJ69" s="2">
        <f t="shared" si="65"/>
        <v>0</v>
      </c>
      <c r="CK69" s="2">
        <f t="shared" si="65"/>
        <v>0</v>
      </c>
      <c r="CL69" s="2">
        <f t="shared" si="65"/>
        <v>0</v>
      </c>
      <c r="CM69" s="2">
        <f t="shared" si="65"/>
        <v>0</v>
      </c>
      <c r="CN69" s="2">
        <f t="shared" si="65"/>
        <v>0</v>
      </c>
      <c r="CO69" s="2">
        <f t="shared" si="65"/>
        <v>0</v>
      </c>
      <c r="CP69" s="2">
        <f t="shared" si="65"/>
        <v>0</v>
      </c>
      <c r="CQ69" s="2">
        <f t="shared" si="65"/>
        <v>0</v>
      </c>
      <c r="CR69" s="2">
        <f t="shared" si="65"/>
        <v>0</v>
      </c>
      <c r="CS69" s="2">
        <f t="shared" si="65"/>
        <v>0</v>
      </c>
      <c r="CT69" s="2">
        <f t="shared" si="65"/>
        <v>0</v>
      </c>
      <c r="CU69" s="2"/>
      <c r="CV69" s="2">
        <f t="shared" si="61"/>
        <v>0</v>
      </c>
      <c r="CW69" s="2">
        <f t="shared" si="61"/>
        <v>0</v>
      </c>
      <c r="CX69" s="2">
        <f t="shared" si="61"/>
        <v>0</v>
      </c>
      <c r="CY69" s="2">
        <f t="shared" si="61"/>
        <v>0</v>
      </c>
      <c r="CZ69" s="2">
        <f t="shared" si="61"/>
        <v>0</v>
      </c>
      <c r="DA69" s="2">
        <f t="shared" si="61"/>
        <v>0</v>
      </c>
      <c r="DB69" s="2">
        <f t="shared" si="61"/>
        <v>0</v>
      </c>
      <c r="DC69" s="2">
        <f t="shared" ref="DC69:DZ69" si="66">DC15*($ED69-$EE69)/30*(DC$2-$D$2)</f>
        <v>0</v>
      </c>
      <c r="DD69" s="2">
        <f t="shared" si="66"/>
        <v>0</v>
      </c>
      <c r="DE69" s="2">
        <f t="shared" si="66"/>
        <v>0</v>
      </c>
      <c r="DF69" s="2">
        <f t="shared" si="66"/>
        <v>0</v>
      </c>
      <c r="DG69" s="2">
        <f t="shared" si="66"/>
        <v>0</v>
      </c>
      <c r="DH69" s="2">
        <f t="shared" si="66"/>
        <v>0</v>
      </c>
      <c r="DI69" s="2">
        <f t="shared" si="66"/>
        <v>0</v>
      </c>
      <c r="DJ69" s="2">
        <f t="shared" si="66"/>
        <v>0</v>
      </c>
      <c r="DK69" s="2">
        <f t="shared" si="66"/>
        <v>0</v>
      </c>
      <c r="DL69" s="2">
        <f t="shared" si="66"/>
        <v>0</v>
      </c>
      <c r="DM69" s="2">
        <f t="shared" si="66"/>
        <v>0</v>
      </c>
      <c r="DN69" s="2">
        <f t="shared" si="66"/>
        <v>0</v>
      </c>
      <c r="DO69" s="2">
        <f t="shared" si="66"/>
        <v>0</v>
      </c>
      <c r="DP69" s="2">
        <f t="shared" si="66"/>
        <v>0</v>
      </c>
      <c r="DQ69" s="2">
        <f t="shared" si="66"/>
        <v>0</v>
      </c>
      <c r="DR69" s="2">
        <f t="shared" si="66"/>
        <v>0</v>
      </c>
      <c r="DS69" s="2">
        <f t="shared" si="66"/>
        <v>0</v>
      </c>
      <c r="DT69" s="2">
        <f t="shared" si="66"/>
        <v>0</v>
      </c>
      <c r="DU69" s="2">
        <f t="shared" si="66"/>
        <v>0</v>
      </c>
      <c r="DV69" s="2">
        <f t="shared" si="66"/>
        <v>0</v>
      </c>
      <c r="DW69" s="2">
        <f t="shared" si="66"/>
        <v>0</v>
      </c>
      <c r="DX69" s="2">
        <f t="shared" si="66"/>
        <v>0</v>
      </c>
      <c r="DY69" s="2">
        <f t="shared" si="66"/>
        <v>0</v>
      </c>
      <c r="DZ69" s="2">
        <f t="shared" si="66"/>
        <v>0</v>
      </c>
      <c r="ED69" s="342">
        <v>2.5</v>
      </c>
      <c r="EE69" s="336">
        <v>0</v>
      </c>
      <c r="EF69" s="336"/>
      <c r="EG69" s="336"/>
      <c r="EH69" s="336"/>
      <c r="EK69" t="s">
        <v>400</v>
      </c>
    </row>
    <row r="70" spans="1:141">
      <c r="A70" s="1"/>
      <c r="B70" t="str">
        <f t="shared" si="62"/>
        <v>Apparel - waste reduction</v>
      </c>
      <c r="C70" s="5" t="s">
        <v>413</v>
      </c>
      <c r="D70" s="2">
        <f t="shared" ref="D70:AH74" si="67">D16*($ED70-$EE70)/30*(D$2-$D$2)</f>
        <v>0</v>
      </c>
      <c r="E70" s="2">
        <f t="shared" si="67"/>
        <v>0</v>
      </c>
      <c r="F70" s="2">
        <f t="shared" si="67"/>
        <v>0</v>
      </c>
      <c r="G70" s="2">
        <f t="shared" si="67"/>
        <v>0</v>
      </c>
      <c r="H70" s="2">
        <f t="shared" si="67"/>
        <v>0</v>
      </c>
      <c r="I70" s="2">
        <f t="shared" si="67"/>
        <v>0</v>
      </c>
      <c r="J70" s="2">
        <f t="shared" si="67"/>
        <v>0</v>
      </c>
      <c r="K70" s="2">
        <f t="shared" si="67"/>
        <v>0</v>
      </c>
      <c r="L70" s="2">
        <f t="shared" si="67"/>
        <v>0</v>
      </c>
      <c r="M70" s="2">
        <f t="shared" si="67"/>
        <v>0</v>
      </c>
      <c r="N70" s="2">
        <f t="shared" si="67"/>
        <v>0</v>
      </c>
      <c r="O70" s="2">
        <f t="shared" si="67"/>
        <v>0</v>
      </c>
      <c r="P70" s="2">
        <f t="shared" si="67"/>
        <v>0</v>
      </c>
      <c r="Q70" s="2">
        <f t="shared" si="67"/>
        <v>0</v>
      </c>
      <c r="R70" s="2">
        <f t="shared" si="67"/>
        <v>0</v>
      </c>
      <c r="S70" s="2">
        <f t="shared" si="67"/>
        <v>0</v>
      </c>
      <c r="T70" s="2">
        <f t="shared" si="67"/>
        <v>0</v>
      </c>
      <c r="U70" s="2">
        <f t="shared" si="67"/>
        <v>0</v>
      </c>
      <c r="V70" s="2">
        <f t="shared" si="67"/>
        <v>0</v>
      </c>
      <c r="W70" s="2">
        <f t="shared" si="67"/>
        <v>0</v>
      </c>
      <c r="X70" s="2">
        <f t="shared" si="67"/>
        <v>0</v>
      </c>
      <c r="Y70" s="2">
        <f t="shared" si="67"/>
        <v>0</v>
      </c>
      <c r="Z70" s="2">
        <f t="shared" si="67"/>
        <v>0</v>
      </c>
      <c r="AA70" s="2">
        <f t="shared" si="67"/>
        <v>0</v>
      </c>
      <c r="AB70" s="2">
        <f t="shared" si="67"/>
        <v>0</v>
      </c>
      <c r="AC70" s="2">
        <f t="shared" si="67"/>
        <v>0</v>
      </c>
      <c r="AD70" s="2">
        <f t="shared" si="67"/>
        <v>0</v>
      </c>
      <c r="AE70" s="2">
        <f t="shared" si="67"/>
        <v>0</v>
      </c>
      <c r="AF70" s="2">
        <f t="shared" si="67"/>
        <v>0</v>
      </c>
      <c r="AG70" s="2">
        <f t="shared" si="67"/>
        <v>0</v>
      </c>
      <c r="AH70" s="2">
        <f t="shared" si="67"/>
        <v>0</v>
      </c>
      <c r="AI70" s="2"/>
      <c r="AJ70" s="2">
        <f t="shared" ref="AJ70:BN74" si="68">AJ16*($ED70-$EE70)/30*(AJ$2-$D$2)</f>
        <v>0</v>
      </c>
      <c r="AK70" s="2">
        <f t="shared" si="68"/>
        <v>0</v>
      </c>
      <c r="AL70" s="2">
        <f t="shared" si="68"/>
        <v>0</v>
      </c>
      <c r="AM70" s="2">
        <f t="shared" si="68"/>
        <v>0</v>
      </c>
      <c r="AN70" s="2">
        <f t="shared" si="68"/>
        <v>0</v>
      </c>
      <c r="AO70" s="2">
        <f t="shared" si="68"/>
        <v>0</v>
      </c>
      <c r="AP70" s="2">
        <f t="shared" si="68"/>
        <v>0</v>
      </c>
      <c r="AQ70" s="2">
        <f t="shared" si="68"/>
        <v>0</v>
      </c>
      <c r="AR70" s="2">
        <f t="shared" si="68"/>
        <v>0</v>
      </c>
      <c r="AS70" s="2">
        <f t="shared" si="68"/>
        <v>0</v>
      </c>
      <c r="AT70" s="2">
        <f t="shared" si="68"/>
        <v>0</v>
      </c>
      <c r="AU70" s="2">
        <f t="shared" si="68"/>
        <v>0</v>
      </c>
      <c r="AV70" s="2">
        <f t="shared" si="68"/>
        <v>0</v>
      </c>
      <c r="AW70" s="2">
        <f t="shared" si="68"/>
        <v>0</v>
      </c>
      <c r="AX70" s="2">
        <f t="shared" si="68"/>
        <v>0</v>
      </c>
      <c r="AY70" s="2">
        <f t="shared" si="68"/>
        <v>0</v>
      </c>
      <c r="AZ70" s="2">
        <f t="shared" si="68"/>
        <v>0</v>
      </c>
      <c r="BA70" s="2">
        <f t="shared" si="68"/>
        <v>0</v>
      </c>
      <c r="BB70" s="2">
        <f t="shared" si="68"/>
        <v>0</v>
      </c>
      <c r="BC70" s="2">
        <f t="shared" si="68"/>
        <v>0</v>
      </c>
      <c r="BD70" s="2">
        <f t="shared" si="68"/>
        <v>0</v>
      </c>
      <c r="BE70" s="2">
        <f t="shared" si="68"/>
        <v>0</v>
      </c>
      <c r="BF70" s="2">
        <f t="shared" si="68"/>
        <v>0</v>
      </c>
      <c r="BG70" s="2">
        <f t="shared" si="68"/>
        <v>0</v>
      </c>
      <c r="BH70" s="2">
        <f t="shared" si="68"/>
        <v>0</v>
      </c>
      <c r="BI70" s="2">
        <f t="shared" si="68"/>
        <v>0</v>
      </c>
      <c r="BJ70" s="2">
        <f t="shared" si="68"/>
        <v>0</v>
      </c>
      <c r="BK70" s="2">
        <f t="shared" si="68"/>
        <v>0</v>
      </c>
      <c r="BL70" s="2">
        <f t="shared" si="68"/>
        <v>0</v>
      </c>
      <c r="BM70" s="2">
        <f t="shared" si="68"/>
        <v>0</v>
      </c>
      <c r="BN70" s="2">
        <f t="shared" si="68"/>
        <v>0</v>
      </c>
      <c r="BO70" s="2"/>
      <c r="BP70" s="2">
        <f t="shared" ref="BP70:CT74" si="69">BP16*($ED70-$EE70)/30*(BP$2-$D$2)</f>
        <v>0</v>
      </c>
      <c r="BQ70" s="2">
        <f t="shared" si="69"/>
        <v>0</v>
      </c>
      <c r="BR70" s="2">
        <f t="shared" si="69"/>
        <v>0</v>
      </c>
      <c r="BS70" s="2">
        <f t="shared" si="69"/>
        <v>0</v>
      </c>
      <c r="BT70" s="2">
        <f t="shared" si="69"/>
        <v>0</v>
      </c>
      <c r="BU70" s="2">
        <f t="shared" si="69"/>
        <v>0</v>
      </c>
      <c r="BV70" s="2">
        <f t="shared" si="69"/>
        <v>0</v>
      </c>
      <c r="BW70" s="2">
        <f t="shared" si="69"/>
        <v>0</v>
      </c>
      <c r="BX70" s="2">
        <f t="shared" si="69"/>
        <v>0</v>
      </c>
      <c r="BY70" s="2">
        <f t="shared" si="69"/>
        <v>0</v>
      </c>
      <c r="BZ70" s="2">
        <f t="shared" si="69"/>
        <v>0</v>
      </c>
      <c r="CA70" s="2">
        <f t="shared" si="69"/>
        <v>0</v>
      </c>
      <c r="CB70" s="2">
        <f t="shared" si="69"/>
        <v>0</v>
      </c>
      <c r="CC70" s="2">
        <f t="shared" si="69"/>
        <v>0</v>
      </c>
      <c r="CD70" s="2">
        <f t="shared" si="69"/>
        <v>0</v>
      </c>
      <c r="CE70" s="2">
        <f t="shared" si="69"/>
        <v>0</v>
      </c>
      <c r="CF70" s="2">
        <f t="shared" si="69"/>
        <v>0</v>
      </c>
      <c r="CG70" s="2">
        <f t="shared" si="69"/>
        <v>0</v>
      </c>
      <c r="CH70" s="2">
        <f t="shared" si="69"/>
        <v>0</v>
      </c>
      <c r="CI70" s="2">
        <f t="shared" si="69"/>
        <v>0</v>
      </c>
      <c r="CJ70" s="2">
        <f t="shared" si="69"/>
        <v>0</v>
      </c>
      <c r="CK70" s="2">
        <f t="shared" si="69"/>
        <v>0</v>
      </c>
      <c r="CL70" s="2">
        <f t="shared" si="69"/>
        <v>0</v>
      </c>
      <c r="CM70" s="2">
        <f t="shared" si="69"/>
        <v>0</v>
      </c>
      <c r="CN70" s="2">
        <f t="shared" si="69"/>
        <v>0</v>
      </c>
      <c r="CO70" s="2">
        <f t="shared" si="69"/>
        <v>0</v>
      </c>
      <c r="CP70" s="2">
        <f t="shared" si="69"/>
        <v>0</v>
      </c>
      <c r="CQ70" s="2">
        <f t="shared" si="69"/>
        <v>0</v>
      </c>
      <c r="CR70" s="2">
        <f t="shared" si="69"/>
        <v>0</v>
      </c>
      <c r="CS70" s="2">
        <f t="shared" si="69"/>
        <v>0</v>
      </c>
      <c r="CT70" s="2">
        <f t="shared" si="69"/>
        <v>0</v>
      </c>
      <c r="CU70" s="2"/>
      <c r="CV70" s="2">
        <f t="shared" ref="CV70:DZ74" si="70">CV16*($ED70-$EE70)/30*(CV$2-$D$2)</f>
        <v>0</v>
      </c>
      <c r="CW70" s="2">
        <f t="shared" si="70"/>
        <v>0</v>
      </c>
      <c r="CX70" s="2">
        <f t="shared" si="70"/>
        <v>0</v>
      </c>
      <c r="CY70" s="2">
        <f t="shared" si="70"/>
        <v>0</v>
      </c>
      <c r="CZ70" s="2">
        <f t="shared" si="70"/>
        <v>0</v>
      </c>
      <c r="DA70" s="2">
        <f t="shared" si="70"/>
        <v>0</v>
      </c>
      <c r="DB70" s="2">
        <f t="shared" si="70"/>
        <v>0</v>
      </c>
      <c r="DC70" s="2">
        <f t="shared" si="70"/>
        <v>0</v>
      </c>
      <c r="DD70" s="2">
        <f t="shared" si="70"/>
        <v>0</v>
      </c>
      <c r="DE70" s="2">
        <f t="shared" si="70"/>
        <v>0</v>
      </c>
      <c r="DF70" s="2">
        <f t="shared" si="70"/>
        <v>0</v>
      </c>
      <c r="DG70" s="2">
        <f t="shared" si="70"/>
        <v>0</v>
      </c>
      <c r="DH70" s="2">
        <f t="shared" si="70"/>
        <v>0</v>
      </c>
      <c r="DI70" s="2">
        <f t="shared" si="70"/>
        <v>0</v>
      </c>
      <c r="DJ70" s="2">
        <f t="shared" si="70"/>
        <v>0</v>
      </c>
      <c r="DK70" s="2">
        <f t="shared" si="70"/>
        <v>0</v>
      </c>
      <c r="DL70" s="2">
        <f t="shared" si="70"/>
        <v>0</v>
      </c>
      <c r="DM70" s="2">
        <f t="shared" si="70"/>
        <v>0</v>
      </c>
      <c r="DN70" s="2">
        <f t="shared" si="70"/>
        <v>0</v>
      </c>
      <c r="DO70" s="2">
        <f t="shared" si="70"/>
        <v>0</v>
      </c>
      <c r="DP70" s="2">
        <f t="shared" si="70"/>
        <v>0</v>
      </c>
      <c r="DQ70" s="2">
        <f t="shared" si="70"/>
        <v>0</v>
      </c>
      <c r="DR70" s="2">
        <f t="shared" si="70"/>
        <v>0</v>
      </c>
      <c r="DS70" s="2">
        <f t="shared" si="70"/>
        <v>0</v>
      </c>
      <c r="DT70" s="2">
        <f t="shared" si="70"/>
        <v>0</v>
      </c>
      <c r="DU70" s="2">
        <f t="shared" si="70"/>
        <v>0</v>
      </c>
      <c r="DV70" s="2">
        <f t="shared" si="70"/>
        <v>0</v>
      </c>
      <c r="DW70" s="2">
        <f t="shared" si="70"/>
        <v>0</v>
      </c>
      <c r="DX70" s="2">
        <f t="shared" si="70"/>
        <v>0</v>
      </c>
      <c r="DY70" s="2">
        <f t="shared" si="70"/>
        <v>0</v>
      </c>
      <c r="DZ70" s="2">
        <f t="shared" si="70"/>
        <v>0</v>
      </c>
      <c r="ED70" s="336">
        <v>0</v>
      </c>
      <c r="EE70" s="336">
        <v>0</v>
      </c>
      <c r="EF70" s="336"/>
      <c r="EG70" s="336"/>
      <c r="EH70" s="336"/>
      <c r="EK70" t="s">
        <v>400</v>
      </c>
    </row>
    <row r="71" spans="1:141">
      <c r="A71" s="1"/>
      <c r="B71" t="str">
        <f t="shared" si="62"/>
        <v>Apparel - NBM</v>
      </c>
      <c r="C71" s="5" t="s">
        <v>413</v>
      </c>
      <c r="D71" s="2">
        <f t="shared" si="67"/>
        <v>0</v>
      </c>
      <c r="E71" s="2">
        <f t="shared" si="67"/>
        <v>1.3051582544225312E-4</v>
      </c>
      <c r="F71" s="2">
        <f t="shared" si="67"/>
        <v>5.1901080099650662E-4</v>
      </c>
      <c r="G71" s="2">
        <f t="shared" si="67"/>
        <v>1.1609534577983957E-3</v>
      </c>
      <c r="H71" s="2">
        <f t="shared" si="67"/>
        <v>2.0518747913261296E-3</v>
      </c>
      <c r="I71" s="2">
        <f t="shared" si="67"/>
        <v>3.1873675442306744E-3</v>
      </c>
      <c r="J71" s="2">
        <f t="shared" si="67"/>
        <v>4.5630854965753431E-3</v>
      </c>
      <c r="K71" s="2">
        <f t="shared" si="67"/>
        <v>6.1747427634133564E-3</v>
      </c>
      <c r="L71" s="2">
        <f t="shared" si="67"/>
        <v>8.0181130996325716E-3</v>
      </c>
      <c r="M71" s="2">
        <f t="shared" si="67"/>
        <v>1.0089029211997277E-2</v>
      </c>
      <c r="N71" s="2">
        <f t="shared" si="67"/>
        <v>1.2383382078317497E-2</v>
      </c>
      <c r="O71" s="2">
        <f t="shared" si="67"/>
        <v>1.5574262104298731E-2</v>
      </c>
      <c r="P71" s="2">
        <f t="shared" si="67"/>
        <v>1.909510341228967E-2</v>
      </c>
      <c r="Q71" s="2">
        <f t="shared" si="67"/>
        <v>2.2939926822658122E-2</v>
      </c>
      <c r="R71" s="2">
        <f t="shared" si="67"/>
        <v>2.7102837245620622E-2</v>
      </c>
      <c r="S71" s="2">
        <f t="shared" si="67"/>
        <v>3.1578022706193025E-2</v>
      </c>
      <c r="T71" s="2">
        <f t="shared" si="67"/>
        <v>3.6359753379274211E-2</v>
      </c>
      <c r="U71" s="2">
        <f t="shared" si="67"/>
        <v>4.1442380634764873E-2</v>
      </c>
      <c r="V71" s="2">
        <f t="shared" si="67"/>
        <v>4.6820336092624246E-2</v>
      </c>
      <c r="W71" s="2">
        <f t="shared" si="67"/>
        <v>5.2488130687768433E-2</v>
      </c>
      <c r="X71" s="2">
        <f t="shared" si="67"/>
        <v>5.8440353744714964E-2</v>
      </c>
      <c r="Y71" s="2">
        <f t="shared" si="67"/>
        <v>6.7112112517044131E-2</v>
      </c>
      <c r="Z71" s="2">
        <f t="shared" si="67"/>
        <v>7.6260888220100492E-2</v>
      </c>
      <c r="AA71" s="2">
        <f t="shared" si="67"/>
        <v>8.5877827708794291E-2</v>
      </c>
      <c r="AB71" s="2">
        <f t="shared" si="67"/>
        <v>9.5954204504960366E-2</v>
      </c>
      <c r="AC71" s="2">
        <f t="shared" si="67"/>
        <v>0.10648141731640991</v>
      </c>
      <c r="AD71" s="2">
        <f t="shared" si="67"/>
        <v>0.11745098857144784</v>
      </c>
      <c r="AE71" s="2">
        <f t="shared" si="67"/>
        <v>0.12885456296870623</v>
      </c>
      <c r="AF71" s="2">
        <f t="shared" si="67"/>
        <v>0.14068390604214423</v>
      </c>
      <c r="AG71" s="2">
        <f t="shared" si="67"/>
        <v>0.15293090274106752</v>
      </c>
      <c r="AH71" s="2">
        <f t="shared" si="67"/>
        <v>0.16558755602502145</v>
      </c>
      <c r="AI71" s="2"/>
      <c r="AJ71" s="2">
        <f t="shared" si="68"/>
        <v>0</v>
      </c>
      <c r="AK71" s="2">
        <f t="shared" si="68"/>
        <v>6.5257912721126558E-5</v>
      </c>
      <c r="AL71" s="2">
        <f t="shared" si="68"/>
        <v>2.5950540049825331E-4</v>
      </c>
      <c r="AM71" s="2">
        <f t="shared" si="68"/>
        <v>5.8047672889919785E-4</v>
      </c>
      <c r="AN71" s="2">
        <f t="shared" si="68"/>
        <v>1.0259373956630648E-3</v>
      </c>
      <c r="AO71" s="2">
        <f t="shared" si="68"/>
        <v>1.5936837721153372E-3</v>
      </c>
      <c r="AP71" s="2">
        <f t="shared" si="68"/>
        <v>2.2815427482876715E-3</v>
      </c>
      <c r="AQ71" s="2">
        <f t="shared" si="68"/>
        <v>3.0873713817066782E-3</v>
      </c>
      <c r="AR71" s="2">
        <f t="shared" si="68"/>
        <v>4.0090565498162858E-3</v>
      </c>
      <c r="AS71" s="2">
        <f t="shared" si="68"/>
        <v>5.0445146059986384E-3</v>
      </c>
      <c r="AT71" s="2">
        <f t="shared" si="68"/>
        <v>6.1916910391587483E-3</v>
      </c>
      <c r="AU71" s="2">
        <f t="shared" si="68"/>
        <v>7.7871310521493656E-3</v>
      </c>
      <c r="AV71" s="2">
        <f t="shared" si="68"/>
        <v>9.5475517061448349E-3</v>
      </c>
      <c r="AW71" s="2">
        <f t="shared" si="68"/>
        <v>1.1469963411329061E-2</v>
      </c>
      <c r="AX71" s="2">
        <f t="shared" si="68"/>
        <v>1.3551418622810311E-2</v>
      </c>
      <c r="AY71" s="2">
        <f t="shared" si="68"/>
        <v>1.5789011353096512E-2</v>
      </c>
      <c r="AZ71" s="2">
        <f t="shared" si="68"/>
        <v>1.8179876689637105E-2</v>
      </c>
      <c r="BA71" s="2">
        <f t="shared" si="68"/>
        <v>2.0721190317382437E-2</v>
      </c>
      <c r="BB71" s="2">
        <f t="shared" si="68"/>
        <v>2.3410168046312123E-2</v>
      </c>
      <c r="BC71" s="2">
        <f t="shared" si="68"/>
        <v>2.6244065343884217E-2</v>
      </c>
      <c r="BD71" s="2">
        <f t="shared" si="68"/>
        <v>2.9220176872357482E-2</v>
      </c>
      <c r="BE71" s="2">
        <f t="shared" si="68"/>
        <v>3.3556056258522066E-2</v>
      </c>
      <c r="BF71" s="2">
        <f t="shared" si="68"/>
        <v>3.8130444110050246E-2</v>
      </c>
      <c r="BG71" s="2">
        <f t="shared" si="68"/>
        <v>4.2938913854397145E-2</v>
      </c>
      <c r="BH71" s="2">
        <f t="shared" si="68"/>
        <v>4.7977102252480183E-2</v>
      </c>
      <c r="BI71" s="2">
        <f t="shared" si="68"/>
        <v>5.3240708658204954E-2</v>
      </c>
      <c r="BJ71" s="2">
        <f t="shared" si="68"/>
        <v>5.872549428572392E-2</v>
      </c>
      <c r="BK71" s="2">
        <f t="shared" si="68"/>
        <v>6.4427281484353116E-2</v>
      </c>
      <c r="BL71" s="2">
        <f t="shared" si="68"/>
        <v>7.0341953021072115E-2</v>
      </c>
      <c r="BM71" s="2">
        <f t="shared" si="68"/>
        <v>7.646545137053376E-2</v>
      </c>
      <c r="BN71" s="2">
        <f t="shared" si="68"/>
        <v>8.2793778012510727E-2</v>
      </c>
      <c r="BO71" s="2"/>
      <c r="BP71" s="2">
        <f t="shared" si="69"/>
        <v>0</v>
      </c>
      <c r="BQ71" s="2">
        <f t="shared" si="69"/>
        <v>0</v>
      </c>
      <c r="BR71" s="2">
        <f t="shared" si="69"/>
        <v>0</v>
      </c>
      <c r="BS71" s="2">
        <f t="shared" si="69"/>
        <v>0</v>
      </c>
      <c r="BT71" s="2">
        <f t="shared" si="69"/>
        <v>0</v>
      </c>
      <c r="BU71" s="2">
        <f t="shared" si="69"/>
        <v>0</v>
      </c>
      <c r="BV71" s="2">
        <f t="shared" si="69"/>
        <v>0</v>
      </c>
      <c r="BW71" s="2">
        <f t="shared" si="69"/>
        <v>0</v>
      </c>
      <c r="BX71" s="2">
        <f t="shared" si="69"/>
        <v>0</v>
      </c>
      <c r="BY71" s="2">
        <f t="shared" si="69"/>
        <v>0</v>
      </c>
      <c r="BZ71" s="2">
        <f t="shared" si="69"/>
        <v>0</v>
      </c>
      <c r="CA71" s="2">
        <f t="shared" si="69"/>
        <v>0</v>
      </c>
      <c r="CB71" s="2">
        <f t="shared" si="69"/>
        <v>0</v>
      </c>
      <c r="CC71" s="2">
        <f t="shared" si="69"/>
        <v>0</v>
      </c>
      <c r="CD71" s="2">
        <f t="shared" si="69"/>
        <v>0</v>
      </c>
      <c r="CE71" s="2">
        <f t="shared" si="69"/>
        <v>0</v>
      </c>
      <c r="CF71" s="2">
        <f t="shared" si="69"/>
        <v>0</v>
      </c>
      <c r="CG71" s="2">
        <f t="shared" si="69"/>
        <v>0</v>
      </c>
      <c r="CH71" s="2">
        <f t="shared" si="69"/>
        <v>0</v>
      </c>
      <c r="CI71" s="2">
        <f t="shared" si="69"/>
        <v>0</v>
      </c>
      <c r="CJ71" s="2">
        <f t="shared" si="69"/>
        <v>0</v>
      </c>
      <c r="CK71" s="2">
        <f t="shared" si="69"/>
        <v>0</v>
      </c>
      <c r="CL71" s="2">
        <f t="shared" si="69"/>
        <v>0</v>
      </c>
      <c r="CM71" s="2">
        <f t="shared" si="69"/>
        <v>0</v>
      </c>
      <c r="CN71" s="2">
        <f t="shared" si="69"/>
        <v>0</v>
      </c>
      <c r="CO71" s="2">
        <f t="shared" si="69"/>
        <v>0</v>
      </c>
      <c r="CP71" s="2">
        <f t="shared" si="69"/>
        <v>0</v>
      </c>
      <c r="CQ71" s="2">
        <f t="shared" si="69"/>
        <v>0</v>
      </c>
      <c r="CR71" s="2">
        <f t="shared" si="69"/>
        <v>0</v>
      </c>
      <c r="CS71" s="2">
        <f t="shared" si="69"/>
        <v>0</v>
      </c>
      <c r="CT71" s="2">
        <f t="shared" si="69"/>
        <v>0</v>
      </c>
      <c r="CU71" s="2"/>
      <c r="CV71" s="2">
        <f t="shared" si="70"/>
        <v>0</v>
      </c>
      <c r="CW71" s="2">
        <f t="shared" si="70"/>
        <v>0</v>
      </c>
      <c r="CX71" s="2">
        <f t="shared" si="70"/>
        <v>0</v>
      </c>
      <c r="CY71" s="2">
        <f t="shared" si="70"/>
        <v>0</v>
      </c>
      <c r="CZ71" s="2">
        <f t="shared" si="70"/>
        <v>0</v>
      </c>
      <c r="DA71" s="2">
        <f t="shared" si="70"/>
        <v>0</v>
      </c>
      <c r="DB71" s="2">
        <f t="shared" si="70"/>
        <v>0</v>
      </c>
      <c r="DC71" s="2">
        <f t="shared" si="70"/>
        <v>0</v>
      </c>
      <c r="DD71" s="2">
        <f t="shared" si="70"/>
        <v>0</v>
      </c>
      <c r="DE71" s="2">
        <f t="shared" si="70"/>
        <v>0</v>
      </c>
      <c r="DF71" s="2">
        <f t="shared" si="70"/>
        <v>0</v>
      </c>
      <c r="DG71" s="2">
        <f t="shared" si="70"/>
        <v>0</v>
      </c>
      <c r="DH71" s="2">
        <f t="shared" si="70"/>
        <v>0</v>
      </c>
      <c r="DI71" s="2">
        <f t="shared" si="70"/>
        <v>0</v>
      </c>
      <c r="DJ71" s="2">
        <f t="shared" si="70"/>
        <v>0</v>
      </c>
      <c r="DK71" s="2">
        <f t="shared" si="70"/>
        <v>0</v>
      </c>
      <c r="DL71" s="2">
        <f t="shared" si="70"/>
        <v>0</v>
      </c>
      <c r="DM71" s="2">
        <f t="shared" si="70"/>
        <v>0</v>
      </c>
      <c r="DN71" s="2">
        <f t="shared" si="70"/>
        <v>0</v>
      </c>
      <c r="DO71" s="2">
        <f t="shared" si="70"/>
        <v>0</v>
      </c>
      <c r="DP71" s="2">
        <f t="shared" si="70"/>
        <v>0</v>
      </c>
      <c r="DQ71" s="2">
        <f t="shared" si="70"/>
        <v>0</v>
      </c>
      <c r="DR71" s="2">
        <f t="shared" si="70"/>
        <v>0</v>
      </c>
      <c r="DS71" s="2">
        <f t="shared" si="70"/>
        <v>0</v>
      </c>
      <c r="DT71" s="2">
        <f t="shared" si="70"/>
        <v>0</v>
      </c>
      <c r="DU71" s="2">
        <f t="shared" si="70"/>
        <v>0</v>
      </c>
      <c r="DV71" s="2">
        <f t="shared" si="70"/>
        <v>0</v>
      </c>
      <c r="DW71" s="2">
        <f t="shared" si="70"/>
        <v>0</v>
      </c>
      <c r="DX71" s="2">
        <f t="shared" si="70"/>
        <v>0</v>
      </c>
      <c r="DY71" s="2">
        <f t="shared" si="70"/>
        <v>0</v>
      </c>
      <c r="DZ71" s="2">
        <f t="shared" si="70"/>
        <v>0</v>
      </c>
      <c r="ED71" s="344">
        <f>ED63</f>
        <v>3.05</v>
      </c>
      <c r="EE71" s="336">
        <v>0</v>
      </c>
      <c r="EF71" s="336"/>
      <c r="EG71" s="336"/>
      <c r="EH71" s="336"/>
      <c r="EK71" t="s">
        <v>400</v>
      </c>
    </row>
    <row r="72" spans="1:141">
      <c r="A72" s="1"/>
      <c r="B72" t="str">
        <f t="shared" si="62"/>
        <v>Apparel - substitution</v>
      </c>
      <c r="C72" s="5" t="s">
        <v>413</v>
      </c>
      <c r="D72" s="2">
        <f t="shared" si="67"/>
        <v>0</v>
      </c>
      <c r="E72" s="2">
        <f t="shared" si="67"/>
        <v>2.1597411423231086E-4</v>
      </c>
      <c r="F72" s="2">
        <f t="shared" si="67"/>
        <v>8.5884525989392995E-4</v>
      </c>
      <c r="G72" s="2">
        <f t="shared" si="67"/>
        <v>1.9211148829142207E-3</v>
      </c>
      <c r="H72" s="2">
        <f t="shared" si="67"/>
        <v>3.3953877935541349E-3</v>
      </c>
      <c r="I72" s="2">
        <f t="shared" si="67"/>
        <v>5.2743709796526867E-3</v>
      </c>
      <c r="J72" s="2">
        <f t="shared" si="67"/>
        <v>7.5508724321343198E-3</v>
      </c>
      <c r="K72" s="2">
        <f t="shared" si="67"/>
        <v>1.0217799982658936E-2</v>
      </c>
      <c r="L72" s="2">
        <f t="shared" si="67"/>
        <v>1.3268160153297487E-2</v>
      </c>
      <c r="M72" s="2">
        <f t="shared" si="67"/>
        <v>1.6695057018116997E-2</v>
      </c>
      <c r="N72" s="2">
        <f t="shared" si="67"/>
        <v>2.0491691076560105E-2</v>
      </c>
      <c r="O72" s="2">
        <f t="shared" si="67"/>
        <v>2.4651358138505122E-2</v>
      </c>
      <c r="P72" s="2">
        <f t="shared" si="67"/>
        <v>2.9167448220893767E-2</v>
      </c>
      <c r="Q72" s="2">
        <f t="shared" si="67"/>
        <v>3.4033444455814674E-2</v>
      </c>
      <c r="R72" s="2">
        <f t="shared" si="67"/>
        <v>3.9242922009931888E-2</v>
      </c>
      <c r="S72" s="2">
        <f t="shared" si="67"/>
        <v>4.4789547015148562E-2</v>
      </c>
      <c r="T72" s="2">
        <f t="shared" si="67"/>
        <v>5.066707551039705E-2</v>
      </c>
      <c r="U72" s="2">
        <f t="shared" si="67"/>
        <v>5.6869352394447445E-2</v>
      </c>
      <c r="V72" s="2">
        <f t="shared" si="67"/>
        <v>6.339031038962821E-2</v>
      </c>
      <c r="W72" s="2">
        <f t="shared" si="67"/>
        <v>7.0223969016352514E-2</v>
      </c>
      <c r="X72" s="2">
        <f t="shared" si="67"/>
        <v>7.7364433578345923E-2</v>
      </c>
      <c r="Y72" s="2">
        <f t="shared" si="67"/>
        <v>8.49282691861169E-2</v>
      </c>
      <c r="Z72" s="2">
        <f t="shared" si="67"/>
        <v>9.2797562984896317E-2</v>
      </c>
      <c r="AA72" s="2">
        <f t="shared" si="67"/>
        <v>0.10096648750488142</v>
      </c>
      <c r="AB72" s="2">
        <f t="shared" si="67"/>
        <v>0.10942929970710347</v>
      </c>
      <c r="AC72" s="2">
        <f t="shared" si="67"/>
        <v>0.11818033999038899</v>
      </c>
      <c r="AD72" s="2">
        <f t="shared" si="67"/>
        <v>0.12721403120872735</v>
      </c>
      <c r="AE72" s="2">
        <f t="shared" si="67"/>
        <v>0.13652487769894395</v>
      </c>
      <c r="AF72" s="2">
        <f t="shared" si="67"/>
        <v>0.14610746431857871</v>
      </c>
      <c r="AG72" s="2">
        <f t="shared" si="67"/>
        <v>0.15595645549387002</v>
      </c>
      <c r="AH72" s="2">
        <f t="shared" si="67"/>
        <v>0.16606659427774575</v>
      </c>
      <c r="AI72" s="2"/>
      <c r="AJ72" s="2">
        <f t="shared" si="68"/>
        <v>0</v>
      </c>
      <c r="AK72" s="2">
        <f t="shared" si="68"/>
        <v>1.0798705711615543E-4</v>
      </c>
      <c r="AL72" s="2">
        <f t="shared" si="68"/>
        <v>4.2942262994696498E-4</v>
      </c>
      <c r="AM72" s="2">
        <f t="shared" si="68"/>
        <v>9.6055744145711035E-4</v>
      </c>
      <c r="AN72" s="2">
        <f t="shared" si="68"/>
        <v>1.6976938967770674E-3</v>
      </c>
      <c r="AO72" s="2">
        <f t="shared" si="68"/>
        <v>2.6371854898263433E-3</v>
      </c>
      <c r="AP72" s="2">
        <f t="shared" si="68"/>
        <v>3.7754362160671599E-3</v>
      </c>
      <c r="AQ72" s="2">
        <f t="shared" si="68"/>
        <v>5.1088999913294682E-3</v>
      </c>
      <c r="AR72" s="2">
        <f t="shared" si="68"/>
        <v>6.6340800766487434E-3</v>
      </c>
      <c r="AS72" s="2">
        <f t="shared" si="68"/>
        <v>8.3475285090584984E-3</v>
      </c>
      <c r="AT72" s="2">
        <f t="shared" si="68"/>
        <v>1.0245845538280052E-2</v>
      </c>
      <c r="AU72" s="2">
        <f t="shared" si="68"/>
        <v>1.2325679069252561E-2</v>
      </c>
      <c r="AV72" s="2">
        <f t="shared" si="68"/>
        <v>1.4583724110446884E-2</v>
      </c>
      <c r="AW72" s="2">
        <f t="shared" si="68"/>
        <v>1.7016722227907337E-2</v>
      </c>
      <c r="AX72" s="2">
        <f t="shared" si="68"/>
        <v>1.9621461004965944E-2</v>
      </c>
      <c r="AY72" s="2">
        <f t="shared" si="68"/>
        <v>2.2394773507574281E-2</v>
      </c>
      <c r="AZ72" s="2">
        <f t="shared" si="68"/>
        <v>2.5333537755198525E-2</v>
      </c>
      <c r="BA72" s="2">
        <f t="shared" si="68"/>
        <v>2.8434676197223722E-2</v>
      </c>
      <c r="BB72" s="2">
        <f t="shared" si="68"/>
        <v>3.1695155194814105E-2</v>
      </c>
      <c r="BC72" s="2">
        <f t="shared" si="68"/>
        <v>3.5111984508176257E-2</v>
      </c>
      <c r="BD72" s="2">
        <f t="shared" si="68"/>
        <v>3.8682216789172962E-2</v>
      </c>
      <c r="BE72" s="2">
        <f t="shared" si="68"/>
        <v>4.246413459305845E-2</v>
      </c>
      <c r="BF72" s="2">
        <f t="shared" si="68"/>
        <v>4.6398781492448159E-2</v>
      </c>
      <c r="BG72" s="2">
        <f t="shared" si="68"/>
        <v>5.0483243752440711E-2</v>
      </c>
      <c r="BH72" s="2">
        <f t="shared" si="68"/>
        <v>5.4714649853551733E-2</v>
      </c>
      <c r="BI72" s="2">
        <f t="shared" si="68"/>
        <v>5.9090169995194494E-2</v>
      </c>
      <c r="BJ72" s="2">
        <f t="shared" si="68"/>
        <v>6.3607015604363673E-2</v>
      </c>
      <c r="BK72" s="2">
        <f t="shared" si="68"/>
        <v>6.8262438849471974E-2</v>
      </c>
      <c r="BL72" s="2">
        <f t="shared" si="68"/>
        <v>7.3053732159289356E-2</v>
      </c>
      <c r="BM72" s="2">
        <f t="shared" si="68"/>
        <v>7.7978227746935011E-2</v>
      </c>
      <c r="BN72" s="2">
        <f t="shared" si="68"/>
        <v>8.3033297138872877E-2</v>
      </c>
      <c r="BO72" s="2"/>
      <c r="BP72" s="2">
        <f t="shared" si="69"/>
        <v>0</v>
      </c>
      <c r="BQ72" s="2">
        <f t="shared" si="69"/>
        <v>0</v>
      </c>
      <c r="BR72" s="2">
        <f t="shared" si="69"/>
        <v>0</v>
      </c>
      <c r="BS72" s="2">
        <f t="shared" si="69"/>
        <v>0</v>
      </c>
      <c r="BT72" s="2">
        <f t="shared" si="69"/>
        <v>0</v>
      </c>
      <c r="BU72" s="2">
        <f t="shared" si="69"/>
        <v>0</v>
      </c>
      <c r="BV72" s="2">
        <f t="shared" si="69"/>
        <v>0</v>
      </c>
      <c r="BW72" s="2">
        <f t="shared" si="69"/>
        <v>0</v>
      </c>
      <c r="BX72" s="2">
        <f t="shared" si="69"/>
        <v>0</v>
      </c>
      <c r="BY72" s="2">
        <f t="shared" si="69"/>
        <v>0</v>
      </c>
      <c r="BZ72" s="2">
        <f t="shared" si="69"/>
        <v>0</v>
      </c>
      <c r="CA72" s="2">
        <f t="shared" si="69"/>
        <v>0</v>
      </c>
      <c r="CB72" s="2">
        <f t="shared" si="69"/>
        <v>0</v>
      </c>
      <c r="CC72" s="2">
        <f t="shared" si="69"/>
        <v>0</v>
      </c>
      <c r="CD72" s="2">
        <f t="shared" si="69"/>
        <v>0</v>
      </c>
      <c r="CE72" s="2">
        <f t="shared" si="69"/>
        <v>0</v>
      </c>
      <c r="CF72" s="2">
        <f t="shared" si="69"/>
        <v>0</v>
      </c>
      <c r="CG72" s="2">
        <f t="shared" si="69"/>
        <v>0</v>
      </c>
      <c r="CH72" s="2">
        <f t="shared" si="69"/>
        <v>0</v>
      </c>
      <c r="CI72" s="2">
        <f t="shared" si="69"/>
        <v>0</v>
      </c>
      <c r="CJ72" s="2">
        <f t="shared" si="69"/>
        <v>0</v>
      </c>
      <c r="CK72" s="2">
        <f t="shared" si="69"/>
        <v>0</v>
      </c>
      <c r="CL72" s="2">
        <f t="shared" si="69"/>
        <v>0</v>
      </c>
      <c r="CM72" s="2">
        <f t="shared" si="69"/>
        <v>0</v>
      </c>
      <c r="CN72" s="2">
        <f t="shared" si="69"/>
        <v>0</v>
      </c>
      <c r="CO72" s="2">
        <f t="shared" si="69"/>
        <v>0</v>
      </c>
      <c r="CP72" s="2">
        <f t="shared" si="69"/>
        <v>0</v>
      </c>
      <c r="CQ72" s="2">
        <f t="shared" si="69"/>
        <v>0</v>
      </c>
      <c r="CR72" s="2">
        <f t="shared" si="69"/>
        <v>0</v>
      </c>
      <c r="CS72" s="2">
        <f t="shared" si="69"/>
        <v>0</v>
      </c>
      <c r="CT72" s="2">
        <f t="shared" si="69"/>
        <v>0</v>
      </c>
      <c r="CU72" s="2"/>
      <c r="CV72" s="2">
        <f t="shared" si="70"/>
        <v>0</v>
      </c>
      <c r="CW72" s="2">
        <f t="shared" si="70"/>
        <v>0</v>
      </c>
      <c r="CX72" s="2">
        <f t="shared" si="70"/>
        <v>0</v>
      </c>
      <c r="CY72" s="2">
        <f t="shared" si="70"/>
        <v>0</v>
      </c>
      <c r="CZ72" s="2">
        <f t="shared" si="70"/>
        <v>0</v>
      </c>
      <c r="DA72" s="2">
        <f t="shared" si="70"/>
        <v>0</v>
      </c>
      <c r="DB72" s="2">
        <f t="shared" si="70"/>
        <v>0</v>
      </c>
      <c r="DC72" s="2">
        <f t="shared" si="70"/>
        <v>0</v>
      </c>
      <c r="DD72" s="2">
        <f t="shared" si="70"/>
        <v>0</v>
      </c>
      <c r="DE72" s="2">
        <f t="shared" si="70"/>
        <v>0</v>
      </c>
      <c r="DF72" s="2">
        <f t="shared" si="70"/>
        <v>0</v>
      </c>
      <c r="DG72" s="2">
        <f t="shared" si="70"/>
        <v>0</v>
      </c>
      <c r="DH72" s="2">
        <f t="shared" si="70"/>
        <v>0</v>
      </c>
      <c r="DI72" s="2">
        <f t="shared" si="70"/>
        <v>0</v>
      </c>
      <c r="DJ72" s="2">
        <f t="shared" si="70"/>
        <v>0</v>
      </c>
      <c r="DK72" s="2">
        <f t="shared" si="70"/>
        <v>0</v>
      </c>
      <c r="DL72" s="2">
        <f t="shared" si="70"/>
        <v>0</v>
      </c>
      <c r="DM72" s="2">
        <f t="shared" si="70"/>
        <v>0</v>
      </c>
      <c r="DN72" s="2">
        <f t="shared" si="70"/>
        <v>0</v>
      </c>
      <c r="DO72" s="2">
        <f t="shared" si="70"/>
        <v>0</v>
      </c>
      <c r="DP72" s="2">
        <f t="shared" si="70"/>
        <v>0</v>
      </c>
      <c r="DQ72" s="2">
        <f t="shared" si="70"/>
        <v>0</v>
      </c>
      <c r="DR72" s="2">
        <f t="shared" si="70"/>
        <v>0</v>
      </c>
      <c r="DS72" s="2">
        <f t="shared" si="70"/>
        <v>0</v>
      </c>
      <c r="DT72" s="2">
        <f t="shared" si="70"/>
        <v>0</v>
      </c>
      <c r="DU72" s="2">
        <f t="shared" si="70"/>
        <v>0</v>
      </c>
      <c r="DV72" s="2">
        <f t="shared" si="70"/>
        <v>0</v>
      </c>
      <c r="DW72" s="2">
        <f t="shared" si="70"/>
        <v>0</v>
      </c>
      <c r="DX72" s="2">
        <f t="shared" si="70"/>
        <v>0</v>
      </c>
      <c r="DY72" s="2">
        <f t="shared" si="70"/>
        <v>0</v>
      </c>
      <c r="DZ72" s="2">
        <f t="shared" si="70"/>
        <v>0</v>
      </c>
      <c r="ED72" s="342">
        <f>ED65</f>
        <v>5.2</v>
      </c>
      <c r="EE72" s="336">
        <v>0</v>
      </c>
      <c r="EF72" s="336"/>
      <c r="EG72" s="336"/>
      <c r="EH72" s="336"/>
      <c r="EK72" t="s">
        <v>400</v>
      </c>
    </row>
    <row r="73" spans="1:141">
      <c r="A73" s="1"/>
      <c r="B73" t="str">
        <f t="shared" si="62"/>
        <v>Others Reduction</v>
      </c>
      <c r="C73" s="5" t="s">
        <v>413</v>
      </c>
      <c r="D73" s="2">
        <f t="shared" si="67"/>
        <v>0</v>
      </c>
      <c r="E73" s="2">
        <f t="shared" si="67"/>
        <v>0</v>
      </c>
      <c r="F73" s="2">
        <f t="shared" si="67"/>
        <v>0</v>
      </c>
      <c r="G73" s="2">
        <f t="shared" si="67"/>
        <v>0</v>
      </c>
      <c r="H73" s="2">
        <f t="shared" si="67"/>
        <v>0</v>
      </c>
      <c r="I73" s="2">
        <f t="shared" si="67"/>
        <v>0</v>
      </c>
      <c r="J73" s="2">
        <f t="shared" si="67"/>
        <v>0</v>
      </c>
      <c r="K73" s="2">
        <f t="shared" si="67"/>
        <v>0</v>
      </c>
      <c r="L73" s="2">
        <f t="shared" si="67"/>
        <v>0</v>
      </c>
      <c r="M73" s="2">
        <f t="shared" si="67"/>
        <v>0</v>
      </c>
      <c r="N73" s="2">
        <f t="shared" si="67"/>
        <v>0</v>
      </c>
      <c r="O73" s="2">
        <f t="shared" si="67"/>
        <v>0</v>
      </c>
      <c r="P73" s="2">
        <f t="shared" si="67"/>
        <v>0</v>
      </c>
      <c r="Q73" s="2">
        <f t="shared" si="67"/>
        <v>0</v>
      </c>
      <c r="R73" s="2">
        <f t="shared" si="67"/>
        <v>0</v>
      </c>
      <c r="S73" s="2">
        <f t="shared" si="67"/>
        <v>0</v>
      </c>
      <c r="T73" s="2">
        <f t="shared" si="67"/>
        <v>0</v>
      </c>
      <c r="U73" s="2">
        <f t="shared" si="67"/>
        <v>0</v>
      </c>
      <c r="V73" s="2">
        <f t="shared" si="67"/>
        <v>0</v>
      </c>
      <c r="W73" s="2">
        <f t="shared" si="67"/>
        <v>0</v>
      </c>
      <c r="X73" s="2">
        <f t="shared" si="67"/>
        <v>0</v>
      </c>
      <c r="Y73" s="2">
        <f t="shared" si="67"/>
        <v>0</v>
      </c>
      <c r="Z73" s="2">
        <f t="shared" si="67"/>
        <v>0</v>
      </c>
      <c r="AA73" s="2">
        <f t="shared" si="67"/>
        <v>0</v>
      </c>
      <c r="AB73" s="2">
        <f t="shared" si="67"/>
        <v>0</v>
      </c>
      <c r="AC73" s="2">
        <f t="shared" si="67"/>
        <v>0</v>
      </c>
      <c r="AD73" s="2">
        <f t="shared" si="67"/>
        <v>0</v>
      </c>
      <c r="AE73" s="2">
        <f t="shared" si="67"/>
        <v>0</v>
      </c>
      <c r="AF73" s="2">
        <f t="shared" si="67"/>
        <v>0</v>
      </c>
      <c r="AG73" s="2">
        <f t="shared" si="67"/>
        <v>0</v>
      </c>
      <c r="AH73" s="2">
        <f t="shared" si="67"/>
        <v>0</v>
      </c>
      <c r="AI73" s="2"/>
      <c r="AJ73" s="2">
        <f t="shared" si="68"/>
        <v>0</v>
      </c>
      <c r="AK73" s="2">
        <f t="shared" si="68"/>
        <v>0</v>
      </c>
      <c r="AL73" s="2">
        <f t="shared" si="68"/>
        <v>0</v>
      </c>
      <c r="AM73" s="2">
        <f t="shared" si="68"/>
        <v>0</v>
      </c>
      <c r="AN73" s="2">
        <f t="shared" si="68"/>
        <v>0</v>
      </c>
      <c r="AO73" s="2">
        <f t="shared" si="68"/>
        <v>0</v>
      </c>
      <c r="AP73" s="2">
        <f t="shared" si="68"/>
        <v>0</v>
      </c>
      <c r="AQ73" s="2">
        <f t="shared" si="68"/>
        <v>0</v>
      </c>
      <c r="AR73" s="2">
        <f t="shared" si="68"/>
        <v>0</v>
      </c>
      <c r="AS73" s="2">
        <f t="shared" si="68"/>
        <v>0</v>
      </c>
      <c r="AT73" s="2">
        <f t="shared" si="68"/>
        <v>0</v>
      </c>
      <c r="AU73" s="2">
        <f t="shared" si="68"/>
        <v>0</v>
      </c>
      <c r="AV73" s="2">
        <f t="shared" si="68"/>
        <v>0</v>
      </c>
      <c r="AW73" s="2">
        <f t="shared" si="68"/>
        <v>0</v>
      </c>
      <c r="AX73" s="2">
        <f t="shared" si="68"/>
        <v>0</v>
      </c>
      <c r="AY73" s="2">
        <f t="shared" si="68"/>
        <v>0</v>
      </c>
      <c r="AZ73" s="2">
        <f t="shared" si="68"/>
        <v>0</v>
      </c>
      <c r="BA73" s="2">
        <f t="shared" si="68"/>
        <v>0</v>
      </c>
      <c r="BB73" s="2">
        <f t="shared" si="68"/>
        <v>0</v>
      </c>
      <c r="BC73" s="2">
        <f t="shared" si="68"/>
        <v>0</v>
      </c>
      <c r="BD73" s="2">
        <f t="shared" si="68"/>
        <v>0</v>
      </c>
      <c r="BE73" s="2">
        <f t="shared" si="68"/>
        <v>0</v>
      </c>
      <c r="BF73" s="2">
        <f t="shared" si="68"/>
        <v>0</v>
      </c>
      <c r="BG73" s="2">
        <f t="shared" si="68"/>
        <v>0</v>
      </c>
      <c r="BH73" s="2">
        <f t="shared" si="68"/>
        <v>0</v>
      </c>
      <c r="BI73" s="2">
        <f t="shared" si="68"/>
        <v>0</v>
      </c>
      <c r="BJ73" s="2">
        <f t="shared" si="68"/>
        <v>0</v>
      </c>
      <c r="BK73" s="2">
        <f t="shared" si="68"/>
        <v>0</v>
      </c>
      <c r="BL73" s="2">
        <f t="shared" si="68"/>
        <v>0</v>
      </c>
      <c r="BM73" s="2">
        <f t="shared" si="68"/>
        <v>0</v>
      </c>
      <c r="BN73" s="2">
        <f t="shared" si="68"/>
        <v>0</v>
      </c>
      <c r="BO73" s="2"/>
      <c r="BP73" s="2">
        <f t="shared" si="69"/>
        <v>0</v>
      </c>
      <c r="BQ73" s="2">
        <f t="shared" si="69"/>
        <v>0</v>
      </c>
      <c r="BR73" s="2">
        <f t="shared" si="69"/>
        <v>0</v>
      </c>
      <c r="BS73" s="2">
        <f t="shared" si="69"/>
        <v>0</v>
      </c>
      <c r="BT73" s="2">
        <f t="shared" si="69"/>
        <v>0</v>
      </c>
      <c r="BU73" s="2">
        <f t="shared" si="69"/>
        <v>0</v>
      </c>
      <c r="BV73" s="2">
        <f t="shared" si="69"/>
        <v>0</v>
      </c>
      <c r="BW73" s="2">
        <f t="shared" si="69"/>
        <v>0</v>
      </c>
      <c r="BX73" s="2">
        <f t="shared" si="69"/>
        <v>0</v>
      </c>
      <c r="BY73" s="2">
        <f t="shared" si="69"/>
        <v>0</v>
      </c>
      <c r="BZ73" s="2">
        <f t="shared" si="69"/>
        <v>0</v>
      </c>
      <c r="CA73" s="2">
        <f t="shared" si="69"/>
        <v>0</v>
      </c>
      <c r="CB73" s="2">
        <f t="shared" si="69"/>
        <v>0</v>
      </c>
      <c r="CC73" s="2">
        <f t="shared" si="69"/>
        <v>0</v>
      </c>
      <c r="CD73" s="2">
        <f t="shared" si="69"/>
        <v>0</v>
      </c>
      <c r="CE73" s="2">
        <f t="shared" si="69"/>
        <v>0</v>
      </c>
      <c r="CF73" s="2">
        <f t="shared" si="69"/>
        <v>0</v>
      </c>
      <c r="CG73" s="2">
        <f t="shared" si="69"/>
        <v>0</v>
      </c>
      <c r="CH73" s="2">
        <f t="shared" si="69"/>
        <v>0</v>
      </c>
      <c r="CI73" s="2">
        <f t="shared" si="69"/>
        <v>0</v>
      </c>
      <c r="CJ73" s="2">
        <f t="shared" si="69"/>
        <v>0</v>
      </c>
      <c r="CK73" s="2">
        <f t="shared" si="69"/>
        <v>0</v>
      </c>
      <c r="CL73" s="2">
        <f t="shared" si="69"/>
        <v>0</v>
      </c>
      <c r="CM73" s="2">
        <f t="shared" si="69"/>
        <v>0</v>
      </c>
      <c r="CN73" s="2">
        <f t="shared" si="69"/>
        <v>0</v>
      </c>
      <c r="CO73" s="2">
        <f t="shared" si="69"/>
        <v>0</v>
      </c>
      <c r="CP73" s="2">
        <f t="shared" si="69"/>
        <v>0</v>
      </c>
      <c r="CQ73" s="2">
        <f t="shared" si="69"/>
        <v>0</v>
      </c>
      <c r="CR73" s="2">
        <f t="shared" si="69"/>
        <v>0</v>
      </c>
      <c r="CS73" s="2">
        <f t="shared" si="69"/>
        <v>0</v>
      </c>
      <c r="CT73" s="2">
        <f t="shared" si="69"/>
        <v>0</v>
      </c>
      <c r="CU73" s="2"/>
      <c r="CV73" s="2">
        <f t="shared" si="70"/>
        <v>0</v>
      </c>
      <c r="CW73" s="2">
        <f t="shared" si="70"/>
        <v>0</v>
      </c>
      <c r="CX73" s="2">
        <f t="shared" si="70"/>
        <v>0</v>
      </c>
      <c r="CY73" s="2">
        <f t="shared" si="70"/>
        <v>0</v>
      </c>
      <c r="CZ73" s="2">
        <f t="shared" si="70"/>
        <v>0</v>
      </c>
      <c r="DA73" s="2">
        <f t="shared" si="70"/>
        <v>0</v>
      </c>
      <c r="DB73" s="2">
        <f t="shared" si="70"/>
        <v>0</v>
      </c>
      <c r="DC73" s="2">
        <f t="shared" si="70"/>
        <v>0</v>
      </c>
      <c r="DD73" s="2">
        <f t="shared" si="70"/>
        <v>0</v>
      </c>
      <c r="DE73" s="2">
        <f t="shared" si="70"/>
        <v>0</v>
      </c>
      <c r="DF73" s="2">
        <f t="shared" si="70"/>
        <v>0</v>
      </c>
      <c r="DG73" s="2">
        <f t="shared" si="70"/>
        <v>0</v>
      </c>
      <c r="DH73" s="2">
        <f t="shared" si="70"/>
        <v>0</v>
      </c>
      <c r="DI73" s="2">
        <f t="shared" si="70"/>
        <v>0</v>
      </c>
      <c r="DJ73" s="2">
        <f t="shared" si="70"/>
        <v>0</v>
      </c>
      <c r="DK73" s="2">
        <f t="shared" si="70"/>
        <v>0</v>
      </c>
      <c r="DL73" s="2">
        <f t="shared" si="70"/>
        <v>0</v>
      </c>
      <c r="DM73" s="2">
        <f t="shared" si="70"/>
        <v>0</v>
      </c>
      <c r="DN73" s="2">
        <f t="shared" si="70"/>
        <v>0</v>
      </c>
      <c r="DO73" s="2">
        <f t="shared" si="70"/>
        <v>0</v>
      </c>
      <c r="DP73" s="2">
        <f t="shared" si="70"/>
        <v>0</v>
      </c>
      <c r="DQ73" s="2">
        <f t="shared" si="70"/>
        <v>0</v>
      </c>
      <c r="DR73" s="2">
        <f t="shared" si="70"/>
        <v>0</v>
      </c>
      <c r="DS73" s="2">
        <f t="shared" si="70"/>
        <v>0</v>
      </c>
      <c r="DT73" s="2">
        <f t="shared" si="70"/>
        <v>0</v>
      </c>
      <c r="DU73" s="2">
        <f t="shared" si="70"/>
        <v>0</v>
      </c>
      <c r="DV73" s="2">
        <f t="shared" si="70"/>
        <v>0</v>
      </c>
      <c r="DW73" s="2">
        <f t="shared" si="70"/>
        <v>0</v>
      </c>
      <c r="DX73" s="2">
        <f t="shared" si="70"/>
        <v>0</v>
      </c>
      <c r="DY73" s="2">
        <f t="shared" si="70"/>
        <v>0</v>
      </c>
      <c r="DZ73" s="2">
        <f t="shared" si="70"/>
        <v>0</v>
      </c>
      <c r="ED73" s="336">
        <v>0</v>
      </c>
      <c r="EE73" s="336">
        <v>0</v>
      </c>
      <c r="EF73" s="336"/>
      <c r="EG73" s="336"/>
      <c r="EH73" s="336"/>
      <c r="EK73" t="s">
        <v>400</v>
      </c>
    </row>
    <row r="74" spans="1:141" ht="15.75" thickBot="1">
      <c r="A74" s="1"/>
      <c r="B74" t="str">
        <f t="shared" si="62"/>
        <v>Others Substitution</v>
      </c>
      <c r="C74" s="5" t="s">
        <v>413</v>
      </c>
      <c r="D74" s="2">
        <f t="shared" si="67"/>
        <v>0</v>
      </c>
      <c r="E74" s="2">
        <f t="shared" si="67"/>
        <v>1.9910849038605356E-3</v>
      </c>
      <c r="F74" s="2">
        <f t="shared" si="67"/>
        <v>7.9188828358308806E-3</v>
      </c>
      <c r="G74" s="2">
        <f t="shared" si="67"/>
        <v>1.7714150185247197E-2</v>
      </c>
      <c r="H74" s="2">
        <f t="shared" si="67"/>
        <v>3.1306208097463657E-2</v>
      </c>
      <c r="I74" s="2">
        <f t="shared" si="67"/>
        <v>4.8580588593671217E-2</v>
      </c>
      <c r="J74" s="2">
        <f t="shared" si="67"/>
        <v>6.9436566944441308E-2</v>
      </c>
      <c r="K74" s="2">
        <f t="shared" si="67"/>
        <v>9.3799071759058203E-2</v>
      </c>
      <c r="L74" s="2">
        <f t="shared" si="67"/>
        <v>0.12157705150958539</v>
      </c>
      <c r="M74" s="2">
        <f t="shared" si="67"/>
        <v>0.15267816549887941</v>
      </c>
      <c r="N74" s="2">
        <f t="shared" si="67"/>
        <v>0.18700874368111858</v>
      </c>
      <c r="O74" s="2">
        <f t="shared" si="67"/>
        <v>0.22399212103360971</v>
      </c>
      <c r="P74" s="2">
        <f t="shared" si="67"/>
        <v>0.26383681520774482</v>
      </c>
      <c r="Q74" s="2">
        <f t="shared" si="67"/>
        <v>0.30642432081260385</v>
      </c>
      <c r="R74" s="2">
        <f t="shared" si="67"/>
        <v>0.35163512476484077</v>
      </c>
      <c r="S74" s="2">
        <f t="shared" si="67"/>
        <v>0.39934865277037135</v>
      </c>
      <c r="T74" s="2">
        <f t="shared" si="67"/>
        <v>0.44853977747860224</v>
      </c>
      <c r="U74" s="2">
        <f t="shared" si="67"/>
        <v>0.49976975337115304</v>
      </c>
      <c r="V74" s="2">
        <f t="shared" si="67"/>
        <v>0.55289809427630887</v>
      </c>
      <c r="W74" s="2">
        <f t="shared" si="67"/>
        <v>0.60778351988681067</v>
      </c>
      <c r="X74" s="2">
        <f t="shared" si="67"/>
        <v>0.66428388736098531</v>
      </c>
      <c r="Y74" s="2">
        <f t="shared" si="67"/>
        <v>0.72220841973704564</v>
      </c>
      <c r="Z74" s="2">
        <f t="shared" si="67"/>
        <v>0.78133174820508644</v>
      </c>
      <c r="AA74" s="2">
        <f t="shared" si="67"/>
        <v>0.84149406768188295</v>
      </c>
      <c r="AB74" s="2">
        <f t="shared" si="67"/>
        <v>0.90253477809424321</v>
      </c>
      <c r="AC74" s="2">
        <f t="shared" si="67"/>
        <v>0.9642923999754307</v>
      </c>
      <c r="AD74" s="2">
        <f t="shared" si="67"/>
        <v>1.0257596213332798</v>
      </c>
      <c r="AE74" s="2">
        <f t="shared" si="67"/>
        <v>1.0874990752296787</v>
      </c>
      <c r="AF74" s="2">
        <f t="shared" si="67"/>
        <v>1.1493417486356434</v>
      </c>
      <c r="AG74" s="2">
        <f t="shared" si="67"/>
        <v>1.2111175981772155</v>
      </c>
      <c r="AH74" s="2">
        <f t="shared" si="67"/>
        <v>1.2726554547894287</v>
      </c>
      <c r="AI74" s="2"/>
      <c r="AJ74" s="2">
        <f t="shared" si="68"/>
        <v>0</v>
      </c>
      <c r="AK74" s="2">
        <f t="shared" si="68"/>
        <v>9.9554245193026782E-4</v>
      </c>
      <c r="AL74" s="2">
        <f t="shared" si="68"/>
        <v>3.9594414179154403E-3</v>
      </c>
      <c r="AM74" s="2">
        <f t="shared" si="68"/>
        <v>8.8570750926235987E-3</v>
      </c>
      <c r="AN74" s="2">
        <f t="shared" si="68"/>
        <v>1.5653104048731829E-2</v>
      </c>
      <c r="AO74" s="2">
        <f t="shared" si="68"/>
        <v>2.4290294296835609E-2</v>
      </c>
      <c r="AP74" s="2">
        <f t="shared" si="68"/>
        <v>3.4718283472220654E-2</v>
      </c>
      <c r="AQ74" s="2">
        <f t="shared" si="68"/>
        <v>4.6899535879529101E-2</v>
      </c>
      <c r="AR74" s="2">
        <f t="shared" si="68"/>
        <v>6.0788525754792697E-2</v>
      </c>
      <c r="AS74" s="2">
        <f t="shared" si="68"/>
        <v>7.6339082749439707E-2</v>
      </c>
      <c r="AT74" s="2">
        <f t="shared" si="68"/>
        <v>9.3504371840559292E-2</v>
      </c>
      <c r="AU74" s="2">
        <f t="shared" si="68"/>
        <v>0.11199606051680486</v>
      </c>
      <c r="AV74" s="2">
        <f t="shared" si="68"/>
        <v>0.13191840760387241</v>
      </c>
      <c r="AW74" s="2">
        <f t="shared" si="68"/>
        <v>0.15321216040630192</v>
      </c>
      <c r="AX74" s="2">
        <f t="shared" si="68"/>
        <v>0.17581756238242038</v>
      </c>
      <c r="AY74" s="2">
        <f t="shared" si="68"/>
        <v>0.19967432638518567</v>
      </c>
      <c r="AZ74" s="2">
        <f t="shared" si="68"/>
        <v>0.22426988873930112</v>
      </c>
      <c r="BA74" s="2">
        <f t="shared" si="68"/>
        <v>0.24988487668557652</v>
      </c>
      <c r="BB74" s="2">
        <f t="shared" si="68"/>
        <v>0.27644904713815444</v>
      </c>
      <c r="BC74" s="2">
        <f t="shared" si="68"/>
        <v>0.30389175994340534</v>
      </c>
      <c r="BD74" s="2">
        <f t="shared" si="68"/>
        <v>0.33214194368049266</v>
      </c>
      <c r="BE74" s="2">
        <f t="shared" si="68"/>
        <v>0.36110420986852282</v>
      </c>
      <c r="BF74" s="2">
        <f t="shared" si="68"/>
        <v>0.39066587410254322</v>
      </c>
      <c r="BG74" s="2">
        <f t="shared" si="68"/>
        <v>0.42074703384094148</v>
      </c>
      <c r="BH74" s="2">
        <f t="shared" si="68"/>
        <v>0.4512673890471216</v>
      </c>
      <c r="BI74" s="2">
        <f t="shared" si="68"/>
        <v>0.48214619998771535</v>
      </c>
      <c r="BJ74" s="2">
        <f t="shared" si="68"/>
        <v>0.5128798106666399</v>
      </c>
      <c r="BK74" s="2">
        <f t="shared" si="68"/>
        <v>0.54374953761483935</v>
      </c>
      <c r="BL74" s="2">
        <f t="shared" si="68"/>
        <v>0.57467087431782171</v>
      </c>
      <c r="BM74" s="2">
        <f t="shared" si="68"/>
        <v>0.60555879908860777</v>
      </c>
      <c r="BN74" s="2">
        <f t="shared" si="68"/>
        <v>0.63632772739471433</v>
      </c>
      <c r="BO74" s="2"/>
      <c r="BP74" s="2">
        <f t="shared" si="69"/>
        <v>0</v>
      </c>
      <c r="BQ74" s="2">
        <f t="shared" si="69"/>
        <v>0</v>
      </c>
      <c r="BR74" s="2">
        <f t="shared" si="69"/>
        <v>0</v>
      </c>
      <c r="BS74" s="2">
        <f t="shared" si="69"/>
        <v>0</v>
      </c>
      <c r="BT74" s="2">
        <f t="shared" si="69"/>
        <v>0</v>
      </c>
      <c r="BU74" s="2">
        <f t="shared" si="69"/>
        <v>0</v>
      </c>
      <c r="BV74" s="2">
        <f t="shared" si="69"/>
        <v>0</v>
      </c>
      <c r="BW74" s="2">
        <f t="shared" si="69"/>
        <v>0</v>
      </c>
      <c r="BX74" s="2">
        <f t="shared" si="69"/>
        <v>0</v>
      </c>
      <c r="BY74" s="2">
        <f t="shared" si="69"/>
        <v>0</v>
      </c>
      <c r="BZ74" s="2">
        <f t="shared" si="69"/>
        <v>0</v>
      </c>
      <c r="CA74" s="2">
        <f t="shared" si="69"/>
        <v>0</v>
      </c>
      <c r="CB74" s="2">
        <f t="shared" si="69"/>
        <v>0</v>
      </c>
      <c r="CC74" s="2">
        <f t="shared" si="69"/>
        <v>0</v>
      </c>
      <c r="CD74" s="2">
        <f t="shared" si="69"/>
        <v>0</v>
      </c>
      <c r="CE74" s="2">
        <f t="shared" si="69"/>
        <v>0</v>
      </c>
      <c r="CF74" s="2">
        <f t="shared" si="69"/>
        <v>0</v>
      </c>
      <c r="CG74" s="2">
        <f t="shared" si="69"/>
        <v>0</v>
      </c>
      <c r="CH74" s="2">
        <f t="shared" si="69"/>
        <v>0</v>
      </c>
      <c r="CI74" s="2">
        <f t="shared" si="69"/>
        <v>0</v>
      </c>
      <c r="CJ74" s="2">
        <f t="shared" si="69"/>
        <v>0</v>
      </c>
      <c r="CK74" s="2">
        <f t="shared" si="69"/>
        <v>0</v>
      </c>
      <c r="CL74" s="2">
        <f t="shared" si="69"/>
        <v>0</v>
      </c>
      <c r="CM74" s="2">
        <f t="shared" si="69"/>
        <v>0</v>
      </c>
      <c r="CN74" s="2">
        <f t="shared" si="69"/>
        <v>0</v>
      </c>
      <c r="CO74" s="2">
        <f t="shared" si="69"/>
        <v>0</v>
      </c>
      <c r="CP74" s="2">
        <f t="shared" si="69"/>
        <v>0</v>
      </c>
      <c r="CQ74" s="2">
        <f t="shared" si="69"/>
        <v>0</v>
      </c>
      <c r="CR74" s="2">
        <f t="shared" si="69"/>
        <v>0</v>
      </c>
      <c r="CS74" s="2">
        <f t="shared" si="69"/>
        <v>0</v>
      </c>
      <c r="CT74" s="2">
        <f t="shared" si="69"/>
        <v>0</v>
      </c>
      <c r="CU74" s="2"/>
      <c r="CV74" s="2">
        <f t="shared" si="70"/>
        <v>0</v>
      </c>
      <c r="CW74" s="2">
        <f t="shared" si="70"/>
        <v>0</v>
      </c>
      <c r="CX74" s="2">
        <f t="shared" si="70"/>
        <v>0</v>
      </c>
      <c r="CY74" s="2">
        <f t="shared" si="70"/>
        <v>0</v>
      </c>
      <c r="CZ74" s="2">
        <f t="shared" si="70"/>
        <v>0</v>
      </c>
      <c r="DA74" s="2">
        <f t="shared" si="70"/>
        <v>0</v>
      </c>
      <c r="DB74" s="2">
        <f t="shared" si="70"/>
        <v>0</v>
      </c>
      <c r="DC74" s="2">
        <f t="shared" si="70"/>
        <v>0</v>
      </c>
      <c r="DD74" s="2">
        <f t="shared" si="70"/>
        <v>0</v>
      </c>
      <c r="DE74" s="2">
        <f t="shared" si="70"/>
        <v>0</v>
      </c>
      <c r="DF74" s="2">
        <f t="shared" si="70"/>
        <v>0</v>
      </c>
      <c r="DG74" s="2">
        <f t="shared" si="70"/>
        <v>0</v>
      </c>
      <c r="DH74" s="2">
        <f t="shared" si="70"/>
        <v>0</v>
      </c>
      <c r="DI74" s="2">
        <f t="shared" si="70"/>
        <v>0</v>
      </c>
      <c r="DJ74" s="2">
        <f t="shared" si="70"/>
        <v>0</v>
      </c>
      <c r="DK74" s="2">
        <f t="shared" si="70"/>
        <v>0</v>
      </c>
      <c r="DL74" s="2">
        <f t="shared" si="70"/>
        <v>0</v>
      </c>
      <c r="DM74" s="2">
        <f t="shared" si="70"/>
        <v>0</v>
      </c>
      <c r="DN74" s="2">
        <f t="shared" si="70"/>
        <v>0</v>
      </c>
      <c r="DO74" s="2">
        <f t="shared" si="70"/>
        <v>0</v>
      </c>
      <c r="DP74" s="2">
        <f t="shared" si="70"/>
        <v>0</v>
      </c>
      <c r="DQ74" s="2">
        <f t="shared" si="70"/>
        <v>0</v>
      </c>
      <c r="DR74" s="2">
        <f t="shared" si="70"/>
        <v>0</v>
      </c>
      <c r="DS74" s="2">
        <f t="shared" si="70"/>
        <v>0</v>
      </c>
      <c r="DT74" s="2">
        <f t="shared" si="70"/>
        <v>0</v>
      </c>
      <c r="DU74" s="2">
        <f t="shared" si="70"/>
        <v>0</v>
      </c>
      <c r="DV74" s="2">
        <f t="shared" si="70"/>
        <v>0</v>
      </c>
      <c r="DW74" s="2">
        <f t="shared" si="70"/>
        <v>0</v>
      </c>
      <c r="DX74" s="2">
        <f t="shared" si="70"/>
        <v>0</v>
      </c>
      <c r="DY74" s="2">
        <f t="shared" si="70"/>
        <v>0</v>
      </c>
      <c r="DZ74" s="2">
        <f t="shared" si="70"/>
        <v>0</v>
      </c>
      <c r="ED74" s="342">
        <f>AVERAGE(ED64:ED65)</f>
        <v>3.85</v>
      </c>
      <c r="EE74" s="336">
        <v>0</v>
      </c>
      <c r="EF74" s="336"/>
      <c r="EG74" s="336"/>
      <c r="EH74" s="336"/>
      <c r="EK74" t="s">
        <v>400</v>
      </c>
    </row>
    <row r="75" spans="1:141" ht="15.75" thickBot="1">
      <c r="A75" s="31" t="s">
        <v>414</v>
      </c>
      <c r="B75" s="286"/>
      <c r="C75" s="287" t="s">
        <v>413</v>
      </c>
      <c r="D75" s="288">
        <f t="shared" ref="D75:AH75" si="71">SUM(D61:D74)</f>
        <v>0</v>
      </c>
      <c r="E75" s="288">
        <f t="shared" si="71"/>
        <v>1.4410743287807759E-2</v>
      </c>
      <c r="F75" s="288">
        <f t="shared" si="71"/>
        <v>6.6125502192449323E-2</v>
      </c>
      <c r="G75" s="288">
        <f t="shared" si="71"/>
        <v>0.1481504502192233</v>
      </c>
      <c r="H75" s="288">
        <f t="shared" si="71"/>
        <v>0.26226185709246058</v>
      </c>
      <c r="I75" s="288">
        <f t="shared" si="71"/>
        <v>0.40800736250530689</v>
      </c>
      <c r="J75" s="288">
        <f t="shared" si="71"/>
        <v>0.58495475132446151</v>
      </c>
      <c r="K75" s="288">
        <f t="shared" si="71"/>
        <v>0.79270383902468733</v>
      </c>
      <c r="L75" s="288">
        <f t="shared" si="71"/>
        <v>1.030844815042905</v>
      </c>
      <c r="M75" s="288">
        <f t="shared" si="71"/>
        <v>1.2989729120752203</v>
      </c>
      <c r="N75" s="288">
        <f t="shared" si="71"/>
        <v>1.5966883457400727</v>
      </c>
      <c r="O75" s="288">
        <f t="shared" si="71"/>
        <v>1.9935721313952772</v>
      </c>
      <c r="P75" s="288">
        <f t="shared" si="71"/>
        <v>2.4109980509940021</v>
      </c>
      <c r="Q75" s="288">
        <f t="shared" si="71"/>
        <v>2.8858640030444258</v>
      </c>
      <c r="R75" s="288">
        <f t="shared" si="71"/>
        <v>3.4010920712023296</v>
      </c>
      <c r="S75" s="288">
        <f t="shared" si="71"/>
        <v>3.9563310548785644</v>
      </c>
      <c r="T75" s="288">
        <f t="shared" si="71"/>
        <v>4.550334514804887</v>
      </c>
      <c r="U75" s="288">
        <f t="shared" si="71"/>
        <v>5.1834517378636074</v>
      </c>
      <c r="V75" s="288">
        <f t="shared" si="71"/>
        <v>5.855339646206966</v>
      </c>
      <c r="W75" s="288">
        <f t="shared" si="71"/>
        <v>6.5656637770277495</v>
      </c>
      <c r="X75" s="288">
        <f t="shared" si="71"/>
        <v>7.3140982490438411</v>
      </c>
      <c r="Y75" s="288">
        <f t="shared" si="71"/>
        <v>8.1139420503033932</v>
      </c>
      <c r="Z75" s="288">
        <f t="shared" si="71"/>
        <v>8.9305938141030836</v>
      </c>
      <c r="AA75" s="288">
        <f t="shared" si="71"/>
        <v>9.784404918156735</v>
      </c>
      <c r="AB75" s="288">
        <f t="shared" si="71"/>
        <v>10.675148989658361</v>
      </c>
      <c r="AC75" s="288">
        <f t="shared" si="71"/>
        <v>11.602603170163707</v>
      </c>
      <c r="AD75" s="288">
        <f t="shared" si="71"/>
        <v>12.565702948577162</v>
      </c>
      <c r="AE75" s="288">
        <f t="shared" si="71"/>
        <v>13.564957714836957</v>
      </c>
      <c r="AF75" s="288">
        <f t="shared" si="71"/>
        <v>14.600148934444078</v>
      </c>
      <c r="AG75" s="288">
        <f t="shared" si="71"/>
        <v>15.671060519017299</v>
      </c>
      <c r="AH75" s="288">
        <f t="shared" si="71"/>
        <v>16.777478474444816</v>
      </c>
      <c r="AI75" s="288"/>
      <c r="AJ75" s="288">
        <f t="shared" ref="AJ75:BN75" si="72">SUM(AJ61:AJ74)</f>
        <v>0</v>
      </c>
      <c r="AK75" s="288">
        <f t="shared" si="72"/>
        <v>1.0137765107164074E-2</v>
      </c>
      <c r="AL75" s="288">
        <f t="shared" si="72"/>
        <v>4.7511764637022481E-2</v>
      </c>
      <c r="AM75" s="288">
        <f t="shared" si="72"/>
        <v>0.10643724331959602</v>
      </c>
      <c r="AN75" s="288">
        <f t="shared" si="72"/>
        <v>0.18840162343443637</v>
      </c>
      <c r="AO75" s="288">
        <f t="shared" si="72"/>
        <v>0.2930828930443819</v>
      </c>
      <c r="AP75" s="288">
        <f t="shared" si="72"/>
        <v>0.42017042427907841</v>
      </c>
      <c r="AQ75" s="288">
        <f t="shared" si="72"/>
        <v>0.56937090036748339</v>
      </c>
      <c r="AR75" s="288">
        <f t="shared" si="72"/>
        <v>0.74038747178972852</v>
      </c>
      <c r="AS75" s="288">
        <f t="shared" si="72"/>
        <v>0.93292707555881005</v>
      </c>
      <c r="AT75" s="288">
        <f t="shared" si="72"/>
        <v>1.1467003898425339</v>
      </c>
      <c r="AU75" s="288">
        <f t="shared" si="72"/>
        <v>1.4310624225006943</v>
      </c>
      <c r="AV75" s="288">
        <f t="shared" si="72"/>
        <v>1.7269713347393314</v>
      </c>
      <c r="AW75" s="288">
        <f t="shared" si="72"/>
        <v>2.0663183673056054</v>
      </c>
      <c r="AX75" s="288">
        <f t="shared" si="72"/>
        <v>2.4344051325458445</v>
      </c>
      <c r="AY75" s="288">
        <f t="shared" si="72"/>
        <v>2.8309696319193369</v>
      </c>
      <c r="AZ75" s="288">
        <f t="shared" si="72"/>
        <v>3.2553040890449414</v>
      </c>
      <c r="BA75" s="288">
        <f t="shared" si="72"/>
        <v>3.7075004455190421</v>
      </c>
      <c r="BB75" s="288">
        <f t="shared" si="72"/>
        <v>4.1873063302438602</v>
      </c>
      <c r="BC75" s="288">
        <f t="shared" si="72"/>
        <v>4.6944755654879939</v>
      </c>
      <c r="BD75" s="288">
        <f t="shared" si="72"/>
        <v>5.2287681677531177</v>
      </c>
      <c r="BE75" s="288">
        <f t="shared" si="72"/>
        <v>5.7895685852142718</v>
      </c>
      <c r="BF75" s="288">
        <f t="shared" si="72"/>
        <v>6.3583675783529738</v>
      </c>
      <c r="BG75" s="288">
        <f t="shared" si="72"/>
        <v>6.9528520727892387</v>
      </c>
      <c r="BH75" s="288">
        <f t="shared" si="72"/>
        <v>7.5729392627263934</v>
      </c>
      <c r="BI75" s="288">
        <f t="shared" si="72"/>
        <v>8.2185535520776636</v>
      </c>
      <c r="BJ75" s="288">
        <f t="shared" si="72"/>
        <v>8.8892041512932245</v>
      </c>
      <c r="BK75" s="288">
        <f t="shared" si="72"/>
        <v>9.5851930410121486</v>
      </c>
      <c r="BL75" s="288">
        <f t="shared" si="72"/>
        <v>10.30646425280184</v>
      </c>
      <c r="BM75" s="288">
        <f t="shared" si="72"/>
        <v>11.052969254771298</v>
      </c>
      <c r="BN75" s="288">
        <f t="shared" si="72"/>
        <v>11.82466698304408</v>
      </c>
      <c r="BO75" s="288"/>
      <c r="BP75" s="288">
        <f t="shared" ref="BP75:CT75" si="73">SUM(BP61:BP74)</f>
        <v>0</v>
      </c>
      <c r="BQ75" s="288">
        <f t="shared" si="73"/>
        <v>0</v>
      </c>
      <c r="BR75" s="288">
        <f t="shared" si="73"/>
        <v>0</v>
      </c>
      <c r="BS75" s="288">
        <f t="shared" si="73"/>
        <v>0</v>
      </c>
      <c r="BT75" s="288">
        <f t="shared" si="73"/>
        <v>0</v>
      </c>
      <c r="BU75" s="288">
        <f t="shared" si="73"/>
        <v>0</v>
      </c>
      <c r="BV75" s="288">
        <f t="shared" si="73"/>
        <v>0</v>
      </c>
      <c r="BW75" s="288">
        <f t="shared" si="73"/>
        <v>0</v>
      </c>
      <c r="BX75" s="288">
        <f t="shared" si="73"/>
        <v>0</v>
      </c>
      <c r="BY75" s="288">
        <f t="shared" si="73"/>
        <v>0</v>
      </c>
      <c r="BZ75" s="288">
        <f t="shared" si="73"/>
        <v>0</v>
      </c>
      <c r="CA75" s="288">
        <f t="shared" si="73"/>
        <v>0</v>
      </c>
      <c r="CB75" s="288">
        <f t="shared" si="73"/>
        <v>0</v>
      </c>
      <c r="CC75" s="288">
        <f t="shared" si="73"/>
        <v>0</v>
      </c>
      <c r="CD75" s="288">
        <f t="shared" si="73"/>
        <v>0</v>
      </c>
      <c r="CE75" s="288">
        <f t="shared" si="73"/>
        <v>0</v>
      </c>
      <c r="CF75" s="288">
        <f t="shared" si="73"/>
        <v>0</v>
      </c>
      <c r="CG75" s="288">
        <f t="shared" si="73"/>
        <v>0</v>
      </c>
      <c r="CH75" s="288">
        <f t="shared" si="73"/>
        <v>0</v>
      </c>
      <c r="CI75" s="288">
        <f t="shared" si="73"/>
        <v>0</v>
      </c>
      <c r="CJ75" s="288">
        <f t="shared" si="73"/>
        <v>0</v>
      </c>
      <c r="CK75" s="288">
        <f t="shared" si="73"/>
        <v>0</v>
      </c>
      <c r="CL75" s="288">
        <f t="shared" si="73"/>
        <v>0</v>
      </c>
      <c r="CM75" s="288">
        <f t="shared" si="73"/>
        <v>0</v>
      </c>
      <c r="CN75" s="288">
        <f t="shared" si="73"/>
        <v>0</v>
      </c>
      <c r="CO75" s="288">
        <f t="shared" si="73"/>
        <v>0</v>
      </c>
      <c r="CP75" s="288">
        <f t="shared" si="73"/>
        <v>0</v>
      </c>
      <c r="CQ75" s="288">
        <f t="shared" si="73"/>
        <v>0</v>
      </c>
      <c r="CR75" s="288">
        <f t="shared" si="73"/>
        <v>0</v>
      </c>
      <c r="CS75" s="288">
        <f t="shared" si="73"/>
        <v>0</v>
      </c>
      <c r="CT75" s="288">
        <f t="shared" si="73"/>
        <v>0</v>
      </c>
      <c r="CU75" s="288"/>
      <c r="CV75" s="288">
        <f t="shared" ref="CV75:DZ75" si="74">SUM(CV61:CV74)</f>
        <v>0</v>
      </c>
      <c r="CW75" s="288">
        <f t="shared" si="74"/>
        <v>0</v>
      </c>
      <c r="CX75" s="288">
        <f t="shared" si="74"/>
        <v>0</v>
      </c>
      <c r="CY75" s="288">
        <f t="shared" si="74"/>
        <v>0</v>
      </c>
      <c r="CZ75" s="288">
        <f t="shared" si="74"/>
        <v>0</v>
      </c>
      <c r="DA75" s="288">
        <f t="shared" si="74"/>
        <v>0</v>
      </c>
      <c r="DB75" s="288">
        <f t="shared" si="74"/>
        <v>0</v>
      </c>
      <c r="DC75" s="288">
        <f t="shared" si="74"/>
        <v>0</v>
      </c>
      <c r="DD75" s="288">
        <f t="shared" si="74"/>
        <v>0</v>
      </c>
      <c r="DE75" s="288">
        <f t="shared" si="74"/>
        <v>0</v>
      </c>
      <c r="DF75" s="288">
        <f t="shared" si="74"/>
        <v>0</v>
      </c>
      <c r="DG75" s="288">
        <f t="shared" si="74"/>
        <v>0</v>
      </c>
      <c r="DH75" s="288">
        <f t="shared" si="74"/>
        <v>0</v>
      </c>
      <c r="DI75" s="288">
        <f t="shared" si="74"/>
        <v>0</v>
      </c>
      <c r="DJ75" s="288">
        <f t="shared" si="74"/>
        <v>0</v>
      </c>
      <c r="DK75" s="288">
        <f t="shared" si="74"/>
        <v>0</v>
      </c>
      <c r="DL75" s="288">
        <f t="shared" si="74"/>
        <v>0</v>
      </c>
      <c r="DM75" s="288">
        <f t="shared" si="74"/>
        <v>0</v>
      </c>
      <c r="DN75" s="288">
        <f t="shared" si="74"/>
        <v>0</v>
      </c>
      <c r="DO75" s="288">
        <f t="shared" si="74"/>
        <v>0</v>
      </c>
      <c r="DP75" s="288">
        <f t="shared" si="74"/>
        <v>0</v>
      </c>
      <c r="DQ75" s="288">
        <f t="shared" si="74"/>
        <v>0</v>
      </c>
      <c r="DR75" s="288">
        <f t="shared" si="74"/>
        <v>0</v>
      </c>
      <c r="DS75" s="288">
        <f t="shared" si="74"/>
        <v>0</v>
      </c>
      <c r="DT75" s="288">
        <f t="shared" si="74"/>
        <v>0</v>
      </c>
      <c r="DU75" s="288">
        <f t="shared" si="74"/>
        <v>0</v>
      </c>
      <c r="DV75" s="288">
        <f t="shared" si="74"/>
        <v>0</v>
      </c>
      <c r="DW75" s="288">
        <f t="shared" si="74"/>
        <v>0</v>
      </c>
      <c r="DX75" s="288">
        <f t="shared" si="74"/>
        <v>0</v>
      </c>
      <c r="DY75" s="288">
        <f t="shared" si="74"/>
        <v>0</v>
      </c>
      <c r="DZ75" s="288">
        <f t="shared" si="74"/>
        <v>0</v>
      </c>
    </row>
    <row r="77" spans="1:141" ht="15.75" thickBot="1">
      <c r="A77" s="269" t="s">
        <v>415</v>
      </c>
      <c r="B77" s="269"/>
      <c r="C77" s="270"/>
      <c r="D77" s="269"/>
      <c r="E77" s="269"/>
      <c r="F77" s="269"/>
      <c r="G77" s="269"/>
      <c r="H77" s="269"/>
      <c r="I77" s="269"/>
      <c r="J77" s="269"/>
      <c r="K77" s="269"/>
      <c r="L77" s="269"/>
      <c r="M77" s="269"/>
      <c r="N77" s="269"/>
      <c r="O77" s="269"/>
      <c r="P77" s="269"/>
      <c r="Q77" s="269"/>
      <c r="R77" s="269"/>
      <c r="S77" s="269"/>
      <c r="T77" s="269"/>
      <c r="U77" s="269"/>
      <c r="V77" s="269"/>
      <c r="W77" s="269"/>
      <c r="X77" s="269"/>
      <c r="Y77" s="269"/>
      <c r="Z77" s="269"/>
      <c r="AA77" s="269"/>
      <c r="AB77" s="269"/>
      <c r="AC77" s="269"/>
      <c r="AD77" s="269"/>
      <c r="AE77" s="269"/>
      <c r="AF77" s="269"/>
      <c r="AG77" s="269"/>
      <c r="AH77" s="269"/>
      <c r="AI77" s="269"/>
      <c r="AJ77" s="269"/>
      <c r="AK77" s="269"/>
      <c r="AL77" s="269"/>
      <c r="AM77" s="269"/>
      <c r="AN77" s="269"/>
      <c r="AO77" s="269"/>
      <c r="AP77" s="269"/>
      <c r="AQ77" s="269"/>
      <c r="AR77" s="269"/>
      <c r="AS77" s="269"/>
      <c r="AT77" s="269"/>
      <c r="AU77" s="269"/>
      <c r="AV77" s="269"/>
      <c r="AW77" s="269"/>
      <c r="AX77" s="269"/>
      <c r="AY77" s="269"/>
      <c r="AZ77" s="269"/>
      <c r="BA77" s="269"/>
      <c r="BB77" s="269"/>
      <c r="BC77" s="269"/>
      <c r="BD77" s="269"/>
      <c r="BE77" s="269"/>
      <c r="BF77" s="269"/>
      <c r="BG77" s="269"/>
      <c r="BH77" s="269"/>
      <c r="BI77" s="269"/>
      <c r="BJ77" s="269"/>
      <c r="BK77" s="269"/>
      <c r="BL77" s="269"/>
      <c r="BM77" s="269"/>
      <c r="BN77" s="269"/>
      <c r="BO77" s="269"/>
      <c r="BP77" s="269"/>
      <c r="BQ77" s="269"/>
      <c r="BR77" s="269"/>
      <c r="BS77" s="269"/>
      <c r="BT77" s="269"/>
      <c r="BU77" s="269"/>
      <c r="BV77" s="269"/>
      <c r="BW77" s="269"/>
      <c r="BX77" s="269"/>
      <c r="BY77" s="269"/>
      <c r="BZ77" s="269"/>
      <c r="CA77" s="269"/>
      <c r="CB77" s="269"/>
      <c r="CC77" s="269"/>
      <c r="CD77" s="269"/>
      <c r="CE77" s="269"/>
      <c r="CF77" s="269"/>
      <c r="CG77" s="269"/>
      <c r="CH77" s="269"/>
      <c r="CI77" s="269"/>
      <c r="CJ77" s="269"/>
      <c r="CK77" s="269"/>
      <c r="CL77" s="269"/>
      <c r="CM77" s="269"/>
      <c r="CN77" s="269"/>
      <c r="CO77" s="269"/>
      <c r="CP77" s="269"/>
      <c r="CQ77" s="269"/>
      <c r="CR77" s="269"/>
      <c r="CS77" s="269"/>
      <c r="CT77" s="269"/>
      <c r="CU77" s="269"/>
      <c r="CV77" s="269"/>
      <c r="CW77" s="269"/>
      <c r="CX77" s="269"/>
      <c r="CY77" s="269"/>
      <c r="CZ77" s="269"/>
      <c r="DA77" s="269"/>
      <c r="DB77" s="269"/>
      <c r="DC77" s="269"/>
      <c r="DD77" s="269"/>
      <c r="DE77" s="269"/>
      <c r="DF77" s="269"/>
      <c r="DG77" s="269"/>
      <c r="DH77" s="269"/>
      <c r="DI77" s="269"/>
      <c r="DJ77" s="269"/>
      <c r="DK77" s="269"/>
      <c r="DL77" s="269"/>
      <c r="DM77" s="269"/>
      <c r="DN77" s="269"/>
      <c r="DO77" s="269"/>
      <c r="DP77" s="269"/>
      <c r="DQ77" s="269"/>
      <c r="DR77" s="269"/>
      <c r="DS77" s="269"/>
      <c r="DT77" s="269"/>
      <c r="DU77" s="269"/>
      <c r="DV77" s="269"/>
      <c r="DW77" s="269"/>
      <c r="DX77" s="269"/>
      <c r="DY77" s="269"/>
      <c r="DZ77" s="269"/>
      <c r="ED77" s="28">
        <v>2020</v>
      </c>
      <c r="EI77" t="s">
        <v>416</v>
      </c>
      <c r="EK77" t="s">
        <v>341</v>
      </c>
    </row>
    <row r="78" spans="1:141">
      <c r="B78" t="str">
        <f>B7</f>
        <v>Fuel additive elimination</v>
      </c>
      <c r="C78" s="5" t="s">
        <v>417</v>
      </c>
      <c r="D78" s="141">
        <f t="shared" ref="D78:AH86" si="75">D7*$ED78</f>
        <v>0</v>
      </c>
      <c r="E78" s="141">
        <f t="shared" si="75"/>
        <v>0</v>
      </c>
      <c r="F78" s="141">
        <f t="shared" si="75"/>
        <v>0</v>
      </c>
      <c r="G78" s="141">
        <f t="shared" si="75"/>
        <v>0</v>
      </c>
      <c r="H78" s="141">
        <f t="shared" si="75"/>
        <v>0</v>
      </c>
      <c r="I78" s="141">
        <f t="shared" si="75"/>
        <v>0</v>
      </c>
      <c r="J78" s="141">
        <f t="shared" si="75"/>
        <v>0</v>
      </c>
      <c r="K78" s="141">
        <f t="shared" si="75"/>
        <v>0</v>
      </c>
      <c r="L78" s="141">
        <f t="shared" si="75"/>
        <v>0</v>
      </c>
      <c r="M78" s="141">
        <f t="shared" si="75"/>
        <v>0</v>
      </c>
      <c r="N78" s="141">
        <f t="shared" si="75"/>
        <v>0</v>
      </c>
      <c r="O78" s="141">
        <f t="shared" si="75"/>
        <v>0</v>
      </c>
      <c r="P78" s="141">
        <f t="shared" si="75"/>
        <v>0</v>
      </c>
      <c r="Q78" s="141">
        <f t="shared" si="75"/>
        <v>0</v>
      </c>
      <c r="R78" s="141">
        <f t="shared" si="75"/>
        <v>0</v>
      </c>
      <c r="S78" s="141">
        <f t="shared" si="75"/>
        <v>0</v>
      </c>
      <c r="T78" s="141">
        <f t="shared" si="75"/>
        <v>0</v>
      </c>
      <c r="U78" s="141">
        <f t="shared" si="75"/>
        <v>0</v>
      </c>
      <c r="V78" s="141">
        <f t="shared" si="75"/>
        <v>0</v>
      </c>
      <c r="W78" s="141">
        <f t="shared" si="75"/>
        <v>0</v>
      </c>
      <c r="X78" s="141">
        <f t="shared" si="75"/>
        <v>0</v>
      </c>
      <c r="Y78" s="141">
        <f t="shared" si="75"/>
        <v>0</v>
      </c>
      <c r="Z78" s="141">
        <f t="shared" si="75"/>
        <v>0</v>
      </c>
      <c r="AA78" s="141">
        <f t="shared" si="75"/>
        <v>0</v>
      </c>
      <c r="AB78" s="141">
        <f t="shared" si="75"/>
        <v>0</v>
      </c>
      <c r="AC78" s="141">
        <f t="shared" si="75"/>
        <v>0</v>
      </c>
      <c r="AD78" s="141">
        <f t="shared" si="75"/>
        <v>0</v>
      </c>
      <c r="AE78" s="141">
        <f t="shared" si="75"/>
        <v>0</v>
      </c>
      <c r="AF78" s="141">
        <f t="shared" si="75"/>
        <v>0</v>
      </c>
      <c r="AG78" s="141">
        <f t="shared" si="75"/>
        <v>0</v>
      </c>
      <c r="AH78" s="141">
        <f t="shared" si="75"/>
        <v>0</v>
      </c>
      <c r="AI78" s="141"/>
      <c r="AJ78" s="141">
        <f t="shared" ref="AJ78:BN86" si="76">AJ7*$ED78</f>
        <v>0</v>
      </c>
      <c r="AK78" s="141">
        <f t="shared" si="76"/>
        <v>0</v>
      </c>
      <c r="AL78" s="141">
        <f t="shared" si="76"/>
        <v>0</v>
      </c>
      <c r="AM78" s="141">
        <f t="shared" si="76"/>
        <v>0</v>
      </c>
      <c r="AN78" s="141">
        <f t="shared" si="76"/>
        <v>0</v>
      </c>
      <c r="AO78" s="141">
        <f t="shared" si="76"/>
        <v>0</v>
      </c>
      <c r="AP78" s="141">
        <f t="shared" si="76"/>
        <v>0</v>
      </c>
      <c r="AQ78" s="141">
        <f t="shared" si="76"/>
        <v>0</v>
      </c>
      <c r="AR78" s="141">
        <f t="shared" si="76"/>
        <v>0</v>
      </c>
      <c r="AS78" s="141">
        <f t="shared" si="76"/>
        <v>0</v>
      </c>
      <c r="AT78" s="141">
        <f t="shared" si="76"/>
        <v>0</v>
      </c>
      <c r="AU78" s="141">
        <f t="shared" si="76"/>
        <v>0</v>
      </c>
      <c r="AV78" s="141">
        <f t="shared" si="76"/>
        <v>0</v>
      </c>
      <c r="AW78" s="141">
        <f t="shared" si="76"/>
        <v>0</v>
      </c>
      <c r="AX78" s="141">
        <f t="shared" si="76"/>
        <v>0</v>
      </c>
      <c r="AY78" s="141">
        <f t="shared" si="76"/>
        <v>0</v>
      </c>
      <c r="AZ78" s="141">
        <f t="shared" si="76"/>
        <v>0</v>
      </c>
      <c r="BA78" s="141">
        <f t="shared" si="76"/>
        <v>0</v>
      </c>
      <c r="BB78" s="141">
        <f t="shared" si="76"/>
        <v>0</v>
      </c>
      <c r="BC78" s="141">
        <f t="shared" si="76"/>
        <v>0</v>
      </c>
      <c r="BD78" s="141">
        <f t="shared" si="76"/>
        <v>0</v>
      </c>
      <c r="BE78" s="141">
        <f t="shared" si="76"/>
        <v>0</v>
      </c>
      <c r="BF78" s="141">
        <f t="shared" si="76"/>
        <v>0</v>
      </c>
      <c r="BG78" s="141">
        <f t="shared" si="76"/>
        <v>0</v>
      </c>
      <c r="BH78" s="141">
        <f t="shared" si="76"/>
        <v>0</v>
      </c>
      <c r="BI78" s="141">
        <f t="shared" si="76"/>
        <v>0</v>
      </c>
      <c r="BJ78" s="141">
        <f t="shared" si="76"/>
        <v>0</v>
      </c>
      <c r="BK78" s="141">
        <f t="shared" si="76"/>
        <v>0</v>
      </c>
      <c r="BL78" s="141">
        <f t="shared" si="76"/>
        <v>0</v>
      </c>
      <c r="BM78" s="141">
        <f t="shared" si="76"/>
        <v>0</v>
      </c>
      <c r="BN78" s="141">
        <f t="shared" si="76"/>
        <v>0</v>
      </c>
      <c r="BO78" s="141"/>
      <c r="BP78" s="141">
        <f t="shared" ref="BP78:CT86" si="77">BP7*$ED78</f>
        <v>0</v>
      </c>
      <c r="BQ78" s="141">
        <f t="shared" si="77"/>
        <v>0</v>
      </c>
      <c r="BR78" s="141">
        <f t="shared" si="77"/>
        <v>0</v>
      </c>
      <c r="BS78" s="141">
        <f t="shared" si="77"/>
        <v>0</v>
      </c>
      <c r="BT78" s="141">
        <f t="shared" si="77"/>
        <v>0</v>
      </c>
      <c r="BU78" s="141">
        <f t="shared" si="77"/>
        <v>0</v>
      </c>
      <c r="BV78" s="141">
        <f t="shared" si="77"/>
        <v>0</v>
      </c>
      <c r="BW78" s="141">
        <f t="shared" si="77"/>
        <v>0</v>
      </c>
      <c r="BX78" s="141">
        <f t="shared" si="77"/>
        <v>0</v>
      </c>
      <c r="BY78" s="141">
        <f t="shared" si="77"/>
        <v>0</v>
      </c>
      <c r="BZ78" s="141">
        <f t="shared" si="77"/>
        <v>0</v>
      </c>
      <c r="CA78" s="141">
        <f t="shared" si="77"/>
        <v>0</v>
      </c>
      <c r="CB78" s="141">
        <f t="shared" si="77"/>
        <v>0</v>
      </c>
      <c r="CC78" s="141">
        <f t="shared" si="77"/>
        <v>0</v>
      </c>
      <c r="CD78" s="141">
        <f t="shared" si="77"/>
        <v>0</v>
      </c>
      <c r="CE78" s="141">
        <f t="shared" si="77"/>
        <v>0</v>
      </c>
      <c r="CF78" s="141">
        <f t="shared" si="77"/>
        <v>0</v>
      </c>
      <c r="CG78" s="141">
        <f t="shared" si="77"/>
        <v>0</v>
      </c>
      <c r="CH78" s="141">
        <f t="shared" si="77"/>
        <v>0</v>
      </c>
      <c r="CI78" s="141">
        <f t="shared" si="77"/>
        <v>0</v>
      </c>
      <c r="CJ78" s="141">
        <f t="shared" si="77"/>
        <v>0</v>
      </c>
      <c r="CK78" s="141">
        <f t="shared" si="77"/>
        <v>0</v>
      </c>
      <c r="CL78" s="141">
        <f t="shared" si="77"/>
        <v>0</v>
      </c>
      <c r="CM78" s="141">
        <f t="shared" si="77"/>
        <v>0</v>
      </c>
      <c r="CN78" s="141">
        <f t="shared" si="77"/>
        <v>0</v>
      </c>
      <c r="CO78" s="141">
        <f t="shared" si="77"/>
        <v>0</v>
      </c>
      <c r="CP78" s="141">
        <f t="shared" si="77"/>
        <v>0</v>
      </c>
      <c r="CQ78" s="141">
        <f t="shared" si="77"/>
        <v>0</v>
      </c>
      <c r="CR78" s="141">
        <f t="shared" si="77"/>
        <v>0</v>
      </c>
      <c r="CS78" s="141">
        <f t="shared" si="77"/>
        <v>0</v>
      </c>
      <c r="CT78" s="141">
        <f t="shared" si="77"/>
        <v>0</v>
      </c>
      <c r="CU78" s="141"/>
      <c r="CV78" s="141">
        <f t="shared" ref="CV78:DZ86" si="78">CV7*$ED78</f>
        <v>0</v>
      </c>
      <c r="CW78" s="141">
        <f t="shared" si="78"/>
        <v>0</v>
      </c>
      <c r="CX78" s="141">
        <f t="shared" si="78"/>
        <v>0</v>
      </c>
      <c r="CY78" s="141">
        <f t="shared" si="78"/>
        <v>0</v>
      </c>
      <c r="CZ78" s="141">
        <f t="shared" si="78"/>
        <v>0</v>
      </c>
      <c r="DA78" s="141">
        <f t="shared" si="78"/>
        <v>0</v>
      </c>
      <c r="DB78" s="141">
        <f t="shared" si="78"/>
        <v>0</v>
      </c>
      <c r="DC78" s="141">
        <f t="shared" si="78"/>
        <v>0</v>
      </c>
      <c r="DD78" s="141">
        <f t="shared" si="78"/>
        <v>0</v>
      </c>
      <c r="DE78" s="141">
        <f t="shared" si="78"/>
        <v>0</v>
      </c>
      <c r="DF78" s="141">
        <f t="shared" si="78"/>
        <v>0</v>
      </c>
      <c r="DG78" s="141">
        <f t="shared" si="78"/>
        <v>0</v>
      </c>
      <c r="DH78" s="141">
        <f t="shared" si="78"/>
        <v>0</v>
      </c>
      <c r="DI78" s="141">
        <f t="shared" si="78"/>
        <v>0</v>
      </c>
      <c r="DJ78" s="141">
        <f t="shared" si="78"/>
        <v>0</v>
      </c>
      <c r="DK78" s="141">
        <f t="shared" si="78"/>
        <v>0</v>
      </c>
      <c r="DL78" s="141">
        <f t="shared" si="78"/>
        <v>0</v>
      </c>
      <c r="DM78" s="141">
        <f t="shared" si="78"/>
        <v>0</v>
      </c>
      <c r="DN78" s="141">
        <f t="shared" si="78"/>
        <v>0</v>
      </c>
      <c r="DO78" s="141">
        <f t="shared" si="78"/>
        <v>0</v>
      </c>
      <c r="DP78" s="141">
        <f t="shared" si="78"/>
        <v>0</v>
      </c>
      <c r="DQ78" s="141">
        <f t="shared" si="78"/>
        <v>0</v>
      </c>
      <c r="DR78" s="141">
        <f t="shared" si="78"/>
        <v>0</v>
      </c>
      <c r="DS78" s="141">
        <f t="shared" si="78"/>
        <v>0</v>
      </c>
      <c r="DT78" s="141">
        <f t="shared" si="78"/>
        <v>0</v>
      </c>
      <c r="DU78" s="141">
        <f t="shared" si="78"/>
        <v>0</v>
      </c>
      <c r="DV78" s="141">
        <f t="shared" si="78"/>
        <v>0</v>
      </c>
      <c r="DW78" s="141">
        <f t="shared" si="78"/>
        <v>0</v>
      </c>
      <c r="DX78" s="141">
        <f t="shared" si="78"/>
        <v>0</v>
      </c>
      <c r="DY78" s="141">
        <f t="shared" si="78"/>
        <v>0</v>
      </c>
      <c r="DZ78" s="141">
        <f t="shared" si="78"/>
        <v>0</v>
      </c>
      <c r="ED78" s="336">
        <v>0</v>
      </c>
      <c r="EE78" s="336"/>
      <c r="EF78" s="336"/>
      <c r="EG78" s="336"/>
      <c r="EH78" s="336"/>
      <c r="EK78" t="s">
        <v>399</v>
      </c>
    </row>
    <row r="79" spans="1:141">
      <c r="A79" s="1"/>
      <c r="B79" t="str">
        <f t="shared" ref="B79:B91" si="79">B8</f>
        <v>Packaging reduction</v>
      </c>
      <c r="C79" s="5" t="s">
        <v>417</v>
      </c>
      <c r="D79" s="141">
        <f t="shared" si="75"/>
        <v>0</v>
      </c>
      <c r="E79" s="141">
        <f t="shared" si="75"/>
        <v>0</v>
      </c>
      <c r="F79" s="141">
        <f t="shared" si="75"/>
        <v>0</v>
      </c>
      <c r="G79" s="141">
        <f t="shared" si="75"/>
        <v>0</v>
      </c>
      <c r="H79" s="141">
        <f t="shared" si="75"/>
        <v>0</v>
      </c>
      <c r="I79" s="141">
        <f t="shared" si="75"/>
        <v>0</v>
      </c>
      <c r="J79" s="141">
        <f t="shared" si="75"/>
        <v>0</v>
      </c>
      <c r="K79" s="141">
        <f t="shared" si="75"/>
        <v>0</v>
      </c>
      <c r="L79" s="141">
        <f t="shared" si="75"/>
        <v>0</v>
      </c>
      <c r="M79" s="141">
        <f t="shared" si="75"/>
        <v>0</v>
      </c>
      <c r="N79" s="141">
        <f t="shared" si="75"/>
        <v>0</v>
      </c>
      <c r="O79" s="141">
        <f t="shared" si="75"/>
        <v>0</v>
      </c>
      <c r="P79" s="141">
        <f t="shared" si="75"/>
        <v>0</v>
      </c>
      <c r="Q79" s="141">
        <f t="shared" si="75"/>
        <v>0</v>
      </c>
      <c r="R79" s="141">
        <f t="shared" si="75"/>
        <v>0</v>
      </c>
      <c r="S79" s="141">
        <f t="shared" si="75"/>
        <v>0</v>
      </c>
      <c r="T79" s="141">
        <f t="shared" si="75"/>
        <v>0</v>
      </c>
      <c r="U79" s="141">
        <f t="shared" si="75"/>
        <v>0</v>
      </c>
      <c r="V79" s="141">
        <f t="shared" si="75"/>
        <v>0</v>
      </c>
      <c r="W79" s="141">
        <f t="shared" si="75"/>
        <v>0</v>
      </c>
      <c r="X79" s="141">
        <f t="shared" si="75"/>
        <v>0</v>
      </c>
      <c r="Y79" s="141">
        <f t="shared" si="75"/>
        <v>0</v>
      </c>
      <c r="Z79" s="141">
        <f t="shared" si="75"/>
        <v>0</v>
      </c>
      <c r="AA79" s="141">
        <f t="shared" si="75"/>
        <v>0</v>
      </c>
      <c r="AB79" s="141">
        <f t="shared" si="75"/>
        <v>0</v>
      </c>
      <c r="AC79" s="141">
        <f t="shared" si="75"/>
        <v>0</v>
      </c>
      <c r="AD79" s="141">
        <f t="shared" si="75"/>
        <v>0</v>
      </c>
      <c r="AE79" s="141">
        <f t="shared" si="75"/>
        <v>0</v>
      </c>
      <c r="AF79" s="141">
        <f t="shared" si="75"/>
        <v>0</v>
      </c>
      <c r="AG79" s="141">
        <f t="shared" si="75"/>
        <v>0</v>
      </c>
      <c r="AH79" s="141">
        <f t="shared" si="75"/>
        <v>0</v>
      </c>
      <c r="AI79" s="141"/>
      <c r="AJ79" s="141">
        <f t="shared" si="76"/>
        <v>0</v>
      </c>
      <c r="AK79" s="141">
        <f t="shared" si="76"/>
        <v>0</v>
      </c>
      <c r="AL79" s="141">
        <f t="shared" si="76"/>
        <v>0</v>
      </c>
      <c r="AM79" s="141">
        <f t="shared" si="76"/>
        <v>0</v>
      </c>
      <c r="AN79" s="141">
        <f t="shared" si="76"/>
        <v>0</v>
      </c>
      <c r="AO79" s="141">
        <f t="shared" si="76"/>
        <v>0</v>
      </c>
      <c r="AP79" s="141">
        <f t="shared" si="76"/>
        <v>0</v>
      </c>
      <c r="AQ79" s="141">
        <f t="shared" si="76"/>
        <v>0</v>
      </c>
      <c r="AR79" s="141">
        <f t="shared" si="76"/>
        <v>0</v>
      </c>
      <c r="AS79" s="141">
        <f t="shared" si="76"/>
        <v>0</v>
      </c>
      <c r="AT79" s="141">
        <f t="shared" si="76"/>
        <v>0</v>
      </c>
      <c r="AU79" s="141">
        <f t="shared" si="76"/>
        <v>0</v>
      </c>
      <c r="AV79" s="141">
        <f t="shared" si="76"/>
        <v>0</v>
      </c>
      <c r="AW79" s="141">
        <f t="shared" si="76"/>
        <v>0</v>
      </c>
      <c r="AX79" s="141">
        <f t="shared" si="76"/>
        <v>0</v>
      </c>
      <c r="AY79" s="141">
        <f t="shared" si="76"/>
        <v>0</v>
      </c>
      <c r="AZ79" s="141">
        <f t="shared" si="76"/>
        <v>0</v>
      </c>
      <c r="BA79" s="141">
        <f t="shared" si="76"/>
        <v>0</v>
      </c>
      <c r="BB79" s="141">
        <f t="shared" si="76"/>
        <v>0</v>
      </c>
      <c r="BC79" s="141">
        <f t="shared" si="76"/>
        <v>0</v>
      </c>
      <c r="BD79" s="141">
        <f t="shared" si="76"/>
        <v>0</v>
      </c>
      <c r="BE79" s="141">
        <f t="shared" si="76"/>
        <v>0</v>
      </c>
      <c r="BF79" s="141">
        <f t="shared" si="76"/>
        <v>0</v>
      </c>
      <c r="BG79" s="141">
        <f t="shared" si="76"/>
        <v>0</v>
      </c>
      <c r="BH79" s="141">
        <f t="shared" si="76"/>
        <v>0</v>
      </c>
      <c r="BI79" s="141">
        <f t="shared" si="76"/>
        <v>0</v>
      </c>
      <c r="BJ79" s="141">
        <f t="shared" si="76"/>
        <v>0</v>
      </c>
      <c r="BK79" s="141">
        <f t="shared" si="76"/>
        <v>0</v>
      </c>
      <c r="BL79" s="141">
        <f t="shared" si="76"/>
        <v>0</v>
      </c>
      <c r="BM79" s="141">
        <f t="shared" si="76"/>
        <v>0</v>
      </c>
      <c r="BN79" s="141">
        <f t="shared" si="76"/>
        <v>0</v>
      </c>
      <c r="BO79" s="141"/>
      <c r="BP79" s="141">
        <f t="shared" si="77"/>
        <v>0</v>
      </c>
      <c r="BQ79" s="141">
        <f t="shared" si="77"/>
        <v>0</v>
      </c>
      <c r="BR79" s="141">
        <f t="shared" si="77"/>
        <v>0</v>
      </c>
      <c r="BS79" s="141">
        <f t="shared" si="77"/>
        <v>0</v>
      </c>
      <c r="BT79" s="141">
        <f t="shared" si="77"/>
        <v>0</v>
      </c>
      <c r="BU79" s="141">
        <f t="shared" si="77"/>
        <v>0</v>
      </c>
      <c r="BV79" s="141">
        <f t="shared" si="77"/>
        <v>0</v>
      </c>
      <c r="BW79" s="141">
        <f t="shared" si="77"/>
        <v>0</v>
      </c>
      <c r="BX79" s="141">
        <f t="shared" si="77"/>
        <v>0</v>
      </c>
      <c r="BY79" s="141">
        <f t="shared" si="77"/>
        <v>0</v>
      </c>
      <c r="BZ79" s="141">
        <f t="shared" si="77"/>
        <v>0</v>
      </c>
      <c r="CA79" s="141">
        <f t="shared" si="77"/>
        <v>0</v>
      </c>
      <c r="CB79" s="141">
        <f t="shared" si="77"/>
        <v>0</v>
      </c>
      <c r="CC79" s="141">
        <f t="shared" si="77"/>
        <v>0</v>
      </c>
      <c r="CD79" s="141">
        <f t="shared" si="77"/>
        <v>0</v>
      </c>
      <c r="CE79" s="141">
        <f t="shared" si="77"/>
        <v>0</v>
      </c>
      <c r="CF79" s="141">
        <f t="shared" si="77"/>
        <v>0</v>
      </c>
      <c r="CG79" s="141">
        <f t="shared" si="77"/>
        <v>0</v>
      </c>
      <c r="CH79" s="141">
        <f t="shared" si="77"/>
        <v>0</v>
      </c>
      <c r="CI79" s="141">
        <f t="shared" si="77"/>
        <v>0</v>
      </c>
      <c r="CJ79" s="141">
        <f t="shared" si="77"/>
        <v>0</v>
      </c>
      <c r="CK79" s="141">
        <f t="shared" si="77"/>
        <v>0</v>
      </c>
      <c r="CL79" s="141">
        <f t="shared" si="77"/>
        <v>0</v>
      </c>
      <c r="CM79" s="141">
        <f t="shared" si="77"/>
        <v>0</v>
      </c>
      <c r="CN79" s="141">
        <f t="shared" si="77"/>
        <v>0</v>
      </c>
      <c r="CO79" s="141">
        <f t="shared" si="77"/>
        <v>0</v>
      </c>
      <c r="CP79" s="141">
        <f t="shared" si="77"/>
        <v>0</v>
      </c>
      <c r="CQ79" s="141">
        <f t="shared" si="77"/>
        <v>0</v>
      </c>
      <c r="CR79" s="141">
        <f t="shared" si="77"/>
        <v>0</v>
      </c>
      <c r="CS79" s="141">
        <f t="shared" si="77"/>
        <v>0</v>
      </c>
      <c r="CT79" s="141">
        <f t="shared" si="77"/>
        <v>0</v>
      </c>
      <c r="CU79" s="141"/>
      <c r="CV79" s="141">
        <f t="shared" si="78"/>
        <v>0</v>
      </c>
      <c r="CW79" s="141">
        <f t="shared" si="78"/>
        <v>0</v>
      </c>
      <c r="CX79" s="141">
        <f t="shared" si="78"/>
        <v>0</v>
      </c>
      <c r="CY79" s="141">
        <f t="shared" si="78"/>
        <v>0</v>
      </c>
      <c r="CZ79" s="141">
        <f t="shared" si="78"/>
        <v>0</v>
      </c>
      <c r="DA79" s="141">
        <f t="shared" si="78"/>
        <v>0</v>
      </c>
      <c r="DB79" s="141">
        <f t="shared" si="78"/>
        <v>0</v>
      </c>
      <c r="DC79" s="141">
        <f t="shared" si="78"/>
        <v>0</v>
      </c>
      <c r="DD79" s="141">
        <f t="shared" si="78"/>
        <v>0</v>
      </c>
      <c r="DE79" s="141">
        <f t="shared" si="78"/>
        <v>0</v>
      </c>
      <c r="DF79" s="141">
        <f t="shared" si="78"/>
        <v>0</v>
      </c>
      <c r="DG79" s="141">
        <f t="shared" si="78"/>
        <v>0</v>
      </c>
      <c r="DH79" s="141">
        <f t="shared" si="78"/>
        <v>0</v>
      </c>
      <c r="DI79" s="141">
        <f t="shared" si="78"/>
        <v>0</v>
      </c>
      <c r="DJ79" s="141">
        <f t="shared" si="78"/>
        <v>0</v>
      </c>
      <c r="DK79" s="141">
        <f t="shared" si="78"/>
        <v>0</v>
      </c>
      <c r="DL79" s="141">
        <f t="shared" si="78"/>
        <v>0</v>
      </c>
      <c r="DM79" s="141">
        <f t="shared" si="78"/>
        <v>0</v>
      </c>
      <c r="DN79" s="141">
        <f t="shared" si="78"/>
        <v>0</v>
      </c>
      <c r="DO79" s="141">
        <f t="shared" si="78"/>
        <v>0</v>
      </c>
      <c r="DP79" s="141">
        <f t="shared" si="78"/>
        <v>0</v>
      </c>
      <c r="DQ79" s="141">
        <f t="shared" si="78"/>
        <v>0</v>
      </c>
      <c r="DR79" s="141">
        <f t="shared" si="78"/>
        <v>0</v>
      </c>
      <c r="DS79" s="141">
        <f t="shared" si="78"/>
        <v>0</v>
      </c>
      <c r="DT79" s="141">
        <f t="shared" si="78"/>
        <v>0</v>
      </c>
      <c r="DU79" s="141">
        <f t="shared" si="78"/>
        <v>0</v>
      </c>
      <c r="DV79" s="141">
        <f t="shared" si="78"/>
        <v>0</v>
      </c>
      <c r="DW79" s="141">
        <f t="shared" si="78"/>
        <v>0</v>
      </c>
      <c r="DX79" s="141">
        <f t="shared" si="78"/>
        <v>0</v>
      </c>
      <c r="DY79" s="141">
        <f t="shared" si="78"/>
        <v>0</v>
      </c>
      <c r="DZ79" s="141">
        <f t="shared" si="78"/>
        <v>0</v>
      </c>
      <c r="ED79" s="336">
        <v>0</v>
      </c>
      <c r="EE79" s="336"/>
      <c r="EF79" s="336"/>
      <c r="EG79" s="336"/>
      <c r="EH79" s="336"/>
      <c r="EK79" t="s">
        <v>400</v>
      </c>
    </row>
    <row r="80" spans="1:141">
      <c r="A80" s="1"/>
      <c r="B80" t="str">
        <f t="shared" si="79"/>
        <v>Packaging reuse</v>
      </c>
      <c r="C80" s="5" t="s">
        <v>417</v>
      </c>
      <c r="D80" s="141">
        <f t="shared" si="75"/>
        <v>0</v>
      </c>
      <c r="E80" s="141">
        <f t="shared" si="75"/>
        <v>14.900019451706569</v>
      </c>
      <c r="F80" s="141">
        <f t="shared" si="75"/>
        <v>29.676937784976829</v>
      </c>
      <c r="G80" s="141">
        <f t="shared" si="75"/>
        <v>44.332030798720787</v>
      </c>
      <c r="H80" s="141">
        <f t="shared" si="75"/>
        <v>58.866562537894609</v>
      </c>
      <c r="I80" s="141">
        <f t="shared" si="75"/>
        <v>73.281785395029928</v>
      </c>
      <c r="J80" s="141">
        <f t="shared" si="75"/>
        <v>87.578940210920933</v>
      </c>
      <c r="K80" s="141">
        <f t="shared" si="75"/>
        <v>101.75925637447655</v>
      </c>
      <c r="L80" s="141">
        <f t="shared" si="75"/>
        <v>115.82395192174396</v>
      </c>
      <c r="M80" s="141">
        <f t="shared" si="75"/>
        <v>129.77423363411035</v>
      </c>
      <c r="N80" s="141">
        <f t="shared" si="75"/>
        <v>143.61129713568954</v>
      </c>
      <c r="O80" s="141">
        <f t="shared" si="75"/>
        <v>165.77676605361825</v>
      </c>
      <c r="P80" s="141">
        <f t="shared" si="75"/>
        <v>187.79788909246375</v>
      </c>
      <c r="Q80" s="141">
        <f t="shared" si="75"/>
        <v>209.67617644805335</v>
      </c>
      <c r="R80" s="141">
        <f t="shared" si="75"/>
        <v>231.41312433532582</v>
      </c>
      <c r="S80" s="141">
        <f t="shared" si="75"/>
        <v>253.01021510945966</v>
      </c>
      <c r="T80" s="141">
        <f t="shared" si="75"/>
        <v>274.46891738599425</v>
      </c>
      <c r="U80" s="141">
        <f t="shared" si="75"/>
        <v>295.79068615995266</v>
      </c>
      <c r="V80" s="141">
        <f t="shared" si="75"/>
        <v>316.97696292397455</v>
      </c>
      <c r="W80" s="141">
        <f t="shared" si="75"/>
        <v>338.0291757854659</v>
      </c>
      <c r="X80" s="141">
        <f t="shared" si="75"/>
        <v>358.94873958277435</v>
      </c>
      <c r="Y80" s="141">
        <f t="shared" si="75"/>
        <v>377.34179210491254</v>
      </c>
      <c r="Z80" s="141">
        <f t="shared" si="75"/>
        <v>395.64943662656913</v>
      </c>
      <c r="AA80" s="141">
        <f t="shared" si="75"/>
        <v>413.87258790068688</v>
      </c>
      <c r="AB80" s="141">
        <f t="shared" si="75"/>
        <v>432.0121521157796</v>
      </c>
      <c r="AC80" s="141">
        <f t="shared" si="75"/>
        <v>450.06902697062225</v>
      </c>
      <c r="AD80" s="141">
        <f t="shared" si="75"/>
        <v>468.04410174831798</v>
      </c>
      <c r="AE80" s="141">
        <f t="shared" si="75"/>
        <v>485.9382573897476</v>
      </c>
      <c r="AF80" s="141">
        <f t="shared" si="75"/>
        <v>503.75236656640499</v>
      </c>
      <c r="AG80" s="141">
        <f t="shared" si="75"/>
        <v>521.48729375262371</v>
      </c>
      <c r="AH80" s="141">
        <f t="shared" si="75"/>
        <v>539.14389529720188</v>
      </c>
      <c r="AI80" s="141"/>
      <c r="AJ80" s="141">
        <f t="shared" si="76"/>
        <v>0</v>
      </c>
      <c r="AK80" s="141">
        <f t="shared" si="76"/>
        <v>11.036823740873439</v>
      </c>
      <c r="AL80" s="141">
        <f t="shared" si="76"/>
        <v>21.981816725468629</v>
      </c>
      <c r="AM80" s="141">
        <f t="shared" si="76"/>
        <v>32.835930845627402</v>
      </c>
      <c r="AN80" s="141">
        <f t="shared" si="76"/>
        <v>43.600109221800146</v>
      </c>
      <c r="AO80" s="141">
        <f t="shared" si="76"/>
        <v>54.275286278825853</v>
      </c>
      <c r="AP80" s="141">
        <f t="shared" si="76"/>
        <v>64.86238782108353</v>
      </c>
      <c r="AQ80" s="141">
        <f t="shared" si="76"/>
        <v>75.36233110702004</v>
      </c>
      <c r="AR80" s="141">
        <f t="shared" si="76"/>
        <v>85.776024923059822</v>
      </c>
      <c r="AS80" s="141">
        <f t="shared" si="76"/>
        <v>96.104369656900701</v>
      </c>
      <c r="AT80" s="141">
        <f t="shared" si="76"/>
        <v>106.34825737020144</v>
      </c>
      <c r="AU80" s="141">
        <f t="shared" si="76"/>
        <v>122.71547250484753</v>
      </c>
      <c r="AV80" s="141">
        <f t="shared" si="76"/>
        <v>138.97509264037654</v>
      </c>
      <c r="AW80" s="141">
        <f t="shared" si="76"/>
        <v>155.12824367378985</v>
      </c>
      <c r="AX80" s="141">
        <f t="shared" si="76"/>
        <v>171.17604107709309</v>
      </c>
      <c r="AY80" s="141">
        <f t="shared" si="76"/>
        <v>187.11958998763225</v>
      </c>
      <c r="AZ80" s="141">
        <f t="shared" si="76"/>
        <v>202.95998529767857</v>
      </c>
      <c r="BA80" s="141">
        <f t="shared" si="76"/>
        <v>218.69831174326885</v>
      </c>
      <c r="BB80" s="141">
        <f t="shared" si="76"/>
        <v>234.33564399230718</v>
      </c>
      <c r="BC80" s="141">
        <f t="shared" si="76"/>
        <v>249.87304673193324</v>
      </c>
      <c r="BD80" s="141">
        <f t="shared" si="76"/>
        <v>265.3115747551646</v>
      </c>
      <c r="BE80" s="141">
        <f t="shared" si="76"/>
        <v>278.84939918158864</v>
      </c>
      <c r="BF80" s="141">
        <f t="shared" si="76"/>
        <v>292.32364294795917</v>
      </c>
      <c r="BG80" s="141">
        <f t="shared" si="76"/>
        <v>305.73498717918187</v>
      </c>
      <c r="BH80" s="141">
        <f t="shared" si="76"/>
        <v>319.08410662186668</v>
      </c>
      <c r="BI80" s="141">
        <f t="shared" si="76"/>
        <v>332.37166969996309</v>
      </c>
      <c r="BJ80" s="141">
        <f t="shared" si="76"/>
        <v>345.598338569931</v>
      </c>
      <c r="BK80" s="141">
        <f t="shared" si="76"/>
        <v>358.76476917545079</v>
      </c>
      <c r="BL80" s="141">
        <f t="shared" si="76"/>
        <v>371.87161130167704</v>
      </c>
      <c r="BM80" s="141">
        <f t="shared" si="76"/>
        <v>384.91950862903821</v>
      </c>
      <c r="BN80" s="141">
        <f t="shared" si="76"/>
        <v>397.90909878658721</v>
      </c>
      <c r="BO80" s="141"/>
      <c r="BP80" s="141">
        <f t="shared" si="77"/>
        <v>0</v>
      </c>
      <c r="BQ80" s="141">
        <f t="shared" si="77"/>
        <v>0</v>
      </c>
      <c r="BR80" s="141">
        <f t="shared" si="77"/>
        <v>0</v>
      </c>
      <c r="BS80" s="141">
        <f t="shared" si="77"/>
        <v>0</v>
      </c>
      <c r="BT80" s="141">
        <f t="shared" si="77"/>
        <v>0</v>
      </c>
      <c r="BU80" s="141">
        <f t="shared" si="77"/>
        <v>0</v>
      </c>
      <c r="BV80" s="141">
        <f t="shared" si="77"/>
        <v>0</v>
      </c>
      <c r="BW80" s="141">
        <f t="shared" si="77"/>
        <v>0</v>
      </c>
      <c r="BX80" s="141">
        <f t="shared" si="77"/>
        <v>0</v>
      </c>
      <c r="BY80" s="141">
        <f t="shared" si="77"/>
        <v>0</v>
      </c>
      <c r="BZ80" s="141">
        <f t="shared" si="77"/>
        <v>0</v>
      </c>
      <c r="CA80" s="141">
        <f t="shared" si="77"/>
        <v>0</v>
      </c>
      <c r="CB80" s="141">
        <f t="shared" si="77"/>
        <v>0</v>
      </c>
      <c r="CC80" s="141">
        <f t="shared" si="77"/>
        <v>0</v>
      </c>
      <c r="CD80" s="141">
        <f t="shared" si="77"/>
        <v>0</v>
      </c>
      <c r="CE80" s="141">
        <f t="shared" si="77"/>
        <v>0</v>
      </c>
      <c r="CF80" s="141">
        <f t="shared" si="77"/>
        <v>0</v>
      </c>
      <c r="CG80" s="141">
        <f t="shared" si="77"/>
        <v>0</v>
      </c>
      <c r="CH80" s="141">
        <f t="shared" si="77"/>
        <v>0</v>
      </c>
      <c r="CI80" s="141">
        <f t="shared" si="77"/>
        <v>0</v>
      </c>
      <c r="CJ80" s="141">
        <f t="shared" si="77"/>
        <v>0</v>
      </c>
      <c r="CK80" s="141">
        <f t="shared" si="77"/>
        <v>0</v>
      </c>
      <c r="CL80" s="141">
        <f t="shared" si="77"/>
        <v>0</v>
      </c>
      <c r="CM80" s="141">
        <f t="shared" si="77"/>
        <v>0</v>
      </c>
      <c r="CN80" s="141">
        <f t="shared" si="77"/>
        <v>0</v>
      </c>
      <c r="CO80" s="141">
        <f t="shared" si="77"/>
        <v>0</v>
      </c>
      <c r="CP80" s="141">
        <f t="shared" si="77"/>
        <v>0</v>
      </c>
      <c r="CQ80" s="141">
        <f t="shared" si="77"/>
        <v>0</v>
      </c>
      <c r="CR80" s="141">
        <f t="shared" si="77"/>
        <v>0</v>
      </c>
      <c r="CS80" s="141">
        <f t="shared" si="77"/>
        <v>0</v>
      </c>
      <c r="CT80" s="141">
        <f t="shared" si="77"/>
        <v>0</v>
      </c>
      <c r="CU80" s="141"/>
      <c r="CV80" s="141">
        <f t="shared" si="78"/>
        <v>0</v>
      </c>
      <c r="CW80" s="141">
        <f t="shared" si="78"/>
        <v>0</v>
      </c>
      <c r="CX80" s="141">
        <f t="shared" si="78"/>
        <v>0</v>
      </c>
      <c r="CY80" s="141">
        <f t="shared" si="78"/>
        <v>0</v>
      </c>
      <c r="CZ80" s="141">
        <f t="shared" si="78"/>
        <v>0</v>
      </c>
      <c r="DA80" s="141">
        <f t="shared" si="78"/>
        <v>0</v>
      </c>
      <c r="DB80" s="141">
        <f t="shared" si="78"/>
        <v>0</v>
      </c>
      <c r="DC80" s="141">
        <f t="shared" si="78"/>
        <v>0</v>
      </c>
      <c r="DD80" s="141">
        <f t="shared" si="78"/>
        <v>0</v>
      </c>
      <c r="DE80" s="141">
        <f t="shared" si="78"/>
        <v>0</v>
      </c>
      <c r="DF80" s="141">
        <f t="shared" si="78"/>
        <v>0</v>
      </c>
      <c r="DG80" s="141">
        <f t="shared" si="78"/>
        <v>0</v>
      </c>
      <c r="DH80" s="141">
        <f t="shared" si="78"/>
        <v>0</v>
      </c>
      <c r="DI80" s="141">
        <f t="shared" si="78"/>
        <v>0</v>
      </c>
      <c r="DJ80" s="141">
        <f t="shared" si="78"/>
        <v>0</v>
      </c>
      <c r="DK80" s="141">
        <f t="shared" si="78"/>
        <v>0</v>
      </c>
      <c r="DL80" s="141">
        <f t="shared" si="78"/>
        <v>0</v>
      </c>
      <c r="DM80" s="141">
        <f t="shared" si="78"/>
        <v>0</v>
      </c>
      <c r="DN80" s="141">
        <f t="shared" si="78"/>
        <v>0</v>
      </c>
      <c r="DO80" s="141">
        <f t="shared" si="78"/>
        <v>0</v>
      </c>
      <c r="DP80" s="141">
        <f t="shared" si="78"/>
        <v>0</v>
      </c>
      <c r="DQ80" s="141">
        <f t="shared" si="78"/>
        <v>0</v>
      </c>
      <c r="DR80" s="141">
        <f t="shared" si="78"/>
        <v>0</v>
      </c>
      <c r="DS80" s="141">
        <f t="shared" si="78"/>
        <v>0</v>
      </c>
      <c r="DT80" s="141">
        <f t="shared" si="78"/>
        <v>0</v>
      </c>
      <c r="DU80" s="141">
        <f t="shared" si="78"/>
        <v>0</v>
      </c>
      <c r="DV80" s="141">
        <f t="shared" si="78"/>
        <v>0</v>
      </c>
      <c r="DW80" s="141">
        <f t="shared" si="78"/>
        <v>0</v>
      </c>
      <c r="DX80" s="141">
        <f t="shared" si="78"/>
        <v>0</v>
      </c>
      <c r="DY80" s="141">
        <f t="shared" si="78"/>
        <v>0</v>
      </c>
      <c r="DZ80" s="141">
        <f t="shared" si="78"/>
        <v>0</v>
      </c>
      <c r="ED80" s="343">
        <f>AVERAGE(196,322)</f>
        <v>259</v>
      </c>
      <c r="EE80" s="336"/>
      <c r="EF80" s="336"/>
      <c r="EG80" s="336"/>
      <c r="EH80" s="336"/>
      <c r="EK80" t="s">
        <v>400</v>
      </c>
    </row>
    <row r="81" spans="1:141">
      <c r="A81" s="1"/>
      <c r="B81" t="str">
        <f t="shared" si="79"/>
        <v>Packaging substitution Paper</v>
      </c>
      <c r="C81" s="5" t="s">
        <v>417</v>
      </c>
      <c r="D81" s="141">
        <f t="shared" si="75"/>
        <v>0</v>
      </c>
      <c r="E81" s="141">
        <f t="shared" si="75"/>
        <v>9.9968847412519128</v>
      </c>
      <c r="F81" s="141">
        <f t="shared" si="75"/>
        <v>19.883289780162727</v>
      </c>
      <c r="G81" s="141">
        <f t="shared" si="75"/>
        <v>29.660359314131938</v>
      </c>
      <c r="H81" s="141">
        <f t="shared" si="75"/>
        <v>39.329227006372896</v>
      </c>
      <c r="I81" s="141">
        <f t="shared" si="75"/>
        <v>48.891016076842682</v>
      </c>
      <c r="J81" s="141">
        <f t="shared" si="75"/>
        <v>58.346839392418332</v>
      </c>
      <c r="K81" s="141">
        <f t="shared" si="75"/>
        <v>67.697799556325634</v>
      </c>
      <c r="L81" s="141">
        <f t="shared" si="75"/>
        <v>76.94498899682651</v>
      </c>
      <c r="M81" s="141">
        <f t="shared" si="75"/>
        <v>86.089490055170771</v>
      </c>
      <c r="N81" s="141">
        <f t="shared" si="75"/>
        <v>95.132375072818462</v>
      </c>
      <c r="O81" s="141">
        <f t="shared" si="75"/>
        <v>106.33432077100144</v>
      </c>
      <c r="P81" s="141">
        <f t="shared" si="75"/>
        <v>117.4223415973901</v>
      </c>
      <c r="Q81" s="141">
        <f t="shared" si="75"/>
        <v>128.39762854974597</v>
      </c>
      <c r="R81" s="141">
        <f t="shared" si="75"/>
        <v>139.26136161533799</v>
      </c>
      <c r="S81" s="141">
        <f t="shared" si="75"/>
        <v>150.0147098661788</v>
      </c>
      <c r="T81" s="141">
        <f t="shared" si="75"/>
        <v>160.65883155347217</v>
      </c>
      <c r="U81" s="141">
        <f t="shared" si="75"/>
        <v>171.19487420127535</v>
      </c>
      <c r="V81" s="141">
        <f t="shared" si="75"/>
        <v>181.62397469938526</v>
      </c>
      <c r="W81" s="141">
        <f t="shared" si="75"/>
        <v>191.9472593954529</v>
      </c>
      <c r="X81" s="141">
        <f t="shared" si="75"/>
        <v>202.16584418633289</v>
      </c>
      <c r="Y81" s="141">
        <f t="shared" si="75"/>
        <v>208.49079516672515</v>
      </c>
      <c r="Z81" s="141">
        <f t="shared" si="75"/>
        <v>215.45711201783396</v>
      </c>
      <c r="AA81" s="141">
        <f t="shared" si="75"/>
        <v>222.35926125863028</v>
      </c>
      <c r="AB81" s="141">
        <f t="shared" si="75"/>
        <v>229.1979313382829</v>
      </c>
      <c r="AC81" s="141">
        <f t="shared" si="75"/>
        <v>235.9738042631937</v>
      </c>
      <c r="AD81" s="141">
        <f t="shared" si="75"/>
        <v>242.68755565311358</v>
      </c>
      <c r="AE81" s="141">
        <f t="shared" si="75"/>
        <v>249.33985479679131</v>
      </c>
      <c r="AF81" s="141">
        <f t="shared" si="75"/>
        <v>255.93136470715905</v>
      </c>
      <c r="AG81" s="141">
        <f t="shared" si="75"/>
        <v>262.46274217605645</v>
      </c>
      <c r="AH81" s="141">
        <f t="shared" si="75"/>
        <v>268.93463782850046</v>
      </c>
      <c r="AI81" s="141"/>
      <c r="AJ81" s="141">
        <f t="shared" si="76"/>
        <v>0</v>
      </c>
      <c r="AK81" s="141">
        <f t="shared" si="76"/>
        <v>8.3612970689489536</v>
      </c>
      <c r="AL81" s="141">
        <f t="shared" si="76"/>
        <v>16.62990899104123</v>
      </c>
      <c r="AM81" s="141">
        <f t="shared" si="76"/>
        <v>24.806795906299786</v>
      </c>
      <c r="AN81" s="141">
        <f t="shared" si="76"/>
        <v>32.892909112949219</v>
      </c>
      <c r="AO81" s="141">
        <f t="shared" si="76"/>
        <v>40.889191143755745</v>
      </c>
      <c r="AP81" s="141">
        <f t="shared" si="76"/>
        <v>48.796575841734359</v>
      </c>
      <c r="AQ81" s="141">
        <f t="shared" si="76"/>
        <v>56.615988435228317</v>
      </c>
      <c r="AR81" s="141">
        <f t="shared" si="76"/>
        <v>64.348345612365975</v>
      </c>
      <c r="AS81" s="141">
        <f t="shared" si="76"/>
        <v>71.994555594899964</v>
      </c>
      <c r="AT81" s="141">
        <f t="shared" si="76"/>
        <v>79.555518211433863</v>
      </c>
      <c r="AU81" s="141">
        <f t="shared" si="76"/>
        <v>88.878497606716479</v>
      </c>
      <c r="AV81" s="141">
        <f t="shared" si="76"/>
        <v>98.106225360965283</v>
      </c>
      <c r="AW81" s="141">
        <f t="shared" si="76"/>
        <v>107.23969753282076</v>
      </c>
      <c r="AX81" s="141">
        <f t="shared" si="76"/>
        <v>116.27990097022088</v>
      </c>
      <c r="AY81" s="141">
        <f t="shared" si="76"/>
        <v>125.22781339009047</v>
      </c>
      <c r="AZ81" s="141">
        <f t="shared" si="76"/>
        <v>134.08440345736929</v>
      </c>
      <c r="BA81" s="141">
        <f t="shared" si="76"/>
        <v>142.85063086338397</v>
      </c>
      <c r="BB81" s="141">
        <f t="shared" si="76"/>
        <v>151.5274464035698</v>
      </c>
      <c r="BC81" s="141">
        <f t="shared" si="76"/>
        <v>160.11579205454646</v>
      </c>
      <c r="BD81" s="141">
        <f t="shared" si="76"/>
        <v>168.61660105055429</v>
      </c>
      <c r="BE81" s="141">
        <f t="shared" si="76"/>
        <v>173.84538795494711</v>
      </c>
      <c r="BF81" s="141">
        <f t="shared" si="76"/>
        <v>179.62797903799409</v>
      </c>
      <c r="BG81" s="141">
        <f t="shared" si="76"/>
        <v>185.35704204995051</v>
      </c>
      <c r="BH81" s="141">
        <f t="shared" si="76"/>
        <v>191.03315149735312</v>
      </c>
      <c r="BI81" s="141">
        <f t="shared" si="76"/>
        <v>196.65687650870592</v>
      </c>
      <c r="BJ81" s="141">
        <f t="shared" si="76"/>
        <v>202.22878088133547</v>
      </c>
      <c r="BK81" s="141">
        <f t="shared" si="76"/>
        <v>207.74942312785512</v>
      </c>
      <c r="BL81" s="141">
        <f t="shared" si="76"/>
        <v>213.21935652224278</v>
      </c>
      <c r="BM81" s="141">
        <f t="shared" si="76"/>
        <v>218.63912914553393</v>
      </c>
      <c r="BN81" s="141">
        <f t="shared" si="76"/>
        <v>224.00928393113364</v>
      </c>
      <c r="BO81" s="141"/>
      <c r="BP81" s="141">
        <f t="shared" si="77"/>
        <v>0</v>
      </c>
      <c r="BQ81" s="141">
        <f t="shared" si="77"/>
        <v>0</v>
      </c>
      <c r="BR81" s="141">
        <f t="shared" si="77"/>
        <v>0</v>
      </c>
      <c r="BS81" s="141">
        <f t="shared" si="77"/>
        <v>0</v>
      </c>
      <c r="BT81" s="141">
        <f t="shared" si="77"/>
        <v>0</v>
      </c>
      <c r="BU81" s="141">
        <f t="shared" si="77"/>
        <v>0</v>
      </c>
      <c r="BV81" s="141">
        <f t="shared" si="77"/>
        <v>0</v>
      </c>
      <c r="BW81" s="141">
        <f t="shared" si="77"/>
        <v>0</v>
      </c>
      <c r="BX81" s="141">
        <f t="shared" si="77"/>
        <v>0</v>
      </c>
      <c r="BY81" s="141">
        <f t="shared" si="77"/>
        <v>0</v>
      </c>
      <c r="BZ81" s="141">
        <f t="shared" si="77"/>
        <v>0</v>
      </c>
      <c r="CA81" s="141">
        <f t="shared" si="77"/>
        <v>0</v>
      </c>
      <c r="CB81" s="141">
        <f t="shared" si="77"/>
        <v>0</v>
      </c>
      <c r="CC81" s="141">
        <f t="shared" si="77"/>
        <v>0</v>
      </c>
      <c r="CD81" s="141">
        <f t="shared" si="77"/>
        <v>0</v>
      </c>
      <c r="CE81" s="141">
        <f t="shared" si="77"/>
        <v>0</v>
      </c>
      <c r="CF81" s="141">
        <f t="shared" si="77"/>
        <v>0</v>
      </c>
      <c r="CG81" s="141">
        <f t="shared" si="77"/>
        <v>0</v>
      </c>
      <c r="CH81" s="141">
        <f t="shared" si="77"/>
        <v>0</v>
      </c>
      <c r="CI81" s="141">
        <f t="shared" si="77"/>
        <v>0</v>
      </c>
      <c r="CJ81" s="141">
        <f t="shared" si="77"/>
        <v>0</v>
      </c>
      <c r="CK81" s="141">
        <f t="shared" si="77"/>
        <v>0</v>
      </c>
      <c r="CL81" s="141">
        <f t="shared" si="77"/>
        <v>0</v>
      </c>
      <c r="CM81" s="141">
        <f t="shared" si="77"/>
        <v>0</v>
      </c>
      <c r="CN81" s="141">
        <f t="shared" si="77"/>
        <v>0</v>
      </c>
      <c r="CO81" s="141">
        <f t="shared" si="77"/>
        <v>0</v>
      </c>
      <c r="CP81" s="141">
        <f t="shared" si="77"/>
        <v>0</v>
      </c>
      <c r="CQ81" s="141">
        <f t="shared" si="77"/>
        <v>0</v>
      </c>
      <c r="CR81" s="141">
        <f t="shared" si="77"/>
        <v>0</v>
      </c>
      <c r="CS81" s="141">
        <f t="shared" si="77"/>
        <v>0</v>
      </c>
      <c r="CT81" s="141">
        <f t="shared" si="77"/>
        <v>0</v>
      </c>
      <c r="CU81" s="141"/>
      <c r="CV81" s="141">
        <f t="shared" si="78"/>
        <v>0</v>
      </c>
      <c r="CW81" s="141">
        <f t="shared" si="78"/>
        <v>0</v>
      </c>
      <c r="CX81" s="141">
        <f t="shared" si="78"/>
        <v>0</v>
      </c>
      <c r="CY81" s="141">
        <f t="shared" si="78"/>
        <v>0</v>
      </c>
      <c r="CZ81" s="141">
        <f t="shared" si="78"/>
        <v>0</v>
      </c>
      <c r="DA81" s="141">
        <f t="shared" si="78"/>
        <v>0</v>
      </c>
      <c r="DB81" s="141">
        <f t="shared" si="78"/>
        <v>0</v>
      </c>
      <c r="DC81" s="141">
        <f t="shared" si="78"/>
        <v>0</v>
      </c>
      <c r="DD81" s="141">
        <f t="shared" si="78"/>
        <v>0</v>
      </c>
      <c r="DE81" s="141">
        <f t="shared" si="78"/>
        <v>0</v>
      </c>
      <c r="DF81" s="141">
        <f t="shared" si="78"/>
        <v>0</v>
      </c>
      <c r="DG81" s="141">
        <f t="shared" si="78"/>
        <v>0</v>
      </c>
      <c r="DH81" s="141">
        <f t="shared" si="78"/>
        <v>0</v>
      </c>
      <c r="DI81" s="141">
        <f t="shared" si="78"/>
        <v>0</v>
      </c>
      <c r="DJ81" s="141">
        <f t="shared" si="78"/>
        <v>0</v>
      </c>
      <c r="DK81" s="141">
        <f t="shared" si="78"/>
        <v>0</v>
      </c>
      <c r="DL81" s="141">
        <f t="shared" si="78"/>
        <v>0</v>
      </c>
      <c r="DM81" s="141">
        <f t="shared" si="78"/>
        <v>0</v>
      </c>
      <c r="DN81" s="141">
        <f t="shared" si="78"/>
        <v>0</v>
      </c>
      <c r="DO81" s="141">
        <f t="shared" si="78"/>
        <v>0</v>
      </c>
      <c r="DP81" s="141">
        <f t="shared" si="78"/>
        <v>0</v>
      </c>
      <c r="DQ81" s="141">
        <f t="shared" si="78"/>
        <v>0</v>
      </c>
      <c r="DR81" s="141">
        <f t="shared" si="78"/>
        <v>0</v>
      </c>
      <c r="DS81" s="141">
        <f t="shared" si="78"/>
        <v>0</v>
      </c>
      <c r="DT81" s="141">
        <f t="shared" si="78"/>
        <v>0</v>
      </c>
      <c r="DU81" s="141">
        <f t="shared" si="78"/>
        <v>0</v>
      </c>
      <c r="DV81" s="141">
        <f t="shared" si="78"/>
        <v>0</v>
      </c>
      <c r="DW81" s="141">
        <f t="shared" si="78"/>
        <v>0</v>
      </c>
      <c r="DX81" s="141">
        <f t="shared" si="78"/>
        <v>0</v>
      </c>
      <c r="DY81" s="141">
        <f t="shared" si="78"/>
        <v>0</v>
      </c>
      <c r="DZ81" s="141">
        <f t="shared" si="78"/>
        <v>0</v>
      </c>
      <c r="ED81" s="336">
        <v>300</v>
      </c>
      <c r="EE81" s="336"/>
      <c r="EF81" s="336"/>
      <c r="EG81" s="336"/>
      <c r="EH81" s="336"/>
      <c r="EK81" t="s">
        <v>400</v>
      </c>
    </row>
    <row r="82" spans="1:141">
      <c r="A82" s="1"/>
      <c r="B82" t="str">
        <f t="shared" si="79"/>
        <v>Packaging Substitution Compostables</v>
      </c>
      <c r="C82" s="5" t="s">
        <v>417</v>
      </c>
      <c r="D82" s="141">
        <f t="shared" si="75"/>
        <v>0</v>
      </c>
      <c r="E82" s="141">
        <f t="shared" si="75"/>
        <v>6.8441050500290377</v>
      </c>
      <c r="F82" s="141">
        <f t="shared" si="75"/>
        <v>31.937505656120162</v>
      </c>
      <c r="G82" s="141">
        <f t="shared" si="75"/>
        <v>47.709509203050821</v>
      </c>
      <c r="H82" s="141">
        <f t="shared" si="75"/>
        <v>63.352161171050092</v>
      </c>
      <c r="I82" s="141">
        <f t="shared" si="75"/>
        <v>78.866806825252141</v>
      </c>
      <c r="J82" s="141">
        <f t="shared" si="75"/>
        <v>94.254779008072873</v>
      </c>
      <c r="K82" s="141">
        <f t="shared" si="75"/>
        <v>109.51739824671451</v>
      </c>
      <c r="L82" s="141">
        <f t="shared" si="75"/>
        <v>124.65597285977711</v>
      </c>
      <c r="M82" s="141">
        <f t="shared" si="75"/>
        <v>139.67179906298432</v>
      </c>
      <c r="N82" s="141">
        <f t="shared" si="75"/>
        <v>154.56616107403076</v>
      </c>
      <c r="O82" s="141">
        <f t="shared" si="75"/>
        <v>173.95036371513081</v>
      </c>
      <c r="P82" s="141">
        <f t="shared" si="75"/>
        <v>185.88426788320697</v>
      </c>
      <c r="Q82" s="141">
        <f t="shared" si="75"/>
        <v>204.08664542885896</v>
      </c>
      <c r="R82" s="141">
        <f t="shared" si="75"/>
        <v>222.18395654004826</v>
      </c>
      <c r="S82" s="141">
        <f t="shared" si="75"/>
        <v>240.17730639923755</v>
      </c>
      <c r="T82" s="141">
        <f t="shared" si="75"/>
        <v>258.06778993311474</v>
      </c>
      <c r="U82" s="141">
        <f t="shared" si="75"/>
        <v>275.85649190155362</v>
      </c>
      <c r="V82" s="141">
        <f t="shared" si="75"/>
        <v>293.54448698583531</v>
      </c>
      <c r="W82" s="141">
        <f t="shared" si="75"/>
        <v>311.13283987613505</v>
      </c>
      <c r="X82" s="141">
        <f t="shared" si="75"/>
        <v>328.62260535828267</v>
      </c>
      <c r="Y82" s="141">
        <f t="shared" si="75"/>
        <v>348.07112361255798</v>
      </c>
      <c r="Z82" s="141">
        <f t="shared" si="75"/>
        <v>362.31797815440365</v>
      </c>
      <c r="AA82" s="141">
        <f t="shared" si="75"/>
        <v>376.50283543845575</v>
      </c>
      <c r="AB82" s="141">
        <f t="shared" si="75"/>
        <v>390.62636491999331</v>
      </c>
      <c r="AC82" s="141">
        <f t="shared" si="75"/>
        <v>404.68922976265401</v>
      </c>
      <c r="AD82" s="141">
        <f t="shared" si="75"/>
        <v>418.69208689342207</v>
      </c>
      <c r="AE82" s="141">
        <f t="shared" si="75"/>
        <v>432.63558705715633</v>
      </c>
      <c r="AF82" s="141">
        <f t="shared" si="75"/>
        <v>446.52037487066411</v>
      </c>
      <c r="AG82" s="141">
        <f t="shared" si="75"/>
        <v>460.34708887632036</v>
      </c>
      <c r="AH82" s="141">
        <f t="shared" si="75"/>
        <v>474.11636159524113</v>
      </c>
      <c r="AI82" s="141"/>
      <c r="AJ82" s="141">
        <f t="shared" si="76"/>
        <v>0</v>
      </c>
      <c r="AK82" s="141">
        <f t="shared" si="76"/>
        <v>5.8982025138358214</v>
      </c>
      <c r="AL82" s="141">
        <f t="shared" si="76"/>
        <v>26.717980527977677</v>
      </c>
      <c r="AM82" s="141">
        <f t="shared" si="76"/>
        <v>39.911284508218493</v>
      </c>
      <c r="AN82" s="141">
        <f t="shared" si="76"/>
        <v>52.995659444177818</v>
      </c>
      <c r="AO82" s="141">
        <f t="shared" si="76"/>
        <v>65.97223847438255</v>
      </c>
      <c r="AP82" s="141">
        <f t="shared" si="76"/>
        <v>78.842144271029099</v>
      </c>
      <c r="AQ82" s="141">
        <f t="shared" si="76"/>
        <v>91.606489130578922</v>
      </c>
      <c r="AR82" s="141">
        <f t="shared" si="76"/>
        <v>104.26637506360133</v>
      </c>
      <c r="AS82" s="141">
        <f t="shared" si="76"/>
        <v>116.82289388386998</v>
      </c>
      <c r="AT82" s="141">
        <f t="shared" si="76"/>
        <v>129.27712729671816</v>
      </c>
      <c r="AU82" s="141">
        <f t="shared" si="76"/>
        <v>145.40872359620968</v>
      </c>
      <c r="AV82" s="141">
        <f t="shared" si="76"/>
        <v>155.112481321785</v>
      </c>
      <c r="AW82" s="141">
        <f t="shared" si="76"/>
        <v>170.22946898603453</v>
      </c>
      <c r="AX82" s="141">
        <f t="shared" si="76"/>
        <v>185.25838325180177</v>
      </c>
      <c r="AY82" s="141">
        <f t="shared" si="76"/>
        <v>200.200150816209</v>
      </c>
      <c r="AZ82" s="141">
        <f t="shared" si="76"/>
        <v>215.05568977467112</v>
      </c>
      <c r="BA82" s="141">
        <f t="shared" si="76"/>
        <v>229.82590969552714</v>
      </c>
      <c r="BB82" s="141">
        <f t="shared" si="76"/>
        <v>244.51171169405148</v>
      </c>
      <c r="BC82" s="141">
        <f t="shared" si="76"/>
        <v>259.11398850584897</v>
      </c>
      <c r="BD82" s="141">
        <f t="shared" si="76"/>
        <v>273.6336245596396</v>
      </c>
      <c r="BE82" s="141">
        <f t="shared" si="76"/>
        <v>289.93238769179686</v>
      </c>
      <c r="BF82" s="141">
        <f t="shared" si="76"/>
        <v>301.74232252624074</v>
      </c>
      <c r="BG82" s="141">
        <f t="shared" si="76"/>
        <v>313.5002759781803</v>
      </c>
      <c r="BH82" s="141">
        <f t="shared" si="76"/>
        <v>325.20680953410925</v>
      </c>
      <c r="BI82" s="141">
        <f t="shared" si="76"/>
        <v>336.86247940212758</v>
      </c>
      <c r="BJ82" s="141">
        <f t="shared" si="76"/>
        <v>348.46783655808673</v>
      </c>
      <c r="BK82" s="141">
        <f t="shared" si="76"/>
        <v>360.02342679134716</v>
      </c>
      <c r="BL82" s="141">
        <f t="shared" si="76"/>
        <v>371.52979075015497</v>
      </c>
      <c r="BM82" s="141">
        <f t="shared" si="76"/>
        <v>382.9874639866382</v>
      </c>
      <c r="BN82" s="141">
        <f t="shared" si="76"/>
        <v>394.39697700142688</v>
      </c>
      <c r="BO82" s="141"/>
      <c r="BP82" s="141">
        <f t="shared" si="77"/>
        <v>0</v>
      </c>
      <c r="BQ82" s="141">
        <f t="shared" si="77"/>
        <v>0</v>
      </c>
      <c r="BR82" s="141">
        <f t="shared" si="77"/>
        <v>0</v>
      </c>
      <c r="BS82" s="141">
        <f t="shared" si="77"/>
        <v>0</v>
      </c>
      <c r="BT82" s="141">
        <f t="shared" si="77"/>
        <v>0</v>
      </c>
      <c r="BU82" s="141">
        <f t="shared" si="77"/>
        <v>0</v>
      </c>
      <c r="BV82" s="141">
        <f t="shared" si="77"/>
        <v>0</v>
      </c>
      <c r="BW82" s="141">
        <f t="shared" si="77"/>
        <v>0</v>
      </c>
      <c r="BX82" s="141">
        <f t="shared" si="77"/>
        <v>0</v>
      </c>
      <c r="BY82" s="141">
        <f t="shared" si="77"/>
        <v>0</v>
      </c>
      <c r="BZ82" s="141">
        <f t="shared" si="77"/>
        <v>0</v>
      </c>
      <c r="CA82" s="141">
        <f t="shared" si="77"/>
        <v>0</v>
      </c>
      <c r="CB82" s="141">
        <f t="shared" si="77"/>
        <v>0</v>
      </c>
      <c r="CC82" s="141">
        <f t="shared" si="77"/>
        <v>0</v>
      </c>
      <c r="CD82" s="141">
        <f t="shared" si="77"/>
        <v>0</v>
      </c>
      <c r="CE82" s="141">
        <f t="shared" si="77"/>
        <v>0</v>
      </c>
      <c r="CF82" s="141">
        <f t="shared" si="77"/>
        <v>0</v>
      </c>
      <c r="CG82" s="141">
        <f t="shared" si="77"/>
        <v>0</v>
      </c>
      <c r="CH82" s="141">
        <f t="shared" si="77"/>
        <v>0</v>
      </c>
      <c r="CI82" s="141">
        <f t="shared" si="77"/>
        <v>0</v>
      </c>
      <c r="CJ82" s="141">
        <f t="shared" si="77"/>
        <v>0</v>
      </c>
      <c r="CK82" s="141">
        <f t="shared" si="77"/>
        <v>0</v>
      </c>
      <c r="CL82" s="141">
        <f t="shared" si="77"/>
        <v>0</v>
      </c>
      <c r="CM82" s="141">
        <f t="shared" si="77"/>
        <v>0</v>
      </c>
      <c r="CN82" s="141">
        <f t="shared" si="77"/>
        <v>0</v>
      </c>
      <c r="CO82" s="141">
        <f t="shared" si="77"/>
        <v>0</v>
      </c>
      <c r="CP82" s="141">
        <f t="shared" si="77"/>
        <v>0</v>
      </c>
      <c r="CQ82" s="141">
        <f t="shared" si="77"/>
        <v>0</v>
      </c>
      <c r="CR82" s="141">
        <f t="shared" si="77"/>
        <v>0</v>
      </c>
      <c r="CS82" s="141">
        <f t="shared" si="77"/>
        <v>0</v>
      </c>
      <c r="CT82" s="141">
        <f t="shared" si="77"/>
        <v>0</v>
      </c>
      <c r="CU82" s="141"/>
      <c r="CV82" s="141">
        <f t="shared" si="78"/>
        <v>0</v>
      </c>
      <c r="CW82" s="141">
        <f t="shared" si="78"/>
        <v>0</v>
      </c>
      <c r="CX82" s="141">
        <f t="shared" si="78"/>
        <v>0</v>
      </c>
      <c r="CY82" s="141">
        <f t="shared" si="78"/>
        <v>0</v>
      </c>
      <c r="CZ82" s="141">
        <f t="shared" si="78"/>
        <v>0</v>
      </c>
      <c r="DA82" s="141">
        <f t="shared" si="78"/>
        <v>0</v>
      </c>
      <c r="DB82" s="141">
        <f t="shared" si="78"/>
        <v>0</v>
      </c>
      <c r="DC82" s="141">
        <f t="shared" si="78"/>
        <v>0</v>
      </c>
      <c r="DD82" s="141">
        <f t="shared" si="78"/>
        <v>0</v>
      </c>
      <c r="DE82" s="141">
        <f t="shared" si="78"/>
        <v>0</v>
      </c>
      <c r="DF82" s="141">
        <f t="shared" si="78"/>
        <v>0</v>
      </c>
      <c r="DG82" s="141">
        <f t="shared" si="78"/>
        <v>0</v>
      </c>
      <c r="DH82" s="141">
        <f t="shared" si="78"/>
        <v>0</v>
      </c>
      <c r="DI82" s="141">
        <f t="shared" si="78"/>
        <v>0</v>
      </c>
      <c r="DJ82" s="141">
        <f t="shared" si="78"/>
        <v>0</v>
      </c>
      <c r="DK82" s="141">
        <f t="shared" si="78"/>
        <v>0</v>
      </c>
      <c r="DL82" s="141">
        <f t="shared" si="78"/>
        <v>0</v>
      </c>
      <c r="DM82" s="141">
        <f t="shared" si="78"/>
        <v>0</v>
      </c>
      <c r="DN82" s="141">
        <f t="shared" si="78"/>
        <v>0</v>
      </c>
      <c r="DO82" s="141">
        <f t="shared" si="78"/>
        <v>0</v>
      </c>
      <c r="DP82" s="141">
        <f t="shared" si="78"/>
        <v>0</v>
      </c>
      <c r="DQ82" s="141">
        <f t="shared" si="78"/>
        <v>0</v>
      </c>
      <c r="DR82" s="141">
        <f t="shared" si="78"/>
        <v>0</v>
      </c>
      <c r="DS82" s="141">
        <f t="shared" si="78"/>
        <v>0</v>
      </c>
      <c r="DT82" s="141">
        <f t="shared" si="78"/>
        <v>0</v>
      </c>
      <c r="DU82" s="141">
        <f t="shared" si="78"/>
        <v>0</v>
      </c>
      <c r="DV82" s="141">
        <f t="shared" si="78"/>
        <v>0</v>
      </c>
      <c r="DW82" s="141">
        <f t="shared" si="78"/>
        <v>0</v>
      </c>
      <c r="DX82" s="141">
        <f t="shared" si="78"/>
        <v>0</v>
      </c>
      <c r="DY82" s="141">
        <f t="shared" si="78"/>
        <v>0</v>
      </c>
      <c r="DZ82" s="141">
        <f t="shared" si="78"/>
        <v>0</v>
      </c>
      <c r="ED82" s="336">
        <v>727</v>
      </c>
      <c r="EE82" s="336"/>
      <c r="EF82" s="336"/>
      <c r="EG82" s="336"/>
      <c r="EH82" s="336"/>
      <c r="EK82" t="s">
        <v>400</v>
      </c>
    </row>
    <row r="83" spans="1:141">
      <c r="A83" s="1"/>
      <c r="B83" t="str">
        <f t="shared" si="79"/>
        <v>MaaS</v>
      </c>
      <c r="C83" s="5" t="s">
        <v>417</v>
      </c>
      <c r="D83" s="141">
        <f t="shared" si="75"/>
        <v>0</v>
      </c>
      <c r="E83" s="141">
        <f t="shared" si="75"/>
        <v>1.1039523895565846</v>
      </c>
      <c r="F83" s="141">
        <f t="shared" si="75"/>
        <v>2.2243398123762863</v>
      </c>
      <c r="G83" s="141">
        <f t="shared" si="75"/>
        <v>3.361809405574514</v>
      </c>
      <c r="H83" s="141">
        <f t="shared" si="75"/>
        <v>4.5170231194803474</v>
      </c>
      <c r="I83" s="141">
        <f t="shared" si="75"/>
        <v>5.6906580671011602</v>
      </c>
      <c r="J83" s="141">
        <f t="shared" si="75"/>
        <v>6.8834068812662093</v>
      </c>
      <c r="K83" s="141">
        <f t="shared" si="75"/>
        <v>8.0959780796128449</v>
      </c>
      <c r="L83" s="141">
        <f t="shared" si="75"/>
        <v>9.3290964375823826</v>
      </c>
      <c r="M83" s="141">
        <f t="shared" si="75"/>
        <v>10.583503369596167</v>
      </c>
      <c r="N83" s="141">
        <f t="shared" si="75"/>
        <v>11.859957318585874</v>
      </c>
      <c r="O83" s="141">
        <f t="shared" si="75"/>
        <v>15.591745351776702</v>
      </c>
      <c r="P83" s="141">
        <f t="shared" si="75"/>
        <v>19.408661576449422</v>
      </c>
      <c r="Q83" s="141">
        <f t="shared" si="75"/>
        <v>23.313587883688854</v>
      </c>
      <c r="R83" s="141">
        <f t="shared" si="75"/>
        <v>27.309483753381425</v>
      </c>
      <c r="S83" s="141">
        <f t="shared" si="75"/>
        <v>31.399388119148664</v>
      </c>
      <c r="T83" s="141">
        <f t="shared" si="75"/>
        <v>35.586421276857649</v>
      </c>
      <c r="U83" s="141">
        <f t="shared" si="75"/>
        <v>39.873786837667708</v>
      </c>
      <c r="V83" s="141">
        <f t="shared" si="75"/>
        <v>44.264773726593724</v>
      </c>
      <c r="W83" s="141">
        <f t="shared" si="75"/>
        <v>48.762758227587113</v>
      </c>
      <c r="X83" s="141">
        <f t="shared" si="75"/>
        <v>53.371206076157527</v>
      </c>
      <c r="Y83" s="141">
        <f t="shared" si="75"/>
        <v>62.043161905100732</v>
      </c>
      <c r="Z83" s="141">
        <f t="shared" si="75"/>
        <v>70.906057107335627</v>
      </c>
      <c r="AA83" s="141">
        <f t="shared" si="75"/>
        <v>79.966175218168573</v>
      </c>
      <c r="AB83" s="141">
        <f t="shared" si="75"/>
        <v>89.229953841997144</v>
      </c>
      <c r="AC83" s="141">
        <f t="shared" si="75"/>
        <v>98.703988276850467</v>
      </c>
      <c r="AD83" s="141">
        <f t="shared" si="75"/>
        <v>108.39503522011975</v>
      </c>
      <c r="AE83" s="141">
        <f t="shared" si="75"/>
        <v>118.31001655722737</v>
      </c>
      <c r="AF83" s="141">
        <f t="shared" si="75"/>
        <v>128.45602323502007</v>
      </c>
      <c r="AG83" s="141">
        <f t="shared" si="75"/>
        <v>138.84031922170891</v>
      </c>
      <c r="AH83" s="141">
        <f t="shared" si="75"/>
        <v>149.47034555521594</v>
      </c>
      <c r="AI83" s="141"/>
      <c r="AJ83" s="141">
        <f t="shared" si="76"/>
        <v>0</v>
      </c>
      <c r="AK83" s="141">
        <f t="shared" si="76"/>
        <v>0.55169452048946066</v>
      </c>
      <c r="AL83" s="141">
        <f t="shared" si="76"/>
        <v>1.1110240551811756</v>
      </c>
      <c r="AM83" s="141">
        <f t="shared" si="76"/>
        <v>1.6782827092205637</v>
      </c>
      <c r="AN83" s="141">
        <f t="shared" si="76"/>
        <v>2.2537709953715921</v>
      </c>
      <c r="AO83" s="141">
        <f t="shared" si="76"/>
        <v>2.8377959804836306</v>
      </c>
      <c r="AP83" s="141">
        <f t="shared" si="76"/>
        <v>3.4306714350776195</v>
      </c>
      <c r="AQ83" s="141">
        <f t="shared" si="76"/>
        <v>4.0327179861162428</v>
      </c>
      <c r="AR83" s="141">
        <f t="shared" si="76"/>
        <v>4.6442632730241202</v>
      </c>
      <c r="AS83" s="141">
        <f t="shared" si="76"/>
        <v>5.2656421070253634</v>
      </c>
      <c r="AT83" s="141">
        <f t="shared" si="76"/>
        <v>5.8971966338671891</v>
      </c>
      <c r="AU83" s="141">
        <f t="shared" si="76"/>
        <v>7.7481974484914309</v>
      </c>
      <c r="AV83" s="141">
        <f t="shared" si="76"/>
        <v>9.6392310986972145</v>
      </c>
      <c r="AW83" s="141">
        <f t="shared" si="76"/>
        <v>11.571622187106835</v>
      </c>
      <c r="AX83" s="141">
        <f t="shared" si="76"/>
        <v>13.546730298686727</v>
      </c>
      <c r="AY83" s="141">
        <f t="shared" si="76"/>
        <v>15.565950827232545</v>
      </c>
      <c r="AZ83" s="141">
        <f t="shared" si="76"/>
        <v>17.630715820971137</v>
      </c>
      <c r="BA83" s="141">
        <f t="shared" si="76"/>
        <v>19.742494847695891</v>
      </c>
      <c r="BB83" s="141">
        <f t="shared" si="76"/>
        <v>21.902795879861277</v>
      </c>
      <c r="BC83" s="141">
        <f t="shared" si="76"/>
        <v>24.113166200070914</v>
      </c>
      <c r="BD83" s="141">
        <f t="shared" si="76"/>
        <v>26.375193327403462</v>
      </c>
      <c r="BE83" s="141">
        <f t="shared" si="76"/>
        <v>30.694845243142105</v>
      </c>
      <c r="BF83" s="141">
        <f t="shared" si="76"/>
        <v>35.119133070453387</v>
      </c>
      <c r="BG83" s="141">
        <f t="shared" si="76"/>
        <v>39.651678684059746</v>
      </c>
      <c r="BH83" s="141">
        <f t="shared" si="76"/>
        <v>44.296197451363156</v>
      </c>
      <c r="BI83" s="141">
        <f t="shared" si="76"/>
        <v>49.056500512860836</v>
      </c>
      <c r="BJ83" s="141">
        <f t="shared" si="76"/>
        <v>53.936497115121327</v>
      </c>
      <c r="BK83" s="141">
        <f t="shared" si="76"/>
        <v>58.940196997479745</v>
      </c>
      <c r="BL83" s="141">
        <f t="shared" si="76"/>
        <v>64.071712833637179</v>
      </c>
      <c r="BM83" s="141">
        <f t="shared" si="76"/>
        <v>69.335262729373312</v>
      </c>
      <c r="BN83" s="141">
        <f t="shared" si="76"/>
        <v>74.735172777607971</v>
      </c>
      <c r="BO83" s="141"/>
      <c r="BP83" s="141">
        <f t="shared" si="77"/>
        <v>0</v>
      </c>
      <c r="BQ83" s="141">
        <f t="shared" si="77"/>
        <v>0</v>
      </c>
      <c r="BR83" s="141">
        <f t="shared" si="77"/>
        <v>0</v>
      </c>
      <c r="BS83" s="141">
        <f t="shared" si="77"/>
        <v>0</v>
      </c>
      <c r="BT83" s="141">
        <f t="shared" si="77"/>
        <v>0</v>
      </c>
      <c r="BU83" s="141">
        <f t="shared" si="77"/>
        <v>0</v>
      </c>
      <c r="BV83" s="141">
        <f t="shared" si="77"/>
        <v>0</v>
      </c>
      <c r="BW83" s="141">
        <f t="shared" si="77"/>
        <v>0</v>
      </c>
      <c r="BX83" s="141">
        <f t="shared" si="77"/>
        <v>0</v>
      </c>
      <c r="BY83" s="141">
        <f t="shared" si="77"/>
        <v>0</v>
      </c>
      <c r="BZ83" s="141">
        <f t="shared" si="77"/>
        <v>0</v>
      </c>
      <c r="CA83" s="141">
        <f t="shared" si="77"/>
        <v>0</v>
      </c>
      <c r="CB83" s="141">
        <f t="shared" si="77"/>
        <v>0</v>
      </c>
      <c r="CC83" s="141">
        <f t="shared" si="77"/>
        <v>0</v>
      </c>
      <c r="CD83" s="141">
        <f t="shared" si="77"/>
        <v>0</v>
      </c>
      <c r="CE83" s="141">
        <f t="shared" si="77"/>
        <v>0</v>
      </c>
      <c r="CF83" s="141">
        <f t="shared" si="77"/>
        <v>0</v>
      </c>
      <c r="CG83" s="141">
        <f t="shared" si="77"/>
        <v>0</v>
      </c>
      <c r="CH83" s="141">
        <f t="shared" si="77"/>
        <v>0</v>
      </c>
      <c r="CI83" s="141">
        <f t="shared" si="77"/>
        <v>0</v>
      </c>
      <c r="CJ83" s="141">
        <f t="shared" si="77"/>
        <v>0</v>
      </c>
      <c r="CK83" s="141">
        <f t="shared" si="77"/>
        <v>0</v>
      </c>
      <c r="CL83" s="141">
        <f t="shared" si="77"/>
        <v>0</v>
      </c>
      <c r="CM83" s="141">
        <f t="shared" si="77"/>
        <v>0</v>
      </c>
      <c r="CN83" s="141">
        <f t="shared" si="77"/>
        <v>0</v>
      </c>
      <c r="CO83" s="141">
        <f t="shared" si="77"/>
        <v>0</v>
      </c>
      <c r="CP83" s="141">
        <f t="shared" si="77"/>
        <v>0</v>
      </c>
      <c r="CQ83" s="141">
        <f t="shared" si="77"/>
        <v>0</v>
      </c>
      <c r="CR83" s="141">
        <f t="shared" si="77"/>
        <v>0</v>
      </c>
      <c r="CS83" s="141">
        <f t="shared" si="77"/>
        <v>0</v>
      </c>
      <c r="CT83" s="141">
        <f t="shared" si="77"/>
        <v>0</v>
      </c>
      <c r="CU83" s="141"/>
      <c r="CV83" s="141">
        <f t="shared" si="78"/>
        <v>0</v>
      </c>
      <c r="CW83" s="141">
        <f t="shared" si="78"/>
        <v>0</v>
      </c>
      <c r="CX83" s="141">
        <f t="shared" si="78"/>
        <v>0</v>
      </c>
      <c r="CY83" s="141">
        <f t="shared" si="78"/>
        <v>0</v>
      </c>
      <c r="CZ83" s="141">
        <f t="shared" si="78"/>
        <v>0</v>
      </c>
      <c r="DA83" s="141">
        <f t="shared" si="78"/>
        <v>0</v>
      </c>
      <c r="DB83" s="141">
        <f t="shared" si="78"/>
        <v>0</v>
      </c>
      <c r="DC83" s="141">
        <f t="shared" si="78"/>
        <v>0</v>
      </c>
      <c r="DD83" s="141">
        <f t="shared" si="78"/>
        <v>0</v>
      </c>
      <c r="DE83" s="141">
        <f t="shared" si="78"/>
        <v>0</v>
      </c>
      <c r="DF83" s="141">
        <f t="shared" si="78"/>
        <v>0</v>
      </c>
      <c r="DG83" s="141">
        <f t="shared" si="78"/>
        <v>0</v>
      </c>
      <c r="DH83" s="141">
        <f t="shared" si="78"/>
        <v>0</v>
      </c>
      <c r="DI83" s="141">
        <f t="shared" si="78"/>
        <v>0</v>
      </c>
      <c r="DJ83" s="141">
        <f t="shared" si="78"/>
        <v>0</v>
      </c>
      <c r="DK83" s="141">
        <f t="shared" si="78"/>
        <v>0</v>
      </c>
      <c r="DL83" s="141">
        <f t="shared" si="78"/>
        <v>0</v>
      </c>
      <c r="DM83" s="141">
        <f t="shared" si="78"/>
        <v>0</v>
      </c>
      <c r="DN83" s="141">
        <f t="shared" si="78"/>
        <v>0</v>
      </c>
      <c r="DO83" s="141">
        <f t="shared" si="78"/>
        <v>0</v>
      </c>
      <c r="DP83" s="141">
        <f t="shared" si="78"/>
        <v>0</v>
      </c>
      <c r="DQ83" s="141">
        <f t="shared" si="78"/>
        <v>0</v>
      </c>
      <c r="DR83" s="141">
        <f t="shared" si="78"/>
        <v>0</v>
      </c>
      <c r="DS83" s="141">
        <f t="shared" si="78"/>
        <v>0</v>
      </c>
      <c r="DT83" s="141">
        <f t="shared" si="78"/>
        <v>0</v>
      </c>
      <c r="DU83" s="141">
        <f t="shared" si="78"/>
        <v>0</v>
      </c>
      <c r="DV83" s="141">
        <f t="shared" si="78"/>
        <v>0</v>
      </c>
      <c r="DW83" s="141">
        <f t="shared" si="78"/>
        <v>0</v>
      </c>
      <c r="DX83" s="141">
        <f t="shared" si="78"/>
        <v>0</v>
      </c>
      <c r="DY83" s="141">
        <f t="shared" si="78"/>
        <v>0</v>
      </c>
      <c r="DZ83" s="141">
        <f t="shared" si="78"/>
        <v>0</v>
      </c>
      <c r="ED83" s="342">
        <v>100</v>
      </c>
      <c r="EE83" s="336"/>
      <c r="EF83" s="336"/>
      <c r="EG83" s="336"/>
      <c r="EH83" s="336"/>
    </row>
    <row r="84" spans="1:141">
      <c r="A84" s="1"/>
      <c r="B84" t="str">
        <f t="shared" si="79"/>
        <v>Vehicle life extension</v>
      </c>
      <c r="C84" s="5" t="s">
        <v>417</v>
      </c>
      <c r="D84" s="141">
        <f t="shared" si="75"/>
        <v>0</v>
      </c>
      <c r="E84" s="141">
        <f t="shared" si="75"/>
        <v>0.7013297589134343</v>
      </c>
      <c r="F84" s="141">
        <f t="shared" si="75"/>
        <v>1.4106571469860021</v>
      </c>
      <c r="G84" s="141">
        <f t="shared" si="75"/>
        <v>2.1282548108748793</v>
      </c>
      <c r="H84" s="141">
        <f t="shared" si="75"/>
        <v>2.8543996045403039</v>
      </c>
      <c r="I84" s="141">
        <f t="shared" si="75"/>
        <v>3.5893726497725584</v>
      </c>
      <c r="J84" s="141">
        <f t="shared" si="75"/>
        <v>4.3334593971200066</v>
      </c>
      <c r="K84" s="141">
        <f t="shared" si="75"/>
        <v>5.0869496872069764</v>
      </c>
      <c r="L84" s="141">
        <f t="shared" si="75"/>
        <v>5.8501378124297245</v>
      </c>
      <c r="M84" s="141">
        <f t="shared" si="75"/>
        <v>6.6233225790179748</v>
      </c>
      <c r="N84" s="141">
        <f t="shared" si="75"/>
        <v>7.4068073694489245</v>
      </c>
      <c r="O84" s="141">
        <f t="shared" si="75"/>
        <v>9.679461214651667</v>
      </c>
      <c r="P84" s="141">
        <f t="shared" si="75"/>
        <v>11.975471448545941</v>
      </c>
      <c r="Q84" s="141">
        <f t="shared" si="75"/>
        <v>14.294797197805762</v>
      </c>
      <c r="R84" s="141">
        <f t="shared" si="75"/>
        <v>16.637370917096096</v>
      </c>
      <c r="S84" s="141">
        <f t="shared" si="75"/>
        <v>19.003097058514442</v>
      </c>
      <c r="T84" s="141">
        <f t="shared" si="75"/>
        <v>21.391850695179667</v>
      </c>
      <c r="U84" s="141">
        <f t="shared" si="75"/>
        <v>23.803476097601909</v>
      </c>
      <c r="V84" s="141">
        <f t="shared" si="75"/>
        <v>26.237785261431078</v>
      </c>
      <c r="W84" s="141">
        <f t="shared" si="75"/>
        <v>28.6945563851434</v>
      </c>
      <c r="X84" s="141">
        <f t="shared" si="75"/>
        <v>31.173532296186977</v>
      </c>
      <c r="Y84" s="141">
        <f t="shared" si="75"/>
        <v>35.719040520933937</v>
      </c>
      <c r="Z84" s="141">
        <f t="shared" si="75"/>
        <v>40.217979820868081</v>
      </c>
      <c r="AA84" s="141">
        <f t="shared" si="75"/>
        <v>44.665496044159802</v>
      </c>
      <c r="AB84" s="141">
        <f t="shared" si="75"/>
        <v>49.056503649792887</v>
      </c>
      <c r="AC84" s="141">
        <f t="shared" si="75"/>
        <v>53.385677741571556</v>
      </c>
      <c r="AD84" s="141">
        <f t="shared" si="75"/>
        <v>57.647445866563288</v>
      </c>
      <c r="AE84" s="141">
        <f t="shared" si="75"/>
        <v>61.835979571636159</v>
      </c>
      <c r="AF84" s="141">
        <f t="shared" si="75"/>
        <v>65.945185711589829</v>
      </c>
      <c r="AG84" s="141">
        <f t="shared" si="75"/>
        <v>69.968697502215676</v>
      </c>
      <c r="AH84" s="141">
        <f t="shared" si="75"/>
        <v>73.899865311453908</v>
      </c>
      <c r="AI84" s="141"/>
      <c r="AJ84" s="141">
        <f t="shared" si="76"/>
        <v>0</v>
      </c>
      <c r="AK84" s="141">
        <f t="shared" si="76"/>
        <v>0.35078227745928925</v>
      </c>
      <c r="AL84" s="141">
        <f t="shared" si="76"/>
        <v>0.70580975799813583</v>
      </c>
      <c r="AM84" s="141">
        <f t="shared" si="76"/>
        <v>1.0652367351610501</v>
      </c>
      <c r="AN84" s="141">
        <f t="shared" si="76"/>
        <v>1.4292204031882001</v>
      </c>
      <c r="AO84" s="141">
        <f t="shared" si="76"/>
        <v>1.7979209151497761</v>
      </c>
      <c r="AP84" s="141">
        <f t="shared" si="76"/>
        <v>2.1715014421265892</v>
      </c>
      <c r="AQ84" s="141">
        <f t="shared" si="76"/>
        <v>2.5501282334546596</v>
      </c>
      <c r="AR84" s="141">
        <f t="shared" si="76"/>
        <v>2.9339706780518449</v>
      </c>
      <c r="AS84" s="141">
        <f t="shared" si="76"/>
        <v>3.3232013668448324</v>
      </c>
      <c r="AT84" s="141">
        <f t="shared" si="76"/>
        <v>3.717996156315114</v>
      </c>
      <c r="AU84" s="141">
        <f t="shared" si="76"/>
        <v>4.8706822317742304</v>
      </c>
      <c r="AV84" s="141">
        <f t="shared" si="76"/>
        <v>6.0412760762018207</v>
      </c>
      <c r="AW84" s="141">
        <f t="shared" si="76"/>
        <v>7.2301781589850318</v>
      </c>
      <c r="AX84" s="141">
        <f t="shared" si="76"/>
        <v>8.437793753306785</v>
      </c>
      <c r="AY84" s="141">
        <f t="shared" si="76"/>
        <v>9.6645328955791889</v>
      </c>
      <c r="AZ84" s="141">
        <f t="shared" si="76"/>
        <v>10.910810340727904</v>
      </c>
      <c r="BA84" s="141">
        <f t="shared" si="76"/>
        <v>12.177045513159449</v>
      </c>
      <c r="BB84" s="141">
        <f t="shared" si="76"/>
        <v>13.463662453238232</v>
      </c>
      <c r="BC84" s="141">
        <f t="shared" si="76"/>
        <v>14.771089759094789</v>
      </c>
      <c r="BD84" s="141">
        <f t="shared" si="76"/>
        <v>16.099760523581338</v>
      </c>
      <c r="BE84" s="141">
        <f t="shared" si="76"/>
        <v>18.608121771185935</v>
      </c>
      <c r="BF84" s="141">
        <f t="shared" si="76"/>
        <v>21.140755789994738</v>
      </c>
      <c r="BG84" s="141">
        <f t="shared" si="76"/>
        <v>23.697551737903332</v>
      </c>
      <c r="BH84" s="141">
        <f t="shared" si="76"/>
        <v>26.278362705175628</v>
      </c>
      <c r="BI84" s="141">
        <f t="shared" si="76"/>
        <v>28.883004044648015</v>
      </c>
      <c r="BJ84" s="141">
        <f t="shared" si="76"/>
        <v>31.511251644922346</v>
      </c>
      <c r="BK84" s="141">
        <f t="shared" si="76"/>
        <v>34.162840144870152</v>
      </c>
      <c r="BL84" s="141">
        <f t="shared" si="76"/>
        <v>36.837461087725046</v>
      </c>
      <c r="BM84" s="141">
        <f t="shared" si="76"/>
        <v>39.534761012994537</v>
      </c>
      <c r="BN84" s="141">
        <f t="shared" si="76"/>
        <v>42.254339484375095</v>
      </c>
      <c r="BO84" s="141"/>
      <c r="BP84" s="141">
        <f t="shared" si="77"/>
        <v>0</v>
      </c>
      <c r="BQ84" s="141">
        <f t="shared" si="77"/>
        <v>0</v>
      </c>
      <c r="BR84" s="141">
        <f t="shared" si="77"/>
        <v>0</v>
      </c>
      <c r="BS84" s="141">
        <f t="shared" si="77"/>
        <v>0</v>
      </c>
      <c r="BT84" s="141">
        <f t="shared" si="77"/>
        <v>0</v>
      </c>
      <c r="BU84" s="141">
        <f t="shared" si="77"/>
        <v>0</v>
      </c>
      <c r="BV84" s="141">
        <f t="shared" si="77"/>
        <v>0</v>
      </c>
      <c r="BW84" s="141">
        <f t="shared" si="77"/>
        <v>0</v>
      </c>
      <c r="BX84" s="141">
        <f t="shared" si="77"/>
        <v>0</v>
      </c>
      <c r="BY84" s="141">
        <f t="shared" si="77"/>
        <v>0</v>
      </c>
      <c r="BZ84" s="141">
        <f t="shared" si="77"/>
        <v>0</v>
      </c>
      <c r="CA84" s="141">
        <f t="shared" si="77"/>
        <v>0</v>
      </c>
      <c r="CB84" s="141">
        <f t="shared" si="77"/>
        <v>0</v>
      </c>
      <c r="CC84" s="141">
        <f t="shared" si="77"/>
        <v>0</v>
      </c>
      <c r="CD84" s="141">
        <f t="shared" si="77"/>
        <v>0</v>
      </c>
      <c r="CE84" s="141">
        <f t="shared" si="77"/>
        <v>0</v>
      </c>
      <c r="CF84" s="141">
        <f t="shared" si="77"/>
        <v>0</v>
      </c>
      <c r="CG84" s="141">
        <f t="shared" si="77"/>
        <v>0</v>
      </c>
      <c r="CH84" s="141">
        <f t="shared" si="77"/>
        <v>0</v>
      </c>
      <c r="CI84" s="141">
        <f t="shared" si="77"/>
        <v>0</v>
      </c>
      <c r="CJ84" s="141">
        <f t="shared" si="77"/>
        <v>0</v>
      </c>
      <c r="CK84" s="141">
        <f t="shared" si="77"/>
        <v>0</v>
      </c>
      <c r="CL84" s="141">
        <f t="shared" si="77"/>
        <v>0</v>
      </c>
      <c r="CM84" s="141">
        <f t="shared" si="77"/>
        <v>0</v>
      </c>
      <c r="CN84" s="141">
        <f t="shared" si="77"/>
        <v>0</v>
      </c>
      <c r="CO84" s="141">
        <f t="shared" si="77"/>
        <v>0</v>
      </c>
      <c r="CP84" s="141">
        <f t="shared" si="77"/>
        <v>0</v>
      </c>
      <c r="CQ84" s="141">
        <f t="shared" si="77"/>
        <v>0</v>
      </c>
      <c r="CR84" s="141">
        <f t="shared" si="77"/>
        <v>0</v>
      </c>
      <c r="CS84" s="141">
        <f t="shared" si="77"/>
        <v>0</v>
      </c>
      <c r="CT84" s="141">
        <f t="shared" si="77"/>
        <v>0</v>
      </c>
      <c r="CU84" s="141"/>
      <c r="CV84" s="141">
        <f t="shared" si="78"/>
        <v>0</v>
      </c>
      <c r="CW84" s="141">
        <f t="shared" si="78"/>
        <v>0</v>
      </c>
      <c r="CX84" s="141">
        <f t="shared" si="78"/>
        <v>0</v>
      </c>
      <c r="CY84" s="141">
        <f t="shared" si="78"/>
        <v>0</v>
      </c>
      <c r="CZ84" s="141">
        <f t="shared" si="78"/>
        <v>0</v>
      </c>
      <c r="DA84" s="141">
        <f t="shared" si="78"/>
        <v>0</v>
      </c>
      <c r="DB84" s="141">
        <f t="shared" si="78"/>
        <v>0</v>
      </c>
      <c r="DC84" s="141">
        <f t="shared" si="78"/>
        <v>0</v>
      </c>
      <c r="DD84" s="141">
        <f t="shared" si="78"/>
        <v>0</v>
      </c>
      <c r="DE84" s="141">
        <f t="shared" si="78"/>
        <v>0</v>
      </c>
      <c r="DF84" s="141">
        <f t="shared" si="78"/>
        <v>0</v>
      </c>
      <c r="DG84" s="141">
        <f t="shared" si="78"/>
        <v>0</v>
      </c>
      <c r="DH84" s="141">
        <f t="shared" si="78"/>
        <v>0</v>
      </c>
      <c r="DI84" s="141">
        <f t="shared" si="78"/>
        <v>0</v>
      </c>
      <c r="DJ84" s="141">
        <f t="shared" si="78"/>
        <v>0</v>
      </c>
      <c r="DK84" s="141">
        <f t="shared" si="78"/>
        <v>0</v>
      </c>
      <c r="DL84" s="141">
        <f t="shared" si="78"/>
        <v>0</v>
      </c>
      <c r="DM84" s="141">
        <f t="shared" si="78"/>
        <v>0</v>
      </c>
      <c r="DN84" s="141">
        <f t="shared" si="78"/>
        <v>0</v>
      </c>
      <c r="DO84" s="141">
        <f t="shared" si="78"/>
        <v>0</v>
      </c>
      <c r="DP84" s="141">
        <f t="shared" si="78"/>
        <v>0</v>
      </c>
      <c r="DQ84" s="141">
        <f t="shared" si="78"/>
        <v>0</v>
      </c>
      <c r="DR84" s="141">
        <f t="shared" si="78"/>
        <v>0</v>
      </c>
      <c r="DS84" s="141">
        <f t="shared" si="78"/>
        <v>0</v>
      </c>
      <c r="DT84" s="141">
        <f t="shared" si="78"/>
        <v>0</v>
      </c>
      <c r="DU84" s="141">
        <f t="shared" si="78"/>
        <v>0</v>
      </c>
      <c r="DV84" s="141">
        <f t="shared" si="78"/>
        <v>0</v>
      </c>
      <c r="DW84" s="141">
        <f t="shared" si="78"/>
        <v>0</v>
      </c>
      <c r="DX84" s="141">
        <f t="shared" si="78"/>
        <v>0</v>
      </c>
      <c r="DY84" s="141">
        <f t="shared" si="78"/>
        <v>0</v>
      </c>
      <c r="DZ84" s="141">
        <f t="shared" si="78"/>
        <v>0</v>
      </c>
      <c r="ED84" s="342">
        <v>100</v>
      </c>
      <c r="EE84" s="336"/>
      <c r="EF84" s="336"/>
      <c r="EG84" s="336"/>
      <c r="EH84" s="336"/>
    </row>
    <row r="85" spans="1:141">
      <c r="A85" s="1"/>
      <c r="B85" t="str">
        <f t="shared" si="79"/>
        <v>Building reduction</v>
      </c>
      <c r="C85" s="5" t="s">
        <v>417</v>
      </c>
      <c r="D85" s="141">
        <f t="shared" si="75"/>
        <v>0</v>
      </c>
      <c r="E85" s="141">
        <f t="shared" si="75"/>
        <v>0</v>
      </c>
      <c r="F85" s="141">
        <f t="shared" si="75"/>
        <v>0</v>
      </c>
      <c r="G85" s="141">
        <f t="shared" si="75"/>
        <v>0</v>
      </c>
      <c r="H85" s="141">
        <f t="shared" si="75"/>
        <v>0</v>
      </c>
      <c r="I85" s="141">
        <f t="shared" si="75"/>
        <v>0</v>
      </c>
      <c r="J85" s="141">
        <f t="shared" si="75"/>
        <v>0</v>
      </c>
      <c r="K85" s="141">
        <f t="shared" si="75"/>
        <v>0</v>
      </c>
      <c r="L85" s="141">
        <f t="shared" si="75"/>
        <v>0</v>
      </c>
      <c r="M85" s="141">
        <f t="shared" si="75"/>
        <v>0</v>
      </c>
      <c r="N85" s="141">
        <f t="shared" si="75"/>
        <v>0</v>
      </c>
      <c r="O85" s="141">
        <f t="shared" si="75"/>
        <v>0</v>
      </c>
      <c r="P85" s="141">
        <f t="shared" si="75"/>
        <v>0</v>
      </c>
      <c r="Q85" s="141">
        <f t="shared" si="75"/>
        <v>0</v>
      </c>
      <c r="R85" s="141">
        <f t="shared" si="75"/>
        <v>0</v>
      </c>
      <c r="S85" s="141">
        <f t="shared" si="75"/>
        <v>0</v>
      </c>
      <c r="T85" s="141">
        <f t="shared" si="75"/>
        <v>0</v>
      </c>
      <c r="U85" s="141">
        <f t="shared" si="75"/>
        <v>0</v>
      </c>
      <c r="V85" s="141">
        <f t="shared" si="75"/>
        <v>0</v>
      </c>
      <c r="W85" s="141">
        <f t="shared" si="75"/>
        <v>0</v>
      </c>
      <c r="X85" s="141">
        <f t="shared" si="75"/>
        <v>0</v>
      </c>
      <c r="Y85" s="141">
        <f t="shared" si="75"/>
        <v>0</v>
      </c>
      <c r="Z85" s="141">
        <f t="shared" si="75"/>
        <v>0</v>
      </c>
      <c r="AA85" s="141">
        <f t="shared" si="75"/>
        <v>0</v>
      </c>
      <c r="AB85" s="141">
        <f t="shared" si="75"/>
        <v>0</v>
      </c>
      <c r="AC85" s="141">
        <f t="shared" si="75"/>
        <v>0</v>
      </c>
      <c r="AD85" s="141">
        <f t="shared" si="75"/>
        <v>0</v>
      </c>
      <c r="AE85" s="141">
        <f t="shared" si="75"/>
        <v>0</v>
      </c>
      <c r="AF85" s="141">
        <f t="shared" si="75"/>
        <v>0</v>
      </c>
      <c r="AG85" s="141">
        <f t="shared" si="75"/>
        <v>0</v>
      </c>
      <c r="AH85" s="141">
        <f t="shared" si="75"/>
        <v>0</v>
      </c>
      <c r="AI85" s="141"/>
      <c r="AJ85" s="141">
        <f t="shared" si="76"/>
        <v>0</v>
      </c>
      <c r="AK85" s="141">
        <f t="shared" si="76"/>
        <v>0</v>
      </c>
      <c r="AL85" s="141">
        <f t="shared" si="76"/>
        <v>0</v>
      </c>
      <c r="AM85" s="141">
        <f t="shared" si="76"/>
        <v>0</v>
      </c>
      <c r="AN85" s="141">
        <f t="shared" si="76"/>
        <v>0</v>
      </c>
      <c r="AO85" s="141">
        <f t="shared" si="76"/>
        <v>0</v>
      </c>
      <c r="AP85" s="141">
        <f t="shared" si="76"/>
        <v>0</v>
      </c>
      <c r="AQ85" s="141">
        <f t="shared" si="76"/>
        <v>0</v>
      </c>
      <c r="AR85" s="141">
        <f t="shared" si="76"/>
        <v>0</v>
      </c>
      <c r="AS85" s="141">
        <f t="shared" si="76"/>
        <v>0</v>
      </c>
      <c r="AT85" s="141">
        <f t="shared" si="76"/>
        <v>0</v>
      </c>
      <c r="AU85" s="141">
        <f t="shared" si="76"/>
        <v>0</v>
      </c>
      <c r="AV85" s="141">
        <f t="shared" si="76"/>
        <v>0</v>
      </c>
      <c r="AW85" s="141">
        <f t="shared" si="76"/>
        <v>0</v>
      </c>
      <c r="AX85" s="141">
        <f t="shared" si="76"/>
        <v>0</v>
      </c>
      <c r="AY85" s="141">
        <f t="shared" si="76"/>
        <v>0</v>
      </c>
      <c r="AZ85" s="141">
        <f t="shared" si="76"/>
        <v>0</v>
      </c>
      <c r="BA85" s="141">
        <f t="shared" si="76"/>
        <v>0</v>
      </c>
      <c r="BB85" s="141">
        <f t="shared" si="76"/>
        <v>0</v>
      </c>
      <c r="BC85" s="141">
        <f t="shared" si="76"/>
        <v>0</v>
      </c>
      <c r="BD85" s="141">
        <f t="shared" si="76"/>
        <v>0</v>
      </c>
      <c r="BE85" s="141">
        <f t="shared" si="76"/>
        <v>0</v>
      </c>
      <c r="BF85" s="141">
        <f t="shared" si="76"/>
        <v>0</v>
      </c>
      <c r="BG85" s="141">
        <f t="shared" si="76"/>
        <v>0</v>
      </c>
      <c r="BH85" s="141">
        <f t="shared" si="76"/>
        <v>0</v>
      </c>
      <c r="BI85" s="141">
        <f t="shared" si="76"/>
        <v>0</v>
      </c>
      <c r="BJ85" s="141">
        <f t="shared" si="76"/>
        <v>0</v>
      </c>
      <c r="BK85" s="141">
        <f t="shared" si="76"/>
        <v>0</v>
      </c>
      <c r="BL85" s="141">
        <f t="shared" si="76"/>
        <v>0</v>
      </c>
      <c r="BM85" s="141">
        <f t="shared" si="76"/>
        <v>0</v>
      </c>
      <c r="BN85" s="141">
        <f t="shared" si="76"/>
        <v>0</v>
      </c>
      <c r="BO85" s="141"/>
      <c r="BP85" s="141">
        <f t="shared" si="77"/>
        <v>0</v>
      </c>
      <c r="BQ85" s="141">
        <f t="shared" si="77"/>
        <v>0</v>
      </c>
      <c r="BR85" s="141">
        <f t="shared" si="77"/>
        <v>0</v>
      </c>
      <c r="BS85" s="141">
        <f t="shared" si="77"/>
        <v>0</v>
      </c>
      <c r="BT85" s="141">
        <f t="shared" si="77"/>
        <v>0</v>
      </c>
      <c r="BU85" s="141">
        <f t="shared" si="77"/>
        <v>0</v>
      </c>
      <c r="BV85" s="141">
        <f t="shared" si="77"/>
        <v>0</v>
      </c>
      <c r="BW85" s="141">
        <f t="shared" si="77"/>
        <v>0</v>
      </c>
      <c r="BX85" s="141">
        <f t="shared" si="77"/>
        <v>0</v>
      </c>
      <c r="BY85" s="141">
        <f t="shared" si="77"/>
        <v>0</v>
      </c>
      <c r="BZ85" s="141">
        <f t="shared" si="77"/>
        <v>0</v>
      </c>
      <c r="CA85" s="141">
        <f t="shared" si="77"/>
        <v>0</v>
      </c>
      <c r="CB85" s="141">
        <f t="shared" si="77"/>
        <v>0</v>
      </c>
      <c r="CC85" s="141">
        <f t="shared" si="77"/>
        <v>0</v>
      </c>
      <c r="CD85" s="141">
        <f t="shared" si="77"/>
        <v>0</v>
      </c>
      <c r="CE85" s="141">
        <f t="shared" si="77"/>
        <v>0</v>
      </c>
      <c r="CF85" s="141">
        <f t="shared" si="77"/>
        <v>0</v>
      </c>
      <c r="CG85" s="141">
        <f t="shared" si="77"/>
        <v>0</v>
      </c>
      <c r="CH85" s="141">
        <f t="shared" si="77"/>
        <v>0</v>
      </c>
      <c r="CI85" s="141">
        <f t="shared" si="77"/>
        <v>0</v>
      </c>
      <c r="CJ85" s="141">
        <f t="shared" si="77"/>
        <v>0</v>
      </c>
      <c r="CK85" s="141">
        <f t="shared" si="77"/>
        <v>0</v>
      </c>
      <c r="CL85" s="141">
        <f t="shared" si="77"/>
        <v>0</v>
      </c>
      <c r="CM85" s="141">
        <f t="shared" si="77"/>
        <v>0</v>
      </c>
      <c r="CN85" s="141">
        <f t="shared" si="77"/>
        <v>0</v>
      </c>
      <c r="CO85" s="141">
        <f t="shared" si="77"/>
        <v>0</v>
      </c>
      <c r="CP85" s="141">
        <f t="shared" si="77"/>
        <v>0</v>
      </c>
      <c r="CQ85" s="141">
        <f t="shared" si="77"/>
        <v>0</v>
      </c>
      <c r="CR85" s="141">
        <f t="shared" si="77"/>
        <v>0</v>
      </c>
      <c r="CS85" s="141">
        <f t="shared" si="77"/>
        <v>0</v>
      </c>
      <c r="CT85" s="141">
        <f t="shared" si="77"/>
        <v>0</v>
      </c>
      <c r="CU85" s="141"/>
      <c r="CV85" s="141">
        <f t="shared" si="78"/>
        <v>0</v>
      </c>
      <c r="CW85" s="141">
        <f t="shared" si="78"/>
        <v>0</v>
      </c>
      <c r="CX85" s="141">
        <f t="shared" si="78"/>
        <v>0</v>
      </c>
      <c r="CY85" s="141">
        <f t="shared" si="78"/>
        <v>0</v>
      </c>
      <c r="CZ85" s="141">
        <f t="shared" si="78"/>
        <v>0</v>
      </c>
      <c r="DA85" s="141">
        <f t="shared" si="78"/>
        <v>0</v>
      </c>
      <c r="DB85" s="141">
        <f t="shared" si="78"/>
        <v>0</v>
      </c>
      <c r="DC85" s="141">
        <f t="shared" si="78"/>
        <v>0</v>
      </c>
      <c r="DD85" s="141">
        <f t="shared" si="78"/>
        <v>0</v>
      </c>
      <c r="DE85" s="141">
        <f t="shared" si="78"/>
        <v>0</v>
      </c>
      <c r="DF85" s="141">
        <f t="shared" si="78"/>
        <v>0</v>
      </c>
      <c r="DG85" s="141">
        <f t="shared" si="78"/>
        <v>0</v>
      </c>
      <c r="DH85" s="141">
        <f t="shared" si="78"/>
        <v>0</v>
      </c>
      <c r="DI85" s="141">
        <f t="shared" si="78"/>
        <v>0</v>
      </c>
      <c r="DJ85" s="141">
        <f t="shared" si="78"/>
        <v>0</v>
      </c>
      <c r="DK85" s="141">
        <f t="shared" si="78"/>
        <v>0</v>
      </c>
      <c r="DL85" s="141">
        <f t="shared" si="78"/>
        <v>0</v>
      </c>
      <c r="DM85" s="141">
        <f t="shared" si="78"/>
        <v>0</v>
      </c>
      <c r="DN85" s="141">
        <f t="shared" si="78"/>
        <v>0</v>
      </c>
      <c r="DO85" s="141">
        <f t="shared" si="78"/>
        <v>0</v>
      </c>
      <c r="DP85" s="141">
        <f t="shared" si="78"/>
        <v>0</v>
      </c>
      <c r="DQ85" s="141">
        <f t="shared" si="78"/>
        <v>0</v>
      </c>
      <c r="DR85" s="141">
        <f t="shared" si="78"/>
        <v>0</v>
      </c>
      <c r="DS85" s="141">
        <f t="shared" si="78"/>
        <v>0</v>
      </c>
      <c r="DT85" s="141">
        <f t="shared" si="78"/>
        <v>0</v>
      </c>
      <c r="DU85" s="141">
        <f t="shared" si="78"/>
        <v>0</v>
      </c>
      <c r="DV85" s="141">
        <f t="shared" si="78"/>
        <v>0</v>
      </c>
      <c r="DW85" s="141">
        <f t="shared" si="78"/>
        <v>0</v>
      </c>
      <c r="DX85" s="141">
        <f t="shared" si="78"/>
        <v>0</v>
      </c>
      <c r="DY85" s="141">
        <f t="shared" si="78"/>
        <v>0</v>
      </c>
      <c r="DZ85" s="141">
        <f t="shared" si="78"/>
        <v>0</v>
      </c>
      <c r="ED85" s="336">
        <v>0</v>
      </c>
      <c r="EE85" s="336"/>
      <c r="EF85" s="336"/>
      <c r="EG85" s="336"/>
      <c r="EH85" s="336"/>
      <c r="EK85" t="s">
        <v>400</v>
      </c>
    </row>
    <row r="86" spans="1:141">
      <c r="A86" s="1"/>
      <c r="B86" t="str">
        <f t="shared" si="79"/>
        <v>Building substitution</v>
      </c>
      <c r="C86" s="5" t="s">
        <v>417</v>
      </c>
      <c r="D86" s="141">
        <f t="shared" si="75"/>
        <v>0</v>
      </c>
      <c r="E86" s="141">
        <f t="shared" si="75"/>
        <v>1.4567040289362647</v>
      </c>
      <c r="F86" s="141">
        <f t="shared" si="75"/>
        <v>2.8988446263280725</v>
      </c>
      <c r="G86" s="141">
        <f t="shared" si="75"/>
        <v>4.3265728224500828</v>
      </c>
      <c r="H86" s="141">
        <f t="shared" si="75"/>
        <v>5.7400382552365912</v>
      </c>
      <c r="I86" s="141">
        <f t="shared" si="75"/>
        <v>7.139389182316128</v>
      </c>
      <c r="J86" s="141">
        <f t="shared" si="75"/>
        <v>8.5247724929461928</v>
      </c>
      <c r="K86" s="141">
        <f t="shared" ref="K86:AH86" si="80">K15*$ED86</f>
        <v>9.8963337198489274</v>
      </c>
      <c r="L86" s="141">
        <f t="shared" si="80"/>
        <v>11.254217050948519</v>
      </c>
      <c r="M86" s="141">
        <f t="shared" si="80"/>
        <v>12.598565341011145</v>
      </c>
      <c r="N86" s="141">
        <f t="shared" si="80"/>
        <v>13.929520123188228</v>
      </c>
      <c r="O86" s="141">
        <f t="shared" si="80"/>
        <v>15.247221620463788</v>
      </c>
      <c r="P86" s="141">
        <f t="shared" si="80"/>
        <v>16.551808757006707</v>
      </c>
      <c r="Q86" s="141">
        <f t="shared" si="80"/>
        <v>17.843419169428543</v>
      </c>
      <c r="R86" s="141">
        <f t="shared" si="80"/>
        <v>19.122189217947838</v>
      </c>
      <c r="S86" s="141">
        <f t="shared" si="80"/>
        <v>20.38825399746155</v>
      </c>
      <c r="T86" s="141">
        <f t="shared" si="80"/>
        <v>21.641747348524408</v>
      </c>
      <c r="U86" s="141">
        <f t="shared" si="80"/>
        <v>22.882801868236875</v>
      </c>
      <c r="V86" s="141">
        <f t="shared" si="80"/>
        <v>24.111548921042562</v>
      </c>
      <c r="W86" s="141">
        <f t="shared" si="80"/>
        <v>25.328118649435766</v>
      </c>
      <c r="X86" s="141">
        <f t="shared" si="80"/>
        <v>26.532639984579781</v>
      </c>
      <c r="Y86" s="141">
        <f t="shared" si="80"/>
        <v>27.765248219112259</v>
      </c>
      <c r="Z86" s="141">
        <f t="shared" si="80"/>
        <v>28.985678190249704</v>
      </c>
      <c r="AA86" s="141">
        <f t="shared" si="80"/>
        <v>30.194059241683696</v>
      </c>
      <c r="AB86" s="141">
        <f t="shared" si="80"/>
        <v>31.390519510646126</v>
      </c>
      <c r="AC86" s="141">
        <f t="shared" si="80"/>
        <v>32.575185938409923</v>
      </c>
      <c r="AD86" s="141">
        <f t="shared" si="80"/>
        <v>33.748184280702311</v>
      </c>
      <c r="AE86" s="141">
        <f t="shared" si="80"/>
        <v>34.909639118031102</v>
      </c>
      <c r="AF86" s="141">
        <f t="shared" si="80"/>
        <v>36.059673865925049</v>
      </c>
      <c r="AG86" s="141">
        <f t="shared" si="80"/>
        <v>37.198410785088612</v>
      </c>
      <c r="AH86" s="141">
        <f t="shared" si="80"/>
        <v>38.325970991472026</v>
      </c>
      <c r="AI86" s="141"/>
      <c r="AJ86" s="141">
        <f t="shared" si="76"/>
        <v>0</v>
      </c>
      <c r="AK86" s="141">
        <f t="shared" si="76"/>
        <v>0.72835201446813236</v>
      </c>
      <c r="AL86" s="141">
        <f t="shared" si="76"/>
        <v>1.4494223131640362</v>
      </c>
      <c r="AM86" s="141">
        <f t="shared" si="76"/>
        <v>2.1632864112250414</v>
      </c>
      <c r="AN86" s="141">
        <f t="shared" si="76"/>
        <v>2.8700191276182956</v>
      </c>
      <c r="AO86" s="141">
        <f t="shared" si="76"/>
        <v>3.569694591158064</v>
      </c>
      <c r="AP86" s="141">
        <f t="shared" si="76"/>
        <v>4.2623862464730964</v>
      </c>
      <c r="AQ86" s="141">
        <f t="shared" ref="AQ86:BN86" si="81">AQ15*$ED86</f>
        <v>4.9481668599244637</v>
      </c>
      <c r="AR86" s="141">
        <f t="shared" si="81"/>
        <v>5.6271085254742594</v>
      </c>
      <c r="AS86" s="141">
        <f t="shared" si="81"/>
        <v>6.2992826705055727</v>
      </c>
      <c r="AT86" s="141">
        <f t="shared" si="81"/>
        <v>6.9647600615941139</v>
      </c>
      <c r="AU86" s="141">
        <f t="shared" si="81"/>
        <v>7.6236108102318942</v>
      </c>
      <c r="AV86" s="141">
        <f t="shared" si="81"/>
        <v>8.2759043785033537</v>
      </c>
      <c r="AW86" s="141">
        <f t="shared" si="81"/>
        <v>8.9217095847142716</v>
      </c>
      <c r="AX86" s="141">
        <f t="shared" si="81"/>
        <v>9.5610946089739191</v>
      </c>
      <c r="AY86" s="141">
        <f t="shared" si="81"/>
        <v>10.194126998730775</v>
      </c>
      <c r="AZ86" s="141">
        <f t="shared" si="81"/>
        <v>10.820873674262204</v>
      </c>
      <c r="BA86" s="141">
        <f t="shared" si="81"/>
        <v>11.441400934118438</v>
      </c>
      <c r="BB86" s="141">
        <f t="shared" si="81"/>
        <v>12.055774460521281</v>
      </c>
      <c r="BC86" s="141">
        <f t="shared" si="81"/>
        <v>12.664059324717883</v>
      </c>
      <c r="BD86" s="141">
        <f t="shared" si="81"/>
        <v>13.26631999228989</v>
      </c>
      <c r="BE86" s="141">
        <f t="shared" si="81"/>
        <v>13.882624109556129</v>
      </c>
      <c r="BF86" s="141">
        <f t="shared" si="81"/>
        <v>14.492839095124852</v>
      </c>
      <c r="BG86" s="141">
        <f t="shared" si="81"/>
        <v>15.097029620841848</v>
      </c>
      <c r="BH86" s="141">
        <f t="shared" si="81"/>
        <v>15.695259755323063</v>
      </c>
      <c r="BI86" s="141">
        <f t="shared" si="81"/>
        <v>16.287592969204962</v>
      </c>
      <c r="BJ86" s="141">
        <f t="shared" si="81"/>
        <v>16.874092140351156</v>
      </c>
      <c r="BK86" s="141">
        <f t="shared" si="81"/>
        <v>17.454819559015551</v>
      </c>
      <c r="BL86" s="141">
        <f t="shared" si="81"/>
        <v>18.029836932962525</v>
      </c>
      <c r="BM86" s="141">
        <f t="shared" si="81"/>
        <v>18.599205392544306</v>
      </c>
      <c r="BN86" s="141">
        <f t="shared" si="81"/>
        <v>19.162985495736013</v>
      </c>
      <c r="BO86" s="141"/>
      <c r="BP86" s="141">
        <f t="shared" si="77"/>
        <v>0</v>
      </c>
      <c r="BQ86" s="141">
        <f t="shared" si="77"/>
        <v>0</v>
      </c>
      <c r="BR86" s="141">
        <f t="shared" si="77"/>
        <v>0</v>
      </c>
      <c r="BS86" s="141">
        <f t="shared" si="77"/>
        <v>0</v>
      </c>
      <c r="BT86" s="141">
        <f t="shared" si="77"/>
        <v>0</v>
      </c>
      <c r="BU86" s="141">
        <f t="shared" si="77"/>
        <v>0</v>
      </c>
      <c r="BV86" s="141">
        <f t="shared" si="77"/>
        <v>0</v>
      </c>
      <c r="BW86" s="141">
        <f t="shared" ref="BW86:CT86" si="82">BW15*$ED86</f>
        <v>0</v>
      </c>
      <c r="BX86" s="141">
        <f t="shared" si="82"/>
        <v>0</v>
      </c>
      <c r="BY86" s="141">
        <f t="shared" si="82"/>
        <v>0</v>
      </c>
      <c r="BZ86" s="141">
        <f t="shared" si="82"/>
        <v>0</v>
      </c>
      <c r="CA86" s="141">
        <f t="shared" si="82"/>
        <v>0</v>
      </c>
      <c r="CB86" s="141">
        <f t="shared" si="82"/>
        <v>0</v>
      </c>
      <c r="CC86" s="141">
        <f t="shared" si="82"/>
        <v>0</v>
      </c>
      <c r="CD86" s="141">
        <f t="shared" si="82"/>
        <v>0</v>
      </c>
      <c r="CE86" s="141">
        <f t="shared" si="82"/>
        <v>0</v>
      </c>
      <c r="CF86" s="141">
        <f t="shared" si="82"/>
        <v>0</v>
      </c>
      <c r="CG86" s="141">
        <f t="shared" si="82"/>
        <v>0</v>
      </c>
      <c r="CH86" s="141">
        <f t="shared" si="82"/>
        <v>0</v>
      </c>
      <c r="CI86" s="141">
        <f t="shared" si="82"/>
        <v>0</v>
      </c>
      <c r="CJ86" s="141">
        <f t="shared" si="82"/>
        <v>0</v>
      </c>
      <c r="CK86" s="141">
        <f t="shared" si="82"/>
        <v>0</v>
      </c>
      <c r="CL86" s="141">
        <f t="shared" si="82"/>
        <v>0</v>
      </c>
      <c r="CM86" s="141">
        <f t="shared" si="82"/>
        <v>0</v>
      </c>
      <c r="CN86" s="141">
        <f t="shared" si="82"/>
        <v>0</v>
      </c>
      <c r="CO86" s="141">
        <f t="shared" si="82"/>
        <v>0</v>
      </c>
      <c r="CP86" s="141">
        <f t="shared" si="82"/>
        <v>0</v>
      </c>
      <c r="CQ86" s="141">
        <f t="shared" si="82"/>
        <v>0</v>
      </c>
      <c r="CR86" s="141">
        <f t="shared" si="82"/>
        <v>0</v>
      </c>
      <c r="CS86" s="141">
        <f t="shared" si="82"/>
        <v>0</v>
      </c>
      <c r="CT86" s="141">
        <f t="shared" si="82"/>
        <v>0</v>
      </c>
      <c r="CU86" s="141"/>
      <c r="CV86" s="141">
        <f t="shared" si="78"/>
        <v>0</v>
      </c>
      <c r="CW86" s="141">
        <f t="shared" si="78"/>
        <v>0</v>
      </c>
      <c r="CX86" s="141">
        <f t="shared" si="78"/>
        <v>0</v>
      </c>
      <c r="CY86" s="141">
        <f t="shared" si="78"/>
        <v>0</v>
      </c>
      <c r="CZ86" s="141">
        <f t="shared" si="78"/>
        <v>0</v>
      </c>
      <c r="DA86" s="141">
        <f t="shared" si="78"/>
        <v>0</v>
      </c>
      <c r="DB86" s="141">
        <f t="shared" si="78"/>
        <v>0</v>
      </c>
      <c r="DC86" s="141">
        <f t="shared" ref="DC86:DZ86" si="83">DC15*$ED86</f>
        <v>0</v>
      </c>
      <c r="DD86" s="141">
        <f t="shared" si="83"/>
        <v>0</v>
      </c>
      <c r="DE86" s="141">
        <f t="shared" si="83"/>
        <v>0</v>
      </c>
      <c r="DF86" s="141">
        <f t="shared" si="83"/>
        <v>0</v>
      </c>
      <c r="DG86" s="141">
        <f t="shared" si="83"/>
        <v>0</v>
      </c>
      <c r="DH86" s="141">
        <f t="shared" si="83"/>
        <v>0</v>
      </c>
      <c r="DI86" s="141">
        <f t="shared" si="83"/>
        <v>0</v>
      </c>
      <c r="DJ86" s="141">
        <f t="shared" si="83"/>
        <v>0</v>
      </c>
      <c r="DK86" s="141">
        <f t="shared" si="83"/>
        <v>0</v>
      </c>
      <c r="DL86" s="141">
        <f t="shared" si="83"/>
        <v>0</v>
      </c>
      <c r="DM86" s="141">
        <f t="shared" si="83"/>
        <v>0</v>
      </c>
      <c r="DN86" s="141">
        <f t="shared" si="83"/>
        <v>0</v>
      </c>
      <c r="DO86" s="141">
        <f t="shared" si="83"/>
        <v>0</v>
      </c>
      <c r="DP86" s="141">
        <f t="shared" si="83"/>
        <v>0</v>
      </c>
      <c r="DQ86" s="141">
        <f t="shared" si="83"/>
        <v>0</v>
      </c>
      <c r="DR86" s="141">
        <f t="shared" si="83"/>
        <v>0</v>
      </c>
      <c r="DS86" s="141">
        <f t="shared" si="83"/>
        <v>0</v>
      </c>
      <c r="DT86" s="141">
        <f t="shared" si="83"/>
        <v>0</v>
      </c>
      <c r="DU86" s="141">
        <f t="shared" si="83"/>
        <v>0</v>
      </c>
      <c r="DV86" s="141">
        <f t="shared" si="83"/>
        <v>0</v>
      </c>
      <c r="DW86" s="141">
        <f t="shared" si="83"/>
        <v>0</v>
      </c>
      <c r="DX86" s="141">
        <f t="shared" si="83"/>
        <v>0</v>
      </c>
      <c r="DY86" s="141">
        <f t="shared" si="83"/>
        <v>0</v>
      </c>
      <c r="DZ86" s="141">
        <f t="shared" si="83"/>
        <v>0</v>
      </c>
      <c r="ED86" s="342">
        <v>100</v>
      </c>
      <c r="EE86" s="336"/>
      <c r="EF86" s="336"/>
      <c r="EG86" s="336"/>
      <c r="EH86" s="336"/>
      <c r="EK86" t="s">
        <v>400</v>
      </c>
    </row>
    <row r="87" spans="1:141">
      <c r="A87" s="1"/>
      <c r="B87" t="str">
        <f t="shared" si="79"/>
        <v>Apparel - waste reduction</v>
      </c>
      <c r="C87" s="5" t="s">
        <v>417</v>
      </c>
      <c r="D87" s="141">
        <f t="shared" ref="D87:AH91" si="84">D16*$ED87</f>
        <v>0</v>
      </c>
      <c r="E87" s="141">
        <f t="shared" si="84"/>
        <v>0</v>
      </c>
      <c r="F87" s="141">
        <f t="shared" si="84"/>
        <v>0</v>
      </c>
      <c r="G87" s="141">
        <f t="shared" si="84"/>
        <v>0</v>
      </c>
      <c r="H87" s="141">
        <f t="shared" si="84"/>
        <v>0</v>
      </c>
      <c r="I87" s="141">
        <f t="shared" si="84"/>
        <v>0</v>
      </c>
      <c r="J87" s="141">
        <f t="shared" si="84"/>
        <v>0</v>
      </c>
      <c r="K87" s="141">
        <f t="shared" si="84"/>
        <v>0</v>
      </c>
      <c r="L87" s="141">
        <f t="shared" si="84"/>
        <v>0</v>
      </c>
      <c r="M87" s="141">
        <f t="shared" si="84"/>
        <v>0</v>
      </c>
      <c r="N87" s="141">
        <f t="shared" si="84"/>
        <v>0</v>
      </c>
      <c r="O87" s="141">
        <f t="shared" si="84"/>
        <v>0</v>
      </c>
      <c r="P87" s="141">
        <f t="shared" si="84"/>
        <v>0</v>
      </c>
      <c r="Q87" s="141">
        <f t="shared" si="84"/>
        <v>0</v>
      </c>
      <c r="R87" s="141">
        <f t="shared" si="84"/>
        <v>0</v>
      </c>
      <c r="S87" s="141">
        <f t="shared" si="84"/>
        <v>0</v>
      </c>
      <c r="T87" s="141">
        <f t="shared" si="84"/>
        <v>0</v>
      </c>
      <c r="U87" s="141">
        <f t="shared" si="84"/>
        <v>0</v>
      </c>
      <c r="V87" s="141">
        <f t="shared" si="84"/>
        <v>0</v>
      </c>
      <c r="W87" s="141">
        <f t="shared" si="84"/>
        <v>0</v>
      </c>
      <c r="X87" s="141">
        <f t="shared" si="84"/>
        <v>0</v>
      </c>
      <c r="Y87" s="141">
        <f t="shared" si="84"/>
        <v>0</v>
      </c>
      <c r="Z87" s="141">
        <f t="shared" si="84"/>
        <v>0</v>
      </c>
      <c r="AA87" s="141">
        <f t="shared" si="84"/>
        <v>0</v>
      </c>
      <c r="AB87" s="141">
        <f t="shared" si="84"/>
        <v>0</v>
      </c>
      <c r="AC87" s="141">
        <f t="shared" si="84"/>
        <v>0</v>
      </c>
      <c r="AD87" s="141">
        <f t="shared" si="84"/>
        <v>0</v>
      </c>
      <c r="AE87" s="141">
        <f t="shared" si="84"/>
        <v>0</v>
      </c>
      <c r="AF87" s="141">
        <f t="shared" si="84"/>
        <v>0</v>
      </c>
      <c r="AG87" s="141">
        <f t="shared" si="84"/>
        <v>0</v>
      </c>
      <c r="AH87" s="141">
        <f t="shared" si="84"/>
        <v>0</v>
      </c>
      <c r="AI87" s="141"/>
      <c r="AJ87" s="141">
        <f t="shared" ref="AJ87:BN91" si="85">AJ16*$ED87</f>
        <v>0</v>
      </c>
      <c r="AK87" s="141">
        <f t="shared" si="85"/>
        <v>0</v>
      </c>
      <c r="AL87" s="141">
        <f t="shared" si="85"/>
        <v>0</v>
      </c>
      <c r="AM87" s="141">
        <f t="shared" si="85"/>
        <v>0</v>
      </c>
      <c r="AN87" s="141">
        <f t="shared" si="85"/>
        <v>0</v>
      </c>
      <c r="AO87" s="141">
        <f t="shared" si="85"/>
        <v>0</v>
      </c>
      <c r="AP87" s="141">
        <f t="shared" si="85"/>
        <v>0</v>
      </c>
      <c r="AQ87" s="141">
        <f t="shared" si="85"/>
        <v>0</v>
      </c>
      <c r="AR87" s="141">
        <f t="shared" si="85"/>
        <v>0</v>
      </c>
      <c r="AS87" s="141">
        <f t="shared" si="85"/>
        <v>0</v>
      </c>
      <c r="AT87" s="141">
        <f t="shared" si="85"/>
        <v>0</v>
      </c>
      <c r="AU87" s="141">
        <f t="shared" si="85"/>
        <v>0</v>
      </c>
      <c r="AV87" s="141">
        <f t="shared" si="85"/>
        <v>0</v>
      </c>
      <c r="AW87" s="141">
        <f t="shared" si="85"/>
        <v>0</v>
      </c>
      <c r="AX87" s="141">
        <f t="shared" si="85"/>
        <v>0</v>
      </c>
      <c r="AY87" s="141">
        <f t="shared" si="85"/>
        <v>0</v>
      </c>
      <c r="AZ87" s="141">
        <f t="shared" si="85"/>
        <v>0</v>
      </c>
      <c r="BA87" s="141">
        <f t="shared" si="85"/>
        <v>0</v>
      </c>
      <c r="BB87" s="141">
        <f t="shared" si="85"/>
        <v>0</v>
      </c>
      <c r="BC87" s="141">
        <f t="shared" si="85"/>
        <v>0</v>
      </c>
      <c r="BD87" s="141">
        <f t="shared" si="85"/>
        <v>0</v>
      </c>
      <c r="BE87" s="141">
        <f t="shared" si="85"/>
        <v>0</v>
      </c>
      <c r="BF87" s="141">
        <f t="shared" si="85"/>
        <v>0</v>
      </c>
      <c r="BG87" s="141">
        <f t="shared" si="85"/>
        <v>0</v>
      </c>
      <c r="BH87" s="141">
        <f t="shared" si="85"/>
        <v>0</v>
      </c>
      <c r="BI87" s="141">
        <f t="shared" si="85"/>
        <v>0</v>
      </c>
      <c r="BJ87" s="141">
        <f t="shared" si="85"/>
        <v>0</v>
      </c>
      <c r="BK87" s="141">
        <f t="shared" si="85"/>
        <v>0</v>
      </c>
      <c r="BL87" s="141">
        <f t="shared" si="85"/>
        <v>0</v>
      </c>
      <c r="BM87" s="141">
        <f t="shared" si="85"/>
        <v>0</v>
      </c>
      <c r="BN87" s="141">
        <f t="shared" si="85"/>
        <v>0</v>
      </c>
      <c r="BO87" s="141"/>
      <c r="BP87" s="141">
        <f t="shared" ref="BP87:CT91" si="86">BP16*$ED87</f>
        <v>0</v>
      </c>
      <c r="BQ87" s="141">
        <f t="shared" si="86"/>
        <v>0</v>
      </c>
      <c r="BR87" s="141">
        <f t="shared" si="86"/>
        <v>0</v>
      </c>
      <c r="BS87" s="141">
        <f t="shared" si="86"/>
        <v>0</v>
      </c>
      <c r="BT87" s="141">
        <f t="shared" si="86"/>
        <v>0</v>
      </c>
      <c r="BU87" s="141">
        <f t="shared" si="86"/>
        <v>0</v>
      </c>
      <c r="BV87" s="141">
        <f t="shared" si="86"/>
        <v>0</v>
      </c>
      <c r="BW87" s="141">
        <f t="shared" si="86"/>
        <v>0</v>
      </c>
      <c r="BX87" s="141">
        <f t="shared" si="86"/>
        <v>0</v>
      </c>
      <c r="BY87" s="141">
        <f t="shared" si="86"/>
        <v>0</v>
      </c>
      <c r="BZ87" s="141">
        <f t="shared" si="86"/>
        <v>0</v>
      </c>
      <c r="CA87" s="141">
        <f t="shared" si="86"/>
        <v>0</v>
      </c>
      <c r="CB87" s="141">
        <f t="shared" si="86"/>
        <v>0</v>
      </c>
      <c r="CC87" s="141">
        <f t="shared" si="86"/>
        <v>0</v>
      </c>
      <c r="CD87" s="141">
        <f t="shared" si="86"/>
        <v>0</v>
      </c>
      <c r="CE87" s="141">
        <f t="shared" si="86"/>
        <v>0</v>
      </c>
      <c r="CF87" s="141">
        <f t="shared" si="86"/>
        <v>0</v>
      </c>
      <c r="CG87" s="141">
        <f t="shared" si="86"/>
        <v>0</v>
      </c>
      <c r="CH87" s="141">
        <f t="shared" si="86"/>
        <v>0</v>
      </c>
      <c r="CI87" s="141">
        <f t="shared" si="86"/>
        <v>0</v>
      </c>
      <c r="CJ87" s="141">
        <f t="shared" si="86"/>
        <v>0</v>
      </c>
      <c r="CK87" s="141">
        <f t="shared" si="86"/>
        <v>0</v>
      </c>
      <c r="CL87" s="141">
        <f t="shared" si="86"/>
        <v>0</v>
      </c>
      <c r="CM87" s="141">
        <f t="shared" si="86"/>
        <v>0</v>
      </c>
      <c r="CN87" s="141">
        <f t="shared" si="86"/>
        <v>0</v>
      </c>
      <c r="CO87" s="141">
        <f t="shared" si="86"/>
        <v>0</v>
      </c>
      <c r="CP87" s="141">
        <f t="shared" si="86"/>
        <v>0</v>
      </c>
      <c r="CQ87" s="141">
        <f t="shared" si="86"/>
        <v>0</v>
      </c>
      <c r="CR87" s="141">
        <f t="shared" si="86"/>
        <v>0</v>
      </c>
      <c r="CS87" s="141">
        <f t="shared" si="86"/>
        <v>0</v>
      </c>
      <c r="CT87" s="141">
        <f t="shared" si="86"/>
        <v>0</v>
      </c>
      <c r="CU87" s="141"/>
      <c r="CV87" s="141">
        <f t="shared" ref="CV87:DZ91" si="87">CV16*$ED87</f>
        <v>0</v>
      </c>
      <c r="CW87" s="141">
        <f t="shared" si="87"/>
        <v>0</v>
      </c>
      <c r="CX87" s="141">
        <f t="shared" si="87"/>
        <v>0</v>
      </c>
      <c r="CY87" s="141">
        <f t="shared" si="87"/>
        <v>0</v>
      </c>
      <c r="CZ87" s="141">
        <f t="shared" si="87"/>
        <v>0</v>
      </c>
      <c r="DA87" s="141">
        <f t="shared" si="87"/>
        <v>0</v>
      </c>
      <c r="DB87" s="141">
        <f t="shared" si="87"/>
        <v>0</v>
      </c>
      <c r="DC87" s="141">
        <f t="shared" si="87"/>
        <v>0</v>
      </c>
      <c r="DD87" s="141">
        <f t="shared" si="87"/>
        <v>0</v>
      </c>
      <c r="DE87" s="141">
        <f t="shared" si="87"/>
        <v>0</v>
      </c>
      <c r="DF87" s="141">
        <f t="shared" si="87"/>
        <v>0</v>
      </c>
      <c r="DG87" s="141">
        <f t="shared" si="87"/>
        <v>0</v>
      </c>
      <c r="DH87" s="141">
        <f t="shared" si="87"/>
        <v>0</v>
      </c>
      <c r="DI87" s="141">
        <f t="shared" si="87"/>
        <v>0</v>
      </c>
      <c r="DJ87" s="141">
        <f t="shared" si="87"/>
        <v>0</v>
      </c>
      <c r="DK87" s="141">
        <f t="shared" si="87"/>
        <v>0</v>
      </c>
      <c r="DL87" s="141">
        <f t="shared" si="87"/>
        <v>0</v>
      </c>
      <c r="DM87" s="141">
        <f t="shared" si="87"/>
        <v>0</v>
      </c>
      <c r="DN87" s="141">
        <f t="shared" si="87"/>
        <v>0</v>
      </c>
      <c r="DO87" s="141">
        <f t="shared" si="87"/>
        <v>0</v>
      </c>
      <c r="DP87" s="141">
        <f t="shared" si="87"/>
        <v>0</v>
      </c>
      <c r="DQ87" s="141">
        <f t="shared" si="87"/>
        <v>0</v>
      </c>
      <c r="DR87" s="141">
        <f t="shared" si="87"/>
        <v>0</v>
      </c>
      <c r="DS87" s="141">
        <f t="shared" si="87"/>
        <v>0</v>
      </c>
      <c r="DT87" s="141">
        <f t="shared" si="87"/>
        <v>0</v>
      </c>
      <c r="DU87" s="141">
        <f t="shared" si="87"/>
        <v>0</v>
      </c>
      <c r="DV87" s="141">
        <f t="shared" si="87"/>
        <v>0</v>
      </c>
      <c r="DW87" s="141">
        <f t="shared" si="87"/>
        <v>0</v>
      </c>
      <c r="DX87" s="141">
        <f t="shared" si="87"/>
        <v>0</v>
      </c>
      <c r="DY87" s="141">
        <f t="shared" si="87"/>
        <v>0</v>
      </c>
      <c r="DZ87" s="141">
        <f t="shared" si="87"/>
        <v>0</v>
      </c>
      <c r="ED87" s="336">
        <v>0</v>
      </c>
      <c r="EE87" s="336"/>
      <c r="EF87" s="336"/>
      <c r="EG87" s="336"/>
      <c r="EH87" s="336"/>
      <c r="EK87" t="s">
        <v>400</v>
      </c>
    </row>
    <row r="88" spans="1:141">
      <c r="A88" s="1"/>
      <c r="B88" t="str">
        <f t="shared" si="79"/>
        <v>Apparel - NBM</v>
      </c>
      <c r="C88" s="5" t="s">
        <v>417</v>
      </c>
      <c r="D88" s="141">
        <f t="shared" si="84"/>
        <v>0</v>
      </c>
      <c r="E88" s="141">
        <f t="shared" si="84"/>
        <v>0.12837622174647847</v>
      </c>
      <c r="F88" s="141">
        <f t="shared" si="84"/>
        <v>0.25525121360483932</v>
      </c>
      <c r="G88" s="141">
        <f t="shared" si="84"/>
        <v>0.3806404779666871</v>
      </c>
      <c r="H88" s="141">
        <f t="shared" si="84"/>
        <v>0.50455937491626135</v>
      </c>
      <c r="I88" s="141">
        <f t="shared" si="84"/>
        <v>0.6270231234552146</v>
      </c>
      <c r="J88" s="141">
        <f t="shared" si="84"/>
        <v>0.74804680271726931</v>
      </c>
      <c r="K88" s="141">
        <f t="shared" si="84"/>
        <v>0.86764535317283698</v>
      </c>
      <c r="L88" s="141">
        <f t="shared" si="84"/>
        <v>0.98583357782367698</v>
      </c>
      <c r="M88" s="141">
        <f t="shared" si="84"/>
        <v>1.1026261433876807</v>
      </c>
      <c r="N88" s="141">
        <f t="shared" si="84"/>
        <v>1.2180375814738522</v>
      </c>
      <c r="O88" s="141">
        <f t="shared" si="84"/>
        <v>1.3926314847361012</v>
      </c>
      <c r="P88" s="141">
        <f t="shared" si="84"/>
        <v>1.5651724108434157</v>
      </c>
      <c r="Q88" s="141">
        <f t="shared" si="84"/>
        <v>1.7356817268089373</v>
      </c>
      <c r="R88" s="141">
        <f t="shared" si="84"/>
        <v>1.904180602736812</v>
      </c>
      <c r="S88" s="141">
        <f t="shared" si="84"/>
        <v>2.0706900135208541</v>
      </c>
      <c r="T88" s="141">
        <f t="shared" si="84"/>
        <v>2.2352307405291523</v>
      </c>
      <c r="U88" s="141">
        <f t="shared" si="84"/>
        <v>2.3978233732747278</v>
      </c>
      <c r="V88" s="141">
        <f t="shared" si="84"/>
        <v>2.5584883110723631</v>
      </c>
      <c r="W88" s="141">
        <f t="shared" si="84"/>
        <v>2.7172457646817136</v>
      </c>
      <c r="X88" s="141">
        <f t="shared" si="84"/>
        <v>2.874115757936802</v>
      </c>
      <c r="Y88" s="141">
        <f t="shared" si="84"/>
        <v>3.143424473866236</v>
      </c>
      <c r="Z88" s="141">
        <f t="shared" si="84"/>
        <v>3.4095777147585915</v>
      </c>
      <c r="AA88" s="141">
        <f t="shared" si="84"/>
        <v>3.6726084551159359</v>
      </c>
      <c r="AB88" s="141">
        <f t="shared" si="84"/>
        <v>3.9325493649573926</v>
      </c>
      <c r="AC88" s="141">
        <f t="shared" si="84"/>
        <v>4.1894328124489144</v>
      </c>
      <c r="AD88" s="141">
        <f t="shared" si="84"/>
        <v>4.4432908665112683</v>
      </c>
      <c r="AE88" s="141">
        <f t="shared" si="84"/>
        <v>4.69415529940642</v>
      </c>
      <c r="AF88" s="141">
        <f t="shared" si="84"/>
        <v>4.9420575893024896</v>
      </c>
      <c r="AG88" s="141">
        <f t="shared" si="84"/>
        <v>5.18702892281744</v>
      </c>
      <c r="AH88" s="141">
        <f t="shared" si="84"/>
        <v>5.4291001975416879</v>
      </c>
      <c r="AI88" s="141"/>
      <c r="AJ88" s="141">
        <f t="shared" si="85"/>
        <v>0</v>
      </c>
      <c r="AK88" s="141">
        <f t="shared" si="85"/>
        <v>6.4188110873239237E-2</v>
      </c>
      <c r="AL88" s="141">
        <f t="shared" si="85"/>
        <v>0.12762560680241966</v>
      </c>
      <c r="AM88" s="141">
        <f t="shared" si="85"/>
        <v>0.19032023898334355</v>
      </c>
      <c r="AN88" s="141">
        <f t="shared" si="85"/>
        <v>0.25227968745813067</v>
      </c>
      <c r="AO88" s="141">
        <f t="shared" si="85"/>
        <v>0.3135115617276073</v>
      </c>
      <c r="AP88" s="141">
        <f t="shared" si="85"/>
        <v>0.37402340135863466</v>
      </c>
      <c r="AQ88" s="141">
        <f t="shared" si="85"/>
        <v>0.43382267658641849</v>
      </c>
      <c r="AR88" s="141">
        <f t="shared" si="85"/>
        <v>0.49291678891183849</v>
      </c>
      <c r="AS88" s="141">
        <f t="shared" si="85"/>
        <v>0.55131307169384036</v>
      </c>
      <c r="AT88" s="141">
        <f t="shared" si="85"/>
        <v>0.60901879073692611</v>
      </c>
      <c r="AU88" s="141">
        <f t="shared" si="85"/>
        <v>0.69631574236805061</v>
      </c>
      <c r="AV88" s="141">
        <f t="shared" si="85"/>
        <v>0.78258620542170787</v>
      </c>
      <c r="AW88" s="141">
        <f t="shared" si="85"/>
        <v>0.86784086340446864</v>
      </c>
      <c r="AX88" s="141">
        <f t="shared" si="85"/>
        <v>0.952090301368406</v>
      </c>
      <c r="AY88" s="141">
        <f t="shared" si="85"/>
        <v>1.0353450067604271</v>
      </c>
      <c r="AZ88" s="141">
        <f t="shared" si="85"/>
        <v>1.1176153702645761</v>
      </c>
      <c r="BA88" s="141">
        <f t="shared" si="85"/>
        <v>1.1989116866373639</v>
      </c>
      <c r="BB88" s="141">
        <f t="shared" si="85"/>
        <v>1.2792441555361815</v>
      </c>
      <c r="BC88" s="141">
        <f t="shared" si="85"/>
        <v>1.3586228823408568</v>
      </c>
      <c r="BD88" s="141">
        <f t="shared" si="85"/>
        <v>1.437057878968401</v>
      </c>
      <c r="BE88" s="141">
        <f t="shared" si="85"/>
        <v>1.571712236933118</v>
      </c>
      <c r="BF88" s="141">
        <f t="shared" si="85"/>
        <v>1.7047888573792958</v>
      </c>
      <c r="BG88" s="141">
        <f t="shared" si="85"/>
        <v>1.836304227557968</v>
      </c>
      <c r="BH88" s="141">
        <f t="shared" si="85"/>
        <v>1.9662746824786963</v>
      </c>
      <c r="BI88" s="141">
        <f t="shared" si="85"/>
        <v>2.0947164062244572</v>
      </c>
      <c r="BJ88" s="141">
        <f t="shared" si="85"/>
        <v>2.2216454332556341</v>
      </c>
      <c r="BK88" s="141">
        <f t="shared" si="85"/>
        <v>2.34707764970321</v>
      </c>
      <c r="BL88" s="141">
        <f t="shared" si="85"/>
        <v>2.4710287946512448</v>
      </c>
      <c r="BM88" s="141">
        <f t="shared" si="85"/>
        <v>2.59351446140872</v>
      </c>
      <c r="BN88" s="141">
        <f t="shared" si="85"/>
        <v>2.714550098770844</v>
      </c>
      <c r="BO88" s="141"/>
      <c r="BP88" s="141">
        <f t="shared" si="86"/>
        <v>0</v>
      </c>
      <c r="BQ88" s="141">
        <f t="shared" si="86"/>
        <v>0</v>
      </c>
      <c r="BR88" s="141">
        <f t="shared" si="86"/>
        <v>0</v>
      </c>
      <c r="BS88" s="141">
        <f t="shared" si="86"/>
        <v>0</v>
      </c>
      <c r="BT88" s="141">
        <f t="shared" si="86"/>
        <v>0</v>
      </c>
      <c r="BU88" s="141">
        <f t="shared" si="86"/>
        <v>0</v>
      </c>
      <c r="BV88" s="141">
        <f t="shared" si="86"/>
        <v>0</v>
      </c>
      <c r="BW88" s="141">
        <f t="shared" si="86"/>
        <v>0</v>
      </c>
      <c r="BX88" s="141">
        <f t="shared" si="86"/>
        <v>0</v>
      </c>
      <c r="BY88" s="141">
        <f t="shared" si="86"/>
        <v>0</v>
      </c>
      <c r="BZ88" s="141">
        <f t="shared" si="86"/>
        <v>0</v>
      </c>
      <c r="CA88" s="141">
        <f t="shared" si="86"/>
        <v>0</v>
      </c>
      <c r="CB88" s="141">
        <f t="shared" si="86"/>
        <v>0</v>
      </c>
      <c r="CC88" s="141">
        <f t="shared" si="86"/>
        <v>0</v>
      </c>
      <c r="CD88" s="141">
        <f t="shared" si="86"/>
        <v>0</v>
      </c>
      <c r="CE88" s="141">
        <f t="shared" si="86"/>
        <v>0</v>
      </c>
      <c r="CF88" s="141">
        <f t="shared" si="86"/>
        <v>0</v>
      </c>
      <c r="CG88" s="141">
        <f t="shared" si="86"/>
        <v>0</v>
      </c>
      <c r="CH88" s="141">
        <f t="shared" si="86"/>
        <v>0</v>
      </c>
      <c r="CI88" s="141">
        <f t="shared" si="86"/>
        <v>0</v>
      </c>
      <c r="CJ88" s="141">
        <f t="shared" si="86"/>
        <v>0</v>
      </c>
      <c r="CK88" s="141">
        <f t="shared" si="86"/>
        <v>0</v>
      </c>
      <c r="CL88" s="141">
        <f t="shared" si="86"/>
        <v>0</v>
      </c>
      <c r="CM88" s="141">
        <f t="shared" si="86"/>
        <v>0</v>
      </c>
      <c r="CN88" s="141">
        <f t="shared" si="86"/>
        <v>0</v>
      </c>
      <c r="CO88" s="141">
        <f t="shared" si="86"/>
        <v>0</v>
      </c>
      <c r="CP88" s="141">
        <f t="shared" si="86"/>
        <v>0</v>
      </c>
      <c r="CQ88" s="141">
        <f t="shared" si="86"/>
        <v>0</v>
      </c>
      <c r="CR88" s="141">
        <f t="shared" si="86"/>
        <v>0</v>
      </c>
      <c r="CS88" s="141">
        <f t="shared" si="86"/>
        <v>0</v>
      </c>
      <c r="CT88" s="141">
        <f t="shared" si="86"/>
        <v>0</v>
      </c>
      <c r="CU88" s="141"/>
      <c r="CV88" s="141">
        <f t="shared" si="87"/>
        <v>0</v>
      </c>
      <c r="CW88" s="141">
        <f t="shared" si="87"/>
        <v>0</v>
      </c>
      <c r="CX88" s="141">
        <f t="shared" si="87"/>
        <v>0</v>
      </c>
      <c r="CY88" s="141">
        <f t="shared" si="87"/>
        <v>0</v>
      </c>
      <c r="CZ88" s="141">
        <f t="shared" si="87"/>
        <v>0</v>
      </c>
      <c r="DA88" s="141">
        <f t="shared" si="87"/>
        <v>0</v>
      </c>
      <c r="DB88" s="141">
        <f t="shared" si="87"/>
        <v>0</v>
      </c>
      <c r="DC88" s="141">
        <f t="shared" si="87"/>
        <v>0</v>
      </c>
      <c r="DD88" s="141">
        <f t="shared" si="87"/>
        <v>0</v>
      </c>
      <c r="DE88" s="141">
        <f t="shared" si="87"/>
        <v>0</v>
      </c>
      <c r="DF88" s="141">
        <f t="shared" si="87"/>
        <v>0</v>
      </c>
      <c r="DG88" s="141">
        <f t="shared" si="87"/>
        <v>0</v>
      </c>
      <c r="DH88" s="141">
        <f t="shared" si="87"/>
        <v>0</v>
      </c>
      <c r="DI88" s="141">
        <f t="shared" si="87"/>
        <v>0</v>
      </c>
      <c r="DJ88" s="141">
        <f t="shared" si="87"/>
        <v>0</v>
      </c>
      <c r="DK88" s="141">
        <f t="shared" si="87"/>
        <v>0</v>
      </c>
      <c r="DL88" s="141">
        <f t="shared" si="87"/>
        <v>0</v>
      </c>
      <c r="DM88" s="141">
        <f t="shared" si="87"/>
        <v>0</v>
      </c>
      <c r="DN88" s="141">
        <f t="shared" si="87"/>
        <v>0</v>
      </c>
      <c r="DO88" s="141">
        <f t="shared" si="87"/>
        <v>0</v>
      </c>
      <c r="DP88" s="141">
        <f t="shared" si="87"/>
        <v>0</v>
      </c>
      <c r="DQ88" s="141">
        <f t="shared" si="87"/>
        <v>0</v>
      </c>
      <c r="DR88" s="141">
        <f t="shared" si="87"/>
        <v>0</v>
      </c>
      <c r="DS88" s="141">
        <f t="shared" si="87"/>
        <v>0</v>
      </c>
      <c r="DT88" s="141">
        <f t="shared" si="87"/>
        <v>0</v>
      </c>
      <c r="DU88" s="141">
        <f t="shared" si="87"/>
        <v>0</v>
      </c>
      <c r="DV88" s="141">
        <f t="shared" si="87"/>
        <v>0</v>
      </c>
      <c r="DW88" s="141">
        <f t="shared" si="87"/>
        <v>0</v>
      </c>
      <c r="DX88" s="141">
        <f t="shared" si="87"/>
        <v>0</v>
      </c>
      <c r="DY88" s="141">
        <f t="shared" si="87"/>
        <v>0</v>
      </c>
      <c r="DZ88" s="141">
        <f t="shared" si="87"/>
        <v>0</v>
      </c>
      <c r="ED88" s="342">
        <v>100</v>
      </c>
      <c r="EE88" s="336"/>
      <c r="EF88" s="336"/>
      <c r="EG88" s="336"/>
      <c r="EH88" s="336"/>
      <c r="EK88" t="s">
        <v>400</v>
      </c>
    </row>
    <row r="89" spans="1:141">
      <c r="A89" s="1"/>
      <c r="B89" t="str">
        <f t="shared" si="79"/>
        <v>Apparel - substitution</v>
      </c>
      <c r="C89" s="5" t="s">
        <v>417</v>
      </c>
      <c r="D89" s="141">
        <f t="shared" si="84"/>
        <v>0</v>
      </c>
      <c r="E89" s="141">
        <f t="shared" si="84"/>
        <v>0.12460045051864088</v>
      </c>
      <c r="F89" s="141">
        <f t="shared" si="84"/>
        <v>0.24774382496940286</v>
      </c>
      <c r="G89" s="141">
        <f t="shared" si="84"/>
        <v>0.36944516979119629</v>
      </c>
      <c r="H89" s="141">
        <f t="shared" si="84"/>
        <v>0.48971939330107711</v>
      </c>
      <c r="I89" s="141">
        <f t="shared" si="84"/>
        <v>0.6085812668830024</v>
      </c>
      <c r="J89" s="141">
        <f t="shared" si="84"/>
        <v>0.72604542616676138</v>
      </c>
      <c r="K89" s="141">
        <f t="shared" si="84"/>
        <v>0.84212637219716513</v>
      </c>
      <c r="L89" s="141">
        <f t="shared" si="84"/>
        <v>0.9568384725935688</v>
      </c>
      <c r="M89" s="141">
        <f t="shared" si="84"/>
        <v>1.0701959626998074</v>
      </c>
      <c r="N89" s="141">
        <f t="shared" si="84"/>
        <v>1.1822129467246212</v>
      </c>
      <c r="O89" s="141">
        <f t="shared" si="84"/>
        <v>1.2929033988726464</v>
      </c>
      <c r="P89" s="141">
        <f t="shared" si="84"/>
        <v>1.4022811644660467</v>
      </c>
      <c r="Q89" s="141">
        <f t="shared" si="84"/>
        <v>1.5103599610568641</v>
      </c>
      <c r="R89" s="141">
        <f t="shared" si="84"/>
        <v>1.6171533795301605</v>
      </c>
      <c r="S89" s="141">
        <f t="shared" si="84"/>
        <v>1.7226748851980216</v>
      </c>
      <c r="T89" s="141">
        <f t="shared" si="84"/>
        <v>1.8269378188845089</v>
      </c>
      <c r="U89" s="141">
        <f t="shared" si="84"/>
        <v>1.92995539800161</v>
      </c>
      <c r="V89" s="141">
        <f t="shared" si="84"/>
        <v>2.0317407176162887</v>
      </c>
      <c r="W89" s="141">
        <f t="shared" si="84"/>
        <v>2.1323067515086795</v>
      </c>
      <c r="X89" s="141">
        <f t="shared" si="84"/>
        <v>2.2316663532215171</v>
      </c>
      <c r="Y89" s="141">
        <f t="shared" si="84"/>
        <v>2.3331942084098047</v>
      </c>
      <c r="Z89" s="141">
        <f t="shared" si="84"/>
        <v>2.4335025258277008</v>
      </c>
      <c r="AA89" s="141">
        <f t="shared" si="84"/>
        <v>2.5326042016274601</v>
      </c>
      <c r="AB89" s="141">
        <f t="shared" si="84"/>
        <v>2.6305120121899872</v>
      </c>
      <c r="AC89" s="141">
        <f t="shared" si="84"/>
        <v>2.7272386151628227</v>
      </c>
      <c r="AD89" s="141">
        <f t="shared" si="84"/>
        <v>2.8227965504895121</v>
      </c>
      <c r="AE89" s="141">
        <f t="shared" si="84"/>
        <v>2.9171982414304258</v>
      </c>
      <c r="AF89" s="141">
        <f t="shared" si="84"/>
        <v>3.0104559955751111</v>
      </c>
      <c r="AG89" s="141">
        <f t="shared" si="84"/>
        <v>3.1025820058462208</v>
      </c>
      <c r="AH89" s="141">
        <f t="shared" si="84"/>
        <v>3.1935883514951109</v>
      </c>
      <c r="AI89" s="141"/>
      <c r="AJ89" s="141">
        <f t="shared" si="85"/>
        <v>0</v>
      </c>
      <c r="AK89" s="141">
        <f t="shared" si="85"/>
        <v>6.2300225259320441E-2</v>
      </c>
      <c r="AL89" s="141">
        <f t="shared" si="85"/>
        <v>0.12387191248470143</v>
      </c>
      <c r="AM89" s="141">
        <f t="shared" si="85"/>
        <v>0.18472258489559815</v>
      </c>
      <c r="AN89" s="141">
        <f t="shared" si="85"/>
        <v>0.24485969665053856</v>
      </c>
      <c r="AO89" s="141">
        <f t="shared" si="85"/>
        <v>0.3042906334415012</v>
      </c>
      <c r="AP89" s="141">
        <f t="shared" si="85"/>
        <v>0.36302271308338069</v>
      </c>
      <c r="AQ89" s="141">
        <f t="shared" si="85"/>
        <v>0.42106318609858256</v>
      </c>
      <c r="AR89" s="141">
        <f t="shared" si="85"/>
        <v>0.4784192362967844</v>
      </c>
      <c r="AS89" s="141">
        <f t="shared" si="85"/>
        <v>0.53509798134990372</v>
      </c>
      <c r="AT89" s="141">
        <f t="shared" si="85"/>
        <v>0.59110647336231059</v>
      </c>
      <c r="AU89" s="141">
        <f t="shared" si="85"/>
        <v>0.64645169943632319</v>
      </c>
      <c r="AV89" s="141">
        <f t="shared" si="85"/>
        <v>0.70114058223302334</v>
      </c>
      <c r="AW89" s="141">
        <f t="shared" si="85"/>
        <v>0.75517998052843205</v>
      </c>
      <c r="AX89" s="141">
        <f t="shared" si="85"/>
        <v>0.80857668976508024</v>
      </c>
      <c r="AY89" s="141">
        <f t="shared" si="85"/>
        <v>0.86133744259901079</v>
      </c>
      <c r="AZ89" s="141">
        <f t="shared" si="85"/>
        <v>0.91346890944225445</v>
      </c>
      <c r="BA89" s="141">
        <f t="shared" si="85"/>
        <v>0.96497769900080499</v>
      </c>
      <c r="BB89" s="141">
        <f t="shared" si="85"/>
        <v>1.0158703588081444</v>
      </c>
      <c r="BC89" s="141">
        <f t="shared" si="85"/>
        <v>1.0661533757543398</v>
      </c>
      <c r="BD89" s="141">
        <f t="shared" si="85"/>
        <v>1.1158331766107585</v>
      </c>
      <c r="BE89" s="141">
        <f t="shared" si="85"/>
        <v>1.1665971042049024</v>
      </c>
      <c r="BF89" s="141">
        <f t="shared" si="85"/>
        <v>1.2167512629138504</v>
      </c>
      <c r="BG89" s="141">
        <f t="shared" si="85"/>
        <v>1.2663021008137301</v>
      </c>
      <c r="BH89" s="141">
        <f t="shared" si="85"/>
        <v>1.3152560060949936</v>
      </c>
      <c r="BI89" s="141">
        <f t="shared" si="85"/>
        <v>1.3636193075814114</v>
      </c>
      <c r="BJ89" s="141">
        <f t="shared" si="85"/>
        <v>1.411398275244756</v>
      </c>
      <c r="BK89" s="141">
        <f t="shared" si="85"/>
        <v>1.4585991207152129</v>
      </c>
      <c r="BL89" s="141">
        <f t="shared" si="85"/>
        <v>1.5052279977875556</v>
      </c>
      <c r="BM89" s="141">
        <f t="shared" si="85"/>
        <v>1.5512910029231104</v>
      </c>
      <c r="BN89" s="141">
        <f t="shared" si="85"/>
        <v>1.5967941757475554</v>
      </c>
      <c r="BO89" s="141"/>
      <c r="BP89" s="141">
        <f t="shared" si="86"/>
        <v>0</v>
      </c>
      <c r="BQ89" s="141">
        <f t="shared" si="86"/>
        <v>0</v>
      </c>
      <c r="BR89" s="141">
        <f t="shared" si="86"/>
        <v>0</v>
      </c>
      <c r="BS89" s="141">
        <f t="shared" si="86"/>
        <v>0</v>
      </c>
      <c r="BT89" s="141">
        <f t="shared" si="86"/>
        <v>0</v>
      </c>
      <c r="BU89" s="141">
        <f t="shared" si="86"/>
        <v>0</v>
      </c>
      <c r="BV89" s="141">
        <f t="shared" si="86"/>
        <v>0</v>
      </c>
      <c r="BW89" s="141">
        <f t="shared" si="86"/>
        <v>0</v>
      </c>
      <c r="BX89" s="141">
        <f t="shared" si="86"/>
        <v>0</v>
      </c>
      <c r="BY89" s="141">
        <f t="shared" si="86"/>
        <v>0</v>
      </c>
      <c r="BZ89" s="141">
        <f t="shared" si="86"/>
        <v>0</v>
      </c>
      <c r="CA89" s="141">
        <f t="shared" si="86"/>
        <v>0</v>
      </c>
      <c r="CB89" s="141">
        <f t="shared" si="86"/>
        <v>0</v>
      </c>
      <c r="CC89" s="141">
        <f t="shared" si="86"/>
        <v>0</v>
      </c>
      <c r="CD89" s="141">
        <f t="shared" si="86"/>
        <v>0</v>
      </c>
      <c r="CE89" s="141">
        <f t="shared" si="86"/>
        <v>0</v>
      </c>
      <c r="CF89" s="141">
        <f t="shared" si="86"/>
        <v>0</v>
      </c>
      <c r="CG89" s="141">
        <f t="shared" si="86"/>
        <v>0</v>
      </c>
      <c r="CH89" s="141">
        <f t="shared" si="86"/>
        <v>0</v>
      </c>
      <c r="CI89" s="141">
        <f t="shared" si="86"/>
        <v>0</v>
      </c>
      <c r="CJ89" s="141">
        <f t="shared" si="86"/>
        <v>0</v>
      </c>
      <c r="CK89" s="141">
        <f t="shared" si="86"/>
        <v>0</v>
      </c>
      <c r="CL89" s="141">
        <f t="shared" si="86"/>
        <v>0</v>
      </c>
      <c r="CM89" s="141">
        <f t="shared" si="86"/>
        <v>0</v>
      </c>
      <c r="CN89" s="141">
        <f t="shared" si="86"/>
        <v>0</v>
      </c>
      <c r="CO89" s="141">
        <f t="shared" si="86"/>
        <v>0</v>
      </c>
      <c r="CP89" s="141">
        <f t="shared" si="86"/>
        <v>0</v>
      </c>
      <c r="CQ89" s="141">
        <f t="shared" si="86"/>
        <v>0</v>
      </c>
      <c r="CR89" s="141">
        <f t="shared" si="86"/>
        <v>0</v>
      </c>
      <c r="CS89" s="141">
        <f t="shared" si="86"/>
        <v>0</v>
      </c>
      <c r="CT89" s="141">
        <f t="shared" si="86"/>
        <v>0</v>
      </c>
      <c r="CU89" s="141"/>
      <c r="CV89" s="141">
        <f t="shared" si="87"/>
        <v>0</v>
      </c>
      <c r="CW89" s="141">
        <f t="shared" si="87"/>
        <v>0</v>
      </c>
      <c r="CX89" s="141">
        <f t="shared" si="87"/>
        <v>0</v>
      </c>
      <c r="CY89" s="141">
        <f t="shared" si="87"/>
        <v>0</v>
      </c>
      <c r="CZ89" s="141">
        <f t="shared" si="87"/>
        <v>0</v>
      </c>
      <c r="DA89" s="141">
        <f t="shared" si="87"/>
        <v>0</v>
      </c>
      <c r="DB89" s="141">
        <f t="shared" si="87"/>
        <v>0</v>
      </c>
      <c r="DC89" s="141">
        <f t="shared" si="87"/>
        <v>0</v>
      </c>
      <c r="DD89" s="141">
        <f t="shared" si="87"/>
        <v>0</v>
      </c>
      <c r="DE89" s="141">
        <f t="shared" si="87"/>
        <v>0</v>
      </c>
      <c r="DF89" s="141">
        <f t="shared" si="87"/>
        <v>0</v>
      </c>
      <c r="DG89" s="141">
        <f t="shared" si="87"/>
        <v>0</v>
      </c>
      <c r="DH89" s="141">
        <f t="shared" si="87"/>
        <v>0</v>
      </c>
      <c r="DI89" s="141">
        <f t="shared" si="87"/>
        <v>0</v>
      </c>
      <c r="DJ89" s="141">
        <f t="shared" si="87"/>
        <v>0</v>
      </c>
      <c r="DK89" s="141">
        <f t="shared" si="87"/>
        <v>0</v>
      </c>
      <c r="DL89" s="141">
        <f t="shared" si="87"/>
        <v>0</v>
      </c>
      <c r="DM89" s="141">
        <f t="shared" si="87"/>
        <v>0</v>
      </c>
      <c r="DN89" s="141">
        <f t="shared" si="87"/>
        <v>0</v>
      </c>
      <c r="DO89" s="141">
        <f t="shared" si="87"/>
        <v>0</v>
      </c>
      <c r="DP89" s="141">
        <f t="shared" si="87"/>
        <v>0</v>
      </c>
      <c r="DQ89" s="141">
        <f t="shared" si="87"/>
        <v>0</v>
      </c>
      <c r="DR89" s="141">
        <f t="shared" si="87"/>
        <v>0</v>
      </c>
      <c r="DS89" s="141">
        <f t="shared" si="87"/>
        <v>0</v>
      </c>
      <c r="DT89" s="141">
        <f t="shared" si="87"/>
        <v>0</v>
      </c>
      <c r="DU89" s="141">
        <f t="shared" si="87"/>
        <v>0</v>
      </c>
      <c r="DV89" s="141">
        <f t="shared" si="87"/>
        <v>0</v>
      </c>
      <c r="DW89" s="141">
        <f t="shared" si="87"/>
        <v>0</v>
      </c>
      <c r="DX89" s="141">
        <f t="shared" si="87"/>
        <v>0</v>
      </c>
      <c r="DY89" s="141">
        <f t="shared" si="87"/>
        <v>0</v>
      </c>
      <c r="DZ89" s="141">
        <f t="shared" si="87"/>
        <v>0</v>
      </c>
      <c r="ED89" s="342">
        <v>100</v>
      </c>
      <c r="EE89" s="336"/>
      <c r="EF89" s="336"/>
      <c r="EG89" s="336"/>
      <c r="EH89" s="336"/>
      <c r="EK89" t="s">
        <v>400</v>
      </c>
    </row>
    <row r="90" spans="1:141">
      <c r="A90" s="1"/>
      <c r="B90" t="str">
        <f t="shared" si="79"/>
        <v>Others Reduction</v>
      </c>
      <c r="C90" s="5" t="s">
        <v>417</v>
      </c>
      <c r="D90" s="141">
        <f t="shared" si="84"/>
        <v>0</v>
      </c>
      <c r="E90" s="141">
        <f t="shared" si="84"/>
        <v>0</v>
      </c>
      <c r="F90" s="141">
        <f t="shared" si="84"/>
        <v>0</v>
      </c>
      <c r="G90" s="141">
        <f t="shared" si="84"/>
        <v>0</v>
      </c>
      <c r="H90" s="141">
        <f t="shared" si="84"/>
        <v>0</v>
      </c>
      <c r="I90" s="141">
        <f t="shared" si="84"/>
        <v>0</v>
      </c>
      <c r="J90" s="141">
        <f t="shared" si="84"/>
        <v>0</v>
      </c>
      <c r="K90" s="141">
        <f t="shared" si="84"/>
        <v>0</v>
      </c>
      <c r="L90" s="141">
        <f t="shared" si="84"/>
        <v>0</v>
      </c>
      <c r="M90" s="141">
        <f t="shared" si="84"/>
        <v>0</v>
      </c>
      <c r="N90" s="141">
        <f t="shared" si="84"/>
        <v>0</v>
      </c>
      <c r="O90" s="141">
        <f t="shared" si="84"/>
        <v>0</v>
      </c>
      <c r="P90" s="141">
        <f t="shared" si="84"/>
        <v>0</v>
      </c>
      <c r="Q90" s="141">
        <f t="shared" si="84"/>
        <v>0</v>
      </c>
      <c r="R90" s="141">
        <f t="shared" si="84"/>
        <v>0</v>
      </c>
      <c r="S90" s="141">
        <f t="shared" si="84"/>
        <v>0</v>
      </c>
      <c r="T90" s="141">
        <f t="shared" si="84"/>
        <v>0</v>
      </c>
      <c r="U90" s="141">
        <f t="shared" si="84"/>
        <v>0</v>
      </c>
      <c r="V90" s="141">
        <f t="shared" si="84"/>
        <v>0</v>
      </c>
      <c r="W90" s="141">
        <f t="shared" si="84"/>
        <v>0</v>
      </c>
      <c r="X90" s="141">
        <f t="shared" si="84"/>
        <v>0</v>
      </c>
      <c r="Y90" s="141">
        <f t="shared" si="84"/>
        <v>0</v>
      </c>
      <c r="Z90" s="141">
        <f t="shared" si="84"/>
        <v>0</v>
      </c>
      <c r="AA90" s="141">
        <f t="shared" si="84"/>
        <v>0</v>
      </c>
      <c r="AB90" s="141">
        <f t="shared" si="84"/>
        <v>0</v>
      </c>
      <c r="AC90" s="141">
        <f t="shared" si="84"/>
        <v>0</v>
      </c>
      <c r="AD90" s="141">
        <f t="shared" si="84"/>
        <v>0</v>
      </c>
      <c r="AE90" s="141">
        <f t="shared" si="84"/>
        <v>0</v>
      </c>
      <c r="AF90" s="141">
        <f t="shared" si="84"/>
        <v>0</v>
      </c>
      <c r="AG90" s="141">
        <f t="shared" si="84"/>
        <v>0</v>
      </c>
      <c r="AH90" s="141">
        <f t="shared" si="84"/>
        <v>0</v>
      </c>
      <c r="AI90" s="141"/>
      <c r="AJ90" s="141">
        <f t="shared" si="85"/>
        <v>0</v>
      </c>
      <c r="AK90" s="141">
        <f t="shared" si="85"/>
        <v>0</v>
      </c>
      <c r="AL90" s="141">
        <f t="shared" si="85"/>
        <v>0</v>
      </c>
      <c r="AM90" s="141">
        <f t="shared" si="85"/>
        <v>0</v>
      </c>
      <c r="AN90" s="141">
        <f t="shared" si="85"/>
        <v>0</v>
      </c>
      <c r="AO90" s="141">
        <f t="shared" si="85"/>
        <v>0</v>
      </c>
      <c r="AP90" s="141">
        <f t="shared" si="85"/>
        <v>0</v>
      </c>
      <c r="AQ90" s="141">
        <f t="shared" si="85"/>
        <v>0</v>
      </c>
      <c r="AR90" s="141">
        <f t="shared" si="85"/>
        <v>0</v>
      </c>
      <c r="AS90" s="141">
        <f t="shared" si="85"/>
        <v>0</v>
      </c>
      <c r="AT90" s="141">
        <f t="shared" si="85"/>
        <v>0</v>
      </c>
      <c r="AU90" s="141">
        <f t="shared" si="85"/>
        <v>0</v>
      </c>
      <c r="AV90" s="141">
        <f t="shared" si="85"/>
        <v>0</v>
      </c>
      <c r="AW90" s="141">
        <f t="shared" si="85"/>
        <v>0</v>
      </c>
      <c r="AX90" s="141">
        <f t="shared" si="85"/>
        <v>0</v>
      </c>
      <c r="AY90" s="141">
        <f t="shared" si="85"/>
        <v>0</v>
      </c>
      <c r="AZ90" s="141">
        <f t="shared" si="85"/>
        <v>0</v>
      </c>
      <c r="BA90" s="141">
        <f t="shared" si="85"/>
        <v>0</v>
      </c>
      <c r="BB90" s="141">
        <f t="shared" si="85"/>
        <v>0</v>
      </c>
      <c r="BC90" s="141">
        <f t="shared" si="85"/>
        <v>0</v>
      </c>
      <c r="BD90" s="141">
        <f t="shared" si="85"/>
        <v>0</v>
      </c>
      <c r="BE90" s="141">
        <f t="shared" si="85"/>
        <v>0</v>
      </c>
      <c r="BF90" s="141">
        <f t="shared" si="85"/>
        <v>0</v>
      </c>
      <c r="BG90" s="141">
        <f t="shared" si="85"/>
        <v>0</v>
      </c>
      <c r="BH90" s="141">
        <f t="shared" si="85"/>
        <v>0</v>
      </c>
      <c r="BI90" s="141">
        <f t="shared" si="85"/>
        <v>0</v>
      </c>
      <c r="BJ90" s="141">
        <f t="shared" si="85"/>
        <v>0</v>
      </c>
      <c r="BK90" s="141">
        <f t="shared" si="85"/>
        <v>0</v>
      </c>
      <c r="BL90" s="141">
        <f t="shared" si="85"/>
        <v>0</v>
      </c>
      <c r="BM90" s="141">
        <f t="shared" si="85"/>
        <v>0</v>
      </c>
      <c r="BN90" s="141">
        <f t="shared" si="85"/>
        <v>0</v>
      </c>
      <c r="BO90" s="141"/>
      <c r="BP90" s="141">
        <f t="shared" si="86"/>
        <v>0</v>
      </c>
      <c r="BQ90" s="141">
        <f t="shared" si="86"/>
        <v>0</v>
      </c>
      <c r="BR90" s="141">
        <f t="shared" si="86"/>
        <v>0</v>
      </c>
      <c r="BS90" s="141">
        <f t="shared" si="86"/>
        <v>0</v>
      </c>
      <c r="BT90" s="141">
        <f t="shared" si="86"/>
        <v>0</v>
      </c>
      <c r="BU90" s="141">
        <f t="shared" si="86"/>
        <v>0</v>
      </c>
      <c r="BV90" s="141">
        <f t="shared" si="86"/>
        <v>0</v>
      </c>
      <c r="BW90" s="141">
        <f t="shared" si="86"/>
        <v>0</v>
      </c>
      <c r="BX90" s="141">
        <f t="shared" si="86"/>
        <v>0</v>
      </c>
      <c r="BY90" s="141">
        <f t="shared" si="86"/>
        <v>0</v>
      </c>
      <c r="BZ90" s="141">
        <f t="shared" si="86"/>
        <v>0</v>
      </c>
      <c r="CA90" s="141">
        <f t="shared" si="86"/>
        <v>0</v>
      </c>
      <c r="CB90" s="141">
        <f t="shared" si="86"/>
        <v>0</v>
      </c>
      <c r="CC90" s="141">
        <f t="shared" si="86"/>
        <v>0</v>
      </c>
      <c r="CD90" s="141">
        <f t="shared" si="86"/>
        <v>0</v>
      </c>
      <c r="CE90" s="141">
        <f t="shared" si="86"/>
        <v>0</v>
      </c>
      <c r="CF90" s="141">
        <f t="shared" si="86"/>
        <v>0</v>
      </c>
      <c r="CG90" s="141">
        <f t="shared" si="86"/>
        <v>0</v>
      </c>
      <c r="CH90" s="141">
        <f t="shared" si="86"/>
        <v>0</v>
      </c>
      <c r="CI90" s="141">
        <f t="shared" si="86"/>
        <v>0</v>
      </c>
      <c r="CJ90" s="141">
        <f t="shared" si="86"/>
        <v>0</v>
      </c>
      <c r="CK90" s="141">
        <f t="shared" si="86"/>
        <v>0</v>
      </c>
      <c r="CL90" s="141">
        <f t="shared" si="86"/>
        <v>0</v>
      </c>
      <c r="CM90" s="141">
        <f t="shared" si="86"/>
        <v>0</v>
      </c>
      <c r="CN90" s="141">
        <f t="shared" si="86"/>
        <v>0</v>
      </c>
      <c r="CO90" s="141">
        <f t="shared" si="86"/>
        <v>0</v>
      </c>
      <c r="CP90" s="141">
        <f t="shared" si="86"/>
        <v>0</v>
      </c>
      <c r="CQ90" s="141">
        <f t="shared" si="86"/>
        <v>0</v>
      </c>
      <c r="CR90" s="141">
        <f t="shared" si="86"/>
        <v>0</v>
      </c>
      <c r="CS90" s="141">
        <f t="shared" si="86"/>
        <v>0</v>
      </c>
      <c r="CT90" s="141">
        <f t="shared" si="86"/>
        <v>0</v>
      </c>
      <c r="CU90" s="141"/>
      <c r="CV90" s="141">
        <f t="shared" si="87"/>
        <v>0</v>
      </c>
      <c r="CW90" s="141">
        <f t="shared" si="87"/>
        <v>0</v>
      </c>
      <c r="CX90" s="141">
        <f t="shared" si="87"/>
        <v>0</v>
      </c>
      <c r="CY90" s="141">
        <f t="shared" si="87"/>
        <v>0</v>
      </c>
      <c r="CZ90" s="141">
        <f t="shared" si="87"/>
        <v>0</v>
      </c>
      <c r="DA90" s="141">
        <f t="shared" si="87"/>
        <v>0</v>
      </c>
      <c r="DB90" s="141">
        <f t="shared" si="87"/>
        <v>0</v>
      </c>
      <c r="DC90" s="141">
        <f t="shared" si="87"/>
        <v>0</v>
      </c>
      <c r="DD90" s="141">
        <f t="shared" si="87"/>
        <v>0</v>
      </c>
      <c r="DE90" s="141">
        <f t="shared" si="87"/>
        <v>0</v>
      </c>
      <c r="DF90" s="141">
        <f t="shared" si="87"/>
        <v>0</v>
      </c>
      <c r="DG90" s="141">
        <f t="shared" si="87"/>
        <v>0</v>
      </c>
      <c r="DH90" s="141">
        <f t="shared" si="87"/>
        <v>0</v>
      </c>
      <c r="DI90" s="141">
        <f t="shared" si="87"/>
        <v>0</v>
      </c>
      <c r="DJ90" s="141">
        <f t="shared" si="87"/>
        <v>0</v>
      </c>
      <c r="DK90" s="141">
        <f t="shared" si="87"/>
        <v>0</v>
      </c>
      <c r="DL90" s="141">
        <f t="shared" si="87"/>
        <v>0</v>
      </c>
      <c r="DM90" s="141">
        <f t="shared" si="87"/>
        <v>0</v>
      </c>
      <c r="DN90" s="141">
        <f t="shared" si="87"/>
        <v>0</v>
      </c>
      <c r="DO90" s="141">
        <f t="shared" si="87"/>
        <v>0</v>
      </c>
      <c r="DP90" s="141">
        <f t="shared" si="87"/>
        <v>0</v>
      </c>
      <c r="DQ90" s="141">
        <f t="shared" si="87"/>
        <v>0</v>
      </c>
      <c r="DR90" s="141">
        <f t="shared" si="87"/>
        <v>0</v>
      </c>
      <c r="DS90" s="141">
        <f t="shared" si="87"/>
        <v>0</v>
      </c>
      <c r="DT90" s="141">
        <f t="shared" si="87"/>
        <v>0</v>
      </c>
      <c r="DU90" s="141">
        <f t="shared" si="87"/>
        <v>0</v>
      </c>
      <c r="DV90" s="141">
        <f t="shared" si="87"/>
        <v>0</v>
      </c>
      <c r="DW90" s="141">
        <f t="shared" si="87"/>
        <v>0</v>
      </c>
      <c r="DX90" s="141">
        <f t="shared" si="87"/>
        <v>0</v>
      </c>
      <c r="DY90" s="141">
        <f t="shared" si="87"/>
        <v>0</v>
      </c>
      <c r="DZ90" s="141">
        <f t="shared" si="87"/>
        <v>0</v>
      </c>
      <c r="ED90" s="336">
        <v>0</v>
      </c>
      <c r="EE90" s="336"/>
      <c r="EF90" s="336"/>
      <c r="EG90" s="336"/>
      <c r="EH90" s="336"/>
      <c r="EK90" t="s">
        <v>400</v>
      </c>
    </row>
    <row r="91" spans="1:141">
      <c r="A91" s="1"/>
      <c r="B91" t="str">
        <f t="shared" si="79"/>
        <v>Others Substitution</v>
      </c>
      <c r="C91" s="5" t="s">
        <v>417</v>
      </c>
      <c r="D91" s="141">
        <f t="shared" si="84"/>
        <v>0</v>
      </c>
      <c r="E91" s="141">
        <f t="shared" si="84"/>
        <v>1.551494730280937</v>
      </c>
      <c r="F91" s="141">
        <f t="shared" si="84"/>
        <v>3.0852790269470964</v>
      </c>
      <c r="G91" s="141">
        <f t="shared" si="84"/>
        <v>4.601077970194078</v>
      </c>
      <c r="H91" s="141">
        <f t="shared" si="84"/>
        <v>6.0986119670383747</v>
      </c>
      <c r="I91" s="141">
        <f t="shared" si="84"/>
        <v>7.5710008197929186</v>
      </c>
      <c r="J91" s="141">
        <f t="shared" si="84"/>
        <v>9.0177359668105588</v>
      </c>
      <c r="K91" s="141">
        <f t="shared" si="84"/>
        <v>10.441455112325587</v>
      </c>
      <c r="L91" s="141">
        <f t="shared" si="84"/>
        <v>11.841920601582993</v>
      </c>
      <c r="M91" s="141">
        <f t="shared" si="84"/>
        <v>13.218888787781765</v>
      </c>
      <c r="N91" s="141">
        <f t="shared" si="84"/>
        <v>14.572109897230021</v>
      </c>
      <c r="O91" s="141">
        <f t="shared" si="84"/>
        <v>15.867210462829496</v>
      </c>
      <c r="P91" s="141">
        <f t="shared" si="84"/>
        <v>17.132260727775638</v>
      </c>
      <c r="Q91" s="141">
        <f t="shared" si="84"/>
        <v>18.367092156599632</v>
      </c>
      <c r="R91" s="141">
        <f t="shared" si="84"/>
        <v>19.571528280046799</v>
      </c>
      <c r="S91" s="141">
        <f t="shared" si="84"/>
        <v>20.745384559499811</v>
      </c>
      <c r="T91" s="141">
        <f t="shared" si="84"/>
        <v>21.84446968239946</v>
      </c>
      <c r="U91" s="141">
        <f t="shared" si="84"/>
        <v>22.907704508990971</v>
      </c>
      <c r="V91" s="141">
        <f t="shared" si="84"/>
        <v>23.934982436203846</v>
      </c>
      <c r="W91" s="141">
        <f t="shared" si="84"/>
        <v>24.926186734934134</v>
      </c>
      <c r="X91" s="141">
        <f t="shared" si="84"/>
        <v>25.881190416661763</v>
      </c>
      <c r="Y91" s="141">
        <f t="shared" si="84"/>
        <v>26.798086075586109</v>
      </c>
      <c r="Z91" s="141">
        <f t="shared" si="84"/>
        <v>27.674087893922778</v>
      </c>
      <c r="AA91" s="141">
        <f t="shared" si="84"/>
        <v>28.509115788206085</v>
      </c>
      <c r="AB91" s="141">
        <f t="shared" si="84"/>
        <v>29.303077210852045</v>
      </c>
      <c r="AC91" s="141">
        <f t="shared" si="84"/>
        <v>30.055867012221217</v>
      </c>
      <c r="AD91" s="141">
        <f t="shared" si="84"/>
        <v>30.742046593404986</v>
      </c>
      <c r="AE91" s="141">
        <f t="shared" si="84"/>
        <v>31.385254696383218</v>
      </c>
      <c r="AF91" s="141">
        <f t="shared" si="84"/>
        <v>31.985391891529964</v>
      </c>
      <c r="AG91" s="141">
        <f t="shared" si="84"/>
        <v>32.542344778608573</v>
      </c>
      <c r="AH91" s="141">
        <f t="shared" si="84"/>
        <v>33.05598583868646</v>
      </c>
      <c r="AI91" s="141"/>
      <c r="AJ91" s="141">
        <f t="shared" si="85"/>
        <v>0</v>
      </c>
      <c r="AK91" s="141">
        <f t="shared" si="85"/>
        <v>0.77574736514046849</v>
      </c>
      <c r="AL91" s="141">
        <f t="shared" si="85"/>
        <v>1.5426395134735482</v>
      </c>
      <c r="AM91" s="141">
        <f t="shared" si="85"/>
        <v>2.300538985097039</v>
      </c>
      <c r="AN91" s="141">
        <f t="shared" si="85"/>
        <v>3.0493059835191874</v>
      </c>
      <c r="AO91" s="141">
        <f t="shared" si="85"/>
        <v>3.7855004098964593</v>
      </c>
      <c r="AP91" s="141">
        <f t="shared" si="85"/>
        <v>4.5088679834052794</v>
      </c>
      <c r="AQ91" s="141">
        <f t="shared" si="85"/>
        <v>5.2207275561627933</v>
      </c>
      <c r="AR91" s="141">
        <f t="shared" si="85"/>
        <v>5.9209603007914966</v>
      </c>
      <c r="AS91" s="141">
        <f t="shared" si="85"/>
        <v>6.6094443938908825</v>
      </c>
      <c r="AT91" s="141">
        <f t="shared" si="85"/>
        <v>7.2860549486150106</v>
      </c>
      <c r="AU91" s="141">
        <f t="shared" si="85"/>
        <v>7.9336052314147478</v>
      </c>
      <c r="AV91" s="141">
        <f t="shared" si="85"/>
        <v>8.5661303638878188</v>
      </c>
      <c r="AW91" s="141">
        <f t="shared" si="85"/>
        <v>9.1835460782998162</v>
      </c>
      <c r="AX91" s="141">
        <f t="shared" si="85"/>
        <v>9.7857641400233994</v>
      </c>
      <c r="AY91" s="141">
        <f t="shared" si="85"/>
        <v>10.372692279749906</v>
      </c>
      <c r="AZ91" s="141">
        <f t="shared" si="85"/>
        <v>10.92223484119973</v>
      </c>
      <c r="BA91" s="141">
        <f t="shared" si="85"/>
        <v>11.453852254495485</v>
      </c>
      <c r="BB91" s="141">
        <f t="shared" si="85"/>
        <v>11.967491218101923</v>
      </c>
      <c r="BC91" s="141">
        <f t="shared" si="85"/>
        <v>12.463093367467067</v>
      </c>
      <c r="BD91" s="141">
        <f t="shared" si="85"/>
        <v>12.940595208330882</v>
      </c>
      <c r="BE91" s="141">
        <f t="shared" si="85"/>
        <v>13.399043037793055</v>
      </c>
      <c r="BF91" s="141">
        <f t="shared" si="85"/>
        <v>13.837043946961389</v>
      </c>
      <c r="BG91" s="141">
        <f t="shared" si="85"/>
        <v>14.254557894103042</v>
      </c>
      <c r="BH91" s="141">
        <f t="shared" si="85"/>
        <v>14.651538605426023</v>
      </c>
      <c r="BI91" s="141">
        <f t="shared" si="85"/>
        <v>15.027933506110609</v>
      </c>
      <c r="BJ91" s="141">
        <f t="shared" si="85"/>
        <v>15.371023296702493</v>
      </c>
      <c r="BK91" s="141">
        <f t="shared" si="85"/>
        <v>15.692627348191609</v>
      </c>
      <c r="BL91" s="141">
        <f t="shared" si="85"/>
        <v>15.992695945764982</v>
      </c>
      <c r="BM91" s="141">
        <f t="shared" si="85"/>
        <v>16.271172389304287</v>
      </c>
      <c r="BN91" s="141">
        <f t="shared" si="85"/>
        <v>16.52799291934323</v>
      </c>
      <c r="BO91" s="141"/>
      <c r="BP91" s="141">
        <f t="shared" si="86"/>
        <v>0</v>
      </c>
      <c r="BQ91" s="141">
        <f t="shared" si="86"/>
        <v>0</v>
      </c>
      <c r="BR91" s="141">
        <f t="shared" si="86"/>
        <v>0</v>
      </c>
      <c r="BS91" s="141">
        <f t="shared" si="86"/>
        <v>0</v>
      </c>
      <c r="BT91" s="141">
        <f t="shared" si="86"/>
        <v>0</v>
      </c>
      <c r="BU91" s="141">
        <f t="shared" si="86"/>
        <v>0</v>
      </c>
      <c r="BV91" s="141">
        <f t="shared" si="86"/>
        <v>0</v>
      </c>
      <c r="BW91" s="141">
        <f t="shared" si="86"/>
        <v>0</v>
      </c>
      <c r="BX91" s="141">
        <f t="shared" si="86"/>
        <v>0</v>
      </c>
      <c r="BY91" s="141">
        <f t="shared" si="86"/>
        <v>0</v>
      </c>
      <c r="BZ91" s="141">
        <f t="shared" si="86"/>
        <v>0</v>
      </c>
      <c r="CA91" s="141">
        <f t="shared" si="86"/>
        <v>0</v>
      </c>
      <c r="CB91" s="141">
        <f t="shared" si="86"/>
        <v>0</v>
      </c>
      <c r="CC91" s="141">
        <f t="shared" si="86"/>
        <v>0</v>
      </c>
      <c r="CD91" s="141">
        <f t="shared" si="86"/>
        <v>0</v>
      </c>
      <c r="CE91" s="141">
        <f t="shared" si="86"/>
        <v>0</v>
      </c>
      <c r="CF91" s="141">
        <f t="shared" si="86"/>
        <v>0</v>
      </c>
      <c r="CG91" s="141">
        <f t="shared" si="86"/>
        <v>0</v>
      </c>
      <c r="CH91" s="141">
        <f t="shared" si="86"/>
        <v>0</v>
      </c>
      <c r="CI91" s="141">
        <f t="shared" si="86"/>
        <v>0</v>
      </c>
      <c r="CJ91" s="141">
        <f t="shared" si="86"/>
        <v>0</v>
      </c>
      <c r="CK91" s="141">
        <f t="shared" si="86"/>
        <v>0</v>
      </c>
      <c r="CL91" s="141">
        <f t="shared" si="86"/>
        <v>0</v>
      </c>
      <c r="CM91" s="141">
        <f t="shared" si="86"/>
        <v>0</v>
      </c>
      <c r="CN91" s="141">
        <f t="shared" si="86"/>
        <v>0</v>
      </c>
      <c r="CO91" s="141">
        <f t="shared" si="86"/>
        <v>0</v>
      </c>
      <c r="CP91" s="141">
        <f t="shared" si="86"/>
        <v>0</v>
      </c>
      <c r="CQ91" s="141">
        <f t="shared" si="86"/>
        <v>0</v>
      </c>
      <c r="CR91" s="141">
        <f t="shared" si="86"/>
        <v>0</v>
      </c>
      <c r="CS91" s="141">
        <f t="shared" si="86"/>
        <v>0</v>
      </c>
      <c r="CT91" s="141">
        <f t="shared" si="86"/>
        <v>0</v>
      </c>
      <c r="CU91" s="141"/>
      <c r="CV91" s="141">
        <f t="shared" si="87"/>
        <v>0</v>
      </c>
      <c r="CW91" s="141">
        <f t="shared" si="87"/>
        <v>0</v>
      </c>
      <c r="CX91" s="141">
        <f t="shared" si="87"/>
        <v>0</v>
      </c>
      <c r="CY91" s="141">
        <f t="shared" si="87"/>
        <v>0</v>
      </c>
      <c r="CZ91" s="141">
        <f t="shared" si="87"/>
        <v>0</v>
      </c>
      <c r="DA91" s="141">
        <f t="shared" si="87"/>
        <v>0</v>
      </c>
      <c r="DB91" s="141">
        <f t="shared" si="87"/>
        <v>0</v>
      </c>
      <c r="DC91" s="141">
        <f t="shared" si="87"/>
        <v>0</v>
      </c>
      <c r="DD91" s="141">
        <f t="shared" si="87"/>
        <v>0</v>
      </c>
      <c r="DE91" s="141">
        <f t="shared" si="87"/>
        <v>0</v>
      </c>
      <c r="DF91" s="141">
        <f t="shared" si="87"/>
        <v>0</v>
      </c>
      <c r="DG91" s="141">
        <f t="shared" si="87"/>
        <v>0</v>
      </c>
      <c r="DH91" s="141">
        <f t="shared" si="87"/>
        <v>0</v>
      </c>
      <c r="DI91" s="141">
        <f t="shared" si="87"/>
        <v>0</v>
      </c>
      <c r="DJ91" s="141">
        <f t="shared" si="87"/>
        <v>0</v>
      </c>
      <c r="DK91" s="141">
        <f t="shared" si="87"/>
        <v>0</v>
      </c>
      <c r="DL91" s="141">
        <f t="shared" si="87"/>
        <v>0</v>
      </c>
      <c r="DM91" s="141">
        <f t="shared" si="87"/>
        <v>0</v>
      </c>
      <c r="DN91" s="141">
        <f t="shared" si="87"/>
        <v>0</v>
      </c>
      <c r="DO91" s="141">
        <f t="shared" si="87"/>
        <v>0</v>
      </c>
      <c r="DP91" s="141">
        <f t="shared" si="87"/>
        <v>0</v>
      </c>
      <c r="DQ91" s="141">
        <f t="shared" si="87"/>
        <v>0</v>
      </c>
      <c r="DR91" s="141">
        <f t="shared" si="87"/>
        <v>0</v>
      </c>
      <c r="DS91" s="141">
        <f t="shared" si="87"/>
        <v>0</v>
      </c>
      <c r="DT91" s="141">
        <f t="shared" si="87"/>
        <v>0</v>
      </c>
      <c r="DU91" s="141">
        <f t="shared" si="87"/>
        <v>0</v>
      </c>
      <c r="DV91" s="141">
        <f t="shared" si="87"/>
        <v>0</v>
      </c>
      <c r="DW91" s="141">
        <f t="shared" si="87"/>
        <v>0</v>
      </c>
      <c r="DX91" s="141">
        <f t="shared" si="87"/>
        <v>0</v>
      </c>
      <c r="DY91" s="141">
        <f t="shared" si="87"/>
        <v>0</v>
      </c>
      <c r="DZ91" s="141">
        <f t="shared" si="87"/>
        <v>0</v>
      </c>
      <c r="ED91" s="342">
        <v>100</v>
      </c>
      <c r="EE91" s="336"/>
      <c r="EF91" s="336"/>
      <c r="EG91" s="336"/>
      <c r="EH91" s="336"/>
      <c r="EK91" t="s">
        <v>400</v>
      </c>
    </row>
    <row r="92" spans="1:141">
      <c r="A92" s="1"/>
      <c r="B92" t="str">
        <f t="shared" ref="B92:B95" si="88">B22</f>
        <v>Mecahnical Recycling</v>
      </c>
      <c r="C92" s="5" t="s">
        <v>417</v>
      </c>
      <c r="D92" s="141">
        <f>D22*$ED92</f>
        <v>260.57372471147011</v>
      </c>
      <c r="E92" s="141">
        <f t="shared" ref="E92:AH92" si="89">E22*$ED92</f>
        <v>275.49337963327946</v>
      </c>
      <c r="F92" s="141">
        <f t="shared" si="89"/>
        <v>290.00354948254522</v>
      </c>
      <c r="G92" s="141">
        <f t="shared" si="89"/>
        <v>304.33740494715607</v>
      </c>
      <c r="H92" s="141">
        <f t="shared" si="89"/>
        <v>318.3239850778391</v>
      </c>
      <c r="I92" s="141">
        <f t="shared" si="89"/>
        <v>331.97250388431115</v>
      </c>
      <c r="J92" s="141">
        <f t="shared" si="89"/>
        <v>344.55975446483671</v>
      </c>
      <c r="K92" s="141">
        <f t="shared" si="89"/>
        <v>356.71131785075869</v>
      </c>
      <c r="L92" s="141">
        <f t="shared" si="89"/>
        <v>368.43264959627027</v>
      </c>
      <c r="M92" s="141">
        <f t="shared" si="89"/>
        <v>379.7288916339254</v>
      </c>
      <c r="N92" s="141">
        <f t="shared" si="89"/>
        <v>390.60487502084692</v>
      </c>
      <c r="O92" s="141">
        <f t="shared" si="89"/>
        <v>397.2274963045607</v>
      </c>
      <c r="P92" s="141">
        <f t="shared" si="89"/>
        <v>404.02586475859863</v>
      </c>
      <c r="Q92" s="141">
        <f t="shared" si="89"/>
        <v>409.68188308581824</v>
      </c>
      <c r="R92" s="141">
        <f t="shared" si="89"/>
        <v>414.86079815258881</v>
      </c>
      <c r="S92" s="141">
        <f t="shared" si="89"/>
        <v>419.56827448168934</v>
      </c>
      <c r="T92" s="141">
        <f t="shared" si="89"/>
        <v>423.94531095132754</v>
      </c>
      <c r="U92" s="141">
        <f t="shared" si="89"/>
        <v>427.88385872731743</v>
      </c>
      <c r="V92" s="141">
        <f t="shared" si="89"/>
        <v>431.39042427170108</v>
      </c>
      <c r="W92" s="141">
        <f t="shared" si="89"/>
        <v>434.47129340930348</v>
      </c>
      <c r="X92" s="141">
        <f t="shared" si="89"/>
        <v>437.13253276595174</v>
      </c>
      <c r="Y92" s="141">
        <f t="shared" si="89"/>
        <v>447.20137966528063</v>
      </c>
      <c r="Z92" s="141">
        <f t="shared" si="89"/>
        <v>457.48871595390654</v>
      </c>
      <c r="AA92" s="141">
        <f t="shared" si="89"/>
        <v>466.84207833949773</v>
      </c>
      <c r="AB92" s="141">
        <f t="shared" si="89"/>
        <v>475.51916853755512</v>
      </c>
      <c r="AC92" s="141">
        <f t="shared" si="89"/>
        <v>483.52599894176717</v>
      </c>
      <c r="AD92" s="141">
        <f t="shared" si="89"/>
        <v>490.67928833113473</v>
      </c>
      <c r="AE92" s="141">
        <f t="shared" si="89"/>
        <v>497.14703889422776</v>
      </c>
      <c r="AF92" s="141">
        <f t="shared" si="89"/>
        <v>502.9327491845284</v>
      </c>
      <c r="AG92" s="141">
        <f t="shared" si="89"/>
        <v>508.0395621355068</v>
      </c>
      <c r="AH92" s="141">
        <f t="shared" si="89"/>
        <v>512.47026698388481</v>
      </c>
      <c r="AI92" s="141"/>
      <c r="AJ92" s="141">
        <f t="shared" ref="AJ92:BN95" si="90">AJ22*$ED92</f>
        <v>260.57372471147011</v>
      </c>
      <c r="AK92" s="141">
        <f t="shared" si="90"/>
        <v>275.49337963327946</v>
      </c>
      <c r="AL92" s="141">
        <f t="shared" si="90"/>
        <v>290.00354948254522</v>
      </c>
      <c r="AM92" s="141">
        <f t="shared" si="90"/>
        <v>304.33740494715607</v>
      </c>
      <c r="AN92" s="141">
        <f t="shared" si="90"/>
        <v>318.3239850778391</v>
      </c>
      <c r="AO92" s="141">
        <f t="shared" si="90"/>
        <v>331.97250388431115</v>
      </c>
      <c r="AP92" s="141">
        <f t="shared" si="90"/>
        <v>344.55975446483671</v>
      </c>
      <c r="AQ92" s="141">
        <f t="shared" si="90"/>
        <v>356.71131785075869</v>
      </c>
      <c r="AR92" s="141">
        <f t="shared" si="90"/>
        <v>368.43264959627027</v>
      </c>
      <c r="AS92" s="141">
        <f t="shared" si="90"/>
        <v>379.7288916339254</v>
      </c>
      <c r="AT92" s="141">
        <f t="shared" si="90"/>
        <v>390.60487502084692</v>
      </c>
      <c r="AU92" s="141">
        <f t="shared" si="90"/>
        <v>397.2274963045607</v>
      </c>
      <c r="AV92" s="141">
        <f t="shared" si="90"/>
        <v>404.02586475859863</v>
      </c>
      <c r="AW92" s="141">
        <f t="shared" si="90"/>
        <v>409.68188308581824</v>
      </c>
      <c r="AX92" s="141">
        <f t="shared" si="90"/>
        <v>414.86079815258881</v>
      </c>
      <c r="AY92" s="141">
        <f t="shared" si="90"/>
        <v>419.56827448168934</v>
      </c>
      <c r="AZ92" s="141">
        <f t="shared" si="90"/>
        <v>423.94531095132754</v>
      </c>
      <c r="BA92" s="141">
        <f t="shared" si="90"/>
        <v>427.88385872731743</v>
      </c>
      <c r="BB92" s="141">
        <f t="shared" si="90"/>
        <v>431.39042427170108</v>
      </c>
      <c r="BC92" s="141">
        <f t="shared" si="90"/>
        <v>434.47129340930348</v>
      </c>
      <c r="BD92" s="141">
        <f t="shared" si="90"/>
        <v>437.13253276595174</v>
      </c>
      <c r="BE92" s="141">
        <f t="shared" si="90"/>
        <v>447.20137966528063</v>
      </c>
      <c r="BF92" s="141">
        <f t="shared" si="90"/>
        <v>457.48871595390654</v>
      </c>
      <c r="BG92" s="141">
        <f t="shared" si="90"/>
        <v>466.84207833949773</v>
      </c>
      <c r="BH92" s="141">
        <f t="shared" si="90"/>
        <v>475.51916853755512</v>
      </c>
      <c r="BI92" s="141">
        <f t="shared" si="90"/>
        <v>483.52599894176717</v>
      </c>
      <c r="BJ92" s="141">
        <f t="shared" si="90"/>
        <v>490.67928833113473</v>
      </c>
      <c r="BK92" s="141">
        <f t="shared" si="90"/>
        <v>497.14703889422776</v>
      </c>
      <c r="BL92" s="141">
        <f t="shared" si="90"/>
        <v>502.9327491845284</v>
      </c>
      <c r="BM92" s="141">
        <f t="shared" si="90"/>
        <v>508.0395621355068</v>
      </c>
      <c r="BN92" s="141">
        <f t="shared" si="90"/>
        <v>512.47026698388481</v>
      </c>
      <c r="BO92" s="141"/>
      <c r="BP92" s="141">
        <f t="shared" ref="BP92:CT95" si="91">BP22*$ED92</f>
        <v>260.57372471147011</v>
      </c>
      <c r="BQ92" s="141">
        <f t="shared" si="91"/>
        <v>264.92530591415164</v>
      </c>
      <c r="BR92" s="141">
        <f t="shared" si="91"/>
        <v>269.34955852291802</v>
      </c>
      <c r="BS92" s="141">
        <f t="shared" si="91"/>
        <v>273.84769615025067</v>
      </c>
      <c r="BT92" s="141">
        <f t="shared" si="91"/>
        <v>278.42095267595988</v>
      </c>
      <c r="BU92" s="141">
        <f t="shared" si="91"/>
        <v>283.07058258564837</v>
      </c>
      <c r="BV92" s="141">
        <f t="shared" si="91"/>
        <v>287.79786131482865</v>
      </c>
      <c r="BW92" s="141">
        <f t="shared" si="91"/>
        <v>292.6040855987863</v>
      </c>
      <c r="BX92" s="141">
        <f t="shared" si="91"/>
        <v>297.49057382828602</v>
      </c>
      <c r="BY92" s="141">
        <f t="shared" si="91"/>
        <v>302.45866641121842</v>
      </c>
      <c r="BZ92" s="141">
        <f t="shared" si="91"/>
        <v>307.50972614028575</v>
      </c>
      <c r="CA92" s="141">
        <f t="shared" si="91"/>
        <v>312.64513856682851</v>
      </c>
      <c r="CB92" s="141">
        <f t="shared" si="91"/>
        <v>317.86631238089444</v>
      </c>
      <c r="CC92" s="141">
        <f t="shared" si="91"/>
        <v>323.17467979765536</v>
      </c>
      <c r="CD92" s="141">
        <f t="shared" si="91"/>
        <v>328.57169695027613</v>
      </c>
      <c r="CE92" s="141">
        <f t="shared" si="91"/>
        <v>334.05884428934587</v>
      </c>
      <c r="CF92" s="141">
        <f t="shared" si="91"/>
        <v>339.63762698897801</v>
      </c>
      <c r="CG92" s="141">
        <f t="shared" si="91"/>
        <v>345.30957535969384</v>
      </c>
      <c r="CH92" s="141">
        <f t="shared" si="91"/>
        <v>351.07624526820075</v>
      </c>
      <c r="CI92" s="141">
        <f t="shared" si="91"/>
        <v>356.93921856417967</v>
      </c>
      <c r="CJ92" s="141">
        <f t="shared" si="91"/>
        <v>362.90010351420131</v>
      </c>
      <c r="CK92" s="141">
        <f t="shared" si="91"/>
        <v>368.96053524288845</v>
      </c>
      <c r="CL92" s="141">
        <f t="shared" si="91"/>
        <v>375.12217618144462</v>
      </c>
      <c r="CM92" s="141">
        <f t="shared" si="91"/>
        <v>381.38671652367486</v>
      </c>
      <c r="CN92" s="141">
        <f t="shared" si="91"/>
        <v>387.75587468962016</v>
      </c>
      <c r="CO92" s="141">
        <f t="shared" si="91"/>
        <v>394.23139779693679</v>
      </c>
      <c r="CP92" s="141">
        <f t="shared" si="91"/>
        <v>400.81506214014564</v>
      </c>
      <c r="CQ92" s="141">
        <f t="shared" si="91"/>
        <v>407.50867367788607</v>
      </c>
      <c r="CR92" s="141">
        <f t="shared" si="91"/>
        <v>414.31406852830673</v>
      </c>
      <c r="CS92" s="141">
        <f t="shared" si="91"/>
        <v>421.23311347272954</v>
      </c>
      <c r="CT92" s="141">
        <f t="shared" si="91"/>
        <v>428.26770646772405</v>
      </c>
      <c r="CU92" s="141"/>
      <c r="CV92" s="141">
        <f t="shared" ref="CV92:DZ95" si="92">CV22*$ED92</f>
        <v>260.57372471147011</v>
      </c>
      <c r="CW92" s="141">
        <f t="shared" si="92"/>
        <v>264.92530591415164</v>
      </c>
      <c r="CX92" s="141">
        <f t="shared" si="92"/>
        <v>269.34955852291802</v>
      </c>
      <c r="CY92" s="141">
        <f t="shared" si="92"/>
        <v>273.84769615025067</v>
      </c>
      <c r="CZ92" s="141">
        <f t="shared" si="92"/>
        <v>278.42095267595988</v>
      </c>
      <c r="DA92" s="141">
        <f t="shared" si="92"/>
        <v>283.07058258564837</v>
      </c>
      <c r="DB92" s="141">
        <f t="shared" si="92"/>
        <v>287.79786131482865</v>
      </c>
      <c r="DC92" s="141">
        <f t="shared" si="92"/>
        <v>292.6040855987863</v>
      </c>
      <c r="DD92" s="141">
        <f t="shared" si="92"/>
        <v>297.49057382828602</v>
      </c>
      <c r="DE92" s="141">
        <f t="shared" si="92"/>
        <v>302.45866641121842</v>
      </c>
      <c r="DF92" s="141">
        <f t="shared" si="92"/>
        <v>307.50972614028575</v>
      </c>
      <c r="DG92" s="141">
        <f t="shared" si="92"/>
        <v>312.64513856682851</v>
      </c>
      <c r="DH92" s="141">
        <f t="shared" si="92"/>
        <v>317.86631238089444</v>
      </c>
      <c r="DI92" s="141">
        <f t="shared" si="92"/>
        <v>323.17467979765536</v>
      </c>
      <c r="DJ92" s="141">
        <f t="shared" si="92"/>
        <v>328.57169695027613</v>
      </c>
      <c r="DK92" s="141">
        <f t="shared" si="92"/>
        <v>334.05884428934587</v>
      </c>
      <c r="DL92" s="141">
        <f t="shared" si="92"/>
        <v>339.63762698897801</v>
      </c>
      <c r="DM92" s="141">
        <f t="shared" si="92"/>
        <v>345.30957535969384</v>
      </c>
      <c r="DN92" s="141">
        <f t="shared" si="92"/>
        <v>351.07624526820075</v>
      </c>
      <c r="DO92" s="141">
        <f t="shared" si="92"/>
        <v>356.93921856417967</v>
      </c>
      <c r="DP92" s="141">
        <f t="shared" si="92"/>
        <v>362.90010351420131</v>
      </c>
      <c r="DQ92" s="141">
        <f t="shared" si="92"/>
        <v>368.96053524288845</v>
      </c>
      <c r="DR92" s="141">
        <f t="shared" si="92"/>
        <v>375.12217618144462</v>
      </c>
      <c r="DS92" s="141">
        <f t="shared" si="92"/>
        <v>381.38671652367486</v>
      </c>
      <c r="DT92" s="141">
        <f t="shared" si="92"/>
        <v>387.75587468962016</v>
      </c>
      <c r="DU92" s="141">
        <f t="shared" si="92"/>
        <v>394.23139779693679</v>
      </c>
      <c r="DV92" s="141">
        <f t="shared" si="92"/>
        <v>400.81506214014564</v>
      </c>
      <c r="DW92" s="141">
        <f t="shared" si="92"/>
        <v>407.50867367788607</v>
      </c>
      <c r="DX92" s="141">
        <f t="shared" si="92"/>
        <v>414.31406852830673</v>
      </c>
      <c r="DY92" s="141">
        <f t="shared" si="92"/>
        <v>421.23311347272954</v>
      </c>
      <c r="DZ92" s="141">
        <f t="shared" si="92"/>
        <v>428.26770646772405</v>
      </c>
      <c r="ED92" s="343">
        <f>AVERAGE(160,120)</f>
        <v>140</v>
      </c>
      <c r="EE92" s="336"/>
      <c r="EF92" s="336"/>
      <c r="EG92" s="336"/>
      <c r="EH92" s="336"/>
    </row>
    <row r="93" spans="1:141">
      <c r="A93" s="1"/>
      <c r="B93" t="str">
        <f t="shared" si="88"/>
        <v>Chemical Recycling</v>
      </c>
      <c r="C93" s="5" t="s">
        <v>417</v>
      </c>
      <c r="D93" s="141">
        <f t="shared" ref="D93:AH95" si="93">D23*$ED93</f>
        <v>3.495499484211908E-3</v>
      </c>
      <c r="E93" s="141">
        <f t="shared" si="93"/>
        <v>7.0278846116843463E-3</v>
      </c>
      <c r="F93" s="141">
        <f t="shared" si="93"/>
        <v>1.4016394234971809E-2</v>
      </c>
      <c r="G93" s="141">
        <f t="shared" si="93"/>
        <v>2.779353946041218E-2</v>
      </c>
      <c r="H93" s="141">
        <f t="shared" si="93"/>
        <v>5.4730646810194634E-2</v>
      </c>
      <c r="I93" s="141">
        <f t="shared" si="93"/>
        <v>0.1069219883982957</v>
      </c>
      <c r="J93" s="141">
        <f t="shared" si="93"/>
        <v>0.20635544701131459</v>
      </c>
      <c r="K93" s="141">
        <f t="shared" si="93"/>
        <v>0.39350682696804401</v>
      </c>
      <c r="L93" s="141">
        <f t="shared" si="93"/>
        <v>0.73908366132645398</v>
      </c>
      <c r="M93" s="141">
        <f t="shared" si="93"/>
        <v>1.3614279538554901</v>
      </c>
      <c r="N93" s="141">
        <f t="shared" si="93"/>
        <v>2.4476933192128767</v>
      </c>
      <c r="O93" s="141">
        <f t="shared" si="93"/>
        <v>4.1654052222697029</v>
      </c>
      <c r="P93" s="141">
        <f t="shared" si="93"/>
        <v>6.8375755710887152</v>
      </c>
      <c r="Q93" s="141">
        <f t="shared" si="93"/>
        <v>10.707658322002152</v>
      </c>
      <c r="R93" s="141">
        <f t="shared" si="93"/>
        <v>15.9102420281177</v>
      </c>
      <c r="S93" s="141">
        <f t="shared" si="93"/>
        <v>22.326384638914096</v>
      </c>
      <c r="T93" s="141">
        <f t="shared" si="93"/>
        <v>29.547613099620868</v>
      </c>
      <c r="U93" s="141">
        <f t="shared" si="93"/>
        <v>36.932167477228894</v>
      </c>
      <c r="V93" s="141">
        <f t="shared" si="93"/>
        <v>43.898188703864328</v>
      </c>
      <c r="W93" s="141">
        <f t="shared" si="93"/>
        <v>49.864570664952829</v>
      </c>
      <c r="X93" s="141">
        <f t="shared" si="93"/>
        <v>54.531029041293849</v>
      </c>
      <c r="Y93" s="141">
        <f t="shared" si="93"/>
        <v>58.55735530612543</v>
      </c>
      <c r="Z93" s="141">
        <f t="shared" si="93"/>
        <v>61.415021754442385</v>
      </c>
      <c r="AA93" s="141">
        <f t="shared" si="93"/>
        <v>63.204890701584432</v>
      </c>
      <c r="AB93" s="141">
        <f t="shared" si="93"/>
        <v>64.14941188569658</v>
      </c>
      <c r="AC93" s="141">
        <f t="shared" si="93"/>
        <v>64.455227658258835</v>
      </c>
      <c r="AD93" s="141">
        <f t="shared" si="93"/>
        <v>64.34565951371998</v>
      </c>
      <c r="AE93" s="141">
        <f t="shared" si="93"/>
        <v>64.055860223868947</v>
      </c>
      <c r="AF93" s="141">
        <f t="shared" si="93"/>
        <v>63.591092279666668</v>
      </c>
      <c r="AG93" s="141">
        <f t="shared" si="93"/>
        <v>63.021617919421253</v>
      </c>
      <c r="AH93" s="141">
        <f t="shared" si="93"/>
        <v>62.685342963975494</v>
      </c>
      <c r="AI93" s="141"/>
      <c r="AJ93" s="141">
        <f t="shared" si="90"/>
        <v>3.495499484211908E-3</v>
      </c>
      <c r="AK93" s="141">
        <f t="shared" si="90"/>
        <v>7.0278846116843463E-3</v>
      </c>
      <c r="AL93" s="141">
        <f t="shared" si="90"/>
        <v>1.4016394234971809E-2</v>
      </c>
      <c r="AM93" s="141">
        <f t="shared" si="90"/>
        <v>2.779353946041218E-2</v>
      </c>
      <c r="AN93" s="141">
        <f t="shared" si="90"/>
        <v>5.4730646810194634E-2</v>
      </c>
      <c r="AO93" s="141">
        <f t="shared" si="90"/>
        <v>0.1069219883982957</v>
      </c>
      <c r="AP93" s="141">
        <f t="shared" si="90"/>
        <v>0.20635544701131459</v>
      </c>
      <c r="AQ93" s="141">
        <f t="shared" si="90"/>
        <v>0.39350682696804401</v>
      </c>
      <c r="AR93" s="141">
        <f t="shared" si="90"/>
        <v>0.73908366132645398</v>
      </c>
      <c r="AS93" s="141">
        <f t="shared" si="90"/>
        <v>1.3614279538554901</v>
      </c>
      <c r="AT93" s="141">
        <f t="shared" si="90"/>
        <v>2.4476933192128767</v>
      </c>
      <c r="AU93" s="141">
        <f t="shared" si="90"/>
        <v>4.1654052222697029</v>
      </c>
      <c r="AV93" s="141">
        <f t="shared" si="90"/>
        <v>6.8375755710887152</v>
      </c>
      <c r="AW93" s="141">
        <f t="shared" si="90"/>
        <v>10.707658322002152</v>
      </c>
      <c r="AX93" s="141">
        <f t="shared" si="90"/>
        <v>15.9102420281177</v>
      </c>
      <c r="AY93" s="141">
        <f t="shared" si="90"/>
        <v>22.326384638914096</v>
      </c>
      <c r="AZ93" s="141">
        <f t="shared" si="90"/>
        <v>29.547613099620868</v>
      </c>
      <c r="BA93" s="141">
        <f t="shared" si="90"/>
        <v>36.932167477228894</v>
      </c>
      <c r="BB93" s="141">
        <f t="shared" si="90"/>
        <v>43.898188703864328</v>
      </c>
      <c r="BC93" s="141">
        <f t="shared" si="90"/>
        <v>49.864570664952829</v>
      </c>
      <c r="BD93" s="141">
        <f t="shared" si="90"/>
        <v>54.531029041293849</v>
      </c>
      <c r="BE93" s="141">
        <f t="shared" si="90"/>
        <v>58.55735530612543</v>
      </c>
      <c r="BF93" s="141">
        <f t="shared" si="90"/>
        <v>61.415021754442385</v>
      </c>
      <c r="BG93" s="141">
        <f t="shared" si="90"/>
        <v>63.204890701584432</v>
      </c>
      <c r="BH93" s="141">
        <f t="shared" si="90"/>
        <v>64.14941188569658</v>
      </c>
      <c r="BI93" s="141">
        <f t="shared" si="90"/>
        <v>64.455227658258835</v>
      </c>
      <c r="BJ93" s="141">
        <f t="shared" si="90"/>
        <v>64.34565951371998</v>
      </c>
      <c r="BK93" s="141">
        <f t="shared" si="90"/>
        <v>64.055860223868947</v>
      </c>
      <c r="BL93" s="141">
        <f t="shared" si="90"/>
        <v>63.591092279666668</v>
      </c>
      <c r="BM93" s="141">
        <f t="shared" si="90"/>
        <v>63.021617919421253</v>
      </c>
      <c r="BN93" s="141">
        <f t="shared" si="90"/>
        <v>62.685342963975494</v>
      </c>
      <c r="BO93" s="141"/>
      <c r="BP93" s="141">
        <f t="shared" si="91"/>
        <v>0</v>
      </c>
      <c r="BQ93" s="141">
        <f t="shared" si="91"/>
        <v>0</v>
      </c>
      <c r="BR93" s="141">
        <f t="shared" si="91"/>
        <v>0</v>
      </c>
      <c r="BS93" s="141">
        <f t="shared" si="91"/>
        <v>0</v>
      </c>
      <c r="BT93" s="141">
        <f t="shared" si="91"/>
        <v>0</v>
      </c>
      <c r="BU93" s="141">
        <f t="shared" si="91"/>
        <v>0</v>
      </c>
      <c r="BV93" s="141">
        <f t="shared" si="91"/>
        <v>0</v>
      </c>
      <c r="BW93" s="141">
        <f t="shared" si="91"/>
        <v>0</v>
      </c>
      <c r="BX93" s="141">
        <f t="shared" si="91"/>
        <v>0</v>
      </c>
      <c r="BY93" s="141">
        <f t="shared" si="91"/>
        <v>0</v>
      </c>
      <c r="BZ93" s="141">
        <f t="shared" si="91"/>
        <v>0</v>
      </c>
      <c r="CA93" s="141">
        <f t="shared" si="91"/>
        <v>0</v>
      </c>
      <c r="CB93" s="141">
        <f t="shared" si="91"/>
        <v>0</v>
      </c>
      <c r="CC93" s="141">
        <f t="shared" si="91"/>
        <v>0</v>
      </c>
      <c r="CD93" s="141">
        <f t="shared" si="91"/>
        <v>0</v>
      </c>
      <c r="CE93" s="141">
        <f t="shared" si="91"/>
        <v>0</v>
      </c>
      <c r="CF93" s="141">
        <f t="shared" si="91"/>
        <v>0</v>
      </c>
      <c r="CG93" s="141">
        <f t="shared" si="91"/>
        <v>0</v>
      </c>
      <c r="CH93" s="141">
        <f t="shared" si="91"/>
        <v>0</v>
      </c>
      <c r="CI93" s="141">
        <f t="shared" si="91"/>
        <v>0</v>
      </c>
      <c r="CJ93" s="141">
        <f t="shared" si="91"/>
        <v>0</v>
      </c>
      <c r="CK93" s="141">
        <f t="shared" si="91"/>
        <v>0</v>
      </c>
      <c r="CL93" s="141">
        <f t="shared" si="91"/>
        <v>0</v>
      </c>
      <c r="CM93" s="141">
        <f t="shared" si="91"/>
        <v>0</v>
      </c>
      <c r="CN93" s="141">
        <f t="shared" si="91"/>
        <v>0</v>
      </c>
      <c r="CO93" s="141">
        <f t="shared" si="91"/>
        <v>0</v>
      </c>
      <c r="CP93" s="141">
        <f t="shared" si="91"/>
        <v>0</v>
      </c>
      <c r="CQ93" s="141">
        <f t="shared" si="91"/>
        <v>0</v>
      </c>
      <c r="CR93" s="141">
        <f t="shared" si="91"/>
        <v>0</v>
      </c>
      <c r="CS93" s="141">
        <f t="shared" si="91"/>
        <v>0</v>
      </c>
      <c r="CT93" s="141">
        <f t="shared" si="91"/>
        <v>0</v>
      </c>
      <c r="CU93" s="141"/>
      <c r="CV93" s="141">
        <f t="shared" si="92"/>
        <v>3.495499484211908E-3</v>
      </c>
      <c r="CW93" s="141">
        <f t="shared" si="92"/>
        <v>7.0278846116843463E-3</v>
      </c>
      <c r="CX93" s="141">
        <f t="shared" si="92"/>
        <v>1.4016394234971809E-2</v>
      </c>
      <c r="CY93" s="141">
        <f t="shared" si="92"/>
        <v>2.779353946041218E-2</v>
      </c>
      <c r="CZ93" s="141">
        <f t="shared" si="92"/>
        <v>5.4730646810194634E-2</v>
      </c>
      <c r="DA93" s="141">
        <f t="shared" si="92"/>
        <v>0.1069219883982957</v>
      </c>
      <c r="DB93" s="141">
        <f t="shared" si="92"/>
        <v>0.20635544701131459</v>
      </c>
      <c r="DC93" s="141">
        <f t="shared" si="92"/>
        <v>0.39350682696804401</v>
      </c>
      <c r="DD93" s="141">
        <f t="shared" si="92"/>
        <v>0.73908366132645398</v>
      </c>
      <c r="DE93" s="141">
        <f t="shared" si="92"/>
        <v>1.3614279538554901</v>
      </c>
      <c r="DF93" s="141">
        <f t="shared" si="92"/>
        <v>2.4476933192128767</v>
      </c>
      <c r="DG93" s="141">
        <f t="shared" si="92"/>
        <v>4.1654052222697029</v>
      </c>
      <c r="DH93" s="141">
        <f t="shared" si="92"/>
        <v>6.8375755710887152</v>
      </c>
      <c r="DI93" s="141">
        <f t="shared" si="92"/>
        <v>10.707658322002152</v>
      </c>
      <c r="DJ93" s="141">
        <f t="shared" si="92"/>
        <v>15.9102420281177</v>
      </c>
      <c r="DK93" s="141">
        <f t="shared" si="92"/>
        <v>22.326384638914096</v>
      </c>
      <c r="DL93" s="141">
        <f t="shared" si="92"/>
        <v>29.547613099620868</v>
      </c>
      <c r="DM93" s="141">
        <f t="shared" si="92"/>
        <v>36.932167477228894</v>
      </c>
      <c r="DN93" s="141">
        <f t="shared" si="92"/>
        <v>43.898188703864328</v>
      </c>
      <c r="DO93" s="141">
        <f t="shared" si="92"/>
        <v>49.864570664952829</v>
      </c>
      <c r="DP93" s="141">
        <f t="shared" si="92"/>
        <v>54.531029041293849</v>
      </c>
      <c r="DQ93" s="141">
        <f t="shared" si="92"/>
        <v>58.55735530612543</v>
      </c>
      <c r="DR93" s="141">
        <f t="shared" si="92"/>
        <v>61.415021754442385</v>
      </c>
      <c r="DS93" s="141">
        <f t="shared" si="92"/>
        <v>63.204890701584432</v>
      </c>
      <c r="DT93" s="141">
        <f t="shared" si="92"/>
        <v>64.14941188569658</v>
      </c>
      <c r="DU93" s="141">
        <f t="shared" si="92"/>
        <v>64.455227658258835</v>
      </c>
      <c r="DV93" s="141">
        <f t="shared" si="92"/>
        <v>64.34565951371998</v>
      </c>
      <c r="DW93" s="141">
        <f t="shared" si="92"/>
        <v>64.055860223868947</v>
      </c>
      <c r="DX93" s="141">
        <f t="shared" si="92"/>
        <v>63.591092279666668</v>
      </c>
      <c r="DY93" s="141">
        <f t="shared" si="92"/>
        <v>63.021617919421253</v>
      </c>
      <c r="DZ93" s="141">
        <f t="shared" si="92"/>
        <v>62.685342963975494</v>
      </c>
      <c r="ED93" s="343">
        <v>153</v>
      </c>
      <c r="EE93" s="336"/>
      <c r="EF93" s="336"/>
      <c r="EG93" s="336"/>
      <c r="EH93" s="336"/>
    </row>
    <row r="94" spans="1:141">
      <c r="A94" s="1"/>
      <c r="B94" t="str">
        <f t="shared" si="88"/>
        <v>Waste management (collection + MRF)</v>
      </c>
      <c r="C94" s="5" t="s">
        <v>417</v>
      </c>
      <c r="D94" s="141">
        <f t="shared" si="93"/>
        <v>1303.303179603331</v>
      </c>
      <c r="E94" s="141">
        <f t="shared" si="93"/>
        <v>1295.4787497482703</v>
      </c>
      <c r="F94" s="141">
        <f t="shared" si="93"/>
        <v>1287.1497972622112</v>
      </c>
      <c r="G94" s="141">
        <f t="shared" si="93"/>
        <v>1279.0242324333847</v>
      </c>
      <c r="H94" s="141">
        <f t="shared" si="93"/>
        <v>1270.8694490244118</v>
      </c>
      <c r="I94" s="141">
        <f t="shared" si="93"/>
        <v>1262.7044180192106</v>
      </c>
      <c r="J94" s="141">
        <f t="shared" si="93"/>
        <v>1249.6709228682439</v>
      </c>
      <c r="K94" s="141">
        <f t="shared" si="93"/>
        <v>1236.7090502612273</v>
      </c>
      <c r="L94" s="141">
        <f t="shared" si="93"/>
        <v>1223.9223968285044</v>
      </c>
      <c r="M94" s="141">
        <f t="shared" si="93"/>
        <v>1211.4834254080047</v>
      </c>
      <c r="N94" s="141">
        <f t="shared" si="93"/>
        <v>1199.664218818732</v>
      </c>
      <c r="O94" s="141">
        <f t="shared" si="93"/>
        <v>1183.15245534786</v>
      </c>
      <c r="P94" s="141">
        <f t="shared" si="93"/>
        <v>1169.7333136104228</v>
      </c>
      <c r="Q94" s="141">
        <f t="shared" si="93"/>
        <v>1156.1534376874993</v>
      </c>
      <c r="R94" s="141">
        <f t="shared" si="93"/>
        <v>1144.4573039609536</v>
      </c>
      <c r="S94" s="141">
        <f t="shared" si="93"/>
        <v>1134.4784529900007</v>
      </c>
      <c r="T94" s="141">
        <f t="shared" si="93"/>
        <v>1126.2989338515267</v>
      </c>
      <c r="U94" s="141">
        <f t="shared" si="93"/>
        <v>1118.3270707493268</v>
      </c>
      <c r="V94" s="141">
        <f t="shared" si="93"/>
        <v>1109.7214170332745</v>
      </c>
      <c r="W94" s="141">
        <f t="shared" si="93"/>
        <v>1099.6393392703631</v>
      </c>
      <c r="X94" s="141">
        <f t="shared" si="93"/>
        <v>1087.6436285829623</v>
      </c>
      <c r="Y94" s="141">
        <f t="shared" si="93"/>
        <v>1075.8878676548024</v>
      </c>
      <c r="Z94" s="141">
        <f t="shared" si="93"/>
        <v>1064.2071170572747</v>
      </c>
      <c r="AA94" s="141">
        <f t="shared" si="93"/>
        <v>1050.3754858109899</v>
      </c>
      <c r="AB94" s="141">
        <f t="shared" si="93"/>
        <v>1035.2336029409098</v>
      </c>
      <c r="AC94" s="141">
        <f t="shared" si="93"/>
        <v>1019.082501399782</v>
      </c>
      <c r="AD94" s="141">
        <f t="shared" si="93"/>
        <v>1001.8289265787382</v>
      </c>
      <c r="AE94" s="141">
        <f t="shared" si="93"/>
        <v>984.23497296058338</v>
      </c>
      <c r="AF94" s="141">
        <f t="shared" si="93"/>
        <v>966.31026921662692</v>
      </c>
      <c r="AG94" s="141">
        <f t="shared" si="93"/>
        <v>948.15948474549202</v>
      </c>
      <c r="AH94" s="141">
        <f t="shared" si="93"/>
        <v>930.27927516172667</v>
      </c>
      <c r="AI94" s="141"/>
      <c r="AJ94" s="141">
        <f t="shared" si="90"/>
        <v>1303.303179603331</v>
      </c>
      <c r="AK94" s="141">
        <f t="shared" si="90"/>
        <v>1297.2494507622282</v>
      </c>
      <c r="AL94" s="141">
        <f t="shared" si="90"/>
        <v>1290.7728267403065</v>
      </c>
      <c r="AM94" s="141">
        <f t="shared" si="90"/>
        <v>1284.4567413749155</v>
      </c>
      <c r="AN94" s="141">
        <f t="shared" si="90"/>
        <v>1278.110110208971</v>
      </c>
      <c r="AO94" s="141">
        <f t="shared" si="90"/>
        <v>1271.7519268395938</v>
      </c>
      <c r="AP94" s="141">
        <f t="shared" si="90"/>
        <v>1262.9387341375782</v>
      </c>
      <c r="AQ94" s="141">
        <f t="shared" si="90"/>
        <v>1254.1973757279538</v>
      </c>
      <c r="AR94" s="141">
        <f t="shared" si="90"/>
        <v>1245.6314568628238</v>
      </c>
      <c r="AS94" s="141">
        <f t="shared" si="90"/>
        <v>1237.4134490611366</v>
      </c>
      <c r="AT94" s="141">
        <f t="shared" si="90"/>
        <v>1229.815443127047</v>
      </c>
      <c r="AU94" s="141">
        <f t="shared" si="90"/>
        <v>1218.8402610364051</v>
      </c>
      <c r="AV94" s="141">
        <f t="shared" si="90"/>
        <v>1210.7271406212174</v>
      </c>
      <c r="AW94" s="141">
        <f t="shared" si="90"/>
        <v>1202.7921957788456</v>
      </c>
      <c r="AX94" s="141">
        <f t="shared" si="90"/>
        <v>1196.7433342970753</v>
      </c>
      <c r="AY94" s="141">
        <f t="shared" si="90"/>
        <v>1192.413994062355</v>
      </c>
      <c r="AZ94" s="141">
        <f t="shared" si="90"/>
        <v>1189.5569448342937</v>
      </c>
      <c r="BA94" s="141">
        <f t="shared" si="90"/>
        <v>1186.9092421143212</v>
      </c>
      <c r="BB94" s="141">
        <f t="shared" si="90"/>
        <v>1183.6295469538591</v>
      </c>
      <c r="BC94" s="141">
        <f t="shared" si="90"/>
        <v>1178.8753925941242</v>
      </c>
      <c r="BD94" s="141">
        <f t="shared" si="90"/>
        <v>1172.2097298546632</v>
      </c>
      <c r="BE94" s="141">
        <f t="shared" si="90"/>
        <v>1165.5386979315126</v>
      </c>
      <c r="BF94" s="141">
        <f t="shared" si="90"/>
        <v>1158.7073873264878</v>
      </c>
      <c r="BG94" s="141">
        <f t="shared" si="90"/>
        <v>1150.0390131491511</v>
      </c>
      <c r="BH94" s="141">
        <f t="shared" si="90"/>
        <v>1140.0678953081981</v>
      </c>
      <c r="BI94" s="141">
        <f t="shared" si="90"/>
        <v>1129.0950806731498</v>
      </c>
      <c r="BJ94" s="141">
        <f t="shared" si="90"/>
        <v>1117.2312048596932</v>
      </c>
      <c r="BK94" s="141">
        <f t="shared" si="90"/>
        <v>1105.0346550608942</v>
      </c>
      <c r="BL94" s="141">
        <f t="shared" si="90"/>
        <v>1092.5150558226626</v>
      </c>
      <c r="BM94" s="141">
        <f t="shared" si="90"/>
        <v>1079.7770035920719</v>
      </c>
      <c r="BN94" s="141">
        <f t="shared" si="90"/>
        <v>1067.3167434802992</v>
      </c>
      <c r="BO94" s="141"/>
      <c r="BP94" s="141">
        <f t="shared" si="91"/>
        <v>1303.2981677587554</v>
      </c>
      <c r="BQ94" s="141">
        <f t="shared" si="91"/>
        <v>1300.3964771792014</v>
      </c>
      <c r="BR94" s="141">
        <f t="shared" si="91"/>
        <v>1297.5144952236058</v>
      </c>
      <c r="BS94" s="141">
        <f t="shared" si="91"/>
        <v>1294.6526055207241</v>
      </c>
      <c r="BT94" s="141">
        <f t="shared" si="91"/>
        <v>1291.81120029262</v>
      </c>
      <c r="BU94" s="141">
        <f t="shared" si="91"/>
        <v>1288.9906805376468</v>
      </c>
      <c r="BV94" s="141">
        <f t="shared" si="91"/>
        <v>1286.191456217221</v>
      </c>
      <c r="BW94" s="141">
        <f t="shared" si="91"/>
        <v>1283.4139464464747</v>
      </c>
      <c r="BX94" s="141">
        <f t="shared" si="91"/>
        <v>1280.658579688851</v>
      </c>
      <c r="BY94" s="141">
        <f t="shared" si="91"/>
        <v>1277.9257939547329</v>
      </c>
      <c r="BZ94" s="141">
        <f t="shared" si="91"/>
        <v>1275.2160370041838</v>
      </c>
      <c r="CA94" s="141">
        <f t="shared" si="91"/>
        <v>1272.5297665538831</v>
      </c>
      <c r="CB94" s="141">
        <f t="shared" si="91"/>
        <v>1269.8674504883402</v>
      </c>
      <c r="CC94" s="141">
        <f t="shared" si="91"/>
        <v>1267.2295670754779</v>
      </c>
      <c r="CD94" s="141">
        <f t="shared" si="91"/>
        <v>1264.6166051866683</v>
      </c>
      <c r="CE94" s="141">
        <f t="shared" si="91"/>
        <v>1262.0290645213129</v>
      </c>
      <c r="CF94" s="141">
        <f t="shared" si="91"/>
        <v>1259.4674558360639</v>
      </c>
      <c r="CG94" s="141">
        <f t="shared" si="91"/>
        <v>1256.9323011787724</v>
      </c>
      <c r="CH94" s="141">
        <f t="shared" si="91"/>
        <v>1254.4241341272614</v>
      </c>
      <c r="CI94" s="141">
        <f t="shared" si="91"/>
        <v>1251.9435000330286</v>
      </c>
      <c r="CJ94" s="141">
        <f t="shared" si="91"/>
        <v>1249.4909562699652</v>
      </c>
      <c r="CK94" s="141">
        <f t="shared" si="91"/>
        <v>1247.0670724882025</v>
      </c>
      <c r="CL94" s="141">
        <f t="shared" si="91"/>
        <v>1244.672430873188</v>
      </c>
      <c r="CM94" s="141">
        <f t="shared" si="91"/>
        <v>1242.3076264100887</v>
      </c>
      <c r="CN94" s="141">
        <f t="shared" si="91"/>
        <v>1239.9732671536415</v>
      </c>
      <c r="CO94" s="141">
        <f t="shared" si="91"/>
        <v>1237.669974503551</v>
      </c>
      <c r="CP94" s="141">
        <f t="shared" si="91"/>
        <v>1235.398383485548</v>
      </c>
      <c r="CQ94" s="141">
        <f t="shared" si="91"/>
        <v>1233.1591430382261</v>
      </c>
      <c r="CR94" s="141">
        <f t="shared" si="91"/>
        <v>1230.9529163057705</v>
      </c>
      <c r="CS94" s="141">
        <f t="shared" si="91"/>
        <v>1228.7803809366972</v>
      </c>
      <c r="CT94" s="141">
        <f t="shared" si="91"/>
        <v>1226.6422293887249</v>
      </c>
      <c r="CU94" s="141"/>
      <c r="CV94" s="141">
        <f t="shared" si="92"/>
        <v>1303.303179603331</v>
      </c>
      <c r="CW94" s="141">
        <f t="shared" si="92"/>
        <v>1303.3503766923952</v>
      </c>
      <c r="CX94" s="141">
        <f t="shared" si="92"/>
        <v>1303.4029956297834</v>
      </c>
      <c r="CY94" s="141">
        <f t="shared" si="92"/>
        <v>1303.4656954009131</v>
      </c>
      <c r="CZ94" s="141">
        <f t="shared" si="92"/>
        <v>1303.5475106886131</v>
      </c>
      <c r="DA94" s="141">
        <f t="shared" si="92"/>
        <v>1303.6657256338897</v>
      </c>
      <c r="DB94" s="141">
        <f t="shared" si="92"/>
        <v>1303.8519012409331</v>
      </c>
      <c r="DC94" s="141">
        <f t="shared" si="92"/>
        <v>1304.1642951853842</v>
      </c>
      <c r="DD94" s="141">
        <f t="shared" si="92"/>
        <v>1304.70486590531</v>
      </c>
      <c r="DE94" s="141">
        <f t="shared" si="92"/>
        <v>1305.644499050039</v>
      </c>
      <c r="DF94" s="141">
        <f t="shared" si="92"/>
        <v>1307.2537734733901</v>
      </c>
      <c r="DG94" s="141">
        <f t="shared" si="92"/>
        <v>1309.7756038362556</v>
      </c>
      <c r="DH94" s="141">
        <f t="shared" si="92"/>
        <v>1313.6781020748379</v>
      </c>
      <c r="DI94" s="141">
        <f t="shared" si="92"/>
        <v>1319.3155568207658</v>
      </c>
      <c r="DJ94" s="141">
        <f t="shared" si="92"/>
        <v>1326.8856940296112</v>
      </c>
      <c r="DK94" s="141">
        <f t="shared" si="92"/>
        <v>1336.2198339090337</v>
      </c>
      <c r="DL94" s="141">
        <f t="shared" si="92"/>
        <v>1346.7296124822453</v>
      </c>
      <c r="DM94" s="141">
        <f t="shared" si="92"/>
        <v>1357.4871604272018</v>
      </c>
      <c r="DN94" s="141">
        <f t="shared" si="92"/>
        <v>1367.6491244889776</v>
      </c>
      <c r="DO94" s="141">
        <f t="shared" si="92"/>
        <v>1376.3711158785218</v>
      </c>
      <c r="DP94" s="141">
        <f t="shared" si="92"/>
        <v>1383.2142848211172</v>
      </c>
      <c r="DQ94" s="141">
        <f t="shared" si="92"/>
        <v>1389.1333079193446</v>
      </c>
      <c r="DR94" s="141">
        <f t="shared" si="92"/>
        <v>1393.3579728515929</v>
      </c>
      <c r="DS94" s="141">
        <f t="shared" si="92"/>
        <v>1396.0315424604655</v>
      </c>
      <c r="DT94" s="141">
        <f t="shared" si="92"/>
        <v>1397.4745903797464</v>
      </c>
      <c r="DU94" s="141">
        <f t="shared" si="92"/>
        <v>1397.9854731562807</v>
      </c>
      <c r="DV94" s="141">
        <f t="shared" si="92"/>
        <v>1397.8876023145069</v>
      </c>
      <c r="DW94" s="141">
        <f t="shared" si="92"/>
        <v>1397.5224566019333</v>
      </c>
      <c r="DX94" s="141">
        <f t="shared" si="92"/>
        <v>1396.8969424885547</v>
      </c>
      <c r="DY94" s="141">
        <f t="shared" si="92"/>
        <v>1396.1128793866515</v>
      </c>
      <c r="DZ94" s="141">
        <f t="shared" si="92"/>
        <v>1395.6633614826576</v>
      </c>
      <c r="ED94" s="343">
        <f>52+64</f>
        <v>116</v>
      </c>
      <c r="EE94" s="336"/>
      <c r="EF94" s="336"/>
      <c r="EG94" s="336"/>
      <c r="EH94" s="336"/>
    </row>
    <row r="95" spans="1:141">
      <c r="A95" s="1"/>
      <c r="B95" t="str">
        <f t="shared" si="88"/>
        <v>Incineration</v>
      </c>
      <c r="C95" s="5" t="s">
        <v>417</v>
      </c>
      <c r="D95" s="141">
        <f t="shared" si="93"/>
        <v>188.50199526398657</v>
      </c>
      <c r="E95" s="141">
        <f t="shared" si="93"/>
        <v>185.20195048837988</v>
      </c>
      <c r="F95" s="141">
        <f t="shared" si="93"/>
        <v>181.87361186321678</v>
      </c>
      <c r="G95" s="141">
        <f t="shared" si="93"/>
        <v>178.59315619118257</v>
      </c>
      <c r="H95" s="141">
        <f t="shared" si="93"/>
        <v>175.34836111693738</v>
      </c>
      <c r="I95" s="141">
        <f t="shared" si="93"/>
        <v>172.13973845229967</v>
      </c>
      <c r="J95" s="141">
        <f t="shared" si="93"/>
        <v>168.25279847587953</v>
      </c>
      <c r="K95" s="141">
        <f t="shared" si="93"/>
        <v>164.41919643606931</v>
      </c>
      <c r="L95" s="141">
        <f t="shared" si="93"/>
        <v>160.64713062515946</v>
      </c>
      <c r="M95" s="141">
        <f t="shared" si="93"/>
        <v>156.95062408407605</v>
      </c>
      <c r="N95" s="141">
        <f t="shared" si="93"/>
        <v>153.35213943470242</v>
      </c>
      <c r="O95" s="141">
        <f t="shared" si="93"/>
        <v>149.50885130024722</v>
      </c>
      <c r="P95" s="141">
        <f t="shared" si="93"/>
        <v>146.05135238815384</v>
      </c>
      <c r="Q95" s="141">
        <f t="shared" si="93"/>
        <v>142.56914654413657</v>
      </c>
      <c r="R95" s="141">
        <f t="shared" si="93"/>
        <v>139.29910607776782</v>
      </c>
      <c r="S95" s="141">
        <f t="shared" si="93"/>
        <v>136.22805126927915</v>
      </c>
      <c r="T95" s="141">
        <f t="shared" si="93"/>
        <v>133.39487058383924</v>
      </c>
      <c r="U95" s="141">
        <f t="shared" si="93"/>
        <v>130.63168906044598</v>
      </c>
      <c r="V95" s="141">
        <f t="shared" si="93"/>
        <v>127.86674229717109</v>
      </c>
      <c r="W95" s="141">
        <f t="shared" si="93"/>
        <v>125.02749754244955</v>
      </c>
      <c r="X95" s="141">
        <f t="shared" si="93"/>
        <v>122.07531226716195</v>
      </c>
      <c r="Y95" s="141">
        <f t="shared" si="93"/>
        <v>118.37588802284574</v>
      </c>
      <c r="Z95" s="141">
        <f t="shared" si="93"/>
        <v>114.66304712237937</v>
      </c>
      <c r="AA95" s="141">
        <f t="shared" si="93"/>
        <v>110.83488704208249</v>
      </c>
      <c r="AB95" s="141">
        <f t="shared" si="93"/>
        <v>106.96859271062021</v>
      </c>
      <c r="AC95" s="141">
        <f t="shared" si="93"/>
        <v>103.08903927866906</v>
      </c>
      <c r="AD95" s="141">
        <f t="shared" si="93"/>
        <v>99.180571282145891</v>
      </c>
      <c r="AE95" s="141">
        <f t="shared" si="93"/>
        <v>95.319005411263248</v>
      </c>
      <c r="AF95" s="141">
        <f t="shared" si="93"/>
        <v>91.50514098479502</v>
      </c>
      <c r="AG95" s="141">
        <f t="shared" si="93"/>
        <v>87.748206761618775</v>
      </c>
      <c r="AH95" s="141">
        <f t="shared" si="93"/>
        <v>84.092286372843105</v>
      </c>
      <c r="AI95" s="141"/>
      <c r="AJ95" s="141">
        <f t="shared" si="90"/>
        <v>188.50199526398657</v>
      </c>
      <c r="AK95" s="141">
        <f t="shared" si="90"/>
        <v>185.52013890536199</v>
      </c>
      <c r="AL95" s="141">
        <f t="shared" si="90"/>
        <v>182.5231635977504</v>
      </c>
      <c r="AM95" s="141">
        <f t="shared" si="90"/>
        <v>179.56788345839828</v>
      </c>
      <c r="AN95" s="141">
        <f t="shared" si="90"/>
        <v>176.64853783237527</v>
      </c>
      <c r="AO95" s="141">
        <f t="shared" si="90"/>
        <v>173.76564438754758</v>
      </c>
      <c r="AP95" s="141">
        <f t="shared" si="90"/>
        <v>170.6103997890213</v>
      </c>
      <c r="AQ95" s="141">
        <f t="shared" si="90"/>
        <v>167.51082054779033</v>
      </c>
      <c r="AR95" s="141">
        <f t="shared" si="90"/>
        <v>164.4750969364452</v>
      </c>
      <c r="AS95" s="141">
        <f t="shared" si="90"/>
        <v>161.51724381446866</v>
      </c>
      <c r="AT95" s="141">
        <f t="shared" si="90"/>
        <v>158.65971481220043</v>
      </c>
      <c r="AU95" s="141">
        <f t="shared" si="90"/>
        <v>155.77640751798481</v>
      </c>
      <c r="AV95" s="141">
        <f t="shared" si="90"/>
        <v>153.24056980622117</v>
      </c>
      <c r="AW95" s="141">
        <f t="shared" si="90"/>
        <v>150.74152142841115</v>
      </c>
      <c r="AX95" s="141">
        <f t="shared" si="90"/>
        <v>148.45858029732867</v>
      </c>
      <c r="AY95" s="141">
        <f t="shared" si="90"/>
        <v>146.37846499888079</v>
      </c>
      <c r="AZ95" s="141">
        <f t="shared" si="90"/>
        <v>144.48698912629141</v>
      </c>
      <c r="BA95" s="141">
        <f t="shared" si="90"/>
        <v>142.66889689371359</v>
      </c>
      <c r="BB95" s="141">
        <f t="shared" si="90"/>
        <v>140.85250270905257</v>
      </c>
      <c r="BC95" s="141">
        <f t="shared" si="90"/>
        <v>138.96540694344392</v>
      </c>
      <c r="BD95" s="141">
        <f t="shared" si="90"/>
        <v>136.96909740477992</v>
      </c>
      <c r="BE95" s="141">
        <f t="shared" si="90"/>
        <v>134.15588492651054</v>
      </c>
      <c r="BF95" s="141">
        <f t="shared" si="90"/>
        <v>131.30612997428122</v>
      </c>
      <c r="BG95" s="141">
        <f t="shared" si="90"/>
        <v>128.39954626650186</v>
      </c>
      <c r="BH95" s="141">
        <f t="shared" si="90"/>
        <v>125.46192948334784</v>
      </c>
      <c r="BI95" s="141">
        <f t="shared" si="90"/>
        <v>122.51825110950703</v>
      </c>
      <c r="BJ95" s="141">
        <f t="shared" si="90"/>
        <v>119.58770395176151</v>
      </c>
      <c r="BK95" s="141">
        <f t="shared" si="90"/>
        <v>116.71160184216586</v>
      </c>
      <c r="BL95" s="141">
        <f t="shared" si="90"/>
        <v>113.89083824193614</v>
      </c>
      <c r="BM95" s="141">
        <f t="shared" si="90"/>
        <v>111.13467615590476</v>
      </c>
      <c r="BN95" s="141">
        <f t="shared" si="90"/>
        <v>108.48691337801338</v>
      </c>
      <c r="BO95" s="141"/>
      <c r="BP95" s="141">
        <f t="shared" si="91"/>
        <v>188.50158586598278</v>
      </c>
      <c r="BQ95" s="141">
        <f t="shared" si="91"/>
        <v>187.80081541410686</v>
      </c>
      <c r="BR95" s="141">
        <f t="shared" si="91"/>
        <v>187.0903682835866</v>
      </c>
      <c r="BS95" s="141">
        <f t="shared" si="91"/>
        <v>186.37005944300444</v>
      </c>
      <c r="BT95" s="141">
        <f t="shared" si="91"/>
        <v>185.63970058242933</v>
      </c>
      <c r="BU95" s="141">
        <f t="shared" si="91"/>
        <v>184.89910005466473</v>
      </c>
      <c r="BV95" s="141">
        <f t="shared" si="91"/>
        <v>184.14806281544065</v>
      </c>
      <c r="BW95" s="141">
        <f t="shared" si="91"/>
        <v>183.38639036253201</v>
      </c>
      <c r="BX95" s="141">
        <f t="shared" si="91"/>
        <v>182.61388067378249</v>
      </c>
      <c r="BY95" s="141">
        <f t="shared" si="91"/>
        <v>181.8303281440152</v>
      </c>
      <c r="BZ95" s="141">
        <f t="shared" si="91"/>
        <v>181.03552352080993</v>
      </c>
      <c r="CA95" s="141">
        <f t="shared" si="91"/>
        <v>180.22925383912616</v>
      </c>
      <c r="CB95" s="141">
        <f t="shared" si="91"/>
        <v>179.41130235475154</v>
      </c>
      <c r="CC95" s="141">
        <f t="shared" si="91"/>
        <v>178.58144847655441</v>
      </c>
      <c r="CD95" s="141">
        <f t="shared" si="91"/>
        <v>177.73946769751899</v>
      </c>
      <c r="CE95" s="141">
        <f t="shared" si="91"/>
        <v>176.88513152454078</v>
      </c>
      <c r="CF95" s="141">
        <f t="shared" si="91"/>
        <v>176.01820740696124</v>
      </c>
      <c r="CG95" s="141">
        <f t="shared" si="91"/>
        <v>175.138458663817</v>
      </c>
      <c r="CH95" s="141">
        <f t="shared" si="91"/>
        <v>174.24564440978199</v>
      </c>
      <c r="CI95" s="141">
        <f t="shared" si="91"/>
        <v>173.33951947977891</v>
      </c>
      <c r="CJ95" s="141">
        <f t="shared" si="91"/>
        <v>172.41983435223509</v>
      </c>
      <c r="CK95" s="141">
        <f t="shared" si="91"/>
        <v>171.486335070959</v>
      </c>
      <c r="CL95" s="141">
        <f t="shared" si="91"/>
        <v>170.53876316561269</v>
      </c>
      <c r="CM95" s="141">
        <f t="shared" si="91"/>
        <v>169.57685557075436</v>
      </c>
      <c r="CN95" s="141">
        <f t="shared" si="91"/>
        <v>168.60034454342593</v>
      </c>
      <c r="CO95" s="141">
        <f t="shared" si="91"/>
        <v>167.60895757925877</v>
      </c>
      <c r="CP95" s="141">
        <f t="shared" si="91"/>
        <v>166.60241732707121</v>
      </c>
      <c r="CQ95" s="141">
        <f t="shared" si="91"/>
        <v>165.58044150193066</v>
      </c>
      <c r="CR95" s="141">
        <f t="shared" si="91"/>
        <v>164.54274279665302</v>
      </c>
      <c r="CS95" s="141">
        <f t="shared" si="91"/>
        <v>163.48902879171021</v>
      </c>
      <c r="CT95" s="141">
        <f t="shared" si="91"/>
        <v>162.41900186351859</v>
      </c>
      <c r="CU95" s="141"/>
      <c r="CV95" s="141">
        <f t="shared" si="92"/>
        <v>188.50199526398657</v>
      </c>
      <c r="CW95" s="141">
        <f t="shared" si="92"/>
        <v>188.15137762164576</v>
      </c>
      <c r="CX95" s="141">
        <f t="shared" si="92"/>
        <v>187.78920504838084</v>
      </c>
      <c r="CY95" s="141">
        <f t="shared" si="92"/>
        <v>187.41562747970949</v>
      </c>
      <c r="CZ95" s="141">
        <f t="shared" si="92"/>
        <v>187.03115419171485</v>
      </c>
      <c r="DA95" s="141">
        <f t="shared" si="92"/>
        <v>186.63697730286418</v>
      </c>
      <c r="DB95" s="141">
        <f t="shared" si="92"/>
        <v>186.23547748375506</v>
      </c>
      <c r="DC95" s="141">
        <f t="shared" si="92"/>
        <v>185.83126589963121</v>
      </c>
      <c r="DD95" s="141">
        <f t="shared" si="92"/>
        <v>185.43262001150072</v>
      </c>
      <c r="DE95" s="141">
        <f t="shared" si="92"/>
        <v>185.05362176143365</v>
      </c>
      <c r="DF95" s="141">
        <f t="shared" si="92"/>
        <v>184.7167844981893</v>
      </c>
      <c r="DG95" s="141">
        <f t="shared" si="92"/>
        <v>184.44249412094038</v>
      </c>
      <c r="DH95" s="141">
        <f t="shared" si="92"/>
        <v>184.27016787025528</v>
      </c>
      <c r="DI95" s="141">
        <f t="shared" si="92"/>
        <v>184.22999312085028</v>
      </c>
      <c r="DJ95" s="141">
        <f t="shared" si="92"/>
        <v>184.33923319928479</v>
      </c>
      <c r="DK95" s="141">
        <f t="shared" si="92"/>
        <v>184.58440100754771</v>
      </c>
      <c r="DL95" s="141">
        <f t="shared" si="92"/>
        <v>184.91643559676007</v>
      </c>
      <c r="DM95" s="141">
        <f t="shared" si="92"/>
        <v>185.25711804161909</v>
      </c>
      <c r="DN95" s="141">
        <f t="shared" si="92"/>
        <v>185.53473826096595</v>
      </c>
      <c r="DO95" s="141">
        <f t="shared" si="92"/>
        <v>185.67689486502249</v>
      </c>
      <c r="DP95" s="141">
        <f t="shared" si="92"/>
        <v>185.64512504253543</v>
      </c>
      <c r="DQ95" s="141">
        <f t="shared" si="92"/>
        <v>185.51959810193992</v>
      </c>
      <c r="DR95" s="141">
        <f t="shared" si="92"/>
        <v>185.23360905765671</v>
      </c>
      <c r="DS95" s="141">
        <f t="shared" si="92"/>
        <v>184.79819634594082</v>
      </c>
      <c r="DT95" s="141">
        <f t="shared" si="92"/>
        <v>184.23972197014965</v>
      </c>
      <c r="DU95" s="141">
        <f t="shared" si="92"/>
        <v>183.582856073383</v>
      </c>
      <c r="DV95" s="141">
        <f t="shared" si="92"/>
        <v>182.85463521052782</v>
      </c>
      <c r="DW95" s="141">
        <f t="shared" si="92"/>
        <v>182.0838815566639</v>
      </c>
      <c r="DX95" s="141">
        <f t="shared" si="92"/>
        <v>181.27067666965129</v>
      </c>
      <c r="DY95" s="141">
        <f t="shared" si="92"/>
        <v>180.42333758313509</v>
      </c>
      <c r="DZ95" s="141">
        <f t="shared" si="92"/>
        <v>179.58427786696009</v>
      </c>
      <c r="ED95" s="343">
        <v>27</v>
      </c>
      <c r="EE95" s="336"/>
      <c r="EF95" s="336"/>
      <c r="EG95" s="336"/>
      <c r="EH95" s="336"/>
    </row>
    <row r="96" spans="1:141">
      <c r="A96" s="1"/>
      <c r="B96" t="s">
        <v>418</v>
      </c>
      <c r="C96" s="5" t="s">
        <v>417</v>
      </c>
      <c r="D96" s="141">
        <f>D25*$ED96*('Scope 3 Yearly'!D22/SUM('Scope 3 Yearly'!D21:D22))</f>
        <v>2.1558612909290405E-2</v>
      </c>
      <c r="E96" s="141">
        <f>E25*$ED96*('Scope 3 Yearly'!E22/SUM('Scope 3 Yearly'!E21:E22))</f>
        <v>4.1015982074215425E-2</v>
      </c>
      <c r="F96" s="141">
        <f>F25*$ED96*('Scope 3 Yearly'!F22/SUM('Scope 3 Yearly'!F21:F22))</f>
        <v>7.7862985867371767E-2</v>
      </c>
      <c r="G96" s="141">
        <f>G25*$ED96*('Scope 3 Yearly'!G22/SUM('Scope 3 Yearly'!G21:G22))</f>
        <v>0.14744294641738886</v>
      </c>
      <c r="H96" s="141">
        <f>H25*$ED96*('Scope 3 Yearly'!H22/SUM('Scope 3 Yearly'!H21:H22))</f>
        <v>0.27821058921761921</v>
      </c>
      <c r="I96" s="141">
        <f>I25*$ED96*('Scope 3 Yearly'!I22/SUM('Scope 3 Yearly'!I21:I22))</f>
        <v>0.52237818478039044</v>
      </c>
      <c r="J96" s="141">
        <f>J25*$ED96*('Scope 3 Yearly'!J22/SUM('Scope 3 Yearly'!J21:J22))</f>
        <v>0.97005793260986128</v>
      </c>
      <c r="K96" s="141">
        <f>K25*$ED96*('Scope 3 Yearly'!K22/SUM('Scope 3 Yearly'!K21:K22))</f>
        <v>1.7844542494676183</v>
      </c>
      <c r="L96" s="141">
        <f>L25*$ED96*('Scope 3 Yearly'!L22/SUM('Scope 3 Yearly'!L21:L22))</f>
        <v>3.2407347704452549</v>
      </c>
      <c r="M96" s="141">
        <f>M25*$ED96*('Scope 3 Yearly'!M22/SUM('Scope 3 Yearly'!M21:M22))</f>
        <v>5.7851825676675057</v>
      </c>
      <c r="N96" s="141">
        <f>N25*$ED96*('Scope 3 Yearly'!N22/SUM('Scope 3 Yearly'!N21:N22))</f>
        <v>10.096276669899634</v>
      </c>
      <c r="O96" s="141">
        <f>O25*$ED96*('Scope 3 Yearly'!O22/SUM('Scope 3 Yearly'!O21:O22))</f>
        <v>17.071634271862028</v>
      </c>
      <c r="P96" s="141">
        <f>P25*$ED96*('Scope 3 Yearly'!P22/SUM('Scope 3 Yearly'!P21:P22))</f>
        <v>27.874239047559442</v>
      </c>
      <c r="Q96" s="141">
        <f>Q25*$ED96*('Scope 3 Yearly'!Q22/SUM('Scope 3 Yearly'!Q21:Q22))</f>
        <v>43.494277661453062</v>
      </c>
      <c r="R96" s="141">
        <f>R25*$ED96*('Scope 3 Yearly'!R22/SUM('Scope 3 Yearly'!R21:R22))</f>
        <v>64.525024261819198</v>
      </c>
      <c r="S96" s="141">
        <f>S25*$ED96*('Scope 3 Yearly'!S22/SUM('Scope 3 Yearly'!S21:S22))</f>
        <v>90.577554478064314</v>
      </c>
      <c r="T96" s="141">
        <f>T25*$ED96*('Scope 3 Yearly'!T22/SUM('Scope 3 Yearly'!T21:T22))</f>
        <v>120.15028562755471</v>
      </c>
      <c r="U96" s="141">
        <f>U25*$ED96*('Scope 3 Yearly'!U22/SUM('Scope 3 Yearly'!U21:U22))</f>
        <v>150.68387361168888</v>
      </c>
      <c r="V96" s="141">
        <f>V25*$ED96*('Scope 3 Yearly'!V22/SUM('Scope 3 Yearly'!V21:V22))</f>
        <v>179.42069288592731</v>
      </c>
      <c r="W96" s="141">
        <f>W25*$ED96*('Scope 3 Yearly'!W22/SUM('Scope 3 Yearly'!W21:W22))</f>
        <v>204.09720347678882</v>
      </c>
      <c r="X96" s="141">
        <f>X25*$ED96*('Scope 3 Yearly'!X22/SUM('Scope 3 Yearly'!X21:X22))</f>
        <v>223.42326806652457</v>
      </c>
      <c r="Y96" s="141">
        <f>Y25*$ED96*('Scope 3 Yearly'!Y22/SUM('Scope 3 Yearly'!Y21:Y22))</f>
        <v>235.85889238949443</v>
      </c>
      <c r="Z96" s="141">
        <f>Z25*$ED96*('Scope 3 Yearly'!Z22/SUM('Scope 3 Yearly'!Z21:Z22))</f>
        <v>243.12790506110224</v>
      </c>
      <c r="AA96" s="141">
        <f>AA25*$ED96*('Scope 3 Yearly'!AA22/SUM('Scope 3 Yearly'!AA21:AA22))</f>
        <v>245.85328933173287</v>
      </c>
      <c r="AB96" s="141">
        <f>AB25*$ED96*('Scope 3 Yearly'!AB22/SUM('Scope 3 Yearly'!AB21:AB22))</f>
        <v>245.10046289968176</v>
      </c>
      <c r="AC96" s="141">
        <f>AC25*$ED96*('Scope 3 Yearly'!AC22/SUM('Scope 3 Yearly'!AC21:AC22))</f>
        <v>241.75456867131723</v>
      </c>
      <c r="AD96" s="141">
        <f>AD25*$ED96*('Scope 3 Yearly'!AD22/SUM('Scope 3 Yearly'!AD21:AD22))</f>
        <v>236.46272251778686</v>
      </c>
      <c r="AE96" s="141">
        <f>AE25*$ED96*('Scope 3 Yearly'!AE22/SUM('Scope 3 Yearly'!AE21:AE22))</f>
        <v>229.93689172708235</v>
      </c>
      <c r="AF96" s="141">
        <f>AF25*$ED96*('Scope 3 Yearly'!AF22/SUM('Scope 3 Yearly'!AF21:AF22))</f>
        <v>222.5782137809054</v>
      </c>
      <c r="AG96" s="141">
        <f>AG25*$ED96*('Scope 3 Yearly'!AG22/SUM('Scope 3 Yearly'!AG21:AG22))</f>
        <v>214.6977211844754</v>
      </c>
      <c r="AH96" s="141">
        <f>AH25*$ED96*('Scope 3 Yearly'!AH22/SUM('Scope 3 Yearly'!AH21:AH22))</f>
        <v>206.6086408704613</v>
      </c>
      <c r="AI96" s="141"/>
      <c r="AJ96" s="141">
        <f>AJ25*$ED96*('Scope 3 Yearly'!AJ22/SUM('Scope 3 Yearly'!AJ21:AJ22))</f>
        <v>2.1558612909290405E-2</v>
      </c>
      <c r="AK96" s="141">
        <f>AK25*$ED96*('Scope 3 Yearly'!AK22/SUM('Scope 3 Yearly'!AK21:AK22))</f>
        <v>4.1086450070760526E-2</v>
      </c>
      <c r="AL96" s="141">
        <f>AL25*$ED96*('Scope 3 Yearly'!AL22/SUM('Scope 3 Yearly'!AL21:AL22))</f>
        <v>7.8141069295792148E-2</v>
      </c>
      <c r="AM96" s="141">
        <f>AM25*$ED96*('Scope 3 Yearly'!AM22/SUM('Scope 3 Yearly'!AM21:AM22))</f>
        <v>0.14824766180120688</v>
      </c>
      <c r="AN96" s="141">
        <f>AN25*$ED96*('Scope 3 Yearly'!AN22/SUM('Scope 3 Yearly'!AN21:AN22))</f>
        <v>0.28027347094508387</v>
      </c>
      <c r="AO96" s="141">
        <f>AO25*$ED96*('Scope 3 Yearly'!AO22/SUM('Scope 3 Yearly'!AO21:AO22))</f>
        <v>0.52731218664837742</v>
      </c>
      <c r="AP96" s="141">
        <f>AP25*$ED96*('Scope 3 Yearly'!AP22/SUM('Scope 3 Yearly'!AP21:AP22))</f>
        <v>0.98365063285890042</v>
      </c>
      <c r="AQ96" s="141">
        <f>AQ25*$ED96*('Scope 3 Yearly'!AQ22/SUM('Scope 3 Yearly'!AQ21:AQ22))</f>
        <v>1.8180078849524028</v>
      </c>
      <c r="AR96" s="141">
        <f>AR25*$ED96*('Scope 3 Yearly'!AR22/SUM('Scope 3 Yearly'!AR21:AR22))</f>
        <v>3.3179563397120133</v>
      </c>
      <c r="AS96" s="141">
        <f>AS25*$ED96*('Scope 3 Yearly'!AS22/SUM('Scope 3 Yearly'!AS21:AS22))</f>
        <v>5.9535076636115765</v>
      </c>
      <c r="AT96" s="141">
        <f>AT25*$ED96*('Scope 3 Yearly'!AT22/SUM('Scope 3 Yearly'!AT21:AT22))</f>
        <v>10.445712612920074</v>
      </c>
      <c r="AU96" s="141">
        <f>AU25*$ED96*('Scope 3 Yearly'!AU22/SUM('Scope 3 Yearly'!AU21:AU22))</f>
        <v>17.787293756882594</v>
      </c>
      <c r="AV96" s="141">
        <f>AV25*$ED96*('Scope 3 Yearly'!AV22/SUM('Scope 3 Yearly'!AV21:AV22))</f>
        <v>29.246317851345584</v>
      </c>
      <c r="AW96" s="141">
        <f>AW25*$ED96*('Scope 3 Yearly'!AW22/SUM('Scope 3 Yearly'!AW21:AW22))</f>
        <v>45.987464658683777</v>
      </c>
      <c r="AX96" s="141">
        <f>AX25*$ED96*('Scope 3 Yearly'!AX22/SUM('Scope 3 Yearly'!AX21:AX22))</f>
        <v>68.767803077016495</v>
      </c>
      <c r="AY96" s="141">
        <f>AY25*$ED96*('Scope 3 Yearly'!AY22/SUM('Scope 3 Yearly'!AY21:AY22))</f>
        <v>97.326529039482125</v>
      </c>
      <c r="AZ96" s="141">
        <f>AZ25*$ED96*('Scope 3 Yearly'!AZ22/SUM('Scope 3 Yearly'!AZ21:AZ22))</f>
        <v>130.14108366392077</v>
      </c>
      <c r="BA96" s="141">
        <f>BA25*$ED96*('Scope 3 Yearly'!BA22/SUM('Scope 3 Yearly'!BA21:BA22))</f>
        <v>164.56881314536079</v>
      </c>
      <c r="BB96" s="141">
        <f>BB25*$ED96*('Scope 3 Yearly'!BB22/SUM('Scope 3 Yearly'!BB21:BB22))</f>
        <v>197.64211691607539</v>
      </c>
      <c r="BC96" s="141">
        <f>BC25*$ED96*('Scope 3 Yearly'!BC22/SUM('Scope 3 Yearly'!BC21:BC22))</f>
        <v>226.84970502221859</v>
      </c>
      <c r="BD96" s="141">
        <f>BD25*$ED96*('Scope 3 Yearly'!BD22/SUM('Scope 3 Yearly'!BD21:BD22))</f>
        <v>250.68199948016814</v>
      </c>
      <c r="BE96" s="141">
        <f>BE25*$ED96*('Scope 3 Yearly'!BE22/SUM('Scope 3 Yearly'!BE21:BE22))</f>
        <v>267.29986110171853</v>
      </c>
      <c r="BF96" s="141">
        <f>BF25*$ED96*('Scope 3 Yearly'!BF22/SUM('Scope 3 Yearly'!BF21:BF22))</f>
        <v>278.41737249713282</v>
      </c>
      <c r="BG96" s="141">
        <f>BG25*$ED96*('Scope 3 Yearly'!BG22/SUM('Scope 3 Yearly'!BG21:BG22))</f>
        <v>284.81511228802691</v>
      </c>
      <c r="BH96" s="141">
        <f>BH25*$ED96*('Scope 3 Yearly'!BH22/SUM('Scope 3 Yearly'!BH21:BH22))</f>
        <v>287.47482053769915</v>
      </c>
      <c r="BI96" s="141">
        <f>BI25*$ED96*('Scope 3 Yearly'!BI22/SUM('Scope 3 Yearly'!BI21:BI22))</f>
        <v>287.31810053323261</v>
      </c>
      <c r="BJ96" s="141">
        <f>BJ25*$ED96*('Scope 3 Yearly'!BJ22/SUM('Scope 3 Yearly'!BJ21:BJ22))</f>
        <v>285.11666842127909</v>
      </c>
      <c r="BK96" s="141">
        <f>BK25*$ED96*('Scope 3 Yearly'!BK22/SUM('Scope 3 Yearly'!BK21:BK22))</f>
        <v>281.54199511722311</v>
      </c>
      <c r="BL96" s="141">
        <f>BL25*$ED96*('Scope 3 Yearly'!BL22/SUM('Scope 3 Yearly'!BL21:BL22))</f>
        <v>277.02945505665531</v>
      </c>
      <c r="BM96" s="141">
        <f>BM25*$ED96*('Scope 3 Yearly'!BM22/SUM('Scope 3 Yearly'!BM21:BM22))</f>
        <v>271.91851088270869</v>
      </c>
      <c r="BN96" s="141">
        <f>BN25*$ED96*('Scope 3 Yearly'!BN22/SUM('Scope 3 Yearly'!BN21:BN22))</f>
        <v>266.54446789427914</v>
      </c>
      <c r="BO96" s="141"/>
      <c r="BP96" s="141">
        <f>BP25*$ED96*('Scope 3 Yearly'!BP22/SUM('Scope 3 Yearly'!BP21:BP22))</f>
        <v>0</v>
      </c>
      <c r="BQ96" s="141">
        <f>BQ25*$ED96*('Scope 3 Yearly'!BQ22/SUM('Scope 3 Yearly'!BQ21:BQ22))</f>
        <v>0</v>
      </c>
      <c r="BR96" s="141">
        <f>BR25*$ED96*('Scope 3 Yearly'!BR22/SUM('Scope 3 Yearly'!BR21:BR22))</f>
        <v>0</v>
      </c>
      <c r="BS96" s="141">
        <f>BS25*$ED96*('Scope 3 Yearly'!BS22/SUM('Scope 3 Yearly'!BS21:BS22))</f>
        <v>0</v>
      </c>
      <c r="BT96" s="141">
        <f>BT25*$ED96*('Scope 3 Yearly'!BT22/SUM('Scope 3 Yearly'!BT21:BT22))</f>
        <v>0</v>
      </c>
      <c r="BU96" s="141">
        <f>BU25*$ED96*('Scope 3 Yearly'!BU22/SUM('Scope 3 Yearly'!BU21:BU22))</f>
        <v>0</v>
      </c>
      <c r="BV96" s="141">
        <f>BV25*$ED96*('Scope 3 Yearly'!BV22/SUM('Scope 3 Yearly'!BV21:BV22))</f>
        <v>0</v>
      </c>
      <c r="BW96" s="141">
        <f>BW25*$ED96*('Scope 3 Yearly'!BW22/SUM('Scope 3 Yearly'!BW21:BW22))</f>
        <v>0</v>
      </c>
      <c r="BX96" s="141">
        <f>BX25*$ED96*('Scope 3 Yearly'!BX22/SUM('Scope 3 Yearly'!BX21:BX22))</f>
        <v>0</v>
      </c>
      <c r="BY96" s="141">
        <f>BY25*$ED96*('Scope 3 Yearly'!BY22/SUM('Scope 3 Yearly'!BY21:BY22))</f>
        <v>0</v>
      </c>
      <c r="BZ96" s="141">
        <f>BZ25*$ED96*('Scope 3 Yearly'!BZ22/SUM('Scope 3 Yearly'!BZ21:BZ22))</f>
        <v>0</v>
      </c>
      <c r="CA96" s="141">
        <f>CA25*$ED96*('Scope 3 Yearly'!CA22/SUM('Scope 3 Yearly'!CA21:CA22))</f>
        <v>0</v>
      </c>
      <c r="CB96" s="141">
        <f>CB25*$ED96*('Scope 3 Yearly'!CB22/SUM('Scope 3 Yearly'!CB21:CB22))</f>
        <v>0</v>
      </c>
      <c r="CC96" s="141">
        <f>CC25*$ED96*('Scope 3 Yearly'!CC22/SUM('Scope 3 Yearly'!CC21:CC22))</f>
        <v>0</v>
      </c>
      <c r="CD96" s="141">
        <f>CD25*$ED96*('Scope 3 Yearly'!CD22/SUM('Scope 3 Yearly'!CD21:CD22))</f>
        <v>0</v>
      </c>
      <c r="CE96" s="141">
        <f>CE25*$ED96*('Scope 3 Yearly'!CE22/SUM('Scope 3 Yearly'!CE21:CE22))</f>
        <v>0</v>
      </c>
      <c r="CF96" s="141">
        <f>CF25*$ED96*('Scope 3 Yearly'!CF22/SUM('Scope 3 Yearly'!CF21:CF22))</f>
        <v>0</v>
      </c>
      <c r="CG96" s="141">
        <f>CG25*$ED96*('Scope 3 Yearly'!CG22/SUM('Scope 3 Yearly'!CG21:CG22))</f>
        <v>0</v>
      </c>
      <c r="CH96" s="141">
        <f>CH25*$ED96*('Scope 3 Yearly'!CH22/SUM('Scope 3 Yearly'!CH21:CH22))</f>
        <v>0</v>
      </c>
      <c r="CI96" s="141">
        <f>CI25*$ED96*('Scope 3 Yearly'!CI22/SUM('Scope 3 Yearly'!CI21:CI22))</f>
        <v>0</v>
      </c>
      <c r="CJ96" s="141">
        <f>CJ25*$ED96*('Scope 3 Yearly'!CJ22/SUM('Scope 3 Yearly'!CJ21:CJ22))</f>
        <v>0</v>
      </c>
      <c r="CK96" s="141">
        <f>CK25*$ED96*('Scope 3 Yearly'!CK22/SUM('Scope 3 Yearly'!CK21:CK22))</f>
        <v>0</v>
      </c>
      <c r="CL96" s="141">
        <f>CL25*$ED96*('Scope 3 Yearly'!CL22/SUM('Scope 3 Yearly'!CL21:CL22))</f>
        <v>0</v>
      </c>
      <c r="CM96" s="141">
        <f>CM25*$ED96*('Scope 3 Yearly'!CM22/SUM('Scope 3 Yearly'!CM21:CM22))</f>
        <v>0</v>
      </c>
      <c r="CN96" s="141">
        <f>CN25*$ED96*('Scope 3 Yearly'!CN22/SUM('Scope 3 Yearly'!CN21:CN22))</f>
        <v>0</v>
      </c>
      <c r="CO96" s="141">
        <f>CO25*$ED96*('Scope 3 Yearly'!CO22/SUM('Scope 3 Yearly'!CO21:CO22))</f>
        <v>0</v>
      </c>
      <c r="CP96" s="141">
        <f>CP25*$ED96*('Scope 3 Yearly'!CP22/SUM('Scope 3 Yearly'!CP21:CP22))</f>
        <v>0</v>
      </c>
      <c r="CQ96" s="141">
        <f>CQ25*$ED96*('Scope 3 Yearly'!CQ22/SUM('Scope 3 Yearly'!CQ21:CQ22))</f>
        <v>0</v>
      </c>
      <c r="CR96" s="141">
        <f>CR25*$ED96*('Scope 3 Yearly'!CR22/SUM('Scope 3 Yearly'!CR21:CR22))</f>
        <v>0</v>
      </c>
      <c r="CS96" s="141">
        <f>CS25*$ED96*('Scope 3 Yearly'!CS22/SUM('Scope 3 Yearly'!CS21:CS22))</f>
        <v>0</v>
      </c>
      <c r="CT96" s="141">
        <f>CT25*$ED96*('Scope 3 Yearly'!CT22/SUM('Scope 3 Yearly'!CT21:CT22))</f>
        <v>0</v>
      </c>
      <c r="CU96" s="141"/>
      <c r="CV96" s="141">
        <f>CV25*$ED96*('Scope 3 Yearly'!CV22/SUM('Scope 3 Yearly'!CV21:CV22))</f>
        <v>2.1558612909290405E-2</v>
      </c>
      <c r="CW96" s="141">
        <f>CW25*$ED96*('Scope 3 Yearly'!CW22/SUM('Scope 3 Yearly'!CW21:CW22))</f>
        <v>4.1669180650732732E-2</v>
      </c>
      <c r="CX96" s="141">
        <f>CX25*$ED96*('Scope 3 Yearly'!CX22/SUM('Scope 3 Yearly'!CX21:CX22))</f>
        <v>8.0395545395138573E-2</v>
      </c>
      <c r="CY96" s="141">
        <f>CY25*$ED96*('Scope 3 Yearly'!CY22/SUM('Scope 3 Yearly'!CY21:CY22))</f>
        <v>0.15472660268510563</v>
      </c>
      <c r="CZ96" s="141">
        <f>CZ25*$ED96*('Scope 3 Yearly'!CZ22/SUM('Scope 3 Yearly'!CZ21:CZ22))</f>
        <v>0.29674670055813979</v>
      </c>
      <c r="DA96" s="141">
        <f>DA25*$ED96*('Scope 3 Yearly'!DA22/SUM('Scope 3 Yearly'!DA21:DA22))</f>
        <v>0.56637175293132702</v>
      </c>
      <c r="DB96" s="141">
        <f>DB25*$ED96*('Scope 3 Yearly'!DB22/SUM('Scope 3 Yearly'!DB21:DB22))</f>
        <v>1.0737366861235349</v>
      </c>
      <c r="DC96" s="141">
        <f>DC25*$ED96*('Scope 3 Yearly'!DC22/SUM('Scope 3 Yearly'!DC21:DC22))</f>
        <v>2.0168410946314403</v>
      </c>
      <c r="DD96" s="141">
        <f>DD25*$ED96*('Scope 3 Yearly'!DD22/SUM('Scope 3 Yearly'!DD21:DD22))</f>
        <v>3.7407324793631775</v>
      </c>
      <c r="DE96" s="141">
        <f>DE25*$ED96*('Scope 3 Yearly'!DE22/SUM('Scope 3 Yearly'!DE21:DE22))</f>
        <v>6.8210559400164898</v>
      </c>
      <c r="DF96" s="141">
        <f>DF25*$ED96*('Scope 3 Yearly'!DF22/SUM('Scope 3 Yearly'!DF21:DF22))</f>
        <v>12.161237324387288</v>
      </c>
      <c r="DG96" s="141">
        <f>DG25*$ED96*('Scope 3 Yearly'!DG22/SUM('Scope 3 Yearly'!DG21:DG22))</f>
        <v>21.060524353166176</v>
      </c>
      <c r="DH96" s="141">
        <f>DH25*$ED96*('Scope 3 Yearly'!DH22/SUM('Scope 3 Yearly'!DH21:DH22))</f>
        <v>35.168388546643904</v>
      </c>
      <c r="DI96" s="141">
        <f>DI25*$ED96*('Scope 3 Yearly'!DI22/SUM('Scope 3 Yearly'!DI21:DI22))</f>
        <v>56.203959051443128</v>
      </c>
      <c r="DJ96" s="141">
        <f>DJ25*$ED96*('Scope 3 Yearly'!DJ22/SUM('Scope 3 Yearly'!DJ21:DJ22))</f>
        <v>85.388153804436826</v>
      </c>
      <c r="DK96" s="141">
        <f>DK25*$ED96*('Scope 3 Yearly'!DK22/SUM('Scope 3 Yearly'!DK21:DK22))</f>
        <v>122.72952216730697</v>
      </c>
      <c r="DL96" s="141">
        <f>DL25*$ED96*('Scope 3 Yearly'!DL22/SUM('Scope 3 Yearly'!DL21:DL22))</f>
        <v>166.55634850828909</v>
      </c>
      <c r="DM96" s="141">
        <f>DM25*$ED96*('Scope 3 Yearly'!DM22/SUM('Scope 3 Yearly'!DM21:DM22))</f>
        <v>213.69439805476364</v>
      </c>
      <c r="DN96" s="141">
        <f>DN25*$ED96*('Scope 3 Yearly'!DN22/SUM('Scope 3 Yearly'!DN21:DN22))</f>
        <v>260.33955894353119</v>
      </c>
      <c r="DO96" s="141">
        <f>DO25*$ED96*('Scope 3 Yearly'!DO22/SUM('Scope 3 Yearly'!DO21:DO22))</f>
        <v>303.1024033680132</v>
      </c>
      <c r="DP96" s="141">
        <f>DP25*$ED96*('Scope 3 Yearly'!DP22/SUM('Scope 3 Yearly'!DP21:DP22))</f>
        <v>339.76927658270853</v>
      </c>
      <c r="DQ96" s="141">
        <f>DQ25*$ED96*('Scope 3 Yearly'!DQ22/SUM('Scope 3 Yearly'!DQ21:DQ22))</f>
        <v>369.63986210116542</v>
      </c>
      <c r="DR96" s="141">
        <f>DR25*$ED96*('Scope 3 Yearly'!DR22/SUM('Scope 3 Yearly'!DR21:DR22))</f>
        <v>392.76349658690947</v>
      </c>
      <c r="DS96" s="141">
        <f>DS25*$ED96*('Scope 3 Yearly'!DS22/SUM('Scope 3 Yearly'!DS21:DS22))</f>
        <v>409.91826352446759</v>
      </c>
      <c r="DT96" s="141">
        <f>DT25*$ED96*('Scope 3 Yearly'!DT22/SUM('Scope 3 Yearly'!DT21:DT22))</f>
        <v>422.15420428644165</v>
      </c>
      <c r="DU96" s="141">
        <f>DU25*$ED96*('Scope 3 Yearly'!DU22/SUM('Scope 3 Yearly'!DU21:DU22))</f>
        <v>430.52097968918241</v>
      </c>
      <c r="DV96" s="141">
        <f>DV25*$ED96*('Scope 3 Yearly'!DV22/SUM('Scope 3 Yearly'!DV21:DV22))</f>
        <v>435.95539235073727</v>
      </c>
      <c r="DW96" s="141">
        <f>DW25*$ED96*('Scope 3 Yearly'!DW22/SUM('Scope 3 Yearly'!DW21:DW22))</f>
        <v>439.23876018322636</v>
      </c>
      <c r="DX96" s="141">
        <f>DX25*$ED96*('Scope 3 Yearly'!DX22/SUM('Scope 3 Yearly'!DX21:DX22))</f>
        <v>440.92499054988929</v>
      </c>
      <c r="DY96" s="141">
        <f>DY25*$ED96*('Scope 3 Yearly'!DY22/SUM('Scope 3 Yearly'!DY21:DY22))</f>
        <v>441.45038237453559</v>
      </c>
      <c r="DZ96" s="141">
        <f>DZ25*$ED96*('Scope 3 Yearly'!DZ22/SUM('Scope 3 Yearly'!DZ21:DZ22))</f>
        <v>441.22552938194576</v>
      </c>
      <c r="ED96" s="343">
        <v>67</v>
      </c>
      <c r="EE96" s="336"/>
      <c r="EF96" s="336"/>
      <c r="EG96" s="336"/>
      <c r="EH96" s="336"/>
    </row>
    <row r="97" spans="1:141">
      <c r="A97" s="1"/>
      <c r="B97" t="str">
        <f>B26</f>
        <v>Landfill</v>
      </c>
      <c r="C97" s="5" t="s">
        <v>417</v>
      </c>
      <c r="D97" s="141">
        <f t="shared" ref="D97:AH101" si="94">D26*$ED97</f>
        <v>35.35742723944918</v>
      </c>
      <c r="E97" s="141">
        <f t="shared" si="94"/>
        <v>34.883883051619975</v>
      </c>
      <c r="F97" s="141">
        <f t="shared" si="94"/>
        <v>34.393955406467626</v>
      </c>
      <c r="G97" s="141">
        <f t="shared" si="94"/>
        <v>33.911355465856879</v>
      </c>
      <c r="H97" s="141">
        <f t="shared" si="94"/>
        <v>33.430755336979693</v>
      </c>
      <c r="I97" s="141">
        <f t="shared" si="94"/>
        <v>32.952331944569238</v>
      </c>
      <c r="J97" s="141">
        <f t="shared" si="94"/>
        <v>32.315036938104626</v>
      </c>
      <c r="K97" s="141">
        <f t="shared" si="94"/>
        <v>31.683154846410339</v>
      </c>
      <c r="L97" s="141">
        <f t="shared" si="94"/>
        <v>31.05838055253632</v>
      </c>
      <c r="M97" s="141">
        <f t="shared" si="94"/>
        <v>30.44355912586364</v>
      </c>
      <c r="N97" s="141">
        <f t="shared" si="94"/>
        <v>29.843213291914232</v>
      </c>
      <c r="O97" s="141">
        <f t="shared" si="94"/>
        <v>29.147967323516877</v>
      </c>
      <c r="P97" s="141">
        <f t="shared" si="94"/>
        <v>28.518676041733912</v>
      </c>
      <c r="Q97" s="141">
        <f t="shared" si="94"/>
        <v>27.874430523089803</v>
      </c>
      <c r="R97" s="141">
        <f t="shared" si="94"/>
        <v>27.268466317141154</v>
      </c>
      <c r="S97" s="141">
        <f t="shared" si="94"/>
        <v>26.69839724733723</v>
      </c>
      <c r="T97" s="141">
        <f t="shared" si="94"/>
        <v>26.180905832025022</v>
      </c>
      <c r="U97" s="141">
        <f t="shared" si="94"/>
        <v>25.67430214217217</v>
      </c>
      <c r="V97" s="141">
        <f t="shared" si="94"/>
        <v>25.164548539532429</v>
      </c>
      <c r="W97" s="141">
        <f t="shared" si="94"/>
        <v>24.637379781202327</v>
      </c>
      <c r="X97" s="141">
        <f t="shared" si="94"/>
        <v>24.085147790455014</v>
      </c>
      <c r="Y97" s="141">
        <f t="shared" si="94"/>
        <v>23.188805483212398</v>
      </c>
      <c r="Z97" s="141">
        <f t="shared" si="94"/>
        <v>22.402697747023645</v>
      </c>
      <c r="AA97" s="141">
        <f t="shared" si="94"/>
        <v>21.590373433067061</v>
      </c>
      <c r="AB97" s="141">
        <f t="shared" si="94"/>
        <v>20.771096694110756</v>
      </c>
      <c r="AC97" s="141">
        <f t="shared" si="94"/>
        <v>19.94999068957307</v>
      </c>
      <c r="AD97" s="141">
        <f t="shared" si="94"/>
        <v>19.12032732638929</v>
      </c>
      <c r="AE97" s="141">
        <f t="shared" si="94"/>
        <v>18.301071577201323</v>
      </c>
      <c r="AF97" s="141">
        <f t="shared" si="94"/>
        <v>17.492563825165096</v>
      </c>
      <c r="AG97" s="141">
        <f t="shared" si="94"/>
        <v>16.696753037644434</v>
      </c>
      <c r="AH97" s="141">
        <f t="shared" si="94"/>
        <v>15.922161064925927</v>
      </c>
      <c r="AI97" s="141"/>
      <c r="AJ97" s="141">
        <f t="shared" ref="AJ97:BN101" si="95">AJ26*$ED97</f>
        <v>35.35742723944918</v>
      </c>
      <c r="AK97" s="141">
        <f t="shared" si="95"/>
        <v>34.93588059325004</v>
      </c>
      <c r="AL97" s="141">
        <f t="shared" si="95"/>
        <v>34.502044958973414</v>
      </c>
      <c r="AM97" s="141">
        <f t="shared" si="95"/>
        <v>34.074358538439874</v>
      </c>
      <c r="AN97" s="141">
        <f t="shared" si="95"/>
        <v>33.649255533624817</v>
      </c>
      <c r="AO97" s="141">
        <f t="shared" si="95"/>
        <v>33.226916177543885</v>
      </c>
      <c r="AP97" s="141">
        <f t="shared" si="95"/>
        <v>32.736133184408899</v>
      </c>
      <c r="AQ97" s="141">
        <f t="shared" si="95"/>
        <v>32.251912192758731</v>
      </c>
      <c r="AR97" s="141">
        <f t="shared" si="95"/>
        <v>31.775952464298499</v>
      </c>
      <c r="AS97" s="141">
        <f t="shared" si="95"/>
        <v>31.31110372829831</v>
      </c>
      <c r="AT97" s="141">
        <f t="shared" si="95"/>
        <v>30.861893935776386</v>
      </c>
      <c r="AU97" s="141">
        <f t="shared" si="95"/>
        <v>30.372470593934757</v>
      </c>
      <c r="AV97" s="141">
        <f t="shared" si="95"/>
        <v>29.943140579820355</v>
      </c>
      <c r="AW97" s="141">
        <f t="shared" si="95"/>
        <v>29.512793406089845</v>
      </c>
      <c r="AX97" s="141">
        <f t="shared" si="95"/>
        <v>29.122194273330781</v>
      </c>
      <c r="AY97" s="141">
        <f t="shared" si="95"/>
        <v>28.768998765111629</v>
      </c>
      <c r="AZ97" s="141">
        <f t="shared" si="95"/>
        <v>28.455171394249927</v>
      </c>
      <c r="BA97" s="141">
        <f t="shared" si="95"/>
        <v>28.153682998104546</v>
      </c>
      <c r="BB97" s="141">
        <f t="shared" si="95"/>
        <v>27.850459459534164</v>
      </c>
      <c r="BC97" s="141">
        <f t="shared" si="95"/>
        <v>27.531172112834536</v>
      </c>
      <c r="BD97" s="141">
        <f t="shared" si="95"/>
        <v>27.188107968502724</v>
      </c>
      <c r="BE97" s="141">
        <f t="shared" si="95"/>
        <v>26.512275910240255</v>
      </c>
      <c r="BF97" s="141">
        <f t="shared" si="95"/>
        <v>25.929548206305149</v>
      </c>
      <c r="BG97" s="141">
        <f t="shared" si="95"/>
        <v>25.333552610598741</v>
      </c>
      <c r="BH97" s="141">
        <f t="shared" si="95"/>
        <v>24.730525228826654</v>
      </c>
      <c r="BI97" s="141">
        <f t="shared" si="95"/>
        <v>24.125481996272438</v>
      </c>
      <c r="BJ97" s="141">
        <f t="shared" si="95"/>
        <v>23.520234482911249</v>
      </c>
      <c r="BK97" s="141">
        <f t="shared" si="95"/>
        <v>22.925053569959871</v>
      </c>
      <c r="BL97" s="141">
        <f t="shared" si="95"/>
        <v>22.340161461592739</v>
      </c>
      <c r="BM97" s="141">
        <f t="shared" si="95"/>
        <v>21.767415891949714</v>
      </c>
      <c r="BN97" s="141">
        <f t="shared" si="95"/>
        <v>21.215413774525715</v>
      </c>
      <c r="BO97" s="141"/>
      <c r="BP97" s="141">
        <f t="shared" ref="BP97:CT101" si="96">BP26*$ED97</f>
        <v>35.357350448431077</v>
      </c>
      <c r="BQ97" s="141">
        <f t="shared" si="96"/>
        <v>34.575052726050004</v>
      </c>
      <c r="BR97" s="141">
        <f t="shared" si="96"/>
        <v>33.795096975539401</v>
      </c>
      <c r="BS97" s="141">
        <f t="shared" si="96"/>
        <v>33.017564793329008</v>
      </c>
      <c r="BT97" s="141">
        <f t="shared" si="96"/>
        <v>32.24253995192317</v>
      </c>
      <c r="BU97" s="141">
        <f t="shared" si="96"/>
        <v>31.470108451533537</v>
      </c>
      <c r="BV97" s="141">
        <f t="shared" si="96"/>
        <v>30.700358572858033</v>
      </c>
      <c r="BW97" s="141">
        <f t="shared" si="96"/>
        <v>29.933380931030495</v>
      </c>
      <c r="BX97" s="141">
        <f t="shared" si="96"/>
        <v>29.169268530765883</v>
      </c>
      <c r="BY97" s="141">
        <f t="shared" si="96"/>
        <v>28.408116822726367</v>
      </c>
      <c r="BZ97" s="141">
        <f t="shared" si="96"/>
        <v>27.650023761134172</v>
      </c>
      <c r="CA97" s="141">
        <f t="shared" si="96"/>
        <v>26.895089862657724</v>
      </c>
      <c r="CB97" s="141">
        <f t="shared" si="96"/>
        <v>26.143418266597859</v>
      </c>
      <c r="CC97" s="141">
        <f t="shared" si="96"/>
        <v>25.395114796401835</v>
      </c>
      <c r="CD97" s="141">
        <f t="shared" si="96"/>
        <v>24.650288022533079</v>
      </c>
      <c r="CE97" s="141">
        <f t="shared" si="96"/>
        <v>23.909049326725377</v>
      </c>
      <c r="CF97" s="141">
        <f t="shared" si="96"/>
        <v>23.171512967650791</v>
      </c>
      <c r="CG97" s="141">
        <f t="shared" si="96"/>
        <v>22.437796148031076</v>
      </c>
      <c r="CH97" s="141">
        <f t="shared" si="96"/>
        <v>21.708019083223128</v>
      </c>
      <c r="CI97" s="141">
        <f t="shared" si="96"/>
        <v>20.982305071309526</v>
      </c>
      <c r="CJ97" s="141">
        <f t="shared" si="96"/>
        <v>20.260780564725838</v>
      </c>
      <c r="CK97" s="141">
        <f t="shared" si="96"/>
        <v>19.543575243457138</v>
      </c>
      <c r="CL97" s="141">
        <f t="shared" si="96"/>
        <v>18.830822089836726</v>
      </c>
      <c r="CM97" s="141">
        <f t="shared" si="96"/>
        <v>18.122657464980708</v>
      </c>
      <c r="CN97" s="141">
        <f t="shared" si="96"/>
        <v>17.419221186892972</v>
      </c>
      <c r="CO97" s="141">
        <f t="shared" si="96"/>
        <v>16.720656610275459</v>
      </c>
      <c r="CP97" s="141">
        <f t="shared" si="96"/>
        <v>16.027110708079707</v>
      </c>
      <c r="CQ97" s="141">
        <f t="shared" si="96"/>
        <v>15.338734154836146</v>
      </c>
      <c r="CR97" s="141">
        <f t="shared" si="96"/>
        <v>14.655681411798421</v>
      </c>
      <c r="CS97" s="141">
        <f t="shared" si="96"/>
        <v>13.978110813940818</v>
      </c>
      <c r="CT97" s="141">
        <f t="shared" si="96"/>
        <v>13.306184658847567</v>
      </c>
      <c r="CU97" s="141"/>
      <c r="CV97" s="141">
        <f t="shared" ref="CV97:DZ101" si="97">CV26*$ED97</f>
        <v>35.35742723944918</v>
      </c>
      <c r="CW97" s="141">
        <f t="shared" si="97"/>
        <v>35.392978921431258</v>
      </c>
      <c r="CX97" s="141">
        <f t="shared" si="97"/>
        <v>35.425601474814613</v>
      </c>
      <c r="CY97" s="141">
        <f t="shared" si="97"/>
        <v>35.455307561518275</v>
      </c>
      <c r="CZ97" s="141">
        <f t="shared" si="97"/>
        <v>35.482178469989321</v>
      </c>
      <c r="DA97" s="141">
        <f t="shared" si="97"/>
        <v>35.506426609029653</v>
      </c>
      <c r="DB97" s="141">
        <f t="shared" si="97"/>
        <v>35.528493777277923</v>
      </c>
      <c r="DC97" s="141">
        <f t="shared" si="97"/>
        <v>35.5492535912758</v>
      </c>
      <c r="DD97" s="141">
        <f t="shared" si="97"/>
        <v>35.570292710363503</v>
      </c>
      <c r="DE97" s="141">
        <f t="shared" si="97"/>
        <v>35.594331600827019</v>
      </c>
      <c r="DF97" s="141">
        <f t="shared" si="97"/>
        <v>35.625746136799052</v>
      </c>
      <c r="DG97" s="141">
        <f t="shared" si="97"/>
        <v>35.66854726885034</v>
      </c>
      <c r="DH97" s="141">
        <f t="shared" si="97"/>
        <v>35.730477835556691</v>
      </c>
      <c r="DI97" s="141">
        <f t="shared" si="97"/>
        <v>35.817566698547736</v>
      </c>
      <c r="DJ97" s="141">
        <f t="shared" si="97"/>
        <v>35.933384196557654</v>
      </c>
      <c r="DK97" s="141">
        <f t="shared" si="97"/>
        <v>36.075524517137147</v>
      </c>
      <c r="DL97" s="141">
        <f t="shared" si="97"/>
        <v>36.234581920362423</v>
      </c>
      <c r="DM97" s="141">
        <f t="shared" si="97"/>
        <v>36.395321222054193</v>
      </c>
      <c r="DN97" s="141">
        <f t="shared" si="97"/>
        <v>36.54363012999346</v>
      </c>
      <c r="DO97" s="141">
        <f t="shared" si="97"/>
        <v>36.665115331488423</v>
      </c>
      <c r="DP97" s="141">
        <f t="shared" si="97"/>
        <v>36.751957765730531</v>
      </c>
      <c r="DQ97" s="141">
        <f t="shared" si="97"/>
        <v>36.819807794219422</v>
      </c>
      <c r="DR97" s="141">
        <f t="shared" si="97"/>
        <v>36.855254349060814</v>
      </c>
      <c r="DS97" s="141">
        <f t="shared" si="97"/>
        <v>36.860261991842478</v>
      </c>
      <c r="DT97" s="141">
        <f t="shared" si="97"/>
        <v>36.839882956963457</v>
      </c>
      <c r="DU97" s="141">
        <f t="shared" si="97"/>
        <v>36.798883927437103</v>
      </c>
      <c r="DV97" s="141">
        <f t="shared" si="97"/>
        <v>36.742556849484508</v>
      </c>
      <c r="DW97" s="141">
        <f t="shared" si="97"/>
        <v>36.676607256055647</v>
      </c>
      <c r="DX97" s="141">
        <f t="shared" si="97"/>
        <v>36.600994441449032</v>
      </c>
      <c r="DY97" s="141">
        <f t="shared" si="97"/>
        <v>36.51734516851554</v>
      </c>
      <c r="DZ97" s="141">
        <f t="shared" si="97"/>
        <v>36.434220259876355</v>
      </c>
      <c r="ED97" s="343">
        <v>23</v>
      </c>
      <c r="EE97" s="336"/>
      <c r="EF97" s="336"/>
      <c r="EG97" s="336"/>
      <c r="EH97" s="336"/>
    </row>
    <row r="98" spans="1:141">
      <c r="A98" s="1"/>
      <c r="B98" t="str">
        <f>B27</f>
        <v>Dumpsite</v>
      </c>
      <c r="C98" s="5" t="s">
        <v>417</v>
      </c>
      <c r="D98" s="141">
        <f t="shared" si="94"/>
        <v>0</v>
      </c>
      <c r="E98" s="141">
        <f t="shared" si="94"/>
        <v>0</v>
      </c>
      <c r="F98" s="141">
        <f t="shared" si="94"/>
        <v>0</v>
      </c>
      <c r="G98" s="141">
        <f t="shared" si="94"/>
        <v>0</v>
      </c>
      <c r="H98" s="141">
        <f t="shared" si="94"/>
        <v>0</v>
      </c>
      <c r="I98" s="141">
        <f t="shared" si="94"/>
        <v>0</v>
      </c>
      <c r="J98" s="141">
        <f t="shared" si="94"/>
        <v>0</v>
      </c>
      <c r="K98" s="141">
        <f t="shared" si="94"/>
        <v>0</v>
      </c>
      <c r="L98" s="141">
        <f t="shared" si="94"/>
        <v>0</v>
      </c>
      <c r="M98" s="141">
        <f t="shared" si="94"/>
        <v>0</v>
      </c>
      <c r="N98" s="141">
        <f t="shared" si="94"/>
        <v>0</v>
      </c>
      <c r="O98" s="141">
        <f t="shared" si="94"/>
        <v>0</v>
      </c>
      <c r="P98" s="141">
        <f t="shared" si="94"/>
        <v>0</v>
      </c>
      <c r="Q98" s="141">
        <f t="shared" si="94"/>
        <v>0</v>
      </c>
      <c r="R98" s="141">
        <f t="shared" si="94"/>
        <v>0</v>
      </c>
      <c r="S98" s="141">
        <f t="shared" si="94"/>
        <v>0</v>
      </c>
      <c r="T98" s="141">
        <f t="shared" si="94"/>
        <v>0</v>
      </c>
      <c r="U98" s="141">
        <f t="shared" si="94"/>
        <v>0</v>
      </c>
      <c r="V98" s="141">
        <f t="shared" si="94"/>
        <v>0</v>
      </c>
      <c r="W98" s="141">
        <f t="shared" si="94"/>
        <v>0</v>
      </c>
      <c r="X98" s="141">
        <f t="shared" si="94"/>
        <v>0</v>
      </c>
      <c r="Y98" s="141">
        <f t="shared" si="94"/>
        <v>0</v>
      </c>
      <c r="Z98" s="141">
        <f t="shared" si="94"/>
        <v>0</v>
      </c>
      <c r="AA98" s="141">
        <f t="shared" si="94"/>
        <v>0</v>
      </c>
      <c r="AB98" s="141">
        <f t="shared" si="94"/>
        <v>0</v>
      </c>
      <c r="AC98" s="141">
        <f t="shared" si="94"/>
        <v>0</v>
      </c>
      <c r="AD98" s="141">
        <f t="shared" si="94"/>
        <v>0</v>
      </c>
      <c r="AE98" s="141">
        <f t="shared" si="94"/>
        <v>0</v>
      </c>
      <c r="AF98" s="141">
        <f t="shared" si="94"/>
        <v>0</v>
      </c>
      <c r="AG98" s="141">
        <f t="shared" si="94"/>
        <v>0</v>
      </c>
      <c r="AH98" s="141">
        <f t="shared" si="94"/>
        <v>0</v>
      </c>
      <c r="AI98" s="141"/>
      <c r="AJ98" s="141">
        <f t="shared" si="95"/>
        <v>0</v>
      </c>
      <c r="AK98" s="141">
        <f t="shared" si="95"/>
        <v>0</v>
      </c>
      <c r="AL98" s="141">
        <f t="shared" si="95"/>
        <v>0</v>
      </c>
      <c r="AM98" s="141">
        <f t="shared" si="95"/>
        <v>0</v>
      </c>
      <c r="AN98" s="141">
        <f t="shared" si="95"/>
        <v>0</v>
      </c>
      <c r="AO98" s="141">
        <f t="shared" si="95"/>
        <v>0</v>
      </c>
      <c r="AP98" s="141">
        <f t="shared" si="95"/>
        <v>0</v>
      </c>
      <c r="AQ98" s="141">
        <f t="shared" si="95"/>
        <v>0</v>
      </c>
      <c r="AR98" s="141">
        <f t="shared" si="95"/>
        <v>0</v>
      </c>
      <c r="AS98" s="141">
        <f t="shared" si="95"/>
        <v>0</v>
      </c>
      <c r="AT98" s="141">
        <f t="shared" si="95"/>
        <v>0</v>
      </c>
      <c r="AU98" s="141">
        <f t="shared" si="95"/>
        <v>0</v>
      </c>
      <c r="AV98" s="141">
        <f t="shared" si="95"/>
        <v>0</v>
      </c>
      <c r="AW98" s="141">
        <f t="shared" si="95"/>
        <v>0</v>
      </c>
      <c r="AX98" s="141">
        <f t="shared" si="95"/>
        <v>0</v>
      </c>
      <c r="AY98" s="141">
        <f t="shared" si="95"/>
        <v>0</v>
      </c>
      <c r="AZ98" s="141">
        <f t="shared" si="95"/>
        <v>0</v>
      </c>
      <c r="BA98" s="141">
        <f t="shared" si="95"/>
        <v>0</v>
      </c>
      <c r="BB98" s="141">
        <f t="shared" si="95"/>
        <v>0</v>
      </c>
      <c r="BC98" s="141">
        <f t="shared" si="95"/>
        <v>0</v>
      </c>
      <c r="BD98" s="141">
        <f t="shared" si="95"/>
        <v>0</v>
      </c>
      <c r="BE98" s="141">
        <f t="shared" si="95"/>
        <v>0</v>
      </c>
      <c r="BF98" s="141">
        <f t="shared" si="95"/>
        <v>0</v>
      </c>
      <c r="BG98" s="141">
        <f t="shared" si="95"/>
        <v>0</v>
      </c>
      <c r="BH98" s="141">
        <f t="shared" si="95"/>
        <v>0</v>
      </c>
      <c r="BI98" s="141">
        <f t="shared" si="95"/>
        <v>0</v>
      </c>
      <c r="BJ98" s="141">
        <f t="shared" si="95"/>
        <v>0</v>
      </c>
      <c r="BK98" s="141">
        <f t="shared" si="95"/>
        <v>0</v>
      </c>
      <c r="BL98" s="141">
        <f t="shared" si="95"/>
        <v>0</v>
      </c>
      <c r="BM98" s="141">
        <f t="shared" si="95"/>
        <v>0</v>
      </c>
      <c r="BN98" s="141">
        <f t="shared" si="95"/>
        <v>0</v>
      </c>
      <c r="BO98" s="141"/>
      <c r="BP98" s="141">
        <f t="shared" si="96"/>
        <v>0</v>
      </c>
      <c r="BQ98" s="141">
        <f t="shared" si="96"/>
        <v>0</v>
      </c>
      <c r="BR98" s="141">
        <f t="shared" si="96"/>
        <v>0</v>
      </c>
      <c r="BS98" s="141">
        <f t="shared" si="96"/>
        <v>0</v>
      </c>
      <c r="BT98" s="141">
        <f t="shared" si="96"/>
        <v>0</v>
      </c>
      <c r="BU98" s="141">
        <f t="shared" si="96"/>
        <v>0</v>
      </c>
      <c r="BV98" s="141">
        <f t="shared" si="96"/>
        <v>0</v>
      </c>
      <c r="BW98" s="141">
        <f t="shared" si="96"/>
        <v>0</v>
      </c>
      <c r="BX98" s="141">
        <f t="shared" si="96"/>
        <v>0</v>
      </c>
      <c r="BY98" s="141">
        <f t="shared" si="96"/>
        <v>0</v>
      </c>
      <c r="BZ98" s="141">
        <f t="shared" si="96"/>
        <v>0</v>
      </c>
      <c r="CA98" s="141">
        <f t="shared" si="96"/>
        <v>0</v>
      </c>
      <c r="CB98" s="141">
        <f t="shared" si="96"/>
        <v>0</v>
      </c>
      <c r="CC98" s="141">
        <f t="shared" si="96"/>
        <v>0</v>
      </c>
      <c r="CD98" s="141">
        <f t="shared" si="96"/>
        <v>0</v>
      </c>
      <c r="CE98" s="141">
        <f t="shared" si="96"/>
        <v>0</v>
      </c>
      <c r="CF98" s="141">
        <f t="shared" si="96"/>
        <v>0</v>
      </c>
      <c r="CG98" s="141">
        <f t="shared" si="96"/>
        <v>0</v>
      </c>
      <c r="CH98" s="141">
        <f t="shared" si="96"/>
        <v>0</v>
      </c>
      <c r="CI98" s="141">
        <f t="shared" si="96"/>
        <v>0</v>
      </c>
      <c r="CJ98" s="141">
        <f t="shared" si="96"/>
        <v>0</v>
      </c>
      <c r="CK98" s="141">
        <f t="shared" si="96"/>
        <v>0</v>
      </c>
      <c r="CL98" s="141">
        <f t="shared" si="96"/>
        <v>0</v>
      </c>
      <c r="CM98" s="141">
        <f t="shared" si="96"/>
        <v>0</v>
      </c>
      <c r="CN98" s="141">
        <f t="shared" si="96"/>
        <v>0</v>
      </c>
      <c r="CO98" s="141">
        <f t="shared" si="96"/>
        <v>0</v>
      </c>
      <c r="CP98" s="141">
        <f t="shared" si="96"/>
        <v>0</v>
      </c>
      <c r="CQ98" s="141">
        <f t="shared" si="96"/>
        <v>0</v>
      </c>
      <c r="CR98" s="141">
        <f t="shared" si="96"/>
        <v>0</v>
      </c>
      <c r="CS98" s="141">
        <f t="shared" si="96"/>
        <v>0</v>
      </c>
      <c r="CT98" s="141">
        <f t="shared" si="96"/>
        <v>0</v>
      </c>
      <c r="CU98" s="141"/>
      <c r="CV98" s="141">
        <f t="shared" si="97"/>
        <v>0</v>
      </c>
      <c r="CW98" s="141">
        <f t="shared" si="97"/>
        <v>0</v>
      </c>
      <c r="CX98" s="141">
        <f t="shared" si="97"/>
        <v>0</v>
      </c>
      <c r="CY98" s="141">
        <f t="shared" si="97"/>
        <v>0</v>
      </c>
      <c r="CZ98" s="141">
        <f t="shared" si="97"/>
        <v>0</v>
      </c>
      <c r="DA98" s="141">
        <f t="shared" si="97"/>
        <v>0</v>
      </c>
      <c r="DB98" s="141">
        <f t="shared" si="97"/>
        <v>0</v>
      </c>
      <c r="DC98" s="141">
        <f t="shared" si="97"/>
        <v>0</v>
      </c>
      <c r="DD98" s="141">
        <f t="shared" si="97"/>
        <v>0</v>
      </c>
      <c r="DE98" s="141">
        <f t="shared" si="97"/>
        <v>0</v>
      </c>
      <c r="DF98" s="141">
        <f t="shared" si="97"/>
        <v>0</v>
      </c>
      <c r="DG98" s="141">
        <f t="shared" si="97"/>
        <v>0</v>
      </c>
      <c r="DH98" s="141">
        <f t="shared" si="97"/>
        <v>0</v>
      </c>
      <c r="DI98" s="141">
        <f t="shared" si="97"/>
        <v>0</v>
      </c>
      <c r="DJ98" s="141">
        <f t="shared" si="97"/>
        <v>0</v>
      </c>
      <c r="DK98" s="141">
        <f t="shared" si="97"/>
        <v>0</v>
      </c>
      <c r="DL98" s="141">
        <f t="shared" si="97"/>
        <v>0</v>
      </c>
      <c r="DM98" s="141">
        <f t="shared" si="97"/>
        <v>0</v>
      </c>
      <c r="DN98" s="141">
        <f t="shared" si="97"/>
        <v>0</v>
      </c>
      <c r="DO98" s="141">
        <f t="shared" si="97"/>
        <v>0</v>
      </c>
      <c r="DP98" s="141">
        <f t="shared" si="97"/>
        <v>0</v>
      </c>
      <c r="DQ98" s="141">
        <f t="shared" si="97"/>
        <v>0</v>
      </c>
      <c r="DR98" s="141">
        <f t="shared" si="97"/>
        <v>0</v>
      </c>
      <c r="DS98" s="141">
        <f t="shared" si="97"/>
        <v>0</v>
      </c>
      <c r="DT98" s="141">
        <f t="shared" si="97"/>
        <v>0</v>
      </c>
      <c r="DU98" s="141">
        <f t="shared" si="97"/>
        <v>0</v>
      </c>
      <c r="DV98" s="141">
        <f t="shared" si="97"/>
        <v>0</v>
      </c>
      <c r="DW98" s="141">
        <f t="shared" si="97"/>
        <v>0</v>
      </c>
      <c r="DX98" s="141">
        <f t="shared" si="97"/>
        <v>0</v>
      </c>
      <c r="DY98" s="141">
        <f t="shared" si="97"/>
        <v>0</v>
      </c>
      <c r="DZ98" s="141">
        <f t="shared" si="97"/>
        <v>0</v>
      </c>
      <c r="ED98" s="336">
        <v>0</v>
      </c>
      <c r="EE98" s="336"/>
      <c r="EF98" s="336"/>
      <c r="EG98" s="336"/>
      <c r="EH98" s="336"/>
    </row>
    <row r="99" spans="1:141">
      <c r="A99" s="1"/>
      <c r="B99" t="str">
        <f>B28</f>
        <v>Open Burning</v>
      </c>
      <c r="C99" s="5" t="s">
        <v>417</v>
      </c>
      <c r="D99" s="141">
        <f t="shared" si="94"/>
        <v>0</v>
      </c>
      <c r="E99" s="141">
        <f t="shared" si="94"/>
        <v>0</v>
      </c>
      <c r="F99" s="141">
        <f t="shared" si="94"/>
        <v>0</v>
      </c>
      <c r="G99" s="141">
        <f t="shared" si="94"/>
        <v>0</v>
      </c>
      <c r="H99" s="141">
        <f t="shared" si="94"/>
        <v>0</v>
      </c>
      <c r="I99" s="141">
        <f t="shared" si="94"/>
        <v>0</v>
      </c>
      <c r="J99" s="141">
        <f t="shared" si="94"/>
        <v>0</v>
      </c>
      <c r="K99" s="141">
        <f t="shared" si="94"/>
        <v>0</v>
      </c>
      <c r="L99" s="141">
        <f t="shared" si="94"/>
        <v>0</v>
      </c>
      <c r="M99" s="141">
        <f t="shared" si="94"/>
        <v>0</v>
      </c>
      <c r="N99" s="141">
        <f t="shared" si="94"/>
        <v>0</v>
      </c>
      <c r="O99" s="141">
        <f t="shared" si="94"/>
        <v>0</v>
      </c>
      <c r="P99" s="141">
        <f t="shared" si="94"/>
        <v>0</v>
      </c>
      <c r="Q99" s="141">
        <f t="shared" si="94"/>
        <v>0</v>
      </c>
      <c r="R99" s="141">
        <f t="shared" si="94"/>
        <v>0</v>
      </c>
      <c r="S99" s="141">
        <f t="shared" si="94"/>
        <v>0</v>
      </c>
      <c r="T99" s="141">
        <f t="shared" si="94"/>
        <v>0</v>
      </c>
      <c r="U99" s="141">
        <f t="shared" si="94"/>
        <v>0</v>
      </c>
      <c r="V99" s="141">
        <f t="shared" si="94"/>
        <v>0</v>
      </c>
      <c r="W99" s="141">
        <f t="shared" si="94"/>
        <v>0</v>
      </c>
      <c r="X99" s="141">
        <f t="shared" si="94"/>
        <v>0</v>
      </c>
      <c r="Y99" s="141">
        <f t="shared" si="94"/>
        <v>0</v>
      </c>
      <c r="Z99" s="141">
        <f t="shared" si="94"/>
        <v>0</v>
      </c>
      <c r="AA99" s="141">
        <f t="shared" si="94"/>
        <v>0</v>
      </c>
      <c r="AB99" s="141">
        <f t="shared" si="94"/>
        <v>0</v>
      </c>
      <c r="AC99" s="141">
        <f t="shared" si="94"/>
        <v>0</v>
      </c>
      <c r="AD99" s="141">
        <f t="shared" si="94"/>
        <v>0</v>
      </c>
      <c r="AE99" s="141">
        <f t="shared" si="94"/>
        <v>0</v>
      </c>
      <c r="AF99" s="141">
        <f t="shared" si="94"/>
        <v>0</v>
      </c>
      <c r="AG99" s="141">
        <f t="shared" si="94"/>
        <v>0</v>
      </c>
      <c r="AH99" s="141">
        <f t="shared" si="94"/>
        <v>0</v>
      </c>
      <c r="AI99" s="141"/>
      <c r="AJ99" s="141">
        <f t="shared" si="95"/>
        <v>0</v>
      </c>
      <c r="AK99" s="141">
        <f t="shared" si="95"/>
        <v>0</v>
      </c>
      <c r="AL99" s="141">
        <f t="shared" si="95"/>
        <v>0</v>
      </c>
      <c r="AM99" s="141">
        <f t="shared" si="95"/>
        <v>0</v>
      </c>
      <c r="AN99" s="141">
        <f t="shared" si="95"/>
        <v>0</v>
      </c>
      <c r="AO99" s="141">
        <f t="shared" si="95"/>
        <v>0</v>
      </c>
      <c r="AP99" s="141">
        <f t="shared" si="95"/>
        <v>0</v>
      </c>
      <c r="AQ99" s="141">
        <f t="shared" si="95"/>
        <v>0</v>
      </c>
      <c r="AR99" s="141">
        <f t="shared" si="95"/>
        <v>0</v>
      </c>
      <c r="AS99" s="141">
        <f t="shared" si="95"/>
        <v>0</v>
      </c>
      <c r="AT99" s="141">
        <f t="shared" si="95"/>
        <v>0</v>
      </c>
      <c r="AU99" s="141">
        <f t="shared" si="95"/>
        <v>0</v>
      </c>
      <c r="AV99" s="141">
        <f t="shared" si="95"/>
        <v>0</v>
      </c>
      <c r="AW99" s="141">
        <f t="shared" si="95"/>
        <v>0</v>
      </c>
      <c r="AX99" s="141">
        <f t="shared" si="95"/>
        <v>0</v>
      </c>
      <c r="AY99" s="141">
        <f t="shared" si="95"/>
        <v>0</v>
      </c>
      <c r="AZ99" s="141">
        <f t="shared" si="95"/>
        <v>0</v>
      </c>
      <c r="BA99" s="141">
        <f t="shared" si="95"/>
        <v>0</v>
      </c>
      <c r="BB99" s="141">
        <f t="shared" si="95"/>
        <v>0</v>
      </c>
      <c r="BC99" s="141">
        <f t="shared" si="95"/>
        <v>0</v>
      </c>
      <c r="BD99" s="141">
        <f t="shared" si="95"/>
        <v>0</v>
      </c>
      <c r="BE99" s="141">
        <f t="shared" si="95"/>
        <v>0</v>
      </c>
      <c r="BF99" s="141">
        <f t="shared" si="95"/>
        <v>0</v>
      </c>
      <c r="BG99" s="141">
        <f t="shared" si="95"/>
        <v>0</v>
      </c>
      <c r="BH99" s="141">
        <f t="shared" si="95"/>
        <v>0</v>
      </c>
      <c r="BI99" s="141">
        <f t="shared" si="95"/>
        <v>0</v>
      </c>
      <c r="BJ99" s="141">
        <f t="shared" si="95"/>
        <v>0</v>
      </c>
      <c r="BK99" s="141">
        <f t="shared" si="95"/>
        <v>0</v>
      </c>
      <c r="BL99" s="141">
        <f t="shared" si="95"/>
        <v>0</v>
      </c>
      <c r="BM99" s="141">
        <f t="shared" si="95"/>
        <v>0</v>
      </c>
      <c r="BN99" s="141">
        <f t="shared" si="95"/>
        <v>0</v>
      </c>
      <c r="BO99" s="141"/>
      <c r="BP99" s="141">
        <f t="shared" si="96"/>
        <v>0</v>
      </c>
      <c r="BQ99" s="141">
        <f t="shared" si="96"/>
        <v>0</v>
      </c>
      <c r="BR99" s="141">
        <f t="shared" si="96"/>
        <v>0</v>
      </c>
      <c r="BS99" s="141">
        <f t="shared" si="96"/>
        <v>0</v>
      </c>
      <c r="BT99" s="141">
        <f t="shared" si="96"/>
        <v>0</v>
      </c>
      <c r="BU99" s="141">
        <f t="shared" si="96"/>
        <v>0</v>
      </c>
      <c r="BV99" s="141">
        <f t="shared" si="96"/>
        <v>0</v>
      </c>
      <c r="BW99" s="141">
        <f t="shared" si="96"/>
        <v>0</v>
      </c>
      <c r="BX99" s="141">
        <f t="shared" si="96"/>
        <v>0</v>
      </c>
      <c r="BY99" s="141">
        <f t="shared" si="96"/>
        <v>0</v>
      </c>
      <c r="BZ99" s="141">
        <f t="shared" si="96"/>
        <v>0</v>
      </c>
      <c r="CA99" s="141">
        <f t="shared" si="96"/>
        <v>0</v>
      </c>
      <c r="CB99" s="141">
        <f t="shared" si="96"/>
        <v>0</v>
      </c>
      <c r="CC99" s="141">
        <f t="shared" si="96"/>
        <v>0</v>
      </c>
      <c r="CD99" s="141">
        <f t="shared" si="96"/>
        <v>0</v>
      </c>
      <c r="CE99" s="141">
        <f t="shared" si="96"/>
        <v>0</v>
      </c>
      <c r="CF99" s="141">
        <f t="shared" si="96"/>
        <v>0</v>
      </c>
      <c r="CG99" s="141">
        <f t="shared" si="96"/>
        <v>0</v>
      </c>
      <c r="CH99" s="141">
        <f t="shared" si="96"/>
        <v>0</v>
      </c>
      <c r="CI99" s="141">
        <f t="shared" si="96"/>
        <v>0</v>
      </c>
      <c r="CJ99" s="141">
        <f t="shared" si="96"/>
        <v>0</v>
      </c>
      <c r="CK99" s="141">
        <f t="shared" si="96"/>
        <v>0</v>
      </c>
      <c r="CL99" s="141">
        <f t="shared" si="96"/>
        <v>0</v>
      </c>
      <c r="CM99" s="141">
        <f t="shared" si="96"/>
        <v>0</v>
      </c>
      <c r="CN99" s="141">
        <f t="shared" si="96"/>
        <v>0</v>
      </c>
      <c r="CO99" s="141">
        <f t="shared" si="96"/>
        <v>0</v>
      </c>
      <c r="CP99" s="141">
        <f t="shared" si="96"/>
        <v>0</v>
      </c>
      <c r="CQ99" s="141">
        <f t="shared" si="96"/>
        <v>0</v>
      </c>
      <c r="CR99" s="141">
        <f t="shared" si="96"/>
        <v>0</v>
      </c>
      <c r="CS99" s="141">
        <f t="shared" si="96"/>
        <v>0</v>
      </c>
      <c r="CT99" s="141">
        <f t="shared" si="96"/>
        <v>0</v>
      </c>
      <c r="CU99" s="141"/>
      <c r="CV99" s="141">
        <f t="shared" si="97"/>
        <v>0</v>
      </c>
      <c r="CW99" s="141">
        <f t="shared" si="97"/>
        <v>0</v>
      </c>
      <c r="CX99" s="141">
        <f t="shared" si="97"/>
        <v>0</v>
      </c>
      <c r="CY99" s="141">
        <f t="shared" si="97"/>
        <v>0</v>
      </c>
      <c r="CZ99" s="141">
        <f t="shared" si="97"/>
        <v>0</v>
      </c>
      <c r="DA99" s="141">
        <f t="shared" si="97"/>
        <v>0</v>
      </c>
      <c r="DB99" s="141">
        <f t="shared" si="97"/>
        <v>0</v>
      </c>
      <c r="DC99" s="141">
        <f t="shared" si="97"/>
        <v>0</v>
      </c>
      <c r="DD99" s="141">
        <f t="shared" si="97"/>
        <v>0</v>
      </c>
      <c r="DE99" s="141">
        <f t="shared" si="97"/>
        <v>0</v>
      </c>
      <c r="DF99" s="141">
        <f t="shared" si="97"/>
        <v>0</v>
      </c>
      <c r="DG99" s="141">
        <f t="shared" si="97"/>
        <v>0</v>
      </c>
      <c r="DH99" s="141">
        <f t="shared" si="97"/>
        <v>0</v>
      </c>
      <c r="DI99" s="141">
        <f t="shared" si="97"/>
        <v>0</v>
      </c>
      <c r="DJ99" s="141">
        <f t="shared" si="97"/>
        <v>0</v>
      </c>
      <c r="DK99" s="141">
        <f t="shared" si="97"/>
        <v>0</v>
      </c>
      <c r="DL99" s="141">
        <f t="shared" si="97"/>
        <v>0</v>
      </c>
      <c r="DM99" s="141">
        <f t="shared" si="97"/>
        <v>0</v>
      </c>
      <c r="DN99" s="141">
        <f t="shared" si="97"/>
        <v>0</v>
      </c>
      <c r="DO99" s="141">
        <f t="shared" si="97"/>
        <v>0</v>
      </c>
      <c r="DP99" s="141">
        <f t="shared" si="97"/>
        <v>0</v>
      </c>
      <c r="DQ99" s="141">
        <f t="shared" si="97"/>
        <v>0</v>
      </c>
      <c r="DR99" s="141">
        <f t="shared" si="97"/>
        <v>0</v>
      </c>
      <c r="DS99" s="141">
        <f t="shared" si="97"/>
        <v>0</v>
      </c>
      <c r="DT99" s="141">
        <f t="shared" si="97"/>
        <v>0</v>
      </c>
      <c r="DU99" s="141">
        <f t="shared" si="97"/>
        <v>0</v>
      </c>
      <c r="DV99" s="141">
        <f t="shared" si="97"/>
        <v>0</v>
      </c>
      <c r="DW99" s="141">
        <f t="shared" si="97"/>
        <v>0</v>
      </c>
      <c r="DX99" s="141">
        <f t="shared" si="97"/>
        <v>0</v>
      </c>
      <c r="DY99" s="141">
        <f t="shared" si="97"/>
        <v>0</v>
      </c>
      <c r="DZ99" s="141">
        <f t="shared" si="97"/>
        <v>0</v>
      </c>
      <c r="ED99" s="336">
        <v>0</v>
      </c>
      <c r="EE99" s="336"/>
      <c r="EF99" s="336"/>
      <c r="EG99" s="336"/>
      <c r="EH99" s="336"/>
    </row>
    <row r="100" spans="1:141">
      <c r="A100" s="1"/>
      <c r="B100" t="str">
        <f>B29</f>
        <v>Leakage Environment</v>
      </c>
      <c r="C100" s="5" t="s">
        <v>417</v>
      </c>
      <c r="D100" s="141">
        <f t="shared" si="94"/>
        <v>0</v>
      </c>
      <c r="E100" s="141">
        <f t="shared" si="94"/>
        <v>0</v>
      </c>
      <c r="F100" s="141">
        <f t="shared" si="94"/>
        <v>0</v>
      </c>
      <c r="G100" s="141">
        <f t="shared" si="94"/>
        <v>0</v>
      </c>
      <c r="H100" s="141">
        <f t="shared" si="94"/>
        <v>0</v>
      </c>
      <c r="I100" s="141">
        <f t="shared" si="94"/>
        <v>0</v>
      </c>
      <c r="J100" s="141">
        <f t="shared" si="94"/>
        <v>0</v>
      </c>
      <c r="K100" s="141">
        <f t="shared" si="94"/>
        <v>0</v>
      </c>
      <c r="L100" s="141">
        <f t="shared" si="94"/>
        <v>0</v>
      </c>
      <c r="M100" s="141">
        <f t="shared" si="94"/>
        <v>0</v>
      </c>
      <c r="N100" s="141">
        <f t="shared" si="94"/>
        <v>0</v>
      </c>
      <c r="O100" s="141">
        <f t="shared" si="94"/>
        <v>0</v>
      </c>
      <c r="P100" s="141">
        <f t="shared" si="94"/>
        <v>0</v>
      </c>
      <c r="Q100" s="141">
        <f t="shared" si="94"/>
        <v>0</v>
      </c>
      <c r="R100" s="141">
        <f t="shared" si="94"/>
        <v>0</v>
      </c>
      <c r="S100" s="141">
        <f t="shared" si="94"/>
        <v>0</v>
      </c>
      <c r="T100" s="141">
        <f t="shared" si="94"/>
        <v>0</v>
      </c>
      <c r="U100" s="141">
        <f t="shared" si="94"/>
        <v>0</v>
      </c>
      <c r="V100" s="141">
        <f t="shared" si="94"/>
        <v>0</v>
      </c>
      <c r="W100" s="141">
        <f t="shared" si="94"/>
        <v>0</v>
      </c>
      <c r="X100" s="141">
        <f t="shared" si="94"/>
        <v>0</v>
      </c>
      <c r="Y100" s="141">
        <f t="shared" si="94"/>
        <v>0</v>
      </c>
      <c r="Z100" s="141">
        <f t="shared" si="94"/>
        <v>0</v>
      </c>
      <c r="AA100" s="141">
        <f t="shared" si="94"/>
        <v>0</v>
      </c>
      <c r="AB100" s="141">
        <f t="shared" si="94"/>
        <v>0</v>
      </c>
      <c r="AC100" s="141">
        <f t="shared" si="94"/>
        <v>0</v>
      </c>
      <c r="AD100" s="141">
        <f t="shared" si="94"/>
        <v>0</v>
      </c>
      <c r="AE100" s="141">
        <f t="shared" si="94"/>
        <v>0</v>
      </c>
      <c r="AF100" s="141">
        <f t="shared" si="94"/>
        <v>0</v>
      </c>
      <c r="AG100" s="141">
        <f t="shared" si="94"/>
        <v>0</v>
      </c>
      <c r="AH100" s="141">
        <f t="shared" si="94"/>
        <v>0</v>
      </c>
      <c r="AI100" s="141"/>
      <c r="AJ100" s="141">
        <f t="shared" si="95"/>
        <v>0</v>
      </c>
      <c r="AK100" s="141">
        <f t="shared" si="95"/>
        <v>0</v>
      </c>
      <c r="AL100" s="141">
        <f t="shared" si="95"/>
        <v>0</v>
      </c>
      <c r="AM100" s="141">
        <f t="shared" si="95"/>
        <v>0</v>
      </c>
      <c r="AN100" s="141">
        <f t="shared" si="95"/>
        <v>0</v>
      </c>
      <c r="AO100" s="141">
        <f t="shared" si="95"/>
        <v>0</v>
      </c>
      <c r="AP100" s="141">
        <f t="shared" si="95"/>
        <v>0</v>
      </c>
      <c r="AQ100" s="141">
        <f t="shared" si="95"/>
        <v>0</v>
      </c>
      <c r="AR100" s="141">
        <f t="shared" si="95"/>
        <v>0</v>
      </c>
      <c r="AS100" s="141">
        <f t="shared" si="95"/>
        <v>0</v>
      </c>
      <c r="AT100" s="141">
        <f t="shared" si="95"/>
        <v>0</v>
      </c>
      <c r="AU100" s="141">
        <f t="shared" si="95"/>
        <v>0</v>
      </c>
      <c r="AV100" s="141">
        <f t="shared" si="95"/>
        <v>0</v>
      </c>
      <c r="AW100" s="141">
        <f t="shared" si="95"/>
        <v>0</v>
      </c>
      <c r="AX100" s="141">
        <f t="shared" si="95"/>
        <v>0</v>
      </c>
      <c r="AY100" s="141">
        <f t="shared" si="95"/>
        <v>0</v>
      </c>
      <c r="AZ100" s="141">
        <f t="shared" si="95"/>
        <v>0</v>
      </c>
      <c r="BA100" s="141">
        <f t="shared" si="95"/>
        <v>0</v>
      </c>
      <c r="BB100" s="141">
        <f t="shared" si="95"/>
        <v>0</v>
      </c>
      <c r="BC100" s="141">
        <f t="shared" si="95"/>
        <v>0</v>
      </c>
      <c r="BD100" s="141">
        <f t="shared" si="95"/>
        <v>0</v>
      </c>
      <c r="BE100" s="141">
        <f t="shared" si="95"/>
        <v>0</v>
      </c>
      <c r="BF100" s="141">
        <f t="shared" si="95"/>
        <v>0</v>
      </c>
      <c r="BG100" s="141">
        <f t="shared" si="95"/>
        <v>0</v>
      </c>
      <c r="BH100" s="141">
        <f t="shared" si="95"/>
        <v>0</v>
      </c>
      <c r="BI100" s="141">
        <f t="shared" si="95"/>
        <v>0</v>
      </c>
      <c r="BJ100" s="141">
        <f t="shared" si="95"/>
        <v>0</v>
      </c>
      <c r="BK100" s="141">
        <f t="shared" si="95"/>
        <v>0</v>
      </c>
      <c r="BL100" s="141">
        <f t="shared" si="95"/>
        <v>0</v>
      </c>
      <c r="BM100" s="141">
        <f t="shared" si="95"/>
        <v>0</v>
      </c>
      <c r="BN100" s="141">
        <f t="shared" si="95"/>
        <v>0</v>
      </c>
      <c r="BO100" s="141"/>
      <c r="BP100" s="141">
        <f t="shared" si="96"/>
        <v>0</v>
      </c>
      <c r="BQ100" s="141">
        <f t="shared" si="96"/>
        <v>0</v>
      </c>
      <c r="BR100" s="141">
        <f t="shared" si="96"/>
        <v>0</v>
      </c>
      <c r="BS100" s="141">
        <f t="shared" si="96"/>
        <v>0</v>
      </c>
      <c r="BT100" s="141">
        <f t="shared" si="96"/>
        <v>0</v>
      </c>
      <c r="BU100" s="141">
        <f t="shared" si="96"/>
        <v>0</v>
      </c>
      <c r="BV100" s="141">
        <f t="shared" si="96"/>
        <v>0</v>
      </c>
      <c r="BW100" s="141">
        <f t="shared" si="96"/>
        <v>0</v>
      </c>
      <c r="BX100" s="141">
        <f t="shared" si="96"/>
        <v>0</v>
      </c>
      <c r="BY100" s="141">
        <f t="shared" si="96"/>
        <v>0</v>
      </c>
      <c r="BZ100" s="141">
        <f t="shared" si="96"/>
        <v>0</v>
      </c>
      <c r="CA100" s="141">
        <f t="shared" si="96"/>
        <v>0</v>
      </c>
      <c r="CB100" s="141">
        <f t="shared" si="96"/>
        <v>0</v>
      </c>
      <c r="CC100" s="141">
        <f t="shared" si="96"/>
        <v>0</v>
      </c>
      <c r="CD100" s="141">
        <f t="shared" si="96"/>
        <v>0</v>
      </c>
      <c r="CE100" s="141">
        <f t="shared" si="96"/>
        <v>0</v>
      </c>
      <c r="CF100" s="141">
        <f t="shared" si="96"/>
        <v>0</v>
      </c>
      <c r="CG100" s="141">
        <f t="shared" si="96"/>
        <v>0</v>
      </c>
      <c r="CH100" s="141">
        <f t="shared" si="96"/>
        <v>0</v>
      </c>
      <c r="CI100" s="141">
        <f t="shared" si="96"/>
        <v>0</v>
      </c>
      <c r="CJ100" s="141">
        <f t="shared" si="96"/>
        <v>0</v>
      </c>
      <c r="CK100" s="141">
        <f t="shared" si="96"/>
        <v>0</v>
      </c>
      <c r="CL100" s="141">
        <f t="shared" si="96"/>
        <v>0</v>
      </c>
      <c r="CM100" s="141">
        <f t="shared" si="96"/>
        <v>0</v>
      </c>
      <c r="CN100" s="141">
        <f t="shared" si="96"/>
        <v>0</v>
      </c>
      <c r="CO100" s="141">
        <f t="shared" si="96"/>
        <v>0</v>
      </c>
      <c r="CP100" s="141">
        <f t="shared" si="96"/>
        <v>0</v>
      </c>
      <c r="CQ100" s="141">
        <f t="shared" si="96"/>
        <v>0</v>
      </c>
      <c r="CR100" s="141">
        <f t="shared" si="96"/>
        <v>0</v>
      </c>
      <c r="CS100" s="141">
        <f t="shared" si="96"/>
        <v>0</v>
      </c>
      <c r="CT100" s="141">
        <f t="shared" si="96"/>
        <v>0</v>
      </c>
      <c r="CU100" s="141"/>
      <c r="CV100" s="141">
        <f t="shared" si="97"/>
        <v>0</v>
      </c>
      <c r="CW100" s="141">
        <f t="shared" si="97"/>
        <v>0</v>
      </c>
      <c r="CX100" s="141">
        <f t="shared" si="97"/>
        <v>0</v>
      </c>
      <c r="CY100" s="141">
        <f t="shared" si="97"/>
        <v>0</v>
      </c>
      <c r="CZ100" s="141">
        <f t="shared" si="97"/>
        <v>0</v>
      </c>
      <c r="DA100" s="141">
        <f t="shared" si="97"/>
        <v>0</v>
      </c>
      <c r="DB100" s="141">
        <f t="shared" si="97"/>
        <v>0</v>
      </c>
      <c r="DC100" s="141">
        <f t="shared" si="97"/>
        <v>0</v>
      </c>
      <c r="DD100" s="141">
        <f t="shared" si="97"/>
        <v>0</v>
      </c>
      <c r="DE100" s="141">
        <f t="shared" si="97"/>
        <v>0</v>
      </c>
      <c r="DF100" s="141">
        <f t="shared" si="97"/>
        <v>0</v>
      </c>
      <c r="DG100" s="141">
        <f t="shared" si="97"/>
        <v>0</v>
      </c>
      <c r="DH100" s="141">
        <f t="shared" si="97"/>
        <v>0</v>
      </c>
      <c r="DI100" s="141">
        <f t="shared" si="97"/>
        <v>0</v>
      </c>
      <c r="DJ100" s="141">
        <f t="shared" si="97"/>
        <v>0</v>
      </c>
      <c r="DK100" s="141">
        <f t="shared" si="97"/>
        <v>0</v>
      </c>
      <c r="DL100" s="141">
        <f t="shared" si="97"/>
        <v>0</v>
      </c>
      <c r="DM100" s="141">
        <f t="shared" si="97"/>
        <v>0</v>
      </c>
      <c r="DN100" s="141">
        <f t="shared" si="97"/>
        <v>0</v>
      </c>
      <c r="DO100" s="141">
        <f t="shared" si="97"/>
        <v>0</v>
      </c>
      <c r="DP100" s="141">
        <f t="shared" si="97"/>
        <v>0</v>
      </c>
      <c r="DQ100" s="141">
        <f t="shared" si="97"/>
        <v>0</v>
      </c>
      <c r="DR100" s="141">
        <f t="shared" si="97"/>
        <v>0</v>
      </c>
      <c r="DS100" s="141">
        <f t="shared" si="97"/>
        <v>0</v>
      </c>
      <c r="DT100" s="141">
        <f t="shared" si="97"/>
        <v>0</v>
      </c>
      <c r="DU100" s="141">
        <f t="shared" si="97"/>
        <v>0</v>
      </c>
      <c r="DV100" s="141">
        <f t="shared" si="97"/>
        <v>0</v>
      </c>
      <c r="DW100" s="141">
        <f t="shared" si="97"/>
        <v>0</v>
      </c>
      <c r="DX100" s="141">
        <f t="shared" si="97"/>
        <v>0</v>
      </c>
      <c r="DY100" s="141">
        <f t="shared" si="97"/>
        <v>0</v>
      </c>
      <c r="DZ100" s="141">
        <f t="shared" si="97"/>
        <v>0</v>
      </c>
      <c r="ED100" s="336">
        <v>0</v>
      </c>
      <c r="EE100" s="336"/>
      <c r="EF100" s="336"/>
      <c r="EG100" s="336"/>
      <c r="EH100" s="336"/>
    </row>
    <row r="101" spans="1:141" ht="15.75" thickBot="1">
      <c r="A101" s="1"/>
      <c r="B101" t="str">
        <f>B30</f>
        <v>Leakage Ocean</v>
      </c>
      <c r="C101" s="5" t="s">
        <v>417</v>
      </c>
      <c r="D101" s="141">
        <f t="shared" si="94"/>
        <v>0</v>
      </c>
      <c r="E101" s="141">
        <f t="shared" si="94"/>
        <v>0</v>
      </c>
      <c r="F101" s="141">
        <f t="shared" si="94"/>
        <v>0</v>
      </c>
      <c r="G101" s="141">
        <f t="shared" si="94"/>
        <v>0</v>
      </c>
      <c r="H101" s="141">
        <f t="shared" si="94"/>
        <v>0</v>
      </c>
      <c r="I101" s="141">
        <f t="shared" si="94"/>
        <v>0</v>
      </c>
      <c r="J101" s="141">
        <f t="shared" si="94"/>
        <v>0</v>
      </c>
      <c r="K101" s="141">
        <f t="shared" si="94"/>
        <v>0</v>
      </c>
      <c r="L101" s="141">
        <f t="shared" si="94"/>
        <v>0</v>
      </c>
      <c r="M101" s="141">
        <f t="shared" si="94"/>
        <v>0</v>
      </c>
      <c r="N101" s="141">
        <f t="shared" si="94"/>
        <v>0</v>
      </c>
      <c r="O101" s="141">
        <f t="shared" si="94"/>
        <v>0</v>
      </c>
      <c r="P101" s="141">
        <f t="shared" si="94"/>
        <v>0</v>
      </c>
      <c r="Q101" s="141">
        <f t="shared" si="94"/>
        <v>0</v>
      </c>
      <c r="R101" s="141">
        <f t="shared" si="94"/>
        <v>0</v>
      </c>
      <c r="S101" s="141">
        <f t="shared" si="94"/>
        <v>0</v>
      </c>
      <c r="T101" s="141">
        <f t="shared" si="94"/>
        <v>0</v>
      </c>
      <c r="U101" s="141">
        <f t="shared" si="94"/>
        <v>0</v>
      </c>
      <c r="V101" s="141">
        <f t="shared" si="94"/>
        <v>0</v>
      </c>
      <c r="W101" s="141">
        <f t="shared" si="94"/>
        <v>0</v>
      </c>
      <c r="X101" s="141">
        <f t="shared" si="94"/>
        <v>0</v>
      </c>
      <c r="Y101" s="141">
        <f t="shared" si="94"/>
        <v>0</v>
      </c>
      <c r="Z101" s="141">
        <f t="shared" si="94"/>
        <v>0</v>
      </c>
      <c r="AA101" s="141">
        <f t="shared" si="94"/>
        <v>0</v>
      </c>
      <c r="AB101" s="141">
        <f t="shared" si="94"/>
        <v>0</v>
      </c>
      <c r="AC101" s="141">
        <f t="shared" si="94"/>
        <v>0</v>
      </c>
      <c r="AD101" s="141">
        <f t="shared" si="94"/>
        <v>0</v>
      </c>
      <c r="AE101" s="141">
        <f t="shared" si="94"/>
        <v>0</v>
      </c>
      <c r="AF101" s="141">
        <f t="shared" si="94"/>
        <v>0</v>
      </c>
      <c r="AG101" s="141">
        <f t="shared" si="94"/>
        <v>0</v>
      </c>
      <c r="AH101" s="141">
        <f t="shared" si="94"/>
        <v>0</v>
      </c>
      <c r="AI101" s="141"/>
      <c r="AJ101" s="141">
        <f t="shared" si="95"/>
        <v>0</v>
      </c>
      <c r="AK101" s="141">
        <f t="shared" si="95"/>
        <v>0</v>
      </c>
      <c r="AL101" s="141">
        <f t="shared" si="95"/>
        <v>0</v>
      </c>
      <c r="AM101" s="141">
        <f t="shared" si="95"/>
        <v>0</v>
      </c>
      <c r="AN101" s="141">
        <f t="shared" si="95"/>
        <v>0</v>
      </c>
      <c r="AO101" s="141">
        <f t="shared" si="95"/>
        <v>0</v>
      </c>
      <c r="AP101" s="141">
        <f t="shared" si="95"/>
        <v>0</v>
      </c>
      <c r="AQ101" s="141">
        <f t="shared" si="95"/>
        <v>0</v>
      </c>
      <c r="AR101" s="141">
        <f t="shared" si="95"/>
        <v>0</v>
      </c>
      <c r="AS101" s="141">
        <f t="shared" si="95"/>
        <v>0</v>
      </c>
      <c r="AT101" s="141">
        <f t="shared" si="95"/>
        <v>0</v>
      </c>
      <c r="AU101" s="141">
        <f t="shared" si="95"/>
        <v>0</v>
      </c>
      <c r="AV101" s="141">
        <f t="shared" si="95"/>
        <v>0</v>
      </c>
      <c r="AW101" s="141">
        <f t="shared" si="95"/>
        <v>0</v>
      </c>
      <c r="AX101" s="141">
        <f t="shared" si="95"/>
        <v>0</v>
      </c>
      <c r="AY101" s="141">
        <f t="shared" si="95"/>
        <v>0</v>
      </c>
      <c r="AZ101" s="141">
        <f t="shared" si="95"/>
        <v>0</v>
      </c>
      <c r="BA101" s="141">
        <f t="shared" si="95"/>
        <v>0</v>
      </c>
      <c r="BB101" s="141">
        <f t="shared" si="95"/>
        <v>0</v>
      </c>
      <c r="BC101" s="141">
        <f t="shared" si="95"/>
        <v>0</v>
      </c>
      <c r="BD101" s="141">
        <f t="shared" si="95"/>
        <v>0</v>
      </c>
      <c r="BE101" s="141">
        <f t="shared" si="95"/>
        <v>0</v>
      </c>
      <c r="BF101" s="141">
        <f t="shared" si="95"/>
        <v>0</v>
      </c>
      <c r="BG101" s="141">
        <f t="shared" si="95"/>
        <v>0</v>
      </c>
      <c r="BH101" s="141">
        <f t="shared" si="95"/>
        <v>0</v>
      </c>
      <c r="BI101" s="141">
        <f t="shared" si="95"/>
        <v>0</v>
      </c>
      <c r="BJ101" s="141">
        <f t="shared" si="95"/>
        <v>0</v>
      </c>
      <c r="BK101" s="141">
        <f t="shared" si="95"/>
        <v>0</v>
      </c>
      <c r="BL101" s="141">
        <f t="shared" si="95"/>
        <v>0</v>
      </c>
      <c r="BM101" s="141">
        <f t="shared" si="95"/>
        <v>0</v>
      </c>
      <c r="BN101" s="141">
        <f t="shared" si="95"/>
        <v>0</v>
      </c>
      <c r="BO101" s="141"/>
      <c r="BP101" s="141">
        <f t="shared" si="96"/>
        <v>0</v>
      </c>
      <c r="BQ101" s="141">
        <f t="shared" si="96"/>
        <v>0</v>
      </c>
      <c r="BR101" s="141">
        <f t="shared" si="96"/>
        <v>0</v>
      </c>
      <c r="BS101" s="141">
        <f t="shared" si="96"/>
        <v>0</v>
      </c>
      <c r="BT101" s="141">
        <f t="shared" si="96"/>
        <v>0</v>
      </c>
      <c r="BU101" s="141">
        <f t="shared" si="96"/>
        <v>0</v>
      </c>
      <c r="BV101" s="141">
        <f t="shared" si="96"/>
        <v>0</v>
      </c>
      <c r="BW101" s="141">
        <f t="shared" si="96"/>
        <v>0</v>
      </c>
      <c r="BX101" s="141">
        <f t="shared" si="96"/>
        <v>0</v>
      </c>
      <c r="BY101" s="141">
        <f t="shared" si="96"/>
        <v>0</v>
      </c>
      <c r="BZ101" s="141">
        <f t="shared" si="96"/>
        <v>0</v>
      </c>
      <c r="CA101" s="141">
        <f t="shared" si="96"/>
        <v>0</v>
      </c>
      <c r="CB101" s="141">
        <f t="shared" si="96"/>
        <v>0</v>
      </c>
      <c r="CC101" s="141">
        <f t="shared" si="96"/>
        <v>0</v>
      </c>
      <c r="CD101" s="141">
        <f t="shared" si="96"/>
        <v>0</v>
      </c>
      <c r="CE101" s="141">
        <f t="shared" si="96"/>
        <v>0</v>
      </c>
      <c r="CF101" s="141">
        <f t="shared" si="96"/>
        <v>0</v>
      </c>
      <c r="CG101" s="141">
        <f t="shared" si="96"/>
        <v>0</v>
      </c>
      <c r="CH101" s="141">
        <f t="shared" si="96"/>
        <v>0</v>
      </c>
      <c r="CI101" s="141">
        <f t="shared" si="96"/>
        <v>0</v>
      </c>
      <c r="CJ101" s="141">
        <f t="shared" si="96"/>
        <v>0</v>
      </c>
      <c r="CK101" s="141">
        <f t="shared" si="96"/>
        <v>0</v>
      </c>
      <c r="CL101" s="141">
        <f t="shared" si="96"/>
        <v>0</v>
      </c>
      <c r="CM101" s="141">
        <f t="shared" si="96"/>
        <v>0</v>
      </c>
      <c r="CN101" s="141">
        <f t="shared" si="96"/>
        <v>0</v>
      </c>
      <c r="CO101" s="141">
        <f t="shared" si="96"/>
        <v>0</v>
      </c>
      <c r="CP101" s="141">
        <f t="shared" si="96"/>
        <v>0</v>
      </c>
      <c r="CQ101" s="141">
        <f t="shared" si="96"/>
        <v>0</v>
      </c>
      <c r="CR101" s="141">
        <f t="shared" si="96"/>
        <v>0</v>
      </c>
      <c r="CS101" s="141">
        <f t="shared" si="96"/>
        <v>0</v>
      </c>
      <c r="CT101" s="141">
        <f t="shared" si="96"/>
        <v>0</v>
      </c>
      <c r="CU101" s="141"/>
      <c r="CV101" s="141">
        <f t="shared" si="97"/>
        <v>0</v>
      </c>
      <c r="CW101" s="141">
        <f t="shared" si="97"/>
        <v>0</v>
      </c>
      <c r="CX101" s="141">
        <f t="shared" si="97"/>
        <v>0</v>
      </c>
      <c r="CY101" s="141">
        <f t="shared" si="97"/>
        <v>0</v>
      </c>
      <c r="CZ101" s="141">
        <f t="shared" si="97"/>
        <v>0</v>
      </c>
      <c r="DA101" s="141">
        <f t="shared" si="97"/>
        <v>0</v>
      </c>
      <c r="DB101" s="141">
        <f t="shared" si="97"/>
        <v>0</v>
      </c>
      <c r="DC101" s="141">
        <f t="shared" si="97"/>
        <v>0</v>
      </c>
      <c r="DD101" s="141">
        <f t="shared" si="97"/>
        <v>0</v>
      </c>
      <c r="DE101" s="141">
        <f t="shared" si="97"/>
        <v>0</v>
      </c>
      <c r="DF101" s="141">
        <f t="shared" si="97"/>
        <v>0</v>
      </c>
      <c r="DG101" s="141">
        <f t="shared" si="97"/>
        <v>0</v>
      </c>
      <c r="DH101" s="141">
        <f t="shared" si="97"/>
        <v>0</v>
      </c>
      <c r="DI101" s="141">
        <f t="shared" si="97"/>
        <v>0</v>
      </c>
      <c r="DJ101" s="141">
        <f t="shared" si="97"/>
        <v>0</v>
      </c>
      <c r="DK101" s="141">
        <f t="shared" si="97"/>
        <v>0</v>
      </c>
      <c r="DL101" s="141">
        <f t="shared" si="97"/>
        <v>0</v>
      </c>
      <c r="DM101" s="141">
        <f t="shared" si="97"/>
        <v>0</v>
      </c>
      <c r="DN101" s="141">
        <f t="shared" si="97"/>
        <v>0</v>
      </c>
      <c r="DO101" s="141">
        <f t="shared" si="97"/>
        <v>0</v>
      </c>
      <c r="DP101" s="141">
        <f t="shared" si="97"/>
        <v>0</v>
      </c>
      <c r="DQ101" s="141">
        <f t="shared" si="97"/>
        <v>0</v>
      </c>
      <c r="DR101" s="141">
        <f t="shared" si="97"/>
        <v>0</v>
      </c>
      <c r="DS101" s="141">
        <f t="shared" si="97"/>
        <v>0</v>
      </c>
      <c r="DT101" s="141">
        <f t="shared" si="97"/>
        <v>0</v>
      </c>
      <c r="DU101" s="141">
        <f t="shared" si="97"/>
        <v>0</v>
      </c>
      <c r="DV101" s="141">
        <f t="shared" si="97"/>
        <v>0</v>
      </c>
      <c r="DW101" s="141">
        <f t="shared" si="97"/>
        <v>0</v>
      </c>
      <c r="DX101" s="141">
        <f t="shared" si="97"/>
        <v>0</v>
      </c>
      <c r="DY101" s="141">
        <f t="shared" si="97"/>
        <v>0</v>
      </c>
      <c r="DZ101" s="141">
        <f t="shared" si="97"/>
        <v>0</v>
      </c>
      <c r="ED101" s="336">
        <v>0</v>
      </c>
      <c r="EE101" s="336"/>
      <c r="EF101" s="336"/>
      <c r="EG101" s="336"/>
      <c r="EH101" s="336"/>
    </row>
    <row r="102" spans="1:141" ht="15.75" thickBot="1">
      <c r="A102" s="31" t="s">
        <v>419</v>
      </c>
      <c r="B102" s="286"/>
      <c r="C102" s="287" t="s">
        <v>417</v>
      </c>
      <c r="D102" s="145">
        <f t="shared" ref="D102:AH102" si="98">SUM(D78:D100)</f>
        <v>1787.7613809306304</v>
      </c>
      <c r="E102" s="145">
        <f t="shared" si="98"/>
        <v>1827.9134736111753</v>
      </c>
      <c r="F102" s="145">
        <f t="shared" si="98"/>
        <v>1885.1326422670149</v>
      </c>
      <c r="G102" s="145">
        <f t="shared" si="98"/>
        <v>1932.9110854962128</v>
      </c>
      <c r="H102" s="145">
        <f t="shared" si="98"/>
        <v>1980.0577942220264</v>
      </c>
      <c r="I102" s="145">
        <f t="shared" si="98"/>
        <v>2026.6639258800151</v>
      </c>
      <c r="J102" s="145">
        <f t="shared" si="98"/>
        <v>2066.3889517051252</v>
      </c>
      <c r="K102" s="145">
        <f t="shared" si="98"/>
        <v>2105.9056229727821</v>
      </c>
      <c r="L102" s="145">
        <f t="shared" si="98"/>
        <v>2145.6833337655507</v>
      </c>
      <c r="M102" s="145">
        <f t="shared" si="98"/>
        <v>2186.4857357091528</v>
      </c>
      <c r="N102" s="145">
        <f t="shared" si="98"/>
        <v>2229.4868950744985</v>
      </c>
      <c r="O102" s="145">
        <f t="shared" si="98"/>
        <v>2285.4064338433973</v>
      </c>
      <c r="P102" s="145">
        <f t="shared" si="98"/>
        <v>2342.1811760757055</v>
      </c>
      <c r="Q102" s="145">
        <f t="shared" si="98"/>
        <v>2409.7062223460457</v>
      </c>
      <c r="R102" s="145">
        <f t="shared" si="98"/>
        <v>2485.3412894398393</v>
      </c>
      <c r="S102" s="145">
        <f t="shared" si="98"/>
        <v>2568.4088351135042</v>
      </c>
      <c r="T102" s="145">
        <f t="shared" si="98"/>
        <v>2657.2401163808499</v>
      </c>
      <c r="U102" s="145">
        <f t="shared" si="98"/>
        <v>2746.7705621147356</v>
      </c>
      <c r="V102" s="145">
        <f t="shared" si="98"/>
        <v>2832.7467577146258</v>
      </c>
      <c r="W102" s="145">
        <f t="shared" si="98"/>
        <v>2911.4077317154047</v>
      </c>
      <c r="X102" s="145">
        <f t="shared" si="98"/>
        <v>2980.6924585264833</v>
      </c>
      <c r="Y102" s="145">
        <f t="shared" si="98"/>
        <v>3050.7760548089659</v>
      </c>
      <c r="Z102" s="145">
        <f t="shared" si="98"/>
        <v>3110.3559147478977</v>
      </c>
      <c r="AA102" s="145">
        <f t="shared" si="98"/>
        <v>3160.9757482056889</v>
      </c>
      <c r="AB102" s="145">
        <f t="shared" si="98"/>
        <v>3205.1218996330649</v>
      </c>
      <c r="AC102" s="145">
        <f t="shared" si="98"/>
        <v>3244.2267780325024</v>
      </c>
      <c r="AD102" s="145">
        <f t="shared" si="98"/>
        <v>3278.8400392225599</v>
      </c>
      <c r="AE102" s="145">
        <f t="shared" si="98"/>
        <v>3310.9607835220368</v>
      </c>
      <c r="AF102" s="145">
        <f t="shared" si="98"/>
        <v>3341.0129237048591</v>
      </c>
      <c r="AG102" s="145">
        <f t="shared" si="98"/>
        <v>3369.4998538054451</v>
      </c>
      <c r="AH102" s="145">
        <f t="shared" si="98"/>
        <v>3397.6277243846262</v>
      </c>
      <c r="AI102" s="145"/>
      <c r="AJ102" s="145">
        <f t="shared" ref="AJ102:BN102" si="99">SUM(AJ78:AJ100)</f>
        <v>1787.7613809306304</v>
      </c>
      <c r="AK102" s="145">
        <f t="shared" si="99"/>
        <v>1821.0763520661501</v>
      </c>
      <c r="AL102" s="145">
        <f t="shared" si="99"/>
        <v>1868.2838416466977</v>
      </c>
      <c r="AM102" s="145">
        <f t="shared" si="99"/>
        <v>1907.7488284448996</v>
      </c>
      <c r="AN102" s="145">
        <f t="shared" si="99"/>
        <v>1946.6550264432985</v>
      </c>
      <c r="AO102" s="145">
        <f t="shared" si="99"/>
        <v>1985.0966554528645</v>
      </c>
      <c r="AP102" s="145">
        <f t="shared" si="99"/>
        <v>2019.6466088110867</v>
      </c>
      <c r="AQ102" s="145">
        <f t="shared" si="99"/>
        <v>2054.0743762023526</v>
      </c>
      <c r="AR102" s="145">
        <f t="shared" si="99"/>
        <v>2088.8605802624534</v>
      </c>
      <c r="AS102" s="145">
        <f t="shared" si="99"/>
        <v>2124.7914245822772</v>
      </c>
      <c r="AT102" s="145">
        <f t="shared" si="99"/>
        <v>2163.082368770848</v>
      </c>
      <c r="AU102" s="145">
        <f t="shared" si="99"/>
        <v>2210.6908913035281</v>
      </c>
      <c r="AV102" s="145">
        <f t="shared" si="99"/>
        <v>2260.220677216364</v>
      </c>
      <c r="AW102" s="145">
        <f t="shared" si="99"/>
        <v>2320.5510037255344</v>
      </c>
      <c r="AX102" s="145">
        <f t="shared" si="99"/>
        <v>2389.6693272166985</v>
      </c>
      <c r="AY102" s="145">
        <f t="shared" si="99"/>
        <v>2467.0241856310163</v>
      </c>
      <c r="AZ102" s="145">
        <f t="shared" si="99"/>
        <v>2550.548910556291</v>
      </c>
      <c r="BA102" s="145">
        <f t="shared" si="99"/>
        <v>2635.4701965933336</v>
      </c>
      <c r="BB102" s="145">
        <f t="shared" si="99"/>
        <v>2717.3228796300823</v>
      </c>
      <c r="BC102" s="145">
        <f t="shared" si="99"/>
        <v>2792.0965529486525</v>
      </c>
      <c r="BD102" s="145">
        <f t="shared" si="99"/>
        <v>2857.509056987903</v>
      </c>
      <c r="BE102" s="145">
        <f t="shared" si="99"/>
        <v>2921.2155731725356</v>
      </c>
      <c r="BF102" s="145">
        <f t="shared" si="99"/>
        <v>2974.4694322475775</v>
      </c>
      <c r="BG102" s="145">
        <f t="shared" si="99"/>
        <v>3019.0299228279532</v>
      </c>
      <c r="BH102" s="145">
        <f t="shared" si="99"/>
        <v>3056.9307078405136</v>
      </c>
      <c r="BI102" s="145">
        <f t="shared" si="99"/>
        <v>3089.6425332696144</v>
      </c>
      <c r="BJ102" s="145">
        <f t="shared" si="99"/>
        <v>3118.1016234754507</v>
      </c>
      <c r="BK102" s="145">
        <f t="shared" si="99"/>
        <v>3144.0099846229677</v>
      </c>
      <c r="BL102" s="145">
        <f t="shared" si="99"/>
        <v>3167.8280742136453</v>
      </c>
      <c r="BM102" s="145">
        <f t="shared" si="99"/>
        <v>3190.0900953273217</v>
      </c>
      <c r="BN102" s="145">
        <f t="shared" si="99"/>
        <v>3212.0263431457061</v>
      </c>
      <c r="BO102" s="145"/>
      <c r="BP102" s="145">
        <f t="shared" ref="BP102:CT102" si="100">SUM(BP78:BP100)</f>
        <v>1787.7308287846395</v>
      </c>
      <c r="BQ102" s="145">
        <f t="shared" si="100"/>
        <v>1787.69765123351</v>
      </c>
      <c r="BR102" s="145">
        <f t="shared" si="100"/>
        <v>1787.7495190056497</v>
      </c>
      <c r="BS102" s="145">
        <f t="shared" si="100"/>
        <v>1787.8879259073083</v>
      </c>
      <c r="BT102" s="145">
        <f t="shared" si="100"/>
        <v>1788.1143935029324</v>
      </c>
      <c r="BU102" s="145">
        <f t="shared" si="100"/>
        <v>1788.4304716294937</v>
      </c>
      <c r="BV102" s="145">
        <f t="shared" si="100"/>
        <v>1788.8377389203483</v>
      </c>
      <c r="BW102" s="145">
        <f t="shared" si="100"/>
        <v>1789.3378033388235</v>
      </c>
      <c r="BX102" s="145">
        <f t="shared" si="100"/>
        <v>1789.9323027216853</v>
      </c>
      <c r="BY102" s="145">
        <f t="shared" si="100"/>
        <v>1790.6229053326931</v>
      </c>
      <c r="BZ102" s="145">
        <f t="shared" si="100"/>
        <v>1791.4113104264136</v>
      </c>
      <c r="CA102" s="145">
        <f t="shared" si="100"/>
        <v>1792.2992488224954</v>
      </c>
      <c r="CB102" s="145">
        <f t="shared" si="100"/>
        <v>1793.288483490584</v>
      </c>
      <c r="CC102" s="145">
        <f t="shared" si="100"/>
        <v>1794.3808101460895</v>
      </c>
      <c r="CD102" s="145">
        <f t="shared" si="100"/>
        <v>1795.5780578569966</v>
      </c>
      <c r="CE102" s="145">
        <f t="shared" si="100"/>
        <v>1796.882089661925</v>
      </c>
      <c r="CF102" s="145">
        <f t="shared" si="100"/>
        <v>1798.2948031996539</v>
      </c>
      <c r="CG102" s="145">
        <f t="shared" si="100"/>
        <v>1799.8181313503144</v>
      </c>
      <c r="CH102" s="145">
        <f t="shared" si="100"/>
        <v>1801.4540428884673</v>
      </c>
      <c r="CI102" s="145">
        <f t="shared" si="100"/>
        <v>1803.2045431482968</v>
      </c>
      <c r="CJ102" s="145">
        <f t="shared" si="100"/>
        <v>1805.0716747011272</v>
      </c>
      <c r="CK102" s="145">
        <f t="shared" si="100"/>
        <v>1807.0575180455071</v>
      </c>
      <c r="CL102" s="145">
        <f t="shared" si="100"/>
        <v>1809.1641923100822</v>
      </c>
      <c r="CM102" s="145">
        <f t="shared" si="100"/>
        <v>1811.3938559694984</v>
      </c>
      <c r="CN102" s="145">
        <f t="shared" si="100"/>
        <v>1813.7487075735808</v>
      </c>
      <c r="CO102" s="145">
        <f t="shared" si="100"/>
        <v>1816.2309864900219</v>
      </c>
      <c r="CP102" s="145">
        <f t="shared" si="100"/>
        <v>1818.8429736608446</v>
      </c>
      <c r="CQ102" s="145">
        <f t="shared" si="100"/>
        <v>1821.586992372879</v>
      </c>
      <c r="CR102" s="145">
        <f t="shared" si="100"/>
        <v>1824.4654090425288</v>
      </c>
      <c r="CS102" s="145">
        <f t="shared" si="100"/>
        <v>1827.4806340150776</v>
      </c>
      <c r="CT102" s="145">
        <f t="shared" si="100"/>
        <v>1830.6351223788151</v>
      </c>
      <c r="CU102" s="145"/>
      <c r="CV102" s="145">
        <f t="shared" ref="CV102:DZ102" si="101">SUM(CV78:CV100)</f>
        <v>1787.7613809306304</v>
      </c>
      <c r="CW102" s="145">
        <f t="shared" si="101"/>
        <v>1791.8687362148862</v>
      </c>
      <c r="CX102" s="145">
        <f t="shared" si="101"/>
        <v>1796.0617726155269</v>
      </c>
      <c r="CY102" s="145">
        <f t="shared" si="101"/>
        <v>1800.3668467345369</v>
      </c>
      <c r="CZ102" s="145">
        <f t="shared" si="101"/>
        <v>1804.8332733736454</v>
      </c>
      <c r="DA102" s="145">
        <f t="shared" si="101"/>
        <v>1809.5530058727613</v>
      </c>
      <c r="DB102" s="145">
        <f t="shared" si="101"/>
        <v>1814.6938259499295</v>
      </c>
      <c r="DC102" s="145">
        <f t="shared" si="101"/>
        <v>1820.5592481966771</v>
      </c>
      <c r="DD102" s="145">
        <f t="shared" si="101"/>
        <v>1827.6781685961498</v>
      </c>
      <c r="DE102" s="145">
        <f t="shared" si="101"/>
        <v>1836.9336027173902</v>
      </c>
      <c r="DF102" s="145">
        <f t="shared" si="101"/>
        <v>1849.7149608922643</v>
      </c>
      <c r="DG102" s="145">
        <f t="shared" si="101"/>
        <v>1867.7577133683108</v>
      </c>
      <c r="DH102" s="145">
        <f t="shared" si="101"/>
        <v>1893.551024279277</v>
      </c>
      <c r="DI102" s="145">
        <f t="shared" si="101"/>
        <v>1929.4494138112648</v>
      </c>
      <c r="DJ102" s="145">
        <f t="shared" si="101"/>
        <v>1977.0284042082842</v>
      </c>
      <c r="DK102" s="145">
        <f t="shared" si="101"/>
        <v>2035.9945105292854</v>
      </c>
      <c r="DL102" s="145">
        <f t="shared" si="101"/>
        <v>2103.6222185962556</v>
      </c>
      <c r="DM102" s="145">
        <f t="shared" si="101"/>
        <v>2175.0757405825616</v>
      </c>
      <c r="DN102" s="145">
        <f t="shared" si="101"/>
        <v>2245.0414857955329</v>
      </c>
      <c r="DO102" s="145">
        <f t="shared" si="101"/>
        <v>2308.619318672178</v>
      </c>
      <c r="DP102" s="145">
        <f t="shared" si="101"/>
        <v>2362.8117767675867</v>
      </c>
      <c r="DQ102" s="145">
        <f t="shared" si="101"/>
        <v>2408.6304664656832</v>
      </c>
      <c r="DR102" s="145">
        <f t="shared" si="101"/>
        <v>2444.7475307811069</v>
      </c>
      <c r="DS102" s="145">
        <f t="shared" si="101"/>
        <v>2472.1998715479758</v>
      </c>
      <c r="DT102" s="145">
        <f t="shared" si="101"/>
        <v>2492.6136861686177</v>
      </c>
      <c r="DU102" s="145">
        <f t="shared" si="101"/>
        <v>2507.5748183014789</v>
      </c>
      <c r="DV102" s="145">
        <f t="shared" si="101"/>
        <v>2518.6009083791223</v>
      </c>
      <c r="DW102" s="145">
        <f t="shared" si="101"/>
        <v>2527.0862394996348</v>
      </c>
      <c r="DX102" s="145">
        <f t="shared" si="101"/>
        <v>2533.5987649575177</v>
      </c>
      <c r="DY102" s="145">
        <f t="shared" si="101"/>
        <v>2538.7586759049886</v>
      </c>
      <c r="DZ102" s="145">
        <f t="shared" si="101"/>
        <v>2543.8604384231394</v>
      </c>
    </row>
    <row r="104" spans="1:141" ht="15.75" thickBot="1">
      <c r="A104" s="269" t="s">
        <v>420</v>
      </c>
      <c r="B104" s="269"/>
      <c r="C104" s="270"/>
      <c r="D104" s="269"/>
      <c r="E104" s="269"/>
      <c r="F104" s="269"/>
      <c r="G104" s="269"/>
      <c r="H104" s="269"/>
      <c r="I104" s="269"/>
      <c r="J104" s="269"/>
      <c r="K104" s="269"/>
      <c r="L104" s="269"/>
      <c r="M104" s="269"/>
      <c r="N104" s="269"/>
      <c r="O104" s="269"/>
      <c r="P104" s="269"/>
      <c r="Q104" s="269"/>
      <c r="R104" s="269"/>
      <c r="S104" s="269"/>
      <c r="T104" s="269"/>
      <c r="U104" s="269"/>
      <c r="V104" s="269"/>
      <c r="W104" s="269"/>
      <c r="X104" s="269"/>
      <c r="Y104" s="269"/>
      <c r="Z104" s="269"/>
      <c r="AA104" s="269"/>
      <c r="AB104" s="269"/>
      <c r="AC104" s="269"/>
      <c r="AD104" s="269"/>
      <c r="AE104" s="269"/>
      <c r="AF104" s="269"/>
      <c r="AG104" s="269"/>
      <c r="AH104" s="269"/>
      <c r="AI104" s="269"/>
      <c r="AJ104" s="269"/>
      <c r="AK104" s="269"/>
      <c r="AL104" s="269"/>
      <c r="AM104" s="269"/>
      <c r="AN104" s="269"/>
      <c r="AO104" s="269"/>
      <c r="AP104" s="269"/>
      <c r="AQ104" s="269"/>
      <c r="AR104" s="269"/>
      <c r="AS104" s="269"/>
      <c r="AT104" s="269"/>
      <c r="AU104" s="269"/>
      <c r="AV104" s="269"/>
      <c r="AW104" s="269"/>
      <c r="AX104" s="269"/>
      <c r="AY104" s="269"/>
      <c r="AZ104" s="269"/>
      <c r="BA104" s="269"/>
      <c r="BB104" s="269"/>
      <c r="BC104" s="269"/>
      <c r="BD104" s="269"/>
      <c r="BE104" s="269"/>
      <c r="BF104" s="269"/>
      <c r="BG104" s="269"/>
      <c r="BH104" s="269"/>
      <c r="BI104" s="269"/>
      <c r="BJ104" s="269"/>
      <c r="BK104" s="269"/>
      <c r="BL104" s="269"/>
      <c r="BM104" s="269"/>
      <c r="BN104" s="269"/>
      <c r="BO104" s="269"/>
      <c r="BP104" s="269"/>
      <c r="BQ104" s="269"/>
      <c r="BR104" s="269"/>
      <c r="BS104" s="269"/>
      <c r="BT104" s="269"/>
      <c r="BU104" s="269"/>
      <c r="BV104" s="269"/>
      <c r="BW104" s="269"/>
      <c r="BX104" s="269"/>
      <c r="BY104" s="269"/>
      <c r="BZ104" s="269"/>
      <c r="CA104" s="269"/>
      <c r="CB104" s="269"/>
      <c r="CC104" s="269"/>
      <c r="CD104" s="269"/>
      <c r="CE104" s="269"/>
      <c r="CF104" s="269"/>
      <c r="CG104" s="269"/>
      <c r="CH104" s="269"/>
      <c r="CI104" s="269"/>
      <c r="CJ104" s="269"/>
      <c r="CK104" s="269"/>
      <c r="CL104" s="269"/>
      <c r="CM104" s="269"/>
      <c r="CN104" s="269"/>
      <c r="CO104" s="269"/>
      <c r="CP104" s="269"/>
      <c r="CQ104" s="269"/>
      <c r="CR104" s="269"/>
      <c r="CS104" s="269"/>
      <c r="CT104" s="269"/>
      <c r="CU104" s="269"/>
      <c r="CV104" s="269"/>
      <c r="CW104" s="269"/>
      <c r="CX104" s="269"/>
      <c r="CY104" s="269"/>
      <c r="CZ104" s="269"/>
      <c r="DA104" s="269"/>
      <c r="DB104" s="269"/>
      <c r="DC104" s="269"/>
      <c r="DD104" s="269"/>
      <c r="DE104" s="269"/>
      <c r="DF104" s="269"/>
      <c r="DG104" s="269"/>
      <c r="DH104" s="269"/>
      <c r="DI104" s="269"/>
      <c r="DJ104" s="269"/>
      <c r="DK104" s="269"/>
      <c r="DL104" s="269"/>
      <c r="DM104" s="269"/>
      <c r="DN104" s="269"/>
      <c r="DO104" s="269"/>
      <c r="DP104" s="269"/>
      <c r="DQ104" s="269"/>
      <c r="DR104" s="269"/>
      <c r="DS104" s="269"/>
      <c r="DT104" s="269"/>
      <c r="DU104" s="269"/>
      <c r="DV104" s="269"/>
      <c r="DW104" s="269"/>
      <c r="DX104" s="269"/>
      <c r="DY104" s="269"/>
      <c r="DZ104" s="269"/>
      <c r="ED104" s="28">
        <v>2020</v>
      </c>
      <c r="EE104">
        <v>2050</v>
      </c>
      <c r="EI104" t="s">
        <v>416</v>
      </c>
      <c r="EK104" t="s">
        <v>341</v>
      </c>
    </row>
    <row r="105" spans="1:141">
      <c r="B105" t="str">
        <f t="shared" ref="B105:B122" si="102">B78</f>
        <v>Fuel additive elimination</v>
      </c>
      <c r="C105" s="5" t="s">
        <v>417</v>
      </c>
      <c r="D105" s="141">
        <f t="shared" ref="D105:AH113" si="103">D7*$ED105</f>
        <v>0</v>
      </c>
      <c r="E105" s="141">
        <f t="shared" si="103"/>
        <v>0</v>
      </c>
      <c r="F105" s="141">
        <f t="shared" si="103"/>
        <v>0</v>
      </c>
      <c r="G105" s="141">
        <f t="shared" si="103"/>
        <v>0</v>
      </c>
      <c r="H105" s="141">
        <f t="shared" si="103"/>
        <v>0</v>
      </c>
      <c r="I105" s="141">
        <f t="shared" si="103"/>
        <v>0</v>
      </c>
      <c r="J105" s="141">
        <f t="shared" si="103"/>
        <v>0</v>
      </c>
      <c r="K105" s="141">
        <f t="shared" si="103"/>
        <v>0</v>
      </c>
      <c r="L105" s="141">
        <f t="shared" si="103"/>
        <v>0</v>
      </c>
      <c r="M105" s="141">
        <f t="shared" si="103"/>
        <v>0</v>
      </c>
      <c r="N105" s="141">
        <f t="shared" si="103"/>
        <v>0</v>
      </c>
      <c r="O105" s="141">
        <f t="shared" si="103"/>
        <v>0</v>
      </c>
      <c r="P105" s="141">
        <f t="shared" si="103"/>
        <v>0</v>
      </c>
      <c r="Q105" s="141">
        <f t="shared" si="103"/>
        <v>0</v>
      </c>
      <c r="R105" s="141">
        <f t="shared" si="103"/>
        <v>0</v>
      </c>
      <c r="S105" s="141">
        <f t="shared" si="103"/>
        <v>0</v>
      </c>
      <c r="T105" s="141">
        <f t="shared" si="103"/>
        <v>0</v>
      </c>
      <c r="U105" s="141">
        <f t="shared" si="103"/>
        <v>0</v>
      </c>
      <c r="V105" s="141">
        <f t="shared" si="103"/>
        <v>0</v>
      </c>
      <c r="W105" s="141">
        <f t="shared" si="103"/>
        <v>0</v>
      </c>
      <c r="X105" s="141">
        <f t="shared" si="103"/>
        <v>0</v>
      </c>
      <c r="Y105" s="141">
        <f t="shared" si="103"/>
        <v>0</v>
      </c>
      <c r="Z105" s="141">
        <f t="shared" si="103"/>
        <v>0</v>
      </c>
      <c r="AA105" s="141">
        <f t="shared" si="103"/>
        <v>0</v>
      </c>
      <c r="AB105" s="141">
        <f t="shared" si="103"/>
        <v>0</v>
      </c>
      <c r="AC105" s="141">
        <f t="shared" si="103"/>
        <v>0</v>
      </c>
      <c r="AD105" s="141">
        <f t="shared" si="103"/>
        <v>0</v>
      </c>
      <c r="AE105" s="141">
        <f t="shared" si="103"/>
        <v>0</v>
      </c>
      <c r="AF105" s="141">
        <f t="shared" si="103"/>
        <v>0</v>
      </c>
      <c r="AG105" s="141">
        <f t="shared" si="103"/>
        <v>0</v>
      </c>
      <c r="AH105" s="141">
        <f t="shared" si="103"/>
        <v>0</v>
      </c>
      <c r="AI105" s="141"/>
      <c r="AJ105" s="141">
        <f t="shared" ref="AJ105:BN113" si="104">AJ7*$ED105</f>
        <v>0</v>
      </c>
      <c r="AK105" s="141">
        <f t="shared" si="104"/>
        <v>0</v>
      </c>
      <c r="AL105" s="141">
        <f t="shared" si="104"/>
        <v>0</v>
      </c>
      <c r="AM105" s="141">
        <f t="shared" si="104"/>
        <v>0</v>
      </c>
      <c r="AN105" s="141">
        <f t="shared" si="104"/>
        <v>0</v>
      </c>
      <c r="AO105" s="141">
        <f t="shared" si="104"/>
        <v>0</v>
      </c>
      <c r="AP105" s="141">
        <f t="shared" si="104"/>
        <v>0</v>
      </c>
      <c r="AQ105" s="141">
        <f t="shared" si="104"/>
        <v>0</v>
      </c>
      <c r="AR105" s="141">
        <f t="shared" si="104"/>
        <v>0</v>
      </c>
      <c r="AS105" s="141">
        <f t="shared" si="104"/>
        <v>0</v>
      </c>
      <c r="AT105" s="141">
        <f t="shared" si="104"/>
        <v>0</v>
      </c>
      <c r="AU105" s="141">
        <f t="shared" si="104"/>
        <v>0</v>
      </c>
      <c r="AV105" s="141">
        <f t="shared" si="104"/>
        <v>0</v>
      </c>
      <c r="AW105" s="141">
        <f t="shared" si="104"/>
        <v>0</v>
      </c>
      <c r="AX105" s="141">
        <f t="shared" si="104"/>
        <v>0</v>
      </c>
      <c r="AY105" s="141">
        <f t="shared" si="104"/>
        <v>0</v>
      </c>
      <c r="AZ105" s="141">
        <f t="shared" si="104"/>
        <v>0</v>
      </c>
      <c r="BA105" s="141">
        <f t="shared" si="104"/>
        <v>0</v>
      </c>
      <c r="BB105" s="141">
        <f t="shared" si="104"/>
        <v>0</v>
      </c>
      <c r="BC105" s="141">
        <f t="shared" si="104"/>
        <v>0</v>
      </c>
      <c r="BD105" s="141">
        <f t="shared" si="104"/>
        <v>0</v>
      </c>
      <c r="BE105" s="141">
        <f t="shared" si="104"/>
        <v>0</v>
      </c>
      <c r="BF105" s="141">
        <f t="shared" si="104"/>
        <v>0</v>
      </c>
      <c r="BG105" s="141">
        <f t="shared" si="104"/>
        <v>0</v>
      </c>
      <c r="BH105" s="141">
        <f t="shared" si="104"/>
        <v>0</v>
      </c>
      <c r="BI105" s="141">
        <f t="shared" si="104"/>
        <v>0</v>
      </c>
      <c r="BJ105" s="141">
        <f t="shared" si="104"/>
        <v>0</v>
      </c>
      <c r="BK105" s="141">
        <f t="shared" si="104"/>
        <v>0</v>
      </c>
      <c r="BL105" s="141">
        <f t="shared" si="104"/>
        <v>0</v>
      </c>
      <c r="BM105" s="141">
        <f t="shared" si="104"/>
        <v>0</v>
      </c>
      <c r="BN105" s="141">
        <f t="shared" si="104"/>
        <v>0</v>
      </c>
      <c r="BO105" s="141"/>
      <c r="BP105" s="141">
        <f t="shared" ref="BP105:CT113" si="105">BP7*$ED105</f>
        <v>0</v>
      </c>
      <c r="BQ105" s="141">
        <f t="shared" si="105"/>
        <v>0</v>
      </c>
      <c r="BR105" s="141">
        <f t="shared" si="105"/>
        <v>0</v>
      </c>
      <c r="BS105" s="141">
        <f t="shared" si="105"/>
        <v>0</v>
      </c>
      <c r="BT105" s="141">
        <f t="shared" si="105"/>
        <v>0</v>
      </c>
      <c r="BU105" s="141">
        <f t="shared" si="105"/>
        <v>0</v>
      </c>
      <c r="BV105" s="141">
        <f t="shared" si="105"/>
        <v>0</v>
      </c>
      <c r="BW105" s="141">
        <f t="shared" si="105"/>
        <v>0</v>
      </c>
      <c r="BX105" s="141">
        <f t="shared" si="105"/>
        <v>0</v>
      </c>
      <c r="BY105" s="141">
        <f t="shared" si="105"/>
        <v>0</v>
      </c>
      <c r="BZ105" s="141">
        <f t="shared" si="105"/>
        <v>0</v>
      </c>
      <c r="CA105" s="141">
        <f t="shared" si="105"/>
        <v>0</v>
      </c>
      <c r="CB105" s="141">
        <f t="shared" si="105"/>
        <v>0</v>
      </c>
      <c r="CC105" s="141">
        <f t="shared" si="105"/>
        <v>0</v>
      </c>
      <c r="CD105" s="141">
        <f t="shared" si="105"/>
        <v>0</v>
      </c>
      <c r="CE105" s="141">
        <f t="shared" si="105"/>
        <v>0</v>
      </c>
      <c r="CF105" s="141">
        <f t="shared" si="105"/>
        <v>0</v>
      </c>
      <c r="CG105" s="141">
        <f t="shared" si="105"/>
        <v>0</v>
      </c>
      <c r="CH105" s="141">
        <f t="shared" si="105"/>
        <v>0</v>
      </c>
      <c r="CI105" s="141">
        <f t="shared" si="105"/>
        <v>0</v>
      </c>
      <c r="CJ105" s="141">
        <f t="shared" si="105"/>
        <v>0</v>
      </c>
      <c r="CK105" s="141">
        <f t="shared" si="105"/>
        <v>0</v>
      </c>
      <c r="CL105" s="141">
        <f t="shared" si="105"/>
        <v>0</v>
      </c>
      <c r="CM105" s="141">
        <f t="shared" si="105"/>
        <v>0</v>
      </c>
      <c r="CN105" s="141">
        <f t="shared" si="105"/>
        <v>0</v>
      </c>
      <c r="CO105" s="141">
        <f t="shared" si="105"/>
        <v>0</v>
      </c>
      <c r="CP105" s="141">
        <f t="shared" si="105"/>
        <v>0</v>
      </c>
      <c r="CQ105" s="141">
        <f t="shared" si="105"/>
        <v>0</v>
      </c>
      <c r="CR105" s="141">
        <f t="shared" si="105"/>
        <v>0</v>
      </c>
      <c r="CS105" s="141">
        <f t="shared" si="105"/>
        <v>0</v>
      </c>
      <c r="CT105" s="141">
        <f t="shared" si="105"/>
        <v>0</v>
      </c>
      <c r="CU105" s="141"/>
      <c r="CV105" s="141">
        <f t="shared" ref="CV105:DZ113" si="106">CV7*$ED105</f>
        <v>0</v>
      </c>
      <c r="CW105" s="141">
        <f t="shared" si="106"/>
        <v>0</v>
      </c>
      <c r="CX105" s="141">
        <f t="shared" si="106"/>
        <v>0</v>
      </c>
      <c r="CY105" s="141">
        <f t="shared" si="106"/>
        <v>0</v>
      </c>
      <c r="CZ105" s="141">
        <f t="shared" si="106"/>
        <v>0</v>
      </c>
      <c r="DA105" s="141">
        <f t="shared" si="106"/>
        <v>0</v>
      </c>
      <c r="DB105" s="141">
        <f t="shared" si="106"/>
        <v>0</v>
      </c>
      <c r="DC105" s="141">
        <f t="shared" si="106"/>
        <v>0</v>
      </c>
      <c r="DD105" s="141">
        <f t="shared" si="106"/>
        <v>0</v>
      </c>
      <c r="DE105" s="141">
        <f t="shared" si="106"/>
        <v>0</v>
      </c>
      <c r="DF105" s="141">
        <f t="shared" si="106"/>
        <v>0</v>
      </c>
      <c r="DG105" s="141">
        <f t="shared" si="106"/>
        <v>0</v>
      </c>
      <c r="DH105" s="141">
        <f t="shared" si="106"/>
        <v>0</v>
      </c>
      <c r="DI105" s="141">
        <f t="shared" si="106"/>
        <v>0</v>
      </c>
      <c r="DJ105" s="141">
        <f t="shared" si="106"/>
        <v>0</v>
      </c>
      <c r="DK105" s="141">
        <f t="shared" si="106"/>
        <v>0</v>
      </c>
      <c r="DL105" s="141">
        <f t="shared" si="106"/>
        <v>0</v>
      </c>
      <c r="DM105" s="141">
        <f t="shared" si="106"/>
        <v>0</v>
      </c>
      <c r="DN105" s="141">
        <f t="shared" si="106"/>
        <v>0</v>
      </c>
      <c r="DO105" s="141">
        <f t="shared" si="106"/>
        <v>0</v>
      </c>
      <c r="DP105" s="141">
        <f t="shared" si="106"/>
        <v>0</v>
      </c>
      <c r="DQ105" s="141">
        <f t="shared" si="106"/>
        <v>0</v>
      </c>
      <c r="DR105" s="141">
        <f t="shared" si="106"/>
        <v>0</v>
      </c>
      <c r="DS105" s="141">
        <f t="shared" si="106"/>
        <v>0</v>
      </c>
      <c r="DT105" s="141">
        <f t="shared" si="106"/>
        <v>0</v>
      </c>
      <c r="DU105" s="141">
        <f t="shared" si="106"/>
        <v>0</v>
      </c>
      <c r="DV105" s="141">
        <f t="shared" si="106"/>
        <v>0</v>
      </c>
      <c r="DW105" s="141">
        <f t="shared" si="106"/>
        <v>0</v>
      </c>
      <c r="DX105" s="141">
        <f t="shared" si="106"/>
        <v>0</v>
      </c>
      <c r="DY105" s="141">
        <f t="shared" si="106"/>
        <v>0</v>
      </c>
      <c r="DZ105" s="141">
        <f t="shared" si="106"/>
        <v>0</v>
      </c>
      <c r="ED105" s="336">
        <v>0</v>
      </c>
      <c r="EE105" s="336"/>
      <c r="EF105" s="336"/>
      <c r="EG105" s="336"/>
      <c r="EH105" s="336"/>
      <c r="EK105" t="s">
        <v>399</v>
      </c>
    </row>
    <row r="106" spans="1:141">
      <c r="A106" s="1"/>
      <c r="B106" t="str">
        <f t="shared" si="102"/>
        <v>Packaging reduction</v>
      </c>
      <c r="C106" s="5" t="s">
        <v>417</v>
      </c>
      <c r="D106" s="141">
        <f t="shared" si="103"/>
        <v>0</v>
      </c>
      <c r="E106" s="141">
        <f t="shared" si="103"/>
        <v>0</v>
      </c>
      <c r="F106" s="141">
        <f t="shared" si="103"/>
        <v>0</v>
      </c>
      <c r="G106" s="141">
        <f t="shared" si="103"/>
        <v>0</v>
      </c>
      <c r="H106" s="141">
        <f t="shared" si="103"/>
        <v>0</v>
      </c>
      <c r="I106" s="141">
        <f t="shared" si="103"/>
        <v>0</v>
      </c>
      <c r="J106" s="141">
        <f t="shared" si="103"/>
        <v>0</v>
      </c>
      <c r="K106" s="141">
        <f t="shared" si="103"/>
        <v>0</v>
      </c>
      <c r="L106" s="141">
        <f t="shared" si="103"/>
        <v>0</v>
      </c>
      <c r="M106" s="141">
        <f t="shared" si="103"/>
        <v>0</v>
      </c>
      <c r="N106" s="141">
        <f t="shared" si="103"/>
        <v>0</v>
      </c>
      <c r="O106" s="141">
        <f t="shared" si="103"/>
        <v>0</v>
      </c>
      <c r="P106" s="141">
        <f t="shared" si="103"/>
        <v>0</v>
      </c>
      <c r="Q106" s="141">
        <f t="shared" si="103"/>
        <v>0</v>
      </c>
      <c r="R106" s="141">
        <f t="shared" si="103"/>
        <v>0</v>
      </c>
      <c r="S106" s="141">
        <f t="shared" si="103"/>
        <v>0</v>
      </c>
      <c r="T106" s="141">
        <f t="shared" si="103"/>
        <v>0</v>
      </c>
      <c r="U106" s="141">
        <f t="shared" si="103"/>
        <v>0</v>
      </c>
      <c r="V106" s="141">
        <f t="shared" si="103"/>
        <v>0</v>
      </c>
      <c r="W106" s="141">
        <f t="shared" si="103"/>
        <v>0</v>
      </c>
      <c r="X106" s="141">
        <f t="shared" si="103"/>
        <v>0</v>
      </c>
      <c r="Y106" s="141">
        <f t="shared" si="103"/>
        <v>0</v>
      </c>
      <c r="Z106" s="141">
        <f t="shared" si="103"/>
        <v>0</v>
      </c>
      <c r="AA106" s="141">
        <f t="shared" si="103"/>
        <v>0</v>
      </c>
      <c r="AB106" s="141">
        <f t="shared" si="103"/>
        <v>0</v>
      </c>
      <c r="AC106" s="141">
        <f t="shared" si="103"/>
        <v>0</v>
      </c>
      <c r="AD106" s="141">
        <f t="shared" si="103"/>
        <v>0</v>
      </c>
      <c r="AE106" s="141">
        <f t="shared" si="103"/>
        <v>0</v>
      </c>
      <c r="AF106" s="141">
        <f t="shared" si="103"/>
        <v>0</v>
      </c>
      <c r="AG106" s="141">
        <f t="shared" si="103"/>
        <v>0</v>
      </c>
      <c r="AH106" s="141">
        <f t="shared" si="103"/>
        <v>0</v>
      </c>
      <c r="AI106" s="141"/>
      <c r="AJ106" s="141">
        <f t="shared" si="104"/>
        <v>0</v>
      </c>
      <c r="AK106" s="141">
        <f t="shared" si="104"/>
        <v>0</v>
      </c>
      <c r="AL106" s="141">
        <f t="shared" si="104"/>
        <v>0</v>
      </c>
      <c r="AM106" s="141">
        <f t="shared" si="104"/>
        <v>0</v>
      </c>
      <c r="AN106" s="141">
        <f t="shared" si="104"/>
        <v>0</v>
      </c>
      <c r="AO106" s="141">
        <f t="shared" si="104"/>
        <v>0</v>
      </c>
      <c r="AP106" s="141">
        <f t="shared" si="104"/>
        <v>0</v>
      </c>
      <c r="AQ106" s="141">
        <f t="shared" si="104"/>
        <v>0</v>
      </c>
      <c r="AR106" s="141">
        <f t="shared" si="104"/>
        <v>0</v>
      </c>
      <c r="AS106" s="141">
        <f t="shared" si="104"/>
        <v>0</v>
      </c>
      <c r="AT106" s="141">
        <f t="shared" si="104"/>
        <v>0</v>
      </c>
      <c r="AU106" s="141">
        <f t="shared" si="104"/>
        <v>0</v>
      </c>
      <c r="AV106" s="141">
        <f t="shared" si="104"/>
        <v>0</v>
      </c>
      <c r="AW106" s="141">
        <f t="shared" si="104"/>
        <v>0</v>
      </c>
      <c r="AX106" s="141">
        <f t="shared" si="104"/>
        <v>0</v>
      </c>
      <c r="AY106" s="141">
        <f t="shared" si="104"/>
        <v>0</v>
      </c>
      <c r="AZ106" s="141">
        <f t="shared" si="104"/>
        <v>0</v>
      </c>
      <c r="BA106" s="141">
        <f t="shared" si="104"/>
        <v>0</v>
      </c>
      <c r="BB106" s="141">
        <f t="shared" si="104"/>
        <v>0</v>
      </c>
      <c r="BC106" s="141">
        <f t="shared" si="104"/>
        <v>0</v>
      </c>
      <c r="BD106" s="141">
        <f t="shared" si="104"/>
        <v>0</v>
      </c>
      <c r="BE106" s="141">
        <f t="shared" si="104"/>
        <v>0</v>
      </c>
      <c r="BF106" s="141">
        <f t="shared" si="104"/>
        <v>0</v>
      </c>
      <c r="BG106" s="141">
        <f t="shared" si="104"/>
        <v>0</v>
      </c>
      <c r="BH106" s="141">
        <f t="shared" si="104"/>
        <v>0</v>
      </c>
      <c r="BI106" s="141">
        <f t="shared" si="104"/>
        <v>0</v>
      </c>
      <c r="BJ106" s="141">
        <f t="shared" si="104"/>
        <v>0</v>
      </c>
      <c r="BK106" s="141">
        <f t="shared" si="104"/>
        <v>0</v>
      </c>
      <c r="BL106" s="141">
        <f t="shared" si="104"/>
        <v>0</v>
      </c>
      <c r="BM106" s="141">
        <f t="shared" si="104"/>
        <v>0</v>
      </c>
      <c r="BN106" s="141">
        <f t="shared" si="104"/>
        <v>0</v>
      </c>
      <c r="BO106" s="141"/>
      <c r="BP106" s="141">
        <f t="shared" si="105"/>
        <v>0</v>
      </c>
      <c r="BQ106" s="141">
        <f t="shared" si="105"/>
        <v>0</v>
      </c>
      <c r="BR106" s="141">
        <f t="shared" si="105"/>
        <v>0</v>
      </c>
      <c r="BS106" s="141">
        <f t="shared" si="105"/>
        <v>0</v>
      </c>
      <c r="BT106" s="141">
        <f t="shared" si="105"/>
        <v>0</v>
      </c>
      <c r="BU106" s="141">
        <f t="shared" si="105"/>
        <v>0</v>
      </c>
      <c r="BV106" s="141">
        <f t="shared" si="105"/>
        <v>0</v>
      </c>
      <c r="BW106" s="141">
        <f t="shared" si="105"/>
        <v>0</v>
      </c>
      <c r="BX106" s="141">
        <f t="shared" si="105"/>
        <v>0</v>
      </c>
      <c r="BY106" s="141">
        <f t="shared" si="105"/>
        <v>0</v>
      </c>
      <c r="BZ106" s="141">
        <f t="shared" si="105"/>
        <v>0</v>
      </c>
      <c r="CA106" s="141">
        <f t="shared" si="105"/>
        <v>0</v>
      </c>
      <c r="CB106" s="141">
        <f t="shared" si="105"/>
        <v>0</v>
      </c>
      <c r="CC106" s="141">
        <f t="shared" si="105"/>
        <v>0</v>
      </c>
      <c r="CD106" s="141">
        <f t="shared" si="105"/>
        <v>0</v>
      </c>
      <c r="CE106" s="141">
        <f t="shared" si="105"/>
        <v>0</v>
      </c>
      <c r="CF106" s="141">
        <f t="shared" si="105"/>
        <v>0</v>
      </c>
      <c r="CG106" s="141">
        <f t="shared" si="105"/>
        <v>0</v>
      </c>
      <c r="CH106" s="141">
        <f t="shared" si="105"/>
        <v>0</v>
      </c>
      <c r="CI106" s="141">
        <f t="shared" si="105"/>
        <v>0</v>
      </c>
      <c r="CJ106" s="141">
        <f t="shared" si="105"/>
        <v>0</v>
      </c>
      <c r="CK106" s="141">
        <f t="shared" si="105"/>
        <v>0</v>
      </c>
      <c r="CL106" s="141">
        <f t="shared" si="105"/>
        <v>0</v>
      </c>
      <c r="CM106" s="141">
        <f t="shared" si="105"/>
        <v>0</v>
      </c>
      <c r="CN106" s="141">
        <f t="shared" si="105"/>
        <v>0</v>
      </c>
      <c r="CO106" s="141">
        <f t="shared" si="105"/>
        <v>0</v>
      </c>
      <c r="CP106" s="141">
        <f t="shared" si="105"/>
        <v>0</v>
      </c>
      <c r="CQ106" s="141">
        <f t="shared" si="105"/>
        <v>0</v>
      </c>
      <c r="CR106" s="141">
        <f t="shared" si="105"/>
        <v>0</v>
      </c>
      <c r="CS106" s="141">
        <f t="shared" si="105"/>
        <v>0</v>
      </c>
      <c r="CT106" s="141">
        <f t="shared" si="105"/>
        <v>0</v>
      </c>
      <c r="CU106" s="141"/>
      <c r="CV106" s="141">
        <f t="shared" si="106"/>
        <v>0</v>
      </c>
      <c r="CW106" s="141">
        <f t="shared" si="106"/>
        <v>0</v>
      </c>
      <c r="CX106" s="141">
        <f t="shared" si="106"/>
        <v>0</v>
      </c>
      <c r="CY106" s="141">
        <f t="shared" si="106"/>
        <v>0</v>
      </c>
      <c r="CZ106" s="141">
        <f t="shared" si="106"/>
        <v>0</v>
      </c>
      <c r="DA106" s="141">
        <f t="shared" si="106"/>
        <v>0</v>
      </c>
      <c r="DB106" s="141">
        <f t="shared" si="106"/>
        <v>0</v>
      </c>
      <c r="DC106" s="141">
        <f t="shared" si="106"/>
        <v>0</v>
      </c>
      <c r="DD106" s="141">
        <f t="shared" si="106"/>
        <v>0</v>
      </c>
      <c r="DE106" s="141">
        <f t="shared" si="106"/>
        <v>0</v>
      </c>
      <c r="DF106" s="141">
        <f t="shared" si="106"/>
        <v>0</v>
      </c>
      <c r="DG106" s="141">
        <f t="shared" si="106"/>
        <v>0</v>
      </c>
      <c r="DH106" s="141">
        <f t="shared" si="106"/>
        <v>0</v>
      </c>
      <c r="DI106" s="141">
        <f t="shared" si="106"/>
        <v>0</v>
      </c>
      <c r="DJ106" s="141">
        <f t="shared" si="106"/>
        <v>0</v>
      </c>
      <c r="DK106" s="141">
        <f t="shared" si="106"/>
        <v>0</v>
      </c>
      <c r="DL106" s="141">
        <f t="shared" si="106"/>
        <v>0</v>
      </c>
      <c r="DM106" s="141">
        <f t="shared" si="106"/>
        <v>0</v>
      </c>
      <c r="DN106" s="141">
        <f t="shared" si="106"/>
        <v>0</v>
      </c>
      <c r="DO106" s="141">
        <f t="shared" si="106"/>
        <v>0</v>
      </c>
      <c r="DP106" s="141">
        <f t="shared" si="106"/>
        <v>0</v>
      </c>
      <c r="DQ106" s="141">
        <f t="shared" si="106"/>
        <v>0</v>
      </c>
      <c r="DR106" s="141">
        <f t="shared" si="106"/>
        <v>0</v>
      </c>
      <c r="DS106" s="141">
        <f t="shared" si="106"/>
        <v>0</v>
      </c>
      <c r="DT106" s="141">
        <f t="shared" si="106"/>
        <v>0</v>
      </c>
      <c r="DU106" s="141">
        <f t="shared" si="106"/>
        <v>0</v>
      </c>
      <c r="DV106" s="141">
        <f t="shared" si="106"/>
        <v>0</v>
      </c>
      <c r="DW106" s="141">
        <f t="shared" si="106"/>
        <v>0</v>
      </c>
      <c r="DX106" s="141">
        <f t="shared" si="106"/>
        <v>0</v>
      </c>
      <c r="DY106" s="141">
        <f t="shared" si="106"/>
        <v>0</v>
      </c>
      <c r="DZ106" s="141">
        <f t="shared" si="106"/>
        <v>0</v>
      </c>
      <c r="ED106" s="336">
        <v>0</v>
      </c>
      <c r="EE106" s="336"/>
      <c r="EF106" s="336"/>
      <c r="EG106" s="336"/>
      <c r="EH106" s="336"/>
      <c r="EK106" t="s">
        <v>400</v>
      </c>
    </row>
    <row r="107" spans="1:141">
      <c r="A107" s="1"/>
      <c r="B107" t="str">
        <f t="shared" si="102"/>
        <v>Packaging reuse</v>
      </c>
      <c r="C107" s="5" t="s">
        <v>417</v>
      </c>
      <c r="D107" s="141">
        <f t="shared" si="103"/>
        <v>0</v>
      </c>
      <c r="E107" s="141">
        <f t="shared" si="103"/>
        <v>66.647384304255056</v>
      </c>
      <c r="F107" s="141">
        <f t="shared" si="103"/>
        <v>132.74414063280176</v>
      </c>
      <c r="G107" s="141">
        <f t="shared" si="103"/>
        <v>198.29597559968352</v>
      </c>
      <c r="H107" s="141">
        <f t="shared" si="103"/>
        <v>263.30854324382591</v>
      </c>
      <c r="I107" s="141">
        <f t="shared" si="103"/>
        <v>327.78744548317439</v>
      </c>
      <c r="J107" s="141">
        <f t="shared" si="103"/>
        <v>391.73823256506529</v>
      </c>
      <c r="K107" s="141">
        <f t="shared" si="103"/>
        <v>455.16640351286128</v>
      </c>
      <c r="L107" s="141">
        <f t="shared" si="103"/>
        <v>518.07740656888177</v>
      </c>
      <c r="M107" s="141">
        <f t="shared" si="103"/>
        <v>580.47663963365574</v>
      </c>
      <c r="N107" s="141">
        <f t="shared" si="103"/>
        <v>642.36945070153024</v>
      </c>
      <c r="O107" s="141">
        <f t="shared" si="103"/>
        <v>741.51499410469785</v>
      </c>
      <c r="P107" s="141">
        <f t="shared" si="103"/>
        <v>840.01488229196616</v>
      </c>
      <c r="Q107" s="141">
        <f t="shared" si="103"/>
        <v>937.87587032845488</v>
      </c>
      <c r="R107" s="141">
        <f t="shared" si="103"/>
        <v>1035.1046507431465</v>
      </c>
      <c r="S107" s="141">
        <f t="shared" si="103"/>
        <v>1131.7078540706912</v>
      </c>
      <c r="T107" s="141">
        <f t="shared" si="103"/>
        <v>1227.6920493887039</v>
      </c>
      <c r="U107" s="141">
        <f t="shared" si="103"/>
        <v>1323.0637448505991</v>
      </c>
      <c r="V107" s="141">
        <f t="shared" si="103"/>
        <v>1417.8293882139944</v>
      </c>
      <c r="W107" s="141">
        <f t="shared" si="103"/>
        <v>1511.995367364719</v>
      </c>
      <c r="X107" s="141">
        <f t="shared" si="103"/>
        <v>1605.5680108364636</v>
      </c>
      <c r="Y107" s="141">
        <f t="shared" si="103"/>
        <v>1687.8396376584603</v>
      </c>
      <c r="Z107" s="141">
        <f t="shared" si="103"/>
        <v>1769.7292368026269</v>
      </c>
      <c r="AA107" s="141">
        <f t="shared" si="103"/>
        <v>1851.2408999341535</v>
      </c>
      <c r="AB107" s="141">
        <f t="shared" si="103"/>
        <v>1932.3786804097711</v>
      </c>
      <c r="AC107" s="141">
        <f t="shared" si="103"/>
        <v>2013.1465936118375</v>
      </c>
      <c r="AD107" s="141">
        <f t="shared" si="103"/>
        <v>2093.5486172796386</v>
      </c>
      <c r="AE107" s="141">
        <f t="shared" si="103"/>
        <v>2173.5886918379251</v>
      </c>
      <c r="AF107" s="141">
        <f t="shared" si="103"/>
        <v>2253.2707207227036</v>
      </c>
      <c r="AG107" s="141">
        <f t="shared" si="103"/>
        <v>2332.5985707043033</v>
      </c>
      <c r="AH107" s="141">
        <f t="shared" si="103"/>
        <v>2411.5760722077544</v>
      </c>
      <c r="AI107" s="141"/>
      <c r="AJ107" s="141">
        <f t="shared" si="104"/>
        <v>0</v>
      </c>
      <c r="AK107" s="141">
        <f t="shared" si="104"/>
        <v>49.367414300393357</v>
      </c>
      <c r="AL107" s="141">
        <f t="shared" si="104"/>
        <v>98.324072109866435</v>
      </c>
      <c r="AM107" s="141">
        <f t="shared" si="104"/>
        <v>146.87423121490093</v>
      </c>
      <c r="AN107" s="141">
        <f t="shared" si="104"/>
        <v>195.02211016778173</v>
      </c>
      <c r="AO107" s="141">
        <f t="shared" si="104"/>
        <v>242.77188862555889</v>
      </c>
      <c r="AP107" s="141">
        <f t="shared" si="104"/>
        <v>290.12770768619794</v>
      </c>
      <c r="AQ107" s="141">
        <f t="shared" si="104"/>
        <v>337.09367022194095</v>
      </c>
      <c r="AR107" s="141">
        <f t="shared" si="104"/>
        <v>383.67384120990272</v>
      </c>
      <c r="AS107" s="141">
        <f t="shared" si="104"/>
        <v>429.87224805992065</v>
      </c>
      <c r="AT107" s="141">
        <f t="shared" si="104"/>
        <v>475.69288093968481</v>
      </c>
      <c r="AU107" s="141">
        <f t="shared" si="104"/>
        <v>548.90299187979099</v>
      </c>
      <c r="AV107" s="141">
        <f t="shared" si="104"/>
        <v>621.63183329681942</v>
      </c>
      <c r="AW107" s="141">
        <f t="shared" si="104"/>
        <v>693.88444129762752</v>
      </c>
      <c r="AX107" s="141">
        <f t="shared" si="104"/>
        <v>765.66580535834873</v>
      </c>
      <c r="AY107" s="141">
        <f t="shared" si="104"/>
        <v>836.98086872846329</v>
      </c>
      <c r="AZ107" s="141">
        <f t="shared" si="104"/>
        <v>907.83452883150824</v>
      </c>
      <c r="BA107" s="141">
        <f t="shared" si="104"/>
        <v>978.23163766245932</v>
      </c>
      <c r="BB107" s="141">
        <f t="shared" si="104"/>
        <v>1048.1770021818065</v>
      </c>
      <c r="BC107" s="141">
        <f t="shared" si="104"/>
        <v>1117.6753847063501</v>
      </c>
      <c r="BD107" s="141">
        <f t="shared" si="104"/>
        <v>1186.7315032967497</v>
      </c>
      <c r="BE107" s="141">
        <f t="shared" si="104"/>
        <v>1247.2858260689977</v>
      </c>
      <c r="BF107" s="141">
        <f t="shared" si="104"/>
        <v>1307.5557542672227</v>
      </c>
      <c r="BG107" s="141">
        <f t="shared" si="104"/>
        <v>1367.544334544719</v>
      </c>
      <c r="BH107" s="141">
        <f t="shared" si="104"/>
        <v>1427.2545850248362</v>
      </c>
      <c r="BI107" s="141">
        <f t="shared" si="104"/>
        <v>1486.6894955498351</v>
      </c>
      <c r="BJ107" s="141">
        <f t="shared" si="104"/>
        <v>1545.8520279276643</v>
      </c>
      <c r="BK107" s="141">
        <f t="shared" si="104"/>
        <v>1604.7451161766785</v>
      </c>
      <c r="BL107" s="141">
        <f t="shared" si="104"/>
        <v>1663.371666768312</v>
      </c>
      <c r="BM107" s="141">
        <f t="shared" si="104"/>
        <v>1721.7345588677249</v>
      </c>
      <c r="BN107" s="141">
        <f t="shared" si="104"/>
        <v>1779.8366445724373</v>
      </c>
      <c r="BO107" s="141"/>
      <c r="BP107" s="141">
        <f t="shared" si="105"/>
        <v>0</v>
      </c>
      <c r="BQ107" s="141">
        <f t="shared" si="105"/>
        <v>0</v>
      </c>
      <c r="BR107" s="141">
        <f t="shared" si="105"/>
        <v>0</v>
      </c>
      <c r="BS107" s="141">
        <f t="shared" si="105"/>
        <v>0</v>
      </c>
      <c r="BT107" s="141">
        <f t="shared" si="105"/>
        <v>0</v>
      </c>
      <c r="BU107" s="141">
        <f t="shared" si="105"/>
        <v>0</v>
      </c>
      <c r="BV107" s="141">
        <f t="shared" si="105"/>
        <v>0</v>
      </c>
      <c r="BW107" s="141">
        <f t="shared" si="105"/>
        <v>0</v>
      </c>
      <c r="BX107" s="141">
        <f t="shared" si="105"/>
        <v>0</v>
      </c>
      <c r="BY107" s="141">
        <f t="shared" si="105"/>
        <v>0</v>
      </c>
      <c r="BZ107" s="141">
        <f t="shared" si="105"/>
        <v>0</v>
      </c>
      <c r="CA107" s="141">
        <f t="shared" si="105"/>
        <v>0</v>
      </c>
      <c r="CB107" s="141">
        <f t="shared" si="105"/>
        <v>0</v>
      </c>
      <c r="CC107" s="141">
        <f t="shared" si="105"/>
        <v>0</v>
      </c>
      <c r="CD107" s="141">
        <f t="shared" si="105"/>
        <v>0</v>
      </c>
      <c r="CE107" s="141">
        <f t="shared" si="105"/>
        <v>0</v>
      </c>
      <c r="CF107" s="141">
        <f t="shared" si="105"/>
        <v>0</v>
      </c>
      <c r="CG107" s="141">
        <f t="shared" si="105"/>
        <v>0</v>
      </c>
      <c r="CH107" s="141">
        <f t="shared" si="105"/>
        <v>0</v>
      </c>
      <c r="CI107" s="141">
        <f t="shared" si="105"/>
        <v>0</v>
      </c>
      <c r="CJ107" s="141">
        <f t="shared" si="105"/>
        <v>0</v>
      </c>
      <c r="CK107" s="141">
        <f t="shared" si="105"/>
        <v>0</v>
      </c>
      <c r="CL107" s="141">
        <f t="shared" si="105"/>
        <v>0</v>
      </c>
      <c r="CM107" s="141">
        <f t="shared" si="105"/>
        <v>0</v>
      </c>
      <c r="CN107" s="141">
        <f t="shared" si="105"/>
        <v>0</v>
      </c>
      <c r="CO107" s="141">
        <f t="shared" si="105"/>
        <v>0</v>
      </c>
      <c r="CP107" s="141">
        <f t="shared" si="105"/>
        <v>0</v>
      </c>
      <c r="CQ107" s="141">
        <f t="shared" si="105"/>
        <v>0</v>
      </c>
      <c r="CR107" s="141">
        <f t="shared" si="105"/>
        <v>0</v>
      </c>
      <c r="CS107" s="141">
        <f t="shared" si="105"/>
        <v>0</v>
      </c>
      <c r="CT107" s="141">
        <f t="shared" si="105"/>
        <v>0</v>
      </c>
      <c r="CU107" s="141"/>
      <c r="CV107" s="141">
        <f t="shared" si="106"/>
        <v>0</v>
      </c>
      <c r="CW107" s="141">
        <f t="shared" si="106"/>
        <v>0</v>
      </c>
      <c r="CX107" s="141">
        <f t="shared" si="106"/>
        <v>0</v>
      </c>
      <c r="CY107" s="141">
        <f t="shared" si="106"/>
        <v>0</v>
      </c>
      <c r="CZ107" s="141">
        <f t="shared" si="106"/>
        <v>0</v>
      </c>
      <c r="DA107" s="141">
        <f t="shared" si="106"/>
        <v>0</v>
      </c>
      <c r="DB107" s="141">
        <f t="shared" si="106"/>
        <v>0</v>
      </c>
      <c r="DC107" s="141">
        <f t="shared" si="106"/>
        <v>0</v>
      </c>
      <c r="DD107" s="141">
        <f t="shared" si="106"/>
        <v>0</v>
      </c>
      <c r="DE107" s="141">
        <f t="shared" si="106"/>
        <v>0</v>
      </c>
      <c r="DF107" s="141">
        <f t="shared" si="106"/>
        <v>0</v>
      </c>
      <c r="DG107" s="141">
        <f t="shared" si="106"/>
        <v>0</v>
      </c>
      <c r="DH107" s="141">
        <f t="shared" si="106"/>
        <v>0</v>
      </c>
      <c r="DI107" s="141">
        <f t="shared" si="106"/>
        <v>0</v>
      </c>
      <c r="DJ107" s="141">
        <f t="shared" si="106"/>
        <v>0</v>
      </c>
      <c r="DK107" s="141">
        <f t="shared" si="106"/>
        <v>0</v>
      </c>
      <c r="DL107" s="141">
        <f t="shared" si="106"/>
        <v>0</v>
      </c>
      <c r="DM107" s="141">
        <f t="shared" si="106"/>
        <v>0</v>
      </c>
      <c r="DN107" s="141">
        <f t="shared" si="106"/>
        <v>0</v>
      </c>
      <c r="DO107" s="141">
        <f t="shared" si="106"/>
        <v>0</v>
      </c>
      <c r="DP107" s="141">
        <f t="shared" si="106"/>
        <v>0</v>
      </c>
      <c r="DQ107" s="141">
        <f t="shared" si="106"/>
        <v>0</v>
      </c>
      <c r="DR107" s="141">
        <f t="shared" si="106"/>
        <v>0</v>
      </c>
      <c r="DS107" s="141">
        <f t="shared" si="106"/>
        <v>0</v>
      </c>
      <c r="DT107" s="141">
        <f t="shared" si="106"/>
        <v>0</v>
      </c>
      <c r="DU107" s="141">
        <f t="shared" si="106"/>
        <v>0</v>
      </c>
      <c r="DV107" s="141">
        <f t="shared" si="106"/>
        <v>0</v>
      </c>
      <c r="DW107" s="141">
        <f t="shared" si="106"/>
        <v>0</v>
      </c>
      <c r="DX107" s="141">
        <f t="shared" si="106"/>
        <v>0</v>
      </c>
      <c r="DY107" s="141">
        <f t="shared" si="106"/>
        <v>0</v>
      </c>
      <c r="DZ107" s="141">
        <f t="shared" si="106"/>
        <v>0</v>
      </c>
      <c r="ED107" s="343">
        <f>AVERAGE(1027,1290)</f>
        <v>1158.5</v>
      </c>
      <c r="EE107" s="336"/>
      <c r="EF107" s="336"/>
      <c r="EG107" s="336"/>
      <c r="EH107" s="336"/>
      <c r="EK107" t="s">
        <v>400</v>
      </c>
    </row>
    <row r="108" spans="1:141">
      <c r="A108" s="1"/>
      <c r="B108" t="str">
        <f t="shared" si="102"/>
        <v>Packaging substitution Paper</v>
      </c>
      <c r="C108" s="5" t="s">
        <v>417</v>
      </c>
      <c r="D108" s="141">
        <f t="shared" si="103"/>
        <v>0</v>
      </c>
      <c r="E108" s="141">
        <f t="shared" si="103"/>
        <v>114.9308515752595</v>
      </c>
      <c r="F108" s="141">
        <f t="shared" si="103"/>
        <v>228.59155483927083</v>
      </c>
      <c r="G108" s="141">
        <f t="shared" si="103"/>
        <v>340.99526424813683</v>
      </c>
      <c r="H108" s="141">
        <f t="shared" si="103"/>
        <v>452.15501314993378</v>
      </c>
      <c r="I108" s="141">
        <f t="shared" si="103"/>
        <v>562.08371483010137</v>
      </c>
      <c r="J108" s="141">
        <f t="shared" si="103"/>
        <v>670.79416354816942</v>
      </c>
      <c r="K108" s="141">
        <f t="shared" si="103"/>
        <v>778.29903556589045</v>
      </c>
      <c r="L108" s="141">
        <f t="shared" si="103"/>
        <v>884.61089016684878</v>
      </c>
      <c r="M108" s="141">
        <f t="shared" si="103"/>
        <v>989.74217066761321</v>
      </c>
      <c r="N108" s="141">
        <f t="shared" si="103"/>
        <v>1093.705205420503</v>
      </c>
      <c r="O108" s="141">
        <f t="shared" si="103"/>
        <v>1222.4902411306134</v>
      </c>
      <c r="P108" s="141">
        <f t="shared" si="103"/>
        <v>1349.9655205646616</v>
      </c>
      <c r="Q108" s="141">
        <f t="shared" si="103"/>
        <v>1476.144736226913</v>
      </c>
      <c r="R108" s="141">
        <f t="shared" si="103"/>
        <v>1601.0414540376689</v>
      </c>
      <c r="S108" s="141">
        <f t="shared" si="103"/>
        <v>1724.669114428169</v>
      </c>
      <c r="T108" s="141">
        <f t="shared" si="103"/>
        <v>1847.0410334264182</v>
      </c>
      <c r="U108" s="141">
        <f t="shared" si="103"/>
        <v>1968.1704037339957</v>
      </c>
      <c r="V108" s="141">
        <f t="shared" si="103"/>
        <v>2088.0702957939325</v>
      </c>
      <c r="W108" s="141">
        <f t="shared" si="103"/>
        <v>2206.7536588497237</v>
      </c>
      <c r="X108" s="141">
        <f t="shared" si="103"/>
        <v>2324.2333219955403</v>
      </c>
      <c r="Y108" s="141">
        <f t="shared" si="103"/>
        <v>2396.9491751001169</v>
      </c>
      <c r="Z108" s="141">
        <f t="shared" si="103"/>
        <v>2477.0385978316981</v>
      </c>
      <c r="AA108" s="141">
        <f t="shared" si="103"/>
        <v>2556.3903069367193</v>
      </c>
      <c r="AB108" s="141">
        <f t="shared" si="103"/>
        <v>2635.0122172857928</v>
      </c>
      <c r="AC108" s="141">
        <f t="shared" si="103"/>
        <v>2712.9121696791835</v>
      </c>
      <c r="AD108" s="141">
        <f t="shared" si="103"/>
        <v>2790.0979314919623</v>
      </c>
      <c r="AE108" s="141">
        <f t="shared" si="103"/>
        <v>2866.5771973137776</v>
      </c>
      <c r="AF108" s="141">
        <f t="shared" si="103"/>
        <v>2942.3575895833051</v>
      </c>
      <c r="AG108" s="141">
        <f t="shared" si="103"/>
        <v>3017.4466592173958</v>
      </c>
      <c r="AH108" s="141">
        <f t="shared" si="103"/>
        <v>3091.8518862349933</v>
      </c>
      <c r="AI108" s="141"/>
      <c r="AJ108" s="141">
        <f t="shared" si="104"/>
        <v>0</v>
      </c>
      <c r="AK108" s="141">
        <f t="shared" si="104"/>
        <v>96.127045302683143</v>
      </c>
      <c r="AL108" s="141">
        <f t="shared" si="104"/>
        <v>191.188520367004</v>
      </c>
      <c r="AM108" s="141">
        <f t="shared" si="104"/>
        <v>285.19546360275984</v>
      </c>
      <c r="AN108" s="141">
        <f t="shared" si="104"/>
        <v>378.15881176853958</v>
      </c>
      <c r="AO108" s="141">
        <f t="shared" si="104"/>
        <v>470.08940084937853</v>
      </c>
      <c r="AP108" s="141">
        <f t="shared" si="104"/>
        <v>560.99796692713937</v>
      </c>
      <c r="AQ108" s="141">
        <f t="shared" si="104"/>
        <v>650.89514704367491</v>
      </c>
      <c r="AR108" s="141">
        <f t="shared" si="104"/>
        <v>739.79148005683408</v>
      </c>
      <c r="AS108" s="141">
        <f t="shared" si="104"/>
        <v>827.6974074893667</v>
      </c>
      <c r="AT108" s="141">
        <f t="shared" si="104"/>
        <v>914.62327437078466</v>
      </c>
      <c r="AU108" s="141">
        <f t="shared" si="104"/>
        <v>1021.8064608185504</v>
      </c>
      <c r="AV108" s="141">
        <f t="shared" si="104"/>
        <v>1127.8945708998974</v>
      </c>
      <c r="AW108" s="141">
        <f t="shared" si="104"/>
        <v>1232.899055968996</v>
      </c>
      <c r="AX108" s="141">
        <f t="shared" si="104"/>
        <v>1336.8312614876393</v>
      </c>
      <c r="AY108" s="141">
        <f t="shared" si="104"/>
        <v>1439.7024279414068</v>
      </c>
      <c r="AZ108" s="141">
        <f t="shared" si="104"/>
        <v>1541.5236917482221</v>
      </c>
      <c r="BA108" s="141">
        <f t="shared" si="104"/>
        <v>1642.306086159371</v>
      </c>
      <c r="BB108" s="141">
        <f t="shared" si="104"/>
        <v>1742.0605421530406</v>
      </c>
      <c r="BC108" s="141">
        <f t="shared" si="104"/>
        <v>1840.7978893204358</v>
      </c>
      <c r="BD108" s="141">
        <f t="shared" si="104"/>
        <v>1938.5288567445391</v>
      </c>
      <c r="BE108" s="141">
        <f t="shared" si="104"/>
        <v>1998.6424768553752</v>
      </c>
      <c r="BF108" s="141">
        <f t="shared" si="104"/>
        <v>2065.1229990068055</v>
      </c>
      <c r="BG108" s="141">
        <f t="shared" si="104"/>
        <v>2130.9881267675978</v>
      </c>
      <c r="BH108" s="141">
        <f t="shared" si="104"/>
        <v>2196.2444650479033</v>
      </c>
      <c r="BI108" s="141">
        <f t="shared" si="104"/>
        <v>2260.8985569284223</v>
      </c>
      <c r="BJ108" s="141">
        <f t="shared" si="104"/>
        <v>2324.9568841990867</v>
      </c>
      <c r="BK108" s="141">
        <f t="shared" si="104"/>
        <v>2388.425867893241</v>
      </c>
      <c r="BL108" s="141">
        <f t="shared" si="104"/>
        <v>2451.3118688173845</v>
      </c>
      <c r="BM108" s="141">
        <f t="shared" si="104"/>
        <v>2513.6211880764886</v>
      </c>
      <c r="BN108" s="141">
        <f t="shared" si="104"/>
        <v>2575.3600675949333</v>
      </c>
      <c r="BO108" s="141"/>
      <c r="BP108" s="141">
        <f t="shared" si="105"/>
        <v>0</v>
      </c>
      <c r="BQ108" s="141">
        <f t="shared" si="105"/>
        <v>0</v>
      </c>
      <c r="BR108" s="141">
        <f t="shared" si="105"/>
        <v>0</v>
      </c>
      <c r="BS108" s="141">
        <f t="shared" si="105"/>
        <v>0</v>
      </c>
      <c r="BT108" s="141">
        <f t="shared" si="105"/>
        <v>0</v>
      </c>
      <c r="BU108" s="141">
        <f t="shared" si="105"/>
        <v>0</v>
      </c>
      <c r="BV108" s="141">
        <f t="shared" si="105"/>
        <v>0</v>
      </c>
      <c r="BW108" s="141">
        <f t="shared" si="105"/>
        <v>0</v>
      </c>
      <c r="BX108" s="141">
        <f t="shared" si="105"/>
        <v>0</v>
      </c>
      <c r="BY108" s="141">
        <f t="shared" si="105"/>
        <v>0</v>
      </c>
      <c r="BZ108" s="141">
        <f t="shared" si="105"/>
        <v>0</v>
      </c>
      <c r="CA108" s="141">
        <f t="shared" si="105"/>
        <v>0</v>
      </c>
      <c r="CB108" s="141">
        <f t="shared" si="105"/>
        <v>0</v>
      </c>
      <c r="CC108" s="141">
        <f t="shared" si="105"/>
        <v>0</v>
      </c>
      <c r="CD108" s="141">
        <f t="shared" si="105"/>
        <v>0</v>
      </c>
      <c r="CE108" s="141">
        <f t="shared" si="105"/>
        <v>0</v>
      </c>
      <c r="CF108" s="141">
        <f t="shared" si="105"/>
        <v>0</v>
      </c>
      <c r="CG108" s="141">
        <f t="shared" si="105"/>
        <v>0</v>
      </c>
      <c r="CH108" s="141">
        <f t="shared" si="105"/>
        <v>0</v>
      </c>
      <c r="CI108" s="141">
        <f t="shared" si="105"/>
        <v>0</v>
      </c>
      <c r="CJ108" s="141">
        <f t="shared" si="105"/>
        <v>0</v>
      </c>
      <c r="CK108" s="141">
        <f t="shared" si="105"/>
        <v>0</v>
      </c>
      <c r="CL108" s="141">
        <f t="shared" si="105"/>
        <v>0</v>
      </c>
      <c r="CM108" s="141">
        <f t="shared" si="105"/>
        <v>0</v>
      </c>
      <c r="CN108" s="141">
        <f t="shared" si="105"/>
        <v>0</v>
      </c>
      <c r="CO108" s="141">
        <f t="shared" si="105"/>
        <v>0</v>
      </c>
      <c r="CP108" s="141">
        <f t="shared" si="105"/>
        <v>0</v>
      </c>
      <c r="CQ108" s="141">
        <f t="shared" si="105"/>
        <v>0</v>
      </c>
      <c r="CR108" s="141">
        <f t="shared" si="105"/>
        <v>0</v>
      </c>
      <c r="CS108" s="141">
        <f t="shared" si="105"/>
        <v>0</v>
      </c>
      <c r="CT108" s="141">
        <f t="shared" si="105"/>
        <v>0</v>
      </c>
      <c r="CU108" s="141"/>
      <c r="CV108" s="141">
        <f t="shared" si="106"/>
        <v>0</v>
      </c>
      <c r="CW108" s="141">
        <f t="shared" si="106"/>
        <v>0</v>
      </c>
      <c r="CX108" s="141">
        <f t="shared" si="106"/>
        <v>0</v>
      </c>
      <c r="CY108" s="141">
        <f t="shared" si="106"/>
        <v>0</v>
      </c>
      <c r="CZ108" s="141">
        <f t="shared" si="106"/>
        <v>0</v>
      </c>
      <c r="DA108" s="141">
        <f t="shared" si="106"/>
        <v>0</v>
      </c>
      <c r="DB108" s="141">
        <f t="shared" si="106"/>
        <v>0</v>
      </c>
      <c r="DC108" s="141">
        <f t="shared" si="106"/>
        <v>0</v>
      </c>
      <c r="DD108" s="141">
        <f t="shared" si="106"/>
        <v>0</v>
      </c>
      <c r="DE108" s="141">
        <f t="shared" si="106"/>
        <v>0</v>
      </c>
      <c r="DF108" s="141">
        <f t="shared" si="106"/>
        <v>0</v>
      </c>
      <c r="DG108" s="141">
        <f t="shared" si="106"/>
        <v>0</v>
      </c>
      <c r="DH108" s="141">
        <f t="shared" si="106"/>
        <v>0</v>
      </c>
      <c r="DI108" s="141">
        <f t="shared" si="106"/>
        <v>0</v>
      </c>
      <c r="DJ108" s="141">
        <f t="shared" si="106"/>
        <v>0</v>
      </c>
      <c r="DK108" s="141">
        <f t="shared" si="106"/>
        <v>0</v>
      </c>
      <c r="DL108" s="141">
        <f t="shared" si="106"/>
        <v>0</v>
      </c>
      <c r="DM108" s="141">
        <f t="shared" si="106"/>
        <v>0</v>
      </c>
      <c r="DN108" s="141">
        <f t="shared" si="106"/>
        <v>0</v>
      </c>
      <c r="DO108" s="141">
        <f t="shared" si="106"/>
        <v>0</v>
      </c>
      <c r="DP108" s="141">
        <f t="shared" si="106"/>
        <v>0</v>
      </c>
      <c r="DQ108" s="141">
        <f t="shared" si="106"/>
        <v>0</v>
      </c>
      <c r="DR108" s="141">
        <f t="shared" si="106"/>
        <v>0</v>
      </c>
      <c r="DS108" s="141">
        <f t="shared" si="106"/>
        <v>0</v>
      </c>
      <c r="DT108" s="141">
        <f t="shared" si="106"/>
        <v>0</v>
      </c>
      <c r="DU108" s="141">
        <f t="shared" si="106"/>
        <v>0</v>
      </c>
      <c r="DV108" s="141">
        <f t="shared" si="106"/>
        <v>0</v>
      </c>
      <c r="DW108" s="141">
        <f t="shared" si="106"/>
        <v>0</v>
      </c>
      <c r="DX108" s="141">
        <f t="shared" si="106"/>
        <v>0</v>
      </c>
      <c r="DY108" s="141">
        <f t="shared" si="106"/>
        <v>0</v>
      </c>
      <c r="DZ108" s="141">
        <f t="shared" si="106"/>
        <v>0</v>
      </c>
      <c r="ED108" s="336">
        <v>3449</v>
      </c>
      <c r="EE108" s="336"/>
      <c r="EF108" s="336"/>
      <c r="EG108" s="336"/>
      <c r="EH108" s="336"/>
      <c r="EK108" t="s">
        <v>400</v>
      </c>
    </row>
    <row r="109" spans="1:141">
      <c r="A109" s="1"/>
      <c r="B109" t="str">
        <f t="shared" si="102"/>
        <v>Packaging Substitution Compostables</v>
      </c>
      <c r="C109" s="5" t="s">
        <v>417</v>
      </c>
      <c r="D109" s="141">
        <f t="shared" si="103"/>
        <v>0</v>
      </c>
      <c r="E109" s="141">
        <f t="shared" si="103"/>
        <v>35.905662532064305</v>
      </c>
      <c r="F109" s="141">
        <f t="shared" si="103"/>
        <v>167.55109569799492</v>
      </c>
      <c r="G109" s="141">
        <f t="shared" si="103"/>
        <v>250.29445405837117</v>
      </c>
      <c r="H109" s="141">
        <f t="shared" si="103"/>
        <v>332.35920592350078</v>
      </c>
      <c r="I109" s="141">
        <f t="shared" si="103"/>
        <v>413.75240884664601</v>
      </c>
      <c r="J109" s="141">
        <f t="shared" si="103"/>
        <v>494.48105520878948</v>
      </c>
      <c r="K109" s="141">
        <f t="shared" si="103"/>
        <v>574.55207278262606</v>
      </c>
      <c r="L109" s="141">
        <f t="shared" si="103"/>
        <v>653.97232529187056</v>
      </c>
      <c r="M109" s="141">
        <f t="shared" si="103"/>
        <v>732.74861296591769</v>
      </c>
      <c r="N109" s="141">
        <f t="shared" si="103"/>
        <v>810.88767308989452</v>
      </c>
      <c r="O109" s="141">
        <f t="shared" si="103"/>
        <v>912.58141294292841</v>
      </c>
      <c r="P109" s="141">
        <f t="shared" si="103"/>
        <v>975.18926782194137</v>
      </c>
      <c r="Q109" s="141">
        <f t="shared" si="103"/>
        <v>1070.6828963764349</v>
      </c>
      <c r="R109" s="141">
        <f t="shared" si="103"/>
        <v>1165.6253235814911</v>
      </c>
      <c r="S109" s="141">
        <f t="shared" si="103"/>
        <v>1260.0223474645006</v>
      </c>
      <c r="T109" s="141">
        <f t="shared" si="103"/>
        <v>1353.8797122488304</v>
      </c>
      <c r="U109" s="141">
        <f t="shared" si="103"/>
        <v>1447.2031088205301</v>
      </c>
      <c r="V109" s="141">
        <f t="shared" si="103"/>
        <v>1539.9981751911635</v>
      </c>
      <c r="W109" s="141">
        <f t="shared" si="103"/>
        <v>1632.2704969567799</v>
      </c>
      <c r="X109" s="141">
        <f t="shared" si="103"/>
        <v>1724.0256077530812</v>
      </c>
      <c r="Y109" s="141">
        <f t="shared" si="103"/>
        <v>1826.0567612906411</v>
      </c>
      <c r="Z109" s="141">
        <f t="shared" si="103"/>
        <v>1900.7988565074215</v>
      </c>
      <c r="AA109" s="141">
        <f t="shared" si="103"/>
        <v>1975.21570063586</v>
      </c>
      <c r="AB109" s="141">
        <f t="shared" si="103"/>
        <v>2049.310805783844</v>
      </c>
      <c r="AC109" s="141">
        <f t="shared" si="103"/>
        <v>2123.0876510519429</v>
      </c>
      <c r="AD109" s="141">
        <f t="shared" si="103"/>
        <v>2196.549682821887</v>
      </c>
      <c r="AE109" s="141">
        <f t="shared" si="103"/>
        <v>2269.7003150426331</v>
      </c>
      <c r="AF109" s="141">
        <f t="shared" si="103"/>
        <v>2342.542929514048</v>
      </c>
      <c r="AG109" s="141">
        <f t="shared" si="103"/>
        <v>2415.080876168206</v>
      </c>
      <c r="AH109" s="141">
        <f t="shared" si="103"/>
        <v>2487.3174733483493</v>
      </c>
      <c r="AI109" s="141"/>
      <c r="AJ109" s="141">
        <f t="shared" si="104"/>
        <v>0</v>
      </c>
      <c r="AK109" s="141">
        <f t="shared" si="104"/>
        <v>30.943252252778297</v>
      </c>
      <c r="AL109" s="141">
        <f t="shared" si="104"/>
        <v>140.16833250853762</v>
      </c>
      <c r="AM109" s="141">
        <f t="shared" si="104"/>
        <v>209.38327250941586</v>
      </c>
      <c r="AN109" s="141">
        <f t="shared" si="104"/>
        <v>278.02674707028086</v>
      </c>
      <c r="AO109" s="141">
        <f t="shared" si="104"/>
        <v>346.1047008821115</v>
      </c>
      <c r="AP109" s="141">
        <f t="shared" si="104"/>
        <v>413.62302372724207</v>
      </c>
      <c r="AQ109" s="141">
        <f t="shared" si="104"/>
        <v>480.58755095464647</v>
      </c>
      <c r="AR109" s="141">
        <f t="shared" si="104"/>
        <v>547.004063951273</v>
      </c>
      <c r="AS109" s="141">
        <f t="shared" si="104"/>
        <v>612.87829060946365</v>
      </c>
      <c r="AT109" s="141">
        <f t="shared" si="104"/>
        <v>678.21590579048575</v>
      </c>
      <c r="AU109" s="141">
        <f t="shared" si="104"/>
        <v>762.84576588162827</v>
      </c>
      <c r="AV109" s="141">
        <f t="shared" si="104"/>
        <v>813.75378784221186</v>
      </c>
      <c r="AW109" s="141">
        <f t="shared" si="104"/>
        <v>893.06079052645907</v>
      </c>
      <c r="AX109" s="141">
        <f t="shared" si="104"/>
        <v>971.90574102114442</v>
      </c>
      <c r="AY109" s="141">
        <f t="shared" si="104"/>
        <v>1050.2935009807718</v>
      </c>
      <c r="AZ109" s="141">
        <f t="shared" si="104"/>
        <v>1128.2288869334191</v>
      </c>
      <c r="BA109" s="141">
        <f t="shared" si="104"/>
        <v>1205.7166706722703</v>
      </c>
      <c r="BB109" s="141">
        <f t="shared" si="104"/>
        <v>1282.7615796438959</v>
      </c>
      <c r="BC109" s="141">
        <f t="shared" si="104"/>
        <v>1359.3682973332984</v>
      </c>
      <c r="BD109" s="141">
        <f t="shared" si="104"/>
        <v>1435.5414636457569</v>
      </c>
      <c r="BE109" s="141">
        <f t="shared" si="104"/>
        <v>1521.0483172716827</v>
      </c>
      <c r="BF109" s="141">
        <f t="shared" si="104"/>
        <v>1583.0058020840197</v>
      </c>
      <c r="BG109" s="141">
        <f t="shared" si="104"/>
        <v>1644.6905812665468</v>
      </c>
      <c r="BH109" s="141">
        <f t="shared" si="104"/>
        <v>1706.1056004994396</v>
      </c>
      <c r="BI109" s="141">
        <f t="shared" si="104"/>
        <v>1767.2537777712716</v>
      </c>
      <c r="BJ109" s="141">
        <f t="shared" si="104"/>
        <v>1828.1380036211042</v>
      </c>
      <c r="BK109" s="141">
        <f t="shared" si="104"/>
        <v>1888.7611413785392</v>
      </c>
      <c r="BL109" s="141">
        <f t="shared" si="104"/>
        <v>1949.1260274017759</v>
      </c>
      <c r="BM109" s="141">
        <f t="shared" si="104"/>
        <v>2009.2354713136699</v>
      </c>
      <c r="BN109" s="141">
        <f t="shared" si="104"/>
        <v>2069.0922562358214</v>
      </c>
      <c r="BO109" s="141"/>
      <c r="BP109" s="141">
        <f t="shared" si="105"/>
        <v>0</v>
      </c>
      <c r="BQ109" s="141">
        <f t="shared" si="105"/>
        <v>0</v>
      </c>
      <c r="BR109" s="141">
        <f t="shared" si="105"/>
        <v>0</v>
      </c>
      <c r="BS109" s="141">
        <f t="shared" si="105"/>
        <v>0</v>
      </c>
      <c r="BT109" s="141">
        <f t="shared" si="105"/>
        <v>0</v>
      </c>
      <c r="BU109" s="141">
        <f t="shared" si="105"/>
        <v>0</v>
      </c>
      <c r="BV109" s="141">
        <f t="shared" si="105"/>
        <v>0</v>
      </c>
      <c r="BW109" s="141">
        <f t="shared" si="105"/>
        <v>0</v>
      </c>
      <c r="BX109" s="141">
        <f t="shared" si="105"/>
        <v>0</v>
      </c>
      <c r="BY109" s="141">
        <f t="shared" si="105"/>
        <v>0</v>
      </c>
      <c r="BZ109" s="141">
        <f t="shared" si="105"/>
        <v>0</v>
      </c>
      <c r="CA109" s="141">
        <f t="shared" si="105"/>
        <v>0</v>
      </c>
      <c r="CB109" s="141">
        <f t="shared" si="105"/>
        <v>0</v>
      </c>
      <c r="CC109" s="141">
        <f t="shared" si="105"/>
        <v>0</v>
      </c>
      <c r="CD109" s="141">
        <f t="shared" si="105"/>
        <v>0</v>
      </c>
      <c r="CE109" s="141">
        <f t="shared" si="105"/>
        <v>0</v>
      </c>
      <c r="CF109" s="141">
        <f t="shared" si="105"/>
        <v>0</v>
      </c>
      <c r="CG109" s="141">
        <f t="shared" si="105"/>
        <v>0</v>
      </c>
      <c r="CH109" s="141">
        <f t="shared" si="105"/>
        <v>0</v>
      </c>
      <c r="CI109" s="141">
        <f t="shared" si="105"/>
        <v>0</v>
      </c>
      <c r="CJ109" s="141">
        <f t="shared" si="105"/>
        <v>0</v>
      </c>
      <c r="CK109" s="141">
        <f t="shared" si="105"/>
        <v>0</v>
      </c>
      <c r="CL109" s="141">
        <f t="shared" si="105"/>
        <v>0</v>
      </c>
      <c r="CM109" s="141">
        <f t="shared" si="105"/>
        <v>0</v>
      </c>
      <c r="CN109" s="141">
        <f t="shared" si="105"/>
        <v>0</v>
      </c>
      <c r="CO109" s="141">
        <f t="shared" si="105"/>
        <v>0</v>
      </c>
      <c r="CP109" s="141">
        <f t="shared" si="105"/>
        <v>0</v>
      </c>
      <c r="CQ109" s="141">
        <f t="shared" si="105"/>
        <v>0</v>
      </c>
      <c r="CR109" s="141">
        <f t="shared" si="105"/>
        <v>0</v>
      </c>
      <c r="CS109" s="141">
        <f t="shared" si="105"/>
        <v>0</v>
      </c>
      <c r="CT109" s="141">
        <f t="shared" si="105"/>
        <v>0</v>
      </c>
      <c r="CU109" s="141"/>
      <c r="CV109" s="141">
        <f t="shared" si="106"/>
        <v>0</v>
      </c>
      <c r="CW109" s="141">
        <f t="shared" si="106"/>
        <v>0</v>
      </c>
      <c r="CX109" s="141">
        <f t="shared" si="106"/>
        <v>0</v>
      </c>
      <c r="CY109" s="141">
        <f t="shared" si="106"/>
        <v>0</v>
      </c>
      <c r="CZ109" s="141">
        <f t="shared" si="106"/>
        <v>0</v>
      </c>
      <c r="DA109" s="141">
        <f t="shared" si="106"/>
        <v>0</v>
      </c>
      <c r="DB109" s="141">
        <f t="shared" si="106"/>
        <v>0</v>
      </c>
      <c r="DC109" s="141">
        <f t="shared" si="106"/>
        <v>0</v>
      </c>
      <c r="DD109" s="141">
        <f t="shared" si="106"/>
        <v>0</v>
      </c>
      <c r="DE109" s="141">
        <f t="shared" si="106"/>
        <v>0</v>
      </c>
      <c r="DF109" s="141">
        <f t="shared" si="106"/>
        <v>0</v>
      </c>
      <c r="DG109" s="141">
        <f t="shared" si="106"/>
        <v>0</v>
      </c>
      <c r="DH109" s="141">
        <f t="shared" si="106"/>
        <v>0</v>
      </c>
      <c r="DI109" s="141">
        <f t="shared" si="106"/>
        <v>0</v>
      </c>
      <c r="DJ109" s="141">
        <f t="shared" si="106"/>
        <v>0</v>
      </c>
      <c r="DK109" s="141">
        <f t="shared" si="106"/>
        <v>0</v>
      </c>
      <c r="DL109" s="141">
        <f t="shared" si="106"/>
        <v>0</v>
      </c>
      <c r="DM109" s="141">
        <f t="shared" si="106"/>
        <v>0</v>
      </c>
      <c r="DN109" s="141">
        <f t="shared" si="106"/>
        <v>0</v>
      </c>
      <c r="DO109" s="141">
        <f t="shared" si="106"/>
        <v>0</v>
      </c>
      <c r="DP109" s="141">
        <f t="shared" si="106"/>
        <v>0</v>
      </c>
      <c r="DQ109" s="141">
        <f t="shared" si="106"/>
        <v>0</v>
      </c>
      <c r="DR109" s="141">
        <f t="shared" si="106"/>
        <v>0</v>
      </c>
      <c r="DS109" s="141">
        <f t="shared" si="106"/>
        <v>0</v>
      </c>
      <c r="DT109" s="141">
        <f t="shared" si="106"/>
        <v>0</v>
      </c>
      <c r="DU109" s="141">
        <f t="shared" si="106"/>
        <v>0</v>
      </c>
      <c r="DV109" s="141">
        <f t="shared" si="106"/>
        <v>0</v>
      </c>
      <c r="DW109" s="141">
        <f t="shared" si="106"/>
        <v>0</v>
      </c>
      <c r="DX109" s="141">
        <f t="shared" si="106"/>
        <v>0</v>
      </c>
      <c r="DY109" s="141">
        <f t="shared" si="106"/>
        <v>0</v>
      </c>
      <c r="DZ109" s="141">
        <f t="shared" si="106"/>
        <v>0</v>
      </c>
      <c r="ED109" s="336">
        <v>3814</v>
      </c>
      <c r="EE109" s="336"/>
      <c r="EF109" s="336"/>
      <c r="EG109" s="336"/>
      <c r="EH109" s="336"/>
      <c r="EK109" t="s">
        <v>400</v>
      </c>
    </row>
    <row r="110" spans="1:141">
      <c r="A110" s="1"/>
      <c r="B110" t="str">
        <f t="shared" si="102"/>
        <v>MaaS</v>
      </c>
      <c r="C110" s="5" t="s">
        <v>417</v>
      </c>
      <c r="D110" s="141">
        <f t="shared" si="103"/>
        <v>0</v>
      </c>
      <c r="E110" s="141">
        <f t="shared" si="103"/>
        <v>11.039523895565846</v>
      </c>
      <c r="F110" s="141">
        <f t="shared" si="103"/>
        <v>22.243398123762862</v>
      </c>
      <c r="G110" s="141">
        <f t="shared" si="103"/>
        <v>33.618094055745139</v>
      </c>
      <c r="H110" s="141">
        <f t="shared" si="103"/>
        <v>45.170231194803478</v>
      </c>
      <c r="I110" s="141">
        <f t="shared" si="103"/>
        <v>56.906580671011596</v>
      </c>
      <c r="J110" s="141">
        <f t="shared" si="103"/>
        <v>68.834068812662082</v>
      </c>
      <c r="K110" s="141">
        <f t="shared" si="103"/>
        <v>80.959780796128456</v>
      </c>
      <c r="L110" s="141">
        <f t="shared" si="103"/>
        <v>93.290964375823819</v>
      </c>
      <c r="M110" s="141">
        <f t="shared" si="103"/>
        <v>105.83503369596167</v>
      </c>
      <c r="N110" s="141">
        <f t="shared" si="103"/>
        <v>118.59957318585873</v>
      </c>
      <c r="O110" s="141">
        <f t="shared" si="103"/>
        <v>155.917453517767</v>
      </c>
      <c r="P110" s="141">
        <f t="shared" si="103"/>
        <v>194.08661576449424</v>
      </c>
      <c r="Q110" s="141">
        <f t="shared" si="103"/>
        <v>233.13587883688851</v>
      </c>
      <c r="R110" s="141">
        <f t="shared" si="103"/>
        <v>273.09483753381426</v>
      </c>
      <c r="S110" s="141">
        <f t="shared" si="103"/>
        <v>313.99388119148665</v>
      </c>
      <c r="T110" s="141">
        <f t="shared" si="103"/>
        <v>355.86421276857652</v>
      </c>
      <c r="U110" s="141">
        <f t="shared" si="103"/>
        <v>398.73786837667706</v>
      </c>
      <c r="V110" s="141">
        <f t="shared" si="103"/>
        <v>442.64773726593728</v>
      </c>
      <c r="W110" s="141">
        <f t="shared" si="103"/>
        <v>487.62758227587113</v>
      </c>
      <c r="X110" s="141">
        <f t="shared" si="103"/>
        <v>533.71206076157534</v>
      </c>
      <c r="Y110" s="141">
        <f t="shared" si="103"/>
        <v>620.43161905100726</v>
      </c>
      <c r="Z110" s="141">
        <f t="shared" si="103"/>
        <v>709.0605710733563</v>
      </c>
      <c r="AA110" s="141">
        <f t="shared" si="103"/>
        <v>799.66175218168576</v>
      </c>
      <c r="AB110" s="141">
        <f t="shared" si="103"/>
        <v>892.29953841997144</v>
      </c>
      <c r="AC110" s="141">
        <f t="shared" si="103"/>
        <v>987.03988276850464</v>
      </c>
      <c r="AD110" s="141">
        <f t="shared" si="103"/>
        <v>1083.9503522011976</v>
      </c>
      <c r="AE110" s="141">
        <f t="shared" si="103"/>
        <v>1183.1001655722737</v>
      </c>
      <c r="AF110" s="141">
        <f t="shared" si="103"/>
        <v>1284.5602323502007</v>
      </c>
      <c r="AG110" s="141">
        <f t="shared" si="103"/>
        <v>1388.4031922170889</v>
      </c>
      <c r="AH110" s="141">
        <f t="shared" si="103"/>
        <v>1494.7034555521595</v>
      </c>
      <c r="AI110" s="141"/>
      <c r="AJ110" s="141">
        <f t="shared" si="104"/>
        <v>0</v>
      </c>
      <c r="AK110" s="141">
        <f t="shared" si="104"/>
        <v>5.5169452048946059</v>
      </c>
      <c r="AL110" s="141">
        <f t="shared" si="104"/>
        <v>11.110240551811756</v>
      </c>
      <c r="AM110" s="141">
        <f t="shared" si="104"/>
        <v>16.782827092205636</v>
      </c>
      <c r="AN110" s="141">
        <f t="shared" si="104"/>
        <v>22.537709953715922</v>
      </c>
      <c r="AO110" s="141">
        <f t="shared" si="104"/>
        <v>28.377959804836305</v>
      </c>
      <c r="AP110" s="141">
        <f t="shared" si="104"/>
        <v>34.306714350776197</v>
      </c>
      <c r="AQ110" s="141">
        <f t="shared" si="104"/>
        <v>40.327179861162421</v>
      </c>
      <c r="AR110" s="141">
        <f t="shared" si="104"/>
        <v>46.442632730241208</v>
      </c>
      <c r="AS110" s="141">
        <f t="shared" si="104"/>
        <v>52.656421070253636</v>
      </c>
      <c r="AT110" s="141">
        <f t="shared" si="104"/>
        <v>58.971966338671891</v>
      </c>
      <c r="AU110" s="141">
        <f t="shared" si="104"/>
        <v>77.481974484914318</v>
      </c>
      <c r="AV110" s="141">
        <f t="shared" si="104"/>
        <v>96.392310986972149</v>
      </c>
      <c r="AW110" s="141">
        <f t="shared" si="104"/>
        <v>115.71622187106836</v>
      </c>
      <c r="AX110" s="141">
        <f t="shared" si="104"/>
        <v>135.46730298686725</v>
      </c>
      <c r="AY110" s="141">
        <f t="shared" si="104"/>
        <v>155.65950827232544</v>
      </c>
      <c r="AZ110" s="141">
        <f t="shared" si="104"/>
        <v>176.30715820971136</v>
      </c>
      <c r="BA110" s="141">
        <f t="shared" si="104"/>
        <v>197.42494847695892</v>
      </c>
      <c r="BB110" s="141">
        <f t="shared" si="104"/>
        <v>219.02795879861276</v>
      </c>
      <c r="BC110" s="141">
        <f t="shared" si="104"/>
        <v>241.13166200070916</v>
      </c>
      <c r="BD110" s="141">
        <f t="shared" si="104"/>
        <v>263.75193327403463</v>
      </c>
      <c r="BE110" s="141">
        <f t="shared" si="104"/>
        <v>306.94845243142106</v>
      </c>
      <c r="BF110" s="141">
        <f t="shared" si="104"/>
        <v>351.19133070453387</v>
      </c>
      <c r="BG110" s="141">
        <f t="shared" si="104"/>
        <v>396.51678684059749</v>
      </c>
      <c r="BH110" s="141">
        <f t="shared" si="104"/>
        <v>442.96197451363156</v>
      </c>
      <c r="BI110" s="141">
        <f t="shared" si="104"/>
        <v>490.56500512860833</v>
      </c>
      <c r="BJ110" s="141">
        <f t="shared" si="104"/>
        <v>539.36497115121324</v>
      </c>
      <c r="BK110" s="141">
        <f t="shared" si="104"/>
        <v>589.40196997479745</v>
      </c>
      <c r="BL110" s="141">
        <f t="shared" si="104"/>
        <v>640.71712833637184</v>
      </c>
      <c r="BM110" s="141">
        <f t="shared" si="104"/>
        <v>693.35262729373312</v>
      </c>
      <c r="BN110" s="141">
        <f t="shared" si="104"/>
        <v>747.35172777607977</v>
      </c>
      <c r="BO110" s="141"/>
      <c r="BP110" s="141">
        <f t="shared" si="105"/>
        <v>0</v>
      </c>
      <c r="BQ110" s="141">
        <f t="shared" si="105"/>
        <v>0</v>
      </c>
      <c r="BR110" s="141">
        <f t="shared" si="105"/>
        <v>0</v>
      </c>
      <c r="BS110" s="141">
        <f t="shared" si="105"/>
        <v>0</v>
      </c>
      <c r="BT110" s="141">
        <f t="shared" si="105"/>
        <v>0</v>
      </c>
      <c r="BU110" s="141">
        <f t="shared" si="105"/>
        <v>0</v>
      </c>
      <c r="BV110" s="141">
        <f t="shared" si="105"/>
        <v>0</v>
      </c>
      <c r="BW110" s="141">
        <f t="shared" si="105"/>
        <v>0</v>
      </c>
      <c r="BX110" s="141">
        <f t="shared" si="105"/>
        <v>0</v>
      </c>
      <c r="BY110" s="141">
        <f t="shared" si="105"/>
        <v>0</v>
      </c>
      <c r="BZ110" s="141">
        <f t="shared" si="105"/>
        <v>0</v>
      </c>
      <c r="CA110" s="141">
        <f t="shared" si="105"/>
        <v>0</v>
      </c>
      <c r="CB110" s="141">
        <f t="shared" si="105"/>
        <v>0</v>
      </c>
      <c r="CC110" s="141">
        <f t="shared" si="105"/>
        <v>0</v>
      </c>
      <c r="CD110" s="141">
        <f t="shared" si="105"/>
        <v>0</v>
      </c>
      <c r="CE110" s="141">
        <f t="shared" si="105"/>
        <v>0</v>
      </c>
      <c r="CF110" s="141">
        <f t="shared" si="105"/>
        <v>0</v>
      </c>
      <c r="CG110" s="141">
        <f t="shared" si="105"/>
        <v>0</v>
      </c>
      <c r="CH110" s="141">
        <f t="shared" si="105"/>
        <v>0</v>
      </c>
      <c r="CI110" s="141">
        <f t="shared" si="105"/>
        <v>0</v>
      </c>
      <c r="CJ110" s="141">
        <f t="shared" si="105"/>
        <v>0</v>
      </c>
      <c r="CK110" s="141">
        <f t="shared" si="105"/>
        <v>0</v>
      </c>
      <c r="CL110" s="141">
        <f t="shared" si="105"/>
        <v>0</v>
      </c>
      <c r="CM110" s="141">
        <f t="shared" si="105"/>
        <v>0</v>
      </c>
      <c r="CN110" s="141">
        <f t="shared" si="105"/>
        <v>0</v>
      </c>
      <c r="CO110" s="141">
        <f t="shared" si="105"/>
        <v>0</v>
      </c>
      <c r="CP110" s="141">
        <f t="shared" si="105"/>
        <v>0</v>
      </c>
      <c r="CQ110" s="141">
        <f t="shared" si="105"/>
        <v>0</v>
      </c>
      <c r="CR110" s="141">
        <f t="shared" si="105"/>
        <v>0</v>
      </c>
      <c r="CS110" s="141">
        <f t="shared" si="105"/>
        <v>0</v>
      </c>
      <c r="CT110" s="141">
        <f t="shared" si="105"/>
        <v>0</v>
      </c>
      <c r="CU110" s="141"/>
      <c r="CV110" s="141">
        <f t="shared" si="106"/>
        <v>0</v>
      </c>
      <c r="CW110" s="141">
        <f t="shared" si="106"/>
        <v>0</v>
      </c>
      <c r="CX110" s="141">
        <f t="shared" si="106"/>
        <v>0</v>
      </c>
      <c r="CY110" s="141">
        <f t="shared" si="106"/>
        <v>0</v>
      </c>
      <c r="CZ110" s="141">
        <f t="shared" si="106"/>
        <v>0</v>
      </c>
      <c r="DA110" s="141">
        <f t="shared" si="106"/>
        <v>0</v>
      </c>
      <c r="DB110" s="141">
        <f t="shared" si="106"/>
        <v>0</v>
      </c>
      <c r="DC110" s="141">
        <f t="shared" si="106"/>
        <v>0</v>
      </c>
      <c r="DD110" s="141">
        <f t="shared" si="106"/>
        <v>0</v>
      </c>
      <c r="DE110" s="141">
        <f t="shared" si="106"/>
        <v>0</v>
      </c>
      <c r="DF110" s="141">
        <f t="shared" si="106"/>
        <v>0</v>
      </c>
      <c r="DG110" s="141">
        <f t="shared" si="106"/>
        <v>0</v>
      </c>
      <c r="DH110" s="141">
        <f t="shared" si="106"/>
        <v>0</v>
      </c>
      <c r="DI110" s="141">
        <f t="shared" si="106"/>
        <v>0</v>
      </c>
      <c r="DJ110" s="141">
        <f t="shared" si="106"/>
        <v>0</v>
      </c>
      <c r="DK110" s="141">
        <f t="shared" si="106"/>
        <v>0</v>
      </c>
      <c r="DL110" s="141">
        <f t="shared" si="106"/>
        <v>0</v>
      </c>
      <c r="DM110" s="141">
        <f t="shared" si="106"/>
        <v>0</v>
      </c>
      <c r="DN110" s="141">
        <f t="shared" si="106"/>
        <v>0</v>
      </c>
      <c r="DO110" s="141">
        <f t="shared" si="106"/>
        <v>0</v>
      </c>
      <c r="DP110" s="141">
        <f t="shared" si="106"/>
        <v>0</v>
      </c>
      <c r="DQ110" s="141">
        <f t="shared" si="106"/>
        <v>0</v>
      </c>
      <c r="DR110" s="141">
        <f t="shared" si="106"/>
        <v>0</v>
      </c>
      <c r="DS110" s="141">
        <f t="shared" si="106"/>
        <v>0</v>
      </c>
      <c r="DT110" s="141">
        <f t="shared" si="106"/>
        <v>0</v>
      </c>
      <c r="DU110" s="141">
        <f t="shared" si="106"/>
        <v>0</v>
      </c>
      <c r="DV110" s="141">
        <f t="shared" si="106"/>
        <v>0</v>
      </c>
      <c r="DW110" s="141">
        <f t="shared" si="106"/>
        <v>0</v>
      </c>
      <c r="DX110" s="141">
        <f t="shared" si="106"/>
        <v>0</v>
      </c>
      <c r="DY110" s="141">
        <f t="shared" si="106"/>
        <v>0</v>
      </c>
      <c r="DZ110" s="141">
        <f t="shared" si="106"/>
        <v>0</v>
      </c>
      <c r="ED110" s="342">
        <v>1000</v>
      </c>
      <c r="EE110" s="336"/>
      <c r="EF110" s="336"/>
      <c r="EG110" s="336"/>
      <c r="EH110" s="336"/>
    </row>
    <row r="111" spans="1:141">
      <c r="A111" s="1"/>
      <c r="B111" t="str">
        <f t="shared" si="102"/>
        <v>Vehicle life extension</v>
      </c>
      <c r="C111" s="5" t="s">
        <v>417</v>
      </c>
      <c r="D111" s="141">
        <f t="shared" si="103"/>
        <v>0</v>
      </c>
      <c r="E111" s="141">
        <f t="shared" si="103"/>
        <v>7.0132975891343428</v>
      </c>
      <c r="F111" s="141">
        <f t="shared" si="103"/>
        <v>14.10657146986002</v>
      </c>
      <c r="G111" s="141">
        <f t="shared" si="103"/>
        <v>21.282548108748792</v>
      </c>
      <c r="H111" s="141">
        <f t="shared" si="103"/>
        <v>28.543996045403038</v>
      </c>
      <c r="I111" s="141">
        <f t="shared" si="103"/>
        <v>35.893726497725581</v>
      </c>
      <c r="J111" s="141">
        <f t="shared" si="103"/>
        <v>43.334593971200064</v>
      </c>
      <c r="K111" s="141">
        <f t="shared" si="103"/>
        <v>50.86949687206976</v>
      </c>
      <c r="L111" s="141">
        <f t="shared" si="103"/>
        <v>58.501378124297247</v>
      </c>
      <c r="M111" s="141">
        <f t="shared" si="103"/>
        <v>66.233225790179745</v>
      </c>
      <c r="N111" s="141">
        <f t="shared" si="103"/>
        <v>74.068073694489243</v>
      </c>
      <c r="O111" s="141">
        <f t="shared" si="103"/>
        <v>96.79461214651667</v>
      </c>
      <c r="P111" s="141">
        <f t="shared" si="103"/>
        <v>119.7547144854594</v>
      </c>
      <c r="Q111" s="141">
        <f t="shared" si="103"/>
        <v>142.94797197805761</v>
      </c>
      <c r="R111" s="141">
        <f t="shared" si="103"/>
        <v>166.37370917096095</v>
      </c>
      <c r="S111" s="141">
        <f t="shared" si="103"/>
        <v>190.03097058514442</v>
      </c>
      <c r="T111" s="141">
        <f t="shared" si="103"/>
        <v>213.91850695179667</v>
      </c>
      <c r="U111" s="141">
        <f t="shared" si="103"/>
        <v>238.03476097601907</v>
      </c>
      <c r="V111" s="141">
        <f t="shared" si="103"/>
        <v>262.37785261431077</v>
      </c>
      <c r="W111" s="141">
        <f t="shared" si="103"/>
        <v>286.94556385143397</v>
      </c>
      <c r="X111" s="141">
        <f t="shared" si="103"/>
        <v>311.73532296186977</v>
      </c>
      <c r="Y111" s="141">
        <f t="shared" si="103"/>
        <v>357.19040520933936</v>
      </c>
      <c r="Z111" s="141">
        <f t="shared" si="103"/>
        <v>402.17979820868084</v>
      </c>
      <c r="AA111" s="141">
        <f t="shared" si="103"/>
        <v>446.65496044159801</v>
      </c>
      <c r="AB111" s="141">
        <f t="shared" si="103"/>
        <v>490.56503649792887</v>
      </c>
      <c r="AC111" s="141">
        <f t="shared" si="103"/>
        <v>533.85677741571556</v>
      </c>
      <c r="AD111" s="141">
        <f t="shared" si="103"/>
        <v>576.47445866563282</v>
      </c>
      <c r="AE111" s="141">
        <f t="shared" si="103"/>
        <v>618.35979571636153</v>
      </c>
      <c r="AF111" s="141">
        <f t="shared" si="103"/>
        <v>659.45185711589829</v>
      </c>
      <c r="AG111" s="141">
        <f t="shared" si="103"/>
        <v>699.68697502215684</v>
      </c>
      <c r="AH111" s="141">
        <f t="shared" si="103"/>
        <v>738.99865311453902</v>
      </c>
      <c r="AI111" s="141"/>
      <c r="AJ111" s="141">
        <f t="shared" si="104"/>
        <v>0</v>
      </c>
      <c r="AK111" s="141">
        <f t="shared" si="104"/>
        <v>3.5078227745928929</v>
      </c>
      <c r="AL111" s="141">
        <f t="shared" si="104"/>
        <v>7.0580975799813581</v>
      </c>
      <c r="AM111" s="141">
        <f t="shared" si="104"/>
        <v>10.652367351610501</v>
      </c>
      <c r="AN111" s="141">
        <f t="shared" si="104"/>
        <v>14.292204031882001</v>
      </c>
      <c r="AO111" s="141">
        <f t="shared" si="104"/>
        <v>17.979209151497763</v>
      </c>
      <c r="AP111" s="141">
        <f t="shared" si="104"/>
        <v>21.715014421265892</v>
      </c>
      <c r="AQ111" s="141">
        <f t="shared" si="104"/>
        <v>25.501282334546595</v>
      </c>
      <c r="AR111" s="141">
        <f t="shared" si="104"/>
        <v>29.339706780518448</v>
      </c>
      <c r="AS111" s="141">
        <f t="shared" si="104"/>
        <v>33.232013668448324</v>
      </c>
      <c r="AT111" s="141">
        <f t="shared" si="104"/>
        <v>37.179961563151139</v>
      </c>
      <c r="AU111" s="141">
        <f t="shared" si="104"/>
        <v>48.706822317742301</v>
      </c>
      <c r="AV111" s="141">
        <f t="shared" si="104"/>
        <v>60.412760762018209</v>
      </c>
      <c r="AW111" s="141">
        <f t="shared" si="104"/>
        <v>72.301781589850322</v>
      </c>
      <c r="AX111" s="141">
        <f t="shared" si="104"/>
        <v>84.37793753306785</v>
      </c>
      <c r="AY111" s="141">
        <f t="shared" si="104"/>
        <v>96.645328955791896</v>
      </c>
      <c r="AZ111" s="141">
        <f t="shared" si="104"/>
        <v>109.10810340727905</v>
      </c>
      <c r="BA111" s="141">
        <f t="shared" si="104"/>
        <v>121.77045513159449</v>
      </c>
      <c r="BB111" s="141">
        <f t="shared" si="104"/>
        <v>134.63662453238231</v>
      </c>
      <c r="BC111" s="141">
        <f t="shared" si="104"/>
        <v>147.71089759094789</v>
      </c>
      <c r="BD111" s="141">
        <f t="shared" si="104"/>
        <v>160.99760523581338</v>
      </c>
      <c r="BE111" s="141">
        <f t="shared" si="104"/>
        <v>186.08121771185938</v>
      </c>
      <c r="BF111" s="141">
        <f t="shared" si="104"/>
        <v>211.40755789994739</v>
      </c>
      <c r="BG111" s="141">
        <f t="shared" si="104"/>
        <v>236.97551737903333</v>
      </c>
      <c r="BH111" s="141">
        <f t="shared" si="104"/>
        <v>262.7836270517563</v>
      </c>
      <c r="BI111" s="141">
        <f t="shared" si="104"/>
        <v>288.83004044648015</v>
      </c>
      <c r="BJ111" s="141">
        <f t="shared" si="104"/>
        <v>315.11251644922345</v>
      </c>
      <c r="BK111" s="141">
        <f t="shared" si="104"/>
        <v>341.62840144870154</v>
      </c>
      <c r="BL111" s="141">
        <f t="shared" si="104"/>
        <v>368.3746108772504</v>
      </c>
      <c r="BM111" s="141">
        <f t="shared" si="104"/>
        <v>395.34761012994534</v>
      </c>
      <c r="BN111" s="141">
        <f t="shared" si="104"/>
        <v>422.543394843751</v>
      </c>
      <c r="BO111" s="141"/>
      <c r="BP111" s="141">
        <f t="shared" si="105"/>
        <v>0</v>
      </c>
      <c r="BQ111" s="141">
        <f t="shared" si="105"/>
        <v>0</v>
      </c>
      <c r="BR111" s="141">
        <f t="shared" si="105"/>
        <v>0</v>
      </c>
      <c r="BS111" s="141">
        <f t="shared" si="105"/>
        <v>0</v>
      </c>
      <c r="BT111" s="141">
        <f t="shared" si="105"/>
        <v>0</v>
      </c>
      <c r="BU111" s="141">
        <f t="shared" si="105"/>
        <v>0</v>
      </c>
      <c r="BV111" s="141">
        <f t="shared" si="105"/>
        <v>0</v>
      </c>
      <c r="BW111" s="141">
        <f t="shared" si="105"/>
        <v>0</v>
      </c>
      <c r="BX111" s="141">
        <f t="shared" si="105"/>
        <v>0</v>
      </c>
      <c r="BY111" s="141">
        <f t="shared" si="105"/>
        <v>0</v>
      </c>
      <c r="BZ111" s="141">
        <f t="shared" si="105"/>
        <v>0</v>
      </c>
      <c r="CA111" s="141">
        <f t="shared" si="105"/>
        <v>0</v>
      </c>
      <c r="CB111" s="141">
        <f t="shared" si="105"/>
        <v>0</v>
      </c>
      <c r="CC111" s="141">
        <f t="shared" si="105"/>
        <v>0</v>
      </c>
      <c r="CD111" s="141">
        <f t="shared" si="105"/>
        <v>0</v>
      </c>
      <c r="CE111" s="141">
        <f t="shared" si="105"/>
        <v>0</v>
      </c>
      <c r="CF111" s="141">
        <f t="shared" si="105"/>
        <v>0</v>
      </c>
      <c r="CG111" s="141">
        <f t="shared" si="105"/>
        <v>0</v>
      </c>
      <c r="CH111" s="141">
        <f t="shared" si="105"/>
        <v>0</v>
      </c>
      <c r="CI111" s="141">
        <f t="shared" si="105"/>
        <v>0</v>
      </c>
      <c r="CJ111" s="141">
        <f t="shared" si="105"/>
        <v>0</v>
      </c>
      <c r="CK111" s="141">
        <f t="shared" si="105"/>
        <v>0</v>
      </c>
      <c r="CL111" s="141">
        <f t="shared" si="105"/>
        <v>0</v>
      </c>
      <c r="CM111" s="141">
        <f t="shared" si="105"/>
        <v>0</v>
      </c>
      <c r="CN111" s="141">
        <f t="shared" si="105"/>
        <v>0</v>
      </c>
      <c r="CO111" s="141">
        <f t="shared" si="105"/>
        <v>0</v>
      </c>
      <c r="CP111" s="141">
        <f t="shared" si="105"/>
        <v>0</v>
      </c>
      <c r="CQ111" s="141">
        <f t="shared" si="105"/>
        <v>0</v>
      </c>
      <c r="CR111" s="141">
        <f t="shared" si="105"/>
        <v>0</v>
      </c>
      <c r="CS111" s="141">
        <f t="shared" si="105"/>
        <v>0</v>
      </c>
      <c r="CT111" s="141">
        <f t="shared" si="105"/>
        <v>0</v>
      </c>
      <c r="CU111" s="141"/>
      <c r="CV111" s="141">
        <f t="shared" si="106"/>
        <v>0</v>
      </c>
      <c r="CW111" s="141">
        <f t="shared" si="106"/>
        <v>0</v>
      </c>
      <c r="CX111" s="141">
        <f t="shared" si="106"/>
        <v>0</v>
      </c>
      <c r="CY111" s="141">
        <f t="shared" si="106"/>
        <v>0</v>
      </c>
      <c r="CZ111" s="141">
        <f t="shared" si="106"/>
        <v>0</v>
      </c>
      <c r="DA111" s="141">
        <f t="shared" si="106"/>
        <v>0</v>
      </c>
      <c r="DB111" s="141">
        <f t="shared" si="106"/>
        <v>0</v>
      </c>
      <c r="DC111" s="141">
        <f t="shared" si="106"/>
        <v>0</v>
      </c>
      <c r="DD111" s="141">
        <f t="shared" si="106"/>
        <v>0</v>
      </c>
      <c r="DE111" s="141">
        <f t="shared" si="106"/>
        <v>0</v>
      </c>
      <c r="DF111" s="141">
        <f t="shared" si="106"/>
        <v>0</v>
      </c>
      <c r="DG111" s="141">
        <f t="shared" si="106"/>
        <v>0</v>
      </c>
      <c r="DH111" s="141">
        <f t="shared" si="106"/>
        <v>0</v>
      </c>
      <c r="DI111" s="141">
        <f t="shared" si="106"/>
        <v>0</v>
      </c>
      <c r="DJ111" s="141">
        <f t="shared" si="106"/>
        <v>0</v>
      </c>
      <c r="DK111" s="141">
        <f t="shared" si="106"/>
        <v>0</v>
      </c>
      <c r="DL111" s="141">
        <f t="shared" si="106"/>
        <v>0</v>
      </c>
      <c r="DM111" s="141">
        <f t="shared" si="106"/>
        <v>0</v>
      </c>
      <c r="DN111" s="141">
        <f t="shared" si="106"/>
        <v>0</v>
      </c>
      <c r="DO111" s="141">
        <f t="shared" si="106"/>
        <v>0</v>
      </c>
      <c r="DP111" s="141">
        <f t="shared" si="106"/>
        <v>0</v>
      </c>
      <c r="DQ111" s="141">
        <f t="shared" si="106"/>
        <v>0</v>
      </c>
      <c r="DR111" s="141">
        <f t="shared" si="106"/>
        <v>0</v>
      </c>
      <c r="DS111" s="141">
        <f t="shared" si="106"/>
        <v>0</v>
      </c>
      <c r="DT111" s="141">
        <f t="shared" si="106"/>
        <v>0</v>
      </c>
      <c r="DU111" s="141">
        <f t="shared" si="106"/>
        <v>0</v>
      </c>
      <c r="DV111" s="141">
        <f t="shared" si="106"/>
        <v>0</v>
      </c>
      <c r="DW111" s="141">
        <f t="shared" si="106"/>
        <v>0</v>
      </c>
      <c r="DX111" s="141">
        <f t="shared" si="106"/>
        <v>0</v>
      </c>
      <c r="DY111" s="141">
        <f t="shared" si="106"/>
        <v>0</v>
      </c>
      <c r="DZ111" s="141">
        <f t="shared" si="106"/>
        <v>0</v>
      </c>
      <c r="ED111" s="342">
        <v>1000</v>
      </c>
      <c r="EE111" s="336"/>
      <c r="EF111" s="336"/>
      <c r="EG111" s="336"/>
      <c r="EH111" s="336"/>
    </row>
    <row r="112" spans="1:141">
      <c r="A112" s="1"/>
      <c r="B112" t="str">
        <f t="shared" si="102"/>
        <v>Building reduction</v>
      </c>
      <c r="C112" s="5" t="s">
        <v>417</v>
      </c>
      <c r="D112" s="141">
        <f t="shared" si="103"/>
        <v>0</v>
      </c>
      <c r="E112" s="141">
        <f t="shared" si="103"/>
        <v>0</v>
      </c>
      <c r="F112" s="141">
        <f t="shared" si="103"/>
        <v>0</v>
      </c>
      <c r="G112" s="141">
        <f t="shared" si="103"/>
        <v>0</v>
      </c>
      <c r="H112" s="141">
        <f t="shared" si="103"/>
        <v>0</v>
      </c>
      <c r="I112" s="141">
        <f t="shared" si="103"/>
        <v>0</v>
      </c>
      <c r="J112" s="141">
        <f t="shared" si="103"/>
        <v>0</v>
      </c>
      <c r="K112" s="141">
        <f t="shared" si="103"/>
        <v>0</v>
      </c>
      <c r="L112" s="141">
        <f t="shared" si="103"/>
        <v>0</v>
      </c>
      <c r="M112" s="141">
        <f t="shared" si="103"/>
        <v>0</v>
      </c>
      <c r="N112" s="141">
        <f t="shared" si="103"/>
        <v>0</v>
      </c>
      <c r="O112" s="141">
        <f t="shared" si="103"/>
        <v>0</v>
      </c>
      <c r="P112" s="141">
        <f t="shared" si="103"/>
        <v>0</v>
      </c>
      <c r="Q112" s="141">
        <f t="shared" si="103"/>
        <v>0</v>
      </c>
      <c r="R112" s="141">
        <f t="shared" si="103"/>
        <v>0</v>
      </c>
      <c r="S112" s="141">
        <f t="shared" si="103"/>
        <v>0</v>
      </c>
      <c r="T112" s="141">
        <f t="shared" si="103"/>
        <v>0</v>
      </c>
      <c r="U112" s="141">
        <f t="shared" si="103"/>
        <v>0</v>
      </c>
      <c r="V112" s="141">
        <f t="shared" si="103"/>
        <v>0</v>
      </c>
      <c r="W112" s="141">
        <f t="shared" si="103"/>
        <v>0</v>
      </c>
      <c r="X112" s="141">
        <f t="shared" si="103"/>
        <v>0</v>
      </c>
      <c r="Y112" s="141">
        <f t="shared" si="103"/>
        <v>0</v>
      </c>
      <c r="Z112" s="141">
        <f t="shared" si="103"/>
        <v>0</v>
      </c>
      <c r="AA112" s="141">
        <f t="shared" si="103"/>
        <v>0</v>
      </c>
      <c r="AB112" s="141">
        <f t="shared" si="103"/>
        <v>0</v>
      </c>
      <c r="AC112" s="141">
        <f t="shared" si="103"/>
        <v>0</v>
      </c>
      <c r="AD112" s="141">
        <f t="shared" si="103"/>
        <v>0</v>
      </c>
      <c r="AE112" s="141">
        <f t="shared" si="103"/>
        <v>0</v>
      </c>
      <c r="AF112" s="141">
        <f t="shared" si="103"/>
        <v>0</v>
      </c>
      <c r="AG112" s="141">
        <f t="shared" si="103"/>
        <v>0</v>
      </c>
      <c r="AH112" s="141">
        <f t="shared" si="103"/>
        <v>0</v>
      </c>
      <c r="AI112" s="141"/>
      <c r="AJ112" s="141">
        <f t="shared" si="104"/>
        <v>0</v>
      </c>
      <c r="AK112" s="141">
        <f t="shared" si="104"/>
        <v>0</v>
      </c>
      <c r="AL112" s="141">
        <f t="shared" si="104"/>
        <v>0</v>
      </c>
      <c r="AM112" s="141">
        <f t="shared" si="104"/>
        <v>0</v>
      </c>
      <c r="AN112" s="141">
        <f t="shared" si="104"/>
        <v>0</v>
      </c>
      <c r="AO112" s="141">
        <f t="shared" si="104"/>
        <v>0</v>
      </c>
      <c r="AP112" s="141">
        <f t="shared" si="104"/>
        <v>0</v>
      </c>
      <c r="AQ112" s="141">
        <f t="shared" si="104"/>
        <v>0</v>
      </c>
      <c r="AR112" s="141">
        <f t="shared" si="104"/>
        <v>0</v>
      </c>
      <c r="AS112" s="141">
        <f t="shared" si="104"/>
        <v>0</v>
      </c>
      <c r="AT112" s="141">
        <f t="shared" si="104"/>
        <v>0</v>
      </c>
      <c r="AU112" s="141">
        <f t="shared" si="104"/>
        <v>0</v>
      </c>
      <c r="AV112" s="141">
        <f t="shared" si="104"/>
        <v>0</v>
      </c>
      <c r="AW112" s="141">
        <f t="shared" si="104"/>
        <v>0</v>
      </c>
      <c r="AX112" s="141">
        <f t="shared" si="104"/>
        <v>0</v>
      </c>
      <c r="AY112" s="141">
        <f t="shared" si="104"/>
        <v>0</v>
      </c>
      <c r="AZ112" s="141">
        <f t="shared" si="104"/>
        <v>0</v>
      </c>
      <c r="BA112" s="141">
        <f t="shared" si="104"/>
        <v>0</v>
      </c>
      <c r="BB112" s="141">
        <f t="shared" si="104"/>
        <v>0</v>
      </c>
      <c r="BC112" s="141">
        <f t="shared" si="104"/>
        <v>0</v>
      </c>
      <c r="BD112" s="141">
        <f t="shared" si="104"/>
        <v>0</v>
      </c>
      <c r="BE112" s="141">
        <f t="shared" si="104"/>
        <v>0</v>
      </c>
      <c r="BF112" s="141">
        <f t="shared" si="104"/>
        <v>0</v>
      </c>
      <c r="BG112" s="141">
        <f t="shared" si="104"/>
        <v>0</v>
      </c>
      <c r="BH112" s="141">
        <f t="shared" si="104"/>
        <v>0</v>
      </c>
      <c r="BI112" s="141">
        <f t="shared" si="104"/>
        <v>0</v>
      </c>
      <c r="BJ112" s="141">
        <f t="shared" si="104"/>
        <v>0</v>
      </c>
      <c r="BK112" s="141">
        <f t="shared" si="104"/>
        <v>0</v>
      </c>
      <c r="BL112" s="141">
        <f t="shared" si="104"/>
        <v>0</v>
      </c>
      <c r="BM112" s="141">
        <f t="shared" si="104"/>
        <v>0</v>
      </c>
      <c r="BN112" s="141">
        <f t="shared" si="104"/>
        <v>0</v>
      </c>
      <c r="BO112" s="141"/>
      <c r="BP112" s="141">
        <f t="shared" si="105"/>
        <v>0</v>
      </c>
      <c r="BQ112" s="141">
        <f t="shared" si="105"/>
        <v>0</v>
      </c>
      <c r="BR112" s="141">
        <f t="shared" si="105"/>
        <v>0</v>
      </c>
      <c r="BS112" s="141">
        <f t="shared" si="105"/>
        <v>0</v>
      </c>
      <c r="BT112" s="141">
        <f t="shared" si="105"/>
        <v>0</v>
      </c>
      <c r="BU112" s="141">
        <f t="shared" si="105"/>
        <v>0</v>
      </c>
      <c r="BV112" s="141">
        <f t="shared" si="105"/>
        <v>0</v>
      </c>
      <c r="BW112" s="141">
        <f t="shared" si="105"/>
        <v>0</v>
      </c>
      <c r="BX112" s="141">
        <f t="shared" si="105"/>
        <v>0</v>
      </c>
      <c r="BY112" s="141">
        <f t="shared" si="105"/>
        <v>0</v>
      </c>
      <c r="BZ112" s="141">
        <f t="shared" si="105"/>
        <v>0</v>
      </c>
      <c r="CA112" s="141">
        <f t="shared" si="105"/>
        <v>0</v>
      </c>
      <c r="CB112" s="141">
        <f t="shared" si="105"/>
        <v>0</v>
      </c>
      <c r="CC112" s="141">
        <f t="shared" si="105"/>
        <v>0</v>
      </c>
      <c r="CD112" s="141">
        <f t="shared" si="105"/>
        <v>0</v>
      </c>
      <c r="CE112" s="141">
        <f t="shared" si="105"/>
        <v>0</v>
      </c>
      <c r="CF112" s="141">
        <f t="shared" si="105"/>
        <v>0</v>
      </c>
      <c r="CG112" s="141">
        <f t="shared" si="105"/>
        <v>0</v>
      </c>
      <c r="CH112" s="141">
        <f t="shared" si="105"/>
        <v>0</v>
      </c>
      <c r="CI112" s="141">
        <f t="shared" si="105"/>
        <v>0</v>
      </c>
      <c r="CJ112" s="141">
        <f t="shared" si="105"/>
        <v>0</v>
      </c>
      <c r="CK112" s="141">
        <f t="shared" si="105"/>
        <v>0</v>
      </c>
      <c r="CL112" s="141">
        <f t="shared" si="105"/>
        <v>0</v>
      </c>
      <c r="CM112" s="141">
        <f t="shared" si="105"/>
        <v>0</v>
      </c>
      <c r="CN112" s="141">
        <f t="shared" si="105"/>
        <v>0</v>
      </c>
      <c r="CO112" s="141">
        <f t="shared" si="105"/>
        <v>0</v>
      </c>
      <c r="CP112" s="141">
        <f t="shared" si="105"/>
        <v>0</v>
      </c>
      <c r="CQ112" s="141">
        <f t="shared" si="105"/>
        <v>0</v>
      </c>
      <c r="CR112" s="141">
        <f t="shared" si="105"/>
        <v>0</v>
      </c>
      <c r="CS112" s="141">
        <f t="shared" si="105"/>
        <v>0</v>
      </c>
      <c r="CT112" s="141">
        <f t="shared" si="105"/>
        <v>0</v>
      </c>
      <c r="CU112" s="141"/>
      <c r="CV112" s="141">
        <f t="shared" si="106"/>
        <v>0</v>
      </c>
      <c r="CW112" s="141">
        <f t="shared" si="106"/>
        <v>0</v>
      </c>
      <c r="CX112" s="141">
        <f t="shared" si="106"/>
        <v>0</v>
      </c>
      <c r="CY112" s="141">
        <f t="shared" si="106"/>
        <v>0</v>
      </c>
      <c r="CZ112" s="141">
        <f t="shared" si="106"/>
        <v>0</v>
      </c>
      <c r="DA112" s="141">
        <f t="shared" si="106"/>
        <v>0</v>
      </c>
      <c r="DB112" s="141">
        <f t="shared" si="106"/>
        <v>0</v>
      </c>
      <c r="DC112" s="141">
        <f t="shared" si="106"/>
        <v>0</v>
      </c>
      <c r="DD112" s="141">
        <f t="shared" si="106"/>
        <v>0</v>
      </c>
      <c r="DE112" s="141">
        <f t="shared" si="106"/>
        <v>0</v>
      </c>
      <c r="DF112" s="141">
        <f t="shared" si="106"/>
        <v>0</v>
      </c>
      <c r="DG112" s="141">
        <f t="shared" si="106"/>
        <v>0</v>
      </c>
      <c r="DH112" s="141">
        <f t="shared" si="106"/>
        <v>0</v>
      </c>
      <c r="DI112" s="141">
        <f t="shared" si="106"/>
        <v>0</v>
      </c>
      <c r="DJ112" s="141">
        <f t="shared" si="106"/>
        <v>0</v>
      </c>
      <c r="DK112" s="141">
        <f t="shared" si="106"/>
        <v>0</v>
      </c>
      <c r="DL112" s="141">
        <f t="shared" si="106"/>
        <v>0</v>
      </c>
      <c r="DM112" s="141">
        <f t="shared" si="106"/>
        <v>0</v>
      </c>
      <c r="DN112" s="141">
        <f t="shared" si="106"/>
        <v>0</v>
      </c>
      <c r="DO112" s="141">
        <f t="shared" si="106"/>
        <v>0</v>
      </c>
      <c r="DP112" s="141">
        <f t="shared" si="106"/>
        <v>0</v>
      </c>
      <c r="DQ112" s="141">
        <f t="shared" si="106"/>
        <v>0</v>
      </c>
      <c r="DR112" s="141">
        <f t="shared" si="106"/>
        <v>0</v>
      </c>
      <c r="DS112" s="141">
        <f t="shared" si="106"/>
        <v>0</v>
      </c>
      <c r="DT112" s="141">
        <f t="shared" si="106"/>
        <v>0</v>
      </c>
      <c r="DU112" s="141">
        <f t="shared" si="106"/>
        <v>0</v>
      </c>
      <c r="DV112" s="141">
        <f t="shared" si="106"/>
        <v>0</v>
      </c>
      <c r="DW112" s="141">
        <f t="shared" si="106"/>
        <v>0</v>
      </c>
      <c r="DX112" s="141">
        <f t="shared" si="106"/>
        <v>0</v>
      </c>
      <c r="DY112" s="141">
        <f t="shared" si="106"/>
        <v>0</v>
      </c>
      <c r="DZ112" s="141">
        <f t="shared" si="106"/>
        <v>0</v>
      </c>
      <c r="ED112" s="336">
        <v>0</v>
      </c>
      <c r="EE112" s="336"/>
      <c r="EF112" s="336"/>
      <c r="EG112" s="336"/>
      <c r="EH112" s="336"/>
      <c r="EK112" t="s">
        <v>400</v>
      </c>
    </row>
    <row r="113" spans="1:141">
      <c r="A113" s="1"/>
      <c r="B113" t="str">
        <f t="shared" si="102"/>
        <v>Building substitution</v>
      </c>
      <c r="C113" s="5" t="s">
        <v>417</v>
      </c>
      <c r="D113" s="141">
        <f t="shared" si="103"/>
        <v>0</v>
      </c>
      <c r="E113" s="141">
        <f t="shared" si="103"/>
        <v>14.567040289362646</v>
      </c>
      <c r="F113" s="141">
        <f t="shared" si="103"/>
        <v>28.988446263280725</v>
      </c>
      <c r="G113" s="141">
        <f t="shared" si="103"/>
        <v>43.265728224500826</v>
      </c>
      <c r="H113" s="141">
        <f t="shared" si="103"/>
        <v>57.400382552365912</v>
      </c>
      <c r="I113" s="141">
        <f t="shared" si="103"/>
        <v>71.393891823161283</v>
      </c>
      <c r="J113" s="141">
        <f t="shared" si="103"/>
        <v>85.247724929461938</v>
      </c>
      <c r="K113" s="141">
        <f t="shared" ref="K113:AH113" si="107">K15*$ED113</f>
        <v>98.963337198489285</v>
      </c>
      <c r="L113" s="141">
        <f t="shared" si="107"/>
        <v>112.54217050948519</v>
      </c>
      <c r="M113" s="141">
        <f t="shared" si="107"/>
        <v>125.98565341011145</v>
      </c>
      <c r="N113" s="141">
        <f t="shared" si="107"/>
        <v>139.29520123188226</v>
      </c>
      <c r="O113" s="141">
        <f t="shared" si="107"/>
        <v>152.47221620463787</v>
      </c>
      <c r="P113" s="141">
        <f t="shared" si="107"/>
        <v>165.51808757006708</v>
      </c>
      <c r="Q113" s="141">
        <f t="shared" si="107"/>
        <v>178.43419169428543</v>
      </c>
      <c r="R113" s="141">
        <f t="shared" si="107"/>
        <v>191.22189217947837</v>
      </c>
      <c r="S113" s="141">
        <f t="shared" si="107"/>
        <v>203.8825399746155</v>
      </c>
      <c r="T113" s="141">
        <f t="shared" si="107"/>
        <v>216.4174734852441</v>
      </c>
      <c r="U113" s="141">
        <f t="shared" si="107"/>
        <v>228.82801868236874</v>
      </c>
      <c r="V113" s="141">
        <f t="shared" si="107"/>
        <v>241.11548921042564</v>
      </c>
      <c r="W113" s="141">
        <f t="shared" si="107"/>
        <v>253.28118649435766</v>
      </c>
      <c r="X113" s="141">
        <f t="shared" si="107"/>
        <v>265.32639984579782</v>
      </c>
      <c r="Y113" s="141">
        <f t="shared" si="107"/>
        <v>277.6524821911226</v>
      </c>
      <c r="Z113" s="141">
        <f t="shared" si="107"/>
        <v>289.856781902497</v>
      </c>
      <c r="AA113" s="141">
        <f t="shared" si="107"/>
        <v>301.94059241683698</v>
      </c>
      <c r="AB113" s="141">
        <f t="shared" si="107"/>
        <v>313.90519510646124</v>
      </c>
      <c r="AC113" s="141">
        <f t="shared" si="107"/>
        <v>325.75185938409925</v>
      </c>
      <c r="AD113" s="141">
        <f t="shared" si="107"/>
        <v>337.4818428070231</v>
      </c>
      <c r="AE113" s="141">
        <f t="shared" si="107"/>
        <v>349.09639118031106</v>
      </c>
      <c r="AF113" s="141">
        <f t="shared" si="107"/>
        <v>360.59673865925049</v>
      </c>
      <c r="AG113" s="141">
        <f t="shared" si="107"/>
        <v>371.98410785088618</v>
      </c>
      <c r="AH113" s="141">
        <f t="shared" si="107"/>
        <v>383.25970991472025</v>
      </c>
      <c r="AI113" s="141"/>
      <c r="AJ113" s="141">
        <f t="shared" si="104"/>
        <v>0</v>
      </c>
      <c r="AK113" s="141">
        <f t="shared" si="104"/>
        <v>7.2835201446813231</v>
      </c>
      <c r="AL113" s="141">
        <f t="shared" si="104"/>
        <v>14.494223131640362</v>
      </c>
      <c r="AM113" s="141">
        <f t="shared" si="104"/>
        <v>21.632864112250413</v>
      </c>
      <c r="AN113" s="141">
        <f t="shared" si="104"/>
        <v>28.700191276182956</v>
      </c>
      <c r="AO113" s="141">
        <f t="shared" si="104"/>
        <v>35.696945911580642</v>
      </c>
      <c r="AP113" s="141">
        <f t="shared" si="104"/>
        <v>42.623862464730969</v>
      </c>
      <c r="AQ113" s="141">
        <f t="shared" ref="AQ113:BN113" si="108">AQ15*$ED113</f>
        <v>49.481668599244642</v>
      </c>
      <c r="AR113" s="141">
        <f t="shared" si="108"/>
        <v>56.271085254742594</v>
      </c>
      <c r="AS113" s="141">
        <f t="shared" si="108"/>
        <v>62.992826705055727</v>
      </c>
      <c r="AT113" s="141">
        <f t="shared" si="108"/>
        <v>69.64760061594113</v>
      </c>
      <c r="AU113" s="141">
        <f t="shared" si="108"/>
        <v>76.236108102318937</v>
      </c>
      <c r="AV113" s="141">
        <f t="shared" si="108"/>
        <v>82.759043785033541</v>
      </c>
      <c r="AW113" s="141">
        <f t="shared" si="108"/>
        <v>89.217095847142716</v>
      </c>
      <c r="AX113" s="141">
        <f t="shared" si="108"/>
        <v>95.610946089739187</v>
      </c>
      <c r="AY113" s="141">
        <f t="shared" si="108"/>
        <v>101.94126998730775</v>
      </c>
      <c r="AZ113" s="141">
        <f t="shared" si="108"/>
        <v>108.20873674262205</v>
      </c>
      <c r="BA113" s="141">
        <f t="shared" si="108"/>
        <v>114.41400934118437</v>
      </c>
      <c r="BB113" s="141">
        <f t="shared" si="108"/>
        <v>120.55774460521282</v>
      </c>
      <c r="BC113" s="141">
        <f t="shared" si="108"/>
        <v>126.64059324717883</v>
      </c>
      <c r="BD113" s="141">
        <f t="shared" si="108"/>
        <v>132.66319992289891</v>
      </c>
      <c r="BE113" s="141">
        <f t="shared" si="108"/>
        <v>138.8262410955613</v>
      </c>
      <c r="BF113" s="141">
        <f t="shared" si="108"/>
        <v>144.9283909512485</v>
      </c>
      <c r="BG113" s="141">
        <f t="shared" si="108"/>
        <v>150.97029620841849</v>
      </c>
      <c r="BH113" s="141">
        <f t="shared" si="108"/>
        <v>156.95259755323062</v>
      </c>
      <c r="BI113" s="141">
        <f t="shared" si="108"/>
        <v>162.87592969204962</v>
      </c>
      <c r="BJ113" s="141">
        <f t="shared" si="108"/>
        <v>168.74092140351155</v>
      </c>
      <c r="BK113" s="141">
        <f t="shared" si="108"/>
        <v>174.54819559015553</v>
      </c>
      <c r="BL113" s="141">
        <f t="shared" si="108"/>
        <v>180.29836932962525</v>
      </c>
      <c r="BM113" s="141">
        <f t="shared" si="108"/>
        <v>185.99205392544309</v>
      </c>
      <c r="BN113" s="141">
        <f t="shared" si="108"/>
        <v>191.62985495736012</v>
      </c>
      <c r="BO113" s="141"/>
      <c r="BP113" s="141">
        <f t="shared" si="105"/>
        <v>0</v>
      </c>
      <c r="BQ113" s="141">
        <f t="shared" si="105"/>
        <v>0</v>
      </c>
      <c r="BR113" s="141">
        <f t="shared" si="105"/>
        <v>0</v>
      </c>
      <c r="BS113" s="141">
        <f t="shared" si="105"/>
        <v>0</v>
      </c>
      <c r="BT113" s="141">
        <f t="shared" si="105"/>
        <v>0</v>
      </c>
      <c r="BU113" s="141">
        <f t="shared" si="105"/>
        <v>0</v>
      </c>
      <c r="BV113" s="141">
        <f t="shared" si="105"/>
        <v>0</v>
      </c>
      <c r="BW113" s="141">
        <f t="shared" ref="BW113:CT113" si="109">BW15*$ED113</f>
        <v>0</v>
      </c>
      <c r="BX113" s="141">
        <f t="shared" si="109"/>
        <v>0</v>
      </c>
      <c r="BY113" s="141">
        <f t="shared" si="109"/>
        <v>0</v>
      </c>
      <c r="BZ113" s="141">
        <f t="shared" si="109"/>
        <v>0</v>
      </c>
      <c r="CA113" s="141">
        <f t="shared" si="109"/>
        <v>0</v>
      </c>
      <c r="CB113" s="141">
        <f t="shared" si="109"/>
        <v>0</v>
      </c>
      <c r="CC113" s="141">
        <f t="shared" si="109"/>
        <v>0</v>
      </c>
      <c r="CD113" s="141">
        <f t="shared" si="109"/>
        <v>0</v>
      </c>
      <c r="CE113" s="141">
        <f t="shared" si="109"/>
        <v>0</v>
      </c>
      <c r="CF113" s="141">
        <f t="shared" si="109"/>
        <v>0</v>
      </c>
      <c r="CG113" s="141">
        <f t="shared" si="109"/>
        <v>0</v>
      </c>
      <c r="CH113" s="141">
        <f t="shared" si="109"/>
        <v>0</v>
      </c>
      <c r="CI113" s="141">
        <f t="shared" si="109"/>
        <v>0</v>
      </c>
      <c r="CJ113" s="141">
        <f t="shared" si="109"/>
        <v>0</v>
      </c>
      <c r="CK113" s="141">
        <f t="shared" si="109"/>
        <v>0</v>
      </c>
      <c r="CL113" s="141">
        <f t="shared" si="109"/>
        <v>0</v>
      </c>
      <c r="CM113" s="141">
        <f t="shared" si="109"/>
        <v>0</v>
      </c>
      <c r="CN113" s="141">
        <f t="shared" si="109"/>
        <v>0</v>
      </c>
      <c r="CO113" s="141">
        <f t="shared" si="109"/>
        <v>0</v>
      </c>
      <c r="CP113" s="141">
        <f t="shared" si="109"/>
        <v>0</v>
      </c>
      <c r="CQ113" s="141">
        <f t="shared" si="109"/>
        <v>0</v>
      </c>
      <c r="CR113" s="141">
        <f t="shared" si="109"/>
        <v>0</v>
      </c>
      <c r="CS113" s="141">
        <f t="shared" si="109"/>
        <v>0</v>
      </c>
      <c r="CT113" s="141">
        <f t="shared" si="109"/>
        <v>0</v>
      </c>
      <c r="CU113" s="141"/>
      <c r="CV113" s="141">
        <f t="shared" si="106"/>
        <v>0</v>
      </c>
      <c r="CW113" s="141">
        <f t="shared" si="106"/>
        <v>0</v>
      </c>
      <c r="CX113" s="141">
        <f t="shared" si="106"/>
        <v>0</v>
      </c>
      <c r="CY113" s="141">
        <f t="shared" si="106"/>
        <v>0</v>
      </c>
      <c r="CZ113" s="141">
        <f t="shared" si="106"/>
        <v>0</v>
      </c>
      <c r="DA113" s="141">
        <f t="shared" si="106"/>
        <v>0</v>
      </c>
      <c r="DB113" s="141">
        <f t="shared" si="106"/>
        <v>0</v>
      </c>
      <c r="DC113" s="141">
        <f t="shared" ref="DC113:DZ113" si="110">DC15*$ED113</f>
        <v>0</v>
      </c>
      <c r="DD113" s="141">
        <f t="shared" si="110"/>
        <v>0</v>
      </c>
      <c r="DE113" s="141">
        <f t="shared" si="110"/>
        <v>0</v>
      </c>
      <c r="DF113" s="141">
        <f t="shared" si="110"/>
        <v>0</v>
      </c>
      <c r="DG113" s="141">
        <f t="shared" si="110"/>
        <v>0</v>
      </c>
      <c r="DH113" s="141">
        <f t="shared" si="110"/>
        <v>0</v>
      </c>
      <c r="DI113" s="141">
        <f t="shared" si="110"/>
        <v>0</v>
      </c>
      <c r="DJ113" s="141">
        <f t="shared" si="110"/>
        <v>0</v>
      </c>
      <c r="DK113" s="141">
        <f t="shared" si="110"/>
        <v>0</v>
      </c>
      <c r="DL113" s="141">
        <f t="shared" si="110"/>
        <v>0</v>
      </c>
      <c r="DM113" s="141">
        <f t="shared" si="110"/>
        <v>0</v>
      </c>
      <c r="DN113" s="141">
        <f t="shared" si="110"/>
        <v>0</v>
      </c>
      <c r="DO113" s="141">
        <f t="shared" si="110"/>
        <v>0</v>
      </c>
      <c r="DP113" s="141">
        <f t="shared" si="110"/>
        <v>0</v>
      </c>
      <c r="DQ113" s="141">
        <f t="shared" si="110"/>
        <v>0</v>
      </c>
      <c r="DR113" s="141">
        <f t="shared" si="110"/>
        <v>0</v>
      </c>
      <c r="DS113" s="141">
        <f t="shared" si="110"/>
        <v>0</v>
      </c>
      <c r="DT113" s="141">
        <f t="shared" si="110"/>
        <v>0</v>
      </c>
      <c r="DU113" s="141">
        <f t="shared" si="110"/>
        <v>0</v>
      </c>
      <c r="DV113" s="141">
        <f t="shared" si="110"/>
        <v>0</v>
      </c>
      <c r="DW113" s="141">
        <f t="shared" si="110"/>
        <v>0</v>
      </c>
      <c r="DX113" s="141">
        <f t="shared" si="110"/>
        <v>0</v>
      </c>
      <c r="DY113" s="141">
        <f t="shared" si="110"/>
        <v>0</v>
      </c>
      <c r="DZ113" s="141">
        <f t="shared" si="110"/>
        <v>0</v>
      </c>
      <c r="ED113" s="342">
        <v>1000</v>
      </c>
      <c r="EE113" s="336"/>
      <c r="EF113" s="336"/>
      <c r="EG113" s="336"/>
      <c r="EH113" s="336"/>
      <c r="EK113" t="s">
        <v>400</v>
      </c>
    </row>
    <row r="114" spans="1:141">
      <c r="A114" s="1"/>
      <c r="B114" t="str">
        <f t="shared" si="102"/>
        <v>Apparel - waste reduction</v>
      </c>
      <c r="C114" s="5" t="s">
        <v>417</v>
      </c>
      <c r="D114" s="141">
        <f t="shared" ref="D114:AH122" si="111">D16*$ED114</f>
        <v>0</v>
      </c>
      <c r="E114" s="141">
        <f t="shared" si="111"/>
        <v>0</v>
      </c>
      <c r="F114" s="141">
        <f t="shared" si="111"/>
        <v>0</v>
      </c>
      <c r="G114" s="141">
        <f t="shared" si="111"/>
        <v>0</v>
      </c>
      <c r="H114" s="141">
        <f t="shared" si="111"/>
        <v>0</v>
      </c>
      <c r="I114" s="141">
        <f t="shared" si="111"/>
        <v>0</v>
      </c>
      <c r="J114" s="141">
        <f t="shared" si="111"/>
        <v>0</v>
      </c>
      <c r="K114" s="141">
        <f t="shared" si="111"/>
        <v>0</v>
      </c>
      <c r="L114" s="141">
        <f t="shared" si="111"/>
        <v>0</v>
      </c>
      <c r="M114" s="141">
        <f t="shared" si="111"/>
        <v>0</v>
      </c>
      <c r="N114" s="141">
        <f t="shared" si="111"/>
        <v>0</v>
      </c>
      <c r="O114" s="141">
        <f t="shared" si="111"/>
        <v>0</v>
      </c>
      <c r="P114" s="141">
        <f t="shared" si="111"/>
        <v>0</v>
      </c>
      <c r="Q114" s="141">
        <f t="shared" si="111"/>
        <v>0</v>
      </c>
      <c r="R114" s="141">
        <f t="shared" si="111"/>
        <v>0</v>
      </c>
      <c r="S114" s="141">
        <f t="shared" si="111"/>
        <v>0</v>
      </c>
      <c r="T114" s="141">
        <f t="shared" si="111"/>
        <v>0</v>
      </c>
      <c r="U114" s="141">
        <f t="shared" si="111"/>
        <v>0</v>
      </c>
      <c r="V114" s="141">
        <f t="shared" si="111"/>
        <v>0</v>
      </c>
      <c r="W114" s="141">
        <f t="shared" si="111"/>
        <v>0</v>
      </c>
      <c r="X114" s="141">
        <f t="shared" si="111"/>
        <v>0</v>
      </c>
      <c r="Y114" s="141">
        <f t="shared" si="111"/>
        <v>0</v>
      </c>
      <c r="Z114" s="141">
        <f t="shared" si="111"/>
        <v>0</v>
      </c>
      <c r="AA114" s="141">
        <f t="shared" si="111"/>
        <v>0</v>
      </c>
      <c r="AB114" s="141">
        <f t="shared" si="111"/>
        <v>0</v>
      </c>
      <c r="AC114" s="141">
        <f t="shared" si="111"/>
        <v>0</v>
      </c>
      <c r="AD114" s="141">
        <f t="shared" si="111"/>
        <v>0</v>
      </c>
      <c r="AE114" s="141">
        <f t="shared" si="111"/>
        <v>0</v>
      </c>
      <c r="AF114" s="141">
        <f t="shared" si="111"/>
        <v>0</v>
      </c>
      <c r="AG114" s="141">
        <f t="shared" si="111"/>
        <v>0</v>
      </c>
      <c r="AH114" s="141">
        <f t="shared" si="111"/>
        <v>0</v>
      </c>
      <c r="AI114" s="141"/>
      <c r="AJ114" s="141">
        <f t="shared" ref="AJ114:BN122" si="112">AJ16*$ED114</f>
        <v>0</v>
      </c>
      <c r="AK114" s="141">
        <f t="shared" si="112"/>
        <v>0</v>
      </c>
      <c r="AL114" s="141">
        <f t="shared" si="112"/>
        <v>0</v>
      </c>
      <c r="AM114" s="141">
        <f t="shared" si="112"/>
        <v>0</v>
      </c>
      <c r="AN114" s="141">
        <f t="shared" si="112"/>
        <v>0</v>
      </c>
      <c r="AO114" s="141">
        <f t="shared" si="112"/>
        <v>0</v>
      </c>
      <c r="AP114" s="141">
        <f t="shared" si="112"/>
        <v>0</v>
      </c>
      <c r="AQ114" s="141">
        <f t="shared" si="112"/>
        <v>0</v>
      </c>
      <c r="AR114" s="141">
        <f t="shared" si="112"/>
        <v>0</v>
      </c>
      <c r="AS114" s="141">
        <f t="shared" si="112"/>
        <v>0</v>
      </c>
      <c r="AT114" s="141">
        <f t="shared" si="112"/>
        <v>0</v>
      </c>
      <c r="AU114" s="141">
        <f t="shared" si="112"/>
        <v>0</v>
      </c>
      <c r="AV114" s="141">
        <f t="shared" si="112"/>
        <v>0</v>
      </c>
      <c r="AW114" s="141">
        <f t="shared" si="112"/>
        <v>0</v>
      </c>
      <c r="AX114" s="141">
        <f t="shared" si="112"/>
        <v>0</v>
      </c>
      <c r="AY114" s="141">
        <f t="shared" si="112"/>
        <v>0</v>
      </c>
      <c r="AZ114" s="141">
        <f t="shared" si="112"/>
        <v>0</v>
      </c>
      <c r="BA114" s="141">
        <f t="shared" si="112"/>
        <v>0</v>
      </c>
      <c r="BB114" s="141">
        <f t="shared" si="112"/>
        <v>0</v>
      </c>
      <c r="BC114" s="141">
        <f t="shared" si="112"/>
        <v>0</v>
      </c>
      <c r="BD114" s="141">
        <f t="shared" si="112"/>
        <v>0</v>
      </c>
      <c r="BE114" s="141">
        <f t="shared" si="112"/>
        <v>0</v>
      </c>
      <c r="BF114" s="141">
        <f t="shared" si="112"/>
        <v>0</v>
      </c>
      <c r="BG114" s="141">
        <f t="shared" si="112"/>
        <v>0</v>
      </c>
      <c r="BH114" s="141">
        <f t="shared" si="112"/>
        <v>0</v>
      </c>
      <c r="BI114" s="141">
        <f t="shared" si="112"/>
        <v>0</v>
      </c>
      <c r="BJ114" s="141">
        <f t="shared" si="112"/>
        <v>0</v>
      </c>
      <c r="BK114" s="141">
        <f t="shared" si="112"/>
        <v>0</v>
      </c>
      <c r="BL114" s="141">
        <f t="shared" si="112"/>
        <v>0</v>
      </c>
      <c r="BM114" s="141">
        <f t="shared" si="112"/>
        <v>0</v>
      </c>
      <c r="BN114" s="141">
        <f t="shared" si="112"/>
        <v>0</v>
      </c>
      <c r="BO114" s="141"/>
      <c r="BP114" s="141">
        <f t="shared" ref="BP114:CT122" si="113">BP16*$ED114</f>
        <v>0</v>
      </c>
      <c r="BQ114" s="141">
        <f t="shared" si="113"/>
        <v>0</v>
      </c>
      <c r="BR114" s="141">
        <f t="shared" si="113"/>
        <v>0</v>
      </c>
      <c r="BS114" s="141">
        <f t="shared" si="113"/>
        <v>0</v>
      </c>
      <c r="BT114" s="141">
        <f t="shared" si="113"/>
        <v>0</v>
      </c>
      <c r="BU114" s="141">
        <f t="shared" si="113"/>
        <v>0</v>
      </c>
      <c r="BV114" s="141">
        <f t="shared" si="113"/>
        <v>0</v>
      </c>
      <c r="BW114" s="141">
        <f t="shared" si="113"/>
        <v>0</v>
      </c>
      <c r="BX114" s="141">
        <f t="shared" si="113"/>
        <v>0</v>
      </c>
      <c r="BY114" s="141">
        <f t="shared" si="113"/>
        <v>0</v>
      </c>
      <c r="BZ114" s="141">
        <f t="shared" si="113"/>
        <v>0</v>
      </c>
      <c r="CA114" s="141">
        <f t="shared" si="113"/>
        <v>0</v>
      </c>
      <c r="CB114" s="141">
        <f t="shared" si="113"/>
        <v>0</v>
      </c>
      <c r="CC114" s="141">
        <f t="shared" si="113"/>
        <v>0</v>
      </c>
      <c r="CD114" s="141">
        <f t="shared" si="113"/>
        <v>0</v>
      </c>
      <c r="CE114" s="141">
        <f t="shared" si="113"/>
        <v>0</v>
      </c>
      <c r="CF114" s="141">
        <f t="shared" si="113"/>
        <v>0</v>
      </c>
      <c r="CG114" s="141">
        <f t="shared" si="113"/>
        <v>0</v>
      </c>
      <c r="CH114" s="141">
        <f t="shared" si="113"/>
        <v>0</v>
      </c>
      <c r="CI114" s="141">
        <f t="shared" si="113"/>
        <v>0</v>
      </c>
      <c r="CJ114" s="141">
        <f t="shared" si="113"/>
        <v>0</v>
      </c>
      <c r="CK114" s="141">
        <f t="shared" si="113"/>
        <v>0</v>
      </c>
      <c r="CL114" s="141">
        <f t="shared" si="113"/>
        <v>0</v>
      </c>
      <c r="CM114" s="141">
        <f t="shared" si="113"/>
        <v>0</v>
      </c>
      <c r="CN114" s="141">
        <f t="shared" si="113"/>
        <v>0</v>
      </c>
      <c r="CO114" s="141">
        <f t="shared" si="113"/>
        <v>0</v>
      </c>
      <c r="CP114" s="141">
        <f t="shared" si="113"/>
        <v>0</v>
      </c>
      <c r="CQ114" s="141">
        <f t="shared" si="113"/>
        <v>0</v>
      </c>
      <c r="CR114" s="141">
        <f t="shared" si="113"/>
        <v>0</v>
      </c>
      <c r="CS114" s="141">
        <f t="shared" si="113"/>
        <v>0</v>
      </c>
      <c r="CT114" s="141">
        <f t="shared" si="113"/>
        <v>0</v>
      </c>
      <c r="CU114" s="141"/>
      <c r="CV114" s="141">
        <f t="shared" ref="CV114:DZ122" si="114">CV16*$ED114</f>
        <v>0</v>
      </c>
      <c r="CW114" s="141">
        <f t="shared" si="114"/>
        <v>0</v>
      </c>
      <c r="CX114" s="141">
        <f t="shared" si="114"/>
        <v>0</v>
      </c>
      <c r="CY114" s="141">
        <f t="shared" si="114"/>
        <v>0</v>
      </c>
      <c r="CZ114" s="141">
        <f t="shared" si="114"/>
        <v>0</v>
      </c>
      <c r="DA114" s="141">
        <f t="shared" si="114"/>
        <v>0</v>
      </c>
      <c r="DB114" s="141">
        <f t="shared" si="114"/>
        <v>0</v>
      </c>
      <c r="DC114" s="141">
        <f t="shared" si="114"/>
        <v>0</v>
      </c>
      <c r="DD114" s="141">
        <f t="shared" si="114"/>
        <v>0</v>
      </c>
      <c r="DE114" s="141">
        <f t="shared" si="114"/>
        <v>0</v>
      </c>
      <c r="DF114" s="141">
        <f t="shared" si="114"/>
        <v>0</v>
      </c>
      <c r="DG114" s="141">
        <f t="shared" si="114"/>
        <v>0</v>
      </c>
      <c r="DH114" s="141">
        <f t="shared" si="114"/>
        <v>0</v>
      </c>
      <c r="DI114" s="141">
        <f t="shared" si="114"/>
        <v>0</v>
      </c>
      <c r="DJ114" s="141">
        <f t="shared" si="114"/>
        <v>0</v>
      </c>
      <c r="DK114" s="141">
        <f t="shared" si="114"/>
        <v>0</v>
      </c>
      <c r="DL114" s="141">
        <f t="shared" si="114"/>
        <v>0</v>
      </c>
      <c r="DM114" s="141">
        <f t="shared" si="114"/>
        <v>0</v>
      </c>
      <c r="DN114" s="141">
        <f t="shared" si="114"/>
        <v>0</v>
      </c>
      <c r="DO114" s="141">
        <f t="shared" si="114"/>
        <v>0</v>
      </c>
      <c r="DP114" s="141">
        <f t="shared" si="114"/>
        <v>0</v>
      </c>
      <c r="DQ114" s="141">
        <f t="shared" si="114"/>
        <v>0</v>
      </c>
      <c r="DR114" s="141">
        <f t="shared" si="114"/>
        <v>0</v>
      </c>
      <c r="DS114" s="141">
        <f t="shared" si="114"/>
        <v>0</v>
      </c>
      <c r="DT114" s="141">
        <f t="shared" si="114"/>
        <v>0</v>
      </c>
      <c r="DU114" s="141">
        <f t="shared" si="114"/>
        <v>0</v>
      </c>
      <c r="DV114" s="141">
        <f t="shared" si="114"/>
        <v>0</v>
      </c>
      <c r="DW114" s="141">
        <f t="shared" si="114"/>
        <v>0</v>
      </c>
      <c r="DX114" s="141">
        <f t="shared" si="114"/>
        <v>0</v>
      </c>
      <c r="DY114" s="141">
        <f t="shared" si="114"/>
        <v>0</v>
      </c>
      <c r="DZ114" s="141">
        <f t="shared" si="114"/>
        <v>0</v>
      </c>
      <c r="ED114" s="336">
        <v>0</v>
      </c>
      <c r="EE114" s="336"/>
      <c r="EF114" s="336"/>
      <c r="EG114" s="336"/>
      <c r="EH114" s="336"/>
      <c r="EK114" t="s">
        <v>400</v>
      </c>
    </row>
    <row r="115" spans="1:141">
      <c r="A115" s="1"/>
      <c r="B115" t="str">
        <f t="shared" si="102"/>
        <v>Apparel - NBM</v>
      </c>
      <c r="C115" s="5" t="s">
        <v>417</v>
      </c>
      <c r="D115" s="141">
        <f t="shared" si="111"/>
        <v>0</v>
      </c>
      <c r="E115" s="141">
        <f t="shared" si="111"/>
        <v>1.2837622174647849</v>
      </c>
      <c r="F115" s="141">
        <f t="shared" si="111"/>
        <v>2.5525121360483931</v>
      </c>
      <c r="G115" s="141">
        <f t="shared" si="111"/>
        <v>3.8064047796668712</v>
      </c>
      <c r="H115" s="141">
        <f t="shared" si="111"/>
        <v>5.0455937491626139</v>
      </c>
      <c r="I115" s="141">
        <f t="shared" si="111"/>
        <v>6.2702312345521465</v>
      </c>
      <c r="J115" s="141">
        <f t="shared" si="111"/>
        <v>7.4804680271726935</v>
      </c>
      <c r="K115" s="141">
        <f t="shared" si="111"/>
        <v>8.6764535317283702</v>
      </c>
      <c r="L115" s="141">
        <f t="shared" si="111"/>
        <v>9.8583357782367695</v>
      </c>
      <c r="M115" s="141">
        <f t="shared" si="111"/>
        <v>11.026261433876806</v>
      </c>
      <c r="N115" s="141">
        <f t="shared" si="111"/>
        <v>12.180375814738522</v>
      </c>
      <c r="O115" s="141">
        <f t="shared" si="111"/>
        <v>13.926314847361011</v>
      </c>
      <c r="P115" s="141">
        <f t="shared" si="111"/>
        <v>15.651724108434156</v>
      </c>
      <c r="Q115" s="141">
        <f t="shared" si="111"/>
        <v>17.356817268089372</v>
      </c>
      <c r="R115" s="141">
        <f t="shared" si="111"/>
        <v>19.041806027368121</v>
      </c>
      <c r="S115" s="141">
        <f t="shared" si="111"/>
        <v>20.706900135208542</v>
      </c>
      <c r="T115" s="141">
        <f t="shared" si="111"/>
        <v>22.352307405291523</v>
      </c>
      <c r="U115" s="141">
        <f t="shared" si="111"/>
        <v>23.978233732747277</v>
      </c>
      <c r="V115" s="141">
        <f t="shared" si="111"/>
        <v>25.584883110723631</v>
      </c>
      <c r="W115" s="141">
        <f t="shared" si="111"/>
        <v>27.17245764681714</v>
      </c>
      <c r="X115" s="141">
        <f t="shared" si="111"/>
        <v>28.741157579368018</v>
      </c>
      <c r="Y115" s="141">
        <f t="shared" si="111"/>
        <v>31.434244738662361</v>
      </c>
      <c r="Z115" s="141">
        <f t="shared" si="111"/>
        <v>34.095777147585913</v>
      </c>
      <c r="AA115" s="141">
        <f t="shared" si="111"/>
        <v>36.72608455115936</v>
      </c>
      <c r="AB115" s="141">
        <f t="shared" si="111"/>
        <v>39.325493649573929</v>
      </c>
      <c r="AC115" s="141">
        <f t="shared" si="111"/>
        <v>41.894328124489142</v>
      </c>
      <c r="AD115" s="141">
        <f t="shared" si="111"/>
        <v>44.432908665112677</v>
      </c>
      <c r="AE115" s="141">
        <f t="shared" si="111"/>
        <v>46.941552994064203</v>
      </c>
      <c r="AF115" s="141">
        <f t="shared" si="111"/>
        <v>49.420575893024896</v>
      </c>
      <c r="AG115" s="141">
        <f t="shared" si="111"/>
        <v>51.870289228174393</v>
      </c>
      <c r="AH115" s="141">
        <f t="shared" si="111"/>
        <v>54.291001975416876</v>
      </c>
      <c r="AI115" s="141"/>
      <c r="AJ115" s="141">
        <f t="shared" si="112"/>
        <v>0</v>
      </c>
      <c r="AK115" s="141">
        <f t="shared" si="112"/>
        <v>0.64188110873239246</v>
      </c>
      <c r="AL115" s="141">
        <f t="shared" si="112"/>
        <v>1.2762560680241966</v>
      </c>
      <c r="AM115" s="141">
        <f t="shared" si="112"/>
        <v>1.9032023898334356</v>
      </c>
      <c r="AN115" s="141">
        <f t="shared" si="112"/>
        <v>2.522796874581307</v>
      </c>
      <c r="AO115" s="141">
        <f t="shared" si="112"/>
        <v>3.1351156172760732</v>
      </c>
      <c r="AP115" s="141">
        <f t="shared" si="112"/>
        <v>3.7402340135863468</v>
      </c>
      <c r="AQ115" s="141">
        <f t="shared" si="112"/>
        <v>4.3382267658641851</v>
      </c>
      <c r="AR115" s="141">
        <f t="shared" si="112"/>
        <v>4.9291678891183848</v>
      </c>
      <c r="AS115" s="141">
        <f t="shared" si="112"/>
        <v>5.5131307169384032</v>
      </c>
      <c r="AT115" s="141">
        <f t="shared" si="112"/>
        <v>6.0901879073692609</v>
      </c>
      <c r="AU115" s="141">
        <f t="shared" si="112"/>
        <v>6.9631574236805056</v>
      </c>
      <c r="AV115" s="141">
        <f t="shared" si="112"/>
        <v>7.8258620542170778</v>
      </c>
      <c r="AW115" s="141">
        <f t="shared" si="112"/>
        <v>8.6784086340446862</v>
      </c>
      <c r="AX115" s="141">
        <f t="shared" si="112"/>
        <v>9.5209030136840607</v>
      </c>
      <c r="AY115" s="141">
        <f t="shared" si="112"/>
        <v>10.353450067604271</v>
      </c>
      <c r="AZ115" s="141">
        <f t="shared" si="112"/>
        <v>11.176153702645761</v>
      </c>
      <c r="BA115" s="141">
        <f t="shared" si="112"/>
        <v>11.989116866373639</v>
      </c>
      <c r="BB115" s="141">
        <f t="shared" si="112"/>
        <v>12.792441555361815</v>
      </c>
      <c r="BC115" s="141">
        <f t="shared" si="112"/>
        <v>13.58622882340857</v>
      </c>
      <c r="BD115" s="141">
        <f t="shared" si="112"/>
        <v>14.370578789684009</v>
      </c>
      <c r="BE115" s="141">
        <f t="shared" si="112"/>
        <v>15.717122369331181</v>
      </c>
      <c r="BF115" s="141">
        <f t="shared" si="112"/>
        <v>17.047888573792957</v>
      </c>
      <c r="BG115" s="141">
        <f t="shared" si="112"/>
        <v>18.36304227557968</v>
      </c>
      <c r="BH115" s="141">
        <f t="shared" si="112"/>
        <v>19.662746824786964</v>
      </c>
      <c r="BI115" s="141">
        <f t="shared" si="112"/>
        <v>20.947164062244571</v>
      </c>
      <c r="BJ115" s="141">
        <f t="shared" si="112"/>
        <v>22.216454332556339</v>
      </c>
      <c r="BK115" s="141">
        <f t="shared" si="112"/>
        <v>23.470776497032102</v>
      </c>
      <c r="BL115" s="141">
        <f t="shared" si="112"/>
        <v>24.710287946512448</v>
      </c>
      <c r="BM115" s="141">
        <f t="shared" si="112"/>
        <v>25.935144614087196</v>
      </c>
      <c r="BN115" s="141">
        <f t="shared" si="112"/>
        <v>27.145500987708438</v>
      </c>
      <c r="BO115" s="141"/>
      <c r="BP115" s="141">
        <f t="shared" si="113"/>
        <v>0</v>
      </c>
      <c r="BQ115" s="141">
        <f t="shared" si="113"/>
        <v>0</v>
      </c>
      <c r="BR115" s="141">
        <f t="shared" si="113"/>
        <v>0</v>
      </c>
      <c r="BS115" s="141">
        <f t="shared" si="113"/>
        <v>0</v>
      </c>
      <c r="BT115" s="141">
        <f t="shared" si="113"/>
        <v>0</v>
      </c>
      <c r="BU115" s="141">
        <f t="shared" si="113"/>
        <v>0</v>
      </c>
      <c r="BV115" s="141">
        <f t="shared" si="113"/>
        <v>0</v>
      </c>
      <c r="BW115" s="141">
        <f t="shared" si="113"/>
        <v>0</v>
      </c>
      <c r="BX115" s="141">
        <f t="shared" si="113"/>
        <v>0</v>
      </c>
      <c r="BY115" s="141">
        <f t="shared" si="113"/>
        <v>0</v>
      </c>
      <c r="BZ115" s="141">
        <f t="shared" si="113"/>
        <v>0</v>
      </c>
      <c r="CA115" s="141">
        <f t="shared" si="113"/>
        <v>0</v>
      </c>
      <c r="CB115" s="141">
        <f t="shared" si="113"/>
        <v>0</v>
      </c>
      <c r="CC115" s="141">
        <f t="shared" si="113"/>
        <v>0</v>
      </c>
      <c r="CD115" s="141">
        <f t="shared" si="113"/>
        <v>0</v>
      </c>
      <c r="CE115" s="141">
        <f t="shared" si="113"/>
        <v>0</v>
      </c>
      <c r="CF115" s="141">
        <f t="shared" si="113"/>
        <v>0</v>
      </c>
      <c r="CG115" s="141">
        <f t="shared" si="113"/>
        <v>0</v>
      </c>
      <c r="CH115" s="141">
        <f t="shared" si="113"/>
        <v>0</v>
      </c>
      <c r="CI115" s="141">
        <f t="shared" si="113"/>
        <v>0</v>
      </c>
      <c r="CJ115" s="141">
        <f t="shared" si="113"/>
        <v>0</v>
      </c>
      <c r="CK115" s="141">
        <f t="shared" si="113"/>
        <v>0</v>
      </c>
      <c r="CL115" s="141">
        <f t="shared" si="113"/>
        <v>0</v>
      </c>
      <c r="CM115" s="141">
        <f t="shared" si="113"/>
        <v>0</v>
      </c>
      <c r="CN115" s="141">
        <f t="shared" si="113"/>
        <v>0</v>
      </c>
      <c r="CO115" s="141">
        <f t="shared" si="113"/>
        <v>0</v>
      </c>
      <c r="CP115" s="141">
        <f t="shared" si="113"/>
        <v>0</v>
      </c>
      <c r="CQ115" s="141">
        <f t="shared" si="113"/>
        <v>0</v>
      </c>
      <c r="CR115" s="141">
        <f t="shared" si="113"/>
        <v>0</v>
      </c>
      <c r="CS115" s="141">
        <f t="shared" si="113"/>
        <v>0</v>
      </c>
      <c r="CT115" s="141">
        <f t="shared" si="113"/>
        <v>0</v>
      </c>
      <c r="CU115" s="141"/>
      <c r="CV115" s="141">
        <f t="shared" si="114"/>
        <v>0</v>
      </c>
      <c r="CW115" s="141">
        <f t="shared" si="114"/>
        <v>0</v>
      </c>
      <c r="CX115" s="141">
        <f t="shared" si="114"/>
        <v>0</v>
      </c>
      <c r="CY115" s="141">
        <f t="shared" si="114"/>
        <v>0</v>
      </c>
      <c r="CZ115" s="141">
        <f t="shared" si="114"/>
        <v>0</v>
      </c>
      <c r="DA115" s="141">
        <f t="shared" si="114"/>
        <v>0</v>
      </c>
      <c r="DB115" s="141">
        <f t="shared" si="114"/>
        <v>0</v>
      </c>
      <c r="DC115" s="141">
        <f t="shared" si="114"/>
        <v>0</v>
      </c>
      <c r="DD115" s="141">
        <f t="shared" si="114"/>
        <v>0</v>
      </c>
      <c r="DE115" s="141">
        <f t="shared" si="114"/>
        <v>0</v>
      </c>
      <c r="DF115" s="141">
        <f t="shared" si="114"/>
        <v>0</v>
      </c>
      <c r="DG115" s="141">
        <f t="shared" si="114"/>
        <v>0</v>
      </c>
      <c r="DH115" s="141">
        <f t="shared" si="114"/>
        <v>0</v>
      </c>
      <c r="DI115" s="141">
        <f t="shared" si="114"/>
        <v>0</v>
      </c>
      <c r="DJ115" s="141">
        <f t="shared" si="114"/>
        <v>0</v>
      </c>
      <c r="DK115" s="141">
        <f t="shared" si="114"/>
        <v>0</v>
      </c>
      <c r="DL115" s="141">
        <f t="shared" si="114"/>
        <v>0</v>
      </c>
      <c r="DM115" s="141">
        <f t="shared" si="114"/>
        <v>0</v>
      </c>
      <c r="DN115" s="141">
        <f t="shared" si="114"/>
        <v>0</v>
      </c>
      <c r="DO115" s="141">
        <f t="shared" si="114"/>
        <v>0</v>
      </c>
      <c r="DP115" s="141">
        <f t="shared" si="114"/>
        <v>0</v>
      </c>
      <c r="DQ115" s="141">
        <f t="shared" si="114"/>
        <v>0</v>
      </c>
      <c r="DR115" s="141">
        <f t="shared" si="114"/>
        <v>0</v>
      </c>
      <c r="DS115" s="141">
        <f t="shared" si="114"/>
        <v>0</v>
      </c>
      <c r="DT115" s="141">
        <f t="shared" si="114"/>
        <v>0</v>
      </c>
      <c r="DU115" s="141">
        <f t="shared" si="114"/>
        <v>0</v>
      </c>
      <c r="DV115" s="141">
        <f t="shared" si="114"/>
        <v>0</v>
      </c>
      <c r="DW115" s="141">
        <f t="shared" si="114"/>
        <v>0</v>
      </c>
      <c r="DX115" s="141">
        <f t="shared" si="114"/>
        <v>0</v>
      </c>
      <c r="DY115" s="141">
        <f t="shared" si="114"/>
        <v>0</v>
      </c>
      <c r="DZ115" s="141">
        <f t="shared" si="114"/>
        <v>0</v>
      </c>
      <c r="ED115" s="342">
        <v>1000</v>
      </c>
      <c r="EE115" s="336"/>
      <c r="EF115" s="336"/>
      <c r="EG115" s="336"/>
      <c r="EH115" s="336"/>
      <c r="EK115" t="s">
        <v>400</v>
      </c>
    </row>
    <row r="116" spans="1:141">
      <c r="A116" s="1"/>
      <c r="B116" t="str">
        <f t="shared" si="102"/>
        <v>Apparel - substitution</v>
      </c>
      <c r="C116" s="5" t="s">
        <v>417</v>
      </c>
      <c r="D116" s="141">
        <f t="shared" si="111"/>
        <v>0</v>
      </c>
      <c r="E116" s="141">
        <f t="shared" si="111"/>
        <v>1.2460045051864088</v>
      </c>
      <c r="F116" s="141">
        <f t="shared" si="111"/>
        <v>2.4774382496940288</v>
      </c>
      <c r="G116" s="141">
        <f t="shared" si="111"/>
        <v>3.6944516979119628</v>
      </c>
      <c r="H116" s="141">
        <f t="shared" si="111"/>
        <v>4.8971939330107714</v>
      </c>
      <c r="I116" s="141">
        <f t="shared" si="111"/>
        <v>6.085812668830024</v>
      </c>
      <c r="J116" s="141">
        <f t="shared" si="111"/>
        <v>7.260454261667614</v>
      </c>
      <c r="K116" s="141">
        <f t="shared" si="111"/>
        <v>8.4212637219716502</v>
      </c>
      <c r="L116" s="141">
        <f t="shared" si="111"/>
        <v>9.5683847259356867</v>
      </c>
      <c r="M116" s="141">
        <f t="shared" si="111"/>
        <v>10.701959626998075</v>
      </c>
      <c r="N116" s="141">
        <f t="shared" si="111"/>
        <v>11.822129467246214</v>
      </c>
      <c r="O116" s="141">
        <f t="shared" si="111"/>
        <v>12.929033988726463</v>
      </c>
      <c r="P116" s="141">
        <f t="shared" si="111"/>
        <v>14.022811644660466</v>
      </c>
      <c r="Q116" s="141">
        <f t="shared" si="111"/>
        <v>15.103599610568642</v>
      </c>
      <c r="R116" s="141">
        <f t="shared" si="111"/>
        <v>16.171533795301603</v>
      </c>
      <c r="S116" s="141">
        <f t="shared" si="111"/>
        <v>17.226748851980215</v>
      </c>
      <c r="T116" s="141">
        <f t="shared" si="111"/>
        <v>18.269378188845089</v>
      </c>
      <c r="U116" s="141">
        <f t="shared" si="111"/>
        <v>19.2995539800161</v>
      </c>
      <c r="V116" s="141">
        <f t="shared" si="111"/>
        <v>20.317407176162888</v>
      </c>
      <c r="W116" s="141">
        <f t="shared" si="111"/>
        <v>21.323067515086795</v>
      </c>
      <c r="X116" s="141">
        <f t="shared" si="111"/>
        <v>22.316663532215173</v>
      </c>
      <c r="Y116" s="141">
        <f t="shared" si="111"/>
        <v>23.331942084098049</v>
      </c>
      <c r="Z116" s="141">
        <f t="shared" si="111"/>
        <v>24.335025258277007</v>
      </c>
      <c r="AA116" s="141">
        <f t="shared" si="111"/>
        <v>25.326042016274599</v>
      </c>
      <c r="AB116" s="141">
        <f t="shared" si="111"/>
        <v>26.305120121899872</v>
      </c>
      <c r="AC116" s="141">
        <f t="shared" si="111"/>
        <v>27.272386151628226</v>
      </c>
      <c r="AD116" s="141">
        <f t="shared" si="111"/>
        <v>28.227965504895121</v>
      </c>
      <c r="AE116" s="141">
        <f t="shared" si="111"/>
        <v>29.171982414304257</v>
      </c>
      <c r="AF116" s="141">
        <f t="shared" si="111"/>
        <v>30.10455995575111</v>
      </c>
      <c r="AG116" s="141">
        <f t="shared" si="111"/>
        <v>31.025820058462209</v>
      </c>
      <c r="AH116" s="141">
        <f t="shared" si="111"/>
        <v>31.935883514951108</v>
      </c>
      <c r="AI116" s="141"/>
      <c r="AJ116" s="141">
        <f t="shared" si="112"/>
        <v>0</v>
      </c>
      <c r="AK116" s="141">
        <f t="shared" si="112"/>
        <v>0.62300225259320441</v>
      </c>
      <c r="AL116" s="141">
        <f t="shared" si="112"/>
        <v>1.2387191248470144</v>
      </c>
      <c r="AM116" s="141">
        <f t="shared" si="112"/>
        <v>1.8472258489559814</v>
      </c>
      <c r="AN116" s="141">
        <f t="shared" si="112"/>
        <v>2.4485969665053857</v>
      </c>
      <c r="AO116" s="141">
        <f t="shared" si="112"/>
        <v>3.042906334415012</v>
      </c>
      <c r="AP116" s="141">
        <f t="shared" si="112"/>
        <v>3.630227130833807</v>
      </c>
      <c r="AQ116" s="141">
        <f t="shared" si="112"/>
        <v>4.2106318609858251</v>
      </c>
      <c r="AR116" s="141">
        <f t="shared" si="112"/>
        <v>4.7841923629678433</v>
      </c>
      <c r="AS116" s="141">
        <f t="shared" si="112"/>
        <v>5.3509798134990376</v>
      </c>
      <c r="AT116" s="141">
        <f t="shared" si="112"/>
        <v>5.9110647336231068</v>
      </c>
      <c r="AU116" s="141">
        <f t="shared" si="112"/>
        <v>6.4645169943632315</v>
      </c>
      <c r="AV116" s="141">
        <f t="shared" si="112"/>
        <v>7.0114058223302331</v>
      </c>
      <c r="AW116" s="141">
        <f t="shared" si="112"/>
        <v>7.5517998052843209</v>
      </c>
      <c r="AX116" s="141">
        <f t="shared" si="112"/>
        <v>8.0857668976508013</v>
      </c>
      <c r="AY116" s="141">
        <f t="shared" si="112"/>
        <v>8.6133744259901075</v>
      </c>
      <c r="AZ116" s="141">
        <f t="shared" si="112"/>
        <v>9.1346890944225443</v>
      </c>
      <c r="BA116" s="141">
        <f t="shared" si="112"/>
        <v>9.6497769900080499</v>
      </c>
      <c r="BB116" s="141">
        <f t="shared" si="112"/>
        <v>10.158703588081444</v>
      </c>
      <c r="BC116" s="141">
        <f t="shared" si="112"/>
        <v>10.661533757543397</v>
      </c>
      <c r="BD116" s="141">
        <f t="shared" si="112"/>
        <v>11.158331766107587</v>
      </c>
      <c r="BE116" s="141">
        <f t="shared" si="112"/>
        <v>11.665971042049025</v>
      </c>
      <c r="BF116" s="141">
        <f t="shared" si="112"/>
        <v>12.167512629138503</v>
      </c>
      <c r="BG116" s="141">
        <f t="shared" si="112"/>
        <v>12.663021008137299</v>
      </c>
      <c r="BH116" s="141">
        <f t="shared" si="112"/>
        <v>13.152560060949936</v>
      </c>
      <c r="BI116" s="141">
        <f t="shared" si="112"/>
        <v>13.636193075814113</v>
      </c>
      <c r="BJ116" s="141">
        <f t="shared" si="112"/>
        <v>14.11398275244756</v>
      </c>
      <c r="BK116" s="141">
        <f t="shared" si="112"/>
        <v>14.585991207152128</v>
      </c>
      <c r="BL116" s="141">
        <f t="shared" si="112"/>
        <v>15.052279977875555</v>
      </c>
      <c r="BM116" s="141">
        <f t="shared" si="112"/>
        <v>15.512910029231104</v>
      </c>
      <c r="BN116" s="141">
        <f t="shared" si="112"/>
        <v>15.967941757475554</v>
      </c>
      <c r="BO116" s="141"/>
      <c r="BP116" s="141">
        <f t="shared" si="113"/>
        <v>0</v>
      </c>
      <c r="BQ116" s="141">
        <f t="shared" si="113"/>
        <v>0</v>
      </c>
      <c r="BR116" s="141">
        <f t="shared" si="113"/>
        <v>0</v>
      </c>
      <c r="BS116" s="141">
        <f t="shared" si="113"/>
        <v>0</v>
      </c>
      <c r="BT116" s="141">
        <f t="shared" si="113"/>
        <v>0</v>
      </c>
      <c r="BU116" s="141">
        <f t="shared" si="113"/>
        <v>0</v>
      </c>
      <c r="BV116" s="141">
        <f t="shared" si="113"/>
        <v>0</v>
      </c>
      <c r="BW116" s="141">
        <f t="shared" si="113"/>
        <v>0</v>
      </c>
      <c r="BX116" s="141">
        <f t="shared" si="113"/>
        <v>0</v>
      </c>
      <c r="BY116" s="141">
        <f t="shared" si="113"/>
        <v>0</v>
      </c>
      <c r="BZ116" s="141">
        <f t="shared" si="113"/>
        <v>0</v>
      </c>
      <c r="CA116" s="141">
        <f t="shared" si="113"/>
        <v>0</v>
      </c>
      <c r="CB116" s="141">
        <f t="shared" si="113"/>
        <v>0</v>
      </c>
      <c r="CC116" s="141">
        <f t="shared" si="113"/>
        <v>0</v>
      </c>
      <c r="CD116" s="141">
        <f t="shared" si="113"/>
        <v>0</v>
      </c>
      <c r="CE116" s="141">
        <f t="shared" si="113"/>
        <v>0</v>
      </c>
      <c r="CF116" s="141">
        <f t="shared" si="113"/>
        <v>0</v>
      </c>
      <c r="CG116" s="141">
        <f t="shared" si="113"/>
        <v>0</v>
      </c>
      <c r="CH116" s="141">
        <f t="shared" si="113"/>
        <v>0</v>
      </c>
      <c r="CI116" s="141">
        <f t="shared" si="113"/>
        <v>0</v>
      </c>
      <c r="CJ116" s="141">
        <f t="shared" si="113"/>
        <v>0</v>
      </c>
      <c r="CK116" s="141">
        <f t="shared" si="113"/>
        <v>0</v>
      </c>
      <c r="CL116" s="141">
        <f t="shared" si="113"/>
        <v>0</v>
      </c>
      <c r="CM116" s="141">
        <f t="shared" si="113"/>
        <v>0</v>
      </c>
      <c r="CN116" s="141">
        <f t="shared" si="113"/>
        <v>0</v>
      </c>
      <c r="CO116" s="141">
        <f t="shared" si="113"/>
        <v>0</v>
      </c>
      <c r="CP116" s="141">
        <f t="shared" si="113"/>
        <v>0</v>
      </c>
      <c r="CQ116" s="141">
        <f t="shared" si="113"/>
        <v>0</v>
      </c>
      <c r="CR116" s="141">
        <f t="shared" si="113"/>
        <v>0</v>
      </c>
      <c r="CS116" s="141">
        <f t="shared" si="113"/>
        <v>0</v>
      </c>
      <c r="CT116" s="141">
        <f t="shared" si="113"/>
        <v>0</v>
      </c>
      <c r="CU116" s="141"/>
      <c r="CV116" s="141">
        <f t="shared" si="114"/>
        <v>0</v>
      </c>
      <c r="CW116" s="141">
        <f t="shared" si="114"/>
        <v>0</v>
      </c>
      <c r="CX116" s="141">
        <f t="shared" si="114"/>
        <v>0</v>
      </c>
      <c r="CY116" s="141">
        <f t="shared" si="114"/>
        <v>0</v>
      </c>
      <c r="CZ116" s="141">
        <f t="shared" si="114"/>
        <v>0</v>
      </c>
      <c r="DA116" s="141">
        <f t="shared" si="114"/>
        <v>0</v>
      </c>
      <c r="DB116" s="141">
        <f t="shared" si="114"/>
        <v>0</v>
      </c>
      <c r="DC116" s="141">
        <f t="shared" si="114"/>
        <v>0</v>
      </c>
      <c r="DD116" s="141">
        <f t="shared" si="114"/>
        <v>0</v>
      </c>
      <c r="DE116" s="141">
        <f t="shared" si="114"/>
        <v>0</v>
      </c>
      <c r="DF116" s="141">
        <f t="shared" si="114"/>
        <v>0</v>
      </c>
      <c r="DG116" s="141">
        <f t="shared" si="114"/>
        <v>0</v>
      </c>
      <c r="DH116" s="141">
        <f t="shared" si="114"/>
        <v>0</v>
      </c>
      <c r="DI116" s="141">
        <f t="shared" si="114"/>
        <v>0</v>
      </c>
      <c r="DJ116" s="141">
        <f t="shared" si="114"/>
        <v>0</v>
      </c>
      <c r="DK116" s="141">
        <f t="shared" si="114"/>
        <v>0</v>
      </c>
      <c r="DL116" s="141">
        <f t="shared" si="114"/>
        <v>0</v>
      </c>
      <c r="DM116" s="141">
        <f t="shared" si="114"/>
        <v>0</v>
      </c>
      <c r="DN116" s="141">
        <f t="shared" si="114"/>
        <v>0</v>
      </c>
      <c r="DO116" s="141">
        <f t="shared" si="114"/>
        <v>0</v>
      </c>
      <c r="DP116" s="141">
        <f t="shared" si="114"/>
        <v>0</v>
      </c>
      <c r="DQ116" s="141">
        <f t="shared" si="114"/>
        <v>0</v>
      </c>
      <c r="DR116" s="141">
        <f t="shared" si="114"/>
        <v>0</v>
      </c>
      <c r="DS116" s="141">
        <f t="shared" si="114"/>
        <v>0</v>
      </c>
      <c r="DT116" s="141">
        <f t="shared" si="114"/>
        <v>0</v>
      </c>
      <c r="DU116" s="141">
        <f t="shared" si="114"/>
        <v>0</v>
      </c>
      <c r="DV116" s="141">
        <f t="shared" si="114"/>
        <v>0</v>
      </c>
      <c r="DW116" s="141">
        <f t="shared" si="114"/>
        <v>0</v>
      </c>
      <c r="DX116" s="141">
        <f t="shared" si="114"/>
        <v>0</v>
      </c>
      <c r="DY116" s="141">
        <f t="shared" si="114"/>
        <v>0</v>
      </c>
      <c r="DZ116" s="141">
        <f t="shared" si="114"/>
        <v>0</v>
      </c>
      <c r="ED116" s="342">
        <v>1000</v>
      </c>
      <c r="EE116" s="336"/>
      <c r="EF116" s="336"/>
      <c r="EG116" s="336"/>
      <c r="EH116" s="336"/>
      <c r="EK116" t="s">
        <v>400</v>
      </c>
    </row>
    <row r="117" spans="1:141">
      <c r="A117" s="1"/>
      <c r="B117" t="str">
        <f t="shared" si="102"/>
        <v>Others Reduction</v>
      </c>
      <c r="C117" s="5" t="s">
        <v>417</v>
      </c>
      <c r="D117" s="141">
        <f t="shared" si="111"/>
        <v>0</v>
      </c>
      <c r="E117" s="141">
        <f t="shared" si="111"/>
        <v>0</v>
      </c>
      <c r="F117" s="141">
        <f t="shared" si="111"/>
        <v>0</v>
      </c>
      <c r="G117" s="141">
        <f t="shared" si="111"/>
        <v>0</v>
      </c>
      <c r="H117" s="141">
        <f t="shared" si="111"/>
        <v>0</v>
      </c>
      <c r="I117" s="141">
        <f t="shared" si="111"/>
        <v>0</v>
      </c>
      <c r="J117" s="141">
        <f t="shared" si="111"/>
        <v>0</v>
      </c>
      <c r="K117" s="141">
        <f t="shared" si="111"/>
        <v>0</v>
      </c>
      <c r="L117" s="141">
        <f t="shared" si="111"/>
        <v>0</v>
      </c>
      <c r="M117" s="141">
        <f t="shared" si="111"/>
        <v>0</v>
      </c>
      <c r="N117" s="141">
        <f t="shared" si="111"/>
        <v>0</v>
      </c>
      <c r="O117" s="141">
        <f t="shared" si="111"/>
        <v>0</v>
      </c>
      <c r="P117" s="141">
        <f t="shared" si="111"/>
        <v>0</v>
      </c>
      <c r="Q117" s="141">
        <f t="shared" si="111"/>
        <v>0</v>
      </c>
      <c r="R117" s="141">
        <f t="shared" si="111"/>
        <v>0</v>
      </c>
      <c r="S117" s="141">
        <f t="shared" si="111"/>
        <v>0</v>
      </c>
      <c r="T117" s="141">
        <f t="shared" si="111"/>
        <v>0</v>
      </c>
      <c r="U117" s="141">
        <f t="shared" si="111"/>
        <v>0</v>
      </c>
      <c r="V117" s="141">
        <f t="shared" si="111"/>
        <v>0</v>
      </c>
      <c r="W117" s="141">
        <f t="shared" si="111"/>
        <v>0</v>
      </c>
      <c r="X117" s="141">
        <f t="shared" si="111"/>
        <v>0</v>
      </c>
      <c r="Y117" s="141">
        <f t="shared" si="111"/>
        <v>0</v>
      </c>
      <c r="Z117" s="141">
        <f t="shared" si="111"/>
        <v>0</v>
      </c>
      <c r="AA117" s="141">
        <f t="shared" si="111"/>
        <v>0</v>
      </c>
      <c r="AB117" s="141">
        <f t="shared" si="111"/>
        <v>0</v>
      </c>
      <c r="AC117" s="141">
        <f t="shared" si="111"/>
        <v>0</v>
      </c>
      <c r="AD117" s="141">
        <f t="shared" si="111"/>
        <v>0</v>
      </c>
      <c r="AE117" s="141">
        <f t="shared" si="111"/>
        <v>0</v>
      </c>
      <c r="AF117" s="141">
        <f t="shared" si="111"/>
        <v>0</v>
      </c>
      <c r="AG117" s="141">
        <f t="shared" si="111"/>
        <v>0</v>
      </c>
      <c r="AH117" s="141">
        <f t="shared" si="111"/>
        <v>0</v>
      </c>
      <c r="AI117" s="141"/>
      <c r="AJ117" s="141">
        <f t="shared" si="112"/>
        <v>0</v>
      </c>
      <c r="AK117" s="141">
        <f t="shared" si="112"/>
        <v>0</v>
      </c>
      <c r="AL117" s="141">
        <f t="shared" si="112"/>
        <v>0</v>
      </c>
      <c r="AM117" s="141">
        <f t="shared" si="112"/>
        <v>0</v>
      </c>
      <c r="AN117" s="141">
        <f t="shared" si="112"/>
        <v>0</v>
      </c>
      <c r="AO117" s="141">
        <f t="shared" si="112"/>
        <v>0</v>
      </c>
      <c r="AP117" s="141">
        <f t="shared" si="112"/>
        <v>0</v>
      </c>
      <c r="AQ117" s="141">
        <f t="shared" si="112"/>
        <v>0</v>
      </c>
      <c r="AR117" s="141">
        <f t="shared" si="112"/>
        <v>0</v>
      </c>
      <c r="AS117" s="141">
        <f t="shared" si="112"/>
        <v>0</v>
      </c>
      <c r="AT117" s="141">
        <f t="shared" si="112"/>
        <v>0</v>
      </c>
      <c r="AU117" s="141">
        <f t="shared" si="112"/>
        <v>0</v>
      </c>
      <c r="AV117" s="141">
        <f t="shared" si="112"/>
        <v>0</v>
      </c>
      <c r="AW117" s="141">
        <f t="shared" si="112"/>
        <v>0</v>
      </c>
      <c r="AX117" s="141">
        <f t="shared" si="112"/>
        <v>0</v>
      </c>
      <c r="AY117" s="141">
        <f t="shared" si="112"/>
        <v>0</v>
      </c>
      <c r="AZ117" s="141">
        <f t="shared" si="112"/>
        <v>0</v>
      </c>
      <c r="BA117" s="141">
        <f t="shared" si="112"/>
        <v>0</v>
      </c>
      <c r="BB117" s="141">
        <f t="shared" si="112"/>
        <v>0</v>
      </c>
      <c r="BC117" s="141">
        <f t="shared" si="112"/>
        <v>0</v>
      </c>
      <c r="BD117" s="141">
        <f t="shared" si="112"/>
        <v>0</v>
      </c>
      <c r="BE117" s="141">
        <f t="shared" si="112"/>
        <v>0</v>
      </c>
      <c r="BF117" s="141">
        <f t="shared" si="112"/>
        <v>0</v>
      </c>
      <c r="BG117" s="141">
        <f t="shared" si="112"/>
        <v>0</v>
      </c>
      <c r="BH117" s="141">
        <f t="shared" si="112"/>
        <v>0</v>
      </c>
      <c r="BI117" s="141">
        <f t="shared" si="112"/>
        <v>0</v>
      </c>
      <c r="BJ117" s="141">
        <f t="shared" si="112"/>
        <v>0</v>
      </c>
      <c r="BK117" s="141">
        <f t="shared" si="112"/>
        <v>0</v>
      </c>
      <c r="BL117" s="141">
        <f t="shared" si="112"/>
        <v>0</v>
      </c>
      <c r="BM117" s="141">
        <f t="shared" si="112"/>
        <v>0</v>
      </c>
      <c r="BN117" s="141">
        <f t="shared" si="112"/>
        <v>0</v>
      </c>
      <c r="BO117" s="141"/>
      <c r="BP117" s="141">
        <f t="shared" si="113"/>
        <v>0</v>
      </c>
      <c r="BQ117" s="141">
        <f t="shared" si="113"/>
        <v>0</v>
      </c>
      <c r="BR117" s="141">
        <f t="shared" si="113"/>
        <v>0</v>
      </c>
      <c r="BS117" s="141">
        <f t="shared" si="113"/>
        <v>0</v>
      </c>
      <c r="BT117" s="141">
        <f t="shared" si="113"/>
        <v>0</v>
      </c>
      <c r="BU117" s="141">
        <f t="shared" si="113"/>
        <v>0</v>
      </c>
      <c r="BV117" s="141">
        <f t="shared" si="113"/>
        <v>0</v>
      </c>
      <c r="BW117" s="141">
        <f t="shared" si="113"/>
        <v>0</v>
      </c>
      <c r="BX117" s="141">
        <f t="shared" si="113"/>
        <v>0</v>
      </c>
      <c r="BY117" s="141">
        <f t="shared" si="113"/>
        <v>0</v>
      </c>
      <c r="BZ117" s="141">
        <f t="shared" si="113"/>
        <v>0</v>
      </c>
      <c r="CA117" s="141">
        <f t="shared" si="113"/>
        <v>0</v>
      </c>
      <c r="CB117" s="141">
        <f t="shared" si="113"/>
        <v>0</v>
      </c>
      <c r="CC117" s="141">
        <f t="shared" si="113"/>
        <v>0</v>
      </c>
      <c r="CD117" s="141">
        <f t="shared" si="113"/>
        <v>0</v>
      </c>
      <c r="CE117" s="141">
        <f t="shared" si="113"/>
        <v>0</v>
      </c>
      <c r="CF117" s="141">
        <f t="shared" si="113"/>
        <v>0</v>
      </c>
      <c r="CG117" s="141">
        <f t="shared" si="113"/>
        <v>0</v>
      </c>
      <c r="CH117" s="141">
        <f t="shared" si="113"/>
        <v>0</v>
      </c>
      <c r="CI117" s="141">
        <f t="shared" si="113"/>
        <v>0</v>
      </c>
      <c r="CJ117" s="141">
        <f t="shared" si="113"/>
        <v>0</v>
      </c>
      <c r="CK117" s="141">
        <f t="shared" si="113"/>
        <v>0</v>
      </c>
      <c r="CL117" s="141">
        <f t="shared" si="113"/>
        <v>0</v>
      </c>
      <c r="CM117" s="141">
        <f t="shared" si="113"/>
        <v>0</v>
      </c>
      <c r="CN117" s="141">
        <f t="shared" si="113"/>
        <v>0</v>
      </c>
      <c r="CO117" s="141">
        <f t="shared" si="113"/>
        <v>0</v>
      </c>
      <c r="CP117" s="141">
        <f t="shared" si="113"/>
        <v>0</v>
      </c>
      <c r="CQ117" s="141">
        <f t="shared" si="113"/>
        <v>0</v>
      </c>
      <c r="CR117" s="141">
        <f t="shared" si="113"/>
        <v>0</v>
      </c>
      <c r="CS117" s="141">
        <f t="shared" si="113"/>
        <v>0</v>
      </c>
      <c r="CT117" s="141">
        <f t="shared" si="113"/>
        <v>0</v>
      </c>
      <c r="CU117" s="141"/>
      <c r="CV117" s="141">
        <f t="shared" si="114"/>
        <v>0</v>
      </c>
      <c r="CW117" s="141">
        <f t="shared" si="114"/>
        <v>0</v>
      </c>
      <c r="CX117" s="141">
        <f t="shared" si="114"/>
        <v>0</v>
      </c>
      <c r="CY117" s="141">
        <f t="shared" si="114"/>
        <v>0</v>
      </c>
      <c r="CZ117" s="141">
        <f t="shared" si="114"/>
        <v>0</v>
      </c>
      <c r="DA117" s="141">
        <f t="shared" si="114"/>
        <v>0</v>
      </c>
      <c r="DB117" s="141">
        <f t="shared" si="114"/>
        <v>0</v>
      </c>
      <c r="DC117" s="141">
        <f t="shared" si="114"/>
        <v>0</v>
      </c>
      <c r="DD117" s="141">
        <f t="shared" si="114"/>
        <v>0</v>
      </c>
      <c r="DE117" s="141">
        <f t="shared" si="114"/>
        <v>0</v>
      </c>
      <c r="DF117" s="141">
        <f t="shared" si="114"/>
        <v>0</v>
      </c>
      <c r="DG117" s="141">
        <f t="shared" si="114"/>
        <v>0</v>
      </c>
      <c r="DH117" s="141">
        <f t="shared" si="114"/>
        <v>0</v>
      </c>
      <c r="DI117" s="141">
        <f t="shared" si="114"/>
        <v>0</v>
      </c>
      <c r="DJ117" s="141">
        <f t="shared" si="114"/>
        <v>0</v>
      </c>
      <c r="DK117" s="141">
        <f t="shared" si="114"/>
        <v>0</v>
      </c>
      <c r="DL117" s="141">
        <f t="shared" si="114"/>
        <v>0</v>
      </c>
      <c r="DM117" s="141">
        <f t="shared" si="114"/>
        <v>0</v>
      </c>
      <c r="DN117" s="141">
        <f t="shared" si="114"/>
        <v>0</v>
      </c>
      <c r="DO117" s="141">
        <f t="shared" si="114"/>
        <v>0</v>
      </c>
      <c r="DP117" s="141">
        <f t="shared" si="114"/>
        <v>0</v>
      </c>
      <c r="DQ117" s="141">
        <f t="shared" si="114"/>
        <v>0</v>
      </c>
      <c r="DR117" s="141">
        <f t="shared" si="114"/>
        <v>0</v>
      </c>
      <c r="DS117" s="141">
        <f t="shared" si="114"/>
        <v>0</v>
      </c>
      <c r="DT117" s="141">
        <f t="shared" si="114"/>
        <v>0</v>
      </c>
      <c r="DU117" s="141">
        <f t="shared" si="114"/>
        <v>0</v>
      </c>
      <c r="DV117" s="141">
        <f t="shared" si="114"/>
        <v>0</v>
      </c>
      <c r="DW117" s="141">
        <f t="shared" si="114"/>
        <v>0</v>
      </c>
      <c r="DX117" s="141">
        <f t="shared" si="114"/>
        <v>0</v>
      </c>
      <c r="DY117" s="141">
        <f t="shared" si="114"/>
        <v>0</v>
      </c>
      <c r="DZ117" s="141">
        <f t="shared" si="114"/>
        <v>0</v>
      </c>
      <c r="ED117" s="336">
        <v>0</v>
      </c>
      <c r="EE117" s="336"/>
      <c r="EF117" s="336"/>
      <c r="EG117" s="336"/>
      <c r="EH117" s="336"/>
      <c r="EK117" t="s">
        <v>400</v>
      </c>
    </row>
    <row r="118" spans="1:141">
      <c r="A118" s="1"/>
      <c r="B118" t="str">
        <f t="shared" si="102"/>
        <v>Others Substitution</v>
      </c>
      <c r="C118" s="5" t="s">
        <v>417</v>
      </c>
      <c r="D118" s="141">
        <f t="shared" si="111"/>
        <v>0</v>
      </c>
      <c r="E118" s="141">
        <f t="shared" si="111"/>
        <v>15.51494730280937</v>
      </c>
      <c r="F118" s="141">
        <f t="shared" si="111"/>
        <v>30.852790269470965</v>
      </c>
      <c r="G118" s="141">
        <f t="shared" si="111"/>
        <v>46.010779701940777</v>
      </c>
      <c r="H118" s="141">
        <f t="shared" si="111"/>
        <v>60.986119670383744</v>
      </c>
      <c r="I118" s="141">
        <f t="shared" si="111"/>
        <v>75.710008197929184</v>
      </c>
      <c r="J118" s="141">
        <f t="shared" si="111"/>
        <v>90.177359668105581</v>
      </c>
      <c r="K118" s="141">
        <f t="shared" si="111"/>
        <v>104.41455112325588</v>
      </c>
      <c r="L118" s="141">
        <f t="shared" si="111"/>
        <v>118.41920601582993</v>
      </c>
      <c r="M118" s="141">
        <f t="shared" si="111"/>
        <v>132.18888787781765</v>
      </c>
      <c r="N118" s="141">
        <f t="shared" si="111"/>
        <v>145.72109897230021</v>
      </c>
      <c r="O118" s="141">
        <f t="shared" si="111"/>
        <v>158.67210462829496</v>
      </c>
      <c r="P118" s="141">
        <f t="shared" si="111"/>
        <v>171.32260727775639</v>
      </c>
      <c r="Q118" s="141">
        <f t="shared" si="111"/>
        <v>183.67092156599631</v>
      </c>
      <c r="R118" s="141">
        <f t="shared" si="111"/>
        <v>195.71528280046797</v>
      </c>
      <c r="S118" s="141">
        <f t="shared" si="111"/>
        <v>207.45384559499811</v>
      </c>
      <c r="T118" s="141">
        <f t="shared" si="111"/>
        <v>218.44469682399458</v>
      </c>
      <c r="U118" s="141">
        <f t="shared" si="111"/>
        <v>229.07704508990969</v>
      </c>
      <c r="V118" s="141">
        <f t="shared" si="111"/>
        <v>239.34982436203848</v>
      </c>
      <c r="W118" s="141">
        <f t="shared" si="111"/>
        <v>249.26186734934134</v>
      </c>
      <c r="X118" s="141">
        <f t="shared" si="111"/>
        <v>258.81190416661764</v>
      </c>
      <c r="Y118" s="141">
        <f t="shared" si="111"/>
        <v>267.9808607558611</v>
      </c>
      <c r="Z118" s="141">
        <f t="shared" si="111"/>
        <v>276.7408789392278</v>
      </c>
      <c r="AA118" s="141">
        <f t="shared" si="111"/>
        <v>285.09115788206083</v>
      </c>
      <c r="AB118" s="141">
        <f t="shared" si="111"/>
        <v>293.03077210852047</v>
      </c>
      <c r="AC118" s="141">
        <f t="shared" si="111"/>
        <v>300.55867012221216</v>
      </c>
      <c r="AD118" s="141">
        <f t="shared" si="111"/>
        <v>307.42046593404984</v>
      </c>
      <c r="AE118" s="141">
        <f t="shared" si="111"/>
        <v>313.8525469638322</v>
      </c>
      <c r="AF118" s="141">
        <f t="shared" si="111"/>
        <v>319.85391891529963</v>
      </c>
      <c r="AG118" s="141">
        <f t="shared" si="111"/>
        <v>325.42344778608572</v>
      </c>
      <c r="AH118" s="141">
        <f t="shared" si="111"/>
        <v>330.55985838686456</v>
      </c>
      <c r="AI118" s="141"/>
      <c r="AJ118" s="141">
        <f t="shared" si="112"/>
        <v>0</v>
      </c>
      <c r="AK118" s="141">
        <f t="shared" si="112"/>
        <v>7.7574736514046849</v>
      </c>
      <c r="AL118" s="141">
        <f t="shared" si="112"/>
        <v>15.426395134735483</v>
      </c>
      <c r="AM118" s="141">
        <f t="shared" si="112"/>
        <v>23.005389850970388</v>
      </c>
      <c r="AN118" s="141">
        <f t="shared" si="112"/>
        <v>30.493059835191872</v>
      </c>
      <c r="AO118" s="141">
        <f t="shared" si="112"/>
        <v>37.855004098964592</v>
      </c>
      <c r="AP118" s="141">
        <f t="shared" si="112"/>
        <v>45.08867983405279</v>
      </c>
      <c r="AQ118" s="141">
        <f t="shared" si="112"/>
        <v>52.207275561627938</v>
      </c>
      <c r="AR118" s="141">
        <f t="shared" si="112"/>
        <v>59.209603007914964</v>
      </c>
      <c r="AS118" s="141">
        <f t="shared" si="112"/>
        <v>66.094443938908825</v>
      </c>
      <c r="AT118" s="141">
        <f t="shared" si="112"/>
        <v>72.860549486150106</v>
      </c>
      <c r="AU118" s="141">
        <f t="shared" si="112"/>
        <v>79.33605231414748</v>
      </c>
      <c r="AV118" s="141">
        <f t="shared" si="112"/>
        <v>85.661303638878195</v>
      </c>
      <c r="AW118" s="141">
        <f t="shared" si="112"/>
        <v>91.835460782998155</v>
      </c>
      <c r="AX118" s="141">
        <f t="shared" si="112"/>
        <v>97.857641400233987</v>
      </c>
      <c r="AY118" s="141">
        <f t="shared" si="112"/>
        <v>103.72692279749906</v>
      </c>
      <c r="AZ118" s="141">
        <f t="shared" si="112"/>
        <v>109.22234841199729</v>
      </c>
      <c r="BA118" s="141">
        <f t="shared" si="112"/>
        <v>114.53852254495484</v>
      </c>
      <c r="BB118" s="141">
        <f t="shared" si="112"/>
        <v>119.67491218101924</v>
      </c>
      <c r="BC118" s="141">
        <f t="shared" si="112"/>
        <v>124.63093367467067</v>
      </c>
      <c r="BD118" s="141">
        <f t="shared" si="112"/>
        <v>129.40595208330882</v>
      </c>
      <c r="BE118" s="141">
        <f t="shared" si="112"/>
        <v>133.99043037793055</v>
      </c>
      <c r="BF118" s="141">
        <f t="shared" si="112"/>
        <v>138.3704394696139</v>
      </c>
      <c r="BG118" s="141">
        <f t="shared" si="112"/>
        <v>142.54557894103041</v>
      </c>
      <c r="BH118" s="141">
        <f t="shared" si="112"/>
        <v>146.51538605426023</v>
      </c>
      <c r="BI118" s="141">
        <f t="shared" si="112"/>
        <v>150.27933506110608</v>
      </c>
      <c r="BJ118" s="141">
        <f t="shared" si="112"/>
        <v>153.71023296702492</v>
      </c>
      <c r="BK118" s="141">
        <f t="shared" si="112"/>
        <v>156.9262734819161</v>
      </c>
      <c r="BL118" s="141">
        <f t="shared" si="112"/>
        <v>159.92695945764982</v>
      </c>
      <c r="BM118" s="141">
        <f t="shared" si="112"/>
        <v>162.71172389304286</v>
      </c>
      <c r="BN118" s="141">
        <f t="shared" si="112"/>
        <v>165.27992919343228</v>
      </c>
      <c r="BO118" s="141"/>
      <c r="BP118" s="141">
        <f t="shared" si="113"/>
        <v>0</v>
      </c>
      <c r="BQ118" s="141">
        <f t="shared" si="113"/>
        <v>0</v>
      </c>
      <c r="BR118" s="141">
        <f t="shared" si="113"/>
        <v>0</v>
      </c>
      <c r="BS118" s="141">
        <f t="shared" si="113"/>
        <v>0</v>
      </c>
      <c r="BT118" s="141">
        <f t="shared" si="113"/>
        <v>0</v>
      </c>
      <c r="BU118" s="141">
        <f t="shared" si="113"/>
        <v>0</v>
      </c>
      <c r="BV118" s="141">
        <f t="shared" si="113"/>
        <v>0</v>
      </c>
      <c r="BW118" s="141">
        <f t="shared" si="113"/>
        <v>0</v>
      </c>
      <c r="BX118" s="141">
        <f t="shared" si="113"/>
        <v>0</v>
      </c>
      <c r="BY118" s="141">
        <f t="shared" si="113"/>
        <v>0</v>
      </c>
      <c r="BZ118" s="141">
        <f t="shared" si="113"/>
        <v>0</v>
      </c>
      <c r="CA118" s="141">
        <f t="shared" si="113"/>
        <v>0</v>
      </c>
      <c r="CB118" s="141">
        <f t="shared" si="113"/>
        <v>0</v>
      </c>
      <c r="CC118" s="141">
        <f t="shared" si="113"/>
        <v>0</v>
      </c>
      <c r="CD118" s="141">
        <f t="shared" si="113"/>
        <v>0</v>
      </c>
      <c r="CE118" s="141">
        <f t="shared" si="113"/>
        <v>0</v>
      </c>
      <c r="CF118" s="141">
        <f t="shared" si="113"/>
        <v>0</v>
      </c>
      <c r="CG118" s="141">
        <f t="shared" si="113"/>
        <v>0</v>
      </c>
      <c r="CH118" s="141">
        <f t="shared" si="113"/>
        <v>0</v>
      </c>
      <c r="CI118" s="141">
        <f t="shared" si="113"/>
        <v>0</v>
      </c>
      <c r="CJ118" s="141">
        <f t="shared" si="113"/>
        <v>0</v>
      </c>
      <c r="CK118" s="141">
        <f t="shared" si="113"/>
        <v>0</v>
      </c>
      <c r="CL118" s="141">
        <f t="shared" si="113"/>
        <v>0</v>
      </c>
      <c r="CM118" s="141">
        <f t="shared" si="113"/>
        <v>0</v>
      </c>
      <c r="CN118" s="141">
        <f t="shared" si="113"/>
        <v>0</v>
      </c>
      <c r="CO118" s="141">
        <f t="shared" si="113"/>
        <v>0</v>
      </c>
      <c r="CP118" s="141">
        <f t="shared" si="113"/>
        <v>0</v>
      </c>
      <c r="CQ118" s="141">
        <f t="shared" si="113"/>
        <v>0</v>
      </c>
      <c r="CR118" s="141">
        <f t="shared" si="113"/>
        <v>0</v>
      </c>
      <c r="CS118" s="141">
        <f t="shared" si="113"/>
        <v>0</v>
      </c>
      <c r="CT118" s="141">
        <f t="shared" si="113"/>
        <v>0</v>
      </c>
      <c r="CU118" s="141"/>
      <c r="CV118" s="141">
        <f t="shared" si="114"/>
        <v>0</v>
      </c>
      <c r="CW118" s="141">
        <f t="shared" si="114"/>
        <v>0</v>
      </c>
      <c r="CX118" s="141">
        <f t="shared" si="114"/>
        <v>0</v>
      </c>
      <c r="CY118" s="141">
        <f t="shared" si="114"/>
        <v>0</v>
      </c>
      <c r="CZ118" s="141">
        <f t="shared" si="114"/>
        <v>0</v>
      </c>
      <c r="DA118" s="141">
        <f t="shared" si="114"/>
        <v>0</v>
      </c>
      <c r="DB118" s="141">
        <f t="shared" si="114"/>
        <v>0</v>
      </c>
      <c r="DC118" s="141">
        <f t="shared" si="114"/>
        <v>0</v>
      </c>
      <c r="DD118" s="141">
        <f t="shared" si="114"/>
        <v>0</v>
      </c>
      <c r="DE118" s="141">
        <f t="shared" si="114"/>
        <v>0</v>
      </c>
      <c r="DF118" s="141">
        <f t="shared" si="114"/>
        <v>0</v>
      </c>
      <c r="DG118" s="141">
        <f t="shared" si="114"/>
        <v>0</v>
      </c>
      <c r="DH118" s="141">
        <f t="shared" si="114"/>
        <v>0</v>
      </c>
      <c r="DI118" s="141">
        <f t="shared" si="114"/>
        <v>0</v>
      </c>
      <c r="DJ118" s="141">
        <f t="shared" si="114"/>
        <v>0</v>
      </c>
      <c r="DK118" s="141">
        <f t="shared" si="114"/>
        <v>0</v>
      </c>
      <c r="DL118" s="141">
        <f t="shared" si="114"/>
        <v>0</v>
      </c>
      <c r="DM118" s="141">
        <f t="shared" si="114"/>
        <v>0</v>
      </c>
      <c r="DN118" s="141">
        <f t="shared" si="114"/>
        <v>0</v>
      </c>
      <c r="DO118" s="141">
        <f t="shared" si="114"/>
        <v>0</v>
      </c>
      <c r="DP118" s="141">
        <f t="shared" si="114"/>
        <v>0</v>
      </c>
      <c r="DQ118" s="141">
        <f t="shared" si="114"/>
        <v>0</v>
      </c>
      <c r="DR118" s="141">
        <f t="shared" si="114"/>
        <v>0</v>
      </c>
      <c r="DS118" s="141">
        <f t="shared" si="114"/>
        <v>0</v>
      </c>
      <c r="DT118" s="141">
        <f t="shared" si="114"/>
        <v>0</v>
      </c>
      <c r="DU118" s="141">
        <f t="shared" si="114"/>
        <v>0</v>
      </c>
      <c r="DV118" s="141">
        <f t="shared" si="114"/>
        <v>0</v>
      </c>
      <c r="DW118" s="141">
        <f t="shared" si="114"/>
        <v>0</v>
      </c>
      <c r="DX118" s="141">
        <f t="shared" si="114"/>
        <v>0</v>
      </c>
      <c r="DY118" s="141">
        <f t="shared" si="114"/>
        <v>0</v>
      </c>
      <c r="DZ118" s="141">
        <f t="shared" si="114"/>
        <v>0</v>
      </c>
      <c r="ED118" s="342">
        <v>1000</v>
      </c>
      <c r="EE118" s="336"/>
      <c r="EF118" s="336"/>
      <c r="EG118" s="336"/>
      <c r="EH118" s="336"/>
      <c r="EK118" t="s">
        <v>400</v>
      </c>
    </row>
    <row r="119" spans="1:141">
      <c r="A119" s="1"/>
      <c r="B119" t="str">
        <f t="shared" si="102"/>
        <v>Mecahnical Recycling</v>
      </c>
      <c r="C119" s="5" t="s">
        <v>417</v>
      </c>
      <c r="D119" s="141">
        <f t="shared" si="111"/>
        <v>0</v>
      </c>
      <c r="E119" s="141">
        <f t="shared" si="111"/>
        <v>22.503881007251486</v>
      </c>
      <c r="F119" s="141">
        <f t="shared" si="111"/>
        <v>27.101658265344998</v>
      </c>
      <c r="G119" s="141">
        <f t="shared" si="111"/>
        <v>31.928407882009214</v>
      </c>
      <c r="H119" s="141">
        <f t="shared" si="111"/>
        <v>37.007385194083085</v>
      </c>
      <c r="I119" s="141">
        <f t="shared" si="111"/>
        <v>42.364605564167427</v>
      </c>
      <c r="J119" s="141">
        <f t="shared" si="111"/>
        <v>48.029201413174349</v>
      </c>
      <c r="K119" s="141">
        <f t="shared" si="111"/>
        <v>54.033826598272981</v>
      </c>
      <c r="L119" s="141">
        <f t="shared" si="111"/>
        <v>60.415114472098772</v>
      </c>
      <c r="M119" s="141">
        <f t="shared" si="111"/>
        <v>67.214196810076615</v>
      </c>
      <c r="N119" s="141">
        <f t="shared" si="111"/>
        <v>74.477291758159964</v>
      </c>
      <c r="O119" s="141">
        <f t="shared" si="111"/>
        <v>86.811706079732843</v>
      </c>
      <c r="P119" s="141">
        <f t="shared" si="111"/>
        <v>99.802695682101714</v>
      </c>
      <c r="Q119" s="141">
        <f t="shared" si="111"/>
        <v>113.51886780257063</v>
      </c>
      <c r="R119" s="141">
        <f t="shared" si="111"/>
        <v>128.03721920733776</v>
      </c>
      <c r="S119" s="141">
        <f t="shared" si="111"/>
        <v>143.44423671063061</v>
      </c>
      <c r="T119" s="141">
        <f t="shared" si="111"/>
        <v>159.83714456632026</v>
      </c>
      <c r="U119" s="141">
        <f t="shared" si="111"/>
        <v>177.32531844272199</v>
      </c>
      <c r="V119" s="141">
        <f t="shared" si="111"/>
        <v>196.03188834200486</v>
      </c>
      <c r="W119" s="141">
        <f t="shared" si="111"/>
        <v>216.0955558331226</v>
      </c>
      <c r="X119" s="141">
        <f t="shared" si="111"/>
        <v>237.67265437948222</v>
      </c>
      <c r="Y119" s="141">
        <f t="shared" si="111"/>
        <v>257.60005835022122</v>
      </c>
      <c r="Z119" s="141">
        <f t="shared" si="111"/>
        <v>279.34818892826985</v>
      </c>
      <c r="AA119" s="141">
        <f t="shared" si="111"/>
        <v>303.13943474670015</v>
      </c>
      <c r="AB119" s="141">
        <f t="shared" si="111"/>
        <v>329.22516625544699</v>
      </c>
      <c r="AC119" s="141">
        <f t="shared" si="111"/>
        <v>357.88959754279</v>
      </c>
      <c r="AD119" s="141">
        <f t="shared" si="111"/>
        <v>389.45416612789802</v>
      </c>
      <c r="AE119" s="141">
        <f t="shared" si="111"/>
        <v>424.28250036616464</v>
      </c>
      <c r="AF119" s="141">
        <f t="shared" si="111"/>
        <v>462.78605348170032</v>
      </c>
      <c r="AG119" s="141">
        <f t="shared" si="111"/>
        <v>505.43049387591071</v>
      </c>
      <c r="AH119" s="141">
        <f t="shared" si="111"/>
        <v>552.74295342754056</v>
      </c>
      <c r="AI119" s="141"/>
      <c r="AJ119" s="141">
        <f t="shared" si="112"/>
        <v>0</v>
      </c>
      <c r="AK119" s="141">
        <f t="shared" si="112"/>
        <v>21.513278310168346</v>
      </c>
      <c r="AL119" s="141">
        <f t="shared" si="112"/>
        <v>25.099806039081628</v>
      </c>
      <c r="AM119" s="141">
        <f t="shared" si="112"/>
        <v>28.886148228440227</v>
      </c>
      <c r="AN119" s="141">
        <f t="shared" si="112"/>
        <v>32.894818169479272</v>
      </c>
      <c r="AO119" s="141">
        <f t="shared" si="112"/>
        <v>37.151072350009798</v>
      </c>
      <c r="AP119" s="141">
        <f t="shared" si="112"/>
        <v>41.683267127869968</v>
      </c>
      <c r="AQ119" s="141">
        <f t="shared" si="112"/>
        <v>46.523262742356351</v>
      </c>
      <c r="AR119" s="141">
        <f t="shared" si="112"/>
        <v>51.706880999351597</v>
      </c>
      <c r="AS119" s="141">
        <f t="shared" si="112"/>
        <v>57.274423816842329</v>
      </c>
      <c r="AT119" s="141">
        <f t="shared" si="112"/>
        <v>63.271260782971872</v>
      </c>
      <c r="AU119" s="141">
        <f t="shared" si="112"/>
        <v>74.083659172312736</v>
      </c>
      <c r="AV119" s="141">
        <f t="shared" si="112"/>
        <v>85.516159565119352</v>
      </c>
      <c r="AW119" s="141">
        <f t="shared" si="112"/>
        <v>97.636462120388103</v>
      </c>
      <c r="AX119" s="141">
        <f t="shared" si="112"/>
        <v>110.52063618478792</v>
      </c>
      <c r="AY119" s="141">
        <f t="shared" si="112"/>
        <v>124.25422038020388</v>
      </c>
      <c r="AZ119" s="141">
        <f t="shared" si="112"/>
        <v>138.93346955485404</v>
      </c>
      <c r="BA119" s="141">
        <f t="shared" si="112"/>
        <v>154.6667683085029</v>
      </c>
      <c r="BB119" s="141">
        <f t="shared" si="112"/>
        <v>171.57623345300641</v>
      </c>
      <c r="BC119" s="141">
        <f t="shared" si="112"/>
        <v>189.79953077690979</v>
      </c>
      <c r="BD119" s="141">
        <f t="shared" si="112"/>
        <v>209.49193489511637</v>
      </c>
      <c r="BE119" s="141">
        <f t="shared" si="112"/>
        <v>231.14803326202929</v>
      </c>
      <c r="BF119" s="141">
        <f t="shared" si="112"/>
        <v>254.69775359760146</v>
      </c>
      <c r="BG119" s="141">
        <f t="shared" si="112"/>
        <v>280.36539843081448</v>
      </c>
      <c r="BH119" s="141">
        <f t="shared" si="112"/>
        <v>308.40429604480494</v>
      </c>
      <c r="BI119" s="141">
        <f t="shared" si="112"/>
        <v>339.10066323556435</v>
      </c>
      <c r="BJ119" s="141">
        <f t="shared" si="112"/>
        <v>372.77798606068563</v>
      </c>
      <c r="BK119" s="141">
        <f t="shared" si="112"/>
        <v>409.80198822025147</v>
      </c>
      <c r="BL119" s="141">
        <f t="shared" si="112"/>
        <v>450.58626608460054</v>
      </c>
      <c r="BM119" s="141">
        <f t="shared" si="112"/>
        <v>495.59868001827994</v>
      </c>
      <c r="BN119" s="141">
        <f t="shared" si="112"/>
        <v>545.3686037159481</v>
      </c>
      <c r="BO119" s="141"/>
      <c r="BP119" s="141">
        <f t="shared" si="113"/>
        <v>0</v>
      </c>
      <c r="BQ119" s="141">
        <f t="shared" si="113"/>
        <v>0</v>
      </c>
      <c r="BR119" s="141">
        <f t="shared" si="113"/>
        <v>0</v>
      </c>
      <c r="BS119" s="141">
        <f t="shared" si="113"/>
        <v>0</v>
      </c>
      <c r="BT119" s="141">
        <f t="shared" si="113"/>
        <v>0</v>
      </c>
      <c r="BU119" s="141">
        <f t="shared" si="113"/>
        <v>0</v>
      </c>
      <c r="BV119" s="141">
        <f t="shared" si="113"/>
        <v>0</v>
      </c>
      <c r="BW119" s="141">
        <f t="shared" si="113"/>
        <v>0</v>
      </c>
      <c r="BX119" s="141">
        <f t="shared" si="113"/>
        <v>0</v>
      </c>
      <c r="BY119" s="141">
        <f t="shared" si="113"/>
        <v>0</v>
      </c>
      <c r="BZ119" s="141">
        <f t="shared" si="113"/>
        <v>0</v>
      </c>
      <c r="CA119" s="141">
        <f t="shared" si="113"/>
        <v>0</v>
      </c>
      <c r="CB119" s="141">
        <f t="shared" si="113"/>
        <v>0</v>
      </c>
      <c r="CC119" s="141">
        <f t="shared" si="113"/>
        <v>0</v>
      </c>
      <c r="CD119" s="141">
        <f t="shared" si="113"/>
        <v>0</v>
      </c>
      <c r="CE119" s="141">
        <f t="shared" si="113"/>
        <v>0</v>
      </c>
      <c r="CF119" s="141">
        <f t="shared" si="113"/>
        <v>0</v>
      </c>
      <c r="CG119" s="141">
        <f t="shared" si="113"/>
        <v>0</v>
      </c>
      <c r="CH119" s="141">
        <f t="shared" si="113"/>
        <v>0</v>
      </c>
      <c r="CI119" s="141">
        <f t="shared" si="113"/>
        <v>0</v>
      </c>
      <c r="CJ119" s="141">
        <f t="shared" si="113"/>
        <v>0</v>
      </c>
      <c r="CK119" s="141">
        <f t="shared" si="113"/>
        <v>0</v>
      </c>
      <c r="CL119" s="141">
        <f t="shared" si="113"/>
        <v>0</v>
      </c>
      <c r="CM119" s="141">
        <f t="shared" si="113"/>
        <v>0</v>
      </c>
      <c r="CN119" s="141">
        <f t="shared" si="113"/>
        <v>0</v>
      </c>
      <c r="CO119" s="141">
        <f t="shared" si="113"/>
        <v>0</v>
      </c>
      <c r="CP119" s="141">
        <f t="shared" si="113"/>
        <v>0</v>
      </c>
      <c r="CQ119" s="141">
        <f t="shared" si="113"/>
        <v>0</v>
      </c>
      <c r="CR119" s="141">
        <f t="shared" si="113"/>
        <v>0</v>
      </c>
      <c r="CS119" s="141">
        <f t="shared" si="113"/>
        <v>0</v>
      </c>
      <c r="CT119" s="141">
        <f t="shared" si="113"/>
        <v>0</v>
      </c>
      <c r="CU119" s="141"/>
      <c r="CV119" s="141">
        <f t="shared" si="114"/>
        <v>0</v>
      </c>
      <c r="CW119" s="141">
        <f t="shared" si="114"/>
        <v>0</v>
      </c>
      <c r="CX119" s="141">
        <f t="shared" si="114"/>
        <v>0</v>
      </c>
      <c r="CY119" s="141">
        <f t="shared" si="114"/>
        <v>0</v>
      </c>
      <c r="CZ119" s="141">
        <f t="shared" si="114"/>
        <v>0</v>
      </c>
      <c r="DA119" s="141">
        <f t="shared" si="114"/>
        <v>0</v>
      </c>
      <c r="DB119" s="141">
        <f t="shared" si="114"/>
        <v>0</v>
      </c>
      <c r="DC119" s="141">
        <f t="shared" si="114"/>
        <v>0</v>
      </c>
      <c r="DD119" s="141">
        <f t="shared" si="114"/>
        <v>0</v>
      </c>
      <c r="DE119" s="141">
        <f t="shared" si="114"/>
        <v>0</v>
      </c>
      <c r="DF119" s="141">
        <f t="shared" si="114"/>
        <v>0</v>
      </c>
      <c r="DG119" s="141">
        <f t="shared" si="114"/>
        <v>0</v>
      </c>
      <c r="DH119" s="141">
        <f t="shared" si="114"/>
        <v>0</v>
      </c>
      <c r="DI119" s="141">
        <f t="shared" si="114"/>
        <v>0</v>
      </c>
      <c r="DJ119" s="141">
        <f t="shared" si="114"/>
        <v>0</v>
      </c>
      <c r="DK119" s="141">
        <f t="shared" si="114"/>
        <v>0</v>
      </c>
      <c r="DL119" s="141">
        <f t="shared" si="114"/>
        <v>0</v>
      </c>
      <c r="DM119" s="141">
        <f t="shared" si="114"/>
        <v>0</v>
      </c>
      <c r="DN119" s="141">
        <f t="shared" si="114"/>
        <v>0</v>
      </c>
      <c r="DO119" s="141">
        <f t="shared" si="114"/>
        <v>0</v>
      </c>
      <c r="DP119" s="141">
        <f t="shared" si="114"/>
        <v>0</v>
      </c>
      <c r="DQ119" s="141">
        <f t="shared" si="114"/>
        <v>0</v>
      </c>
      <c r="DR119" s="141">
        <f t="shared" si="114"/>
        <v>0</v>
      </c>
      <c r="DS119" s="141">
        <f t="shared" si="114"/>
        <v>0</v>
      </c>
      <c r="DT119" s="141">
        <f t="shared" si="114"/>
        <v>0</v>
      </c>
      <c r="DU119" s="141">
        <f t="shared" si="114"/>
        <v>0</v>
      </c>
      <c r="DV119" s="141">
        <f t="shared" si="114"/>
        <v>0</v>
      </c>
      <c r="DW119" s="141">
        <f t="shared" si="114"/>
        <v>0</v>
      </c>
      <c r="DX119" s="141">
        <f t="shared" si="114"/>
        <v>0</v>
      </c>
      <c r="DY119" s="141">
        <f t="shared" si="114"/>
        <v>0</v>
      </c>
      <c r="DZ119" s="141">
        <f t="shared" si="114"/>
        <v>0</v>
      </c>
      <c r="ED119" s="343">
        <f>AVERAGE(569,410)</f>
        <v>489.5</v>
      </c>
      <c r="EE119" s="336"/>
      <c r="EF119" s="336"/>
      <c r="EG119" s="336"/>
      <c r="EH119" s="336"/>
    </row>
    <row r="120" spans="1:141">
      <c r="A120" s="1"/>
      <c r="B120" t="str">
        <f t="shared" si="102"/>
        <v>Chemical Recycling</v>
      </c>
      <c r="C120" s="5" t="s">
        <v>417</v>
      </c>
      <c r="D120" s="141">
        <f t="shared" si="111"/>
        <v>748.21883810007853</v>
      </c>
      <c r="E120" s="141">
        <f t="shared" si="111"/>
        <v>791.05956151841667</v>
      </c>
      <c r="F120" s="141">
        <f t="shared" si="111"/>
        <v>832.72447779987988</v>
      </c>
      <c r="G120" s="141">
        <f t="shared" si="111"/>
        <v>873.88311991969101</v>
      </c>
      <c r="H120" s="141">
        <f t="shared" si="111"/>
        <v>914.0445857235095</v>
      </c>
      <c r="I120" s="141">
        <f t="shared" si="111"/>
        <v>953.23533258209352</v>
      </c>
      <c r="J120" s="141">
        <f t="shared" si="111"/>
        <v>989.3787235347454</v>
      </c>
      <c r="K120" s="141">
        <f t="shared" si="111"/>
        <v>1024.2710698286071</v>
      </c>
      <c r="L120" s="141">
        <f t="shared" si="111"/>
        <v>1057.9280366978619</v>
      </c>
      <c r="M120" s="141">
        <f t="shared" si="111"/>
        <v>1090.3643888345573</v>
      </c>
      <c r="N120" s="141">
        <f t="shared" si="111"/>
        <v>1121.5939982741461</v>
      </c>
      <c r="O120" s="141">
        <f t="shared" si="111"/>
        <v>1140.6103822459529</v>
      </c>
      <c r="P120" s="141">
        <f t="shared" si="111"/>
        <v>1160.131411663976</v>
      </c>
      <c r="Q120" s="141">
        <f t="shared" si="111"/>
        <v>1176.3722642892781</v>
      </c>
      <c r="R120" s="141">
        <f t="shared" si="111"/>
        <v>1191.2431489810049</v>
      </c>
      <c r="S120" s="141">
        <f t="shared" si="111"/>
        <v>1204.7603310117079</v>
      </c>
      <c r="T120" s="141">
        <f t="shared" si="111"/>
        <v>1217.328678588812</v>
      </c>
      <c r="U120" s="141">
        <f t="shared" si="111"/>
        <v>1228.6379372027257</v>
      </c>
      <c r="V120" s="141">
        <f t="shared" si="111"/>
        <v>1238.7067896944559</v>
      </c>
      <c r="W120" s="141">
        <f t="shared" si="111"/>
        <v>1247.553285361</v>
      </c>
      <c r="X120" s="141">
        <f t="shared" si="111"/>
        <v>1255.1948440850899</v>
      </c>
      <c r="Y120" s="141">
        <f t="shared" si="111"/>
        <v>1284.1068187531628</v>
      </c>
      <c r="Z120" s="141">
        <f t="shared" si="111"/>
        <v>1313.6461700962175</v>
      </c>
      <c r="AA120" s="141">
        <f t="shared" si="111"/>
        <v>1340.5036820891291</v>
      </c>
      <c r="AB120" s="141">
        <f t="shared" si="111"/>
        <v>1365.4193268006941</v>
      </c>
      <c r="AC120" s="141">
        <f t="shared" si="111"/>
        <v>1388.4103683899314</v>
      </c>
      <c r="AD120" s="141">
        <f t="shared" si="111"/>
        <v>1408.9505279222583</v>
      </c>
      <c r="AE120" s="141">
        <f t="shared" si="111"/>
        <v>1427.5222116819969</v>
      </c>
      <c r="AF120" s="141">
        <f t="shared" si="111"/>
        <v>1444.1354655155744</v>
      </c>
      <c r="AG120" s="141">
        <f t="shared" si="111"/>
        <v>1458.7993141319553</v>
      </c>
      <c r="AH120" s="141">
        <f t="shared" si="111"/>
        <v>1471.5217666251549</v>
      </c>
      <c r="AI120" s="141"/>
      <c r="AJ120" s="141">
        <f t="shared" si="112"/>
        <v>748.21883810007853</v>
      </c>
      <c r="AK120" s="141">
        <f t="shared" si="112"/>
        <v>791.05956151841667</v>
      </c>
      <c r="AL120" s="141">
        <f t="shared" si="112"/>
        <v>832.72447779987988</v>
      </c>
      <c r="AM120" s="141">
        <f t="shared" si="112"/>
        <v>873.88311991969101</v>
      </c>
      <c r="AN120" s="141">
        <f t="shared" si="112"/>
        <v>914.0445857235095</v>
      </c>
      <c r="AO120" s="141">
        <f t="shared" si="112"/>
        <v>953.23533258209352</v>
      </c>
      <c r="AP120" s="141">
        <f t="shared" si="112"/>
        <v>989.3787235347454</v>
      </c>
      <c r="AQ120" s="141">
        <f t="shared" si="112"/>
        <v>1024.2710698286071</v>
      </c>
      <c r="AR120" s="141">
        <f t="shared" si="112"/>
        <v>1057.9280366978619</v>
      </c>
      <c r="AS120" s="141">
        <f t="shared" si="112"/>
        <v>1090.3643888345573</v>
      </c>
      <c r="AT120" s="141">
        <f t="shared" si="112"/>
        <v>1121.5939982741461</v>
      </c>
      <c r="AU120" s="141">
        <f t="shared" si="112"/>
        <v>1140.6103822459529</v>
      </c>
      <c r="AV120" s="141">
        <f t="shared" si="112"/>
        <v>1160.131411663976</v>
      </c>
      <c r="AW120" s="141">
        <f t="shared" si="112"/>
        <v>1176.3722642892781</v>
      </c>
      <c r="AX120" s="141">
        <f t="shared" si="112"/>
        <v>1191.2431489810049</v>
      </c>
      <c r="AY120" s="141">
        <f t="shared" si="112"/>
        <v>1204.7603310117079</v>
      </c>
      <c r="AZ120" s="141">
        <f t="shared" si="112"/>
        <v>1217.328678588812</v>
      </c>
      <c r="BA120" s="141">
        <f t="shared" si="112"/>
        <v>1228.6379372027257</v>
      </c>
      <c r="BB120" s="141">
        <f t="shared" si="112"/>
        <v>1238.7067896944559</v>
      </c>
      <c r="BC120" s="141">
        <f t="shared" si="112"/>
        <v>1247.553285361</v>
      </c>
      <c r="BD120" s="141">
        <f t="shared" si="112"/>
        <v>1255.1948440850899</v>
      </c>
      <c r="BE120" s="141">
        <f t="shared" si="112"/>
        <v>1284.1068187531628</v>
      </c>
      <c r="BF120" s="141">
        <f t="shared" si="112"/>
        <v>1313.6461700962175</v>
      </c>
      <c r="BG120" s="141">
        <f t="shared" si="112"/>
        <v>1340.5036820891291</v>
      </c>
      <c r="BH120" s="141">
        <f t="shared" si="112"/>
        <v>1365.4193268006941</v>
      </c>
      <c r="BI120" s="141">
        <f t="shared" si="112"/>
        <v>1388.4103683899314</v>
      </c>
      <c r="BJ120" s="141">
        <f t="shared" si="112"/>
        <v>1408.9505279222583</v>
      </c>
      <c r="BK120" s="141">
        <f t="shared" si="112"/>
        <v>1427.5222116819969</v>
      </c>
      <c r="BL120" s="141">
        <f t="shared" si="112"/>
        <v>1444.1354655155744</v>
      </c>
      <c r="BM120" s="141">
        <f t="shared" si="112"/>
        <v>1458.7993141319553</v>
      </c>
      <c r="BN120" s="141">
        <f t="shared" si="112"/>
        <v>1471.5217666251549</v>
      </c>
      <c r="BO120" s="141"/>
      <c r="BP120" s="141">
        <f t="shared" si="113"/>
        <v>748.21883810007853</v>
      </c>
      <c r="BQ120" s="141">
        <f t="shared" si="113"/>
        <v>760.71409269634967</v>
      </c>
      <c r="BR120" s="141">
        <f t="shared" si="113"/>
        <v>773.41801804437898</v>
      </c>
      <c r="BS120" s="141">
        <f t="shared" si="113"/>
        <v>786.3340989457198</v>
      </c>
      <c r="BT120" s="141">
        <f t="shared" si="113"/>
        <v>799.46587839811332</v>
      </c>
      <c r="BU120" s="141">
        <f t="shared" si="113"/>
        <v>812.81695856736178</v>
      </c>
      <c r="BV120" s="141">
        <f t="shared" si="113"/>
        <v>826.39100177543662</v>
      </c>
      <c r="BW120" s="141">
        <f t="shared" si="113"/>
        <v>840.19173150508641</v>
      </c>
      <c r="BX120" s="141">
        <f t="shared" si="113"/>
        <v>854.22293342122134</v>
      </c>
      <c r="BY120" s="141">
        <f t="shared" si="113"/>
        <v>868.48845640935576</v>
      </c>
      <c r="BZ120" s="141">
        <f t="shared" si="113"/>
        <v>882.99221363139191</v>
      </c>
      <c r="CA120" s="141">
        <f t="shared" si="113"/>
        <v>897.73818359903612</v>
      </c>
      <c r="CB120" s="141">
        <f t="shared" si="113"/>
        <v>912.73041126513976</v>
      </c>
      <c r="CC120" s="141">
        <f t="shared" si="113"/>
        <v>927.97300913326762</v>
      </c>
      <c r="CD120" s="141">
        <f t="shared" si="113"/>
        <v>943.47015838579284</v>
      </c>
      <c r="CE120" s="141">
        <f t="shared" si="113"/>
        <v>959.22611003083603</v>
      </c>
      <c r="CF120" s="141">
        <f t="shared" si="113"/>
        <v>975.24518606835113</v>
      </c>
      <c r="CG120" s="141">
        <f t="shared" si="113"/>
        <v>991.53178067569229</v>
      </c>
      <c r="CH120" s="141">
        <f t="shared" si="113"/>
        <v>1008.0903614129766</v>
      </c>
      <c r="CI120" s="141">
        <f t="shared" si="113"/>
        <v>1024.9254704485732</v>
      </c>
      <c r="CJ120" s="141">
        <f t="shared" si="113"/>
        <v>1042.0417258050638</v>
      </c>
      <c r="CK120" s="141">
        <f t="shared" si="113"/>
        <v>1059.4438226260083</v>
      </c>
      <c r="CL120" s="141">
        <f t="shared" si="113"/>
        <v>1077.1365344638625</v>
      </c>
      <c r="CM120" s="141">
        <f t="shared" si="113"/>
        <v>1095.1247145894092</v>
      </c>
      <c r="CN120" s="141">
        <f t="shared" si="113"/>
        <v>1113.4132973230521</v>
      </c>
      <c r="CO120" s="141">
        <f t="shared" si="113"/>
        <v>1132.0072993883471</v>
      </c>
      <c r="CP120" s="141">
        <f t="shared" si="113"/>
        <v>1150.9118212881326</v>
      </c>
      <c r="CQ120" s="141">
        <f t="shared" si="113"/>
        <v>1170.1320487036442</v>
      </c>
      <c r="CR120" s="141">
        <f t="shared" si="113"/>
        <v>1189.673253916995</v>
      </c>
      <c r="CS120" s="141">
        <f t="shared" si="113"/>
        <v>1209.5407972574089</v>
      </c>
      <c r="CT120" s="141">
        <f t="shared" si="113"/>
        <v>1229.7401285716076</v>
      </c>
      <c r="CU120" s="141"/>
      <c r="CV120" s="141">
        <f t="shared" si="114"/>
        <v>748.21883810007853</v>
      </c>
      <c r="CW120" s="141">
        <f t="shared" si="114"/>
        <v>760.71409269634967</v>
      </c>
      <c r="CX120" s="141">
        <f t="shared" si="114"/>
        <v>773.41801804437898</v>
      </c>
      <c r="CY120" s="141">
        <f t="shared" si="114"/>
        <v>786.3340989457198</v>
      </c>
      <c r="CZ120" s="141">
        <f t="shared" si="114"/>
        <v>799.46587839811332</v>
      </c>
      <c r="DA120" s="141">
        <f t="shared" si="114"/>
        <v>812.81695856736178</v>
      </c>
      <c r="DB120" s="141">
        <f t="shared" si="114"/>
        <v>826.39100177543662</v>
      </c>
      <c r="DC120" s="141">
        <f t="shared" si="114"/>
        <v>840.19173150508641</v>
      </c>
      <c r="DD120" s="141">
        <f t="shared" si="114"/>
        <v>854.22293342122134</v>
      </c>
      <c r="DE120" s="141">
        <f t="shared" si="114"/>
        <v>868.48845640935576</v>
      </c>
      <c r="DF120" s="141">
        <f t="shared" si="114"/>
        <v>882.99221363139191</v>
      </c>
      <c r="DG120" s="141">
        <f t="shared" si="114"/>
        <v>897.73818359903612</v>
      </c>
      <c r="DH120" s="141">
        <f t="shared" si="114"/>
        <v>912.73041126513976</v>
      </c>
      <c r="DI120" s="141">
        <f t="shared" si="114"/>
        <v>927.97300913326762</v>
      </c>
      <c r="DJ120" s="141">
        <f t="shared" si="114"/>
        <v>943.47015838579284</v>
      </c>
      <c r="DK120" s="141">
        <f t="shared" si="114"/>
        <v>959.22611003083603</v>
      </c>
      <c r="DL120" s="141">
        <f t="shared" si="114"/>
        <v>975.24518606835113</v>
      </c>
      <c r="DM120" s="141">
        <f t="shared" si="114"/>
        <v>991.53178067569229</v>
      </c>
      <c r="DN120" s="141">
        <f t="shared" si="114"/>
        <v>1008.0903614129766</v>
      </c>
      <c r="DO120" s="141">
        <f t="shared" si="114"/>
        <v>1024.9254704485732</v>
      </c>
      <c r="DP120" s="141">
        <f t="shared" si="114"/>
        <v>1042.0417258050638</v>
      </c>
      <c r="DQ120" s="141">
        <f t="shared" si="114"/>
        <v>1059.4438226260083</v>
      </c>
      <c r="DR120" s="141">
        <f t="shared" si="114"/>
        <v>1077.1365344638625</v>
      </c>
      <c r="DS120" s="141">
        <f t="shared" si="114"/>
        <v>1095.1247145894092</v>
      </c>
      <c r="DT120" s="141">
        <f t="shared" si="114"/>
        <v>1113.4132973230521</v>
      </c>
      <c r="DU120" s="141">
        <f t="shared" si="114"/>
        <v>1132.0072993883471</v>
      </c>
      <c r="DV120" s="141">
        <f t="shared" si="114"/>
        <v>1150.9118212881326</v>
      </c>
      <c r="DW120" s="141">
        <f t="shared" si="114"/>
        <v>1170.1320487036442</v>
      </c>
      <c r="DX120" s="141">
        <f t="shared" si="114"/>
        <v>1189.673253916995</v>
      </c>
      <c r="DY120" s="141">
        <f t="shared" si="114"/>
        <v>1209.5407972574089</v>
      </c>
      <c r="DZ120" s="141">
        <f t="shared" si="114"/>
        <v>1229.7401285716076</v>
      </c>
      <c r="ED120" s="343">
        <f>402</f>
        <v>402</v>
      </c>
      <c r="EE120" s="336"/>
      <c r="EF120" s="336"/>
      <c r="EG120" s="336"/>
      <c r="EH120" s="336"/>
    </row>
    <row r="121" spans="1:141">
      <c r="A121" s="1"/>
      <c r="B121" t="str">
        <f t="shared" si="102"/>
        <v>Waste management (collection + MRF)</v>
      </c>
      <c r="C121" s="5" t="s">
        <v>417</v>
      </c>
      <c r="D121" s="141">
        <f t="shared" si="111"/>
        <v>6.9681525665662219E-3</v>
      </c>
      <c r="E121" s="141">
        <f t="shared" si="111"/>
        <v>1.4009835337017815E-2</v>
      </c>
      <c r="F121" s="141">
        <f t="shared" si="111"/>
        <v>2.79411780501072E-2</v>
      </c>
      <c r="G121" s="141">
        <f t="shared" si="111"/>
        <v>5.5405421800168067E-2</v>
      </c>
      <c r="H121" s="141">
        <f t="shared" si="111"/>
        <v>0.109103576974571</v>
      </c>
      <c r="I121" s="141">
        <f t="shared" si="111"/>
        <v>0.21314514027111234</v>
      </c>
      <c r="J121" s="141">
        <f t="shared" si="111"/>
        <v>0.41136216561079048</v>
      </c>
      <c r="K121" s="141">
        <f t="shared" si="111"/>
        <v>0.78444171389054529</v>
      </c>
      <c r="L121" s="141">
        <f t="shared" si="111"/>
        <v>1.4733367104873756</v>
      </c>
      <c r="M121" s="141">
        <f t="shared" si="111"/>
        <v>2.7139576857903562</v>
      </c>
      <c r="N121" s="141">
        <f t="shared" si="111"/>
        <v>4.8793886428753419</v>
      </c>
      <c r="O121" s="141">
        <f t="shared" si="111"/>
        <v>8.3035855738056163</v>
      </c>
      <c r="P121" s="141">
        <f t="shared" si="111"/>
        <v>13.630461105765086</v>
      </c>
      <c r="Q121" s="141">
        <f t="shared" si="111"/>
        <v>21.345331949089257</v>
      </c>
      <c r="R121" s="141">
        <f t="shared" si="111"/>
        <v>31.716495546247703</v>
      </c>
      <c r="S121" s="141">
        <f t="shared" si="111"/>
        <v>44.506845195220912</v>
      </c>
      <c r="T121" s="141">
        <f t="shared" si="111"/>
        <v>58.902104544995851</v>
      </c>
      <c r="U121" s="141">
        <f t="shared" si="111"/>
        <v>73.622948238920344</v>
      </c>
      <c r="V121" s="141">
        <f t="shared" si="111"/>
        <v>87.509461141690323</v>
      </c>
      <c r="W121" s="141">
        <f t="shared" si="111"/>
        <v>99.403229103337338</v>
      </c>
      <c r="X121" s="141">
        <f t="shared" si="111"/>
        <v>108.70564612806945</v>
      </c>
      <c r="Y121" s="141">
        <f t="shared" si="111"/>
        <v>116.73198279979252</v>
      </c>
      <c r="Z121" s="141">
        <f t="shared" si="111"/>
        <v>122.42863813794069</v>
      </c>
      <c r="AA121" s="141">
        <f t="shared" si="111"/>
        <v>125.99667754237419</v>
      </c>
      <c r="AB121" s="141">
        <f t="shared" si="111"/>
        <v>127.87954656952586</v>
      </c>
      <c r="AC121" s="141">
        <f t="shared" si="111"/>
        <v>128.48917931875127</v>
      </c>
      <c r="AD121" s="141">
        <f t="shared" si="111"/>
        <v>128.27075916133722</v>
      </c>
      <c r="AE121" s="141">
        <f t="shared" si="111"/>
        <v>127.69305469464069</v>
      </c>
      <c r="AF121" s="141">
        <f t="shared" si="111"/>
        <v>126.76655650521788</v>
      </c>
      <c r="AG121" s="141">
        <f t="shared" si="111"/>
        <v>125.63132983936916</v>
      </c>
      <c r="AH121" s="141">
        <f t="shared" si="111"/>
        <v>124.96097780400343</v>
      </c>
      <c r="AI121" s="141"/>
      <c r="AJ121" s="141">
        <f t="shared" si="112"/>
        <v>6.9681525665662219E-3</v>
      </c>
      <c r="AK121" s="141">
        <f t="shared" si="112"/>
        <v>1.4009835337017815E-2</v>
      </c>
      <c r="AL121" s="141">
        <f t="shared" si="112"/>
        <v>2.79411780501072E-2</v>
      </c>
      <c r="AM121" s="141">
        <f t="shared" si="112"/>
        <v>5.5405421800168067E-2</v>
      </c>
      <c r="AN121" s="141">
        <f t="shared" si="112"/>
        <v>0.109103576974571</v>
      </c>
      <c r="AO121" s="141">
        <f t="shared" si="112"/>
        <v>0.21314514027111234</v>
      </c>
      <c r="AP121" s="141">
        <f t="shared" si="112"/>
        <v>0.41136216561079048</v>
      </c>
      <c r="AQ121" s="141">
        <f t="shared" si="112"/>
        <v>0.78444171389054529</v>
      </c>
      <c r="AR121" s="141">
        <f t="shared" si="112"/>
        <v>1.4733367104873756</v>
      </c>
      <c r="AS121" s="141">
        <f t="shared" si="112"/>
        <v>2.7139576857903562</v>
      </c>
      <c r="AT121" s="141">
        <f t="shared" si="112"/>
        <v>4.8793886428753419</v>
      </c>
      <c r="AU121" s="141">
        <f t="shared" si="112"/>
        <v>8.3035855738056163</v>
      </c>
      <c r="AV121" s="141">
        <f t="shared" si="112"/>
        <v>13.630461105765086</v>
      </c>
      <c r="AW121" s="141">
        <f t="shared" si="112"/>
        <v>21.345331949089257</v>
      </c>
      <c r="AX121" s="141">
        <f t="shared" si="112"/>
        <v>31.716495546247703</v>
      </c>
      <c r="AY121" s="141">
        <f t="shared" si="112"/>
        <v>44.506845195220912</v>
      </c>
      <c r="AZ121" s="141">
        <f t="shared" si="112"/>
        <v>58.902104544995851</v>
      </c>
      <c r="BA121" s="141">
        <f t="shared" si="112"/>
        <v>73.622948238920344</v>
      </c>
      <c r="BB121" s="141">
        <f t="shared" si="112"/>
        <v>87.509461141690323</v>
      </c>
      <c r="BC121" s="141">
        <f t="shared" si="112"/>
        <v>99.403229103337338</v>
      </c>
      <c r="BD121" s="141">
        <f t="shared" si="112"/>
        <v>108.70564612806945</v>
      </c>
      <c r="BE121" s="141">
        <f t="shared" si="112"/>
        <v>116.73198279979252</v>
      </c>
      <c r="BF121" s="141">
        <f t="shared" si="112"/>
        <v>122.42863813794069</v>
      </c>
      <c r="BG121" s="141">
        <f t="shared" si="112"/>
        <v>125.99667754237419</v>
      </c>
      <c r="BH121" s="141">
        <f t="shared" si="112"/>
        <v>127.87954656952586</v>
      </c>
      <c r="BI121" s="141">
        <f t="shared" si="112"/>
        <v>128.48917931875127</v>
      </c>
      <c r="BJ121" s="141">
        <f t="shared" si="112"/>
        <v>128.27075916133722</v>
      </c>
      <c r="BK121" s="141">
        <f t="shared" si="112"/>
        <v>127.69305469464069</v>
      </c>
      <c r="BL121" s="141">
        <f t="shared" si="112"/>
        <v>126.76655650521788</v>
      </c>
      <c r="BM121" s="141">
        <f t="shared" si="112"/>
        <v>125.63132983936916</v>
      </c>
      <c r="BN121" s="141">
        <f t="shared" si="112"/>
        <v>124.96097780400343</v>
      </c>
      <c r="BO121" s="141"/>
      <c r="BP121" s="141">
        <f t="shared" si="113"/>
        <v>0</v>
      </c>
      <c r="BQ121" s="141">
        <f t="shared" si="113"/>
        <v>0</v>
      </c>
      <c r="BR121" s="141">
        <f t="shared" si="113"/>
        <v>0</v>
      </c>
      <c r="BS121" s="141">
        <f t="shared" si="113"/>
        <v>0</v>
      </c>
      <c r="BT121" s="141">
        <f t="shared" si="113"/>
        <v>0</v>
      </c>
      <c r="BU121" s="141">
        <f t="shared" si="113"/>
        <v>0</v>
      </c>
      <c r="BV121" s="141">
        <f t="shared" si="113"/>
        <v>0</v>
      </c>
      <c r="BW121" s="141">
        <f t="shared" si="113"/>
        <v>0</v>
      </c>
      <c r="BX121" s="141">
        <f t="shared" si="113"/>
        <v>0</v>
      </c>
      <c r="BY121" s="141">
        <f t="shared" si="113"/>
        <v>0</v>
      </c>
      <c r="BZ121" s="141">
        <f t="shared" si="113"/>
        <v>0</v>
      </c>
      <c r="CA121" s="141">
        <f t="shared" si="113"/>
        <v>0</v>
      </c>
      <c r="CB121" s="141">
        <f t="shared" si="113"/>
        <v>0</v>
      </c>
      <c r="CC121" s="141">
        <f t="shared" si="113"/>
        <v>0</v>
      </c>
      <c r="CD121" s="141">
        <f t="shared" si="113"/>
        <v>0</v>
      </c>
      <c r="CE121" s="141">
        <f t="shared" si="113"/>
        <v>0</v>
      </c>
      <c r="CF121" s="141">
        <f t="shared" si="113"/>
        <v>0</v>
      </c>
      <c r="CG121" s="141">
        <f t="shared" si="113"/>
        <v>0</v>
      </c>
      <c r="CH121" s="141">
        <f t="shared" si="113"/>
        <v>0</v>
      </c>
      <c r="CI121" s="141">
        <f t="shared" si="113"/>
        <v>0</v>
      </c>
      <c r="CJ121" s="141">
        <f t="shared" si="113"/>
        <v>0</v>
      </c>
      <c r="CK121" s="141">
        <f t="shared" si="113"/>
        <v>0</v>
      </c>
      <c r="CL121" s="141">
        <f t="shared" si="113"/>
        <v>0</v>
      </c>
      <c r="CM121" s="141">
        <f t="shared" si="113"/>
        <v>0</v>
      </c>
      <c r="CN121" s="141">
        <f t="shared" si="113"/>
        <v>0</v>
      </c>
      <c r="CO121" s="141">
        <f t="shared" si="113"/>
        <v>0</v>
      </c>
      <c r="CP121" s="141">
        <f t="shared" si="113"/>
        <v>0</v>
      </c>
      <c r="CQ121" s="141">
        <f t="shared" si="113"/>
        <v>0</v>
      </c>
      <c r="CR121" s="141">
        <f t="shared" si="113"/>
        <v>0</v>
      </c>
      <c r="CS121" s="141">
        <f t="shared" si="113"/>
        <v>0</v>
      </c>
      <c r="CT121" s="141">
        <f t="shared" si="113"/>
        <v>0</v>
      </c>
      <c r="CU121" s="141"/>
      <c r="CV121" s="141">
        <f t="shared" si="114"/>
        <v>6.9681525665662219E-3</v>
      </c>
      <c r="CW121" s="141">
        <f t="shared" si="114"/>
        <v>1.4009835337017815E-2</v>
      </c>
      <c r="CX121" s="141">
        <f t="shared" si="114"/>
        <v>2.79411780501072E-2</v>
      </c>
      <c r="CY121" s="141">
        <f t="shared" si="114"/>
        <v>5.5405421800168067E-2</v>
      </c>
      <c r="CZ121" s="141">
        <f t="shared" si="114"/>
        <v>0.109103576974571</v>
      </c>
      <c r="DA121" s="141">
        <f t="shared" si="114"/>
        <v>0.21314514027111234</v>
      </c>
      <c r="DB121" s="141">
        <f t="shared" si="114"/>
        <v>0.41136216561079048</v>
      </c>
      <c r="DC121" s="141">
        <f t="shared" si="114"/>
        <v>0.78444171389054529</v>
      </c>
      <c r="DD121" s="141">
        <f t="shared" si="114"/>
        <v>1.4733367104873756</v>
      </c>
      <c r="DE121" s="141">
        <f t="shared" si="114"/>
        <v>2.7139576857903562</v>
      </c>
      <c r="DF121" s="141">
        <f t="shared" si="114"/>
        <v>4.8793886428753419</v>
      </c>
      <c r="DG121" s="141">
        <f t="shared" si="114"/>
        <v>8.3035855738056163</v>
      </c>
      <c r="DH121" s="141">
        <f t="shared" si="114"/>
        <v>13.630461105765086</v>
      </c>
      <c r="DI121" s="141">
        <f t="shared" si="114"/>
        <v>21.345331949089257</v>
      </c>
      <c r="DJ121" s="141">
        <f t="shared" si="114"/>
        <v>31.716495546247703</v>
      </c>
      <c r="DK121" s="141">
        <f t="shared" si="114"/>
        <v>44.506845195220912</v>
      </c>
      <c r="DL121" s="141">
        <f t="shared" si="114"/>
        <v>58.902104544995851</v>
      </c>
      <c r="DM121" s="141">
        <f t="shared" si="114"/>
        <v>73.622948238920344</v>
      </c>
      <c r="DN121" s="141">
        <f t="shared" si="114"/>
        <v>87.509461141690323</v>
      </c>
      <c r="DO121" s="141">
        <f t="shared" si="114"/>
        <v>99.403229103337338</v>
      </c>
      <c r="DP121" s="141">
        <f t="shared" si="114"/>
        <v>108.70564612806945</v>
      </c>
      <c r="DQ121" s="141">
        <f t="shared" si="114"/>
        <v>116.73198279979252</v>
      </c>
      <c r="DR121" s="141">
        <f t="shared" si="114"/>
        <v>122.42863813794069</v>
      </c>
      <c r="DS121" s="141">
        <f t="shared" si="114"/>
        <v>125.99667754237419</v>
      </c>
      <c r="DT121" s="141">
        <f t="shared" si="114"/>
        <v>127.87954656952586</v>
      </c>
      <c r="DU121" s="141">
        <f t="shared" si="114"/>
        <v>128.48917931875127</v>
      </c>
      <c r="DV121" s="141">
        <f t="shared" si="114"/>
        <v>128.27075916133722</v>
      </c>
      <c r="DW121" s="141">
        <f t="shared" si="114"/>
        <v>127.69305469464069</v>
      </c>
      <c r="DX121" s="141">
        <f t="shared" si="114"/>
        <v>126.76655650521788</v>
      </c>
      <c r="DY121" s="141">
        <f t="shared" si="114"/>
        <v>125.63132983936916</v>
      </c>
      <c r="DZ121" s="141">
        <f t="shared" si="114"/>
        <v>124.96097780400343</v>
      </c>
      <c r="ED121" s="343">
        <f>149+156</f>
        <v>305</v>
      </c>
      <c r="EE121" s="336"/>
      <c r="EF121" s="336"/>
      <c r="EG121" s="336"/>
      <c r="EH121" s="336"/>
    </row>
    <row r="122" spans="1:141">
      <c r="A122" s="1"/>
      <c r="B122" t="str">
        <f t="shared" si="102"/>
        <v>Incineration</v>
      </c>
      <c r="C122" s="5" t="s">
        <v>417</v>
      </c>
      <c r="D122" s="141">
        <f t="shared" si="111"/>
        <v>707.82845099146436</v>
      </c>
      <c r="E122" s="141">
        <f t="shared" si="111"/>
        <v>703.57897615638808</v>
      </c>
      <c r="F122" s="141">
        <f t="shared" si="111"/>
        <v>699.05549334068371</v>
      </c>
      <c r="G122" s="141">
        <f t="shared" si="111"/>
        <v>694.64247106295898</v>
      </c>
      <c r="H122" s="141">
        <f t="shared" si="111"/>
        <v>690.21358007360288</v>
      </c>
      <c r="I122" s="141">
        <f t="shared" si="111"/>
        <v>685.77912357939886</v>
      </c>
      <c r="J122" s="141">
        <f t="shared" si="111"/>
        <v>678.70058741982211</v>
      </c>
      <c r="K122" s="141">
        <f t="shared" ref="K122:AH122" si="115">K24*$ED122</f>
        <v>671.66094971083896</v>
      </c>
      <c r="L122" s="141">
        <f t="shared" si="115"/>
        <v>664.71647413961875</v>
      </c>
      <c r="M122" s="141">
        <f t="shared" si="115"/>
        <v>657.96082586814043</v>
      </c>
      <c r="N122" s="141">
        <f t="shared" si="115"/>
        <v>651.54177401362165</v>
      </c>
      <c r="O122" s="141">
        <f t="shared" si="115"/>
        <v>642.57417833547572</v>
      </c>
      <c r="P122" s="141">
        <f t="shared" si="115"/>
        <v>635.286196184971</v>
      </c>
      <c r="Q122" s="141">
        <f t="shared" si="115"/>
        <v>627.91091874407289</v>
      </c>
      <c r="R122" s="141">
        <f t="shared" si="115"/>
        <v>621.55870818569042</v>
      </c>
      <c r="S122" s="141">
        <f t="shared" si="115"/>
        <v>616.13915981353477</v>
      </c>
      <c r="T122" s="141">
        <f t="shared" si="115"/>
        <v>611.69683476419129</v>
      </c>
      <c r="U122" s="141">
        <f t="shared" si="115"/>
        <v>607.36728842420337</v>
      </c>
      <c r="V122" s="141">
        <f t="shared" si="115"/>
        <v>602.69352821634732</v>
      </c>
      <c r="W122" s="141">
        <f t="shared" si="115"/>
        <v>597.21791701752477</v>
      </c>
      <c r="X122" s="141">
        <f t="shared" si="115"/>
        <v>590.70300517867781</v>
      </c>
      <c r="Y122" s="141">
        <f t="shared" si="115"/>
        <v>584.31841088148747</v>
      </c>
      <c r="Z122" s="141">
        <f t="shared" si="115"/>
        <v>577.97455495351994</v>
      </c>
      <c r="AA122" s="141">
        <f t="shared" si="115"/>
        <v>570.46254832838247</v>
      </c>
      <c r="AB122" s="141">
        <f t="shared" si="115"/>
        <v>562.23893952825267</v>
      </c>
      <c r="AC122" s="141">
        <f t="shared" si="115"/>
        <v>553.46722058781268</v>
      </c>
      <c r="AD122" s="141">
        <f t="shared" si="115"/>
        <v>544.09674460741815</v>
      </c>
      <c r="AE122" s="141">
        <f t="shared" si="115"/>
        <v>534.54140772859273</v>
      </c>
      <c r="AF122" s="141">
        <f t="shared" si="115"/>
        <v>524.8064393159267</v>
      </c>
      <c r="AG122" s="141">
        <f t="shared" si="115"/>
        <v>514.94868568074139</v>
      </c>
      <c r="AH122" s="141">
        <f t="shared" si="115"/>
        <v>505.23788219990325</v>
      </c>
      <c r="AI122" s="141"/>
      <c r="AJ122" s="141">
        <f t="shared" si="112"/>
        <v>707.82845099146436</v>
      </c>
      <c r="AK122" s="141">
        <f t="shared" si="112"/>
        <v>704.54064998293427</v>
      </c>
      <c r="AL122" s="141">
        <f t="shared" si="112"/>
        <v>701.02317314344236</v>
      </c>
      <c r="AM122" s="141">
        <f t="shared" si="112"/>
        <v>697.59288540189368</v>
      </c>
      <c r="AN122" s="141">
        <f t="shared" si="112"/>
        <v>694.14600813073423</v>
      </c>
      <c r="AO122" s="141">
        <f t="shared" si="112"/>
        <v>690.69285681805525</v>
      </c>
      <c r="AP122" s="141">
        <f t="shared" si="112"/>
        <v>685.90638147127095</v>
      </c>
      <c r="AQ122" s="141">
        <f t="shared" ref="AQ122:BN122" si="116">AQ24*$ED122</f>
        <v>681.15891957638871</v>
      </c>
      <c r="AR122" s="141">
        <f t="shared" si="116"/>
        <v>676.50673950308533</v>
      </c>
      <c r="AS122" s="141">
        <f t="shared" si="116"/>
        <v>672.04351112803101</v>
      </c>
      <c r="AT122" s="141">
        <f t="shared" si="116"/>
        <v>667.91700790520656</v>
      </c>
      <c r="AU122" s="141">
        <f t="shared" si="116"/>
        <v>661.95634866632338</v>
      </c>
      <c r="AV122" s="141">
        <f t="shared" si="116"/>
        <v>657.5500849925578</v>
      </c>
      <c r="AW122" s="141">
        <f t="shared" si="116"/>
        <v>653.24058908678671</v>
      </c>
      <c r="AX122" s="141">
        <f t="shared" si="116"/>
        <v>649.95543155789426</v>
      </c>
      <c r="AY122" s="141">
        <f t="shared" si="116"/>
        <v>647.60415194765835</v>
      </c>
      <c r="AZ122" s="141">
        <f t="shared" si="116"/>
        <v>646.05247866000434</v>
      </c>
      <c r="BA122" s="141">
        <f t="shared" si="116"/>
        <v>644.61450218277787</v>
      </c>
      <c r="BB122" s="141">
        <f t="shared" si="116"/>
        <v>642.83328843183722</v>
      </c>
      <c r="BC122" s="141">
        <f t="shared" si="116"/>
        <v>640.25129080542956</v>
      </c>
      <c r="BD122" s="141">
        <f t="shared" si="116"/>
        <v>636.63114638658431</v>
      </c>
      <c r="BE122" s="141">
        <f t="shared" si="116"/>
        <v>633.00808594556293</v>
      </c>
      <c r="BF122" s="141">
        <f t="shared" si="116"/>
        <v>629.29797759973042</v>
      </c>
      <c r="BG122" s="141">
        <f t="shared" si="116"/>
        <v>624.59015369307338</v>
      </c>
      <c r="BH122" s="141">
        <f t="shared" si="116"/>
        <v>619.17480521048697</v>
      </c>
      <c r="BI122" s="141">
        <f t="shared" si="116"/>
        <v>613.21543174490034</v>
      </c>
      <c r="BJ122" s="141">
        <f t="shared" si="116"/>
        <v>606.77211988069541</v>
      </c>
      <c r="BK122" s="141">
        <f t="shared" si="116"/>
        <v>600.14813162789949</v>
      </c>
      <c r="BL122" s="141">
        <f t="shared" si="116"/>
        <v>593.34869411058401</v>
      </c>
      <c r="BM122" s="141">
        <f t="shared" si="116"/>
        <v>586.43061401983221</v>
      </c>
      <c r="BN122" s="141">
        <f t="shared" si="116"/>
        <v>579.6634037867143</v>
      </c>
      <c r="BO122" s="141"/>
      <c r="BP122" s="141">
        <f t="shared" si="113"/>
        <v>707.82572904139295</v>
      </c>
      <c r="BQ122" s="141">
        <f t="shared" si="113"/>
        <v>706.24981088180766</v>
      </c>
      <c r="BR122" s="141">
        <f t="shared" si="113"/>
        <v>704.68459654385481</v>
      </c>
      <c r="BS122" s="141">
        <f t="shared" si="113"/>
        <v>703.13029437763464</v>
      </c>
      <c r="BT122" s="141">
        <f t="shared" si="113"/>
        <v>701.5871174003023</v>
      </c>
      <c r="BU122" s="141">
        <f t="shared" si="113"/>
        <v>700.05528339544605</v>
      </c>
      <c r="BV122" s="141">
        <f t="shared" si="113"/>
        <v>698.53501501452513</v>
      </c>
      <c r="BW122" s="141">
        <f t="shared" ref="BW122:CT122" si="117">BW24*$ED122</f>
        <v>697.026539880413</v>
      </c>
      <c r="BX122" s="141">
        <f t="shared" si="117"/>
        <v>695.5300906930828</v>
      </c>
      <c r="BY122" s="141">
        <f t="shared" si="117"/>
        <v>694.04590533748421</v>
      </c>
      <c r="BZ122" s="141">
        <f t="shared" si="117"/>
        <v>692.57422699365156</v>
      </c>
      <c r="CA122" s="141">
        <f t="shared" si="117"/>
        <v>691.11530424909165</v>
      </c>
      <c r="CB122" s="141">
        <f t="shared" si="117"/>
        <v>689.66939121349503</v>
      </c>
      <c r="CC122" s="141">
        <f t="shared" si="117"/>
        <v>688.23674763581994</v>
      </c>
      <c r="CD122" s="141">
        <f t="shared" si="117"/>
        <v>686.81763902379396</v>
      </c>
      <c r="CE122" s="141">
        <f t="shared" si="117"/>
        <v>685.41233676588547</v>
      </c>
      <c r="CF122" s="141">
        <f t="shared" si="117"/>
        <v>684.02111825579334</v>
      </c>
      <c r="CG122" s="141">
        <f t="shared" si="117"/>
        <v>682.64426701950572</v>
      </c>
      <c r="CH122" s="141">
        <f t="shared" si="117"/>
        <v>681.28207284497819</v>
      </c>
      <c r="CI122" s="141">
        <f t="shared" si="117"/>
        <v>679.93483191448968</v>
      </c>
      <c r="CJ122" s="141">
        <f t="shared" si="117"/>
        <v>678.60284693972244</v>
      </c>
      <c r="CK122" s="141">
        <f t="shared" si="117"/>
        <v>677.28642729962723</v>
      </c>
      <c r="CL122" s="141">
        <f t="shared" si="117"/>
        <v>675.98588918112796</v>
      </c>
      <c r="CM122" s="141">
        <f t="shared" si="117"/>
        <v>674.70155572272051</v>
      </c>
      <c r="CN122" s="141">
        <f t="shared" si="117"/>
        <v>673.43375716102946</v>
      </c>
      <c r="CO122" s="141">
        <f t="shared" si="117"/>
        <v>672.18283098037682</v>
      </c>
      <c r="CP122" s="141">
        <f t="shared" si="117"/>
        <v>670.94912206542699</v>
      </c>
      <c r="CQ122" s="141">
        <f t="shared" si="117"/>
        <v>669.73298285696762</v>
      </c>
      <c r="CR122" s="141">
        <f t="shared" si="117"/>
        <v>668.53477351089259</v>
      </c>
      <c r="CS122" s="141">
        <f t="shared" si="117"/>
        <v>667.35486206044766</v>
      </c>
      <c r="CT122" s="141">
        <f t="shared" si="117"/>
        <v>666.19362458180751</v>
      </c>
      <c r="CU122" s="141"/>
      <c r="CV122" s="141">
        <f t="shared" si="114"/>
        <v>707.82845099146436</v>
      </c>
      <c r="CW122" s="141">
        <f t="shared" si="114"/>
        <v>707.85408389328359</v>
      </c>
      <c r="CX122" s="141">
        <f t="shared" si="114"/>
        <v>707.88266141962379</v>
      </c>
      <c r="CY122" s="141">
        <f t="shared" si="114"/>
        <v>707.91671388153043</v>
      </c>
      <c r="CZ122" s="141">
        <f t="shared" si="114"/>
        <v>707.96114804640195</v>
      </c>
      <c r="DA122" s="141">
        <f t="shared" si="114"/>
        <v>708.02535099081933</v>
      </c>
      <c r="DB122" s="141">
        <f t="shared" si="114"/>
        <v>708.12646360498945</v>
      </c>
      <c r="DC122" s="141">
        <f t="shared" ref="DC122:DZ122" si="118">DC24*$ED122</f>
        <v>708.29612583344147</v>
      </c>
      <c r="DD122" s="141">
        <f t="shared" si="118"/>
        <v>708.58971165547007</v>
      </c>
      <c r="DE122" s="141">
        <f t="shared" si="118"/>
        <v>709.10002965648675</v>
      </c>
      <c r="DF122" s="141">
        <f t="shared" si="118"/>
        <v>709.97403214503083</v>
      </c>
      <c r="DG122" s="141">
        <f t="shared" si="118"/>
        <v>711.34364691106987</v>
      </c>
      <c r="DH122" s="141">
        <f t="shared" si="118"/>
        <v>713.46310716133439</v>
      </c>
      <c r="DI122" s="141">
        <f t="shared" si="118"/>
        <v>716.524828273347</v>
      </c>
      <c r="DJ122" s="141">
        <f t="shared" si="118"/>
        <v>720.63619589539235</v>
      </c>
      <c r="DK122" s="141">
        <f t="shared" si="118"/>
        <v>725.70559945059586</v>
      </c>
      <c r="DL122" s="141">
        <f t="shared" si="118"/>
        <v>731.41349643432295</v>
      </c>
      <c r="DM122" s="141">
        <f t="shared" si="118"/>
        <v>737.25595781822165</v>
      </c>
      <c r="DN122" s="141">
        <f t="shared" si="118"/>
        <v>742.77495554142752</v>
      </c>
      <c r="DO122" s="141">
        <f t="shared" si="118"/>
        <v>747.5118991409214</v>
      </c>
      <c r="DP122" s="141">
        <f t="shared" si="118"/>
        <v>751.22844779077923</v>
      </c>
      <c r="DQ122" s="141">
        <f t="shared" si="118"/>
        <v>754.44308964585105</v>
      </c>
      <c r="DR122" s="141">
        <f t="shared" si="118"/>
        <v>756.73751973836511</v>
      </c>
      <c r="DS122" s="141">
        <f t="shared" si="118"/>
        <v>758.18954461214946</v>
      </c>
      <c r="DT122" s="141">
        <f t="shared" si="118"/>
        <v>758.9732689131381</v>
      </c>
      <c r="DU122" s="141">
        <f t="shared" si="118"/>
        <v>759.25073111073868</v>
      </c>
      <c r="DV122" s="141">
        <f t="shared" si="118"/>
        <v>759.19757711908574</v>
      </c>
      <c r="DW122" s="141">
        <f t="shared" si="118"/>
        <v>758.99926522346379</v>
      </c>
      <c r="DX122" s="141">
        <f t="shared" si="118"/>
        <v>758.65954635154264</v>
      </c>
      <c r="DY122" s="141">
        <f t="shared" si="118"/>
        <v>758.23371897723314</v>
      </c>
      <c r="DZ122" s="141">
        <f t="shared" si="118"/>
        <v>757.98958425351225</v>
      </c>
      <c r="ED122" s="343">
        <v>63</v>
      </c>
      <c r="EE122" s="336"/>
      <c r="EF122" s="336"/>
      <c r="EG122" s="336"/>
      <c r="EH122" s="336"/>
    </row>
    <row r="123" spans="1:141">
      <c r="A123" s="1"/>
      <c r="B123" t="str">
        <f t="shared" ref="B123:B127" si="119">B97</f>
        <v>Landfill</v>
      </c>
      <c r="C123" s="5" t="s">
        <v>417</v>
      </c>
      <c r="D123" s="141">
        <f t="shared" ref="D123:AH127" si="120">D25*$ED123</f>
        <v>55.852443041181211</v>
      </c>
      <c r="E123" s="141">
        <f t="shared" si="120"/>
        <v>54.874651996556999</v>
      </c>
      <c r="F123" s="141">
        <f t="shared" si="120"/>
        <v>53.888477589101271</v>
      </c>
      <c r="G123" s="141">
        <f t="shared" si="120"/>
        <v>52.916490723313359</v>
      </c>
      <c r="H123" s="141">
        <f t="shared" si="120"/>
        <v>51.955069960574043</v>
      </c>
      <c r="I123" s="141">
        <f t="shared" si="120"/>
        <v>51.004366948829535</v>
      </c>
      <c r="J123" s="141">
        <f t="shared" si="120"/>
        <v>49.852681029890228</v>
      </c>
      <c r="K123" s="141">
        <f t="shared" si="120"/>
        <v>48.716798944020539</v>
      </c>
      <c r="L123" s="141">
        <f t="shared" si="120"/>
        <v>47.599149814862059</v>
      </c>
      <c r="M123" s="141">
        <f t="shared" si="120"/>
        <v>46.503888617504018</v>
      </c>
      <c r="N123" s="141">
        <f t="shared" si="120"/>
        <v>45.437670943615529</v>
      </c>
      <c r="O123" s="141">
        <f t="shared" si="120"/>
        <v>44.298918903776951</v>
      </c>
      <c r="P123" s="141">
        <f t="shared" si="120"/>
        <v>43.274474781675217</v>
      </c>
      <c r="Q123" s="141">
        <f t="shared" si="120"/>
        <v>42.242710087151579</v>
      </c>
      <c r="R123" s="141">
        <f t="shared" si="120"/>
        <v>41.273809208227497</v>
      </c>
      <c r="S123" s="141">
        <f t="shared" si="120"/>
        <v>40.363867042749376</v>
      </c>
      <c r="T123" s="141">
        <f t="shared" si="120"/>
        <v>39.524406098915328</v>
      </c>
      <c r="U123" s="141">
        <f t="shared" si="120"/>
        <v>38.705685647539553</v>
      </c>
      <c r="V123" s="141">
        <f t="shared" si="120"/>
        <v>37.886442162124766</v>
      </c>
      <c r="W123" s="141">
        <f t="shared" si="120"/>
        <v>37.045184457022089</v>
      </c>
      <c r="X123" s="141">
        <f t="shared" si="120"/>
        <v>36.170462893973912</v>
      </c>
      <c r="Y123" s="141">
        <f t="shared" si="120"/>
        <v>35.074337191954292</v>
      </c>
      <c r="Z123" s="141">
        <f t="shared" si="120"/>
        <v>33.974236184408703</v>
      </c>
      <c r="AA123" s="141">
        <f t="shared" si="120"/>
        <v>32.839966530987404</v>
      </c>
      <c r="AB123" s="141">
        <f t="shared" si="120"/>
        <v>31.694397840183768</v>
      </c>
      <c r="AC123" s="141">
        <f t="shared" si="120"/>
        <v>30.544900527013056</v>
      </c>
      <c r="AD123" s="141">
        <f t="shared" si="120"/>
        <v>29.386835935450634</v>
      </c>
      <c r="AE123" s="141">
        <f t="shared" si="120"/>
        <v>28.242668270003925</v>
      </c>
      <c r="AF123" s="141">
        <f t="shared" si="120"/>
        <v>27.11263436586519</v>
      </c>
      <c r="AG123" s="141">
        <f t="shared" si="120"/>
        <v>25.999468670109266</v>
      </c>
      <c r="AH123" s="141">
        <f t="shared" si="120"/>
        <v>24.916232999360922</v>
      </c>
      <c r="AI123" s="141"/>
      <c r="AJ123" s="141">
        <f t="shared" ref="AJ123:BN127" si="121">AJ25*$ED123</f>
        <v>55.852443041181211</v>
      </c>
      <c r="AK123" s="141">
        <f t="shared" si="121"/>
        <v>54.968930046033179</v>
      </c>
      <c r="AL123" s="141">
        <f t="shared" si="121"/>
        <v>54.080937362296417</v>
      </c>
      <c r="AM123" s="141">
        <f t="shared" si="121"/>
        <v>53.205298802488379</v>
      </c>
      <c r="AN123" s="141">
        <f t="shared" si="121"/>
        <v>52.340307505888973</v>
      </c>
      <c r="AO123" s="141">
        <f t="shared" si="121"/>
        <v>51.486116855569655</v>
      </c>
      <c r="AP123" s="141">
        <f t="shared" si="121"/>
        <v>50.551229567117424</v>
      </c>
      <c r="AQ123" s="141">
        <f t="shared" si="121"/>
        <v>49.632835717863799</v>
      </c>
      <c r="AR123" s="141">
        <f t="shared" si="121"/>
        <v>48.73336205524302</v>
      </c>
      <c r="AS123" s="141">
        <f t="shared" si="121"/>
        <v>47.856961130212937</v>
      </c>
      <c r="AT123" s="141">
        <f t="shared" si="121"/>
        <v>47.010285870281614</v>
      </c>
      <c r="AU123" s="141">
        <f t="shared" si="121"/>
        <v>46.155972597921426</v>
      </c>
      <c r="AV123" s="141">
        <f t="shared" si="121"/>
        <v>45.404613275917384</v>
      </c>
      <c r="AW123" s="141">
        <f t="shared" si="121"/>
        <v>44.664154497307003</v>
      </c>
      <c r="AX123" s="141">
        <f t="shared" si="121"/>
        <v>43.987727495504792</v>
      </c>
      <c r="AY123" s="141">
        <f t="shared" si="121"/>
        <v>43.371397036705417</v>
      </c>
      <c r="AZ123" s="141">
        <f t="shared" si="121"/>
        <v>42.810959741123376</v>
      </c>
      <c r="BA123" s="141">
        <f t="shared" si="121"/>
        <v>42.272265746285505</v>
      </c>
      <c r="BB123" s="141">
        <f t="shared" si="121"/>
        <v>41.734074876756317</v>
      </c>
      <c r="BC123" s="141">
        <f t="shared" si="121"/>
        <v>41.174935390650049</v>
      </c>
      <c r="BD123" s="141">
        <f t="shared" si="121"/>
        <v>40.583436268082934</v>
      </c>
      <c r="BE123" s="141">
        <f t="shared" si="121"/>
        <v>39.749891830077196</v>
      </c>
      <c r="BF123" s="141">
        <f t="shared" si="121"/>
        <v>38.905519992379617</v>
      </c>
      <c r="BG123" s="141">
        <f t="shared" si="121"/>
        <v>38.044310004889439</v>
      </c>
      <c r="BH123" s="141">
        <f t="shared" si="121"/>
        <v>37.173905032103065</v>
      </c>
      <c r="BI123" s="141">
        <f t="shared" si="121"/>
        <v>36.30170403244653</v>
      </c>
      <c r="BJ123" s="141">
        <f t="shared" si="121"/>
        <v>35.433393763484894</v>
      </c>
      <c r="BK123" s="141">
        <f t="shared" si="121"/>
        <v>34.581215360641735</v>
      </c>
      <c r="BL123" s="141">
        <f t="shared" si="121"/>
        <v>33.745433553166265</v>
      </c>
      <c r="BM123" s="141">
        <f t="shared" si="121"/>
        <v>32.928792935082889</v>
      </c>
      <c r="BN123" s="141">
        <f t="shared" si="121"/>
        <v>32.144270630522485</v>
      </c>
      <c r="BO123" s="141"/>
      <c r="BP123" s="141">
        <f t="shared" ref="BP123:CT127" si="122">BP25*$ED123</f>
        <v>55.852321738068973</v>
      </c>
      <c r="BQ123" s="141">
        <f t="shared" si="122"/>
        <v>55.644686048624258</v>
      </c>
      <c r="BR123" s="141">
        <f t="shared" si="122"/>
        <v>55.434183195136768</v>
      </c>
      <c r="BS123" s="141">
        <f t="shared" si="122"/>
        <v>55.220758353482793</v>
      </c>
      <c r="BT123" s="141">
        <f t="shared" si="122"/>
        <v>55.004355728127209</v>
      </c>
      <c r="BU123" s="141">
        <f t="shared" si="122"/>
        <v>54.784918534715473</v>
      </c>
      <c r="BV123" s="141">
        <f t="shared" si="122"/>
        <v>54.562388982352786</v>
      </c>
      <c r="BW123" s="141">
        <f t="shared" si="122"/>
        <v>54.336708255565043</v>
      </c>
      <c r="BX123" s="141">
        <f t="shared" si="122"/>
        <v>54.107816495935552</v>
      </c>
      <c r="BY123" s="141">
        <f t="shared" si="122"/>
        <v>53.875652783411908</v>
      </c>
      <c r="BZ123" s="141">
        <f t="shared" si="122"/>
        <v>53.640155117277018</v>
      </c>
      <c r="CA123" s="141">
        <f t="shared" si="122"/>
        <v>53.40126039677812</v>
      </c>
      <c r="CB123" s="141">
        <f t="shared" si="122"/>
        <v>53.158904401407867</v>
      </c>
      <c r="CC123" s="141">
        <f t="shared" si="122"/>
        <v>52.913021770830937</v>
      </c>
      <c r="CD123" s="141">
        <f t="shared" si="122"/>
        <v>52.663545984450067</v>
      </c>
      <c r="CE123" s="141">
        <f t="shared" si="122"/>
        <v>52.41040934060468</v>
      </c>
      <c r="CF123" s="141">
        <f t="shared" si="122"/>
        <v>52.153542935395926</v>
      </c>
      <c r="CG123" s="141">
        <f t="shared" si="122"/>
        <v>51.892876641130961</v>
      </c>
      <c r="CH123" s="141">
        <f t="shared" si="122"/>
        <v>51.628339084379846</v>
      </c>
      <c r="CI123" s="141">
        <f t="shared" si="122"/>
        <v>51.359857623638199</v>
      </c>
      <c r="CJ123" s="141">
        <f t="shared" si="122"/>
        <v>51.087358326588173</v>
      </c>
      <c r="CK123" s="141">
        <f t="shared" si="122"/>
        <v>50.810765946950816</v>
      </c>
      <c r="CL123" s="141">
        <f t="shared" si="122"/>
        <v>50.530003900922281</v>
      </c>
      <c r="CM123" s="141">
        <f t="shared" si="122"/>
        <v>50.244994243186476</v>
      </c>
      <c r="CN123" s="141">
        <f t="shared" si="122"/>
        <v>49.955657642496575</v>
      </c>
      <c r="CO123" s="141">
        <f t="shared" si="122"/>
        <v>49.661913356817415</v>
      </c>
      <c r="CP123" s="141">
        <f t="shared" si="122"/>
        <v>49.363679208021097</v>
      </c>
      <c r="CQ123" s="141">
        <f t="shared" si="122"/>
        <v>49.060871556127601</v>
      </c>
      <c r="CR123" s="141">
        <f t="shared" si="122"/>
        <v>48.753405273082379</v>
      </c>
      <c r="CS123" s="141">
        <f t="shared" si="122"/>
        <v>48.441193716062287</v>
      </c>
      <c r="CT123" s="141">
        <f t="shared" si="122"/>
        <v>48.124148700301802</v>
      </c>
      <c r="CU123" s="141"/>
      <c r="CV123" s="141">
        <f t="shared" ref="CV123:DZ127" si="123">CV25*$ED123</f>
        <v>55.852443041181211</v>
      </c>
      <c r="CW123" s="141">
        <f t="shared" si="123"/>
        <v>55.748556332339483</v>
      </c>
      <c r="CX123" s="141">
        <f t="shared" si="123"/>
        <v>55.641245940260987</v>
      </c>
      <c r="CY123" s="141">
        <f t="shared" si="123"/>
        <v>55.530556290284295</v>
      </c>
      <c r="CZ123" s="141">
        <f t="shared" si="123"/>
        <v>55.416638279026621</v>
      </c>
      <c r="DA123" s="141">
        <f t="shared" si="123"/>
        <v>55.299845126774571</v>
      </c>
      <c r="DB123" s="141">
        <f t="shared" si="123"/>
        <v>55.180882217408907</v>
      </c>
      <c r="DC123" s="141">
        <f t="shared" si="123"/>
        <v>55.061115822112953</v>
      </c>
      <c r="DD123" s="141">
        <f t="shared" si="123"/>
        <v>54.942998521926135</v>
      </c>
      <c r="DE123" s="141">
        <f t="shared" si="123"/>
        <v>54.830702744128487</v>
      </c>
      <c r="DF123" s="141">
        <f t="shared" si="123"/>
        <v>54.730899110574605</v>
      </c>
      <c r="DG123" s="141">
        <f t="shared" si="123"/>
        <v>54.649627887686037</v>
      </c>
      <c r="DH123" s="141">
        <f t="shared" si="123"/>
        <v>54.598568257853415</v>
      </c>
      <c r="DI123" s="141">
        <f t="shared" si="123"/>
        <v>54.586664628400079</v>
      </c>
      <c r="DJ123" s="141">
        <f t="shared" si="123"/>
        <v>54.619032059047349</v>
      </c>
      <c r="DK123" s="141">
        <f t="shared" si="123"/>
        <v>54.691674372606727</v>
      </c>
      <c r="DL123" s="141">
        <f t="shared" si="123"/>
        <v>54.790054991632616</v>
      </c>
      <c r="DM123" s="141">
        <f t="shared" si="123"/>
        <v>54.890997938257506</v>
      </c>
      <c r="DN123" s="141">
        <f t="shared" si="123"/>
        <v>54.97325578102695</v>
      </c>
      <c r="DO123" s="141">
        <f t="shared" si="123"/>
        <v>55.015376256302957</v>
      </c>
      <c r="DP123" s="141">
        <f t="shared" si="123"/>
        <v>55.00596297556605</v>
      </c>
      <c r="DQ123" s="141">
        <f t="shared" si="123"/>
        <v>54.968769807982198</v>
      </c>
      <c r="DR123" s="141">
        <f t="shared" si="123"/>
        <v>54.884032313379763</v>
      </c>
      <c r="DS123" s="141">
        <f t="shared" si="123"/>
        <v>54.755021139538023</v>
      </c>
      <c r="DT123" s="141">
        <f t="shared" si="123"/>
        <v>54.589547250414711</v>
      </c>
      <c r="DU123" s="141">
        <f t="shared" si="123"/>
        <v>54.394920318039404</v>
      </c>
      <c r="DV123" s="141">
        <f t="shared" si="123"/>
        <v>54.179151173489721</v>
      </c>
      <c r="DW123" s="141">
        <f t="shared" si="123"/>
        <v>53.950779720493003</v>
      </c>
      <c r="DX123" s="141">
        <f t="shared" si="123"/>
        <v>53.709830124341124</v>
      </c>
      <c r="DY123" s="141">
        <f t="shared" si="123"/>
        <v>53.458766691299289</v>
      </c>
      <c r="DZ123" s="141">
        <f t="shared" si="123"/>
        <v>53.210156405025209</v>
      </c>
      <c r="ED123" s="343">
        <v>8</v>
      </c>
      <c r="EE123" s="336"/>
      <c r="EF123" s="336"/>
      <c r="EG123" s="336"/>
      <c r="EH123" s="336"/>
    </row>
    <row r="124" spans="1:141">
      <c r="A124" s="1"/>
      <c r="B124" t="str">
        <f t="shared" si="119"/>
        <v>Dumpsite</v>
      </c>
      <c r="C124" s="5" t="s">
        <v>417</v>
      </c>
      <c r="D124" s="141">
        <f t="shared" si="120"/>
        <v>0</v>
      </c>
      <c r="E124" s="141">
        <f t="shared" si="120"/>
        <v>0</v>
      </c>
      <c r="F124" s="141">
        <f t="shared" si="120"/>
        <v>0</v>
      </c>
      <c r="G124" s="141">
        <f t="shared" si="120"/>
        <v>0</v>
      </c>
      <c r="H124" s="141">
        <f t="shared" si="120"/>
        <v>0</v>
      </c>
      <c r="I124" s="141">
        <f t="shared" si="120"/>
        <v>0</v>
      </c>
      <c r="J124" s="141">
        <f t="shared" si="120"/>
        <v>0</v>
      </c>
      <c r="K124" s="141">
        <f t="shared" si="120"/>
        <v>0</v>
      </c>
      <c r="L124" s="141">
        <f t="shared" si="120"/>
        <v>0</v>
      </c>
      <c r="M124" s="141">
        <f t="shared" si="120"/>
        <v>0</v>
      </c>
      <c r="N124" s="141">
        <f t="shared" si="120"/>
        <v>0</v>
      </c>
      <c r="O124" s="141">
        <f t="shared" si="120"/>
        <v>0</v>
      </c>
      <c r="P124" s="141">
        <f t="shared" si="120"/>
        <v>0</v>
      </c>
      <c r="Q124" s="141">
        <f t="shared" si="120"/>
        <v>0</v>
      </c>
      <c r="R124" s="141">
        <f t="shared" si="120"/>
        <v>0</v>
      </c>
      <c r="S124" s="141">
        <f t="shared" si="120"/>
        <v>0</v>
      </c>
      <c r="T124" s="141">
        <f t="shared" si="120"/>
        <v>0</v>
      </c>
      <c r="U124" s="141">
        <f t="shared" si="120"/>
        <v>0</v>
      </c>
      <c r="V124" s="141">
        <f t="shared" si="120"/>
        <v>0</v>
      </c>
      <c r="W124" s="141">
        <f t="shared" si="120"/>
        <v>0</v>
      </c>
      <c r="X124" s="141">
        <f t="shared" si="120"/>
        <v>0</v>
      </c>
      <c r="Y124" s="141">
        <f t="shared" si="120"/>
        <v>0</v>
      </c>
      <c r="Z124" s="141">
        <f t="shared" si="120"/>
        <v>0</v>
      </c>
      <c r="AA124" s="141">
        <f t="shared" si="120"/>
        <v>0</v>
      </c>
      <c r="AB124" s="141">
        <f t="shared" si="120"/>
        <v>0</v>
      </c>
      <c r="AC124" s="141">
        <f t="shared" si="120"/>
        <v>0</v>
      </c>
      <c r="AD124" s="141">
        <f t="shared" si="120"/>
        <v>0</v>
      </c>
      <c r="AE124" s="141">
        <f t="shared" si="120"/>
        <v>0</v>
      </c>
      <c r="AF124" s="141">
        <f t="shared" si="120"/>
        <v>0</v>
      </c>
      <c r="AG124" s="141">
        <f t="shared" si="120"/>
        <v>0</v>
      </c>
      <c r="AH124" s="141">
        <f t="shared" si="120"/>
        <v>0</v>
      </c>
      <c r="AI124" s="141"/>
      <c r="AJ124" s="141">
        <f t="shared" si="121"/>
        <v>0</v>
      </c>
      <c r="AK124" s="141">
        <f t="shared" si="121"/>
        <v>0</v>
      </c>
      <c r="AL124" s="141">
        <f t="shared" si="121"/>
        <v>0</v>
      </c>
      <c r="AM124" s="141">
        <f t="shared" si="121"/>
        <v>0</v>
      </c>
      <c r="AN124" s="141">
        <f t="shared" si="121"/>
        <v>0</v>
      </c>
      <c r="AO124" s="141">
        <f t="shared" si="121"/>
        <v>0</v>
      </c>
      <c r="AP124" s="141">
        <f t="shared" si="121"/>
        <v>0</v>
      </c>
      <c r="AQ124" s="141">
        <f t="shared" si="121"/>
        <v>0</v>
      </c>
      <c r="AR124" s="141">
        <f t="shared" si="121"/>
        <v>0</v>
      </c>
      <c r="AS124" s="141">
        <f t="shared" si="121"/>
        <v>0</v>
      </c>
      <c r="AT124" s="141">
        <f t="shared" si="121"/>
        <v>0</v>
      </c>
      <c r="AU124" s="141">
        <f t="shared" si="121"/>
        <v>0</v>
      </c>
      <c r="AV124" s="141">
        <f t="shared" si="121"/>
        <v>0</v>
      </c>
      <c r="AW124" s="141">
        <f t="shared" si="121"/>
        <v>0</v>
      </c>
      <c r="AX124" s="141">
        <f t="shared" si="121"/>
        <v>0</v>
      </c>
      <c r="AY124" s="141">
        <f t="shared" si="121"/>
        <v>0</v>
      </c>
      <c r="AZ124" s="141">
        <f t="shared" si="121"/>
        <v>0</v>
      </c>
      <c r="BA124" s="141">
        <f t="shared" si="121"/>
        <v>0</v>
      </c>
      <c r="BB124" s="141">
        <f t="shared" si="121"/>
        <v>0</v>
      </c>
      <c r="BC124" s="141">
        <f t="shared" si="121"/>
        <v>0</v>
      </c>
      <c r="BD124" s="141">
        <f t="shared" si="121"/>
        <v>0</v>
      </c>
      <c r="BE124" s="141">
        <f t="shared" si="121"/>
        <v>0</v>
      </c>
      <c r="BF124" s="141">
        <f t="shared" si="121"/>
        <v>0</v>
      </c>
      <c r="BG124" s="141">
        <f t="shared" si="121"/>
        <v>0</v>
      </c>
      <c r="BH124" s="141">
        <f t="shared" si="121"/>
        <v>0</v>
      </c>
      <c r="BI124" s="141">
        <f t="shared" si="121"/>
        <v>0</v>
      </c>
      <c r="BJ124" s="141">
        <f t="shared" si="121"/>
        <v>0</v>
      </c>
      <c r="BK124" s="141">
        <f t="shared" si="121"/>
        <v>0</v>
      </c>
      <c r="BL124" s="141">
        <f t="shared" si="121"/>
        <v>0</v>
      </c>
      <c r="BM124" s="141">
        <f t="shared" si="121"/>
        <v>0</v>
      </c>
      <c r="BN124" s="141">
        <f t="shared" si="121"/>
        <v>0</v>
      </c>
      <c r="BO124" s="141"/>
      <c r="BP124" s="141">
        <f t="shared" si="122"/>
        <v>0</v>
      </c>
      <c r="BQ124" s="141">
        <f t="shared" si="122"/>
        <v>0</v>
      </c>
      <c r="BR124" s="141">
        <f t="shared" si="122"/>
        <v>0</v>
      </c>
      <c r="BS124" s="141">
        <f t="shared" si="122"/>
        <v>0</v>
      </c>
      <c r="BT124" s="141">
        <f t="shared" si="122"/>
        <v>0</v>
      </c>
      <c r="BU124" s="141">
        <f t="shared" si="122"/>
        <v>0</v>
      </c>
      <c r="BV124" s="141">
        <f t="shared" si="122"/>
        <v>0</v>
      </c>
      <c r="BW124" s="141">
        <f t="shared" si="122"/>
        <v>0</v>
      </c>
      <c r="BX124" s="141">
        <f t="shared" si="122"/>
        <v>0</v>
      </c>
      <c r="BY124" s="141">
        <f t="shared" si="122"/>
        <v>0</v>
      </c>
      <c r="BZ124" s="141">
        <f t="shared" si="122"/>
        <v>0</v>
      </c>
      <c r="CA124" s="141">
        <f t="shared" si="122"/>
        <v>0</v>
      </c>
      <c r="CB124" s="141">
        <f t="shared" si="122"/>
        <v>0</v>
      </c>
      <c r="CC124" s="141">
        <f t="shared" si="122"/>
        <v>0</v>
      </c>
      <c r="CD124" s="141">
        <f t="shared" si="122"/>
        <v>0</v>
      </c>
      <c r="CE124" s="141">
        <f t="shared" si="122"/>
        <v>0</v>
      </c>
      <c r="CF124" s="141">
        <f t="shared" si="122"/>
        <v>0</v>
      </c>
      <c r="CG124" s="141">
        <f t="shared" si="122"/>
        <v>0</v>
      </c>
      <c r="CH124" s="141">
        <f t="shared" si="122"/>
        <v>0</v>
      </c>
      <c r="CI124" s="141">
        <f t="shared" si="122"/>
        <v>0</v>
      </c>
      <c r="CJ124" s="141">
        <f t="shared" si="122"/>
        <v>0</v>
      </c>
      <c r="CK124" s="141">
        <f t="shared" si="122"/>
        <v>0</v>
      </c>
      <c r="CL124" s="141">
        <f t="shared" si="122"/>
        <v>0</v>
      </c>
      <c r="CM124" s="141">
        <f t="shared" si="122"/>
        <v>0</v>
      </c>
      <c r="CN124" s="141">
        <f t="shared" si="122"/>
        <v>0</v>
      </c>
      <c r="CO124" s="141">
        <f t="shared" si="122"/>
        <v>0</v>
      </c>
      <c r="CP124" s="141">
        <f t="shared" si="122"/>
        <v>0</v>
      </c>
      <c r="CQ124" s="141">
        <f t="shared" si="122"/>
        <v>0</v>
      </c>
      <c r="CR124" s="141">
        <f t="shared" si="122"/>
        <v>0</v>
      </c>
      <c r="CS124" s="141">
        <f t="shared" si="122"/>
        <v>0</v>
      </c>
      <c r="CT124" s="141">
        <f t="shared" si="122"/>
        <v>0</v>
      </c>
      <c r="CU124" s="141"/>
      <c r="CV124" s="141">
        <f t="shared" si="123"/>
        <v>0</v>
      </c>
      <c r="CW124" s="141">
        <f t="shared" si="123"/>
        <v>0</v>
      </c>
      <c r="CX124" s="141">
        <f t="shared" si="123"/>
        <v>0</v>
      </c>
      <c r="CY124" s="141">
        <f t="shared" si="123"/>
        <v>0</v>
      </c>
      <c r="CZ124" s="141">
        <f t="shared" si="123"/>
        <v>0</v>
      </c>
      <c r="DA124" s="141">
        <f t="shared" si="123"/>
        <v>0</v>
      </c>
      <c r="DB124" s="141">
        <f t="shared" si="123"/>
        <v>0</v>
      </c>
      <c r="DC124" s="141">
        <f t="shared" si="123"/>
        <v>0</v>
      </c>
      <c r="DD124" s="141">
        <f t="shared" si="123"/>
        <v>0</v>
      </c>
      <c r="DE124" s="141">
        <f t="shared" si="123"/>
        <v>0</v>
      </c>
      <c r="DF124" s="141">
        <f t="shared" si="123"/>
        <v>0</v>
      </c>
      <c r="DG124" s="141">
        <f t="shared" si="123"/>
        <v>0</v>
      </c>
      <c r="DH124" s="141">
        <f t="shared" si="123"/>
        <v>0</v>
      </c>
      <c r="DI124" s="141">
        <f t="shared" si="123"/>
        <v>0</v>
      </c>
      <c r="DJ124" s="141">
        <f t="shared" si="123"/>
        <v>0</v>
      </c>
      <c r="DK124" s="141">
        <f t="shared" si="123"/>
        <v>0</v>
      </c>
      <c r="DL124" s="141">
        <f t="shared" si="123"/>
        <v>0</v>
      </c>
      <c r="DM124" s="141">
        <f t="shared" si="123"/>
        <v>0</v>
      </c>
      <c r="DN124" s="141">
        <f t="shared" si="123"/>
        <v>0</v>
      </c>
      <c r="DO124" s="141">
        <f t="shared" si="123"/>
        <v>0</v>
      </c>
      <c r="DP124" s="141">
        <f t="shared" si="123"/>
        <v>0</v>
      </c>
      <c r="DQ124" s="141">
        <f t="shared" si="123"/>
        <v>0</v>
      </c>
      <c r="DR124" s="141">
        <f t="shared" si="123"/>
        <v>0</v>
      </c>
      <c r="DS124" s="141">
        <f t="shared" si="123"/>
        <v>0</v>
      </c>
      <c r="DT124" s="141">
        <f t="shared" si="123"/>
        <v>0</v>
      </c>
      <c r="DU124" s="141">
        <f t="shared" si="123"/>
        <v>0</v>
      </c>
      <c r="DV124" s="141">
        <f t="shared" si="123"/>
        <v>0</v>
      </c>
      <c r="DW124" s="141">
        <f t="shared" si="123"/>
        <v>0</v>
      </c>
      <c r="DX124" s="141">
        <f t="shared" si="123"/>
        <v>0</v>
      </c>
      <c r="DY124" s="141">
        <f t="shared" si="123"/>
        <v>0</v>
      </c>
      <c r="DZ124" s="141">
        <f t="shared" si="123"/>
        <v>0</v>
      </c>
      <c r="ED124" s="336">
        <v>0</v>
      </c>
      <c r="EE124" s="336"/>
      <c r="EF124" s="336"/>
      <c r="EG124" s="336"/>
      <c r="EH124" s="336"/>
    </row>
    <row r="125" spans="1:141">
      <c r="A125" s="1"/>
      <c r="B125" t="str">
        <f t="shared" si="119"/>
        <v>Open Burning</v>
      </c>
      <c r="C125" s="5" t="s">
        <v>417</v>
      </c>
      <c r="D125" s="141">
        <f t="shared" si="120"/>
        <v>0</v>
      </c>
      <c r="E125" s="141">
        <f t="shared" si="120"/>
        <v>0</v>
      </c>
      <c r="F125" s="141">
        <f t="shared" si="120"/>
        <v>0</v>
      </c>
      <c r="G125" s="141">
        <f t="shared" si="120"/>
        <v>0</v>
      </c>
      <c r="H125" s="141">
        <f t="shared" si="120"/>
        <v>0</v>
      </c>
      <c r="I125" s="141">
        <f t="shared" si="120"/>
        <v>0</v>
      </c>
      <c r="J125" s="141">
        <f t="shared" si="120"/>
        <v>0</v>
      </c>
      <c r="K125" s="141">
        <f t="shared" si="120"/>
        <v>0</v>
      </c>
      <c r="L125" s="141">
        <f t="shared" si="120"/>
        <v>0</v>
      </c>
      <c r="M125" s="141">
        <f t="shared" si="120"/>
        <v>0</v>
      </c>
      <c r="N125" s="141">
        <f t="shared" si="120"/>
        <v>0</v>
      </c>
      <c r="O125" s="141">
        <f t="shared" si="120"/>
        <v>0</v>
      </c>
      <c r="P125" s="141">
        <f t="shared" si="120"/>
        <v>0</v>
      </c>
      <c r="Q125" s="141">
        <f t="shared" si="120"/>
        <v>0</v>
      </c>
      <c r="R125" s="141">
        <f t="shared" si="120"/>
        <v>0</v>
      </c>
      <c r="S125" s="141">
        <f t="shared" si="120"/>
        <v>0</v>
      </c>
      <c r="T125" s="141">
        <f t="shared" si="120"/>
        <v>0</v>
      </c>
      <c r="U125" s="141">
        <f t="shared" si="120"/>
        <v>0</v>
      </c>
      <c r="V125" s="141">
        <f t="shared" si="120"/>
        <v>0</v>
      </c>
      <c r="W125" s="141">
        <f t="shared" si="120"/>
        <v>0</v>
      </c>
      <c r="X125" s="141">
        <f t="shared" si="120"/>
        <v>0</v>
      </c>
      <c r="Y125" s="141">
        <f t="shared" si="120"/>
        <v>0</v>
      </c>
      <c r="Z125" s="141">
        <f t="shared" si="120"/>
        <v>0</v>
      </c>
      <c r="AA125" s="141">
        <f t="shared" si="120"/>
        <v>0</v>
      </c>
      <c r="AB125" s="141">
        <f t="shared" si="120"/>
        <v>0</v>
      </c>
      <c r="AC125" s="141">
        <f t="shared" si="120"/>
        <v>0</v>
      </c>
      <c r="AD125" s="141">
        <f t="shared" si="120"/>
        <v>0</v>
      </c>
      <c r="AE125" s="141">
        <f t="shared" si="120"/>
        <v>0</v>
      </c>
      <c r="AF125" s="141">
        <f t="shared" si="120"/>
        <v>0</v>
      </c>
      <c r="AG125" s="141">
        <f t="shared" si="120"/>
        <v>0</v>
      </c>
      <c r="AH125" s="141">
        <f t="shared" si="120"/>
        <v>0</v>
      </c>
      <c r="AI125" s="141"/>
      <c r="AJ125" s="141">
        <f t="shared" si="121"/>
        <v>0</v>
      </c>
      <c r="AK125" s="141">
        <f t="shared" si="121"/>
        <v>0</v>
      </c>
      <c r="AL125" s="141">
        <f t="shared" si="121"/>
        <v>0</v>
      </c>
      <c r="AM125" s="141">
        <f t="shared" si="121"/>
        <v>0</v>
      </c>
      <c r="AN125" s="141">
        <f t="shared" si="121"/>
        <v>0</v>
      </c>
      <c r="AO125" s="141">
        <f t="shared" si="121"/>
        <v>0</v>
      </c>
      <c r="AP125" s="141">
        <f t="shared" si="121"/>
        <v>0</v>
      </c>
      <c r="AQ125" s="141">
        <f t="shared" si="121"/>
        <v>0</v>
      </c>
      <c r="AR125" s="141">
        <f t="shared" si="121"/>
        <v>0</v>
      </c>
      <c r="AS125" s="141">
        <f t="shared" si="121"/>
        <v>0</v>
      </c>
      <c r="AT125" s="141">
        <f t="shared" si="121"/>
        <v>0</v>
      </c>
      <c r="AU125" s="141">
        <f t="shared" si="121"/>
        <v>0</v>
      </c>
      <c r="AV125" s="141">
        <f t="shared" si="121"/>
        <v>0</v>
      </c>
      <c r="AW125" s="141">
        <f t="shared" si="121"/>
        <v>0</v>
      </c>
      <c r="AX125" s="141">
        <f t="shared" si="121"/>
        <v>0</v>
      </c>
      <c r="AY125" s="141">
        <f t="shared" si="121"/>
        <v>0</v>
      </c>
      <c r="AZ125" s="141">
        <f t="shared" si="121"/>
        <v>0</v>
      </c>
      <c r="BA125" s="141">
        <f t="shared" si="121"/>
        <v>0</v>
      </c>
      <c r="BB125" s="141">
        <f t="shared" si="121"/>
        <v>0</v>
      </c>
      <c r="BC125" s="141">
        <f t="shared" si="121"/>
        <v>0</v>
      </c>
      <c r="BD125" s="141">
        <f t="shared" si="121"/>
        <v>0</v>
      </c>
      <c r="BE125" s="141">
        <f t="shared" si="121"/>
        <v>0</v>
      </c>
      <c r="BF125" s="141">
        <f t="shared" si="121"/>
        <v>0</v>
      </c>
      <c r="BG125" s="141">
        <f t="shared" si="121"/>
        <v>0</v>
      </c>
      <c r="BH125" s="141">
        <f t="shared" si="121"/>
        <v>0</v>
      </c>
      <c r="BI125" s="141">
        <f t="shared" si="121"/>
        <v>0</v>
      </c>
      <c r="BJ125" s="141">
        <f t="shared" si="121"/>
        <v>0</v>
      </c>
      <c r="BK125" s="141">
        <f t="shared" si="121"/>
        <v>0</v>
      </c>
      <c r="BL125" s="141">
        <f t="shared" si="121"/>
        <v>0</v>
      </c>
      <c r="BM125" s="141">
        <f t="shared" si="121"/>
        <v>0</v>
      </c>
      <c r="BN125" s="141">
        <f t="shared" si="121"/>
        <v>0</v>
      </c>
      <c r="BO125" s="141"/>
      <c r="BP125" s="141">
        <f t="shared" si="122"/>
        <v>0</v>
      </c>
      <c r="BQ125" s="141">
        <f t="shared" si="122"/>
        <v>0</v>
      </c>
      <c r="BR125" s="141">
        <f t="shared" si="122"/>
        <v>0</v>
      </c>
      <c r="BS125" s="141">
        <f t="shared" si="122"/>
        <v>0</v>
      </c>
      <c r="BT125" s="141">
        <f t="shared" si="122"/>
        <v>0</v>
      </c>
      <c r="BU125" s="141">
        <f t="shared" si="122"/>
        <v>0</v>
      </c>
      <c r="BV125" s="141">
        <f t="shared" si="122"/>
        <v>0</v>
      </c>
      <c r="BW125" s="141">
        <f t="shared" si="122"/>
        <v>0</v>
      </c>
      <c r="BX125" s="141">
        <f t="shared" si="122"/>
        <v>0</v>
      </c>
      <c r="BY125" s="141">
        <f t="shared" si="122"/>
        <v>0</v>
      </c>
      <c r="BZ125" s="141">
        <f t="shared" si="122"/>
        <v>0</v>
      </c>
      <c r="CA125" s="141">
        <f t="shared" si="122"/>
        <v>0</v>
      </c>
      <c r="CB125" s="141">
        <f t="shared" si="122"/>
        <v>0</v>
      </c>
      <c r="CC125" s="141">
        <f t="shared" si="122"/>
        <v>0</v>
      </c>
      <c r="CD125" s="141">
        <f t="shared" si="122"/>
        <v>0</v>
      </c>
      <c r="CE125" s="141">
        <f t="shared" si="122"/>
        <v>0</v>
      </c>
      <c r="CF125" s="141">
        <f t="shared" si="122"/>
        <v>0</v>
      </c>
      <c r="CG125" s="141">
        <f t="shared" si="122"/>
        <v>0</v>
      </c>
      <c r="CH125" s="141">
        <f t="shared" si="122"/>
        <v>0</v>
      </c>
      <c r="CI125" s="141">
        <f t="shared" si="122"/>
        <v>0</v>
      </c>
      <c r="CJ125" s="141">
        <f t="shared" si="122"/>
        <v>0</v>
      </c>
      <c r="CK125" s="141">
        <f t="shared" si="122"/>
        <v>0</v>
      </c>
      <c r="CL125" s="141">
        <f t="shared" si="122"/>
        <v>0</v>
      </c>
      <c r="CM125" s="141">
        <f t="shared" si="122"/>
        <v>0</v>
      </c>
      <c r="CN125" s="141">
        <f t="shared" si="122"/>
        <v>0</v>
      </c>
      <c r="CO125" s="141">
        <f t="shared" si="122"/>
        <v>0</v>
      </c>
      <c r="CP125" s="141">
        <f t="shared" si="122"/>
        <v>0</v>
      </c>
      <c r="CQ125" s="141">
        <f t="shared" si="122"/>
        <v>0</v>
      </c>
      <c r="CR125" s="141">
        <f t="shared" si="122"/>
        <v>0</v>
      </c>
      <c r="CS125" s="141">
        <f t="shared" si="122"/>
        <v>0</v>
      </c>
      <c r="CT125" s="141">
        <f t="shared" si="122"/>
        <v>0</v>
      </c>
      <c r="CU125" s="141"/>
      <c r="CV125" s="141">
        <f t="shared" si="123"/>
        <v>0</v>
      </c>
      <c r="CW125" s="141">
        <f t="shared" si="123"/>
        <v>0</v>
      </c>
      <c r="CX125" s="141">
        <f t="shared" si="123"/>
        <v>0</v>
      </c>
      <c r="CY125" s="141">
        <f t="shared" si="123"/>
        <v>0</v>
      </c>
      <c r="CZ125" s="141">
        <f t="shared" si="123"/>
        <v>0</v>
      </c>
      <c r="DA125" s="141">
        <f t="shared" si="123"/>
        <v>0</v>
      </c>
      <c r="DB125" s="141">
        <f t="shared" si="123"/>
        <v>0</v>
      </c>
      <c r="DC125" s="141">
        <f t="shared" si="123"/>
        <v>0</v>
      </c>
      <c r="DD125" s="141">
        <f t="shared" si="123"/>
        <v>0</v>
      </c>
      <c r="DE125" s="141">
        <f t="shared" si="123"/>
        <v>0</v>
      </c>
      <c r="DF125" s="141">
        <f t="shared" si="123"/>
        <v>0</v>
      </c>
      <c r="DG125" s="141">
        <f t="shared" si="123"/>
        <v>0</v>
      </c>
      <c r="DH125" s="141">
        <f t="shared" si="123"/>
        <v>0</v>
      </c>
      <c r="DI125" s="141">
        <f t="shared" si="123"/>
        <v>0</v>
      </c>
      <c r="DJ125" s="141">
        <f t="shared" si="123"/>
        <v>0</v>
      </c>
      <c r="DK125" s="141">
        <f t="shared" si="123"/>
        <v>0</v>
      </c>
      <c r="DL125" s="141">
        <f t="shared" si="123"/>
        <v>0</v>
      </c>
      <c r="DM125" s="141">
        <f t="shared" si="123"/>
        <v>0</v>
      </c>
      <c r="DN125" s="141">
        <f t="shared" si="123"/>
        <v>0</v>
      </c>
      <c r="DO125" s="141">
        <f t="shared" si="123"/>
        <v>0</v>
      </c>
      <c r="DP125" s="141">
        <f t="shared" si="123"/>
        <v>0</v>
      </c>
      <c r="DQ125" s="141">
        <f t="shared" si="123"/>
        <v>0</v>
      </c>
      <c r="DR125" s="141">
        <f t="shared" si="123"/>
        <v>0</v>
      </c>
      <c r="DS125" s="141">
        <f t="shared" si="123"/>
        <v>0</v>
      </c>
      <c r="DT125" s="141">
        <f t="shared" si="123"/>
        <v>0</v>
      </c>
      <c r="DU125" s="141">
        <f t="shared" si="123"/>
        <v>0</v>
      </c>
      <c r="DV125" s="141">
        <f t="shared" si="123"/>
        <v>0</v>
      </c>
      <c r="DW125" s="141">
        <f t="shared" si="123"/>
        <v>0</v>
      </c>
      <c r="DX125" s="141">
        <f t="shared" si="123"/>
        <v>0</v>
      </c>
      <c r="DY125" s="141">
        <f t="shared" si="123"/>
        <v>0</v>
      </c>
      <c r="DZ125" s="141">
        <f t="shared" si="123"/>
        <v>0</v>
      </c>
      <c r="ED125" s="336">
        <v>0</v>
      </c>
      <c r="EE125" s="336"/>
      <c r="EF125" s="336"/>
      <c r="EG125" s="336"/>
      <c r="EH125" s="336"/>
    </row>
    <row r="126" spans="1:141">
      <c r="A126" s="1"/>
      <c r="B126" t="str">
        <f t="shared" si="119"/>
        <v>Leakage Environment</v>
      </c>
      <c r="C126" s="5" t="s">
        <v>417</v>
      </c>
      <c r="D126" s="141">
        <f t="shared" si="120"/>
        <v>0</v>
      </c>
      <c r="E126" s="141">
        <f t="shared" si="120"/>
        <v>0</v>
      </c>
      <c r="F126" s="141">
        <f t="shared" si="120"/>
        <v>0</v>
      </c>
      <c r="G126" s="141">
        <f t="shared" si="120"/>
        <v>0</v>
      </c>
      <c r="H126" s="141">
        <f t="shared" si="120"/>
        <v>0</v>
      </c>
      <c r="I126" s="141">
        <f t="shared" si="120"/>
        <v>0</v>
      </c>
      <c r="J126" s="141">
        <f t="shared" si="120"/>
        <v>0</v>
      </c>
      <c r="K126" s="141">
        <f t="shared" si="120"/>
        <v>0</v>
      </c>
      <c r="L126" s="141">
        <f t="shared" si="120"/>
        <v>0</v>
      </c>
      <c r="M126" s="141">
        <f t="shared" si="120"/>
        <v>0</v>
      </c>
      <c r="N126" s="141">
        <f t="shared" si="120"/>
        <v>0</v>
      </c>
      <c r="O126" s="141">
        <f t="shared" si="120"/>
        <v>0</v>
      </c>
      <c r="P126" s="141">
        <f t="shared" si="120"/>
        <v>0</v>
      </c>
      <c r="Q126" s="141">
        <f t="shared" si="120"/>
        <v>0</v>
      </c>
      <c r="R126" s="141">
        <f t="shared" si="120"/>
        <v>0</v>
      </c>
      <c r="S126" s="141">
        <f t="shared" si="120"/>
        <v>0</v>
      </c>
      <c r="T126" s="141">
        <f t="shared" si="120"/>
        <v>0</v>
      </c>
      <c r="U126" s="141">
        <f t="shared" si="120"/>
        <v>0</v>
      </c>
      <c r="V126" s="141">
        <f t="shared" si="120"/>
        <v>0</v>
      </c>
      <c r="W126" s="141">
        <f t="shared" si="120"/>
        <v>0</v>
      </c>
      <c r="X126" s="141">
        <f t="shared" si="120"/>
        <v>0</v>
      </c>
      <c r="Y126" s="141">
        <f t="shared" si="120"/>
        <v>0</v>
      </c>
      <c r="Z126" s="141">
        <f t="shared" si="120"/>
        <v>0</v>
      </c>
      <c r="AA126" s="141">
        <f t="shared" si="120"/>
        <v>0</v>
      </c>
      <c r="AB126" s="141">
        <f t="shared" si="120"/>
        <v>0</v>
      </c>
      <c r="AC126" s="141">
        <f t="shared" si="120"/>
        <v>0</v>
      </c>
      <c r="AD126" s="141">
        <f t="shared" si="120"/>
        <v>0</v>
      </c>
      <c r="AE126" s="141">
        <f t="shared" si="120"/>
        <v>0</v>
      </c>
      <c r="AF126" s="141">
        <f t="shared" si="120"/>
        <v>0</v>
      </c>
      <c r="AG126" s="141">
        <f t="shared" si="120"/>
        <v>0</v>
      </c>
      <c r="AH126" s="141">
        <f t="shared" si="120"/>
        <v>0</v>
      </c>
      <c r="AI126" s="141"/>
      <c r="AJ126" s="141">
        <f t="shared" si="121"/>
        <v>0</v>
      </c>
      <c r="AK126" s="141">
        <f t="shared" si="121"/>
        <v>0</v>
      </c>
      <c r="AL126" s="141">
        <f t="shared" si="121"/>
        <v>0</v>
      </c>
      <c r="AM126" s="141">
        <f t="shared" si="121"/>
        <v>0</v>
      </c>
      <c r="AN126" s="141">
        <f t="shared" si="121"/>
        <v>0</v>
      </c>
      <c r="AO126" s="141">
        <f t="shared" si="121"/>
        <v>0</v>
      </c>
      <c r="AP126" s="141">
        <f t="shared" si="121"/>
        <v>0</v>
      </c>
      <c r="AQ126" s="141">
        <f t="shared" si="121"/>
        <v>0</v>
      </c>
      <c r="AR126" s="141">
        <f t="shared" si="121"/>
        <v>0</v>
      </c>
      <c r="AS126" s="141">
        <f t="shared" si="121"/>
        <v>0</v>
      </c>
      <c r="AT126" s="141">
        <f t="shared" si="121"/>
        <v>0</v>
      </c>
      <c r="AU126" s="141">
        <f t="shared" si="121"/>
        <v>0</v>
      </c>
      <c r="AV126" s="141">
        <f t="shared" si="121"/>
        <v>0</v>
      </c>
      <c r="AW126" s="141">
        <f t="shared" si="121"/>
        <v>0</v>
      </c>
      <c r="AX126" s="141">
        <f t="shared" si="121"/>
        <v>0</v>
      </c>
      <c r="AY126" s="141">
        <f t="shared" si="121"/>
        <v>0</v>
      </c>
      <c r="AZ126" s="141">
        <f t="shared" si="121"/>
        <v>0</v>
      </c>
      <c r="BA126" s="141">
        <f t="shared" si="121"/>
        <v>0</v>
      </c>
      <c r="BB126" s="141">
        <f t="shared" si="121"/>
        <v>0</v>
      </c>
      <c r="BC126" s="141">
        <f t="shared" si="121"/>
        <v>0</v>
      </c>
      <c r="BD126" s="141">
        <f t="shared" si="121"/>
        <v>0</v>
      </c>
      <c r="BE126" s="141">
        <f t="shared" si="121"/>
        <v>0</v>
      </c>
      <c r="BF126" s="141">
        <f t="shared" si="121"/>
        <v>0</v>
      </c>
      <c r="BG126" s="141">
        <f t="shared" si="121"/>
        <v>0</v>
      </c>
      <c r="BH126" s="141">
        <f t="shared" si="121"/>
        <v>0</v>
      </c>
      <c r="BI126" s="141">
        <f t="shared" si="121"/>
        <v>0</v>
      </c>
      <c r="BJ126" s="141">
        <f t="shared" si="121"/>
        <v>0</v>
      </c>
      <c r="BK126" s="141">
        <f t="shared" si="121"/>
        <v>0</v>
      </c>
      <c r="BL126" s="141">
        <f t="shared" si="121"/>
        <v>0</v>
      </c>
      <c r="BM126" s="141">
        <f t="shared" si="121"/>
        <v>0</v>
      </c>
      <c r="BN126" s="141">
        <f t="shared" si="121"/>
        <v>0</v>
      </c>
      <c r="BO126" s="141"/>
      <c r="BP126" s="141">
        <f t="shared" si="122"/>
        <v>0</v>
      </c>
      <c r="BQ126" s="141">
        <f t="shared" si="122"/>
        <v>0</v>
      </c>
      <c r="BR126" s="141">
        <f t="shared" si="122"/>
        <v>0</v>
      </c>
      <c r="BS126" s="141">
        <f t="shared" si="122"/>
        <v>0</v>
      </c>
      <c r="BT126" s="141">
        <f t="shared" si="122"/>
        <v>0</v>
      </c>
      <c r="BU126" s="141">
        <f t="shared" si="122"/>
        <v>0</v>
      </c>
      <c r="BV126" s="141">
        <f t="shared" si="122"/>
        <v>0</v>
      </c>
      <c r="BW126" s="141">
        <f t="shared" si="122"/>
        <v>0</v>
      </c>
      <c r="BX126" s="141">
        <f t="shared" si="122"/>
        <v>0</v>
      </c>
      <c r="BY126" s="141">
        <f t="shared" si="122"/>
        <v>0</v>
      </c>
      <c r="BZ126" s="141">
        <f t="shared" si="122"/>
        <v>0</v>
      </c>
      <c r="CA126" s="141">
        <f t="shared" si="122"/>
        <v>0</v>
      </c>
      <c r="CB126" s="141">
        <f t="shared" si="122"/>
        <v>0</v>
      </c>
      <c r="CC126" s="141">
        <f t="shared" si="122"/>
        <v>0</v>
      </c>
      <c r="CD126" s="141">
        <f t="shared" si="122"/>
        <v>0</v>
      </c>
      <c r="CE126" s="141">
        <f t="shared" si="122"/>
        <v>0</v>
      </c>
      <c r="CF126" s="141">
        <f t="shared" si="122"/>
        <v>0</v>
      </c>
      <c r="CG126" s="141">
        <f t="shared" si="122"/>
        <v>0</v>
      </c>
      <c r="CH126" s="141">
        <f t="shared" si="122"/>
        <v>0</v>
      </c>
      <c r="CI126" s="141">
        <f t="shared" si="122"/>
        <v>0</v>
      </c>
      <c r="CJ126" s="141">
        <f t="shared" si="122"/>
        <v>0</v>
      </c>
      <c r="CK126" s="141">
        <f t="shared" si="122"/>
        <v>0</v>
      </c>
      <c r="CL126" s="141">
        <f t="shared" si="122"/>
        <v>0</v>
      </c>
      <c r="CM126" s="141">
        <f t="shared" si="122"/>
        <v>0</v>
      </c>
      <c r="CN126" s="141">
        <f t="shared" si="122"/>
        <v>0</v>
      </c>
      <c r="CO126" s="141">
        <f t="shared" si="122"/>
        <v>0</v>
      </c>
      <c r="CP126" s="141">
        <f t="shared" si="122"/>
        <v>0</v>
      </c>
      <c r="CQ126" s="141">
        <f t="shared" si="122"/>
        <v>0</v>
      </c>
      <c r="CR126" s="141">
        <f t="shared" si="122"/>
        <v>0</v>
      </c>
      <c r="CS126" s="141">
        <f t="shared" si="122"/>
        <v>0</v>
      </c>
      <c r="CT126" s="141">
        <f t="shared" si="122"/>
        <v>0</v>
      </c>
      <c r="CU126" s="141"/>
      <c r="CV126" s="141">
        <f t="shared" si="123"/>
        <v>0</v>
      </c>
      <c r="CW126" s="141">
        <f t="shared" si="123"/>
        <v>0</v>
      </c>
      <c r="CX126" s="141">
        <f t="shared" si="123"/>
        <v>0</v>
      </c>
      <c r="CY126" s="141">
        <f t="shared" si="123"/>
        <v>0</v>
      </c>
      <c r="CZ126" s="141">
        <f t="shared" si="123"/>
        <v>0</v>
      </c>
      <c r="DA126" s="141">
        <f t="shared" si="123"/>
        <v>0</v>
      </c>
      <c r="DB126" s="141">
        <f t="shared" si="123"/>
        <v>0</v>
      </c>
      <c r="DC126" s="141">
        <f t="shared" si="123"/>
        <v>0</v>
      </c>
      <c r="DD126" s="141">
        <f t="shared" si="123"/>
        <v>0</v>
      </c>
      <c r="DE126" s="141">
        <f t="shared" si="123"/>
        <v>0</v>
      </c>
      <c r="DF126" s="141">
        <f t="shared" si="123"/>
        <v>0</v>
      </c>
      <c r="DG126" s="141">
        <f t="shared" si="123"/>
        <v>0</v>
      </c>
      <c r="DH126" s="141">
        <f t="shared" si="123"/>
        <v>0</v>
      </c>
      <c r="DI126" s="141">
        <f t="shared" si="123"/>
        <v>0</v>
      </c>
      <c r="DJ126" s="141">
        <f t="shared" si="123"/>
        <v>0</v>
      </c>
      <c r="DK126" s="141">
        <f t="shared" si="123"/>
        <v>0</v>
      </c>
      <c r="DL126" s="141">
        <f t="shared" si="123"/>
        <v>0</v>
      </c>
      <c r="DM126" s="141">
        <f t="shared" si="123"/>
        <v>0</v>
      </c>
      <c r="DN126" s="141">
        <f t="shared" si="123"/>
        <v>0</v>
      </c>
      <c r="DO126" s="141">
        <f t="shared" si="123"/>
        <v>0</v>
      </c>
      <c r="DP126" s="141">
        <f t="shared" si="123"/>
        <v>0</v>
      </c>
      <c r="DQ126" s="141">
        <f t="shared" si="123"/>
        <v>0</v>
      </c>
      <c r="DR126" s="141">
        <f t="shared" si="123"/>
        <v>0</v>
      </c>
      <c r="DS126" s="141">
        <f t="shared" si="123"/>
        <v>0</v>
      </c>
      <c r="DT126" s="141">
        <f t="shared" si="123"/>
        <v>0</v>
      </c>
      <c r="DU126" s="141">
        <f t="shared" si="123"/>
        <v>0</v>
      </c>
      <c r="DV126" s="141">
        <f t="shared" si="123"/>
        <v>0</v>
      </c>
      <c r="DW126" s="141">
        <f t="shared" si="123"/>
        <v>0</v>
      </c>
      <c r="DX126" s="141">
        <f t="shared" si="123"/>
        <v>0</v>
      </c>
      <c r="DY126" s="141">
        <f t="shared" si="123"/>
        <v>0</v>
      </c>
      <c r="DZ126" s="141">
        <f t="shared" si="123"/>
        <v>0</v>
      </c>
      <c r="ED126" s="336">
        <v>0</v>
      </c>
      <c r="EE126" s="336"/>
      <c r="EF126" s="336"/>
      <c r="EG126" s="336"/>
      <c r="EH126" s="336"/>
    </row>
    <row r="127" spans="1:141" ht="15.75" thickBot="1">
      <c r="A127" s="1"/>
      <c r="B127" t="str">
        <f t="shared" si="119"/>
        <v>Leakage Ocean</v>
      </c>
      <c r="C127" s="5" t="s">
        <v>417</v>
      </c>
      <c r="D127" s="141">
        <f t="shared" si="120"/>
        <v>0</v>
      </c>
      <c r="E127" s="141">
        <f t="shared" si="120"/>
        <v>0</v>
      </c>
      <c r="F127" s="141">
        <f t="shared" si="120"/>
        <v>0</v>
      </c>
      <c r="G127" s="141">
        <f t="shared" si="120"/>
        <v>0</v>
      </c>
      <c r="H127" s="141">
        <f t="shared" si="120"/>
        <v>0</v>
      </c>
      <c r="I127" s="141">
        <f t="shared" si="120"/>
        <v>0</v>
      </c>
      <c r="J127" s="141">
        <f t="shared" si="120"/>
        <v>0</v>
      </c>
      <c r="K127" s="141">
        <f t="shared" si="120"/>
        <v>0</v>
      </c>
      <c r="L127" s="141">
        <f t="shared" si="120"/>
        <v>0</v>
      </c>
      <c r="M127" s="141">
        <f t="shared" si="120"/>
        <v>0</v>
      </c>
      <c r="N127" s="141">
        <f t="shared" si="120"/>
        <v>0</v>
      </c>
      <c r="O127" s="141">
        <f t="shared" si="120"/>
        <v>0</v>
      </c>
      <c r="P127" s="141">
        <f t="shared" si="120"/>
        <v>0</v>
      </c>
      <c r="Q127" s="141">
        <f t="shared" si="120"/>
        <v>0</v>
      </c>
      <c r="R127" s="141">
        <f t="shared" si="120"/>
        <v>0</v>
      </c>
      <c r="S127" s="141">
        <f t="shared" si="120"/>
        <v>0</v>
      </c>
      <c r="T127" s="141">
        <f t="shared" si="120"/>
        <v>0</v>
      </c>
      <c r="U127" s="141">
        <f t="shared" si="120"/>
        <v>0</v>
      </c>
      <c r="V127" s="141">
        <f t="shared" si="120"/>
        <v>0</v>
      </c>
      <c r="W127" s="141">
        <f t="shared" si="120"/>
        <v>0</v>
      </c>
      <c r="X127" s="141">
        <f t="shared" si="120"/>
        <v>0</v>
      </c>
      <c r="Y127" s="141">
        <f t="shared" si="120"/>
        <v>0</v>
      </c>
      <c r="Z127" s="141">
        <f t="shared" si="120"/>
        <v>0</v>
      </c>
      <c r="AA127" s="141">
        <f t="shared" si="120"/>
        <v>0</v>
      </c>
      <c r="AB127" s="141">
        <f t="shared" si="120"/>
        <v>0</v>
      </c>
      <c r="AC127" s="141">
        <f t="shared" si="120"/>
        <v>0</v>
      </c>
      <c r="AD127" s="141">
        <f t="shared" si="120"/>
        <v>0</v>
      </c>
      <c r="AE127" s="141">
        <f t="shared" si="120"/>
        <v>0</v>
      </c>
      <c r="AF127" s="141">
        <f t="shared" si="120"/>
        <v>0</v>
      </c>
      <c r="AG127" s="141">
        <f t="shared" si="120"/>
        <v>0</v>
      </c>
      <c r="AH127" s="141">
        <f t="shared" si="120"/>
        <v>0</v>
      </c>
      <c r="AI127" s="141"/>
      <c r="AJ127" s="141">
        <f t="shared" si="121"/>
        <v>0</v>
      </c>
      <c r="AK127" s="141">
        <f t="shared" si="121"/>
        <v>0</v>
      </c>
      <c r="AL127" s="141">
        <f t="shared" si="121"/>
        <v>0</v>
      </c>
      <c r="AM127" s="141">
        <f t="shared" si="121"/>
        <v>0</v>
      </c>
      <c r="AN127" s="141">
        <f t="shared" si="121"/>
        <v>0</v>
      </c>
      <c r="AO127" s="141">
        <f t="shared" si="121"/>
        <v>0</v>
      </c>
      <c r="AP127" s="141">
        <f t="shared" si="121"/>
        <v>0</v>
      </c>
      <c r="AQ127" s="141">
        <f t="shared" si="121"/>
        <v>0</v>
      </c>
      <c r="AR127" s="141">
        <f t="shared" si="121"/>
        <v>0</v>
      </c>
      <c r="AS127" s="141">
        <f t="shared" si="121"/>
        <v>0</v>
      </c>
      <c r="AT127" s="141">
        <f t="shared" si="121"/>
        <v>0</v>
      </c>
      <c r="AU127" s="141">
        <f t="shared" si="121"/>
        <v>0</v>
      </c>
      <c r="AV127" s="141">
        <f t="shared" si="121"/>
        <v>0</v>
      </c>
      <c r="AW127" s="141">
        <f t="shared" si="121"/>
        <v>0</v>
      </c>
      <c r="AX127" s="141">
        <f t="shared" si="121"/>
        <v>0</v>
      </c>
      <c r="AY127" s="141">
        <f t="shared" si="121"/>
        <v>0</v>
      </c>
      <c r="AZ127" s="141">
        <f t="shared" si="121"/>
        <v>0</v>
      </c>
      <c r="BA127" s="141">
        <f t="shared" si="121"/>
        <v>0</v>
      </c>
      <c r="BB127" s="141">
        <f t="shared" si="121"/>
        <v>0</v>
      </c>
      <c r="BC127" s="141">
        <f t="shared" si="121"/>
        <v>0</v>
      </c>
      <c r="BD127" s="141">
        <f t="shared" si="121"/>
        <v>0</v>
      </c>
      <c r="BE127" s="141">
        <f t="shared" si="121"/>
        <v>0</v>
      </c>
      <c r="BF127" s="141">
        <f t="shared" si="121"/>
        <v>0</v>
      </c>
      <c r="BG127" s="141">
        <f t="shared" si="121"/>
        <v>0</v>
      </c>
      <c r="BH127" s="141">
        <f t="shared" si="121"/>
        <v>0</v>
      </c>
      <c r="BI127" s="141">
        <f t="shared" si="121"/>
        <v>0</v>
      </c>
      <c r="BJ127" s="141">
        <f t="shared" si="121"/>
        <v>0</v>
      </c>
      <c r="BK127" s="141">
        <f t="shared" si="121"/>
        <v>0</v>
      </c>
      <c r="BL127" s="141">
        <f t="shared" si="121"/>
        <v>0</v>
      </c>
      <c r="BM127" s="141">
        <f t="shared" si="121"/>
        <v>0</v>
      </c>
      <c r="BN127" s="141">
        <f t="shared" si="121"/>
        <v>0</v>
      </c>
      <c r="BO127" s="141"/>
      <c r="BP127" s="141">
        <f t="shared" si="122"/>
        <v>0</v>
      </c>
      <c r="BQ127" s="141">
        <f t="shared" si="122"/>
        <v>0</v>
      </c>
      <c r="BR127" s="141">
        <f t="shared" si="122"/>
        <v>0</v>
      </c>
      <c r="BS127" s="141">
        <f t="shared" si="122"/>
        <v>0</v>
      </c>
      <c r="BT127" s="141">
        <f t="shared" si="122"/>
        <v>0</v>
      </c>
      <c r="BU127" s="141">
        <f t="shared" si="122"/>
        <v>0</v>
      </c>
      <c r="BV127" s="141">
        <f t="shared" si="122"/>
        <v>0</v>
      </c>
      <c r="BW127" s="141">
        <f t="shared" si="122"/>
        <v>0</v>
      </c>
      <c r="BX127" s="141">
        <f t="shared" si="122"/>
        <v>0</v>
      </c>
      <c r="BY127" s="141">
        <f t="shared" si="122"/>
        <v>0</v>
      </c>
      <c r="BZ127" s="141">
        <f t="shared" si="122"/>
        <v>0</v>
      </c>
      <c r="CA127" s="141">
        <f t="shared" si="122"/>
        <v>0</v>
      </c>
      <c r="CB127" s="141">
        <f t="shared" si="122"/>
        <v>0</v>
      </c>
      <c r="CC127" s="141">
        <f t="shared" si="122"/>
        <v>0</v>
      </c>
      <c r="CD127" s="141">
        <f t="shared" si="122"/>
        <v>0</v>
      </c>
      <c r="CE127" s="141">
        <f t="shared" si="122"/>
        <v>0</v>
      </c>
      <c r="CF127" s="141">
        <f t="shared" si="122"/>
        <v>0</v>
      </c>
      <c r="CG127" s="141">
        <f t="shared" si="122"/>
        <v>0</v>
      </c>
      <c r="CH127" s="141">
        <f t="shared" si="122"/>
        <v>0</v>
      </c>
      <c r="CI127" s="141">
        <f t="shared" si="122"/>
        <v>0</v>
      </c>
      <c r="CJ127" s="141">
        <f t="shared" si="122"/>
        <v>0</v>
      </c>
      <c r="CK127" s="141">
        <f t="shared" si="122"/>
        <v>0</v>
      </c>
      <c r="CL127" s="141">
        <f t="shared" si="122"/>
        <v>0</v>
      </c>
      <c r="CM127" s="141">
        <f t="shared" si="122"/>
        <v>0</v>
      </c>
      <c r="CN127" s="141">
        <f t="shared" si="122"/>
        <v>0</v>
      </c>
      <c r="CO127" s="141">
        <f t="shared" si="122"/>
        <v>0</v>
      </c>
      <c r="CP127" s="141">
        <f t="shared" si="122"/>
        <v>0</v>
      </c>
      <c r="CQ127" s="141">
        <f t="shared" si="122"/>
        <v>0</v>
      </c>
      <c r="CR127" s="141">
        <f t="shared" si="122"/>
        <v>0</v>
      </c>
      <c r="CS127" s="141">
        <f t="shared" si="122"/>
        <v>0</v>
      </c>
      <c r="CT127" s="141">
        <f t="shared" si="122"/>
        <v>0</v>
      </c>
      <c r="CU127" s="141"/>
      <c r="CV127" s="141">
        <f t="shared" si="123"/>
        <v>0</v>
      </c>
      <c r="CW127" s="141">
        <f t="shared" si="123"/>
        <v>0</v>
      </c>
      <c r="CX127" s="141">
        <f t="shared" si="123"/>
        <v>0</v>
      </c>
      <c r="CY127" s="141">
        <f t="shared" si="123"/>
        <v>0</v>
      </c>
      <c r="CZ127" s="141">
        <f t="shared" si="123"/>
        <v>0</v>
      </c>
      <c r="DA127" s="141">
        <f t="shared" si="123"/>
        <v>0</v>
      </c>
      <c r="DB127" s="141">
        <f t="shared" si="123"/>
        <v>0</v>
      </c>
      <c r="DC127" s="141">
        <f t="shared" si="123"/>
        <v>0</v>
      </c>
      <c r="DD127" s="141">
        <f t="shared" si="123"/>
        <v>0</v>
      </c>
      <c r="DE127" s="141">
        <f t="shared" si="123"/>
        <v>0</v>
      </c>
      <c r="DF127" s="141">
        <f t="shared" si="123"/>
        <v>0</v>
      </c>
      <c r="DG127" s="141">
        <f t="shared" si="123"/>
        <v>0</v>
      </c>
      <c r="DH127" s="141">
        <f t="shared" si="123"/>
        <v>0</v>
      </c>
      <c r="DI127" s="141">
        <f t="shared" si="123"/>
        <v>0</v>
      </c>
      <c r="DJ127" s="141">
        <f t="shared" si="123"/>
        <v>0</v>
      </c>
      <c r="DK127" s="141">
        <f t="shared" si="123"/>
        <v>0</v>
      </c>
      <c r="DL127" s="141">
        <f t="shared" si="123"/>
        <v>0</v>
      </c>
      <c r="DM127" s="141">
        <f t="shared" si="123"/>
        <v>0</v>
      </c>
      <c r="DN127" s="141">
        <f t="shared" si="123"/>
        <v>0</v>
      </c>
      <c r="DO127" s="141">
        <f t="shared" si="123"/>
        <v>0</v>
      </c>
      <c r="DP127" s="141">
        <f t="shared" si="123"/>
        <v>0</v>
      </c>
      <c r="DQ127" s="141">
        <f t="shared" si="123"/>
        <v>0</v>
      </c>
      <c r="DR127" s="141">
        <f t="shared" si="123"/>
        <v>0</v>
      </c>
      <c r="DS127" s="141">
        <f t="shared" si="123"/>
        <v>0</v>
      </c>
      <c r="DT127" s="141">
        <f t="shared" si="123"/>
        <v>0</v>
      </c>
      <c r="DU127" s="141">
        <f t="shared" si="123"/>
        <v>0</v>
      </c>
      <c r="DV127" s="141">
        <f t="shared" si="123"/>
        <v>0</v>
      </c>
      <c r="DW127" s="141">
        <f t="shared" si="123"/>
        <v>0</v>
      </c>
      <c r="DX127" s="141">
        <f t="shared" si="123"/>
        <v>0</v>
      </c>
      <c r="DY127" s="141">
        <f t="shared" si="123"/>
        <v>0</v>
      </c>
      <c r="DZ127" s="141">
        <f t="shared" si="123"/>
        <v>0</v>
      </c>
      <c r="ED127" s="336">
        <v>0</v>
      </c>
      <c r="EE127" s="336"/>
      <c r="EF127" s="336"/>
      <c r="EG127" s="336"/>
      <c r="EH127" s="336"/>
    </row>
    <row r="128" spans="1:141" ht="15.75" thickBot="1">
      <c r="A128" s="31" t="s">
        <v>421</v>
      </c>
      <c r="B128" s="286"/>
      <c r="C128" s="287" t="s">
        <v>417</v>
      </c>
      <c r="D128" s="145">
        <f t="shared" ref="D128:AH128" si="124">SUM(D105:D126)</f>
        <v>1511.9067002852908</v>
      </c>
      <c r="E128" s="145">
        <f t="shared" si="124"/>
        <v>1840.1795547250526</v>
      </c>
      <c r="F128" s="145">
        <f t="shared" si="124"/>
        <v>2242.9059958552439</v>
      </c>
      <c r="G128" s="145">
        <f t="shared" si="124"/>
        <v>2594.6895954844786</v>
      </c>
      <c r="H128" s="145">
        <f t="shared" si="124"/>
        <v>2943.1960039911341</v>
      </c>
      <c r="I128" s="145">
        <f t="shared" si="124"/>
        <v>3288.4803940678921</v>
      </c>
      <c r="J128" s="145">
        <f t="shared" si="124"/>
        <v>3625.720676555537</v>
      </c>
      <c r="K128" s="145">
        <f t="shared" si="124"/>
        <v>3959.789481900651</v>
      </c>
      <c r="L128" s="145">
        <f t="shared" si="124"/>
        <v>4290.973173392139</v>
      </c>
      <c r="M128" s="145">
        <f t="shared" si="124"/>
        <v>4619.6957029182013</v>
      </c>
      <c r="N128" s="145">
        <f t="shared" si="124"/>
        <v>4946.5789052108621</v>
      </c>
      <c r="O128" s="145">
        <f t="shared" si="124"/>
        <v>5389.897154650288</v>
      </c>
      <c r="P128" s="145">
        <f t="shared" si="124"/>
        <v>5797.6514709479297</v>
      </c>
      <c r="Q128" s="145">
        <f t="shared" si="124"/>
        <v>6236.7429767578515</v>
      </c>
      <c r="R128" s="145">
        <f t="shared" si="124"/>
        <v>6677.2198709982058</v>
      </c>
      <c r="S128" s="145">
        <f t="shared" si="124"/>
        <v>7118.9086420706371</v>
      </c>
      <c r="T128" s="145">
        <f t="shared" si="124"/>
        <v>7561.1685392509371</v>
      </c>
      <c r="U128" s="145">
        <f t="shared" si="124"/>
        <v>8002.0519161989732</v>
      </c>
      <c r="V128" s="145">
        <f t="shared" si="124"/>
        <v>8440.1191624953153</v>
      </c>
      <c r="W128" s="145">
        <f t="shared" si="124"/>
        <v>8873.9464200761358</v>
      </c>
      <c r="X128" s="145">
        <f t="shared" si="124"/>
        <v>9302.9170620978221</v>
      </c>
      <c r="Y128" s="145">
        <f t="shared" si="124"/>
        <v>9766.6987360559287</v>
      </c>
      <c r="Z128" s="145">
        <f t="shared" si="124"/>
        <v>10211.20731197173</v>
      </c>
      <c r="AA128" s="145">
        <f t="shared" si="124"/>
        <v>10651.189806233921</v>
      </c>
      <c r="AB128" s="145">
        <f t="shared" si="124"/>
        <v>11088.59023637787</v>
      </c>
      <c r="AC128" s="145">
        <f t="shared" si="124"/>
        <v>11524.32158467591</v>
      </c>
      <c r="AD128" s="145">
        <f t="shared" si="124"/>
        <v>11958.343259125762</v>
      </c>
      <c r="AE128" s="145">
        <f t="shared" si="124"/>
        <v>12392.67048177688</v>
      </c>
      <c r="AF128" s="145">
        <f t="shared" si="124"/>
        <v>12827.766271893768</v>
      </c>
      <c r="AG128" s="145">
        <f t="shared" si="124"/>
        <v>13264.329230450847</v>
      </c>
      <c r="AH128" s="145">
        <f t="shared" si="124"/>
        <v>13703.87380730571</v>
      </c>
      <c r="AI128" s="145"/>
      <c r="AJ128" s="145">
        <f t="shared" ref="AJ128:BN128" si="125">SUM(AJ105:AJ126)</f>
        <v>1511.9067002852908</v>
      </c>
      <c r="AK128" s="145">
        <f t="shared" si="125"/>
        <v>1773.8647866856434</v>
      </c>
      <c r="AL128" s="145">
        <f t="shared" si="125"/>
        <v>2093.2411920991985</v>
      </c>
      <c r="AM128" s="145">
        <f t="shared" si="125"/>
        <v>2370.8997017472161</v>
      </c>
      <c r="AN128" s="145">
        <f t="shared" si="125"/>
        <v>2645.7370510512483</v>
      </c>
      <c r="AO128" s="145">
        <f t="shared" si="125"/>
        <v>2917.8316550216182</v>
      </c>
      <c r="AP128" s="145">
        <f t="shared" si="125"/>
        <v>3183.7843944224396</v>
      </c>
      <c r="AQ128" s="145">
        <f t="shared" si="125"/>
        <v>3447.0131627828</v>
      </c>
      <c r="AR128" s="145">
        <f t="shared" si="125"/>
        <v>3707.7941292095425</v>
      </c>
      <c r="AS128" s="145">
        <f t="shared" si="125"/>
        <v>3966.5410046672887</v>
      </c>
      <c r="AT128" s="145">
        <f t="shared" si="125"/>
        <v>4223.8653332213426</v>
      </c>
      <c r="AU128" s="145">
        <f t="shared" si="125"/>
        <v>4559.8537984734521</v>
      </c>
      <c r="AV128" s="145">
        <f t="shared" si="125"/>
        <v>4865.575609691713</v>
      </c>
      <c r="AW128" s="145">
        <f t="shared" si="125"/>
        <v>5198.4038582663206</v>
      </c>
      <c r="AX128" s="145">
        <f t="shared" si="125"/>
        <v>5532.7467455538163</v>
      </c>
      <c r="AY128" s="145">
        <f t="shared" si="125"/>
        <v>5868.4135977286569</v>
      </c>
      <c r="AZ128" s="145">
        <f t="shared" si="125"/>
        <v>6204.7719881716175</v>
      </c>
      <c r="BA128" s="145">
        <f t="shared" si="125"/>
        <v>6539.855645524387</v>
      </c>
      <c r="BB128" s="145">
        <f t="shared" si="125"/>
        <v>6872.2073568371588</v>
      </c>
      <c r="BC128" s="145">
        <f t="shared" si="125"/>
        <v>7200.3856918918691</v>
      </c>
      <c r="BD128" s="145">
        <f t="shared" si="125"/>
        <v>7523.7564325218354</v>
      </c>
      <c r="BE128" s="145">
        <f t="shared" si="125"/>
        <v>7864.9508678148331</v>
      </c>
      <c r="BF128" s="145">
        <f t="shared" si="125"/>
        <v>8189.7737350101925</v>
      </c>
      <c r="BG128" s="145">
        <f t="shared" si="125"/>
        <v>8510.7575069919421</v>
      </c>
      <c r="BH128" s="145">
        <f t="shared" si="125"/>
        <v>8829.6854222884103</v>
      </c>
      <c r="BI128" s="145">
        <f t="shared" si="125"/>
        <v>9147.4928444374254</v>
      </c>
      <c r="BJ128" s="145">
        <f t="shared" si="125"/>
        <v>9464.4107815922944</v>
      </c>
      <c r="BK128" s="145">
        <f t="shared" si="125"/>
        <v>9782.2403352336423</v>
      </c>
      <c r="BL128" s="145">
        <f t="shared" si="125"/>
        <v>10101.471614681901</v>
      </c>
      <c r="BM128" s="145">
        <f t="shared" si="125"/>
        <v>10422.832019087884</v>
      </c>
      <c r="BN128" s="145">
        <f t="shared" si="125"/>
        <v>10747.866340481343</v>
      </c>
      <c r="BO128" s="145"/>
      <c r="BP128" s="145">
        <f t="shared" ref="BP128:CT128" si="126">SUM(BP105:BP126)</f>
        <v>1511.8968888795403</v>
      </c>
      <c r="BQ128" s="145">
        <f t="shared" si="126"/>
        <v>1522.6085896267816</v>
      </c>
      <c r="BR128" s="145">
        <f t="shared" si="126"/>
        <v>1533.5367977833705</v>
      </c>
      <c r="BS128" s="145">
        <f t="shared" si="126"/>
        <v>1544.6851516768372</v>
      </c>
      <c r="BT128" s="145">
        <f t="shared" si="126"/>
        <v>1556.0573515265428</v>
      </c>
      <c r="BU128" s="145">
        <f t="shared" si="126"/>
        <v>1567.6571604975234</v>
      </c>
      <c r="BV128" s="145">
        <f t="shared" si="126"/>
        <v>1579.4884057723145</v>
      </c>
      <c r="BW128" s="145">
        <f t="shared" si="126"/>
        <v>1591.5549796410646</v>
      </c>
      <c r="BX128" s="145">
        <f t="shared" si="126"/>
        <v>1603.8608406102396</v>
      </c>
      <c r="BY128" s="145">
        <f t="shared" si="126"/>
        <v>1616.4100145302518</v>
      </c>
      <c r="BZ128" s="145">
        <f t="shared" si="126"/>
        <v>1629.2065957423206</v>
      </c>
      <c r="CA128" s="145">
        <f t="shared" si="126"/>
        <v>1642.2547482449058</v>
      </c>
      <c r="CB128" s="145">
        <f t="shared" si="126"/>
        <v>1655.5587068800426</v>
      </c>
      <c r="CC128" s="145">
        <f t="shared" si="126"/>
        <v>1669.1227785399185</v>
      </c>
      <c r="CD128" s="145">
        <f t="shared" si="126"/>
        <v>1682.9513433940369</v>
      </c>
      <c r="CE128" s="145">
        <f t="shared" si="126"/>
        <v>1697.0488561373261</v>
      </c>
      <c r="CF128" s="145">
        <f t="shared" si="126"/>
        <v>1711.4198472595406</v>
      </c>
      <c r="CG128" s="145">
        <f t="shared" si="126"/>
        <v>1726.068924336329</v>
      </c>
      <c r="CH128" s="145">
        <f t="shared" si="126"/>
        <v>1741.0007733423347</v>
      </c>
      <c r="CI128" s="145">
        <f t="shared" si="126"/>
        <v>1756.220159986701</v>
      </c>
      <c r="CJ128" s="145">
        <f t="shared" si="126"/>
        <v>1771.7319310713744</v>
      </c>
      <c r="CK128" s="145">
        <f t="shared" si="126"/>
        <v>1787.5410158725865</v>
      </c>
      <c r="CL128" s="145">
        <f t="shared" si="126"/>
        <v>1803.6524275459128</v>
      </c>
      <c r="CM128" s="145">
        <f t="shared" si="126"/>
        <v>1820.0712645553162</v>
      </c>
      <c r="CN128" s="145">
        <f t="shared" si="126"/>
        <v>1836.8027121265782</v>
      </c>
      <c r="CO128" s="145">
        <f t="shared" si="126"/>
        <v>1853.8520437255413</v>
      </c>
      <c r="CP128" s="145">
        <f t="shared" si="126"/>
        <v>1871.2246225615806</v>
      </c>
      <c r="CQ128" s="145">
        <f t="shared" si="126"/>
        <v>1888.9259031167394</v>
      </c>
      <c r="CR128" s="145">
        <f t="shared" si="126"/>
        <v>1906.9614327009699</v>
      </c>
      <c r="CS128" s="145">
        <f t="shared" si="126"/>
        <v>1925.3368530339189</v>
      </c>
      <c r="CT128" s="145">
        <f t="shared" si="126"/>
        <v>1944.0579018537169</v>
      </c>
      <c r="CU128" s="145"/>
      <c r="CV128" s="145">
        <f t="shared" ref="CV128:DZ128" si="127">SUM(CV105:CV126)</f>
        <v>1511.9067002852908</v>
      </c>
      <c r="CW128" s="145">
        <f t="shared" si="127"/>
        <v>1524.3307427573095</v>
      </c>
      <c r="CX128" s="145">
        <f t="shared" si="127"/>
        <v>1536.9698665823139</v>
      </c>
      <c r="CY128" s="145">
        <f t="shared" si="127"/>
        <v>1549.8367745393346</v>
      </c>
      <c r="CZ128" s="145">
        <f t="shared" si="127"/>
        <v>1562.9527683005165</v>
      </c>
      <c r="DA128" s="145">
        <f t="shared" si="127"/>
        <v>1576.3552998252267</v>
      </c>
      <c r="DB128" s="145">
        <f t="shared" si="127"/>
        <v>1590.1097097634456</v>
      </c>
      <c r="DC128" s="145">
        <f t="shared" si="127"/>
        <v>1604.3334148745314</v>
      </c>
      <c r="DD128" s="145">
        <f t="shared" si="127"/>
        <v>1619.2289803091048</v>
      </c>
      <c r="DE128" s="145">
        <f t="shared" si="127"/>
        <v>1635.1331464957614</v>
      </c>
      <c r="DF128" s="145">
        <f t="shared" si="127"/>
        <v>1652.5765335298729</v>
      </c>
      <c r="DG128" s="145">
        <f t="shared" si="127"/>
        <v>1672.0350439715976</v>
      </c>
      <c r="DH128" s="145">
        <f t="shared" si="127"/>
        <v>1694.4225477900927</v>
      </c>
      <c r="DI128" s="145">
        <f t="shared" si="127"/>
        <v>1720.4298339841041</v>
      </c>
      <c r="DJ128" s="145">
        <f t="shared" si="127"/>
        <v>1750.4418818864804</v>
      </c>
      <c r="DK128" s="145">
        <f t="shared" si="127"/>
        <v>1784.1302290492595</v>
      </c>
      <c r="DL128" s="145">
        <f t="shared" si="127"/>
        <v>1820.3508420393025</v>
      </c>
      <c r="DM128" s="145">
        <f t="shared" si="127"/>
        <v>1857.3016846710916</v>
      </c>
      <c r="DN128" s="145">
        <f t="shared" si="127"/>
        <v>1893.3480338771212</v>
      </c>
      <c r="DO128" s="145">
        <f t="shared" si="127"/>
        <v>1926.8559749491349</v>
      </c>
      <c r="DP128" s="145">
        <f t="shared" si="127"/>
        <v>1956.9817826994786</v>
      </c>
      <c r="DQ128" s="145">
        <f t="shared" si="127"/>
        <v>1985.5876648796341</v>
      </c>
      <c r="DR128" s="145">
        <f t="shared" si="127"/>
        <v>2011.186724653548</v>
      </c>
      <c r="DS128" s="145">
        <f t="shared" si="127"/>
        <v>2034.0659578834709</v>
      </c>
      <c r="DT128" s="145">
        <f t="shared" si="127"/>
        <v>2054.855660056131</v>
      </c>
      <c r="DU128" s="145">
        <f t="shared" si="127"/>
        <v>2074.1421301358764</v>
      </c>
      <c r="DV128" s="145">
        <f t="shared" si="127"/>
        <v>2092.5593087420452</v>
      </c>
      <c r="DW128" s="145">
        <f t="shared" si="127"/>
        <v>2110.7751483422417</v>
      </c>
      <c r="DX128" s="145">
        <f t="shared" si="127"/>
        <v>2128.8091868980964</v>
      </c>
      <c r="DY128" s="145">
        <f t="shared" si="127"/>
        <v>2146.8646127653105</v>
      </c>
      <c r="DZ128" s="145">
        <f t="shared" si="127"/>
        <v>2165.9008470341487</v>
      </c>
    </row>
    <row r="130" spans="1:143" ht="15.75" thickBot="1">
      <c r="A130" s="269" t="s">
        <v>436</v>
      </c>
      <c r="B130" s="269"/>
      <c r="C130" s="270"/>
      <c r="D130" s="269"/>
      <c r="E130" s="269"/>
      <c r="F130" s="269"/>
      <c r="G130" s="269"/>
      <c r="H130" s="269"/>
      <c r="I130" s="269"/>
      <c r="J130" s="269"/>
      <c r="K130" s="269"/>
      <c r="L130" s="269"/>
      <c r="M130" s="269"/>
      <c r="N130" s="269"/>
      <c r="O130" s="269"/>
      <c r="P130" s="269"/>
      <c r="Q130" s="269"/>
      <c r="R130" s="269"/>
      <c r="S130" s="269"/>
      <c r="T130" s="269"/>
      <c r="U130" s="269"/>
      <c r="V130" s="269"/>
      <c r="W130" s="269"/>
      <c r="X130" s="269"/>
      <c r="Y130" s="269"/>
      <c r="Z130" s="269"/>
      <c r="AA130" s="269"/>
      <c r="AB130" s="269"/>
      <c r="AC130" s="269"/>
      <c r="AD130" s="269"/>
      <c r="AE130" s="269"/>
      <c r="AF130" s="269"/>
      <c r="AG130" s="269"/>
      <c r="AH130" s="269"/>
      <c r="AI130" s="269"/>
      <c r="AJ130" s="269"/>
      <c r="AK130" s="269"/>
      <c r="AL130" s="269"/>
      <c r="AM130" s="269"/>
      <c r="AN130" s="269"/>
      <c r="AO130" s="269"/>
      <c r="AP130" s="269"/>
      <c r="AQ130" s="269"/>
      <c r="AR130" s="269"/>
      <c r="AS130" s="269"/>
      <c r="AT130" s="269"/>
      <c r="AU130" s="269"/>
      <c r="AV130" s="269"/>
      <c r="AW130" s="269"/>
      <c r="AX130" s="269"/>
      <c r="AY130" s="269"/>
      <c r="AZ130" s="269"/>
      <c r="BA130" s="269"/>
      <c r="BB130" s="269"/>
      <c r="BC130" s="269"/>
      <c r="BD130" s="269"/>
      <c r="BE130" s="269"/>
      <c r="BF130" s="269"/>
      <c r="BG130" s="269"/>
      <c r="BH130" s="269"/>
      <c r="BI130" s="269"/>
      <c r="BJ130" s="269"/>
      <c r="BK130" s="269"/>
      <c r="BL130" s="269"/>
      <c r="BM130" s="269"/>
      <c r="BN130" s="269"/>
      <c r="BO130" s="269"/>
      <c r="BP130" s="269"/>
      <c r="BQ130" s="269"/>
      <c r="BR130" s="269"/>
      <c r="BS130" s="269"/>
      <c r="BT130" s="269"/>
      <c r="BU130" s="269"/>
      <c r="BV130" s="269"/>
      <c r="BW130" s="269"/>
      <c r="BX130" s="269"/>
      <c r="BY130" s="269"/>
      <c r="BZ130" s="269"/>
      <c r="CA130" s="269"/>
      <c r="CB130" s="269"/>
      <c r="CC130" s="269"/>
      <c r="CD130" s="269"/>
      <c r="CE130" s="269"/>
      <c r="CF130" s="269"/>
      <c r="CG130" s="269"/>
      <c r="CH130" s="269"/>
      <c r="CI130" s="269"/>
      <c r="CJ130" s="269"/>
      <c r="CK130" s="269"/>
      <c r="CL130" s="269"/>
      <c r="CM130" s="269"/>
      <c r="CN130" s="269"/>
      <c r="CO130" s="269"/>
      <c r="CP130" s="269"/>
      <c r="CQ130" s="269"/>
      <c r="CR130" s="269"/>
      <c r="CS130" s="269"/>
      <c r="CT130" s="269"/>
      <c r="CU130" s="269"/>
      <c r="CV130" s="269"/>
      <c r="CW130" s="269"/>
      <c r="CX130" s="269"/>
      <c r="CY130" s="269"/>
      <c r="CZ130" s="269"/>
      <c r="DA130" s="269"/>
      <c r="DB130" s="269"/>
      <c r="DC130" s="269"/>
      <c r="DD130" s="269"/>
      <c r="DE130" s="269"/>
      <c r="DF130" s="269"/>
      <c r="DG130" s="269"/>
      <c r="DH130" s="269"/>
      <c r="DI130" s="269"/>
      <c r="DJ130" s="269"/>
      <c r="DK130" s="269"/>
      <c r="DL130" s="269"/>
      <c r="DM130" s="269"/>
      <c r="DN130" s="269"/>
      <c r="DO130" s="269"/>
      <c r="DP130" s="269"/>
      <c r="DQ130" s="269"/>
      <c r="DR130" s="269"/>
      <c r="DS130" s="269"/>
      <c r="DT130" s="269"/>
      <c r="DU130" s="269"/>
      <c r="DV130" s="269"/>
      <c r="DW130" s="269"/>
      <c r="DX130" s="269"/>
      <c r="DY130" s="269"/>
      <c r="DZ130" s="269"/>
      <c r="EF130" s="28">
        <v>2020</v>
      </c>
      <c r="EK130" t="s">
        <v>416</v>
      </c>
      <c r="EM130" t="s">
        <v>341</v>
      </c>
    </row>
    <row r="131" spans="1:143">
      <c r="B131" t="str">
        <f>B78</f>
        <v>Fuel additive elimination</v>
      </c>
      <c r="C131" s="5" t="s">
        <v>417</v>
      </c>
      <c r="D131" s="141"/>
      <c r="E131" s="141"/>
      <c r="F131" s="141"/>
      <c r="G131" s="141"/>
      <c r="H131" s="141"/>
      <c r="I131" s="141"/>
      <c r="J131" s="141"/>
      <c r="K131" s="141"/>
      <c r="L131" s="141"/>
      <c r="M131" s="141"/>
      <c r="N131" s="141"/>
      <c r="O131" s="141"/>
      <c r="P131" s="141"/>
      <c r="Q131" s="141"/>
      <c r="R131" s="141"/>
      <c r="S131" s="141"/>
      <c r="T131" s="141"/>
      <c r="U131" s="141"/>
      <c r="V131" s="141"/>
      <c r="W131" s="141"/>
      <c r="X131" s="141"/>
      <c r="Y131" s="141"/>
      <c r="Z131" s="141"/>
      <c r="AA131" s="141"/>
      <c r="AB131" s="141"/>
      <c r="AC131" s="141"/>
      <c r="AD131" s="141"/>
      <c r="AE131" s="141"/>
      <c r="AF131" s="141"/>
      <c r="AG131" s="141"/>
      <c r="AH131" s="141"/>
      <c r="AI131" s="141"/>
      <c r="AJ131" s="141"/>
      <c r="AK131" s="141"/>
      <c r="AL131" s="141"/>
      <c r="AM131" s="141"/>
      <c r="AN131" s="141"/>
      <c r="AO131" s="141"/>
      <c r="AP131" s="141"/>
      <c r="AQ131" s="141"/>
      <c r="AR131" s="141"/>
      <c r="AS131" s="141"/>
      <c r="AT131" s="141"/>
      <c r="AU131" s="141"/>
      <c r="AV131" s="141"/>
      <c r="AW131" s="141"/>
      <c r="AX131" s="141"/>
      <c r="AY131" s="141"/>
      <c r="AZ131" s="141"/>
      <c r="BA131" s="141"/>
      <c r="BB131" s="141"/>
      <c r="BC131" s="141"/>
      <c r="BD131" s="141"/>
      <c r="BE131" s="141"/>
      <c r="BF131" s="141"/>
      <c r="BG131" s="141"/>
      <c r="BH131" s="141"/>
      <c r="BI131" s="141"/>
      <c r="BJ131" s="141"/>
      <c r="BK131" s="141"/>
      <c r="BL131" s="141"/>
      <c r="BM131" s="141"/>
      <c r="BN131" s="141"/>
      <c r="BO131" s="141"/>
      <c r="BP131" s="141"/>
      <c r="BQ131" s="141"/>
      <c r="BR131" s="141"/>
      <c r="BS131" s="141"/>
      <c r="BT131" s="141"/>
      <c r="BU131" s="141"/>
      <c r="BV131" s="141"/>
      <c r="BW131" s="141"/>
      <c r="BX131" s="141"/>
      <c r="BY131" s="141"/>
      <c r="BZ131" s="141"/>
      <c r="CA131" s="141"/>
      <c r="CB131" s="141"/>
      <c r="CC131" s="141"/>
      <c r="CD131" s="141"/>
      <c r="CE131" s="141"/>
      <c r="CF131" s="141"/>
      <c r="CG131" s="141"/>
      <c r="CH131" s="141"/>
      <c r="CI131" s="141"/>
      <c r="CJ131" s="141"/>
      <c r="CK131" s="141"/>
      <c r="CL131" s="141"/>
      <c r="CM131" s="141"/>
      <c r="CN131" s="141"/>
      <c r="CO131" s="141"/>
      <c r="CP131" s="141"/>
      <c r="CQ131" s="141"/>
      <c r="CR131" s="141"/>
      <c r="CS131" s="141"/>
      <c r="CT131" s="141"/>
      <c r="CU131" s="141"/>
      <c r="CV131" s="141"/>
      <c r="CW131" s="141"/>
      <c r="CX131" s="141"/>
      <c r="CY131" s="141"/>
      <c r="CZ131" s="141"/>
      <c r="DA131" s="141"/>
      <c r="DB131" s="141"/>
      <c r="DC131" s="141"/>
      <c r="DD131" s="141"/>
      <c r="DE131" s="141"/>
      <c r="DF131" s="141"/>
      <c r="DG131" s="141"/>
      <c r="DH131" s="141"/>
      <c r="DI131" s="141"/>
      <c r="DJ131" s="141"/>
      <c r="DK131" s="141"/>
      <c r="DL131" s="141"/>
      <c r="DM131" s="141"/>
      <c r="DN131" s="141"/>
      <c r="DO131" s="141"/>
      <c r="DP131" s="141"/>
      <c r="DQ131" s="141"/>
      <c r="DR131" s="141"/>
      <c r="DS131" s="141"/>
      <c r="DT131" s="141"/>
      <c r="DU131" s="141"/>
      <c r="DV131" s="141"/>
      <c r="DW131" s="141"/>
      <c r="DX131" s="141"/>
      <c r="DY131" s="141"/>
      <c r="DZ131" s="141"/>
      <c r="EF131" s="336"/>
      <c r="EG131" s="336"/>
      <c r="EH131" s="336"/>
      <c r="EI131" s="336"/>
      <c r="EJ131" s="336"/>
      <c r="EM131" t="s">
        <v>399</v>
      </c>
    </row>
    <row r="132" spans="1:143">
      <c r="A132" s="1"/>
      <c r="B132" t="str">
        <f t="shared" ref="B132:B154" si="128">B79</f>
        <v>Packaging reduction</v>
      </c>
      <c r="C132" s="5" t="s">
        <v>417</v>
      </c>
      <c r="D132" s="141"/>
      <c r="E132" s="141"/>
      <c r="F132" s="141"/>
      <c r="G132" s="141"/>
      <c r="H132" s="141"/>
      <c r="I132" s="141"/>
      <c r="J132" s="141"/>
      <c r="K132" s="141"/>
      <c r="L132" s="141"/>
      <c r="M132" s="141"/>
      <c r="N132" s="141"/>
      <c r="O132" s="141"/>
      <c r="P132" s="141"/>
      <c r="Q132" s="141"/>
      <c r="R132" s="141"/>
      <c r="S132" s="141"/>
      <c r="T132" s="141"/>
      <c r="U132" s="141"/>
      <c r="V132" s="141"/>
      <c r="W132" s="141"/>
      <c r="X132" s="141"/>
      <c r="Y132" s="141"/>
      <c r="Z132" s="141"/>
      <c r="AA132" s="141"/>
      <c r="AB132" s="141"/>
      <c r="AC132" s="141"/>
      <c r="AD132" s="141"/>
      <c r="AE132" s="141"/>
      <c r="AF132" s="141"/>
      <c r="AG132" s="141"/>
      <c r="AH132" s="141"/>
      <c r="AI132" s="141"/>
      <c r="AJ132" s="141"/>
      <c r="AK132" s="141"/>
      <c r="AL132" s="141"/>
      <c r="AM132" s="141"/>
      <c r="AN132" s="141"/>
      <c r="AO132" s="141"/>
      <c r="AP132" s="141"/>
      <c r="AQ132" s="141"/>
      <c r="AR132" s="141"/>
      <c r="AS132" s="141"/>
      <c r="AT132" s="141"/>
      <c r="AU132" s="141"/>
      <c r="AV132" s="141"/>
      <c r="AW132" s="141"/>
      <c r="AX132" s="141"/>
      <c r="AY132" s="141"/>
      <c r="AZ132" s="141"/>
      <c r="BA132" s="141"/>
      <c r="BB132" s="141"/>
      <c r="BC132" s="141"/>
      <c r="BD132" s="141"/>
      <c r="BE132" s="141"/>
      <c r="BF132" s="141"/>
      <c r="BG132" s="141"/>
      <c r="BH132" s="141"/>
      <c r="BI132" s="141"/>
      <c r="BJ132" s="141"/>
      <c r="BK132" s="141"/>
      <c r="BL132" s="141"/>
      <c r="BM132" s="141"/>
      <c r="BN132" s="141"/>
      <c r="BO132" s="141"/>
      <c r="BP132" s="141"/>
      <c r="BQ132" s="141"/>
      <c r="BR132" s="141"/>
      <c r="BS132" s="141"/>
      <c r="BT132" s="141"/>
      <c r="BU132" s="141"/>
      <c r="BV132" s="141"/>
      <c r="BW132" s="141"/>
      <c r="BX132" s="141"/>
      <c r="BY132" s="141"/>
      <c r="BZ132" s="141"/>
      <c r="CA132" s="141"/>
      <c r="CB132" s="141"/>
      <c r="CC132" s="141"/>
      <c r="CD132" s="141"/>
      <c r="CE132" s="141"/>
      <c r="CF132" s="141"/>
      <c r="CG132" s="141"/>
      <c r="CH132" s="141"/>
      <c r="CI132" s="141"/>
      <c r="CJ132" s="141"/>
      <c r="CK132" s="141"/>
      <c r="CL132" s="141"/>
      <c r="CM132" s="141"/>
      <c r="CN132" s="141"/>
      <c r="CO132" s="141"/>
      <c r="CP132" s="141"/>
      <c r="CQ132" s="141"/>
      <c r="CR132" s="141"/>
      <c r="CS132" s="141"/>
      <c r="CT132" s="141"/>
      <c r="CU132" s="141"/>
      <c r="CV132" s="141"/>
      <c r="CW132" s="141"/>
      <c r="CX132" s="141"/>
      <c r="CY132" s="141"/>
      <c r="CZ132" s="141"/>
      <c r="DA132" s="141"/>
      <c r="DB132" s="141"/>
      <c r="DC132" s="141"/>
      <c r="DD132" s="141"/>
      <c r="DE132" s="141"/>
      <c r="DF132" s="141"/>
      <c r="DG132" s="141"/>
      <c r="DH132" s="141"/>
      <c r="DI132" s="141"/>
      <c r="DJ132" s="141"/>
      <c r="DK132" s="141"/>
      <c r="DL132" s="141"/>
      <c r="DM132" s="141"/>
      <c r="DN132" s="141"/>
      <c r="DO132" s="141"/>
      <c r="DP132" s="141"/>
      <c r="DQ132" s="141"/>
      <c r="DR132" s="141"/>
      <c r="DS132" s="141"/>
      <c r="DT132" s="141"/>
      <c r="DU132" s="141"/>
      <c r="DV132" s="141"/>
      <c r="DW132" s="141"/>
      <c r="DX132" s="141"/>
      <c r="DY132" s="141"/>
      <c r="DZ132" s="141"/>
      <c r="EF132" s="336"/>
      <c r="EG132" s="336"/>
      <c r="EH132" s="336"/>
      <c r="EI132" s="336"/>
      <c r="EJ132" s="336"/>
      <c r="EM132" t="s">
        <v>400</v>
      </c>
    </row>
    <row r="133" spans="1:143">
      <c r="A133" s="1"/>
      <c r="B133" t="str">
        <f t="shared" si="128"/>
        <v>Packaging reuse</v>
      </c>
      <c r="C133" s="5" t="s">
        <v>417</v>
      </c>
      <c r="D133" s="141"/>
      <c r="E133" s="141"/>
      <c r="F133" s="141"/>
      <c r="G133" s="141"/>
      <c r="H133" s="141"/>
      <c r="I133" s="141"/>
      <c r="J133" s="141"/>
      <c r="K133" s="141"/>
      <c r="L133" s="141"/>
      <c r="M133" s="141"/>
      <c r="N133" s="141"/>
      <c r="O133" s="141"/>
      <c r="P133" s="141"/>
      <c r="Q133" s="141"/>
      <c r="R133" s="141"/>
      <c r="S133" s="141"/>
      <c r="T133" s="141"/>
      <c r="U133" s="141"/>
      <c r="V133" s="141"/>
      <c r="W133" s="141"/>
      <c r="X133" s="141"/>
      <c r="Y133" s="141"/>
      <c r="Z133" s="141"/>
      <c r="AA133" s="141"/>
      <c r="AB133" s="141"/>
      <c r="AC133" s="141"/>
      <c r="AD133" s="141"/>
      <c r="AE133" s="141"/>
      <c r="AF133" s="141"/>
      <c r="AG133" s="141"/>
      <c r="AH133" s="141"/>
      <c r="AI133" s="141"/>
      <c r="AJ133" s="141"/>
      <c r="AK133" s="141"/>
      <c r="AL133" s="141"/>
      <c r="AM133" s="141"/>
      <c r="AN133" s="141"/>
      <c r="AO133" s="141"/>
      <c r="AP133" s="141"/>
      <c r="AQ133" s="141"/>
      <c r="AR133" s="141"/>
      <c r="AS133" s="141"/>
      <c r="AT133" s="141"/>
      <c r="AU133" s="141"/>
      <c r="AV133" s="141"/>
      <c r="AW133" s="141"/>
      <c r="AX133" s="141"/>
      <c r="AY133" s="141"/>
      <c r="AZ133" s="141"/>
      <c r="BA133" s="141"/>
      <c r="BB133" s="141"/>
      <c r="BC133" s="141"/>
      <c r="BD133" s="141"/>
      <c r="BE133" s="141"/>
      <c r="BF133" s="141"/>
      <c r="BG133" s="141"/>
      <c r="BH133" s="141"/>
      <c r="BI133" s="141"/>
      <c r="BJ133" s="141"/>
      <c r="BK133" s="141"/>
      <c r="BL133" s="141"/>
      <c r="BM133" s="141"/>
      <c r="BN133" s="141"/>
      <c r="BO133" s="141"/>
      <c r="BP133" s="141"/>
      <c r="BQ133" s="141"/>
      <c r="BR133" s="141"/>
      <c r="BS133" s="141"/>
      <c r="BT133" s="141"/>
      <c r="BU133" s="141"/>
      <c r="BV133" s="141"/>
      <c r="BW133" s="141"/>
      <c r="BX133" s="141"/>
      <c r="BY133" s="141"/>
      <c r="BZ133" s="141"/>
      <c r="CA133" s="141"/>
      <c r="CB133" s="141"/>
      <c r="CC133" s="141"/>
      <c r="CD133" s="141"/>
      <c r="CE133" s="141"/>
      <c r="CF133" s="141"/>
      <c r="CG133" s="141"/>
      <c r="CH133" s="141"/>
      <c r="CI133" s="141"/>
      <c r="CJ133" s="141"/>
      <c r="CK133" s="141"/>
      <c r="CL133" s="141"/>
      <c r="CM133" s="141"/>
      <c r="CN133" s="141"/>
      <c r="CO133" s="141"/>
      <c r="CP133" s="141"/>
      <c r="CQ133" s="141"/>
      <c r="CR133" s="141"/>
      <c r="CS133" s="141"/>
      <c r="CT133" s="141"/>
      <c r="CU133" s="141"/>
      <c r="CV133" s="141"/>
      <c r="CW133" s="141"/>
      <c r="CX133" s="141"/>
      <c r="CY133" s="141"/>
      <c r="CZ133" s="141"/>
      <c r="DA133" s="141"/>
      <c r="DB133" s="141"/>
      <c r="DC133" s="141"/>
      <c r="DD133" s="141"/>
      <c r="DE133" s="141"/>
      <c r="DF133" s="141"/>
      <c r="DG133" s="141"/>
      <c r="DH133" s="141"/>
      <c r="DI133" s="141"/>
      <c r="DJ133" s="141"/>
      <c r="DK133" s="141"/>
      <c r="DL133" s="141"/>
      <c r="DM133" s="141"/>
      <c r="DN133" s="141"/>
      <c r="DO133" s="141"/>
      <c r="DP133" s="141"/>
      <c r="DQ133" s="141"/>
      <c r="DR133" s="141"/>
      <c r="DS133" s="141"/>
      <c r="DT133" s="141"/>
      <c r="DU133" s="141"/>
      <c r="DV133" s="141"/>
      <c r="DW133" s="141"/>
      <c r="DX133" s="141"/>
      <c r="DY133" s="141"/>
      <c r="DZ133" s="141"/>
      <c r="EF133" s="343"/>
      <c r="EG133" s="336"/>
      <c r="EH133" s="336"/>
      <c r="EI133" s="336"/>
      <c r="EM133" t="s">
        <v>400</v>
      </c>
    </row>
    <row r="134" spans="1:143">
      <c r="A134" s="1"/>
      <c r="B134" t="str">
        <f t="shared" si="128"/>
        <v>Packaging substitution Paper</v>
      </c>
      <c r="C134" s="5" t="s">
        <v>417</v>
      </c>
      <c r="D134" s="141"/>
      <c r="E134" s="141"/>
      <c r="F134" s="141"/>
      <c r="G134" s="141"/>
      <c r="H134" s="141"/>
      <c r="I134" s="141"/>
      <c r="J134" s="141"/>
      <c r="K134" s="141"/>
      <c r="L134" s="141"/>
      <c r="M134" s="141"/>
      <c r="N134" s="141"/>
      <c r="O134" s="141"/>
      <c r="P134" s="141"/>
      <c r="Q134" s="141"/>
      <c r="R134" s="141"/>
      <c r="S134" s="141"/>
      <c r="T134" s="141"/>
      <c r="U134" s="141"/>
      <c r="V134" s="141"/>
      <c r="W134" s="141"/>
      <c r="X134" s="141"/>
      <c r="Y134" s="141"/>
      <c r="Z134" s="141"/>
      <c r="AA134" s="141"/>
      <c r="AB134" s="141"/>
      <c r="AC134" s="141"/>
      <c r="AD134" s="141"/>
      <c r="AE134" s="141"/>
      <c r="AF134" s="141"/>
      <c r="AG134" s="141"/>
      <c r="AH134" s="141"/>
      <c r="AI134" s="141"/>
      <c r="AJ134" s="141"/>
      <c r="AK134" s="141"/>
      <c r="AL134" s="141"/>
      <c r="AM134" s="141"/>
      <c r="AN134" s="141"/>
      <c r="AO134" s="141"/>
      <c r="AP134" s="141"/>
      <c r="AQ134" s="141"/>
      <c r="AR134" s="141"/>
      <c r="AS134" s="141"/>
      <c r="AT134" s="141"/>
      <c r="AU134" s="141"/>
      <c r="AV134" s="141"/>
      <c r="AW134" s="141"/>
      <c r="AX134" s="141"/>
      <c r="AY134" s="141"/>
      <c r="AZ134" s="141"/>
      <c r="BA134" s="141"/>
      <c r="BB134" s="141"/>
      <c r="BC134" s="141"/>
      <c r="BD134" s="141"/>
      <c r="BE134" s="141"/>
      <c r="BF134" s="141"/>
      <c r="BG134" s="141"/>
      <c r="BH134" s="141"/>
      <c r="BI134" s="141"/>
      <c r="BJ134" s="141"/>
      <c r="BK134" s="141"/>
      <c r="BL134" s="141"/>
      <c r="BM134" s="141"/>
      <c r="BN134" s="141"/>
      <c r="BO134" s="141"/>
      <c r="BP134" s="141"/>
      <c r="BQ134" s="141"/>
      <c r="BR134" s="141"/>
      <c r="BS134" s="141"/>
      <c r="BT134" s="141"/>
      <c r="BU134" s="141"/>
      <c r="BV134" s="141"/>
      <c r="BW134" s="141"/>
      <c r="BX134" s="141"/>
      <c r="BY134" s="141"/>
      <c r="BZ134" s="141"/>
      <c r="CA134" s="141"/>
      <c r="CB134" s="141"/>
      <c r="CC134" s="141"/>
      <c r="CD134" s="141"/>
      <c r="CE134" s="141"/>
      <c r="CF134" s="141"/>
      <c r="CG134" s="141"/>
      <c r="CH134" s="141"/>
      <c r="CI134" s="141"/>
      <c r="CJ134" s="141"/>
      <c r="CK134" s="141"/>
      <c r="CL134" s="141"/>
      <c r="CM134" s="141"/>
      <c r="CN134" s="141"/>
      <c r="CO134" s="141"/>
      <c r="CP134" s="141"/>
      <c r="CQ134" s="141"/>
      <c r="CR134" s="141"/>
      <c r="CS134" s="141"/>
      <c r="CT134" s="141"/>
      <c r="CU134" s="141"/>
      <c r="CV134" s="141"/>
      <c r="CW134" s="141"/>
      <c r="CX134" s="141"/>
      <c r="CY134" s="141"/>
      <c r="CZ134" s="141"/>
      <c r="DA134" s="141"/>
      <c r="DB134" s="141"/>
      <c r="DC134" s="141"/>
      <c r="DD134" s="141"/>
      <c r="DE134" s="141"/>
      <c r="DF134" s="141"/>
      <c r="DG134" s="141"/>
      <c r="DH134" s="141"/>
      <c r="DI134" s="141"/>
      <c r="DJ134" s="141"/>
      <c r="DK134" s="141"/>
      <c r="DL134" s="141"/>
      <c r="DM134" s="141"/>
      <c r="DN134" s="141"/>
      <c r="DO134" s="141"/>
      <c r="DP134" s="141"/>
      <c r="DQ134" s="141"/>
      <c r="DR134" s="141"/>
      <c r="DS134" s="141"/>
      <c r="DT134" s="141"/>
      <c r="DU134" s="141"/>
      <c r="DV134" s="141"/>
      <c r="DW134" s="141"/>
      <c r="DX134" s="141"/>
      <c r="DY134" s="141"/>
      <c r="DZ134" s="141"/>
      <c r="EF134" s="336"/>
      <c r="EG134" s="336"/>
      <c r="EH134" s="336"/>
      <c r="EI134" s="336"/>
      <c r="EJ134" s="336"/>
      <c r="EM134" t="s">
        <v>400</v>
      </c>
    </row>
    <row r="135" spans="1:143">
      <c r="A135" s="1"/>
      <c r="B135" t="str">
        <f t="shared" si="128"/>
        <v>Packaging Substitution Compostables</v>
      </c>
      <c r="C135" s="5" t="s">
        <v>417</v>
      </c>
      <c r="D135" s="141"/>
      <c r="E135" s="141"/>
      <c r="F135" s="141"/>
      <c r="G135" s="141"/>
      <c r="H135" s="141"/>
      <c r="I135" s="141"/>
      <c r="J135" s="141"/>
      <c r="K135" s="141"/>
      <c r="L135" s="141"/>
      <c r="M135" s="141"/>
      <c r="N135" s="141"/>
      <c r="O135" s="141"/>
      <c r="P135" s="141"/>
      <c r="Q135" s="141"/>
      <c r="R135" s="141"/>
      <c r="S135" s="141"/>
      <c r="T135" s="141"/>
      <c r="U135" s="141"/>
      <c r="V135" s="141"/>
      <c r="W135" s="141"/>
      <c r="X135" s="141"/>
      <c r="Y135" s="141"/>
      <c r="Z135" s="141"/>
      <c r="AA135" s="141"/>
      <c r="AB135" s="141"/>
      <c r="AC135" s="141"/>
      <c r="AD135" s="141"/>
      <c r="AE135" s="141"/>
      <c r="AF135" s="141"/>
      <c r="AG135" s="141"/>
      <c r="AH135" s="141"/>
      <c r="AI135" s="141"/>
      <c r="AJ135" s="141"/>
      <c r="AK135" s="141"/>
      <c r="AL135" s="141"/>
      <c r="AM135" s="141"/>
      <c r="AN135" s="141"/>
      <c r="AO135" s="141"/>
      <c r="AP135" s="141"/>
      <c r="AQ135" s="141"/>
      <c r="AR135" s="141"/>
      <c r="AS135" s="141"/>
      <c r="AT135" s="141"/>
      <c r="AU135" s="141"/>
      <c r="AV135" s="141"/>
      <c r="AW135" s="141"/>
      <c r="AX135" s="141"/>
      <c r="AY135" s="141"/>
      <c r="AZ135" s="141"/>
      <c r="BA135" s="141"/>
      <c r="BB135" s="141"/>
      <c r="BC135" s="141"/>
      <c r="BD135" s="141"/>
      <c r="BE135" s="141"/>
      <c r="BF135" s="141"/>
      <c r="BG135" s="141"/>
      <c r="BH135" s="141"/>
      <c r="BI135" s="141"/>
      <c r="BJ135" s="141"/>
      <c r="BK135" s="141"/>
      <c r="BL135" s="141"/>
      <c r="BM135" s="141"/>
      <c r="BN135" s="141"/>
      <c r="BO135" s="141"/>
      <c r="BP135" s="141"/>
      <c r="BQ135" s="141"/>
      <c r="BR135" s="141"/>
      <c r="BS135" s="141"/>
      <c r="BT135" s="141"/>
      <c r="BU135" s="141"/>
      <c r="BV135" s="141"/>
      <c r="BW135" s="141"/>
      <c r="BX135" s="141"/>
      <c r="BY135" s="141"/>
      <c r="BZ135" s="141"/>
      <c r="CA135" s="141"/>
      <c r="CB135" s="141"/>
      <c r="CC135" s="141"/>
      <c r="CD135" s="141"/>
      <c r="CE135" s="141"/>
      <c r="CF135" s="141"/>
      <c r="CG135" s="141"/>
      <c r="CH135" s="141"/>
      <c r="CI135" s="141"/>
      <c r="CJ135" s="141"/>
      <c r="CK135" s="141"/>
      <c r="CL135" s="141"/>
      <c r="CM135" s="141"/>
      <c r="CN135" s="141"/>
      <c r="CO135" s="141"/>
      <c r="CP135" s="141"/>
      <c r="CQ135" s="141"/>
      <c r="CR135" s="141"/>
      <c r="CS135" s="141"/>
      <c r="CT135" s="141"/>
      <c r="CU135" s="141"/>
      <c r="CV135" s="141"/>
      <c r="CW135" s="141"/>
      <c r="CX135" s="141"/>
      <c r="CY135" s="141"/>
      <c r="CZ135" s="141"/>
      <c r="DA135" s="141"/>
      <c r="DB135" s="141"/>
      <c r="DC135" s="141"/>
      <c r="DD135" s="141"/>
      <c r="DE135" s="141"/>
      <c r="DF135" s="141"/>
      <c r="DG135" s="141"/>
      <c r="DH135" s="141"/>
      <c r="DI135" s="141"/>
      <c r="DJ135" s="141"/>
      <c r="DK135" s="141"/>
      <c r="DL135" s="141"/>
      <c r="DM135" s="141"/>
      <c r="DN135" s="141"/>
      <c r="DO135" s="141"/>
      <c r="DP135" s="141"/>
      <c r="DQ135" s="141"/>
      <c r="DR135" s="141"/>
      <c r="DS135" s="141"/>
      <c r="DT135" s="141"/>
      <c r="DU135" s="141"/>
      <c r="DV135" s="141"/>
      <c r="DW135" s="141"/>
      <c r="DX135" s="141"/>
      <c r="DY135" s="141"/>
      <c r="DZ135" s="141"/>
      <c r="EF135" s="336"/>
      <c r="EG135" s="336"/>
      <c r="EH135" s="336"/>
      <c r="EI135" s="336"/>
      <c r="EJ135" s="336"/>
      <c r="EM135" t="s">
        <v>400</v>
      </c>
    </row>
    <row r="136" spans="1:143">
      <c r="A136" s="1"/>
      <c r="B136" t="str">
        <f t="shared" si="128"/>
        <v>MaaS</v>
      </c>
      <c r="C136" s="5" t="s">
        <v>417</v>
      </c>
      <c r="D136" s="141"/>
      <c r="E136" s="141"/>
      <c r="F136" s="141"/>
      <c r="G136" s="141"/>
      <c r="H136" s="141"/>
      <c r="I136" s="141"/>
      <c r="J136" s="141"/>
      <c r="K136" s="141"/>
      <c r="L136" s="141"/>
      <c r="M136" s="141"/>
      <c r="N136" s="141"/>
      <c r="O136" s="141"/>
      <c r="P136" s="141"/>
      <c r="Q136" s="141"/>
      <c r="R136" s="141"/>
      <c r="S136" s="141"/>
      <c r="T136" s="141"/>
      <c r="U136" s="141"/>
      <c r="V136" s="141"/>
      <c r="W136" s="141"/>
      <c r="X136" s="141"/>
      <c r="Y136" s="141"/>
      <c r="Z136" s="141"/>
      <c r="AA136" s="141"/>
      <c r="AB136" s="141"/>
      <c r="AC136" s="141"/>
      <c r="AD136" s="141"/>
      <c r="AE136" s="141"/>
      <c r="AF136" s="141"/>
      <c r="AG136" s="141"/>
      <c r="AH136" s="141"/>
      <c r="AI136" s="141"/>
      <c r="AJ136" s="141"/>
      <c r="AK136" s="141"/>
      <c r="AL136" s="141"/>
      <c r="AM136" s="141"/>
      <c r="AN136" s="141"/>
      <c r="AO136" s="141"/>
      <c r="AP136" s="141"/>
      <c r="AQ136" s="141"/>
      <c r="AR136" s="141"/>
      <c r="AS136" s="141"/>
      <c r="AT136" s="141"/>
      <c r="AU136" s="141"/>
      <c r="AV136" s="141"/>
      <c r="AW136" s="141"/>
      <c r="AX136" s="141"/>
      <c r="AY136" s="141"/>
      <c r="AZ136" s="141"/>
      <c r="BA136" s="141"/>
      <c r="BB136" s="141"/>
      <c r="BC136" s="141"/>
      <c r="BD136" s="141"/>
      <c r="BE136" s="141"/>
      <c r="BF136" s="141"/>
      <c r="BG136" s="141"/>
      <c r="BH136" s="141"/>
      <c r="BI136" s="141"/>
      <c r="BJ136" s="141"/>
      <c r="BK136" s="141"/>
      <c r="BL136" s="141"/>
      <c r="BM136" s="141"/>
      <c r="BN136" s="141"/>
      <c r="BO136" s="141"/>
      <c r="BP136" s="141"/>
      <c r="BQ136" s="141"/>
      <c r="BR136" s="141"/>
      <c r="BS136" s="141"/>
      <c r="BT136" s="141"/>
      <c r="BU136" s="141"/>
      <c r="BV136" s="141"/>
      <c r="BW136" s="141"/>
      <c r="BX136" s="141"/>
      <c r="BY136" s="141"/>
      <c r="BZ136" s="141"/>
      <c r="CA136" s="141"/>
      <c r="CB136" s="141"/>
      <c r="CC136" s="141"/>
      <c r="CD136" s="141"/>
      <c r="CE136" s="141"/>
      <c r="CF136" s="141"/>
      <c r="CG136" s="141"/>
      <c r="CH136" s="141"/>
      <c r="CI136" s="141"/>
      <c r="CJ136" s="141"/>
      <c r="CK136" s="141"/>
      <c r="CL136" s="141"/>
      <c r="CM136" s="141"/>
      <c r="CN136" s="141"/>
      <c r="CO136" s="141"/>
      <c r="CP136" s="141"/>
      <c r="CQ136" s="141"/>
      <c r="CR136" s="141"/>
      <c r="CS136" s="141"/>
      <c r="CT136" s="141"/>
      <c r="CU136" s="141"/>
      <c r="CV136" s="141"/>
      <c r="CW136" s="141"/>
      <c r="CX136" s="141"/>
      <c r="CY136" s="141"/>
      <c r="CZ136" s="141"/>
      <c r="DA136" s="141"/>
      <c r="DB136" s="141"/>
      <c r="DC136" s="141"/>
      <c r="DD136" s="141"/>
      <c r="DE136" s="141"/>
      <c r="DF136" s="141"/>
      <c r="DG136" s="141"/>
      <c r="DH136" s="141"/>
      <c r="DI136" s="141"/>
      <c r="DJ136" s="141"/>
      <c r="DK136" s="141"/>
      <c r="DL136" s="141"/>
      <c r="DM136" s="141"/>
      <c r="DN136" s="141"/>
      <c r="DO136" s="141"/>
      <c r="DP136" s="141"/>
      <c r="DQ136" s="141"/>
      <c r="DR136" s="141"/>
      <c r="DS136" s="141"/>
      <c r="DT136" s="141"/>
      <c r="DU136" s="141"/>
      <c r="DV136" s="141"/>
      <c r="DW136" s="141"/>
      <c r="DX136" s="141"/>
      <c r="DY136" s="141"/>
      <c r="DZ136" s="141"/>
      <c r="EF136" s="342"/>
      <c r="EG136" s="336"/>
      <c r="EH136" s="336"/>
      <c r="EI136" s="336"/>
    </row>
    <row r="137" spans="1:143">
      <c r="A137" s="1"/>
      <c r="B137" t="str">
        <f t="shared" si="128"/>
        <v>Vehicle life extension</v>
      </c>
      <c r="C137" s="5" t="s">
        <v>417</v>
      </c>
      <c r="D137" s="141"/>
      <c r="E137" s="141"/>
      <c r="F137" s="141"/>
      <c r="G137" s="141"/>
      <c r="H137" s="141"/>
      <c r="I137" s="141"/>
      <c r="J137" s="141"/>
      <c r="K137" s="141"/>
      <c r="L137" s="141"/>
      <c r="M137" s="141"/>
      <c r="N137" s="141"/>
      <c r="O137" s="141"/>
      <c r="P137" s="141"/>
      <c r="Q137" s="141"/>
      <c r="R137" s="141"/>
      <c r="S137" s="141"/>
      <c r="T137" s="141"/>
      <c r="U137" s="141"/>
      <c r="V137" s="141"/>
      <c r="W137" s="141"/>
      <c r="X137" s="141"/>
      <c r="Y137" s="141"/>
      <c r="Z137" s="141"/>
      <c r="AA137" s="141"/>
      <c r="AB137" s="141"/>
      <c r="AC137" s="141"/>
      <c r="AD137" s="141"/>
      <c r="AE137" s="141"/>
      <c r="AF137" s="141"/>
      <c r="AG137" s="141"/>
      <c r="AH137" s="141"/>
      <c r="AI137" s="141"/>
      <c r="AJ137" s="141"/>
      <c r="AK137" s="141"/>
      <c r="AL137" s="141"/>
      <c r="AM137" s="141"/>
      <c r="AN137" s="141"/>
      <c r="AO137" s="141"/>
      <c r="AP137" s="141"/>
      <c r="AQ137" s="141"/>
      <c r="AR137" s="141"/>
      <c r="AS137" s="141"/>
      <c r="AT137" s="141"/>
      <c r="AU137" s="141"/>
      <c r="AV137" s="141"/>
      <c r="AW137" s="141"/>
      <c r="AX137" s="141"/>
      <c r="AY137" s="141"/>
      <c r="AZ137" s="141"/>
      <c r="BA137" s="141"/>
      <c r="BB137" s="141"/>
      <c r="BC137" s="141"/>
      <c r="BD137" s="141"/>
      <c r="BE137" s="141"/>
      <c r="BF137" s="141"/>
      <c r="BG137" s="141"/>
      <c r="BH137" s="141"/>
      <c r="BI137" s="141"/>
      <c r="BJ137" s="141"/>
      <c r="BK137" s="141"/>
      <c r="BL137" s="141"/>
      <c r="BM137" s="141"/>
      <c r="BN137" s="141"/>
      <c r="BO137" s="141"/>
      <c r="BP137" s="141"/>
      <c r="BQ137" s="141"/>
      <c r="BR137" s="141"/>
      <c r="BS137" s="141"/>
      <c r="BT137" s="141"/>
      <c r="BU137" s="141"/>
      <c r="BV137" s="141"/>
      <c r="BW137" s="141"/>
      <c r="BX137" s="141"/>
      <c r="BY137" s="141"/>
      <c r="BZ137" s="141"/>
      <c r="CA137" s="141"/>
      <c r="CB137" s="141"/>
      <c r="CC137" s="141"/>
      <c r="CD137" s="141"/>
      <c r="CE137" s="141"/>
      <c r="CF137" s="141"/>
      <c r="CG137" s="141"/>
      <c r="CH137" s="141"/>
      <c r="CI137" s="141"/>
      <c r="CJ137" s="141"/>
      <c r="CK137" s="141"/>
      <c r="CL137" s="141"/>
      <c r="CM137" s="141"/>
      <c r="CN137" s="141"/>
      <c r="CO137" s="141"/>
      <c r="CP137" s="141"/>
      <c r="CQ137" s="141"/>
      <c r="CR137" s="141"/>
      <c r="CS137" s="141"/>
      <c r="CT137" s="141"/>
      <c r="CU137" s="141"/>
      <c r="CV137" s="141"/>
      <c r="CW137" s="141"/>
      <c r="CX137" s="141"/>
      <c r="CY137" s="141"/>
      <c r="CZ137" s="141"/>
      <c r="DA137" s="141"/>
      <c r="DB137" s="141"/>
      <c r="DC137" s="141"/>
      <c r="DD137" s="141"/>
      <c r="DE137" s="141"/>
      <c r="DF137" s="141"/>
      <c r="DG137" s="141"/>
      <c r="DH137" s="141"/>
      <c r="DI137" s="141"/>
      <c r="DJ137" s="141"/>
      <c r="DK137" s="141"/>
      <c r="DL137" s="141"/>
      <c r="DM137" s="141"/>
      <c r="DN137" s="141"/>
      <c r="DO137" s="141"/>
      <c r="DP137" s="141"/>
      <c r="DQ137" s="141"/>
      <c r="DR137" s="141"/>
      <c r="DS137" s="141"/>
      <c r="DT137" s="141"/>
      <c r="DU137" s="141"/>
      <c r="DV137" s="141"/>
      <c r="DW137" s="141"/>
      <c r="DX137" s="141"/>
      <c r="DY137" s="141"/>
      <c r="DZ137" s="141"/>
      <c r="EF137" s="342"/>
      <c r="EG137" s="336"/>
      <c r="EH137" s="336"/>
      <c r="EI137" s="336"/>
      <c r="EJ137" s="336"/>
    </row>
    <row r="138" spans="1:143">
      <c r="A138" s="1"/>
      <c r="B138" t="str">
        <f t="shared" si="128"/>
        <v>Building reduction</v>
      </c>
      <c r="C138" s="5" t="s">
        <v>417</v>
      </c>
      <c r="D138" s="141"/>
      <c r="E138" s="141"/>
      <c r="F138" s="141"/>
      <c r="G138" s="141"/>
      <c r="H138" s="141"/>
      <c r="I138" s="141"/>
      <c r="J138" s="141"/>
      <c r="K138" s="141"/>
      <c r="L138" s="141"/>
      <c r="M138" s="141"/>
      <c r="N138" s="141"/>
      <c r="O138" s="141"/>
      <c r="P138" s="141"/>
      <c r="Q138" s="141"/>
      <c r="R138" s="141"/>
      <c r="S138" s="141"/>
      <c r="T138" s="141"/>
      <c r="U138" s="141"/>
      <c r="V138" s="141"/>
      <c r="W138" s="141"/>
      <c r="X138" s="141"/>
      <c r="Y138" s="141"/>
      <c r="Z138" s="141"/>
      <c r="AA138" s="141"/>
      <c r="AB138" s="141"/>
      <c r="AC138" s="141"/>
      <c r="AD138" s="141"/>
      <c r="AE138" s="141"/>
      <c r="AF138" s="141"/>
      <c r="AG138" s="141"/>
      <c r="AH138" s="141"/>
      <c r="AI138" s="141"/>
      <c r="AJ138" s="141"/>
      <c r="AK138" s="141"/>
      <c r="AL138" s="141"/>
      <c r="AM138" s="141"/>
      <c r="AN138" s="141"/>
      <c r="AO138" s="141"/>
      <c r="AP138" s="141"/>
      <c r="AQ138" s="141"/>
      <c r="AR138" s="141"/>
      <c r="AS138" s="141"/>
      <c r="AT138" s="141"/>
      <c r="AU138" s="141"/>
      <c r="AV138" s="141"/>
      <c r="AW138" s="141"/>
      <c r="AX138" s="141"/>
      <c r="AY138" s="141"/>
      <c r="AZ138" s="141"/>
      <c r="BA138" s="141"/>
      <c r="BB138" s="141"/>
      <c r="BC138" s="141"/>
      <c r="BD138" s="141"/>
      <c r="BE138" s="141"/>
      <c r="BF138" s="141"/>
      <c r="BG138" s="141"/>
      <c r="BH138" s="141"/>
      <c r="BI138" s="141"/>
      <c r="BJ138" s="141"/>
      <c r="BK138" s="141"/>
      <c r="BL138" s="141"/>
      <c r="BM138" s="141"/>
      <c r="BN138" s="141"/>
      <c r="BO138" s="141"/>
      <c r="BP138" s="141"/>
      <c r="BQ138" s="141"/>
      <c r="BR138" s="141"/>
      <c r="BS138" s="141"/>
      <c r="BT138" s="141"/>
      <c r="BU138" s="141"/>
      <c r="BV138" s="141"/>
      <c r="BW138" s="141"/>
      <c r="BX138" s="141"/>
      <c r="BY138" s="141"/>
      <c r="BZ138" s="141"/>
      <c r="CA138" s="141"/>
      <c r="CB138" s="141"/>
      <c r="CC138" s="141"/>
      <c r="CD138" s="141"/>
      <c r="CE138" s="141"/>
      <c r="CF138" s="141"/>
      <c r="CG138" s="141"/>
      <c r="CH138" s="141"/>
      <c r="CI138" s="141"/>
      <c r="CJ138" s="141"/>
      <c r="CK138" s="141"/>
      <c r="CL138" s="141"/>
      <c r="CM138" s="141"/>
      <c r="CN138" s="141"/>
      <c r="CO138" s="141"/>
      <c r="CP138" s="141"/>
      <c r="CQ138" s="141"/>
      <c r="CR138" s="141"/>
      <c r="CS138" s="141"/>
      <c r="CT138" s="141"/>
      <c r="CU138" s="141"/>
      <c r="CV138" s="141"/>
      <c r="CW138" s="141"/>
      <c r="CX138" s="141"/>
      <c r="CY138" s="141"/>
      <c r="CZ138" s="141"/>
      <c r="DA138" s="141"/>
      <c r="DB138" s="141"/>
      <c r="DC138" s="141"/>
      <c r="DD138" s="141"/>
      <c r="DE138" s="141"/>
      <c r="DF138" s="141"/>
      <c r="DG138" s="141"/>
      <c r="DH138" s="141"/>
      <c r="DI138" s="141"/>
      <c r="DJ138" s="141"/>
      <c r="DK138" s="141"/>
      <c r="DL138" s="141"/>
      <c r="DM138" s="141"/>
      <c r="DN138" s="141"/>
      <c r="DO138" s="141"/>
      <c r="DP138" s="141"/>
      <c r="DQ138" s="141"/>
      <c r="DR138" s="141"/>
      <c r="DS138" s="141"/>
      <c r="DT138" s="141"/>
      <c r="DU138" s="141"/>
      <c r="DV138" s="141"/>
      <c r="DW138" s="141"/>
      <c r="DX138" s="141"/>
      <c r="DY138" s="141"/>
      <c r="DZ138" s="141"/>
      <c r="EF138" s="336"/>
      <c r="EG138" s="336"/>
      <c r="EH138" s="336"/>
      <c r="EI138" s="336"/>
      <c r="EM138" t="s">
        <v>400</v>
      </c>
    </row>
    <row r="139" spans="1:143">
      <c r="A139" s="1"/>
      <c r="B139" t="str">
        <f t="shared" si="128"/>
        <v>Building substitution</v>
      </c>
      <c r="C139" s="5" t="s">
        <v>417</v>
      </c>
      <c r="D139" s="141"/>
      <c r="E139" s="141"/>
      <c r="F139" s="141"/>
      <c r="G139" s="141"/>
      <c r="H139" s="141"/>
      <c r="I139" s="141"/>
      <c r="J139" s="141"/>
      <c r="K139" s="141"/>
      <c r="L139" s="141"/>
      <c r="M139" s="141"/>
      <c r="N139" s="141"/>
      <c r="O139" s="141"/>
      <c r="P139" s="141"/>
      <c r="Q139" s="141"/>
      <c r="R139" s="141"/>
      <c r="S139" s="141"/>
      <c r="T139" s="141"/>
      <c r="U139" s="141"/>
      <c r="V139" s="141"/>
      <c r="W139" s="141"/>
      <c r="X139" s="141"/>
      <c r="Y139" s="141"/>
      <c r="Z139" s="141"/>
      <c r="AA139" s="141"/>
      <c r="AB139" s="141"/>
      <c r="AC139" s="141"/>
      <c r="AD139" s="141"/>
      <c r="AE139" s="141"/>
      <c r="AF139" s="141"/>
      <c r="AG139" s="141"/>
      <c r="AH139" s="141"/>
      <c r="AI139" s="141"/>
      <c r="AJ139" s="141"/>
      <c r="AK139" s="141"/>
      <c r="AL139" s="141"/>
      <c r="AM139" s="141"/>
      <c r="AN139" s="141"/>
      <c r="AO139" s="141"/>
      <c r="AP139" s="141"/>
      <c r="AQ139" s="141"/>
      <c r="AR139" s="141"/>
      <c r="AS139" s="141"/>
      <c r="AT139" s="141"/>
      <c r="AU139" s="141"/>
      <c r="AV139" s="141"/>
      <c r="AW139" s="141"/>
      <c r="AX139" s="141"/>
      <c r="AY139" s="141"/>
      <c r="AZ139" s="141"/>
      <c r="BA139" s="141"/>
      <c r="BB139" s="141"/>
      <c r="BC139" s="141"/>
      <c r="BD139" s="141"/>
      <c r="BE139" s="141"/>
      <c r="BF139" s="141"/>
      <c r="BG139" s="141"/>
      <c r="BH139" s="141"/>
      <c r="BI139" s="141"/>
      <c r="BJ139" s="141"/>
      <c r="BK139" s="141"/>
      <c r="BL139" s="141"/>
      <c r="BM139" s="141"/>
      <c r="BN139" s="141"/>
      <c r="BO139" s="141"/>
      <c r="BP139" s="141"/>
      <c r="BQ139" s="141"/>
      <c r="BR139" s="141"/>
      <c r="BS139" s="141"/>
      <c r="BT139" s="141"/>
      <c r="BU139" s="141"/>
      <c r="BV139" s="141"/>
      <c r="BW139" s="141"/>
      <c r="BX139" s="141"/>
      <c r="BY139" s="141"/>
      <c r="BZ139" s="141"/>
      <c r="CA139" s="141"/>
      <c r="CB139" s="141"/>
      <c r="CC139" s="141"/>
      <c r="CD139" s="141"/>
      <c r="CE139" s="141"/>
      <c r="CF139" s="141"/>
      <c r="CG139" s="141"/>
      <c r="CH139" s="141"/>
      <c r="CI139" s="141"/>
      <c r="CJ139" s="141"/>
      <c r="CK139" s="141"/>
      <c r="CL139" s="141"/>
      <c r="CM139" s="141"/>
      <c r="CN139" s="141"/>
      <c r="CO139" s="141"/>
      <c r="CP139" s="141"/>
      <c r="CQ139" s="141"/>
      <c r="CR139" s="141"/>
      <c r="CS139" s="141"/>
      <c r="CT139" s="141"/>
      <c r="CU139" s="141"/>
      <c r="CV139" s="141"/>
      <c r="CW139" s="141"/>
      <c r="CX139" s="141"/>
      <c r="CY139" s="141"/>
      <c r="CZ139" s="141"/>
      <c r="DA139" s="141"/>
      <c r="DB139" s="141"/>
      <c r="DC139" s="141"/>
      <c r="DD139" s="141"/>
      <c r="DE139" s="141"/>
      <c r="DF139" s="141"/>
      <c r="DG139" s="141"/>
      <c r="DH139" s="141"/>
      <c r="DI139" s="141"/>
      <c r="DJ139" s="141"/>
      <c r="DK139" s="141"/>
      <c r="DL139" s="141"/>
      <c r="DM139" s="141"/>
      <c r="DN139" s="141"/>
      <c r="DO139" s="141"/>
      <c r="DP139" s="141"/>
      <c r="DQ139" s="141"/>
      <c r="DR139" s="141"/>
      <c r="DS139" s="141"/>
      <c r="DT139" s="141"/>
      <c r="DU139" s="141"/>
      <c r="DV139" s="141"/>
      <c r="DW139" s="141"/>
      <c r="DX139" s="141"/>
      <c r="DY139" s="141"/>
      <c r="DZ139" s="141"/>
      <c r="EF139" s="342"/>
      <c r="EG139" s="336"/>
      <c r="EH139" s="336"/>
      <c r="EI139" s="336"/>
      <c r="EJ139" s="336"/>
      <c r="EM139" t="s">
        <v>400</v>
      </c>
    </row>
    <row r="140" spans="1:143">
      <c r="A140" s="1"/>
      <c r="B140" t="str">
        <f t="shared" si="128"/>
        <v>Apparel - waste reduction</v>
      </c>
      <c r="C140" s="5" t="s">
        <v>417</v>
      </c>
      <c r="D140" s="141"/>
      <c r="E140" s="141"/>
      <c r="F140" s="141"/>
      <c r="G140" s="141"/>
      <c r="H140" s="141"/>
      <c r="I140" s="141"/>
      <c r="J140" s="141"/>
      <c r="K140" s="141"/>
      <c r="L140" s="141"/>
      <c r="M140" s="141"/>
      <c r="N140" s="141"/>
      <c r="O140" s="141"/>
      <c r="P140" s="141"/>
      <c r="Q140" s="141"/>
      <c r="R140" s="141"/>
      <c r="S140" s="141"/>
      <c r="T140" s="141"/>
      <c r="U140" s="141"/>
      <c r="V140" s="141"/>
      <c r="W140" s="141"/>
      <c r="X140" s="141"/>
      <c r="Y140" s="141"/>
      <c r="Z140" s="141"/>
      <c r="AA140" s="141"/>
      <c r="AB140" s="141"/>
      <c r="AC140" s="141"/>
      <c r="AD140" s="141"/>
      <c r="AE140" s="141"/>
      <c r="AF140" s="141"/>
      <c r="AG140" s="141"/>
      <c r="AH140" s="141"/>
      <c r="AI140" s="141"/>
      <c r="AJ140" s="141"/>
      <c r="AK140" s="141"/>
      <c r="AL140" s="141"/>
      <c r="AM140" s="141"/>
      <c r="AN140" s="141"/>
      <c r="AO140" s="141"/>
      <c r="AP140" s="141"/>
      <c r="AQ140" s="141"/>
      <c r="AR140" s="141"/>
      <c r="AS140" s="141"/>
      <c r="AT140" s="141"/>
      <c r="AU140" s="141"/>
      <c r="AV140" s="141"/>
      <c r="AW140" s="141"/>
      <c r="AX140" s="141"/>
      <c r="AY140" s="141"/>
      <c r="AZ140" s="141"/>
      <c r="BA140" s="141"/>
      <c r="BB140" s="141"/>
      <c r="BC140" s="141"/>
      <c r="BD140" s="141"/>
      <c r="BE140" s="141"/>
      <c r="BF140" s="141"/>
      <c r="BG140" s="141"/>
      <c r="BH140" s="141"/>
      <c r="BI140" s="141"/>
      <c r="BJ140" s="141"/>
      <c r="BK140" s="141"/>
      <c r="BL140" s="141"/>
      <c r="BM140" s="141"/>
      <c r="BN140" s="141"/>
      <c r="BO140" s="141"/>
      <c r="BP140" s="141"/>
      <c r="BQ140" s="141"/>
      <c r="BR140" s="141"/>
      <c r="BS140" s="141"/>
      <c r="BT140" s="141"/>
      <c r="BU140" s="141"/>
      <c r="BV140" s="141"/>
      <c r="BW140" s="141"/>
      <c r="BX140" s="141"/>
      <c r="BY140" s="141"/>
      <c r="BZ140" s="141"/>
      <c r="CA140" s="141"/>
      <c r="CB140" s="141"/>
      <c r="CC140" s="141"/>
      <c r="CD140" s="141"/>
      <c r="CE140" s="141"/>
      <c r="CF140" s="141"/>
      <c r="CG140" s="141"/>
      <c r="CH140" s="141"/>
      <c r="CI140" s="141"/>
      <c r="CJ140" s="141"/>
      <c r="CK140" s="141"/>
      <c r="CL140" s="141"/>
      <c r="CM140" s="141"/>
      <c r="CN140" s="141"/>
      <c r="CO140" s="141"/>
      <c r="CP140" s="141"/>
      <c r="CQ140" s="141"/>
      <c r="CR140" s="141"/>
      <c r="CS140" s="141"/>
      <c r="CT140" s="141"/>
      <c r="CU140" s="141"/>
      <c r="CV140" s="141"/>
      <c r="CW140" s="141"/>
      <c r="CX140" s="141"/>
      <c r="CY140" s="141"/>
      <c r="CZ140" s="141"/>
      <c r="DA140" s="141"/>
      <c r="DB140" s="141"/>
      <c r="DC140" s="141"/>
      <c r="DD140" s="141"/>
      <c r="DE140" s="141"/>
      <c r="DF140" s="141"/>
      <c r="DG140" s="141"/>
      <c r="DH140" s="141"/>
      <c r="DI140" s="141"/>
      <c r="DJ140" s="141"/>
      <c r="DK140" s="141"/>
      <c r="DL140" s="141"/>
      <c r="DM140" s="141"/>
      <c r="DN140" s="141"/>
      <c r="DO140" s="141"/>
      <c r="DP140" s="141"/>
      <c r="DQ140" s="141"/>
      <c r="DR140" s="141"/>
      <c r="DS140" s="141"/>
      <c r="DT140" s="141"/>
      <c r="DU140" s="141"/>
      <c r="DV140" s="141"/>
      <c r="DW140" s="141"/>
      <c r="DX140" s="141"/>
      <c r="DY140" s="141"/>
      <c r="DZ140" s="141"/>
      <c r="EF140" s="336"/>
      <c r="EG140" s="336"/>
      <c r="EH140" s="336"/>
      <c r="EI140" s="336"/>
      <c r="EM140" t="s">
        <v>400</v>
      </c>
    </row>
    <row r="141" spans="1:143">
      <c r="A141" s="1"/>
      <c r="B141" t="str">
        <f t="shared" si="128"/>
        <v>Apparel - NBM</v>
      </c>
      <c r="C141" s="5" t="s">
        <v>417</v>
      </c>
      <c r="D141" s="141"/>
      <c r="E141" s="141"/>
      <c r="F141" s="141"/>
      <c r="G141" s="141"/>
      <c r="H141" s="141"/>
      <c r="I141" s="141"/>
      <c r="J141" s="141"/>
      <c r="K141" s="141"/>
      <c r="L141" s="141"/>
      <c r="M141" s="141"/>
      <c r="N141" s="141"/>
      <c r="O141" s="141"/>
      <c r="P141" s="141"/>
      <c r="Q141" s="141"/>
      <c r="R141" s="141"/>
      <c r="S141" s="141"/>
      <c r="T141" s="141"/>
      <c r="U141" s="141"/>
      <c r="V141" s="141"/>
      <c r="W141" s="141"/>
      <c r="X141" s="141"/>
      <c r="Y141" s="141"/>
      <c r="Z141" s="141"/>
      <c r="AA141" s="141"/>
      <c r="AB141" s="141"/>
      <c r="AC141" s="141"/>
      <c r="AD141" s="141"/>
      <c r="AE141" s="141"/>
      <c r="AF141" s="141"/>
      <c r="AG141" s="141"/>
      <c r="AH141" s="141"/>
      <c r="AI141" s="141"/>
      <c r="AJ141" s="141"/>
      <c r="AK141" s="141"/>
      <c r="AL141" s="141"/>
      <c r="AM141" s="141"/>
      <c r="AN141" s="141"/>
      <c r="AO141" s="141"/>
      <c r="AP141" s="141"/>
      <c r="AQ141" s="141"/>
      <c r="AR141" s="141"/>
      <c r="AS141" s="141"/>
      <c r="AT141" s="141"/>
      <c r="AU141" s="141"/>
      <c r="AV141" s="141"/>
      <c r="AW141" s="141"/>
      <c r="AX141" s="141"/>
      <c r="AY141" s="141"/>
      <c r="AZ141" s="141"/>
      <c r="BA141" s="141"/>
      <c r="BB141" s="141"/>
      <c r="BC141" s="141"/>
      <c r="BD141" s="141"/>
      <c r="BE141" s="141"/>
      <c r="BF141" s="141"/>
      <c r="BG141" s="141"/>
      <c r="BH141" s="141"/>
      <c r="BI141" s="141"/>
      <c r="BJ141" s="141"/>
      <c r="BK141" s="141"/>
      <c r="BL141" s="141"/>
      <c r="BM141" s="141"/>
      <c r="BN141" s="141"/>
      <c r="BO141" s="141"/>
      <c r="BP141" s="141"/>
      <c r="BQ141" s="141"/>
      <c r="BR141" s="141"/>
      <c r="BS141" s="141"/>
      <c r="BT141" s="141"/>
      <c r="BU141" s="141"/>
      <c r="BV141" s="141"/>
      <c r="BW141" s="141"/>
      <c r="BX141" s="141"/>
      <c r="BY141" s="141"/>
      <c r="BZ141" s="141"/>
      <c r="CA141" s="141"/>
      <c r="CB141" s="141"/>
      <c r="CC141" s="141"/>
      <c r="CD141" s="141"/>
      <c r="CE141" s="141"/>
      <c r="CF141" s="141"/>
      <c r="CG141" s="141"/>
      <c r="CH141" s="141"/>
      <c r="CI141" s="141"/>
      <c r="CJ141" s="141"/>
      <c r="CK141" s="141"/>
      <c r="CL141" s="141"/>
      <c r="CM141" s="141"/>
      <c r="CN141" s="141"/>
      <c r="CO141" s="141"/>
      <c r="CP141" s="141"/>
      <c r="CQ141" s="141"/>
      <c r="CR141" s="141"/>
      <c r="CS141" s="141"/>
      <c r="CT141" s="141"/>
      <c r="CU141" s="141"/>
      <c r="CV141" s="141"/>
      <c r="CW141" s="141"/>
      <c r="CX141" s="141"/>
      <c r="CY141" s="141"/>
      <c r="CZ141" s="141"/>
      <c r="DA141" s="141"/>
      <c r="DB141" s="141"/>
      <c r="DC141" s="141"/>
      <c r="DD141" s="141"/>
      <c r="DE141" s="141"/>
      <c r="DF141" s="141"/>
      <c r="DG141" s="141"/>
      <c r="DH141" s="141"/>
      <c r="DI141" s="141"/>
      <c r="DJ141" s="141"/>
      <c r="DK141" s="141"/>
      <c r="DL141" s="141"/>
      <c r="DM141" s="141"/>
      <c r="DN141" s="141"/>
      <c r="DO141" s="141"/>
      <c r="DP141" s="141"/>
      <c r="DQ141" s="141"/>
      <c r="DR141" s="141"/>
      <c r="DS141" s="141"/>
      <c r="DT141" s="141"/>
      <c r="DU141" s="141"/>
      <c r="DV141" s="141"/>
      <c r="DW141" s="141"/>
      <c r="DX141" s="141"/>
      <c r="DY141" s="141"/>
      <c r="DZ141" s="141"/>
      <c r="EF141" s="342"/>
      <c r="EG141" s="336"/>
      <c r="EH141" s="336"/>
      <c r="EI141" s="336"/>
      <c r="EM141" t="s">
        <v>400</v>
      </c>
    </row>
    <row r="142" spans="1:143">
      <c r="A142" s="1"/>
      <c r="B142" t="str">
        <f t="shared" si="128"/>
        <v>Apparel - substitution</v>
      </c>
      <c r="C142" s="5" t="s">
        <v>417</v>
      </c>
      <c r="D142" s="141"/>
      <c r="E142" s="141"/>
      <c r="F142" s="141"/>
      <c r="G142" s="141"/>
      <c r="H142" s="141"/>
      <c r="I142" s="141"/>
      <c r="J142" s="141"/>
      <c r="K142" s="141"/>
      <c r="L142" s="141"/>
      <c r="M142" s="141"/>
      <c r="N142" s="141"/>
      <c r="O142" s="141"/>
      <c r="P142" s="141"/>
      <c r="Q142" s="141"/>
      <c r="R142" s="141"/>
      <c r="S142" s="141"/>
      <c r="T142" s="141"/>
      <c r="U142" s="141"/>
      <c r="V142" s="141"/>
      <c r="W142" s="141"/>
      <c r="X142" s="141"/>
      <c r="Y142" s="141"/>
      <c r="Z142" s="141"/>
      <c r="AA142" s="141"/>
      <c r="AB142" s="141"/>
      <c r="AC142" s="141"/>
      <c r="AD142" s="141"/>
      <c r="AE142" s="141"/>
      <c r="AF142" s="141"/>
      <c r="AG142" s="141"/>
      <c r="AH142" s="141"/>
      <c r="AI142" s="141"/>
      <c r="AJ142" s="141"/>
      <c r="AK142" s="141"/>
      <c r="AL142" s="141"/>
      <c r="AM142" s="141"/>
      <c r="AN142" s="141"/>
      <c r="AO142" s="141"/>
      <c r="AP142" s="141"/>
      <c r="AQ142" s="141"/>
      <c r="AR142" s="141"/>
      <c r="AS142" s="141"/>
      <c r="AT142" s="141"/>
      <c r="AU142" s="141"/>
      <c r="AV142" s="141"/>
      <c r="AW142" s="141"/>
      <c r="AX142" s="141"/>
      <c r="AY142" s="141"/>
      <c r="AZ142" s="141"/>
      <c r="BA142" s="141"/>
      <c r="BB142" s="141"/>
      <c r="BC142" s="141"/>
      <c r="BD142" s="141"/>
      <c r="BE142" s="141"/>
      <c r="BF142" s="141"/>
      <c r="BG142" s="141"/>
      <c r="BH142" s="141"/>
      <c r="BI142" s="141"/>
      <c r="BJ142" s="141"/>
      <c r="BK142" s="141"/>
      <c r="BL142" s="141"/>
      <c r="BM142" s="141"/>
      <c r="BN142" s="141"/>
      <c r="BO142" s="141"/>
      <c r="BP142" s="141"/>
      <c r="BQ142" s="141"/>
      <c r="BR142" s="141"/>
      <c r="BS142" s="141"/>
      <c r="BT142" s="141"/>
      <c r="BU142" s="141"/>
      <c r="BV142" s="141"/>
      <c r="BW142" s="141"/>
      <c r="BX142" s="141"/>
      <c r="BY142" s="141"/>
      <c r="BZ142" s="141"/>
      <c r="CA142" s="141"/>
      <c r="CB142" s="141"/>
      <c r="CC142" s="141"/>
      <c r="CD142" s="141"/>
      <c r="CE142" s="141"/>
      <c r="CF142" s="141"/>
      <c r="CG142" s="141"/>
      <c r="CH142" s="141"/>
      <c r="CI142" s="141"/>
      <c r="CJ142" s="141"/>
      <c r="CK142" s="141"/>
      <c r="CL142" s="141"/>
      <c r="CM142" s="141"/>
      <c r="CN142" s="141"/>
      <c r="CO142" s="141"/>
      <c r="CP142" s="141"/>
      <c r="CQ142" s="141"/>
      <c r="CR142" s="141"/>
      <c r="CS142" s="141"/>
      <c r="CT142" s="141"/>
      <c r="CU142" s="141"/>
      <c r="CV142" s="141"/>
      <c r="CW142" s="141"/>
      <c r="CX142" s="141"/>
      <c r="CY142" s="141"/>
      <c r="CZ142" s="141"/>
      <c r="DA142" s="141"/>
      <c r="DB142" s="141"/>
      <c r="DC142" s="141"/>
      <c r="DD142" s="141"/>
      <c r="DE142" s="141"/>
      <c r="DF142" s="141"/>
      <c r="DG142" s="141"/>
      <c r="DH142" s="141"/>
      <c r="DI142" s="141"/>
      <c r="DJ142" s="141"/>
      <c r="DK142" s="141"/>
      <c r="DL142" s="141"/>
      <c r="DM142" s="141"/>
      <c r="DN142" s="141"/>
      <c r="DO142" s="141"/>
      <c r="DP142" s="141"/>
      <c r="DQ142" s="141"/>
      <c r="DR142" s="141"/>
      <c r="DS142" s="141"/>
      <c r="DT142" s="141"/>
      <c r="DU142" s="141"/>
      <c r="DV142" s="141"/>
      <c r="DW142" s="141"/>
      <c r="DX142" s="141"/>
      <c r="DY142" s="141"/>
      <c r="DZ142" s="141"/>
      <c r="EF142" s="342"/>
      <c r="EG142" s="336"/>
      <c r="EH142" s="336"/>
      <c r="EI142" s="336"/>
      <c r="EJ142" s="336"/>
      <c r="EM142" t="s">
        <v>400</v>
      </c>
    </row>
    <row r="143" spans="1:143">
      <c r="A143" s="1"/>
      <c r="B143" t="str">
        <f t="shared" si="128"/>
        <v>Others Reduction</v>
      </c>
      <c r="C143" s="5" t="s">
        <v>417</v>
      </c>
      <c r="D143" s="141"/>
      <c r="E143" s="141"/>
      <c r="F143" s="141"/>
      <c r="G143" s="141"/>
      <c r="H143" s="141"/>
      <c r="I143" s="141"/>
      <c r="J143" s="141"/>
      <c r="K143" s="141"/>
      <c r="L143" s="141"/>
      <c r="M143" s="141"/>
      <c r="N143" s="141"/>
      <c r="O143" s="141"/>
      <c r="P143" s="141"/>
      <c r="Q143" s="141"/>
      <c r="R143" s="141"/>
      <c r="S143" s="141"/>
      <c r="T143" s="141"/>
      <c r="U143" s="141"/>
      <c r="V143" s="141"/>
      <c r="W143" s="141"/>
      <c r="X143" s="141"/>
      <c r="Y143" s="141"/>
      <c r="Z143" s="141"/>
      <c r="AA143" s="141"/>
      <c r="AB143" s="141"/>
      <c r="AC143" s="141"/>
      <c r="AD143" s="141"/>
      <c r="AE143" s="141"/>
      <c r="AF143" s="141"/>
      <c r="AG143" s="141"/>
      <c r="AH143" s="141"/>
      <c r="AI143" s="141"/>
      <c r="AJ143" s="141"/>
      <c r="AK143" s="141"/>
      <c r="AL143" s="141"/>
      <c r="AM143" s="141"/>
      <c r="AN143" s="141"/>
      <c r="AO143" s="141"/>
      <c r="AP143" s="141"/>
      <c r="AQ143" s="141"/>
      <c r="AR143" s="141"/>
      <c r="AS143" s="141"/>
      <c r="AT143" s="141"/>
      <c r="AU143" s="141"/>
      <c r="AV143" s="141"/>
      <c r="AW143" s="141"/>
      <c r="AX143" s="141"/>
      <c r="AY143" s="141"/>
      <c r="AZ143" s="141"/>
      <c r="BA143" s="141"/>
      <c r="BB143" s="141"/>
      <c r="BC143" s="141"/>
      <c r="BD143" s="141"/>
      <c r="BE143" s="141"/>
      <c r="BF143" s="141"/>
      <c r="BG143" s="141"/>
      <c r="BH143" s="141"/>
      <c r="BI143" s="141"/>
      <c r="BJ143" s="141"/>
      <c r="BK143" s="141"/>
      <c r="BL143" s="141"/>
      <c r="BM143" s="141"/>
      <c r="BN143" s="141"/>
      <c r="BO143" s="141"/>
      <c r="BP143" s="141"/>
      <c r="BQ143" s="141"/>
      <c r="BR143" s="141"/>
      <c r="BS143" s="141"/>
      <c r="BT143" s="141"/>
      <c r="BU143" s="141"/>
      <c r="BV143" s="141"/>
      <c r="BW143" s="141"/>
      <c r="BX143" s="141"/>
      <c r="BY143" s="141"/>
      <c r="BZ143" s="141"/>
      <c r="CA143" s="141"/>
      <c r="CB143" s="141"/>
      <c r="CC143" s="141"/>
      <c r="CD143" s="141"/>
      <c r="CE143" s="141"/>
      <c r="CF143" s="141"/>
      <c r="CG143" s="141"/>
      <c r="CH143" s="141"/>
      <c r="CI143" s="141"/>
      <c r="CJ143" s="141"/>
      <c r="CK143" s="141"/>
      <c r="CL143" s="141"/>
      <c r="CM143" s="141"/>
      <c r="CN143" s="141"/>
      <c r="CO143" s="141"/>
      <c r="CP143" s="141"/>
      <c r="CQ143" s="141"/>
      <c r="CR143" s="141"/>
      <c r="CS143" s="141"/>
      <c r="CT143" s="141"/>
      <c r="CU143" s="141"/>
      <c r="CV143" s="141"/>
      <c r="CW143" s="141"/>
      <c r="CX143" s="141"/>
      <c r="CY143" s="141"/>
      <c r="CZ143" s="141"/>
      <c r="DA143" s="141"/>
      <c r="DB143" s="141"/>
      <c r="DC143" s="141"/>
      <c r="DD143" s="141"/>
      <c r="DE143" s="141"/>
      <c r="DF143" s="141"/>
      <c r="DG143" s="141"/>
      <c r="DH143" s="141"/>
      <c r="DI143" s="141"/>
      <c r="DJ143" s="141"/>
      <c r="DK143" s="141"/>
      <c r="DL143" s="141"/>
      <c r="DM143" s="141"/>
      <c r="DN143" s="141"/>
      <c r="DO143" s="141"/>
      <c r="DP143" s="141"/>
      <c r="DQ143" s="141"/>
      <c r="DR143" s="141"/>
      <c r="DS143" s="141"/>
      <c r="DT143" s="141"/>
      <c r="DU143" s="141"/>
      <c r="DV143" s="141"/>
      <c r="DW143" s="141"/>
      <c r="DX143" s="141"/>
      <c r="DY143" s="141"/>
      <c r="DZ143" s="141"/>
      <c r="EF143" s="336"/>
      <c r="EG143" s="336"/>
      <c r="EH143" s="336"/>
      <c r="EI143" s="336"/>
      <c r="EJ143" s="336"/>
      <c r="EM143" t="s">
        <v>400</v>
      </c>
    </row>
    <row r="144" spans="1:143">
      <c r="A144" s="1"/>
      <c r="B144" t="str">
        <f t="shared" si="128"/>
        <v>Others Substitution</v>
      </c>
      <c r="C144" s="5" t="s">
        <v>417</v>
      </c>
      <c r="D144" s="141"/>
      <c r="E144" s="141"/>
      <c r="F144" s="141"/>
      <c r="G144" s="141"/>
      <c r="H144" s="141"/>
      <c r="I144" s="141"/>
      <c r="J144" s="141"/>
      <c r="K144" s="141"/>
      <c r="L144" s="141"/>
      <c r="M144" s="141"/>
      <c r="N144" s="141"/>
      <c r="O144" s="141"/>
      <c r="P144" s="141"/>
      <c r="Q144" s="141"/>
      <c r="R144" s="141"/>
      <c r="S144" s="141"/>
      <c r="T144" s="141"/>
      <c r="U144" s="141"/>
      <c r="V144" s="141"/>
      <c r="W144" s="141"/>
      <c r="X144" s="141"/>
      <c r="Y144" s="141"/>
      <c r="Z144" s="141"/>
      <c r="AA144" s="141"/>
      <c r="AB144" s="141"/>
      <c r="AC144" s="141"/>
      <c r="AD144" s="141"/>
      <c r="AE144" s="141"/>
      <c r="AF144" s="141"/>
      <c r="AG144" s="141"/>
      <c r="AH144" s="141"/>
      <c r="AI144" s="141"/>
      <c r="AJ144" s="141"/>
      <c r="AK144" s="141"/>
      <c r="AL144" s="141"/>
      <c r="AM144" s="141"/>
      <c r="AN144" s="141"/>
      <c r="AO144" s="141"/>
      <c r="AP144" s="141"/>
      <c r="AQ144" s="141"/>
      <c r="AR144" s="141"/>
      <c r="AS144" s="141"/>
      <c r="AT144" s="141"/>
      <c r="AU144" s="141"/>
      <c r="AV144" s="141"/>
      <c r="AW144" s="141"/>
      <c r="AX144" s="141"/>
      <c r="AY144" s="141"/>
      <c r="AZ144" s="141"/>
      <c r="BA144" s="141"/>
      <c r="BB144" s="141"/>
      <c r="BC144" s="141"/>
      <c r="BD144" s="141"/>
      <c r="BE144" s="141"/>
      <c r="BF144" s="141"/>
      <c r="BG144" s="141"/>
      <c r="BH144" s="141"/>
      <c r="BI144" s="141"/>
      <c r="BJ144" s="141"/>
      <c r="BK144" s="141"/>
      <c r="BL144" s="141"/>
      <c r="BM144" s="141"/>
      <c r="BN144" s="141"/>
      <c r="BO144" s="141"/>
      <c r="BP144" s="141"/>
      <c r="BQ144" s="141"/>
      <c r="BR144" s="141"/>
      <c r="BS144" s="141"/>
      <c r="BT144" s="141"/>
      <c r="BU144" s="141"/>
      <c r="BV144" s="141"/>
      <c r="BW144" s="141"/>
      <c r="BX144" s="141"/>
      <c r="BY144" s="141"/>
      <c r="BZ144" s="141"/>
      <c r="CA144" s="141"/>
      <c r="CB144" s="141"/>
      <c r="CC144" s="141"/>
      <c r="CD144" s="141"/>
      <c r="CE144" s="141"/>
      <c r="CF144" s="141"/>
      <c r="CG144" s="141"/>
      <c r="CH144" s="141"/>
      <c r="CI144" s="141"/>
      <c r="CJ144" s="141"/>
      <c r="CK144" s="141"/>
      <c r="CL144" s="141"/>
      <c r="CM144" s="141"/>
      <c r="CN144" s="141"/>
      <c r="CO144" s="141"/>
      <c r="CP144" s="141"/>
      <c r="CQ144" s="141"/>
      <c r="CR144" s="141"/>
      <c r="CS144" s="141"/>
      <c r="CT144" s="141"/>
      <c r="CU144" s="141"/>
      <c r="CV144" s="141"/>
      <c r="CW144" s="141"/>
      <c r="CX144" s="141"/>
      <c r="CY144" s="141"/>
      <c r="CZ144" s="141"/>
      <c r="DA144" s="141"/>
      <c r="DB144" s="141"/>
      <c r="DC144" s="141"/>
      <c r="DD144" s="141"/>
      <c r="DE144" s="141"/>
      <c r="DF144" s="141"/>
      <c r="DG144" s="141"/>
      <c r="DH144" s="141"/>
      <c r="DI144" s="141"/>
      <c r="DJ144" s="141"/>
      <c r="DK144" s="141"/>
      <c r="DL144" s="141"/>
      <c r="DM144" s="141"/>
      <c r="DN144" s="141"/>
      <c r="DO144" s="141"/>
      <c r="DP144" s="141"/>
      <c r="DQ144" s="141"/>
      <c r="DR144" s="141"/>
      <c r="DS144" s="141"/>
      <c r="DT144" s="141"/>
      <c r="DU144" s="141"/>
      <c r="DV144" s="141"/>
      <c r="DW144" s="141"/>
      <c r="DX144" s="141"/>
      <c r="DY144" s="141"/>
      <c r="DZ144" s="141"/>
      <c r="EF144" s="342"/>
      <c r="EG144" s="336"/>
      <c r="EH144" s="336"/>
      <c r="EI144" s="336"/>
      <c r="EJ144" s="336"/>
      <c r="EM144" t="s">
        <v>400</v>
      </c>
    </row>
    <row r="145" spans="1:140">
      <c r="A145" s="1"/>
      <c r="B145" t="str">
        <f t="shared" si="128"/>
        <v>Mecahnical Recycling</v>
      </c>
      <c r="C145" s="5" t="s">
        <v>417</v>
      </c>
      <c r="D145" s="141">
        <f>MAX(D22-MAX($D22:D22),0)*$EF145</f>
        <v>0</v>
      </c>
      <c r="E145" s="141">
        <f>MAX(E22-MAX($D22:D22),0)*$EF145</f>
        <v>124.87268338527772</v>
      </c>
      <c r="F145" s="141">
        <f>MAX(F22-MAX($D22:E22),0)*$EF145</f>
        <v>121.44542584596422</v>
      </c>
      <c r="G145" s="141">
        <f>MAX(G22-MAX($D22:F22),0)*$EF145</f>
        <v>119.96973150540012</v>
      </c>
      <c r="H145" s="141">
        <f>MAX(H22-MAX($D22:G22),0)*$EF145</f>
        <v>117.06314934593655</v>
      </c>
      <c r="I145" s="141">
        <f>MAX(I22-MAX($D22:H22),0)*$EF145</f>
        <v>114.23368546595763</v>
      </c>
      <c r="J145" s="141">
        <f>MAX(J22-MAX($D22:I22),0)*$EF145</f>
        <v>105.3512138632296</v>
      </c>
      <c r="K145" s="141">
        <f>MAX(K22-MAX($D22:J22),0)*$EF145</f>
        <v>101.70465304182483</v>
      </c>
      <c r="L145" s="141">
        <f>MAX(L22-MAX($D22:K22),0)*$EF145</f>
        <v>98.103753443486028</v>
      </c>
      <c r="M145" s="141">
        <f>MAX(M22-MAX($D22:L22),0)*$EF145</f>
        <v>94.545890156587419</v>
      </c>
      <c r="N145" s="141">
        <f>MAX(N22-MAX($D22:M22),0)*$EF145</f>
        <v>91.028461254376793</v>
      </c>
      <c r="O145" s="141">
        <f>MAX(O22-MAX($D22:N22),0)*$EF145</f>
        <v>55.429196926862147</v>
      </c>
      <c r="P145" s="141">
        <f>MAX(P22-MAX($D22:O22),0)*$EF145</f>
        <v>56.900143867039525</v>
      </c>
      <c r="Q145" s="141">
        <f>MAX(Q22-MAX($D22:P22),0)*$EF145</f>
        <v>47.339042993802032</v>
      </c>
      <c r="R145" s="141">
        <f>MAX(R22-MAX($D22:Q22),0)*$EF145</f>
        <v>43.345843104369877</v>
      </c>
      <c r="S145" s="141">
        <f>MAX(S22-MAX($D22:R22),0)*$EF145</f>
        <v>39.400053437440675</v>
      </c>
      <c r="T145" s="141">
        <f>MAX(T22-MAX($D22:S22),0)*$EF145</f>
        <v>36.634378750943718</v>
      </c>
      <c r="U145" s="141">
        <f>MAX(U22-MAX($D22:T22),0)*$EF145</f>
        <v>32.96437028915755</v>
      </c>
      <c r="V145" s="141">
        <f>MAX(V22-MAX($D22:U22),0)*$EF145</f>
        <v>29.348818809037287</v>
      </c>
      <c r="W145" s="141">
        <f>MAX(W22-MAX($D22:V22),0)*$EF145</f>
        <v>25.785877648478806</v>
      </c>
      <c r="X145" s="141">
        <f>MAX(X22-MAX($D22:W22),0)*$EF145</f>
        <v>22.273712182806928</v>
      </c>
      <c r="Y145" s="141">
        <f>MAX(Y22-MAX($D22:X22),0)*$EF145</f>
        <v>84.272990059360808</v>
      </c>
      <c r="Z145" s="141">
        <f>MAX(Z22-MAX($D22:Y22),0)*$EF145</f>
        <v>86.101675540072165</v>
      </c>
      <c r="AA145" s="141">
        <f>MAX(AA22-MAX($D22:Z22),0)*$EF145</f>
        <v>78.28461622502806</v>
      </c>
      <c r="AB145" s="141">
        <f>MAX(AB22-MAX($D22:AA22),0)*$EF145</f>
        <v>72.624436871098766</v>
      </c>
      <c r="AC145" s="141">
        <f>MAX(AC22-MAX($D22:AB22),0)*$EF145</f>
        <v>67.01457930660608</v>
      </c>
      <c r="AD145" s="141">
        <f>MAX(AD22-MAX($D22:AC22),0)*$EF145</f>
        <v>59.870717235961145</v>
      </c>
      <c r="AE145" s="141">
        <f>MAX(AE22-MAX($D22:AD22),0)*$EF145</f>
        <v>54.132979114648592</v>
      </c>
      <c r="AF145" s="141">
        <f>MAX(AF22-MAX($D22:AE22),0)*$EF145</f>
        <v>48.424522753777225</v>
      </c>
      <c r="AG145" s="141">
        <f>MAX(AG22-MAX($D22:AF22),0)*$EF145</f>
        <v>42.742371728931822</v>
      </c>
      <c r="AH145" s="141">
        <f>MAX(AH22-MAX($D22:AG22),0)*$EF145</f>
        <v>37.083565712793344</v>
      </c>
      <c r="AI145" s="141"/>
      <c r="AJ145" s="141">
        <f>MAX(AJ22-MAX($AJ22:AJ22),0)*$EF145</f>
        <v>0</v>
      </c>
      <c r="AK145" s="141">
        <f>MAX(AK22-MAX($AJ22:AJ22),0)*$EF145</f>
        <v>124.87268338527772</v>
      </c>
      <c r="AL145" s="141">
        <f>MAX(AL22-MAX($AJ22:AK22),0)*$EF145</f>
        <v>121.44542584596422</v>
      </c>
      <c r="AM145" s="141">
        <f>MAX(AM22-MAX($AJ22:AL22),0)*$EF145</f>
        <v>119.96973150540012</v>
      </c>
      <c r="AN145" s="141">
        <f>MAX(AN22-MAX($AJ22:AM22),0)*$EF145</f>
        <v>117.06314934593655</v>
      </c>
      <c r="AO145" s="141">
        <f>MAX(AO22-MAX($AJ22:AN22),0)*$EF145</f>
        <v>114.23368546595763</v>
      </c>
      <c r="AP145" s="141">
        <f>MAX(AP22-MAX($AJ22:AO22),0)*$EF145</f>
        <v>105.3512138632296</v>
      </c>
      <c r="AQ145" s="141">
        <f>MAX(AQ22-MAX($AJ22:AP22),0)*$EF145</f>
        <v>101.70465304182483</v>
      </c>
      <c r="AR145" s="141">
        <f>MAX(AR22-MAX($AJ22:AQ22),0)*$EF145</f>
        <v>98.103753443486028</v>
      </c>
      <c r="AS145" s="141">
        <f>MAX(AS22-MAX($AJ22:AR22),0)*$EF145</f>
        <v>94.545890156587419</v>
      </c>
      <c r="AT145" s="141">
        <f>MAX(AT22-MAX($AJ22:AS22),0)*$EF145</f>
        <v>91.028461254376793</v>
      </c>
      <c r="AU145" s="141">
        <f>MAX(AU22-MAX($AJ22:AT22),0)*$EF145</f>
        <v>55.429196926862147</v>
      </c>
      <c r="AV145" s="141">
        <f>MAX(AV22-MAX($AJ22:AU22),0)*$EF145</f>
        <v>56.900143867039525</v>
      </c>
      <c r="AW145" s="141">
        <f>MAX(AW22-MAX($AJ22:AV22),0)*$EF145</f>
        <v>47.339042993802032</v>
      </c>
      <c r="AX145" s="141">
        <f>MAX(AX22-MAX($AJ22:AW22),0)*$EF145</f>
        <v>43.345843104369877</v>
      </c>
      <c r="AY145" s="141">
        <f>MAX(AY22-MAX($AJ22:AX22),0)*$EF145</f>
        <v>39.400053437440675</v>
      </c>
      <c r="AZ145" s="141">
        <f>MAX(AZ22-MAX($AJ22:AY22),0)*$EF145</f>
        <v>36.634378750943718</v>
      </c>
      <c r="BA145" s="141">
        <f>MAX(BA22-MAX($AJ22:AZ22),0)*$EF145</f>
        <v>32.96437028915755</v>
      </c>
      <c r="BB145" s="141">
        <f>MAX(BB22-MAX($AJ22:BA22),0)*$EF145</f>
        <v>29.348818809037287</v>
      </c>
      <c r="BC145" s="141">
        <f>MAX(BC22-MAX($AJ22:BB22),0)*$EF145</f>
        <v>25.785877648478806</v>
      </c>
      <c r="BD145" s="141">
        <f>MAX(BD22-MAX($AJ22:BC22),0)*$EF145</f>
        <v>22.273712182806928</v>
      </c>
      <c r="BE145" s="141">
        <f>MAX(BE22-MAX($AJ22:BD22),0)*$EF145</f>
        <v>84.272990059360808</v>
      </c>
      <c r="BF145" s="141">
        <f>MAX(BF22-MAX($AJ22:BE22),0)*$EF145</f>
        <v>86.101675540072165</v>
      </c>
      <c r="BG145" s="141">
        <f>MAX(BG22-MAX($AJ22:BF22),0)*$EF145</f>
        <v>78.28461622502806</v>
      </c>
      <c r="BH145" s="141">
        <f>MAX(BH22-MAX($AJ22:BG22),0)*$EF145</f>
        <v>72.624436871098766</v>
      </c>
      <c r="BI145" s="141">
        <f>MAX(BI22-MAX($AJ22:BH22),0)*$EF145</f>
        <v>67.01457930660608</v>
      </c>
      <c r="BJ145" s="141">
        <f>MAX(BJ22-MAX($AJ22:BI22),0)*$EF145</f>
        <v>59.870717235961145</v>
      </c>
      <c r="BK145" s="141">
        <f>MAX(BK22-MAX($AJ22:BJ22),0)*$EF145</f>
        <v>54.132979114648592</v>
      </c>
      <c r="BL145" s="141">
        <f>MAX(BL22-MAX($AJ22:BK22),0)*$EF145</f>
        <v>48.424522753777225</v>
      </c>
      <c r="BM145" s="141">
        <f>MAX(BM22-MAX($AJ22:BL22),0)*$EF145</f>
        <v>42.742371728931822</v>
      </c>
      <c r="BN145" s="141">
        <f>MAX(BN22-MAX($AJ22:BM22),0)*$EF145</f>
        <v>37.083565712793344</v>
      </c>
      <c r="BO145" s="141"/>
      <c r="BP145" s="141">
        <f>MAX(BP22-MAX($BP22:BP22),0)*$EF145</f>
        <v>0</v>
      </c>
      <c r="BQ145" s="141">
        <f>MAX(BQ22-MAX($BP22:BP22),0)*$EF145</f>
        <v>36.421326404369381</v>
      </c>
      <c r="BR145" s="141">
        <f>MAX(BR22-MAX($BP22:BQ22),0)*$EF145</f>
        <v>37.029562555323409</v>
      </c>
      <c r="BS145" s="141">
        <f>MAX(BS22-MAX($BP22:BR22),0)*$EF145</f>
        <v>37.647956249995943</v>
      </c>
      <c r="BT145" s="141">
        <f>MAX(BT22-MAX($BP22:BS22),0)*$EF145</f>
        <v>38.276677119371605</v>
      </c>
      <c r="BU145" s="141">
        <f>MAX(BU22-MAX($BP22:BT22),0)*$EF145</f>
        <v>38.915897627264897</v>
      </c>
      <c r="BV145" s="141">
        <f>MAX(BV22-MAX($BP22:BU22),0)*$EF145</f>
        <v>39.565793117640219</v>
      </c>
      <c r="BW145" s="141">
        <f>MAX(BW22-MAX($BP22:BV22),0)*$EF145</f>
        <v>40.226541862704934</v>
      </c>
      <c r="BX145" s="141">
        <f>MAX(BX22-MAX($BP22:BW22),0)*$EF145</f>
        <v>40.898325111812085</v>
      </c>
      <c r="BY145" s="141">
        <f>MAX(BY22-MAX($BP22:BX22),0)*$EF145</f>
        <v>41.581327141179585</v>
      </c>
      <c r="BZ145" s="141">
        <f>MAX(BZ22-MAX($BP22:BY22),0)*$EF145</f>
        <v>42.275735304437042</v>
      </c>
      <c r="CA145" s="141">
        <f>MAX(CA22-MAX($BP22:BZ22),0)*$EF145</f>
        <v>42.981740084021034</v>
      </c>
      <c r="CB145" s="141">
        <f>MAX(CB22-MAX($BP22:CA22),0)*$EF145</f>
        <v>43.699535143423759</v>
      </c>
      <c r="CC145" s="141">
        <f>MAX(CC22-MAX($BP22:CB22),0)*$EF145</f>
        <v>44.429317380319588</v>
      </c>
      <c r="CD145" s="141">
        <f>MAX(CD22-MAX($BP22:CC22),0)*$EF145</f>
        <v>45.171286980569938</v>
      </c>
      <c r="CE145" s="141">
        <f>MAX(CE22-MAX($BP22:CD22),0)*$EF145</f>
        <v>45.925647473147656</v>
      </c>
      <c r="CF145" s="141">
        <f>MAX(CF22-MAX($BP22:CE22),0)*$EF145</f>
        <v>46.692605785948629</v>
      </c>
      <c r="CG145" s="141">
        <f>MAX(CG22-MAX($BP22:CF22),0)*$EF145</f>
        <v>47.472372302572296</v>
      </c>
      <c r="CH145" s="141">
        <f>MAX(CH22-MAX($BP22:CG22),0)*$EF145</f>
        <v>48.265160920026851</v>
      </c>
      <c r="CI145" s="141">
        <f>MAX(CI22-MAX($BP22:CH22),0)*$EF145</f>
        <v>49.071189107390346</v>
      </c>
      <c r="CJ145" s="141">
        <f>MAX(CJ22-MAX($BP22:CI22),0)*$EF145</f>
        <v>49.89067796548288</v>
      </c>
      <c r="CK145" s="141">
        <f>MAX(CK22-MAX($BP22:CJ22),0)*$EF145</f>
        <v>50.723852287507675</v>
      </c>
      <c r="CL145" s="141">
        <f>MAX(CL22-MAX($BP22:CK22),0)*$EF145</f>
        <v>51.570940620708477</v>
      </c>
      <c r="CM145" s="141">
        <f>MAX(CM22-MAX($BP22:CL22),0)*$EF145</f>
        <v>52.432175329075932</v>
      </c>
      <c r="CN145" s="141">
        <f>MAX(CN22-MAX($BP22:CM22),0)*$EF145</f>
        <v>53.307792657069768</v>
      </c>
      <c r="CO145" s="141">
        <f>MAX(CO22-MAX($BP22:CN22),0)*$EF145</f>
        <v>54.198032794443115</v>
      </c>
      <c r="CP145" s="141">
        <f>MAX(CP22-MAX($BP22:CO22),0)*$EF145</f>
        <v>55.103139942111135</v>
      </c>
      <c r="CQ145" s="141">
        <f>MAX(CQ22-MAX($BP22:CP22),0)*$EF145</f>
        <v>56.023362379143698</v>
      </c>
      <c r="CR145" s="141">
        <f>MAX(CR22-MAX($BP22:CQ22),0)*$EF145</f>
        <v>56.95895253087577</v>
      </c>
      <c r="CS145" s="141">
        <f>MAX(CS22-MAX($BP22:CR22),0)*$EF145</f>
        <v>57.9101670381418</v>
      </c>
      <c r="CT145" s="141">
        <f>MAX(CT22-MAX($BP22:CS22),0)*$EF145</f>
        <v>58.877266827677765</v>
      </c>
      <c r="CU145" s="141"/>
      <c r="CV145" s="141">
        <f>MAX(CV22-MAX($CV22:CV22),0)*$EF145</f>
        <v>0</v>
      </c>
      <c r="CW145" s="141">
        <f>MAX(CW22-MAX($CV22:CV22),0)*$EF145</f>
        <v>36.421326404369381</v>
      </c>
      <c r="CX145" s="141">
        <f>MAX(CX22-MAX($CV22:CW22),0)*$EF145</f>
        <v>37.029562555323409</v>
      </c>
      <c r="CY145" s="141">
        <f>MAX(CY22-MAX($CV22:CX22),0)*$EF145</f>
        <v>37.647956249995943</v>
      </c>
      <c r="CZ145" s="141">
        <f>MAX(CZ22-MAX($CV22:CY22),0)*$EF145</f>
        <v>38.276677119371605</v>
      </c>
      <c r="DA145" s="141">
        <f>MAX(DA22-MAX($CV22:CZ22),0)*$EF145</f>
        <v>38.915897627264897</v>
      </c>
      <c r="DB145" s="141">
        <f>MAX(DB22-MAX($CV22:DA22),0)*$EF145</f>
        <v>39.565793117640219</v>
      </c>
      <c r="DC145" s="141">
        <f>MAX(DC22-MAX($CV22:DB22),0)*$EF145</f>
        <v>40.226541862704934</v>
      </c>
      <c r="DD145" s="141">
        <f>MAX(DD22-MAX($CV22:DC22),0)*$EF145</f>
        <v>40.898325111812085</v>
      </c>
      <c r="DE145" s="141">
        <f>MAX(DE22-MAX($CV22:DD22),0)*$EF145</f>
        <v>41.581327141179585</v>
      </c>
      <c r="DF145" s="141">
        <f>MAX(DF22-MAX($CV22:DE22),0)*$EF145</f>
        <v>42.275735304437042</v>
      </c>
      <c r="DG145" s="141">
        <f>MAX(DG22-MAX($CV22:DF22),0)*$EF145</f>
        <v>42.981740084021034</v>
      </c>
      <c r="DH145" s="141">
        <f>MAX(DH22-MAX($CV22:DG22),0)*$EF145</f>
        <v>43.699535143423759</v>
      </c>
      <c r="DI145" s="141">
        <f>MAX(DI22-MAX($CV22:DH22),0)*$EF145</f>
        <v>44.429317380319588</v>
      </c>
      <c r="DJ145" s="141">
        <f>MAX(DJ22-MAX($CV22:DI22),0)*$EF145</f>
        <v>45.171286980569938</v>
      </c>
      <c r="DK145" s="141">
        <f>MAX(DK22-MAX($CV22:DJ22),0)*$EF145</f>
        <v>45.925647473147656</v>
      </c>
      <c r="DL145" s="141">
        <f>MAX(DL22-MAX($CV22:DK22),0)*$EF145</f>
        <v>46.692605785948629</v>
      </c>
      <c r="DM145" s="141">
        <f>MAX(DM22-MAX($CV22:DL22),0)*$EF145</f>
        <v>47.472372302572296</v>
      </c>
      <c r="DN145" s="141">
        <f>MAX(DN22-MAX($CV22:DM22),0)*$EF145</f>
        <v>48.265160920026851</v>
      </c>
      <c r="DO145" s="141">
        <f>MAX(DO22-MAX($CV22:DN22),0)*$EF145</f>
        <v>49.071189107390346</v>
      </c>
      <c r="DP145" s="141">
        <f>MAX(DP22-MAX($CV22:DO22),0)*$EF145</f>
        <v>49.89067796548288</v>
      </c>
      <c r="DQ145" s="141">
        <f>MAX(DQ22-MAX($CV22:DP22),0)*$EF145</f>
        <v>50.723852287507675</v>
      </c>
      <c r="DR145" s="141">
        <f>MAX(DR22-MAX($CV22:DQ22),0)*$EF145</f>
        <v>51.570940620708477</v>
      </c>
      <c r="DS145" s="141">
        <f>MAX(DS22-MAX($CV22:DR22),0)*$EF145</f>
        <v>52.432175329075932</v>
      </c>
      <c r="DT145" s="141">
        <f>MAX(DT22-MAX($CV22:DS22),0)*$EF145</f>
        <v>53.307792657069768</v>
      </c>
      <c r="DU145" s="141">
        <f>MAX(DU22-MAX($CV22:DT22),0)*$EF145</f>
        <v>54.198032794443115</v>
      </c>
      <c r="DV145" s="141">
        <f>MAX(DV22-MAX($CV22:DU22),0)*$EF145</f>
        <v>55.103139942111135</v>
      </c>
      <c r="DW145" s="141">
        <f>MAX(DW22-MAX($CV22:DV22),0)*$EF145</f>
        <v>56.023362379143698</v>
      </c>
      <c r="DX145" s="141">
        <f>MAX(DX22-MAX($CV22:DW22),0)*$EF145</f>
        <v>56.95895253087577</v>
      </c>
      <c r="DY145" s="141">
        <f>MAX(DY22-MAX($CV22:DX22),0)*$EF145</f>
        <v>57.9101670381418</v>
      </c>
      <c r="DZ145" s="141">
        <f>MAX(DZ22-MAX($CV22:DY22),0)*$EF145</f>
        <v>58.877266827677765</v>
      </c>
      <c r="EF145" s="357">
        <v>1171.7546930917094</v>
      </c>
      <c r="EG145" s="336"/>
      <c r="EH145" s="336"/>
      <c r="EI145" s="336"/>
      <c r="EJ145" s="336"/>
    </row>
    <row r="146" spans="1:140">
      <c r="A146" s="1"/>
      <c r="B146" t="str">
        <f t="shared" si="128"/>
        <v>Chemical Recycling</v>
      </c>
      <c r="C146" s="5" t="s">
        <v>417</v>
      </c>
      <c r="D146" s="141">
        <f>MAX(D23-MAX($D23:D23),0)*$EF146</f>
        <v>0</v>
      </c>
      <c r="E146" s="141">
        <f>MAX(E23-MAX($D23:D23),0)*$EF146</f>
        <v>7.0684245346024771E-2</v>
      </c>
      <c r="F146" s="141">
        <f>MAX(F23-MAX($D23:E23),0)*$EF146</f>
        <v>0.13984248913678524</v>
      </c>
      <c r="G146" s="141">
        <f>MAX(G23-MAX($D23:F23),0)*$EF146</f>
        <v>0.2756854301387156</v>
      </c>
      <c r="H146" s="141">
        <f>MAX(H23-MAX($D23:G23),0)*$EF146</f>
        <v>0.5390208134486848</v>
      </c>
      <c r="I146" s="141">
        <f>MAX(I23-MAX($D23:H23),0)*$EF146</f>
        <v>1.0443667552159646</v>
      </c>
      <c r="J146" s="141">
        <f>MAX(J23-MAX($D23:I23),0)*$EF146</f>
        <v>1.9896978190584531</v>
      </c>
      <c r="K146" s="141">
        <f>MAX(K23-MAX($D23:J23),0)*$EF146</f>
        <v>3.744963694594138</v>
      </c>
      <c r="L146" s="141">
        <f>MAX(L23-MAX($D23:K23),0)*$EF146</f>
        <v>6.9151117061719676</v>
      </c>
      <c r="M146" s="141">
        <f>MAX(M23-MAX($D23:L23),0)*$EF146</f>
        <v>12.453324050284726</v>
      </c>
      <c r="N146" s="141">
        <f>MAX(N23-MAX($D23:M23),0)*$EF146</f>
        <v>21.736544806129675</v>
      </c>
      <c r="O146" s="141">
        <f>MAX(O23-MAX($D23:N23),0)*$EF146</f>
        <v>34.37200792325077</v>
      </c>
      <c r="P146" s="141">
        <f>MAX(P23-MAX($D23:O23),0)*$EF146</f>
        <v>53.471050784727723</v>
      </c>
      <c r="Q146" s="141">
        <f>MAX(Q23-MAX($D23:P23),0)*$EF146</f>
        <v>77.441691322803905</v>
      </c>
      <c r="R146" s="141">
        <f>MAX(R23-MAX($D23:Q23),0)*$EF146</f>
        <v>104.10549525199573</v>
      </c>
      <c r="S146" s="141">
        <f>MAX(S23-MAX($D23:R23),0)*$EF146</f>
        <v>128.38922770607635</v>
      </c>
      <c r="T146" s="141">
        <f>MAX(T23-MAX($D23:S23),0)*$EF146</f>
        <v>144.49927337949279</v>
      </c>
      <c r="U146" s="141">
        <f>MAX(U23-MAX($D23:T23),0)*$EF146</f>
        <v>147.76748133672456</v>
      </c>
      <c r="V146" s="141">
        <f>MAX(V23-MAX($D23:U23),0)*$EF146</f>
        <v>139.39248855954682</v>
      </c>
      <c r="W146" s="141">
        <f>MAX(W23-MAX($D23:V23),0)*$EF146</f>
        <v>119.38936190330983</v>
      </c>
      <c r="X146" s="141">
        <f>MAX(X23-MAX($D23:W23),0)*$EF146</f>
        <v>93.377442398620474</v>
      </c>
      <c r="Y146" s="141">
        <f>MAX(Y23-MAX($D23:X23),0)*$EF146</f>
        <v>80.568177952368373</v>
      </c>
      <c r="Z146" s="141">
        <f>MAX(Z23-MAX($D23:Y23),0)*$EF146</f>
        <v>57.182891746142069</v>
      </c>
      <c r="AA146" s="141">
        <f>MAX(AA23-MAX($D23:Z23),0)*$EF146</f>
        <v>35.815895275141322</v>
      </c>
      <c r="AB146" s="141">
        <f>MAX(AB23-MAX($D23:AA23),0)*$EF146</f>
        <v>18.900194826737973</v>
      </c>
      <c r="AC146" s="141">
        <f>MAX(AC23-MAX($D23:AB23),0)*$EF146</f>
        <v>6.1194791389979715</v>
      </c>
      <c r="AD146" s="141">
        <f>MAX(AD23-MAX($D23:AC23),0)*$EF146</f>
        <v>0</v>
      </c>
      <c r="AE146" s="141">
        <f>MAX(AE23-MAX($D23:AD23),0)*$EF146</f>
        <v>0</v>
      </c>
      <c r="AF146" s="141">
        <f>MAX(AF23-MAX($D23:AE23),0)*$EF146</f>
        <v>0</v>
      </c>
      <c r="AG146" s="141">
        <f>MAX(AG23-MAX($D23:AF23),0)*$EF146</f>
        <v>0</v>
      </c>
      <c r="AH146" s="141">
        <f>MAX(AH23-MAX($D23:AG23),0)*$EF146</f>
        <v>0</v>
      </c>
      <c r="AI146" s="141"/>
      <c r="AJ146" s="141">
        <f>MAX(AJ23-MAX($AJ23:AJ23),0)*$EF146</f>
        <v>0</v>
      </c>
      <c r="AK146" s="141">
        <f>MAX(AK23-MAX($AJ23:AJ23),0)*$EF146</f>
        <v>7.0684245346024771E-2</v>
      </c>
      <c r="AL146" s="141">
        <f>MAX(AL23-MAX($AJ23:AK23),0)*$EF146</f>
        <v>0.13984248913678524</v>
      </c>
      <c r="AM146" s="141">
        <f>MAX(AM23-MAX($AJ23:AL23),0)*$EF146</f>
        <v>0.2756854301387156</v>
      </c>
      <c r="AN146" s="141">
        <f>MAX(AN23-MAX($AJ23:AM23),0)*$EF146</f>
        <v>0.5390208134486848</v>
      </c>
      <c r="AO146" s="141">
        <f>MAX(AO23-MAX($AJ23:AN23),0)*$EF146</f>
        <v>1.0443667552159646</v>
      </c>
      <c r="AP146" s="141">
        <f>MAX(AP23-MAX($AJ23:AO23),0)*$EF146</f>
        <v>1.9896978190584531</v>
      </c>
      <c r="AQ146" s="141">
        <f>MAX(AQ23-MAX($AJ23:AP23),0)*$EF146</f>
        <v>3.744963694594138</v>
      </c>
      <c r="AR146" s="141">
        <f>MAX(AR23-MAX($AJ23:AQ23),0)*$EF146</f>
        <v>6.9151117061719676</v>
      </c>
      <c r="AS146" s="141">
        <f>MAX(AS23-MAX($AJ23:AR23),0)*$EF146</f>
        <v>12.453324050284726</v>
      </c>
      <c r="AT146" s="141">
        <f>MAX(AT23-MAX($AJ23:AS23),0)*$EF146</f>
        <v>21.736544806129675</v>
      </c>
      <c r="AU146" s="141">
        <f>MAX(AU23-MAX($AJ23:AT23),0)*$EF146</f>
        <v>34.37200792325077</v>
      </c>
      <c r="AV146" s="141">
        <f>MAX(AV23-MAX($AJ23:AU23),0)*$EF146</f>
        <v>53.471050784727723</v>
      </c>
      <c r="AW146" s="141">
        <f>MAX(AW23-MAX($AJ23:AV23),0)*$EF146</f>
        <v>77.441691322803905</v>
      </c>
      <c r="AX146" s="141">
        <f>MAX(AX23-MAX($AJ23:AW23),0)*$EF146</f>
        <v>104.10549525199573</v>
      </c>
      <c r="AY146" s="141">
        <f>MAX(AY23-MAX($AJ23:AX23),0)*$EF146</f>
        <v>128.38922770607635</v>
      </c>
      <c r="AZ146" s="141">
        <f>MAX(AZ23-MAX($AJ23:AY23),0)*$EF146</f>
        <v>144.49927337949279</v>
      </c>
      <c r="BA146" s="141">
        <f>MAX(BA23-MAX($AJ23:AZ23),0)*$EF146</f>
        <v>147.76748133672456</v>
      </c>
      <c r="BB146" s="141">
        <f>MAX(BB23-MAX($AJ23:BA23),0)*$EF146</f>
        <v>139.39248855954682</v>
      </c>
      <c r="BC146" s="141">
        <f>MAX(BC23-MAX($AJ23:BB23),0)*$EF146</f>
        <v>119.38936190330983</v>
      </c>
      <c r="BD146" s="141">
        <f>MAX(BD23-MAX($AJ23:BC23),0)*$EF146</f>
        <v>93.377442398620474</v>
      </c>
      <c r="BE146" s="141">
        <f>MAX(BE23-MAX($AJ23:BD23),0)*$EF146</f>
        <v>80.568177952368373</v>
      </c>
      <c r="BF146" s="141">
        <f>MAX(BF23-MAX($AJ23:BE23),0)*$EF146</f>
        <v>57.182891746142069</v>
      </c>
      <c r="BG146" s="141">
        <f>MAX(BG23-MAX($AJ23:BF23),0)*$EF146</f>
        <v>35.815895275141322</v>
      </c>
      <c r="BH146" s="141">
        <f>MAX(BH23-MAX($AJ23:BG23),0)*$EF146</f>
        <v>18.900194826737973</v>
      </c>
      <c r="BI146" s="141">
        <f>MAX(BI23-MAX($AJ23:BH23),0)*$EF146</f>
        <v>6.1194791389979715</v>
      </c>
      <c r="BJ146" s="141">
        <f>MAX(BJ23-MAX($AJ23:BI23),0)*$EF146</f>
        <v>0</v>
      </c>
      <c r="BK146" s="141">
        <f>MAX(BK23-MAX($AJ23:BJ23),0)*$EF146</f>
        <v>0</v>
      </c>
      <c r="BL146" s="141">
        <f>MAX(BL23-MAX($AJ23:BK23),0)*$EF146</f>
        <v>0</v>
      </c>
      <c r="BM146" s="141">
        <f>MAX(BM23-MAX($AJ23:BL23),0)*$EF146</f>
        <v>0</v>
      </c>
      <c r="BN146" s="141">
        <f>MAX(BN23-MAX($AJ23:BM23),0)*$EF146</f>
        <v>0</v>
      </c>
      <c r="BO146" s="141"/>
      <c r="BP146" s="141">
        <f>MAX(BP23-MAX($BP23:BP23),0)*$EF146</f>
        <v>0</v>
      </c>
      <c r="BQ146" s="141">
        <f>MAX(BQ23-MAX($BP23:BP23),0)*$EF146</f>
        <v>0</v>
      </c>
      <c r="BR146" s="141">
        <f>MAX(BR23-MAX($BP23:BQ23),0)*$EF146</f>
        <v>0</v>
      </c>
      <c r="BS146" s="141">
        <f>MAX(BS23-MAX($BP23:BR23),0)*$EF146</f>
        <v>0</v>
      </c>
      <c r="BT146" s="141">
        <f>MAX(BT23-MAX($BP23:BS23),0)*$EF146</f>
        <v>0</v>
      </c>
      <c r="BU146" s="141">
        <f>MAX(BU23-MAX($BP23:BT23),0)*$EF146</f>
        <v>0</v>
      </c>
      <c r="BV146" s="141">
        <f>MAX(BV23-MAX($BP23:BU23),0)*$EF146</f>
        <v>0</v>
      </c>
      <c r="BW146" s="141">
        <f>MAX(BW23-MAX($BP23:BV23),0)*$EF146</f>
        <v>0</v>
      </c>
      <c r="BX146" s="141">
        <f>MAX(BX23-MAX($BP23:BW23),0)*$EF146</f>
        <v>0</v>
      </c>
      <c r="BY146" s="141">
        <f>MAX(BY23-MAX($BP23:BX23),0)*$EF146</f>
        <v>0</v>
      </c>
      <c r="BZ146" s="141">
        <f>MAX(BZ23-MAX($BP23:BY23),0)*$EF146</f>
        <v>0</v>
      </c>
      <c r="CA146" s="141">
        <f>MAX(CA23-MAX($BP23:BZ23),0)*$EF146</f>
        <v>0</v>
      </c>
      <c r="CB146" s="141">
        <f>MAX(CB23-MAX($BP23:CA23),0)*$EF146</f>
        <v>0</v>
      </c>
      <c r="CC146" s="141">
        <f>MAX(CC23-MAX($BP23:CB23),0)*$EF146</f>
        <v>0</v>
      </c>
      <c r="CD146" s="141">
        <f>MAX(CD23-MAX($BP23:CC23),0)*$EF146</f>
        <v>0</v>
      </c>
      <c r="CE146" s="141">
        <f>MAX(CE23-MAX($BP23:CD23),0)*$EF146</f>
        <v>0</v>
      </c>
      <c r="CF146" s="141">
        <f>MAX(CF23-MAX($BP23:CE23),0)*$EF146</f>
        <v>0</v>
      </c>
      <c r="CG146" s="141">
        <f>MAX(CG23-MAX($BP23:CF23),0)*$EF146</f>
        <v>0</v>
      </c>
      <c r="CH146" s="141">
        <f>MAX(CH23-MAX($BP23:CG23),0)*$EF146</f>
        <v>0</v>
      </c>
      <c r="CI146" s="141">
        <f>MAX(CI23-MAX($BP23:CH23),0)*$EF146</f>
        <v>0</v>
      </c>
      <c r="CJ146" s="141">
        <f>MAX(CJ23-MAX($BP23:CI23),0)*$EF146</f>
        <v>0</v>
      </c>
      <c r="CK146" s="141">
        <f>MAX(CK23-MAX($BP23:CJ23),0)*$EF146</f>
        <v>0</v>
      </c>
      <c r="CL146" s="141">
        <f>MAX(CL23-MAX($BP23:CK23),0)*$EF146</f>
        <v>0</v>
      </c>
      <c r="CM146" s="141">
        <f>MAX(CM23-MAX($BP23:CL23),0)*$EF146</f>
        <v>0</v>
      </c>
      <c r="CN146" s="141">
        <f>MAX(CN23-MAX($BP23:CM23),0)*$EF146</f>
        <v>0</v>
      </c>
      <c r="CO146" s="141">
        <f>MAX(CO23-MAX($BP23:CN23),0)*$EF146</f>
        <v>0</v>
      </c>
      <c r="CP146" s="141">
        <f>MAX(CP23-MAX($BP23:CO23),0)*$EF146</f>
        <v>0</v>
      </c>
      <c r="CQ146" s="141">
        <f>MAX(CQ23-MAX($BP23:CP23),0)*$EF146</f>
        <v>0</v>
      </c>
      <c r="CR146" s="141">
        <f>MAX(CR23-MAX($BP23:CQ23),0)*$EF146</f>
        <v>0</v>
      </c>
      <c r="CS146" s="141">
        <f>MAX(CS23-MAX($BP23:CR23),0)*$EF146</f>
        <v>0</v>
      </c>
      <c r="CT146" s="141">
        <f>MAX(CT23-MAX($BP23:CS23),0)*$EF146</f>
        <v>0</v>
      </c>
      <c r="CU146" s="141"/>
      <c r="CV146" s="141">
        <f>MAX(CV23-MAX($CV23:CV23),0)*$EF146</f>
        <v>0</v>
      </c>
      <c r="CW146" s="141">
        <f>MAX(CW23-MAX($CV23:CV23),0)*$EF146</f>
        <v>7.0684245346024771E-2</v>
      </c>
      <c r="CX146" s="141">
        <f>MAX(CX23-MAX($CV23:CW23),0)*$EF146</f>
        <v>0.13984248913678524</v>
      </c>
      <c r="CY146" s="141">
        <f>MAX(CY23-MAX($CV23:CX23),0)*$EF146</f>
        <v>0.2756854301387156</v>
      </c>
      <c r="CZ146" s="141">
        <f>MAX(CZ23-MAX($CV23:CY23),0)*$EF146</f>
        <v>0.5390208134486848</v>
      </c>
      <c r="DA146" s="141">
        <f>MAX(DA23-MAX($CV23:CZ23),0)*$EF146</f>
        <v>1.0443667552159646</v>
      </c>
      <c r="DB146" s="141">
        <f>MAX(DB23-MAX($CV23:DA23),0)*$EF146</f>
        <v>1.9896978190584531</v>
      </c>
      <c r="DC146" s="141">
        <f>MAX(DC23-MAX($CV23:DB23),0)*$EF146</f>
        <v>3.744963694594138</v>
      </c>
      <c r="DD146" s="141">
        <f>MAX(DD23-MAX($CV23:DC23),0)*$EF146</f>
        <v>6.9151117061719676</v>
      </c>
      <c r="DE146" s="141">
        <f>MAX(DE23-MAX($CV23:DD23),0)*$EF146</f>
        <v>12.453324050284726</v>
      </c>
      <c r="DF146" s="141">
        <f>MAX(DF23-MAX($CV23:DE23),0)*$EF146</f>
        <v>21.736544806129675</v>
      </c>
      <c r="DG146" s="141">
        <f>MAX(DG23-MAX($CV23:DF23),0)*$EF146</f>
        <v>34.37200792325077</v>
      </c>
      <c r="DH146" s="141">
        <f>MAX(DH23-MAX($CV23:DG23),0)*$EF146</f>
        <v>53.471050784727723</v>
      </c>
      <c r="DI146" s="141">
        <f>MAX(DI23-MAX($CV23:DH23),0)*$EF146</f>
        <v>77.441691322803905</v>
      </c>
      <c r="DJ146" s="141">
        <f>MAX(DJ23-MAX($CV23:DI23),0)*$EF146</f>
        <v>104.10549525199573</v>
      </c>
      <c r="DK146" s="141">
        <f>MAX(DK23-MAX($CV23:DJ23),0)*$EF146</f>
        <v>128.38922770607635</v>
      </c>
      <c r="DL146" s="141">
        <f>MAX(DL23-MAX($CV23:DK23),0)*$EF146</f>
        <v>144.49927337949279</v>
      </c>
      <c r="DM146" s="141">
        <f>MAX(DM23-MAX($CV23:DL23),0)*$EF146</f>
        <v>147.76748133672456</v>
      </c>
      <c r="DN146" s="141">
        <f>MAX(DN23-MAX($CV23:DM23),0)*$EF146</f>
        <v>139.39248855954682</v>
      </c>
      <c r="DO146" s="141">
        <f>MAX(DO23-MAX($CV23:DN23),0)*$EF146</f>
        <v>119.38936190330983</v>
      </c>
      <c r="DP146" s="141">
        <f>MAX(DP23-MAX($CV23:DO23),0)*$EF146</f>
        <v>93.377442398620474</v>
      </c>
      <c r="DQ146" s="141">
        <f>MAX(DQ23-MAX($CV23:DP23),0)*$EF146</f>
        <v>80.568177952368373</v>
      </c>
      <c r="DR146" s="141">
        <f>MAX(DR23-MAX($CV23:DQ23),0)*$EF146</f>
        <v>57.182891746142069</v>
      </c>
      <c r="DS146" s="141">
        <f>MAX(DS23-MAX($CV23:DR23),0)*$EF146</f>
        <v>35.815895275141322</v>
      </c>
      <c r="DT146" s="141">
        <f>MAX(DT23-MAX($CV23:DS23),0)*$EF146</f>
        <v>18.900194826737973</v>
      </c>
      <c r="DU146" s="141">
        <f>MAX(DU23-MAX($CV23:DT23),0)*$EF146</f>
        <v>6.1194791389979715</v>
      </c>
      <c r="DV146" s="141">
        <f>MAX(DV23-MAX($CV23:DU23),0)*$EF146</f>
        <v>0</v>
      </c>
      <c r="DW146" s="141">
        <f>MAX(DW23-MAX($CV23:DV23),0)*$EF146</f>
        <v>0</v>
      </c>
      <c r="DX146" s="141">
        <f>MAX(DX23-MAX($CV23:DW23),0)*$EF146</f>
        <v>0</v>
      </c>
      <c r="DY146" s="141">
        <f>MAX(DY23-MAX($CV23:DX23),0)*$EF146</f>
        <v>0</v>
      </c>
      <c r="DZ146" s="141">
        <f>MAX(DZ23-MAX($CV23:DY23),0)*$EF146</f>
        <v>0</v>
      </c>
      <c r="EF146" s="357">
        <v>3061.5827967999994</v>
      </c>
      <c r="EG146" s="336"/>
      <c r="EH146" s="336"/>
      <c r="EI146" s="336"/>
      <c r="EJ146" s="336"/>
    </row>
    <row r="147" spans="1:140">
      <c r="A147" s="1"/>
      <c r="B147" t="str">
        <f t="shared" si="128"/>
        <v>Waste management (collection + MRF)</v>
      </c>
      <c r="C147" s="5" t="s">
        <v>417</v>
      </c>
      <c r="D147" s="141">
        <f>MAX(D24-MAX($D24:D24),0)*$EF147</f>
        <v>0</v>
      </c>
      <c r="E147" s="141">
        <f>MAX(E24-MAX($D24:D24),0)*$EF147</f>
        <v>0</v>
      </c>
      <c r="F147" s="141">
        <f>MAX(F24-MAX($D24:E24),0)*$EF147</f>
        <v>0</v>
      </c>
      <c r="G147" s="141">
        <f>MAX(G24-MAX($D24:F24),0)*$EF147</f>
        <v>0</v>
      </c>
      <c r="H147" s="141">
        <f>MAX(H24-MAX($D24:G24),0)*$EF147</f>
        <v>0</v>
      </c>
      <c r="I147" s="141">
        <f>MAX(I24-MAX($D24:H24),0)*$EF147</f>
        <v>0</v>
      </c>
      <c r="J147" s="141">
        <f>MAX(J24-MAX($D24:I24),0)*$EF147</f>
        <v>0</v>
      </c>
      <c r="K147" s="141">
        <f>MAX(K24-MAX($D24:J24),0)*$EF147</f>
        <v>0</v>
      </c>
      <c r="L147" s="141">
        <f>MAX(L24-MAX($D24:K24),0)*$EF147</f>
        <v>0</v>
      </c>
      <c r="M147" s="141">
        <f>MAX(M24-MAX($D24:L24),0)*$EF147</f>
        <v>0</v>
      </c>
      <c r="N147" s="141">
        <f>MAX(N24-MAX($D24:M24),0)*$EF147</f>
        <v>0</v>
      </c>
      <c r="O147" s="141">
        <f>MAX(O24-MAX($D24:N24),0)*$EF147</f>
        <v>0</v>
      </c>
      <c r="P147" s="141">
        <f>MAX(P24-MAX($D24:O24),0)*$EF147</f>
        <v>0</v>
      </c>
      <c r="Q147" s="141">
        <f>MAX(Q24-MAX($D24:P24),0)*$EF147</f>
        <v>0</v>
      </c>
      <c r="R147" s="141">
        <f>MAX(R24-MAX($D24:Q24),0)*$EF147</f>
        <v>0</v>
      </c>
      <c r="S147" s="141">
        <f>MAX(S24-MAX($D24:R24),0)*$EF147</f>
        <v>0</v>
      </c>
      <c r="T147" s="141">
        <f>MAX(T24-MAX($D24:S24),0)*$EF147</f>
        <v>0</v>
      </c>
      <c r="U147" s="141">
        <f>MAX(U24-MAX($D24:T24),0)*$EF147</f>
        <v>0</v>
      </c>
      <c r="V147" s="141">
        <f>MAX(V24-MAX($D24:U24),0)*$EF147</f>
        <v>0</v>
      </c>
      <c r="W147" s="141">
        <f>MAX(W24-MAX($D24:V24),0)*$EF147</f>
        <v>0</v>
      </c>
      <c r="X147" s="141">
        <f>MAX(X24-MAX($D24:W24),0)*$EF147</f>
        <v>0</v>
      </c>
      <c r="Y147" s="141">
        <f>MAX(Y24-MAX($D24:X24),0)*$EF147</f>
        <v>0</v>
      </c>
      <c r="Z147" s="141">
        <f>MAX(Z24-MAX($D24:Y24),0)*$EF147</f>
        <v>0</v>
      </c>
      <c r="AA147" s="141">
        <f>MAX(AA24-MAX($D24:Z24),0)*$EF147</f>
        <v>0</v>
      </c>
      <c r="AB147" s="141">
        <f>MAX(AB24-MAX($D24:AA24),0)*$EF147</f>
        <v>0</v>
      </c>
      <c r="AC147" s="141">
        <f>MAX(AC24-MAX($D24:AB24),0)*$EF147</f>
        <v>0</v>
      </c>
      <c r="AD147" s="141">
        <f>MAX(AD24-MAX($D24:AC24),0)*$EF147</f>
        <v>0</v>
      </c>
      <c r="AE147" s="141">
        <f>MAX(AE24-MAX($D24:AD24),0)*$EF147</f>
        <v>0</v>
      </c>
      <c r="AF147" s="141">
        <f>MAX(AF24-MAX($D24:AE24),0)*$EF147</f>
        <v>0</v>
      </c>
      <c r="AG147" s="141">
        <f>MAX(AG24-MAX($D24:AF24),0)*$EF147</f>
        <v>0</v>
      </c>
      <c r="AH147" s="141">
        <f>MAX(AH24-MAX($D24:AG24),0)*$EF147</f>
        <v>0</v>
      </c>
      <c r="AI147" s="141"/>
      <c r="AJ147" s="141">
        <f>MAX(AJ24-MAX($AJ24:AJ24),0)*$EF147</f>
        <v>0</v>
      </c>
      <c r="AK147" s="141">
        <f>MAX(AK24-MAX($AJ24:AJ24),0)*$EF147</f>
        <v>0</v>
      </c>
      <c r="AL147" s="141">
        <f>MAX(AL24-MAX($AJ24:AK24),0)*$EF147</f>
        <v>0</v>
      </c>
      <c r="AM147" s="141">
        <f>MAX(AM24-MAX($AJ24:AL24),0)*$EF147</f>
        <v>0</v>
      </c>
      <c r="AN147" s="141">
        <f>MAX(AN24-MAX($AJ24:AM24),0)*$EF147</f>
        <v>0</v>
      </c>
      <c r="AO147" s="141">
        <f>MAX(AO24-MAX($AJ24:AN24),0)*$EF147</f>
        <v>0</v>
      </c>
      <c r="AP147" s="141">
        <f>MAX(AP24-MAX($AJ24:AO24),0)*$EF147</f>
        <v>0</v>
      </c>
      <c r="AQ147" s="141">
        <f>MAX(AQ24-MAX($AJ24:AP24),0)*$EF147</f>
        <v>0</v>
      </c>
      <c r="AR147" s="141">
        <f>MAX(AR24-MAX($AJ24:AQ24),0)*$EF147</f>
        <v>0</v>
      </c>
      <c r="AS147" s="141">
        <f>MAX(AS24-MAX($AJ24:AR24),0)*$EF147</f>
        <v>0</v>
      </c>
      <c r="AT147" s="141">
        <f>MAX(AT24-MAX($AJ24:AS24),0)*$EF147</f>
        <v>0</v>
      </c>
      <c r="AU147" s="141">
        <f>MAX(AU24-MAX($AJ24:AT24),0)*$EF147</f>
        <v>0</v>
      </c>
      <c r="AV147" s="141">
        <f>MAX(AV24-MAX($AJ24:AU24),0)*$EF147</f>
        <v>0</v>
      </c>
      <c r="AW147" s="141">
        <f>MAX(AW24-MAX($AJ24:AV24),0)*$EF147</f>
        <v>0</v>
      </c>
      <c r="AX147" s="141">
        <f>MAX(AX24-MAX($AJ24:AW24),0)*$EF147</f>
        <v>0</v>
      </c>
      <c r="AY147" s="141">
        <f>MAX(AY24-MAX($AJ24:AX24),0)*$EF147</f>
        <v>0</v>
      </c>
      <c r="AZ147" s="141">
        <f>MAX(AZ24-MAX($AJ24:AY24),0)*$EF147</f>
        <v>0</v>
      </c>
      <c r="BA147" s="141">
        <f>MAX(BA24-MAX($AJ24:AZ24),0)*$EF147</f>
        <v>0</v>
      </c>
      <c r="BB147" s="141">
        <f>MAX(BB24-MAX($AJ24:BA24),0)*$EF147</f>
        <v>0</v>
      </c>
      <c r="BC147" s="141">
        <f>MAX(BC24-MAX($AJ24:BB24),0)*$EF147</f>
        <v>0</v>
      </c>
      <c r="BD147" s="141">
        <f>MAX(BD24-MAX($AJ24:BC24),0)*$EF147</f>
        <v>0</v>
      </c>
      <c r="BE147" s="141">
        <f>MAX(BE24-MAX($AJ24:BD24),0)*$EF147</f>
        <v>0</v>
      </c>
      <c r="BF147" s="141">
        <f>MAX(BF24-MAX($AJ24:BE24),0)*$EF147</f>
        <v>0</v>
      </c>
      <c r="BG147" s="141">
        <f>MAX(BG24-MAX($AJ24:BF24),0)*$EF147</f>
        <v>0</v>
      </c>
      <c r="BH147" s="141">
        <f>MAX(BH24-MAX($AJ24:BG24),0)*$EF147</f>
        <v>0</v>
      </c>
      <c r="BI147" s="141">
        <f>MAX(BI24-MAX($AJ24:BH24),0)*$EF147</f>
        <v>0</v>
      </c>
      <c r="BJ147" s="141">
        <f>MAX(BJ24-MAX($AJ24:BI24),0)*$EF147</f>
        <v>0</v>
      </c>
      <c r="BK147" s="141">
        <f>MAX(BK24-MAX($AJ24:BJ24),0)*$EF147</f>
        <v>0</v>
      </c>
      <c r="BL147" s="141">
        <f>MAX(BL24-MAX($AJ24:BK24),0)*$EF147</f>
        <v>0</v>
      </c>
      <c r="BM147" s="141">
        <f>MAX(BM24-MAX($AJ24:BL24),0)*$EF147</f>
        <v>0</v>
      </c>
      <c r="BN147" s="141">
        <f>MAX(BN24-MAX($AJ24:BM24),0)*$EF147</f>
        <v>0</v>
      </c>
      <c r="BO147" s="141"/>
      <c r="BP147" s="141">
        <f>MAX(BP24-MAX($BP24:BP24),0)*$EF147</f>
        <v>0</v>
      </c>
      <c r="BQ147" s="141">
        <f>MAX(BQ24-MAX($BP24:BP24),0)*$EF147</f>
        <v>0</v>
      </c>
      <c r="BR147" s="141">
        <f>MAX(BR24-MAX($BP24:BQ24),0)*$EF147</f>
        <v>0</v>
      </c>
      <c r="BS147" s="141">
        <f>MAX(BS24-MAX($BP24:BR24),0)*$EF147</f>
        <v>0</v>
      </c>
      <c r="BT147" s="141">
        <f>MAX(BT24-MAX($BP24:BS24),0)*$EF147</f>
        <v>0</v>
      </c>
      <c r="BU147" s="141">
        <f>MAX(BU24-MAX($BP24:BT24),0)*$EF147</f>
        <v>0</v>
      </c>
      <c r="BV147" s="141">
        <f>MAX(BV24-MAX($BP24:BU24),0)*$EF147</f>
        <v>0</v>
      </c>
      <c r="BW147" s="141">
        <f>MAX(BW24-MAX($BP24:BV24),0)*$EF147</f>
        <v>0</v>
      </c>
      <c r="BX147" s="141">
        <f>MAX(BX24-MAX($BP24:BW24),0)*$EF147</f>
        <v>0</v>
      </c>
      <c r="BY147" s="141">
        <f>MAX(BY24-MAX($BP24:BX24),0)*$EF147</f>
        <v>0</v>
      </c>
      <c r="BZ147" s="141">
        <f>MAX(BZ24-MAX($BP24:BY24),0)*$EF147</f>
        <v>0</v>
      </c>
      <c r="CA147" s="141">
        <f>MAX(CA24-MAX($BP24:BZ24),0)*$EF147</f>
        <v>0</v>
      </c>
      <c r="CB147" s="141">
        <f>MAX(CB24-MAX($BP24:CA24),0)*$EF147</f>
        <v>0</v>
      </c>
      <c r="CC147" s="141">
        <f>MAX(CC24-MAX($BP24:CB24),0)*$EF147</f>
        <v>0</v>
      </c>
      <c r="CD147" s="141">
        <f>MAX(CD24-MAX($BP24:CC24),0)*$EF147</f>
        <v>0</v>
      </c>
      <c r="CE147" s="141">
        <f>MAX(CE24-MAX($BP24:CD24),0)*$EF147</f>
        <v>0</v>
      </c>
      <c r="CF147" s="141">
        <f>MAX(CF24-MAX($BP24:CE24),0)*$EF147</f>
        <v>0</v>
      </c>
      <c r="CG147" s="141">
        <f>MAX(CG24-MAX($BP24:CF24),0)*$EF147</f>
        <v>0</v>
      </c>
      <c r="CH147" s="141">
        <f>MAX(CH24-MAX($BP24:CG24),0)*$EF147</f>
        <v>0</v>
      </c>
      <c r="CI147" s="141">
        <f>MAX(CI24-MAX($BP24:CH24),0)*$EF147</f>
        <v>0</v>
      </c>
      <c r="CJ147" s="141">
        <f>MAX(CJ24-MAX($BP24:CI24),0)*$EF147</f>
        <v>0</v>
      </c>
      <c r="CK147" s="141">
        <f>MAX(CK24-MAX($BP24:CJ24),0)*$EF147</f>
        <v>0</v>
      </c>
      <c r="CL147" s="141">
        <f>MAX(CL24-MAX($BP24:CK24),0)*$EF147</f>
        <v>0</v>
      </c>
      <c r="CM147" s="141">
        <f>MAX(CM24-MAX($BP24:CL24),0)*$EF147</f>
        <v>0</v>
      </c>
      <c r="CN147" s="141">
        <f>MAX(CN24-MAX($BP24:CM24),0)*$EF147</f>
        <v>0</v>
      </c>
      <c r="CO147" s="141">
        <f>MAX(CO24-MAX($BP24:CN24),0)*$EF147</f>
        <v>0</v>
      </c>
      <c r="CP147" s="141">
        <f>MAX(CP24-MAX($BP24:CO24),0)*$EF147</f>
        <v>0</v>
      </c>
      <c r="CQ147" s="141">
        <f>MAX(CQ24-MAX($BP24:CP24),0)*$EF147</f>
        <v>0</v>
      </c>
      <c r="CR147" s="141">
        <f>MAX(CR24-MAX($BP24:CQ24),0)*$EF147</f>
        <v>0</v>
      </c>
      <c r="CS147" s="141">
        <f>MAX(CS24-MAX($BP24:CR24),0)*$EF147</f>
        <v>0</v>
      </c>
      <c r="CT147" s="141">
        <f>MAX(CT24-MAX($BP24:CS24),0)*$EF147</f>
        <v>0</v>
      </c>
      <c r="CU147" s="141"/>
      <c r="CV147" s="141">
        <f>MAX(CV24-MAX($CV24:CV24),0)*$EF147</f>
        <v>0</v>
      </c>
      <c r="CW147" s="141">
        <f>MAX(CW24-MAX($CV24:CV24),0)*$EF147</f>
        <v>0.54543795856255939</v>
      </c>
      <c r="CX147" s="141">
        <f>MAX(CX24-MAX($CV24:CW24),0)*$EF147</f>
        <v>0.60809609999253111</v>
      </c>
      <c r="CY147" s="141">
        <f>MAX(CY24-MAX($CV24:CX24),0)*$EF147</f>
        <v>0.72459628009876953</v>
      </c>
      <c r="CZ147" s="141">
        <f>MAX(CZ24-MAX($CV24:CY24),0)*$EF147</f>
        <v>0.9455066909261487</v>
      </c>
      <c r="DA147" s="141">
        <f>MAX(DA24-MAX($CV24:CZ24),0)*$EF147</f>
        <v>1.3661630346696381</v>
      </c>
      <c r="DB147" s="141">
        <f>MAX(DB24-MAX($CV24:DA24),0)*$EF147</f>
        <v>2.1515573323219264</v>
      </c>
      <c r="DC147" s="141">
        <f>MAX(DC24-MAX($CV24:DB24),0)*$EF147</f>
        <v>3.6102123819045122</v>
      </c>
      <c r="DD147" s="141">
        <f>MAX(DD24-MAX($CV24:DC24),0)*$EF147</f>
        <v>6.247160487698534</v>
      </c>
      <c r="DE147" s="141">
        <f>MAX(DE24-MAX($CV24:DD24),0)*$EF147</f>
        <v>10.858965974865567</v>
      </c>
      <c r="DF147" s="141">
        <f>MAX(DF24-MAX($CV24:DE24),0)*$EF147</f>
        <v>18.597743497466201</v>
      </c>
      <c r="DG147" s="141">
        <f>MAX(DG24-MAX($CV24:DF24),0)*$EF147</f>
        <v>29.143788997179918</v>
      </c>
      <c r="DH147" s="141">
        <f>MAX(DH24-MAX($CV24:DG24),0)*$EF147</f>
        <v>45.099617683191923</v>
      </c>
      <c r="DI147" s="141">
        <f>MAX(DI24-MAX($CV24:DH24),0)*$EF147</f>
        <v>65.149818963151148</v>
      </c>
      <c r="DJ147" s="141">
        <f>MAX(DJ24-MAX($CV24:DI24),0)*$EF147</f>
        <v>87.485060352589088</v>
      </c>
      <c r="DK147" s="141">
        <f>MAX(DK24-MAX($CV24:DJ24),0)*$EF147</f>
        <v>107.87093657121765</v>
      </c>
      <c r="DL147" s="141">
        <f>MAX(DL24-MAX($CV24:DK24),0)*$EF147</f>
        <v>121.45732466981195</v>
      </c>
      <c r="DM147" s="141">
        <f>MAX(DM24-MAX($CV24:DL24),0)*$EF147</f>
        <v>124.3206966064913</v>
      </c>
      <c r="DN147" s="141">
        <f>MAX(DN24-MAX($CV24:DM24),0)*$EF147</f>
        <v>117.43777090414076</v>
      </c>
      <c r="DO147" s="141">
        <f>MAX(DO24-MAX($CV24:DN24),0)*$EF147</f>
        <v>100.79658030734871</v>
      </c>
      <c r="DP147" s="141">
        <f>MAX(DP24-MAX($CV24:DO24),0)*$EF147</f>
        <v>79.083777668704585</v>
      </c>
      <c r="DQ147" s="141">
        <f>MAX(DQ24-MAX($CV24:DP24),0)*$EF147</f>
        <v>68.403792255143131</v>
      </c>
      <c r="DR147" s="141">
        <f>MAX(DR24-MAX($CV24:DQ24),0)*$EF147</f>
        <v>48.822769835047957</v>
      </c>
      <c r="DS147" s="141">
        <f>MAX(DS24-MAX($CV24:DR24),0)*$EF147</f>
        <v>30.89737902184655</v>
      </c>
      <c r="DT147" s="141">
        <f>MAX(DT24-MAX($CV24:DS24),0)*$EF147</f>
        <v>16.676730001992834</v>
      </c>
      <c r="DU147" s="141">
        <f>MAX(DU24-MAX($CV24:DT24),0)*$EF147</f>
        <v>5.9040687513542549</v>
      </c>
      <c r="DV147" s="141">
        <f>MAX(DV24-MAX($CV24:DU24),0)*$EF147</f>
        <v>0</v>
      </c>
      <c r="DW147" s="141">
        <f>MAX(DW24-MAX($CV24:DV24),0)*$EF147</f>
        <v>0</v>
      </c>
      <c r="DX147" s="141">
        <f>MAX(DX24-MAX($CV24:DW24),0)*$EF147</f>
        <v>0</v>
      </c>
      <c r="DY147" s="141">
        <f>MAX(DY24-MAX($CV24:DX24),0)*$EF147</f>
        <v>0</v>
      </c>
      <c r="DZ147" s="141">
        <f>MAX(DZ24-MAX($CV24:DY24),0)*$EF147</f>
        <v>0</v>
      </c>
      <c r="EF147" s="357">
        <f>863.815955723731+476.749838650831</f>
        <v>1340.5657943745621</v>
      </c>
      <c r="EG147" s="336"/>
      <c r="EH147" s="336"/>
      <c r="EI147" s="336"/>
      <c r="EJ147" s="336"/>
    </row>
    <row r="148" spans="1:140">
      <c r="A148" s="1"/>
      <c r="B148" t="str">
        <f t="shared" si="128"/>
        <v>Incineration</v>
      </c>
      <c r="C148" s="5" t="s">
        <v>417</v>
      </c>
      <c r="D148" s="141">
        <f>MAX(D25-MAX($D25:D25),0)*$EF148</f>
        <v>0</v>
      </c>
      <c r="E148" s="141">
        <f>MAX(E25-MAX($D25:D25),0)*$EF148</f>
        <v>0</v>
      </c>
      <c r="F148" s="141">
        <f>MAX(F25-MAX($D25:E25),0)*$EF148</f>
        <v>0</v>
      </c>
      <c r="G148" s="141">
        <f>MAX(G25-MAX($D25:F25),0)*$EF148</f>
        <v>0</v>
      </c>
      <c r="H148" s="141">
        <f>MAX(H25-MAX($D25:G25),0)*$EF148</f>
        <v>0</v>
      </c>
      <c r="I148" s="141">
        <f>MAX(I25-MAX($D25:H25),0)*$EF148</f>
        <v>0</v>
      </c>
      <c r="J148" s="141">
        <f>MAX(J25-MAX($D25:I25),0)*$EF148</f>
        <v>0</v>
      </c>
      <c r="K148" s="141">
        <f>MAX(K25-MAX($D25:J25),0)*$EF148</f>
        <v>0</v>
      </c>
      <c r="L148" s="141">
        <f>MAX(L25-MAX($D25:K25),0)*$EF148</f>
        <v>0</v>
      </c>
      <c r="M148" s="141">
        <f>MAX(M25-MAX($D25:L25),0)*$EF148</f>
        <v>0</v>
      </c>
      <c r="N148" s="141">
        <f>MAX(N25-MAX($D25:M25),0)*$EF148</f>
        <v>0</v>
      </c>
      <c r="O148" s="141">
        <f>MAX(O25-MAX($D25:N25),0)*$EF148</f>
        <v>0</v>
      </c>
      <c r="P148" s="141">
        <f>MAX(P25-MAX($D25:O25),0)*$EF148</f>
        <v>0</v>
      </c>
      <c r="Q148" s="141">
        <f>MAX(Q25-MAX($D25:P25),0)*$EF148</f>
        <v>0</v>
      </c>
      <c r="R148" s="141">
        <f>MAX(R25-MAX($D25:Q25),0)*$EF148</f>
        <v>0</v>
      </c>
      <c r="S148" s="141">
        <f>MAX(S25-MAX($D25:R25),0)*$EF148</f>
        <v>0</v>
      </c>
      <c r="T148" s="141">
        <f>MAX(T25-MAX($D25:S25),0)*$EF148</f>
        <v>0</v>
      </c>
      <c r="U148" s="141">
        <f>MAX(U25-MAX($D25:T25),0)*$EF148</f>
        <v>0</v>
      </c>
      <c r="V148" s="141">
        <f>MAX(V25-MAX($D25:U25),0)*$EF148</f>
        <v>0</v>
      </c>
      <c r="W148" s="141">
        <f>MAX(W25-MAX($D25:V25),0)*$EF148</f>
        <v>0</v>
      </c>
      <c r="X148" s="141">
        <f>MAX(X25-MAX($D25:W25),0)*$EF148</f>
        <v>0</v>
      </c>
      <c r="Y148" s="141">
        <f>MAX(Y25-MAX($D25:X25),0)*$EF148</f>
        <v>0</v>
      </c>
      <c r="Z148" s="141">
        <f>MAX(Z25-MAX($D25:Y25),0)*$EF148</f>
        <v>0</v>
      </c>
      <c r="AA148" s="141">
        <f>MAX(AA25-MAX($D25:Z25),0)*$EF148</f>
        <v>0</v>
      </c>
      <c r="AB148" s="141">
        <f>MAX(AB25-MAX($D25:AA25),0)*$EF148</f>
        <v>0</v>
      </c>
      <c r="AC148" s="141">
        <f>MAX(AC25-MAX($D25:AB25),0)*$EF148</f>
        <v>0</v>
      </c>
      <c r="AD148" s="141">
        <f>MAX(AD25-MAX($D25:AC25),0)*$EF148</f>
        <v>0</v>
      </c>
      <c r="AE148" s="141">
        <f>MAX(AE25-MAX($D25:AD25),0)*$EF148</f>
        <v>0</v>
      </c>
      <c r="AF148" s="141">
        <f>MAX(AF25-MAX($D25:AE25),0)*$EF148</f>
        <v>0</v>
      </c>
      <c r="AG148" s="141">
        <f>MAX(AG25-MAX($D25:AF25),0)*$EF148</f>
        <v>0</v>
      </c>
      <c r="AH148" s="141">
        <f>MAX(AH25-MAX($D25:AG25),0)*$EF148</f>
        <v>0</v>
      </c>
      <c r="AI148" s="141"/>
      <c r="AJ148" s="141">
        <f>MAX(AJ25-MAX($AJ25:AJ25),0)*$EF148</f>
        <v>0</v>
      </c>
      <c r="AK148" s="141">
        <f>MAX(AK25-MAX($AJ25:AJ25),0)*$EF148</f>
        <v>0</v>
      </c>
      <c r="AL148" s="141">
        <f>MAX(AL25-MAX($AJ25:AK25),0)*$EF148</f>
        <v>0</v>
      </c>
      <c r="AM148" s="141">
        <f>MAX(AM25-MAX($AJ25:AL25),0)*$EF148</f>
        <v>0</v>
      </c>
      <c r="AN148" s="141">
        <f>MAX(AN25-MAX($AJ25:AM25),0)*$EF148</f>
        <v>0</v>
      </c>
      <c r="AO148" s="141">
        <f>MAX(AO25-MAX($AJ25:AN25),0)*$EF148</f>
        <v>0</v>
      </c>
      <c r="AP148" s="141">
        <f>MAX(AP25-MAX($AJ25:AO25),0)*$EF148</f>
        <v>0</v>
      </c>
      <c r="AQ148" s="141">
        <f>MAX(AQ25-MAX($AJ25:AP25),0)*$EF148</f>
        <v>0</v>
      </c>
      <c r="AR148" s="141">
        <f>MAX(AR25-MAX($AJ25:AQ25),0)*$EF148</f>
        <v>0</v>
      </c>
      <c r="AS148" s="141">
        <f>MAX(AS25-MAX($AJ25:AR25),0)*$EF148</f>
        <v>0</v>
      </c>
      <c r="AT148" s="141">
        <f>MAX(AT25-MAX($AJ25:AS25),0)*$EF148</f>
        <v>0</v>
      </c>
      <c r="AU148" s="141">
        <f>MAX(AU25-MAX($AJ25:AT25),0)*$EF148</f>
        <v>0</v>
      </c>
      <c r="AV148" s="141">
        <f>MAX(AV25-MAX($AJ25:AU25),0)*$EF148</f>
        <v>0</v>
      </c>
      <c r="AW148" s="141">
        <f>MAX(AW25-MAX($AJ25:AV25),0)*$EF148</f>
        <v>0</v>
      </c>
      <c r="AX148" s="141">
        <f>MAX(AX25-MAX($AJ25:AW25),0)*$EF148</f>
        <v>0</v>
      </c>
      <c r="AY148" s="141">
        <f>MAX(AY25-MAX($AJ25:AX25),0)*$EF148</f>
        <v>0</v>
      </c>
      <c r="AZ148" s="141">
        <f>MAX(AZ25-MAX($AJ25:AY25),0)*$EF148</f>
        <v>0</v>
      </c>
      <c r="BA148" s="141">
        <f>MAX(BA25-MAX($AJ25:AZ25),0)*$EF148</f>
        <v>0</v>
      </c>
      <c r="BB148" s="141">
        <f>MAX(BB25-MAX($AJ25:BA25),0)*$EF148</f>
        <v>0</v>
      </c>
      <c r="BC148" s="141">
        <f>MAX(BC25-MAX($AJ25:BB25),0)*$EF148</f>
        <v>0</v>
      </c>
      <c r="BD148" s="141">
        <f>MAX(BD25-MAX($AJ25:BC25),0)*$EF148</f>
        <v>0</v>
      </c>
      <c r="BE148" s="141">
        <f>MAX(BE25-MAX($AJ25:BD25),0)*$EF148</f>
        <v>0</v>
      </c>
      <c r="BF148" s="141">
        <f>MAX(BF25-MAX($AJ25:BE25),0)*$EF148</f>
        <v>0</v>
      </c>
      <c r="BG148" s="141">
        <f>MAX(BG25-MAX($AJ25:BF25),0)*$EF148</f>
        <v>0</v>
      </c>
      <c r="BH148" s="141">
        <f>MAX(BH25-MAX($AJ25:BG25),0)*$EF148</f>
        <v>0</v>
      </c>
      <c r="BI148" s="141">
        <f>MAX(BI25-MAX($AJ25:BH25),0)*$EF148</f>
        <v>0</v>
      </c>
      <c r="BJ148" s="141">
        <f>MAX(BJ25-MAX($AJ25:BI25),0)*$EF148</f>
        <v>0</v>
      </c>
      <c r="BK148" s="141">
        <f>MAX(BK25-MAX($AJ25:BJ25),0)*$EF148</f>
        <v>0</v>
      </c>
      <c r="BL148" s="141">
        <f>MAX(BL25-MAX($AJ25:BK25),0)*$EF148</f>
        <v>0</v>
      </c>
      <c r="BM148" s="141">
        <f>MAX(BM25-MAX($AJ25:BL25),0)*$EF148</f>
        <v>0</v>
      </c>
      <c r="BN148" s="141">
        <f>MAX(BN25-MAX($AJ25:BM25),0)*$EF148</f>
        <v>0</v>
      </c>
      <c r="BO148" s="141"/>
      <c r="BP148" s="141">
        <f>MAX(BP25-MAX($BP25:BP25),0)*$EF148</f>
        <v>0</v>
      </c>
      <c r="BQ148" s="141">
        <f>MAX(BQ25-MAX($BP25:BP25),0)*$EF148</f>
        <v>0</v>
      </c>
      <c r="BR148" s="141">
        <f>MAX(BR25-MAX($BP25:BQ25),0)*$EF148</f>
        <v>0</v>
      </c>
      <c r="BS148" s="141">
        <f>MAX(BS25-MAX($BP25:BR25),0)*$EF148</f>
        <v>0</v>
      </c>
      <c r="BT148" s="141">
        <f>MAX(BT25-MAX($BP25:BS25),0)*$EF148</f>
        <v>0</v>
      </c>
      <c r="BU148" s="141">
        <f>MAX(BU25-MAX($BP25:BT25),0)*$EF148</f>
        <v>0</v>
      </c>
      <c r="BV148" s="141">
        <f>MAX(BV25-MAX($BP25:BU25),0)*$EF148</f>
        <v>0</v>
      </c>
      <c r="BW148" s="141">
        <f>MAX(BW25-MAX($BP25:BV25),0)*$EF148</f>
        <v>0</v>
      </c>
      <c r="BX148" s="141">
        <f>MAX(BX25-MAX($BP25:BW25),0)*$EF148</f>
        <v>0</v>
      </c>
      <c r="BY148" s="141">
        <f>MAX(BY25-MAX($BP25:BX25),0)*$EF148</f>
        <v>0</v>
      </c>
      <c r="BZ148" s="141">
        <f>MAX(BZ25-MAX($BP25:BY25),0)*$EF148</f>
        <v>0</v>
      </c>
      <c r="CA148" s="141">
        <f>MAX(CA25-MAX($BP25:BZ25),0)*$EF148</f>
        <v>0</v>
      </c>
      <c r="CB148" s="141">
        <f>MAX(CB25-MAX($BP25:CA25),0)*$EF148</f>
        <v>0</v>
      </c>
      <c r="CC148" s="141">
        <f>MAX(CC25-MAX($BP25:CB25),0)*$EF148</f>
        <v>0</v>
      </c>
      <c r="CD148" s="141">
        <f>MAX(CD25-MAX($BP25:CC25),0)*$EF148</f>
        <v>0</v>
      </c>
      <c r="CE148" s="141">
        <f>MAX(CE25-MAX($BP25:CD25),0)*$EF148</f>
        <v>0</v>
      </c>
      <c r="CF148" s="141">
        <f>MAX(CF25-MAX($BP25:CE25),0)*$EF148</f>
        <v>0</v>
      </c>
      <c r="CG148" s="141">
        <f>MAX(CG25-MAX($BP25:CF25),0)*$EF148</f>
        <v>0</v>
      </c>
      <c r="CH148" s="141">
        <f>MAX(CH25-MAX($BP25:CG25),0)*$EF148</f>
        <v>0</v>
      </c>
      <c r="CI148" s="141">
        <f>MAX(CI25-MAX($BP25:CH25),0)*$EF148</f>
        <v>0</v>
      </c>
      <c r="CJ148" s="141">
        <f>MAX(CJ25-MAX($BP25:CI25),0)*$EF148</f>
        <v>0</v>
      </c>
      <c r="CK148" s="141">
        <f>MAX(CK25-MAX($BP25:CJ25),0)*$EF148</f>
        <v>0</v>
      </c>
      <c r="CL148" s="141">
        <f>MAX(CL25-MAX($BP25:CK25),0)*$EF148</f>
        <v>0</v>
      </c>
      <c r="CM148" s="141">
        <f>MAX(CM25-MAX($BP25:CL25),0)*$EF148</f>
        <v>0</v>
      </c>
      <c r="CN148" s="141">
        <f>MAX(CN25-MAX($BP25:CM25),0)*$EF148</f>
        <v>0</v>
      </c>
      <c r="CO148" s="141">
        <f>MAX(CO25-MAX($BP25:CN25),0)*$EF148</f>
        <v>0</v>
      </c>
      <c r="CP148" s="141">
        <f>MAX(CP25-MAX($BP25:CO25),0)*$EF148</f>
        <v>0</v>
      </c>
      <c r="CQ148" s="141">
        <f>MAX(CQ25-MAX($BP25:CP25),0)*$EF148</f>
        <v>0</v>
      </c>
      <c r="CR148" s="141">
        <f>MAX(CR25-MAX($BP25:CQ25),0)*$EF148</f>
        <v>0</v>
      </c>
      <c r="CS148" s="141">
        <f>MAX(CS25-MAX($BP25:CR25),0)*$EF148</f>
        <v>0</v>
      </c>
      <c r="CT148" s="141">
        <f>MAX(CT25-MAX($BP25:CS25),0)*$EF148</f>
        <v>0</v>
      </c>
      <c r="CU148" s="141"/>
      <c r="CV148" s="141">
        <f>MAX(CV25-MAX($CV25:CV25),0)*$EF148</f>
        <v>0</v>
      </c>
      <c r="CW148" s="141">
        <f>MAX(CW25-MAX($CV25:CV25),0)*$EF148</f>
        <v>0</v>
      </c>
      <c r="CX148" s="141">
        <f>MAX(CX25-MAX($CV25:CW25),0)*$EF148</f>
        <v>0</v>
      </c>
      <c r="CY148" s="141">
        <f>MAX(CY25-MAX($CV25:CX25),0)*$EF148</f>
        <v>0</v>
      </c>
      <c r="CZ148" s="141">
        <f>MAX(CZ25-MAX($CV25:CY25),0)*$EF148</f>
        <v>0</v>
      </c>
      <c r="DA148" s="141">
        <f>MAX(DA25-MAX($CV25:CZ25),0)*$EF148</f>
        <v>0</v>
      </c>
      <c r="DB148" s="141">
        <f>MAX(DB25-MAX($CV25:DA25),0)*$EF148</f>
        <v>0</v>
      </c>
      <c r="DC148" s="141">
        <f>MAX(DC25-MAX($CV25:DB25),0)*$EF148</f>
        <v>0</v>
      </c>
      <c r="DD148" s="141">
        <f>MAX(DD25-MAX($CV25:DC25),0)*$EF148</f>
        <v>0</v>
      </c>
      <c r="DE148" s="141">
        <f>MAX(DE25-MAX($CV25:DD25),0)*$EF148</f>
        <v>0</v>
      </c>
      <c r="DF148" s="141">
        <f>MAX(DF25-MAX($CV25:DE25),0)*$EF148</f>
        <v>0</v>
      </c>
      <c r="DG148" s="141">
        <f>MAX(DG25-MAX($CV25:DF25),0)*$EF148</f>
        <v>0</v>
      </c>
      <c r="DH148" s="141">
        <f>MAX(DH25-MAX($CV25:DG25),0)*$EF148</f>
        <v>0</v>
      </c>
      <c r="DI148" s="141">
        <f>MAX(DI25-MAX($CV25:DH25),0)*$EF148</f>
        <v>0</v>
      </c>
      <c r="DJ148" s="141">
        <f>MAX(DJ25-MAX($CV25:DI25),0)*$EF148</f>
        <v>0</v>
      </c>
      <c r="DK148" s="141">
        <f>MAX(DK25-MAX($CV25:DJ25),0)*$EF148</f>
        <v>0</v>
      </c>
      <c r="DL148" s="141">
        <f>MAX(DL25-MAX($CV25:DK25),0)*$EF148</f>
        <v>0</v>
      </c>
      <c r="DM148" s="141">
        <f>MAX(DM25-MAX($CV25:DL25),0)*$EF148</f>
        <v>0</v>
      </c>
      <c r="DN148" s="141">
        <f>MAX(DN25-MAX($CV25:DM25),0)*$EF148</f>
        <v>0</v>
      </c>
      <c r="DO148" s="141">
        <f>MAX(DO25-MAX($CV25:DN25),0)*$EF148</f>
        <v>0</v>
      </c>
      <c r="DP148" s="141">
        <f>MAX(DP25-MAX($CV25:DO25),0)*$EF148</f>
        <v>0</v>
      </c>
      <c r="DQ148" s="141">
        <f>MAX(DQ25-MAX($CV25:DP25),0)*$EF148</f>
        <v>0</v>
      </c>
      <c r="DR148" s="141">
        <f>MAX(DR25-MAX($CV25:DQ25),0)*$EF148</f>
        <v>0</v>
      </c>
      <c r="DS148" s="141">
        <f>MAX(DS25-MAX($CV25:DR25),0)*$EF148</f>
        <v>0</v>
      </c>
      <c r="DT148" s="141">
        <f>MAX(DT25-MAX($CV25:DS25),0)*$EF148</f>
        <v>0</v>
      </c>
      <c r="DU148" s="141">
        <f>MAX(DU25-MAX($CV25:DT25),0)*$EF148</f>
        <v>0</v>
      </c>
      <c r="DV148" s="141">
        <f>MAX(DV25-MAX($CV25:DU25),0)*$EF148</f>
        <v>0</v>
      </c>
      <c r="DW148" s="141">
        <f>MAX(DW25-MAX($CV25:DV25),0)*$EF148</f>
        <v>0</v>
      </c>
      <c r="DX148" s="141">
        <f>MAX(DX25-MAX($CV25:DW25),0)*$EF148</f>
        <v>0</v>
      </c>
      <c r="DY148" s="141">
        <f>MAX(DY25-MAX($CV25:DX25),0)*$EF148</f>
        <v>0</v>
      </c>
      <c r="DZ148" s="141">
        <f>MAX(DZ25-MAX($CV25:DY25),0)*$EF148</f>
        <v>0</v>
      </c>
      <c r="EF148" s="357">
        <v>547.58850079541662</v>
      </c>
      <c r="EG148" s="336"/>
      <c r="EH148" s="336"/>
      <c r="EI148" s="336"/>
      <c r="EJ148" s="336"/>
    </row>
    <row r="149" spans="1:140">
      <c r="A149" s="1"/>
      <c r="B149" t="str">
        <f t="shared" si="128"/>
        <v>CSS</v>
      </c>
      <c r="C149" s="5" t="s">
        <v>417</v>
      </c>
      <c r="D149" s="141">
        <f>MAX('Scope 3 summary'!D20-MAX('Scope 3 summary'!D20:'Scope 3 summary'!D20),0)*$EF149</f>
        <v>0</v>
      </c>
      <c r="E149" s="141">
        <f>MAX('Scope 3 summary'!E20-MAX('Scope 3 summary'!D20:'Scope 3 summary'!D20),0)*$EF149</f>
        <v>0.11163077565434752</v>
      </c>
      <c r="F149" s="141">
        <f>MAX('Scope 3 summary'!F20-MAX('Scope 3 summary'!E20:'Scope 3 summary'!E20),0)*$EF149</f>
        <v>0.20912617729665287</v>
      </c>
      <c r="G149" s="141">
        <f>MAX('Scope 3 summary'!G20-MAX('Scope 3 summary'!F20:'Scope 3 summary'!F20),0)*$EF149</f>
        <v>0.39087182409655741</v>
      </c>
      <c r="H149" s="141">
        <f>MAX('Scope 3 summary'!H20-MAX('Scope 3 summary'!G20:'Scope 3 summary'!G20),0)*$EF149</f>
        <v>0.72721328038893374</v>
      </c>
      <c r="I149" s="141">
        <f>MAX('Scope 3 summary'!I20-MAX('Scope 3 summary'!H20:'Scope 3 summary'!H20),0)*$EF149</f>
        <v>1.3431074966158691</v>
      </c>
      <c r="J149" s="141">
        <f>MAX('Scope 3 summary'!J20-MAX('Scope 3 summary'!I20:'Scope 3 summary'!I20),0)*$EF149</f>
        <v>2.4576531194814986</v>
      </c>
      <c r="K149" s="141">
        <f>MAX('Scope 3 summary'!K20-MAX('Scope 3 summary'!J20:'Scope 3 summary'!J20),0)*$EF149</f>
        <v>4.4418040639943515</v>
      </c>
      <c r="L149" s="141">
        <f>MAX('Scope 3 summary'!L20-MAX('Scope 3 summary'!K20:'Scope 3 summary'!K20),0)*$EF149</f>
        <v>7.8904660858676525</v>
      </c>
      <c r="M149" s="141">
        <f>MAX('Scope 3 summary'!M20-MAX('Scope 3 summary'!L20:'Scope 3 summary'!L20),0)*$EF149</f>
        <v>13.693480218503238</v>
      </c>
      <c r="N149" s="141">
        <f>MAX('Scope 3 summary'!N20-MAX('Scope 3 summary'!M20:'Scope 3 summary'!M20),0)*$EF149</f>
        <v>23.039700523485312</v>
      </c>
      <c r="O149" s="141">
        <f>MAX('Scope 3 summary'!O20-MAX('Scope 3 summary'!N20:'Scope 3 summary'!N20),0)*$EF149</f>
        <v>36.465570026636236</v>
      </c>
      <c r="P149" s="141">
        <f>MAX('Scope 3 summary'!P20-MAX('Scope 3 summary'!O20:'Scope 3 summary'!O20),0)*$EF149</f>
        <v>56.13701499885498</v>
      </c>
      <c r="Q149" s="141">
        <f>MAX('Scope 3 summary'!Q20-MAX('Scope 3 summary'!P20:'Scope 3 summary'!P20),0)*$EF149</f>
        <v>80.478433072296113</v>
      </c>
      <c r="R149" s="141">
        <f>MAX('Scope 3 summary'!R20-MAX('Scope 3 summary'!Q20:'Scope 3 summary'!Q20),0)*$EF149</f>
        <v>107.02473314589569</v>
      </c>
      <c r="S149" s="141">
        <f>MAX('Scope 3 summary'!S20-MAX('Scope 3 summary'!R20:'Scope 3 summary'!R20),0)*$EF149</f>
        <v>130.69285275555345</v>
      </c>
      <c r="T149" s="141">
        <f>MAX('Scope 3 summary'!T20-MAX('Scope 3 summary'!S20:'Scope 3 summary'!S20),0)*$EF149</f>
        <v>144.99202097887306</v>
      </c>
      <c r="U149" s="141">
        <f>MAX('Scope 3 summary'!U20-MAX('Scope 3 summary'!T20:'Scope 3 summary'!T20),0)*$EF149</f>
        <v>146.36111287382349</v>
      </c>
      <c r="V149" s="141">
        <f>MAX('Scope 3 summary'!V20-MAX('Scope 3 summary'!U20:'Scope 3 summary'!U20),0)*$EF149</f>
        <v>134.05588513007831</v>
      </c>
      <c r="W149" s="141">
        <f>MAX('Scope 3 summary'!W20-MAX('Scope 3 summary'!V20:'Scope 3 summary'!V20),0)*$EF149</f>
        <v>111.2805101819078</v>
      </c>
      <c r="X149" s="141">
        <f>MAX('Scope 3 summary'!X20-MAX('Scope 3 summary'!W20:'Scope 3 summary'!W20),0)*$EF149</f>
        <v>84.762795886041047</v>
      </c>
      <c r="Y149" s="141">
        <f>MAX('Scope 3 summary'!Y20-MAX('Scope 3 summary'!X20:'Scope 3 summary'!X20),0)*$EF149</f>
        <v>39.016773615230122</v>
      </c>
      <c r="Z149" s="141">
        <f>MAX('Scope 3 summary'!Z20-MAX('Scope 3 summary'!Y20:'Scope 3 summary'!Y20),0)*$EF149</f>
        <v>12.250963504606702</v>
      </c>
      <c r="AA149" s="141">
        <f>MAX('Scope 3 summary'!AA20-MAX('Scope 3 summary'!Z20:'Scope 3 summary'!Z20),0)*$EF149</f>
        <v>0</v>
      </c>
      <c r="AB149" s="141">
        <f>MAX('Scope 3 summary'!AB20-MAX('Scope 3 summary'!AA20:'Scope 3 summary'!AA20),0)*$EF149</f>
        <v>0</v>
      </c>
      <c r="AC149" s="141">
        <f>MAX('Scope 3 summary'!AC20-MAX('Scope 3 summary'!AB20:'Scope 3 summary'!AB20),0)*$EF149</f>
        <v>0</v>
      </c>
      <c r="AD149" s="141">
        <f>MAX('Scope 3 summary'!AD20-MAX('Scope 3 summary'!AC20:'Scope 3 summary'!AC20),0)*$EF149</f>
        <v>0</v>
      </c>
      <c r="AE149" s="141">
        <f>MAX('Scope 3 summary'!AE20-MAX('Scope 3 summary'!AD20:'Scope 3 summary'!AD20),0)*$EF149</f>
        <v>0</v>
      </c>
      <c r="AF149" s="141">
        <f>MAX('Scope 3 summary'!AF20-MAX('Scope 3 summary'!AE20:'Scope 3 summary'!AE20),0)*$EF149</f>
        <v>0</v>
      </c>
      <c r="AG149" s="141">
        <f>MAX('Scope 3 summary'!AG20-MAX('Scope 3 summary'!AF20:'Scope 3 summary'!AF20),0)*$EF149</f>
        <v>0</v>
      </c>
      <c r="AH149" s="141">
        <f>MAX('Scope 3 summary'!AH20-MAX('Scope 3 summary'!AG20:'Scope 3 summary'!AG20),0)*$EF149</f>
        <v>0</v>
      </c>
      <c r="AI149" s="141"/>
      <c r="AJ149" s="141">
        <f>MAX('Scope 3 summary'!AJ20-MAX('Scope 3 summary'!AJ20:'Scope 3 summary'!AJ20),0)*$EF149</f>
        <v>0</v>
      </c>
      <c r="AK149" s="141">
        <f>MAX('Scope 3 summary'!AK20-MAX('Scope 3 summary'!AJ20:'Scope 3 summary'!AJ20),0)*$EF149</f>
        <v>0.11270081230777325</v>
      </c>
      <c r="AL149" s="141">
        <f>MAX('Scope 3 summary'!AL20-MAX('Scope 3 summary'!AK20:'Scope 3 summary'!AK20),0)*$EF149</f>
        <v>0.21215388486597619</v>
      </c>
      <c r="AM149" s="141">
        <f>MAX('Scope 3 summary'!AM20-MAX('Scope 3 summary'!AL20:'Scope 3 summary'!AL20),0)*$EF149</f>
        <v>0.39851023509314337</v>
      </c>
      <c r="AN149" s="141">
        <f>MAX('Scope 3 summary'!AN20-MAX('Scope 3 summary'!AM20:'Scope 3 summary'!AM20),0)*$EF149</f>
        <v>0.74525323339027638</v>
      </c>
      <c r="AO149" s="141">
        <f>MAX('Scope 3 summary'!AO20-MAX('Scope 3 summary'!AN20:'Scope 3 summary'!AN20),0)*$EF149</f>
        <v>1.3838013965035125</v>
      </c>
      <c r="AP149" s="141">
        <f>MAX('Scope 3 summary'!AP20-MAX('Scope 3 summary'!AO20:'Scope 3 summary'!AO20),0)*$EF149</f>
        <v>2.5484714064383995</v>
      </c>
      <c r="AQ149" s="141">
        <f>MAX('Scope 3 summary'!AQ20-MAX('Scope 3 summary'!AP20:'Scope 3 summary'!AP20),0)*$EF149</f>
        <v>4.6353463899929839</v>
      </c>
      <c r="AR149" s="141">
        <f>MAX('Scope 3 summary'!AR20-MAX('Scope 3 summary'!AQ20:'Scope 3 summary'!AQ20),0)*$EF149</f>
        <v>8.2898695061524688</v>
      </c>
      <c r="AS149" s="141">
        <f>MAX('Scope 3 summary'!AS20-MAX('Scope 3 summary'!AR20:'Scope 3 summary'!AR20),0)*$EF149</f>
        <v>14.490025104709101</v>
      </c>
      <c r="AT149" s="141">
        <f>MAX('Scope 3 summary'!AT20-MAX('Scope 3 summary'!AS20:'Scope 3 summary'!AS20),0)*$EF149</f>
        <v>24.56811232953531</v>
      </c>
      <c r="AU149" s="141">
        <f>MAX('Scope 3 summary'!AU20-MAX('Scope 3 summary'!AT20:'Scope 3 summary'!AT20),0)*$EF149</f>
        <v>39.473566090074968</v>
      </c>
      <c r="AV149" s="141">
        <f>MAX('Scope 3 summary'!AV20-MAX('Scope 3 summary'!AU20:'Scope 3 summary'!AU20),0)*$EF149</f>
        <v>61.435232512307032</v>
      </c>
      <c r="AW149" s="141">
        <f>MAX('Scope 3 summary'!AW20-MAX('Scope 3 summary'!AV20:'Scope 3 summary'!AV20),0)*$EF149</f>
        <v>89.300668223565793</v>
      </c>
      <c r="AX149" s="141">
        <f>MAX('Scope 3 summary'!AX20-MAX('Scope 3 summary'!AW20:'Scope 3 summary'!AW20),0)*$EF149</f>
        <v>120.61159494993427</v>
      </c>
      <c r="AY149" s="141">
        <f>MAX('Scope 3 summary'!AY20-MAX('Scope 3 summary'!AX20:'Scope 3 summary'!AX20),0)*$EF149</f>
        <v>149.95729407737127</v>
      </c>
      <c r="AZ149" s="141">
        <f>MAX('Scope 3 summary'!AZ20-MAX('Scope 3 summary'!AY20:'Scope 3 summary'!AY20),0)*$EF149</f>
        <v>169.94927672530483</v>
      </c>
      <c r="BA149" s="141">
        <f>MAX('Scope 3 summary'!BA20-MAX('Scope 3 summary'!AZ20:'Scope 3 summary'!AZ20),0)*$EF149</f>
        <v>176.10464555911616</v>
      </c>
      <c r="BB149" s="141">
        <f>MAX('Scope 3 summary'!BB20-MAX('Scope 3 summary'!BA20:'Scope 3 summary'!BA20),0)*$EF149</f>
        <v>166.82158692218144</v>
      </c>
      <c r="BC149" s="141">
        <f>MAX('Scope 3 summary'!BC20-MAX('Scope 3 summary'!BB20:'Scope 3 summary'!BB20),0)*$EF149</f>
        <v>144.95588124902847</v>
      </c>
      <c r="BD149" s="141">
        <f>MAX('Scope 3 summary'!BD20-MAX('Scope 3 summary'!BC20:'Scope 3 summary'!BC20),0)*$EF149</f>
        <v>117.65866320395423</v>
      </c>
      <c r="BE149" s="141">
        <f>MAX('Scope 3 summary'!BE20-MAX('Scope 3 summary'!BD20:'Scope 3 summary'!BD20),0)*$EF149</f>
        <v>70.916591003036984</v>
      </c>
      <c r="BF149" s="141">
        <f>MAX('Scope 3 summary'!BF20-MAX('Scope 3 summary'!BE20:'Scope 3 summary'!BE20),0)*$EF149</f>
        <v>41.398247366203613</v>
      </c>
      <c r="BG149" s="141">
        <f>MAX('Scope 3 summary'!BG20-MAX('Scope 3 summary'!BF20:'Scope 3 summary'!BF20),0)*$EF149</f>
        <v>17.772293679747321</v>
      </c>
      <c r="BH149" s="141">
        <f>MAX('Scope 3 summary'!BH20-MAX('Scope 3 summary'!BG20:'Scope 3 summary'!BG20),0)*$EF149</f>
        <v>0</v>
      </c>
      <c r="BI149" s="141">
        <f>MAX('Scope 3 summary'!BI20-MAX('Scope 3 summary'!BH20:'Scope 3 summary'!BH20),0)*$EF149</f>
        <v>0</v>
      </c>
      <c r="BJ149" s="141">
        <f>MAX('Scope 3 summary'!BJ20-MAX('Scope 3 summary'!BI20:'Scope 3 summary'!BI20),0)*$EF149</f>
        <v>0</v>
      </c>
      <c r="BK149" s="141">
        <f>MAX('Scope 3 summary'!BK20-MAX('Scope 3 summary'!BJ20:'Scope 3 summary'!BJ20),0)*$EF149</f>
        <v>0</v>
      </c>
      <c r="BL149" s="141">
        <f>MAX('Scope 3 summary'!BL20-MAX('Scope 3 summary'!BK20:'Scope 3 summary'!BK20),0)*$EF149</f>
        <v>0</v>
      </c>
      <c r="BM149" s="141">
        <f>MAX('Scope 3 summary'!BM20-MAX('Scope 3 summary'!BL20:'Scope 3 summary'!BL20),0)*$EF149</f>
        <v>0</v>
      </c>
      <c r="BN149" s="141">
        <f>MAX('Scope 3 summary'!BN20-MAX('Scope 3 summary'!BM20:'Scope 3 summary'!BM20),0)*$EF149</f>
        <v>0</v>
      </c>
      <c r="BO149" s="141"/>
      <c r="BP149" s="141">
        <f>MAX('Scope 3 summary'!BP20-MAX('Scope 3 summary'!BP20:'Scope 3 summary'!BP20),0)*$EF149</f>
        <v>0</v>
      </c>
      <c r="BQ149" s="141">
        <f>MAX('Scope 3 summary'!BQ20-MAX('Scope 3 summary'!BP20:'Scope 3 summary'!BP20),0)*$EF149</f>
        <v>0</v>
      </c>
      <c r="BR149" s="141">
        <f>MAX('Scope 3 summary'!BR20-MAX('Scope 3 summary'!BQ20:'Scope 3 summary'!BQ20),0)*$EF149</f>
        <v>0</v>
      </c>
      <c r="BS149" s="141">
        <f>MAX('Scope 3 summary'!BS20-MAX('Scope 3 summary'!BR20:'Scope 3 summary'!BR20),0)*$EF149</f>
        <v>0</v>
      </c>
      <c r="BT149" s="141">
        <f>MAX('Scope 3 summary'!BT20-MAX('Scope 3 summary'!BS20:'Scope 3 summary'!BS20),0)*$EF149</f>
        <v>0</v>
      </c>
      <c r="BU149" s="141">
        <f>MAX('Scope 3 summary'!BU20-MAX('Scope 3 summary'!BT20:'Scope 3 summary'!BT20),0)*$EF149</f>
        <v>0</v>
      </c>
      <c r="BV149" s="141">
        <f>MAX('Scope 3 summary'!BV20-MAX('Scope 3 summary'!BU20:'Scope 3 summary'!BU20),0)*$EF149</f>
        <v>0</v>
      </c>
      <c r="BW149" s="141">
        <f>MAX('Scope 3 summary'!BW20-MAX('Scope 3 summary'!BV20:'Scope 3 summary'!BV20),0)*$EF149</f>
        <v>0</v>
      </c>
      <c r="BX149" s="141">
        <f>MAX('Scope 3 summary'!BX20-MAX('Scope 3 summary'!BW20:'Scope 3 summary'!BW20),0)*$EF149</f>
        <v>0</v>
      </c>
      <c r="BY149" s="141">
        <f>MAX('Scope 3 summary'!BY20-MAX('Scope 3 summary'!BX20:'Scope 3 summary'!BX20),0)*$EF149</f>
        <v>0</v>
      </c>
      <c r="BZ149" s="141">
        <f>MAX('Scope 3 summary'!BZ20-MAX('Scope 3 summary'!BY20:'Scope 3 summary'!BY20),0)*$EF149</f>
        <v>0</v>
      </c>
      <c r="CA149" s="141">
        <f>MAX('Scope 3 summary'!CA20-MAX('Scope 3 summary'!BZ20:'Scope 3 summary'!BZ20),0)*$EF149</f>
        <v>0</v>
      </c>
      <c r="CB149" s="141">
        <f>MAX('Scope 3 summary'!CB20-MAX('Scope 3 summary'!CA20:'Scope 3 summary'!CA20),0)*$EF149</f>
        <v>0</v>
      </c>
      <c r="CC149" s="141">
        <f>MAX('Scope 3 summary'!CC20-MAX('Scope 3 summary'!CB20:'Scope 3 summary'!CB20),0)*$EF149</f>
        <v>0</v>
      </c>
      <c r="CD149" s="141">
        <f>MAX('Scope 3 summary'!CD20-MAX('Scope 3 summary'!CC20:'Scope 3 summary'!CC20),0)*$EF149</f>
        <v>0</v>
      </c>
      <c r="CE149" s="141">
        <f>MAX('Scope 3 summary'!CE20-MAX('Scope 3 summary'!CD20:'Scope 3 summary'!CD20),0)*$EF149</f>
        <v>0</v>
      </c>
      <c r="CF149" s="141">
        <f>MAX('Scope 3 summary'!CF20-MAX('Scope 3 summary'!CE20:'Scope 3 summary'!CE20),0)*$EF149</f>
        <v>0</v>
      </c>
      <c r="CG149" s="141">
        <f>MAX('Scope 3 summary'!CG20-MAX('Scope 3 summary'!CF20:'Scope 3 summary'!CF20),0)*$EF149</f>
        <v>0</v>
      </c>
      <c r="CH149" s="141">
        <f>MAX('Scope 3 summary'!CH20-MAX('Scope 3 summary'!CG20:'Scope 3 summary'!CG20),0)*$EF149</f>
        <v>0</v>
      </c>
      <c r="CI149" s="141">
        <f>MAX('Scope 3 summary'!CI20-MAX('Scope 3 summary'!CH20:'Scope 3 summary'!CH20),0)*$EF149</f>
        <v>0</v>
      </c>
      <c r="CJ149" s="141">
        <f>MAX('Scope 3 summary'!CJ20-MAX('Scope 3 summary'!CI20:'Scope 3 summary'!CI20),0)*$EF149</f>
        <v>0</v>
      </c>
      <c r="CK149" s="141">
        <f>MAX('Scope 3 summary'!CK20-MAX('Scope 3 summary'!CJ20:'Scope 3 summary'!CJ20),0)*$EF149</f>
        <v>0</v>
      </c>
      <c r="CL149" s="141">
        <f>MAX('Scope 3 summary'!CL20-MAX('Scope 3 summary'!CK20:'Scope 3 summary'!CK20),0)*$EF149</f>
        <v>0</v>
      </c>
      <c r="CM149" s="141">
        <f>MAX('Scope 3 summary'!CM20-MAX('Scope 3 summary'!CL20:'Scope 3 summary'!CL20),0)*$EF149</f>
        <v>0</v>
      </c>
      <c r="CN149" s="141">
        <f>MAX('Scope 3 summary'!CN20-MAX('Scope 3 summary'!CM20:'Scope 3 summary'!CM20),0)*$EF149</f>
        <v>0</v>
      </c>
      <c r="CO149" s="141">
        <f>MAX('Scope 3 summary'!CO20-MAX('Scope 3 summary'!CN20:'Scope 3 summary'!CN20),0)*$EF149</f>
        <v>0</v>
      </c>
      <c r="CP149" s="141">
        <f>MAX('Scope 3 summary'!CP20-MAX('Scope 3 summary'!CO20:'Scope 3 summary'!CO20),0)*$EF149</f>
        <v>0</v>
      </c>
      <c r="CQ149" s="141">
        <f>MAX('Scope 3 summary'!CQ20-MAX('Scope 3 summary'!CP20:'Scope 3 summary'!CP20),0)*$EF149</f>
        <v>0</v>
      </c>
      <c r="CR149" s="141">
        <f>MAX('Scope 3 summary'!CR20-MAX('Scope 3 summary'!CQ20:'Scope 3 summary'!CQ20),0)*$EF149</f>
        <v>0</v>
      </c>
      <c r="CS149" s="141">
        <f>MAX('Scope 3 summary'!CS20-MAX('Scope 3 summary'!CR20:'Scope 3 summary'!CR20),0)*$EF149</f>
        <v>0</v>
      </c>
      <c r="CT149" s="141">
        <f>MAX('Scope 3 summary'!CT20-MAX('Scope 3 summary'!CS20:'Scope 3 summary'!CS20),0)*$EF149</f>
        <v>0</v>
      </c>
      <c r="CU149" s="141"/>
      <c r="CV149" s="141">
        <f>MAX('Scope 3 summary'!CV20-MAX('Scope 3 summary'!CV20:'Scope 3 summary'!CV20),0)*$EF149</f>
        <v>0</v>
      </c>
      <c r="CW149" s="141">
        <f>MAX('Scope 3 summary'!CW20-MAX('Scope 3 summary'!CV20:'Scope 3 summary'!CV20),0)*$EF149</f>
        <v>0.11689892796414607</v>
      </c>
      <c r="CX149" s="141">
        <f>MAX('Scope 3 summary'!CX20-MAX('Scope 3 summary'!CW20:'Scope 3 summary'!CW20),0)*$EF149</f>
        <v>0.22457515584569379</v>
      </c>
      <c r="CY149" s="141">
        <f>MAX('Scope 3 summary'!CY20-MAX('Scope 3 summary'!CX20:'Scope 3 summary'!CX20),0)*$EF149</f>
        <v>0.43002452341115766</v>
      </c>
      <c r="CZ149" s="141">
        <f>MAX('Scope 3 summary'!CZ20-MAX('Scope 3 summary'!CY20:'Scope 3 summary'!CY20),0)*$EF149</f>
        <v>0.81967015080364658</v>
      </c>
      <c r="DA149" s="141">
        <f>MAX('Scope 3 summary'!DA20-MAX('Scope 3 summary'!CZ20:'Scope 3 summary'!CZ20),0)*$EF149</f>
        <v>1.5514851466128583</v>
      </c>
      <c r="DB149" s="141">
        <f>MAX('Scope 3 summary'!DB20-MAX('Scope 3 summary'!DA20:'Scope 3 summary'!DA20),0)*$EF149</f>
        <v>2.9105535157596711</v>
      </c>
      <c r="DC149" s="141">
        <f>MAX('Scope 3 summary'!DC20-MAX('Scope 3 summary'!DB20:'Scope 3 summary'!DB20),0)*$EF149</f>
        <v>5.3946361587307683</v>
      </c>
      <c r="DD149" s="141">
        <f>MAX('Scope 3 summary'!DD20-MAX('Scope 3 summary'!DC20:'Scope 3 summary'!DC20),0)*$EF149</f>
        <v>9.8321745811115484</v>
      </c>
      <c r="DE149" s="141">
        <f>MAX('Scope 3 summary'!DE20-MAX('Scope 3 summary'!DD20:'Scope 3 summary'!DD20),0)*$EF149</f>
        <v>17.516957839613941</v>
      </c>
      <c r="DF149" s="141">
        <f>MAX('Scope 3 summary'!DF20-MAX('Scope 3 summary'!DE20:'Scope 3 summary'!DE20),0)*$EF149</f>
        <v>30.27748702001043</v>
      </c>
      <c r="DG149" s="141">
        <f>MAX('Scope 3 summary'!DG20-MAX('Scope 3 summary'!DF20:'Scope 3 summary'!DF20),0)*$EF149</f>
        <v>50.213268478627761</v>
      </c>
      <c r="DH149" s="141">
        <f>MAX('Scope 3 summary'!DH20-MAX('Scope 3 summary'!DG20:'Scope 3 summary'!DG20),0)*$EF149</f>
        <v>79.284286947002926</v>
      </c>
      <c r="DI149" s="141">
        <f>MAX('Scope 3 summary'!DI20-MAX('Scope 3 summary'!DH20:'Scope 3 summary'!DH20),0)*$EF149</f>
        <v>117.72352407068027</v>
      </c>
      <c r="DJ149" s="141">
        <f>MAX('Scope 3 summary'!DJ20-MAX('Scope 3 summary'!DI20:'Scope 3 summary'!DI20),0)*$EF149</f>
        <v>162.60204543823349</v>
      </c>
      <c r="DK149" s="141">
        <f>MAX('Scope 3 summary'!DK20-MAX('Scope 3 summary'!DJ20:'Scope 3 summary'!DJ20),0)*$EF149</f>
        <v>207.04972412649269</v>
      </c>
      <c r="DL149" s="141">
        <f>MAX('Scope 3 summary'!DL20-MAX('Scope 3 summary'!DK20:'Scope 3 summary'!DK20),0)*$EF149</f>
        <v>241.08251553309393</v>
      </c>
      <c r="DM149" s="141">
        <f>MAX('Scope 3 summary'!DM20-MAX('Scope 3 summary'!DL20:'Scope 3 summary'!DL20),0)*$EF149</f>
        <v>257.40578869813078</v>
      </c>
      <c r="DN149" s="141">
        <f>MAX('Scope 3 summary'!DN20-MAX('Scope 3 summary'!DM20:'Scope 3 summary'!DM20),0)*$EF149</f>
        <v>252.51717946050371</v>
      </c>
      <c r="DO149" s="141">
        <f>MAX('Scope 3 summary'!DO20-MAX('Scope 3 summary'!DN20:'Scope 3 summary'!DN20),0)*$EF149</f>
        <v>229.05018558714707</v>
      </c>
      <c r="DP149" s="141">
        <f>MAX('Scope 3 summary'!DP20-MAX('Scope 3 summary'!DO20:'Scope 3 summary'!DO20),0)*$EF149</f>
        <v>193.7517453444874</v>
      </c>
      <c r="DQ149" s="141">
        <f>MAX('Scope 3 summary'!DQ20-MAX('Scope 3 summary'!DP20:'Scope 3 summary'!DP20),0)*$EF149</f>
        <v>154.08980971694839</v>
      </c>
      <c r="DR149" s="141">
        <f>MAX('Scope 3 summary'!DR20-MAX('Scope 3 summary'!DQ20:'Scope 3 summary'!DQ20),0)*$EF149</f>
        <v>116.0434316685817</v>
      </c>
      <c r="DS149" s="141">
        <f>MAX('Scope 3 summary'!DS20-MAX('Scope 3 summary'!DR20:'Scope 3 summary'!DR20),0)*$EF149</f>
        <v>82.720618810334372</v>
      </c>
      <c r="DT149" s="141">
        <f>MAX('Scope 3 summary'!DT20-MAX('Scope 3 summary'!DS20:'Scope 3 summary'!DS20),0)*$EF149</f>
        <v>55.498097901214173</v>
      </c>
      <c r="DU149" s="141">
        <f>MAX('Scope 3 summary'!DU20-MAX('Scope 3 summary'!DT20:'Scope 3 summary'!DT20),0)*$EF149</f>
        <v>34.263650233949292</v>
      </c>
      <c r="DV149" s="141">
        <f>MAX('Scope 3 summary'!DV20-MAX('Scope 3 summary'!DU20:'Scope 3 summary'!DU20),0)*$EF149</f>
        <v>17.724436484541108</v>
      </c>
      <c r="DW149" s="141">
        <f>MAX('Scope 3 summary'!DW20-MAX('Scope 3 summary'!DV20:'Scope 3 summary'!DV20),0)*$EF149</f>
        <v>6.1277430803192345</v>
      </c>
      <c r="DX149" s="141">
        <f>MAX('Scope 3 summary'!DX20-MAX('Scope 3 summary'!DW20:'Scope 3 summary'!DW20),0)*$EF149</f>
        <v>0</v>
      </c>
      <c r="DY149" s="141">
        <f>MAX('Scope 3 summary'!DY20-MAX('Scope 3 summary'!DX20:'Scope 3 summary'!DX20),0)*$EF149</f>
        <v>0</v>
      </c>
      <c r="DZ149" s="141">
        <f>MAX('Scope 3 summary'!DZ20-MAX('Scope 3 summary'!DY20:'Scope 3 summary'!DY20),0)*$EF149</f>
        <v>0</v>
      </c>
      <c r="EF149" s="357">
        <v>67</v>
      </c>
      <c r="EG149" s="336"/>
      <c r="EH149" s="336"/>
      <c r="EI149" s="336"/>
      <c r="EJ149" s="336"/>
    </row>
    <row r="150" spans="1:140">
      <c r="A150" s="1"/>
      <c r="B150" t="str">
        <f t="shared" si="128"/>
        <v>Landfill</v>
      </c>
      <c r="C150" s="5" t="s">
        <v>417</v>
      </c>
      <c r="D150" s="141">
        <f>MAX(D27-MAX($D27:D27),0)*$EF150</f>
        <v>0</v>
      </c>
      <c r="E150" s="141">
        <f>MAX(E27-MAX($D27:D27),0)*$EF150</f>
        <v>0</v>
      </c>
      <c r="F150" s="141">
        <f>MAX(F27-MAX($D27:E27),0)*$EF150</f>
        <v>0</v>
      </c>
      <c r="G150" s="141">
        <f>MAX(G27-MAX($D27:F27),0)*$EF150</f>
        <v>0</v>
      </c>
      <c r="H150" s="141">
        <f>MAX(H27-MAX($D27:G27),0)*$EF150</f>
        <v>0</v>
      </c>
      <c r="I150" s="141">
        <f>MAX(I27-MAX($D27:H27),0)*$EF150</f>
        <v>0</v>
      </c>
      <c r="J150" s="141">
        <f>MAX(J27-MAX($D27:I27),0)*$EF150</f>
        <v>0</v>
      </c>
      <c r="K150" s="141">
        <f>MAX(K27-MAX($D27:J27),0)*$EF150</f>
        <v>0</v>
      </c>
      <c r="L150" s="141">
        <f>MAX(L27-MAX($D27:K27),0)*$EF150</f>
        <v>0</v>
      </c>
      <c r="M150" s="141">
        <f>MAX(M27-MAX($D27:L27),0)*$EF150</f>
        <v>0</v>
      </c>
      <c r="N150" s="141">
        <f>MAX(N27-MAX($D27:M27),0)*$EF150</f>
        <v>0</v>
      </c>
      <c r="O150" s="141">
        <f>MAX(O27-MAX($D27:N27),0)*$EF150</f>
        <v>0</v>
      </c>
      <c r="P150" s="141">
        <f>MAX(P27-MAX($D27:O27),0)*$EF150</f>
        <v>0</v>
      </c>
      <c r="Q150" s="141">
        <f>MAX(Q27-MAX($D27:P27),0)*$EF150</f>
        <v>0</v>
      </c>
      <c r="R150" s="141">
        <f>MAX(R27-MAX($D27:Q27),0)*$EF150</f>
        <v>0</v>
      </c>
      <c r="S150" s="141">
        <f>MAX(S27-MAX($D27:R27),0)*$EF150</f>
        <v>0</v>
      </c>
      <c r="T150" s="141">
        <f>MAX(T27-MAX($D27:S27),0)*$EF150</f>
        <v>0</v>
      </c>
      <c r="U150" s="141">
        <f>MAX(U27-MAX($D27:T27),0)*$EF150</f>
        <v>0</v>
      </c>
      <c r="V150" s="141">
        <f>MAX(V27-MAX($D27:U27),0)*$EF150</f>
        <v>0</v>
      </c>
      <c r="W150" s="141">
        <f>MAX(W27-MAX($D27:V27),0)*$EF150</f>
        <v>0</v>
      </c>
      <c r="X150" s="141">
        <f>MAX(X27-MAX($D27:W27),0)*$EF150</f>
        <v>0</v>
      </c>
      <c r="Y150" s="141">
        <f>MAX(Y27-MAX($D27:X27),0)*$EF150</f>
        <v>0</v>
      </c>
      <c r="Z150" s="141">
        <f>MAX(Z27-MAX($D27:Y27),0)*$EF150</f>
        <v>0</v>
      </c>
      <c r="AA150" s="141">
        <f>MAX(AA27-MAX($D27:Z27),0)*$EF150</f>
        <v>0</v>
      </c>
      <c r="AB150" s="141">
        <f>MAX(AB27-MAX($D27:AA27),0)*$EF150</f>
        <v>0</v>
      </c>
      <c r="AC150" s="141">
        <f>MAX(AC27-MAX($D27:AB27),0)*$EF150</f>
        <v>0</v>
      </c>
      <c r="AD150" s="141">
        <f>MAX(AD27-MAX($D27:AC27),0)*$EF150</f>
        <v>0</v>
      </c>
      <c r="AE150" s="141">
        <f>MAX(AE27-MAX($D27:AD27),0)*$EF150</f>
        <v>0</v>
      </c>
      <c r="AF150" s="141">
        <f>MAX(AF27-MAX($D27:AE27),0)*$EF150</f>
        <v>0</v>
      </c>
      <c r="AG150" s="141">
        <f>MAX(AG27-MAX($D27:AF27),0)*$EF150</f>
        <v>0</v>
      </c>
      <c r="AH150" s="141">
        <f>MAX(AH27-MAX($D27:AG27),0)*$EF150</f>
        <v>0</v>
      </c>
      <c r="AI150" s="141"/>
      <c r="AJ150" s="141">
        <f>MAX(AJ27-MAX($AJ27:AJ27),0)*$EF150</f>
        <v>0</v>
      </c>
      <c r="AK150" s="141">
        <f>MAX(AK27-MAX($AJ27:AJ27),0)*$EF150</f>
        <v>0</v>
      </c>
      <c r="AL150" s="141">
        <f>MAX(AL27-MAX($AJ27:AK27),0)*$EF150</f>
        <v>0</v>
      </c>
      <c r="AM150" s="141">
        <f>MAX(AM27-MAX($AJ27:AL27),0)*$EF150</f>
        <v>0</v>
      </c>
      <c r="AN150" s="141">
        <f>MAX(AN27-MAX($AJ27:AM27),0)*$EF150</f>
        <v>0</v>
      </c>
      <c r="AO150" s="141">
        <f>MAX(AO27-MAX($AJ27:AN27),0)*$EF150</f>
        <v>0</v>
      </c>
      <c r="AP150" s="141">
        <f>MAX(AP27-MAX($AJ27:AO27),0)*$EF150</f>
        <v>0</v>
      </c>
      <c r="AQ150" s="141">
        <f>MAX(AQ27-MAX($AJ27:AP27),0)*$EF150</f>
        <v>0</v>
      </c>
      <c r="AR150" s="141">
        <f>MAX(AR27-MAX($AJ27:AQ27),0)*$EF150</f>
        <v>0</v>
      </c>
      <c r="AS150" s="141">
        <f>MAX(AS27-MAX($AJ27:AR27),0)*$EF150</f>
        <v>0</v>
      </c>
      <c r="AT150" s="141">
        <f>MAX(AT27-MAX($AJ27:AS27),0)*$EF150</f>
        <v>0</v>
      </c>
      <c r="AU150" s="141">
        <f>MAX(AU27-MAX($AJ27:AT27),0)*$EF150</f>
        <v>0</v>
      </c>
      <c r="AV150" s="141">
        <f>MAX(AV27-MAX($AJ27:AU27),0)*$EF150</f>
        <v>0</v>
      </c>
      <c r="AW150" s="141">
        <f>MAX(AW27-MAX($AJ27:AV27),0)*$EF150</f>
        <v>0</v>
      </c>
      <c r="AX150" s="141">
        <f>MAX(AX27-MAX($AJ27:AW27),0)*$EF150</f>
        <v>0</v>
      </c>
      <c r="AY150" s="141">
        <f>MAX(AY27-MAX($AJ27:AX27),0)*$EF150</f>
        <v>0</v>
      </c>
      <c r="AZ150" s="141">
        <f>MAX(AZ27-MAX($AJ27:AY27),0)*$EF150</f>
        <v>0</v>
      </c>
      <c r="BA150" s="141">
        <f>MAX(BA27-MAX($AJ27:AZ27),0)*$EF150</f>
        <v>0</v>
      </c>
      <c r="BB150" s="141">
        <f>MAX(BB27-MAX($AJ27:BA27),0)*$EF150</f>
        <v>0</v>
      </c>
      <c r="BC150" s="141">
        <f>MAX(BC27-MAX($AJ27:BB27),0)*$EF150</f>
        <v>0</v>
      </c>
      <c r="BD150" s="141">
        <f>MAX(BD27-MAX($AJ27:BC27),0)*$EF150</f>
        <v>0</v>
      </c>
      <c r="BE150" s="141">
        <f>MAX(BE27-MAX($AJ27:BD27),0)*$EF150</f>
        <v>0</v>
      </c>
      <c r="BF150" s="141">
        <f>MAX(BF27-MAX($AJ27:BE27),0)*$EF150</f>
        <v>0</v>
      </c>
      <c r="BG150" s="141">
        <f>MAX(BG27-MAX($AJ27:BF27),0)*$EF150</f>
        <v>0</v>
      </c>
      <c r="BH150" s="141">
        <f>MAX(BH27-MAX($AJ27:BG27),0)*$EF150</f>
        <v>0</v>
      </c>
      <c r="BI150" s="141">
        <f>MAX(BI27-MAX($AJ27:BH27),0)*$EF150</f>
        <v>0</v>
      </c>
      <c r="BJ150" s="141">
        <f>MAX(BJ27-MAX($AJ27:BI27),0)*$EF150</f>
        <v>0</v>
      </c>
      <c r="BK150" s="141">
        <f>MAX(BK27-MAX($AJ27:BJ27),0)*$EF150</f>
        <v>0</v>
      </c>
      <c r="BL150" s="141">
        <f>MAX(BL27-MAX($AJ27:BK27),0)*$EF150</f>
        <v>0</v>
      </c>
      <c r="BM150" s="141">
        <f>MAX(BM27-MAX($AJ27:BL27),0)*$EF150</f>
        <v>0</v>
      </c>
      <c r="BN150" s="141">
        <f>MAX(BN27-MAX($AJ27:BM27),0)*$EF150</f>
        <v>0</v>
      </c>
      <c r="BO150" s="141"/>
      <c r="BP150" s="141">
        <f>MAX(BP27-MAX($BP27:BP27),0)*$EF150</f>
        <v>0</v>
      </c>
      <c r="BQ150" s="141">
        <f>MAX(BQ27-MAX($BP27:BP27),0)*$EF150</f>
        <v>0</v>
      </c>
      <c r="BR150" s="141">
        <f>MAX(BR27-MAX($BP27:BQ27),0)*$EF150</f>
        <v>0</v>
      </c>
      <c r="BS150" s="141">
        <f>MAX(BS27-MAX($BP27:BR27),0)*$EF150</f>
        <v>0</v>
      </c>
      <c r="BT150" s="141">
        <f>MAX(BT27-MAX($BP27:BS27),0)*$EF150</f>
        <v>0</v>
      </c>
      <c r="BU150" s="141">
        <f>MAX(BU27-MAX($BP27:BT27),0)*$EF150</f>
        <v>0</v>
      </c>
      <c r="BV150" s="141">
        <f>MAX(BV27-MAX($BP27:BU27),0)*$EF150</f>
        <v>0</v>
      </c>
      <c r="BW150" s="141">
        <f>MAX(BW27-MAX($BP27:BV27),0)*$EF150</f>
        <v>0</v>
      </c>
      <c r="BX150" s="141">
        <f>MAX(BX27-MAX($BP27:BW27),0)*$EF150</f>
        <v>0</v>
      </c>
      <c r="BY150" s="141">
        <f>MAX(BY27-MAX($BP27:BX27),0)*$EF150</f>
        <v>0</v>
      </c>
      <c r="BZ150" s="141">
        <f>MAX(BZ27-MAX($BP27:BY27),0)*$EF150</f>
        <v>0</v>
      </c>
      <c r="CA150" s="141">
        <f>MAX(CA27-MAX($BP27:BZ27),0)*$EF150</f>
        <v>0</v>
      </c>
      <c r="CB150" s="141">
        <f>MAX(CB27-MAX($BP27:CA27),0)*$EF150</f>
        <v>0</v>
      </c>
      <c r="CC150" s="141">
        <f>MAX(CC27-MAX($BP27:CB27),0)*$EF150</f>
        <v>0</v>
      </c>
      <c r="CD150" s="141">
        <f>MAX(CD27-MAX($BP27:CC27),0)*$EF150</f>
        <v>0</v>
      </c>
      <c r="CE150" s="141">
        <f>MAX(CE27-MAX($BP27:CD27),0)*$EF150</f>
        <v>0</v>
      </c>
      <c r="CF150" s="141">
        <f>MAX(CF27-MAX($BP27:CE27),0)*$EF150</f>
        <v>0</v>
      </c>
      <c r="CG150" s="141">
        <f>MAX(CG27-MAX($BP27:CF27),0)*$EF150</f>
        <v>0</v>
      </c>
      <c r="CH150" s="141">
        <f>MAX(CH27-MAX($BP27:CG27),0)*$EF150</f>
        <v>0</v>
      </c>
      <c r="CI150" s="141">
        <f>MAX(CI27-MAX($BP27:CH27),0)*$EF150</f>
        <v>0</v>
      </c>
      <c r="CJ150" s="141">
        <f>MAX(CJ27-MAX($BP27:CI27),0)*$EF150</f>
        <v>0</v>
      </c>
      <c r="CK150" s="141">
        <f>MAX(CK27-MAX($BP27:CJ27),0)*$EF150</f>
        <v>0</v>
      </c>
      <c r="CL150" s="141">
        <f>MAX(CL27-MAX($BP27:CK27),0)*$EF150</f>
        <v>0</v>
      </c>
      <c r="CM150" s="141">
        <f>MAX(CM27-MAX($BP27:CL27),0)*$EF150</f>
        <v>0</v>
      </c>
      <c r="CN150" s="141">
        <f>MAX(CN27-MAX($BP27:CM27),0)*$EF150</f>
        <v>0</v>
      </c>
      <c r="CO150" s="141">
        <f>MAX(CO27-MAX($BP27:CN27),0)*$EF150</f>
        <v>0</v>
      </c>
      <c r="CP150" s="141">
        <f>MAX(CP27-MAX($BP27:CO27),0)*$EF150</f>
        <v>0</v>
      </c>
      <c r="CQ150" s="141">
        <f>MAX(CQ27-MAX($BP27:CP27),0)*$EF150</f>
        <v>0</v>
      </c>
      <c r="CR150" s="141">
        <f>MAX(CR27-MAX($BP27:CQ27),0)*$EF150</f>
        <v>0</v>
      </c>
      <c r="CS150" s="141">
        <f>MAX(CS27-MAX($BP27:CR27),0)*$EF150</f>
        <v>0</v>
      </c>
      <c r="CT150" s="141">
        <f>MAX(CT27-MAX($BP27:CS27),0)*$EF150</f>
        <v>0</v>
      </c>
      <c r="CU150" s="141"/>
      <c r="CV150" s="141">
        <f>MAX(CV27-MAX($CV27:CV27),0)*$EF150</f>
        <v>0</v>
      </c>
      <c r="CW150" s="141">
        <f>MAX(CW27-MAX($CV27:CV27),0)*$EF150</f>
        <v>0</v>
      </c>
      <c r="CX150" s="141">
        <f>MAX(CX27-MAX($CV27:CW27),0)*$EF150</f>
        <v>0</v>
      </c>
      <c r="CY150" s="141">
        <f>MAX(CY27-MAX($CV27:CX27),0)*$EF150</f>
        <v>0</v>
      </c>
      <c r="CZ150" s="141">
        <f>MAX(CZ27-MAX($CV27:CY27),0)*$EF150</f>
        <v>0</v>
      </c>
      <c r="DA150" s="141">
        <f>MAX(DA27-MAX($CV27:CZ27),0)*$EF150</f>
        <v>0</v>
      </c>
      <c r="DB150" s="141">
        <f>MAX(DB27-MAX($CV27:DA27),0)*$EF150</f>
        <v>0</v>
      </c>
      <c r="DC150" s="141">
        <f>MAX(DC27-MAX($CV27:DB27),0)*$EF150</f>
        <v>0</v>
      </c>
      <c r="DD150" s="141">
        <f>MAX(DD27-MAX($CV27:DC27),0)*$EF150</f>
        <v>0</v>
      </c>
      <c r="DE150" s="141">
        <f>MAX(DE27-MAX($CV27:DD27),0)*$EF150</f>
        <v>0</v>
      </c>
      <c r="DF150" s="141">
        <f>MAX(DF27-MAX($CV27:DE27),0)*$EF150</f>
        <v>0</v>
      </c>
      <c r="DG150" s="141">
        <f>MAX(DG27-MAX($CV27:DF27),0)*$EF150</f>
        <v>0</v>
      </c>
      <c r="DH150" s="141">
        <f>MAX(DH27-MAX($CV27:DG27),0)*$EF150</f>
        <v>0</v>
      </c>
      <c r="DI150" s="141">
        <f>MAX(DI27-MAX($CV27:DH27),0)*$EF150</f>
        <v>0</v>
      </c>
      <c r="DJ150" s="141">
        <f>MAX(DJ27-MAX($CV27:DI27),0)*$EF150</f>
        <v>0</v>
      </c>
      <c r="DK150" s="141">
        <f>MAX(DK27-MAX($CV27:DJ27),0)*$EF150</f>
        <v>0</v>
      </c>
      <c r="DL150" s="141">
        <f>MAX(DL27-MAX($CV27:DK27),0)*$EF150</f>
        <v>0</v>
      </c>
      <c r="DM150" s="141">
        <f>MAX(DM27-MAX($CV27:DL27),0)*$EF150</f>
        <v>0</v>
      </c>
      <c r="DN150" s="141">
        <f>MAX(DN27-MAX($CV27:DM27),0)*$EF150</f>
        <v>0</v>
      </c>
      <c r="DO150" s="141">
        <f>MAX(DO27-MAX($CV27:DN27),0)*$EF150</f>
        <v>0</v>
      </c>
      <c r="DP150" s="141">
        <f>MAX(DP27-MAX($CV27:DO27),0)*$EF150</f>
        <v>0</v>
      </c>
      <c r="DQ150" s="141">
        <f>MAX(DQ27-MAX($CV27:DP27),0)*$EF150</f>
        <v>0</v>
      </c>
      <c r="DR150" s="141">
        <f>MAX(DR27-MAX($CV27:DQ27),0)*$EF150</f>
        <v>0</v>
      </c>
      <c r="DS150" s="141">
        <f>MAX(DS27-MAX($CV27:DR27),0)*$EF150</f>
        <v>0</v>
      </c>
      <c r="DT150" s="141">
        <f>MAX(DT27-MAX($CV27:DS27),0)*$EF150</f>
        <v>0</v>
      </c>
      <c r="DU150" s="141">
        <f>MAX(DU27-MAX($CV27:DT27),0)*$EF150</f>
        <v>0</v>
      </c>
      <c r="DV150" s="141">
        <f>MAX(DV27-MAX($CV27:DU27),0)*$EF150</f>
        <v>0</v>
      </c>
      <c r="DW150" s="141">
        <f>MAX(DW27-MAX($CV27:DV27),0)*$EF150</f>
        <v>0</v>
      </c>
      <c r="DX150" s="141">
        <f>MAX(DX27-MAX($CV27:DW27),0)*$EF150</f>
        <v>0</v>
      </c>
      <c r="DY150" s="141">
        <f>MAX(DY27-MAX($CV27:DX27),0)*$EF150</f>
        <v>0</v>
      </c>
      <c r="DZ150" s="141">
        <f>MAX(DZ27-MAX($CV27:DY27),0)*$EF150</f>
        <v>0</v>
      </c>
      <c r="EF150" s="357">
        <v>22.5</v>
      </c>
      <c r="EG150" s="336"/>
      <c r="EH150" s="336"/>
      <c r="EI150" s="336"/>
      <c r="EJ150" s="336"/>
    </row>
    <row r="151" spans="1:140">
      <c r="A151" s="1"/>
      <c r="B151" t="str">
        <f t="shared" si="128"/>
        <v>Dumpsite</v>
      </c>
      <c r="C151" s="5" t="s">
        <v>417</v>
      </c>
      <c r="D151" s="141">
        <f>MAX(D28-MAX($D28:D28),0)*$EF151</f>
        <v>0</v>
      </c>
      <c r="E151" s="141">
        <f>MAX(E28-MAX($D28:D28),0)*$EF151</f>
        <v>0</v>
      </c>
      <c r="F151" s="141">
        <f>MAX(F28-MAX($D28:E28),0)*$EF151</f>
        <v>0</v>
      </c>
      <c r="G151" s="141">
        <f>MAX(G28-MAX($D28:F28),0)*$EF151</f>
        <v>0</v>
      </c>
      <c r="H151" s="141">
        <f>MAX(H28-MAX($D28:G28),0)*$EF151</f>
        <v>0</v>
      </c>
      <c r="I151" s="141">
        <f>MAX(I28-MAX($D28:H28),0)*$EF151</f>
        <v>0</v>
      </c>
      <c r="J151" s="141">
        <f>MAX(J28-MAX($D28:I28),0)*$EF151</f>
        <v>0</v>
      </c>
      <c r="K151" s="141">
        <f>MAX(K28-MAX($D28:J28),0)*$EF151</f>
        <v>0</v>
      </c>
      <c r="L151" s="141">
        <f>MAX(L28-MAX($D28:K28),0)*$EF151</f>
        <v>0</v>
      </c>
      <c r="M151" s="141">
        <f>MAX(M28-MAX($D28:L28),0)*$EF151</f>
        <v>0</v>
      </c>
      <c r="N151" s="141">
        <f>MAX(N28-MAX($D28:M28),0)*$EF151</f>
        <v>0</v>
      </c>
      <c r="O151" s="141">
        <f>MAX(O28-MAX($D28:N28),0)*$EF151</f>
        <v>0</v>
      </c>
      <c r="P151" s="141">
        <f>MAX(P28-MAX($D28:O28),0)*$EF151</f>
        <v>0</v>
      </c>
      <c r="Q151" s="141">
        <f>MAX(Q28-MAX($D28:P28),0)*$EF151</f>
        <v>0</v>
      </c>
      <c r="R151" s="141">
        <f>MAX(R28-MAX($D28:Q28),0)*$EF151</f>
        <v>0</v>
      </c>
      <c r="S151" s="141">
        <f>MAX(S28-MAX($D28:R28),0)*$EF151</f>
        <v>0</v>
      </c>
      <c r="T151" s="141">
        <f>MAX(T28-MAX($D28:S28),0)*$EF151</f>
        <v>0</v>
      </c>
      <c r="U151" s="141">
        <f>MAX(U28-MAX($D28:T28),0)*$EF151</f>
        <v>0</v>
      </c>
      <c r="V151" s="141">
        <f>MAX(V28-MAX($D28:U28),0)*$EF151</f>
        <v>0</v>
      </c>
      <c r="W151" s="141">
        <f>MAX(W28-MAX($D28:V28),0)*$EF151</f>
        <v>0</v>
      </c>
      <c r="X151" s="141">
        <f>MAX(X28-MAX($D28:W28),0)*$EF151</f>
        <v>0</v>
      </c>
      <c r="Y151" s="141">
        <f>MAX(Y28-MAX($D28:X28),0)*$EF151</f>
        <v>0</v>
      </c>
      <c r="Z151" s="141">
        <f>MAX(Z28-MAX($D28:Y28),0)*$EF151</f>
        <v>0</v>
      </c>
      <c r="AA151" s="141">
        <f>MAX(AA28-MAX($D28:Z28),0)*$EF151</f>
        <v>0</v>
      </c>
      <c r="AB151" s="141">
        <f>MAX(AB28-MAX($D28:AA28),0)*$EF151</f>
        <v>0</v>
      </c>
      <c r="AC151" s="141">
        <f>MAX(AC28-MAX($D28:AB28),0)*$EF151</f>
        <v>0</v>
      </c>
      <c r="AD151" s="141">
        <f>MAX(AD28-MAX($D28:AC28),0)*$EF151</f>
        <v>0</v>
      </c>
      <c r="AE151" s="141">
        <f>MAX(AE28-MAX($D28:AD28),0)*$EF151</f>
        <v>0</v>
      </c>
      <c r="AF151" s="141">
        <f>MAX(AF28-MAX($D28:AE28),0)*$EF151</f>
        <v>0</v>
      </c>
      <c r="AG151" s="141">
        <f>MAX(AG28-MAX($D28:AF28),0)*$EF151</f>
        <v>0</v>
      </c>
      <c r="AH151" s="141">
        <f>MAX(AH28-MAX($D28:AG28),0)*$EF151</f>
        <v>0</v>
      </c>
      <c r="AI151" s="141"/>
      <c r="AJ151" s="141">
        <f>MAX(AJ28-MAX($AJ28:AJ28),0)*$EF151</f>
        <v>0</v>
      </c>
      <c r="AK151" s="141">
        <f>MAX(AK28-MAX($AJ28:AJ28),0)*$EF151</f>
        <v>0</v>
      </c>
      <c r="AL151" s="141">
        <f>MAX(AL28-MAX($AJ28:AK28),0)*$EF151</f>
        <v>0</v>
      </c>
      <c r="AM151" s="141">
        <f>MAX(AM28-MAX($AJ28:AL28),0)*$EF151</f>
        <v>0</v>
      </c>
      <c r="AN151" s="141">
        <f>MAX(AN28-MAX($AJ28:AM28),0)*$EF151</f>
        <v>0</v>
      </c>
      <c r="AO151" s="141">
        <f>MAX(AO28-MAX($AJ28:AN28),0)*$EF151</f>
        <v>0</v>
      </c>
      <c r="AP151" s="141">
        <f>MAX(AP28-MAX($AJ28:AO28),0)*$EF151</f>
        <v>0</v>
      </c>
      <c r="AQ151" s="141">
        <f>MAX(AQ28-MAX($AJ28:AP28),0)*$EF151</f>
        <v>0</v>
      </c>
      <c r="AR151" s="141">
        <f>MAX(AR28-MAX($AJ28:AQ28),0)*$EF151</f>
        <v>0</v>
      </c>
      <c r="AS151" s="141">
        <f>MAX(AS28-MAX($AJ28:AR28),0)*$EF151</f>
        <v>0</v>
      </c>
      <c r="AT151" s="141">
        <f>MAX(AT28-MAX($AJ28:AS28),0)*$EF151</f>
        <v>0</v>
      </c>
      <c r="AU151" s="141">
        <f>MAX(AU28-MAX($AJ28:AT28),0)*$EF151</f>
        <v>0</v>
      </c>
      <c r="AV151" s="141">
        <f>MAX(AV28-MAX($AJ28:AU28),0)*$EF151</f>
        <v>0</v>
      </c>
      <c r="AW151" s="141">
        <f>MAX(AW28-MAX($AJ28:AV28),0)*$EF151</f>
        <v>0</v>
      </c>
      <c r="AX151" s="141">
        <f>MAX(AX28-MAX($AJ28:AW28),0)*$EF151</f>
        <v>0</v>
      </c>
      <c r="AY151" s="141">
        <f>MAX(AY28-MAX($AJ28:AX28),0)*$EF151</f>
        <v>0</v>
      </c>
      <c r="AZ151" s="141">
        <f>MAX(AZ28-MAX($AJ28:AY28),0)*$EF151</f>
        <v>0</v>
      </c>
      <c r="BA151" s="141">
        <f>MAX(BA28-MAX($AJ28:AZ28),0)*$EF151</f>
        <v>0</v>
      </c>
      <c r="BB151" s="141">
        <f>MAX(BB28-MAX($AJ28:BA28),0)*$EF151</f>
        <v>0</v>
      </c>
      <c r="BC151" s="141">
        <f>MAX(BC28-MAX($AJ28:BB28),0)*$EF151</f>
        <v>0</v>
      </c>
      <c r="BD151" s="141">
        <f>MAX(BD28-MAX($AJ28:BC28),0)*$EF151</f>
        <v>0</v>
      </c>
      <c r="BE151" s="141">
        <f>MAX(BE28-MAX($AJ28:BD28),0)*$EF151</f>
        <v>0</v>
      </c>
      <c r="BF151" s="141">
        <f>MAX(BF28-MAX($AJ28:BE28),0)*$EF151</f>
        <v>0</v>
      </c>
      <c r="BG151" s="141">
        <f>MAX(BG28-MAX($AJ28:BF28),0)*$EF151</f>
        <v>0</v>
      </c>
      <c r="BH151" s="141">
        <f>MAX(BH28-MAX($AJ28:BG28),0)*$EF151</f>
        <v>0</v>
      </c>
      <c r="BI151" s="141">
        <f>MAX(BI28-MAX($AJ28:BH28),0)*$EF151</f>
        <v>0</v>
      </c>
      <c r="BJ151" s="141">
        <f>MAX(BJ28-MAX($AJ28:BI28),0)*$EF151</f>
        <v>0</v>
      </c>
      <c r="BK151" s="141">
        <f>MAX(BK28-MAX($AJ28:BJ28),0)*$EF151</f>
        <v>0</v>
      </c>
      <c r="BL151" s="141">
        <f>MAX(BL28-MAX($AJ28:BK28),0)*$EF151</f>
        <v>0</v>
      </c>
      <c r="BM151" s="141">
        <f>MAX(BM28-MAX($AJ28:BL28),0)*$EF151</f>
        <v>0</v>
      </c>
      <c r="BN151" s="141">
        <f>MAX(BN28-MAX($AJ28:BM28),0)*$EF151</f>
        <v>0</v>
      </c>
      <c r="BO151" s="141"/>
      <c r="BP151" s="141">
        <f>MAX(BP28-MAX($BP28:BP28),0)*$EF151</f>
        <v>0</v>
      </c>
      <c r="BQ151" s="141">
        <f>MAX(BQ28-MAX($BP28:BP28),0)*$EF151</f>
        <v>0</v>
      </c>
      <c r="BR151" s="141">
        <f>MAX(BR28-MAX($BP28:BQ28),0)*$EF151</f>
        <v>0</v>
      </c>
      <c r="BS151" s="141">
        <f>MAX(BS28-MAX($BP28:BR28),0)*$EF151</f>
        <v>0</v>
      </c>
      <c r="BT151" s="141">
        <f>MAX(BT28-MAX($BP28:BS28),0)*$EF151</f>
        <v>0</v>
      </c>
      <c r="BU151" s="141">
        <f>MAX(BU28-MAX($BP28:BT28),0)*$EF151</f>
        <v>0</v>
      </c>
      <c r="BV151" s="141">
        <f>MAX(BV28-MAX($BP28:BU28),0)*$EF151</f>
        <v>0</v>
      </c>
      <c r="BW151" s="141">
        <f>MAX(BW28-MAX($BP28:BV28),0)*$EF151</f>
        <v>0</v>
      </c>
      <c r="BX151" s="141">
        <f>MAX(BX28-MAX($BP28:BW28),0)*$EF151</f>
        <v>0</v>
      </c>
      <c r="BY151" s="141">
        <f>MAX(BY28-MAX($BP28:BX28),0)*$EF151</f>
        <v>0</v>
      </c>
      <c r="BZ151" s="141">
        <f>MAX(BZ28-MAX($BP28:BY28),0)*$EF151</f>
        <v>0</v>
      </c>
      <c r="CA151" s="141">
        <f>MAX(CA28-MAX($BP28:BZ28),0)*$EF151</f>
        <v>0</v>
      </c>
      <c r="CB151" s="141">
        <f>MAX(CB28-MAX($BP28:CA28),0)*$EF151</f>
        <v>0</v>
      </c>
      <c r="CC151" s="141">
        <f>MAX(CC28-MAX($BP28:CB28),0)*$EF151</f>
        <v>0</v>
      </c>
      <c r="CD151" s="141">
        <f>MAX(CD28-MAX($BP28:CC28),0)*$EF151</f>
        <v>0</v>
      </c>
      <c r="CE151" s="141">
        <f>MAX(CE28-MAX($BP28:CD28),0)*$EF151</f>
        <v>0</v>
      </c>
      <c r="CF151" s="141">
        <f>MAX(CF28-MAX($BP28:CE28),0)*$EF151</f>
        <v>0</v>
      </c>
      <c r="CG151" s="141">
        <f>MAX(CG28-MAX($BP28:CF28),0)*$EF151</f>
        <v>0</v>
      </c>
      <c r="CH151" s="141">
        <f>MAX(CH28-MAX($BP28:CG28),0)*$EF151</f>
        <v>0</v>
      </c>
      <c r="CI151" s="141">
        <f>MAX(CI28-MAX($BP28:CH28),0)*$EF151</f>
        <v>0</v>
      </c>
      <c r="CJ151" s="141">
        <f>MAX(CJ28-MAX($BP28:CI28),0)*$EF151</f>
        <v>0</v>
      </c>
      <c r="CK151" s="141">
        <f>MAX(CK28-MAX($BP28:CJ28),0)*$EF151</f>
        <v>0</v>
      </c>
      <c r="CL151" s="141">
        <f>MAX(CL28-MAX($BP28:CK28),0)*$EF151</f>
        <v>0</v>
      </c>
      <c r="CM151" s="141">
        <f>MAX(CM28-MAX($BP28:CL28),0)*$EF151</f>
        <v>0</v>
      </c>
      <c r="CN151" s="141">
        <f>MAX(CN28-MAX($BP28:CM28),0)*$EF151</f>
        <v>0</v>
      </c>
      <c r="CO151" s="141">
        <f>MAX(CO28-MAX($BP28:CN28),0)*$EF151</f>
        <v>0</v>
      </c>
      <c r="CP151" s="141">
        <f>MAX(CP28-MAX($BP28:CO28),0)*$EF151</f>
        <v>0</v>
      </c>
      <c r="CQ151" s="141">
        <f>MAX(CQ28-MAX($BP28:CP28),0)*$EF151</f>
        <v>0</v>
      </c>
      <c r="CR151" s="141">
        <f>MAX(CR28-MAX($BP28:CQ28),0)*$EF151</f>
        <v>0</v>
      </c>
      <c r="CS151" s="141">
        <f>MAX(CS28-MAX($BP28:CR28),0)*$EF151</f>
        <v>0</v>
      </c>
      <c r="CT151" s="141">
        <f>MAX(CT28-MAX($BP28:CS28),0)*$EF151</f>
        <v>0</v>
      </c>
      <c r="CU151" s="141"/>
      <c r="CV151" s="141">
        <f>MAX(CV28-MAX($CV28:CV28),0)*$EF151</f>
        <v>0</v>
      </c>
      <c r="CW151" s="141">
        <f>MAX(CW28-MAX($CV28:CV28),0)*$EF151</f>
        <v>0</v>
      </c>
      <c r="CX151" s="141">
        <f>MAX(CX28-MAX($CV28:CW28),0)*$EF151</f>
        <v>0</v>
      </c>
      <c r="CY151" s="141">
        <f>MAX(CY28-MAX($CV28:CX28),0)*$EF151</f>
        <v>0</v>
      </c>
      <c r="CZ151" s="141">
        <f>MAX(CZ28-MAX($CV28:CY28),0)*$EF151</f>
        <v>0</v>
      </c>
      <c r="DA151" s="141">
        <f>MAX(DA28-MAX($CV28:CZ28),0)*$EF151</f>
        <v>0</v>
      </c>
      <c r="DB151" s="141">
        <f>MAX(DB28-MAX($CV28:DA28),0)*$EF151</f>
        <v>0</v>
      </c>
      <c r="DC151" s="141">
        <f>MAX(DC28-MAX($CV28:DB28),0)*$EF151</f>
        <v>0</v>
      </c>
      <c r="DD151" s="141">
        <f>MAX(DD28-MAX($CV28:DC28),0)*$EF151</f>
        <v>0</v>
      </c>
      <c r="DE151" s="141">
        <f>MAX(DE28-MAX($CV28:DD28),0)*$EF151</f>
        <v>0</v>
      </c>
      <c r="DF151" s="141">
        <f>MAX(DF28-MAX($CV28:DE28),0)*$EF151</f>
        <v>0</v>
      </c>
      <c r="DG151" s="141">
        <f>MAX(DG28-MAX($CV28:DF28),0)*$EF151</f>
        <v>0</v>
      </c>
      <c r="DH151" s="141">
        <f>MAX(DH28-MAX($CV28:DG28),0)*$EF151</f>
        <v>0</v>
      </c>
      <c r="DI151" s="141">
        <f>MAX(DI28-MAX($CV28:DH28),0)*$EF151</f>
        <v>0</v>
      </c>
      <c r="DJ151" s="141">
        <f>MAX(DJ28-MAX($CV28:DI28),0)*$EF151</f>
        <v>0</v>
      </c>
      <c r="DK151" s="141">
        <f>MAX(DK28-MAX($CV28:DJ28),0)*$EF151</f>
        <v>0</v>
      </c>
      <c r="DL151" s="141">
        <f>MAX(DL28-MAX($CV28:DK28),0)*$EF151</f>
        <v>0</v>
      </c>
      <c r="DM151" s="141">
        <f>MAX(DM28-MAX($CV28:DL28),0)*$EF151</f>
        <v>0</v>
      </c>
      <c r="DN151" s="141">
        <f>MAX(DN28-MAX($CV28:DM28),0)*$EF151</f>
        <v>0</v>
      </c>
      <c r="DO151" s="141">
        <f>MAX(DO28-MAX($CV28:DN28),0)*$EF151</f>
        <v>0</v>
      </c>
      <c r="DP151" s="141">
        <f>MAX(DP28-MAX($CV28:DO28),0)*$EF151</f>
        <v>0</v>
      </c>
      <c r="DQ151" s="141">
        <f>MAX(DQ28-MAX($CV28:DP28),0)*$EF151</f>
        <v>0</v>
      </c>
      <c r="DR151" s="141">
        <f>MAX(DR28-MAX($CV28:DQ28),0)*$EF151</f>
        <v>0</v>
      </c>
      <c r="DS151" s="141">
        <f>MAX(DS28-MAX($CV28:DR28),0)*$EF151</f>
        <v>0</v>
      </c>
      <c r="DT151" s="141">
        <f>MAX(DT28-MAX($CV28:DS28),0)*$EF151</f>
        <v>0</v>
      </c>
      <c r="DU151" s="141">
        <f>MAX(DU28-MAX($CV28:DT28),0)*$EF151</f>
        <v>0</v>
      </c>
      <c r="DV151" s="141">
        <f>MAX(DV28-MAX($CV28:DU28),0)*$EF151</f>
        <v>0</v>
      </c>
      <c r="DW151" s="141">
        <f>MAX(DW28-MAX($CV28:DV28),0)*$EF151</f>
        <v>0</v>
      </c>
      <c r="DX151" s="141">
        <f>MAX(DX28-MAX($CV28:DW28),0)*$EF151</f>
        <v>0</v>
      </c>
      <c r="DY151" s="141">
        <f>MAX(DY28-MAX($CV28:DX28),0)*$EF151</f>
        <v>0</v>
      </c>
      <c r="DZ151" s="141">
        <f>MAX(DZ28-MAX($CV28:DY28),0)*$EF151</f>
        <v>0</v>
      </c>
      <c r="EF151" s="357">
        <v>0</v>
      </c>
      <c r="EG151" s="336"/>
      <c r="EH151" s="336"/>
      <c r="EI151" s="336"/>
      <c r="EJ151" s="336"/>
    </row>
    <row r="152" spans="1:140">
      <c r="A152" s="1"/>
      <c r="B152" t="str">
        <f t="shared" si="128"/>
        <v>Open Burning</v>
      </c>
      <c r="C152" s="5" t="s">
        <v>417</v>
      </c>
      <c r="D152" s="141">
        <f>MAX(D29-MAX($D29:D29),0)*$EF152</f>
        <v>0</v>
      </c>
      <c r="E152" s="141">
        <f>MAX(E29-MAX($D29:D29),0)*$EF152</f>
        <v>0</v>
      </c>
      <c r="F152" s="141">
        <f>MAX(F29-MAX($D29:E29),0)*$EF152</f>
        <v>0</v>
      </c>
      <c r="G152" s="141">
        <f>MAX(G29-MAX($D29:F29),0)*$EF152</f>
        <v>0</v>
      </c>
      <c r="H152" s="141">
        <f>MAX(H29-MAX($D29:G29),0)*$EF152</f>
        <v>0</v>
      </c>
      <c r="I152" s="141">
        <f>MAX(I29-MAX($D29:H29),0)*$EF152</f>
        <v>0</v>
      </c>
      <c r="J152" s="141">
        <f>MAX(J29-MAX($D29:I29),0)*$EF152</f>
        <v>0</v>
      </c>
      <c r="K152" s="141">
        <f>MAX(K29-MAX($D29:J29),0)*$EF152</f>
        <v>0</v>
      </c>
      <c r="L152" s="141">
        <f>MAX(L29-MAX($D29:K29),0)*$EF152</f>
        <v>0</v>
      </c>
      <c r="M152" s="141">
        <f>MAX(M29-MAX($D29:L29),0)*$EF152</f>
        <v>0</v>
      </c>
      <c r="N152" s="141">
        <f>MAX(N29-MAX($D29:M29),0)*$EF152</f>
        <v>0</v>
      </c>
      <c r="O152" s="141">
        <f>MAX(O29-MAX($D29:N29),0)*$EF152</f>
        <v>0</v>
      </c>
      <c r="P152" s="141">
        <f>MAX(P29-MAX($D29:O29),0)*$EF152</f>
        <v>0</v>
      </c>
      <c r="Q152" s="141">
        <f>MAX(Q29-MAX($D29:P29),0)*$EF152</f>
        <v>0</v>
      </c>
      <c r="R152" s="141">
        <f>MAX(R29-MAX($D29:Q29),0)*$EF152</f>
        <v>0</v>
      </c>
      <c r="S152" s="141">
        <f>MAX(S29-MAX($D29:R29),0)*$EF152</f>
        <v>0</v>
      </c>
      <c r="T152" s="141">
        <f>MAX(T29-MAX($D29:S29),0)*$EF152</f>
        <v>0</v>
      </c>
      <c r="U152" s="141">
        <f>MAX(U29-MAX($D29:T29),0)*$EF152</f>
        <v>0</v>
      </c>
      <c r="V152" s="141">
        <f>MAX(V29-MAX($D29:U29),0)*$EF152</f>
        <v>0</v>
      </c>
      <c r="W152" s="141">
        <f>MAX(W29-MAX($D29:V29),0)*$EF152</f>
        <v>0</v>
      </c>
      <c r="X152" s="141">
        <f>MAX(X29-MAX($D29:W29),0)*$EF152</f>
        <v>0</v>
      </c>
      <c r="Y152" s="141">
        <f>MAX(Y29-MAX($D29:X29),0)*$EF152</f>
        <v>0</v>
      </c>
      <c r="Z152" s="141">
        <f>MAX(Z29-MAX($D29:Y29),0)*$EF152</f>
        <v>0</v>
      </c>
      <c r="AA152" s="141">
        <f>MAX(AA29-MAX($D29:Z29),0)*$EF152</f>
        <v>0</v>
      </c>
      <c r="AB152" s="141">
        <f>MAX(AB29-MAX($D29:AA29),0)*$EF152</f>
        <v>0</v>
      </c>
      <c r="AC152" s="141">
        <f>MAX(AC29-MAX($D29:AB29),0)*$EF152</f>
        <v>0</v>
      </c>
      <c r="AD152" s="141">
        <f>MAX(AD29-MAX($D29:AC29),0)*$EF152</f>
        <v>0</v>
      </c>
      <c r="AE152" s="141">
        <f>MAX(AE29-MAX($D29:AD29),0)*$EF152</f>
        <v>0</v>
      </c>
      <c r="AF152" s="141">
        <f>MAX(AF29-MAX($D29:AE29),0)*$EF152</f>
        <v>0</v>
      </c>
      <c r="AG152" s="141">
        <f>MAX(AG29-MAX($D29:AF29),0)*$EF152</f>
        <v>0</v>
      </c>
      <c r="AH152" s="141">
        <f>MAX(AH29-MAX($D29:AG29),0)*$EF152</f>
        <v>0</v>
      </c>
      <c r="AI152" s="141"/>
      <c r="AJ152" s="141">
        <f>MAX(AJ29-MAX($AJ29:AJ29),0)*$EF152</f>
        <v>0</v>
      </c>
      <c r="AK152" s="141">
        <f>MAX(AK29-MAX($AJ29:AJ29),0)*$EF152</f>
        <v>0</v>
      </c>
      <c r="AL152" s="141">
        <f>MAX(AL29-MAX($AJ29:AK29),0)*$EF152</f>
        <v>0</v>
      </c>
      <c r="AM152" s="141">
        <f>MAX(AM29-MAX($AJ29:AL29),0)*$EF152</f>
        <v>0</v>
      </c>
      <c r="AN152" s="141">
        <f>MAX(AN29-MAX($AJ29:AM29),0)*$EF152</f>
        <v>0</v>
      </c>
      <c r="AO152" s="141">
        <f>MAX(AO29-MAX($AJ29:AN29),0)*$EF152</f>
        <v>0</v>
      </c>
      <c r="AP152" s="141">
        <f>MAX(AP29-MAX($AJ29:AO29),0)*$EF152</f>
        <v>0</v>
      </c>
      <c r="AQ152" s="141">
        <f>MAX(AQ29-MAX($AJ29:AP29),0)*$EF152</f>
        <v>0</v>
      </c>
      <c r="AR152" s="141">
        <f>MAX(AR29-MAX($AJ29:AQ29),0)*$EF152</f>
        <v>0</v>
      </c>
      <c r="AS152" s="141">
        <f>MAX(AS29-MAX($AJ29:AR29),0)*$EF152</f>
        <v>0</v>
      </c>
      <c r="AT152" s="141">
        <f>MAX(AT29-MAX($AJ29:AS29),0)*$EF152</f>
        <v>0</v>
      </c>
      <c r="AU152" s="141">
        <f>MAX(AU29-MAX($AJ29:AT29),0)*$EF152</f>
        <v>0</v>
      </c>
      <c r="AV152" s="141">
        <f>MAX(AV29-MAX($AJ29:AU29),0)*$EF152</f>
        <v>0</v>
      </c>
      <c r="AW152" s="141">
        <f>MAX(AW29-MAX($AJ29:AV29),0)*$EF152</f>
        <v>0</v>
      </c>
      <c r="AX152" s="141">
        <f>MAX(AX29-MAX($AJ29:AW29),0)*$EF152</f>
        <v>0</v>
      </c>
      <c r="AY152" s="141">
        <f>MAX(AY29-MAX($AJ29:AX29),0)*$EF152</f>
        <v>0</v>
      </c>
      <c r="AZ152" s="141">
        <f>MAX(AZ29-MAX($AJ29:AY29),0)*$EF152</f>
        <v>0</v>
      </c>
      <c r="BA152" s="141">
        <f>MAX(BA29-MAX($AJ29:AZ29),0)*$EF152</f>
        <v>0</v>
      </c>
      <c r="BB152" s="141">
        <f>MAX(BB29-MAX($AJ29:BA29),0)*$EF152</f>
        <v>0</v>
      </c>
      <c r="BC152" s="141">
        <f>MAX(BC29-MAX($AJ29:BB29),0)*$EF152</f>
        <v>0</v>
      </c>
      <c r="BD152" s="141">
        <f>MAX(BD29-MAX($AJ29:BC29),0)*$EF152</f>
        <v>0</v>
      </c>
      <c r="BE152" s="141">
        <f>MAX(BE29-MAX($AJ29:BD29),0)*$EF152</f>
        <v>0</v>
      </c>
      <c r="BF152" s="141">
        <f>MAX(BF29-MAX($AJ29:BE29),0)*$EF152</f>
        <v>0</v>
      </c>
      <c r="BG152" s="141">
        <f>MAX(BG29-MAX($AJ29:BF29),0)*$EF152</f>
        <v>0</v>
      </c>
      <c r="BH152" s="141">
        <f>MAX(BH29-MAX($AJ29:BG29),0)*$EF152</f>
        <v>0</v>
      </c>
      <c r="BI152" s="141">
        <f>MAX(BI29-MAX($AJ29:BH29),0)*$EF152</f>
        <v>0</v>
      </c>
      <c r="BJ152" s="141">
        <f>MAX(BJ29-MAX($AJ29:BI29),0)*$EF152</f>
        <v>0</v>
      </c>
      <c r="BK152" s="141">
        <f>MAX(BK29-MAX($AJ29:BJ29),0)*$EF152</f>
        <v>0</v>
      </c>
      <c r="BL152" s="141">
        <f>MAX(BL29-MAX($AJ29:BK29),0)*$EF152</f>
        <v>0</v>
      </c>
      <c r="BM152" s="141">
        <f>MAX(BM29-MAX($AJ29:BL29),0)*$EF152</f>
        <v>0</v>
      </c>
      <c r="BN152" s="141">
        <f>MAX(BN29-MAX($AJ29:BM29),0)*$EF152</f>
        <v>0</v>
      </c>
      <c r="BO152" s="141"/>
      <c r="BP152" s="141">
        <f>MAX(BP29-MAX($BP29:BP29),0)*$EF152</f>
        <v>0</v>
      </c>
      <c r="BQ152" s="141">
        <f>MAX(BQ29-MAX($BP29:BP29),0)*$EF152</f>
        <v>0</v>
      </c>
      <c r="BR152" s="141">
        <f>MAX(BR29-MAX($BP29:BQ29),0)*$EF152</f>
        <v>0</v>
      </c>
      <c r="BS152" s="141">
        <f>MAX(BS29-MAX($BP29:BR29),0)*$EF152</f>
        <v>0</v>
      </c>
      <c r="BT152" s="141">
        <f>MAX(BT29-MAX($BP29:BS29),0)*$EF152</f>
        <v>0</v>
      </c>
      <c r="BU152" s="141">
        <f>MAX(BU29-MAX($BP29:BT29),0)*$EF152</f>
        <v>0</v>
      </c>
      <c r="BV152" s="141">
        <f>MAX(BV29-MAX($BP29:BU29),0)*$EF152</f>
        <v>0</v>
      </c>
      <c r="BW152" s="141">
        <f>MAX(BW29-MAX($BP29:BV29),0)*$EF152</f>
        <v>0</v>
      </c>
      <c r="BX152" s="141">
        <f>MAX(BX29-MAX($BP29:BW29),0)*$EF152</f>
        <v>0</v>
      </c>
      <c r="BY152" s="141">
        <f>MAX(BY29-MAX($BP29:BX29),0)*$EF152</f>
        <v>0</v>
      </c>
      <c r="BZ152" s="141">
        <f>MAX(BZ29-MAX($BP29:BY29),0)*$EF152</f>
        <v>0</v>
      </c>
      <c r="CA152" s="141">
        <f>MAX(CA29-MAX($BP29:BZ29),0)*$EF152</f>
        <v>0</v>
      </c>
      <c r="CB152" s="141">
        <f>MAX(CB29-MAX($BP29:CA29),0)*$EF152</f>
        <v>0</v>
      </c>
      <c r="CC152" s="141">
        <f>MAX(CC29-MAX($BP29:CB29),0)*$EF152</f>
        <v>0</v>
      </c>
      <c r="CD152" s="141">
        <f>MAX(CD29-MAX($BP29:CC29),0)*$EF152</f>
        <v>0</v>
      </c>
      <c r="CE152" s="141">
        <f>MAX(CE29-MAX($BP29:CD29),0)*$EF152</f>
        <v>0</v>
      </c>
      <c r="CF152" s="141">
        <f>MAX(CF29-MAX($BP29:CE29),0)*$EF152</f>
        <v>0</v>
      </c>
      <c r="CG152" s="141">
        <f>MAX(CG29-MAX($BP29:CF29),0)*$EF152</f>
        <v>0</v>
      </c>
      <c r="CH152" s="141">
        <f>MAX(CH29-MAX($BP29:CG29),0)*$EF152</f>
        <v>0</v>
      </c>
      <c r="CI152" s="141">
        <f>MAX(CI29-MAX($BP29:CH29),0)*$EF152</f>
        <v>0</v>
      </c>
      <c r="CJ152" s="141">
        <f>MAX(CJ29-MAX($BP29:CI29),0)*$EF152</f>
        <v>0</v>
      </c>
      <c r="CK152" s="141">
        <f>MAX(CK29-MAX($BP29:CJ29),0)*$EF152</f>
        <v>0</v>
      </c>
      <c r="CL152" s="141">
        <f>MAX(CL29-MAX($BP29:CK29),0)*$EF152</f>
        <v>0</v>
      </c>
      <c r="CM152" s="141">
        <f>MAX(CM29-MAX($BP29:CL29),0)*$EF152</f>
        <v>0</v>
      </c>
      <c r="CN152" s="141">
        <f>MAX(CN29-MAX($BP29:CM29),0)*$EF152</f>
        <v>0</v>
      </c>
      <c r="CO152" s="141">
        <f>MAX(CO29-MAX($BP29:CN29),0)*$EF152</f>
        <v>0</v>
      </c>
      <c r="CP152" s="141">
        <f>MAX(CP29-MAX($BP29:CO29),0)*$EF152</f>
        <v>0</v>
      </c>
      <c r="CQ152" s="141">
        <f>MAX(CQ29-MAX($BP29:CP29),0)*$EF152</f>
        <v>0</v>
      </c>
      <c r="CR152" s="141">
        <f>MAX(CR29-MAX($BP29:CQ29),0)*$EF152</f>
        <v>0</v>
      </c>
      <c r="CS152" s="141">
        <f>MAX(CS29-MAX($BP29:CR29),0)*$EF152</f>
        <v>0</v>
      </c>
      <c r="CT152" s="141">
        <f>MAX(CT29-MAX($BP29:CS29),0)*$EF152</f>
        <v>0</v>
      </c>
      <c r="CU152" s="141"/>
      <c r="CV152" s="141">
        <f>MAX(CV29-MAX($CV29:CV29),0)*$EF152</f>
        <v>0</v>
      </c>
      <c r="CW152" s="141">
        <f>MAX(CW29-MAX($CV29:CV29),0)*$EF152</f>
        <v>0</v>
      </c>
      <c r="CX152" s="141">
        <f>MAX(CX29-MAX($CV29:CW29),0)*$EF152</f>
        <v>0</v>
      </c>
      <c r="CY152" s="141">
        <f>MAX(CY29-MAX($CV29:CX29),0)*$EF152</f>
        <v>0</v>
      </c>
      <c r="CZ152" s="141">
        <f>MAX(CZ29-MAX($CV29:CY29),0)*$EF152</f>
        <v>0</v>
      </c>
      <c r="DA152" s="141">
        <f>MAX(DA29-MAX($CV29:CZ29),0)*$EF152</f>
        <v>0</v>
      </c>
      <c r="DB152" s="141">
        <f>MAX(DB29-MAX($CV29:DA29),0)*$EF152</f>
        <v>0</v>
      </c>
      <c r="DC152" s="141">
        <f>MAX(DC29-MAX($CV29:DB29),0)*$EF152</f>
        <v>0</v>
      </c>
      <c r="DD152" s="141">
        <f>MAX(DD29-MAX($CV29:DC29),0)*$EF152</f>
        <v>0</v>
      </c>
      <c r="DE152" s="141">
        <f>MAX(DE29-MAX($CV29:DD29),0)*$EF152</f>
        <v>0</v>
      </c>
      <c r="DF152" s="141">
        <f>MAX(DF29-MAX($CV29:DE29),0)*$EF152</f>
        <v>0</v>
      </c>
      <c r="DG152" s="141">
        <f>MAX(DG29-MAX($CV29:DF29),0)*$EF152</f>
        <v>0</v>
      </c>
      <c r="DH152" s="141">
        <f>MAX(DH29-MAX($CV29:DG29),0)*$EF152</f>
        <v>0</v>
      </c>
      <c r="DI152" s="141">
        <f>MAX(DI29-MAX($CV29:DH29),0)*$EF152</f>
        <v>0</v>
      </c>
      <c r="DJ152" s="141">
        <f>MAX(DJ29-MAX($CV29:DI29),0)*$EF152</f>
        <v>0</v>
      </c>
      <c r="DK152" s="141">
        <f>MAX(DK29-MAX($CV29:DJ29),0)*$EF152</f>
        <v>0</v>
      </c>
      <c r="DL152" s="141">
        <f>MAX(DL29-MAX($CV29:DK29),0)*$EF152</f>
        <v>0</v>
      </c>
      <c r="DM152" s="141">
        <f>MAX(DM29-MAX($CV29:DL29),0)*$EF152</f>
        <v>0</v>
      </c>
      <c r="DN152" s="141">
        <f>MAX(DN29-MAX($CV29:DM29),0)*$EF152</f>
        <v>0</v>
      </c>
      <c r="DO152" s="141">
        <f>MAX(DO29-MAX($CV29:DN29),0)*$EF152</f>
        <v>0</v>
      </c>
      <c r="DP152" s="141">
        <f>MAX(DP29-MAX($CV29:DO29),0)*$EF152</f>
        <v>0</v>
      </c>
      <c r="DQ152" s="141">
        <f>MAX(DQ29-MAX($CV29:DP29),0)*$EF152</f>
        <v>0</v>
      </c>
      <c r="DR152" s="141">
        <f>MAX(DR29-MAX($CV29:DQ29),0)*$EF152</f>
        <v>0</v>
      </c>
      <c r="DS152" s="141">
        <f>MAX(DS29-MAX($CV29:DR29),0)*$EF152</f>
        <v>0</v>
      </c>
      <c r="DT152" s="141">
        <f>MAX(DT29-MAX($CV29:DS29),0)*$EF152</f>
        <v>0</v>
      </c>
      <c r="DU152" s="141">
        <f>MAX(DU29-MAX($CV29:DT29),0)*$EF152</f>
        <v>0</v>
      </c>
      <c r="DV152" s="141">
        <f>MAX(DV29-MAX($CV29:DU29),0)*$EF152</f>
        <v>0</v>
      </c>
      <c r="DW152" s="141">
        <f>MAX(DW29-MAX($CV29:DV29),0)*$EF152</f>
        <v>0</v>
      </c>
      <c r="DX152" s="141">
        <f>MAX(DX29-MAX($CV29:DW29),0)*$EF152</f>
        <v>0</v>
      </c>
      <c r="DY152" s="141">
        <f>MAX(DY29-MAX($CV29:DX29),0)*$EF152</f>
        <v>0</v>
      </c>
      <c r="DZ152" s="141">
        <f>MAX(DZ29-MAX($CV29:DY29),0)*$EF152</f>
        <v>0</v>
      </c>
      <c r="EF152" s="336">
        <v>0</v>
      </c>
      <c r="EG152" s="336"/>
      <c r="EH152" s="336"/>
      <c r="EI152" s="336"/>
      <c r="EJ152" s="336"/>
    </row>
    <row r="153" spans="1:140">
      <c r="A153" s="1"/>
      <c r="B153" t="str">
        <f t="shared" si="128"/>
        <v>Leakage Environment</v>
      </c>
      <c r="C153" s="5" t="s">
        <v>417</v>
      </c>
      <c r="D153" s="141">
        <f>MAX(D30-MAX($D30:D30),0)*$EF153</f>
        <v>0</v>
      </c>
      <c r="E153" s="141">
        <f>MAX(E30-MAX($D30:D30),0)*$EF153</f>
        <v>0</v>
      </c>
      <c r="F153" s="141">
        <f>MAX(F30-MAX($D30:E30),0)*$EF153</f>
        <v>0</v>
      </c>
      <c r="G153" s="141">
        <f>MAX(G30-MAX($D30:F30),0)*$EF153</f>
        <v>0</v>
      </c>
      <c r="H153" s="141">
        <f>MAX(H30-MAX($D30:G30),0)*$EF153</f>
        <v>0</v>
      </c>
      <c r="I153" s="141">
        <f>MAX(I30-MAX($D30:H30),0)*$EF153</f>
        <v>0</v>
      </c>
      <c r="J153" s="141">
        <f>MAX(J30-MAX($D30:I30),0)*$EF153</f>
        <v>0</v>
      </c>
      <c r="K153" s="141">
        <f>MAX(K30-MAX($D30:J30),0)*$EF153</f>
        <v>0</v>
      </c>
      <c r="L153" s="141">
        <f>MAX(L30-MAX($D30:K30),0)*$EF153</f>
        <v>0</v>
      </c>
      <c r="M153" s="141">
        <f>MAX(M30-MAX($D30:L30),0)*$EF153</f>
        <v>0</v>
      </c>
      <c r="N153" s="141">
        <f>MAX(N30-MAX($D30:M30),0)*$EF153</f>
        <v>0</v>
      </c>
      <c r="O153" s="141">
        <f>MAX(O30-MAX($D30:N30),0)*$EF153</f>
        <v>0</v>
      </c>
      <c r="P153" s="141">
        <f>MAX(P30-MAX($D30:O30),0)*$EF153</f>
        <v>0</v>
      </c>
      <c r="Q153" s="141">
        <f>MAX(Q30-MAX($D30:P30),0)*$EF153</f>
        <v>0</v>
      </c>
      <c r="R153" s="141">
        <f>MAX(R30-MAX($D30:Q30),0)*$EF153</f>
        <v>0</v>
      </c>
      <c r="S153" s="141">
        <f>MAX(S30-MAX($D30:R30),0)*$EF153</f>
        <v>0</v>
      </c>
      <c r="T153" s="141">
        <f>MAX(T30-MAX($D30:S30),0)*$EF153</f>
        <v>0</v>
      </c>
      <c r="U153" s="141">
        <f>MAX(U30-MAX($D30:T30),0)*$EF153</f>
        <v>0</v>
      </c>
      <c r="V153" s="141">
        <f>MAX(V30-MAX($D30:U30),0)*$EF153</f>
        <v>0</v>
      </c>
      <c r="W153" s="141">
        <f>MAX(W30-MAX($D30:V30),0)*$EF153</f>
        <v>0</v>
      </c>
      <c r="X153" s="141">
        <f>MAX(X30-MAX($D30:W30),0)*$EF153</f>
        <v>0</v>
      </c>
      <c r="Y153" s="141">
        <f>MAX(Y30-MAX($D30:X30),0)*$EF153</f>
        <v>0</v>
      </c>
      <c r="Z153" s="141">
        <f>MAX(Z30-MAX($D30:Y30),0)*$EF153</f>
        <v>0</v>
      </c>
      <c r="AA153" s="141">
        <f>MAX(AA30-MAX($D30:Z30),0)*$EF153</f>
        <v>0</v>
      </c>
      <c r="AB153" s="141">
        <f>MAX(AB30-MAX($D30:AA30),0)*$EF153</f>
        <v>0</v>
      </c>
      <c r="AC153" s="141">
        <f>MAX(AC30-MAX($D30:AB30),0)*$EF153</f>
        <v>0</v>
      </c>
      <c r="AD153" s="141">
        <f>MAX(AD30-MAX($D30:AC30),0)*$EF153</f>
        <v>0</v>
      </c>
      <c r="AE153" s="141">
        <f>MAX(AE30-MAX($D30:AD30),0)*$EF153</f>
        <v>0</v>
      </c>
      <c r="AF153" s="141">
        <f>MAX(AF30-MAX($D30:AE30),0)*$EF153</f>
        <v>0</v>
      </c>
      <c r="AG153" s="141">
        <f>MAX(AG30-MAX($D30:AF30),0)*$EF153</f>
        <v>0</v>
      </c>
      <c r="AH153" s="141">
        <f>MAX(AH30-MAX($D30:AG30),0)*$EF153</f>
        <v>0</v>
      </c>
      <c r="AI153" s="141"/>
      <c r="AJ153" s="141">
        <f>MAX(AJ30-MAX($AJ30:AJ30),0)*$EF153</f>
        <v>0</v>
      </c>
      <c r="AK153" s="141">
        <f>MAX(AK30-MAX($AJ30:AJ30),0)*$EF153</f>
        <v>0</v>
      </c>
      <c r="AL153" s="141">
        <f>MAX(AL30-MAX($AJ30:AK30),0)*$EF153</f>
        <v>0</v>
      </c>
      <c r="AM153" s="141">
        <f>MAX(AM30-MAX($AJ30:AL30),0)*$EF153</f>
        <v>0</v>
      </c>
      <c r="AN153" s="141">
        <f>MAX(AN30-MAX($AJ30:AM30),0)*$EF153</f>
        <v>0</v>
      </c>
      <c r="AO153" s="141">
        <f>MAX(AO30-MAX($AJ30:AN30),0)*$EF153</f>
        <v>0</v>
      </c>
      <c r="AP153" s="141">
        <f>MAX(AP30-MAX($AJ30:AO30),0)*$EF153</f>
        <v>0</v>
      </c>
      <c r="AQ153" s="141">
        <f>MAX(AQ30-MAX($AJ30:AP30),0)*$EF153</f>
        <v>0</v>
      </c>
      <c r="AR153" s="141">
        <f>MAX(AR30-MAX($AJ30:AQ30),0)*$EF153</f>
        <v>0</v>
      </c>
      <c r="AS153" s="141">
        <f>MAX(AS30-MAX($AJ30:AR30),0)*$EF153</f>
        <v>0</v>
      </c>
      <c r="AT153" s="141">
        <f>MAX(AT30-MAX($AJ30:AS30),0)*$EF153</f>
        <v>0</v>
      </c>
      <c r="AU153" s="141">
        <f>MAX(AU30-MAX($AJ30:AT30),0)*$EF153</f>
        <v>0</v>
      </c>
      <c r="AV153" s="141">
        <f>MAX(AV30-MAX($AJ30:AU30),0)*$EF153</f>
        <v>0</v>
      </c>
      <c r="AW153" s="141">
        <f>MAX(AW30-MAX($AJ30:AV30),0)*$EF153</f>
        <v>0</v>
      </c>
      <c r="AX153" s="141">
        <f>MAX(AX30-MAX($AJ30:AW30),0)*$EF153</f>
        <v>0</v>
      </c>
      <c r="AY153" s="141">
        <f>MAX(AY30-MAX($AJ30:AX30),0)*$EF153</f>
        <v>0</v>
      </c>
      <c r="AZ153" s="141">
        <f>MAX(AZ30-MAX($AJ30:AY30),0)*$EF153</f>
        <v>0</v>
      </c>
      <c r="BA153" s="141">
        <f>MAX(BA30-MAX($AJ30:AZ30),0)*$EF153</f>
        <v>0</v>
      </c>
      <c r="BB153" s="141">
        <f>MAX(BB30-MAX($AJ30:BA30),0)*$EF153</f>
        <v>0</v>
      </c>
      <c r="BC153" s="141">
        <f>MAX(BC30-MAX($AJ30:BB30),0)*$EF153</f>
        <v>0</v>
      </c>
      <c r="BD153" s="141">
        <f>MAX(BD30-MAX($AJ30:BC30),0)*$EF153</f>
        <v>0</v>
      </c>
      <c r="BE153" s="141">
        <f>MAX(BE30-MAX($AJ30:BD30),0)*$EF153</f>
        <v>0</v>
      </c>
      <c r="BF153" s="141">
        <f>MAX(BF30-MAX($AJ30:BE30),0)*$EF153</f>
        <v>0</v>
      </c>
      <c r="BG153" s="141">
        <f>MAX(BG30-MAX($AJ30:BF30),0)*$EF153</f>
        <v>0</v>
      </c>
      <c r="BH153" s="141">
        <f>MAX(BH30-MAX($AJ30:BG30),0)*$EF153</f>
        <v>0</v>
      </c>
      <c r="BI153" s="141">
        <f>MAX(BI30-MAX($AJ30:BH30),0)*$EF153</f>
        <v>0</v>
      </c>
      <c r="BJ153" s="141">
        <f>MAX(BJ30-MAX($AJ30:BI30),0)*$EF153</f>
        <v>0</v>
      </c>
      <c r="BK153" s="141">
        <f>MAX(BK30-MAX($AJ30:BJ30),0)*$EF153</f>
        <v>0</v>
      </c>
      <c r="BL153" s="141">
        <f>MAX(BL30-MAX($AJ30:BK30),0)*$EF153</f>
        <v>0</v>
      </c>
      <c r="BM153" s="141">
        <f>MAX(BM30-MAX($AJ30:BL30),0)*$EF153</f>
        <v>0</v>
      </c>
      <c r="BN153" s="141">
        <f>MAX(BN30-MAX($AJ30:BM30),0)*$EF153</f>
        <v>0</v>
      </c>
      <c r="BO153" s="141"/>
      <c r="BP153" s="141">
        <f>MAX(BP30-MAX($BP30:BP30),0)*$EF153</f>
        <v>0</v>
      </c>
      <c r="BQ153" s="141">
        <f>MAX(BQ30-MAX($BP30:BP30),0)*$EF153</f>
        <v>0</v>
      </c>
      <c r="BR153" s="141">
        <f>MAX(BR30-MAX($BP30:BQ30),0)*$EF153</f>
        <v>0</v>
      </c>
      <c r="BS153" s="141">
        <f>MAX(BS30-MAX($BP30:BR30),0)*$EF153</f>
        <v>0</v>
      </c>
      <c r="BT153" s="141">
        <f>MAX(BT30-MAX($BP30:BS30),0)*$EF153</f>
        <v>0</v>
      </c>
      <c r="BU153" s="141">
        <f>MAX(BU30-MAX($BP30:BT30),0)*$EF153</f>
        <v>0</v>
      </c>
      <c r="BV153" s="141">
        <f>MAX(BV30-MAX($BP30:BU30),0)*$EF153</f>
        <v>0</v>
      </c>
      <c r="BW153" s="141">
        <f>MAX(BW30-MAX($BP30:BV30),0)*$EF153</f>
        <v>0</v>
      </c>
      <c r="BX153" s="141">
        <f>MAX(BX30-MAX($BP30:BW30),0)*$EF153</f>
        <v>0</v>
      </c>
      <c r="BY153" s="141">
        <f>MAX(BY30-MAX($BP30:BX30),0)*$EF153</f>
        <v>0</v>
      </c>
      <c r="BZ153" s="141">
        <f>MAX(BZ30-MAX($BP30:BY30),0)*$EF153</f>
        <v>0</v>
      </c>
      <c r="CA153" s="141">
        <f>MAX(CA30-MAX($BP30:BZ30),0)*$EF153</f>
        <v>0</v>
      </c>
      <c r="CB153" s="141">
        <f>MAX(CB30-MAX($BP30:CA30),0)*$EF153</f>
        <v>0</v>
      </c>
      <c r="CC153" s="141">
        <f>MAX(CC30-MAX($BP30:CB30),0)*$EF153</f>
        <v>0</v>
      </c>
      <c r="CD153" s="141">
        <f>MAX(CD30-MAX($BP30:CC30),0)*$EF153</f>
        <v>0</v>
      </c>
      <c r="CE153" s="141">
        <f>MAX(CE30-MAX($BP30:CD30),0)*$EF153</f>
        <v>0</v>
      </c>
      <c r="CF153" s="141">
        <f>MAX(CF30-MAX($BP30:CE30),0)*$EF153</f>
        <v>0</v>
      </c>
      <c r="CG153" s="141">
        <f>MAX(CG30-MAX($BP30:CF30),0)*$EF153</f>
        <v>0</v>
      </c>
      <c r="CH153" s="141">
        <f>MAX(CH30-MAX($BP30:CG30),0)*$EF153</f>
        <v>0</v>
      </c>
      <c r="CI153" s="141">
        <f>MAX(CI30-MAX($BP30:CH30),0)*$EF153</f>
        <v>0</v>
      </c>
      <c r="CJ153" s="141">
        <f>MAX(CJ30-MAX($BP30:CI30),0)*$EF153</f>
        <v>0</v>
      </c>
      <c r="CK153" s="141">
        <f>MAX(CK30-MAX($BP30:CJ30),0)*$EF153</f>
        <v>0</v>
      </c>
      <c r="CL153" s="141">
        <f>MAX(CL30-MAX($BP30:CK30),0)*$EF153</f>
        <v>0</v>
      </c>
      <c r="CM153" s="141">
        <f>MAX(CM30-MAX($BP30:CL30),0)*$EF153</f>
        <v>0</v>
      </c>
      <c r="CN153" s="141">
        <f>MAX(CN30-MAX($BP30:CM30),0)*$EF153</f>
        <v>0</v>
      </c>
      <c r="CO153" s="141">
        <f>MAX(CO30-MAX($BP30:CN30),0)*$EF153</f>
        <v>0</v>
      </c>
      <c r="CP153" s="141">
        <f>MAX(CP30-MAX($BP30:CO30),0)*$EF153</f>
        <v>0</v>
      </c>
      <c r="CQ153" s="141">
        <f>MAX(CQ30-MAX($BP30:CP30),0)*$EF153</f>
        <v>0</v>
      </c>
      <c r="CR153" s="141">
        <f>MAX(CR30-MAX($BP30:CQ30),0)*$EF153</f>
        <v>0</v>
      </c>
      <c r="CS153" s="141">
        <f>MAX(CS30-MAX($BP30:CR30),0)*$EF153</f>
        <v>0</v>
      </c>
      <c r="CT153" s="141">
        <f>MAX(CT30-MAX($BP30:CS30),0)*$EF153</f>
        <v>0</v>
      </c>
      <c r="CU153" s="141"/>
      <c r="CV153" s="141">
        <f>MAX(CV30-MAX($CV30:CV30),0)*$EF153</f>
        <v>0</v>
      </c>
      <c r="CW153" s="141">
        <f>MAX(CW30-MAX($CV30:CV30),0)*$EF153</f>
        <v>0</v>
      </c>
      <c r="CX153" s="141">
        <f>MAX(CX30-MAX($CV30:CW30),0)*$EF153</f>
        <v>0</v>
      </c>
      <c r="CY153" s="141">
        <f>MAX(CY30-MAX($CV30:CX30),0)*$EF153</f>
        <v>0</v>
      </c>
      <c r="CZ153" s="141">
        <f>MAX(CZ30-MAX($CV30:CY30),0)*$EF153</f>
        <v>0</v>
      </c>
      <c r="DA153" s="141">
        <f>MAX(DA30-MAX($CV30:CZ30),0)*$EF153</f>
        <v>0</v>
      </c>
      <c r="DB153" s="141">
        <f>MAX(DB30-MAX($CV30:DA30),0)*$EF153</f>
        <v>0</v>
      </c>
      <c r="DC153" s="141">
        <f>MAX(DC30-MAX($CV30:DB30),0)*$EF153</f>
        <v>0</v>
      </c>
      <c r="DD153" s="141">
        <f>MAX(DD30-MAX($CV30:DC30),0)*$EF153</f>
        <v>0</v>
      </c>
      <c r="DE153" s="141">
        <f>MAX(DE30-MAX($CV30:DD30),0)*$EF153</f>
        <v>0</v>
      </c>
      <c r="DF153" s="141">
        <f>MAX(DF30-MAX($CV30:DE30),0)*$EF153</f>
        <v>0</v>
      </c>
      <c r="DG153" s="141">
        <f>MAX(DG30-MAX($CV30:DF30),0)*$EF153</f>
        <v>0</v>
      </c>
      <c r="DH153" s="141">
        <f>MAX(DH30-MAX($CV30:DG30),0)*$EF153</f>
        <v>0</v>
      </c>
      <c r="DI153" s="141">
        <f>MAX(DI30-MAX($CV30:DH30),0)*$EF153</f>
        <v>0</v>
      </c>
      <c r="DJ153" s="141">
        <f>MAX(DJ30-MAX($CV30:DI30),0)*$EF153</f>
        <v>0</v>
      </c>
      <c r="DK153" s="141">
        <f>MAX(DK30-MAX($CV30:DJ30),0)*$EF153</f>
        <v>0</v>
      </c>
      <c r="DL153" s="141">
        <f>MAX(DL30-MAX($CV30:DK30),0)*$EF153</f>
        <v>0</v>
      </c>
      <c r="DM153" s="141">
        <f>MAX(DM30-MAX($CV30:DL30),0)*$EF153</f>
        <v>0</v>
      </c>
      <c r="DN153" s="141">
        <f>MAX(DN30-MAX($CV30:DM30),0)*$EF153</f>
        <v>0</v>
      </c>
      <c r="DO153" s="141">
        <f>MAX(DO30-MAX($CV30:DN30),0)*$EF153</f>
        <v>0</v>
      </c>
      <c r="DP153" s="141">
        <f>MAX(DP30-MAX($CV30:DO30),0)*$EF153</f>
        <v>0</v>
      </c>
      <c r="DQ153" s="141">
        <f>MAX(DQ30-MAX($CV30:DP30),0)*$EF153</f>
        <v>0</v>
      </c>
      <c r="DR153" s="141">
        <f>MAX(DR30-MAX($CV30:DQ30),0)*$EF153</f>
        <v>0</v>
      </c>
      <c r="DS153" s="141">
        <f>MAX(DS30-MAX($CV30:DR30),0)*$EF153</f>
        <v>0</v>
      </c>
      <c r="DT153" s="141">
        <f>MAX(DT30-MAX($CV30:DS30),0)*$EF153</f>
        <v>0</v>
      </c>
      <c r="DU153" s="141">
        <f>MAX(DU30-MAX($CV30:DT30),0)*$EF153</f>
        <v>0</v>
      </c>
      <c r="DV153" s="141">
        <f>MAX(DV30-MAX($CV30:DU30),0)*$EF153</f>
        <v>0</v>
      </c>
      <c r="DW153" s="141">
        <f>MAX(DW30-MAX($CV30:DV30),0)*$EF153</f>
        <v>0</v>
      </c>
      <c r="DX153" s="141">
        <f>MAX(DX30-MAX($CV30:DW30),0)*$EF153</f>
        <v>0</v>
      </c>
      <c r="DY153" s="141">
        <f>MAX(DY30-MAX($CV30:DX30),0)*$EF153</f>
        <v>0</v>
      </c>
      <c r="DZ153" s="141">
        <f>MAX(DZ30-MAX($CV30:DY30),0)*$EF153</f>
        <v>0</v>
      </c>
      <c r="EF153" s="336">
        <v>0</v>
      </c>
      <c r="EG153" s="336"/>
      <c r="EH153" s="336"/>
      <c r="EI153" s="336"/>
      <c r="EJ153" s="336"/>
    </row>
    <row r="154" spans="1:140" ht="15.75" thickBot="1">
      <c r="A154" s="1"/>
      <c r="B154" t="str">
        <f t="shared" si="128"/>
        <v>Leakage Ocean</v>
      </c>
      <c r="C154" s="5" t="s">
        <v>417</v>
      </c>
      <c r="D154" s="141">
        <f>MAX(D31-MAX($D31:D31),0)*$EF154</f>
        <v>0</v>
      </c>
      <c r="E154" s="141">
        <f>MAX(E31-MAX($D31:D31),0)*$EF154</f>
        <v>0</v>
      </c>
      <c r="F154" s="141">
        <f>MAX(F31-MAX($D31:E31),0)*$EF154</f>
        <v>0</v>
      </c>
      <c r="G154" s="141">
        <f>MAX(G31-MAX($D31:F31),0)*$EF154</f>
        <v>0</v>
      </c>
      <c r="H154" s="141">
        <f>MAX(H31-MAX($D31:G31),0)*$EF154</f>
        <v>0</v>
      </c>
      <c r="I154" s="141">
        <f>MAX(I31-MAX($D31:H31),0)*$EF154</f>
        <v>0</v>
      </c>
      <c r="J154" s="141">
        <f>MAX(J31-MAX($D31:I31),0)*$EF154</f>
        <v>0</v>
      </c>
      <c r="K154" s="141">
        <f>MAX(K31-MAX($D31:J31),0)*$EF154</f>
        <v>0</v>
      </c>
      <c r="L154" s="141">
        <f>MAX(L31-MAX($D31:K31),0)*$EF154</f>
        <v>0</v>
      </c>
      <c r="M154" s="141">
        <f>MAX(M31-MAX($D31:L31),0)*$EF154</f>
        <v>0</v>
      </c>
      <c r="N154" s="141">
        <f>MAX(N31-MAX($D31:M31),0)*$EF154</f>
        <v>0</v>
      </c>
      <c r="O154" s="141">
        <f>MAX(O31-MAX($D31:N31),0)*$EF154</f>
        <v>0</v>
      </c>
      <c r="P154" s="141">
        <f>MAX(P31-MAX($D31:O31),0)*$EF154</f>
        <v>0</v>
      </c>
      <c r="Q154" s="141">
        <f>MAX(Q31-MAX($D31:P31),0)*$EF154</f>
        <v>0</v>
      </c>
      <c r="R154" s="141">
        <f>MAX(R31-MAX($D31:Q31),0)*$EF154</f>
        <v>0</v>
      </c>
      <c r="S154" s="141">
        <f>MAX(S31-MAX($D31:R31),0)*$EF154</f>
        <v>0</v>
      </c>
      <c r="T154" s="141">
        <f>MAX(T31-MAX($D31:S31),0)*$EF154</f>
        <v>0</v>
      </c>
      <c r="U154" s="141">
        <f>MAX(U31-MAX($D31:T31),0)*$EF154</f>
        <v>0</v>
      </c>
      <c r="V154" s="141">
        <f>MAX(V31-MAX($D31:U31),0)*$EF154</f>
        <v>0</v>
      </c>
      <c r="W154" s="141">
        <f>MAX(W31-MAX($D31:V31),0)*$EF154</f>
        <v>0</v>
      </c>
      <c r="X154" s="141">
        <f>MAX(X31-MAX($D31:W31),0)*$EF154</f>
        <v>0</v>
      </c>
      <c r="Y154" s="141">
        <f>MAX(Y31-MAX($D31:X31),0)*$EF154</f>
        <v>0</v>
      </c>
      <c r="Z154" s="141">
        <f>MAX(Z31-MAX($D31:Y31),0)*$EF154</f>
        <v>0</v>
      </c>
      <c r="AA154" s="141">
        <f>MAX(AA31-MAX($D31:Z31),0)*$EF154</f>
        <v>0</v>
      </c>
      <c r="AB154" s="141">
        <f>MAX(AB31-MAX($D31:AA31),0)*$EF154</f>
        <v>0</v>
      </c>
      <c r="AC154" s="141">
        <f>MAX(AC31-MAX($D31:AB31),0)*$EF154</f>
        <v>0</v>
      </c>
      <c r="AD154" s="141">
        <f>MAX(AD31-MAX($D31:AC31),0)*$EF154</f>
        <v>0</v>
      </c>
      <c r="AE154" s="141">
        <f>MAX(AE31-MAX($D31:AD31),0)*$EF154</f>
        <v>0</v>
      </c>
      <c r="AF154" s="141">
        <f>MAX(AF31-MAX($D31:AE31),0)*$EF154</f>
        <v>0</v>
      </c>
      <c r="AG154" s="141">
        <f>MAX(AG31-MAX($D31:AF31),0)*$EF154</f>
        <v>0</v>
      </c>
      <c r="AH154" s="141">
        <f>MAX(AH31-MAX($D31:AG31),0)*$EF154</f>
        <v>0</v>
      </c>
      <c r="AI154" s="141"/>
      <c r="AJ154" s="141">
        <f>MAX(AJ31-MAX($AJ31:AJ31),0)*$EF154</f>
        <v>0</v>
      </c>
      <c r="AK154" s="141">
        <f>MAX(AK31-MAX($AJ31:AJ31),0)*$EF154</f>
        <v>0</v>
      </c>
      <c r="AL154" s="141">
        <f>MAX(AL31-MAX($AJ31:AK31),0)*$EF154</f>
        <v>0</v>
      </c>
      <c r="AM154" s="141">
        <f>MAX(AM31-MAX($AJ31:AL31),0)*$EF154</f>
        <v>0</v>
      </c>
      <c r="AN154" s="141">
        <f>MAX(AN31-MAX($AJ31:AM31),0)*$EF154</f>
        <v>0</v>
      </c>
      <c r="AO154" s="141">
        <f>MAX(AO31-MAX($AJ31:AN31),0)*$EF154</f>
        <v>0</v>
      </c>
      <c r="AP154" s="141">
        <f>MAX(AP31-MAX($AJ31:AO31),0)*$EF154</f>
        <v>0</v>
      </c>
      <c r="AQ154" s="141">
        <f>MAX(AQ31-MAX($AJ31:AP31),0)*$EF154</f>
        <v>0</v>
      </c>
      <c r="AR154" s="141">
        <f>MAX(AR31-MAX($AJ31:AQ31),0)*$EF154</f>
        <v>0</v>
      </c>
      <c r="AS154" s="141">
        <f>MAX(AS31-MAX($AJ31:AR31),0)*$EF154</f>
        <v>0</v>
      </c>
      <c r="AT154" s="141">
        <f>MAX(AT31-MAX($AJ31:AS31),0)*$EF154</f>
        <v>0</v>
      </c>
      <c r="AU154" s="141">
        <f>MAX(AU31-MAX($AJ31:AT31),0)*$EF154</f>
        <v>0</v>
      </c>
      <c r="AV154" s="141">
        <f>MAX(AV31-MAX($AJ31:AU31),0)*$EF154</f>
        <v>0</v>
      </c>
      <c r="AW154" s="141">
        <f>MAX(AW31-MAX($AJ31:AV31),0)*$EF154</f>
        <v>0</v>
      </c>
      <c r="AX154" s="141">
        <f>MAX(AX31-MAX($AJ31:AW31),0)*$EF154</f>
        <v>0</v>
      </c>
      <c r="AY154" s="141">
        <f>MAX(AY31-MAX($AJ31:AX31),0)*$EF154</f>
        <v>0</v>
      </c>
      <c r="AZ154" s="141">
        <f>MAX(AZ31-MAX($AJ31:AY31),0)*$EF154</f>
        <v>0</v>
      </c>
      <c r="BA154" s="141">
        <f>MAX(BA31-MAX($AJ31:AZ31),0)*$EF154</f>
        <v>0</v>
      </c>
      <c r="BB154" s="141">
        <f>MAX(BB31-MAX($AJ31:BA31),0)*$EF154</f>
        <v>0</v>
      </c>
      <c r="BC154" s="141">
        <f>MAX(BC31-MAX($AJ31:BB31),0)*$EF154</f>
        <v>0</v>
      </c>
      <c r="BD154" s="141">
        <f>MAX(BD31-MAX($AJ31:BC31),0)*$EF154</f>
        <v>0</v>
      </c>
      <c r="BE154" s="141">
        <f>MAX(BE31-MAX($AJ31:BD31),0)*$EF154</f>
        <v>0</v>
      </c>
      <c r="BF154" s="141">
        <f>MAX(BF31-MAX($AJ31:BE31),0)*$EF154</f>
        <v>0</v>
      </c>
      <c r="BG154" s="141">
        <f>MAX(BG31-MAX($AJ31:BF31),0)*$EF154</f>
        <v>0</v>
      </c>
      <c r="BH154" s="141">
        <f>MAX(BH31-MAX($AJ31:BG31),0)*$EF154</f>
        <v>0</v>
      </c>
      <c r="BI154" s="141">
        <f>MAX(BI31-MAX($AJ31:BH31),0)*$EF154</f>
        <v>0</v>
      </c>
      <c r="BJ154" s="141">
        <f>MAX(BJ31-MAX($AJ31:BI31),0)*$EF154</f>
        <v>0</v>
      </c>
      <c r="BK154" s="141">
        <f>MAX(BK31-MAX($AJ31:BJ31),0)*$EF154</f>
        <v>0</v>
      </c>
      <c r="BL154" s="141">
        <f>MAX(BL31-MAX($AJ31:BK31),0)*$EF154</f>
        <v>0</v>
      </c>
      <c r="BM154" s="141">
        <f>MAX(BM31-MAX($AJ31:BL31),0)*$EF154</f>
        <v>0</v>
      </c>
      <c r="BN154" s="141">
        <f>MAX(BN31-MAX($AJ31:BM31),0)*$EF154</f>
        <v>0</v>
      </c>
      <c r="BO154" s="141"/>
      <c r="BP154" s="141">
        <f>MAX(BP31-MAX($BP31:BP31),0)*$EF154</f>
        <v>0</v>
      </c>
      <c r="BQ154" s="141">
        <f>MAX(BQ31-MAX($BP31:BP31),0)*$EF154</f>
        <v>0</v>
      </c>
      <c r="BR154" s="141">
        <f>MAX(BR31-MAX($BP31:BQ31),0)*$EF154</f>
        <v>0</v>
      </c>
      <c r="BS154" s="141">
        <f>MAX(BS31-MAX($BP31:BR31),0)*$EF154</f>
        <v>0</v>
      </c>
      <c r="BT154" s="141">
        <f>MAX(BT31-MAX($BP31:BS31),0)*$EF154</f>
        <v>0</v>
      </c>
      <c r="BU154" s="141">
        <f>MAX(BU31-MAX($BP31:BT31),0)*$EF154</f>
        <v>0</v>
      </c>
      <c r="BV154" s="141">
        <f>MAX(BV31-MAX($BP31:BU31),0)*$EF154</f>
        <v>0</v>
      </c>
      <c r="BW154" s="141">
        <f>MAX(BW31-MAX($BP31:BV31),0)*$EF154</f>
        <v>0</v>
      </c>
      <c r="BX154" s="141">
        <f>MAX(BX31-MAX($BP31:BW31),0)*$EF154</f>
        <v>0</v>
      </c>
      <c r="BY154" s="141">
        <f>MAX(BY31-MAX($BP31:BX31),0)*$EF154</f>
        <v>0</v>
      </c>
      <c r="BZ154" s="141">
        <f>MAX(BZ31-MAX($BP31:BY31),0)*$EF154</f>
        <v>0</v>
      </c>
      <c r="CA154" s="141">
        <f>MAX(CA31-MAX($BP31:BZ31),0)*$EF154</f>
        <v>0</v>
      </c>
      <c r="CB154" s="141">
        <f>MAX(CB31-MAX($BP31:CA31),0)*$EF154</f>
        <v>0</v>
      </c>
      <c r="CC154" s="141">
        <f>MAX(CC31-MAX($BP31:CB31),0)*$EF154</f>
        <v>0</v>
      </c>
      <c r="CD154" s="141">
        <f>MAX(CD31-MAX($BP31:CC31),0)*$EF154</f>
        <v>0</v>
      </c>
      <c r="CE154" s="141">
        <f>MAX(CE31-MAX($BP31:CD31),0)*$EF154</f>
        <v>0</v>
      </c>
      <c r="CF154" s="141">
        <f>MAX(CF31-MAX($BP31:CE31),0)*$EF154</f>
        <v>0</v>
      </c>
      <c r="CG154" s="141">
        <f>MAX(CG31-MAX($BP31:CF31),0)*$EF154</f>
        <v>0</v>
      </c>
      <c r="CH154" s="141">
        <f>MAX(CH31-MAX($BP31:CG31),0)*$EF154</f>
        <v>0</v>
      </c>
      <c r="CI154" s="141">
        <f>MAX(CI31-MAX($BP31:CH31),0)*$EF154</f>
        <v>0</v>
      </c>
      <c r="CJ154" s="141">
        <f>MAX(CJ31-MAX($BP31:CI31),0)*$EF154</f>
        <v>0</v>
      </c>
      <c r="CK154" s="141">
        <f>MAX(CK31-MAX($BP31:CJ31),0)*$EF154</f>
        <v>0</v>
      </c>
      <c r="CL154" s="141">
        <f>MAX(CL31-MAX($BP31:CK31),0)*$EF154</f>
        <v>0</v>
      </c>
      <c r="CM154" s="141">
        <f>MAX(CM31-MAX($BP31:CL31),0)*$EF154</f>
        <v>0</v>
      </c>
      <c r="CN154" s="141">
        <f>MAX(CN31-MAX($BP31:CM31),0)*$EF154</f>
        <v>0</v>
      </c>
      <c r="CO154" s="141">
        <f>MAX(CO31-MAX($BP31:CN31),0)*$EF154</f>
        <v>0</v>
      </c>
      <c r="CP154" s="141">
        <f>MAX(CP31-MAX($BP31:CO31),0)*$EF154</f>
        <v>0</v>
      </c>
      <c r="CQ154" s="141">
        <f>MAX(CQ31-MAX($BP31:CP31),0)*$EF154</f>
        <v>0</v>
      </c>
      <c r="CR154" s="141">
        <f>MAX(CR31-MAX($BP31:CQ31),0)*$EF154</f>
        <v>0</v>
      </c>
      <c r="CS154" s="141">
        <f>MAX(CS31-MAX($BP31:CR31),0)*$EF154</f>
        <v>0</v>
      </c>
      <c r="CT154" s="141">
        <f>MAX(CT31-MAX($BP31:CS31),0)*$EF154</f>
        <v>0</v>
      </c>
      <c r="CU154" s="141"/>
      <c r="CV154" s="141">
        <f>MAX(CV31-MAX($CV31:CV31),0)*$EF154</f>
        <v>0</v>
      </c>
      <c r="CW154" s="141">
        <f>MAX(CW31-MAX($CV31:CV31),0)*$EF154</f>
        <v>0</v>
      </c>
      <c r="CX154" s="141">
        <f>MAX(CX31-MAX($CV31:CW31),0)*$EF154</f>
        <v>0</v>
      </c>
      <c r="CY154" s="141">
        <f>MAX(CY31-MAX($CV31:CX31),0)*$EF154</f>
        <v>0</v>
      </c>
      <c r="CZ154" s="141">
        <f>MAX(CZ31-MAX($CV31:CY31),0)*$EF154</f>
        <v>0</v>
      </c>
      <c r="DA154" s="141">
        <f>MAX(DA31-MAX($CV31:CZ31),0)*$EF154</f>
        <v>0</v>
      </c>
      <c r="DB154" s="141">
        <f>MAX(DB31-MAX($CV31:DA31),0)*$EF154</f>
        <v>0</v>
      </c>
      <c r="DC154" s="141">
        <f>MAX(DC31-MAX($CV31:DB31),0)*$EF154</f>
        <v>0</v>
      </c>
      <c r="DD154" s="141">
        <f>MAX(DD31-MAX($CV31:DC31),0)*$EF154</f>
        <v>0</v>
      </c>
      <c r="DE154" s="141">
        <f>MAX(DE31-MAX($CV31:DD31),0)*$EF154</f>
        <v>0</v>
      </c>
      <c r="DF154" s="141">
        <f>MAX(DF31-MAX($CV31:DE31),0)*$EF154</f>
        <v>0</v>
      </c>
      <c r="DG154" s="141">
        <f>MAX(DG31-MAX($CV31:DF31),0)*$EF154</f>
        <v>0</v>
      </c>
      <c r="DH154" s="141">
        <f>MAX(DH31-MAX($CV31:DG31),0)*$EF154</f>
        <v>0</v>
      </c>
      <c r="DI154" s="141">
        <f>MAX(DI31-MAX($CV31:DH31),0)*$EF154</f>
        <v>0</v>
      </c>
      <c r="DJ154" s="141">
        <f>MAX(DJ31-MAX($CV31:DI31),0)*$EF154</f>
        <v>0</v>
      </c>
      <c r="DK154" s="141">
        <f>MAX(DK31-MAX($CV31:DJ31),0)*$EF154</f>
        <v>0</v>
      </c>
      <c r="DL154" s="141">
        <f>MAX(DL31-MAX($CV31:DK31),0)*$EF154</f>
        <v>0</v>
      </c>
      <c r="DM154" s="141">
        <f>MAX(DM31-MAX($CV31:DL31),0)*$EF154</f>
        <v>0</v>
      </c>
      <c r="DN154" s="141">
        <f>MAX(DN31-MAX($CV31:DM31),0)*$EF154</f>
        <v>0</v>
      </c>
      <c r="DO154" s="141">
        <f>MAX(DO31-MAX($CV31:DN31),0)*$EF154</f>
        <v>0</v>
      </c>
      <c r="DP154" s="141">
        <f>MAX(DP31-MAX($CV31:DO31),0)*$EF154</f>
        <v>0</v>
      </c>
      <c r="DQ154" s="141">
        <f>MAX(DQ31-MAX($CV31:DP31),0)*$EF154</f>
        <v>0</v>
      </c>
      <c r="DR154" s="141">
        <f>MAX(DR31-MAX($CV31:DQ31),0)*$EF154</f>
        <v>0</v>
      </c>
      <c r="DS154" s="141">
        <f>MAX(DS31-MAX($CV31:DR31),0)*$EF154</f>
        <v>0</v>
      </c>
      <c r="DT154" s="141">
        <f>MAX(DT31-MAX($CV31:DS31),0)*$EF154</f>
        <v>0</v>
      </c>
      <c r="DU154" s="141">
        <f>MAX(DU31-MAX($CV31:DT31),0)*$EF154</f>
        <v>0</v>
      </c>
      <c r="DV154" s="141">
        <f>MAX(DV31-MAX($CV31:DU31),0)*$EF154</f>
        <v>0</v>
      </c>
      <c r="DW154" s="141">
        <f>MAX(DW31-MAX($CV31:DV31),0)*$EF154</f>
        <v>0</v>
      </c>
      <c r="DX154" s="141">
        <f>MAX(DX31-MAX($CV31:DW31),0)*$EF154</f>
        <v>0</v>
      </c>
      <c r="DY154" s="141">
        <f>MAX(DY31-MAX($CV31:DX31),0)*$EF154</f>
        <v>0</v>
      </c>
      <c r="DZ154" s="141">
        <f>MAX(DZ31-MAX($CV31:DY31),0)*$EF154</f>
        <v>0</v>
      </c>
      <c r="EF154" s="336">
        <v>0</v>
      </c>
      <c r="EG154" s="336"/>
      <c r="EH154" s="336"/>
      <c r="EI154" s="336"/>
      <c r="EJ154" s="336"/>
    </row>
    <row r="155" spans="1:140" ht="15.75" thickBot="1">
      <c r="A155" s="31" t="s">
        <v>419</v>
      </c>
      <c r="B155" s="286"/>
      <c r="C155" s="287" t="s">
        <v>417</v>
      </c>
      <c r="D155" s="145">
        <f t="shared" ref="D155:AH155" si="129">SUM(D131:D153)</f>
        <v>0</v>
      </c>
      <c r="E155" s="145">
        <f t="shared" si="129"/>
        <v>125.0549984062781</v>
      </c>
      <c r="F155" s="145">
        <f t="shared" si="129"/>
        <v>121.79439451239766</v>
      </c>
      <c r="G155" s="145">
        <f t="shared" si="129"/>
        <v>120.63628875963541</v>
      </c>
      <c r="H155" s="145">
        <f t="shared" si="129"/>
        <v>118.32938343977418</v>
      </c>
      <c r="I155" s="145">
        <f t="shared" si="129"/>
        <v>116.62115971778947</v>
      </c>
      <c r="J155" s="145">
        <f t="shared" si="129"/>
        <v>109.79856480176954</v>
      </c>
      <c r="K155" s="145">
        <f t="shared" si="129"/>
        <v>109.89142080041331</v>
      </c>
      <c r="L155" s="145">
        <f t="shared" si="129"/>
        <v>112.90933123552566</v>
      </c>
      <c r="M155" s="145">
        <f t="shared" si="129"/>
        <v>120.69269442537538</v>
      </c>
      <c r="N155" s="145">
        <f t="shared" si="129"/>
        <v>135.80470658399179</v>
      </c>
      <c r="O155" s="145">
        <f t="shared" si="129"/>
        <v>126.26677487674917</v>
      </c>
      <c r="P155" s="145">
        <f t="shared" si="129"/>
        <v>166.50820965062223</v>
      </c>
      <c r="Q155" s="145">
        <f t="shared" si="129"/>
        <v>205.25916738890203</v>
      </c>
      <c r="R155" s="145">
        <f t="shared" si="129"/>
        <v>254.47607150226133</v>
      </c>
      <c r="S155" s="145">
        <f t="shared" si="129"/>
        <v>298.4821338990705</v>
      </c>
      <c r="T155" s="145">
        <f t="shared" si="129"/>
        <v>326.12567310930956</v>
      </c>
      <c r="U155" s="145">
        <f t="shared" si="129"/>
        <v>327.0929644997056</v>
      </c>
      <c r="V155" s="145">
        <f t="shared" si="129"/>
        <v>302.79719249866241</v>
      </c>
      <c r="W155" s="145">
        <f t="shared" si="129"/>
        <v>256.45574973369645</v>
      </c>
      <c r="X155" s="145">
        <f t="shared" si="129"/>
        <v>200.41395046746845</v>
      </c>
      <c r="Y155" s="145">
        <f t="shared" si="129"/>
        <v>203.8579416269593</v>
      </c>
      <c r="Z155" s="145">
        <f t="shared" si="129"/>
        <v>155.53553079082093</v>
      </c>
      <c r="AA155" s="145">
        <f t="shared" si="129"/>
        <v>114.10051150016938</v>
      </c>
      <c r="AB155" s="145">
        <f t="shared" si="129"/>
        <v>91.524631697836739</v>
      </c>
      <c r="AC155" s="145">
        <f t="shared" si="129"/>
        <v>73.134058445604055</v>
      </c>
      <c r="AD155" s="145">
        <f t="shared" si="129"/>
        <v>59.870717235961145</v>
      </c>
      <c r="AE155" s="145">
        <f t="shared" si="129"/>
        <v>54.132979114648592</v>
      </c>
      <c r="AF155" s="145">
        <f t="shared" si="129"/>
        <v>48.424522753777225</v>
      </c>
      <c r="AG155" s="145">
        <f t="shared" si="129"/>
        <v>42.742371728931822</v>
      </c>
      <c r="AH155" s="145">
        <f t="shared" si="129"/>
        <v>37.083565712793344</v>
      </c>
      <c r="AI155" s="145"/>
      <c r="AJ155" s="145">
        <f t="shared" ref="AJ155:BN155" si="130">SUM(AJ131:AJ153)</f>
        <v>0</v>
      </c>
      <c r="AK155" s="145">
        <f t="shared" si="130"/>
        <v>125.05606844293153</v>
      </c>
      <c r="AL155" s="145">
        <f t="shared" si="130"/>
        <v>121.79742221996698</v>
      </c>
      <c r="AM155" s="145">
        <f t="shared" si="130"/>
        <v>120.64392717063198</v>
      </c>
      <c r="AN155" s="145">
        <f t="shared" si="130"/>
        <v>118.34742339277551</v>
      </c>
      <c r="AO155" s="145">
        <f t="shared" si="130"/>
        <v>116.66185361767711</v>
      </c>
      <c r="AP155" s="145">
        <f t="shared" si="130"/>
        <v>109.88938308872645</v>
      </c>
      <c r="AQ155" s="145">
        <f t="shared" si="130"/>
        <v>110.08496312641195</v>
      </c>
      <c r="AR155" s="145">
        <f t="shared" si="130"/>
        <v>113.30873465581047</v>
      </c>
      <c r="AS155" s="145">
        <f t="shared" si="130"/>
        <v>121.48923931158124</v>
      </c>
      <c r="AT155" s="145">
        <f t="shared" si="130"/>
        <v>137.33311839004176</v>
      </c>
      <c r="AU155" s="145">
        <f t="shared" si="130"/>
        <v>129.27477094018789</v>
      </c>
      <c r="AV155" s="145">
        <f t="shared" si="130"/>
        <v>171.80642716407428</v>
      </c>
      <c r="AW155" s="145">
        <f t="shared" si="130"/>
        <v>214.08140254017172</v>
      </c>
      <c r="AX155" s="145">
        <f t="shared" si="130"/>
        <v>268.0629333062999</v>
      </c>
      <c r="AY155" s="145">
        <f t="shared" si="130"/>
        <v>317.7465752208883</v>
      </c>
      <c r="AZ155" s="145">
        <f t="shared" si="130"/>
        <v>351.08292885574133</v>
      </c>
      <c r="BA155" s="145">
        <f t="shared" si="130"/>
        <v>356.83649718499828</v>
      </c>
      <c r="BB155" s="145">
        <f t="shared" si="130"/>
        <v>335.56289429076554</v>
      </c>
      <c r="BC155" s="145">
        <f t="shared" si="130"/>
        <v>290.13112080081714</v>
      </c>
      <c r="BD155" s="145">
        <f t="shared" si="130"/>
        <v>233.30981778538165</v>
      </c>
      <c r="BE155" s="145">
        <f t="shared" si="130"/>
        <v>235.75775901476615</v>
      </c>
      <c r="BF155" s="145">
        <f t="shared" si="130"/>
        <v>184.68281465241785</v>
      </c>
      <c r="BG155" s="145">
        <f t="shared" si="130"/>
        <v>131.8728051799167</v>
      </c>
      <c r="BH155" s="145">
        <f t="shared" si="130"/>
        <v>91.524631697836739</v>
      </c>
      <c r="BI155" s="145">
        <f t="shared" si="130"/>
        <v>73.134058445604055</v>
      </c>
      <c r="BJ155" s="145">
        <f t="shared" si="130"/>
        <v>59.870717235961145</v>
      </c>
      <c r="BK155" s="145">
        <f t="shared" si="130"/>
        <v>54.132979114648592</v>
      </c>
      <c r="BL155" s="145">
        <f t="shared" si="130"/>
        <v>48.424522753777225</v>
      </c>
      <c r="BM155" s="145">
        <f t="shared" si="130"/>
        <v>42.742371728931822</v>
      </c>
      <c r="BN155" s="145">
        <f t="shared" si="130"/>
        <v>37.083565712793344</v>
      </c>
      <c r="BO155" s="145"/>
      <c r="BP155" s="145">
        <f t="shared" ref="BP155:CT155" si="131">SUM(BP131:BP153)</f>
        <v>0</v>
      </c>
      <c r="BQ155" s="145">
        <f t="shared" si="131"/>
        <v>36.421326404369381</v>
      </c>
      <c r="BR155" s="145">
        <f t="shared" si="131"/>
        <v>37.029562555323409</v>
      </c>
      <c r="BS155" s="145">
        <f t="shared" si="131"/>
        <v>37.647956249995943</v>
      </c>
      <c r="BT155" s="145">
        <f t="shared" si="131"/>
        <v>38.276677119371605</v>
      </c>
      <c r="BU155" s="145">
        <f t="shared" si="131"/>
        <v>38.915897627264897</v>
      </c>
      <c r="BV155" s="145">
        <f t="shared" si="131"/>
        <v>39.565793117640219</v>
      </c>
      <c r="BW155" s="145">
        <f t="shared" si="131"/>
        <v>40.226541862704934</v>
      </c>
      <c r="BX155" s="145">
        <f t="shared" si="131"/>
        <v>40.898325111812085</v>
      </c>
      <c r="BY155" s="145">
        <f t="shared" si="131"/>
        <v>41.581327141179585</v>
      </c>
      <c r="BZ155" s="145">
        <f t="shared" si="131"/>
        <v>42.275735304437042</v>
      </c>
      <c r="CA155" s="145">
        <f t="shared" si="131"/>
        <v>42.981740084021034</v>
      </c>
      <c r="CB155" s="145">
        <f t="shared" si="131"/>
        <v>43.699535143423759</v>
      </c>
      <c r="CC155" s="145">
        <f t="shared" si="131"/>
        <v>44.429317380319588</v>
      </c>
      <c r="CD155" s="145">
        <f t="shared" si="131"/>
        <v>45.171286980569938</v>
      </c>
      <c r="CE155" s="145">
        <f t="shared" si="131"/>
        <v>45.925647473147656</v>
      </c>
      <c r="CF155" s="145">
        <f t="shared" si="131"/>
        <v>46.692605785948629</v>
      </c>
      <c r="CG155" s="145">
        <f t="shared" si="131"/>
        <v>47.472372302572296</v>
      </c>
      <c r="CH155" s="145">
        <f t="shared" si="131"/>
        <v>48.265160920026851</v>
      </c>
      <c r="CI155" s="145">
        <f t="shared" si="131"/>
        <v>49.071189107390346</v>
      </c>
      <c r="CJ155" s="145">
        <f t="shared" si="131"/>
        <v>49.89067796548288</v>
      </c>
      <c r="CK155" s="145">
        <f t="shared" si="131"/>
        <v>50.723852287507675</v>
      </c>
      <c r="CL155" s="145">
        <f t="shared" si="131"/>
        <v>51.570940620708477</v>
      </c>
      <c r="CM155" s="145">
        <f t="shared" si="131"/>
        <v>52.432175329075932</v>
      </c>
      <c r="CN155" s="145">
        <f t="shared" si="131"/>
        <v>53.307792657069768</v>
      </c>
      <c r="CO155" s="145">
        <f t="shared" si="131"/>
        <v>54.198032794443115</v>
      </c>
      <c r="CP155" s="145">
        <f t="shared" si="131"/>
        <v>55.103139942111135</v>
      </c>
      <c r="CQ155" s="145">
        <f t="shared" si="131"/>
        <v>56.023362379143698</v>
      </c>
      <c r="CR155" s="145">
        <f t="shared" si="131"/>
        <v>56.95895253087577</v>
      </c>
      <c r="CS155" s="145">
        <f t="shared" si="131"/>
        <v>57.9101670381418</v>
      </c>
      <c r="CT155" s="145">
        <f t="shared" si="131"/>
        <v>58.877266827677765</v>
      </c>
      <c r="CU155" s="145"/>
      <c r="CV155" s="145">
        <f t="shared" ref="CV155:DZ155" si="132">SUM(CV131:CV153)</f>
        <v>0</v>
      </c>
      <c r="CW155" s="145">
        <f t="shared" si="132"/>
        <v>37.154347536242106</v>
      </c>
      <c r="CX155" s="145">
        <f t="shared" si="132"/>
        <v>38.002076300298413</v>
      </c>
      <c r="CY155" s="145">
        <f t="shared" si="132"/>
        <v>39.078262483644586</v>
      </c>
      <c r="CZ155" s="145">
        <f t="shared" si="132"/>
        <v>40.58087477455009</v>
      </c>
      <c r="DA155" s="145">
        <f t="shared" si="132"/>
        <v>42.87791256376336</v>
      </c>
      <c r="DB155" s="145">
        <f t="shared" si="132"/>
        <v>46.617601784780277</v>
      </c>
      <c r="DC155" s="145">
        <f t="shared" si="132"/>
        <v>52.976354097934355</v>
      </c>
      <c r="DD155" s="145">
        <f t="shared" si="132"/>
        <v>63.892771886794137</v>
      </c>
      <c r="DE155" s="145">
        <f t="shared" si="132"/>
        <v>82.410575005943812</v>
      </c>
      <c r="DF155" s="145">
        <f t="shared" si="132"/>
        <v>112.88751062804334</v>
      </c>
      <c r="DG155" s="145">
        <f t="shared" si="132"/>
        <v>156.71080548307947</v>
      </c>
      <c r="DH155" s="145">
        <f t="shared" si="132"/>
        <v>221.55449055834632</v>
      </c>
      <c r="DI155" s="145">
        <f t="shared" si="132"/>
        <v>304.74435173695491</v>
      </c>
      <c r="DJ155" s="145">
        <f t="shared" si="132"/>
        <v>399.3638880233882</v>
      </c>
      <c r="DK155" s="145">
        <f t="shared" si="132"/>
        <v>489.23553587693436</v>
      </c>
      <c r="DL155" s="145">
        <f t="shared" si="132"/>
        <v>553.73171936834729</v>
      </c>
      <c r="DM155" s="145">
        <f t="shared" si="132"/>
        <v>576.96633894391891</v>
      </c>
      <c r="DN155" s="145">
        <f t="shared" si="132"/>
        <v>557.61259984421815</v>
      </c>
      <c r="DO155" s="145">
        <f t="shared" si="132"/>
        <v>498.30731690519599</v>
      </c>
      <c r="DP155" s="145">
        <f t="shared" si="132"/>
        <v>416.10364337729538</v>
      </c>
      <c r="DQ155" s="145">
        <f t="shared" si="132"/>
        <v>353.7856322119676</v>
      </c>
      <c r="DR155" s="145">
        <f t="shared" si="132"/>
        <v>273.6200338704802</v>
      </c>
      <c r="DS155" s="145">
        <f t="shared" si="132"/>
        <v>201.86606843639817</v>
      </c>
      <c r="DT155" s="145">
        <f t="shared" si="132"/>
        <v>144.38281538701474</v>
      </c>
      <c r="DU155" s="145">
        <f t="shared" si="132"/>
        <v>100.48523091874463</v>
      </c>
      <c r="DV155" s="145">
        <f t="shared" si="132"/>
        <v>72.827576426652243</v>
      </c>
      <c r="DW155" s="145">
        <f t="shared" si="132"/>
        <v>62.151105459462933</v>
      </c>
      <c r="DX155" s="145">
        <f t="shared" si="132"/>
        <v>56.95895253087577</v>
      </c>
      <c r="DY155" s="145">
        <f t="shared" si="132"/>
        <v>57.9101670381418</v>
      </c>
      <c r="DZ155" s="145">
        <f t="shared" si="132"/>
        <v>58.877266827677765</v>
      </c>
    </row>
  </sheetData>
  <mergeCells count="4">
    <mergeCell ref="D1:AH1"/>
    <mergeCell ref="AJ1:BN1"/>
    <mergeCell ref="BP1:CT1"/>
    <mergeCell ref="CV1:DZ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46F6-B233-4B20-AE86-AABC406AEE9D}">
  <sheetPr>
    <tabColor theme="9"/>
  </sheetPr>
  <dimension ref="A1:BR59"/>
  <sheetViews>
    <sheetView zoomScale="70" zoomScaleNormal="70" workbookViewId="0">
      <selection activeCell="AT18" sqref="AT18"/>
    </sheetView>
  </sheetViews>
  <sheetFormatPr defaultRowHeight="15" outlineLevelCol="1"/>
  <cols>
    <col min="1" max="1" width="10.140625" customWidth="1"/>
    <col min="2" max="2" width="29.5703125" customWidth="1"/>
    <col min="3" max="3" width="8.7109375" style="5"/>
    <col min="4" max="4" width="13.85546875" bestFit="1" customWidth="1"/>
    <col min="5" max="13" width="8.7109375" hidden="1" customWidth="1" outlineLevel="1"/>
    <col min="14" max="14" width="13.85546875" bestFit="1" customWidth="1" collapsed="1"/>
    <col min="15" max="23" width="0" hidden="1" customWidth="1" outlineLevel="1"/>
    <col min="24" max="24" width="13.85546875" bestFit="1" customWidth="1" collapsed="1"/>
    <col min="25" max="33" width="0" hidden="1" customWidth="1" outlineLevel="1"/>
    <col min="34" max="34" width="13.85546875" bestFit="1" customWidth="1" collapsed="1"/>
    <col min="36" max="36" width="13.85546875" bestFit="1" customWidth="1"/>
    <col min="37" max="45" width="8.7109375" hidden="1" customWidth="1" outlineLevel="1"/>
    <col min="46" max="46" width="13.85546875" bestFit="1" customWidth="1" collapsed="1"/>
    <col min="47" max="55" width="0" hidden="1" customWidth="1" outlineLevel="1"/>
    <col min="56" max="56" width="13.85546875" bestFit="1" customWidth="1" collapsed="1"/>
    <col min="57" max="65" width="0" hidden="1" customWidth="1" outlineLevel="1"/>
    <col min="66" max="66" width="13.85546875" bestFit="1" customWidth="1" collapsed="1"/>
  </cols>
  <sheetData>
    <row r="1" spans="1:70">
      <c r="A1" s="1"/>
      <c r="B1" s="1"/>
      <c r="D1" s="372" t="s">
        <v>12</v>
      </c>
      <c r="E1" s="372"/>
      <c r="F1" s="372"/>
      <c r="G1" s="372"/>
      <c r="H1" s="372"/>
      <c r="I1" s="372"/>
      <c r="J1" s="372"/>
      <c r="K1" s="372"/>
      <c r="L1" s="372"/>
      <c r="M1" s="372"/>
      <c r="N1" s="372"/>
      <c r="O1" s="372"/>
      <c r="P1" s="372"/>
      <c r="Q1" s="372"/>
      <c r="R1" s="372"/>
      <c r="S1" s="372"/>
      <c r="T1" s="372"/>
      <c r="U1" s="372"/>
      <c r="V1" s="372"/>
      <c r="W1" s="372"/>
      <c r="X1" s="372"/>
      <c r="Y1" s="372"/>
      <c r="Z1" s="372"/>
      <c r="AA1" s="372"/>
      <c r="AB1" s="372"/>
      <c r="AC1" s="372"/>
      <c r="AD1" s="372"/>
      <c r="AE1" s="372"/>
      <c r="AF1" s="372"/>
      <c r="AG1" s="372"/>
      <c r="AH1" s="372"/>
      <c r="AJ1" s="372" t="s">
        <v>13</v>
      </c>
      <c r="AK1" s="372"/>
      <c r="AL1" s="372"/>
      <c r="AM1" s="372"/>
      <c r="AN1" s="372"/>
      <c r="AO1" s="372"/>
      <c r="AP1" s="372"/>
      <c r="AQ1" s="372"/>
      <c r="AR1" s="372"/>
      <c r="AS1" s="372"/>
      <c r="AT1" s="372"/>
      <c r="AU1" s="372"/>
      <c r="AV1" s="372"/>
      <c r="AW1" s="372"/>
      <c r="AX1" s="372"/>
      <c r="AY1" s="372"/>
      <c r="AZ1" s="372"/>
      <c r="BA1" s="372"/>
      <c r="BB1" s="372"/>
      <c r="BC1" s="372"/>
      <c r="BD1" s="372"/>
      <c r="BE1" s="372"/>
      <c r="BF1" s="372"/>
      <c r="BG1" s="372"/>
      <c r="BH1" s="372"/>
      <c r="BI1" s="372"/>
      <c r="BJ1" s="372"/>
      <c r="BK1" s="372"/>
      <c r="BL1" s="372"/>
      <c r="BM1" s="372"/>
      <c r="BN1" s="372"/>
    </row>
    <row r="2" spans="1:70" s="1" customFormat="1">
      <c r="C2" s="12"/>
      <c r="D2" s="1">
        <v>2020</v>
      </c>
      <c r="E2" s="1">
        <f>D2+1</f>
        <v>2021</v>
      </c>
      <c r="F2" s="1">
        <f t="shared" ref="F2:AH2" si="0">E2+1</f>
        <v>2022</v>
      </c>
      <c r="G2" s="1">
        <f t="shared" si="0"/>
        <v>2023</v>
      </c>
      <c r="H2" s="1">
        <f t="shared" si="0"/>
        <v>2024</v>
      </c>
      <c r="I2" s="1">
        <f t="shared" si="0"/>
        <v>2025</v>
      </c>
      <c r="J2" s="1">
        <f t="shared" si="0"/>
        <v>2026</v>
      </c>
      <c r="K2" s="1">
        <f t="shared" si="0"/>
        <v>2027</v>
      </c>
      <c r="L2" s="1">
        <f t="shared" si="0"/>
        <v>2028</v>
      </c>
      <c r="M2" s="1">
        <f t="shared" si="0"/>
        <v>2029</v>
      </c>
      <c r="N2" s="1">
        <f t="shared" si="0"/>
        <v>2030</v>
      </c>
      <c r="O2" s="1">
        <f t="shared" si="0"/>
        <v>2031</v>
      </c>
      <c r="P2" s="1">
        <f t="shared" si="0"/>
        <v>2032</v>
      </c>
      <c r="Q2" s="1">
        <f t="shared" si="0"/>
        <v>2033</v>
      </c>
      <c r="R2" s="1">
        <f>Q2+1</f>
        <v>2034</v>
      </c>
      <c r="S2" s="1">
        <f t="shared" si="0"/>
        <v>2035</v>
      </c>
      <c r="T2" s="1">
        <f t="shared" si="0"/>
        <v>2036</v>
      </c>
      <c r="U2" s="1">
        <f t="shared" si="0"/>
        <v>2037</v>
      </c>
      <c r="V2" s="1">
        <f t="shared" si="0"/>
        <v>2038</v>
      </c>
      <c r="W2" s="1">
        <f t="shared" si="0"/>
        <v>2039</v>
      </c>
      <c r="X2" s="1">
        <f t="shared" si="0"/>
        <v>2040</v>
      </c>
      <c r="Y2" s="1">
        <f t="shared" si="0"/>
        <v>2041</v>
      </c>
      <c r="Z2" s="1">
        <f t="shared" si="0"/>
        <v>2042</v>
      </c>
      <c r="AA2" s="1">
        <f t="shared" si="0"/>
        <v>2043</v>
      </c>
      <c r="AB2" s="1">
        <f t="shared" si="0"/>
        <v>2044</v>
      </c>
      <c r="AC2" s="1">
        <f>AB2+1</f>
        <v>2045</v>
      </c>
      <c r="AD2" s="1">
        <f t="shared" si="0"/>
        <v>2046</v>
      </c>
      <c r="AE2" s="1">
        <f t="shared" si="0"/>
        <v>2047</v>
      </c>
      <c r="AF2" s="1">
        <f t="shared" si="0"/>
        <v>2048</v>
      </c>
      <c r="AG2" s="1">
        <f>AF2+1</f>
        <v>2049</v>
      </c>
      <c r="AH2" s="1">
        <f t="shared" si="0"/>
        <v>2050</v>
      </c>
      <c r="AJ2" s="1">
        <v>2020</v>
      </c>
      <c r="AK2" s="1">
        <f>AJ2+1</f>
        <v>2021</v>
      </c>
      <c r="AL2" s="1">
        <f t="shared" ref="AL2:AW2" si="1">AK2+1</f>
        <v>2022</v>
      </c>
      <c r="AM2" s="1">
        <f t="shared" si="1"/>
        <v>2023</v>
      </c>
      <c r="AN2" s="1">
        <f t="shared" si="1"/>
        <v>2024</v>
      </c>
      <c r="AO2" s="1">
        <f t="shared" si="1"/>
        <v>2025</v>
      </c>
      <c r="AP2" s="1">
        <f t="shared" si="1"/>
        <v>2026</v>
      </c>
      <c r="AQ2" s="1">
        <f t="shared" si="1"/>
        <v>2027</v>
      </c>
      <c r="AR2" s="1">
        <f t="shared" si="1"/>
        <v>2028</v>
      </c>
      <c r="AS2" s="1">
        <f t="shared" si="1"/>
        <v>2029</v>
      </c>
      <c r="AT2" s="1">
        <f t="shared" si="1"/>
        <v>2030</v>
      </c>
      <c r="AU2" s="1">
        <f t="shared" si="1"/>
        <v>2031</v>
      </c>
      <c r="AV2" s="1">
        <f t="shared" si="1"/>
        <v>2032</v>
      </c>
      <c r="AW2" s="1">
        <f t="shared" si="1"/>
        <v>2033</v>
      </c>
      <c r="AX2" s="1">
        <f>AW2+1</f>
        <v>2034</v>
      </c>
      <c r="AY2" s="1">
        <f t="shared" ref="AY2:BH2" si="2">AX2+1</f>
        <v>2035</v>
      </c>
      <c r="AZ2" s="1">
        <f t="shared" si="2"/>
        <v>2036</v>
      </c>
      <c r="BA2" s="1">
        <f t="shared" si="2"/>
        <v>2037</v>
      </c>
      <c r="BB2" s="1">
        <f t="shared" si="2"/>
        <v>2038</v>
      </c>
      <c r="BC2" s="1">
        <f t="shared" si="2"/>
        <v>2039</v>
      </c>
      <c r="BD2" s="1">
        <f t="shared" si="2"/>
        <v>2040</v>
      </c>
      <c r="BE2" s="1">
        <f t="shared" si="2"/>
        <v>2041</v>
      </c>
      <c r="BF2" s="1">
        <f t="shared" si="2"/>
        <v>2042</v>
      </c>
      <c r="BG2" s="1">
        <f t="shared" si="2"/>
        <v>2043</v>
      </c>
      <c r="BH2" s="1">
        <f t="shared" si="2"/>
        <v>2044</v>
      </c>
      <c r="BI2" s="1">
        <f>BH2+1</f>
        <v>2045</v>
      </c>
      <c r="BJ2" s="1">
        <f t="shared" ref="BJ2:BL2" si="3">BI2+1</f>
        <v>2046</v>
      </c>
      <c r="BK2" s="1">
        <f t="shared" si="3"/>
        <v>2047</v>
      </c>
      <c r="BL2" s="1">
        <f t="shared" si="3"/>
        <v>2048</v>
      </c>
      <c r="BM2" s="1">
        <f>BL2+1</f>
        <v>2049</v>
      </c>
      <c r="BN2" s="1">
        <f t="shared" ref="BN2" si="4">BM2+1</f>
        <v>2050</v>
      </c>
    </row>
    <row r="3" spans="1:70" s="3" customFormat="1" ht="15.75" thickBot="1">
      <c r="A3" s="3" t="s">
        <v>214</v>
      </c>
      <c r="C3" s="266"/>
    </row>
    <row r="4" spans="1:70" s="186" customFormat="1">
      <c r="A4" s="181" t="s">
        <v>215</v>
      </c>
      <c r="B4" s="182"/>
      <c r="C4" s="183" t="s">
        <v>200</v>
      </c>
      <c r="D4" s="184">
        <f>D17+D57+D27+D32+D37+D42+D47+D52+D20+D23</f>
        <v>26526278.285522588</v>
      </c>
      <c r="E4" s="184">
        <f t="shared" ref="E4:AH5" si="5">E17+E57+E27+E32+E37+E42+E47+E52+E20+E23</f>
        <v>26428044.219364036</v>
      </c>
      <c r="F4" s="184">
        <f t="shared" si="5"/>
        <v>26330255.685654476</v>
      </c>
      <c r="G4" s="184">
        <f t="shared" si="5"/>
        <v>26232910.487882674</v>
      </c>
      <c r="H4" s="184">
        <f t="shared" si="5"/>
        <v>26136006.440384828</v>
      </c>
      <c r="I4" s="184">
        <f t="shared" si="5"/>
        <v>26031546.455695629</v>
      </c>
      <c r="J4" s="184">
        <f t="shared" si="5"/>
        <v>25923304.377379034</v>
      </c>
      <c r="K4" s="184">
        <f t="shared" si="5"/>
        <v>25815624.766866796</v>
      </c>
      <c r="L4" s="184">
        <f t="shared" si="5"/>
        <v>25708504.477153756</v>
      </c>
      <c r="M4" s="184">
        <f t="shared" si="5"/>
        <v>25601940.378843073</v>
      </c>
      <c r="N4" s="184">
        <f t="shared" si="5"/>
        <v>25495929.36004775</v>
      </c>
      <c r="O4" s="184">
        <f t="shared" si="5"/>
        <v>25371670.844702769</v>
      </c>
      <c r="P4" s="184">
        <f t="shared" si="5"/>
        <v>25248170.563214954</v>
      </c>
      <c r="Q4" s="184">
        <f t="shared" si="5"/>
        <v>25125423.519847289</v>
      </c>
      <c r="R4" s="184">
        <f t="shared" si="5"/>
        <v>25003424.751782179</v>
      </c>
      <c r="S4" s="184">
        <f t="shared" si="5"/>
        <v>24882169.328904521</v>
      </c>
      <c r="T4" s="184">
        <f t="shared" si="5"/>
        <v>24744986.230092108</v>
      </c>
      <c r="U4" s="184">
        <f t="shared" si="5"/>
        <v>24608758.892099231</v>
      </c>
      <c r="V4" s="184">
        <f t="shared" si="5"/>
        <v>24473480.127674311</v>
      </c>
      <c r="W4" s="184">
        <f t="shared" si="5"/>
        <v>24339142.803617805</v>
      </c>
      <c r="X4" s="184">
        <f t="shared" si="5"/>
        <v>24205739.840375699</v>
      </c>
      <c r="Y4" s="184">
        <f t="shared" si="5"/>
        <v>24061609.383959759</v>
      </c>
      <c r="Z4" s="184">
        <f t="shared" si="5"/>
        <v>23918575.149600822</v>
      </c>
      <c r="AA4" s="184">
        <f t="shared" si="5"/>
        <v>23776628.141265102</v>
      </c>
      <c r="AB4" s="184">
        <f t="shared" si="5"/>
        <v>23635759.436746523</v>
      </c>
      <c r="AC4" s="184">
        <f t="shared" si="5"/>
        <v>23495960.187060833</v>
      </c>
      <c r="AD4" s="184">
        <f t="shared" si="5"/>
        <v>23351360.341498949</v>
      </c>
      <c r="AE4" s="184">
        <f t="shared" si="5"/>
        <v>23207910.834015619</v>
      </c>
      <c r="AF4" s="184">
        <f t="shared" si="5"/>
        <v>23065601.793413345</v>
      </c>
      <c r="AG4" s="184">
        <f t="shared" si="5"/>
        <v>22924423.433201425</v>
      </c>
      <c r="AH4" s="184">
        <f t="shared" si="5"/>
        <v>22784366.050869055</v>
      </c>
      <c r="AI4" s="184"/>
      <c r="AJ4" s="184">
        <f>D4</f>
        <v>26526278.285522588</v>
      </c>
      <c r="AK4" s="184">
        <f t="shared" ref="AK4:BN4" si="6">E4</f>
        <v>26428044.219364036</v>
      </c>
      <c r="AL4" s="184">
        <f t="shared" si="6"/>
        <v>26330255.685654476</v>
      </c>
      <c r="AM4" s="184">
        <f t="shared" si="6"/>
        <v>26232910.487882674</v>
      </c>
      <c r="AN4" s="184">
        <f t="shared" si="6"/>
        <v>26136006.440384828</v>
      </c>
      <c r="AO4" s="184">
        <f t="shared" si="6"/>
        <v>26031546.455695629</v>
      </c>
      <c r="AP4" s="184">
        <f t="shared" si="6"/>
        <v>25923304.377379034</v>
      </c>
      <c r="AQ4" s="184">
        <f t="shared" si="6"/>
        <v>25815624.766866796</v>
      </c>
      <c r="AR4" s="184">
        <f t="shared" si="6"/>
        <v>25708504.477153756</v>
      </c>
      <c r="AS4" s="184">
        <f t="shared" si="6"/>
        <v>25601940.378843073</v>
      </c>
      <c r="AT4" s="184">
        <f t="shared" si="6"/>
        <v>25495929.36004775</v>
      </c>
      <c r="AU4" s="184">
        <f t="shared" si="6"/>
        <v>25371670.844702769</v>
      </c>
      <c r="AV4" s="184">
        <f t="shared" si="6"/>
        <v>25248170.563214954</v>
      </c>
      <c r="AW4" s="184">
        <f t="shared" si="6"/>
        <v>25125423.519847289</v>
      </c>
      <c r="AX4" s="184">
        <f t="shared" si="6"/>
        <v>25003424.751782179</v>
      </c>
      <c r="AY4" s="184">
        <f t="shared" si="6"/>
        <v>24882169.328904521</v>
      </c>
      <c r="AZ4" s="184">
        <f t="shared" si="6"/>
        <v>24744986.230092108</v>
      </c>
      <c r="BA4" s="184">
        <f t="shared" si="6"/>
        <v>24608758.892099231</v>
      </c>
      <c r="BB4" s="184">
        <f t="shared" si="6"/>
        <v>24473480.127674311</v>
      </c>
      <c r="BC4" s="184">
        <f t="shared" si="6"/>
        <v>24339142.803617805</v>
      </c>
      <c r="BD4" s="184">
        <f t="shared" si="6"/>
        <v>24205739.840375699</v>
      </c>
      <c r="BE4" s="184">
        <f t="shared" si="6"/>
        <v>24061609.383959759</v>
      </c>
      <c r="BF4" s="184">
        <f t="shared" si="6"/>
        <v>23918575.149600822</v>
      </c>
      <c r="BG4" s="184">
        <f t="shared" si="6"/>
        <v>23776628.141265102</v>
      </c>
      <c r="BH4" s="184">
        <f t="shared" si="6"/>
        <v>23635759.436746523</v>
      </c>
      <c r="BI4" s="184">
        <f t="shared" si="6"/>
        <v>23495960.187060833</v>
      </c>
      <c r="BJ4" s="184">
        <f t="shared" si="6"/>
        <v>23351360.341498949</v>
      </c>
      <c r="BK4" s="184">
        <f t="shared" si="6"/>
        <v>23207910.834015619</v>
      </c>
      <c r="BL4" s="184">
        <f t="shared" si="6"/>
        <v>23065601.793413345</v>
      </c>
      <c r="BM4" s="184">
        <f t="shared" si="6"/>
        <v>22924423.433201425</v>
      </c>
      <c r="BN4" s="184">
        <f t="shared" si="6"/>
        <v>22784366.050869055</v>
      </c>
      <c r="BQ4" s="267"/>
      <c r="BR4" s="268"/>
    </row>
    <row r="5" spans="1:70">
      <c r="A5" s="1" t="s">
        <v>216</v>
      </c>
      <c r="C5" s="5" t="s">
        <v>200</v>
      </c>
      <c r="D5" s="124">
        <f>D18+D58+D28+D33+D38+D43+D48+D53+D21+D24</f>
        <v>26526255.439120732</v>
      </c>
      <c r="E5" s="124">
        <f t="shared" si="5"/>
        <v>26091326.196749259</v>
      </c>
      <c r="F5" s="124">
        <f t="shared" si="5"/>
        <v>25625699.216716729</v>
      </c>
      <c r="G5" s="124">
        <f t="shared" si="5"/>
        <v>25164700.024831235</v>
      </c>
      <c r="H5" s="124">
        <f t="shared" si="5"/>
        <v>24709521.371977974</v>
      </c>
      <c r="I5" s="124">
        <f t="shared" si="5"/>
        <v>24252303.119385742</v>
      </c>
      <c r="J5" s="124">
        <f t="shared" si="5"/>
        <v>23801704.814555448</v>
      </c>
      <c r="K5" s="124">
        <f t="shared" si="5"/>
        <v>23357342.138244908</v>
      </c>
      <c r="L5" s="124">
        <f t="shared" si="5"/>
        <v>22918721.297539588</v>
      </c>
      <c r="M5" s="124">
        <f t="shared" si="5"/>
        <v>22485035.31364172</v>
      </c>
      <c r="N5" s="124">
        <f t="shared" si="5"/>
        <v>22055696.600223035</v>
      </c>
      <c r="O5" s="124">
        <f t="shared" si="5"/>
        <v>21376512.195931751</v>
      </c>
      <c r="P5" s="124">
        <f t="shared" si="5"/>
        <v>20824652.658509549</v>
      </c>
      <c r="Q5" s="124">
        <f t="shared" si="5"/>
        <v>20268678.142212022</v>
      </c>
      <c r="R5" s="124">
        <f t="shared" si="5"/>
        <v>19711766.026851036</v>
      </c>
      <c r="S5" s="124">
        <f t="shared" si="5"/>
        <v>19154757.835665956</v>
      </c>
      <c r="T5" s="124">
        <f t="shared" si="5"/>
        <v>18584757.397175826</v>
      </c>
      <c r="U5" s="124">
        <f t="shared" si="5"/>
        <v>18022289.092247643</v>
      </c>
      <c r="V5" s="124">
        <f t="shared" si="5"/>
        <v>17471512.749192249</v>
      </c>
      <c r="W5" s="124">
        <f t="shared" si="5"/>
        <v>16936594.111301888</v>
      </c>
      <c r="X5" s="124">
        <f t="shared" si="5"/>
        <v>16440343.80317154</v>
      </c>
      <c r="Y5" s="124">
        <f t="shared" si="5"/>
        <v>15815319.021883084</v>
      </c>
      <c r="Z5" s="124">
        <f t="shared" si="5"/>
        <v>15228548.782635771</v>
      </c>
      <c r="AA5" s="124">
        <f t="shared" si="5"/>
        <v>14662613.917550059</v>
      </c>
      <c r="AB5" s="124">
        <f t="shared" si="5"/>
        <v>14114754.247436669</v>
      </c>
      <c r="AC5" s="124">
        <f t="shared" si="5"/>
        <v>13590653.742732044</v>
      </c>
      <c r="AD5" s="124">
        <f t="shared" si="5"/>
        <v>13087206.19534291</v>
      </c>
      <c r="AE5" s="124">
        <f t="shared" si="5"/>
        <v>12598691.561803503</v>
      </c>
      <c r="AF5" s="124">
        <f t="shared" si="5"/>
        <v>12125928.248566736</v>
      </c>
      <c r="AG5" s="124">
        <f t="shared" si="5"/>
        <v>11679697.473106287</v>
      </c>
      <c r="AH5" s="124">
        <f>AH18+AH58+AH28+AH33+AH38+AH43+AH48+AH53+AH21+AH24</f>
        <v>11257702.114302464</v>
      </c>
      <c r="AI5" s="124"/>
      <c r="AJ5" s="124">
        <f>AJ18+AJ58+AJ28+AJ33+AJ38+AJ43+AJ48+AJ53+AJ21+AJ24</f>
        <v>26526265.884961259</v>
      </c>
      <c r="AK5" s="124">
        <f t="shared" ref="AK5:BN5" si="7">AK18+AK58+AK28+AK33+AK38+AK43+AK48+AK53+AK21+AK24</f>
        <v>26198821.866263635</v>
      </c>
      <c r="AL5" s="124">
        <f t="shared" si="7"/>
        <v>25839730.409683537</v>
      </c>
      <c r="AM5" s="124">
        <f t="shared" si="7"/>
        <v>25484332.217823967</v>
      </c>
      <c r="AN5" s="124">
        <f t="shared" si="7"/>
        <v>25133844.236438494</v>
      </c>
      <c r="AO5" s="124">
        <f t="shared" si="7"/>
        <v>24780315.671274576</v>
      </c>
      <c r="AP5" s="124">
        <f t="shared" si="7"/>
        <v>24432471.909896553</v>
      </c>
      <c r="AQ5" s="124">
        <f t="shared" si="7"/>
        <v>24090112.868003204</v>
      </c>
      <c r="AR5" s="124">
        <f t="shared" si="7"/>
        <v>23752961.056501735</v>
      </c>
      <c r="AS5" s="124">
        <f t="shared" si="7"/>
        <v>23420566.632163212</v>
      </c>
      <c r="AT5" s="124">
        <f t="shared" si="7"/>
        <v>23092915.535195448</v>
      </c>
      <c r="AU5" s="124">
        <f t="shared" si="7"/>
        <v>22560967.716670353</v>
      </c>
      <c r="AV5" s="124">
        <f t="shared" si="7"/>
        <v>22151344.949434962</v>
      </c>
      <c r="AW5" s="124">
        <f t="shared" si="7"/>
        <v>21741146.01149866</v>
      </c>
      <c r="AX5" s="124">
        <f t="shared" si="7"/>
        <v>21332934.440893814</v>
      </c>
      <c r="AY5" s="124">
        <f t="shared" si="7"/>
        <v>20927160.009458821</v>
      </c>
      <c r="AZ5" s="124">
        <f t="shared" si="7"/>
        <v>20508818.743612856</v>
      </c>
      <c r="BA5" s="124">
        <f t="shared" si="7"/>
        <v>20097292.299308065</v>
      </c>
      <c r="BB5" s="124">
        <f t="shared" si="7"/>
        <v>19695357.703810625</v>
      </c>
      <c r="BC5" s="124">
        <f t="shared" si="7"/>
        <v>19305291.910645485</v>
      </c>
      <c r="BD5" s="124">
        <f t="shared" si="7"/>
        <v>18950370.893331252</v>
      </c>
      <c r="BE5" s="124">
        <f t="shared" si="7"/>
        <v>18493566.187451106</v>
      </c>
      <c r="BF5" s="124">
        <f t="shared" si="7"/>
        <v>18071541.723257404</v>
      </c>
      <c r="BG5" s="124">
        <f t="shared" si="7"/>
        <v>17665876.860250808</v>
      </c>
      <c r="BH5" s="124">
        <f t="shared" si="7"/>
        <v>17274375.044409115</v>
      </c>
      <c r="BI5" s="124">
        <f t="shared" si="7"/>
        <v>16896180.449172266</v>
      </c>
      <c r="BJ5" s="124">
        <f t="shared" si="7"/>
        <v>16528845.368091978</v>
      </c>
      <c r="BK5" s="124">
        <f t="shared" si="7"/>
        <v>16175468.111959718</v>
      </c>
      <c r="BL5" s="124">
        <f t="shared" si="7"/>
        <v>15836258.998423774</v>
      </c>
      <c r="BM5" s="124">
        <f t="shared" si="7"/>
        <v>15511744.539225452</v>
      </c>
      <c r="BN5" s="124">
        <f t="shared" si="7"/>
        <v>15235797.479172137</v>
      </c>
    </row>
    <row r="6" spans="1:70">
      <c r="A6" s="1" t="s">
        <v>217</v>
      </c>
      <c r="C6" s="5" t="s">
        <v>200</v>
      </c>
      <c r="D6" s="124">
        <f t="shared" ref="D6:AH6" si="8">D24+D29+D34+D39+D44+D49+D54</f>
        <v>1446485.0093077703</v>
      </c>
      <c r="E6" s="124">
        <f t="shared" si="8"/>
        <v>1487856.7535555474</v>
      </c>
      <c r="F6" s="124">
        <f t="shared" si="8"/>
        <v>1523747.9788533684</v>
      </c>
      <c r="G6" s="124">
        <f t="shared" si="8"/>
        <v>1556581.9429103862</v>
      </c>
      <c r="H6" s="124">
        <f t="shared" si="8"/>
        <v>1585764.0130298727</v>
      </c>
      <c r="I6" s="124">
        <f t="shared" si="8"/>
        <v>1611402.6824462214</v>
      </c>
      <c r="J6" s="124">
        <f t="shared" si="8"/>
        <v>1629554.2511025434</v>
      </c>
      <c r="K6" s="124">
        <f t="shared" si="8"/>
        <v>1643764.5925429778</v>
      </c>
      <c r="L6" s="124">
        <f t="shared" si="8"/>
        <v>1653766.8667802545</v>
      </c>
      <c r="M6" s="124">
        <f t="shared" si="8"/>
        <v>1658987.4070328947</v>
      </c>
      <c r="N6" s="124">
        <f t="shared" si="8"/>
        <v>1658415.9706674961</v>
      </c>
      <c r="O6" s="124">
        <f t="shared" si="8"/>
        <v>1609761.5706225508</v>
      </c>
      <c r="P6" s="124">
        <f t="shared" si="8"/>
        <v>1556874.2270323299</v>
      </c>
      <c r="Q6" s="124">
        <f t="shared" si="8"/>
        <v>1493829.2383746447</v>
      </c>
      <c r="R6" s="124">
        <f t="shared" si="8"/>
        <v>1422139.6421472188</v>
      </c>
      <c r="S6" s="124">
        <f t="shared" si="8"/>
        <v>1342644.9966649716</v>
      </c>
      <c r="T6" s="124">
        <f t="shared" si="8"/>
        <v>1258329.8300457699</v>
      </c>
      <c r="U6" s="124">
        <f t="shared" si="8"/>
        <v>1173013.3071665913</v>
      </c>
      <c r="V6" s="124">
        <f t="shared" si="8"/>
        <v>1096936.5126249357</v>
      </c>
      <c r="W6" s="124">
        <f t="shared" si="8"/>
        <v>1027258.4715247157</v>
      </c>
      <c r="X6" s="124">
        <f t="shared" si="8"/>
        <v>964876.07179852843</v>
      </c>
      <c r="Y6" s="124">
        <f t="shared" si="8"/>
        <v>917151.236010105</v>
      </c>
      <c r="Z6" s="124">
        <f t="shared" si="8"/>
        <v>876796.68444319442</v>
      </c>
      <c r="AA6" s="124">
        <f t="shared" si="8"/>
        <v>840468.72809114179</v>
      </c>
      <c r="AB6" s="124">
        <f t="shared" si="8"/>
        <v>807369.38374966837</v>
      </c>
      <c r="AC6" s="124">
        <f t="shared" si="8"/>
        <v>776414.51468051772</v>
      </c>
      <c r="AD6" s="124">
        <f t="shared" si="8"/>
        <v>746403.12226169603</v>
      </c>
      <c r="AE6" s="124">
        <f t="shared" si="8"/>
        <v>716746.45475270296</v>
      </c>
      <c r="AF6" s="124">
        <f t="shared" si="8"/>
        <v>686866.71355412761</v>
      </c>
      <c r="AG6" s="124">
        <f t="shared" si="8"/>
        <v>656474.57653137133</v>
      </c>
      <c r="AH6" s="124">
        <f t="shared" si="8"/>
        <v>632842.51305710687</v>
      </c>
      <c r="AI6" s="124"/>
      <c r="AJ6" s="124">
        <f t="shared" ref="AJ6:BN6" si="9">AJ24+AJ29+AJ34+AJ39+AJ44+AJ49+AJ54</f>
        <v>1166832.3588072374</v>
      </c>
      <c r="AK6" s="124">
        <f t="shared" si="9"/>
        <v>1210550.9180044541</v>
      </c>
      <c r="AL6" s="124">
        <f t="shared" si="9"/>
        <v>1249720.9261735149</v>
      </c>
      <c r="AM6" s="124">
        <f t="shared" si="9"/>
        <v>1286820.4411971197</v>
      </c>
      <c r="AN6" s="124">
        <f t="shared" si="9"/>
        <v>1321803.9877188148</v>
      </c>
      <c r="AO6" s="124">
        <f t="shared" si="9"/>
        <v>1354675.3632240281</v>
      </c>
      <c r="AP6" s="124">
        <f t="shared" si="9"/>
        <v>1380780.6574472748</v>
      </c>
      <c r="AQ6" s="124">
        <f t="shared" si="9"/>
        <v>1404433.7675274985</v>
      </c>
      <c r="AR6" s="124">
        <f t="shared" si="9"/>
        <v>1425507.750283455</v>
      </c>
      <c r="AS6" s="124">
        <f t="shared" si="9"/>
        <v>1443743.1691407072</v>
      </c>
      <c r="AT6" s="124">
        <f t="shared" si="9"/>
        <v>1458682.1331092061</v>
      </c>
      <c r="AU6" s="124">
        <f t="shared" si="9"/>
        <v>1432678.5337731161</v>
      </c>
      <c r="AV6" s="124">
        <f t="shared" si="9"/>
        <v>1405666.7402750654</v>
      </c>
      <c r="AW6" s="124">
        <f t="shared" si="9"/>
        <v>1373020.4797314836</v>
      </c>
      <c r="AX6" s="124">
        <f t="shared" si="9"/>
        <v>1336239.7508192647</v>
      </c>
      <c r="AY6" s="124">
        <f t="shared" si="9"/>
        <v>1295562.490289957</v>
      </c>
      <c r="AZ6" s="124">
        <f t="shared" si="9"/>
        <v>1252727.5520929014</v>
      </c>
      <c r="BA6" s="124">
        <f t="shared" si="9"/>
        <v>1208807.7547171486</v>
      </c>
      <c r="BB6" s="124">
        <f t="shared" si="9"/>
        <v>1165752.3042002546</v>
      </c>
      <c r="BC6" s="124">
        <f t="shared" si="9"/>
        <v>1125165.2399346626</v>
      </c>
      <c r="BD6" s="124">
        <f t="shared" si="9"/>
        <v>1087993.2098848477</v>
      </c>
      <c r="BE6" s="124">
        <f t="shared" si="9"/>
        <v>1044153.8639920912</v>
      </c>
      <c r="BF6" s="124">
        <f t="shared" si="9"/>
        <v>1004021.5941927118</v>
      </c>
      <c r="BG6" s="124">
        <f t="shared" si="9"/>
        <v>967356.3240282106</v>
      </c>
      <c r="BH6" s="124">
        <f t="shared" si="9"/>
        <v>933834.51176429668</v>
      </c>
      <c r="BI6" s="124">
        <f t="shared" si="9"/>
        <v>907511.61234072875</v>
      </c>
      <c r="BJ6" s="124">
        <f t="shared" si="9"/>
        <v>882354.7315433661</v>
      </c>
      <c r="BK6" s="124">
        <f t="shared" si="9"/>
        <v>859275.50314935087</v>
      </c>
      <c r="BL6" s="124">
        <f t="shared" si="9"/>
        <v>834611.00722222007</v>
      </c>
      <c r="BM6" s="124">
        <f t="shared" si="9"/>
        <v>808287.25939015055</v>
      </c>
      <c r="BN6" s="124">
        <f t="shared" si="9"/>
        <v>780460.28008731408</v>
      </c>
    </row>
    <row r="7" spans="1:70">
      <c r="D7" s="124"/>
      <c r="E7" s="124"/>
      <c r="F7" s="124"/>
      <c r="G7" s="124"/>
      <c r="H7" s="124"/>
      <c r="I7" s="124"/>
      <c r="J7" s="124"/>
      <c r="K7" s="124"/>
      <c r="L7" s="124"/>
      <c r="M7" s="124"/>
      <c r="N7" s="124"/>
      <c r="O7" s="124"/>
      <c r="P7" s="124"/>
      <c r="Q7" s="124"/>
      <c r="R7" s="124"/>
      <c r="S7" s="124"/>
      <c r="T7" s="124"/>
      <c r="U7" s="124"/>
      <c r="V7" s="124"/>
      <c r="W7" s="124"/>
      <c r="X7" s="124"/>
      <c r="Y7" s="124"/>
      <c r="Z7" s="124"/>
      <c r="AA7" s="124"/>
      <c r="AB7" s="124"/>
      <c r="AC7" s="124"/>
      <c r="AD7" s="124"/>
      <c r="AE7" s="124"/>
      <c r="AF7" s="124"/>
      <c r="AG7" s="124"/>
      <c r="AH7" s="124"/>
      <c r="AI7" s="124"/>
      <c r="AJ7" s="124"/>
      <c r="AK7" s="124"/>
      <c r="AL7" s="124"/>
      <c r="AM7" s="124"/>
      <c r="AN7" s="124"/>
      <c r="AO7" s="124"/>
      <c r="AP7" s="124"/>
      <c r="AQ7" s="124"/>
      <c r="AR7" s="124"/>
      <c r="AS7" s="124"/>
      <c r="AT7" s="124"/>
      <c r="AU7" s="124"/>
      <c r="AV7" s="124"/>
      <c r="AW7" s="124"/>
      <c r="AX7" s="124"/>
      <c r="AY7" s="124"/>
      <c r="AZ7" s="124"/>
      <c r="BA7" s="124"/>
      <c r="BB7" s="124"/>
      <c r="BC7" s="124"/>
      <c r="BD7" s="124"/>
      <c r="BE7" s="124"/>
      <c r="BF7" s="124"/>
      <c r="BG7" s="124"/>
      <c r="BH7" s="124"/>
      <c r="BI7" s="124"/>
      <c r="BJ7" s="124"/>
      <c r="BK7" s="124"/>
      <c r="BL7" s="124"/>
      <c r="BM7" s="124"/>
      <c r="BN7" s="124"/>
      <c r="BP7" s="118"/>
    </row>
    <row r="8" spans="1:70" s="3" customFormat="1" ht="15.75" thickBot="1">
      <c r="A8" s="3" t="s">
        <v>218</v>
      </c>
      <c r="C8" s="266"/>
      <c r="D8" s="154"/>
      <c r="E8" s="154"/>
      <c r="F8" s="154"/>
      <c r="G8" s="154"/>
      <c r="H8" s="154"/>
      <c r="I8" s="154"/>
      <c r="J8" s="154"/>
      <c r="K8" s="154"/>
      <c r="L8" s="154"/>
      <c r="M8" s="154"/>
      <c r="N8" s="154"/>
      <c r="O8" s="154"/>
      <c r="P8" s="154"/>
      <c r="Q8" s="154"/>
      <c r="R8" s="154"/>
      <c r="S8" s="154"/>
      <c r="T8" s="154"/>
      <c r="U8" s="154"/>
      <c r="V8" s="154"/>
      <c r="W8" s="154"/>
      <c r="X8" s="154"/>
      <c r="Y8" s="154"/>
      <c r="Z8" s="154"/>
      <c r="AA8" s="154"/>
      <c r="AB8" s="154"/>
      <c r="AC8" s="154"/>
      <c r="AD8" s="154"/>
      <c r="AE8" s="154"/>
      <c r="AF8" s="154"/>
      <c r="AG8" s="154"/>
      <c r="AH8" s="154"/>
      <c r="AI8" s="154"/>
      <c r="AJ8" s="154"/>
      <c r="AK8" s="154"/>
      <c r="AL8" s="154"/>
      <c r="AM8" s="154"/>
      <c r="AN8" s="154"/>
      <c r="AO8" s="154"/>
      <c r="AP8" s="154"/>
      <c r="AQ8" s="154"/>
      <c r="AR8" s="154"/>
      <c r="AS8" s="154"/>
      <c r="AT8" s="154"/>
      <c r="AU8" s="154"/>
      <c r="AV8" s="154"/>
      <c r="AW8" s="154"/>
      <c r="AX8" s="154"/>
      <c r="AY8" s="154"/>
      <c r="AZ8" s="154"/>
      <c r="BA8" s="154"/>
      <c r="BB8" s="154"/>
      <c r="BC8" s="154"/>
      <c r="BD8" s="154"/>
      <c r="BE8" s="154"/>
      <c r="BF8" s="154"/>
      <c r="BG8" s="154"/>
      <c r="BH8" s="154"/>
      <c r="BI8" s="154"/>
      <c r="BJ8" s="154"/>
      <c r="BK8" s="154"/>
      <c r="BL8" s="154"/>
      <c r="BM8" s="154"/>
      <c r="BN8" s="154"/>
    </row>
    <row r="9" spans="1:70" s="186" customFormat="1">
      <c r="A9" s="181" t="s">
        <v>215</v>
      </c>
      <c r="B9" s="182"/>
      <c r="C9" s="183" t="s">
        <v>200</v>
      </c>
      <c r="D9" s="184">
        <f t="shared" ref="D9:AG10" si="10">D14+D27+D32+D37+D42+D47+D52+D57</f>
        <v>26526278.285522588</v>
      </c>
      <c r="E9" s="184">
        <f t="shared" si="10"/>
        <v>26428044.219364036</v>
      </c>
      <c r="F9" s="184">
        <f t="shared" si="10"/>
        <v>26330255.68565448</v>
      </c>
      <c r="G9" s="184">
        <f t="shared" si="10"/>
        <v>26232910.487882674</v>
      </c>
      <c r="H9" s="184">
        <f t="shared" si="10"/>
        <v>26136006.440384828</v>
      </c>
      <c r="I9" s="184">
        <f t="shared" si="10"/>
        <v>26031546.455695633</v>
      </c>
      <c r="J9" s="184">
        <f t="shared" si="10"/>
        <v>25923304.377379034</v>
      </c>
      <c r="K9" s="184">
        <f t="shared" si="10"/>
        <v>25815624.766866796</v>
      </c>
      <c r="L9" s="184">
        <f t="shared" si="10"/>
        <v>25708504.477153756</v>
      </c>
      <c r="M9" s="184">
        <f t="shared" si="10"/>
        <v>25601940.378843073</v>
      </c>
      <c r="N9" s="184">
        <f t="shared" si="10"/>
        <v>25495929.360047758</v>
      </c>
      <c r="O9" s="184">
        <f t="shared" si="10"/>
        <v>25371670.844702773</v>
      </c>
      <c r="P9" s="184">
        <f t="shared" si="10"/>
        <v>25248170.563214954</v>
      </c>
      <c r="Q9" s="184">
        <f t="shared" si="10"/>
        <v>25125423.519847289</v>
      </c>
      <c r="R9" s="184">
        <f t="shared" si="10"/>
        <v>25003424.751782179</v>
      </c>
      <c r="S9" s="184">
        <f t="shared" si="10"/>
        <v>24882169.328904521</v>
      </c>
      <c r="T9" s="184">
        <f t="shared" si="10"/>
        <v>24744986.230092101</v>
      </c>
      <c r="U9" s="184">
        <f t="shared" si="10"/>
        <v>24608758.892099231</v>
      </c>
      <c r="V9" s="184">
        <f t="shared" si="10"/>
        <v>24473480.127674311</v>
      </c>
      <c r="W9" s="184">
        <f t="shared" si="10"/>
        <v>24339142.803617805</v>
      </c>
      <c r="X9" s="184">
        <f t="shared" si="10"/>
        <v>24205739.840375699</v>
      </c>
      <c r="Y9" s="184">
        <f t="shared" si="10"/>
        <v>24061609.383959755</v>
      </c>
      <c r="Z9" s="184">
        <f t="shared" si="10"/>
        <v>23918575.149600822</v>
      </c>
      <c r="AA9" s="184">
        <f t="shared" si="10"/>
        <v>23776628.141265102</v>
      </c>
      <c r="AB9" s="184">
        <f t="shared" si="10"/>
        <v>23635759.436746523</v>
      </c>
      <c r="AC9" s="184">
        <f t="shared" si="10"/>
        <v>23495960.187060837</v>
      </c>
      <c r="AD9" s="184">
        <f t="shared" si="10"/>
        <v>23351360.341498949</v>
      </c>
      <c r="AE9" s="184">
        <f t="shared" si="10"/>
        <v>23207910.834015619</v>
      </c>
      <c r="AF9" s="184">
        <f t="shared" si="10"/>
        <v>23065601.793413348</v>
      </c>
      <c r="AG9" s="184">
        <f t="shared" si="10"/>
        <v>22924423.433201425</v>
      </c>
      <c r="AH9" s="184">
        <f>AH14+AH27+AH32+AH37+AH42+AH47+AH52+AH57</f>
        <v>22784366.050869055</v>
      </c>
      <c r="AI9" s="184"/>
      <c r="AJ9" s="184">
        <f t="shared" ref="AJ9:BN10" si="11">AJ14+AJ27+AJ32+AJ37+AJ42+AJ47+AJ52+AJ57</f>
        <v>26526278.285522588</v>
      </c>
      <c r="AK9" s="184">
        <f t="shared" si="11"/>
        <v>26428044.219364036</v>
      </c>
      <c r="AL9" s="184">
        <f t="shared" si="11"/>
        <v>26330255.68565448</v>
      </c>
      <c r="AM9" s="184">
        <f t="shared" si="11"/>
        <v>26232910.487882674</v>
      </c>
      <c r="AN9" s="184">
        <f t="shared" si="11"/>
        <v>26136006.440384828</v>
      </c>
      <c r="AO9" s="184">
        <f t="shared" si="11"/>
        <v>26031546.455695633</v>
      </c>
      <c r="AP9" s="184">
        <f t="shared" si="11"/>
        <v>25923304.377379034</v>
      </c>
      <c r="AQ9" s="184">
        <f t="shared" si="11"/>
        <v>25815624.766866796</v>
      </c>
      <c r="AR9" s="184">
        <f t="shared" si="11"/>
        <v>25708504.477153756</v>
      </c>
      <c r="AS9" s="184">
        <f t="shared" si="11"/>
        <v>25601940.378843073</v>
      </c>
      <c r="AT9" s="184">
        <f t="shared" si="11"/>
        <v>25495929.360047758</v>
      </c>
      <c r="AU9" s="184">
        <f t="shared" si="11"/>
        <v>25371670.844702773</v>
      </c>
      <c r="AV9" s="184">
        <f t="shared" si="11"/>
        <v>25248170.563214954</v>
      </c>
      <c r="AW9" s="184">
        <f t="shared" si="11"/>
        <v>25125423.519847289</v>
      </c>
      <c r="AX9" s="184">
        <f t="shared" si="11"/>
        <v>25003424.751782179</v>
      </c>
      <c r="AY9" s="184">
        <f t="shared" si="11"/>
        <v>24882169.328904521</v>
      </c>
      <c r="AZ9" s="184">
        <f t="shared" si="11"/>
        <v>24744986.230092101</v>
      </c>
      <c r="BA9" s="184">
        <f t="shared" si="11"/>
        <v>24608758.892099231</v>
      </c>
      <c r="BB9" s="184">
        <f t="shared" si="11"/>
        <v>24473480.127674311</v>
      </c>
      <c r="BC9" s="184">
        <f t="shared" si="11"/>
        <v>24339142.803617805</v>
      </c>
      <c r="BD9" s="184">
        <f t="shared" si="11"/>
        <v>24205739.840375699</v>
      </c>
      <c r="BE9" s="184">
        <f t="shared" si="11"/>
        <v>24061609.383959755</v>
      </c>
      <c r="BF9" s="184">
        <f t="shared" si="11"/>
        <v>23918575.149600822</v>
      </c>
      <c r="BG9" s="184">
        <f t="shared" si="11"/>
        <v>23776628.141265102</v>
      </c>
      <c r="BH9" s="184">
        <f t="shared" si="11"/>
        <v>23635759.436746523</v>
      </c>
      <c r="BI9" s="184">
        <f t="shared" si="11"/>
        <v>23495960.187060837</v>
      </c>
      <c r="BJ9" s="184">
        <f t="shared" si="11"/>
        <v>23351360.341498949</v>
      </c>
      <c r="BK9" s="184">
        <f t="shared" si="11"/>
        <v>23207910.834015619</v>
      </c>
      <c r="BL9" s="184">
        <f t="shared" si="11"/>
        <v>23065601.793413348</v>
      </c>
      <c r="BM9" s="184">
        <f t="shared" si="11"/>
        <v>22924423.433201425</v>
      </c>
      <c r="BN9" s="184">
        <f t="shared" si="11"/>
        <v>22784366.050869055</v>
      </c>
      <c r="BQ9" s="267"/>
      <c r="BR9" s="268"/>
    </row>
    <row r="10" spans="1:70">
      <c r="A10" s="1" t="s">
        <v>216</v>
      </c>
      <c r="C10" s="5" t="s">
        <v>200</v>
      </c>
      <c r="D10" s="124">
        <f t="shared" si="10"/>
        <v>26526255.439120732</v>
      </c>
      <c r="E10" s="124">
        <f t="shared" si="10"/>
        <v>26091326.196749259</v>
      </c>
      <c r="F10" s="124">
        <f t="shared" si="10"/>
        <v>25625699.216716733</v>
      </c>
      <c r="G10" s="124">
        <f t="shared" si="10"/>
        <v>25164700.024831232</v>
      </c>
      <c r="H10" s="124">
        <f t="shared" si="10"/>
        <v>24709521.37197797</v>
      </c>
      <c r="I10" s="124">
        <f t="shared" si="10"/>
        <v>24252303.119385742</v>
      </c>
      <c r="J10" s="124">
        <f t="shared" si="10"/>
        <v>23801704.814555451</v>
      </c>
      <c r="K10" s="124">
        <f t="shared" si="10"/>
        <v>23357342.138244912</v>
      </c>
      <c r="L10" s="124">
        <f t="shared" si="10"/>
        <v>22918721.297539588</v>
      </c>
      <c r="M10" s="124">
        <f t="shared" si="10"/>
        <v>22485035.31364172</v>
      </c>
      <c r="N10" s="124">
        <f t="shared" si="10"/>
        <v>22055696.600223031</v>
      </c>
      <c r="O10" s="124">
        <f t="shared" si="10"/>
        <v>21376512.195931751</v>
      </c>
      <c r="P10" s="124">
        <f t="shared" si="10"/>
        <v>20824652.658509552</v>
      </c>
      <c r="Q10" s="124">
        <f t="shared" si="10"/>
        <v>20268678.142212018</v>
      </c>
      <c r="R10" s="124">
        <f t="shared" si="10"/>
        <v>19711766.026851039</v>
      </c>
      <c r="S10" s="124">
        <f t="shared" si="10"/>
        <v>19154757.835665952</v>
      </c>
      <c r="T10" s="124">
        <f t="shared" si="10"/>
        <v>18584757.397175826</v>
      </c>
      <c r="U10" s="124">
        <f t="shared" si="10"/>
        <v>18022289.092247643</v>
      </c>
      <c r="V10" s="124">
        <f t="shared" si="10"/>
        <v>17471512.749192245</v>
      </c>
      <c r="W10" s="124">
        <f t="shared" si="10"/>
        <v>16936594.111301888</v>
      </c>
      <c r="X10" s="124">
        <f t="shared" si="10"/>
        <v>16440343.803171542</v>
      </c>
      <c r="Y10" s="124">
        <f t="shared" si="10"/>
        <v>15815319.021883082</v>
      </c>
      <c r="Z10" s="124">
        <f t="shared" si="10"/>
        <v>15228548.782635773</v>
      </c>
      <c r="AA10" s="124">
        <f t="shared" si="10"/>
        <v>14662613.917550057</v>
      </c>
      <c r="AB10" s="124">
        <f t="shared" si="10"/>
        <v>14114754.247436669</v>
      </c>
      <c r="AC10" s="124">
        <f t="shared" si="10"/>
        <v>13590653.742732044</v>
      </c>
      <c r="AD10" s="124">
        <f t="shared" si="10"/>
        <v>13087206.195342911</v>
      </c>
      <c r="AE10" s="124">
        <f t="shared" si="10"/>
        <v>12598691.561803505</v>
      </c>
      <c r="AF10" s="124">
        <f t="shared" si="10"/>
        <v>12125928.248566736</v>
      </c>
      <c r="AG10" s="124">
        <f t="shared" si="10"/>
        <v>11679697.473106289</v>
      </c>
      <c r="AH10" s="124">
        <f>AH15+AH28+AH33+AH38+AH43+AH48+AH53+AH58</f>
        <v>11257702.114302464</v>
      </c>
      <c r="AI10" s="124"/>
      <c r="AJ10" s="124">
        <f t="shared" si="11"/>
        <v>26526265.884961259</v>
      </c>
      <c r="AK10" s="124">
        <f t="shared" si="11"/>
        <v>26198821.866263635</v>
      </c>
      <c r="AL10" s="124">
        <f t="shared" si="11"/>
        <v>25839730.409683537</v>
      </c>
      <c r="AM10" s="124">
        <f t="shared" si="11"/>
        <v>25484332.217823964</v>
      </c>
      <c r="AN10" s="124">
        <f t="shared" si="11"/>
        <v>25133844.23643849</v>
      </c>
      <c r="AO10" s="124">
        <f t="shared" si="11"/>
        <v>24780315.671274576</v>
      </c>
      <c r="AP10" s="124">
        <f t="shared" si="11"/>
        <v>24432471.909896553</v>
      </c>
      <c r="AQ10" s="124">
        <f t="shared" si="11"/>
        <v>24090112.868003204</v>
      </c>
      <c r="AR10" s="124">
        <f t="shared" si="11"/>
        <v>23752961.056501735</v>
      </c>
      <c r="AS10" s="124">
        <f t="shared" si="11"/>
        <v>23420566.632163215</v>
      </c>
      <c r="AT10" s="124">
        <f t="shared" si="11"/>
        <v>23092915.535195451</v>
      </c>
      <c r="AU10" s="124">
        <f t="shared" si="11"/>
        <v>22560967.716670353</v>
      </c>
      <c r="AV10" s="124">
        <f t="shared" si="11"/>
        <v>22151344.949434962</v>
      </c>
      <c r="AW10" s="124">
        <f t="shared" si="11"/>
        <v>21741146.01149866</v>
      </c>
      <c r="AX10" s="124">
        <f t="shared" si="11"/>
        <v>21332934.440893814</v>
      </c>
      <c r="AY10" s="124">
        <f t="shared" si="11"/>
        <v>20927160.009458821</v>
      </c>
      <c r="AZ10" s="124">
        <f t="shared" si="11"/>
        <v>20508818.743612856</v>
      </c>
      <c r="BA10" s="124">
        <f t="shared" si="11"/>
        <v>20097292.299308065</v>
      </c>
      <c r="BB10" s="124">
        <f t="shared" si="11"/>
        <v>19695357.703810625</v>
      </c>
      <c r="BC10" s="124">
        <f t="shared" si="11"/>
        <v>19305291.910645489</v>
      </c>
      <c r="BD10" s="124">
        <f t="shared" si="11"/>
        <v>18950370.893331252</v>
      </c>
      <c r="BE10" s="124">
        <f t="shared" si="11"/>
        <v>18493566.187451109</v>
      </c>
      <c r="BF10" s="124">
        <f t="shared" si="11"/>
        <v>18071541.723257404</v>
      </c>
      <c r="BG10" s="124">
        <f t="shared" si="11"/>
        <v>17665876.860250812</v>
      </c>
      <c r="BH10" s="124">
        <f t="shared" si="11"/>
        <v>17274375.044409115</v>
      </c>
      <c r="BI10" s="124">
        <f t="shared" si="11"/>
        <v>16896180.44917227</v>
      </c>
      <c r="BJ10" s="124">
        <f t="shared" si="11"/>
        <v>16528845.368091976</v>
      </c>
      <c r="BK10" s="124">
        <f t="shared" si="11"/>
        <v>16175468.111959716</v>
      </c>
      <c r="BL10" s="124">
        <f t="shared" si="11"/>
        <v>15836258.998423776</v>
      </c>
      <c r="BM10" s="124">
        <f t="shared" si="11"/>
        <v>15511744.539225452</v>
      </c>
      <c r="BN10" s="124">
        <f>BN15+BN28+BN33+BN38+BN43+BN48+BN53+BN58</f>
        <v>15235797.479172137</v>
      </c>
    </row>
    <row r="11" spans="1:70">
      <c r="A11" s="1" t="s">
        <v>217</v>
      </c>
      <c r="C11" s="5" t="s">
        <v>200</v>
      </c>
      <c r="D11" s="124">
        <f t="shared" ref="D11:AH11" si="12">D29+D34+D39+D44+D49+D54+D59</f>
        <v>1969276.7758791998</v>
      </c>
      <c r="E11" s="124">
        <f t="shared" si="12"/>
        <v>2007372.8698141347</v>
      </c>
      <c r="F11" s="124">
        <f t="shared" si="12"/>
        <v>2039998.3027404679</v>
      </c>
      <c r="G11" s="124">
        <f t="shared" si="12"/>
        <v>2069576.3023857761</v>
      </c>
      <c r="H11" s="124">
        <f t="shared" si="12"/>
        <v>2095512.2061525765</v>
      </c>
      <c r="I11" s="124">
        <f t="shared" si="12"/>
        <v>2117914.4774551224</v>
      </c>
      <c r="J11" s="124">
        <f t="shared" si="12"/>
        <v>2130674.2495987997</v>
      </c>
      <c r="K11" s="124">
        <f t="shared" si="12"/>
        <v>2139507.3414133443</v>
      </c>
      <c r="L11" s="124">
        <f t="shared" si="12"/>
        <v>2144146.86392821</v>
      </c>
      <c r="M11" s="124">
        <f t="shared" si="12"/>
        <v>2144019.1015029084</v>
      </c>
      <c r="N11" s="124">
        <f t="shared" si="12"/>
        <v>2138113.762769002</v>
      </c>
      <c r="O11" s="124">
        <f t="shared" si="12"/>
        <v>2083829.89301717</v>
      </c>
      <c r="P11" s="124">
        <f t="shared" si="12"/>
        <v>2025476.0324779148</v>
      </c>
      <c r="Q11" s="124">
        <f t="shared" si="12"/>
        <v>1956232.5920012889</v>
      </c>
      <c r="R11" s="124">
        <f t="shared" si="12"/>
        <v>1878380.7118336491</v>
      </c>
      <c r="S11" s="124">
        <f t="shared" si="12"/>
        <v>1792759.8038544236</v>
      </c>
      <c r="T11" s="124">
        <f t="shared" si="12"/>
        <v>1702354.2651619141</v>
      </c>
      <c r="U11" s="124">
        <f t="shared" si="12"/>
        <v>1610983.1005079919</v>
      </c>
      <c r="V11" s="124">
        <f t="shared" si="12"/>
        <v>1528887.2496740012</v>
      </c>
      <c r="W11" s="124">
        <f t="shared" si="12"/>
        <v>1453225.5934838788</v>
      </c>
      <c r="X11" s="124">
        <f t="shared" si="12"/>
        <v>1384894.8761246391</v>
      </c>
      <c r="Y11" s="124">
        <f t="shared" si="12"/>
        <v>1331440.1855511027</v>
      </c>
      <c r="Z11" s="124">
        <f t="shared" si="12"/>
        <v>1285430.167462283</v>
      </c>
      <c r="AA11" s="124">
        <f t="shared" si="12"/>
        <v>1242450.1272725998</v>
      </c>
      <c r="AB11" s="124">
        <f t="shared" si="12"/>
        <v>1202773.8105557049</v>
      </c>
      <c r="AC11" s="124">
        <f t="shared" si="12"/>
        <v>1165316.7564987352</v>
      </c>
      <c r="AD11" s="124">
        <f t="shared" si="12"/>
        <v>1128813.45670681</v>
      </c>
      <c r="AE11" s="124">
        <f t="shared" si="12"/>
        <v>1092739.1638764567</v>
      </c>
      <c r="AF11" s="124">
        <f t="shared" si="12"/>
        <v>1056515.7587157539</v>
      </c>
      <c r="AG11" s="124">
        <f t="shared" si="12"/>
        <v>1019853.5997063403</v>
      </c>
      <c r="AH11" s="124">
        <f t="shared" si="12"/>
        <v>990024.83814125159</v>
      </c>
      <c r="AI11" s="124"/>
      <c r="AJ11" s="124">
        <f t="shared" ref="AJ11:BN11" si="13">AJ29+AJ34+AJ39+AJ44+AJ49+AJ54+AJ59</f>
        <v>1689624.1253786669</v>
      </c>
      <c r="AK11" s="124">
        <f t="shared" si="13"/>
        <v>1730191.3161743418</v>
      </c>
      <c r="AL11" s="124">
        <f t="shared" si="13"/>
        <v>1766219.4360384145</v>
      </c>
      <c r="AM11" s="124">
        <f t="shared" si="13"/>
        <v>1800186.5140642154</v>
      </c>
      <c r="AN11" s="124">
        <f t="shared" si="13"/>
        <v>1832047.0461840129</v>
      </c>
      <c r="AO11" s="124">
        <f t="shared" si="13"/>
        <v>1861804.8012498468</v>
      </c>
      <c r="AP11" s="124">
        <f t="shared" si="13"/>
        <v>1883723.2719915349</v>
      </c>
      <c r="AQ11" s="124">
        <f t="shared" si="13"/>
        <v>1903201.3145423741</v>
      </c>
      <c r="AR11" s="124">
        <f t="shared" si="13"/>
        <v>1920111.9476183262</v>
      </c>
      <c r="AS11" s="124">
        <f t="shared" si="13"/>
        <v>1934195.6966414875</v>
      </c>
      <c r="AT11" s="124">
        <f t="shared" si="13"/>
        <v>1944994.6327174264</v>
      </c>
      <c r="AU11" s="124">
        <f t="shared" si="13"/>
        <v>1914630.4410352905</v>
      </c>
      <c r="AV11" s="124">
        <f t="shared" si="13"/>
        <v>1883397.4656090669</v>
      </c>
      <c r="AW11" s="124">
        <f t="shared" si="13"/>
        <v>1846122.8842951488</v>
      </c>
      <c r="AX11" s="124">
        <f t="shared" si="13"/>
        <v>1804736.4779110411</v>
      </c>
      <c r="AY11" s="124">
        <f t="shared" si="13"/>
        <v>1759476.0960044237</v>
      </c>
      <c r="AZ11" s="124">
        <f t="shared" si="13"/>
        <v>1712080.5130667086</v>
      </c>
      <c r="BA11" s="124">
        <f t="shared" si="13"/>
        <v>1663622.4536141248</v>
      </c>
      <c r="BB11" s="124">
        <f t="shared" si="13"/>
        <v>1616051.0374036627</v>
      </c>
      <c r="BC11" s="124">
        <f t="shared" si="13"/>
        <v>1570970.2178529724</v>
      </c>
      <c r="BD11" s="124">
        <f t="shared" si="13"/>
        <v>1529326.5572565207</v>
      </c>
      <c r="BE11" s="124">
        <f t="shared" si="13"/>
        <v>1481180.224557912</v>
      </c>
      <c r="BF11" s="124">
        <f t="shared" si="13"/>
        <v>1436797.1467035359</v>
      </c>
      <c r="BG11" s="124">
        <f t="shared" si="13"/>
        <v>1395386.9453612622</v>
      </c>
      <c r="BH11" s="124">
        <f t="shared" si="13"/>
        <v>1357161.9302076739</v>
      </c>
      <c r="BI11" s="124">
        <f t="shared" si="13"/>
        <v>1326177.381202701</v>
      </c>
      <c r="BJ11" s="124">
        <f t="shared" si="13"/>
        <v>1296368.1363387082</v>
      </c>
      <c r="BK11" s="124">
        <f t="shared" si="13"/>
        <v>1268677.8187396801</v>
      </c>
      <c r="BL11" s="124">
        <f t="shared" si="13"/>
        <v>1239443.3352865176</v>
      </c>
      <c r="BM11" s="124">
        <f t="shared" si="13"/>
        <v>1208590.5291143311</v>
      </c>
      <c r="BN11" s="124">
        <f t="shared" si="13"/>
        <v>1176275.2488513952</v>
      </c>
    </row>
    <row r="12" spans="1:70">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P12" s="118"/>
    </row>
    <row r="13" spans="1:70" s="269" customFormat="1" ht="15.75" thickBot="1">
      <c r="A13" s="269" t="s">
        <v>219</v>
      </c>
      <c r="C13" s="270"/>
    </row>
    <row r="14" spans="1:70">
      <c r="A14" s="271" t="s">
        <v>220</v>
      </c>
      <c r="B14" s="1"/>
      <c r="C14" s="5" t="s">
        <v>247</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R14" s="268"/>
    </row>
    <row r="15" spans="1:70">
      <c r="A15" s="1" t="s">
        <v>221</v>
      </c>
      <c r="C15" s="5" t="s">
        <v>247</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row>
    <row r="16" spans="1:70">
      <c r="A16" s="1"/>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row>
    <row r="17" spans="1:66">
      <c r="A17" s="1" t="s">
        <v>222</v>
      </c>
      <c r="C17" s="5" t="s">
        <v>247</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row>
    <row r="18" spans="1:66">
      <c r="A18" s="1" t="s">
        <v>223</v>
      </c>
      <c r="C18" s="5" t="s">
        <v>247</v>
      </c>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row>
    <row r="19" spans="1:66">
      <c r="A19" s="1"/>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row>
    <row r="20" spans="1:66">
      <c r="A20" s="1" t="s">
        <v>224</v>
      </c>
      <c r="C20" s="5" t="s">
        <v>248</v>
      </c>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row>
    <row r="21" spans="1:66">
      <c r="A21" s="1" t="s">
        <v>225</v>
      </c>
      <c r="C21" s="5" t="s">
        <v>248</v>
      </c>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row>
    <row r="22" spans="1:66">
      <c r="A22" s="1"/>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row>
    <row r="23" spans="1:66">
      <c r="A23" s="1" t="s">
        <v>226</v>
      </c>
      <c r="C23" s="5" t="s">
        <v>249</v>
      </c>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row>
    <row r="24" spans="1:66">
      <c r="A24" s="1" t="s">
        <v>227</v>
      </c>
      <c r="C24" s="5" t="s">
        <v>249</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row>
    <row r="25" spans="1:66">
      <c r="A25" s="1"/>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row>
    <row r="26" spans="1:66" s="3" customFormat="1" ht="15.75" thickBot="1">
      <c r="A26" s="3" t="s">
        <v>228</v>
      </c>
      <c r="C26" s="266"/>
    </row>
    <row r="27" spans="1:66" s="186" customFormat="1">
      <c r="A27" s="181" t="s">
        <v>229</v>
      </c>
      <c r="B27" s="182"/>
      <c r="C27" s="183" t="s">
        <v>200</v>
      </c>
      <c r="D27" s="184">
        <f>'Yearly HC Ethylene'!BP4</f>
        <v>6390430.3137464328</v>
      </c>
      <c r="E27" s="184">
        <f>'Yearly HC Ethylene'!BQ4</f>
        <v>6363234.4745622622</v>
      </c>
      <c r="F27" s="184">
        <f>'Yearly HC Ethylene'!BR4</f>
        <v>6336177.1123043541</v>
      </c>
      <c r="G27" s="184">
        <f>'Yearly HC Ethylene'!BS4</f>
        <v>6309257.5218700273</v>
      </c>
      <c r="H27" s="184">
        <f>'Yearly HC Ethylene'!BT4</f>
        <v>6282475.0017468743</v>
      </c>
      <c r="I27" s="184">
        <f>'Yearly HC Ethylene'!BU4</f>
        <v>6255828.8539944747</v>
      </c>
      <c r="J27" s="184">
        <f>'Yearly HC Ethylene'!BV4</f>
        <v>6226524.1169407573</v>
      </c>
      <c r="K27" s="184">
        <f>'Yearly HC Ethylene'!BW4</f>
        <v>6197384.3226195006</v>
      </c>
      <c r="L27" s="184">
        <f>'Yearly HC Ethylene'!BX4</f>
        <v>6168408.5426447941</v>
      </c>
      <c r="M27" s="184">
        <f>'Yearly HC Ethylene'!BY4</f>
        <v>6139595.8538561799</v>
      </c>
      <c r="N27" s="184">
        <f>'Yearly HC Ethylene'!BZ4</f>
        <v>6110945.3382892432</v>
      </c>
      <c r="O27" s="184">
        <f>'Yearly HC Ethylene'!CA4</f>
        <v>6077274.857971604</v>
      </c>
      <c r="P27" s="184">
        <f>'Yearly HC Ethylene'!CB4</f>
        <v>6043828.3595335558</v>
      </c>
      <c r="Q27" s="184">
        <f>'Yearly HC Ethylene'!CC4</f>
        <v>6010604.3530087564</v>
      </c>
      <c r="R27" s="184">
        <f>'Yearly HC Ethylene'!CD4</f>
        <v>5977601.3583423784</v>
      </c>
      <c r="S27" s="184">
        <f>'Yearly HC Ethylene'!CE4</f>
        <v>5944817.9053251781</v>
      </c>
      <c r="T27" s="184">
        <f>'Yearly HC Ethylene'!CF4</f>
        <v>5907720.3644049829</v>
      </c>
      <c r="U27" s="184">
        <f>'Yearly HC Ethylene'!CG4</f>
        <v>5870903.9473900814</v>
      </c>
      <c r="V27" s="184">
        <f>'Yearly HC Ethylene'!CH4</f>
        <v>5834366.5239330651</v>
      </c>
      <c r="W27" s="184">
        <f>'Yearly HC Ethylene'!CI4</f>
        <v>5798105.9798302278</v>
      </c>
      <c r="X27" s="184">
        <f>'Yearly HC Ethylene'!CJ4</f>
        <v>5762120.2168992255</v>
      </c>
      <c r="Y27" s="184">
        <f>'Yearly HC Ethylene'!CK4</f>
        <v>5723245.0781375878</v>
      </c>
      <c r="Z27" s="184">
        <f>'Yearly HC Ethylene'!CL4</f>
        <v>5684690.6175829042</v>
      </c>
      <c r="AA27" s="184">
        <f>'Yearly HC Ethylene'!CM4</f>
        <v>5646454.1899838476</v>
      </c>
      <c r="AB27" s="184">
        <f>'Yearly HC Ethylene'!CN4</f>
        <v>5608533.1719095763</v>
      </c>
      <c r="AC27" s="184">
        <f>'Yearly HC Ethylene'!CO4</f>
        <v>5570924.9615697404</v>
      </c>
      <c r="AD27" s="184">
        <f>'Yearly HC Ethylene'!CP4</f>
        <v>5532022.219407144</v>
      </c>
      <c r="AE27" s="184">
        <f>'Yearly HC Ethylene'!CQ4</f>
        <v>5493454.1902428046</v>
      </c>
      <c r="AF27" s="184">
        <f>'Yearly HC Ethylene'!CR4</f>
        <v>5455217.9942593873</v>
      </c>
      <c r="AG27" s="184">
        <f>'Yearly HC Ethylene'!CS4</f>
        <v>5417310.7764170496</v>
      </c>
      <c r="AH27" s="184">
        <f>'Yearly HC Ethylene'!CT4</f>
        <v>5379729.7062402554</v>
      </c>
      <c r="AI27" s="184"/>
      <c r="AJ27" s="184">
        <f>D27</f>
        <v>6390430.3137464328</v>
      </c>
      <c r="AK27" s="184">
        <f t="shared" ref="AK27:BN27" si="14">E27</f>
        <v>6363234.4745622622</v>
      </c>
      <c r="AL27" s="184">
        <f t="shared" si="14"/>
        <v>6336177.1123043541</v>
      </c>
      <c r="AM27" s="184">
        <f t="shared" si="14"/>
        <v>6309257.5218700273</v>
      </c>
      <c r="AN27" s="184">
        <f t="shared" si="14"/>
        <v>6282475.0017468743</v>
      </c>
      <c r="AO27" s="184">
        <f t="shared" si="14"/>
        <v>6255828.8539944747</v>
      </c>
      <c r="AP27" s="184">
        <f t="shared" si="14"/>
        <v>6226524.1169407573</v>
      </c>
      <c r="AQ27" s="184">
        <f t="shared" si="14"/>
        <v>6197384.3226195006</v>
      </c>
      <c r="AR27" s="184">
        <f t="shared" si="14"/>
        <v>6168408.5426447941</v>
      </c>
      <c r="AS27" s="184">
        <f t="shared" si="14"/>
        <v>6139595.8538561799</v>
      </c>
      <c r="AT27" s="184">
        <f t="shared" si="14"/>
        <v>6110945.3382892432</v>
      </c>
      <c r="AU27" s="184">
        <f t="shared" si="14"/>
        <v>6077274.857971604</v>
      </c>
      <c r="AV27" s="184">
        <f t="shared" si="14"/>
        <v>6043828.3595335558</v>
      </c>
      <c r="AW27" s="184">
        <f t="shared" si="14"/>
        <v>6010604.3530087564</v>
      </c>
      <c r="AX27" s="184">
        <f t="shared" si="14"/>
        <v>5977601.3583423784</v>
      </c>
      <c r="AY27" s="184">
        <f t="shared" si="14"/>
        <v>5944817.9053251781</v>
      </c>
      <c r="AZ27" s="184">
        <f t="shared" si="14"/>
        <v>5907720.3644049829</v>
      </c>
      <c r="BA27" s="184">
        <f t="shared" si="14"/>
        <v>5870903.9473900814</v>
      </c>
      <c r="BB27" s="184">
        <f t="shared" si="14"/>
        <v>5834366.5239330651</v>
      </c>
      <c r="BC27" s="184">
        <f t="shared" si="14"/>
        <v>5798105.9798302278</v>
      </c>
      <c r="BD27" s="184">
        <f t="shared" si="14"/>
        <v>5762120.2168992255</v>
      </c>
      <c r="BE27" s="184">
        <f t="shared" si="14"/>
        <v>5723245.0781375878</v>
      </c>
      <c r="BF27" s="184">
        <f t="shared" si="14"/>
        <v>5684690.6175829042</v>
      </c>
      <c r="BG27" s="184">
        <f t="shared" si="14"/>
        <v>5646454.1899838476</v>
      </c>
      <c r="BH27" s="184">
        <f t="shared" si="14"/>
        <v>5608533.1719095763</v>
      </c>
      <c r="BI27" s="184">
        <f t="shared" si="14"/>
        <v>5570924.9615697404</v>
      </c>
      <c r="BJ27" s="184">
        <f t="shared" si="14"/>
        <v>5532022.219407144</v>
      </c>
      <c r="BK27" s="184">
        <f t="shared" si="14"/>
        <v>5493454.1902428046</v>
      </c>
      <c r="BL27" s="184">
        <f t="shared" si="14"/>
        <v>5455217.9942593873</v>
      </c>
      <c r="BM27" s="184">
        <f t="shared" si="14"/>
        <v>5417310.7764170496</v>
      </c>
      <c r="BN27" s="184">
        <f t="shared" si="14"/>
        <v>5379729.7062402554</v>
      </c>
    </row>
    <row r="28" spans="1:66">
      <c r="A28" s="1" t="s">
        <v>230</v>
      </c>
      <c r="C28" s="5" t="s">
        <v>200</v>
      </c>
      <c r="D28" s="124">
        <f>'Yearly HC Ethylene'!BP157</f>
        <v>6390421.5903236279</v>
      </c>
      <c r="E28" s="124">
        <f>'Yearly HC Ethylene'!BQ157</f>
        <v>6277197.3005687306</v>
      </c>
      <c r="F28" s="124">
        <f>'Yearly HC Ethylene'!BR157</f>
        <v>6130624.8071294315</v>
      </c>
      <c r="G28" s="124">
        <f>'Yearly HC Ethylene'!BS157</f>
        <v>5986683.7393580982</v>
      </c>
      <c r="H28" s="124">
        <f>'Yearly HC Ethylene'!BT157</f>
        <v>5845399.0992637249</v>
      </c>
      <c r="I28" s="124">
        <f>'Yearly HC Ethylene'!BU157</f>
        <v>5706786.8082183357</v>
      </c>
      <c r="J28" s="124">
        <f>'Yearly HC Ethylene'!BV157</f>
        <v>5569972.0937873553</v>
      </c>
      <c r="K28" s="124">
        <f>'Yearly HC Ethylene'!BW157</f>
        <v>5436119.7855344908</v>
      </c>
      <c r="L28" s="124">
        <f>'Yearly HC Ethylene'!BX157</f>
        <v>5305113.3027059436</v>
      </c>
      <c r="M28" s="124">
        <f>'Yearly HC Ethylene'!BY157</f>
        <v>5176721.6451793835</v>
      </c>
      <c r="N28" s="124">
        <f>'Yearly HC Ethylene'!BZ157</f>
        <v>5050545.2751129018</v>
      </c>
      <c r="O28" s="124">
        <f>'Yearly HC Ethylene'!CA157</f>
        <v>4907890.2672701413</v>
      </c>
      <c r="P28" s="124">
        <f>'Yearly HC Ethylene'!CB157</f>
        <v>4770823.7599084256</v>
      </c>
      <c r="Q28" s="124">
        <f>'Yearly HC Ethylene'!CC157</f>
        <v>4632163.9307325827</v>
      </c>
      <c r="R28" s="124">
        <f>'Yearly HC Ethylene'!CD157</f>
        <v>4494860.0850608386</v>
      </c>
      <c r="S28" s="124">
        <f>'Yearly HC Ethylene'!CE157</f>
        <v>4359415.0747448867</v>
      </c>
      <c r="T28" s="124">
        <f>'Yearly HC Ethylene'!CF157</f>
        <v>4222615.9542491278</v>
      </c>
      <c r="U28" s="124">
        <f>'Yearly HC Ethylene'!CG157</f>
        <v>4090882.0310292859</v>
      </c>
      <c r="V28" s="124">
        <f>'Yearly HC Ethylene'!CH157</f>
        <v>3965555.1457744651</v>
      </c>
      <c r="W28" s="124">
        <f>'Yearly HC Ethylene'!CI157</f>
        <v>3848573.2920098836</v>
      </c>
      <c r="X28" s="124">
        <f>'Yearly HC Ethylene'!CJ157</f>
        <v>3741044.9747791784</v>
      </c>
      <c r="Y28" s="124">
        <f>'Yearly HC Ethylene'!CK157</f>
        <v>3604279.9547801455</v>
      </c>
      <c r="Z28" s="124">
        <f>'Yearly HC Ethylene'!CL157</f>
        <v>3476036.5763314045</v>
      </c>
      <c r="AA28" s="124">
        <f>'Yearly HC Ethylene'!CM157</f>
        <v>3358627.6283620484</v>
      </c>
      <c r="AB28" s="124">
        <f>'Yearly HC Ethylene'!CN157</f>
        <v>3251847.9500383064</v>
      </c>
      <c r="AC28" s="124">
        <f>'Yearly HC Ethylene'!CO157</f>
        <v>3160670.508449344</v>
      </c>
      <c r="AD28" s="124">
        <f>'Yearly HC Ethylene'!CP157</f>
        <v>3081534.8488928475</v>
      </c>
      <c r="AE28" s="124">
        <f>'Yearly HC Ethylene'!CQ157</f>
        <v>3012863.4790555513</v>
      </c>
      <c r="AF28" s="124">
        <f>'Yearly HC Ethylene'!CR157</f>
        <v>2955121.5955921728</v>
      </c>
      <c r="AG28" s="124">
        <f>'Yearly HC Ethylene'!CS157</f>
        <v>2909025.5540319709</v>
      </c>
      <c r="AH28" s="124">
        <f>'Yearly HC Ethylene'!CT157</f>
        <v>2870337.0743289171</v>
      </c>
      <c r="AI28" s="124"/>
      <c r="AJ28" s="124">
        <f>'Yearly LC Ethylene'!BP157</f>
        <v>6390425.4798069978</v>
      </c>
      <c r="AK28" s="124">
        <f>'Yearly LC Ethylene'!BQ157</f>
        <v>6308649.1459735744</v>
      </c>
      <c r="AL28" s="124">
        <f>'Yearly LC Ethylene'!BR157</f>
        <v>6193158.8040926158</v>
      </c>
      <c r="AM28" s="124">
        <f>'Yearly LC Ethylene'!BS157</f>
        <v>6079940.631509128</v>
      </c>
      <c r="AN28" s="124">
        <f>'Yearly LC Ethylene'!BT157</f>
        <v>5969029.6050200379</v>
      </c>
      <c r="AO28" s="124">
        <f>'Yearly LC Ethylene'!BU157</f>
        <v>5860458.0654543452</v>
      </c>
      <c r="AP28" s="124">
        <f>'Yearly LC Ethylene'!BV157</f>
        <v>5753323.5621938342</v>
      </c>
      <c r="AQ28" s="124">
        <f>'Yearly LC Ethylene'!BW157</f>
        <v>5648877.0336585408</v>
      </c>
      <c r="AR28" s="124">
        <f>'Yearly LC Ethylene'!BX157</f>
        <v>5547084.9302763334</v>
      </c>
      <c r="AS28" s="124">
        <f>'Yearly LC Ethylene'!BY157</f>
        <v>5447853.0350264171</v>
      </c>
      <c r="AT28" s="124">
        <f>'Yearly LC Ethylene'!BZ157</f>
        <v>5350995.7623461913</v>
      </c>
      <c r="AU28" s="124">
        <f>'Yearly LC Ethylene'!CA157</f>
        <v>5245916.4129650835</v>
      </c>
      <c r="AV28" s="124">
        <f>'Yearly LC Ethylene'!CB157</f>
        <v>5145552.5708319033</v>
      </c>
      <c r="AW28" s="124">
        <f>'Yearly LC Ethylene'!CC157</f>
        <v>5045316.5762078529</v>
      </c>
      <c r="AX28" s="124">
        <f>'Yearly LC Ethylene'!CD157</f>
        <v>4947524.9876593743</v>
      </c>
      <c r="AY28" s="124">
        <f>'Yearly LC Ethylene'!CE157</f>
        <v>4852504.8684349544</v>
      </c>
      <c r="AZ28" s="124">
        <f>'Yearly LC Ethylene'!CF157</f>
        <v>4756311.5085644396</v>
      </c>
      <c r="BA28" s="124">
        <f>'Yearly LC Ethylene'!CG157</f>
        <v>4664842.9463912817</v>
      </c>
      <c r="BB28" s="124">
        <f>'Yearly LC Ethylene'!CH157</f>
        <v>4579299.4754570676</v>
      </c>
      <c r="BC28" s="124">
        <f>'Yearly LC Ethylene'!CI157</f>
        <v>4500695.2875695629</v>
      </c>
      <c r="BD28" s="124">
        <f>'Yearly LC Ethylene'!CJ157</f>
        <v>4429721.5381683446</v>
      </c>
      <c r="BE28" s="124">
        <f>'Yearly LC Ethylene'!CK157</f>
        <v>4338551.4911032533</v>
      </c>
      <c r="BF28" s="124">
        <f>'Yearly LC Ethylene'!CL157</f>
        <v>4254239.8325200239</v>
      </c>
      <c r="BG28" s="124">
        <f>'Yearly LC Ethylene'!CM157</f>
        <v>4179155.1849073973</v>
      </c>
      <c r="BH28" s="124">
        <f>'Yearly LC Ethylene'!CN157</f>
        <v>4113245.9289705325</v>
      </c>
      <c r="BI28" s="124">
        <f>'Yearly LC Ethylene'!CO157</f>
        <v>4056259.9853512975</v>
      </c>
      <c r="BJ28" s="124">
        <f>'Yearly LC Ethylene'!CP157</f>
        <v>4009279.9955075062</v>
      </c>
      <c r="BK28" s="124">
        <f>'Yearly LC Ethylene'!CQ157</f>
        <v>3972677.9337034347</v>
      </c>
      <c r="BL28" s="124">
        <f>'Yearly LC Ethylene'!CR157</f>
        <v>3947061.2931062863</v>
      </c>
      <c r="BM28" s="124">
        <f>'Yearly LC Ethylene'!CS157</f>
        <v>3933226.5432695867</v>
      </c>
      <c r="BN28" s="124">
        <f>'Yearly LC Ethylene'!CT157</f>
        <v>3931305.0371254231</v>
      </c>
    </row>
    <row r="29" spans="1:66">
      <c r="A29" s="1" t="s">
        <v>217</v>
      </c>
      <c r="C29" s="5" t="s">
        <v>200</v>
      </c>
      <c r="D29" s="124">
        <f>'Yearly HC Ethylene'!BP164</f>
        <v>609733.82971008378</v>
      </c>
      <c r="E29" s="124">
        <f>'Yearly HC Ethylene'!BQ164</f>
        <v>626391.54480406898</v>
      </c>
      <c r="F29" s="124">
        <f>'Yearly HC Ethylene'!BR164</f>
        <v>641499.58458541567</v>
      </c>
      <c r="G29" s="124">
        <f>'Yearly HC Ethylene'!BS164</f>
        <v>655108.15280402009</v>
      </c>
      <c r="H29" s="124">
        <f>'Yearly HC Ethylene'!BT164</f>
        <v>667258.18401572201</v>
      </c>
      <c r="I29" s="124">
        <f>'Yearly HC Ethylene'!BU164</f>
        <v>677974.54664733389</v>
      </c>
      <c r="J29" s="124">
        <f>'Yearly HC Ethylene'!BV164</f>
        <v>685639.6904371921</v>
      </c>
      <c r="K29" s="124">
        <f>'Yearly HC Ethylene'!BW164</f>
        <v>691684.37426021567</v>
      </c>
      <c r="L29" s="124">
        <f>'Yearly HC Ethylene'!BX164</f>
        <v>695987.51183874439</v>
      </c>
      <c r="M29" s="124">
        <f>'Yearly HC Ethylene'!BY164</f>
        <v>698302.84471509641</v>
      </c>
      <c r="N29" s="124">
        <f>'Yearly HC Ethylene'!BZ164</f>
        <v>698203.66921051231</v>
      </c>
      <c r="O29" s="124">
        <f>'Yearly HC Ethylene'!CA164</f>
        <v>672311.82212907786</v>
      </c>
      <c r="P29" s="124">
        <f>'Yearly HC Ethylene'!CB164</f>
        <v>646020.82308452309</v>
      </c>
      <c r="Q29" s="124">
        <f>'Yearly HC Ethylene'!CC164</f>
        <v>614906.56412837165</v>
      </c>
      <c r="R29" s="124">
        <f>'Yearly HC Ethylene'!CD164</f>
        <v>580575.31618437311</v>
      </c>
      <c r="S29" s="124">
        <f>'Yearly HC Ethylene'!CE164</f>
        <v>543413.57098452805</v>
      </c>
      <c r="T29" s="124">
        <f>'Yearly HC Ethylene'!CF164</f>
        <v>504730.28333306295</v>
      </c>
      <c r="U29" s="124">
        <f>'Yearly HC Ethylene'!CG164</f>
        <v>466038.00956901105</v>
      </c>
      <c r="V29" s="124">
        <f>'Yearly HC Ethylene'!CH164</f>
        <v>435019.91873472976</v>
      </c>
      <c r="W29" s="124">
        <f>'Yearly HC Ethylene'!CI164</f>
        <v>406817.12539948011</v>
      </c>
      <c r="X29" s="124">
        <f>'Yearly HC Ethylene'!CJ164</f>
        <v>381221.83238407195</v>
      </c>
      <c r="Y29" s="124">
        <f>'Yearly HC Ethylene'!CK164</f>
        <v>364840.80296574184</v>
      </c>
      <c r="Z29" s="124">
        <f>'Yearly HC Ethylene'!CL164</f>
        <v>351898.86547169473</v>
      </c>
      <c r="AA29" s="124">
        <f>'Yearly HC Ethylene'!CM164</f>
        <v>339983.45841863385</v>
      </c>
      <c r="AB29" s="124">
        <f>'Yearly HC Ethylene'!CN164</f>
        <v>328768.75112569315</v>
      </c>
      <c r="AC29" s="124">
        <f>'Yearly HC Ethylene'!CO164</f>
        <v>317848.44342567644</v>
      </c>
      <c r="AD29" s="124">
        <f>'Yearly HC Ethylene'!CP164</f>
        <v>306742.46070983453</v>
      </c>
      <c r="AE29" s="124">
        <f>'Yearly HC Ethylene'!CQ164</f>
        <v>295214.36340551812</v>
      </c>
      <c r="AF29" s="124">
        <f>'Yearly HC Ethylene'!CR164</f>
        <v>283022.57447847456</v>
      </c>
      <c r="AG29" s="124">
        <f>'Yearly HC Ethylene'!CS164</f>
        <v>270062.25346230587</v>
      </c>
      <c r="AH29" s="124">
        <f>'Yearly HC Ethylene'!CT164</f>
        <v>256405.84706755163</v>
      </c>
      <c r="AI29" s="124"/>
      <c r="AJ29" s="124">
        <f>'Yearly LC Ethylene'!BP164</f>
        <v>609737.7191934532</v>
      </c>
      <c r="AK29" s="124">
        <f>'Yearly LC Ethylene'!BQ164</f>
        <v>627351.25881617132</v>
      </c>
      <c r="AL29" s="124">
        <f>'Yearly LC Ethylene'!BR164</f>
        <v>643473.59673502645</v>
      </c>
      <c r="AM29" s="124">
        <f>'Yearly LC Ethylene'!BS164</f>
        <v>658159.12464764109</v>
      </c>
      <c r="AN29" s="124">
        <f>'Yearly LC Ethylene'!BT164</f>
        <v>671456.43317853811</v>
      </c>
      <c r="AO29" s="124">
        <f>'Yearly LC Ethylene'!BU164</f>
        <v>683404.53306865809</v>
      </c>
      <c r="AP29" s="124">
        <f>'Yearly LC Ethylene'!BV164</f>
        <v>693158.444278282</v>
      </c>
      <c r="AQ29" s="124">
        <f>'Yearly LC Ethylene'!BW164</f>
        <v>701486.48788202158</v>
      </c>
      <c r="AR29" s="124">
        <f>'Yearly LC Ethylene'!BX164</f>
        <v>708348.45252297469</v>
      </c>
      <c r="AS29" s="124">
        <f>'Yearly LC Ethylene'!BY164</f>
        <v>713632.74964659207</v>
      </c>
      <c r="AT29" s="124">
        <f>'Yearly LC Ethylene'!BZ164</f>
        <v>717124.55799568188</v>
      </c>
      <c r="AU29" s="124">
        <f>'Yearly LC Ethylene'!CA164</f>
        <v>696872.7984087267</v>
      </c>
      <c r="AV29" s="124">
        <f>'Yearly LC Ethylene'!CB164</f>
        <v>677215.98856665194</v>
      </c>
      <c r="AW29" s="124">
        <f>'Yearly LC Ethylene'!CC164</f>
        <v>654432.27965355641</v>
      </c>
      <c r="AX29" s="124">
        <f>'Yearly LC Ethylene'!CD164</f>
        <v>629984.88072953024</v>
      </c>
      <c r="AY29" s="124">
        <f>'Yearly LC Ethylene'!CE164</f>
        <v>604075.71596737043</v>
      </c>
      <c r="AZ29" s="124">
        <f>'Yearly LC Ethylene'!CF164</f>
        <v>577377.52283136058</v>
      </c>
      <c r="BA29" s="124">
        <f>'Yearly LC Ethylene'!CG164</f>
        <v>550789.27010410849</v>
      </c>
      <c r="BB29" s="124">
        <f>'Yearly LC Ethylene'!CH164</f>
        <v>525309.6563801259</v>
      </c>
      <c r="BC29" s="124">
        <f>'Yearly LC Ethylene'!CI164</f>
        <v>501718.86624330375</v>
      </c>
      <c r="BD29" s="124">
        <f>'Yearly LC Ethylene'!CJ164</f>
        <v>480437.45685225155</v>
      </c>
      <c r="BE29" s="124">
        <f>'Yearly LC Ethylene'!CK164</f>
        <v>456791.0812528322</v>
      </c>
      <c r="BF29" s="124">
        <f>'Yearly LC Ethylene'!CL164</f>
        <v>435422.40216035303</v>
      </c>
      <c r="BG29" s="124">
        <f>'Yearly LC Ethylene'!CM164</f>
        <v>416354.1416643128</v>
      </c>
      <c r="BH29" s="124">
        <f>'Yearly LC Ethylene'!CN164</f>
        <v>399481.29164381209</v>
      </c>
      <c r="BI29" s="124">
        <f>'Yearly LC Ethylene'!CO164</f>
        <v>389147.68334853009</v>
      </c>
      <c r="BJ29" s="124">
        <f>'Yearly LC Ethylene'!CP164</f>
        <v>378100.63755419303</v>
      </c>
      <c r="BK29" s="124">
        <f>'Yearly LC Ethylene'!CQ164</f>
        <v>366320.10369862895</v>
      </c>
      <c r="BL29" s="124">
        <f>'Yearly LC Ethylene'!CR164</f>
        <v>353718.8333996142</v>
      </c>
      <c r="BM29" s="124">
        <f>'Yearly LC Ethylene'!CS164</f>
        <v>340284.98364642856</v>
      </c>
      <c r="BN29" s="124">
        <f>'Yearly LC Ethylene'!CT164</f>
        <v>326105.90656565264</v>
      </c>
    </row>
    <row r="30" spans="1:66">
      <c r="D30" s="124"/>
      <c r="E30" s="124"/>
      <c r="F30" s="124"/>
      <c r="G30" s="124"/>
      <c r="H30" s="124"/>
      <c r="I30" s="124"/>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c r="BK30" s="124"/>
      <c r="BL30" s="124"/>
      <c r="BM30" s="124"/>
      <c r="BN30" s="124"/>
    </row>
    <row r="31" spans="1:66" s="3" customFormat="1" ht="15.75" thickBot="1">
      <c r="A31" s="3" t="s">
        <v>2</v>
      </c>
      <c r="C31" s="266"/>
      <c r="D31" s="154"/>
      <c r="E31" s="154"/>
      <c r="F31" s="154"/>
      <c r="G31" s="154"/>
      <c r="H31" s="154"/>
      <c r="I31" s="154"/>
      <c r="J31" s="154"/>
      <c r="K31" s="154"/>
      <c r="L31" s="154"/>
      <c r="M31" s="154"/>
      <c r="N31" s="154"/>
      <c r="O31" s="154"/>
      <c r="P31" s="154"/>
      <c r="Q31" s="154"/>
      <c r="R31" s="154"/>
      <c r="S31" s="154"/>
      <c r="T31" s="154"/>
      <c r="U31" s="154"/>
      <c r="V31" s="154"/>
      <c r="W31" s="154"/>
      <c r="X31" s="154"/>
      <c r="Y31" s="154"/>
      <c r="Z31" s="154"/>
      <c r="AA31" s="154"/>
      <c r="AB31" s="154"/>
      <c r="AC31" s="154"/>
      <c r="AD31" s="154"/>
      <c r="AE31" s="154"/>
      <c r="AF31" s="154"/>
      <c r="AG31" s="154"/>
      <c r="AH31" s="154"/>
      <c r="AI31" s="154"/>
      <c r="AJ31" s="154"/>
      <c r="AK31" s="154"/>
      <c r="AL31" s="154"/>
      <c r="AM31" s="154"/>
      <c r="AN31" s="154"/>
      <c r="AO31" s="154"/>
      <c r="AP31" s="154"/>
      <c r="AQ31" s="154"/>
      <c r="AR31" s="154"/>
      <c r="AS31" s="154"/>
      <c r="AT31" s="154"/>
      <c r="AU31" s="154"/>
      <c r="AV31" s="154"/>
      <c r="AW31" s="154"/>
      <c r="AX31" s="154"/>
      <c r="AY31" s="154"/>
      <c r="AZ31" s="154"/>
      <c r="BA31" s="154"/>
      <c r="BB31" s="154"/>
      <c r="BC31" s="154"/>
      <c r="BD31" s="154"/>
      <c r="BE31" s="154"/>
      <c r="BF31" s="154"/>
      <c r="BG31" s="154"/>
      <c r="BH31" s="154"/>
      <c r="BI31" s="154"/>
      <c r="BJ31" s="154"/>
      <c r="BK31" s="154"/>
      <c r="BL31" s="154"/>
      <c r="BM31" s="154"/>
      <c r="BN31" s="154"/>
    </row>
    <row r="32" spans="1:66" s="186" customFormat="1">
      <c r="A32" s="181" t="s">
        <v>231</v>
      </c>
      <c r="B32" s="182"/>
      <c r="C32" s="183" t="s">
        <v>200</v>
      </c>
      <c r="D32" s="184">
        <f>'Yearly HC Propylene'!BP4</f>
        <v>5470589.4757582033</v>
      </c>
      <c r="E32" s="184">
        <f>'Yearly HC Propylene'!BQ4</f>
        <v>5448474.8653851291</v>
      </c>
      <c r="F32" s="184">
        <f>'Yearly HC Propylene'!BR4</f>
        <v>5426472.8591221627</v>
      </c>
      <c r="G32" s="184">
        <f>'Yearly HC Propylene'!BS4</f>
        <v>5404582.8836069247</v>
      </c>
      <c r="H32" s="184">
        <f>'Yearly HC Propylene'!BT4</f>
        <v>5382804.3683965066</v>
      </c>
      <c r="I32" s="184">
        <f>'Yearly HC Propylene'!BU4</f>
        <v>5361136.7459526062</v>
      </c>
      <c r="J32" s="184">
        <f>'Yearly HC Propylene'!BV4</f>
        <v>5337307.2609479465</v>
      </c>
      <c r="K32" s="184">
        <f>'Yearly HC Propylene'!BW4</f>
        <v>5313611.9010290224</v>
      </c>
      <c r="L32" s="184">
        <f>'Yearly HC Propylene'!BX4</f>
        <v>5290049.9112681225</v>
      </c>
      <c r="M32" s="184">
        <f>'Yearly HC Propylene'!BY4</f>
        <v>5266620.5409866674</v>
      </c>
      <c r="N32" s="184">
        <f>'Yearly HC Propylene'!BZ4</f>
        <v>5243323.0437313039</v>
      </c>
      <c r="O32" s="184">
        <f>'Yearly HC Propylene'!CA4</f>
        <v>5215943.5042268848</v>
      </c>
      <c r="P32" s="184">
        <f>'Yearly HC Propylene'!CB4</f>
        <v>5188746.0981717864</v>
      </c>
      <c r="Q32" s="184">
        <f>'Yearly HC Propylene'!CC4</f>
        <v>5161729.6139826886</v>
      </c>
      <c r="R32" s="184">
        <f>'Yearly HC Propylene'!CD4</f>
        <v>5134892.8481359351</v>
      </c>
      <c r="S32" s="184">
        <f>'Yearly HC Propylene'!CE4</f>
        <v>5108234.6051139161</v>
      </c>
      <c r="T32" s="184">
        <f>'Yearly HC Propylene'!CF4</f>
        <v>5078068.3117447896</v>
      </c>
      <c r="U32" s="184">
        <f>'Yearly HC Propylene'!CG4</f>
        <v>5048130.6175223943</v>
      </c>
      <c r="V32" s="184">
        <f>'Yearly HC Propylene'!CH4</f>
        <v>5018419.790130157</v>
      </c>
      <c r="W32" s="184">
        <f>'Yearly HC Propylene'!CI4</f>
        <v>4988934.1103789462</v>
      </c>
      <c r="X32" s="184">
        <f>'Yearly HC Propylene'!CJ4</f>
        <v>4959671.8721075822</v>
      </c>
      <c r="Y32" s="184">
        <f>'Yearly HC Propylene'!CK4</f>
        <v>4928060.1045467127</v>
      </c>
      <c r="Z32" s="184">
        <f>'Yearly HC Propylene'!CL4</f>
        <v>4896709.1001692805</v>
      </c>
      <c r="AA32" s="184">
        <f>'Yearly HC Propylene'!CM4</f>
        <v>4865616.7079586536</v>
      </c>
      <c r="AB32" s="184">
        <f>'Yearly HC Propylene'!CN4</f>
        <v>4834780.7946417769</v>
      </c>
      <c r="AC32" s="184">
        <f>'Yearly HC Propylene'!CO4</f>
        <v>4804199.2445428129</v>
      </c>
      <c r="AD32" s="184">
        <f>'Yearly HC Propylene'!CP4</f>
        <v>4772565.0309580117</v>
      </c>
      <c r="AE32" s="184">
        <f>'Yearly HC Propylene'!CQ4</f>
        <v>4741202.993109107</v>
      </c>
      <c r="AF32" s="184">
        <f>'Yearly HC Propylene'!CR4</f>
        <v>4710110.7892394084</v>
      </c>
      <c r="AG32" s="184">
        <f>'Yearly HC Propylene'!CS4</f>
        <v>4679286.0977403335</v>
      </c>
      <c r="AH32" s="184">
        <f>'Yearly HC Propylene'!CT4</f>
        <v>4648726.6169780446</v>
      </c>
      <c r="AI32" s="184"/>
      <c r="AJ32" s="184">
        <f>D32</f>
        <v>5470589.4757582033</v>
      </c>
      <c r="AK32" s="184">
        <f t="shared" ref="AK32:BN32" si="15">E32</f>
        <v>5448474.8653851291</v>
      </c>
      <c r="AL32" s="184">
        <f t="shared" si="15"/>
        <v>5426472.8591221627</v>
      </c>
      <c r="AM32" s="184">
        <f t="shared" si="15"/>
        <v>5404582.8836069247</v>
      </c>
      <c r="AN32" s="184">
        <f t="shared" si="15"/>
        <v>5382804.3683965066</v>
      </c>
      <c r="AO32" s="184">
        <f t="shared" si="15"/>
        <v>5361136.7459526062</v>
      </c>
      <c r="AP32" s="184">
        <f t="shared" si="15"/>
        <v>5337307.2609479465</v>
      </c>
      <c r="AQ32" s="184">
        <f t="shared" si="15"/>
        <v>5313611.9010290224</v>
      </c>
      <c r="AR32" s="184">
        <f t="shared" si="15"/>
        <v>5290049.9112681225</v>
      </c>
      <c r="AS32" s="184">
        <f t="shared" si="15"/>
        <v>5266620.5409866674</v>
      </c>
      <c r="AT32" s="184">
        <f t="shared" si="15"/>
        <v>5243323.0437313039</v>
      </c>
      <c r="AU32" s="184">
        <f t="shared" si="15"/>
        <v>5215943.5042268848</v>
      </c>
      <c r="AV32" s="184">
        <f t="shared" si="15"/>
        <v>5188746.0981717864</v>
      </c>
      <c r="AW32" s="184">
        <f t="shared" si="15"/>
        <v>5161729.6139826886</v>
      </c>
      <c r="AX32" s="184">
        <f t="shared" si="15"/>
        <v>5134892.8481359351</v>
      </c>
      <c r="AY32" s="184">
        <f t="shared" si="15"/>
        <v>5108234.6051139161</v>
      </c>
      <c r="AZ32" s="184">
        <f t="shared" si="15"/>
        <v>5078068.3117447896</v>
      </c>
      <c r="BA32" s="184">
        <f t="shared" si="15"/>
        <v>5048130.6175223943</v>
      </c>
      <c r="BB32" s="184">
        <f t="shared" si="15"/>
        <v>5018419.790130157</v>
      </c>
      <c r="BC32" s="184">
        <f t="shared" si="15"/>
        <v>4988934.1103789462</v>
      </c>
      <c r="BD32" s="184">
        <f t="shared" si="15"/>
        <v>4959671.8721075822</v>
      </c>
      <c r="BE32" s="184">
        <f t="shared" si="15"/>
        <v>4928060.1045467127</v>
      </c>
      <c r="BF32" s="184">
        <f t="shared" si="15"/>
        <v>4896709.1001692805</v>
      </c>
      <c r="BG32" s="184">
        <f t="shared" si="15"/>
        <v>4865616.7079586536</v>
      </c>
      <c r="BH32" s="184">
        <f t="shared" si="15"/>
        <v>4834780.7946417769</v>
      </c>
      <c r="BI32" s="184">
        <f t="shared" si="15"/>
        <v>4804199.2445428129</v>
      </c>
      <c r="BJ32" s="184">
        <f t="shared" si="15"/>
        <v>4772565.0309580117</v>
      </c>
      <c r="BK32" s="184">
        <f t="shared" si="15"/>
        <v>4741202.993109107</v>
      </c>
      <c r="BL32" s="184">
        <f t="shared" si="15"/>
        <v>4710110.7892394084</v>
      </c>
      <c r="BM32" s="184">
        <f t="shared" si="15"/>
        <v>4679286.0977403335</v>
      </c>
      <c r="BN32" s="184">
        <f t="shared" si="15"/>
        <v>4648726.6169780446</v>
      </c>
    </row>
    <row r="33" spans="1:66">
      <c r="A33" s="1" t="s">
        <v>232</v>
      </c>
      <c r="C33" s="5" t="s">
        <v>200</v>
      </c>
      <c r="D33" s="124">
        <f>'Yearly HC Propylene'!BP71</f>
        <v>5470585.9164333139</v>
      </c>
      <c r="E33" s="124">
        <f>'Yearly HC Propylene'!BQ71</f>
        <v>5377902.9126067935</v>
      </c>
      <c r="F33" s="124">
        <f>'Yearly HC Propylene'!BR71</f>
        <v>5285274.0424687406</v>
      </c>
      <c r="G33" s="124">
        <f>'Yearly HC Propylene'!BS71</f>
        <v>5192719.5449147522</v>
      </c>
      <c r="H33" s="124">
        <f>'Yearly HC Propylene'!BT71</f>
        <v>5100255.3514788421</v>
      </c>
      <c r="I33" s="124">
        <f>'Yearly HC Propylene'!BU71</f>
        <v>5007889.2007031944</v>
      </c>
      <c r="J33" s="124">
        <f>'Yearly HC Propylene'!BV71</f>
        <v>4914827.4733103476</v>
      </c>
      <c r="K33" s="124">
        <f>'Yearly HC Propylene'!BW71</f>
        <v>4822052.6968647288</v>
      </c>
      <c r="L33" s="124">
        <f>'Yearly HC Propylene'!BX71</f>
        <v>4729481.289844092</v>
      </c>
      <c r="M33" s="124">
        <f>'Yearly HC Propylene'!BY71</f>
        <v>4636952.5536650354</v>
      </c>
      <c r="N33" s="124">
        <f>'Yearly HC Propylene'!BZ71</f>
        <v>4544188.4494778104</v>
      </c>
      <c r="O33" s="124">
        <f>'Yearly HC Propylene'!CA71</f>
        <v>4435993.1248875204</v>
      </c>
      <c r="P33" s="124">
        <f>'Yearly HC Propylene'!CB71</f>
        <v>4328477.9505798146</v>
      </c>
      <c r="Q33" s="124">
        <f>'Yearly HC Propylene'!CC71</f>
        <v>4218150.9354211064</v>
      </c>
      <c r="R33" s="124">
        <f>'Yearly HC Propylene'!CD71</f>
        <v>4105850.6081282375</v>
      </c>
      <c r="S33" s="124">
        <f>'Yearly HC Propylene'!CE71</f>
        <v>3991588.0612405827</v>
      </c>
      <c r="T33" s="124">
        <f>'Yearly HC Propylene'!CF71</f>
        <v>3872613.7731380947</v>
      </c>
      <c r="U33" s="124">
        <f>'Yearly HC Propylene'!CG71</f>
        <v>3753324.0369741367</v>
      </c>
      <c r="V33" s="124">
        <f>'Yearly HC Propylene'!CH71</f>
        <v>3634910.6185990497</v>
      </c>
      <c r="W33" s="124">
        <f>'Yearly HC Propylene'!CI71</f>
        <v>3518417.7921831459</v>
      </c>
      <c r="X33" s="124">
        <f>'Yearly HC Propylene'!CJ71</f>
        <v>3404522.2083911719</v>
      </c>
      <c r="Y33" s="124">
        <f>'Yearly HC Propylene'!CK71</f>
        <v>3254833.4172046068</v>
      </c>
      <c r="Z33" s="124">
        <f>'Yearly HC Propylene'!CL71</f>
        <v>3107610.2913594693</v>
      </c>
      <c r="AA33" s="124">
        <f>'Yearly HC Propylene'!CM71</f>
        <v>2963329.7244347213</v>
      </c>
      <c r="AB33" s="124">
        <f>'Yearly HC Propylene'!CN71</f>
        <v>2820961.325669352</v>
      </c>
      <c r="AC33" s="124">
        <f>'Yearly HC Propylene'!CO71</f>
        <v>2681844.0627949894</v>
      </c>
      <c r="AD33" s="124">
        <f>'Yearly HC Propylene'!CP71</f>
        <v>2548908.0819719029</v>
      </c>
      <c r="AE33" s="124">
        <f>'Yearly HC Propylene'!CQ71</f>
        <v>2417020.8554491755</v>
      </c>
      <c r="AF33" s="124">
        <f>'Yearly HC Propylene'!CR71</f>
        <v>2286122.6865113964</v>
      </c>
      <c r="AG33" s="124">
        <f>'Yearly HC Propylene'!CS71</f>
        <v>2166514.2350367629</v>
      </c>
      <c r="AH33" s="124">
        <f>'Yearly HC Propylene'!CT71</f>
        <v>2029753.3969073666</v>
      </c>
      <c r="AI33" s="124"/>
      <c r="AJ33" s="124">
        <f>'Yearly LC Propylene'!BP71</f>
        <v>5470587.696095759</v>
      </c>
      <c r="AK33" s="124">
        <f>'Yearly LC Propylene'!BQ71</f>
        <v>5394119.6083231512</v>
      </c>
      <c r="AL33" s="124">
        <f>'Yearly LC Propylene'!BR71</f>
        <v>5317515.6513139987</v>
      </c>
      <c r="AM33" s="124">
        <f>'Yearly LC Propylene'!BS71</f>
        <v>5240798.0873829471</v>
      </c>
      <c r="AN33" s="124">
        <f>'Yearly LC Propylene'!BT71</f>
        <v>5163986.9300502483</v>
      </c>
      <c r="AO33" s="124">
        <f>'Yearly LC Propylene'!BU71</f>
        <v>5087097.9986451892</v>
      </c>
      <c r="AP33" s="124">
        <f>'Yearly LC Propylene'!BV71</f>
        <v>5009307.8514523171</v>
      </c>
      <c r="AQ33" s="124">
        <f>'Yearly LC Propylene'!BW71</f>
        <v>4931658.5902463607</v>
      </c>
      <c r="AR33" s="124">
        <f>'Yearly LC Propylene'!BX71</f>
        <v>4854119.2296715714</v>
      </c>
      <c r="AS33" s="124">
        <f>'Yearly LC Propylene'!BY71</f>
        <v>4776619.8895185534</v>
      </c>
      <c r="AT33" s="124">
        <f>'Yearly LC Propylene'!BZ71</f>
        <v>4699031.4568219036</v>
      </c>
      <c r="AU33" s="124">
        <f>'Yearly LC Propylene'!CA71</f>
        <v>4613867.612640324</v>
      </c>
      <c r="AV33" s="124">
        <f>'Yearly LC Propylene'!CB71</f>
        <v>4529868.6138888635</v>
      </c>
      <c r="AW33" s="124">
        <f>'Yearly LC Propylene'!CC71</f>
        <v>4444310.080195982</v>
      </c>
      <c r="AX33" s="124">
        <f>'Yearly LC Propylene'!CD71</f>
        <v>4357996.290386172</v>
      </c>
      <c r="AY33" s="124">
        <f>'Yearly LC Propylene'!CE71</f>
        <v>4270936.2930001942</v>
      </c>
      <c r="AZ33" s="124">
        <f>'Yearly LC Propylene'!CF71</f>
        <v>4179918.0212045889</v>
      </c>
      <c r="BA33" s="124">
        <f>'Yearly LC Propylene'!CG71</f>
        <v>4089016.8835844272</v>
      </c>
      <c r="BB33" s="124">
        <f>'Yearly LC Propylene'!CH71</f>
        <v>3998839.9630397246</v>
      </c>
      <c r="BC33" s="124">
        <f>'Yearly LC Propylene'!CI71</f>
        <v>3909922.4521906888</v>
      </c>
      <c r="BD33" s="124">
        <f>'Yearly LC Propylene'!CJ71</f>
        <v>3822615.7837289707</v>
      </c>
      <c r="BE33" s="124">
        <f>'Yearly LC Propylene'!CK71</f>
        <v>3711874.2002604422</v>
      </c>
      <c r="BF33" s="124">
        <f>'Yearly LC Propylene'!CL71</f>
        <v>3602398.8028441025</v>
      </c>
      <c r="BG33" s="124">
        <f>'Yearly LC Propylene'!CM71</f>
        <v>3494769.7623659917</v>
      </c>
      <c r="BH33" s="124">
        <f>'Yearly LC Propylene'!CN71</f>
        <v>3388142.3877404789</v>
      </c>
      <c r="BI33" s="124">
        <f>'Yearly LC Propylene'!CO71</f>
        <v>3282345.0935027897</v>
      </c>
      <c r="BJ33" s="124">
        <f>'Yearly LC Propylene'!CP71</f>
        <v>3176117.6964473836</v>
      </c>
      <c r="BK33" s="124">
        <f>'Yearly LC Propylene'!CQ71</f>
        <v>3070446.0176339322</v>
      </c>
      <c r="BL33" s="124">
        <f>'Yearly LC Propylene'!CR71</f>
        <v>2965220.7514018947</v>
      </c>
      <c r="BM33" s="124">
        <f>'Yearly LC Propylene'!CS71</f>
        <v>2860385.4514292958</v>
      </c>
      <c r="BN33" s="124">
        <f>'Yearly LC Propylene'!CT71</f>
        <v>2755948.4148801309</v>
      </c>
    </row>
    <row r="34" spans="1:66">
      <c r="A34" s="1" t="s">
        <v>217</v>
      </c>
      <c r="C34" s="5" t="s">
        <v>200</v>
      </c>
      <c r="D34" s="124">
        <f>'Yearly HC Propylene'!BP72</f>
        <v>357475.56337802456</v>
      </c>
      <c r="E34" s="124">
        <f>'Yearly HC Propylene'!BQ72</f>
        <v>374252.65149635979</v>
      </c>
      <c r="F34" s="124">
        <f>'Yearly HC Propylene'!BR72</f>
        <v>390569.77646408114</v>
      </c>
      <c r="G34" s="124">
        <f>'Yearly HC Propylene'!BS72</f>
        <v>406399.45710560994</v>
      </c>
      <c r="H34" s="124">
        <f>'Yearly HC Propylene'!BT72</f>
        <v>421711.95809329697</v>
      </c>
      <c r="I34" s="124">
        <f>'Yearly HC Propylene'!BU72</f>
        <v>436471.32238109974</v>
      </c>
      <c r="J34" s="124">
        <f>'Yearly HC Propylene'!BV72</f>
        <v>449234.05889605975</v>
      </c>
      <c r="K34" s="124">
        <f>'Yearly HC Propylene'!BW72</f>
        <v>461229.5185197973</v>
      </c>
      <c r="L34" s="124">
        <f>'Yearly HC Propylene'!BX72</f>
        <v>472344.41677836835</v>
      </c>
      <c r="M34" s="124">
        <f>'Yearly HC Propylene'!BY72</f>
        <v>482389.76885233377</v>
      </c>
      <c r="N34" s="124">
        <f>'Yearly HC Propylene'!BZ72</f>
        <v>491060.60714687093</v>
      </c>
      <c r="O34" s="124">
        <f>'Yearly HC Propylene'!CA72</f>
        <v>488996.61257696257</v>
      </c>
      <c r="P34" s="124">
        <f>'Yearly HC Propylene'!CB72</f>
        <v>484988.04396125959</v>
      </c>
      <c r="Q34" s="124">
        <f>'Yearly HC Propylene'!CC72</f>
        <v>477947.21463153407</v>
      </c>
      <c r="R34" s="124">
        <f>'Yearly HC Propylene'!CD72</f>
        <v>467850.68490985164</v>
      </c>
      <c r="S34" s="124">
        <f>'Yearly HC Propylene'!CE72</f>
        <v>454707.35564656614</v>
      </c>
      <c r="T34" s="124">
        <f>'Yearly HC Propylene'!CF72</f>
        <v>439062.44598583627</v>
      </c>
      <c r="U34" s="124">
        <f>'Yearly HC Propylene'!CG72</f>
        <v>421920.05607455561</v>
      </c>
      <c r="V34" s="124">
        <f>'Yearly HC Propylene'!CH72</f>
        <v>404473.36484165327</v>
      </c>
      <c r="W34" s="124">
        <f>'Yearly HC Propylene'!CI72</f>
        <v>387768.6674391065</v>
      </c>
      <c r="X34" s="124">
        <f>'Yearly HC Propylene'!CJ72</f>
        <v>372485.21350153559</v>
      </c>
      <c r="Y34" s="124">
        <f>'Yearly HC Propylene'!CK72</f>
        <v>355997.4982060137</v>
      </c>
      <c r="Z34" s="124">
        <f>'Yearly HC Propylene'!CL72</f>
        <v>341229.51275428478</v>
      </c>
      <c r="AA34" s="124">
        <f>'Yearly HC Propylene'!CM72</f>
        <v>327624.27131130541</v>
      </c>
      <c r="AB34" s="124">
        <f>'Yearly HC Propylene'!CN72</f>
        <v>315057.9804907667</v>
      </c>
      <c r="AC34" s="124">
        <f>'Yearly HC Propylene'!CO72</f>
        <v>303203.71145554038</v>
      </c>
      <c r="AD34" s="124">
        <f>'Yearly HC Propylene'!CP72</f>
        <v>291721.21385683079</v>
      </c>
      <c r="AE34" s="124">
        <f>'Yearly HC Propylene'!CQ72</f>
        <v>280396.76545211178</v>
      </c>
      <c r="AF34" s="124">
        <f>'Yearly HC Propylene'!CR72</f>
        <v>269058.15745740035</v>
      </c>
      <c r="AG34" s="124">
        <f>'Yearly HC Propylene'!CS72</f>
        <v>257637.07444456447</v>
      </c>
      <c r="AH34" s="124">
        <f>'Yearly HC Propylene'!CT72</f>
        <v>253413.42119297775</v>
      </c>
      <c r="AI34" s="124"/>
      <c r="AJ34" s="124">
        <f>'Yearly LC Propylene'!BP72</f>
        <v>357477.34304046934</v>
      </c>
      <c r="AK34" s="124">
        <f>'Yearly LC Propylene'!BQ72</f>
        <v>374399.76722879254</v>
      </c>
      <c r="AL34" s="124">
        <f>'Yearly LC Propylene'!BR72</f>
        <v>390872.52096769476</v>
      </c>
      <c r="AM34" s="124">
        <f>'Yearly LC Propylene'!BS72</f>
        <v>406870.3141690144</v>
      </c>
      <c r="AN34" s="124">
        <f>'Yearly LC Propylene'!BT72</f>
        <v>422367.69474549335</v>
      </c>
      <c r="AO34" s="124">
        <f>'Yearly LC Propylene'!BU72</f>
        <v>437337.02184206434</v>
      </c>
      <c r="AP34" s="124">
        <f>'Yearly LC Propylene'!BV72</f>
        <v>450779.58860597352</v>
      </c>
      <c r="AQ34" s="124">
        <f>'Yearly LC Propylene'!BW72</f>
        <v>463546.77758115379</v>
      </c>
      <c r="AR34" s="124">
        <f>'Yearly LC Propylene'!BX72</f>
        <v>475578.16948560951</v>
      </c>
      <c r="AS34" s="124">
        <f>'Yearly LC Propylene'!BY72</f>
        <v>486775.90441222739</v>
      </c>
      <c r="AT34" s="124">
        <f>'Yearly LC Propylene'!BZ72</f>
        <v>496984.28531727183</v>
      </c>
      <c r="AU34" s="124">
        <f>'Yearly LC Propylene'!CA72</f>
        <v>497143.11759424658</v>
      </c>
      <c r="AV34" s="124">
        <f>'Yearly LC Propylene'!CB72</f>
        <v>496176.64611179224</v>
      </c>
      <c r="AW34" s="124">
        <f>'Yearly LC Propylene'!CC72</f>
        <v>493352.81175849191</v>
      </c>
      <c r="AX34" s="124">
        <f>'Yearly LC Propylene'!CD72</f>
        <v>488757.85214826983</v>
      </c>
      <c r="AY34" s="124">
        <f>'Yearly LC Propylene'!CE72</f>
        <v>482395.30468923028</v>
      </c>
      <c r="AZ34" s="124">
        <f>'Yearly LC Propylene'!CF72</f>
        <v>474539.17660530412</v>
      </c>
      <c r="BA34" s="124">
        <f>'Yearly LC Propylene'!CG72</f>
        <v>465696.28972270142</v>
      </c>
      <c r="BB34" s="124">
        <f>'Yearly LC Propylene'!CH72</f>
        <v>456471.53947732638</v>
      </c>
      <c r="BC34" s="124">
        <f>'Yearly LC Propylene'!CI72</f>
        <v>447398.62236286269</v>
      </c>
      <c r="BD34" s="124">
        <f>'Yearly LC Propylene'!CJ72</f>
        <v>438828.140614092</v>
      </c>
      <c r="BE34" s="124">
        <f>'Yearly LC Propylene'!CK72</f>
        <v>428462.55089797522</v>
      </c>
      <c r="BF34" s="124">
        <f>'Yearly LC Propylene'!CL72</f>
        <v>418644.71718568326</v>
      </c>
      <c r="BG34" s="124">
        <f>'Yearly LC Propylene'!CM72</f>
        <v>409273.10634036502</v>
      </c>
      <c r="BH34" s="124">
        <f>'Yearly LC Propylene'!CN72</f>
        <v>400194.97281300818</v>
      </c>
      <c r="BI34" s="124">
        <f>'Yearly LC Propylene'!CO72</f>
        <v>391244.90760789352</v>
      </c>
      <c r="BJ34" s="124">
        <f>'Yearly LC Propylene'!CP72</f>
        <v>382239.23091327469</v>
      </c>
      <c r="BK34" s="124">
        <f>'Yearly LC Propylene'!CQ72</f>
        <v>373067.28398167511</v>
      </c>
      <c r="BL34" s="124">
        <f>'Yearly LC Propylene'!CR72</f>
        <v>363628.35238339147</v>
      </c>
      <c r="BM34" s="124">
        <f>'Yearly LC Propylene'!CS72</f>
        <v>353875.11111358518</v>
      </c>
      <c r="BN34" s="124">
        <f>'Yearly LC Propylene'!CT72</f>
        <v>343825.48537792859</v>
      </c>
    </row>
    <row r="35" spans="1:66">
      <c r="D35" s="124"/>
      <c r="E35" s="124"/>
      <c r="F35" s="124"/>
      <c r="G35" s="124"/>
      <c r="H35" s="124"/>
      <c r="I35" s="124"/>
      <c r="J35" s="124"/>
      <c r="K35" s="124"/>
      <c r="L35" s="124"/>
      <c r="M35" s="124"/>
      <c r="N35" s="124"/>
      <c r="O35" s="124"/>
      <c r="P35" s="124"/>
      <c r="Q35" s="124"/>
      <c r="R35" s="124"/>
      <c r="S35" s="124"/>
      <c r="T35" s="124"/>
      <c r="U35" s="124"/>
      <c r="V35" s="124"/>
      <c r="W35" s="124"/>
      <c r="X35" s="124"/>
      <c r="Y35" s="124"/>
      <c r="Z35" s="124"/>
      <c r="AA35" s="124"/>
      <c r="AB35" s="124"/>
      <c r="AC35" s="124"/>
      <c r="AD35" s="124"/>
      <c r="AE35" s="124"/>
      <c r="AF35" s="124"/>
      <c r="AG35" s="124"/>
      <c r="AH35" s="124"/>
      <c r="AI35" s="124"/>
      <c r="AJ35" s="124"/>
      <c r="AK35" s="124"/>
      <c r="AL35" s="124"/>
      <c r="AM35" s="124"/>
      <c r="AN35" s="124"/>
      <c r="AO35" s="124"/>
      <c r="AP35" s="124"/>
      <c r="AQ35" s="124"/>
      <c r="AR35" s="124"/>
      <c r="AS35" s="124"/>
      <c r="AT35" s="124"/>
      <c r="AU35" s="124"/>
      <c r="AV35" s="124"/>
      <c r="AW35" s="124"/>
      <c r="AX35" s="124"/>
      <c r="AY35" s="124"/>
      <c r="AZ35" s="124"/>
      <c r="BA35" s="124"/>
      <c r="BB35" s="124"/>
      <c r="BC35" s="124"/>
      <c r="BD35" s="124"/>
      <c r="BE35" s="124"/>
      <c r="BF35" s="124"/>
      <c r="BG35" s="124"/>
      <c r="BH35" s="124"/>
      <c r="BI35" s="124"/>
      <c r="BJ35" s="124"/>
      <c r="BK35" s="124"/>
      <c r="BL35" s="124"/>
      <c r="BM35" s="124"/>
      <c r="BN35" s="124"/>
    </row>
    <row r="36" spans="1:66" s="3" customFormat="1" ht="15.75" thickBot="1">
      <c r="A36" s="3" t="s">
        <v>198</v>
      </c>
      <c r="C36" s="266"/>
      <c r="D36" s="154"/>
      <c r="E36" s="154"/>
      <c r="F36" s="154"/>
      <c r="G36" s="154"/>
      <c r="H36" s="154"/>
      <c r="I36" s="154"/>
      <c r="J36" s="154"/>
      <c r="K36" s="154"/>
      <c r="L36" s="154"/>
      <c r="M36" s="154"/>
      <c r="N36" s="154"/>
      <c r="O36" s="154"/>
      <c r="P36" s="154"/>
      <c r="Q36" s="154"/>
      <c r="R36" s="154"/>
      <c r="S36" s="154"/>
      <c r="T36" s="154"/>
      <c r="U36" s="154"/>
      <c r="V36" s="154"/>
      <c r="W36" s="154"/>
      <c r="X36" s="154"/>
      <c r="Y36" s="154"/>
      <c r="Z36" s="154"/>
      <c r="AA36" s="154"/>
      <c r="AB36" s="154"/>
      <c r="AC36" s="154"/>
      <c r="AD36" s="154"/>
      <c r="AE36" s="154"/>
      <c r="AF36" s="154"/>
      <c r="AG36" s="154"/>
      <c r="AH36" s="154"/>
      <c r="AI36" s="154"/>
      <c r="AJ36" s="154"/>
      <c r="AK36" s="154"/>
      <c r="AL36" s="154"/>
      <c r="AM36" s="154"/>
      <c r="AN36" s="154"/>
      <c r="AO36" s="154"/>
      <c r="AP36" s="154"/>
      <c r="AQ36" s="154"/>
      <c r="AR36" s="154"/>
      <c r="AS36" s="154"/>
      <c r="AT36" s="154"/>
      <c r="AU36" s="154"/>
      <c r="AV36" s="154"/>
      <c r="AW36" s="154"/>
      <c r="AX36" s="154"/>
      <c r="AY36" s="154"/>
      <c r="AZ36" s="154"/>
      <c r="BA36" s="154"/>
      <c r="BB36" s="154"/>
      <c r="BC36" s="154"/>
      <c r="BD36" s="154"/>
      <c r="BE36" s="154"/>
      <c r="BF36" s="154"/>
      <c r="BG36" s="154"/>
      <c r="BH36" s="154"/>
      <c r="BI36" s="154"/>
      <c r="BJ36" s="154"/>
      <c r="BK36" s="154"/>
      <c r="BL36" s="154"/>
      <c r="BM36" s="154"/>
      <c r="BN36" s="154"/>
    </row>
    <row r="37" spans="1:66" s="186" customFormat="1">
      <c r="A37" s="181" t="s">
        <v>233</v>
      </c>
      <c r="B37" s="182"/>
      <c r="C37" s="183" t="s">
        <v>200</v>
      </c>
      <c r="D37" s="184">
        <f>'Yearly Methanol'!D5</f>
        <v>1472760.9288230378</v>
      </c>
      <c r="E37" s="184">
        <f>'Yearly Methanol'!E5</f>
        <v>1465054.3219326267</v>
      </c>
      <c r="F37" s="184">
        <f>'Yearly Methanol'!F5</f>
        <v>1457347.7150422155</v>
      </c>
      <c r="G37" s="184">
        <f>'Yearly Methanol'!G5</f>
        <v>1449641.1081518047</v>
      </c>
      <c r="H37" s="184">
        <f>'Yearly Methanol'!H5</f>
        <v>1441934.5012613935</v>
      </c>
      <c r="I37" s="184">
        <f>'Yearly Methanol'!I5</f>
        <v>1434227.8943709824</v>
      </c>
      <c r="J37" s="184">
        <f>'Yearly Methanol'!J5</f>
        <v>1426521.2874805713</v>
      </c>
      <c r="K37" s="184">
        <f>'Yearly Methanol'!K5</f>
        <v>1418814.6805901602</v>
      </c>
      <c r="L37" s="184">
        <f>'Yearly Methanol'!L5</f>
        <v>1411108.0736997493</v>
      </c>
      <c r="M37" s="184">
        <f>'Yearly Methanol'!M5</f>
        <v>1403401.4668093382</v>
      </c>
      <c r="N37" s="184">
        <f>'Yearly Methanol'!N5</f>
        <v>1395694.8599189271</v>
      </c>
      <c r="O37" s="184">
        <f>'Yearly Methanol'!O5</f>
        <v>1386533.1594198369</v>
      </c>
      <c r="P37" s="184">
        <f>'Yearly Methanol'!P5</f>
        <v>1377371.458920747</v>
      </c>
      <c r="Q37" s="184">
        <f>'Yearly Methanol'!Q5</f>
        <v>1368209.7584216569</v>
      </c>
      <c r="R37" s="184">
        <f>'Yearly Methanol'!R5</f>
        <v>1359048.057922567</v>
      </c>
      <c r="S37" s="184">
        <f>'Yearly Methanol'!S5</f>
        <v>1349886.3574234769</v>
      </c>
      <c r="T37" s="184">
        <f>'Yearly Methanol'!T5</f>
        <v>1339810.8300203856</v>
      </c>
      <c r="U37" s="184">
        <f>'Yearly Methanol'!U5</f>
        <v>1329735.302617294</v>
      </c>
      <c r="V37" s="184">
        <f>'Yearly Methanol'!V5</f>
        <v>1319659.7752142027</v>
      </c>
      <c r="W37" s="184">
        <f>'Yearly Methanol'!W5</f>
        <v>1309584.2478111112</v>
      </c>
      <c r="X37" s="184">
        <f>'Yearly Methanol'!X5</f>
        <v>1299508.7204080198</v>
      </c>
      <c r="Y37" s="184">
        <f>'Yearly Methanol'!Y5</f>
        <v>1288964.5638233894</v>
      </c>
      <c r="Z37" s="184">
        <f>'Yearly Methanol'!Z5</f>
        <v>1278420.4072387589</v>
      </c>
      <c r="AA37" s="184">
        <f>'Yearly Methanol'!AA5</f>
        <v>1267876.2506541281</v>
      </c>
      <c r="AB37" s="184">
        <f>'Yearly Methanol'!AB5</f>
        <v>1257332.0940694977</v>
      </c>
      <c r="AC37" s="184">
        <f>'Yearly Methanol'!AC5</f>
        <v>1246787.9374848672</v>
      </c>
      <c r="AD37" s="184">
        <f>'Yearly Methanol'!AD5</f>
        <v>1236243.7809002367</v>
      </c>
      <c r="AE37" s="184">
        <f>'Yearly Methanol'!AE5</f>
        <v>1225699.6243156062</v>
      </c>
      <c r="AF37" s="184">
        <f>'Yearly Methanol'!AF5</f>
        <v>1215155.4677309755</v>
      </c>
      <c r="AG37" s="184">
        <f>'Yearly Methanol'!AG5</f>
        <v>1204611.311146345</v>
      </c>
      <c r="AH37" s="184">
        <f>'Yearly Methanol'!AH5</f>
        <v>1194067.1545617145</v>
      </c>
      <c r="AI37" s="184"/>
      <c r="AJ37" s="184">
        <f>'Yearly Methanol'!AJ5</f>
        <v>1472760.9288230378</v>
      </c>
      <c r="AK37" s="184">
        <f>'Yearly Methanol'!AK5</f>
        <v>1465054.3219326267</v>
      </c>
      <c r="AL37" s="184">
        <f>'Yearly Methanol'!AL5</f>
        <v>1457347.7150422155</v>
      </c>
      <c r="AM37" s="184">
        <f>'Yearly Methanol'!AM5</f>
        <v>1449641.1081518047</v>
      </c>
      <c r="AN37" s="184">
        <f>'Yearly Methanol'!AN5</f>
        <v>1441934.5012613935</v>
      </c>
      <c r="AO37" s="184">
        <f>'Yearly Methanol'!AO5</f>
        <v>1434227.8943709824</v>
      </c>
      <c r="AP37" s="184">
        <f>'Yearly Methanol'!AP5</f>
        <v>1426521.2874805713</v>
      </c>
      <c r="AQ37" s="184">
        <f>'Yearly Methanol'!AQ5</f>
        <v>1418814.6805901602</v>
      </c>
      <c r="AR37" s="184">
        <f>'Yearly Methanol'!AR5</f>
        <v>1411108.0736997493</v>
      </c>
      <c r="AS37" s="184">
        <f>'Yearly Methanol'!AS5</f>
        <v>1403401.4668093382</v>
      </c>
      <c r="AT37" s="184">
        <f>'Yearly Methanol'!AT5</f>
        <v>1395694.8599189271</v>
      </c>
      <c r="AU37" s="184">
        <f>'Yearly Methanol'!AU5</f>
        <v>1386533.1594198369</v>
      </c>
      <c r="AV37" s="184">
        <f>'Yearly Methanol'!AV5</f>
        <v>1377371.458920747</v>
      </c>
      <c r="AW37" s="184">
        <f>'Yearly Methanol'!AW5</f>
        <v>1368209.7584216569</v>
      </c>
      <c r="AX37" s="184">
        <f>'Yearly Methanol'!AX5</f>
        <v>1359048.057922567</v>
      </c>
      <c r="AY37" s="184">
        <f>'Yearly Methanol'!AY5</f>
        <v>1349886.3574234769</v>
      </c>
      <c r="AZ37" s="184">
        <f>'Yearly Methanol'!AZ5</f>
        <v>1339810.8300203856</v>
      </c>
      <c r="BA37" s="184">
        <f>'Yearly Methanol'!BA5</f>
        <v>1329735.302617294</v>
      </c>
      <c r="BB37" s="184">
        <f>'Yearly Methanol'!BB5</f>
        <v>1319659.7752142027</v>
      </c>
      <c r="BC37" s="184">
        <f>'Yearly Methanol'!BC5</f>
        <v>1309584.2478111112</v>
      </c>
      <c r="BD37" s="184">
        <f>'Yearly Methanol'!BD5</f>
        <v>1299508.7204080198</v>
      </c>
      <c r="BE37" s="184">
        <f>'Yearly Methanol'!BE5</f>
        <v>1288964.5638233894</v>
      </c>
      <c r="BF37" s="184">
        <f>'Yearly Methanol'!BF5</f>
        <v>1278420.4072387589</v>
      </c>
      <c r="BG37" s="184">
        <f>'Yearly Methanol'!BG5</f>
        <v>1267876.2506541281</v>
      </c>
      <c r="BH37" s="184">
        <f>'Yearly Methanol'!BH5</f>
        <v>1257332.0940694977</v>
      </c>
      <c r="BI37" s="184">
        <f>'Yearly Methanol'!BI5</f>
        <v>1246787.9374848672</v>
      </c>
      <c r="BJ37" s="184">
        <f>'Yearly Methanol'!BJ5</f>
        <v>1236243.7809002367</v>
      </c>
      <c r="BK37" s="184">
        <f>'Yearly Methanol'!BK5</f>
        <v>1225699.6243156062</v>
      </c>
      <c r="BL37" s="184">
        <f>'Yearly Methanol'!BL5</f>
        <v>1215155.4677309755</v>
      </c>
      <c r="BM37" s="184">
        <f>'Yearly Methanol'!BM5</f>
        <v>1204611.311146345</v>
      </c>
      <c r="BN37" s="184">
        <f>'Yearly Methanol'!BN5</f>
        <v>1194067.1545617145</v>
      </c>
    </row>
    <row r="38" spans="1:66">
      <c r="A38" s="1" t="s">
        <v>234</v>
      </c>
      <c r="C38" s="5" t="s">
        <v>200</v>
      </c>
      <c r="D38" s="124">
        <f>'Yearly Methanol'!D121</f>
        <v>1472759.9815972766</v>
      </c>
      <c r="E38" s="124">
        <f>'Yearly Methanol'!E121</f>
        <v>1447075.4654703969</v>
      </c>
      <c r="F38" s="124">
        <f>'Yearly Methanol'!F121</f>
        <v>1421010.2922837895</v>
      </c>
      <c r="G38" s="124">
        <f>'Yearly Methanol'!G121</f>
        <v>1395012.5577159817</v>
      </c>
      <c r="H38" s="124">
        <f>'Yearly Methanol'!H121</f>
        <v>1369080.557062719</v>
      </c>
      <c r="I38" s="124">
        <f>'Yearly Methanol'!I121</f>
        <v>1343210.3501939296</v>
      </c>
      <c r="J38" s="124">
        <f>'Yearly Methanol'!J121</f>
        <v>1318115.2989569898</v>
      </c>
      <c r="K38" s="124">
        <f>'Yearly Methanol'!K121</f>
        <v>1293156.950656337</v>
      </c>
      <c r="L38" s="124">
        <f>'Yearly Methanol'!L121</f>
        <v>1268306.8413285434</v>
      </c>
      <c r="M38" s="124">
        <f>'Yearly Methanol'!M121</f>
        <v>1243516.2199015561</v>
      </c>
      <c r="N38" s="124">
        <f>'Yearly Methanol'!N121</f>
        <v>1218706.6868426197</v>
      </c>
      <c r="O38" s="124">
        <f>'Yearly Methanol'!O121</f>
        <v>1193777.4003017321</v>
      </c>
      <c r="P38" s="124">
        <f>'Yearly Methanol'!P121</f>
        <v>1168602.025339917</v>
      </c>
      <c r="Q38" s="124">
        <f>'Yearly Methanol'!Q121</f>
        <v>1143055.5360553146</v>
      </c>
      <c r="R38" s="124">
        <f>'Yearly Methanol'!R121</f>
        <v>1117036.972967363</v>
      </c>
      <c r="S38" s="124">
        <f>'Yearly Methanol'!S121</f>
        <v>1090557.8776752129</v>
      </c>
      <c r="T38" s="124">
        <f>'Yearly Methanol'!T121</f>
        <v>1062950.2312505776</v>
      </c>
      <c r="U38" s="124">
        <f>'Yearly Methanol'!U121</f>
        <v>1035309.6352602631</v>
      </c>
      <c r="V38" s="124">
        <f>'Yearly Methanol'!V121</f>
        <v>1007945.0782497581</v>
      </c>
      <c r="W38" s="124">
        <f>'Yearly Methanol'!W121</f>
        <v>981121.70177398867</v>
      </c>
      <c r="X38" s="124">
        <f>'Yearly Methanol'!X121</f>
        <v>955006.18235859077</v>
      </c>
      <c r="Y38" s="124">
        <f>'Yearly Methanol'!Y121</f>
        <v>923800.34257706674</v>
      </c>
      <c r="Z38" s="124">
        <f>'Yearly Methanol'!Z121</f>
        <v>893378.76696091855</v>
      </c>
      <c r="AA38" s="124">
        <f>'Yearly Methanol'!AA121</f>
        <v>863750.03971776436</v>
      </c>
      <c r="AB38" s="124">
        <f>'Yearly Methanol'!AB121</f>
        <v>834798.7447862433</v>
      </c>
      <c r="AC38" s="124">
        <f>'Yearly Methanol'!AC121</f>
        <v>806452.40266425954</v>
      </c>
      <c r="AD38" s="124">
        <f>'Yearly Methanol'!AD121</f>
        <v>778697.78732311202</v>
      </c>
      <c r="AE38" s="124">
        <f>'Yearly Methanol'!AE121</f>
        <v>751430.11522687308</v>
      </c>
      <c r="AF38" s="124">
        <f>'Yearly Methanol'!AF121</f>
        <v>724605.48425453051</v>
      </c>
      <c r="AG38" s="124">
        <f>'Yearly Methanol'!AG121</f>
        <v>698190.12710701022</v>
      </c>
      <c r="AH38" s="124">
        <f>'Yearly Methanol'!AH121</f>
        <v>672158.60935730382</v>
      </c>
      <c r="AI38" s="124"/>
      <c r="AJ38" s="124">
        <f>'Yearly Methanol'!AJ121</f>
        <v>1472760.4552101572</v>
      </c>
      <c r="AK38" s="124">
        <f>'Yearly Methanol'!AK121</f>
        <v>1452432.6941128424</v>
      </c>
      <c r="AL38" s="124">
        <f>'Yearly Methanol'!AL121</f>
        <v>1431668.062818225</v>
      </c>
      <c r="AM38" s="124">
        <f>'Yearly Methanol'!AM121</f>
        <v>1410915.2966264456</v>
      </c>
      <c r="AN38" s="124">
        <f>'Yearly Methanol'!AN121</f>
        <v>1390173.911633685</v>
      </c>
      <c r="AO38" s="124">
        <f>'Yearly Methanol'!AO121</f>
        <v>1369442.306002131</v>
      </c>
      <c r="AP38" s="124">
        <f>'Yearly Methanol'!AP121</f>
        <v>1349438.0473963316</v>
      </c>
      <c r="AQ38" s="124">
        <f>'Yearly Methanol'!AQ121</f>
        <v>1329530.7175476884</v>
      </c>
      <c r="AR38" s="124">
        <f>'Yearly Methanol'!AR121</f>
        <v>1309706.1234123367</v>
      </c>
      <c r="AS38" s="124">
        <f>'Yearly Methanol'!AS121</f>
        <v>1289939.9301571327</v>
      </c>
      <c r="AT38" s="124">
        <f>'Yearly Methanol'!AT121</f>
        <v>1270192.9806216937</v>
      </c>
      <c r="AU38" s="124">
        <f>'Yearly Methanol'!AU121</f>
        <v>1251052.5491105532</v>
      </c>
      <c r="AV38" s="124">
        <f>'Yearly Methanol'!AV121</f>
        <v>1231807.8655107277</v>
      </c>
      <c r="AW38" s="124">
        <f>'Yearly Methanol'!AW121</f>
        <v>1212402.0019885078</v>
      </c>
      <c r="AX38" s="124">
        <f>'Yearly Methanol'!AX121</f>
        <v>1192779.973844392</v>
      </c>
      <c r="AY38" s="124">
        <f>'Yearly Methanol'!AY121</f>
        <v>1172947.7626772996</v>
      </c>
      <c r="AZ38" s="124">
        <f>'Yearly Methanol'!AZ121</f>
        <v>1152114.656871381</v>
      </c>
      <c r="BA38" s="124">
        <f>'Yearly Methanol'!BA121</f>
        <v>1131285.587075534</v>
      </c>
      <c r="BB38" s="124">
        <f>'Yearly Methanol'!BB121</f>
        <v>1110615.2652574142</v>
      </c>
      <c r="BC38" s="124">
        <f>'Yearly Methanol'!BC121</f>
        <v>1090236.4826307015</v>
      </c>
      <c r="BD38" s="124">
        <f>'Yearly Methanol'!BD121</f>
        <v>1070232.8008687869</v>
      </c>
      <c r="BE38" s="124">
        <f>'Yearly Methanol'!BE121</f>
        <v>1046016.1698132558</v>
      </c>
      <c r="BF38" s="124">
        <f>'Yearly Methanol'!BF121</f>
        <v>1022225.9498341286</v>
      </c>
      <c r="BG38" s="124">
        <f>'Yearly Methanol'!BG121</f>
        <v>998890.09987431404</v>
      </c>
      <c r="BH38" s="124">
        <f>'Yearly Methanol'!BH121</f>
        <v>975930.96017092234</v>
      </c>
      <c r="BI38" s="124">
        <f>'Yearly Methanol'!BI121</f>
        <v>953312.75706368114</v>
      </c>
      <c r="BJ38" s="124">
        <f>'Yearly Methanol'!BJ121</f>
        <v>931052.22924569657</v>
      </c>
      <c r="BK38" s="124">
        <f>'Yearly Methanol'!BK121</f>
        <v>909075.99963056843</v>
      </c>
      <c r="BL38" s="124">
        <f>'Yearly Methanol'!BL121</f>
        <v>887362.59482410667</v>
      </c>
      <c r="BM38" s="124">
        <f>'Yearly Methanol'!BM121</f>
        <v>865895.61660932365</v>
      </c>
      <c r="BN38" s="124">
        <f>'Yearly Methanol'!BN121</f>
        <v>844662.84132819402</v>
      </c>
    </row>
    <row r="39" spans="1:66">
      <c r="A39" s="1" t="s">
        <v>217</v>
      </c>
      <c r="C39" s="5" t="s">
        <v>200</v>
      </c>
      <c r="D39" s="124">
        <f>'Yearly Methanol'!D125</f>
        <v>46207.838899165487</v>
      </c>
      <c r="E39" s="124">
        <f>'Yearly Methanol'!E125</f>
        <v>50828.302201567822</v>
      </c>
      <c r="F39" s="124">
        <f>'Yearly Methanol'!F125</f>
        <v>55227.714673389804</v>
      </c>
      <c r="G39" s="124">
        <f>'Yearly Methanol'!G125</f>
        <v>59407.861017210409</v>
      </c>
      <c r="H39" s="124">
        <f>'Yearly Methanol'!H125</f>
        <v>63369.275228840321</v>
      </c>
      <c r="I39" s="124">
        <f>'Yearly Methanol'!I125</f>
        <v>67110.219670820035</v>
      </c>
      <c r="J39" s="124">
        <f>'Yearly Methanol'!J125</f>
        <v>70180.020785313085</v>
      </c>
      <c r="K39" s="124">
        <f>'Yearly Methanol'!K125</f>
        <v>72973.362791135733</v>
      </c>
      <c r="L39" s="124">
        <f>'Yearly Methanol'!L125</f>
        <v>75468.826986872751</v>
      </c>
      <c r="M39" s="124">
        <f>'Yearly Methanol'!M125</f>
        <v>77624.519266668634</v>
      </c>
      <c r="N39" s="124">
        <f>'Yearly Methanol'!N125</f>
        <v>79368.713953130718</v>
      </c>
      <c r="O39" s="124">
        <f>'Yearly Methanol'!O125</f>
        <v>79222.263861200132</v>
      </c>
      <c r="P39" s="124">
        <f>'Yearly Methanol'!P125</f>
        <v>78527.850583264255</v>
      </c>
      <c r="Q39" s="124">
        <f>'Yearly Methanol'!Q125</f>
        <v>77147.590613906679</v>
      </c>
      <c r="R39" s="124">
        <f>'Yearly Methanol'!R125</f>
        <v>74998.492167940538</v>
      </c>
      <c r="S39" s="124">
        <f>'Yearly Methanol'!S125</f>
        <v>72095.415293266735</v>
      </c>
      <c r="T39" s="124">
        <f>'Yearly Methanol'!T125</f>
        <v>68590.90384514365</v>
      </c>
      <c r="U39" s="124">
        <f>'Yearly Methanol'!U125</f>
        <v>64754.307457312229</v>
      </c>
      <c r="V39" s="124">
        <f>'Yearly Methanol'!V125</f>
        <v>60897.672223158166</v>
      </c>
      <c r="W39" s="124">
        <f>'Yearly Methanol'!W125</f>
        <v>57289.113858599303</v>
      </c>
      <c r="X39" s="124">
        <f>'Yearly Methanol'!X125</f>
        <v>54098.201311860998</v>
      </c>
      <c r="Y39" s="124">
        <f>'Yearly Methanol'!Y125</f>
        <v>52104.411446612743</v>
      </c>
      <c r="Z39" s="124">
        <f>'Yearly Methanol'!Z125</f>
        <v>50476.409520902584</v>
      </c>
      <c r="AA39" s="124">
        <f>'Yearly Methanol'!AA125</f>
        <v>49162.701563658047</v>
      </c>
      <c r="AB39" s="124">
        <f>'Yearly Methanol'!AB125</f>
        <v>48109.933453828497</v>
      </c>
      <c r="AC39" s="124">
        <f>'Yearly Methanol'!AC125</f>
        <v>47249.92836880876</v>
      </c>
      <c r="AD39" s="124">
        <f>'Yearly Methanol'!AD125</f>
        <v>46511.771391759496</v>
      </c>
      <c r="AE39" s="124">
        <f>'Yearly Methanol'!AE125</f>
        <v>45853.899162165711</v>
      </c>
      <c r="AF39" s="124">
        <f>'Yearly Methanol'!AF125</f>
        <v>45236.482764631808</v>
      </c>
      <c r="AG39" s="124">
        <f>'Yearly Methanol'!AG125</f>
        <v>44629.71865343531</v>
      </c>
      <c r="AH39" s="124">
        <f>'Yearly Methanol'!AH125</f>
        <v>44012.028554733755</v>
      </c>
      <c r="AI39" s="124"/>
      <c r="AJ39" s="124">
        <f>'Yearly Methanol'!AJ125</f>
        <v>46208.26483912018</v>
      </c>
      <c r="AK39" s="124">
        <f>'Yearly Methanol'!AK125</f>
        <v>50829.347487963874</v>
      </c>
      <c r="AL39" s="124">
        <f>'Yearly Methanol'!AL125</f>
        <v>55230.173502476238</v>
      </c>
      <c r="AM39" s="124">
        <f>'Yearly Methanol'!AM125</f>
        <v>59413.02586934701</v>
      </c>
      <c r="AN39" s="124">
        <f>'Yearly Methanol'!AN125</f>
        <v>63379.507923782425</v>
      </c>
      <c r="AO39" s="124">
        <f>'Yearly Methanol'!AO125</f>
        <v>67129.953616845523</v>
      </c>
      <c r="AP39" s="124">
        <f>'Yearly Methanol'!AP125</f>
        <v>70439.888240626402</v>
      </c>
      <c r="AQ39" s="124">
        <f>'Yearly Methanol'!AQ125</f>
        <v>73507.128437643682</v>
      </c>
      <c r="AR39" s="124">
        <f>'Yearly Methanol'!AR125</f>
        <v>76320.577400824317</v>
      </c>
      <c r="AS39" s="124">
        <f>'Yearly Methanol'!AS125</f>
        <v>78857.51381710943</v>
      </c>
      <c r="AT39" s="124">
        <f>'Yearly Methanol'!AT125</f>
        <v>81078.178196403882</v>
      </c>
      <c r="AU39" s="124">
        <f>'Yearly Methanol'!AU125</f>
        <v>81513.653588831105</v>
      </c>
      <c r="AV39" s="124">
        <f>'Yearly Methanol'!AV125</f>
        <v>81583.687894253235</v>
      </c>
      <c r="AW39" s="124">
        <f>'Yearly Methanol'!AW125</f>
        <v>81210.601499417884</v>
      </c>
      <c r="AX39" s="124">
        <f>'Yearly Methanol'!AX125</f>
        <v>80343.028128348335</v>
      </c>
      <c r="AY39" s="124">
        <f>'Yearly Methanol'!AY125</f>
        <v>78986.299978243653</v>
      </c>
      <c r="AZ39" s="124">
        <f>'Yearly Methanol'!AZ125</f>
        <v>77224.292684597778</v>
      </c>
      <c r="BA39" s="124">
        <f>'Yearly Methanol'!BA125</f>
        <v>75208.7782670288</v>
      </c>
      <c r="BB39" s="124">
        <f>'Yearly Methanol'!BB125</f>
        <v>73118.021459562995</v>
      </c>
      <c r="BC39" s="124">
        <f>'Yearly Methanol'!BC125</f>
        <v>71107.32854839995</v>
      </c>
      <c r="BD39" s="124">
        <f>'Yearly Methanol'!BD125</f>
        <v>69277.102131627573</v>
      </c>
      <c r="BE39" s="124">
        <f>'Yearly Methanol'!BE125</f>
        <v>68610.671117890204</v>
      </c>
      <c r="BF39" s="124">
        <f>'Yearly Methanol'!BF125</f>
        <v>68072.176371521142</v>
      </c>
      <c r="BG39" s="124">
        <f>'Yearly Methanol'!BG125</f>
        <v>67637.229851185402</v>
      </c>
      <c r="BH39" s="124">
        <f>'Yearly Methanol'!BH125</f>
        <v>67276.128036067224</v>
      </c>
      <c r="BI39" s="124">
        <f>'Yearly Methanol'!BI125</f>
        <v>66952.020765173773</v>
      </c>
      <c r="BJ39" s="124">
        <f>'Yearly Methanol'!BJ125</f>
        <v>66625.14679204089</v>
      </c>
      <c r="BK39" s="124">
        <f>'Yearly Methanol'!BK125</f>
        <v>66273.942293616492</v>
      </c>
      <c r="BL39" s="124">
        <f>'Yearly Methanol'!BL125</f>
        <v>65876.816692788474</v>
      </c>
      <c r="BM39" s="124">
        <f>'Yearly Methanol'!BM125</f>
        <v>65417.78638626785</v>
      </c>
      <c r="BN39" s="124">
        <f>'Yearly Methanol'!BN125</f>
        <v>64885.501882683253</v>
      </c>
    </row>
    <row r="40" spans="1:66">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row>
    <row r="41" spans="1:66" s="3" customFormat="1" ht="15.75" thickBot="1">
      <c r="A41" s="3" t="s">
        <v>235</v>
      </c>
      <c r="C41" s="266"/>
      <c r="D41" s="272"/>
      <c r="E41" s="272"/>
      <c r="F41" s="272"/>
      <c r="G41" s="272"/>
      <c r="H41" s="272"/>
      <c r="I41" s="272"/>
      <c r="J41" s="272"/>
      <c r="K41" s="272"/>
      <c r="L41" s="272"/>
      <c r="M41" s="272"/>
      <c r="N41" s="272"/>
      <c r="O41" s="272"/>
      <c r="P41" s="272"/>
      <c r="Q41" s="272"/>
      <c r="R41" s="272"/>
      <c r="S41" s="272"/>
      <c r="T41" s="272"/>
      <c r="U41" s="272"/>
      <c r="V41" s="272"/>
      <c r="W41" s="272"/>
      <c r="X41" s="272"/>
      <c r="Y41" s="272"/>
      <c r="Z41" s="272"/>
      <c r="AA41" s="272"/>
      <c r="AB41" s="272"/>
      <c r="AC41" s="272"/>
      <c r="AD41" s="272"/>
      <c r="AE41" s="272"/>
      <c r="AF41" s="272"/>
      <c r="AG41" s="272"/>
      <c r="AH41" s="272"/>
      <c r="AI41" s="272"/>
      <c r="AJ41" s="272"/>
      <c r="AK41" s="272"/>
      <c r="AL41" s="272"/>
      <c r="AM41" s="272"/>
      <c r="AN41" s="272"/>
      <c r="AO41" s="272"/>
      <c r="AP41" s="272"/>
      <c r="AQ41" s="272"/>
      <c r="AR41" s="272"/>
      <c r="AS41" s="272"/>
      <c r="AT41" s="272"/>
      <c r="AU41" s="272"/>
      <c r="AV41" s="272"/>
      <c r="AW41" s="272"/>
      <c r="AX41" s="272"/>
      <c r="AY41" s="272"/>
      <c r="AZ41" s="272"/>
      <c r="BA41" s="272"/>
      <c r="BB41" s="272"/>
      <c r="BC41" s="272"/>
      <c r="BD41" s="272"/>
      <c r="BE41" s="272"/>
      <c r="BF41" s="272"/>
      <c r="BG41" s="272"/>
      <c r="BH41" s="272"/>
      <c r="BI41" s="272"/>
      <c r="BJ41" s="272"/>
      <c r="BK41" s="272"/>
      <c r="BL41" s="272"/>
      <c r="BM41" s="272"/>
      <c r="BN41" s="272"/>
    </row>
    <row r="42" spans="1:66" s="186" customFormat="1">
      <c r="A42" s="181" t="s">
        <v>236</v>
      </c>
      <c r="B42" s="182"/>
      <c r="C42" s="183" t="s">
        <v>200</v>
      </c>
      <c r="D42" s="184">
        <f>'Yearly BTX'!BP5</f>
        <v>4023786.8472603811</v>
      </c>
      <c r="E42" s="184">
        <f>'Yearly BTX'!BQ5</f>
        <v>4012246.3645314304</v>
      </c>
      <c r="F42" s="184">
        <f>'Yearly BTX'!BR5</f>
        <v>4000759.8226736132</v>
      </c>
      <c r="G42" s="184">
        <f>'Yearly BTX'!BS5</f>
        <v>3989326.9695642381</v>
      </c>
      <c r="H42" s="184">
        <f>'Yearly BTX'!BT5</f>
        <v>3977947.5542590478</v>
      </c>
      <c r="I42" s="184">
        <f>'Yearly BTX'!BU5</f>
        <v>3964121.3727590833</v>
      </c>
      <c r="J42" s="184">
        <f>'Yearly BTX'!BV5</f>
        <v>3950751.6352204191</v>
      </c>
      <c r="K42" s="184">
        <f>'Yearly BTX'!BW5</f>
        <v>3937456.0866846112</v>
      </c>
      <c r="L42" s="184">
        <f>'Yearly BTX'!BX5</f>
        <v>3924234.315475055</v>
      </c>
      <c r="M42" s="184">
        <f>'Yearly BTX'!BY5</f>
        <v>3911085.9121995503</v>
      </c>
      <c r="N42" s="184">
        <f>'Yearly BTX'!BZ5</f>
        <v>3898010.4697376247</v>
      </c>
      <c r="O42" s="184">
        <f>'Yearly BTX'!CA5</f>
        <v>3882779.076707182</v>
      </c>
      <c r="P42" s="184">
        <f>'Yearly BTX'!CB5</f>
        <v>3867646.6884491607</v>
      </c>
      <c r="Q42" s="184">
        <f>'Yearly BTX'!CC5</f>
        <v>3852612.6614278746</v>
      </c>
      <c r="R42" s="184">
        <f>'Yearly BTX'!CD5</f>
        <v>3837676.3562906501</v>
      </c>
      <c r="S42" s="184">
        <f>'Yearly BTX'!CE5</f>
        <v>3822837.1378406361</v>
      </c>
      <c r="T42" s="184">
        <f>'Yearly BTX'!CF5</f>
        <v>3805962.9218402673</v>
      </c>
      <c r="U42" s="184">
        <f>'Yearly BTX'!CG5</f>
        <v>3789214.2466232032</v>
      </c>
      <c r="V42" s="184">
        <f>'Yearly BTX'!CH5</f>
        <v>3772590.1781911911</v>
      </c>
      <c r="W42" s="184">
        <f>'Yearly BTX'!CI5</f>
        <v>3756089.7894947366</v>
      </c>
      <c r="X42" s="184">
        <f>'Yearly BTX'!CJ5</f>
        <v>3739712.1603814089</v>
      </c>
      <c r="Y42" s="184">
        <f>'Yearly BTX'!CK5</f>
        <v>3721908.0186045701</v>
      </c>
      <c r="Z42" s="184">
        <f>'Yearly BTX'!CL5</f>
        <v>3704248.952779735</v>
      </c>
      <c r="AA42" s="184">
        <f>'Yearly BTX'!CM5</f>
        <v>3686733.7807644499</v>
      </c>
      <c r="AB42" s="184">
        <f>'Yearly BTX'!CN5</f>
        <v>3669361.3300488759</v>
      </c>
      <c r="AC42" s="184">
        <f>'Yearly BTX'!CO5</f>
        <v>3652130.4376772982</v>
      </c>
      <c r="AD42" s="184">
        <f>'Yearly BTX'!CP5</f>
        <v>3634196.5392426155</v>
      </c>
      <c r="AE42" s="184">
        <f>'Yearly BTX'!CQ5</f>
        <v>3616415.9857111536</v>
      </c>
      <c r="AF42" s="184">
        <f>'Yearly BTX'!CR5</f>
        <v>3598787.465897873</v>
      </c>
      <c r="AG42" s="184">
        <f>'Yearly BTX'!CS5</f>
        <v>3581309.6798291011</v>
      </c>
      <c r="AH42" s="184">
        <f>'Yearly BTX'!CT5</f>
        <v>3563981.3386466708</v>
      </c>
      <c r="AI42" s="184"/>
      <c r="AJ42" s="184">
        <f t="shared" ref="AJ42:BN42" si="16">D42</f>
        <v>4023786.8472603811</v>
      </c>
      <c r="AK42" s="184">
        <f t="shared" si="16"/>
        <v>4012246.3645314304</v>
      </c>
      <c r="AL42" s="184">
        <f t="shared" si="16"/>
        <v>4000759.8226736132</v>
      </c>
      <c r="AM42" s="184">
        <f t="shared" si="16"/>
        <v>3989326.9695642381</v>
      </c>
      <c r="AN42" s="184">
        <f t="shared" si="16"/>
        <v>3977947.5542590478</v>
      </c>
      <c r="AO42" s="184">
        <f t="shared" si="16"/>
        <v>3964121.3727590833</v>
      </c>
      <c r="AP42" s="184">
        <f t="shared" si="16"/>
        <v>3950751.6352204191</v>
      </c>
      <c r="AQ42" s="184">
        <f t="shared" si="16"/>
        <v>3937456.0866846112</v>
      </c>
      <c r="AR42" s="184">
        <f t="shared" si="16"/>
        <v>3924234.315475055</v>
      </c>
      <c r="AS42" s="184">
        <f t="shared" si="16"/>
        <v>3911085.9121995503</v>
      </c>
      <c r="AT42" s="184">
        <f t="shared" si="16"/>
        <v>3898010.4697376247</v>
      </c>
      <c r="AU42" s="184">
        <f t="shared" si="16"/>
        <v>3882779.076707182</v>
      </c>
      <c r="AV42" s="184">
        <f t="shared" si="16"/>
        <v>3867646.6884491607</v>
      </c>
      <c r="AW42" s="184">
        <f t="shared" si="16"/>
        <v>3852612.6614278746</v>
      </c>
      <c r="AX42" s="184">
        <f t="shared" si="16"/>
        <v>3837676.3562906501</v>
      </c>
      <c r="AY42" s="184">
        <f t="shared" si="16"/>
        <v>3822837.1378406361</v>
      </c>
      <c r="AZ42" s="184">
        <f t="shared" si="16"/>
        <v>3805962.9218402673</v>
      </c>
      <c r="BA42" s="184">
        <f t="shared" si="16"/>
        <v>3789214.2466232032</v>
      </c>
      <c r="BB42" s="184">
        <f t="shared" si="16"/>
        <v>3772590.1781911911</v>
      </c>
      <c r="BC42" s="184">
        <f t="shared" si="16"/>
        <v>3756089.7894947366</v>
      </c>
      <c r="BD42" s="184">
        <f t="shared" si="16"/>
        <v>3739712.1603814089</v>
      </c>
      <c r="BE42" s="184">
        <f t="shared" si="16"/>
        <v>3721908.0186045701</v>
      </c>
      <c r="BF42" s="184">
        <f t="shared" si="16"/>
        <v>3704248.952779735</v>
      </c>
      <c r="BG42" s="184">
        <f t="shared" si="16"/>
        <v>3686733.7807644499</v>
      </c>
      <c r="BH42" s="184">
        <f t="shared" si="16"/>
        <v>3669361.3300488759</v>
      </c>
      <c r="BI42" s="184">
        <f t="shared" si="16"/>
        <v>3652130.4376772982</v>
      </c>
      <c r="BJ42" s="184">
        <f t="shared" si="16"/>
        <v>3634196.5392426155</v>
      </c>
      <c r="BK42" s="184">
        <f t="shared" si="16"/>
        <v>3616415.9857111536</v>
      </c>
      <c r="BL42" s="184">
        <f t="shared" si="16"/>
        <v>3598787.465897873</v>
      </c>
      <c r="BM42" s="184">
        <f t="shared" si="16"/>
        <v>3581309.6798291011</v>
      </c>
      <c r="BN42" s="184">
        <f t="shared" si="16"/>
        <v>3563981.3386466708</v>
      </c>
    </row>
    <row r="43" spans="1:66">
      <c r="A43" s="1" t="s">
        <v>237</v>
      </c>
      <c r="C43" s="5" t="s">
        <v>200</v>
      </c>
      <c r="D43" s="124">
        <f>'Yearly BTX'!BP122</f>
        <v>4023784.1293433951</v>
      </c>
      <c r="E43" s="124">
        <f>'Yearly BTX'!BQ122</f>
        <v>3955791.8013897501</v>
      </c>
      <c r="F43" s="124">
        <f>'Yearly BTX'!BR122</f>
        <v>3888076.3410803387</v>
      </c>
      <c r="G43" s="124">
        <f>'Yearly BTX'!BS122</f>
        <v>3820523.2365387301</v>
      </c>
      <c r="H43" s="124">
        <f>'Yearly BTX'!BT122</f>
        <v>3753356.9440280497</v>
      </c>
      <c r="I43" s="124">
        <f>'Yearly BTX'!BU122</f>
        <v>3682974.1815806041</v>
      </c>
      <c r="J43" s="124">
        <f>'Yearly BTX'!BV122</f>
        <v>3614224.571024348</v>
      </c>
      <c r="K43" s="124">
        <f>'Yearly BTX'!BW122</f>
        <v>3546136.0421275166</v>
      </c>
      <c r="L43" s="124">
        <f>'Yearly BTX'!BX122</f>
        <v>3478720.7138066217</v>
      </c>
      <c r="M43" s="124">
        <f>'Yearly BTX'!BY122</f>
        <v>3411962.6420261264</v>
      </c>
      <c r="N43" s="124">
        <f>'Yearly BTX'!BZ122</f>
        <v>3345809.0641389894</v>
      </c>
      <c r="O43" s="124">
        <f>'Yearly BTX'!CA122</f>
        <v>3254386.1174935936</v>
      </c>
      <c r="P43" s="124">
        <f>'Yearly BTX'!CB122</f>
        <v>3178978.9379360517</v>
      </c>
      <c r="Q43" s="124">
        <f>'Yearly BTX'!CC122</f>
        <v>3104224.8895687424</v>
      </c>
      <c r="R43" s="124">
        <f>'Yearly BTX'!CD122</f>
        <v>3030083.5583525547</v>
      </c>
      <c r="S43" s="124">
        <f>'Yearly BTX'!CE122</f>
        <v>2956666.2289177882</v>
      </c>
      <c r="T43" s="124">
        <f>'Yearly BTX'!CF122</f>
        <v>2881330.3390879575</v>
      </c>
      <c r="U43" s="124">
        <f>'Yearly BTX'!CG122</f>
        <v>2807381.601701512</v>
      </c>
      <c r="V43" s="124">
        <f>'Yearly BTX'!CH122</f>
        <v>2735135.1865844843</v>
      </c>
      <c r="W43" s="124">
        <f>'Yearly BTX'!CI122</f>
        <v>2664800.3490198851</v>
      </c>
      <c r="X43" s="124">
        <f>'Yearly BTX'!CJ122</f>
        <v>2596445.011424887</v>
      </c>
      <c r="Y43" s="124">
        <f>'Yearly BTX'!CK122</f>
        <v>2518450.0211409694</v>
      </c>
      <c r="Z43" s="124">
        <f>'Yearly BTX'!CL122</f>
        <v>2442548.8620106243</v>
      </c>
      <c r="AA43" s="124">
        <f>'Yearly BTX'!CM122</f>
        <v>2368728.1030252897</v>
      </c>
      <c r="AB43" s="124">
        <f>'Yearly BTX'!CN122</f>
        <v>2296754.5688334885</v>
      </c>
      <c r="AC43" s="124">
        <f>'Yearly BTX'!CO122</f>
        <v>2226500.2505825772</v>
      </c>
      <c r="AD43" s="124">
        <f>'Yearly BTX'!CP122</f>
        <v>2156720.745953517</v>
      </c>
      <c r="AE43" s="124">
        <f>'Yearly BTX'!CQ122</f>
        <v>2088202.4869344155</v>
      </c>
      <c r="AF43" s="124">
        <f>'Yearly BTX'!CR122</f>
        <v>2021125.8480882947</v>
      </c>
      <c r="AG43" s="124">
        <f>'Yearly BTX'!CS122</f>
        <v>1955417.9142558044</v>
      </c>
      <c r="AH43" s="124">
        <f>'Yearly BTX'!CT122</f>
        <v>1891031.768525121</v>
      </c>
      <c r="AI43" s="124"/>
      <c r="AJ43" s="124">
        <f>'Yearly BTX'!FH122</f>
        <v>4023785.4883018881</v>
      </c>
      <c r="AK43" s="124">
        <f>'Yearly BTX'!FI122</f>
        <v>3978251.7314321902</v>
      </c>
      <c r="AL43" s="124">
        <f>'Yearly BTX'!FJ122</f>
        <v>3932876.9715081071</v>
      </c>
      <c r="AM43" s="124">
        <f>'Yearly BTX'!FK122</f>
        <v>3887548.5657610688</v>
      </c>
      <c r="AN43" s="124">
        <f>'Yearly BTX'!FL122</f>
        <v>3842493.7434647884</v>
      </c>
      <c r="AO43" s="124">
        <f>'Yearly BTX'!FM122</f>
        <v>3794051.2017914569</v>
      </c>
      <c r="AP43" s="124">
        <f>'Yearly BTX'!FN122</f>
        <v>3747127.2922913232</v>
      </c>
      <c r="AQ43" s="124">
        <f>'Yearly BTX'!FO122</f>
        <v>3700754.8240392348</v>
      </c>
      <c r="AR43" s="124">
        <f>'Yearly BTX'!FP122</f>
        <v>3654966.1602897858</v>
      </c>
      <c r="AS43" s="124">
        <f>'Yearly BTX'!FQ122</f>
        <v>3609777.1601490462</v>
      </c>
      <c r="AT43" s="124">
        <f>'Yearly BTX'!FR122</f>
        <v>3565182.3571200883</v>
      </c>
      <c r="AU43" s="124">
        <f>'Yearly BTX'!FS122</f>
        <v>3499766.2308870335</v>
      </c>
      <c r="AV43" s="124">
        <f>'Yearly BTX'!FT122</f>
        <v>3449580.6176668843</v>
      </c>
      <c r="AW43" s="124">
        <f>'Yearly BTX'!FU122</f>
        <v>3400159.8180309171</v>
      </c>
      <c r="AX43" s="124">
        <f>'Yearly BTX'!FV122</f>
        <v>3351470.6774354465</v>
      </c>
      <c r="AY43" s="124">
        <f>'Yearly BTX'!FW122</f>
        <v>3303566.0221664608</v>
      </c>
      <c r="AZ43" s="124">
        <f>'Yearly BTX'!FX122</f>
        <v>3253513.7575076353</v>
      </c>
      <c r="BA43" s="124">
        <f>'Yearly BTX'!FY122</f>
        <v>3204603.6480528871</v>
      </c>
      <c r="BB43" s="124">
        <f>'Yearly BTX'!FZ122</f>
        <v>3156997.5405874066</v>
      </c>
      <c r="BC43" s="124">
        <f>'Yearly BTX'!GA122</f>
        <v>3110803.5947359838</v>
      </c>
      <c r="BD43" s="124">
        <f>'Yearly BTX'!GB122</f>
        <v>3066055.7990762955</v>
      </c>
      <c r="BE43" s="124">
        <f>'Yearly BTX'!GC122</f>
        <v>3013297.8085376881</v>
      </c>
      <c r="BF43" s="124">
        <f>'Yearly BTX'!GD122</f>
        <v>2962124.6318700863</v>
      </c>
      <c r="BG43" s="124">
        <f>'Yearly BTX'!GE122</f>
        <v>2912580.6224804809</v>
      </c>
      <c r="BH43" s="124">
        <f>'Yearly BTX'!GF122</f>
        <v>2864499.9892415572</v>
      </c>
      <c r="BI43" s="124">
        <f>'Yearly BTX'!GG122</f>
        <v>2817806.4071382685</v>
      </c>
      <c r="BJ43" s="124">
        <f>'Yearly BTX'!GH122</f>
        <v>2771298.2877797885</v>
      </c>
      <c r="BK43" s="124">
        <f>'Yearly BTX'!GI122</f>
        <v>2726051.4533689534</v>
      </c>
      <c r="BL43" s="124">
        <f>'Yearly BTX'!GJ122</f>
        <v>2681989.0739582246</v>
      </c>
      <c r="BM43" s="124">
        <f>'Yearly BTX'!GK122</f>
        <v>2639041.7698337082</v>
      </c>
      <c r="BN43" s="124">
        <f>'Yearly BTX'!GL122</f>
        <v>2597155.3272965234</v>
      </c>
    </row>
    <row r="44" spans="1:66">
      <c r="A44" s="1" t="s">
        <v>217</v>
      </c>
      <c r="C44" s="5" t="s">
        <v>200</v>
      </c>
      <c r="D44" s="124">
        <f>'Yearly BTX'!D125*D43/(D43+D48+D53)</f>
        <v>142069.65046432367</v>
      </c>
      <c r="E44" s="124">
        <f>'Yearly BTX'!E125*E43/(E43+E48+E53)</f>
        <v>142951.08615088018</v>
      </c>
      <c r="F44" s="124">
        <f>'Yearly BTX'!F125*F43/(F43+F48+F53)</f>
        <v>142735.28501157009</v>
      </c>
      <c r="G44" s="124">
        <f>'Yearly BTX'!G125*G43/(G43+G48+G53)</f>
        <v>142218.57760432543</v>
      </c>
      <c r="H44" s="124">
        <f>'Yearly BTX'!H125*H43/(H43+H48+H53)</f>
        <v>141198.35911949936</v>
      </c>
      <c r="I44" s="124">
        <f>'Yearly BTX'!I125*I43/(I43+I48+I53)</f>
        <v>139676.67045370743</v>
      </c>
      <c r="J44" s="124">
        <f>'Yearly BTX'!J125*J43/(J43+J48+J53)</f>
        <v>137575.39884695102</v>
      </c>
      <c r="K44" s="124">
        <f>'Yearly BTX'!K125*K43/(K43+K48+K53)</f>
        <v>135049.66956571827</v>
      </c>
      <c r="L44" s="124">
        <f>'Yearly BTX'!L125*L43/(L43+L48+L53)</f>
        <v>132103.11147351333</v>
      </c>
      <c r="M44" s="124">
        <f>'Yearly BTX'!M125*M43/(M43+M48+M53)</f>
        <v>128712.24936893216</v>
      </c>
      <c r="N44" s="124">
        <f>'Yearly BTX'!N125*N43/(N43+N48+N53)</f>
        <v>124818.93868037198</v>
      </c>
      <c r="O44" s="124">
        <f>'Yearly BTX'!O125*O43/(O43+O48+O53)</f>
        <v>119390.52160628836</v>
      </c>
      <c r="P44" s="124">
        <f>'Yearly BTX'!P125*P43/(P43+P48+P53)</f>
        <v>112651.46964748444</v>
      </c>
      <c r="Q44" s="124">
        <f>'Yearly BTX'!Q125*Q43/(Q43+Q48+Q53)</f>
        <v>105376.19713932455</v>
      </c>
      <c r="R44" s="124">
        <f>'Yearly BTX'!R125*R43/(R43+R48+R53)</f>
        <v>97560.020861393918</v>
      </c>
      <c r="S44" s="124">
        <f>'Yearly BTX'!S125*S43/(S43+S48+S53)</f>
        <v>89332.334604140269</v>
      </c>
      <c r="T44" s="124">
        <f>'Yearly BTX'!T125*T43/(T43+T48+T53)</f>
        <v>80982.198267320069</v>
      </c>
      <c r="U44" s="124">
        <f>'Yearly BTX'!U125*U43/(U43+U48+U53)</f>
        <v>72867.431897114206</v>
      </c>
      <c r="V44" s="124">
        <f>'Yearly BTX'!V125*V43/(V43+V48+V53)</f>
        <v>65332.181825842708</v>
      </c>
      <c r="W44" s="124">
        <f>'Yearly BTX'!W125*W43/(W43+W48+W53)</f>
        <v>58611.911218605048</v>
      </c>
      <c r="X44" s="124">
        <f>'Yearly BTX'!X125*X43/(X43+X48+X53)</f>
        <v>52798.648735115996</v>
      </c>
      <c r="Y44" s="124">
        <f>'Yearly BTX'!Y125*Y43/(Y43+Y48+Y53)</f>
        <v>48659.247308870188</v>
      </c>
      <c r="Z44" s="124">
        <f>'Yearly BTX'!Z125*Z43/(Z43+Z48+Z53)</f>
        <v>45129.919212742854</v>
      </c>
      <c r="AA44" s="124">
        <f>'Yearly BTX'!AA125*AA43/(AA43+AA48+AA53)</f>
        <v>42107.377208702987</v>
      </c>
      <c r="AB44" s="124">
        <f>'Yearly BTX'!AB125*AB43/(AB43+AB48+AB53)</f>
        <v>39495.191144581571</v>
      </c>
      <c r="AC44" s="124">
        <f>'Yearly BTX'!AC125*AC43/(AC43+AC48+AC53)</f>
        <v>37200.637480093312</v>
      </c>
      <c r="AD44" s="124">
        <f>'Yearly BTX'!AD125*AD43/(AD43+AD48+AD53)</f>
        <v>35111.744115117217</v>
      </c>
      <c r="AE44" s="124">
        <f>'Yearly BTX'!AE125*AE43/(AE43+AE48+AE53)</f>
        <v>33204.622471581642</v>
      </c>
      <c r="AF44" s="124">
        <f>'Yearly BTX'!AF125*AF43/(AF43+AF48+AF53)</f>
        <v>31437.50678968475</v>
      </c>
      <c r="AG44" s="124">
        <f>'Yearly BTX'!AG125*AG43/(AG43+AG48+AG53)</f>
        <v>29780.806547031603</v>
      </c>
      <c r="AH44" s="124">
        <f>'Yearly BTX'!AH125*AH43/(AH43+AH48+AH53)</f>
        <v>28214.161782065872</v>
      </c>
      <c r="AI44" s="124"/>
      <c r="AJ44" s="124">
        <f>'Yearly BTX'!AJ125*AJ43/(AJ43+AJ48+AJ53)</f>
        <v>50326.457826138838</v>
      </c>
      <c r="AK44" s="124">
        <f>'Yearly BTX'!AK125*AK43/(AK43+AK48+AK53)</f>
        <v>51824.347478500182</v>
      </c>
      <c r="AL44" s="124">
        <f>'Yearly BTX'!AL125*AL43/(AL43+AL48+AL53)</f>
        <v>52529.913752653527</v>
      </c>
      <c r="AM44" s="124">
        <f>'Yearly BTX'!AM125*AM43/(AM43+AM48+AM53)</f>
        <v>53248.561922706322</v>
      </c>
      <c r="AN44" s="124">
        <f>'Yearly BTX'!AN125*AN43/(AN43+AN48+AN53)</f>
        <v>53954.626027298851</v>
      </c>
      <c r="AO44" s="124">
        <f>'Yearly BTX'!AO125*AO43/(AO43+AO48+AO53)</f>
        <v>54629.876613412416</v>
      </c>
      <c r="AP44" s="124">
        <f>'Yearly BTX'!AP125*AP43/(AP43+AP48+AP53)</f>
        <v>54449.628106535485</v>
      </c>
      <c r="AQ44" s="124">
        <f>'Yearly BTX'!AQ125*AQ43/(AQ43+AQ48+AQ53)</f>
        <v>54229.084740754464</v>
      </c>
      <c r="AR44" s="124">
        <f>'Yearly BTX'!AR125*AR43/(AR43+AR48+AR53)</f>
        <v>53964.624346486933</v>
      </c>
      <c r="AS44" s="124">
        <f>'Yearly BTX'!AS125*AS43/(AS43+AS48+AS53)</f>
        <v>53648.761730601611</v>
      </c>
      <c r="AT44" s="124">
        <f>'Yearly BTX'!AT125*AT43/(AT43+AT48+AT53)</f>
        <v>53267.48134167747</v>
      </c>
      <c r="AU44" s="124">
        <f>'Yearly BTX'!AU125*AU43/(AU43+AU48+AU53)</f>
        <v>51718.699782944015</v>
      </c>
      <c r="AV44" s="124">
        <f>'Yearly BTX'!AV125*AV43/(AV43+AV48+AV53)</f>
        <v>49783.085415941605</v>
      </c>
      <c r="AW44" s="124">
        <f>'Yearly BTX'!AW125*AW43/(AW43+AW48+AW53)</f>
        <v>47774.959198016688</v>
      </c>
      <c r="AX44" s="124">
        <f>'Yearly BTX'!AX125*AX43/(AX43+AX48+AX53)</f>
        <v>45693.404363703165</v>
      </c>
      <c r="AY44" s="124">
        <f>'Yearly BTX'!AY125*AY43/(AY43+AY48+AY53)</f>
        <v>43545.492252178556</v>
      </c>
      <c r="AZ44" s="124">
        <f>'Yearly BTX'!AZ125*AZ43/(AZ43+AZ48+AZ53)</f>
        <v>41557.477244579641</v>
      </c>
      <c r="BA44" s="124">
        <f>'Yearly BTX'!BA125*BA43/(BA43+BA48+BA53)</f>
        <v>39577.294046110663</v>
      </c>
      <c r="BB44" s="124">
        <f>'Yearly BTX'!BB125*BB43/(BB43+BB48+BB53)</f>
        <v>37660.072559000502</v>
      </c>
      <c r="BC44" s="124">
        <f>'Yearly BTX'!BC125*BC43/(BC43+BC48+BC53)</f>
        <v>35851.213952860548</v>
      </c>
      <c r="BD44" s="124">
        <f>'Yearly BTX'!BD125*BD43/(BD43+BD48+BD53)</f>
        <v>34176.947636548626</v>
      </c>
      <c r="BE44" s="124">
        <f>'Yearly BTX'!BE125*BE43/(BE43+BE48+BE53)</f>
        <v>31160.471490949803</v>
      </c>
      <c r="BF44" s="124">
        <f>'Yearly BTX'!BF125*BF43/(BF43+BF48+BF53)</f>
        <v>28386.474318199434</v>
      </c>
      <c r="BG44" s="124">
        <f>'Yearly BTX'!BG125*BG43/(BG43+BG48+BG53)</f>
        <v>25809.505881817222</v>
      </c>
      <c r="BH44" s="124">
        <f>'Yearly BTX'!BH125*BH43/(BH43+BH48+BH53)</f>
        <v>23417.823474173692</v>
      </c>
      <c r="BI44" s="124">
        <f>'Yearly BTX'!BI125*BI43/(BI43+BI48+BI53)</f>
        <v>21182.290093737414</v>
      </c>
      <c r="BJ44" s="124">
        <f>'Yearly BTX'!BJ125*BJ43/(BJ43+BJ48+BJ53)</f>
        <v>19611.05086229651</v>
      </c>
      <c r="BK44" s="124">
        <f>'Yearly BTX'!BK125*BK43/(BK43+BK48+BK53)</f>
        <v>19097.228709398296</v>
      </c>
      <c r="BL44" s="124">
        <f>'Yearly BTX'!BL125*BL43/(BL43+BL48+BL53)</f>
        <v>18421.787187112051</v>
      </c>
      <c r="BM44" s="124">
        <f>'Yearly BTX'!BM125*BM43/(BM43+BM48+BM53)</f>
        <v>17581.371465060423</v>
      </c>
      <c r="BN44" s="124">
        <f>'Yearly BTX'!BN125*BN43/(BN43+BN48+BN53)</f>
        <v>16594.232962346916</v>
      </c>
    </row>
    <row r="45" spans="1:66">
      <c r="D45" s="124"/>
      <c r="E45" s="124"/>
      <c r="F45" s="124"/>
      <c r="G45" s="124"/>
      <c r="H45" s="124"/>
      <c r="I45" s="124"/>
      <c r="J45" s="124"/>
      <c r="K45" s="124"/>
      <c r="L45" s="124"/>
      <c r="M45" s="124"/>
      <c r="N45" s="124"/>
      <c r="O45" s="124"/>
      <c r="P45" s="124"/>
      <c r="Q45" s="124"/>
      <c r="R45" s="124"/>
      <c r="S45" s="124"/>
      <c r="T45" s="124"/>
      <c r="U45" s="124"/>
      <c r="V45" s="124"/>
      <c r="W45" s="124"/>
      <c r="X45" s="124"/>
      <c r="Y45" s="124"/>
      <c r="Z45" s="124"/>
      <c r="AA45" s="124"/>
      <c r="AB45" s="124"/>
      <c r="AC45" s="124"/>
      <c r="AD45" s="124"/>
      <c r="AE45" s="124"/>
      <c r="AF45" s="124"/>
      <c r="AG45" s="124"/>
      <c r="AH45" s="124"/>
      <c r="AI45" s="124"/>
      <c r="AJ45" s="124"/>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row>
    <row r="46" spans="1:66" s="3" customFormat="1" ht="15.75" thickBot="1">
      <c r="A46" s="3" t="s">
        <v>238</v>
      </c>
      <c r="C46" s="266"/>
      <c r="D46" s="154"/>
      <c r="E46" s="154"/>
      <c r="F46" s="154"/>
      <c r="G46" s="154"/>
      <c r="H46" s="154"/>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F46" s="154"/>
      <c r="AG46" s="154"/>
      <c r="AH46" s="154"/>
      <c r="AI46" s="154"/>
      <c r="AJ46" s="154"/>
      <c r="AK46" s="154"/>
      <c r="AL46" s="154"/>
      <c r="AM46" s="154"/>
      <c r="AN46" s="154"/>
      <c r="AO46" s="154"/>
      <c r="AP46" s="154"/>
      <c r="AQ46" s="154"/>
      <c r="AR46" s="154"/>
      <c r="AS46" s="154"/>
      <c r="AT46" s="154"/>
      <c r="AU46" s="154"/>
      <c r="AV46" s="154"/>
      <c r="AW46" s="154"/>
      <c r="AX46" s="154"/>
      <c r="AY46" s="154"/>
      <c r="AZ46" s="154"/>
      <c r="BA46" s="154"/>
      <c r="BB46" s="154"/>
      <c r="BC46" s="154"/>
      <c r="BD46" s="154"/>
      <c r="BE46" s="154"/>
      <c r="BF46" s="154"/>
      <c r="BG46" s="154"/>
      <c r="BH46" s="154"/>
      <c r="BI46" s="154"/>
      <c r="BJ46" s="154"/>
      <c r="BK46" s="154"/>
      <c r="BL46" s="154"/>
      <c r="BM46" s="154"/>
      <c r="BN46" s="154"/>
    </row>
    <row r="47" spans="1:66" s="186" customFormat="1">
      <c r="A47" s="181" t="s">
        <v>239</v>
      </c>
      <c r="B47" s="182"/>
      <c r="C47" s="183" t="s">
        <v>200</v>
      </c>
      <c r="D47" s="184">
        <f>'Yearly BTX'!BP6</f>
        <v>1232038.625130279</v>
      </c>
      <c r="E47" s="184">
        <f>'Yearly BTX'!BQ6</f>
        <v>1226776.9245053248</v>
      </c>
      <c r="F47" s="184">
        <f>'Yearly BTX'!BR6</f>
        <v>1221539.8173676641</v>
      </c>
      <c r="G47" s="184">
        <f>'Yearly BTX'!BS6</f>
        <v>1216327.1887659419</v>
      </c>
      <c r="H47" s="184">
        <f>'Yearly BTX'!BT6</f>
        <v>1211138.9242860922</v>
      </c>
      <c r="I47" s="184">
        <f>'Yearly BTX'!BU6</f>
        <v>1204835.095447408</v>
      </c>
      <c r="J47" s="184">
        <f>'Yearly BTX'!BV6</f>
        <v>1198739.3750156981</v>
      </c>
      <c r="K47" s="184">
        <f>'Yearly BTX'!BW6</f>
        <v>1192677.4798867817</v>
      </c>
      <c r="L47" s="184">
        <f>'Yearly BTX'!BX6</f>
        <v>1186649.2223632208</v>
      </c>
      <c r="M47" s="184">
        <f>'Yearly BTX'!BY6</f>
        <v>1180654.4157891145</v>
      </c>
      <c r="N47" s="184">
        <f>'Yearly BTX'!BZ6</f>
        <v>1174692.8745443211</v>
      </c>
      <c r="O47" s="184">
        <f>'Yearly BTX'!CA6</f>
        <v>1167748.361727179</v>
      </c>
      <c r="P47" s="184">
        <f>'Yearly BTX'!CB6</f>
        <v>1160848.9885705831</v>
      </c>
      <c r="Q47" s="184">
        <f>'Yearly BTX'!CC6</f>
        <v>1153994.4616646129</v>
      </c>
      <c r="R47" s="184">
        <f>'Yearly BTX'!CD6</f>
        <v>1147184.4895065255</v>
      </c>
      <c r="S47" s="184">
        <f>'Yearly BTX'!CE6</f>
        <v>1140418.7824883608</v>
      </c>
      <c r="T47" s="184">
        <f>'Yearly BTX'!CF6</f>
        <v>1132725.250513999</v>
      </c>
      <c r="U47" s="184">
        <f>'Yearly BTX'!CG6</f>
        <v>1125088.9568747648</v>
      </c>
      <c r="V47" s="184">
        <f>'Yearly BTX'!CH6</f>
        <v>1117509.4757289225</v>
      </c>
      <c r="W47" s="184">
        <f>'Yearly BTX'!CI6</f>
        <v>1109986.3844029137</v>
      </c>
      <c r="X47" s="184">
        <f>'Yearly BTX'!CJ6</f>
        <v>1102519.263367787</v>
      </c>
      <c r="Y47" s="184">
        <f>'Yearly BTX'!CK6</f>
        <v>1094401.7464394041</v>
      </c>
      <c r="Z47" s="184">
        <f>'Yearly BTX'!CL6</f>
        <v>1086350.3745974319</v>
      </c>
      <c r="AA47" s="184">
        <f>'Yearly BTX'!CM6</f>
        <v>1078364.60886271</v>
      </c>
      <c r="AB47" s="184">
        <f>'Yearly BTX'!CN6</f>
        <v>1070443.9146479166</v>
      </c>
      <c r="AC47" s="184">
        <f>'Yearly BTX'!CO6</f>
        <v>1062587.7617217822</v>
      </c>
      <c r="AD47" s="184">
        <f>'Yearly BTX'!CP6</f>
        <v>1054411.0842969362</v>
      </c>
      <c r="AE47" s="184">
        <f>'Yearly BTX'!CQ6</f>
        <v>1046304.3220560616</v>
      </c>
      <c r="AF47" s="184">
        <f>'Yearly BTX'!CR6</f>
        <v>1038266.8771850712</v>
      </c>
      <c r="AG47" s="184">
        <f>'Yearly BTX'!CS6</f>
        <v>1030298.1569815242</v>
      </c>
      <c r="AH47" s="184">
        <f>'Yearly BTX'!CT6</f>
        <v>1022397.5738109188</v>
      </c>
      <c r="AI47" s="184"/>
      <c r="AJ47" s="184">
        <f t="shared" ref="AJ47:BN47" si="17">D47</f>
        <v>1232038.625130279</v>
      </c>
      <c r="AK47" s="184">
        <f t="shared" si="17"/>
        <v>1226776.9245053248</v>
      </c>
      <c r="AL47" s="184">
        <f t="shared" si="17"/>
        <v>1221539.8173676641</v>
      </c>
      <c r="AM47" s="184">
        <f t="shared" si="17"/>
        <v>1216327.1887659419</v>
      </c>
      <c r="AN47" s="184">
        <f t="shared" si="17"/>
        <v>1211138.9242860922</v>
      </c>
      <c r="AO47" s="184">
        <f t="shared" si="17"/>
        <v>1204835.095447408</v>
      </c>
      <c r="AP47" s="184">
        <f t="shared" si="17"/>
        <v>1198739.3750156981</v>
      </c>
      <c r="AQ47" s="184">
        <f t="shared" si="17"/>
        <v>1192677.4798867817</v>
      </c>
      <c r="AR47" s="184">
        <f t="shared" si="17"/>
        <v>1186649.2223632208</v>
      </c>
      <c r="AS47" s="184">
        <f t="shared" si="17"/>
        <v>1180654.4157891145</v>
      </c>
      <c r="AT47" s="184">
        <f t="shared" si="17"/>
        <v>1174692.8745443211</v>
      </c>
      <c r="AU47" s="184">
        <f t="shared" si="17"/>
        <v>1167748.361727179</v>
      </c>
      <c r="AV47" s="184">
        <f t="shared" si="17"/>
        <v>1160848.9885705831</v>
      </c>
      <c r="AW47" s="184">
        <f t="shared" si="17"/>
        <v>1153994.4616646129</v>
      </c>
      <c r="AX47" s="184">
        <f t="shared" si="17"/>
        <v>1147184.4895065255</v>
      </c>
      <c r="AY47" s="184">
        <f t="shared" si="17"/>
        <v>1140418.7824883608</v>
      </c>
      <c r="AZ47" s="184">
        <f t="shared" si="17"/>
        <v>1132725.250513999</v>
      </c>
      <c r="BA47" s="184">
        <f t="shared" si="17"/>
        <v>1125088.9568747648</v>
      </c>
      <c r="BB47" s="184">
        <f t="shared" si="17"/>
        <v>1117509.4757289225</v>
      </c>
      <c r="BC47" s="184">
        <f t="shared" si="17"/>
        <v>1109986.3844029137</v>
      </c>
      <c r="BD47" s="184">
        <f t="shared" si="17"/>
        <v>1102519.263367787</v>
      </c>
      <c r="BE47" s="184">
        <f t="shared" si="17"/>
        <v>1094401.7464394041</v>
      </c>
      <c r="BF47" s="184">
        <f t="shared" si="17"/>
        <v>1086350.3745974319</v>
      </c>
      <c r="BG47" s="184">
        <f t="shared" si="17"/>
        <v>1078364.60886271</v>
      </c>
      <c r="BH47" s="184">
        <f t="shared" si="17"/>
        <v>1070443.9146479166</v>
      </c>
      <c r="BI47" s="184">
        <f t="shared" si="17"/>
        <v>1062587.7617217822</v>
      </c>
      <c r="BJ47" s="184">
        <f t="shared" si="17"/>
        <v>1054411.0842969362</v>
      </c>
      <c r="BK47" s="184">
        <f t="shared" si="17"/>
        <v>1046304.3220560616</v>
      </c>
      <c r="BL47" s="184">
        <f t="shared" si="17"/>
        <v>1038266.8771850712</v>
      </c>
      <c r="BM47" s="184">
        <f t="shared" si="17"/>
        <v>1030298.1569815242</v>
      </c>
      <c r="BN47" s="184">
        <f t="shared" si="17"/>
        <v>1022397.5738109188</v>
      </c>
    </row>
    <row r="48" spans="1:66">
      <c r="A48" s="1" t="s">
        <v>240</v>
      </c>
      <c r="C48" s="5" t="s">
        <v>200</v>
      </c>
      <c r="D48" s="124">
        <f>'Yearly BTX'!BP123</f>
        <v>1232037.376956075</v>
      </c>
      <c r="E48" s="124">
        <f>'Yearly BTX'!BQ123</f>
        <v>1202911.0947143449</v>
      </c>
      <c r="F48" s="124">
        <f>'Yearly BTX'!BR123</f>
        <v>1174257.6472534919</v>
      </c>
      <c r="G48" s="124">
        <f>'Yearly BTX'!BS123</f>
        <v>1145890.8335127262</v>
      </c>
      <c r="H48" s="124">
        <f>'Yearly BTX'!BT123</f>
        <v>1117948.541082728</v>
      </c>
      <c r="I48" s="124">
        <f>'Yearly BTX'!BU123</f>
        <v>1089770.0210451465</v>
      </c>
      <c r="J48" s="124">
        <f>'Yearly BTX'!BV123</f>
        <v>1062342.7281065225</v>
      </c>
      <c r="K48" s="124">
        <f>'Yearly BTX'!BW123</f>
        <v>1035375.2264871481</v>
      </c>
      <c r="L48" s="124">
        <f>'Yearly BTX'!BX123</f>
        <v>1008852.7786177908</v>
      </c>
      <c r="M48" s="124">
        <f>'Yearly BTX'!BY123</f>
        <v>982749.73763061536</v>
      </c>
      <c r="N48" s="124">
        <f>'Yearly BTX'!BZ123</f>
        <v>957026.44499599608</v>
      </c>
      <c r="O48" s="124">
        <f>'Yearly BTX'!CA123</f>
        <v>914720.04707212059</v>
      </c>
      <c r="P48" s="124">
        <f>'Yearly BTX'!CB123</f>
        <v>874509.83339025127</v>
      </c>
      <c r="Q48" s="124">
        <f>'Yearly BTX'!CC123</f>
        <v>834757.76033444307</v>
      </c>
      <c r="R48" s="124">
        <f>'Yearly BTX'!CD123</f>
        <v>795449.43391061865</v>
      </c>
      <c r="S48" s="124">
        <f>'Yearly BTX'!CE123</f>
        <v>756631.80968243396</v>
      </c>
      <c r="T48" s="124">
        <f>'Yearly BTX'!CF123</f>
        <v>717838.54906839854</v>
      </c>
      <c r="U48" s="124">
        <f>'Yearly BTX'!CG123</f>
        <v>679760.73011926794</v>
      </c>
      <c r="V48" s="124">
        <f>'Yearly BTX'!CH123</f>
        <v>642502.1317200975</v>
      </c>
      <c r="W48" s="124">
        <f>'Yearly BTX'!CI123</f>
        <v>606116.99138038664</v>
      </c>
      <c r="X48" s="124">
        <f>'Yearly BTX'!CJ123</f>
        <v>570602.39343830547</v>
      </c>
      <c r="Y48" s="124">
        <f>'Yearly BTX'!CK123</f>
        <v>539468.14907548914</v>
      </c>
      <c r="Z48" s="124">
        <f>'Yearly BTX'!CL123</f>
        <v>509125.57752077811</v>
      </c>
      <c r="AA48" s="124">
        <f>'Yearly BTX'!CM123</f>
        <v>479564.95557005634</v>
      </c>
      <c r="AB48" s="124">
        <f>'Yearly BTX'!CN123</f>
        <v>450689.98310796771</v>
      </c>
      <c r="AC48" s="124">
        <f>'Yearly BTX'!CO123</f>
        <v>422451.1512984889</v>
      </c>
      <c r="AD48" s="124">
        <f>'Yearly BTX'!CP123</f>
        <v>394692.82836827205</v>
      </c>
      <c r="AE48" s="124">
        <f>'Yearly BTX'!CQ123</f>
        <v>367507.80713541264</v>
      </c>
      <c r="AF48" s="124">
        <f>'Yearly BTX'!CR123</f>
        <v>340887.73808523623</v>
      </c>
      <c r="AG48" s="124">
        <f>'Yearly BTX'!CS123</f>
        <v>314815.31050827965</v>
      </c>
      <c r="AH48" s="124">
        <f>'Yearly BTX'!CT123</f>
        <v>289278.32907987479</v>
      </c>
      <c r="AI48" s="124"/>
      <c r="AJ48" s="124">
        <f>'Yearly BTX'!FH123</f>
        <v>1232037.9536522217</v>
      </c>
      <c r="AK48" s="124">
        <f>'Yearly BTX'!FI123</f>
        <v>1206726.3672489976</v>
      </c>
      <c r="AL48" s="124">
        <f>'Yearly BTX'!FJ123</f>
        <v>1181853.4096905913</v>
      </c>
      <c r="AM48" s="124">
        <f>'Yearly BTX'!FK123</f>
        <v>1157233.5940437238</v>
      </c>
      <c r="AN48" s="124">
        <f>'Yearly BTX'!FL123</f>
        <v>1133005.8887984788</v>
      </c>
      <c r="AO48" s="124">
        <f>'Yearly BTX'!FM123</f>
        <v>1108500.0239440706</v>
      </c>
      <c r="AP48" s="124">
        <f>'Yearly BTX'!FN123</f>
        <v>1084715.3028489912</v>
      </c>
      <c r="AQ48" s="124">
        <f>'Yearly BTX'!FO123</f>
        <v>1061363.8673205157</v>
      </c>
      <c r="AR48" s="124">
        <f>'Yearly BTX'!FP123</f>
        <v>1038439.0602804484</v>
      </c>
      <c r="AS48" s="124">
        <f>'Yearly BTX'!FQ123</f>
        <v>1015927.9338722129</v>
      </c>
      <c r="AT48" s="124">
        <f>'Yearly BTX'!FR123</f>
        <v>993809.53622542322</v>
      </c>
      <c r="AU48" s="124">
        <f>'Yearly BTX'!FS123</f>
        <v>955872.9178231213</v>
      </c>
      <c r="AV48" s="124">
        <f>'Yearly BTX'!FT123</f>
        <v>920432.54077817488</v>
      </c>
      <c r="AW48" s="124">
        <f>'Yearly BTX'!FU123</f>
        <v>885505.1120401813</v>
      </c>
      <c r="AX48" s="124">
        <f>'Yearly BTX'!FV123</f>
        <v>851071.53892636439</v>
      </c>
      <c r="AY48" s="124">
        <f>'Yearly BTX'!FW123</f>
        <v>817148.6303597443</v>
      </c>
      <c r="AZ48" s="124">
        <f>'Yearly BTX'!FX123</f>
        <v>783188.15130604501</v>
      </c>
      <c r="BA48" s="124">
        <f>'Yearly BTX'!FY123</f>
        <v>749843.5891341134</v>
      </c>
      <c r="BB48" s="124">
        <f>'Yearly BTX'!FZ123</f>
        <v>717164.63430050353</v>
      </c>
      <c r="BC48" s="124">
        <f>'Yearly BTX'!GA123</f>
        <v>685175.19994704856</v>
      </c>
      <c r="BD48" s="124">
        <f>'Yearly BTX'!GB123</f>
        <v>653868.7633640233</v>
      </c>
      <c r="BE48" s="124">
        <f>'Yearly BTX'!GC123</f>
        <v>628080.9206819</v>
      </c>
      <c r="BF48" s="124">
        <f>'Yearly BTX'!GD123</f>
        <v>602922.38590220944</v>
      </c>
      <c r="BG48" s="124">
        <f>'Yearly BTX'!GE123</f>
        <v>578405.72152920824</v>
      </c>
      <c r="BH48" s="124">
        <f>'Yearly BTX'!GF123</f>
        <v>554457.54910014814</v>
      </c>
      <c r="BI48" s="124">
        <f>'Yearly BTX'!GG123</f>
        <v>531046.79260470206</v>
      </c>
      <c r="BJ48" s="124">
        <f>'Yearly BTX'!GH123</f>
        <v>508016.00221495685</v>
      </c>
      <c r="BK48" s="124">
        <f>'Yearly BTX'!GI123</f>
        <v>485494.08081286965</v>
      </c>
      <c r="BL48" s="124">
        <f>'Yearly BTX'!GJ123</f>
        <v>463463.98569680174</v>
      </c>
      <c r="BM48" s="124">
        <f>'Yearly BTX'!GK123</f>
        <v>441912.68131112045</v>
      </c>
      <c r="BN48" s="124">
        <f>'Yearly BTX'!GL123</f>
        <v>420831.17169267684</v>
      </c>
    </row>
    <row r="49" spans="1:66">
      <c r="A49" s="1" t="s">
        <v>217</v>
      </c>
      <c r="C49" s="5" t="s">
        <v>200</v>
      </c>
      <c r="D49" s="124">
        <f>'Yearly BTX'!D125*D48/(D43+D48+D53)</f>
        <v>43500.126715717757</v>
      </c>
      <c r="E49" s="124">
        <f>'Yearly BTX'!E125*E48/(E43+E48+E53)</f>
        <v>43469.792184701873</v>
      </c>
      <c r="F49" s="124">
        <f>'Yearly BTX'!F125*F48/(F43+F48+F53)</f>
        <v>43108.207055207007</v>
      </c>
      <c r="G49" s="124">
        <f>'Yearly BTX'!G125*G48/(G43+G48+G53)</f>
        <v>42655.666342617922</v>
      </c>
      <c r="H49" s="124">
        <f>'Yearly BTX'!H125*H48/(H43+H48+H53)</f>
        <v>42056.35166995717</v>
      </c>
      <c r="I49" s="124">
        <f>'Yearly BTX'!I125*I48/(I43+I48+I53)</f>
        <v>41329.490948135615</v>
      </c>
      <c r="J49" s="124">
        <f>'Yearly BTX'!J125*J48/(J43+J48+J53)</f>
        <v>40438.058471278178</v>
      </c>
      <c r="K49" s="124">
        <f>'Yearly BTX'!K125*K48/(K43+K48+K53)</f>
        <v>39430.828527867292</v>
      </c>
      <c r="L49" s="124">
        <f>'Yearly BTX'!L125*L48/(L43+L48+L53)</f>
        <v>38310.805045419969</v>
      </c>
      <c r="M49" s="124">
        <f>'Yearly BTX'!M125*M48/(M43+M48+M53)</f>
        <v>37073.069833510745</v>
      </c>
      <c r="N49" s="124">
        <f>'Yearly BTX'!N125*N48/(N43+N48+N53)</f>
        <v>35702.881683773012</v>
      </c>
      <c r="O49" s="124">
        <f>'Yearly BTX'!O125*O48/(O43+O48+O53)</f>
        <v>33557.451267576616</v>
      </c>
      <c r="P49" s="124">
        <f>'Yearly BTX'!P125*P48/(P43+P48+P53)</f>
        <v>30989.452863927807</v>
      </c>
      <c r="Q49" s="124">
        <f>'Yearly BTX'!Q125*Q48/(Q43+Q48+Q53)</f>
        <v>28336.735077465262</v>
      </c>
      <c r="R49" s="124">
        <f>'Yearly BTX'!R125*R48/(R43+R48+R53)</f>
        <v>25611.195820849567</v>
      </c>
      <c r="S49" s="124">
        <f>'Yearly BTX'!S125*S48/(S43+S48+S53)</f>
        <v>22860.776550834275</v>
      </c>
      <c r="T49" s="124">
        <f>'Yearly BTX'!T125*T48/(T43+T48+T53)</f>
        <v>20175.452608111325</v>
      </c>
      <c r="U49" s="124">
        <f>'Yearly BTX'!U125*U48/(U43+U48+U53)</f>
        <v>17643.635862783147</v>
      </c>
      <c r="V49" s="124">
        <f>'Yearly BTX'!V125*V48/(V43+V48+V53)</f>
        <v>15346.980397501597</v>
      </c>
      <c r="W49" s="124">
        <f>'Yearly BTX'!W125*W48/(W43+W48+W53)</f>
        <v>13331.45850868024</v>
      </c>
      <c r="X49" s="124">
        <f>'Yearly BTX'!X125*X48/(X43+X48+X53)</f>
        <v>11603.186359041094</v>
      </c>
      <c r="Y49" s="124">
        <f>'Yearly BTX'!Y125*Y48/(Y43+Y48+Y53)</f>
        <v>10423.122897324844</v>
      </c>
      <c r="Z49" s="124">
        <f>'Yearly BTX'!Z125*Z48/(Z43+Z48+Z53)</f>
        <v>9406.8931598527124</v>
      </c>
      <c r="AA49" s="124">
        <f>'Yearly BTX'!AA125*AA48/(AA43+AA48+AA53)</f>
        <v>8524.9220687139623</v>
      </c>
      <c r="AB49" s="124">
        <f>'Yearly BTX'!AB125*AB48/(AB43+AB48+AB53)</f>
        <v>7750.1041127080498</v>
      </c>
      <c r="AC49" s="124">
        <f>'Yearly BTX'!AC125*AC48/(AC43+AC48+AC53)</f>
        <v>7058.3653104872074</v>
      </c>
      <c r="AD49" s="124">
        <f>'Yearly BTX'!AD125*AD48/(AD43+AD48+AD53)</f>
        <v>6425.6597057082927</v>
      </c>
      <c r="AE49" s="124">
        <f>'Yearly BTX'!AE125*AE48/(AE43+AE48+AE53)</f>
        <v>5843.7618323138568</v>
      </c>
      <c r="AF49" s="124">
        <f>'Yearly BTX'!AF125*AF48/(AF43+AF48+AF53)</f>
        <v>5302.3222629661423</v>
      </c>
      <c r="AG49" s="124">
        <f>'Yearly BTX'!AG125*AG48/(AG43+AG48+AG53)</f>
        <v>4794.6036455633503</v>
      </c>
      <c r="AH49" s="124">
        <f>'Yearly BTX'!AH125*AH48/(AH43+AH48+AH53)</f>
        <v>4316.027743452928</v>
      </c>
      <c r="AI49" s="124"/>
      <c r="AJ49" s="124">
        <f>'Yearly BTX'!AJ125*AJ48/(AJ43+AJ48+AJ53)</f>
        <v>15409.396523483118</v>
      </c>
      <c r="AK49" s="124">
        <f>'Yearly BTX'!AK125*AK48/(AK43+AK48+AK53)</f>
        <v>15719.921912851491</v>
      </c>
      <c r="AL49" s="124">
        <f>'Yearly BTX'!AL125*AL48/(AL43+AL48+AL53)</f>
        <v>15785.558035272059</v>
      </c>
      <c r="AM49" s="124">
        <f>'Yearly BTX'!AM125*AM48/(AM43+AM48+AM53)</f>
        <v>15850.869423006065</v>
      </c>
      <c r="AN49" s="124">
        <f>'Yearly BTX'!AN125*AN48/(AN43+AN48+AN53)</f>
        <v>15909.175940967789</v>
      </c>
      <c r="AO49" s="124">
        <f>'Yearly BTX'!AO125*AO48/(AO43+AO48+AO53)</f>
        <v>15961.097073607139</v>
      </c>
      <c r="AP49" s="124">
        <f>'Yearly BTX'!AP125*AP48/(AP43+AP48+AP53)</f>
        <v>15762.033214911062</v>
      </c>
      <c r="AQ49" s="124">
        <f>'Yearly BTX'!AQ125*AQ48/(AQ43+AQ48+AQ53)</f>
        <v>15552.716631705431</v>
      </c>
      <c r="AR49" s="124">
        <f>'Yearly BTX'!AR125*AR48/(AR43+AR48+AR53)</f>
        <v>15332.28252660764</v>
      </c>
      <c r="AS49" s="124">
        <f>'Yearly BTX'!AS125*AS48/(AS43+AS48+AS53)</f>
        <v>15098.792319225136</v>
      </c>
      <c r="AT49" s="124">
        <f>'Yearly BTX'!AT125*AT48/(AT43+AT48+AT53)</f>
        <v>14848.533854753879</v>
      </c>
      <c r="AU49" s="124">
        <f>'Yearly BTX'!AU125*AU48/(AU43+AU48+AU53)</f>
        <v>14125.65903152074</v>
      </c>
      <c r="AV49" s="124">
        <f>'Yearly BTX'!AV125*AV48/(AV43+AV48+AV53)</f>
        <v>13283.345680485534</v>
      </c>
      <c r="AW49" s="124">
        <f>'Yearly BTX'!AW125*AW48/(AW43+AW48+AW53)</f>
        <v>12442.05356848617</v>
      </c>
      <c r="AX49" s="124">
        <f>'Yearly BTX'!AX125*AX48/(AX43+AX48+AX53)</f>
        <v>11603.370494161378</v>
      </c>
      <c r="AY49" s="124">
        <f>'Yearly BTX'!AY125*AY48/(AY43+AY48+AY53)</f>
        <v>10771.130079874514</v>
      </c>
      <c r="AZ49" s="124">
        <f>'Yearly BTX'!AZ125*AZ48/(AZ43+AZ48+AZ53)</f>
        <v>10003.74555079747</v>
      </c>
      <c r="BA49" s="124">
        <f>'Yearly BTX'!BA125*BA48/(BA43+BA48+BA53)</f>
        <v>9260.6710454765198</v>
      </c>
      <c r="BB49" s="124">
        <f>'Yearly BTX'!BB125*BB48/(BB43+BB48+BB53)</f>
        <v>8555.1134637503365</v>
      </c>
      <c r="BC49" s="124">
        <f>'Yearly BTX'!BC125*BC48/(BC43+BC48+BC53)</f>
        <v>7896.4685298881568</v>
      </c>
      <c r="BD49" s="124">
        <f>'Yearly BTX'!BD125*BD48/(BD43+BD48+BD53)</f>
        <v>7288.5948433813674</v>
      </c>
      <c r="BE49" s="124">
        <f>'Yearly BTX'!BE125*BE48/(BE43+BE48+BE53)</f>
        <v>6494.9762242104871</v>
      </c>
      <c r="BF49" s="124">
        <f>'Yearly BTX'!BF125*BF48/(BF43+BF48+BF53)</f>
        <v>5777.8935562462939</v>
      </c>
      <c r="BG49" s="124">
        <f>'Yearly BTX'!BG125*BG48/(BG43+BG48+BG53)</f>
        <v>5125.4773023831995</v>
      </c>
      <c r="BH49" s="124">
        <f>'Yearly BTX'!BH125*BH48/(BH43+BH48+BH53)</f>
        <v>4532.7942250012456</v>
      </c>
      <c r="BI49" s="124">
        <f>'Yearly BTX'!BI125*BI48/(BI43+BI48+BI53)</f>
        <v>3992.0369212751366</v>
      </c>
      <c r="BJ49" s="124">
        <f>'Yearly BTX'!BJ125*BJ48/(BJ43+BJ48+BJ53)</f>
        <v>3594.9676374532905</v>
      </c>
      <c r="BK49" s="124">
        <f>'Yearly BTX'!BK125*BK48/(BK43+BK48+BK53)</f>
        <v>3401.1065663798458</v>
      </c>
      <c r="BL49" s="124">
        <f>'Yearly BTX'!BL125*BL48/(BL43+BL48+BL53)</f>
        <v>3183.396605265295</v>
      </c>
      <c r="BM49" s="124">
        <f>'Yearly BTX'!BM125*BM48/(BM43+BM48+BM53)</f>
        <v>2944.0348743480645</v>
      </c>
      <c r="BN49" s="124">
        <f>'Yearly BTX'!BN125*BN48/(BN43+BN48+BN53)</f>
        <v>2688.8536189920324</v>
      </c>
    </row>
    <row r="50" spans="1:66">
      <c r="D50" s="124"/>
      <c r="E50" s="124"/>
      <c r="F50" s="124"/>
      <c r="G50" s="124"/>
      <c r="H50" s="124"/>
      <c r="I50" s="124"/>
      <c r="J50" s="124"/>
      <c r="K50" s="124"/>
      <c r="L50" s="124"/>
      <c r="M50" s="124"/>
      <c r="N50" s="124"/>
      <c r="O50" s="124"/>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row>
    <row r="51" spans="1:66" s="3" customFormat="1" ht="15.75" thickBot="1">
      <c r="A51" s="3" t="s">
        <v>241</v>
      </c>
      <c r="C51" s="266"/>
      <c r="D51" s="154"/>
      <c r="E51" s="154"/>
      <c r="F51" s="154"/>
      <c r="G51" s="154"/>
      <c r="H51" s="154"/>
      <c r="I51" s="154"/>
      <c r="J51" s="154"/>
      <c r="K51" s="154"/>
      <c r="L51" s="154"/>
      <c r="M51" s="154"/>
      <c r="N51" s="154"/>
      <c r="O51" s="154"/>
      <c r="P51" s="154"/>
      <c r="Q51" s="154"/>
      <c r="R51" s="154"/>
      <c r="S51" s="154"/>
      <c r="T51" s="154"/>
      <c r="U51" s="154"/>
      <c r="V51" s="154"/>
      <c r="W51" s="154"/>
      <c r="X51" s="154"/>
      <c r="Y51" s="154"/>
      <c r="Z51" s="154"/>
      <c r="AA51" s="154"/>
      <c r="AB51" s="154"/>
      <c r="AC51" s="154"/>
      <c r="AD51" s="154"/>
      <c r="AE51" s="154"/>
      <c r="AF51" s="154"/>
      <c r="AG51" s="154"/>
      <c r="AH51" s="154"/>
      <c r="AI51" s="154"/>
      <c r="AJ51" s="154"/>
      <c r="AK51" s="154"/>
      <c r="AL51" s="154"/>
      <c r="AM51" s="154"/>
      <c r="AN51" s="154"/>
      <c r="AO51" s="154"/>
      <c r="AP51" s="154"/>
      <c r="AQ51" s="154"/>
      <c r="AR51" s="154"/>
      <c r="AS51" s="154"/>
      <c r="AT51" s="154"/>
      <c r="AU51" s="154"/>
      <c r="AV51" s="154"/>
      <c r="AW51" s="154"/>
      <c r="AX51" s="154"/>
      <c r="AY51" s="154"/>
      <c r="AZ51" s="154"/>
      <c r="BA51" s="154"/>
      <c r="BB51" s="154"/>
      <c r="BC51" s="154"/>
      <c r="BD51" s="154"/>
      <c r="BE51" s="154"/>
      <c r="BF51" s="154"/>
      <c r="BG51" s="154"/>
      <c r="BH51" s="154"/>
      <c r="BI51" s="154"/>
      <c r="BJ51" s="154"/>
      <c r="BK51" s="154"/>
      <c r="BL51" s="154"/>
      <c r="BM51" s="154"/>
      <c r="BN51" s="154"/>
    </row>
    <row r="52" spans="1:66" s="186" customFormat="1">
      <c r="A52" s="181" t="s">
        <v>242</v>
      </c>
      <c r="B52" s="182"/>
      <c r="C52" s="183" t="s">
        <v>200</v>
      </c>
      <c r="D52" s="184">
        <f>'Yearly BTX'!BP7</f>
        <v>7009796.4237682736</v>
      </c>
      <c r="E52" s="184">
        <f>'Yearly BTX'!BQ7</f>
        <v>6989691.8711086223</v>
      </c>
      <c r="F52" s="184">
        <f>'Yearly BTX'!BR7</f>
        <v>6969681.2882689247</v>
      </c>
      <c r="G52" s="184">
        <f>'Yearly BTX'!BS7</f>
        <v>6949764.2360289106</v>
      </c>
      <c r="H52" s="184">
        <f>'Yearly BTX'!BT7</f>
        <v>6929940.2772212503</v>
      </c>
      <c r="I52" s="184">
        <f>'Yearly BTX'!BU7</f>
        <v>6905853.8329557413</v>
      </c>
      <c r="J52" s="184">
        <f>'Yearly BTX'!BV7</f>
        <v>6882562.5548779629</v>
      </c>
      <c r="K52" s="184">
        <f>'Yearly BTX'!BW7</f>
        <v>6859400.5206758287</v>
      </c>
      <c r="L52" s="184">
        <f>'Yearly BTX'!BX7</f>
        <v>6836367.013171888</v>
      </c>
      <c r="M52" s="184">
        <f>'Yearly BTX'!BY7</f>
        <v>6813461.3191683283</v>
      </c>
      <c r="N52" s="184">
        <f>'Yearly BTX'!BZ7</f>
        <v>6790682.7294248883</v>
      </c>
      <c r="O52" s="184">
        <f>'Yearly BTX'!CA7</f>
        <v>6764148.2810441293</v>
      </c>
      <c r="P52" s="184">
        <f>'Yearly BTX'!CB7</f>
        <v>6737786.3078281842</v>
      </c>
      <c r="Q52" s="184">
        <f>'Yearly BTX'!CC7</f>
        <v>6711595.6886803526</v>
      </c>
      <c r="R52" s="184">
        <f>'Yearly BTX'!CD7</f>
        <v>6685575.3097911207</v>
      </c>
      <c r="S52" s="184">
        <f>'Yearly BTX'!CE7</f>
        <v>6659724.0645907819</v>
      </c>
      <c r="T52" s="184">
        <f>'Yearly BTX'!CF7</f>
        <v>6630327.6717242431</v>
      </c>
      <c r="U52" s="184">
        <f>'Yearly BTX'!CG7</f>
        <v>6601149.9821258578</v>
      </c>
      <c r="V52" s="184">
        <f>'Yearly BTX'!CH7</f>
        <v>6572189.3686871659</v>
      </c>
      <c r="W52" s="184">
        <f>'Yearly BTX'!CI7</f>
        <v>6543444.2164050704</v>
      </c>
      <c r="X52" s="184">
        <f>'Yearly BTX'!CJ7</f>
        <v>6514912.9222917715</v>
      </c>
      <c r="Y52" s="184">
        <f>'Yearly BTX'!CK7</f>
        <v>6483896.5155851096</v>
      </c>
      <c r="Z52" s="184">
        <f>'Yearly BTX'!CL7</f>
        <v>6453132.8441569619</v>
      </c>
      <c r="AA52" s="184">
        <f>'Yearly BTX'!CM7</f>
        <v>6422619.8486094903</v>
      </c>
      <c r="AB52" s="184">
        <f>'Yearly BTX'!CN7</f>
        <v>6392355.4863257296</v>
      </c>
      <c r="AC52" s="184">
        <f>'Yearly BTX'!CO7</f>
        <v>6362337.7313328516</v>
      </c>
      <c r="AD52" s="184">
        <f>'Yearly BTX'!CP7</f>
        <v>6331095.2769276807</v>
      </c>
      <c r="AE52" s="184">
        <f>'Yearly BTX'!CQ7</f>
        <v>6300119.9630533084</v>
      </c>
      <c r="AF52" s="184">
        <f>'Yearly BTX'!CR7</f>
        <v>6269409.5055081733</v>
      </c>
      <c r="AG52" s="184">
        <f>'Yearly BTX'!CS7</f>
        <v>6238961.6396219172</v>
      </c>
      <c r="AH52" s="184">
        <f>'Yearly BTX'!CT7</f>
        <v>6208774.1200883873</v>
      </c>
      <c r="AI52" s="184"/>
      <c r="AJ52" s="184">
        <f t="shared" ref="AJ52:BN52" si="18">D52</f>
        <v>7009796.4237682736</v>
      </c>
      <c r="AK52" s="184">
        <f t="shared" si="18"/>
        <v>6989691.8711086223</v>
      </c>
      <c r="AL52" s="184">
        <f t="shared" si="18"/>
        <v>6969681.2882689247</v>
      </c>
      <c r="AM52" s="184">
        <f t="shared" si="18"/>
        <v>6949764.2360289106</v>
      </c>
      <c r="AN52" s="184">
        <f t="shared" si="18"/>
        <v>6929940.2772212503</v>
      </c>
      <c r="AO52" s="184">
        <f t="shared" si="18"/>
        <v>6905853.8329557413</v>
      </c>
      <c r="AP52" s="184">
        <f t="shared" si="18"/>
        <v>6882562.5548779629</v>
      </c>
      <c r="AQ52" s="184">
        <f t="shared" si="18"/>
        <v>6859400.5206758287</v>
      </c>
      <c r="AR52" s="184">
        <f t="shared" si="18"/>
        <v>6836367.013171888</v>
      </c>
      <c r="AS52" s="184">
        <f t="shared" si="18"/>
        <v>6813461.3191683283</v>
      </c>
      <c r="AT52" s="184">
        <f t="shared" si="18"/>
        <v>6790682.7294248883</v>
      </c>
      <c r="AU52" s="184">
        <f t="shared" si="18"/>
        <v>6764148.2810441293</v>
      </c>
      <c r="AV52" s="184">
        <f t="shared" si="18"/>
        <v>6737786.3078281842</v>
      </c>
      <c r="AW52" s="184">
        <f t="shared" si="18"/>
        <v>6711595.6886803526</v>
      </c>
      <c r="AX52" s="184">
        <f t="shared" si="18"/>
        <v>6685575.3097911207</v>
      </c>
      <c r="AY52" s="184">
        <f t="shared" si="18"/>
        <v>6659724.0645907819</v>
      </c>
      <c r="AZ52" s="184">
        <f t="shared" si="18"/>
        <v>6630327.6717242431</v>
      </c>
      <c r="BA52" s="184">
        <f t="shared" si="18"/>
        <v>6601149.9821258578</v>
      </c>
      <c r="BB52" s="184">
        <f t="shared" si="18"/>
        <v>6572189.3686871659</v>
      </c>
      <c r="BC52" s="184">
        <f t="shared" si="18"/>
        <v>6543444.2164050704</v>
      </c>
      <c r="BD52" s="184">
        <f t="shared" si="18"/>
        <v>6514912.9222917715</v>
      </c>
      <c r="BE52" s="184">
        <f t="shared" si="18"/>
        <v>6483896.5155851096</v>
      </c>
      <c r="BF52" s="184">
        <f t="shared" si="18"/>
        <v>6453132.8441569619</v>
      </c>
      <c r="BG52" s="184">
        <f t="shared" si="18"/>
        <v>6422619.8486094903</v>
      </c>
      <c r="BH52" s="184">
        <f t="shared" si="18"/>
        <v>6392355.4863257296</v>
      </c>
      <c r="BI52" s="184">
        <f t="shared" si="18"/>
        <v>6362337.7313328516</v>
      </c>
      <c r="BJ52" s="184">
        <f t="shared" si="18"/>
        <v>6331095.2769276807</v>
      </c>
      <c r="BK52" s="184">
        <f t="shared" si="18"/>
        <v>6300119.9630533084</v>
      </c>
      <c r="BL52" s="184">
        <f t="shared" si="18"/>
        <v>6269409.5055081733</v>
      </c>
      <c r="BM52" s="184">
        <f t="shared" si="18"/>
        <v>6238961.6396219172</v>
      </c>
      <c r="BN52" s="184">
        <f t="shared" si="18"/>
        <v>6208774.1200883873</v>
      </c>
    </row>
    <row r="53" spans="1:66">
      <c r="A53" s="1" t="s">
        <v>243</v>
      </c>
      <c r="C53" s="5" t="s">
        <v>200</v>
      </c>
      <c r="D53" s="124">
        <f>'Yearly BTX'!BP124</f>
        <v>7009790.7734310608</v>
      </c>
      <c r="E53" s="124">
        <f>'Yearly BTX'!BQ124</f>
        <v>6917072.8456374817</v>
      </c>
      <c r="F53" s="124">
        <f>'Yearly BTX'!BR124</f>
        <v>6826488.2490492966</v>
      </c>
      <c r="G53" s="124">
        <f>'Yearly BTX'!BS124</f>
        <v>6737217.8156844284</v>
      </c>
      <c r="H53" s="124">
        <f>'Yearly BTX'!BT124</f>
        <v>6650055.1461156337</v>
      </c>
      <c r="I53" s="124">
        <f>'Yearly BTX'!BU124</f>
        <v>6561388.4171458129</v>
      </c>
      <c r="J53" s="124">
        <f>'Yearly BTX'!BV124</f>
        <v>6475427.037376564</v>
      </c>
      <c r="K53" s="124">
        <f>'Yearly BTX'!BW124</f>
        <v>6391117.4730126224</v>
      </c>
      <c r="L53" s="124">
        <f>'Yearly BTX'!BX124</f>
        <v>6308217.6664657351</v>
      </c>
      <c r="M53" s="124">
        <f>'Yearly BTX'!BY124</f>
        <v>6226436.8430421222</v>
      </c>
      <c r="N53" s="124">
        <f>'Yearly BTX'!BZ124</f>
        <v>6145414.1115820576</v>
      </c>
      <c r="O53" s="124">
        <f>'Yearly BTX'!CA124</f>
        <v>5895510.423084449</v>
      </c>
      <c r="P53" s="124">
        <f>'Yearly BTX'!CB124</f>
        <v>5748235.3446880067</v>
      </c>
      <c r="Q53" s="124">
        <f>'Yearly BTX'!CC124</f>
        <v>5600501.2010779418</v>
      </c>
      <c r="R53" s="124">
        <f>'Yearly BTX'!CD124</f>
        <v>5452159.3788094008</v>
      </c>
      <c r="S53" s="124">
        <f>'Yearly BTX'!CE124</f>
        <v>5303376.6831610026</v>
      </c>
      <c r="T53" s="124">
        <f>'Yearly BTX'!CF124</f>
        <v>5151547.3682655515</v>
      </c>
      <c r="U53" s="124">
        <f>'Yearly BTX'!CG124</f>
        <v>5000446.3347729724</v>
      </c>
      <c r="V53" s="124">
        <f>'Yearly BTX'!CH124</f>
        <v>4850752.6300521214</v>
      </c>
      <c r="W53" s="124">
        <f>'Yearly BTX'!CI124</f>
        <v>4702925.7752359128</v>
      </c>
      <c r="X53" s="124">
        <f>'Yearly BTX'!CJ124</f>
        <v>4557122.9810461905</v>
      </c>
      <c r="Y53" s="124">
        <f>'Yearly BTX'!CK124</f>
        <v>4405862.6909893844</v>
      </c>
      <c r="Z53" s="124">
        <f>'Yearly BTX'!CL124</f>
        <v>4257018.1834493</v>
      </c>
      <c r="AA53" s="124">
        <f>'Yearly BTX'!CM124</f>
        <v>4110288.8181249718</v>
      </c>
      <c r="AB53" s="124">
        <f>'Yearly BTX'!CN124</f>
        <v>3965287.2094823606</v>
      </c>
      <c r="AC53" s="124">
        <f>'Yearly BTX'!CO124</f>
        <v>3821699.9626255739</v>
      </c>
      <c r="AD53" s="124">
        <f>'Yearly BTX'!CP124</f>
        <v>3678729.0520292772</v>
      </c>
      <c r="AE53" s="124">
        <f>'Yearly BTX'!CQ124</f>
        <v>3536434.6981704384</v>
      </c>
      <c r="AF53" s="124">
        <f>'Yearly BTX'!CR124</f>
        <v>3395148.0115073835</v>
      </c>
      <c r="AG53" s="124">
        <f>'Yearly BTX'!CS124</f>
        <v>3254790.9699339271</v>
      </c>
      <c r="AH53" s="124">
        <f>'Yearly BTX'!CT124</f>
        <v>3115353.8720440236</v>
      </c>
      <c r="AI53" s="124"/>
      <c r="AJ53" s="124">
        <f>'Yearly BTX'!FH124</f>
        <v>7009793.1408582516</v>
      </c>
      <c r="AK53" s="124">
        <f>'Yearly BTX'!FI124</f>
        <v>6941495.704387011</v>
      </c>
      <c r="AL53" s="124">
        <f>'Yearly BTX'!FJ124</f>
        <v>6875183.5932108201</v>
      </c>
      <c r="AM53" s="124">
        <f>'Yearly BTX'!FK124</f>
        <v>6810040.7105908673</v>
      </c>
      <c r="AN53" s="124">
        <f>'Yearly BTX'!FL124</f>
        <v>6746865.414181795</v>
      </c>
      <c r="AO53" s="124">
        <f>'Yearly BTX'!FM124</f>
        <v>6681995.6304288097</v>
      </c>
      <c r="AP53" s="124">
        <f>'Yearly BTX'!FN124</f>
        <v>6619699.9859329658</v>
      </c>
      <c r="AQ53" s="124">
        <f>'Yearly BTX'!FO124</f>
        <v>6558940.9514502343</v>
      </c>
      <c r="AR53" s="124">
        <f>'Yearly BTX'!FP124</f>
        <v>6499514.7411678135</v>
      </c>
      <c r="AS53" s="124">
        <f>'Yearly BTX'!FQ124</f>
        <v>6441191.9485760555</v>
      </c>
      <c r="AT53" s="124">
        <f>'Yearly BTX'!FR124</f>
        <v>6383704.7138450397</v>
      </c>
      <c r="AU53" s="124">
        <f>'Yearly BTX'!FS124</f>
        <v>6178515.2358516604</v>
      </c>
      <c r="AV53" s="124">
        <f>'Yearly BTX'!FT124</f>
        <v>6071660.7521028481</v>
      </c>
      <c r="AW53" s="124">
        <f>'Yearly BTX'!FU124</f>
        <v>5964627.2976242509</v>
      </c>
      <c r="AX53" s="124">
        <f>'Yearly BTX'!FV124</f>
        <v>5857281.1115992684</v>
      </c>
      <c r="AY53" s="124">
        <f>'Yearly BTX'!FW124</f>
        <v>5749675.9562590308</v>
      </c>
      <c r="AZ53" s="124">
        <f>'Yearly BTX'!FX124</f>
        <v>5638827.0157245398</v>
      </c>
      <c r="BA53" s="124">
        <f>'Yearly BTX'!FY124</f>
        <v>5528315.321307769</v>
      </c>
      <c r="BB53" s="124">
        <f>'Yearly BTX'!FZ124</f>
        <v>5418515.6899419148</v>
      </c>
      <c r="BC53" s="124">
        <f>'Yearly BTX'!GA124</f>
        <v>5309683.4249191582</v>
      </c>
      <c r="BD53" s="124">
        <f>'Yearly BTX'!GB124</f>
        <v>5201902.4254119834</v>
      </c>
      <c r="BE53" s="124">
        <f>'Yearly BTX'!GC124</f>
        <v>5089854.2221384104</v>
      </c>
      <c r="BF53" s="124">
        <f>'Yearly BTX'!GD124</f>
        <v>4979359.3959502345</v>
      </c>
      <c r="BG53" s="124">
        <f>'Yearly BTX'!GE124</f>
        <v>4870215.0069008414</v>
      </c>
      <c r="BH53" s="124">
        <f>'Yearly BTX'!GF124</f>
        <v>4762154.175336225</v>
      </c>
      <c r="BI53" s="124">
        <f>'Yearly BTX'!GG124</f>
        <v>4654953.7112484463</v>
      </c>
      <c r="BJ53" s="124">
        <f>'Yearly BTX'!GH124</f>
        <v>4547977.9329415895</v>
      </c>
      <c r="BK53" s="124">
        <f>'Yearly BTX'!GI124</f>
        <v>4441658.861602026</v>
      </c>
      <c r="BL53" s="124">
        <f>'Yearly BTX'!GJ124</f>
        <v>4335872.3879526155</v>
      </c>
      <c r="BM53" s="124">
        <f>'Yearly BTX'!GK124</f>
        <v>4230539.081863096</v>
      </c>
      <c r="BN53" s="124">
        <f>'Yearly BTX'!GL124</f>
        <v>4125637.6777183181</v>
      </c>
    </row>
    <row r="54" spans="1:66">
      <c r="A54" s="1" t="s">
        <v>217</v>
      </c>
      <c r="C54" s="5" t="s">
        <v>200</v>
      </c>
      <c r="D54" s="124">
        <f>'Yearly BTX'!D125*D53/(D43+D48+D53)</f>
        <v>247498.00014045491</v>
      </c>
      <c r="E54" s="124">
        <f>'Yearly BTX'!E125*E53/(E43+E48+E53)</f>
        <v>249963.37671796858</v>
      </c>
      <c r="F54" s="124">
        <f>'Yearly BTX'!F125*F53/(F43+F48+F53)</f>
        <v>250607.41106370467</v>
      </c>
      <c r="G54" s="124">
        <f>'Yearly BTX'!G125*G53/(G43+G48+G53)</f>
        <v>250792.22803660246</v>
      </c>
      <c r="H54" s="124">
        <f>'Yearly BTX'!H125*H53/(H43+H48+H53)</f>
        <v>250169.88490255695</v>
      </c>
      <c r="I54" s="124">
        <f>'Yearly BTX'!I125*I53/(I43+I48+I53)</f>
        <v>248840.43234512454</v>
      </c>
      <c r="J54" s="124">
        <f>'Yearly BTX'!J125*J53/(J43+J48+J53)</f>
        <v>246487.02366574935</v>
      </c>
      <c r="K54" s="124">
        <f>'Yearly BTX'!K125*K53/(K43+K48+K53)</f>
        <v>243396.83887824346</v>
      </c>
      <c r="L54" s="124">
        <f>'Yearly BTX'!L125*L53/(L43+L48+L53)</f>
        <v>239552.19465733555</v>
      </c>
      <c r="M54" s="124">
        <f>'Yearly BTX'!M125*M53/(M43+M48+M53)</f>
        <v>234884.95499635296</v>
      </c>
      <c r="N54" s="124">
        <f>'Yearly BTX'!N125*N53/(N43+N48+N53)</f>
        <v>229261.15999283714</v>
      </c>
      <c r="O54" s="124">
        <f>'Yearly BTX'!O125*O53/(O43+O48+O53)</f>
        <v>216282.8991814453</v>
      </c>
      <c r="P54" s="124">
        <f>'Yearly BTX'!P125*P53/(P43+P48+P53)</f>
        <v>203696.58689187083</v>
      </c>
      <c r="Q54" s="124">
        <f>'Yearly BTX'!Q125*Q53/(Q43+Q48+Q53)</f>
        <v>190114.9367840426</v>
      </c>
      <c r="R54" s="124">
        <f>'Yearly BTX'!R125*R53/(R43+R48+R53)</f>
        <v>175543.93220280984</v>
      </c>
      <c r="S54" s="124">
        <f>'Yearly BTX'!S125*S53/(S43+S48+S53)</f>
        <v>160235.54358563601</v>
      </c>
      <c r="T54" s="124">
        <f>'Yearly BTX'!T125*T53/(T43+T48+T53)</f>
        <v>144788.54600629554</v>
      </c>
      <c r="U54" s="124">
        <f>'Yearly BTX'!U125*U53/(U43+U48+U53)</f>
        <v>129789.86630581495</v>
      </c>
      <c r="V54" s="124">
        <f>'Yearly BTX'!V125*V53/(V43+V48+V53)</f>
        <v>115866.39460205015</v>
      </c>
      <c r="W54" s="124">
        <f>'Yearly BTX'!W125*W53/(W43+W48+W53)</f>
        <v>103440.19510024453</v>
      </c>
      <c r="X54" s="124">
        <f>'Yearly BTX'!X125*X53/(X43+X48+X53)</f>
        <v>92668.98950690261</v>
      </c>
      <c r="Y54" s="124">
        <f>'Yearly BTX'!Y125*Y53/(Y43+Y48+Y53)</f>
        <v>85126.153185541654</v>
      </c>
      <c r="Z54" s="124">
        <f>'Yearly BTX'!Z125*Z53/(Z43+Z48+Z53)</f>
        <v>78655.084323716845</v>
      </c>
      <c r="AA54" s="124">
        <f>'Yearly BTX'!AA125*AA53/(AA43+AA48+AA53)</f>
        <v>73065.997520127523</v>
      </c>
      <c r="AB54" s="124">
        <f>'Yearly BTX'!AB125*AB53/(AB43+AB48+AB53)</f>
        <v>68187.423422090636</v>
      </c>
      <c r="AC54" s="124">
        <f>'Yearly BTX'!AC125*AC53/(AC43+AC48+AC53)</f>
        <v>63853.428639911719</v>
      </c>
      <c r="AD54" s="124">
        <f>'Yearly BTX'!AD125*AD53/(AD43+AD48+AD53)</f>
        <v>59890.272482445711</v>
      </c>
      <c r="AE54" s="124">
        <f>'Yearly BTX'!AE125*AE53/(AE43+AE48+AE53)</f>
        <v>56233.042429011912</v>
      </c>
      <c r="AF54" s="124">
        <f>'Yearly BTX'!AF125*AF53/(AF43+AF48+AF53)</f>
        <v>52809.669800969881</v>
      </c>
      <c r="AG54" s="124">
        <f>'Yearly BTX'!AG125*AG53/(AG43+AG48+AG53)</f>
        <v>49570.119778470733</v>
      </c>
      <c r="AH54" s="124">
        <f>'Yearly BTX'!AH125*AH53/(AH43+AH48+AH53)</f>
        <v>46481.026716324974</v>
      </c>
      <c r="AI54" s="124"/>
      <c r="AJ54" s="124">
        <f>'Yearly BTX'!AJ125*AJ53/(AJ43+AJ48+AJ53)</f>
        <v>87673.177384572497</v>
      </c>
      <c r="AK54" s="124">
        <f>'Yearly BTX'!AK125*AK53/(AK43+AK48+AK53)</f>
        <v>90426.275080174761</v>
      </c>
      <c r="AL54" s="124">
        <f>'Yearly BTX'!AL125*AL53/(AL43+AL48+AL53)</f>
        <v>91829.163180391755</v>
      </c>
      <c r="AM54" s="124">
        <f>'Yearly BTX'!AM125*AM53/(AM43+AM48+AM53)</f>
        <v>93278.545165404867</v>
      </c>
      <c r="AN54" s="124">
        <f>'Yearly BTX'!AN125*AN53/(AN43+AN48+AN53)</f>
        <v>94736.549902734099</v>
      </c>
      <c r="AO54" s="124">
        <f>'Yearly BTX'!AO125*AO53/(AO43+AO48+AO53)</f>
        <v>96212.881009440636</v>
      </c>
      <c r="AP54" s="124">
        <f>'Yearly BTX'!AP125*AP53/(AP43+AP48+AP53)</f>
        <v>96191.075000946483</v>
      </c>
      <c r="AQ54" s="124">
        <f>'Yearly BTX'!AQ125*AQ53/(AQ43+AQ48+AQ53)</f>
        <v>96111.572254219805</v>
      </c>
      <c r="AR54" s="124">
        <f>'Yearly BTX'!AR125*AR53/(AR43+AR48+AR53)</f>
        <v>95963.644000951957</v>
      </c>
      <c r="AS54" s="124">
        <f>'Yearly BTX'!AS125*AS53/(AS43+AS48+AS53)</f>
        <v>95729.447214951681</v>
      </c>
      <c r="AT54" s="124">
        <f>'Yearly BTX'!AT125*AT53/(AT43+AT48+AT53)</f>
        <v>95379.096403417236</v>
      </c>
      <c r="AU54" s="124">
        <f>'Yearly BTX'!AU125*AU53/(AU43+AU48+AU53)</f>
        <v>91304.605366846838</v>
      </c>
      <c r="AV54" s="124">
        <f>'Yearly BTX'!AV125*AV53/(AV43+AV48+AV53)</f>
        <v>87623.986605940867</v>
      </c>
      <c r="AW54" s="124">
        <f>'Yearly BTX'!AW125*AW53/(AW43+AW48+AW53)</f>
        <v>83807.774053514804</v>
      </c>
      <c r="AX54" s="124">
        <f>'Yearly BTX'!AX125*AX53/(AX43+AX48+AX53)</f>
        <v>79857.214955251882</v>
      </c>
      <c r="AY54" s="124">
        <f>'Yearly BTX'!AY125*AY53/(AY43+AY48+AY53)</f>
        <v>75788.547323059727</v>
      </c>
      <c r="AZ54" s="124">
        <f>'Yearly BTX'!AZ125*AZ53/(AZ43+AZ48+AZ53)</f>
        <v>72025.337176261673</v>
      </c>
      <c r="BA54" s="124">
        <f>'Yearly BTX'!BA125*BA53/(BA43+BA48+BA53)</f>
        <v>68275.451531722603</v>
      </c>
      <c r="BB54" s="124">
        <f>'Yearly BTX'!BB125*BB53/(BB43+BB48+BB53)</f>
        <v>64637.900860488618</v>
      </c>
      <c r="BC54" s="124">
        <f>'Yearly BTX'!BC125*BC53/(BC43+BC48+BC53)</f>
        <v>61192.740297347511</v>
      </c>
      <c r="BD54" s="124">
        <f>'Yearly BTX'!BD125*BD53/(BD43+BD48+BD53)</f>
        <v>57984.967806946501</v>
      </c>
      <c r="BE54" s="124">
        <f>'Yearly BTX'!BE125*BE53/(BE43+BE48+BE53)</f>
        <v>52634.113008233304</v>
      </c>
      <c r="BF54" s="124">
        <f>'Yearly BTX'!BF125*BF53/(BF43+BF48+BF53)</f>
        <v>47717.930600708634</v>
      </c>
      <c r="BG54" s="124">
        <f>'Yearly BTX'!BG125*BG53/(BG43+BG48+BG53)</f>
        <v>43156.86298814691</v>
      </c>
      <c r="BH54" s="124">
        <f>'Yearly BTX'!BH125*BH53/(BH43+BH48+BH53)</f>
        <v>38931.501572234331</v>
      </c>
      <c r="BI54" s="124">
        <f>'Yearly BTX'!BI125*BI53/(BI43+BI48+BI53)</f>
        <v>34992.67360411882</v>
      </c>
      <c r="BJ54" s="124">
        <f>'Yearly BTX'!BJ125*BJ53/(BJ43+BJ48+BJ53)</f>
        <v>32183.697784107637</v>
      </c>
      <c r="BK54" s="124">
        <f>'Yearly BTX'!BK125*BK53/(BK43+BK48+BK53)</f>
        <v>31115.837899652164</v>
      </c>
      <c r="BL54" s="124">
        <f>'Yearly BTX'!BL125*BL53/(BL43+BL48+BL53)</f>
        <v>29781.820954048588</v>
      </c>
      <c r="BM54" s="124">
        <f>'Yearly BTX'!BM125*BM53/(BM43+BM48+BM53)</f>
        <v>28183.971904460432</v>
      </c>
      <c r="BN54" s="124">
        <f>'Yearly BTX'!BN125*BN53/(BN43+BN48+BN53)</f>
        <v>26360.299679710781</v>
      </c>
    </row>
    <row r="55" spans="1:66">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row>
    <row r="56" spans="1:66" s="3" customFormat="1" ht="15.75" thickBot="1">
      <c r="A56" s="3" t="s">
        <v>244</v>
      </c>
      <c r="C56" s="266"/>
    </row>
    <row r="57" spans="1:66" s="186" customFormat="1">
      <c r="A57" s="181" t="s">
        <v>245</v>
      </c>
      <c r="B57" s="182"/>
      <c r="C57" s="183" t="s">
        <v>200</v>
      </c>
      <c r="D57" s="184">
        <f>'Yearly Butadiene'!BP4</f>
        <v>926875.6710359829</v>
      </c>
      <c r="E57" s="184">
        <f>'Yearly Butadiene'!BQ4</f>
        <v>922565.39733864227</v>
      </c>
      <c r="F57" s="184">
        <f>'Yearly Butadiene'!BR4</f>
        <v>918277.0708755427</v>
      </c>
      <c r="G57" s="184">
        <f>'Yearly Butadiene'!BS4</f>
        <v>914010.57989482698</v>
      </c>
      <c r="H57" s="184">
        <f>'Yearly Butadiene'!BT4</f>
        <v>909765.81321366073</v>
      </c>
      <c r="I57" s="184">
        <f>'Yearly Butadiene'!BU4</f>
        <v>905542.66021533508</v>
      </c>
      <c r="J57" s="184">
        <f>'Yearly Butadiene'!BV4</f>
        <v>900898.14689567848</v>
      </c>
      <c r="K57" s="184">
        <f>'Yearly Butadiene'!BW4</f>
        <v>896279.77538089431</v>
      </c>
      <c r="L57" s="184">
        <f>'Yearly Butadiene'!BX4</f>
        <v>891687.39853092388</v>
      </c>
      <c r="M57" s="184">
        <f>'Yearly Butadiene'!BY4</f>
        <v>887120.87003389164</v>
      </c>
      <c r="N57" s="184">
        <f>'Yearly Butadiene'!BZ4</f>
        <v>882580.04440144333</v>
      </c>
      <c r="O57" s="184">
        <f>'Yearly Butadiene'!CA4</f>
        <v>877243.60360595526</v>
      </c>
      <c r="P57" s="184">
        <f>'Yearly Butadiene'!CB4</f>
        <v>871942.6617409375</v>
      </c>
      <c r="Q57" s="184">
        <f>'Yearly Butadiene'!CC4</f>
        <v>866676.98266134271</v>
      </c>
      <c r="R57" s="184">
        <f>'Yearly Butadiene'!CD4</f>
        <v>861446.33179300127</v>
      </c>
      <c r="S57" s="184">
        <f>'Yearly Butadiene'!CE4</f>
        <v>856250.47612217173</v>
      </c>
      <c r="T57" s="184">
        <f>'Yearly Butadiene'!CF4</f>
        <v>850370.87984343641</v>
      </c>
      <c r="U57" s="184">
        <f>'Yearly Butadiene'!CG4</f>
        <v>844535.83894563548</v>
      </c>
      <c r="V57" s="184">
        <f>'Yearly Butadiene'!CH4</f>
        <v>838745.01578960521</v>
      </c>
      <c r="W57" s="184">
        <f>'Yearly Butadiene'!CI4</f>
        <v>832998.0752948001</v>
      </c>
      <c r="X57" s="184">
        <f>'Yearly Butadiene'!CJ4</f>
        <v>827294.68491990364</v>
      </c>
      <c r="Y57" s="184">
        <f>'Yearly Butadiene'!CK4</f>
        <v>821133.35682298348</v>
      </c>
      <c r="Z57" s="184">
        <f>'Yearly Butadiene'!CL4</f>
        <v>815022.85307575099</v>
      </c>
      <c r="AA57" s="184">
        <f>'Yearly Butadiene'!CM4</f>
        <v>808962.7544318228</v>
      </c>
      <c r="AB57" s="184">
        <f>'Yearly Butadiene'!CN4</f>
        <v>802952.64510314853</v>
      </c>
      <c r="AC57" s="184">
        <f>'Yearly Butadiene'!CO4</f>
        <v>796992.11273148365</v>
      </c>
      <c r="AD57" s="184">
        <f>'Yearly Butadiene'!CP4</f>
        <v>790826.4097663234</v>
      </c>
      <c r="AE57" s="184">
        <f>'Yearly Butadiene'!CQ4</f>
        <v>784713.75552757946</v>
      </c>
      <c r="AF57" s="184">
        <f>'Yearly Butadiene'!CR4</f>
        <v>778653.6935924578</v>
      </c>
      <c r="AG57" s="184">
        <f>'Yearly Butadiene'!CS4</f>
        <v>772645.77146515343</v>
      </c>
      <c r="AH57" s="184">
        <f>'Yearly Butadiene'!CT4</f>
        <v>766689.54054306319</v>
      </c>
      <c r="AI57" s="184"/>
      <c r="AJ57" s="184">
        <f>'Yearly Butadiene'!FH4</f>
        <v>926875.6710359829</v>
      </c>
      <c r="AK57" s="184">
        <f>'Yearly Butadiene'!FI4</f>
        <v>922565.39733864227</v>
      </c>
      <c r="AL57" s="184">
        <f>'Yearly Butadiene'!FJ4</f>
        <v>918277.0708755427</v>
      </c>
      <c r="AM57" s="184">
        <f>'Yearly Butadiene'!FK4</f>
        <v>914010.57989482698</v>
      </c>
      <c r="AN57" s="184">
        <f>'Yearly Butadiene'!FL4</f>
        <v>909765.81321366073</v>
      </c>
      <c r="AO57" s="184">
        <f>'Yearly Butadiene'!FM4</f>
        <v>905542.66021533508</v>
      </c>
      <c r="AP57" s="184">
        <f>'Yearly Butadiene'!FN4</f>
        <v>900898.14689567848</v>
      </c>
      <c r="AQ57" s="184">
        <f>'Yearly Butadiene'!FO4</f>
        <v>896279.77538089431</v>
      </c>
      <c r="AR57" s="184">
        <f>'Yearly Butadiene'!FP4</f>
        <v>891687.39853092388</v>
      </c>
      <c r="AS57" s="184">
        <f>'Yearly Butadiene'!FQ4</f>
        <v>887120.87003389164</v>
      </c>
      <c r="AT57" s="184">
        <f>'Yearly Butadiene'!FR4</f>
        <v>882580.04440144333</v>
      </c>
      <c r="AU57" s="184">
        <f>'Yearly Butadiene'!FS4</f>
        <v>877243.60360595526</v>
      </c>
      <c r="AV57" s="184">
        <f>'Yearly Butadiene'!FT4</f>
        <v>871942.6617409375</v>
      </c>
      <c r="AW57" s="184">
        <f>'Yearly Butadiene'!FU4</f>
        <v>866676.98266134271</v>
      </c>
      <c r="AX57" s="184">
        <f>'Yearly Butadiene'!FV4</f>
        <v>861446.33179300127</v>
      </c>
      <c r="AY57" s="184">
        <f>'Yearly Butadiene'!FW4</f>
        <v>856250.47612217173</v>
      </c>
      <c r="AZ57" s="184">
        <f>'Yearly Butadiene'!FX4</f>
        <v>850370.87984343641</v>
      </c>
      <c r="BA57" s="184">
        <f>'Yearly Butadiene'!FY4</f>
        <v>844535.83894563548</v>
      </c>
      <c r="BB57" s="184">
        <f>'Yearly Butadiene'!FZ4</f>
        <v>838745.01578960521</v>
      </c>
      <c r="BC57" s="184">
        <f>'Yearly Butadiene'!GA4</f>
        <v>832998.0752948001</v>
      </c>
      <c r="BD57" s="184">
        <f>'Yearly Butadiene'!GB4</f>
        <v>827294.68491990364</v>
      </c>
      <c r="BE57" s="184">
        <f>'Yearly Butadiene'!GC4</f>
        <v>821133.35682298348</v>
      </c>
      <c r="BF57" s="184">
        <f>'Yearly Butadiene'!GD4</f>
        <v>815022.85307575099</v>
      </c>
      <c r="BG57" s="184">
        <f>'Yearly Butadiene'!GE4</f>
        <v>808962.7544318228</v>
      </c>
      <c r="BH57" s="184">
        <f>'Yearly Butadiene'!GF4</f>
        <v>802952.64510314853</v>
      </c>
      <c r="BI57" s="184">
        <f>'Yearly Butadiene'!GG4</f>
        <v>796992.11273148365</v>
      </c>
      <c r="BJ57" s="184">
        <f>'Yearly Butadiene'!GH4</f>
        <v>790826.4097663234</v>
      </c>
      <c r="BK57" s="184">
        <f>'Yearly Butadiene'!GI4</f>
        <v>784713.75552757946</v>
      </c>
      <c r="BL57" s="184">
        <f>'Yearly Butadiene'!GJ4</f>
        <v>778653.6935924578</v>
      </c>
      <c r="BM57" s="184">
        <f>'Yearly Butadiene'!GK4</f>
        <v>772645.77146515343</v>
      </c>
      <c r="BN57" s="184">
        <f>'Yearly Butadiene'!GL4</f>
        <v>766689.54054306319</v>
      </c>
    </row>
    <row r="58" spans="1:66">
      <c r="A58" s="1" t="s">
        <v>246</v>
      </c>
      <c r="C58" s="5" t="s">
        <v>200</v>
      </c>
      <c r="D58" s="124">
        <f>'Yearly Butadiene'!BP76</f>
        <v>926875.6710359829</v>
      </c>
      <c r="E58" s="124">
        <f>'Yearly Butadiene'!BQ76</f>
        <v>913374.77636176359</v>
      </c>
      <c r="F58" s="124">
        <f>'Yearly Butadiene'!BR76</f>
        <v>899967.83745163877</v>
      </c>
      <c r="G58" s="124">
        <f>'Yearly Butadiene'!BS76</f>
        <v>886652.29710651678</v>
      </c>
      <c r="H58" s="124">
        <f>'Yearly Butadiene'!BT76</f>
        <v>873425.73294627445</v>
      </c>
      <c r="I58" s="124">
        <f>'Yearly Butadiene'!BU76</f>
        <v>860284.14049872104</v>
      </c>
      <c r="J58" s="124">
        <f>'Yearly Butadiene'!BV76</f>
        <v>846795.61199332052</v>
      </c>
      <c r="K58" s="124">
        <f>'Yearly Butadiene'!BW76</f>
        <v>833383.96356206655</v>
      </c>
      <c r="L58" s="124">
        <f>'Yearly Butadiene'!BX76</f>
        <v>820028.70477086212</v>
      </c>
      <c r="M58" s="124">
        <f>'Yearly Butadiene'!BY76</f>
        <v>806695.67219687835</v>
      </c>
      <c r="N58" s="124">
        <f>'Yearly Butadiene'!BZ76</f>
        <v>794006.56807265908</v>
      </c>
      <c r="O58" s="124">
        <f>'Yearly Butadiene'!CA76</f>
        <v>774234.81582219398</v>
      </c>
      <c r="P58" s="124">
        <f>'Yearly Butadiene'!CB76</f>
        <v>755024.80666708434</v>
      </c>
      <c r="Q58" s="124">
        <f>'Yearly Butadiene'!CC76</f>
        <v>735823.88902188884</v>
      </c>
      <c r="R58" s="124">
        <f>'Yearly Butadiene'!CD76</f>
        <v>716325.98962202121</v>
      </c>
      <c r="S58" s="124">
        <f>'Yearly Butadiene'!CE76</f>
        <v>696522.10024404584</v>
      </c>
      <c r="T58" s="124">
        <f>'Yearly Butadiene'!CF76</f>
        <v>675861.18211611779</v>
      </c>
      <c r="U58" s="124">
        <f>'Yearly Butadiene'!CG76</f>
        <v>655184.72239020513</v>
      </c>
      <c r="V58" s="124">
        <f>'Yearly Butadiene'!CH76</f>
        <v>634711.95821227226</v>
      </c>
      <c r="W58" s="124">
        <f>'Yearly Butadiene'!CI76</f>
        <v>614638.20969868533</v>
      </c>
      <c r="X58" s="124">
        <f>'Yearly Butadiene'!CJ76</f>
        <v>615600.0517332165</v>
      </c>
      <c r="Y58" s="124">
        <f>'Yearly Butadiene'!CK76</f>
        <v>568624.4461154216</v>
      </c>
      <c r="Z58" s="124">
        <f>'Yearly Butadiene'!CL76</f>
        <v>542830.5250032763</v>
      </c>
      <c r="AA58" s="124">
        <f>'Yearly Butadiene'!CM76</f>
        <v>518324.64831520512</v>
      </c>
      <c r="AB58" s="124">
        <f>'Yearly Butadiene'!CN76</f>
        <v>494414.46551895153</v>
      </c>
      <c r="AC58" s="124">
        <f>'Yearly Butadiene'!CO76</f>
        <v>471035.40431681019</v>
      </c>
      <c r="AD58" s="124">
        <f>'Yearly Butadiene'!CP76</f>
        <v>447922.85080398008</v>
      </c>
      <c r="AE58" s="124">
        <f>'Yearly Butadiene'!CQ76</f>
        <v>425232.1198316376</v>
      </c>
      <c r="AF58" s="124">
        <f>'Yearly Butadiene'!CR76</f>
        <v>402916.88452771999</v>
      </c>
      <c r="AG58" s="124">
        <f>'Yearly Butadiene'!CS76</f>
        <v>380943.36223253346</v>
      </c>
      <c r="AH58" s="124">
        <f>'Yearly Butadiene'!CT76</f>
        <v>389789.06405985728</v>
      </c>
      <c r="AI58" s="124"/>
      <c r="AJ58" s="124">
        <f>'Yearly Butadiene'!FH76</f>
        <v>926875.6710359829</v>
      </c>
      <c r="AK58" s="124">
        <f>'Yearly Butadiene'!FI76</f>
        <v>917146.61478587287</v>
      </c>
      <c r="AL58" s="124">
        <f>'Yearly Butadiene'!FJ76</f>
        <v>907473.91704917722</v>
      </c>
      <c r="AM58" s="124">
        <f>'Yearly Butadiene'!FK76</f>
        <v>897855.33190978691</v>
      </c>
      <c r="AN58" s="124">
        <f>'Yearly Butadiene'!FL76</f>
        <v>888288.74328946066</v>
      </c>
      <c r="AO58" s="124">
        <f>'Yearly Butadiene'!FM76</f>
        <v>878770.44500857661</v>
      </c>
      <c r="AP58" s="124">
        <f>'Yearly Butadiene'!FN76</f>
        <v>868859.86778079066</v>
      </c>
      <c r="AQ58" s="124">
        <f>'Yearly Butadiene'!FO76</f>
        <v>858986.88374062662</v>
      </c>
      <c r="AR58" s="124">
        <f>'Yearly Butadiene'!FP76</f>
        <v>849130.81140344206</v>
      </c>
      <c r="AS58" s="124">
        <f>'Yearly Butadiene'!FQ76</f>
        <v>839256.73486379732</v>
      </c>
      <c r="AT58" s="124">
        <f>'Yearly Butadiene'!FR76</f>
        <v>829998.72821510828</v>
      </c>
      <c r="AU58" s="124">
        <f>'Yearly Butadiene'!FS76</f>
        <v>815976.75739257748</v>
      </c>
      <c r="AV58" s="124">
        <f>'Yearly Butadiene'!FT76</f>
        <v>802441.98865556007</v>
      </c>
      <c r="AW58" s="124">
        <f>'Yearly Butadiene'!FU76</f>
        <v>788825.12541096529</v>
      </c>
      <c r="AX58" s="124">
        <f>'Yearly Butadiene'!FV76</f>
        <v>774809.86104279663</v>
      </c>
      <c r="AY58" s="124">
        <f>'Yearly Butadiene'!FW76</f>
        <v>760380.47656113829</v>
      </c>
      <c r="AZ58" s="124">
        <f>'Yearly Butadiene'!FX76</f>
        <v>744945.63243422599</v>
      </c>
      <c r="BA58" s="124">
        <f>'Yearly Butadiene'!FY76</f>
        <v>729384.32376205258</v>
      </c>
      <c r="BB58" s="124">
        <f>'Yearly Butadiene'!FZ76</f>
        <v>713925.13522659149</v>
      </c>
      <c r="BC58" s="124">
        <f>'Yearly Butadiene'!GA76</f>
        <v>698775.46865234431</v>
      </c>
      <c r="BD58" s="124">
        <f>'Yearly Butadiene'!GB76</f>
        <v>705973.78271284967</v>
      </c>
      <c r="BE58" s="124">
        <f>'Yearly Butadiene'!GC76</f>
        <v>665891.37491615675</v>
      </c>
      <c r="BF58" s="124">
        <f>'Yearly Butadiene'!GD76</f>
        <v>648270.72433661949</v>
      </c>
      <c r="BG58" s="124">
        <f>'Yearly Butadiene'!GE76</f>
        <v>631860.46219257684</v>
      </c>
      <c r="BH58" s="124">
        <f>'Yearly Butadiene'!GF76</f>
        <v>615944.05384925136</v>
      </c>
      <c r="BI58" s="124">
        <f>'Yearly Butadiene'!GG76</f>
        <v>600455.70226308447</v>
      </c>
      <c r="BJ58" s="124">
        <f>'Yearly Butadiene'!GH76</f>
        <v>585103.22395505651</v>
      </c>
      <c r="BK58" s="124">
        <f>'Yearly Butadiene'!GI76</f>
        <v>570063.76520793326</v>
      </c>
      <c r="BL58" s="124">
        <f>'Yearly Butadiene'!GJ76</f>
        <v>555288.91148384556</v>
      </c>
      <c r="BM58" s="124">
        <f>'Yearly Butadiene'!GK76</f>
        <v>540743.39490931993</v>
      </c>
      <c r="BN58" s="124">
        <f>'Yearly Butadiene'!GL76</f>
        <v>560257.00913086871</v>
      </c>
    </row>
    <row r="59" spans="1:66">
      <c r="A59" s="1" t="s">
        <v>217</v>
      </c>
      <c r="C59" s="5" t="s">
        <v>200</v>
      </c>
      <c r="D59" s="124">
        <f>'Yearly Butadiene'!BP77</f>
        <v>522791.7665714295</v>
      </c>
      <c r="E59" s="124">
        <f>'Yearly Butadiene'!BQ77</f>
        <v>519516.11625858734</v>
      </c>
      <c r="F59" s="124">
        <f>'Yearly Butadiene'!BR77</f>
        <v>516250.32388709951</v>
      </c>
      <c r="G59" s="124">
        <f>'Yearly Butadiene'!BS77</f>
        <v>512994.35947538976</v>
      </c>
      <c r="H59" s="124">
        <f>'Yearly Butadiene'!BT77</f>
        <v>509748.1931227037</v>
      </c>
      <c r="I59" s="124">
        <f>'Yearly Butadiene'!BU77</f>
        <v>506511.79500890122</v>
      </c>
      <c r="J59" s="124">
        <f>'Yearly Butadiene'!BV77</f>
        <v>501119.99849625619</v>
      </c>
      <c r="K59" s="124">
        <f>'Yearly Butadiene'!BW77</f>
        <v>495742.7488703666</v>
      </c>
      <c r="L59" s="124">
        <f>'Yearly Butadiene'!BX77</f>
        <v>490379.99714795547</v>
      </c>
      <c r="M59" s="124">
        <f>'Yearly Butadiene'!BY77</f>
        <v>485031.69447001349</v>
      </c>
      <c r="N59" s="124">
        <f>'Yearly Butadiene'!BZ77</f>
        <v>479697.79210150597</v>
      </c>
      <c r="O59" s="124">
        <f>'Yearly Butadiene'!CA77</f>
        <v>474068.32239461923</v>
      </c>
      <c r="P59" s="124">
        <f>'Yearly Butadiene'!CB77</f>
        <v>468601.80544558505</v>
      </c>
      <c r="Q59" s="124">
        <f>'Yearly Butadiene'!CC77</f>
        <v>462403.35362664418</v>
      </c>
      <c r="R59" s="124">
        <f>'Yearly Butadiene'!CD77</f>
        <v>456241.06968643022</v>
      </c>
      <c r="S59" s="124">
        <f>'Yearly Butadiene'!CE77</f>
        <v>450114.80718945188</v>
      </c>
      <c r="T59" s="124">
        <f>'Yearly Butadiene'!CF77</f>
        <v>444024.43511614413</v>
      </c>
      <c r="U59" s="124">
        <f>'Yearly Butadiene'!CG77</f>
        <v>437969.79334140068</v>
      </c>
      <c r="V59" s="124">
        <f>'Yearly Butadiene'!CH77</f>
        <v>431950.73704906565</v>
      </c>
      <c r="W59" s="124">
        <f>'Yearly Butadiene'!CI77</f>
        <v>425967.12195916299</v>
      </c>
      <c r="X59" s="124">
        <f>'Yearly Butadiene'!CJ77</f>
        <v>420018.80432611052</v>
      </c>
      <c r="Y59" s="124">
        <f>'Yearly Butadiene'!CK77</f>
        <v>414288.94954099774</v>
      </c>
      <c r="Z59" s="124">
        <f>'Yearly Butadiene'!CL77</f>
        <v>408633.48301908869</v>
      </c>
      <c r="AA59" s="124">
        <f>'Yearly Butadiene'!CM77</f>
        <v>401981.39918145793</v>
      </c>
      <c r="AB59" s="124">
        <f>'Yearly Butadiene'!CN77</f>
        <v>395404.4268060365</v>
      </c>
      <c r="AC59" s="124">
        <f>'Yearly Butadiene'!CO77</f>
        <v>388902.24181821739</v>
      </c>
      <c r="AD59" s="124">
        <f>'Yearly Butadiene'!CP77</f>
        <v>382410.33444511407</v>
      </c>
      <c r="AE59" s="124">
        <f>'Yearly Butadiene'!CQ77</f>
        <v>375992.70912375383</v>
      </c>
      <c r="AF59" s="124">
        <f>'Yearly Butadiene'!CR77</f>
        <v>369649.0451616263</v>
      </c>
      <c r="AG59" s="124">
        <f>'Yearly Butadiene'!CS77</f>
        <v>363379.02317496896</v>
      </c>
      <c r="AH59" s="124">
        <f>'Yearly Butadiene'!CT77</f>
        <v>357182.32508414466</v>
      </c>
      <c r="AI59" s="124"/>
      <c r="AJ59" s="124">
        <f>'Yearly Butadiene'!FH77</f>
        <v>522791.7665714295</v>
      </c>
      <c r="AK59" s="124">
        <f>'Yearly Butadiene'!FI77</f>
        <v>519640.39816988778</v>
      </c>
      <c r="AL59" s="124">
        <f>'Yearly Butadiene'!FJ77</f>
        <v>516498.50986489945</v>
      </c>
      <c r="AM59" s="124">
        <f>'Yearly Butadiene'!FK77</f>
        <v>513366.0728670957</v>
      </c>
      <c r="AN59" s="124">
        <f>'Yearly Butadiene'!FL77</f>
        <v>510243.05846519815</v>
      </c>
      <c r="AO59" s="124">
        <f>'Yearly Butadiene'!FM77</f>
        <v>507129.43802581856</v>
      </c>
      <c r="AP59" s="124">
        <f>'Yearly Butadiene'!FN77</f>
        <v>502942.61454426014</v>
      </c>
      <c r="AQ59" s="124">
        <f>'Yearly Butadiene'!FO77</f>
        <v>498767.54701487557</v>
      </c>
      <c r="AR59" s="124">
        <f>'Yearly Butadiene'!FP77</f>
        <v>494604.19733487116</v>
      </c>
      <c r="AS59" s="124">
        <f>'Yearly Butadiene'!FQ77</f>
        <v>490452.52750078018</v>
      </c>
      <c r="AT59" s="124">
        <f>'Yearly Butadiene'!FR77</f>
        <v>486312.49960822018</v>
      </c>
      <c r="AU59" s="124">
        <f>'Yearly Butadiene'!FS77</f>
        <v>481951.90726217447</v>
      </c>
      <c r="AV59" s="124">
        <f>'Yearly Butadiene'!FT77</f>
        <v>477730.72533400147</v>
      </c>
      <c r="AW59" s="124">
        <f>'Yearly Butadiene'!FU77</f>
        <v>473102.40456366527</v>
      </c>
      <c r="AX59" s="124">
        <f>'Yearly Butadiene'!FV77</f>
        <v>468496.72709177644</v>
      </c>
      <c r="AY59" s="124">
        <f>'Yearly Butadiene'!FW77</f>
        <v>463913.60571446677</v>
      </c>
      <c r="AZ59" s="124">
        <f>'Yearly Butadiene'!FX77</f>
        <v>459352.96097380726</v>
      </c>
      <c r="BA59" s="124">
        <f>'Yearly Butadiene'!FY77</f>
        <v>454814.69889697619</v>
      </c>
      <c r="BB59" s="124">
        <f>'Yearly Butadiene'!FZ77</f>
        <v>450298.73320340796</v>
      </c>
      <c r="BC59" s="124">
        <f>'Yearly Butadiene'!GA77</f>
        <v>445804.97791830997</v>
      </c>
      <c r="BD59" s="124">
        <f>'Yearly Butadiene'!GB77</f>
        <v>441333.3473716731</v>
      </c>
      <c r="BE59" s="124">
        <f>'Yearly Butadiene'!GC77</f>
        <v>437026.36056582083</v>
      </c>
      <c r="BF59" s="124">
        <f>'Yearly Butadiene'!GD77</f>
        <v>432775.55251082417</v>
      </c>
      <c r="BG59" s="124">
        <f>'Yearly Butadiene'!GE77</f>
        <v>428030.62133305147</v>
      </c>
      <c r="BH59" s="124">
        <f>'Yearly Butadiene'!GF77</f>
        <v>423327.41844337713</v>
      </c>
      <c r="BI59" s="124">
        <f>'Yearly Butadiene'!GG77</f>
        <v>418665.76886197238</v>
      </c>
      <c r="BJ59" s="124">
        <f>'Yearly Butadiene'!GH77</f>
        <v>414013.40479534207</v>
      </c>
      <c r="BK59" s="124">
        <f>'Yearly Butadiene'!GI77</f>
        <v>409402.31559032929</v>
      </c>
      <c r="BL59" s="124">
        <f>'Yearly Butadiene'!GJ77</f>
        <v>404832.32806429744</v>
      </c>
      <c r="BM59" s="124">
        <f>'Yearly Butadiene'!GK77</f>
        <v>400303.26972418046</v>
      </c>
      <c r="BN59" s="124">
        <f>'Yearly Butadiene'!GL77</f>
        <v>395814.96876408125</v>
      </c>
    </row>
  </sheetData>
  <mergeCells count="2">
    <mergeCell ref="D1:AH1"/>
    <mergeCell ref="AJ1:BN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F01EF-C093-4D38-9D24-7DE48EBE799F}">
  <sheetPr>
    <tabColor theme="9"/>
  </sheetPr>
  <dimension ref="A1:HO143"/>
  <sheetViews>
    <sheetView zoomScale="60" zoomScaleNormal="60" workbookViewId="0">
      <pane xSplit="3" ySplit="3" topLeftCell="D4" activePane="bottomRight" state="frozen"/>
      <selection pane="topRight" activeCell="D1" sqref="D1"/>
      <selection pane="bottomLeft" activeCell="A4" sqref="A4"/>
      <selection pane="bottomRight" activeCell="D4" sqref="D4"/>
    </sheetView>
  </sheetViews>
  <sheetFormatPr defaultRowHeight="15" outlineLevelRow="2" outlineLevelCol="1"/>
  <cols>
    <col min="1" max="1" width="42.5703125" style="1" customWidth="1"/>
    <col min="2" max="2" width="26.42578125" style="1" customWidth="1"/>
    <col min="3" max="3" width="10.85546875" customWidth="1"/>
    <col min="4" max="4" width="18.85546875" customWidth="1"/>
    <col min="5" max="6" width="8.85546875" hidden="1" customWidth="1" outlineLevel="1"/>
    <col min="7" max="7" width="11.140625" hidden="1" customWidth="1" outlineLevel="1"/>
    <col min="8" max="8" width="8.85546875" hidden="1" customWidth="1" outlineLevel="1"/>
    <col min="9" max="9" width="9.5703125" hidden="1" customWidth="1" outlineLevel="1"/>
    <col min="10" max="13" width="8.85546875" hidden="1" customWidth="1" outlineLevel="1"/>
    <col min="14" max="14" width="11.42578125" customWidth="1" collapsed="1"/>
    <col min="15" max="15" width="11.42578125" hidden="1" customWidth="1" outlineLevel="1"/>
    <col min="16" max="23" width="8.85546875" hidden="1" customWidth="1" outlineLevel="1"/>
    <col min="24" max="24" width="13.5703125" bestFit="1" customWidth="1" collapsed="1"/>
    <col min="25" max="25" width="7.140625" hidden="1" customWidth="1" outlineLevel="1"/>
    <col min="26" max="33" width="8.85546875" hidden="1" customWidth="1" outlineLevel="1"/>
    <col min="34" max="34" width="13.5703125" bestFit="1" customWidth="1" collapsed="1"/>
    <col min="35" max="35" width="5.5703125" customWidth="1"/>
    <col min="36" max="36" width="18.85546875" customWidth="1"/>
    <col min="37" max="38" width="8.85546875" hidden="1" customWidth="1" outlineLevel="1"/>
    <col min="39" max="39" width="11.140625" hidden="1" customWidth="1" outlineLevel="1"/>
    <col min="40" max="40" width="8.85546875" hidden="1" customWidth="1" outlineLevel="1"/>
    <col min="41" max="41" width="9.5703125" hidden="1" customWidth="1" outlineLevel="1"/>
    <col min="42" max="45" width="8.85546875" hidden="1" customWidth="1" outlineLevel="1"/>
    <col min="46" max="46" width="13.42578125" customWidth="1" collapsed="1"/>
    <col min="47" max="47" width="11.42578125" hidden="1" customWidth="1" outlineLevel="1"/>
    <col min="48" max="55" width="8.85546875" hidden="1" customWidth="1" outlineLevel="1"/>
    <col min="56" max="56" width="13.5703125" bestFit="1" customWidth="1" collapsed="1"/>
    <col min="57" max="57" width="7.140625" hidden="1" customWidth="1" outlineLevel="1"/>
    <col min="58" max="65" width="8.85546875" hidden="1" customWidth="1" outlineLevel="1"/>
    <col min="66" max="66" width="13.5703125" bestFit="1" customWidth="1" collapsed="1"/>
    <col min="67" max="67" width="5.28515625" customWidth="1"/>
    <col min="68" max="68" width="18.85546875" customWidth="1"/>
    <col min="69" max="70" width="8.85546875" hidden="1" customWidth="1" outlineLevel="1"/>
    <col min="71" max="71" width="11.140625" hidden="1" customWidth="1" outlineLevel="1"/>
    <col min="72" max="72" width="8.85546875" hidden="1" customWidth="1" outlineLevel="1"/>
    <col min="73" max="73" width="9.5703125" hidden="1" customWidth="1" outlineLevel="1"/>
    <col min="74" max="77" width="8.85546875" hidden="1" customWidth="1" outlineLevel="1"/>
    <col min="78" max="78" width="11.42578125" customWidth="1" collapsed="1"/>
    <col min="79" max="79" width="11.42578125" hidden="1" customWidth="1" outlineLevel="1"/>
    <col min="80" max="87" width="8.85546875" hidden="1" customWidth="1" outlineLevel="1"/>
    <col min="88" max="88" width="13.5703125" bestFit="1" customWidth="1" collapsed="1"/>
    <col min="89" max="89" width="7.140625" hidden="1" customWidth="1" outlineLevel="1"/>
    <col min="90" max="97" width="8.85546875" hidden="1" customWidth="1" outlineLevel="1"/>
    <col min="98" max="98" width="13.5703125" bestFit="1" customWidth="1" collapsed="1"/>
    <col min="99" max="99" width="16.42578125" bestFit="1" customWidth="1"/>
    <col min="100" max="100" width="18.85546875" customWidth="1"/>
    <col min="101" max="102" width="8.85546875" hidden="1" customWidth="1" outlineLevel="1"/>
    <col min="103" max="103" width="11.140625" hidden="1" customWidth="1" outlineLevel="1"/>
    <col min="104" max="104" width="8.85546875" hidden="1" customWidth="1" outlineLevel="1"/>
    <col min="105" max="105" width="9.5703125" hidden="1" customWidth="1" outlineLevel="1"/>
    <col min="106" max="109" width="8.85546875" hidden="1" customWidth="1" outlineLevel="1"/>
    <col min="110" max="110" width="13" customWidth="1" collapsed="1"/>
    <col min="111" max="111" width="11.42578125" hidden="1" customWidth="1" outlineLevel="1"/>
    <col min="112" max="119" width="8.85546875" hidden="1" customWidth="1" outlineLevel="1"/>
    <col min="120" max="120" width="13.5703125" bestFit="1" customWidth="1" collapsed="1"/>
    <col min="121" max="121" width="7.140625" hidden="1" customWidth="1" outlineLevel="1"/>
    <col min="122" max="129" width="8.85546875" hidden="1" customWidth="1" outlineLevel="1"/>
    <col min="130" max="130" width="13.5703125" bestFit="1" customWidth="1" collapsed="1"/>
    <col min="131" max="131" width="8.85546875" bestFit="1" customWidth="1"/>
    <col min="132" max="132" width="18.85546875" customWidth="1"/>
    <col min="133" max="134" width="8.85546875" hidden="1" customWidth="1" outlineLevel="1"/>
    <col min="135" max="135" width="11.140625" hidden="1" customWidth="1" outlineLevel="1"/>
    <col min="136" max="136" width="8.85546875" hidden="1" customWidth="1" outlineLevel="1"/>
    <col min="137" max="137" width="9.5703125" hidden="1" customWidth="1" outlineLevel="1"/>
    <col min="138" max="141" width="8.85546875" hidden="1" customWidth="1" outlineLevel="1"/>
    <col min="142" max="142" width="11.42578125" customWidth="1" collapsed="1"/>
    <col min="143" max="143" width="11.42578125" hidden="1" customWidth="1" outlineLevel="1"/>
    <col min="144" max="151" width="8.85546875" hidden="1" customWidth="1" outlineLevel="1"/>
    <col min="152" max="152" width="13.5703125" bestFit="1" customWidth="1" collapsed="1"/>
    <col min="153" max="153" width="7.140625" hidden="1" customWidth="1" outlineLevel="1"/>
    <col min="154" max="161" width="8.85546875" hidden="1" customWidth="1" outlineLevel="1"/>
    <col min="162" max="162" width="13.5703125" bestFit="1" customWidth="1" collapsed="1"/>
    <col min="163" max="163" width="16.42578125" bestFit="1" customWidth="1"/>
    <col min="164" max="164" width="18.85546875" customWidth="1"/>
    <col min="165" max="166" width="8.85546875" hidden="1" customWidth="1" outlineLevel="1"/>
    <col min="167" max="167" width="11.140625" hidden="1" customWidth="1" outlineLevel="1"/>
    <col min="168" max="168" width="8.85546875" hidden="1" customWidth="1" outlineLevel="1"/>
    <col min="169" max="169" width="9.5703125" hidden="1" customWidth="1" outlineLevel="1"/>
    <col min="170" max="173" width="8.85546875" hidden="1" customWidth="1" outlineLevel="1"/>
    <col min="174" max="174" width="12.5703125" customWidth="1" collapsed="1"/>
    <col min="175" max="175" width="11.42578125" hidden="1" customWidth="1" outlineLevel="1"/>
    <col min="176" max="183" width="8.85546875" hidden="1" customWidth="1" outlineLevel="1"/>
    <col min="184" max="184" width="13.5703125" bestFit="1" customWidth="1" collapsed="1"/>
    <col min="185" max="185" width="7.140625" hidden="1" customWidth="1" outlineLevel="1"/>
    <col min="186" max="193" width="8.85546875" hidden="1" customWidth="1" outlineLevel="1"/>
    <col min="194" max="194" width="13.5703125" bestFit="1" customWidth="1" collapsed="1"/>
    <col min="195" max="196" width="8.85546875" bestFit="1" customWidth="1"/>
    <col min="197" max="197" width="27" customWidth="1"/>
    <col min="198" max="198" width="37.42578125" bestFit="1" customWidth="1"/>
    <col min="199" max="205" width="8.85546875" bestFit="1" customWidth="1"/>
    <col min="206" max="206" width="12.28515625" bestFit="1" customWidth="1"/>
    <col min="207" max="207" width="11.7109375" bestFit="1" customWidth="1"/>
    <col min="208" max="215" width="8.85546875" bestFit="1" customWidth="1"/>
    <col min="216" max="216" width="13.140625" bestFit="1" customWidth="1"/>
    <col min="217" max="217" width="12.28515625" bestFit="1" customWidth="1"/>
    <col min="218" max="219" width="8.85546875" bestFit="1" customWidth="1"/>
    <col min="220" max="220" width="9.28515625" bestFit="1" customWidth="1"/>
    <col min="221" max="225" width="8.85546875" bestFit="1" customWidth="1"/>
  </cols>
  <sheetData>
    <row r="1" spans="1:223">
      <c r="D1" s="372" t="s">
        <v>12</v>
      </c>
      <c r="E1" s="372"/>
      <c r="F1" s="372"/>
      <c r="G1" s="372"/>
      <c r="H1" s="372"/>
      <c r="I1" s="372"/>
      <c r="J1" s="372"/>
      <c r="K1" s="372"/>
      <c r="L1" s="372"/>
      <c r="M1" s="372"/>
      <c r="N1" s="372"/>
      <c r="O1" s="372"/>
      <c r="P1" s="372"/>
      <c r="Q1" s="372"/>
      <c r="R1" s="372"/>
      <c r="S1" s="372"/>
      <c r="T1" s="372"/>
      <c r="U1" s="372"/>
      <c r="V1" s="372"/>
      <c r="W1" s="372"/>
      <c r="X1" s="372"/>
      <c r="Y1" s="372"/>
      <c r="Z1" s="372"/>
      <c r="AA1" s="372"/>
      <c r="AB1" s="372"/>
      <c r="AC1" s="372"/>
      <c r="AD1" s="372"/>
      <c r="AE1" s="372"/>
      <c r="AF1" s="372"/>
      <c r="AG1" s="372"/>
      <c r="AH1" s="372"/>
      <c r="AI1" s="372"/>
      <c r="AJ1" s="372"/>
      <c r="AK1" s="372"/>
      <c r="AL1" s="372"/>
      <c r="AM1" s="372"/>
      <c r="AN1" s="372"/>
      <c r="AO1" s="372"/>
      <c r="AP1" s="372"/>
      <c r="AQ1" s="372"/>
      <c r="AR1" s="372"/>
      <c r="AS1" s="372"/>
      <c r="AT1" s="372"/>
      <c r="AU1" s="372"/>
      <c r="AV1" s="372"/>
      <c r="AW1" s="372"/>
      <c r="AX1" s="372"/>
      <c r="AY1" s="372"/>
      <c r="AZ1" s="372"/>
      <c r="BA1" s="372"/>
      <c r="BB1" s="372"/>
      <c r="BC1" s="372"/>
      <c r="BD1" s="372"/>
      <c r="BE1" s="372"/>
      <c r="BF1" s="372"/>
      <c r="BG1" s="372"/>
      <c r="BH1" s="372"/>
      <c r="BI1" s="372"/>
      <c r="BJ1" s="372"/>
      <c r="BK1" s="372"/>
      <c r="BL1" s="372"/>
      <c r="BM1" s="372"/>
      <c r="BN1" s="372"/>
      <c r="BO1" s="372"/>
      <c r="BP1" s="372"/>
      <c r="BQ1" s="372"/>
      <c r="BR1" s="372"/>
      <c r="BS1" s="372"/>
      <c r="BT1" s="372"/>
      <c r="BU1" s="372"/>
      <c r="BV1" s="372"/>
      <c r="BW1" s="372"/>
      <c r="BX1" s="372"/>
      <c r="BY1" s="372"/>
      <c r="BZ1" s="372"/>
      <c r="CA1" s="372"/>
      <c r="CB1" s="372"/>
      <c r="CC1" s="372"/>
      <c r="CD1" s="372"/>
      <c r="CE1" s="372"/>
      <c r="CF1" s="372"/>
      <c r="CG1" s="372"/>
      <c r="CH1" s="372"/>
      <c r="CI1" s="372"/>
      <c r="CJ1" s="372"/>
      <c r="CK1" s="372"/>
      <c r="CL1" s="372"/>
      <c r="CM1" s="372"/>
      <c r="CN1" s="372"/>
      <c r="CO1" s="372"/>
      <c r="CP1" s="372"/>
      <c r="CQ1" s="372"/>
      <c r="CR1" s="372"/>
      <c r="CS1" s="372"/>
      <c r="CT1" s="372"/>
      <c r="CV1" s="372" t="s">
        <v>13</v>
      </c>
      <c r="CW1" s="372"/>
      <c r="CX1" s="372"/>
      <c r="CY1" s="372"/>
      <c r="CZ1" s="372"/>
      <c r="DA1" s="372"/>
      <c r="DB1" s="372"/>
      <c r="DC1" s="372"/>
      <c r="DD1" s="372"/>
      <c r="DE1" s="372"/>
      <c r="DF1" s="372"/>
      <c r="DG1" s="372"/>
      <c r="DH1" s="372"/>
      <c r="DI1" s="372"/>
      <c r="DJ1" s="372"/>
      <c r="DK1" s="372"/>
      <c r="DL1" s="372"/>
      <c r="DM1" s="372"/>
      <c r="DN1" s="372"/>
      <c r="DO1" s="372"/>
      <c r="DP1" s="372"/>
      <c r="DQ1" s="372"/>
      <c r="DR1" s="372"/>
      <c r="DS1" s="372"/>
      <c r="DT1" s="372"/>
      <c r="DU1" s="372"/>
      <c r="DV1" s="372"/>
      <c r="DW1" s="372"/>
      <c r="DX1" s="372"/>
      <c r="DY1" s="372"/>
      <c r="DZ1" s="372"/>
      <c r="EA1" s="372"/>
      <c r="EB1" s="372"/>
      <c r="EC1" s="372"/>
      <c r="ED1" s="372"/>
      <c r="EE1" s="372"/>
      <c r="EF1" s="372"/>
      <c r="EG1" s="372"/>
      <c r="EH1" s="372"/>
      <c r="EI1" s="372"/>
      <c r="EJ1" s="372"/>
      <c r="EK1" s="372"/>
      <c r="EL1" s="372"/>
      <c r="EM1" s="372"/>
      <c r="EN1" s="372"/>
      <c r="EO1" s="372"/>
      <c r="EP1" s="372"/>
      <c r="EQ1" s="372"/>
      <c r="ER1" s="372"/>
      <c r="ES1" s="372"/>
      <c r="ET1" s="372"/>
      <c r="EU1" s="372"/>
      <c r="EV1" s="372"/>
      <c r="EW1" s="372"/>
      <c r="EX1" s="372"/>
      <c r="EY1" s="372"/>
      <c r="EZ1" s="372"/>
      <c r="FA1" s="372"/>
      <c r="FB1" s="372"/>
      <c r="FC1" s="372"/>
      <c r="FD1" s="372"/>
      <c r="FE1" s="372"/>
      <c r="FF1" s="372"/>
      <c r="FG1" s="372"/>
      <c r="FH1" s="372"/>
      <c r="FI1" s="372"/>
      <c r="FJ1" s="372"/>
      <c r="FK1" s="372"/>
      <c r="FL1" s="372"/>
      <c r="FM1" s="372"/>
      <c r="FN1" s="372"/>
      <c r="FO1" s="372"/>
      <c r="FP1" s="372"/>
      <c r="FQ1" s="372"/>
      <c r="FR1" s="372"/>
      <c r="FS1" s="372"/>
      <c r="FT1" s="372"/>
      <c r="FU1" s="372"/>
      <c r="FV1" s="372"/>
      <c r="FW1" s="372"/>
      <c r="FX1" s="372"/>
      <c r="FY1" s="372"/>
      <c r="FZ1" s="372"/>
      <c r="GA1" s="372"/>
      <c r="GB1" s="372"/>
      <c r="GC1" s="372"/>
      <c r="GD1" s="372"/>
      <c r="GE1" s="372"/>
      <c r="GF1" s="372"/>
      <c r="GG1" s="372"/>
      <c r="GH1" s="372"/>
      <c r="GI1" s="372"/>
      <c r="GJ1" s="372"/>
      <c r="GK1" s="372"/>
      <c r="GL1" s="372"/>
    </row>
    <row r="2" spans="1:223" s="3" customFormat="1">
      <c r="A2" s="3" t="s">
        <v>87</v>
      </c>
      <c r="D2" s="377" t="s">
        <v>15</v>
      </c>
      <c r="E2" s="377"/>
      <c r="F2" s="377"/>
      <c r="G2" s="377"/>
      <c r="H2" s="377"/>
      <c r="I2" s="377"/>
      <c r="J2" s="377"/>
      <c r="K2" s="377"/>
      <c r="L2" s="377"/>
      <c r="M2" s="377"/>
      <c r="N2" s="377"/>
      <c r="O2" s="377"/>
      <c r="P2" s="377"/>
      <c r="Q2" s="377"/>
      <c r="R2" s="377"/>
      <c r="S2" s="377"/>
      <c r="T2" s="377"/>
      <c r="U2" s="377"/>
      <c r="V2" s="377"/>
      <c r="W2" s="377"/>
      <c r="X2" s="377"/>
      <c r="Y2" s="377"/>
      <c r="Z2" s="377"/>
      <c r="AA2" s="377"/>
      <c r="AB2" s="377"/>
      <c r="AC2" s="377"/>
      <c r="AD2" s="377"/>
      <c r="AE2" s="377"/>
      <c r="AF2" s="377"/>
      <c r="AG2" s="377"/>
      <c r="AH2" s="377"/>
      <c r="AI2" s="1"/>
      <c r="AJ2" s="377" t="s">
        <v>16</v>
      </c>
      <c r="AK2" s="377"/>
      <c r="AL2" s="377"/>
      <c r="AM2" s="377"/>
      <c r="AN2" s="377"/>
      <c r="AO2" s="377"/>
      <c r="AP2" s="377"/>
      <c r="AQ2" s="377"/>
      <c r="AR2" s="377"/>
      <c r="AS2" s="377"/>
      <c r="AT2" s="377"/>
      <c r="AU2" s="377"/>
      <c r="AV2" s="377"/>
      <c r="AW2" s="377"/>
      <c r="AX2" s="377"/>
      <c r="AY2" s="377"/>
      <c r="AZ2" s="377"/>
      <c r="BA2" s="377"/>
      <c r="BB2" s="377"/>
      <c r="BC2" s="377"/>
      <c r="BD2" s="377"/>
      <c r="BE2" s="377"/>
      <c r="BF2" s="377"/>
      <c r="BG2" s="377"/>
      <c r="BH2" s="377"/>
      <c r="BI2" s="377"/>
      <c r="BJ2" s="377"/>
      <c r="BK2" s="377"/>
      <c r="BL2" s="377"/>
      <c r="BM2" s="377"/>
      <c r="BN2" s="377"/>
      <c r="BO2" s="1"/>
      <c r="BP2" s="377" t="s">
        <v>17</v>
      </c>
      <c r="BQ2" s="377"/>
      <c r="BR2" s="377"/>
      <c r="BS2" s="377"/>
      <c r="BT2" s="377"/>
      <c r="BU2" s="377"/>
      <c r="BV2" s="377"/>
      <c r="BW2" s="377"/>
      <c r="BX2" s="377"/>
      <c r="BY2" s="377"/>
      <c r="BZ2" s="377"/>
      <c r="CA2" s="377"/>
      <c r="CB2" s="377"/>
      <c r="CC2" s="377"/>
      <c r="CD2" s="377"/>
      <c r="CE2" s="377"/>
      <c r="CF2" s="377"/>
      <c r="CG2" s="377"/>
      <c r="CH2" s="377"/>
      <c r="CI2" s="377"/>
      <c r="CJ2" s="377"/>
      <c r="CK2" s="377"/>
      <c r="CL2" s="377"/>
      <c r="CM2" s="377"/>
      <c r="CN2" s="377"/>
      <c r="CO2" s="377"/>
      <c r="CP2" s="377"/>
      <c r="CQ2" s="377"/>
      <c r="CR2" s="377"/>
      <c r="CS2" s="377"/>
      <c r="CT2" s="377"/>
      <c r="CU2" s="1"/>
      <c r="CV2" s="377" t="s">
        <v>15</v>
      </c>
      <c r="CW2" s="377"/>
      <c r="CX2" s="377"/>
      <c r="CY2" s="377"/>
      <c r="CZ2" s="377"/>
      <c r="DA2" s="377"/>
      <c r="DB2" s="377"/>
      <c r="DC2" s="377"/>
      <c r="DD2" s="377"/>
      <c r="DE2" s="377"/>
      <c r="DF2" s="377"/>
      <c r="DG2" s="377"/>
      <c r="DH2" s="377"/>
      <c r="DI2" s="377"/>
      <c r="DJ2" s="377"/>
      <c r="DK2" s="377"/>
      <c r="DL2" s="377"/>
      <c r="DM2" s="377"/>
      <c r="DN2" s="377"/>
      <c r="DO2" s="377"/>
      <c r="DP2" s="377"/>
      <c r="DQ2" s="377"/>
      <c r="DR2" s="377"/>
      <c r="DS2" s="377"/>
      <c r="DT2" s="377"/>
      <c r="DU2" s="377"/>
      <c r="DV2" s="377"/>
      <c r="DW2" s="377"/>
      <c r="DX2" s="377"/>
      <c r="DY2" s="377"/>
      <c r="DZ2" s="377"/>
      <c r="EA2" s="1"/>
      <c r="EB2" s="377" t="s">
        <v>16</v>
      </c>
      <c r="EC2" s="377"/>
      <c r="ED2" s="377"/>
      <c r="EE2" s="377"/>
      <c r="EF2" s="377"/>
      <c r="EG2" s="377"/>
      <c r="EH2" s="377"/>
      <c r="EI2" s="377"/>
      <c r="EJ2" s="377"/>
      <c r="EK2" s="377"/>
      <c r="EL2" s="377"/>
      <c r="EM2" s="377"/>
      <c r="EN2" s="377"/>
      <c r="EO2" s="377"/>
      <c r="EP2" s="377"/>
      <c r="EQ2" s="377"/>
      <c r="ER2" s="377"/>
      <c r="ES2" s="377"/>
      <c r="ET2" s="377"/>
      <c r="EU2" s="377"/>
      <c r="EV2" s="377"/>
      <c r="EW2" s="377"/>
      <c r="EX2" s="377"/>
      <c r="EY2" s="377"/>
      <c r="EZ2" s="377"/>
      <c r="FA2" s="377"/>
      <c r="FB2" s="377"/>
      <c r="FC2" s="377"/>
      <c r="FD2" s="377"/>
      <c r="FE2" s="377"/>
      <c r="FF2" s="377"/>
      <c r="FG2" s="1"/>
      <c r="FH2" s="377" t="s">
        <v>17</v>
      </c>
      <c r="FI2" s="377"/>
      <c r="FJ2" s="377"/>
      <c r="FK2" s="377"/>
      <c r="FL2" s="377"/>
      <c r="FM2" s="377"/>
      <c r="FN2" s="377"/>
      <c r="FO2" s="377"/>
      <c r="FP2" s="377"/>
      <c r="FQ2" s="377"/>
      <c r="FR2" s="377"/>
      <c r="FS2" s="377"/>
      <c r="FT2" s="377"/>
      <c r="FU2" s="377"/>
      <c r="FV2" s="377"/>
      <c r="FW2" s="377"/>
      <c r="FX2" s="377"/>
      <c r="FY2" s="377"/>
      <c r="FZ2" s="377"/>
      <c r="GA2" s="377"/>
      <c r="GB2" s="377"/>
      <c r="GC2" s="377"/>
      <c r="GD2" s="377"/>
      <c r="GE2" s="377"/>
      <c r="GF2" s="377"/>
      <c r="GG2" s="377"/>
      <c r="GH2" s="377"/>
      <c r="GI2" s="377"/>
      <c r="GJ2" s="377"/>
      <c r="GK2" s="377"/>
      <c r="GL2" s="377"/>
    </row>
    <row r="3" spans="1:223" s="1" customFormat="1" ht="15.75" thickBo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 si="5">BQ3+1</f>
        <v>2022</v>
      </c>
      <c r="BS3" s="1">
        <f t="shared" ref="BS3" si="6">BR3+1</f>
        <v>2023</v>
      </c>
      <c r="BT3" s="1">
        <f t="shared" ref="BT3" si="7">BS3+1</f>
        <v>2024</v>
      </c>
      <c r="BU3" s="1">
        <f t="shared" ref="BU3" si="8">BT3+1</f>
        <v>2025</v>
      </c>
      <c r="BV3" s="1">
        <f t="shared" ref="BV3" si="9">BU3+1</f>
        <v>2026</v>
      </c>
      <c r="BW3" s="1">
        <f t="shared" ref="BW3" si="10">BV3+1</f>
        <v>2027</v>
      </c>
      <c r="BX3" s="1">
        <f t="shared" ref="BX3" si="11">BW3+1</f>
        <v>2028</v>
      </c>
      <c r="BY3" s="1">
        <f t="shared" ref="BY3" si="12">BX3+1</f>
        <v>2029</v>
      </c>
      <c r="BZ3" s="1">
        <f t="shared" ref="BZ3" si="13">BY3+1</f>
        <v>2030</v>
      </c>
      <c r="CA3" s="1">
        <f t="shared" ref="CA3" si="14">BZ3+1</f>
        <v>2031</v>
      </c>
      <c r="CB3" s="1">
        <f t="shared" ref="CB3" si="15">CA3+1</f>
        <v>2032</v>
      </c>
      <c r="CC3" s="1">
        <f t="shared" ref="CC3" si="16">CB3+1</f>
        <v>2033</v>
      </c>
      <c r="CD3" s="1">
        <f>CC3+1</f>
        <v>2034</v>
      </c>
      <c r="CE3" s="1">
        <f t="shared" ref="CE3" si="17">CD3+1</f>
        <v>2035</v>
      </c>
      <c r="CF3" s="1">
        <f t="shared" ref="CF3" si="18">CE3+1</f>
        <v>2036</v>
      </c>
      <c r="CG3" s="1">
        <f t="shared" ref="CG3" si="19">CF3+1</f>
        <v>2037</v>
      </c>
      <c r="CH3" s="1">
        <f t="shared" ref="CH3" si="20">CG3+1</f>
        <v>2038</v>
      </c>
      <c r="CI3" s="1">
        <f t="shared" ref="CI3" si="21">CH3+1</f>
        <v>2039</v>
      </c>
      <c r="CJ3" s="1">
        <f t="shared" ref="CJ3" si="22">CI3+1</f>
        <v>2040</v>
      </c>
      <c r="CK3" s="1">
        <f t="shared" ref="CK3" si="23">CJ3+1</f>
        <v>2041</v>
      </c>
      <c r="CL3" s="1">
        <f t="shared" ref="CL3" si="24">CK3+1</f>
        <v>2042</v>
      </c>
      <c r="CM3" s="1">
        <f t="shared" ref="CM3" si="25">CL3+1</f>
        <v>2043</v>
      </c>
      <c r="CN3" s="1">
        <f t="shared" ref="CN3" si="26">CM3+1</f>
        <v>2044</v>
      </c>
      <c r="CO3" s="1">
        <f>CN3+1</f>
        <v>2045</v>
      </c>
      <c r="CP3" s="1">
        <f t="shared" ref="CP3" si="27">CO3+1</f>
        <v>2046</v>
      </c>
      <c r="CQ3" s="1">
        <f t="shared" ref="CQ3" si="28">CP3+1</f>
        <v>2047</v>
      </c>
      <c r="CR3" s="1">
        <f t="shared" ref="CR3" si="29">CQ3+1</f>
        <v>2048</v>
      </c>
      <c r="CS3" s="1">
        <f>CR3+1</f>
        <v>2049</v>
      </c>
      <c r="CT3" s="1">
        <f t="shared" ref="CT3" si="30">CS3+1</f>
        <v>2050</v>
      </c>
      <c r="CV3" s="1">
        <v>2020</v>
      </c>
      <c r="CW3" s="1">
        <f>CV3+1</f>
        <v>2021</v>
      </c>
      <c r="CX3" s="1">
        <f t="shared" ref="CX3" si="31">CW3+1</f>
        <v>2022</v>
      </c>
      <c r="CY3" s="1">
        <f t="shared" ref="CY3" si="32">CX3+1</f>
        <v>2023</v>
      </c>
      <c r="CZ3" s="1">
        <f t="shared" ref="CZ3" si="33">CY3+1</f>
        <v>2024</v>
      </c>
      <c r="DA3" s="1">
        <f t="shared" ref="DA3" si="34">CZ3+1</f>
        <v>2025</v>
      </c>
      <c r="DB3" s="1">
        <f t="shared" ref="DB3" si="35">DA3+1</f>
        <v>2026</v>
      </c>
      <c r="DC3" s="1">
        <f t="shared" ref="DC3" si="36">DB3+1</f>
        <v>2027</v>
      </c>
      <c r="DD3" s="1">
        <f t="shared" ref="DD3" si="37">DC3+1</f>
        <v>2028</v>
      </c>
      <c r="DE3" s="1">
        <f t="shared" ref="DE3" si="38">DD3+1</f>
        <v>2029</v>
      </c>
      <c r="DF3" s="1">
        <f t="shared" ref="DF3" si="39">DE3+1</f>
        <v>2030</v>
      </c>
      <c r="DG3" s="1">
        <f t="shared" ref="DG3" si="40">DF3+1</f>
        <v>2031</v>
      </c>
      <c r="DH3" s="1">
        <f t="shared" ref="DH3" si="41">DG3+1</f>
        <v>2032</v>
      </c>
      <c r="DI3" s="1">
        <f t="shared" ref="DI3" si="42">DH3+1</f>
        <v>2033</v>
      </c>
      <c r="DJ3" s="1">
        <f>DI3+1</f>
        <v>2034</v>
      </c>
      <c r="DK3" s="1">
        <f t="shared" ref="DK3" si="43">DJ3+1</f>
        <v>2035</v>
      </c>
      <c r="DL3" s="1">
        <f t="shared" ref="DL3" si="44">DK3+1</f>
        <v>2036</v>
      </c>
      <c r="DM3" s="1">
        <f t="shared" ref="DM3" si="45">DL3+1</f>
        <v>2037</v>
      </c>
      <c r="DN3" s="1">
        <f t="shared" ref="DN3" si="46">DM3+1</f>
        <v>2038</v>
      </c>
      <c r="DO3" s="1">
        <f t="shared" ref="DO3" si="47">DN3+1</f>
        <v>2039</v>
      </c>
      <c r="DP3" s="1">
        <f t="shared" ref="DP3" si="48">DO3+1</f>
        <v>2040</v>
      </c>
      <c r="DQ3" s="1">
        <f t="shared" ref="DQ3" si="49">DP3+1</f>
        <v>2041</v>
      </c>
      <c r="DR3" s="1">
        <f t="shared" ref="DR3" si="50">DQ3+1</f>
        <v>2042</v>
      </c>
      <c r="DS3" s="1">
        <f t="shared" ref="DS3" si="51">DR3+1</f>
        <v>2043</v>
      </c>
      <c r="DT3" s="1">
        <f t="shared" ref="DT3" si="52">DS3+1</f>
        <v>2044</v>
      </c>
      <c r="DU3" s="1">
        <f>DT3+1</f>
        <v>2045</v>
      </c>
      <c r="DV3" s="1">
        <f t="shared" ref="DV3" si="53">DU3+1</f>
        <v>2046</v>
      </c>
      <c r="DW3" s="1">
        <f t="shared" ref="DW3" si="54">DV3+1</f>
        <v>2047</v>
      </c>
      <c r="DX3" s="1">
        <f t="shared" ref="DX3" si="55">DW3+1</f>
        <v>2048</v>
      </c>
      <c r="DY3" s="1">
        <f>DX3+1</f>
        <v>2049</v>
      </c>
      <c r="DZ3" s="1">
        <f t="shared" ref="DZ3" si="56">DY3+1</f>
        <v>2050</v>
      </c>
      <c r="EB3" s="1">
        <v>2020</v>
      </c>
      <c r="EC3" s="1">
        <f>EB3+1</f>
        <v>2021</v>
      </c>
      <c r="ED3" s="1">
        <f t="shared" ref="ED3" si="57">EC3+1</f>
        <v>2022</v>
      </c>
      <c r="EE3" s="1">
        <f t="shared" ref="EE3" si="58">ED3+1</f>
        <v>2023</v>
      </c>
      <c r="EF3" s="1">
        <f t="shared" ref="EF3" si="59">EE3+1</f>
        <v>2024</v>
      </c>
      <c r="EG3" s="1">
        <f t="shared" ref="EG3" si="60">EF3+1</f>
        <v>2025</v>
      </c>
      <c r="EH3" s="1">
        <f t="shared" ref="EH3" si="61">EG3+1</f>
        <v>2026</v>
      </c>
      <c r="EI3" s="1">
        <f t="shared" ref="EI3" si="62">EH3+1</f>
        <v>2027</v>
      </c>
      <c r="EJ3" s="1">
        <f t="shared" ref="EJ3" si="63">EI3+1</f>
        <v>2028</v>
      </c>
      <c r="EK3" s="1">
        <f t="shared" ref="EK3" si="64">EJ3+1</f>
        <v>2029</v>
      </c>
      <c r="EL3" s="1">
        <f t="shared" ref="EL3" si="65">EK3+1</f>
        <v>2030</v>
      </c>
      <c r="EM3" s="1">
        <f t="shared" ref="EM3" si="66">EL3+1</f>
        <v>2031</v>
      </c>
      <c r="EN3" s="1">
        <f t="shared" ref="EN3" si="67">EM3+1</f>
        <v>2032</v>
      </c>
      <c r="EO3" s="1">
        <f t="shared" ref="EO3" si="68">EN3+1</f>
        <v>2033</v>
      </c>
      <c r="EP3" s="1">
        <f>EO3+1</f>
        <v>2034</v>
      </c>
      <c r="EQ3" s="1">
        <f t="shared" ref="EQ3" si="69">EP3+1</f>
        <v>2035</v>
      </c>
      <c r="ER3" s="1">
        <f t="shared" ref="ER3" si="70">EQ3+1</f>
        <v>2036</v>
      </c>
      <c r="ES3" s="1">
        <f t="shared" ref="ES3" si="71">ER3+1</f>
        <v>2037</v>
      </c>
      <c r="ET3" s="1">
        <f t="shared" ref="ET3" si="72">ES3+1</f>
        <v>2038</v>
      </c>
      <c r="EU3" s="1">
        <f t="shared" ref="EU3" si="73">ET3+1</f>
        <v>2039</v>
      </c>
      <c r="EV3" s="1">
        <f t="shared" ref="EV3" si="74">EU3+1</f>
        <v>2040</v>
      </c>
      <c r="EW3" s="1">
        <f t="shared" ref="EW3" si="75">EV3+1</f>
        <v>2041</v>
      </c>
      <c r="EX3" s="1">
        <f t="shared" ref="EX3" si="76">EW3+1</f>
        <v>2042</v>
      </c>
      <c r="EY3" s="1">
        <f t="shared" ref="EY3" si="77">EX3+1</f>
        <v>2043</v>
      </c>
      <c r="EZ3" s="1">
        <f t="shared" ref="EZ3" si="78">EY3+1</f>
        <v>2044</v>
      </c>
      <c r="FA3" s="1">
        <f>EZ3+1</f>
        <v>2045</v>
      </c>
      <c r="FB3" s="1">
        <f t="shared" ref="FB3" si="79">FA3+1</f>
        <v>2046</v>
      </c>
      <c r="FC3" s="1">
        <f t="shared" ref="FC3" si="80">FB3+1</f>
        <v>2047</v>
      </c>
      <c r="FD3" s="1">
        <f t="shared" ref="FD3" si="81">FC3+1</f>
        <v>2048</v>
      </c>
      <c r="FE3" s="1">
        <f>FD3+1</f>
        <v>2049</v>
      </c>
      <c r="FF3" s="1">
        <f t="shared" ref="FF3" si="82">FE3+1</f>
        <v>2050</v>
      </c>
      <c r="FH3" s="1">
        <v>2020</v>
      </c>
      <c r="FI3" s="1">
        <f>FH3+1</f>
        <v>2021</v>
      </c>
      <c r="FJ3" s="1">
        <f t="shared" ref="FJ3" si="83">FI3+1</f>
        <v>2022</v>
      </c>
      <c r="FK3" s="1">
        <f t="shared" ref="FK3" si="84">FJ3+1</f>
        <v>2023</v>
      </c>
      <c r="FL3" s="1">
        <f t="shared" ref="FL3" si="85">FK3+1</f>
        <v>2024</v>
      </c>
      <c r="FM3" s="1">
        <f t="shared" ref="FM3" si="86">FL3+1</f>
        <v>2025</v>
      </c>
      <c r="FN3" s="1">
        <f t="shared" ref="FN3" si="87">FM3+1</f>
        <v>2026</v>
      </c>
      <c r="FO3" s="1">
        <f t="shared" ref="FO3" si="88">FN3+1</f>
        <v>2027</v>
      </c>
      <c r="FP3" s="1">
        <f t="shared" ref="FP3" si="89">FO3+1</f>
        <v>2028</v>
      </c>
      <c r="FQ3" s="1">
        <f t="shared" ref="FQ3" si="90">FP3+1</f>
        <v>2029</v>
      </c>
      <c r="FR3" s="1">
        <f t="shared" ref="FR3" si="91">FQ3+1</f>
        <v>2030</v>
      </c>
      <c r="FS3" s="1">
        <f t="shared" ref="FS3" si="92">FR3+1</f>
        <v>2031</v>
      </c>
      <c r="FT3" s="1">
        <f t="shared" ref="FT3" si="93">FS3+1</f>
        <v>2032</v>
      </c>
      <c r="FU3" s="1">
        <f t="shared" ref="FU3" si="94">FT3+1</f>
        <v>2033</v>
      </c>
      <c r="FV3" s="1">
        <f>FU3+1</f>
        <v>2034</v>
      </c>
      <c r="FW3" s="1">
        <f t="shared" ref="FW3" si="95">FV3+1</f>
        <v>2035</v>
      </c>
      <c r="FX3" s="1">
        <f t="shared" ref="FX3" si="96">FW3+1</f>
        <v>2036</v>
      </c>
      <c r="FY3" s="1">
        <f t="shared" ref="FY3" si="97">FX3+1</f>
        <v>2037</v>
      </c>
      <c r="FZ3" s="1">
        <f t="shared" ref="FZ3" si="98">FY3+1</f>
        <v>2038</v>
      </c>
      <c r="GA3" s="1">
        <f t="shared" ref="GA3" si="99">FZ3+1</f>
        <v>2039</v>
      </c>
      <c r="GB3" s="1">
        <f t="shared" ref="GB3" si="100">GA3+1</f>
        <v>2040</v>
      </c>
      <c r="GC3" s="1">
        <f t="shared" ref="GC3" si="101">GB3+1</f>
        <v>2041</v>
      </c>
      <c r="GD3" s="1">
        <f t="shared" ref="GD3" si="102">GC3+1</f>
        <v>2042</v>
      </c>
      <c r="GE3" s="1">
        <f t="shared" ref="GE3" si="103">GD3+1</f>
        <v>2043</v>
      </c>
      <c r="GF3" s="1">
        <f t="shared" ref="GF3" si="104">GE3+1</f>
        <v>2044</v>
      </c>
      <c r="GG3" s="1">
        <f>GF3+1</f>
        <v>2045</v>
      </c>
      <c r="GH3" s="1">
        <f t="shared" ref="GH3" si="105">GG3+1</f>
        <v>2046</v>
      </c>
      <c r="GI3" s="1">
        <f t="shared" ref="GI3" si="106">GH3+1</f>
        <v>2047</v>
      </c>
      <c r="GJ3" s="1">
        <f t="shared" ref="GJ3" si="107">GI3+1</f>
        <v>2048</v>
      </c>
      <c r="GK3" s="1">
        <f>GJ3+1</f>
        <v>2049</v>
      </c>
      <c r="GL3" s="1">
        <f t="shared" ref="GL3" si="108">GK3+1</f>
        <v>2050</v>
      </c>
    </row>
    <row r="4" spans="1:223" s="186" customFormat="1">
      <c r="A4" s="181" t="s">
        <v>88</v>
      </c>
      <c r="B4" s="182"/>
      <c r="C4" s="183" t="s">
        <v>197</v>
      </c>
      <c r="D4" s="184">
        <f>'[2]Yearly BTX'!D4</f>
        <v>7896082.1468130462</v>
      </c>
      <c r="E4" s="184">
        <f>'[2]Yearly BTX'!E4</f>
        <v>7859175.4107994894</v>
      </c>
      <c r="F4" s="184">
        <f>'[2]Yearly BTX'!F4</f>
        <v>7822441.1789643141</v>
      </c>
      <c r="G4" s="184">
        <f>'[2]Yearly BTX'!G4</f>
        <v>7785878.6450132029</v>
      </c>
      <c r="H4" s="184">
        <f>'[2]Yearly BTX'!H4</f>
        <v>7749487.0064205024</v>
      </c>
      <c r="I4" s="184">
        <f>'[2]Yearly BTX'!I4</f>
        <v>7705270.5518163443</v>
      </c>
      <c r="J4" s="184">
        <f>'[2]Yearly BTX'!J4</f>
        <v>7662513.8157681925</v>
      </c>
      <c r="K4" s="184">
        <f>'[2]Yearly BTX'!K4</f>
        <v>7619994.3379013333</v>
      </c>
      <c r="L4" s="184">
        <f>'[2]Yearly BTX'!L4</f>
        <v>7577710.801664276</v>
      </c>
      <c r="M4" s="184">
        <f>'[2]Yearly BTX'!M4</f>
        <v>7535661.8978111055</v>
      </c>
      <c r="N4" s="184">
        <f>'[2]Yearly BTX'!N4</f>
        <v>7493846.3243609462</v>
      </c>
      <c r="O4" s="184">
        <f>'[2]Yearly BTX'!O4</f>
        <v>7445135.9701326024</v>
      </c>
      <c r="P4" s="184">
        <f>'[2]Yearly BTX'!P4</f>
        <v>7396742.23550204</v>
      </c>
      <c r="Q4" s="184">
        <f>'[2]Yearly BTX'!Q4</f>
        <v>7348663.0624269526</v>
      </c>
      <c r="R4" s="184">
        <f>'[2]Yearly BTX'!R4</f>
        <v>7300896.4062424079</v>
      </c>
      <c r="S4" s="184">
        <f>'[2]Yearly BTX'!S4</f>
        <v>7253440.2355738906</v>
      </c>
      <c r="T4" s="184">
        <f>'[2]Yearly BTX'!T4</f>
        <v>7199476.0947326208</v>
      </c>
      <c r="U4" s="184">
        <f>'[2]Yearly BTX'!U4</f>
        <v>7145913.4362779371</v>
      </c>
      <c r="V4" s="184">
        <f>'[2]Yearly BTX'!V4</f>
        <v>7092749.2732613916</v>
      </c>
      <c r="W4" s="184">
        <f>'[2]Yearly BTX'!W4</f>
        <v>7039980.640956833</v>
      </c>
      <c r="X4" s="184">
        <f>'[2]Yearly BTX'!X4</f>
        <v>6987604.5966950795</v>
      </c>
      <c r="Y4" s="184">
        <f>'[2]Yearly BTX'!Y4</f>
        <v>6930666.5312831951</v>
      </c>
      <c r="Z4" s="184">
        <f>'[2]Yearly BTX'!Z4</f>
        <v>6874192.422188241</v>
      </c>
      <c r="AA4" s="184">
        <f>'[2]Yearly BTX'!AA4</f>
        <v>6818178.4888907624</v>
      </c>
      <c r="AB4" s="184">
        <f>'[2]Yearly BTX'!AB4</f>
        <v>6762620.9816766335</v>
      </c>
      <c r="AC4" s="184">
        <f>'[2]Yearly BTX'!AC4</f>
        <v>6707516.1813860442</v>
      </c>
      <c r="AD4" s="184">
        <f>'[2]Yearly BTX'!AD4</f>
        <v>6650163.1511213444</v>
      </c>
      <c r="AE4" s="184">
        <f>'[2]Yearly BTX'!AE4</f>
        <v>6593300.5214746362</v>
      </c>
      <c r="AF4" s="184">
        <f>'[2]Yearly BTX'!AF4</f>
        <v>6536924.0992452297</v>
      </c>
      <c r="AG4" s="184">
        <f>'[2]Yearly BTX'!AG4</f>
        <v>6481029.7270866539</v>
      </c>
      <c r="AH4" s="184">
        <f>'[2]Yearly BTX'!AH4</f>
        <v>6425613.2832000889</v>
      </c>
      <c r="AI4" s="185"/>
      <c r="AJ4" s="184">
        <f>'[3]Yearly BTX'!D4</f>
        <v>4369539.7493458875</v>
      </c>
      <c r="AK4" s="184">
        <f>'[3]Yearly BTX'!E4</f>
        <v>4369539.7493458875</v>
      </c>
      <c r="AL4" s="184">
        <f>'[3]Yearly BTX'!F4</f>
        <v>4369539.7493458875</v>
      </c>
      <c r="AM4" s="184">
        <f>'[3]Yearly BTX'!G4</f>
        <v>4369539.7493458875</v>
      </c>
      <c r="AN4" s="184">
        <f>'[3]Yearly BTX'!H4</f>
        <v>4369539.7493458875</v>
      </c>
      <c r="AO4" s="184">
        <f>'[3]Yearly BTX'!I4</f>
        <v>4369539.7493458875</v>
      </c>
      <c r="AP4" s="184">
        <f>'[3]Yearly BTX'!J4</f>
        <v>4369539.7493458875</v>
      </c>
      <c r="AQ4" s="184">
        <f>'[3]Yearly BTX'!K4</f>
        <v>4369539.7493458875</v>
      </c>
      <c r="AR4" s="184">
        <f>'[3]Yearly BTX'!L4</f>
        <v>4369539.7493458875</v>
      </c>
      <c r="AS4" s="184">
        <f>'[3]Yearly BTX'!M4</f>
        <v>4369539.7493458875</v>
      </c>
      <c r="AT4" s="184">
        <f>'[3]Yearly BTX'!N4</f>
        <v>4369539.7493458875</v>
      </c>
      <c r="AU4" s="184">
        <f>'[3]Yearly BTX'!O4</f>
        <v>4369539.7493458875</v>
      </c>
      <c r="AV4" s="184">
        <f>'[3]Yearly BTX'!P4</f>
        <v>4369539.7493458875</v>
      </c>
      <c r="AW4" s="184">
        <f>'[3]Yearly BTX'!Q4</f>
        <v>4369539.7493458875</v>
      </c>
      <c r="AX4" s="184">
        <f>'[3]Yearly BTX'!R4</f>
        <v>4369539.7493458875</v>
      </c>
      <c r="AY4" s="184">
        <f>'[3]Yearly BTX'!S4</f>
        <v>4369539.7493458875</v>
      </c>
      <c r="AZ4" s="184">
        <f>'[3]Yearly BTX'!T4</f>
        <v>4369539.7493458875</v>
      </c>
      <c r="BA4" s="184">
        <f>'[3]Yearly BTX'!U4</f>
        <v>4369539.7493458875</v>
      </c>
      <c r="BB4" s="184">
        <f>'[3]Yearly BTX'!V4</f>
        <v>4369539.7493458875</v>
      </c>
      <c r="BC4" s="184">
        <f>'[3]Yearly BTX'!W4</f>
        <v>4369539.7493458875</v>
      </c>
      <c r="BD4" s="184">
        <f>'[3]Yearly BTX'!X4</f>
        <v>4369539.7493458875</v>
      </c>
      <c r="BE4" s="184">
        <f>'[3]Yearly BTX'!Y4</f>
        <v>4369539.7493458875</v>
      </c>
      <c r="BF4" s="184">
        <f>'[3]Yearly BTX'!Z4</f>
        <v>4369539.7493458875</v>
      </c>
      <c r="BG4" s="184">
        <f>'[3]Yearly BTX'!AA4</f>
        <v>4369539.7493458875</v>
      </c>
      <c r="BH4" s="184">
        <f>'[3]Yearly BTX'!AB4</f>
        <v>4369539.7493458875</v>
      </c>
      <c r="BI4" s="184">
        <f>'[3]Yearly BTX'!AC4</f>
        <v>4369539.7493458875</v>
      </c>
      <c r="BJ4" s="184">
        <f>'[3]Yearly BTX'!AD4</f>
        <v>4369539.7493458875</v>
      </c>
      <c r="BK4" s="184">
        <f>'[3]Yearly BTX'!AE4</f>
        <v>4369539.7493458875</v>
      </c>
      <c r="BL4" s="184">
        <f>'[3]Yearly BTX'!AF4</f>
        <v>4369539.7493458875</v>
      </c>
      <c r="BM4" s="184">
        <f>'[3]Yearly BTX'!AG4</f>
        <v>4369539.7493458875</v>
      </c>
      <c r="BN4" s="184">
        <f>'[3]Yearly BTX'!AH4</f>
        <v>4369539.7493458875</v>
      </c>
      <c r="BP4" s="184">
        <f>D4+AJ4</f>
        <v>12265621.896158934</v>
      </c>
      <c r="BQ4" s="184">
        <f t="shared" ref="BQ4:CT4" si="109">E4+AK4</f>
        <v>12228715.160145376</v>
      </c>
      <c r="BR4" s="184">
        <f t="shared" si="109"/>
        <v>12191980.928310201</v>
      </c>
      <c r="BS4" s="184">
        <f t="shared" si="109"/>
        <v>12155418.394359089</v>
      </c>
      <c r="BT4" s="184">
        <f t="shared" si="109"/>
        <v>12119026.75576639</v>
      </c>
      <c r="BU4" s="184">
        <f t="shared" si="109"/>
        <v>12074810.301162232</v>
      </c>
      <c r="BV4" s="184">
        <f t="shared" si="109"/>
        <v>12032053.565114081</v>
      </c>
      <c r="BW4" s="184">
        <f t="shared" si="109"/>
        <v>11989534.087247221</v>
      </c>
      <c r="BX4" s="184">
        <f t="shared" si="109"/>
        <v>11947250.551010164</v>
      </c>
      <c r="BY4" s="184">
        <f t="shared" si="109"/>
        <v>11905201.647156993</v>
      </c>
      <c r="BZ4" s="184">
        <f t="shared" si="109"/>
        <v>11863386.073706834</v>
      </c>
      <c r="CA4" s="184">
        <f t="shared" si="109"/>
        <v>11814675.71947849</v>
      </c>
      <c r="CB4" s="184">
        <f t="shared" si="109"/>
        <v>11766281.984847927</v>
      </c>
      <c r="CC4" s="184">
        <f t="shared" si="109"/>
        <v>11718202.81177284</v>
      </c>
      <c r="CD4" s="184">
        <f t="shared" si="109"/>
        <v>11670436.155588295</v>
      </c>
      <c r="CE4" s="184">
        <f t="shared" si="109"/>
        <v>11622979.984919779</v>
      </c>
      <c r="CF4" s="184">
        <f t="shared" si="109"/>
        <v>11569015.844078507</v>
      </c>
      <c r="CG4" s="184">
        <f t="shared" si="109"/>
        <v>11515453.185623825</v>
      </c>
      <c r="CH4" s="184">
        <f t="shared" si="109"/>
        <v>11462289.022607278</v>
      </c>
      <c r="CI4" s="184">
        <f t="shared" si="109"/>
        <v>11409520.390302721</v>
      </c>
      <c r="CJ4" s="184">
        <f t="shared" si="109"/>
        <v>11357144.346040968</v>
      </c>
      <c r="CK4" s="184">
        <f t="shared" si="109"/>
        <v>11300206.280629084</v>
      </c>
      <c r="CL4" s="184">
        <f t="shared" si="109"/>
        <v>11243732.171534128</v>
      </c>
      <c r="CM4" s="184">
        <f t="shared" si="109"/>
        <v>11187718.238236651</v>
      </c>
      <c r="CN4" s="184">
        <f t="shared" si="109"/>
        <v>11132160.731022522</v>
      </c>
      <c r="CO4" s="184">
        <f t="shared" si="109"/>
        <v>11077055.930731932</v>
      </c>
      <c r="CP4" s="184">
        <f t="shared" si="109"/>
        <v>11019702.900467232</v>
      </c>
      <c r="CQ4" s="184">
        <f t="shared" si="109"/>
        <v>10962840.270820525</v>
      </c>
      <c r="CR4" s="184">
        <f t="shared" si="109"/>
        <v>10906463.848591117</v>
      </c>
      <c r="CS4" s="184">
        <f t="shared" si="109"/>
        <v>10850569.476432541</v>
      </c>
      <c r="CT4" s="184">
        <f t="shared" si="109"/>
        <v>10795153.032545976</v>
      </c>
      <c r="CU4" s="185"/>
      <c r="CV4" s="184">
        <f>'[2]Yearly BTX'!AJ4</f>
        <v>7896082.1468130462</v>
      </c>
      <c r="CW4" s="184">
        <f>'[2]Yearly BTX'!AK4</f>
        <v>7859175.4107994894</v>
      </c>
      <c r="CX4" s="184">
        <f>'[2]Yearly BTX'!AL4</f>
        <v>7822441.1789643141</v>
      </c>
      <c r="CY4" s="184">
        <f>'[2]Yearly BTX'!AM4</f>
        <v>7785878.6450132029</v>
      </c>
      <c r="CZ4" s="184">
        <f>'[2]Yearly BTX'!AN4</f>
        <v>7749487.0064205024</v>
      </c>
      <c r="DA4" s="184">
        <f>'[2]Yearly BTX'!AO4</f>
        <v>7705270.5518163443</v>
      </c>
      <c r="DB4" s="184">
        <f>'[2]Yearly BTX'!AP4</f>
        <v>7662513.8157681925</v>
      </c>
      <c r="DC4" s="184">
        <f>'[2]Yearly BTX'!AQ4</f>
        <v>7619994.3379013333</v>
      </c>
      <c r="DD4" s="184">
        <f>'[2]Yearly BTX'!AR4</f>
        <v>7577710.801664276</v>
      </c>
      <c r="DE4" s="184">
        <f>'[2]Yearly BTX'!AS4</f>
        <v>7535661.8978111055</v>
      </c>
      <c r="DF4" s="184">
        <f>'[2]Yearly BTX'!AT4</f>
        <v>7493846.3243609462</v>
      </c>
      <c r="DG4" s="184">
        <f>'[2]Yearly BTX'!AU4</f>
        <v>7445135.9701326024</v>
      </c>
      <c r="DH4" s="184">
        <f>'[2]Yearly BTX'!AV4</f>
        <v>7396742.23550204</v>
      </c>
      <c r="DI4" s="184">
        <f>'[2]Yearly BTX'!AW4</f>
        <v>7348663.0624269526</v>
      </c>
      <c r="DJ4" s="184">
        <f>'[2]Yearly BTX'!AX4</f>
        <v>7300896.4062424079</v>
      </c>
      <c r="DK4" s="184">
        <f>'[2]Yearly BTX'!AY4</f>
        <v>7253440.2355738906</v>
      </c>
      <c r="DL4" s="184">
        <f>'[2]Yearly BTX'!AZ4</f>
        <v>7199476.0947326208</v>
      </c>
      <c r="DM4" s="184">
        <f>'[2]Yearly BTX'!BA4</f>
        <v>7145913.4362779371</v>
      </c>
      <c r="DN4" s="184">
        <f>'[2]Yearly BTX'!BB4</f>
        <v>7092749.2732613916</v>
      </c>
      <c r="DO4" s="184">
        <f>'[2]Yearly BTX'!BC4</f>
        <v>7039980.640956833</v>
      </c>
      <c r="DP4" s="184">
        <f>'[2]Yearly BTX'!BD4</f>
        <v>6987604.5966950795</v>
      </c>
      <c r="DQ4" s="184">
        <f>'[2]Yearly BTX'!BE4</f>
        <v>6930666.5312831951</v>
      </c>
      <c r="DR4" s="184">
        <f>'[2]Yearly BTX'!BF4</f>
        <v>6874192.422188241</v>
      </c>
      <c r="DS4" s="184">
        <f>'[2]Yearly BTX'!BG4</f>
        <v>6818178.4888907624</v>
      </c>
      <c r="DT4" s="184">
        <f>'[2]Yearly BTX'!BH4</f>
        <v>6762620.9816766335</v>
      </c>
      <c r="DU4" s="184">
        <f>'[2]Yearly BTX'!BI4</f>
        <v>6707516.1813860442</v>
      </c>
      <c r="DV4" s="184">
        <f>'[2]Yearly BTX'!BJ4</f>
        <v>6650163.1511213444</v>
      </c>
      <c r="DW4" s="184">
        <f>'[2]Yearly BTX'!BK4</f>
        <v>6593300.5214746362</v>
      </c>
      <c r="DX4" s="184">
        <f>'[2]Yearly BTX'!BL4</f>
        <v>6536924.0992452297</v>
      </c>
      <c r="DY4" s="184">
        <f>'[2]Yearly BTX'!BM4</f>
        <v>6481029.7270866539</v>
      </c>
      <c r="DZ4" s="184">
        <f>'[2]Yearly BTX'!BN4</f>
        <v>6425613.2832000889</v>
      </c>
      <c r="EB4" s="184">
        <f>'[3]Yearly BTX'!AJ4</f>
        <v>4369539.7493458875</v>
      </c>
      <c r="EC4" s="184">
        <f>'[3]Yearly BTX'!AK4</f>
        <v>4369539.7493458875</v>
      </c>
      <c r="ED4" s="184">
        <f>'[3]Yearly BTX'!AL4</f>
        <v>4369539.7493458875</v>
      </c>
      <c r="EE4" s="184">
        <f>'[3]Yearly BTX'!AM4</f>
        <v>4369539.7493458875</v>
      </c>
      <c r="EF4" s="184">
        <f>'[3]Yearly BTX'!AN4</f>
        <v>4369539.7493458875</v>
      </c>
      <c r="EG4" s="184">
        <f>'[3]Yearly BTX'!AO4</f>
        <v>4369539.7493458875</v>
      </c>
      <c r="EH4" s="184">
        <f>'[3]Yearly BTX'!AP4</f>
        <v>4369539.7493458875</v>
      </c>
      <c r="EI4" s="184">
        <f>'[3]Yearly BTX'!AQ4</f>
        <v>4369539.7493458875</v>
      </c>
      <c r="EJ4" s="184">
        <f>'[3]Yearly BTX'!AR4</f>
        <v>4369539.7493458875</v>
      </c>
      <c r="EK4" s="184">
        <f>'[3]Yearly BTX'!AS4</f>
        <v>4369539.7493458875</v>
      </c>
      <c r="EL4" s="184">
        <f>'[3]Yearly BTX'!AT4</f>
        <v>4369539.7493458875</v>
      </c>
      <c r="EM4" s="184">
        <f>'[3]Yearly BTX'!AU4</f>
        <v>4369539.7493458875</v>
      </c>
      <c r="EN4" s="184">
        <f>'[3]Yearly BTX'!AV4</f>
        <v>4369539.7493458875</v>
      </c>
      <c r="EO4" s="184">
        <f>'[3]Yearly BTX'!AW4</f>
        <v>4369539.7493458875</v>
      </c>
      <c r="EP4" s="184">
        <f>'[3]Yearly BTX'!AX4</f>
        <v>4369539.7493458875</v>
      </c>
      <c r="EQ4" s="184">
        <f>'[3]Yearly BTX'!AY4</f>
        <v>4369539.7493458875</v>
      </c>
      <c r="ER4" s="184">
        <f>'[3]Yearly BTX'!AZ4</f>
        <v>4369539.7493458875</v>
      </c>
      <c r="ES4" s="184">
        <f>'[3]Yearly BTX'!BA4</f>
        <v>4369539.7493458875</v>
      </c>
      <c r="ET4" s="184">
        <f>'[3]Yearly BTX'!BB4</f>
        <v>4369539.7493458875</v>
      </c>
      <c r="EU4" s="184">
        <f>'[3]Yearly BTX'!BC4</f>
        <v>4369539.7493458875</v>
      </c>
      <c r="EV4" s="184">
        <f>'[3]Yearly BTX'!BD4</f>
        <v>4369539.7493458875</v>
      </c>
      <c r="EW4" s="184">
        <f>'[3]Yearly BTX'!BE4</f>
        <v>4369539.7493458875</v>
      </c>
      <c r="EX4" s="184">
        <f>'[3]Yearly BTX'!BF4</f>
        <v>4369539.7493458875</v>
      </c>
      <c r="EY4" s="184">
        <f>'[3]Yearly BTX'!BG4</f>
        <v>4369539.7493458875</v>
      </c>
      <c r="EZ4" s="184">
        <f>'[3]Yearly BTX'!BH4</f>
        <v>4369539.7493458875</v>
      </c>
      <c r="FA4" s="184">
        <f>'[3]Yearly BTX'!BI4</f>
        <v>4369539.7493458875</v>
      </c>
      <c r="FB4" s="184">
        <f>'[3]Yearly BTX'!BJ4</f>
        <v>4369539.7493458875</v>
      </c>
      <c r="FC4" s="184">
        <f>'[3]Yearly BTX'!BK4</f>
        <v>4369539.7493458875</v>
      </c>
      <c r="FD4" s="184">
        <f>'[3]Yearly BTX'!BL4</f>
        <v>4369539.7493458875</v>
      </c>
      <c r="FE4" s="184">
        <f>'[3]Yearly BTX'!BM4</f>
        <v>4369539.7493458875</v>
      </c>
      <c r="FF4" s="184">
        <f>'[3]Yearly BTX'!BN4</f>
        <v>4369539.7493458875</v>
      </c>
      <c r="FG4" s="185"/>
      <c r="FH4" s="184">
        <f>CV4+EB4</f>
        <v>12265621.896158934</v>
      </c>
      <c r="FI4" s="184">
        <f t="shared" ref="FI4:FI67" si="110">CW4+EC4</f>
        <v>12228715.160145376</v>
      </c>
      <c r="FJ4" s="184">
        <f t="shared" ref="FJ4:FJ67" si="111">CX4+ED4</f>
        <v>12191980.928310201</v>
      </c>
      <c r="FK4" s="184">
        <f t="shared" ref="FK4:FK67" si="112">CY4+EE4</f>
        <v>12155418.394359089</v>
      </c>
      <c r="FL4" s="184">
        <f t="shared" ref="FL4:FL67" si="113">CZ4+EF4</f>
        <v>12119026.75576639</v>
      </c>
      <c r="FM4" s="184">
        <f t="shared" ref="FM4:FM67" si="114">DA4+EG4</f>
        <v>12074810.301162232</v>
      </c>
      <c r="FN4" s="184">
        <f t="shared" ref="FN4:FN67" si="115">DB4+EH4</f>
        <v>12032053.565114081</v>
      </c>
      <c r="FO4" s="184">
        <f t="shared" ref="FO4:FO67" si="116">DC4+EI4</f>
        <v>11989534.087247221</v>
      </c>
      <c r="FP4" s="184">
        <f t="shared" ref="FP4:FP67" si="117">DD4+EJ4</f>
        <v>11947250.551010164</v>
      </c>
      <c r="FQ4" s="184">
        <f t="shared" ref="FQ4:FQ67" si="118">DE4+EK4</f>
        <v>11905201.647156993</v>
      </c>
      <c r="FR4" s="184">
        <f t="shared" ref="FR4:FR67" si="119">DF4+EL4</f>
        <v>11863386.073706834</v>
      </c>
      <c r="FS4" s="184">
        <f t="shared" ref="FS4:FS67" si="120">DG4+EM4</f>
        <v>11814675.71947849</v>
      </c>
      <c r="FT4" s="184">
        <f t="shared" ref="FT4:FT67" si="121">DH4+EN4</f>
        <v>11766281.984847927</v>
      </c>
      <c r="FU4" s="184">
        <f t="shared" ref="FU4:FU67" si="122">DI4+EO4</f>
        <v>11718202.81177284</v>
      </c>
      <c r="FV4" s="184">
        <f t="shared" ref="FV4:FV67" si="123">DJ4+EP4</f>
        <v>11670436.155588295</v>
      </c>
      <c r="FW4" s="184">
        <f t="shared" ref="FW4:FW67" si="124">DK4+EQ4</f>
        <v>11622979.984919779</v>
      </c>
      <c r="FX4" s="184">
        <f t="shared" ref="FX4:FX67" si="125">DL4+ER4</f>
        <v>11569015.844078507</v>
      </c>
      <c r="FY4" s="184">
        <f t="shared" ref="FY4:FY67" si="126">DM4+ES4</f>
        <v>11515453.185623825</v>
      </c>
      <c r="FZ4" s="184">
        <f t="shared" ref="FZ4:FZ67" si="127">DN4+ET4</f>
        <v>11462289.022607278</v>
      </c>
      <c r="GA4" s="184">
        <f t="shared" ref="GA4:GA67" si="128">DO4+EU4</f>
        <v>11409520.390302721</v>
      </c>
      <c r="GB4" s="184">
        <f t="shared" ref="GB4:GB67" si="129">DP4+EV4</f>
        <v>11357144.346040968</v>
      </c>
      <c r="GC4" s="184">
        <f t="shared" ref="GC4:GC67" si="130">DQ4+EW4</f>
        <v>11300206.280629084</v>
      </c>
      <c r="GD4" s="184">
        <f t="shared" ref="GD4:GD67" si="131">DR4+EX4</f>
        <v>11243732.171534128</v>
      </c>
      <c r="GE4" s="184">
        <f t="shared" ref="GE4:GE67" si="132">DS4+EY4</f>
        <v>11187718.238236651</v>
      </c>
      <c r="GF4" s="184">
        <f t="shared" ref="GF4:GF67" si="133">DT4+EZ4</f>
        <v>11132160.731022522</v>
      </c>
      <c r="GG4" s="184">
        <f t="shared" ref="GG4:GG67" si="134">DU4+FA4</f>
        <v>11077055.930731932</v>
      </c>
      <c r="GH4" s="184">
        <f t="shared" ref="GH4:GH67" si="135">DV4+FB4</f>
        <v>11019702.900467232</v>
      </c>
      <c r="GI4" s="184">
        <f t="shared" ref="GI4:GI67" si="136">DW4+FC4</f>
        <v>10962840.270820525</v>
      </c>
      <c r="GJ4" s="184">
        <f t="shared" ref="GJ4:GJ67" si="137">DX4+FD4</f>
        <v>10906463.848591117</v>
      </c>
      <c r="GK4" s="184">
        <f t="shared" ref="GK4:GK67" si="138">DY4+FE4</f>
        <v>10850569.476432541</v>
      </c>
      <c r="GL4" s="184">
        <f t="shared" ref="GL4:GL67" si="139">DZ4+FF4</f>
        <v>10795153.032545976</v>
      </c>
    </row>
    <row r="5" spans="1:223" s="13" customFormat="1" ht="15" customHeight="1">
      <c r="A5" s="374"/>
      <c r="B5" s="6" t="s">
        <v>89</v>
      </c>
      <c r="C5" s="7" t="s">
        <v>197</v>
      </c>
      <c r="D5" s="125">
        <f>'[2]Yearly BTX'!D5</f>
        <v>2469050.6255606362</v>
      </c>
      <c r="E5" s="125">
        <f>'[2]Yearly BTX'!E5</f>
        <v>2457510.1428316855</v>
      </c>
      <c r="F5" s="125">
        <f>'[2]Yearly BTX'!F5</f>
        <v>2446023.6009738683</v>
      </c>
      <c r="G5" s="125">
        <f>'[2]Yearly BTX'!G5</f>
        <v>2434590.7478644932</v>
      </c>
      <c r="H5" s="125">
        <f>'[2]Yearly BTX'!H5</f>
        <v>2423211.3325593029</v>
      </c>
      <c r="I5" s="125">
        <f>'[2]Yearly BTX'!I5</f>
        <v>2409385.1510593384</v>
      </c>
      <c r="J5" s="125">
        <f>'[2]Yearly BTX'!J5</f>
        <v>2396015.4135206742</v>
      </c>
      <c r="K5" s="125">
        <f>'[2]Yearly BTX'!K5</f>
        <v>2382719.8649848662</v>
      </c>
      <c r="L5" s="125">
        <f>'[2]Yearly BTX'!L5</f>
        <v>2369498.0937753101</v>
      </c>
      <c r="M5" s="125">
        <f>'[2]Yearly BTX'!M5</f>
        <v>2356349.6904998054</v>
      </c>
      <c r="N5" s="125">
        <f>'[2]Yearly BTX'!N5</f>
        <v>2343274.2480378798</v>
      </c>
      <c r="O5" s="125">
        <f>'[2]Yearly BTX'!O5</f>
        <v>2328042.8550074371</v>
      </c>
      <c r="P5" s="125">
        <f>'[2]Yearly BTX'!P5</f>
        <v>2312910.4667494157</v>
      </c>
      <c r="Q5" s="125">
        <f>'[2]Yearly BTX'!Q5</f>
        <v>2297876.4397281297</v>
      </c>
      <c r="R5" s="125">
        <f>'[2]Yearly BTX'!R5</f>
        <v>2282940.1345909052</v>
      </c>
      <c r="S5" s="125">
        <f>'[2]Yearly BTX'!S5</f>
        <v>2268100.9161408911</v>
      </c>
      <c r="T5" s="125">
        <f>'[2]Yearly BTX'!T5</f>
        <v>2251226.7001405223</v>
      </c>
      <c r="U5" s="125">
        <f>'[2]Yearly BTX'!U5</f>
        <v>2234478.0249234582</v>
      </c>
      <c r="V5" s="125">
        <f>'[2]Yearly BTX'!V5</f>
        <v>2217853.9564914461</v>
      </c>
      <c r="W5" s="125">
        <f>'[2]Yearly BTX'!W5</f>
        <v>2201353.5677949917</v>
      </c>
      <c r="X5" s="125">
        <f>'[2]Yearly BTX'!X5</f>
        <v>2184975.9386816639</v>
      </c>
      <c r="Y5" s="125">
        <f>'[2]Yearly BTX'!Y5</f>
        <v>2167171.7969048251</v>
      </c>
      <c r="Z5" s="125">
        <f>'[2]Yearly BTX'!Z5</f>
        <v>2149512.73107999</v>
      </c>
      <c r="AA5" s="125">
        <f>'[2]Yearly BTX'!AA5</f>
        <v>2131997.5590647049</v>
      </c>
      <c r="AB5" s="125">
        <f>'[2]Yearly BTX'!AB5</f>
        <v>2114625.108349131</v>
      </c>
      <c r="AC5" s="125">
        <f>'[2]Yearly BTX'!AC5</f>
        <v>2097394.2159775533</v>
      </c>
      <c r="AD5" s="125">
        <f>'[2]Yearly BTX'!AD5</f>
        <v>2079460.3175428705</v>
      </c>
      <c r="AE5" s="125">
        <f>'[2]Yearly BTX'!AE5</f>
        <v>2061679.7640114089</v>
      </c>
      <c r="AF5" s="125">
        <f>'[2]Yearly BTX'!AF5</f>
        <v>2044051.2441981281</v>
      </c>
      <c r="AG5" s="125">
        <f>'[2]Yearly BTX'!AG5</f>
        <v>2026573.4581293559</v>
      </c>
      <c r="AH5" s="125">
        <f>'[2]Yearly BTX'!AH5</f>
        <v>2009245.1169469261</v>
      </c>
      <c r="AI5" s="201"/>
      <c r="AJ5" s="125">
        <f>'[3]Yearly BTX'!D5</f>
        <v>1554736.2216997449</v>
      </c>
      <c r="AK5" s="125">
        <f>'[3]Yearly BTX'!E5</f>
        <v>1554736.2216997449</v>
      </c>
      <c r="AL5" s="125">
        <f>'[3]Yearly BTX'!F5</f>
        <v>1554736.2216997449</v>
      </c>
      <c r="AM5" s="125">
        <f>'[3]Yearly BTX'!G5</f>
        <v>1554736.2216997449</v>
      </c>
      <c r="AN5" s="125">
        <f>'[3]Yearly BTX'!H5</f>
        <v>1554736.2216997449</v>
      </c>
      <c r="AO5" s="125">
        <f>'[3]Yearly BTX'!I5</f>
        <v>1554736.2216997449</v>
      </c>
      <c r="AP5" s="125">
        <f>'[3]Yearly BTX'!J5</f>
        <v>1554736.2216997449</v>
      </c>
      <c r="AQ5" s="125">
        <f>'[3]Yearly BTX'!K5</f>
        <v>1554736.2216997449</v>
      </c>
      <c r="AR5" s="125">
        <f>'[3]Yearly BTX'!L5</f>
        <v>1554736.2216997449</v>
      </c>
      <c r="AS5" s="125">
        <f>'[3]Yearly BTX'!M5</f>
        <v>1554736.2216997449</v>
      </c>
      <c r="AT5" s="125">
        <f>'[3]Yearly BTX'!N5</f>
        <v>1554736.2216997449</v>
      </c>
      <c r="AU5" s="125">
        <f>'[3]Yearly BTX'!O5</f>
        <v>1554736.2216997449</v>
      </c>
      <c r="AV5" s="125">
        <f>'[3]Yearly BTX'!P5</f>
        <v>1554736.2216997449</v>
      </c>
      <c r="AW5" s="125">
        <f>'[3]Yearly BTX'!Q5</f>
        <v>1554736.2216997449</v>
      </c>
      <c r="AX5" s="125">
        <f>'[3]Yearly BTX'!R5</f>
        <v>1554736.2216997449</v>
      </c>
      <c r="AY5" s="125">
        <f>'[3]Yearly BTX'!S5</f>
        <v>1554736.2216997449</v>
      </c>
      <c r="AZ5" s="125">
        <f>'[3]Yearly BTX'!T5</f>
        <v>1554736.2216997449</v>
      </c>
      <c r="BA5" s="125">
        <f>'[3]Yearly BTX'!U5</f>
        <v>1554736.2216997449</v>
      </c>
      <c r="BB5" s="125">
        <f>'[3]Yearly BTX'!V5</f>
        <v>1554736.2216997449</v>
      </c>
      <c r="BC5" s="125">
        <f>'[3]Yearly BTX'!W5</f>
        <v>1554736.2216997449</v>
      </c>
      <c r="BD5" s="125">
        <f>'[3]Yearly BTX'!X5</f>
        <v>1554736.2216997449</v>
      </c>
      <c r="BE5" s="125">
        <f>'[3]Yearly BTX'!Y5</f>
        <v>1554736.2216997449</v>
      </c>
      <c r="BF5" s="125">
        <f>'[3]Yearly BTX'!Z5</f>
        <v>1554736.2216997449</v>
      </c>
      <c r="BG5" s="125">
        <f>'[3]Yearly BTX'!AA5</f>
        <v>1554736.2216997449</v>
      </c>
      <c r="BH5" s="125">
        <f>'[3]Yearly BTX'!AB5</f>
        <v>1554736.2216997449</v>
      </c>
      <c r="BI5" s="125">
        <f>'[3]Yearly BTX'!AC5</f>
        <v>1554736.2216997449</v>
      </c>
      <c r="BJ5" s="125">
        <f>'[3]Yearly BTX'!AD5</f>
        <v>1554736.2216997449</v>
      </c>
      <c r="BK5" s="125">
        <f>'[3]Yearly BTX'!AE5</f>
        <v>1554736.2216997449</v>
      </c>
      <c r="BL5" s="125">
        <f>'[3]Yearly BTX'!AF5</f>
        <v>1554736.2216997449</v>
      </c>
      <c r="BM5" s="125">
        <f>'[3]Yearly BTX'!AG5</f>
        <v>1554736.2216997449</v>
      </c>
      <c r="BN5" s="125">
        <f>'[3]Yearly BTX'!AH5</f>
        <v>1554736.2216997449</v>
      </c>
      <c r="BP5" s="125">
        <f>D5+AJ5</f>
        <v>4023786.8472603811</v>
      </c>
      <c r="BQ5" s="125">
        <f t="shared" ref="BQ5:BQ68" si="140">E5+AK5</f>
        <v>4012246.3645314304</v>
      </c>
      <c r="BR5" s="125">
        <f t="shared" ref="BR5:BR68" si="141">F5+AL5</f>
        <v>4000759.8226736132</v>
      </c>
      <c r="BS5" s="125">
        <f t="shared" ref="BS5:BS68" si="142">G5+AM5</f>
        <v>3989326.9695642381</v>
      </c>
      <c r="BT5" s="125">
        <f t="shared" ref="BT5:BT68" si="143">H5+AN5</f>
        <v>3977947.5542590478</v>
      </c>
      <c r="BU5" s="125">
        <f t="shared" ref="BU5:BU68" si="144">I5+AO5</f>
        <v>3964121.3727590833</v>
      </c>
      <c r="BV5" s="125">
        <f t="shared" ref="BV5:BV68" si="145">J5+AP5</f>
        <v>3950751.6352204191</v>
      </c>
      <c r="BW5" s="125">
        <f t="shared" ref="BW5:BW68" si="146">K5+AQ5</f>
        <v>3937456.0866846112</v>
      </c>
      <c r="BX5" s="125">
        <f t="shared" ref="BX5:BX68" si="147">L5+AR5</f>
        <v>3924234.315475055</v>
      </c>
      <c r="BY5" s="125">
        <f t="shared" ref="BY5:BY68" si="148">M5+AS5</f>
        <v>3911085.9121995503</v>
      </c>
      <c r="BZ5" s="125">
        <f t="shared" ref="BZ5:BZ68" si="149">N5+AT5</f>
        <v>3898010.4697376247</v>
      </c>
      <c r="CA5" s="125">
        <f t="shared" ref="CA5:CA68" si="150">O5+AU5</f>
        <v>3882779.076707182</v>
      </c>
      <c r="CB5" s="125">
        <f t="shared" ref="CB5:CB68" si="151">P5+AV5</f>
        <v>3867646.6884491607</v>
      </c>
      <c r="CC5" s="125">
        <f t="shared" ref="CC5:CC68" si="152">Q5+AW5</f>
        <v>3852612.6614278746</v>
      </c>
      <c r="CD5" s="125">
        <f t="shared" ref="CD5:CD68" si="153">R5+AX5</f>
        <v>3837676.3562906501</v>
      </c>
      <c r="CE5" s="125">
        <f t="shared" ref="CE5:CE68" si="154">S5+AY5</f>
        <v>3822837.1378406361</v>
      </c>
      <c r="CF5" s="125">
        <f t="shared" ref="CF5:CF68" si="155">T5+AZ5</f>
        <v>3805962.9218402673</v>
      </c>
      <c r="CG5" s="125">
        <f t="shared" ref="CG5:CG68" si="156">U5+BA5</f>
        <v>3789214.2466232032</v>
      </c>
      <c r="CH5" s="125">
        <f t="shared" ref="CH5:CH68" si="157">V5+BB5</f>
        <v>3772590.1781911911</v>
      </c>
      <c r="CI5" s="125">
        <f t="shared" ref="CI5:CI68" si="158">W5+BC5</f>
        <v>3756089.7894947366</v>
      </c>
      <c r="CJ5" s="125">
        <f t="shared" ref="CJ5:CJ68" si="159">X5+BD5</f>
        <v>3739712.1603814089</v>
      </c>
      <c r="CK5" s="125">
        <f t="shared" ref="CK5:CK68" si="160">Y5+BE5</f>
        <v>3721908.0186045701</v>
      </c>
      <c r="CL5" s="125">
        <f t="shared" ref="CL5:CL68" si="161">Z5+BF5</f>
        <v>3704248.952779735</v>
      </c>
      <c r="CM5" s="125">
        <f t="shared" ref="CM5:CM68" si="162">AA5+BG5</f>
        <v>3686733.7807644499</v>
      </c>
      <c r="CN5" s="125">
        <f t="shared" ref="CN5:CN68" si="163">AB5+BH5</f>
        <v>3669361.3300488759</v>
      </c>
      <c r="CO5" s="125">
        <f t="shared" ref="CO5:CO68" si="164">AC5+BI5</f>
        <v>3652130.4376772982</v>
      </c>
      <c r="CP5" s="125">
        <f t="shared" ref="CP5:CP68" si="165">AD5+BJ5</f>
        <v>3634196.5392426155</v>
      </c>
      <c r="CQ5" s="125">
        <f t="shared" ref="CQ5:CQ68" si="166">AE5+BK5</f>
        <v>3616415.9857111536</v>
      </c>
      <c r="CR5" s="125">
        <f t="shared" ref="CR5:CR68" si="167">AF5+BL5</f>
        <v>3598787.465897873</v>
      </c>
      <c r="CS5" s="125">
        <f t="shared" ref="CS5:CS68" si="168">AG5+BM5</f>
        <v>3581309.6798291011</v>
      </c>
      <c r="CT5" s="125">
        <f t="shared" ref="CT5:CT68" si="169">AH5+BN5</f>
        <v>3563981.3386466708</v>
      </c>
      <c r="CU5" s="201"/>
      <c r="CV5" s="125">
        <f>'[2]Yearly BTX'!AJ5</f>
        <v>2469050.6255606362</v>
      </c>
      <c r="CW5" s="125">
        <f>'[2]Yearly BTX'!AK5</f>
        <v>2457510.1428316855</v>
      </c>
      <c r="CX5" s="125">
        <f>'[2]Yearly BTX'!AL5</f>
        <v>2446023.6009738683</v>
      </c>
      <c r="CY5" s="125">
        <f>'[2]Yearly BTX'!AM5</f>
        <v>2434590.7478644932</v>
      </c>
      <c r="CZ5" s="125">
        <f>'[2]Yearly BTX'!AN5</f>
        <v>2423211.3325593029</v>
      </c>
      <c r="DA5" s="125">
        <f>'[2]Yearly BTX'!AO5</f>
        <v>2409385.1510593384</v>
      </c>
      <c r="DB5" s="125">
        <f>'[2]Yearly BTX'!AP5</f>
        <v>2396015.4135206742</v>
      </c>
      <c r="DC5" s="125">
        <f>'[2]Yearly BTX'!AQ5</f>
        <v>2382719.8649848662</v>
      </c>
      <c r="DD5" s="125">
        <f>'[2]Yearly BTX'!AR5</f>
        <v>2369498.0937753101</v>
      </c>
      <c r="DE5" s="125">
        <f>'[2]Yearly BTX'!AS5</f>
        <v>2356349.6904998054</v>
      </c>
      <c r="DF5" s="125">
        <f>'[2]Yearly BTX'!AT5</f>
        <v>2343274.2480378798</v>
      </c>
      <c r="DG5" s="125">
        <f>'[2]Yearly BTX'!AU5</f>
        <v>2328042.8550074371</v>
      </c>
      <c r="DH5" s="125">
        <f>'[2]Yearly BTX'!AV5</f>
        <v>2312910.4667494157</v>
      </c>
      <c r="DI5" s="125">
        <f>'[2]Yearly BTX'!AW5</f>
        <v>2297876.4397281297</v>
      </c>
      <c r="DJ5" s="125">
        <f>'[2]Yearly BTX'!AX5</f>
        <v>2282940.1345909052</v>
      </c>
      <c r="DK5" s="125">
        <f>'[2]Yearly BTX'!AY5</f>
        <v>2268100.9161408911</v>
      </c>
      <c r="DL5" s="125">
        <f>'[2]Yearly BTX'!AZ5</f>
        <v>2251226.7001405223</v>
      </c>
      <c r="DM5" s="125">
        <f>'[2]Yearly BTX'!BA5</f>
        <v>2234478.0249234582</v>
      </c>
      <c r="DN5" s="125">
        <f>'[2]Yearly BTX'!BB5</f>
        <v>2217853.9564914461</v>
      </c>
      <c r="DO5" s="125">
        <f>'[2]Yearly BTX'!BC5</f>
        <v>2201353.5677949917</v>
      </c>
      <c r="DP5" s="125">
        <f>'[2]Yearly BTX'!BD5</f>
        <v>2184975.9386816639</v>
      </c>
      <c r="DQ5" s="125">
        <f>'[2]Yearly BTX'!BE5</f>
        <v>2167171.7969048251</v>
      </c>
      <c r="DR5" s="125">
        <f>'[2]Yearly BTX'!BF5</f>
        <v>2149512.73107999</v>
      </c>
      <c r="DS5" s="125">
        <f>'[2]Yearly BTX'!BG5</f>
        <v>2131997.5590647049</v>
      </c>
      <c r="DT5" s="125">
        <f>'[2]Yearly BTX'!BH5</f>
        <v>2114625.108349131</v>
      </c>
      <c r="DU5" s="125">
        <f>'[2]Yearly BTX'!BI5</f>
        <v>2097394.2159775533</v>
      </c>
      <c r="DV5" s="125">
        <f>'[2]Yearly BTX'!BJ5</f>
        <v>2079460.3175428705</v>
      </c>
      <c r="DW5" s="125">
        <f>'[2]Yearly BTX'!BK5</f>
        <v>2061679.7640114089</v>
      </c>
      <c r="DX5" s="125">
        <f>'[2]Yearly BTX'!BL5</f>
        <v>2044051.2441981281</v>
      </c>
      <c r="DY5" s="125">
        <f>'[2]Yearly BTX'!BM5</f>
        <v>2026573.4581293559</v>
      </c>
      <c r="DZ5" s="125">
        <f>'[2]Yearly BTX'!BN5</f>
        <v>2009245.1169469261</v>
      </c>
      <c r="EB5" s="125">
        <f>'[3]Yearly BTX'!AJ5</f>
        <v>1554736.2216997449</v>
      </c>
      <c r="EC5" s="125">
        <f>'[3]Yearly BTX'!AK5</f>
        <v>1554736.2216997449</v>
      </c>
      <c r="ED5" s="125">
        <f>'[3]Yearly BTX'!AL5</f>
        <v>1554736.2216997449</v>
      </c>
      <c r="EE5" s="125">
        <f>'[3]Yearly BTX'!AM5</f>
        <v>1554736.2216997449</v>
      </c>
      <c r="EF5" s="125">
        <f>'[3]Yearly BTX'!AN5</f>
        <v>1554736.2216997449</v>
      </c>
      <c r="EG5" s="125">
        <f>'[3]Yearly BTX'!AO5</f>
        <v>1554736.2216997449</v>
      </c>
      <c r="EH5" s="125">
        <f>'[3]Yearly BTX'!AP5</f>
        <v>1554736.2216997449</v>
      </c>
      <c r="EI5" s="125">
        <f>'[3]Yearly BTX'!AQ5</f>
        <v>1554736.2216997449</v>
      </c>
      <c r="EJ5" s="125">
        <f>'[3]Yearly BTX'!AR5</f>
        <v>1554736.2216997449</v>
      </c>
      <c r="EK5" s="125">
        <f>'[3]Yearly BTX'!AS5</f>
        <v>1554736.2216997449</v>
      </c>
      <c r="EL5" s="125">
        <f>'[3]Yearly BTX'!AT5</f>
        <v>1554736.2216997449</v>
      </c>
      <c r="EM5" s="125">
        <f>'[3]Yearly BTX'!AU5</f>
        <v>1554736.2216997449</v>
      </c>
      <c r="EN5" s="125">
        <f>'[3]Yearly BTX'!AV5</f>
        <v>1554736.2216997449</v>
      </c>
      <c r="EO5" s="125">
        <f>'[3]Yearly BTX'!AW5</f>
        <v>1554736.2216997449</v>
      </c>
      <c r="EP5" s="125">
        <f>'[3]Yearly BTX'!AX5</f>
        <v>1554736.2216997449</v>
      </c>
      <c r="EQ5" s="125">
        <f>'[3]Yearly BTX'!AY5</f>
        <v>1554736.2216997449</v>
      </c>
      <c r="ER5" s="125">
        <f>'[3]Yearly BTX'!AZ5</f>
        <v>1554736.2216997449</v>
      </c>
      <c r="ES5" s="125">
        <f>'[3]Yearly BTX'!BA5</f>
        <v>1554736.2216997449</v>
      </c>
      <c r="ET5" s="125">
        <f>'[3]Yearly BTX'!BB5</f>
        <v>1554736.2216997449</v>
      </c>
      <c r="EU5" s="125">
        <f>'[3]Yearly BTX'!BC5</f>
        <v>1554736.2216997449</v>
      </c>
      <c r="EV5" s="125">
        <f>'[3]Yearly BTX'!BD5</f>
        <v>1554736.2216997449</v>
      </c>
      <c r="EW5" s="125">
        <f>'[3]Yearly BTX'!BE5</f>
        <v>1554736.2216997449</v>
      </c>
      <c r="EX5" s="125">
        <f>'[3]Yearly BTX'!BF5</f>
        <v>1554736.2216997449</v>
      </c>
      <c r="EY5" s="125">
        <f>'[3]Yearly BTX'!BG5</f>
        <v>1554736.2216997449</v>
      </c>
      <c r="EZ5" s="125">
        <f>'[3]Yearly BTX'!BH5</f>
        <v>1554736.2216997449</v>
      </c>
      <c r="FA5" s="125">
        <f>'[3]Yearly BTX'!BI5</f>
        <v>1554736.2216997449</v>
      </c>
      <c r="FB5" s="125">
        <f>'[3]Yearly BTX'!BJ5</f>
        <v>1554736.2216997449</v>
      </c>
      <c r="FC5" s="125">
        <f>'[3]Yearly BTX'!BK5</f>
        <v>1554736.2216997449</v>
      </c>
      <c r="FD5" s="125">
        <f>'[3]Yearly BTX'!BL5</f>
        <v>1554736.2216997449</v>
      </c>
      <c r="FE5" s="125">
        <f>'[3]Yearly BTX'!BM5</f>
        <v>1554736.2216997449</v>
      </c>
      <c r="FF5" s="125">
        <f>'[3]Yearly BTX'!BN5</f>
        <v>1554736.2216997449</v>
      </c>
      <c r="FG5" s="201"/>
      <c r="FH5" s="125">
        <f t="shared" ref="FH5:FH68" si="170">CV5+EB5</f>
        <v>4023786.8472603811</v>
      </c>
      <c r="FI5" s="125">
        <f t="shared" si="110"/>
        <v>4012246.3645314304</v>
      </c>
      <c r="FJ5" s="125">
        <f t="shared" si="111"/>
        <v>4000759.8226736132</v>
      </c>
      <c r="FK5" s="125">
        <f t="shared" si="112"/>
        <v>3989326.9695642381</v>
      </c>
      <c r="FL5" s="125">
        <f t="shared" si="113"/>
        <v>3977947.5542590478</v>
      </c>
      <c r="FM5" s="125">
        <f t="shared" si="114"/>
        <v>3964121.3727590833</v>
      </c>
      <c r="FN5" s="125">
        <f t="shared" si="115"/>
        <v>3950751.6352204191</v>
      </c>
      <c r="FO5" s="125">
        <f t="shared" si="116"/>
        <v>3937456.0866846112</v>
      </c>
      <c r="FP5" s="125">
        <f t="shared" si="117"/>
        <v>3924234.315475055</v>
      </c>
      <c r="FQ5" s="125">
        <f t="shared" si="118"/>
        <v>3911085.9121995503</v>
      </c>
      <c r="FR5" s="125">
        <f t="shared" si="119"/>
        <v>3898010.4697376247</v>
      </c>
      <c r="FS5" s="125">
        <f t="shared" si="120"/>
        <v>3882779.076707182</v>
      </c>
      <c r="FT5" s="125">
        <f t="shared" si="121"/>
        <v>3867646.6884491607</v>
      </c>
      <c r="FU5" s="125">
        <f t="shared" si="122"/>
        <v>3852612.6614278746</v>
      </c>
      <c r="FV5" s="125">
        <f t="shared" si="123"/>
        <v>3837676.3562906501</v>
      </c>
      <c r="FW5" s="125">
        <f t="shared" si="124"/>
        <v>3822837.1378406361</v>
      </c>
      <c r="FX5" s="125">
        <f t="shared" si="125"/>
        <v>3805962.9218402673</v>
      </c>
      <c r="FY5" s="125">
        <f t="shared" si="126"/>
        <v>3789214.2466232032</v>
      </c>
      <c r="FZ5" s="125">
        <f t="shared" si="127"/>
        <v>3772590.1781911911</v>
      </c>
      <c r="GA5" s="125">
        <f t="shared" si="128"/>
        <v>3756089.7894947366</v>
      </c>
      <c r="GB5" s="125">
        <f t="shared" si="129"/>
        <v>3739712.1603814089</v>
      </c>
      <c r="GC5" s="125">
        <f t="shared" si="130"/>
        <v>3721908.0186045701</v>
      </c>
      <c r="GD5" s="125">
        <f t="shared" si="131"/>
        <v>3704248.952779735</v>
      </c>
      <c r="GE5" s="125">
        <f t="shared" si="132"/>
        <v>3686733.7807644499</v>
      </c>
      <c r="GF5" s="125">
        <f t="shared" si="133"/>
        <v>3669361.3300488759</v>
      </c>
      <c r="GG5" s="125">
        <f t="shared" si="134"/>
        <v>3652130.4376772982</v>
      </c>
      <c r="GH5" s="125">
        <f t="shared" si="135"/>
        <v>3634196.5392426155</v>
      </c>
      <c r="GI5" s="125">
        <f t="shared" si="136"/>
        <v>3616415.9857111536</v>
      </c>
      <c r="GJ5" s="125">
        <f t="shared" si="137"/>
        <v>3598787.465897873</v>
      </c>
      <c r="GK5" s="125">
        <f t="shared" si="138"/>
        <v>3581309.6798291011</v>
      </c>
      <c r="GL5" s="125">
        <f t="shared" si="139"/>
        <v>3563981.3386466708</v>
      </c>
      <c r="GW5" s="206"/>
      <c r="GX5" s="207" t="s">
        <v>90</v>
      </c>
      <c r="GY5" s="208" t="s">
        <v>91</v>
      </c>
      <c r="GZ5" s="207" t="s">
        <v>92</v>
      </c>
      <c r="HA5" s="209" t="s">
        <v>93</v>
      </c>
      <c r="HB5" s="210" t="s">
        <v>94</v>
      </c>
      <c r="HC5" s="210" t="s">
        <v>95</v>
      </c>
      <c r="HD5" s="207" t="s">
        <v>96</v>
      </c>
      <c r="HE5" s="207" t="s">
        <v>97</v>
      </c>
      <c r="HF5" s="207" t="s">
        <v>98</v>
      </c>
      <c r="HG5" s="207" t="s">
        <v>99</v>
      </c>
      <c r="HH5" s="207" t="s">
        <v>100</v>
      </c>
    </row>
    <row r="6" spans="1:223">
      <c r="A6" s="375"/>
      <c r="B6" s="1" t="s">
        <v>101</v>
      </c>
      <c r="C6" s="5" t="s">
        <v>197</v>
      </c>
      <c r="D6" s="126">
        <f>'[2]Yearly BTX'!D6</f>
        <v>1125724.5926953687</v>
      </c>
      <c r="E6" s="126">
        <f>'[2]Yearly BTX'!E6</f>
        <v>1120462.8920704145</v>
      </c>
      <c r="F6" s="126">
        <f>'[2]Yearly BTX'!F6</f>
        <v>1115225.7849327538</v>
      </c>
      <c r="G6" s="126">
        <f>'[2]Yearly BTX'!G6</f>
        <v>1110013.1563310316</v>
      </c>
      <c r="H6" s="126">
        <f>'[2]Yearly BTX'!H6</f>
        <v>1104824.8918511819</v>
      </c>
      <c r="I6" s="126">
        <f>'[2]Yearly BTX'!I6</f>
        <v>1098521.0630124977</v>
      </c>
      <c r="J6" s="126">
        <f>'[2]Yearly BTX'!J6</f>
        <v>1092425.3425807878</v>
      </c>
      <c r="K6" s="126">
        <f>'[2]Yearly BTX'!K6</f>
        <v>1086363.4474518714</v>
      </c>
      <c r="L6" s="126">
        <f>'[2]Yearly BTX'!L6</f>
        <v>1080335.1899283105</v>
      </c>
      <c r="M6" s="126">
        <f>'[2]Yearly BTX'!M6</f>
        <v>1074340.3833542042</v>
      </c>
      <c r="N6" s="126">
        <f>'[2]Yearly BTX'!N6</f>
        <v>1068378.8421094108</v>
      </c>
      <c r="O6" s="126">
        <f>'[2]Yearly BTX'!O6</f>
        <v>1061434.3292922687</v>
      </c>
      <c r="P6" s="126">
        <f>'[2]Yearly BTX'!P6</f>
        <v>1054534.9561356727</v>
      </c>
      <c r="Q6" s="126">
        <f>'[2]Yearly BTX'!Q6</f>
        <v>1047680.4292297025</v>
      </c>
      <c r="R6" s="126">
        <f>'[2]Yearly BTX'!R6</f>
        <v>1040870.4570716152</v>
      </c>
      <c r="S6" s="126">
        <f>'[2]Yearly BTX'!S6</f>
        <v>1034104.7500534505</v>
      </c>
      <c r="T6" s="126">
        <f>'[2]Yearly BTX'!T6</f>
        <v>1026411.2180790886</v>
      </c>
      <c r="U6" s="126">
        <f>'[2]Yearly BTX'!U6</f>
        <v>1018774.9244398543</v>
      </c>
      <c r="V6" s="126">
        <f>'[2]Yearly BTX'!V6</f>
        <v>1011195.4432940121</v>
      </c>
      <c r="W6" s="126">
        <f>'[2]Yearly BTX'!W6</f>
        <v>1003672.3519680034</v>
      </c>
      <c r="X6" s="126">
        <f>'[2]Yearly BTX'!X6</f>
        <v>996205.23093287658</v>
      </c>
      <c r="Y6" s="126">
        <f>'[2]Yearly BTX'!Y6</f>
        <v>988087.71400449378</v>
      </c>
      <c r="Z6" s="126">
        <f>'[2]Yearly BTX'!Z6</f>
        <v>980036.34216252156</v>
      </c>
      <c r="AA6" s="126">
        <f>'[2]Yearly BTX'!AA6</f>
        <v>972050.57642779953</v>
      </c>
      <c r="AB6" s="126">
        <f>'[2]Yearly BTX'!AB6</f>
        <v>964129.88221300615</v>
      </c>
      <c r="AC6" s="126">
        <f>'[2]Yearly BTX'!AC6</f>
        <v>956273.72928687173</v>
      </c>
      <c r="AD6" s="126">
        <f>'[2]Yearly BTX'!AD6</f>
        <v>948097.05186202587</v>
      </c>
      <c r="AE6" s="126">
        <f>'[2]Yearly BTX'!AE6</f>
        <v>939990.28962115129</v>
      </c>
      <c r="AF6" s="126">
        <f>'[2]Yearly BTX'!AF6</f>
        <v>931952.84475016093</v>
      </c>
      <c r="AG6" s="126">
        <f>'[2]Yearly BTX'!AG6</f>
        <v>923984.12454661389</v>
      </c>
      <c r="AH6" s="126">
        <f>'[2]Yearly BTX'!AH6</f>
        <v>916083.54137600854</v>
      </c>
      <c r="AI6" s="141"/>
      <c r="AJ6" s="126">
        <f>'[3]Yearly BTX'!D6</f>
        <v>106314.03243491032</v>
      </c>
      <c r="AK6" s="126">
        <f>'[3]Yearly BTX'!E6</f>
        <v>106314.03243491032</v>
      </c>
      <c r="AL6" s="126">
        <f>'[3]Yearly BTX'!F6</f>
        <v>106314.03243491032</v>
      </c>
      <c r="AM6" s="126">
        <f>'[3]Yearly BTX'!G6</f>
        <v>106314.03243491032</v>
      </c>
      <c r="AN6" s="126">
        <f>'[3]Yearly BTX'!H6</f>
        <v>106314.03243491032</v>
      </c>
      <c r="AO6" s="126">
        <f>'[3]Yearly BTX'!I6</f>
        <v>106314.03243491032</v>
      </c>
      <c r="AP6" s="126">
        <f>'[3]Yearly BTX'!J6</f>
        <v>106314.03243491032</v>
      </c>
      <c r="AQ6" s="126">
        <f>'[3]Yearly BTX'!K6</f>
        <v>106314.03243491032</v>
      </c>
      <c r="AR6" s="126">
        <f>'[3]Yearly BTX'!L6</f>
        <v>106314.03243491032</v>
      </c>
      <c r="AS6" s="126">
        <f>'[3]Yearly BTX'!M6</f>
        <v>106314.03243491032</v>
      </c>
      <c r="AT6" s="126">
        <f>'[3]Yearly BTX'!N6</f>
        <v>106314.03243491032</v>
      </c>
      <c r="AU6" s="126">
        <f>'[3]Yearly BTX'!O6</f>
        <v>106314.03243491032</v>
      </c>
      <c r="AV6" s="126">
        <f>'[3]Yearly BTX'!P6</f>
        <v>106314.03243491032</v>
      </c>
      <c r="AW6" s="126">
        <f>'[3]Yearly BTX'!Q6</f>
        <v>106314.03243491032</v>
      </c>
      <c r="AX6" s="126">
        <f>'[3]Yearly BTX'!R6</f>
        <v>106314.03243491032</v>
      </c>
      <c r="AY6" s="126">
        <f>'[3]Yearly BTX'!S6</f>
        <v>106314.03243491032</v>
      </c>
      <c r="AZ6" s="126">
        <f>'[3]Yearly BTX'!T6</f>
        <v>106314.03243491032</v>
      </c>
      <c r="BA6" s="126">
        <f>'[3]Yearly BTX'!U6</f>
        <v>106314.03243491032</v>
      </c>
      <c r="BB6" s="126">
        <f>'[3]Yearly BTX'!V6</f>
        <v>106314.03243491032</v>
      </c>
      <c r="BC6" s="126">
        <f>'[3]Yearly BTX'!W6</f>
        <v>106314.03243491032</v>
      </c>
      <c r="BD6" s="126">
        <f>'[3]Yearly BTX'!X6</f>
        <v>106314.03243491032</v>
      </c>
      <c r="BE6" s="126">
        <f>'[3]Yearly BTX'!Y6</f>
        <v>106314.03243491032</v>
      </c>
      <c r="BF6" s="126">
        <f>'[3]Yearly BTX'!Z6</f>
        <v>106314.03243491032</v>
      </c>
      <c r="BG6" s="126">
        <f>'[3]Yearly BTX'!AA6</f>
        <v>106314.03243491032</v>
      </c>
      <c r="BH6" s="126">
        <f>'[3]Yearly BTX'!AB6</f>
        <v>106314.03243491032</v>
      </c>
      <c r="BI6" s="126">
        <f>'[3]Yearly BTX'!AC6</f>
        <v>106314.03243491032</v>
      </c>
      <c r="BJ6" s="126">
        <f>'[3]Yearly BTX'!AD6</f>
        <v>106314.03243491032</v>
      </c>
      <c r="BK6" s="126">
        <f>'[3]Yearly BTX'!AE6</f>
        <v>106314.03243491032</v>
      </c>
      <c r="BL6" s="126">
        <f>'[3]Yearly BTX'!AF6</f>
        <v>106314.03243491032</v>
      </c>
      <c r="BM6" s="126">
        <f>'[3]Yearly BTX'!AG6</f>
        <v>106314.03243491032</v>
      </c>
      <c r="BN6" s="126">
        <f>'[3]Yearly BTX'!AH6</f>
        <v>106314.03243491032</v>
      </c>
      <c r="BP6" s="126">
        <f t="shared" ref="BP6:BP68" si="171">D6+AJ6</f>
        <v>1232038.625130279</v>
      </c>
      <c r="BQ6" s="126">
        <f t="shared" si="140"/>
        <v>1226776.9245053248</v>
      </c>
      <c r="BR6" s="126">
        <f t="shared" si="141"/>
        <v>1221539.8173676641</v>
      </c>
      <c r="BS6" s="126">
        <f t="shared" si="142"/>
        <v>1216327.1887659419</v>
      </c>
      <c r="BT6" s="126">
        <f t="shared" si="143"/>
        <v>1211138.9242860922</v>
      </c>
      <c r="BU6" s="126">
        <f t="shared" si="144"/>
        <v>1204835.095447408</v>
      </c>
      <c r="BV6" s="126">
        <f t="shared" si="145"/>
        <v>1198739.3750156981</v>
      </c>
      <c r="BW6" s="126">
        <f t="shared" si="146"/>
        <v>1192677.4798867817</v>
      </c>
      <c r="BX6" s="126">
        <f t="shared" si="147"/>
        <v>1186649.2223632208</v>
      </c>
      <c r="BY6" s="126">
        <f t="shared" si="148"/>
        <v>1180654.4157891145</v>
      </c>
      <c r="BZ6" s="126">
        <f t="shared" si="149"/>
        <v>1174692.8745443211</v>
      </c>
      <c r="CA6" s="126">
        <f t="shared" si="150"/>
        <v>1167748.361727179</v>
      </c>
      <c r="CB6" s="126">
        <f t="shared" si="151"/>
        <v>1160848.9885705831</v>
      </c>
      <c r="CC6" s="126">
        <f t="shared" si="152"/>
        <v>1153994.4616646129</v>
      </c>
      <c r="CD6" s="126">
        <f t="shared" si="153"/>
        <v>1147184.4895065255</v>
      </c>
      <c r="CE6" s="126">
        <f t="shared" si="154"/>
        <v>1140418.7824883608</v>
      </c>
      <c r="CF6" s="126">
        <f t="shared" si="155"/>
        <v>1132725.250513999</v>
      </c>
      <c r="CG6" s="126">
        <f t="shared" si="156"/>
        <v>1125088.9568747648</v>
      </c>
      <c r="CH6" s="126">
        <f t="shared" si="157"/>
        <v>1117509.4757289225</v>
      </c>
      <c r="CI6" s="126">
        <f t="shared" si="158"/>
        <v>1109986.3844029137</v>
      </c>
      <c r="CJ6" s="126">
        <f t="shared" si="159"/>
        <v>1102519.263367787</v>
      </c>
      <c r="CK6" s="126">
        <f t="shared" si="160"/>
        <v>1094401.7464394041</v>
      </c>
      <c r="CL6" s="126">
        <f t="shared" si="161"/>
        <v>1086350.3745974319</v>
      </c>
      <c r="CM6" s="126">
        <f t="shared" si="162"/>
        <v>1078364.60886271</v>
      </c>
      <c r="CN6" s="126">
        <f t="shared" si="163"/>
        <v>1070443.9146479166</v>
      </c>
      <c r="CO6" s="126">
        <f t="shared" si="164"/>
        <v>1062587.7617217822</v>
      </c>
      <c r="CP6" s="126">
        <f t="shared" si="165"/>
        <v>1054411.0842969362</v>
      </c>
      <c r="CQ6" s="126">
        <f t="shared" si="166"/>
        <v>1046304.3220560616</v>
      </c>
      <c r="CR6" s="126">
        <f t="shared" si="167"/>
        <v>1038266.8771850712</v>
      </c>
      <c r="CS6" s="126">
        <f t="shared" si="168"/>
        <v>1030298.1569815242</v>
      </c>
      <c r="CT6" s="126">
        <f t="shared" si="169"/>
        <v>1022397.5738109188</v>
      </c>
      <c r="CU6" s="141"/>
      <c r="CV6" s="126">
        <f>'[2]Yearly BTX'!AJ6</f>
        <v>1125724.5926953687</v>
      </c>
      <c r="CW6" s="126">
        <f>'[2]Yearly BTX'!AK6</f>
        <v>1120462.8920704145</v>
      </c>
      <c r="CX6" s="126">
        <f>'[2]Yearly BTX'!AL6</f>
        <v>1115225.7849327538</v>
      </c>
      <c r="CY6" s="126">
        <f>'[2]Yearly BTX'!AM6</f>
        <v>1110013.1563310316</v>
      </c>
      <c r="CZ6" s="126">
        <f>'[2]Yearly BTX'!AN6</f>
        <v>1104824.8918511819</v>
      </c>
      <c r="DA6" s="126">
        <f>'[2]Yearly BTX'!AO6</f>
        <v>1098521.0630124977</v>
      </c>
      <c r="DB6" s="126">
        <f>'[2]Yearly BTX'!AP6</f>
        <v>1092425.3425807878</v>
      </c>
      <c r="DC6" s="126">
        <f>'[2]Yearly BTX'!AQ6</f>
        <v>1086363.4474518714</v>
      </c>
      <c r="DD6" s="126">
        <f>'[2]Yearly BTX'!AR6</f>
        <v>1080335.1899283105</v>
      </c>
      <c r="DE6" s="126">
        <f>'[2]Yearly BTX'!AS6</f>
        <v>1074340.3833542042</v>
      </c>
      <c r="DF6" s="126">
        <f>'[2]Yearly BTX'!AT6</f>
        <v>1068378.8421094108</v>
      </c>
      <c r="DG6" s="126">
        <f>'[2]Yearly BTX'!AU6</f>
        <v>1061434.3292922687</v>
      </c>
      <c r="DH6" s="126">
        <f>'[2]Yearly BTX'!AV6</f>
        <v>1054534.9561356727</v>
      </c>
      <c r="DI6" s="126">
        <f>'[2]Yearly BTX'!AW6</f>
        <v>1047680.4292297025</v>
      </c>
      <c r="DJ6" s="126">
        <f>'[2]Yearly BTX'!AX6</f>
        <v>1040870.4570716152</v>
      </c>
      <c r="DK6" s="126">
        <f>'[2]Yearly BTX'!AY6</f>
        <v>1034104.7500534505</v>
      </c>
      <c r="DL6" s="126">
        <f>'[2]Yearly BTX'!AZ6</f>
        <v>1026411.2180790886</v>
      </c>
      <c r="DM6" s="126">
        <f>'[2]Yearly BTX'!BA6</f>
        <v>1018774.9244398543</v>
      </c>
      <c r="DN6" s="126">
        <f>'[2]Yearly BTX'!BB6</f>
        <v>1011195.4432940121</v>
      </c>
      <c r="DO6" s="126">
        <f>'[2]Yearly BTX'!BC6</f>
        <v>1003672.3519680034</v>
      </c>
      <c r="DP6" s="126">
        <f>'[2]Yearly BTX'!BD6</f>
        <v>996205.23093287658</v>
      </c>
      <c r="DQ6" s="126">
        <f>'[2]Yearly BTX'!BE6</f>
        <v>988087.71400449378</v>
      </c>
      <c r="DR6" s="126">
        <f>'[2]Yearly BTX'!BF6</f>
        <v>980036.34216252156</v>
      </c>
      <c r="DS6" s="126">
        <f>'[2]Yearly BTX'!BG6</f>
        <v>972050.57642779953</v>
      </c>
      <c r="DT6" s="126">
        <f>'[2]Yearly BTX'!BH6</f>
        <v>964129.88221300615</v>
      </c>
      <c r="DU6" s="126">
        <f>'[2]Yearly BTX'!BI6</f>
        <v>956273.72928687173</v>
      </c>
      <c r="DV6" s="126">
        <f>'[2]Yearly BTX'!BJ6</f>
        <v>948097.05186202587</v>
      </c>
      <c r="DW6" s="126">
        <f>'[2]Yearly BTX'!BK6</f>
        <v>939990.28962115129</v>
      </c>
      <c r="DX6" s="126">
        <f>'[2]Yearly BTX'!BL6</f>
        <v>931952.84475016093</v>
      </c>
      <c r="DY6" s="126">
        <f>'[2]Yearly BTX'!BM6</f>
        <v>923984.12454661389</v>
      </c>
      <c r="DZ6" s="126">
        <f>'[2]Yearly BTX'!BN6</f>
        <v>916083.54137600854</v>
      </c>
      <c r="EB6" s="126">
        <f>'[3]Yearly BTX'!AJ6</f>
        <v>106314.03243491032</v>
      </c>
      <c r="EC6" s="126">
        <f>'[3]Yearly BTX'!AK6</f>
        <v>106314.03243491032</v>
      </c>
      <c r="ED6" s="126">
        <f>'[3]Yearly BTX'!AL6</f>
        <v>106314.03243491032</v>
      </c>
      <c r="EE6" s="126">
        <f>'[3]Yearly BTX'!AM6</f>
        <v>106314.03243491032</v>
      </c>
      <c r="EF6" s="126">
        <f>'[3]Yearly BTX'!AN6</f>
        <v>106314.03243491032</v>
      </c>
      <c r="EG6" s="126">
        <f>'[3]Yearly BTX'!AO6</f>
        <v>106314.03243491032</v>
      </c>
      <c r="EH6" s="126">
        <f>'[3]Yearly BTX'!AP6</f>
        <v>106314.03243491032</v>
      </c>
      <c r="EI6" s="126">
        <f>'[3]Yearly BTX'!AQ6</f>
        <v>106314.03243491032</v>
      </c>
      <c r="EJ6" s="126">
        <f>'[3]Yearly BTX'!AR6</f>
        <v>106314.03243491032</v>
      </c>
      <c r="EK6" s="126">
        <f>'[3]Yearly BTX'!AS6</f>
        <v>106314.03243491032</v>
      </c>
      <c r="EL6" s="126">
        <f>'[3]Yearly BTX'!AT6</f>
        <v>106314.03243491032</v>
      </c>
      <c r="EM6" s="126">
        <f>'[3]Yearly BTX'!AU6</f>
        <v>106314.03243491032</v>
      </c>
      <c r="EN6" s="126">
        <f>'[3]Yearly BTX'!AV6</f>
        <v>106314.03243491032</v>
      </c>
      <c r="EO6" s="126">
        <f>'[3]Yearly BTX'!AW6</f>
        <v>106314.03243491032</v>
      </c>
      <c r="EP6" s="126">
        <f>'[3]Yearly BTX'!AX6</f>
        <v>106314.03243491032</v>
      </c>
      <c r="EQ6" s="126">
        <f>'[3]Yearly BTX'!AY6</f>
        <v>106314.03243491032</v>
      </c>
      <c r="ER6" s="126">
        <f>'[3]Yearly BTX'!AZ6</f>
        <v>106314.03243491032</v>
      </c>
      <c r="ES6" s="126">
        <f>'[3]Yearly BTX'!BA6</f>
        <v>106314.03243491032</v>
      </c>
      <c r="ET6" s="126">
        <f>'[3]Yearly BTX'!BB6</f>
        <v>106314.03243491032</v>
      </c>
      <c r="EU6" s="126">
        <f>'[3]Yearly BTX'!BC6</f>
        <v>106314.03243491032</v>
      </c>
      <c r="EV6" s="126">
        <f>'[3]Yearly BTX'!BD6</f>
        <v>106314.03243491032</v>
      </c>
      <c r="EW6" s="126">
        <f>'[3]Yearly BTX'!BE6</f>
        <v>106314.03243491032</v>
      </c>
      <c r="EX6" s="126">
        <f>'[3]Yearly BTX'!BF6</f>
        <v>106314.03243491032</v>
      </c>
      <c r="EY6" s="126">
        <f>'[3]Yearly BTX'!BG6</f>
        <v>106314.03243491032</v>
      </c>
      <c r="EZ6" s="126">
        <f>'[3]Yearly BTX'!BH6</f>
        <v>106314.03243491032</v>
      </c>
      <c r="FA6" s="126">
        <f>'[3]Yearly BTX'!BI6</f>
        <v>106314.03243491032</v>
      </c>
      <c r="FB6" s="126">
        <f>'[3]Yearly BTX'!BJ6</f>
        <v>106314.03243491032</v>
      </c>
      <c r="FC6" s="126">
        <f>'[3]Yearly BTX'!BK6</f>
        <v>106314.03243491032</v>
      </c>
      <c r="FD6" s="126">
        <f>'[3]Yearly BTX'!BL6</f>
        <v>106314.03243491032</v>
      </c>
      <c r="FE6" s="126">
        <f>'[3]Yearly BTX'!BM6</f>
        <v>106314.03243491032</v>
      </c>
      <c r="FF6" s="126">
        <f>'[3]Yearly BTX'!BN6</f>
        <v>106314.03243491032</v>
      </c>
      <c r="FG6" s="141"/>
      <c r="FH6" s="126">
        <f t="shared" si="170"/>
        <v>1232038.625130279</v>
      </c>
      <c r="FI6" s="126">
        <f t="shared" si="110"/>
        <v>1226776.9245053248</v>
      </c>
      <c r="FJ6" s="126">
        <f t="shared" si="111"/>
        <v>1221539.8173676641</v>
      </c>
      <c r="FK6" s="126">
        <f t="shared" si="112"/>
        <v>1216327.1887659419</v>
      </c>
      <c r="FL6" s="126">
        <f t="shared" si="113"/>
        <v>1211138.9242860922</v>
      </c>
      <c r="FM6" s="126">
        <f t="shared" si="114"/>
        <v>1204835.095447408</v>
      </c>
      <c r="FN6" s="126">
        <f t="shared" si="115"/>
        <v>1198739.3750156981</v>
      </c>
      <c r="FO6" s="126">
        <f t="shared" si="116"/>
        <v>1192677.4798867817</v>
      </c>
      <c r="FP6" s="126">
        <f t="shared" si="117"/>
        <v>1186649.2223632208</v>
      </c>
      <c r="FQ6" s="126">
        <f t="shared" si="118"/>
        <v>1180654.4157891145</v>
      </c>
      <c r="FR6" s="126">
        <f t="shared" si="119"/>
        <v>1174692.8745443211</v>
      </c>
      <c r="FS6" s="126">
        <f t="shared" si="120"/>
        <v>1167748.361727179</v>
      </c>
      <c r="FT6" s="126">
        <f t="shared" si="121"/>
        <v>1160848.9885705831</v>
      </c>
      <c r="FU6" s="126">
        <f t="shared" si="122"/>
        <v>1153994.4616646129</v>
      </c>
      <c r="FV6" s="126">
        <f t="shared" si="123"/>
        <v>1147184.4895065255</v>
      </c>
      <c r="FW6" s="126">
        <f t="shared" si="124"/>
        <v>1140418.7824883608</v>
      </c>
      <c r="FX6" s="126">
        <f t="shared" si="125"/>
        <v>1132725.250513999</v>
      </c>
      <c r="FY6" s="126">
        <f t="shared" si="126"/>
        <v>1125088.9568747648</v>
      </c>
      <c r="FZ6" s="126">
        <f t="shared" si="127"/>
        <v>1117509.4757289225</v>
      </c>
      <c r="GA6" s="126">
        <f t="shared" si="128"/>
        <v>1109986.3844029137</v>
      </c>
      <c r="GB6" s="126">
        <f t="shared" si="129"/>
        <v>1102519.263367787</v>
      </c>
      <c r="GC6" s="126">
        <f t="shared" si="130"/>
        <v>1094401.7464394041</v>
      </c>
      <c r="GD6" s="126">
        <f t="shared" si="131"/>
        <v>1086350.3745974319</v>
      </c>
      <c r="GE6" s="126">
        <f t="shared" si="132"/>
        <v>1078364.60886271</v>
      </c>
      <c r="GF6" s="126">
        <f t="shared" si="133"/>
        <v>1070443.9146479166</v>
      </c>
      <c r="GG6" s="126">
        <f t="shared" si="134"/>
        <v>1062587.7617217822</v>
      </c>
      <c r="GH6" s="126">
        <f t="shared" si="135"/>
        <v>1054411.0842969362</v>
      </c>
      <c r="GI6" s="126">
        <f t="shared" si="136"/>
        <v>1046304.3220560616</v>
      </c>
      <c r="GJ6" s="126">
        <f t="shared" si="137"/>
        <v>1038266.8771850712</v>
      </c>
      <c r="GK6" s="126">
        <f t="shared" si="138"/>
        <v>1030298.1569815242</v>
      </c>
      <c r="GL6" s="126">
        <f t="shared" si="139"/>
        <v>1022397.5738109188</v>
      </c>
    </row>
    <row r="7" spans="1:223" s="14" customFormat="1">
      <c r="A7" s="376"/>
      <c r="B7" s="10" t="s">
        <v>102</v>
      </c>
      <c r="C7" s="62" t="s">
        <v>197</v>
      </c>
      <c r="D7" s="127">
        <f>'[2]Yearly BTX'!D7</f>
        <v>4301306.9285570411</v>
      </c>
      <c r="E7" s="127">
        <f>'[2]Yearly BTX'!E7</f>
        <v>4281202.3758973898</v>
      </c>
      <c r="F7" s="127">
        <f>'[2]Yearly BTX'!F7</f>
        <v>4261191.7930576922</v>
      </c>
      <c r="G7" s="127">
        <f>'[2]Yearly BTX'!G7</f>
        <v>4241274.7408176782</v>
      </c>
      <c r="H7" s="127">
        <f>'[2]Yearly BTX'!H7</f>
        <v>4221450.7820100179</v>
      </c>
      <c r="I7" s="127">
        <f>'[2]Yearly BTX'!I7</f>
        <v>4197364.3377445089</v>
      </c>
      <c r="J7" s="127">
        <f>'[2]Yearly BTX'!J7</f>
        <v>4174073.0596667309</v>
      </c>
      <c r="K7" s="127">
        <f>'[2]Yearly BTX'!K7</f>
        <v>4150911.0254645958</v>
      </c>
      <c r="L7" s="127">
        <f>'[2]Yearly BTX'!L7</f>
        <v>4127877.5179606555</v>
      </c>
      <c r="M7" s="127">
        <f>'[2]Yearly BTX'!M7</f>
        <v>4104971.8239570959</v>
      </c>
      <c r="N7" s="127">
        <f>'[2]Yearly BTX'!N7</f>
        <v>4082193.2342136553</v>
      </c>
      <c r="O7" s="127">
        <f>'[2]Yearly BTX'!O7</f>
        <v>4055658.7858328968</v>
      </c>
      <c r="P7" s="127">
        <f>'[2]Yearly BTX'!P7</f>
        <v>4029296.8126169518</v>
      </c>
      <c r="Q7" s="127">
        <f>'[2]Yearly BTX'!Q7</f>
        <v>4003106.1934691207</v>
      </c>
      <c r="R7" s="127">
        <f>'[2]Yearly BTX'!R7</f>
        <v>3977085.8145798882</v>
      </c>
      <c r="S7" s="127">
        <f>'[2]Yearly BTX'!S7</f>
        <v>3951234.5693795495</v>
      </c>
      <c r="T7" s="127">
        <f>'[2]Yearly BTX'!T7</f>
        <v>3921838.1765130102</v>
      </c>
      <c r="U7" s="127">
        <f>'[2]Yearly BTX'!U7</f>
        <v>3892660.4869146249</v>
      </c>
      <c r="V7" s="127">
        <f>'[2]Yearly BTX'!V7</f>
        <v>3863699.8734759334</v>
      </c>
      <c r="W7" s="127">
        <f>'[2]Yearly BTX'!W7</f>
        <v>3834954.7211938379</v>
      </c>
      <c r="X7" s="127">
        <f>'[2]Yearly BTX'!X7</f>
        <v>3806423.4270805391</v>
      </c>
      <c r="Y7" s="127">
        <f>'[2]Yearly BTX'!Y7</f>
        <v>3775407.0203738767</v>
      </c>
      <c r="Z7" s="127">
        <f>'[2]Yearly BTX'!Z7</f>
        <v>3744643.3489457294</v>
      </c>
      <c r="AA7" s="127">
        <f>'[2]Yearly BTX'!AA7</f>
        <v>3714130.3533982579</v>
      </c>
      <c r="AB7" s="127">
        <f>'[2]Yearly BTX'!AB7</f>
        <v>3683865.9911144967</v>
      </c>
      <c r="AC7" s="127">
        <f>'[2]Yearly BTX'!AC7</f>
        <v>3653848.2361216196</v>
      </c>
      <c r="AD7" s="127">
        <f>'[2]Yearly BTX'!AD7</f>
        <v>3622605.7817164483</v>
      </c>
      <c r="AE7" s="127">
        <f>'[2]Yearly BTX'!AE7</f>
        <v>3591630.4678420764</v>
      </c>
      <c r="AF7" s="127">
        <f>'[2]Yearly BTX'!AF7</f>
        <v>3560920.0102969413</v>
      </c>
      <c r="AG7" s="127">
        <f>'[2]Yearly BTX'!AG7</f>
        <v>3530472.1444106842</v>
      </c>
      <c r="AH7" s="127">
        <f>'[2]Yearly BTX'!AH7</f>
        <v>3500284.6248771548</v>
      </c>
      <c r="AI7" s="156"/>
      <c r="AJ7" s="127">
        <f>'[3]Yearly BTX'!D7</f>
        <v>2708489.4952112325</v>
      </c>
      <c r="AK7" s="127">
        <f>'[3]Yearly BTX'!E7</f>
        <v>2708489.4952112325</v>
      </c>
      <c r="AL7" s="127">
        <f>'[3]Yearly BTX'!F7</f>
        <v>2708489.4952112325</v>
      </c>
      <c r="AM7" s="127">
        <f>'[3]Yearly BTX'!G7</f>
        <v>2708489.4952112325</v>
      </c>
      <c r="AN7" s="127">
        <f>'[3]Yearly BTX'!H7</f>
        <v>2708489.4952112325</v>
      </c>
      <c r="AO7" s="127">
        <f>'[3]Yearly BTX'!I7</f>
        <v>2708489.4952112325</v>
      </c>
      <c r="AP7" s="127">
        <f>'[3]Yearly BTX'!J7</f>
        <v>2708489.4952112325</v>
      </c>
      <c r="AQ7" s="127">
        <f>'[3]Yearly BTX'!K7</f>
        <v>2708489.4952112325</v>
      </c>
      <c r="AR7" s="127">
        <f>'[3]Yearly BTX'!L7</f>
        <v>2708489.4952112325</v>
      </c>
      <c r="AS7" s="127">
        <f>'[3]Yearly BTX'!M7</f>
        <v>2708489.4952112325</v>
      </c>
      <c r="AT7" s="127">
        <f>'[3]Yearly BTX'!N7</f>
        <v>2708489.4952112325</v>
      </c>
      <c r="AU7" s="127">
        <f>'[3]Yearly BTX'!O7</f>
        <v>2708489.4952112325</v>
      </c>
      <c r="AV7" s="127">
        <f>'[3]Yearly BTX'!P7</f>
        <v>2708489.4952112325</v>
      </c>
      <c r="AW7" s="127">
        <f>'[3]Yearly BTX'!Q7</f>
        <v>2708489.4952112325</v>
      </c>
      <c r="AX7" s="127">
        <f>'[3]Yearly BTX'!R7</f>
        <v>2708489.4952112325</v>
      </c>
      <c r="AY7" s="127">
        <f>'[3]Yearly BTX'!S7</f>
        <v>2708489.4952112325</v>
      </c>
      <c r="AZ7" s="127">
        <f>'[3]Yearly BTX'!T7</f>
        <v>2708489.4952112325</v>
      </c>
      <c r="BA7" s="127">
        <f>'[3]Yearly BTX'!U7</f>
        <v>2708489.4952112325</v>
      </c>
      <c r="BB7" s="127">
        <f>'[3]Yearly BTX'!V7</f>
        <v>2708489.4952112325</v>
      </c>
      <c r="BC7" s="127">
        <f>'[3]Yearly BTX'!W7</f>
        <v>2708489.4952112325</v>
      </c>
      <c r="BD7" s="127">
        <f>'[3]Yearly BTX'!X7</f>
        <v>2708489.4952112325</v>
      </c>
      <c r="BE7" s="127">
        <f>'[3]Yearly BTX'!Y7</f>
        <v>2708489.4952112325</v>
      </c>
      <c r="BF7" s="127">
        <f>'[3]Yearly BTX'!Z7</f>
        <v>2708489.4952112325</v>
      </c>
      <c r="BG7" s="127">
        <f>'[3]Yearly BTX'!AA7</f>
        <v>2708489.4952112325</v>
      </c>
      <c r="BH7" s="127">
        <f>'[3]Yearly BTX'!AB7</f>
        <v>2708489.4952112325</v>
      </c>
      <c r="BI7" s="127">
        <f>'[3]Yearly BTX'!AC7</f>
        <v>2708489.4952112325</v>
      </c>
      <c r="BJ7" s="127">
        <f>'[3]Yearly BTX'!AD7</f>
        <v>2708489.4952112325</v>
      </c>
      <c r="BK7" s="127">
        <f>'[3]Yearly BTX'!AE7</f>
        <v>2708489.4952112325</v>
      </c>
      <c r="BL7" s="127">
        <f>'[3]Yearly BTX'!AF7</f>
        <v>2708489.4952112325</v>
      </c>
      <c r="BM7" s="127">
        <f>'[3]Yearly BTX'!AG7</f>
        <v>2708489.4952112325</v>
      </c>
      <c r="BN7" s="127">
        <f>'[3]Yearly BTX'!AH7</f>
        <v>2708489.4952112325</v>
      </c>
      <c r="BP7" s="127">
        <f t="shared" si="171"/>
        <v>7009796.4237682736</v>
      </c>
      <c r="BQ7" s="127">
        <f t="shared" si="140"/>
        <v>6989691.8711086223</v>
      </c>
      <c r="BR7" s="127">
        <f t="shared" si="141"/>
        <v>6969681.2882689247</v>
      </c>
      <c r="BS7" s="127">
        <f t="shared" si="142"/>
        <v>6949764.2360289106</v>
      </c>
      <c r="BT7" s="127">
        <f t="shared" si="143"/>
        <v>6929940.2772212503</v>
      </c>
      <c r="BU7" s="127">
        <f t="shared" si="144"/>
        <v>6905853.8329557413</v>
      </c>
      <c r="BV7" s="127">
        <f t="shared" si="145"/>
        <v>6882562.5548779629</v>
      </c>
      <c r="BW7" s="127">
        <f t="shared" si="146"/>
        <v>6859400.5206758287</v>
      </c>
      <c r="BX7" s="127">
        <f t="shared" si="147"/>
        <v>6836367.013171888</v>
      </c>
      <c r="BY7" s="127">
        <f t="shared" si="148"/>
        <v>6813461.3191683283</v>
      </c>
      <c r="BZ7" s="127">
        <f t="shared" si="149"/>
        <v>6790682.7294248883</v>
      </c>
      <c r="CA7" s="127">
        <f t="shared" si="150"/>
        <v>6764148.2810441293</v>
      </c>
      <c r="CB7" s="127">
        <f t="shared" si="151"/>
        <v>6737786.3078281842</v>
      </c>
      <c r="CC7" s="127">
        <f t="shared" si="152"/>
        <v>6711595.6886803526</v>
      </c>
      <c r="CD7" s="127">
        <f t="shared" si="153"/>
        <v>6685575.3097911207</v>
      </c>
      <c r="CE7" s="127">
        <f t="shared" si="154"/>
        <v>6659724.0645907819</v>
      </c>
      <c r="CF7" s="127">
        <f t="shared" si="155"/>
        <v>6630327.6717242431</v>
      </c>
      <c r="CG7" s="127">
        <f t="shared" si="156"/>
        <v>6601149.9821258578</v>
      </c>
      <c r="CH7" s="127">
        <f t="shared" si="157"/>
        <v>6572189.3686871659</v>
      </c>
      <c r="CI7" s="127">
        <f t="shared" si="158"/>
        <v>6543444.2164050704</v>
      </c>
      <c r="CJ7" s="127">
        <f t="shared" si="159"/>
        <v>6514912.9222917715</v>
      </c>
      <c r="CK7" s="127">
        <f t="shared" si="160"/>
        <v>6483896.5155851096</v>
      </c>
      <c r="CL7" s="127">
        <f t="shared" si="161"/>
        <v>6453132.8441569619</v>
      </c>
      <c r="CM7" s="127">
        <f t="shared" si="162"/>
        <v>6422619.8486094903</v>
      </c>
      <c r="CN7" s="127">
        <f t="shared" si="163"/>
        <v>6392355.4863257296</v>
      </c>
      <c r="CO7" s="127">
        <f t="shared" si="164"/>
        <v>6362337.7313328516</v>
      </c>
      <c r="CP7" s="127">
        <f t="shared" si="165"/>
        <v>6331095.2769276807</v>
      </c>
      <c r="CQ7" s="127">
        <f t="shared" si="166"/>
        <v>6300119.9630533084</v>
      </c>
      <c r="CR7" s="127">
        <f t="shared" si="167"/>
        <v>6269409.5055081733</v>
      </c>
      <c r="CS7" s="127">
        <f t="shared" si="168"/>
        <v>6238961.6396219172</v>
      </c>
      <c r="CT7" s="127">
        <f t="shared" si="169"/>
        <v>6208774.1200883873</v>
      </c>
      <c r="CU7" s="156"/>
      <c r="CV7" s="127">
        <f>'[2]Yearly BTX'!AJ7</f>
        <v>4301306.9285570411</v>
      </c>
      <c r="CW7" s="127">
        <f>'[2]Yearly BTX'!AK7</f>
        <v>4281202.3758973898</v>
      </c>
      <c r="CX7" s="127">
        <f>'[2]Yearly BTX'!AL7</f>
        <v>4261191.7930576922</v>
      </c>
      <c r="CY7" s="127">
        <f>'[2]Yearly BTX'!AM7</f>
        <v>4241274.7408176782</v>
      </c>
      <c r="CZ7" s="127">
        <f>'[2]Yearly BTX'!AN7</f>
        <v>4221450.7820100179</v>
      </c>
      <c r="DA7" s="127">
        <f>'[2]Yearly BTX'!AO7</f>
        <v>4197364.3377445089</v>
      </c>
      <c r="DB7" s="127">
        <f>'[2]Yearly BTX'!AP7</f>
        <v>4174073.0596667309</v>
      </c>
      <c r="DC7" s="127">
        <f>'[2]Yearly BTX'!AQ7</f>
        <v>4150911.0254645958</v>
      </c>
      <c r="DD7" s="127">
        <f>'[2]Yearly BTX'!AR7</f>
        <v>4127877.5179606555</v>
      </c>
      <c r="DE7" s="127">
        <f>'[2]Yearly BTX'!AS7</f>
        <v>4104971.8239570959</v>
      </c>
      <c r="DF7" s="127">
        <f>'[2]Yearly BTX'!AT7</f>
        <v>4082193.2342136553</v>
      </c>
      <c r="DG7" s="127">
        <f>'[2]Yearly BTX'!AU7</f>
        <v>4055658.7858328968</v>
      </c>
      <c r="DH7" s="127">
        <f>'[2]Yearly BTX'!AV7</f>
        <v>4029296.8126169518</v>
      </c>
      <c r="DI7" s="127">
        <f>'[2]Yearly BTX'!AW7</f>
        <v>4003106.1934691207</v>
      </c>
      <c r="DJ7" s="127">
        <f>'[2]Yearly BTX'!AX7</f>
        <v>3977085.8145798882</v>
      </c>
      <c r="DK7" s="127">
        <f>'[2]Yearly BTX'!AY7</f>
        <v>3951234.5693795495</v>
      </c>
      <c r="DL7" s="127">
        <f>'[2]Yearly BTX'!AZ7</f>
        <v>3921838.1765130102</v>
      </c>
      <c r="DM7" s="127">
        <f>'[2]Yearly BTX'!BA7</f>
        <v>3892660.4869146249</v>
      </c>
      <c r="DN7" s="127">
        <f>'[2]Yearly BTX'!BB7</f>
        <v>3863699.8734759334</v>
      </c>
      <c r="DO7" s="127">
        <f>'[2]Yearly BTX'!BC7</f>
        <v>3834954.7211938379</v>
      </c>
      <c r="DP7" s="127">
        <f>'[2]Yearly BTX'!BD7</f>
        <v>3806423.4270805391</v>
      </c>
      <c r="DQ7" s="127">
        <f>'[2]Yearly BTX'!BE7</f>
        <v>3775407.0203738767</v>
      </c>
      <c r="DR7" s="127">
        <f>'[2]Yearly BTX'!BF7</f>
        <v>3744643.3489457294</v>
      </c>
      <c r="DS7" s="127">
        <f>'[2]Yearly BTX'!BG7</f>
        <v>3714130.3533982579</v>
      </c>
      <c r="DT7" s="127">
        <f>'[2]Yearly BTX'!BH7</f>
        <v>3683865.9911144967</v>
      </c>
      <c r="DU7" s="127">
        <f>'[2]Yearly BTX'!BI7</f>
        <v>3653848.2361216196</v>
      </c>
      <c r="DV7" s="127">
        <f>'[2]Yearly BTX'!BJ7</f>
        <v>3622605.7817164483</v>
      </c>
      <c r="DW7" s="127">
        <f>'[2]Yearly BTX'!BK7</f>
        <v>3591630.4678420764</v>
      </c>
      <c r="DX7" s="127">
        <f>'[2]Yearly BTX'!BL7</f>
        <v>3560920.0102969413</v>
      </c>
      <c r="DY7" s="127">
        <f>'[2]Yearly BTX'!BM7</f>
        <v>3530472.1444106842</v>
      </c>
      <c r="DZ7" s="127">
        <f>'[2]Yearly BTX'!BN7</f>
        <v>3500284.6248771548</v>
      </c>
      <c r="EB7" s="127">
        <f>'[3]Yearly BTX'!AJ7</f>
        <v>2708489.4952112325</v>
      </c>
      <c r="EC7" s="127">
        <f>'[3]Yearly BTX'!AK7</f>
        <v>2708489.4952112325</v>
      </c>
      <c r="ED7" s="127">
        <f>'[3]Yearly BTX'!AL7</f>
        <v>2708489.4952112325</v>
      </c>
      <c r="EE7" s="127">
        <f>'[3]Yearly BTX'!AM7</f>
        <v>2708489.4952112325</v>
      </c>
      <c r="EF7" s="127">
        <f>'[3]Yearly BTX'!AN7</f>
        <v>2708489.4952112325</v>
      </c>
      <c r="EG7" s="127">
        <f>'[3]Yearly BTX'!AO7</f>
        <v>2708489.4952112325</v>
      </c>
      <c r="EH7" s="127">
        <f>'[3]Yearly BTX'!AP7</f>
        <v>2708489.4952112325</v>
      </c>
      <c r="EI7" s="127">
        <f>'[3]Yearly BTX'!AQ7</f>
        <v>2708489.4952112325</v>
      </c>
      <c r="EJ7" s="127">
        <f>'[3]Yearly BTX'!AR7</f>
        <v>2708489.4952112325</v>
      </c>
      <c r="EK7" s="127">
        <f>'[3]Yearly BTX'!AS7</f>
        <v>2708489.4952112325</v>
      </c>
      <c r="EL7" s="127">
        <f>'[3]Yearly BTX'!AT7</f>
        <v>2708489.4952112325</v>
      </c>
      <c r="EM7" s="127">
        <f>'[3]Yearly BTX'!AU7</f>
        <v>2708489.4952112325</v>
      </c>
      <c r="EN7" s="127">
        <f>'[3]Yearly BTX'!AV7</f>
        <v>2708489.4952112325</v>
      </c>
      <c r="EO7" s="127">
        <f>'[3]Yearly BTX'!AW7</f>
        <v>2708489.4952112325</v>
      </c>
      <c r="EP7" s="127">
        <f>'[3]Yearly BTX'!AX7</f>
        <v>2708489.4952112325</v>
      </c>
      <c r="EQ7" s="127">
        <f>'[3]Yearly BTX'!AY7</f>
        <v>2708489.4952112325</v>
      </c>
      <c r="ER7" s="127">
        <f>'[3]Yearly BTX'!AZ7</f>
        <v>2708489.4952112325</v>
      </c>
      <c r="ES7" s="127">
        <f>'[3]Yearly BTX'!BA7</f>
        <v>2708489.4952112325</v>
      </c>
      <c r="ET7" s="127">
        <f>'[3]Yearly BTX'!BB7</f>
        <v>2708489.4952112325</v>
      </c>
      <c r="EU7" s="127">
        <f>'[3]Yearly BTX'!BC7</f>
        <v>2708489.4952112325</v>
      </c>
      <c r="EV7" s="127">
        <f>'[3]Yearly BTX'!BD7</f>
        <v>2708489.4952112325</v>
      </c>
      <c r="EW7" s="127">
        <f>'[3]Yearly BTX'!BE7</f>
        <v>2708489.4952112325</v>
      </c>
      <c r="EX7" s="127">
        <f>'[3]Yearly BTX'!BF7</f>
        <v>2708489.4952112325</v>
      </c>
      <c r="EY7" s="127">
        <f>'[3]Yearly BTX'!BG7</f>
        <v>2708489.4952112325</v>
      </c>
      <c r="EZ7" s="127">
        <f>'[3]Yearly BTX'!BH7</f>
        <v>2708489.4952112325</v>
      </c>
      <c r="FA7" s="127">
        <f>'[3]Yearly BTX'!BI7</f>
        <v>2708489.4952112325</v>
      </c>
      <c r="FB7" s="127">
        <f>'[3]Yearly BTX'!BJ7</f>
        <v>2708489.4952112325</v>
      </c>
      <c r="FC7" s="127">
        <f>'[3]Yearly BTX'!BK7</f>
        <v>2708489.4952112325</v>
      </c>
      <c r="FD7" s="127">
        <f>'[3]Yearly BTX'!BL7</f>
        <v>2708489.4952112325</v>
      </c>
      <c r="FE7" s="127">
        <f>'[3]Yearly BTX'!BM7</f>
        <v>2708489.4952112325</v>
      </c>
      <c r="FF7" s="127">
        <f>'[3]Yearly BTX'!BN7</f>
        <v>2708489.4952112325</v>
      </c>
      <c r="FG7" s="156"/>
      <c r="FH7" s="127">
        <f t="shared" si="170"/>
        <v>7009796.4237682736</v>
      </c>
      <c r="FI7" s="127">
        <f t="shared" si="110"/>
        <v>6989691.8711086223</v>
      </c>
      <c r="FJ7" s="127">
        <f t="shared" si="111"/>
        <v>6969681.2882689247</v>
      </c>
      <c r="FK7" s="127">
        <f t="shared" si="112"/>
        <v>6949764.2360289106</v>
      </c>
      <c r="FL7" s="127">
        <f t="shared" si="113"/>
        <v>6929940.2772212503</v>
      </c>
      <c r="FM7" s="127">
        <f t="shared" si="114"/>
        <v>6905853.8329557413</v>
      </c>
      <c r="FN7" s="127">
        <f t="shared" si="115"/>
        <v>6882562.5548779629</v>
      </c>
      <c r="FO7" s="127">
        <f t="shared" si="116"/>
        <v>6859400.5206758287</v>
      </c>
      <c r="FP7" s="127">
        <f t="shared" si="117"/>
        <v>6836367.013171888</v>
      </c>
      <c r="FQ7" s="127">
        <f t="shared" si="118"/>
        <v>6813461.3191683283</v>
      </c>
      <c r="FR7" s="127">
        <f t="shared" si="119"/>
        <v>6790682.7294248883</v>
      </c>
      <c r="FS7" s="127">
        <f t="shared" si="120"/>
        <v>6764148.2810441293</v>
      </c>
      <c r="FT7" s="127">
        <f t="shared" si="121"/>
        <v>6737786.3078281842</v>
      </c>
      <c r="FU7" s="127">
        <f t="shared" si="122"/>
        <v>6711595.6886803526</v>
      </c>
      <c r="FV7" s="127">
        <f t="shared" si="123"/>
        <v>6685575.3097911207</v>
      </c>
      <c r="FW7" s="127">
        <f t="shared" si="124"/>
        <v>6659724.0645907819</v>
      </c>
      <c r="FX7" s="127">
        <f t="shared" si="125"/>
        <v>6630327.6717242431</v>
      </c>
      <c r="FY7" s="127">
        <f t="shared" si="126"/>
        <v>6601149.9821258578</v>
      </c>
      <c r="FZ7" s="127">
        <f t="shared" si="127"/>
        <v>6572189.3686871659</v>
      </c>
      <c r="GA7" s="127">
        <f t="shared" si="128"/>
        <v>6543444.2164050704</v>
      </c>
      <c r="GB7" s="127">
        <f t="shared" si="129"/>
        <v>6514912.9222917715</v>
      </c>
      <c r="GC7" s="127">
        <f t="shared" si="130"/>
        <v>6483896.5155851096</v>
      </c>
      <c r="GD7" s="127">
        <f t="shared" si="131"/>
        <v>6453132.8441569619</v>
      </c>
      <c r="GE7" s="127">
        <f t="shared" si="132"/>
        <v>6422619.8486094903</v>
      </c>
      <c r="GF7" s="127">
        <f t="shared" si="133"/>
        <v>6392355.4863257296</v>
      </c>
      <c r="GG7" s="127">
        <f t="shared" si="134"/>
        <v>6362337.7313328516</v>
      </c>
      <c r="GH7" s="127">
        <f t="shared" si="135"/>
        <v>6331095.2769276807</v>
      </c>
      <c r="GI7" s="127">
        <f t="shared" si="136"/>
        <v>6300119.9630533084</v>
      </c>
      <c r="GJ7" s="127">
        <f t="shared" si="137"/>
        <v>6269409.5055081733</v>
      </c>
      <c r="GK7" s="127">
        <f t="shared" si="138"/>
        <v>6238961.6396219172</v>
      </c>
      <c r="GL7" s="127">
        <f t="shared" si="139"/>
        <v>6208774.1200883873</v>
      </c>
      <c r="GW7" s="211" t="s">
        <v>3</v>
      </c>
      <c r="GX7" s="212" t="e">
        <f>#REF!</f>
        <v>#REF!</v>
      </c>
      <c r="GZ7" s="213" t="s">
        <v>35</v>
      </c>
      <c r="HA7" s="214"/>
      <c r="HB7" s="215" t="s">
        <v>35</v>
      </c>
      <c r="HC7" s="213"/>
      <c r="HD7" s="216"/>
      <c r="HE7" s="214"/>
      <c r="HG7" s="216"/>
      <c r="HH7" s="14" t="s">
        <v>35</v>
      </c>
      <c r="HI7" s="217"/>
    </row>
    <row r="8" spans="1:223">
      <c r="C8" s="5"/>
      <c r="D8" s="124">
        <f>'[2]Yearly BTX'!D8</f>
        <v>0</v>
      </c>
      <c r="E8" s="124">
        <f>'[2]Yearly BTX'!E8</f>
        <v>0</v>
      </c>
      <c r="F8" s="124">
        <f>'[2]Yearly BTX'!F8</f>
        <v>0</v>
      </c>
      <c r="G8" s="124">
        <f>'[2]Yearly BTX'!G8</f>
        <v>0</v>
      </c>
      <c r="H8" s="124">
        <f>'[2]Yearly BTX'!H8</f>
        <v>0</v>
      </c>
      <c r="I8" s="124">
        <f>'[2]Yearly BTX'!I8</f>
        <v>0</v>
      </c>
      <c r="J8" s="124">
        <f>'[2]Yearly BTX'!J8</f>
        <v>0</v>
      </c>
      <c r="K8" s="124">
        <f>'[2]Yearly BTX'!K8</f>
        <v>0</v>
      </c>
      <c r="L8" s="124">
        <f>'[2]Yearly BTX'!L8</f>
        <v>0</v>
      </c>
      <c r="M8" s="124">
        <f>'[2]Yearly BTX'!M8</f>
        <v>0</v>
      </c>
      <c r="N8" s="124">
        <f>'[2]Yearly BTX'!N8</f>
        <v>0</v>
      </c>
      <c r="O8" s="124">
        <f>'[2]Yearly BTX'!O8</f>
        <v>0</v>
      </c>
      <c r="P8" s="124">
        <f>'[2]Yearly BTX'!P8</f>
        <v>0</v>
      </c>
      <c r="Q8" s="124">
        <f>'[2]Yearly BTX'!Q8</f>
        <v>0</v>
      </c>
      <c r="R8" s="124">
        <f>'[2]Yearly BTX'!R8</f>
        <v>0</v>
      </c>
      <c r="S8" s="124">
        <f>'[2]Yearly BTX'!S8</f>
        <v>0</v>
      </c>
      <c r="T8" s="124">
        <f>'[2]Yearly BTX'!T8</f>
        <v>0</v>
      </c>
      <c r="U8" s="124">
        <f>'[2]Yearly BTX'!U8</f>
        <v>0</v>
      </c>
      <c r="V8" s="124">
        <f>'[2]Yearly BTX'!V8</f>
        <v>0</v>
      </c>
      <c r="W8" s="124">
        <f>'[2]Yearly BTX'!W8</f>
        <v>0</v>
      </c>
      <c r="X8" s="124">
        <f>'[2]Yearly BTX'!X8</f>
        <v>0</v>
      </c>
      <c r="Y8" s="124">
        <f>'[2]Yearly BTX'!Y8</f>
        <v>0</v>
      </c>
      <c r="Z8" s="124">
        <f>'[2]Yearly BTX'!Z8</f>
        <v>0</v>
      </c>
      <c r="AA8" s="124">
        <f>'[2]Yearly BTX'!AA8</f>
        <v>0</v>
      </c>
      <c r="AB8" s="124">
        <f>'[2]Yearly BTX'!AB8</f>
        <v>0</v>
      </c>
      <c r="AC8" s="124">
        <f>'[2]Yearly BTX'!AC8</f>
        <v>0</v>
      </c>
      <c r="AD8" s="124">
        <f>'[2]Yearly BTX'!AD8</f>
        <v>0</v>
      </c>
      <c r="AE8" s="124">
        <f>'[2]Yearly BTX'!AE8</f>
        <v>0</v>
      </c>
      <c r="AF8" s="124">
        <f>'[2]Yearly BTX'!AF8</f>
        <v>0</v>
      </c>
      <c r="AG8" s="124">
        <f>'[2]Yearly BTX'!AG8</f>
        <v>0</v>
      </c>
      <c r="AH8" s="124">
        <f>'[2]Yearly BTX'!AH8</f>
        <v>0</v>
      </c>
      <c r="AI8" s="187"/>
      <c r="AJ8" s="124">
        <f>'[3]Yearly BTX'!D8</f>
        <v>0</v>
      </c>
      <c r="AK8" s="124">
        <f>'[3]Yearly BTX'!E8</f>
        <v>0</v>
      </c>
      <c r="AL8" s="124">
        <f>'[3]Yearly BTX'!F8</f>
        <v>0</v>
      </c>
      <c r="AM8" s="124">
        <f>'[3]Yearly BTX'!G8</f>
        <v>0</v>
      </c>
      <c r="AN8" s="124">
        <f>'[3]Yearly BTX'!H8</f>
        <v>0</v>
      </c>
      <c r="AO8" s="124">
        <f>'[3]Yearly BTX'!I8</f>
        <v>0</v>
      </c>
      <c r="AP8" s="124">
        <f>'[3]Yearly BTX'!J8</f>
        <v>0</v>
      </c>
      <c r="AQ8" s="124">
        <f>'[3]Yearly BTX'!K8</f>
        <v>0</v>
      </c>
      <c r="AR8" s="124">
        <f>'[3]Yearly BTX'!L8</f>
        <v>0</v>
      </c>
      <c r="AS8" s="124">
        <f>'[3]Yearly BTX'!M8</f>
        <v>0</v>
      </c>
      <c r="AT8" s="124">
        <f>'[3]Yearly BTX'!N8</f>
        <v>0</v>
      </c>
      <c r="AU8" s="124">
        <f>'[3]Yearly BTX'!O8</f>
        <v>0</v>
      </c>
      <c r="AV8" s="124">
        <f>'[3]Yearly BTX'!P8</f>
        <v>0</v>
      </c>
      <c r="AW8" s="124">
        <f>'[3]Yearly BTX'!Q8</f>
        <v>0</v>
      </c>
      <c r="AX8" s="124">
        <f>'[3]Yearly BTX'!R8</f>
        <v>0</v>
      </c>
      <c r="AY8" s="124">
        <f>'[3]Yearly BTX'!S8</f>
        <v>0</v>
      </c>
      <c r="AZ8" s="124">
        <f>'[3]Yearly BTX'!T8</f>
        <v>0</v>
      </c>
      <c r="BA8" s="124">
        <f>'[3]Yearly BTX'!U8</f>
        <v>0</v>
      </c>
      <c r="BB8" s="124">
        <f>'[3]Yearly BTX'!V8</f>
        <v>0</v>
      </c>
      <c r="BC8" s="124">
        <f>'[3]Yearly BTX'!W8</f>
        <v>0</v>
      </c>
      <c r="BD8" s="124">
        <f>'[3]Yearly BTX'!X8</f>
        <v>0</v>
      </c>
      <c r="BE8" s="124">
        <f>'[3]Yearly BTX'!Y8</f>
        <v>0</v>
      </c>
      <c r="BF8" s="124">
        <f>'[3]Yearly BTX'!Z8</f>
        <v>0</v>
      </c>
      <c r="BG8" s="124">
        <f>'[3]Yearly BTX'!AA8</f>
        <v>0</v>
      </c>
      <c r="BH8" s="124">
        <f>'[3]Yearly BTX'!AB8</f>
        <v>0</v>
      </c>
      <c r="BI8" s="124">
        <f>'[3]Yearly BTX'!AC8</f>
        <v>0</v>
      </c>
      <c r="BJ8" s="124">
        <f>'[3]Yearly BTX'!AD8</f>
        <v>0</v>
      </c>
      <c r="BK8" s="124">
        <f>'[3]Yearly BTX'!AE8</f>
        <v>0</v>
      </c>
      <c r="BL8" s="124">
        <f>'[3]Yearly BTX'!AF8</f>
        <v>0</v>
      </c>
      <c r="BM8" s="124">
        <f>'[3]Yearly BTX'!AG8</f>
        <v>0</v>
      </c>
      <c r="BN8" s="124">
        <f>'[3]Yearly BTX'!AH8</f>
        <v>0</v>
      </c>
      <c r="BP8" s="124">
        <f t="shared" si="171"/>
        <v>0</v>
      </c>
      <c r="BQ8" s="124">
        <f t="shared" si="140"/>
        <v>0</v>
      </c>
      <c r="BR8" s="124">
        <f t="shared" si="141"/>
        <v>0</v>
      </c>
      <c r="BS8" s="124">
        <f t="shared" si="142"/>
        <v>0</v>
      </c>
      <c r="BT8" s="124">
        <f t="shared" si="143"/>
        <v>0</v>
      </c>
      <c r="BU8" s="124">
        <f t="shared" si="144"/>
        <v>0</v>
      </c>
      <c r="BV8" s="124">
        <f t="shared" si="145"/>
        <v>0</v>
      </c>
      <c r="BW8" s="124">
        <f t="shared" si="146"/>
        <v>0</v>
      </c>
      <c r="BX8" s="124">
        <f t="shared" si="147"/>
        <v>0</v>
      </c>
      <c r="BY8" s="124">
        <f t="shared" si="148"/>
        <v>0</v>
      </c>
      <c r="BZ8" s="124">
        <f t="shared" si="149"/>
        <v>0</v>
      </c>
      <c r="CA8" s="124">
        <f t="shared" si="150"/>
        <v>0</v>
      </c>
      <c r="CB8" s="124">
        <f t="shared" si="151"/>
        <v>0</v>
      </c>
      <c r="CC8" s="124">
        <f t="shared" si="152"/>
        <v>0</v>
      </c>
      <c r="CD8" s="124">
        <f t="shared" si="153"/>
        <v>0</v>
      </c>
      <c r="CE8" s="124">
        <f t="shared" si="154"/>
        <v>0</v>
      </c>
      <c r="CF8" s="124">
        <f t="shared" si="155"/>
        <v>0</v>
      </c>
      <c r="CG8" s="124">
        <f t="shared" si="156"/>
        <v>0</v>
      </c>
      <c r="CH8" s="124">
        <f t="shared" si="157"/>
        <v>0</v>
      </c>
      <c r="CI8" s="124">
        <f t="shared" si="158"/>
        <v>0</v>
      </c>
      <c r="CJ8" s="124">
        <f t="shared" si="159"/>
        <v>0</v>
      </c>
      <c r="CK8" s="124">
        <f t="shared" si="160"/>
        <v>0</v>
      </c>
      <c r="CL8" s="124">
        <f t="shared" si="161"/>
        <v>0</v>
      </c>
      <c r="CM8" s="124">
        <f t="shared" si="162"/>
        <v>0</v>
      </c>
      <c r="CN8" s="124">
        <f t="shared" si="163"/>
        <v>0</v>
      </c>
      <c r="CO8" s="124">
        <f t="shared" si="164"/>
        <v>0</v>
      </c>
      <c r="CP8" s="124">
        <f t="shared" si="165"/>
        <v>0</v>
      </c>
      <c r="CQ8" s="124">
        <f t="shared" si="166"/>
        <v>0</v>
      </c>
      <c r="CR8" s="124">
        <f t="shared" si="167"/>
        <v>0</v>
      </c>
      <c r="CS8" s="124">
        <f t="shared" si="168"/>
        <v>0</v>
      </c>
      <c r="CT8" s="124">
        <f t="shared" si="169"/>
        <v>0</v>
      </c>
      <c r="CU8" s="187"/>
      <c r="CV8" s="124">
        <f>'[2]Yearly BTX'!AJ8</f>
        <v>0</v>
      </c>
      <c r="CW8" s="124">
        <f>'[2]Yearly BTX'!AK8</f>
        <v>0</v>
      </c>
      <c r="CX8" s="124">
        <f>'[2]Yearly BTX'!AL8</f>
        <v>0</v>
      </c>
      <c r="CY8" s="124">
        <f>'[2]Yearly BTX'!AM8</f>
        <v>0</v>
      </c>
      <c r="CZ8" s="124">
        <f>'[2]Yearly BTX'!AN8</f>
        <v>0</v>
      </c>
      <c r="DA8" s="124">
        <f>'[2]Yearly BTX'!AO8</f>
        <v>0</v>
      </c>
      <c r="DB8" s="124">
        <f>'[2]Yearly BTX'!AP8</f>
        <v>0</v>
      </c>
      <c r="DC8" s="124">
        <f>'[2]Yearly BTX'!AQ8</f>
        <v>0</v>
      </c>
      <c r="DD8" s="124">
        <f>'[2]Yearly BTX'!AR8</f>
        <v>0</v>
      </c>
      <c r="DE8" s="124">
        <f>'[2]Yearly BTX'!AS8</f>
        <v>0</v>
      </c>
      <c r="DF8" s="124">
        <f>'[2]Yearly BTX'!AT8</f>
        <v>0</v>
      </c>
      <c r="DG8" s="124">
        <f>'[2]Yearly BTX'!AU8</f>
        <v>0</v>
      </c>
      <c r="DH8" s="124">
        <f>'[2]Yearly BTX'!AV8</f>
        <v>0</v>
      </c>
      <c r="DI8" s="124">
        <f>'[2]Yearly BTX'!AW8</f>
        <v>0</v>
      </c>
      <c r="DJ8" s="124">
        <f>'[2]Yearly BTX'!AX8</f>
        <v>0</v>
      </c>
      <c r="DK8" s="124">
        <f>'[2]Yearly BTX'!AY8</f>
        <v>0</v>
      </c>
      <c r="DL8" s="124">
        <f>'[2]Yearly BTX'!AZ8</f>
        <v>0</v>
      </c>
      <c r="DM8" s="124">
        <f>'[2]Yearly BTX'!BA8</f>
        <v>0</v>
      </c>
      <c r="DN8" s="124">
        <f>'[2]Yearly BTX'!BB8</f>
        <v>0</v>
      </c>
      <c r="DO8" s="124">
        <f>'[2]Yearly BTX'!BC8</f>
        <v>0</v>
      </c>
      <c r="DP8" s="124">
        <f>'[2]Yearly BTX'!BD8</f>
        <v>0</v>
      </c>
      <c r="DQ8" s="124">
        <f>'[2]Yearly BTX'!BE8</f>
        <v>0</v>
      </c>
      <c r="DR8" s="124">
        <f>'[2]Yearly BTX'!BF8</f>
        <v>0</v>
      </c>
      <c r="DS8" s="124">
        <f>'[2]Yearly BTX'!BG8</f>
        <v>0</v>
      </c>
      <c r="DT8" s="124">
        <f>'[2]Yearly BTX'!BH8</f>
        <v>0</v>
      </c>
      <c r="DU8" s="124">
        <f>'[2]Yearly BTX'!BI8</f>
        <v>0</v>
      </c>
      <c r="DV8" s="124">
        <f>'[2]Yearly BTX'!BJ8</f>
        <v>0</v>
      </c>
      <c r="DW8" s="124">
        <f>'[2]Yearly BTX'!BK8</f>
        <v>0</v>
      </c>
      <c r="DX8" s="124">
        <f>'[2]Yearly BTX'!BL8</f>
        <v>0</v>
      </c>
      <c r="DY8" s="124">
        <f>'[2]Yearly BTX'!BM8</f>
        <v>0</v>
      </c>
      <c r="DZ8" s="124">
        <f>'[2]Yearly BTX'!BN8</f>
        <v>0</v>
      </c>
      <c r="EB8" s="124">
        <f>'[3]Yearly BTX'!AJ8</f>
        <v>0</v>
      </c>
      <c r="EC8" s="124">
        <f>'[3]Yearly BTX'!AK8</f>
        <v>0</v>
      </c>
      <c r="ED8" s="124">
        <f>'[3]Yearly BTX'!AL8</f>
        <v>0</v>
      </c>
      <c r="EE8" s="124">
        <f>'[3]Yearly BTX'!AM8</f>
        <v>0</v>
      </c>
      <c r="EF8" s="124">
        <f>'[3]Yearly BTX'!AN8</f>
        <v>0</v>
      </c>
      <c r="EG8" s="124">
        <f>'[3]Yearly BTX'!AO8</f>
        <v>0</v>
      </c>
      <c r="EH8" s="124">
        <f>'[3]Yearly BTX'!AP8</f>
        <v>0</v>
      </c>
      <c r="EI8" s="124">
        <f>'[3]Yearly BTX'!AQ8</f>
        <v>0</v>
      </c>
      <c r="EJ8" s="124">
        <f>'[3]Yearly BTX'!AR8</f>
        <v>0</v>
      </c>
      <c r="EK8" s="124">
        <f>'[3]Yearly BTX'!AS8</f>
        <v>0</v>
      </c>
      <c r="EL8" s="124">
        <f>'[3]Yearly BTX'!AT8</f>
        <v>0</v>
      </c>
      <c r="EM8" s="124">
        <f>'[3]Yearly BTX'!AU8</f>
        <v>0</v>
      </c>
      <c r="EN8" s="124">
        <f>'[3]Yearly BTX'!AV8</f>
        <v>0</v>
      </c>
      <c r="EO8" s="124">
        <f>'[3]Yearly BTX'!AW8</f>
        <v>0</v>
      </c>
      <c r="EP8" s="124">
        <f>'[3]Yearly BTX'!AX8</f>
        <v>0</v>
      </c>
      <c r="EQ8" s="124">
        <f>'[3]Yearly BTX'!AY8</f>
        <v>0</v>
      </c>
      <c r="ER8" s="124">
        <f>'[3]Yearly BTX'!AZ8</f>
        <v>0</v>
      </c>
      <c r="ES8" s="124">
        <f>'[3]Yearly BTX'!BA8</f>
        <v>0</v>
      </c>
      <c r="ET8" s="124">
        <f>'[3]Yearly BTX'!BB8</f>
        <v>0</v>
      </c>
      <c r="EU8" s="124">
        <f>'[3]Yearly BTX'!BC8</f>
        <v>0</v>
      </c>
      <c r="EV8" s="124">
        <f>'[3]Yearly BTX'!BD8</f>
        <v>0</v>
      </c>
      <c r="EW8" s="124">
        <f>'[3]Yearly BTX'!BE8</f>
        <v>0</v>
      </c>
      <c r="EX8" s="124">
        <f>'[3]Yearly BTX'!BF8</f>
        <v>0</v>
      </c>
      <c r="EY8" s="124">
        <f>'[3]Yearly BTX'!BG8</f>
        <v>0</v>
      </c>
      <c r="EZ8" s="124">
        <f>'[3]Yearly BTX'!BH8</f>
        <v>0</v>
      </c>
      <c r="FA8" s="124">
        <f>'[3]Yearly BTX'!BI8</f>
        <v>0</v>
      </c>
      <c r="FB8" s="124">
        <f>'[3]Yearly BTX'!BJ8</f>
        <v>0</v>
      </c>
      <c r="FC8" s="124">
        <f>'[3]Yearly BTX'!BK8</f>
        <v>0</v>
      </c>
      <c r="FD8" s="124">
        <f>'[3]Yearly BTX'!BL8</f>
        <v>0</v>
      </c>
      <c r="FE8" s="124">
        <f>'[3]Yearly BTX'!BM8</f>
        <v>0</v>
      </c>
      <c r="FF8" s="124">
        <f>'[3]Yearly BTX'!BN8</f>
        <v>0</v>
      </c>
      <c r="FG8" s="187"/>
      <c r="FH8" s="124">
        <f t="shared" si="170"/>
        <v>0</v>
      </c>
      <c r="FI8" s="124">
        <f t="shared" si="110"/>
        <v>0</v>
      </c>
      <c r="FJ8" s="124">
        <f t="shared" si="111"/>
        <v>0</v>
      </c>
      <c r="FK8" s="124">
        <f t="shared" si="112"/>
        <v>0</v>
      </c>
      <c r="FL8" s="124">
        <f t="shared" si="113"/>
        <v>0</v>
      </c>
      <c r="FM8" s="124">
        <f t="shared" si="114"/>
        <v>0</v>
      </c>
      <c r="FN8" s="124">
        <f t="shared" si="115"/>
        <v>0</v>
      </c>
      <c r="FO8" s="124">
        <f t="shared" si="116"/>
        <v>0</v>
      </c>
      <c r="FP8" s="124">
        <f t="shared" si="117"/>
        <v>0</v>
      </c>
      <c r="FQ8" s="124">
        <f t="shared" si="118"/>
        <v>0</v>
      </c>
      <c r="FR8" s="124">
        <f t="shared" si="119"/>
        <v>0</v>
      </c>
      <c r="FS8" s="124">
        <f t="shared" si="120"/>
        <v>0</v>
      </c>
      <c r="FT8" s="124">
        <f t="shared" si="121"/>
        <v>0</v>
      </c>
      <c r="FU8" s="124">
        <f t="shared" si="122"/>
        <v>0</v>
      </c>
      <c r="FV8" s="124">
        <f t="shared" si="123"/>
        <v>0</v>
      </c>
      <c r="FW8" s="124">
        <f t="shared" si="124"/>
        <v>0</v>
      </c>
      <c r="FX8" s="124">
        <f t="shared" si="125"/>
        <v>0</v>
      </c>
      <c r="FY8" s="124">
        <f t="shared" si="126"/>
        <v>0</v>
      </c>
      <c r="FZ8" s="124">
        <f t="shared" si="127"/>
        <v>0</v>
      </c>
      <c r="GA8" s="124">
        <f t="shared" si="128"/>
        <v>0</v>
      </c>
      <c r="GB8" s="124">
        <f t="shared" si="129"/>
        <v>0</v>
      </c>
      <c r="GC8" s="124">
        <f t="shared" si="130"/>
        <v>0</v>
      </c>
      <c r="GD8" s="124">
        <f t="shared" si="131"/>
        <v>0</v>
      </c>
      <c r="GE8" s="124">
        <f t="shared" si="132"/>
        <v>0</v>
      </c>
      <c r="GF8" s="124">
        <f t="shared" si="133"/>
        <v>0</v>
      </c>
      <c r="GG8" s="124">
        <f t="shared" si="134"/>
        <v>0</v>
      </c>
      <c r="GH8" s="124">
        <f t="shared" si="135"/>
        <v>0</v>
      </c>
      <c r="GI8" s="124">
        <f t="shared" si="136"/>
        <v>0</v>
      </c>
      <c r="GJ8" s="124">
        <f t="shared" si="137"/>
        <v>0</v>
      </c>
      <c r="GK8" s="124">
        <f t="shared" si="138"/>
        <v>0</v>
      </c>
      <c r="GL8" s="124">
        <f t="shared" si="139"/>
        <v>0</v>
      </c>
      <c r="GW8" s="75" t="s">
        <v>19</v>
      </c>
      <c r="GX8" s="188"/>
      <c r="GY8" s="189"/>
      <c r="GZ8" s="190"/>
      <c r="HB8" s="188"/>
      <c r="HC8" s="191">
        <f>-BN10+AH17-AH21</f>
        <v>-396972.67418585921</v>
      </c>
      <c r="HD8" s="192">
        <f>-AH30</f>
        <v>-775239.05719875777</v>
      </c>
      <c r="HE8" s="82">
        <f>-AH39</f>
        <v>-360188.53969634202</v>
      </c>
      <c r="HF8" s="192">
        <f>-AH55</f>
        <v>-335965.87554073159</v>
      </c>
      <c r="HH8" s="188"/>
    </row>
    <row r="9" spans="1:223" outlineLevel="1">
      <c r="A9" s="6" t="s">
        <v>20</v>
      </c>
      <c r="B9" s="6" t="s">
        <v>21</v>
      </c>
      <c r="C9" s="13"/>
      <c r="D9" s="125">
        <f>'[2]Yearly BTX'!D9</f>
        <v>463262.36467510118</v>
      </c>
      <c r="E9" s="125">
        <f>'[2]Yearly BTX'!E9</f>
        <v>460091.04864396557</v>
      </c>
      <c r="F9" s="125">
        <f>'[2]Yearly BTX'!F9</f>
        <v>456941.4422230557</v>
      </c>
      <c r="G9" s="125">
        <f>'[2]Yearly BTX'!G9</f>
        <v>453813.39679672697</v>
      </c>
      <c r="H9" s="125">
        <f>'[2]Yearly BTX'!H9</f>
        <v>450706.76476670027</v>
      </c>
      <c r="I9" s="125">
        <f>'[2]Yearly BTX'!I9</f>
        <v>447621.39954509772</v>
      </c>
      <c r="J9" s="125">
        <f>'[2]Yearly BTX'!J9</f>
        <v>444557.15554752573</v>
      </c>
      <c r="K9" s="125">
        <f>'[2]Yearly BTX'!K9</f>
        <v>441513.88818620518</v>
      </c>
      <c r="L9" s="125">
        <f>'[2]Yearly BTX'!L9</f>
        <v>438491.45386314951</v>
      </c>
      <c r="M9" s="125">
        <f>'[2]Yearly BTX'!M9</f>
        <v>435489.70996338892</v>
      </c>
      <c r="N9" s="125">
        <f>'[2]Yearly BTX'!N9</f>
        <v>432508.51484824053</v>
      </c>
      <c r="O9" s="125">
        <f>'[2]Yearly BTX'!O9</f>
        <v>429547.72784862574</v>
      </c>
      <c r="P9" s="125">
        <f>'[2]Yearly BTX'!P9</f>
        <v>426607.20925843198</v>
      </c>
      <c r="Q9" s="125">
        <f>'[2]Yearly BTX'!Q9</f>
        <v>423686.82032792148</v>
      </c>
      <c r="R9" s="125">
        <f>'[2]Yearly BTX'!R9</f>
        <v>420786.42325718357</v>
      </c>
      <c r="S9" s="125">
        <f>'[2]Yearly BTX'!S9</f>
        <v>417905.8811896327</v>
      </c>
      <c r="T9" s="125">
        <f>'[2]Yearly BTX'!T9</f>
        <v>415045.05820555106</v>
      </c>
      <c r="U9" s="125">
        <f>'[2]Yearly BTX'!U9</f>
        <v>412203.81931567495</v>
      </c>
      <c r="V9" s="125">
        <f>'[2]Yearly BTX'!V9</f>
        <v>409382.03045482514</v>
      </c>
      <c r="W9" s="125">
        <f>'[2]Yearly BTX'!W9</f>
        <v>406579.55847558129</v>
      </c>
      <c r="X9" s="125">
        <f>'[2]Yearly BTX'!X9</f>
        <v>403796.27114199882</v>
      </c>
      <c r="Y9" s="125">
        <f>'[2]Yearly BTX'!Y9</f>
        <v>401032.03712336993</v>
      </c>
      <c r="Z9" s="125">
        <f>'[2]Yearly BTX'!Z9</f>
        <v>398286.72598802601</v>
      </c>
      <c r="AA9" s="125">
        <f>'[2]Yearly BTX'!AA9</f>
        <v>395560.20819718373</v>
      </c>
      <c r="AB9" s="125">
        <f>'[2]Yearly BTX'!AB9</f>
        <v>392852.35509883228</v>
      </c>
      <c r="AC9" s="125">
        <f>'[2]Yearly BTX'!AC9</f>
        <v>390163.0389216633</v>
      </c>
      <c r="AD9" s="125">
        <f>'[2]Yearly BTX'!AD9</f>
        <v>387492.13276904152</v>
      </c>
      <c r="AE9" s="125">
        <f>'[2]Yearly BTX'!AE9</f>
        <v>384839.51061301725</v>
      </c>
      <c r="AF9" s="125">
        <f>'[2]Yearly BTX'!AF9</f>
        <v>382205.04728837957</v>
      </c>
      <c r="AG9" s="125">
        <f>'[2]Yearly BTX'!AG9</f>
        <v>379588.61848675087</v>
      </c>
      <c r="AH9" s="125">
        <f>'[2]Yearly BTX'!AH9</f>
        <v>376990.10075072048</v>
      </c>
      <c r="AI9" s="187"/>
      <c r="AJ9" s="125">
        <f>'[3]Yearly BTX'!D9</f>
        <v>43750.7454163523</v>
      </c>
      <c r="AK9" s="125">
        <f>'[3]Yearly BTX'!E9</f>
        <v>43750.7454163523</v>
      </c>
      <c r="AL9" s="125">
        <f>'[3]Yearly BTX'!F9</f>
        <v>43750.7454163523</v>
      </c>
      <c r="AM9" s="125">
        <f>'[3]Yearly BTX'!G9</f>
        <v>43750.7454163523</v>
      </c>
      <c r="AN9" s="125">
        <f>'[3]Yearly BTX'!H9</f>
        <v>43750.7454163523</v>
      </c>
      <c r="AO9" s="125">
        <f>'[3]Yearly BTX'!I9</f>
        <v>43750.7454163523</v>
      </c>
      <c r="AP9" s="125">
        <f>'[3]Yearly BTX'!J9</f>
        <v>43750.7454163523</v>
      </c>
      <c r="AQ9" s="125">
        <f>'[3]Yearly BTX'!K9</f>
        <v>43750.7454163523</v>
      </c>
      <c r="AR9" s="125">
        <f>'[3]Yearly BTX'!L9</f>
        <v>43750.7454163523</v>
      </c>
      <c r="AS9" s="125">
        <f>'[3]Yearly BTX'!M9</f>
        <v>43750.7454163523</v>
      </c>
      <c r="AT9" s="125">
        <f>'[3]Yearly BTX'!N9</f>
        <v>43750.7454163523</v>
      </c>
      <c r="AU9" s="125">
        <f>'[3]Yearly BTX'!O9</f>
        <v>43750.7454163523</v>
      </c>
      <c r="AV9" s="125">
        <f>'[3]Yearly BTX'!P9</f>
        <v>43750.7454163523</v>
      </c>
      <c r="AW9" s="125">
        <f>'[3]Yearly BTX'!Q9</f>
        <v>43750.7454163523</v>
      </c>
      <c r="AX9" s="125">
        <f>'[3]Yearly BTX'!R9</f>
        <v>43750.7454163523</v>
      </c>
      <c r="AY9" s="125">
        <f>'[3]Yearly BTX'!S9</f>
        <v>43750.7454163523</v>
      </c>
      <c r="AZ9" s="125">
        <f>'[3]Yearly BTX'!T9</f>
        <v>43750.7454163523</v>
      </c>
      <c r="BA9" s="125">
        <f>'[3]Yearly BTX'!U9</f>
        <v>43750.7454163523</v>
      </c>
      <c r="BB9" s="125">
        <f>'[3]Yearly BTX'!V9</f>
        <v>43750.7454163523</v>
      </c>
      <c r="BC9" s="125">
        <f>'[3]Yearly BTX'!W9</f>
        <v>43750.7454163523</v>
      </c>
      <c r="BD9" s="125">
        <f>'[3]Yearly BTX'!X9</f>
        <v>43750.7454163523</v>
      </c>
      <c r="BE9" s="125">
        <f>'[3]Yearly BTX'!Y9</f>
        <v>43750.7454163523</v>
      </c>
      <c r="BF9" s="125">
        <f>'[3]Yearly BTX'!Z9</f>
        <v>43750.7454163523</v>
      </c>
      <c r="BG9" s="125">
        <f>'[3]Yearly BTX'!AA9</f>
        <v>43750.7454163523</v>
      </c>
      <c r="BH9" s="125">
        <f>'[3]Yearly BTX'!AB9</f>
        <v>43750.7454163523</v>
      </c>
      <c r="BI9" s="125">
        <f>'[3]Yearly BTX'!AC9</f>
        <v>43750.7454163523</v>
      </c>
      <c r="BJ9" s="125">
        <f>'[3]Yearly BTX'!AD9</f>
        <v>43750.7454163523</v>
      </c>
      <c r="BK9" s="125">
        <f>'[3]Yearly BTX'!AE9</f>
        <v>43750.7454163523</v>
      </c>
      <c r="BL9" s="125">
        <f>'[3]Yearly BTX'!AF9</f>
        <v>43750.7454163523</v>
      </c>
      <c r="BM9" s="125">
        <f>'[3]Yearly BTX'!AG9</f>
        <v>43750.7454163523</v>
      </c>
      <c r="BN9" s="125">
        <f>'[3]Yearly BTX'!AH9</f>
        <v>43750.7454163523</v>
      </c>
      <c r="BP9" s="125">
        <f t="shared" si="171"/>
        <v>507013.11009145348</v>
      </c>
      <c r="BQ9" s="125">
        <f t="shared" si="140"/>
        <v>503841.79406031786</v>
      </c>
      <c r="BR9" s="125">
        <f t="shared" si="141"/>
        <v>500692.18763940799</v>
      </c>
      <c r="BS9" s="125">
        <f t="shared" si="142"/>
        <v>497564.14221307926</v>
      </c>
      <c r="BT9" s="125">
        <f t="shared" si="143"/>
        <v>494457.51018305257</v>
      </c>
      <c r="BU9" s="125">
        <f t="shared" si="144"/>
        <v>491372.14496145002</v>
      </c>
      <c r="BV9" s="125">
        <f t="shared" si="145"/>
        <v>488307.90096387803</v>
      </c>
      <c r="BW9" s="125">
        <f t="shared" si="146"/>
        <v>485264.63360255747</v>
      </c>
      <c r="BX9" s="125">
        <f t="shared" si="147"/>
        <v>482242.1992795018</v>
      </c>
      <c r="BY9" s="125">
        <f t="shared" si="148"/>
        <v>479240.45537974121</v>
      </c>
      <c r="BZ9" s="125">
        <f t="shared" si="149"/>
        <v>476259.26026459283</v>
      </c>
      <c r="CA9" s="125">
        <f t="shared" si="150"/>
        <v>473298.47326497803</v>
      </c>
      <c r="CB9" s="125">
        <f t="shared" si="151"/>
        <v>470357.95467478427</v>
      </c>
      <c r="CC9" s="125">
        <f t="shared" si="152"/>
        <v>467437.56574427377</v>
      </c>
      <c r="CD9" s="125">
        <f t="shared" si="153"/>
        <v>464537.16867353587</v>
      </c>
      <c r="CE9" s="125">
        <f t="shared" si="154"/>
        <v>461656.62660598499</v>
      </c>
      <c r="CF9" s="125">
        <f t="shared" si="155"/>
        <v>458795.80362190335</v>
      </c>
      <c r="CG9" s="125">
        <f t="shared" si="156"/>
        <v>455954.56473202724</v>
      </c>
      <c r="CH9" s="125">
        <f t="shared" si="157"/>
        <v>453132.77587117744</v>
      </c>
      <c r="CI9" s="125">
        <f t="shared" si="158"/>
        <v>450330.30389193358</v>
      </c>
      <c r="CJ9" s="125">
        <f t="shared" si="159"/>
        <v>447547.01655835111</v>
      </c>
      <c r="CK9" s="125">
        <f t="shared" si="160"/>
        <v>444782.78253972222</v>
      </c>
      <c r="CL9" s="125">
        <f t="shared" si="161"/>
        <v>442037.4714043783</v>
      </c>
      <c r="CM9" s="125">
        <f t="shared" si="162"/>
        <v>439310.95361353602</v>
      </c>
      <c r="CN9" s="125">
        <f t="shared" si="163"/>
        <v>436603.10051518457</v>
      </c>
      <c r="CO9" s="125">
        <f t="shared" si="164"/>
        <v>433913.7843380156</v>
      </c>
      <c r="CP9" s="125">
        <f t="shared" si="165"/>
        <v>431242.87818539381</v>
      </c>
      <c r="CQ9" s="125">
        <f t="shared" si="166"/>
        <v>428590.25602936954</v>
      </c>
      <c r="CR9" s="125">
        <f t="shared" si="167"/>
        <v>425955.79270473187</v>
      </c>
      <c r="CS9" s="125">
        <f t="shared" si="168"/>
        <v>423339.36390310316</v>
      </c>
      <c r="CT9" s="125">
        <f t="shared" si="169"/>
        <v>420740.84616707277</v>
      </c>
      <c r="CU9" s="187"/>
      <c r="CV9" s="125">
        <f>'[2]Yearly BTX'!AJ9</f>
        <v>463262.36467510118</v>
      </c>
      <c r="CW9" s="125">
        <f>'[2]Yearly BTX'!AK9</f>
        <v>460091.04864396557</v>
      </c>
      <c r="CX9" s="125">
        <f>'[2]Yearly BTX'!AL9</f>
        <v>456941.4422230557</v>
      </c>
      <c r="CY9" s="125">
        <f>'[2]Yearly BTX'!AM9</f>
        <v>453813.39679672697</v>
      </c>
      <c r="CZ9" s="125">
        <f>'[2]Yearly BTX'!AN9</f>
        <v>450706.76476670027</v>
      </c>
      <c r="DA9" s="125">
        <f>'[2]Yearly BTX'!AO9</f>
        <v>447621.39954509772</v>
      </c>
      <c r="DB9" s="125">
        <f>'[2]Yearly BTX'!AP9</f>
        <v>444557.15554752573</v>
      </c>
      <c r="DC9" s="125">
        <f>'[2]Yearly BTX'!AQ9</f>
        <v>441513.88818620518</v>
      </c>
      <c r="DD9" s="125">
        <f>'[2]Yearly BTX'!AR9</f>
        <v>438491.45386314951</v>
      </c>
      <c r="DE9" s="125">
        <f>'[2]Yearly BTX'!AS9</f>
        <v>435489.70996338892</v>
      </c>
      <c r="DF9" s="125">
        <f>'[2]Yearly BTX'!AT9</f>
        <v>432508.51484824053</v>
      </c>
      <c r="DG9" s="125">
        <f>'[2]Yearly BTX'!AU9</f>
        <v>429547.72784862574</v>
      </c>
      <c r="DH9" s="125">
        <f>'[2]Yearly BTX'!AV9</f>
        <v>426607.20925843198</v>
      </c>
      <c r="DI9" s="125">
        <f>'[2]Yearly BTX'!AW9</f>
        <v>423686.82032792148</v>
      </c>
      <c r="DJ9" s="125">
        <f>'[2]Yearly BTX'!AX9</f>
        <v>420786.42325718357</v>
      </c>
      <c r="DK9" s="125">
        <f>'[2]Yearly BTX'!AY9</f>
        <v>417905.8811896327</v>
      </c>
      <c r="DL9" s="125">
        <f>'[2]Yearly BTX'!AZ9</f>
        <v>415045.05820555106</v>
      </c>
      <c r="DM9" s="125">
        <f>'[2]Yearly BTX'!BA9</f>
        <v>412203.81931567495</v>
      </c>
      <c r="DN9" s="125">
        <f>'[2]Yearly BTX'!BB9</f>
        <v>409382.03045482514</v>
      </c>
      <c r="DO9" s="125">
        <f>'[2]Yearly BTX'!BC9</f>
        <v>406579.55847558129</v>
      </c>
      <c r="DP9" s="125">
        <f>'[2]Yearly BTX'!BD9</f>
        <v>403796.27114199882</v>
      </c>
      <c r="DQ9" s="125">
        <f>'[2]Yearly BTX'!BE9</f>
        <v>401032.03712336993</v>
      </c>
      <c r="DR9" s="125">
        <f>'[2]Yearly BTX'!BF9</f>
        <v>398286.72598802601</v>
      </c>
      <c r="DS9" s="125">
        <f>'[2]Yearly BTX'!BG9</f>
        <v>395560.20819718373</v>
      </c>
      <c r="DT9" s="125">
        <f>'[2]Yearly BTX'!BH9</f>
        <v>392852.35509883228</v>
      </c>
      <c r="DU9" s="125">
        <f>'[2]Yearly BTX'!BI9</f>
        <v>390163.0389216633</v>
      </c>
      <c r="DV9" s="125">
        <f>'[2]Yearly BTX'!BJ9</f>
        <v>387492.13276904152</v>
      </c>
      <c r="DW9" s="125">
        <f>'[2]Yearly BTX'!BK9</f>
        <v>384839.51061301725</v>
      </c>
      <c r="DX9" s="125">
        <f>'[2]Yearly BTX'!BL9</f>
        <v>382205.04728837957</v>
      </c>
      <c r="DY9" s="125">
        <f>'[2]Yearly BTX'!BM9</f>
        <v>379588.61848675087</v>
      </c>
      <c r="DZ9" s="125">
        <f>'[2]Yearly BTX'!BN9</f>
        <v>376990.10075072048</v>
      </c>
      <c r="EB9" s="125">
        <f>'[3]Yearly BTX'!AJ9</f>
        <v>43750.7454163523</v>
      </c>
      <c r="EC9" s="125">
        <f>'[3]Yearly BTX'!AK9</f>
        <v>43750.7454163523</v>
      </c>
      <c r="ED9" s="125">
        <f>'[3]Yearly BTX'!AL9</f>
        <v>43750.7454163523</v>
      </c>
      <c r="EE9" s="125">
        <f>'[3]Yearly BTX'!AM9</f>
        <v>43750.7454163523</v>
      </c>
      <c r="EF9" s="125">
        <f>'[3]Yearly BTX'!AN9</f>
        <v>43750.7454163523</v>
      </c>
      <c r="EG9" s="125">
        <f>'[3]Yearly BTX'!AO9</f>
        <v>43750.7454163523</v>
      </c>
      <c r="EH9" s="125">
        <f>'[3]Yearly BTX'!AP9</f>
        <v>43750.7454163523</v>
      </c>
      <c r="EI9" s="125">
        <f>'[3]Yearly BTX'!AQ9</f>
        <v>43750.7454163523</v>
      </c>
      <c r="EJ9" s="125">
        <f>'[3]Yearly BTX'!AR9</f>
        <v>43750.7454163523</v>
      </c>
      <c r="EK9" s="125">
        <f>'[3]Yearly BTX'!AS9</f>
        <v>43750.7454163523</v>
      </c>
      <c r="EL9" s="125">
        <f>'[3]Yearly BTX'!AT9</f>
        <v>43750.7454163523</v>
      </c>
      <c r="EM9" s="125">
        <f>'[3]Yearly BTX'!AU9</f>
        <v>43750.7454163523</v>
      </c>
      <c r="EN9" s="125">
        <f>'[3]Yearly BTX'!AV9</f>
        <v>43750.7454163523</v>
      </c>
      <c r="EO9" s="125">
        <f>'[3]Yearly BTX'!AW9</f>
        <v>43750.7454163523</v>
      </c>
      <c r="EP9" s="125">
        <f>'[3]Yearly BTX'!AX9</f>
        <v>43750.7454163523</v>
      </c>
      <c r="EQ9" s="125">
        <f>'[3]Yearly BTX'!AY9</f>
        <v>43750.7454163523</v>
      </c>
      <c r="ER9" s="125">
        <f>'[3]Yearly BTX'!AZ9</f>
        <v>43750.7454163523</v>
      </c>
      <c r="ES9" s="125">
        <f>'[3]Yearly BTX'!BA9</f>
        <v>43750.7454163523</v>
      </c>
      <c r="ET9" s="125">
        <f>'[3]Yearly BTX'!BB9</f>
        <v>43750.7454163523</v>
      </c>
      <c r="EU9" s="125">
        <f>'[3]Yearly BTX'!BC9</f>
        <v>43750.7454163523</v>
      </c>
      <c r="EV9" s="125">
        <f>'[3]Yearly BTX'!BD9</f>
        <v>43750.7454163523</v>
      </c>
      <c r="EW9" s="125">
        <f>'[3]Yearly BTX'!BE9</f>
        <v>43750.7454163523</v>
      </c>
      <c r="EX9" s="125">
        <f>'[3]Yearly BTX'!BF9</f>
        <v>43750.7454163523</v>
      </c>
      <c r="EY9" s="125">
        <f>'[3]Yearly BTX'!BG9</f>
        <v>43750.7454163523</v>
      </c>
      <c r="EZ9" s="125">
        <f>'[3]Yearly BTX'!BH9</f>
        <v>43750.7454163523</v>
      </c>
      <c r="FA9" s="125">
        <f>'[3]Yearly BTX'!BI9</f>
        <v>43750.7454163523</v>
      </c>
      <c r="FB9" s="125">
        <f>'[3]Yearly BTX'!BJ9</f>
        <v>43750.7454163523</v>
      </c>
      <c r="FC9" s="125">
        <f>'[3]Yearly BTX'!BK9</f>
        <v>43750.7454163523</v>
      </c>
      <c r="FD9" s="125">
        <f>'[3]Yearly BTX'!BL9</f>
        <v>43750.7454163523</v>
      </c>
      <c r="FE9" s="125">
        <f>'[3]Yearly BTX'!BM9</f>
        <v>43750.7454163523</v>
      </c>
      <c r="FF9" s="125">
        <f>'[3]Yearly BTX'!BN9</f>
        <v>43750.7454163523</v>
      </c>
      <c r="FG9" s="187"/>
      <c r="FH9" s="125">
        <f t="shared" si="170"/>
        <v>507013.11009145348</v>
      </c>
      <c r="FI9" s="125">
        <f t="shared" si="110"/>
        <v>503841.79406031786</v>
      </c>
      <c r="FJ9" s="125">
        <f t="shared" si="111"/>
        <v>500692.18763940799</v>
      </c>
      <c r="FK9" s="125">
        <f t="shared" si="112"/>
        <v>497564.14221307926</v>
      </c>
      <c r="FL9" s="125">
        <f t="shared" si="113"/>
        <v>494457.51018305257</v>
      </c>
      <c r="FM9" s="125">
        <f t="shared" si="114"/>
        <v>491372.14496145002</v>
      </c>
      <c r="FN9" s="125">
        <f t="shared" si="115"/>
        <v>488307.90096387803</v>
      </c>
      <c r="FO9" s="125">
        <f t="shared" si="116"/>
        <v>485264.63360255747</v>
      </c>
      <c r="FP9" s="125">
        <f t="shared" si="117"/>
        <v>482242.1992795018</v>
      </c>
      <c r="FQ9" s="125">
        <f t="shared" si="118"/>
        <v>479240.45537974121</v>
      </c>
      <c r="FR9" s="125">
        <f t="shared" si="119"/>
        <v>476259.26026459283</v>
      </c>
      <c r="FS9" s="125">
        <f t="shared" si="120"/>
        <v>473298.47326497803</v>
      </c>
      <c r="FT9" s="125">
        <f t="shared" si="121"/>
        <v>470357.95467478427</v>
      </c>
      <c r="FU9" s="125">
        <f t="shared" si="122"/>
        <v>467437.56574427377</v>
      </c>
      <c r="FV9" s="125">
        <f t="shared" si="123"/>
        <v>464537.16867353587</v>
      </c>
      <c r="FW9" s="125">
        <f t="shared" si="124"/>
        <v>461656.62660598499</v>
      </c>
      <c r="FX9" s="125">
        <f t="shared" si="125"/>
        <v>458795.80362190335</v>
      </c>
      <c r="FY9" s="125">
        <f t="shared" si="126"/>
        <v>455954.56473202724</v>
      </c>
      <c r="FZ9" s="125">
        <f t="shared" si="127"/>
        <v>453132.77587117744</v>
      </c>
      <c r="GA9" s="125">
        <f t="shared" si="128"/>
        <v>450330.30389193358</v>
      </c>
      <c r="GB9" s="125">
        <f t="shared" si="129"/>
        <v>447547.01655835111</v>
      </c>
      <c r="GC9" s="125">
        <f t="shared" si="130"/>
        <v>444782.78253972222</v>
      </c>
      <c r="GD9" s="125">
        <f t="shared" si="131"/>
        <v>442037.4714043783</v>
      </c>
      <c r="GE9" s="125">
        <f t="shared" si="132"/>
        <v>439310.95361353602</v>
      </c>
      <c r="GF9" s="125">
        <f t="shared" si="133"/>
        <v>436603.10051518457</v>
      </c>
      <c r="GG9" s="125">
        <f t="shared" si="134"/>
        <v>433913.7843380156</v>
      </c>
      <c r="GH9" s="125">
        <f t="shared" si="135"/>
        <v>431242.87818539381</v>
      </c>
      <c r="GI9" s="125">
        <f t="shared" si="136"/>
        <v>428590.25602936954</v>
      </c>
      <c r="GJ9" s="125">
        <f t="shared" si="137"/>
        <v>425955.79270473187</v>
      </c>
      <c r="GK9" s="125">
        <f t="shared" si="138"/>
        <v>423339.36390310316</v>
      </c>
      <c r="GL9" s="125">
        <f t="shared" si="139"/>
        <v>420740.84616707277</v>
      </c>
      <c r="GO9" t="s">
        <v>22</v>
      </c>
      <c r="GW9" s="75" t="s">
        <v>23</v>
      </c>
      <c r="HD9" s="117">
        <f>-AH33</f>
        <v>-485847.66904850228</v>
      </c>
      <c r="HE9" s="117">
        <f>-AH40</f>
        <v>-117309.23620287504</v>
      </c>
      <c r="HF9" s="117">
        <f>-AH56</f>
        <v>-111988.62518024386</v>
      </c>
    </row>
    <row r="10" spans="1:223" outlineLevel="1">
      <c r="B10" s="1" t="s">
        <v>24</v>
      </c>
      <c r="D10" s="124">
        <f>'[2]Yearly BTX'!D10</f>
        <v>0</v>
      </c>
      <c r="E10" s="124">
        <f>'[2]Yearly BTX'!E10</f>
        <v>9201.8209728793117</v>
      </c>
      <c r="F10" s="124">
        <f>'[2]Yearly BTX'!F10</f>
        <v>18277.657688922227</v>
      </c>
      <c r="G10" s="124">
        <f>'[2]Yearly BTX'!G10</f>
        <v>27228.803807803622</v>
      </c>
      <c r="H10" s="124">
        <f>'[2]Yearly BTX'!H10</f>
        <v>36056.541181336026</v>
      </c>
      <c r="I10" s="124">
        <f>'[2]Yearly BTX'!I10</f>
        <v>44762.139954509774</v>
      </c>
      <c r="J10" s="124">
        <f>'[2]Yearly BTX'!J10</f>
        <v>53346.858665703097</v>
      </c>
      <c r="K10" s="124">
        <f>'[2]Yearly BTX'!K10</f>
        <v>61811.944346068733</v>
      </c>
      <c r="L10" s="124">
        <f>'[2]Yearly BTX'!L10</f>
        <v>70158.632618103919</v>
      </c>
      <c r="M10" s="124">
        <f>'[2]Yearly BTX'!M10</f>
        <v>78388.147793410011</v>
      </c>
      <c r="N10" s="124">
        <f>'[2]Yearly BTX'!N10</f>
        <v>86501.702969648119</v>
      </c>
      <c r="O10" s="124">
        <f>'[2]Yearly BTX'!O10</f>
        <v>107386.93196215644</v>
      </c>
      <c r="P10" s="124">
        <f>'[2]Yearly BTX'!P10</f>
        <v>127982.16277752959</v>
      </c>
      <c r="Q10" s="124">
        <f>'[2]Yearly BTX'!Q10</f>
        <v>148290.38711477251</v>
      </c>
      <c r="R10" s="124">
        <f>'[2]Yearly BTX'!R10</f>
        <v>168314.56930287345</v>
      </c>
      <c r="S10" s="124">
        <f>'[2]Yearly BTX'!S10</f>
        <v>188057.6465353347</v>
      </c>
      <c r="T10" s="124">
        <f>'[2]Yearly BTX'!T10</f>
        <v>207522.5291027755</v>
      </c>
      <c r="U10" s="124">
        <f>'[2]Yearly BTX'!U10</f>
        <v>226712.10062362123</v>
      </c>
      <c r="V10" s="124">
        <f>'[2]Yearly BTX'!V10</f>
        <v>245629.21827289509</v>
      </c>
      <c r="W10" s="124">
        <f>'[2]Yearly BTX'!W10</f>
        <v>264276.71300912782</v>
      </c>
      <c r="X10" s="124">
        <f>'[2]Yearly BTX'!X10</f>
        <v>282657.38979939913</v>
      </c>
      <c r="Y10" s="124">
        <f>'[2]Yearly BTX'!Y10</f>
        <v>292753.38710006006</v>
      </c>
      <c r="Z10" s="124">
        <f>'[2]Yearly BTX'!Z10</f>
        <v>302697.91175089974</v>
      </c>
      <c r="AA10" s="124">
        <f>'[2]Yearly BTX'!AA10</f>
        <v>312492.56447577511</v>
      </c>
      <c r="AB10" s="124">
        <f>'[2]Yearly BTX'!AB10</f>
        <v>322138.93118104246</v>
      </c>
      <c r="AC10" s="124">
        <f>'[2]Yearly BTX'!AC10</f>
        <v>331638.58308341377</v>
      </c>
      <c r="AD10" s="124">
        <f>'[2]Yearly BTX'!AD10</f>
        <v>340993.07683675655</v>
      </c>
      <c r="AE10" s="124">
        <f>'[2]Yearly BTX'!AE10</f>
        <v>350203.95465784572</v>
      </c>
      <c r="AF10" s="124">
        <f>'[2]Yearly BTX'!AF10</f>
        <v>359272.74445107678</v>
      </c>
      <c r="AG10" s="124">
        <f>'[2]Yearly BTX'!AG10</f>
        <v>368200.95993214834</v>
      </c>
      <c r="AH10" s="124">
        <f>'[2]Yearly BTX'!AH10</f>
        <v>376990.10075072048</v>
      </c>
      <c r="AI10" s="187"/>
      <c r="AJ10" s="124">
        <f>'[3]Yearly BTX'!D10</f>
        <v>0</v>
      </c>
      <c r="AK10" s="124">
        <f>'[3]Yearly BTX'!E10</f>
        <v>875.01490832704599</v>
      </c>
      <c r="AL10" s="124">
        <f>'[3]Yearly BTX'!F10</f>
        <v>1750.029816654092</v>
      </c>
      <c r="AM10" s="124">
        <f>'[3]Yearly BTX'!G10</f>
        <v>2625.0447249811382</v>
      </c>
      <c r="AN10" s="124">
        <f>'[3]Yearly BTX'!H10</f>
        <v>3500.0596333081839</v>
      </c>
      <c r="AO10" s="124">
        <f>'[3]Yearly BTX'!I10</f>
        <v>4375.0745416352302</v>
      </c>
      <c r="AP10" s="124">
        <f>'[3]Yearly BTX'!J10</f>
        <v>5250.0894499622764</v>
      </c>
      <c r="AQ10" s="124">
        <f>'[3]Yearly BTX'!K10</f>
        <v>6125.1043582893226</v>
      </c>
      <c r="AR10" s="124">
        <f>'[3]Yearly BTX'!L10</f>
        <v>7000.1192666163679</v>
      </c>
      <c r="AS10" s="124">
        <f>'[3]Yearly BTX'!M10</f>
        <v>7875.1341749434141</v>
      </c>
      <c r="AT10" s="124">
        <f>'[3]Yearly BTX'!N10</f>
        <v>8750.1490832704603</v>
      </c>
      <c r="AU10" s="124">
        <f>'[3]Yearly BTX'!O10</f>
        <v>10937.686354088075</v>
      </c>
      <c r="AV10" s="124">
        <f>'[3]Yearly BTX'!P10</f>
        <v>13125.22362490569</v>
      </c>
      <c r="AW10" s="124">
        <f>'[3]Yearly BTX'!Q10</f>
        <v>15312.760895723304</v>
      </c>
      <c r="AX10" s="124">
        <f>'[3]Yearly BTX'!R10</f>
        <v>17500.298166540921</v>
      </c>
      <c r="AY10" s="124">
        <f>'[3]Yearly BTX'!S10</f>
        <v>19687.835437358532</v>
      </c>
      <c r="AZ10" s="124">
        <f>'[3]Yearly BTX'!T10</f>
        <v>21875.372708176146</v>
      </c>
      <c r="BA10" s="124">
        <f>'[3]Yearly BTX'!U10</f>
        <v>24062.909978993768</v>
      </c>
      <c r="BB10" s="124">
        <f>'[3]Yearly BTX'!V10</f>
        <v>26250.447249811379</v>
      </c>
      <c r="BC10" s="124">
        <f>'[3]Yearly BTX'!W10</f>
        <v>28437.98452062899</v>
      </c>
      <c r="BD10" s="124">
        <f>'[3]Yearly BTX'!X10</f>
        <v>30625.521791446608</v>
      </c>
      <c r="BE10" s="124">
        <f>'[3]Yearly BTX'!Y10</f>
        <v>31938.044153937179</v>
      </c>
      <c r="BF10" s="124">
        <f>'[3]Yearly BTX'!Z10</f>
        <v>33250.566516427745</v>
      </c>
      <c r="BG10" s="124">
        <f>'[3]Yearly BTX'!AA10</f>
        <v>34563.088878918315</v>
      </c>
      <c r="BH10" s="124">
        <f>'[3]Yearly BTX'!AB10</f>
        <v>35875.611241408886</v>
      </c>
      <c r="BI10" s="124">
        <f>'[3]Yearly BTX'!AC10</f>
        <v>37188.133603899456</v>
      </c>
      <c r="BJ10" s="124">
        <f>'[3]Yearly BTX'!AD10</f>
        <v>38500.655966390026</v>
      </c>
      <c r="BK10" s="124">
        <f>'[3]Yearly BTX'!AE10</f>
        <v>39813.178328880596</v>
      </c>
      <c r="BL10" s="124">
        <f>'[3]Yearly BTX'!AF10</f>
        <v>41125.700691371159</v>
      </c>
      <c r="BM10" s="124">
        <f>'[3]Yearly BTX'!AG10</f>
        <v>42438.22305386173</v>
      </c>
      <c r="BN10" s="124">
        <f>'[3]Yearly BTX'!AH10</f>
        <v>43750.7454163523</v>
      </c>
      <c r="BP10" s="124">
        <f t="shared" si="171"/>
        <v>0</v>
      </c>
      <c r="BQ10" s="124">
        <f t="shared" si="140"/>
        <v>10076.835881206358</v>
      </c>
      <c r="BR10" s="124">
        <f t="shared" si="141"/>
        <v>20027.687505576319</v>
      </c>
      <c r="BS10" s="124">
        <f t="shared" si="142"/>
        <v>29853.848532784759</v>
      </c>
      <c r="BT10" s="124">
        <f t="shared" si="143"/>
        <v>39556.600814644211</v>
      </c>
      <c r="BU10" s="124">
        <f t="shared" si="144"/>
        <v>49137.214496145003</v>
      </c>
      <c r="BV10" s="124">
        <f t="shared" si="145"/>
        <v>58596.948115665371</v>
      </c>
      <c r="BW10" s="124">
        <f t="shared" si="146"/>
        <v>67937.048704358051</v>
      </c>
      <c r="BX10" s="124">
        <f t="shared" si="147"/>
        <v>77158.751884720288</v>
      </c>
      <c r="BY10" s="124">
        <f t="shared" si="148"/>
        <v>86263.281968353433</v>
      </c>
      <c r="BZ10" s="124">
        <f t="shared" si="149"/>
        <v>95251.852052918577</v>
      </c>
      <c r="CA10" s="124">
        <f t="shared" si="150"/>
        <v>118324.61831624451</v>
      </c>
      <c r="CB10" s="124">
        <f t="shared" si="151"/>
        <v>141107.38640243528</v>
      </c>
      <c r="CC10" s="124">
        <f t="shared" si="152"/>
        <v>163603.14801049582</v>
      </c>
      <c r="CD10" s="124">
        <f t="shared" si="153"/>
        <v>185814.86746941437</v>
      </c>
      <c r="CE10" s="124">
        <f t="shared" si="154"/>
        <v>207745.48197269323</v>
      </c>
      <c r="CF10" s="124">
        <f t="shared" si="155"/>
        <v>229397.90181095165</v>
      </c>
      <c r="CG10" s="124">
        <f t="shared" si="156"/>
        <v>250775.01060261499</v>
      </c>
      <c r="CH10" s="124">
        <f t="shared" si="157"/>
        <v>271879.66552270646</v>
      </c>
      <c r="CI10" s="124">
        <f t="shared" si="158"/>
        <v>292714.69752975681</v>
      </c>
      <c r="CJ10" s="124">
        <f t="shared" si="159"/>
        <v>313282.91159084573</v>
      </c>
      <c r="CK10" s="124">
        <f t="shared" si="160"/>
        <v>324691.43125399726</v>
      </c>
      <c r="CL10" s="124">
        <f t="shared" si="161"/>
        <v>335948.47826732747</v>
      </c>
      <c r="CM10" s="124">
        <f t="shared" si="162"/>
        <v>347055.65335469344</v>
      </c>
      <c r="CN10" s="124">
        <f t="shared" si="163"/>
        <v>358014.54242245131</v>
      </c>
      <c r="CO10" s="124">
        <f t="shared" si="164"/>
        <v>368826.71668731322</v>
      </c>
      <c r="CP10" s="124">
        <f t="shared" si="165"/>
        <v>379493.73280314659</v>
      </c>
      <c r="CQ10" s="124">
        <f t="shared" si="166"/>
        <v>390017.1329867263</v>
      </c>
      <c r="CR10" s="124">
        <f t="shared" si="167"/>
        <v>400398.44514244795</v>
      </c>
      <c r="CS10" s="124">
        <f t="shared" si="168"/>
        <v>410639.1829860101</v>
      </c>
      <c r="CT10" s="124">
        <f t="shared" si="169"/>
        <v>420740.84616707277</v>
      </c>
      <c r="CU10" s="187"/>
      <c r="CV10" s="124">
        <f>'[2]Yearly BTX'!AJ10</f>
        <v>0</v>
      </c>
      <c r="CW10" s="124">
        <f>'[2]Yearly BTX'!AK10</f>
        <v>9201.8209728793117</v>
      </c>
      <c r="CX10" s="124">
        <f>'[2]Yearly BTX'!AL10</f>
        <v>18277.657688922227</v>
      </c>
      <c r="CY10" s="124">
        <f>'[2]Yearly BTX'!AM10</f>
        <v>27228.803807803622</v>
      </c>
      <c r="CZ10" s="124">
        <f>'[2]Yearly BTX'!AN10</f>
        <v>36056.541181336026</v>
      </c>
      <c r="DA10" s="124">
        <f>'[2]Yearly BTX'!AO10</f>
        <v>44762.139954509774</v>
      </c>
      <c r="DB10" s="124">
        <f>'[2]Yearly BTX'!AP10</f>
        <v>53346.858665703097</v>
      </c>
      <c r="DC10" s="124">
        <f>'[2]Yearly BTX'!AQ10</f>
        <v>61811.944346068733</v>
      </c>
      <c r="DD10" s="124">
        <f>'[2]Yearly BTX'!AR10</f>
        <v>70158.632618103919</v>
      </c>
      <c r="DE10" s="124">
        <f>'[2]Yearly BTX'!AS10</f>
        <v>78388.147793410011</v>
      </c>
      <c r="DF10" s="124">
        <f>'[2]Yearly BTX'!AT10</f>
        <v>86501.702969648119</v>
      </c>
      <c r="DG10" s="124">
        <f>'[2]Yearly BTX'!AU10</f>
        <v>107386.93196215644</v>
      </c>
      <c r="DH10" s="124">
        <f>'[2]Yearly BTX'!AV10</f>
        <v>127982.16277752959</v>
      </c>
      <c r="DI10" s="124">
        <f>'[2]Yearly BTX'!AW10</f>
        <v>148290.38711477251</v>
      </c>
      <c r="DJ10" s="124">
        <f>'[2]Yearly BTX'!AX10</f>
        <v>168314.56930287345</v>
      </c>
      <c r="DK10" s="124">
        <f>'[2]Yearly BTX'!AY10</f>
        <v>188057.6465353347</v>
      </c>
      <c r="DL10" s="124">
        <f>'[2]Yearly BTX'!AZ10</f>
        <v>207522.5291027755</v>
      </c>
      <c r="DM10" s="124">
        <f>'[2]Yearly BTX'!BA10</f>
        <v>226712.10062362123</v>
      </c>
      <c r="DN10" s="124">
        <f>'[2]Yearly BTX'!BB10</f>
        <v>245629.21827289509</v>
      </c>
      <c r="DO10" s="124">
        <f>'[2]Yearly BTX'!BC10</f>
        <v>264276.71300912782</v>
      </c>
      <c r="DP10" s="124">
        <f>'[2]Yearly BTX'!BD10</f>
        <v>282657.38979939913</v>
      </c>
      <c r="DQ10" s="124">
        <f>'[2]Yearly BTX'!BE10</f>
        <v>292753.38710006006</v>
      </c>
      <c r="DR10" s="124">
        <f>'[2]Yearly BTX'!BF10</f>
        <v>302697.91175089974</v>
      </c>
      <c r="DS10" s="124">
        <f>'[2]Yearly BTX'!BG10</f>
        <v>312492.56447577511</v>
      </c>
      <c r="DT10" s="124">
        <f>'[2]Yearly BTX'!BH10</f>
        <v>322138.93118104246</v>
      </c>
      <c r="DU10" s="124">
        <f>'[2]Yearly BTX'!BI10</f>
        <v>331638.58308341377</v>
      </c>
      <c r="DV10" s="124">
        <f>'[2]Yearly BTX'!BJ10</f>
        <v>340993.07683675655</v>
      </c>
      <c r="DW10" s="124">
        <f>'[2]Yearly BTX'!BK10</f>
        <v>350203.95465784572</v>
      </c>
      <c r="DX10" s="124">
        <f>'[2]Yearly BTX'!BL10</f>
        <v>359272.74445107678</v>
      </c>
      <c r="DY10" s="124">
        <f>'[2]Yearly BTX'!BM10</f>
        <v>368200.95993214834</v>
      </c>
      <c r="DZ10" s="124">
        <f>'[2]Yearly BTX'!BN10</f>
        <v>376990.10075072048</v>
      </c>
      <c r="EB10" s="124">
        <f>'[3]Yearly BTX'!AJ10</f>
        <v>0</v>
      </c>
      <c r="EC10" s="124">
        <f>'[3]Yearly BTX'!AK10</f>
        <v>875.01490832704599</v>
      </c>
      <c r="ED10" s="124">
        <f>'[3]Yearly BTX'!AL10</f>
        <v>1750.029816654092</v>
      </c>
      <c r="EE10" s="124">
        <f>'[3]Yearly BTX'!AM10</f>
        <v>2625.0447249811382</v>
      </c>
      <c r="EF10" s="124">
        <f>'[3]Yearly BTX'!AN10</f>
        <v>3500.0596333081839</v>
      </c>
      <c r="EG10" s="124">
        <f>'[3]Yearly BTX'!AO10</f>
        <v>4375.0745416352302</v>
      </c>
      <c r="EH10" s="124">
        <f>'[3]Yearly BTX'!AP10</f>
        <v>5250.0894499622764</v>
      </c>
      <c r="EI10" s="124">
        <f>'[3]Yearly BTX'!AQ10</f>
        <v>6125.1043582893226</v>
      </c>
      <c r="EJ10" s="124">
        <f>'[3]Yearly BTX'!AR10</f>
        <v>7000.1192666163679</v>
      </c>
      <c r="EK10" s="124">
        <f>'[3]Yearly BTX'!AS10</f>
        <v>7875.1341749434141</v>
      </c>
      <c r="EL10" s="124">
        <f>'[3]Yearly BTX'!AT10</f>
        <v>8750.1490832704603</v>
      </c>
      <c r="EM10" s="124">
        <f>'[3]Yearly BTX'!AU10</f>
        <v>10937.686354088075</v>
      </c>
      <c r="EN10" s="124">
        <f>'[3]Yearly BTX'!AV10</f>
        <v>13125.22362490569</v>
      </c>
      <c r="EO10" s="124">
        <f>'[3]Yearly BTX'!AW10</f>
        <v>15312.760895723304</v>
      </c>
      <c r="EP10" s="124">
        <f>'[3]Yearly BTX'!AX10</f>
        <v>17500.298166540921</v>
      </c>
      <c r="EQ10" s="124">
        <f>'[3]Yearly BTX'!AY10</f>
        <v>19687.835437358532</v>
      </c>
      <c r="ER10" s="124">
        <f>'[3]Yearly BTX'!AZ10</f>
        <v>21875.372708176146</v>
      </c>
      <c r="ES10" s="124">
        <f>'[3]Yearly BTX'!BA10</f>
        <v>24062.909978993768</v>
      </c>
      <c r="ET10" s="124">
        <f>'[3]Yearly BTX'!BB10</f>
        <v>26250.447249811379</v>
      </c>
      <c r="EU10" s="124">
        <f>'[3]Yearly BTX'!BC10</f>
        <v>28437.98452062899</v>
      </c>
      <c r="EV10" s="124">
        <f>'[3]Yearly BTX'!BD10</f>
        <v>30625.521791446608</v>
      </c>
      <c r="EW10" s="124">
        <f>'[3]Yearly BTX'!BE10</f>
        <v>31938.044153937179</v>
      </c>
      <c r="EX10" s="124">
        <f>'[3]Yearly BTX'!BF10</f>
        <v>33250.566516427745</v>
      </c>
      <c r="EY10" s="124">
        <f>'[3]Yearly BTX'!BG10</f>
        <v>34563.088878918315</v>
      </c>
      <c r="EZ10" s="124">
        <f>'[3]Yearly BTX'!BH10</f>
        <v>35875.611241408886</v>
      </c>
      <c r="FA10" s="124">
        <f>'[3]Yearly BTX'!BI10</f>
        <v>37188.133603899456</v>
      </c>
      <c r="FB10" s="124">
        <f>'[3]Yearly BTX'!BJ10</f>
        <v>38500.655966390026</v>
      </c>
      <c r="FC10" s="124">
        <f>'[3]Yearly BTX'!BK10</f>
        <v>39813.178328880596</v>
      </c>
      <c r="FD10" s="124">
        <f>'[3]Yearly BTX'!BL10</f>
        <v>41125.700691371159</v>
      </c>
      <c r="FE10" s="124">
        <f>'[3]Yearly BTX'!BM10</f>
        <v>42438.22305386173</v>
      </c>
      <c r="FF10" s="124">
        <f>'[3]Yearly BTX'!BN10</f>
        <v>43750.7454163523</v>
      </c>
      <c r="FG10" s="187"/>
      <c r="FH10" s="124">
        <f t="shared" si="170"/>
        <v>0</v>
      </c>
      <c r="FI10" s="124">
        <f t="shared" si="110"/>
        <v>10076.835881206358</v>
      </c>
      <c r="FJ10" s="124">
        <f t="shared" si="111"/>
        <v>20027.687505576319</v>
      </c>
      <c r="FK10" s="124">
        <f t="shared" si="112"/>
        <v>29853.848532784759</v>
      </c>
      <c r="FL10" s="124">
        <f t="shared" si="113"/>
        <v>39556.600814644211</v>
      </c>
      <c r="FM10" s="124">
        <f t="shared" si="114"/>
        <v>49137.214496145003</v>
      </c>
      <c r="FN10" s="124">
        <f t="shared" si="115"/>
        <v>58596.948115665371</v>
      </c>
      <c r="FO10" s="124">
        <f t="shared" si="116"/>
        <v>67937.048704358051</v>
      </c>
      <c r="FP10" s="124">
        <f t="shared" si="117"/>
        <v>77158.751884720288</v>
      </c>
      <c r="FQ10" s="124">
        <f t="shared" si="118"/>
        <v>86263.281968353433</v>
      </c>
      <c r="FR10" s="124">
        <f t="shared" si="119"/>
        <v>95251.852052918577</v>
      </c>
      <c r="FS10" s="124">
        <f t="shared" si="120"/>
        <v>118324.61831624451</v>
      </c>
      <c r="FT10" s="124">
        <f t="shared" si="121"/>
        <v>141107.38640243528</v>
      </c>
      <c r="FU10" s="124">
        <f t="shared" si="122"/>
        <v>163603.14801049582</v>
      </c>
      <c r="FV10" s="124">
        <f t="shared" si="123"/>
        <v>185814.86746941437</v>
      </c>
      <c r="FW10" s="124">
        <f t="shared" si="124"/>
        <v>207745.48197269323</v>
      </c>
      <c r="FX10" s="124">
        <f t="shared" si="125"/>
        <v>229397.90181095165</v>
      </c>
      <c r="FY10" s="124">
        <f t="shared" si="126"/>
        <v>250775.01060261499</v>
      </c>
      <c r="FZ10" s="124">
        <f t="shared" si="127"/>
        <v>271879.66552270646</v>
      </c>
      <c r="GA10" s="124">
        <f t="shared" si="128"/>
        <v>292714.69752975681</v>
      </c>
      <c r="GB10" s="124">
        <f t="shared" si="129"/>
        <v>313282.91159084573</v>
      </c>
      <c r="GC10" s="124">
        <f t="shared" si="130"/>
        <v>324691.43125399726</v>
      </c>
      <c r="GD10" s="124">
        <f t="shared" si="131"/>
        <v>335948.47826732747</v>
      </c>
      <c r="GE10" s="124">
        <f t="shared" si="132"/>
        <v>347055.65335469344</v>
      </c>
      <c r="GF10" s="124">
        <f t="shared" si="133"/>
        <v>358014.54242245131</v>
      </c>
      <c r="GG10" s="124">
        <f t="shared" si="134"/>
        <v>368826.71668731322</v>
      </c>
      <c r="GH10" s="124">
        <f t="shared" si="135"/>
        <v>379493.73280314659</v>
      </c>
      <c r="GI10" s="124">
        <f t="shared" si="136"/>
        <v>390017.1329867263</v>
      </c>
      <c r="GJ10" s="124">
        <f t="shared" si="137"/>
        <v>400398.44514244795</v>
      </c>
      <c r="GK10" s="124">
        <f t="shared" si="138"/>
        <v>410639.1829860101</v>
      </c>
      <c r="GL10" s="124">
        <f t="shared" si="139"/>
        <v>420740.84616707277</v>
      </c>
      <c r="GO10" t="s">
        <v>25</v>
      </c>
      <c r="GP10" s="2" t="e">
        <f>#REF!-#REF!</f>
        <v>#REF!</v>
      </c>
      <c r="GW10" s="75" t="s">
        <v>26</v>
      </c>
      <c r="GY10" s="193" t="e">
        <f>#REF!-#REF!</f>
        <v>#REF!</v>
      </c>
      <c r="HA10" s="81">
        <f>65</f>
        <v>65</v>
      </c>
      <c r="HG10" s="2">
        <f>AH63</f>
        <v>2671.3718149173355</v>
      </c>
    </row>
    <row r="11" spans="1:223" outlineLevel="1">
      <c r="B11" s="1" t="s">
        <v>27</v>
      </c>
      <c r="D11" s="124">
        <f>'[2]Yearly BTX'!D11</f>
        <v>463262.36467510118</v>
      </c>
      <c r="E11" s="124">
        <f>'[2]Yearly BTX'!E11</f>
        <v>450889.22767108626</v>
      </c>
      <c r="F11" s="124">
        <f>'[2]Yearly BTX'!F11</f>
        <v>438663.78453413345</v>
      </c>
      <c r="G11" s="124">
        <f>'[2]Yearly BTX'!G11</f>
        <v>426584.59298892337</v>
      </c>
      <c r="H11" s="124">
        <f>'[2]Yearly BTX'!H11</f>
        <v>414650.22358536423</v>
      </c>
      <c r="I11" s="124">
        <f>'[2]Yearly BTX'!I11</f>
        <v>402859.25959058793</v>
      </c>
      <c r="J11" s="124">
        <f>'[2]Yearly BTX'!J11</f>
        <v>391210.29688182264</v>
      </c>
      <c r="K11" s="124">
        <f>'[2]Yearly BTX'!K11</f>
        <v>379701.94384013646</v>
      </c>
      <c r="L11" s="124">
        <f>'[2]Yearly BTX'!L11</f>
        <v>368332.82124504558</v>
      </c>
      <c r="M11" s="124">
        <f>'[2]Yearly BTX'!M11</f>
        <v>357101.56216997892</v>
      </c>
      <c r="N11" s="124">
        <f>'[2]Yearly BTX'!N11</f>
        <v>346006.81187859242</v>
      </c>
      <c r="O11" s="124">
        <f>'[2]Yearly BTX'!O11</f>
        <v>322160.79588646931</v>
      </c>
      <c r="P11" s="124">
        <f>'[2]Yearly BTX'!P11</f>
        <v>298625.04648090235</v>
      </c>
      <c r="Q11" s="124">
        <f>'[2]Yearly BTX'!Q11</f>
        <v>275396.43321314896</v>
      </c>
      <c r="R11" s="124">
        <f>'[2]Yearly BTX'!R11</f>
        <v>252471.85395431012</v>
      </c>
      <c r="S11" s="124">
        <f>'[2]Yearly BTX'!S11</f>
        <v>229848.23465429799</v>
      </c>
      <c r="T11" s="124">
        <f>'[2]Yearly BTX'!T11</f>
        <v>207522.52910277556</v>
      </c>
      <c r="U11" s="124">
        <f>'[2]Yearly BTX'!U11</f>
        <v>185491.71869205372</v>
      </c>
      <c r="V11" s="124">
        <f>'[2]Yearly BTX'!V11</f>
        <v>163752.81218193006</v>
      </c>
      <c r="W11" s="124">
        <f>'[2]Yearly BTX'!W11</f>
        <v>142302.84546645347</v>
      </c>
      <c r="X11" s="124">
        <f>'[2]Yearly BTX'!X11</f>
        <v>121138.88134259969</v>
      </c>
      <c r="Y11" s="124">
        <f>'[2]Yearly BTX'!Y11</f>
        <v>108278.65002330986</v>
      </c>
      <c r="Z11" s="124">
        <f>'[2]Yearly BTX'!Z11</f>
        <v>95588.814237126266</v>
      </c>
      <c r="AA11" s="124">
        <f>'[2]Yearly BTX'!AA11</f>
        <v>83067.643721408618</v>
      </c>
      <c r="AB11" s="124">
        <f>'[2]Yearly BTX'!AB11</f>
        <v>70713.423917789827</v>
      </c>
      <c r="AC11" s="124">
        <f>'[2]Yearly BTX'!AC11</f>
        <v>58524.455838249531</v>
      </c>
      <c r="AD11" s="124">
        <f>'[2]Yearly BTX'!AD11</f>
        <v>46499.055932284973</v>
      </c>
      <c r="AE11" s="124">
        <f>'[2]Yearly BTX'!AE11</f>
        <v>34635.555955171527</v>
      </c>
      <c r="AF11" s="124">
        <f>'[2]Yearly BTX'!AF11</f>
        <v>22932.302837302792</v>
      </c>
      <c r="AG11" s="124">
        <f>'[2]Yearly BTX'!AG11</f>
        <v>11387.658554602531</v>
      </c>
      <c r="AH11" s="124">
        <f>'[2]Yearly BTX'!AH11</f>
        <v>0</v>
      </c>
      <c r="AI11" s="187"/>
      <c r="AJ11" s="124">
        <f>'[3]Yearly BTX'!D11</f>
        <v>43750.7454163523</v>
      </c>
      <c r="AK11" s="124">
        <f>'[3]Yearly BTX'!E11</f>
        <v>42875.730508025255</v>
      </c>
      <c r="AL11" s="124">
        <f>'[3]Yearly BTX'!F11</f>
        <v>42000.715599698211</v>
      </c>
      <c r="AM11" s="124">
        <f>'[3]Yearly BTX'!G11</f>
        <v>41125.700691371159</v>
      </c>
      <c r="AN11" s="124">
        <f>'[3]Yearly BTX'!H11</f>
        <v>40250.685783044115</v>
      </c>
      <c r="AO11" s="124">
        <f>'[3]Yearly BTX'!I11</f>
        <v>39375.670874717071</v>
      </c>
      <c r="AP11" s="124">
        <f>'[3]Yearly BTX'!J11</f>
        <v>38500.655966390026</v>
      </c>
      <c r="AQ11" s="124">
        <f>'[3]Yearly BTX'!K11</f>
        <v>37625.641058062974</v>
      </c>
      <c r="AR11" s="124">
        <f>'[3]Yearly BTX'!L11</f>
        <v>36750.62614973593</v>
      </c>
      <c r="AS11" s="124">
        <f>'[3]Yearly BTX'!M11</f>
        <v>35875.611241408886</v>
      </c>
      <c r="AT11" s="124">
        <f>'[3]Yearly BTX'!N11</f>
        <v>35000.596333081841</v>
      </c>
      <c r="AU11" s="124">
        <f>'[3]Yearly BTX'!O11</f>
        <v>32813.059062264227</v>
      </c>
      <c r="AV11" s="124">
        <f>'[3]Yearly BTX'!P11</f>
        <v>30625.521791446612</v>
      </c>
      <c r="AW11" s="124">
        <f>'[3]Yearly BTX'!Q11</f>
        <v>28437.984520628997</v>
      </c>
      <c r="AX11" s="124">
        <f>'[3]Yearly BTX'!R11</f>
        <v>26250.447249811379</v>
      </c>
      <c r="AY11" s="124">
        <f>'[3]Yearly BTX'!S11</f>
        <v>24062.909978993768</v>
      </c>
      <c r="AZ11" s="124">
        <f>'[3]Yearly BTX'!T11</f>
        <v>21875.372708176154</v>
      </c>
      <c r="BA11" s="124">
        <f>'[3]Yearly BTX'!U11</f>
        <v>19687.835437358532</v>
      </c>
      <c r="BB11" s="124">
        <f>'[3]Yearly BTX'!V11</f>
        <v>17500.298166540921</v>
      </c>
      <c r="BC11" s="124">
        <f>'[3]Yearly BTX'!W11</f>
        <v>15312.76089572331</v>
      </c>
      <c r="BD11" s="124">
        <f>'[3]Yearly BTX'!X11</f>
        <v>13125.223624905691</v>
      </c>
      <c r="BE11" s="124">
        <f>'[3]Yearly BTX'!Y11</f>
        <v>11812.701262415121</v>
      </c>
      <c r="BF11" s="124">
        <f>'[3]Yearly BTX'!Z11</f>
        <v>10500.178899924555</v>
      </c>
      <c r="BG11" s="124">
        <f>'[3]Yearly BTX'!AA11</f>
        <v>9187.6565374339843</v>
      </c>
      <c r="BH11" s="124">
        <f>'[3]Yearly BTX'!AB11</f>
        <v>7875.1341749434141</v>
      </c>
      <c r="BI11" s="124">
        <f>'[3]Yearly BTX'!AC11</f>
        <v>6562.6118124528439</v>
      </c>
      <c r="BJ11" s="124">
        <f>'[3]Yearly BTX'!AD11</f>
        <v>5250.0894499622736</v>
      </c>
      <c r="BK11" s="124">
        <f>'[3]Yearly BTX'!AE11</f>
        <v>3937.5670874717034</v>
      </c>
      <c r="BL11" s="124">
        <f>'[3]Yearly BTX'!AF11</f>
        <v>2625.0447249811405</v>
      </c>
      <c r="BM11" s="124">
        <f>'[3]Yearly BTX'!AG11</f>
        <v>1312.5223624905702</v>
      </c>
      <c r="BN11" s="124">
        <f>'[3]Yearly BTX'!AH11</f>
        <v>0</v>
      </c>
      <c r="BP11" s="124">
        <f t="shared" si="171"/>
        <v>507013.11009145348</v>
      </c>
      <c r="BQ11" s="124">
        <f t="shared" si="140"/>
        <v>493764.95817911153</v>
      </c>
      <c r="BR11" s="124">
        <f t="shared" si="141"/>
        <v>480664.50013383164</v>
      </c>
      <c r="BS11" s="124">
        <f t="shared" si="142"/>
        <v>467710.29368029453</v>
      </c>
      <c r="BT11" s="124">
        <f t="shared" si="143"/>
        <v>454900.90936840838</v>
      </c>
      <c r="BU11" s="124">
        <f t="shared" si="144"/>
        <v>442234.93046530499</v>
      </c>
      <c r="BV11" s="124">
        <f t="shared" si="145"/>
        <v>429710.95284821268</v>
      </c>
      <c r="BW11" s="124">
        <f t="shared" si="146"/>
        <v>417327.58489819942</v>
      </c>
      <c r="BX11" s="124">
        <f t="shared" si="147"/>
        <v>405083.44739478151</v>
      </c>
      <c r="BY11" s="124">
        <f t="shared" si="148"/>
        <v>392977.17341138783</v>
      </c>
      <c r="BZ11" s="124">
        <f t="shared" si="149"/>
        <v>381007.40821167425</v>
      </c>
      <c r="CA11" s="124">
        <f t="shared" si="150"/>
        <v>354973.85494873353</v>
      </c>
      <c r="CB11" s="124">
        <f t="shared" si="151"/>
        <v>329250.56827234896</v>
      </c>
      <c r="CC11" s="124">
        <f t="shared" si="152"/>
        <v>303834.41773377795</v>
      </c>
      <c r="CD11" s="124">
        <f t="shared" si="153"/>
        <v>278722.3012041215</v>
      </c>
      <c r="CE11" s="124">
        <f t="shared" si="154"/>
        <v>253911.14463329175</v>
      </c>
      <c r="CF11" s="124">
        <f t="shared" si="155"/>
        <v>229397.90181095171</v>
      </c>
      <c r="CG11" s="124">
        <f t="shared" si="156"/>
        <v>205179.55412941225</v>
      </c>
      <c r="CH11" s="124">
        <f t="shared" si="157"/>
        <v>181253.11034847097</v>
      </c>
      <c r="CI11" s="124">
        <f t="shared" si="158"/>
        <v>157615.60636217677</v>
      </c>
      <c r="CJ11" s="124">
        <f t="shared" si="159"/>
        <v>134264.10496750538</v>
      </c>
      <c r="CK11" s="124">
        <f t="shared" si="160"/>
        <v>120091.35128572499</v>
      </c>
      <c r="CL11" s="124">
        <f t="shared" si="161"/>
        <v>106088.99313705083</v>
      </c>
      <c r="CM11" s="124">
        <f t="shared" si="162"/>
        <v>92255.300258842602</v>
      </c>
      <c r="CN11" s="124">
        <f t="shared" si="163"/>
        <v>78588.558092733234</v>
      </c>
      <c r="CO11" s="124">
        <f t="shared" si="164"/>
        <v>65087.067650702375</v>
      </c>
      <c r="CP11" s="124">
        <f t="shared" si="165"/>
        <v>51749.145382247247</v>
      </c>
      <c r="CQ11" s="124">
        <f t="shared" si="166"/>
        <v>38573.12304264323</v>
      </c>
      <c r="CR11" s="124">
        <f t="shared" si="167"/>
        <v>25557.347562283932</v>
      </c>
      <c r="CS11" s="124">
        <f t="shared" si="168"/>
        <v>12700.180917093101</v>
      </c>
      <c r="CT11" s="124">
        <f t="shared" si="169"/>
        <v>0</v>
      </c>
      <c r="CU11" s="187"/>
      <c r="CV11" s="124">
        <f>'[2]Yearly BTX'!AJ11</f>
        <v>463262.36467510118</v>
      </c>
      <c r="CW11" s="124">
        <f>'[2]Yearly BTX'!AK11</f>
        <v>450889.22767108626</v>
      </c>
      <c r="CX11" s="124">
        <f>'[2]Yearly BTX'!AL11</f>
        <v>438663.78453413345</v>
      </c>
      <c r="CY11" s="124">
        <f>'[2]Yearly BTX'!AM11</f>
        <v>426584.59298892337</v>
      </c>
      <c r="CZ11" s="124">
        <f>'[2]Yearly BTX'!AN11</f>
        <v>414650.22358536423</v>
      </c>
      <c r="DA11" s="124">
        <f>'[2]Yearly BTX'!AO11</f>
        <v>402859.25959058793</v>
      </c>
      <c r="DB11" s="124">
        <f>'[2]Yearly BTX'!AP11</f>
        <v>391210.29688182264</v>
      </c>
      <c r="DC11" s="124">
        <f>'[2]Yearly BTX'!AQ11</f>
        <v>379701.94384013646</v>
      </c>
      <c r="DD11" s="124">
        <f>'[2]Yearly BTX'!AR11</f>
        <v>368332.82124504558</v>
      </c>
      <c r="DE11" s="124">
        <f>'[2]Yearly BTX'!AS11</f>
        <v>357101.56216997892</v>
      </c>
      <c r="DF11" s="124">
        <f>'[2]Yearly BTX'!AT11</f>
        <v>346006.81187859242</v>
      </c>
      <c r="DG11" s="124">
        <f>'[2]Yearly BTX'!AU11</f>
        <v>322160.79588646931</v>
      </c>
      <c r="DH11" s="124">
        <f>'[2]Yearly BTX'!AV11</f>
        <v>298625.04648090235</v>
      </c>
      <c r="DI11" s="124">
        <f>'[2]Yearly BTX'!AW11</f>
        <v>275396.43321314896</v>
      </c>
      <c r="DJ11" s="124">
        <f>'[2]Yearly BTX'!AX11</f>
        <v>252471.85395431012</v>
      </c>
      <c r="DK11" s="124">
        <f>'[2]Yearly BTX'!AY11</f>
        <v>229848.23465429799</v>
      </c>
      <c r="DL11" s="124">
        <f>'[2]Yearly BTX'!AZ11</f>
        <v>207522.52910277556</v>
      </c>
      <c r="DM11" s="124">
        <f>'[2]Yearly BTX'!BA11</f>
        <v>185491.71869205372</v>
      </c>
      <c r="DN11" s="124">
        <f>'[2]Yearly BTX'!BB11</f>
        <v>163752.81218193006</v>
      </c>
      <c r="DO11" s="124">
        <f>'[2]Yearly BTX'!BC11</f>
        <v>142302.84546645347</v>
      </c>
      <c r="DP11" s="124">
        <f>'[2]Yearly BTX'!BD11</f>
        <v>121138.88134259969</v>
      </c>
      <c r="DQ11" s="124">
        <f>'[2]Yearly BTX'!BE11</f>
        <v>108278.65002330986</v>
      </c>
      <c r="DR11" s="124">
        <f>'[2]Yearly BTX'!BF11</f>
        <v>95588.814237126266</v>
      </c>
      <c r="DS11" s="124">
        <f>'[2]Yearly BTX'!BG11</f>
        <v>83067.643721408618</v>
      </c>
      <c r="DT11" s="124">
        <f>'[2]Yearly BTX'!BH11</f>
        <v>70713.423917789827</v>
      </c>
      <c r="DU11" s="124">
        <f>'[2]Yearly BTX'!BI11</f>
        <v>58524.455838249531</v>
      </c>
      <c r="DV11" s="124">
        <f>'[2]Yearly BTX'!BJ11</f>
        <v>46499.055932284973</v>
      </c>
      <c r="DW11" s="124">
        <f>'[2]Yearly BTX'!BK11</f>
        <v>34635.555955171527</v>
      </c>
      <c r="DX11" s="124">
        <f>'[2]Yearly BTX'!BL11</f>
        <v>22932.302837302792</v>
      </c>
      <c r="DY11" s="124">
        <f>'[2]Yearly BTX'!BM11</f>
        <v>11387.658554602531</v>
      </c>
      <c r="DZ11" s="124">
        <f>'[2]Yearly BTX'!BN11</f>
        <v>0</v>
      </c>
      <c r="EB11" s="124">
        <f>'[3]Yearly BTX'!AJ11</f>
        <v>43750.7454163523</v>
      </c>
      <c r="EC11" s="124">
        <f>'[3]Yearly BTX'!AK11</f>
        <v>42875.730508025255</v>
      </c>
      <c r="ED11" s="124">
        <f>'[3]Yearly BTX'!AL11</f>
        <v>42000.715599698211</v>
      </c>
      <c r="EE11" s="124">
        <f>'[3]Yearly BTX'!AM11</f>
        <v>41125.700691371159</v>
      </c>
      <c r="EF11" s="124">
        <f>'[3]Yearly BTX'!AN11</f>
        <v>40250.685783044115</v>
      </c>
      <c r="EG11" s="124">
        <f>'[3]Yearly BTX'!AO11</f>
        <v>39375.670874717071</v>
      </c>
      <c r="EH11" s="124">
        <f>'[3]Yearly BTX'!AP11</f>
        <v>38500.655966390026</v>
      </c>
      <c r="EI11" s="124">
        <f>'[3]Yearly BTX'!AQ11</f>
        <v>37625.641058062974</v>
      </c>
      <c r="EJ11" s="124">
        <f>'[3]Yearly BTX'!AR11</f>
        <v>36750.62614973593</v>
      </c>
      <c r="EK11" s="124">
        <f>'[3]Yearly BTX'!AS11</f>
        <v>35875.611241408886</v>
      </c>
      <c r="EL11" s="124">
        <f>'[3]Yearly BTX'!AT11</f>
        <v>35000.596333081841</v>
      </c>
      <c r="EM11" s="124">
        <f>'[3]Yearly BTX'!AU11</f>
        <v>32813.059062264227</v>
      </c>
      <c r="EN11" s="124">
        <f>'[3]Yearly BTX'!AV11</f>
        <v>30625.521791446612</v>
      </c>
      <c r="EO11" s="124">
        <f>'[3]Yearly BTX'!AW11</f>
        <v>28437.984520628997</v>
      </c>
      <c r="EP11" s="124">
        <f>'[3]Yearly BTX'!AX11</f>
        <v>26250.447249811379</v>
      </c>
      <c r="EQ11" s="124">
        <f>'[3]Yearly BTX'!AY11</f>
        <v>24062.909978993768</v>
      </c>
      <c r="ER11" s="124">
        <f>'[3]Yearly BTX'!AZ11</f>
        <v>21875.372708176154</v>
      </c>
      <c r="ES11" s="124">
        <f>'[3]Yearly BTX'!BA11</f>
        <v>19687.835437358532</v>
      </c>
      <c r="ET11" s="124">
        <f>'[3]Yearly BTX'!BB11</f>
        <v>17500.298166540921</v>
      </c>
      <c r="EU11" s="124">
        <f>'[3]Yearly BTX'!BC11</f>
        <v>15312.76089572331</v>
      </c>
      <c r="EV11" s="124">
        <f>'[3]Yearly BTX'!BD11</f>
        <v>13125.223624905691</v>
      </c>
      <c r="EW11" s="124">
        <f>'[3]Yearly BTX'!BE11</f>
        <v>11812.701262415121</v>
      </c>
      <c r="EX11" s="124">
        <f>'[3]Yearly BTX'!BF11</f>
        <v>10500.178899924555</v>
      </c>
      <c r="EY11" s="124">
        <f>'[3]Yearly BTX'!BG11</f>
        <v>9187.6565374339843</v>
      </c>
      <c r="EZ11" s="124">
        <f>'[3]Yearly BTX'!BH11</f>
        <v>7875.1341749434141</v>
      </c>
      <c r="FA11" s="124">
        <f>'[3]Yearly BTX'!BI11</f>
        <v>6562.6118124528439</v>
      </c>
      <c r="FB11" s="124">
        <f>'[3]Yearly BTX'!BJ11</f>
        <v>5250.0894499622736</v>
      </c>
      <c r="FC11" s="124">
        <f>'[3]Yearly BTX'!BK11</f>
        <v>3937.5670874717034</v>
      </c>
      <c r="FD11" s="124">
        <f>'[3]Yearly BTX'!BL11</f>
        <v>2625.0447249811405</v>
      </c>
      <c r="FE11" s="124">
        <f>'[3]Yearly BTX'!BM11</f>
        <v>1312.5223624905702</v>
      </c>
      <c r="FF11" s="124">
        <f>'[3]Yearly BTX'!BN11</f>
        <v>0</v>
      </c>
      <c r="FG11" s="187"/>
      <c r="FH11" s="124">
        <f t="shared" si="170"/>
        <v>507013.11009145348</v>
      </c>
      <c r="FI11" s="124">
        <f t="shared" si="110"/>
        <v>493764.95817911153</v>
      </c>
      <c r="FJ11" s="124">
        <f t="shared" si="111"/>
        <v>480664.50013383164</v>
      </c>
      <c r="FK11" s="124">
        <f t="shared" si="112"/>
        <v>467710.29368029453</v>
      </c>
      <c r="FL11" s="124">
        <f t="shared" si="113"/>
        <v>454900.90936840838</v>
      </c>
      <c r="FM11" s="124">
        <f t="shared" si="114"/>
        <v>442234.93046530499</v>
      </c>
      <c r="FN11" s="124">
        <f t="shared" si="115"/>
        <v>429710.95284821268</v>
      </c>
      <c r="FO11" s="124">
        <f t="shared" si="116"/>
        <v>417327.58489819942</v>
      </c>
      <c r="FP11" s="124">
        <f t="shared" si="117"/>
        <v>405083.44739478151</v>
      </c>
      <c r="FQ11" s="124">
        <f t="shared" si="118"/>
        <v>392977.17341138783</v>
      </c>
      <c r="FR11" s="124">
        <f t="shared" si="119"/>
        <v>381007.40821167425</v>
      </c>
      <c r="FS11" s="124">
        <f t="shared" si="120"/>
        <v>354973.85494873353</v>
      </c>
      <c r="FT11" s="124">
        <f t="shared" si="121"/>
        <v>329250.56827234896</v>
      </c>
      <c r="FU11" s="124">
        <f t="shared" si="122"/>
        <v>303834.41773377795</v>
      </c>
      <c r="FV11" s="124">
        <f t="shared" si="123"/>
        <v>278722.3012041215</v>
      </c>
      <c r="FW11" s="124">
        <f t="shared" si="124"/>
        <v>253911.14463329175</v>
      </c>
      <c r="FX11" s="124">
        <f t="shared" si="125"/>
        <v>229397.90181095171</v>
      </c>
      <c r="FY11" s="124">
        <f t="shared" si="126"/>
        <v>205179.55412941225</v>
      </c>
      <c r="FZ11" s="124">
        <f t="shared" si="127"/>
        <v>181253.11034847097</v>
      </c>
      <c r="GA11" s="124">
        <f t="shared" si="128"/>
        <v>157615.60636217677</v>
      </c>
      <c r="GB11" s="124">
        <f t="shared" si="129"/>
        <v>134264.10496750538</v>
      </c>
      <c r="GC11" s="124">
        <f t="shared" si="130"/>
        <v>120091.35128572499</v>
      </c>
      <c r="GD11" s="124">
        <f t="shared" si="131"/>
        <v>106088.99313705083</v>
      </c>
      <c r="GE11" s="124">
        <f t="shared" si="132"/>
        <v>92255.300258842602</v>
      </c>
      <c r="GF11" s="124">
        <f t="shared" si="133"/>
        <v>78588.558092733234</v>
      </c>
      <c r="GG11" s="124">
        <f t="shared" si="134"/>
        <v>65087.067650702375</v>
      </c>
      <c r="GH11" s="124">
        <f t="shared" si="135"/>
        <v>51749.145382247247</v>
      </c>
      <c r="GI11" s="124">
        <f t="shared" si="136"/>
        <v>38573.12304264323</v>
      </c>
      <c r="GJ11" s="124">
        <f t="shared" si="137"/>
        <v>25557.347562283932</v>
      </c>
      <c r="GK11" s="124">
        <f t="shared" si="138"/>
        <v>12700.180917093101</v>
      </c>
      <c r="GL11" s="124">
        <f t="shared" si="139"/>
        <v>0</v>
      </c>
    </row>
    <row r="12" spans="1:223" outlineLevel="1">
      <c r="A12" s="1" t="s">
        <v>103</v>
      </c>
      <c r="C12" s="1"/>
      <c r="D12" s="123">
        <f>'[2]Yearly BTX'!D12</f>
        <v>7896082.1468130462</v>
      </c>
      <c r="E12" s="123">
        <f>'[2]Yearly BTX'!E12</f>
        <v>7849973.5898266099</v>
      </c>
      <c r="F12" s="123">
        <f>'[2]Yearly BTX'!F12</f>
        <v>7804163.5212753918</v>
      </c>
      <c r="G12" s="123">
        <f>'[2]Yearly BTX'!G12</f>
        <v>7758649.8412053995</v>
      </c>
      <c r="H12" s="123">
        <f>'[2]Yearly BTX'!H12</f>
        <v>7713430.4652391663</v>
      </c>
      <c r="I12" s="123">
        <f>'[2]Yearly BTX'!I12</f>
        <v>7660508.4118618341</v>
      </c>
      <c r="J12" s="123">
        <f>'[2]Yearly BTX'!J12</f>
        <v>7609166.9571024897</v>
      </c>
      <c r="K12" s="123">
        <f>'[2]Yearly BTX'!K12</f>
        <v>7558182.3935552649</v>
      </c>
      <c r="L12" s="123">
        <f>'[2]Yearly BTX'!L12</f>
        <v>7507552.1690461719</v>
      </c>
      <c r="M12" s="123">
        <f>'[2]Yearly BTX'!M12</f>
        <v>7457273.7500176951</v>
      </c>
      <c r="N12" s="123">
        <f>'[2]Yearly BTX'!N12</f>
        <v>7407344.6213912982</v>
      </c>
      <c r="O12" s="123">
        <f>'[2]Yearly BTX'!O12</f>
        <v>7337749.0381704457</v>
      </c>
      <c r="P12" s="123">
        <f>'[2]Yearly BTX'!P12</f>
        <v>7268760.07272451</v>
      </c>
      <c r="Q12" s="123">
        <f>'[2]Yearly BTX'!Q12</f>
        <v>7200372.6753121801</v>
      </c>
      <c r="R12" s="123">
        <f>'[2]Yearly BTX'!R12</f>
        <v>7132581.8369395342</v>
      </c>
      <c r="S12" s="123">
        <f>'[2]Yearly BTX'!S12</f>
        <v>7065382.5890385555</v>
      </c>
      <c r="T12" s="123">
        <f>'[2]Yearly BTX'!T12</f>
        <v>6991953.5656298455</v>
      </c>
      <c r="U12" s="123">
        <f>'[2]Yearly BTX'!U12</f>
        <v>6919201.3356543155</v>
      </c>
      <c r="V12" s="123">
        <f>'[2]Yearly BTX'!V12</f>
        <v>6847120.054988496</v>
      </c>
      <c r="W12" s="123">
        <f>'[2]Yearly BTX'!W12</f>
        <v>6775703.9279477056</v>
      </c>
      <c r="X12" s="123">
        <f>'[2]Yearly BTX'!X12</f>
        <v>6704947.2068956802</v>
      </c>
      <c r="Y12" s="123">
        <f>'[2]Yearly BTX'!Y12</f>
        <v>6637913.1441831347</v>
      </c>
      <c r="Z12" s="123">
        <f>'[2]Yearly BTX'!Z12</f>
        <v>6571494.5104373414</v>
      </c>
      <c r="AA12" s="123">
        <f>'[2]Yearly BTX'!AA12</f>
        <v>6505685.9244149877</v>
      </c>
      <c r="AB12" s="123">
        <f>'[2]Yearly BTX'!AB12</f>
        <v>6440482.050495591</v>
      </c>
      <c r="AC12" s="123">
        <f>'[2]Yearly BTX'!AC12</f>
        <v>6375877.5983026307</v>
      </c>
      <c r="AD12" s="123">
        <f>'[2]Yearly BTX'!AD12</f>
        <v>6309170.074284588</v>
      </c>
      <c r="AE12" s="123">
        <f>'[2]Yearly BTX'!AE12</f>
        <v>6243096.56681679</v>
      </c>
      <c r="AF12" s="123">
        <f>'[2]Yearly BTX'!AF12</f>
        <v>6177651.354794153</v>
      </c>
      <c r="AG12" s="123">
        <f>'[2]Yearly BTX'!AG12</f>
        <v>6112828.7671545055</v>
      </c>
      <c r="AH12" s="123">
        <f>'[2]Yearly BTX'!AH12</f>
        <v>6048623.1824493688</v>
      </c>
      <c r="AI12" s="187"/>
      <c r="AJ12" s="123">
        <f>'[3]Yearly BTX'!D12</f>
        <v>4369539.7493458875</v>
      </c>
      <c r="AK12" s="123">
        <f>'[3]Yearly BTX'!E12</f>
        <v>4368664.7344375607</v>
      </c>
      <c r="AL12" s="123">
        <f>'[3]Yearly BTX'!F12</f>
        <v>4367789.7195292329</v>
      </c>
      <c r="AM12" s="123">
        <f>'[3]Yearly BTX'!G12</f>
        <v>4366914.7046209062</v>
      </c>
      <c r="AN12" s="123">
        <f>'[3]Yearly BTX'!H12</f>
        <v>4366039.6897125794</v>
      </c>
      <c r="AO12" s="123">
        <f>'[3]Yearly BTX'!I12</f>
        <v>4365164.6748042526</v>
      </c>
      <c r="AP12" s="123">
        <f>'[3]Yearly BTX'!J12</f>
        <v>4364289.6598959249</v>
      </c>
      <c r="AQ12" s="123">
        <f>'[3]Yearly BTX'!K12</f>
        <v>4363414.6449875981</v>
      </c>
      <c r="AR12" s="123">
        <f>'[3]Yearly BTX'!L12</f>
        <v>4362539.6300792713</v>
      </c>
      <c r="AS12" s="123">
        <f>'[3]Yearly BTX'!M12</f>
        <v>4361664.6151709445</v>
      </c>
      <c r="AT12" s="123">
        <f>'[3]Yearly BTX'!N12</f>
        <v>4360789.6002626168</v>
      </c>
      <c r="AU12" s="123">
        <f>'[3]Yearly BTX'!O12</f>
        <v>4358602.0629917998</v>
      </c>
      <c r="AV12" s="123">
        <f>'[3]Yearly BTX'!P12</f>
        <v>4356414.5257209819</v>
      </c>
      <c r="AW12" s="123">
        <f>'[3]Yearly BTX'!Q12</f>
        <v>4354226.988450164</v>
      </c>
      <c r="AX12" s="123">
        <f>'[3]Yearly BTX'!R12</f>
        <v>4352039.4511793461</v>
      </c>
      <c r="AY12" s="123">
        <f>'[3]Yearly BTX'!S12</f>
        <v>4349851.9139085291</v>
      </c>
      <c r="AZ12" s="123">
        <f>'[3]Yearly BTX'!T12</f>
        <v>4347664.3766377112</v>
      </c>
      <c r="BA12" s="123">
        <f>'[3]Yearly BTX'!U12</f>
        <v>4345476.8393668933</v>
      </c>
      <c r="BB12" s="123">
        <f>'[3]Yearly BTX'!V12</f>
        <v>4343289.3020960763</v>
      </c>
      <c r="BC12" s="123">
        <f>'[3]Yearly BTX'!W12</f>
        <v>4341101.7648252584</v>
      </c>
      <c r="BD12" s="123">
        <f>'[3]Yearly BTX'!X12</f>
        <v>4338914.2275544405</v>
      </c>
      <c r="BE12" s="123">
        <f>'[3]Yearly BTX'!Y12</f>
        <v>4337601.7051919503</v>
      </c>
      <c r="BF12" s="123">
        <f>'[3]Yearly BTX'!Z12</f>
        <v>4336289.1828294601</v>
      </c>
      <c r="BG12" s="123">
        <f>'[3]Yearly BTX'!AA12</f>
        <v>4334976.660466969</v>
      </c>
      <c r="BH12" s="123">
        <f>'[3]Yearly BTX'!AB12</f>
        <v>4333664.1381044788</v>
      </c>
      <c r="BI12" s="123">
        <f>'[3]Yearly BTX'!AC12</f>
        <v>4332351.6157419877</v>
      </c>
      <c r="BJ12" s="123">
        <f>'[3]Yearly BTX'!AD12</f>
        <v>4331039.0933794975</v>
      </c>
      <c r="BK12" s="123">
        <f>'[3]Yearly BTX'!AE12</f>
        <v>4329726.5710170064</v>
      </c>
      <c r="BL12" s="123">
        <f>'[3]Yearly BTX'!AF12</f>
        <v>4328414.0486545162</v>
      </c>
      <c r="BM12" s="123">
        <f>'[3]Yearly BTX'!AG12</f>
        <v>4327101.526292026</v>
      </c>
      <c r="BN12" s="123">
        <f>'[3]Yearly BTX'!AH12</f>
        <v>4325789.0039295349</v>
      </c>
      <c r="BP12" s="123">
        <f t="shared" si="171"/>
        <v>12265621.896158934</v>
      </c>
      <c r="BQ12" s="123">
        <f t="shared" si="140"/>
        <v>12218638.324264171</v>
      </c>
      <c r="BR12" s="123">
        <f t="shared" si="141"/>
        <v>12171953.240804624</v>
      </c>
      <c r="BS12" s="123">
        <f t="shared" si="142"/>
        <v>12125564.545826305</v>
      </c>
      <c r="BT12" s="123">
        <f t="shared" si="143"/>
        <v>12079470.154951746</v>
      </c>
      <c r="BU12" s="123">
        <f t="shared" si="144"/>
        <v>12025673.086666087</v>
      </c>
      <c r="BV12" s="123">
        <f t="shared" si="145"/>
        <v>11973456.616998415</v>
      </c>
      <c r="BW12" s="123">
        <f t="shared" si="146"/>
        <v>11921597.038542863</v>
      </c>
      <c r="BX12" s="123">
        <f t="shared" si="147"/>
        <v>11870091.799125444</v>
      </c>
      <c r="BY12" s="123">
        <f t="shared" si="148"/>
        <v>11818938.36518864</v>
      </c>
      <c r="BZ12" s="123">
        <f t="shared" si="149"/>
        <v>11768134.221653916</v>
      </c>
      <c r="CA12" s="123">
        <f t="shared" si="150"/>
        <v>11696351.101162245</v>
      </c>
      <c r="CB12" s="123">
        <f t="shared" si="151"/>
        <v>11625174.598445492</v>
      </c>
      <c r="CC12" s="123">
        <f t="shared" si="152"/>
        <v>11554599.663762344</v>
      </c>
      <c r="CD12" s="123">
        <f t="shared" si="153"/>
        <v>11484621.28811888</v>
      </c>
      <c r="CE12" s="123">
        <f t="shared" si="154"/>
        <v>11415234.502947085</v>
      </c>
      <c r="CF12" s="123">
        <f t="shared" si="155"/>
        <v>11339617.942267556</v>
      </c>
      <c r="CG12" s="123">
        <f t="shared" si="156"/>
        <v>11264678.175021209</v>
      </c>
      <c r="CH12" s="123">
        <f t="shared" si="157"/>
        <v>11190409.357084572</v>
      </c>
      <c r="CI12" s="123">
        <f t="shared" si="158"/>
        <v>11116805.692772964</v>
      </c>
      <c r="CJ12" s="123">
        <f t="shared" si="159"/>
        <v>11043861.43445012</v>
      </c>
      <c r="CK12" s="123">
        <f t="shared" si="160"/>
        <v>10975514.849375084</v>
      </c>
      <c r="CL12" s="123">
        <f t="shared" si="161"/>
        <v>10907783.693266802</v>
      </c>
      <c r="CM12" s="123">
        <f t="shared" si="162"/>
        <v>10840662.584881958</v>
      </c>
      <c r="CN12" s="123">
        <f t="shared" si="163"/>
        <v>10774146.188600071</v>
      </c>
      <c r="CO12" s="123">
        <f t="shared" si="164"/>
        <v>10708229.214044619</v>
      </c>
      <c r="CP12" s="123">
        <f t="shared" si="165"/>
        <v>10640209.167664085</v>
      </c>
      <c r="CQ12" s="123">
        <f t="shared" si="166"/>
        <v>10572823.137833796</v>
      </c>
      <c r="CR12" s="123">
        <f t="shared" si="167"/>
        <v>10506065.403448669</v>
      </c>
      <c r="CS12" s="123">
        <f t="shared" si="168"/>
        <v>10439930.293446532</v>
      </c>
      <c r="CT12" s="123">
        <f t="shared" si="169"/>
        <v>10374412.186378904</v>
      </c>
      <c r="CU12" s="187"/>
      <c r="CV12" s="123">
        <f>'[2]Yearly BTX'!AJ12</f>
        <v>7896082.1468130462</v>
      </c>
      <c r="CW12" s="123">
        <f>'[2]Yearly BTX'!AK12</f>
        <v>7849973.5898266099</v>
      </c>
      <c r="CX12" s="123">
        <f>'[2]Yearly BTX'!AL12</f>
        <v>7804163.5212753918</v>
      </c>
      <c r="CY12" s="123">
        <f>'[2]Yearly BTX'!AM12</f>
        <v>7758649.8412053995</v>
      </c>
      <c r="CZ12" s="123">
        <f>'[2]Yearly BTX'!AN12</f>
        <v>7713430.4652391663</v>
      </c>
      <c r="DA12" s="123">
        <f>'[2]Yearly BTX'!AO12</f>
        <v>7660508.4118618341</v>
      </c>
      <c r="DB12" s="123">
        <f>'[2]Yearly BTX'!AP12</f>
        <v>7609166.9571024897</v>
      </c>
      <c r="DC12" s="123">
        <f>'[2]Yearly BTX'!AQ12</f>
        <v>7558182.3935552649</v>
      </c>
      <c r="DD12" s="123">
        <f>'[2]Yearly BTX'!AR12</f>
        <v>7507552.1690461719</v>
      </c>
      <c r="DE12" s="123">
        <f>'[2]Yearly BTX'!AS12</f>
        <v>7457273.7500176951</v>
      </c>
      <c r="DF12" s="123">
        <f>'[2]Yearly BTX'!AT12</f>
        <v>7407344.6213912982</v>
      </c>
      <c r="DG12" s="123">
        <f>'[2]Yearly BTX'!AU12</f>
        <v>7337749.0381704457</v>
      </c>
      <c r="DH12" s="123">
        <f>'[2]Yearly BTX'!AV12</f>
        <v>7268760.07272451</v>
      </c>
      <c r="DI12" s="123">
        <f>'[2]Yearly BTX'!AW12</f>
        <v>7200372.6753121801</v>
      </c>
      <c r="DJ12" s="123">
        <f>'[2]Yearly BTX'!AX12</f>
        <v>7132581.8369395342</v>
      </c>
      <c r="DK12" s="123">
        <f>'[2]Yearly BTX'!AY12</f>
        <v>7065382.5890385555</v>
      </c>
      <c r="DL12" s="123">
        <f>'[2]Yearly BTX'!AZ12</f>
        <v>6991953.5656298455</v>
      </c>
      <c r="DM12" s="123">
        <f>'[2]Yearly BTX'!BA12</f>
        <v>6919201.3356543155</v>
      </c>
      <c r="DN12" s="123">
        <f>'[2]Yearly BTX'!BB12</f>
        <v>6847120.054988496</v>
      </c>
      <c r="DO12" s="123">
        <f>'[2]Yearly BTX'!BC12</f>
        <v>6775703.9279477056</v>
      </c>
      <c r="DP12" s="123">
        <f>'[2]Yearly BTX'!BD12</f>
        <v>6704947.2068956802</v>
      </c>
      <c r="DQ12" s="123">
        <f>'[2]Yearly BTX'!BE12</f>
        <v>6637913.1441831347</v>
      </c>
      <c r="DR12" s="123">
        <f>'[2]Yearly BTX'!BF12</f>
        <v>6571494.5104373414</v>
      </c>
      <c r="DS12" s="123">
        <f>'[2]Yearly BTX'!BG12</f>
        <v>6505685.9244149877</v>
      </c>
      <c r="DT12" s="123">
        <f>'[2]Yearly BTX'!BH12</f>
        <v>6440482.050495591</v>
      </c>
      <c r="DU12" s="123">
        <f>'[2]Yearly BTX'!BI12</f>
        <v>6375877.5983026307</v>
      </c>
      <c r="DV12" s="123">
        <f>'[2]Yearly BTX'!BJ12</f>
        <v>6309170.074284588</v>
      </c>
      <c r="DW12" s="123">
        <f>'[2]Yearly BTX'!BK12</f>
        <v>6243096.56681679</v>
      </c>
      <c r="DX12" s="123">
        <f>'[2]Yearly BTX'!BL12</f>
        <v>6177651.354794153</v>
      </c>
      <c r="DY12" s="123">
        <f>'[2]Yearly BTX'!BM12</f>
        <v>6112828.7671545055</v>
      </c>
      <c r="DZ12" s="123">
        <f>'[2]Yearly BTX'!BN12</f>
        <v>6048623.1824493688</v>
      </c>
      <c r="EB12" s="123">
        <f>'[3]Yearly BTX'!AJ12</f>
        <v>4369539.7493458875</v>
      </c>
      <c r="EC12" s="123">
        <f>'[3]Yearly BTX'!AK12</f>
        <v>4368664.7344375607</v>
      </c>
      <c r="ED12" s="123">
        <f>'[3]Yearly BTX'!AL12</f>
        <v>4367789.7195292329</v>
      </c>
      <c r="EE12" s="123">
        <f>'[3]Yearly BTX'!AM12</f>
        <v>4366914.7046209062</v>
      </c>
      <c r="EF12" s="123">
        <f>'[3]Yearly BTX'!AN12</f>
        <v>4366039.6897125794</v>
      </c>
      <c r="EG12" s="123">
        <f>'[3]Yearly BTX'!AO12</f>
        <v>4365164.6748042526</v>
      </c>
      <c r="EH12" s="123">
        <f>'[3]Yearly BTX'!AP12</f>
        <v>4364289.6598959249</v>
      </c>
      <c r="EI12" s="123">
        <f>'[3]Yearly BTX'!AQ12</f>
        <v>4363414.6449875981</v>
      </c>
      <c r="EJ12" s="123">
        <f>'[3]Yearly BTX'!AR12</f>
        <v>4362539.6300792713</v>
      </c>
      <c r="EK12" s="123">
        <f>'[3]Yearly BTX'!AS12</f>
        <v>4361664.6151709445</v>
      </c>
      <c r="EL12" s="123">
        <f>'[3]Yearly BTX'!AT12</f>
        <v>4360789.6002626168</v>
      </c>
      <c r="EM12" s="123">
        <f>'[3]Yearly BTX'!AU12</f>
        <v>4358602.0629917998</v>
      </c>
      <c r="EN12" s="123">
        <f>'[3]Yearly BTX'!AV12</f>
        <v>4356414.5257209819</v>
      </c>
      <c r="EO12" s="123">
        <f>'[3]Yearly BTX'!AW12</f>
        <v>4354226.988450164</v>
      </c>
      <c r="EP12" s="123">
        <f>'[3]Yearly BTX'!AX12</f>
        <v>4352039.4511793461</v>
      </c>
      <c r="EQ12" s="123">
        <f>'[3]Yearly BTX'!AY12</f>
        <v>4349851.9139085291</v>
      </c>
      <c r="ER12" s="123">
        <f>'[3]Yearly BTX'!AZ12</f>
        <v>4347664.3766377112</v>
      </c>
      <c r="ES12" s="123">
        <f>'[3]Yearly BTX'!BA12</f>
        <v>4345476.8393668933</v>
      </c>
      <c r="ET12" s="123">
        <f>'[3]Yearly BTX'!BB12</f>
        <v>4343289.3020960763</v>
      </c>
      <c r="EU12" s="123">
        <f>'[3]Yearly BTX'!BC12</f>
        <v>4341101.7648252584</v>
      </c>
      <c r="EV12" s="123">
        <f>'[3]Yearly BTX'!BD12</f>
        <v>4338914.2275544405</v>
      </c>
      <c r="EW12" s="123">
        <f>'[3]Yearly BTX'!BE12</f>
        <v>4337601.7051919503</v>
      </c>
      <c r="EX12" s="123">
        <f>'[3]Yearly BTX'!BF12</f>
        <v>4336289.1828294601</v>
      </c>
      <c r="EY12" s="123">
        <f>'[3]Yearly BTX'!BG12</f>
        <v>4334976.660466969</v>
      </c>
      <c r="EZ12" s="123">
        <f>'[3]Yearly BTX'!BH12</f>
        <v>4333664.1381044788</v>
      </c>
      <c r="FA12" s="123">
        <f>'[3]Yearly BTX'!BI12</f>
        <v>4332351.6157419877</v>
      </c>
      <c r="FB12" s="123">
        <f>'[3]Yearly BTX'!BJ12</f>
        <v>4331039.0933794975</v>
      </c>
      <c r="FC12" s="123">
        <f>'[3]Yearly BTX'!BK12</f>
        <v>4329726.5710170064</v>
      </c>
      <c r="FD12" s="123">
        <f>'[3]Yearly BTX'!BL12</f>
        <v>4328414.0486545162</v>
      </c>
      <c r="FE12" s="123">
        <f>'[3]Yearly BTX'!BM12</f>
        <v>4327101.526292026</v>
      </c>
      <c r="FF12" s="123">
        <f>'[3]Yearly BTX'!BN12</f>
        <v>4325789.0039295349</v>
      </c>
      <c r="FG12" s="187"/>
      <c r="FH12" s="123">
        <f t="shared" si="170"/>
        <v>12265621.896158934</v>
      </c>
      <c r="FI12" s="123">
        <f t="shared" si="110"/>
        <v>12218638.324264171</v>
      </c>
      <c r="FJ12" s="123">
        <f t="shared" si="111"/>
        <v>12171953.240804624</v>
      </c>
      <c r="FK12" s="123">
        <f t="shared" si="112"/>
        <v>12125564.545826305</v>
      </c>
      <c r="FL12" s="123">
        <f t="shared" si="113"/>
        <v>12079470.154951746</v>
      </c>
      <c r="FM12" s="123">
        <f t="shared" si="114"/>
        <v>12025673.086666087</v>
      </c>
      <c r="FN12" s="123">
        <f t="shared" si="115"/>
        <v>11973456.616998415</v>
      </c>
      <c r="FO12" s="123">
        <f t="shared" si="116"/>
        <v>11921597.038542863</v>
      </c>
      <c r="FP12" s="123">
        <f t="shared" si="117"/>
        <v>11870091.799125444</v>
      </c>
      <c r="FQ12" s="123">
        <f t="shared" si="118"/>
        <v>11818938.36518864</v>
      </c>
      <c r="FR12" s="123">
        <f t="shared" si="119"/>
        <v>11768134.221653916</v>
      </c>
      <c r="FS12" s="123">
        <f t="shared" si="120"/>
        <v>11696351.101162245</v>
      </c>
      <c r="FT12" s="123">
        <f t="shared" si="121"/>
        <v>11625174.598445492</v>
      </c>
      <c r="FU12" s="123">
        <f t="shared" si="122"/>
        <v>11554599.663762344</v>
      </c>
      <c r="FV12" s="123">
        <f t="shared" si="123"/>
        <v>11484621.28811888</v>
      </c>
      <c r="FW12" s="123">
        <f t="shared" si="124"/>
        <v>11415234.502947085</v>
      </c>
      <c r="FX12" s="123">
        <f t="shared" si="125"/>
        <v>11339617.942267556</v>
      </c>
      <c r="FY12" s="123">
        <f t="shared" si="126"/>
        <v>11264678.175021209</v>
      </c>
      <c r="FZ12" s="123">
        <f t="shared" si="127"/>
        <v>11190409.357084572</v>
      </c>
      <c r="GA12" s="123">
        <f t="shared" si="128"/>
        <v>11116805.692772964</v>
      </c>
      <c r="GB12" s="123">
        <f t="shared" si="129"/>
        <v>11043861.43445012</v>
      </c>
      <c r="GC12" s="123">
        <f t="shared" si="130"/>
        <v>10975514.849375084</v>
      </c>
      <c r="GD12" s="123">
        <f t="shared" si="131"/>
        <v>10907783.693266802</v>
      </c>
      <c r="GE12" s="123">
        <f t="shared" si="132"/>
        <v>10840662.584881958</v>
      </c>
      <c r="GF12" s="123">
        <f t="shared" si="133"/>
        <v>10774146.188600071</v>
      </c>
      <c r="GG12" s="123">
        <f t="shared" si="134"/>
        <v>10708229.214044619</v>
      </c>
      <c r="GH12" s="123">
        <f t="shared" si="135"/>
        <v>10640209.167664085</v>
      </c>
      <c r="GI12" s="123">
        <f t="shared" si="136"/>
        <v>10572823.137833796</v>
      </c>
      <c r="GJ12" s="123">
        <f t="shared" si="137"/>
        <v>10506065.403448669</v>
      </c>
      <c r="GK12" s="123">
        <f t="shared" si="138"/>
        <v>10439930.293446532</v>
      </c>
      <c r="GL12" s="123">
        <f t="shared" si="139"/>
        <v>10374412.186378904</v>
      </c>
      <c r="GO12" s="1" t="s">
        <v>29</v>
      </c>
      <c r="GP12" t="s">
        <v>30</v>
      </c>
      <c r="GQ12" s="2" t="e">
        <f>#REF!</f>
        <v>#REF!</v>
      </c>
    </row>
    <row r="13" spans="1:223" s="13" customFormat="1" outlineLevel="1">
      <c r="A13" s="374"/>
      <c r="B13" s="6" t="s">
        <v>89</v>
      </c>
      <c r="C13" s="7" t="s">
        <v>197</v>
      </c>
      <c r="D13" s="125">
        <f>'[2]Yearly BTX'!D13</f>
        <v>2469050.6255606362</v>
      </c>
      <c r="E13" s="125">
        <f>'[2]Yearly BTX'!E13</f>
        <v>2457510.1428316855</v>
      </c>
      <c r="F13" s="125">
        <f>'[2]Yearly BTX'!F13</f>
        <v>2446023.6009738683</v>
      </c>
      <c r="G13" s="125">
        <f>'[2]Yearly BTX'!G13</f>
        <v>2434590.7478644932</v>
      </c>
      <c r="H13" s="125">
        <f>'[2]Yearly BTX'!H13</f>
        <v>2423211.3325593029</v>
      </c>
      <c r="I13" s="125">
        <f>'[2]Yearly BTX'!I13</f>
        <v>2409385.1510593384</v>
      </c>
      <c r="J13" s="125">
        <f>'[2]Yearly BTX'!J13</f>
        <v>2396015.4135206742</v>
      </c>
      <c r="K13" s="125">
        <f>'[2]Yearly BTX'!K13</f>
        <v>2382719.8649848662</v>
      </c>
      <c r="L13" s="125">
        <f>'[2]Yearly BTX'!L13</f>
        <v>2369498.0937753101</v>
      </c>
      <c r="M13" s="125">
        <f>'[2]Yearly BTX'!M13</f>
        <v>2356349.6904998054</v>
      </c>
      <c r="N13" s="125">
        <f>'[2]Yearly BTX'!N13</f>
        <v>2343274.2480378798</v>
      </c>
      <c r="O13" s="125">
        <f>'[2]Yearly BTX'!O13</f>
        <v>2328042.8550074371</v>
      </c>
      <c r="P13" s="125">
        <f>'[2]Yearly BTX'!P13</f>
        <v>2312910.4667494157</v>
      </c>
      <c r="Q13" s="125">
        <f>'[2]Yearly BTX'!Q13</f>
        <v>2297876.4397281297</v>
      </c>
      <c r="R13" s="125">
        <f>'[2]Yearly BTX'!R13</f>
        <v>2282940.1345909052</v>
      </c>
      <c r="S13" s="125">
        <f>'[2]Yearly BTX'!S13</f>
        <v>2268100.9161408911</v>
      </c>
      <c r="T13" s="125">
        <f>'[2]Yearly BTX'!T13</f>
        <v>2251226.7001405223</v>
      </c>
      <c r="U13" s="125">
        <f>'[2]Yearly BTX'!U13</f>
        <v>2234478.0249234582</v>
      </c>
      <c r="V13" s="125">
        <f>'[2]Yearly BTX'!V13</f>
        <v>2217853.9564914461</v>
      </c>
      <c r="W13" s="125">
        <f>'[2]Yearly BTX'!W13</f>
        <v>2201353.5677949917</v>
      </c>
      <c r="X13" s="125">
        <f>'[2]Yearly BTX'!X13</f>
        <v>2184975.9386816639</v>
      </c>
      <c r="Y13" s="125">
        <f>'[2]Yearly BTX'!Y13</f>
        <v>2167171.7969048251</v>
      </c>
      <c r="Z13" s="125">
        <f>'[2]Yearly BTX'!Z13</f>
        <v>2149512.73107999</v>
      </c>
      <c r="AA13" s="125">
        <f>'[2]Yearly BTX'!AA13</f>
        <v>2131997.5590647049</v>
      </c>
      <c r="AB13" s="125">
        <f>'[2]Yearly BTX'!AB13</f>
        <v>2114625.108349131</v>
      </c>
      <c r="AC13" s="125">
        <f>'[2]Yearly BTX'!AC13</f>
        <v>2097394.2159775533</v>
      </c>
      <c r="AD13" s="125">
        <f>'[2]Yearly BTX'!AD13</f>
        <v>2079460.3175428705</v>
      </c>
      <c r="AE13" s="125">
        <f>'[2]Yearly BTX'!AE13</f>
        <v>2061679.7640114089</v>
      </c>
      <c r="AF13" s="125">
        <f>'[2]Yearly BTX'!AF13</f>
        <v>2044051.2441981281</v>
      </c>
      <c r="AG13" s="125">
        <f>'[2]Yearly BTX'!AG13</f>
        <v>2026573.4581293559</v>
      </c>
      <c r="AH13" s="125">
        <f>'[2]Yearly BTX'!AH13</f>
        <v>2009245.1169469261</v>
      </c>
      <c r="AI13" s="201"/>
      <c r="AJ13" s="125">
        <f>'[3]Yearly BTX'!D13</f>
        <v>1554736.2216997449</v>
      </c>
      <c r="AK13" s="125">
        <f>'[3]Yearly BTX'!E13</f>
        <v>1554736.2216997449</v>
      </c>
      <c r="AL13" s="125">
        <f>'[3]Yearly BTX'!F13</f>
        <v>1554736.2216997449</v>
      </c>
      <c r="AM13" s="125">
        <f>'[3]Yearly BTX'!G13</f>
        <v>1554736.2216997449</v>
      </c>
      <c r="AN13" s="125">
        <f>'[3]Yearly BTX'!H13</f>
        <v>1554736.2216997449</v>
      </c>
      <c r="AO13" s="125">
        <f>'[3]Yearly BTX'!I13</f>
        <v>1554736.2216997449</v>
      </c>
      <c r="AP13" s="125">
        <f>'[3]Yearly BTX'!J13</f>
        <v>1554736.2216997449</v>
      </c>
      <c r="AQ13" s="125">
        <f>'[3]Yearly BTX'!K13</f>
        <v>1554736.2216997449</v>
      </c>
      <c r="AR13" s="125">
        <f>'[3]Yearly BTX'!L13</f>
        <v>1554736.2216997449</v>
      </c>
      <c r="AS13" s="125">
        <f>'[3]Yearly BTX'!M13</f>
        <v>1554736.2216997449</v>
      </c>
      <c r="AT13" s="125">
        <f>'[3]Yearly BTX'!N13</f>
        <v>1554736.2216997449</v>
      </c>
      <c r="AU13" s="125">
        <f>'[3]Yearly BTX'!O13</f>
        <v>1554736.2216997449</v>
      </c>
      <c r="AV13" s="125">
        <f>'[3]Yearly BTX'!P13</f>
        <v>1554736.2216997449</v>
      </c>
      <c r="AW13" s="125">
        <f>'[3]Yearly BTX'!Q13</f>
        <v>1554736.2216997449</v>
      </c>
      <c r="AX13" s="125">
        <f>'[3]Yearly BTX'!R13</f>
        <v>1554736.2216997449</v>
      </c>
      <c r="AY13" s="125">
        <f>'[3]Yearly BTX'!S13</f>
        <v>1554736.2216997449</v>
      </c>
      <c r="AZ13" s="125">
        <f>'[3]Yearly BTX'!T13</f>
        <v>1554736.2216997449</v>
      </c>
      <c r="BA13" s="125">
        <f>'[3]Yearly BTX'!U13</f>
        <v>1554736.2216997449</v>
      </c>
      <c r="BB13" s="125">
        <f>'[3]Yearly BTX'!V13</f>
        <v>1554736.2216997449</v>
      </c>
      <c r="BC13" s="125">
        <f>'[3]Yearly BTX'!W13</f>
        <v>1554736.2216997449</v>
      </c>
      <c r="BD13" s="125">
        <f>'[3]Yearly BTX'!X13</f>
        <v>1554736.2216997449</v>
      </c>
      <c r="BE13" s="125">
        <f>'[3]Yearly BTX'!Y13</f>
        <v>1554736.2216997449</v>
      </c>
      <c r="BF13" s="125">
        <f>'[3]Yearly BTX'!Z13</f>
        <v>1554736.2216997449</v>
      </c>
      <c r="BG13" s="125">
        <f>'[3]Yearly BTX'!AA13</f>
        <v>1554736.2216997449</v>
      </c>
      <c r="BH13" s="125">
        <f>'[3]Yearly BTX'!AB13</f>
        <v>1554736.2216997449</v>
      </c>
      <c r="BI13" s="125">
        <f>'[3]Yearly BTX'!AC13</f>
        <v>1554736.2216997449</v>
      </c>
      <c r="BJ13" s="125">
        <f>'[3]Yearly BTX'!AD13</f>
        <v>1554736.2216997449</v>
      </c>
      <c r="BK13" s="125">
        <f>'[3]Yearly BTX'!AE13</f>
        <v>1554736.2216997449</v>
      </c>
      <c r="BL13" s="125">
        <f>'[3]Yearly BTX'!AF13</f>
        <v>1554736.2216997449</v>
      </c>
      <c r="BM13" s="125">
        <f>'[3]Yearly BTX'!AG13</f>
        <v>1554736.2216997449</v>
      </c>
      <c r="BN13" s="125">
        <f>'[3]Yearly BTX'!AH13</f>
        <v>1554736.2216997449</v>
      </c>
      <c r="BP13" s="125">
        <f t="shared" si="171"/>
        <v>4023786.8472603811</v>
      </c>
      <c r="BQ13" s="125">
        <f t="shared" si="140"/>
        <v>4012246.3645314304</v>
      </c>
      <c r="BR13" s="125">
        <f t="shared" si="141"/>
        <v>4000759.8226736132</v>
      </c>
      <c r="BS13" s="125">
        <f t="shared" si="142"/>
        <v>3989326.9695642381</v>
      </c>
      <c r="BT13" s="125">
        <f t="shared" si="143"/>
        <v>3977947.5542590478</v>
      </c>
      <c r="BU13" s="125">
        <f t="shared" si="144"/>
        <v>3964121.3727590833</v>
      </c>
      <c r="BV13" s="125">
        <f t="shared" si="145"/>
        <v>3950751.6352204191</v>
      </c>
      <c r="BW13" s="125">
        <f t="shared" si="146"/>
        <v>3937456.0866846112</v>
      </c>
      <c r="BX13" s="125">
        <f t="shared" si="147"/>
        <v>3924234.315475055</v>
      </c>
      <c r="BY13" s="125">
        <f t="shared" si="148"/>
        <v>3911085.9121995503</v>
      </c>
      <c r="BZ13" s="125">
        <f t="shared" si="149"/>
        <v>3898010.4697376247</v>
      </c>
      <c r="CA13" s="125">
        <f t="shared" si="150"/>
        <v>3882779.076707182</v>
      </c>
      <c r="CB13" s="125">
        <f t="shared" si="151"/>
        <v>3867646.6884491607</v>
      </c>
      <c r="CC13" s="125">
        <f t="shared" si="152"/>
        <v>3852612.6614278746</v>
      </c>
      <c r="CD13" s="125">
        <f t="shared" si="153"/>
        <v>3837676.3562906501</v>
      </c>
      <c r="CE13" s="125">
        <f t="shared" si="154"/>
        <v>3822837.1378406361</v>
      </c>
      <c r="CF13" s="125">
        <f t="shared" si="155"/>
        <v>3805962.9218402673</v>
      </c>
      <c r="CG13" s="125">
        <f t="shared" si="156"/>
        <v>3789214.2466232032</v>
      </c>
      <c r="CH13" s="125">
        <f t="shared" si="157"/>
        <v>3772590.1781911911</v>
      </c>
      <c r="CI13" s="125">
        <f t="shared" si="158"/>
        <v>3756089.7894947366</v>
      </c>
      <c r="CJ13" s="125">
        <f t="shared" si="159"/>
        <v>3739712.1603814089</v>
      </c>
      <c r="CK13" s="125">
        <f t="shared" si="160"/>
        <v>3721908.0186045701</v>
      </c>
      <c r="CL13" s="125">
        <f t="shared" si="161"/>
        <v>3704248.952779735</v>
      </c>
      <c r="CM13" s="125">
        <f t="shared" si="162"/>
        <v>3686733.7807644499</v>
      </c>
      <c r="CN13" s="125">
        <f t="shared" si="163"/>
        <v>3669361.3300488759</v>
      </c>
      <c r="CO13" s="125">
        <f t="shared" si="164"/>
        <v>3652130.4376772982</v>
      </c>
      <c r="CP13" s="125">
        <f t="shared" si="165"/>
        <v>3634196.5392426155</v>
      </c>
      <c r="CQ13" s="125">
        <f t="shared" si="166"/>
        <v>3616415.9857111536</v>
      </c>
      <c r="CR13" s="125">
        <f t="shared" si="167"/>
        <v>3598787.465897873</v>
      </c>
      <c r="CS13" s="125">
        <f t="shared" si="168"/>
        <v>3581309.6798291011</v>
      </c>
      <c r="CT13" s="125">
        <f t="shared" si="169"/>
        <v>3563981.3386466708</v>
      </c>
      <c r="CU13" s="201"/>
      <c r="CV13" s="125">
        <f>'[2]Yearly BTX'!AJ13</f>
        <v>2469050.6255606362</v>
      </c>
      <c r="CW13" s="125">
        <f>'[2]Yearly BTX'!AK13</f>
        <v>2457510.1428316855</v>
      </c>
      <c r="CX13" s="125">
        <f>'[2]Yearly BTX'!AL13</f>
        <v>2446023.6009738683</v>
      </c>
      <c r="CY13" s="125">
        <f>'[2]Yearly BTX'!AM13</f>
        <v>2434590.7478644932</v>
      </c>
      <c r="CZ13" s="125">
        <f>'[2]Yearly BTX'!AN13</f>
        <v>2423211.3325593029</v>
      </c>
      <c r="DA13" s="125">
        <f>'[2]Yearly BTX'!AO13</f>
        <v>2409385.1510593384</v>
      </c>
      <c r="DB13" s="125">
        <f>'[2]Yearly BTX'!AP13</f>
        <v>2396015.4135206742</v>
      </c>
      <c r="DC13" s="125">
        <f>'[2]Yearly BTX'!AQ13</f>
        <v>2382719.8649848662</v>
      </c>
      <c r="DD13" s="125">
        <f>'[2]Yearly BTX'!AR13</f>
        <v>2369498.0937753101</v>
      </c>
      <c r="DE13" s="125">
        <f>'[2]Yearly BTX'!AS13</f>
        <v>2356349.6904998054</v>
      </c>
      <c r="DF13" s="125">
        <f>'[2]Yearly BTX'!AT13</f>
        <v>2343274.2480378798</v>
      </c>
      <c r="DG13" s="125">
        <f>'[2]Yearly BTX'!AU13</f>
        <v>2328042.8550074371</v>
      </c>
      <c r="DH13" s="125">
        <f>'[2]Yearly BTX'!AV13</f>
        <v>2312910.4667494157</v>
      </c>
      <c r="DI13" s="125">
        <f>'[2]Yearly BTX'!AW13</f>
        <v>2297876.4397281297</v>
      </c>
      <c r="DJ13" s="125">
        <f>'[2]Yearly BTX'!AX13</f>
        <v>2282940.1345909052</v>
      </c>
      <c r="DK13" s="125">
        <f>'[2]Yearly BTX'!AY13</f>
        <v>2268100.9161408911</v>
      </c>
      <c r="DL13" s="125">
        <f>'[2]Yearly BTX'!AZ13</f>
        <v>2251226.7001405223</v>
      </c>
      <c r="DM13" s="125">
        <f>'[2]Yearly BTX'!BA13</f>
        <v>2234478.0249234582</v>
      </c>
      <c r="DN13" s="125">
        <f>'[2]Yearly BTX'!BB13</f>
        <v>2217853.9564914461</v>
      </c>
      <c r="DO13" s="125">
        <f>'[2]Yearly BTX'!BC13</f>
        <v>2201353.5677949917</v>
      </c>
      <c r="DP13" s="125">
        <f>'[2]Yearly BTX'!BD13</f>
        <v>2184975.9386816639</v>
      </c>
      <c r="DQ13" s="125">
        <f>'[2]Yearly BTX'!BE13</f>
        <v>2167171.7969048251</v>
      </c>
      <c r="DR13" s="125">
        <f>'[2]Yearly BTX'!BF13</f>
        <v>2149512.73107999</v>
      </c>
      <c r="DS13" s="125">
        <f>'[2]Yearly BTX'!BG13</f>
        <v>2131997.5590647049</v>
      </c>
      <c r="DT13" s="125">
        <f>'[2]Yearly BTX'!BH13</f>
        <v>2114625.108349131</v>
      </c>
      <c r="DU13" s="125">
        <f>'[2]Yearly BTX'!BI13</f>
        <v>2097394.2159775533</v>
      </c>
      <c r="DV13" s="125">
        <f>'[2]Yearly BTX'!BJ13</f>
        <v>2079460.3175428705</v>
      </c>
      <c r="DW13" s="125">
        <f>'[2]Yearly BTX'!BK13</f>
        <v>2061679.7640114089</v>
      </c>
      <c r="DX13" s="125">
        <f>'[2]Yearly BTX'!BL13</f>
        <v>2044051.2441981281</v>
      </c>
      <c r="DY13" s="125">
        <f>'[2]Yearly BTX'!BM13</f>
        <v>2026573.4581293559</v>
      </c>
      <c r="DZ13" s="125">
        <f>'[2]Yearly BTX'!BN13</f>
        <v>2009245.1169469261</v>
      </c>
      <c r="EB13" s="125">
        <f>'[3]Yearly BTX'!AJ13</f>
        <v>1554736.2216997449</v>
      </c>
      <c r="EC13" s="125">
        <f>'[3]Yearly BTX'!AK13</f>
        <v>1554736.2216997449</v>
      </c>
      <c r="ED13" s="125">
        <f>'[3]Yearly BTX'!AL13</f>
        <v>1554736.2216997449</v>
      </c>
      <c r="EE13" s="125">
        <f>'[3]Yearly BTX'!AM13</f>
        <v>1554736.2216997449</v>
      </c>
      <c r="EF13" s="125">
        <f>'[3]Yearly BTX'!AN13</f>
        <v>1554736.2216997449</v>
      </c>
      <c r="EG13" s="125">
        <f>'[3]Yearly BTX'!AO13</f>
        <v>1554736.2216997449</v>
      </c>
      <c r="EH13" s="125">
        <f>'[3]Yearly BTX'!AP13</f>
        <v>1554736.2216997449</v>
      </c>
      <c r="EI13" s="125">
        <f>'[3]Yearly BTX'!AQ13</f>
        <v>1554736.2216997449</v>
      </c>
      <c r="EJ13" s="125">
        <f>'[3]Yearly BTX'!AR13</f>
        <v>1554736.2216997449</v>
      </c>
      <c r="EK13" s="125">
        <f>'[3]Yearly BTX'!AS13</f>
        <v>1554736.2216997449</v>
      </c>
      <c r="EL13" s="125">
        <f>'[3]Yearly BTX'!AT13</f>
        <v>1554736.2216997449</v>
      </c>
      <c r="EM13" s="125">
        <f>'[3]Yearly BTX'!AU13</f>
        <v>1554736.2216997449</v>
      </c>
      <c r="EN13" s="125">
        <f>'[3]Yearly BTX'!AV13</f>
        <v>1554736.2216997449</v>
      </c>
      <c r="EO13" s="125">
        <f>'[3]Yearly BTX'!AW13</f>
        <v>1554736.2216997449</v>
      </c>
      <c r="EP13" s="125">
        <f>'[3]Yearly BTX'!AX13</f>
        <v>1554736.2216997449</v>
      </c>
      <c r="EQ13" s="125">
        <f>'[3]Yearly BTX'!AY13</f>
        <v>1554736.2216997449</v>
      </c>
      <c r="ER13" s="125">
        <f>'[3]Yearly BTX'!AZ13</f>
        <v>1554736.2216997449</v>
      </c>
      <c r="ES13" s="125">
        <f>'[3]Yearly BTX'!BA13</f>
        <v>1554736.2216997449</v>
      </c>
      <c r="ET13" s="125">
        <f>'[3]Yearly BTX'!BB13</f>
        <v>1554736.2216997449</v>
      </c>
      <c r="EU13" s="125">
        <f>'[3]Yearly BTX'!BC13</f>
        <v>1554736.2216997449</v>
      </c>
      <c r="EV13" s="125">
        <f>'[3]Yearly BTX'!BD13</f>
        <v>1554736.2216997449</v>
      </c>
      <c r="EW13" s="125">
        <f>'[3]Yearly BTX'!BE13</f>
        <v>1554736.2216997449</v>
      </c>
      <c r="EX13" s="125">
        <f>'[3]Yearly BTX'!BF13</f>
        <v>1554736.2216997449</v>
      </c>
      <c r="EY13" s="125">
        <f>'[3]Yearly BTX'!BG13</f>
        <v>1554736.2216997449</v>
      </c>
      <c r="EZ13" s="125">
        <f>'[3]Yearly BTX'!BH13</f>
        <v>1554736.2216997449</v>
      </c>
      <c r="FA13" s="125">
        <f>'[3]Yearly BTX'!BI13</f>
        <v>1554736.2216997449</v>
      </c>
      <c r="FB13" s="125">
        <f>'[3]Yearly BTX'!BJ13</f>
        <v>1554736.2216997449</v>
      </c>
      <c r="FC13" s="125">
        <f>'[3]Yearly BTX'!BK13</f>
        <v>1554736.2216997449</v>
      </c>
      <c r="FD13" s="125">
        <f>'[3]Yearly BTX'!BL13</f>
        <v>1554736.2216997449</v>
      </c>
      <c r="FE13" s="125">
        <f>'[3]Yearly BTX'!BM13</f>
        <v>1554736.2216997449</v>
      </c>
      <c r="FF13" s="125">
        <f>'[3]Yearly BTX'!BN13</f>
        <v>1554736.2216997449</v>
      </c>
      <c r="FG13" s="201"/>
      <c r="FH13" s="125">
        <f t="shared" si="170"/>
        <v>4023786.8472603811</v>
      </c>
      <c r="FI13" s="125">
        <f t="shared" si="110"/>
        <v>4012246.3645314304</v>
      </c>
      <c r="FJ13" s="125">
        <f t="shared" si="111"/>
        <v>4000759.8226736132</v>
      </c>
      <c r="FK13" s="125">
        <f t="shared" si="112"/>
        <v>3989326.9695642381</v>
      </c>
      <c r="FL13" s="125">
        <f t="shared" si="113"/>
        <v>3977947.5542590478</v>
      </c>
      <c r="FM13" s="125">
        <f t="shared" si="114"/>
        <v>3964121.3727590833</v>
      </c>
      <c r="FN13" s="125">
        <f t="shared" si="115"/>
        <v>3950751.6352204191</v>
      </c>
      <c r="FO13" s="125">
        <f t="shared" si="116"/>
        <v>3937456.0866846112</v>
      </c>
      <c r="FP13" s="125">
        <f t="shared" si="117"/>
        <v>3924234.315475055</v>
      </c>
      <c r="FQ13" s="125">
        <f t="shared" si="118"/>
        <v>3911085.9121995503</v>
      </c>
      <c r="FR13" s="125">
        <f t="shared" si="119"/>
        <v>3898010.4697376247</v>
      </c>
      <c r="FS13" s="125">
        <f t="shared" si="120"/>
        <v>3882779.076707182</v>
      </c>
      <c r="FT13" s="125">
        <f t="shared" si="121"/>
        <v>3867646.6884491607</v>
      </c>
      <c r="FU13" s="125">
        <f t="shared" si="122"/>
        <v>3852612.6614278746</v>
      </c>
      <c r="FV13" s="125">
        <f t="shared" si="123"/>
        <v>3837676.3562906501</v>
      </c>
      <c r="FW13" s="125">
        <f t="shared" si="124"/>
        <v>3822837.1378406361</v>
      </c>
      <c r="FX13" s="125">
        <f t="shared" si="125"/>
        <v>3805962.9218402673</v>
      </c>
      <c r="FY13" s="125">
        <f t="shared" si="126"/>
        <v>3789214.2466232032</v>
      </c>
      <c r="FZ13" s="125">
        <f t="shared" si="127"/>
        <v>3772590.1781911911</v>
      </c>
      <c r="GA13" s="125">
        <f t="shared" si="128"/>
        <v>3756089.7894947366</v>
      </c>
      <c r="GB13" s="125">
        <f t="shared" si="129"/>
        <v>3739712.1603814089</v>
      </c>
      <c r="GC13" s="125">
        <f t="shared" si="130"/>
        <v>3721908.0186045701</v>
      </c>
      <c r="GD13" s="125">
        <f t="shared" si="131"/>
        <v>3704248.952779735</v>
      </c>
      <c r="GE13" s="125">
        <f t="shared" si="132"/>
        <v>3686733.7807644499</v>
      </c>
      <c r="GF13" s="125">
        <f t="shared" si="133"/>
        <v>3669361.3300488759</v>
      </c>
      <c r="GG13" s="125">
        <f t="shared" si="134"/>
        <v>3652130.4376772982</v>
      </c>
      <c r="GH13" s="125">
        <f t="shared" si="135"/>
        <v>3634196.5392426155</v>
      </c>
      <c r="GI13" s="125">
        <f t="shared" si="136"/>
        <v>3616415.9857111536</v>
      </c>
      <c r="GJ13" s="125">
        <f t="shared" si="137"/>
        <v>3598787.465897873</v>
      </c>
      <c r="GK13" s="125">
        <f t="shared" si="138"/>
        <v>3581309.6798291011</v>
      </c>
      <c r="GL13" s="125">
        <f t="shared" si="139"/>
        <v>3563981.3386466708</v>
      </c>
    </row>
    <row r="14" spans="1:223" ht="14.45" customHeight="1" outlineLevel="1">
      <c r="A14" s="375"/>
      <c r="B14" s="1" t="s">
        <v>101</v>
      </c>
      <c r="C14" s="5" t="s">
        <v>197</v>
      </c>
      <c r="D14" s="126">
        <f>'[2]Yearly BTX'!D14</f>
        <v>1125724.5926953687</v>
      </c>
      <c r="E14" s="126">
        <f>'[2]Yearly BTX'!E14</f>
        <v>1111261.0710975351</v>
      </c>
      <c r="F14" s="126">
        <f>'[2]Yearly BTX'!F14</f>
        <v>1096948.1272438315</v>
      </c>
      <c r="G14" s="126">
        <f>'[2]Yearly BTX'!G14</f>
        <v>1082784.3525232279</v>
      </c>
      <c r="H14" s="126">
        <f>'[2]Yearly BTX'!H14</f>
        <v>1068768.3506698459</v>
      </c>
      <c r="I14" s="126">
        <f>'[2]Yearly BTX'!I14</f>
        <v>1053758.9230579881</v>
      </c>
      <c r="J14" s="126">
        <f>'[2]Yearly BTX'!J14</f>
        <v>1039078.4839150847</v>
      </c>
      <c r="K14" s="126">
        <f>'[2]Yearly BTX'!K14</f>
        <v>1024551.5031058026</v>
      </c>
      <c r="L14" s="126">
        <f>'[2]Yearly BTX'!L14</f>
        <v>1010176.5573102066</v>
      </c>
      <c r="M14" s="126">
        <f>'[2]Yearly BTX'!M14</f>
        <v>995952.23556079424</v>
      </c>
      <c r="N14" s="126">
        <f>'[2]Yearly BTX'!N14</f>
        <v>981877.13913976261</v>
      </c>
      <c r="O14" s="126">
        <f>'[2]Yearly BTX'!O14</f>
        <v>954047.39733011229</v>
      </c>
      <c r="P14" s="126">
        <f>'[2]Yearly BTX'!P14</f>
        <v>926552.79335814319</v>
      </c>
      <c r="Q14" s="126">
        <f>'[2]Yearly BTX'!Q14</f>
        <v>899390.04211492999</v>
      </c>
      <c r="R14" s="126">
        <f>'[2]Yearly BTX'!R14</f>
        <v>872555.8877687417</v>
      </c>
      <c r="S14" s="126">
        <f>'[2]Yearly BTX'!S14</f>
        <v>846047.10351811582</v>
      </c>
      <c r="T14" s="126">
        <f>'[2]Yearly BTX'!T14</f>
        <v>818888.6889763131</v>
      </c>
      <c r="U14" s="126">
        <f>'[2]Yearly BTX'!U14</f>
        <v>792062.82381623308</v>
      </c>
      <c r="V14" s="126">
        <f>'[2]Yearly BTX'!V14</f>
        <v>765566.22502111702</v>
      </c>
      <c r="W14" s="126">
        <f>'[2]Yearly BTX'!W14</f>
        <v>739395.63895887556</v>
      </c>
      <c r="X14" s="126">
        <f>'[2]Yearly BTX'!X14</f>
        <v>713547.8411334774</v>
      </c>
      <c r="Y14" s="126">
        <f>'[2]Yearly BTX'!Y14</f>
        <v>695334.32690443378</v>
      </c>
      <c r="Z14" s="126">
        <f>'[2]Yearly BTX'!Z14</f>
        <v>677338.43041162181</v>
      </c>
      <c r="AA14" s="126">
        <f>'[2]Yearly BTX'!AA14</f>
        <v>659558.01195202442</v>
      </c>
      <c r="AB14" s="126">
        <f>'[2]Yearly BTX'!AB14</f>
        <v>641990.95103196369</v>
      </c>
      <c r="AC14" s="126">
        <f>'[2]Yearly BTX'!AC14</f>
        <v>624635.14620345796</v>
      </c>
      <c r="AD14" s="126">
        <f>'[2]Yearly BTX'!AD14</f>
        <v>607103.97502526932</v>
      </c>
      <c r="AE14" s="126">
        <f>'[2]Yearly BTX'!AE14</f>
        <v>589786.33496330562</v>
      </c>
      <c r="AF14" s="126">
        <f>'[2]Yearly BTX'!AF14</f>
        <v>572680.10029908409</v>
      </c>
      <c r="AG14" s="126">
        <f>'[2]Yearly BTX'!AG14</f>
        <v>555783.16461446555</v>
      </c>
      <c r="AH14" s="126">
        <f>'[2]Yearly BTX'!AH14</f>
        <v>539093.44062528806</v>
      </c>
      <c r="AI14" s="141"/>
      <c r="AJ14" s="126">
        <f>'[3]Yearly BTX'!D14</f>
        <v>106314.03243491032</v>
      </c>
      <c r="AK14" s="126">
        <f>'[3]Yearly BTX'!E14</f>
        <v>105439.01752658327</v>
      </c>
      <c r="AL14" s="126">
        <f>'[3]Yearly BTX'!F14</f>
        <v>104564.00261825623</v>
      </c>
      <c r="AM14" s="126">
        <f>'[3]Yearly BTX'!G14</f>
        <v>103688.98770992918</v>
      </c>
      <c r="AN14" s="126">
        <f>'[3]Yearly BTX'!H14</f>
        <v>102813.97280160214</v>
      </c>
      <c r="AO14" s="126">
        <f>'[3]Yearly BTX'!I14</f>
        <v>101938.95789327509</v>
      </c>
      <c r="AP14" s="126">
        <f>'[3]Yearly BTX'!J14</f>
        <v>101063.94298494804</v>
      </c>
      <c r="AQ14" s="126">
        <f>'[3]Yearly BTX'!K14</f>
        <v>100188.928076621</v>
      </c>
      <c r="AR14" s="126">
        <f>'[3]Yearly BTX'!L14</f>
        <v>99313.913168293948</v>
      </c>
      <c r="AS14" s="126">
        <f>'[3]Yearly BTX'!M14</f>
        <v>98438.898259966896</v>
      </c>
      <c r="AT14" s="126">
        <f>'[3]Yearly BTX'!N14</f>
        <v>97563.883351639859</v>
      </c>
      <c r="AU14" s="126">
        <f>'[3]Yearly BTX'!O14</f>
        <v>95376.346080822244</v>
      </c>
      <c r="AV14" s="126">
        <f>'[3]Yearly BTX'!P14</f>
        <v>93188.80881000463</v>
      </c>
      <c r="AW14" s="126">
        <f>'[3]Yearly BTX'!Q14</f>
        <v>91001.271539187015</v>
      </c>
      <c r="AX14" s="126">
        <f>'[3]Yearly BTX'!R14</f>
        <v>88813.734268369401</v>
      </c>
      <c r="AY14" s="126">
        <f>'[3]Yearly BTX'!S14</f>
        <v>86626.196997551786</v>
      </c>
      <c r="AZ14" s="126">
        <f>'[3]Yearly BTX'!T14</f>
        <v>84438.659726734171</v>
      </c>
      <c r="BA14" s="126">
        <f>'[3]Yearly BTX'!U14</f>
        <v>82251.122455916542</v>
      </c>
      <c r="BB14" s="126">
        <f>'[3]Yearly BTX'!V14</f>
        <v>80063.585185098942</v>
      </c>
      <c r="BC14" s="126">
        <f>'[3]Yearly BTX'!W14</f>
        <v>77876.047914281327</v>
      </c>
      <c r="BD14" s="126">
        <f>'[3]Yearly BTX'!X14</f>
        <v>75688.510643463713</v>
      </c>
      <c r="BE14" s="126">
        <f>'[3]Yearly BTX'!Y14</f>
        <v>74375.988280973135</v>
      </c>
      <c r="BF14" s="126">
        <f>'[3]Yearly BTX'!Z14</f>
        <v>73063.465918482572</v>
      </c>
      <c r="BG14" s="126">
        <f>'[3]Yearly BTX'!AA14</f>
        <v>71750.943555992009</v>
      </c>
      <c r="BH14" s="126">
        <f>'[3]Yearly BTX'!AB14</f>
        <v>70438.421193501432</v>
      </c>
      <c r="BI14" s="126">
        <f>'[3]Yearly BTX'!AC14</f>
        <v>69125.898831010854</v>
      </c>
      <c r="BJ14" s="126">
        <f>'[3]Yearly BTX'!AD14</f>
        <v>67813.376468520291</v>
      </c>
      <c r="BK14" s="126">
        <f>'[3]Yearly BTX'!AE14</f>
        <v>66500.854106029728</v>
      </c>
      <c r="BL14" s="126">
        <f>'[3]Yearly BTX'!AF14</f>
        <v>65188.331743539158</v>
      </c>
      <c r="BM14" s="126">
        <f>'[3]Yearly BTX'!AG14</f>
        <v>63875.809381048588</v>
      </c>
      <c r="BN14" s="126">
        <f>'[3]Yearly BTX'!AH14</f>
        <v>62563.287018558018</v>
      </c>
      <c r="BP14" s="126">
        <f t="shared" si="171"/>
        <v>1232038.625130279</v>
      </c>
      <c r="BQ14" s="126">
        <f t="shared" si="140"/>
        <v>1216700.0886241184</v>
      </c>
      <c r="BR14" s="126">
        <f t="shared" si="141"/>
        <v>1201512.1298620878</v>
      </c>
      <c r="BS14" s="126">
        <f t="shared" si="142"/>
        <v>1186473.3402331572</v>
      </c>
      <c r="BT14" s="126">
        <f t="shared" si="143"/>
        <v>1171582.3234714482</v>
      </c>
      <c r="BU14" s="126">
        <f t="shared" si="144"/>
        <v>1155697.8809512632</v>
      </c>
      <c r="BV14" s="126">
        <f t="shared" si="145"/>
        <v>1140142.4269000327</v>
      </c>
      <c r="BW14" s="126">
        <f t="shared" si="146"/>
        <v>1124740.4311824236</v>
      </c>
      <c r="BX14" s="126">
        <f t="shared" si="147"/>
        <v>1109490.4704785005</v>
      </c>
      <c r="BY14" s="126">
        <f t="shared" si="148"/>
        <v>1094391.1338207612</v>
      </c>
      <c r="BZ14" s="126">
        <f t="shared" si="149"/>
        <v>1079441.0224914025</v>
      </c>
      <c r="CA14" s="126">
        <f t="shared" si="150"/>
        <v>1049423.7434109345</v>
      </c>
      <c r="CB14" s="126">
        <f t="shared" si="151"/>
        <v>1019741.6021681478</v>
      </c>
      <c r="CC14" s="126">
        <f t="shared" si="152"/>
        <v>990391.31365411705</v>
      </c>
      <c r="CD14" s="126">
        <f t="shared" si="153"/>
        <v>961369.62203711108</v>
      </c>
      <c r="CE14" s="126">
        <f t="shared" si="154"/>
        <v>932673.30051566765</v>
      </c>
      <c r="CF14" s="126">
        <f t="shared" si="155"/>
        <v>903327.34870304726</v>
      </c>
      <c r="CG14" s="126">
        <f t="shared" si="156"/>
        <v>874313.94627214968</v>
      </c>
      <c r="CH14" s="126">
        <f t="shared" si="157"/>
        <v>845629.81020621595</v>
      </c>
      <c r="CI14" s="126">
        <f t="shared" si="158"/>
        <v>817271.68687315693</v>
      </c>
      <c r="CJ14" s="126">
        <f t="shared" si="159"/>
        <v>789236.3517769411</v>
      </c>
      <c r="CK14" s="126">
        <f t="shared" si="160"/>
        <v>769710.31518540694</v>
      </c>
      <c r="CL14" s="126">
        <f t="shared" si="161"/>
        <v>750401.89633010444</v>
      </c>
      <c r="CM14" s="126">
        <f t="shared" si="162"/>
        <v>731308.9555080164</v>
      </c>
      <c r="CN14" s="126">
        <f t="shared" si="163"/>
        <v>712429.37222546514</v>
      </c>
      <c r="CO14" s="126">
        <f t="shared" si="164"/>
        <v>693761.04503446887</v>
      </c>
      <c r="CP14" s="126">
        <f t="shared" si="165"/>
        <v>674917.35149378958</v>
      </c>
      <c r="CQ14" s="126">
        <f t="shared" si="166"/>
        <v>656287.18906933535</v>
      </c>
      <c r="CR14" s="126">
        <f t="shared" si="167"/>
        <v>637868.43204262329</v>
      </c>
      <c r="CS14" s="126">
        <f t="shared" si="168"/>
        <v>619658.9739955141</v>
      </c>
      <c r="CT14" s="126">
        <f t="shared" si="169"/>
        <v>601656.72764384607</v>
      </c>
      <c r="CU14" s="141"/>
      <c r="CV14" s="126">
        <f>'[2]Yearly BTX'!AJ14</f>
        <v>1125724.5926953687</v>
      </c>
      <c r="CW14" s="126">
        <f>'[2]Yearly BTX'!AK14</f>
        <v>1111261.0710975351</v>
      </c>
      <c r="CX14" s="126">
        <f>'[2]Yearly BTX'!AL14</f>
        <v>1096948.1272438315</v>
      </c>
      <c r="CY14" s="126">
        <f>'[2]Yearly BTX'!AM14</f>
        <v>1082784.3525232279</v>
      </c>
      <c r="CZ14" s="126">
        <f>'[2]Yearly BTX'!AN14</f>
        <v>1068768.3506698459</v>
      </c>
      <c r="DA14" s="126">
        <f>'[2]Yearly BTX'!AO14</f>
        <v>1053758.9230579881</v>
      </c>
      <c r="DB14" s="126">
        <f>'[2]Yearly BTX'!AP14</f>
        <v>1039078.4839150847</v>
      </c>
      <c r="DC14" s="126">
        <f>'[2]Yearly BTX'!AQ14</f>
        <v>1024551.5031058026</v>
      </c>
      <c r="DD14" s="126">
        <f>'[2]Yearly BTX'!AR14</f>
        <v>1010176.5573102066</v>
      </c>
      <c r="DE14" s="126">
        <f>'[2]Yearly BTX'!AS14</f>
        <v>995952.23556079424</v>
      </c>
      <c r="DF14" s="126">
        <f>'[2]Yearly BTX'!AT14</f>
        <v>981877.13913976261</v>
      </c>
      <c r="DG14" s="126">
        <f>'[2]Yearly BTX'!AU14</f>
        <v>954047.39733011229</v>
      </c>
      <c r="DH14" s="126">
        <f>'[2]Yearly BTX'!AV14</f>
        <v>926552.79335814319</v>
      </c>
      <c r="DI14" s="126">
        <f>'[2]Yearly BTX'!AW14</f>
        <v>899390.04211492999</v>
      </c>
      <c r="DJ14" s="126">
        <f>'[2]Yearly BTX'!AX14</f>
        <v>872555.8877687417</v>
      </c>
      <c r="DK14" s="126">
        <f>'[2]Yearly BTX'!AY14</f>
        <v>846047.10351811582</v>
      </c>
      <c r="DL14" s="126">
        <f>'[2]Yearly BTX'!AZ14</f>
        <v>818888.6889763131</v>
      </c>
      <c r="DM14" s="126">
        <f>'[2]Yearly BTX'!BA14</f>
        <v>792062.82381623308</v>
      </c>
      <c r="DN14" s="126">
        <f>'[2]Yearly BTX'!BB14</f>
        <v>765566.22502111702</v>
      </c>
      <c r="DO14" s="126">
        <f>'[2]Yearly BTX'!BC14</f>
        <v>739395.63895887556</v>
      </c>
      <c r="DP14" s="126">
        <f>'[2]Yearly BTX'!BD14</f>
        <v>713547.8411334774</v>
      </c>
      <c r="DQ14" s="126">
        <f>'[2]Yearly BTX'!BE14</f>
        <v>695334.32690443378</v>
      </c>
      <c r="DR14" s="126">
        <f>'[2]Yearly BTX'!BF14</f>
        <v>677338.43041162181</v>
      </c>
      <c r="DS14" s="126">
        <f>'[2]Yearly BTX'!BG14</f>
        <v>659558.01195202442</v>
      </c>
      <c r="DT14" s="126">
        <f>'[2]Yearly BTX'!BH14</f>
        <v>641990.95103196369</v>
      </c>
      <c r="DU14" s="126">
        <f>'[2]Yearly BTX'!BI14</f>
        <v>624635.14620345796</v>
      </c>
      <c r="DV14" s="126">
        <f>'[2]Yearly BTX'!BJ14</f>
        <v>607103.97502526932</v>
      </c>
      <c r="DW14" s="126">
        <f>'[2]Yearly BTX'!BK14</f>
        <v>589786.33496330562</v>
      </c>
      <c r="DX14" s="126">
        <f>'[2]Yearly BTX'!BL14</f>
        <v>572680.10029908409</v>
      </c>
      <c r="DY14" s="126">
        <f>'[2]Yearly BTX'!BM14</f>
        <v>555783.16461446555</v>
      </c>
      <c r="DZ14" s="126">
        <f>'[2]Yearly BTX'!BN14</f>
        <v>539093.44062528806</v>
      </c>
      <c r="EB14" s="126">
        <f>'[3]Yearly BTX'!AJ14</f>
        <v>106314.03243491032</v>
      </c>
      <c r="EC14" s="126">
        <f>'[3]Yearly BTX'!AK14</f>
        <v>105439.01752658327</v>
      </c>
      <c r="ED14" s="126">
        <f>'[3]Yearly BTX'!AL14</f>
        <v>104564.00261825623</v>
      </c>
      <c r="EE14" s="126">
        <f>'[3]Yearly BTX'!AM14</f>
        <v>103688.98770992918</v>
      </c>
      <c r="EF14" s="126">
        <f>'[3]Yearly BTX'!AN14</f>
        <v>102813.97280160214</v>
      </c>
      <c r="EG14" s="126">
        <f>'[3]Yearly BTX'!AO14</f>
        <v>101938.95789327509</v>
      </c>
      <c r="EH14" s="126">
        <f>'[3]Yearly BTX'!AP14</f>
        <v>101063.94298494804</v>
      </c>
      <c r="EI14" s="126">
        <f>'[3]Yearly BTX'!AQ14</f>
        <v>100188.928076621</v>
      </c>
      <c r="EJ14" s="126">
        <f>'[3]Yearly BTX'!AR14</f>
        <v>99313.913168293948</v>
      </c>
      <c r="EK14" s="126">
        <f>'[3]Yearly BTX'!AS14</f>
        <v>98438.898259966896</v>
      </c>
      <c r="EL14" s="126">
        <f>'[3]Yearly BTX'!AT14</f>
        <v>97563.883351639859</v>
      </c>
      <c r="EM14" s="126">
        <f>'[3]Yearly BTX'!AU14</f>
        <v>95376.346080822244</v>
      </c>
      <c r="EN14" s="126">
        <f>'[3]Yearly BTX'!AV14</f>
        <v>93188.80881000463</v>
      </c>
      <c r="EO14" s="126">
        <f>'[3]Yearly BTX'!AW14</f>
        <v>91001.271539187015</v>
      </c>
      <c r="EP14" s="126">
        <f>'[3]Yearly BTX'!AX14</f>
        <v>88813.734268369401</v>
      </c>
      <c r="EQ14" s="126">
        <f>'[3]Yearly BTX'!AY14</f>
        <v>86626.196997551786</v>
      </c>
      <c r="ER14" s="126">
        <f>'[3]Yearly BTX'!AZ14</f>
        <v>84438.659726734171</v>
      </c>
      <c r="ES14" s="126">
        <f>'[3]Yearly BTX'!BA14</f>
        <v>82251.122455916542</v>
      </c>
      <c r="ET14" s="126">
        <f>'[3]Yearly BTX'!BB14</f>
        <v>80063.585185098942</v>
      </c>
      <c r="EU14" s="126">
        <f>'[3]Yearly BTX'!BC14</f>
        <v>77876.047914281327</v>
      </c>
      <c r="EV14" s="126">
        <f>'[3]Yearly BTX'!BD14</f>
        <v>75688.510643463713</v>
      </c>
      <c r="EW14" s="126">
        <f>'[3]Yearly BTX'!BE14</f>
        <v>74375.988280973135</v>
      </c>
      <c r="EX14" s="126">
        <f>'[3]Yearly BTX'!BF14</f>
        <v>73063.465918482572</v>
      </c>
      <c r="EY14" s="126">
        <f>'[3]Yearly BTX'!BG14</f>
        <v>71750.943555992009</v>
      </c>
      <c r="EZ14" s="126">
        <f>'[3]Yearly BTX'!BH14</f>
        <v>70438.421193501432</v>
      </c>
      <c r="FA14" s="126">
        <f>'[3]Yearly BTX'!BI14</f>
        <v>69125.898831010854</v>
      </c>
      <c r="FB14" s="126">
        <f>'[3]Yearly BTX'!BJ14</f>
        <v>67813.376468520291</v>
      </c>
      <c r="FC14" s="126">
        <f>'[3]Yearly BTX'!BK14</f>
        <v>66500.854106029728</v>
      </c>
      <c r="FD14" s="126">
        <f>'[3]Yearly BTX'!BL14</f>
        <v>65188.331743539158</v>
      </c>
      <c r="FE14" s="126">
        <f>'[3]Yearly BTX'!BM14</f>
        <v>63875.809381048588</v>
      </c>
      <c r="FF14" s="126">
        <f>'[3]Yearly BTX'!BN14</f>
        <v>62563.287018558018</v>
      </c>
      <c r="FG14" s="141"/>
      <c r="FH14" s="126">
        <f t="shared" si="170"/>
        <v>1232038.625130279</v>
      </c>
      <c r="FI14" s="126">
        <f t="shared" si="110"/>
        <v>1216700.0886241184</v>
      </c>
      <c r="FJ14" s="126">
        <f t="shared" si="111"/>
        <v>1201512.1298620878</v>
      </c>
      <c r="FK14" s="126">
        <f t="shared" si="112"/>
        <v>1186473.3402331572</v>
      </c>
      <c r="FL14" s="126">
        <f t="shared" si="113"/>
        <v>1171582.3234714482</v>
      </c>
      <c r="FM14" s="126">
        <f t="shared" si="114"/>
        <v>1155697.8809512632</v>
      </c>
      <c r="FN14" s="126">
        <f t="shared" si="115"/>
        <v>1140142.4269000327</v>
      </c>
      <c r="FO14" s="126">
        <f t="shared" si="116"/>
        <v>1124740.4311824236</v>
      </c>
      <c r="FP14" s="126">
        <f t="shared" si="117"/>
        <v>1109490.4704785005</v>
      </c>
      <c r="FQ14" s="126">
        <f t="shared" si="118"/>
        <v>1094391.1338207612</v>
      </c>
      <c r="FR14" s="126">
        <f t="shared" si="119"/>
        <v>1079441.0224914025</v>
      </c>
      <c r="FS14" s="126">
        <f t="shared" si="120"/>
        <v>1049423.7434109345</v>
      </c>
      <c r="FT14" s="126">
        <f t="shared" si="121"/>
        <v>1019741.6021681478</v>
      </c>
      <c r="FU14" s="126">
        <f t="shared" si="122"/>
        <v>990391.31365411705</v>
      </c>
      <c r="FV14" s="126">
        <f t="shared" si="123"/>
        <v>961369.62203711108</v>
      </c>
      <c r="FW14" s="126">
        <f t="shared" si="124"/>
        <v>932673.30051566765</v>
      </c>
      <c r="FX14" s="126">
        <f t="shared" si="125"/>
        <v>903327.34870304726</v>
      </c>
      <c r="FY14" s="126">
        <f t="shared" si="126"/>
        <v>874313.94627214968</v>
      </c>
      <c r="FZ14" s="126">
        <f t="shared" si="127"/>
        <v>845629.81020621595</v>
      </c>
      <c r="GA14" s="126">
        <f t="shared" si="128"/>
        <v>817271.68687315693</v>
      </c>
      <c r="GB14" s="126">
        <f t="shared" si="129"/>
        <v>789236.3517769411</v>
      </c>
      <c r="GC14" s="126">
        <f t="shared" si="130"/>
        <v>769710.31518540694</v>
      </c>
      <c r="GD14" s="126">
        <f t="shared" si="131"/>
        <v>750401.89633010444</v>
      </c>
      <c r="GE14" s="126">
        <f t="shared" si="132"/>
        <v>731308.9555080164</v>
      </c>
      <c r="GF14" s="126">
        <f t="shared" si="133"/>
        <v>712429.37222546514</v>
      </c>
      <c r="GG14" s="126">
        <f t="shared" si="134"/>
        <v>693761.04503446887</v>
      </c>
      <c r="GH14" s="126">
        <f t="shared" si="135"/>
        <v>674917.35149378958</v>
      </c>
      <c r="GI14" s="126">
        <f t="shared" si="136"/>
        <v>656287.18906933535</v>
      </c>
      <c r="GJ14" s="126">
        <f t="shared" si="137"/>
        <v>637868.43204262329</v>
      </c>
      <c r="GK14" s="126">
        <f t="shared" si="138"/>
        <v>619658.9739955141</v>
      </c>
      <c r="GL14" s="126">
        <f t="shared" si="139"/>
        <v>601656.72764384607</v>
      </c>
      <c r="GW14" s="75"/>
      <c r="GX14" s="76" t="s">
        <v>104</v>
      </c>
      <c r="GY14" s="76" t="s">
        <v>105</v>
      </c>
      <c r="GZ14" s="76" t="s">
        <v>106</v>
      </c>
      <c r="HA14" s="76" t="s">
        <v>107</v>
      </c>
      <c r="HB14" s="76" t="s">
        <v>38</v>
      </c>
      <c r="HC14" s="80" t="s">
        <v>41</v>
      </c>
      <c r="HD14" s="76" t="s">
        <v>108</v>
      </c>
      <c r="HE14" s="76" t="s">
        <v>109</v>
      </c>
      <c r="HG14" s="75"/>
      <c r="HH14" s="76" t="s">
        <v>104</v>
      </c>
      <c r="HI14" s="76" t="s">
        <v>105</v>
      </c>
      <c r="HJ14" s="76" t="s">
        <v>106</v>
      </c>
      <c r="HK14" s="76" t="s">
        <v>107</v>
      </c>
      <c r="HL14" s="76" t="s">
        <v>38</v>
      </c>
      <c r="HM14" s="80" t="s">
        <v>41</v>
      </c>
      <c r="HN14" s="76" t="s">
        <v>108</v>
      </c>
      <c r="HO14" s="76" t="s">
        <v>109</v>
      </c>
    </row>
    <row r="15" spans="1:223" s="14" customFormat="1" outlineLevel="1">
      <c r="A15" s="376"/>
      <c r="B15" s="10" t="s">
        <v>102</v>
      </c>
      <c r="C15" s="62" t="s">
        <v>197</v>
      </c>
      <c r="D15" s="127">
        <f>'[2]Yearly BTX'!D15</f>
        <v>4301306.9285570411</v>
      </c>
      <c r="E15" s="127">
        <f>'[2]Yearly BTX'!E15</f>
        <v>4281202.3758973898</v>
      </c>
      <c r="F15" s="127">
        <f>'[2]Yearly BTX'!F15</f>
        <v>4261191.7930576922</v>
      </c>
      <c r="G15" s="127">
        <f>'[2]Yearly BTX'!G15</f>
        <v>4241274.7408176782</v>
      </c>
      <c r="H15" s="127">
        <f>'[2]Yearly BTX'!H15</f>
        <v>4221450.7820100179</v>
      </c>
      <c r="I15" s="127">
        <f>'[2]Yearly BTX'!I15</f>
        <v>4197364.3377445089</v>
      </c>
      <c r="J15" s="127">
        <f>'[2]Yearly BTX'!J15</f>
        <v>4174073.0596667309</v>
      </c>
      <c r="K15" s="127">
        <f>'[2]Yearly BTX'!K15</f>
        <v>4150911.0254645958</v>
      </c>
      <c r="L15" s="127">
        <f>'[2]Yearly BTX'!L15</f>
        <v>4127877.5179606555</v>
      </c>
      <c r="M15" s="127">
        <f>'[2]Yearly BTX'!M15</f>
        <v>4104971.8239570959</v>
      </c>
      <c r="N15" s="127">
        <f>'[2]Yearly BTX'!N15</f>
        <v>4082193.2342136553</v>
      </c>
      <c r="O15" s="127">
        <f>'[2]Yearly BTX'!O15</f>
        <v>4055658.7858328968</v>
      </c>
      <c r="P15" s="127">
        <f>'[2]Yearly BTX'!P15</f>
        <v>4029296.8126169518</v>
      </c>
      <c r="Q15" s="127">
        <f>'[2]Yearly BTX'!Q15</f>
        <v>4003106.1934691207</v>
      </c>
      <c r="R15" s="127">
        <f>'[2]Yearly BTX'!R15</f>
        <v>3977085.8145798882</v>
      </c>
      <c r="S15" s="127">
        <f>'[2]Yearly BTX'!S15</f>
        <v>3951234.5693795495</v>
      </c>
      <c r="T15" s="127">
        <f>'[2]Yearly BTX'!T15</f>
        <v>3921838.1765130102</v>
      </c>
      <c r="U15" s="127">
        <f>'[2]Yearly BTX'!U15</f>
        <v>3892660.4869146249</v>
      </c>
      <c r="V15" s="127">
        <f>'[2]Yearly BTX'!V15</f>
        <v>3863699.8734759334</v>
      </c>
      <c r="W15" s="127">
        <f>'[2]Yearly BTX'!W15</f>
        <v>3834954.7211938379</v>
      </c>
      <c r="X15" s="127">
        <f>'[2]Yearly BTX'!X15</f>
        <v>3806423.4270805391</v>
      </c>
      <c r="Y15" s="127">
        <f>'[2]Yearly BTX'!Y15</f>
        <v>3775407.0203738767</v>
      </c>
      <c r="Z15" s="127">
        <f>'[2]Yearly BTX'!Z15</f>
        <v>3744643.3489457294</v>
      </c>
      <c r="AA15" s="127">
        <f>'[2]Yearly BTX'!AA15</f>
        <v>3714130.3533982579</v>
      </c>
      <c r="AB15" s="127">
        <f>'[2]Yearly BTX'!AB15</f>
        <v>3683865.9911144967</v>
      </c>
      <c r="AC15" s="127">
        <f>'[2]Yearly BTX'!AC15</f>
        <v>3653848.2361216196</v>
      </c>
      <c r="AD15" s="127">
        <f>'[2]Yearly BTX'!AD15</f>
        <v>3622605.7817164483</v>
      </c>
      <c r="AE15" s="127">
        <f>'[2]Yearly BTX'!AE15</f>
        <v>3591630.4678420764</v>
      </c>
      <c r="AF15" s="127">
        <f>'[2]Yearly BTX'!AF15</f>
        <v>3560920.0102969413</v>
      </c>
      <c r="AG15" s="127">
        <f>'[2]Yearly BTX'!AG15</f>
        <v>3530472.1444106842</v>
      </c>
      <c r="AH15" s="127">
        <f>'[2]Yearly BTX'!AH15</f>
        <v>3500284.6248771548</v>
      </c>
      <c r="AI15" s="156"/>
      <c r="AJ15" s="127">
        <f>'[3]Yearly BTX'!D15</f>
        <v>2708489.4952112325</v>
      </c>
      <c r="AK15" s="127">
        <f>'[3]Yearly BTX'!E15</f>
        <v>2708489.4952112325</v>
      </c>
      <c r="AL15" s="127">
        <f>'[3]Yearly BTX'!F15</f>
        <v>2708489.4952112325</v>
      </c>
      <c r="AM15" s="127">
        <f>'[3]Yearly BTX'!G15</f>
        <v>2708489.4952112325</v>
      </c>
      <c r="AN15" s="127">
        <f>'[3]Yearly BTX'!H15</f>
        <v>2708489.4952112325</v>
      </c>
      <c r="AO15" s="127">
        <f>'[3]Yearly BTX'!I15</f>
        <v>2708489.4952112325</v>
      </c>
      <c r="AP15" s="127">
        <f>'[3]Yearly BTX'!J15</f>
        <v>2708489.4952112325</v>
      </c>
      <c r="AQ15" s="127">
        <f>'[3]Yearly BTX'!K15</f>
        <v>2708489.4952112325</v>
      </c>
      <c r="AR15" s="127">
        <f>'[3]Yearly BTX'!L15</f>
        <v>2708489.4952112325</v>
      </c>
      <c r="AS15" s="127">
        <f>'[3]Yearly BTX'!M15</f>
        <v>2708489.4952112325</v>
      </c>
      <c r="AT15" s="127">
        <f>'[3]Yearly BTX'!N15</f>
        <v>2708489.4952112325</v>
      </c>
      <c r="AU15" s="127">
        <f>'[3]Yearly BTX'!O15</f>
        <v>2708489.4952112325</v>
      </c>
      <c r="AV15" s="127">
        <f>'[3]Yearly BTX'!P15</f>
        <v>2708489.4952112325</v>
      </c>
      <c r="AW15" s="127">
        <f>'[3]Yearly BTX'!Q15</f>
        <v>2708489.4952112325</v>
      </c>
      <c r="AX15" s="127">
        <f>'[3]Yearly BTX'!R15</f>
        <v>2708489.4952112325</v>
      </c>
      <c r="AY15" s="127">
        <f>'[3]Yearly BTX'!S15</f>
        <v>2708489.4952112325</v>
      </c>
      <c r="AZ15" s="127">
        <f>'[3]Yearly BTX'!T15</f>
        <v>2708489.4952112325</v>
      </c>
      <c r="BA15" s="127">
        <f>'[3]Yearly BTX'!U15</f>
        <v>2708489.4952112325</v>
      </c>
      <c r="BB15" s="127">
        <f>'[3]Yearly BTX'!V15</f>
        <v>2708489.4952112325</v>
      </c>
      <c r="BC15" s="127">
        <f>'[3]Yearly BTX'!W15</f>
        <v>2708489.4952112325</v>
      </c>
      <c r="BD15" s="127">
        <f>'[3]Yearly BTX'!X15</f>
        <v>2708489.4952112325</v>
      </c>
      <c r="BE15" s="127">
        <f>'[3]Yearly BTX'!Y15</f>
        <v>2708489.4952112325</v>
      </c>
      <c r="BF15" s="127">
        <f>'[3]Yearly BTX'!Z15</f>
        <v>2708489.4952112325</v>
      </c>
      <c r="BG15" s="127">
        <f>'[3]Yearly BTX'!AA15</f>
        <v>2708489.4952112325</v>
      </c>
      <c r="BH15" s="127">
        <f>'[3]Yearly BTX'!AB15</f>
        <v>2708489.4952112325</v>
      </c>
      <c r="BI15" s="127">
        <f>'[3]Yearly BTX'!AC15</f>
        <v>2708489.4952112325</v>
      </c>
      <c r="BJ15" s="127">
        <f>'[3]Yearly BTX'!AD15</f>
        <v>2708489.4952112325</v>
      </c>
      <c r="BK15" s="127">
        <f>'[3]Yearly BTX'!AE15</f>
        <v>2708489.4952112325</v>
      </c>
      <c r="BL15" s="127">
        <f>'[3]Yearly BTX'!AF15</f>
        <v>2708489.4952112325</v>
      </c>
      <c r="BM15" s="127">
        <f>'[3]Yearly BTX'!AG15</f>
        <v>2708489.4952112325</v>
      </c>
      <c r="BN15" s="127">
        <f>'[3]Yearly BTX'!AH15</f>
        <v>2708489.4952112325</v>
      </c>
      <c r="BP15" s="127">
        <f t="shared" si="171"/>
        <v>7009796.4237682736</v>
      </c>
      <c r="BQ15" s="127">
        <f t="shared" si="140"/>
        <v>6989691.8711086223</v>
      </c>
      <c r="BR15" s="127">
        <f t="shared" si="141"/>
        <v>6969681.2882689247</v>
      </c>
      <c r="BS15" s="127">
        <f t="shared" si="142"/>
        <v>6949764.2360289106</v>
      </c>
      <c r="BT15" s="127">
        <f t="shared" si="143"/>
        <v>6929940.2772212503</v>
      </c>
      <c r="BU15" s="127">
        <f t="shared" si="144"/>
        <v>6905853.8329557413</v>
      </c>
      <c r="BV15" s="127">
        <f t="shared" si="145"/>
        <v>6882562.5548779629</v>
      </c>
      <c r="BW15" s="127">
        <f t="shared" si="146"/>
        <v>6859400.5206758287</v>
      </c>
      <c r="BX15" s="127">
        <f t="shared" si="147"/>
        <v>6836367.013171888</v>
      </c>
      <c r="BY15" s="127">
        <f t="shared" si="148"/>
        <v>6813461.3191683283</v>
      </c>
      <c r="BZ15" s="127">
        <f t="shared" si="149"/>
        <v>6790682.7294248883</v>
      </c>
      <c r="CA15" s="127">
        <f t="shared" si="150"/>
        <v>6764148.2810441293</v>
      </c>
      <c r="CB15" s="127">
        <f t="shared" si="151"/>
        <v>6737786.3078281842</v>
      </c>
      <c r="CC15" s="127">
        <f t="shared" si="152"/>
        <v>6711595.6886803526</v>
      </c>
      <c r="CD15" s="127">
        <f t="shared" si="153"/>
        <v>6685575.3097911207</v>
      </c>
      <c r="CE15" s="127">
        <f t="shared" si="154"/>
        <v>6659724.0645907819</v>
      </c>
      <c r="CF15" s="127">
        <f t="shared" si="155"/>
        <v>6630327.6717242431</v>
      </c>
      <c r="CG15" s="127">
        <f t="shared" si="156"/>
        <v>6601149.9821258578</v>
      </c>
      <c r="CH15" s="127">
        <f t="shared" si="157"/>
        <v>6572189.3686871659</v>
      </c>
      <c r="CI15" s="127">
        <f t="shared" si="158"/>
        <v>6543444.2164050704</v>
      </c>
      <c r="CJ15" s="127">
        <f t="shared" si="159"/>
        <v>6514912.9222917715</v>
      </c>
      <c r="CK15" s="127">
        <f t="shared" si="160"/>
        <v>6483896.5155851096</v>
      </c>
      <c r="CL15" s="127">
        <f t="shared" si="161"/>
        <v>6453132.8441569619</v>
      </c>
      <c r="CM15" s="127">
        <f t="shared" si="162"/>
        <v>6422619.8486094903</v>
      </c>
      <c r="CN15" s="127">
        <f t="shared" si="163"/>
        <v>6392355.4863257296</v>
      </c>
      <c r="CO15" s="127">
        <f t="shared" si="164"/>
        <v>6362337.7313328516</v>
      </c>
      <c r="CP15" s="127">
        <f t="shared" si="165"/>
        <v>6331095.2769276807</v>
      </c>
      <c r="CQ15" s="127">
        <f t="shared" si="166"/>
        <v>6300119.9630533084</v>
      </c>
      <c r="CR15" s="127">
        <f t="shared" si="167"/>
        <v>6269409.5055081733</v>
      </c>
      <c r="CS15" s="127">
        <f t="shared" si="168"/>
        <v>6238961.6396219172</v>
      </c>
      <c r="CT15" s="127">
        <f t="shared" si="169"/>
        <v>6208774.1200883873</v>
      </c>
      <c r="CU15" s="156"/>
      <c r="CV15" s="127">
        <f>'[2]Yearly BTX'!AJ15</f>
        <v>4301306.9285570411</v>
      </c>
      <c r="CW15" s="127">
        <f>'[2]Yearly BTX'!AK15</f>
        <v>4281202.3758973898</v>
      </c>
      <c r="CX15" s="127">
        <f>'[2]Yearly BTX'!AL15</f>
        <v>4261191.7930576922</v>
      </c>
      <c r="CY15" s="127">
        <f>'[2]Yearly BTX'!AM15</f>
        <v>4241274.7408176782</v>
      </c>
      <c r="CZ15" s="127">
        <f>'[2]Yearly BTX'!AN15</f>
        <v>4221450.7820100179</v>
      </c>
      <c r="DA15" s="127">
        <f>'[2]Yearly BTX'!AO15</f>
        <v>4197364.3377445089</v>
      </c>
      <c r="DB15" s="127">
        <f>'[2]Yearly BTX'!AP15</f>
        <v>4174073.0596667309</v>
      </c>
      <c r="DC15" s="127">
        <f>'[2]Yearly BTX'!AQ15</f>
        <v>4150911.0254645958</v>
      </c>
      <c r="DD15" s="127">
        <f>'[2]Yearly BTX'!AR15</f>
        <v>4127877.5179606555</v>
      </c>
      <c r="DE15" s="127">
        <f>'[2]Yearly BTX'!AS15</f>
        <v>4104971.8239570959</v>
      </c>
      <c r="DF15" s="127">
        <f>'[2]Yearly BTX'!AT15</f>
        <v>4082193.2342136553</v>
      </c>
      <c r="DG15" s="127">
        <f>'[2]Yearly BTX'!AU15</f>
        <v>4055658.7858328968</v>
      </c>
      <c r="DH15" s="127">
        <f>'[2]Yearly BTX'!AV15</f>
        <v>4029296.8126169518</v>
      </c>
      <c r="DI15" s="127">
        <f>'[2]Yearly BTX'!AW15</f>
        <v>4003106.1934691207</v>
      </c>
      <c r="DJ15" s="127">
        <f>'[2]Yearly BTX'!AX15</f>
        <v>3977085.8145798882</v>
      </c>
      <c r="DK15" s="127">
        <f>'[2]Yearly BTX'!AY15</f>
        <v>3951234.5693795495</v>
      </c>
      <c r="DL15" s="127">
        <f>'[2]Yearly BTX'!AZ15</f>
        <v>3921838.1765130102</v>
      </c>
      <c r="DM15" s="127">
        <f>'[2]Yearly BTX'!BA15</f>
        <v>3892660.4869146249</v>
      </c>
      <c r="DN15" s="127">
        <f>'[2]Yearly BTX'!BB15</f>
        <v>3863699.8734759334</v>
      </c>
      <c r="DO15" s="127">
        <f>'[2]Yearly BTX'!BC15</f>
        <v>3834954.7211938379</v>
      </c>
      <c r="DP15" s="127">
        <f>'[2]Yearly BTX'!BD15</f>
        <v>3806423.4270805391</v>
      </c>
      <c r="DQ15" s="127">
        <f>'[2]Yearly BTX'!BE15</f>
        <v>3775407.0203738767</v>
      </c>
      <c r="DR15" s="127">
        <f>'[2]Yearly BTX'!BF15</f>
        <v>3744643.3489457294</v>
      </c>
      <c r="DS15" s="127">
        <f>'[2]Yearly BTX'!BG15</f>
        <v>3714130.3533982579</v>
      </c>
      <c r="DT15" s="127">
        <f>'[2]Yearly BTX'!BH15</f>
        <v>3683865.9911144967</v>
      </c>
      <c r="DU15" s="127">
        <f>'[2]Yearly BTX'!BI15</f>
        <v>3653848.2361216196</v>
      </c>
      <c r="DV15" s="127">
        <f>'[2]Yearly BTX'!BJ15</f>
        <v>3622605.7817164483</v>
      </c>
      <c r="DW15" s="127">
        <f>'[2]Yearly BTX'!BK15</f>
        <v>3591630.4678420764</v>
      </c>
      <c r="DX15" s="127">
        <f>'[2]Yearly BTX'!BL15</f>
        <v>3560920.0102969413</v>
      </c>
      <c r="DY15" s="127">
        <f>'[2]Yearly BTX'!BM15</f>
        <v>3530472.1444106842</v>
      </c>
      <c r="DZ15" s="127">
        <f>'[2]Yearly BTX'!BN15</f>
        <v>3500284.6248771548</v>
      </c>
      <c r="EB15" s="127">
        <f>'[3]Yearly BTX'!AJ15</f>
        <v>2708489.4952112325</v>
      </c>
      <c r="EC15" s="127">
        <f>'[3]Yearly BTX'!AK15</f>
        <v>2708489.4952112325</v>
      </c>
      <c r="ED15" s="127">
        <f>'[3]Yearly BTX'!AL15</f>
        <v>2708489.4952112325</v>
      </c>
      <c r="EE15" s="127">
        <f>'[3]Yearly BTX'!AM15</f>
        <v>2708489.4952112325</v>
      </c>
      <c r="EF15" s="127">
        <f>'[3]Yearly BTX'!AN15</f>
        <v>2708489.4952112325</v>
      </c>
      <c r="EG15" s="127">
        <f>'[3]Yearly BTX'!AO15</f>
        <v>2708489.4952112325</v>
      </c>
      <c r="EH15" s="127">
        <f>'[3]Yearly BTX'!AP15</f>
        <v>2708489.4952112325</v>
      </c>
      <c r="EI15" s="127">
        <f>'[3]Yearly BTX'!AQ15</f>
        <v>2708489.4952112325</v>
      </c>
      <c r="EJ15" s="127">
        <f>'[3]Yearly BTX'!AR15</f>
        <v>2708489.4952112325</v>
      </c>
      <c r="EK15" s="127">
        <f>'[3]Yearly BTX'!AS15</f>
        <v>2708489.4952112325</v>
      </c>
      <c r="EL15" s="127">
        <f>'[3]Yearly BTX'!AT15</f>
        <v>2708489.4952112325</v>
      </c>
      <c r="EM15" s="127">
        <f>'[3]Yearly BTX'!AU15</f>
        <v>2708489.4952112325</v>
      </c>
      <c r="EN15" s="127">
        <f>'[3]Yearly BTX'!AV15</f>
        <v>2708489.4952112325</v>
      </c>
      <c r="EO15" s="127">
        <f>'[3]Yearly BTX'!AW15</f>
        <v>2708489.4952112325</v>
      </c>
      <c r="EP15" s="127">
        <f>'[3]Yearly BTX'!AX15</f>
        <v>2708489.4952112325</v>
      </c>
      <c r="EQ15" s="127">
        <f>'[3]Yearly BTX'!AY15</f>
        <v>2708489.4952112325</v>
      </c>
      <c r="ER15" s="127">
        <f>'[3]Yearly BTX'!AZ15</f>
        <v>2708489.4952112325</v>
      </c>
      <c r="ES15" s="127">
        <f>'[3]Yearly BTX'!BA15</f>
        <v>2708489.4952112325</v>
      </c>
      <c r="ET15" s="127">
        <f>'[3]Yearly BTX'!BB15</f>
        <v>2708489.4952112325</v>
      </c>
      <c r="EU15" s="127">
        <f>'[3]Yearly BTX'!BC15</f>
        <v>2708489.4952112325</v>
      </c>
      <c r="EV15" s="127">
        <f>'[3]Yearly BTX'!BD15</f>
        <v>2708489.4952112325</v>
      </c>
      <c r="EW15" s="127">
        <f>'[3]Yearly BTX'!BE15</f>
        <v>2708489.4952112325</v>
      </c>
      <c r="EX15" s="127">
        <f>'[3]Yearly BTX'!BF15</f>
        <v>2708489.4952112325</v>
      </c>
      <c r="EY15" s="127">
        <f>'[3]Yearly BTX'!BG15</f>
        <v>2708489.4952112325</v>
      </c>
      <c r="EZ15" s="127">
        <f>'[3]Yearly BTX'!BH15</f>
        <v>2708489.4952112325</v>
      </c>
      <c r="FA15" s="127">
        <f>'[3]Yearly BTX'!BI15</f>
        <v>2708489.4952112325</v>
      </c>
      <c r="FB15" s="127">
        <f>'[3]Yearly BTX'!BJ15</f>
        <v>2708489.4952112325</v>
      </c>
      <c r="FC15" s="127">
        <f>'[3]Yearly BTX'!BK15</f>
        <v>2708489.4952112325</v>
      </c>
      <c r="FD15" s="127">
        <f>'[3]Yearly BTX'!BL15</f>
        <v>2708489.4952112325</v>
      </c>
      <c r="FE15" s="127">
        <f>'[3]Yearly BTX'!BM15</f>
        <v>2708489.4952112325</v>
      </c>
      <c r="FF15" s="127">
        <f>'[3]Yearly BTX'!BN15</f>
        <v>2708489.4952112325</v>
      </c>
      <c r="FG15" s="156"/>
      <c r="FH15" s="127">
        <f t="shared" si="170"/>
        <v>7009796.4237682736</v>
      </c>
      <c r="FI15" s="127">
        <f t="shared" si="110"/>
        <v>6989691.8711086223</v>
      </c>
      <c r="FJ15" s="127">
        <f t="shared" si="111"/>
        <v>6969681.2882689247</v>
      </c>
      <c r="FK15" s="127">
        <f t="shared" si="112"/>
        <v>6949764.2360289106</v>
      </c>
      <c r="FL15" s="127">
        <f t="shared" si="113"/>
        <v>6929940.2772212503</v>
      </c>
      <c r="FM15" s="127">
        <f t="shared" si="114"/>
        <v>6905853.8329557413</v>
      </c>
      <c r="FN15" s="127">
        <f t="shared" si="115"/>
        <v>6882562.5548779629</v>
      </c>
      <c r="FO15" s="127">
        <f t="shared" si="116"/>
        <v>6859400.5206758287</v>
      </c>
      <c r="FP15" s="127">
        <f t="shared" si="117"/>
        <v>6836367.013171888</v>
      </c>
      <c r="FQ15" s="127">
        <f t="shared" si="118"/>
        <v>6813461.3191683283</v>
      </c>
      <c r="FR15" s="127">
        <f t="shared" si="119"/>
        <v>6790682.7294248883</v>
      </c>
      <c r="FS15" s="127">
        <f t="shared" si="120"/>
        <v>6764148.2810441293</v>
      </c>
      <c r="FT15" s="127">
        <f t="shared" si="121"/>
        <v>6737786.3078281842</v>
      </c>
      <c r="FU15" s="127">
        <f t="shared" si="122"/>
        <v>6711595.6886803526</v>
      </c>
      <c r="FV15" s="127">
        <f t="shared" si="123"/>
        <v>6685575.3097911207</v>
      </c>
      <c r="FW15" s="127">
        <f t="shared" si="124"/>
        <v>6659724.0645907819</v>
      </c>
      <c r="FX15" s="127">
        <f t="shared" si="125"/>
        <v>6630327.6717242431</v>
      </c>
      <c r="FY15" s="127">
        <f t="shared" si="126"/>
        <v>6601149.9821258578</v>
      </c>
      <c r="FZ15" s="127">
        <f t="shared" si="127"/>
        <v>6572189.3686871659</v>
      </c>
      <c r="GA15" s="127">
        <f t="shared" si="128"/>
        <v>6543444.2164050704</v>
      </c>
      <c r="GB15" s="127">
        <f t="shared" si="129"/>
        <v>6514912.9222917715</v>
      </c>
      <c r="GC15" s="127">
        <f t="shared" si="130"/>
        <v>6483896.5155851096</v>
      </c>
      <c r="GD15" s="127">
        <f t="shared" si="131"/>
        <v>6453132.8441569619</v>
      </c>
      <c r="GE15" s="127">
        <f t="shared" si="132"/>
        <v>6422619.8486094903</v>
      </c>
      <c r="GF15" s="127">
        <f t="shared" si="133"/>
        <v>6392355.4863257296</v>
      </c>
      <c r="GG15" s="127">
        <f t="shared" si="134"/>
        <v>6362337.7313328516</v>
      </c>
      <c r="GH15" s="127">
        <f t="shared" si="135"/>
        <v>6331095.2769276807</v>
      </c>
      <c r="GI15" s="127">
        <f t="shared" si="136"/>
        <v>6300119.9630533084</v>
      </c>
      <c r="GJ15" s="127">
        <f t="shared" si="137"/>
        <v>6269409.5055081733</v>
      </c>
      <c r="GK15" s="127">
        <f t="shared" si="138"/>
        <v>6238961.6396219172</v>
      </c>
      <c r="GL15" s="127">
        <f t="shared" si="139"/>
        <v>6208774.1200883873</v>
      </c>
      <c r="GW15" s="218"/>
      <c r="GY15" s="76"/>
      <c r="GZ15" s="76"/>
      <c r="HA15" s="76"/>
      <c r="HB15" s="76"/>
      <c r="HC15" s="76"/>
      <c r="HD15" s="76"/>
      <c r="HE15" s="76"/>
      <c r="HG15" s="218"/>
      <c r="HI15" s="76"/>
      <c r="HJ15" s="76"/>
      <c r="HK15" s="76"/>
      <c r="HL15" s="76"/>
      <c r="HM15" s="76"/>
      <c r="HN15" s="76"/>
      <c r="HO15" s="76"/>
    </row>
    <row r="16" spans="1:223" s="1" customFormat="1" outlineLevel="1">
      <c r="A16" s="6" t="s">
        <v>31</v>
      </c>
      <c r="B16" s="6" t="s">
        <v>32</v>
      </c>
      <c r="C16" s="17" t="s">
        <v>197</v>
      </c>
      <c r="D16" s="132">
        <f>'[2]Yearly BTX'!D16</f>
        <v>878653.78062042897</v>
      </c>
      <c r="E16" s="132">
        <f>'[2]Yearly BTX'!E16</f>
        <v>872638.85466750013</v>
      </c>
      <c r="F16" s="132">
        <f>'[2]Yearly BTX'!F16</f>
        <v>866665.10458499624</v>
      </c>
      <c r="G16" s="132">
        <f>'[2]Yearly BTX'!G16</f>
        <v>860732.24849873979</v>
      </c>
      <c r="H16" s="132">
        <f>'[2]Yearly BTX'!H16</f>
        <v>854840.00646415574</v>
      </c>
      <c r="I16" s="132">
        <f>'[2]Yearly BTX'!I16</f>
        <v>848988.10045306175</v>
      </c>
      <c r="J16" s="132">
        <f>'[2]Yearly BTX'!J16</f>
        <v>843176.2543405497</v>
      </c>
      <c r="K16" s="132">
        <f>'[2]Yearly BTX'!K16</f>
        <v>837404.19389195624</v>
      </c>
      <c r="L16" s="132">
        <f>'[2]Yearly BTX'!L16</f>
        <v>831671.64674992312</v>
      </c>
      <c r="M16" s="132">
        <f>'[2]Yearly BTX'!M16</f>
        <v>825978.342421546</v>
      </c>
      <c r="N16" s="132">
        <f>'[2]Yearly BTX'!N16</f>
        <v>820324.01226561086</v>
      </c>
      <c r="O16" s="132">
        <f>'[2]Yearly BTX'!O16</f>
        <v>814708.38947991806</v>
      </c>
      <c r="P16" s="132">
        <f>'[2]Yearly BTX'!P16</f>
        <v>809131.20908869337</v>
      </c>
      <c r="Q16" s="132">
        <f>'[2]Yearly BTX'!Q16</f>
        <v>803592.2079300849</v>
      </c>
      <c r="R16" s="132">
        <f>'[2]Yearly BTX'!R16</f>
        <v>798091.12464374537</v>
      </c>
      <c r="S16" s="132">
        <f>'[2]Yearly BTX'!S16</f>
        <v>792627.69965850015</v>
      </c>
      <c r="T16" s="132">
        <f>'[2]Yearly BTX'!T16</f>
        <v>787201.67518009897</v>
      </c>
      <c r="U16" s="132">
        <f>'[2]Yearly BTX'!U16</f>
        <v>781812.79517905181</v>
      </c>
      <c r="V16" s="132">
        <f>'[2]Yearly BTX'!V16</f>
        <v>776460.80537854834</v>
      </c>
      <c r="W16" s="132">
        <f>'[2]Yearly BTX'!W16</f>
        <v>771145.45324245933</v>
      </c>
      <c r="X16" s="132">
        <f>'[2]Yearly BTX'!X16</f>
        <v>765866.4879634208</v>
      </c>
      <c r="Y16" s="132">
        <f>'[2]Yearly BTX'!Y16</f>
        <v>760623.66045099963</v>
      </c>
      <c r="Z16" s="132">
        <f>'[2]Yearly BTX'!Z16</f>
        <v>755416.72331993992</v>
      </c>
      <c r="AA16" s="132">
        <f>'[2]Yearly BTX'!AA16</f>
        <v>750245.43087849021</v>
      </c>
      <c r="AB16" s="132">
        <f>'[2]Yearly BTX'!AB16</f>
        <v>745109.53911681031</v>
      </c>
      <c r="AC16" s="132">
        <f>'[2]Yearly BTX'!AC16</f>
        <v>740008.8056954575</v>
      </c>
      <c r="AD16" s="132">
        <f>'[2]Yearly BTX'!AD16</f>
        <v>734942.98993395187</v>
      </c>
      <c r="AE16" s="132">
        <f>'[2]Yearly BTX'!AE16</f>
        <v>729911.85279941931</v>
      </c>
      <c r="AF16" s="132">
        <f>'[2]Yearly BTX'!AF16</f>
        <v>724915.15689531295</v>
      </c>
      <c r="AG16" s="132">
        <f>'[2]Yearly BTX'!AG16</f>
        <v>719952.66645021155</v>
      </c>
      <c r="AH16" s="132">
        <f>'[2]Yearly BTX'!AH16</f>
        <v>715024.14730669418</v>
      </c>
      <c r="AI16" s="194"/>
      <c r="AJ16" s="132">
        <f>'[3]Yearly BTX'!D16</f>
        <v>149929.74661203282</v>
      </c>
      <c r="AK16" s="132">
        <f>'[3]Yearly BTX'!E16</f>
        <v>149929.74661203282</v>
      </c>
      <c r="AL16" s="132">
        <f>'[3]Yearly BTX'!F16</f>
        <v>149929.74661203282</v>
      </c>
      <c r="AM16" s="132">
        <f>'[3]Yearly BTX'!G16</f>
        <v>149929.74661203282</v>
      </c>
      <c r="AN16" s="132">
        <f>'[3]Yearly BTX'!H16</f>
        <v>149929.74661203282</v>
      </c>
      <c r="AO16" s="132">
        <f>'[3]Yearly BTX'!I16</f>
        <v>149929.74661203282</v>
      </c>
      <c r="AP16" s="132">
        <f>'[3]Yearly BTX'!J16</f>
        <v>149929.74661203282</v>
      </c>
      <c r="AQ16" s="132">
        <f>'[3]Yearly BTX'!K16</f>
        <v>149929.74661203282</v>
      </c>
      <c r="AR16" s="132">
        <f>'[3]Yearly BTX'!L16</f>
        <v>149929.74661203282</v>
      </c>
      <c r="AS16" s="132">
        <f>'[3]Yearly BTX'!M16</f>
        <v>149929.74661203282</v>
      </c>
      <c r="AT16" s="132">
        <f>'[3]Yearly BTX'!N16</f>
        <v>149929.74661203282</v>
      </c>
      <c r="AU16" s="132">
        <f>'[3]Yearly BTX'!O16</f>
        <v>149929.74661203282</v>
      </c>
      <c r="AV16" s="132">
        <f>'[3]Yearly BTX'!P16</f>
        <v>149929.74661203282</v>
      </c>
      <c r="AW16" s="132">
        <f>'[3]Yearly BTX'!Q16</f>
        <v>149929.74661203282</v>
      </c>
      <c r="AX16" s="132">
        <f>'[3]Yearly BTX'!R16</f>
        <v>149929.74661203282</v>
      </c>
      <c r="AY16" s="132">
        <f>'[3]Yearly BTX'!S16</f>
        <v>149929.74661203282</v>
      </c>
      <c r="AZ16" s="132">
        <f>'[3]Yearly BTX'!T16</f>
        <v>149929.74661203282</v>
      </c>
      <c r="BA16" s="132">
        <f>'[3]Yearly BTX'!U16</f>
        <v>149929.74661203282</v>
      </c>
      <c r="BB16" s="132">
        <f>'[3]Yearly BTX'!V16</f>
        <v>149929.74661203282</v>
      </c>
      <c r="BC16" s="132">
        <f>'[3]Yearly BTX'!W16</f>
        <v>149929.74661203282</v>
      </c>
      <c r="BD16" s="132">
        <f>'[3]Yearly BTX'!X16</f>
        <v>149929.74661203282</v>
      </c>
      <c r="BE16" s="132">
        <f>'[3]Yearly BTX'!Y16</f>
        <v>149929.74661203282</v>
      </c>
      <c r="BF16" s="132">
        <f>'[3]Yearly BTX'!Z16</f>
        <v>149929.74661203282</v>
      </c>
      <c r="BG16" s="132">
        <f>'[3]Yearly BTX'!AA16</f>
        <v>149929.74661203282</v>
      </c>
      <c r="BH16" s="132">
        <f>'[3]Yearly BTX'!AB16</f>
        <v>149929.74661203282</v>
      </c>
      <c r="BI16" s="132">
        <f>'[3]Yearly BTX'!AC16</f>
        <v>149929.74661203282</v>
      </c>
      <c r="BJ16" s="132">
        <f>'[3]Yearly BTX'!AD16</f>
        <v>149929.74661203282</v>
      </c>
      <c r="BK16" s="132">
        <f>'[3]Yearly BTX'!AE16</f>
        <v>149929.74661203282</v>
      </c>
      <c r="BL16" s="132">
        <f>'[3]Yearly BTX'!AF16</f>
        <v>149929.74661203282</v>
      </c>
      <c r="BM16" s="132">
        <f>'[3]Yearly BTX'!AG16</f>
        <v>149929.74661203282</v>
      </c>
      <c r="BN16" s="132">
        <f>'[3]Yearly BTX'!AH16</f>
        <v>149929.74661203282</v>
      </c>
      <c r="BP16" s="132">
        <f t="shared" si="171"/>
        <v>1028583.5272324618</v>
      </c>
      <c r="BQ16" s="132">
        <f t="shared" si="140"/>
        <v>1022568.601279533</v>
      </c>
      <c r="BR16" s="132">
        <f t="shared" si="141"/>
        <v>1016594.851197029</v>
      </c>
      <c r="BS16" s="132">
        <f t="shared" si="142"/>
        <v>1010661.9951107726</v>
      </c>
      <c r="BT16" s="132">
        <f t="shared" si="143"/>
        <v>1004769.7530761885</v>
      </c>
      <c r="BU16" s="132">
        <f t="shared" si="144"/>
        <v>998917.84706509463</v>
      </c>
      <c r="BV16" s="132">
        <f t="shared" si="145"/>
        <v>993106.00095258257</v>
      </c>
      <c r="BW16" s="132">
        <f t="shared" si="146"/>
        <v>987333.94050398911</v>
      </c>
      <c r="BX16" s="132">
        <f t="shared" si="147"/>
        <v>981601.39336195588</v>
      </c>
      <c r="BY16" s="132">
        <f t="shared" si="148"/>
        <v>975908.08903357876</v>
      </c>
      <c r="BZ16" s="132">
        <f t="shared" si="149"/>
        <v>970253.75887764362</v>
      </c>
      <c r="CA16" s="132">
        <f t="shared" si="150"/>
        <v>964638.13609195082</v>
      </c>
      <c r="CB16" s="132">
        <f t="shared" si="151"/>
        <v>959060.95570072625</v>
      </c>
      <c r="CC16" s="132">
        <f t="shared" si="152"/>
        <v>953521.95454211766</v>
      </c>
      <c r="CD16" s="132">
        <f t="shared" si="153"/>
        <v>948020.87125577824</v>
      </c>
      <c r="CE16" s="132">
        <f t="shared" si="154"/>
        <v>942557.44627053291</v>
      </c>
      <c r="CF16" s="132">
        <f t="shared" si="155"/>
        <v>937131.42179213185</v>
      </c>
      <c r="CG16" s="132">
        <f t="shared" si="156"/>
        <v>931742.54179108469</v>
      </c>
      <c r="CH16" s="132">
        <f t="shared" si="157"/>
        <v>926390.55199058121</v>
      </c>
      <c r="CI16" s="132">
        <f t="shared" si="158"/>
        <v>921075.19985449221</v>
      </c>
      <c r="CJ16" s="132">
        <f t="shared" si="159"/>
        <v>915796.23457545368</v>
      </c>
      <c r="CK16" s="132">
        <f t="shared" si="160"/>
        <v>910553.4070630325</v>
      </c>
      <c r="CL16" s="132">
        <f t="shared" si="161"/>
        <v>905346.46993197268</v>
      </c>
      <c r="CM16" s="132">
        <f t="shared" si="162"/>
        <v>900175.17749052308</v>
      </c>
      <c r="CN16" s="132">
        <f t="shared" si="163"/>
        <v>895039.28572884318</v>
      </c>
      <c r="CO16" s="132">
        <f t="shared" si="164"/>
        <v>889938.55230749026</v>
      </c>
      <c r="CP16" s="132">
        <f t="shared" si="165"/>
        <v>884872.73654598463</v>
      </c>
      <c r="CQ16" s="132">
        <f t="shared" si="166"/>
        <v>879841.59941145219</v>
      </c>
      <c r="CR16" s="132">
        <f t="shared" si="167"/>
        <v>874844.90350734582</v>
      </c>
      <c r="CS16" s="132">
        <f t="shared" si="168"/>
        <v>869882.41306224442</v>
      </c>
      <c r="CT16" s="132">
        <f t="shared" si="169"/>
        <v>864953.89391872706</v>
      </c>
      <c r="CU16" s="194"/>
      <c r="CV16" s="132">
        <f>'[2]Yearly BTX'!AJ16</f>
        <v>878653.78062042897</v>
      </c>
      <c r="CW16" s="132">
        <f>'[2]Yearly BTX'!AK16</f>
        <v>872638.85466750013</v>
      </c>
      <c r="CX16" s="132">
        <f>'[2]Yearly BTX'!AL16</f>
        <v>866665.10458499624</v>
      </c>
      <c r="CY16" s="132">
        <f>'[2]Yearly BTX'!AM16</f>
        <v>860732.24849873979</v>
      </c>
      <c r="CZ16" s="132">
        <f>'[2]Yearly BTX'!AN16</f>
        <v>854840.00646415574</v>
      </c>
      <c r="DA16" s="132">
        <f>'[2]Yearly BTX'!AO16</f>
        <v>848988.10045306175</v>
      </c>
      <c r="DB16" s="132">
        <f>'[2]Yearly BTX'!AP16</f>
        <v>843176.2543405497</v>
      </c>
      <c r="DC16" s="132">
        <f>'[2]Yearly BTX'!AQ16</f>
        <v>837404.19389195624</v>
      </c>
      <c r="DD16" s="132">
        <f>'[2]Yearly BTX'!AR16</f>
        <v>831671.64674992312</v>
      </c>
      <c r="DE16" s="132">
        <f>'[2]Yearly BTX'!AS16</f>
        <v>825978.342421546</v>
      </c>
      <c r="DF16" s="132">
        <f>'[2]Yearly BTX'!AT16</f>
        <v>820324.01226561086</v>
      </c>
      <c r="DG16" s="132">
        <f>'[2]Yearly BTX'!AU16</f>
        <v>814708.38947991806</v>
      </c>
      <c r="DH16" s="132">
        <f>'[2]Yearly BTX'!AV16</f>
        <v>809131.20908869337</v>
      </c>
      <c r="DI16" s="132">
        <f>'[2]Yearly BTX'!AW16</f>
        <v>803592.2079300849</v>
      </c>
      <c r="DJ16" s="132">
        <f>'[2]Yearly BTX'!AX16</f>
        <v>798091.12464374537</v>
      </c>
      <c r="DK16" s="132">
        <f>'[2]Yearly BTX'!AY16</f>
        <v>792627.69965850015</v>
      </c>
      <c r="DL16" s="132">
        <f>'[2]Yearly BTX'!AZ16</f>
        <v>787201.67518009897</v>
      </c>
      <c r="DM16" s="132">
        <f>'[2]Yearly BTX'!BA16</f>
        <v>781812.79517905181</v>
      </c>
      <c r="DN16" s="132">
        <f>'[2]Yearly BTX'!BB16</f>
        <v>776460.80537854834</v>
      </c>
      <c r="DO16" s="132">
        <f>'[2]Yearly BTX'!BC16</f>
        <v>771145.45324245933</v>
      </c>
      <c r="DP16" s="132">
        <f>'[2]Yearly BTX'!BD16</f>
        <v>765866.4879634208</v>
      </c>
      <c r="DQ16" s="132">
        <f>'[2]Yearly BTX'!BE16</f>
        <v>760623.66045099963</v>
      </c>
      <c r="DR16" s="132">
        <f>'[2]Yearly BTX'!BF16</f>
        <v>755416.72331993992</v>
      </c>
      <c r="DS16" s="132">
        <f>'[2]Yearly BTX'!BG16</f>
        <v>750245.43087849021</v>
      </c>
      <c r="DT16" s="132">
        <f>'[2]Yearly BTX'!BH16</f>
        <v>745109.53911681031</v>
      </c>
      <c r="DU16" s="132">
        <f>'[2]Yearly BTX'!BI16</f>
        <v>740008.8056954575</v>
      </c>
      <c r="DV16" s="132">
        <f>'[2]Yearly BTX'!BJ16</f>
        <v>734942.98993395187</v>
      </c>
      <c r="DW16" s="132">
        <f>'[2]Yearly BTX'!BK16</f>
        <v>729911.85279941931</v>
      </c>
      <c r="DX16" s="132">
        <f>'[2]Yearly BTX'!BL16</f>
        <v>724915.15689531295</v>
      </c>
      <c r="DY16" s="132">
        <f>'[2]Yearly BTX'!BM16</f>
        <v>719952.66645021155</v>
      </c>
      <c r="DZ16" s="132">
        <f>'[2]Yearly BTX'!BN16</f>
        <v>715024.14730669418</v>
      </c>
      <c r="EB16" s="132">
        <f>'[3]Yearly BTX'!AJ16</f>
        <v>149929.74661203282</v>
      </c>
      <c r="EC16" s="132">
        <f>'[3]Yearly BTX'!AK16</f>
        <v>149929.74661203282</v>
      </c>
      <c r="ED16" s="132">
        <f>'[3]Yearly BTX'!AL16</f>
        <v>149929.74661203282</v>
      </c>
      <c r="EE16" s="132">
        <f>'[3]Yearly BTX'!AM16</f>
        <v>149929.74661203282</v>
      </c>
      <c r="EF16" s="132">
        <f>'[3]Yearly BTX'!AN16</f>
        <v>149929.74661203282</v>
      </c>
      <c r="EG16" s="132">
        <f>'[3]Yearly BTX'!AO16</f>
        <v>149929.74661203282</v>
      </c>
      <c r="EH16" s="132">
        <f>'[3]Yearly BTX'!AP16</f>
        <v>149929.74661203282</v>
      </c>
      <c r="EI16" s="132">
        <f>'[3]Yearly BTX'!AQ16</f>
        <v>149929.74661203282</v>
      </c>
      <c r="EJ16" s="132">
        <f>'[3]Yearly BTX'!AR16</f>
        <v>149929.74661203282</v>
      </c>
      <c r="EK16" s="132">
        <f>'[3]Yearly BTX'!AS16</f>
        <v>149929.74661203282</v>
      </c>
      <c r="EL16" s="132">
        <f>'[3]Yearly BTX'!AT16</f>
        <v>149929.74661203282</v>
      </c>
      <c r="EM16" s="132">
        <f>'[3]Yearly BTX'!AU16</f>
        <v>149929.74661203282</v>
      </c>
      <c r="EN16" s="132">
        <f>'[3]Yearly BTX'!AV16</f>
        <v>149929.74661203282</v>
      </c>
      <c r="EO16" s="132">
        <f>'[3]Yearly BTX'!AW16</f>
        <v>149929.74661203282</v>
      </c>
      <c r="EP16" s="132">
        <f>'[3]Yearly BTX'!AX16</f>
        <v>149929.74661203282</v>
      </c>
      <c r="EQ16" s="132">
        <f>'[3]Yearly BTX'!AY16</f>
        <v>149929.74661203282</v>
      </c>
      <c r="ER16" s="132">
        <f>'[3]Yearly BTX'!AZ16</f>
        <v>149929.74661203282</v>
      </c>
      <c r="ES16" s="132">
        <f>'[3]Yearly BTX'!BA16</f>
        <v>149929.74661203282</v>
      </c>
      <c r="ET16" s="132">
        <f>'[3]Yearly BTX'!BB16</f>
        <v>149929.74661203282</v>
      </c>
      <c r="EU16" s="132">
        <f>'[3]Yearly BTX'!BC16</f>
        <v>149929.74661203282</v>
      </c>
      <c r="EV16" s="132">
        <f>'[3]Yearly BTX'!BD16</f>
        <v>149929.74661203282</v>
      </c>
      <c r="EW16" s="132">
        <f>'[3]Yearly BTX'!BE16</f>
        <v>149929.74661203282</v>
      </c>
      <c r="EX16" s="132">
        <f>'[3]Yearly BTX'!BF16</f>
        <v>149929.74661203282</v>
      </c>
      <c r="EY16" s="132">
        <f>'[3]Yearly BTX'!BG16</f>
        <v>149929.74661203282</v>
      </c>
      <c r="EZ16" s="132">
        <f>'[3]Yearly BTX'!BH16</f>
        <v>149929.74661203282</v>
      </c>
      <c r="FA16" s="132">
        <f>'[3]Yearly BTX'!BI16</f>
        <v>149929.74661203282</v>
      </c>
      <c r="FB16" s="132">
        <f>'[3]Yearly BTX'!BJ16</f>
        <v>149929.74661203282</v>
      </c>
      <c r="FC16" s="132">
        <f>'[3]Yearly BTX'!BK16</f>
        <v>149929.74661203282</v>
      </c>
      <c r="FD16" s="132">
        <f>'[3]Yearly BTX'!BL16</f>
        <v>149929.74661203282</v>
      </c>
      <c r="FE16" s="132">
        <f>'[3]Yearly BTX'!BM16</f>
        <v>149929.74661203282</v>
      </c>
      <c r="FF16" s="132">
        <f>'[3]Yearly BTX'!BN16</f>
        <v>149929.74661203282</v>
      </c>
      <c r="FG16" s="194"/>
      <c r="FH16" s="132">
        <f t="shared" si="170"/>
        <v>1028583.5272324618</v>
      </c>
      <c r="FI16" s="132">
        <f t="shared" si="110"/>
        <v>1022568.601279533</v>
      </c>
      <c r="FJ16" s="132">
        <f t="shared" si="111"/>
        <v>1016594.851197029</v>
      </c>
      <c r="FK16" s="132">
        <f t="shared" si="112"/>
        <v>1010661.9951107726</v>
      </c>
      <c r="FL16" s="132">
        <f t="shared" si="113"/>
        <v>1004769.7530761885</v>
      </c>
      <c r="FM16" s="132">
        <f t="shared" si="114"/>
        <v>998917.84706509463</v>
      </c>
      <c r="FN16" s="132">
        <f t="shared" si="115"/>
        <v>993106.00095258257</v>
      </c>
      <c r="FO16" s="132">
        <f t="shared" si="116"/>
        <v>987333.94050398911</v>
      </c>
      <c r="FP16" s="132">
        <f t="shared" si="117"/>
        <v>981601.39336195588</v>
      </c>
      <c r="FQ16" s="132">
        <f t="shared" si="118"/>
        <v>975908.08903357876</v>
      </c>
      <c r="FR16" s="132">
        <f t="shared" si="119"/>
        <v>970253.75887764362</v>
      </c>
      <c r="FS16" s="132">
        <f t="shared" si="120"/>
        <v>964638.13609195082</v>
      </c>
      <c r="FT16" s="132">
        <f t="shared" si="121"/>
        <v>959060.95570072625</v>
      </c>
      <c r="FU16" s="132">
        <f t="shared" si="122"/>
        <v>953521.95454211766</v>
      </c>
      <c r="FV16" s="132">
        <f t="shared" si="123"/>
        <v>948020.87125577824</v>
      </c>
      <c r="FW16" s="132">
        <f t="shared" si="124"/>
        <v>942557.44627053291</v>
      </c>
      <c r="FX16" s="132">
        <f t="shared" si="125"/>
        <v>937131.42179213185</v>
      </c>
      <c r="FY16" s="132">
        <f t="shared" si="126"/>
        <v>931742.54179108469</v>
      </c>
      <c r="FZ16" s="132">
        <f t="shared" si="127"/>
        <v>926390.55199058121</v>
      </c>
      <c r="GA16" s="132">
        <f t="shared" si="128"/>
        <v>921075.19985449221</v>
      </c>
      <c r="GB16" s="132">
        <f t="shared" si="129"/>
        <v>915796.23457545368</v>
      </c>
      <c r="GC16" s="132">
        <f t="shared" si="130"/>
        <v>910553.4070630325</v>
      </c>
      <c r="GD16" s="132">
        <f t="shared" si="131"/>
        <v>905346.46993197268</v>
      </c>
      <c r="GE16" s="132">
        <f t="shared" si="132"/>
        <v>900175.17749052308</v>
      </c>
      <c r="GF16" s="132">
        <f t="shared" si="133"/>
        <v>895039.28572884318</v>
      </c>
      <c r="GG16" s="132">
        <f t="shared" si="134"/>
        <v>889938.55230749026</v>
      </c>
      <c r="GH16" s="132">
        <f t="shared" si="135"/>
        <v>884872.73654598463</v>
      </c>
      <c r="GI16" s="132">
        <f t="shared" si="136"/>
        <v>879841.59941145219</v>
      </c>
      <c r="GJ16" s="132">
        <f t="shared" si="137"/>
        <v>874844.90350734582</v>
      </c>
      <c r="GK16" s="132">
        <f t="shared" si="138"/>
        <v>869882.41306224442</v>
      </c>
      <c r="GL16" s="132">
        <f t="shared" si="139"/>
        <v>864953.89391872706</v>
      </c>
      <c r="GP16" s="1" t="s">
        <v>33</v>
      </c>
      <c r="GQ16" s="47">
        <f>AH9</f>
        <v>376990.10075072048</v>
      </c>
      <c r="GW16" s="75" t="s">
        <v>34</v>
      </c>
      <c r="GX16" s="79">
        <f>BP4</f>
        <v>12265621.896158934</v>
      </c>
      <c r="GY16" s="74"/>
      <c r="GZ16" s="79" t="s">
        <v>35</v>
      </c>
      <c r="HA16" s="74"/>
      <c r="HB16" s="74"/>
      <c r="HC16" s="74"/>
      <c r="HD16" s="74"/>
      <c r="HE16" s="195" t="s">
        <v>35</v>
      </c>
      <c r="HG16" s="75" t="s">
        <v>34</v>
      </c>
      <c r="HH16" s="354">
        <f>FH4</f>
        <v>12265621.896158934</v>
      </c>
      <c r="HI16" s="74"/>
      <c r="HJ16" s="79" t="s">
        <v>35</v>
      </c>
      <c r="HK16" s="74"/>
      <c r="HL16" s="74"/>
      <c r="HM16" s="74"/>
      <c r="HN16" s="74"/>
      <c r="HO16" s="195" t="s">
        <v>35</v>
      </c>
    </row>
    <row r="17" spans="1:223" outlineLevel="1">
      <c r="B17" s="1" t="s">
        <v>36</v>
      </c>
      <c r="C17" s="5" t="s">
        <v>197</v>
      </c>
      <c r="D17" s="124">
        <f>'[2]Yearly BTX'!D17</f>
        <v>0</v>
      </c>
      <c r="E17" s="124">
        <f>'[2]Yearly BTX'!E17</f>
        <v>1745.2777093350007</v>
      </c>
      <c r="F17" s="124">
        <f>'[2]Yearly BTX'!F17</f>
        <v>3466.6604183399859</v>
      </c>
      <c r="G17" s="124">
        <f>'[2]Yearly BTX'!G17</f>
        <v>5164.3934909924392</v>
      </c>
      <c r="H17" s="124">
        <f>'[2]Yearly BTX'!H17</f>
        <v>6838.7200517132478</v>
      </c>
      <c r="I17" s="124">
        <f>'[2]Yearly BTX'!I17</f>
        <v>8489.88100453062</v>
      </c>
      <c r="J17" s="124">
        <f>'[2]Yearly BTX'!J17</f>
        <v>10118.115052086598</v>
      </c>
      <c r="K17" s="124">
        <f>'[2]Yearly BTX'!K17</f>
        <v>11723.658714487388</v>
      </c>
      <c r="L17" s="124">
        <f>'[2]Yearly BTX'!L17</f>
        <v>13306.746347998773</v>
      </c>
      <c r="M17" s="124">
        <f>'[2]Yearly BTX'!M17</f>
        <v>14867.610163587833</v>
      </c>
      <c r="N17" s="124">
        <f>'[2]Yearly BTX'!N17</f>
        <v>16406.480245312221</v>
      </c>
      <c r="O17" s="124">
        <f>'[2]Yearly BTX'!O17</f>
        <v>20367.709736997953</v>
      </c>
      <c r="P17" s="124">
        <f>'[2]Yearly BTX'!P17</f>
        <v>24273.936272660801</v>
      </c>
      <c r="Q17" s="124">
        <f>'[2]Yearly BTX'!Q17</f>
        <v>28125.727277552967</v>
      </c>
      <c r="R17" s="124">
        <f>'[2]Yearly BTX'!R17</f>
        <v>31923.644985749819</v>
      </c>
      <c r="S17" s="124">
        <f>'[2]Yearly BTX'!S17</f>
        <v>35668.246484632502</v>
      </c>
      <c r="T17" s="124">
        <f>'[2]Yearly BTX'!T17</f>
        <v>39360.083759004949</v>
      </c>
      <c r="U17" s="124">
        <f>'[2]Yearly BTX'!U17</f>
        <v>42999.703734847855</v>
      </c>
      <c r="V17" s="124">
        <f>'[2]Yearly BTX'!V17</f>
        <v>46587.648322712899</v>
      </c>
      <c r="W17" s="124">
        <f>'[2]Yearly BTX'!W17</f>
        <v>50124.454460759851</v>
      </c>
      <c r="X17" s="124">
        <f>'[2]Yearly BTX'!X17</f>
        <v>53610.654157439451</v>
      </c>
      <c r="Y17" s="124">
        <f>'[2]Yearly BTX'!Y17</f>
        <v>55525.527212922971</v>
      </c>
      <c r="Z17" s="124">
        <f>'[2]Yearly BTX'!Z17</f>
        <v>57411.670972315442</v>
      </c>
      <c r="AA17" s="124">
        <f>'[2]Yearly BTX'!AA17</f>
        <v>59269.389039400725</v>
      </c>
      <c r="AB17" s="124">
        <f>'[2]Yearly BTX'!AB17</f>
        <v>61098.982207578447</v>
      </c>
      <c r="AC17" s="124">
        <f>'[2]Yearly BTX'!AC17</f>
        <v>62900.748484113894</v>
      </c>
      <c r="AD17" s="124">
        <f>'[2]Yearly BTX'!AD17</f>
        <v>64674.983114187773</v>
      </c>
      <c r="AE17" s="124">
        <f>'[2]Yearly BTX'!AE17</f>
        <v>66421.978604747172</v>
      </c>
      <c r="AF17" s="124">
        <f>'[2]Yearly BTX'!AF17</f>
        <v>68142.024748159412</v>
      </c>
      <c r="AG17" s="124">
        <f>'[2]Yearly BTX'!AG17</f>
        <v>69835.408645670526</v>
      </c>
      <c r="AH17" s="124">
        <f>'[2]Yearly BTX'!AH17</f>
        <v>71502.414730669421</v>
      </c>
      <c r="AI17" s="187"/>
      <c r="AJ17" s="124">
        <f>'[3]Yearly BTX'!D17</f>
        <v>0</v>
      </c>
      <c r="AK17" s="124">
        <f>'[3]Yearly BTX'!E17</f>
        <v>299.85949322406572</v>
      </c>
      <c r="AL17" s="124">
        <f>'[3]Yearly BTX'!F17</f>
        <v>599.71898644813143</v>
      </c>
      <c r="AM17" s="124">
        <f>'[3]Yearly BTX'!G17</f>
        <v>899.57847967219709</v>
      </c>
      <c r="AN17" s="124">
        <f>'[3]Yearly BTX'!H17</f>
        <v>1199.4379728962629</v>
      </c>
      <c r="AO17" s="124">
        <f>'[3]Yearly BTX'!I17</f>
        <v>1499.2974661203284</v>
      </c>
      <c r="AP17" s="124">
        <f>'[3]Yearly BTX'!J17</f>
        <v>1799.1569593443942</v>
      </c>
      <c r="AQ17" s="124">
        <f>'[3]Yearly BTX'!K17</f>
        <v>2099.01645256846</v>
      </c>
      <c r="AR17" s="124">
        <f>'[3]Yearly BTX'!L17</f>
        <v>2398.8759457925257</v>
      </c>
      <c r="AS17" s="124">
        <f>'[3]Yearly BTX'!M17</f>
        <v>2698.7354390165915</v>
      </c>
      <c r="AT17" s="124">
        <f>'[3]Yearly BTX'!N17</f>
        <v>2998.5949322406568</v>
      </c>
      <c r="AU17" s="124">
        <f>'[3]Yearly BTX'!O17</f>
        <v>3748.2436653008208</v>
      </c>
      <c r="AV17" s="124">
        <f>'[3]Yearly BTX'!P17</f>
        <v>4497.8923983609848</v>
      </c>
      <c r="AW17" s="124">
        <f>'[3]Yearly BTX'!Q17</f>
        <v>5247.5411314211478</v>
      </c>
      <c r="AX17" s="124">
        <f>'[3]Yearly BTX'!R17</f>
        <v>5997.1898644813136</v>
      </c>
      <c r="AY17" s="124">
        <f>'[3]Yearly BTX'!S17</f>
        <v>6746.8385975414767</v>
      </c>
      <c r="AZ17" s="124">
        <f>'[3]Yearly BTX'!T17</f>
        <v>7496.4873306016407</v>
      </c>
      <c r="BA17" s="124">
        <f>'[3]Yearly BTX'!U17</f>
        <v>8246.1360636618065</v>
      </c>
      <c r="BB17" s="124">
        <f>'[3]Yearly BTX'!V17</f>
        <v>8995.7847967219695</v>
      </c>
      <c r="BC17" s="124">
        <f>'[3]Yearly BTX'!W17</f>
        <v>9745.4335297821308</v>
      </c>
      <c r="BD17" s="124">
        <f>'[3]Yearly BTX'!X17</f>
        <v>10495.082262842296</v>
      </c>
      <c r="BE17" s="124">
        <f>'[3]Yearly BTX'!Y17</f>
        <v>10944.871502678396</v>
      </c>
      <c r="BF17" s="124">
        <f>'[3]Yearly BTX'!Z17</f>
        <v>11394.660742514496</v>
      </c>
      <c r="BG17" s="124">
        <f>'[3]Yearly BTX'!AA17</f>
        <v>11844.449982350592</v>
      </c>
      <c r="BH17" s="124">
        <f>'[3]Yearly BTX'!AB17</f>
        <v>12294.239222186692</v>
      </c>
      <c r="BI17" s="124">
        <f>'[3]Yearly BTX'!AC17</f>
        <v>12744.02846202279</v>
      </c>
      <c r="BJ17" s="124">
        <f>'[3]Yearly BTX'!AD17</f>
        <v>13193.817701858889</v>
      </c>
      <c r="BK17" s="124">
        <f>'[3]Yearly BTX'!AE17</f>
        <v>13643.606941694989</v>
      </c>
      <c r="BL17" s="124">
        <f>'[3]Yearly BTX'!AF17</f>
        <v>14093.396181531085</v>
      </c>
      <c r="BM17" s="124">
        <f>'[3]Yearly BTX'!AG17</f>
        <v>14543.185421367183</v>
      </c>
      <c r="BN17" s="124">
        <f>'[3]Yearly BTX'!AH17</f>
        <v>14992.974661203283</v>
      </c>
      <c r="BP17" s="124">
        <f t="shared" si="171"/>
        <v>0</v>
      </c>
      <c r="BQ17" s="124">
        <f t="shared" si="140"/>
        <v>2045.1372025590665</v>
      </c>
      <c r="BR17" s="124">
        <f t="shared" si="141"/>
        <v>4066.3794047881174</v>
      </c>
      <c r="BS17" s="124">
        <f t="shared" si="142"/>
        <v>6063.9719706646365</v>
      </c>
      <c r="BT17" s="124">
        <f t="shared" si="143"/>
        <v>8038.1580246095109</v>
      </c>
      <c r="BU17" s="124">
        <f t="shared" si="144"/>
        <v>9989.1784706509479</v>
      </c>
      <c r="BV17" s="124">
        <f t="shared" si="145"/>
        <v>11917.272011430992</v>
      </c>
      <c r="BW17" s="124">
        <f t="shared" si="146"/>
        <v>13822.675167055848</v>
      </c>
      <c r="BX17" s="124">
        <f t="shared" si="147"/>
        <v>15705.622293791299</v>
      </c>
      <c r="BY17" s="124">
        <f t="shared" si="148"/>
        <v>17566.345602604426</v>
      </c>
      <c r="BZ17" s="124">
        <f t="shared" si="149"/>
        <v>19405.075177552877</v>
      </c>
      <c r="CA17" s="124">
        <f t="shared" si="150"/>
        <v>24115.953402298772</v>
      </c>
      <c r="CB17" s="124">
        <f t="shared" si="151"/>
        <v>28771.828671021787</v>
      </c>
      <c r="CC17" s="124">
        <f t="shared" si="152"/>
        <v>33373.268408974116</v>
      </c>
      <c r="CD17" s="124">
        <f t="shared" si="153"/>
        <v>37920.834850231135</v>
      </c>
      <c r="CE17" s="124">
        <f t="shared" si="154"/>
        <v>42415.08508217398</v>
      </c>
      <c r="CF17" s="124">
        <f t="shared" si="155"/>
        <v>46856.571089606587</v>
      </c>
      <c r="CG17" s="124">
        <f t="shared" si="156"/>
        <v>51245.83979850966</v>
      </c>
      <c r="CH17" s="124">
        <f t="shared" si="157"/>
        <v>55583.433119434871</v>
      </c>
      <c r="CI17" s="124">
        <f t="shared" si="158"/>
        <v>59869.887990541982</v>
      </c>
      <c r="CJ17" s="124">
        <f t="shared" si="159"/>
        <v>64105.736420281748</v>
      </c>
      <c r="CK17" s="124">
        <f t="shared" si="160"/>
        <v>66470.398715601361</v>
      </c>
      <c r="CL17" s="124">
        <f t="shared" si="161"/>
        <v>68806.331714829939</v>
      </c>
      <c r="CM17" s="124">
        <f t="shared" si="162"/>
        <v>71113.839021751322</v>
      </c>
      <c r="CN17" s="124">
        <f t="shared" si="163"/>
        <v>73393.221429765137</v>
      </c>
      <c r="CO17" s="124">
        <f t="shared" si="164"/>
        <v>75644.776946136684</v>
      </c>
      <c r="CP17" s="124">
        <f t="shared" si="165"/>
        <v>77868.800816046656</v>
      </c>
      <c r="CQ17" s="124">
        <f t="shared" si="166"/>
        <v>80065.585546442162</v>
      </c>
      <c r="CR17" s="124">
        <f t="shared" si="167"/>
        <v>82235.420929690503</v>
      </c>
      <c r="CS17" s="124">
        <f t="shared" si="168"/>
        <v>84378.594067037717</v>
      </c>
      <c r="CT17" s="124">
        <f t="shared" si="169"/>
        <v>86495.389391872712</v>
      </c>
      <c r="CU17" s="187"/>
      <c r="CV17" s="124">
        <f>'[2]Yearly BTX'!AJ17</f>
        <v>0</v>
      </c>
      <c r="CW17" s="124">
        <f>'[2]Yearly BTX'!AK17</f>
        <v>1745.2777093350007</v>
      </c>
      <c r="CX17" s="124">
        <f>'[2]Yearly BTX'!AL17</f>
        <v>3466.6604183399859</v>
      </c>
      <c r="CY17" s="124">
        <f>'[2]Yearly BTX'!AM17</f>
        <v>5164.3934909924392</v>
      </c>
      <c r="CZ17" s="124">
        <f>'[2]Yearly BTX'!AN17</f>
        <v>6838.7200517132478</v>
      </c>
      <c r="DA17" s="124">
        <f>'[2]Yearly BTX'!AO17</f>
        <v>8489.88100453062</v>
      </c>
      <c r="DB17" s="124">
        <f>'[2]Yearly BTX'!AP17</f>
        <v>10118.115052086598</v>
      </c>
      <c r="DC17" s="124">
        <f>'[2]Yearly BTX'!AQ17</f>
        <v>11723.658714487388</v>
      </c>
      <c r="DD17" s="124">
        <f>'[2]Yearly BTX'!AR17</f>
        <v>13306.746347998773</v>
      </c>
      <c r="DE17" s="124">
        <f>'[2]Yearly BTX'!AS17</f>
        <v>14867.610163587833</v>
      </c>
      <c r="DF17" s="124">
        <f>'[2]Yearly BTX'!AT17</f>
        <v>16406.480245312221</v>
      </c>
      <c r="DG17" s="124">
        <f>'[2]Yearly BTX'!AU17</f>
        <v>20367.709736997953</v>
      </c>
      <c r="DH17" s="124">
        <f>'[2]Yearly BTX'!AV17</f>
        <v>24273.936272660801</v>
      </c>
      <c r="DI17" s="124">
        <f>'[2]Yearly BTX'!AW17</f>
        <v>28125.727277552967</v>
      </c>
      <c r="DJ17" s="124">
        <f>'[2]Yearly BTX'!AX17</f>
        <v>31923.644985749819</v>
      </c>
      <c r="DK17" s="124">
        <f>'[2]Yearly BTX'!AY17</f>
        <v>35668.246484632502</v>
      </c>
      <c r="DL17" s="124">
        <f>'[2]Yearly BTX'!AZ17</f>
        <v>39360.083759004949</v>
      </c>
      <c r="DM17" s="124">
        <f>'[2]Yearly BTX'!BA17</f>
        <v>42999.703734847855</v>
      </c>
      <c r="DN17" s="124">
        <f>'[2]Yearly BTX'!BB17</f>
        <v>46587.648322712899</v>
      </c>
      <c r="DO17" s="124">
        <f>'[2]Yearly BTX'!BC17</f>
        <v>50124.454460759851</v>
      </c>
      <c r="DP17" s="124">
        <f>'[2]Yearly BTX'!BD17</f>
        <v>53610.654157439451</v>
      </c>
      <c r="DQ17" s="124">
        <f>'[2]Yearly BTX'!BE17</f>
        <v>55525.527212922971</v>
      </c>
      <c r="DR17" s="124">
        <f>'[2]Yearly BTX'!BF17</f>
        <v>57411.670972315442</v>
      </c>
      <c r="DS17" s="124">
        <f>'[2]Yearly BTX'!BG17</f>
        <v>59269.389039400725</v>
      </c>
      <c r="DT17" s="124">
        <f>'[2]Yearly BTX'!BH17</f>
        <v>61098.982207578447</v>
      </c>
      <c r="DU17" s="124">
        <f>'[2]Yearly BTX'!BI17</f>
        <v>62900.748484113894</v>
      </c>
      <c r="DV17" s="124">
        <f>'[2]Yearly BTX'!BJ17</f>
        <v>64674.983114187773</v>
      </c>
      <c r="DW17" s="124">
        <f>'[2]Yearly BTX'!BK17</f>
        <v>66421.978604747172</v>
      </c>
      <c r="DX17" s="124">
        <f>'[2]Yearly BTX'!BL17</f>
        <v>68142.024748159412</v>
      </c>
      <c r="DY17" s="124">
        <f>'[2]Yearly BTX'!BM17</f>
        <v>69835.408645670526</v>
      </c>
      <c r="DZ17" s="124">
        <f>'[2]Yearly BTX'!BN17</f>
        <v>71502.414730669421</v>
      </c>
      <c r="EB17" s="124">
        <f>'[3]Yearly BTX'!AJ17</f>
        <v>0</v>
      </c>
      <c r="EC17" s="124">
        <f>'[3]Yearly BTX'!AK17</f>
        <v>299.85949322406572</v>
      </c>
      <c r="ED17" s="124">
        <f>'[3]Yearly BTX'!AL17</f>
        <v>599.71898644813143</v>
      </c>
      <c r="EE17" s="124">
        <f>'[3]Yearly BTX'!AM17</f>
        <v>899.57847967219709</v>
      </c>
      <c r="EF17" s="124">
        <f>'[3]Yearly BTX'!AN17</f>
        <v>1199.4379728962629</v>
      </c>
      <c r="EG17" s="124">
        <f>'[3]Yearly BTX'!AO17</f>
        <v>1499.2974661203284</v>
      </c>
      <c r="EH17" s="124">
        <f>'[3]Yearly BTX'!AP17</f>
        <v>1799.1569593443942</v>
      </c>
      <c r="EI17" s="124">
        <f>'[3]Yearly BTX'!AQ17</f>
        <v>2099.01645256846</v>
      </c>
      <c r="EJ17" s="124">
        <f>'[3]Yearly BTX'!AR17</f>
        <v>2398.8759457925257</v>
      </c>
      <c r="EK17" s="124">
        <f>'[3]Yearly BTX'!AS17</f>
        <v>2698.7354390165915</v>
      </c>
      <c r="EL17" s="124">
        <f>'[3]Yearly BTX'!AT17</f>
        <v>2998.5949322406568</v>
      </c>
      <c r="EM17" s="124">
        <f>'[3]Yearly BTX'!AU17</f>
        <v>3748.2436653008208</v>
      </c>
      <c r="EN17" s="124">
        <f>'[3]Yearly BTX'!AV17</f>
        <v>4497.8923983609848</v>
      </c>
      <c r="EO17" s="124">
        <f>'[3]Yearly BTX'!AW17</f>
        <v>5247.5411314211478</v>
      </c>
      <c r="EP17" s="124">
        <f>'[3]Yearly BTX'!AX17</f>
        <v>5997.1898644813136</v>
      </c>
      <c r="EQ17" s="124">
        <f>'[3]Yearly BTX'!AY17</f>
        <v>6746.8385975414767</v>
      </c>
      <c r="ER17" s="124">
        <f>'[3]Yearly BTX'!AZ17</f>
        <v>7496.4873306016407</v>
      </c>
      <c r="ES17" s="124">
        <f>'[3]Yearly BTX'!BA17</f>
        <v>8246.1360636618065</v>
      </c>
      <c r="ET17" s="124">
        <f>'[3]Yearly BTX'!BB17</f>
        <v>8995.7847967219695</v>
      </c>
      <c r="EU17" s="124">
        <f>'[3]Yearly BTX'!BC17</f>
        <v>9745.4335297821308</v>
      </c>
      <c r="EV17" s="124">
        <f>'[3]Yearly BTX'!BD17</f>
        <v>10495.082262842296</v>
      </c>
      <c r="EW17" s="124">
        <f>'[3]Yearly BTX'!BE17</f>
        <v>10944.871502678396</v>
      </c>
      <c r="EX17" s="124">
        <f>'[3]Yearly BTX'!BF17</f>
        <v>11394.660742514496</v>
      </c>
      <c r="EY17" s="124">
        <f>'[3]Yearly BTX'!BG17</f>
        <v>11844.449982350592</v>
      </c>
      <c r="EZ17" s="124">
        <f>'[3]Yearly BTX'!BH17</f>
        <v>12294.239222186692</v>
      </c>
      <c r="FA17" s="124">
        <f>'[3]Yearly BTX'!BI17</f>
        <v>12744.02846202279</v>
      </c>
      <c r="FB17" s="124">
        <f>'[3]Yearly BTX'!BJ17</f>
        <v>13193.817701858889</v>
      </c>
      <c r="FC17" s="124">
        <f>'[3]Yearly BTX'!BK17</f>
        <v>13643.606941694989</v>
      </c>
      <c r="FD17" s="124">
        <f>'[3]Yearly BTX'!BL17</f>
        <v>14093.396181531085</v>
      </c>
      <c r="FE17" s="124">
        <f>'[3]Yearly BTX'!BM17</f>
        <v>14543.185421367183</v>
      </c>
      <c r="FF17" s="124">
        <f>'[3]Yearly BTX'!BN17</f>
        <v>14992.974661203283</v>
      </c>
      <c r="FG17" s="187"/>
      <c r="FH17" s="124">
        <f t="shared" si="170"/>
        <v>0</v>
      </c>
      <c r="FI17" s="124">
        <f t="shared" si="110"/>
        <v>2045.1372025590665</v>
      </c>
      <c r="FJ17" s="124">
        <f t="shared" si="111"/>
        <v>4066.3794047881174</v>
      </c>
      <c r="FK17" s="124">
        <f t="shared" si="112"/>
        <v>6063.9719706646365</v>
      </c>
      <c r="FL17" s="124">
        <f t="shared" si="113"/>
        <v>8038.1580246095109</v>
      </c>
      <c r="FM17" s="124">
        <f t="shared" si="114"/>
        <v>9989.1784706509479</v>
      </c>
      <c r="FN17" s="124">
        <f t="shared" si="115"/>
        <v>11917.272011430992</v>
      </c>
      <c r="FO17" s="124">
        <f t="shared" si="116"/>
        <v>13822.675167055848</v>
      </c>
      <c r="FP17" s="124">
        <f t="shared" si="117"/>
        <v>15705.622293791299</v>
      </c>
      <c r="FQ17" s="124">
        <f t="shared" si="118"/>
        <v>17566.345602604426</v>
      </c>
      <c r="FR17" s="124">
        <f t="shared" si="119"/>
        <v>19405.075177552877</v>
      </c>
      <c r="FS17" s="124">
        <f t="shared" si="120"/>
        <v>24115.953402298772</v>
      </c>
      <c r="FT17" s="124">
        <f t="shared" si="121"/>
        <v>28771.828671021787</v>
      </c>
      <c r="FU17" s="124">
        <f t="shared" si="122"/>
        <v>33373.268408974116</v>
      </c>
      <c r="FV17" s="124">
        <f t="shared" si="123"/>
        <v>37920.834850231135</v>
      </c>
      <c r="FW17" s="124">
        <f t="shared" si="124"/>
        <v>42415.08508217398</v>
      </c>
      <c r="FX17" s="124">
        <f t="shared" si="125"/>
        <v>46856.571089606587</v>
      </c>
      <c r="FY17" s="124">
        <f t="shared" si="126"/>
        <v>51245.83979850966</v>
      </c>
      <c r="FZ17" s="124">
        <f t="shared" si="127"/>
        <v>55583.433119434871</v>
      </c>
      <c r="GA17" s="124">
        <f t="shared" si="128"/>
        <v>59869.887990541982</v>
      </c>
      <c r="GB17" s="124">
        <f t="shared" si="129"/>
        <v>64105.736420281748</v>
      </c>
      <c r="GC17" s="124">
        <f t="shared" si="130"/>
        <v>66470.398715601361</v>
      </c>
      <c r="GD17" s="124">
        <f t="shared" si="131"/>
        <v>68806.331714829939</v>
      </c>
      <c r="GE17" s="124">
        <f t="shared" si="132"/>
        <v>71113.839021751322</v>
      </c>
      <c r="GF17" s="124">
        <f t="shared" si="133"/>
        <v>73393.221429765137</v>
      </c>
      <c r="GG17" s="124">
        <f t="shared" si="134"/>
        <v>75644.776946136684</v>
      </c>
      <c r="GH17" s="124">
        <f t="shared" si="135"/>
        <v>77868.800816046656</v>
      </c>
      <c r="GI17" s="124">
        <f t="shared" si="136"/>
        <v>80065.585546442162</v>
      </c>
      <c r="GJ17" s="124">
        <f t="shared" si="137"/>
        <v>82235.420929690503</v>
      </c>
      <c r="GK17" s="124">
        <f t="shared" si="138"/>
        <v>84378.594067037717</v>
      </c>
      <c r="GL17" s="124">
        <f t="shared" si="139"/>
        <v>86495.389391872712</v>
      </c>
      <c r="GP17" t="s">
        <v>37</v>
      </c>
      <c r="GQ17" s="2" t="e">
        <f>#REF!</f>
        <v>#REF!</v>
      </c>
      <c r="GW17" s="75" t="s">
        <v>38</v>
      </c>
      <c r="GX17" s="74"/>
      <c r="GY17" s="74"/>
      <c r="GZ17" s="74"/>
      <c r="HA17" s="74"/>
      <c r="HB17" s="79">
        <f>CT67</f>
        <v>3716178.9330518004</v>
      </c>
      <c r="HC17" s="74"/>
      <c r="HD17" s="74"/>
      <c r="HE17" s="74"/>
      <c r="HG17" s="75" t="s">
        <v>38</v>
      </c>
      <c r="HH17" s="74"/>
      <c r="HI17" s="74"/>
      <c r="HJ17" s="74"/>
      <c r="HK17" s="74"/>
      <c r="HL17" s="79">
        <f>GL67</f>
        <v>2270262.2407494979</v>
      </c>
      <c r="HM17" s="74"/>
      <c r="HN17" s="74"/>
      <c r="HO17" s="74"/>
    </row>
    <row r="18" spans="1:223" outlineLevel="1">
      <c r="B18" s="1" t="s">
        <v>39</v>
      </c>
      <c r="C18" s="5" t="s">
        <v>197</v>
      </c>
      <c r="D18" s="124">
        <f>'[2]Yearly BTX'!D18</f>
        <v>878653.78062042897</v>
      </c>
      <c r="E18" s="124">
        <f>'[2]Yearly BTX'!E18</f>
        <v>874384.1323768351</v>
      </c>
      <c r="F18" s="124">
        <f>'[2]Yearly BTX'!F18</f>
        <v>870131.76500333624</v>
      </c>
      <c r="G18" s="124">
        <f>'[2]Yearly BTX'!G18</f>
        <v>865896.64198973228</v>
      </c>
      <c r="H18" s="124">
        <f>'[2]Yearly BTX'!H18</f>
        <v>861678.72651586903</v>
      </c>
      <c r="I18" s="124">
        <f>'[2]Yearly BTX'!I18</f>
        <v>857477.98145759234</v>
      </c>
      <c r="J18" s="124">
        <f>'[2]Yearly BTX'!J18</f>
        <v>853294.36939263635</v>
      </c>
      <c r="K18" s="124">
        <f>'[2]Yearly BTX'!K18</f>
        <v>849127.85260644357</v>
      </c>
      <c r="L18" s="124">
        <f>'[2]Yearly BTX'!L18</f>
        <v>844978.39309792186</v>
      </c>
      <c r="M18" s="124">
        <f>'[2]Yearly BTX'!M18</f>
        <v>840845.95258513384</v>
      </c>
      <c r="N18" s="124">
        <f>'[2]Yearly BTX'!N18</f>
        <v>836730.49251092307</v>
      </c>
      <c r="O18" s="124">
        <f>'[2]Yearly BTX'!O18</f>
        <v>835076.09921691602</v>
      </c>
      <c r="P18" s="124">
        <f>'[2]Yearly BTX'!P18</f>
        <v>833405.14536135423</v>
      </c>
      <c r="Q18" s="124">
        <f>'[2]Yearly BTX'!Q18</f>
        <v>831717.93520763784</v>
      </c>
      <c r="R18" s="124">
        <f>'[2]Yearly BTX'!R18</f>
        <v>830014.76962949522</v>
      </c>
      <c r="S18" s="124">
        <f>'[2]Yearly BTX'!S18</f>
        <v>828295.94614313263</v>
      </c>
      <c r="T18" s="124">
        <f>'[2]Yearly BTX'!T18</f>
        <v>826561.75893910392</v>
      </c>
      <c r="U18" s="124">
        <f>'[2]Yearly BTX'!U18</f>
        <v>824812.49891389965</v>
      </c>
      <c r="V18" s="124">
        <f>'[2]Yearly BTX'!V18</f>
        <v>823048.4537012612</v>
      </c>
      <c r="W18" s="124">
        <f>'[2]Yearly BTX'!W18</f>
        <v>821269.90770321921</v>
      </c>
      <c r="X18" s="124">
        <f>'[2]Yearly BTX'!X18</f>
        <v>819477.14212086028</v>
      </c>
      <c r="Y18" s="124">
        <f>'[2]Yearly BTX'!Y18</f>
        <v>816149.18766392255</v>
      </c>
      <c r="Z18" s="124">
        <f>'[2]Yearly BTX'!Z18</f>
        <v>812828.3942922554</v>
      </c>
      <c r="AA18" s="124">
        <f>'[2]Yearly BTX'!AA18</f>
        <v>809514.81991789094</v>
      </c>
      <c r="AB18" s="124">
        <f>'[2]Yearly BTX'!AB18</f>
        <v>806208.5213243888</v>
      </c>
      <c r="AC18" s="124">
        <f>'[2]Yearly BTX'!AC18</f>
        <v>802909.55417957134</v>
      </c>
      <c r="AD18" s="124">
        <f>'[2]Yearly BTX'!AD18</f>
        <v>799617.9730481396</v>
      </c>
      <c r="AE18" s="124">
        <f>'[2]Yearly BTX'!AE18</f>
        <v>796333.83140416653</v>
      </c>
      <c r="AF18" s="124">
        <f>'[2]Yearly BTX'!AF18</f>
        <v>793057.1816434724</v>
      </c>
      <c r="AG18" s="124">
        <f>'[2]Yearly BTX'!AG18</f>
        <v>789788.07509588206</v>
      </c>
      <c r="AH18" s="124">
        <f>'[2]Yearly BTX'!AH18</f>
        <v>786526.56203736365</v>
      </c>
      <c r="AI18" s="187"/>
      <c r="AJ18" s="124">
        <f>'[3]Yearly BTX'!D18</f>
        <v>149929.74661203282</v>
      </c>
      <c r="AK18" s="124">
        <f>'[3]Yearly BTX'!E18</f>
        <v>150229.60610525688</v>
      </c>
      <c r="AL18" s="124">
        <f>'[3]Yearly BTX'!F18</f>
        <v>150529.46559848095</v>
      </c>
      <c r="AM18" s="124">
        <f>'[3]Yearly BTX'!G18</f>
        <v>150829.32509170502</v>
      </c>
      <c r="AN18" s="124">
        <f>'[3]Yearly BTX'!H18</f>
        <v>151129.18458492908</v>
      </c>
      <c r="AO18" s="124">
        <f>'[3]Yearly BTX'!I18</f>
        <v>151429.04407815315</v>
      </c>
      <c r="AP18" s="124">
        <f>'[3]Yearly BTX'!J18</f>
        <v>151728.90357137722</v>
      </c>
      <c r="AQ18" s="124">
        <f>'[3]Yearly BTX'!K18</f>
        <v>152028.76306460128</v>
      </c>
      <c r="AR18" s="124">
        <f>'[3]Yearly BTX'!L18</f>
        <v>152328.62255782535</v>
      </c>
      <c r="AS18" s="124">
        <f>'[3]Yearly BTX'!M18</f>
        <v>152628.48205104942</v>
      </c>
      <c r="AT18" s="124">
        <f>'[3]Yearly BTX'!N18</f>
        <v>152928.34154427348</v>
      </c>
      <c r="AU18" s="124">
        <f>'[3]Yearly BTX'!O18</f>
        <v>153677.99027733365</v>
      </c>
      <c r="AV18" s="124">
        <f>'[3]Yearly BTX'!P18</f>
        <v>154427.63901039379</v>
      </c>
      <c r="AW18" s="124">
        <f>'[3]Yearly BTX'!Q18</f>
        <v>155177.28774345396</v>
      </c>
      <c r="AX18" s="124">
        <f>'[3]Yearly BTX'!R18</f>
        <v>155926.93647651412</v>
      </c>
      <c r="AY18" s="124">
        <f>'[3]Yearly BTX'!S18</f>
        <v>156676.58520957429</v>
      </c>
      <c r="AZ18" s="124">
        <f>'[3]Yearly BTX'!T18</f>
        <v>157426.23394263446</v>
      </c>
      <c r="BA18" s="124">
        <f>'[3]Yearly BTX'!U18</f>
        <v>158175.88267569462</v>
      </c>
      <c r="BB18" s="124">
        <f>'[3]Yearly BTX'!V18</f>
        <v>158925.53140875479</v>
      </c>
      <c r="BC18" s="124">
        <f>'[3]Yearly BTX'!W18</f>
        <v>159675.18014181496</v>
      </c>
      <c r="BD18" s="124">
        <f>'[3]Yearly BTX'!X18</f>
        <v>160424.82887487512</v>
      </c>
      <c r="BE18" s="124">
        <f>'[3]Yearly BTX'!Y18</f>
        <v>160874.61811471122</v>
      </c>
      <c r="BF18" s="124">
        <f>'[3]Yearly BTX'!Z18</f>
        <v>161324.40735454732</v>
      </c>
      <c r="BG18" s="124">
        <f>'[3]Yearly BTX'!AA18</f>
        <v>161774.19659438342</v>
      </c>
      <c r="BH18" s="124">
        <f>'[3]Yearly BTX'!AB18</f>
        <v>162223.98583421952</v>
      </c>
      <c r="BI18" s="124">
        <f>'[3]Yearly BTX'!AC18</f>
        <v>162673.77507405559</v>
      </c>
      <c r="BJ18" s="124">
        <f>'[3]Yearly BTX'!AD18</f>
        <v>163123.56431389169</v>
      </c>
      <c r="BK18" s="124">
        <f>'[3]Yearly BTX'!AE18</f>
        <v>163573.35355372779</v>
      </c>
      <c r="BL18" s="124">
        <f>'[3]Yearly BTX'!AF18</f>
        <v>164023.14279356389</v>
      </c>
      <c r="BM18" s="124">
        <f>'[3]Yearly BTX'!AG18</f>
        <v>164472.93203339999</v>
      </c>
      <c r="BN18" s="124">
        <f>'[3]Yearly BTX'!AH18</f>
        <v>164922.72127323609</v>
      </c>
      <c r="BP18" s="124">
        <f t="shared" si="171"/>
        <v>1028583.5272324618</v>
      </c>
      <c r="BQ18" s="124">
        <f t="shared" si="140"/>
        <v>1024613.738482092</v>
      </c>
      <c r="BR18" s="124">
        <f t="shared" si="141"/>
        <v>1020661.2306018171</v>
      </c>
      <c r="BS18" s="124">
        <f t="shared" si="142"/>
        <v>1016725.9670814374</v>
      </c>
      <c r="BT18" s="124">
        <f t="shared" si="143"/>
        <v>1012807.9111007981</v>
      </c>
      <c r="BU18" s="124">
        <f t="shared" si="144"/>
        <v>1008907.0255357455</v>
      </c>
      <c r="BV18" s="124">
        <f t="shared" si="145"/>
        <v>1005023.2729640135</v>
      </c>
      <c r="BW18" s="124">
        <f t="shared" si="146"/>
        <v>1001156.6156710449</v>
      </c>
      <c r="BX18" s="124">
        <f t="shared" si="147"/>
        <v>997307.01565574715</v>
      </c>
      <c r="BY18" s="124">
        <f t="shared" si="148"/>
        <v>993474.43463618332</v>
      </c>
      <c r="BZ18" s="124">
        <f t="shared" si="149"/>
        <v>989658.83405519649</v>
      </c>
      <c r="CA18" s="124">
        <f t="shared" si="150"/>
        <v>988754.08949424967</v>
      </c>
      <c r="CB18" s="124">
        <f t="shared" si="151"/>
        <v>987832.78437174798</v>
      </c>
      <c r="CC18" s="124">
        <f t="shared" si="152"/>
        <v>986895.22295109183</v>
      </c>
      <c r="CD18" s="124">
        <f t="shared" si="153"/>
        <v>985941.70610600931</v>
      </c>
      <c r="CE18" s="124">
        <f t="shared" si="154"/>
        <v>984972.53135270695</v>
      </c>
      <c r="CF18" s="124">
        <f t="shared" si="155"/>
        <v>983987.99288173835</v>
      </c>
      <c r="CG18" s="124">
        <f t="shared" si="156"/>
        <v>982988.3815895943</v>
      </c>
      <c r="CH18" s="124">
        <f t="shared" si="157"/>
        <v>981973.98511001596</v>
      </c>
      <c r="CI18" s="124">
        <f t="shared" si="158"/>
        <v>980945.0878450342</v>
      </c>
      <c r="CJ18" s="124">
        <f t="shared" si="159"/>
        <v>979901.97099573538</v>
      </c>
      <c r="CK18" s="124">
        <f t="shared" si="160"/>
        <v>977023.8057786338</v>
      </c>
      <c r="CL18" s="124">
        <f t="shared" si="161"/>
        <v>974152.80164680269</v>
      </c>
      <c r="CM18" s="124">
        <f t="shared" si="162"/>
        <v>971289.01651227439</v>
      </c>
      <c r="CN18" s="124">
        <f t="shared" si="163"/>
        <v>968432.50715860829</v>
      </c>
      <c r="CO18" s="124">
        <f t="shared" si="164"/>
        <v>965583.32925362699</v>
      </c>
      <c r="CP18" s="124">
        <f t="shared" si="165"/>
        <v>962741.53736203129</v>
      </c>
      <c r="CQ18" s="124">
        <f t="shared" si="166"/>
        <v>959907.18495789426</v>
      </c>
      <c r="CR18" s="124">
        <f t="shared" si="167"/>
        <v>957080.3244370363</v>
      </c>
      <c r="CS18" s="124">
        <f t="shared" si="168"/>
        <v>954261.00712928199</v>
      </c>
      <c r="CT18" s="124">
        <f t="shared" si="169"/>
        <v>951449.28331059974</v>
      </c>
      <c r="CU18" s="187"/>
      <c r="CV18" s="124">
        <f>'[2]Yearly BTX'!AJ18</f>
        <v>878653.78062042897</v>
      </c>
      <c r="CW18" s="124">
        <f>'[2]Yearly BTX'!AK18</f>
        <v>874384.1323768351</v>
      </c>
      <c r="CX18" s="124">
        <f>'[2]Yearly BTX'!AL18</f>
        <v>870131.76500333624</v>
      </c>
      <c r="CY18" s="124">
        <f>'[2]Yearly BTX'!AM18</f>
        <v>865896.64198973228</v>
      </c>
      <c r="CZ18" s="124">
        <f>'[2]Yearly BTX'!AN18</f>
        <v>861678.72651586903</v>
      </c>
      <c r="DA18" s="124">
        <f>'[2]Yearly BTX'!AO18</f>
        <v>857477.98145759234</v>
      </c>
      <c r="DB18" s="124">
        <f>'[2]Yearly BTX'!AP18</f>
        <v>853294.36939263635</v>
      </c>
      <c r="DC18" s="124">
        <f>'[2]Yearly BTX'!AQ18</f>
        <v>849127.85260644357</v>
      </c>
      <c r="DD18" s="124">
        <f>'[2]Yearly BTX'!AR18</f>
        <v>844978.39309792186</v>
      </c>
      <c r="DE18" s="124">
        <f>'[2]Yearly BTX'!AS18</f>
        <v>840845.95258513384</v>
      </c>
      <c r="DF18" s="124">
        <f>'[2]Yearly BTX'!AT18</f>
        <v>836730.49251092307</v>
      </c>
      <c r="DG18" s="124">
        <f>'[2]Yearly BTX'!AU18</f>
        <v>835076.09921691602</v>
      </c>
      <c r="DH18" s="124">
        <f>'[2]Yearly BTX'!AV18</f>
        <v>833405.14536135423</v>
      </c>
      <c r="DI18" s="124">
        <f>'[2]Yearly BTX'!AW18</f>
        <v>831717.93520763784</v>
      </c>
      <c r="DJ18" s="124">
        <f>'[2]Yearly BTX'!AX18</f>
        <v>830014.76962949522</v>
      </c>
      <c r="DK18" s="124">
        <f>'[2]Yearly BTX'!AY18</f>
        <v>828295.94614313263</v>
      </c>
      <c r="DL18" s="124">
        <f>'[2]Yearly BTX'!AZ18</f>
        <v>826561.75893910392</v>
      </c>
      <c r="DM18" s="124">
        <f>'[2]Yearly BTX'!BA18</f>
        <v>824812.49891389965</v>
      </c>
      <c r="DN18" s="124">
        <f>'[2]Yearly BTX'!BB18</f>
        <v>823048.4537012612</v>
      </c>
      <c r="DO18" s="124">
        <f>'[2]Yearly BTX'!BC18</f>
        <v>821269.90770321921</v>
      </c>
      <c r="DP18" s="124">
        <f>'[2]Yearly BTX'!BD18</f>
        <v>819477.14212086028</v>
      </c>
      <c r="DQ18" s="124">
        <f>'[2]Yearly BTX'!BE18</f>
        <v>816149.18766392255</v>
      </c>
      <c r="DR18" s="124">
        <f>'[2]Yearly BTX'!BF18</f>
        <v>812828.3942922554</v>
      </c>
      <c r="DS18" s="124">
        <f>'[2]Yearly BTX'!BG18</f>
        <v>809514.81991789094</v>
      </c>
      <c r="DT18" s="124">
        <f>'[2]Yearly BTX'!BH18</f>
        <v>806208.5213243888</v>
      </c>
      <c r="DU18" s="124">
        <f>'[2]Yearly BTX'!BI18</f>
        <v>802909.55417957134</v>
      </c>
      <c r="DV18" s="124">
        <f>'[2]Yearly BTX'!BJ18</f>
        <v>799617.9730481396</v>
      </c>
      <c r="DW18" s="124">
        <f>'[2]Yearly BTX'!BK18</f>
        <v>796333.83140416653</v>
      </c>
      <c r="DX18" s="124">
        <f>'[2]Yearly BTX'!BL18</f>
        <v>793057.1816434724</v>
      </c>
      <c r="DY18" s="124">
        <f>'[2]Yearly BTX'!BM18</f>
        <v>789788.07509588206</v>
      </c>
      <c r="DZ18" s="124">
        <f>'[2]Yearly BTX'!BN18</f>
        <v>786526.56203736365</v>
      </c>
      <c r="EB18" s="124">
        <f>'[3]Yearly BTX'!AJ18</f>
        <v>149929.74661203282</v>
      </c>
      <c r="EC18" s="124">
        <f>'[3]Yearly BTX'!AK18</f>
        <v>150229.60610525688</v>
      </c>
      <c r="ED18" s="124">
        <f>'[3]Yearly BTX'!AL18</f>
        <v>150529.46559848095</v>
      </c>
      <c r="EE18" s="124">
        <f>'[3]Yearly BTX'!AM18</f>
        <v>150829.32509170502</v>
      </c>
      <c r="EF18" s="124">
        <f>'[3]Yearly BTX'!AN18</f>
        <v>151129.18458492908</v>
      </c>
      <c r="EG18" s="124">
        <f>'[3]Yearly BTX'!AO18</f>
        <v>151429.04407815315</v>
      </c>
      <c r="EH18" s="124">
        <f>'[3]Yearly BTX'!AP18</f>
        <v>151728.90357137722</v>
      </c>
      <c r="EI18" s="124">
        <f>'[3]Yearly BTX'!AQ18</f>
        <v>152028.76306460128</v>
      </c>
      <c r="EJ18" s="124">
        <f>'[3]Yearly BTX'!AR18</f>
        <v>152328.62255782535</v>
      </c>
      <c r="EK18" s="124">
        <f>'[3]Yearly BTX'!AS18</f>
        <v>152628.48205104942</v>
      </c>
      <c r="EL18" s="124">
        <f>'[3]Yearly BTX'!AT18</f>
        <v>152928.34154427348</v>
      </c>
      <c r="EM18" s="124">
        <f>'[3]Yearly BTX'!AU18</f>
        <v>153677.99027733365</v>
      </c>
      <c r="EN18" s="124">
        <f>'[3]Yearly BTX'!AV18</f>
        <v>154427.63901039379</v>
      </c>
      <c r="EO18" s="124">
        <f>'[3]Yearly BTX'!AW18</f>
        <v>155177.28774345396</v>
      </c>
      <c r="EP18" s="124">
        <f>'[3]Yearly BTX'!AX18</f>
        <v>155926.93647651412</v>
      </c>
      <c r="EQ18" s="124">
        <f>'[3]Yearly BTX'!AY18</f>
        <v>156676.58520957429</v>
      </c>
      <c r="ER18" s="124">
        <f>'[3]Yearly BTX'!AZ18</f>
        <v>157426.23394263446</v>
      </c>
      <c r="ES18" s="124">
        <f>'[3]Yearly BTX'!BA18</f>
        <v>158175.88267569462</v>
      </c>
      <c r="ET18" s="124">
        <f>'[3]Yearly BTX'!BB18</f>
        <v>158925.53140875479</v>
      </c>
      <c r="EU18" s="124">
        <f>'[3]Yearly BTX'!BC18</f>
        <v>159675.18014181496</v>
      </c>
      <c r="EV18" s="124">
        <f>'[3]Yearly BTX'!BD18</f>
        <v>160424.82887487512</v>
      </c>
      <c r="EW18" s="124">
        <f>'[3]Yearly BTX'!BE18</f>
        <v>160874.61811471122</v>
      </c>
      <c r="EX18" s="124">
        <f>'[3]Yearly BTX'!BF18</f>
        <v>161324.40735454732</v>
      </c>
      <c r="EY18" s="124">
        <f>'[3]Yearly BTX'!BG18</f>
        <v>161774.19659438342</v>
      </c>
      <c r="EZ18" s="124">
        <f>'[3]Yearly BTX'!BH18</f>
        <v>162223.98583421952</v>
      </c>
      <c r="FA18" s="124">
        <f>'[3]Yearly BTX'!BI18</f>
        <v>162673.77507405559</v>
      </c>
      <c r="FB18" s="124">
        <f>'[3]Yearly BTX'!BJ18</f>
        <v>163123.56431389169</v>
      </c>
      <c r="FC18" s="124">
        <f>'[3]Yearly BTX'!BK18</f>
        <v>163573.35355372779</v>
      </c>
      <c r="FD18" s="124">
        <f>'[3]Yearly BTX'!BL18</f>
        <v>164023.14279356389</v>
      </c>
      <c r="FE18" s="124">
        <f>'[3]Yearly BTX'!BM18</f>
        <v>164472.93203339999</v>
      </c>
      <c r="FF18" s="124">
        <f>'[3]Yearly BTX'!BN18</f>
        <v>164922.72127323609</v>
      </c>
      <c r="FG18" s="187"/>
      <c r="FH18" s="124">
        <f t="shared" si="170"/>
        <v>1028583.5272324618</v>
      </c>
      <c r="FI18" s="124">
        <f t="shared" si="110"/>
        <v>1024613.738482092</v>
      </c>
      <c r="FJ18" s="124">
        <f t="shared" si="111"/>
        <v>1020661.2306018171</v>
      </c>
      <c r="FK18" s="124">
        <f t="shared" si="112"/>
        <v>1016725.9670814374</v>
      </c>
      <c r="FL18" s="124">
        <f t="shared" si="113"/>
        <v>1012807.9111007981</v>
      </c>
      <c r="FM18" s="124">
        <f t="shared" si="114"/>
        <v>1008907.0255357455</v>
      </c>
      <c r="FN18" s="124">
        <f t="shared" si="115"/>
        <v>1005023.2729640135</v>
      </c>
      <c r="FO18" s="124">
        <f t="shared" si="116"/>
        <v>1001156.6156710449</v>
      </c>
      <c r="FP18" s="124">
        <f t="shared" si="117"/>
        <v>997307.01565574715</v>
      </c>
      <c r="FQ18" s="124">
        <f t="shared" si="118"/>
        <v>993474.43463618332</v>
      </c>
      <c r="FR18" s="124">
        <f t="shared" si="119"/>
        <v>989658.83405519649</v>
      </c>
      <c r="FS18" s="124">
        <f t="shared" si="120"/>
        <v>988754.08949424967</v>
      </c>
      <c r="FT18" s="124">
        <f t="shared" si="121"/>
        <v>987832.78437174798</v>
      </c>
      <c r="FU18" s="124">
        <f t="shared" si="122"/>
        <v>986895.22295109183</v>
      </c>
      <c r="FV18" s="124">
        <f t="shared" si="123"/>
        <v>985941.70610600931</v>
      </c>
      <c r="FW18" s="124">
        <f t="shared" si="124"/>
        <v>984972.53135270695</v>
      </c>
      <c r="FX18" s="124">
        <f t="shared" si="125"/>
        <v>983987.99288173835</v>
      </c>
      <c r="FY18" s="124">
        <f t="shared" si="126"/>
        <v>982988.3815895943</v>
      </c>
      <c r="FZ18" s="124">
        <f t="shared" si="127"/>
        <v>981973.98511001596</v>
      </c>
      <c r="GA18" s="124">
        <f t="shared" si="128"/>
        <v>980945.0878450342</v>
      </c>
      <c r="GB18" s="124">
        <f t="shared" si="129"/>
        <v>979901.97099573538</v>
      </c>
      <c r="GC18" s="124">
        <f t="shared" si="130"/>
        <v>977023.8057786338</v>
      </c>
      <c r="GD18" s="124">
        <f t="shared" si="131"/>
        <v>974152.80164680269</v>
      </c>
      <c r="GE18" s="124">
        <f t="shared" si="132"/>
        <v>971289.01651227439</v>
      </c>
      <c r="GF18" s="124">
        <f t="shared" si="133"/>
        <v>968432.50715860829</v>
      </c>
      <c r="GG18" s="124">
        <f t="shared" si="134"/>
        <v>965583.32925362699</v>
      </c>
      <c r="GH18" s="124">
        <f t="shared" si="135"/>
        <v>962741.53736203129</v>
      </c>
      <c r="GI18" s="124">
        <f t="shared" si="136"/>
        <v>959907.18495789426</v>
      </c>
      <c r="GJ18" s="124">
        <f t="shared" si="137"/>
        <v>957080.3244370363</v>
      </c>
      <c r="GK18" s="124">
        <f t="shared" si="138"/>
        <v>954261.00712928199</v>
      </c>
      <c r="GL18" s="124">
        <f t="shared" si="139"/>
        <v>951449.28331059974</v>
      </c>
      <c r="GP18" t="s">
        <v>40</v>
      </c>
      <c r="GQ18" s="2" t="e">
        <f>#REF!</f>
        <v>#REF!</v>
      </c>
      <c r="GW18" s="75" t="s">
        <v>41</v>
      </c>
      <c r="GX18" s="74"/>
      <c r="GY18" s="74"/>
      <c r="GZ18" s="74"/>
      <c r="HA18" s="74"/>
      <c r="HB18" s="74"/>
      <c r="HC18" s="79">
        <f>CT68</f>
        <v>1415351.4259410314</v>
      </c>
      <c r="HD18" s="74"/>
      <c r="HE18" s="74"/>
      <c r="HG18" s="75" t="s">
        <v>41</v>
      </c>
      <c r="HH18" s="74"/>
      <c r="HI18" s="74"/>
      <c r="HJ18" s="74"/>
      <c r="HK18" s="74"/>
      <c r="HL18" s="74"/>
      <c r="HM18" s="79">
        <f>GL68</f>
        <v>1037444.9270307247</v>
      </c>
      <c r="HN18" s="74"/>
      <c r="HO18" s="74"/>
    </row>
    <row r="19" spans="1:223" outlineLevel="1">
      <c r="B19" s="9" t="s">
        <v>42</v>
      </c>
      <c r="C19" s="5" t="s">
        <v>197</v>
      </c>
      <c r="D19" s="124">
        <f>'[2]Yearly BTX'!D19</f>
        <v>0</v>
      </c>
      <c r="E19" s="124">
        <f>'[2]Yearly BTX'!E19</f>
        <v>2885.4676368435557</v>
      </c>
      <c r="F19" s="124">
        <f>'[2]Yearly BTX'!F19</f>
        <v>5742.8696490220191</v>
      </c>
      <c r="G19" s="124">
        <f>'[2]Yearly BTX'!G19</f>
        <v>8572.3767556983494</v>
      </c>
      <c r="H19" s="124">
        <f>'[2]Yearly BTX'!H19</f>
        <v>11374.159190009472</v>
      </c>
      <c r="I19" s="124">
        <f>'[2]Yearly BTX'!I19</f>
        <v>14148.386694050274</v>
      </c>
      <c r="J19" s="124">
        <f>'[2]Yearly BTX'!J19</f>
        <v>16895.228513974202</v>
      </c>
      <c r="K19" s="124">
        <f>'[2]Yearly BTX'!K19</f>
        <v>19614.853395208847</v>
      </c>
      <c r="L19" s="124">
        <f>'[2]Yearly BTX'!L19</f>
        <v>22307.429577785137</v>
      </c>
      <c r="M19" s="124">
        <f>'[2]Yearly BTX'!M19</f>
        <v>24973.124791778479</v>
      </c>
      <c r="N19" s="124">
        <f>'[2]Yearly BTX'!N19</f>
        <v>27612.106252860463</v>
      </c>
      <c r="O19" s="124">
        <f>'[2]Yearly BTX'!O19</f>
        <v>35824.764656405699</v>
      </c>
      <c r="P19" s="124">
        <f>'[2]Yearly BTX'!P19</f>
        <v>44003.791675079512</v>
      </c>
      <c r="Q19" s="124">
        <f>'[2]Yearly BTX'!Q19</f>
        <v>52148.714537518899</v>
      </c>
      <c r="R19" s="124">
        <f>'[2]Yearly BTX'!R19</f>
        <v>60259.07227510136</v>
      </c>
      <c r="S19" s="124">
        <f>'[2]Yearly BTX'!S19</f>
        <v>68334.415556808439</v>
      </c>
      <c r="T19" s="124">
        <f>'[2]Yearly BTX'!T19</f>
        <v>76374.30652597321</v>
      </c>
      <c r="U19" s="124">
        <f>'[2]Yearly BTX'!U19</f>
        <v>84378.318638891942</v>
      </c>
      <c r="V19" s="124">
        <f>'[2]Yearly BTX'!V19</f>
        <v>92346.036505281532</v>
      </c>
      <c r="W19" s="124">
        <f>'[2]Yearly BTX'!W19</f>
        <v>100277.05573056306</v>
      </c>
      <c r="X19" s="124">
        <f>'[2]Yearly BTX'!X19</f>
        <v>108170.98275995356</v>
      </c>
      <c r="Y19" s="124">
        <f>'[2]Yearly BTX'!Y19</f>
        <v>123891.44668738346</v>
      </c>
      <c r="Z19" s="124">
        <f>'[2]Yearly BTX'!Z19</f>
        <v>139481.35246055102</v>
      </c>
      <c r="AA19" s="124">
        <f>'[2]Yearly BTX'!AA19</f>
        <v>154941.13653228435</v>
      </c>
      <c r="AB19" s="124">
        <f>'[2]Yearly BTX'!AB19</f>
        <v>170271.23970371095</v>
      </c>
      <c r="AC19" s="124">
        <f>'[2]Yearly BTX'!AC19</f>
        <v>185472.10701548096</v>
      </c>
      <c r="AD19" s="124">
        <f>'[2]Yearly BTX'!AD19</f>
        <v>200544.18764047342</v>
      </c>
      <c r="AE19" s="124">
        <f>'[2]Yearly BTX'!AE19</f>
        <v>215487.93477796746</v>
      </c>
      <c r="AF19" s="124">
        <f>'[2]Yearly BTX'!AF19</f>
        <v>230303.80554926439</v>
      </c>
      <c r="AG19" s="124">
        <f>'[2]Yearly BTX'!AG19</f>
        <v>244992.26089474259</v>
      </c>
      <c r="AH19" s="124">
        <f>'[2]Yearly BTX'!AH19</f>
        <v>259553.76547233001</v>
      </c>
      <c r="AI19" s="187"/>
      <c r="AJ19" s="124">
        <f>'[3]Yearly BTX'!D19</f>
        <v>0</v>
      </c>
      <c r="AK19" s="124">
        <f>'[3]Yearly BTX'!E19</f>
        <v>495.75770014734769</v>
      </c>
      <c r="AL19" s="124">
        <f>'[3]Yearly BTX'!F19</f>
        <v>993.49447294997424</v>
      </c>
      <c r="AM19" s="124">
        <f>'[3]Yearly BTX'!G19</f>
        <v>1493.2103184078799</v>
      </c>
      <c r="AN19" s="124">
        <f>'[3]Yearly BTX'!H19</f>
        <v>1994.9052365210639</v>
      </c>
      <c r="AO19" s="124">
        <f>'[3]Yearly BTX'!I19</f>
        <v>2498.5792272895269</v>
      </c>
      <c r="AP19" s="124">
        <f>'[3]Yearly BTX'!J19</f>
        <v>3004.2322907132693</v>
      </c>
      <c r="AQ19" s="124">
        <f>'[3]Yearly BTX'!K19</f>
        <v>3511.86442679229</v>
      </c>
      <c r="AR19" s="124">
        <f>'[3]Yearly BTX'!L19</f>
        <v>4021.475635526589</v>
      </c>
      <c r="AS19" s="124">
        <f>'[3]Yearly BTX'!M19</f>
        <v>4533.0659169161681</v>
      </c>
      <c r="AT19" s="124">
        <f>'[3]Yearly BTX'!N19</f>
        <v>5046.6352709610255</v>
      </c>
      <c r="AU19" s="124">
        <f>'[3]Yearly BTX'!O19</f>
        <v>6592.7857828976139</v>
      </c>
      <c r="AV19" s="124">
        <f>'[3]Yearly BTX'!P19</f>
        <v>8153.779339748794</v>
      </c>
      <c r="AW19" s="124">
        <f>'[3]Yearly BTX'!Q19</f>
        <v>9729.615941514563</v>
      </c>
      <c r="AX19" s="124">
        <f>'[3]Yearly BTX'!R19</f>
        <v>11320.295588194927</v>
      </c>
      <c r="AY19" s="124">
        <f>'[3]Yearly BTX'!S19</f>
        <v>12925.818279789879</v>
      </c>
      <c r="AZ19" s="124">
        <f>'[3]Yearly BTX'!T19</f>
        <v>14546.184016299425</v>
      </c>
      <c r="BA19" s="124">
        <f>'[3]Yearly BTX'!U19</f>
        <v>16181.392797723562</v>
      </c>
      <c r="BB19" s="124">
        <f>'[3]Yearly BTX'!V19</f>
        <v>17831.444624062293</v>
      </c>
      <c r="BC19" s="124">
        <f>'[3]Yearly BTX'!W19</f>
        <v>19496.339495315606</v>
      </c>
      <c r="BD19" s="124">
        <f>'[3]Yearly BTX'!X19</f>
        <v>21176.077411483519</v>
      </c>
      <c r="BE19" s="124">
        <f>'[3]Yearly BTX'!Y19</f>
        <v>24420.767029813167</v>
      </c>
      <c r="BF19" s="124">
        <f>'[3]Yearly BTX'!Z19</f>
        <v>27683.26830204032</v>
      </c>
      <c r="BG19" s="124">
        <f>'[3]Yearly BTX'!AA19</f>
        <v>30963.581228164992</v>
      </c>
      <c r="BH19" s="124">
        <f>'[3]Yearly BTX'!AB19</f>
        <v>34261.705808187166</v>
      </c>
      <c r="BI19" s="124">
        <f>'[3]Yearly BTX'!AC19</f>
        <v>37577.64204210684</v>
      </c>
      <c r="BJ19" s="124">
        <f>'[3]Yearly BTX'!AD19</f>
        <v>40911.389929924044</v>
      </c>
      <c r="BK19" s="124">
        <f>'[3]Yearly BTX'!AE19</f>
        <v>44262.949471638742</v>
      </c>
      <c r="BL19" s="124">
        <f>'[3]Yearly BTX'!AF19</f>
        <v>47632.320667250955</v>
      </c>
      <c r="BM19" s="124">
        <f>'[3]Yearly BTX'!AG19</f>
        <v>51019.503516760677</v>
      </c>
      <c r="BN19" s="124">
        <f>'[3]Yearly BTX'!AH19</f>
        <v>54424.498020167914</v>
      </c>
      <c r="BP19" s="124">
        <f t="shared" si="171"/>
        <v>0</v>
      </c>
      <c r="BQ19" s="124">
        <f t="shared" si="140"/>
        <v>3381.2253369909035</v>
      </c>
      <c r="BR19" s="124">
        <f t="shared" si="141"/>
        <v>6736.364121971993</v>
      </c>
      <c r="BS19" s="124">
        <f t="shared" si="142"/>
        <v>10065.58707410623</v>
      </c>
      <c r="BT19" s="124">
        <f t="shared" si="143"/>
        <v>13369.064426530536</v>
      </c>
      <c r="BU19" s="124">
        <f t="shared" si="144"/>
        <v>16646.965921339801</v>
      </c>
      <c r="BV19" s="124">
        <f t="shared" si="145"/>
        <v>19899.460804687471</v>
      </c>
      <c r="BW19" s="124">
        <f t="shared" si="146"/>
        <v>23126.717822001137</v>
      </c>
      <c r="BX19" s="124">
        <f t="shared" si="147"/>
        <v>26328.905213311726</v>
      </c>
      <c r="BY19" s="124">
        <f t="shared" si="148"/>
        <v>29506.190708694645</v>
      </c>
      <c r="BZ19" s="124">
        <f t="shared" si="149"/>
        <v>32658.741523821489</v>
      </c>
      <c r="CA19" s="124">
        <f t="shared" si="150"/>
        <v>42417.550439303312</v>
      </c>
      <c r="CB19" s="124">
        <f t="shared" si="151"/>
        <v>52157.571014828303</v>
      </c>
      <c r="CC19" s="124">
        <f t="shared" si="152"/>
        <v>61878.330479033466</v>
      </c>
      <c r="CD19" s="124">
        <f t="shared" si="153"/>
        <v>71579.367863296284</v>
      </c>
      <c r="CE19" s="124">
        <f t="shared" si="154"/>
        <v>81260.233836598316</v>
      </c>
      <c r="CF19" s="124">
        <f t="shared" si="155"/>
        <v>90920.49054227263</v>
      </c>
      <c r="CG19" s="124">
        <f t="shared" si="156"/>
        <v>100559.7114366155</v>
      </c>
      <c r="CH19" s="124">
        <f t="shared" si="157"/>
        <v>110177.48112934383</v>
      </c>
      <c r="CI19" s="124">
        <f t="shared" si="158"/>
        <v>119773.39522587867</v>
      </c>
      <c r="CJ19" s="124">
        <f t="shared" si="159"/>
        <v>129347.06017143709</v>
      </c>
      <c r="CK19" s="124">
        <f t="shared" si="160"/>
        <v>148312.21371719663</v>
      </c>
      <c r="CL19" s="124">
        <f t="shared" si="161"/>
        <v>167164.62076259134</v>
      </c>
      <c r="CM19" s="124">
        <f t="shared" si="162"/>
        <v>185904.71776044933</v>
      </c>
      <c r="CN19" s="124">
        <f t="shared" si="163"/>
        <v>204532.94551189811</v>
      </c>
      <c r="CO19" s="124">
        <f t="shared" si="164"/>
        <v>223049.74905758779</v>
      </c>
      <c r="CP19" s="124">
        <f t="shared" si="165"/>
        <v>241455.57757039747</v>
      </c>
      <c r="CQ19" s="124">
        <f t="shared" si="166"/>
        <v>259750.8842496062</v>
      </c>
      <c r="CR19" s="124">
        <f t="shared" si="167"/>
        <v>277936.12621651532</v>
      </c>
      <c r="CS19" s="124">
        <f t="shared" si="168"/>
        <v>296011.76441150327</v>
      </c>
      <c r="CT19" s="124">
        <f t="shared" si="169"/>
        <v>313978.26349249791</v>
      </c>
      <c r="CU19" s="187"/>
      <c r="CV19" s="124">
        <f>'[2]Yearly BTX'!AJ19</f>
        <v>0</v>
      </c>
      <c r="CW19" s="124">
        <f>'[2]Yearly BTX'!AK19</f>
        <v>1442.7338184217779</v>
      </c>
      <c r="CX19" s="124">
        <f>'[2]Yearly BTX'!AL19</f>
        <v>2871.4348245110095</v>
      </c>
      <c r="CY19" s="124">
        <f>'[2]Yearly BTX'!AM19</f>
        <v>4286.1883778491747</v>
      </c>
      <c r="CZ19" s="124">
        <f>'[2]Yearly BTX'!AN19</f>
        <v>5687.0795950047359</v>
      </c>
      <c r="DA19" s="124">
        <f>'[2]Yearly BTX'!AO19</f>
        <v>7074.193347025137</v>
      </c>
      <c r="DB19" s="124">
        <f>'[2]Yearly BTX'!AP19</f>
        <v>8447.6142569871008</v>
      </c>
      <c r="DC19" s="124">
        <f>'[2]Yearly BTX'!AQ19</f>
        <v>9807.4266976044237</v>
      </c>
      <c r="DD19" s="124">
        <f>'[2]Yearly BTX'!AR19</f>
        <v>11153.714788892568</v>
      </c>
      <c r="DE19" s="124">
        <f>'[2]Yearly BTX'!AS19</f>
        <v>12486.562395889239</v>
      </c>
      <c r="DF19" s="124">
        <f>'[2]Yearly BTX'!AT19</f>
        <v>13806.053126430232</v>
      </c>
      <c r="DG19" s="124">
        <f>'[2]Yearly BTX'!AU19</f>
        <v>17912.38232820285</v>
      </c>
      <c r="DH19" s="124">
        <f>'[2]Yearly BTX'!AV19</f>
        <v>22001.895837539756</v>
      </c>
      <c r="DI19" s="124">
        <f>'[2]Yearly BTX'!AW19</f>
        <v>26074.35726875945</v>
      </c>
      <c r="DJ19" s="124">
        <f>'[2]Yearly BTX'!AX19</f>
        <v>30129.53613755068</v>
      </c>
      <c r="DK19" s="124">
        <f>'[2]Yearly BTX'!AY19</f>
        <v>34167.207778404219</v>
      </c>
      <c r="DL19" s="124">
        <f>'[2]Yearly BTX'!AZ19</f>
        <v>38187.153262986605</v>
      </c>
      <c r="DM19" s="124">
        <f>'[2]Yearly BTX'!BA19</f>
        <v>42189.159319445971</v>
      </c>
      <c r="DN19" s="124">
        <f>'[2]Yearly BTX'!BB19</f>
        <v>46173.018252640766</v>
      </c>
      <c r="DO19" s="124">
        <f>'[2]Yearly BTX'!BC19</f>
        <v>50138.527865281532</v>
      </c>
      <c r="DP19" s="124">
        <f>'[2]Yearly BTX'!BD19</f>
        <v>54085.491379976782</v>
      </c>
      <c r="DQ19" s="124">
        <f>'[2]Yearly BTX'!BE19</f>
        <v>61945.72334369173</v>
      </c>
      <c r="DR19" s="124">
        <f>'[2]Yearly BTX'!BF19</f>
        <v>69740.676230275509</v>
      </c>
      <c r="DS19" s="124">
        <f>'[2]Yearly BTX'!BG19</f>
        <v>77470.568266142174</v>
      </c>
      <c r="DT19" s="124">
        <f>'[2]Yearly BTX'!BH19</f>
        <v>85135.619851855474</v>
      </c>
      <c r="DU19" s="124">
        <f>'[2]Yearly BTX'!BI19</f>
        <v>92736.053507740478</v>
      </c>
      <c r="DV19" s="124">
        <f>'[2]Yearly BTX'!BJ19</f>
        <v>100272.09382023671</v>
      </c>
      <c r="DW19" s="124">
        <f>'[2]Yearly BTX'!BK19</f>
        <v>107743.96738898373</v>
      </c>
      <c r="DX19" s="124">
        <f>'[2]Yearly BTX'!BL19</f>
        <v>115151.9027746322</v>
      </c>
      <c r="DY19" s="124">
        <f>'[2]Yearly BTX'!BM19</f>
        <v>122496.1304473713</v>
      </c>
      <c r="DZ19" s="124">
        <f>'[2]Yearly BTX'!BN19</f>
        <v>129776.882736165</v>
      </c>
      <c r="EB19" s="124">
        <f>'[3]Yearly BTX'!AJ19</f>
        <v>0</v>
      </c>
      <c r="EC19" s="124">
        <f>'[3]Yearly BTX'!AK19</f>
        <v>247.87885007367385</v>
      </c>
      <c r="ED19" s="124">
        <f>'[3]Yearly BTX'!AL19</f>
        <v>496.74723647498712</v>
      </c>
      <c r="EE19" s="124">
        <f>'[3]Yearly BTX'!AM19</f>
        <v>746.60515920393993</v>
      </c>
      <c r="EF19" s="124">
        <f>'[3]Yearly BTX'!AN19</f>
        <v>997.45261826053195</v>
      </c>
      <c r="EG19" s="124">
        <f>'[3]Yearly BTX'!AO19</f>
        <v>1249.2896136447634</v>
      </c>
      <c r="EH19" s="124">
        <f>'[3]Yearly BTX'!AP19</f>
        <v>1502.1161453566347</v>
      </c>
      <c r="EI19" s="124">
        <f>'[3]Yearly BTX'!AQ19</f>
        <v>1755.932213396145</v>
      </c>
      <c r="EJ19" s="124">
        <f>'[3]Yearly BTX'!AR19</f>
        <v>2010.7378177632945</v>
      </c>
      <c r="EK19" s="124">
        <f>'[3]Yearly BTX'!AS19</f>
        <v>2266.5329584580841</v>
      </c>
      <c r="EL19" s="124">
        <f>'[3]Yearly BTX'!AT19</f>
        <v>2523.3176354805128</v>
      </c>
      <c r="EM19" s="124">
        <f>'[3]Yearly BTX'!AU19</f>
        <v>3296.3928914488069</v>
      </c>
      <c r="EN19" s="124">
        <f>'[3]Yearly BTX'!AV19</f>
        <v>4076.889669874397</v>
      </c>
      <c r="EO19" s="124">
        <f>'[3]Yearly BTX'!AW19</f>
        <v>4864.8079707572815</v>
      </c>
      <c r="EP19" s="124">
        <f>'[3]Yearly BTX'!AX19</f>
        <v>5660.1477940974637</v>
      </c>
      <c r="EQ19" s="124">
        <f>'[3]Yearly BTX'!AY19</f>
        <v>6462.9091398949395</v>
      </c>
      <c r="ER19" s="124">
        <f>'[3]Yearly BTX'!AZ19</f>
        <v>7273.0920081497125</v>
      </c>
      <c r="ES19" s="124">
        <f>'[3]Yearly BTX'!BA19</f>
        <v>8090.6963988617808</v>
      </c>
      <c r="ET19" s="124">
        <f>'[3]Yearly BTX'!BB19</f>
        <v>8915.7223120311464</v>
      </c>
      <c r="EU19" s="124">
        <f>'[3]Yearly BTX'!BC19</f>
        <v>9748.1697476578029</v>
      </c>
      <c r="EV19" s="124">
        <f>'[3]Yearly BTX'!BD19</f>
        <v>10588.038705741759</v>
      </c>
      <c r="EW19" s="124">
        <f>'[3]Yearly BTX'!BE19</f>
        <v>12210.383514906584</v>
      </c>
      <c r="EX19" s="124">
        <f>'[3]Yearly BTX'!BF19</f>
        <v>13841.63415102016</v>
      </c>
      <c r="EY19" s="124">
        <f>'[3]Yearly BTX'!BG19</f>
        <v>15481.790614082496</v>
      </c>
      <c r="EZ19" s="124">
        <f>'[3]Yearly BTX'!BH19</f>
        <v>17130.852904093583</v>
      </c>
      <c r="FA19" s="124">
        <f>'[3]Yearly BTX'!BI19</f>
        <v>18788.82102105342</v>
      </c>
      <c r="FB19" s="124">
        <f>'[3]Yearly BTX'!BJ19</f>
        <v>20455.694964962022</v>
      </c>
      <c r="FC19" s="124">
        <f>'[3]Yearly BTX'!BK19</f>
        <v>22131.474735819371</v>
      </c>
      <c r="FD19" s="124">
        <f>'[3]Yearly BTX'!BL19</f>
        <v>23816.160333625478</v>
      </c>
      <c r="FE19" s="124">
        <f>'[3]Yearly BTX'!BM19</f>
        <v>25509.751758380338</v>
      </c>
      <c r="FF19" s="124">
        <f>'[3]Yearly BTX'!BN19</f>
        <v>27212.249010083957</v>
      </c>
      <c r="FG19" s="187"/>
      <c r="FH19" s="124">
        <f t="shared" si="170"/>
        <v>0</v>
      </c>
      <c r="FI19" s="124">
        <f t="shared" si="110"/>
        <v>1690.6126684954518</v>
      </c>
      <c r="FJ19" s="124">
        <f t="shared" si="111"/>
        <v>3368.1820609859965</v>
      </c>
      <c r="FK19" s="124">
        <f t="shared" si="112"/>
        <v>5032.793537053115</v>
      </c>
      <c r="FL19" s="124">
        <f t="shared" si="113"/>
        <v>6684.5322132652682</v>
      </c>
      <c r="FM19" s="124">
        <f t="shared" si="114"/>
        <v>8323.4829606699004</v>
      </c>
      <c r="FN19" s="124">
        <f t="shared" si="115"/>
        <v>9949.7304023437355</v>
      </c>
      <c r="FO19" s="124">
        <f t="shared" si="116"/>
        <v>11563.358911000569</v>
      </c>
      <c r="FP19" s="124">
        <f t="shared" si="117"/>
        <v>13164.452606655863</v>
      </c>
      <c r="FQ19" s="124">
        <f t="shared" si="118"/>
        <v>14753.095354347322</v>
      </c>
      <c r="FR19" s="124">
        <f t="shared" si="119"/>
        <v>16329.370761910744</v>
      </c>
      <c r="FS19" s="124">
        <f t="shared" si="120"/>
        <v>21208.775219651656</v>
      </c>
      <c r="FT19" s="124">
        <f t="shared" si="121"/>
        <v>26078.785507414152</v>
      </c>
      <c r="FU19" s="124">
        <f t="shared" si="122"/>
        <v>30939.165239516733</v>
      </c>
      <c r="FV19" s="124">
        <f t="shared" si="123"/>
        <v>35789.683931648142</v>
      </c>
      <c r="FW19" s="124">
        <f t="shared" si="124"/>
        <v>40630.116918299158</v>
      </c>
      <c r="FX19" s="124">
        <f t="shared" si="125"/>
        <v>45460.245271136315</v>
      </c>
      <c r="FY19" s="124">
        <f t="shared" si="126"/>
        <v>50279.85571830775</v>
      </c>
      <c r="FZ19" s="124">
        <f t="shared" si="127"/>
        <v>55088.740564671913</v>
      </c>
      <c r="GA19" s="124">
        <f t="shared" si="128"/>
        <v>59886.697612939337</v>
      </c>
      <c r="GB19" s="124">
        <f t="shared" si="129"/>
        <v>64673.530085718543</v>
      </c>
      <c r="GC19" s="124">
        <f t="shared" si="130"/>
        <v>74156.106858598316</v>
      </c>
      <c r="GD19" s="124">
        <f t="shared" si="131"/>
        <v>83582.310381295669</v>
      </c>
      <c r="GE19" s="124">
        <f t="shared" si="132"/>
        <v>92952.358880224667</v>
      </c>
      <c r="GF19" s="124">
        <f t="shared" si="133"/>
        <v>102266.47275594906</v>
      </c>
      <c r="GG19" s="124">
        <f t="shared" si="134"/>
        <v>111524.87452879389</v>
      </c>
      <c r="GH19" s="124">
        <f t="shared" si="135"/>
        <v>120727.78878519873</v>
      </c>
      <c r="GI19" s="124">
        <f t="shared" si="136"/>
        <v>129875.4421248031</v>
      </c>
      <c r="GJ19" s="124">
        <f t="shared" si="137"/>
        <v>138968.06310825766</v>
      </c>
      <c r="GK19" s="124">
        <f t="shared" si="138"/>
        <v>148005.88220575164</v>
      </c>
      <c r="GL19" s="124">
        <f t="shared" si="139"/>
        <v>156989.13174624895</v>
      </c>
      <c r="GQ19" s="196" t="e">
        <f>SUM(GQ12:GQ18)</f>
        <v>#REF!</v>
      </c>
      <c r="GW19" s="75" t="s">
        <v>43</v>
      </c>
      <c r="GX19" s="74"/>
      <c r="GY19" s="74"/>
      <c r="GZ19" s="74"/>
      <c r="HA19" s="74"/>
      <c r="HB19" s="74"/>
      <c r="HC19" s="74"/>
      <c r="HD19" s="79">
        <f>SUM(CT113:CT114)</f>
        <v>-54303.278876644559</v>
      </c>
      <c r="HE19" s="74"/>
      <c r="HG19" s="75" t="s">
        <v>43</v>
      </c>
      <c r="HH19" s="74"/>
      <c r="HI19" s="74"/>
      <c r="HJ19" s="74"/>
      <c r="HK19" s="74"/>
      <c r="HL19" s="74"/>
      <c r="HM19" s="74"/>
      <c r="HN19" s="79">
        <f>SUM(GL113:GL114)</f>
        <v>-42713.782059490099</v>
      </c>
      <c r="HO19" s="74"/>
    </row>
    <row r="20" spans="1:223" outlineLevel="1">
      <c r="B20" s="9" t="s">
        <v>44</v>
      </c>
      <c r="C20" s="5" t="s">
        <v>197</v>
      </c>
      <c r="D20" s="124">
        <f>'[2]Yearly BTX'!D20</f>
        <v>0</v>
      </c>
      <c r="E20" s="124">
        <f>'[2]Yearly BTX'!E20</f>
        <v>1836.2066779913539</v>
      </c>
      <c r="F20" s="124">
        <f>'[2]Yearly BTX'!F20</f>
        <v>3654.5534130140127</v>
      </c>
      <c r="G20" s="124">
        <f>'[2]Yearly BTX'!G20</f>
        <v>5455.1488445353134</v>
      </c>
      <c r="H20" s="124">
        <f>'[2]Yearly BTX'!H20</f>
        <v>7238.1013027333011</v>
      </c>
      <c r="I20" s="124">
        <f>'[2]Yearly BTX'!I20</f>
        <v>9003.5188053047204</v>
      </c>
      <c r="J20" s="124">
        <f>'[2]Yearly BTX'!J20</f>
        <v>10751.509054347218</v>
      </c>
      <c r="K20" s="124">
        <f>'[2]Yearly BTX'!K20</f>
        <v>12482.179433314721</v>
      </c>
      <c r="L20" s="124">
        <f>'[2]Yearly BTX'!L20</f>
        <v>14195.637004045089</v>
      </c>
      <c r="M20" s="124">
        <f>'[2]Yearly BTX'!M20</f>
        <v>15891.988503859029</v>
      </c>
      <c r="N20" s="124">
        <f>'[2]Yearly BTX'!N20</f>
        <v>17571.340342729385</v>
      </c>
      <c r="O20" s="124">
        <f>'[2]Yearly BTX'!O20</f>
        <v>22797.577508621809</v>
      </c>
      <c r="P20" s="124">
        <f>'[2]Yearly BTX'!P20</f>
        <v>28002.412884141508</v>
      </c>
      <c r="Q20" s="124">
        <f>'[2]Yearly BTX'!Q20</f>
        <v>33185.545614784751</v>
      </c>
      <c r="R20" s="124">
        <f>'[2]Yearly BTX'!R20</f>
        <v>38346.68235688268</v>
      </c>
      <c r="S20" s="124">
        <f>'[2]Yearly BTX'!S20</f>
        <v>43485.537172514465</v>
      </c>
      <c r="T20" s="124">
        <f>'[2]Yearly BTX'!T20</f>
        <v>48601.831425619312</v>
      </c>
      <c r="U20" s="124">
        <f>'[2]Yearly BTX'!U20</f>
        <v>53695.293679294868</v>
      </c>
      <c r="V20" s="124">
        <f>'[2]Yearly BTX'!V20</f>
        <v>58765.659594270066</v>
      </c>
      <c r="W20" s="124">
        <f>'[2]Yearly BTX'!W20</f>
        <v>63812.671828540129</v>
      </c>
      <c r="X20" s="124">
        <f>'[2]Yearly BTX'!X20</f>
        <v>68836.079938152267</v>
      </c>
      <c r="Y20" s="124">
        <f>'[2]Yearly BTX'!Y20</f>
        <v>78840.01152833493</v>
      </c>
      <c r="Z20" s="124">
        <f>'[2]Yearly BTX'!Z20</f>
        <v>88760.8606567143</v>
      </c>
      <c r="AA20" s="124">
        <f>'[2]Yearly BTX'!AA20</f>
        <v>98598.905065999119</v>
      </c>
      <c r="AB20" s="124">
        <f>'[2]Yearly BTX'!AB20</f>
        <v>108354.42526599785</v>
      </c>
      <c r="AC20" s="124">
        <f>'[2]Yearly BTX'!AC20</f>
        <v>118027.70446439699</v>
      </c>
      <c r="AD20" s="124">
        <f>'[2]Yearly BTX'!AD20</f>
        <v>127619.02849848308</v>
      </c>
      <c r="AE20" s="124">
        <f>'[2]Yearly BTX'!AE20</f>
        <v>137128.68576779749</v>
      </c>
      <c r="AF20" s="124">
        <f>'[2]Yearly BTX'!AF20</f>
        <v>146556.96716771368</v>
      </c>
      <c r="AG20" s="124">
        <f>'[2]Yearly BTX'!AG20</f>
        <v>155904.1660239271</v>
      </c>
      <c r="AH20" s="124">
        <f>'[2]Yearly BTX'!AH20</f>
        <v>165170.57802784635</v>
      </c>
      <c r="AI20" s="187"/>
      <c r="AJ20" s="124">
        <f>'[3]Yearly BTX'!D20</f>
        <v>0</v>
      </c>
      <c r="AK20" s="124">
        <f>'[3]Yearly BTX'!E20</f>
        <v>315.48217282103951</v>
      </c>
      <c r="AL20" s="124">
        <f>'[3]Yearly BTX'!F20</f>
        <v>632.22375551362006</v>
      </c>
      <c r="AM20" s="124">
        <f>'[3]Yearly BTX'!G20</f>
        <v>950.22474807774165</v>
      </c>
      <c r="AN20" s="124">
        <f>'[3]Yearly BTX'!H20</f>
        <v>1269.4851505134045</v>
      </c>
      <c r="AO20" s="124">
        <f>'[3]Yearly BTX'!I20</f>
        <v>1590.0049628206082</v>
      </c>
      <c r="AP20" s="124">
        <f>'[3]Yearly BTX'!J20</f>
        <v>1911.7841849993529</v>
      </c>
      <c r="AQ20" s="124">
        <f>'[3]Yearly BTX'!K20</f>
        <v>2234.8228170496391</v>
      </c>
      <c r="AR20" s="124">
        <f>'[3]Yearly BTX'!L20</f>
        <v>2559.1208589714661</v>
      </c>
      <c r="AS20" s="124">
        <f>'[3]Yearly BTX'!M20</f>
        <v>2884.6783107648339</v>
      </c>
      <c r="AT20" s="124">
        <f>'[3]Yearly BTX'!N20</f>
        <v>3211.4951724297434</v>
      </c>
      <c r="AU20" s="124">
        <f>'[3]Yearly BTX'!O20</f>
        <v>4195.4091345712086</v>
      </c>
      <c r="AV20" s="124">
        <f>'[3]Yearly BTX'!P20</f>
        <v>5188.7686707492321</v>
      </c>
      <c r="AW20" s="124">
        <f>'[3]Yearly BTX'!Q20</f>
        <v>6191.5737809638122</v>
      </c>
      <c r="AX20" s="124">
        <f>'[3]Yearly BTX'!R20</f>
        <v>7203.8244652149533</v>
      </c>
      <c r="AY20" s="124">
        <f>'[3]Yearly BTX'!S20</f>
        <v>8225.5207235026501</v>
      </c>
      <c r="AZ20" s="124">
        <f>'[3]Yearly BTX'!T20</f>
        <v>9256.6625558269061</v>
      </c>
      <c r="BA20" s="124">
        <f>'[3]Yearly BTX'!U20</f>
        <v>10297.249962187721</v>
      </c>
      <c r="BB20" s="124">
        <f>'[3]Yearly BTX'!V20</f>
        <v>11347.282942585094</v>
      </c>
      <c r="BC20" s="124">
        <f>'[3]Yearly BTX'!W20</f>
        <v>12406.761497019021</v>
      </c>
      <c r="BD20" s="124">
        <f>'[3]Yearly BTX'!X20</f>
        <v>13475.685625489512</v>
      </c>
      <c r="BE20" s="124">
        <f>'[3]Yearly BTX'!Y20</f>
        <v>15540.488109881106</v>
      </c>
      <c r="BF20" s="124">
        <f>'[3]Yearly BTX'!Z20</f>
        <v>17616.625283116569</v>
      </c>
      <c r="BG20" s="124">
        <f>'[3]Yearly BTX'!AA20</f>
        <v>19704.097145195901</v>
      </c>
      <c r="BH20" s="124">
        <f>'[3]Yearly BTX'!AB20</f>
        <v>21802.903696119101</v>
      </c>
      <c r="BI20" s="124">
        <f>'[3]Yearly BTX'!AC20</f>
        <v>23913.04493588617</v>
      </c>
      <c r="BJ20" s="124">
        <f>'[3]Yearly BTX'!AD20</f>
        <v>26034.520864497114</v>
      </c>
      <c r="BK20" s="124">
        <f>'[3]Yearly BTX'!AE20</f>
        <v>28167.331481951929</v>
      </c>
      <c r="BL20" s="124">
        <f>'[3]Yearly BTX'!AF20</f>
        <v>30311.476788250606</v>
      </c>
      <c r="BM20" s="124">
        <f>'[3]Yearly BTX'!AG20</f>
        <v>32466.956783393158</v>
      </c>
      <c r="BN20" s="124">
        <f>'[3]Yearly BTX'!AH20</f>
        <v>34633.771467379578</v>
      </c>
      <c r="BP20" s="124">
        <f t="shared" si="171"/>
        <v>0</v>
      </c>
      <c r="BQ20" s="124">
        <f t="shared" si="140"/>
        <v>2151.6888508123934</v>
      </c>
      <c r="BR20" s="124">
        <f t="shared" si="141"/>
        <v>4286.777168527633</v>
      </c>
      <c r="BS20" s="124">
        <f t="shared" si="142"/>
        <v>6405.3735926130548</v>
      </c>
      <c r="BT20" s="124">
        <f t="shared" si="143"/>
        <v>8507.5864532467058</v>
      </c>
      <c r="BU20" s="124">
        <f t="shared" si="144"/>
        <v>10593.523768125329</v>
      </c>
      <c r="BV20" s="124">
        <f t="shared" si="145"/>
        <v>12663.293239346571</v>
      </c>
      <c r="BW20" s="124">
        <f t="shared" si="146"/>
        <v>14717.002250364359</v>
      </c>
      <c r="BX20" s="124">
        <f t="shared" si="147"/>
        <v>16754.757863016555</v>
      </c>
      <c r="BY20" s="124">
        <f t="shared" si="148"/>
        <v>18776.666814623863</v>
      </c>
      <c r="BZ20" s="124">
        <f t="shared" si="149"/>
        <v>20782.835515159128</v>
      </c>
      <c r="CA20" s="124">
        <f t="shared" si="150"/>
        <v>26992.986643193017</v>
      </c>
      <c r="CB20" s="124">
        <f t="shared" si="151"/>
        <v>33191.18155489074</v>
      </c>
      <c r="CC20" s="124">
        <f t="shared" si="152"/>
        <v>39377.119395748567</v>
      </c>
      <c r="CD20" s="124">
        <f t="shared" si="153"/>
        <v>45550.506822097632</v>
      </c>
      <c r="CE20" s="124">
        <f t="shared" si="154"/>
        <v>51711.057896017111</v>
      </c>
      <c r="CF20" s="124">
        <f t="shared" si="155"/>
        <v>57858.49398144622</v>
      </c>
      <c r="CG20" s="124">
        <f t="shared" si="156"/>
        <v>63992.543641482589</v>
      </c>
      <c r="CH20" s="124">
        <f t="shared" si="157"/>
        <v>70112.94253685516</v>
      </c>
      <c r="CI20" s="124">
        <f t="shared" si="158"/>
        <v>76219.433325559148</v>
      </c>
      <c r="CJ20" s="124">
        <f t="shared" si="159"/>
        <v>82311.765563641777</v>
      </c>
      <c r="CK20" s="124">
        <f t="shared" si="160"/>
        <v>94380.499638216032</v>
      </c>
      <c r="CL20" s="124">
        <f t="shared" si="161"/>
        <v>106377.48593983086</v>
      </c>
      <c r="CM20" s="124">
        <f t="shared" si="162"/>
        <v>118303.00221119502</v>
      </c>
      <c r="CN20" s="124">
        <f t="shared" si="163"/>
        <v>130157.32896211695</v>
      </c>
      <c r="CO20" s="124">
        <f t="shared" si="164"/>
        <v>141940.74940028315</v>
      </c>
      <c r="CP20" s="124">
        <f t="shared" si="165"/>
        <v>153653.54936298018</v>
      </c>
      <c r="CQ20" s="124">
        <f t="shared" si="166"/>
        <v>165296.01724974942</v>
      </c>
      <c r="CR20" s="124">
        <f t="shared" si="167"/>
        <v>176868.44395596429</v>
      </c>
      <c r="CS20" s="124">
        <f t="shared" si="168"/>
        <v>188371.12280732027</v>
      </c>
      <c r="CT20" s="124">
        <f t="shared" si="169"/>
        <v>199804.34949522594</v>
      </c>
      <c r="CU20" s="187"/>
      <c r="CV20" s="124">
        <f>'[2]Yearly BTX'!AJ20</f>
        <v>0</v>
      </c>
      <c r="CW20" s="124">
        <f>'[2]Yearly BTX'!AK20</f>
        <v>918.10333899567695</v>
      </c>
      <c r="CX20" s="124">
        <f>'[2]Yearly BTX'!AL20</f>
        <v>1827.2767065070063</v>
      </c>
      <c r="CY20" s="124">
        <f>'[2]Yearly BTX'!AM20</f>
        <v>2727.5744222676567</v>
      </c>
      <c r="CZ20" s="124">
        <f>'[2]Yearly BTX'!AN20</f>
        <v>3619.0506513666505</v>
      </c>
      <c r="DA20" s="124">
        <f>'[2]Yearly BTX'!AO20</f>
        <v>4501.7594026523602</v>
      </c>
      <c r="DB20" s="124">
        <f>'[2]Yearly BTX'!AP20</f>
        <v>5375.7545271736089</v>
      </c>
      <c r="DC20" s="124">
        <f>'[2]Yearly BTX'!AQ20</f>
        <v>6241.0897166573604</v>
      </c>
      <c r="DD20" s="124">
        <f>'[2]Yearly BTX'!AR20</f>
        <v>7097.8185020225446</v>
      </c>
      <c r="DE20" s="124">
        <f>'[2]Yearly BTX'!AS20</f>
        <v>7945.9942519295146</v>
      </c>
      <c r="DF20" s="124">
        <f>'[2]Yearly BTX'!AT20</f>
        <v>8785.6701713646926</v>
      </c>
      <c r="DG20" s="124">
        <f>'[2]Yearly BTX'!AU20</f>
        <v>11398.788754310905</v>
      </c>
      <c r="DH20" s="124">
        <f>'[2]Yearly BTX'!AV20</f>
        <v>14001.206442070754</v>
      </c>
      <c r="DI20" s="124">
        <f>'[2]Yearly BTX'!AW20</f>
        <v>16592.772807392375</v>
      </c>
      <c r="DJ20" s="124">
        <f>'[2]Yearly BTX'!AX20</f>
        <v>19173.34117844134</v>
      </c>
      <c r="DK20" s="124">
        <f>'[2]Yearly BTX'!AY20</f>
        <v>21742.768586257233</v>
      </c>
      <c r="DL20" s="124">
        <f>'[2]Yearly BTX'!AZ20</f>
        <v>24300.915712809656</v>
      </c>
      <c r="DM20" s="124">
        <f>'[2]Yearly BTX'!BA20</f>
        <v>26847.646839647434</v>
      </c>
      <c r="DN20" s="124">
        <f>'[2]Yearly BTX'!BB20</f>
        <v>29382.829797135033</v>
      </c>
      <c r="DO20" s="124">
        <f>'[2]Yearly BTX'!BC20</f>
        <v>31906.335914270065</v>
      </c>
      <c r="DP20" s="124">
        <f>'[2]Yearly BTX'!BD20</f>
        <v>34418.039969076133</v>
      </c>
      <c r="DQ20" s="124">
        <f>'[2]Yearly BTX'!BE20</f>
        <v>39420.005764167465</v>
      </c>
      <c r="DR20" s="124">
        <f>'[2]Yearly BTX'!BF20</f>
        <v>44380.43032835715</v>
      </c>
      <c r="DS20" s="124">
        <f>'[2]Yearly BTX'!BG20</f>
        <v>49299.452532999559</v>
      </c>
      <c r="DT20" s="124">
        <f>'[2]Yearly BTX'!BH20</f>
        <v>54177.212632998926</v>
      </c>
      <c r="DU20" s="124">
        <f>'[2]Yearly BTX'!BI20</f>
        <v>59013.852232198493</v>
      </c>
      <c r="DV20" s="124">
        <f>'[2]Yearly BTX'!BJ20</f>
        <v>63809.51424924154</v>
      </c>
      <c r="DW20" s="124">
        <f>'[2]Yearly BTX'!BK20</f>
        <v>68564.342883898746</v>
      </c>
      <c r="DX20" s="124">
        <f>'[2]Yearly BTX'!BL20</f>
        <v>73278.48358385684</v>
      </c>
      <c r="DY20" s="124">
        <f>'[2]Yearly BTX'!BM20</f>
        <v>77952.08301196355</v>
      </c>
      <c r="DZ20" s="124">
        <f>'[2]Yearly BTX'!BN20</f>
        <v>82585.289013923175</v>
      </c>
      <c r="EB20" s="124">
        <f>'[3]Yearly BTX'!AJ20</f>
        <v>0</v>
      </c>
      <c r="EC20" s="124">
        <f>'[3]Yearly BTX'!AK20</f>
        <v>157.74108641051976</v>
      </c>
      <c r="ED20" s="124">
        <f>'[3]Yearly BTX'!AL20</f>
        <v>316.11187775681003</v>
      </c>
      <c r="EE20" s="124">
        <f>'[3]Yearly BTX'!AM20</f>
        <v>475.11237403887083</v>
      </c>
      <c r="EF20" s="124">
        <f>'[3]Yearly BTX'!AN20</f>
        <v>634.74257525670225</v>
      </c>
      <c r="EG20" s="124">
        <f>'[3]Yearly BTX'!AO20</f>
        <v>795.00248141030409</v>
      </c>
      <c r="EH20" s="124">
        <f>'[3]Yearly BTX'!AP20</f>
        <v>955.89209249967644</v>
      </c>
      <c r="EI20" s="124">
        <f>'[3]Yearly BTX'!AQ20</f>
        <v>1117.4114085248195</v>
      </c>
      <c r="EJ20" s="124">
        <f>'[3]Yearly BTX'!AR20</f>
        <v>1279.560429485733</v>
      </c>
      <c r="EK20" s="124">
        <f>'[3]Yearly BTX'!AS20</f>
        <v>1442.3391553824169</v>
      </c>
      <c r="EL20" s="124">
        <f>'[3]Yearly BTX'!AT20</f>
        <v>1605.7475862148717</v>
      </c>
      <c r="EM20" s="124">
        <f>'[3]Yearly BTX'!AU20</f>
        <v>2097.7045672856043</v>
      </c>
      <c r="EN20" s="124">
        <f>'[3]Yearly BTX'!AV20</f>
        <v>2594.3843353746161</v>
      </c>
      <c r="EO20" s="124">
        <f>'[3]Yearly BTX'!AW20</f>
        <v>3095.7868904819061</v>
      </c>
      <c r="EP20" s="124">
        <f>'[3]Yearly BTX'!AX20</f>
        <v>3601.9122326074767</v>
      </c>
      <c r="EQ20" s="124">
        <f>'[3]Yearly BTX'!AY20</f>
        <v>4112.760361751325</v>
      </c>
      <c r="ER20" s="124">
        <f>'[3]Yearly BTX'!AZ20</f>
        <v>4628.3312779134531</v>
      </c>
      <c r="ES20" s="124">
        <f>'[3]Yearly BTX'!BA20</f>
        <v>5148.6249810938607</v>
      </c>
      <c r="ET20" s="124">
        <f>'[3]Yearly BTX'!BB20</f>
        <v>5673.6414712925471</v>
      </c>
      <c r="EU20" s="124">
        <f>'[3]Yearly BTX'!BC20</f>
        <v>6203.3807485095103</v>
      </c>
      <c r="EV20" s="124">
        <f>'[3]Yearly BTX'!BD20</f>
        <v>6737.842812744756</v>
      </c>
      <c r="EW20" s="124">
        <f>'[3]Yearly BTX'!BE20</f>
        <v>7770.2440549405528</v>
      </c>
      <c r="EX20" s="124">
        <f>'[3]Yearly BTX'!BF20</f>
        <v>8808.3126415582847</v>
      </c>
      <c r="EY20" s="124">
        <f>'[3]Yearly BTX'!BG20</f>
        <v>9852.0485725979506</v>
      </c>
      <c r="EZ20" s="124">
        <f>'[3]Yearly BTX'!BH20</f>
        <v>10901.451848059551</v>
      </c>
      <c r="FA20" s="124">
        <f>'[3]Yearly BTX'!BI20</f>
        <v>11956.522467943085</v>
      </c>
      <c r="FB20" s="124">
        <f>'[3]Yearly BTX'!BJ20</f>
        <v>13017.260432248557</v>
      </c>
      <c r="FC20" s="124">
        <f>'[3]Yearly BTX'!BK20</f>
        <v>14083.665740975965</v>
      </c>
      <c r="FD20" s="124">
        <f>'[3]Yearly BTX'!BL20</f>
        <v>15155.738394125303</v>
      </c>
      <c r="FE20" s="124">
        <f>'[3]Yearly BTX'!BM20</f>
        <v>16233.478391696579</v>
      </c>
      <c r="FF20" s="124">
        <f>'[3]Yearly BTX'!BN20</f>
        <v>17316.885733689789</v>
      </c>
      <c r="FG20" s="187"/>
      <c r="FH20" s="124">
        <f t="shared" si="170"/>
        <v>0</v>
      </c>
      <c r="FI20" s="124">
        <f t="shared" si="110"/>
        <v>1075.8444254061967</v>
      </c>
      <c r="FJ20" s="124">
        <f t="shared" si="111"/>
        <v>2143.3885842638165</v>
      </c>
      <c r="FK20" s="124">
        <f t="shared" si="112"/>
        <v>3202.6867963065274</v>
      </c>
      <c r="FL20" s="124">
        <f t="shared" si="113"/>
        <v>4253.7932266233529</v>
      </c>
      <c r="FM20" s="124">
        <f t="shared" si="114"/>
        <v>5296.7618840626646</v>
      </c>
      <c r="FN20" s="124">
        <f t="shared" si="115"/>
        <v>6331.6466196732854</v>
      </c>
      <c r="FO20" s="124">
        <f t="shared" si="116"/>
        <v>7358.5011251821797</v>
      </c>
      <c r="FP20" s="124">
        <f t="shared" si="117"/>
        <v>8377.3789315082777</v>
      </c>
      <c r="FQ20" s="124">
        <f t="shared" si="118"/>
        <v>9388.3334073119313</v>
      </c>
      <c r="FR20" s="124">
        <f t="shared" si="119"/>
        <v>10391.417757579564</v>
      </c>
      <c r="FS20" s="124">
        <f t="shared" si="120"/>
        <v>13496.493321596508</v>
      </c>
      <c r="FT20" s="124">
        <f t="shared" si="121"/>
        <v>16595.59077744537</v>
      </c>
      <c r="FU20" s="124">
        <f t="shared" si="122"/>
        <v>19688.559697874283</v>
      </c>
      <c r="FV20" s="124">
        <f t="shared" si="123"/>
        <v>22775.253411048816</v>
      </c>
      <c r="FW20" s="124">
        <f t="shared" si="124"/>
        <v>25855.528948008556</v>
      </c>
      <c r="FX20" s="124">
        <f t="shared" si="125"/>
        <v>28929.24699072311</v>
      </c>
      <c r="FY20" s="124">
        <f t="shared" si="126"/>
        <v>31996.271820741295</v>
      </c>
      <c r="FZ20" s="124">
        <f t="shared" si="127"/>
        <v>35056.47126842758</v>
      </c>
      <c r="GA20" s="124">
        <f t="shared" si="128"/>
        <v>38109.716662779574</v>
      </c>
      <c r="GB20" s="124">
        <f t="shared" si="129"/>
        <v>41155.882781820888</v>
      </c>
      <c r="GC20" s="124">
        <f t="shared" si="130"/>
        <v>47190.249819108016</v>
      </c>
      <c r="GD20" s="124">
        <f t="shared" si="131"/>
        <v>53188.742969915431</v>
      </c>
      <c r="GE20" s="124">
        <f t="shared" si="132"/>
        <v>59151.501105597512</v>
      </c>
      <c r="GF20" s="124">
        <f t="shared" si="133"/>
        <v>65078.664481058477</v>
      </c>
      <c r="GG20" s="124">
        <f t="shared" si="134"/>
        <v>70970.374700141576</v>
      </c>
      <c r="GH20" s="124">
        <f t="shared" si="135"/>
        <v>76826.774681490089</v>
      </c>
      <c r="GI20" s="124">
        <f t="shared" si="136"/>
        <v>82648.00862487471</v>
      </c>
      <c r="GJ20" s="124">
        <f t="shared" si="137"/>
        <v>88434.221977982146</v>
      </c>
      <c r="GK20" s="124">
        <f t="shared" si="138"/>
        <v>94185.561403660133</v>
      </c>
      <c r="GL20" s="124">
        <f t="shared" si="139"/>
        <v>99902.174747612968</v>
      </c>
      <c r="GP20" t="s">
        <v>45</v>
      </c>
      <c r="GQ20" s="2">
        <f>AH4</f>
        <v>6425613.2832000889</v>
      </c>
      <c r="GW20" s="75" t="s">
        <v>46</v>
      </c>
      <c r="GX20" s="74"/>
      <c r="GY20" s="74"/>
      <c r="GZ20" s="74"/>
      <c r="HA20" s="74"/>
      <c r="HB20" s="74"/>
      <c r="HC20" s="74"/>
      <c r="HD20" s="79">
        <f>SUM(CT119:CT120)</f>
        <v>79170.492147221899</v>
      </c>
      <c r="HE20" s="74"/>
      <c r="HG20" s="75" t="s">
        <v>46</v>
      </c>
      <c r="HH20" s="74"/>
      <c r="HI20" s="74"/>
      <c r="HJ20" s="74"/>
      <c r="HK20" s="74"/>
      <c r="HL20" s="74"/>
      <c r="HM20" s="74"/>
      <c r="HN20" s="79">
        <f>SUM(GL119:GL120)</f>
        <v>55033.476301332266</v>
      </c>
      <c r="HO20" s="74"/>
    </row>
    <row r="21" spans="1:223" outlineLevel="1">
      <c r="B21" s="1" t="s">
        <v>19</v>
      </c>
      <c r="C21" s="5" t="s">
        <v>197</v>
      </c>
      <c r="D21" s="124">
        <f>'[2]Yearly BTX'!D21</f>
        <v>0</v>
      </c>
      <c r="E21" s="124">
        <f>'[2]Yearly BTX'!E21</f>
        <v>4721.6743148349096</v>
      </c>
      <c r="F21" s="124">
        <f>'[2]Yearly BTX'!F21</f>
        <v>9397.4230620360322</v>
      </c>
      <c r="G21" s="124">
        <f>'[2]Yearly BTX'!G21</f>
        <v>14027.525600233663</v>
      </c>
      <c r="H21" s="124">
        <f>'[2]Yearly BTX'!H21</f>
        <v>18612.260492742775</v>
      </c>
      <c r="I21" s="124">
        <f>'[2]Yearly BTX'!I21</f>
        <v>23151.905499354994</v>
      </c>
      <c r="J21" s="124">
        <f>'[2]Yearly BTX'!J21</f>
        <v>27646.73756832142</v>
      </c>
      <c r="K21" s="124">
        <f>'[2]Yearly BTX'!K21</f>
        <v>32097.032828523566</v>
      </c>
      <c r="L21" s="124">
        <f>'[2]Yearly BTX'!L21</f>
        <v>36503.066581830222</v>
      </c>
      <c r="M21" s="124">
        <f>'[2]Yearly BTX'!M21</f>
        <v>40865.113295637508</v>
      </c>
      <c r="N21" s="124">
        <f>'[2]Yearly BTX'!N21</f>
        <v>45183.446595589849</v>
      </c>
      <c r="O21" s="124">
        <f>'[2]Yearly BTX'!O21</f>
        <v>58622.342165027512</v>
      </c>
      <c r="P21" s="124">
        <f>'[2]Yearly BTX'!P21</f>
        <v>72006.20455922102</v>
      </c>
      <c r="Q21" s="124">
        <f>'[2]Yearly BTX'!Q21</f>
        <v>85334.260152303643</v>
      </c>
      <c r="R21" s="124">
        <f>'[2]Yearly BTX'!R21</f>
        <v>98605.754631984048</v>
      </c>
      <c r="S21" s="124">
        <f>'[2]Yearly BTX'!S21</f>
        <v>111819.9527293229</v>
      </c>
      <c r="T21" s="124">
        <f>'[2]Yearly BTX'!T21</f>
        <v>124976.13795159252</v>
      </c>
      <c r="U21" s="124">
        <f>'[2]Yearly BTX'!U21</f>
        <v>138073.61231818682</v>
      </c>
      <c r="V21" s="124">
        <f>'[2]Yearly BTX'!V21</f>
        <v>151111.6960995516</v>
      </c>
      <c r="W21" s="124">
        <f>'[2]Yearly BTX'!W21</f>
        <v>164089.72755910319</v>
      </c>
      <c r="X21" s="124">
        <f>'[2]Yearly BTX'!X21</f>
        <v>177007.06269810582</v>
      </c>
      <c r="Y21" s="124">
        <f>'[2]Yearly BTX'!Y21</f>
        <v>202731.45821571839</v>
      </c>
      <c r="Z21" s="124">
        <f>'[2]Yearly BTX'!Z21</f>
        <v>228242.21311726532</v>
      </c>
      <c r="AA21" s="124">
        <f>'[2]Yearly BTX'!AA21</f>
        <v>253540.04159828345</v>
      </c>
      <c r="AB21" s="124">
        <f>'[2]Yearly BTX'!AB21</f>
        <v>278625.66496970877</v>
      </c>
      <c r="AC21" s="124">
        <f>'[2]Yearly BTX'!AC21</f>
        <v>303499.81147987791</v>
      </c>
      <c r="AD21" s="124">
        <f>'[2]Yearly BTX'!AD21</f>
        <v>328163.21613895649</v>
      </c>
      <c r="AE21" s="124">
        <f>'[2]Yearly BTX'!AE21</f>
        <v>352616.62054576492</v>
      </c>
      <c r="AF21" s="124">
        <f>'[2]Yearly BTX'!AF21</f>
        <v>376860.7727169781</v>
      </c>
      <c r="AG21" s="124">
        <f>'[2]Yearly BTX'!AG21</f>
        <v>400896.42691866972</v>
      </c>
      <c r="AH21" s="124">
        <f>'[2]Yearly BTX'!AH21</f>
        <v>424724.34350017633</v>
      </c>
      <c r="AI21" s="187"/>
      <c r="AJ21" s="124">
        <f>'[3]Yearly BTX'!D21</f>
        <v>0</v>
      </c>
      <c r="AK21" s="124">
        <f>'[3]Yearly BTX'!E21</f>
        <v>811.2398729683872</v>
      </c>
      <c r="AL21" s="124">
        <f>'[3]Yearly BTX'!F21</f>
        <v>1625.7182284635942</v>
      </c>
      <c r="AM21" s="124">
        <f>'[3]Yearly BTX'!G21</f>
        <v>2443.4350664856215</v>
      </c>
      <c r="AN21" s="124">
        <f>'[3]Yearly BTX'!H21</f>
        <v>3264.3903870344684</v>
      </c>
      <c r="AO21" s="124">
        <f>'[3]Yearly BTX'!I21</f>
        <v>4088.5841901101348</v>
      </c>
      <c r="AP21" s="124">
        <f>'[3]Yearly BTX'!J21</f>
        <v>4916.0164757126222</v>
      </c>
      <c r="AQ21" s="124">
        <f>'[3]Yearly BTX'!K21</f>
        <v>5746.6872438419286</v>
      </c>
      <c r="AR21" s="124">
        <f>'[3]Yearly BTX'!L21</f>
        <v>6580.5964944980551</v>
      </c>
      <c r="AS21" s="124">
        <f>'[3]Yearly BTX'!M21</f>
        <v>7417.7442276810016</v>
      </c>
      <c r="AT21" s="124">
        <f>'[3]Yearly BTX'!N21</f>
        <v>8258.1304433907681</v>
      </c>
      <c r="AU21" s="124">
        <f>'[3]Yearly BTX'!O21</f>
        <v>10788.194917468823</v>
      </c>
      <c r="AV21" s="124">
        <f>'[3]Yearly BTX'!P21</f>
        <v>13342.548010498027</v>
      </c>
      <c r="AW21" s="124">
        <f>'[3]Yearly BTX'!Q21</f>
        <v>15921.189722478375</v>
      </c>
      <c r="AX21" s="124">
        <f>'[3]Yearly BTX'!R21</f>
        <v>18524.120053409883</v>
      </c>
      <c r="AY21" s="124">
        <f>'[3]Yearly BTX'!S21</f>
        <v>21151.339003292531</v>
      </c>
      <c r="AZ21" s="124">
        <f>'[3]Yearly BTX'!T21</f>
        <v>23802.846572126331</v>
      </c>
      <c r="BA21" s="124">
        <f>'[3]Yearly BTX'!U21</f>
        <v>26478.642759911283</v>
      </c>
      <c r="BB21" s="124">
        <f>'[3]Yearly BTX'!V21</f>
        <v>29178.727566647387</v>
      </c>
      <c r="BC21" s="124">
        <f>'[3]Yearly BTX'!W21</f>
        <v>31903.100992334628</v>
      </c>
      <c r="BD21" s="124">
        <f>'[3]Yearly BTX'!X21</f>
        <v>34651.763036973032</v>
      </c>
      <c r="BE21" s="124">
        <f>'[3]Yearly BTX'!Y21</f>
        <v>39961.255139694273</v>
      </c>
      <c r="BF21" s="124">
        <f>'[3]Yearly BTX'!Z21</f>
        <v>45299.893585156889</v>
      </c>
      <c r="BG21" s="124">
        <f>'[3]Yearly BTX'!AA21</f>
        <v>50667.67837336089</v>
      </c>
      <c r="BH21" s="124">
        <f>'[3]Yearly BTX'!AB21</f>
        <v>56064.609504306267</v>
      </c>
      <c r="BI21" s="124">
        <f>'[3]Yearly BTX'!AC21</f>
        <v>61490.686977993013</v>
      </c>
      <c r="BJ21" s="124">
        <f>'[3]Yearly BTX'!AD21</f>
        <v>66945.910794421157</v>
      </c>
      <c r="BK21" s="124">
        <f>'[3]Yearly BTX'!AE21</f>
        <v>72430.280953590671</v>
      </c>
      <c r="BL21" s="124">
        <f>'[3]Yearly BTX'!AF21</f>
        <v>77943.797455501568</v>
      </c>
      <c r="BM21" s="124">
        <f>'[3]Yearly BTX'!AG21</f>
        <v>83486.460300153834</v>
      </c>
      <c r="BN21" s="124">
        <f>'[3]Yearly BTX'!AH21</f>
        <v>89058.269487547484</v>
      </c>
      <c r="BP21" s="124">
        <f t="shared" si="171"/>
        <v>0</v>
      </c>
      <c r="BQ21" s="124">
        <f t="shared" si="140"/>
        <v>5532.914187803297</v>
      </c>
      <c r="BR21" s="124">
        <f t="shared" si="141"/>
        <v>11023.141290499627</v>
      </c>
      <c r="BS21" s="124">
        <f t="shared" si="142"/>
        <v>16470.960666719286</v>
      </c>
      <c r="BT21" s="124">
        <f t="shared" si="143"/>
        <v>21876.650879777244</v>
      </c>
      <c r="BU21" s="124">
        <f t="shared" si="144"/>
        <v>27240.489689465128</v>
      </c>
      <c r="BV21" s="124">
        <f t="shared" si="145"/>
        <v>32562.754044034042</v>
      </c>
      <c r="BW21" s="124">
        <f t="shared" si="146"/>
        <v>37843.720072365497</v>
      </c>
      <c r="BX21" s="124">
        <f t="shared" si="147"/>
        <v>43083.663076328274</v>
      </c>
      <c r="BY21" s="124">
        <f t="shared" si="148"/>
        <v>48282.857523318511</v>
      </c>
      <c r="BZ21" s="124">
        <f t="shared" si="149"/>
        <v>53441.577038980613</v>
      </c>
      <c r="CA21" s="124">
        <f t="shared" si="150"/>
        <v>69410.537082496332</v>
      </c>
      <c r="CB21" s="124">
        <f t="shared" si="151"/>
        <v>85348.752569719043</v>
      </c>
      <c r="CC21" s="124">
        <f t="shared" si="152"/>
        <v>101255.44987478202</v>
      </c>
      <c r="CD21" s="124">
        <f t="shared" si="153"/>
        <v>117129.87468539394</v>
      </c>
      <c r="CE21" s="124">
        <f t="shared" si="154"/>
        <v>132971.29173261544</v>
      </c>
      <c r="CF21" s="124">
        <f t="shared" si="155"/>
        <v>148778.98452371886</v>
      </c>
      <c r="CG21" s="124">
        <f t="shared" si="156"/>
        <v>164552.2550780981</v>
      </c>
      <c r="CH21" s="124">
        <f t="shared" si="157"/>
        <v>180290.42366619897</v>
      </c>
      <c r="CI21" s="124">
        <f t="shared" si="158"/>
        <v>195992.82855143782</v>
      </c>
      <c r="CJ21" s="124">
        <f t="shared" si="159"/>
        <v>211658.82573507883</v>
      </c>
      <c r="CK21" s="124">
        <f t="shared" si="160"/>
        <v>242692.71335541265</v>
      </c>
      <c r="CL21" s="124">
        <f t="shared" si="161"/>
        <v>273542.1067024222</v>
      </c>
      <c r="CM21" s="124">
        <f t="shared" si="162"/>
        <v>304207.71997164434</v>
      </c>
      <c r="CN21" s="124">
        <f t="shared" si="163"/>
        <v>334690.27447401505</v>
      </c>
      <c r="CO21" s="124">
        <f t="shared" si="164"/>
        <v>364990.49845787091</v>
      </c>
      <c r="CP21" s="124">
        <f t="shared" si="165"/>
        <v>395109.12693337764</v>
      </c>
      <c r="CQ21" s="124">
        <f t="shared" si="166"/>
        <v>425046.90149935556</v>
      </c>
      <c r="CR21" s="124">
        <f t="shared" si="167"/>
        <v>454804.57017247967</v>
      </c>
      <c r="CS21" s="124">
        <f t="shared" si="168"/>
        <v>484382.88721882354</v>
      </c>
      <c r="CT21" s="124">
        <f t="shared" si="169"/>
        <v>513782.61298772378</v>
      </c>
      <c r="CU21" s="187"/>
      <c r="CV21" s="124">
        <f>'[2]Yearly BTX'!AJ21</f>
        <v>0</v>
      </c>
      <c r="CW21" s="124">
        <f>'[2]Yearly BTX'!AK21</f>
        <v>2360.8371574174548</v>
      </c>
      <c r="CX21" s="124">
        <f>'[2]Yearly BTX'!AL21</f>
        <v>4698.7115310180161</v>
      </c>
      <c r="CY21" s="124">
        <f>'[2]Yearly BTX'!AM21</f>
        <v>7013.7628001168314</v>
      </c>
      <c r="CZ21" s="124">
        <f>'[2]Yearly BTX'!AN21</f>
        <v>9306.1302463713873</v>
      </c>
      <c r="DA21" s="124">
        <f>'[2]Yearly BTX'!AO21</f>
        <v>11575.952749677497</v>
      </c>
      <c r="DB21" s="124">
        <f>'[2]Yearly BTX'!AP21</f>
        <v>13823.36878416071</v>
      </c>
      <c r="DC21" s="124">
        <f>'[2]Yearly BTX'!AQ21</f>
        <v>16048.516414261783</v>
      </c>
      <c r="DD21" s="124">
        <f>'[2]Yearly BTX'!AR21</f>
        <v>18251.533290915111</v>
      </c>
      <c r="DE21" s="124">
        <f>'[2]Yearly BTX'!AS21</f>
        <v>20432.556647818754</v>
      </c>
      <c r="DF21" s="124">
        <f>'[2]Yearly BTX'!AT21</f>
        <v>22591.723297794924</v>
      </c>
      <c r="DG21" s="124">
        <f>'[2]Yearly BTX'!AU21</f>
        <v>29311.171082513756</v>
      </c>
      <c r="DH21" s="124">
        <f>'[2]Yearly BTX'!AV21</f>
        <v>36003.10227961051</v>
      </c>
      <c r="DI21" s="124">
        <f>'[2]Yearly BTX'!AW21</f>
        <v>42667.130076151821</v>
      </c>
      <c r="DJ21" s="124">
        <f>'[2]Yearly BTX'!AX21</f>
        <v>49302.877315992024</v>
      </c>
      <c r="DK21" s="124">
        <f>'[2]Yearly BTX'!AY21</f>
        <v>55909.976364661452</v>
      </c>
      <c r="DL21" s="124">
        <f>'[2]Yearly BTX'!AZ21</f>
        <v>62488.068975796261</v>
      </c>
      <c r="DM21" s="124">
        <f>'[2]Yearly BTX'!BA21</f>
        <v>69036.806159093408</v>
      </c>
      <c r="DN21" s="124">
        <f>'[2]Yearly BTX'!BB21</f>
        <v>75555.848049775799</v>
      </c>
      <c r="DO21" s="124">
        <f>'[2]Yearly BTX'!BC21</f>
        <v>82044.863779551597</v>
      </c>
      <c r="DP21" s="124">
        <f>'[2]Yearly BTX'!BD21</f>
        <v>88503.531349052908</v>
      </c>
      <c r="DQ21" s="124">
        <f>'[2]Yearly BTX'!BE21</f>
        <v>101365.7291078592</v>
      </c>
      <c r="DR21" s="124">
        <f>'[2]Yearly BTX'!BF21</f>
        <v>114121.10655863266</v>
      </c>
      <c r="DS21" s="124">
        <f>'[2]Yearly BTX'!BG21</f>
        <v>126770.02079914173</v>
      </c>
      <c r="DT21" s="124">
        <f>'[2]Yearly BTX'!BH21</f>
        <v>139312.83248485439</v>
      </c>
      <c r="DU21" s="124">
        <f>'[2]Yearly BTX'!BI21</f>
        <v>151749.90573993896</v>
      </c>
      <c r="DV21" s="124">
        <f>'[2]Yearly BTX'!BJ21</f>
        <v>164081.60806947824</v>
      </c>
      <c r="DW21" s="124">
        <f>'[2]Yearly BTX'!BK21</f>
        <v>176308.31027288246</v>
      </c>
      <c r="DX21" s="124">
        <f>'[2]Yearly BTX'!BL21</f>
        <v>188430.38635848905</v>
      </c>
      <c r="DY21" s="124">
        <f>'[2]Yearly BTX'!BM21</f>
        <v>200448.21345933486</v>
      </c>
      <c r="DZ21" s="124">
        <f>'[2]Yearly BTX'!BN21</f>
        <v>212362.17175008816</v>
      </c>
      <c r="EB21" s="124">
        <f>'[3]Yearly BTX'!AJ21</f>
        <v>0</v>
      </c>
      <c r="EC21" s="124">
        <f>'[3]Yearly BTX'!AK21</f>
        <v>405.6199364841936</v>
      </c>
      <c r="ED21" s="124">
        <f>'[3]Yearly BTX'!AL21</f>
        <v>812.85911423179709</v>
      </c>
      <c r="EE21" s="124">
        <f>'[3]Yearly BTX'!AM21</f>
        <v>1221.7175332428108</v>
      </c>
      <c r="EF21" s="124">
        <f>'[3]Yearly BTX'!AN21</f>
        <v>1632.1951935172342</v>
      </c>
      <c r="EG21" s="124">
        <f>'[3]Yearly BTX'!AO21</f>
        <v>2044.2920950550674</v>
      </c>
      <c r="EH21" s="124">
        <f>'[3]Yearly BTX'!AP21</f>
        <v>2458.0082378563111</v>
      </c>
      <c r="EI21" s="124">
        <f>'[3]Yearly BTX'!AQ21</f>
        <v>2873.3436219209643</v>
      </c>
      <c r="EJ21" s="124">
        <f>'[3]Yearly BTX'!AR21</f>
        <v>3290.2982472490276</v>
      </c>
      <c r="EK21" s="124">
        <f>'[3]Yearly BTX'!AS21</f>
        <v>3708.8721138405008</v>
      </c>
      <c r="EL21" s="124">
        <f>'[3]Yearly BTX'!AT21</f>
        <v>4129.065221695384</v>
      </c>
      <c r="EM21" s="124">
        <f>'[3]Yearly BTX'!AU21</f>
        <v>5394.0974587344117</v>
      </c>
      <c r="EN21" s="124">
        <f>'[3]Yearly BTX'!AV21</f>
        <v>6671.2740052490135</v>
      </c>
      <c r="EO21" s="124">
        <f>'[3]Yearly BTX'!AW21</f>
        <v>7960.5948612391876</v>
      </c>
      <c r="EP21" s="124">
        <f>'[3]Yearly BTX'!AX21</f>
        <v>9262.0600267049413</v>
      </c>
      <c r="EQ21" s="124">
        <f>'[3]Yearly BTX'!AY21</f>
        <v>10575.669501646265</v>
      </c>
      <c r="ER21" s="124">
        <f>'[3]Yearly BTX'!AZ21</f>
        <v>11901.423286063166</v>
      </c>
      <c r="ES21" s="124">
        <f>'[3]Yearly BTX'!BA21</f>
        <v>13239.321379955642</v>
      </c>
      <c r="ET21" s="124">
        <f>'[3]Yearly BTX'!BB21</f>
        <v>14589.363783323693</v>
      </c>
      <c r="EU21" s="124">
        <f>'[3]Yearly BTX'!BC21</f>
        <v>15951.550496167314</v>
      </c>
      <c r="EV21" s="124">
        <f>'[3]Yearly BTX'!BD21</f>
        <v>17325.881518486516</v>
      </c>
      <c r="EW21" s="124">
        <f>'[3]Yearly BTX'!BE21</f>
        <v>19980.627569847136</v>
      </c>
      <c r="EX21" s="124">
        <f>'[3]Yearly BTX'!BF21</f>
        <v>22649.946792578445</v>
      </c>
      <c r="EY21" s="124">
        <f>'[3]Yearly BTX'!BG21</f>
        <v>25333.839186680445</v>
      </c>
      <c r="EZ21" s="124">
        <f>'[3]Yearly BTX'!BH21</f>
        <v>28032.304752153133</v>
      </c>
      <c r="FA21" s="124">
        <f>'[3]Yearly BTX'!BI21</f>
        <v>30745.343488996506</v>
      </c>
      <c r="FB21" s="124">
        <f>'[3]Yearly BTX'!BJ21</f>
        <v>33472.955397210579</v>
      </c>
      <c r="FC21" s="124">
        <f>'[3]Yearly BTX'!BK21</f>
        <v>36215.140476795335</v>
      </c>
      <c r="FD21" s="124">
        <f>'[3]Yearly BTX'!BL21</f>
        <v>38971.898727750784</v>
      </c>
      <c r="FE21" s="124">
        <f>'[3]Yearly BTX'!BM21</f>
        <v>41743.230150076917</v>
      </c>
      <c r="FF21" s="124">
        <f>'[3]Yearly BTX'!BN21</f>
        <v>44529.134743773742</v>
      </c>
      <c r="FG21" s="187"/>
      <c r="FH21" s="124">
        <f t="shared" si="170"/>
        <v>0</v>
      </c>
      <c r="FI21" s="124">
        <f t="shared" si="110"/>
        <v>2766.4570939016485</v>
      </c>
      <c r="FJ21" s="124">
        <f t="shared" si="111"/>
        <v>5511.5706452498134</v>
      </c>
      <c r="FK21" s="124">
        <f t="shared" si="112"/>
        <v>8235.4803333596428</v>
      </c>
      <c r="FL21" s="124">
        <f t="shared" si="113"/>
        <v>10938.325439888622</v>
      </c>
      <c r="FM21" s="124">
        <f t="shared" si="114"/>
        <v>13620.244844732564</v>
      </c>
      <c r="FN21" s="124">
        <f t="shared" si="115"/>
        <v>16281.377022017021</v>
      </c>
      <c r="FO21" s="124">
        <f t="shared" si="116"/>
        <v>18921.860036182748</v>
      </c>
      <c r="FP21" s="124">
        <f t="shared" si="117"/>
        <v>21541.831538164137</v>
      </c>
      <c r="FQ21" s="124">
        <f t="shared" si="118"/>
        <v>24141.428761659256</v>
      </c>
      <c r="FR21" s="124">
        <f t="shared" si="119"/>
        <v>26720.788519490306</v>
      </c>
      <c r="FS21" s="124">
        <f t="shared" si="120"/>
        <v>34705.268541248166</v>
      </c>
      <c r="FT21" s="124">
        <f t="shared" si="121"/>
        <v>42674.376284859522</v>
      </c>
      <c r="FU21" s="124">
        <f t="shared" si="122"/>
        <v>50627.724937391009</v>
      </c>
      <c r="FV21" s="124">
        <f t="shared" si="123"/>
        <v>58564.937342696969</v>
      </c>
      <c r="FW21" s="124">
        <f t="shared" si="124"/>
        <v>66485.645866307721</v>
      </c>
      <c r="FX21" s="124">
        <f t="shared" si="125"/>
        <v>74389.492261859428</v>
      </c>
      <c r="FY21" s="124">
        <f t="shared" si="126"/>
        <v>82276.127539049048</v>
      </c>
      <c r="FZ21" s="124">
        <f t="shared" si="127"/>
        <v>90145.211833099485</v>
      </c>
      <c r="GA21" s="124">
        <f t="shared" si="128"/>
        <v>97996.414275718911</v>
      </c>
      <c r="GB21" s="124">
        <f t="shared" si="129"/>
        <v>105829.41286753942</v>
      </c>
      <c r="GC21" s="124">
        <f t="shared" si="130"/>
        <v>121346.35667770632</v>
      </c>
      <c r="GD21" s="124">
        <f t="shared" si="131"/>
        <v>136771.0533512111</v>
      </c>
      <c r="GE21" s="124">
        <f t="shared" si="132"/>
        <v>152103.85998582217</v>
      </c>
      <c r="GF21" s="124">
        <f t="shared" si="133"/>
        <v>167345.13723700753</v>
      </c>
      <c r="GG21" s="124">
        <f t="shared" si="134"/>
        <v>182495.24922893546</v>
      </c>
      <c r="GH21" s="124">
        <f t="shared" si="135"/>
        <v>197554.56346668882</v>
      </c>
      <c r="GI21" s="124">
        <f t="shared" si="136"/>
        <v>212523.45074967778</v>
      </c>
      <c r="GJ21" s="124">
        <f t="shared" si="137"/>
        <v>227402.28508623983</v>
      </c>
      <c r="GK21" s="124">
        <f t="shared" si="138"/>
        <v>242191.44360941177</v>
      </c>
      <c r="GL21" s="124">
        <f t="shared" si="139"/>
        <v>256891.30649386189</v>
      </c>
      <c r="GW21" s="75" t="s">
        <v>26</v>
      </c>
      <c r="GX21" s="74"/>
      <c r="GY21" s="79">
        <f>CT4-BP4</f>
        <v>-1470468.8636129573</v>
      </c>
      <c r="GZ21" s="74"/>
      <c r="HA21" s="197">
        <f>CT17+CT69</f>
        <v>175734.24174255115</v>
      </c>
      <c r="HB21" s="74"/>
      <c r="HC21" s="74"/>
      <c r="HD21" s="74"/>
      <c r="HE21" s="74"/>
      <c r="HG21" s="75" t="s">
        <v>26</v>
      </c>
      <c r="HH21" s="74"/>
      <c r="HI21" s="79">
        <f>GL4-FH4</f>
        <v>-1470468.8636129573</v>
      </c>
      <c r="HJ21" s="74"/>
      <c r="HK21" s="197">
        <f>GL17+GL69</f>
        <v>175734.24174255115</v>
      </c>
      <c r="HL21" s="74"/>
      <c r="HM21" s="74"/>
      <c r="HN21" s="74"/>
      <c r="HO21" s="74"/>
    </row>
    <row r="22" spans="1:223" outlineLevel="1">
      <c r="B22" s="1" t="s">
        <v>23</v>
      </c>
      <c r="C22" s="5" t="s">
        <v>197</v>
      </c>
      <c r="D22" s="124">
        <f>'[2]Yearly BTX'!D22</f>
        <v>0</v>
      </c>
      <c r="E22" s="124">
        <f>'[2]Yearly BTX'!E22</f>
        <v>0</v>
      </c>
      <c r="F22" s="124">
        <f>'[2]Yearly BTX'!F22</f>
        <v>0</v>
      </c>
      <c r="G22" s="124">
        <f>'[2]Yearly BTX'!G22</f>
        <v>0</v>
      </c>
      <c r="H22" s="124">
        <f>'[2]Yearly BTX'!H22</f>
        <v>0</v>
      </c>
      <c r="I22" s="124">
        <f>'[2]Yearly BTX'!I22</f>
        <v>0</v>
      </c>
      <c r="J22" s="124">
        <f>'[2]Yearly BTX'!J22</f>
        <v>0</v>
      </c>
      <c r="K22" s="124">
        <f>'[2]Yearly BTX'!K22</f>
        <v>0</v>
      </c>
      <c r="L22" s="124">
        <f>'[2]Yearly BTX'!L22</f>
        <v>0</v>
      </c>
      <c r="M22" s="124">
        <f>'[2]Yearly BTX'!M22</f>
        <v>0</v>
      </c>
      <c r="N22" s="124">
        <f>'[2]Yearly BTX'!N22</f>
        <v>0</v>
      </c>
      <c r="O22" s="124">
        <f>'[2]Yearly BTX'!O22</f>
        <v>0</v>
      </c>
      <c r="P22" s="124">
        <f>'[2]Yearly BTX'!P22</f>
        <v>0</v>
      </c>
      <c r="Q22" s="124">
        <f>'[2]Yearly BTX'!Q22</f>
        <v>0</v>
      </c>
      <c r="R22" s="124">
        <f>'[2]Yearly BTX'!R22</f>
        <v>0</v>
      </c>
      <c r="S22" s="124">
        <f>'[2]Yearly BTX'!S22</f>
        <v>0</v>
      </c>
      <c r="T22" s="124">
        <f>'[2]Yearly BTX'!T22</f>
        <v>0</v>
      </c>
      <c r="U22" s="124">
        <f>'[2]Yearly BTX'!U22</f>
        <v>0</v>
      </c>
      <c r="V22" s="124">
        <f>'[2]Yearly BTX'!V22</f>
        <v>0</v>
      </c>
      <c r="W22" s="124">
        <f>'[2]Yearly BTX'!W22</f>
        <v>0</v>
      </c>
      <c r="X22" s="124">
        <f>'[2]Yearly BTX'!X22</f>
        <v>0</v>
      </c>
      <c r="Y22" s="124">
        <f>'[2]Yearly BTX'!Y22</f>
        <v>0</v>
      </c>
      <c r="Z22" s="124">
        <f>'[2]Yearly BTX'!Z22</f>
        <v>0</v>
      </c>
      <c r="AA22" s="124">
        <f>'[2]Yearly BTX'!AA22</f>
        <v>0</v>
      </c>
      <c r="AB22" s="124">
        <f>'[2]Yearly BTX'!AB22</f>
        <v>0</v>
      </c>
      <c r="AC22" s="124">
        <f>'[2]Yearly BTX'!AC22</f>
        <v>0</v>
      </c>
      <c r="AD22" s="124">
        <f>'[2]Yearly BTX'!AD22</f>
        <v>0</v>
      </c>
      <c r="AE22" s="124">
        <f>'[2]Yearly BTX'!AE22</f>
        <v>0</v>
      </c>
      <c r="AF22" s="124">
        <f>'[2]Yearly BTX'!AF22</f>
        <v>0</v>
      </c>
      <c r="AG22" s="124">
        <f>'[2]Yearly BTX'!AG22</f>
        <v>0</v>
      </c>
      <c r="AH22" s="124">
        <f>'[2]Yearly BTX'!AH22</f>
        <v>0</v>
      </c>
      <c r="AI22" s="187"/>
      <c r="AJ22" s="124">
        <f>'[3]Yearly BTX'!D22</f>
        <v>0</v>
      </c>
      <c r="AK22" s="124">
        <f>'[3]Yearly BTX'!E22</f>
        <v>0</v>
      </c>
      <c r="AL22" s="124">
        <f>'[3]Yearly BTX'!F22</f>
        <v>0</v>
      </c>
      <c r="AM22" s="124">
        <f>'[3]Yearly BTX'!G22</f>
        <v>0</v>
      </c>
      <c r="AN22" s="124">
        <f>'[3]Yearly BTX'!H22</f>
        <v>0</v>
      </c>
      <c r="AO22" s="124">
        <f>'[3]Yearly BTX'!I22</f>
        <v>0</v>
      </c>
      <c r="AP22" s="124">
        <f>'[3]Yearly BTX'!J22</f>
        <v>0</v>
      </c>
      <c r="AQ22" s="124">
        <f>'[3]Yearly BTX'!K22</f>
        <v>0</v>
      </c>
      <c r="AR22" s="124">
        <f>'[3]Yearly BTX'!L22</f>
        <v>0</v>
      </c>
      <c r="AS22" s="124">
        <f>'[3]Yearly BTX'!M22</f>
        <v>0</v>
      </c>
      <c r="AT22" s="124">
        <f>'[3]Yearly BTX'!N22</f>
        <v>0</v>
      </c>
      <c r="AU22" s="124">
        <f>'[3]Yearly BTX'!O22</f>
        <v>0</v>
      </c>
      <c r="AV22" s="124">
        <f>'[3]Yearly BTX'!P22</f>
        <v>0</v>
      </c>
      <c r="AW22" s="124">
        <f>'[3]Yearly BTX'!Q22</f>
        <v>0</v>
      </c>
      <c r="AX22" s="124">
        <f>'[3]Yearly BTX'!R22</f>
        <v>0</v>
      </c>
      <c r="AY22" s="124">
        <f>'[3]Yearly BTX'!S22</f>
        <v>0</v>
      </c>
      <c r="AZ22" s="124">
        <f>'[3]Yearly BTX'!T22</f>
        <v>0</v>
      </c>
      <c r="BA22" s="124">
        <f>'[3]Yearly BTX'!U22</f>
        <v>0</v>
      </c>
      <c r="BB22" s="124">
        <f>'[3]Yearly BTX'!V22</f>
        <v>0</v>
      </c>
      <c r="BC22" s="124">
        <f>'[3]Yearly BTX'!W22</f>
        <v>0</v>
      </c>
      <c r="BD22" s="124">
        <f>'[3]Yearly BTX'!X22</f>
        <v>0</v>
      </c>
      <c r="BE22" s="124">
        <f>'[3]Yearly BTX'!Y22</f>
        <v>0</v>
      </c>
      <c r="BF22" s="124">
        <f>'[3]Yearly BTX'!Z22</f>
        <v>0</v>
      </c>
      <c r="BG22" s="124">
        <f>'[3]Yearly BTX'!AA22</f>
        <v>0</v>
      </c>
      <c r="BH22" s="124">
        <f>'[3]Yearly BTX'!AB22</f>
        <v>0</v>
      </c>
      <c r="BI22" s="124">
        <f>'[3]Yearly BTX'!AC22</f>
        <v>0</v>
      </c>
      <c r="BJ22" s="124">
        <f>'[3]Yearly BTX'!AD22</f>
        <v>0</v>
      </c>
      <c r="BK22" s="124">
        <f>'[3]Yearly BTX'!AE22</f>
        <v>0</v>
      </c>
      <c r="BL22" s="124">
        <f>'[3]Yearly BTX'!AF22</f>
        <v>0</v>
      </c>
      <c r="BM22" s="124">
        <f>'[3]Yearly BTX'!AG22</f>
        <v>0</v>
      </c>
      <c r="BN22" s="124">
        <f>'[3]Yearly BTX'!AH22</f>
        <v>0</v>
      </c>
      <c r="BP22" s="124">
        <f t="shared" si="171"/>
        <v>0</v>
      </c>
      <c r="BQ22" s="124">
        <f t="shared" si="140"/>
        <v>0</v>
      </c>
      <c r="BR22" s="124">
        <f t="shared" si="141"/>
        <v>0</v>
      </c>
      <c r="BS22" s="124">
        <f t="shared" si="142"/>
        <v>0</v>
      </c>
      <c r="BT22" s="124">
        <f t="shared" si="143"/>
        <v>0</v>
      </c>
      <c r="BU22" s="124">
        <f t="shared" si="144"/>
        <v>0</v>
      </c>
      <c r="BV22" s="124">
        <f t="shared" si="145"/>
        <v>0</v>
      </c>
      <c r="BW22" s="124">
        <f t="shared" si="146"/>
        <v>0</v>
      </c>
      <c r="BX22" s="124">
        <f t="shared" si="147"/>
        <v>0</v>
      </c>
      <c r="BY22" s="124">
        <f t="shared" si="148"/>
        <v>0</v>
      </c>
      <c r="BZ22" s="124">
        <f t="shared" si="149"/>
        <v>0</v>
      </c>
      <c r="CA22" s="124">
        <f t="shared" si="150"/>
        <v>0</v>
      </c>
      <c r="CB22" s="124">
        <f t="shared" si="151"/>
        <v>0</v>
      </c>
      <c r="CC22" s="124">
        <f t="shared" si="152"/>
        <v>0</v>
      </c>
      <c r="CD22" s="124">
        <f t="shared" si="153"/>
        <v>0</v>
      </c>
      <c r="CE22" s="124">
        <f t="shared" si="154"/>
        <v>0</v>
      </c>
      <c r="CF22" s="124">
        <f t="shared" si="155"/>
        <v>0</v>
      </c>
      <c r="CG22" s="124">
        <f t="shared" si="156"/>
        <v>0</v>
      </c>
      <c r="CH22" s="124">
        <f t="shared" si="157"/>
        <v>0</v>
      </c>
      <c r="CI22" s="124">
        <f t="shared" si="158"/>
        <v>0</v>
      </c>
      <c r="CJ22" s="124">
        <f t="shared" si="159"/>
        <v>0</v>
      </c>
      <c r="CK22" s="124">
        <f t="shared" si="160"/>
        <v>0</v>
      </c>
      <c r="CL22" s="124">
        <f t="shared" si="161"/>
        <v>0</v>
      </c>
      <c r="CM22" s="124">
        <f t="shared" si="162"/>
        <v>0</v>
      </c>
      <c r="CN22" s="124">
        <f t="shared" si="163"/>
        <v>0</v>
      </c>
      <c r="CO22" s="124">
        <f t="shared" si="164"/>
        <v>0</v>
      </c>
      <c r="CP22" s="124">
        <f t="shared" si="165"/>
        <v>0</v>
      </c>
      <c r="CQ22" s="124">
        <f t="shared" si="166"/>
        <v>0</v>
      </c>
      <c r="CR22" s="124">
        <f t="shared" si="167"/>
        <v>0</v>
      </c>
      <c r="CS22" s="124">
        <f t="shared" si="168"/>
        <v>0</v>
      </c>
      <c r="CT22" s="124">
        <f t="shared" si="169"/>
        <v>0</v>
      </c>
      <c r="CU22" s="187"/>
      <c r="CV22" s="124">
        <f>'[2]Yearly BTX'!AJ22</f>
        <v>0</v>
      </c>
      <c r="CW22" s="124">
        <f>'[2]Yearly BTX'!AK22</f>
        <v>0</v>
      </c>
      <c r="CX22" s="124">
        <f>'[2]Yearly BTX'!AL22</f>
        <v>0</v>
      </c>
      <c r="CY22" s="124">
        <f>'[2]Yearly BTX'!AM22</f>
        <v>0</v>
      </c>
      <c r="CZ22" s="124">
        <f>'[2]Yearly BTX'!AN22</f>
        <v>0</v>
      </c>
      <c r="DA22" s="124">
        <f>'[2]Yearly BTX'!AO22</f>
        <v>0</v>
      </c>
      <c r="DB22" s="124">
        <f>'[2]Yearly BTX'!AP22</f>
        <v>0</v>
      </c>
      <c r="DC22" s="124">
        <f>'[2]Yearly BTX'!AQ22</f>
        <v>0</v>
      </c>
      <c r="DD22" s="124">
        <f>'[2]Yearly BTX'!AR22</f>
        <v>0</v>
      </c>
      <c r="DE22" s="124">
        <f>'[2]Yearly BTX'!AS22</f>
        <v>0</v>
      </c>
      <c r="DF22" s="124">
        <f>'[2]Yearly BTX'!AT22</f>
        <v>0</v>
      </c>
      <c r="DG22" s="124">
        <f>'[2]Yearly BTX'!AU22</f>
        <v>0</v>
      </c>
      <c r="DH22" s="124">
        <f>'[2]Yearly BTX'!AV22</f>
        <v>0</v>
      </c>
      <c r="DI22" s="124">
        <f>'[2]Yearly BTX'!AW22</f>
        <v>0</v>
      </c>
      <c r="DJ22" s="124">
        <f>'[2]Yearly BTX'!AX22</f>
        <v>0</v>
      </c>
      <c r="DK22" s="124">
        <f>'[2]Yearly BTX'!AY22</f>
        <v>0</v>
      </c>
      <c r="DL22" s="124">
        <f>'[2]Yearly BTX'!AZ22</f>
        <v>0</v>
      </c>
      <c r="DM22" s="124">
        <f>'[2]Yearly BTX'!BA22</f>
        <v>0</v>
      </c>
      <c r="DN22" s="124">
        <f>'[2]Yearly BTX'!BB22</f>
        <v>0</v>
      </c>
      <c r="DO22" s="124">
        <f>'[2]Yearly BTX'!BC22</f>
        <v>0</v>
      </c>
      <c r="DP22" s="124">
        <f>'[2]Yearly BTX'!BD22</f>
        <v>0</v>
      </c>
      <c r="DQ22" s="124">
        <f>'[2]Yearly BTX'!BE22</f>
        <v>0</v>
      </c>
      <c r="DR22" s="124">
        <f>'[2]Yearly BTX'!BF22</f>
        <v>0</v>
      </c>
      <c r="DS22" s="124">
        <f>'[2]Yearly BTX'!BG22</f>
        <v>0</v>
      </c>
      <c r="DT22" s="124">
        <f>'[2]Yearly BTX'!BH22</f>
        <v>0</v>
      </c>
      <c r="DU22" s="124">
        <f>'[2]Yearly BTX'!BI22</f>
        <v>0</v>
      </c>
      <c r="DV22" s="124">
        <f>'[2]Yearly BTX'!BJ22</f>
        <v>0</v>
      </c>
      <c r="DW22" s="124">
        <f>'[2]Yearly BTX'!BK22</f>
        <v>0</v>
      </c>
      <c r="DX22" s="124">
        <f>'[2]Yearly BTX'!BL22</f>
        <v>0</v>
      </c>
      <c r="DY22" s="124">
        <f>'[2]Yearly BTX'!BM22</f>
        <v>0</v>
      </c>
      <c r="DZ22" s="124">
        <f>'[2]Yearly BTX'!BN22</f>
        <v>0</v>
      </c>
      <c r="EB22" s="124">
        <f>'[3]Yearly BTX'!AJ22</f>
        <v>0</v>
      </c>
      <c r="EC22" s="124">
        <f>'[3]Yearly BTX'!AK22</f>
        <v>0</v>
      </c>
      <c r="ED22" s="124">
        <f>'[3]Yearly BTX'!AL22</f>
        <v>0</v>
      </c>
      <c r="EE22" s="124">
        <f>'[3]Yearly BTX'!AM22</f>
        <v>0</v>
      </c>
      <c r="EF22" s="124">
        <f>'[3]Yearly BTX'!AN22</f>
        <v>0</v>
      </c>
      <c r="EG22" s="124">
        <f>'[3]Yearly BTX'!AO22</f>
        <v>0</v>
      </c>
      <c r="EH22" s="124">
        <f>'[3]Yearly BTX'!AP22</f>
        <v>0</v>
      </c>
      <c r="EI22" s="124">
        <f>'[3]Yearly BTX'!AQ22</f>
        <v>0</v>
      </c>
      <c r="EJ22" s="124">
        <f>'[3]Yearly BTX'!AR22</f>
        <v>0</v>
      </c>
      <c r="EK22" s="124">
        <f>'[3]Yearly BTX'!AS22</f>
        <v>0</v>
      </c>
      <c r="EL22" s="124">
        <f>'[3]Yearly BTX'!AT22</f>
        <v>0</v>
      </c>
      <c r="EM22" s="124">
        <f>'[3]Yearly BTX'!AU22</f>
        <v>0</v>
      </c>
      <c r="EN22" s="124">
        <f>'[3]Yearly BTX'!AV22</f>
        <v>0</v>
      </c>
      <c r="EO22" s="124">
        <f>'[3]Yearly BTX'!AW22</f>
        <v>0</v>
      </c>
      <c r="EP22" s="124">
        <f>'[3]Yearly BTX'!AX22</f>
        <v>0</v>
      </c>
      <c r="EQ22" s="124">
        <f>'[3]Yearly BTX'!AY22</f>
        <v>0</v>
      </c>
      <c r="ER22" s="124">
        <f>'[3]Yearly BTX'!AZ22</f>
        <v>0</v>
      </c>
      <c r="ES22" s="124">
        <f>'[3]Yearly BTX'!BA22</f>
        <v>0</v>
      </c>
      <c r="ET22" s="124">
        <f>'[3]Yearly BTX'!BB22</f>
        <v>0</v>
      </c>
      <c r="EU22" s="124">
        <f>'[3]Yearly BTX'!BC22</f>
        <v>0</v>
      </c>
      <c r="EV22" s="124">
        <f>'[3]Yearly BTX'!BD22</f>
        <v>0</v>
      </c>
      <c r="EW22" s="124">
        <f>'[3]Yearly BTX'!BE22</f>
        <v>0</v>
      </c>
      <c r="EX22" s="124">
        <f>'[3]Yearly BTX'!BF22</f>
        <v>0</v>
      </c>
      <c r="EY22" s="124">
        <f>'[3]Yearly BTX'!BG22</f>
        <v>0</v>
      </c>
      <c r="EZ22" s="124">
        <f>'[3]Yearly BTX'!BH22</f>
        <v>0</v>
      </c>
      <c r="FA22" s="124">
        <f>'[3]Yearly BTX'!BI22</f>
        <v>0</v>
      </c>
      <c r="FB22" s="124">
        <f>'[3]Yearly BTX'!BJ22</f>
        <v>0</v>
      </c>
      <c r="FC22" s="124">
        <f>'[3]Yearly BTX'!BK22</f>
        <v>0</v>
      </c>
      <c r="FD22" s="124">
        <f>'[3]Yearly BTX'!BL22</f>
        <v>0</v>
      </c>
      <c r="FE22" s="124">
        <f>'[3]Yearly BTX'!BM22</f>
        <v>0</v>
      </c>
      <c r="FF22" s="124">
        <f>'[3]Yearly BTX'!BN22</f>
        <v>0</v>
      </c>
      <c r="FG22" s="187"/>
      <c r="FH22" s="124">
        <f t="shared" si="170"/>
        <v>0</v>
      </c>
      <c r="FI22" s="124">
        <f t="shared" si="110"/>
        <v>0</v>
      </c>
      <c r="FJ22" s="124">
        <f t="shared" si="111"/>
        <v>0</v>
      </c>
      <c r="FK22" s="124">
        <f t="shared" si="112"/>
        <v>0</v>
      </c>
      <c r="FL22" s="124">
        <f t="shared" si="113"/>
        <v>0</v>
      </c>
      <c r="FM22" s="124">
        <f t="shared" si="114"/>
        <v>0</v>
      </c>
      <c r="FN22" s="124">
        <f t="shared" si="115"/>
        <v>0</v>
      </c>
      <c r="FO22" s="124">
        <f t="shared" si="116"/>
        <v>0</v>
      </c>
      <c r="FP22" s="124">
        <f t="shared" si="117"/>
        <v>0</v>
      </c>
      <c r="FQ22" s="124">
        <f t="shared" si="118"/>
        <v>0</v>
      </c>
      <c r="FR22" s="124">
        <f t="shared" si="119"/>
        <v>0</v>
      </c>
      <c r="FS22" s="124">
        <f t="shared" si="120"/>
        <v>0</v>
      </c>
      <c r="FT22" s="124">
        <f t="shared" si="121"/>
        <v>0</v>
      </c>
      <c r="FU22" s="124">
        <f t="shared" si="122"/>
        <v>0</v>
      </c>
      <c r="FV22" s="124">
        <f t="shared" si="123"/>
        <v>0</v>
      </c>
      <c r="FW22" s="124">
        <f t="shared" si="124"/>
        <v>0</v>
      </c>
      <c r="FX22" s="124">
        <f t="shared" si="125"/>
        <v>0</v>
      </c>
      <c r="FY22" s="124">
        <f t="shared" si="126"/>
        <v>0</v>
      </c>
      <c r="FZ22" s="124">
        <f t="shared" si="127"/>
        <v>0</v>
      </c>
      <c r="GA22" s="124">
        <f t="shared" si="128"/>
        <v>0</v>
      </c>
      <c r="GB22" s="124">
        <f t="shared" si="129"/>
        <v>0</v>
      </c>
      <c r="GC22" s="124">
        <f t="shared" si="130"/>
        <v>0</v>
      </c>
      <c r="GD22" s="124">
        <f t="shared" si="131"/>
        <v>0</v>
      </c>
      <c r="GE22" s="124">
        <f t="shared" si="132"/>
        <v>0</v>
      </c>
      <c r="GF22" s="124">
        <f t="shared" si="133"/>
        <v>0</v>
      </c>
      <c r="GG22" s="124">
        <f t="shared" si="134"/>
        <v>0</v>
      </c>
      <c r="GH22" s="124">
        <f t="shared" si="135"/>
        <v>0</v>
      </c>
      <c r="GI22" s="124">
        <f t="shared" si="136"/>
        <v>0</v>
      </c>
      <c r="GJ22" s="124">
        <f t="shared" si="137"/>
        <v>0</v>
      </c>
      <c r="GK22" s="124">
        <f t="shared" si="138"/>
        <v>0</v>
      </c>
      <c r="GL22" s="124">
        <f t="shared" si="139"/>
        <v>0</v>
      </c>
      <c r="GO22" t="s">
        <v>47</v>
      </c>
      <c r="GP22">
        <v>2020</v>
      </c>
      <c r="GQ22">
        <v>2050</v>
      </c>
    </row>
    <row r="23" spans="1:223" outlineLevel="1">
      <c r="B23" s="1" t="s">
        <v>48</v>
      </c>
      <c r="C23" s="12" t="s">
        <v>197</v>
      </c>
      <c r="D23" s="129">
        <f>'[2]Yearly BTX'!D23</f>
        <v>878653.78062042897</v>
      </c>
      <c r="E23" s="129">
        <f>'[2]Yearly BTX'!E23</f>
        <v>869662.45806200022</v>
      </c>
      <c r="F23" s="129">
        <f>'[2]Yearly BTX'!F23</f>
        <v>860734.3419413002</v>
      </c>
      <c r="G23" s="129">
        <f>'[2]Yearly BTX'!G23</f>
        <v>851869.11638949858</v>
      </c>
      <c r="H23" s="129">
        <f>'[2]Yearly BTX'!H23</f>
        <v>843066.46602312627</v>
      </c>
      <c r="I23" s="129">
        <f>'[2]Yearly BTX'!I23</f>
        <v>834326.07595823728</v>
      </c>
      <c r="J23" s="129">
        <f>'[2]Yearly BTX'!J23</f>
        <v>825647.63182431494</v>
      </c>
      <c r="K23" s="129">
        <f>'[2]Yearly BTX'!K23</f>
        <v>817030.81977792003</v>
      </c>
      <c r="L23" s="129">
        <f>'[2]Yearly BTX'!L23</f>
        <v>808475.32651609159</v>
      </c>
      <c r="M23" s="129">
        <f>'[2]Yearly BTX'!M23</f>
        <v>799980.8392894963</v>
      </c>
      <c r="N23" s="129">
        <f>'[2]Yearly BTX'!N23</f>
        <v>791547.0459153332</v>
      </c>
      <c r="O23" s="129">
        <f>'[2]Yearly BTX'!O23</f>
        <v>776453.7570518885</v>
      </c>
      <c r="P23" s="129">
        <f>'[2]Yearly BTX'!P23</f>
        <v>761398.94080213318</v>
      </c>
      <c r="Q23" s="129">
        <f>'[2]Yearly BTX'!Q23</f>
        <v>746383.67505533423</v>
      </c>
      <c r="R23" s="129">
        <f>'[2]Yearly BTX'!R23</f>
        <v>731409.01499751117</v>
      </c>
      <c r="S23" s="129">
        <f>'[2]Yearly BTX'!S23</f>
        <v>716475.99341380969</v>
      </c>
      <c r="T23" s="129">
        <f>'[2]Yearly BTX'!T23</f>
        <v>701585.62098751136</v>
      </c>
      <c r="U23" s="129">
        <f>'[2]Yearly BTX'!U23</f>
        <v>686738.88659571286</v>
      </c>
      <c r="V23" s="129">
        <f>'[2]Yearly BTX'!V23</f>
        <v>671936.75760170957</v>
      </c>
      <c r="W23" s="129">
        <f>'[2]Yearly BTX'!W23</f>
        <v>657180.18014411605</v>
      </c>
      <c r="X23" s="129">
        <f>'[2]Yearly BTX'!X23</f>
        <v>642470.07942275447</v>
      </c>
      <c r="Y23" s="129">
        <f>'[2]Yearly BTX'!Y23</f>
        <v>613417.72944820416</v>
      </c>
      <c r="Z23" s="129">
        <f>'[2]Yearly BTX'!Z23</f>
        <v>584586.18117499002</v>
      </c>
      <c r="AA23" s="129">
        <f>'[2]Yearly BTX'!AA23</f>
        <v>555974.77831960749</v>
      </c>
      <c r="AB23" s="129">
        <f>'[2]Yearly BTX'!AB23</f>
        <v>527582.85635468003</v>
      </c>
      <c r="AC23" s="129">
        <f>'[2]Yearly BTX'!AC23</f>
        <v>499409.74269969342</v>
      </c>
      <c r="AD23" s="129">
        <f>'[2]Yearly BTX'!AD23</f>
        <v>471454.75690918311</v>
      </c>
      <c r="AE23" s="129">
        <f>'[2]Yearly BTX'!AE23</f>
        <v>443717.21085840161</v>
      </c>
      <c r="AF23" s="129">
        <f>'[2]Yearly BTX'!AF23</f>
        <v>416196.4089264943</v>
      </c>
      <c r="AG23" s="129">
        <f>'[2]Yearly BTX'!AG23</f>
        <v>388891.64817721234</v>
      </c>
      <c r="AH23" s="129">
        <f>'[2]Yearly BTX'!AH23</f>
        <v>361802.21853718732</v>
      </c>
      <c r="AI23" s="187"/>
      <c r="AJ23" s="129">
        <f>'[3]Yearly BTX'!D23</f>
        <v>149929.74661203282</v>
      </c>
      <c r="AK23" s="129">
        <f>'[3]Yearly BTX'!E23</f>
        <v>149418.36623228851</v>
      </c>
      <c r="AL23" s="129">
        <f>'[3]Yearly BTX'!F23</f>
        <v>148903.74737001734</v>
      </c>
      <c r="AM23" s="129">
        <f>'[3]Yearly BTX'!G23</f>
        <v>148385.89002521939</v>
      </c>
      <c r="AN23" s="129">
        <f>'[3]Yearly BTX'!H23</f>
        <v>147864.7941978946</v>
      </c>
      <c r="AO23" s="129">
        <f>'[3]Yearly BTX'!I23</f>
        <v>147340.45988804303</v>
      </c>
      <c r="AP23" s="129">
        <f>'[3]Yearly BTX'!J23</f>
        <v>146812.8870956646</v>
      </c>
      <c r="AQ23" s="129">
        <f>'[3]Yearly BTX'!K23</f>
        <v>146282.07582075935</v>
      </c>
      <c r="AR23" s="129">
        <f>'[3]Yearly BTX'!L23</f>
        <v>145748.0260633273</v>
      </c>
      <c r="AS23" s="129">
        <f>'[3]Yearly BTX'!M23</f>
        <v>145210.73782336843</v>
      </c>
      <c r="AT23" s="129">
        <f>'[3]Yearly BTX'!N23</f>
        <v>144670.21110088271</v>
      </c>
      <c r="AU23" s="129">
        <f>'[3]Yearly BTX'!O23</f>
        <v>142889.79535986483</v>
      </c>
      <c r="AV23" s="129">
        <f>'[3]Yearly BTX'!P23</f>
        <v>141085.09099989576</v>
      </c>
      <c r="AW23" s="129">
        <f>'[3]Yearly BTX'!Q23</f>
        <v>139256.09802097559</v>
      </c>
      <c r="AX23" s="129">
        <f>'[3]Yearly BTX'!R23</f>
        <v>137402.81642310423</v>
      </c>
      <c r="AY23" s="129">
        <f>'[3]Yearly BTX'!S23</f>
        <v>135525.24620628176</v>
      </c>
      <c r="AZ23" s="129">
        <f>'[3]Yearly BTX'!T23</f>
        <v>133623.38737050814</v>
      </c>
      <c r="BA23" s="129">
        <f>'[3]Yearly BTX'!U23</f>
        <v>131697.23991578334</v>
      </c>
      <c r="BB23" s="129">
        <f>'[3]Yearly BTX'!V23</f>
        <v>129746.8038421074</v>
      </c>
      <c r="BC23" s="129">
        <f>'[3]Yearly BTX'!W23</f>
        <v>127772.07914948033</v>
      </c>
      <c r="BD23" s="129">
        <f>'[3]Yearly BTX'!X23</f>
        <v>125773.06583790209</v>
      </c>
      <c r="BE23" s="129">
        <f>'[3]Yearly BTX'!Y23</f>
        <v>120913.36297501695</v>
      </c>
      <c r="BF23" s="129">
        <f>'[3]Yearly BTX'!Z23</f>
        <v>116024.51376939044</v>
      </c>
      <c r="BG23" s="129">
        <f>'[3]Yearly BTX'!AA23</f>
        <v>111106.51822102253</v>
      </c>
      <c r="BH23" s="129">
        <f>'[3]Yearly BTX'!AB23</f>
        <v>106159.37632991326</v>
      </c>
      <c r="BI23" s="129">
        <f>'[3]Yearly BTX'!AC23</f>
        <v>101183.08809606258</v>
      </c>
      <c r="BJ23" s="129">
        <f>'[3]Yearly BTX'!AD23</f>
        <v>96177.653519470536</v>
      </c>
      <c r="BK23" s="129">
        <f>'[3]Yearly BTX'!AE23</f>
        <v>91143.072600137122</v>
      </c>
      <c r="BL23" s="129">
        <f>'[3]Yearly BTX'!AF23</f>
        <v>86079.345338062325</v>
      </c>
      <c r="BM23" s="129">
        <f>'[3]Yearly BTX'!AG23</f>
        <v>80986.471733246159</v>
      </c>
      <c r="BN23" s="129">
        <f>'[3]Yearly BTX'!AH23</f>
        <v>75864.451785688609</v>
      </c>
      <c r="BP23" s="129">
        <f t="shared" si="171"/>
        <v>1028583.5272324618</v>
      </c>
      <c r="BQ23" s="129">
        <f t="shared" si="140"/>
        <v>1019080.8242942888</v>
      </c>
      <c r="BR23" s="129">
        <f t="shared" si="141"/>
        <v>1009638.0893113175</v>
      </c>
      <c r="BS23" s="129">
        <f t="shared" si="142"/>
        <v>1000255.006414718</v>
      </c>
      <c r="BT23" s="129">
        <f t="shared" si="143"/>
        <v>990931.2602210209</v>
      </c>
      <c r="BU23" s="129">
        <f t="shared" si="144"/>
        <v>981666.53584628028</v>
      </c>
      <c r="BV23" s="129">
        <f t="shared" si="145"/>
        <v>972460.51891997957</v>
      </c>
      <c r="BW23" s="129">
        <f t="shared" si="146"/>
        <v>963312.89559867932</v>
      </c>
      <c r="BX23" s="129">
        <f t="shared" si="147"/>
        <v>954223.35257941892</v>
      </c>
      <c r="BY23" s="129">
        <f t="shared" si="148"/>
        <v>945191.5771128647</v>
      </c>
      <c r="BZ23" s="129">
        <f t="shared" si="149"/>
        <v>936217.25701621594</v>
      </c>
      <c r="CA23" s="129">
        <f t="shared" si="150"/>
        <v>919343.55241175334</v>
      </c>
      <c r="CB23" s="129">
        <f t="shared" si="151"/>
        <v>902484.03180202888</v>
      </c>
      <c r="CC23" s="129">
        <f t="shared" si="152"/>
        <v>885639.77307630982</v>
      </c>
      <c r="CD23" s="129">
        <f t="shared" si="153"/>
        <v>868811.83142061543</v>
      </c>
      <c r="CE23" s="129">
        <f t="shared" si="154"/>
        <v>852001.23962009139</v>
      </c>
      <c r="CF23" s="129">
        <f t="shared" si="155"/>
        <v>835209.00835801952</v>
      </c>
      <c r="CG23" s="129">
        <f t="shared" si="156"/>
        <v>818436.12651149626</v>
      </c>
      <c r="CH23" s="129">
        <f t="shared" si="157"/>
        <v>801683.56144381699</v>
      </c>
      <c r="CI23" s="129">
        <f t="shared" si="158"/>
        <v>784952.25929359638</v>
      </c>
      <c r="CJ23" s="129">
        <f t="shared" si="159"/>
        <v>768243.1452606566</v>
      </c>
      <c r="CK23" s="129">
        <f t="shared" si="160"/>
        <v>734331.0924232211</v>
      </c>
      <c r="CL23" s="129">
        <f t="shared" si="161"/>
        <v>700610.69494438043</v>
      </c>
      <c r="CM23" s="129">
        <f t="shared" si="162"/>
        <v>667081.29654063005</v>
      </c>
      <c r="CN23" s="129">
        <f t="shared" si="163"/>
        <v>633742.2326845933</v>
      </c>
      <c r="CO23" s="129">
        <f t="shared" si="164"/>
        <v>600592.83079575596</v>
      </c>
      <c r="CP23" s="129">
        <f t="shared" si="165"/>
        <v>567632.4104286537</v>
      </c>
      <c r="CQ23" s="129">
        <f t="shared" si="166"/>
        <v>534860.2834585387</v>
      </c>
      <c r="CR23" s="129">
        <f t="shared" si="167"/>
        <v>502275.75426455663</v>
      </c>
      <c r="CS23" s="129">
        <f t="shared" si="168"/>
        <v>469878.11991045851</v>
      </c>
      <c r="CT23" s="129">
        <f t="shared" si="169"/>
        <v>437666.67032287596</v>
      </c>
      <c r="CU23" s="187"/>
      <c r="CV23" s="129">
        <f>'[2]Yearly BTX'!AJ23</f>
        <v>878653.78062042897</v>
      </c>
      <c r="CW23" s="129">
        <f>'[2]Yearly BTX'!AK23</f>
        <v>872023.29521941766</v>
      </c>
      <c r="CX23" s="129">
        <f>'[2]Yearly BTX'!AL23</f>
        <v>865433.05347231822</v>
      </c>
      <c r="CY23" s="129">
        <f>'[2]Yearly BTX'!AM23</f>
        <v>858882.87918961549</v>
      </c>
      <c r="CZ23" s="129">
        <f>'[2]Yearly BTX'!AN23</f>
        <v>852372.59626949765</v>
      </c>
      <c r="DA23" s="129">
        <f>'[2]Yearly BTX'!AO23</f>
        <v>845902.02870791487</v>
      </c>
      <c r="DB23" s="129">
        <f>'[2]Yearly BTX'!AP23</f>
        <v>839471.00060847565</v>
      </c>
      <c r="DC23" s="129">
        <f>'[2]Yearly BTX'!AQ23</f>
        <v>833079.3361921818</v>
      </c>
      <c r="DD23" s="129">
        <f>'[2]Yearly BTX'!AR23</f>
        <v>826726.85980700678</v>
      </c>
      <c r="DE23" s="129">
        <f>'[2]Yearly BTX'!AS23</f>
        <v>820413.39593731507</v>
      </c>
      <c r="DF23" s="129">
        <f>'[2]Yearly BTX'!AT23</f>
        <v>814138.76921312814</v>
      </c>
      <c r="DG23" s="129">
        <f>'[2]Yearly BTX'!AU23</f>
        <v>805764.92813440226</v>
      </c>
      <c r="DH23" s="129">
        <f>'[2]Yearly BTX'!AV23</f>
        <v>797402.04308174376</v>
      </c>
      <c r="DI23" s="129">
        <f>'[2]Yearly BTX'!AW23</f>
        <v>789050.80513148603</v>
      </c>
      <c r="DJ23" s="129">
        <f>'[2]Yearly BTX'!AX23</f>
        <v>780711.89231350319</v>
      </c>
      <c r="DK23" s="129">
        <f>'[2]Yearly BTX'!AY23</f>
        <v>772385.96977847116</v>
      </c>
      <c r="DL23" s="129">
        <f>'[2]Yearly BTX'!AZ23</f>
        <v>764073.6899633077</v>
      </c>
      <c r="DM23" s="129">
        <f>'[2]Yearly BTX'!BA23</f>
        <v>755775.69275480625</v>
      </c>
      <c r="DN23" s="129">
        <f>'[2]Yearly BTX'!BB23</f>
        <v>747492.60565148538</v>
      </c>
      <c r="DO23" s="129">
        <f>'[2]Yearly BTX'!BC23</f>
        <v>739225.04392366763</v>
      </c>
      <c r="DP23" s="129">
        <f>'[2]Yearly BTX'!BD23</f>
        <v>730973.61077180738</v>
      </c>
      <c r="DQ23" s="129">
        <f>'[2]Yearly BTX'!BE23</f>
        <v>714783.45855606336</v>
      </c>
      <c r="DR23" s="129">
        <f>'[2]Yearly BTX'!BF23</f>
        <v>698707.28773362271</v>
      </c>
      <c r="DS23" s="129">
        <f>'[2]Yearly BTX'!BG23</f>
        <v>682744.79911874922</v>
      </c>
      <c r="DT23" s="129">
        <f>'[2]Yearly BTX'!BH23</f>
        <v>666895.68883953441</v>
      </c>
      <c r="DU23" s="129">
        <f>'[2]Yearly BTX'!BI23</f>
        <v>651159.64843963238</v>
      </c>
      <c r="DV23" s="129">
        <f>'[2]Yearly BTX'!BJ23</f>
        <v>635536.3649786613</v>
      </c>
      <c r="DW23" s="129">
        <f>'[2]Yearly BTX'!BK23</f>
        <v>620025.52113128407</v>
      </c>
      <c r="DX23" s="129">
        <f>'[2]Yearly BTX'!BL23</f>
        <v>604626.79528498335</v>
      </c>
      <c r="DY23" s="129">
        <f>'[2]Yearly BTX'!BM23</f>
        <v>589339.86163654714</v>
      </c>
      <c r="DZ23" s="129">
        <f>'[2]Yearly BTX'!BN23</f>
        <v>574164.39028727543</v>
      </c>
      <c r="EB23" s="129">
        <f>'[3]Yearly BTX'!AJ23</f>
        <v>149929.74661203282</v>
      </c>
      <c r="EC23" s="129">
        <f>'[3]Yearly BTX'!AK23</f>
        <v>149823.98616877268</v>
      </c>
      <c r="ED23" s="129">
        <f>'[3]Yearly BTX'!AL23</f>
        <v>149716.60648424915</v>
      </c>
      <c r="EE23" s="129">
        <f>'[3]Yearly BTX'!AM23</f>
        <v>149607.60755846222</v>
      </c>
      <c r="EF23" s="129">
        <f>'[3]Yearly BTX'!AN23</f>
        <v>149496.98939141186</v>
      </c>
      <c r="EG23" s="129">
        <f>'[3]Yearly BTX'!AO23</f>
        <v>149384.75198309807</v>
      </c>
      <c r="EH23" s="129">
        <f>'[3]Yearly BTX'!AP23</f>
        <v>149270.89533352089</v>
      </c>
      <c r="EI23" s="129">
        <f>'[3]Yearly BTX'!AQ23</f>
        <v>149155.41944268032</v>
      </c>
      <c r="EJ23" s="129">
        <f>'[3]Yearly BTX'!AR23</f>
        <v>149038.32431057631</v>
      </c>
      <c r="EK23" s="129">
        <f>'[3]Yearly BTX'!AS23</f>
        <v>148919.60993720891</v>
      </c>
      <c r="EL23" s="129">
        <f>'[3]Yearly BTX'!AT23</f>
        <v>148799.27632257811</v>
      </c>
      <c r="EM23" s="129">
        <f>'[3]Yearly BTX'!AU23</f>
        <v>148283.89281859924</v>
      </c>
      <c r="EN23" s="129">
        <f>'[3]Yearly BTX'!AV23</f>
        <v>147756.36500514476</v>
      </c>
      <c r="EO23" s="129">
        <f>'[3]Yearly BTX'!AW23</f>
        <v>147216.69288221476</v>
      </c>
      <c r="EP23" s="129">
        <f>'[3]Yearly BTX'!AX23</f>
        <v>146664.87644980918</v>
      </c>
      <c r="EQ23" s="129">
        <f>'[3]Yearly BTX'!AY23</f>
        <v>146100.91570792801</v>
      </c>
      <c r="ER23" s="129">
        <f>'[3]Yearly BTX'!AZ23</f>
        <v>145524.8106565713</v>
      </c>
      <c r="ES23" s="129">
        <f>'[3]Yearly BTX'!BA23</f>
        <v>144936.56129573897</v>
      </c>
      <c r="ET23" s="129">
        <f>'[3]Yearly BTX'!BB23</f>
        <v>144336.16762543109</v>
      </c>
      <c r="EU23" s="129">
        <f>'[3]Yearly BTX'!BC23</f>
        <v>143723.62964564766</v>
      </c>
      <c r="EV23" s="129">
        <f>'[3]Yearly BTX'!BD23</f>
        <v>143098.94735638861</v>
      </c>
      <c r="EW23" s="129">
        <f>'[3]Yearly BTX'!BE23</f>
        <v>140893.99054486409</v>
      </c>
      <c r="EX23" s="129">
        <f>'[3]Yearly BTX'!BF23</f>
        <v>138674.46056196888</v>
      </c>
      <c r="EY23" s="129">
        <f>'[3]Yearly BTX'!BG23</f>
        <v>136440.35740770298</v>
      </c>
      <c r="EZ23" s="129">
        <f>'[3]Yearly BTX'!BH23</f>
        <v>134191.68108206638</v>
      </c>
      <c r="FA23" s="129">
        <f>'[3]Yearly BTX'!BI23</f>
        <v>131928.43158505909</v>
      </c>
      <c r="FB23" s="129">
        <f>'[3]Yearly BTX'!BJ23</f>
        <v>129650.60891668111</v>
      </c>
      <c r="FC23" s="129">
        <f>'[3]Yearly BTX'!BK23</f>
        <v>127358.21307693246</v>
      </c>
      <c r="FD23" s="129">
        <f>'[3]Yearly BTX'!BL23</f>
        <v>125051.24406581311</v>
      </c>
      <c r="FE23" s="129">
        <f>'[3]Yearly BTX'!BM23</f>
        <v>122729.70188332308</v>
      </c>
      <c r="FF23" s="129">
        <f>'[3]Yearly BTX'!BN23</f>
        <v>120393.58652946235</v>
      </c>
      <c r="FG23" s="187"/>
      <c r="FH23" s="129">
        <f t="shared" si="170"/>
        <v>1028583.5272324618</v>
      </c>
      <c r="FI23" s="129">
        <f t="shared" si="110"/>
        <v>1021847.2813881903</v>
      </c>
      <c r="FJ23" s="129">
        <f t="shared" si="111"/>
        <v>1015149.6599565673</v>
      </c>
      <c r="FK23" s="129">
        <f t="shared" si="112"/>
        <v>1008490.4867480777</v>
      </c>
      <c r="FL23" s="129">
        <f t="shared" si="113"/>
        <v>1001869.5856609095</v>
      </c>
      <c r="FM23" s="129">
        <f t="shared" si="114"/>
        <v>995286.78069101297</v>
      </c>
      <c r="FN23" s="129">
        <f t="shared" si="115"/>
        <v>988741.89594199648</v>
      </c>
      <c r="FO23" s="129">
        <f t="shared" si="116"/>
        <v>982234.75563486211</v>
      </c>
      <c r="FP23" s="129">
        <f t="shared" si="117"/>
        <v>975765.18411758309</v>
      </c>
      <c r="FQ23" s="129">
        <f t="shared" si="118"/>
        <v>969333.00587452401</v>
      </c>
      <c r="FR23" s="129">
        <f t="shared" si="119"/>
        <v>962938.04553570622</v>
      </c>
      <c r="FS23" s="129">
        <f t="shared" si="120"/>
        <v>954048.8209530015</v>
      </c>
      <c r="FT23" s="129">
        <f t="shared" si="121"/>
        <v>945158.40808688849</v>
      </c>
      <c r="FU23" s="129">
        <f t="shared" si="122"/>
        <v>936267.49801370082</v>
      </c>
      <c r="FV23" s="129">
        <f t="shared" si="123"/>
        <v>927376.76876331237</v>
      </c>
      <c r="FW23" s="129">
        <f t="shared" si="124"/>
        <v>918486.88548639917</v>
      </c>
      <c r="FX23" s="129">
        <f t="shared" si="125"/>
        <v>909598.50061987899</v>
      </c>
      <c r="FY23" s="129">
        <f t="shared" si="126"/>
        <v>900712.25405054516</v>
      </c>
      <c r="FZ23" s="129">
        <f t="shared" si="127"/>
        <v>891828.77327691647</v>
      </c>
      <c r="GA23" s="129">
        <f t="shared" si="128"/>
        <v>882948.67356931535</v>
      </c>
      <c r="GB23" s="129">
        <f t="shared" si="129"/>
        <v>874072.55812819605</v>
      </c>
      <c r="GC23" s="129">
        <f t="shared" si="130"/>
        <v>855677.44910092745</v>
      </c>
      <c r="GD23" s="129">
        <f t="shared" si="131"/>
        <v>837381.74829559156</v>
      </c>
      <c r="GE23" s="129">
        <f t="shared" si="132"/>
        <v>819185.15652645216</v>
      </c>
      <c r="GF23" s="129">
        <f t="shared" si="133"/>
        <v>801087.3699216008</v>
      </c>
      <c r="GG23" s="129">
        <f t="shared" si="134"/>
        <v>783088.08002469153</v>
      </c>
      <c r="GH23" s="129">
        <f t="shared" si="135"/>
        <v>765186.97389534244</v>
      </c>
      <c r="GI23" s="129">
        <f t="shared" si="136"/>
        <v>747383.73420821654</v>
      </c>
      <c r="GJ23" s="129">
        <f t="shared" si="137"/>
        <v>729678.03935079649</v>
      </c>
      <c r="GK23" s="129">
        <f t="shared" si="138"/>
        <v>712069.56351987016</v>
      </c>
      <c r="GL23" s="129">
        <f t="shared" si="139"/>
        <v>694557.97681673779</v>
      </c>
      <c r="GP23" s="2" t="e">
        <f>SUM(D16,D27,D38,D45,#REF!,D54)</f>
        <v>#REF!</v>
      </c>
      <c r="GQ23" s="2" t="e">
        <f>SUM(AH16,AH27,AH38,AH45,#REF!,AH54)</f>
        <v>#REF!</v>
      </c>
    </row>
    <row r="24" spans="1:223" s="13" customFormat="1" ht="60" outlineLevel="1">
      <c r="A24" s="374"/>
      <c r="B24" s="6" t="s">
        <v>89</v>
      </c>
      <c r="C24" s="7" t="s">
        <v>197</v>
      </c>
      <c r="D24" s="201">
        <f>'[2]Yearly BTX'!D24</f>
        <v>239531.49666983372</v>
      </c>
      <c r="E24" s="201">
        <f>'[2]Yearly BTX'!E24</f>
        <v>237080.35493805746</v>
      </c>
      <c r="F24" s="201">
        <f>'[2]Yearly BTX'!F24</f>
        <v>234646.44403480808</v>
      </c>
      <c r="G24" s="201">
        <f>'[2]Yearly BTX'!G24</f>
        <v>232229.67785047638</v>
      </c>
      <c r="H24" s="201">
        <f>'[2]Yearly BTX'!H24</f>
        <v>229829.9704077683</v>
      </c>
      <c r="I24" s="201">
        <f>'[2]Yearly BTX'!I24</f>
        <v>227447.23586556592</v>
      </c>
      <c r="J24" s="201">
        <f>'[2]Yearly BTX'!J24</f>
        <v>225081.38852271822</v>
      </c>
      <c r="K24" s="201">
        <f>'[2]Yearly BTX'!K24</f>
        <v>222732.34282176167</v>
      </c>
      <c r="L24" s="201">
        <f>'[2]Yearly BTX'!L24</f>
        <v>220400.01335257367</v>
      </c>
      <c r="M24" s="201">
        <f>'[2]Yearly BTX'!M24</f>
        <v>218084.31485595717</v>
      </c>
      <c r="N24" s="201">
        <f>'[2]Yearly BTX'!N24</f>
        <v>215785.16222715843</v>
      </c>
      <c r="O24" s="201">
        <f>'[2]Yearly BTX'!O24</f>
        <v>211670.55172769842</v>
      </c>
      <c r="P24" s="201">
        <f>'[2]Yearly BTX'!P24</f>
        <v>207566.42932143403</v>
      </c>
      <c r="Q24" s="201">
        <f>'[2]Yearly BTX'!Q24</f>
        <v>203473.08885383094</v>
      </c>
      <c r="R24" s="201">
        <f>'[2]Yearly BTX'!R24</f>
        <v>199390.81798117896</v>
      </c>
      <c r="S24" s="201">
        <f>'[2]Yearly BTX'!S24</f>
        <v>195319.89825302249</v>
      </c>
      <c r="T24" s="201">
        <f>'[2]Yearly BTX'!T24</f>
        <v>191260.60519367442</v>
      </c>
      <c r="U24" s="201">
        <f>'[2]Yearly BTX'!U24</f>
        <v>187213.2083828215</v>
      </c>
      <c r="V24" s="201">
        <f>'[2]Yearly BTX'!V24</f>
        <v>183177.9715352318</v>
      </c>
      <c r="W24" s="201">
        <f>'[2]Yearly BTX'!W24</f>
        <v>179155.15257957237</v>
      </c>
      <c r="X24" s="201">
        <f>'[2]Yearly BTX'!X24</f>
        <v>175145.00373634568</v>
      </c>
      <c r="Y24" s="201">
        <f>'[2]Yearly BTX'!Y24</f>
        <v>167224.98674596066</v>
      </c>
      <c r="Z24" s="201">
        <f>'[2]Yearly BTX'!Z24</f>
        <v>159365.16293194934</v>
      </c>
      <c r="AA24" s="201">
        <f>'[2]Yearly BTX'!AA24</f>
        <v>151565.35338360356</v>
      </c>
      <c r="AB24" s="201">
        <f>'[2]Yearly BTX'!AB24</f>
        <v>143825.37694283744</v>
      </c>
      <c r="AC24" s="201">
        <f>'[2]Yearly BTX'!AC24</f>
        <v>136145.05025618369</v>
      </c>
      <c r="AD24" s="201">
        <f>'[2]Yearly BTX'!AD24</f>
        <v>128524.18782609586</v>
      </c>
      <c r="AE24" s="201">
        <f>'[2]Yearly BTX'!AE24</f>
        <v>120962.60206156333</v>
      </c>
      <c r="AF24" s="201">
        <f>'[2]Yearly BTX'!AF24</f>
        <v>113460.10332804735</v>
      </c>
      <c r="AG24" s="201">
        <f>'[2]Yearly BTX'!AG24</f>
        <v>106016.49999674544</v>
      </c>
      <c r="AH24" s="201">
        <f>'[2]Yearly BTX'!AH24</f>
        <v>98631.598493191283</v>
      </c>
      <c r="AI24" s="201"/>
      <c r="AJ24" s="201">
        <f>'[3]Yearly BTX'!D24</f>
        <v>87118.951257954774</v>
      </c>
      <c r="AK24" s="201">
        <f>'[3]Yearly BTX'!E24</f>
        <v>86821.80593900416</v>
      </c>
      <c r="AL24" s="201">
        <f>'[3]Yearly BTX'!F24</f>
        <v>86522.778850706323</v>
      </c>
      <c r="AM24" s="201">
        <f>'[3]Yearly BTX'!G24</f>
        <v>86221.869993061351</v>
      </c>
      <c r="AN24" s="201">
        <f>'[3]Yearly BTX'!H24</f>
        <v>85919.079366069214</v>
      </c>
      <c r="AO24" s="201">
        <f>'[3]Yearly BTX'!I24</f>
        <v>85614.406969729913</v>
      </c>
      <c r="AP24" s="201">
        <f>'[3]Yearly BTX'!J24</f>
        <v>85307.852804043403</v>
      </c>
      <c r="AQ24" s="201">
        <f>'[3]Yearly BTX'!K24</f>
        <v>84999.416869009743</v>
      </c>
      <c r="AR24" s="201">
        <f>'[3]Yearly BTX'!L24</f>
        <v>84689.099164628904</v>
      </c>
      <c r="AS24" s="201">
        <f>'[3]Yearly BTX'!M24</f>
        <v>84376.899690900915</v>
      </c>
      <c r="AT24" s="201">
        <f>'[3]Yearly BTX'!N24</f>
        <v>84062.818447825717</v>
      </c>
      <c r="AU24" s="201">
        <f>'[3]Yearly BTX'!O24</f>
        <v>83028.28090163751</v>
      </c>
      <c r="AV24" s="201">
        <f>'[3]Yearly BTX'!P24</f>
        <v>81979.630085345503</v>
      </c>
      <c r="AW24" s="201">
        <f>'[3]Yearly BTX'!Q24</f>
        <v>80916.86599894971</v>
      </c>
      <c r="AX24" s="201">
        <f>'[3]Yearly BTX'!R24</f>
        <v>79839.988642450131</v>
      </c>
      <c r="AY24" s="201">
        <f>'[3]Yearly BTX'!S24</f>
        <v>78748.998015846766</v>
      </c>
      <c r="AZ24" s="201">
        <f>'[3]Yearly BTX'!T24</f>
        <v>77643.894119139615</v>
      </c>
      <c r="BA24" s="201">
        <f>'[3]Yearly BTX'!U24</f>
        <v>76524.676952328664</v>
      </c>
      <c r="BB24" s="201">
        <f>'[3]Yearly BTX'!V24</f>
        <v>75391.346515413941</v>
      </c>
      <c r="BC24" s="201">
        <f>'[3]Yearly BTX'!W24</f>
        <v>74243.902808395418</v>
      </c>
      <c r="BD24" s="201">
        <f>'[3]Yearly BTX'!X24</f>
        <v>73082.345831273095</v>
      </c>
      <c r="BE24" s="201">
        <f>'[3]Yearly BTX'!Y24</f>
        <v>70258.541840358754</v>
      </c>
      <c r="BF24" s="201">
        <f>'[3]Yearly BTX'!Z24</f>
        <v>67417.801925319887</v>
      </c>
      <c r="BG24" s="201">
        <f>'[3]Yearly BTX'!AA24</f>
        <v>64560.126086156444</v>
      </c>
      <c r="BH24" s="201">
        <f>'[3]Yearly BTX'!AB24</f>
        <v>61685.514322868468</v>
      </c>
      <c r="BI24" s="201">
        <f>'[3]Yearly BTX'!AC24</f>
        <v>58793.966635455938</v>
      </c>
      <c r="BJ24" s="201">
        <f>'[3]Yearly BTX'!AD24</f>
        <v>55885.48302391886</v>
      </c>
      <c r="BK24" s="201">
        <f>'[3]Yearly BTX'!AE24</f>
        <v>52960.063488257249</v>
      </c>
      <c r="BL24" s="201">
        <f>'[3]Yearly BTX'!AF24</f>
        <v>50017.708028471076</v>
      </c>
      <c r="BM24" s="201">
        <f>'[3]Yearly BTX'!AG24</f>
        <v>47058.41664456037</v>
      </c>
      <c r="BN24" s="201">
        <f>'[3]Yearly BTX'!AH24</f>
        <v>44082.189336525116</v>
      </c>
      <c r="BP24" s="201">
        <f t="shared" si="171"/>
        <v>326650.44792778848</v>
      </c>
      <c r="BQ24" s="201">
        <f t="shared" si="140"/>
        <v>323902.1608770616</v>
      </c>
      <c r="BR24" s="201">
        <f t="shared" si="141"/>
        <v>321169.22288551438</v>
      </c>
      <c r="BS24" s="201">
        <f t="shared" si="142"/>
        <v>318451.54784353776</v>
      </c>
      <c r="BT24" s="201">
        <f t="shared" si="143"/>
        <v>315749.0497738375</v>
      </c>
      <c r="BU24" s="201">
        <f t="shared" si="144"/>
        <v>313061.64283529582</v>
      </c>
      <c r="BV24" s="201">
        <f t="shared" si="145"/>
        <v>310389.24132676161</v>
      </c>
      <c r="BW24" s="201">
        <f t="shared" si="146"/>
        <v>307731.7596907714</v>
      </c>
      <c r="BX24" s="201">
        <f t="shared" si="147"/>
        <v>305089.11251720256</v>
      </c>
      <c r="BY24" s="201">
        <f t="shared" si="148"/>
        <v>302461.2145468581</v>
      </c>
      <c r="BZ24" s="201">
        <f t="shared" si="149"/>
        <v>299847.98067498417</v>
      </c>
      <c r="CA24" s="201">
        <f t="shared" si="150"/>
        <v>294698.83262933593</v>
      </c>
      <c r="CB24" s="201">
        <f t="shared" si="151"/>
        <v>289546.05940677953</v>
      </c>
      <c r="CC24" s="201">
        <f t="shared" si="152"/>
        <v>284389.95485278068</v>
      </c>
      <c r="CD24" s="201">
        <f t="shared" si="153"/>
        <v>279230.80662362906</v>
      </c>
      <c r="CE24" s="201">
        <f t="shared" si="154"/>
        <v>274068.89626886928</v>
      </c>
      <c r="CF24" s="201">
        <f t="shared" si="155"/>
        <v>268904.49931281403</v>
      </c>
      <c r="CG24" s="201">
        <f t="shared" si="156"/>
        <v>263737.88533515017</v>
      </c>
      <c r="CH24" s="201">
        <f t="shared" si="157"/>
        <v>258569.31805064576</v>
      </c>
      <c r="CI24" s="201">
        <f t="shared" si="158"/>
        <v>253399.05538796779</v>
      </c>
      <c r="CJ24" s="201">
        <f t="shared" si="159"/>
        <v>248227.34956761877</v>
      </c>
      <c r="CK24" s="201">
        <f t="shared" si="160"/>
        <v>237483.52858631941</v>
      </c>
      <c r="CL24" s="201">
        <f t="shared" si="161"/>
        <v>226782.96485726922</v>
      </c>
      <c r="CM24" s="201">
        <f t="shared" si="162"/>
        <v>216125.47946976</v>
      </c>
      <c r="CN24" s="201">
        <f t="shared" si="163"/>
        <v>205510.8912657059</v>
      </c>
      <c r="CO24" s="201">
        <f t="shared" si="164"/>
        <v>194939.01689163962</v>
      </c>
      <c r="CP24" s="201">
        <f t="shared" si="165"/>
        <v>184409.67085001472</v>
      </c>
      <c r="CQ24" s="201">
        <f t="shared" si="166"/>
        <v>173922.66554982058</v>
      </c>
      <c r="CR24" s="201">
        <f t="shared" si="167"/>
        <v>163477.81135651842</v>
      </c>
      <c r="CS24" s="201">
        <f t="shared" si="168"/>
        <v>153074.91664130581</v>
      </c>
      <c r="CT24" s="201">
        <f t="shared" si="169"/>
        <v>142713.7878297164</v>
      </c>
      <c r="CU24" s="201"/>
      <c r="CV24" s="201">
        <f>'[2]Yearly BTX'!AJ24</f>
        <v>239531.49666983372</v>
      </c>
      <c r="CW24" s="201">
        <f>'[2]Yearly BTX'!AK24</f>
        <v>237723.94729511836</v>
      </c>
      <c r="CX24" s="201">
        <f>'[2]Yearly BTX'!AL24</f>
        <v>235927.36882027914</v>
      </c>
      <c r="CY24" s="201">
        <f>'[2]Yearly BTX'!AM24</f>
        <v>234141.71321395357</v>
      </c>
      <c r="CZ24" s="201">
        <f>'[2]Yearly BTX'!AN24</f>
        <v>232366.93246868806</v>
      </c>
      <c r="DA24" s="201">
        <f>'[2]Yearly BTX'!AO24</f>
        <v>230602.97860368018</v>
      </c>
      <c r="DB24" s="201">
        <f>'[2]Yearly BTX'!AP24</f>
        <v>228849.8036674764</v>
      </c>
      <c r="DC24" s="201">
        <f>'[2]Yearly BTX'!AQ24</f>
        <v>227107.35974062604</v>
      </c>
      <c r="DD24" s="201">
        <f>'[2]Yearly BTX'!AR24</f>
        <v>225375.59893829236</v>
      </c>
      <c r="DE24" s="201">
        <f>'[2]Yearly BTX'!AS24</f>
        <v>223654.47341282049</v>
      </c>
      <c r="DF24" s="201">
        <f>'[2]Yearly BTX'!AT24</f>
        <v>221943.93535626339</v>
      </c>
      <c r="DG24" s="201">
        <f>'[2]Yearly BTX'!AU24</f>
        <v>219661.12643800411</v>
      </c>
      <c r="DH24" s="201">
        <f>'[2]Yearly BTX'!AV24</f>
        <v>217381.30426307803</v>
      </c>
      <c r="DI24" s="201">
        <f>'[2]Yearly BTX'!AW24</f>
        <v>215104.65722713328</v>
      </c>
      <c r="DJ24" s="201">
        <f>'[2]Yearly BTX'!AX24</f>
        <v>212831.37016919759</v>
      </c>
      <c r="DK24" s="201">
        <f>'[2]Yearly BTX'!AY24</f>
        <v>210561.62441727571</v>
      </c>
      <c r="DL24" s="201">
        <f>'[2]Yearly BTX'!AZ24</f>
        <v>208295.59783345036</v>
      </c>
      <c r="DM24" s="201">
        <f>'[2]Yearly BTX'!BA24</f>
        <v>206033.46485849068</v>
      </c>
      <c r="DN24" s="201">
        <f>'[2]Yearly BTX'!BB24</f>
        <v>203775.39655597444</v>
      </c>
      <c r="DO24" s="201">
        <f>'[2]Yearly BTX'!BC24</f>
        <v>201521.56065592734</v>
      </c>
      <c r="DP24" s="201">
        <f>'[2]Yearly BTX'!BD24</f>
        <v>199272.12159798515</v>
      </c>
      <c r="DQ24" s="201">
        <f>'[2]Yearly BTX'!BE24</f>
        <v>194858.49307093181</v>
      </c>
      <c r="DR24" s="201">
        <f>'[2]Yearly BTX'!BF24</f>
        <v>190475.93723067804</v>
      </c>
      <c r="DS24" s="201">
        <f>'[2]Yearly BTX'!BG24</f>
        <v>186124.37251562497</v>
      </c>
      <c r="DT24" s="201">
        <f>'[2]Yearly BTX'!BH24</f>
        <v>181803.71608666735</v>
      </c>
      <c r="DU24" s="201">
        <f>'[2]Yearly BTX'!BI24</f>
        <v>177513.88385492764</v>
      </c>
      <c r="DV24" s="201">
        <f>'[2]Yearly BTX'!BJ24</f>
        <v>173254.79050912653</v>
      </c>
      <c r="DW24" s="201">
        <f>'[2]Yearly BTX'!BK24</f>
        <v>169026.3495425937</v>
      </c>
      <c r="DX24" s="201">
        <f>'[2]Yearly BTX'!BL24</f>
        <v>164828.47327992244</v>
      </c>
      <c r="DY24" s="201">
        <f>'[2]Yearly BTX'!BM24</f>
        <v>160661.07290327261</v>
      </c>
      <c r="DZ24" s="201">
        <f>'[2]Yearly BTX'!BN24</f>
        <v>156524.05847832526</v>
      </c>
      <c r="EB24" s="201">
        <f>'[3]Yearly BTX'!AJ24</f>
        <v>87118.951257954774</v>
      </c>
      <c r="EC24" s="201">
        <f>'[3]Yearly BTX'!AK24</f>
        <v>87057.497549737411</v>
      </c>
      <c r="ED24" s="201">
        <f>'[3]Yearly BTX'!AL24</f>
        <v>86995.102956846458</v>
      </c>
      <c r="EE24" s="201">
        <f>'[3]Yearly BTX'!AM24</f>
        <v>86931.767479281931</v>
      </c>
      <c r="EF24" s="201">
        <f>'[3]Yearly BTX'!AN24</f>
        <v>86867.491117043828</v>
      </c>
      <c r="EG24" s="201">
        <f>'[3]Yearly BTX'!AO24</f>
        <v>86802.273870132107</v>
      </c>
      <c r="EH24" s="201">
        <f>'[3]Yearly BTX'!AP24</f>
        <v>86736.11573854681</v>
      </c>
      <c r="EI24" s="201">
        <f>'[3]Yearly BTX'!AQ24</f>
        <v>86669.016722287954</v>
      </c>
      <c r="EJ24" s="201">
        <f>'[3]Yearly BTX'!AR24</f>
        <v>86600.976821355478</v>
      </c>
      <c r="EK24" s="201">
        <f>'[3]Yearly BTX'!AS24</f>
        <v>86531.996035749442</v>
      </c>
      <c r="EL24" s="201">
        <f>'[3]Yearly BTX'!AT24</f>
        <v>86462.074365469802</v>
      </c>
      <c r="EM24" s="201">
        <f>'[3]Yearly BTX'!AU24</f>
        <v>86162.602970520587</v>
      </c>
      <c r="EN24" s="201">
        <f>'[3]Yearly BTX'!AV24</f>
        <v>85856.074940519451</v>
      </c>
      <c r="EO24" s="201">
        <f>'[3]Yearly BTX'!AW24</f>
        <v>85542.490275466451</v>
      </c>
      <c r="EP24" s="201">
        <f>'[3]Yearly BTX'!AX24</f>
        <v>85221.848975361543</v>
      </c>
      <c r="EQ24" s="201">
        <f>'[3]Yearly BTX'!AY24</f>
        <v>84894.151040204757</v>
      </c>
      <c r="ER24" s="201">
        <f>'[3]Yearly BTX'!AZ24</f>
        <v>84559.396469996063</v>
      </c>
      <c r="ES24" s="201">
        <f>'[3]Yearly BTX'!BA24</f>
        <v>84217.585264735477</v>
      </c>
      <c r="ET24" s="201">
        <f>'[3]Yearly BTX'!BB24</f>
        <v>83868.717424422997</v>
      </c>
      <c r="EU24" s="201">
        <f>'[3]Yearly BTX'!BC24</f>
        <v>83512.792949058639</v>
      </c>
      <c r="EV24" s="201">
        <f>'[3]Yearly BTX'!BD24</f>
        <v>83149.811838642359</v>
      </c>
      <c r="EW24" s="201">
        <f>'[3]Yearly BTX'!BE24</f>
        <v>81868.588270072127</v>
      </c>
      <c r="EX24" s="201">
        <f>'[3]Yearly BTX'!BF24</f>
        <v>80578.896739439617</v>
      </c>
      <c r="EY24" s="201">
        <f>'[3]Yearly BTX'!BG24</f>
        <v>79280.737246744829</v>
      </c>
      <c r="EZ24" s="201">
        <f>'[3]Yearly BTX'!BH24</f>
        <v>77974.109791987765</v>
      </c>
      <c r="FA24" s="201">
        <f>'[3]Yearly BTX'!BI24</f>
        <v>76659.014375168437</v>
      </c>
      <c r="FB24" s="201">
        <f>'[3]Yearly BTX'!BJ24</f>
        <v>75335.450996286818</v>
      </c>
      <c r="FC24" s="201">
        <f>'[3]Yearly BTX'!BK24</f>
        <v>74003.41965534295</v>
      </c>
      <c r="FD24" s="201">
        <f>'[3]Yearly BTX'!BL24</f>
        <v>72662.920352336791</v>
      </c>
      <c r="FE24" s="201">
        <f>'[3]Yearly BTX'!BM24</f>
        <v>71313.953087268383</v>
      </c>
      <c r="FF24" s="201">
        <f>'[3]Yearly BTX'!BN24</f>
        <v>69956.517860137683</v>
      </c>
      <c r="FG24" s="201"/>
      <c r="FH24" s="201">
        <f t="shared" si="170"/>
        <v>326650.44792778848</v>
      </c>
      <c r="FI24" s="201">
        <f t="shared" si="110"/>
        <v>324781.44484485575</v>
      </c>
      <c r="FJ24" s="201">
        <f t="shared" si="111"/>
        <v>322922.47177712561</v>
      </c>
      <c r="FK24" s="201">
        <f t="shared" si="112"/>
        <v>321073.48069323553</v>
      </c>
      <c r="FL24" s="201">
        <f t="shared" si="113"/>
        <v>319234.42358573189</v>
      </c>
      <c r="FM24" s="201">
        <f t="shared" si="114"/>
        <v>317405.25247381232</v>
      </c>
      <c r="FN24" s="201">
        <f t="shared" si="115"/>
        <v>315585.91940602323</v>
      </c>
      <c r="FO24" s="201">
        <f t="shared" si="116"/>
        <v>313776.37646291399</v>
      </c>
      <c r="FP24" s="201">
        <f t="shared" si="117"/>
        <v>311976.57575964782</v>
      </c>
      <c r="FQ24" s="201">
        <f t="shared" si="118"/>
        <v>310186.46944856993</v>
      </c>
      <c r="FR24" s="201">
        <f t="shared" si="119"/>
        <v>308406.00972173316</v>
      </c>
      <c r="FS24" s="201">
        <f t="shared" si="120"/>
        <v>305823.7294085247</v>
      </c>
      <c r="FT24" s="201">
        <f t="shared" si="121"/>
        <v>303237.37920359749</v>
      </c>
      <c r="FU24" s="201">
        <f t="shared" si="122"/>
        <v>300647.14750259975</v>
      </c>
      <c r="FV24" s="201">
        <f t="shared" si="123"/>
        <v>298053.21914455912</v>
      </c>
      <c r="FW24" s="201">
        <f t="shared" si="124"/>
        <v>295455.77545748046</v>
      </c>
      <c r="FX24" s="201">
        <f t="shared" si="125"/>
        <v>292854.99430344644</v>
      </c>
      <c r="FY24" s="201">
        <f t="shared" si="126"/>
        <v>290251.05012322613</v>
      </c>
      <c r="FZ24" s="201">
        <f t="shared" si="127"/>
        <v>287644.11398039747</v>
      </c>
      <c r="GA24" s="201">
        <f t="shared" si="128"/>
        <v>285034.35360498598</v>
      </c>
      <c r="GB24" s="201">
        <f t="shared" si="129"/>
        <v>282421.9334366275</v>
      </c>
      <c r="GC24" s="201">
        <f t="shared" si="130"/>
        <v>276727.08134100394</v>
      </c>
      <c r="GD24" s="201">
        <f t="shared" si="131"/>
        <v>271054.83397011767</v>
      </c>
      <c r="GE24" s="201">
        <f t="shared" si="132"/>
        <v>265405.10976236977</v>
      </c>
      <c r="GF24" s="201">
        <f t="shared" si="133"/>
        <v>259777.82587865513</v>
      </c>
      <c r="GG24" s="201">
        <f t="shared" si="134"/>
        <v>254172.89823009609</v>
      </c>
      <c r="GH24" s="201">
        <f t="shared" si="135"/>
        <v>248590.24150541335</v>
      </c>
      <c r="GI24" s="201">
        <f t="shared" si="136"/>
        <v>243029.76919793664</v>
      </c>
      <c r="GJ24" s="201">
        <f t="shared" si="137"/>
        <v>237491.39363225922</v>
      </c>
      <c r="GK24" s="201">
        <f t="shared" si="138"/>
        <v>231975.02599054098</v>
      </c>
      <c r="GL24" s="201">
        <f t="shared" si="139"/>
        <v>226480.57633846294</v>
      </c>
      <c r="HG24" s="75"/>
      <c r="HH24" s="76" t="s">
        <v>104</v>
      </c>
      <c r="HI24" s="76" t="s">
        <v>105</v>
      </c>
      <c r="HJ24" s="76" t="s">
        <v>106</v>
      </c>
      <c r="HK24" s="76" t="s">
        <v>107</v>
      </c>
      <c r="HM24" s="76" t="s">
        <v>38</v>
      </c>
      <c r="HN24" s="76" t="s">
        <v>109</v>
      </c>
    </row>
    <row r="25" spans="1:223" outlineLevel="1">
      <c r="A25" s="375"/>
      <c r="B25" s="1" t="s">
        <v>101</v>
      </c>
      <c r="C25" s="5" t="s">
        <v>197</v>
      </c>
      <c r="D25" s="141">
        <f>'[2]Yearly BTX'!D25</f>
        <v>164402.51278930038</v>
      </c>
      <c r="E25" s="141">
        <f>'[2]Yearly BTX'!E25</f>
        <v>162720.17094486987</v>
      </c>
      <c r="F25" s="141">
        <f>'[2]Yearly BTX'!F25</f>
        <v>161049.65548463783</v>
      </c>
      <c r="G25" s="141">
        <f>'[2]Yearly BTX'!G25</f>
        <v>159390.90730724882</v>
      </c>
      <c r="H25" s="141">
        <f>'[2]Yearly BTX'!H25</f>
        <v>157743.867402162</v>
      </c>
      <c r="I25" s="141">
        <f>'[2]Yearly BTX'!I25</f>
        <v>156108.4768523009</v>
      </c>
      <c r="J25" s="141">
        <f>'[2]Yearly BTX'!J25</f>
        <v>154484.67683665545</v>
      </c>
      <c r="K25" s="141">
        <f>'[2]Yearly BTX'!K25</f>
        <v>152872.40863283555</v>
      </c>
      <c r="L25" s="141">
        <f>'[2]Yearly BTX'!L25</f>
        <v>151271.61361957865</v>
      </c>
      <c r="M25" s="141">
        <f>'[2]Yearly BTX'!M25</f>
        <v>149682.23327920979</v>
      </c>
      <c r="N25" s="141">
        <f>'[2]Yearly BTX'!N25</f>
        <v>148104.20920005642</v>
      </c>
      <c r="O25" s="141">
        <f>'[2]Yearly BTX'!O25</f>
        <v>145280.14508045185</v>
      </c>
      <c r="P25" s="141">
        <f>'[2]Yearly BTX'!P25</f>
        <v>142463.27946667926</v>
      </c>
      <c r="Q25" s="141">
        <f>'[2]Yearly BTX'!Q25</f>
        <v>139653.81403966001</v>
      </c>
      <c r="R25" s="141">
        <f>'[2]Yearly BTX'!R25</f>
        <v>136851.94623237266</v>
      </c>
      <c r="S25" s="141">
        <f>'[2]Yearly BTX'!S25</f>
        <v>134057.86928642946</v>
      </c>
      <c r="T25" s="141">
        <f>'[2]Yearly BTX'!T25</f>
        <v>131271.77230802304</v>
      </c>
      <c r="U25" s="141">
        <f>'[2]Yearly BTX'!U25</f>
        <v>128493.84032325029</v>
      </c>
      <c r="V25" s="141">
        <f>'[2]Yearly BTX'!V25</f>
        <v>125724.25433281939</v>
      </c>
      <c r="W25" s="141">
        <f>'[2]Yearly BTX'!W25</f>
        <v>122963.19136614633</v>
      </c>
      <c r="X25" s="141">
        <f>'[2]Yearly BTX'!X25</f>
        <v>120210.82453484686</v>
      </c>
      <c r="Y25" s="141">
        <f>'[2]Yearly BTX'!Y25</f>
        <v>114774.91855732107</v>
      </c>
      <c r="Z25" s="141">
        <f>'[2]Yearly BTX'!Z25</f>
        <v>109380.32618400258</v>
      </c>
      <c r="AA25" s="141">
        <f>'[2]Yearly BTX'!AA25</f>
        <v>104026.92461947458</v>
      </c>
      <c r="AB25" s="141">
        <f>'[2]Yearly BTX'!AB25</f>
        <v>98714.589525831805</v>
      </c>
      <c r="AC25" s="141">
        <f>'[2]Yearly BTX'!AC25</f>
        <v>93443.195058368379</v>
      </c>
      <c r="AD25" s="141">
        <f>'[2]Yearly BTX'!AD25</f>
        <v>88212.613900789031</v>
      </c>
      <c r="AE25" s="141">
        <f>'[2]Yearly BTX'!AE25</f>
        <v>83022.717299948752</v>
      </c>
      <c r="AF25" s="141">
        <f>'[2]Yearly BTX'!AF25</f>
        <v>77873.375100126446</v>
      </c>
      <c r="AG25" s="141">
        <f>'[2]Yearly BTX'!AG25</f>
        <v>72764.455776837465</v>
      </c>
      <c r="AH25" s="141">
        <f>'[2]Yearly BTX'!AH25</f>
        <v>67695.826470190266</v>
      </c>
      <c r="AI25" s="141"/>
      <c r="AJ25" s="141">
        <f>'[3]Yearly BTX'!D25</f>
        <v>7866.5635989003513</v>
      </c>
      <c r="AK25" s="141">
        <f>'[3]Yearly BTX'!E25</f>
        <v>7839.7323237772243</v>
      </c>
      <c r="AL25" s="141">
        <f>'[3]Yearly BTX'!F25</f>
        <v>7812.7311308803573</v>
      </c>
      <c r="AM25" s="141">
        <f>'[3]Yearly BTX'!G25</f>
        <v>7785.5600202097548</v>
      </c>
      <c r="AN25" s="141">
        <f>'[3]Yearly BTX'!H25</f>
        <v>7758.2189917654177</v>
      </c>
      <c r="AO25" s="141">
        <f>'[3]Yearly BTX'!I25</f>
        <v>7730.7080455473442</v>
      </c>
      <c r="AP25" s="141">
        <f>'[3]Yearly BTX'!J25</f>
        <v>7703.0271815555325</v>
      </c>
      <c r="AQ25" s="141">
        <f>'[3]Yearly BTX'!K25</f>
        <v>7675.1763997899861</v>
      </c>
      <c r="AR25" s="141">
        <f>'[3]Yearly BTX'!L25</f>
        <v>7647.1557002507025</v>
      </c>
      <c r="AS25" s="141">
        <f>'[3]Yearly BTX'!M25</f>
        <v>7618.9650829376842</v>
      </c>
      <c r="AT25" s="141">
        <f>'[3]Yearly BTX'!N25</f>
        <v>7590.6045478509286</v>
      </c>
      <c r="AU25" s="141">
        <f>'[3]Yearly BTX'!O25</f>
        <v>7497.1891051139874</v>
      </c>
      <c r="AV25" s="141">
        <f>'[3]Yearly BTX'!P25</f>
        <v>7402.4992790740225</v>
      </c>
      <c r="AW25" s="141">
        <f>'[3]Yearly BTX'!Q25</f>
        <v>7306.5350697310369</v>
      </c>
      <c r="AX25" s="141">
        <f>'[3]Yearly BTX'!R25</f>
        <v>7209.2964770850294</v>
      </c>
      <c r="AY25" s="141">
        <f>'[3]Yearly BTX'!S25</f>
        <v>7110.7835011360003</v>
      </c>
      <c r="AZ25" s="141">
        <f>'[3]Yearly BTX'!T25</f>
        <v>7010.9961418839503</v>
      </c>
      <c r="BA25" s="141">
        <f>'[3]Yearly BTX'!U25</f>
        <v>6909.9343993288767</v>
      </c>
      <c r="BB25" s="141">
        <f>'[3]Yearly BTX'!V25</f>
        <v>6807.5982734707823</v>
      </c>
      <c r="BC25" s="141">
        <f>'[3]Yearly BTX'!W25</f>
        <v>6703.9877643096661</v>
      </c>
      <c r="BD25" s="141">
        <f>'[3]Yearly BTX'!X25</f>
        <v>6599.1028718455273</v>
      </c>
      <c r="BE25" s="141">
        <f>'[3]Yearly BTX'!Y25</f>
        <v>6344.1223726016506</v>
      </c>
      <c r="BF25" s="141">
        <f>'[3]Yearly BTX'!Z25</f>
        <v>6087.612613394148</v>
      </c>
      <c r="BG25" s="141">
        <f>'[3]Yearly BTX'!AA25</f>
        <v>5829.5735942230185</v>
      </c>
      <c r="BH25" s="141">
        <f>'[3]Yearly BTX'!AB25</f>
        <v>5570.0053150882632</v>
      </c>
      <c r="BI25" s="141">
        <f>'[3]Yearly BTX'!AC25</f>
        <v>5308.907775989881</v>
      </c>
      <c r="BJ25" s="141">
        <f>'[3]Yearly BTX'!AD25</f>
        <v>5046.280976927872</v>
      </c>
      <c r="BK25" s="141">
        <f>'[3]Yearly BTX'!AE25</f>
        <v>4782.1249179022379</v>
      </c>
      <c r="BL25" s="141">
        <f>'[3]Yearly BTX'!AF25</f>
        <v>4516.439598912978</v>
      </c>
      <c r="BM25" s="141">
        <f>'[3]Yearly BTX'!AG25</f>
        <v>4249.2250199600912</v>
      </c>
      <c r="BN25" s="141">
        <f>'[3]Yearly BTX'!AH25</f>
        <v>3980.4811810435785</v>
      </c>
      <c r="BP25" s="141">
        <f t="shared" si="171"/>
        <v>172269.07638820074</v>
      </c>
      <c r="BQ25" s="141">
        <f t="shared" si="140"/>
        <v>170559.90326864709</v>
      </c>
      <c r="BR25" s="141">
        <f t="shared" si="141"/>
        <v>168862.38661551819</v>
      </c>
      <c r="BS25" s="141">
        <f t="shared" si="142"/>
        <v>167176.46732745858</v>
      </c>
      <c r="BT25" s="141">
        <f t="shared" si="143"/>
        <v>165502.0863939274</v>
      </c>
      <c r="BU25" s="141">
        <f t="shared" si="144"/>
        <v>163839.18489784823</v>
      </c>
      <c r="BV25" s="141">
        <f t="shared" si="145"/>
        <v>162187.70401821099</v>
      </c>
      <c r="BW25" s="141">
        <f t="shared" si="146"/>
        <v>160547.58503262553</v>
      </c>
      <c r="BX25" s="141">
        <f t="shared" si="147"/>
        <v>158918.76931982936</v>
      </c>
      <c r="BY25" s="141">
        <f t="shared" si="148"/>
        <v>157301.19836214746</v>
      </c>
      <c r="BZ25" s="141">
        <f t="shared" si="149"/>
        <v>155694.81374790735</v>
      </c>
      <c r="CA25" s="141">
        <f t="shared" si="150"/>
        <v>152777.33418556585</v>
      </c>
      <c r="CB25" s="141">
        <f t="shared" si="151"/>
        <v>149865.77874575328</v>
      </c>
      <c r="CC25" s="141">
        <f t="shared" si="152"/>
        <v>146960.34910939104</v>
      </c>
      <c r="CD25" s="141">
        <f t="shared" si="153"/>
        <v>144061.2427094577</v>
      </c>
      <c r="CE25" s="141">
        <f t="shared" si="154"/>
        <v>141168.65278756546</v>
      </c>
      <c r="CF25" s="141">
        <f t="shared" si="155"/>
        <v>138282.76844990699</v>
      </c>
      <c r="CG25" s="141">
        <f t="shared" si="156"/>
        <v>135403.77472257917</v>
      </c>
      <c r="CH25" s="141">
        <f t="shared" si="157"/>
        <v>132531.85260629017</v>
      </c>
      <c r="CI25" s="141">
        <f t="shared" si="158"/>
        <v>129667.179130456</v>
      </c>
      <c r="CJ25" s="141">
        <f t="shared" si="159"/>
        <v>126809.92740669238</v>
      </c>
      <c r="CK25" s="141">
        <f t="shared" si="160"/>
        <v>121119.04092992272</v>
      </c>
      <c r="CL25" s="141">
        <f t="shared" si="161"/>
        <v>115467.93879739672</v>
      </c>
      <c r="CM25" s="141">
        <f t="shared" si="162"/>
        <v>109856.4982136976</v>
      </c>
      <c r="CN25" s="141">
        <f t="shared" si="163"/>
        <v>104284.59484092006</v>
      </c>
      <c r="CO25" s="141">
        <f t="shared" si="164"/>
        <v>98752.102834358258</v>
      </c>
      <c r="CP25" s="141">
        <f t="shared" si="165"/>
        <v>93258.894877716899</v>
      </c>
      <c r="CQ25" s="141">
        <f t="shared" si="166"/>
        <v>87804.842217850994</v>
      </c>
      <c r="CR25" s="141">
        <f t="shared" si="167"/>
        <v>82389.814699039431</v>
      </c>
      <c r="CS25" s="141">
        <f t="shared" si="168"/>
        <v>77013.680796797562</v>
      </c>
      <c r="CT25" s="141">
        <f t="shared" si="169"/>
        <v>71676.307651233845</v>
      </c>
      <c r="CU25" s="141"/>
      <c r="CV25" s="141">
        <f>'[2]Yearly BTX'!AJ25</f>
        <v>164402.51278930038</v>
      </c>
      <c r="CW25" s="141">
        <f>'[2]Yearly BTX'!AK25</f>
        <v>163161.90074735443</v>
      </c>
      <c r="CX25" s="141">
        <f>'[2]Yearly BTX'!AL25</f>
        <v>161928.81858574689</v>
      </c>
      <c r="CY25" s="141">
        <f>'[2]Yearly BTX'!AM25</f>
        <v>160703.233338138</v>
      </c>
      <c r="CZ25" s="141">
        <f>'[2]Yearly BTX'!AN25</f>
        <v>159485.11205459796</v>
      </c>
      <c r="DA25" s="141">
        <f>'[2]Yearly BTX'!AO25</f>
        <v>158274.42180348904</v>
      </c>
      <c r="DB25" s="141">
        <f>'[2]Yearly BTX'!AP25</f>
        <v>157071.1296733171</v>
      </c>
      <c r="DC25" s="141">
        <f>'[2]Yearly BTX'!AQ25</f>
        <v>155875.20277455306</v>
      </c>
      <c r="DD25" s="141">
        <f>'[2]Yearly BTX'!AR25</f>
        <v>154686.60824142533</v>
      </c>
      <c r="DE25" s="141">
        <f>'[2]Yearly BTX'!AS25</f>
        <v>153505.31323368193</v>
      </c>
      <c r="DF25" s="141">
        <f>'[2]Yearly BTX'!AT25</f>
        <v>152331.28493832442</v>
      </c>
      <c r="DG25" s="141">
        <f>'[2]Yearly BTX'!AU25</f>
        <v>150764.47836967948</v>
      </c>
      <c r="DH25" s="141">
        <f>'[2]Yearly BTX'!AV25</f>
        <v>149199.72175319475</v>
      </c>
      <c r="DI25" s="141">
        <f>'[2]Yearly BTX'!AW25</f>
        <v>147637.14439427841</v>
      </c>
      <c r="DJ25" s="141">
        <f>'[2]Yearly BTX'!AX25</f>
        <v>146076.87315725119</v>
      </c>
      <c r="DK25" s="141">
        <f>'[2]Yearly BTX'!AY25</f>
        <v>144519.03249664218</v>
      </c>
      <c r="DL25" s="141">
        <f>'[2]Yearly BTX'!AZ25</f>
        <v>142963.74448814389</v>
      </c>
      <c r="DM25" s="141">
        <f>'[2]Yearly BTX'!BA25</f>
        <v>141411.12885922921</v>
      </c>
      <c r="DN25" s="141">
        <f>'[2]Yearly BTX'!BB25</f>
        <v>139861.30301943477</v>
      </c>
      <c r="DO25" s="141">
        <f>'[2]Yearly BTX'!BC25</f>
        <v>138314.38209031281</v>
      </c>
      <c r="DP25" s="141">
        <f>'[2]Yearly BTX'!BD25</f>
        <v>136770.47893505538</v>
      </c>
      <c r="DQ25" s="141">
        <f>'[2]Yearly BTX'!BE25</f>
        <v>133741.18370476557</v>
      </c>
      <c r="DR25" s="141">
        <f>'[2]Yearly BTX'!BF25</f>
        <v>130733.2152221477</v>
      </c>
      <c r="DS25" s="141">
        <f>'[2]Yearly BTX'!BG25</f>
        <v>127746.51750737458</v>
      </c>
      <c r="DT25" s="141">
        <f>'[2]Yearly BTX'!BH25</f>
        <v>124781.03370380205</v>
      </c>
      <c r="DU25" s="141">
        <f>'[2]Yearly BTX'!BI25</f>
        <v>121836.70609700443</v>
      </c>
      <c r="DV25" s="141">
        <f>'[2]Yearly BTX'!BJ25</f>
        <v>118913.47613356021</v>
      </c>
      <c r="DW25" s="141">
        <f>'[2]Yearly BTX'!BK25</f>
        <v>116011.28443959098</v>
      </c>
      <c r="DX25" s="141">
        <f>'[2]Yearly BTX'!BL25</f>
        <v>113130.07083905564</v>
      </c>
      <c r="DY25" s="141">
        <f>'[2]Yearly BTX'!BM25</f>
        <v>110269.77437180365</v>
      </c>
      <c r="DZ25" s="141">
        <f>'[2]Yearly BTX'!BN25</f>
        <v>107430.33331138889</v>
      </c>
      <c r="EB25" s="141">
        <f>'[3]Yearly BTX'!AJ25</f>
        <v>7866.5635989003513</v>
      </c>
      <c r="EC25" s="141">
        <f>'[3]Yearly BTX'!AK25</f>
        <v>7861.0145249376883</v>
      </c>
      <c r="ED25" s="141">
        <f>'[3]Yearly BTX'!AL25</f>
        <v>7855.3804920881548</v>
      </c>
      <c r="EE25" s="141">
        <f>'[3]Yearly BTX'!AM25</f>
        <v>7849.6615003517545</v>
      </c>
      <c r="EF25" s="141">
        <f>'[3]Yearly BTX'!AN25</f>
        <v>7843.8575497284864</v>
      </c>
      <c r="EG25" s="141">
        <f>'[3]Yearly BTX'!AO25</f>
        <v>7837.9686402183488</v>
      </c>
      <c r="EH25" s="141">
        <f>'[3]Yearly BTX'!AP25</f>
        <v>7831.9947718213434</v>
      </c>
      <c r="EI25" s="141">
        <f>'[3]Yearly BTX'!AQ25</f>
        <v>7825.9359445374712</v>
      </c>
      <c r="EJ25" s="141">
        <f>'[3]Yearly BTX'!AR25</f>
        <v>7819.7921583667294</v>
      </c>
      <c r="EK25" s="141">
        <f>'[3]Yearly BTX'!AS25</f>
        <v>7813.5634133091216</v>
      </c>
      <c r="EL25" s="141">
        <f>'[3]Yearly BTX'!AT25</f>
        <v>7807.2497093646434</v>
      </c>
      <c r="EM25" s="141">
        <f>'[3]Yearly BTX'!AU25</f>
        <v>7780.2083969934238</v>
      </c>
      <c r="EN25" s="141">
        <f>'[3]Yearly BTX'!AV25</f>
        <v>7752.5298929706905</v>
      </c>
      <c r="EO25" s="141">
        <f>'[3]Yearly BTX'!AW25</f>
        <v>7724.21419729645</v>
      </c>
      <c r="EP25" s="141">
        <f>'[3]Yearly BTX'!AX25</f>
        <v>7695.2613099706978</v>
      </c>
      <c r="EQ25" s="141">
        <f>'[3]Yearly BTX'!AY25</f>
        <v>7665.6712309934337</v>
      </c>
      <c r="ER25" s="141">
        <f>'[3]Yearly BTX'!AZ25</f>
        <v>7635.4439603646588</v>
      </c>
      <c r="ES25" s="141">
        <f>'[3]Yearly BTX'!BA25</f>
        <v>7604.5794980843739</v>
      </c>
      <c r="ET25" s="141">
        <f>'[3]Yearly BTX'!BB25</f>
        <v>7573.0778441525772</v>
      </c>
      <c r="EU25" s="141">
        <f>'[3]Yearly BTX'!BC25</f>
        <v>7540.9389985692715</v>
      </c>
      <c r="EV25" s="141">
        <f>'[3]Yearly BTX'!BD25</f>
        <v>7508.162961334453</v>
      </c>
      <c r="EW25" s="141">
        <f>'[3]Yearly BTX'!BE25</f>
        <v>7392.4725571108647</v>
      </c>
      <c r="EX25" s="141">
        <f>'[3]Yearly BTX'!BF25</f>
        <v>7276.0175229054639</v>
      </c>
      <c r="EY25" s="141">
        <f>'[3]Yearly BTX'!BG25</f>
        <v>7158.7978587182497</v>
      </c>
      <c r="EZ25" s="141">
        <f>'[3]Yearly BTX'!BH25</f>
        <v>7040.8135645492221</v>
      </c>
      <c r="FA25" s="141">
        <f>'[3]Yearly BTX'!BI25</f>
        <v>6922.0646403983819</v>
      </c>
      <c r="FB25" s="141">
        <f>'[3]Yearly BTX'!BJ25</f>
        <v>6802.5510862657266</v>
      </c>
      <c r="FC25" s="141">
        <f>'[3]Yearly BTX'!BK25</f>
        <v>6682.2729021512614</v>
      </c>
      <c r="FD25" s="141">
        <f>'[3]Yearly BTX'!BL25</f>
        <v>6561.230088054981</v>
      </c>
      <c r="FE25" s="141">
        <f>'[3]Yearly BTX'!BM25</f>
        <v>6439.422643976889</v>
      </c>
      <c r="FF25" s="141">
        <f>'[3]Yearly BTX'!BN25</f>
        <v>6316.8505699169827</v>
      </c>
      <c r="FG25" s="141"/>
      <c r="FH25" s="141">
        <f t="shared" si="170"/>
        <v>172269.07638820074</v>
      </c>
      <c r="FI25" s="141">
        <f t="shared" si="110"/>
        <v>171022.91527229213</v>
      </c>
      <c r="FJ25" s="141">
        <f t="shared" si="111"/>
        <v>169784.19907783504</v>
      </c>
      <c r="FK25" s="141">
        <f t="shared" si="112"/>
        <v>168552.89483848977</v>
      </c>
      <c r="FL25" s="141">
        <f t="shared" si="113"/>
        <v>167328.96960432644</v>
      </c>
      <c r="FM25" s="141">
        <f t="shared" si="114"/>
        <v>166112.39044370738</v>
      </c>
      <c r="FN25" s="141">
        <f t="shared" si="115"/>
        <v>164903.12444513844</v>
      </c>
      <c r="FO25" s="141">
        <f t="shared" si="116"/>
        <v>163701.13871909052</v>
      </c>
      <c r="FP25" s="141">
        <f t="shared" si="117"/>
        <v>162506.40039979207</v>
      </c>
      <c r="FQ25" s="141">
        <f t="shared" si="118"/>
        <v>161318.87664699103</v>
      </c>
      <c r="FR25" s="141">
        <f t="shared" si="119"/>
        <v>160138.53464768906</v>
      </c>
      <c r="FS25" s="141">
        <f t="shared" si="120"/>
        <v>158544.68676667291</v>
      </c>
      <c r="FT25" s="141">
        <f t="shared" si="121"/>
        <v>156952.25164616544</v>
      </c>
      <c r="FU25" s="141">
        <f t="shared" si="122"/>
        <v>155361.35859157486</v>
      </c>
      <c r="FV25" s="141">
        <f t="shared" si="123"/>
        <v>153772.13446722188</v>
      </c>
      <c r="FW25" s="141">
        <f t="shared" si="124"/>
        <v>152184.70372763561</v>
      </c>
      <c r="FX25" s="141">
        <f t="shared" si="125"/>
        <v>150599.18844850853</v>
      </c>
      <c r="FY25" s="141">
        <f t="shared" si="126"/>
        <v>149015.70835731359</v>
      </c>
      <c r="FZ25" s="141">
        <f t="shared" si="127"/>
        <v>147434.38086358734</v>
      </c>
      <c r="GA25" s="141">
        <f t="shared" si="128"/>
        <v>145855.32108888208</v>
      </c>
      <c r="GB25" s="141">
        <f t="shared" si="129"/>
        <v>144278.64189638983</v>
      </c>
      <c r="GC25" s="141">
        <f t="shared" si="130"/>
        <v>141133.65626187643</v>
      </c>
      <c r="GD25" s="141">
        <f t="shared" si="131"/>
        <v>138009.23274505316</v>
      </c>
      <c r="GE25" s="141">
        <f t="shared" si="132"/>
        <v>134905.31536609284</v>
      </c>
      <c r="GF25" s="141">
        <f t="shared" si="133"/>
        <v>131821.84726835127</v>
      </c>
      <c r="GG25" s="141">
        <f t="shared" si="134"/>
        <v>128758.77073740281</v>
      </c>
      <c r="GH25" s="141">
        <f t="shared" si="135"/>
        <v>125716.02721982593</v>
      </c>
      <c r="GI25" s="141">
        <f t="shared" si="136"/>
        <v>122693.55734174224</v>
      </c>
      <c r="GJ25" s="141">
        <f t="shared" si="137"/>
        <v>119691.30092711063</v>
      </c>
      <c r="GK25" s="141">
        <f t="shared" si="138"/>
        <v>116709.19701578053</v>
      </c>
      <c r="GL25" s="141">
        <f t="shared" si="139"/>
        <v>113747.18388130587</v>
      </c>
      <c r="HG25" s="218"/>
      <c r="HH25" s="14"/>
      <c r="HI25" s="76"/>
      <c r="HJ25" s="76"/>
      <c r="HK25" s="76"/>
      <c r="HM25" s="76"/>
      <c r="HN25" s="76"/>
    </row>
    <row r="26" spans="1:223" s="14" customFormat="1" outlineLevel="1">
      <c r="A26" s="376"/>
      <c r="B26" s="10" t="s">
        <v>102</v>
      </c>
      <c r="C26" s="62" t="s">
        <v>197</v>
      </c>
      <c r="D26" s="156">
        <f>'[2]Yearly BTX'!D26</f>
        <v>474719.77116129483</v>
      </c>
      <c r="E26" s="156">
        <f>'[2]Yearly BTX'!E26</f>
        <v>469861.93217907281</v>
      </c>
      <c r="F26" s="156">
        <f>'[2]Yearly BTX'!F26</f>
        <v>465038.24242185423</v>
      </c>
      <c r="G26" s="156">
        <f>'[2]Yearly BTX'!G26</f>
        <v>460248.53123177332</v>
      </c>
      <c r="H26" s="156">
        <f>'[2]Yearly BTX'!H26</f>
        <v>455492.62821319595</v>
      </c>
      <c r="I26" s="156">
        <f>'[2]Yearly BTX'!I26</f>
        <v>450770.36324037035</v>
      </c>
      <c r="J26" s="156">
        <f>'[2]Yearly BTX'!J26</f>
        <v>446081.56646494125</v>
      </c>
      <c r="K26" s="156">
        <f>'[2]Yearly BTX'!K26</f>
        <v>441426.0683233228</v>
      </c>
      <c r="L26" s="156">
        <f>'[2]Yearly BTX'!L26</f>
        <v>436803.69954393915</v>
      </c>
      <c r="M26" s="156">
        <f>'[2]Yearly BTX'!M26</f>
        <v>432214.29115432926</v>
      </c>
      <c r="N26" s="156">
        <f>'[2]Yearly BTX'!N26</f>
        <v>427657.67448811833</v>
      </c>
      <c r="O26" s="156">
        <f>'[2]Yearly BTX'!O26</f>
        <v>419503.06024373817</v>
      </c>
      <c r="P26" s="156">
        <f>'[2]Yearly BTX'!P26</f>
        <v>411369.23201401986</v>
      </c>
      <c r="Q26" s="156">
        <f>'[2]Yearly BTX'!Q26</f>
        <v>403256.7721618432</v>
      </c>
      <c r="R26" s="156">
        <f>'[2]Yearly BTX'!R26</f>
        <v>395166.25078395952</v>
      </c>
      <c r="S26" s="156">
        <f>'[2]Yearly BTX'!S26</f>
        <v>387098.22587435768</v>
      </c>
      <c r="T26" s="156">
        <f>'[2]Yearly BTX'!T26</f>
        <v>379053.24348581384</v>
      </c>
      <c r="U26" s="156">
        <f>'[2]Yearly BTX'!U26</f>
        <v>371031.83788964106</v>
      </c>
      <c r="V26" s="156">
        <f>'[2]Yearly BTX'!V26</f>
        <v>363034.5317336584</v>
      </c>
      <c r="W26" s="156">
        <f>'[2]Yearly BTX'!W26</f>
        <v>355061.83619839733</v>
      </c>
      <c r="X26" s="156">
        <f>'[2]Yearly BTX'!X26</f>
        <v>347114.25115156185</v>
      </c>
      <c r="Y26" s="156">
        <f>'[2]Yearly BTX'!Y26</f>
        <v>331417.82414492243</v>
      </c>
      <c r="Z26" s="156">
        <f>'[2]Yearly BTX'!Z26</f>
        <v>315840.69205903809</v>
      </c>
      <c r="AA26" s="156">
        <f>'[2]Yearly BTX'!AA26</f>
        <v>300382.5003165293</v>
      </c>
      <c r="AB26" s="156">
        <f>'[2]Yearly BTX'!AB26</f>
        <v>285042.88988601073</v>
      </c>
      <c r="AC26" s="156">
        <f>'[2]Yearly BTX'!AC26</f>
        <v>269821.49738514132</v>
      </c>
      <c r="AD26" s="156">
        <f>'[2]Yearly BTX'!AD26</f>
        <v>254717.9551822982</v>
      </c>
      <c r="AE26" s="156">
        <f>'[2]Yearly BTX'!AE26</f>
        <v>239731.8914968895</v>
      </c>
      <c r="AF26" s="156">
        <f>'[2]Yearly BTX'!AF26</f>
        <v>224862.93049832049</v>
      </c>
      <c r="AG26" s="156">
        <f>'[2]Yearly BTX'!AG26</f>
        <v>210110.69240362942</v>
      </c>
      <c r="AH26" s="156">
        <f>'[2]Yearly BTX'!AH26</f>
        <v>195474.79357380574</v>
      </c>
      <c r="AI26" s="156"/>
      <c r="AJ26" s="156">
        <f>'[3]Yearly BTX'!D26</f>
        <v>54944.231755177709</v>
      </c>
      <c r="AK26" s="156">
        <f>'[3]Yearly BTX'!E26</f>
        <v>54756.827969507154</v>
      </c>
      <c r="AL26" s="156">
        <f>'[3]Yearly BTX'!F26</f>
        <v>54568.237388430673</v>
      </c>
      <c r="AM26" s="156">
        <f>'[3]Yearly BTX'!G26</f>
        <v>54378.460011948293</v>
      </c>
      <c r="AN26" s="156">
        <f>'[3]Yearly BTX'!H26</f>
        <v>54187.495840059993</v>
      </c>
      <c r="AO26" s="156">
        <f>'[3]Yearly BTX'!I26</f>
        <v>53995.344872765796</v>
      </c>
      <c r="AP26" s="156">
        <f>'[3]Yearly BTX'!J26</f>
        <v>53802.007110065671</v>
      </c>
      <c r="AQ26" s="156">
        <f>'[3]Yearly BTX'!K26</f>
        <v>53607.482551959634</v>
      </c>
      <c r="AR26" s="156">
        <f>'[3]Yearly BTX'!L26</f>
        <v>53411.771198447699</v>
      </c>
      <c r="AS26" s="156">
        <f>'[3]Yearly BTX'!M26</f>
        <v>53214.873049529851</v>
      </c>
      <c r="AT26" s="156">
        <f>'[3]Yearly BTX'!N26</f>
        <v>53016.788105206077</v>
      </c>
      <c r="AU26" s="156">
        <f>'[3]Yearly BTX'!O26</f>
        <v>52364.325353113345</v>
      </c>
      <c r="AV26" s="156">
        <f>'[3]Yearly BTX'!P26</f>
        <v>51702.961635476262</v>
      </c>
      <c r="AW26" s="156">
        <f>'[3]Yearly BTX'!Q26</f>
        <v>51032.696952294857</v>
      </c>
      <c r="AX26" s="156">
        <f>'[3]Yearly BTX'!R26</f>
        <v>50353.5313035691</v>
      </c>
      <c r="AY26" s="156">
        <f>'[3]Yearly BTX'!S26</f>
        <v>49665.464689299013</v>
      </c>
      <c r="AZ26" s="156">
        <f>'[3]Yearly BTX'!T26</f>
        <v>48968.497109484582</v>
      </c>
      <c r="BA26" s="156">
        <f>'[3]Yearly BTX'!U26</f>
        <v>48262.628564125815</v>
      </c>
      <c r="BB26" s="156">
        <f>'[3]Yearly BTX'!V26</f>
        <v>47547.859053222703</v>
      </c>
      <c r="BC26" s="156">
        <f>'[3]Yearly BTX'!W26</f>
        <v>46824.188576775261</v>
      </c>
      <c r="BD26" s="156">
        <f>'[3]Yearly BTX'!X26</f>
        <v>46091.617134783475</v>
      </c>
      <c r="BE26" s="156">
        <f>'[3]Yearly BTX'!Y26</f>
        <v>44310.698762056549</v>
      </c>
      <c r="BF26" s="156">
        <f>'[3]Yearly BTX'!Z26</f>
        <v>42519.099230676424</v>
      </c>
      <c r="BG26" s="156">
        <f>'[3]Yearly BTX'!AA26</f>
        <v>40716.818540643078</v>
      </c>
      <c r="BH26" s="156">
        <f>'[3]Yearly BTX'!AB26</f>
        <v>38903.856691956535</v>
      </c>
      <c r="BI26" s="156">
        <f>'[3]Yearly BTX'!AC26</f>
        <v>37080.213684616778</v>
      </c>
      <c r="BJ26" s="156">
        <f>'[3]Yearly BTX'!AD26</f>
        <v>35245.889518623815</v>
      </c>
      <c r="BK26" s="156">
        <f>'[3]Yearly BTX'!AE26</f>
        <v>33400.884193977647</v>
      </c>
      <c r="BL26" s="156">
        <f>'[3]Yearly BTX'!AF26</f>
        <v>31545.19771067828</v>
      </c>
      <c r="BM26" s="156">
        <f>'[3]Yearly BTX'!AG26</f>
        <v>29678.830068725703</v>
      </c>
      <c r="BN26" s="156">
        <f>'[3]Yearly BTX'!AH26</f>
        <v>27801.781268119921</v>
      </c>
      <c r="BP26" s="156">
        <f t="shared" si="171"/>
        <v>529664.0029164725</v>
      </c>
      <c r="BQ26" s="156">
        <f t="shared" si="140"/>
        <v>524618.76014857995</v>
      </c>
      <c r="BR26" s="156">
        <f t="shared" si="141"/>
        <v>519606.47981028492</v>
      </c>
      <c r="BS26" s="156">
        <f t="shared" si="142"/>
        <v>514626.99124372163</v>
      </c>
      <c r="BT26" s="156">
        <f t="shared" si="143"/>
        <v>509680.12405325595</v>
      </c>
      <c r="BU26" s="156">
        <f t="shared" si="144"/>
        <v>504765.70811313612</v>
      </c>
      <c r="BV26" s="156">
        <f t="shared" si="145"/>
        <v>499883.57357500691</v>
      </c>
      <c r="BW26" s="156">
        <f t="shared" si="146"/>
        <v>495033.55087528244</v>
      </c>
      <c r="BX26" s="156">
        <f t="shared" si="147"/>
        <v>490215.47074238682</v>
      </c>
      <c r="BY26" s="156">
        <f t="shared" si="148"/>
        <v>485429.16420385911</v>
      </c>
      <c r="BZ26" s="156">
        <f t="shared" si="149"/>
        <v>480674.46259332442</v>
      </c>
      <c r="CA26" s="156">
        <f t="shared" si="150"/>
        <v>471867.38559685153</v>
      </c>
      <c r="CB26" s="156">
        <f t="shared" si="151"/>
        <v>463072.19364949613</v>
      </c>
      <c r="CC26" s="156">
        <f t="shared" si="152"/>
        <v>454289.46911413805</v>
      </c>
      <c r="CD26" s="156">
        <f t="shared" si="153"/>
        <v>445519.78208752861</v>
      </c>
      <c r="CE26" s="156">
        <f t="shared" si="154"/>
        <v>436763.69056365668</v>
      </c>
      <c r="CF26" s="156">
        <f t="shared" si="155"/>
        <v>428021.74059529841</v>
      </c>
      <c r="CG26" s="156">
        <f t="shared" si="156"/>
        <v>419294.46645376686</v>
      </c>
      <c r="CH26" s="156">
        <f t="shared" si="157"/>
        <v>410582.39078688109</v>
      </c>
      <c r="CI26" s="156">
        <f t="shared" si="158"/>
        <v>401886.02477517258</v>
      </c>
      <c r="CJ26" s="156">
        <f t="shared" si="159"/>
        <v>393205.86828634533</v>
      </c>
      <c r="CK26" s="156">
        <f t="shared" si="160"/>
        <v>375728.52290697896</v>
      </c>
      <c r="CL26" s="156">
        <f t="shared" si="161"/>
        <v>358359.79128971451</v>
      </c>
      <c r="CM26" s="156">
        <f t="shared" si="162"/>
        <v>341099.31885717239</v>
      </c>
      <c r="CN26" s="156">
        <f t="shared" si="163"/>
        <v>323946.74657796725</v>
      </c>
      <c r="CO26" s="156">
        <f t="shared" si="164"/>
        <v>306901.71106975811</v>
      </c>
      <c r="CP26" s="156">
        <f t="shared" si="165"/>
        <v>289963.84470092203</v>
      </c>
      <c r="CQ26" s="156">
        <f t="shared" si="166"/>
        <v>273132.77569086716</v>
      </c>
      <c r="CR26" s="156">
        <f t="shared" si="167"/>
        <v>256408.12820899877</v>
      </c>
      <c r="CS26" s="156">
        <f t="shared" si="168"/>
        <v>239789.52247235514</v>
      </c>
      <c r="CT26" s="156">
        <f t="shared" si="169"/>
        <v>223276.57484192567</v>
      </c>
      <c r="CU26" s="156"/>
      <c r="CV26" s="156">
        <f>'[2]Yearly BTX'!AJ26</f>
        <v>474719.77116129483</v>
      </c>
      <c r="CW26" s="156">
        <f>'[2]Yearly BTX'!AK26</f>
        <v>471137.44717694481</v>
      </c>
      <c r="CX26" s="156">
        <f>'[2]Yearly BTX'!AL26</f>
        <v>467576.86606629216</v>
      </c>
      <c r="CY26" s="156">
        <f>'[2]Yearly BTX'!AM26</f>
        <v>464037.93263752386</v>
      </c>
      <c r="CZ26" s="156">
        <f>'[2]Yearly BTX'!AN26</f>
        <v>460520.55174621154</v>
      </c>
      <c r="DA26" s="156">
        <f>'[2]Yearly BTX'!AO26</f>
        <v>457024.62830074556</v>
      </c>
      <c r="DB26" s="156">
        <f>'[2]Yearly BTX'!AP26</f>
        <v>453550.06726768211</v>
      </c>
      <c r="DC26" s="156">
        <f>'[2]Yearly BTX'!AQ26</f>
        <v>450096.77367700264</v>
      </c>
      <c r="DD26" s="156">
        <f>'[2]Yearly BTX'!AR26</f>
        <v>446664.65262728906</v>
      </c>
      <c r="DE26" s="156">
        <f>'[2]Yearly BTX'!AS26</f>
        <v>443253.60929081263</v>
      </c>
      <c r="DF26" s="156">
        <f>'[2]Yearly BTX'!AT26</f>
        <v>439863.5489185403</v>
      </c>
      <c r="DG26" s="156">
        <f>'[2]Yearly BTX'!AU26</f>
        <v>435339.32332671864</v>
      </c>
      <c r="DH26" s="156">
        <f>'[2]Yearly BTX'!AV26</f>
        <v>430821.01706547086</v>
      </c>
      <c r="DI26" s="156">
        <f>'[2]Yearly BTX'!AW26</f>
        <v>426309.00351007428</v>
      </c>
      <c r="DJ26" s="156">
        <f>'[2]Yearly BTX'!AX26</f>
        <v>421803.64898705442</v>
      </c>
      <c r="DK26" s="156">
        <f>'[2]Yearly BTX'!AY26</f>
        <v>417305.31286455318</v>
      </c>
      <c r="DL26" s="156">
        <f>'[2]Yearly BTX'!AZ26</f>
        <v>412814.34764171339</v>
      </c>
      <c r="DM26" s="156">
        <f>'[2]Yearly BTX'!BA26</f>
        <v>408331.0990370863</v>
      </c>
      <c r="DN26" s="156">
        <f>'[2]Yearly BTX'!BB26</f>
        <v>403855.90607607609</v>
      </c>
      <c r="DO26" s="156">
        <f>'[2]Yearly BTX'!BC26</f>
        <v>399389.10117742739</v>
      </c>
      <c r="DP26" s="156">
        <f>'[2]Yearly BTX'!BD26</f>
        <v>394931.01023876679</v>
      </c>
      <c r="DQ26" s="156">
        <f>'[2]Yearly BTX'!BE26</f>
        <v>386183.78178036597</v>
      </c>
      <c r="DR26" s="156">
        <f>'[2]Yearly BTX'!BF26</f>
        <v>377498.13528079691</v>
      </c>
      <c r="DS26" s="156">
        <f>'[2]Yearly BTX'!BG26</f>
        <v>368873.90909574961</v>
      </c>
      <c r="DT26" s="156">
        <f>'[2]Yearly BTX'!BH26</f>
        <v>360310.93904906494</v>
      </c>
      <c r="DU26" s="156">
        <f>'[2]Yearly BTX'!BI26</f>
        <v>351809.0584877003</v>
      </c>
      <c r="DV26" s="156">
        <f>'[2]Yearly BTX'!BJ26</f>
        <v>343368.09833597456</v>
      </c>
      <c r="DW26" s="156">
        <f>'[2]Yearly BTX'!BK26</f>
        <v>334987.88714909938</v>
      </c>
      <c r="DX26" s="156">
        <f>'[2]Yearly BTX'!BL26</f>
        <v>326668.25116600527</v>
      </c>
      <c r="DY26" s="156">
        <f>'[2]Yearly BTX'!BM26</f>
        <v>318409.01436147082</v>
      </c>
      <c r="DZ26" s="156">
        <f>'[2]Yearly BTX'!BN26</f>
        <v>310209.99849756126</v>
      </c>
      <c r="EB26" s="156">
        <f>'[3]Yearly BTX'!AJ26</f>
        <v>54944.231755177709</v>
      </c>
      <c r="EC26" s="156">
        <f>'[3]Yearly BTX'!AK26</f>
        <v>54905.474094097604</v>
      </c>
      <c r="ED26" s="156">
        <f>'[3]Yearly BTX'!AL26</f>
        <v>54866.123035314551</v>
      </c>
      <c r="EE26" s="156">
        <f>'[3]Yearly BTX'!AM26</f>
        <v>54826.178578828542</v>
      </c>
      <c r="EF26" s="156">
        <f>'[3]Yearly BTX'!AN26</f>
        <v>54785.640724639568</v>
      </c>
      <c r="EG26" s="156">
        <f>'[3]Yearly BTX'!AO26</f>
        <v>54744.509472747632</v>
      </c>
      <c r="EH26" s="156">
        <f>'[3]Yearly BTX'!AP26</f>
        <v>54702.784823152753</v>
      </c>
      <c r="EI26" s="156">
        <f>'[3]Yearly BTX'!AQ26</f>
        <v>54660.466775854919</v>
      </c>
      <c r="EJ26" s="156">
        <f>'[3]Yearly BTX'!AR26</f>
        <v>54617.55533085412</v>
      </c>
      <c r="EK26" s="156">
        <f>'[3]Yearly BTX'!AS26</f>
        <v>54574.050488150373</v>
      </c>
      <c r="EL26" s="156">
        <f>'[3]Yearly BTX'!AT26</f>
        <v>54529.952247743669</v>
      </c>
      <c r="EM26" s="156">
        <f>'[3]Yearly BTX'!AU26</f>
        <v>54341.081451085251</v>
      </c>
      <c r="EN26" s="156">
        <f>'[3]Yearly BTX'!AV26</f>
        <v>54147.760171654641</v>
      </c>
      <c r="EO26" s="156">
        <f>'[3]Yearly BTX'!AW26</f>
        <v>53949.988409451886</v>
      </c>
      <c r="EP26" s="156">
        <f>'[3]Yearly BTX'!AX26</f>
        <v>53747.766164476954</v>
      </c>
      <c r="EQ26" s="156">
        <f>'[3]Yearly BTX'!AY26</f>
        <v>53541.093436729854</v>
      </c>
      <c r="ER26" s="156">
        <f>'[3]Yearly BTX'!AZ26</f>
        <v>53329.970226210586</v>
      </c>
      <c r="ES26" s="156">
        <f>'[3]Yearly BTX'!BA26</f>
        <v>53114.396532919141</v>
      </c>
      <c r="ET26" s="156">
        <f>'[3]Yearly BTX'!BB26</f>
        <v>52894.372356855529</v>
      </c>
      <c r="EU26" s="156">
        <f>'[3]Yearly BTX'!BC26</f>
        <v>52669.897698019769</v>
      </c>
      <c r="EV26" s="156">
        <f>'[3]Yearly BTX'!BD26</f>
        <v>52440.97255641182</v>
      </c>
      <c r="EW26" s="156">
        <f>'[3]Yearly BTX'!BE26</f>
        <v>51632.929717681123</v>
      </c>
      <c r="EX26" s="156">
        <f>'[3]Yearly BTX'!BF26</f>
        <v>50819.54629962382</v>
      </c>
      <c r="EY26" s="156">
        <f>'[3]Yearly BTX'!BG26</f>
        <v>50000.822302239918</v>
      </c>
      <c r="EZ26" s="156">
        <f>'[3]Yearly BTX'!BH26</f>
        <v>49176.757725529409</v>
      </c>
      <c r="FA26" s="156">
        <f>'[3]Yearly BTX'!BI26</f>
        <v>48347.352569492301</v>
      </c>
      <c r="FB26" s="156">
        <f>'[3]Yearly BTX'!BJ26</f>
        <v>47512.606834128579</v>
      </c>
      <c r="FC26" s="156">
        <f>'[3]Yearly BTX'!BK26</f>
        <v>46672.520519438265</v>
      </c>
      <c r="FD26" s="156">
        <f>'[3]Yearly BTX'!BL26</f>
        <v>45827.093625421345</v>
      </c>
      <c r="FE26" s="156">
        <f>'[3]Yearly BTX'!BM26</f>
        <v>44976.326152077825</v>
      </c>
      <c r="FF26" s="156">
        <f>'[3]Yearly BTX'!BN26</f>
        <v>44120.218099407699</v>
      </c>
      <c r="FG26" s="156"/>
      <c r="FH26" s="156">
        <f t="shared" si="170"/>
        <v>529664.0029164725</v>
      </c>
      <c r="FI26" s="156">
        <f t="shared" si="110"/>
        <v>526042.92127104243</v>
      </c>
      <c r="FJ26" s="156">
        <f t="shared" si="111"/>
        <v>522442.98910160671</v>
      </c>
      <c r="FK26" s="156">
        <f t="shared" si="112"/>
        <v>518864.11121635238</v>
      </c>
      <c r="FL26" s="156">
        <f t="shared" si="113"/>
        <v>515306.19247085112</v>
      </c>
      <c r="FM26" s="156">
        <f t="shared" si="114"/>
        <v>511769.13777349319</v>
      </c>
      <c r="FN26" s="156">
        <f t="shared" si="115"/>
        <v>508252.85209083487</v>
      </c>
      <c r="FO26" s="156">
        <f t="shared" si="116"/>
        <v>504757.24045285757</v>
      </c>
      <c r="FP26" s="156">
        <f t="shared" si="117"/>
        <v>501282.2079581432</v>
      </c>
      <c r="FQ26" s="156">
        <f t="shared" si="118"/>
        <v>497827.65977896302</v>
      </c>
      <c r="FR26" s="156">
        <f t="shared" si="119"/>
        <v>494393.50116628397</v>
      </c>
      <c r="FS26" s="156">
        <f t="shared" si="120"/>
        <v>489680.40477780392</v>
      </c>
      <c r="FT26" s="156">
        <f t="shared" si="121"/>
        <v>484968.7772371255</v>
      </c>
      <c r="FU26" s="156">
        <f t="shared" si="122"/>
        <v>480258.99191952619</v>
      </c>
      <c r="FV26" s="156">
        <f t="shared" si="123"/>
        <v>475551.41515153134</v>
      </c>
      <c r="FW26" s="156">
        <f t="shared" si="124"/>
        <v>470846.40630128304</v>
      </c>
      <c r="FX26" s="156">
        <f t="shared" si="125"/>
        <v>466144.31786792399</v>
      </c>
      <c r="FY26" s="156">
        <f t="shared" si="126"/>
        <v>461445.49557000544</v>
      </c>
      <c r="FZ26" s="156">
        <f t="shared" si="127"/>
        <v>456750.27843293163</v>
      </c>
      <c r="GA26" s="156">
        <f t="shared" si="128"/>
        <v>452058.99887544714</v>
      </c>
      <c r="GB26" s="156">
        <f t="shared" si="129"/>
        <v>447371.9827951786</v>
      </c>
      <c r="GC26" s="156">
        <f t="shared" si="130"/>
        <v>437816.71149804711</v>
      </c>
      <c r="GD26" s="156">
        <f t="shared" si="131"/>
        <v>428317.6815804207</v>
      </c>
      <c r="GE26" s="156">
        <f t="shared" si="132"/>
        <v>418874.73139798956</v>
      </c>
      <c r="GF26" s="156">
        <f t="shared" si="133"/>
        <v>409487.69677459437</v>
      </c>
      <c r="GG26" s="156">
        <f t="shared" si="134"/>
        <v>400156.4110571926</v>
      </c>
      <c r="GH26" s="156">
        <f t="shared" si="135"/>
        <v>390880.70517010312</v>
      </c>
      <c r="GI26" s="156">
        <f t="shared" si="136"/>
        <v>381660.40766853763</v>
      </c>
      <c r="GJ26" s="156">
        <f t="shared" si="137"/>
        <v>372495.34479142661</v>
      </c>
      <c r="GK26" s="156">
        <f t="shared" si="138"/>
        <v>363385.34051354864</v>
      </c>
      <c r="GL26" s="156">
        <f t="shared" si="139"/>
        <v>354330.21659696894</v>
      </c>
      <c r="HG26" s="75" t="s">
        <v>34</v>
      </c>
      <c r="HH26" s="354">
        <f>HH16</f>
        <v>12265621.896158934</v>
      </c>
      <c r="HI26" s="74"/>
      <c r="HJ26" s="79" t="s">
        <v>35</v>
      </c>
      <c r="HK26" s="74"/>
      <c r="HL26" s="14" t="s">
        <v>35</v>
      </c>
      <c r="HM26" s="74"/>
      <c r="HN26" s="195" t="s">
        <v>35</v>
      </c>
    </row>
    <row r="27" spans="1:223" s="1" customFormat="1" outlineLevel="1">
      <c r="A27" s="1" t="s">
        <v>49</v>
      </c>
      <c r="B27" s="1" t="s">
        <v>50</v>
      </c>
      <c r="C27" s="12" t="s">
        <v>197</v>
      </c>
      <c r="D27" s="123">
        <f>'[2]Yearly BTX'!D27</f>
        <v>2886020.8424498597</v>
      </c>
      <c r="E27" s="123">
        <f>'[2]Yearly BTX'!E27</f>
        <v>2866264.2533941707</v>
      </c>
      <c r="F27" s="123">
        <f>'[2]Yearly BTX'!F27</f>
        <v>2846642.910351045</v>
      </c>
      <c r="G27" s="123">
        <f>'[2]Yearly BTX'!G27</f>
        <v>2827155.8874782803</v>
      </c>
      <c r="H27" s="123">
        <f>'[2]Yearly BTX'!H27</f>
        <v>2807802.2652716348</v>
      </c>
      <c r="I27" s="123">
        <f>'[2]Yearly BTX'!I27</f>
        <v>2788581.1305214386</v>
      </c>
      <c r="J27" s="123">
        <f>'[2]Yearly BTX'!J27</f>
        <v>2769491.5762695041</v>
      </c>
      <c r="K27" s="123">
        <f>'[2]Yearly BTX'!K27</f>
        <v>2750532.7017663312</v>
      </c>
      <c r="L27" s="123">
        <f>'[2]Yearly BTX'!L27</f>
        <v>2731703.6124286042</v>
      </c>
      <c r="M27" s="123">
        <f>'[2]Yearly BTX'!M27</f>
        <v>2713003.4197969805</v>
      </c>
      <c r="N27" s="123">
        <f>'[2]Yearly BTX'!N27</f>
        <v>2694431.2414941695</v>
      </c>
      <c r="O27" s="205">
        <f>'[2]Yearly BTX'!O27</f>
        <v>2675986.2011832953</v>
      </c>
      <c r="P27" s="123">
        <f>'[2]Yearly BTX'!P27</f>
        <v>2657667.4285265482</v>
      </c>
      <c r="Q27" s="123">
        <f>'[2]Yearly BTX'!Q27</f>
        <v>2639474.059144116</v>
      </c>
      <c r="R27" s="123">
        <f>'[2]Yearly BTX'!R27</f>
        <v>2621405.2345733983</v>
      </c>
      <c r="S27" s="123">
        <f>'[2]Yearly BTX'!S27</f>
        <v>2603460.1022284995</v>
      </c>
      <c r="T27" s="123">
        <f>'[2]Yearly BTX'!T27</f>
        <v>2585637.8153599999</v>
      </c>
      <c r="U27" s="123">
        <f>'[2]Yearly BTX'!U27</f>
        <v>2567937.5330150002</v>
      </c>
      <c r="V27" s="123">
        <f>'[2]Yearly BTX'!V27</f>
        <v>2550358.4199974411</v>
      </c>
      <c r="W27" s="123">
        <f>'[2]Yearly BTX'!W27</f>
        <v>2532899.6468286952</v>
      </c>
      <c r="X27" s="123">
        <f>'[2]Yearly BTX'!X27</f>
        <v>2515560.3897084258</v>
      </c>
      <c r="Y27" s="205">
        <f>'[2]Yearly BTX'!Y27</f>
        <v>2498339.8304757178</v>
      </c>
      <c r="Z27" s="123">
        <f>'[2]Yearly BTX'!Z27</f>
        <v>2481237.15657047</v>
      </c>
      <c r="AA27" s="123">
        <f>'[2]Yearly BTX'!AA27</f>
        <v>2464251.5609950558</v>
      </c>
      <c r="AB27" s="123">
        <f>'[2]Yearly BTX'!AB27</f>
        <v>2447382.2422762443</v>
      </c>
      <c r="AC27" s="123">
        <f>'[2]Yearly BTX'!AC27</f>
        <v>2430628.4044273817</v>
      </c>
      <c r="AD27" s="123">
        <f>'[2]Yearly BTX'!AD27</f>
        <v>2413989.2569108331</v>
      </c>
      <c r="AE27" s="123">
        <f>'[2]Yearly BTX'!AE27</f>
        <v>2397464.0146006802</v>
      </c>
      <c r="AF27" s="123">
        <f>'[2]Yearly BTX'!AF27</f>
        <v>2381051.8977456749</v>
      </c>
      <c r="AG27" s="123">
        <f>'[2]Yearly BTX'!AG27</f>
        <v>2364752.1319324463</v>
      </c>
      <c r="AH27" s="123">
        <f>'[2]Yearly BTX'!AH27</f>
        <v>2348563.9480489595</v>
      </c>
      <c r="AI27" s="194"/>
      <c r="AJ27" s="123">
        <f>'[3]Yearly BTX'!D27</f>
        <v>2855341.1859065234</v>
      </c>
      <c r="AK27" s="123">
        <f>'[3]Yearly BTX'!E27</f>
        <v>2855341.1859065234</v>
      </c>
      <c r="AL27" s="123">
        <f>'[3]Yearly BTX'!F27</f>
        <v>2855341.1859065234</v>
      </c>
      <c r="AM27" s="123">
        <f>'[3]Yearly BTX'!G27</f>
        <v>2855341.1859065234</v>
      </c>
      <c r="AN27" s="123">
        <f>'[3]Yearly BTX'!H27</f>
        <v>2855341.1859065234</v>
      </c>
      <c r="AO27" s="123">
        <f>'[3]Yearly BTX'!I27</f>
        <v>2855341.1859065234</v>
      </c>
      <c r="AP27" s="123">
        <f>'[3]Yearly BTX'!J27</f>
        <v>2855341.1859065234</v>
      </c>
      <c r="AQ27" s="123">
        <f>'[3]Yearly BTX'!K27</f>
        <v>2855341.1859065234</v>
      </c>
      <c r="AR27" s="123">
        <f>'[3]Yearly BTX'!L27</f>
        <v>2855341.1859065234</v>
      </c>
      <c r="AS27" s="123">
        <f>'[3]Yearly BTX'!M27</f>
        <v>2855341.1859065234</v>
      </c>
      <c r="AT27" s="123">
        <f>'[3]Yearly BTX'!N27</f>
        <v>2855341.1859065234</v>
      </c>
      <c r="AU27" s="123">
        <f>'[3]Yearly BTX'!O27</f>
        <v>2855341.1859065234</v>
      </c>
      <c r="AV27" s="123">
        <f>'[3]Yearly BTX'!P27</f>
        <v>2855341.1859065234</v>
      </c>
      <c r="AW27" s="123">
        <f>'[3]Yearly BTX'!Q27</f>
        <v>2855341.1859065234</v>
      </c>
      <c r="AX27" s="123">
        <f>'[3]Yearly BTX'!R27</f>
        <v>2855341.1859065234</v>
      </c>
      <c r="AY27" s="123">
        <f>'[3]Yearly BTX'!S27</f>
        <v>2855341.1859065234</v>
      </c>
      <c r="AZ27" s="123">
        <f>'[3]Yearly BTX'!T27</f>
        <v>2855341.1859065234</v>
      </c>
      <c r="BA27" s="123">
        <f>'[3]Yearly BTX'!U27</f>
        <v>2855341.1859065234</v>
      </c>
      <c r="BB27" s="123">
        <f>'[3]Yearly BTX'!V27</f>
        <v>2855341.1859065234</v>
      </c>
      <c r="BC27" s="123">
        <f>'[3]Yearly BTX'!W27</f>
        <v>2855341.1859065234</v>
      </c>
      <c r="BD27" s="123">
        <f>'[3]Yearly BTX'!X27</f>
        <v>2855341.1859065234</v>
      </c>
      <c r="BE27" s="123">
        <f>'[3]Yearly BTX'!Y27</f>
        <v>2855341.1859065234</v>
      </c>
      <c r="BF27" s="123">
        <f>'[3]Yearly BTX'!Z27</f>
        <v>2855341.1859065234</v>
      </c>
      <c r="BG27" s="123">
        <f>'[3]Yearly BTX'!AA27</f>
        <v>2855341.1859065234</v>
      </c>
      <c r="BH27" s="123">
        <f>'[3]Yearly BTX'!AB27</f>
        <v>2855341.1859065234</v>
      </c>
      <c r="BI27" s="123">
        <f>'[3]Yearly BTX'!AC27</f>
        <v>2855341.1859065234</v>
      </c>
      <c r="BJ27" s="123">
        <f>'[3]Yearly BTX'!AD27</f>
        <v>2855341.1859065234</v>
      </c>
      <c r="BK27" s="123">
        <f>'[3]Yearly BTX'!AE27</f>
        <v>2855341.1859065234</v>
      </c>
      <c r="BL27" s="123">
        <f>'[3]Yearly BTX'!AF27</f>
        <v>2855341.1859065234</v>
      </c>
      <c r="BM27" s="123">
        <f>'[3]Yearly BTX'!AG27</f>
        <v>2855341.1859065234</v>
      </c>
      <c r="BN27" s="123">
        <f>'[3]Yearly BTX'!AH27</f>
        <v>2855341.1859065234</v>
      </c>
      <c r="BP27" s="123">
        <f t="shared" si="171"/>
        <v>5741362.0283563826</v>
      </c>
      <c r="BQ27" s="123">
        <f t="shared" si="140"/>
        <v>5721605.4393006936</v>
      </c>
      <c r="BR27" s="123">
        <f t="shared" si="141"/>
        <v>5701984.0962575683</v>
      </c>
      <c r="BS27" s="123">
        <f t="shared" si="142"/>
        <v>5682497.0733848037</v>
      </c>
      <c r="BT27" s="123">
        <f t="shared" si="143"/>
        <v>5663143.4511781577</v>
      </c>
      <c r="BU27" s="123">
        <f t="shared" si="144"/>
        <v>5643922.3164279619</v>
      </c>
      <c r="BV27" s="123">
        <f t="shared" si="145"/>
        <v>5624832.7621760275</v>
      </c>
      <c r="BW27" s="123">
        <f t="shared" si="146"/>
        <v>5605873.8876728546</v>
      </c>
      <c r="BX27" s="123">
        <f t="shared" si="147"/>
        <v>5587044.7983351275</v>
      </c>
      <c r="BY27" s="123">
        <f t="shared" si="148"/>
        <v>5568344.6057035038</v>
      </c>
      <c r="BZ27" s="123">
        <f t="shared" si="149"/>
        <v>5549772.4274006933</v>
      </c>
      <c r="CA27" s="205">
        <f t="shared" si="150"/>
        <v>5531327.3870898187</v>
      </c>
      <c r="CB27" s="123">
        <f t="shared" si="151"/>
        <v>5513008.6144330716</v>
      </c>
      <c r="CC27" s="123">
        <f t="shared" si="152"/>
        <v>5494815.2450506389</v>
      </c>
      <c r="CD27" s="123">
        <f t="shared" si="153"/>
        <v>5476746.4204799216</v>
      </c>
      <c r="CE27" s="123">
        <f t="shared" si="154"/>
        <v>5458801.2881350229</v>
      </c>
      <c r="CF27" s="123">
        <f t="shared" si="155"/>
        <v>5440979.0012665233</v>
      </c>
      <c r="CG27" s="123">
        <f t="shared" si="156"/>
        <v>5423278.7189215235</v>
      </c>
      <c r="CH27" s="123">
        <f t="shared" si="157"/>
        <v>5405699.6059039645</v>
      </c>
      <c r="CI27" s="123">
        <f t="shared" si="158"/>
        <v>5388240.8327352181</v>
      </c>
      <c r="CJ27" s="123">
        <f t="shared" si="159"/>
        <v>5370901.5756149497</v>
      </c>
      <c r="CK27" s="205">
        <f t="shared" si="160"/>
        <v>5353681.0163822416</v>
      </c>
      <c r="CL27" s="123">
        <f t="shared" si="161"/>
        <v>5336578.3424769938</v>
      </c>
      <c r="CM27" s="123">
        <f t="shared" si="162"/>
        <v>5319592.7469015792</v>
      </c>
      <c r="CN27" s="123">
        <f t="shared" si="163"/>
        <v>5302723.4281827677</v>
      </c>
      <c r="CO27" s="123">
        <f t="shared" si="164"/>
        <v>5285969.5903339051</v>
      </c>
      <c r="CP27" s="123">
        <f t="shared" si="165"/>
        <v>5269330.4428173564</v>
      </c>
      <c r="CQ27" s="123">
        <f t="shared" si="166"/>
        <v>5252805.2005072031</v>
      </c>
      <c r="CR27" s="123">
        <f t="shared" si="167"/>
        <v>5236393.0836521983</v>
      </c>
      <c r="CS27" s="123">
        <f t="shared" si="168"/>
        <v>5220093.3178389696</v>
      </c>
      <c r="CT27" s="123">
        <f t="shared" si="169"/>
        <v>5203905.1339554824</v>
      </c>
      <c r="CU27" s="194"/>
      <c r="CV27" s="123">
        <f>'[2]Yearly BTX'!AJ27</f>
        <v>2886020.8424498597</v>
      </c>
      <c r="CW27" s="123">
        <f>'[2]Yearly BTX'!AK27</f>
        <v>2866264.2533941707</v>
      </c>
      <c r="CX27" s="123">
        <f>'[2]Yearly BTX'!AL27</f>
        <v>2846642.910351045</v>
      </c>
      <c r="CY27" s="123">
        <f>'[2]Yearly BTX'!AM27</f>
        <v>2827155.8874782803</v>
      </c>
      <c r="CZ27" s="123">
        <f>'[2]Yearly BTX'!AN27</f>
        <v>2807802.2652716348</v>
      </c>
      <c r="DA27" s="123">
        <f>'[2]Yearly BTX'!AO27</f>
        <v>2788581.1305214386</v>
      </c>
      <c r="DB27" s="123">
        <f>'[2]Yearly BTX'!AP27</f>
        <v>2769491.5762695041</v>
      </c>
      <c r="DC27" s="123">
        <f>'[2]Yearly BTX'!AQ27</f>
        <v>2750532.7017663312</v>
      </c>
      <c r="DD27" s="123">
        <f>'[2]Yearly BTX'!AR27</f>
        <v>2731703.6124286042</v>
      </c>
      <c r="DE27" s="123">
        <f>'[2]Yearly BTX'!AS27</f>
        <v>2713003.4197969805</v>
      </c>
      <c r="DF27" s="123">
        <f>'[2]Yearly BTX'!AT27</f>
        <v>2694431.2414941695</v>
      </c>
      <c r="DG27" s="123">
        <f>'[2]Yearly BTX'!AU27</f>
        <v>2675986.2011832953</v>
      </c>
      <c r="DH27" s="123">
        <f>'[2]Yearly BTX'!AV27</f>
        <v>2657667.4285265482</v>
      </c>
      <c r="DI27" s="123">
        <f>'[2]Yearly BTX'!AW27</f>
        <v>2639474.059144116</v>
      </c>
      <c r="DJ27" s="123">
        <f>'[2]Yearly BTX'!AX27</f>
        <v>2621405.2345733983</v>
      </c>
      <c r="DK27" s="123">
        <f>'[2]Yearly BTX'!AY27</f>
        <v>2603460.1022284995</v>
      </c>
      <c r="DL27" s="123">
        <f>'[2]Yearly BTX'!AZ27</f>
        <v>2585637.8153599999</v>
      </c>
      <c r="DM27" s="123">
        <f>'[2]Yearly BTX'!BA27</f>
        <v>2567937.5330150002</v>
      </c>
      <c r="DN27" s="123">
        <f>'[2]Yearly BTX'!BB27</f>
        <v>2550358.4199974411</v>
      </c>
      <c r="DO27" s="123">
        <f>'[2]Yearly BTX'!BC27</f>
        <v>2532899.6468286952</v>
      </c>
      <c r="DP27" s="123">
        <f>'[2]Yearly BTX'!BD27</f>
        <v>2515560.3897084258</v>
      </c>
      <c r="DQ27" s="123">
        <f>'[2]Yearly BTX'!BE27</f>
        <v>2498339.8304757178</v>
      </c>
      <c r="DR27" s="123">
        <f>'[2]Yearly BTX'!BF27</f>
        <v>2481237.15657047</v>
      </c>
      <c r="DS27" s="123">
        <f>'[2]Yearly BTX'!BG27</f>
        <v>2464251.5609950558</v>
      </c>
      <c r="DT27" s="123">
        <f>'[2]Yearly BTX'!BH27</f>
        <v>2447382.2422762443</v>
      </c>
      <c r="DU27" s="123">
        <f>'[2]Yearly BTX'!BI27</f>
        <v>2430628.4044273817</v>
      </c>
      <c r="DV27" s="123">
        <f>'[2]Yearly BTX'!BJ27</f>
        <v>2413989.2569108331</v>
      </c>
      <c r="DW27" s="123">
        <f>'[2]Yearly BTX'!BK27</f>
        <v>2397464.0146006802</v>
      </c>
      <c r="DX27" s="123">
        <f>'[2]Yearly BTX'!BL27</f>
        <v>2381051.8977456749</v>
      </c>
      <c r="DY27" s="123">
        <f>'[2]Yearly BTX'!BM27</f>
        <v>2364752.1319324463</v>
      </c>
      <c r="DZ27" s="123">
        <f>'[2]Yearly BTX'!BN27</f>
        <v>2348563.9480489595</v>
      </c>
      <c r="EB27" s="123">
        <f>'[3]Yearly BTX'!AJ27</f>
        <v>2855341.1859065234</v>
      </c>
      <c r="EC27" s="123">
        <f>'[3]Yearly BTX'!AK27</f>
        <v>2855341.1859065234</v>
      </c>
      <c r="ED27" s="123">
        <f>'[3]Yearly BTX'!AL27</f>
        <v>2855341.1859065234</v>
      </c>
      <c r="EE27" s="123">
        <f>'[3]Yearly BTX'!AM27</f>
        <v>2855341.1859065234</v>
      </c>
      <c r="EF27" s="123">
        <f>'[3]Yearly BTX'!AN27</f>
        <v>2855341.1859065234</v>
      </c>
      <c r="EG27" s="123">
        <f>'[3]Yearly BTX'!AO27</f>
        <v>2855341.1859065234</v>
      </c>
      <c r="EH27" s="123">
        <f>'[3]Yearly BTX'!AP27</f>
        <v>2855341.1859065234</v>
      </c>
      <c r="EI27" s="123">
        <f>'[3]Yearly BTX'!AQ27</f>
        <v>2855341.1859065234</v>
      </c>
      <c r="EJ27" s="123">
        <f>'[3]Yearly BTX'!AR27</f>
        <v>2855341.1859065234</v>
      </c>
      <c r="EK27" s="123">
        <f>'[3]Yearly BTX'!AS27</f>
        <v>2855341.1859065234</v>
      </c>
      <c r="EL27" s="123">
        <f>'[3]Yearly BTX'!AT27</f>
        <v>2855341.1859065234</v>
      </c>
      <c r="EM27" s="205">
        <f>'[3]Yearly BTX'!AU27</f>
        <v>2855341.1859065234</v>
      </c>
      <c r="EN27" s="123">
        <f>'[3]Yearly BTX'!AV27</f>
        <v>2855341.1859065234</v>
      </c>
      <c r="EO27" s="123">
        <f>'[3]Yearly BTX'!AW27</f>
        <v>2855341.1859065234</v>
      </c>
      <c r="EP27" s="123">
        <f>'[3]Yearly BTX'!AX27</f>
        <v>2855341.1859065234</v>
      </c>
      <c r="EQ27" s="123">
        <f>'[3]Yearly BTX'!AY27</f>
        <v>2855341.1859065234</v>
      </c>
      <c r="ER27" s="123">
        <f>'[3]Yearly BTX'!AZ27</f>
        <v>2855341.1859065234</v>
      </c>
      <c r="ES27" s="123">
        <f>'[3]Yearly BTX'!BA27</f>
        <v>2855341.1859065234</v>
      </c>
      <c r="ET27" s="123">
        <f>'[3]Yearly BTX'!BB27</f>
        <v>2855341.1859065234</v>
      </c>
      <c r="EU27" s="123">
        <f>'[3]Yearly BTX'!BC27</f>
        <v>2855341.1859065234</v>
      </c>
      <c r="EV27" s="123">
        <f>'[3]Yearly BTX'!BD27</f>
        <v>2855341.1859065234</v>
      </c>
      <c r="EW27" s="205">
        <f>'[3]Yearly BTX'!BE27</f>
        <v>2855341.1859065234</v>
      </c>
      <c r="EX27" s="123">
        <f>'[3]Yearly BTX'!BF27</f>
        <v>2855341.1859065234</v>
      </c>
      <c r="EY27" s="123">
        <f>'[3]Yearly BTX'!BG27</f>
        <v>2855341.1859065234</v>
      </c>
      <c r="EZ27" s="123">
        <f>'[3]Yearly BTX'!BH27</f>
        <v>2855341.1859065234</v>
      </c>
      <c r="FA27" s="123">
        <f>'[3]Yearly BTX'!BI27</f>
        <v>2855341.1859065234</v>
      </c>
      <c r="FB27" s="123">
        <f>'[3]Yearly BTX'!BJ27</f>
        <v>2855341.1859065234</v>
      </c>
      <c r="FC27" s="123">
        <f>'[3]Yearly BTX'!BK27</f>
        <v>2855341.1859065234</v>
      </c>
      <c r="FD27" s="123">
        <f>'[3]Yearly BTX'!BL27</f>
        <v>2855341.1859065234</v>
      </c>
      <c r="FE27" s="123">
        <f>'[3]Yearly BTX'!BM27</f>
        <v>2855341.1859065234</v>
      </c>
      <c r="FF27" s="123">
        <f>'[3]Yearly BTX'!BN27</f>
        <v>2855341.1859065234</v>
      </c>
      <c r="FG27" s="194"/>
      <c r="FH27" s="123">
        <f t="shared" si="170"/>
        <v>5741362.0283563826</v>
      </c>
      <c r="FI27" s="123">
        <f t="shared" si="110"/>
        <v>5721605.4393006936</v>
      </c>
      <c r="FJ27" s="123">
        <f t="shared" si="111"/>
        <v>5701984.0962575683</v>
      </c>
      <c r="FK27" s="123">
        <f t="shared" si="112"/>
        <v>5682497.0733848037</v>
      </c>
      <c r="FL27" s="123">
        <f t="shared" si="113"/>
        <v>5663143.4511781577</v>
      </c>
      <c r="FM27" s="123">
        <f t="shared" si="114"/>
        <v>5643922.3164279619</v>
      </c>
      <c r="FN27" s="123">
        <f t="shared" si="115"/>
        <v>5624832.7621760275</v>
      </c>
      <c r="FO27" s="123">
        <f t="shared" si="116"/>
        <v>5605873.8876728546</v>
      </c>
      <c r="FP27" s="123">
        <f t="shared" si="117"/>
        <v>5587044.7983351275</v>
      </c>
      <c r="FQ27" s="123">
        <f t="shared" si="118"/>
        <v>5568344.6057035038</v>
      </c>
      <c r="FR27" s="123">
        <f t="shared" si="119"/>
        <v>5549772.4274006933</v>
      </c>
      <c r="FS27" s="205">
        <f t="shared" si="120"/>
        <v>5531327.3870898187</v>
      </c>
      <c r="FT27" s="123">
        <f t="shared" si="121"/>
        <v>5513008.6144330716</v>
      </c>
      <c r="FU27" s="123">
        <f t="shared" si="122"/>
        <v>5494815.2450506389</v>
      </c>
      <c r="FV27" s="123">
        <f t="shared" si="123"/>
        <v>5476746.4204799216</v>
      </c>
      <c r="FW27" s="123">
        <f t="shared" si="124"/>
        <v>5458801.2881350229</v>
      </c>
      <c r="FX27" s="123">
        <f t="shared" si="125"/>
        <v>5440979.0012665233</v>
      </c>
      <c r="FY27" s="123">
        <f t="shared" si="126"/>
        <v>5423278.7189215235</v>
      </c>
      <c r="FZ27" s="123">
        <f t="shared" si="127"/>
        <v>5405699.6059039645</v>
      </c>
      <c r="GA27" s="123">
        <f t="shared" si="128"/>
        <v>5388240.8327352181</v>
      </c>
      <c r="GB27" s="123">
        <f t="shared" si="129"/>
        <v>5370901.5756149497</v>
      </c>
      <c r="GC27" s="205">
        <f t="shared" si="130"/>
        <v>5353681.0163822416</v>
      </c>
      <c r="GD27" s="123">
        <f t="shared" si="131"/>
        <v>5336578.3424769938</v>
      </c>
      <c r="GE27" s="123">
        <f t="shared" si="132"/>
        <v>5319592.7469015792</v>
      </c>
      <c r="GF27" s="123">
        <f t="shared" si="133"/>
        <v>5302723.4281827677</v>
      </c>
      <c r="GG27" s="123">
        <f t="shared" si="134"/>
        <v>5285969.5903339051</v>
      </c>
      <c r="GH27" s="123">
        <f t="shared" si="135"/>
        <v>5269330.4428173564</v>
      </c>
      <c r="GI27" s="123">
        <f t="shared" si="136"/>
        <v>5252805.2005072031</v>
      </c>
      <c r="GJ27" s="123">
        <f t="shared" si="137"/>
        <v>5236393.0836521983</v>
      </c>
      <c r="GK27" s="123">
        <f t="shared" si="138"/>
        <v>5220093.3178389696</v>
      </c>
      <c r="GL27" s="123">
        <f t="shared" si="139"/>
        <v>5203905.1339554824</v>
      </c>
      <c r="GP27" s="47" t="e">
        <f>#REF!</f>
        <v>#REF!</v>
      </c>
      <c r="GQ27" s="47" t="e">
        <f>#REF!</f>
        <v>#REF!</v>
      </c>
      <c r="HG27" s="75" t="s">
        <v>38</v>
      </c>
      <c r="HH27" s="74"/>
      <c r="HI27" s="74"/>
      <c r="HJ27" s="74"/>
      <c r="HK27" s="74"/>
      <c r="HM27" s="79">
        <f>SUM(HL17:HN20)</f>
        <v>3320026.8620220646</v>
      </c>
      <c r="HN27" s="74"/>
      <c r="HO27" s="74"/>
    </row>
    <row r="28" spans="1:223" outlineLevel="1">
      <c r="B28" s="9" t="s">
        <v>51</v>
      </c>
      <c r="C28" s="5" t="s">
        <v>197</v>
      </c>
      <c r="D28" s="124">
        <f>'[2]Yearly BTX'!D28</f>
        <v>0</v>
      </c>
      <c r="E28" s="124">
        <f>'[2]Yearly BTX'!E28</f>
        <v>4028.8140604151813</v>
      </c>
      <c r="F28" s="124">
        <f>'[2]Yearly BTX'!F28</f>
        <v>8002.4686967523048</v>
      </c>
      <c r="G28" s="124">
        <f>'[2]Yearly BTX'!G28</f>
        <v>11921.530309325271</v>
      </c>
      <c r="H28" s="124">
        <f>'[2]Yearly BTX'!H28</f>
        <v>15786.560128636276</v>
      </c>
      <c r="I28" s="124">
        <f>'[2]Yearly BTX'!I28</f>
        <v>19598.114259613998</v>
      </c>
      <c r="J28" s="124">
        <f>'[2]Yearly BTX'!J28</f>
        <v>23356.74372548837</v>
      </c>
      <c r="K28" s="124">
        <f>'[2]Yearly BTX'!K28</f>
        <v>27062.994511304823</v>
      </c>
      <c r="L28" s="124">
        <f>'[2]Yearly BTX'!L28</f>
        <v>30717.407607080997</v>
      </c>
      <c r="M28" s="124">
        <f>'[2]Yearly BTX'!M28</f>
        <v>34320.519050608549</v>
      </c>
      <c r="N28" s="124">
        <f>'[2]Yearly BTX'!N28</f>
        <v>37872.859969903155</v>
      </c>
      <c r="O28" s="219">
        <f>'[2]Yearly BTX'!O28</f>
        <v>57756.507817556849</v>
      </c>
      <c r="P28" s="219">
        <f>'[2]Yearly BTX'!P28</f>
        <v>77366.149233735079</v>
      </c>
      <c r="Q28" s="219">
        <f>'[2]Yearly BTX'!Q28</f>
        <v>96704.603907306417</v>
      </c>
      <c r="R28" s="219">
        <f>'[2]Yearly BTX'!R28</f>
        <v>115774.66576274084</v>
      </c>
      <c r="S28" s="219">
        <f>'[2]Yearly BTX'!S28</f>
        <v>134579.10318071872</v>
      </c>
      <c r="T28" s="219">
        <f>'[2]Yearly BTX'!T28</f>
        <v>153120.65921692632</v>
      </c>
      <c r="U28" s="219">
        <f>'[2]Yearly BTX'!U28</f>
        <v>171402.05181905319</v>
      </c>
      <c r="V28" s="219">
        <f>'[2]Yearly BTX'!V28</f>
        <v>189425.97404200525</v>
      </c>
      <c r="W28" s="219">
        <f>'[2]Yearly BTX'!W28</f>
        <v>207195.09426134793</v>
      </c>
      <c r="X28" s="219">
        <f>'[2]Yearly BTX'!X28</f>
        <v>224712.05638499334</v>
      </c>
      <c r="Y28" s="219">
        <f>'[2]Yearly BTX'!Y28</f>
        <v>238032.97023421459</v>
      </c>
      <c r="Z28" s="219">
        <f>'[2]Yearly BTX'!Z28</f>
        <v>251160.97381648875</v>
      </c>
      <c r="AA28" s="219">
        <f>'[2]Yearly BTX'!AA28</f>
        <v>264098.08406016591</v>
      </c>
      <c r="AB28" s="219">
        <f>'[2]Yearly BTX'!AB28</f>
        <v>276846.29931961204</v>
      </c>
      <c r="AC28" s="219">
        <f>'[2]Yearly BTX'!AC28</f>
        <v>289407.59953499155</v>
      </c>
      <c r="AD28" s="219">
        <f>'[2]Yearly BTX'!AD28</f>
        <v>301783.94639073306</v>
      </c>
      <c r="AE28" s="219">
        <f>'[2]Yearly BTX'!AE28</f>
        <v>313977.28347268753</v>
      </c>
      <c r="AF28" s="219">
        <f>'[2]Yearly BTX'!AF28</f>
        <v>325989.53642399074</v>
      </c>
      <c r="AG28" s="219">
        <f>'[2]Yearly BTX'!AG28</f>
        <v>337822.61309964029</v>
      </c>
      <c r="AH28" s="219">
        <f>'[2]Yearly BTX'!AH28</f>
        <v>349478.40371979668</v>
      </c>
      <c r="AI28" s="187"/>
      <c r="AJ28" s="124">
        <f>'[3]Yearly BTX'!D28</f>
        <v>0</v>
      </c>
      <c r="AK28" s="124">
        <f>'[3]Yearly BTX'!E28</f>
        <v>1514.7872549791523</v>
      </c>
      <c r="AL28" s="124">
        <f>'[3]Yearly BTX'!F28</f>
        <v>3029.5745099583046</v>
      </c>
      <c r="AM28" s="124">
        <f>'[3]Yearly BTX'!G28</f>
        <v>4544.3617649374564</v>
      </c>
      <c r="AN28" s="124">
        <f>'[3]Yearly BTX'!H28</f>
        <v>6059.1490199166092</v>
      </c>
      <c r="AO28" s="124">
        <f>'[3]Yearly BTX'!I28</f>
        <v>7573.9362748957601</v>
      </c>
      <c r="AP28" s="124">
        <f>'[3]Yearly BTX'!J28</f>
        <v>9088.7235298749129</v>
      </c>
      <c r="AQ28" s="124">
        <f>'[3]Yearly BTX'!K28</f>
        <v>10603.510784854065</v>
      </c>
      <c r="AR28" s="124">
        <f>'[3]Yearly BTX'!L28</f>
        <v>12118.298039833218</v>
      </c>
      <c r="AS28" s="124">
        <f>'[3]Yearly BTX'!M28</f>
        <v>13633.08529481237</v>
      </c>
      <c r="AT28" s="124">
        <f>'[3]Yearly BTX'!N28</f>
        <v>15147.87254979152</v>
      </c>
      <c r="AU28" s="219">
        <f>'[3]Yearly BTX'!O28</f>
        <v>26885.808998068533</v>
      </c>
      <c r="AV28" s="219">
        <f>'[3]Yearly BTX'!P28</f>
        <v>38623.745446345543</v>
      </c>
      <c r="AW28" s="219">
        <f>'[3]Yearly BTX'!Q28</f>
        <v>50361.681894622554</v>
      </c>
      <c r="AX28" s="219">
        <f>'[3]Yearly BTX'!R28</f>
        <v>62099.618342899565</v>
      </c>
      <c r="AY28" s="219">
        <f>'[3]Yearly BTX'!S28</f>
        <v>73837.55479117659</v>
      </c>
      <c r="AZ28" s="219">
        <f>'[3]Yearly BTX'!T28</f>
        <v>85575.491239453593</v>
      </c>
      <c r="BA28" s="219">
        <f>'[3]Yearly BTX'!U28</f>
        <v>97313.427687730611</v>
      </c>
      <c r="BB28" s="219">
        <f>'[3]Yearly BTX'!V28</f>
        <v>109051.3641360076</v>
      </c>
      <c r="BC28" s="219">
        <f>'[3]Yearly BTX'!W28</f>
        <v>120789.30058428463</v>
      </c>
      <c r="BD28" s="219">
        <f>'[3]Yearly BTX'!X28</f>
        <v>132527.23703256162</v>
      </c>
      <c r="BE28" s="219">
        <f>'[3]Yearly BTX'!Y28</f>
        <v>144520.96757895802</v>
      </c>
      <c r="BF28" s="219">
        <f>'[3]Yearly BTX'!Z28</f>
        <v>156514.69812535436</v>
      </c>
      <c r="BG28" s="219">
        <f>'[3]Yearly BTX'!AA28</f>
        <v>168508.42867175076</v>
      </c>
      <c r="BH28" s="219">
        <f>'[3]Yearly BTX'!AB28</f>
        <v>180502.15921814711</v>
      </c>
      <c r="BI28" s="219">
        <f>'[3]Yearly BTX'!AC28</f>
        <v>192495.88976454348</v>
      </c>
      <c r="BJ28" s="219">
        <f>'[3]Yearly BTX'!AD28</f>
        <v>204489.62031093988</v>
      </c>
      <c r="BK28" s="219">
        <f>'[3]Yearly BTX'!AE28</f>
        <v>216483.35085733622</v>
      </c>
      <c r="BL28" s="219">
        <f>'[3]Yearly BTX'!AF28</f>
        <v>228477.08140373259</v>
      </c>
      <c r="BM28" s="219">
        <f>'[3]Yearly BTX'!AG28</f>
        <v>240470.81195012896</v>
      </c>
      <c r="BN28" s="219">
        <f>'[3]Yearly BTX'!AH28</f>
        <v>252464.54249652536</v>
      </c>
      <c r="BP28" s="124">
        <f t="shared" si="171"/>
        <v>0</v>
      </c>
      <c r="BQ28" s="124">
        <f t="shared" si="140"/>
        <v>5543.6013153943331</v>
      </c>
      <c r="BR28" s="124">
        <f t="shared" si="141"/>
        <v>11032.043206710609</v>
      </c>
      <c r="BS28" s="124">
        <f t="shared" si="142"/>
        <v>16465.892074262727</v>
      </c>
      <c r="BT28" s="124">
        <f t="shared" si="143"/>
        <v>21845.709148552887</v>
      </c>
      <c r="BU28" s="124">
        <f t="shared" si="144"/>
        <v>27172.050534509759</v>
      </c>
      <c r="BV28" s="124">
        <f t="shared" si="145"/>
        <v>32445.467255363284</v>
      </c>
      <c r="BW28" s="124">
        <f t="shared" si="146"/>
        <v>37666.505296158888</v>
      </c>
      <c r="BX28" s="124">
        <f t="shared" si="147"/>
        <v>42835.705646914212</v>
      </c>
      <c r="BY28" s="124">
        <f t="shared" si="148"/>
        <v>47953.604345420921</v>
      </c>
      <c r="BZ28" s="124">
        <f t="shared" si="149"/>
        <v>53020.732519694677</v>
      </c>
      <c r="CA28" s="219">
        <f t="shared" si="150"/>
        <v>84642.316815625381</v>
      </c>
      <c r="CB28" s="219">
        <f t="shared" si="151"/>
        <v>115989.89468008062</v>
      </c>
      <c r="CC28" s="219">
        <f t="shared" si="152"/>
        <v>147066.28580192896</v>
      </c>
      <c r="CD28" s="219">
        <f t="shared" si="153"/>
        <v>177874.2841056404</v>
      </c>
      <c r="CE28" s="219">
        <f t="shared" si="154"/>
        <v>208416.6579718953</v>
      </c>
      <c r="CF28" s="219">
        <f t="shared" si="155"/>
        <v>238696.15045637992</v>
      </c>
      <c r="CG28" s="219">
        <f t="shared" si="156"/>
        <v>268715.47950678377</v>
      </c>
      <c r="CH28" s="219">
        <f t="shared" si="157"/>
        <v>298477.33817801287</v>
      </c>
      <c r="CI28" s="219">
        <f t="shared" si="158"/>
        <v>327984.39484563255</v>
      </c>
      <c r="CJ28" s="219">
        <f t="shared" si="159"/>
        <v>357239.29341755493</v>
      </c>
      <c r="CK28" s="219">
        <f t="shared" si="160"/>
        <v>382553.93781317258</v>
      </c>
      <c r="CL28" s="219">
        <f t="shared" si="161"/>
        <v>407675.67194184312</v>
      </c>
      <c r="CM28" s="219">
        <f t="shared" si="162"/>
        <v>432606.51273191668</v>
      </c>
      <c r="CN28" s="219">
        <f t="shared" si="163"/>
        <v>457348.45853775914</v>
      </c>
      <c r="CO28" s="219">
        <f t="shared" si="164"/>
        <v>481903.48929953505</v>
      </c>
      <c r="CP28" s="219">
        <f t="shared" si="165"/>
        <v>506273.56670167297</v>
      </c>
      <c r="CQ28" s="219">
        <f t="shared" si="166"/>
        <v>530460.63433002378</v>
      </c>
      <c r="CR28" s="219">
        <f t="shared" si="167"/>
        <v>554466.61782772327</v>
      </c>
      <c r="CS28" s="219">
        <f t="shared" si="168"/>
        <v>578293.42504976923</v>
      </c>
      <c r="CT28" s="219">
        <f t="shared" si="169"/>
        <v>601942.94621632202</v>
      </c>
      <c r="CU28" s="187"/>
      <c r="CV28" s="124">
        <f>'[2]Yearly BTX'!AJ28</f>
        <v>0</v>
      </c>
      <c r="CW28" s="124">
        <f>'[2]Yearly BTX'!AK28</f>
        <v>2941.034264103082</v>
      </c>
      <c r="CX28" s="124">
        <f>'[2]Yearly BTX'!AL28</f>
        <v>5841.8021486291818</v>
      </c>
      <c r="CY28" s="124">
        <f>'[2]Yearly BTX'!AM28</f>
        <v>8702.7171258074468</v>
      </c>
      <c r="CZ28" s="124">
        <f>'[2]Yearly BTX'!AN28</f>
        <v>11524.18889390448</v>
      </c>
      <c r="DA28" s="124">
        <f>'[2]Yearly BTX'!AO28</f>
        <v>14306.623409518215</v>
      </c>
      <c r="DB28" s="124">
        <f>'[2]Yearly BTX'!AP28</f>
        <v>17050.422919606506</v>
      </c>
      <c r="DC28" s="124">
        <f>'[2]Yearly BTX'!AQ28</f>
        <v>19755.985993252521</v>
      </c>
      <c r="DD28" s="124">
        <f>'[2]Yearly BTX'!AR28</f>
        <v>22423.707553169123</v>
      </c>
      <c r="DE28" s="124">
        <f>'[2]Yearly BTX'!AS28</f>
        <v>25053.978906944238</v>
      </c>
      <c r="DF28" s="124">
        <f>'[2]Yearly BTX'!AT28</f>
        <v>27647.1877780293</v>
      </c>
      <c r="DG28" s="219">
        <f>'[2]Yearly BTX'!AU28</f>
        <v>42162.250706816507</v>
      </c>
      <c r="DH28" s="219">
        <f>'[2]Yearly BTX'!AV28</f>
        <v>56477.288940626604</v>
      </c>
      <c r="DI28" s="219">
        <f>'[2]Yearly BTX'!AW28</f>
        <v>70594.360852333688</v>
      </c>
      <c r="DJ28" s="219">
        <f>'[2]Yearly BTX'!AX28</f>
        <v>84515.506006800817</v>
      </c>
      <c r="DK28" s="219">
        <f>'[2]Yearly BTX'!AY28</f>
        <v>98242.745321924682</v>
      </c>
      <c r="DL28" s="219">
        <f>'[2]Yearly BTX'!AZ28</f>
        <v>111778.08122835623</v>
      </c>
      <c r="DM28" s="219">
        <f>'[2]Yearly BTX'!BA28</f>
        <v>125123.49782790882</v>
      </c>
      <c r="DN28" s="219">
        <f>'[2]Yearly BTX'!BB28</f>
        <v>138280.96105066384</v>
      </c>
      <c r="DO28" s="219">
        <f>'[2]Yearly BTX'!BC28</f>
        <v>151252.418810784</v>
      </c>
      <c r="DP28" s="219">
        <f>'[2]Yearly BTX'!BD28</f>
        <v>164039.80116104515</v>
      </c>
      <c r="DQ28" s="219">
        <f>'[2]Yearly BTX'!BE28</f>
        <v>173764.06827097666</v>
      </c>
      <c r="DR28" s="219">
        <f>'[2]Yearly BTX'!BF28</f>
        <v>183347.51088603679</v>
      </c>
      <c r="DS28" s="219">
        <f>'[2]Yearly BTX'!BG28</f>
        <v>192791.60136392113</v>
      </c>
      <c r="DT28" s="219">
        <f>'[2]Yearly BTX'!BH28</f>
        <v>202097.79850331679</v>
      </c>
      <c r="DU28" s="219">
        <f>'[2]Yearly BTX'!BI28</f>
        <v>211267.54766054382</v>
      </c>
      <c r="DV28" s="219">
        <f>'[2]Yearly BTX'!BJ28</f>
        <v>220302.28086523517</v>
      </c>
      <c r="DW28" s="219">
        <f>'[2]Yearly BTX'!BK28</f>
        <v>229203.41693506186</v>
      </c>
      <c r="DX28" s="219">
        <f>'[2]Yearly BTX'!BL28</f>
        <v>237972.36158951325</v>
      </c>
      <c r="DY28" s="219">
        <f>'[2]Yearly BTX'!BM28</f>
        <v>246610.50756273742</v>
      </c>
      <c r="DZ28" s="219">
        <f>'[2]Yearly BTX'!BN28</f>
        <v>255119.2347154516</v>
      </c>
      <c r="EB28" s="124">
        <f>'[3]Yearly BTX'!AJ28</f>
        <v>0</v>
      </c>
      <c r="EC28" s="124">
        <f>'[3]Yearly BTX'!AK28</f>
        <v>1105.7946961347811</v>
      </c>
      <c r="ED28" s="124">
        <f>'[3]Yearly BTX'!AL28</f>
        <v>2211.5893922695623</v>
      </c>
      <c r="EE28" s="124">
        <f>'[3]Yearly BTX'!AM28</f>
        <v>3317.3840884043429</v>
      </c>
      <c r="EF28" s="124">
        <f>'[3]Yearly BTX'!AN28</f>
        <v>4423.1787845391245</v>
      </c>
      <c r="EG28" s="124">
        <f>'[3]Yearly BTX'!AO28</f>
        <v>5528.9734806739052</v>
      </c>
      <c r="EH28" s="124">
        <f>'[3]Yearly BTX'!AP28</f>
        <v>6634.7681768086859</v>
      </c>
      <c r="EI28" s="124">
        <f>'[3]Yearly BTX'!AQ28</f>
        <v>7740.5628729434684</v>
      </c>
      <c r="EJ28" s="124">
        <f>'[3]Yearly BTX'!AR28</f>
        <v>8846.3575690782491</v>
      </c>
      <c r="EK28" s="124">
        <f>'[3]Yearly BTX'!AS28</f>
        <v>9952.1522652130298</v>
      </c>
      <c r="EL28" s="124">
        <f>'[3]Yearly BTX'!AT28</f>
        <v>11057.94696134781</v>
      </c>
      <c r="EM28" s="219">
        <f>'[3]Yearly BTX'!AU28</f>
        <v>19626.640568590028</v>
      </c>
      <c r="EN28" s="219">
        <f>'[3]Yearly BTX'!AV28</f>
        <v>28195.334175832249</v>
      </c>
      <c r="EO28" s="219">
        <f>'[3]Yearly BTX'!AW28</f>
        <v>36764.027783074474</v>
      </c>
      <c r="EP28" s="219">
        <f>'[3]Yearly BTX'!AX28</f>
        <v>45332.721390316685</v>
      </c>
      <c r="EQ28" s="219">
        <f>'[3]Yearly BTX'!AY28</f>
        <v>53901.41499755891</v>
      </c>
      <c r="ER28" s="219">
        <f>'[3]Yearly BTX'!AZ28</f>
        <v>62470.108604801128</v>
      </c>
      <c r="ES28" s="219">
        <f>'[3]Yearly BTX'!BA28</f>
        <v>71038.802212043345</v>
      </c>
      <c r="ET28" s="219">
        <f>'[3]Yearly BTX'!BB28</f>
        <v>79607.495819285556</v>
      </c>
      <c r="EU28" s="219">
        <f>'[3]Yearly BTX'!BC28</f>
        <v>88176.189426527781</v>
      </c>
      <c r="EV28" s="219">
        <f>'[3]Yearly BTX'!BD28</f>
        <v>96744.883033769991</v>
      </c>
      <c r="EW28" s="219">
        <f>'[3]Yearly BTX'!BE28</f>
        <v>105500.30633263936</v>
      </c>
      <c r="EX28" s="219">
        <f>'[3]Yearly BTX'!BF28</f>
        <v>114255.7296315087</v>
      </c>
      <c r="EY28" s="219">
        <f>'[3]Yearly BTX'!BG28</f>
        <v>123011.15293037806</v>
      </c>
      <c r="EZ28" s="219">
        <f>'[3]Yearly BTX'!BH28</f>
        <v>131766.57622924741</v>
      </c>
      <c r="FA28" s="219">
        <f>'[3]Yearly BTX'!BI28</f>
        <v>140521.99952811675</v>
      </c>
      <c r="FB28" s="219">
        <f>'[3]Yearly BTX'!BJ28</f>
        <v>149277.42282698612</v>
      </c>
      <c r="FC28" s="219">
        <f>'[3]Yearly BTX'!BK28</f>
        <v>158032.84612585546</v>
      </c>
      <c r="FD28" s="219">
        <f>'[3]Yearly BTX'!BL28</f>
        <v>166788.2694247248</v>
      </c>
      <c r="FE28" s="219">
        <f>'[3]Yearly BTX'!BM28</f>
        <v>175543.69272359414</v>
      </c>
      <c r="FF28" s="219">
        <f>'[3]Yearly BTX'!BN28</f>
        <v>184299.11602246351</v>
      </c>
      <c r="FG28" s="187"/>
      <c r="FH28" s="124">
        <f t="shared" si="170"/>
        <v>0</v>
      </c>
      <c r="FI28" s="124">
        <f t="shared" si="110"/>
        <v>4046.8289602378632</v>
      </c>
      <c r="FJ28" s="124">
        <f t="shared" si="111"/>
        <v>8053.3915408987441</v>
      </c>
      <c r="FK28" s="124">
        <f t="shared" si="112"/>
        <v>12020.101214211791</v>
      </c>
      <c r="FL28" s="124">
        <f t="shared" si="113"/>
        <v>15947.367678443605</v>
      </c>
      <c r="FM28" s="124">
        <f t="shared" si="114"/>
        <v>19835.596890192122</v>
      </c>
      <c r="FN28" s="124">
        <f t="shared" si="115"/>
        <v>23685.19109641519</v>
      </c>
      <c r="FO28" s="124">
        <f t="shared" si="116"/>
        <v>27496.54886619599</v>
      </c>
      <c r="FP28" s="124">
        <f t="shared" si="117"/>
        <v>31270.065122247372</v>
      </c>
      <c r="FQ28" s="124">
        <f t="shared" si="118"/>
        <v>35006.131172157271</v>
      </c>
      <c r="FR28" s="124">
        <f t="shared" si="119"/>
        <v>38705.134739377114</v>
      </c>
      <c r="FS28" s="219">
        <f t="shared" si="120"/>
        <v>61788.891275406539</v>
      </c>
      <c r="FT28" s="219">
        <f t="shared" si="121"/>
        <v>84672.623116458853</v>
      </c>
      <c r="FU28" s="219">
        <f t="shared" si="122"/>
        <v>107358.38863540816</v>
      </c>
      <c r="FV28" s="219">
        <f t="shared" si="123"/>
        <v>129848.2273971175</v>
      </c>
      <c r="FW28" s="219">
        <f t="shared" si="124"/>
        <v>152144.16031948361</v>
      </c>
      <c r="FX28" s="219">
        <f t="shared" si="125"/>
        <v>174248.18983315735</v>
      </c>
      <c r="FY28" s="219">
        <f t="shared" si="126"/>
        <v>196162.30003995216</v>
      </c>
      <c r="FZ28" s="219">
        <f t="shared" si="127"/>
        <v>217888.45686994941</v>
      </c>
      <c r="GA28" s="219">
        <f t="shared" si="128"/>
        <v>239428.60823731177</v>
      </c>
      <c r="GB28" s="219">
        <f t="shared" si="129"/>
        <v>260784.68419481514</v>
      </c>
      <c r="GC28" s="219">
        <f t="shared" si="130"/>
        <v>279264.37460361602</v>
      </c>
      <c r="GD28" s="219">
        <f t="shared" si="131"/>
        <v>297603.24051754549</v>
      </c>
      <c r="GE28" s="219">
        <f t="shared" si="132"/>
        <v>315802.75429429917</v>
      </c>
      <c r="GF28" s="219">
        <f t="shared" si="133"/>
        <v>333864.3747325642</v>
      </c>
      <c r="GG28" s="219">
        <f t="shared" si="134"/>
        <v>351789.5471886606</v>
      </c>
      <c r="GH28" s="219">
        <f t="shared" si="135"/>
        <v>369579.70369222132</v>
      </c>
      <c r="GI28" s="219">
        <f t="shared" si="136"/>
        <v>387236.26306091732</v>
      </c>
      <c r="GJ28" s="219">
        <f t="shared" si="137"/>
        <v>404760.63101423805</v>
      </c>
      <c r="GK28" s="219">
        <f t="shared" si="138"/>
        <v>422154.20028633159</v>
      </c>
      <c r="GL28" s="219">
        <f t="shared" si="139"/>
        <v>439418.35073791514</v>
      </c>
      <c r="HG28" s="75" t="s">
        <v>41</v>
      </c>
      <c r="HH28" s="74"/>
      <c r="HI28" s="74"/>
      <c r="HJ28" s="74"/>
      <c r="HK28" s="74"/>
      <c r="HL28" s="74"/>
      <c r="HM28" s="79"/>
      <c r="HN28" s="74"/>
      <c r="HO28" s="74"/>
    </row>
    <row r="29" spans="1:223" outlineLevel="1">
      <c r="B29" s="9" t="s">
        <v>52</v>
      </c>
      <c r="C29" s="5" t="s">
        <v>197</v>
      </c>
      <c r="D29" s="124">
        <f>'[2]Yearly BTX'!D29</f>
        <v>0</v>
      </c>
      <c r="E29" s="124">
        <f>'[2]Yearly BTX'!E29</f>
        <v>16682.705951374301</v>
      </c>
      <c r="F29" s="124">
        <f>'[2]Yearly BTX'!F29</f>
        <v>33137.005121362774</v>
      </c>
      <c r="G29" s="124">
        <f>'[2]Yearly BTX'!G29</f>
        <v>49365.242887474997</v>
      </c>
      <c r="H29" s="124">
        <f>'[2]Yearly BTX'!H29</f>
        <v>65369.743219816992</v>
      </c>
      <c r="I29" s="124">
        <f>'[2]Yearly BTX'!I29</f>
        <v>81152.808864274775</v>
      </c>
      <c r="J29" s="124">
        <f>'[2]Yearly BTX'!J29</f>
        <v>96716.721524193199</v>
      </c>
      <c r="K29" s="124">
        <f>'[2]Yearly BTX'!K29</f>
        <v>112063.74204056173</v>
      </c>
      <c r="L29" s="124">
        <f>'[2]Yearly BTX'!L29</f>
        <v>127196.11057071987</v>
      </c>
      <c r="M29" s="124">
        <f>'[2]Yearly BTX'!M29</f>
        <v>142116.04676559294</v>
      </c>
      <c r="N29" s="124">
        <f>'[2]Yearly BTX'!N29</f>
        <v>156825.74994547101</v>
      </c>
      <c r="O29" s="219">
        <f>'[2]Yearly BTX'!O29</f>
        <v>175211.55165967936</v>
      </c>
      <c r="P29" s="219">
        <f>'[2]Yearly BTX'!P29</f>
        <v>193338.27987580217</v>
      </c>
      <c r="Q29" s="219">
        <f>'[2]Yearly BTX'!Q29</f>
        <v>211208.62002520924</v>
      </c>
      <c r="R29" s="219">
        <f>'[2]Yearly BTX'!R29</f>
        <v>228825.23291322822</v>
      </c>
      <c r="S29" s="219">
        <f>'[2]Yearly BTX'!S29</f>
        <v>246190.75493046007</v>
      </c>
      <c r="T29" s="219">
        <f>'[2]Yearly BTX'!T29</f>
        <v>263307.7982623541</v>
      </c>
      <c r="U29" s="219">
        <f>'[2]Yearly BTX'!U29</f>
        <v>280178.9510970593</v>
      </c>
      <c r="V29" s="219">
        <f>'[2]Yearly BTX'!V29</f>
        <v>296806.77783156285</v>
      </c>
      <c r="W29" s="219">
        <f>'[2]Yearly BTX'!W29</f>
        <v>313193.81927613227</v>
      </c>
      <c r="X29" s="219">
        <f>'[2]Yearly BTX'!X29</f>
        <v>329342.5928570719</v>
      </c>
      <c r="Y29" s="219">
        <f>'[2]Yearly BTX'!Y29</f>
        <v>339670.52141290909</v>
      </c>
      <c r="Z29" s="219">
        <f>'[2]Yearly BTX'!Z29</f>
        <v>349841.61411145021</v>
      </c>
      <c r="AA29" s="219">
        <f>'[2]Yearly BTX'!AA29</f>
        <v>359857.5342365976</v>
      </c>
      <c r="AB29" s="219">
        <f>'[2]Yearly BTX'!AB29</f>
        <v>369719.92964956188</v>
      </c>
      <c r="AC29" s="219">
        <f>'[2]Yearly BTX'!AC29</f>
        <v>379430.43292207248</v>
      </c>
      <c r="AD29" s="219">
        <f>'[2]Yearly BTX'!AD29</f>
        <v>388990.66146848648</v>
      </c>
      <c r="AE29" s="219">
        <f>'[2]Yearly BTX'!AE29</f>
        <v>398402.21767680568</v>
      </c>
      <c r="AF29" s="219">
        <f>'[2]Yearly BTX'!AF29</f>
        <v>407666.68903860927</v>
      </c>
      <c r="AG29" s="219">
        <f>'[2]Yearly BTX'!AG29</f>
        <v>416785.64827791293</v>
      </c>
      <c r="AH29" s="219">
        <f>'[2]Yearly BTX'!AH29</f>
        <v>425760.65347896109</v>
      </c>
      <c r="AI29" s="187"/>
      <c r="AJ29" s="124">
        <f>'[3]Yearly BTX'!D29</f>
        <v>0</v>
      </c>
      <c r="AK29" s="124">
        <f>'[3]Yearly BTX'!E29</f>
        <v>19747.94430238162</v>
      </c>
      <c r="AL29" s="124">
        <f>'[3]Yearly BTX'!F29</f>
        <v>39495.88860476324</v>
      </c>
      <c r="AM29" s="124">
        <f>'[3]Yearly BTX'!G29</f>
        <v>59243.832907144868</v>
      </c>
      <c r="AN29" s="124">
        <f>'[3]Yearly BTX'!H29</f>
        <v>78991.777209526481</v>
      </c>
      <c r="AO29" s="124">
        <f>'[3]Yearly BTX'!I29</f>
        <v>98739.721511908108</v>
      </c>
      <c r="AP29" s="124">
        <f>'[3]Yearly BTX'!J29</f>
        <v>118487.66581428974</v>
      </c>
      <c r="AQ29" s="124">
        <f>'[3]Yearly BTX'!K29</f>
        <v>138235.61011667133</v>
      </c>
      <c r="AR29" s="124">
        <f>'[3]Yearly BTX'!L29</f>
        <v>157983.55441905296</v>
      </c>
      <c r="AS29" s="124">
        <f>'[3]Yearly BTX'!M29</f>
        <v>177731.49872143459</v>
      </c>
      <c r="AT29" s="124">
        <f>'[3]Yearly BTX'!N29</f>
        <v>197479.44302381622</v>
      </c>
      <c r="AU29" s="219">
        <f>'[3]Yearly BTX'!O29</f>
        <v>237724.41214763623</v>
      </c>
      <c r="AV29" s="219">
        <f>'[3]Yearly BTX'!P29</f>
        <v>277969.38127145631</v>
      </c>
      <c r="AW29" s="219">
        <f>'[3]Yearly BTX'!Q29</f>
        <v>318214.35039527633</v>
      </c>
      <c r="AX29" s="219">
        <f>'[3]Yearly BTX'!R29</f>
        <v>358459.31951909635</v>
      </c>
      <c r="AY29" s="219">
        <f>'[3]Yearly BTX'!S29</f>
        <v>398704.28864291642</v>
      </c>
      <c r="AZ29" s="219">
        <f>'[3]Yearly BTX'!T29</f>
        <v>438949.25776673644</v>
      </c>
      <c r="BA29" s="219">
        <f>'[3]Yearly BTX'!U29</f>
        <v>479194.22689055646</v>
      </c>
      <c r="BB29" s="219">
        <f>'[3]Yearly BTX'!V29</f>
        <v>519439.19601437647</v>
      </c>
      <c r="BC29" s="219">
        <f>'[3]Yearly BTX'!W29</f>
        <v>559684.16513819655</v>
      </c>
      <c r="BD29" s="219">
        <f>'[3]Yearly BTX'!X29</f>
        <v>599929.13426201651</v>
      </c>
      <c r="BE29" s="219">
        <f>'[3]Yearly BTX'!Y29</f>
        <v>643128.44935843046</v>
      </c>
      <c r="BF29" s="219">
        <f>'[3]Yearly BTX'!Z29</f>
        <v>686327.76445484417</v>
      </c>
      <c r="BG29" s="219">
        <f>'[3]Yearly BTX'!AA29</f>
        <v>729527.07955125801</v>
      </c>
      <c r="BH29" s="219">
        <f>'[3]Yearly BTX'!AB29</f>
        <v>772726.39464767172</v>
      </c>
      <c r="BI29" s="219">
        <f>'[3]Yearly BTX'!AC29</f>
        <v>815925.70974408579</v>
      </c>
      <c r="BJ29" s="219">
        <f>'[3]Yearly BTX'!AD29</f>
        <v>859125.02484049962</v>
      </c>
      <c r="BK29" s="219">
        <f>'[3]Yearly BTX'!AE29</f>
        <v>902324.33993691334</v>
      </c>
      <c r="BL29" s="219">
        <f>'[3]Yearly BTX'!AF29</f>
        <v>945523.65503332706</v>
      </c>
      <c r="BM29" s="219">
        <f>'[3]Yearly BTX'!AG29</f>
        <v>988722.97012974101</v>
      </c>
      <c r="BN29" s="219">
        <f>'[3]Yearly BTX'!AH29</f>
        <v>1031922.2852261548</v>
      </c>
      <c r="BP29" s="124">
        <f t="shared" si="171"/>
        <v>0</v>
      </c>
      <c r="BQ29" s="124">
        <f t="shared" si="140"/>
        <v>36430.650253755921</v>
      </c>
      <c r="BR29" s="124">
        <f t="shared" si="141"/>
        <v>72632.893726126014</v>
      </c>
      <c r="BS29" s="124">
        <f t="shared" si="142"/>
        <v>108609.07579461986</v>
      </c>
      <c r="BT29" s="124">
        <f t="shared" si="143"/>
        <v>144361.52042934348</v>
      </c>
      <c r="BU29" s="124">
        <f t="shared" si="144"/>
        <v>179892.53037618287</v>
      </c>
      <c r="BV29" s="124">
        <f t="shared" si="145"/>
        <v>215204.38733848295</v>
      </c>
      <c r="BW29" s="124">
        <f t="shared" si="146"/>
        <v>250299.35215723305</v>
      </c>
      <c r="BX29" s="124">
        <f t="shared" si="147"/>
        <v>285179.66498977283</v>
      </c>
      <c r="BY29" s="124">
        <f t="shared" si="148"/>
        <v>319847.5454870275</v>
      </c>
      <c r="BZ29" s="124">
        <f t="shared" si="149"/>
        <v>354305.19296928722</v>
      </c>
      <c r="CA29" s="219">
        <f t="shared" si="150"/>
        <v>412935.96380731557</v>
      </c>
      <c r="CB29" s="219">
        <f t="shared" si="151"/>
        <v>471307.66114725848</v>
      </c>
      <c r="CC29" s="219">
        <f t="shared" si="152"/>
        <v>529422.9704204856</v>
      </c>
      <c r="CD29" s="219">
        <f t="shared" si="153"/>
        <v>587284.5524323245</v>
      </c>
      <c r="CE29" s="219">
        <f t="shared" si="154"/>
        <v>644895.04357337649</v>
      </c>
      <c r="CF29" s="219">
        <f t="shared" si="155"/>
        <v>702257.05602909054</v>
      </c>
      <c r="CG29" s="219">
        <f t="shared" si="156"/>
        <v>759373.17798761581</v>
      </c>
      <c r="CH29" s="219">
        <f t="shared" si="157"/>
        <v>816245.97384593938</v>
      </c>
      <c r="CI29" s="219">
        <f t="shared" si="158"/>
        <v>872877.98441432882</v>
      </c>
      <c r="CJ29" s="219">
        <f t="shared" si="159"/>
        <v>929271.72711908841</v>
      </c>
      <c r="CK29" s="219">
        <f t="shared" si="160"/>
        <v>982798.97077133949</v>
      </c>
      <c r="CL29" s="219">
        <f t="shared" si="161"/>
        <v>1036169.3785662944</v>
      </c>
      <c r="CM29" s="219">
        <f t="shared" si="162"/>
        <v>1089384.6137878555</v>
      </c>
      <c r="CN29" s="219">
        <f t="shared" si="163"/>
        <v>1142446.3242972335</v>
      </c>
      <c r="CO29" s="219">
        <f t="shared" si="164"/>
        <v>1195356.1426661583</v>
      </c>
      <c r="CP29" s="219">
        <f t="shared" si="165"/>
        <v>1248115.686308986</v>
      </c>
      <c r="CQ29" s="219">
        <f t="shared" si="166"/>
        <v>1300726.557613719</v>
      </c>
      <c r="CR29" s="219">
        <f t="shared" si="167"/>
        <v>1353190.3440719363</v>
      </c>
      <c r="CS29" s="219">
        <f t="shared" si="168"/>
        <v>1405508.6184076539</v>
      </c>
      <c r="CT29" s="219">
        <f t="shared" si="169"/>
        <v>1457682.938705116</v>
      </c>
      <c r="CU29" s="187"/>
      <c r="CV29" s="124">
        <f>'[2]Yearly BTX'!AJ29</f>
        <v>0</v>
      </c>
      <c r="CW29" s="124">
        <f>'[2]Yearly BTX'!AK29</f>
        <v>12178.37534450324</v>
      </c>
      <c r="CX29" s="124">
        <f>'[2]Yearly BTX'!AL29</f>
        <v>24190.013738594829</v>
      </c>
      <c r="CY29" s="124">
        <f>'[2]Yearly BTX'!AM29</f>
        <v>36036.627307856746</v>
      </c>
      <c r="CZ29" s="124">
        <f>'[2]Yearly BTX'!AN29</f>
        <v>47719.912550466412</v>
      </c>
      <c r="DA29" s="124">
        <f>'[2]Yearly BTX'!AO29</f>
        <v>59241.550470920578</v>
      </c>
      <c r="DB29" s="124">
        <f>'[2]Yearly BTX'!AP29</f>
        <v>70603.206712661035</v>
      </c>
      <c r="DC29" s="124">
        <f>'[2]Yearly BTX'!AQ29</f>
        <v>81806.53168961007</v>
      </c>
      <c r="DD29" s="124">
        <f>'[2]Yearly BTX'!AR29</f>
        <v>92853.160716625513</v>
      </c>
      <c r="DE29" s="124">
        <f>'[2]Yearly BTX'!AS29</f>
        <v>103744.71413888285</v>
      </c>
      <c r="DF29" s="124">
        <f>'[2]Yearly BTX'!AT29</f>
        <v>114482.79746019382</v>
      </c>
      <c r="DG29" s="219">
        <f>'[2]Yearly BTX'!AU29</f>
        <v>127904.43271156591</v>
      </c>
      <c r="DH29" s="219">
        <f>'[2]Yearly BTX'!AV29</f>
        <v>141136.94430933558</v>
      </c>
      <c r="DI29" s="219">
        <f>'[2]Yearly BTX'!AW29</f>
        <v>154182.29261840275</v>
      </c>
      <c r="DJ29" s="219">
        <f>'[2]Yearly BTX'!AX29</f>
        <v>167042.42002665662</v>
      </c>
      <c r="DK29" s="219">
        <f>'[2]Yearly BTX'!AY29</f>
        <v>179719.25109923584</v>
      </c>
      <c r="DL29" s="219">
        <f>'[2]Yearly BTX'!AZ29</f>
        <v>192214.69273151853</v>
      </c>
      <c r="DM29" s="219">
        <f>'[2]Yearly BTX'!BA29</f>
        <v>204530.63430085327</v>
      </c>
      <c r="DN29" s="219">
        <f>'[2]Yearly BTX'!BB29</f>
        <v>216668.9478170409</v>
      </c>
      <c r="DO29" s="219">
        <f>'[2]Yearly BTX'!BC29</f>
        <v>228631.48807157658</v>
      </c>
      <c r="DP29" s="219">
        <f>'[2]Yearly BTX'!BD29</f>
        <v>240420.09278566253</v>
      </c>
      <c r="DQ29" s="219">
        <f>'[2]Yearly BTX'!BE29</f>
        <v>247959.48063142365</v>
      </c>
      <c r="DR29" s="219">
        <f>'[2]Yearly BTX'!BF29</f>
        <v>255384.37830135867</v>
      </c>
      <c r="DS29" s="219">
        <f>'[2]Yearly BTX'!BG29</f>
        <v>262695.99999271624</v>
      </c>
      <c r="DT29" s="219">
        <f>'[2]Yearly BTX'!BH29</f>
        <v>269895.54864418018</v>
      </c>
      <c r="DU29" s="219">
        <f>'[2]Yearly BTX'!BI29</f>
        <v>276984.21603311284</v>
      </c>
      <c r="DV29" s="219">
        <f>'[2]Yearly BTX'!BJ29</f>
        <v>283963.18287199514</v>
      </c>
      <c r="DW29" s="219">
        <f>'[2]Yearly BTX'!BK29</f>
        <v>290833.61890406813</v>
      </c>
      <c r="DX29" s="219">
        <f>'[2]Yearly BTX'!BL29</f>
        <v>297596.68299818475</v>
      </c>
      <c r="DY29" s="219">
        <f>'[2]Yearly BTX'!BM29</f>
        <v>304253.5232428764</v>
      </c>
      <c r="DZ29" s="219">
        <f>'[2]Yearly BTX'!BN29</f>
        <v>310805.27703964163</v>
      </c>
      <c r="EB29" s="124">
        <f>'[3]Yearly BTX'!AJ29</f>
        <v>0</v>
      </c>
      <c r="EC29" s="124">
        <f>'[3]Yearly BTX'!AK29</f>
        <v>14415.999340738583</v>
      </c>
      <c r="ED29" s="124">
        <f>'[3]Yearly BTX'!AL29</f>
        <v>28831.998681477166</v>
      </c>
      <c r="EE29" s="124">
        <f>'[3]Yearly BTX'!AM29</f>
        <v>43247.998022215746</v>
      </c>
      <c r="EF29" s="124">
        <f>'[3]Yearly BTX'!AN29</f>
        <v>57663.997362954331</v>
      </c>
      <c r="EG29" s="124">
        <f>'[3]Yearly BTX'!AO29</f>
        <v>72079.996703692901</v>
      </c>
      <c r="EH29" s="124">
        <f>'[3]Yearly BTX'!AP29</f>
        <v>86495.996044431493</v>
      </c>
      <c r="EI29" s="124">
        <f>'[3]Yearly BTX'!AQ29</f>
        <v>100911.99538517007</v>
      </c>
      <c r="EJ29" s="124">
        <f>'[3]Yearly BTX'!AR29</f>
        <v>115327.99472590866</v>
      </c>
      <c r="EK29" s="124">
        <f>'[3]Yearly BTX'!AS29</f>
        <v>129743.99406664725</v>
      </c>
      <c r="EL29" s="124">
        <f>'[3]Yearly BTX'!AT29</f>
        <v>144159.9934073858</v>
      </c>
      <c r="EM29" s="219">
        <f>'[3]Yearly BTX'!AU29</f>
        <v>173538.82086777446</v>
      </c>
      <c r="EN29" s="219">
        <f>'[3]Yearly BTX'!AV29</f>
        <v>202917.64832816311</v>
      </c>
      <c r="EO29" s="219">
        <f>'[3]Yearly BTX'!AW29</f>
        <v>232296.47578855167</v>
      </c>
      <c r="EP29" s="219">
        <f>'[3]Yearly BTX'!AX29</f>
        <v>261675.3032489403</v>
      </c>
      <c r="EQ29" s="219">
        <f>'[3]Yearly BTX'!AY29</f>
        <v>291054.13070932898</v>
      </c>
      <c r="ER29" s="219">
        <f>'[3]Yearly BTX'!AZ29</f>
        <v>320432.95816971757</v>
      </c>
      <c r="ES29" s="219">
        <f>'[3]Yearly BTX'!BA29</f>
        <v>349811.78563010623</v>
      </c>
      <c r="ET29" s="219">
        <f>'[3]Yearly BTX'!BB29</f>
        <v>379190.61309049482</v>
      </c>
      <c r="EU29" s="219">
        <f>'[3]Yearly BTX'!BC29</f>
        <v>408569.44055088342</v>
      </c>
      <c r="EV29" s="219">
        <f>'[3]Yearly BTX'!BD29</f>
        <v>437948.26801127207</v>
      </c>
      <c r="EW29" s="219">
        <f>'[3]Yearly BTX'!BE29</f>
        <v>469483.76803165418</v>
      </c>
      <c r="EX29" s="219">
        <f>'[3]Yearly BTX'!BF29</f>
        <v>501019.26805203618</v>
      </c>
      <c r="EY29" s="219">
        <f>'[3]Yearly BTX'!BG29</f>
        <v>532554.7680724184</v>
      </c>
      <c r="EZ29" s="219">
        <f>'[3]Yearly BTX'!BH29</f>
        <v>564090.26809280051</v>
      </c>
      <c r="FA29" s="219">
        <f>'[3]Yearly BTX'!BI29</f>
        <v>595625.76811318251</v>
      </c>
      <c r="FB29" s="219">
        <f>'[3]Yearly BTX'!BJ29</f>
        <v>627161.26813356462</v>
      </c>
      <c r="FC29" s="219">
        <f>'[3]Yearly BTX'!BK29</f>
        <v>658696.76815394661</v>
      </c>
      <c r="FD29" s="219">
        <f>'[3]Yearly BTX'!BL29</f>
        <v>690232.26817432884</v>
      </c>
      <c r="FE29" s="219">
        <f>'[3]Yearly BTX'!BM29</f>
        <v>721767.76819471084</v>
      </c>
      <c r="FF29" s="219">
        <f>'[3]Yearly BTX'!BN29</f>
        <v>753303.26821509295</v>
      </c>
      <c r="FG29" s="187"/>
      <c r="FH29" s="124">
        <f t="shared" si="170"/>
        <v>0</v>
      </c>
      <c r="FI29" s="124">
        <f t="shared" si="110"/>
        <v>26594.374685241823</v>
      </c>
      <c r="FJ29" s="124">
        <f t="shared" si="111"/>
        <v>53022.012420071995</v>
      </c>
      <c r="FK29" s="124">
        <f t="shared" si="112"/>
        <v>79284.625330072493</v>
      </c>
      <c r="FL29" s="124">
        <f t="shared" si="113"/>
        <v>105383.90991342074</v>
      </c>
      <c r="FM29" s="124">
        <f t="shared" si="114"/>
        <v>131321.54717461349</v>
      </c>
      <c r="FN29" s="124">
        <f t="shared" si="115"/>
        <v>157099.20275709254</v>
      </c>
      <c r="FO29" s="124">
        <f t="shared" si="116"/>
        <v>182718.52707478014</v>
      </c>
      <c r="FP29" s="124">
        <f t="shared" si="117"/>
        <v>208181.15544253419</v>
      </c>
      <c r="FQ29" s="124">
        <f t="shared" si="118"/>
        <v>233488.7082055301</v>
      </c>
      <c r="FR29" s="124">
        <f t="shared" si="119"/>
        <v>258642.79086757964</v>
      </c>
      <c r="FS29" s="219">
        <f t="shared" si="120"/>
        <v>301443.25357934035</v>
      </c>
      <c r="FT29" s="219">
        <f t="shared" si="121"/>
        <v>344054.59263749869</v>
      </c>
      <c r="FU29" s="219">
        <f t="shared" si="122"/>
        <v>386478.76840695442</v>
      </c>
      <c r="FV29" s="219">
        <f t="shared" si="123"/>
        <v>428717.72327559692</v>
      </c>
      <c r="FW29" s="219">
        <f t="shared" si="124"/>
        <v>470773.38180856482</v>
      </c>
      <c r="FX29" s="219">
        <f t="shared" si="125"/>
        <v>512647.65090123611</v>
      </c>
      <c r="FY29" s="219">
        <f t="shared" si="126"/>
        <v>554342.41993095947</v>
      </c>
      <c r="FZ29" s="219">
        <f t="shared" si="127"/>
        <v>595859.56090753572</v>
      </c>
      <c r="GA29" s="219">
        <f t="shared" si="128"/>
        <v>637200.92862245999</v>
      </c>
      <c r="GB29" s="219">
        <f t="shared" si="129"/>
        <v>678368.36079693458</v>
      </c>
      <c r="GC29" s="219">
        <f t="shared" si="130"/>
        <v>717443.24866307783</v>
      </c>
      <c r="GD29" s="219">
        <f t="shared" si="131"/>
        <v>756403.64635339484</v>
      </c>
      <c r="GE29" s="219">
        <f t="shared" si="132"/>
        <v>795250.76806513465</v>
      </c>
      <c r="GF29" s="219">
        <f t="shared" si="133"/>
        <v>833985.81673698069</v>
      </c>
      <c r="GG29" s="219">
        <f t="shared" si="134"/>
        <v>872609.98414629535</v>
      </c>
      <c r="GH29" s="219">
        <f t="shared" si="135"/>
        <v>911124.45100555976</v>
      </c>
      <c r="GI29" s="219">
        <f t="shared" si="136"/>
        <v>949530.38705801475</v>
      </c>
      <c r="GJ29" s="219">
        <f t="shared" si="137"/>
        <v>987828.95117251365</v>
      </c>
      <c r="GK29" s="219">
        <f t="shared" si="138"/>
        <v>1026021.2914375872</v>
      </c>
      <c r="GL29" s="219">
        <f t="shared" si="139"/>
        <v>1064108.5452547346</v>
      </c>
      <c r="GO29" s="1" t="s">
        <v>53</v>
      </c>
      <c r="GP29" t="s">
        <v>30</v>
      </c>
      <c r="GQ29" s="2" t="e">
        <f>#REF!</f>
        <v>#REF!</v>
      </c>
      <c r="GS29" t="str" cm="1">
        <f t="array" ref="GS29:GU33">'[3]Sankey Methanol_detailed'!Q21:S25</f>
        <v>Fuel</v>
      </c>
      <c r="GT29" s="2">
        <v>28.587862624213781</v>
      </c>
      <c r="GU29" s="118">
        <v>0.27471012342412782</v>
      </c>
      <c r="HG29" s="75" t="s">
        <v>43</v>
      </c>
      <c r="HH29" s="74"/>
      <c r="HI29" s="74"/>
      <c r="HJ29" s="74"/>
      <c r="HK29" s="74"/>
      <c r="HL29" s="74"/>
      <c r="HM29" s="74"/>
      <c r="HN29" s="79"/>
      <c r="HO29" s="74"/>
    </row>
    <row r="30" spans="1:223" outlineLevel="1">
      <c r="B30" s="1" t="s">
        <v>19</v>
      </c>
      <c r="C30" s="5" t="s">
        <v>197</v>
      </c>
      <c r="D30" s="124">
        <f>'[2]Yearly BTX'!D30</f>
        <v>0</v>
      </c>
      <c r="E30" s="124">
        <f>'[2]Yearly BTX'!E30</f>
        <v>20711.520011789482</v>
      </c>
      <c r="F30" s="124">
        <f>'[2]Yearly BTX'!F30</f>
        <v>41139.473818115075</v>
      </c>
      <c r="G30" s="124">
        <f>'[2]Yearly BTX'!G30</f>
        <v>61286.77319680027</v>
      </c>
      <c r="H30" s="124">
        <f>'[2]Yearly BTX'!H30</f>
        <v>81156.303348453264</v>
      </c>
      <c r="I30" s="124">
        <f>'[2]Yearly BTX'!I30</f>
        <v>100750.92312388877</v>
      </c>
      <c r="J30" s="124">
        <f>'[2]Yearly BTX'!J30</f>
        <v>120073.46524968157</v>
      </c>
      <c r="K30" s="124">
        <f>'[2]Yearly BTX'!K30</f>
        <v>139126.73655186655</v>
      </c>
      <c r="L30" s="124">
        <f>'[2]Yearly BTX'!L30</f>
        <v>157913.51817780087</v>
      </c>
      <c r="M30" s="124">
        <f>'[2]Yearly BTX'!M30</f>
        <v>176436.5658162015</v>
      </c>
      <c r="N30" s="124">
        <f>'[2]Yearly BTX'!N30</f>
        <v>194698.60991537417</v>
      </c>
      <c r="O30" s="219">
        <f>'[2]Yearly BTX'!O30</f>
        <v>232968.05947723621</v>
      </c>
      <c r="P30" s="219">
        <f>'[2]Yearly BTX'!P30</f>
        <v>270704.42910953728</v>
      </c>
      <c r="Q30" s="219">
        <f>'[2]Yearly BTX'!Q30</f>
        <v>307913.22393251566</v>
      </c>
      <c r="R30" s="219">
        <f>'[2]Yearly BTX'!R30</f>
        <v>344599.89867596905</v>
      </c>
      <c r="S30" s="219">
        <f>'[2]Yearly BTX'!S30</f>
        <v>380769.85811117879</v>
      </c>
      <c r="T30" s="219">
        <f>'[2]Yearly BTX'!T30</f>
        <v>416428.45747928042</v>
      </c>
      <c r="U30" s="219">
        <f>'[2]Yearly BTX'!U30</f>
        <v>451581.00291611248</v>
      </c>
      <c r="V30" s="219">
        <f>'[2]Yearly BTX'!V30</f>
        <v>486232.75187356811</v>
      </c>
      <c r="W30" s="219">
        <f>'[2]Yearly BTX'!W30</f>
        <v>520388.91353748017</v>
      </c>
      <c r="X30" s="219">
        <f>'[2]Yearly BTX'!X30</f>
        <v>554054.64924206526</v>
      </c>
      <c r="Y30" s="219">
        <f>'[2]Yearly BTX'!Y30</f>
        <v>577703.49164712371</v>
      </c>
      <c r="Z30" s="219">
        <f>'[2]Yearly BTX'!Z30</f>
        <v>601002.5879279389</v>
      </c>
      <c r="AA30" s="219">
        <f>'[2]Yearly BTX'!AA30</f>
        <v>623955.61829676351</v>
      </c>
      <c r="AB30" s="219">
        <f>'[2]Yearly BTX'!AB30</f>
        <v>646566.22896917397</v>
      </c>
      <c r="AC30" s="219">
        <f>'[2]Yearly BTX'!AC30</f>
        <v>668838.03245706402</v>
      </c>
      <c r="AD30" s="219">
        <f>'[2]Yearly BTX'!AD30</f>
        <v>690774.60785921954</v>
      </c>
      <c r="AE30" s="219">
        <f>'[2]Yearly BTX'!AE30</f>
        <v>712379.50114949327</v>
      </c>
      <c r="AF30" s="219">
        <f>'[2]Yearly BTX'!AF30</f>
        <v>733656.22546260001</v>
      </c>
      <c r="AG30" s="219">
        <f>'[2]Yearly BTX'!AG30</f>
        <v>754608.26137755322</v>
      </c>
      <c r="AH30" s="219">
        <f>'[2]Yearly BTX'!AH30</f>
        <v>775239.05719875777</v>
      </c>
      <c r="AI30" s="187"/>
      <c r="AJ30" s="124">
        <f>'[3]Yearly BTX'!D30</f>
        <v>0</v>
      </c>
      <c r="AK30" s="124">
        <f>'[3]Yearly BTX'!E30</f>
        <v>21262.731557360774</v>
      </c>
      <c r="AL30" s="124">
        <f>'[3]Yearly BTX'!F30</f>
        <v>42525.463114721548</v>
      </c>
      <c r="AM30" s="124">
        <f>'[3]Yearly BTX'!G30</f>
        <v>63788.194672082325</v>
      </c>
      <c r="AN30" s="124">
        <f>'[3]Yearly BTX'!H30</f>
        <v>85050.926229443096</v>
      </c>
      <c r="AO30" s="124">
        <f>'[3]Yearly BTX'!I30</f>
        <v>106313.65778680387</v>
      </c>
      <c r="AP30" s="124">
        <f>'[3]Yearly BTX'!J30</f>
        <v>127576.38934416465</v>
      </c>
      <c r="AQ30" s="124">
        <f>'[3]Yearly BTX'!K30</f>
        <v>148839.1209015254</v>
      </c>
      <c r="AR30" s="124">
        <f>'[3]Yearly BTX'!L30</f>
        <v>170101.85245888619</v>
      </c>
      <c r="AS30" s="124">
        <f>'[3]Yearly BTX'!M30</f>
        <v>191364.58401624695</v>
      </c>
      <c r="AT30" s="124">
        <f>'[3]Yearly BTX'!N30</f>
        <v>212627.31557360775</v>
      </c>
      <c r="AU30" s="219">
        <f>'[3]Yearly BTX'!O30</f>
        <v>264610.22114570474</v>
      </c>
      <c r="AV30" s="219">
        <f>'[3]Yearly BTX'!P30</f>
        <v>316593.12671780185</v>
      </c>
      <c r="AW30" s="219">
        <f>'[3]Yearly BTX'!Q30</f>
        <v>368576.0322898989</v>
      </c>
      <c r="AX30" s="219">
        <f>'[3]Yearly BTX'!R30</f>
        <v>420558.93786199589</v>
      </c>
      <c r="AY30" s="219">
        <f>'[3]Yearly BTX'!S30</f>
        <v>472541.843434093</v>
      </c>
      <c r="AZ30" s="219">
        <f>'[3]Yearly BTX'!T30</f>
        <v>524524.74900618999</v>
      </c>
      <c r="BA30" s="219">
        <f>'[3]Yearly BTX'!U30</f>
        <v>576507.65457828704</v>
      </c>
      <c r="BB30" s="219">
        <f>'[3]Yearly BTX'!V30</f>
        <v>628490.56015038409</v>
      </c>
      <c r="BC30" s="219">
        <f>'[3]Yearly BTX'!W30</f>
        <v>680473.46572248114</v>
      </c>
      <c r="BD30" s="219">
        <f>'[3]Yearly BTX'!X30</f>
        <v>732456.37129457807</v>
      </c>
      <c r="BE30" s="219">
        <f>'[3]Yearly BTX'!Y30</f>
        <v>787649.41693738848</v>
      </c>
      <c r="BF30" s="219">
        <f>'[3]Yearly BTX'!Z30</f>
        <v>842842.46258019854</v>
      </c>
      <c r="BG30" s="219">
        <f>'[3]Yearly BTX'!AA30</f>
        <v>898035.50822300883</v>
      </c>
      <c r="BH30" s="219">
        <f>'[3]Yearly BTX'!AB30</f>
        <v>953228.55386581877</v>
      </c>
      <c r="BI30" s="219">
        <f>'[3]Yearly BTX'!AC30</f>
        <v>1008421.5995086293</v>
      </c>
      <c r="BJ30" s="219">
        <f>'[3]Yearly BTX'!AD30</f>
        <v>1063614.6451514396</v>
      </c>
      <c r="BK30" s="219">
        <f>'[3]Yearly BTX'!AE30</f>
        <v>1118807.6907942495</v>
      </c>
      <c r="BL30" s="219">
        <f>'[3]Yearly BTX'!AF30</f>
        <v>1174000.7364370597</v>
      </c>
      <c r="BM30" s="219">
        <f>'[3]Yearly BTX'!AG30</f>
        <v>1229193.7820798699</v>
      </c>
      <c r="BN30" s="219">
        <f>'[3]Yearly BTX'!AH30</f>
        <v>1284386.8277226803</v>
      </c>
      <c r="BP30" s="124">
        <f t="shared" si="171"/>
        <v>0</v>
      </c>
      <c r="BQ30" s="124">
        <f t="shared" si="140"/>
        <v>41974.251569150256</v>
      </c>
      <c r="BR30" s="124">
        <f t="shared" si="141"/>
        <v>83664.93693283663</v>
      </c>
      <c r="BS30" s="124">
        <f t="shared" si="142"/>
        <v>125074.9678688826</v>
      </c>
      <c r="BT30" s="124">
        <f t="shared" si="143"/>
        <v>166207.22957789636</v>
      </c>
      <c r="BU30" s="124">
        <f t="shared" si="144"/>
        <v>207064.58091069263</v>
      </c>
      <c r="BV30" s="124">
        <f t="shared" si="145"/>
        <v>247649.85459384622</v>
      </c>
      <c r="BW30" s="124">
        <f t="shared" si="146"/>
        <v>287965.85745339195</v>
      </c>
      <c r="BX30" s="124">
        <f t="shared" si="147"/>
        <v>328015.37063668703</v>
      </c>
      <c r="BY30" s="124">
        <f t="shared" si="148"/>
        <v>367801.14983244846</v>
      </c>
      <c r="BZ30" s="124">
        <f t="shared" si="149"/>
        <v>407325.92548898188</v>
      </c>
      <c r="CA30" s="219">
        <f t="shared" si="150"/>
        <v>497578.28062294098</v>
      </c>
      <c r="CB30" s="219">
        <f t="shared" si="151"/>
        <v>587297.55582733918</v>
      </c>
      <c r="CC30" s="219">
        <f t="shared" si="152"/>
        <v>676489.25622241455</v>
      </c>
      <c r="CD30" s="219">
        <f t="shared" si="153"/>
        <v>765158.83653796487</v>
      </c>
      <c r="CE30" s="219">
        <f t="shared" si="154"/>
        <v>853311.70154527179</v>
      </c>
      <c r="CF30" s="219">
        <f t="shared" si="155"/>
        <v>940953.20648547041</v>
      </c>
      <c r="CG30" s="219">
        <f t="shared" si="156"/>
        <v>1028088.6574943995</v>
      </c>
      <c r="CH30" s="219">
        <f t="shared" si="157"/>
        <v>1114723.3120239521</v>
      </c>
      <c r="CI30" s="219">
        <f t="shared" si="158"/>
        <v>1200862.3792599612</v>
      </c>
      <c r="CJ30" s="219">
        <f t="shared" si="159"/>
        <v>1286511.0205366435</v>
      </c>
      <c r="CK30" s="219">
        <f t="shared" si="160"/>
        <v>1365352.9085845123</v>
      </c>
      <c r="CL30" s="219">
        <f t="shared" si="161"/>
        <v>1443845.0505081373</v>
      </c>
      <c r="CM30" s="219">
        <f t="shared" si="162"/>
        <v>1521991.1265197722</v>
      </c>
      <c r="CN30" s="219">
        <f t="shared" si="163"/>
        <v>1599794.7828349927</v>
      </c>
      <c r="CO30" s="219">
        <f t="shared" si="164"/>
        <v>1677259.6319656933</v>
      </c>
      <c r="CP30" s="219">
        <f t="shared" si="165"/>
        <v>1754389.253010659</v>
      </c>
      <c r="CQ30" s="219">
        <f t="shared" si="166"/>
        <v>1831187.1919437428</v>
      </c>
      <c r="CR30" s="219">
        <f t="shared" si="167"/>
        <v>1907656.9618996596</v>
      </c>
      <c r="CS30" s="219">
        <f t="shared" si="168"/>
        <v>1983802.0434574231</v>
      </c>
      <c r="CT30" s="219">
        <f t="shared" si="169"/>
        <v>2059625.8849214381</v>
      </c>
      <c r="CU30" s="187"/>
      <c r="CV30" s="124">
        <f>'[2]Yearly BTX'!AJ30</f>
        <v>0</v>
      </c>
      <c r="CW30" s="124">
        <f>'[2]Yearly BTX'!AK30</f>
        <v>15119.409608606322</v>
      </c>
      <c r="CX30" s="124">
        <f>'[2]Yearly BTX'!AL30</f>
        <v>30031.815887224009</v>
      </c>
      <c r="CY30" s="124">
        <f>'[2]Yearly BTX'!AM30</f>
        <v>44739.344433664191</v>
      </c>
      <c r="CZ30" s="124">
        <f>'[2]Yearly BTX'!AN30</f>
        <v>59244.101444370892</v>
      </c>
      <c r="DA30" s="124">
        <f>'[2]Yearly BTX'!AO30</f>
        <v>73548.173880438786</v>
      </c>
      <c r="DB30" s="124">
        <f>'[2]Yearly BTX'!AP30</f>
        <v>87653.629632267548</v>
      </c>
      <c r="DC30" s="124">
        <f>'[2]Yearly BTX'!AQ30</f>
        <v>101562.51768286258</v>
      </c>
      <c r="DD30" s="124">
        <f>'[2]Yearly BTX'!AR30</f>
        <v>115276.86826979464</v>
      </c>
      <c r="DE30" s="124">
        <f>'[2]Yearly BTX'!AS30</f>
        <v>128798.69304582708</v>
      </c>
      <c r="DF30" s="124">
        <f>'[2]Yearly BTX'!AT30</f>
        <v>142129.9852382231</v>
      </c>
      <c r="DG30" s="219">
        <f>'[2]Yearly BTX'!AU30</f>
        <v>170066.68341838242</v>
      </c>
      <c r="DH30" s="219">
        <f>'[2]Yearly BTX'!AV30</f>
        <v>197614.23324996218</v>
      </c>
      <c r="DI30" s="219">
        <f>'[2]Yearly BTX'!AW30</f>
        <v>224776.65347073643</v>
      </c>
      <c r="DJ30" s="219">
        <f>'[2]Yearly BTX'!AX30</f>
        <v>251557.92603345745</v>
      </c>
      <c r="DK30" s="219">
        <f>'[2]Yearly BTX'!AY30</f>
        <v>277961.99642116053</v>
      </c>
      <c r="DL30" s="219">
        <f>'[2]Yearly BTX'!AZ30</f>
        <v>303992.77395987476</v>
      </c>
      <c r="DM30" s="219">
        <f>'[2]Yearly BTX'!BA30</f>
        <v>329654.13212876208</v>
      </c>
      <c r="DN30" s="219">
        <f>'[2]Yearly BTX'!BB30</f>
        <v>354949.90886770474</v>
      </c>
      <c r="DO30" s="219">
        <f>'[2]Yearly BTX'!BC30</f>
        <v>379883.90688236058</v>
      </c>
      <c r="DP30" s="219">
        <f>'[2]Yearly BTX'!BD30</f>
        <v>404459.89394670771</v>
      </c>
      <c r="DQ30" s="219">
        <f>'[2]Yearly BTX'!BE30</f>
        <v>421723.5489024003</v>
      </c>
      <c r="DR30" s="219">
        <f>'[2]Yearly BTX'!BF30</f>
        <v>438731.88918739546</v>
      </c>
      <c r="DS30" s="219">
        <f>'[2]Yearly BTX'!BG30</f>
        <v>455487.60135663737</v>
      </c>
      <c r="DT30" s="219">
        <f>'[2]Yearly BTX'!BH30</f>
        <v>471993.347147497</v>
      </c>
      <c r="DU30" s="219">
        <f>'[2]Yearly BTX'!BI30</f>
        <v>488251.76369365666</v>
      </c>
      <c r="DV30" s="219">
        <f>'[2]Yearly BTX'!BJ30</f>
        <v>504265.46373723028</v>
      </c>
      <c r="DW30" s="219">
        <f>'[2]Yearly BTX'!BK30</f>
        <v>520037.03583913</v>
      </c>
      <c r="DX30" s="219">
        <f>'[2]Yearly BTX'!BL30</f>
        <v>535569.04458769807</v>
      </c>
      <c r="DY30" s="219">
        <f>'[2]Yearly BTX'!BM30</f>
        <v>550864.03080561385</v>
      </c>
      <c r="DZ30" s="219">
        <f>'[2]Yearly BTX'!BN30</f>
        <v>565924.51175509323</v>
      </c>
      <c r="EB30" s="124">
        <f>'[3]Yearly BTX'!AJ30</f>
        <v>0</v>
      </c>
      <c r="EC30" s="124">
        <f>'[3]Yearly BTX'!AK30</f>
        <v>15521.794036873363</v>
      </c>
      <c r="ED30" s="124">
        <f>'[3]Yearly BTX'!AL30</f>
        <v>31043.588073746727</v>
      </c>
      <c r="EE30" s="124">
        <f>'[3]Yearly BTX'!AM30</f>
        <v>46565.382110620092</v>
      </c>
      <c r="EF30" s="124">
        <f>'[3]Yearly BTX'!AN30</f>
        <v>62087.176147493454</v>
      </c>
      <c r="EG30" s="124">
        <f>'[3]Yearly BTX'!AO30</f>
        <v>77608.970184366801</v>
      </c>
      <c r="EH30" s="124">
        <f>'[3]Yearly BTX'!AP30</f>
        <v>93130.764221240184</v>
      </c>
      <c r="EI30" s="124">
        <f>'[3]Yearly BTX'!AQ30</f>
        <v>108652.55825811354</v>
      </c>
      <c r="EJ30" s="124">
        <f>'[3]Yearly BTX'!AR30</f>
        <v>124174.35229498691</v>
      </c>
      <c r="EK30" s="124">
        <f>'[3]Yearly BTX'!AS30</f>
        <v>139696.14633186028</v>
      </c>
      <c r="EL30" s="124">
        <f>'[3]Yearly BTX'!AT30</f>
        <v>155217.9403687336</v>
      </c>
      <c r="EM30" s="219">
        <f>'[3]Yearly BTX'!AU30</f>
        <v>193165.46143636448</v>
      </c>
      <c r="EN30" s="219">
        <f>'[3]Yearly BTX'!AV30</f>
        <v>231112.98250399536</v>
      </c>
      <c r="EO30" s="219">
        <f>'[3]Yearly BTX'!AW30</f>
        <v>269060.50357162615</v>
      </c>
      <c r="EP30" s="219">
        <f>'[3]Yearly BTX'!AX30</f>
        <v>307008.024639257</v>
      </c>
      <c r="EQ30" s="219">
        <f>'[3]Yearly BTX'!AY30</f>
        <v>344955.5457068879</v>
      </c>
      <c r="ER30" s="219">
        <f>'[3]Yearly BTX'!AZ30</f>
        <v>382903.06677451869</v>
      </c>
      <c r="ES30" s="219">
        <f>'[3]Yearly BTX'!BA30</f>
        <v>420850.58784214954</v>
      </c>
      <c r="ET30" s="219">
        <f>'[3]Yearly BTX'!BB30</f>
        <v>458798.10890978039</v>
      </c>
      <c r="EU30" s="219">
        <f>'[3]Yearly BTX'!BC30</f>
        <v>496745.62997741118</v>
      </c>
      <c r="EV30" s="219">
        <f>'[3]Yearly BTX'!BD30</f>
        <v>534693.15104504209</v>
      </c>
      <c r="EW30" s="219">
        <f>'[3]Yearly BTX'!BE30</f>
        <v>574984.0743642936</v>
      </c>
      <c r="EX30" s="219">
        <f>'[3]Yearly BTX'!BF30</f>
        <v>615274.99768354488</v>
      </c>
      <c r="EY30" s="219">
        <f>'[3]Yearly BTX'!BG30</f>
        <v>655565.9210027965</v>
      </c>
      <c r="EZ30" s="219">
        <f>'[3]Yearly BTX'!BH30</f>
        <v>695856.84432204789</v>
      </c>
      <c r="FA30" s="219">
        <f>'[3]Yearly BTX'!BI30</f>
        <v>736147.76764129929</v>
      </c>
      <c r="FB30" s="219">
        <f>'[3]Yearly BTX'!BJ30</f>
        <v>776438.69096055068</v>
      </c>
      <c r="FC30" s="219">
        <f>'[3]Yearly BTX'!BK30</f>
        <v>816729.61427980207</v>
      </c>
      <c r="FD30" s="219">
        <f>'[3]Yearly BTX'!BL30</f>
        <v>857020.5375990537</v>
      </c>
      <c r="FE30" s="219">
        <f>'[3]Yearly BTX'!BM30</f>
        <v>897311.46091830498</v>
      </c>
      <c r="FF30" s="219">
        <f>'[3]Yearly BTX'!BN30</f>
        <v>937602.38423755649</v>
      </c>
      <c r="FG30" s="187"/>
      <c r="FH30" s="124">
        <f t="shared" si="170"/>
        <v>0</v>
      </c>
      <c r="FI30" s="124">
        <f t="shared" si="110"/>
        <v>30641.203645479683</v>
      </c>
      <c r="FJ30" s="124">
        <f t="shared" si="111"/>
        <v>61075.40396097074</v>
      </c>
      <c r="FK30" s="124">
        <f t="shared" si="112"/>
        <v>91304.726544284291</v>
      </c>
      <c r="FL30" s="124">
        <f t="shared" si="113"/>
        <v>121331.27759186435</v>
      </c>
      <c r="FM30" s="124">
        <f t="shared" si="114"/>
        <v>151157.14406480559</v>
      </c>
      <c r="FN30" s="124">
        <f t="shared" si="115"/>
        <v>180784.39385350773</v>
      </c>
      <c r="FO30" s="124">
        <f t="shared" si="116"/>
        <v>210215.07594097612</v>
      </c>
      <c r="FP30" s="124">
        <f t="shared" si="117"/>
        <v>239451.22056478154</v>
      </c>
      <c r="FQ30" s="124">
        <f t="shared" si="118"/>
        <v>268494.83937768737</v>
      </c>
      <c r="FR30" s="124">
        <f t="shared" si="119"/>
        <v>297347.92560695671</v>
      </c>
      <c r="FS30" s="219">
        <f t="shared" si="120"/>
        <v>363232.14485474688</v>
      </c>
      <c r="FT30" s="219">
        <f t="shared" si="121"/>
        <v>428727.21575395751</v>
      </c>
      <c r="FU30" s="219">
        <f t="shared" si="122"/>
        <v>493837.15704236261</v>
      </c>
      <c r="FV30" s="219">
        <f t="shared" si="123"/>
        <v>558565.95067271451</v>
      </c>
      <c r="FW30" s="219">
        <f t="shared" si="124"/>
        <v>622917.54212804837</v>
      </c>
      <c r="FX30" s="219">
        <f t="shared" si="125"/>
        <v>686895.84073439345</v>
      </c>
      <c r="FY30" s="219">
        <f t="shared" si="126"/>
        <v>750504.71997091162</v>
      </c>
      <c r="FZ30" s="219">
        <f t="shared" si="127"/>
        <v>813748.01777748507</v>
      </c>
      <c r="GA30" s="219">
        <f t="shared" si="128"/>
        <v>876629.5368597717</v>
      </c>
      <c r="GB30" s="219">
        <f t="shared" si="129"/>
        <v>939153.0449917498</v>
      </c>
      <c r="GC30" s="219">
        <f t="shared" si="130"/>
        <v>996707.6232666939</v>
      </c>
      <c r="GD30" s="219">
        <f t="shared" si="131"/>
        <v>1054006.8868709402</v>
      </c>
      <c r="GE30" s="219">
        <f t="shared" si="132"/>
        <v>1111053.5223594338</v>
      </c>
      <c r="GF30" s="219">
        <f t="shared" si="133"/>
        <v>1167850.191469545</v>
      </c>
      <c r="GG30" s="219">
        <f t="shared" si="134"/>
        <v>1224399.5313349559</v>
      </c>
      <c r="GH30" s="219">
        <f t="shared" si="135"/>
        <v>1280704.154697781</v>
      </c>
      <c r="GI30" s="219">
        <f t="shared" si="136"/>
        <v>1336766.6501189321</v>
      </c>
      <c r="GJ30" s="219">
        <f t="shared" si="137"/>
        <v>1392589.5821867518</v>
      </c>
      <c r="GK30" s="219">
        <f t="shared" si="138"/>
        <v>1448175.4917239188</v>
      </c>
      <c r="GL30" s="219">
        <f t="shared" si="139"/>
        <v>1503526.8959926497</v>
      </c>
      <c r="GP30" t="s">
        <v>33</v>
      </c>
      <c r="GQ30" s="2">
        <f>D9</f>
        <v>463262.36467510118</v>
      </c>
      <c r="GS30" t="str">
        <v>Major Polymers</v>
      </c>
      <c r="GT30" s="2">
        <v>28.851572700948026</v>
      </c>
      <c r="GU30" s="118">
        <v>0.27724419981452192</v>
      </c>
      <c r="HG30" s="75" t="s">
        <v>46</v>
      </c>
      <c r="HH30" s="74"/>
      <c r="HI30" s="74"/>
      <c r="HJ30" s="74"/>
      <c r="HK30" s="74"/>
      <c r="HL30" s="74"/>
      <c r="HM30" s="74"/>
      <c r="HN30" s="79"/>
      <c r="HO30" s="74"/>
    </row>
    <row r="31" spans="1:223" outlineLevel="1">
      <c r="B31" s="9" t="s">
        <v>54</v>
      </c>
      <c r="C31" s="5" t="s">
        <v>197</v>
      </c>
      <c r="D31" s="124">
        <f>'[2]Yearly BTX'!D31</f>
        <v>0</v>
      </c>
      <c r="E31" s="124">
        <f>'[2]Yearly BTX'!E31</f>
        <v>13980.278037511494</v>
      </c>
      <c r="F31" s="124">
        <f>'[2]Yearly BTX'!F31</f>
        <v>27769.148858547782</v>
      </c>
      <c r="G31" s="124">
        <f>'[2]Yearly BTX'!G31</f>
        <v>41368.577913425033</v>
      </c>
      <c r="H31" s="124">
        <f>'[2]Yearly BTX'!H31</f>
        <v>54780.51271283652</v>
      </c>
      <c r="I31" s="124">
        <f>'[2]Yearly BTX'!I31</f>
        <v>68006.882981362316</v>
      </c>
      <c r="J31" s="124">
        <f>'[2]Yearly BTX'!J31</f>
        <v>81049.600809717987</v>
      </c>
      <c r="K31" s="124">
        <f>'[2]Yearly BTX'!K31</f>
        <v>93910.560805752117</v>
      </c>
      <c r="L31" s="124">
        <f>'[2]Yearly BTX'!L31</f>
        <v>106591.6402442033</v>
      </c>
      <c r="M31" s="124">
        <f>'[2]Yearly BTX'!M31</f>
        <v>119094.69921522554</v>
      </c>
      <c r="N31" s="124">
        <f>'[2]Yearly BTX'!N31</f>
        <v>131421.5807716928</v>
      </c>
      <c r="O31" s="219">
        <f>'[2]Yearly BTX'!O31</f>
        <v>147047.04658729708</v>
      </c>
      <c r="P31" s="219">
        <f>'[2]Yearly BTX'!P31</f>
        <v>162452.42180297693</v>
      </c>
      <c r="Q31" s="219">
        <f>'[2]Yearly BTX'!Q31</f>
        <v>177639.98748234505</v>
      </c>
      <c r="R31" s="219">
        <f>'[2]Yearly BTX'!R31</f>
        <v>192612.0037724305</v>
      </c>
      <c r="S31" s="219">
        <f>'[2]Yearly BTX'!S31</f>
        <v>207370.71008315601</v>
      </c>
      <c r="T31" s="219">
        <f>'[2]Yearly BTX'!T31</f>
        <v>221918.32526533856</v>
      </c>
      <c r="U31" s="219">
        <f>'[2]Yearly BTX'!U31</f>
        <v>236257.04778722464</v>
      </c>
      <c r="V31" s="219">
        <f>'[2]Yearly BTX'!V31</f>
        <v>250389.05590957182</v>
      </c>
      <c r="W31" s="219">
        <f>'[2]Yearly BTX'!W31</f>
        <v>264316.50785928871</v>
      </c>
      <c r="X31" s="219">
        <f>'[2]Yearly BTX'!X31</f>
        <v>278041.54200164409</v>
      </c>
      <c r="Y31" s="219">
        <f>'[2]Yearly BTX'!Y31</f>
        <v>286828.05944874766</v>
      </c>
      <c r="Z31" s="219">
        <f>'[2]Yearly BTX'!Z31</f>
        <v>295481.24894717912</v>
      </c>
      <c r="AA31" s="219">
        <f>'[2]Yearly BTX'!AA31</f>
        <v>304002.52416293637</v>
      </c>
      <c r="AB31" s="219">
        <f>'[2]Yearly BTX'!AB31</f>
        <v>312393.28565526393</v>
      </c>
      <c r="AC31" s="219">
        <f>'[2]Yearly BTX'!AC31</f>
        <v>320654.9209898531</v>
      </c>
      <c r="AD31" s="219">
        <f>'[2]Yearly BTX'!AD31</f>
        <v>328788.80485110567</v>
      </c>
      <c r="AE31" s="219">
        <f>'[2]Yearly BTX'!AE31</f>
        <v>336796.29915346997</v>
      </c>
      <c r="AF31" s="219">
        <f>'[2]Yearly BTX'!AF31</f>
        <v>344678.7531518563</v>
      </c>
      <c r="AG31" s="219">
        <f>'[2]Yearly BTX'!AG31</f>
        <v>352437.5035511388</v>
      </c>
      <c r="AH31" s="219">
        <f>'[2]Yearly BTX'!AH31</f>
        <v>360073.87461475184</v>
      </c>
      <c r="AI31" s="187"/>
      <c r="AJ31" s="124">
        <f>'[3]Yearly BTX'!D31</f>
        <v>0</v>
      </c>
      <c r="AK31" s="124">
        <f>'[3]Yearly BTX'!E31</f>
        <v>5316.7843727309664</v>
      </c>
      <c r="AL31" s="124">
        <f>'[3]Yearly BTX'!F31</f>
        <v>10633.568745461933</v>
      </c>
      <c r="AM31" s="124">
        <f>'[3]Yearly BTX'!G31</f>
        <v>15950.353118192899</v>
      </c>
      <c r="AN31" s="124">
        <f>'[3]Yearly BTX'!H31</f>
        <v>21267.137490923866</v>
      </c>
      <c r="AO31" s="124">
        <f>'[3]Yearly BTX'!I31</f>
        <v>26583.921863654836</v>
      </c>
      <c r="AP31" s="124">
        <f>'[3]Yearly BTX'!J31</f>
        <v>31900.706236385799</v>
      </c>
      <c r="AQ31" s="124">
        <f>'[3]Yearly BTX'!K31</f>
        <v>37217.490609116765</v>
      </c>
      <c r="AR31" s="124">
        <f>'[3]Yearly BTX'!L31</f>
        <v>42534.274981847731</v>
      </c>
      <c r="AS31" s="124">
        <f>'[3]Yearly BTX'!M31</f>
        <v>47851.059354578698</v>
      </c>
      <c r="AT31" s="124">
        <f>'[3]Yearly BTX'!N31</f>
        <v>53167.843727309672</v>
      </c>
      <c r="AU31" s="219">
        <f>'[3]Yearly BTX'!O31</f>
        <v>62505.654272608372</v>
      </c>
      <c r="AV31" s="219">
        <f>'[3]Yearly BTX'!P31</f>
        <v>71843.464817907079</v>
      </c>
      <c r="AW31" s="219">
        <f>'[3]Yearly BTX'!Q31</f>
        <v>81181.275363205757</v>
      </c>
      <c r="AX31" s="219">
        <f>'[3]Yearly BTX'!R31</f>
        <v>90519.085908504494</v>
      </c>
      <c r="AY31" s="219">
        <f>'[3]Yearly BTX'!S31</f>
        <v>99856.896453803201</v>
      </c>
      <c r="AZ31" s="219">
        <f>'[3]Yearly BTX'!T31</f>
        <v>109194.70699910188</v>
      </c>
      <c r="BA31" s="219">
        <f>'[3]Yearly BTX'!U31</f>
        <v>118532.51754440062</v>
      </c>
      <c r="BB31" s="219">
        <f>'[3]Yearly BTX'!V31</f>
        <v>127870.32808969932</v>
      </c>
      <c r="BC31" s="219">
        <f>'[3]Yearly BTX'!W31</f>
        <v>137208.13863499803</v>
      </c>
      <c r="BD31" s="219">
        <f>'[3]Yearly BTX'!X31</f>
        <v>146545.94918029671</v>
      </c>
      <c r="BE31" s="219">
        <f>'[3]Yearly BTX'!Y31</f>
        <v>154591.12010297633</v>
      </c>
      <c r="BF31" s="219">
        <f>'[3]Yearly BTX'!Z31</f>
        <v>162636.29102565587</v>
      </c>
      <c r="BG31" s="219">
        <f>'[3]Yearly BTX'!AA31</f>
        <v>170681.46194833549</v>
      </c>
      <c r="BH31" s="219">
        <f>'[3]Yearly BTX'!AB31</f>
        <v>178726.63287101506</v>
      </c>
      <c r="BI31" s="219">
        <f>'[3]Yearly BTX'!AC31</f>
        <v>186771.80379369465</v>
      </c>
      <c r="BJ31" s="219">
        <f>'[3]Yearly BTX'!AD31</f>
        <v>194816.97471637427</v>
      </c>
      <c r="BK31" s="219">
        <f>'[3]Yearly BTX'!AE31</f>
        <v>202862.14563905381</v>
      </c>
      <c r="BL31" s="219">
        <f>'[3]Yearly BTX'!AF31</f>
        <v>210907.3165617334</v>
      </c>
      <c r="BM31" s="219">
        <f>'[3]Yearly BTX'!AG31</f>
        <v>218952.48748441302</v>
      </c>
      <c r="BN31" s="219">
        <f>'[3]Yearly BTX'!AH31</f>
        <v>226997.65840709256</v>
      </c>
      <c r="BP31" s="124">
        <f t="shared" si="171"/>
        <v>0</v>
      </c>
      <c r="BQ31" s="124">
        <f t="shared" si="140"/>
        <v>19297.062410242463</v>
      </c>
      <c r="BR31" s="124">
        <f t="shared" si="141"/>
        <v>38402.717604009711</v>
      </c>
      <c r="BS31" s="124">
        <f t="shared" si="142"/>
        <v>57318.931031617933</v>
      </c>
      <c r="BT31" s="124">
        <f t="shared" si="143"/>
        <v>76047.650203760393</v>
      </c>
      <c r="BU31" s="124">
        <f t="shared" si="144"/>
        <v>94590.804845017148</v>
      </c>
      <c r="BV31" s="124">
        <f t="shared" si="145"/>
        <v>112950.30704610379</v>
      </c>
      <c r="BW31" s="124">
        <f t="shared" si="146"/>
        <v>131128.05141486888</v>
      </c>
      <c r="BX31" s="124">
        <f t="shared" si="147"/>
        <v>149125.91522605103</v>
      </c>
      <c r="BY31" s="124">
        <f t="shared" si="148"/>
        <v>166945.75856980425</v>
      </c>
      <c r="BZ31" s="124">
        <f t="shared" si="149"/>
        <v>184589.42449900246</v>
      </c>
      <c r="CA31" s="219">
        <f t="shared" si="150"/>
        <v>209552.70085990545</v>
      </c>
      <c r="CB31" s="219">
        <f t="shared" si="151"/>
        <v>234295.886620884</v>
      </c>
      <c r="CC31" s="219">
        <f t="shared" si="152"/>
        <v>258821.26284555081</v>
      </c>
      <c r="CD31" s="219">
        <f t="shared" si="153"/>
        <v>283131.08968093502</v>
      </c>
      <c r="CE31" s="219">
        <f t="shared" si="154"/>
        <v>307227.60653695918</v>
      </c>
      <c r="CF31" s="219">
        <f t="shared" si="155"/>
        <v>331113.03226444044</v>
      </c>
      <c r="CG31" s="219">
        <f t="shared" si="156"/>
        <v>354789.56533162529</v>
      </c>
      <c r="CH31" s="219">
        <f t="shared" si="157"/>
        <v>378259.38399927114</v>
      </c>
      <c r="CI31" s="219">
        <f t="shared" si="158"/>
        <v>401524.64649428672</v>
      </c>
      <c r="CJ31" s="219">
        <f t="shared" si="159"/>
        <v>424587.49118194077</v>
      </c>
      <c r="CK31" s="219">
        <f t="shared" si="160"/>
        <v>441419.179551724</v>
      </c>
      <c r="CL31" s="219">
        <f t="shared" si="161"/>
        <v>458117.53997283499</v>
      </c>
      <c r="CM31" s="219">
        <f t="shared" si="162"/>
        <v>474683.98611127189</v>
      </c>
      <c r="CN31" s="219">
        <f t="shared" si="163"/>
        <v>491119.91852627898</v>
      </c>
      <c r="CO31" s="219">
        <f t="shared" si="164"/>
        <v>507426.72478354775</v>
      </c>
      <c r="CP31" s="219">
        <f t="shared" si="165"/>
        <v>523605.77956747997</v>
      </c>
      <c r="CQ31" s="219">
        <f t="shared" si="166"/>
        <v>539658.44479252375</v>
      </c>
      <c r="CR31" s="219">
        <f t="shared" si="167"/>
        <v>555586.06971358974</v>
      </c>
      <c r="CS31" s="219">
        <f t="shared" si="168"/>
        <v>571389.99103555176</v>
      </c>
      <c r="CT31" s="219">
        <f t="shared" si="169"/>
        <v>587071.53302184446</v>
      </c>
      <c r="CU31" s="187"/>
      <c r="CV31" s="124">
        <f>'[2]Yearly BTX'!AJ31</f>
        <v>0</v>
      </c>
      <c r="CW31" s="124">
        <f>'[2]Yearly BTX'!AK31</f>
        <v>11418.01350354436</v>
      </c>
      <c r="CX31" s="124">
        <f>'[2]Yearly BTX'!AL31</f>
        <v>22679.700346308033</v>
      </c>
      <c r="CY31" s="124">
        <f>'[2]Yearly BTX'!AM31</f>
        <v>33786.665756612689</v>
      </c>
      <c r="CZ31" s="124">
        <f>'[2]Yearly BTX'!AN31</f>
        <v>44740.50031107878</v>
      </c>
      <c r="DA31" s="124">
        <f>'[2]Yearly BTX'!AO31</f>
        <v>55542.780060000485</v>
      </c>
      <c r="DB31" s="124">
        <f>'[2]Yearly BTX'!AP31</f>
        <v>66195.06665169062</v>
      </c>
      <c r="DC31" s="124">
        <f>'[2]Yearly BTX'!AQ31</f>
        <v>76698.90745580387</v>
      </c>
      <c r="DD31" s="124">
        <f>'[2]Yearly BTX'!AR31</f>
        <v>87055.835685646685</v>
      </c>
      <c r="DE31" s="124">
        <f>'[2]Yearly BTX'!AS31</f>
        <v>97267.370519481425</v>
      </c>
      <c r="DF31" s="124">
        <f>'[2]Yearly BTX'!AT31</f>
        <v>107335.01722083334</v>
      </c>
      <c r="DG31" s="219">
        <f>'[2]Yearly BTX'!AU31</f>
        <v>120096.26086172667</v>
      </c>
      <c r="DH31" s="219">
        <f>'[2]Yearly BTX'!AV31</f>
        <v>132677.75738563368</v>
      </c>
      <c r="DI31" s="219">
        <f>'[2]Yearly BTX'!AW31</f>
        <v>145081.36972869528</v>
      </c>
      <c r="DJ31" s="219">
        <f>'[2]Yearly BTX'!AX31</f>
        <v>157308.94374455372</v>
      </c>
      <c r="DK31" s="219">
        <f>'[2]Yearly BTX'!AY31</f>
        <v>169362.30835093171</v>
      </c>
      <c r="DL31" s="219">
        <f>'[2]Yearly BTX'!AZ31</f>
        <v>181243.27567500426</v>
      </c>
      <c r="DM31" s="219">
        <f>'[2]Yearly BTX'!BA31</f>
        <v>192953.64119757473</v>
      </c>
      <c r="DN31" s="219">
        <f>'[2]Yearly BTX'!BB31</f>
        <v>204495.1838960633</v>
      </c>
      <c r="DO31" s="219">
        <f>'[2]Yearly BTX'!BC31</f>
        <v>215869.66638631804</v>
      </c>
      <c r="DP31" s="219">
        <f>'[2]Yearly BTX'!BD31</f>
        <v>227078.83506325752</v>
      </c>
      <c r="DQ31" s="219">
        <f>'[2]Yearly BTX'!BE31</f>
        <v>234254.16785380614</v>
      </c>
      <c r="DR31" s="219">
        <f>'[2]Yearly BTX'!BF31</f>
        <v>241320.62003444385</v>
      </c>
      <c r="DS31" s="219">
        <f>'[2]Yearly BTX'!BG31</f>
        <v>248279.34606106897</v>
      </c>
      <c r="DT31" s="219">
        <f>'[2]Yearly BTX'!BH31</f>
        <v>255131.48968606937</v>
      </c>
      <c r="DU31" s="219">
        <f>'[2]Yearly BTX'!BI31</f>
        <v>261878.18405076652</v>
      </c>
      <c r="DV31" s="219">
        <f>'[2]Yearly BTX'!BJ31</f>
        <v>268520.55177709513</v>
      </c>
      <c r="DW31" s="219">
        <f>'[2]Yearly BTX'!BK31</f>
        <v>275059.70505852415</v>
      </c>
      <c r="DX31" s="219">
        <f>'[2]Yearly BTX'!BL31</f>
        <v>281496.7457502273</v>
      </c>
      <c r="DY31" s="219">
        <f>'[2]Yearly BTX'!BM31</f>
        <v>287832.76545850595</v>
      </c>
      <c r="DZ31" s="219">
        <f>'[2]Yearly BTX'!BN31</f>
        <v>294068.84562947426</v>
      </c>
      <c r="EB31" s="124">
        <f>'[3]Yearly BTX'!AJ31</f>
        <v>0</v>
      </c>
      <c r="EC31" s="124">
        <f>'[3]Yearly BTX'!AK31</f>
        <v>4343.6917793232788</v>
      </c>
      <c r="ED31" s="124">
        <f>'[3]Yearly BTX'!AL31</f>
        <v>8687.3835586465575</v>
      </c>
      <c r="EE31" s="124">
        <f>'[3]Yearly BTX'!AM31</f>
        <v>13031.075337969836</v>
      </c>
      <c r="EF31" s="124">
        <f>'[3]Yearly BTX'!AN31</f>
        <v>17374.767117293115</v>
      </c>
      <c r="EG31" s="124">
        <f>'[3]Yearly BTX'!AO31</f>
        <v>21718.458896616394</v>
      </c>
      <c r="EH31" s="124">
        <f>'[3]Yearly BTX'!AP31</f>
        <v>26062.150675939673</v>
      </c>
      <c r="EI31" s="124">
        <f>'[3]Yearly BTX'!AQ31</f>
        <v>30405.842455262948</v>
      </c>
      <c r="EJ31" s="124">
        <f>'[3]Yearly BTX'!AR31</f>
        <v>34749.53423458623</v>
      </c>
      <c r="EK31" s="124">
        <f>'[3]Yearly BTX'!AS31</f>
        <v>39093.226013909509</v>
      </c>
      <c r="EL31" s="124">
        <f>'[3]Yearly BTX'!AT31</f>
        <v>43436.917793232788</v>
      </c>
      <c r="EM31" s="219">
        <f>'[3]Yearly BTX'!AU31</f>
        <v>51067.960937867087</v>
      </c>
      <c r="EN31" s="219">
        <f>'[3]Yearly BTX'!AV31</f>
        <v>58699.004082501378</v>
      </c>
      <c r="EO31" s="219">
        <f>'[3]Yearly BTX'!AW31</f>
        <v>66330.04722713567</v>
      </c>
      <c r="EP31" s="219">
        <f>'[3]Yearly BTX'!AX31</f>
        <v>73961.090371769969</v>
      </c>
      <c r="EQ31" s="219">
        <f>'[3]Yearly BTX'!AY31</f>
        <v>81592.133516404268</v>
      </c>
      <c r="ER31" s="219">
        <f>'[3]Yearly BTX'!AZ31</f>
        <v>89223.176661038568</v>
      </c>
      <c r="ES31" s="219">
        <f>'[3]Yearly BTX'!BA31</f>
        <v>96854.219805672852</v>
      </c>
      <c r="ET31" s="219">
        <f>'[3]Yearly BTX'!BB31</f>
        <v>104485.26295030715</v>
      </c>
      <c r="EU31" s="219">
        <f>'[3]Yearly BTX'!BC31</f>
        <v>112116.30609494145</v>
      </c>
      <c r="EV31" s="219">
        <f>'[3]Yearly BTX'!BD31</f>
        <v>119747.34923957575</v>
      </c>
      <c r="EW31" s="219">
        <f>'[3]Yearly BTX'!BE31</f>
        <v>126324.60920378394</v>
      </c>
      <c r="EX31" s="219">
        <f>'[3]Yearly BTX'!BF31</f>
        <v>132901.86916799212</v>
      </c>
      <c r="EY31" s="219">
        <f>'[3]Yearly BTX'!BG31</f>
        <v>139479.12913220032</v>
      </c>
      <c r="EZ31" s="219">
        <f>'[3]Yearly BTX'!BH31</f>
        <v>146056.38909640853</v>
      </c>
      <c r="FA31" s="219">
        <f>'[3]Yearly BTX'!BI31</f>
        <v>152633.64906061674</v>
      </c>
      <c r="FB31" s="219">
        <f>'[3]Yearly BTX'!BJ31</f>
        <v>159210.90902482494</v>
      </c>
      <c r="FC31" s="219">
        <f>'[3]Yearly BTX'!BK31</f>
        <v>165788.16898903315</v>
      </c>
      <c r="FD31" s="219">
        <f>'[3]Yearly BTX'!BL31</f>
        <v>172365.42895324132</v>
      </c>
      <c r="FE31" s="219">
        <f>'[3]Yearly BTX'!BM31</f>
        <v>178942.68891744953</v>
      </c>
      <c r="FF31" s="219">
        <f>'[3]Yearly BTX'!BN31</f>
        <v>185519.94888165771</v>
      </c>
      <c r="FG31" s="187"/>
      <c r="FH31" s="124">
        <f t="shared" si="170"/>
        <v>0</v>
      </c>
      <c r="FI31" s="124">
        <f t="shared" si="110"/>
        <v>15761.705282867639</v>
      </c>
      <c r="FJ31" s="124">
        <f t="shared" si="111"/>
        <v>31367.08390495459</v>
      </c>
      <c r="FK31" s="124">
        <f t="shared" si="112"/>
        <v>46817.741094582525</v>
      </c>
      <c r="FL31" s="124">
        <f t="shared" si="113"/>
        <v>62115.267428371895</v>
      </c>
      <c r="FM31" s="124">
        <f t="shared" si="114"/>
        <v>77261.238956616871</v>
      </c>
      <c r="FN31" s="124">
        <f t="shared" si="115"/>
        <v>92257.217327630293</v>
      </c>
      <c r="FO31" s="124">
        <f t="shared" si="116"/>
        <v>107104.74991106681</v>
      </c>
      <c r="FP31" s="124">
        <f t="shared" si="117"/>
        <v>121805.36992023292</v>
      </c>
      <c r="FQ31" s="124">
        <f t="shared" si="118"/>
        <v>136360.59653339093</v>
      </c>
      <c r="FR31" s="124">
        <f t="shared" si="119"/>
        <v>150771.93501406611</v>
      </c>
      <c r="FS31" s="219">
        <f t="shared" si="120"/>
        <v>171164.22179959377</v>
      </c>
      <c r="FT31" s="219">
        <f t="shared" si="121"/>
        <v>191376.76146813505</v>
      </c>
      <c r="FU31" s="219">
        <f t="shared" si="122"/>
        <v>211411.41695583094</v>
      </c>
      <c r="FV31" s="219">
        <f t="shared" si="123"/>
        <v>231270.03411632369</v>
      </c>
      <c r="FW31" s="219">
        <f t="shared" si="124"/>
        <v>250954.44186733599</v>
      </c>
      <c r="FX31" s="219">
        <f t="shared" si="125"/>
        <v>270466.45233604283</v>
      </c>
      <c r="FY31" s="219">
        <f t="shared" si="126"/>
        <v>289807.86100324756</v>
      </c>
      <c r="FZ31" s="219">
        <f t="shared" si="127"/>
        <v>308980.44684637047</v>
      </c>
      <c r="GA31" s="219">
        <f t="shared" si="128"/>
        <v>327985.97248125949</v>
      </c>
      <c r="GB31" s="219">
        <f t="shared" si="129"/>
        <v>346826.18430283328</v>
      </c>
      <c r="GC31" s="219">
        <f t="shared" si="130"/>
        <v>360578.77705759008</v>
      </c>
      <c r="GD31" s="219">
        <f t="shared" si="131"/>
        <v>374222.48920243594</v>
      </c>
      <c r="GE31" s="219">
        <f t="shared" si="132"/>
        <v>387758.47519326932</v>
      </c>
      <c r="GF31" s="219">
        <f t="shared" si="133"/>
        <v>401187.87878247793</v>
      </c>
      <c r="GG31" s="219">
        <f t="shared" si="134"/>
        <v>414511.83311138325</v>
      </c>
      <c r="GH31" s="219">
        <f t="shared" si="135"/>
        <v>427731.46080192004</v>
      </c>
      <c r="GI31" s="219">
        <f t="shared" si="136"/>
        <v>440847.8740475573</v>
      </c>
      <c r="GJ31" s="219">
        <f t="shared" si="137"/>
        <v>453862.17470346863</v>
      </c>
      <c r="GK31" s="219">
        <f t="shared" si="138"/>
        <v>466775.45437595551</v>
      </c>
      <c r="GL31" s="219">
        <f t="shared" si="139"/>
        <v>479588.79451113194</v>
      </c>
      <c r="GP31" t="s">
        <v>37</v>
      </c>
      <c r="GQ31" s="2" t="e">
        <f>#REF!</f>
        <v>#REF!</v>
      </c>
      <c r="GS31" t="str">
        <v>Minor Polymers</v>
      </c>
      <c r="GT31" s="2">
        <v>22.580763290736638</v>
      </c>
      <c r="GU31" s="118">
        <v>0.21698594092708512</v>
      </c>
      <c r="HG31" s="75" t="s">
        <v>26</v>
      </c>
      <c r="HH31" s="74"/>
      <c r="HI31" s="354">
        <f>HI21</f>
        <v>-1470468.8636129573</v>
      </c>
      <c r="HJ31" s="74"/>
      <c r="HK31" s="197">
        <f>HK21</f>
        <v>175734.24174255115</v>
      </c>
      <c r="HL31" s="74"/>
      <c r="HM31" s="74"/>
      <c r="HN31" s="74"/>
      <c r="HO31" s="74"/>
    </row>
    <row r="32" spans="1:223" outlineLevel="1">
      <c r="B32" s="9" t="s">
        <v>55</v>
      </c>
      <c r="C32" s="5" t="s">
        <v>197</v>
      </c>
      <c r="D32" s="124">
        <f>'[2]Yearly BTX'!D32</f>
        <v>0</v>
      </c>
      <c r="E32" s="124">
        <f>'[2]Yearly BTX'!E32</f>
        <v>26.876770330653464</v>
      </c>
      <c r="F32" s="124">
        <f>'[2]Yearly BTX'!F32</f>
        <v>10945.214037889997</v>
      </c>
      <c r="G32" s="124">
        <f>'[2]Yearly BTX'!G32</f>
        <v>16305.430966285825</v>
      </c>
      <c r="H32" s="124">
        <f>'[2]Yearly BTX'!H32</f>
        <v>21591.747006779005</v>
      </c>
      <c r="I32" s="124">
        <f>'[2]Yearly BTX'!I32</f>
        <v>26804.922760591799</v>
      </c>
      <c r="J32" s="124">
        <f>'[2]Yearly BTX'!J32</f>
        <v>31945.711878556216</v>
      </c>
      <c r="K32" s="124">
        <f>'[2]Yearly BTX'!K32</f>
        <v>37014.861120629743</v>
      </c>
      <c r="L32" s="124">
        <f>'[2]Yearly BTX'!L32</f>
        <v>42013.110414922034</v>
      </c>
      <c r="M32" s="124">
        <f>'[2]Yearly BTX'!M32</f>
        <v>46941.192916236265</v>
      </c>
      <c r="N32" s="124">
        <f>'[2]Yearly BTX'!N32</f>
        <v>51799.835064129169</v>
      </c>
      <c r="O32" s="219">
        <f>'[2]Yearly BTX'!O32</f>
        <v>56984.451658606864</v>
      </c>
      <c r="P32" s="219">
        <f>'[2]Yearly BTX'!P32</f>
        <v>62095.657002214721</v>
      </c>
      <c r="Q32" s="219">
        <f>'[2]Yearly BTX'!Q32</f>
        <v>67134.213221503465</v>
      </c>
      <c r="R32" s="219">
        <f>'[2]Yearly BTX'!R32</f>
        <v>72100.875448804305</v>
      </c>
      <c r="S32" s="219">
        <f>'[2]Yearly BTX'!S32</f>
        <v>76996.391882273369</v>
      </c>
      <c r="T32" s="219">
        <f>'[2]Yearly BTX'!T32</f>
        <v>81821.503845441679</v>
      </c>
      <c r="U32" s="219">
        <f>'[2]Yearly BTX'!U32</f>
        <v>86576.945846274903</v>
      </c>
      <c r="V32" s="219">
        <f>'[2]Yearly BTX'!V32</f>
        <v>91263.445635746466</v>
      </c>
      <c r="W32" s="219">
        <f>'[2]Yearly BTX'!W32</f>
        <v>95881.724265928438</v>
      </c>
      <c r="X32" s="219">
        <f>'[2]Yearly BTX'!X32</f>
        <v>100432.49614760332</v>
      </c>
      <c r="Y32" s="219">
        <f>'[2]Yearly BTX'!Y32</f>
        <v>103149.95806055158</v>
      </c>
      <c r="Z32" s="219">
        <f>'[2]Yearly BTX'!Z32</f>
        <v>105825.50806162661</v>
      </c>
      <c r="AA32" s="219">
        <f>'[2]Yearly BTX'!AA32</f>
        <v>108459.59262956902</v>
      </c>
      <c r="AB32" s="219">
        <f>'[2]Yearly BTX'!AB32</f>
        <v>111052.65409437058</v>
      </c>
      <c r="AC32" s="219">
        <f>'[2]Yearly BTX'!AC32</f>
        <v>113605.13067315292</v>
      </c>
      <c r="AD32" s="219">
        <f>'[2]Yearly BTX'!AD32</f>
        <v>116117.45650574908</v>
      </c>
      <c r="AE32" s="219">
        <f>'[2]Yearly BTX'!AE32</f>
        <v>118590.0616899905</v>
      </c>
      <c r="AF32" s="219">
        <f>'[2]Yearly BTX'!AF32</f>
        <v>121023.37231670227</v>
      </c>
      <c r="AG32" s="219">
        <f>'[2]Yearly BTX'!AG32</f>
        <v>123417.8105044085</v>
      </c>
      <c r="AH32" s="219">
        <f>'[2]Yearly BTX'!AH32</f>
        <v>125773.79443375045</v>
      </c>
      <c r="AI32" s="187"/>
      <c r="AJ32" s="124">
        <f>'[3]Yearly BTX'!D32</f>
        <v>0</v>
      </c>
      <c r="AK32" s="124">
        <f>'[3]Yearly BTX'!E32</f>
        <v>13.354313123067142</v>
      </c>
      <c r="AL32" s="124">
        <f>'[3]Yearly BTX'!F32</f>
        <v>14343.677530108122</v>
      </c>
      <c r="AM32" s="124">
        <f>'[3]Yearly BTX'!G32</f>
        <v>21515.516295162182</v>
      </c>
      <c r="AN32" s="124">
        <f>'[3]Yearly BTX'!H32</f>
        <v>28687.355060216243</v>
      </c>
      <c r="AO32" s="124">
        <f>'[3]Yearly BTX'!I32</f>
        <v>35859.193825270311</v>
      </c>
      <c r="AP32" s="124">
        <f>'[3]Yearly BTX'!J32</f>
        <v>43031.032590324365</v>
      </c>
      <c r="AQ32" s="124">
        <f>'[3]Yearly BTX'!K32</f>
        <v>50202.871355378426</v>
      </c>
      <c r="AR32" s="124">
        <f>'[3]Yearly BTX'!L32</f>
        <v>57374.710120432486</v>
      </c>
      <c r="AS32" s="124">
        <f>'[3]Yearly BTX'!M32</f>
        <v>64546.548885486554</v>
      </c>
      <c r="AT32" s="124">
        <f>'[3]Yearly BTX'!N32</f>
        <v>71718.387650540622</v>
      </c>
      <c r="AU32" s="219">
        <f>'[3]Yearly BTX'!O32</f>
        <v>84780.028488572236</v>
      </c>
      <c r="AV32" s="219">
        <f>'[3]Yearly BTX'!P32</f>
        <v>97841.669326603849</v>
      </c>
      <c r="AW32" s="219">
        <f>'[3]Yearly BTX'!Q32</f>
        <v>110903.31016463549</v>
      </c>
      <c r="AX32" s="219">
        <f>'[3]Yearly BTX'!R32</f>
        <v>123964.95100266711</v>
      </c>
      <c r="AY32" s="219">
        <f>'[3]Yearly BTX'!S32</f>
        <v>137026.59184069873</v>
      </c>
      <c r="AZ32" s="219">
        <f>'[3]Yearly BTX'!T32</f>
        <v>150088.23267873036</v>
      </c>
      <c r="BA32" s="219">
        <f>'[3]Yearly BTX'!U32</f>
        <v>163149.87351676196</v>
      </c>
      <c r="BB32" s="219">
        <f>'[3]Yearly BTX'!V32</f>
        <v>176211.51435479362</v>
      </c>
      <c r="BC32" s="219">
        <f>'[3]Yearly BTX'!W32</f>
        <v>189273.15519282522</v>
      </c>
      <c r="BD32" s="219">
        <f>'[3]Yearly BTX'!X32</f>
        <v>202334.79603085684</v>
      </c>
      <c r="BE32" s="219">
        <f>'[3]Yearly BTX'!Y32</f>
        <v>214692.65753811985</v>
      </c>
      <c r="BF32" s="219">
        <f>'[3]Yearly BTX'!Z32</f>
        <v>227050.51904538283</v>
      </c>
      <c r="BG32" s="219">
        <f>'[3]Yearly BTX'!AA32</f>
        <v>239408.38055264586</v>
      </c>
      <c r="BH32" s="219">
        <f>'[3]Yearly BTX'!AB32</f>
        <v>251766.24205990887</v>
      </c>
      <c r="BI32" s="219">
        <f>'[3]Yearly BTX'!AC32</f>
        <v>264124.1035671719</v>
      </c>
      <c r="BJ32" s="219">
        <f>'[3]Yearly BTX'!AD32</f>
        <v>276481.96507443488</v>
      </c>
      <c r="BK32" s="219">
        <f>'[3]Yearly BTX'!AE32</f>
        <v>288839.82658169791</v>
      </c>
      <c r="BL32" s="219">
        <f>'[3]Yearly BTX'!AF32</f>
        <v>301197.68808896083</v>
      </c>
      <c r="BM32" s="219">
        <f>'[3]Yearly BTX'!AG32</f>
        <v>313555.54959622386</v>
      </c>
      <c r="BN32" s="219">
        <f>'[3]Yearly BTX'!AH32</f>
        <v>325913.41110348684</v>
      </c>
      <c r="BP32" s="124">
        <f t="shared" si="171"/>
        <v>0</v>
      </c>
      <c r="BQ32" s="124">
        <f t="shared" si="140"/>
        <v>40.231083453720608</v>
      </c>
      <c r="BR32" s="124">
        <f t="shared" si="141"/>
        <v>25288.891567998118</v>
      </c>
      <c r="BS32" s="124">
        <f t="shared" si="142"/>
        <v>37820.947261448004</v>
      </c>
      <c r="BT32" s="124">
        <f t="shared" si="143"/>
        <v>50279.102066995249</v>
      </c>
      <c r="BU32" s="124">
        <f t="shared" si="144"/>
        <v>62664.11658586211</v>
      </c>
      <c r="BV32" s="124">
        <f t="shared" si="145"/>
        <v>74976.744468880584</v>
      </c>
      <c r="BW32" s="124">
        <f t="shared" si="146"/>
        <v>87217.732476008168</v>
      </c>
      <c r="BX32" s="124">
        <f t="shared" si="147"/>
        <v>99387.82053535452</v>
      </c>
      <c r="BY32" s="124">
        <f t="shared" si="148"/>
        <v>111487.74180172282</v>
      </c>
      <c r="BZ32" s="124">
        <f t="shared" si="149"/>
        <v>123518.2227146698</v>
      </c>
      <c r="CA32" s="219">
        <f t="shared" si="150"/>
        <v>141764.4801471791</v>
      </c>
      <c r="CB32" s="219">
        <f t="shared" si="151"/>
        <v>159937.32632881857</v>
      </c>
      <c r="CC32" s="219">
        <f t="shared" si="152"/>
        <v>178037.52338613896</v>
      </c>
      <c r="CD32" s="219">
        <f t="shared" si="153"/>
        <v>196065.82645147142</v>
      </c>
      <c r="CE32" s="219">
        <f t="shared" si="154"/>
        <v>214022.9837229721</v>
      </c>
      <c r="CF32" s="219">
        <f t="shared" si="155"/>
        <v>231909.73652417204</v>
      </c>
      <c r="CG32" s="219">
        <f t="shared" si="156"/>
        <v>249726.81936303686</v>
      </c>
      <c r="CH32" s="219">
        <f t="shared" si="157"/>
        <v>267474.95999054005</v>
      </c>
      <c r="CI32" s="219">
        <f t="shared" si="158"/>
        <v>285154.87945875362</v>
      </c>
      <c r="CJ32" s="219">
        <f t="shared" si="159"/>
        <v>302767.29217846016</v>
      </c>
      <c r="CK32" s="219">
        <f t="shared" si="160"/>
        <v>317842.61559867143</v>
      </c>
      <c r="CL32" s="219">
        <f t="shared" si="161"/>
        <v>332876.02710700943</v>
      </c>
      <c r="CM32" s="219">
        <f t="shared" si="162"/>
        <v>347867.97318221489</v>
      </c>
      <c r="CN32" s="219">
        <f t="shared" si="163"/>
        <v>362818.89615427947</v>
      </c>
      <c r="CO32" s="219">
        <f t="shared" si="164"/>
        <v>377729.23424032482</v>
      </c>
      <c r="CP32" s="219">
        <f t="shared" si="165"/>
        <v>392599.42158018396</v>
      </c>
      <c r="CQ32" s="219">
        <f t="shared" si="166"/>
        <v>407429.88827168843</v>
      </c>
      <c r="CR32" s="219">
        <f t="shared" si="167"/>
        <v>422221.0604056631</v>
      </c>
      <c r="CS32" s="219">
        <f t="shared" si="168"/>
        <v>436973.36010063236</v>
      </c>
      <c r="CT32" s="219">
        <f t="shared" si="169"/>
        <v>451687.20553723729</v>
      </c>
      <c r="CU32" s="187"/>
      <c r="CV32" s="124">
        <f>'[2]Yearly BTX'!AJ32</f>
        <v>0</v>
      </c>
      <c r="CW32" s="124">
        <f>'[2]Yearly BTX'!AK32</f>
        <v>17.88931136844969</v>
      </c>
      <c r="CX32" s="124">
        <f>'[2]Yearly BTX'!AL32</f>
        <v>8920.0247244850034</v>
      </c>
      <c r="CY32" s="124">
        <f>'[2]Yearly BTX'!AM32</f>
        <v>13288.442497255321</v>
      </c>
      <c r="CZ32" s="124">
        <f>'[2]Yearly BTX'!AN32</f>
        <v>17596.633238834562</v>
      </c>
      <c r="DA32" s="124">
        <f>'[2]Yearly BTX'!AO32</f>
        <v>21845.216816653785</v>
      </c>
      <c r="DB32" s="124">
        <f>'[2]Yearly BTX'!AP32</f>
        <v>26034.807433782189</v>
      </c>
      <c r="DC32" s="124">
        <f>'[2]Yearly BTX'!AQ32</f>
        <v>30166.013677430681</v>
      </c>
      <c r="DD32" s="124">
        <f>'[2]Yearly BTX'!AR32</f>
        <v>34239.438567056866</v>
      </c>
      <c r="DE32" s="124">
        <f>'[2]Yearly BTX'!AS32</f>
        <v>38255.679602074488</v>
      </c>
      <c r="DF32" s="124">
        <f>'[2]Yearly BTX'!AT32</f>
        <v>42215.328809170722</v>
      </c>
      <c r="DG32" s="219">
        <f>'[2]Yearly BTX'!AU32</f>
        <v>46445.722671889314</v>
      </c>
      <c r="DH32" s="219">
        <f>'[2]Yearly BTX'!AV32</f>
        <v>50616.218921074877</v>
      </c>
      <c r="DI32" s="219">
        <f>'[2]Yearly BTX'!AW32</f>
        <v>54727.439382164033</v>
      </c>
      <c r="DJ32" s="219">
        <f>'[2]Yearly BTX'!AX32</f>
        <v>58780.000173986686</v>
      </c>
      <c r="DK32" s="219">
        <f>'[2]Yearly BTX'!AY32</f>
        <v>62774.511757756358</v>
      </c>
      <c r="DL32" s="219">
        <f>'[2]Yearly BTX'!AZ32</f>
        <v>66711.578985656874</v>
      </c>
      <c r="DM32" s="219">
        <f>'[2]Yearly BTX'!BA32</f>
        <v>70591.801149029357</v>
      </c>
      <c r="DN32" s="219">
        <f>'[2]Yearly BTX'!BB32</f>
        <v>74415.772026162056</v>
      </c>
      <c r="DO32" s="219">
        <f>'[2]Yearly BTX'!BC32</f>
        <v>78184.079929686588</v>
      </c>
      <c r="DP32" s="219">
        <f>'[2]Yearly BTX'!BD32</f>
        <v>81897.307753583576</v>
      </c>
      <c r="DQ32" s="219">
        <f>'[2]Yearly BTX'!BE32</f>
        <v>84115.11332071654</v>
      </c>
      <c r="DR32" s="219">
        <f>'[2]Yearly BTX'!BF32</f>
        <v>86298.716490814812</v>
      </c>
      <c r="DS32" s="219">
        <f>'[2]Yearly BTX'!BG32</f>
        <v>88448.481604991539</v>
      </c>
      <c r="DT32" s="219">
        <f>'[2]Yearly BTX'!BH32</f>
        <v>90564.769618889681</v>
      </c>
      <c r="DU32" s="219">
        <f>'[2]Yearly BTX'!BI32</f>
        <v>92647.938131959323</v>
      </c>
      <c r="DV32" s="219">
        <f>'[2]Yearly BTX'!BJ32</f>
        <v>94698.341416493</v>
      </c>
      <c r="DW32" s="219">
        <f>'[2]Yearly BTX'!BK32</f>
        <v>96716.330446420281</v>
      </c>
      <c r="DX32" s="219">
        <f>'[2]Yearly BTX'!BL32</f>
        <v>98702.252925864625</v>
      </c>
      <c r="DY32" s="219">
        <f>'[2]Yearly BTX'!BM32</f>
        <v>100656.45331746341</v>
      </c>
      <c r="DZ32" s="219">
        <f>'[2]Yearly BTX'!BN32</f>
        <v>102579.27287045366</v>
      </c>
      <c r="EB32" s="124">
        <f>'[3]Yearly BTX'!AJ32</f>
        <v>0</v>
      </c>
      <c r="EC32" s="124">
        <f>'[3]Yearly BTX'!AK32</f>
        <v>8.9373538094531586</v>
      </c>
      <c r="ED32" s="124">
        <f>'[3]Yearly BTX'!AL32</f>
        <v>11750.002404234079</v>
      </c>
      <c r="EE32" s="124">
        <f>'[3]Yearly BTX'!AM32</f>
        <v>17625.003606351118</v>
      </c>
      <c r="EF32" s="124">
        <f>'[3]Yearly BTX'!AN32</f>
        <v>23500.004808468158</v>
      </c>
      <c r="EG32" s="124">
        <f>'[3]Yearly BTX'!AO32</f>
        <v>29375.006010585199</v>
      </c>
      <c r="EH32" s="124">
        <f>'[3]Yearly BTX'!AP32</f>
        <v>35250.007212702236</v>
      </c>
      <c r="EI32" s="124">
        <f>'[3]Yearly BTX'!AQ32</f>
        <v>41125.008414819284</v>
      </c>
      <c r="EJ32" s="124">
        <f>'[3]Yearly BTX'!AR32</f>
        <v>47000.009616936317</v>
      </c>
      <c r="EK32" s="124">
        <f>'[3]Yearly BTX'!AS32</f>
        <v>52875.010819053357</v>
      </c>
      <c r="EL32" s="124">
        <f>'[3]Yearly BTX'!AT32</f>
        <v>58750.012021170398</v>
      </c>
      <c r="EM32" s="219">
        <f>'[3]Yearly BTX'!AU32</f>
        <v>69449.281300195158</v>
      </c>
      <c r="EN32" s="219">
        <f>'[3]Yearly BTX'!AV32</f>
        <v>80148.550579219896</v>
      </c>
      <c r="EO32" s="219">
        <f>'[3]Yearly BTX'!AW32</f>
        <v>90847.819858244635</v>
      </c>
      <c r="EP32" s="219">
        <f>'[3]Yearly BTX'!AX32</f>
        <v>101547.08913726936</v>
      </c>
      <c r="EQ32" s="219">
        <f>'[3]Yearly BTX'!AY32</f>
        <v>112246.35841629413</v>
      </c>
      <c r="ER32" s="219">
        <f>'[3]Yearly BTX'!AZ32</f>
        <v>122945.62769531886</v>
      </c>
      <c r="ES32" s="219">
        <f>'[3]Yearly BTX'!BA32</f>
        <v>133644.89697434357</v>
      </c>
      <c r="ET32" s="219">
        <f>'[3]Yearly BTX'!BB32</f>
        <v>144344.16625336834</v>
      </c>
      <c r="EU32" s="219">
        <f>'[3]Yearly BTX'!BC32</f>
        <v>155043.43553239305</v>
      </c>
      <c r="EV32" s="219">
        <f>'[3]Yearly BTX'!BD32</f>
        <v>165742.70481141782</v>
      </c>
      <c r="EW32" s="219">
        <f>'[3]Yearly BTX'!BE32</f>
        <v>175866.48592609249</v>
      </c>
      <c r="EX32" s="219">
        <f>'[3]Yearly BTX'!BF32</f>
        <v>185990.2670407671</v>
      </c>
      <c r="EY32" s="219">
        <f>'[3]Yearly BTX'!BG32</f>
        <v>196114.04815544176</v>
      </c>
      <c r="EZ32" s="219">
        <f>'[3]Yearly BTX'!BH32</f>
        <v>206237.82927011637</v>
      </c>
      <c r="FA32" s="219">
        <f>'[3]Yearly BTX'!BI32</f>
        <v>216361.61038479104</v>
      </c>
      <c r="FB32" s="219">
        <f>'[3]Yearly BTX'!BJ32</f>
        <v>226485.39149946568</v>
      </c>
      <c r="FC32" s="219">
        <f>'[3]Yearly BTX'!BK32</f>
        <v>236609.17261414032</v>
      </c>
      <c r="FD32" s="219">
        <f>'[3]Yearly BTX'!BL32</f>
        <v>246732.95372881493</v>
      </c>
      <c r="FE32" s="219">
        <f>'[3]Yearly BTX'!BM32</f>
        <v>256856.7348434896</v>
      </c>
      <c r="FF32" s="219">
        <f>'[3]Yearly BTX'!BN32</f>
        <v>266980.51595816424</v>
      </c>
      <c r="FG32" s="187"/>
      <c r="FH32" s="124">
        <f t="shared" si="170"/>
        <v>0</v>
      </c>
      <c r="FI32" s="124">
        <f t="shared" si="110"/>
        <v>26.826665177902846</v>
      </c>
      <c r="FJ32" s="124">
        <f t="shared" si="111"/>
        <v>20670.027128719084</v>
      </c>
      <c r="FK32" s="124">
        <f t="shared" si="112"/>
        <v>30913.446103606439</v>
      </c>
      <c r="FL32" s="124">
        <f t="shared" si="113"/>
        <v>41096.638047302724</v>
      </c>
      <c r="FM32" s="124">
        <f t="shared" si="114"/>
        <v>51220.222827238984</v>
      </c>
      <c r="FN32" s="124">
        <f t="shared" si="115"/>
        <v>61284.814646484425</v>
      </c>
      <c r="FO32" s="124">
        <f t="shared" si="116"/>
        <v>71291.022092249972</v>
      </c>
      <c r="FP32" s="124">
        <f t="shared" si="117"/>
        <v>81239.448183993183</v>
      </c>
      <c r="FQ32" s="124">
        <f t="shared" si="118"/>
        <v>91130.690421127845</v>
      </c>
      <c r="FR32" s="124">
        <f t="shared" si="119"/>
        <v>100965.34083034113</v>
      </c>
      <c r="FS32" s="219">
        <f t="shared" si="120"/>
        <v>115895.00397208447</v>
      </c>
      <c r="FT32" s="219">
        <f t="shared" si="121"/>
        <v>130764.76950029477</v>
      </c>
      <c r="FU32" s="219">
        <f t="shared" si="122"/>
        <v>145575.25924040866</v>
      </c>
      <c r="FV32" s="219">
        <f t="shared" si="123"/>
        <v>160327.08931125604</v>
      </c>
      <c r="FW32" s="219">
        <f t="shared" si="124"/>
        <v>175020.87017405048</v>
      </c>
      <c r="FX32" s="219">
        <f t="shared" si="125"/>
        <v>189657.20668097574</v>
      </c>
      <c r="FY32" s="219">
        <f t="shared" si="126"/>
        <v>204236.69812337292</v>
      </c>
      <c r="FZ32" s="219">
        <f t="shared" si="127"/>
        <v>218759.93827953038</v>
      </c>
      <c r="GA32" s="219">
        <f t="shared" si="128"/>
        <v>233227.51546207964</v>
      </c>
      <c r="GB32" s="219">
        <f t="shared" si="129"/>
        <v>247640.01256500138</v>
      </c>
      <c r="GC32" s="219">
        <f t="shared" si="130"/>
        <v>259981.59924680903</v>
      </c>
      <c r="GD32" s="219">
        <f t="shared" si="131"/>
        <v>272288.98353158194</v>
      </c>
      <c r="GE32" s="219">
        <f t="shared" si="132"/>
        <v>284562.5297604333</v>
      </c>
      <c r="GF32" s="219">
        <f t="shared" si="133"/>
        <v>296802.59888900607</v>
      </c>
      <c r="GG32" s="219">
        <f t="shared" si="134"/>
        <v>309009.54851675034</v>
      </c>
      <c r="GH32" s="219">
        <f t="shared" si="135"/>
        <v>321183.73291595868</v>
      </c>
      <c r="GI32" s="219">
        <f t="shared" si="136"/>
        <v>333325.50306056062</v>
      </c>
      <c r="GJ32" s="219">
        <f t="shared" si="137"/>
        <v>345435.20665467955</v>
      </c>
      <c r="GK32" s="219">
        <f t="shared" si="138"/>
        <v>357513.188160953</v>
      </c>
      <c r="GL32" s="219">
        <f t="shared" si="139"/>
        <v>369559.78882861789</v>
      </c>
      <c r="GP32" t="s">
        <v>40</v>
      </c>
      <c r="GQ32" s="2" t="e">
        <f>#REF!</f>
        <v>#REF!</v>
      </c>
      <c r="GS32" t="str">
        <v>Other</v>
      </c>
      <c r="GT32" s="2">
        <v>24.045360628442481</v>
      </c>
      <c r="GU32" s="118">
        <v>0.23105973583426512</v>
      </c>
    </row>
    <row r="33" spans="1:203" outlineLevel="1">
      <c r="B33" s="1" t="s">
        <v>23</v>
      </c>
      <c r="C33" s="5" t="s">
        <v>197</v>
      </c>
      <c r="D33" s="124">
        <f>'[2]Yearly BTX'!D33</f>
        <v>0</v>
      </c>
      <c r="E33" s="124">
        <f>'[2]Yearly BTX'!E33</f>
        <v>14007.154807842147</v>
      </c>
      <c r="F33" s="124">
        <f>'[2]Yearly BTX'!F33</f>
        <v>38714.362896437779</v>
      </c>
      <c r="G33" s="124">
        <f>'[2]Yearly BTX'!G33</f>
        <v>57674.008879710862</v>
      </c>
      <c r="H33" s="124">
        <f>'[2]Yearly BTX'!H33</f>
        <v>76372.259719615526</v>
      </c>
      <c r="I33" s="124">
        <f>'[2]Yearly BTX'!I33</f>
        <v>94811.805741954115</v>
      </c>
      <c r="J33" s="124">
        <f>'[2]Yearly BTX'!J33</f>
        <v>112995.31268827421</v>
      </c>
      <c r="K33" s="124">
        <f>'[2]Yearly BTX'!K33</f>
        <v>130925.42192638185</v>
      </c>
      <c r="L33" s="124">
        <f>'[2]Yearly BTX'!L33</f>
        <v>148604.75065912533</v>
      </c>
      <c r="M33" s="124">
        <f>'[2]Yearly BTX'!M33</f>
        <v>166035.89213146182</v>
      </c>
      <c r="N33" s="124">
        <f>'[2]Yearly BTX'!N33</f>
        <v>183221.41583582197</v>
      </c>
      <c r="O33" s="219">
        <f>'[2]Yearly BTX'!O33</f>
        <v>204031.49824590393</v>
      </c>
      <c r="P33" s="219">
        <f>'[2]Yearly BTX'!P33</f>
        <v>224548.07880519165</v>
      </c>
      <c r="Q33" s="219">
        <f>'[2]Yearly BTX'!Q33</f>
        <v>244774.2007038485</v>
      </c>
      <c r="R33" s="219">
        <f>'[2]Yearly BTX'!R33</f>
        <v>264712.87922123482</v>
      </c>
      <c r="S33" s="219">
        <f>'[2]Yearly BTX'!S33</f>
        <v>284367.10196542938</v>
      </c>
      <c r="T33" s="219">
        <f>'[2]Yearly BTX'!T33</f>
        <v>303739.82911078027</v>
      </c>
      <c r="U33" s="219">
        <f>'[2]Yearly BTX'!U33</f>
        <v>322833.99363349954</v>
      </c>
      <c r="V33" s="219">
        <f>'[2]Yearly BTX'!V33</f>
        <v>341652.50154531829</v>
      </c>
      <c r="W33" s="219">
        <f>'[2]Yearly BTX'!W33</f>
        <v>360198.23212521715</v>
      </c>
      <c r="X33" s="219">
        <f>'[2]Yearly BTX'!X33</f>
        <v>378474.03814924741</v>
      </c>
      <c r="Y33" s="219">
        <f>'[2]Yearly BTX'!Y33</f>
        <v>389978.01750929921</v>
      </c>
      <c r="Z33" s="219">
        <f>'[2]Yearly BTX'!Z33</f>
        <v>401306.75700880575</v>
      </c>
      <c r="AA33" s="219">
        <f>'[2]Yearly BTX'!AA33</f>
        <v>412462.11679250537</v>
      </c>
      <c r="AB33" s="219">
        <f>'[2]Yearly BTX'!AB33</f>
        <v>423445.93974963448</v>
      </c>
      <c r="AC33" s="219">
        <f>'[2]Yearly BTX'!AC33</f>
        <v>434260.05166300602</v>
      </c>
      <c r="AD33" s="219">
        <f>'[2]Yearly BTX'!AD33</f>
        <v>444906.26135685475</v>
      </c>
      <c r="AE33" s="219">
        <f>'[2]Yearly BTX'!AE33</f>
        <v>455386.36084346048</v>
      </c>
      <c r="AF33" s="219">
        <f>'[2]Yearly BTX'!AF33</f>
        <v>465702.12546855857</v>
      </c>
      <c r="AG33" s="219">
        <f>'[2]Yearly BTX'!AG33</f>
        <v>475855.31405554729</v>
      </c>
      <c r="AH33" s="219">
        <f>'[2]Yearly BTX'!AH33</f>
        <v>485847.66904850228</v>
      </c>
      <c r="AI33" s="187"/>
      <c r="AJ33" s="124">
        <f>'[3]Yearly BTX'!D33</f>
        <v>0</v>
      </c>
      <c r="AK33" s="124">
        <f>'[3]Yearly BTX'!E33</f>
        <v>5330.1386858540336</v>
      </c>
      <c r="AL33" s="124">
        <f>'[3]Yearly BTX'!F33</f>
        <v>24977.246275570054</v>
      </c>
      <c r="AM33" s="124">
        <f>'[3]Yearly BTX'!G33</f>
        <v>37465.869413355082</v>
      </c>
      <c r="AN33" s="124">
        <f>'[3]Yearly BTX'!H33</f>
        <v>49954.492551140109</v>
      </c>
      <c r="AO33" s="124">
        <f>'[3]Yearly BTX'!I33</f>
        <v>62443.115688925143</v>
      </c>
      <c r="AP33" s="124">
        <f>'[3]Yearly BTX'!J33</f>
        <v>74931.738826710163</v>
      </c>
      <c r="AQ33" s="124">
        <f>'[3]Yearly BTX'!K33</f>
        <v>87420.361964495183</v>
      </c>
      <c r="AR33" s="124">
        <f>'[3]Yearly BTX'!L33</f>
        <v>99908.985102280218</v>
      </c>
      <c r="AS33" s="124">
        <f>'[3]Yearly BTX'!M33</f>
        <v>112397.60824006525</v>
      </c>
      <c r="AT33" s="124">
        <f>'[3]Yearly BTX'!N33</f>
        <v>124886.23137785029</v>
      </c>
      <c r="AU33" s="219">
        <f>'[3]Yearly BTX'!O33</f>
        <v>147285.68276118062</v>
      </c>
      <c r="AV33" s="219">
        <f>'[3]Yearly BTX'!P33</f>
        <v>169685.13414451093</v>
      </c>
      <c r="AW33" s="219">
        <f>'[3]Yearly BTX'!Q33</f>
        <v>192084.58552784123</v>
      </c>
      <c r="AX33" s="219">
        <f>'[3]Yearly BTX'!R33</f>
        <v>214484.0369111716</v>
      </c>
      <c r="AY33" s="219">
        <f>'[3]Yearly BTX'!S33</f>
        <v>236883.48829450193</v>
      </c>
      <c r="AZ33" s="219">
        <f>'[3]Yearly BTX'!T33</f>
        <v>259282.93967783224</v>
      </c>
      <c r="BA33" s="219">
        <f>'[3]Yearly BTX'!U33</f>
        <v>281682.39106116258</v>
      </c>
      <c r="BB33" s="219">
        <f>'[3]Yearly BTX'!V33</f>
        <v>304081.84244449297</v>
      </c>
      <c r="BC33" s="219">
        <f>'[3]Yearly BTX'!W33</f>
        <v>326481.29382782325</v>
      </c>
      <c r="BD33" s="219">
        <f>'[3]Yearly BTX'!X33</f>
        <v>348880.74521115352</v>
      </c>
      <c r="BE33" s="219">
        <f>'[3]Yearly BTX'!Y33</f>
        <v>369283.77764109615</v>
      </c>
      <c r="BF33" s="219">
        <f>'[3]Yearly BTX'!Z33</f>
        <v>389686.81007103866</v>
      </c>
      <c r="BG33" s="219">
        <f>'[3]Yearly BTX'!AA33</f>
        <v>410089.84250098135</v>
      </c>
      <c r="BH33" s="219">
        <f>'[3]Yearly BTX'!AB33</f>
        <v>430492.87493092392</v>
      </c>
      <c r="BI33" s="219">
        <f>'[3]Yearly BTX'!AC33</f>
        <v>450895.90736086655</v>
      </c>
      <c r="BJ33" s="219">
        <f>'[3]Yearly BTX'!AD33</f>
        <v>471298.93979080918</v>
      </c>
      <c r="BK33" s="219">
        <f>'[3]Yearly BTX'!AE33</f>
        <v>491701.97222075169</v>
      </c>
      <c r="BL33" s="219">
        <f>'[3]Yearly BTX'!AF33</f>
        <v>512105.0046506942</v>
      </c>
      <c r="BM33" s="219">
        <f>'[3]Yearly BTX'!AG33</f>
        <v>532508.03708063695</v>
      </c>
      <c r="BN33" s="219">
        <f>'[3]Yearly BTX'!AH33</f>
        <v>552911.06951057934</v>
      </c>
      <c r="BP33" s="124">
        <f t="shared" si="171"/>
        <v>0</v>
      </c>
      <c r="BQ33" s="124">
        <f t="shared" si="140"/>
        <v>19337.293493696183</v>
      </c>
      <c r="BR33" s="124">
        <f t="shared" si="141"/>
        <v>63691.609172007833</v>
      </c>
      <c r="BS33" s="124">
        <f t="shared" si="142"/>
        <v>95139.878293065936</v>
      </c>
      <c r="BT33" s="124">
        <f t="shared" si="143"/>
        <v>126326.75227075563</v>
      </c>
      <c r="BU33" s="124">
        <f t="shared" si="144"/>
        <v>157254.92143087927</v>
      </c>
      <c r="BV33" s="124">
        <f t="shared" si="145"/>
        <v>187927.05151498437</v>
      </c>
      <c r="BW33" s="124">
        <f t="shared" si="146"/>
        <v>218345.78389087704</v>
      </c>
      <c r="BX33" s="124">
        <f t="shared" si="147"/>
        <v>248513.73576140555</v>
      </c>
      <c r="BY33" s="124">
        <f t="shared" si="148"/>
        <v>278433.50037152704</v>
      </c>
      <c r="BZ33" s="124">
        <f t="shared" si="149"/>
        <v>308107.64721367229</v>
      </c>
      <c r="CA33" s="219">
        <f t="shared" si="150"/>
        <v>351317.18100708455</v>
      </c>
      <c r="CB33" s="219">
        <f t="shared" si="151"/>
        <v>394233.21294970257</v>
      </c>
      <c r="CC33" s="219">
        <f t="shared" si="152"/>
        <v>436858.78623168974</v>
      </c>
      <c r="CD33" s="219">
        <f t="shared" si="153"/>
        <v>479196.91613240645</v>
      </c>
      <c r="CE33" s="219">
        <f t="shared" si="154"/>
        <v>521250.59025993128</v>
      </c>
      <c r="CF33" s="219">
        <f t="shared" si="155"/>
        <v>563022.76878861245</v>
      </c>
      <c r="CG33" s="219">
        <f t="shared" si="156"/>
        <v>604516.38469466218</v>
      </c>
      <c r="CH33" s="219">
        <f t="shared" si="157"/>
        <v>645734.34398981126</v>
      </c>
      <c r="CI33" s="219">
        <f t="shared" si="158"/>
        <v>686679.52595304046</v>
      </c>
      <c r="CJ33" s="219">
        <f t="shared" si="159"/>
        <v>727354.78336040094</v>
      </c>
      <c r="CK33" s="219">
        <f t="shared" si="160"/>
        <v>759261.79515039537</v>
      </c>
      <c r="CL33" s="219">
        <f t="shared" si="161"/>
        <v>790993.56707984442</v>
      </c>
      <c r="CM33" s="219">
        <f t="shared" si="162"/>
        <v>822551.95929348678</v>
      </c>
      <c r="CN33" s="219">
        <f t="shared" si="163"/>
        <v>853938.8146805584</v>
      </c>
      <c r="CO33" s="219">
        <f t="shared" si="164"/>
        <v>885155.95902387262</v>
      </c>
      <c r="CP33" s="219">
        <f t="shared" si="165"/>
        <v>916205.20114766387</v>
      </c>
      <c r="CQ33" s="219">
        <f t="shared" si="166"/>
        <v>947088.33306421223</v>
      </c>
      <c r="CR33" s="219">
        <f t="shared" si="167"/>
        <v>977807.13011925272</v>
      </c>
      <c r="CS33" s="219">
        <f t="shared" si="168"/>
        <v>1008363.3511361843</v>
      </c>
      <c r="CT33" s="219">
        <f t="shared" si="169"/>
        <v>1038758.7385590817</v>
      </c>
      <c r="CU33" s="187"/>
      <c r="CV33" s="124">
        <f>'[2]Yearly BTX'!AJ33</f>
        <v>0</v>
      </c>
      <c r="CW33" s="124">
        <f>'[2]Yearly BTX'!AK33</f>
        <v>11435.90281491281</v>
      </c>
      <c r="CX33" s="124">
        <f>'[2]Yearly BTX'!AL33</f>
        <v>31599.725070793036</v>
      </c>
      <c r="CY33" s="124">
        <f>'[2]Yearly BTX'!AM33</f>
        <v>47075.108253868006</v>
      </c>
      <c r="CZ33" s="124">
        <f>'[2]Yearly BTX'!AN33</f>
        <v>62337.133549913342</v>
      </c>
      <c r="DA33" s="124">
        <f>'[2]Yearly BTX'!AO33</f>
        <v>77387.996876654273</v>
      </c>
      <c r="DB33" s="124">
        <f>'[2]Yearly BTX'!AP33</f>
        <v>92229.874085472809</v>
      </c>
      <c r="DC33" s="124">
        <f>'[2]Yearly BTX'!AQ33</f>
        <v>106864.92113323454</v>
      </c>
      <c r="DD33" s="124">
        <f>'[2]Yearly BTX'!AR33</f>
        <v>121295.27425270356</v>
      </c>
      <c r="DE33" s="124">
        <f>'[2]Yearly BTX'!AS33</f>
        <v>135523.05012155592</v>
      </c>
      <c r="DF33" s="124">
        <f>'[2]Yearly BTX'!AT33</f>
        <v>149550.34603000406</v>
      </c>
      <c r="DG33" s="219">
        <f>'[2]Yearly BTX'!AU33</f>
        <v>166541.98353361597</v>
      </c>
      <c r="DH33" s="219">
        <f>'[2]Yearly BTX'!AV33</f>
        <v>183293.97630670856</v>
      </c>
      <c r="DI33" s="219">
        <f>'[2]Yearly BTX'!AW33</f>
        <v>199808.80911085932</v>
      </c>
      <c r="DJ33" s="219">
        <f>'[2]Yearly BTX'!AX33</f>
        <v>216088.9439185404</v>
      </c>
      <c r="DK33" s="219">
        <f>'[2]Yearly BTX'!AY33</f>
        <v>232136.82010868806</v>
      </c>
      <c r="DL33" s="219">
        <f>'[2]Yearly BTX'!AZ33</f>
        <v>247954.85466066113</v>
      </c>
      <c r="DM33" s="219">
        <f>'[2]Yearly BTX'!BA33</f>
        <v>263545.44234660408</v>
      </c>
      <c r="DN33" s="219">
        <f>'[2]Yearly BTX'!BB33</f>
        <v>278910.95592222537</v>
      </c>
      <c r="DO33" s="219">
        <f>'[2]Yearly BTX'!BC33</f>
        <v>294053.74631600466</v>
      </c>
      <c r="DP33" s="219">
        <f>'[2]Yearly BTX'!BD33</f>
        <v>308976.14281684108</v>
      </c>
      <c r="DQ33" s="219">
        <f>'[2]Yearly BTX'!BE33</f>
        <v>318369.28117452271</v>
      </c>
      <c r="DR33" s="219">
        <f>'[2]Yearly BTX'!BF33</f>
        <v>327619.33652525867</v>
      </c>
      <c r="DS33" s="219">
        <f>'[2]Yearly BTX'!BG33</f>
        <v>336727.82766606053</v>
      </c>
      <c r="DT33" s="219">
        <f>'[2]Yearly BTX'!BH33</f>
        <v>345696.25930495904</v>
      </c>
      <c r="DU33" s="219">
        <f>'[2]Yearly BTX'!BI33</f>
        <v>354526.12218272581</v>
      </c>
      <c r="DV33" s="219">
        <f>'[2]Yearly BTX'!BJ33</f>
        <v>363218.89319358813</v>
      </c>
      <c r="DW33" s="219">
        <f>'[2]Yearly BTX'!BK33</f>
        <v>371776.03550494445</v>
      </c>
      <c r="DX33" s="219">
        <f>'[2]Yearly BTX'!BL33</f>
        <v>380198.9986760919</v>
      </c>
      <c r="DY33" s="219">
        <f>'[2]Yearly BTX'!BM33</f>
        <v>388489.21877596935</v>
      </c>
      <c r="DZ33" s="219">
        <f>'[2]Yearly BTX'!BN33</f>
        <v>396648.11849992792</v>
      </c>
      <c r="EB33" s="124">
        <f>'[3]Yearly BTX'!AJ33</f>
        <v>0</v>
      </c>
      <c r="EC33" s="124">
        <f>'[3]Yearly BTX'!AK33</f>
        <v>4352.629133132732</v>
      </c>
      <c r="ED33" s="124">
        <f>'[3]Yearly BTX'!AL33</f>
        <v>20437.385962880639</v>
      </c>
      <c r="EE33" s="124">
        <f>'[3]Yearly BTX'!AM33</f>
        <v>30656.078944320954</v>
      </c>
      <c r="EF33" s="124">
        <f>'[3]Yearly BTX'!AN33</f>
        <v>40874.771925761277</v>
      </c>
      <c r="EG33" s="124">
        <f>'[3]Yearly BTX'!AO33</f>
        <v>51093.464907201589</v>
      </c>
      <c r="EH33" s="124">
        <f>'[3]Yearly BTX'!AP33</f>
        <v>61312.157888641908</v>
      </c>
      <c r="EI33" s="124">
        <f>'[3]Yearly BTX'!AQ33</f>
        <v>71530.850870082228</v>
      </c>
      <c r="EJ33" s="124">
        <f>'[3]Yearly BTX'!AR33</f>
        <v>81749.543851522554</v>
      </c>
      <c r="EK33" s="124">
        <f>'[3]Yearly BTX'!AS33</f>
        <v>91968.236832962866</v>
      </c>
      <c r="EL33" s="124">
        <f>'[3]Yearly BTX'!AT33</f>
        <v>102186.92981440318</v>
      </c>
      <c r="EM33" s="219">
        <f>'[3]Yearly BTX'!AU33</f>
        <v>120517.24223806224</v>
      </c>
      <c r="EN33" s="219">
        <f>'[3]Yearly BTX'!AV33</f>
        <v>138847.55466172128</v>
      </c>
      <c r="EO33" s="219">
        <f>'[3]Yearly BTX'!AW33</f>
        <v>157177.86708538031</v>
      </c>
      <c r="EP33" s="219">
        <f>'[3]Yearly BTX'!AX33</f>
        <v>175508.17950903933</v>
      </c>
      <c r="EQ33" s="219">
        <f>'[3]Yearly BTX'!AY33</f>
        <v>193838.49193269841</v>
      </c>
      <c r="ER33" s="219">
        <f>'[3]Yearly BTX'!AZ33</f>
        <v>212168.80435635743</v>
      </c>
      <c r="ES33" s="219">
        <f>'[3]Yearly BTX'!BA33</f>
        <v>230499.11678001643</v>
      </c>
      <c r="ET33" s="219">
        <f>'[3]Yearly BTX'!BB33</f>
        <v>248829.42920367548</v>
      </c>
      <c r="EU33" s="219">
        <f>'[3]Yearly BTX'!BC33</f>
        <v>267159.7416273345</v>
      </c>
      <c r="EV33" s="219">
        <f>'[3]Yearly BTX'!BD33</f>
        <v>285490.05405099358</v>
      </c>
      <c r="EW33" s="219">
        <f>'[3]Yearly BTX'!BE33</f>
        <v>302191.0951298764</v>
      </c>
      <c r="EX33" s="219">
        <f>'[3]Yearly BTX'!BF33</f>
        <v>318892.13620875921</v>
      </c>
      <c r="EY33" s="219">
        <f>'[3]Yearly BTX'!BG33</f>
        <v>335593.17728764209</v>
      </c>
      <c r="EZ33" s="219">
        <f>'[3]Yearly BTX'!BH33</f>
        <v>352294.2183665249</v>
      </c>
      <c r="FA33" s="219">
        <f>'[3]Yearly BTX'!BI33</f>
        <v>368995.25944540778</v>
      </c>
      <c r="FB33" s="219">
        <f>'[3]Yearly BTX'!BJ33</f>
        <v>385696.30052429065</v>
      </c>
      <c r="FC33" s="219">
        <f>'[3]Yearly BTX'!BK33</f>
        <v>402397.34160317347</v>
      </c>
      <c r="FD33" s="219">
        <f>'[3]Yearly BTX'!BL33</f>
        <v>419098.38268205628</v>
      </c>
      <c r="FE33" s="219">
        <f>'[3]Yearly BTX'!BM33</f>
        <v>435799.42376093916</v>
      </c>
      <c r="FF33" s="219">
        <f>'[3]Yearly BTX'!BN33</f>
        <v>452500.46483982191</v>
      </c>
      <c r="FG33" s="187"/>
      <c r="FH33" s="124">
        <f t="shared" si="170"/>
        <v>0</v>
      </c>
      <c r="FI33" s="124">
        <f t="shared" si="110"/>
        <v>15788.531948045542</v>
      </c>
      <c r="FJ33" s="124">
        <f t="shared" si="111"/>
        <v>52037.111033673675</v>
      </c>
      <c r="FK33" s="124">
        <f t="shared" si="112"/>
        <v>77731.187198188956</v>
      </c>
      <c r="FL33" s="124">
        <f t="shared" si="113"/>
        <v>103211.90547567462</v>
      </c>
      <c r="FM33" s="124">
        <f t="shared" si="114"/>
        <v>128481.46178385586</v>
      </c>
      <c r="FN33" s="124">
        <f t="shared" si="115"/>
        <v>153542.03197411471</v>
      </c>
      <c r="FO33" s="124">
        <f t="shared" si="116"/>
        <v>178395.77200331679</v>
      </c>
      <c r="FP33" s="124">
        <f t="shared" si="117"/>
        <v>203044.81810422611</v>
      </c>
      <c r="FQ33" s="124">
        <f t="shared" si="118"/>
        <v>227491.28695451879</v>
      </c>
      <c r="FR33" s="124">
        <f t="shared" si="119"/>
        <v>251737.27584440724</v>
      </c>
      <c r="FS33" s="219">
        <f t="shared" si="120"/>
        <v>287059.2257716782</v>
      </c>
      <c r="FT33" s="219">
        <f t="shared" si="121"/>
        <v>322141.53096842987</v>
      </c>
      <c r="FU33" s="219">
        <f t="shared" si="122"/>
        <v>356986.67619623966</v>
      </c>
      <c r="FV33" s="219">
        <f t="shared" si="123"/>
        <v>391597.12342757976</v>
      </c>
      <c r="FW33" s="219">
        <f t="shared" si="124"/>
        <v>425975.3120413865</v>
      </c>
      <c r="FX33" s="219">
        <f t="shared" si="125"/>
        <v>460123.65901701857</v>
      </c>
      <c r="FY33" s="219">
        <f t="shared" si="126"/>
        <v>494044.55912662053</v>
      </c>
      <c r="FZ33" s="219">
        <f t="shared" si="127"/>
        <v>527740.38512590085</v>
      </c>
      <c r="GA33" s="219">
        <f t="shared" si="128"/>
        <v>561213.48794333916</v>
      </c>
      <c r="GB33" s="219">
        <f t="shared" si="129"/>
        <v>594466.19686783466</v>
      </c>
      <c r="GC33" s="219">
        <f t="shared" si="130"/>
        <v>620560.37630439911</v>
      </c>
      <c r="GD33" s="219">
        <f t="shared" si="131"/>
        <v>646511.47273401788</v>
      </c>
      <c r="GE33" s="219">
        <f t="shared" si="132"/>
        <v>672321.00495370268</v>
      </c>
      <c r="GF33" s="219">
        <f t="shared" si="133"/>
        <v>697990.477671484</v>
      </c>
      <c r="GG33" s="219">
        <f t="shared" si="134"/>
        <v>723521.38162813359</v>
      </c>
      <c r="GH33" s="219">
        <f t="shared" si="135"/>
        <v>748915.19371787878</v>
      </c>
      <c r="GI33" s="219">
        <f t="shared" si="136"/>
        <v>774173.37710811791</v>
      </c>
      <c r="GJ33" s="219">
        <f t="shared" si="137"/>
        <v>799297.38135814818</v>
      </c>
      <c r="GK33" s="219">
        <f t="shared" si="138"/>
        <v>824288.6425369085</v>
      </c>
      <c r="GL33" s="219">
        <f t="shared" si="139"/>
        <v>849148.58333974984</v>
      </c>
      <c r="GQ33" s="196" t="e">
        <f>SUM(GQ29:GQ32)</f>
        <v>#REF!</v>
      </c>
      <c r="GS33" t="str">
        <v>Total</v>
      </c>
      <c r="GT33" s="2">
        <v>104.06555924434093</v>
      </c>
      <c r="GU33" s="118">
        <v>0</v>
      </c>
    </row>
    <row r="34" spans="1:203" outlineLevel="1">
      <c r="B34" s="1" t="s">
        <v>48</v>
      </c>
      <c r="C34" s="12" t="s">
        <v>197</v>
      </c>
      <c r="D34" s="123">
        <f>'[2]Yearly BTX'!D34</f>
        <v>2886020.8424498597</v>
      </c>
      <c r="E34" s="123">
        <f>'[2]Yearly BTX'!E34</f>
        <v>2831545.5785745387</v>
      </c>
      <c r="F34" s="123">
        <f>'[2]Yearly BTX'!F34</f>
        <v>2766789.0736364922</v>
      </c>
      <c r="G34" s="123">
        <f>'[2]Yearly BTX'!G34</f>
        <v>2708195.1054017693</v>
      </c>
      <c r="H34" s="123">
        <f>'[2]Yearly BTX'!H34</f>
        <v>2650273.7022035662</v>
      </c>
      <c r="I34" s="123">
        <f>'[2]Yearly BTX'!I34</f>
        <v>2593018.4016555957</v>
      </c>
      <c r="J34" s="123">
        <f>'[2]Yearly BTX'!J34</f>
        <v>2536422.7983315485</v>
      </c>
      <c r="K34" s="123">
        <f>'[2]Yearly BTX'!K34</f>
        <v>2480480.5432880828</v>
      </c>
      <c r="L34" s="123">
        <f>'[2]Yearly BTX'!L34</f>
        <v>2425185.343591678</v>
      </c>
      <c r="M34" s="123">
        <f>'[2]Yearly BTX'!M34</f>
        <v>2370530.961849317</v>
      </c>
      <c r="N34" s="123">
        <f>'[2]Yearly BTX'!N34</f>
        <v>2316511.2157429731</v>
      </c>
      <c r="O34" s="205">
        <f>'[2]Yearly BTX'!O34</f>
        <v>2238986.6434601555</v>
      </c>
      <c r="P34" s="123">
        <f>'[2]Yearly BTX'!P34</f>
        <v>2162414.9206118193</v>
      </c>
      <c r="Q34" s="123">
        <f>'[2]Yearly BTX'!Q34</f>
        <v>2086786.6345077516</v>
      </c>
      <c r="R34" s="123">
        <f>'[2]Yearly BTX'!R34</f>
        <v>2012092.4566761944</v>
      </c>
      <c r="S34" s="123">
        <f>'[2]Yearly BTX'!S34</f>
        <v>1938323.1421518913</v>
      </c>
      <c r="T34" s="123">
        <f>'[2]Yearly BTX'!T34</f>
        <v>1865469.5287699392</v>
      </c>
      <c r="U34" s="123">
        <f>'[2]Yearly BTX'!U34</f>
        <v>1793522.536465388</v>
      </c>
      <c r="V34" s="123">
        <f>'[2]Yearly BTX'!V34</f>
        <v>1722473.1665785545</v>
      </c>
      <c r="W34" s="123">
        <f>'[2]Yearly BTX'!W34</f>
        <v>1652312.5011659979</v>
      </c>
      <c r="X34" s="123">
        <f>'[2]Yearly BTX'!X34</f>
        <v>1583031.7023171131</v>
      </c>
      <c r="Y34" s="205">
        <f>'[2]Yearly BTX'!Y34</f>
        <v>1530658.3213192946</v>
      </c>
      <c r="Z34" s="123">
        <f>'[2]Yearly BTX'!Z34</f>
        <v>1478927.8116337252</v>
      </c>
      <c r="AA34" s="123">
        <f>'[2]Yearly BTX'!AA34</f>
        <v>1427833.8259057871</v>
      </c>
      <c r="AB34" s="123">
        <f>'[2]Yearly BTX'!AB34</f>
        <v>1377370.073557436</v>
      </c>
      <c r="AC34" s="123">
        <f>'[2]Yearly BTX'!AC34</f>
        <v>1327530.3203073118</v>
      </c>
      <c r="AD34" s="123">
        <f>'[2]Yearly BTX'!AD34</f>
        <v>1278308.3876947588</v>
      </c>
      <c r="AE34" s="123">
        <f>'[2]Yearly BTX'!AE34</f>
        <v>1229698.1526077264</v>
      </c>
      <c r="AF34" s="123">
        <f>'[2]Yearly BTX'!AF34</f>
        <v>1181693.5468145162</v>
      </c>
      <c r="AG34" s="123">
        <f>'[2]Yearly BTX'!AG34</f>
        <v>1134288.5564993457</v>
      </c>
      <c r="AH34" s="123">
        <f>'[2]Yearly BTX'!AH34</f>
        <v>1087477.2218016994</v>
      </c>
      <c r="AI34" s="187"/>
      <c r="AJ34" s="123">
        <f>'[3]Yearly BTX'!D34</f>
        <v>2855341.1859065234</v>
      </c>
      <c r="AK34" s="123">
        <f>'[3]Yearly BTX'!E34</f>
        <v>2828748.3156633084</v>
      </c>
      <c r="AL34" s="123">
        <f>'[3]Yearly BTX'!F34</f>
        <v>2787838.4765162314</v>
      </c>
      <c r="AM34" s="123">
        <f>'[3]Yearly BTX'!G34</f>
        <v>2754087.1218210859</v>
      </c>
      <c r="AN34" s="123">
        <f>'[3]Yearly BTX'!H34</f>
        <v>2720335.7671259404</v>
      </c>
      <c r="AO34" s="123">
        <f>'[3]Yearly BTX'!I34</f>
        <v>2686584.4124307944</v>
      </c>
      <c r="AP34" s="123">
        <f>'[3]Yearly BTX'!J34</f>
        <v>2652833.0577356485</v>
      </c>
      <c r="AQ34" s="123">
        <f>'[3]Yearly BTX'!K34</f>
        <v>2619081.7030405025</v>
      </c>
      <c r="AR34" s="123">
        <f>'[3]Yearly BTX'!L34</f>
        <v>2585330.348345357</v>
      </c>
      <c r="AS34" s="123">
        <f>'[3]Yearly BTX'!M34</f>
        <v>2551578.993650211</v>
      </c>
      <c r="AT34" s="123">
        <f>'[3]Yearly BTX'!N34</f>
        <v>2517827.6389550655</v>
      </c>
      <c r="AU34" s="205">
        <f>'[3]Yearly BTX'!O34</f>
        <v>2443445.2819996378</v>
      </c>
      <c r="AV34" s="123">
        <f>'[3]Yearly BTX'!P34</f>
        <v>2369062.9250442106</v>
      </c>
      <c r="AW34" s="123">
        <f>'[3]Yearly BTX'!Q34</f>
        <v>2294680.568088783</v>
      </c>
      <c r="AX34" s="123">
        <f>'[3]Yearly BTX'!R34</f>
        <v>2220298.2111333562</v>
      </c>
      <c r="AY34" s="123">
        <f>'[3]Yearly BTX'!S34</f>
        <v>2145915.8541779285</v>
      </c>
      <c r="AZ34" s="123">
        <f>'[3]Yearly BTX'!T34</f>
        <v>2071533.4972225013</v>
      </c>
      <c r="BA34" s="123">
        <f>'[3]Yearly BTX'!U34</f>
        <v>1997151.1402670736</v>
      </c>
      <c r="BB34" s="123">
        <f>'[3]Yearly BTX'!V34</f>
        <v>1922768.7833116464</v>
      </c>
      <c r="BC34" s="123">
        <f>'[3]Yearly BTX'!W34</f>
        <v>1848386.4263562188</v>
      </c>
      <c r="BD34" s="123">
        <f>'[3]Yearly BTX'!X34</f>
        <v>1774004.0694007918</v>
      </c>
      <c r="BE34" s="205">
        <f>'[3]Yearly BTX'!Y34</f>
        <v>1698407.9913280387</v>
      </c>
      <c r="BF34" s="123">
        <f>'[3]Yearly BTX'!Z34</f>
        <v>1622811.9132552864</v>
      </c>
      <c r="BG34" s="123">
        <f>'[3]Yearly BTX'!AA34</f>
        <v>1547215.8351825331</v>
      </c>
      <c r="BH34" s="123">
        <f>'[3]Yearly BTX'!AB34</f>
        <v>1471619.7571097808</v>
      </c>
      <c r="BI34" s="123">
        <f>'[3]Yearly BTX'!AC34</f>
        <v>1396023.6790370275</v>
      </c>
      <c r="BJ34" s="123">
        <f>'[3]Yearly BTX'!AD34</f>
        <v>1320427.6009642747</v>
      </c>
      <c r="BK34" s="123">
        <f>'[3]Yearly BTX'!AE34</f>
        <v>1244831.5228915222</v>
      </c>
      <c r="BL34" s="123">
        <f>'[3]Yearly BTX'!AF34</f>
        <v>1169235.4448187696</v>
      </c>
      <c r="BM34" s="123">
        <f>'[3]Yearly BTX'!AG34</f>
        <v>1093639.3667460165</v>
      </c>
      <c r="BN34" s="123">
        <f>'[3]Yearly BTX'!AH34</f>
        <v>1018043.2886732637</v>
      </c>
      <c r="BP34" s="123">
        <f t="shared" si="171"/>
        <v>5741362.0283563826</v>
      </c>
      <c r="BQ34" s="123">
        <f t="shared" si="140"/>
        <v>5660293.8942378471</v>
      </c>
      <c r="BR34" s="123">
        <f t="shared" si="141"/>
        <v>5554627.5501527237</v>
      </c>
      <c r="BS34" s="123">
        <f t="shared" si="142"/>
        <v>5462282.2272228552</v>
      </c>
      <c r="BT34" s="123">
        <f t="shared" si="143"/>
        <v>5370609.4693295062</v>
      </c>
      <c r="BU34" s="123">
        <f t="shared" si="144"/>
        <v>5279602.8140863907</v>
      </c>
      <c r="BV34" s="123">
        <f t="shared" si="145"/>
        <v>5189255.8560671974</v>
      </c>
      <c r="BW34" s="123">
        <f t="shared" si="146"/>
        <v>5099562.2463285848</v>
      </c>
      <c r="BX34" s="123">
        <f t="shared" si="147"/>
        <v>5010515.6919370349</v>
      </c>
      <c r="BY34" s="123">
        <f t="shared" si="148"/>
        <v>4922109.955499528</v>
      </c>
      <c r="BZ34" s="123">
        <f t="shared" si="149"/>
        <v>4834338.8546980387</v>
      </c>
      <c r="CA34" s="205">
        <f t="shared" si="150"/>
        <v>4682431.9254597928</v>
      </c>
      <c r="CB34" s="123">
        <f t="shared" si="151"/>
        <v>4531477.8456560299</v>
      </c>
      <c r="CC34" s="123">
        <f t="shared" si="152"/>
        <v>4381467.202596534</v>
      </c>
      <c r="CD34" s="123">
        <f t="shared" si="153"/>
        <v>4232390.6678095507</v>
      </c>
      <c r="CE34" s="123">
        <f t="shared" si="154"/>
        <v>4084238.9963298198</v>
      </c>
      <c r="CF34" s="123">
        <f t="shared" si="155"/>
        <v>3937003.0259924405</v>
      </c>
      <c r="CG34" s="123">
        <f t="shared" si="156"/>
        <v>3790673.6767324619</v>
      </c>
      <c r="CH34" s="123">
        <f t="shared" si="157"/>
        <v>3645241.949890201</v>
      </c>
      <c r="CI34" s="123">
        <f t="shared" si="158"/>
        <v>3500698.9275222169</v>
      </c>
      <c r="CJ34" s="123">
        <f t="shared" si="159"/>
        <v>3357035.7717179051</v>
      </c>
      <c r="CK34" s="205">
        <f t="shared" si="160"/>
        <v>3229066.3126473334</v>
      </c>
      <c r="CL34" s="123">
        <f t="shared" si="161"/>
        <v>3101739.7248890116</v>
      </c>
      <c r="CM34" s="123">
        <f t="shared" si="162"/>
        <v>2975049.6610883204</v>
      </c>
      <c r="CN34" s="123">
        <f t="shared" si="163"/>
        <v>2848989.8306672168</v>
      </c>
      <c r="CO34" s="123">
        <f t="shared" si="164"/>
        <v>2723553.9993443396</v>
      </c>
      <c r="CP34" s="123">
        <f t="shared" si="165"/>
        <v>2598735.9886590336</v>
      </c>
      <c r="CQ34" s="123">
        <f t="shared" si="166"/>
        <v>2474529.6754992483</v>
      </c>
      <c r="CR34" s="123">
        <f t="shared" si="167"/>
        <v>2350928.9916332858</v>
      </c>
      <c r="CS34" s="123">
        <f t="shared" si="168"/>
        <v>2227927.923245362</v>
      </c>
      <c r="CT34" s="123">
        <f t="shared" si="169"/>
        <v>2105520.5104749631</v>
      </c>
      <c r="CU34" s="187"/>
      <c r="CV34" s="123">
        <f>'[2]Yearly BTX'!AJ34</f>
        <v>2886020.8424498597</v>
      </c>
      <c r="CW34" s="123">
        <f>'[2]Yearly BTX'!AK34</f>
        <v>2839708.9409706518</v>
      </c>
      <c r="CX34" s="123">
        <f>'[2]Yearly BTX'!AL34</f>
        <v>2785011.3693930279</v>
      </c>
      <c r="CY34" s="123">
        <f>'[2]Yearly BTX'!AM34</f>
        <v>2735341.4347907482</v>
      </c>
      <c r="CZ34" s="123">
        <f>'[2]Yearly BTX'!AN34</f>
        <v>2686221.0302773505</v>
      </c>
      <c r="DA34" s="123">
        <f>'[2]Yearly BTX'!AO34</f>
        <v>2637644.9597643455</v>
      </c>
      <c r="DB34" s="123">
        <f>'[2]Yearly BTX'!AP34</f>
        <v>2589608.0725517636</v>
      </c>
      <c r="DC34" s="123">
        <f>'[2]Yearly BTX'!AQ34</f>
        <v>2542105.2629502341</v>
      </c>
      <c r="DD34" s="123">
        <f>'[2]Yearly BTX'!AR34</f>
        <v>2495131.4699061061</v>
      </c>
      <c r="DE34" s="123">
        <f>'[2]Yearly BTX'!AS34</f>
        <v>2448681.6766295973</v>
      </c>
      <c r="DF34" s="123">
        <f>'[2]Yearly BTX'!AT34</f>
        <v>2402750.9102259423</v>
      </c>
      <c r="DG34" s="205">
        <f>'[2]Yearly BTX'!AU34</f>
        <v>2339377.5342312967</v>
      </c>
      <c r="DH34" s="123">
        <f>'[2]Yearly BTX'!AV34</f>
        <v>2276759.2189698773</v>
      </c>
      <c r="DI34" s="123">
        <f>'[2]Yearly BTX'!AW34</f>
        <v>2214888.5965625201</v>
      </c>
      <c r="DJ34" s="123">
        <f>'[2]Yearly BTX'!AX34</f>
        <v>2153758.3646214004</v>
      </c>
      <c r="DK34" s="123">
        <f>'[2]Yearly BTX'!AY34</f>
        <v>2093361.2856986509</v>
      </c>
      <c r="DL34" s="123">
        <f>'[2]Yearly BTX'!AZ34</f>
        <v>2033690.1867394641</v>
      </c>
      <c r="DM34" s="123">
        <f>'[2]Yearly BTX'!BA34</f>
        <v>1974737.958539634</v>
      </c>
      <c r="DN34" s="123">
        <f>'[2]Yearly BTX'!BB34</f>
        <v>1916497.5552075109</v>
      </c>
      <c r="DO34" s="123">
        <f>'[2]Yearly BTX'!BC34</f>
        <v>1858961.9936303301</v>
      </c>
      <c r="DP34" s="123">
        <f>'[2]Yearly BTX'!BD34</f>
        <v>1802124.352944877</v>
      </c>
      <c r="DQ34" s="205">
        <f>'[2]Yearly BTX'!BE34</f>
        <v>1758247.0003987947</v>
      </c>
      <c r="DR34" s="123">
        <f>'[2]Yearly BTX'!BF34</f>
        <v>1714885.9308578158</v>
      </c>
      <c r="DS34" s="123">
        <f>'[2]Yearly BTX'!BG34</f>
        <v>1672036.1319723579</v>
      </c>
      <c r="DT34" s="123">
        <f>'[2]Yearly BTX'!BH34</f>
        <v>1629692.6358237884</v>
      </c>
      <c r="DU34" s="123">
        <f>'[2]Yearly BTX'!BI34</f>
        <v>1587850.518550999</v>
      </c>
      <c r="DV34" s="123">
        <f>'[2]Yearly BTX'!BJ34</f>
        <v>1546504.8999800147</v>
      </c>
      <c r="DW34" s="123">
        <f>'[2]Yearly BTX'!BK34</f>
        <v>1505650.9432566059</v>
      </c>
      <c r="DX34" s="123">
        <f>'[2]Yearly BTX'!BL34</f>
        <v>1465283.854481885</v>
      </c>
      <c r="DY34" s="123">
        <f>'[2]Yearly BTX'!BM34</f>
        <v>1425398.882350863</v>
      </c>
      <c r="DZ34" s="123">
        <f>'[2]Yearly BTX'!BN34</f>
        <v>1385991.3177939383</v>
      </c>
      <c r="EB34" s="123">
        <f>'[3]Yearly BTX'!AJ34</f>
        <v>2855341.1859065234</v>
      </c>
      <c r="EC34" s="123">
        <f>'[3]Yearly BTX'!AK34</f>
        <v>2835466.7627365175</v>
      </c>
      <c r="ED34" s="123">
        <f>'[3]Yearly BTX'!AL34</f>
        <v>2803860.2118698959</v>
      </c>
      <c r="EE34" s="123">
        <f>'[3]Yearly BTX'!AM34</f>
        <v>2778119.7248515827</v>
      </c>
      <c r="EF34" s="123">
        <f>'[3]Yearly BTX'!AN34</f>
        <v>2752379.2378332685</v>
      </c>
      <c r="EG34" s="123">
        <f>'[3]Yearly BTX'!AO34</f>
        <v>2726638.7508149552</v>
      </c>
      <c r="EH34" s="123">
        <f>'[3]Yearly BTX'!AP34</f>
        <v>2700898.263796641</v>
      </c>
      <c r="EI34" s="123">
        <f>'[3]Yearly BTX'!AQ34</f>
        <v>2675157.7767783278</v>
      </c>
      <c r="EJ34" s="123">
        <f>'[3]Yearly BTX'!AR34</f>
        <v>2649417.2897600136</v>
      </c>
      <c r="EK34" s="123">
        <f>'[3]Yearly BTX'!AS34</f>
        <v>2623676.8027417003</v>
      </c>
      <c r="EL34" s="123">
        <f>'[3]Yearly BTX'!AT34</f>
        <v>2597936.3157233866</v>
      </c>
      <c r="EM34" s="205">
        <f>'[3]Yearly BTX'!AU34</f>
        <v>2541658.4822320966</v>
      </c>
      <c r="EN34" s="123">
        <f>'[3]Yearly BTX'!AV34</f>
        <v>2485380.6487408066</v>
      </c>
      <c r="EO34" s="123">
        <f>'[3]Yearly BTX'!AW34</f>
        <v>2429102.8152495166</v>
      </c>
      <c r="EP34" s="123">
        <f>'[3]Yearly BTX'!AX34</f>
        <v>2372824.9817582271</v>
      </c>
      <c r="EQ34" s="123">
        <f>'[3]Yearly BTX'!AY34</f>
        <v>2316547.1482669371</v>
      </c>
      <c r="ER34" s="123">
        <f>'[3]Yearly BTX'!AZ34</f>
        <v>2260269.3147756471</v>
      </c>
      <c r="ES34" s="123">
        <f>'[3]Yearly BTX'!BA34</f>
        <v>2203991.4812843571</v>
      </c>
      <c r="ET34" s="123">
        <f>'[3]Yearly BTX'!BB34</f>
        <v>2147713.6477930672</v>
      </c>
      <c r="EU34" s="123">
        <f>'[3]Yearly BTX'!BC34</f>
        <v>2091435.8143017776</v>
      </c>
      <c r="EV34" s="123">
        <f>'[3]Yearly BTX'!BD34</f>
        <v>2035157.9808104876</v>
      </c>
      <c r="EW34" s="205">
        <f>'[3]Yearly BTX'!BE34</f>
        <v>1978166.0164123531</v>
      </c>
      <c r="EX34" s="123">
        <f>'[3]Yearly BTX'!BF34</f>
        <v>1921174.0520142191</v>
      </c>
      <c r="EY34" s="123">
        <f>'[3]Yearly BTX'!BG34</f>
        <v>1864182.0876160848</v>
      </c>
      <c r="EZ34" s="123">
        <f>'[3]Yearly BTX'!BH34</f>
        <v>1807190.1232179508</v>
      </c>
      <c r="FA34" s="123">
        <f>'[3]Yearly BTX'!BI34</f>
        <v>1750198.1588198161</v>
      </c>
      <c r="FB34" s="123">
        <f>'[3]Yearly BTX'!BJ34</f>
        <v>1693206.194421682</v>
      </c>
      <c r="FC34" s="123">
        <f>'[3]Yearly BTX'!BK34</f>
        <v>1636214.230023548</v>
      </c>
      <c r="FD34" s="123">
        <f>'[3]Yearly BTX'!BL34</f>
        <v>1579222.2656254135</v>
      </c>
      <c r="FE34" s="123">
        <f>'[3]Yearly BTX'!BM34</f>
        <v>1522230.3012272792</v>
      </c>
      <c r="FF34" s="123">
        <f>'[3]Yearly BTX'!BN34</f>
        <v>1465238.336829145</v>
      </c>
      <c r="FG34" s="187"/>
      <c r="FH34" s="123">
        <f t="shared" si="170"/>
        <v>5741362.0283563826</v>
      </c>
      <c r="FI34" s="123">
        <f t="shared" si="110"/>
        <v>5675175.7037071697</v>
      </c>
      <c r="FJ34" s="123">
        <f t="shared" si="111"/>
        <v>5588871.5812629238</v>
      </c>
      <c r="FK34" s="123">
        <f t="shared" si="112"/>
        <v>5513461.1596423313</v>
      </c>
      <c r="FL34" s="123">
        <f t="shared" si="113"/>
        <v>5438600.2681106189</v>
      </c>
      <c r="FM34" s="123">
        <f t="shared" si="114"/>
        <v>5364283.7105793003</v>
      </c>
      <c r="FN34" s="123">
        <f t="shared" si="115"/>
        <v>5290506.3363484051</v>
      </c>
      <c r="FO34" s="123">
        <f t="shared" si="116"/>
        <v>5217263.0397285614</v>
      </c>
      <c r="FP34" s="123">
        <f t="shared" si="117"/>
        <v>5144548.7596661197</v>
      </c>
      <c r="FQ34" s="123">
        <f t="shared" si="118"/>
        <v>5072358.4793712981</v>
      </c>
      <c r="FR34" s="123">
        <f t="shared" si="119"/>
        <v>5000687.2259493284</v>
      </c>
      <c r="FS34" s="205">
        <f t="shared" si="120"/>
        <v>4881036.0164633933</v>
      </c>
      <c r="FT34" s="123">
        <f t="shared" si="121"/>
        <v>4762139.8677106835</v>
      </c>
      <c r="FU34" s="123">
        <f t="shared" si="122"/>
        <v>4643991.4118120372</v>
      </c>
      <c r="FV34" s="123">
        <f t="shared" si="123"/>
        <v>4526583.3463796275</v>
      </c>
      <c r="FW34" s="123">
        <f t="shared" si="124"/>
        <v>4409908.433965588</v>
      </c>
      <c r="FX34" s="123">
        <f t="shared" si="125"/>
        <v>4293959.501515111</v>
      </c>
      <c r="FY34" s="123">
        <f t="shared" si="126"/>
        <v>4178729.4398239912</v>
      </c>
      <c r="FZ34" s="123">
        <f t="shared" si="127"/>
        <v>4064211.2030005781</v>
      </c>
      <c r="GA34" s="123">
        <f t="shared" si="128"/>
        <v>3950397.8079321077</v>
      </c>
      <c r="GB34" s="123">
        <f t="shared" si="129"/>
        <v>3837282.3337553646</v>
      </c>
      <c r="GC34" s="205">
        <f t="shared" si="130"/>
        <v>3736413.0168111478</v>
      </c>
      <c r="GD34" s="123">
        <f t="shared" si="131"/>
        <v>3636059.9828720349</v>
      </c>
      <c r="GE34" s="123">
        <f t="shared" si="132"/>
        <v>3536218.2195884427</v>
      </c>
      <c r="GF34" s="123">
        <f t="shared" si="133"/>
        <v>3436882.7590417392</v>
      </c>
      <c r="GG34" s="123">
        <f t="shared" si="134"/>
        <v>3338048.6773708151</v>
      </c>
      <c r="GH34" s="123">
        <f t="shared" si="135"/>
        <v>3239711.0944016967</v>
      </c>
      <c r="GI34" s="123">
        <f t="shared" si="136"/>
        <v>3141865.1732801539</v>
      </c>
      <c r="GJ34" s="123">
        <f t="shared" si="137"/>
        <v>3044506.1201072987</v>
      </c>
      <c r="GK34" s="123">
        <f t="shared" si="138"/>
        <v>2947629.183578142</v>
      </c>
      <c r="GL34" s="123">
        <f t="shared" si="139"/>
        <v>2851229.6546230833</v>
      </c>
      <c r="GP34" t="s">
        <v>45</v>
      </c>
      <c r="GQ34" s="2">
        <f>D4</f>
        <v>7896082.1468130462</v>
      </c>
    </row>
    <row r="35" spans="1:203" s="13" customFormat="1" outlineLevel="1">
      <c r="A35" s="374"/>
      <c r="B35" s="6" t="s">
        <v>89</v>
      </c>
      <c r="C35" s="7" t="s">
        <v>197</v>
      </c>
      <c r="D35" s="201">
        <f>'[2]Yearly BTX'!D35</f>
        <v>416037.85495538352</v>
      </c>
      <c r="E35" s="201">
        <f>'[2]Yearly BTX'!E35</f>
        <v>408325.10535096249</v>
      </c>
      <c r="F35" s="201">
        <f>'[2]Yearly BTX'!F35</f>
        <v>400685.03064755799</v>
      </c>
      <c r="G35" s="201">
        <f>'[2]Yearly BTX'!G35</f>
        <v>393117.08918103692</v>
      </c>
      <c r="H35" s="201">
        <f>'[2]Yearly BTX'!H35</f>
        <v>385620.74266843626</v>
      </c>
      <c r="I35" s="201">
        <f>'[2]Yearly BTX'!I35</f>
        <v>378195.45619135967</v>
      </c>
      <c r="J35" s="201">
        <f>'[2]Yearly BTX'!J35</f>
        <v>370840.69817941595</v>
      </c>
      <c r="K35" s="201">
        <f>'[2]Yearly BTX'!K35</f>
        <v>363555.9403936966</v>
      </c>
      <c r="L35" s="201">
        <f>'[2]Yearly BTX'!L35</f>
        <v>356340.65791029303</v>
      </c>
      <c r="M35" s="201">
        <f>'[2]Yearly BTX'!M35</f>
        <v>349194.32910385559</v>
      </c>
      <c r="N35" s="201">
        <f>'[2]Yearly BTX'!N35</f>
        <v>342116.43563119235</v>
      </c>
      <c r="O35" s="201">
        <f>'[2]Yearly BTX'!O35</f>
        <v>317604.35427571868</v>
      </c>
      <c r="P35" s="201">
        <f>'[2]Yearly BTX'!P35</f>
        <v>305634.1798538767</v>
      </c>
      <c r="Q35" s="201">
        <f>'[2]Yearly BTX'!Q35</f>
        <v>293813.00813677657</v>
      </c>
      <c r="R35" s="201">
        <f>'[2]Yearly BTX'!R35</f>
        <v>282139.36004568497</v>
      </c>
      <c r="S35" s="201">
        <f>'[2]Yearly BTX'!S35</f>
        <v>270611.76976964553</v>
      </c>
      <c r="T35" s="201">
        <f>'[2]Yearly BTX'!T35</f>
        <v>259228.7846531395</v>
      </c>
      <c r="U35" s="201">
        <f>'[2]Yearly BTX'!U35</f>
        <v>247988.96508466275</v>
      </c>
      <c r="V35" s="201">
        <f>'[2]Yearly BTX'!V35</f>
        <v>236890.884386213</v>
      </c>
      <c r="W35" s="201">
        <f>'[2]Yearly BTX'!W35</f>
        <v>225933.12870367736</v>
      </c>
      <c r="X35" s="201">
        <f>'[2]Yearly BTX'!X35</f>
        <v>215114.29689811496</v>
      </c>
      <c r="Y35" s="201">
        <f>'[2]Yearly BTX'!Y35</f>
        <v>207151.78204130416</v>
      </c>
      <c r="Z35" s="201">
        <f>'[2]Yearly BTX'!Z35</f>
        <v>199288.20303161233</v>
      </c>
      <c r="AA35" s="201">
        <f>'[2]Yearly BTX'!AA35</f>
        <v>191522.57845846796</v>
      </c>
      <c r="AB35" s="201">
        <f>'[2]Yearly BTX'!AB35</f>
        <v>183853.93571164188</v>
      </c>
      <c r="AC35" s="201">
        <f>'[2]Yearly BTX'!AC35</f>
        <v>176281.31090675166</v>
      </c>
      <c r="AD35" s="201">
        <f>'[2]Yearly BTX'!AD35</f>
        <v>168803.74881137194</v>
      </c>
      <c r="AE35" s="201">
        <f>'[2]Yearly BTX'!AE35</f>
        <v>161420.30277174932</v>
      </c>
      <c r="AF35" s="201">
        <f>'[2]Yearly BTX'!AF35</f>
        <v>154130.03464011394</v>
      </c>
      <c r="AG35" s="201">
        <f>'[2]Yearly BTX'!AG35</f>
        <v>146932.01470258451</v>
      </c>
      <c r="AH35" s="201">
        <f>'[2]Yearly BTX'!AH35</f>
        <v>139825.32160766231</v>
      </c>
      <c r="AI35" s="201"/>
      <c r="AJ35" s="201">
        <f>'[3]Yearly BTX'!D35</f>
        <v>312187.37987787981</v>
      </c>
      <c r="AK35" s="201">
        <f>'[3]Yearly BTX'!E35</f>
        <v>310100.79388806556</v>
      </c>
      <c r="AL35" s="201">
        <f>'[3]Yearly BTX'!F35</f>
        <v>308013.10806331085</v>
      </c>
      <c r="AM35" s="201">
        <f>'[3]Yearly BTX'!G35</f>
        <v>305924.32240361563</v>
      </c>
      <c r="AN35" s="201">
        <f>'[3]Yearly BTX'!H35</f>
        <v>303834.43690897996</v>
      </c>
      <c r="AO35" s="201">
        <f>'[3]Yearly BTX'!I35</f>
        <v>301743.45157940377</v>
      </c>
      <c r="AP35" s="201">
        <f>'[3]Yearly BTX'!J35</f>
        <v>299651.36641488719</v>
      </c>
      <c r="AQ35" s="201">
        <f>'[3]Yearly BTX'!K35</f>
        <v>297558.18141542998</v>
      </c>
      <c r="AR35" s="201">
        <f>'[3]Yearly BTX'!L35</f>
        <v>295463.89658103231</v>
      </c>
      <c r="AS35" s="201">
        <f>'[3]Yearly BTX'!M35</f>
        <v>293368.51191169419</v>
      </c>
      <c r="AT35" s="201">
        <f>'[3]Yearly BTX'!N35</f>
        <v>291272.02740741562</v>
      </c>
      <c r="AU35" s="201">
        <f>'[3]Yearly BTX'!O35</f>
        <v>282669.43873566651</v>
      </c>
      <c r="AV35" s="201">
        <f>'[3]Yearly BTX'!P35</f>
        <v>276965.15093053784</v>
      </c>
      <c r="AW35" s="201">
        <f>'[3]Yearly BTX'!Q35</f>
        <v>271260.86312540929</v>
      </c>
      <c r="AX35" s="201">
        <f>'[3]Yearly BTX'!R35</f>
        <v>265556.57532028062</v>
      </c>
      <c r="AY35" s="201">
        <f>'[3]Yearly BTX'!S35</f>
        <v>259852.28751515204</v>
      </c>
      <c r="AZ35" s="201">
        <f>'[3]Yearly BTX'!T35</f>
        <v>254147.9997100234</v>
      </c>
      <c r="BA35" s="201">
        <f>'[3]Yearly BTX'!U35</f>
        <v>248443.71190489474</v>
      </c>
      <c r="BB35" s="201">
        <f>'[3]Yearly BTX'!V35</f>
        <v>242739.42409976613</v>
      </c>
      <c r="BC35" s="201">
        <f>'[3]Yearly BTX'!W35</f>
        <v>237035.13629463752</v>
      </c>
      <c r="BD35" s="201">
        <f>'[3]Yearly BTX'!X35</f>
        <v>231330.84848950896</v>
      </c>
      <c r="BE35" s="201">
        <f>'[3]Yearly BTX'!Y35</f>
        <v>226179.75672152391</v>
      </c>
      <c r="BF35" s="201">
        <f>'[3]Yearly BTX'!Z35</f>
        <v>221028.66495353892</v>
      </c>
      <c r="BG35" s="201">
        <f>'[3]Yearly BTX'!AA35</f>
        <v>215877.57318555386</v>
      </c>
      <c r="BH35" s="201">
        <f>'[3]Yearly BTX'!AB35</f>
        <v>210726.48141756887</v>
      </c>
      <c r="BI35" s="201">
        <f>'[3]Yearly BTX'!AC35</f>
        <v>205575.38964958387</v>
      </c>
      <c r="BJ35" s="201">
        <f>'[3]Yearly BTX'!AD35</f>
        <v>200424.29788159885</v>
      </c>
      <c r="BK35" s="201">
        <f>'[3]Yearly BTX'!AE35</f>
        <v>195273.20611361382</v>
      </c>
      <c r="BL35" s="201">
        <f>'[3]Yearly BTX'!AF35</f>
        <v>190122.1143456288</v>
      </c>
      <c r="BM35" s="201">
        <f>'[3]Yearly BTX'!AG35</f>
        <v>184971.02257764377</v>
      </c>
      <c r="BN35" s="201">
        <f>'[3]Yearly BTX'!AH35</f>
        <v>179819.93080965881</v>
      </c>
      <c r="BP35" s="201">
        <f t="shared" si="171"/>
        <v>728225.23483326333</v>
      </c>
      <c r="BQ35" s="201">
        <f t="shared" si="140"/>
        <v>718425.89923902811</v>
      </c>
      <c r="BR35" s="201">
        <f t="shared" si="141"/>
        <v>708698.13871086878</v>
      </c>
      <c r="BS35" s="201">
        <f t="shared" si="142"/>
        <v>699041.41158465249</v>
      </c>
      <c r="BT35" s="201">
        <f t="shared" si="143"/>
        <v>689455.17957741627</v>
      </c>
      <c r="BU35" s="201">
        <f t="shared" si="144"/>
        <v>679938.90777076338</v>
      </c>
      <c r="BV35" s="201">
        <f t="shared" si="145"/>
        <v>670492.06459430314</v>
      </c>
      <c r="BW35" s="201">
        <f t="shared" si="146"/>
        <v>661114.12180912658</v>
      </c>
      <c r="BX35" s="201">
        <f t="shared" si="147"/>
        <v>651804.55449132528</v>
      </c>
      <c r="BY35" s="201">
        <f t="shared" si="148"/>
        <v>642562.84101554984</v>
      </c>
      <c r="BZ35" s="201">
        <f t="shared" si="149"/>
        <v>633388.46303860797</v>
      </c>
      <c r="CA35" s="201">
        <f t="shared" si="150"/>
        <v>600273.79301138525</v>
      </c>
      <c r="CB35" s="201">
        <f t="shared" si="151"/>
        <v>582599.33078441455</v>
      </c>
      <c r="CC35" s="201">
        <f t="shared" si="152"/>
        <v>565073.87126218586</v>
      </c>
      <c r="CD35" s="201">
        <f t="shared" si="153"/>
        <v>547695.93536596559</v>
      </c>
      <c r="CE35" s="201">
        <f t="shared" si="154"/>
        <v>530464.05728479754</v>
      </c>
      <c r="CF35" s="201">
        <f t="shared" si="155"/>
        <v>513376.78436316294</v>
      </c>
      <c r="CG35" s="201">
        <f t="shared" si="156"/>
        <v>496432.67698955745</v>
      </c>
      <c r="CH35" s="201">
        <f t="shared" si="157"/>
        <v>479630.3084859791</v>
      </c>
      <c r="CI35" s="201">
        <f t="shared" si="158"/>
        <v>462968.2649983149</v>
      </c>
      <c r="CJ35" s="201">
        <f t="shared" si="159"/>
        <v>446445.14538762392</v>
      </c>
      <c r="CK35" s="201">
        <f t="shared" si="160"/>
        <v>433331.5387628281</v>
      </c>
      <c r="CL35" s="201">
        <f t="shared" si="161"/>
        <v>420316.86798515124</v>
      </c>
      <c r="CM35" s="201">
        <f t="shared" si="162"/>
        <v>407400.15164402185</v>
      </c>
      <c r="CN35" s="201">
        <f t="shared" si="163"/>
        <v>394580.41712921078</v>
      </c>
      <c r="CO35" s="201">
        <f t="shared" si="164"/>
        <v>381856.70055633551</v>
      </c>
      <c r="CP35" s="201">
        <f t="shared" si="165"/>
        <v>369228.04669297079</v>
      </c>
      <c r="CQ35" s="201">
        <f t="shared" si="166"/>
        <v>356693.50888536312</v>
      </c>
      <c r="CR35" s="201">
        <f t="shared" si="167"/>
        <v>344252.14898574271</v>
      </c>
      <c r="CS35" s="201">
        <f t="shared" si="168"/>
        <v>331903.03728022828</v>
      </c>
      <c r="CT35" s="201">
        <f t="shared" si="169"/>
        <v>319645.25241732108</v>
      </c>
      <c r="CU35" s="201"/>
      <c r="CV35" s="201">
        <f>'[2]Yearly BTX'!AJ35</f>
        <v>416037.85495538352</v>
      </c>
      <c r="CW35" s="201">
        <f>'[2]Yearly BTX'!AK35</f>
        <v>409639.48255166312</v>
      </c>
      <c r="CX35" s="201">
        <f>'[2]Yearly BTX'!AL35</f>
        <v>403301.21075316297</v>
      </c>
      <c r="CY35" s="201">
        <f>'[2]Yearly BTX'!AM35</f>
        <v>397022.57134731876</v>
      </c>
      <c r="CZ35" s="201">
        <f>'[2]Yearly BTX'!AN35</f>
        <v>390803.09934040421</v>
      </c>
      <c r="DA35" s="201">
        <f>'[2]Yearly BTX'!AO35</f>
        <v>384642.33293796901</v>
      </c>
      <c r="DB35" s="201">
        <f>'[2]Yearly BTX'!AP35</f>
        <v>378539.813525379</v>
      </c>
      <c r="DC35" s="201">
        <f>'[2]Yearly BTX'!AQ35</f>
        <v>372495.08564845356</v>
      </c>
      <c r="DD35" s="201">
        <f>'[2]Yearly BTX'!AR35</f>
        <v>366507.6969942032</v>
      </c>
      <c r="DE35" s="201">
        <f>'[2]Yearly BTX'!AS35</f>
        <v>360577.19837166357</v>
      </c>
      <c r="DF35" s="201">
        <f>'[2]Yearly BTX'!AT35</f>
        <v>354703.1436928293</v>
      </c>
      <c r="DG35" s="201">
        <f>'[2]Yearly BTX'!AU35</f>
        <v>333332.9358840292</v>
      </c>
      <c r="DH35" s="201">
        <f>'[2]Yearly BTX'!AV35</f>
        <v>323631.09050193336</v>
      </c>
      <c r="DI35" s="201">
        <f>'[2]Yearly BTX'!AW35</f>
        <v>314046.45452774683</v>
      </c>
      <c r="DJ35" s="201">
        <f>'[2]Yearly BTX'!AX35</f>
        <v>304577.87787264847</v>
      </c>
      <c r="DK35" s="201">
        <f>'[2]Yearly BTX'!AY35</f>
        <v>295224.22070122859</v>
      </c>
      <c r="DL35" s="201">
        <f>'[2]Yearly BTX'!AZ35</f>
        <v>285984.35334500321</v>
      </c>
      <c r="DM35" s="201">
        <f>'[2]Yearly BTX'!BA35</f>
        <v>276857.15621663188</v>
      </c>
      <c r="DN35" s="201">
        <f>'[2]Yearly BTX'!BB35</f>
        <v>267841.51972483314</v>
      </c>
      <c r="DO35" s="201">
        <f>'[2]Yearly BTX'!BC35</f>
        <v>258936.34418999319</v>
      </c>
      <c r="DP35" s="201">
        <f>'[2]Yearly BTX'!BD35</f>
        <v>250140.5397604609</v>
      </c>
      <c r="DQ35" s="201">
        <f>'[2]Yearly BTX'!BE35</f>
        <v>243517.2057085612</v>
      </c>
      <c r="DR35" s="201">
        <f>'[2]Yearly BTX'!BF35</f>
        <v>236972.83105437236</v>
      </c>
      <c r="DS35" s="201">
        <f>'[2]Yearly BTX'!BG35</f>
        <v>230506.64513221086</v>
      </c>
      <c r="DT35" s="201">
        <f>'[2]Yearly BTX'!BH35</f>
        <v>224117.88412752448</v>
      </c>
      <c r="DU35" s="201">
        <f>'[2]Yearly BTX'!BI35</f>
        <v>217805.79101920631</v>
      </c>
      <c r="DV35" s="201">
        <f>'[2]Yearly BTX'!BJ35</f>
        <v>211569.61552237932</v>
      </c>
      <c r="DW35" s="201">
        <f>'[2]Yearly BTX'!BK35</f>
        <v>205408.61403164413</v>
      </c>
      <c r="DX35" s="201">
        <f>'[2]Yearly BTX'!BL35</f>
        <v>199322.0495647894</v>
      </c>
      <c r="DY35" s="201">
        <f>'[2]Yearly BTX'!BM35</f>
        <v>193309.1917069593</v>
      </c>
      <c r="DZ35" s="201">
        <f>'[2]Yearly BTX'!BN35</f>
        <v>187369.316555275</v>
      </c>
      <c r="EB35" s="201">
        <f>'[3]Yearly BTX'!AJ35</f>
        <v>312187.37987787981</v>
      </c>
      <c r="EC35" s="201">
        <f>'[3]Yearly BTX'!AK35</f>
        <v>310664.24557793036</v>
      </c>
      <c r="ED35" s="201">
        <f>'[3]Yearly BTX'!AL35</f>
        <v>309140.45534370403</v>
      </c>
      <c r="EE35" s="201">
        <f>'[3]Yearly BTX'!AM35</f>
        <v>307616.00917520089</v>
      </c>
      <c r="EF35" s="201">
        <f>'[3]Yearly BTX'!AN35</f>
        <v>306090.90707242099</v>
      </c>
      <c r="EG35" s="201">
        <f>'[3]Yearly BTX'!AO35</f>
        <v>304565.14903536433</v>
      </c>
      <c r="EH35" s="201">
        <f>'[3]Yearly BTX'!AP35</f>
        <v>303038.7350640308</v>
      </c>
      <c r="EI35" s="201">
        <f>'[3]Yearly BTX'!AQ35</f>
        <v>301511.66515842045</v>
      </c>
      <c r="EJ35" s="201">
        <f>'[3]Yearly BTX'!AR35</f>
        <v>299983.9393185334</v>
      </c>
      <c r="EK35" s="201">
        <f>'[3]Yearly BTX'!AS35</f>
        <v>298455.55754436954</v>
      </c>
      <c r="EL35" s="201">
        <f>'[3]Yearly BTX'!AT35</f>
        <v>296926.51983592886</v>
      </c>
      <c r="EM35" s="201">
        <f>'[3]Yearly BTX'!AU35</f>
        <v>289739.72115269362</v>
      </c>
      <c r="EN35" s="201">
        <f>'[3]Yearly BTX'!AV35</f>
        <v>285445.25906759826</v>
      </c>
      <c r="EO35" s="201">
        <f>'[3]Yearly BTX'!AW35</f>
        <v>281150.79698250291</v>
      </c>
      <c r="EP35" s="201">
        <f>'[3]Yearly BTX'!AX35</f>
        <v>276856.33489740768</v>
      </c>
      <c r="EQ35" s="201">
        <f>'[3]Yearly BTX'!AY35</f>
        <v>272561.87281231233</v>
      </c>
      <c r="ER35" s="201">
        <f>'[3]Yearly BTX'!AZ35</f>
        <v>268267.41072721709</v>
      </c>
      <c r="ES35" s="201">
        <f>'[3]Yearly BTX'!BA35</f>
        <v>263972.94864212169</v>
      </c>
      <c r="ET35" s="201">
        <f>'[3]Yearly BTX'!BB35</f>
        <v>259678.48655702639</v>
      </c>
      <c r="EU35" s="201">
        <f>'[3]Yearly BTX'!BC35</f>
        <v>255384.02447193113</v>
      </c>
      <c r="EV35" s="201">
        <f>'[3]Yearly BTX'!BD35</f>
        <v>251089.56238683578</v>
      </c>
      <c r="EW35" s="201">
        <f>'[3]Yearly BTX'!BE35</f>
        <v>247226.20609836144</v>
      </c>
      <c r="EX35" s="201">
        <f>'[3]Yearly BTX'!BF35</f>
        <v>243362.84980988706</v>
      </c>
      <c r="EY35" s="201">
        <f>'[3]Yearly BTX'!BG35</f>
        <v>239499.49352141278</v>
      </c>
      <c r="EZ35" s="201">
        <f>'[3]Yearly BTX'!BH35</f>
        <v>235636.13723293837</v>
      </c>
      <c r="FA35" s="201">
        <f>'[3]Yearly BTX'!BI35</f>
        <v>231772.78094446406</v>
      </c>
      <c r="FB35" s="201">
        <f>'[3]Yearly BTX'!BJ35</f>
        <v>227909.42465598974</v>
      </c>
      <c r="FC35" s="201">
        <f>'[3]Yearly BTX'!BK35</f>
        <v>224046.0683675154</v>
      </c>
      <c r="FD35" s="201">
        <f>'[3]Yearly BTX'!BL35</f>
        <v>220182.712079041</v>
      </c>
      <c r="FE35" s="201">
        <f>'[3]Yearly BTX'!BM35</f>
        <v>216319.35579056665</v>
      </c>
      <c r="FF35" s="201">
        <f>'[3]Yearly BTX'!BN35</f>
        <v>212455.99950209234</v>
      </c>
      <c r="FG35" s="201"/>
      <c r="FH35" s="201">
        <f t="shared" si="170"/>
        <v>728225.23483326333</v>
      </c>
      <c r="FI35" s="201">
        <f t="shared" si="110"/>
        <v>720303.72812959342</v>
      </c>
      <c r="FJ35" s="201">
        <f t="shared" si="111"/>
        <v>712441.66609686706</v>
      </c>
      <c r="FK35" s="201">
        <f t="shared" si="112"/>
        <v>704638.58052251965</v>
      </c>
      <c r="FL35" s="201">
        <f t="shared" si="113"/>
        <v>696894.0064128252</v>
      </c>
      <c r="FM35" s="201">
        <f t="shared" si="114"/>
        <v>689207.48197333328</v>
      </c>
      <c r="FN35" s="201">
        <f t="shared" si="115"/>
        <v>681578.54858940979</v>
      </c>
      <c r="FO35" s="201">
        <f t="shared" si="116"/>
        <v>674006.75080687401</v>
      </c>
      <c r="FP35" s="201">
        <f t="shared" si="117"/>
        <v>666491.63631273666</v>
      </c>
      <c r="FQ35" s="201">
        <f t="shared" si="118"/>
        <v>659032.75591603317</v>
      </c>
      <c r="FR35" s="201">
        <f t="shared" si="119"/>
        <v>651629.6635287581</v>
      </c>
      <c r="FS35" s="201">
        <f t="shared" si="120"/>
        <v>623072.65703672287</v>
      </c>
      <c r="FT35" s="201">
        <f t="shared" si="121"/>
        <v>609076.34956953162</v>
      </c>
      <c r="FU35" s="201">
        <f t="shared" si="122"/>
        <v>595197.25151024968</v>
      </c>
      <c r="FV35" s="201">
        <f t="shared" si="123"/>
        <v>581434.21277005621</v>
      </c>
      <c r="FW35" s="201">
        <f t="shared" si="124"/>
        <v>567786.09351354092</v>
      </c>
      <c r="FX35" s="201">
        <f t="shared" si="125"/>
        <v>554251.76407222031</v>
      </c>
      <c r="FY35" s="201">
        <f t="shared" si="126"/>
        <v>540830.1048587535</v>
      </c>
      <c r="FZ35" s="201">
        <f t="shared" si="127"/>
        <v>527520.00628185947</v>
      </c>
      <c r="GA35" s="201">
        <f t="shared" si="128"/>
        <v>514320.36866192432</v>
      </c>
      <c r="GB35" s="201">
        <f t="shared" si="129"/>
        <v>501230.10214729665</v>
      </c>
      <c r="GC35" s="201">
        <f t="shared" si="130"/>
        <v>490743.41180692264</v>
      </c>
      <c r="GD35" s="201">
        <f t="shared" si="131"/>
        <v>480335.68086425943</v>
      </c>
      <c r="GE35" s="201">
        <f t="shared" si="132"/>
        <v>470006.13865362364</v>
      </c>
      <c r="GF35" s="201">
        <f t="shared" si="133"/>
        <v>459754.02136046288</v>
      </c>
      <c r="GG35" s="201">
        <f t="shared" si="134"/>
        <v>449578.57196367037</v>
      </c>
      <c r="GH35" s="201">
        <f t="shared" si="135"/>
        <v>439479.04017836903</v>
      </c>
      <c r="GI35" s="201">
        <f t="shared" si="136"/>
        <v>429454.68239915953</v>
      </c>
      <c r="GJ35" s="201">
        <f t="shared" si="137"/>
        <v>419504.7616438304</v>
      </c>
      <c r="GK35" s="201">
        <f t="shared" si="138"/>
        <v>409628.54749752593</v>
      </c>
      <c r="GL35" s="201">
        <f t="shared" si="139"/>
        <v>399825.31605736737</v>
      </c>
    </row>
    <row r="36" spans="1:203" outlineLevel="1">
      <c r="A36" s="375"/>
      <c r="B36" s="1" t="s">
        <v>101</v>
      </c>
      <c r="C36" s="5" t="s">
        <v>197</v>
      </c>
      <c r="D36" s="141">
        <f>'[2]Yearly BTX'!D36</f>
        <v>127406.95685615994</v>
      </c>
      <c r="E36" s="141">
        <f>'[2]Yearly BTX'!E36</f>
        <v>125346.26362971326</v>
      </c>
      <c r="F36" s="141">
        <f>'[2]Yearly BTX'!F36</f>
        <v>123306.5096022689</v>
      </c>
      <c r="G36" s="141">
        <f>'[2]Yearly BTX'!G36</f>
        <v>121287.51358367284</v>
      </c>
      <c r="H36" s="141">
        <f>'[2]Yearly BTX'!H36</f>
        <v>119289.09582213398</v>
      </c>
      <c r="I36" s="141">
        <f>'[2]Yearly BTX'!I36</f>
        <v>117311.07799344047</v>
      </c>
      <c r="J36" s="141">
        <f>'[2]Yearly BTX'!J36</f>
        <v>115353.28319025329</v>
      </c>
      <c r="K36" s="141">
        <f>'[2]Yearly BTX'!K36</f>
        <v>113415.53591147678</v>
      </c>
      <c r="L36" s="141">
        <f>'[2]Yearly BTX'!L36</f>
        <v>111497.66205170532</v>
      </c>
      <c r="M36" s="141">
        <f>'[2]Yearly BTX'!M36</f>
        <v>109599.48889074611</v>
      </c>
      <c r="N36" s="141">
        <f>'[2]Yearly BTX'!N36</f>
        <v>107720.84508321677</v>
      </c>
      <c r="O36" s="141">
        <f>'[2]Yearly BTX'!O36</f>
        <v>103558.97300534559</v>
      </c>
      <c r="P36" s="141">
        <f>'[2]Yearly BTX'!P36</f>
        <v>100635.82464184993</v>
      </c>
      <c r="Q36" s="141">
        <f>'[2]Yearly BTX'!Q36</f>
        <v>97747.844750555145</v>
      </c>
      <c r="R36" s="141">
        <f>'[2]Yearly BTX'!R36</f>
        <v>94894.688817682516</v>
      </c>
      <c r="S36" s="141">
        <f>'[2]Yearly BTX'!S36</f>
        <v>92076.015398190299</v>
      </c>
      <c r="T36" s="141">
        <f>'[2]Yearly BTX'!T36</f>
        <v>89291.486089903687</v>
      </c>
      <c r="U36" s="141">
        <f>'[2]Yearly BTX'!U36</f>
        <v>86540.765507855001</v>
      </c>
      <c r="V36" s="141">
        <f>'[2]Yearly BTX'!V36</f>
        <v>83823.521258832901</v>
      </c>
      <c r="W36" s="141">
        <f>'[2]Yearly BTX'!W36</f>
        <v>81139.423916138607</v>
      </c>
      <c r="X36" s="141">
        <f>'[2]Yearly BTX'!X36</f>
        <v>78488.146994547162</v>
      </c>
      <c r="Y36" s="141">
        <f>'[2]Yearly BTX'!Y36</f>
        <v>76464.482114880971</v>
      </c>
      <c r="Z36" s="141">
        <f>'[2]Yearly BTX'!Z36</f>
        <v>74464.845551605802</v>
      </c>
      <c r="AA36" s="141">
        <f>'[2]Yearly BTX'!AA36</f>
        <v>72489.003161388537</v>
      </c>
      <c r="AB36" s="141">
        <f>'[2]Yearly BTX'!AB36</f>
        <v>70536.722880580695</v>
      </c>
      <c r="AC36" s="141">
        <f>'[2]Yearly BTX'!AC36</f>
        <v>68607.774707717545</v>
      </c>
      <c r="AD36" s="141">
        <f>'[2]Yearly BTX'!AD36</f>
        <v>66701.930686159292</v>
      </c>
      <c r="AE36" s="141">
        <f>'[2]Yearly BTX'!AE36</f>
        <v>64818.964886873422</v>
      </c>
      <c r="AF36" s="141">
        <f>'[2]Yearly BTX'!AF36</f>
        <v>62958.653391356813</v>
      </c>
      <c r="AG36" s="141">
        <f>'[2]Yearly BTX'!AG36</f>
        <v>61120.774274696705</v>
      </c>
      <c r="AH36" s="141">
        <f>'[2]Yearly BTX'!AH36</f>
        <v>59305.107588769359</v>
      </c>
      <c r="AI36" s="141"/>
      <c r="AJ36" s="141">
        <f>'[3]Yearly BTX'!D36</f>
        <v>16766.545936057693</v>
      </c>
      <c r="AK36" s="141">
        <f>'[3]Yearly BTX'!E36</f>
        <v>16629.890974323</v>
      </c>
      <c r="AL36" s="141">
        <f>'[3]Yearly BTX'!F36</f>
        <v>16493.086655509178</v>
      </c>
      <c r="AM36" s="141">
        <f>'[3]Yearly BTX'!G36</f>
        <v>16356.132979616219</v>
      </c>
      <c r="AN36" s="141">
        <f>'[3]Yearly BTX'!H36</f>
        <v>16219.029946644128</v>
      </c>
      <c r="AO36" s="141">
        <f>'[3]Yearly BTX'!I36</f>
        <v>16081.77755659291</v>
      </c>
      <c r="AP36" s="141">
        <f>'[3]Yearly BTX'!J36</f>
        <v>15944.375809462554</v>
      </c>
      <c r="AQ36" s="141">
        <f>'[3]Yearly BTX'!K36</f>
        <v>15806.824705253068</v>
      </c>
      <c r="AR36" s="141">
        <f>'[3]Yearly BTX'!L36</f>
        <v>15669.12424396445</v>
      </c>
      <c r="AS36" s="141">
        <f>'[3]Yearly BTX'!M36</f>
        <v>15531.274425596699</v>
      </c>
      <c r="AT36" s="141">
        <f>'[3]Yearly BTX'!N36</f>
        <v>15393.275250149814</v>
      </c>
      <c r="AU36" s="141">
        <f>'[3]Yearly BTX'!O36</f>
        <v>14602.286653539495</v>
      </c>
      <c r="AV36" s="141">
        <f>'[3]Yearly BTX'!P36</f>
        <v>14204.885981763056</v>
      </c>
      <c r="AW36" s="141">
        <f>'[3]Yearly BTX'!Q36</f>
        <v>13807.485309986616</v>
      </c>
      <c r="AX36" s="141">
        <f>'[3]Yearly BTX'!R36</f>
        <v>13410.084638210174</v>
      </c>
      <c r="AY36" s="141">
        <f>'[3]Yearly BTX'!S36</f>
        <v>13012.683966433735</v>
      </c>
      <c r="AZ36" s="141">
        <f>'[3]Yearly BTX'!T36</f>
        <v>12615.283294657294</v>
      </c>
      <c r="BA36" s="141">
        <f>'[3]Yearly BTX'!U36</f>
        <v>12217.882622880856</v>
      </c>
      <c r="BB36" s="141">
        <f>'[3]Yearly BTX'!V36</f>
        <v>11820.481951104419</v>
      </c>
      <c r="BC36" s="141">
        <f>'[3]Yearly BTX'!W36</f>
        <v>11423.081279327978</v>
      </c>
      <c r="BD36" s="141">
        <f>'[3]Yearly BTX'!X36</f>
        <v>11025.680607551538</v>
      </c>
      <c r="BE36" s="141">
        <f>'[3]Yearly BTX'!Y36</f>
        <v>10627.307476110807</v>
      </c>
      <c r="BF36" s="141">
        <f>'[3]Yearly BTX'!Z36</f>
        <v>10228.934344670077</v>
      </c>
      <c r="BG36" s="141">
        <f>'[3]Yearly BTX'!AA36</f>
        <v>9830.5612132293445</v>
      </c>
      <c r="BH36" s="141">
        <f>'[3]Yearly BTX'!AB36</f>
        <v>9432.1880817886158</v>
      </c>
      <c r="BI36" s="141">
        <f>'[3]Yearly BTX'!AC36</f>
        <v>9033.8149503478835</v>
      </c>
      <c r="BJ36" s="141">
        <f>'[3]Yearly BTX'!AD36</f>
        <v>8635.441818907153</v>
      </c>
      <c r="BK36" s="141">
        <f>'[3]Yearly BTX'!AE36</f>
        <v>8237.0686874664225</v>
      </c>
      <c r="BL36" s="141">
        <f>'[3]Yearly BTX'!AF36</f>
        <v>7838.6955560256938</v>
      </c>
      <c r="BM36" s="141">
        <f>'[3]Yearly BTX'!AG36</f>
        <v>7440.3224245849624</v>
      </c>
      <c r="BN36" s="141">
        <f>'[3]Yearly BTX'!AH36</f>
        <v>7041.949293144231</v>
      </c>
      <c r="BP36" s="141">
        <f t="shared" si="171"/>
        <v>144173.50279221765</v>
      </c>
      <c r="BQ36" s="141">
        <f t="shared" si="140"/>
        <v>141976.15460403624</v>
      </c>
      <c r="BR36" s="141">
        <f t="shared" si="141"/>
        <v>139799.59625777806</v>
      </c>
      <c r="BS36" s="141">
        <f t="shared" si="142"/>
        <v>137643.64656328908</v>
      </c>
      <c r="BT36" s="141">
        <f t="shared" si="143"/>
        <v>135508.12576877812</v>
      </c>
      <c r="BU36" s="141">
        <f t="shared" si="144"/>
        <v>133392.85555003339</v>
      </c>
      <c r="BV36" s="141">
        <f t="shared" si="145"/>
        <v>131297.65899971584</v>
      </c>
      <c r="BW36" s="141">
        <f t="shared" si="146"/>
        <v>129222.36061672984</v>
      </c>
      <c r="BX36" s="141">
        <f t="shared" si="147"/>
        <v>127166.78629566978</v>
      </c>
      <c r="BY36" s="141">
        <f t="shared" si="148"/>
        <v>125130.76331634281</v>
      </c>
      <c r="BZ36" s="141">
        <f t="shared" si="149"/>
        <v>123114.12033336659</v>
      </c>
      <c r="CA36" s="141">
        <f t="shared" si="150"/>
        <v>118161.25965888509</v>
      </c>
      <c r="CB36" s="141">
        <f t="shared" si="151"/>
        <v>114840.71062361299</v>
      </c>
      <c r="CC36" s="141">
        <f t="shared" si="152"/>
        <v>111555.33006054176</v>
      </c>
      <c r="CD36" s="141">
        <f t="shared" si="153"/>
        <v>108304.77345589269</v>
      </c>
      <c r="CE36" s="141">
        <f t="shared" si="154"/>
        <v>105088.69936462403</v>
      </c>
      <c r="CF36" s="141">
        <f t="shared" si="155"/>
        <v>101906.76938456098</v>
      </c>
      <c r="CG36" s="141">
        <f t="shared" si="156"/>
        <v>98758.648130735863</v>
      </c>
      <c r="CH36" s="141">
        <f t="shared" si="157"/>
        <v>95644.00320993732</v>
      </c>
      <c r="CI36" s="141">
        <f t="shared" si="158"/>
        <v>92562.505195466583</v>
      </c>
      <c r="CJ36" s="141">
        <f t="shared" si="159"/>
        <v>89513.827602098696</v>
      </c>
      <c r="CK36" s="141">
        <f t="shared" si="160"/>
        <v>87091.789590991772</v>
      </c>
      <c r="CL36" s="141">
        <f t="shared" si="161"/>
        <v>84693.779896275882</v>
      </c>
      <c r="CM36" s="141">
        <f t="shared" si="162"/>
        <v>82319.564374617883</v>
      </c>
      <c r="CN36" s="141">
        <f t="shared" si="163"/>
        <v>79968.910962369308</v>
      </c>
      <c r="CO36" s="141">
        <f t="shared" si="164"/>
        <v>77641.589658065423</v>
      </c>
      <c r="CP36" s="141">
        <f t="shared" si="165"/>
        <v>75337.372505066451</v>
      </c>
      <c r="CQ36" s="141">
        <f t="shared" si="166"/>
        <v>73056.033574339846</v>
      </c>
      <c r="CR36" s="141">
        <f t="shared" si="167"/>
        <v>70797.348947382503</v>
      </c>
      <c r="CS36" s="141">
        <f t="shared" si="168"/>
        <v>68561.096699281668</v>
      </c>
      <c r="CT36" s="141">
        <f t="shared" si="169"/>
        <v>66347.056881913595</v>
      </c>
      <c r="CU36" s="141"/>
      <c r="CV36" s="141">
        <f>'[2]Yearly BTX'!AJ36</f>
        <v>127406.95685615994</v>
      </c>
      <c r="CW36" s="141">
        <f>'[2]Yearly BTX'!AK36</f>
        <v>125667.25026852082</v>
      </c>
      <c r="CX36" s="141">
        <f>'[2]Yearly BTX'!AL36</f>
        <v>123944.61457162122</v>
      </c>
      <c r="CY36" s="141">
        <f>'[2]Yearly BTX'!AM36</f>
        <v>122238.90289149762</v>
      </c>
      <c r="CZ36" s="141">
        <f>'[2]Yearly BTX'!AN36</f>
        <v>120549.9695286651</v>
      </c>
      <c r="DA36" s="141">
        <f>'[2]Yearly BTX'!AO36</f>
        <v>118877.66994916947</v>
      </c>
      <c r="DB36" s="141">
        <f>'[2]Yearly BTX'!AP36</f>
        <v>117221.86077570521</v>
      </c>
      <c r="DC36" s="141">
        <f>'[2]Yearly BTX'!AQ36</f>
        <v>115582.39977879869</v>
      </c>
      <c r="DD36" s="141">
        <f>'[2]Yearly BTX'!AR36</f>
        <v>113959.14586805606</v>
      </c>
      <c r="DE36" s="141">
        <f>'[2]Yearly BTX'!AS36</f>
        <v>112351.95908347593</v>
      </c>
      <c r="DF36" s="141">
        <f>'[2]Yearly BTX'!AT36</f>
        <v>110760.70058682545</v>
      </c>
      <c r="DG36" s="141">
        <f>'[2]Yearly BTX'!AU36</f>
        <v>106702.96455500502</v>
      </c>
      <c r="DH36" s="141">
        <f>'[2]Yearly BTX'!AV36</f>
        <v>104271.11648636675</v>
      </c>
      <c r="DI36" s="141">
        <f>'[2]Yearly BTX'!AW36</f>
        <v>101867.56304893494</v>
      </c>
      <c r="DJ36" s="141">
        <f>'[2]Yearly BTX'!AX36</f>
        <v>99492.030816739629</v>
      </c>
      <c r="DK36" s="141">
        <f>'[2]Yearly BTX'!AY36</f>
        <v>97144.248781393253</v>
      </c>
      <c r="DL36" s="141">
        <f>'[2]Yearly BTX'!AZ36</f>
        <v>94823.948331804364</v>
      </c>
      <c r="DM36" s="141">
        <f>'[2]Yearly BTX'!BA36</f>
        <v>92530.863234055665</v>
      </c>
      <c r="DN36" s="141">
        <f>'[2]Yearly BTX'!BB36</f>
        <v>90264.729611445437</v>
      </c>
      <c r="DO36" s="141">
        <f>'[2]Yearly BTX'!BC36</f>
        <v>88025.285924690877</v>
      </c>
      <c r="DP36" s="141">
        <f>'[2]Yearly BTX'!BD36</f>
        <v>85812.272952291518</v>
      </c>
      <c r="DQ36" s="141">
        <f>'[2]Yearly BTX'!BE36</f>
        <v>84084.104923002946</v>
      </c>
      <c r="DR36" s="141">
        <f>'[2]Yearly BTX'!BF36</f>
        <v>82375.576267958691</v>
      </c>
      <c r="DS36" s="141">
        <f>'[2]Yearly BTX'!BG36</f>
        <v>80686.499086139695</v>
      </c>
      <c r="DT36" s="141">
        <f>'[2]Yearly BTX'!BH36</f>
        <v>79016.687128773832</v>
      </c>
      <c r="DU36" s="141">
        <f>'[2]Yearly BTX'!BI36</f>
        <v>77365.955785520287</v>
      </c>
      <c r="DV36" s="141">
        <f>'[2]Yearly BTX'!BJ36</f>
        <v>75734.122070765341</v>
      </c>
      <c r="DW36" s="141">
        <f>'[2]Yearly BTX'!BK36</f>
        <v>74121.004610029311</v>
      </c>
      <c r="DX36" s="141">
        <f>'[2]Yearly BTX'!BL36</f>
        <v>72526.423626483171</v>
      </c>
      <c r="DY36" s="141">
        <f>'[2]Yearly BTX'!BM36</f>
        <v>70950.20092757442</v>
      </c>
      <c r="DZ36" s="141">
        <f>'[2]Yearly BTX'!BN36</f>
        <v>69392.159891761272</v>
      </c>
      <c r="EB36" s="141">
        <f>'[3]Yearly BTX'!AJ36</f>
        <v>16766.545936057693</v>
      </c>
      <c r="EC36" s="141">
        <f>'[3]Yearly BTX'!AK36</f>
        <v>16666.79779153868</v>
      </c>
      <c r="ED36" s="141">
        <f>'[3]Yearly BTX'!AL36</f>
        <v>16566.960571446525</v>
      </c>
      <c r="EE36" s="141">
        <f>'[3]Yearly BTX'!AM36</f>
        <v>16467.034275781232</v>
      </c>
      <c r="EF36" s="141">
        <f>'[3]Yearly BTX'!AN36</f>
        <v>16367.018904542791</v>
      </c>
      <c r="EG36" s="141">
        <f>'[3]Yearly BTX'!AO36</f>
        <v>16266.914457731211</v>
      </c>
      <c r="EH36" s="141">
        <f>'[3]Yearly BTX'!AP36</f>
        <v>16166.72093534649</v>
      </c>
      <c r="EI36" s="141">
        <f>'[3]Yearly BTX'!AQ36</f>
        <v>16066.438337388628</v>
      </c>
      <c r="EJ36" s="141">
        <f>'[3]Yearly BTX'!AR36</f>
        <v>15966.066663857624</v>
      </c>
      <c r="EK36" s="141">
        <f>'[3]Yearly BTX'!AS36</f>
        <v>15865.605914753476</v>
      </c>
      <c r="EL36" s="141">
        <f>'[3]Yearly BTX'!AT36</f>
        <v>15765.056090076185</v>
      </c>
      <c r="EM36" s="141">
        <f>'[3]Yearly BTX'!AU36</f>
        <v>15103.583406859687</v>
      </c>
      <c r="EN36" s="141">
        <f>'[3]Yearly BTX'!AV36</f>
        <v>14801.606680965509</v>
      </c>
      <c r="EO36" s="141">
        <f>'[3]Yearly BTX'!AW36</f>
        <v>14499.629955071334</v>
      </c>
      <c r="EP36" s="141">
        <f>'[3]Yearly BTX'!AX36</f>
        <v>14197.65322917716</v>
      </c>
      <c r="EQ36" s="141">
        <f>'[3]Yearly BTX'!AY36</f>
        <v>13895.676503282981</v>
      </c>
      <c r="ER36" s="141">
        <f>'[3]Yearly BTX'!AZ36</f>
        <v>13593.699777388805</v>
      </c>
      <c r="ES36" s="141">
        <f>'[3]Yearly BTX'!BA36</f>
        <v>13291.723051494628</v>
      </c>
      <c r="ET36" s="141">
        <f>'[3]Yearly BTX'!BB36</f>
        <v>12989.746325600454</v>
      </c>
      <c r="EU36" s="141">
        <f>'[3]Yearly BTX'!BC36</f>
        <v>12687.769599706276</v>
      </c>
      <c r="EV36" s="141">
        <f>'[3]Yearly BTX'!BD36</f>
        <v>12385.792873812099</v>
      </c>
      <c r="EW36" s="141">
        <f>'[3]Yearly BTX'!BE36</f>
        <v>12084.245539159347</v>
      </c>
      <c r="EX36" s="141">
        <f>'[3]Yearly BTX'!BF36</f>
        <v>11782.698204506592</v>
      </c>
      <c r="EY36" s="141">
        <f>'[3]Yearly BTX'!BG36</f>
        <v>11481.150869853838</v>
      </c>
      <c r="EZ36" s="141">
        <f>'[3]Yearly BTX'!BH36</f>
        <v>11179.603535201088</v>
      </c>
      <c r="FA36" s="141">
        <f>'[3]Yearly BTX'!BI36</f>
        <v>10878.056200548332</v>
      </c>
      <c r="FB36" s="141">
        <f>'[3]Yearly BTX'!BJ36</f>
        <v>10576.508865895577</v>
      </c>
      <c r="FC36" s="141">
        <f>'[3]Yearly BTX'!BK36</f>
        <v>10274.961531242825</v>
      </c>
      <c r="FD36" s="141">
        <f>'[3]Yearly BTX'!BL36</f>
        <v>9973.4141965900708</v>
      </c>
      <c r="FE36" s="141">
        <f>'[3]Yearly BTX'!BM36</f>
        <v>9671.8668619373148</v>
      </c>
      <c r="FF36" s="141">
        <f>'[3]Yearly BTX'!BN36</f>
        <v>9370.3195272845624</v>
      </c>
      <c r="FG36" s="141"/>
      <c r="FH36" s="141">
        <f t="shared" si="170"/>
        <v>144173.50279221765</v>
      </c>
      <c r="FI36" s="141">
        <f t="shared" si="110"/>
        <v>142334.04806005949</v>
      </c>
      <c r="FJ36" s="141">
        <f t="shared" si="111"/>
        <v>140511.57514306775</v>
      </c>
      <c r="FK36" s="141">
        <f t="shared" si="112"/>
        <v>138705.93716727884</v>
      </c>
      <c r="FL36" s="141">
        <f t="shared" si="113"/>
        <v>136916.98843320788</v>
      </c>
      <c r="FM36" s="141">
        <f t="shared" si="114"/>
        <v>135144.58440690069</v>
      </c>
      <c r="FN36" s="141">
        <f t="shared" si="115"/>
        <v>133388.58171105169</v>
      </c>
      <c r="FO36" s="141">
        <f t="shared" si="116"/>
        <v>131648.83811618731</v>
      </c>
      <c r="FP36" s="141">
        <f t="shared" si="117"/>
        <v>129925.21253191368</v>
      </c>
      <c r="FQ36" s="141">
        <f t="shared" si="118"/>
        <v>128217.56499822941</v>
      </c>
      <c r="FR36" s="141">
        <f t="shared" si="119"/>
        <v>126525.75667690163</v>
      </c>
      <c r="FS36" s="141">
        <f t="shared" si="120"/>
        <v>121806.54796186471</v>
      </c>
      <c r="FT36" s="141">
        <f t="shared" si="121"/>
        <v>119072.72316733227</v>
      </c>
      <c r="FU36" s="141">
        <f t="shared" si="122"/>
        <v>116367.19300400627</v>
      </c>
      <c r="FV36" s="141">
        <f t="shared" si="123"/>
        <v>113689.68404591679</v>
      </c>
      <c r="FW36" s="141">
        <f t="shared" si="124"/>
        <v>111039.92528467624</v>
      </c>
      <c r="FX36" s="141">
        <f t="shared" si="125"/>
        <v>108417.64810919316</v>
      </c>
      <c r="FY36" s="141">
        <f t="shared" si="126"/>
        <v>105822.58628555029</v>
      </c>
      <c r="FZ36" s="141">
        <f t="shared" si="127"/>
        <v>103254.47593704589</v>
      </c>
      <c r="GA36" s="141">
        <f t="shared" si="128"/>
        <v>100713.05552439715</v>
      </c>
      <c r="GB36" s="141">
        <f t="shared" si="129"/>
        <v>98198.065826103615</v>
      </c>
      <c r="GC36" s="141">
        <f t="shared" si="130"/>
        <v>96168.350462162285</v>
      </c>
      <c r="GD36" s="141">
        <f t="shared" si="131"/>
        <v>94158.274472465288</v>
      </c>
      <c r="GE36" s="141">
        <f t="shared" si="132"/>
        <v>92167.649955993533</v>
      </c>
      <c r="GF36" s="141">
        <f t="shared" si="133"/>
        <v>90196.290663974913</v>
      </c>
      <c r="GG36" s="141">
        <f t="shared" si="134"/>
        <v>88244.011986068625</v>
      </c>
      <c r="GH36" s="141">
        <f t="shared" si="135"/>
        <v>86310.63093666092</v>
      </c>
      <c r="GI36" s="141">
        <f t="shared" si="136"/>
        <v>84395.966141272133</v>
      </c>
      <c r="GJ36" s="141">
        <f t="shared" si="137"/>
        <v>82499.837823073234</v>
      </c>
      <c r="GK36" s="141">
        <f t="shared" si="138"/>
        <v>80622.067789511741</v>
      </c>
      <c r="GL36" s="141">
        <f t="shared" si="139"/>
        <v>78762.479419045834</v>
      </c>
    </row>
    <row r="37" spans="1:203" s="14" customFormat="1" outlineLevel="1">
      <c r="A37" s="376"/>
      <c r="B37" s="10" t="s">
        <v>102</v>
      </c>
      <c r="C37" s="62" t="s">
        <v>197</v>
      </c>
      <c r="D37" s="156">
        <f>'[2]Yearly BTX'!D37</f>
        <v>2342576.0306383162</v>
      </c>
      <c r="E37" s="156">
        <f>'[2]Yearly BTX'!E37</f>
        <v>2297874.2095938632</v>
      </c>
      <c r="F37" s="156">
        <f>'[2]Yearly BTX'!F37</f>
        <v>2253635.9762953771</v>
      </c>
      <c r="G37" s="156">
        <f>'[2]Yearly BTX'!G37</f>
        <v>2209857.343119415</v>
      </c>
      <c r="H37" s="156">
        <f>'[2]Yearly BTX'!H37</f>
        <v>2166534.3535016202</v>
      </c>
      <c r="I37" s="156">
        <f>'[2]Yearly BTX'!I37</f>
        <v>2123663.0817107516</v>
      </c>
      <c r="J37" s="156">
        <f>'[2]Yearly BTX'!J37</f>
        <v>2081239.6326242762</v>
      </c>
      <c r="K37" s="156">
        <f>'[2]Yearly BTX'!K37</f>
        <v>2039260.1415054908</v>
      </c>
      <c r="L37" s="156">
        <f>'[2]Yearly BTX'!L37</f>
        <v>1997720.7737821948</v>
      </c>
      <c r="M37" s="156">
        <f>'[2]Yearly BTX'!M37</f>
        <v>1956617.7248268719</v>
      </c>
      <c r="N37" s="156">
        <f>'[2]Yearly BTX'!N37</f>
        <v>1915947.2197383912</v>
      </c>
      <c r="O37" s="156">
        <f>'[2]Yearly BTX'!O37</f>
        <v>1817823.3161790909</v>
      </c>
      <c r="P37" s="156">
        <f>'[2]Yearly BTX'!P37</f>
        <v>1756144.9161160924</v>
      </c>
      <c r="Q37" s="156">
        <f>'[2]Yearly BTX'!Q37</f>
        <v>1695225.7816204205</v>
      </c>
      <c r="R37" s="156">
        <f>'[2]Yearly BTX'!R37</f>
        <v>1635058.4078128266</v>
      </c>
      <c r="S37" s="156">
        <f>'[2]Yearly BTX'!S37</f>
        <v>1575635.3569840556</v>
      </c>
      <c r="T37" s="156">
        <f>'[2]Yearly BTX'!T37</f>
        <v>1516949.2580268963</v>
      </c>
      <c r="U37" s="156">
        <f>'[2]Yearly BTX'!U37</f>
        <v>1458992.8058728701</v>
      </c>
      <c r="V37" s="156">
        <f>'[2]Yearly BTX'!V37</f>
        <v>1401758.7609335089</v>
      </c>
      <c r="W37" s="156">
        <f>'[2]Yearly BTX'!W37</f>
        <v>1345239.9485461821</v>
      </c>
      <c r="X37" s="156">
        <f>'[2]Yearly BTX'!X37</f>
        <v>1289429.2584244511</v>
      </c>
      <c r="Y37" s="156">
        <f>'[2]Yearly BTX'!Y37</f>
        <v>1247042.0571631098</v>
      </c>
      <c r="Z37" s="156">
        <f>'[2]Yearly BTX'!Z37</f>
        <v>1205174.7630505068</v>
      </c>
      <c r="AA37" s="156">
        <f>'[2]Yearly BTX'!AA37</f>
        <v>1163822.2442859302</v>
      </c>
      <c r="AB37" s="156">
        <f>'[2]Yearly BTX'!AB37</f>
        <v>1122979.4149652133</v>
      </c>
      <c r="AC37" s="156">
        <f>'[2]Yearly BTX'!AC37</f>
        <v>1082641.2346928418</v>
      </c>
      <c r="AD37" s="156">
        <f>'[2]Yearly BTX'!AD37</f>
        <v>1042802.7081972274</v>
      </c>
      <c r="AE37" s="156">
        <f>'[2]Yearly BTX'!AE37</f>
        <v>1003458.8849491039</v>
      </c>
      <c r="AF37" s="156">
        <f>'[2]Yearly BTX'!AF37</f>
        <v>964604.85878304578</v>
      </c>
      <c r="AG37" s="156">
        <f>'[2]Yearly BTX'!AG37</f>
        <v>926235.7675220645</v>
      </c>
      <c r="AH37" s="156">
        <f>'[2]Yearly BTX'!AH37</f>
        <v>888346.7926052676</v>
      </c>
      <c r="AI37" s="156"/>
      <c r="AJ37" s="156">
        <f>'[3]Yearly BTX'!D37</f>
        <v>2526387.2600925858</v>
      </c>
      <c r="AK37" s="156">
        <f>'[3]Yearly BTX'!E37</f>
        <v>2502017.6308009205</v>
      </c>
      <c r="AL37" s="156">
        <f>'[3]Yearly BTX'!F37</f>
        <v>2477622.5420750272</v>
      </c>
      <c r="AM37" s="156">
        <f>'[3]Yearly BTX'!G37</f>
        <v>2453201.9939149092</v>
      </c>
      <c r="AN37" s="156">
        <f>'[3]Yearly BTX'!H37</f>
        <v>2428755.9863205631</v>
      </c>
      <c r="AO37" s="156">
        <f>'[3]Yearly BTX'!I37</f>
        <v>2404284.5192919914</v>
      </c>
      <c r="AP37" s="156">
        <f>'[3]Yearly BTX'!J37</f>
        <v>2379787.592829193</v>
      </c>
      <c r="AQ37" s="156">
        <f>'[3]Yearly BTX'!K37</f>
        <v>2355265.206932168</v>
      </c>
      <c r="AR37" s="156">
        <f>'[3]Yearly BTX'!L37</f>
        <v>2330717.3616009164</v>
      </c>
      <c r="AS37" s="156">
        <f>'[3]Yearly BTX'!M37</f>
        <v>2306144.0568354386</v>
      </c>
      <c r="AT37" s="156">
        <f>'[3]Yearly BTX'!N37</f>
        <v>2281545.2926357337</v>
      </c>
      <c r="AU37" s="156">
        <f>'[3]Yearly BTX'!O37</f>
        <v>2146173.556610432</v>
      </c>
      <c r="AV37" s="156">
        <f>'[3]Yearly BTX'!P37</f>
        <v>2077892.8881319098</v>
      </c>
      <c r="AW37" s="156">
        <f>'[3]Yearly BTX'!Q37</f>
        <v>2009612.2196533871</v>
      </c>
      <c r="AX37" s="156">
        <f>'[3]Yearly BTX'!R37</f>
        <v>1941331.5511748651</v>
      </c>
      <c r="AY37" s="156">
        <f>'[3]Yearly BTX'!S37</f>
        <v>1873050.8826963424</v>
      </c>
      <c r="AZ37" s="156">
        <f>'[3]Yearly BTX'!T37</f>
        <v>1804770.2142178202</v>
      </c>
      <c r="BA37" s="156">
        <f>'[3]Yearly BTX'!U37</f>
        <v>1736489.5457392982</v>
      </c>
      <c r="BB37" s="156">
        <f>'[3]Yearly BTX'!V37</f>
        <v>1668208.8772607758</v>
      </c>
      <c r="BC37" s="156">
        <f>'[3]Yearly BTX'!W37</f>
        <v>1599928.2087822531</v>
      </c>
      <c r="BD37" s="156">
        <f>'[3]Yearly BTX'!X37</f>
        <v>1531647.5403037313</v>
      </c>
      <c r="BE37" s="156">
        <f>'[3]Yearly BTX'!Y37</f>
        <v>1461600.9271304042</v>
      </c>
      <c r="BF37" s="156">
        <f>'[3]Yearly BTX'!Z37</f>
        <v>1391554.313957077</v>
      </c>
      <c r="BG37" s="156">
        <f>'[3]Yearly BTX'!AA37</f>
        <v>1321507.7007837496</v>
      </c>
      <c r="BH37" s="156">
        <f>'[3]Yearly BTX'!AB37</f>
        <v>1251461.0876104229</v>
      </c>
      <c r="BI37" s="156">
        <f>'[3]Yearly BTX'!AC37</f>
        <v>1181414.4744370959</v>
      </c>
      <c r="BJ37" s="156">
        <f>'[3]Yearly BTX'!AD37</f>
        <v>1111367.8612637685</v>
      </c>
      <c r="BK37" s="156">
        <f>'[3]Yearly BTX'!AE37</f>
        <v>1041321.2480904418</v>
      </c>
      <c r="BL37" s="156">
        <f>'[3]Yearly BTX'!AF37</f>
        <v>971274.63491711509</v>
      </c>
      <c r="BM37" s="156">
        <f>'[3]Yearly BTX'!AG37</f>
        <v>901228.02174378769</v>
      </c>
      <c r="BN37" s="156">
        <f>'[3]Yearly BTX'!AH37</f>
        <v>831181.40857046098</v>
      </c>
      <c r="BP37" s="156">
        <f t="shared" si="171"/>
        <v>4868963.290730902</v>
      </c>
      <c r="BQ37" s="156">
        <f t="shared" si="140"/>
        <v>4799891.8403947838</v>
      </c>
      <c r="BR37" s="156">
        <f t="shared" si="141"/>
        <v>4731258.5183704048</v>
      </c>
      <c r="BS37" s="156">
        <f t="shared" si="142"/>
        <v>4663059.3370343242</v>
      </c>
      <c r="BT37" s="156">
        <f t="shared" si="143"/>
        <v>4595290.3398221834</v>
      </c>
      <c r="BU37" s="156">
        <f t="shared" si="144"/>
        <v>4527947.6010027435</v>
      </c>
      <c r="BV37" s="156">
        <f t="shared" si="145"/>
        <v>4461027.225453469</v>
      </c>
      <c r="BW37" s="156">
        <f t="shared" si="146"/>
        <v>4394525.3484376585</v>
      </c>
      <c r="BX37" s="156">
        <f t="shared" si="147"/>
        <v>4328438.1353831114</v>
      </c>
      <c r="BY37" s="156">
        <f t="shared" si="148"/>
        <v>4262761.7816623105</v>
      </c>
      <c r="BZ37" s="156">
        <f t="shared" si="149"/>
        <v>4197492.5123741254</v>
      </c>
      <c r="CA37" s="156">
        <f t="shared" si="150"/>
        <v>3963996.8727895226</v>
      </c>
      <c r="CB37" s="156">
        <f t="shared" si="151"/>
        <v>3834037.8042480024</v>
      </c>
      <c r="CC37" s="156">
        <f t="shared" si="152"/>
        <v>3704838.0012738076</v>
      </c>
      <c r="CD37" s="156">
        <f t="shared" si="153"/>
        <v>3576389.9589876914</v>
      </c>
      <c r="CE37" s="156">
        <f t="shared" si="154"/>
        <v>3448686.2396803983</v>
      </c>
      <c r="CF37" s="156">
        <f t="shared" si="155"/>
        <v>3321719.4722447162</v>
      </c>
      <c r="CG37" s="156">
        <f t="shared" si="156"/>
        <v>3195482.3516121684</v>
      </c>
      <c r="CH37" s="156">
        <f t="shared" si="157"/>
        <v>3069967.6381942844</v>
      </c>
      <c r="CI37" s="156">
        <f t="shared" si="158"/>
        <v>2945168.1573284352</v>
      </c>
      <c r="CJ37" s="156">
        <f t="shared" si="159"/>
        <v>2821076.7987281824</v>
      </c>
      <c r="CK37" s="156">
        <f t="shared" si="160"/>
        <v>2708642.9842935139</v>
      </c>
      <c r="CL37" s="156">
        <f t="shared" si="161"/>
        <v>2596729.0770075838</v>
      </c>
      <c r="CM37" s="156">
        <f t="shared" si="162"/>
        <v>2485329.94506968</v>
      </c>
      <c r="CN37" s="156">
        <f t="shared" si="163"/>
        <v>2374440.5025756359</v>
      </c>
      <c r="CO37" s="156">
        <f t="shared" si="164"/>
        <v>2264055.7091299379</v>
      </c>
      <c r="CP37" s="156">
        <f t="shared" si="165"/>
        <v>2154170.569460996</v>
      </c>
      <c r="CQ37" s="156">
        <f t="shared" si="166"/>
        <v>2044780.1330395457</v>
      </c>
      <c r="CR37" s="156">
        <f t="shared" si="167"/>
        <v>1935879.4937001609</v>
      </c>
      <c r="CS37" s="156">
        <f t="shared" si="168"/>
        <v>1827463.7892658522</v>
      </c>
      <c r="CT37" s="156">
        <f t="shared" si="169"/>
        <v>1719528.2011757286</v>
      </c>
      <c r="CU37" s="156"/>
      <c r="CV37" s="156">
        <f>'[2]Yearly BTX'!AJ37</f>
        <v>2342576.0306383162</v>
      </c>
      <c r="CW37" s="156">
        <f>'[2]Yearly BTX'!AK37</f>
        <v>2305616.483859722</v>
      </c>
      <c r="CX37" s="156">
        <f>'[2]Yearly BTX'!AL37</f>
        <v>2269030.1326995557</v>
      </c>
      <c r="CY37" s="156">
        <f>'[2]Yearly BTX'!AM37</f>
        <v>2232813.7574377656</v>
      </c>
      <c r="CZ37" s="156">
        <f>'[2]Yearly BTX'!AN37</f>
        <v>2196964.1638673167</v>
      </c>
      <c r="DA37" s="156">
        <f>'[2]Yearly BTX'!AO37</f>
        <v>2161478.1831031712</v>
      </c>
      <c r="DB37" s="156">
        <f>'[2]Yearly BTX'!AP37</f>
        <v>2126352.6713926271</v>
      </c>
      <c r="DC37" s="156">
        <f>'[2]Yearly BTX'!AQ37</f>
        <v>2091584.5099270139</v>
      </c>
      <c r="DD37" s="156">
        <f>'[2]Yearly BTX'!AR37</f>
        <v>2057170.6046547571</v>
      </c>
      <c r="DE37" s="156">
        <f>'[2]Yearly BTX'!AS37</f>
        <v>2023107.8860957604</v>
      </c>
      <c r="DF37" s="156">
        <f>'[2]Yearly BTX'!AT37</f>
        <v>1989393.3091571361</v>
      </c>
      <c r="DG37" s="156">
        <f>'[2]Yearly BTX'!AU37</f>
        <v>1899341.6337922628</v>
      </c>
      <c r="DH37" s="156">
        <f>'[2]Yearly BTX'!AV37</f>
        <v>1848857.0119815776</v>
      </c>
      <c r="DI37" s="156">
        <f>'[2]Yearly BTX'!AW37</f>
        <v>1798974.5789858387</v>
      </c>
      <c r="DJ37" s="156">
        <f>'[2]Yearly BTX'!AX37</f>
        <v>1749688.4559320116</v>
      </c>
      <c r="DK37" s="156">
        <f>'[2]Yearly BTX'!AY37</f>
        <v>1700992.8162160292</v>
      </c>
      <c r="DL37" s="156">
        <f>'[2]Yearly BTX'!AZ37</f>
        <v>1652881.8850626564</v>
      </c>
      <c r="DM37" s="156">
        <f>'[2]Yearly BTX'!BA37</f>
        <v>1605349.9390889462</v>
      </c>
      <c r="DN37" s="156">
        <f>'[2]Yearly BTX'!BB37</f>
        <v>1558391.3058712324</v>
      </c>
      <c r="DO37" s="156">
        <f>'[2]Yearly BTX'!BC37</f>
        <v>1512000.3635156462</v>
      </c>
      <c r="DP37" s="156">
        <f>'[2]Yearly BTX'!BD37</f>
        <v>1466171.5402321245</v>
      </c>
      <c r="DQ37" s="156">
        <f>'[2]Yearly BTX'!BE37</f>
        <v>1430645.6897672308</v>
      </c>
      <c r="DR37" s="156">
        <f>'[2]Yearly BTX'!BF37</f>
        <v>1395537.5235354844</v>
      </c>
      <c r="DS37" s="156">
        <f>'[2]Yearly BTX'!BG37</f>
        <v>1360842.9877540073</v>
      </c>
      <c r="DT37" s="156">
        <f>'[2]Yearly BTX'!BH37</f>
        <v>1326558.06456749</v>
      </c>
      <c r="DU37" s="156">
        <f>'[2]Yearly BTX'!BI37</f>
        <v>1292678.771746272</v>
      </c>
      <c r="DV37" s="156">
        <f>'[2]Yearly BTX'!BJ37</f>
        <v>1259201.1623868698</v>
      </c>
      <c r="DW37" s="156">
        <f>'[2]Yearly BTX'!BK37</f>
        <v>1226121.3246149323</v>
      </c>
      <c r="DX37" s="156">
        <f>'[2]Yearly BTX'!BL37</f>
        <v>1193435.3812906125</v>
      </c>
      <c r="DY37" s="156">
        <f>'[2]Yearly BTX'!BM37</f>
        <v>1161139.4897163294</v>
      </c>
      <c r="DZ37" s="156">
        <f>'[2]Yearly BTX'!BN37</f>
        <v>1129229.8413469023</v>
      </c>
      <c r="EB37" s="156">
        <f>'[3]Yearly BTX'!AJ37</f>
        <v>2526387.2600925858</v>
      </c>
      <c r="EC37" s="156">
        <f>'[3]Yearly BTX'!AK37</f>
        <v>2508599.131484156</v>
      </c>
      <c r="ED37" s="156">
        <f>'[3]Yearly BTX'!AL37</f>
        <v>2490795.8190377136</v>
      </c>
      <c r="EE37" s="156">
        <f>'[3]Yearly BTX'!AM37</f>
        <v>2472977.322753259</v>
      </c>
      <c r="EF37" s="156">
        <f>'[3]Yearly BTX'!AN37</f>
        <v>2455143.6426307908</v>
      </c>
      <c r="EG37" s="156">
        <f>'[3]Yearly BTX'!AO37</f>
        <v>2437294.7786703105</v>
      </c>
      <c r="EH37" s="156">
        <f>'[3]Yearly BTX'!AP37</f>
        <v>2419430.7308718171</v>
      </c>
      <c r="EI37" s="156">
        <f>'[3]Yearly BTX'!AQ37</f>
        <v>2401551.4992353115</v>
      </c>
      <c r="EJ37" s="156">
        <f>'[3]Yearly BTX'!AR37</f>
        <v>2383657.0837607929</v>
      </c>
      <c r="EK37" s="156">
        <f>'[3]Yearly BTX'!AS37</f>
        <v>2365747.484448262</v>
      </c>
      <c r="EL37" s="156">
        <f>'[3]Yearly BTX'!AT37</f>
        <v>2347822.7012977186</v>
      </c>
      <c r="EM37" s="156">
        <f>'[3]Yearly BTX'!AU37</f>
        <v>2236815.1776725431</v>
      </c>
      <c r="EN37" s="156">
        <f>'[3]Yearly BTX'!AV37</f>
        <v>2185133.7829922433</v>
      </c>
      <c r="EO37" s="156">
        <f>'[3]Yearly BTX'!AW37</f>
        <v>2133452.3883119421</v>
      </c>
      <c r="EP37" s="156">
        <f>'[3]Yearly BTX'!AX37</f>
        <v>2081770.9936316423</v>
      </c>
      <c r="EQ37" s="156">
        <f>'[3]Yearly BTX'!AY37</f>
        <v>2030089.5989513414</v>
      </c>
      <c r="ER37" s="156">
        <f>'[3]Yearly BTX'!AZ37</f>
        <v>1978408.2042710413</v>
      </c>
      <c r="ES37" s="156">
        <f>'[3]Yearly BTX'!BA37</f>
        <v>1926726.8095907408</v>
      </c>
      <c r="ET37" s="156">
        <f>'[3]Yearly BTX'!BB37</f>
        <v>1875045.4149104406</v>
      </c>
      <c r="EU37" s="156">
        <f>'[3]Yearly BTX'!BC37</f>
        <v>1823364.0202301403</v>
      </c>
      <c r="EV37" s="156">
        <f>'[3]Yearly BTX'!BD37</f>
        <v>1771682.6255498398</v>
      </c>
      <c r="EW37" s="156">
        <f>'[3]Yearly BTX'!BE37</f>
        <v>1718855.5647748325</v>
      </c>
      <c r="EX37" s="156">
        <f>'[3]Yearly BTX'!BF37</f>
        <v>1666028.5039998256</v>
      </c>
      <c r="EY37" s="156">
        <f>'[3]Yearly BTX'!BG37</f>
        <v>1613201.4432248182</v>
      </c>
      <c r="EZ37" s="156">
        <f>'[3]Yearly BTX'!BH37</f>
        <v>1560374.3824498109</v>
      </c>
      <c r="FA37" s="156">
        <f>'[3]Yearly BTX'!BI37</f>
        <v>1507547.321674804</v>
      </c>
      <c r="FB37" s="156">
        <f>'[3]Yearly BTX'!BJ37</f>
        <v>1454720.2608997966</v>
      </c>
      <c r="FC37" s="156">
        <f>'[3]Yearly BTX'!BK37</f>
        <v>1401893.2001247895</v>
      </c>
      <c r="FD37" s="156">
        <f>'[3]Yearly BTX'!BL37</f>
        <v>1349066.1393497824</v>
      </c>
      <c r="FE37" s="156">
        <f>'[3]Yearly BTX'!BM37</f>
        <v>1296239.0785747755</v>
      </c>
      <c r="FF37" s="156">
        <f>'[3]Yearly BTX'!BN37</f>
        <v>1243412.0177997679</v>
      </c>
      <c r="FG37" s="156"/>
      <c r="FH37" s="156">
        <f t="shared" si="170"/>
        <v>4868963.290730902</v>
      </c>
      <c r="FI37" s="156">
        <f t="shared" si="110"/>
        <v>4814215.615343878</v>
      </c>
      <c r="FJ37" s="156">
        <f t="shared" si="111"/>
        <v>4759825.9517372698</v>
      </c>
      <c r="FK37" s="156">
        <f t="shared" si="112"/>
        <v>4705791.0801910246</v>
      </c>
      <c r="FL37" s="156">
        <f t="shared" si="113"/>
        <v>4652107.8064981075</v>
      </c>
      <c r="FM37" s="156">
        <f t="shared" si="114"/>
        <v>4598772.9617734812</v>
      </c>
      <c r="FN37" s="156">
        <f t="shared" si="115"/>
        <v>4545783.4022644442</v>
      </c>
      <c r="FO37" s="156">
        <f t="shared" si="116"/>
        <v>4493136.0091623254</v>
      </c>
      <c r="FP37" s="156">
        <f t="shared" si="117"/>
        <v>4440827.6884155497</v>
      </c>
      <c r="FQ37" s="156">
        <f t="shared" si="118"/>
        <v>4388855.3705440219</v>
      </c>
      <c r="FR37" s="156">
        <f t="shared" si="119"/>
        <v>4337216.0104548549</v>
      </c>
      <c r="FS37" s="156">
        <f t="shared" si="120"/>
        <v>4136156.8114648061</v>
      </c>
      <c r="FT37" s="156">
        <f t="shared" si="121"/>
        <v>4033990.7949738209</v>
      </c>
      <c r="FU37" s="156">
        <f t="shared" si="122"/>
        <v>3932426.9672977808</v>
      </c>
      <c r="FV37" s="156">
        <f t="shared" si="123"/>
        <v>3831459.4495636541</v>
      </c>
      <c r="FW37" s="156">
        <f t="shared" si="124"/>
        <v>3731082.4151673708</v>
      </c>
      <c r="FX37" s="156">
        <f t="shared" si="125"/>
        <v>3631290.0893336977</v>
      </c>
      <c r="FY37" s="156">
        <f t="shared" si="126"/>
        <v>3532076.7486796873</v>
      </c>
      <c r="FZ37" s="156">
        <f t="shared" si="127"/>
        <v>3433436.7207816727</v>
      </c>
      <c r="GA37" s="156">
        <f t="shared" si="128"/>
        <v>3335364.3837457867</v>
      </c>
      <c r="GB37" s="156">
        <f t="shared" si="129"/>
        <v>3237854.1657819645</v>
      </c>
      <c r="GC37" s="156">
        <f t="shared" si="130"/>
        <v>3149501.254542063</v>
      </c>
      <c r="GD37" s="156">
        <f t="shared" si="131"/>
        <v>3061566.02753531</v>
      </c>
      <c r="GE37" s="156">
        <f t="shared" si="132"/>
        <v>2974044.4309788253</v>
      </c>
      <c r="GF37" s="156">
        <f t="shared" si="133"/>
        <v>2886932.4470173009</v>
      </c>
      <c r="GG37" s="156">
        <f t="shared" si="134"/>
        <v>2800226.093421076</v>
      </c>
      <c r="GH37" s="156">
        <f t="shared" si="135"/>
        <v>2713921.4232866662</v>
      </c>
      <c r="GI37" s="156">
        <f t="shared" si="136"/>
        <v>2628014.5247397218</v>
      </c>
      <c r="GJ37" s="156">
        <f t="shared" si="137"/>
        <v>2542501.5206403947</v>
      </c>
      <c r="GK37" s="156">
        <f t="shared" si="138"/>
        <v>2457378.5682911049</v>
      </c>
      <c r="GL37" s="156">
        <f t="shared" si="139"/>
        <v>2372641.8591466704</v>
      </c>
    </row>
    <row r="38" spans="1:203" s="1" customFormat="1" outlineLevel="1">
      <c r="A38" s="6" t="s">
        <v>56</v>
      </c>
      <c r="B38" s="6" t="s">
        <v>50</v>
      </c>
      <c r="C38" s="17" t="s">
        <v>197</v>
      </c>
      <c r="D38" s="132">
        <f>'[2]Yearly BTX'!D38</f>
        <v>804756.09449362266</v>
      </c>
      <c r="E38" s="132">
        <f>'[2]Yearly BTX'!E38</f>
        <v>799247.04368736607</v>
      </c>
      <c r="F38" s="132">
        <f>'[2]Yearly BTX'!F38</f>
        <v>793775.70572478173</v>
      </c>
      <c r="G38" s="132">
        <f>'[2]Yearly BTX'!G38</f>
        <v>788341.82243824191</v>
      </c>
      <c r="H38" s="132">
        <f>'[2]Yearly BTX'!H38</f>
        <v>782945.13742743502</v>
      </c>
      <c r="I38" s="132">
        <f>'[2]Yearly BTX'!I38</f>
        <v>777585.39604726771</v>
      </c>
      <c r="J38" s="132">
        <f>'[2]Yearly BTX'!J38</f>
        <v>772262.34539584885</v>
      </c>
      <c r="K38" s="132">
        <f>'[2]Yearly BTX'!K38</f>
        <v>766975.73430255649</v>
      </c>
      <c r="L38" s="132">
        <f>'[2]Yearly BTX'!L38</f>
        <v>761725.31331618619</v>
      </c>
      <c r="M38" s="132">
        <f>'[2]Yearly BTX'!M38</f>
        <v>756510.8346931804</v>
      </c>
      <c r="N38" s="132">
        <f>'[2]Yearly BTX'!N38</f>
        <v>751332.05238593894</v>
      </c>
      <c r="O38" s="132">
        <f>'[2]Yearly BTX'!O38</f>
        <v>746188.72203120869</v>
      </c>
      <c r="P38" s="132">
        <f>'[2]Yearly BTX'!P38</f>
        <v>741080.60093855357</v>
      </c>
      <c r="Q38" s="132">
        <f>'[2]Yearly BTX'!Q38</f>
        <v>736007.4480789029</v>
      </c>
      <c r="R38" s="132">
        <f>'[2]Yearly BTX'!R38</f>
        <v>730969.02407317818</v>
      </c>
      <c r="S38" s="132">
        <f>'[2]Yearly BTX'!S38</f>
        <v>725965.09118099825</v>
      </c>
      <c r="T38" s="132">
        <f>'[2]Yearly BTX'!T38</f>
        <v>720995.41328946105</v>
      </c>
      <c r="U38" s="132">
        <f>'[2]Yearly BTX'!U38</f>
        <v>716059.75590200268</v>
      </c>
      <c r="V38" s="132">
        <f>'[2]Yearly BTX'!V38</f>
        <v>711157.88612733257</v>
      </c>
      <c r="W38" s="132">
        <f>'[2]Yearly BTX'!W38</f>
        <v>706289.57266844448</v>
      </c>
      <c r="X38" s="132">
        <f>'[2]Yearly BTX'!X38</f>
        <v>701454.58581170242</v>
      </c>
      <c r="Y38" s="132">
        <f>'[2]Yearly BTX'!Y38</f>
        <v>696652.6974160017</v>
      </c>
      <c r="Z38" s="132">
        <f>'[2]Yearly BTX'!Z38</f>
        <v>691883.68090200389</v>
      </c>
      <c r="AA38" s="132">
        <f>'[2]Yearly BTX'!AA38</f>
        <v>687147.3112414456</v>
      </c>
      <c r="AB38" s="132">
        <f>'[2]Yearly BTX'!AB38</f>
        <v>682443.36494652042</v>
      </c>
      <c r="AC38" s="132">
        <f>'[2]Yearly BTX'!AC38</f>
        <v>677771.62005933351</v>
      </c>
      <c r="AD38" s="132">
        <f>'[2]Yearly BTX'!AD38</f>
        <v>673131.85614142846</v>
      </c>
      <c r="AE38" s="132">
        <f>'[2]Yearly BTX'!AE38</f>
        <v>668523.85426338576</v>
      </c>
      <c r="AF38" s="132">
        <f>'[2]Yearly BTX'!AF38</f>
        <v>663947.3969944925</v>
      </c>
      <c r="AG38" s="132">
        <f>'[2]Yearly BTX'!AG38</f>
        <v>659402.26839248301</v>
      </c>
      <c r="AH38" s="132">
        <f>'[2]Yearly BTX'!AH38</f>
        <v>654888.25399334903</v>
      </c>
      <c r="AI38" s="194"/>
      <c r="AJ38" s="132">
        <f>'[3]Yearly BTX'!D38</f>
        <v>464042.27888543304</v>
      </c>
      <c r="AK38" s="132">
        <f>'[3]Yearly BTX'!E38</f>
        <v>464042.27888543304</v>
      </c>
      <c r="AL38" s="132">
        <f>'[3]Yearly BTX'!F38</f>
        <v>464042.27888543304</v>
      </c>
      <c r="AM38" s="132">
        <f>'[3]Yearly BTX'!G38</f>
        <v>464042.27888543304</v>
      </c>
      <c r="AN38" s="132">
        <f>'[3]Yearly BTX'!H38</f>
        <v>464042.27888543304</v>
      </c>
      <c r="AO38" s="132">
        <f>'[3]Yearly BTX'!I38</f>
        <v>464042.27888543304</v>
      </c>
      <c r="AP38" s="132">
        <f>'[3]Yearly BTX'!J38</f>
        <v>464042.27888543304</v>
      </c>
      <c r="AQ38" s="132">
        <f>'[3]Yearly BTX'!K38</f>
        <v>464042.27888543304</v>
      </c>
      <c r="AR38" s="132">
        <f>'[3]Yearly BTX'!L38</f>
        <v>464042.27888543304</v>
      </c>
      <c r="AS38" s="132">
        <f>'[3]Yearly BTX'!M38</f>
        <v>464042.27888543304</v>
      </c>
      <c r="AT38" s="132">
        <f>'[3]Yearly BTX'!N38</f>
        <v>464042.27888543304</v>
      </c>
      <c r="AU38" s="132">
        <f>'[3]Yearly BTX'!O38</f>
        <v>464042.27888543304</v>
      </c>
      <c r="AV38" s="132">
        <f>'[3]Yearly BTX'!P38</f>
        <v>464042.27888543304</v>
      </c>
      <c r="AW38" s="132">
        <f>'[3]Yearly BTX'!Q38</f>
        <v>464042.27888543304</v>
      </c>
      <c r="AX38" s="132">
        <f>'[3]Yearly BTX'!R38</f>
        <v>464042.27888543304</v>
      </c>
      <c r="AY38" s="132">
        <f>'[3]Yearly BTX'!S38</f>
        <v>464042.27888543304</v>
      </c>
      <c r="AZ38" s="132">
        <f>'[3]Yearly BTX'!T38</f>
        <v>464042.27888543304</v>
      </c>
      <c r="BA38" s="132">
        <f>'[3]Yearly BTX'!U38</f>
        <v>464042.27888543304</v>
      </c>
      <c r="BB38" s="132">
        <f>'[3]Yearly BTX'!V38</f>
        <v>464042.27888543304</v>
      </c>
      <c r="BC38" s="132">
        <f>'[3]Yearly BTX'!W38</f>
        <v>464042.27888543304</v>
      </c>
      <c r="BD38" s="132">
        <f>'[3]Yearly BTX'!X38</f>
        <v>464042.27888543304</v>
      </c>
      <c r="BE38" s="132">
        <f>'[3]Yearly BTX'!Y38</f>
        <v>464042.27888543304</v>
      </c>
      <c r="BF38" s="132">
        <f>'[3]Yearly BTX'!Z38</f>
        <v>464042.27888543304</v>
      </c>
      <c r="BG38" s="132">
        <f>'[3]Yearly BTX'!AA38</f>
        <v>464042.27888543304</v>
      </c>
      <c r="BH38" s="132">
        <f>'[3]Yearly BTX'!AB38</f>
        <v>464042.27888543304</v>
      </c>
      <c r="BI38" s="132">
        <f>'[3]Yearly BTX'!AC38</f>
        <v>464042.27888543304</v>
      </c>
      <c r="BJ38" s="132">
        <f>'[3]Yearly BTX'!AD38</f>
        <v>464042.27888543304</v>
      </c>
      <c r="BK38" s="132">
        <f>'[3]Yearly BTX'!AE38</f>
        <v>464042.27888543304</v>
      </c>
      <c r="BL38" s="132">
        <f>'[3]Yearly BTX'!AF38</f>
        <v>464042.27888543304</v>
      </c>
      <c r="BM38" s="132">
        <f>'[3]Yearly BTX'!AG38</f>
        <v>464042.27888543304</v>
      </c>
      <c r="BN38" s="132">
        <f>'[3]Yearly BTX'!AH38</f>
        <v>464042.27888543304</v>
      </c>
      <c r="BP38" s="132">
        <f t="shared" si="171"/>
        <v>1268798.3733790556</v>
      </c>
      <c r="BQ38" s="132">
        <f t="shared" si="140"/>
        <v>1263289.3225727992</v>
      </c>
      <c r="BR38" s="132">
        <f t="shared" si="141"/>
        <v>1257817.9846102148</v>
      </c>
      <c r="BS38" s="132">
        <f t="shared" si="142"/>
        <v>1252384.1013236749</v>
      </c>
      <c r="BT38" s="132">
        <f t="shared" si="143"/>
        <v>1246987.416312868</v>
      </c>
      <c r="BU38" s="132">
        <f t="shared" si="144"/>
        <v>1241627.6749327008</v>
      </c>
      <c r="BV38" s="132">
        <f t="shared" si="145"/>
        <v>1236304.6242812818</v>
      </c>
      <c r="BW38" s="132">
        <f t="shared" si="146"/>
        <v>1231018.0131879896</v>
      </c>
      <c r="BX38" s="132">
        <f t="shared" si="147"/>
        <v>1225767.5922016192</v>
      </c>
      <c r="BY38" s="132">
        <f t="shared" si="148"/>
        <v>1220553.1135786134</v>
      </c>
      <c r="BZ38" s="132">
        <f t="shared" si="149"/>
        <v>1215374.331271372</v>
      </c>
      <c r="CA38" s="132">
        <f t="shared" si="150"/>
        <v>1210231.0009166417</v>
      </c>
      <c r="CB38" s="132">
        <f t="shared" si="151"/>
        <v>1205122.8798239867</v>
      </c>
      <c r="CC38" s="132">
        <f t="shared" si="152"/>
        <v>1200049.7269643359</v>
      </c>
      <c r="CD38" s="132">
        <f t="shared" si="153"/>
        <v>1195011.3029586112</v>
      </c>
      <c r="CE38" s="132">
        <f t="shared" si="154"/>
        <v>1190007.3700664314</v>
      </c>
      <c r="CF38" s="132">
        <f t="shared" si="155"/>
        <v>1185037.692174894</v>
      </c>
      <c r="CG38" s="132">
        <f t="shared" si="156"/>
        <v>1180102.0347874358</v>
      </c>
      <c r="CH38" s="132">
        <f t="shared" si="157"/>
        <v>1175200.1650127657</v>
      </c>
      <c r="CI38" s="132">
        <f t="shared" si="158"/>
        <v>1170331.8515538776</v>
      </c>
      <c r="CJ38" s="132">
        <f t="shared" si="159"/>
        <v>1165496.8646971355</v>
      </c>
      <c r="CK38" s="132">
        <f t="shared" si="160"/>
        <v>1160694.9763014347</v>
      </c>
      <c r="CL38" s="132">
        <f t="shared" si="161"/>
        <v>1155925.959787437</v>
      </c>
      <c r="CM38" s="132">
        <f t="shared" si="162"/>
        <v>1151189.5901268786</v>
      </c>
      <c r="CN38" s="132">
        <f t="shared" si="163"/>
        <v>1146485.6438319534</v>
      </c>
      <c r="CO38" s="132">
        <f t="shared" si="164"/>
        <v>1141813.8989447665</v>
      </c>
      <c r="CP38" s="132">
        <f t="shared" si="165"/>
        <v>1137174.1350268614</v>
      </c>
      <c r="CQ38" s="132">
        <f t="shared" si="166"/>
        <v>1132566.1331488187</v>
      </c>
      <c r="CR38" s="132">
        <f t="shared" si="167"/>
        <v>1127989.6758799255</v>
      </c>
      <c r="CS38" s="132">
        <f t="shared" si="168"/>
        <v>1123444.547277916</v>
      </c>
      <c r="CT38" s="132">
        <f t="shared" si="169"/>
        <v>1118930.5328787821</v>
      </c>
      <c r="CU38" s="194"/>
      <c r="CV38" s="132">
        <f>'[2]Yearly BTX'!AJ38</f>
        <v>804756.09449362266</v>
      </c>
      <c r="CW38" s="132">
        <f>'[2]Yearly BTX'!AK38</f>
        <v>799247.04368736607</v>
      </c>
      <c r="CX38" s="132">
        <f>'[2]Yearly BTX'!AL38</f>
        <v>793775.70572478173</v>
      </c>
      <c r="CY38" s="132">
        <f>'[2]Yearly BTX'!AM38</f>
        <v>788341.82243824191</v>
      </c>
      <c r="CZ38" s="132">
        <f>'[2]Yearly BTX'!AN38</f>
        <v>782945.13742743502</v>
      </c>
      <c r="DA38" s="132">
        <f>'[2]Yearly BTX'!AO38</f>
        <v>777585.39604726771</v>
      </c>
      <c r="DB38" s="132">
        <f>'[2]Yearly BTX'!AP38</f>
        <v>772262.34539584885</v>
      </c>
      <c r="DC38" s="132">
        <f>'[2]Yearly BTX'!AQ38</f>
        <v>766975.73430255649</v>
      </c>
      <c r="DD38" s="132">
        <f>'[2]Yearly BTX'!AR38</f>
        <v>761725.31331618619</v>
      </c>
      <c r="DE38" s="132">
        <f>'[2]Yearly BTX'!AS38</f>
        <v>756510.8346931804</v>
      </c>
      <c r="DF38" s="132">
        <f>'[2]Yearly BTX'!AT38</f>
        <v>751332.05238593894</v>
      </c>
      <c r="DG38" s="132">
        <f>'[2]Yearly BTX'!AU38</f>
        <v>746188.72203120869</v>
      </c>
      <c r="DH38" s="132">
        <f>'[2]Yearly BTX'!AV38</f>
        <v>741080.60093855357</v>
      </c>
      <c r="DI38" s="132">
        <f>'[2]Yearly BTX'!AW38</f>
        <v>736007.4480789029</v>
      </c>
      <c r="DJ38" s="132">
        <f>'[2]Yearly BTX'!AX38</f>
        <v>730969.02407317818</v>
      </c>
      <c r="DK38" s="132">
        <f>'[2]Yearly BTX'!AY38</f>
        <v>725965.09118099825</v>
      </c>
      <c r="DL38" s="132">
        <f>'[2]Yearly BTX'!AZ38</f>
        <v>720995.41328946105</v>
      </c>
      <c r="DM38" s="132">
        <f>'[2]Yearly BTX'!BA38</f>
        <v>716059.75590200268</v>
      </c>
      <c r="DN38" s="132">
        <f>'[2]Yearly BTX'!BB38</f>
        <v>711157.88612733257</v>
      </c>
      <c r="DO38" s="132">
        <f>'[2]Yearly BTX'!BC38</f>
        <v>706289.57266844448</v>
      </c>
      <c r="DP38" s="132">
        <f>'[2]Yearly BTX'!BD38</f>
        <v>701454.58581170242</v>
      </c>
      <c r="DQ38" s="132">
        <f>'[2]Yearly BTX'!BE38</f>
        <v>696652.6974160017</v>
      </c>
      <c r="DR38" s="132">
        <f>'[2]Yearly BTX'!BF38</f>
        <v>691883.68090200389</v>
      </c>
      <c r="DS38" s="132">
        <f>'[2]Yearly BTX'!BG38</f>
        <v>687147.3112414456</v>
      </c>
      <c r="DT38" s="132">
        <f>'[2]Yearly BTX'!BH38</f>
        <v>682443.36494652042</v>
      </c>
      <c r="DU38" s="132">
        <f>'[2]Yearly BTX'!BI38</f>
        <v>677771.62005933351</v>
      </c>
      <c r="DV38" s="132">
        <f>'[2]Yearly BTX'!BJ38</f>
        <v>673131.85614142846</v>
      </c>
      <c r="DW38" s="132">
        <f>'[2]Yearly BTX'!BK38</f>
        <v>668523.85426338576</v>
      </c>
      <c r="DX38" s="132">
        <f>'[2]Yearly BTX'!BL38</f>
        <v>663947.3969944925</v>
      </c>
      <c r="DY38" s="132">
        <f>'[2]Yearly BTX'!BM38</f>
        <v>659402.26839248301</v>
      </c>
      <c r="DZ38" s="132">
        <f>'[2]Yearly BTX'!BN38</f>
        <v>654888.25399334903</v>
      </c>
      <c r="EB38" s="132">
        <f>'[3]Yearly BTX'!AJ38</f>
        <v>464042.27888543304</v>
      </c>
      <c r="EC38" s="132">
        <f>'[3]Yearly BTX'!AK38</f>
        <v>464042.27888543304</v>
      </c>
      <c r="ED38" s="132">
        <f>'[3]Yearly BTX'!AL38</f>
        <v>464042.27888543304</v>
      </c>
      <c r="EE38" s="132">
        <f>'[3]Yearly BTX'!AM38</f>
        <v>464042.27888543304</v>
      </c>
      <c r="EF38" s="132">
        <f>'[3]Yearly BTX'!AN38</f>
        <v>464042.27888543304</v>
      </c>
      <c r="EG38" s="132">
        <f>'[3]Yearly BTX'!AO38</f>
        <v>464042.27888543304</v>
      </c>
      <c r="EH38" s="132">
        <f>'[3]Yearly BTX'!AP38</f>
        <v>464042.27888543304</v>
      </c>
      <c r="EI38" s="132">
        <f>'[3]Yearly BTX'!AQ38</f>
        <v>464042.27888543304</v>
      </c>
      <c r="EJ38" s="132">
        <f>'[3]Yearly BTX'!AR38</f>
        <v>464042.27888543304</v>
      </c>
      <c r="EK38" s="132">
        <f>'[3]Yearly BTX'!AS38</f>
        <v>464042.27888543304</v>
      </c>
      <c r="EL38" s="132">
        <f>'[3]Yearly BTX'!AT38</f>
        <v>464042.27888543304</v>
      </c>
      <c r="EM38" s="132">
        <f>'[3]Yearly BTX'!AU38</f>
        <v>464042.27888543304</v>
      </c>
      <c r="EN38" s="132">
        <f>'[3]Yearly BTX'!AV38</f>
        <v>464042.27888543304</v>
      </c>
      <c r="EO38" s="132">
        <f>'[3]Yearly BTX'!AW38</f>
        <v>464042.27888543304</v>
      </c>
      <c r="EP38" s="132">
        <f>'[3]Yearly BTX'!AX38</f>
        <v>464042.27888543304</v>
      </c>
      <c r="EQ38" s="132">
        <f>'[3]Yearly BTX'!AY38</f>
        <v>464042.27888543304</v>
      </c>
      <c r="ER38" s="132">
        <f>'[3]Yearly BTX'!AZ38</f>
        <v>464042.27888543304</v>
      </c>
      <c r="ES38" s="132">
        <f>'[3]Yearly BTX'!BA38</f>
        <v>464042.27888543304</v>
      </c>
      <c r="ET38" s="132">
        <f>'[3]Yearly BTX'!BB38</f>
        <v>464042.27888543304</v>
      </c>
      <c r="EU38" s="132">
        <f>'[3]Yearly BTX'!BC38</f>
        <v>464042.27888543304</v>
      </c>
      <c r="EV38" s="132">
        <f>'[3]Yearly BTX'!BD38</f>
        <v>464042.27888543304</v>
      </c>
      <c r="EW38" s="132">
        <f>'[3]Yearly BTX'!BE38</f>
        <v>464042.27888543304</v>
      </c>
      <c r="EX38" s="132">
        <f>'[3]Yearly BTX'!BF38</f>
        <v>464042.27888543304</v>
      </c>
      <c r="EY38" s="132">
        <f>'[3]Yearly BTX'!BG38</f>
        <v>464042.27888543304</v>
      </c>
      <c r="EZ38" s="132">
        <f>'[3]Yearly BTX'!BH38</f>
        <v>464042.27888543304</v>
      </c>
      <c r="FA38" s="132">
        <f>'[3]Yearly BTX'!BI38</f>
        <v>464042.27888543304</v>
      </c>
      <c r="FB38" s="132">
        <f>'[3]Yearly BTX'!BJ38</f>
        <v>464042.27888543304</v>
      </c>
      <c r="FC38" s="132">
        <f>'[3]Yearly BTX'!BK38</f>
        <v>464042.27888543304</v>
      </c>
      <c r="FD38" s="132">
        <f>'[3]Yearly BTX'!BL38</f>
        <v>464042.27888543304</v>
      </c>
      <c r="FE38" s="132">
        <f>'[3]Yearly BTX'!BM38</f>
        <v>464042.27888543304</v>
      </c>
      <c r="FF38" s="132">
        <f>'[3]Yearly BTX'!BN38</f>
        <v>464042.27888543304</v>
      </c>
      <c r="FG38" s="194"/>
      <c r="FH38" s="132">
        <f t="shared" si="170"/>
        <v>1268798.3733790556</v>
      </c>
      <c r="FI38" s="132">
        <f t="shared" si="110"/>
        <v>1263289.3225727992</v>
      </c>
      <c r="FJ38" s="132">
        <f t="shared" si="111"/>
        <v>1257817.9846102148</v>
      </c>
      <c r="FK38" s="132">
        <f t="shared" si="112"/>
        <v>1252384.1013236749</v>
      </c>
      <c r="FL38" s="132">
        <f t="shared" si="113"/>
        <v>1246987.416312868</v>
      </c>
      <c r="FM38" s="132">
        <f t="shared" si="114"/>
        <v>1241627.6749327008</v>
      </c>
      <c r="FN38" s="132">
        <f t="shared" si="115"/>
        <v>1236304.6242812818</v>
      </c>
      <c r="FO38" s="132">
        <f t="shared" si="116"/>
        <v>1231018.0131879896</v>
      </c>
      <c r="FP38" s="132">
        <f t="shared" si="117"/>
        <v>1225767.5922016192</v>
      </c>
      <c r="FQ38" s="132">
        <f t="shared" si="118"/>
        <v>1220553.1135786134</v>
      </c>
      <c r="FR38" s="132">
        <f t="shared" si="119"/>
        <v>1215374.331271372</v>
      </c>
      <c r="FS38" s="132">
        <f t="shared" si="120"/>
        <v>1210231.0009166417</v>
      </c>
      <c r="FT38" s="132">
        <f t="shared" si="121"/>
        <v>1205122.8798239867</v>
      </c>
      <c r="FU38" s="132">
        <f t="shared" si="122"/>
        <v>1200049.7269643359</v>
      </c>
      <c r="FV38" s="132">
        <f t="shared" si="123"/>
        <v>1195011.3029586112</v>
      </c>
      <c r="FW38" s="132">
        <f t="shared" si="124"/>
        <v>1190007.3700664314</v>
      </c>
      <c r="FX38" s="132">
        <f t="shared" si="125"/>
        <v>1185037.692174894</v>
      </c>
      <c r="FY38" s="132">
        <f t="shared" si="126"/>
        <v>1180102.0347874358</v>
      </c>
      <c r="FZ38" s="132">
        <f t="shared" si="127"/>
        <v>1175200.1650127657</v>
      </c>
      <c r="GA38" s="132">
        <f t="shared" si="128"/>
        <v>1170331.8515538776</v>
      </c>
      <c r="GB38" s="132">
        <f t="shared" si="129"/>
        <v>1165496.8646971355</v>
      </c>
      <c r="GC38" s="132">
        <f t="shared" si="130"/>
        <v>1160694.9763014347</v>
      </c>
      <c r="GD38" s="132">
        <f t="shared" si="131"/>
        <v>1155925.959787437</v>
      </c>
      <c r="GE38" s="132">
        <f t="shared" si="132"/>
        <v>1151189.5901268786</v>
      </c>
      <c r="GF38" s="132">
        <f t="shared" si="133"/>
        <v>1146485.6438319534</v>
      </c>
      <c r="GG38" s="132">
        <f t="shared" si="134"/>
        <v>1141813.8989447665</v>
      </c>
      <c r="GH38" s="132">
        <f t="shared" si="135"/>
        <v>1137174.1350268614</v>
      </c>
      <c r="GI38" s="132">
        <f t="shared" si="136"/>
        <v>1132566.1331488187</v>
      </c>
      <c r="GJ38" s="132">
        <f t="shared" si="137"/>
        <v>1127989.6758799255</v>
      </c>
      <c r="GK38" s="132">
        <f t="shared" si="138"/>
        <v>1123444.547277916</v>
      </c>
      <c r="GL38" s="132">
        <f t="shared" si="139"/>
        <v>1118930.5328787821</v>
      </c>
    </row>
    <row r="39" spans="1:203" outlineLevel="1">
      <c r="B39" s="1" t="s">
        <v>19</v>
      </c>
      <c r="C39" s="5" t="s">
        <v>197</v>
      </c>
      <c r="D39" s="124">
        <f>'[2]Yearly BTX'!D39</f>
        <v>0</v>
      </c>
      <c r="E39" s="124">
        <f>'[2]Yearly BTX'!E39</f>
        <v>14506.333842925695</v>
      </c>
      <c r="F39" s="124">
        <f>'[2]Yearly BTX'!F39</f>
        <v>28814.058117809578</v>
      </c>
      <c r="G39" s="124">
        <f>'[2]Yearly BTX'!G39</f>
        <v>42925.212231762278</v>
      </c>
      <c r="H39" s="124">
        <f>'[2]Yearly BTX'!H39</f>
        <v>56841.816977231785</v>
      </c>
      <c r="I39" s="124">
        <f>'[2]Yearly BTX'!I39</f>
        <v>70565.874691289559</v>
      </c>
      <c r="J39" s="124">
        <f>'[2]Yearly BTX'!J39</f>
        <v>84099.369413607958</v>
      </c>
      <c r="K39" s="124">
        <f>'[2]Yearly BTX'!K39</f>
        <v>97444.267043139815</v>
      </c>
      <c r="L39" s="124">
        <f>'[2]Yearly BTX'!L39</f>
        <v>110602.51549351025</v>
      </c>
      <c r="M39" s="124">
        <f>'[2]Yearly BTX'!M39</f>
        <v>123576.04484713104</v>
      </c>
      <c r="N39" s="124">
        <f>'[2]Yearly BTX'!N39</f>
        <v>136366.76750804792</v>
      </c>
      <c r="O39" s="124">
        <f>'[2]Yearly BTX'!O39</f>
        <v>148976.57835353081</v>
      </c>
      <c r="P39" s="124">
        <f>'[2]Yearly BTX'!P39</f>
        <v>161407.35488441697</v>
      </c>
      <c r="Q39" s="124">
        <f>'[2]Yearly BTX'!Q39</f>
        <v>173660.95737421719</v>
      </c>
      <c r="R39" s="124">
        <f>'[2]Yearly BTX'!R39</f>
        <v>185739.22901699459</v>
      </c>
      <c r="S39" s="124">
        <f>'[2]Yearly BTX'!S39</f>
        <v>197643.9960740268</v>
      </c>
      <c r="T39" s="124">
        <f>'[2]Yearly BTX'!T39</f>
        <v>209377.06801925952</v>
      </c>
      <c r="U39" s="124">
        <f>'[2]Yearly BTX'!U39</f>
        <v>220940.23768356294</v>
      </c>
      <c r="V39" s="124">
        <f>'[2]Yearly BTX'!V39</f>
        <v>232335.28139779961</v>
      </c>
      <c r="W39" s="124">
        <f>'[2]Yearly BTX'!W39</f>
        <v>243563.95913471308</v>
      </c>
      <c r="X39" s="124">
        <f>'[2]Yearly BTX'!X39</f>
        <v>254628.01464964802</v>
      </c>
      <c r="Y39" s="124">
        <f>'[2]Yearly BTX'!Y39</f>
        <v>265912.33460368792</v>
      </c>
      <c r="Z39" s="124">
        <f>'[2]Yearly BTX'!Z39</f>
        <v>277030.22583316237</v>
      </c>
      <c r="AA39" s="124">
        <f>'[2]Yearly BTX'!AA39</f>
        <v>287983.43814128987</v>
      </c>
      <c r="AB39" s="124">
        <f>'[2]Yearly BTX'!AB39</f>
        <v>298773.70517358667</v>
      </c>
      <c r="AC39" s="124">
        <f>'[2]Yearly BTX'!AC39</f>
        <v>309402.7445570858</v>
      </c>
      <c r="AD39" s="124">
        <f>'[2]Yearly BTX'!AD39</f>
        <v>319872.2580384069</v>
      </c>
      <c r="AE39" s="124">
        <f>'[2]Yearly BTX'!AE39</f>
        <v>330183.93162068626</v>
      </c>
      <c r="AF39" s="124">
        <f>'[2]Yearly BTX'!AF39</f>
        <v>340339.43569937686</v>
      </c>
      <c r="AG39" s="124">
        <f>'[2]Yearly BTX'!AG39</f>
        <v>350340.42519692623</v>
      </c>
      <c r="AH39" s="124">
        <f>'[2]Yearly BTX'!AH39</f>
        <v>360188.53969634202</v>
      </c>
      <c r="AI39" s="187"/>
      <c r="AJ39" s="124">
        <f>'[3]Yearly BTX'!D39</f>
        <v>0</v>
      </c>
      <c r="AK39" s="124">
        <f>'[3]Yearly BTX'!E39</f>
        <v>8422.3673617706118</v>
      </c>
      <c r="AL39" s="124">
        <f>'[3]Yearly BTX'!F39</f>
        <v>16844.734723541224</v>
      </c>
      <c r="AM39" s="124">
        <f>'[3]Yearly BTX'!G39</f>
        <v>25267.102085311832</v>
      </c>
      <c r="AN39" s="124">
        <f>'[3]Yearly BTX'!H39</f>
        <v>33689.469447082447</v>
      </c>
      <c r="AO39" s="124">
        <f>'[3]Yearly BTX'!I39</f>
        <v>42111.836808853055</v>
      </c>
      <c r="AP39" s="124">
        <f>'[3]Yearly BTX'!J39</f>
        <v>50534.204170623663</v>
      </c>
      <c r="AQ39" s="124">
        <f>'[3]Yearly BTX'!K39</f>
        <v>58956.571532394271</v>
      </c>
      <c r="AR39" s="124">
        <f>'[3]Yearly BTX'!L39</f>
        <v>67378.938894164894</v>
      </c>
      <c r="AS39" s="124">
        <f>'[3]Yearly BTX'!M39</f>
        <v>75801.306255935502</v>
      </c>
      <c r="AT39" s="124">
        <f>'[3]Yearly BTX'!N39</f>
        <v>84223.67361770611</v>
      </c>
      <c r="AU39" s="124">
        <f>'[3]Yearly BTX'!O39</f>
        <v>92646.040979476704</v>
      </c>
      <c r="AV39" s="124">
        <f>'[3]Yearly BTX'!P39</f>
        <v>101068.40834124733</v>
      </c>
      <c r="AW39" s="124">
        <f>'[3]Yearly BTX'!Q39</f>
        <v>109490.77570301795</v>
      </c>
      <c r="AX39" s="124">
        <f>'[3]Yearly BTX'!R39</f>
        <v>117913.14306478854</v>
      </c>
      <c r="AY39" s="124">
        <f>'[3]Yearly BTX'!S39</f>
        <v>126335.51042655915</v>
      </c>
      <c r="AZ39" s="124">
        <f>'[3]Yearly BTX'!T39</f>
        <v>134757.87778832976</v>
      </c>
      <c r="BA39" s="124">
        <f>'[3]Yearly BTX'!U39</f>
        <v>143180.24515010038</v>
      </c>
      <c r="BB39" s="124">
        <f>'[3]Yearly BTX'!V39</f>
        <v>151602.612511871</v>
      </c>
      <c r="BC39" s="124">
        <f>'[3]Yearly BTX'!W39</f>
        <v>160024.9798736416</v>
      </c>
      <c r="BD39" s="124">
        <f>'[3]Yearly BTX'!X39</f>
        <v>168447.34723541222</v>
      </c>
      <c r="BE39" s="124">
        <f>'[3]Yearly BTX'!Y39</f>
        <v>177124.93785056981</v>
      </c>
      <c r="BF39" s="124">
        <f>'[3]Yearly BTX'!Z39</f>
        <v>185802.5284657274</v>
      </c>
      <c r="BG39" s="124">
        <f>'[3]Yearly BTX'!AA39</f>
        <v>194480.11908088499</v>
      </c>
      <c r="BH39" s="124">
        <f>'[3]Yearly BTX'!AB39</f>
        <v>203157.70969604261</v>
      </c>
      <c r="BI39" s="124">
        <f>'[3]Yearly BTX'!AC39</f>
        <v>211835.3003112002</v>
      </c>
      <c r="BJ39" s="124">
        <f>'[3]Yearly BTX'!AD39</f>
        <v>220512.89092635782</v>
      </c>
      <c r="BK39" s="124">
        <f>'[3]Yearly BTX'!AE39</f>
        <v>229190.48154151539</v>
      </c>
      <c r="BL39" s="124">
        <f>'[3]Yearly BTX'!AF39</f>
        <v>237868.07215667298</v>
      </c>
      <c r="BM39" s="124">
        <f>'[3]Yearly BTX'!AG39</f>
        <v>246545.66277183057</v>
      </c>
      <c r="BN39" s="124">
        <f>'[3]Yearly BTX'!AH39</f>
        <v>255223.25338698819</v>
      </c>
      <c r="BP39" s="124">
        <f t="shared" si="171"/>
        <v>0</v>
      </c>
      <c r="BQ39" s="124">
        <f t="shared" si="140"/>
        <v>22928.701204696306</v>
      </c>
      <c r="BR39" s="124">
        <f t="shared" si="141"/>
        <v>45658.792841350805</v>
      </c>
      <c r="BS39" s="124">
        <f t="shared" si="142"/>
        <v>68192.31431707411</v>
      </c>
      <c r="BT39" s="124">
        <f t="shared" si="143"/>
        <v>90531.286424314225</v>
      </c>
      <c r="BU39" s="124">
        <f t="shared" si="144"/>
        <v>112677.71150014261</v>
      </c>
      <c r="BV39" s="124">
        <f t="shared" si="145"/>
        <v>134633.57358423161</v>
      </c>
      <c r="BW39" s="124">
        <f t="shared" si="146"/>
        <v>156400.83857553409</v>
      </c>
      <c r="BX39" s="124">
        <f t="shared" si="147"/>
        <v>177981.45438767516</v>
      </c>
      <c r="BY39" s="124">
        <f t="shared" si="148"/>
        <v>199377.35110306652</v>
      </c>
      <c r="BZ39" s="124">
        <f t="shared" si="149"/>
        <v>220590.44112575403</v>
      </c>
      <c r="CA39" s="124">
        <f t="shared" si="150"/>
        <v>241622.61933300752</v>
      </c>
      <c r="CB39" s="124">
        <f t="shared" si="151"/>
        <v>262475.76322566427</v>
      </c>
      <c r="CC39" s="124">
        <f t="shared" si="152"/>
        <v>283151.73307723517</v>
      </c>
      <c r="CD39" s="124">
        <f t="shared" si="153"/>
        <v>303652.37208178313</v>
      </c>
      <c r="CE39" s="124">
        <f t="shared" si="154"/>
        <v>323979.50650058594</v>
      </c>
      <c r="CF39" s="124">
        <f t="shared" si="155"/>
        <v>344134.94580758928</v>
      </c>
      <c r="CG39" s="124">
        <f t="shared" si="156"/>
        <v>364120.48283366335</v>
      </c>
      <c r="CH39" s="124">
        <f t="shared" si="157"/>
        <v>383937.89390967065</v>
      </c>
      <c r="CI39" s="124">
        <f t="shared" si="158"/>
        <v>403588.93900835468</v>
      </c>
      <c r="CJ39" s="124">
        <f t="shared" si="159"/>
        <v>423075.36188506021</v>
      </c>
      <c r="CK39" s="124">
        <f t="shared" si="160"/>
        <v>443037.27245425771</v>
      </c>
      <c r="CL39" s="124">
        <f t="shared" si="161"/>
        <v>462832.75429888978</v>
      </c>
      <c r="CM39" s="124">
        <f t="shared" si="162"/>
        <v>482463.55722217483</v>
      </c>
      <c r="CN39" s="124">
        <f t="shared" si="163"/>
        <v>501931.41486962931</v>
      </c>
      <c r="CO39" s="124">
        <f t="shared" si="164"/>
        <v>521238.044868286</v>
      </c>
      <c r="CP39" s="124">
        <f t="shared" si="165"/>
        <v>540385.14896476478</v>
      </c>
      <c r="CQ39" s="124">
        <f t="shared" si="166"/>
        <v>559374.41316220164</v>
      </c>
      <c r="CR39" s="124">
        <f t="shared" si="167"/>
        <v>578207.50785604981</v>
      </c>
      <c r="CS39" s="124">
        <f t="shared" si="168"/>
        <v>596886.08796875679</v>
      </c>
      <c r="CT39" s="124">
        <f t="shared" si="169"/>
        <v>615411.79308333015</v>
      </c>
      <c r="CU39" s="187"/>
      <c r="CV39" s="124">
        <f>'[2]Yearly BTX'!AJ39</f>
        <v>0</v>
      </c>
      <c r="CW39" s="124">
        <f>'[2]Yearly BTX'!AK39</f>
        <v>5802.5335371702777</v>
      </c>
      <c r="CX39" s="124">
        <f>'[2]Yearly BTX'!AL39</f>
        <v>11525.623247123831</v>
      </c>
      <c r="CY39" s="124">
        <f>'[2]Yearly BTX'!AM39</f>
        <v>17170.084892704912</v>
      </c>
      <c r="CZ39" s="124">
        <f>'[2]Yearly BTX'!AN39</f>
        <v>22736.726790892713</v>
      </c>
      <c r="DA39" s="124">
        <f>'[2]Yearly BTX'!AO39</f>
        <v>28226.349876515822</v>
      </c>
      <c r="DB39" s="124">
        <f>'[2]Yearly BTX'!AP39</f>
        <v>33639.747765443179</v>
      </c>
      <c r="DC39" s="124">
        <f>'[2]Yearly BTX'!AQ39</f>
        <v>38977.706817255923</v>
      </c>
      <c r="DD39" s="124">
        <f>'[2]Yearly BTX'!AR39</f>
        <v>44241.006197404095</v>
      </c>
      <c r="DE39" s="124">
        <f>'[2]Yearly BTX'!AS39</f>
        <v>49430.417938852413</v>
      </c>
      <c r="DF39" s="124">
        <f>'[2]Yearly BTX'!AT39</f>
        <v>54546.70700321917</v>
      </c>
      <c r="DG39" s="124">
        <f>'[2]Yearly BTX'!AU39</f>
        <v>59590.631341412329</v>
      </c>
      <c r="DH39" s="124">
        <f>'[2]Yearly BTX'!AV39</f>
        <v>64562.941953766785</v>
      </c>
      <c r="DI39" s="124">
        <f>'[2]Yearly BTX'!AW39</f>
        <v>69464.382949686871</v>
      </c>
      <c r="DJ39" s="124">
        <f>'[2]Yearly BTX'!AX39</f>
        <v>74295.691606797831</v>
      </c>
      <c r="DK39" s="124">
        <f>'[2]Yearly BTX'!AY39</f>
        <v>79057.598429610705</v>
      </c>
      <c r="DL39" s="124">
        <f>'[2]Yearly BTX'!AZ39</f>
        <v>83750.827207703798</v>
      </c>
      <c r="DM39" s="124">
        <f>'[2]Yearly BTX'!BA39</f>
        <v>88376.095073425182</v>
      </c>
      <c r="DN39" s="124">
        <f>'[2]Yearly BTX'!BB39</f>
        <v>92934.112559119836</v>
      </c>
      <c r="DO39" s="124">
        <f>'[2]Yearly BTX'!BC39</f>
        <v>97425.583653885216</v>
      </c>
      <c r="DP39" s="124">
        <f>'[2]Yearly BTX'!BD39</f>
        <v>101851.2058598592</v>
      </c>
      <c r="DQ39" s="124">
        <f>'[2]Yearly BTX'!BE39</f>
        <v>106364.93384147515</v>
      </c>
      <c r="DR39" s="124">
        <f>'[2]Yearly BTX'!BF39</f>
        <v>110812.09033326495</v>
      </c>
      <c r="DS39" s="124">
        <f>'[2]Yearly BTX'!BG39</f>
        <v>115193.37525651594</v>
      </c>
      <c r="DT39" s="124">
        <f>'[2]Yearly BTX'!BH39</f>
        <v>119509.48206943467</v>
      </c>
      <c r="DU39" s="124">
        <f>'[2]Yearly BTX'!BI39</f>
        <v>123761.09782283433</v>
      </c>
      <c r="DV39" s="124">
        <f>'[2]Yearly BTX'!BJ39</f>
        <v>127948.90321536273</v>
      </c>
      <c r="DW39" s="124">
        <f>'[2]Yearly BTX'!BK39</f>
        <v>132073.57264827448</v>
      </c>
      <c r="DX39" s="124">
        <f>'[2]Yearly BTX'!BL39</f>
        <v>136135.77427975074</v>
      </c>
      <c r="DY39" s="124">
        <f>'[2]Yearly BTX'!BM39</f>
        <v>140136.17007877049</v>
      </c>
      <c r="DZ39" s="124">
        <f>'[2]Yearly BTX'!BN39</f>
        <v>144075.41587853679</v>
      </c>
      <c r="EB39" s="124">
        <f>'[3]Yearly BTX'!AJ39</f>
        <v>0</v>
      </c>
      <c r="EC39" s="124">
        <f>'[3]Yearly BTX'!AK39</f>
        <v>3368.9469447082438</v>
      </c>
      <c r="ED39" s="124">
        <f>'[3]Yearly BTX'!AL39</f>
        <v>6737.8938894164876</v>
      </c>
      <c r="EE39" s="124">
        <f>'[3]Yearly BTX'!AM39</f>
        <v>10106.840834124732</v>
      </c>
      <c r="EF39" s="124">
        <f>'[3]Yearly BTX'!AN39</f>
        <v>13475.787778832975</v>
      </c>
      <c r="EG39" s="124">
        <f>'[3]Yearly BTX'!AO39</f>
        <v>16844.73472354122</v>
      </c>
      <c r="EH39" s="124">
        <f>'[3]Yearly BTX'!AP39</f>
        <v>20213.681668249465</v>
      </c>
      <c r="EI39" s="124">
        <f>'[3]Yearly BTX'!AQ39</f>
        <v>23582.628612957709</v>
      </c>
      <c r="EJ39" s="124">
        <f>'[3]Yearly BTX'!AR39</f>
        <v>26951.57555766595</v>
      </c>
      <c r="EK39" s="124">
        <f>'[3]Yearly BTX'!AS39</f>
        <v>30320.522502374195</v>
      </c>
      <c r="EL39" s="124">
        <f>'[3]Yearly BTX'!AT39</f>
        <v>33689.46944708244</v>
      </c>
      <c r="EM39" s="124">
        <f>'[3]Yearly BTX'!AU39</f>
        <v>37058.416391790684</v>
      </c>
      <c r="EN39" s="124">
        <f>'[3]Yearly BTX'!AV39</f>
        <v>40427.363336498922</v>
      </c>
      <c r="EO39" s="124">
        <f>'[3]Yearly BTX'!AW39</f>
        <v>43796.310281207174</v>
      </c>
      <c r="EP39" s="124">
        <f>'[3]Yearly BTX'!AX39</f>
        <v>47165.257225915419</v>
      </c>
      <c r="EQ39" s="124">
        <f>'[3]Yearly BTX'!AY39</f>
        <v>50534.204170623656</v>
      </c>
      <c r="ER39" s="124">
        <f>'[3]Yearly BTX'!AZ39</f>
        <v>53903.151115331908</v>
      </c>
      <c r="ES39" s="124">
        <f>'[3]Yearly BTX'!BA39</f>
        <v>57272.098060040153</v>
      </c>
      <c r="ET39" s="124">
        <f>'[3]Yearly BTX'!BB39</f>
        <v>60641.045004748397</v>
      </c>
      <c r="EU39" s="124">
        <f>'[3]Yearly BTX'!BC39</f>
        <v>64009.991949456627</v>
      </c>
      <c r="EV39" s="124">
        <f>'[3]Yearly BTX'!BD39</f>
        <v>67378.938894164879</v>
      </c>
      <c r="EW39" s="124">
        <f>'[3]Yearly BTX'!BE39</f>
        <v>70849.975140227922</v>
      </c>
      <c r="EX39" s="124">
        <f>'[3]Yearly BTX'!BF39</f>
        <v>74321.011386290949</v>
      </c>
      <c r="EY39" s="124">
        <f>'[3]Yearly BTX'!BG39</f>
        <v>77792.047632353992</v>
      </c>
      <c r="EZ39" s="124">
        <f>'[3]Yearly BTX'!BH39</f>
        <v>81263.083878417048</v>
      </c>
      <c r="FA39" s="124">
        <f>'[3]Yearly BTX'!BI39</f>
        <v>84734.120124480076</v>
      </c>
      <c r="FB39" s="124">
        <f>'[3]Yearly BTX'!BJ39</f>
        <v>88205.156370543118</v>
      </c>
      <c r="FC39" s="124">
        <f>'[3]Yearly BTX'!BK39</f>
        <v>91676.192616606146</v>
      </c>
      <c r="FD39" s="124">
        <f>'[3]Yearly BTX'!BL39</f>
        <v>95147.228862669188</v>
      </c>
      <c r="FE39" s="124">
        <f>'[3]Yearly BTX'!BM39</f>
        <v>98618.26510873223</v>
      </c>
      <c r="FF39" s="124">
        <f>'[3]Yearly BTX'!BN39</f>
        <v>102089.30135479527</v>
      </c>
      <c r="FG39" s="187"/>
      <c r="FH39" s="124">
        <f t="shared" si="170"/>
        <v>0</v>
      </c>
      <c r="FI39" s="124">
        <f t="shared" si="110"/>
        <v>9171.4804818785215</v>
      </c>
      <c r="FJ39" s="124">
        <f t="shared" si="111"/>
        <v>18263.517136540318</v>
      </c>
      <c r="FK39" s="124">
        <f t="shared" si="112"/>
        <v>27276.925726829642</v>
      </c>
      <c r="FL39" s="124">
        <f t="shared" si="113"/>
        <v>36212.514569725688</v>
      </c>
      <c r="FM39" s="124">
        <f t="shared" si="114"/>
        <v>45071.084600057045</v>
      </c>
      <c r="FN39" s="124">
        <f t="shared" si="115"/>
        <v>53853.42943369264</v>
      </c>
      <c r="FO39" s="124">
        <f t="shared" si="116"/>
        <v>62560.335430213629</v>
      </c>
      <c r="FP39" s="124">
        <f t="shared" si="117"/>
        <v>71192.581755070045</v>
      </c>
      <c r="FQ39" s="124">
        <f t="shared" si="118"/>
        <v>79750.940441226616</v>
      </c>
      <c r="FR39" s="124">
        <f t="shared" si="119"/>
        <v>88236.176450301602</v>
      </c>
      <c r="FS39" s="124">
        <f t="shared" si="120"/>
        <v>96649.047733203013</v>
      </c>
      <c r="FT39" s="124">
        <f t="shared" si="121"/>
        <v>104990.30529026571</v>
      </c>
      <c r="FU39" s="124">
        <f t="shared" si="122"/>
        <v>113260.69323089404</v>
      </c>
      <c r="FV39" s="124">
        <f t="shared" si="123"/>
        <v>121460.94883271324</v>
      </c>
      <c r="FW39" s="124">
        <f t="shared" si="124"/>
        <v>129591.80260023437</v>
      </c>
      <c r="FX39" s="124">
        <f t="shared" si="125"/>
        <v>137653.9783230357</v>
      </c>
      <c r="FY39" s="124">
        <f t="shared" si="126"/>
        <v>145648.19313346533</v>
      </c>
      <c r="FZ39" s="124">
        <f t="shared" si="127"/>
        <v>153575.15756386824</v>
      </c>
      <c r="GA39" s="124">
        <f t="shared" si="128"/>
        <v>161435.57560334186</v>
      </c>
      <c r="GB39" s="124">
        <f t="shared" si="129"/>
        <v>169230.14475402408</v>
      </c>
      <c r="GC39" s="124">
        <f t="shared" si="130"/>
        <v>177214.90898170308</v>
      </c>
      <c r="GD39" s="124">
        <f t="shared" si="131"/>
        <v>185133.10171955591</v>
      </c>
      <c r="GE39" s="124">
        <f t="shared" si="132"/>
        <v>192985.42288886994</v>
      </c>
      <c r="GF39" s="124">
        <f t="shared" si="133"/>
        <v>200772.56594785172</v>
      </c>
      <c r="GG39" s="124">
        <f t="shared" si="134"/>
        <v>208495.21794731441</v>
      </c>
      <c r="GH39" s="124">
        <f t="shared" si="135"/>
        <v>216154.05958590587</v>
      </c>
      <c r="GI39" s="124">
        <f t="shared" si="136"/>
        <v>223749.76526488061</v>
      </c>
      <c r="GJ39" s="124">
        <f t="shared" si="137"/>
        <v>231283.00314241991</v>
      </c>
      <c r="GK39" s="124">
        <f t="shared" si="138"/>
        <v>238754.43518750271</v>
      </c>
      <c r="GL39" s="124">
        <f t="shared" si="139"/>
        <v>246164.71723333205</v>
      </c>
    </row>
    <row r="40" spans="1:203" outlineLevel="1">
      <c r="B40" s="1" t="s">
        <v>23</v>
      </c>
      <c r="C40" s="5" t="s">
        <v>197</v>
      </c>
      <c r="D40" s="124">
        <f>'[2]Yearly BTX'!D40</f>
        <v>0</v>
      </c>
      <c r="E40" s="124">
        <f>'[2]Yearly BTX'!E40</f>
        <v>4724.5449415247258</v>
      </c>
      <c r="F40" s="124">
        <f>'[2]Yearly BTX'!F40</f>
        <v>9384.4050467434154</v>
      </c>
      <c r="G40" s="124">
        <f>'[2]Yearly BTX'!G40</f>
        <v>13980.244526934574</v>
      </c>
      <c r="H40" s="124">
        <f>'[2]Yearly BTX'!H40</f>
        <v>18512.721530796654</v>
      </c>
      <c r="I40" s="124">
        <f>'[2]Yearly BTX'!I40</f>
        <v>22982.488196325688</v>
      </c>
      <c r="J40" s="124">
        <f>'[2]Yearly BTX'!J40</f>
        <v>27390.190702266736</v>
      </c>
      <c r="K40" s="124">
        <f>'[2]Yearly BTX'!K40</f>
        <v>31736.469319142558</v>
      </c>
      <c r="L40" s="124">
        <f>'[2]Yearly BTX'!L40</f>
        <v>36021.958459862988</v>
      </c>
      <c r="M40" s="124">
        <f>'[2]Yearly BTX'!M40</f>
        <v>40247.286729918131</v>
      </c>
      <c r="N40" s="124">
        <f>'[2]Yearly BTX'!N40</f>
        <v>44413.076977159035</v>
      </c>
      <c r="O40" s="124">
        <f>'[2]Yearly BTX'!O40</f>
        <v>48519.946341168819</v>
      </c>
      <c r="P40" s="124">
        <f>'[2]Yearly BTX'!P40</f>
        <v>52568.506302227703</v>
      </c>
      <c r="Q40" s="124">
        <f>'[2]Yearly BTX'!Q40</f>
        <v>56559.362729875196</v>
      </c>
      <c r="R40" s="124">
        <f>'[2]Yearly BTX'!R40</f>
        <v>60493.115931072483</v>
      </c>
      <c r="S40" s="124">
        <f>'[2]Yearly BTX'!S40</f>
        <v>64370.360697968594</v>
      </c>
      <c r="T40" s="124">
        <f>'[2]Yearly BTX'!T40</f>
        <v>68191.686355272992</v>
      </c>
      <c r="U40" s="124">
        <f>'[2]Yearly BTX'!U40</f>
        <v>71957.676807238138</v>
      </c>
      <c r="V40" s="124">
        <f>'[2]Yearly BTX'!V40</f>
        <v>75668.910584255063</v>
      </c>
      <c r="W40" s="124">
        <f>'[2]Yearly BTX'!W40</f>
        <v>79325.960889064998</v>
      </c>
      <c r="X40" s="124">
        <f>'[2]Yearly BTX'!X40</f>
        <v>82929.395642590011</v>
      </c>
      <c r="Y40" s="124">
        <f>'[2]Yearly BTX'!Y40</f>
        <v>86604.567973151323</v>
      </c>
      <c r="Z40" s="124">
        <f>'[2]Yearly BTX'!Z40</f>
        <v>90225.536395455463</v>
      </c>
      <c r="AA40" s="124">
        <f>'[2]Yearly BTX'!AA40</f>
        <v>93792.870800147008</v>
      </c>
      <c r="AB40" s="124">
        <f>'[2]Yearly BTX'!AB40</f>
        <v>97307.135815494068</v>
      </c>
      <c r="AC40" s="124">
        <f>'[2]Yearly BTX'!AC40</f>
        <v>100768.89085273026</v>
      </c>
      <c r="AD40" s="124">
        <f>'[2]Yearly BTX'!AD40</f>
        <v>104178.69015102246</v>
      </c>
      <c r="AE40" s="124">
        <f>'[2]Yearly BTX'!AE40</f>
        <v>107537.08282206736</v>
      </c>
      <c r="AF40" s="124">
        <f>'[2]Yearly BTX'!AF40</f>
        <v>110844.61289431989</v>
      </c>
      <c r="AG40" s="124">
        <f>'[2]Yearly BTX'!AG40</f>
        <v>114101.81935685634</v>
      </c>
      <c r="AH40" s="124">
        <f>'[2]Yearly BTX'!AH40</f>
        <v>117309.23620287504</v>
      </c>
      <c r="AI40" s="187"/>
      <c r="AJ40" s="124">
        <f>'[3]Yearly BTX'!D40</f>
        <v>0</v>
      </c>
      <c r="AK40" s="124">
        <f>'[3]Yearly BTX'!E40</f>
        <v>2743.0675142032242</v>
      </c>
      <c r="AL40" s="124">
        <f>'[3]Yearly BTX'!F40</f>
        <v>5486.1350284064483</v>
      </c>
      <c r="AM40" s="124">
        <f>'[3]Yearly BTX'!G40</f>
        <v>8229.2025426096716</v>
      </c>
      <c r="AN40" s="124">
        <f>'[3]Yearly BTX'!H40</f>
        <v>10972.270056812897</v>
      </c>
      <c r="AO40" s="124">
        <f>'[3]Yearly BTX'!I40</f>
        <v>13715.33757101612</v>
      </c>
      <c r="AP40" s="124">
        <f>'[3]Yearly BTX'!J40</f>
        <v>16458.405085219343</v>
      </c>
      <c r="AQ40" s="124">
        <f>'[3]Yearly BTX'!K40</f>
        <v>19201.472599422566</v>
      </c>
      <c r="AR40" s="124">
        <f>'[3]Yearly BTX'!L40</f>
        <v>21944.540113625793</v>
      </c>
      <c r="AS40" s="124">
        <f>'[3]Yearly BTX'!M40</f>
        <v>24687.607627829017</v>
      </c>
      <c r="AT40" s="124">
        <f>'[3]Yearly BTX'!N40</f>
        <v>27430.67514203224</v>
      </c>
      <c r="AU40" s="124">
        <f>'[3]Yearly BTX'!O40</f>
        <v>30173.742656235463</v>
      </c>
      <c r="AV40" s="124">
        <f>'[3]Yearly BTX'!P40</f>
        <v>32916.810170438686</v>
      </c>
      <c r="AW40" s="124">
        <f>'[3]Yearly BTX'!Q40</f>
        <v>35659.877684641913</v>
      </c>
      <c r="AX40" s="124">
        <f>'[3]Yearly BTX'!R40</f>
        <v>38402.945198845133</v>
      </c>
      <c r="AY40" s="124">
        <f>'[3]Yearly BTX'!S40</f>
        <v>41146.01271304836</v>
      </c>
      <c r="AZ40" s="124">
        <f>'[3]Yearly BTX'!T40</f>
        <v>43889.080227251587</v>
      </c>
      <c r="BA40" s="124">
        <f>'[3]Yearly BTX'!U40</f>
        <v>46632.147741454814</v>
      </c>
      <c r="BB40" s="124">
        <f>'[3]Yearly BTX'!V40</f>
        <v>49375.21525565804</v>
      </c>
      <c r="BC40" s="124">
        <f>'[3]Yearly BTX'!W40</f>
        <v>52118.282769861253</v>
      </c>
      <c r="BD40" s="124">
        <f>'[3]Yearly BTX'!X40</f>
        <v>54861.35028406448</v>
      </c>
      <c r="BE40" s="124">
        <f>'[3]Yearly BTX'!Y40</f>
        <v>57687.541056273862</v>
      </c>
      <c r="BF40" s="124">
        <f>'[3]Yearly BTX'!Z40</f>
        <v>60513.731828483244</v>
      </c>
      <c r="BG40" s="124">
        <f>'[3]Yearly BTX'!AA40</f>
        <v>63339.922600692626</v>
      </c>
      <c r="BH40" s="124">
        <f>'[3]Yearly BTX'!AB40</f>
        <v>66166.113372902008</v>
      </c>
      <c r="BI40" s="124">
        <f>'[3]Yearly BTX'!AC40</f>
        <v>68992.304145111397</v>
      </c>
      <c r="BJ40" s="124">
        <f>'[3]Yearly BTX'!AD40</f>
        <v>71818.494917320786</v>
      </c>
      <c r="BK40" s="124">
        <f>'[3]Yearly BTX'!AE40</f>
        <v>74644.685689530161</v>
      </c>
      <c r="BL40" s="124">
        <f>'[3]Yearly BTX'!AF40</f>
        <v>77470.876461739535</v>
      </c>
      <c r="BM40" s="124">
        <f>'[3]Yearly BTX'!AG40</f>
        <v>80297.06723394891</v>
      </c>
      <c r="BN40" s="124">
        <f>'[3]Yearly BTX'!AH40</f>
        <v>83123.258006158299</v>
      </c>
      <c r="BP40" s="124">
        <f t="shared" si="171"/>
        <v>0</v>
      </c>
      <c r="BQ40" s="124">
        <f t="shared" si="140"/>
        <v>7467.61245572795</v>
      </c>
      <c r="BR40" s="124">
        <f t="shared" si="141"/>
        <v>14870.540075149864</v>
      </c>
      <c r="BS40" s="124">
        <f t="shared" si="142"/>
        <v>22209.447069544243</v>
      </c>
      <c r="BT40" s="124">
        <f t="shared" si="143"/>
        <v>29484.991587609551</v>
      </c>
      <c r="BU40" s="124">
        <f t="shared" si="144"/>
        <v>36697.825767341812</v>
      </c>
      <c r="BV40" s="124">
        <f t="shared" si="145"/>
        <v>43848.595787486076</v>
      </c>
      <c r="BW40" s="124">
        <f t="shared" si="146"/>
        <v>50937.94191856512</v>
      </c>
      <c r="BX40" s="124">
        <f t="shared" si="147"/>
        <v>57966.498573488781</v>
      </c>
      <c r="BY40" s="124">
        <f t="shared" si="148"/>
        <v>64934.894357747151</v>
      </c>
      <c r="BZ40" s="124">
        <f t="shared" si="149"/>
        <v>71843.752119191282</v>
      </c>
      <c r="CA40" s="124">
        <f t="shared" si="150"/>
        <v>78693.688997404286</v>
      </c>
      <c r="CB40" s="124">
        <f t="shared" si="151"/>
        <v>85485.316472666396</v>
      </c>
      <c r="CC40" s="124">
        <f t="shared" si="152"/>
        <v>92219.240414517117</v>
      </c>
      <c r="CD40" s="124">
        <f t="shared" si="153"/>
        <v>98896.061129917623</v>
      </c>
      <c r="CE40" s="124">
        <f t="shared" si="154"/>
        <v>105516.37341101695</v>
      </c>
      <c r="CF40" s="124">
        <f t="shared" si="155"/>
        <v>112080.76658252458</v>
      </c>
      <c r="CG40" s="124">
        <f t="shared" si="156"/>
        <v>118589.82454869295</v>
      </c>
      <c r="CH40" s="124">
        <f t="shared" si="157"/>
        <v>125044.1258399131</v>
      </c>
      <c r="CI40" s="124">
        <f t="shared" si="158"/>
        <v>131444.24365892625</v>
      </c>
      <c r="CJ40" s="124">
        <f t="shared" si="159"/>
        <v>137790.74592665449</v>
      </c>
      <c r="CK40" s="124">
        <f t="shared" si="160"/>
        <v>144292.10902942519</v>
      </c>
      <c r="CL40" s="124">
        <f t="shared" si="161"/>
        <v>150739.26822393871</v>
      </c>
      <c r="CM40" s="124">
        <f t="shared" si="162"/>
        <v>157132.79340083964</v>
      </c>
      <c r="CN40" s="124">
        <f t="shared" si="163"/>
        <v>163473.24918839609</v>
      </c>
      <c r="CO40" s="124">
        <f t="shared" si="164"/>
        <v>169761.19499784167</v>
      </c>
      <c r="CP40" s="124">
        <f t="shared" si="165"/>
        <v>175997.18506834324</v>
      </c>
      <c r="CQ40" s="124">
        <f t="shared" si="166"/>
        <v>182181.76851159753</v>
      </c>
      <c r="CR40" s="124">
        <f t="shared" si="167"/>
        <v>188315.48935605941</v>
      </c>
      <c r="CS40" s="124">
        <f t="shared" si="168"/>
        <v>194398.88659080525</v>
      </c>
      <c r="CT40" s="124">
        <f t="shared" si="169"/>
        <v>200432.49420903332</v>
      </c>
      <c r="CU40" s="187"/>
      <c r="CV40" s="124">
        <f>'[2]Yearly BTX'!AJ40</f>
        <v>0</v>
      </c>
      <c r="CW40" s="124">
        <f>'[2]Yearly BTX'!AK40</f>
        <v>2362.2724707623629</v>
      </c>
      <c r="CX40" s="124">
        <f>'[2]Yearly BTX'!AL40</f>
        <v>4692.2025233717077</v>
      </c>
      <c r="CY40" s="124">
        <f>'[2]Yearly BTX'!AM40</f>
        <v>6990.1222634672868</v>
      </c>
      <c r="CZ40" s="124">
        <f>'[2]Yearly BTX'!AN40</f>
        <v>9256.3607653983272</v>
      </c>
      <c r="DA40" s="124">
        <f>'[2]Yearly BTX'!AO40</f>
        <v>11491.244098162844</v>
      </c>
      <c r="DB40" s="124">
        <f>'[2]Yearly BTX'!AP40</f>
        <v>13695.095351133368</v>
      </c>
      <c r="DC40" s="124">
        <f>'[2]Yearly BTX'!AQ40</f>
        <v>15868.234659571279</v>
      </c>
      <c r="DD40" s="124">
        <f>'[2]Yearly BTX'!AR40</f>
        <v>18010.979229931494</v>
      </c>
      <c r="DE40" s="124">
        <f>'[2]Yearly BTX'!AS40</f>
        <v>20123.643364959065</v>
      </c>
      <c r="DF40" s="124">
        <f>'[2]Yearly BTX'!AT40</f>
        <v>22206.538488579517</v>
      </c>
      <c r="DG40" s="124">
        <f>'[2]Yearly BTX'!AU40</f>
        <v>24259.97317058441</v>
      </c>
      <c r="DH40" s="124">
        <f>'[2]Yearly BTX'!AV40</f>
        <v>26284.253151113851</v>
      </c>
      <c r="DI40" s="124">
        <f>'[2]Yearly BTX'!AW40</f>
        <v>28279.681364937598</v>
      </c>
      <c r="DJ40" s="124">
        <f>'[2]Yearly BTX'!AX40</f>
        <v>30246.557965536242</v>
      </c>
      <c r="DK40" s="124">
        <f>'[2]Yearly BTX'!AY40</f>
        <v>32185.180348984297</v>
      </c>
      <c r="DL40" s="124">
        <f>'[2]Yearly BTX'!AZ40</f>
        <v>34095.843177636496</v>
      </c>
      <c r="DM40" s="124">
        <f>'[2]Yearly BTX'!BA40</f>
        <v>35978.838403619069</v>
      </c>
      <c r="DN40" s="124">
        <f>'[2]Yearly BTX'!BB40</f>
        <v>37834.455292127532</v>
      </c>
      <c r="DO40" s="124">
        <f>'[2]Yearly BTX'!BC40</f>
        <v>39662.980444532499</v>
      </c>
      <c r="DP40" s="124">
        <f>'[2]Yearly BTX'!BD40</f>
        <v>41464.697821295005</v>
      </c>
      <c r="DQ40" s="124">
        <f>'[2]Yearly BTX'!BE40</f>
        <v>43302.283986575661</v>
      </c>
      <c r="DR40" s="124">
        <f>'[2]Yearly BTX'!BF40</f>
        <v>45112.768197727732</v>
      </c>
      <c r="DS40" s="124">
        <f>'[2]Yearly BTX'!BG40</f>
        <v>46896.435400073504</v>
      </c>
      <c r="DT40" s="124">
        <f>'[2]Yearly BTX'!BH40</f>
        <v>48653.567907747034</v>
      </c>
      <c r="DU40" s="124">
        <f>'[2]Yearly BTX'!BI40</f>
        <v>50384.445426365128</v>
      </c>
      <c r="DV40" s="124">
        <f>'[2]Yearly BTX'!BJ40</f>
        <v>52089.345075511228</v>
      </c>
      <c r="DW40" s="124">
        <f>'[2]Yearly BTX'!BK40</f>
        <v>53768.541411033679</v>
      </c>
      <c r="DX40" s="124">
        <f>'[2]Yearly BTX'!BL40</f>
        <v>55422.306447159943</v>
      </c>
      <c r="DY40" s="124">
        <f>'[2]Yearly BTX'!BM40</f>
        <v>57050.909678428172</v>
      </c>
      <c r="DZ40" s="124">
        <f>'[2]Yearly BTX'!BN40</f>
        <v>58654.618101437518</v>
      </c>
      <c r="EB40" s="124">
        <f>'[3]Yearly BTX'!AJ40</f>
        <v>0</v>
      </c>
      <c r="EC40" s="124">
        <f>'[3]Yearly BTX'!AK40</f>
        <v>1371.5337571016121</v>
      </c>
      <c r="ED40" s="124">
        <f>'[3]Yearly BTX'!AL40</f>
        <v>2743.0675142032242</v>
      </c>
      <c r="EE40" s="124">
        <f>'[3]Yearly BTX'!AM40</f>
        <v>4114.6012713048358</v>
      </c>
      <c r="EF40" s="124">
        <f>'[3]Yearly BTX'!AN40</f>
        <v>5486.1350284064483</v>
      </c>
      <c r="EG40" s="124">
        <f>'[3]Yearly BTX'!AO40</f>
        <v>6857.66878550806</v>
      </c>
      <c r="EH40" s="124">
        <f>'[3]Yearly BTX'!AP40</f>
        <v>8229.2025426096716</v>
      </c>
      <c r="EI40" s="124">
        <f>'[3]Yearly BTX'!AQ40</f>
        <v>9600.7362997112832</v>
      </c>
      <c r="EJ40" s="124">
        <f>'[3]Yearly BTX'!AR40</f>
        <v>10972.270056812897</v>
      </c>
      <c r="EK40" s="124">
        <f>'[3]Yearly BTX'!AS40</f>
        <v>12343.803813914508</v>
      </c>
      <c r="EL40" s="124">
        <f>'[3]Yearly BTX'!AT40</f>
        <v>13715.33757101612</v>
      </c>
      <c r="EM40" s="124">
        <f>'[3]Yearly BTX'!AU40</f>
        <v>15086.871328117732</v>
      </c>
      <c r="EN40" s="124">
        <f>'[3]Yearly BTX'!AV40</f>
        <v>16458.405085219343</v>
      </c>
      <c r="EO40" s="124">
        <f>'[3]Yearly BTX'!AW40</f>
        <v>17829.938842320957</v>
      </c>
      <c r="EP40" s="124">
        <f>'[3]Yearly BTX'!AX40</f>
        <v>19201.472599422566</v>
      </c>
      <c r="EQ40" s="124">
        <f>'[3]Yearly BTX'!AY40</f>
        <v>20573.00635652418</v>
      </c>
      <c r="ER40" s="124">
        <f>'[3]Yearly BTX'!AZ40</f>
        <v>21944.540113625793</v>
      </c>
      <c r="ES40" s="124">
        <f>'[3]Yearly BTX'!BA40</f>
        <v>23316.073870727407</v>
      </c>
      <c r="ET40" s="124">
        <f>'[3]Yearly BTX'!BB40</f>
        <v>24687.60762782902</v>
      </c>
      <c r="EU40" s="124">
        <f>'[3]Yearly BTX'!BC40</f>
        <v>26059.141384930626</v>
      </c>
      <c r="EV40" s="124">
        <f>'[3]Yearly BTX'!BD40</f>
        <v>27430.67514203224</v>
      </c>
      <c r="EW40" s="124">
        <f>'[3]Yearly BTX'!BE40</f>
        <v>28843.770528136931</v>
      </c>
      <c r="EX40" s="124">
        <f>'[3]Yearly BTX'!BF40</f>
        <v>30256.865914241622</v>
      </c>
      <c r="EY40" s="124">
        <f>'[3]Yearly BTX'!BG40</f>
        <v>31669.961300346313</v>
      </c>
      <c r="EZ40" s="124">
        <f>'[3]Yearly BTX'!BH40</f>
        <v>33083.056686451004</v>
      </c>
      <c r="FA40" s="124">
        <f>'[3]Yearly BTX'!BI40</f>
        <v>34496.152072555698</v>
      </c>
      <c r="FB40" s="124">
        <f>'[3]Yearly BTX'!BJ40</f>
        <v>35909.247458660393</v>
      </c>
      <c r="FC40" s="124">
        <f>'[3]Yearly BTX'!BK40</f>
        <v>37322.34284476508</v>
      </c>
      <c r="FD40" s="124">
        <f>'[3]Yearly BTX'!BL40</f>
        <v>38735.438230869768</v>
      </c>
      <c r="FE40" s="124">
        <f>'[3]Yearly BTX'!BM40</f>
        <v>40148.533616974455</v>
      </c>
      <c r="FF40" s="124">
        <f>'[3]Yearly BTX'!BN40</f>
        <v>41561.62900307915</v>
      </c>
      <c r="FG40" s="187"/>
      <c r="FH40" s="124">
        <f t="shared" si="170"/>
        <v>0</v>
      </c>
      <c r="FI40" s="124">
        <f t="shared" si="110"/>
        <v>3733.806227863975</v>
      </c>
      <c r="FJ40" s="124">
        <f t="shared" si="111"/>
        <v>7435.2700375749318</v>
      </c>
      <c r="FK40" s="124">
        <f t="shared" si="112"/>
        <v>11104.723534772122</v>
      </c>
      <c r="FL40" s="124">
        <f t="shared" si="113"/>
        <v>14742.495793804776</v>
      </c>
      <c r="FM40" s="124">
        <f t="shared" si="114"/>
        <v>18348.912883670906</v>
      </c>
      <c r="FN40" s="124">
        <f t="shared" si="115"/>
        <v>21924.297893743038</v>
      </c>
      <c r="FO40" s="124">
        <f t="shared" si="116"/>
        <v>25468.97095928256</v>
      </c>
      <c r="FP40" s="124">
        <f t="shared" si="117"/>
        <v>28983.249286744391</v>
      </c>
      <c r="FQ40" s="124">
        <f t="shared" si="118"/>
        <v>32467.447178873575</v>
      </c>
      <c r="FR40" s="124">
        <f t="shared" si="119"/>
        <v>35921.876059595641</v>
      </c>
      <c r="FS40" s="124">
        <f t="shared" si="120"/>
        <v>39346.844498702143</v>
      </c>
      <c r="FT40" s="124">
        <f t="shared" si="121"/>
        <v>42742.658236333198</v>
      </c>
      <c r="FU40" s="124">
        <f t="shared" si="122"/>
        <v>46109.620207258558</v>
      </c>
      <c r="FV40" s="124">
        <f t="shared" si="123"/>
        <v>49448.030564958812</v>
      </c>
      <c r="FW40" s="124">
        <f t="shared" si="124"/>
        <v>52758.186705508473</v>
      </c>
      <c r="FX40" s="124">
        <f t="shared" si="125"/>
        <v>56040.383291262289</v>
      </c>
      <c r="FY40" s="124">
        <f t="shared" si="126"/>
        <v>59294.912274346476</v>
      </c>
      <c r="FZ40" s="124">
        <f t="shared" si="127"/>
        <v>62522.062919956552</v>
      </c>
      <c r="GA40" s="124">
        <f t="shared" si="128"/>
        <v>65722.121829463125</v>
      </c>
      <c r="GB40" s="124">
        <f t="shared" si="129"/>
        <v>68895.372963327245</v>
      </c>
      <c r="GC40" s="124">
        <f t="shared" si="130"/>
        <v>72146.054514712596</v>
      </c>
      <c r="GD40" s="124">
        <f t="shared" si="131"/>
        <v>75369.634111969353</v>
      </c>
      <c r="GE40" s="124">
        <f t="shared" si="132"/>
        <v>78566.39670041982</v>
      </c>
      <c r="GF40" s="124">
        <f t="shared" si="133"/>
        <v>81736.624594198045</v>
      </c>
      <c r="GG40" s="124">
        <f t="shared" si="134"/>
        <v>84880.597498920833</v>
      </c>
      <c r="GH40" s="124">
        <f t="shared" si="135"/>
        <v>87998.592534171621</v>
      </c>
      <c r="GI40" s="124">
        <f t="shared" si="136"/>
        <v>91090.884255798766</v>
      </c>
      <c r="GJ40" s="124">
        <f t="shared" si="137"/>
        <v>94157.744678029703</v>
      </c>
      <c r="GK40" s="124">
        <f t="shared" si="138"/>
        <v>97199.443295402627</v>
      </c>
      <c r="GL40" s="124">
        <f t="shared" si="139"/>
        <v>100216.24710451666</v>
      </c>
    </row>
    <row r="41" spans="1:203" outlineLevel="1">
      <c r="B41" s="1" t="s">
        <v>48</v>
      </c>
      <c r="C41" s="12" t="s">
        <v>197</v>
      </c>
      <c r="D41" s="129">
        <f>'[2]Yearly BTX'!D41</f>
        <v>804756.09449362266</v>
      </c>
      <c r="E41" s="129">
        <f>'[2]Yearly BTX'!E41</f>
        <v>780016.1649029156</v>
      </c>
      <c r="F41" s="129">
        <f>'[2]Yearly BTX'!F41</f>
        <v>755577.24256022868</v>
      </c>
      <c r="G41" s="129">
        <f>'[2]Yearly BTX'!G41</f>
        <v>731436.3656795451</v>
      </c>
      <c r="H41" s="129">
        <f>'[2]Yearly BTX'!H41</f>
        <v>707590.59891940665</v>
      </c>
      <c r="I41" s="129">
        <f>'[2]Yearly BTX'!I41</f>
        <v>684037.03315965249</v>
      </c>
      <c r="J41" s="129">
        <f>'[2]Yearly BTX'!J41</f>
        <v>660772.78527997411</v>
      </c>
      <c r="K41" s="129">
        <f>'[2]Yearly BTX'!K41</f>
        <v>637794.99794027419</v>
      </c>
      <c r="L41" s="129">
        <f>'[2]Yearly BTX'!L41</f>
        <v>615100.83936281293</v>
      </c>
      <c r="M41" s="129">
        <f>'[2]Yearly BTX'!M41</f>
        <v>592687.50311613129</v>
      </c>
      <c r="N41" s="129">
        <f>'[2]Yearly BTX'!N41</f>
        <v>570552.20790073194</v>
      </c>
      <c r="O41" s="129">
        <f>'[2]Yearly BTX'!O41</f>
        <v>548692.19733650901</v>
      </c>
      <c r="P41" s="129">
        <f>'[2]Yearly BTX'!P41</f>
        <v>527104.73975190893</v>
      </c>
      <c r="Q41" s="129">
        <f>'[2]Yearly BTX'!Q41</f>
        <v>505787.12797481049</v>
      </c>
      <c r="R41" s="129">
        <f>'[2]Yearly BTX'!R41</f>
        <v>484736.67912511108</v>
      </c>
      <c r="S41" s="129">
        <f>'[2]Yearly BTX'!S41</f>
        <v>463950.73440900288</v>
      </c>
      <c r="T41" s="129">
        <f>'[2]Yearly BTX'!T41</f>
        <v>443426.65891492856</v>
      </c>
      <c r="U41" s="129">
        <f>'[2]Yearly BTX'!U41</f>
        <v>423161.84141120163</v>
      </c>
      <c r="V41" s="129">
        <f>'[2]Yearly BTX'!V41</f>
        <v>403153.6941452779</v>
      </c>
      <c r="W41" s="129">
        <f>'[2]Yearly BTX'!W41</f>
        <v>383399.65264466644</v>
      </c>
      <c r="X41" s="129">
        <f>'[2]Yearly BTX'!X41</f>
        <v>363897.17551946442</v>
      </c>
      <c r="Y41" s="129">
        <f>'[2]Yearly BTX'!Y41</f>
        <v>344135.79483916244</v>
      </c>
      <c r="Z41" s="129">
        <f>'[2]Yearly BTX'!Z41</f>
        <v>324627.91867338604</v>
      </c>
      <c r="AA41" s="129">
        <f>'[2]Yearly BTX'!AA41</f>
        <v>305371.00230000872</v>
      </c>
      <c r="AB41" s="129">
        <f>'[2]Yearly BTX'!AB41</f>
        <v>286362.5239574397</v>
      </c>
      <c r="AC41" s="129">
        <f>'[2]Yearly BTX'!AC41</f>
        <v>267599.98464951746</v>
      </c>
      <c r="AD41" s="129">
        <f>'[2]Yearly BTX'!AD41</f>
        <v>249080.90795199911</v>
      </c>
      <c r="AE41" s="129">
        <f>'[2]Yearly BTX'!AE41</f>
        <v>230802.83982063213</v>
      </c>
      <c r="AF41" s="129">
        <f>'[2]Yearly BTX'!AF41</f>
        <v>212763.34840079577</v>
      </c>
      <c r="AG41" s="129">
        <f>'[2]Yearly BTX'!AG41</f>
        <v>194960.02383870044</v>
      </c>
      <c r="AH41" s="129">
        <f>'[2]Yearly BTX'!AH41</f>
        <v>177390.47809413198</v>
      </c>
      <c r="AI41" s="187"/>
      <c r="AJ41" s="129">
        <f>'[3]Yearly BTX'!D41</f>
        <v>464042.27888543304</v>
      </c>
      <c r="AK41" s="129">
        <f>'[3]Yearly BTX'!E41</f>
        <v>452876.84400945925</v>
      </c>
      <c r="AL41" s="129">
        <f>'[3]Yearly BTX'!F41</f>
        <v>441711.40913348534</v>
      </c>
      <c r="AM41" s="129">
        <f>'[3]Yearly BTX'!G41</f>
        <v>430545.97425751155</v>
      </c>
      <c r="AN41" s="129">
        <f>'[3]Yearly BTX'!H41</f>
        <v>419380.5393815377</v>
      </c>
      <c r="AO41" s="129">
        <f>'[3]Yearly BTX'!I41</f>
        <v>408215.10450556391</v>
      </c>
      <c r="AP41" s="129">
        <f>'[3]Yearly BTX'!J41</f>
        <v>397049.66962959</v>
      </c>
      <c r="AQ41" s="129">
        <f>'[3]Yearly BTX'!K41</f>
        <v>385884.23475361621</v>
      </c>
      <c r="AR41" s="129">
        <f>'[3]Yearly BTX'!L41</f>
        <v>374718.7998776423</v>
      </c>
      <c r="AS41" s="129">
        <f>'[3]Yearly BTX'!M41</f>
        <v>363553.36500166851</v>
      </c>
      <c r="AT41" s="129">
        <f>'[3]Yearly BTX'!N41</f>
        <v>352387.93012569472</v>
      </c>
      <c r="AU41" s="129">
        <f>'[3]Yearly BTX'!O41</f>
        <v>341222.49524972087</v>
      </c>
      <c r="AV41" s="129">
        <f>'[3]Yearly BTX'!P41</f>
        <v>330057.06037374708</v>
      </c>
      <c r="AW41" s="129">
        <f>'[3]Yearly BTX'!Q41</f>
        <v>318891.62549777317</v>
      </c>
      <c r="AX41" s="129">
        <f>'[3]Yearly BTX'!R41</f>
        <v>307726.19062179938</v>
      </c>
      <c r="AY41" s="129">
        <f>'[3]Yearly BTX'!S41</f>
        <v>296560.75574582553</v>
      </c>
      <c r="AZ41" s="129">
        <f>'[3]Yearly BTX'!T41</f>
        <v>285395.32086985168</v>
      </c>
      <c r="BA41" s="129">
        <f>'[3]Yearly BTX'!U41</f>
        <v>274229.88599387783</v>
      </c>
      <c r="BB41" s="129">
        <f>'[3]Yearly BTX'!V41</f>
        <v>263064.45111790404</v>
      </c>
      <c r="BC41" s="129">
        <f>'[3]Yearly BTX'!W41</f>
        <v>251899.01624193022</v>
      </c>
      <c r="BD41" s="129">
        <f>'[3]Yearly BTX'!X41</f>
        <v>240733.58136595634</v>
      </c>
      <c r="BE41" s="129">
        <f>'[3]Yearly BTX'!Y41</f>
        <v>229229.79997858941</v>
      </c>
      <c r="BF41" s="129">
        <f>'[3]Yearly BTX'!Z41</f>
        <v>217726.01859122241</v>
      </c>
      <c r="BG41" s="129">
        <f>'[3]Yearly BTX'!AA41</f>
        <v>206222.23720385539</v>
      </c>
      <c r="BH41" s="129">
        <f>'[3]Yearly BTX'!AB41</f>
        <v>194718.45581648842</v>
      </c>
      <c r="BI41" s="129">
        <f>'[3]Yearly BTX'!AC41</f>
        <v>183214.67442912143</v>
      </c>
      <c r="BJ41" s="129">
        <f>'[3]Yearly BTX'!AD41</f>
        <v>171710.89304175443</v>
      </c>
      <c r="BK41" s="129">
        <f>'[3]Yearly BTX'!AE41</f>
        <v>160207.1116543875</v>
      </c>
      <c r="BL41" s="129">
        <f>'[3]Yearly BTX'!AF41</f>
        <v>148703.33026702053</v>
      </c>
      <c r="BM41" s="129">
        <f>'[3]Yearly BTX'!AG41</f>
        <v>137199.54887965356</v>
      </c>
      <c r="BN41" s="129">
        <f>'[3]Yearly BTX'!AH41</f>
        <v>125695.76749228656</v>
      </c>
      <c r="BP41" s="129">
        <f t="shared" si="171"/>
        <v>1268798.3733790556</v>
      </c>
      <c r="BQ41" s="129">
        <f t="shared" si="140"/>
        <v>1232893.0089123747</v>
      </c>
      <c r="BR41" s="129">
        <f t="shared" si="141"/>
        <v>1197288.6516937141</v>
      </c>
      <c r="BS41" s="129">
        <f t="shared" si="142"/>
        <v>1161982.3399370566</v>
      </c>
      <c r="BT41" s="129">
        <f t="shared" si="143"/>
        <v>1126971.1383009444</v>
      </c>
      <c r="BU41" s="129">
        <f t="shared" si="144"/>
        <v>1092252.1376652163</v>
      </c>
      <c r="BV41" s="129">
        <f t="shared" si="145"/>
        <v>1057822.454909564</v>
      </c>
      <c r="BW41" s="129">
        <f t="shared" si="146"/>
        <v>1023679.2326938903</v>
      </c>
      <c r="BX41" s="129">
        <f t="shared" si="147"/>
        <v>989819.63924045523</v>
      </c>
      <c r="BY41" s="129">
        <f t="shared" si="148"/>
        <v>956240.86811779975</v>
      </c>
      <c r="BZ41" s="129">
        <f t="shared" si="149"/>
        <v>922940.13802642666</v>
      </c>
      <c r="CA41" s="129">
        <f t="shared" si="150"/>
        <v>889914.69258622988</v>
      </c>
      <c r="CB41" s="129">
        <f t="shared" si="151"/>
        <v>857161.80012565595</v>
      </c>
      <c r="CC41" s="129">
        <f t="shared" si="152"/>
        <v>824678.7534725836</v>
      </c>
      <c r="CD41" s="129">
        <f t="shared" si="153"/>
        <v>792462.86974691041</v>
      </c>
      <c r="CE41" s="129">
        <f t="shared" si="154"/>
        <v>760511.49015482841</v>
      </c>
      <c r="CF41" s="129">
        <f t="shared" si="155"/>
        <v>728821.97978478018</v>
      </c>
      <c r="CG41" s="129">
        <f t="shared" si="156"/>
        <v>697391.72740507941</v>
      </c>
      <c r="CH41" s="129">
        <f t="shared" si="157"/>
        <v>666218.145263182</v>
      </c>
      <c r="CI41" s="129">
        <f t="shared" si="158"/>
        <v>635298.66888659669</v>
      </c>
      <c r="CJ41" s="129">
        <f t="shared" si="159"/>
        <v>604630.75688542076</v>
      </c>
      <c r="CK41" s="129">
        <f t="shared" si="160"/>
        <v>573365.59481775179</v>
      </c>
      <c r="CL41" s="129">
        <f t="shared" si="161"/>
        <v>542353.93726460845</v>
      </c>
      <c r="CM41" s="129">
        <f t="shared" si="162"/>
        <v>511593.23950386408</v>
      </c>
      <c r="CN41" s="129">
        <f t="shared" si="163"/>
        <v>481080.97977392812</v>
      </c>
      <c r="CO41" s="129">
        <f t="shared" si="164"/>
        <v>450814.65907863888</v>
      </c>
      <c r="CP41" s="129">
        <f t="shared" si="165"/>
        <v>420791.80099375354</v>
      </c>
      <c r="CQ41" s="129">
        <f t="shared" si="166"/>
        <v>391009.95147501962</v>
      </c>
      <c r="CR41" s="129">
        <f t="shared" si="167"/>
        <v>361466.67866781633</v>
      </c>
      <c r="CS41" s="129">
        <f t="shared" si="168"/>
        <v>332159.572718354</v>
      </c>
      <c r="CT41" s="129">
        <f t="shared" si="169"/>
        <v>303086.24558641855</v>
      </c>
      <c r="CU41" s="187"/>
      <c r="CV41" s="129">
        <f>'[2]Yearly BTX'!AJ41</f>
        <v>804756.09449362266</v>
      </c>
      <c r="CW41" s="129">
        <f>'[2]Yearly BTX'!AK41</f>
        <v>791082.23767943343</v>
      </c>
      <c r="CX41" s="129">
        <f>'[2]Yearly BTX'!AL41</f>
        <v>777557.87995428627</v>
      </c>
      <c r="CY41" s="129">
        <f>'[2]Yearly BTX'!AM41</f>
        <v>764181.61528206966</v>
      </c>
      <c r="CZ41" s="129">
        <f>'[2]Yearly BTX'!AN41</f>
        <v>750952.049871144</v>
      </c>
      <c r="DA41" s="129">
        <f>'[2]Yearly BTX'!AO41</f>
        <v>737867.80207258905</v>
      </c>
      <c r="DB41" s="129">
        <f>'[2]Yearly BTX'!AP41</f>
        <v>724927.5022792723</v>
      </c>
      <c r="DC41" s="129">
        <f>'[2]Yearly BTX'!AQ41</f>
        <v>712129.79282572924</v>
      </c>
      <c r="DD41" s="129">
        <f>'[2]Yearly BTX'!AR41</f>
        <v>699473.32788885059</v>
      </c>
      <c r="DE41" s="129">
        <f>'[2]Yearly BTX'!AS41</f>
        <v>686956.7733893689</v>
      </c>
      <c r="DF41" s="129">
        <f>'[2]Yearly BTX'!AT41</f>
        <v>674578.8068941402</v>
      </c>
      <c r="DG41" s="129">
        <f>'[2]Yearly BTX'!AU41</f>
        <v>662338.11751921196</v>
      </c>
      <c r="DH41" s="129">
        <f>'[2]Yearly BTX'!AV41</f>
        <v>650233.40583367296</v>
      </c>
      <c r="DI41" s="129">
        <f>'[2]Yearly BTX'!AW41</f>
        <v>638263.38376427849</v>
      </c>
      <c r="DJ41" s="129">
        <f>'[2]Yearly BTX'!AX41</f>
        <v>626426.77450084407</v>
      </c>
      <c r="DK41" s="129">
        <f>'[2]Yearly BTX'!AY41</f>
        <v>614722.31240240321</v>
      </c>
      <c r="DL41" s="129">
        <f>'[2]Yearly BTX'!AZ41</f>
        <v>603148.74290412071</v>
      </c>
      <c r="DM41" s="129">
        <f>'[2]Yearly BTX'!BA41</f>
        <v>591704.82242495846</v>
      </c>
      <c r="DN41" s="129">
        <f>'[2]Yearly BTX'!BB41</f>
        <v>580389.31827608519</v>
      </c>
      <c r="DO41" s="129">
        <f>'[2]Yearly BTX'!BC41</f>
        <v>569201.00857002684</v>
      </c>
      <c r="DP41" s="129">
        <f>'[2]Yearly BTX'!BD41</f>
        <v>558138.68213054817</v>
      </c>
      <c r="DQ41" s="129">
        <f>'[2]Yearly BTX'!BE41</f>
        <v>546985.47958795086</v>
      </c>
      <c r="DR41" s="129">
        <f>'[2]Yearly BTX'!BF41</f>
        <v>535958.82237101125</v>
      </c>
      <c r="DS41" s="129">
        <f>'[2]Yearly BTX'!BG41</f>
        <v>525057.50058485614</v>
      </c>
      <c r="DT41" s="129">
        <f>'[2]Yearly BTX'!BH41</f>
        <v>514280.31496933865</v>
      </c>
      <c r="DU41" s="129">
        <f>'[2]Yearly BTX'!BI41</f>
        <v>503626.07681013411</v>
      </c>
      <c r="DV41" s="129">
        <f>'[2]Yearly BTX'!BJ41</f>
        <v>493093.60785055452</v>
      </c>
      <c r="DW41" s="129">
        <f>'[2]Yearly BTX'!BK41</f>
        <v>482681.74020407762</v>
      </c>
      <c r="DX41" s="129">
        <f>'[2]Yearly BTX'!BL41</f>
        <v>472389.31626758177</v>
      </c>
      <c r="DY41" s="129">
        <f>'[2]Yearly BTX'!BM41</f>
        <v>462215.18863528431</v>
      </c>
      <c r="DZ41" s="129">
        <f>'[2]Yearly BTX'!BN41</f>
        <v>452158.22001337475</v>
      </c>
      <c r="EB41" s="129">
        <f>'[3]Yearly BTX'!AJ41</f>
        <v>464042.27888543304</v>
      </c>
      <c r="EC41" s="129">
        <f>'[3]Yearly BTX'!AK41</f>
        <v>459301.79818362318</v>
      </c>
      <c r="ED41" s="129">
        <f>'[3]Yearly BTX'!AL41</f>
        <v>454561.31748181337</v>
      </c>
      <c r="EE41" s="129">
        <f>'[3]Yearly BTX'!AM41</f>
        <v>449820.8367800035</v>
      </c>
      <c r="EF41" s="129">
        <f>'[3]Yearly BTX'!AN41</f>
        <v>445080.35607819364</v>
      </c>
      <c r="EG41" s="129">
        <f>'[3]Yearly BTX'!AO41</f>
        <v>440339.87537638372</v>
      </c>
      <c r="EH41" s="129">
        <f>'[3]Yearly BTX'!AP41</f>
        <v>435599.39467457391</v>
      </c>
      <c r="EI41" s="129">
        <f>'[3]Yearly BTX'!AQ41</f>
        <v>430858.91397276404</v>
      </c>
      <c r="EJ41" s="129">
        <f>'[3]Yearly BTX'!AR41</f>
        <v>426118.43327095418</v>
      </c>
      <c r="EK41" s="129">
        <f>'[3]Yearly BTX'!AS41</f>
        <v>421377.95256914431</v>
      </c>
      <c r="EL41" s="129">
        <f>'[3]Yearly BTX'!AT41</f>
        <v>416637.47186733451</v>
      </c>
      <c r="EM41" s="129">
        <f>'[3]Yearly BTX'!AU41</f>
        <v>411896.99116552464</v>
      </c>
      <c r="EN41" s="129">
        <f>'[3]Yearly BTX'!AV41</f>
        <v>407156.51046371477</v>
      </c>
      <c r="EO41" s="129">
        <f>'[3]Yearly BTX'!AW41</f>
        <v>402416.02976190497</v>
      </c>
      <c r="EP41" s="129">
        <f>'[3]Yearly BTX'!AX41</f>
        <v>397675.54906009504</v>
      </c>
      <c r="EQ41" s="129">
        <f>'[3]Yearly BTX'!AY41</f>
        <v>392935.06835828518</v>
      </c>
      <c r="ER41" s="129">
        <f>'[3]Yearly BTX'!AZ41</f>
        <v>388194.58765647531</v>
      </c>
      <c r="ES41" s="129">
        <f>'[3]Yearly BTX'!BA41</f>
        <v>383454.10695466551</v>
      </c>
      <c r="ET41" s="129">
        <f>'[3]Yearly BTX'!BB41</f>
        <v>378713.62625285564</v>
      </c>
      <c r="EU41" s="129">
        <f>'[3]Yearly BTX'!BC41</f>
        <v>373973.14555104577</v>
      </c>
      <c r="EV41" s="129">
        <f>'[3]Yearly BTX'!BD41</f>
        <v>369232.66484923591</v>
      </c>
      <c r="EW41" s="129">
        <f>'[3]Yearly BTX'!BE41</f>
        <v>364348.53321706818</v>
      </c>
      <c r="EX41" s="129">
        <f>'[3]Yearly BTX'!BF41</f>
        <v>359464.40158490045</v>
      </c>
      <c r="EY41" s="129">
        <f>'[3]Yearly BTX'!BG41</f>
        <v>354580.26995273272</v>
      </c>
      <c r="EZ41" s="129">
        <f>'[3]Yearly BTX'!BH41</f>
        <v>349696.13832056499</v>
      </c>
      <c r="FA41" s="129">
        <f>'[3]Yearly BTX'!BI41</f>
        <v>344812.00668839732</v>
      </c>
      <c r="FB41" s="129">
        <f>'[3]Yearly BTX'!BJ41</f>
        <v>339927.87505622953</v>
      </c>
      <c r="FC41" s="129">
        <f>'[3]Yearly BTX'!BK41</f>
        <v>335043.7434240618</v>
      </c>
      <c r="FD41" s="129">
        <f>'[3]Yearly BTX'!BL41</f>
        <v>330159.61179189407</v>
      </c>
      <c r="FE41" s="129">
        <f>'[3]Yearly BTX'!BM41</f>
        <v>325275.48015972634</v>
      </c>
      <c r="FF41" s="129">
        <f>'[3]Yearly BTX'!BN41</f>
        <v>320391.34852755861</v>
      </c>
      <c r="FG41" s="187"/>
      <c r="FH41" s="129">
        <f t="shared" si="170"/>
        <v>1268798.3733790556</v>
      </c>
      <c r="FI41" s="129">
        <f t="shared" si="110"/>
        <v>1250384.0358630565</v>
      </c>
      <c r="FJ41" s="129">
        <f t="shared" si="111"/>
        <v>1232119.1974360996</v>
      </c>
      <c r="FK41" s="129">
        <f t="shared" si="112"/>
        <v>1214002.4520620732</v>
      </c>
      <c r="FL41" s="129">
        <f t="shared" si="113"/>
        <v>1196032.4059493376</v>
      </c>
      <c r="FM41" s="129">
        <f t="shared" si="114"/>
        <v>1178207.6774489728</v>
      </c>
      <c r="FN41" s="129">
        <f t="shared" si="115"/>
        <v>1160526.8969538463</v>
      </c>
      <c r="FO41" s="129">
        <f t="shared" si="116"/>
        <v>1142988.7067984934</v>
      </c>
      <c r="FP41" s="129">
        <f t="shared" si="117"/>
        <v>1125591.7611598046</v>
      </c>
      <c r="FQ41" s="129">
        <f t="shared" si="118"/>
        <v>1108334.7259585131</v>
      </c>
      <c r="FR41" s="129">
        <f t="shared" si="119"/>
        <v>1091216.2787614746</v>
      </c>
      <c r="FS41" s="129">
        <f t="shared" si="120"/>
        <v>1074235.1086847365</v>
      </c>
      <c r="FT41" s="129">
        <f t="shared" si="121"/>
        <v>1057389.9162973878</v>
      </c>
      <c r="FU41" s="129">
        <f t="shared" si="122"/>
        <v>1040679.4135261835</v>
      </c>
      <c r="FV41" s="129">
        <f t="shared" si="123"/>
        <v>1024102.3235609392</v>
      </c>
      <c r="FW41" s="129">
        <f t="shared" si="124"/>
        <v>1007657.3807606883</v>
      </c>
      <c r="FX41" s="129">
        <f t="shared" si="125"/>
        <v>991343.33056059596</v>
      </c>
      <c r="FY41" s="129">
        <f t="shared" si="126"/>
        <v>975158.92937962397</v>
      </c>
      <c r="FZ41" s="129">
        <f t="shared" si="127"/>
        <v>959102.94452894083</v>
      </c>
      <c r="GA41" s="129">
        <f t="shared" si="128"/>
        <v>943174.15412107261</v>
      </c>
      <c r="GB41" s="129">
        <f t="shared" si="129"/>
        <v>927371.34697978408</v>
      </c>
      <c r="GC41" s="129">
        <f t="shared" si="130"/>
        <v>911334.01280501904</v>
      </c>
      <c r="GD41" s="129">
        <f t="shared" si="131"/>
        <v>895423.2239559117</v>
      </c>
      <c r="GE41" s="129">
        <f t="shared" si="132"/>
        <v>879637.77053758886</v>
      </c>
      <c r="GF41" s="129">
        <f t="shared" si="133"/>
        <v>863976.4532899037</v>
      </c>
      <c r="GG41" s="129">
        <f t="shared" si="134"/>
        <v>848438.08349853149</v>
      </c>
      <c r="GH41" s="129">
        <f t="shared" si="135"/>
        <v>833021.48290678405</v>
      </c>
      <c r="GI41" s="129">
        <f t="shared" si="136"/>
        <v>817725.48362813937</v>
      </c>
      <c r="GJ41" s="129">
        <f t="shared" si="137"/>
        <v>802548.92805947585</v>
      </c>
      <c r="GK41" s="129">
        <f t="shared" si="138"/>
        <v>787490.66879501066</v>
      </c>
      <c r="GL41" s="129">
        <f t="shared" si="139"/>
        <v>772549.56854093331</v>
      </c>
    </row>
    <row r="42" spans="1:203" s="13" customFormat="1" outlineLevel="1">
      <c r="A42" s="374"/>
      <c r="B42" s="6" t="s">
        <v>89</v>
      </c>
      <c r="C42" s="7" t="s">
        <v>197</v>
      </c>
      <c r="D42" s="201">
        <f>'[2]Yearly BTX'!D42</f>
        <v>510418.95118389581</v>
      </c>
      <c r="E42" s="201">
        <f>'[2]Yearly BTX'!E42</f>
        <v>494727.57711359707</v>
      </c>
      <c r="F42" s="201">
        <f>'[2]Yearly BTX'!F42</f>
        <v>479227.11778738588</v>
      </c>
      <c r="G42" s="201">
        <f>'[2]Yearly BTX'!G42</f>
        <v>463915.69468365476</v>
      </c>
      <c r="H42" s="201">
        <f>'[2]Yearly BTX'!H42</f>
        <v>448791.4460533362</v>
      </c>
      <c r="I42" s="201">
        <f>'[2]Yearly BTX'!I42</f>
        <v>433852.52677829878</v>
      </c>
      <c r="J42" s="201">
        <f>'[2]Yearly BTX'!J42</f>
        <v>419097.10823089484</v>
      </c>
      <c r="K42" s="201">
        <f>'[2]Yearly BTX'!K42</f>
        <v>404523.37813465239</v>
      </c>
      <c r="L42" s="201">
        <f>'[2]Yearly BTX'!L42</f>
        <v>390129.54042610101</v>
      </c>
      <c r="M42" s="201">
        <f>'[2]Yearly BTX'!M42</f>
        <v>375913.81511772453</v>
      </c>
      <c r="N42" s="201">
        <f>'[2]Yearly BTX'!N42</f>
        <v>361874.43816202803</v>
      </c>
      <c r="O42" s="201">
        <f>'[2]Yearly BTX'!O42</f>
        <v>348009.6613167153</v>
      </c>
      <c r="P42" s="201">
        <f>'[2]Yearly BTX'!P42</f>
        <v>334317.75201096258</v>
      </c>
      <c r="Q42" s="201">
        <f>'[2]Yearly BTX'!Q42</f>
        <v>320796.99321278452</v>
      </c>
      <c r="R42" s="201">
        <f>'[2]Yearly BTX'!R42</f>
        <v>307445.68329748081</v>
      </c>
      <c r="S42" s="201">
        <f>'[2]Yearly BTX'!S42</f>
        <v>294262.13591715525</v>
      </c>
      <c r="T42" s="201">
        <f>'[2]Yearly BTX'!T42</f>
        <v>281244.67987130047</v>
      </c>
      <c r="U42" s="201">
        <f>'[2]Yearly BTX'!U42</f>
        <v>268391.65897843748</v>
      </c>
      <c r="V42" s="201">
        <f>'[2]Yearly BTX'!V42</f>
        <v>255701.43194880342</v>
      </c>
      <c r="W42" s="201">
        <f>'[2]Yearly BTX'!W42</f>
        <v>243172.37225807851</v>
      </c>
      <c r="X42" s="201">
        <f>'[2]Yearly BTX'!X42</f>
        <v>230802.86802214329</v>
      </c>
      <c r="Y42" s="201">
        <f>'[2]Yearly BTX'!Y42</f>
        <v>218269.15343482821</v>
      </c>
      <c r="Z42" s="201">
        <f>'[2]Yearly BTX'!Z42</f>
        <v>205896.22484131905</v>
      </c>
      <c r="AA42" s="201">
        <f>'[2]Yearly BTX'!AA42</f>
        <v>193682.46824402356</v>
      </c>
      <c r="AB42" s="201">
        <f>'[2]Yearly BTX'!AB42</f>
        <v>181626.28420813769</v>
      </c>
      <c r="AC42" s="201">
        <f>'[2]Yearly BTX'!AC42</f>
        <v>169726.08773789872</v>
      </c>
      <c r="AD42" s="201">
        <f>'[2]Yearly BTX'!AD42</f>
        <v>157980.3081538507</v>
      </c>
      <c r="AE42" s="201">
        <f>'[2]Yearly BTX'!AE42</f>
        <v>146387.38897111305</v>
      </c>
      <c r="AF42" s="201">
        <f>'[2]Yearly BTX'!AF42</f>
        <v>134945.78777864552</v>
      </c>
      <c r="AG42" s="201">
        <f>'[2]Yearly BTX'!AG42</f>
        <v>123653.97611950038</v>
      </c>
      <c r="AH42" s="201">
        <f>'[2]Yearly BTX'!AH42</f>
        <v>112510.43937205525</v>
      </c>
      <c r="AI42" s="201"/>
      <c r="AJ42" s="201">
        <f>'[3]Yearly BTX'!D42</f>
        <v>433459.0800517234</v>
      </c>
      <c r="AK42" s="201">
        <f>'[3]Yearly BTX'!E42</f>
        <v>423029.51501006063</v>
      </c>
      <c r="AL42" s="201">
        <f>'[3]Yearly BTX'!F42</f>
        <v>412599.94996839773</v>
      </c>
      <c r="AM42" s="201">
        <f>'[3]Yearly BTX'!G42</f>
        <v>402170.38492673496</v>
      </c>
      <c r="AN42" s="201">
        <f>'[3]Yearly BTX'!H42</f>
        <v>391740.81988507218</v>
      </c>
      <c r="AO42" s="201">
        <f>'[3]Yearly BTX'!I42</f>
        <v>381311.25484340941</v>
      </c>
      <c r="AP42" s="201">
        <f>'[3]Yearly BTX'!J42</f>
        <v>370881.68980174657</v>
      </c>
      <c r="AQ42" s="201">
        <f>'[3]Yearly BTX'!K42</f>
        <v>360452.12476008385</v>
      </c>
      <c r="AR42" s="201">
        <f>'[3]Yearly BTX'!L42</f>
        <v>350022.55971842096</v>
      </c>
      <c r="AS42" s="201">
        <f>'[3]Yearly BTX'!M42</f>
        <v>339592.99467675824</v>
      </c>
      <c r="AT42" s="201">
        <f>'[3]Yearly BTX'!N42</f>
        <v>329163.42963509547</v>
      </c>
      <c r="AU42" s="201">
        <f>'[3]Yearly BTX'!O42</f>
        <v>318733.86459343269</v>
      </c>
      <c r="AV42" s="201">
        <f>'[3]Yearly BTX'!P42</f>
        <v>308304.29955176992</v>
      </c>
      <c r="AW42" s="201">
        <f>'[3]Yearly BTX'!Q42</f>
        <v>297874.73451010708</v>
      </c>
      <c r="AX42" s="201">
        <f>'[3]Yearly BTX'!R42</f>
        <v>287445.16946844436</v>
      </c>
      <c r="AY42" s="201">
        <f>'[3]Yearly BTX'!S42</f>
        <v>277015.60442678153</v>
      </c>
      <c r="AZ42" s="201">
        <f>'[3]Yearly BTX'!T42</f>
        <v>266586.03938511875</v>
      </c>
      <c r="BA42" s="201">
        <f>'[3]Yearly BTX'!U42</f>
        <v>256156.47434345595</v>
      </c>
      <c r="BB42" s="201">
        <f>'[3]Yearly BTX'!V42</f>
        <v>245726.9093017932</v>
      </c>
      <c r="BC42" s="201">
        <f>'[3]Yearly BTX'!W42</f>
        <v>235297.34426013043</v>
      </c>
      <c r="BD42" s="201">
        <f>'[3]Yearly BTX'!X42</f>
        <v>224867.77921846759</v>
      </c>
      <c r="BE42" s="201">
        <f>'[3]Yearly BTX'!Y42</f>
        <v>214122.1667512999</v>
      </c>
      <c r="BF42" s="201">
        <f>'[3]Yearly BTX'!Z42</f>
        <v>203376.5542841322</v>
      </c>
      <c r="BG42" s="201">
        <f>'[3]Yearly BTX'!AA42</f>
        <v>192630.94181696442</v>
      </c>
      <c r="BH42" s="201">
        <f>'[3]Yearly BTX'!AB42</f>
        <v>181885.32934979672</v>
      </c>
      <c r="BI42" s="201">
        <f>'[3]Yearly BTX'!AC42</f>
        <v>171139.716882629</v>
      </c>
      <c r="BJ42" s="201">
        <f>'[3]Yearly BTX'!AD42</f>
        <v>160394.10441546125</v>
      </c>
      <c r="BK42" s="201">
        <f>'[3]Yearly BTX'!AE42</f>
        <v>149648.49194829358</v>
      </c>
      <c r="BL42" s="201">
        <f>'[3]Yearly BTX'!AF42</f>
        <v>138902.87948112586</v>
      </c>
      <c r="BM42" s="201">
        <f>'[3]Yearly BTX'!AG42</f>
        <v>128157.26701395818</v>
      </c>
      <c r="BN42" s="201">
        <f>'[3]Yearly BTX'!AH42</f>
        <v>117411.65454679042</v>
      </c>
      <c r="BP42" s="201">
        <f t="shared" si="171"/>
        <v>943878.03123561922</v>
      </c>
      <c r="BQ42" s="201">
        <f t="shared" si="140"/>
        <v>917757.0921236577</v>
      </c>
      <c r="BR42" s="201">
        <f t="shared" si="141"/>
        <v>891827.06775578368</v>
      </c>
      <c r="BS42" s="201">
        <f t="shared" si="142"/>
        <v>866086.07961038966</v>
      </c>
      <c r="BT42" s="201">
        <f t="shared" si="143"/>
        <v>840532.26593840844</v>
      </c>
      <c r="BU42" s="201">
        <f t="shared" si="144"/>
        <v>815163.78162170819</v>
      </c>
      <c r="BV42" s="201">
        <f t="shared" si="145"/>
        <v>789978.79803264141</v>
      </c>
      <c r="BW42" s="201">
        <f t="shared" si="146"/>
        <v>764975.50289473624</v>
      </c>
      <c r="BX42" s="201">
        <f t="shared" si="147"/>
        <v>740152.10014452203</v>
      </c>
      <c r="BY42" s="201">
        <f t="shared" si="148"/>
        <v>715506.80979448278</v>
      </c>
      <c r="BZ42" s="201">
        <f t="shared" si="149"/>
        <v>691037.8677971235</v>
      </c>
      <c r="CA42" s="201">
        <f t="shared" si="150"/>
        <v>666743.52591014793</v>
      </c>
      <c r="CB42" s="201">
        <f t="shared" si="151"/>
        <v>642622.05156273255</v>
      </c>
      <c r="CC42" s="201">
        <f t="shared" si="152"/>
        <v>618671.72772289161</v>
      </c>
      <c r="CD42" s="201">
        <f t="shared" si="153"/>
        <v>594890.85276592523</v>
      </c>
      <c r="CE42" s="201">
        <f t="shared" si="154"/>
        <v>571277.74034393672</v>
      </c>
      <c r="CF42" s="201">
        <f t="shared" si="155"/>
        <v>547830.71925641922</v>
      </c>
      <c r="CG42" s="201">
        <f t="shared" si="156"/>
        <v>524548.1333218934</v>
      </c>
      <c r="CH42" s="201">
        <f t="shared" si="157"/>
        <v>501428.34125059663</v>
      </c>
      <c r="CI42" s="201">
        <f t="shared" si="158"/>
        <v>478469.71651820897</v>
      </c>
      <c r="CJ42" s="201">
        <f t="shared" si="159"/>
        <v>455670.64724061091</v>
      </c>
      <c r="CK42" s="201">
        <f t="shared" si="160"/>
        <v>432391.32018612814</v>
      </c>
      <c r="CL42" s="201">
        <f t="shared" si="161"/>
        <v>409272.77912545123</v>
      </c>
      <c r="CM42" s="201">
        <f t="shared" si="162"/>
        <v>386313.41006098798</v>
      </c>
      <c r="CN42" s="201">
        <f t="shared" si="163"/>
        <v>363511.61355793441</v>
      </c>
      <c r="CO42" s="201">
        <f t="shared" si="164"/>
        <v>340865.80462052772</v>
      </c>
      <c r="CP42" s="201">
        <f t="shared" si="165"/>
        <v>318374.41256931191</v>
      </c>
      <c r="CQ42" s="201">
        <f t="shared" si="166"/>
        <v>296035.88091940666</v>
      </c>
      <c r="CR42" s="201">
        <f t="shared" si="167"/>
        <v>273848.66725977138</v>
      </c>
      <c r="CS42" s="201">
        <f t="shared" si="168"/>
        <v>251811.24313345854</v>
      </c>
      <c r="CT42" s="201">
        <f t="shared" si="169"/>
        <v>229922.09391884567</v>
      </c>
      <c r="CU42" s="201"/>
      <c r="CV42" s="201">
        <f>'[2]Yearly BTX'!AJ42</f>
        <v>510418.95118389581</v>
      </c>
      <c r="CW42" s="201">
        <f>'[2]Yearly BTX'!AK42</f>
        <v>501746.26675007504</v>
      </c>
      <c r="CX42" s="201">
        <f>'[2]Yearly BTX'!AL42</f>
        <v>493168.402559001</v>
      </c>
      <c r="CY42" s="201">
        <f>'[2]Yearly BTX'!AM42</f>
        <v>484684.46682807989</v>
      </c>
      <c r="CZ42" s="201">
        <f>'[2]Yearly BTX'!AN42</f>
        <v>476293.57554081053</v>
      </c>
      <c r="DA42" s="201">
        <f>'[2]Yearly BTX'!AO42</f>
        <v>467994.85238224798</v>
      </c>
      <c r="DB42" s="201">
        <f>'[2]Yearly BTX'!AP42</f>
        <v>459787.42867498676</v>
      </c>
      <c r="DC42" s="201">
        <f>'[2]Yearly BTX'!AQ42</f>
        <v>451670.44331566006</v>
      </c>
      <c r="DD42" s="201">
        <f>'[2]Yearly BTX'!AR42</f>
        <v>443643.04271195008</v>
      </c>
      <c r="DE42" s="201">
        <f>'[2]Yearly BTX'!AS42</f>
        <v>435704.3807201059</v>
      </c>
      <c r="DF42" s="201">
        <f>'[2]Yearly BTX'!AT42</f>
        <v>427853.61858296482</v>
      </c>
      <c r="DG42" s="201">
        <f>'[2]Yearly BTX'!AU42</f>
        <v>420089.92486847349</v>
      </c>
      <c r="DH42" s="201">
        <f>'[2]Yearly BTX'!AV42</f>
        <v>412412.47540870402</v>
      </c>
      <c r="DI42" s="201">
        <f>'[2]Yearly BTX'!AW42</f>
        <v>404820.45323936234</v>
      </c>
      <c r="DJ42" s="201">
        <f>'[2]Yearly BTX'!AX42</f>
        <v>397313.04853978392</v>
      </c>
      <c r="DK42" s="201">
        <f>'[2]Yearly BTX'!AY42</f>
        <v>389889.45857341407</v>
      </c>
      <c r="DL42" s="201">
        <f>'[2]Yearly BTX'!AZ42</f>
        <v>382548.88762876735</v>
      </c>
      <c r="DM42" s="201">
        <f>'[2]Yearly BTX'!BA42</f>
        <v>375290.54696086422</v>
      </c>
      <c r="DN42" s="201">
        <f>'[2]Yearly BTX'!BB42</f>
        <v>368113.65473314008</v>
      </c>
      <c r="DO42" s="201">
        <f>'[2]Yearly BTX'!BC42</f>
        <v>361017.43595982314</v>
      </c>
      <c r="DP42" s="201">
        <f>'[2]Yearly BTX'!BD42</f>
        <v>354001.12244877667</v>
      </c>
      <c r="DQ42" s="201">
        <f>'[2]Yearly BTX'!BE42</f>
        <v>346927.17049850756</v>
      </c>
      <c r="DR42" s="201">
        <f>'[2]Yearly BTX'!BF42</f>
        <v>339933.48029815429</v>
      </c>
      <c r="DS42" s="201">
        <f>'[2]Yearly BTX'!BG42</f>
        <v>333019.28446828783</v>
      </c>
      <c r="DT42" s="201">
        <f>'[2]Yearly BTX'!BH42</f>
        <v>326183.82237458607</v>
      </c>
      <c r="DU42" s="201">
        <f>'[2]Yearly BTX'!BI42</f>
        <v>319426.3400714462</v>
      </c>
      <c r="DV42" s="201">
        <f>'[2]Yearly BTX'!BJ42</f>
        <v>312746.09024605248</v>
      </c>
      <c r="DW42" s="201">
        <f>'[2]Yearly BTX'!BK42</f>
        <v>306142.3321628978</v>
      </c>
      <c r="DX42" s="201">
        <f>'[2]Yearly BTX'!BL42</f>
        <v>299614.33160875237</v>
      </c>
      <c r="DY42" s="201">
        <f>'[2]Yearly BTX'!BM42</f>
        <v>293161.3608380793</v>
      </c>
      <c r="DZ42" s="201">
        <f>'[2]Yearly BTX'!BN42</f>
        <v>286782.69851889001</v>
      </c>
      <c r="EB42" s="201">
        <f>'[3]Yearly BTX'!AJ42</f>
        <v>433459.0800517234</v>
      </c>
      <c r="EC42" s="201">
        <f>'[3]Yearly BTX'!AK42</f>
        <v>429031.02576118585</v>
      </c>
      <c r="ED42" s="201">
        <f>'[3]Yearly BTX'!AL42</f>
        <v>424602.97147064836</v>
      </c>
      <c r="EE42" s="201">
        <f>'[3]Yearly BTX'!AM42</f>
        <v>420174.91718011082</v>
      </c>
      <c r="EF42" s="201">
        <f>'[3]Yearly BTX'!AN42</f>
        <v>415746.86288957327</v>
      </c>
      <c r="EG42" s="201">
        <f>'[3]Yearly BTX'!AO42</f>
        <v>411318.80859903572</v>
      </c>
      <c r="EH42" s="201">
        <f>'[3]Yearly BTX'!AP42</f>
        <v>406890.75430849823</v>
      </c>
      <c r="EI42" s="201">
        <f>'[3]Yearly BTX'!AQ42</f>
        <v>402462.70001796068</v>
      </c>
      <c r="EJ42" s="201">
        <f>'[3]Yearly BTX'!AR42</f>
        <v>398034.64572742325</v>
      </c>
      <c r="EK42" s="201">
        <f>'[3]Yearly BTX'!AS42</f>
        <v>393606.5914368857</v>
      </c>
      <c r="EL42" s="201">
        <f>'[3]Yearly BTX'!AT42</f>
        <v>389178.53714634822</v>
      </c>
      <c r="EM42" s="201">
        <f>'[3]Yearly BTX'!AU42</f>
        <v>384750.48285581067</v>
      </c>
      <c r="EN42" s="201">
        <f>'[3]Yearly BTX'!AV42</f>
        <v>380322.42856527312</v>
      </c>
      <c r="EO42" s="201">
        <f>'[3]Yearly BTX'!AW42</f>
        <v>375894.37427473575</v>
      </c>
      <c r="EP42" s="201">
        <f>'[3]Yearly BTX'!AX42</f>
        <v>371466.31998419814</v>
      </c>
      <c r="EQ42" s="201">
        <f>'[3]Yearly BTX'!AY42</f>
        <v>367038.26569366059</v>
      </c>
      <c r="ER42" s="201">
        <f>'[3]Yearly BTX'!AZ42</f>
        <v>362610.2114031231</v>
      </c>
      <c r="ES42" s="201">
        <f>'[3]Yearly BTX'!BA42</f>
        <v>358182.15711258561</v>
      </c>
      <c r="ET42" s="201">
        <f>'[3]Yearly BTX'!BB42</f>
        <v>353754.10282204807</v>
      </c>
      <c r="EU42" s="201">
        <f>'[3]Yearly BTX'!BC42</f>
        <v>349326.04853151052</v>
      </c>
      <c r="EV42" s="201">
        <f>'[3]Yearly BTX'!BD42</f>
        <v>344897.99424097297</v>
      </c>
      <c r="EW42" s="201">
        <f>'[3]Yearly BTX'!BE42</f>
        <v>340335.75648708589</v>
      </c>
      <c r="EX42" s="201">
        <f>'[3]Yearly BTX'!BF42</f>
        <v>335773.51873319875</v>
      </c>
      <c r="EY42" s="201">
        <f>'[3]Yearly BTX'!BG42</f>
        <v>331211.28097931162</v>
      </c>
      <c r="EZ42" s="201">
        <f>'[3]Yearly BTX'!BH42</f>
        <v>326649.04322542448</v>
      </c>
      <c r="FA42" s="201">
        <f>'[3]Yearly BTX'!BI42</f>
        <v>322086.8054715374</v>
      </c>
      <c r="FB42" s="201">
        <f>'[3]Yearly BTX'!BJ42</f>
        <v>317524.56771765021</v>
      </c>
      <c r="FC42" s="201">
        <f>'[3]Yearly BTX'!BK42</f>
        <v>312962.32996376307</v>
      </c>
      <c r="FD42" s="201">
        <f>'[3]Yearly BTX'!BL42</f>
        <v>308400.09220987593</v>
      </c>
      <c r="FE42" s="201">
        <f>'[3]Yearly BTX'!BM42</f>
        <v>303837.8544559888</v>
      </c>
      <c r="FF42" s="201">
        <f>'[3]Yearly BTX'!BN42</f>
        <v>299275.61670210166</v>
      </c>
      <c r="FG42" s="201"/>
      <c r="FH42" s="201">
        <f t="shared" si="170"/>
        <v>943878.03123561922</v>
      </c>
      <c r="FI42" s="201">
        <f t="shared" si="110"/>
        <v>930777.29251126084</v>
      </c>
      <c r="FJ42" s="201">
        <f t="shared" si="111"/>
        <v>917771.37402964942</v>
      </c>
      <c r="FK42" s="201">
        <f t="shared" si="112"/>
        <v>904859.38400819071</v>
      </c>
      <c r="FL42" s="201">
        <f t="shared" si="113"/>
        <v>892040.4384303838</v>
      </c>
      <c r="FM42" s="201">
        <f t="shared" si="114"/>
        <v>879313.66098128376</v>
      </c>
      <c r="FN42" s="201">
        <f t="shared" si="115"/>
        <v>866678.18298348505</v>
      </c>
      <c r="FO42" s="201">
        <f t="shared" si="116"/>
        <v>854133.14333362074</v>
      </c>
      <c r="FP42" s="201">
        <f t="shared" si="117"/>
        <v>841677.68843937339</v>
      </c>
      <c r="FQ42" s="201">
        <f t="shared" si="118"/>
        <v>829310.9721569916</v>
      </c>
      <c r="FR42" s="201">
        <f t="shared" si="119"/>
        <v>817032.15572931303</v>
      </c>
      <c r="FS42" s="201">
        <f t="shared" si="120"/>
        <v>804840.4077242841</v>
      </c>
      <c r="FT42" s="201">
        <f t="shared" si="121"/>
        <v>792734.90397397708</v>
      </c>
      <c r="FU42" s="201">
        <f t="shared" si="122"/>
        <v>780714.82751409803</v>
      </c>
      <c r="FV42" s="201">
        <f t="shared" si="123"/>
        <v>768779.36852398212</v>
      </c>
      <c r="FW42" s="201">
        <f t="shared" si="124"/>
        <v>756927.72426707461</v>
      </c>
      <c r="FX42" s="201">
        <f t="shared" si="125"/>
        <v>745159.09903189051</v>
      </c>
      <c r="FY42" s="201">
        <f t="shared" si="126"/>
        <v>733472.70407344983</v>
      </c>
      <c r="FZ42" s="201">
        <f t="shared" si="127"/>
        <v>721867.75755518815</v>
      </c>
      <c r="GA42" s="201">
        <f t="shared" si="128"/>
        <v>710343.4844913336</v>
      </c>
      <c r="GB42" s="201">
        <f t="shared" si="129"/>
        <v>698899.11668974964</v>
      </c>
      <c r="GC42" s="201">
        <f t="shared" si="130"/>
        <v>687262.92698559351</v>
      </c>
      <c r="GD42" s="201">
        <f t="shared" si="131"/>
        <v>675706.99903135304</v>
      </c>
      <c r="GE42" s="201">
        <f t="shared" si="132"/>
        <v>664230.56544759939</v>
      </c>
      <c r="GF42" s="201">
        <f t="shared" si="133"/>
        <v>652832.86560001061</v>
      </c>
      <c r="GG42" s="201">
        <f t="shared" si="134"/>
        <v>641513.14554298366</v>
      </c>
      <c r="GH42" s="201">
        <f t="shared" si="135"/>
        <v>630270.65796370269</v>
      </c>
      <c r="GI42" s="201">
        <f t="shared" si="136"/>
        <v>619104.66212666081</v>
      </c>
      <c r="GJ42" s="201">
        <f t="shared" si="137"/>
        <v>608014.4238186283</v>
      </c>
      <c r="GK42" s="201">
        <f t="shared" si="138"/>
        <v>596999.2152940681</v>
      </c>
      <c r="GL42" s="201">
        <f t="shared" si="139"/>
        <v>586058.31522099162</v>
      </c>
    </row>
    <row r="43" spans="1:203" outlineLevel="1">
      <c r="A43" s="375"/>
      <c r="B43" s="1" t="s">
        <v>101</v>
      </c>
      <c r="C43" s="5" t="s">
        <v>197</v>
      </c>
      <c r="D43" s="141">
        <f>'[2]Yearly BTX'!D43</f>
        <v>124794.36789497873</v>
      </c>
      <c r="E43" s="141">
        <f>'[2]Yearly BTX'!E43</f>
        <v>120957.92118005046</v>
      </c>
      <c r="F43" s="141">
        <f>'[2]Yearly BTX'!F43</f>
        <v>117168.15197338276</v>
      </c>
      <c r="G43" s="141">
        <f>'[2]Yearly BTX'!G43</f>
        <v>113424.60098772535</v>
      </c>
      <c r="H43" s="141">
        <f>'[2]Yearly BTX'!H43</f>
        <v>109726.81303661321</v>
      </c>
      <c r="I43" s="141">
        <f>'[2]Yearly BTX'!I43</f>
        <v>106074.33699974534</v>
      </c>
      <c r="J43" s="141">
        <f>'[2]Yearly BTX'!J43</f>
        <v>102466.72578864494</v>
      </c>
      <c r="K43" s="141">
        <f>'[2]Yearly BTX'!K43</f>
        <v>98903.536312599521</v>
      </c>
      <c r="L43" s="141">
        <f>'[2]Yearly BTX'!L43</f>
        <v>95384.329444878022</v>
      </c>
      <c r="M43" s="141">
        <f>'[2]Yearly BTX'!M43</f>
        <v>91908.66998922365</v>
      </c>
      <c r="N43" s="141">
        <f>'[2]Yearly BTX'!N43</f>
        <v>88476.126646619115</v>
      </c>
      <c r="O43" s="141">
        <f>'[2]Yearly BTX'!O43</f>
        <v>85086.271982323204</v>
      </c>
      <c r="P43" s="141">
        <f>'[2]Yearly BTX'!P43</f>
        <v>81738.682393175739</v>
      </c>
      <c r="Q43" s="141">
        <f>'[2]Yearly BTX'!Q43</f>
        <v>78432.938075169033</v>
      </c>
      <c r="R43" s="141">
        <f>'[2]Yearly BTX'!R43</f>
        <v>75168.622991284152</v>
      </c>
      <c r="S43" s="141">
        <f>'[2]Yearly BTX'!S43</f>
        <v>71945.324839589011</v>
      </c>
      <c r="T43" s="141">
        <f>'[2]Yearly BTX'!T43</f>
        <v>68762.63502159706</v>
      </c>
      <c r="U43" s="141">
        <f>'[2]Yearly BTX'!U43</f>
        <v>65620.148610884018</v>
      </c>
      <c r="V43" s="141">
        <f>'[2]Yearly BTX'!V43</f>
        <v>62517.464321960768</v>
      </c>
      <c r="W43" s="141">
        <f>'[2]Yearly BTX'!W43</f>
        <v>59454.184479400319</v>
      </c>
      <c r="X43" s="141">
        <f>'[2]Yearly BTX'!X43</f>
        <v>56429.91498721674</v>
      </c>
      <c r="Y43" s="141">
        <f>'[2]Yearly BTX'!Y43</f>
        <v>53365.497050398153</v>
      </c>
      <c r="Z43" s="141">
        <f>'[2]Yearly BTX'!Z43</f>
        <v>50340.390323355066</v>
      </c>
      <c r="AA43" s="141">
        <f>'[2]Yearly BTX'!AA43</f>
        <v>47354.200193370118</v>
      </c>
      <c r="AB43" s="141">
        <f>'[2]Yearly BTX'!AB43</f>
        <v>44406.535608240229</v>
      </c>
      <c r="AC43" s="141">
        <f>'[2]Yearly BTX'!AC43</f>
        <v>41497.009046021187</v>
      </c>
      <c r="AD43" s="141">
        <f>'[2]Yearly BTX'!AD43</f>
        <v>38625.236485019792</v>
      </c>
      <c r="AE43" s="141">
        <f>'[2]Yearly BTX'!AE43</f>
        <v>35790.837374031296</v>
      </c>
      <c r="AF43" s="141">
        <f>'[2]Yearly BTX'!AF43</f>
        <v>32993.434602820336</v>
      </c>
      <c r="AG43" s="141">
        <f>'[2]Yearly BTX'!AG43</f>
        <v>30232.654472843398</v>
      </c>
      <c r="AH43" s="141">
        <f>'[2]Yearly BTX'!AH43</f>
        <v>27508.126668210898</v>
      </c>
      <c r="AI43" s="141"/>
      <c r="AJ43" s="141">
        <f>'[3]Yearly BTX'!D43</f>
        <v>18095.873434805668</v>
      </c>
      <c r="AK43" s="141">
        <f>'[3]Yearly BTX'!E43</f>
        <v>17660.464193980715</v>
      </c>
      <c r="AL43" s="141">
        <f>'[3]Yearly BTX'!F43</f>
        <v>17225.054953155763</v>
      </c>
      <c r="AM43" s="141">
        <f>'[3]Yearly BTX'!G43</f>
        <v>16789.645712330806</v>
      </c>
      <c r="AN43" s="141">
        <f>'[3]Yearly BTX'!H43</f>
        <v>16354.236471505856</v>
      </c>
      <c r="AO43" s="141">
        <f>'[3]Yearly BTX'!I43</f>
        <v>15918.827230680905</v>
      </c>
      <c r="AP43" s="141">
        <f>'[3]Yearly BTX'!J43</f>
        <v>15483.417989855947</v>
      </c>
      <c r="AQ43" s="141">
        <f>'[3]Yearly BTX'!K43</f>
        <v>15048.008749030996</v>
      </c>
      <c r="AR43" s="141">
        <f>'[3]Yearly BTX'!L43</f>
        <v>14612.599508206038</v>
      </c>
      <c r="AS43" s="141">
        <f>'[3]Yearly BTX'!M43</f>
        <v>14177.190267381087</v>
      </c>
      <c r="AT43" s="141">
        <f>'[3]Yearly BTX'!N43</f>
        <v>13741.781026556137</v>
      </c>
      <c r="AU43" s="141">
        <f>'[3]Yearly BTX'!O43</f>
        <v>13306.371785731182</v>
      </c>
      <c r="AV43" s="141">
        <f>'[3]Yearly BTX'!P43</f>
        <v>12870.962544906231</v>
      </c>
      <c r="AW43" s="141">
        <f>'[3]Yearly BTX'!Q43</f>
        <v>12435.553304081275</v>
      </c>
      <c r="AX43" s="141">
        <f>'[3]Yearly BTX'!R43</f>
        <v>12000.144063256323</v>
      </c>
      <c r="AY43" s="141">
        <f>'[3]Yearly BTX'!S43</f>
        <v>11564.73482243137</v>
      </c>
      <c r="AZ43" s="141">
        <f>'[3]Yearly BTX'!T43</f>
        <v>11129.325581606417</v>
      </c>
      <c r="BA43" s="141">
        <f>'[3]Yearly BTX'!U43</f>
        <v>10693.916340781461</v>
      </c>
      <c r="BB43" s="141">
        <f>'[3]Yearly BTX'!V43</f>
        <v>10258.507099956511</v>
      </c>
      <c r="BC43" s="141">
        <f>'[3]Yearly BTX'!W43</f>
        <v>9823.0978591315579</v>
      </c>
      <c r="BD43" s="141">
        <f>'[3]Yearly BTX'!X43</f>
        <v>9387.6886183066017</v>
      </c>
      <c r="BE43" s="141">
        <f>'[3]Yearly BTX'!Y43</f>
        <v>8939.0851580627132</v>
      </c>
      <c r="BF43" s="141">
        <f>'[3]Yearly BTX'!Z43</f>
        <v>8490.4816978188228</v>
      </c>
      <c r="BG43" s="141">
        <f>'[3]Yearly BTX'!AA43</f>
        <v>8041.8782375749279</v>
      </c>
      <c r="BH43" s="141">
        <f>'[3]Yearly BTX'!AB43</f>
        <v>7593.2747773310384</v>
      </c>
      <c r="BI43" s="141">
        <f>'[3]Yearly BTX'!AC43</f>
        <v>7144.6713170871462</v>
      </c>
      <c r="BJ43" s="141">
        <f>'[3]Yearly BTX'!AD43</f>
        <v>6696.067856843255</v>
      </c>
      <c r="BK43" s="141">
        <f>'[3]Yearly BTX'!AE43</f>
        <v>6247.4643965993646</v>
      </c>
      <c r="BL43" s="141">
        <f>'[3]Yearly BTX'!AF43</f>
        <v>5798.8609363554742</v>
      </c>
      <c r="BM43" s="141">
        <f>'[3]Yearly BTX'!AG43</f>
        <v>5350.2574761115839</v>
      </c>
      <c r="BN43" s="141">
        <f>'[3]Yearly BTX'!AH43</f>
        <v>4901.6540158676917</v>
      </c>
      <c r="BP43" s="141">
        <f t="shared" si="171"/>
        <v>142890.24132978439</v>
      </c>
      <c r="BQ43" s="141">
        <f t="shared" si="140"/>
        <v>138618.38537403118</v>
      </c>
      <c r="BR43" s="141">
        <f t="shared" si="141"/>
        <v>134393.20692653852</v>
      </c>
      <c r="BS43" s="141">
        <f t="shared" si="142"/>
        <v>130214.24670005616</v>
      </c>
      <c r="BT43" s="141">
        <f t="shared" si="143"/>
        <v>126081.04950811906</v>
      </c>
      <c r="BU43" s="141">
        <f t="shared" si="144"/>
        <v>121993.16423042625</v>
      </c>
      <c r="BV43" s="141">
        <f t="shared" si="145"/>
        <v>117950.14377850089</v>
      </c>
      <c r="BW43" s="141">
        <f t="shared" si="146"/>
        <v>113951.54506163052</v>
      </c>
      <c r="BX43" s="141">
        <f t="shared" si="147"/>
        <v>109996.92895308406</v>
      </c>
      <c r="BY43" s="141">
        <f t="shared" si="148"/>
        <v>106085.86025660473</v>
      </c>
      <c r="BZ43" s="141">
        <f t="shared" si="149"/>
        <v>102217.90767317526</v>
      </c>
      <c r="CA43" s="141">
        <f t="shared" si="150"/>
        <v>98392.64376805439</v>
      </c>
      <c r="CB43" s="141">
        <f t="shared" si="151"/>
        <v>94609.644938081969</v>
      </c>
      <c r="CC43" s="141">
        <f t="shared" si="152"/>
        <v>90868.491379250307</v>
      </c>
      <c r="CD43" s="141">
        <f t="shared" si="153"/>
        <v>87168.767054540469</v>
      </c>
      <c r="CE43" s="141">
        <f t="shared" si="154"/>
        <v>83510.059662020387</v>
      </c>
      <c r="CF43" s="141">
        <f t="shared" si="155"/>
        <v>79891.960603203479</v>
      </c>
      <c r="CG43" s="141">
        <f t="shared" si="156"/>
        <v>76314.064951665481</v>
      </c>
      <c r="CH43" s="141">
        <f t="shared" si="157"/>
        <v>72775.971421917275</v>
      </c>
      <c r="CI43" s="141">
        <f t="shared" si="158"/>
        <v>69277.282338531877</v>
      </c>
      <c r="CJ43" s="141">
        <f t="shared" si="159"/>
        <v>65817.603605523342</v>
      </c>
      <c r="CK43" s="141">
        <f t="shared" si="160"/>
        <v>62304.582208460866</v>
      </c>
      <c r="CL43" s="141">
        <f t="shared" si="161"/>
        <v>58830.872021173891</v>
      </c>
      <c r="CM43" s="141">
        <f t="shared" si="162"/>
        <v>55396.078430945046</v>
      </c>
      <c r="CN43" s="141">
        <f t="shared" si="163"/>
        <v>51999.810385571269</v>
      </c>
      <c r="CO43" s="141">
        <f t="shared" si="164"/>
        <v>48641.680363108331</v>
      </c>
      <c r="CP43" s="141">
        <f t="shared" si="165"/>
        <v>45321.304341863048</v>
      </c>
      <c r="CQ43" s="141">
        <f t="shared" si="166"/>
        <v>42038.301770630664</v>
      </c>
      <c r="CR43" s="141">
        <f t="shared" si="167"/>
        <v>38792.295539175808</v>
      </c>
      <c r="CS43" s="141">
        <f t="shared" si="168"/>
        <v>35582.911948954985</v>
      </c>
      <c r="CT43" s="141">
        <f t="shared" si="169"/>
        <v>32409.780684078589</v>
      </c>
      <c r="CU43" s="141"/>
      <c r="CV43" s="141">
        <f>'[2]Yearly BTX'!AJ43</f>
        <v>124794.36789497873</v>
      </c>
      <c r="CW43" s="141">
        <f>'[2]Yearly BTX'!AK43</f>
        <v>122673.94864063693</v>
      </c>
      <c r="CX43" s="141">
        <f>'[2]Yearly BTX'!AL43</f>
        <v>120576.71236613899</v>
      </c>
      <c r="CY43" s="141">
        <f>'[2]Yearly BTX'!AM43</f>
        <v>118502.44103599695</v>
      </c>
      <c r="CZ43" s="141">
        <f>'[2]Yearly BTX'!AN43</f>
        <v>116450.91851348583</v>
      </c>
      <c r="DA43" s="141">
        <f>'[2]Yearly BTX'!AO43</f>
        <v>114421.9305448649</v>
      </c>
      <c r="DB43" s="141">
        <f>'[2]Yearly BTX'!AP43</f>
        <v>112415.26474372596</v>
      </c>
      <c r="DC43" s="141">
        <f>'[2]Yearly BTX'!AQ43</f>
        <v>110430.71057546776</v>
      </c>
      <c r="DD43" s="141">
        <f>'[2]Yearly BTX'!AR43</f>
        <v>108468.05934189547</v>
      </c>
      <c r="DE43" s="141">
        <f>'[2]Yearly BTX'!AS43</f>
        <v>106527.10416594402</v>
      </c>
      <c r="DF43" s="141">
        <f>'[2]Yearly BTX'!AT43</f>
        <v>104607.63997652491</v>
      </c>
      <c r="DG43" s="141">
        <f>'[2]Yearly BTX'!AU43</f>
        <v>102709.46349349481</v>
      </c>
      <c r="DH43" s="141">
        <f>'[2]Yearly BTX'!AV43</f>
        <v>100832.37321274543</v>
      </c>
      <c r="DI43" s="141">
        <f>'[2]Yearly BTX'!AW43</f>
        <v>98976.169391413758</v>
      </c>
      <c r="DJ43" s="141">
        <f>'[2]Yearly BTX'!AX43</f>
        <v>97140.654033211191</v>
      </c>
      <c r="DK43" s="141">
        <f>'[2]Yearly BTX'!AY43</f>
        <v>95325.630873871531</v>
      </c>
      <c r="DL43" s="141">
        <f>'[2]Yearly BTX'!AZ43</f>
        <v>93530.905366715742</v>
      </c>
      <c r="DM43" s="141">
        <f>'[2]Yearly BTX'!BA43</f>
        <v>91756.284668333727</v>
      </c>
      <c r="DN43" s="141">
        <f>'[2]Yearly BTX'!BB43</f>
        <v>90001.577624381258</v>
      </c>
      <c r="DO43" s="141">
        <f>'[2]Yearly BTX'!BC43</f>
        <v>88266.594755491809</v>
      </c>
      <c r="DP43" s="141">
        <f>'[2]Yearly BTX'!BD43</f>
        <v>86551.148243301912</v>
      </c>
      <c r="DQ43" s="141">
        <f>'[2]Yearly BTX'!BE43</f>
        <v>84821.609478909086</v>
      </c>
      <c r="DR43" s="141">
        <f>'[2]Yearly BTX'!BF43</f>
        <v>83111.694230303925</v>
      </c>
      <c r="DS43" s="141">
        <f>'[2]Yearly BTX'!BG43</f>
        <v>81421.21487782507</v>
      </c>
      <c r="DT43" s="141">
        <f>'[2]Yearly BTX'!BH43</f>
        <v>79749.985450949302</v>
      </c>
      <c r="DU43" s="141">
        <f>'[2]Yearly BTX'!BI43</f>
        <v>78097.821614505025</v>
      </c>
      <c r="DV43" s="141">
        <f>'[2]Yearly BTX'!BJ43</f>
        <v>76464.540654997312</v>
      </c>
      <c r="DW43" s="141">
        <f>'[2]Yearly BTX'!BK43</f>
        <v>74849.961467043671</v>
      </c>
      <c r="DX43" s="141">
        <f>'[2]Yearly BTX'!BL43</f>
        <v>73253.904539919225</v>
      </c>
      <c r="DY43" s="141">
        <f>'[2]Yearly BTX'!BM43</f>
        <v>71676.191944211198</v>
      </c>
      <c r="DZ43" s="141">
        <f>'[2]Yearly BTX'!BN43</f>
        <v>70116.647318580799</v>
      </c>
      <c r="EB43" s="141">
        <f>'[3]Yearly BTX'!AJ43</f>
        <v>18095.873434805668</v>
      </c>
      <c r="EC43" s="141">
        <f>'[3]Yearly BTX'!AK43</f>
        <v>17911.012824677364</v>
      </c>
      <c r="ED43" s="141">
        <f>'[3]Yearly BTX'!AL43</f>
        <v>17726.15221454906</v>
      </c>
      <c r="EE43" s="141">
        <f>'[3]Yearly BTX'!AM43</f>
        <v>17541.291604420756</v>
      </c>
      <c r="EF43" s="141">
        <f>'[3]Yearly BTX'!AN43</f>
        <v>17356.430994292452</v>
      </c>
      <c r="EG43" s="141">
        <f>'[3]Yearly BTX'!AO43</f>
        <v>17171.570384164144</v>
      </c>
      <c r="EH43" s="141">
        <f>'[3]Yearly BTX'!AP43</f>
        <v>16986.70977403584</v>
      </c>
      <c r="EI43" s="141">
        <f>'[3]Yearly BTX'!AQ43</f>
        <v>16801.849163907536</v>
      </c>
      <c r="EJ43" s="141">
        <f>'[3]Yearly BTX'!AR43</f>
        <v>16616.988553779232</v>
      </c>
      <c r="EK43" s="141">
        <f>'[3]Yearly BTX'!AS43</f>
        <v>16432.127943650929</v>
      </c>
      <c r="EL43" s="141">
        <f>'[3]Yearly BTX'!AT43</f>
        <v>16247.267333522625</v>
      </c>
      <c r="EM43" s="141">
        <f>'[3]Yearly BTX'!AU43</f>
        <v>16062.406723394321</v>
      </c>
      <c r="EN43" s="141">
        <f>'[3]Yearly BTX'!AV43</f>
        <v>15877.546113266017</v>
      </c>
      <c r="EO43" s="141">
        <f>'[3]Yearly BTX'!AW43</f>
        <v>15692.685503137713</v>
      </c>
      <c r="EP43" s="141">
        <f>'[3]Yearly BTX'!AX43</f>
        <v>15507.824893009407</v>
      </c>
      <c r="EQ43" s="141">
        <f>'[3]Yearly BTX'!AY43</f>
        <v>15322.964282881103</v>
      </c>
      <c r="ER43" s="141">
        <f>'[3]Yearly BTX'!AZ43</f>
        <v>15138.103672752799</v>
      </c>
      <c r="ES43" s="141">
        <f>'[3]Yearly BTX'!BA43</f>
        <v>14953.243062624493</v>
      </c>
      <c r="ET43" s="141">
        <f>'[3]Yearly BTX'!BB43</f>
        <v>14768.382452496189</v>
      </c>
      <c r="EU43" s="141">
        <f>'[3]Yearly BTX'!BC43</f>
        <v>14583.521842367885</v>
      </c>
      <c r="EV43" s="141">
        <f>'[3]Yearly BTX'!BD43</f>
        <v>14398.661232239581</v>
      </c>
      <c r="EW43" s="141">
        <f>'[3]Yearly BTX'!BE43</f>
        <v>14208.198785440722</v>
      </c>
      <c r="EX43" s="141">
        <f>'[3]Yearly BTX'!BF43</f>
        <v>14017.736338641864</v>
      </c>
      <c r="EY43" s="141">
        <f>'[3]Yearly BTX'!BG43</f>
        <v>13827.273891843004</v>
      </c>
      <c r="EZ43" s="141">
        <f>'[3]Yearly BTX'!BH43</f>
        <v>13636.811445044144</v>
      </c>
      <c r="FA43" s="141">
        <f>'[3]Yearly BTX'!BI43</f>
        <v>13446.348998245288</v>
      </c>
      <c r="FB43" s="141">
        <f>'[3]Yearly BTX'!BJ43</f>
        <v>13255.886551446427</v>
      </c>
      <c r="FC43" s="141">
        <f>'[3]Yearly BTX'!BK43</f>
        <v>13065.424104647569</v>
      </c>
      <c r="FD43" s="141">
        <f>'[3]Yearly BTX'!BL43</f>
        <v>12874.961657848709</v>
      </c>
      <c r="FE43" s="141">
        <f>'[3]Yearly BTX'!BM43</f>
        <v>12684.49921104985</v>
      </c>
      <c r="FF43" s="141">
        <f>'[3]Yearly BTX'!BN43</f>
        <v>12494.036764250992</v>
      </c>
      <c r="FG43" s="141"/>
      <c r="FH43" s="141">
        <f t="shared" si="170"/>
        <v>142890.24132978439</v>
      </c>
      <c r="FI43" s="141">
        <f t="shared" si="110"/>
        <v>140584.96146531429</v>
      </c>
      <c r="FJ43" s="141">
        <f t="shared" si="111"/>
        <v>138302.86458068807</v>
      </c>
      <c r="FK43" s="141">
        <f t="shared" si="112"/>
        <v>136043.7326404177</v>
      </c>
      <c r="FL43" s="141">
        <f t="shared" si="113"/>
        <v>133807.34950777827</v>
      </c>
      <c r="FM43" s="141">
        <f t="shared" si="114"/>
        <v>131593.50092902905</v>
      </c>
      <c r="FN43" s="141">
        <f t="shared" si="115"/>
        <v>129401.9745177618</v>
      </c>
      <c r="FO43" s="141">
        <f t="shared" si="116"/>
        <v>127232.5597393753</v>
      </c>
      <c r="FP43" s="141">
        <f t="shared" si="117"/>
        <v>125085.0478956747</v>
      </c>
      <c r="FQ43" s="141">
        <f t="shared" si="118"/>
        <v>122959.23210959494</v>
      </c>
      <c r="FR43" s="141">
        <f t="shared" si="119"/>
        <v>120854.90731004754</v>
      </c>
      <c r="FS43" s="141">
        <f t="shared" si="120"/>
        <v>118771.87021688913</v>
      </c>
      <c r="FT43" s="141">
        <f t="shared" si="121"/>
        <v>116709.91932601144</v>
      </c>
      <c r="FU43" s="141">
        <f t="shared" si="122"/>
        <v>114668.85489455148</v>
      </c>
      <c r="FV43" s="141">
        <f t="shared" si="123"/>
        <v>112648.4789262206</v>
      </c>
      <c r="FW43" s="141">
        <f t="shared" si="124"/>
        <v>110648.59515675264</v>
      </c>
      <c r="FX43" s="141">
        <f t="shared" si="125"/>
        <v>108669.00903946854</v>
      </c>
      <c r="FY43" s="141">
        <f t="shared" si="126"/>
        <v>106709.52773095822</v>
      </c>
      <c r="FZ43" s="141">
        <f t="shared" si="127"/>
        <v>104769.96007687744</v>
      </c>
      <c r="GA43" s="141">
        <f t="shared" si="128"/>
        <v>102850.1165978597</v>
      </c>
      <c r="GB43" s="141">
        <f t="shared" si="129"/>
        <v>100949.80947554149</v>
      </c>
      <c r="GC43" s="141">
        <f t="shared" si="130"/>
        <v>99029.808264349806</v>
      </c>
      <c r="GD43" s="141">
        <f t="shared" si="131"/>
        <v>97129.430568945783</v>
      </c>
      <c r="GE43" s="141">
        <f t="shared" si="132"/>
        <v>95248.488769668067</v>
      </c>
      <c r="GF43" s="141">
        <f t="shared" si="133"/>
        <v>93386.796895993451</v>
      </c>
      <c r="GG43" s="141">
        <f t="shared" si="134"/>
        <v>91544.170612750313</v>
      </c>
      <c r="GH43" s="141">
        <f t="shared" si="135"/>
        <v>89720.427206443739</v>
      </c>
      <c r="GI43" s="141">
        <f t="shared" si="136"/>
        <v>87915.385571691237</v>
      </c>
      <c r="GJ43" s="141">
        <f t="shared" si="137"/>
        <v>86128.866197767929</v>
      </c>
      <c r="GK43" s="141">
        <f t="shared" si="138"/>
        <v>84360.69115526104</v>
      </c>
      <c r="GL43" s="141">
        <f t="shared" si="139"/>
        <v>82610.684082831795</v>
      </c>
    </row>
    <row r="44" spans="1:203" s="14" customFormat="1" outlineLevel="1">
      <c r="A44" s="376"/>
      <c r="B44" s="10" t="s">
        <v>102</v>
      </c>
      <c r="C44" s="62" t="s">
        <v>197</v>
      </c>
      <c r="D44" s="156">
        <f>'[2]Yearly BTX'!D44</f>
        <v>169542.77541474818</v>
      </c>
      <c r="E44" s="156">
        <f>'[2]Yearly BTX'!E44</f>
        <v>164330.66660926814</v>
      </c>
      <c r="F44" s="156">
        <f>'[2]Yearly BTX'!F44</f>
        <v>159181.97279946008</v>
      </c>
      <c r="G44" s="156">
        <f>'[2]Yearly BTX'!G44</f>
        <v>154096.070008165</v>
      </c>
      <c r="H44" s="156">
        <f>'[2]Yearly BTX'!H44</f>
        <v>149072.33982945723</v>
      </c>
      <c r="I44" s="156">
        <f>'[2]Yearly BTX'!I44</f>
        <v>144110.1693816084</v>
      </c>
      <c r="J44" s="156">
        <f>'[2]Yearly BTX'!J44</f>
        <v>139208.95126043441</v>
      </c>
      <c r="K44" s="156">
        <f>'[2]Yearly BTX'!K44</f>
        <v>134368.08349302236</v>
      </c>
      <c r="L44" s="156">
        <f>'[2]Yearly BTX'!L44</f>
        <v>129586.96949183391</v>
      </c>
      <c r="M44" s="156">
        <f>'[2]Yearly BTX'!M44</f>
        <v>124865.01800918317</v>
      </c>
      <c r="N44" s="156">
        <f>'[2]Yearly BTX'!N44</f>
        <v>120201.64309208481</v>
      </c>
      <c r="O44" s="156">
        <f>'[2]Yearly BTX'!O44</f>
        <v>115596.26403747058</v>
      </c>
      <c r="P44" s="156">
        <f>'[2]Yearly BTX'!P44</f>
        <v>111048.30534777064</v>
      </c>
      <c r="Q44" s="156">
        <f>'[2]Yearly BTX'!Q44</f>
        <v>106557.19668685696</v>
      </c>
      <c r="R44" s="156">
        <f>'[2]Yearly BTX'!R44</f>
        <v>102122.37283634616</v>
      </c>
      <c r="S44" s="156">
        <f>'[2]Yearly BTX'!S44</f>
        <v>97743.27365225862</v>
      </c>
      <c r="T44" s="156">
        <f>'[2]Yearly BTX'!T44</f>
        <v>93419.344022031059</v>
      </c>
      <c r="U44" s="156">
        <f>'[2]Yearly BTX'!U44</f>
        <v>89150.033821880148</v>
      </c>
      <c r="V44" s="156">
        <f>'[2]Yearly BTX'!V44</f>
        <v>84934.797874513752</v>
      </c>
      <c r="W44" s="156">
        <f>'[2]Yearly BTX'!W44</f>
        <v>80773.095907187642</v>
      </c>
      <c r="X44" s="156">
        <f>'[2]Yearly BTX'!X44</f>
        <v>76664.392510104401</v>
      </c>
      <c r="Y44" s="156">
        <f>'[2]Yearly BTX'!Y44</f>
        <v>72501.144353936092</v>
      </c>
      <c r="Z44" s="156">
        <f>'[2]Yearly BTX'!Z44</f>
        <v>68391.30350871195</v>
      </c>
      <c r="AA44" s="156">
        <f>'[2]Yearly BTX'!AA44</f>
        <v>64334.33386261508</v>
      </c>
      <c r="AB44" s="156">
        <f>'[2]Yearly BTX'!AB44</f>
        <v>60329.704141061811</v>
      </c>
      <c r="AC44" s="156">
        <f>'[2]Yearly BTX'!AC44</f>
        <v>56376.887865597557</v>
      </c>
      <c r="AD44" s="156">
        <f>'[2]Yearly BTX'!AD44</f>
        <v>52475.363313128662</v>
      </c>
      <c r="AE44" s="156">
        <f>'[2]Yearly BTX'!AE44</f>
        <v>48624.613475487793</v>
      </c>
      <c r="AF44" s="156">
        <f>'[2]Yearly BTX'!AF44</f>
        <v>44824.126019329946</v>
      </c>
      <c r="AG44" s="156">
        <f>'[2]Yearly BTX'!AG44</f>
        <v>41073.393246356682</v>
      </c>
      <c r="AH44" s="156">
        <f>'[2]Yearly BTX'!AH44</f>
        <v>37371.912053865854</v>
      </c>
      <c r="AI44" s="156"/>
      <c r="AJ44" s="156">
        <f>'[3]Yearly BTX'!D44</f>
        <v>12487.325398904024</v>
      </c>
      <c r="AK44" s="156">
        <f>'[3]Yearly BTX'!E44</f>
        <v>12186.864805417932</v>
      </c>
      <c r="AL44" s="156">
        <f>'[3]Yearly BTX'!F44</f>
        <v>11886.404211931836</v>
      </c>
      <c r="AM44" s="156">
        <f>'[3]Yearly BTX'!G44</f>
        <v>11585.943618445741</v>
      </c>
      <c r="AN44" s="156">
        <f>'[3]Yearly BTX'!H44</f>
        <v>11285.483024959647</v>
      </c>
      <c r="AO44" s="156">
        <f>'[3]Yearly BTX'!I44</f>
        <v>10985.022431473553</v>
      </c>
      <c r="AP44" s="156">
        <f>'[3]Yearly BTX'!J44</f>
        <v>10684.561837987458</v>
      </c>
      <c r="AQ44" s="156">
        <f>'[3]Yearly BTX'!K44</f>
        <v>10384.101244501364</v>
      </c>
      <c r="AR44" s="156">
        <f>'[3]Yearly BTX'!L44</f>
        <v>10083.640651015268</v>
      </c>
      <c r="AS44" s="156">
        <f>'[3]Yearly BTX'!M44</f>
        <v>9783.1800575291763</v>
      </c>
      <c r="AT44" s="156">
        <f>'[3]Yearly BTX'!N44</f>
        <v>9482.7194640430826</v>
      </c>
      <c r="AU44" s="156">
        <f>'[3]Yearly BTX'!O44</f>
        <v>9182.2588705569888</v>
      </c>
      <c r="AV44" s="156">
        <f>'[3]Yearly BTX'!P44</f>
        <v>8881.798277070895</v>
      </c>
      <c r="AW44" s="156">
        <f>'[3]Yearly BTX'!Q44</f>
        <v>8581.3376835847994</v>
      </c>
      <c r="AX44" s="156">
        <f>'[3]Yearly BTX'!R44</f>
        <v>8280.8770900987056</v>
      </c>
      <c r="AY44" s="156">
        <f>'[3]Yearly BTX'!S44</f>
        <v>7980.4164966126109</v>
      </c>
      <c r="AZ44" s="156">
        <f>'[3]Yearly BTX'!T44</f>
        <v>7679.9559031265162</v>
      </c>
      <c r="BA44" s="156">
        <f>'[3]Yearly BTX'!U44</f>
        <v>7379.4953096404215</v>
      </c>
      <c r="BB44" s="156">
        <f>'[3]Yearly BTX'!V44</f>
        <v>7079.0347161543277</v>
      </c>
      <c r="BC44" s="156">
        <f>'[3]Yearly BTX'!W44</f>
        <v>6778.5741226682339</v>
      </c>
      <c r="BD44" s="156">
        <f>'[3]Yearly BTX'!X44</f>
        <v>6478.1135291821392</v>
      </c>
      <c r="BE44" s="156">
        <f>'[3]Yearly BTX'!Y44</f>
        <v>6168.5480692267711</v>
      </c>
      <c r="BF44" s="156">
        <f>'[3]Yearly BTX'!Z44</f>
        <v>5858.9826092714002</v>
      </c>
      <c r="BG44" s="156">
        <f>'[3]Yearly BTX'!AA44</f>
        <v>5549.4171493160293</v>
      </c>
      <c r="BH44" s="156">
        <f>'[3]Yearly BTX'!AB44</f>
        <v>5239.8516893606593</v>
      </c>
      <c r="BI44" s="156">
        <f>'[3]Yearly BTX'!AC44</f>
        <v>4930.2862294052902</v>
      </c>
      <c r="BJ44" s="156">
        <f>'[3]Yearly BTX'!AD44</f>
        <v>4620.7207694499202</v>
      </c>
      <c r="BK44" s="156">
        <f>'[3]Yearly BTX'!AE44</f>
        <v>4311.1553094945511</v>
      </c>
      <c r="BL44" s="156">
        <f>'[3]Yearly BTX'!AF44</f>
        <v>4001.5898495391816</v>
      </c>
      <c r="BM44" s="156">
        <f>'[3]Yearly BTX'!AG44</f>
        <v>3692.0243895838121</v>
      </c>
      <c r="BN44" s="156">
        <f>'[3]Yearly BTX'!AH44</f>
        <v>3382.4589296284416</v>
      </c>
      <c r="BP44" s="156">
        <f t="shared" si="171"/>
        <v>182030.10081365221</v>
      </c>
      <c r="BQ44" s="156">
        <f t="shared" si="140"/>
        <v>176517.53141468606</v>
      </c>
      <c r="BR44" s="156">
        <f t="shared" si="141"/>
        <v>171068.37701139192</v>
      </c>
      <c r="BS44" s="156">
        <f t="shared" si="142"/>
        <v>165682.01362661074</v>
      </c>
      <c r="BT44" s="156">
        <f t="shared" si="143"/>
        <v>160357.82285441688</v>
      </c>
      <c r="BU44" s="156">
        <f t="shared" si="144"/>
        <v>155095.19181308197</v>
      </c>
      <c r="BV44" s="156">
        <f t="shared" si="145"/>
        <v>149893.51309842186</v>
      </c>
      <c r="BW44" s="156">
        <f t="shared" si="146"/>
        <v>144752.18473752373</v>
      </c>
      <c r="BX44" s="156">
        <f t="shared" si="147"/>
        <v>139670.61014284918</v>
      </c>
      <c r="BY44" s="156">
        <f t="shared" si="148"/>
        <v>134648.19806671236</v>
      </c>
      <c r="BZ44" s="156">
        <f t="shared" si="149"/>
        <v>129684.36255612789</v>
      </c>
      <c r="CA44" s="156">
        <f t="shared" si="150"/>
        <v>124778.52290802757</v>
      </c>
      <c r="CB44" s="156">
        <f t="shared" si="151"/>
        <v>119930.10362484153</v>
      </c>
      <c r="CC44" s="156">
        <f t="shared" si="152"/>
        <v>115138.53437044176</v>
      </c>
      <c r="CD44" s="156">
        <f t="shared" si="153"/>
        <v>110403.24992644486</v>
      </c>
      <c r="CE44" s="156">
        <f t="shared" si="154"/>
        <v>105723.69014887123</v>
      </c>
      <c r="CF44" s="156">
        <f t="shared" si="155"/>
        <v>101099.29992515757</v>
      </c>
      <c r="CG44" s="156">
        <f t="shared" si="156"/>
        <v>96529.529131520569</v>
      </c>
      <c r="CH44" s="156">
        <f t="shared" si="157"/>
        <v>92013.832590668084</v>
      </c>
      <c r="CI44" s="156">
        <f t="shared" si="158"/>
        <v>87551.670029855872</v>
      </c>
      <c r="CJ44" s="156">
        <f t="shared" si="159"/>
        <v>83142.506039286542</v>
      </c>
      <c r="CK44" s="156">
        <f t="shared" si="160"/>
        <v>78669.692423162865</v>
      </c>
      <c r="CL44" s="156">
        <f t="shared" si="161"/>
        <v>74250.286117983356</v>
      </c>
      <c r="CM44" s="156">
        <f t="shared" si="162"/>
        <v>69883.751011931105</v>
      </c>
      <c r="CN44" s="156">
        <f t="shared" si="163"/>
        <v>65569.555830422469</v>
      </c>
      <c r="CO44" s="156">
        <f t="shared" si="164"/>
        <v>61307.174095002847</v>
      </c>
      <c r="CP44" s="156">
        <f t="shared" si="165"/>
        <v>57096.084082578585</v>
      </c>
      <c r="CQ44" s="156">
        <f t="shared" si="166"/>
        <v>52935.768784982341</v>
      </c>
      <c r="CR44" s="156">
        <f t="shared" si="167"/>
        <v>48825.715868869127</v>
      </c>
      <c r="CS44" s="156">
        <f t="shared" si="168"/>
        <v>44765.417635940496</v>
      </c>
      <c r="CT44" s="156">
        <f t="shared" si="169"/>
        <v>40754.370983494293</v>
      </c>
      <c r="CU44" s="156"/>
      <c r="CV44" s="156">
        <f>'[2]Yearly BTX'!AJ44</f>
        <v>169542.77541474818</v>
      </c>
      <c r="CW44" s="156">
        <f>'[2]Yearly BTX'!AK44</f>
        <v>166662.02228872152</v>
      </c>
      <c r="CX44" s="156">
        <f>'[2]Yearly BTX'!AL44</f>
        <v>163812.76502914631</v>
      </c>
      <c r="CY44" s="156">
        <f>'[2]Yearly BTX'!AM44</f>
        <v>160994.7074179929</v>
      </c>
      <c r="CZ44" s="156">
        <f>'[2]Yearly BTX'!AN44</f>
        <v>158207.55581684766</v>
      </c>
      <c r="DA44" s="156">
        <f>'[2]Yearly BTX'!AO44</f>
        <v>155451.01914547622</v>
      </c>
      <c r="DB44" s="156">
        <f>'[2]Yearly BTX'!AP44</f>
        <v>152724.80886055966</v>
      </c>
      <c r="DC44" s="156">
        <f>'[2]Yearly BTX'!AQ44</f>
        <v>150028.63893460151</v>
      </c>
      <c r="DD44" s="156">
        <f>'[2]Yearly BTX'!AR44</f>
        <v>147362.22583500508</v>
      </c>
      <c r="DE44" s="156">
        <f>'[2]Yearly BTX'!AS44</f>
        <v>144725.28850331905</v>
      </c>
      <c r="DF44" s="156">
        <f>'[2]Yearly BTX'!AT44</f>
        <v>142117.54833465049</v>
      </c>
      <c r="DG44" s="156">
        <f>'[2]Yearly BTX'!AU44</f>
        <v>139538.72915724371</v>
      </c>
      <c r="DH44" s="156">
        <f>'[2]Yearly BTX'!AV44</f>
        <v>136988.55721222356</v>
      </c>
      <c r="DI44" s="156">
        <f>'[2]Yearly BTX'!AW44</f>
        <v>134466.76113350247</v>
      </c>
      <c r="DJ44" s="156">
        <f>'[2]Yearly BTX'!AX44</f>
        <v>131973.071927849</v>
      </c>
      <c r="DK44" s="156">
        <f>'[2]Yearly BTX'!AY44</f>
        <v>129507.22295511766</v>
      </c>
      <c r="DL44" s="156">
        <f>'[2]Yearly BTX'!AZ44</f>
        <v>127068.94990863767</v>
      </c>
      <c r="DM44" s="156">
        <f>'[2]Yearly BTX'!BA44</f>
        <v>124657.9907957605</v>
      </c>
      <c r="DN44" s="156">
        <f>'[2]Yearly BTX'!BB44</f>
        <v>122274.08591856385</v>
      </c>
      <c r="DO44" s="156">
        <f>'[2]Yearly BTX'!BC44</f>
        <v>119916.97785471193</v>
      </c>
      <c r="DP44" s="156">
        <f>'[2]Yearly BTX'!BD44</f>
        <v>117586.41143846961</v>
      </c>
      <c r="DQ44" s="156">
        <f>'[2]Yearly BTX'!BE44</f>
        <v>115236.69961053421</v>
      </c>
      <c r="DR44" s="156">
        <f>'[2]Yearly BTX'!BF44</f>
        <v>112913.64784255307</v>
      </c>
      <c r="DS44" s="156">
        <f>'[2]Yearly BTX'!BG44</f>
        <v>110617.00123874329</v>
      </c>
      <c r="DT44" s="156">
        <f>'[2]Yearly BTX'!BH44</f>
        <v>108346.5071438033</v>
      </c>
      <c r="DU44" s="156">
        <f>'[2]Yearly BTX'!BI44</f>
        <v>106101.91512418292</v>
      </c>
      <c r="DV44" s="156">
        <f>'[2]Yearly BTX'!BJ44</f>
        <v>103882.97694950475</v>
      </c>
      <c r="DW44" s="156">
        <f>'[2]Yearly BTX'!BK44</f>
        <v>101689.44657413622</v>
      </c>
      <c r="DX44" s="156">
        <f>'[2]Yearly BTX'!BL44</f>
        <v>99521.080118910177</v>
      </c>
      <c r="DY44" s="156">
        <f>'[2]Yearly BTX'!BM44</f>
        <v>97377.635852993815</v>
      </c>
      <c r="DZ44" s="156">
        <f>'[2]Yearly BTX'!BN44</f>
        <v>95258.874175903984</v>
      </c>
      <c r="EB44" s="156">
        <f>'[3]Yearly BTX'!AJ44</f>
        <v>12487.325398904024</v>
      </c>
      <c r="EC44" s="156">
        <f>'[3]Yearly BTX'!AK44</f>
        <v>12359.759597759987</v>
      </c>
      <c r="ED44" s="156">
        <f>'[3]Yearly BTX'!AL44</f>
        <v>12232.193796615953</v>
      </c>
      <c r="EE44" s="156">
        <f>'[3]Yearly BTX'!AM44</f>
        <v>12104.627995471916</v>
      </c>
      <c r="EF44" s="156">
        <f>'[3]Yearly BTX'!AN44</f>
        <v>11977.062194327878</v>
      </c>
      <c r="EG44" s="156">
        <f>'[3]Yearly BTX'!AO44</f>
        <v>11849.496393183841</v>
      </c>
      <c r="EH44" s="156">
        <f>'[3]Yearly BTX'!AP44</f>
        <v>11721.930592039807</v>
      </c>
      <c r="EI44" s="156">
        <f>'[3]Yearly BTX'!AQ44</f>
        <v>11594.364790895768</v>
      </c>
      <c r="EJ44" s="156">
        <f>'[3]Yearly BTX'!AR44</f>
        <v>11466.798989751733</v>
      </c>
      <c r="EK44" s="156">
        <f>'[3]Yearly BTX'!AS44</f>
        <v>11339.233188607697</v>
      </c>
      <c r="EL44" s="156">
        <f>'[3]Yearly BTX'!AT44</f>
        <v>11211.66738746366</v>
      </c>
      <c r="EM44" s="156">
        <f>'[3]Yearly BTX'!AU44</f>
        <v>11084.101586319624</v>
      </c>
      <c r="EN44" s="156">
        <f>'[3]Yearly BTX'!AV44</f>
        <v>10956.535785175589</v>
      </c>
      <c r="EO44" s="156">
        <f>'[3]Yearly BTX'!AW44</f>
        <v>10828.969984031555</v>
      </c>
      <c r="EP44" s="156">
        <f>'[3]Yearly BTX'!AX44</f>
        <v>10701.404182887516</v>
      </c>
      <c r="EQ44" s="156">
        <f>'[3]Yearly BTX'!AY44</f>
        <v>10573.838381743479</v>
      </c>
      <c r="ER44" s="156">
        <f>'[3]Yearly BTX'!AZ44</f>
        <v>10446.272580599441</v>
      </c>
      <c r="ES44" s="156">
        <f>'[3]Yearly BTX'!BA44</f>
        <v>10318.706779455408</v>
      </c>
      <c r="ET44" s="156">
        <f>'[3]Yearly BTX'!BB44</f>
        <v>10191.14097831137</v>
      </c>
      <c r="EU44" s="156">
        <f>'[3]Yearly BTX'!BC44</f>
        <v>10063.575177167333</v>
      </c>
      <c r="EV44" s="156">
        <f>'[3]Yearly BTX'!BD44</f>
        <v>9936.0093760232976</v>
      </c>
      <c r="EW44" s="156">
        <f>'[3]Yearly BTX'!BE44</f>
        <v>9804.5779445415646</v>
      </c>
      <c r="EX44" s="156">
        <f>'[3]Yearly BTX'!BF44</f>
        <v>9673.1465130598281</v>
      </c>
      <c r="EY44" s="156">
        <f>'[3]Yearly BTX'!BG44</f>
        <v>9541.7150815780951</v>
      </c>
      <c r="EZ44" s="156">
        <f>'[3]Yearly BTX'!BH44</f>
        <v>9410.2836500963604</v>
      </c>
      <c r="FA44" s="156">
        <f>'[3]Yearly BTX'!BI44</f>
        <v>9278.8522186146274</v>
      </c>
      <c r="FB44" s="156">
        <f>'[3]Yearly BTX'!BJ44</f>
        <v>9147.4207871328927</v>
      </c>
      <c r="FC44" s="156">
        <f>'[3]Yearly BTX'!BK44</f>
        <v>9015.9893556511579</v>
      </c>
      <c r="FD44" s="156">
        <f>'[3]Yearly BTX'!BL44</f>
        <v>8884.5579241694231</v>
      </c>
      <c r="FE44" s="156">
        <f>'[3]Yearly BTX'!BM44</f>
        <v>8753.1264926876884</v>
      </c>
      <c r="FF44" s="156">
        <f>'[3]Yearly BTX'!BN44</f>
        <v>8621.6950612059536</v>
      </c>
      <c r="FG44" s="156"/>
      <c r="FH44" s="156">
        <f t="shared" si="170"/>
        <v>182030.10081365221</v>
      </c>
      <c r="FI44" s="156">
        <f t="shared" si="110"/>
        <v>179021.78188648151</v>
      </c>
      <c r="FJ44" s="156">
        <f t="shared" si="111"/>
        <v>176044.95882576227</v>
      </c>
      <c r="FK44" s="156">
        <f t="shared" si="112"/>
        <v>173099.33541346481</v>
      </c>
      <c r="FL44" s="156">
        <f t="shared" si="113"/>
        <v>170184.61801117554</v>
      </c>
      <c r="FM44" s="156">
        <f t="shared" si="114"/>
        <v>167300.51553866005</v>
      </c>
      <c r="FN44" s="156">
        <f t="shared" si="115"/>
        <v>164446.73945259946</v>
      </c>
      <c r="FO44" s="156">
        <f t="shared" si="116"/>
        <v>161623.00372549728</v>
      </c>
      <c r="FP44" s="156">
        <f t="shared" si="117"/>
        <v>158829.02482475681</v>
      </c>
      <c r="FQ44" s="156">
        <f t="shared" si="118"/>
        <v>156064.52169192676</v>
      </c>
      <c r="FR44" s="156">
        <f t="shared" si="119"/>
        <v>153329.21572211414</v>
      </c>
      <c r="FS44" s="156">
        <f t="shared" si="120"/>
        <v>150622.83074356333</v>
      </c>
      <c r="FT44" s="156">
        <f t="shared" si="121"/>
        <v>147945.09299739916</v>
      </c>
      <c r="FU44" s="156">
        <f t="shared" si="122"/>
        <v>145295.73111753401</v>
      </c>
      <c r="FV44" s="156">
        <f t="shared" si="123"/>
        <v>142674.47611073652</v>
      </c>
      <c r="FW44" s="156">
        <f t="shared" si="124"/>
        <v>140081.06133686114</v>
      </c>
      <c r="FX44" s="156">
        <f t="shared" si="125"/>
        <v>137515.22248923712</v>
      </c>
      <c r="FY44" s="156">
        <f t="shared" si="126"/>
        <v>134976.69757521592</v>
      </c>
      <c r="FZ44" s="156">
        <f t="shared" si="127"/>
        <v>132465.22689687522</v>
      </c>
      <c r="GA44" s="156">
        <f t="shared" si="128"/>
        <v>129980.55303187927</v>
      </c>
      <c r="GB44" s="156">
        <f t="shared" si="129"/>
        <v>127522.42081449291</v>
      </c>
      <c r="GC44" s="156">
        <f t="shared" si="130"/>
        <v>125041.27755507578</v>
      </c>
      <c r="GD44" s="156">
        <f t="shared" si="131"/>
        <v>122586.79435561289</v>
      </c>
      <c r="GE44" s="156">
        <f t="shared" si="132"/>
        <v>120158.71632032139</v>
      </c>
      <c r="GF44" s="156">
        <f t="shared" si="133"/>
        <v>117756.79079389967</v>
      </c>
      <c r="GG44" s="156">
        <f t="shared" si="134"/>
        <v>115380.76734279755</v>
      </c>
      <c r="GH44" s="156">
        <f t="shared" si="135"/>
        <v>113030.39773663765</v>
      </c>
      <c r="GI44" s="156">
        <f t="shared" si="136"/>
        <v>110705.43592978737</v>
      </c>
      <c r="GJ44" s="156">
        <f t="shared" si="137"/>
        <v>108405.6380430796</v>
      </c>
      <c r="GK44" s="156">
        <f t="shared" si="138"/>
        <v>106130.76234568151</v>
      </c>
      <c r="GL44" s="156">
        <f t="shared" si="139"/>
        <v>103880.56923710994</v>
      </c>
    </row>
    <row r="45" spans="1:203" outlineLevel="1">
      <c r="A45" s="1" t="s">
        <v>57</v>
      </c>
      <c r="B45" s="6" t="s">
        <v>50</v>
      </c>
      <c r="C45" s="7" t="s">
        <v>197</v>
      </c>
      <c r="D45" s="123">
        <f>'[2]Yearly BTX'!D45</f>
        <v>111056.034375</v>
      </c>
      <c r="E45" s="123">
        <f>'[2]Yearly BTX'!E45</f>
        <v>110295.78746304809</v>
      </c>
      <c r="F45" s="123">
        <f>'[2]Yearly BTX'!F45</f>
        <v>109540.74490915188</v>
      </c>
      <c r="G45" s="123">
        <f>'[2]Yearly BTX'!G45</f>
        <v>108790.8710862771</v>
      </c>
      <c r="H45" s="123">
        <f>'[2]Yearly BTX'!H45</f>
        <v>108046.13061127848</v>
      </c>
      <c r="I45" s="123">
        <f>'[2]Yearly BTX'!I45</f>
        <v>107306.48834323016</v>
      </c>
      <c r="J45" s="123">
        <f>'[2]Yearly BTX'!J45</f>
        <v>106571.90938176755</v>
      </c>
      <c r="K45" s="123">
        <f>'[2]Yearly BTX'!K45</f>
        <v>105842.35906544051</v>
      </c>
      <c r="L45" s="123">
        <f>'[2]Yearly BTX'!L45</f>
        <v>105117.8029700779</v>
      </c>
      <c r="M45" s="123">
        <f>'[2]Yearly BTX'!M45</f>
        <v>104398.20690716318</v>
      </c>
      <c r="N45" s="123">
        <f>'[2]Yearly BTX'!N45</f>
        <v>103683.5369222213</v>
      </c>
      <c r="O45" s="123">
        <f>'[2]Yearly BTX'!O45</f>
        <v>102973.75929321644</v>
      </c>
      <c r="P45" s="123">
        <f>'[2]Yearly BTX'!P45</f>
        <v>102268.84052896089</v>
      </c>
      <c r="Q45" s="123">
        <f>'[2]Yearly BTX'!Q45</f>
        <v>101568.74736753474</v>
      </c>
      <c r="R45" s="123">
        <f>'[2]Yearly BTX'!R45</f>
        <v>100873.4467747164</v>
      </c>
      <c r="S45" s="123">
        <f>'[2]Yearly BTX'!S45</f>
        <v>100182.90594242385</v>
      </c>
      <c r="T45" s="123">
        <f>'[2]Yearly BTX'!T45</f>
        <v>99497.092287166583</v>
      </c>
      <c r="U45" s="123">
        <f>'[2]Yearly BTX'!U45</f>
        <v>98815.973448508143</v>
      </c>
      <c r="V45" s="123">
        <f>'[2]Yearly BTX'!V45</f>
        <v>98139.517287539173</v>
      </c>
      <c r="W45" s="123">
        <f>'[2]Yearly BTX'!W45</f>
        <v>97467.691885360953</v>
      </c>
      <c r="X45" s="123">
        <f>'[2]Yearly BTX'!X45</f>
        <v>96800.465541579251</v>
      </c>
      <c r="Y45" s="123">
        <f>'[2]Yearly BTX'!Y45</f>
        <v>96137.806772808559</v>
      </c>
      <c r="Z45" s="123">
        <f>'[2]Yearly BTX'!Z45</f>
        <v>95479.684311186516</v>
      </c>
      <c r="AA45" s="123">
        <f>'[2]Yearly BTX'!AA45</f>
        <v>94826.067102898523</v>
      </c>
      <c r="AB45" s="123">
        <f>'[2]Yearly BTX'!AB45</f>
        <v>94176.924306712463</v>
      </c>
      <c r="AC45" s="123">
        <f>'[2]Yearly BTX'!AC45</f>
        <v>93532.225292523421</v>
      </c>
      <c r="AD45" s="123">
        <f>'[2]Yearly BTX'!AD45</f>
        <v>92891.939639908422</v>
      </c>
      <c r="AE45" s="123">
        <f>'[2]Yearly BTX'!AE45</f>
        <v>92256.037136690997</v>
      </c>
      <c r="AF45" s="123">
        <f>'[2]Yearly BTX'!AF45</f>
        <v>91624.48777751562</v>
      </c>
      <c r="AG45" s="123">
        <f>'[2]Yearly BTX'!AG45</f>
        <v>90997.26176243191</v>
      </c>
      <c r="AH45" s="123">
        <f>'[2]Yearly BTX'!AH45</f>
        <v>90374.329495488462</v>
      </c>
      <c r="AI45" s="187"/>
      <c r="AJ45" s="123">
        <f>'[3]Yearly BTX'!D45</f>
        <v>21819.41644865062</v>
      </c>
      <c r="AK45" s="123">
        <f>'[3]Yearly BTX'!E45</f>
        <v>21819.41644865062</v>
      </c>
      <c r="AL45" s="123">
        <f>'[3]Yearly BTX'!F45</f>
        <v>21819.41644865062</v>
      </c>
      <c r="AM45" s="123">
        <f>'[3]Yearly BTX'!G45</f>
        <v>21819.41644865062</v>
      </c>
      <c r="AN45" s="123">
        <f>'[3]Yearly BTX'!H45</f>
        <v>21819.41644865062</v>
      </c>
      <c r="AO45" s="123">
        <f>'[3]Yearly BTX'!I45</f>
        <v>21819.41644865062</v>
      </c>
      <c r="AP45" s="123">
        <f>'[3]Yearly BTX'!J45</f>
        <v>21819.41644865062</v>
      </c>
      <c r="AQ45" s="123">
        <f>'[3]Yearly BTX'!K45</f>
        <v>21819.41644865062</v>
      </c>
      <c r="AR45" s="123">
        <f>'[3]Yearly BTX'!L45</f>
        <v>21819.41644865062</v>
      </c>
      <c r="AS45" s="123">
        <f>'[3]Yearly BTX'!M45</f>
        <v>21819.41644865062</v>
      </c>
      <c r="AT45" s="123">
        <f>'[3]Yearly BTX'!N45</f>
        <v>21819.41644865062</v>
      </c>
      <c r="AU45" s="123">
        <f>'[3]Yearly BTX'!O45</f>
        <v>21819.41644865062</v>
      </c>
      <c r="AV45" s="123">
        <f>'[3]Yearly BTX'!P45</f>
        <v>21819.41644865062</v>
      </c>
      <c r="AW45" s="123">
        <f>'[3]Yearly BTX'!Q45</f>
        <v>21819.41644865062</v>
      </c>
      <c r="AX45" s="123">
        <f>'[3]Yearly BTX'!R45</f>
        <v>21819.41644865062</v>
      </c>
      <c r="AY45" s="123">
        <f>'[3]Yearly BTX'!S45</f>
        <v>21819.41644865062</v>
      </c>
      <c r="AZ45" s="123">
        <f>'[3]Yearly BTX'!T45</f>
        <v>21819.41644865062</v>
      </c>
      <c r="BA45" s="123">
        <f>'[3]Yearly BTX'!U45</f>
        <v>21819.41644865062</v>
      </c>
      <c r="BB45" s="123">
        <f>'[3]Yearly BTX'!V45</f>
        <v>21819.41644865062</v>
      </c>
      <c r="BC45" s="123">
        <f>'[3]Yearly BTX'!W45</f>
        <v>21819.41644865062</v>
      </c>
      <c r="BD45" s="123">
        <f>'[3]Yearly BTX'!X45</f>
        <v>21819.41644865062</v>
      </c>
      <c r="BE45" s="123">
        <f>'[3]Yearly BTX'!Y45</f>
        <v>21819.41644865062</v>
      </c>
      <c r="BF45" s="123">
        <f>'[3]Yearly BTX'!Z45</f>
        <v>21819.41644865062</v>
      </c>
      <c r="BG45" s="123">
        <f>'[3]Yearly BTX'!AA45</f>
        <v>21819.41644865062</v>
      </c>
      <c r="BH45" s="123">
        <f>'[3]Yearly BTX'!AB45</f>
        <v>21819.41644865062</v>
      </c>
      <c r="BI45" s="123">
        <f>'[3]Yearly BTX'!AC45</f>
        <v>21819.41644865062</v>
      </c>
      <c r="BJ45" s="123">
        <f>'[3]Yearly BTX'!AD45</f>
        <v>21819.41644865062</v>
      </c>
      <c r="BK45" s="123">
        <f>'[3]Yearly BTX'!AE45</f>
        <v>21819.41644865062</v>
      </c>
      <c r="BL45" s="123">
        <f>'[3]Yearly BTX'!AF45</f>
        <v>21819.41644865062</v>
      </c>
      <c r="BM45" s="123">
        <f>'[3]Yearly BTX'!AG45</f>
        <v>21819.41644865062</v>
      </c>
      <c r="BN45" s="123">
        <f>'[3]Yearly BTX'!AH45</f>
        <v>21819.41644865062</v>
      </c>
      <c r="BP45" s="123">
        <f t="shared" si="171"/>
        <v>132875.45082365064</v>
      </c>
      <c r="BQ45" s="123">
        <f t="shared" si="140"/>
        <v>132115.20391169871</v>
      </c>
      <c r="BR45" s="123">
        <f t="shared" si="141"/>
        <v>131360.16135780251</v>
      </c>
      <c r="BS45" s="123">
        <f t="shared" si="142"/>
        <v>130610.28753492772</v>
      </c>
      <c r="BT45" s="123">
        <f t="shared" si="143"/>
        <v>129865.5470599291</v>
      </c>
      <c r="BU45" s="123">
        <f t="shared" si="144"/>
        <v>129125.90479188078</v>
      </c>
      <c r="BV45" s="123">
        <f t="shared" si="145"/>
        <v>128391.32583041817</v>
      </c>
      <c r="BW45" s="123">
        <f t="shared" si="146"/>
        <v>127661.77551409113</v>
      </c>
      <c r="BX45" s="123">
        <f t="shared" si="147"/>
        <v>126937.21941872852</v>
      </c>
      <c r="BY45" s="123">
        <f t="shared" si="148"/>
        <v>126217.6233558138</v>
      </c>
      <c r="BZ45" s="123">
        <f t="shared" si="149"/>
        <v>125502.95337087192</v>
      </c>
      <c r="CA45" s="123">
        <f t="shared" si="150"/>
        <v>124793.17574186706</v>
      </c>
      <c r="CB45" s="123">
        <f t="shared" si="151"/>
        <v>124088.25697761151</v>
      </c>
      <c r="CC45" s="123">
        <f t="shared" si="152"/>
        <v>123388.16381618536</v>
      </c>
      <c r="CD45" s="123">
        <f t="shared" si="153"/>
        <v>122692.86322336702</v>
      </c>
      <c r="CE45" s="123">
        <f t="shared" si="154"/>
        <v>122002.32239107447</v>
      </c>
      <c r="CF45" s="123">
        <f t="shared" si="155"/>
        <v>121316.5087358172</v>
      </c>
      <c r="CG45" s="123">
        <f t="shared" si="156"/>
        <v>120635.38989715876</v>
      </c>
      <c r="CH45" s="123">
        <f t="shared" si="157"/>
        <v>119958.93373618979</v>
      </c>
      <c r="CI45" s="123">
        <f t="shared" si="158"/>
        <v>119287.10833401157</v>
      </c>
      <c r="CJ45" s="123">
        <f t="shared" si="159"/>
        <v>118619.88199022987</v>
      </c>
      <c r="CK45" s="123">
        <f t="shared" si="160"/>
        <v>117957.22322145918</v>
      </c>
      <c r="CL45" s="123">
        <f t="shared" si="161"/>
        <v>117299.10075983714</v>
      </c>
      <c r="CM45" s="123">
        <f t="shared" si="162"/>
        <v>116645.48355154914</v>
      </c>
      <c r="CN45" s="123">
        <f t="shared" si="163"/>
        <v>115996.34075536308</v>
      </c>
      <c r="CO45" s="123">
        <f t="shared" si="164"/>
        <v>115351.64174117404</v>
      </c>
      <c r="CP45" s="123">
        <f t="shared" si="165"/>
        <v>114711.35608855904</v>
      </c>
      <c r="CQ45" s="123">
        <f t="shared" si="166"/>
        <v>114075.45358534162</v>
      </c>
      <c r="CR45" s="123">
        <f t="shared" si="167"/>
        <v>113443.90422616624</v>
      </c>
      <c r="CS45" s="123">
        <f t="shared" si="168"/>
        <v>112816.67821108253</v>
      </c>
      <c r="CT45" s="123">
        <f t="shared" si="169"/>
        <v>112193.74594413908</v>
      </c>
      <c r="CU45" s="187"/>
      <c r="CV45" s="123">
        <f>'[2]Yearly BTX'!AJ45</f>
        <v>111056.034375</v>
      </c>
      <c r="CW45" s="123">
        <f>'[2]Yearly BTX'!AK45</f>
        <v>110295.78746304809</v>
      </c>
      <c r="CX45" s="123">
        <f>'[2]Yearly BTX'!AL45</f>
        <v>109540.74490915188</v>
      </c>
      <c r="CY45" s="123">
        <f>'[2]Yearly BTX'!AM45</f>
        <v>108790.8710862771</v>
      </c>
      <c r="CZ45" s="123">
        <f>'[2]Yearly BTX'!AN45</f>
        <v>108046.13061127848</v>
      </c>
      <c r="DA45" s="123">
        <f>'[2]Yearly BTX'!AO45</f>
        <v>107306.48834323016</v>
      </c>
      <c r="DB45" s="123">
        <f>'[2]Yearly BTX'!AP45</f>
        <v>106571.90938176755</v>
      </c>
      <c r="DC45" s="123">
        <f>'[2]Yearly BTX'!AQ45</f>
        <v>105842.35906544051</v>
      </c>
      <c r="DD45" s="123">
        <f>'[2]Yearly BTX'!AR45</f>
        <v>105117.8029700779</v>
      </c>
      <c r="DE45" s="123">
        <f>'[2]Yearly BTX'!AS45</f>
        <v>104398.20690716318</v>
      </c>
      <c r="DF45" s="123">
        <f>'[2]Yearly BTX'!AT45</f>
        <v>103683.5369222213</v>
      </c>
      <c r="DG45" s="123">
        <f>'[2]Yearly BTX'!AU45</f>
        <v>102973.75929321644</v>
      </c>
      <c r="DH45" s="123">
        <f>'[2]Yearly BTX'!AV45</f>
        <v>102268.84052896089</v>
      </c>
      <c r="DI45" s="123">
        <f>'[2]Yearly BTX'!AW45</f>
        <v>101568.74736753474</v>
      </c>
      <c r="DJ45" s="123">
        <f>'[2]Yearly BTX'!AX45</f>
        <v>100873.4467747164</v>
      </c>
      <c r="DK45" s="123">
        <f>'[2]Yearly BTX'!AY45</f>
        <v>100182.90594242385</v>
      </c>
      <c r="DL45" s="123">
        <f>'[2]Yearly BTX'!AZ45</f>
        <v>99497.092287166583</v>
      </c>
      <c r="DM45" s="123">
        <f>'[2]Yearly BTX'!BA45</f>
        <v>98815.973448508143</v>
      </c>
      <c r="DN45" s="123">
        <f>'[2]Yearly BTX'!BB45</f>
        <v>98139.517287539173</v>
      </c>
      <c r="DO45" s="123">
        <f>'[2]Yearly BTX'!BC45</f>
        <v>97467.691885360953</v>
      </c>
      <c r="DP45" s="123">
        <f>'[2]Yearly BTX'!BD45</f>
        <v>96800.465541579251</v>
      </c>
      <c r="DQ45" s="123">
        <f>'[2]Yearly BTX'!BE45</f>
        <v>96137.806772808559</v>
      </c>
      <c r="DR45" s="123">
        <f>'[2]Yearly BTX'!BF45</f>
        <v>95479.684311186516</v>
      </c>
      <c r="DS45" s="123">
        <f>'[2]Yearly BTX'!BG45</f>
        <v>94826.067102898523</v>
      </c>
      <c r="DT45" s="123">
        <f>'[2]Yearly BTX'!BH45</f>
        <v>94176.924306712463</v>
      </c>
      <c r="DU45" s="123">
        <f>'[2]Yearly BTX'!BI45</f>
        <v>93532.225292523421</v>
      </c>
      <c r="DV45" s="123">
        <f>'[2]Yearly BTX'!BJ45</f>
        <v>92891.939639908422</v>
      </c>
      <c r="DW45" s="123">
        <f>'[2]Yearly BTX'!BK45</f>
        <v>92256.037136690997</v>
      </c>
      <c r="DX45" s="123">
        <f>'[2]Yearly BTX'!BL45</f>
        <v>91624.48777751562</v>
      </c>
      <c r="DY45" s="123">
        <f>'[2]Yearly BTX'!BM45</f>
        <v>90997.26176243191</v>
      </c>
      <c r="DZ45" s="123">
        <f>'[2]Yearly BTX'!BN45</f>
        <v>90374.329495488462</v>
      </c>
      <c r="EB45" s="123">
        <f>'[3]Yearly BTX'!AJ45</f>
        <v>21819.41644865062</v>
      </c>
      <c r="EC45" s="123">
        <f>'[3]Yearly BTX'!AK45</f>
        <v>21819.41644865062</v>
      </c>
      <c r="ED45" s="123">
        <f>'[3]Yearly BTX'!AL45</f>
        <v>21819.41644865062</v>
      </c>
      <c r="EE45" s="123">
        <f>'[3]Yearly BTX'!AM45</f>
        <v>21819.41644865062</v>
      </c>
      <c r="EF45" s="123">
        <f>'[3]Yearly BTX'!AN45</f>
        <v>21819.41644865062</v>
      </c>
      <c r="EG45" s="123">
        <f>'[3]Yearly BTX'!AO45</f>
        <v>21819.41644865062</v>
      </c>
      <c r="EH45" s="123">
        <f>'[3]Yearly BTX'!AP45</f>
        <v>21819.41644865062</v>
      </c>
      <c r="EI45" s="123">
        <f>'[3]Yearly BTX'!AQ45</f>
        <v>21819.41644865062</v>
      </c>
      <c r="EJ45" s="123">
        <f>'[3]Yearly BTX'!AR45</f>
        <v>21819.41644865062</v>
      </c>
      <c r="EK45" s="123">
        <f>'[3]Yearly BTX'!AS45</f>
        <v>21819.41644865062</v>
      </c>
      <c r="EL45" s="123">
        <f>'[3]Yearly BTX'!AT45</f>
        <v>21819.41644865062</v>
      </c>
      <c r="EM45" s="123">
        <f>'[3]Yearly BTX'!AU45</f>
        <v>21819.41644865062</v>
      </c>
      <c r="EN45" s="123">
        <f>'[3]Yearly BTX'!AV45</f>
        <v>21819.41644865062</v>
      </c>
      <c r="EO45" s="123">
        <f>'[3]Yearly BTX'!AW45</f>
        <v>21819.41644865062</v>
      </c>
      <c r="EP45" s="123">
        <f>'[3]Yearly BTX'!AX45</f>
        <v>21819.41644865062</v>
      </c>
      <c r="EQ45" s="123">
        <f>'[3]Yearly BTX'!AY45</f>
        <v>21819.41644865062</v>
      </c>
      <c r="ER45" s="123">
        <f>'[3]Yearly BTX'!AZ45</f>
        <v>21819.41644865062</v>
      </c>
      <c r="ES45" s="123">
        <f>'[3]Yearly BTX'!BA45</f>
        <v>21819.41644865062</v>
      </c>
      <c r="ET45" s="123">
        <f>'[3]Yearly BTX'!BB45</f>
        <v>21819.41644865062</v>
      </c>
      <c r="EU45" s="123">
        <f>'[3]Yearly BTX'!BC45</f>
        <v>21819.41644865062</v>
      </c>
      <c r="EV45" s="123">
        <f>'[3]Yearly BTX'!BD45</f>
        <v>21819.41644865062</v>
      </c>
      <c r="EW45" s="123">
        <f>'[3]Yearly BTX'!BE45</f>
        <v>21819.41644865062</v>
      </c>
      <c r="EX45" s="123">
        <f>'[3]Yearly BTX'!BF45</f>
        <v>21819.41644865062</v>
      </c>
      <c r="EY45" s="123">
        <f>'[3]Yearly BTX'!BG45</f>
        <v>21819.41644865062</v>
      </c>
      <c r="EZ45" s="123">
        <f>'[3]Yearly BTX'!BH45</f>
        <v>21819.41644865062</v>
      </c>
      <c r="FA45" s="123">
        <f>'[3]Yearly BTX'!BI45</f>
        <v>21819.41644865062</v>
      </c>
      <c r="FB45" s="123">
        <f>'[3]Yearly BTX'!BJ45</f>
        <v>21819.41644865062</v>
      </c>
      <c r="FC45" s="123">
        <f>'[3]Yearly BTX'!BK45</f>
        <v>21819.41644865062</v>
      </c>
      <c r="FD45" s="123">
        <f>'[3]Yearly BTX'!BL45</f>
        <v>21819.41644865062</v>
      </c>
      <c r="FE45" s="123">
        <f>'[3]Yearly BTX'!BM45</f>
        <v>21819.41644865062</v>
      </c>
      <c r="FF45" s="123">
        <f>'[3]Yearly BTX'!BN45</f>
        <v>21819.41644865062</v>
      </c>
      <c r="FG45" s="187"/>
      <c r="FH45" s="123">
        <f t="shared" si="170"/>
        <v>132875.45082365064</v>
      </c>
      <c r="FI45" s="123">
        <f t="shared" si="110"/>
        <v>132115.20391169871</v>
      </c>
      <c r="FJ45" s="123">
        <f t="shared" si="111"/>
        <v>131360.16135780251</v>
      </c>
      <c r="FK45" s="123">
        <f t="shared" si="112"/>
        <v>130610.28753492772</v>
      </c>
      <c r="FL45" s="123">
        <f t="shared" si="113"/>
        <v>129865.5470599291</v>
      </c>
      <c r="FM45" s="123">
        <f t="shared" si="114"/>
        <v>129125.90479188078</v>
      </c>
      <c r="FN45" s="123">
        <f t="shared" si="115"/>
        <v>128391.32583041817</v>
      </c>
      <c r="FO45" s="123">
        <f t="shared" si="116"/>
        <v>127661.77551409113</v>
      </c>
      <c r="FP45" s="123">
        <f t="shared" si="117"/>
        <v>126937.21941872852</v>
      </c>
      <c r="FQ45" s="123">
        <f t="shared" si="118"/>
        <v>126217.6233558138</v>
      </c>
      <c r="FR45" s="123">
        <f t="shared" si="119"/>
        <v>125502.95337087192</v>
      </c>
      <c r="FS45" s="123">
        <f t="shared" si="120"/>
        <v>124793.17574186706</v>
      </c>
      <c r="FT45" s="123">
        <f t="shared" si="121"/>
        <v>124088.25697761151</v>
      </c>
      <c r="FU45" s="123">
        <f t="shared" si="122"/>
        <v>123388.16381618536</v>
      </c>
      <c r="FV45" s="123">
        <f t="shared" si="123"/>
        <v>122692.86322336702</v>
      </c>
      <c r="FW45" s="123">
        <f t="shared" si="124"/>
        <v>122002.32239107447</v>
      </c>
      <c r="FX45" s="123">
        <f t="shared" si="125"/>
        <v>121316.5087358172</v>
      </c>
      <c r="FY45" s="123">
        <f t="shared" si="126"/>
        <v>120635.38989715876</v>
      </c>
      <c r="FZ45" s="123">
        <f t="shared" si="127"/>
        <v>119958.93373618979</v>
      </c>
      <c r="GA45" s="123">
        <f t="shared" si="128"/>
        <v>119287.10833401157</v>
      </c>
      <c r="GB45" s="123">
        <f t="shared" si="129"/>
        <v>118619.88199022987</v>
      </c>
      <c r="GC45" s="123">
        <f t="shared" si="130"/>
        <v>117957.22322145918</v>
      </c>
      <c r="GD45" s="123">
        <f t="shared" si="131"/>
        <v>117299.10075983714</v>
      </c>
      <c r="GE45" s="123">
        <f t="shared" si="132"/>
        <v>116645.48355154914</v>
      </c>
      <c r="GF45" s="123">
        <f t="shared" si="133"/>
        <v>115996.34075536308</v>
      </c>
      <c r="GG45" s="123">
        <f t="shared" si="134"/>
        <v>115351.64174117404</v>
      </c>
      <c r="GH45" s="123">
        <f t="shared" si="135"/>
        <v>114711.35608855904</v>
      </c>
      <c r="GI45" s="123">
        <f t="shared" si="136"/>
        <v>114075.45358534162</v>
      </c>
      <c r="GJ45" s="123">
        <f t="shared" si="137"/>
        <v>113443.90422616624</v>
      </c>
      <c r="GK45" s="123">
        <f t="shared" si="138"/>
        <v>112816.67821108253</v>
      </c>
      <c r="GL45" s="123">
        <f t="shared" si="139"/>
        <v>112193.74594413908</v>
      </c>
    </row>
    <row r="46" spans="1:203" outlineLevel="1">
      <c r="B46" s="9" t="s">
        <v>58</v>
      </c>
      <c r="C46" s="5" t="s">
        <v>197</v>
      </c>
      <c r="D46" s="124">
        <f>'[2]Yearly BTX'!D46</f>
        <v>0</v>
      </c>
      <c r="E46" s="124">
        <f>'[2]Yearly BTX'!E46</f>
        <v>1930.1762806033414</v>
      </c>
      <c r="F46" s="124">
        <f>'[2]Yearly BTX'!F46</f>
        <v>3833.9260718203159</v>
      </c>
      <c r="G46" s="124">
        <f>'[2]Yearly BTX'!G46</f>
        <v>5711.5207320295467</v>
      </c>
      <c r="H46" s="124">
        <f>'[2]Yearly BTX'!H46</f>
        <v>7563.2291427894934</v>
      </c>
      <c r="I46" s="124">
        <f>'[2]Yearly BTX'!I46</f>
        <v>9389.3177300326388</v>
      </c>
      <c r="J46" s="124">
        <f>'[2]Yearly BTX'!J46</f>
        <v>11190.05048508559</v>
      </c>
      <c r="K46" s="124">
        <f>'[2]Yearly BTX'!K46</f>
        <v>12965.688985516461</v>
      </c>
      <c r="L46" s="124">
        <f>'[2]Yearly BTX'!L46</f>
        <v>14716.492415810906</v>
      </c>
      <c r="M46" s="124">
        <f>'[2]Yearly BTX'!M46</f>
        <v>16442.7175878782</v>
      </c>
      <c r="N46" s="124">
        <f>'[2]Yearly BTX'!N46</f>
        <v>18144.618961388725</v>
      </c>
      <c r="O46" s="124">
        <f>'[2]Yearly BTX'!O46</f>
        <v>18535.27667277896</v>
      </c>
      <c r="P46" s="124">
        <f>'[2]Yearly BTX'!P46</f>
        <v>18919.735497857764</v>
      </c>
      <c r="Q46" s="124">
        <f>'[2]Yearly BTX'!Q46</f>
        <v>19298.0619998316</v>
      </c>
      <c r="R46" s="124">
        <f>'[2]Yearly BTX'!R46</f>
        <v>19670.322121069697</v>
      </c>
      <c r="S46" s="124">
        <f>'[2]Yearly BTX'!S46</f>
        <v>20036.581188484772</v>
      </c>
      <c r="T46" s="124">
        <f>'[2]Yearly BTX'!T46</f>
        <v>20396.903918869149</v>
      </c>
      <c r="U46" s="124">
        <f>'[2]Yearly BTX'!U46</f>
        <v>20751.354424186709</v>
      </c>
      <c r="V46" s="124">
        <f>'[2]Yearly BTX'!V46</f>
        <v>21099.99621682092</v>
      </c>
      <c r="W46" s="124">
        <f>'[2]Yearly BTX'!W46</f>
        <v>21442.892214779411</v>
      </c>
      <c r="X46" s="124">
        <f>'[2]Yearly BTX'!X46</f>
        <v>21780.104746855333</v>
      </c>
      <c r="Y46" s="124">
        <f>'[2]Yearly BTX'!Y46</f>
        <v>21871.351040813948</v>
      </c>
      <c r="Z46" s="124">
        <f>'[2]Yearly BTX'!Z46</f>
        <v>21960.327391572901</v>
      </c>
      <c r="AA46" s="124">
        <f>'[2]Yearly BTX'!AA46</f>
        <v>22047.060601423909</v>
      </c>
      <c r="AB46" s="124">
        <f>'[2]Yearly BTX'!AB46</f>
        <v>22131.577212077431</v>
      </c>
      <c r="AC46" s="124">
        <f>'[2]Yearly BTX'!AC46</f>
        <v>22213.903506974311</v>
      </c>
      <c r="AD46" s="124">
        <f>'[2]Yearly BTX'!AD46</f>
        <v>22294.065513578022</v>
      </c>
      <c r="AE46" s="124">
        <f>'[2]Yearly BTX'!AE46</f>
        <v>22372.089005647566</v>
      </c>
      <c r="AF46" s="124">
        <f>'[2]Yearly BTX'!AF46</f>
        <v>22447.999505491327</v>
      </c>
      <c r="AG46" s="124">
        <f>'[2]Yearly BTX'!AG46</f>
        <v>22521.822286201899</v>
      </c>
      <c r="AH46" s="124">
        <f>'[2]Yearly BTX'!AH46</f>
        <v>22593.582373872116</v>
      </c>
      <c r="AI46" s="187"/>
      <c r="AJ46" s="124">
        <f>'[3]Yearly BTX'!D46</f>
        <v>0</v>
      </c>
      <c r="AK46" s="124">
        <f>'[3]Yearly BTX'!E46</f>
        <v>381.83978785138584</v>
      </c>
      <c r="AL46" s="124">
        <f>'[3]Yearly BTX'!F46</f>
        <v>763.67957570277167</v>
      </c>
      <c r="AM46" s="124">
        <f>'[3]Yearly BTX'!G46</f>
        <v>1145.5193635541575</v>
      </c>
      <c r="AN46" s="124">
        <f>'[3]Yearly BTX'!H46</f>
        <v>1527.3591514055433</v>
      </c>
      <c r="AO46" s="124">
        <f>'[3]Yearly BTX'!I46</f>
        <v>1909.1989392569292</v>
      </c>
      <c r="AP46" s="124">
        <f>'[3]Yearly BTX'!J46</f>
        <v>2291.038727108315</v>
      </c>
      <c r="AQ46" s="124">
        <f>'[3]Yearly BTX'!K46</f>
        <v>2672.8785149597011</v>
      </c>
      <c r="AR46" s="124">
        <f>'[3]Yearly BTX'!L46</f>
        <v>3054.7183028110867</v>
      </c>
      <c r="AS46" s="124">
        <f>'[3]Yearly BTX'!M46</f>
        <v>3436.5580906624723</v>
      </c>
      <c r="AT46" s="124">
        <f>'[3]Yearly BTX'!N46</f>
        <v>3818.3978785138584</v>
      </c>
      <c r="AU46" s="124">
        <f>'[3]Yearly BTX'!O46</f>
        <v>3927.4949607571116</v>
      </c>
      <c r="AV46" s="124">
        <f>'[3]Yearly BTX'!P46</f>
        <v>4036.5920430003648</v>
      </c>
      <c r="AW46" s="124">
        <f>'[3]Yearly BTX'!Q46</f>
        <v>4145.689125243618</v>
      </c>
      <c r="AX46" s="124">
        <f>'[3]Yearly BTX'!R46</f>
        <v>4254.7862074868708</v>
      </c>
      <c r="AY46" s="124">
        <f>'[3]Yearly BTX'!S46</f>
        <v>4363.8832897301245</v>
      </c>
      <c r="AZ46" s="124">
        <f>'[3]Yearly BTX'!T46</f>
        <v>4472.9803719733764</v>
      </c>
      <c r="BA46" s="124">
        <f>'[3]Yearly BTX'!U46</f>
        <v>4582.07745421663</v>
      </c>
      <c r="BB46" s="124">
        <f>'[3]Yearly BTX'!V46</f>
        <v>4691.1745364598828</v>
      </c>
      <c r="BC46" s="124">
        <f>'[3]Yearly BTX'!W46</f>
        <v>4800.2716187031365</v>
      </c>
      <c r="BD46" s="124">
        <f>'[3]Yearly BTX'!X46</f>
        <v>4909.3687009463893</v>
      </c>
      <c r="BE46" s="124">
        <f>'[3]Yearly BTX'!Y46</f>
        <v>4963.9172420680161</v>
      </c>
      <c r="BF46" s="124">
        <f>'[3]Yearly BTX'!Z46</f>
        <v>5018.4657831896429</v>
      </c>
      <c r="BG46" s="124">
        <f>'[3]Yearly BTX'!AA46</f>
        <v>5073.0143243112698</v>
      </c>
      <c r="BH46" s="124">
        <f>'[3]Yearly BTX'!AB46</f>
        <v>5127.5628654328957</v>
      </c>
      <c r="BI46" s="124">
        <f>'[3]Yearly BTX'!AC46</f>
        <v>5182.1114065545216</v>
      </c>
      <c r="BJ46" s="124">
        <f>'[3]Yearly BTX'!AD46</f>
        <v>5236.6599476761485</v>
      </c>
      <c r="BK46" s="124">
        <f>'[3]Yearly BTX'!AE46</f>
        <v>5291.2084887977753</v>
      </c>
      <c r="BL46" s="124">
        <f>'[3]Yearly BTX'!AF46</f>
        <v>5345.7570299194022</v>
      </c>
      <c r="BM46" s="124">
        <f>'[3]Yearly BTX'!AG46</f>
        <v>5400.3055710410281</v>
      </c>
      <c r="BN46" s="124">
        <f>'[3]Yearly BTX'!AH46</f>
        <v>5454.8541121626549</v>
      </c>
      <c r="BP46" s="124">
        <f t="shared" si="171"/>
        <v>0</v>
      </c>
      <c r="BQ46" s="124">
        <f t="shared" si="140"/>
        <v>2312.0160684547272</v>
      </c>
      <c r="BR46" s="124">
        <f t="shared" si="141"/>
        <v>4597.6056475230871</v>
      </c>
      <c r="BS46" s="124">
        <f t="shared" si="142"/>
        <v>6857.040095583704</v>
      </c>
      <c r="BT46" s="124">
        <f t="shared" si="143"/>
        <v>9090.5882941950367</v>
      </c>
      <c r="BU46" s="124">
        <f t="shared" si="144"/>
        <v>11298.516669289567</v>
      </c>
      <c r="BV46" s="124">
        <f t="shared" si="145"/>
        <v>13481.089212193905</v>
      </c>
      <c r="BW46" s="124">
        <f t="shared" si="146"/>
        <v>15638.567500476162</v>
      </c>
      <c r="BX46" s="124">
        <f t="shared" si="147"/>
        <v>17771.210718621995</v>
      </c>
      <c r="BY46" s="124">
        <f t="shared" si="148"/>
        <v>19879.275678540671</v>
      </c>
      <c r="BZ46" s="124">
        <f t="shared" si="149"/>
        <v>21963.016839902582</v>
      </c>
      <c r="CA46" s="124">
        <f t="shared" si="150"/>
        <v>22462.771633536071</v>
      </c>
      <c r="CB46" s="124">
        <f t="shared" si="151"/>
        <v>22956.327540858128</v>
      </c>
      <c r="CC46" s="124">
        <f t="shared" si="152"/>
        <v>23443.751125075218</v>
      </c>
      <c r="CD46" s="124">
        <f t="shared" si="153"/>
        <v>23925.108328556569</v>
      </c>
      <c r="CE46" s="124">
        <f t="shared" si="154"/>
        <v>24400.464478214897</v>
      </c>
      <c r="CF46" s="124">
        <f t="shared" si="155"/>
        <v>24869.884290842525</v>
      </c>
      <c r="CG46" s="124">
        <f t="shared" si="156"/>
        <v>25333.431878403338</v>
      </c>
      <c r="CH46" s="124">
        <f t="shared" si="157"/>
        <v>25791.170753280803</v>
      </c>
      <c r="CI46" s="124">
        <f t="shared" si="158"/>
        <v>26243.163833482547</v>
      </c>
      <c r="CJ46" s="124">
        <f t="shared" si="159"/>
        <v>26689.473447801724</v>
      </c>
      <c r="CK46" s="124">
        <f t="shared" si="160"/>
        <v>26835.268282881963</v>
      </c>
      <c r="CL46" s="124">
        <f t="shared" si="161"/>
        <v>26978.793174762544</v>
      </c>
      <c r="CM46" s="124">
        <f t="shared" si="162"/>
        <v>27120.074925735178</v>
      </c>
      <c r="CN46" s="124">
        <f t="shared" si="163"/>
        <v>27259.140077510325</v>
      </c>
      <c r="CO46" s="124">
        <f t="shared" si="164"/>
        <v>27396.014913528834</v>
      </c>
      <c r="CP46" s="124">
        <f t="shared" si="165"/>
        <v>27530.725461254169</v>
      </c>
      <c r="CQ46" s="124">
        <f t="shared" si="166"/>
        <v>27663.297494445342</v>
      </c>
      <c r="CR46" s="124">
        <f t="shared" si="167"/>
        <v>27793.756535410728</v>
      </c>
      <c r="CS46" s="124">
        <f t="shared" si="168"/>
        <v>27922.127857242929</v>
      </c>
      <c r="CT46" s="124">
        <f t="shared" si="169"/>
        <v>28048.43648603477</v>
      </c>
      <c r="CU46" s="187"/>
      <c r="CV46" s="124">
        <f>'[2]Yearly BTX'!AJ46</f>
        <v>0</v>
      </c>
      <c r="CW46" s="124">
        <f>'[2]Yearly BTX'!AK46</f>
        <v>965.08814030167071</v>
      </c>
      <c r="CX46" s="124">
        <f>'[2]Yearly BTX'!AL46</f>
        <v>1916.9630359101579</v>
      </c>
      <c r="CY46" s="124">
        <f>'[2]Yearly BTX'!AM46</f>
        <v>2855.7603660147734</v>
      </c>
      <c r="CZ46" s="124">
        <f>'[2]Yearly BTX'!AN46</f>
        <v>3781.6145713947467</v>
      </c>
      <c r="DA46" s="124">
        <f>'[2]Yearly BTX'!AO46</f>
        <v>4694.6588650163194</v>
      </c>
      <c r="DB46" s="124">
        <f>'[2]Yearly BTX'!AP46</f>
        <v>5595.0252425427952</v>
      </c>
      <c r="DC46" s="124">
        <f>'[2]Yearly BTX'!AQ46</f>
        <v>6482.8444927582304</v>
      </c>
      <c r="DD46" s="124">
        <f>'[2]Yearly BTX'!AR46</f>
        <v>7358.246207905453</v>
      </c>
      <c r="DE46" s="124">
        <f>'[2]Yearly BTX'!AS46</f>
        <v>8221.3587939391</v>
      </c>
      <c r="DF46" s="124">
        <f>'[2]Yearly BTX'!AT46</f>
        <v>9072.3094806943627</v>
      </c>
      <c r="DG46" s="124">
        <f>'[2]Yearly BTX'!AU46</f>
        <v>9267.6383363894802</v>
      </c>
      <c r="DH46" s="124">
        <f>'[2]Yearly BTX'!AV46</f>
        <v>9459.8677489288821</v>
      </c>
      <c r="DI46" s="124">
        <f>'[2]Yearly BTX'!AW46</f>
        <v>9649.0309999157998</v>
      </c>
      <c r="DJ46" s="124">
        <f>'[2]Yearly BTX'!AX46</f>
        <v>9835.1610605348487</v>
      </c>
      <c r="DK46" s="124">
        <f>'[2]Yearly BTX'!AY46</f>
        <v>10018.290594242386</v>
      </c>
      <c r="DL46" s="124">
        <f>'[2]Yearly BTX'!AZ46</f>
        <v>10198.451959434575</v>
      </c>
      <c r="DM46" s="124">
        <f>'[2]Yearly BTX'!BA46</f>
        <v>10375.677212093355</v>
      </c>
      <c r="DN46" s="124">
        <f>'[2]Yearly BTX'!BB46</f>
        <v>10549.99810841046</v>
      </c>
      <c r="DO46" s="124">
        <f>'[2]Yearly BTX'!BC46</f>
        <v>10721.446107389706</v>
      </c>
      <c r="DP46" s="124">
        <f>'[2]Yearly BTX'!BD46</f>
        <v>10890.052373427667</v>
      </c>
      <c r="DQ46" s="124">
        <f>'[2]Yearly BTX'!BE46</f>
        <v>10935.675520406974</v>
      </c>
      <c r="DR46" s="124">
        <f>'[2]Yearly BTX'!BF46</f>
        <v>10980.16369578645</v>
      </c>
      <c r="DS46" s="124">
        <f>'[2]Yearly BTX'!BG46</f>
        <v>11023.530300711955</v>
      </c>
      <c r="DT46" s="124">
        <f>'[2]Yearly BTX'!BH46</f>
        <v>11065.788606038715</v>
      </c>
      <c r="DU46" s="124">
        <f>'[2]Yearly BTX'!BI46</f>
        <v>11106.951753487156</v>
      </c>
      <c r="DV46" s="124">
        <f>'[2]Yearly BTX'!BJ46</f>
        <v>11147.032756789011</v>
      </c>
      <c r="DW46" s="124">
        <f>'[2]Yearly BTX'!BK46</f>
        <v>11186.044502823783</v>
      </c>
      <c r="DX46" s="124">
        <f>'[2]Yearly BTX'!BL46</f>
        <v>11223.999752745663</v>
      </c>
      <c r="DY46" s="124">
        <f>'[2]Yearly BTX'!BM46</f>
        <v>11260.91114310095</v>
      </c>
      <c r="DZ46" s="124">
        <f>'[2]Yearly BTX'!BN46</f>
        <v>11296.791186936058</v>
      </c>
      <c r="EB46" s="124">
        <f>'[3]Yearly BTX'!AJ46</f>
        <v>0</v>
      </c>
      <c r="EC46" s="124">
        <f>'[3]Yearly BTX'!AK46</f>
        <v>190.91989392569292</v>
      </c>
      <c r="ED46" s="124">
        <f>'[3]Yearly BTX'!AL46</f>
        <v>381.83978785138584</v>
      </c>
      <c r="EE46" s="124">
        <f>'[3]Yearly BTX'!AM46</f>
        <v>572.75968177707875</v>
      </c>
      <c r="EF46" s="124">
        <f>'[3]Yearly BTX'!AN46</f>
        <v>763.67957570277167</v>
      </c>
      <c r="EG46" s="124">
        <f>'[3]Yearly BTX'!AO46</f>
        <v>954.59946962846459</v>
      </c>
      <c r="EH46" s="124">
        <f>'[3]Yearly BTX'!AP46</f>
        <v>1145.5193635541575</v>
      </c>
      <c r="EI46" s="124">
        <f>'[3]Yearly BTX'!AQ46</f>
        <v>1336.4392574798505</v>
      </c>
      <c r="EJ46" s="124">
        <f>'[3]Yearly BTX'!AR46</f>
        <v>1527.3591514055433</v>
      </c>
      <c r="EK46" s="124">
        <f>'[3]Yearly BTX'!AS46</f>
        <v>1718.2790453312361</v>
      </c>
      <c r="EL46" s="124">
        <f>'[3]Yearly BTX'!AT46</f>
        <v>1909.1989392569292</v>
      </c>
      <c r="EM46" s="124">
        <f>'[3]Yearly BTX'!AU46</f>
        <v>1963.7474803785558</v>
      </c>
      <c r="EN46" s="124">
        <f>'[3]Yearly BTX'!AV46</f>
        <v>2018.2960215001824</v>
      </c>
      <c r="EO46" s="124">
        <f>'[3]Yearly BTX'!AW46</f>
        <v>2072.844562621809</v>
      </c>
      <c r="EP46" s="124">
        <f>'[3]Yearly BTX'!AX46</f>
        <v>2127.3931037434354</v>
      </c>
      <c r="EQ46" s="124">
        <f>'[3]Yearly BTX'!AY46</f>
        <v>2181.9416448650622</v>
      </c>
      <c r="ER46" s="124">
        <f>'[3]Yearly BTX'!AZ46</f>
        <v>2236.4901859866882</v>
      </c>
      <c r="ES46" s="124">
        <f>'[3]Yearly BTX'!BA46</f>
        <v>2291.038727108315</v>
      </c>
      <c r="ET46" s="124">
        <f>'[3]Yearly BTX'!BB46</f>
        <v>2345.5872682299414</v>
      </c>
      <c r="EU46" s="124">
        <f>'[3]Yearly BTX'!BC46</f>
        <v>2400.1358093515682</v>
      </c>
      <c r="EV46" s="124">
        <f>'[3]Yearly BTX'!BD46</f>
        <v>2454.6843504731946</v>
      </c>
      <c r="EW46" s="124">
        <f>'[3]Yearly BTX'!BE46</f>
        <v>2481.958621034008</v>
      </c>
      <c r="EX46" s="124">
        <f>'[3]Yearly BTX'!BF46</f>
        <v>2509.2328915948215</v>
      </c>
      <c r="EY46" s="124">
        <f>'[3]Yearly BTX'!BG46</f>
        <v>2536.5071621556349</v>
      </c>
      <c r="EZ46" s="124">
        <f>'[3]Yearly BTX'!BH46</f>
        <v>2563.7814327164479</v>
      </c>
      <c r="FA46" s="124">
        <f>'[3]Yearly BTX'!BI46</f>
        <v>2591.0557032772608</v>
      </c>
      <c r="FB46" s="124">
        <f>'[3]Yearly BTX'!BJ46</f>
        <v>2618.3299738380742</v>
      </c>
      <c r="FC46" s="124">
        <f>'[3]Yearly BTX'!BK46</f>
        <v>2645.6042443988877</v>
      </c>
      <c r="FD46" s="124">
        <f>'[3]Yearly BTX'!BL46</f>
        <v>2672.8785149597011</v>
      </c>
      <c r="FE46" s="124">
        <f>'[3]Yearly BTX'!BM46</f>
        <v>2700.152785520514</v>
      </c>
      <c r="FF46" s="124">
        <f>'[3]Yearly BTX'!BN46</f>
        <v>2727.4270560813275</v>
      </c>
      <c r="FG46" s="187"/>
      <c r="FH46" s="124">
        <f t="shared" si="170"/>
        <v>0</v>
      </c>
      <c r="FI46" s="124">
        <f t="shared" si="110"/>
        <v>1156.0080342273636</v>
      </c>
      <c r="FJ46" s="124">
        <f t="shared" si="111"/>
        <v>2298.8028237615436</v>
      </c>
      <c r="FK46" s="124">
        <f t="shared" si="112"/>
        <v>3428.520047791852</v>
      </c>
      <c r="FL46" s="124">
        <f t="shared" si="113"/>
        <v>4545.2941470975184</v>
      </c>
      <c r="FM46" s="124">
        <f t="shared" si="114"/>
        <v>5649.2583346447836</v>
      </c>
      <c r="FN46" s="124">
        <f t="shared" si="115"/>
        <v>6740.5446060969525</v>
      </c>
      <c r="FO46" s="124">
        <f t="shared" si="116"/>
        <v>7819.2837502380808</v>
      </c>
      <c r="FP46" s="124">
        <f t="shared" si="117"/>
        <v>8885.6053593109973</v>
      </c>
      <c r="FQ46" s="124">
        <f t="shared" si="118"/>
        <v>9939.6378392703355</v>
      </c>
      <c r="FR46" s="124">
        <f t="shared" si="119"/>
        <v>10981.508419951291</v>
      </c>
      <c r="FS46" s="124">
        <f t="shared" si="120"/>
        <v>11231.385816768036</v>
      </c>
      <c r="FT46" s="124">
        <f t="shared" si="121"/>
        <v>11478.163770429064</v>
      </c>
      <c r="FU46" s="124">
        <f t="shared" si="122"/>
        <v>11721.875562537609</v>
      </c>
      <c r="FV46" s="124">
        <f t="shared" si="123"/>
        <v>11962.554164278285</v>
      </c>
      <c r="FW46" s="124">
        <f t="shared" si="124"/>
        <v>12200.232239107449</v>
      </c>
      <c r="FX46" s="124">
        <f t="shared" si="125"/>
        <v>12434.942145421262</v>
      </c>
      <c r="FY46" s="124">
        <f t="shared" si="126"/>
        <v>12666.715939201669</v>
      </c>
      <c r="FZ46" s="124">
        <f t="shared" si="127"/>
        <v>12895.585376640402</v>
      </c>
      <c r="GA46" s="124">
        <f t="shared" si="128"/>
        <v>13121.581916741274</v>
      </c>
      <c r="GB46" s="124">
        <f t="shared" si="129"/>
        <v>13344.736723900862</v>
      </c>
      <c r="GC46" s="124">
        <f t="shared" si="130"/>
        <v>13417.634141440982</v>
      </c>
      <c r="GD46" s="124">
        <f t="shared" si="131"/>
        <v>13489.396587381272</v>
      </c>
      <c r="GE46" s="124">
        <f t="shared" si="132"/>
        <v>13560.037462867589</v>
      </c>
      <c r="GF46" s="124">
        <f t="shared" si="133"/>
        <v>13629.570038755162</v>
      </c>
      <c r="GG46" s="124">
        <f t="shared" si="134"/>
        <v>13698.007456764417</v>
      </c>
      <c r="GH46" s="124">
        <f t="shared" si="135"/>
        <v>13765.362730627085</v>
      </c>
      <c r="GI46" s="124">
        <f t="shared" si="136"/>
        <v>13831.648747222671</v>
      </c>
      <c r="GJ46" s="124">
        <f t="shared" si="137"/>
        <v>13896.878267705364</v>
      </c>
      <c r="GK46" s="124">
        <f t="shared" si="138"/>
        <v>13961.063928621465</v>
      </c>
      <c r="GL46" s="124">
        <f t="shared" si="139"/>
        <v>14024.218243017385</v>
      </c>
    </row>
    <row r="47" spans="1:203" outlineLevel="1">
      <c r="B47" s="9" t="s">
        <v>59</v>
      </c>
      <c r="C47" s="5" t="s">
        <v>197</v>
      </c>
      <c r="D47" s="124">
        <f>'[2]Yearly BTX'!D47</f>
        <v>0</v>
      </c>
      <c r="E47" s="124">
        <f>'[2]Yearly BTX'!E47</f>
        <v>750.01135474872706</v>
      </c>
      <c r="F47" s="124">
        <f>'[2]Yearly BTX'!F47</f>
        <v>1489.7541307644656</v>
      </c>
      <c r="G47" s="124">
        <f>'[2]Yearly BTX'!G47</f>
        <v>2219.3337701600531</v>
      </c>
      <c r="H47" s="124">
        <f>'[2]Yearly BTX'!H47</f>
        <v>2938.8547526267748</v>
      </c>
      <c r="I47" s="124">
        <f>'[2]Yearly BTX'!I47</f>
        <v>3648.4206036698256</v>
      </c>
      <c r="J47" s="124">
        <f>'[2]Yearly BTX'!J47</f>
        <v>4348.133902776116</v>
      </c>
      <c r="K47" s="124">
        <f>'[2]Yearly BTX'!K47</f>
        <v>5038.0962915149694</v>
      </c>
      <c r="L47" s="124">
        <f>'[2]Yearly BTX'!L47</f>
        <v>5718.4084815722381</v>
      </c>
      <c r="M47" s="124">
        <f>'[2]Yearly BTX'!M47</f>
        <v>6389.1702627183886</v>
      </c>
      <c r="N47" s="124">
        <f>'[2]Yearly BTX'!N47</f>
        <v>7050.4805107110487</v>
      </c>
      <c r="O47" s="124">
        <f>'[2]Yearly BTX'!O47</f>
        <v>8052.5479767295265</v>
      </c>
      <c r="P47" s="124">
        <f>'[2]Yearly BTX'!P47</f>
        <v>9040.5655027601424</v>
      </c>
      <c r="Q47" s="124">
        <f>'[2]Yearly BTX'!Q47</f>
        <v>10014.678490438928</v>
      </c>
      <c r="R47" s="124">
        <f>'[2]Yearly BTX'!R47</f>
        <v>10975.031009089145</v>
      </c>
      <c r="S47" s="124">
        <f>'[2]Yearly BTX'!S47</f>
        <v>11921.765807148438</v>
      </c>
      <c r="T47" s="124">
        <f>'[2]Yearly BTX'!T47</f>
        <v>12855.024323501924</v>
      </c>
      <c r="U47" s="124">
        <f>'[2]Yearly BTX'!U47</f>
        <v>13774.946698722038</v>
      </c>
      <c r="V47" s="124">
        <f>'[2]Yearly BTX'!V47</f>
        <v>14681.671786215862</v>
      </c>
      <c r="W47" s="124">
        <f>'[2]Yearly BTX'!W47</f>
        <v>15575.337163280679</v>
      </c>
      <c r="X47" s="124">
        <f>'[2]Yearly BTX'!X47</f>
        <v>16456.079142068473</v>
      </c>
      <c r="Y47" s="124">
        <f>'[2]Yearly BTX'!Y47</f>
        <v>17977.769866515202</v>
      </c>
      <c r="Z47" s="124">
        <f>'[2]Yearly BTX'!Z47</f>
        <v>19477.855599482049</v>
      </c>
      <c r="AA47" s="124">
        <f>'[2]Yearly BTX'!AA47</f>
        <v>20956.560829740574</v>
      </c>
      <c r="AB47" s="124">
        <f>'[2]Yearly BTX'!AB47</f>
        <v>22414.107984997565</v>
      </c>
      <c r="AC47" s="124">
        <f>'[2]Yearly BTX'!AC47</f>
        <v>23850.717449593474</v>
      </c>
      <c r="AD47" s="124">
        <f>'[2]Yearly BTX'!AD47</f>
        <v>25266.607582055094</v>
      </c>
      <c r="AE47" s="124">
        <f>'[2]Yearly BTX'!AE47</f>
        <v>26661.994732503699</v>
      </c>
      <c r="AF47" s="124">
        <f>'[2]Yearly BTX'!AF47</f>
        <v>28037.093259919784</v>
      </c>
      <c r="AG47" s="124">
        <f>'[2]Yearly BTX'!AG47</f>
        <v>29392.115549265509</v>
      </c>
      <c r="AH47" s="124">
        <f>'[2]Yearly BTX'!AH47</f>
        <v>30727.272028466079</v>
      </c>
      <c r="AI47" s="187"/>
      <c r="AJ47" s="124">
        <f>'[3]Yearly BTX'!D47</f>
        <v>0</v>
      </c>
      <c r="AK47" s="124">
        <f>'[3]Yearly BTX'!E47</f>
        <v>148.37203185082424</v>
      </c>
      <c r="AL47" s="124">
        <f>'[3]Yearly BTX'!F47</f>
        <v>296.74406370164849</v>
      </c>
      <c r="AM47" s="124">
        <f>'[3]Yearly BTX'!G47</f>
        <v>445.1160955524727</v>
      </c>
      <c r="AN47" s="124">
        <f>'[3]Yearly BTX'!H47</f>
        <v>593.48812740329697</v>
      </c>
      <c r="AO47" s="124">
        <f>'[3]Yearly BTX'!I47</f>
        <v>741.86015925412119</v>
      </c>
      <c r="AP47" s="124">
        <f>'[3]Yearly BTX'!J47</f>
        <v>890.2321911049454</v>
      </c>
      <c r="AQ47" s="124">
        <f>'[3]Yearly BTX'!K47</f>
        <v>1038.6042229557697</v>
      </c>
      <c r="AR47" s="124">
        <f>'[3]Yearly BTX'!L47</f>
        <v>1186.9762548065939</v>
      </c>
      <c r="AS47" s="124">
        <f>'[3]Yearly BTX'!M47</f>
        <v>1335.3482866574182</v>
      </c>
      <c r="AT47" s="124">
        <f>'[3]Yearly BTX'!N47</f>
        <v>1483.7203185082424</v>
      </c>
      <c r="AU47" s="124">
        <f>'[3]Yearly BTX'!O47</f>
        <v>1706.2783662844786</v>
      </c>
      <c r="AV47" s="124">
        <f>'[3]Yearly BTX'!P47</f>
        <v>1928.836414060715</v>
      </c>
      <c r="AW47" s="124">
        <f>'[3]Yearly BTX'!Q47</f>
        <v>2151.3944618369515</v>
      </c>
      <c r="AX47" s="124">
        <f>'[3]Yearly BTX'!R47</f>
        <v>2373.9525096131874</v>
      </c>
      <c r="AY47" s="124">
        <f>'[3]Yearly BTX'!S47</f>
        <v>2596.5105573894239</v>
      </c>
      <c r="AZ47" s="124">
        <f>'[3]Yearly BTX'!T47</f>
        <v>2819.0686051656603</v>
      </c>
      <c r="BA47" s="124">
        <f>'[3]Yearly BTX'!U47</f>
        <v>3041.6266529418967</v>
      </c>
      <c r="BB47" s="124">
        <f>'[3]Yearly BTX'!V47</f>
        <v>3264.1847007181327</v>
      </c>
      <c r="BC47" s="124">
        <f>'[3]Yearly BTX'!W47</f>
        <v>3486.7427484943692</v>
      </c>
      <c r="BD47" s="124">
        <f>'[3]Yearly BTX'!X47</f>
        <v>3709.3007962706056</v>
      </c>
      <c r="BE47" s="124">
        <f>'[3]Yearly BTX'!Y47</f>
        <v>4080.2308758976665</v>
      </c>
      <c r="BF47" s="124">
        <f>'[3]Yearly BTX'!Z47</f>
        <v>4451.1609555247269</v>
      </c>
      <c r="BG47" s="124">
        <f>'[3]Yearly BTX'!AA47</f>
        <v>4822.0910351517878</v>
      </c>
      <c r="BH47" s="124">
        <f>'[3]Yearly BTX'!AB47</f>
        <v>5193.0211147788477</v>
      </c>
      <c r="BI47" s="124">
        <f>'[3]Yearly BTX'!AC47</f>
        <v>5563.9511944059086</v>
      </c>
      <c r="BJ47" s="124">
        <f>'[3]Yearly BTX'!AD47</f>
        <v>5934.8812740329695</v>
      </c>
      <c r="BK47" s="124">
        <f>'[3]Yearly BTX'!AE47</f>
        <v>6305.8113536600295</v>
      </c>
      <c r="BL47" s="124">
        <f>'[3]Yearly BTX'!AF47</f>
        <v>6676.7414332870903</v>
      </c>
      <c r="BM47" s="124">
        <f>'[3]Yearly BTX'!AG47</f>
        <v>7047.6715129141503</v>
      </c>
      <c r="BN47" s="124">
        <f>'[3]Yearly BTX'!AH47</f>
        <v>7418.6015925412112</v>
      </c>
      <c r="BP47" s="124">
        <f t="shared" si="171"/>
        <v>0</v>
      </c>
      <c r="BQ47" s="124">
        <f t="shared" si="140"/>
        <v>898.38338659955127</v>
      </c>
      <c r="BR47" s="124">
        <f t="shared" si="141"/>
        <v>1786.498194466114</v>
      </c>
      <c r="BS47" s="124">
        <f t="shared" si="142"/>
        <v>2664.4498657125259</v>
      </c>
      <c r="BT47" s="124">
        <f t="shared" si="143"/>
        <v>3532.3428800300717</v>
      </c>
      <c r="BU47" s="124">
        <f t="shared" si="144"/>
        <v>4390.2807629239469</v>
      </c>
      <c r="BV47" s="124">
        <f t="shared" si="145"/>
        <v>5238.3660938810617</v>
      </c>
      <c r="BW47" s="124">
        <f t="shared" si="146"/>
        <v>6076.7005144707391</v>
      </c>
      <c r="BX47" s="124">
        <f t="shared" si="147"/>
        <v>6905.3847363788318</v>
      </c>
      <c r="BY47" s="124">
        <f t="shared" si="148"/>
        <v>7724.5185493758072</v>
      </c>
      <c r="BZ47" s="124">
        <f t="shared" si="149"/>
        <v>8534.2008292192913</v>
      </c>
      <c r="CA47" s="124">
        <f t="shared" si="150"/>
        <v>9758.826343014005</v>
      </c>
      <c r="CB47" s="124">
        <f t="shared" si="151"/>
        <v>10969.401916820858</v>
      </c>
      <c r="CC47" s="124">
        <f t="shared" si="152"/>
        <v>12166.072952275879</v>
      </c>
      <c r="CD47" s="124">
        <f t="shared" si="153"/>
        <v>13348.983518702333</v>
      </c>
      <c r="CE47" s="124">
        <f t="shared" si="154"/>
        <v>14518.276364537862</v>
      </c>
      <c r="CF47" s="124">
        <f t="shared" si="155"/>
        <v>15674.092928667586</v>
      </c>
      <c r="CG47" s="124">
        <f t="shared" si="156"/>
        <v>16816.573351663934</v>
      </c>
      <c r="CH47" s="124">
        <f t="shared" si="157"/>
        <v>17945.856486933993</v>
      </c>
      <c r="CI47" s="124">
        <f t="shared" si="158"/>
        <v>19062.07991177505</v>
      </c>
      <c r="CJ47" s="124">
        <f t="shared" si="159"/>
        <v>20165.37993833908</v>
      </c>
      <c r="CK47" s="124">
        <f t="shared" si="160"/>
        <v>22058.000742412867</v>
      </c>
      <c r="CL47" s="124">
        <f t="shared" si="161"/>
        <v>23929.016555006776</v>
      </c>
      <c r="CM47" s="124">
        <f t="shared" si="162"/>
        <v>25778.651864892363</v>
      </c>
      <c r="CN47" s="124">
        <f t="shared" si="163"/>
        <v>27607.129099776412</v>
      </c>
      <c r="CO47" s="124">
        <f t="shared" si="164"/>
        <v>29414.668643999383</v>
      </c>
      <c r="CP47" s="124">
        <f t="shared" si="165"/>
        <v>31201.488856088064</v>
      </c>
      <c r="CQ47" s="124">
        <f t="shared" si="166"/>
        <v>32967.806086163728</v>
      </c>
      <c r="CR47" s="124">
        <f t="shared" si="167"/>
        <v>34713.834693206874</v>
      </c>
      <c r="CS47" s="124">
        <f t="shared" si="168"/>
        <v>36439.787062179661</v>
      </c>
      <c r="CT47" s="124">
        <f t="shared" si="169"/>
        <v>38145.873621007289</v>
      </c>
      <c r="CU47" s="187"/>
      <c r="CV47" s="124">
        <f>'[2]Yearly BTX'!AJ47</f>
        <v>0</v>
      </c>
      <c r="CW47" s="124">
        <f>'[2]Yearly BTX'!AK47</f>
        <v>375.00567737436353</v>
      </c>
      <c r="CX47" s="124">
        <f>'[2]Yearly BTX'!AL47</f>
        <v>744.87706538223279</v>
      </c>
      <c r="CY47" s="124">
        <f>'[2]Yearly BTX'!AM47</f>
        <v>1109.6668850800265</v>
      </c>
      <c r="CZ47" s="124">
        <f>'[2]Yearly BTX'!AN47</f>
        <v>1469.4273763133874</v>
      </c>
      <c r="DA47" s="124">
        <f>'[2]Yearly BTX'!AO47</f>
        <v>1824.2103018349128</v>
      </c>
      <c r="DB47" s="124">
        <f>'[2]Yearly BTX'!AP47</f>
        <v>2174.066951388058</v>
      </c>
      <c r="DC47" s="124">
        <f>'[2]Yearly BTX'!AQ47</f>
        <v>2519.0481457574847</v>
      </c>
      <c r="DD47" s="124">
        <f>'[2]Yearly BTX'!AR47</f>
        <v>2859.204240786119</v>
      </c>
      <c r="DE47" s="124">
        <f>'[2]Yearly BTX'!AS47</f>
        <v>3194.5851313591943</v>
      </c>
      <c r="DF47" s="124">
        <f>'[2]Yearly BTX'!AT47</f>
        <v>3525.2402553555244</v>
      </c>
      <c r="DG47" s="124">
        <f>'[2]Yearly BTX'!AU47</f>
        <v>4026.2739883647632</v>
      </c>
      <c r="DH47" s="124">
        <f>'[2]Yearly BTX'!AV47</f>
        <v>4520.2827513800712</v>
      </c>
      <c r="DI47" s="124">
        <f>'[2]Yearly BTX'!AW47</f>
        <v>5007.3392452194639</v>
      </c>
      <c r="DJ47" s="124">
        <f>'[2]Yearly BTX'!AX47</f>
        <v>5487.5155045445727</v>
      </c>
      <c r="DK47" s="124">
        <f>'[2]Yearly BTX'!AY47</f>
        <v>5960.8829035742192</v>
      </c>
      <c r="DL47" s="124">
        <f>'[2]Yearly BTX'!AZ47</f>
        <v>6427.5121617509622</v>
      </c>
      <c r="DM47" s="124">
        <f>'[2]Yearly BTX'!BA47</f>
        <v>6887.4733493610192</v>
      </c>
      <c r="DN47" s="124">
        <f>'[2]Yearly BTX'!BB47</f>
        <v>7340.835893107931</v>
      </c>
      <c r="DO47" s="124">
        <f>'[2]Yearly BTX'!BC47</f>
        <v>7787.6685816403397</v>
      </c>
      <c r="DP47" s="124">
        <f>'[2]Yearly BTX'!BD47</f>
        <v>8228.0395710342364</v>
      </c>
      <c r="DQ47" s="124">
        <f>'[2]Yearly BTX'!BE47</f>
        <v>8988.884933257601</v>
      </c>
      <c r="DR47" s="124">
        <f>'[2]Yearly BTX'!BF47</f>
        <v>9738.9277997410245</v>
      </c>
      <c r="DS47" s="124">
        <f>'[2]Yearly BTX'!BG47</f>
        <v>10478.280414870287</v>
      </c>
      <c r="DT47" s="124">
        <f>'[2]Yearly BTX'!BH47</f>
        <v>11207.053992498782</v>
      </c>
      <c r="DU47" s="124">
        <f>'[2]Yearly BTX'!BI47</f>
        <v>11925.358724796737</v>
      </c>
      <c r="DV47" s="124">
        <f>'[2]Yearly BTX'!BJ47</f>
        <v>12633.303791027547</v>
      </c>
      <c r="DW47" s="124">
        <f>'[2]Yearly BTX'!BK47</f>
        <v>13330.99736625185</v>
      </c>
      <c r="DX47" s="124">
        <f>'[2]Yearly BTX'!BL47</f>
        <v>14018.546629959892</v>
      </c>
      <c r="DY47" s="124">
        <f>'[2]Yearly BTX'!BM47</f>
        <v>14696.057774632754</v>
      </c>
      <c r="DZ47" s="124">
        <f>'[2]Yearly BTX'!BN47</f>
        <v>15363.63601423304</v>
      </c>
      <c r="EB47" s="124">
        <f>'[3]Yearly BTX'!AJ47</f>
        <v>0</v>
      </c>
      <c r="EC47" s="124">
        <f>'[3]Yearly BTX'!AK47</f>
        <v>74.186015925412121</v>
      </c>
      <c r="ED47" s="124">
        <f>'[3]Yearly BTX'!AL47</f>
        <v>148.37203185082424</v>
      </c>
      <c r="EE47" s="124">
        <f>'[3]Yearly BTX'!AM47</f>
        <v>222.55804777623635</v>
      </c>
      <c r="EF47" s="124">
        <f>'[3]Yearly BTX'!AN47</f>
        <v>296.74406370164849</v>
      </c>
      <c r="EG47" s="124">
        <f>'[3]Yearly BTX'!AO47</f>
        <v>370.93007962706059</v>
      </c>
      <c r="EH47" s="124">
        <f>'[3]Yearly BTX'!AP47</f>
        <v>445.1160955524727</v>
      </c>
      <c r="EI47" s="124">
        <f>'[3]Yearly BTX'!AQ47</f>
        <v>519.30211147788486</v>
      </c>
      <c r="EJ47" s="124">
        <f>'[3]Yearly BTX'!AR47</f>
        <v>593.48812740329697</v>
      </c>
      <c r="EK47" s="124">
        <f>'[3]Yearly BTX'!AS47</f>
        <v>667.67414332870908</v>
      </c>
      <c r="EL47" s="124">
        <f>'[3]Yearly BTX'!AT47</f>
        <v>741.86015925412119</v>
      </c>
      <c r="EM47" s="124">
        <f>'[3]Yearly BTX'!AU47</f>
        <v>853.13918314223929</v>
      </c>
      <c r="EN47" s="124">
        <f>'[3]Yearly BTX'!AV47</f>
        <v>964.41820703035751</v>
      </c>
      <c r="EO47" s="124">
        <f>'[3]Yearly BTX'!AW47</f>
        <v>1075.6972309184757</v>
      </c>
      <c r="EP47" s="124">
        <f>'[3]Yearly BTX'!AX47</f>
        <v>1186.9762548065937</v>
      </c>
      <c r="EQ47" s="124">
        <f>'[3]Yearly BTX'!AY47</f>
        <v>1298.2552786947119</v>
      </c>
      <c r="ER47" s="124">
        <f>'[3]Yearly BTX'!AZ47</f>
        <v>1409.5343025828302</v>
      </c>
      <c r="ES47" s="124">
        <f>'[3]Yearly BTX'!BA47</f>
        <v>1520.8133264709484</v>
      </c>
      <c r="ET47" s="124">
        <f>'[3]Yearly BTX'!BB47</f>
        <v>1632.0923503590664</v>
      </c>
      <c r="EU47" s="124">
        <f>'[3]Yearly BTX'!BC47</f>
        <v>1743.3713742471846</v>
      </c>
      <c r="EV47" s="124">
        <f>'[3]Yearly BTX'!BD47</f>
        <v>1854.6503981353028</v>
      </c>
      <c r="EW47" s="124">
        <f>'[3]Yearly BTX'!BE47</f>
        <v>2040.1154379488332</v>
      </c>
      <c r="EX47" s="124">
        <f>'[3]Yearly BTX'!BF47</f>
        <v>2225.5804777623634</v>
      </c>
      <c r="EY47" s="124">
        <f>'[3]Yearly BTX'!BG47</f>
        <v>2411.0455175758939</v>
      </c>
      <c r="EZ47" s="124">
        <f>'[3]Yearly BTX'!BH47</f>
        <v>2596.5105573894239</v>
      </c>
      <c r="FA47" s="124">
        <f>'[3]Yearly BTX'!BI47</f>
        <v>2781.9755972029543</v>
      </c>
      <c r="FB47" s="124">
        <f>'[3]Yearly BTX'!BJ47</f>
        <v>2967.4406370164847</v>
      </c>
      <c r="FC47" s="124">
        <f>'[3]Yearly BTX'!BK47</f>
        <v>3152.9056768300147</v>
      </c>
      <c r="FD47" s="124">
        <f>'[3]Yearly BTX'!BL47</f>
        <v>3338.3707166435452</v>
      </c>
      <c r="FE47" s="124">
        <f>'[3]Yearly BTX'!BM47</f>
        <v>3523.8357564570751</v>
      </c>
      <c r="FF47" s="124">
        <f>'[3]Yearly BTX'!BN47</f>
        <v>3709.3007962706056</v>
      </c>
      <c r="FG47" s="187"/>
      <c r="FH47" s="124">
        <f t="shared" si="170"/>
        <v>0</v>
      </c>
      <c r="FI47" s="124">
        <f t="shared" si="110"/>
        <v>449.19169329977564</v>
      </c>
      <c r="FJ47" s="124">
        <f t="shared" si="111"/>
        <v>893.249097233057</v>
      </c>
      <c r="FK47" s="124">
        <f t="shared" si="112"/>
        <v>1332.224932856263</v>
      </c>
      <c r="FL47" s="124">
        <f t="shared" si="113"/>
        <v>1766.1714400150358</v>
      </c>
      <c r="FM47" s="124">
        <f t="shared" si="114"/>
        <v>2195.1403814619734</v>
      </c>
      <c r="FN47" s="124">
        <f t="shared" si="115"/>
        <v>2619.1830469405309</v>
      </c>
      <c r="FO47" s="124">
        <f t="shared" si="116"/>
        <v>3038.3502572353696</v>
      </c>
      <c r="FP47" s="124">
        <f t="shared" si="117"/>
        <v>3452.6923681894159</v>
      </c>
      <c r="FQ47" s="124">
        <f t="shared" si="118"/>
        <v>3862.2592746879036</v>
      </c>
      <c r="FR47" s="124">
        <f t="shared" si="119"/>
        <v>4267.1004146096457</v>
      </c>
      <c r="FS47" s="124">
        <f t="shared" si="120"/>
        <v>4879.4131715070025</v>
      </c>
      <c r="FT47" s="124">
        <f t="shared" si="121"/>
        <v>5484.7009584104289</v>
      </c>
      <c r="FU47" s="124">
        <f t="shared" si="122"/>
        <v>6083.0364761379396</v>
      </c>
      <c r="FV47" s="124">
        <f t="shared" si="123"/>
        <v>6674.4917593511664</v>
      </c>
      <c r="FW47" s="124">
        <f t="shared" si="124"/>
        <v>7259.1381822689309</v>
      </c>
      <c r="FX47" s="124">
        <f t="shared" si="125"/>
        <v>7837.0464643337928</v>
      </c>
      <c r="FY47" s="124">
        <f t="shared" si="126"/>
        <v>8408.2866758319669</v>
      </c>
      <c r="FZ47" s="124">
        <f t="shared" si="127"/>
        <v>8972.9282434669967</v>
      </c>
      <c r="GA47" s="124">
        <f t="shared" si="128"/>
        <v>9531.0399558875251</v>
      </c>
      <c r="GB47" s="124">
        <f t="shared" si="129"/>
        <v>10082.68996916954</v>
      </c>
      <c r="GC47" s="124">
        <f t="shared" si="130"/>
        <v>11029.000371206434</v>
      </c>
      <c r="GD47" s="124">
        <f t="shared" si="131"/>
        <v>11964.508277503388</v>
      </c>
      <c r="GE47" s="124">
        <f t="shared" si="132"/>
        <v>12889.325932446181</v>
      </c>
      <c r="GF47" s="124">
        <f t="shared" si="133"/>
        <v>13803.564549888206</v>
      </c>
      <c r="GG47" s="124">
        <f t="shared" si="134"/>
        <v>14707.334321999691</v>
      </c>
      <c r="GH47" s="124">
        <f t="shared" si="135"/>
        <v>15600.744428044032</v>
      </c>
      <c r="GI47" s="124">
        <f t="shared" si="136"/>
        <v>16483.903043081864</v>
      </c>
      <c r="GJ47" s="124">
        <f t="shared" si="137"/>
        <v>17356.917346603437</v>
      </c>
      <c r="GK47" s="124">
        <f t="shared" si="138"/>
        <v>18219.893531089831</v>
      </c>
      <c r="GL47" s="124">
        <f t="shared" si="139"/>
        <v>19072.936810503645</v>
      </c>
    </row>
    <row r="48" spans="1:203" outlineLevel="1">
      <c r="B48" s="1" t="s">
        <v>19</v>
      </c>
      <c r="C48" s="5" t="s">
        <v>197</v>
      </c>
      <c r="D48" s="124">
        <f>'[2]Yearly BTX'!D48</f>
        <v>0</v>
      </c>
      <c r="E48" s="124">
        <f>'[2]Yearly BTX'!E48</f>
        <v>2680.1876353520684</v>
      </c>
      <c r="F48" s="124">
        <f>'[2]Yearly BTX'!F48</f>
        <v>5323.680202584781</v>
      </c>
      <c r="G48" s="124">
        <f>'[2]Yearly BTX'!G48</f>
        <v>7930.8545021895998</v>
      </c>
      <c r="H48" s="124">
        <f>'[2]Yearly BTX'!H48</f>
        <v>10502.083895416268</v>
      </c>
      <c r="I48" s="124">
        <f>'[2]Yearly BTX'!I48</f>
        <v>13037.738333702464</v>
      </c>
      <c r="J48" s="124">
        <f>'[2]Yearly BTX'!J48</f>
        <v>15538.184387861707</v>
      </c>
      <c r="K48" s="124">
        <f>'[2]Yearly BTX'!K48</f>
        <v>18003.785277031431</v>
      </c>
      <c r="L48" s="124">
        <f>'[2]Yearly BTX'!L48</f>
        <v>20434.900897383144</v>
      </c>
      <c r="M48" s="124">
        <f>'[2]Yearly BTX'!M48</f>
        <v>22831.887850596588</v>
      </c>
      <c r="N48" s="124">
        <f>'[2]Yearly BTX'!N48</f>
        <v>25195.099472099773</v>
      </c>
      <c r="O48" s="124">
        <f>'[2]Yearly BTX'!O48</f>
        <v>26587.824649508486</v>
      </c>
      <c r="P48" s="124">
        <f>'[2]Yearly BTX'!P48</f>
        <v>27960.301000617907</v>
      </c>
      <c r="Q48" s="124">
        <f>'[2]Yearly BTX'!Q48</f>
        <v>29312.740490270528</v>
      </c>
      <c r="R48" s="124">
        <f>'[2]Yearly BTX'!R48</f>
        <v>30645.353130158845</v>
      </c>
      <c r="S48" s="124">
        <f>'[2]Yearly BTX'!S48</f>
        <v>31958.346995633212</v>
      </c>
      <c r="T48" s="124">
        <f>'[2]Yearly BTX'!T48</f>
        <v>33251.928242371076</v>
      </c>
      <c r="U48" s="124">
        <f>'[2]Yearly BTX'!U48</f>
        <v>34526.30112290875</v>
      </c>
      <c r="V48" s="124">
        <f>'[2]Yearly BTX'!V48</f>
        <v>35781.668003036786</v>
      </c>
      <c r="W48" s="124">
        <f>'[2]Yearly BTX'!W48</f>
        <v>37018.229378060088</v>
      </c>
      <c r="X48" s="124">
        <f>'[2]Yearly BTX'!X48</f>
        <v>38236.183888923806</v>
      </c>
      <c r="Y48" s="124">
        <f>'[2]Yearly BTX'!Y48</f>
        <v>39849.120907329154</v>
      </c>
      <c r="Z48" s="124">
        <f>'[2]Yearly BTX'!Z48</f>
        <v>41438.18299105495</v>
      </c>
      <c r="AA48" s="124">
        <f>'[2]Yearly BTX'!AA48</f>
        <v>43003.621431164487</v>
      </c>
      <c r="AB48" s="124">
        <f>'[2]Yearly BTX'!AB48</f>
        <v>44545.685197074999</v>
      </c>
      <c r="AC48" s="124">
        <f>'[2]Yearly BTX'!AC48</f>
        <v>46064.620956567785</v>
      </c>
      <c r="AD48" s="124">
        <f>'[2]Yearly BTX'!AD48</f>
        <v>47560.673095633116</v>
      </c>
      <c r="AE48" s="124">
        <f>'[2]Yearly BTX'!AE48</f>
        <v>49034.083738151268</v>
      </c>
      <c r="AF48" s="124">
        <f>'[2]Yearly BTX'!AF48</f>
        <v>50485.092765411115</v>
      </c>
      <c r="AG48" s="124">
        <f>'[2]Yearly BTX'!AG48</f>
        <v>51913.937835467412</v>
      </c>
      <c r="AH48" s="124">
        <f>'[2]Yearly BTX'!AH48</f>
        <v>53320.854402338198</v>
      </c>
      <c r="AI48" s="187"/>
      <c r="AJ48" s="124">
        <f>'[3]Yearly BTX'!D48</f>
        <v>0</v>
      </c>
      <c r="AK48" s="124">
        <f>'[3]Yearly BTX'!E48</f>
        <v>530.21181970221005</v>
      </c>
      <c r="AL48" s="124">
        <f>'[3]Yearly BTX'!F48</f>
        <v>1060.4236394044201</v>
      </c>
      <c r="AM48" s="124">
        <f>'[3]Yearly BTX'!G48</f>
        <v>1590.6354591066302</v>
      </c>
      <c r="AN48" s="124">
        <f>'[3]Yearly BTX'!H48</f>
        <v>2120.8472788088402</v>
      </c>
      <c r="AO48" s="124">
        <f>'[3]Yearly BTX'!I48</f>
        <v>2651.0590985110503</v>
      </c>
      <c r="AP48" s="124">
        <f>'[3]Yearly BTX'!J48</f>
        <v>3181.2709182132603</v>
      </c>
      <c r="AQ48" s="124">
        <f>'[3]Yearly BTX'!K48</f>
        <v>3711.4827379154708</v>
      </c>
      <c r="AR48" s="124">
        <f>'[3]Yearly BTX'!L48</f>
        <v>4241.6945576176804</v>
      </c>
      <c r="AS48" s="124">
        <f>'[3]Yearly BTX'!M48</f>
        <v>4771.9063773198905</v>
      </c>
      <c r="AT48" s="124">
        <f>'[3]Yearly BTX'!N48</f>
        <v>5302.1181970221005</v>
      </c>
      <c r="AU48" s="124">
        <f>'[3]Yearly BTX'!O48</f>
        <v>5633.7733270415902</v>
      </c>
      <c r="AV48" s="124">
        <f>'[3]Yearly BTX'!P48</f>
        <v>5965.4284570610798</v>
      </c>
      <c r="AW48" s="124">
        <f>'[3]Yearly BTX'!Q48</f>
        <v>6297.0835870805695</v>
      </c>
      <c r="AX48" s="124">
        <f>'[3]Yearly BTX'!R48</f>
        <v>6628.7387171000582</v>
      </c>
      <c r="AY48" s="124">
        <f>'[3]Yearly BTX'!S48</f>
        <v>6960.3938471195488</v>
      </c>
      <c r="AZ48" s="124">
        <f>'[3]Yearly BTX'!T48</f>
        <v>7292.0489771390367</v>
      </c>
      <c r="BA48" s="124">
        <f>'[3]Yearly BTX'!U48</f>
        <v>7623.7041071585263</v>
      </c>
      <c r="BB48" s="124">
        <f>'[3]Yearly BTX'!V48</f>
        <v>7955.359237178016</v>
      </c>
      <c r="BC48" s="124">
        <f>'[3]Yearly BTX'!W48</f>
        <v>8287.0143671975056</v>
      </c>
      <c r="BD48" s="124">
        <f>'[3]Yearly BTX'!X48</f>
        <v>8618.6694972169953</v>
      </c>
      <c r="BE48" s="124">
        <f>'[3]Yearly BTX'!Y48</f>
        <v>9044.1481179656821</v>
      </c>
      <c r="BF48" s="124">
        <f>'[3]Yearly BTX'!Z48</f>
        <v>9469.6267387143707</v>
      </c>
      <c r="BG48" s="124">
        <f>'[3]Yearly BTX'!AA48</f>
        <v>9895.1053594630575</v>
      </c>
      <c r="BH48" s="124">
        <f>'[3]Yearly BTX'!AB48</f>
        <v>10320.583980211744</v>
      </c>
      <c r="BI48" s="124">
        <f>'[3]Yearly BTX'!AC48</f>
        <v>10746.062600960431</v>
      </c>
      <c r="BJ48" s="124">
        <f>'[3]Yearly BTX'!AD48</f>
        <v>11171.541221709118</v>
      </c>
      <c r="BK48" s="124">
        <f>'[3]Yearly BTX'!AE48</f>
        <v>11597.019842457805</v>
      </c>
      <c r="BL48" s="124">
        <f>'[3]Yearly BTX'!AF48</f>
        <v>12022.498463206492</v>
      </c>
      <c r="BM48" s="124">
        <f>'[3]Yearly BTX'!AG48</f>
        <v>12447.977083955178</v>
      </c>
      <c r="BN48" s="124">
        <f>'[3]Yearly BTX'!AH48</f>
        <v>12873.455704703865</v>
      </c>
      <c r="BP48" s="124">
        <f t="shared" si="171"/>
        <v>0</v>
      </c>
      <c r="BQ48" s="124">
        <f t="shared" si="140"/>
        <v>3210.3994550542784</v>
      </c>
      <c r="BR48" s="124">
        <f t="shared" si="141"/>
        <v>6384.1038419892011</v>
      </c>
      <c r="BS48" s="124">
        <f t="shared" si="142"/>
        <v>9521.489961296229</v>
      </c>
      <c r="BT48" s="124">
        <f t="shared" si="143"/>
        <v>12622.931174225108</v>
      </c>
      <c r="BU48" s="124">
        <f t="shared" si="144"/>
        <v>15688.797432213514</v>
      </c>
      <c r="BV48" s="124">
        <f t="shared" si="145"/>
        <v>18719.455306074968</v>
      </c>
      <c r="BW48" s="124">
        <f t="shared" si="146"/>
        <v>21715.268014946902</v>
      </c>
      <c r="BX48" s="124">
        <f t="shared" si="147"/>
        <v>24676.595455000825</v>
      </c>
      <c r="BY48" s="124">
        <f t="shared" si="148"/>
        <v>27603.794227916478</v>
      </c>
      <c r="BZ48" s="124">
        <f t="shared" si="149"/>
        <v>30497.217669121874</v>
      </c>
      <c r="CA48" s="124">
        <f t="shared" si="150"/>
        <v>32221.597976550074</v>
      </c>
      <c r="CB48" s="124">
        <f t="shared" si="151"/>
        <v>33925.729457678986</v>
      </c>
      <c r="CC48" s="124">
        <f t="shared" si="152"/>
        <v>35609.824077351099</v>
      </c>
      <c r="CD48" s="124">
        <f t="shared" si="153"/>
        <v>37274.091847258904</v>
      </c>
      <c r="CE48" s="124">
        <f t="shared" si="154"/>
        <v>38918.740842752763</v>
      </c>
      <c r="CF48" s="124">
        <f t="shared" si="155"/>
        <v>40543.97721951011</v>
      </c>
      <c r="CG48" s="124">
        <f t="shared" si="156"/>
        <v>42150.005230067276</v>
      </c>
      <c r="CH48" s="124">
        <f t="shared" si="157"/>
        <v>43737.027240214804</v>
      </c>
      <c r="CI48" s="124">
        <f t="shared" si="158"/>
        <v>45305.243745257598</v>
      </c>
      <c r="CJ48" s="124">
        <f t="shared" si="159"/>
        <v>46854.8533861408</v>
      </c>
      <c r="CK48" s="124">
        <f t="shared" si="160"/>
        <v>48893.269025294838</v>
      </c>
      <c r="CL48" s="124">
        <f t="shared" si="161"/>
        <v>50907.809729769317</v>
      </c>
      <c r="CM48" s="124">
        <f t="shared" si="162"/>
        <v>52898.726790627545</v>
      </c>
      <c r="CN48" s="124">
        <f t="shared" si="163"/>
        <v>54866.26917728674</v>
      </c>
      <c r="CO48" s="124">
        <f t="shared" si="164"/>
        <v>56810.683557528217</v>
      </c>
      <c r="CP48" s="124">
        <f t="shared" si="165"/>
        <v>58732.214317342237</v>
      </c>
      <c r="CQ48" s="124">
        <f t="shared" si="166"/>
        <v>60631.103580609073</v>
      </c>
      <c r="CR48" s="124">
        <f t="shared" si="167"/>
        <v>62507.591228617603</v>
      </c>
      <c r="CS48" s="124">
        <f t="shared" si="168"/>
        <v>64361.91491942259</v>
      </c>
      <c r="CT48" s="124">
        <f t="shared" si="169"/>
        <v>66194.310107042067</v>
      </c>
      <c r="CU48" s="187"/>
      <c r="CV48" s="124">
        <f>'[2]Yearly BTX'!AJ48</f>
        <v>0</v>
      </c>
      <c r="CW48" s="124">
        <f>'[2]Yearly BTX'!AK48</f>
        <v>1340.0938176760342</v>
      </c>
      <c r="CX48" s="124">
        <f>'[2]Yearly BTX'!AL48</f>
        <v>2661.8401012923905</v>
      </c>
      <c r="CY48" s="124">
        <f>'[2]Yearly BTX'!AM48</f>
        <v>3965.4272510947999</v>
      </c>
      <c r="CZ48" s="124">
        <f>'[2]Yearly BTX'!AN48</f>
        <v>5251.0419477081341</v>
      </c>
      <c r="DA48" s="124">
        <f>'[2]Yearly BTX'!AO48</f>
        <v>6518.869166851232</v>
      </c>
      <c r="DB48" s="124">
        <f>'[2]Yearly BTX'!AP48</f>
        <v>7769.0921939308537</v>
      </c>
      <c r="DC48" s="124">
        <f>'[2]Yearly BTX'!AQ48</f>
        <v>9001.8926385157156</v>
      </c>
      <c r="DD48" s="124">
        <f>'[2]Yearly BTX'!AR48</f>
        <v>10217.450448691572</v>
      </c>
      <c r="DE48" s="124">
        <f>'[2]Yearly BTX'!AS48</f>
        <v>11415.943925298294</v>
      </c>
      <c r="DF48" s="124">
        <f>'[2]Yearly BTX'!AT48</f>
        <v>12597.549736049887</v>
      </c>
      <c r="DG48" s="124">
        <f>'[2]Yearly BTX'!AU48</f>
        <v>13293.912324754243</v>
      </c>
      <c r="DH48" s="124">
        <f>'[2]Yearly BTX'!AV48</f>
        <v>13980.150500308953</v>
      </c>
      <c r="DI48" s="124">
        <f>'[2]Yearly BTX'!AW48</f>
        <v>14656.370245135264</v>
      </c>
      <c r="DJ48" s="124">
        <f>'[2]Yearly BTX'!AX48</f>
        <v>15322.676565079422</v>
      </c>
      <c r="DK48" s="124">
        <f>'[2]Yearly BTX'!AY48</f>
        <v>15979.173497816606</v>
      </c>
      <c r="DL48" s="124">
        <f>'[2]Yearly BTX'!AZ48</f>
        <v>16625.964121185538</v>
      </c>
      <c r="DM48" s="124">
        <f>'[2]Yearly BTX'!BA48</f>
        <v>17263.150561454375</v>
      </c>
      <c r="DN48" s="124">
        <f>'[2]Yearly BTX'!BB48</f>
        <v>17890.834001518393</v>
      </c>
      <c r="DO48" s="124">
        <f>'[2]Yearly BTX'!BC48</f>
        <v>18509.114689030044</v>
      </c>
      <c r="DP48" s="124">
        <f>'[2]Yearly BTX'!BD48</f>
        <v>19118.091944461903</v>
      </c>
      <c r="DQ48" s="124">
        <f>'[2]Yearly BTX'!BE48</f>
        <v>19924.560453664577</v>
      </c>
      <c r="DR48" s="124">
        <f>'[2]Yearly BTX'!BF48</f>
        <v>20719.091495527475</v>
      </c>
      <c r="DS48" s="124">
        <f>'[2]Yearly BTX'!BG48</f>
        <v>21501.810715582244</v>
      </c>
      <c r="DT48" s="124">
        <f>'[2]Yearly BTX'!BH48</f>
        <v>22272.8425985375</v>
      </c>
      <c r="DU48" s="124">
        <f>'[2]Yearly BTX'!BI48</f>
        <v>23032.310478283893</v>
      </c>
      <c r="DV48" s="124">
        <f>'[2]Yearly BTX'!BJ48</f>
        <v>23780.336547816558</v>
      </c>
      <c r="DW48" s="124">
        <f>'[2]Yearly BTX'!BK48</f>
        <v>24517.041869075634</v>
      </c>
      <c r="DX48" s="124">
        <f>'[2]Yearly BTX'!BL48</f>
        <v>25242.546382705557</v>
      </c>
      <c r="DY48" s="124">
        <f>'[2]Yearly BTX'!BM48</f>
        <v>25956.968917733706</v>
      </c>
      <c r="DZ48" s="124">
        <f>'[2]Yearly BTX'!BN48</f>
        <v>26660.427201169099</v>
      </c>
      <c r="EB48" s="124">
        <f>'[3]Yearly BTX'!AJ48</f>
        <v>0</v>
      </c>
      <c r="EC48" s="124">
        <f>'[3]Yearly BTX'!AK48</f>
        <v>265.10590985110503</v>
      </c>
      <c r="ED48" s="124">
        <f>'[3]Yearly BTX'!AL48</f>
        <v>530.21181970221005</v>
      </c>
      <c r="EE48" s="124">
        <f>'[3]Yearly BTX'!AM48</f>
        <v>795.31772955331508</v>
      </c>
      <c r="EF48" s="124">
        <f>'[3]Yearly BTX'!AN48</f>
        <v>1060.4236394044201</v>
      </c>
      <c r="EG48" s="124">
        <f>'[3]Yearly BTX'!AO48</f>
        <v>1325.5295492555251</v>
      </c>
      <c r="EH48" s="124">
        <f>'[3]Yearly BTX'!AP48</f>
        <v>1590.6354591066302</v>
      </c>
      <c r="EI48" s="124">
        <f>'[3]Yearly BTX'!AQ48</f>
        <v>1855.7413689577354</v>
      </c>
      <c r="EJ48" s="124">
        <f>'[3]Yearly BTX'!AR48</f>
        <v>2120.8472788088402</v>
      </c>
      <c r="EK48" s="124">
        <f>'[3]Yearly BTX'!AS48</f>
        <v>2385.9531886599452</v>
      </c>
      <c r="EL48" s="124">
        <f>'[3]Yearly BTX'!AT48</f>
        <v>2651.0590985110503</v>
      </c>
      <c r="EM48" s="124">
        <f>'[3]Yearly BTX'!AU48</f>
        <v>2816.8866635207951</v>
      </c>
      <c r="EN48" s="124">
        <f>'[3]Yearly BTX'!AV48</f>
        <v>2982.7142285305399</v>
      </c>
      <c r="EO48" s="124">
        <f>'[3]Yearly BTX'!AW48</f>
        <v>3148.5417935402847</v>
      </c>
      <c r="EP48" s="124">
        <f>'[3]Yearly BTX'!AX48</f>
        <v>3314.3693585500291</v>
      </c>
      <c r="EQ48" s="124">
        <f>'[3]Yearly BTX'!AY48</f>
        <v>3480.1969235597744</v>
      </c>
      <c r="ER48" s="124">
        <f>'[3]Yearly BTX'!AZ48</f>
        <v>3646.0244885695183</v>
      </c>
      <c r="ES48" s="124">
        <f>'[3]Yearly BTX'!BA48</f>
        <v>3811.8520535792632</v>
      </c>
      <c r="ET48" s="124">
        <f>'[3]Yearly BTX'!BB48</f>
        <v>3977.679618589008</v>
      </c>
      <c r="EU48" s="124">
        <f>'[3]Yearly BTX'!BC48</f>
        <v>4143.5071835987528</v>
      </c>
      <c r="EV48" s="124">
        <f>'[3]Yearly BTX'!BD48</f>
        <v>4309.3347486084976</v>
      </c>
      <c r="EW48" s="124">
        <f>'[3]Yearly BTX'!BE48</f>
        <v>4522.0740589828411</v>
      </c>
      <c r="EX48" s="124">
        <f>'[3]Yearly BTX'!BF48</f>
        <v>4734.8133693571854</v>
      </c>
      <c r="EY48" s="124">
        <f>'[3]Yearly BTX'!BG48</f>
        <v>4947.5526797315288</v>
      </c>
      <c r="EZ48" s="124">
        <f>'[3]Yearly BTX'!BH48</f>
        <v>5160.2919901058722</v>
      </c>
      <c r="FA48" s="124">
        <f>'[3]Yearly BTX'!BI48</f>
        <v>5373.0313004802156</v>
      </c>
      <c r="FB48" s="124">
        <f>'[3]Yearly BTX'!BJ48</f>
        <v>5585.770610854559</v>
      </c>
      <c r="FC48" s="124">
        <f>'[3]Yearly BTX'!BK48</f>
        <v>5798.5099212289024</v>
      </c>
      <c r="FD48" s="124">
        <f>'[3]Yearly BTX'!BL48</f>
        <v>6011.2492316032458</v>
      </c>
      <c r="FE48" s="124">
        <f>'[3]Yearly BTX'!BM48</f>
        <v>6223.9885419775892</v>
      </c>
      <c r="FF48" s="124">
        <f>'[3]Yearly BTX'!BN48</f>
        <v>6436.7278523519326</v>
      </c>
      <c r="FG48" s="187"/>
      <c r="FH48" s="124">
        <f t="shared" si="170"/>
        <v>0</v>
      </c>
      <c r="FI48" s="124">
        <f t="shared" si="110"/>
        <v>1605.1997275271392</v>
      </c>
      <c r="FJ48" s="124">
        <f t="shared" si="111"/>
        <v>3192.0519209946006</v>
      </c>
      <c r="FK48" s="124">
        <f t="shared" si="112"/>
        <v>4760.7449806481145</v>
      </c>
      <c r="FL48" s="124">
        <f t="shared" si="113"/>
        <v>6311.4655871125542</v>
      </c>
      <c r="FM48" s="124">
        <f t="shared" si="114"/>
        <v>7844.3987161067571</v>
      </c>
      <c r="FN48" s="124">
        <f t="shared" si="115"/>
        <v>9359.7276530374838</v>
      </c>
      <c r="FO48" s="124">
        <f t="shared" si="116"/>
        <v>10857.634007473451</v>
      </c>
      <c r="FP48" s="124">
        <f t="shared" si="117"/>
        <v>12338.297727500412</v>
      </c>
      <c r="FQ48" s="124">
        <f t="shared" si="118"/>
        <v>13801.897113958239</v>
      </c>
      <c r="FR48" s="124">
        <f t="shared" si="119"/>
        <v>15248.608834560937</v>
      </c>
      <c r="FS48" s="124">
        <f t="shared" si="120"/>
        <v>16110.798988275037</v>
      </c>
      <c r="FT48" s="124">
        <f t="shared" si="121"/>
        <v>16962.864728839493</v>
      </c>
      <c r="FU48" s="124">
        <f t="shared" si="122"/>
        <v>17804.912038675549</v>
      </c>
      <c r="FV48" s="124">
        <f t="shared" si="123"/>
        <v>18637.045923629452</v>
      </c>
      <c r="FW48" s="124">
        <f t="shared" si="124"/>
        <v>19459.370421376381</v>
      </c>
      <c r="FX48" s="124">
        <f t="shared" si="125"/>
        <v>20271.988609755055</v>
      </c>
      <c r="FY48" s="124">
        <f t="shared" si="126"/>
        <v>21075.002615033638</v>
      </c>
      <c r="FZ48" s="124">
        <f t="shared" si="127"/>
        <v>21868.513620107402</v>
      </c>
      <c r="GA48" s="124">
        <f t="shared" si="128"/>
        <v>22652.621872628799</v>
      </c>
      <c r="GB48" s="124">
        <f t="shared" si="129"/>
        <v>23427.4266930704</v>
      </c>
      <c r="GC48" s="124">
        <f t="shared" si="130"/>
        <v>24446.634512647419</v>
      </c>
      <c r="GD48" s="124">
        <f t="shared" si="131"/>
        <v>25453.904864884658</v>
      </c>
      <c r="GE48" s="124">
        <f t="shared" si="132"/>
        <v>26449.363395313772</v>
      </c>
      <c r="GF48" s="124">
        <f t="shared" si="133"/>
        <v>27433.13458864337</v>
      </c>
      <c r="GG48" s="124">
        <f t="shared" si="134"/>
        <v>28405.341778764108</v>
      </c>
      <c r="GH48" s="124">
        <f t="shared" si="135"/>
        <v>29366.107158671119</v>
      </c>
      <c r="GI48" s="124">
        <f t="shared" si="136"/>
        <v>30315.551790304537</v>
      </c>
      <c r="GJ48" s="124">
        <f t="shared" si="137"/>
        <v>31253.795614308801</v>
      </c>
      <c r="GK48" s="124">
        <f t="shared" si="138"/>
        <v>32180.957459711295</v>
      </c>
      <c r="GL48" s="124">
        <f t="shared" si="139"/>
        <v>33097.155053521034</v>
      </c>
    </row>
    <row r="49" spans="1:194" outlineLevel="1">
      <c r="B49" s="1" t="s">
        <v>23</v>
      </c>
      <c r="C49" s="5" t="s">
        <v>197</v>
      </c>
      <c r="D49" s="124">
        <f>'[2]Yearly BTX'!D49</f>
        <v>0</v>
      </c>
      <c r="E49" s="124">
        <f>'[2]Yearly BTX'!E49</f>
        <v>727.95219725611764</v>
      </c>
      <c r="F49" s="124">
        <f>'[2]Yearly BTX'!F49</f>
        <v>1445.9378328008049</v>
      </c>
      <c r="G49" s="124">
        <f>'[2]Yearly BTX'!G49</f>
        <v>2154.0592475082872</v>
      </c>
      <c r="H49" s="124">
        <f>'[2]Yearly BTX'!H49</f>
        <v>2852.4178481377521</v>
      </c>
      <c r="I49" s="124">
        <f>'[2]Yearly BTX'!I49</f>
        <v>3541.1141153265953</v>
      </c>
      <c r="J49" s="124">
        <f>'[2]Yearly BTX'!J49</f>
        <v>4220.2476115179943</v>
      </c>
      <c r="K49" s="124">
        <f>'[2]Yearly BTX'!K49</f>
        <v>4889.9169888233519</v>
      </c>
      <c r="L49" s="124">
        <f>'[2]Yearly BTX'!L49</f>
        <v>5550.2199968201139</v>
      </c>
      <c r="M49" s="124">
        <f>'[2]Yearly BTX'!M49</f>
        <v>6201.2534902854941</v>
      </c>
      <c r="N49" s="124">
        <f>'[2]Yearly BTX'!N49</f>
        <v>6843.1134368666071</v>
      </c>
      <c r="O49" s="124">
        <f>'[2]Yearly BTX'!O49</f>
        <v>7475.8949246875136</v>
      </c>
      <c r="P49" s="124">
        <f>'[2]Yearly BTX'!P49</f>
        <v>8099.692169893704</v>
      </c>
      <c r="Q49" s="124">
        <f>'[2]Yearly BTX'!Q49</f>
        <v>8714.5985241344824</v>
      </c>
      <c r="R49" s="124">
        <f>'[2]Yearly BTX'!R49</f>
        <v>9320.7064819837979</v>
      </c>
      <c r="S49" s="124">
        <f>'[2]Yearly BTX'!S49</f>
        <v>9918.1076882999623</v>
      </c>
      <c r="T49" s="124">
        <f>'[2]Yearly BTX'!T49</f>
        <v>10506.892945524793</v>
      </c>
      <c r="U49" s="124">
        <f>'[2]Yearly BTX'!U49</f>
        <v>11087.152220922617</v>
      </c>
      <c r="V49" s="124">
        <f>'[2]Yearly BTX'!V49</f>
        <v>11658.974653759657</v>
      </c>
      <c r="W49" s="124">
        <f>'[2]Yearly BTX'!W49</f>
        <v>12222.448562424264</v>
      </c>
      <c r="X49" s="124">
        <f>'[2]Yearly BTX'!X49</f>
        <v>12777.661451488462</v>
      </c>
      <c r="Y49" s="124">
        <f>'[2]Yearly BTX'!Y49</f>
        <v>13343.927580065829</v>
      </c>
      <c r="Z49" s="124">
        <f>'[2]Yearly BTX'!Z49</f>
        <v>13901.842035708756</v>
      </c>
      <c r="AA49" s="124">
        <f>'[2]Yearly BTX'!AA49</f>
        <v>14451.492626481735</v>
      </c>
      <c r="AB49" s="124">
        <f>'[2]Yearly BTX'!AB49</f>
        <v>14992.966349628625</v>
      </c>
      <c r="AC49" s="124">
        <f>'[2]Yearly BTX'!AC49</f>
        <v>15526.349398558888</v>
      </c>
      <c r="AD49" s="124">
        <f>'[2]Yearly BTX'!AD49</f>
        <v>16051.727169776179</v>
      </c>
      <c r="AE49" s="124">
        <f>'[2]Yearly BTX'!AE49</f>
        <v>16569.184269749701</v>
      </c>
      <c r="AF49" s="124">
        <f>'[2]Yearly BTX'!AF49</f>
        <v>17078.804521728911</v>
      </c>
      <c r="AG49" s="124">
        <f>'[2]Yearly BTX'!AG49</f>
        <v>17580.670972501845</v>
      </c>
      <c r="AH49" s="124">
        <f>'[2]Yearly BTX'!AH49</f>
        <v>18074.865899097695</v>
      </c>
      <c r="AI49" s="187"/>
      <c r="AJ49" s="124">
        <f>'[3]Yearly BTX'!D49</f>
        <v>0</v>
      </c>
      <c r="AK49" s="124">
        <f>'[3]Yearly BTX'!E49</f>
        <v>144.00814856109412</v>
      </c>
      <c r="AL49" s="124">
        <f>'[3]Yearly BTX'!F49</f>
        <v>288.01629712218823</v>
      </c>
      <c r="AM49" s="124">
        <f>'[3]Yearly BTX'!G49</f>
        <v>432.02444568328235</v>
      </c>
      <c r="AN49" s="124">
        <f>'[3]Yearly BTX'!H49</f>
        <v>576.03259424437647</v>
      </c>
      <c r="AO49" s="124">
        <f>'[3]Yearly BTX'!I49</f>
        <v>720.04074280547059</v>
      </c>
      <c r="AP49" s="124">
        <f>'[3]Yearly BTX'!J49</f>
        <v>864.0488913665647</v>
      </c>
      <c r="AQ49" s="124">
        <f>'[3]Yearly BTX'!K49</f>
        <v>1008.0570399276588</v>
      </c>
      <c r="AR49" s="124">
        <f>'[3]Yearly BTX'!L49</f>
        <v>1152.0651884887529</v>
      </c>
      <c r="AS49" s="124">
        <f>'[3]Yearly BTX'!M49</f>
        <v>1296.0733370498469</v>
      </c>
      <c r="AT49" s="124">
        <f>'[3]Yearly BTX'!N49</f>
        <v>1440.0814856109412</v>
      </c>
      <c r="AU49" s="124">
        <f>'[3]Yearly BTX'!O49</f>
        <v>1584.0896341720352</v>
      </c>
      <c r="AV49" s="124">
        <f>'[3]Yearly BTX'!P49</f>
        <v>1728.0977827331294</v>
      </c>
      <c r="AW49" s="124">
        <f>'[3]Yearly BTX'!Q49</f>
        <v>1872.1059312942236</v>
      </c>
      <c r="AX49" s="124">
        <f>'[3]Yearly BTX'!R49</f>
        <v>2016.1140798553176</v>
      </c>
      <c r="AY49" s="124">
        <f>'[3]Yearly BTX'!S49</f>
        <v>2160.1222284164114</v>
      </c>
      <c r="AZ49" s="124">
        <f>'[3]Yearly BTX'!T49</f>
        <v>2304.1303769775059</v>
      </c>
      <c r="BA49" s="124">
        <f>'[3]Yearly BTX'!U49</f>
        <v>2448.1385255385999</v>
      </c>
      <c r="BB49" s="124">
        <f>'[3]Yearly BTX'!V49</f>
        <v>2592.1466740996943</v>
      </c>
      <c r="BC49" s="124">
        <f>'[3]Yearly BTX'!W49</f>
        <v>2736.1548226607879</v>
      </c>
      <c r="BD49" s="124">
        <f>'[3]Yearly BTX'!X49</f>
        <v>2880.1629712218823</v>
      </c>
      <c r="BE49" s="124">
        <f>'[3]Yearly BTX'!Y49</f>
        <v>3028.5350030727068</v>
      </c>
      <c r="BF49" s="124">
        <f>'[3]Yearly BTX'!Z49</f>
        <v>3176.9070349235303</v>
      </c>
      <c r="BG49" s="124">
        <f>'[3]Yearly BTX'!AA49</f>
        <v>3325.2790667743548</v>
      </c>
      <c r="BH49" s="124">
        <f>'[3]Yearly BTX'!AB49</f>
        <v>3473.6510986251792</v>
      </c>
      <c r="BI49" s="124">
        <f>'[3]Yearly BTX'!AC49</f>
        <v>3622.0231304760036</v>
      </c>
      <c r="BJ49" s="124">
        <f>'[3]Yearly BTX'!AD49</f>
        <v>3770.3951623268281</v>
      </c>
      <c r="BK49" s="124">
        <f>'[3]Yearly BTX'!AE49</f>
        <v>3918.7671941776521</v>
      </c>
      <c r="BL49" s="124">
        <f>'[3]Yearly BTX'!AF49</f>
        <v>4067.1392260284756</v>
      </c>
      <c r="BM49" s="124">
        <f>'[3]Yearly BTX'!AG49</f>
        <v>4215.5112578793005</v>
      </c>
      <c r="BN49" s="124">
        <f>'[3]Yearly BTX'!AH49</f>
        <v>4363.8832897301245</v>
      </c>
      <c r="BP49" s="124">
        <f t="shared" si="171"/>
        <v>0</v>
      </c>
      <c r="BQ49" s="124">
        <f t="shared" si="140"/>
        <v>871.96034581721176</v>
      </c>
      <c r="BR49" s="124">
        <f t="shared" si="141"/>
        <v>1733.9541299229932</v>
      </c>
      <c r="BS49" s="124">
        <f t="shared" si="142"/>
        <v>2586.0836931915696</v>
      </c>
      <c r="BT49" s="124">
        <f t="shared" si="143"/>
        <v>3428.4504423821286</v>
      </c>
      <c r="BU49" s="124">
        <f t="shared" si="144"/>
        <v>4261.1548581320658</v>
      </c>
      <c r="BV49" s="124">
        <f t="shared" si="145"/>
        <v>5084.2965028845592</v>
      </c>
      <c r="BW49" s="124">
        <f t="shared" si="146"/>
        <v>5897.9740287510103</v>
      </c>
      <c r="BX49" s="124">
        <f t="shared" si="147"/>
        <v>6702.2851853088669</v>
      </c>
      <c r="BY49" s="124">
        <f t="shared" si="148"/>
        <v>7497.3268273353406</v>
      </c>
      <c r="BZ49" s="124">
        <f t="shared" si="149"/>
        <v>8283.194922477549</v>
      </c>
      <c r="CA49" s="124">
        <f t="shared" si="150"/>
        <v>9059.984558859549</v>
      </c>
      <c r="CB49" s="124">
        <f t="shared" si="151"/>
        <v>9827.7899526268338</v>
      </c>
      <c r="CC49" s="124">
        <f t="shared" si="152"/>
        <v>10586.704455428706</v>
      </c>
      <c r="CD49" s="124">
        <f t="shared" si="153"/>
        <v>11336.820561839115</v>
      </c>
      <c r="CE49" s="124">
        <f t="shared" si="154"/>
        <v>12078.229916716373</v>
      </c>
      <c r="CF49" s="124">
        <f t="shared" si="155"/>
        <v>12811.023322502298</v>
      </c>
      <c r="CG49" s="124">
        <f t="shared" si="156"/>
        <v>13535.290746461216</v>
      </c>
      <c r="CH49" s="124">
        <f t="shared" si="157"/>
        <v>14251.121327859351</v>
      </c>
      <c r="CI49" s="124">
        <f t="shared" si="158"/>
        <v>14958.603385085053</v>
      </c>
      <c r="CJ49" s="124">
        <f t="shared" si="159"/>
        <v>15657.824422710344</v>
      </c>
      <c r="CK49" s="124">
        <f t="shared" si="160"/>
        <v>16372.462583138535</v>
      </c>
      <c r="CL49" s="124">
        <f t="shared" si="161"/>
        <v>17078.749070632286</v>
      </c>
      <c r="CM49" s="124">
        <f t="shared" si="162"/>
        <v>17776.771693256091</v>
      </c>
      <c r="CN49" s="124">
        <f t="shared" si="163"/>
        <v>18466.617448253804</v>
      </c>
      <c r="CO49" s="124">
        <f t="shared" si="164"/>
        <v>19148.372529034892</v>
      </c>
      <c r="CP49" s="124">
        <f t="shared" si="165"/>
        <v>19822.122332103008</v>
      </c>
      <c r="CQ49" s="124">
        <f t="shared" si="166"/>
        <v>20487.951463927355</v>
      </c>
      <c r="CR49" s="124">
        <f t="shared" si="167"/>
        <v>21145.943747757388</v>
      </c>
      <c r="CS49" s="124">
        <f t="shared" si="168"/>
        <v>21796.182230381146</v>
      </c>
      <c r="CT49" s="124">
        <f t="shared" si="169"/>
        <v>22438.74918882782</v>
      </c>
      <c r="CU49" s="187"/>
      <c r="CV49" s="124">
        <f>'[2]Yearly BTX'!AJ49</f>
        <v>0</v>
      </c>
      <c r="CW49" s="124">
        <f>'[2]Yearly BTX'!AK49</f>
        <v>363.97609862805882</v>
      </c>
      <c r="CX49" s="124">
        <f>'[2]Yearly BTX'!AL49</f>
        <v>722.96891640040246</v>
      </c>
      <c r="CY49" s="124">
        <f>'[2]Yearly BTX'!AM49</f>
        <v>1077.0296237541436</v>
      </c>
      <c r="CZ49" s="124">
        <f>'[2]Yearly BTX'!AN49</f>
        <v>1426.2089240688761</v>
      </c>
      <c r="DA49" s="124">
        <f>'[2]Yearly BTX'!AO49</f>
        <v>1770.5570576632977</v>
      </c>
      <c r="DB49" s="124">
        <f>'[2]Yearly BTX'!AP49</f>
        <v>2110.1238057589972</v>
      </c>
      <c r="DC49" s="124">
        <f>'[2]Yearly BTX'!AQ49</f>
        <v>2444.9584944116759</v>
      </c>
      <c r="DD49" s="124">
        <f>'[2]Yearly BTX'!AR49</f>
        <v>2775.109998410057</v>
      </c>
      <c r="DE49" s="124">
        <f>'[2]Yearly BTX'!AS49</f>
        <v>3100.626745142747</v>
      </c>
      <c r="DF49" s="124">
        <f>'[2]Yearly BTX'!AT49</f>
        <v>3421.5567184333036</v>
      </c>
      <c r="DG49" s="124">
        <f>'[2]Yearly BTX'!AU49</f>
        <v>3737.9474623437568</v>
      </c>
      <c r="DH49" s="124">
        <f>'[2]Yearly BTX'!AV49</f>
        <v>4049.846084946852</v>
      </c>
      <c r="DI49" s="124">
        <f>'[2]Yearly BTX'!AW49</f>
        <v>4357.2992620672412</v>
      </c>
      <c r="DJ49" s="124">
        <f>'[2]Yearly BTX'!AX49</f>
        <v>4660.3532409918989</v>
      </c>
      <c r="DK49" s="124">
        <f>'[2]Yearly BTX'!AY49</f>
        <v>4959.0538441499812</v>
      </c>
      <c r="DL49" s="124">
        <f>'[2]Yearly BTX'!AZ49</f>
        <v>5253.4464727623963</v>
      </c>
      <c r="DM49" s="124">
        <f>'[2]Yearly BTX'!BA49</f>
        <v>5543.5761104613084</v>
      </c>
      <c r="DN49" s="124">
        <f>'[2]Yearly BTX'!BB49</f>
        <v>5829.4873268798283</v>
      </c>
      <c r="DO49" s="124">
        <f>'[2]Yearly BTX'!BC49</f>
        <v>6111.2242812121322</v>
      </c>
      <c r="DP49" s="124">
        <f>'[2]Yearly BTX'!BD49</f>
        <v>6388.8307257442311</v>
      </c>
      <c r="DQ49" s="124">
        <f>'[2]Yearly BTX'!BE49</f>
        <v>6671.9637900329144</v>
      </c>
      <c r="DR49" s="124">
        <f>'[2]Yearly BTX'!BF49</f>
        <v>6950.9210178543781</v>
      </c>
      <c r="DS49" s="124">
        <f>'[2]Yearly BTX'!BG49</f>
        <v>7225.7463132408675</v>
      </c>
      <c r="DT49" s="124">
        <f>'[2]Yearly BTX'!BH49</f>
        <v>7496.4831748143124</v>
      </c>
      <c r="DU49" s="124">
        <f>'[2]Yearly BTX'!BI49</f>
        <v>7763.1746992794442</v>
      </c>
      <c r="DV49" s="124">
        <f>'[2]Yearly BTX'!BJ49</f>
        <v>8025.8635848880895</v>
      </c>
      <c r="DW49" s="124">
        <f>'[2]Yearly BTX'!BK49</f>
        <v>8284.5921348748507</v>
      </c>
      <c r="DX49" s="124">
        <f>'[2]Yearly BTX'!BL49</f>
        <v>8539.4022608644555</v>
      </c>
      <c r="DY49" s="124">
        <f>'[2]Yearly BTX'!BM49</f>
        <v>8790.3354862509223</v>
      </c>
      <c r="DZ49" s="124">
        <f>'[2]Yearly BTX'!BN49</f>
        <v>9037.4329495488473</v>
      </c>
      <c r="EB49" s="124">
        <f>'[3]Yearly BTX'!AJ49</f>
        <v>0</v>
      </c>
      <c r="EC49" s="124">
        <f>'[3]Yearly BTX'!AK49</f>
        <v>72.004074280547059</v>
      </c>
      <c r="ED49" s="124">
        <f>'[3]Yearly BTX'!AL49</f>
        <v>144.00814856109412</v>
      </c>
      <c r="EE49" s="124">
        <f>'[3]Yearly BTX'!AM49</f>
        <v>216.01222284164118</v>
      </c>
      <c r="EF49" s="124">
        <f>'[3]Yearly BTX'!AN49</f>
        <v>288.01629712218823</v>
      </c>
      <c r="EG49" s="124">
        <f>'[3]Yearly BTX'!AO49</f>
        <v>360.02037140273529</v>
      </c>
      <c r="EH49" s="124">
        <f>'[3]Yearly BTX'!AP49</f>
        <v>432.02444568328235</v>
      </c>
      <c r="EI49" s="124">
        <f>'[3]Yearly BTX'!AQ49</f>
        <v>504.02851996382941</v>
      </c>
      <c r="EJ49" s="124">
        <f>'[3]Yearly BTX'!AR49</f>
        <v>576.03259424437647</v>
      </c>
      <c r="EK49" s="124">
        <f>'[3]Yearly BTX'!AS49</f>
        <v>648.03666852492347</v>
      </c>
      <c r="EL49" s="124">
        <f>'[3]Yearly BTX'!AT49</f>
        <v>720.04074280547059</v>
      </c>
      <c r="EM49" s="124">
        <f>'[3]Yearly BTX'!AU49</f>
        <v>792.04481708601759</v>
      </c>
      <c r="EN49" s="124">
        <f>'[3]Yearly BTX'!AV49</f>
        <v>864.0488913665647</v>
      </c>
      <c r="EO49" s="124">
        <f>'[3]Yearly BTX'!AW49</f>
        <v>936.05296564711182</v>
      </c>
      <c r="EP49" s="124">
        <f>'[3]Yearly BTX'!AX49</f>
        <v>1008.0570399276588</v>
      </c>
      <c r="EQ49" s="124">
        <f>'[3]Yearly BTX'!AY49</f>
        <v>1080.0611142082057</v>
      </c>
      <c r="ER49" s="124">
        <f>'[3]Yearly BTX'!AZ49</f>
        <v>1152.0651884887529</v>
      </c>
      <c r="ES49" s="124">
        <f>'[3]Yearly BTX'!BA49</f>
        <v>1224.0692627692999</v>
      </c>
      <c r="ET49" s="124">
        <f>'[3]Yearly BTX'!BB49</f>
        <v>1296.0733370498472</v>
      </c>
      <c r="EU49" s="124">
        <f>'[3]Yearly BTX'!BC49</f>
        <v>1368.0774113303939</v>
      </c>
      <c r="EV49" s="124">
        <f>'[3]Yearly BTX'!BD49</f>
        <v>1440.0814856109412</v>
      </c>
      <c r="EW49" s="124">
        <f>'[3]Yearly BTX'!BE49</f>
        <v>1514.2675015363534</v>
      </c>
      <c r="EX49" s="124">
        <f>'[3]Yearly BTX'!BF49</f>
        <v>1588.4535174617652</v>
      </c>
      <c r="EY49" s="124">
        <f>'[3]Yearly BTX'!BG49</f>
        <v>1662.6395333871774</v>
      </c>
      <c r="EZ49" s="124">
        <f>'[3]Yearly BTX'!BH49</f>
        <v>1736.8255493125896</v>
      </c>
      <c r="FA49" s="124">
        <f>'[3]Yearly BTX'!BI49</f>
        <v>1811.0115652380018</v>
      </c>
      <c r="FB49" s="124">
        <f>'[3]Yearly BTX'!BJ49</f>
        <v>1885.197581163414</v>
      </c>
      <c r="FC49" s="124">
        <f>'[3]Yearly BTX'!BK49</f>
        <v>1959.383597088826</v>
      </c>
      <c r="FD49" s="124">
        <f>'[3]Yearly BTX'!BL49</f>
        <v>2033.5696130142378</v>
      </c>
      <c r="FE49" s="124">
        <f>'[3]Yearly BTX'!BM49</f>
        <v>2107.7556289396503</v>
      </c>
      <c r="FF49" s="124">
        <f>'[3]Yearly BTX'!BN49</f>
        <v>2181.9416448650622</v>
      </c>
      <c r="FG49" s="187"/>
      <c r="FH49" s="124">
        <f t="shared" si="170"/>
        <v>0</v>
      </c>
      <c r="FI49" s="124">
        <f t="shared" si="110"/>
        <v>435.98017290860588</v>
      </c>
      <c r="FJ49" s="124">
        <f t="shared" si="111"/>
        <v>866.97706496149658</v>
      </c>
      <c r="FK49" s="124">
        <f t="shared" si="112"/>
        <v>1293.0418465957848</v>
      </c>
      <c r="FL49" s="124">
        <f t="shared" si="113"/>
        <v>1714.2252211910643</v>
      </c>
      <c r="FM49" s="124">
        <f t="shared" si="114"/>
        <v>2130.5774290660329</v>
      </c>
      <c r="FN49" s="124">
        <f t="shared" si="115"/>
        <v>2542.1482514422796</v>
      </c>
      <c r="FO49" s="124">
        <f t="shared" si="116"/>
        <v>2948.9870143755052</v>
      </c>
      <c r="FP49" s="124">
        <f t="shared" si="117"/>
        <v>3351.1425926544334</v>
      </c>
      <c r="FQ49" s="124">
        <f t="shared" si="118"/>
        <v>3748.6634136676703</v>
      </c>
      <c r="FR49" s="124">
        <f t="shared" si="119"/>
        <v>4141.5974612387745</v>
      </c>
      <c r="FS49" s="124">
        <f t="shared" si="120"/>
        <v>4529.9922794297745</v>
      </c>
      <c r="FT49" s="124">
        <f t="shared" si="121"/>
        <v>4913.8949763134169</v>
      </c>
      <c r="FU49" s="124">
        <f t="shared" si="122"/>
        <v>5293.3522277143529</v>
      </c>
      <c r="FV49" s="124">
        <f t="shared" si="123"/>
        <v>5668.4102809195574</v>
      </c>
      <c r="FW49" s="124">
        <f t="shared" si="124"/>
        <v>6039.1149583581864</v>
      </c>
      <c r="FX49" s="124">
        <f t="shared" si="125"/>
        <v>6405.5116612511492</v>
      </c>
      <c r="FY49" s="124">
        <f t="shared" si="126"/>
        <v>6767.6453732306081</v>
      </c>
      <c r="FZ49" s="124">
        <f t="shared" si="127"/>
        <v>7125.5606639296757</v>
      </c>
      <c r="GA49" s="124">
        <f t="shared" si="128"/>
        <v>7479.3016925425263</v>
      </c>
      <c r="GB49" s="124">
        <f t="shared" si="129"/>
        <v>7828.9122113551721</v>
      </c>
      <c r="GC49" s="124">
        <f t="shared" si="130"/>
        <v>8186.2312915692673</v>
      </c>
      <c r="GD49" s="124">
        <f t="shared" si="131"/>
        <v>8539.374535316143</v>
      </c>
      <c r="GE49" s="124">
        <f t="shared" si="132"/>
        <v>8888.3858466280453</v>
      </c>
      <c r="GF49" s="124">
        <f t="shared" si="133"/>
        <v>9233.3087241269022</v>
      </c>
      <c r="GG49" s="124">
        <f t="shared" si="134"/>
        <v>9574.186264517446</v>
      </c>
      <c r="GH49" s="124">
        <f t="shared" si="135"/>
        <v>9911.0611660515042</v>
      </c>
      <c r="GI49" s="124">
        <f t="shared" si="136"/>
        <v>10243.975731963677</v>
      </c>
      <c r="GJ49" s="124">
        <f t="shared" si="137"/>
        <v>10572.971873878694</v>
      </c>
      <c r="GK49" s="124">
        <f t="shared" si="138"/>
        <v>10898.091115190573</v>
      </c>
      <c r="GL49" s="124">
        <f t="shared" si="139"/>
        <v>11219.37459441391</v>
      </c>
    </row>
    <row r="50" spans="1:194" outlineLevel="1">
      <c r="B50" s="1" t="s">
        <v>48</v>
      </c>
      <c r="C50" s="5" t="s">
        <v>197</v>
      </c>
      <c r="D50" s="123">
        <f>'[2]Yearly BTX'!D50</f>
        <v>111056.034375</v>
      </c>
      <c r="E50" s="123">
        <f>'[2]Yearly BTX'!E50</f>
        <v>106887.64763043991</v>
      </c>
      <c r="F50" s="123">
        <f>'[2]Yearly BTX'!F50</f>
        <v>102771.12687376629</v>
      </c>
      <c r="G50" s="123">
        <f>'[2]Yearly BTX'!G50</f>
        <v>98705.957336579217</v>
      </c>
      <c r="H50" s="123">
        <f>'[2]Yearly BTX'!H50</f>
        <v>94691.628867724459</v>
      </c>
      <c r="I50" s="123">
        <f>'[2]Yearly BTX'!I50</f>
        <v>90727.635894201099</v>
      </c>
      <c r="J50" s="123">
        <f>'[2]Yearly BTX'!J50</f>
        <v>86813.47738238785</v>
      </c>
      <c r="K50" s="123">
        <f>'[2]Yearly BTX'!K50</f>
        <v>82948.656799585733</v>
      </c>
      <c r="L50" s="123">
        <f>'[2]Yearly BTX'!L50</f>
        <v>79132.682075874647</v>
      </c>
      <c r="M50" s="123">
        <f>'[2]Yearly BTX'!M50</f>
        <v>75365.065566281104</v>
      </c>
      <c r="N50" s="123">
        <f>'[2]Yearly BTX'!N50</f>
        <v>71645.324013254925</v>
      </c>
      <c r="O50" s="123">
        <f>'[2]Yearly BTX'!O50</f>
        <v>68910.039719020438</v>
      </c>
      <c r="P50" s="123">
        <f>'[2]Yearly BTX'!P50</f>
        <v>66208.847358449275</v>
      </c>
      <c r="Q50" s="123">
        <f>'[2]Yearly BTX'!Q50</f>
        <v>63541.408353129729</v>
      </c>
      <c r="R50" s="123">
        <f>'[2]Yearly BTX'!R50</f>
        <v>60907.387162573752</v>
      </c>
      <c r="S50" s="123">
        <f>'[2]Yearly BTX'!S50</f>
        <v>58306.451258490677</v>
      </c>
      <c r="T50" s="123">
        <f>'[2]Yearly BTX'!T50</f>
        <v>55738.271099270707</v>
      </c>
      <c r="U50" s="123">
        <f>'[2]Yearly BTX'!U50</f>
        <v>53202.520104676776</v>
      </c>
      <c r="V50" s="123">
        <f>'[2]Yearly BTX'!V50</f>
        <v>50698.874630742728</v>
      </c>
      <c r="W50" s="123">
        <f>'[2]Yearly BTX'!W50</f>
        <v>48227.013944876599</v>
      </c>
      <c r="X50" s="123">
        <f>'[2]Yearly BTX'!X50</f>
        <v>45786.620201166981</v>
      </c>
      <c r="Y50" s="123">
        <f>'[2]Yearly BTX'!Y50</f>
        <v>42944.758285413576</v>
      </c>
      <c r="Z50" s="123">
        <f>'[2]Yearly BTX'!Z50</f>
        <v>40139.659284422814</v>
      </c>
      <c r="AA50" s="123">
        <f>'[2]Yearly BTX'!AA50</f>
        <v>37370.953045252303</v>
      </c>
      <c r="AB50" s="123">
        <f>'[2]Yearly BTX'!AB50</f>
        <v>34638.27276000884</v>
      </c>
      <c r="AC50" s="123">
        <f>'[2]Yearly BTX'!AC50</f>
        <v>31941.254937396749</v>
      </c>
      <c r="AD50" s="123">
        <f>'[2]Yearly BTX'!AD50</f>
        <v>29279.539374499127</v>
      </c>
      <c r="AE50" s="123">
        <f>'[2]Yearly BTX'!AE50</f>
        <v>26652.769128790027</v>
      </c>
      <c r="AF50" s="123">
        <f>'[2]Yearly BTX'!AF50</f>
        <v>24060.590490375595</v>
      </c>
      <c r="AG50" s="123">
        <f>'[2]Yearly BTX'!AG50</f>
        <v>21502.652954462654</v>
      </c>
      <c r="AH50" s="123">
        <f>'[2]Yearly BTX'!AH50</f>
        <v>18978.609194052569</v>
      </c>
      <c r="AI50" s="187"/>
      <c r="AJ50" s="123">
        <f>'[3]Yearly BTX'!D50</f>
        <v>21819.41644865062</v>
      </c>
      <c r="AK50" s="123">
        <f>'[3]Yearly BTX'!E50</f>
        <v>21145.196480387316</v>
      </c>
      <c r="AL50" s="123">
        <f>'[3]Yearly BTX'!F50</f>
        <v>20470.976512124013</v>
      </c>
      <c r="AM50" s="123">
        <f>'[3]Yearly BTX'!G50</f>
        <v>19796.756543860709</v>
      </c>
      <c r="AN50" s="123">
        <f>'[3]Yearly BTX'!H50</f>
        <v>19122.536575597402</v>
      </c>
      <c r="AO50" s="123">
        <f>'[3]Yearly BTX'!I50</f>
        <v>18448.316607334098</v>
      </c>
      <c r="AP50" s="123">
        <f>'[3]Yearly BTX'!J50</f>
        <v>17774.096639070794</v>
      </c>
      <c r="AQ50" s="123">
        <f>'[3]Yearly BTX'!K50</f>
        <v>17099.876670807491</v>
      </c>
      <c r="AR50" s="123">
        <f>'[3]Yearly BTX'!L50</f>
        <v>16425.656702544187</v>
      </c>
      <c r="AS50" s="123">
        <f>'[3]Yearly BTX'!M50</f>
        <v>15751.436734280882</v>
      </c>
      <c r="AT50" s="123">
        <f>'[3]Yearly BTX'!N50</f>
        <v>15077.216766017578</v>
      </c>
      <c r="AU50" s="123">
        <f>'[3]Yearly BTX'!O50</f>
        <v>14601.553487436995</v>
      </c>
      <c r="AV50" s="123">
        <f>'[3]Yearly BTX'!P50</f>
        <v>14125.89020885641</v>
      </c>
      <c r="AW50" s="123">
        <f>'[3]Yearly BTX'!Q50</f>
        <v>13650.226930275827</v>
      </c>
      <c r="AX50" s="123">
        <f>'[3]Yearly BTX'!R50</f>
        <v>13174.563651695244</v>
      </c>
      <c r="AY50" s="123">
        <f>'[3]Yearly BTX'!S50</f>
        <v>12698.900373114659</v>
      </c>
      <c r="AZ50" s="123">
        <f>'[3]Yearly BTX'!T50</f>
        <v>12223.237094534077</v>
      </c>
      <c r="BA50" s="123">
        <f>'[3]Yearly BTX'!U50</f>
        <v>11747.573815953494</v>
      </c>
      <c r="BB50" s="123">
        <f>'[3]Yearly BTX'!V50</f>
        <v>11271.910537372909</v>
      </c>
      <c r="BC50" s="123">
        <f>'[3]Yearly BTX'!W50</f>
        <v>10796.247258792326</v>
      </c>
      <c r="BD50" s="123">
        <f>'[3]Yearly BTX'!X50</f>
        <v>10320.583980211743</v>
      </c>
      <c r="BE50" s="123">
        <f>'[3]Yearly BTX'!Y50</f>
        <v>9746.7333276122299</v>
      </c>
      <c r="BF50" s="123">
        <f>'[3]Yearly BTX'!Z50</f>
        <v>9172.8826750127191</v>
      </c>
      <c r="BG50" s="123">
        <f>'[3]Yearly BTX'!AA50</f>
        <v>8599.0320224132083</v>
      </c>
      <c r="BH50" s="123">
        <f>'[3]Yearly BTX'!AB50</f>
        <v>8025.1813698136957</v>
      </c>
      <c r="BI50" s="123">
        <f>'[3]Yearly BTX'!AC50</f>
        <v>7451.3307172141849</v>
      </c>
      <c r="BJ50" s="123">
        <f>'[3]Yearly BTX'!AD50</f>
        <v>6877.4800646146741</v>
      </c>
      <c r="BK50" s="123">
        <f>'[3]Yearly BTX'!AE50</f>
        <v>6303.6294120151633</v>
      </c>
      <c r="BL50" s="123">
        <f>'[3]Yearly BTX'!AF50</f>
        <v>5729.7787594156525</v>
      </c>
      <c r="BM50" s="123">
        <f>'[3]Yearly BTX'!AG50</f>
        <v>5155.9281068161408</v>
      </c>
      <c r="BN50" s="123">
        <f>'[3]Yearly BTX'!AH50</f>
        <v>4582.07745421663</v>
      </c>
      <c r="BP50" s="123">
        <f t="shared" si="171"/>
        <v>132875.45082365064</v>
      </c>
      <c r="BQ50" s="123">
        <f t="shared" si="140"/>
        <v>128032.84411082722</v>
      </c>
      <c r="BR50" s="123">
        <f t="shared" si="141"/>
        <v>123242.10338589031</v>
      </c>
      <c r="BS50" s="123">
        <f t="shared" si="142"/>
        <v>118502.71388043993</v>
      </c>
      <c r="BT50" s="123">
        <f t="shared" si="143"/>
        <v>113814.16544332186</v>
      </c>
      <c r="BU50" s="123">
        <f t="shared" si="144"/>
        <v>109175.9525015352</v>
      </c>
      <c r="BV50" s="123">
        <f t="shared" si="145"/>
        <v>104587.57402145864</v>
      </c>
      <c r="BW50" s="123">
        <f t="shared" si="146"/>
        <v>100048.53347039322</v>
      </c>
      <c r="BX50" s="123">
        <f t="shared" si="147"/>
        <v>95558.338778418838</v>
      </c>
      <c r="BY50" s="123">
        <f t="shared" si="148"/>
        <v>91116.502300561988</v>
      </c>
      <c r="BZ50" s="123">
        <f t="shared" si="149"/>
        <v>86722.540779272502</v>
      </c>
      <c r="CA50" s="123">
        <f t="shared" si="150"/>
        <v>83511.59320645743</v>
      </c>
      <c r="CB50" s="123">
        <f t="shared" si="151"/>
        <v>80334.737567305681</v>
      </c>
      <c r="CC50" s="123">
        <f t="shared" si="152"/>
        <v>77191.635283405558</v>
      </c>
      <c r="CD50" s="123">
        <f t="shared" si="153"/>
        <v>74081.950814268988</v>
      </c>
      <c r="CE50" s="123">
        <f t="shared" si="154"/>
        <v>71005.351631605328</v>
      </c>
      <c r="CF50" s="123">
        <f t="shared" si="155"/>
        <v>67961.508193804781</v>
      </c>
      <c r="CG50" s="123">
        <f t="shared" si="156"/>
        <v>64950.093920630272</v>
      </c>
      <c r="CH50" s="123">
        <f t="shared" si="157"/>
        <v>61970.785168115639</v>
      </c>
      <c r="CI50" s="123">
        <f t="shared" si="158"/>
        <v>59023.261203668924</v>
      </c>
      <c r="CJ50" s="123">
        <f t="shared" si="159"/>
        <v>56107.204181378722</v>
      </c>
      <c r="CK50" s="123">
        <f t="shared" si="160"/>
        <v>52691.491613025806</v>
      </c>
      <c r="CL50" s="123">
        <f t="shared" si="161"/>
        <v>49312.541959435533</v>
      </c>
      <c r="CM50" s="123">
        <f t="shared" si="162"/>
        <v>45969.985067665511</v>
      </c>
      <c r="CN50" s="123">
        <f t="shared" si="163"/>
        <v>42663.454129822538</v>
      </c>
      <c r="CO50" s="123">
        <f t="shared" si="164"/>
        <v>39392.585654610935</v>
      </c>
      <c r="CP50" s="123">
        <f t="shared" si="165"/>
        <v>36157.019439113799</v>
      </c>
      <c r="CQ50" s="123">
        <f t="shared" si="166"/>
        <v>32956.398540805189</v>
      </c>
      <c r="CR50" s="123">
        <f t="shared" si="167"/>
        <v>29790.369249791249</v>
      </c>
      <c r="CS50" s="123">
        <f t="shared" si="168"/>
        <v>26658.581061278794</v>
      </c>
      <c r="CT50" s="123">
        <f t="shared" si="169"/>
        <v>23560.686648269198</v>
      </c>
      <c r="CU50" s="187"/>
      <c r="CV50" s="123">
        <f>'[2]Yearly BTX'!AJ50</f>
        <v>111056.034375</v>
      </c>
      <c r="CW50" s="123">
        <f>'[2]Yearly BTX'!AK50</f>
        <v>108591.717546744</v>
      </c>
      <c r="CX50" s="123">
        <f>'[2]Yearly BTX'!AL50</f>
        <v>106155.93589145908</v>
      </c>
      <c r="CY50" s="123">
        <f>'[2]Yearly BTX'!AM50</f>
        <v>103748.41421142814</v>
      </c>
      <c r="CZ50" s="123">
        <f>'[2]Yearly BTX'!AN50</f>
        <v>101368.87973950147</v>
      </c>
      <c r="DA50" s="123">
        <f>'[2]Yearly BTX'!AO50</f>
        <v>99017.062118715621</v>
      </c>
      <c r="DB50" s="123">
        <f>'[2]Yearly BTX'!AP50</f>
        <v>96692.69338207769</v>
      </c>
      <c r="DC50" s="123">
        <f>'[2]Yearly BTX'!AQ50</f>
        <v>94395.507932513123</v>
      </c>
      <c r="DD50" s="123">
        <f>'[2]Yearly BTX'!AR50</f>
        <v>92125.242522976274</v>
      </c>
      <c r="DE50" s="123">
        <f>'[2]Yearly BTX'!AS50</f>
        <v>89881.636236722145</v>
      </c>
      <c r="DF50" s="123">
        <f>'[2]Yearly BTX'!AT50</f>
        <v>87664.430467738115</v>
      </c>
      <c r="DG50" s="123">
        <f>'[2]Yearly BTX'!AU50</f>
        <v>85941.89950611844</v>
      </c>
      <c r="DH50" s="123">
        <f>'[2]Yearly BTX'!AV50</f>
        <v>84238.843943705084</v>
      </c>
      <c r="DI50" s="123">
        <f>'[2]Yearly BTX'!AW50</f>
        <v>82555.07786033224</v>
      </c>
      <c r="DJ50" s="123">
        <f>'[2]Yearly BTX'!AX50</f>
        <v>80890.416968645077</v>
      </c>
      <c r="DK50" s="123">
        <f>'[2]Yearly BTX'!AY50</f>
        <v>79244.678600457264</v>
      </c>
      <c r="DL50" s="123">
        <f>'[2]Yearly BTX'!AZ50</f>
        <v>77617.681693218648</v>
      </c>
      <c r="DM50" s="123">
        <f>'[2]Yearly BTX'!BA50</f>
        <v>76009.246776592467</v>
      </c>
      <c r="DN50" s="123">
        <f>'[2]Yearly BTX'!BB50</f>
        <v>74419.195959140954</v>
      </c>
      <c r="DO50" s="123">
        <f>'[2]Yearly BTX'!BC50</f>
        <v>72847.352915118783</v>
      </c>
      <c r="DP50" s="123">
        <f>'[2]Yearly BTX'!BD50</f>
        <v>71293.542871373109</v>
      </c>
      <c r="DQ50" s="123">
        <f>'[2]Yearly BTX'!BE50</f>
        <v>69541.282529111064</v>
      </c>
      <c r="DR50" s="123">
        <f>'[2]Yearly BTX'!BF50</f>
        <v>67809.671797804665</v>
      </c>
      <c r="DS50" s="123">
        <f>'[2]Yearly BTX'!BG50</f>
        <v>66098.510074075399</v>
      </c>
      <c r="DT50" s="123">
        <f>'[2]Yearly BTX'!BH50</f>
        <v>64407.598533360644</v>
      </c>
      <c r="DU50" s="123">
        <f>'[2]Yearly BTX'!BI50</f>
        <v>62736.740114960085</v>
      </c>
      <c r="DV50" s="123">
        <f>'[2]Yearly BTX'!BJ50</f>
        <v>61085.739507203769</v>
      </c>
      <c r="DW50" s="123">
        <f>'[2]Yearly BTX'!BK50</f>
        <v>59454.40313274051</v>
      </c>
      <c r="DX50" s="123">
        <f>'[2]Yearly BTX'!BL50</f>
        <v>57842.539133945611</v>
      </c>
      <c r="DY50" s="123">
        <f>'[2]Yearly BTX'!BM50</f>
        <v>56249.957358447282</v>
      </c>
      <c r="DZ50" s="123">
        <f>'[2]Yearly BTX'!BN50</f>
        <v>54676.469344770514</v>
      </c>
      <c r="EB50" s="123">
        <f>'[3]Yearly BTX'!AJ50</f>
        <v>21819.41644865062</v>
      </c>
      <c r="EC50" s="123">
        <f>'[3]Yearly BTX'!AK50</f>
        <v>21482.30646451897</v>
      </c>
      <c r="ED50" s="123">
        <f>'[3]Yearly BTX'!AL50</f>
        <v>21145.196480387316</v>
      </c>
      <c r="EE50" s="123">
        <f>'[3]Yearly BTX'!AM50</f>
        <v>20808.086496255662</v>
      </c>
      <c r="EF50" s="123">
        <f>'[3]Yearly BTX'!AN50</f>
        <v>20470.976512124013</v>
      </c>
      <c r="EG50" s="123">
        <f>'[3]Yearly BTX'!AO50</f>
        <v>20133.866527992363</v>
      </c>
      <c r="EH50" s="123">
        <f>'[3]Yearly BTX'!AP50</f>
        <v>19796.756543860709</v>
      </c>
      <c r="EI50" s="123">
        <f>'[3]Yearly BTX'!AQ50</f>
        <v>19459.646559729052</v>
      </c>
      <c r="EJ50" s="123">
        <f>'[3]Yearly BTX'!AR50</f>
        <v>19122.536575597402</v>
      </c>
      <c r="EK50" s="123">
        <f>'[3]Yearly BTX'!AS50</f>
        <v>18785.426591465752</v>
      </c>
      <c r="EL50" s="123">
        <f>'[3]Yearly BTX'!AT50</f>
        <v>18448.316607334098</v>
      </c>
      <c r="EM50" s="123">
        <f>'[3]Yearly BTX'!AU50</f>
        <v>18210.484968043806</v>
      </c>
      <c r="EN50" s="123">
        <f>'[3]Yearly BTX'!AV50</f>
        <v>17972.653328753517</v>
      </c>
      <c r="EO50" s="123">
        <f>'[3]Yearly BTX'!AW50</f>
        <v>17734.821689463224</v>
      </c>
      <c r="EP50" s="123">
        <f>'[3]Yearly BTX'!AX50</f>
        <v>17496.990050172932</v>
      </c>
      <c r="EQ50" s="123">
        <f>'[3]Yearly BTX'!AY50</f>
        <v>17259.158410882639</v>
      </c>
      <c r="ER50" s="123">
        <f>'[3]Yearly BTX'!AZ50</f>
        <v>17021.32677159235</v>
      </c>
      <c r="ES50" s="123">
        <f>'[3]Yearly BTX'!BA50</f>
        <v>16783.495132302058</v>
      </c>
      <c r="ET50" s="123">
        <f>'[3]Yearly BTX'!BB50</f>
        <v>16545.663493011765</v>
      </c>
      <c r="EU50" s="123">
        <f>'[3]Yearly BTX'!BC50</f>
        <v>16307.831853721471</v>
      </c>
      <c r="EV50" s="123">
        <f>'[3]Yearly BTX'!BD50</f>
        <v>16070.000214431182</v>
      </c>
      <c r="EW50" s="123">
        <f>'[3]Yearly BTX'!BE50</f>
        <v>15783.074888131425</v>
      </c>
      <c r="EX50" s="123">
        <f>'[3]Yearly BTX'!BF50</f>
        <v>15496.149561831668</v>
      </c>
      <c r="EY50" s="123">
        <f>'[3]Yearly BTX'!BG50</f>
        <v>15209.224235531914</v>
      </c>
      <c r="EZ50" s="123">
        <f>'[3]Yearly BTX'!BH50</f>
        <v>14922.29890923216</v>
      </c>
      <c r="FA50" s="123">
        <f>'[3]Yearly BTX'!BI50</f>
        <v>14635.373582932403</v>
      </c>
      <c r="FB50" s="123">
        <f>'[3]Yearly BTX'!BJ50</f>
        <v>14348.448256632646</v>
      </c>
      <c r="FC50" s="123">
        <f>'[3]Yearly BTX'!BK50</f>
        <v>14061.522930332891</v>
      </c>
      <c r="FD50" s="123">
        <f>'[3]Yearly BTX'!BL50</f>
        <v>13774.597604033137</v>
      </c>
      <c r="FE50" s="123">
        <f>'[3]Yearly BTX'!BM50</f>
        <v>13487.67227773338</v>
      </c>
      <c r="FF50" s="123">
        <f>'[3]Yearly BTX'!BN50</f>
        <v>13200.746951433624</v>
      </c>
      <c r="FG50" s="187"/>
      <c r="FH50" s="123">
        <f t="shared" si="170"/>
        <v>132875.45082365064</v>
      </c>
      <c r="FI50" s="123">
        <f t="shared" si="110"/>
        <v>130074.02401126297</v>
      </c>
      <c r="FJ50" s="123">
        <f t="shared" si="111"/>
        <v>127301.1323718464</v>
      </c>
      <c r="FK50" s="123">
        <f t="shared" si="112"/>
        <v>124556.50070768381</v>
      </c>
      <c r="FL50" s="123">
        <f t="shared" si="113"/>
        <v>121839.85625162549</v>
      </c>
      <c r="FM50" s="123">
        <f t="shared" si="114"/>
        <v>119150.92864670798</v>
      </c>
      <c r="FN50" s="123">
        <f t="shared" si="115"/>
        <v>116489.4499259384</v>
      </c>
      <c r="FO50" s="123">
        <f t="shared" si="116"/>
        <v>113855.15449224217</v>
      </c>
      <c r="FP50" s="123">
        <f t="shared" si="117"/>
        <v>111247.77909857368</v>
      </c>
      <c r="FQ50" s="123">
        <f t="shared" si="118"/>
        <v>108667.06282818789</v>
      </c>
      <c r="FR50" s="123">
        <f t="shared" si="119"/>
        <v>106112.74707507221</v>
      </c>
      <c r="FS50" s="123">
        <f t="shared" si="120"/>
        <v>104152.38447416225</v>
      </c>
      <c r="FT50" s="123">
        <f t="shared" si="121"/>
        <v>102211.4972724586</v>
      </c>
      <c r="FU50" s="123">
        <f t="shared" si="122"/>
        <v>100289.89954979546</v>
      </c>
      <c r="FV50" s="123">
        <f t="shared" si="123"/>
        <v>98387.407018818005</v>
      </c>
      <c r="FW50" s="123">
        <f t="shared" si="124"/>
        <v>96503.8370113399</v>
      </c>
      <c r="FX50" s="123">
        <f t="shared" si="125"/>
        <v>94639.008464810991</v>
      </c>
      <c r="FY50" s="123">
        <f t="shared" si="126"/>
        <v>92792.741908894532</v>
      </c>
      <c r="FZ50" s="123">
        <f t="shared" si="127"/>
        <v>90964.859452152712</v>
      </c>
      <c r="GA50" s="123">
        <f t="shared" si="128"/>
        <v>89155.184768840249</v>
      </c>
      <c r="GB50" s="123">
        <f t="shared" si="129"/>
        <v>87363.543085804296</v>
      </c>
      <c r="GC50" s="123">
        <f t="shared" si="130"/>
        <v>85324.357417242485</v>
      </c>
      <c r="GD50" s="123">
        <f t="shared" si="131"/>
        <v>83305.821359636335</v>
      </c>
      <c r="GE50" s="123">
        <f t="shared" si="132"/>
        <v>81307.734309607316</v>
      </c>
      <c r="GF50" s="123">
        <f t="shared" si="133"/>
        <v>79329.897442592803</v>
      </c>
      <c r="GG50" s="123">
        <f t="shared" si="134"/>
        <v>77372.113697892491</v>
      </c>
      <c r="GH50" s="123">
        <f t="shared" si="135"/>
        <v>75434.187763836409</v>
      </c>
      <c r="GI50" s="123">
        <f t="shared" si="136"/>
        <v>73515.926063073406</v>
      </c>
      <c r="GJ50" s="123">
        <f t="shared" si="137"/>
        <v>71617.136737978755</v>
      </c>
      <c r="GK50" s="123">
        <f t="shared" si="138"/>
        <v>69737.62963618066</v>
      </c>
      <c r="GL50" s="123">
        <f t="shared" si="139"/>
        <v>67877.216296204133</v>
      </c>
    </row>
    <row r="51" spans="1:194" s="13" customFormat="1" outlineLevel="1">
      <c r="A51" s="374"/>
      <c r="B51" s="6" t="s">
        <v>89</v>
      </c>
      <c r="C51" s="7" t="s">
        <v>197</v>
      </c>
      <c r="D51" s="201">
        <f>'[2]Yearly BTX'!D51</f>
        <v>0</v>
      </c>
      <c r="E51" s="201">
        <f>'[2]Yearly BTX'!E51</f>
        <v>0</v>
      </c>
      <c r="F51" s="201">
        <f>'[2]Yearly BTX'!F51</f>
        <v>0</v>
      </c>
      <c r="G51" s="201">
        <f>'[2]Yearly BTX'!G51</f>
        <v>0</v>
      </c>
      <c r="H51" s="201">
        <f>'[2]Yearly BTX'!H51</f>
        <v>0</v>
      </c>
      <c r="I51" s="201">
        <f>'[2]Yearly BTX'!I51</f>
        <v>0</v>
      </c>
      <c r="J51" s="201">
        <f>'[2]Yearly BTX'!J51</f>
        <v>0</v>
      </c>
      <c r="K51" s="201">
        <f>'[2]Yearly BTX'!K51</f>
        <v>0</v>
      </c>
      <c r="L51" s="201">
        <f>'[2]Yearly BTX'!L51</f>
        <v>0</v>
      </c>
      <c r="M51" s="201">
        <f>'[2]Yearly BTX'!M51</f>
        <v>0</v>
      </c>
      <c r="N51" s="201">
        <f>'[2]Yearly BTX'!N51</f>
        <v>0</v>
      </c>
      <c r="O51" s="201">
        <f>'[2]Yearly BTX'!O51</f>
        <v>0</v>
      </c>
      <c r="P51" s="201">
        <f>'[2]Yearly BTX'!P51</f>
        <v>0</v>
      </c>
      <c r="Q51" s="201">
        <f>'[2]Yearly BTX'!Q51</f>
        <v>0</v>
      </c>
      <c r="R51" s="201">
        <f>'[2]Yearly BTX'!R51</f>
        <v>0</v>
      </c>
      <c r="S51" s="201">
        <f>'[2]Yearly BTX'!S51</f>
        <v>0</v>
      </c>
      <c r="T51" s="201">
        <f>'[2]Yearly BTX'!T51</f>
        <v>0</v>
      </c>
      <c r="U51" s="201">
        <f>'[2]Yearly BTX'!U51</f>
        <v>0</v>
      </c>
      <c r="V51" s="201">
        <f>'[2]Yearly BTX'!V51</f>
        <v>0</v>
      </c>
      <c r="W51" s="201">
        <f>'[2]Yearly BTX'!W51</f>
        <v>0</v>
      </c>
      <c r="X51" s="201">
        <f>'[2]Yearly BTX'!X51</f>
        <v>0</v>
      </c>
      <c r="Y51" s="201">
        <f>'[2]Yearly BTX'!Y51</f>
        <v>0</v>
      </c>
      <c r="Z51" s="201">
        <f>'[2]Yearly BTX'!Z51</f>
        <v>0</v>
      </c>
      <c r="AA51" s="201">
        <f>'[2]Yearly BTX'!AA51</f>
        <v>0</v>
      </c>
      <c r="AB51" s="201">
        <f>'[2]Yearly BTX'!AB51</f>
        <v>0</v>
      </c>
      <c r="AC51" s="201">
        <f>'[2]Yearly BTX'!AC51</f>
        <v>0</v>
      </c>
      <c r="AD51" s="201">
        <f>'[2]Yearly BTX'!AD51</f>
        <v>0</v>
      </c>
      <c r="AE51" s="201">
        <f>'[2]Yearly BTX'!AE51</f>
        <v>0</v>
      </c>
      <c r="AF51" s="201">
        <f>'[2]Yearly BTX'!AF51</f>
        <v>0</v>
      </c>
      <c r="AG51" s="201">
        <f>'[2]Yearly BTX'!AG51</f>
        <v>0</v>
      </c>
      <c r="AH51" s="201">
        <f>'[2]Yearly BTX'!AH51</f>
        <v>0</v>
      </c>
      <c r="AI51" s="201"/>
      <c r="AJ51" s="201">
        <f>'[3]Yearly BTX'!D51</f>
        <v>0</v>
      </c>
      <c r="AK51" s="201">
        <f>'[3]Yearly BTX'!E51</f>
        <v>0</v>
      </c>
      <c r="AL51" s="201">
        <f>'[3]Yearly BTX'!F51</f>
        <v>0</v>
      </c>
      <c r="AM51" s="201">
        <f>'[3]Yearly BTX'!G51</f>
        <v>0</v>
      </c>
      <c r="AN51" s="201">
        <f>'[3]Yearly BTX'!H51</f>
        <v>0</v>
      </c>
      <c r="AO51" s="201">
        <f>'[3]Yearly BTX'!I51</f>
        <v>0</v>
      </c>
      <c r="AP51" s="201">
        <f>'[3]Yearly BTX'!J51</f>
        <v>0</v>
      </c>
      <c r="AQ51" s="201">
        <f>'[3]Yearly BTX'!K51</f>
        <v>0</v>
      </c>
      <c r="AR51" s="201">
        <f>'[3]Yearly BTX'!L51</f>
        <v>0</v>
      </c>
      <c r="AS51" s="201">
        <f>'[3]Yearly BTX'!M51</f>
        <v>0</v>
      </c>
      <c r="AT51" s="201">
        <f>'[3]Yearly BTX'!N51</f>
        <v>0</v>
      </c>
      <c r="AU51" s="201">
        <f>'[3]Yearly BTX'!O51</f>
        <v>0</v>
      </c>
      <c r="AV51" s="201">
        <f>'[3]Yearly BTX'!P51</f>
        <v>0</v>
      </c>
      <c r="AW51" s="201">
        <f>'[3]Yearly BTX'!Q51</f>
        <v>0</v>
      </c>
      <c r="AX51" s="201">
        <f>'[3]Yearly BTX'!R51</f>
        <v>0</v>
      </c>
      <c r="AY51" s="201">
        <f>'[3]Yearly BTX'!S51</f>
        <v>0</v>
      </c>
      <c r="AZ51" s="201">
        <f>'[3]Yearly BTX'!T51</f>
        <v>0</v>
      </c>
      <c r="BA51" s="201">
        <f>'[3]Yearly BTX'!U51</f>
        <v>0</v>
      </c>
      <c r="BB51" s="201">
        <f>'[3]Yearly BTX'!V51</f>
        <v>0</v>
      </c>
      <c r="BC51" s="201">
        <f>'[3]Yearly BTX'!W51</f>
        <v>0</v>
      </c>
      <c r="BD51" s="201">
        <f>'[3]Yearly BTX'!X51</f>
        <v>0</v>
      </c>
      <c r="BE51" s="201">
        <f>'[3]Yearly BTX'!Y51</f>
        <v>0</v>
      </c>
      <c r="BF51" s="201">
        <f>'[3]Yearly BTX'!Z51</f>
        <v>0</v>
      </c>
      <c r="BG51" s="201">
        <f>'[3]Yearly BTX'!AA51</f>
        <v>0</v>
      </c>
      <c r="BH51" s="201">
        <f>'[3]Yearly BTX'!AB51</f>
        <v>0</v>
      </c>
      <c r="BI51" s="201">
        <f>'[3]Yearly BTX'!AC51</f>
        <v>0</v>
      </c>
      <c r="BJ51" s="201">
        <f>'[3]Yearly BTX'!AD51</f>
        <v>0</v>
      </c>
      <c r="BK51" s="201">
        <f>'[3]Yearly BTX'!AE51</f>
        <v>0</v>
      </c>
      <c r="BL51" s="201">
        <f>'[3]Yearly BTX'!AF51</f>
        <v>0</v>
      </c>
      <c r="BM51" s="201">
        <f>'[3]Yearly BTX'!AG51</f>
        <v>0</v>
      </c>
      <c r="BN51" s="201">
        <f>'[3]Yearly BTX'!AH51</f>
        <v>0</v>
      </c>
      <c r="BP51" s="201">
        <f t="shared" si="171"/>
        <v>0</v>
      </c>
      <c r="BQ51" s="201">
        <f t="shared" si="140"/>
        <v>0</v>
      </c>
      <c r="BR51" s="201">
        <f t="shared" si="141"/>
        <v>0</v>
      </c>
      <c r="BS51" s="201">
        <f t="shared" si="142"/>
        <v>0</v>
      </c>
      <c r="BT51" s="201">
        <f t="shared" si="143"/>
        <v>0</v>
      </c>
      <c r="BU51" s="201">
        <f t="shared" si="144"/>
        <v>0</v>
      </c>
      <c r="BV51" s="201">
        <f t="shared" si="145"/>
        <v>0</v>
      </c>
      <c r="BW51" s="201">
        <f t="shared" si="146"/>
        <v>0</v>
      </c>
      <c r="BX51" s="201">
        <f t="shared" si="147"/>
        <v>0</v>
      </c>
      <c r="BY51" s="201">
        <f t="shared" si="148"/>
        <v>0</v>
      </c>
      <c r="BZ51" s="201">
        <f t="shared" si="149"/>
        <v>0</v>
      </c>
      <c r="CA51" s="201">
        <f t="shared" si="150"/>
        <v>0</v>
      </c>
      <c r="CB51" s="201">
        <f t="shared" si="151"/>
        <v>0</v>
      </c>
      <c r="CC51" s="201">
        <f t="shared" si="152"/>
        <v>0</v>
      </c>
      <c r="CD51" s="201">
        <f t="shared" si="153"/>
        <v>0</v>
      </c>
      <c r="CE51" s="201">
        <f t="shared" si="154"/>
        <v>0</v>
      </c>
      <c r="CF51" s="201">
        <f t="shared" si="155"/>
        <v>0</v>
      </c>
      <c r="CG51" s="201">
        <f t="shared" si="156"/>
        <v>0</v>
      </c>
      <c r="CH51" s="201">
        <f t="shared" si="157"/>
        <v>0</v>
      </c>
      <c r="CI51" s="201">
        <f t="shared" si="158"/>
        <v>0</v>
      </c>
      <c r="CJ51" s="201">
        <f t="shared" si="159"/>
        <v>0</v>
      </c>
      <c r="CK51" s="201">
        <f t="shared" si="160"/>
        <v>0</v>
      </c>
      <c r="CL51" s="201">
        <f t="shared" si="161"/>
        <v>0</v>
      </c>
      <c r="CM51" s="201">
        <f t="shared" si="162"/>
        <v>0</v>
      </c>
      <c r="CN51" s="201">
        <f t="shared" si="163"/>
        <v>0</v>
      </c>
      <c r="CO51" s="201">
        <f t="shared" si="164"/>
        <v>0</v>
      </c>
      <c r="CP51" s="201">
        <f t="shared" si="165"/>
        <v>0</v>
      </c>
      <c r="CQ51" s="201">
        <f t="shared" si="166"/>
        <v>0</v>
      </c>
      <c r="CR51" s="201">
        <f t="shared" si="167"/>
        <v>0</v>
      </c>
      <c r="CS51" s="201">
        <f t="shared" si="168"/>
        <v>0</v>
      </c>
      <c r="CT51" s="201">
        <f t="shared" si="169"/>
        <v>0</v>
      </c>
      <c r="CU51" s="201"/>
      <c r="CV51" s="201">
        <f>'[2]Yearly BTX'!AJ51</f>
        <v>0</v>
      </c>
      <c r="CW51" s="201">
        <f>'[2]Yearly BTX'!AK51</f>
        <v>0</v>
      </c>
      <c r="CX51" s="201">
        <f>'[2]Yearly BTX'!AL51</f>
        <v>0</v>
      </c>
      <c r="CY51" s="201">
        <f>'[2]Yearly BTX'!AM51</f>
        <v>0</v>
      </c>
      <c r="CZ51" s="201">
        <f>'[2]Yearly BTX'!AN51</f>
        <v>0</v>
      </c>
      <c r="DA51" s="201">
        <f>'[2]Yearly BTX'!AO51</f>
        <v>0</v>
      </c>
      <c r="DB51" s="201">
        <f>'[2]Yearly BTX'!AP51</f>
        <v>0</v>
      </c>
      <c r="DC51" s="201">
        <f>'[2]Yearly BTX'!AQ51</f>
        <v>0</v>
      </c>
      <c r="DD51" s="201">
        <f>'[2]Yearly BTX'!AR51</f>
        <v>0</v>
      </c>
      <c r="DE51" s="201">
        <f>'[2]Yearly BTX'!AS51</f>
        <v>0</v>
      </c>
      <c r="DF51" s="201">
        <f>'[2]Yearly BTX'!AT51</f>
        <v>0</v>
      </c>
      <c r="DG51" s="201">
        <f>'[2]Yearly BTX'!AU51</f>
        <v>0</v>
      </c>
      <c r="DH51" s="201">
        <f>'[2]Yearly BTX'!AV51</f>
        <v>0</v>
      </c>
      <c r="DI51" s="201">
        <f>'[2]Yearly BTX'!AW51</f>
        <v>0</v>
      </c>
      <c r="DJ51" s="201">
        <f>'[2]Yearly BTX'!AX51</f>
        <v>0</v>
      </c>
      <c r="DK51" s="201">
        <f>'[2]Yearly BTX'!AY51</f>
        <v>0</v>
      </c>
      <c r="DL51" s="201">
        <f>'[2]Yearly BTX'!AZ51</f>
        <v>0</v>
      </c>
      <c r="DM51" s="201">
        <f>'[2]Yearly BTX'!BA51</f>
        <v>0</v>
      </c>
      <c r="DN51" s="201">
        <f>'[2]Yearly BTX'!BB51</f>
        <v>0</v>
      </c>
      <c r="DO51" s="201">
        <f>'[2]Yearly BTX'!BC51</f>
        <v>0</v>
      </c>
      <c r="DP51" s="201">
        <f>'[2]Yearly BTX'!BD51</f>
        <v>0</v>
      </c>
      <c r="DQ51" s="201">
        <f>'[2]Yearly BTX'!BE51</f>
        <v>0</v>
      </c>
      <c r="DR51" s="201">
        <f>'[2]Yearly BTX'!BF51</f>
        <v>0</v>
      </c>
      <c r="DS51" s="201">
        <f>'[2]Yearly BTX'!BG51</f>
        <v>0</v>
      </c>
      <c r="DT51" s="201">
        <f>'[2]Yearly BTX'!BH51</f>
        <v>0</v>
      </c>
      <c r="DU51" s="201">
        <f>'[2]Yearly BTX'!BI51</f>
        <v>0</v>
      </c>
      <c r="DV51" s="201">
        <f>'[2]Yearly BTX'!BJ51</f>
        <v>0</v>
      </c>
      <c r="DW51" s="201">
        <f>'[2]Yearly BTX'!BK51</f>
        <v>0</v>
      </c>
      <c r="DX51" s="201">
        <f>'[2]Yearly BTX'!BL51</f>
        <v>0</v>
      </c>
      <c r="DY51" s="201">
        <f>'[2]Yearly BTX'!BM51</f>
        <v>0</v>
      </c>
      <c r="DZ51" s="201">
        <f>'[2]Yearly BTX'!BN51</f>
        <v>0</v>
      </c>
      <c r="EB51" s="201">
        <f>'[3]Yearly BTX'!AJ51</f>
        <v>0</v>
      </c>
      <c r="EC51" s="201">
        <f>'[3]Yearly BTX'!AK51</f>
        <v>0</v>
      </c>
      <c r="ED51" s="201">
        <f>'[3]Yearly BTX'!AL51</f>
        <v>0</v>
      </c>
      <c r="EE51" s="201">
        <f>'[3]Yearly BTX'!AM51</f>
        <v>0</v>
      </c>
      <c r="EF51" s="201">
        <f>'[3]Yearly BTX'!AN51</f>
        <v>0</v>
      </c>
      <c r="EG51" s="201">
        <f>'[3]Yearly BTX'!AO51</f>
        <v>0</v>
      </c>
      <c r="EH51" s="201">
        <f>'[3]Yearly BTX'!AP51</f>
        <v>0</v>
      </c>
      <c r="EI51" s="201">
        <f>'[3]Yearly BTX'!AQ51</f>
        <v>0</v>
      </c>
      <c r="EJ51" s="201">
        <f>'[3]Yearly BTX'!AR51</f>
        <v>0</v>
      </c>
      <c r="EK51" s="201">
        <f>'[3]Yearly BTX'!AS51</f>
        <v>0</v>
      </c>
      <c r="EL51" s="201">
        <f>'[3]Yearly BTX'!AT51</f>
        <v>0</v>
      </c>
      <c r="EM51" s="201">
        <f>'[3]Yearly BTX'!AU51</f>
        <v>0</v>
      </c>
      <c r="EN51" s="201">
        <f>'[3]Yearly BTX'!AV51</f>
        <v>0</v>
      </c>
      <c r="EO51" s="201">
        <f>'[3]Yearly BTX'!AW51</f>
        <v>0</v>
      </c>
      <c r="EP51" s="201">
        <f>'[3]Yearly BTX'!AX51</f>
        <v>0</v>
      </c>
      <c r="EQ51" s="201">
        <f>'[3]Yearly BTX'!AY51</f>
        <v>0</v>
      </c>
      <c r="ER51" s="201">
        <f>'[3]Yearly BTX'!AZ51</f>
        <v>0</v>
      </c>
      <c r="ES51" s="201">
        <f>'[3]Yearly BTX'!BA51</f>
        <v>0</v>
      </c>
      <c r="ET51" s="201">
        <f>'[3]Yearly BTX'!BB51</f>
        <v>0</v>
      </c>
      <c r="EU51" s="201">
        <f>'[3]Yearly BTX'!BC51</f>
        <v>0</v>
      </c>
      <c r="EV51" s="201">
        <f>'[3]Yearly BTX'!BD51</f>
        <v>0</v>
      </c>
      <c r="EW51" s="201">
        <f>'[3]Yearly BTX'!BE51</f>
        <v>0</v>
      </c>
      <c r="EX51" s="201">
        <f>'[3]Yearly BTX'!BF51</f>
        <v>0</v>
      </c>
      <c r="EY51" s="201">
        <f>'[3]Yearly BTX'!BG51</f>
        <v>0</v>
      </c>
      <c r="EZ51" s="201">
        <f>'[3]Yearly BTX'!BH51</f>
        <v>0</v>
      </c>
      <c r="FA51" s="201">
        <f>'[3]Yearly BTX'!BI51</f>
        <v>0</v>
      </c>
      <c r="FB51" s="201">
        <f>'[3]Yearly BTX'!BJ51</f>
        <v>0</v>
      </c>
      <c r="FC51" s="201">
        <f>'[3]Yearly BTX'!BK51</f>
        <v>0</v>
      </c>
      <c r="FD51" s="201">
        <f>'[3]Yearly BTX'!BL51</f>
        <v>0</v>
      </c>
      <c r="FE51" s="201">
        <f>'[3]Yearly BTX'!BM51</f>
        <v>0</v>
      </c>
      <c r="FF51" s="201">
        <f>'[3]Yearly BTX'!BN51</f>
        <v>0</v>
      </c>
      <c r="FG51" s="201"/>
      <c r="FH51" s="201">
        <f t="shared" si="170"/>
        <v>0</v>
      </c>
      <c r="FI51" s="201">
        <f t="shared" si="110"/>
        <v>0</v>
      </c>
      <c r="FJ51" s="201">
        <f t="shared" si="111"/>
        <v>0</v>
      </c>
      <c r="FK51" s="201">
        <f t="shared" si="112"/>
        <v>0</v>
      </c>
      <c r="FL51" s="201">
        <f t="shared" si="113"/>
        <v>0</v>
      </c>
      <c r="FM51" s="201">
        <f t="shared" si="114"/>
        <v>0</v>
      </c>
      <c r="FN51" s="201">
        <f t="shared" si="115"/>
        <v>0</v>
      </c>
      <c r="FO51" s="201">
        <f t="shared" si="116"/>
        <v>0</v>
      </c>
      <c r="FP51" s="201">
        <f t="shared" si="117"/>
        <v>0</v>
      </c>
      <c r="FQ51" s="201">
        <f t="shared" si="118"/>
        <v>0</v>
      </c>
      <c r="FR51" s="201">
        <f t="shared" si="119"/>
        <v>0</v>
      </c>
      <c r="FS51" s="201">
        <f t="shared" si="120"/>
        <v>0</v>
      </c>
      <c r="FT51" s="201">
        <f t="shared" si="121"/>
        <v>0</v>
      </c>
      <c r="FU51" s="201">
        <f t="shared" si="122"/>
        <v>0</v>
      </c>
      <c r="FV51" s="201">
        <f t="shared" si="123"/>
        <v>0</v>
      </c>
      <c r="FW51" s="201">
        <f t="shared" si="124"/>
        <v>0</v>
      </c>
      <c r="FX51" s="201">
        <f t="shared" si="125"/>
        <v>0</v>
      </c>
      <c r="FY51" s="201">
        <f t="shared" si="126"/>
        <v>0</v>
      </c>
      <c r="FZ51" s="201">
        <f t="shared" si="127"/>
        <v>0</v>
      </c>
      <c r="GA51" s="201">
        <f t="shared" si="128"/>
        <v>0</v>
      </c>
      <c r="GB51" s="201">
        <f t="shared" si="129"/>
        <v>0</v>
      </c>
      <c r="GC51" s="201">
        <f t="shared" si="130"/>
        <v>0</v>
      </c>
      <c r="GD51" s="201">
        <f t="shared" si="131"/>
        <v>0</v>
      </c>
      <c r="GE51" s="201">
        <f t="shared" si="132"/>
        <v>0</v>
      </c>
      <c r="GF51" s="201">
        <f t="shared" si="133"/>
        <v>0</v>
      </c>
      <c r="GG51" s="201">
        <f t="shared" si="134"/>
        <v>0</v>
      </c>
      <c r="GH51" s="201">
        <f t="shared" si="135"/>
        <v>0</v>
      </c>
      <c r="GI51" s="201">
        <f t="shared" si="136"/>
        <v>0</v>
      </c>
      <c r="GJ51" s="201">
        <f t="shared" si="137"/>
        <v>0</v>
      </c>
      <c r="GK51" s="201">
        <f t="shared" si="138"/>
        <v>0</v>
      </c>
      <c r="GL51" s="201">
        <f t="shared" si="139"/>
        <v>0</v>
      </c>
    </row>
    <row r="52" spans="1:194" outlineLevel="1">
      <c r="A52" s="375"/>
      <c r="B52" s="1" t="s">
        <v>101</v>
      </c>
      <c r="C52" s="5" t="s">
        <v>197</v>
      </c>
      <c r="D52" s="141">
        <f>'[2]Yearly BTX'!D52</f>
        <v>10419.151641332546</v>
      </c>
      <c r="E52" s="141">
        <f>'[2]Yearly BTX'!E52</f>
        <v>10028.078307625714</v>
      </c>
      <c r="F52" s="141">
        <f>'[2]Yearly BTX'!F52</f>
        <v>9641.8709822889577</v>
      </c>
      <c r="G52" s="141">
        <f>'[2]Yearly BTX'!G52</f>
        <v>9260.48137033274</v>
      </c>
      <c r="H52" s="141">
        <f>'[2]Yearly BTX'!H52</f>
        <v>8883.8616099522842</v>
      </c>
      <c r="I52" s="141">
        <f>'[2]Yearly BTX'!I52</f>
        <v>8511.9642688599924</v>
      </c>
      <c r="J52" s="141">
        <f>'[2]Yearly BTX'!J52</f>
        <v>8144.742340647731</v>
      </c>
      <c r="K52" s="141">
        <f>'[2]Yearly BTX'!K52</f>
        <v>7782.1492411788086</v>
      </c>
      <c r="L52" s="141">
        <f>'[2]Yearly BTX'!L52</f>
        <v>7424.1388050094056</v>
      </c>
      <c r="M52" s="141">
        <f>'[2]Yearly BTX'!M52</f>
        <v>7070.6652818391967</v>
      </c>
      <c r="N52" s="141">
        <f>'[2]Yearly BTX'!N52</f>
        <v>6721.6833329909477</v>
      </c>
      <c r="O52" s="141">
        <f>'[2]Yearly BTX'!O52</f>
        <v>6465.0620516335439</v>
      </c>
      <c r="P52" s="141">
        <f>'[2]Yearly BTX'!P52</f>
        <v>6211.6392369653513</v>
      </c>
      <c r="Q52" s="141">
        <f>'[2]Yearly BTX'!Q52</f>
        <v>5961.3831239424117</v>
      </c>
      <c r="R52" s="141">
        <f>'[2]Yearly BTX'!R52</f>
        <v>5714.262232535325</v>
      </c>
      <c r="S52" s="141">
        <f>'[2]Yearly BTX'!S52</f>
        <v>5470.2453653156508</v>
      </c>
      <c r="T52" s="141">
        <f>'[2]Yearly BTX'!T52</f>
        <v>5229.3016050619708</v>
      </c>
      <c r="U52" s="141">
        <f>'[2]Yearly BTX'!U52</f>
        <v>4991.40031238551</v>
      </c>
      <c r="V52" s="141">
        <f>'[2]Yearly BTX'!V52</f>
        <v>4756.5111233751104</v>
      </c>
      <c r="W52" s="141">
        <f>'[2]Yearly BTX'!W52</f>
        <v>4524.6039472614539</v>
      </c>
      <c r="X52" s="141">
        <f>'[2]Yearly BTX'!X52</f>
        <v>4295.6489641003254</v>
      </c>
      <c r="Y52" s="141">
        <f>'[2]Yearly BTX'!Y52</f>
        <v>4029.0286907347208</v>
      </c>
      <c r="Z52" s="141">
        <f>'[2]Yearly BTX'!Z52</f>
        <v>3765.8574724866066</v>
      </c>
      <c r="AA52" s="141">
        <f>'[2]Yearly BTX'!AA52</f>
        <v>3506.1005820252362</v>
      </c>
      <c r="AB52" s="141">
        <f>'[2]Yearly BTX'!AB52</f>
        <v>3249.7236058485955</v>
      </c>
      <c r="AC52" s="141">
        <f>'[2]Yearly BTX'!AC52</f>
        <v>2996.6924416141046</v>
      </c>
      <c r="AD52" s="141">
        <f>'[2]Yearly BTX'!AD52</f>
        <v>2746.9732954911619</v>
      </c>
      <c r="AE52" s="141">
        <f>'[2]Yearly BTX'!AE52</f>
        <v>2500.5326795353626</v>
      </c>
      <c r="AF52" s="141">
        <f>'[2]Yearly BTX'!AF52</f>
        <v>2257.3374090841894</v>
      </c>
      <c r="AG52" s="141">
        <f>'[2]Yearly BTX'!AG52</f>
        <v>2017.3546001740503</v>
      </c>
      <c r="AH52" s="141">
        <f>'[2]Yearly BTX'!AH52</f>
        <v>1780.5516669784456</v>
      </c>
      <c r="AI52" s="141"/>
      <c r="AJ52" s="141">
        <f>'[3]Yearly BTX'!D52</f>
        <v>2047.0756011223905</v>
      </c>
      <c r="AK52" s="141">
        <f>'[3]Yearly BTX'!E52</f>
        <v>1983.8209650477088</v>
      </c>
      <c r="AL52" s="141">
        <f>'[3]Yearly BTX'!F52</f>
        <v>1920.5663289730269</v>
      </c>
      <c r="AM52" s="141">
        <f>'[3]Yearly BTX'!G52</f>
        <v>1857.3116928983452</v>
      </c>
      <c r="AN52" s="141">
        <f>'[3]Yearly BTX'!H52</f>
        <v>1794.0570568236628</v>
      </c>
      <c r="AO52" s="141">
        <f>'[3]Yearly BTX'!I52</f>
        <v>1730.8024207489811</v>
      </c>
      <c r="AP52" s="141">
        <f>'[3]Yearly BTX'!J52</f>
        <v>1667.5477846742992</v>
      </c>
      <c r="AQ52" s="141">
        <f>'[3]Yearly BTX'!K52</f>
        <v>1604.2931485996173</v>
      </c>
      <c r="AR52" s="141">
        <f>'[3]Yearly BTX'!L52</f>
        <v>1541.0385125249356</v>
      </c>
      <c r="AS52" s="141">
        <f>'[3]Yearly BTX'!M52</f>
        <v>1477.7838764502535</v>
      </c>
      <c r="AT52" s="141">
        <f>'[3]Yearly BTX'!N52</f>
        <v>1414.5292403755718</v>
      </c>
      <c r="AU52" s="141">
        <f>'[3]Yearly BTX'!O52</f>
        <v>1369.9029922711038</v>
      </c>
      <c r="AV52" s="141">
        <f>'[3]Yearly BTX'!P52</f>
        <v>1325.2767441666356</v>
      </c>
      <c r="AW52" s="141">
        <f>'[3]Yearly BTX'!Q52</f>
        <v>1280.6504960621673</v>
      </c>
      <c r="AX52" s="141">
        <f>'[3]Yearly BTX'!R52</f>
        <v>1236.0242479576993</v>
      </c>
      <c r="AY52" s="141">
        <f>'[3]Yearly BTX'!S52</f>
        <v>1191.3979998532311</v>
      </c>
      <c r="AZ52" s="141">
        <f>'[3]Yearly BTX'!T52</f>
        <v>1146.7717517487631</v>
      </c>
      <c r="BA52" s="141">
        <f>'[3]Yearly BTX'!U52</f>
        <v>1102.1455036442951</v>
      </c>
      <c r="BB52" s="141">
        <f>'[3]Yearly BTX'!V52</f>
        <v>1057.5192555398269</v>
      </c>
      <c r="BC52" s="141">
        <f>'[3]Yearly BTX'!W52</f>
        <v>1012.8930074353588</v>
      </c>
      <c r="BD52" s="141">
        <f>'[3]Yearly BTX'!X52</f>
        <v>968.26675933089064</v>
      </c>
      <c r="BE52" s="141">
        <f>'[3]Yearly BTX'!Y52</f>
        <v>914.42867102137166</v>
      </c>
      <c r="BF52" s="141">
        <f>'[3]Yearly BTX'!Z52</f>
        <v>860.5905827118529</v>
      </c>
      <c r="BG52" s="141">
        <f>'[3]Yearly BTX'!AA52</f>
        <v>806.75249440233392</v>
      </c>
      <c r="BH52" s="141">
        <f>'[3]Yearly BTX'!AB52</f>
        <v>752.91440609281506</v>
      </c>
      <c r="BI52" s="141">
        <f>'[3]Yearly BTX'!AC52</f>
        <v>699.07631778329619</v>
      </c>
      <c r="BJ52" s="141">
        <f>'[3]Yearly BTX'!AD52</f>
        <v>645.23822947377732</v>
      </c>
      <c r="BK52" s="141">
        <f>'[3]Yearly BTX'!AE52</f>
        <v>591.40014116425857</v>
      </c>
      <c r="BL52" s="141">
        <f>'[3]Yearly BTX'!AF52</f>
        <v>537.5620528547397</v>
      </c>
      <c r="BM52" s="141">
        <f>'[3]Yearly BTX'!AG52</f>
        <v>483.72396454522084</v>
      </c>
      <c r="BN52" s="141">
        <f>'[3]Yearly BTX'!AH52</f>
        <v>429.88587623570197</v>
      </c>
      <c r="BP52" s="141">
        <f t="shared" si="171"/>
        <v>12466.227242454937</v>
      </c>
      <c r="BQ52" s="141">
        <f t="shared" si="140"/>
        <v>12011.899272673423</v>
      </c>
      <c r="BR52" s="141">
        <f t="shared" si="141"/>
        <v>11562.437311261985</v>
      </c>
      <c r="BS52" s="141">
        <f t="shared" si="142"/>
        <v>11117.793063231085</v>
      </c>
      <c r="BT52" s="141">
        <f t="shared" si="143"/>
        <v>10677.918666775948</v>
      </c>
      <c r="BU52" s="141">
        <f t="shared" si="144"/>
        <v>10242.766689608974</v>
      </c>
      <c r="BV52" s="141">
        <f t="shared" si="145"/>
        <v>9812.2901253220298</v>
      </c>
      <c r="BW52" s="141">
        <f t="shared" si="146"/>
        <v>9386.4423897784254</v>
      </c>
      <c r="BX52" s="141">
        <f t="shared" si="147"/>
        <v>8965.1773175343405</v>
      </c>
      <c r="BY52" s="141">
        <f t="shared" si="148"/>
        <v>8548.4491582894498</v>
      </c>
      <c r="BZ52" s="141">
        <f t="shared" si="149"/>
        <v>8136.2125733665198</v>
      </c>
      <c r="CA52" s="141">
        <f t="shared" si="150"/>
        <v>7834.9650439046472</v>
      </c>
      <c r="CB52" s="141">
        <f t="shared" si="151"/>
        <v>7536.9159811319869</v>
      </c>
      <c r="CC52" s="141">
        <f t="shared" si="152"/>
        <v>7242.0336200045786</v>
      </c>
      <c r="CD52" s="141">
        <f t="shared" si="153"/>
        <v>6950.2864804930241</v>
      </c>
      <c r="CE52" s="141">
        <f t="shared" si="154"/>
        <v>6661.6433651688822</v>
      </c>
      <c r="CF52" s="141">
        <f t="shared" si="155"/>
        <v>6376.0733568107335</v>
      </c>
      <c r="CG52" s="141">
        <f t="shared" si="156"/>
        <v>6093.5458160298049</v>
      </c>
      <c r="CH52" s="141">
        <f t="shared" si="157"/>
        <v>5814.0303789149375</v>
      </c>
      <c r="CI52" s="141">
        <f t="shared" si="158"/>
        <v>5537.4969546968123</v>
      </c>
      <c r="CJ52" s="141">
        <f t="shared" si="159"/>
        <v>5263.9157234312161</v>
      </c>
      <c r="CK52" s="141">
        <f t="shared" si="160"/>
        <v>4943.4573617560927</v>
      </c>
      <c r="CL52" s="141">
        <f t="shared" si="161"/>
        <v>4626.4480551984598</v>
      </c>
      <c r="CM52" s="141">
        <f t="shared" si="162"/>
        <v>4312.8530764275702</v>
      </c>
      <c r="CN52" s="141">
        <f t="shared" si="163"/>
        <v>4002.6380119414107</v>
      </c>
      <c r="CO52" s="141">
        <f t="shared" si="164"/>
        <v>3695.7687593974006</v>
      </c>
      <c r="CP52" s="141">
        <f t="shared" si="165"/>
        <v>3392.2115249649391</v>
      </c>
      <c r="CQ52" s="141">
        <f t="shared" si="166"/>
        <v>3091.9328206996211</v>
      </c>
      <c r="CR52" s="141">
        <f t="shared" si="167"/>
        <v>2794.8994619389291</v>
      </c>
      <c r="CS52" s="141">
        <f t="shared" si="168"/>
        <v>2501.0785647192711</v>
      </c>
      <c r="CT52" s="141">
        <f t="shared" si="169"/>
        <v>2210.4375432141478</v>
      </c>
      <c r="CU52" s="141"/>
      <c r="CV52" s="141">
        <f>'[2]Yearly BTX'!AJ52</f>
        <v>10419.151641332546</v>
      </c>
      <c r="CW52" s="141">
        <f>'[2]Yearly BTX'!AK52</f>
        <v>10187.952221414607</v>
      </c>
      <c r="CX52" s="141">
        <f>'[2]Yearly BTX'!AL52</f>
        <v>9959.4299391773911</v>
      </c>
      <c r="CY52" s="141">
        <f>'[2]Yearly BTX'!AM52</f>
        <v>9733.5589758820843</v>
      </c>
      <c r="CZ52" s="141">
        <f>'[2]Yearly BTX'!AN52</f>
        <v>9510.3137408229504</v>
      </c>
      <c r="DA52" s="141">
        <f>'[2]Yearly BTX'!AO52</f>
        <v>9289.6688694152072</v>
      </c>
      <c r="DB52" s="141">
        <f>'[2]Yearly BTX'!AP52</f>
        <v>9071.5992212984111</v>
      </c>
      <c r="DC52" s="141">
        <f>'[2]Yearly BTX'!AQ52</f>
        <v>8856.0798784551735</v>
      </c>
      <c r="DD52" s="141">
        <f>'[2]Yearly BTX'!AR52</f>
        <v>8643.0861433451701</v>
      </c>
      <c r="DE52" s="141">
        <f>'[2]Yearly BTX'!AS52</f>
        <v>8432.5935370542411</v>
      </c>
      <c r="DF52" s="141">
        <f>'[2]Yearly BTX'!AT52</f>
        <v>8224.5777974585326</v>
      </c>
      <c r="DG52" s="141">
        <f>'[2]Yearly BTX'!AU52</f>
        <v>8062.9718892608425</v>
      </c>
      <c r="DH52" s="141">
        <f>'[2]Yearly BTX'!AV52</f>
        <v>7903.1931410076622</v>
      </c>
      <c r="DI52" s="141">
        <f>'[2]Yearly BTX'!AW52</f>
        <v>7745.2241098791437</v>
      </c>
      <c r="DJ52" s="141">
        <f>'[2]Yearly BTX'!AX52</f>
        <v>7589.0475062439173</v>
      </c>
      <c r="DK52" s="141">
        <f>'[2]Yearly BTX'!AY52</f>
        <v>7434.6461923791749</v>
      </c>
      <c r="DL52" s="141">
        <f>'[2]Yearly BTX'!AZ52</f>
        <v>7282.0031812010784</v>
      </c>
      <c r="DM52" s="141">
        <f>'[2]Yearly BTX'!BA52</f>
        <v>7131.1016350054515</v>
      </c>
      <c r="DN52" s="141">
        <f>'[2]Yearly BTX'!BB52</f>
        <v>6981.9248642186349</v>
      </c>
      <c r="DO52" s="141">
        <f>'[2]Yearly BTX'!BC52</f>
        <v>6834.4563261584699</v>
      </c>
      <c r="DP52" s="141">
        <f>'[2]Yearly BTX'!BD52</f>
        <v>6688.6796238052639</v>
      </c>
      <c r="DQ52" s="141">
        <f>'[2]Yearly BTX'!BE52</f>
        <v>6524.2845387126945</v>
      </c>
      <c r="DR52" s="141">
        <f>'[2]Yearly BTX'!BF52</f>
        <v>6361.8267767839861</v>
      </c>
      <c r="DS52" s="141">
        <f>'[2]Yearly BTX'!BG52</f>
        <v>6201.2875176368698</v>
      </c>
      <c r="DT52" s="141">
        <f>'[2]Yearly BTX'!BH52</f>
        <v>6042.6481077755698</v>
      </c>
      <c r="DU52" s="141">
        <f>'[2]Yearly BTX'!BI52</f>
        <v>5885.8900591878792</v>
      </c>
      <c r="DV52" s="141">
        <f>'[2]Yearly BTX'!BJ52</f>
        <v>5730.9950479536428</v>
      </c>
      <c r="DW52" s="141">
        <f>'[2]Yearly BTX'!BK52</f>
        <v>5577.9449128645356</v>
      </c>
      <c r="DX52" s="141">
        <f>'[2]Yearly BTX'!BL52</f>
        <v>5426.7216540550235</v>
      </c>
      <c r="DY52" s="141">
        <f>'[2]Yearly BTX'!BM52</f>
        <v>5277.3074316444754</v>
      </c>
      <c r="DZ52" s="141">
        <f>'[2]Yearly BTX'!BN52</f>
        <v>5129.6845643902852</v>
      </c>
      <c r="EB52" s="141">
        <f>'[3]Yearly BTX'!AJ52</f>
        <v>2047.0756011223905</v>
      </c>
      <c r="EC52" s="141">
        <f>'[3]Yearly BTX'!AK52</f>
        <v>2015.4482830850498</v>
      </c>
      <c r="ED52" s="141">
        <f>'[3]Yearly BTX'!AL52</f>
        <v>1983.8209650477088</v>
      </c>
      <c r="EE52" s="141">
        <f>'[3]Yearly BTX'!AM52</f>
        <v>1952.1936470103676</v>
      </c>
      <c r="EF52" s="141">
        <f>'[3]Yearly BTX'!AN52</f>
        <v>1920.5663289730269</v>
      </c>
      <c r="EG52" s="141">
        <f>'[3]Yearly BTX'!AO52</f>
        <v>1888.9390109356862</v>
      </c>
      <c r="EH52" s="141">
        <f>'[3]Yearly BTX'!AP52</f>
        <v>1857.3116928983452</v>
      </c>
      <c r="EI52" s="141">
        <f>'[3]Yearly BTX'!AQ52</f>
        <v>1825.6843748610036</v>
      </c>
      <c r="EJ52" s="141">
        <f>'[3]Yearly BTX'!AR52</f>
        <v>1794.0570568236628</v>
      </c>
      <c r="EK52" s="141">
        <f>'[3]Yearly BTX'!AS52</f>
        <v>1762.4297387863221</v>
      </c>
      <c r="EL52" s="141">
        <f>'[3]Yearly BTX'!AT52</f>
        <v>1730.8024207489811</v>
      </c>
      <c r="EM52" s="141">
        <f>'[3]Yearly BTX'!AU52</f>
        <v>1708.4892966967468</v>
      </c>
      <c r="EN52" s="141">
        <f>'[3]Yearly BTX'!AV52</f>
        <v>1686.1761726445131</v>
      </c>
      <c r="EO52" s="141">
        <f>'[3]Yearly BTX'!AW52</f>
        <v>1663.8630485922793</v>
      </c>
      <c r="EP52" s="141">
        <f>'[3]Yearly BTX'!AX52</f>
        <v>1641.5499245400449</v>
      </c>
      <c r="EQ52" s="141">
        <f>'[3]Yearly BTX'!AY52</f>
        <v>1619.2368004878108</v>
      </c>
      <c r="ER52" s="141">
        <f>'[3]Yearly BTX'!AZ52</f>
        <v>1596.9236764355769</v>
      </c>
      <c r="ES52" s="141">
        <f>'[3]Yearly BTX'!BA52</f>
        <v>1574.6105523833428</v>
      </c>
      <c r="ET52" s="141">
        <f>'[3]Yearly BTX'!BB52</f>
        <v>1552.2974283311089</v>
      </c>
      <c r="EU52" s="141">
        <f>'[3]Yearly BTX'!BC52</f>
        <v>1529.9843042788746</v>
      </c>
      <c r="EV52" s="141">
        <f>'[3]Yearly BTX'!BD52</f>
        <v>1507.6711802266407</v>
      </c>
      <c r="EW52" s="141">
        <f>'[3]Yearly BTX'!BE52</f>
        <v>1480.7521360718811</v>
      </c>
      <c r="EX52" s="141">
        <f>'[3]Yearly BTX'!BF52</f>
        <v>1453.8330919171215</v>
      </c>
      <c r="EY52" s="141">
        <f>'[3]Yearly BTX'!BG52</f>
        <v>1426.9140477623623</v>
      </c>
      <c r="EZ52" s="141">
        <f>'[3]Yearly BTX'!BH52</f>
        <v>1399.9950036076029</v>
      </c>
      <c r="FA52" s="141">
        <f>'[3]Yearly BTX'!BI52</f>
        <v>1373.0759594528433</v>
      </c>
      <c r="FB52" s="141">
        <f>'[3]Yearly BTX'!BJ52</f>
        <v>1346.156915298084</v>
      </c>
      <c r="FC52" s="141">
        <f>'[3]Yearly BTX'!BK52</f>
        <v>1319.2378711433246</v>
      </c>
      <c r="FD52" s="141">
        <f>'[3]Yearly BTX'!BL52</f>
        <v>1292.3188269885652</v>
      </c>
      <c r="FE52" s="141">
        <f>'[3]Yearly BTX'!BM52</f>
        <v>1265.3997828338056</v>
      </c>
      <c r="FF52" s="141">
        <f>'[3]Yearly BTX'!BN52</f>
        <v>1238.4807386790462</v>
      </c>
      <c r="FG52" s="141"/>
      <c r="FH52" s="141">
        <f t="shared" si="170"/>
        <v>12466.227242454937</v>
      </c>
      <c r="FI52" s="141">
        <f t="shared" si="110"/>
        <v>12203.400504499657</v>
      </c>
      <c r="FJ52" s="141">
        <f t="shared" si="111"/>
        <v>11943.2509042251</v>
      </c>
      <c r="FK52" s="141">
        <f t="shared" si="112"/>
        <v>11685.752622892453</v>
      </c>
      <c r="FL52" s="141">
        <f t="shared" si="113"/>
        <v>11430.880069795978</v>
      </c>
      <c r="FM52" s="141">
        <f t="shared" si="114"/>
        <v>11178.607880350894</v>
      </c>
      <c r="FN52" s="141">
        <f t="shared" si="115"/>
        <v>10928.910914196756</v>
      </c>
      <c r="FO52" s="141">
        <f t="shared" si="116"/>
        <v>10681.764253316178</v>
      </c>
      <c r="FP52" s="141">
        <f t="shared" si="117"/>
        <v>10437.143200168834</v>
      </c>
      <c r="FQ52" s="141">
        <f t="shared" si="118"/>
        <v>10195.023275840564</v>
      </c>
      <c r="FR52" s="141">
        <f t="shared" si="119"/>
        <v>9955.3802182075142</v>
      </c>
      <c r="FS52" s="141">
        <f t="shared" si="120"/>
        <v>9771.4611859575889</v>
      </c>
      <c r="FT52" s="141">
        <f t="shared" si="121"/>
        <v>9589.3693136521761</v>
      </c>
      <c r="FU52" s="141">
        <f t="shared" si="122"/>
        <v>9409.0871584714223</v>
      </c>
      <c r="FV52" s="141">
        <f t="shared" si="123"/>
        <v>9230.5974307839624</v>
      </c>
      <c r="FW52" s="141">
        <f t="shared" si="124"/>
        <v>9053.8829928669857</v>
      </c>
      <c r="FX52" s="141">
        <f t="shared" si="125"/>
        <v>8878.9268576366558</v>
      </c>
      <c r="FY52" s="141">
        <f t="shared" si="126"/>
        <v>8705.7121873887936</v>
      </c>
      <c r="FZ52" s="141">
        <f t="shared" si="127"/>
        <v>8534.2222925497445</v>
      </c>
      <c r="GA52" s="141">
        <f t="shared" si="128"/>
        <v>8364.4406304373442</v>
      </c>
      <c r="GB52" s="141">
        <f t="shared" si="129"/>
        <v>8196.3508040319048</v>
      </c>
      <c r="GC52" s="141">
        <f t="shared" si="130"/>
        <v>8005.0366747845756</v>
      </c>
      <c r="GD52" s="141">
        <f t="shared" si="131"/>
        <v>7815.6598687011074</v>
      </c>
      <c r="GE52" s="141">
        <f t="shared" si="132"/>
        <v>7628.2015653992321</v>
      </c>
      <c r="GF52" s="141">
        <f t="shared" si="133"/>
        <v>7442.6431113831732</v>
      </c>
      <c r="GG52" s="141">
        <f t="shared" si="134"/>
        <v>7258.9660186407227</v>
      </c>
      <c r="GH52" s="141">
        <f t="shared" si="135"/>
        <v>7077.1519632517266</v>
      </c>
      <c r="GI52" s="141">
        <f t="shared" si="136"/>
        <v>6897.1827840078604</v>
      </c>
      <c r="GJ52" s="141">
        <f t="shared" si="137"/>
        <v>6719.0404810435884</v>
      </c>
      <c r="GK52" s="141">
        <f t="shared" si="138"/>
        <v>6542.7072144782815</v>
      </c>
      <c r="GL52" s="141">
        <f t="shared" si="139"/>
        <v>6368.1653030693315</v>
      </c>
    </row>
    <row r="53" spans="1:194" s="14" customFormat="1" outlineLevel="1">
      <c r="A53" s="376"/>
      <c r="B53" s="10" t="s">
        <v>102</v>
      </c>
      <c r="C53" s="62" t="s">
        <v>197</v>
      </c>
      <c r="D53" s="156">
        <f>'[2]Yearly BTX'!D53</f>
        <v>100636.88273366746</v>
      </c>
      <c r="E53" s="156">
        <f>'[2]Yearly BTX'!E53</f>
        <v>96859.569322814204</v>
      </c>
      <c r="F53" s="156">
        <f>'[2]Yearly BTX'!F53</f>
        <v>93129.25589147734</v>
      </c>
      <c r="G53" s="156">
        <f>'[2]Yearly BTX'!G53</f>
        <v>89445.475966246478</v>
      </c>
      <c r="H53" s="156">
        <f>'[2]Yearly BTX'!H53</f>
        <v>85807.767257772182</v>
      </c>
      <c r="I53" s="156">
        <f>'[2]Yearly BTX'!I53</f>
        <v>82215.671625341114</v>
      </c>
      <c r="J53" s="156">
        <f>'[2]Yearly BTX'!J53</f>
        <v>78668.735041740118</v>
      </c>
      <c r="K53" s="156">
        <f>'[2]Yearly BTX'!K53</f>
        <v>75166.507558406927</v>
      </c>
      <c r="L53" s="156">
        <f>'[2]Yearly BTX'!L53</f>
        <v>71708.543270865237</v>
      </c>
      <c r="M53" s="156">
        <f>'[2]Yearly BTX'!M53</f>
        <v>68294.400284441916</v>
      </c>
      <c r="N53" s="156">
        <f>'[2]Yearly BTX'!N53</f>
        <v>64923.640680263983</v>
      </c>
      <c r="O53" s="156">
        <f>'[2]Yearly BTX'!O53</f>
        <v>62444.977667386891</v>
      </c>
      <c r="P53" s="156">
        <f>'[2]Yearly BTX'!P53</f>
        <v>59997.208121483927</v>
      </c>
      <c r="Q53" s="156">
        <f>'[2]Yearly BTX'!Q53</f>
        <v>57580.025229187318</v>
      </c>
      <c r="R53" s="156">
        <f>'[2]Yearly BTX'!R53</f>
        <v>55193.12493003843</v>
      </c>
      <c r="S53" s="156">
        <f>'[2]Yearly BTX'!S53</f>
        <v>52836.205893175029</v>
      </c>
      <c r="T53" s="156">
        <f>'[2]Yearly BTX'!T53</f>
        <v>50508.969494208737</v>
      </c>
      <c r="U53" s="156">
        <f>'[2]Yearly BTX'!U53</f>
        <v>48211.119792291262</v>
      </c>
      <c r="V53" s="156">
        <f>'[2]Yearly BTX'!V53</f>
        <v>45942.363507367612</v>
      </c>
      <c r="W53" s="156">
        <f>'[2]Yearly BTX'!W53</f>
        <v>43702.409997615141</v>
      </c>
      <c r="X53" s="156">
        <f>'[2]Yearly BTX'!X53</f>
        <v>41490.971237066653</v>
      </c>
      <c r="Y53" s="156">
        <f>'[2]Yearly BTX'!Y53</f>
        <v>38915.729594678858</v>
      </c>
      <c r="Z53" s="156">
        <f>'[2]Yearly BTX'!Z53</f>
        <v>36373.80181193621</v>
      </c>
      <c r="AA53" s="156">
        <f>'[2]Yearly BTX'!AA53</f>
        <v>33864.852463227071</v>
      </c>
      <c r="AB53" s="156">
        <f>'[2]Yearly BTX'!AB53</f>
        <v>31388.549154160246</v>
      </c>
      <c r="AC53" s="156">
        <f>'[2]Yearly BTX'!AC53</f>
        <v>28944.562495782644</v>
      </c>
      <c r="AD53" s="156">
        <f>'[2]Yearly BTX'!AD53</f>
        <v>26532.566079007964</v>
      </c>
      <c r="AE53" s="156">
        <f>'[2]Yearly BTX'!AE53</f>
        <v>24152.236449254666</v>
      </c>
      <c r="AF53" s="156">
        <f>'[2]Yearly BTX'!AF53</f>
        <v>21803.253081291405</v>
      </c>
      <c r="AG53" s="156">
        <f>'[2]Yearly BTX'!AG53</f>
        <v>19485.298354288603</v>
      </c>
      <c r="AH53" s="156">
        <f>'[2]Yearly BTX'!AH53</f>
        <v>17198.057527074125</v>
      </c>
      <c r="AI53" s="156"/>
      <c r="AJ53" s="156">
        <f>'[3]Yearly BTX'!D53</f>
        <v>19772.34084752823</v>
      </c>
      <c r="AK53" s="156">
        <f>'[3]Yearly BTX'!E53</f>
        <v>19161.375515339609</v>
      </c>
      <c r="AL53" s="156">
        <f>'[3]Yearly BTX'!F53</f>
        <v>18550.410183150987</v>
      </c>
      <c r="AM53" s="156">
        <f>'[3]Yearly BTX'!G53</f>
        <v>17939.444850962365</v>
      </c>
      <c r="AN53" s="156">
        <f>'[3]Yearly BTX'!H53</f>
        <v>17328.47951877374</v>
      </c>
      <c r="AO53" s="156">
        <f>'[3]Yearly BTX'!I53</f>
        <v>16717.514186585118</v>
      </c>
      <c r="AP53" s="156">
        <f>'[3]Yearly BTX'!J53</f>
        <v>16106.548854396497</v>
      </c>
      <c r="AQ53" s="156">
        <f>'[3]Yearly BTX'!K53</f>
        <v>15495.583522207875</v>
      </c>
      <c r="AR53" s="156">
        <f>'[3]Yearly BTX'!L53</f>
        <v>14884.618190019251</v>
      </c>
      <c r="AS53" s="156">
        <f>'[3]Yearly BTX'!M53</f>
        <v>14273.65285783063</v>
      </c>
      <c r="AT53" s="156">
        <f>'[3]Yearly BTX'!N53</f>
        <v>13662.687525642006</v>
      </c>
      <c r="AU53" s="156">
        <f>'[3]Yearly BTX'!O53</f>
        <v>13231.650495165892</v>
      </c>
      <c r="AV53" s="156">
        <f>'[3]Yearly BTX'!P53</f>
        <v>12800.613464689775</v>
      </c>
      <c r="AW53" s="156">
        <f>'[3]Yearly BTX'!Q53</f>
        <v>12369.576434213659</v>
      </c>
      <c r="AX53" s="156">
        <f>'[3]Yearly BTX'!R53</f>
        <v>11938.539403737544</v>
      </c>
      <c r="AY53" s="156">
        <f>'[3]Yearly BTX'!S53</f>
        <v>11507.502373261428</v>
      </c>
      <c r="AZ53" s="156">
        <f>'[3]Yearly BTX'!T53</f>
        <v>11076.465342785314</v>
      </c>
      <c r="BA53" s="156">
        <f>'[3]Yearly BTX'!U53</f>
        <v>10645.428312309201</v>
      </c>
      <c r="BB53" s="156">
        <f>'[3]Yearly BTX'!V53</f>
        <v>10214.391281833083</v>
      </c>
      <c r="BC53" s="156">
        <f>'[3]Yearly BTX'!W53</f>
        <v>9783.3542513569682</v>
      </c>
      <c r="BD53" s="156">
        <f>'[3]Yearly BTX'!X53</f>
        <v>9352.3172208808519</v>
      </c>
      <c r="BE53" s="156">
        <f>'[3]Yearly BTX'!Y53</f>
        <v>8832.3046565908589</v>
      </c>
      <c r="BF53" s="156">
        <f>'[3]Yearly BTX'!Z53</f>
        <v>8312.2920923008678</v>
      </c>
      <c r="BG53" s="156">
        <f>'[3]Yearly BTX'!AA53</f>
        <v>7792.2795280108749</v>
      </c>
      <c r="BH53" s="156">
        <f>'[3]Yearly BTX'!AB53</f>
        <v>7272.2669637208819</v>
      </c>
      <c r="BI53" s="156">
        <f>'[3]Yearly BTX'!AC53</f>
        <v>6752.2543994308899</v>
      </c>
      <c r="BJ53" s="156">
        <f>'[3]Yearly BTX'!AD53</f>
        <v>6232.2418351408978</v>
      </c>
      <c r="BK53" s="156">
        <f>'[3]Yearly BTX'!AE53</f>
        <v>5712.2292708509049</v>
      </c>
      <c r="BL53" s="156">
        <f>'[3]Yearly BTX'!AF53</f>
        <v>5192.2167065609128</v>
      </c>
      <c r="BM53" s="156">
        <f>'[3]Yearly BTX'!AG53</f>
        <v>4672.2041422709199</v>
      </c>
      <c r="BN53" s="156">
        <f>'[3]Yearly BTX'!AH53</f>
        <v>4152.1915779809278</v>
      </c>
      <c r="BP53" s="156">
        <f t="shared" si="171"/>
        <v>120409.22358119569</v>
      </c>
      <c r="BQ53" s="156">
        <f t="shared" si="140"/>
        <v>116020.94483815381</v>
      </c>
      <c r="BR53" s="156">
        <f t="shared" si="141"/>
        <v>111679.66607462833</v>
      </c>
      <c r="BS53" s="156">
        <f t="shared" si="142"/>
        <v>107384.92081720884</v>
      </c>
      <c r="BT53" s="156">
        <f t="shared" si="143"/>
        <v>103136.24677654592</v>
      </c>
      <c r="BU53" s="156">
        <f t="shared" si="144"/>
        <v>98933.185811926232</v>
      </c>
      <c r="BV53" s="156">
        <f t="shared" si="145"/>
        <v>94775.283896136621</v>
      </c>
      <c r="BW53" s="156">
        <f t="shared" si="146"/>
        <v>90662.091080614802</v>
      </c>
      <c r="BX53" s="156">
        <f t="shared" si="147"/>
        <v>86593.161460884483</v>
      </c>
      <c r="BY53" s="156">
        <f t="shared" si="148"/>
        <v>82568.053142272547</v>
      </c>
      <c r="BZ53" s="156">
        <f t="shared" si="149"/>
        <v>78586.328205905986</v>
      </c>
      <c r="CA53" s="156">
        <f t="shared" si="150"/>
        <v>75676.628162552777</v>
      </c>
      <c r="CB53" s="156">
        <f t="shared" si="151"/>
        <v>72797.821586173697</v>
      </c>
      <c r="CC53" s="156">
        <f t="shared" si="152"/>
        <v>69949.601663400972</v>
      </c>
      <c r="CD53" s="156">
        <f t="shared" si="153"/>
        <v>67131.664333775974</v>
      </c>
      <c r="CE53" s="156">
        <f t="shared" si="154"/>
        <v>64343.708266436457</v>
      </c>
      <c r="CF53" s="156">
        <f t="shared" si="155"/>
        <v>61585.434836994049</v>
      </c>
      <c r="CG53" s="156">
        <f t="shared" si="156"/>
        <v>58856.548104600464</v>
      </c>
      <c r="CH53" s="156">
        <f t="shared" si="157"/>
        <v>56156.754789200699</v>
      </c>
      <c r="CI53" s="156">
        <f t="shared" si="158"/>
        <v>53485.764248972111</v>
      </c>
      <c r="CJ53" s="156">
        <f t="shared" si="159"/>
        <v>50843.288457947507</v>
      </c>
      <c r="CK53" s="156">
        <f t="shared" si="160"/>
        <v>47748.034251269717</v>
      </c>
      <c r="CL53" s="156">
        <f t="shared" si="161"/>
        <v>44686.093904237074</v>
      </c>
      <c r="CM53" s="156">
        <f t="shared" si="162"/>
        <v>41657.131991237948</v>
      </c>
      <c r="CN53" s="156">
        <f t="shared" si="163"/>
        <v>38660.816117881128</v>
      </c>
      <c r="CO53" s="156">
        <f t="shared" si="164"/>
        <v>35696.816895213531</v>
      </c>
      <c r="CP53" s="156">
        <f t="shared" si="165"/>
        <v>32764.807914148863</v>
      </c>
      <c r="CQ53" s="156">
        <f t="shared" si="166"/>
        <v>29864.465720105571</v>
      </c>
      <c r="CR53" s="156">
        <f t="shared" si="167"/>
        <v>26995.469787852318</v>
      </c>
      <c r="CS53" s="156">
        <f t="shared" si="168"/>
        <v>24157.502496559522</v>
      </c>
      <c r="CT53" s="156">
        <f t="shared" si="169"/>
        <v>21350.249105055052</v>
      </c>
      <c r="CU53" s="156"/>
      <c r="CV53" s="156">
        <f>'[2]Yearly BTX'!AJ53</f>
        <v>100636.88273366746</v>
      </c>
      <c r="CW53" s="156">
        <f>'[2]Yearly BTX'!AK53</f>
        <v>98403.765325329397</v>
      </c>
      <c r="CX53" s="156">
        <f>'[2]Yearly BTX'!AL53</f>
        <v>96196.505952281703</v>
      </c>
      <c r="CY53" s="156">
        <f>'[2]Yearly BTX'!AM53</f>
        <v>94014.855235546056</v>
      </c>
      <c r="CZ53" s="156">
        <f>'[2]Yearly BTX'!AN53</f>
        <v>91858.565998678518</v>
      </c>
      <c r="DA53" s="156">
        <f>'[2]Yearly BTX'!AO53</f>
        <v>89727.39324930041</v>
      </c>
      <c r="DB53" s="156">
        <f>'[2]Yearly BTX'!AP53</f>
        <v>87621.094160779277</v>
      </c>
      <c r="DC53" s="156">
        <f>'[2]Yearly BTX'!AQ53</f>
        <v>85539.428054057949</v>
      </c>
      <c r="DD53" s="156">
        <f>'[2]Yearly BTX'!AR53</f>
        <v>83482.156379631109</v>
      </c>
      <c r="DE53" s="156">
        <f>'[2]Yearly BTX'!AS53</f>
        <v>81449.042699667902</v>
      </c>
      <c r="DF53" s="156">
        <f>'[2]Yearly BTX'!AT53</f>
        <v>79439.852670279593</v>
      </c>
      <c r="DG53" s="156">
        <f>'[2]Yearly BTX'!AU53</f>
        <v>77878.927616857603</v>
      </c>
      <c r="DH53" s="156">
        <f>'[2]Yearly BTX'!AV53</f>
        <v>76335.650802697433</v>
      </c>
      <c r="DI53" s="156">
        <f>'[2]Yearly BTX'!AW53</f>
        <v>74809.853750453098</v>
      </c>
      <c r="DJ53" s="156">
        <f>'[2]Yearly BTX'!AX53</f>
        <v>73301.369462401155</v>
      </c>
      <c r="DK53" s="156">
        <f>'[2]Yearly BTX'!AY53</f>
        <v>71810.032408078085</v>
      </c>
      <c r="DL53" s="156">
        <f>'[2]Yearly BTX'!AZ53</f>
        <v>70335.678512017577</v>
      </c>
      <c r="DM53" s="156">
        <f>'[2]Yearly BTX'!BA53</f>
        <v>68878.145141587025</v>
      </c>
      <c r="DN53" s="156">
        <f>'[2]Yearly BTX'!BB53</f>
        <v>67437.271094922311</v>
      </c>
      <c r="DO53" s="156">
        <f>'[2]Yearly BTX'!BC53</f>
        <v>66012.896588960313</v>
      </c>
      <c r="DP53" s="156">
        <f>'[2]Yearly BTX'!BD53</f>
        <v>64604.863247567846</v>
      </c>
      <c r="DQ53" s="156">
        <f>'[2]Yearly BTX'!BE53</f>
        <v>63016.997990398369</v>
      </c>
      <c r="DR53" s="156">
        <f>'[2]Yearly BTX'!BF53</f>
        <v>61447.845021020679</v>
      </c>
      <c r="DS53" s="156">
        <f>'[2]Yearly BTX'!BG53</f>
        <v>59897.22255643853</v>
      </c>
      <c r="DT53" s="156">
        <f>'[2]Yearly BTX'!BH53</f>
        <v>58364.950425585077</v>
      </c>
      <c r="DU53" s="156">
        <f>'[2]Yearly BTX'!BI53</f>
        <v>56850.850055772207</v>
      </c>
      <c r="DV53" s="156">
        <f>'[2]Yearly BTX'!BJ53</f>
        <v>55354.744459250127</v>
      </c>
      <c r="DW53" s="156">
        <f>'[2]Yearly BTX'!BK53</f>
        <v>53876.458219875974</v>
      </c>
      <c r="DX53" s="156">
        <f>'[2]Yearly BTX'!BL53</f>
        <v>52415.817479890589</v>
      </c>
      <c r="DY53" s="156">
        <f>'[2]Yearly BTX'!BM53</f>
        <v>50972.649926802813</v>
      </c>
      <c r="DZ53" s="156">
        <f>'[2]Yearly BTX'!BN53</f>
        <v>49546.784780380229</v>
      </c>
      <c r="EB53" s="156">
        <f>'[3]Yearly BTX'!AJ53</f>
        <v>19772.34084752823</v>
      </c>
      <c r="EC53" s="156">
        <f>'[3]Yearly BTX'!AK53</f>
        <v>19466.858181433923</v>
      </c>
      <c r="ED53" s="156">
        <f>'[3]Yearly BTX'!AL53</f>
        <v>19161.375515339609</v>
      </c>
      <c r="EE53" s="156">
        <f>'[3]Yearly BTX'!AM53</f>
        <v>18855.892849245294</v>
      </c>
      <c r="EF53" s="156">
        <f>'[3]Yearly BTX'!AN53</f>
        <v>18550.410183150987</v>
      </c>
      <c r="EG53" s="156">
        <f>'[3]Yearly BTX'!AO53</f>
        <v>18244.927517056676</v>
      </c>
      <c r="EH53" s="156">
        <f>'[3]Yearly BTX'!AP53</f>
        <v>17939.444850962365</v>
      </c>
      <c r="EI53" s="156">
        <f>'[3]Yearly BTX'!AQ53</f>
        <v>17633.962184868047</v>
      </c>
      <c r="EJ53" s="156">
        <f>'[3]Yearly BTX'!AR53</f>
        <v>17328.47951877374</v>
      </c>
      <c r="EK53" s="156">
        <f>'[3]Yearly BTX'!AS53</f>
        <v>17022.996852679429</v>
      </c>
      <c r="EL53" s="156">
        <f>'[3]Yearly BTX'!AT53</f>
        <v>16717.514186585118</v>
      </c>
      <c r="EM53" s="156">
        <f>'[3]Yearly BTX'!AU53</f>
        <v>16501.99567134706</v>
      </c>
      <c r="EN53" s="156">
        <f>'[3]Yearly BTX'!AV53</f>
        <v>16286.477156109006</v>
      </c>
      <c r="EO53" s="156">
        <f>'[3]Yearly BTX'!AW53</f>
        <v>16070.958640870946</v>
      </c>
      <c r="EP53" s="156">
        <f>'[3]Yearly BTX'!AX53</f>
        <v>15855.440125632889</v>
      </c>
      <c r="EQ53" s="156">
        <f>'[3]Yearly BTX'!AY53</f>
        <v>15639.921610394829</v>
      </c>
      <c r="ER53" s="156">
        <f>'[3]Yearly BTX'!AZ53</f>
        <v>15424.403095156775</v>
      </c>
      <c r="ES53" s="156">
        <f>'[3]Yearly BTX'!BA53</f>
        <v>15208.884579918715</v>
      </c>
      <c r="ET53" s="156">
        <f>'[3]Yearly BTX'!BB53</f>
        <v>14993.366064680658</v>
      </c>
      <c r="EU53" s="156">
        <f>'[3]Yearly BTX'!BC53</f>
        <v>14777.847549442598</v>
      </c>
      <c r="EV53" s="156">
        <f>'[3]Yearly BTX'!BD53</f>
        <v>14562.329034204542</v>
      </c>
      <c r="EW53" s="156">
        <f>'[3]Yearly BTX'!BE53</f>
        <v>14302.322752059545</v>
      </c>
      <c r="EX53" s="156">
        <f>'[3]Yearly BTX'!BF53</f>
        <v>14042.316469914547</v>
      </c>
      <c r="EY53" s="156">
        <f>'[3]Yearly BTX'!BG53</f>
        <v>13782.310187769552</v>
      </c>
      <c r="EZ53" s="156">
        <f>'[3]Yearly BTX'!BH53</f>
        <v>13522.303905624558</v>
      </c>
      <c r="FA53" s="156">
        <f>'[3]Yearly BTX'!BI53</f>
        <v>13262.297623479561</v>
      </c>
      <c r="FB53" s="156">
        <f>'[3]Yearly BTX'!BJ53</f>
        <v>13002.291341334563</v>
      </c>
      <c r="FC53" s="156">
        <f>'[3]Yearly BTX'!BK53</f>
        <v>12742.285059189568</v>
      </c>
      <c r="FD53" s="156">
        <f>'[3]Yearly BTX'!BL53</f>
        <v>12482.278777044574</v>
      </c>
      <c r="FE53" s="156">
        <f>'[3]Yearly BTX'!BM53</f>
        <v>12222.272494899575</v>
      </c>
      <c r="FF53" s="156">
        <f>'[3]Yearly BTX'!BN53</f>
        <v>11962.266212754579</v>
      </c>
      <c r="FG53" s="156"/>
      <c r="FH53" s="156">
        <f t="shared" si="170"/>
        <v>120409.22358119569</v>
      </c>
      <c r="FI53" s="156">
        <f t="shared" si="110"/>
        <v>117870.62350676332</v>
      </c>
      <c r="FJ53" s="156">
        <f t="shared" si="111"/>
        <v>115357.88146762131</v>
      </c>
      <c r="FK53" s="156">
        <f t="shared" si="112"/>
        <v>112870.74808479135</v>
      </c>
      <c r="FL53" s="156">
        <f t="shared" si="113"/>
        <v>110408.97618182951</v>
      </c>
      <c r="FM53" s="156">
        <f t="shared" si="114"/>
        <v>107972.32076635709</v>
      </c>
      <c r="FN53" s="156">
        <f t="shared" si="115"/>
        <v>105560.53901174164</v>
      </c>
      <c r="FO53" s="156">
        <f t="shared" si="116"/>
        <v>103173.39023892599</v>
      </c>
      <c r="FP53" s="156">
        <f t="shared" si="117"/>
        <v>100810.63589840484</v>
      </c>
      <c r="FQ53" s="156">
        <f t="shared" si="118"/>
        <v>98472.039552347327</v>
      </c>
      <c r="FR53" s="156">
        <f t="shared" si="119"/>
        <v>96157.366856864712</v>
      </c>
      <c r="FS53" s="156">
        <f t="shared" si="120"/>
        <v>94380.923288204664</v>
      </c>
      <c r="FT53" s="156">
        <f t="shared" si="121"/>
        <v>92622.127958806435</v>
      </c>
      <c r="FU53" s="156">
        <f t="shared" si="122"/>
        <v>90880.812391324042</v>
      </c>
      <c r="FV53" s="156">
        <f t="shared" si="123"/>
        <v>89156.809588034041</v>
      </c>
      <c r="FW53" s="156">
        <f t="shared" si="124"/>
        <v>87449.954018472912</v>
      </c>
      <c r="FX53" s="156">
        <f t="shared" si="125"/>
        <v>85760.081607174347</v>
      </c>
      <c r="FY53" s="156">
        <f t="shared" si="126"/>
        <v>84087.029721505736</v>
      </c>
      <c r="FZ53" s="156">
        <f t="shared" si="127"/>
        <v>82430.637159602964</v>
      </c>
      <c r="GA53" s="156">
        <f t="shared" si="128"/>
        <v>80790.744138402908</v>
      </c>
      <c r="GB53" s="156">
        <f t="shared" si="129"/>
        <v>79167.192281772383</v>
      </c>
      <c r="GC53" s="156">
        <f t="shared" si="130"/>
        <v>77319.320742457916</v>
      </c>
      <c r="GD53" s="156">
        <f t="shared" si="131"/>
        <v>75490.161490935221</v>
      </c>
      <c r="GE53" s="156">
        <f t="shared" si="132"/>
        <v>73679.532744208089</v>
      </c>
      <c r="GF53" s="156">
        <f t="shared" si="133"/>
        <v>71887.254331209639</v>
      </c>
      <c r="GG53" s="156">
        <f t="shared" si="134"/>
        <v>70113.147679251764</v>
      </c>
      <c r="GH53" s="156">
        <f t="shared" si="135"/>
        <v>68357.035800584694</v>
      </c>
      <c r="GI53" s="156">
        <f t="shared" si="136"/>
        <v>66618.743279065544</v>
      </c>
      <c r="GJ53" s="156">
        <f t="shared" si="137"/>
        <v>64898.096256935161</v>
      </c>
      <c r="GK53" s="156">
        <f t="shared" si="138"/>
        <v>63194.922421702388</v>
      </c>
      <c r="GL53" s="156">
        <f t="shared" si="139"/>
        <v>61509.050993134806</v>
      </c>
    </row>
    <row r="54" spans="1:194" outlineLevel="1">
      <c r="A54" s="6" t="s">
        <v>60</v>
      </c>
      <c r="B54" s="6" t="s">
        <v>61</v>
      </c>
      <c r="C54" s="7" t="s">
        <v>197</v>
      </c>
      <c r="D54" s="124">
        <f>'[2]Yearly BTX'!D54</f>
        <v>2752333.0301990337</v>
      </c>
      <c r="E54" s="124">
        <f>'[2]Yearly BTX'!E54</f>
        <v>2750638.4229434384</v>
      </c>
      <c r="F54" s="124">
        <f>'[2]Yearly BTX'!F54</f>
        <v>2748875.271171283</v>
      </c>
      <c r="G54" s="124">
        <f>'[2]Yearly BTX'!G54</f>
        <v>2747044.4187149368</v>
      </c>
      <c r="H54" s="124">
        <f>'[2]Yearly BTX'!H54</f>
        <v>2745146.7018792983</v>
      </c>
      <c r="I54" s="124">
        <f>'[2]Yearly BTX'!I54</f>
        <v>2735188.0369062484</v>
      </c>
      <c r="J54" s="124">
        <f>'[2]Yearly BTX'!J54</f>
        <v>2726454.5748329964</v>
      </c>
      <c r="K54" s="124">
        <f>'[2]Yearly BTX'!K54</f>
        <v>2717725.4606888434</v>
      </c>
      <c r="L54" s="124">
        <f>'[2]Yearly BTX'!L54</f>
        <v>2709000.9723363351</v>
      </c>
      <c r="M54" s="124">
        <f>'[2]Yearly BTX'!M54</f>
        <v>2700281.3840288469</v>
      </c>
      <c r="N54" s="124">
        <f>'[2]Yearly BTX'!N54</f>
        <v>2691566.9664447652</v>
      </c>
      <c r="O54" s="124">
        <f>'[2]Yearly BTX'!O54</f>
        <v>2675731.1702963379</v>
      </c>
      <c r="P54" s="124">
        <f>'[2]Yearly BTX'!P54</f>
        <v>2659986.9471608521</v>
      </c>
      <c r="Q54" s="124">
        <f>'[2]Yearly BTX'!Q54</f>
        <v>2644333.7795783924</v>
      </c>
      <c r="R54" s="124">
        <f>'[2]Yearly BTX'!R54</f>
        <v>2628771.1529201861</v>
      </c>
      <c r="S54" s="124">
        <f>'[2]Yearly BTX'!S54</f>
        <v>2613298.5553738363</v>
      </c>
      <c r="T54" s="124">
        <f>'[2]Yearly BTX'!T54</f>
        <v>2591099.0404103436</v>
      </c>
      <c r="U54" s="124">
        <f>'[2]Yearly BTX'!U54</f>
        <v>2569083.5594176995</v>
      </c>
      <c r="V54" s="124">
        <f>'[2]Yearly BTX'!V54</f>
        <v>2547250.6140157054</v>
      </c>
      <c r="W54" s="124">
        <f>'[2]Yearly BTX'!W54</f>
        <v>2525598.7178562917</v>
      </c>
      <c r="X54" s="124">
        <f>'[2]Yearly BTX'!X54</f>
        <v>2504126.3965279525</v>
      </c>
      <c r="Y54" s="124">
        <f>'[2]Yearly BTX'!Y54</f>
        <v>2477880.4990442973</v>
      </c>
      <c r="Z54" s="124">
        <f>'[2]Yearly BTX'!Z54</f>
        <v>2451888.4510966148</v>
      </c>
      <c r="AA54" s="124">
        <f>'[2]Yearly BTX'!AA54</f>
        <v>2426147.9104756885</v>
      </c>
      <c r="AB54" s="124">
        <f>'[2]Yearly BTX'!AB54</f>
        <v>2400656.5559315137</v>
      </c>
      <c r="AC54" s="124">
        <f>'[2]Yearly BTX'!AC54</f>
        <v>2375412.086989685</v>
      </c>
      <c r="AD54" s="124">
        <f>'[2]Yearly BTX'!AD54</f>
        <v>2347714.9757261812</v>
      </c>
      <c r="AE54" s="124">
        <f>'[2]Yearly BTX'!AE54</f>
        <v>2320305.2520614425</v>
      </c>
      <c r="AF54" s="124">
        <f>'[2]Yearly BTX'!AF54</f>
        <v>2293180.1125438535</v>
      </c>
      <c r="AG54" s="124">
        <f>'[2]Yearly BTX'!AG54</f>
        <v>2266336.78006233</v>
      </c>
      <c r="AH54" s="124">
        <f>'[2]Yearly BTX'!AH54</f>
        <v>2239772.5036048773</v>
      </c>
      <c r="AI54" s="187"/>
      <c r="AJ54" s="124">
        <f>'[3]Yearly BTX'!D54</f>
        <v>834656.37607689528</v>
      </c>
      <c r="AK54" s="124">
        <f>'[3]Yearly BTX'!E54</f>
        <v>834656.37607689528</v>
      </c>
      <c r="AL54" s="124">
        <f>'[3]Yearly BTX'!F54</f>
        <v>834656.37607689528</v>
      </c>
      <c r="AM54" s="124">
        <f>'[3]Yearly BTX'!G54</f>
        <v>834656.37607689528</v>
      </c>
      <c r="AN54" s="124">
        <f>'[3]Yearly BTX'!H54</f>
        <v>834656.37607689528</v>
      </c>
      <c r="AO54" s="124">
        <f>'[3]Yearly BTX'!I54</f>
        <v>834656.37607689528</v>
      </c>
      <c r="AP54" s="124">
        <f>'[3]Yearly BTX'!J54</f>
        <v>834656.37607689528</v>
      </c>
      <c r="AQ54" s="124">
        <f>'[3]Yearly BTX'!K54</f>
        <v>834656.37607689528</v>
      </c>
      <c r="AR54" s="124">
        <f>'[3]Yearly BTX'!L54</f>
        <v>834656.37607689528</v>
      </c>
      <c r="AS54" s="124">
        <f>'[3]Yearly BTX'!M54</f>
        <v>834656.37607689528</v>
      </c>
      <c r="AT54" s="124">
        <f>'[3]Yearly BTX'!N54</f>
        <v>834656.37607689528</v>
      </c>
      <c r="AU54" s="124">
        <f>'[3]Yearly BTX'!O54</f>
        <v>834656.37607689528</v>
      </c>
      <c r="AV54" s="124">
        <f>'[3]Yearly BTX'!P54</f>
        <v>834656.37607689528</v>
      </c>
      <c r="AW54" s="124">
        <f>'[3]Yearly BTX'!Q54</f>
        <v>834656.37607689528</v>
      </c>
      <c r="AX54" s="124">
        <f>'[3]Yearly BTX'!R54</f>
        <v>834656.37607689528</v>
      </c>
      <c r="AY54" s="124">
        <f>'[3]Yearly BTX'!S54</f>
        <v>834656.37607689528</v>
      </c>
      <c r="AZ54" s="124">
        <f>'[3]Yearly BTX'!T54</f>
        <v>834656.37607689528</v>
      </c>
      <c r="BA54" s="124">
        <f>'[3]Yearly BTX'!U54</f>
        <v>834656.37607689528</v>
      </c>
      <c r="BB54" s="124">
        <f>'[3]Yearly BTX'!V54</f>
        <v>834656.37607689528</v>
      </c>
      <c r="BC54" s="124">
        <f>'[3]Yearly BTX'!W54</f>
        <v>834656.37607689528</v>
      </c>
      <c r="BD54" s="124">
        <f>'[3]Yearly BTX'!X54</f>
        <v>834656.37607689528</v>
      </c>
      <c r="BE54" s="124">
        <f>'[3]Yearly BTX'!Y54</f>
        <v>834656.37607689528</v>
      </c>
      <c r="BF54" s="124">
        <f>'[3]Yearly BTX'!Z54</f>
        <v>834656.37607689528</v>
      </c>
      <c r="BG54" s="124">
        <f>'[3]Yearly BTX'!AA54</f>
        <v>834656.37607689528</v>
      </c>
      <c r="BH54" s="124">
        <f>'[3]Yearly BTX'!AB54</f>
        <v>834656.37607689528</v>
      </c>
      <c r="BI54" s="124">
        <f>'[3]Yearly BTX'!AC54</f>
        <v>834656.37607689528</v>
      </c>
      <c r="BJ54" s="124">
        <f>'[3]Yearly BTX'!AD54</f>
        <v>834656.37607689528</v>
      </c>
      <c r="BK54" s="124">
        <f>'[3]Yearly BTX'!AE54</f>
        <v>834656.37607689528</v>
      </c>
      <c r="BL54" s="124">
        <f>'[3]Yearly BTX'!AF54</f>
        <v>834656.37607689528</v>
      </c>
      <c r="BM54" s="124">
        <f>'[3]Yearly BTX'!AG54</f>
        <v>834656.37607689528</v>
      </c>
      <c r="BN54" s="124">
        <f>'[3]Yearly BTX'!AH54</f>
        <v>834656.37607689528</v>
      </c>
      <c r="BP54" s="124">
        <f t="shared" si="171"/>
        <v>3586989.406275929</v>
      </c>
      <c r="BQ54" s="124">
        <f t="shared" si="140"/>
        <v>3585294.7990203337</v>
      </c>
      <c r="BR54" s="124">
        <f t="shared" si="141"/>
        <v>3583531.6472481783</v>
      </c>
      <c r="BS54" s="124">
        <f t="shared" si="142"/>
        <v>3581700.7947918321</v>
      </c>
      <c r="BT54" s="124">
        <f t="shared" si="143"/>
        <v>3579803.0779561936</v>
      </c>
      <c r="BU54" s="124">
        <f t="shared" si="144"/>
        <v>3569844.4129831437</v>
      </c>
      <c r="BV54" s="124">
        <f t="shared" si="145"/>
        <v>3561110.9509098916</v>
      </c>
      <c r="BW54" s="124">
        <f t="shared" si="146"/>
        <v>3552381.8367657387</v>
      </c>
      <c r="BX54" s="124">
        <f t="shared" si="147"/>
        <v>3543657.3484132304</v>
      </c>
      <c r="BY54" s="124">
        <f t="shared" si="148"/>
        <v>3534937.7601057421</v>
      </c>
      <c r="BZ54" s="124">
        <f t="shared" si="149"/>
        <v>3526223.3425216605</v>
      </c>
      <c r="CA54" s="124">
        <f t="shared" si="150"/>
        <v>3510387.5463732332</v>
      </c>
      <c r="CB54" s="124">
        <f t="shared" si="151"/>
        <v>3494643.3232377474</v>
      </c>
      <c r="CC54" s="124">
        <f t="shared" si="152"/>
        <v>3478990.1556552877</v>
      </c>
      <c r="CD54" s="124">
        <f t="shared" si="153"/>
        <v>3463427.5289970813</v>
      </c>
      <c r="CE54" s="124">
        <f t="shared" si="154"/>
        <v>3447954.9314507316</v>
      </c>
      <c r="CF54" s="124">
        <f t="shared" si="155"/>
        <v>3425755.4164872388</v>
      </c>
      <c r="CG54" s="124">
        <f t="shared" si="156"/>
        <v>3403739.9354945947</v>
      </c>
      <c r="CH54" s="124">
        <f t="shared" si="157"/>
        <v>3381906.9900926007</v>
      </c>
      <c r="CI54" s="124">
        <f t="shared" si="158"/>
        <v>3360255.093933187</v>
      </c>
      <c r="CJ54" s="124">
        <f t="shared" si="159"/>
        <v>3338782.7726048478</v>
      </c>
      <c r="CK54" s="124">
        <f t="shared" si="160"/>
        <v>3312536.8751211925</v>
      </c>
      <c r="CL54" s="124">
        <f t="shared" si="161"/>
        <v>3286544.8271735101</v>
      </c>
      <c r="CM54" s="124">
        <f t="shared" si="162"/>
        <v>3260804.2865525838</v>
      </c>
      <c r="CN54" s="124">
        <f t="shared" si="163"/>
        <v>3235312.9320084089</v>
      </c>
      <c r="CO54" s="124">
        <f t="shared" si="164"/>
        <v>3210068.4630665802</v>
      </c>
      <c r="CP54" s="124">
        <f t="shared" si="165"/>
        <v>3182371.3518030765</v>
      </c>
      <c r="CQ54" s="124">
        <f t="shared" si="166"/>
        <v>3154961.6281383377</v>
      </c>
      <c r="CR54" s="124">
        <f t="shared" si="167"/>
        <v>3127836.4886207487</v>
      </c>
      <c r="CS54" s="124">
        <f t="shared" si="168"/>
        <v>3100993.1561392252</v>
      </c>
      <c r="CT54" s="124">
        <f t="shared" si="169"/>
        <v>3074428.8796817726</v>
      </c>
      <c r="CU54" s="187"/>
      <c r="CV54" s="124">
        <f>'[2]Yearly BTX'!AJ54</f>
        <v>2752333.0301990337</v>
      </c>
      <c r="CW54" s="124">
        <f>'[2]Yearly BTX'!AK54</f>
        <v>2750638.4229434384</v>
      </c>
      <c r="CX54" s="124">
        <f>'[2]Yearly BTX'!AL54</f>
        <v>2748875.271171283</v>
      </c>
      <c r="CY54" s="124">
        <f>'[2]Yearly BTX'!AM54</f>
        <v>2747044.4187149368</v>
      </c>
      <c r="CZ54" s="124">
        <f>'[2]Yearly BTX'!AN54</f>
        <v>2745146.7018792983</v>
      </c>
      <c r="DA54" s="124">
        <f>'[2]Yearly BTX'!AO54</f>
        <v>2735188.0369062484</v>
      </c>
      <c r="DB54" s="124">
        <f>'[2]Yearly BTX'!AP54</f>
        <v>2726454.5748329964</v>
      </c>
      <c r="DC54" s="124">
        <f>'[2]Yearly BTX'!AQ54</f>
        <v>2717725.4606888434</v>
      </c>
      <c r="DD54" s="124">
        <f>'[2]Yearly BTX'!AR54</f>
        <v>2709000.9723363351</v>
      </c>
      <c r="DE54" s="124">
        <f>'[2]Yearly BTX'!AS54</f>
        <v>2700281.3840288469</v>
      </c>
      <c r="DF54" s="124">
        <f>'[2]Yearly BTX'!AT54</f>
        <v>2691566.9664447652</v>
      </c>
      <c r="DG54" s="124">
        <f>'[2]Yearly BTX'!AU54</f>
        <v>2675731.1702963379</v>
      </c>
      <c r="DH54" s="124">
        <f>'[2]Yearly BTX'!AV54</f>
        <v>2659986.9471608521</v>
      </c>
      <c r="DI54" s="124">
        <f>'[2]Yearly BTX'!AW54</f>
        <v>2644333.7795783924</v>
      </c>
      <c r="DJ54" s="124">
        <f>'[2]Yearly BTX'!AX54</f>
        <v>2628771.1529201861</v>
      </c>
      <c r="DK54" s="124">
        <f>'[2]Yearly BTX'!AY54</f>
        <v>2613298.5553738363</v>
      </c>
      <c r="DL54" s="124">
        <f>'[2]Yearly BTX'!AZ54</f>
        <v>2591099.0404103436</v>
      </c>
      <c r="DM54" s="124">
        <f>'[2]Yearly BTX'!BA54</f>
        <v>2569083.5594176995</v>
      </c>
      <c r="DN54" s="124">
        <f>'[2]Yearly BTX'!BB54</f>
        <v>2547250.6140157054</v>
      </c>
      <c r="DO54" s="124">
        <f>'[2]Yearly BTX'!BC54</f>
        <v>2525598.7178562917</v>
      </c>
      <c r="DP54" s="124">
        <f>'[2]Yearly BTX'!BD54</f>
        <v>2504126.3965279525</v>
      </c>
      <c r="DQ54" s="124">
        <f>'[2]Yearly BTX'!BE54</f>
        <v>2477880.4990442973</v>
      </c>
      <c r="DR54" s="124">
        <f>'[2]Yearly BTX'!BF54</f>
        <v>2451888.4510966148</v>
      </c>
      <c r="DS54" s="124">
        <f>'[2]Yearly BTX'!BG54</f>
        <v>2426147.9104756885</v>
      </c>
      <c r="DT54" s="124">
        <f>'[2]Yearly BTX'!BH54</f>
        <v>2400656.5559315137</v>
      </c>
      <c r="DU54" s="124">
        <f>'[2]Yearly BTX'!BI54</f>
        <v>2375412.086989685</v>
      </c>
      <c r="DV54" s="124">
        <f>'[2]Yearly BTX'!BJ54</f>
        <v>2347714.9757261812</v>
      </c>
      <c r="DW54" s="124">
        <f>'[2]Yearly BTX'!BK54</f>
        <v>2320305.2520614425</v>
      </c>
      <c r="DX54" s="124">
        <f>'[2]Yearly BTX'!BL54</f>
        <v>2293180.1125438535</v>
      </c>
      <c r="DY54" s="124">
        <f>'[2]Yearly BTX'!BM54</f>
        <v>2266336.78006233</v>
      </c>
      <c r="DZ54" s="124">
        <f>'[2]Yearly BTX'!BN54</f>
        <v>2239772.5036048773</v>
      </c>
      <c r="EB54" s="124">
        <f>'[3]Yearly BTX'!AJ54</f>
        <v>834656.37607689528</v>
      </c>
      <c r="EC54" s="124">
        <f>'[3]Yearly BTX'!AK54</f>
        <v>834656.37607689528</v>
      </c>
      <c r="ED54" s="124">
        <f>'[3]Yearly BTX'!AL54</f>
        <v>834656.37607689528</v>
      </c>
      <c r="EE54" s="124">
        <f>'[3]Yearly BTX'!AM54</f>
        <v>834656.37607689528</v>
      </c>
      <c r="EF54" s="124">
        <f>'[3]Yearly BTX'!AN54</f>
        <v>834656.37607689528</v>
      </c>
      <c r="EG54" s="124">
        <f>'[3]Yearly BTX'!AO54</f>
        <v>834656.37607689528</v>
      </c>
      <c r="EH54" s="124">
        <f>'[3]Yearly BTX'!AP54</f>
        <v>834656.37607689528</v>
      </c>
      <c r="EI54" s="124">
        <f>'[3]Yearly BTX'!AQ54</f>
        <v>834656.37607689528</v>
      </c>
      <c r="EJ54" s="124">
        <f>'[3]Yearly BTX'!AR54</f>
        <v>834656.37607689528</v>
      </c>
      <c r="EK54" s="124">
        <f>'[3]Yearly BTX'!AS54</f>
        <v>834656.37607689528</v>
      </c>
      <c r="EL54" s="124">
        <f>'[3]Yearly BTX'!AT54</f>
        <v>834656.37607689528</v>
      </c>
      <c r="EM54" s="124">
        <f>'[3]Yearly BTX'!AU54</f>
        <v>834656.37607689528</v>
      </c>
      <c r="EN54" s="124">
        <f>'[3]Yearly BTX'!AV54</f>
        <v>834656.37607689528</v>
      </c>
      <c r="EO54" s="124">
        <f>'[3]Yearly BTX'!AW54</f>
        <v>834656.37607689528</v>
      </c>
      <c r="EP54" s="124">
        <f>'[3]Yearly BTX'!AX54</f>
        <v>834656.37607689528</v>
      </c>
      <c r="EQ54" s="124">
        <f>'[3]Yearly BTX'!AY54</f>
        <v>834656.37607689528</v>
      </c>
      <c r="ER54" s="124">
        <f>'[3]Yearly BTX'!AZ54</f>
        <v>834656.37607689528</v>
      </c>
      <c r="ES54" s="124">
        <f>'[3]Yearly BTX'!BA54</f>
        <v>834656.37607689528</v>
      </c>
      <c r="ET54" s="124">
        <f>'[3]Yearly BTX'!BB54</f>
        <v>834656.37607689528</v>
      </c>
      <c r="EU54" s="124">
        <f>'[3]Yearly BTX'!BC54</f>
        <v>834656.37607689528</v>
      </c>
      <c r="EV54" s="124">
        <f>'[3]Yearly BTX'!BD54</f>
        <v>834656.37607689528</v>
      </c>
      <c r="EW54" s="124">
        <f>'[3]Yearly BTX'!BE54</f>
        <v>834656.37607689528</v>
      </c>
      <c r="EX54" s="124">
        <f>'[3]Yearly BTX'!BF54</f>
        <v>834656.37607689528</v>
      </c>
      <c r="EY54" s="124">
        <f>'[3]Yearly BTX'!BG54</f>
        <v>834656.37607689528</v>
      </c>
      <c r="EZ54" s="124">
        <f>'[3]Yearly BTX'!BH54</f>
        <v>834656.37607689528</v>
      </c>
      <c r="FA54" s="124">
        <f>'[3]Yearly BTX'!BI54</f>
        <v>834656.37607689528</v>
      </c>
      <c r="FB54" s="124">
        <f>'[3]Yearly BTX'!BJ54</f>
        <v>834656.37607689528</v>
      </c>
      <c r="FC54" s="124">
        <f>'[3]Yearly BTX'!BK54</f>
        <v>834656.37607689528</v>
      </c>
      <c r="FD54" s="124">
        <f>'[3]Yearly BTX'!BL54</f>
        <v>834656.37607689528</v>
      </c>
      <c r="FE54" s="124">
        <f>'[3]Yearly BTX'!BM54</f>
        <v>834656.37607689528</v>
      </c>
      <c r="FF54" s="124">
        <f>'[3]Yearly BTX'!BN54</f>
        <v>834656.37607689528</v>
      </c>
      <c r="FG54" s="187"/>
      <c r="FH54" s="124">
        <f t="shared" si="170"/>
        <v>3586989.406275929</v>
      </c>
      <c r="FI54" s="124">
        <f t="shared" si="110"/>
        <v>3585294.7990203337</v>
      </c>
      <c r="FJ54" s="124">
        <f t="shared" si="111"/>
        <v>3583531.6472481783</v>
      </c>
      <c r="FK54" s="124">
        <f t="shared" si="112"/>
        <v>3581700.7947918321</v>
      </c>
      <c r="FL54" s="124">
        <f t="shared" si="113"/>
        <v>3579803.0779561936</v>
      </c>
      <c r="FM54" s="124">
        <f t="shared" si="114"/>
        <v>3569844.4129831437</v>
      </c>
      <c r="FN54" s="124">
        <f t="shared" si="115"/>
        <v>3561110.9509098916</v>
      </c>
      <c r="FO54" s="124">
        <f t="shared" si="116"/>
        <v>3552381.8367657387</v>
      </c>
      <c r="FP54" s="124">
        <f t="shared" si="117"/>
        <v>3543657.3484132304</v>
      </c>
      <c r="FQ54" s="124">
        <f t="shared" si="118"/>
        <v>3534937.7601057421</v>
      </c>
      <c r="FR54" s="124">
        <f t="shared" si="119"/>
        <v>3526223.3425216605</v>
      </c>
      <c r="FS54" s="124">
        <f t="shared" si="120"/>
        <v>3510387.5463732332</v>
      </c>
      <c r="FT54" s="124">
        <f t="shared" si="121"/>
        <v>3494643.3232377474</v>
      </c>
      <c r="FU54" s="124">
        <f t="shared" si="122"/>
        <v>3478990.1556552877</v>
      </c>
      <c r="FV54" s="124">
        <f t="shared" si="123"/>
        <v>3463427.5289970813</v>
      </c>
      <c r="FW54" s="124">
        <f t="shared" si="124"/>
        <v>3447954.9314507316</v>
      </c>
      <c r="FX54" s="124">
        <f t="shared" si="125"/>
        <v>3425755.4164872388</v>
      </c>
      <c r="FY54" s="124">
        <f t="shared" si="126"/>
        <v>3403739.9354945947</v>
      </c>
      <c r="FZ54" s="124">
        <f t="shared" si="127"/>
        <v>3381906.9900926007</v>
      </c>
      <c r="GA54" s="124">
        <f t="shared" si="128"/>
        <v>3360255.093933187</v>
      </c>
      <c r="GB54" s="124">
        <f t="shared" si="129"/>
        <v>3338782.7726048478</v>
      </c>
      <c r="GC54" s="124">
        <f t="shared" si="130"/>
        <v>3312536.8751211925</v>
      </c>
      <c r="GD54" s="124">
        <f t="shared" si="131"/>
        <v>3286544.8271735101</v>
      </c>
      <c r="GE54" s="124">
        <f t="shared" si="132"/>
        <v>3260804.2865525838</v>
      </c>
      <c r="GF54" s="124">
        <f t="shared" si="133"/>
        <v>3235312.9320084089</v>
      </c>
      <c r="GG54" s="124">
        <f t="shared" si="134"/>
        <v>3210068.4630665802</v>
      </c>
      <c r="GH54" s="124">
        <f t="shared" si="135"/>
        <v>3182371.3518030765</v>
      </c>
      <c r="GI54" s="124">
        <f t="shared" si="136"/>
        <v>3154961.6281383377</v>
      </c>
      <c r="GJ54" s="124">
        <f t="shared" si="137"/>
        <v>3127836.4886207487</v>
      </c>
      <c r="GK54" s="124">
        <f t="shared" si="138"/>
        <v>3100993.1561392252</v>
      </c>
      <c r="GL54" s="124">
        <f t="shared" si="139"/>
        <v>3074428.8796817726</v>
      </c>
    </row>
    <row r="55" spans="1:194" outlineLevel="1">
      <c r="B55" s="1" t="s">
        <v>19</v>
      </c>
      <c r="C55" s="5" t="s">
        <v>197</v>
      </c>
      <c r="D55" s="124">
        <f>'[2]Yearly BTX'!D55</f>
        <v>0</v>
      </c>
      <c r="E55" s="124">
        <f>'[2]Yearly BTX'!E55</f>
        <v>13615.66019357002</v>
      </c>
      <c r="F55" s="124">
        <f>'[2]Yearly BTX'!F55</f>
        <v>27213.865184595703</v>
      </c>
      <c r="G55" s="124">
        <f>'[2]Yearly BTX'!G55</f>
        <v>40793.609617916816</v>
      </c>
      <c r="H55" s="124">
        <f>'[2]Yearly BTX'!H55</f>
        <v>54353.904697210106</v>
      </c>
      <c r="I55" s="124">
        <f>'[2]Yearly BTX'!I55</f>
        <v>67695.903913429647</v>
      </c>
      <c r="J55" s="124">
        <f>'[2]Yearly BTX'!J55</f>
        <v>80975.700872539979</v>
      </c>
      <c r="K55" s="124">
        <f>'[2]Yearly BTX'!K55</f>
        <v>94169.187212868434</v>
      </c>
      <c r="L55" s="124">
        <f>'[2]Yearly BTX'!L55</f>
        <v>107276.43850451887</v>
      </c>
      <c r="M55" s="124">
        <f>'[2]Yearly BTX'!M55</f>
        <v>120297.53565848511</v>
      </c>
      <c r="N55" s="124">
        <f>'[2]Yearly BTX'!N55</f>
        <v>133232.56483901586</v>
      </c>
      <c r="O55" s="124">
        <f>'[2]Yearly BTX'!O55</f>
        <v>145693.56222263561</v>
      </c>
      <c r="P55" s="124">
        <f>'[2]Yearly BTX'!P55</f>
        <v>158003.22466135462</v>
      </c>
      <c r="Q55" s="124">
        <f>'[2]Yearly BTX'!Q55</f>
        <v>170162.87871586956</v>
      </c>
      <c r="R55" s="124">
        <f>'[2]Yearly BTX'!R55</f>
        <v>182173.84089736888</v>
      </c>
      <c r="S55" s="124">
        <f>'[2]Yearly BTX'!S55</f>
        <v>194037.41773650734</v>
      </c>
      <c r="T55" s="124">
        <f>'[2]Yearly BTX'!T55</f>
        <v>205215.04400049921</v>
      </c>
      <c r="U55" s="124">
        <f>'[2]Yearly BTX'!U55</f>
        <v>216188.38152499942</v>
      </c>
      <c r="V55" s="124">
        <f>'[2]Yearly BTX'!V55</f>
        <v>226960.02970879938</v>
      </c>
      <c r="W55" s="124">
        <f>'[2]Yearly BTX'!W55</f>
        <v>237532.55941438422</v>
      </c>
      <c r="X55" s="124">
        <f>'[2]Yearly BTX'!X55</f>
        <v>247908.5132562673</v>
      </c>
      <c r="Y55" s="124">
        <f>'[2]Yearly BTX'!Y55</f>
        <v>257947.35995051134</v>
      </c>
      <c r="Z55" s="124">
        <f>'[2]Yearly BTX'!Z55</f>
        <v>267746.21885975031</v>
      </c>
      <c r="AA55" s="124">
        <f>'[2]Yearly BTX'!AA55</f>
        <v>277308.70616737119</v>
      </c>
      <c r="AB55" s="124">
        <f>'[2]Yearly BTX'!AB55</f>
        <v>286638.39277822274</v>
      </c>
      <c r="AC55" s="124">
        <f>'[2]Yearly BTX'!AC55</f>
        <v>295738.80483021575</v>
      </c>
      <c r="AD55" s="124">
        <f>'[2]Yearly BTX'!AD55</f>
        <v>304263.86085411313</v>
      </c>
      <c r="AE55" s="124">
        <f>'[2]Yearly BTX'!AE55</f>
        <v>312545.11745267629</v>
      </c>
      <c r="AF55" s="124">
        <f>'[2]Yearly BTX'!AF55</f>
        <v>320586.5797336307</v>
      </c>
      <c r="AG55" s="124">
        <f>'[2]Yearly BTX'!AG55</f>
        <v>328392.19943103159</v>
      </c>
      <c r="AH55" s="124">
        <f>'[2]Yearly BTX'!AH55</f>
        <v>335965.87554073159</v>
      </c>
      <c r="AI55" s="187"/>
      <c r="AJ55" s="124">
        <f>'[3]Yearly BTX'!D55</f>
        <v>0</v>
      </c>
      <c r="AK55" s="124">
        <f>'[3]Yearly BTX'!E55</f>
        <v>4131.549061580632</v>
      </c>
      <c r="AL55" s="124">
        <f>'[3]Yearly BTX'!F55</f>
        <v>8263.0981231612641</v>
      </c>
      <c r="AM55" s="124">
        <f>'[3]Yearly BTX'!G55</f>
        <v>12394.647184741896</v>
      </c>
      <c r="AN55" s="124">
        <f>'[3]Yearly BTX'!H55</f>
        <v>16526.196246322528</v>
      </c>
      <c r="AO55" s="124">
        <f>'[3]Yearly BTX'!I55</f>
        <v>20657.745307903158</v>
      </c>
      <c r="AP55" s="124">
        <f>'[3]Yearly BTX'!J55</f>
        <v>24789.294369483792</v>
      </c>
      <c r="AQ55" s="124">
        <f>'[3]Yearly BTX'!K55</f>
        <v>28920.843431064422</v>
      </c>
      <c r="AR55" s="124">
        <f>'[3]Yearly BTX'!L55</f>
        <v>33052.392492645056</v>
      </c>
      <c r="AS55" s="124">
        <f>'[3]Yearly BTX'!M55</f>
        <v>37183.941554225683</v>
      </c>
      <c r="AT55" s="124">
        <f>'[3]Yearly BTX'!N55</f>
        <v>41315.490615806317</v>
      </c>
      <c r="AU55" s="124">
        <f>'[3]Yearly BTX'!O55</f>
        <v>45447.039677386943</v>
      </c>
      <c r="AV55" s="124">
        <f>'[3]Yearly BTX'!P55</f>
        <v>49578.588738967577</v>
      </c>
      <c r="AW55" s="124">
        <f>'[3]Yearly BTX'!Q55</f>
        <v>53710.137800548211</v>
      </c>
      <c r="AX55" s="124">
        <f>'[3]Yearly BTX'!R55</f>
        <v>57841.686862128838</v>
      </c>
      <c r="AY55" s="124">
        <f>'[3]Yearly BTX'!S55</f>
        <v>61973.235923709472</v>
      </c>
      <c r="AZ55" s="124">
        <f>'[3]Yearly BTX'!T55</f>
        <v>66104.784985290098</v>
      </c>
      <c r="BA55" s="124">
        <f>'[3]Yearly BTX'!U55</f>
        <v>70236.334046870732</v>
      </c>
      <c r="BB55" s="124">
        <f>'[3]Yearly BTX'!V55</f>
        <v>74367.883108451366</v>
      </c>
      <c r="BC55" s="124">
        <f>'[3]Yearly BTX'!W55</f>
        <v>78499.432170032</v>
      </c>
      <c r="BD55" s="124">
        <f>'[3]Yearly BTX'!X55</f>
        <v>82630.981231612634</v>
      </c>
      <c r="BE55" s="124">
        <f>'[3]Yearly BTX'!Y55</f>
        <v>86887.728749604794</v>
      </c>
      <c r="BF55" s="124">
        <f>'[3]Yearly BTX'!Z55</f>
        <v>91144.476267596954</v>
      </c>
      <c r="BG55" s="124">
        <f>'[3]Yearly BTX'!AA55</f>
        <v>95401.223785589129</v>
      </c>
      <c r="BH55" s="124">
        <f>'[3]Yearly BTX'!AB55</f>
        <v>99657.971303581289</v>
      </c>
      <c r="BI55" s="124">
        <f>'[3]Yearly BTX'!AC55</f>
        <v>103914.71882157346</v>
      </c>
      <c r="BJ55" s="124">
        <f>'[3]Yearly BTX'!AD55</f>
        <v>108171.46633956562</v>
      </c>
      <c r="BK55" s="124">
        <f>'[3]Yearly BTX'!AE55</f>
        <v>112428.21385755778</v>
      </c>
      <c r="BL55" s="124">
        <f>'[3]Yearly BTX'!AF55</f>
        <v>116684.96137554994</v>
      </c>
      <c r="BM55" s="124">
        <f>'[3]Yearly BTX'!AG55</f>
        <v>120941.70889354211</v>
      </c>
      <c r="BN55" s="124">
        <f>'[3]Yearly BTX'!AH55</f>
        <v>125198.45641153428</v>
      </c>
      <c r="BP55" s="124">
        <f t="shared" si="171"/>
        <v>0</v>
      </c>
      <c r="BQ55" s="124">
        <f t="shared" si="140"/>
        <v>17747.20925515065</v>
      </c>
      <c r="BR55" s="124">
        <f t="shared" si="141"/>
        <v>35476.963307756967</v>
      </c>
      <c r="BS55" s="124">
        <f t="shared" si="142"/>
        <v>53188.256802658711</v>
      </c>
      <c r="BT55" s="124">
        <f t="shared" si="143"/>
        <v>70880.100943532627</v>
      </c>
      <c r="BU55" s="124">
        <f t="shared" si="144"/>
        <v>88353.649221332802</v>
      </c>
      <c r="BV55" s="124">
        <f t="shared" si="145"/>
        <v>105764.99524202377</v>
      </c>
      <c r="BW55" s="124">
        <f t="shared" si="146"/>
        <v>123090.03064393286</v>
      </c>
      <c r="BX55" s="124">
        <f t="shared" si="147"/>
        <v>140328.83099716392</v>
      </c>
      <c r="BY55" s="124">
        <f t="shared" si="148"/>
        <v>157481.4772127108</v>
      </c>
      <c r="BZ55" s="124">
        <f t="shared" si="149"/>
        <v>174548.05545482217</v>
      </c>
      <c r="CA55" s="124">
        <f t="shared" si="150"/>
        <v>191140.60190002254</v>
      </c>
      <c r="CB55" s="124">
        <f t="shared" si="151"/>
        <v>207581.81340032219</v>
      </c>
      <c r="CC55" s="124">
        <f t="shared" si="152"/>
        <v>223873.01651641779</v>
      </c>
      <c r="CD55" s="124">
        <f t="shared" si="153"/>
        <v>240015.52775949772</v>
      </c>
      <c r="CE55" s="124">
        <f t="shared" si="154"/>
        <v>256010.65366021681</v>
      </c>
      <c r="CF55" s="124">
        <f t="shared" si="155"/>
        <v>271319.82898578933</v>
      </c>
      <c r="CG55" s="124">
        <f t="shared" si="156"/>
        <v>286424.71557187015</v>
      </c>
      <c r="CH55" s="124">
        <f t="shared" si="157"/>
        <v>301327.91281725076</v>
      </c>
      <c r="CI55" s="124">
        <f t="shared" si="158"/>
        <v>316031.99158441625</v>
      </c>
      <c r="CJ55" s="124">
        <f t="shared" si="159"/>
        <v>330539.49448787991</v>
      </c>
      <c r="CK55" s="124">
        <f t="shared" si="160"/>
        <v>344835.08870011615</v>
      </c>
      <c r="CL55" s="124">
        <f t="shared" si="161"/>
        <v>358890.69512734725</v>
      </c>
      <c r="CM55" s="124">
        <f t="shared" si="162"/>
        <v>372709.92995296034</v>
      </c>
      <c r="CN55" s="124">
        <f t="shared" si="163"/>
        <v>386296.36408180406</v>
      </c>
      <c r="CO55" s="124">
        <f t="shared" si="164"/>
        <v>399653.52365178923</v>
      </c>
      <c r="CP55" s="124">
        <f t="shared" si="165"/>
        <v>412435.32719367876</v>
      </c>
      <c r="CQ55" s="124">
        <f t="shared" si="166"/>
        <v>424973.33131023409</v>
      </c>
      <c r="CR55" s="124">
        <f t="shared" si="167"/>
        <v>437271.54110918066</v>
      </c>
      <c r="CS55" s="124">
        <f t="shared" si="168"/>
        <v>449333.90832457371</v>
      </c>
      <c r="CT55" s="124">
        <f t="shared" si="169"/>
        <v>461164.33195226587</v>
      </c>
      <c r="CU55" s="187"/>
      <c r="CV55" s="124">
        <f>'[2]Yearly BTX'!AJ55</f>
        <v>0</v>
      </c>
      <c r="CW55" s="124">
        <f>'[2]Yearly BTX'!AK55</f>
        <v>6807.83009678501</v>
      </c>
      <c r="CX55" s="124">
        <f>'[2]Yearly BTX'!AL55</f>
        <v>13606.932592297851</v>
      </c>
      <c r="CY55" s="124">
        <f>'[2]Yearly BTX'!AM55</f>
        <v>20396.804808958408</v>
      </c>
      <c r="CZ55" s="124">
        <f>'[2]Yearly BTX'!AN55</f>
        <v>27176.952348605053</v>
      </c>
      <c r="DA55" s="124">
        <f>'[2]Yearly BTX'!AO55</f>
        <v>33847.951956714824</v>
      </c>
      <c r="DB55" s="124">
        <f>'[2]Yearly BTX'!AP55</f>
        <v>40487.85043626999</v>
      </c>
      <c r="DC55" s="124">
        <f>'[2]Yearly BTX'!AQ55</f>
        <v>47084.593606434217</v>
      </c>
      <c r="DD55" s="124">
        <f>'[2]Yearly BTX'!AR55</f>
        <v>53638.219252259434</v>
      </c>
      <c r="DE55" s="124">
        <f>'[2]Yearly BTX'!AS55</f>
        <v>60148.767829242555</v>
      </c>
      <c r="DF55" s="124">
        <f>'[2]Yearly BTX'!AT55</f>
        <v>66616.28241950793</v>
      </c>
      <c r="DG55" s="124">
        <f>'[2]Yearly BTX'!AU55</f>
        <v>72846.781111317803</v>
      </c>
      <c r="DH55" s="124">
        <f>'[2]Yearly BTX'!AV55</f>
        <v>79001.612330677308</v>
      </c>
      <c r="DI55" s="124">
        <f>'[2]Yearly BTX'!AW55</f>
        <v>85081.439357934782</v>
      </c>
      <c r="DJ55" s="124">
        <f>'[2]Yearly BTX'!AX55</f>
        <v>91086.920448684439</v>
      </c>
      <c r="DK55" s="124">
        <f>'[2]Yearly BTX'!AY55</f>
        <v>97018.708868253671</v>
      </c>
      <c r="DL55" s="124">
        <f>'[2]Yearly BTX'!AZ55</f>
        <v>102607.52200024961</v>
      </c>
      <c r="DM55" s="124">
        <f>'[2]Yearly BTX'!BA55</f>
        <v>108094.19076249971</v>
      </c>
      <c r="DN55" s="124">
        <f>'[2]Yearly BTX'!BB55</f>
        <v>113480.01485439969</v>
      </c>
      <c r="DO55" s="124">
        <f>'[2]Yearly BTX'!BC55</f>
        <v>118766.27970719211</v>
      </c>
      <c r="DP55" s="124">
        <f>'[2]Yearly BTX'!BD55</f>
        <v>123954.25662813365</v>
      </c>
      <c r="DQ55" s="124">
        <f>'[2]Yearly BTX'!BE55</f>
        <v>128973.67997525567</v>
      </c>
      <c r="DR55" s="124">
        <f>'[2]Yearly BTX'!BF55</f>
        <v>133873.10942987516</v>
      </c>
      <c r="DS55" s="124">
        <f>'[2]Yearly BTX'!BG55</f>
        <v>138654.35308368559</v>
      </c>
      <c r="DT55" s="124">
        <f>'[2]Yearly BTX'!BH55</f>
        <v>143319.19638911137</v>
      </c>
      <c r="DU55" s="124">
        <f>'[2]Yearly BTX'!BI55</f>
        <v>147869.40241510788</v>
      </c>
      <c r="DV55" s="124">
        <f>'[2]Yearly BTX'!BJ55</f>
        <v>152131.93042705656</v>
      </c>
      <c r="DW55" s="124">
        <f>'[2]Yearly BTX'!BK55</f>
        <v>156272.55872633815</v>
      </c>
      <c r="DX55" s="124">
        <f>'[2]Yearly BTX'!BL55</f>
        <v>160293.28986681535</v>
      </c>
      <c r="DY55" s="124">
        <f>'[2]Yearly BTX'!BM55</f>
        <v>164196.0997155158</v>
      </c>
      <c r="DZ55" s="124">
        <f>'[2]Yearly BTX'!BN55</f>
        <v>167982.9377703658</v>
      </c>
      <c r="EB55" s="124">
        <f>'[3]Yearly BTX'!AJ55</f>
        <v>0</v>
      </c>
      <c r="EC55" s="124">
        <f>'[3]Yearly BTX'!AK55</f>
        <v>2065.774530790316</v>
      </c>
      <c r="ED55" s="124">
        <f>'[3]Yearly BTX'!AL55</f>
        <v>4131.549061580632</v>
      </c>
      <c r="EE55" s="124">
        <f>'[3]Yearly BTX'!AM55</f>
        <v>6197.3235923709481</v>
      </c>
      <c r="EF55" s="124">
        <f>'[3]Yearly BTX'!AN55</f>
        <v>8263.0981231612641</v>
      </c>
      <c r="EG55" s="124">
        <f>'[3]Yearly BTX'!AO55</f>
        <v>10328.872653951579</v>
      </c>
      <c r="EH55" s="124">
        <f>'[3]Yearly BTX'!AP55</f>
        <v>12394.647184741896</v>
      </c>
      <c r="EI55" s="124">
        <f>'[3]Yearly BTX'!AQ55</f>
        <v>14460.421715532211</v>
      </c>
      <c r="EJ55" s="124">
        <f>'[3]Yearly BTX'!AR55</f>
        <v>16526.196246322528</v>
      </c>
      <c r="EK55" s="124">
        <f>'[3]Yearly BTX'!AS55</f>
        <v>18591.970777112841</v>
      </c>
      <c r="EL55" s="124">
        <f>'[3]Yearly BTX'!AT55</f>
        <v>20657.745307903158</v>
      </c>
      <c r="EM55" s="124">
        <f>'[3]Yearly BTX'!AU55</f>
        <v>22723.519838693472</v>
      </c>
      <c r="EN55" s="124">
        <f>'[3]Yearly BTX'!AV55</f>
        <v>24789.294369483789</v>
      </c>
      <c r="EO55" s="124">
        <f>'[3]Yearly BTX'!AW55</f>
        <v>26855.068900274106</v>
      </c>
      <c r="EP55" s="124">
        <f>'[3]Yearly BTX'!AX55</f>
        <v>28920.843431064419</v>
      </c>
      <c r="EQ55" s="124">
        <f>'[3]Yearly BTX'!AY55</f>
        <v>30986.617961854736</v>
      </c>
      <c r="ER55" s="124">
        <f>'[3]Yearly BTX'!AZ55</f>
        <v>33052.392492645049</v>
      </c>
      <c r="ES55" s="124">
        <f>'[3]Yearly BTX'!BA55</f>
        <v>35118.167023435366</v>
      </c>
      <c r="ET55" s="124">
        <f>'[3]Yearly BTX'!BB55</f>
        <v>37183.941554225683</v>
      </c>
      <c r="EU55" s="124">
        <f>'[3]Yearly BTX'!BC55</f>
        <v>39249.716085016</v>
      </c>
      <c r="EV55" s="124">
        <f>'[3]Yearly BTX'!BD55</f>
        <v>41315.490615806317</v>
      </c>
      <c r="EW55" s="124">
        <f>'[3]Yearly BTX'!BE55</f>
        <v>43443.864374802397</v>
      </c>
      <c r="EX55" s="124">
        <f>'[3]Yearly BTX'!BF55</f>
        <v>45572.238133798477</v>
      </c>
      <c r="EY55" s="124">
        <f>'[3]Yearly BTX'!BG55</f>
        <v>47700.611892794564</v>
      </c>
      <c r="EZ55" s="124">
        <f>'[3]Yearly BTX'!BH55</f>
        <v>49828.985651790645</v>
      </c>
      <c r="FA55" s="124">
        <f>'[3]Yearly BTX'!BI55</f>
        <v>51957.359410786732</v>
      </c>
      <c r="FB55" s="124">
        <f>'[3]Yearly BTX'!BJ55</f>
        <v>54085.733169782812</v>
      </c>
      <c r="FC55" s="124">
        <f>'[3]Yearly BTX'!BK55</f>
        <v>56214.106928778892</v>
      </c>
      <c r="FD55" s="124">
        <f>'[3]Yearly BTX'!BL55</f>
        <v>58342.480687774972</v>
      </c>
      <c r="FE55" s="124">
        <f>'[3]Yearly BTX'!BM55</f>
        <v>60470.854446771053</v>
      </c>
      <c r="FF55" s="124">
        <f>'[3]Yearly BTX'!BN55</f>
        <v>62599.22820576714</v>
      </c>
      <c r="FG55" s="187"/>
      <c r="FH55" s="124">
        <f t="shared" si="170"/>
        <v>0</v>
      </c>
      <c r="FI55" s="124">
        <f t="shared" si="110"/>
        <v>8873.6046275753251</v>
      </c>
      <c r="FJ55" s="124">
        <f t="shared" si="111"/>
        <v>17738.481653878483</v>
      </c>
      <c r="FK55" s="124">
        <f t="shared" si="112"/>
        <v>26594.128401329355</v>
      </c>
      <c r="FL55" s="124">
        <f t="shared" si="113"/>
        <v>35440.050471766313</v>
      </c>
      <c r="FM55" s="124">
        <f t="shared" si="114"/>
        <v>44176.824610666401</v>
      </c>
      <c r="FN55" s="124">
        <f t="shared" si="115"/>
        <v>52882.497621011884</v>
      </c>
      <c r="FO55" s="124">
        <f t="shared" si="116"/>
        <v>61545.015321966428</v>
      </c>
      <c r="FP55" s="124">
        <f t="shared" si="117"/>
        <v>70164.415498581962</v>
      </c>
      <c r="FQ55" s="124">
        <f t="shared" si="118"/>
        <v>78740.7386063554</v>
      </c>
      <c r="FR55" s="124">
        <f t="shared" si="119"/>
        <v>87274.027727411085</v>
      </c>
      <c r="FS55" s="124">
        <f t="shared" si="120"/>
        <v>95570.300950011268</v>
      </c>
      <c r="FT55" s="124">
        <f t="shared" si="121"/>
        <v>103790.9067001611</v>
      </c>
      <c r="FU55" s="124">
        <f t="shared" si="122"/>
        <v>111936.50825820889</v>
      </c>
      <c r="FV55" s="124">
        <f t="shared" si="123"/>
        <v>120007.76387974886</v>
      </c>
      <c r="FW55" s="124">
        <f t="shared" si="124"/>
        <v>128005.3268301084</v>
      </c>
      <c r="FX55" s="124">
        <f t="shared" si="125"/>
        <v>135659.91449289466</v>
      </c>
      <c r="FY55" s="124">
        <f t="shared" si="126"/>
        <v>143212.35778593508</v>
      </c>
      <c r="FZ55" s="124">
        <f t="shared" si="127"/>
        <v>150663.95640862538</v>
      </c>
      <c r="GA55" s="124">
        <f t="shared" si="128"/>
        <v>158015.99579220812</v>
      </c>
      <c r="GB55" s="124">
        <f t="shared" si="129"/>
        <v>165269.74724393996</v>
      </c>
      <c r="GC55" s="124">
        <f t="shared" si="130"/>
        <v>172417.54435005807</v>
      </c>
      <c r="GD55" s="124">
        <f t="shared" si="131"/>
        <v>179445.34756367363</v>
      </c>
      <c r="GE55" s="124">
        <f t="shared" si="132"/>
        <v>186354.96497648017</v>
      </c>
      <c r="GF55" s="124">
        <f t="shared" si="133"/>
        <v>193148.18204090203</v>
      </c>
      <c r="GG55" s="124">
        <f t="shared" si="134"/>
        <v>199826.76182589462</v>
      </c>
      <c r="GH55" s="124">
        <f t="shared" si="135"/>
        <v>206217.66359683938</v>
      </c>
      <c r="GI55" s="124">
        <f t="shared" si="136"/>
        <v>212486.66565511705</v>
      </c>
      <c r="GJ55" s="124">
        <f t="shared" si="137"/>
        <v>218635.77055459033</v>
      </c>
      <c r="GK55" s="124">
        <f t="shared" si="138"/>
        <v>224666.95416228686</v>
      </c>
      <c r="GL55" s="124">
        <f t="shared" si="139"/>
        <v>230582.16597613294</v>
      </c>
    </row>
    <row r="56" spans="1:194" outlineLevel="1">
      <c r="B56" s="1" t="s">
        <v>23</v>
      </c>
      <c r="C56" s="5" t="s">
        <v>197</v>
      </c>
      <c r="D56" s="124">
        <f>'[2]Yearly BTX'!D56</f>
        <v>0</v>
      </c>
      <c r="E56" s="124">
        <f>'[2]Yearly BTX'!E56</f>
        <v>4538.5533978566737</v>
      </c>
      <c r="F56" s="124">
        <f>'[2]Yearly BTX'!F56</f>
        <v>9071.2883948652343</v>
      </c>
      <c r="G56" s="124">
        <f>'[2]Yearly BTX'!G56</f>
        <v>13597.869872638938</v>
      </c>
      <c r="H56" s="124">
        <f>'[2]Yearly BTX'!H56</f>
        <v>18117.968232403371</v>
      </c>
      <c r="I56" s="124">
        <f>'[2]Yearly BTX'!I56</f>
        <v>22565.30130447655</v>
      </c>
      <c r="J56" s="124">
        <f>'[2]Yearly BTX'!J56</f>
        <v>26991.900290846668</v>
      </c>
      <c r="K56" s="124">
        <f>'[2]Yearly BTX'!K56</f>
        <v>31389.729070956142</v>
      </c>
      <c r="L56" s="124">
        <f>'[2]Yearly BTX'!L56</f>
        <v>35758.812834839628</v>
      </c>
      <c r="M56" s="124">
        <f>'[2]Yearly BTX'!M56</f>
        <v>40099.17855282838</v>
      </c>
      <c r="N56" s="124">
        <f>'[2]Yearly BTX'!N56</f>
        <v>44410.854946338637</v>
      </c>
      <c r="O56" s="124">
        <f>'[2]Yearly BTX'!O56</f>
        <v>48564.520740878528</v>
      </c>
      <c r="P56" s="124">
        <f>'[2]Yearly BTX'!P56</f>
        <v>52667.741553784872</v>
      </c>
      <c r="Q56" s="124">
        <f>'[2]Yearly BTX'!Q56</f>
        <v>56720.959571956519</v>
      </c>
      <c r="R56" s="124">
        <f>'[2]Yearly BTX'!R56</f>
        <v>60724.613632456305</v>
      </c>
      <c r="S56" s="124">
        <f>'[2]Yearly BTX'!S56</f>
        <v>64679.139245502454</v>
      </c>
      <c r="T56" s="124">
        <f>'[2]Yearly BTX'!T56</f>
        <v>68405.014666833071</v>
      </c>
      <c r="U56" s="124">
        <f>'[2]Yearly BTX'!U56</f>
        <v>72062.793841666484</v>
      </c>
      <c r="V56" s="124">
        <f>'[2]Yearly BTX'!V56</f>
        <v>75653.343236266461</v>
      </c>
      <c r="W56" s="124">
        <f>'[2]Yearly BTX'!W56</f>
        <v>79177.519804794749</v>
      </c>
      <c r="X56" s="124">
        <f>'[2]Yearly BTX'!X56</f>
        <v>82636.171085422451</v>
      </c>
      <c r="Y56" s="124">
        <f>'[2]Yearly BTX'!Y56</f>
        <v>85982.453316837127</v>
      </c>
      <c r="Z56" s="124">
        <f>'[2]Yearly BTX'!Z56</f>
        <v>89248.739619916785</v>
      </c>
      <c r="AA56" s="124">
        <f>'[2]Yearly BTX'!AA56</f>
        <v>92436.235389123744</v>
      </c>
      <c r="AB56" s="124">
        <f>'[2]Yearly BTX'!AB56</f>
        <v>95546.130926074256</v>
      </c>
      <c r="AC56" s="124">
        <f>'[2]Yearly BTX'!AC56</f>
        <v>98579.601610071943</v>
      </c>
      <c r="AD56" s="124">
        <f>'[2]Yearly BTX'!AD56</f>
        <v>101421.28695137105</v>
      </c>
      <c r="AE56" s="124">
        <f>'[2]Yearly BTX'!AE56</f>
        <v>104181.70581755877</v>
      </c>
      <c r="AF56" s="124">
        <f>'[2]Yearly BTX'!AF56</f>
        <v>106862.19324454357</v>
      </c>
      <c r="AG56" s="124">
        <f>'[2]Yearly BTX'!AG56</f>
        <v>109464.06647701054</v>
      </c>
      <c r="AH56" s="124">
        <f>'[2]Yearly BTX'!AH56</f>
        <v>111988.62518024386</v>
      </c>
      <c r="AI56" s="187"/>
      <c r="AJ56" s="124">
        <f>'[3]Yearly BTX'!D56</f>
        <v>0</v>
      </c>
      <c r="AK56" s="124">
        <f>'[3]Yearly BTX'!E56</f>
        <v>1377.1830205268775</v>
      </c>
      <c r="AL56" s="124">
        <f>'[3]Yearly BTX'!F56</f>
        <v>2754.366041053755</v>
      </c>
      <c r="AM56" s="124">
        <f>'[3]Yearly BTX'!G56</f>
        <v>4131.549061580632</v>
      </c>
      <c r="AN56" s="124">
        <f>'[3]Yearly BTX'!H56</f>
        <v>5508.73208210751</v>
      </c>
      <c r="AO56" s="124">
        <f>'[3]Yearly BTX'!I56</f>
        <v>6885.915102634387</v>
      </c>
      <c r="AP56" s="124">
        <f>'[3]Yearly BTX'!J56</f>
        <v>8263.0981231612641</v>
      </c>
      <c r="AQ56" s="124">
        <f>'[3]Yearly BTX'!K56</f>
        <v>9640.281143688142</v>
      </c>
      <c r="AR56" s="124">
        <f>'[3]Yearly BTX'!L56</f>
        <v>11017.46416421502</v>
      </c>
      <c r="AS56" s="124">
        <f>'[3]Yearly BTX'!M56</f>
        <v>12394.647184741898</v>
      </c>
      <c r="AT56" s="124">
        <f>'[3]Yearly BTX'!N56</f>
        <v>13771.830205268774</v>
      </c>
      <c r="AU56" s="124">
        <f>'[3]Yearly BTX'!O56</f>
        <v>15149.013225795652</v>
      </c>
      <c r="AV56" s="124">
        <f>'[3]Yearly BTX'!P56</f>
        <v>16526.196246322528</v>
      </c>
      <c r="AW56" s="124">
        <f>'[3]Yearly BTX'!Q56</f>
        <v>17903.379266849406</v>
      </c>
      <c r="AX56" s="124">
        <f>'[3]Yearly BTX'!R56</f>
        <v>19280.562287376284</v>
      </c>
      <c r="AY56" s="124">
        <f>'[3]Yearly BTX'!S56</f>
        <v>20657.745307903162</v>
      </c>
      <c r="AZ56" s="124">
        <f>'[3]Yearly BTX'!T56</f>
        <v>22034.92832843004</v>
      </c>
      <c r="BA56" s="124">
        <f>'[3]Yearly BTX'!U56</f>
        <v>23412.111348956918</v>
      </c>
      <c r="BB56" s="124">
        <f>'[3]Yearly BTX'!V56</f>
        <v>24789.294369483796</v>
      </c>
      <c r="BC56" s="124">
        <f>'[3]Yearly BTX'!W56</f>
        <v>26166.47739001067</v>
      </c>
      <c r="BD56" s="124">
        <f>'[3]Yearly BTX'!X56</f>
        <v>27543.660410537548</v>
      </c>
      <c r="BE56" s="124">
        <f>'[3]Yearly BTX'!Y56</f>
        <v>28962.576249868274</v>
      </c>
      <c r="BF56" s="124">
        <f>'[3]Yearly BTX'!Z56</f>
        <v>30381.492089198993</v>
      </c>
      <c r="BG56" s="124">
        <f>'[3]Yearly BTX'!AA56</f>
        <v>31800.407928529716</v>
      </c>
      <c r="BH56" s="124">
        <f>'[3]Yearly BTX'!AB56</f>
        <v>33219.323767860442</v>
      </c>
      <c r="BI56" s="124">
        <f>'[3]Yearly BTX'!AC56</f>
        <v>34638.239607191164</v>
      </c>
      <c r="BJ56" s="124">
        <f>'[3]Yearly BTX'!AD56</f>
        <v>36057.155446521887</v>
      </c>
      <c r="BK56" s="124">
        <f>'[3]Yearly BTX'!AE56</f>
        <v>37476.071285852602</v>
      </c>
      <c r="BL56" s="124">
        <f>'[3]Yearly BTX'!AF56</f>
        <v>38894.987125183325</v>
      </c>
      <c r="BM56" s="124">
        <f>'[3]Yearly BTX'!AG56</f>
        <v>40313.902964514047</v>
      </c>
      <c r="BN56" s="124">
        <f>'[3]Yearly BTX'!AH56</f>
        <v>41732.81880384477</v>
      </c>
      <c r="BP56" s="124">
        <f t="shared" si="171"/>
        <v>0</v>
      </c>
      <c r="BQ56" s="124">
        <f t="shared" si="140"/>
        <v>5915.7364183835507</v>
      </c>
      <c r="BR56" s="124">
        <f t="shared" si="141"/>
        <v>11825.65443591899</v>
      </c>
      <c r="BS56" s="124">
        <f t="shared" si="142"/>
        <v>17729.418934219568</v>
      </c>
      <c r="BT56" s="124">
        <f t="shared" si="143"/>
        <v>23626.700314510883</v>
      </c>
      <c r="BU56" s="124">
        <f t="shared" si="144"/>
        <v>29451.216407110936</v>
      </c>
      <c r="BV56" s="124">
        <f t="shared" si="145"/>
        <v>35254.998414007932</v>
      </c>
      <c r="BW56" s="124">
        <f t="shared" si="146"/>
        <v>41030.01021464428</v>
      </c>
      <c r="BX56" s="124">
        <f t="shared" si="147"/>
        <v>46776.276999054651</v>
      </c>
      <c r="BY56" s="124">
        <f t="shared" si="148"/>
        <v>52493.825737570281</v>
      </c>
      <c r="BZ56" s="124">
        <f t="shared" si="149"/>
        <v>58182.685151607409</v>
      </c>
      <c r="CA56" s="124">
        <f t="shared" si="150"/>
        <v>63713.533966674178</v>
      </c>
      <c r="CB56" s="124">
        <f t="shared" si="151"/>
        <v>69193.937800107407</v>
      </c>
      <c r="CC56" s="124">
        <f t="shared" si="152"/>
        <v>74624.338838805925</v>
      </c>
      <c r="CD56" s="124">
        <f t="shared" si="153"/>
        <v>80005.175919832589</v>
      </c>
      <c r="CE56" s="124">
        <f t="shared" si="154"/>
        <v>85336.884553405616</v>
      </c>
      <c r="CF56" s="124">
        <f t="shared" si="155"/>
        <v>90439.942995263118</v>
      </c>
      <c r="CG56" s="124">
        <f t="shared" si="156"/>
        <v>95474.905190623394</v>
      </c>
      <c r="CH56" s="124">
        <f t="shared" si="157"/>
        <v>100442.63760575026</v>
      </c>
      <c r="CI56" s="124">
        <f t="shared" si="158"/>
        <v>105343.99719480542</v>
      </c>
      <c r="CJ56" s="124">
        <f t="shared" si="159"/>
        <v>110179.83149596</v>
      </c>
      <c r="CK56" s="124">
        <f t="shared" si="160"/>
        <v>114945.0295667054</v>
      </c>
      <c r="CL56" s="124">
        <f t="shared" si="161"/>
        <v>119630.23170911577</v>
      </c>
      <c r="CM56" s="124">
        <f t="shared" si="162"/>
        <v>124236.64331765346</v>
      </c>
      <c r="CN56" s="124">
        <f t="shared" si="163"/>
        <v>128765.45469393471</v>
      </c>
      <c r="CO56" s="124">
        <f t="shared" si="164"/>
        <v>133217.84121726311</v>
      </c>
      <c r="CP56" s="124">
        <f t="shared" si="165"/>
        <v>137478.44239789294</v>
      </c>
      <c r="CQ56" s="124">
        <f t="shared" si="166"/>
        <v>141657.77710341138</v>
      </c>
      <c r="CR56" s="124">
        <f t="shared" si="167"/>
        <v>145757.18036972691</v>
      </c>
      <c r="CS56" s="124">
        <f t="shared" si="168"/>
        <v>149777.96944152459</v>
      </c>
      <c r="CT56" s="124">
        <f t="shared" si="169"/>
        <v>153721.44398408863</v>
      </c>
      <c r="CU56" s="187"/>
      <c r="CV56" s="124">
        <f>'[2]Yearly BTX'!AJ56</f>
        <v>0</v>
      </c>
      <c r="CW56" s="124">
        <f>'[2]Yearly BTX'!AK56</f>
        <v>2269.2766989283368</v>
      </c>
      <c r="CX56" s="124">
        <f>'[2]Yearly BTX'!AL56</f>
        <v>4535.6441974326171</v>
      </c>
      <c r="CY56" s="124">
        <f>'[2]Yearly BTX'!AM56</f>
        <v>6798.9349363194688</v>
      </c>
      <c r="CZ56" s="124">
        <f>'[2]Yearly BTX'!AN56</f>
        <v>9058.9841162016855</v>
      </c>
      <c r="DA56" s="124">
        <f>'[2]Yearly BTX'!AO56</f>
        <v>11282.650652238275</v>
      </c>
      <c r="DB56" s="124">
        <f>'[2]Yearly BTX'!AP56</f>
        <v>13495.950145423334</v>
      </c>
      <c r="DC56" s="124">
        <f>'[2]Yearly BTX'!AQ56</f>
        <v>15694.864535478071</v>
      </c>
      <c r="DD56" s="124">
        <f>'[2]Yearly BTX'!AR56</f>
        <v>17879.406417419814</v>
      </c>
      <c r="DE56" s="124">
        <f>'[2]Yearly BTX'!AS56</f>
        <v>20049.58927641419</v>
      </c>
      <c r="DF56" s="124">
        <f>'[2]Yearly BTX'!AT56</f>
        <v>22205.427473169319</v>
      </c>
      <c r="DG56" s="124">
        <f>'[2]Yearly BTX'!AU56</f>
        <v>24282.260370439264</v>
      </c>
      <c r="DH56" s="124">
        <f>'[2]Yearly BTX'!AV56</f>
        <v>26333.870776892436</v>
      </c>
      <c r="DI56" s="124">
        <f>'[2]Yearly BTX'!AW56</f>
        <v>28360.479785978259</v>
      </c>
      <c r="DJ56" s="124">
        <f>'[2]Yearly BTX'!AX56</f>
        <v>30362.306816228152</v>
      </c>
      <c r="DK56" s="124">
        <f>'[2]Yearly BTX'!AY56</f>
        <v>32339.569622751227</v>
      </c>
      <c r="DL56" s="124">
        <f>'[2]Yearly BTX'!AZ56</f>
        <v>34202.507333416535</v>
      </c>
      <c r="DM56" s="124">
        <f>'[2]Yearly BTX'!BA56</f>
        <v>36031.396920833242</v>
      </c>
      <c r="DN56" s="124">
        <f>'[2]Yearly BTX'!BB56</f>
        <v>37826.67161813323</v>
      </c>
      <c r="DO56" s="124">
        <f>'[2]Yearly BTX'!BC56</f>
        <v>39588.759902397374</v>
      </c>
      <c r="DP56" s="124">
        <f>'[2]Yearly BTX'!BD56</f>
        <v>41318.085542711226</v>
      </c>
      <c r="DQ56" s="124">
        <f>'[2]Yearly BTX'!BE56</f>
        <v>42991.226658418564</v>
      </c>
      <c r="DR56" s="124">
        <f>'[2]Yearly BTX'!BF56</f>
        <v>44624.369809958393</v>
      </c>
      <c r="DS56" s="124">
        <f>'[2]Yearly BTX'!BG56</f>
        <v>46218.117694561872</v>
      </c>
      <c r="DT56" s="124">
        <f>'[2]Yearly BTX'!BH56</f>
        <v>47773.065463037128</v>
      </c>
      <c r="DU56" s="124">
        <f>'[2]Yearly BTX'!BI56</f>
        <v>49289.800805035971</v>
      </c>
      <c r="DV56" s="124">
        <f>'[2]Yearly BTX'!BJ56</f>
        <v>50710.643475685523</v>
      </c>
      <c r="DW56" s="124">
        <f>'[2]Yearly BTX'!BK56</f>
        <v>52090.852908779387</v>
      </c>
      <c r="DX56" s="124">
        <f>'[2]Yearly BTX'!BL56</f>
        <v>53431.096622271783</v>
      </c>
      <c r="DY56" s="124">
        <f>'[2]Yearly BTX'!BM56</f>
        <v>54732.033238505268</v>
      </c>
      <c r="DZ56" s="124">
        <f>'[2]Yearly BTX'!BN56</f>
        <v>55994.312590121932</v>
      </c>
      <c r="EB56" s="124">
        <f>'[3]Yearly BTX'!AJ56</f>
        <v>0</v>
      </c>
      <c r="EC56" s="124">
        <f>'[3]Yearly BTX'!AK56</f>
        <v>688.59151026343875</v>
      </c>
      <c r="ED56" s="124">
        <f>'[3]Yearly BTX'!AL56</f>
        <v>1377.1830205268775</v>
      </c>
      <c r="EE56" s="124">
        <f>'[3]Yearly BTX'!AM56</f>
        <v>2065.774530790316</v>
      </c>
      <c r="EF56" s="124">
        <f>'[3]Yearly BTX'!AN56</f>
        <v>2754.366041053755</v>
      </c>
      <c r="EG56" s="124">
        <f>'[3]Yearly BTX'!AO56</f>
        <v>3442.9575513171935</v>
      </c>
      <c r="EH56" s="124">
        <f>'[3]Yearly BTX'!AP56</f>
        <v>4131.549061580632</v>
      </c>
      <c r="EI56" s="124">
        <f>'[3]Yearly BTX'!AQ56</f>
        <v>4820.140571844071</v>
      </c>
      <c r="EJ56" s="124">
        <f>'[3]Yearly BTX'!AR56</f>
        <v>5508.73208210751</v>
      </c>
      <c r="EK56" s="124">
        <f>'[3]Yearly BTX'!AS56</f>
        <v>6197.323592370949</v>
      </c>
      <c r="EL56" s="124">
        <f>'[3]Yearly BTX'!AT56</f>
        <v>6885.915102634387</v>
      </c>
      <c r="EM56" s="124">
        <f>'[3]Yearly BTX'!AU56</f>
        <v>7574.506612897826</v>
      </c>
      <c r="EN56" s="124">
        <f>'[3]Yearly BTX'!AV56</f>
        <v>8263.0981231612641</v>
      </c>
      <c r="EO56" s="124">
        <f>'[3]Yearly BTX'!AW56</f>
        <v>8951.6896334247031</v>
      </c>
      <c r="EP56" s="124">
        <f>'[3]Yearly BTX'!AX56</f>
        <v>9640.281143688142</v>
      </c>
      <c r="EQ56" s="124">
        <f>'[3]Yearly BTX'!AY56</f>
        <v>10328.872653951581</v>
      </c>
      <c r="ER56" s="124">
        <f>'[3]Yearly BTX'!AZ56</f>
        <v>11017.46416421502</v>
      </c>
      <c r="ES56" s="124">
        <f>'[3]Yearly BTX'!BA56</f>
        <v>11706.055674478459</v>
      </c>
      <c r="ET56" s="124">
        <f>'[3]Yearly BTX'!BB56</f>
        <v>12394.647184741898</v>
      </c>
      <c r="EU56" s="124">
        <f>'[3]Yearly BTX'!BC56</f>
        <v>13083.238695005335</v>
      </c>
      <c r="EV56" s="124">
        <f>'[3]Yearly BTX'!BD56</f>
        <v>13771.830205268774</v>
      </c>
      <c r="EW56" s="124">
        <f>'[3]Yearly BTX'!BE56</f>
        <v>14481.288124934137</v>
      </c>
      <c r="EX56" s="124">
        <f>'[3]Yearly BTX'!BF56</f>
        <v>15190.746044599497</v>
      </c>
      <c r="EY56" s="124">
        <f>'[3]Yearly BTX'!BG56</f>
        <v>15900.203964264858</v>
      </c>
      <c r="EZ56" s="124">
        <f>'[3]Yearly BTX'!BH56</f>
        <v>16609.661883930221</v>
      </c>
      <c r="FA56" s="124">
        <f>'[3]Yearly BTX'!BI56</f>
        <v>17319.119803595582</v>
      </c>
      <c r="FB56" s="124">
        <f>'[3]Yearly BTX'!BJ56</f>
        <v>18028.577723260943</v>
      </c>
      <c r="FC56" s="124">
        <f>'[3]Yearly BTX'!BK56</f>
        <v>18738.035642926301</v>
      </c>
      <c r="FD56" s="124">
        <f>'[3]Yearly BTX'!BL56</f>
        <v>19447.493562591662</v>
      </c>
      <c r="FE56" s="124">
        <f>'[3]Yearly BTX'!BM56</f>
        <v>20156.951482257024</v>
      </c>
      <c r="FF56" s="124">
        <f>'[3]Yearly BTX'!BN56</f>
        <v>20866.409401922385</v>
      </c>
      <c r="FG56" s="187"/>
      <c r="FH56" s="124">
        <f t="shared" si="170"/>
        <v>0</v>
      </c>
      <c r="FI56" s="124">
        <f t="shared" si="110"/>
        <v>2957.8682091917753</v>
      </c>
      <c r="FJ56" s="124">
        <f t="shared" si="111"/>
        <v>5912.8272179594951</v>
      </c>
      <c r="FK56" s="124">
        <f t="shared" si="112"/>
        <v>8864.7094671097839</v>
      </c>
      <c r="FL56" s="124">
        <f t="shared" si="113"/>
        <v>11813.350157255441</v>
      </c>
      <c r="FM56" s="124">
        <f t="shared" si="114"/>
        <v>14725.608203555468</v>
      </c>
      <c r="FN56" s="124">
        <f t="shared" si="115"/>
        <v>17627.499207003966</v>
      </c>
      <c r="FO56" s="124">
        <f t="shared" si="116"/>
        <v>20515.00510732214</v>
      </c>
      <c r="FP56" s="124">
        <f t="shared" si="117"/>
        <v>23388.138499527326</v>
      </c>
      <c r="FQ56" s="124">
        <f t="shared" si="118"/>
        <v>26246.912868785141</v>
      </c>
      <c r="FR56" s="124">
        <f t="shared" si="119"/>
        <v>29091.342575803705</v>
      </c>
      <c r="FS56" s="124">
        <f t="shared" si="120"/>
        <v>31856.766983337089</v>
      </c>
      <c r="FT56" s="124">
        <f t="shared" si="121"/>
        <v>34596.968900053704</v>
      </c>
      <c r="FU56" s="124">
        <f t="shared" si="122"/>
        <v>37312.169419402962</v>
      </c>
      <c r="FV56" s="124">
        <f t="shared" si="123"/>
        <v>40002.587959916294</v>
      </c>
      <c r="FW56" s="124">
        <f t="shared" si="124"/>
        <v>42668.442276702808</v>
      </c>
      <c r="FX56" s="124">
        <f t="shared" si="125"/>
        <v>45219.971497631559</v>
      </c>
      <c r="FY56" s="124">
        <f t="shared" si="126"/>
        <v>47737.452595311697</v>
      </c>
      <c r="FZ56" s="124">
        <f t="shared" si="127"/>
        <v>50221.318802875132</v>
      </c>
      <c r="GA56" s="124">
        <f t="shared" si="128"/>
        <v>52671.998597402708</v>
      </c>
      <c r="GB56" s="124">
        <f t="shared" si="129"/>
        <v>55089.915747979998</v>
      </c>
      <c r="GC56" s="124">
        <f t="shared" si="130"/>
        <v>57472.514783352701</v>
      </c>
      <c r="GD56" s="124">
        <f t="shared" si="131"/>
        <v>59815.115854557887</v>
      </c>
      <c r="GE56" s="124">
        <f t="shared" si="132"/>
        <v>62118.321658826731</v>
      </c>
      <c r="GF56" s="124">
        <f t="shared" si="133"/>
        <v>64382.727346967353</v>
      </c>
      <c r="GG56" s="124">
        <f t="shared" si="134"/>
        <v>66608.920608631553</v>
      </c>
      <c r="GH56" s="124">
        <f t="shared" si="135"/>
        <v>68739.22119894647</v>
      </c>
      <c r="GI56" s="124">
        <f t="shared" si="136"/>
        <v>70828.888551705691</v>
      </c>
      <c r="GJ56" s="124">
        <f t="shared" si="137"/>
        <v>72878.590184863453</v>
      </c>
      <c r="GK56" s="124">
        <f t="shared" si="138"/>
        <v>74888.984720762295</v>
      </c>
      <c r="GL56" s="124">
        <f t="shared" si="139"/>
        <v>76860.721992044317</v>
      </c>
    </row>
    <row r="57" spans="1:194" outlineLevel="1">
      <c r="A57" s="25"/>
      <c r="B57" s="25" t="s">
        <v>48</v>
      </c>
      <c r="C57" s="26" t="s">
        <v>197</v>
      </c>
      <c r="D57" s="167">
        <f>'[2]Yearly BTX'!D57</f>
        <v>2752333.0301990337</v>
      </c>
      <c r="E57" s="167">
        <f>'[2]Yearly BTX'!E57</f>
        <v>2732484.2093520118</v>
      </c>
      <c r="F57" s="167">
        <f>'[2]Yearly BTX'!F57</f>
        <v>2712590.1175918221</v>
      </c>
      <c r="G57" s="167">
        <f>'[2]Yearly BTX'!G57</f>
        <v>2692652.939224381</v>
      </c>
      <c r="H57" s="167">
        <f>'[2]Yearly BTX'!H57</f>
        <v>2672674.8289496847</v>
      </c>
      <c r="I57" s="167">
        <f>'[2]Yearly BTX'!I57</f>
        <v>2644926.8316883426</v>
      </c>
      <c r="J57" s="167">
        <f>'[2]Yearly BTX'!J57</f>
        <v>2618486.9736696095</v>
      </c>
      <c r="K57" s="167">
        <f>'[2]Yearly BTX'!K57</f>
        <v>2592166.5444050184</v>
      </c>
      <c r="L57" s="167">
        <f>'[2]Yearly BTX'!L57</f>
        <v>2565965.7209969764</v>
      </c>
      <c r="M57" s="167">
        <f>'[2]Yearly BTX'!M57</f>
        <v>2539884.6698175333</v>
      </c>
      <c r="N57" s="167">
        <f>'[2]Yearly BTX'!N57</f>
        <v>2513923.5466594109</v>
      </c>
      <c r="O57" s="167">
        <f>'[2]Yearly BTX'!O57</f>
        <v>2481473.0873328238</v>
      </c>
      <c r="P57" s="167">
        <f>'[2]Yearly BTX'!P57</f>
        <v>2449315.9809457129</v>
      </c>
      <c r="Q57" s="167">
        <f>'[2]Yearly BTX'!Q57</f>
        <v>2417449.9412905662</v>
      </c>
      <c r="R57" s="167">
        <f>'[2]Yearly BTX'!R57</f>
        <v>2385872.6983903609</v>
      </c>
      <c r="S57" s="167">
        <f>'[2]Yearly BTX'!S57</f>
        <v>2354581.9983918262</v>
      </c>
      <c r="T57" s="167">
        <f>'[2]Yearly BTX'!T57</f>
        <v>2317478.9817430112</v>
      </c>
      <c r="U57" s="167">
        <f>'[2]Yearly BTX'!U57</f>
        <v>2280832.3840510333</v>
      </c>
      <c r="V57" s="167">
        <f>'[2]Yearly BTX'!V57</f>
        <v>2244637.2410706393</v>
      </c>
      <c r="W57" s="167">
        <f>'[2]Yearly BTX'!W57</f>
        <v>2208888.6386371125</v>
      </c>
      <c r="X57" s="167">
        <f>'[2]Yearly BTX'!X57</f>
        <v>2173581.7121862629</v>
      </c>
      <c r="Y57" s="167">
        <f>'[2]Yearly BTX'!Y57</f>
        <v>2133950.6857769489</v>
      </c>
      <c r="Z57" s="167">
        <f>'[2]Yearly BTX'!Z57</f>
        <v>2094893.4926169477</v>
      </c>
      <c r="AA57" s="167">
        <f>'[2]Yearly BTX'!AA57</f>
        <v>2056402.9689191938</v>
      </c>
      <c r="AB57" s="167">
        <f>'[2]Yearly BTX'!AB57</f>
        <v>2018472.0322272165</v>
      </c>
      <c r="AC57" s="167">
        <f>'[2]Yearly BTX'!AC57</f>
        <v>1981093.6805493971</v>
      </c>
      <c r="AD57" s="167">
        <f>'[2]Yearly BTX'!AD57</f>
        <v>1942029.8279206972</v>
      </c>
      <c r="AE57" s="167">
        <f>'[2]Yearly BTX'!AE57</f>
        <v>1903578.4287912073</v>
      </c>
      <c r="AF57" s="167">
        <f>'[2]Yearly BTX'!AF57</f>
        <v>1865731.3395656792</v>
      </c>
      <c r="AG57" s="167">
        <f>'[2]Yearly BTX'!AG57</f>
        <v>1828480.514154288</v>
      </c>
      <c r="AH57" s="167">
        <f>'[2]Yearly BTX'!AH57</f>
        <v>1791818.0028839018</v>
      </c>
      <c r="AI57" s="187"/>
      <c r="AJ57" s="167">
        <f>'[3]Yearly BTX'!D57</f>
        <v>834656.37607689528</v>
      </c>
      <c r="AK57" s="167">
        <f>'[3]Yearly BTX'!E57</f>
        <v>829147.64399478771</v>
      </c>
      <c r="AL57" s="167">
        <f>'[3]Yearly BTX'!F57</f>
        <v>823638.91191268025</v>
      </c>
      <c r="AM57" s="167">
        <f>'[3]Yearly BTX'!G57</f>
        <v>818130.17983057268</v>
      </c>
      <c r="AN57" s="167">
        <f>'[3]Yearly BTX'!H57</f>
        <v>812621.44774846535</v>
      </c>
      <c r="AO57" s="167">
        <f>'[3]Yearly BTX'!I57</f>
        <v>807112.71566635778</v>
      </c>
      <c r="AP57" s="167">
        <f>'[3]Yearly BTX'!J57</f>
        <v>801603.98358425021</v>
      </c>
      <c r="AQ57" s="167">
        <f>'[3]Yearly BTX'!K57</f>
        <v>796095.25150214275</v>
      </c>
      <c r="AR57" s="167">
        <f>'[3]Yearly BTX'!L57</f>
        <v>790586.51942003518</v>
      </c>
      <c r="AS57" s="167">
        <f>'[3]Yearly BTX'!M57</f>
        <v>785077.78733792773</v>
      </c>
      <c r="AT57" s="167">
        <f>'[3]Yearly BTX'!N57</f>
        <v>779569.05525582016</v>
      </c>
      <c r="AU57" s="167">
        <f>'[3]Yearly BTX'!O57</f>
        <v>774060.32317371259</v>
      </c>
      <c r="AV57" s="167">
        <f>'[3]Yearly BTX'!P57</f>
        <v>768551.59109160525</v>
      </c>
      <c r="AW57" s="167">
        <f>'[3]Yearly BTX'!Q57</f>
        <v>763042.85900949768</v>
      </c>
      <c r="AX57" s="167">
        <f>'[3]Yearly BTX'!R57</f>
        <v>757534.12692739023</v>
      </c>
      <c r="AY57" s="167">
        <f>'[3]Yearly BTX'!S57</f>
        <v>752025.39484528266</v>
      </c>
      <c r="AZ57" s="167">
        <f>'[3]Yearly BTX'!T57</f>
        <v>746516.66276317509</v>
      </c>
      <c r="BA57" s="167">
        <f>'[3]Yearly BTX'!U57</f>
        <v>741007.93068106764</v>
      </c>
      <c r="BB57" s="167">
        <f>'[3]Yearly BTX'!V57</f>
        <v>735499.19859896007</v>
      </c>
      <c r="BC57" s="167">
        <f>'[3]Yearly BTX'!W57</f>
        <v>729990.4665168525</v>
      </c>
      <c r="BD57" s="167">
        <f>'[3]Yearly BTX'!X57</f>
        <v>724481.73443474516</v>
      </c>
      <c r="BE57" s="167">
        <f>'[3]Yearly BTX'!Y57</f>
        <v>718806.07107742224</v>
      </c>
      <c r="BF57" s="167">
        <f>'[3]Yearly BTX'!Z57</f>
        <v>713130.40772009932</v>
      </c>
      <c r="BG57" s="167">
        <f>'[3]Yearly BTX'!AA57</f>
        <v>707454.74436277652</v>
      </c>
      <c r="BH57" s="167">
        <f>'[3]Yearly BTX'!AB57</f>
        <v>701779.0810054536</v>
      </c>
      <c r="BI57" s="167">
        <f>'[3]Yearly BTX'!AC57</f>
        <v>696103.41764813068</v>
      </c>
      <c r="BJ57" s="167">
        <f>'[3]Yearly BTX'!AD57</f>
        <v>690427.75429080776</v>
      </c>
      <c r="BK57" s="167">
        <f>'[3]Yearly BTX'!AE57</f>
        <v>684752.09093348496</v>
      </c>
      <c r="BL57" s="167">
        <f>'[3]Yearly BTX'!AF57</f>
        <v>679076.42757616204</v>
      </c>
      <c r="BM57" s="167">
        <f>'[3]Yearly BTX'!AG57</f>
        <v>673400.76421883912</v>
      </c>
      <c r="BN57" s="167">
        <f>'[3]Yearly BTX'!AH57</f>
        <v>667725.10086151632</v>
      </c>
      <c r="BP57" s="167">
        <f t="shared" si="171"/>
        <v>3586989.406275929</v>
      </c>
      <c r="BQ57" s="167">
        <f t="shared" si="140"/>
        <v>3561631.8533467995</v>
      </c>
      <c r="BR57" s="167">
        <f t="shared" si="141"/>
        <v>3536229.0295045022</v>
      </c>
      <c r="BS57" s="167">
        <f t="shared" si="142"/>
        <v>3510783.1190549536</v>
      </c>
      <c r="BT57" s="167">
        <f t="shared" si="143"/>
        <v>3485296.2766981502</v>
      </c>
      <c r="BU57" s="167">
        <f t="shared" si="144"/>
        <v>3452039.5473547005</v>
      </c>
      <c r="BV57" s="167">
        <f t="shared" si="145"/>
        <v>3420090.9572538598</v>
      </c>
      <c r="BW57" s="167">
        <f t="shared" si="146"/>
        <v>3388261.7959071612</v>
      </c>
      <c r="BX57" s="167">
        <f t="shared" si="147"/>
        <v>3356552.2404170115</v>
      </c>
      <c r="BY57" s="167">
        <f t="shared" si="148"/>
        <v>3324962.457155461</v>
      </c>
      <c r="BZ57" s="167">
        <f t="shared" si="149"/>
        <v>3293492.601915231</v>
      </c>
      <c r="CA57" s="167">
        <f t="shared" si="150"/>
        <v>3255533.4105065363</v>
      </c>
      <c r="CB57" s="167">
        <f t="shared" si="151"/>
        <v>3217867.5720373183</v>
      </c>
      <c r="CC57" s="167">
        <f t="shared" si="152"/>
        <v>3180492.800300064</v>
      </c>
      <c r="CD57" s="167">
        <f t="shared" si="153"/>
        <v>3143406.8253177512</v>
      </c>
      <c r="CE57" s="167">
        <f t="shared" si="154"/>
        <v>3106607.3932371088</v>
      </c>
      <c r="CF57" s="167">
        <f t="shared" si="155"/>
        <v>3063995.6445061862</v>
      </c>
      <c r="CG57" s="167">
        <f t="shared" si="156"/>
        <v>3021840.3147321008</v>
      </c>
      <c r="CH57" s="167">
        <f t="shared" si="157"/>
        <v>2980136.4396695993</v>
      </c>
      <c r="CI57" s="167">
        <f t="shared" si="158"/>
        <v>2938879.1051539648</v>
      </c>
      <c r="CJ57" s="167">
        <f t="shared" si="159"/>
        <v>2898063.4466210082</v>
      </c>
      <c r="CK57" s="167">
        <f t="shared" si="160"/>
        <v>2852756.7568543712</v>
      </c>
      <c r="CL57" s="167">
        <f t="shared" si="161"/>
        <v>2808023.9003370469</v>
      </c>
      <c r="CM57" s="167">
        <f t="shared" si="162"/>
        <v>2763857.7132819705</v>
      </c>
      <c r="CN57" s="167">
        <f t="shared" si="163"/>
        <v>2720251.1132326704</v>
      </c>
      <c r="CO57" s="167">
        <f t="shared" si="164"/>
        <v>2677197.0981975277</v>
      </c>
      <c r="CP57" s="167">
        <f t="shared" si="165"/>
        <v>2632457.5822115047</v>
      </c>
      <c r="CQ57" s="167">
        <f t="shared" si="166"/>
        <v>2588330.5197246922</v>
      </c>
      <c r="CR57" s="167">
        <f t="shared" si="167"/>
        <v>2544807.7671418414</v>
      </c>
      <c r="CS57" s="167">
        <f t="shared" si="168"/>
        <v>2501881.2783731269</v>
      </c>
      <c r="CT57" s="167">
        <f t="shared" si="169"/>
        <v>2459543.1037454181</v>
      </c>
      <c r="CU57" s="187"/>
      <c r="CV57" s="167">
        <f>'[2]Yearly BTX'!AJ57</f>
        <v>2752333.0301990337</v>
      </c>
      <c r="CW57" s="167">
        <f>'[2]Yearly BTX'!AK57</f>
        <v>2741561.3161477251</v>
      </c>
      <c r="CX57" s="167">
        <f>'[2]Yearly BTX'!AL57</f>
        <v>2730732.6943815523</v>
      </c>
      <c r="CY57" s="167">
        <f>'[2]Yearly BTX'!AM57</f>
        <v>2719848.6789696589</v>
      </c>
      <c r="CZ57" s="167">
        <f>'[2]Yearly BTX'!AN57</f>
        <v>2708910.7654144913</v>
      </c>
      <c r="DA57" s="167">
        <f>'[2]Yearly BTX'!AO57</f>
        <v>2690057.4342972953</v>
      </c>
      <c r="DB57" s="167">
        <f>'[2]Yearly BTX'!AP57</f>
        <v>2672470.7742513032</v>
      </c>
      <c r="DC57" s="167">
        <f>'[2]Yearly BTX'!AQ57</f>
        <v>2654946.0025469312</v>
      </c>
      <c r="DD57" s="167">
        <f>'[2]Yearly BTX'!AR57</f>
        <v>2637483.346666656</v>
      </c>
      <c r="DE57" s="167">
        <f>'[2]Yearly BTX'!AS57</f>
        <v>2620083.0269231899</v>
      </c>
      <c r="DF57" s="167">
        <f>'[2]Yearly BTX'!AT57</f>
        <v>2602745.2565520881</v>
      </c>
      <c r="DG57" s="167">
        <f>'[2]Yearly BTX'!AU57</f>
        <v>2578602.1288145809</v>
      </c>
      <c r="DH57" s="167">
        <f>'[2]Yearly BTX'!AV57</f>
        <v>2554651.464053282</v>
      </c>
      <c r="DI57" s="167">
        <f>'[2]Yearly BTX'!AW57</f>
        <v>2530891.8604344791</v>
      </c>
      <c r="DJ57" s="167">
        <f>'[2]Yearly BTX'!AX57</f>
        <v>2507321.9256552733</v>
      </c>
      <c r="DK57" s="167">
        <f>'[2]Yearly BTX'!AY57</f>
        <v>2483940.2768828315</v>
      </c>
      <c r="DL57" s="167">
        <f>'[2]Yearly BTX'!AZ57</f>
        <v>2454289.0110766776</v>
      </c>
      <c r="DM57" s="167">
        <f>'[2]Yearly BTX'!BA57</f>
        <v>2424957.9717343664</v>
      </c>
      <c r="DN57" s="167">
        <f>'[2]Yearly BTX'!BB57</f>
        <v>2395943.9275431726</v>
      </c>
      <c r="DO57" s="167">
        <f>'[2]Yearly BTX'!BC57</f>
        <v>2367243.6782467025</v>
      </c>
      <c r="DP57" s="167">
        <f>'[2]Yearly BTX'!BD57</f>
        <v>2338854.0543571073</v>
      </c>
      <c r="DQ57" s="167">
        <f>'[2]Yearly BTX'!BE57</f>
        <v>2305915.5924106226</v>
      </c>
      <c r="DR57" s="167">
        <f>'[2]Yearly BTX'!BF57</f>
        <v>2273390.9718567808</v>
      </c>
      <c r="DS57" s="167">
        <f>'[2]Yearly BTX'!BG57</f>
        <v>2241275.4396974412</v>
      </c>
      <c r="DT57" s="167">
        <f>'[2]Yearly BTX'!BH57</f>
        <v>2209564.2940793652</v>
      </c>
      <c r="DU57" s="167">
        <f>'[2]Yearly BTX'!BI57</f>
        <v>2178252.883769541</v>
      </c>
      <c r="DV57" s="167">
        <f>'[2]Yearly BTX'!BJ57</f>
        <v>2144872.4018234387</v>
      </c>
      <c r="DW57" s="167">
        <f>'[2]Yearly BTX'!BK57</f>
        <v>2111941.8404263249</v>
      </c>
      <c r="DX57" s="167">
        <f>'[2]Yearly BTX'!BL57</f>
        <v>2079455.7260547664</v>
      </c>
      <c r="DY57" s="167">
        <f>'[2]Yearly BTX'!BM57</f>
        <v>2047408.6471083087</v>
      </c>
      <c r="DZ57" s="167">
        <f>'[2]Yearly BTX'!BN57</f>
        <v>2015795.2532443895</v>
      </c>
      <c r="EB57" s="167">
        <f>'[3]Yearly BTX'!AJ57</f>
        <v>834656.37607689528</v>
      </c>
      <c r="EC57" s="167">
        <f>'[3]Yearly BTX'!AK57</f>
        <v>831902.01003584161</v>
      </c>
      <c r="ED57" s="167">
        <f>'[3]Yearly BTX'!AL57</f>
        <v>829147.64399478771</v>
      </c>
      <c r="EE57" s="167">
        <f>'[3]Yearly BTX'!AM57</f>
        <v>826393.27795373404</v>
      </c>
      <c r="EF57" s="167">
        <f>'[3]Yearly BTX'!AN57</f>
        <v>823638.91191268025</v>
      </c>
      <c r="EG57" s="167">
        <f>'[3]Yearly BTX'!AO57</f>
        <v>820884.54587162647</v>
      </c>
      <c r="EH57" s="167">
        <f>'[3]Yearly BTX'!AP57</f>
        <v>818130.17983057268</v>
      </c>
      <c r="EI57" s="167">
        <f>'[3]Yearly BTX'!AQ57</f>
        <v>815375.81378951902</v>
      </c>
      <c r="EJ57" s="167">
        <f>'[3]Yearly BTX'!AR57</f>
        <v>812621.44774846535</v>
      </c>
      <c r="EK57" s="167">
        <f>'[3]Yearly BTX'!AS57</f>
        <v>809867.08170741145</v>
      </c>
      <c r="EL57" s="167">
        <f>'[3]Yearly BTX'!AT57</f>
        <v>807112.71566635778</v>
      </c>
      <c r="EM57" s="167">
        <f>'[3]Yearly BTX'!AU57</f>
        <v>804358.34962530399</v>
      </c>
      <c r="EN57" s="167">
        <f>'[3]Yearly BTX'!AV57</f>
        <v>801603.98358425021</v>
      </c>
      <c r="EO57" s="167">
        <f>'[3]Yearly BTX'!AW57</f>
        <v>798849.61754319642</v>
      </c>
      <c r="EP57" s="167">
        <f>'[3]Yearly BTX'!AX57</f>
        <v>796095.25150214275</v>
      </c>
      <c r="EQ57" s="167">
        <f>'[3]Yearly BTX'!AY57</f>
        <v>793340.88546108885</v>
      </c>
      <c r="ER57" s="167">
        <f>'[3]Yearly BTX'!AZ57</f>
        <v>790586.51942003518</v>
      </c>
      <c r="ES57" s="167">
        <f>'[3]Yearly BTX'!BA57</f>
        <v>787832.15337898151</v>
      </c>
      <c r="ET57" s="167">
        <f>'[3]Yearly BTX'!BB57</f>
        <v>785077.78733792773</v>
      </c>
      <c r="EU57" s="167">
        <f>'[3]Yearly BTX'!BC57</f>
        <v>782323.42129687394</v>
      </c>
      <c r="EV57" s="167">
        <f>'[3]Yearly BTX'!BD57</f>
        <v>779569.05525582016</v>
      </c>
      <c r="EW57" s="167">
        <f>'[3]Yearly BTX'!BE57</f>
        <v>776731.22357715864</v>
      </c>
      <c r="EX57" s="167">
        <f>'[3]Yearly BTX'!BF57</f>
        <v>773893.39189849736</v>
      </c>
      <c r="EY57" s="167">
        <f>'[3]Yearly BTX'!BG57</f>
        <v>771055.56021983584</v>
      </c>
      <c r="EZ57" s="167">
        <f>'[3]Yearly BTX'!BH57</f>
        <v>768217.72854117444</v>
      </c>
      <c r="FA57" s="167">
        <f>'[3]Yearly BTX'!BI57</f>
        <v>765379.89686251292</v>
      </c>
      <c r="FB57" s="167">
        <f>'[3]Yearly BTX'!BJ57</f>
        <v>762542.06518385152</v>
      </c>
      <c r="FC57" s="167">
        <f>'[3]Yearly BTX'!BK57</f>
        <v>759704.23350519</v>
      </c>
      <c r="FD57" s="167">
        <f>'[3]Yearly BTX'!BL57</f>
        <v>756866.40182652872</v>
      </c>
      <c r="FE57" s="167">
        <f>'[3]Yearly BTX'!BM57</f>
        <v>754028.5701478672</v>
      </c>
      <c r="FF57" s="167">
        <f>'[3]Yearly BTX'!BN57</f>
        <v>751190.7384692058</v>
      </c>
      <c r="FG57" s="187"/>
      <c r="FH57" s="167">
        <f t="shared" si="170"/>
        <v>3586989.406275929</v>
      </c>
      <c r="FI57" s="167">
        <f t="shared" si="110"/>
        <v>3573463.3261835668</v>
      </c>
      <c r="FJ57" s="167">
        <f t="shared" si="111"/>
        <v>3559880.33837634</v>
      </c>
      <c r="FK57" s="167">
        <f t="shared" si="112"/>
        <v>3546241.9569233931</v>
      </c>
      <c r="FL57" s="167">
        <f t="shared" si="113"/>
        <v>3532549.6773271714</v>
      </c>
      <c r="FM57" s="167">
        <f t="shared" si="114"/>
        <v>3510941.9801689219</v>
      </c>
      <c r="FN57" s="167">
        <f t="shared" si="115"/>
        <v>3490600.9540818757</v>
      </c>
      <c r="FO57" s="167">
        <f t="shared" si="116"/>
        <v>3470321.8163364502</v>
      </c>
      <c r="FP57" s="167">
        <f t="shared" si="117"/>
        <v>3450104.7944151214</v>
      </c>
      <c r="FQ57" s="167">
        <f t="shared" si="118"/>
        <v>3429950.1086306013</v>
      </c>
      <c r="FR57" s="167">
        <f t="shared" si="119"/>
        <v>3409857.972218446</v>
      </c>
      <c r="FS57" s="167">
        <f t="shared" si="120"/>
        <v>3382960.4784398847</v>
      </c>
      <c r="FT57" s="167">
        <f t="shared" si="121"/>
        <v>3356255.4476375324</v>
      </c>
      <c r="FU57" s="167">
        <f t="shared" si="122"/>
        <v>3329741.4779776754</v>
      </c>
      <c r="FV57" s="167">
        <f t="shared" si="123"/>
        <v>3303417.177157416</v>
      </c>
      <c r="FW57" s="167">
        <f t="shared" si="124"/>
        <v>3277281.1623439202</v>
      </c>
      <c r="FX57" s="167">
        <f t="shared" si="125"/>
        <v>3244875.5304967128</v>
      </c>
      <c r="FY57" s="167">
        <f t="shared" si="126"/>
        <v>3212790.125113348</v>
      </c>
      <c r="FZ57" s="167">
        <f t="shared" si="127"/>
        <v>3181021.7148811002</v>
      </c>
      <c r="GA57" s="167">
        <f t="shared" si="128"/>
        <v>3149567.0995435766</v>
      </c>
      <c r="GB57" s="167">
        <f t="shared" si="129"/>
        <v>3118423.1096129273</v>
      </c>
      <c r="GC57" s="167">
        <f t="shared" si="130"/>
        <v>3082646.8159877812</v>
      </c>
      <c r="GD57" s="167">
        <f t="shared" si="131"/>
        <v>3047284.3637552783</v>
      </c>
      <c r="GE57" s="167">
        <f t="shared" si="132"/>
        <v>3012330.9999172771</v>
      </c>
      <c r="GF57" s="167">
        <f t="shared" si="133"/>
        <v>2977782.0226205396</v>
      </c>
      <c r="GG57" s="167">
        <f t="shared" si="134"/>
        <v>2943632.780632054</v>
      </c>
      <c r="GH57" s="167">
        <f t="shared" si="135"/>
        <v>2907414.4670072901</v>
      </c>
      <c r="GI57" s="167">
        <f t="shared" si="136"/>
        <v>2871646.0739315148</v>
      </c>
      <c r="GJ57" s="167">
        <f t="shared" si="137"/>
        <v>2836322.127881295</v>
      </c>
      <c r="GK57" s="167">
        <f t="shared" si="138"/>
        <v>2801437.2172561758</v>
      </c>
      <c r="GL57" s="167">
        <f t="shared" si="139"/>
        <v>2766985.9917135956</v>
      </c>
    </row>
    <row r="58" spans="1:194" s="13" customFormat="1" outlineLevel="1">
      <c r="A58" s="374"/>
      <c r="B58" s="6" t="s">
        <v>89</v>
      </c>
      <c r="C58" s="7" t="s">
        <v>197</v>
      </c>
      <c r="D58" s="201">
        <f>'[2]Yearly BTX'!D58</f>
        <v>1303062.3227515232</v>
      </c>
      <c r="E58" s="201">
        <f>'[2]Yearly BTX'!E58</f>
        <v>1293665.1130704954</v>
      </c>
      <c r="F58" s="201">
        <f>'[2]Yearly BTX'!F58</f>
        <v>1284246.4703649688</v>
      </c>
      <c r="G58" s="201">
        <f>'[2]Yearly BTX'!G58</f>
        <v>1274807.4287709685</v>
      </c>
      <c r="H58" s="201">
        <f>'[2]Yearly BTX'!H58</f>
        <v>1265349.0084079178</v>
      </c>
      <c r="I58" s="201">
        <f>'[2]Yearly BTX'!I58</f>
        <v>1252212.0190369575</v>
      </c>
      <c r="J58" s="201">
        <f>'[2]Yearly BTX'!J58</f>
        <v>1239694.3540505299</v>
      </c>
      <c r="K58" s="201">
        <f>'[2]Yearly BTX'!K58</f>
        <v>1227233.2313168268</v>
      </c>
      <c r="L58" s="201">
        <f>'[2]Yearly BTX'!L58</f>
        <v>1214828.7346830685</v>
      </c>
      <c r="M58" s="201">
        <f>'[2]Yearly BTX'!M58</f>
        <v>1202480.9429163036</v>
      </c>
      <c r="N58" s="201">
        <f>'[2]Yearly BTX'!N58</f>
        <v>1190189.9297749125</v>
      </c>
      <c r="O58" s="201">
        <f>'[2]Yearly BTX'!O58</f>
        <v>1174826.6105688065</v>
      </c>
      <c r="P58" s="201">
        <f>'[2]Yearly BTX'!P58</f>
        <v>1159602.176140998</v>
      </c>
      <c r="Q58" s="201">
        <f>'[2]Yearly BTX'!Q58</f>
        <v>1144515.5441112525</v>
      </c>
      <c r="R58" s="201">
        <f>'[2]Yearly BTX'!R58</f>
        <v>1129565.6397834849</v>
      </c>
      <c r="S58" s="201">
        <f>'[2]Yearly BTX'!S58</f>
        <v>1114751.3960952261</v>
      </c>
      <c r="T58" s="201">
        <f>'[2]Yearly BTX'!T58</f>
        <v>1097185.3739151277</v>
      </c>
      <c r="U58" s="201">
        <f>'[2]Yearly BTX'!U58</f>
        <v>1079835.4383566405</v>
      </c>
      <c r="V58" s="201">
        <f>'[2]Yearly BTX'!V58</f>
        <v>1062699.2391515083</v>
      </c>
      <c r="W58" s="201">
        <f>'[2]Yearly BTX'!W58</f>
        <v>1045774.4497415641</v>
      </c>
      <c r="X58" s="201">
        <f>'[2]Yearly BTX'!X58</f>
        <v>1029058.7670514741</v>
      </c>
      <c r="Y58" s="201">
        <f>'[2]Yearly BTX'!Y58</f>
        <v>1010295.8859759185</v>
      </c>
      <c r="Z58" s="201">
        <f>'[2]Yearly BTX'!Z58</f>
        <v>991804.68004959729</v>
      </c>
      <c r="AA58" s="201">
        <f>'[2]Yearly BTX'!AA58</f>
        <v>973581.75765495864</v>
      </c>
      <c r="AB58" s="201">
        <f>'[2]Yearly BTX'!AB58</f>
        <v>955623.76567954186</v>
      </c>
      <c r="AC58" s="201">
        <f>'[2]Yearly BTX'!AC58</f>
        <v>937927.38910610054</v>
      </c>
      <c r="AD58" s="201">
        <f>'[2]Yearly BTX'!AD58</f>
        <v>919433.03032630717</v>
      </c>
      <c r="AE58" s="201">
        <f>'[2]Yearly BTX'!AE58</f>
        <v>901228.63103560952</v>
      </c>
      <c r="AF58" s="201">
        <f>'[2]Yearly BTX'!AF58</f>
        <v>883310.33573686273</v>
      </c>
      <c r="AG58" s="201">
        <f>'[2]Yearly BTX'!AG58</f>
        <v>865674.33509581082</v>
      </c>
      <c r="AH58" s="201">
        <f>'[2]Yearly BTX'!AH58</f>
        <v>848316.86542563827</v>
      </c>
      <c r="AI58" s="201"/>
      <c r="AJ58" s="201">
        <f>'[3]Yearly BTX'!D58</f>
        <v>721970.81051218696</v>
      </c>
      <c r="AK58" s="201">
        <f>'[3]Yearly BTX'!E58</f>
        <v>717205.80316280609</v>
      </c>
      <c r="AL58" s="201">
        <f>'[3]Yearly BTX'!F58</f>
        <v>712440.79581342568</v>
      </c>
      <c r="AM58" s="201">
        <f>'[3]Yearly BTX'!G58</f>
        <v>707675.78846404527</v>
      </c>
      <c r="AN58" s="201">
        <f>'[3]Yearly BTX'!H58</f>
        <v>702910.78111466486</v>
      </c>
      <c r="AO58" s="201">
        <f>'[3]Yearly BTX'!I58</f>
        <v>698145.77376528445</v>
      </c>
      <c r="AP58" s="201">
        <f>'[3]Yearly BTX'!J58</f>
        <v>693380.76641590393</v>
      </c>
      <c r="AQ58" s="201">
        <f>'[3]Yearly BTX'!K58</f>
        <v>688615.75906652352</v>
      </c>
      <c r="AR58" s="201">
        <f>'[3]Yearly BTX'!L58</f>
        <v>683850.75171714311</v>
      </c>
      <c r="AS58" s="201">
        <f>'[3]Yearly BTX'!M58</f>
        <v>679085.7443677627</v>
      </c>
      <c r="AT58" s="201">
        <f>'[3]Yearly BTX'!N58</f>
        <v>674320.73701838218</v>
      </c>
      <c r="AU58" s="201">
        <f>'[3]Yearly BTX'!O58</f>
        <v>669555.72966900177</v>
      </c>
      <c r="AV58" s="201">
        <f>'[3]Yearly BTX'!P58</f>
        <v>664790.72231962148</v>
      </c>
      <c r="AW58" s="201">
        <f>'[3]Yearly BTX'!Q58</f>
        <v>660025.71497024095</v>
      </c>
      <c r="AX58" s="201">
        <f>'[3]Yearly BTX'!R58</f>
        <v>655260.70762086066</v>
      </c>
      <c r="AY58" s="201">
        <f>'[3]Yearly BTX'!S58</f>
        <v>650495.70027148013</v>
      </c>
      <c r="AZ58" s="201">
        <f>'[3]Yearly BTX'!T58</f>
        <v>645730.69292209961</v>
      </c>
      <c r="BA58" s="201">
        <f>'[3]Yearly BTX'!U58</f>
        <v>640965.6855727192</v>
      </c>
      <c r="BB58" s="201">
        <f>'[3]Yearly BTX'!V58</f>
        <v>636200.67822333879</v>
      </c>
      <c r="BC58" s="201">
        <f>'[3]Yearly BTX'!W58</f>
        <v>631435.67087395827</v>
      </c>
      <c r="BD58" s="201">
        <f>'[3]Yearly BTX'!X58</f>
        <v>626670.66352457798</v>
      </c>
      <c r="BE58" s="201">
        <f>'[3]Yearly BTX'!Y58</f>
        <v>621761.26201309508</v>
      </c>
      <c r="BF58" s="201">
        <f>'[3]Yearly BTX'!Z58</f>
        <v>616851.86050161219</v>
      </c>
      <c r="BG58" s="201">
        <f>'[3]Yearly BTX'!AA58</f>
        <v>611942.45899012941</v>
      </c>
      <c r="BH58" s="201">
        <f>'[3]Yearly BTX'!AB58</f>
        <v>607033.05747864651</v>
      </c>
      <c r="BI58" s="201">
        <f>'[3]Yearly BTX'!AC58</f>
        <v>602123.65596716362</v>
      </c>
      <c r="BJ58" s="201">
        <f>'[3]Yearly BTX'!AD58</f>
        <v>597214.25445568073</v>
      </c>
      <c r="BK58" s="201">
        <f>'[3]Yearly BTX'!AE58</f>
        <v>592304.85294419795</v>
      </c>
      <c r="BL58" s="201">
        <f>'[3]Yearly BTX'!AF58</f>
        <v>587395.45143271505</v>
      </c>
      <c r="BM58" s="201">
        <f>'[3]Yearly BTX'!AG58</f>
        <v>582486.04992123216</v>
      </c>
      <c r="BN58" s="201">
        <f>'[3]Yearly BTX'!AH58</f>
        <v>577576.64840974938</v>
      </c>
      <c r="BP58" s="201">
        <f t="shared" si="171"/>
        <v>2025033.1332637102</v>
      </c>
      <c r="BQ58" s="201">
        <f t="shared" si="140"/>
        <v>2010870.9162333016</v>
      </c>
      <c r="BR58" s="201">
        <f t="shared" si="141"/>
        <v>1996687.2661783944</v>
      </c>
      <c r="BS58" s="201">
        <f t="shared" si="142"/>
        <v>1982483.2172350138</v>
      </c>
      <c r="BT58" s="201">
        <f t="shared" si="143"/>
        <v>1968259.7895225827</v>
      </c>
      <c r="BU58" s="201">
        <f t="shared" si="144"/>
        <v>1950357.7928022421</v>
      </c>
      <c r="BV58" s="201">
        <f t="shared" si="145"/>
        <v>1933075.1204664339</v>
      </c>
      <c r="BW58" s="201">
        <f t="shared" si="146"/>
        <v>1915848.9903833503</v>
      </c>
      <c r="BX58" s="201">
        <f t="shared" si="147"/>
        <v>1898679.4864002117</v>
      </c>
      <c r="BY58" s="201">
        <f t="shared" si="148"/>
        <v>1881566.6872840663</v>
      </c>
      <c r="BZ58" s="201">
        <f t="shared" si="149"/>
        <v>1864510.6667932947</v>
      </c>
      <c r="CA58" s="201">
        <f t="shared" si="150"/>
        <v>1844382.3402378084</v>
      </c>
      <c r="CB58" s="201">
        <f t="shared" si="151"/>
        <v>1824392.8984606196</v>
      </c>
      <c r="CC58" s="201">
        <f t="shared" si="152"/>
        <v>1804541.2590814936</v>
      </c>
      <c r="CD58" s="201">
        <f t="shared" si="153"/>
        <v>1784826.3474043454</v>
      </c>
      <c r="CE58" s="201">
        <f t="shared" si="154"/>
        <v>1765247.0963667063</v>
      </c>
      <c r="CF58" s="201">
        <f t="shared" si="155"/>
        <v>1742916.0668372274</v>
      </c>
      <c r="CG58" s="201">
        <f t="shared" si="156"/>
        <v>1720801.1239293597</v>
      </c>
      <c r="CH58" s="201">
        <f t="shared" si="157"/>
        <v>1698899.917374847</v>
      </c>
      <c r="CI58" s="201">
        <f t="shared" si="158"/>
        <v>1677210.1206155224</v>
      </c>
      <c r="CJ58" s="201">
        <f t="shared" si="159"/>
        <v>1655729.4305760521</v>
      </c>
      <c r="CK58" s="201">
        <f t="shared" si="160"/>
        <v>1632057.1479890137</v>
      </c>
      <c r="CL58" s="201">
        <f t="shared" si="161"/>
        <v>1608656.5405512094</v>
      </c>
      <c r="CM58" s="201">
        <f t="shared" si="162"/>
        <v>1585524.216645088</v>
      </c>
      <c r="CN58" s="201">
        <f t="shared" si="163"/>
        <v>1562656.8231581883</v>
      </c>
      <c r="CO58" s="201">
        <f t="shared" si="164"/>
        <v>1540051.0450732643</v>
      </c>
      <c r="CP58" s="201">
        <f t="shared" si="165"/>
        <v>1516647.2847819878</v>
      </c>
      <c r="CQ58" s="201">
        <f t="shared" si="166"/>
        <v>1493533.4839798075</v>
      </c>
      <c r="CR58" s="201">
        <f t="shared" si="167"/>
        <v>1470705.7871695778</v>
      </c>
      <c r="CS58" s="201">
        <f t="shared" si="168"/>
        <v>1448160.385017043</v>
      </c>
      <c r="CT58" s="201">
        <f t="shared" si="169"/>
        <v>1425893.5138353878</v>
      </c>
      <c r="CU58" s="201"/>
      <c r="CV58" s="201">
        <f>'[2]Yearly BTX'!AJ58</f>
        <v>1303062.3227515232</v>
      </c>
      <c r="CW58" s="201">
        <f>'[2]Yearly BTX'!AK58</f>
        <v>1297962.5711670655</v>
      </c>
      <c r="CX58" s="201">
        <f>'[2]Yearly BTX'!AL58</f>
        <v>1292835.8772401295</v>
      </c>
      <c r="CY58" s="201">
        <f>'[2]Yearly BTX'!AM58</f>
        <v>1287682.9577903855</v>
      </c>
      <c r="CZ58" s="201">
        <f>'[2]Yearly BTX'!AN58</f>
        <v>1282504.5208473019</v>
      </c>
      <c r="DA58" s="201">
        <f>'[2]Yearly BTX'!AO58</f>
        <v>1273578.6150184565</v>
      </c>
      <c r="DB58" s="201">
        <f>'[2]Yearly BTX'!AP58</f>
        <v>1265252.4009166281</v>
      </c>
      <c r="DC58" s="201">
        <f>'[2]Yearly BTX'!AQ58</f>
        <v>1256955.4871811788</v>
      </c>
      <c r="DD58" s="201">
        <f>'[2]Yearly BTX'!AR58</f>
        <v>1248687.9815112285</v>
      </c>
      <c r="DE58" s="201">
        <f>'[2]Yearly BTX'!AS58</f>
        <v>1240449.9882114495</v>
      </c>
      <c r="DF58" s="201">
        <f>'[2]Yearly BTX'!AT58</f>
        <v>1232241.6082359103</v>
      </c>
      <c r="DG58" s="201">
        <f>'[2]Yearly BTX'!AU58</f>
        <v>1220811.305375414</v>
      </c>
      <c r="DH58" s="201">
        <f>'[2]Yearly BTX'!AV58</f>
        <v>1209472.122030641</v>
      </c>
      <c r="DI58" s="201">
        <f>'[2]Yearly BTX'!AW58</f>
        <v>1198223.3945185733</v>
      </c>
      <c r="DJ58" s="201">
        <f>'[2]Yearly BTX'!AX58</f>
        <v>1187064.4636684528</v>
      </c>
      <c r="DK58" s="201">
        <f>'[2]Yearly BTX'!AY58</f>
        <v>1175994.6747930218</v>
      </c>
      <c r="DL58" s="201">
        <f>'[2]Yearly BTX'!AZ58</f>
        <v>1161956.6035022463</v>
      </c>
      <c r="DM58" s="201">
        <f>'[2]Yearly BTX'!BA58</f>
        <v>1148070.1399693997</v>
      </c>
      <c r="DN58" s="201">
        <f>'[2]Yearly BTX'!BB58</f>
        <v>1134333.7543643997</v>
      </c>
      <c r="DO58" s="201">
        <f>'[2]Yearly BTX'!BC58</f>
        <v>1120745.9315604486</v>
      </c>
      <c r="DP58" s="201">
        <f>'[2]Yearly BTX'!BD58</f>
        <v>1107305.170997784</v>
      </c>
      <c r="DQ58" s="201">
        <f>'[2]Yearly BTX'!BE58</f>
        <v>1091710.8122261839</v>
      </c>
      <c r="DR58" s="201">
        <f>'[2]Yearly BTX'!BF58</f>
        <v>1076312.3821886545</v>
      </c>
      <c r="DS58" s="201">
        <f>'[2]Yearly BTX'!BG58</f>
        <v>1061107.6306296021</v>
      </c>
      <c r="DT58" s="201">
        <f>'[2]Yearly BTX'!BH58</f>
        <v>1046094.3315074338</v>
      </c>
      <c r="DU58" s="201">
        <f>'[2]Yearly BTX'!BI58</f>
        <v>1031270.2827461562</v>
      </c>
      <c r="DV58" s="201">
        <f>'[2]Yearly BTX'!BJ58</f>
        <v>1015466.6543836001</v>
      </c>
      <c r="DW58" s="201">
        <f>'[2]Yearly BTX'!BK58</f>
        <v>999876.03604170133</v>
      </c>
      <c r="DX58" s="201">
        <f>'[2]Yearly BTX'!BL58</f>
        <v>984495.83633995464</v>
      </c>
      <c r="DY58" s="201">
        <f>'[2]Yearly BTX'!BM58</f>
        <v>969323.4932146197</v>
      </c>
      <c r="DZ58" s="201">
        <f>'[2]Yearly BTX'!BN58</f>
        <v>954356.47360384325</v>
      </c>
      <c r="EB58" s="201">
        <f>'[3]Yearly BTX'!AJ58</f>
        <v>721970.81051218696</v>
      </c>
      <c r="EC58" s="201">
        <f>'[3]Yearly BTX'!AK58</f>
        <v>719588.30683749646</v>
      </c>
      <c r="ED58" s="201">
        <f>'[3]Yearly BTX'!AL58</f>
        <v>717205.80316280609</v>
      </c>
      <c r="EE58" s="201">
        <f>'[3]Yearly BTX'!AM58</f>
        <v>714823.29948811582</v>
      </c>
      <c r="EF58" s="201">
        <f>'[3]Yearly BTX'!AN58</f>
        <v>712440.79581342568</v>
      </c>
      <c r="EG58" s="201">
        <f>'[3]Yearly BTX'!AO58</f>
        <v>710058.29213873553</v>
      </c>
      <c r="EH58" s="201">
        <f>'[3]Yearly BTX'!AP58</f>
        <v>707675.78846404527</v>
      </c>
      <c r="EI58" s="201">
        <f>'[3]Yearly BTX'!AQ58</f>
        <v>705293.28478935512</v>
      </c>
      <c r="EJ58" s="201">
        <f>'[3]Yearly BTX'!AR58</f>
        <v>702910.78111466486</v>
      </c>
      <c r="EK58" s="201">
        <f>'[3]Yearly BTX'!AS58</f>
        <v>700528.27743997448</v>
      </c>
      <c r="EL58" s="201">
        <f>'[3]Yearly BTX'!AT58</f>
        <v>698145.77376528445</v>
      </c>
      <c r="EM58" s="201">
        <f>'[3]Yearly BTX'!AU58</f>
        <v>695763.27009059431</v>
      </c>
      <c r="EN58" s="201">
        <f>'[3]Yearly BTX'!AV58</f>
        <v>693380.76641590393</v>
      </c>
      <c r="EO58" s="201">
        <f>'[3]Yearly BTX'!AW58</f>
        <v>690998.26274121366</v>
      </c>
      <c r="EP58" s="201">
        <f>'[3]Yearly BTX'!AX58</f>
        <v>688615.75906652352</v>
      </c>
      <c r="EQ58" s="201">
        <f>'[3]Yearly BTX'!AY58</f>
        <v>686233.25539183314</v>
      </c>
      <c r="ER58" s="201">
        <f>'[3]Yearly BTX'!AZ58</f>
        <v>683850.75171714311</v>
      </c>
      <c r="ES58" s="201">
        <f>'[3]Yearly BTX'!BA58</f>
        <v>681468.24804245285</v>
      </c>
      <c r="ET58" s="201">
        <f>'[3]Yearly BTX'!BB58</f>
        <v>679085.7443677627</v>
      </c>
      <c r="EU58" s="201">
        <f>'[3]Yearly BTX'!BC58</f>
        <v>676703.24069307244</v>
      </c>
      <c r="EV58" s="201">
        <f>'[3]Yearly BTX'!BD58</f>
        <v>674320.73701838218</v>
      </c>
      <c r="EW58" s="201">
        <f>'[3]Yearly BTX'!BE58</f>
        <v>671866.03626264073</v>
      </c>
      <c r="EX58" s="201">
        <f>'[3]Yearly BTX'!BF58</f>
        <v>669411.3355068994</v>
      </c>
      <c r="EY58" s="201">
        <f>'[3]Yearly BTX'!BG58</f>
        <v>666956.63475115795</v>
      </c>
      <c r="EZ58" s="201">
        <f>'[3]Yearly BTX'!BH58</f>
        <v>664501.9339954165</v>
      </c>
      <c r="FA58" s="201">
        <f>'[3]Yearly BTX'!BI58</f>
        <v>662047.23323967506</v>
      </c>
      <c r="FB58" s="201">
        <f>'[3]Yearly BTX'!BJ58</f>
        <v>659592.53248393373</v>
      </c>
      <c r="FC58" s="201">
        <f>'[3]Yearly BTX'!BK58</f>
        <v>657137.83172819205</v>
      </c>
      <c r="FD58" s="201">
        <f>'[3]Yearly BTX'!BL58</f>
        <v>654683.13097245083</v>
      </c>
      <c r="FE58" s="201">
        <f>'[3]Yearly BTX'!BM58</f>
        <v>652228.43021670938</v>
      </c>
      <c r="FF58" s="201">
        <f>'[3]Yearly BTX'!BN58</f>
        <v>649773.72946096794</v>
      </c>
      <c r="FG58" s="201"/>
      <c r="FH58" s="201">
        <f t="shared" si="170"/>
        <v>2025033.1332637102</v>
      </c>
      <c r="FI58" s="201">
        <f t="shared" si="110"/>
        <v>2017550.8780045621</v>
      </c>
      <c r="FJ58" s="201">
        <f t="shared" si="111"/>
        <v>2010041.6804029355</v>
      </c>
      <c r="FK58" s="201">
        <f t="shared" si="112"/>
        <v>2002506.2572785013</v>
      </c>
      <c r="FL58" s="201">
        <f t="shared" si="113"/>
        <v>1994945.3166607276</v>
      </c>
      <c r="FM58" s="201">
        <f t="shared" si="114"/>
        <v>1983636.907157192</v>
      </c>
      <c r="FN58" s="201">
        <f t="shared" si="115"/>
        <v>1972928.1893806732</v>
      </c>
      <c r="FO58" s="201">
        <f t="shared" si="116"/>
        <v>1962248.7719705338</v>
      </c>
      <c r="FP58" s="201">
        <f t="shared" si="117"/>
        <v>1951598.7626258933</v>
      </c>
      <c r="FQ58" s="201">
        <f t="shared" si="118"/>
        <v>1940978.2656514239</v>
      </c>
      <c r="FR58" s="201">
        <f t="shared" si="119"/>
        <v>1930387.3820011946</v>
      </c>
      <c r="FS58" s="201">
        <f t="shared" si="120"/>
        <v>1916574.5754660084</v>
      </c>
      <c r="FT58" s="201">
        <f t="shared" si="121"/>
        <v>1902852.8884465448</v>
      </c>
      <c r="FU58" s="201">
        <f t="shared" si="122"/>
        <v>1889221.657259787</v>
      </c>
      <c r="FV58" s="201">
        <f t="shared" si="123"/>
        <v>1875680.2227349763</v>
      </c>
      <c r="FW58" s="201">
        <f t="shared" si="124"/>
        <v>1862227.9301848549</v>
      </c>
      <c r="FX58" s="201">
        <f t="shared" si="125"/>
        <v>1845807.3552193893</v>
      </c>
      <c r="FY58" s="201">
        <f t="shared" si="126"/>
        <v>1829538.3880118525</v>
      </c>
      <c r="FZ58" s="201">
        <f t="shared" si="127"/>
        <v>1813419.4987321624</v>
      </c>
      <c r="GA58" s="201">
        <f t="shared" si="128"/>
        <v>1797449.1722535212</v>
      </c>
      <c r="GB58" s="201">
        <f t="shared" si="129"/>
        <v>1781625.9080161662</v>
      </c>
      <c r="GC58" s="201">
        <f t="shared" si="130"/>
        <v>1763576.8484888247</v>
      </c>
      <c r="GD58" s="201">
        <f t="shared" si="131"/>
        <v>1745723.7176955538</v>
      </c>
      <c r="GE58" s="201">
        <f t="shared" si="132"/>
        <v>1728064.2653807602</v>
      </c>
      <c r="GF58" s="201">
        <f t="shared" si="133"/>
        <v>1710596.2655028503</v>
      </c>
      <c r="GG58" s="201">
        <f t="shared" si="134"/>
        <v>1693317.5159858312</v>
      </c>
      <c r="GH58" s="201">
        <f t="shared" si="135"/>
        <v>1675059.1868675337</v>
      </c>
      <c r="GI58" s="201">
        <f t="shared" si="136"/>
        <v>1657013.8677698933</v>
      </c>
      <c r="GJ58" s="201">
        <f t="shared" si="137"/>
        <v>1639178.9673124054</v>
      </c>
      <c r="GK58" s="201">
        <f t="shared" si="138"/>
        <v>1621551.923431329</v>
      </c>
      <c r="GL58" s="201">
        <f t="shared" si="139"/>
        <v>1604130.2030648112</v>
      </c>
    </row>
    <row r="59" spans="1:194" outlineLevel="1">
      <c r="A59" s="375"/>
      <c r="B59" s="1" t="s">
        <v>101</v>
      </c>
      <c r="C59" s="5" t="s">
        <v>197</v>
      </c>
      <c r="D59" s="141">
        <f>'[2]Yearly BTX'!D59</f>
        <v>235439.23883849592</v>
      </c>
      <c r="E59" s="141">
        <f>'[2]Yearly BTX'!E59</f>
        <v>233741.33701455622</v>
      </c>
      <c r="F59" s="141">
        <f>'[2]Yearly BTX'!F59</f>
        <v>232039.56263986745</v>
      </c>
      <c r="G59" s="141">
        <f>'[2]Yearly BTX'!G59</f>
        <v>230334.10256366502</v>
      </c>
      <c r="H59" s="141">
        <f>'[2]Yearly BTX'!H59</f>
        <v>228625.14110264377</v>
      </c>
      <c r="I59" s="141">
        <f>'[2]Yearly BTX'!I59</f>
        <v>226251.53032123676</v>
      </c>
      <c r="J59" s="141">
        <f>'[2]Yearly BTX'!J59</f>
        <v>223989.81999089991</v>
      </c>
      <c r="K59" s="141">
        <f>'[2]Yearly BTX'!K59</f>
        <v>221738.32579889451</v>
      </c>
      <c r="L59" s="141">
        <f>'[2]Yearly BTX'!L59</f>
        <v>219497.06289486101</v>
      </c>
      <c r="M59" s="141">
        <f>'[2]Yearly BTX'!M59</f>
        <v>217266.04551054689</v>
      </c>
      <c r="N59" s="141">
        <f>'[2]Yearly BTX'!N59</f>
        <v>215045.28697272605</v>
      </c>
      <c r="O59" s="141">
        <f>'[2]Yearly BTX'!O59</f>
        <v>212269.41960493926</v>
      </c>
      <c r="P59" s="141">
        <f>'[2]Yearly BTX'!P59</f>
        <v>209518.64614549259</v>
      </c>
      <c r="Q59" s="141">
        <f>'[2]Yearly BTX'!Q59</f>
        <v>206792.77102831518</v>
      </c>
      <c r="R59" s="141">
        <f>'[2]Yearly BTX'!R59</f>
        <v>204091.60007571973</v>
      </c>
      <c r="S59" s="141">
        <f>'[2]Yearly BTX'!S59</f>
        <v>201414.94048927209</v>
      </c>
      <c r="T59" s="141">
        <f>'[2]Yearly BTX'!T59</f>
        <v>198241.08547152471</v>
      </c>
      <c r="U59" s="141">
        <f>'[2]Yearly BTX'!U59</f>
        <v>195106.27330600857</v>
      </c>
      <c r="V59" s="141">
        <f>'[2]Yearly BTX'!V59</f>
        <v>192010.07934275904</v>
      </c>
      <c r="W59" s="141">
        <f>'[2]Yearly BTX'!W59</f>
        <v>188952.08321578565</v>
      </c>
      <c r="X59" s="141">
        <f>'[2]Yearly BTX'!X59</f>
        <v>185931.86880201116</v>
      </c>
      <c r="Y59" s="141">
        <f>'[2]Yearly BTX'!Y59</f>
        <v>182541.7635386512</v>
      </c>
      <c r="Z59" s="141">
        <f>'[2]Yearly BTX'!Z59</f>
        <v>179200.74494538386</v>
      </c>
      <c r="AA59" s="141">
        <f>'[2]Yearly BTX'!AA59</f>
        <v>175908.20021970474</v>
      </c>
      <c r="AB59" s="141">
        <f>'[2]Yearly BTX'!AB59</f>
        <v>172663.52351626652</v>
      </c>
      <c r="AC59" s="141">
        <f>'[2]Yearly BTX'!AC59</f>
        <v>169466.11587282192</v>
      </c>
      <c r="AD59" s="141">
        <f>'[2]Yearly BTX'!AD59</f>
        <v>166124.52761729923</v>
      </c>
      <c r="AE59" s="141">
        <f>'[2]Yearly BTX'!AE59</f>
        <v>162835.32967359413</v>
      </c>
      <c r="AF59" s="141">
        <f>'[2]Yearly BTX'!AF59</f>
        <v>159597.82542474725</v>
      </c>
      <c r="AG59" s="141">
        <f>'[2]Yearly BTX'!AG59</f>
        <v>156411.32659457863</v>
      </c>
      <c r="AH59" s="141">
        <f>'[2]Yearly BTX'!AH59</f>
        <v>153275.15315455588</v>
      </c>
      <c r="AI59" s="141"/>
      <c r="AJ59" s="141">
        <f>'[3]Yearly BTX'!D59</f>
        <v>17787.228447671918</v>
      </c>
      <c r="AK59" s="141">
        <f>'[3]Yearly BTX'!E59</f>
        <v>17669.832739917274</v>
      </c>
      <c r="AL59" s="141">
        <f>'[3]Yearly BTX'!F59</f>
        <v>17552.437032162637</v>
      </c>
      <c r="AM59" s="141">
        <f>'[3]Yearly BTX'!G59</f>
        <v>17435.041324408005</v>
      </c>
      <c r="AN59" s="141">
        <f>'[3]Yearly BTX'!H59</f>
        <v>17317.645616653372</v>
      </c>
      <c r="AO59" s="141">
        <f>'[3]Yearly BTX'!I59</f>
        <v>17200.249908898735</v>
      </c>
      <c r="AP59" s="141">
        <f>'[3]Yearly BTX'!J59</f>
        <v>17082.854201144099</v>
      </c>
      <c r="AQ59" s="141">
        <f>'[3]Yearly BTX'!K59</f>
        <v>16965.458493389466</v>
      </c>
      <c r="AR59" s="141">
        <f>'[3]Yearly BTX'!L59</f>
        <v>16848.062785634829</v>
      </c>
      <c r="AS59" s="141">
        <f>'[3]Yearly BTX'!M59</f>
        <v>16730.667077880196</v>
      </c>
      <c r="AT59" s="141">
        <f>'[3]Yearly BTX'!N59</f>
        <v>16613.27137012556</v>
      </c>
      <c r="AU59" s="141">
        <f>'[3]Yearly BTX'!O59</f>
        <v>16495.875662370923</v>
      </c>
      <c r="AV59" s="141">
        <f>'[3]Yearly BTX'!P59</f>
        <v>16378.479954616296</v>
      </c>
      <c r="AW59" s="141">
        <f>'[3]Yearly BTX'!Q59</f>
        <v>16261.084246861659</v>
      </c>
      <c r="AX59" s="141">
        <f>'[3]Yearly BTX'!R59</f>
        <v>16143.688539107026</v>
      </c>
      <c r="AY59" s="141">
        <f>'[3]Yearly BTX'!S59</f>
        <v>16026.29283135239</v>
      </c>
      <c r="AZ59" s="141">
        <f>'[3]Yearly BTX'!T59</f>
        <v>15908.897123597753</v>
      </c>
      <c r="BA59" s="141">
        <f>'[3]Yearly BTX'!U59</f>
        <v>15791.50141584312</v>
      </c>
      <c r="BB59" s="141">
        <f>'[3]Yearly BTX'!V59</f>
        <v>15674.105708088484</v>
      </c>
      <c r="BC59" s="141">
        <f>'[3]Yearly BTX'!W59</f>
        <v>15556.710000333849</v>
      </c>
      <c r="BD59" s="141">
        <f>'[3]Yearly BTX'!X59</f>
        <v>15439.314292579218</v>
      </c>
      <c r="BE59" s="141">
        <f>'[3]Yearly BTX'!Y59</f>
        <v>15318.361139135048</v>
      </c>
      <c r="BF59" s="141">
        <f>'[3]Yearly BTX'!Z59</f>
        <v>15197.407985690877</v>
      </c>
      <c r="BG59" s="141">
        <f>'[3]Yearly BTX'!AA59</f>
        <v>15076.454832246711</v>
      </c>
      <c r="BH59" s="141">
        <f>'[3]Yearly BTX'!AB59</f>
        <v>14955.501678802542</v>
      </c>
      <c r="BI59" s="141">
        <f>'[3]Yearly BTX'!AC59</f>
        <v>14834.54852535837</v>
      </c>
      <c r="BJ59" s="141">
        <f>'[3]Yearly BTX'!AD59</f>
        <v>14713.595371914202</v>
      </c>
      <c r="BK59" s="141">
        <f>'[3]Yearly BTX'!AE59</f>
        <v>14592.642218470035</v>
      </c>
      <c r="BL59" s="141">
        <f>'[3]Yearly BTX'!AF59</f>
        <v>14471.689065025865</v>
      </c>
      <c r="BM59" s="141">
        <f>'[3]Yearly BTX'!AG59</f>
        <v>14350.735911581696</v>
      </c>
      <c r="BN59" s="141">
        <f>'[3]Yearly BTX'!AH59</f>
        <v>14229.78275813753</v>
      </c>
      <c r="BP59" s="141">
        <f t="shared" si="171"/>
        <v>253226.46728616784</v>
      </c>
      <c r="BQ59" s="141">
        <f t="shared" si="140"/>
        <v>251411.16975447349</v>
      </c>
      <c r="BR59" s="141">
        <f t="shared" si="141"/>
        <v>249591.9996720301</v>
      </c>
      <c r="BS59" s="141">
        <f t="shared" si="142"/>
        <v>247769.14388807301</v>
      </c>
      <c r="BT59" s="141">
        <f t="shared" si="143"/>
        <v>245942.78671929715</v>
      </c>
      <c r="BU59" s="141">
        <f t="shared" si="144"/>
        <v>243451.78023013548</v>
      </c>
      <c r="BV59" s="141">
        <f t="shared" si="145"/>
        <v>241072.67419204401</v>
      </c>
      <c r="BW59" s="141">
        <f t="shared" si="146"/>
        <v>238703.78429228399</v>
      </c>
      <c r="BX59" s="141">
        <f t="shared" si="147"/>
        <v>236345.12568049584</v>
      </c>
      <c r="BY59" s="141">
        <f t="shared" si="148"/>
        <v>233996.71258842709</v>
      </c>
      <c r="BZ59" s="141">
        <f t="shared" si="149"/>
        <v>231658.55834285161</v>
      </c>
      <c r="CA59" s="141">
        <f t="shared" si="150"/>
        <v>228765.2952673102</v>
      </c>
      <c r="CB59" s="141">
        <f t="shared" si="151"/>
        <v>225897.12610010887</v>
      </c>
      <c r="CC59" s="141">
        <f t="shared" si="152"/>
        <v>223053.85527517684</v>
      </c>
      <c r="CD59" s="141">
        <f t="shared" si="153"/>
        <v>220235.28861482677</v>
      </c>
      <c r="CE59" s="141">
        <f t="shared" si="154"/>
        <v>217441.23332062448</v>
      </c>
      <c r="CF59" s="141">
        <f t="shared" si="155"/>
        <v>214149.98259512248</v>
      </c>
      <c r="CG59" s="141">
        <f t="shared" si="156"/>
        <v>210897.77472185169</v>
      </c>
      <c r="CH59" s="141">
        <f t="shared" si="157"/>
        <v>207684.18505084753</v>
      </c>
      <c r="CI59" s="141">
        <f t="shared" si="158"/>
        <v>204508.79321611949</v>
      </c>
      <c r="CJ59" s="141">
        <f t="shared" si="159"/>
        <v>201371.18309459038</v>
      </c>
      <c r="CK59" s="141">
        <f t="shared" si="160"/>
        <v>197860.12467778625</v>
      </c>
      <c r="CL59" s="141">
        <f t="shared" si="161"/>
        <v>194398.15293107473</v>
      </c>
      <c r="CM59" s="141">
        <f t="shared" si="162"/>
        <v>190984.65505195144</v>
      </c>
      <c r="CN59" s="141">
        <f t="shared" si="163"/>
        <v>187619.02519506906</v>
      </c>
      <c r="CO59" s="141">
        <f t="shared" si="164"/>
        <v>184300.66439818029</v>
      </c>
      <c r="CP59" s="141">
        <f t="shared" si="165"/>
        <v>180838.12298921344</v>
      </c>
      <c r="CQ59" s="141">
        <f t="shared" si="166"/>
        <v>177427.97189206415</v>
      </c>
      <c r="CR59" s="141">
        <f t="shared" si="167"/>
        <v>174069.51448977311</v>
      </c>
      <c r="CS59" s="141">
        <f t="shared" si="168"/>
        <v>170762.06250616032</v>
      </c>
      <c r="CT59" s="141">
        <f t="shared" si="169"/>
        <v>167504.93591269341</v>
      </c>
      <c r="CU59" s="141"/>
      <c r="CV59" s="141">
        <f>'[2]Yearly BTX'!AJ59</f>
        <v>235439.23883849592</v>
      </c>
      <c r="CW59" s="141">
        <f>'[2]Yearly BTX'!AK59</f>
        <v>234517.8081361065</v>
      </c>
      <c r="CX59" s="141">
        <f>'[2]Yearly BTX'!AL59</f>
        <v>233591.50945120014</v>
      </c>
      <c r="CY59" s="141">
        <f>'[2]Yearly BTX'!AM59</f>
        <v>232660.47229982121</v>
      </c>
      <c r="CZ59" s="141">
        <f>'[2]Yearly BTX'!AN59</f>
        <v>231724.82460978723</v>
      </c>
      <c r="DA59" s="141">
        <f>'[2]Yearly BTX'!AO59</f>
        <v>230112.07866694551</v>
      </c>
      <c r="DB59" s="141">
        <f>'[2]Yearly BTX'!AP59</f>
        <v>228607.68591740954</v>
      </c>
      <c r="DC59" s="141">
        <f>'[2]Yearly BTX'!AQ59</f>
        <v>227108.5872016566</v>
      </c>
      <c r="DD59" s="141">
        <f>'[2]Yearly BTX'!AR59</f>
        <v>225614.80197892388</v>
      </c>
      <c r="DE59" s="141">
        <f>'[2]Yearly BTX'!AS59</f>
        <v>224126.34909513465</v>
      </c>
      <c r="DF59" s="141">
        <f>'[2]Yearly BTX'!AT59</f>
        <v>222643.24679082021</v>
      </c>
      <c r="DG59" s="141">
        <f>'[2]Yearly BTX'!AU59</f>
        <v>220578.00266689667</v>
      </c>
      <c r="DH59" s="141">
        <f>'[2]Yearly BTX'!AV59</f>
        <v>218529.22215261843</v>
      </c>
      <c r="DI59" s="141">
        <f>'[2]Yearly BTX'!AW59</f>
        <v>216496.78533275044</v>
      </c>
      <c r="DJ59" s="141">
        <f>'[2]Yearly BTX'!AX59</f>
        <v>214480.57310733965</v>
      </c>
      <c r="DK59" s="141">
        <f>'[2]Yearly BTX'!AY59</f>
        <v>212480.46718651848</v>
      </c>
      <c r="DL59" s="141">
        <f>'[2]Yearly BTX'!AZ59</f>
        <v>209944.04758343945</v>
      </c>
      <c r="DM59" s="141">
        <f>'[2]Yearly BTX'!BA59</f>
        <v>207435.02069558628</v>
      </c>
      <c r="DN59" s="141">
        <f>'[2]Yearly BTX'!BB59</f>
        <v>204953.1101109841</v>
      </c>
      <c r="DO59" s="141">
        <f>'[2]Yearly BTX'!BC59</f>
        <v>202498.04207426932</v>
      </c>
      <c r="DP59" s="141">
        <f>'[2]Yearly BTX'!BD59</f>
        <v>200069.54546207187</v>
      </c>
      <c r="DQ59" s="141">
        <f>'[2]Yearly BTX'!BE59</f>
        <v>197251.93352190984</v>
      </c>
      <c r="DR59" s="141">
        <f>'[2]Yearly BTX'!BF59</f>
        <v>194469.72227687252</v>
      </c>
      <c r="DS59" s="141">
        <f>'[2]Yearly BTX'!BG59</f>
        <v>191722.50514743183</v>
      </c>
      <c r="DT59" s="141">
        <f>'[2]Yearly BTX'!BH59</f>
        <v>189009.87992908148</v>
      </c>
      <c r="DU59" s="141">
        <f>'[2]Yearly BTX'!BI59</f>
        <v>186331.44874745529</v>
      </c>
      <c r="DV59" s="141">
        <f>'[2]Yearly BTX'!BJ59</f>
        <v>183476.0256663014</v>
      </c>
      <c r="DW59" s="141">
        <f>'[2]Yearly BTX'!BK59</f>
        <v>180659.08955254187</v>
      </c>
      <c r="DX59" s="141">
        <f>'[2]Yearly BTX'!BL59</f>
        <v>177880.17219169223</v>
      </c>
      <c r="DY59" s="141">
        <f>'[2]Yearly BTX'!BM59</f>
        <v>175138.81066626465</v>
      </c>
      <c r="DZ59" s="141">
        <f>'[2]Yearly BTX'!BN59</f>
        <v>172434.54729887538</v>
      </c>
      <c r="EB59" s="141">
        <f>'[3]Yearly BTX'!AJ59</f>
        <v>17787.228447671918</v>
      </c>
      <c r="EC59" s="141">
        <f>'[3]Yearly BTX'!AK59</f>
        <v>17728.530593794592</v>
      </c>
      <c r="ED59" s="141">
        <f>'[3]Yearly BTX'!AL59</f>
        <v>17669.832739917274</v>
      </c>
      <c r="EE59" s="141">
        <f>'[3]Yearly BTX'!AM59</f>
        <v>17611.134886039956</v>
      </c>
      <c r="EF59" s="141">
        <f>'[3]Yearly BTX'!AN59</f>
        <v>17552.437032162637</v>
      </c>
      <c r="EG59" s="141">
        <f>'[3]Yearly BTX'!AO59</f>
        <v>17493.739178285319</v>
      </c>
      <c r="EH59" s="141">
        <f>'[3]Yearly BTX'!AP59</f>
        <v>17435.041324408005</v>
      </c>
      <c r="EI59" s="141">
        <f>'[3]Yearly BTX'!AQ59</f>
        <v>17376.343470530686</v>
      </c>
      <c r="EJ59" s="141">
        <f>'[3]Yearly BTX'!AR59</f>
        <v>17317.645616653372</v>
      </c>
      <c r="EK59" s="141">
        <f>'[3]Yearly BTX'!AS59</f>
        <v>17258.94776277605</v>
      </c>
      <c r="EL59" s="141">
        <f>'[3]Yearly BTX'!AT59</f>
        <v>17200.249908898735</v>
      </c>
      <c r="EM59" s="141">
        <f>'[3]Yearly BTX'!AU59</f>
        <v>17141.552055021421</v>
      </c>
      <c r="EN59" s="141">
        <f>'[3]Yearly BTX'!AV59</f>
        <v>17082.854201144099</v>
      </c>
      <c r="EO59" s="141">
        <f>'[3]Yearly BTX'!AW59</f>
        <v>17024.156347266784</v>
      </c>
      <c r="EP59" s="141">
        <f>'[3]Yearly BTX'!AX59</f>
        <v>16965.458493389466</v>
      </c>
      <c r="EQ59" s="141">
        <f>'[3]Yearly BTX'!AY59</f>
        <v>16906.760639512147</v>
      </c>
      <c r="ER59" s="141">
        <f>'[3]Yearly BTX'!AZ59</f>
        <v>16848.062785634829</v>
      </c>
      <c r="ES59" s="141">
        <f>'[3]Yearly BTX'!BA59</f>
        <v>16789.364931757515</v>
      </c>
      <c r="ET59" s="141">
        <f>'[3]Yearly BTX'!BB59</f>
        <v>16730.667077880196</v>
      </c>
      <c r="EU59" s="141">
        <f>'[3]Yearly BTX'!BC59</f>
        <v>16671.969224002878</v>
      </c>
      <c r="EV59" s="141">
        <f>'[3]Yearly BTX'!BD59</f>
        <v>16613.27137012556</v>
      </c>
      <c r="EW59" s="141">
        <f>'[3]Yearly BTX'!BE59</f>
        <v>16552.794793403475</v>
      </c>
      <c r="EX59" s="141">
        <f>'[3]Yearly BTX'!BF59</f>
        <v>16492.318216681393</v>
      </c>
      <c r="EY59" s="141">
        <f>'[3]Yearly BTX'!BG59</f>
        <v>16431.841639959308</v>
      </c>
      <c r="EZ59" s="141">
        <f>'[3]Yearly BTX'!BH59</f>
        <v>16371.365063237225</v>
      </c>
      <c r="FA59" s="141">
        <f>'[3]Yearly BTX'!BI59</f>
        <v>16310.888486515138</v>
      </c>
      <c r="FB59" s="141">
        <f>'[3]Yearly BTX'!BJ59</f>
        <v>16250.411909793054</v>
      </c>
      <c r="FC59" s="141">
        <f>'[3]Yearly BTX'!BK59</f>
        <v>16189.935333070969</v>
      </c>
      <c r="FD59" s="141">
        <f>'[3]Yearly BTX'!BL59</f>
        <v>16129.458756348888</v>
      </c>
      <c r="FE59" s="141">
        <f>'[3]Yearly BTX'!BM59</f>
        <v>16068.982179626801</v>
      </c>
      <c r="FF59" s="141">
        <f>'[3]Yearly BTX'!BN59</f>
        <v>16008.505602904719</v>
      </c>
      <c r="FG59" s="141"/>
      <c r="FH59" s="141">
        <f t="shared" si="170"/>
        <v>253226.46728616784</v>
      </c>
      <c r="FI59" s="141">
        <f t="shared" si="110"/>
        <v>252246.33872990109</v>
      </c>
      <c r="FJ59" s="141">
        <f t="shared" si="111"/>
        <v>251261.34219111741</v>
      </c>
      <c r="FK59" s="141">
        <f t="shared" si="112"/>
        <v>250271.60718586115</v>
      </c>
      <c r="FL59" s="141">
        <f t="shared" si="113"/>
        <v>249277.26164194988</v>
      </c>
      <c r="FM59" s="141">
        <f t="shared" si="114"/>
        <v>247605.81784523083</v>
      </c>
      <c r="FN59" s="141">
        <f t="shared" si="115"/>
        <v>246042.72724181754</v>
      </c>
      <c r="FO59" s="141">
        <f t="shared" si="116"/>
        <v>244484.9306721873</v>
      </c>
      <c r="FP59" s="141">
        <f t="shared" si="117"/>
        <v>242932.44759557725</v>
      </c>
      <c r="FQ59" s="141">
        <f t="shared" si="118"/>
        <v>241385.2968579107</v>
      </c>
      <c r="FR59" s="141">
        <f t="shared" si="119"/>
        <v>239843.49669971893</v>
      </c>
      <c r="FS59" s="141">
        <f t="shared" si="120"/>
        <v>237719.5547219181</v>
      </c>
      <c r="FT59" s="141">
        <f t="shared" si="121"/>
        <v>235612.07635376253</v>
      </c>
      <c r="FU59" s="141">
        <f t="shared" si="122"/>
        <v>233520.94168001722</v>
      </c>
      <c r="FV59" s="141">
        <f t="shared" si="123"/>
        <v>231446.0316007291</v>
      </c>
      <c r="FW59" s="141">
        <f t="shared" si="124"/>
        <v>229387.22782603063</v>
      </c>
      <c r="FX59" s="141">
        <f t="shared" si="125"/>
        <v>226792.11036907427</v>
      </c>
      <c r="FY59" s="141">
        <f t="shared" si="126"/>
        <v>224224.38562734379</v>
      </c>
      <c r="FZ59" s="141">
        <f t="shared" si="127"/>
        <v>221683.7771888643</v>
      </c>
      <c r="GA59" s="141">
        <f t="shared" si="128"/>
        <v>219170.01129827221</v>
      </c>
      <c r="GB59" s="141">
        <f t="shared" si="129"/>
        <v>216682.81683219742</v>
      </c>
      <c r="GC59" s="141">
        <f t="shared" si="130"/>
        <v>213804.72831531332</v>
      </c>
      <c r="GD59" s="141">
        <f t="shared" si="131"/>
        <v>210962.04049355391</v>
      </c>
      <c r="GE59" s="141">
        <f t="shared" si="132"/>
        <v>208154.34678739114</v>
      </c>
      <c r="GF59" s="141">
        <f t="shared" si="133"/>
        <v>205381.24499231871</v>
      </c>
      <c r="GG59" s="141">
        <f t="shared" si="134"/>
        <v>202642.33723397044</v>
      </c>
      <c r="GH59" s="141">
        <f t="shared" si="135"/>
        <v>199726.43757609447</v>
      </c>
      <c r="GI59" s="141">
        <f t="shared" si="136"/>
        <v>196849.02488561283</v>
      </c>
      <c r="GJ59" s="141">
        <f t="shared" si="137"/>
        <v>194009.6309480411</v>
      </c>
      <c r="GK59" s="141">
        <f t="shared" si="138"/>
        <v>191207.79284589144</v>
      </c>
      <c r="GL59" s="141">
        <f t="shared" si="139"/>
        <v>188443.05290178009</v>
      </c>
    </row>
    <row r="60" spans="1:194" s="14" customFormat="1" outlineLevel="1">
      <c r="A60" s="376"/>
      <c r="B60" s="10" t="s">
        <v>102</v>
      </c>
      <c r="C60" s="62" t="s">
        <v>197</v>
      </c>
      <c r="D60" s="156">
        <f>'[2]Yearly BTX'!D60</f>
        <v>1213831.4686090143</v>
      </c>
      <c r="E60" s="156">
        <f>'[2]Yearly BTX'!E60</f>
        <v>1205077.7592669602</v>
      </c>
      <c r="F60" s="156">
        <f>'[2]Yearly BTX'!F60</f>
        <v>1196304.0845869861</v>
      </c>
      <c r="G60" s="156">
        <f>'[2]Yearly BTX'!G60</f>
        <v>1187511.4078897478</v>
      </c>
      <c r="H60" s="156">
        <f>'[2]Yearly BTX'!H60</f>
        <v>1178700.6794391235</v>
      </c>
      <c r="I60" s="156">
        <f>'[2]Yearly BTX'!I60</f>
        <v>1166463.2823301484</v>
      </c>
      <c r="J60" s="156">
        <f>'[2]Yearly BTX'!J60</f>
        <v>1154802.79962818</v>
      </c>
      <c r="K60" s="156">
        <f>'[2]Yearly BTX'!K60</f>
        <v>1143194.9872892974</v>
      </c>
      <c r="L60" s="156">
        <f>'[2]Yearly BTX'!L60</f>
        <v>1131639.9234190471</v>
      </c>
      <c r="M60" s="156">
        <f>'[2]Yearly BTX'!M60</f>
        <v>1120137.6813906829</v>
      </c>
      <c r="N60" s="156">
        <f>'[2]Yearly BTX'!N60</f>
        <v>1108688.3299117726</v>
      </c>
      <c r="O60" s="156">
        <f>'[2]Yearly BTX'!O60</f>
        <v>1094377.0571590783</v>
      </c>
      <c r="P60" s="156">
        <f>'[2]Yearly BTX'!P60</f>
        <v>1080195.1586592225</v>
      </c>
      <c r="Q60" s="156">
        <f>'[2]Yearly BTX'!Q60</f>
        <v>1066141.6261509988</v>
      </c>
      <c r="R60" s="156">
        <f>'[2]Yearly BTX'!R60</f>
        <v>1052215.4585311566</v>
      </c>
      <c r="S60" s="156">
        <f>'[2]Yearly BTX'!S60</f>
        <v>1038415.6618073281</v>
      </c>
      <c r="T60" s="156">
        <f>'[2]Yearly BTX'!T60</f>
        <v>1022052.5223563588</v>
      </c>
      <c r="U60" s="156">
        <f>'[2]Yearly BTX'!U60</f>
        <v>1005890.6723883844</v>
      </c>
      <c r="V60" s="156">
        <f>'[2]Yearly BTX'!V60</f>
        <v>989927.92257637216</v>
      </c>
      <c r="W60" s="156">
        <f>'[2]Yearly BTX'!W60</f>
        <v>974162.10567976278</v>
      </c>
      <c r="X60" s="156">
        <f>'[2]Yearly BTX'!X60</f>
        <v>958591.07633277797</v>
      </c>
      <c r="Y60" s="156">
        <f>'[2]Yearly BTX'!Y60</f>
        <v>941113.03626237938</v>
      </c>
      <c r="Z60" s="156">
        <f>'[2]Yearly BTX'!Z60</f>
        <v>923888.06762196671</v>
      </c>
      <c r="AA60" s="156">
        <f>'[2]Yearly BTX'!AA60</f>
        <v>906913.01104453055</v>
      </c>
      <c r="AB60" s="156">
        <f>'[2]Yearly BTX'!AB60</f>
        <v>890184.7430314084</v>
      </c>
      <c r="AC60" s="156">
        <f>'[2]Yearly BTX'!AC60</f>
        <v>873700.1755704747</v>
      </c>
      <c r="AD60" s="156">
        <f>'[2]Yearly BTX'!AD60</f>
        <v>856472.269977091</v>
      </c>
      <c r="AE60" s="156">
        <f>'[2]Yearly BTX'!AE60</f>
        <v>839514.46808200388</v>
      </c>
      <c r="AF60" s="156">
        <f>'[2]Yearly BTX'!AF60</f>
        <v>822823.17840406939</v>
      </c>
      <c r="AG60" s="156">
        <f>'[2]Yearly BTX'!AG60</f>
        <v>806394.85246389871</v>
      </c>
      <c r="AH60" s="156">
        <f>'[2]Yearly BTX'!AH60</f>
        <v>790225.98430370772</v>
      </c>
      <c r="AI60" s="156"/>
      <c r="AJ60" s="156">
        <f>'[3]Yearly BTX'!D60</f>
        <v>94898.337117036892</v>
      </c>
      <c r="AK60" s="156">
        <f>'[3]Yearly BTX'!E60</f>
        <v>94272.008092064396</v>
      </c>
      <c r="AL60" s="156">
        <f>'[3]Yearly BTX'!F60</f>
        <v>93645.679067091958</v>
      </c>
      <c r="AM60" s="156">
        <f>'[3]Yearly BTX'!G60</f>
        <v>93019.350042119506</v>
      </c>
      <c r="AN60" s="156">
        <f>'[3]Yearly BTX'!H60</f>
        <v>92393.021017147083</v>
      </c>
      <c r="AO60" s="156">
        <f>'[3]Yearly BTX'!I60</f>
        <v>91766.691992174616</v>
      </c>
      <c r="AP60" s="156">
        <f>'[3]Yearly BTX'!J60</f>
        <v>91140.362967202178</v>
      </c>
      <c r="AQ60" s="156">
        <f>'[3]Yearly BTX'!K60</f>
        <v>90514.03394222974</v>
      </c>
      <c r="AR60" s="156">
        <f>'[3]Yearly BTX'!L60</f>
        <v>89887.704917257288</v>
      </c>
      <c r="AS60" s="156">
        <f>'[3]Yearly BTX'!M60</f>
        <v>89261.37589228485</v>
      </c>
      <c r="AT60" s="156">
        <f>'[3]Yearly BTX'!N60</f>
        <v>88635.046867312412</v>
      </c>
      <c r="AU60" s="156">
        <f>'[3]Yearly BTX'!O60</f>
        <v>88008.71784233996</v>
      </c>
      <c r="AV60" s="156">
        <f>'[3]Yearly BTX'!P60</f>
        <v>87382.388817367537</v>
      </c>
      <c r="AW60" s="156">
        <f>'[3]Yearly BTX'!Q60</f>
        <v>86756.059792395085</v>
      </c>
      <c r="AX60" s="156">
        <f>'[3]Yearly BTX'!R60</f>
        <v>86129.730767422647</v>
      </c>
      <c r="AY60" s="156">
        <f>'[3]Yearly BTX'!S60</f>
        <v>85503.401742450194</v>
      </c>
      <c r="AZ60" s="156">
        <f>'[3]Yearly BTX'!T60</f>
        <v>84877.072717477742</v>
      </c>
      <c r="BA60" s="156">
        <f>'[3]Yearly BTX'!U60</f>
        <v>84250.743692505304</v>
      </c>
      <c r="BB60" s="156">
        <f>'[3]Yearly BTX'!V60</f>
        <v>83624.414667532852</v>
      </c>
      <c r="BC60" s="156">
        <f>'[3]Yearly BTX'!W60</f>
        <v>82998.085642560414</v>
      </c>
      <c r="BD60" s="156">
        <f>'[3]Yearly BTX'!X60</f>
        <v>82371.756617587991</v>
      </c>
      <c r="BE60" s="156">
        <f>'[3]Yearly BTX'!Y60</f>
        <v>81726.447925192129</v>
      </c>
      <c r="BF60" s="156">
        <f>'[3]Yearly BTX'!Z60</f>
        <v>81081.139232796282</v>
      </c>
      <c r="BG60" s="156">
        <f>'[3]Yearly BTX'!AA60</f>
        <v>80435.830540400435</v>
      </c>
      <c r="BH60" s="156">
        <f>'[3]Yearly BTX'!AB60</f>
        <v>79790.521848004588</v>
      </c>
      <c r="BI60" s="156">
        <f>'[3]Yearly BTX'!AC60</f>
        <v>79145.213155608726</v>
      </c>
      <c r="BJ60" s="156">
        <f>'[3]Yearly BTX'!AD60</f>
        <v>78499.904463212864</v>
      </c>
      <c r="BK60" s="156">
        <f>'[3]Yearly BTX'!AE60</f>
        <v>77854.595770817032</v>
      </c>
      <c r="BL60" s="156">
        <f>'[3]Yearly BTX'!AF60</f>
        <v>77209.28707842117</v>
      </c>
      <c r="BM60" s="156">
        <f>'[3]Yearly BTX'!AG60</f>
        <v>76563.978386025323</v>
      </c>
      <c r="BN60" s="156">
        <f>'[3]Yearly BTX'!AH60</f>
        <v>75918.669693629476</v>
      </c>
      <c r="BP60" s="156">
        <f t="shared" si="171"/>
        <v>1308729.8057260511</v>
      </c>
      <c r="BQ60" s="156">
        <f t="shared" si="140"/>
        <v>1299349.7673590246</v>
      </c>
      <c r="BR60" s="156">
        <f t="shared" si="141"/>
        <v>1289949.7636540781</v>
      </c>
      <c r="BS60" s="156">
        <f t="shared" si="142"/>
        <v>1280530.7579318671</v>
      </c>
      <c r="BT60" s="156">
        <f t="shared" si="143"/>
        <v>1271093.7004562705</v>
      </c>
      <c r="BU60" s="156">
        <f t="shared" si="144"/>
        <v>1258229.974322323</v>
      </c>
      <c r="BV60" s="156">
        <f t="shared" si="145"/>
        <v>1245943.1625953822</v>
      </c>
      <c r="BW60" s="156">
        <f t="shared" si="146"/>
        <v>1233709.0212315272</v>
      </c>
      <c r="BX60" s="156">
        <f t="shared" si="147"/>
        <v>1221527.6283363043</v>
      </c>
      <c r="BY60" s="156">
        <f t="shared" si="148"/>
        <v>1209399.0572829677</v>
      </c>
      <c r="BZ60" s="156">
        <f t="shared" si="149"/>
        <v>1197323.376779085</v>
      </c>
      <c r="CA60" s="156">
        <f t="shared" si="150"/>
        <v>1182385.7750014183</v>
      </c>
      <c r="CB60" s="156">
        <f t="shared" si="151"/>
        <v>1167577.5474765901</v>
      </c>
      <c r="CC60" s="156">
        <f t="shared" si="152"/>
        <v>1152897.6859433937</v>
      </c>
      <c r="CD60" s="156">
        <f t="shared" si="153"/>
        <v>1138345.1892985792</v>
      </c>
      <c r="CE60" s="156">
        <f t="shared" si="154"/>
        <v>1123919.0635497784</v>
      </c>
      <c r="CF60" s="156">
        <f t="shared" si="155"/>
        <v>1106929.5950738366</v>
      </c>
      <c r="CG60" s="156">
        <f t="shared" si="156"/>
        <v>1090141.4160808898</v>
      </c>
      <c r="CH60" s="156">
        <f t="shared" si="157"/>
        <v>1073552.3372439051</v>
      </c>
      <c r="CI60" s="156">
        <f t="shared" si="158"/>
        <v>1057160.1913223232</v>
      </c>
      <c r="CJ60" s="156">
        <f t="shared" si="159"/>
        <v>1040962.832950366</v>
      </c>
      <c r="CK60" s="156">
        <f t="shared" si="160"/>
        <v>1022839.4841875716</v>
      </c>
      <c r="CL60" s="156">
        <f t="shared" si="161"/>
        <v>1004969.206854763</v>
      </c>
      <c r="CM60" s="156">
        <f t="shared" si="162"/>
        <v>987348.84158493101</v>
      </c>
      <c r="CN60" s="156">
        <f t="shared" si="163"/>
        <v>969975.26487941295</v>
      </c>
      <c r="CO60" s="156">
        <f t="shared" si="164"/>
        <v>952845.38872608345</v>
      </c>
      <c r="CP60" s="156">
        <f t="shared" si="165"/>
        <v>934972.17444030382</v>
      </c>
      <c r="CQ60" s="156">
        <f t="shared" si="166"/>
        <v>917369.06385282089</v>
      </c>
      <c r="CR60" s="156">
        <f t="shared" si="167"/>
        <v>900032.4654824906</v>
      </c>
      <c r="CS60" s="156">
        <f t="shared" si="168"/>
        <v>882958.83084992401</v>
      </c>
      <c r="CT60" s="156">
        <f t="shared" si="169"/>
        <v>866144.65399733721</v>
      </c>
      <c r="CU60" s="156"/>
      <c r="CV60" s="156">
        <f>'[2]Yearly BTX'!AJ60</f>
        <v>1213831.4686090143</v>
      </c>
      <c r="CW60" s="156">
        <f>'[2]Yearly BTX'!AK60</f>
        <v>1209080.9368445533</v>
      </c>
      <c r="CX60" s="156">
        <f>'[2]Yearly BTX'!AL60</f>
        <v>1204305.3076902227</v>
      </c>
      <c r="CY60" s="156">
        <f>'[2]Yearly BTX'!AM60</f>
        <v>1199505.2488794522</v>
      </c>
      <c r="CZ60" s="156">
        <f>'[2]Yearly BTX'!AN60</f>
        <v>1194681.4199574024</v>
      </c>
      <c r="DA60" s="156">
        <f>'[2]Yearly BTX'!AO60</f>
        <v>1186366.7406118934</v>
      </c>
      <c r="DB60" s="156">
        <f>'[2]Yearly BTX'!AP60</f>
        <v>1178610.687417266</v>
      </c>
      <c r="DC60" s="156">
        <f>'[2]Yearly BTX'!AQ60</f>
        <v>1170881.9281640961</v>
      </c>
      <c r="DD60" s="156">
        <f>'[2]Yearly BTX'!AR60</f>
        <v>1163180.5631765039</v>
      </c>
      <c r="DE60" s="156">
        <f>'[2]Yearly BTX'!AS60</f>
        <v>1155506.6896166061</v>
      </c>
      <c r="DF60" s="156">
        <f>'[2]Yearly BTX'!AT60</f>
        <v>1147860.4015253577</v>
      </c>
      <c r="DG60" s="156">
        <f>'[2]Yearly BTX'!AU60</f>
        <v>1137212.8207722707</v>
      </c>
      <c r="DH60" s="156">
        <f>'[2]Yearly BTX'!AV60</f>
        <v>1126650.1198700229</v>
      </c>
      <c r="DI60" s="156">
        <f>'[2]Yearly BTX'!AW60</f>
        <v>1116171.6805831557</v>
      </c>
      <c r="DJ60" s="156">
        <f>'[2]Yearly BTX'!AX60</f>
        <v>1105776.8888794812</v>
      </c>
      <c r="DK60" s="156">
        <f>'[2]Yearly BTX'!AY60</f>
        <v>1095465.1349032915</v>
      </c>
      <c r="DL60" s="156">
        <f>'[2]Yearly BTX'!AZ60</f>
        <v>1082388.3599909919</v>
      </c>
      <c r="DM60" s="156">
        <f>'[2]Yearly BTX'!BA60</f>
        <v>1069452.8110693805</v>
      </c>
      <c r="DN60" s="156">
        <f>'[2]Yearly BTX'!BB60</f>
        <v>1056657.0630677892</v>
      </c>
      <c r="DO60" s="156">
        <f>'[2]Yearly BTX'!BC60</f>
        <v>1043999.7046119848</v>
      </c>
      <c r="DP60" s="156">
        <f>'[2]Yearly BTX'!BD60</f>
        <v>1031479.3378972516</v>
      </c>
      <c r="DQ60" s="156">
        <f>'[2]Yearly BTX'!BE60</f>
        <v>1016952.846662529</v>
      </c>
      <c r="DR60" s="156">
        <f>'[2]Yearly BTX'!BF60</f>
        <v>1002608.8673912539</v>
      </c>
      <c r="DS60" s="156">
        <f>'[2]Yearly BTX'!BG60</f>
        <v>988445.30392040743</v>
      </c>
      <c r="DT60" s="156">
        <f>'[2]Yearly BTX'!BH60</f>
        <v>974460.08264285012</v>
      </c>
      <c r="DU60" s="156">
        <f>'[2]Yearly BTX'!BI60</f>
        <v>960651.15227592981</v>
      </c>
      <c r="DV60" s="156">
        <f>'[2]Yearly BTX'!BJ60</f>
        <v>945929.72177353734</v>
      </c>
      <c r="DW60" s="156">
        <f>'[2]Yearly BTX'!BK60</f>
        <v>931406.71483208169</v>
      </c>
      <c r="DX60" s="156">
        <f>'[2]Yearly BTX'!BL60</f>
        <v>917079.71752311965</v>
      </c>
      <c r="DY60" s="156">
        <f>'[2]Yearly BTX'!BM60</f>
        <v>902946.34322742443</v>
      </c>
      <c r="DZ60" s="156">
        <f>'[2]Yearly BTX'!BN60</f>
        <v>889004.23234167125</v>
      </c>
      <c r="EB60" s="156">
        <f>'[3]Yearly BTX'!AJ60</f>
        <v>94898.337117036892</v>
      </c>
      <c r="EC60" s="156">
        <f>'[3]Yearly BTX'!AK60</f>
        <v>94585.172604550637</v>
      </c>
      <c r="ED60" s="156">
        <f>'[3]Yearly BTX'!AL60</f>
        <v>94272.008092064396</v>
      </c>
      <c r="EE60" s="156">
        <f>'[3]Yearly BTX'!AM60</f>
        <v>93958.84357957817</v>
      </c>
      <c r="EF60" s="156">
        <f>'[3]Yearly BTX'!AN60</f>
        <v>93645.679067091958</v>
      </c>
      <c r="EG60" s="156">
        <f>'[3]Yearly BTX'!AO60</f>
        <v>93332.514554605717</v>
      </c>
      <c r="EH60" s="156">
        <f>'[3]Yearly BTX'!AP60</f>
        <v>93019.350042119506</v>
      </c>
      <c r="EI60" s="156">
        <f>'[3]Yearly BTX'!AQ60</f>
        <v>92706.185529633294</v>
      </c>
      <c r="EJ60" s="156">
        <f>'[3]Yearly BTX'!AR60</f>
        <v>92393.021017147083</v>
      </c>
      <c r="EK60" s="156">
        <f>'[3]Yearly BTX'!AS60</f>
        <v>92079.856504660842</v>
      </c>
      <c r="EL60" s="156">
        <f>'[3]Yearly BTX'!AT60</f>
        <v>91766.691992174616</v>
      </c>
      <c r="EM60" s="156">
        <f>'[3]Yearly BTX'!AU60</f>
        <v>91453.527479688404</v>
      </c>
      <c r="EN60" s="156">
        <f>'[3]Yearly BTX'!AV60</f>
        <v>91140.362967202178</v>
      </c>
      <c r="EO60" s="156">
        <f>'[3]Yearly BTX'!AW60</f>
        <v>90827.198454715952</v>
      </c>
      <c r="EP60" s="156">
        <f>'[3]Yearly BTX'!AX60</f>
        <v>90514.03394222974</v>
      </c>
      <c r="EQ60" s="156">
        <f>'[3]Yearly BTX'!AY60</f>
        <v>90200.869429743514</v>
      </c>
      <c r="ER60" s="156">
        <f>'[3]Yearly BTX'!AZ60</f>
        <v>89887.704917257288</v>
      </c>
      <c r="ES60" s="156">
        <f>'[3]Yearly BTX'!BA60</f>
        <v>89574.540404771091</v>
      </c>
      <c r="ET60" s="156">
        <f>'[3]Yearly BTX'!BB60</f>
        <v>89261.37589228485</v>
      </c>
      <c r="EU60" s="156">
        <f>'[3]Yearly BTX'!BC60</f>
        <v>88948.211379798624</v>
      </c>
      <c r="EV60" s="156">
        <f>'[3]Yearly BTX'!BD60</f>
        <v>88635.046867312412</v>
      </c>
      <c r="EW60" s="156">
        <f>'[3]Yearly BTX'!BE60</f>
        <v>88312.392521114481</v>
      </c>
      <c r="EX60" s="156">
        <f>'[3]Yearly BTX'!BF60</f>
        <v>87989.738174916565</v>
      </c>
      <c r="EY60" s="156">
        <f>'[3]Yearly BTX'!BG60</f>
        <v>87667.08382871862</v>
      </c>
      <c r="EZ60" s="156">
        <f>'[3]Yearly BTX'!BH60</f>
        <v>87344.429482520703</v>
      </c>
      <c r="FA60" s="156">
        <f>'[3]Yearly BTX'!BI60</f>
        <v>87021.775136322773</v>
      </c>
      <c r="FB60" s="156">
        <f>'[3]Yearly BTX'!BJ60</f>
        <v>86699.120790124856</v>
      </c>
      <c r="FC60" s="156">
        <f>'[3]Yearly BTX'!BK60</f>
        <v>86376.466443926925</v>
      </c>
      <c r="FD60" s="156">
        <f>'[3]Yearly BTX'!BL60</f>
        <v>86053.812097729024</v>
      </c>
      <c r="FE60" s="156">
        <f>'[3]Yearly BTX'!BM60</f>
        <v>85731.157751531093</v>
      </c>
      <c r="FF60" s="156">
        <f>'[3]Yearly BTX'!BN60</f>
        <v>85408.503405333147</v>
      </c>
      <c r="FG60" s="156"/>
      <c r="FH60" s="156">
        <f t="shared" si="170"/>
        <v>1308729.8057260511</v>
      </c>
      <c r="FI60" s="156">
        <f t="shared" si="110"/>
        <v>1303666.1094491039</v>
      </c>
      <c r="FJ60" s="156">
        <f t="shared" si="111"/>
        <v>1298577.3157822872</v>
      </c>
      <c r="FK60" s="156">
        <f t="shared" si="112"/>
        <v>1293464.0924590304</v>
      </c>
      <c r="FL60" s="156">
        <f t="shared" si="113"/>
        <v>1288327.0990244944</v>
      </c>
      <c r="FM60" s="156">
        <f t="shared" si="114"/>
        <v>1279699.2551664992</v>
      </c>
      <c r="FN60" s="156">
        <f t="shared" si="115"/>
        <v>1271630.0374593856</v>
      </c>
      <c r="FO60" s="156">
        <f t="shared" si="116"/>
        <v>1263588.1136937293</v>
      </c>
      <c r="FP60" s="156">
        <f t="shared" si="117"/>
        <v>1255573.5841936509</v>
      </c>
      <c r="FQ60" s="156">
        <f t="shared" si="118"/>
        <v>1247586.5461212669</v>
      </c>
      <c r="FR60" s="156">
        <f t="shared" si="119"/>
        <v>1239627.0935175323</v>
      </c>
      <c r="FS60" s="156">
        <f t="shared" si="120"/>
        <v>1228666.3482519591</v>
      </c>
      <c r="FT60" s="156">
        <f t="shared" si="121"/>
        <v>1217790.4828372251</v>
      </c>
      <c r="FU60" s="156">
        <f t="shared" si="122"/>
        <v>1206998.8790378717</v>
      </c>
      <c r="FV60" s="156">
        <f t="shared" si="123"/>
        <v>1196290.9228217111</v>
      </c>
      <c r="FW60" s="156">
        <f t="shared" si="124"/>
        <v>1185666.0043330351</v>
      </c>
      <c r="FX60" s="156">
        <f t="shared" si="125"/>
        <v>1172276.0649082491</v>
      </c>
      <c r="FY60" s="156">
        <f t="shared" si="126"/>
        <v>1159027.3514741515</v>
      </c>
      <c r="FZ60" s="156">
        <f t="shared" si="127"/>
        <v>1145918.438960074</v>
      </c>
      <c r="GA60" s="156">
        <f t="shared" si="128"/>
        <v>1132947.9159917834</v>
      </c>
      <c r="GB60" s="156">
        <f t="shared" si="129"/>
        <v>1120114.384764564</v>
      </c>
      <c r="GC60" s="156">
        <f t="shared" si="130"/>
        <v>1105265.2391836436</v>
      </c>
      <c r="GD60" s="156">
        <f t="shared" si="131"/>
        <v>1090598.6055661705</v>
      </c>
      <c r="GE60" s="156">
        <f t="shared" si="132"/>
        <v>1076112.3877491259</v>
      </c>
      <c r="GF60" s="156">
        <f t="shared" si="133"/>
        <v>1061804.5121253708</v>
      </c>
      <c r="GG60" s="156">
        <f t="shared" si="134"/>
        <v>1047672.9274122526</v>
      </c>
      <c r="GH60" s="156">
        <f t="shared" si="135"/>
        <v>1032628.8425636622</v>
      </c>
      <c r="GI60" s="156">
        <f t="shared" si="136"/>
        <v>1017783.1812760086</v>
      </c>
      <c r="GJ60" s="156">
        <f t="shared" si="137"/>
        <v>1003133.5296208487</v>
      </c>
      <c r="GK60" s="156">
        <f t="shared" si="138"/>
        <v>988677.50097895553</v>
      </c>
      <c r="GL60" s="156">
        <f t="shared" si="139"/>
        <v>974412.73574700439</v>
      </c>
    </row>
    <row r="61" spans="1:194" s="13" customFormat="1" outlineLevel="2">
      <c r="B61" s="6" t="s">
        <v>62</v>
      </c>
      <c r="C61" s="7" t="s">
        <v>197</v>
      </c>
      <c r="D61" s="125">
        <f>'[2]Yearly BTX'!D61</f>
        <v>0</v>
      </c>
      <c r="E61" s="125">
        <f>'[2]Yearly BTX'!E61</f>
        <v>619.8182880041312</v>
      </c>
      <c r="F61" s="125">
        <f>'[2]Yearly BTX'!F61</f>
        <v>651.84248112759497</v>
      </c>
      <c r="G61" s="125">
        <f>'[2]Yearly BTX'!G61</f>
        <v>685.5212703884356</v>
      </c>
      <c r="H61" s="125">
        <f>'[2]Yearly BTX'!H61</f>
        <v>720.94014391643805</v>
      </c>
      <c r="I61" s="125">
        <f>'[2]Yearly BTX'!I61</f>
        <v>758.18900676232317</v>
      </c>
      <c r="J61" s="125">
        <f>'[2]Yearly BTX'!J61</f>
        <v>797.36240910710899</v>
      </c>
      <c r="K61" s="125">
        <f>'[2]Yearly BTX'!K61</f>
        <v>838.55978626237072</v>
      </c>
      <c r="L61" s="125">
        <f>'[2]Yearly BTX'!L61</f>
        <v>881.885711070605</v>
      </c>
      <c r="M61" s="125">
        <f>'[2]Yearly BTX'!M61</f>
        <v>927.4501593463865</v>
      </c>
      <c r="N61" s="125">
        <f>'[2]Yearly BTX'!N61</f>
        <v>975.36878903208719</v>
      </c>
      <c r="O61" s="125">
        <f>'[2]Yearly BTX'!O61</f>
        <v>1025.7632337767577</v>
      </c>
      <c r="P61" s="125">
        <f>'[2]Yearly BTX'!P61</f>
        <v>1078.7614116833674</v>
      </c>
      <c r="Q61" s="125">
        <f>'[2]Yearly BTX'!Q61</f>
        <v>1134.4978500081056</v>
      </c>
      <c r="R61" s="125">
        <f>'[2]Yearly BTX'!R61</f>
        <v>1193.1140266359421</v>
      </c>
      <c r="S61" s="125">
        <f>'[2]Yearly BTX'!S61</f>
        <v>1254.7587291992313</v>
      </c>
      <c r="T61" s="125">
        <f>'[2]Yearly BTX'!T61</f>
        <v>1319.588432750927</v>
      </c>
      <c r="U61" s="125">
        <f>'[2]Yearly BTX'!U61</f>
        <v>1387.767696951051</v>
      </c>
      <c r="V61" s="125">
        <f>'[2]Yearly BTX'!V61</f>
        <v>1459.4695837746376</v>
      </c>
      <c r="W61" s="125">
        <f>'[2]Yearly BTX'!W61</f>
        <v>1534.8760968014149</v>
      </c>
      <c r="X61" s="125">
        <f>'[2]Yearly BTX'!X61</f>
        <v>1614.178643202283</v>
      </c>
      <c r="Y61" s="125">
        <f>'[2]Yearly BTX'!Y61</f>
        <v>1697.5785195953056</v>
      </c>
      <c r="Z61" s="125">
        <f>'[2]Yearly BTX'!Z61</f>
        <v>1785.2874230044281</v>
      </c>
      <c r="AA61" s="125">
        <f>'[2]Yearly BTX'!AA61</f>
        <v>1877.5279882179548</v>
      </c>
      <c r="AB61" s="125">
        <f>'[2]Yearly BTX'!AB61</f>
        <v>1974.5343529107563</v>
      </c>
      <c r="AC61" s="125">
        <f>'[2]Yearly BTX'!AC61</f>
        <v>2076.5527519646826</v>
      </c>
      <c r="AD61" s="125">
        <f>'[2]Yearly BTX'!AD61</f>
        <v>2183.8421424957478</v>
      </c>
      <c r="AE61" s="125">
        <f>'[2]Yearly BTX'!AE61</f>
        <v>2296.6748611747053</v>
      </c>
      <c r="AF61" s="125">
        <f>'[2]Yearly BTX'!AF61</f>
        <v>2415.337315509335</v>
      </c>
      <c r="AG61" s="125">
        <f>'[2]Yearly BTX'!AG61</f>
        <v>2540.1307108433839</v>
      </c>
      <c r="AH61" s="125">
        <f>'[2]Yearly BTX'!AH61</f>
        <v>2671.3718149173355</v>
      </c>
      <c r="AI61" s="201"/>
      <c r="AJ61" s="125">
        <f>'[3]Yearly BTX'!D61</f>
        <v>0</v>
      </c>
      <c r="AK61" s="125">
        <f>'[3]Yearly BTX'!E61</f>
        <v>16.726765302995585</v>
      </c>
      <c r="AL61" s="125">
        <f>'[3]Yearly BTX'!F61</f>
        <v>17.590988209549149</v>
      </c>
      <c r="AM61" s="125">
        <f>'[3]Yearly BTX'!G61</f>
        <v>18.499862979070912</v>
      </c>
      <c r="AN61" s="125">
        <f>'[3]Yearly BTX'!H61</f>
        <v>19.455696642364551</v>
      </c>
      <c r="AO61" s="125">
        <f>'[3]Yearly BTX'!I61</f>
        <v>20.460915427749018</v>
      </c>
      <c r="AP61" s="125">
        <f>'[3]Yearly BTX'!J61</f>
        <v>21.518070919644863</v>
      </c>
      <c r="AQ61" s="125">
        <f>'[3]Yearly BTX'!K61</f>
        <v>22.629846535356386</v>
      </c>
      <c r="AR61" s="125">
        <f>'[3]Yearly BTX'!L61</f>
        <v>23.799064336489966</v>
      </c>
      <c r="AS61" s="125">
        <f>'[3]Yearly BTX'!M61</f>
        <v>25.028692192298564</v>
      </c>
      <c r="AT61" s="125">
        <f>'[3]Yearly BTX'!N61</f>
        <v>26.321851313135173</v>
      </c>
      <c r="AU61" s="125">
        <f>'[3]Yearly BTX'!O61</f>
        <v>27.681824173137755</v>
      </c>
      <c r="AV61" s="125">
        <f>'[3]Yearly BTX'!P61</f>
        <v>29.112062842256151</v>
      </c>
      <c r="AW61" s="125">
        <f>'[3]Yearly BTX'!Q61</f>
        <v>30.616197748770183</v>
      </c>
      <c r="AX61" s="125">
        <f>'[3]Yearly BTX'!R61</f>
        <v>32.198046894541463</v>
      </c>
      <c r="AY61" s="125">
        <f>'[3]Yearly BTX'!S61</f>
        <v>33.861625546390208</v>
      </c>
      <c r="AZ61" s="125">
        <f>'[3]Yearly BTX'!T61</f>
        <v>35.611156428197248</v>
      </c>
      <c r="BA61" s="125">
        <f>'[3]Yearly BTX'!U61</f>
        <v>37.451080439601697</v>
      </c>
      <c r="BB61" s="125">
        <f>'[3]Yearly BTX'!V61</f>
        <v>39.386067928502783</v>
      </c>
      <c r="BC61" s="125">
        <f>'[3]Yearly BTX'!W61</f>
        <v>41.421030545978468</v>
      </c>
      <c r="BD61" s="125">
        <f>'[3]Yearly BTX'!X61</f>
        <v>43.561133713712678</v>
      </c>
      <c r="BE61" s="125">
        <f>'[3]Yearly BTX'!Y61</f>
        <v>45.811809735578677</v>
      </c>
      <c r="BF61" s="125">
        <f>'[3]Yearly BTX'!Z61</f>
        <v>48.178771586658684</v>
      </c>
      <c r="BG61" s="125">
        <f>'[3]Yearly BTX'!AA61</f>
        <v>50.668027414702337</v>
      </c>
      <c r="BH61" s="125">
        <f>'[3]Yearly BTX'!AB61</f>
        <v>53.285895790832718</v>
      </c>
      <c r="BI61" s="125">
        <f>'[3]Yearly BTX'!AC61</f>
        <v>56.039021748211695</v>
      </c>
      <c r="BJ61" s="125">
        <f>'[3]Yearly BTX'!AD61</f>
        <v>58.934393649375416</v>
      </c>
      <c r="BK61" s="125">
        <f>'[3]Yearly BTX'!AE61</f>
        <v>61.979360925057456</v>
      </c>
      <c r="BL61" s="125">
        <f>'[3]Yearly BTX'!AF61</f>
        <v>65.181652729521858</v>
      </c>
      <c r="BM61" s="125">
        <f>'[3]Yearly BTX'!AG61</f>
        <v>68.549397559765822</v>
      </c>
      <c r="BN61" s="125">
        <f>'[3]Yearly BTX'!AH61</f>
        <v>72.09114388838718</v>
      </c>
      <c r="BP61" s="125">
        <f t="shared" si="171"/>
        <v>0</v>
      </c>
      <c r="BQ61" s="125">
        <f t="shared" si="140"/>
        <v>636.54505330712675</v>
      </c>
      <c r="BR61" s="125">
        <f t="shared" si="141"/>
        <v>669.43346933714406</v>
      </c>
      <c r="BS61" s="125">
        <f t="shared" si="142"/>
        <v>704.02113336750654</v>
      </c>
      <c r="BT61" s="125">
        <f t="shared" si="143"/>
        <v>740.39584055880255</v>
      </c>
      <c r="BU61" s="125">
        <f t="shared" si="144"/>
        <v>778.64992219007217</v>
      </c>
      <c r="BV61" s="125">
        <f t="shared" si="145"/>
        <v>818.88048002675384</v>
      </c>
      <c r="BW61" s="125">
        <f t="shared" si="146"/>
        <v>861.18963279772709</v>
      </c>
      <c r="BX61" s="125">
        <f t="shared" si="147"/>
        <v>905.684775407095</v>
      </c>
      <c r="BY61" s="125">
        <f t="shared" si="148"/>
        <v>952.47885153868503</v>
      </c>
      <c r="BZ61" s="125">
        <f t="shared" si="149"/>
        <v>1001.6906403452224</v>
      </c>
      <c r="CA61" s="125">
        <f t="shared" si="150"/>
        <v>1053.4450579498955</v>
      </c>
      <c r="CB61" s="125">
        <f t="shared" si="151"/>
        <v>1107.8734745256236</v>
      </c>
      <c r="CC61" s="125">
        <f t="shared" si="152"/>
        <v>1165.1140477568758</v>
      </c>
      <c r="CD61" s="125">
        <f t="shared" si="153"/>
        <v>1225.3120735304835</v>
      </c>
      <c r="CE61" s="125">
        <f t="shared" si="154"/>
        <v>1288.6203547456216</v>
      </c>
      <c r="CF61" s="125">
        <f t="shared" si="155"/>
        <v>1355.1995891791244</v>
      </c>
      <c r="CG61" s="125">
        <f t="shared" si="156"/>
        <v>1425.2187773906526</v>
      </c>
      <c r="CH61" s="125">
        <f t="shared" si="157"/>
        <v>1498.8556517031404</v>
      </c>
      <c r="CI61" s="125">
        <f t="shared" si="158"/>
        <v>1576.2971273473934</v>
      </c>
      <c r="CJ61" s="125">
        <f t="shared" si="159"/>
        <v>1657.7397769159957</v>
      </c>
      <c r="CK61" s="125">
        <f t="shared" si="160"/>
        <v>1743.3903293308842</v>
      </c>
      <c r="CL61" s="125">
        <f t="shared" si="161"/>
        <v>1833.4661945910868</v>
      </c>
      <c r="CM61" s="125">
        <f t="shared" si="162"/>
        <v>1928.196015632657</v>
      </c>
      <c r="CN61" s="125">
        <f t="shared" si="163"/>
        <v>2027.820248701589</v>
      </c>
      <c r="CO61" s="125">
        <f t="shared" si="164"/>
        <v>2132.5917737128943</v>
      </c>
      <c r="CP61" s="125">
        <f t="shared" si="165"/>
        <v>2242.7765361451234</v>
      </c>
      <c r="CQ61" s="125">
        <f t="shared" si="166"/>
        <v>2358.6542220997626</v>
      </c>
      <c r="CR61" s="125">
        <f t="shared" si="167"/>
        <v>2480.5189682388568</v>
      </c>
      <c r="CS61" s="125">
        <f t="shared" si="168"/>
        <v>2608.6801084031499</v>
      </c>
      <c r="CT61" s="125">
        <f t="shared" si="169"/>
        <v>2743.4629588057228</v>
      </c>
      <c r="CU61" s="201"/>
      <c r="CV61" s="125">
        <f>'[2]Yearly BTX'!AJ61</f>
        <v>0</v>
      </c>
      <c r="CW61" s="125">
        <f>'[2]Yearly BTX'!AK61</f>
        <v>619.8182880041312</v>
      </c>
      <c r="CX61" s="125">
        <f>'[2]Yearly BTX'!AL61</f>
        <v>651.84248112759497</v>
      </c>
      <c r="CY61" s="125">
        <f>'[2]Yearly BTX'!AM61</f>
        <v>685.5212703884356</v>
      </c>
      <c r="CZ61" s="125">
        <f>'[2]Yearly BTX'!AN61</f>
        <v>720.94014391643805</v>
      </c>
      <c r="DA61" s="125">
        <f>'[2]Yearly BTX'!AO61</f>
        <v>758.18900676232317</v>
      </c>
      <c r="DB61" s="125">
        <f>'[2]Yearly BTX'!AP61</f>
        <v>797.36240910710899</v>
      </c>
      <c r="DC61" s="125">
        <f>'[2]Yearly BTX'!AQ61</f>
        <v>838.55978626237072</v>
      </c>
      <c r="DD61" s="125">
        <f>'[2]Yearly BTX'!AR61</f>
        <v>881.885711070605</v>
      </c>
      <c r="DE61" s="125">
        <f>'[2]Yearly BTX'!AS61</f>
        <v>927.4501593463865</v>
      </c>
      <c r="DF61" s="125">
        <f>'[2]Yearly BTX'!AT61</f>
        <v>975.36878903208719</v>
      </c>
      <c r="DG61" s="125">
        <f>'[2]Yearly BTX'!AU61</f>
        <v>1025.7632337767577</v>
      </c>
      <c r="DH61" s="125">
        <f>'[2]Yearly BTX'!AV61</f>
        <v>1078.7614116833674</v>
      </c>
      <c r="DI61" s="125">
        <f>'[2]Yearly BTX'!AW61</f>
        <v>1134.4978500081056</v>
      </c>
      <c r="DJ61" s="125">
        <f>'[2]Yearly BTX'!AX61</f>
        <v>1193.1140266359421</v>
      </c>
      <c r="DK61" s="125">
        <f>'[2]Yearly BTX'!AY61</f>
        <v>1254.7587291992313</v>
      </c>
      <c r="DL61" s="125">
        <f>'[2]Yearly BTX'!AZ61</f>
        <v>1319.588432750927</v>
      </c>
      <c r="DM61" s="125">
        <f>'[2]Yearly BTX'!BA61</f>
        <v>1387.767696951051</v>
      </c>
      <c r="DN61" s="125">
        <f>'[2]Yearly BTX'!BB61</f>
        <v>1459.4695837746376</v>
      </c>
      <c r="DO61" s="125">
        <f>'[2]Yearly BTX'!BC61</f>
        <v>1534.8760968014149</v>
      </c>
      <c r="DP61" s="125">
        <f>'[2]Yearly BTX'!BD61</f>
        <v>1614.178643202283</v>
      </c>
      <c r="DQ61" s="125">
        <f>'[2]Yearly BTX'!BE61</f>
        <v>1697.5785195953056</v>
      </c>
      <c r="DR61" s="125">
        <f>'[2]Yearly BTX'!BF61</f>
        <v>1785.2874230044281</v>
      </c>
      <c r="DS61" s="125">
        <f>'[2]Yearly BTX'!BG61</f>
        <v>1877.5279882179548</v>
      </c>
      <c r="DT61" s="125">
        <f>'[2]Yearly BTX'!BH61</f>
        <v>1974.5343529107563</v>
      </c>
      <c r="DU61" s="125">
        <f>'[2]Yearly BTX'!BI61</f>
        <v>2076.5527519646826</v>
      </c>
      <c r="DV61" s="125">
        <f>'[2]Yearly BTX'!BJ61</f>
        <v>2183.8421424957478</v>
      </c>
      <c r="DW61" s="125">
        <f>'[2]Yearly BTX'!BK61</f>
        <v>2296.6748611747053</v>
      </c>
      <c r="DX61" s="125">
        <f>'[2]Yearly BTX'!BL61</f>
        <v>2415.337315509335</v>
      </c>
      <c r="DY61" s="125">
        <f>'[2]Yearly BTX'!BM61</f>
        <v>2540.1307108433839</v>
      </c>
      <c r="DZ61" s="125">
        <f>'[2]Yearly BTX'!BN61</f>
        <v>2671.3718149173355</v>
      </c>
      <c r="EB61" s="125">
        <f>'[3]Yearly BTX'!AJ61</f>
        <v>0</v>
      </c>
      <c r="EC61" s="125">
        <f>'[3]Yearly BTX'!AK61</f>
        <v>16.726765302995585</v>
      </c>
      <c r="ED61" s="125">
        <f>'[3]Yearly BTX'!AL61</f>
        <v>17.590988209549149</v>
      </c>
      <c r="EE61" s="125">
        <f>'[3]Yearly BTX'!AM61</f>
        <v>18.499862979070912</v>
      </c>
      <c r="EF61" s="125">
        <f>'[3]Yearly BTX'!AN61</f>
        <v>19.455696642364551</v>
      </c>
      <c r="EG61" s="125">
        <f>'[3]Yearly BTX'!AO61</f>
        <v>20.460915427749018</v>
      </c>
      <c r="EH61" s="125">
        <f>'[3]Yearly BTX'!AP61</f>
        <v>21.518070919644863</v>
      </c>
      <c r="EI61" s="125">
        <f>'[3]Yearly BTX'!AQ61</f>
        <v>22.629846535356386</v>
      </c>
      <c r="EJ61" s="125">
        <f>'[3]Yearly BTX'!AR61</f>
        <v>23.799064336489966</v>
      </c>
      <c r="EK61" s="125">
        <f>'[3]Yearly BTX'!AS61</f>
        <v>25.028692192298564</v>
      </c>
      <c r="EL61" s="125">
        <f>'[3]Yearly BTX'!AT61</f>
        <v>26.321851313135173</v>
      </c>
      <c r="EM61" s="125">
        <f>'[3]Yearly BTX'!AU61</f>
        <v>27.681824173137755</v>
      </c>
      <c r="EN61" s="125">
        <f>'[3]Yearly BTX'!AV61</f>
        <v>29.112062842256151</v>
      </c>
      <c r="EO61" s="125">
        <f>'[3]Yearly BTX'!AW61</f>
        <v>30.616197748770183</v>
      </c>
      <c r="EP61" s="125">
        <f>'[3]Yearly BTX'!AX61</f>
        <v>32.198046894541463</v>
      </c>
      <c r="EQ61" s="125">
        <f>'[3]Yearly BTX'!AY61</f>
        <v>33.861625546390208</v>
      </c>
      <c r="ER61" s="125">
        <f>'[3]Yearly BTX'!AZ61</f>
        <v>35.611156428197248</v>
      </c>
      <c r="ES61" s="125">
        <f>'[3]Yearly BTX'!BA61</f>
        <v>37.451080439601697</v>
      </c>
      <c r="ET61" s="125">
        <f>'[3]Yearly BTX'!BB61</f>
        <v>39.386067928502783</v>
      </c>
      <c r="EU61" s="125">
        <f>'[3]Yearly BTX'!BC61</f>
        <v>41.421030545978468</v>
      </c>
      <c r="EV61" s="125">
        <f>'[3]Yearly BTX'!BD61</f>
        <v>43.561133713712678</v>
      </c>
      <c r="EW61" s="125">
        <f>'[3]Yearly BTX'!BE61</f>
        <v>45.811809735578677</v>
      </c>
      <c r="EX61" s="125">
        <f>'[3]Yearly BTX'!BF61</f>
        <v>48.178771586658684</v>
      </c>
      <c r="EY61" s="125">
        <f>'[3]Yearly BTX'!BG61</f>
        <v>50.668027414702337</v>
      </c>
      <c r="EZ61" s="125">
        <f>'[3]Yearly BTX'!BH61</f>
        <v>53.285895790832718</v>
      </c>
      <c r="FA61" s="125">
        <f>'[3]Yearly BTX'!BI61</f>
        <v>56.039021748211695</v>
      </c>
      <c r="FB61" s="125">
        <f>'[3]Yearly BTX'!BJ61</f>
        <v>58.934393649375416</v>
      </c>
      <c r="FC61" s="125">
        <f>'[3]Yearly BTX'!BK61</f>
        <v>61.979360925057456</v>
      </c>
      <c r="FD61" s="125">
        <f>'[3]Yearly BTX'!BL61</f>
        <v>65.181652729521858</v>
      </c>
      <c r="FE61" s="125">
        <f>'[3]Yearly BTX'!BM61</f>
        <v>68.549397559765822</v>
      </c>
      <c r="FF61" s="125">
        <f>'[3]Yearly BTX'!BN61</f>
        <v>72.09114388838718</v>
      </c>
      <c r="FG61" s="201"/>
      <c r="FH61" s="125">
        <f t="shared" si="170"/>
        <v>0</v>
      </c>
      <c r="FI61" s="125">
        <f t="shared" si="110"/>
        <v>636.54505330712675</v>
      </c>
      <c r="FJ61" s="125">
        <f t="shared" si="111"/>
        <v>669.43346933714406</v>
      </c>
      <c r="FK61" s="125">
        <f t="shared" si="112"/>
        <v>704.02113336750654</v>
      </c>
      <c r="FL61" s="125">
        <f t="shared" si="113"/>
        <v>740.39584055880255</v>
      </c>
      <c r="FM61" s="125">
        <f t="shared" si="114"/>
        <v>778.64992219007217</v>
      </c>
      <c r="FN61" s="125">
        <f t="shared" si="115"/>
        <v>818.88048002675384</v>
      </c>
      <c r="FO61" s="125">
        <f t="shared" si="116"/>
        <v>861.18963279772709</v>
      </c>
      <c r="FP61" s="125">
        <f t="shared" si="117"/>
        <v>905.684775407095</v>
      </c>
      <c r="FQ61" s="125">
        <f t="shared" si="118"/>
        <v>952.47885153868503</v>
      </c>
      <c r="FR61" s="125">
        <f t="shared" si="119"/>
        <v>1001.6906403452224</v>
      </c>
      <c r="FS61" s="125">
        <f t="shared" si="120"/>
        <v>1053.4450579498955</v>
      </c>
      <c r="FT61" s="125">
        <f t="shared" si="121"/>
        <v>1107.8734745256236</v>
      </c>
      <c r="FU61" s="125">
        <f t="shared" si="122"/>
        <v>1165.1140477568758</v>
      </c>
      <c r="FV61" s="125">
        <f t="shared" si="123"/>
        <v>1225.3120735304835</v>
      </c>
      <c r="FW61" s="125">
        <f t="shared" si="124"/>
        <v>1288.6203547456216</v>
      </c>
      <c r="FX61" s="125">
        <f t="shared" si="125"/>
        <v>1355.1995891791244</v>
      </c>
      <c r="FY61" s="125">
        <f t="shared" si="126"/>
        <v>1425.2187773906526</v>
      </c>
      <c r="FZ61" s="125">
        <f t="shared" si="127"/>
        <v>1498.8556517031404</v>
      </c>
      <c r="GA61" s="125">
        <f t="shared" si="128"/>
        <v>1576.2971273473934</v>
      </c>
      <c r="GB61" s="125">
        <f t="shared" si="129"/>
        <v>1657.7397769159957</v>
      </c>
      <c r="GC61" s="125">
        <f t="shared" si="130"/>
        <v>1743.3903293308842</v>
      </c>
      <c r="GD61" s="125">
        <f t="shared" si="131"/>
        <v>1833.4661945910868</v>
      </c>
      <c r="GE61" s="125">
        <f t="shared" si="132"/>
        <v>1928.196015632657</v>
      </c>
      <c r="GF61" s="125">
        <f t="shared" si="133"/>
        <v>2027.820248701589</v>
      </c>
      <c r="GG61" s="125">
        <f t="shared" si="134"/>
        <v>2132.5917737128943</v>
      </c>
      <c r="GH61" s="125">
        <f t="shared" si="135"/>
        <v>2242.7765361451234</v>
      </c>
      <c r="GI61" s="125">
        <f t="shared" si="136"/>
        <v>2358.6542220997626</v>
      </c>
      <c r="GJ61" s="125">
        <f t="shared" si="137"/>
        <v>2480.5189682388568</v>
      </c>
      <c r="GK61" s="125">
        <f t="shared" si="138"/>
        <v>2608.6801084031499</v>
      </c>
      <c r="GL61" s="125">
        <f t="shared" si="139"/>
        <v>2743.4629588057228</v>
      </c>
    </row>
    <row r="62" spans="1:194" outlineLevel="2">
      <c r="B62" s="1" t="s">
        <v>63</v>
      </c>
      <c r="C62" s="5" t="s">
        <v>197</v>
      </c>
      <c r="D62" s="124">
        <f>'[2]Yearly BTX'!D62</f>
        <v>0</v>
      </c>
      <c r="E62" s="124">
        <f>'[2]Yearly BTX'!E62</f>
        <v>0</v>
      </c>
      <c r="F62" s="124">
        <f>'[2]Yearly BTX'!F62</f>
        <v>0</v>
      </c>
      <c r="G62" s="124">
        <f>'[2]Yearly BTX'!G62</f>
        <v>0</v>
      </c>
      <c r="H62" s="124">
        <f>'[2]Yearly BTX'!H62</f>
        <v>0</v>
      </c>
      <c r="I62" s="124">
        <f>'[2]Yearly BTX'!I62</f>
        <v>0</v>
      </c>
      <c r="J62" s="124">
        <f>'[2]Yearly BTX'!J62</f>
        <v>0</v>
      </c>
      <c r="K62" s="124">
        <f>'[2]Yearly BTX'!K62</f>
        <v>0</v>
      </c>
      <c r="L62" s="124">
        <f>'[2]Yearly BTX'!L62</f>
        <v>0</v>
      </c>
      <c r="M62" s="124">
        <f>'[2]Yearly BTX'!M62</f>
        <v>0</v>
      </c>
      <c r="N62" s="124">
        <f>'[2]Yearly BTX'!N62</f>
        <v>0</v>
      </c>
      <c r="O62" s="124">
        <f>'[2]Yearly BTX'!O62</f>
        <v>0</v>
      </c>
      <c r="P62" s="124">
        <f>'[2]Yearly BTX'!P62</f>
        <v>0</v>
      </c>
      <c r="Q62" s="124">
        <f>'[2]Yearly BTX'!Q62</f>
        <v>0</v>
      </c>
      <c r="R62" s="124">
        <f>'[2]Yearly BTX'!R62</f>
        <v>0</v>
      </c>
      <c r="S62" s="124">
        <f>'[2]Yearly BTX'!S62</f>
        <v>0</v>
      </c>
      <c r="T62" s="124">
        <f>'[2]Yearly BTX'!T62</f>
        <v>0</v>
      </c>
      <c r="U62" s="124">
        <f>'[2]Yearly BTX'!U62</f>
        <v>0</v>
      </c>
      <c r="V62" s="124">
        <f>'[2]Yearly BTX'!V62</f>
        <v>0</v>
      </c>
      <c r="W62" s="124">
        <f>'[2]Yearly BTX'!W62</f>
        <v>0</v>
      </c>
      <c r="X62" s="124">
        <f>'[2]Yearly BTX'!X62</f>
        <v>0</v>
      </c>
      <c r="Y62" s="124">
        <f>'[2]Yearly BTX'!Y62</f>
        <v>0</v>
      </c>
      <c r="Z62" s="124">
        <f>'[2]Yearly BTX'!Z62</f>
        <v>0</v>
      </c>
      <c r="AA62" s="124">
        <f>'[2]Yearly BTX'!AA62</f>
        <v>0</v>
      </c>
      <c r="AB62" s="124">
        <f>'[2]Yearly BTX'!AB62</f>
        <v>0</v>
      </c>
      <c r="AC62" s="124">
        <f>'[2]Yearly BTX'!AC62</f>
        <v>0</v>
      </c>
      <c r="AD62" s="124">
        <f>'[2]Yearly BTX'!AD62</f>
        <v>0</v>
      </c>
      <c r="AE62" s="124">
        <f>'[2]Yearly BTX'!AE62</f>
        <v>0</v>
      </c>
      <c r="AF62" s="124">
        <f>'[2]Yearly BTX'!AF62</f>
        <v>0</v>
      </c>
      <c r="AG62" s="124">
        <f>'[2]Yearly BTX'!AG62</f>
        <v>0</v>
      </c>
      <c r="AH62" s="124">
        <f>'[2]Yearly BTX'!AH62</f>
        <v>0</v>
      </c>
      <c r="AI62" s="187"/>
      <c r="AJ62" s="124">
        <f>'[3]Yearly BTX'!D62</f>
        <v>0</v>
      </c>
      <c r="AK62" s="124">
        <f>'[3]Yearly BTX'!E62</f>
        <v>0</v>
      </c>
      <c r="AL62" s="124">
        <f>'[3]Yearly BTX'!F62</f>
        <v>0</v>
      </c>
      <c r="AM62" s="124">
        <f>'[3]Yearly BTX'!G62</f>
        <v>0</v>
      </c>
      <c r="AN62" s="124">
        <f>'[3]Yearly BTX'!H62</f>
        <v>0</v>
      </c>
      <c r="AO62" s="124">
        <f>'[3]Yearly BTX'!I62</f>
        <v>0</v>
      </c>
      <c r="AP62" s="124">
        <f>'[3]Yearly BTX'!J62</f>
        <v>0</v>
      </c>
      <c r="AQ62" s="124">
        <f>'[3]Yearly BTX'!K62</f>
        <v>0</v>
      </c>
      <c r="AR62" s="124">
        <f>'[3]Yearly BTX'!L62</f>
        <v>0</v>
      </c>
      <c r="AS62" s="124">
        <f>'[3]Yearly BTX'!M62</f>
        <v>0</v>
      </c>
      <c r="AT62" s="124">
        <f>'[3]Yearly BTX'!N62</f>
        <v>0</v>
      </c>
      <c r="AU62" s="124">
        <f>'[3]Yearly BTX'!O62</f>
        <v>0</v>
      </c>
      <c r="AV62" s="124">
        <f>'[3]Yearly BTX'!P62</f>
        <v>0</v>
      </c>
      <c r="AW62" s="124">
        <f>'[3]Yearly BTX'!Q62</f>
        <v>0</v>
      </c>
      <c r="AX62" s="124">
        <f>'[3]Yearly BTX'!R62</f>
        <v>0</v>
      </c>
      <c r="AY62" s="124">
        <f>'[3]Yearly BTX'!S62</f>
        <v>0</v>
      </c>
      <c r="AZ62" s="124">
        <f>'[3]Yearly BTX'!T62</f>
        <v>0</v>
      </c>
      <c r="BA62" s="124">
        <f>'[3]Yearly BTX'!U62</f>
        <v>0</v>
      </c>
      <c r="BB62" s="124">
        <f>'[3]Yearly BTX'!V62</f>
        <v>0</v>
      </c>
      <c r="BC62" s="124">
        <f>'[3]Yearly BTX'!W62</f>
        <v>0</v>
      </c>
      <c r="BD62" s="124">
        <f>'[3]Yearly BTX'!X62</f>
        <v>0</v>
      </c>
      <c r="BE62" s="124">
        <f>'[3]Yearly BTX'!Y62</f>
        <v>0</v>
      </c>
      <c r="BF62" s="124">
        <f>'[3]Yearly BTX'!Z62</f>
        <v>0</v>
      </c>
      <c r="BG62" s="124">
        <f>'[3]Yearly BTX'!AA62</f>
        <v>0</v>
      </c>
      <c r="BH62" s="124">
        <f>'[3]Yearly BTX'!AB62</f>
        <v>0</v>
      </c>
      <c r="BI62" s="124">
        <f>'[3]Yearly BTX'!AC62</f>
        <v>0</v>
      </c>
      <c r="BJ62" s="124">
        <f>'[3]Yearly BTX'!AD62</f>
        <v>0</v>
      </c>
      <c r="BK62" s="124">
        <f>'[3]Yearly BTX'!AE62</f>
        <v>0</v>
      </c>
      <c r="BL62" s="124">
        <f>'[3]Yearly BTX'!AF62</f>
        <v>0</v>
      </c>
      <c r="BM62" s="124">
        <f>'[3]Yearly BTX'!AG62</f>
        <v>0</v>
      </c>
      <c r="BN62" s="124">
        <f>'[3]Yearly BTX'!AH62</f>
        <v>0</v>
      </c>
      <c r="BP62" s="124">
        <f t="shared" si="171"/>
        <v>0</v>
      </c>
      <c r="BQ62" s="124">
        <f t="shared" si="140"/>
        <v>0</v>
      </c>
      <c r="BR62" s="124">
        <f t="shared" si="141"/>
        <v>0</v>
      </c>
      <c r="BS62" s="124">
        <f t="shared" si="142"/>
        <v>0</v>
      </c>
      <c r="BT62" s="124">
        <f t="shared" si="143"/>
        <v>0</v>
      </c>
      <c r="BU62" s="124">
        <f t="shared" si="144"/>
        <v>0</v>
      </c>
      <c r="BV62" s="124">
        <f t="shared" si="145"/>
        <v>0</v>
      </c>
      <c r="BW62" s="124">
        <f t="shared" si="146"/>
        <v>0</v>
      </c>
      <c r="BX62" s="124">
        <f t="shared" si="147"/>
        <v>0</v>
      </c>
      <c r="BY62" s="124">
        <f t="shared" si="148"/>
        <v>0</v>
      </c>
      <c r="BZ62" s="124">
        <f t="shared" si="149"/>
        <v>0</v>
      </c>
      <c r="CA62" s="124">
        <f t="shared" si="150"/>
        <v>0</v>
      </c>
      <c r="CB62" s="124">
        <f t="shared" si="151"/>
        <v>0</v>
      </c>
      <c r="CC62" s="124">
        <f t="shared" si="152"/>
        <v>0</v>
      </c>
      <c r="CD62" s="124">
        <f t="shared" si="153"/>
        <v>0</v>
      </c>
      <c r="CE62" s="124">
        <f t="shared" si="154"/>
        <v>0</v>
      </c>
      <c r="CF62" s="124">
        <f t="shared" si="155"/>
        <v>0</v>
      </c>
      <c r="CG62" s="124">
        <f t="shared" si="156"/>
        <v>0</v>
      </c>
      <c r="CH62" s="124">
        <f t="shared" si="157"/>
        <v>0</v>
      </c>
      <c r="CI62" s="124">
        <f t="shared" si="158"/>
        <v>0</v>
      </c>
      <c r="CJ62" s="124">
        <f t="shared" si="159"/>
        <v>0</v>
      </c>
      <c r="CK62" s="124">
        <f t="shared" si="160"/>
        <v>0</v>
      </c>
      <c r="CL62" s="124">
        <f t="shared" si="161"/>
        <v>0</v>
      </c>
      <c r="CM62" s="124">
        <f t="shared" si="162"/>
        <v>0</v>
      </c>
      <c r="CN62" s="124">
        <f t="shared" si="163"/>
        <v>0</v>
      </c>
      <c r="CO62" s="124">
        <f t="shared" si="164"/>
        <v>0</v>
      </c>
      <c r="CP62" s="124">
        <f t="shared" si="165"/>
        <v>0</v>
      </c>
      <c r="CQ62" s="124">
        <f t="shared" si="166"/>
        <v>0</v>
      </c>
      <c r="CR62" s="124">
        <f t="shared" si="167"/>
        <v>0</v>
      </c>
      <c r="CS62" s="124">
        <f t="shared" si="168"/>
        <v>0</v>
      </c>
      <c r="CT62" s="124">
        <f t="shared" si="169"/>
        <v>0</v>
      </c>
      <c r="CU62" s="187"/>
      <c r="CV62" s="124">
        <f>'[2]Yearly BTX'!AJ62</f>
        <v>0</v>
      </c>
      <c r="CW62" s="124">
        <f>'[2]Yearly BTX'!AK62</f>
        <v>0</v>
      </c>
      <c r="CX62" s="124">
        <f>'[2]Yearly BTX'!AL62</f>
        <v>0</v>
      </c>
      <c r="CY62" s="124">
        <f>'[2]Yearly BTX'!AM62</f>
        <v>0</v>
      </c>
      <c r="CZ62" s="124">
        <f>'[2]Yearly BTX'!AN62</f>
        <v>0</v>
      </c>
      <c r="DA62" s="124">
        <f>'[2]Yearly BTX'!AO62</f>
        <v>0</v>
      </c>
      <c r="DB62" s="124">
        <f>'[2]Yearly BTX'!AP62</f>
        <v>0</v>
      </c>
      <c r="DC62" s="124">
        <f>'[2]Yearly BTX'!AQ62</f>
        <v>0</v>
      </c>
      <c r="DD62" s="124">
        <f>'[2]Yearly BTX'!AR62</f>
        <v>0</v>
      </c>
      <c r="DE62" s="124">
        <f>'[2]Yearly BTX'!AS62</f>
        <v>0</v>
      </c>
      <c r="DF62" s="124">
        <f>'[2]Yearly BTX'!AT62</f>
        <v>0</v>
      </c>
      <c r="DG62" s="124">
        <f>'[2]Yearly BTX'!AU62</f>
        <v>0</v>
      </c>
      <c r="DH62" s="124">
        <f>'[2]Yearly BTX'!AV62</f>
        <v>0</v>
      </c>
      <c r="DI62" s="124">
        <f>'[2]Yearly BTX'!AW62</f>
        <v>0</v>
      </c>
      <c r="DJ62" s="124">
        <f>'[2]Yearly BTX'!AX62</f>
        <v>0</v>
      </c>
      <c r="DK62" s="124">
        <f>'[2]Yearly BTX'!AY62</f>
        <v>0</v>
      </c>
      <c r="DL62" s="124">
        <f>'[2]Yearly BTX'!AZ62</f>
        <v>0</v>
      </c>
      <c r="DM62" s="124">
        <f>'[2]Yearly BTX'!BA62</f>
        <v>0</v>
      </c>
      <c r="DN62" s="124">
        <f>'[2]Yearly BTX'!BB62</f>
        <v>0</v>
      </c>
      <c r="DO62" s="124">
        <f>'[2]Yearly BTX'!BC62</f>
        <v>0</v>
      </c>
      <c r="DP62" s="124">
        <f>'[2]Yearly BTX'!BD62</f>
        <v>0</v>
      </c>
      <c r="DQ62" s="124">
        <f>'[2]Yearly BTX'!BE62</f>
        <v>0</v>
      </c>
      <c r="DR62" s="124">
        <f>'[2]Yearly BTX'!BF62</f>
        <v>0</v>
      </c>
      <c r="DS62" s="124">
        <f>'[2]Yearly BTX'!BG62</f>
        <v>0</v>
      </c>
      <c r="DT62" s="124">
        <f>'[2]Yearly BTX'!BH62</f>
        <v>0</v>
      </c>
      <c r="DU62" s="124">
        <f>'[2]Yearly BTX'!BI62</f>
        <v>0</v>
      </c>
      <c r="DV62" s="124">
        <f>'[2]Yearly BTX'!BJ62</f>
        <v>0</v>
      </c>
      <c r="DW62" s="124">
        <f>'[2]Yearly BTX'!BK62</f>
        <v>0</v>
      </c>
      <c r="DX62" s="124">
        <f>'[2]Yearly BTX'!BL62</f>
        <v>0</v>
      </c>
      <c r="DY62" s="124">
        <f>'[2]Yearly BTX'!BM62</f>
        <v>0</v>
      </c>
      <c r="DZ62" s="124">
        <f>'[2]Yearly BTX'!BN62</f>
        <v>0</v>
      </c>
      <c r="EB62" s="124">
        <f>'[3]Yearly BTX'!AJ62</f>
        <v>0</v>
      </c>
      <c r="EC62" s="124">
        <f>'[3]Yearly BTX'!AK62</f>
        <v>0</v>
      </c>
      <c r="ED62" s="124">
        <f>'[3]Yearly BTX'!AL62</f>
        <v>0</v>
      </c>
      <c r="EE62" s="124">
        <f>'[3]Yearly BTX'!AM62</f>
        <v>0</v>
      </c>
      <c r="EF62" s="124">
        <f>'[3]Yearly BTX'!AN62</f>
        <v>0</v>
      </c>
      <c r="EG62" s="124">
        <f>'[3]Yearly BTX'!AO62</f>
        <v>0</v>
      </c>
      <c r="EH62" s="124">
        <f>'[3]Yearly BTX'!AP62</f>
        <v>0</v>
      </c>
      <c r="EI62" s="124">
        <f>'[3]Yearly BTX'!AQ62</f>
        <v>0</v>
      </c>
      <c r="EJ62" s="124">
        <f>'[3]Yearly BTX'!AR62</f>
        <v>0</v>
      </c>
      <c r="EK62" s="124">
        <f>'[3]Yearly BTX'!AS62</f>
        <v>0</v>
      </c>
      <c r="EL62" s="124">
        <f>'[3]Yearly BTX'!AT62</f>
        <v>0</v>
      </c>
      <c r="EM62" s="124">
        <f>'[3]Yearly BTX'!AU62</f>
        <v>0</v>
      </c>
      <c r="EN62" s="124">
        <f>'[3]Yearly BTX'!AV62</f>
        <v>0</v>
      </c>
      <c r="EO62" s="124">
        <f>'[3]Yearly BTX'!AW62</f>
        <v>0</v>
      </c>
      <c r="EP62" s="124">
        <f>'[3]Yearly BTX'!AX62</f>
        <v>0</v>
      </c>
      <c r="EQ62" s="124">
        <f>'[3]Yearly BTX'!AY62</f>
        <v>0</v>
      </c>
      <c r="ER62" s="124">
        <f>'[3]Yearly BTX'!AZ62</f>
        <v>0</v>
      </c>
      <c r="ES62" s="124">
        <f>'[3]Yearly BTX'!BA62</f>
        <v>0</v>
      </c>
      <c r="ET62" s="124">
        <f>'[3]Yearly BTX'!BB62</f>
        <v>0</v>
      </c>
      <c r="EU62" s="124">
        <f>'[3]Yearly BTX'!BC62</f>
        <v>0</v>
      </c>
      <c r="EV62" s="124">
        <f>'[3]Yearly BTX'!BD62</f>
        <v>0</v>
      </c>
      <c r="EW62" s="124">
        <f>'[3]Yearly BTX'!BE62</f>
        <v>0</v>
      </c>
      <c r="EX62" s="124">
        <f>'[3]Yearly BTX'!BF62</f>
        <v>0</v>
      </c>
      <c r="EY62" s="124">
        <f>'[3]Yearly BTX'!BG62</f>
        <v>0</v>
      </c>
      <c r="EZ62" s="124">
        <f>'[3]Yearly BTX'!BH62</f>
        <v>0</v>
      </c>
      <c r="FA62" s="124">
        <f>'[3]Yearly BTX'!BI62</f>
        <v>0</v>
      </c>
      <c r="FB62" s="124">
        <f>'[3]Yearly BTX'!BJ62</f>
        <v>0</v>
      </c>
      <c r="FC62" s="124">
        <f>'[3]Yearly BTX'!BK62</f>
        <v>0</v>
      </c>
      <c r="FD62" s="124">
        <f>'[3]Yearly BTX'!BL62</f>
        <v>0</v>
      </c>
      <c r="FE62" s="124">
        <f>'[3]Yearly BTX'!BM62</f>
        <v>0</v>
      </c>
      <c r="FF62" s="124">
        <f>'[3]Yearly BTX'!BN62</f>
        <v>0</v>
      </c>
      <c r="FG62" s="187"/>
      <c r="FH62" s="124">
        <f t="shared" si="170"/>
        <v>0</v>
      </c>
      <c r="FI62" s="124">
        <f t="shared" si="110"/>
        <v>0</v>
      </c>
      <c r="FJ62" s="124">
        <f t="shared" si="111"/>
        <v>0</v>
      </c>
      <c r="FK62" s="124">
        <f t="shared" si="112"/>
        <v>0</v>
      </c>
      <c r="FL62" s="124">
        <f t="shared" si="113"/>
        <v>0</v>
      </c>
      <c r="FM62" s="124">
        <f t="shared" si="114"/>
        <v>0</v>
      </c>
      <c r="FN62" s="124">
        <f t="shared" si="115"/>
        <v>0</v>
      </c>
      <c r="FO62" s="124">
        <f t="shared" si="116"/>
        <v>0</v>
      </c>
      <c r="FP62" s="124">
        <f t="shared" si="117"/>
        <v>0</v>
      </c>
      <c r="FQ62" s="124">
        <f t="shared" si="118"/>
        <v>0</v>
      </c>
      <c r="FR62" s="124">
        <f t="shared" si="119"/>
        <v>0</v>
      </c>
      <c r="FS62" s="124">
        <f t="shared" si="120"/>
        <v>0</v>
      </c>
      <c r="FT62" s="124">
        <f t="shared" si="121"/>
        <v>0</v>
      </c>
      <c r="FU62" s="124">
        <f t="shared" si="122"/>
        <v>0</v>
      </c>
      <c r="FV62" s="124">
        <f t="shared" si="123"/>
        <v>0</v>
      </c>
      <c r="FW62" s="124">
        <f t="shared" si="124"/>
        <v>0</v>
      </c>
      <c r="FX62" s="124">
        <f t="shared" si="125"/>
        <v>0</v>
      </c>
      <c r="FY62" s="124">
        <f t="shared" si="126"/>
        <v>0</v>
      </c>
      <c r="FZ62" s="124">
        <f t="shared" si="127"/>
        <v>0</v>
      </c>
      <c r="GA62" s="124">
        <f t="shared" si="128"/>
        <v>0</v>
      </c>
      <c r="GB62" s="124">
        <f t="shared" si="129"/>
        <v>0</v>
      </c>
      <c r="GC62" s="124">
        <f t="shared" si="130"/>
        <v>0</v>
      </c>
      <c r="GD62" s="124">
        <f t="shared" si="131"/>
        <v>0</v>
      </c>
      <c r="GE62" s="124">
        <f t="shared" si="132"/>
        <v>0</v>
      </c>
      <c r="GF62" s="124">
        <f t="shared" si="133"/>
        <v>0</v>
      </c>
      <c r="GG62" s="124">
        <f t="shared" si="134"/>
        <v>0</v>
      </c>
      <c r="GH62" s="124">
        <f t="shared" si="135"/>
        <v>0</v>
      </c>
      <c r="GI62" s="124">
        <f t="shared" si="136"/>
        <v>0</v>
      </c>
      <c r="GJ62" s="124">
        <f t="shared" si="137"/>
        <v>0</v>
      </c>
      <c r="GK62" s="124">
        <f t="shared" si="138"/>
        <v>0</v>
      </c>
      <c r="GL62" s="124">
        <f t="shared" si="139"/>
        <v>0</v>
      </c>
    </row>
    <row r="63" spans="1:194" s="38" customFormat="1" ht="15.6" customHeight="1" outlineLevel="1">
      <c r="A63" s="35" t="s">
        <v>64</v>
      </c>
      <c r="B63" s="36" t="s">
        <v>65</v>
      </c>
      <c r="C63" s="37" t="s">
        <v>197</v>
      </c>
      <c r="D63" s="128">
        <f>'[2]Yearly BTX'!D63</f>
        <v>0</v>
      </c>
      <c r="E63" s="128">
        <f>'[2]Yearly BTX'!E63</f>
        <v>619.8182880041312</v>
      </c>
      <c r="F63" s="128">
        <f>'[2]Yearly BTX'!F63</f>
        <v>651.84248112759497</v>
      </c>
      <c r="G63" s="128">
        <f>'[2]Yearly BTX'!G63</f>
        <v>685.5212703884356</v>
      </c>
      <c r="H63" s="128">
        <f>'[2]Yearly BTX'!H63</f>
        <v>720.94014391643805</v>
      </c>
      <c r="I63" s="128">
        <f>'[2]Yearly BTX'!I63</f>
        <v>758.18900676232317</v>
      </c>
      <c r="J63" s="128">
        <f>'[2]Yearly BTX'!J63</f>
        <v>797.36240910710899</v>
      </c>
      <c r="K63" s="128">
        <f>'[2]Yearly BTX'!K63</f>
        <v>838.55978626237072</v>
      </c>
      <c r="L63" s="128">
        <f>'[2]Yearly BTX'!L63</f>
        <v>881.885711070605</v>
      </c>
      <c r="M63" s="128">
        <f>'[2]Yearly BTX'!M63</f>
        <v>927.4501593463865</v>
      </c>
      <c r="N63" s="128">
        <f>'[2]Yearly BTX'!N63</f>
        <v>975.36878903208719</v>
      </c>
      <c r="O63" s="128">
        <f>'[2]Yearly BTX'!O63</f>
        <v>1025.7632337767577</v>
      </c>
      <c r="P63" s="128">
        <f>'[2]Yearly BTX'!P63</f>
        <v>1078.7614116833674</v>
      </c>
      <c r="Q63" s="128">
        <f>'[2]Yearly BTX'!Q63</f>
        <v>1134.4978500081056</v>
      </c>
      <c r="R63" s="128">
        <f>'[2]Yearly BTX'!R63</f>
        <v>1193.1140266359421</v>
      </c>
      <c r="S63" s="128">
        <f>'[2]Yearly BTX'!S63</f>
        <v>1254.7587291992313</v>
      </c>
      <c r="T63" s="128">
        <f>'[2]Yearly BTX'!T63</f>
        <v>1319.588432750927</v>
      </c>
      <c r="U63" s="128">
        <f>'[2]Yearly BTX'!U63</f>
        <v>1387.767696951051</v>
      </c>
      <c r="V63" s="128">
        <f>'[2]Yearly BTX'!V63</f>
        <v>1459.4695837746376</v>
      </c>
      <c r="W63" s="128">
        <f>'[2]Yearly BTX'!W63</f>
        <v>1534.8760968014149</v>
      </c>
      <c r="X63" s="128">
        <f>'[2]Yearly BTX'!X63</f>
        <v>1614.178643202283</v>
      </c>
      <c r="Y63" s="128">
        <f>'[2]Yearly BTX'!Y63</f>
        <v>1697.5785195953056</v>
      </c>
      <c r="Z63" s="128">
        <f>'[2]Yearly BTX'!Z63</f>
        <v>1785.2874230044281</v>
      </c>
      <c r="AA63" s="128">
        <f>'[2]Yearly BTX'!AA63</f>
        <v>1877.5279882179548</v>
      </c>
      <c r="AB63" s="128">
        <f>'[2]Yearly BTX'!AB63</f>
        <v>1974.5343529107563</v>
      </c>
      <c r="AC63" s="128">
        <f>'[2]Yearly BTX'!AC63</f>
        <v>2076.5527519646826</v>
      </c>
      <c r="AD63" s="128">
        <f>'[2]Yearly BTX'!AD63</f>
        <v>2183.8421424957478</v>
      </c>
      <c r="AE63" s="128">
        <f>'[2]Yearly BTX'!AE63</f>
        <v>2296.6748611747053</v>
      </c>
      <c r="AF63" s="128">
        <f>'[2]Yearly BTX'!AF63</f>
        <v>2415.337315509335</v>
      </c>
      <c r="AG63" s="128">
        <f>'[2]Yearly BTX'!AG63</f>
        <v>2540.1307108433839</v>
      </c>
      <c r="AH63" s="128">
        <f>'[2]Yearly BTX'!AH63</f>
        <v>2671.3718149173355</v>
      </c>
      <c r="AI63" s="202"/>
      <c r="AJ63" s="128">
        <f>'[3]Yearly BTX'!D63</f>
        <v>0</v>
      </c>
      <c r="AK63" s="128">
        <f>'[3]Yearly BTX'!E63</f>
        <v>16.726765302995585</v>
      </c>
      <c r="AL63" s="128">
        <f>'[3]Yearly BTX'!F63</f>
        <v>17.590988209549149</v>
      </c>
      <c r="AM63" s="128">
        <f>'[3]Yearly BTX'!G63</f>
        <v>18.499862979070912</v>
      </c>
      <c r="AN63" s="128">
        <f>'[3]Yearly BTX'!H63</f>
        <v>19.455696642364551</v>
      </c>
      <c r="AO63" s="128">
        <f>'[3]Yearly BTX'!I63</f>
        <v>20.460915427749018</v>
      </c>
      <c r="AP63" s="128">
        <f>'[3]Yearly BTX'!J63</f>
        <v>21.518070919644863</v>
      </c>
      <c r="AQ63" s="128">
        <f>'[3]Yearly BTX'!K63</f>
        <v>22.629846535356386</v>
      </c>
      <c r="AR63" s="128">
        <f>'[3]Yearly BTX'!L63</f>
        <v>23.799064336489966</v>
      </c>
      <c r="AS63" s="128">
        <f>'[3]Yearly BTX'!M63</f>
        <v>25.028692192298564</v>
      </c>
      <c r="AT63" s="128">
        <f>'[3]Yearly BTX'!N63</f>
        <v>26.321851313135173</v>
      </c>
      <c r="AU63" s="128">
        <f>'[3]Yearly BTX'!O63</f>
        <v>27.681824173137755</v>
      </c>
      <c r="AV63" s="128">
        <f>'[3]Yearly BTX'!P63</f>
        <v>29.112062842256151</v>
      </c>
      <c r="AW63" s="128">
        <f>'[3]Yearly BTX'!Q63</f>
        <v>30.616197748770183</v>
      </c>
      <c r="AX63" s="128">
        <f>'[3]Yearly BTX'!R63</f>
        <v>32.198046894541463</v>
      </c>
      <c r="AY63" s="128">
        <f>'[3]Yearly BTX'!S63</f>
        <v>33.861625546390208</v>
      </c>
      <c r="AZ63" s="128">
        <f>'[3]Yearly BTX'!T63</f>
        <v>35.611156428197248</v>
      </c>
      <c r="BA63" s="128">
        <f>'[3]Yearly BTX'!U63</f>
        <v>37.451080439601697</v>
      </c>
      <c r="BB63" s="128">
        <f>'[3]Yearly BTX'!V63</f>
        <v>39.386067928502783</v>
      </c>
      <c r="BC63" s="128">
        <f>'[3]Yearly BTX'!W63</f>
        <v>41.421030545978468</v>
      </c>
      <c r="BD63" s="128">
        <f>'[3]Yearly BTX'!X63</f>
        <v>43.561133713712678</v>
      </c>
      <c r="BE63" s="128">
        <f>'[3]Yearly BTX'!Y63</f>
        <v>45.811809735578677</v>
      </c>
      <c r="BF63" s="128">
        <f>'[3]Yearly BTX'!Z63</f>
        <v>48.178771586658684</v>
      </c>
      <c r="BG63" s="128">
        <f>'[3]Yearly BTX'!AA63</f>
        <v>50.668027414702337</v>
      </c>
      <c r="BH63" s="128">
        <f>'[3]Yearly BTX'!AB63</f>
        <v>53.285895790832718</v>
      </c>
      <c r="BI63" s="128">
        <f>'[3]Yearly BTX'!AC63</f>
        <v>56.039021748211695</v>
      </c>
      <c r="BJ63" s="128">
        <f>'[3]Yearly BTX'!AD63</f>
        <v>58.934393649375416</v>
      </c>
      <c r="BK63" s="128">
        <f>'[3]Yearly BTX'!AE63</f>
        <v>61.979360925057456</v>
      </c>
      <c r="BL63" s="128">
        <f>'[3]Yearly BTX'!AF63</f>
        <v>65.181652729521858</v>
      </c>
      <c r="BM63" s="128">
        <f>'[3]Yearly BTX'!AG63</f>
        <v>68.549397559765822</v>
      </c>
      <c r="BN63" s="128">
        <f>'[3]Yearly BTX'!AH63</f>
        <v>72.09114388838718</v>
      </c>
      <c r="BP63" s="128">
        <f t="shared" si="171"/>
        <v>0</v>
      </c>
      <c r="BQ63" s="128">
        <f t="shared" si="140"/>
        <v>636.54505330712675</v>
      </c>
      <c r="BR63" s="128">
        <f t="shared" si="141"/>
        <v>669.43346933714406</v>
      </c>
      <c r="BS63" s="128">
        <f t="shared" si="142"/>
        <v>704.02113336750654</v>
      </c>
      <c r="BT63" s="128">
        <f t="shared" si="143"/>
        <v>740.39584055880255</v>
      </c>
      <c r="BU63" s="128">
        <f t="shared" si="144"/>
        <v>778.64992219007217</v>
      </c>
      <c r="BV63" s="128">
        <f t="shared" si="145"/>
        <v>818.88048002675384</v>
      </c>
      <c r="BW63" s="128">
        <f t="shared" si="146"/>
        <v>861.18963279772709</v>
      </c>
      <c r="BX63" s="128">
        <f t="shared" si="147"/>
        <v>905.684775407095</v>
      </c>
      <c r="BY63" s="128">
        <f t="shared" si="148"/>
        <v>952.47885153868503</v>
      </c>
      <c r="BZ63" s="128">
        <f t="shared" si="149"/>
        <v>1001.6906403452224</v>
      </c>
      <c r="CA63" s="128">
        <f t="shared" si="150"/>
        <v>1053.4450579498955</v>
      </c>
      <c r="CB63" s="128">
        <f t="shared" si="151"/>
        <v>1107.8734745256236</v>
      </c>
      <c r="CC63" s="128">
        <f t="shared" si="152"/>
        <v>1165.1140477568758</v>
      </c>
      <c r="CD63" s="128">
        <f t="shared" si="153"/>
        <v>1225.3120735304835</v>
      </c>
      <c r="CE63" s="128">
        <f t="shared" si="154"/>
        <v>1288.6203547456216</v>
      </c>
      <c r="CF63" s="128">
        <f t="shared" si="155"/>
        <v>1355.1995891791244</v>
      </c>
      <c r="CG63" s="128">
        <f t="shared" si="156"/>
        <v>1425.2187773906526</v>
      </c>
      <c r="CH63" s="128">
        <f t="shared" si="157"/>
        <v>1498.8556517031404</v>
      </c>
      <c r="CI63" s="128">
        <f t="shared" si="158"/>
        <v>1576.2971273473934</v>
      </c>
      <c r="CJ63" s="128">
        <f t="shared" si="159"/>
        <v>1657.7397769159957</v>
      </c>
      <c r="CK63" s="128">
        <f t="shared" si="160"/>
        <v>1743.3903293308842</v>
      </c>
      <c r="CL63" s="128">
        <f t="shared" si="161"/>
        <v>1833.4661945910868</v>
      </c>
      <c r="CM63" s="128">
        <f t="shared" si="162"/>
        <v>1928.196015632657</v>
      </c>
      <c r="CN63" s="128">
        <f t="shared" si="163"/>
        <v>2027.820248701589</v>
      </c>
      <c r="CO63" s="128">
        <f t="shared" si="164"/>
        <v>2132.5917737128943</v>
      </c>
      <c r="CP63" s="128">
        <f t="shared" si="165"/>
        <v>2242.7765361451234</v>
      </c>
      <c r="CQ63" s="128">
        <f t="shared" si="166"/>
        <v>2358.6542220997626</v>
      </c>
      <c r="CR63" s="128">
        <f t="shared" si="167"/>
        <v>2480.5189682388568</v>
      </c>
      <c r="CS63" s="128">
        <f t="shared" si="168"/>
        <v>2608.6801084031499</v>
      </c>
      <c r="CT63" s="128">
        <f t="shared" si="169"/>
        <v>2743.4629588057228</v>
      </c>
      <c r="CU63" s="202"/>
      <c r="CV63" s="128">
        <f>'[2]Yearly BTX'!AJ63</f>
        <v>0</v>
      </c>
      <c r="CW63" s="128">
        <f>'[2]Yearly BTX'!AK63</f>
        <v>619.8182880041312</v>
      </c>
      <c r="CX63" s="128">
        <f>'[2]Yearly BTX'!AL63</f>
        <v>651.84248112759497</v>
      </c>
      <c r="CY63" s="128">
        <f>'[2]Yearly BTX'!AM63</f>
        <v>685.5212703884356</v>
      </c>
      <c r="CZ63" s="128">
        <f>'[2]Yearly BTX'!AN63</f>
        <v>720.94014391643805</v>
      </c>
      <c r="DA63" s="128">
        <f>'[2]Yearly BTX'!AO63</f>
        <v>758.18900676232317</v>
      </c>
      <c r="DB63" s="128">
        <f>'[2]Yearly BTX'!AP63</f>
        <v>797.36240910710899</v>
      </c>
      <c r="DC63" s="128">
        <f>'[2]Yearly BTX'!AQ63</f>
        <v>838.55978626237072</v>
      </c>
      <c r="DD63" s="128">
        <f>'[2]Yearly BTX'!AR63</f>
        <v>881.885711070605</v>
      </c>
      <c r="DE63" s="128">
        <f>'[2]Yearly BTX'!AS63</f>
        <v>927.4501593463865</v>
      </c>
      <c r="DF63" s="128">
        <f>'[2]Yearly BTX'!AT63</f>
        <v>975.36878903208719</v>
      </c>
      <c r="DG63" s="128">
        <f>'[2]Yearly BTX'!AU63</f>
        <v>1025.7632337767577</v>
      </c>
      <c r="DH63" s="128">
        <f>'[2]Yearly BTX'!AV63</f>
        <v>1078.7614116833674</v>
      </c>
      <c r="DI63" s="128">
        <f>'[2]Yearly BTX'!AW63</f>
        <v>1134.4978500081056</v>
      </c>
      <c r="DJ63" s="128">
        <f>'[2]Yearly BTX'!AX63</f>
        <v>1193.1140266359421</v>
      </c>
      <c r="DK63" s="128">
        <f>'[2]Yearly BTX'!AY63</f>
        <v>1254.7587291992313</v>
      </c>
      <c r="DL63" s="128">
        <f>'[2]Yearly BTX'!AZ63</f>
        <v>1319.588432750927</v>
      </c>
      <c r="DM63" s="128">
        <f>'[2]Yearly BTX'!BA63</f>
        <v>1387.767696951051</v>
      </c>
      <c r="DN63" s="128">
        <f>'[2]Yearly BTX'!BB63</f>
        <v>1459.4695837746376</v>
      </c>
      <c r="DO63" s="128">
        <f>'[2]Yearly BTX'!BC63</f>
        <v>1534.8760968014149</v>
      </c>
      <c r="DP63" s="128">
        <f>'[2]Yearly BTX'!BD63</f>
        <v>1614.178643202283</v>
      </c>
      <c r="DQ63" s="128">
        <f>'[2]Yearly BTX'!BE63</f>
        <v>1697.5785195953056</v>
      </c>
      <c r="DR63" s="128">
        <f>'[2]Yearly BTX'!BF63</f>
        <v>1785.2874230044281</v>
      </c>
      <c r="DS63" s="128">
        <f>'[2]Yearly BTX'!BG63</f>
        <v>1877.5279882179548</v>
      </c>
      <c r="DT63" s="128">
        <f>'[2]Yearly BTX'!BH63</f>
        <v>1974.5343529107563</v>
      </c>
      <c r="DU63" s="128">
        <f>'[2]Yearly BTX'!BI63</f>
        <v>2076.5527519646826</v>
      </c>
      <c r="DV63" s="128">
        <f>'[2]Yearly BTX'!BJ63</f>
        <v>2183.8421424957478</v>
      </c>
      <c r="DW63" s="128">
        <f>'[2]Yearly BTX'!BK63</f>
        <v>2296.6748611747053</v>
      </c>
      <c r="DX63" s="128">
        <f>'[2]Yearly BTX'!BL63</f>
        <v>2415.337315509335</v>
      </c>
      <c r="DY63" s="128">
        <f>'[2]Yearly BTX'!BM63</f>
        <v>2540.1307108433839</v>
      </c>
      <c r="DZ63" s="128">
        <f>'[2]Yearly BTX'!BN63</f>
        <v>2671.3718149173355</v>
      </c>
      <c r="EB63" s="128">
        <f>'[3]Yearly BTX'!AJ63</f>
        <v>0</v>
      </c>
      <c r="EC63" s="128">
        <f>'[3]Yearly BTX'!AK63</f>
        <v>16.726765302995585</v>
      </c>
      <c r="ED63" s="128">
        <f>'[3]Yearly BTX'!AL63</f>
        <v>17.590988209549149</v>
      </c>
      <c r="EE63" s="128">
        <f>'[3]Yearly BTX'!AM63</f>
        <v>18.499862979070912</v>
      </c>
      <c r="EF63" s="128">
        <f>'[3]Yearly BTX'!AN63</f>
        <v>19.455696642364551</v>
      </c>
      <c r="EG63" s="128">
        <f>'[3]Yearly BTX'!AO63</f>
        <v>20.460915427749018</v>
      </c>
      <c r="EH63" s="128">
        <f>'[3]Yearly BTX'!AP63</f>
        <v>21.518070919644863</v>
      </c>
      <c r="EI63" s="128">
        <f>'[3]Yearly BTX'!AQ63</f>
        <v>22.629846535356386</v>
      </c>
      <c r="EJ63" s="128">
        <f>'[3]Yearly BTX'!AR63</f>
        <v>23.799064336489966</v>
      </c>
      <c r="EK63" s="128">
        <f>'[3]Yearly BTX'!AS63</f>
        <v>25.028692192298564</v>
      </c>
      <c r="EL63" s="128">
        <f>'[3]Yearly BTX'!AT63</f>
        <v>26.321851313135173</v>
      </c>
      <c r="EM63" s="128">
        <f>'[3]Yearly BTX'!AU63</f>
        <v>27.681824173137755</v>
      </c>
      <c r="EN63" s="128">
        <f>'[3]Yearly BTX'!AV63</f>
        <v>29.112062842256151</v>
      </c>
      <c r="EO63" s="128">
        <f>'[3]Yearly BTX'!AW63</f>
        <v>30.616197748770183</v>
      </c>
      <c r="EP63" s="128">
        <f>'[3]Yearly BTX'!AX63</f>
        <v>32.198046894541463</v>
      </c>
      <c r="EQ63" s="128">
        <f>'[3]Yearly BTX'!AY63</f>
        <v>33.861625546390208</v>
      </c>
      <c r="ER63" s="128">
        <f>'[3]Yearly BTX'!AZ63</f>
        <v>35.611156428197248</v>
      </c>
      <c r="ES63" s="128">
        <f>'[3]Yearly BTX'!BA63</f>
        <v>37.451080439601697</v>
      </c>
      <c r="ET63" s="128">
        <f>'[3]Yearly BTX'!BB63</f>
        <v>39.386067928502783</v>
      </c>
      <c r="EU63" s="128">
        <f>'[3]Yearly BTX'!BC63</f>
        <v>41.421030545978468</v>
      </c>
      <c r="EV63" s="128">
        <f>'[3]Yearly BTX'!BD63</f>
        <v>43.561133713712678</v>
      </c>
      <c r="EW63" s="128">
        <f>'[3]Yearly BTX'!BE63</f>
        <v>45.811809735578677</v>
      </c>
      <c r="EX63" s="128">
        <f>'[3]Yearly BTX'!BF63</f>
        <v>48.178771586658684</v>
      </c>
      <c r="EY63" s="128">
        <f>'[3]Yearly BTX'!BG63</f>
        <v>50.668027414702337</v>
      </c>
      <c r="EZ63" s="128">
        <f>'[3]Yearly BTX'!BH63</f>
        <v>53.285895790832718</v>
      </c>
      <c r="FA63" s="128">
        <f>'[3]Yearly BTX'!BI63</f>
        <v>56.039021748211695</v>
      </c>
      <c r="FB63" s="128">
        <f>'[3]Yearly BTX'!BJ63</f>
        <v>58.934393649375416</v>
      </c>
      <c r="FC63" s="128">
        <f>'[3]Yearly BTX'!BK63</f>
        <v>61.979360925057456</v>
      </c>
      <c r="FD63" s="128">
        <f>'[3]Yearly BTX'!BL63</f>
        <v>65.181652729521858</v>
      </c>
      <c r="FE63" s="128">
        <f>'[3]Yearly BTX'!BM63</f>
        <v>68.549397559765822</v>
      </c>
      <c r="FF63" s="128">
        <f>'[3]Yearly BTX'!BN63</f>
        <v>72.09114388838718</v>
      </c>
      <c r="FG63" s="202"/>
      <c r="FH63" s="128">
        <f t="shared" si="170"/>
        <v>0</v>
      </c>
      <c r="FI63" s="128">
        <f t="shared" si="110"/>
        <v>636.54505330712675</v>
      </c>
      <c r="FJ63" s="128">
        <f t="shared" si="111"/>
        <v>669.43346933714406</v>
      </c>
      <c r="FK63" s="128">
        <f t="shared" si="112"/>
        <v>704.02113336750654</v>
      </c>
      <c r="FL63" s="128">
        <f t="shared" si="113"/>
        <v>740.39584055880255</v>
      </c>
      <c r="FM63" s="128">
        <f t="shared" si="114"/>
        <v>778.64992219007217</v>
      </c>
      <c r="FN63" s="128">
        <f t="shared" si="115"/>
        <v>818.88048002675384</v>
      </c>
      <c r="FO63" s="128">
        <f t="shared" si="116"/>
        <v>861.18963279772709</v>
      </c>
      <c r="FP63" s="128">
        <f t="shared" si="117"/>
        <v>905.684775407095</v>
      </c>
      <c r="FQ63" s="128">
        <f t="shared" si="118"/>
        <v>952.47885153868503</v>
      </c>
      <c r="FR63" s="128">
        <f t="shared" si="119"/>
        <v>1001.6906403452224</v>
      </c>
      <c r="FS63" s="128">
        <f t="shared" si="120"/>
        <v>1053.4450579498955</v>
      </c>
      <c r="FT63" s="128">
        <f t="shared" si="121"/>
        <v>1107.8734745256236</v>
      </c>
      <c r="FU63" s="128">
        <f t="shared" si="122"/>
        <v>1165.1140477568758</v>
      </c>
      <c r="FV63" s="128">
        <f t="shared" si="123"/>
        <v>1225.3120735304835</v>
      </c>
      <c r="FW63" s="128">
        <f t="shared" si="124"/>
        <v>1288.6203547456216</v>
      </c>
      <c r="FX63" s="128">
        <f t="shared" si="125"/>
        <v>1355.1995891791244</v>
      </c>
      <c r="FY63" s="128">
        <f t="shared" si="126"/>
        <v>1425.2187773906526</v>
      </c>
      <c r="FZ63" s="128">
        <f t="shared" si="127"/>
        <v>1498.8556517031404</v>
      </c>
      <c r="GA63" s="128">
        <f t="shared" si="128"/>
        <v>1576.2971273473934</v>
      </c>
      <c r="GB63" s="128">
        <f t="shared" si="129"/>
        <v>1657.7397769159957</v>
      </c>
      <c r="GC63" s="128">
        <f t="shared" si="130"/>
        <v>1743.3903293308842</v>
      </c>
      <c r="GD63" s="128">
        <f t="shared" si="131"/>
        <v>1833.4661945910868</v>
      </c>
      <c r="GE63" s="128">
        <f t="shared" si="132"/>
        <v>1928.196015632657</v>
      </c>
      <c r="GF63" s="128">
        <f t="shared" si="133"/>
        <v>2027.820248701589</v>
      </c>
      <c r="GG63" s="128">
        <f t="shared" si="134"/>
        <v>2132.5917737128943</v>
      </c>
      <c r="GH63" s="128">
        <f t="shared" si="135"/>
        <v>2242.7765361451234</v>
      </c>
      <c r="GI63" s="128">
        <f t="shared" si="136"/>
        <v>2358.6542220997626</v>
      </c>
      <c r="GJ63" s="128">
        <f t="shared" si="137"/>
        <v>2480.5189682388568</v>
      </c>
      <c r="GK63" s="128">
        <f t="shared" si="138"/>
        <v>2608.6801084031499</v>
      </c>
      <c r="GL63" s="128">
        <f t="shared" si="139"/>
        <v>2743.4629588057228</v>
      </c>
    </row>
    <row r="64" spans="1:194" outlineLevel="1">
      <c r="A64" s="375"/>
      <c r="B64" s="6" t="s">
        <v>89</v>
      </c>
      <c r="C64" s="5" t="s">
        <v>197</v>
      </c>
      <c r="D64" s="141">
        <f>'[2]Yearly BTX'!D64</f>
        <v>0</v>
      </c>
      <c r="E64" s="141">
        <f>'[2]Yearly BTX'!E64</f>
        <v>303.83249411967216</v>
      </c>
      <c r="F64" s="141">
        <f>'[2]Yearly BTX'!F64</f>
        <v>319.53062800372305</v>
      </c>
      <c r="G64" s="141">
        <f>'[2]Yearly BTX'!G64</f>
        <v>336.03983842570369</v>
      </c>
      <c r="H64" s="141">
        <f>'[2]Yearly BTX'!H64</f>
        <v>353.4020313315873</v>
      </c>
      <c r="I64" s="141">
        <f>'[2]Yearly BTX'!I64</f>
        <v>371.66127782466822</v>
      </c>
      <c r="J64" s="141">
        <f>'[2]Yearly BTX'!J64</f>
        <v>390.86392603289653</v>
      </c>
      <c r="K64" s="141">
        <f>'[2]Yearly BTX'!K64</f>
        <v>411.05871875606408</v>
      </c>
      <c r="L64" s="141">
        <f>'[2]Yearly BTX'!L64</f>
        <v>432.29691719147303</v>
      </c>
      <c r="M64" s="141">
        <f>'[2]Yearly BTX'!M64</f>
        <v>454.6324310521502</v>
      </c>
      <c r="N64" s="141">
        <f>'[2]Yearly BTX'!N64</f>
        <v>478.12195540788588</v>
      </c>
      <c r="O64" s="141">
        <f>'[2]Yearly BTX'!O64</f>
        <v>502.82511459644979</v>
      </c>
      <c r="P64" s="141">
        <f>'[2]Yearly BTX'!P64</f>
        <v>528.80461357027821</v>
      </c>
      <c r="Q64" s="141">
        <f>'[2]Yearly BTX'!Q64</f>
        <v>556.12639706279685</v>
      </c>
      <c r="R64" s="141">
        <f>'[2]Yearly BTX'!R64</f>
        <v>584.85981697840293</v>
      </c>
      <c r="S64" s="141">
        <f>'[2]Yearly BTX'!S64</f>
        <v>615.07780843099567</v>
      </c>
      <c r="T64" s="141">
        <f>'[2]Yearly BTX'!T64</f>
        <v>646.85707487790546</v>
      </c>
      <c r="U64" s="141">
        <f>'[2]Yearly BTX'!U64</f>
        <v>680.27828281914265</v>
      </c>
      <c r="V64" s="141">
        <f>'[2]Yearly BTX'!V64</f>
        <v>715.42626655619483</v>
      </c>
      <c r="W64" s="141">
        <f>'[2]Yearly BTX'!W64</f>
        <v>752.39024353010529</v>
      </c>
      <c r="X64" s="141">
        <f>'[2]Yearly BTX'!X64</f>
        <v>791.26404078543283</v>
      </c>
      <c r="Y64" s="141">
        <f>'[2]Yearly BTX'!Y64</f>
        <v>832.14633313495369</v>
      </c>
      <c r="Z64" s="141">
        <f>'[2]Yearly BTX'!Z64</f>
        <v>875.14089362962159</v>
      </c>
      <c r="AA64" s="141">
        <f>'[2]Yearly BTX'!AA64</f>
        <v>920.35685696958569</v>
      </c>
      <c r="AB64" s="141">
        <f>'[2]Yearly BTX'!AB64</f>
        <v>967.90899652488054</v>
      </c>
      <c r="AC64" s="141">
        <f>'[2]Yearly BTX'!AC64</f>
        <v>1017.918015668962</v>
      </c>
      <c r="AD64" s="141">
        <f>'[2]Yearly BTX'!AD64</f>
        <v>1070.5108541645823</v>
      </c>
      <c r="AE64" s="141">
        <f>'[2]Yearly BTX'!AE64</f>
        <v>1125.8210103797574</v>
      </c>
      <c r="AF64" s="141">
        <f>'[2]Yearly BTX'!AF64</f>
        <v>1183.9888801516347</v>
      </c>
      <c r="AG64" s="141">
        <f>'[2]Yearly BTX'!AG64</f>
        <v>1245.1621131585214</v>
      </c>
      <c r="AH64" s="141">
        <f>'[2]Yearly BTX'!AH64</f>
        <v>1309.4959877045762</v>
      </c>
      <c r="AI64" s="141"/>
      <c r="AJ64" s="141">
        <f>'[3]Yearly BTX'!D64</f>
        <v>0</v>
      </c>
      <c r="AK64" s="141">
        <f>'[3]Yearly BTX'!E64</f>
        <v>8.1993947563703848</v>
      </c>
      <c r="AL64" s="141">
        <f>'[3]Yearly BTX'!F64</f>
        <v>8.6230334360535039</v>
      </c>
      <c r="AM64" s="141">
        <f>'[3]Yearly BTX'!G64</f>
        <v>9.0685602838582895</v>
      </c>
      <c r="AN64" s="141">
        <f>'[3]Yearly BTX'!H64</f>
        <v>9.5371061972375255</v>
      </c>
      <c r="AO64" s="141">
        <f>'[3]Yearly BTX'!I64</f>
        <v>10.029860503798538</v>
      </c>
      <c r="AP64" s="141">
        <f>'[3]Yearly BTX'!J64</f>
        <v>10.548073980218071</v>
      </c>
      <c r="AQ64" s="141">
        <f>'[3]Yearly BTX'!K64</f>
        <v>11.093062027135485</v>
      </c>
      <c r="AR64" s="141">
        <f>'[3]Yearly BTX'!L64</f>
        <v>11.666208008083316</v>
      </c>
      <c r="AS64" s="141">
        <f>'[3]Yearly BTX'!M64</f>
        <v>12.268966760930669</v>
      </c>
      <c r="AT64" s="141">
        <f>'[3]Yearly BTX'!N64</f>
        <v>12.902868290752536</v>
      </c>
      <c r="AU64" s="141">
        <f>'[3]Yearly BTX'!O64</f>
        <v>13.569521653498899</v>
      </c>
      <c r="AV64" s="141">
        <f>'[3]Yearly BTX'!P64</f>
        <v>14.270619040321641</v>
      </c>
      <c r="AW64" s="141">
        <f>'[3]Yearly BTX'!Q64</f>
        <v>15.007940072926559</v>
      </c>
      <c r="AX64" s="141">
        <f>'[3]Yearly BTX'!R64</f>
        <v>15.78335632085366</v>
      </c>
      <c r="AY64" s="141">
        <f>'[3]Yearly BTX'!S64</f>
        <v>16.598836052152063</v>
      </c>
      <c r="AZ64" s="141">
        <f>'[3]Yearly BTX'!T64</f>
        <v>17.456449229508454</v>
      </c>
      <c r="BA64" s="141">
        <f>'[3]Yearly BTX'!U64</f>
        <v>18.358372764510637</v>
      </c>
      <c r="BB64" s="141">
        <f>'[3]Yearly BTX'!V64</f>
        <v>19.306896043383716</v>
      </c>
      <c r="BC64" s="141">
        <f>'[3]Yearly BTX'!W64</f>
        <v>20.304426738224738</v>
      </c>
      <c r="BD64" s="141">
        <f>'[3]Yearly BTX'!X64</f>
        <v>21.353496918486609</v>
      </c>
      <c r="BE64" s="141">
        <f>'[3]Yearly BTX'!Y64</f>
        <v>22.456769478224842</v>
      </c>
      <c r="BF64" s="141">
        <f>'[3]Yearly BTX'!Z64</f>
        <v>23.617044895420925</v>
      </c>
      <c r="BG64" s="141">
        <f>'[3]Yearly BTX'!AA64</f>
        <v>24.837268340540362</v>
      </c>
      <c r="BH64" s="141">
        <f>'[3]Yearly BTX'!AB64</f>
        <v>26.120537152368978</v>
      </c>
      <c r="BI64" s="141">
        <f>'[3]Yearly BTX'!AC64</f>
        <v>27.470108700103768</v>
      </c>
      <c r="BJ64" s="141">
        <f>'[3]Yearly BTX'!AD64</f>
        <v>28.889408651654616</v>
      </c>
      <c r="BK64" s="141">
        <f>'[3]Yearly BTX'!AE64</f>
        <v>30.382039669145811</v>
      </c>
      <c r="BL64" s="141">
        <f>'[3]Yearly BTX'!AF64</f>
        <v>31.951790553687182</v>
      </c>
      <c r="BM64" s="141">
        <f>'[3]Yearly BTX'!AG64</f>
        <v>33.602645862630304</v>
      </c>
      <c r="BN64" s="141">
        <f>'[3]Yearly BTX'!AH64</f>
        <v>35.338796023719205</v>
      </c>
      <c r="BP64" s="141">
        <f t="shared" si="171"/>
        <v>0</v>
      </c>
      <c r="BQ64" s="141">
        <f t="shared" si="140"/>
        <v>312.03188887604256</v>
      </c>
      <c r="BR64" s="141">
        <f t="shared" si="141"/>
        <v>328.15366143977656</v>
      </c>
      <c r="BS64" s="141">
        <f t="shared" si="142"/>
        <v>345.10839870956198</v>
      </c>
      <c r="BT64" s="141">
        <f t="shared" si="143"/>
        <v>362.9391375288248</v>
      </c>
      <c r="BU64" s="141">
        <f t="shared" si="144"/>
        <v>381.69113832846676</v>
      </c>
      <c r="BV64" s="141">
        <f t="shared" si="145"/>
        <v>401.41200001311461</v>
      </c>
      <c r="BW64" s="141">
        <f t="shared" si="146"/>
        <v>422.15178078319957</v>
      </c>
      <c r="BX64" s="141">
        <f t="shared" si="147"/>
        <v>443.96312519955632</v>
      </c>
      <c r="BY64" s="141">
        <f t="shared" si="148"/>
        <v>466.90139781308085</v>
      </c>
      <c r="BZ64" s="141">
        <f t="shared" si="149"/>
        <v>491.02482369863844</v>
      </c>
      <c r="CA64" s="141">
        <f t="shared" si="150"/>
        <v>516.39463624994869</v>
      </c>
      <c r="CB64" s="141">
        <f t="shared" si="151"/>
        <v>543.07523261059987</v>
      </c>
      <c r="CC64" s="141">
        <f t="shared" si="152"/>
        <v>571.1343371357234</v>
      </c>
      <c r="CD64" s="141">
        <f t="shared" si="153"/>
        <v>600.64317329925655</v>
      </c>
      <c r="CE64" s="141">
        <f t="shared" si="154"/>
        <v>631.6766444831477</v>
      </c>
      <c r="CF64" s="141">
        <f t="shared" si="155"/>
        <v>664.31352410741397</v>
      </c>
      <c r="CG64" s="141">
        <f t="shared" si="156"/>
        <v>698.63665558365324</v>
      </c>
      <c r="CH64" s="141">
        <f t="shared" si="157"/>
        <v>734.73316259957858</v>
      </c>
      <c r="CI64" s="141">
        <f t="shared" si="158"/>
        <v>772.69467026833001</v>
      </c>
      <c r="CJ64" s="141">
        <f t="shared" si="159"/>
        <v>812.61753770391942</v>
      </c>
      <c r="CK64" s="141">
        <f t="shared" si="160"/>
        <v>854.60310261317852</v>
      </c>
      <c r="CL64" s="141">
        <f t="shared" si="161"/>
        <v>898.7579385250425</v>
      </c>
      <c r="CM64" s="141">
        <f t="shared" si="162"/>
        <v>945.19412531012608</v>
      </c>
      <c r="CN64" s="141">
        <f t="shared" si="163"/>
        <v>994.02953367724956</v>
      </c>
      <c r="CO64" s="141">
        <f t="shared" si="164"/>
        <v>1045.3881243690657</v>
      </c>
      <c r="CP64" s="141">
        <f t="shared" si="165"/>
        <v>1099.4002628162368</v>
      </c>
      <c r="CQ64" s="141">
        <f t="shared" si="166"/>
        <v>1156.2030500489032</v>
      </c>
      <c r="CR64" s="141">
        <f t="shared" si="167"/>
        <v>1215.940670705322</v>
      </c>
      <c r="CS64" s="141">
        <f t="shared" si="168"/>
        <v>1278.7647590211516</v>
      </c>
      <c r="CT64" s="141">
        <f t="shared" si="169"/>
        <v>1344.8347837282954</v>
      </c>
      <c r="CU64" s="141"/>
      <c r="CV64" s="141">
        <f>'[2]Yearly BTX'!AJ64</f>
        <v>0</v>
      </c>
      <c r="CW64" s="141">
        <f>'[2]Yearly BTX'!AK64</f>
        <v>303.83249411967216</v>
      </c>
      <c r="CX64" s="141">
        <f>'[2]Yearly BTX'!AL64</f>
        <v>319.53062800372305</v>
      </c>
      <c r="CY64" s="141">
        <f>'[2]Yearly BTX'!AM64</f>
        <v>336.03983842570369</v>
      </c>
      <c r="CZ64" s="141">
        <f>'[2]Yearly BTX'!AN64</f>
        <v>353.4020313315873</v>
      </c>
      <c r="DA64" s="141">
        <f>'[2]Yearly BTX'!AO64</f>
        <v>371.66127782466822</v>
      </c>
      <c r="DB64" s="141">
        <f>'[2]Yearly BTX'!AP64</f>
        <v>390.86392603289653</v>
      </c>
      <c r="DC64" s="141">
        <f>'[2]Yearly BTX'!AQ64</f>
        <v>411.05871875606408</v>
      </c>
      <c r="DD64" s="141">
        <f>'[2]Yearly BTX'!AR64</f>
        <v>432.29691719147303</v>
      </c>
      <c r="DE64" s="141">
        <f>'[2]Yearly BTX'!AS64</f>
        <v>454.6324310521502</v>
      </c>
      <c r="DF64" s="141">
        <f>'[2]Yearly BTX'!AT64</f>
        <v>478.12195540788588</v>
      </c>
      <c r="DG64" s="141">
        <f>'[2]Yearly BTX'!AU64</f>
        <v>502.82511459644979</v>
      </c>
      <c r="DH64" s="141">
        <f>'[2]Yearly BTX'!AV64</f>
        <v>528.80461357027821</v>
      </c>
      <c r="DI64" s="141">
        <f>'[2]Yearly BTX'!AW64</f>
        <v>556.12639706279685</v>
      </c>
      <c r="DJ64" s="141">
        <f>'[2]Yearly BTX'!AX64</f>
        <v>584.85981697840293</v>
      </c>
      <c r="DK64" s="141">
        <f>'[2]Yearly BTX'!AY64</f>
        <v>615.07780843099567</v>
      </c>
      <c r="DL64" s="141">
        <f>'[2]Yearly BTX'!AZ64</f>
        <v>646.85707487790546</v>
      </c>
      <c r="DM64" s="141">
        <f>'[2]Yearly BTX'!BA64</f>
        <v>680.27828281914265</v>
      </c>
      <c r="DN64" s="141">
        <f>'[2]Yearly BTX'!BB64</f>
        <v>715.42626655619483</v>
      </c>
      <c r="DO64" s="141">
        <f>'[2]Yearly BTX'!BC64</f>
        <v>752.39024353010529</v>
      </c>
      <c r="DP64" s="141">
        <f>'[2]Yearly BTX'!BD64</f>
        <v>791.26404078543283</v>
      </c>
      <c r="DQ64" s="141">
        <f>'[2]Yearly BTX'!BE64</f>
        <v>832.14633313495369</v>
      </c>
      <c r="DR64" s="141">
        <f>'[2]Yearly BTX'!BF64</f>
        <v>875.14089362962159</v>
      </c>
      <c r="DS64" s="141">
        <f>'[2]Yearly BTX'!BG64</f>
        <v>920.35685696958569</v>
      </c>
      <c r="DT64" s="141">
        <f>'[2]Yearly BTX'!BH64</f>
        <v>967.90899652488054</v>
      </c>
      <c r="DU64" s="141">
        <f>'[2]Yearly BTX'!BI64</f>
        <v>1017.918015668962</v>
      </c>
      <c r="DV64" s="141">
        <f>'[2]Yearly BTX'!BJ64</f>
        <v>1070.5108541645823</v>
      </c>
      <c r="DW64" s="141">
        <f>'[2]Yearly BTX'!BK64</f>
        <v>1125.8210103797574</v>
      </c>
      <c r="DX64" s="141">
        <f>'[2]Yearly BTX'!BL64</f>
        <v>1183.9888801516347</v>
      </c>
      <c r="DY64" s="141">
        <f>'[2]Yearly BTX'!BM64</f>
        <v>1245.1621131585214</v>
      </c>
      <c r="DZ64" s="141">
        <f>'[2]Yearly BTX'!BN64</f>
        <v>1309.4959877045762</v>
      </c>
      <c r="EB64" s="141">
        <f>'[3]Yearly BTX'!AJ64</f>
        <v>0</v>
      </c>
      <c r="EC64" s="141">
        <f>'[3]Yearly BTX'!AK64</f>
        <v>8.1993947563703848</v>
      </c>
      <c r="ED64" s="141">
        <f>'[3]Yearly BTX'!AL64</f>
        <v>8.6230334360535039</v>
      </c>
      <c r="EE64" s="141">
        <f>'[3]Yearly BTX'!AM64</f>
        <v>9.0685602838582895</v>
      </c>
      <c r="EF64" s="141">
        <f>'[3]Yearly BTX'!AN64</f>
        <v>9.5371061972375255</v>
      </c>
      <c r="EG64" s="141">
        <f>'[3]Yearly BTX'!AO64</f>
        <v>10.029860503798538</v>
      </c>
      <c r="EH64" s="141">
        <f>'[3]Yearly BTX'!AP64</f>
        <v>10.548073980218071</v>
      </c>
      <c r="EI64" s="141">
        <f>'[3]Yearly BTX'!AQ64</f>
        <v>11.093062027135485</v>
      </c>
      <c r="EJ64" s="141">
        <f>'[3]Yearly BTX'!AR64</f>
        <v>11.666208008083316</v>
      </c>
      <c r="EK64" s="141">
        <f>'[3]Yearly BTX'!AS64</f>
        <v>12.268966760930669</v>
      </c>
      <c r="EL64" s="141">
        <f>'[3]Yearly BTX'!AT64</f>
        <v>12.902868290752536</v>
      </c>
      <c r="EM64" s="141">
        <f>'[3]Yearly BTX'!AU64</f>
        <v>13.569521653498899</v>
      </c>
      <c r="EN64" s="141">
        <f>'[3]Yearly BTX'!AV64</f>
        <v>14.270619040321641</v>
      </c>
      <c r="EO64" s="141">
        <f>'[3]Yearly BTX'!AW64</f>
        <v>15.007940072926559</v>
      </c>
      <c r="EP64" s="141">
        <f>'[3]Yearly BTX'!AX64</f>
        <v>15.78335632085366</v>
      </c>
      <c r="EQ64" s="141">
        <f>'[3]Yearly BTX'!AY64</f>
        <v>16.598836052152063</v>
      </c>
      <c r="ER64" s="141">
        <f>'[3]Yearly BTX'!AZ64</f>
        <v>17.456449229508454</v>
      </c>
      <c r="ES64" s="141">
        <f>'[3]Yearly BTX'!BA64</f>
        <v>18.358372764510637</v>
      </c>
      <c r="ET64" s="141">
        <f>'[3]Yearly BTX'!BB64</f>
        <v>19.306896043383716</v>
      </c>
      <c r="EU64" s="141">
        <f>'[3]Yearly BTX'!BC64</f>
        <v>20.304426738224738</v>
      </c>
      <c r="EV64" s="141">
        <f>'[3]Yearly BTX'!BD64</f>
        <v>21.353496918486609</v>
      </c>
      <c r="EW64" s="141">
        <f>'[3]Yearly BTX'!BE64</f>
        <v>22.456769478224842</v>
      </c>
      <c r="EX64" s="141">
        <f>'[3]Yearly BTX'!BF64</f>
        <v>23.617044895420925</v>
      </c>
      <c r="EY64" s="141">
        <f>'[3]Yearly BTX'!BG64</f>
        <v>24.837268340540362</v>
      </c>
      <c r="EZ64" s="141">
        <f>'[3]Yearly BTX'!BH64</f>
        <v>26.120537152368978</v>
      </c>
      <c r="FA64" s="141">
        <f>'[3]Yearly BTX'!BI64</f>
        <v>27.470108700103768</v>
      </c>
      <c r="FB64" s="141">
        <f>'[3]Yearly BTX'!BJ64</f>
        <v>28.889408651654616</v>
      </c>
      <c r="FC64" s="141">
        <f>'[3]Yearly BTX'!BK64</f>
        <v>30.382039669145811</v>
      </c>
      <c r="FD64" s="141">
        <f>'[3]Yearly BTX'!BL64</f>
        <v>31.951790553687182</v>
      </c>
      <c r="FE64" s="141">
        <f>'[3]Yearly BTX'!BM64</f>
        <v>33.602645862630304</v>
      </c>
      <c r="FF64" s="141">
        <f>'[3]Yearly BTX'!BN64</f>
        <v>35.338796023719205</v>
      </c>
      <c r="FG64" s="141"/>
      <c r="FH64" s="141">
        <f t="shared" si="170"/>
        <v>0</v>
      </c>
      <c r="FI64" s="141">
        <f t="shared" si="110"/>
        <v>312.03188887604256</v>
      </c>
      <c r="FJ64" s="141">
        <f t="shared" si="111"/>
        <v>328.15366143977656</v>
      </c>
      <c r="FK64" s="141">
        <f t="shared" si="112"/>
        <v>345.10839870956198</v>
      </c>
      <c r="FL64" s="141">
        <f t="shared" si="113"/>
        <v>362.9391375288248</v>
      </c>
      <c r="FM64" s="141">
        <f t="shared" si="114"/>
        <v>381.69113832846676</v>
      </c>
      <c r="FN64" s="141">
        <f t="shared" si="115"/>
        <v>401.41200001311461</v>
      </c>
      <c r="FO64" s="141">
        <f t="shared" si="116"/>
        <v>422.15178078319957</v>
      </c>
      <c r="FP64" s="141">
        <f t="shared" si="117"/>
        <v>443.96312519955632</v>
      </c>
      <c r="FQ64" s="141">
        <f t="shared" si="118"/>
        <v>466.90139781308085</v>
      </c>
      <c r="FR64" s="141">
        <f t="shared" si="119"/>
        <v>491.02482369863844</v>
      </c>
      <c r="FS64" s="141">
        <f t="shared" si="120"/>
        <v>516.39463624994869</v>
      </c>
      <c r="FT64" s="141">
        <f t="shared" si="121"/>
        <v>543.07523261059987</v>
      </c>
      <c r="FU64" s="141">
        <f t="shared" si="122"/>
        <v>571.1343371357234</v>
      </c>
      <c r="FV64" s="141">
        <f t="shared" si="123"/>
        <v>600.64317329925655</v>
      </c>
      <c r="FW64" s="141">
        <f t="shared" si="124"/>
        <v>631.6766444831477</v>
      </c>
      <c r="FX64" s="141">
        <f t="shared" si="125"/>
        <v>664.31352410741397</v>
      </c>
      <c r="FY64" s="141">
        <f t="shared" si="126"/>
        <v>698.63665558365324</v>
      </c>
      <c r="FZ64" s="141">
        <f t="shared" si="127"/>
        <v>734.73316259957858</v>
      </c>
      <c r="GA64" s="141">
        <f t="shared" si="128"/>
        <v>772.69467026833001</v>
      </c>
      <c r="GB64" s="141">
        <f t="shared" si="129"/>
        <v>812.61753770391942</v>
      </c>
      <c r="GC64" s="141">
        <f t="shared" si="130"/>
        <v>854.60310261317852</v>
      </c>
      <c r="GD64" s="141">
        <f t="shared" si="131"/>
        <v>898.7579385250425</v>
      </c>
      <c r="GE64" s="141">
        <f t="shared" si="132"/>
        <v>945.19412531012608</v>
      </c>
      <c r="GF64" s="141">
        <f t="shared" si="133"/>
        <v>994.02953367724956</v>
      </c>
      <c r="GG64" s="141">
        <f t="shared" si="134"/>
        <v>1045.3881243690657</v>
      </c>
      <c r="GH64" s="141">
        <f t="shared" si="135"/>
        <v>1099.4002628162368</v>
      </c>
      <c r="GI64" s="141">
        <f t="shared" si="136"/>
        <v>1156.2030500489032</v>
      </c>
      <c r="GJ64" s="141">
        <f t="shared" si="137"/>
        <v>1215.940670705322</v>
      </c>
      <c r="GK64" s="141">
        <f t="shared" si="138"/>
        <v>1278.7647590211516</v>
      </c>
      <c r="GL64" s="141">
        <f t="shared" si="139"/>
        <v>1344.8347837282954</v>
      </c>
    </row>
    <row r="65" spans="1:194" outlineLevel="1">
      <c r="A65" s="375"/>
      <c r="B65" s="1" t="s">
        <v>101</v>
      </c>
      <c r="C65" s="5" t="s">
        <v>197</v>
      </c>
      <c r="D65" s="141">
        <f>'[2]Yearly BTX'!D65</f>
        <v>0</v>
      </c>
      <c r="E65" s="141">
        <f>'[2]Yearly BTX'!E65</f>
        <v>0</v>
      </c>
      <c r="F65" s="141">
        <f>'[2]Yearly BTX'!F65</f>
        <v>0</v>
      </c>
      <c r="G65" s="141">
        <f>'[2]Yearly BTX'!G65</f>
        <v>0</v>
      </c>
      <c r="H65" s="141">
        <f>'[2]Yearly BTX'!H65</f>
        <v>0</v>
      </c>
      <c r="I65" s="141">
        <f>'[2]Yearly BTX'!I65</f>
        <v>0</v>
      </c>
      <c r="J65" s="141">
        <f>'[2]Yearly BTX'!J65</f>
        <v>0</v>
      </c>
      <c r="K65" s="141">
        <f>'[2]Yearly BTX'!K65</f>
        <v>0</v>
      </c>
      <c r="L65" s="141">
        <f>'[2]Yearly BTX'!L65</f>
        <v>0</v>
      </c>
      <c r="M65" s="141">
        <f>'[2]Yearly BTX'!M65</f>
        <v>0</v>
      </c>
      <c r="N65" s="141">
        <f>'[2]Yearly BTX'!N65</f>
        <v>0</v>
      </c>
      <c r="O65" s="141">
        <f>'[2]Yearly BTX'!O65</f>
        <v>0</v>
      </c>
      <c r="P65" s="141">
        <f>'[2]Yearly BTX'!P65</f>
        <v>0</v>
      </c>
      <c r="Q65" s="141">
        <f>'[2]Yearly BTX'!Q65</f>
        <v>0</v>
      </c>
      <c r="R65" s="141">
        <f>'[2]Yearly BTX'!R65</f>
        <v>0</v>
      </c>
      <c r="S65" s="141">
        <f>'[2]Yearly BTX'!S65</f>
        <v>0</v>
      </c>
      <c r="T65" s="141">
        <f>'[2]Yearly BTX'!T65</f>
        <v>0</v>
      </c>
      <c r="U65" s="141">
        <f>'[2]Yearly BTX'!U65</f>
        <v>0</v>
      </c>
      <c r="V65" s="141">
        <f>'[2]Yearly BTX'!V65</f>
        <v>0</v>
      </c>
      <c r="W65" s="141">
        <f>'[2]Yearly BTX'!W65</f>
        <v>0</v>
      </c>
      <c r="X65" s="141">
        <f>'[2]Yearly BTX'!X65</f>
        <v>0</v>
      </c>
      <c r="Y65" s="141">
        <f>'[2]Yearly BTX'!Y65</f>
        <v>0</v>
      </c>
      <c r="Z65" s="141">
        <f>'[2]Yearly BTX'!Z65</f>
        <v>0</v>
      </c>
      <c r="AA65" s="141">
        <f>'[2]Yearly BTX'!AA65</f>
        <v>0</v>
      </c>
      <c r="AB65" s="141">
        <f>'[2]Yearly BTX'!AB65</f>
        <v>0</v>
      </c>
      <c r="AC65" s="141">
        <f>'[2]Yearly BTX'!AC65</f>
        <v>0</v>
      </c>
      <c r="AD65" s="141">
        <f>'[2]Yearly BTX'!AD65</f>
        <v>0</v>
      </c>
      <c r="AE65" s="141">
        <f>'[2]Yearly BTX'!AE65</f>
        <v>0</v>
      </c>
      <c r="AF65" s="141">
        <f>'[2]Yearly BTX'!AF65</f>
        <v>0</v>
      </c>
      <c r="AG65" s="141">
        <f>'[2]Yearly BTX'!AG65</f>
        <v>0</v>
      </c>
      <c r="AH65" s="141">
        <f>'[2]Yearly BTX'!AH65</f>
        <v>0</v>
      </c>
      <c r="AI65" s="141"/>
      <c r="AJ65" s="141">
        <f>'[3]Yearly BTX'!D65</f>
        <v>0</v>
      </c>
      <c r="AK65" s="141">
        <f>'[3]Yearly BTX'!E65</f>
        <v>0</v>
      </c>
      <c r="AL65" s="141">
        <f>'[3]Yearly BTX'!F65</f>
        <v>0</v>
      </c>
      <c r="AM65" s="141">
        <f>'[3]Yearly BTX'!G65</f>
        <v>0</v>
      </c>
      <c r="AN65" s="141">
        <f>'[3]Yearly BTX'!H65</f>
        <v>0</v>
      </c>
      <c r="AO65" s="141">
        <f>'[3]Yearly BTX'!I65</f>
        <v>0</v>
      </c>
      <c r="AP65" s="141">
        <f>'[3]Yearly BTX'!J65</f>
        <v>0</v>
      </c>
      <c r="AQ65" s="141">
        <f>'[3]Yearly BTX'!K65</f>
        <v>0</v>
      </c>
      <c r="AR65" s="141">
        <f>'[3]Yearly BTX'!L65</f>
        <v>0</v>
      </c>
      <c r="AS65" s="141">
        <f>'[3]Yearly BTX'!M65</f>
        <v>0</v>
      </c>
      <c r="AT65" s="141">
        <f>'[3]Yearly BTX'!N65</f>
        <v>0</v>
      </c>
      <c r="AU65" s="141">
        <f>'[3]Yearly BTX'!O65</f>
        <v>0</v>
      </c>
      <c r="AV65" s="141">
        <f>'[3]Yearly BTX'!P65</f>
        <v>0</v>
      </c>
      <c r="AW65" s="141">
        <f>'[3]Yearly BTX'!Q65</f>
        <v>0</v>
      </c>
      <c r="AX65" s="141">
        <f>'[3]Yearly BTX'!R65</f>
        <v>0</v>
      </c>
      <c r="AY65" s="141">
        <f>'[3]Yearly BTX'!S65</f>
        <v>0</v>
      </c>
      <c r="AZ65" s="141">
        <f>'[3]Yearly BTX'!T65</f>
        <v>0</v>
      </c>
      <c r="BA65" s="141">
        <f>'[3]Yearly BTX'!U65</f>
        <v>0</v>
      </c>
      <c r="BB65" s="141">
        <f>'[3]Yearly BTX'!V65</f>
        <v>0</v>
      </c>
      <c r="BC65" s="141">
        <f>'[3]Yearly BTX'!W65</f>
        <v>0</v>
      </c>
      <c r="BD65" s="141">
        <f>'[3]Yearly BTX'!X65</f>
        <v>0</v>
      </c>
      <c r="BE65" s="141">
        <f>'[3]Yearly BTX'!Y65</f>
        <v>0</v>
      </c>
      <c r="BF65" s="141">
        <f>'[3]Yearly BTX'!Z65</f>
        <v>0</v>
      </c>
      <c r="BG65" s="141">
        <f>'[3]Yearly BTX'!AA65</f>
        <v>0</v>
      </c>
      <c r="BH65" s="141">
        <f>'[3]Yearly BTX'!AB65</f>
        <v>0</v>
      </c>
      <c r="BI65" s="141">
        <f>'[3]Yearly BTX'!AC65</f>
        <v>0</v>
      </c>
      <c r="BJ65" s="141">
        <f>'[3]Yearly BTX'!AD65</f>
        <v>0</v>
      </c>
      <c r="BK65" s="141">
        <f>'[3]Yearly BTX'!AE65</f>
        <v>0</v>
      </c>
      <c r="BL65" s="141">
        <f>'[3]Yearly BTX'!AF65</f>
        <v>0</v>
      </c>
      <c r="BM65" s="141">
        <f>'[3]Yearly BTX'!AG65</f>
        <v>0</v>
      </c>
      <c r="BN65" s="141">
        <f>'[3]Yearly BTX'!AH65</f>
        <v>0</v>
      </c>
      <c r="BP65" s="141">
        <f t="shared" si="171"/>
        <v>0</v>
      </c>
      <c r="BQ65" s="141">
        <f t="shared" si="140"/>
        <v>0</v>
      </c>
      <c r="BR65" s="141">
        <f t="shared" si="141"/>
        <v>0</v>
      </c>
      <c r="BS65" s="141">
        <f t="shared" si="142"/>
        <v>0</v>
      </c>
      <c r="BT65" s="141">
        <f t="shared" si="143"/>
        <v>0</v>
      </c>
      <c r="BU65" s="141">
        <f t="shared" si="144"/>
        <v>0</v>
      </c>
      <c r="BV65" s="141">
        <f t="shared" si="145"/>
        <v>0</v>
      </c>
      <c r="BW65" s="141">
        <f t="shared" si="146"/>
        <v>0</v>
      </c>
      <c r="BX65" s="141">
        <f t="shared" si="147"/>
        <v>0</v>
      </c>
      <c r="BY65" s="141">
        <f t="shared" si="148"/>
        <v>0</v>
      </c>
      <c r="BZ65" s="141">
        <f t="shared" si="149"/>
        <v>0</v>
      </c>
      <c r="CA65" s="141">
        <f t="shared" si="150"/>
        <v>0</v>
      </c>
      <c r="CB65" s="141">
        <f t="shared" si="151"/>
        <v>0</v>
      </c>
      <c r="CC65" s="141">
        <f t="shared" si="152"/>
        <v>0</v>
      </c>
      <c r="CD65" s="141">
        <f t="shared" si="153"/>
        <v>0</v>
      </c>
      <c r="CE65" s="141">
        <f t="shared" si="154"/>
        <v>0</v>
      </c>
      <c r="CF65" s="141">
        <f t="shared" si="155"/>
        <v>0</v>
      </c>
      <c r="CG65" s="141">
        <f t="shared" si="156"/>
        <v>0</v>
      </c>
      <c r="CH65" s="141">
        <f t="shared" si="157"/>
        <v>0</v>
      </c>
      <c r="CI65" s="141">
        <f t="shared" si="158"/>
        <v>0</v>
      </c>
      <c r="CJ65" s="141">
        <f t="shared" si="159"/>
        <v>0</v>
      </c>
      <c r="CK65" s="141">
        <f t="shared" si="160"/>
        <v>0</v>
      </c>
      <c r="CL65" s="141">
        <f t="shared" si="161"/>
        <v>0</v>
      </c>
      <c r="CM65" s="141">
        <f t="shared" si="162"/>
        <v>0</v>
      </c>
      <c r="CN65" s="141">
        <f t="shared" si="163"/>
        <v>0</v>
      </c>
      <c r="CO65" s="141">
        <f t="shared" si="164"/>
        <v>0</v>
      </c>
      <c r="CP65" s="141">
        <f t="shared" si="165"/>
        <v>0</v>
      </c>
      <c r="CQ65" s="141">
        <f t="shared" si="166"/>
        <v>0</v>
      </c>
      <c r="CR65" s="141">
        <f t="shared" si="167"/>
        <v>0</v>
      </c>
      <c r="CS65" s="141">
        <f t="shared" si="168"/>
        <v>0</v>
      </c>
      <c r="CT65" s="141">
        <f t="shared" si="169"/>
        <v>0</v>
      </c>
      <c r="CU65" s="141"/>
      <c r="CV65" s="141">
        <f>'[2]Yearly BTX'!AJ65</f>
        <v>0</v>
      </c>
      <c r="CW65" s="141">
        <f>'[2]Yearly BTX'!AK65</f>
        <v>0</v>
      </c>
      <c r="CX65" s="141">
        <f>'[2]Yearly BTX'!AL65</f>
        <v>0</v>
      </c>
      <c r="CY65" s="141">
        <f>'[2]Yearly BTX'!AM65</f>
        <v>0</v>
      </c>
      <c r="CZ65" s="141">
        <f>'[2]Yearly BTX'!AN65</f>
        <v>0</v>
      </c>
      <c r="DA65" s="141">
        <f>'[2]Yearly BTX'!AO65</f>
        <v>0</v>
      </c>
      <c r="DB65" s="141">
        <f>'[2]Yearly BTX'!AP65</f>
        <v>0</v>
      </c>
      <c r="DC65" s="141">
        <f>'[2]Yearly BTX'!AQ65</f>
        <v>0</v>
      </c>
      <c r="DD65" s="141">
        <f>'[2]Yearly BTX'!AR65</f>
        <v>0</v>
      </c>
      <c r="DE65" s="141">
        <f>'[2]Yearly BTX'!AS65</f>
        <v>0</v>
      </c>
      <c r="DF65" s="141">
        <f>'[2]Yearly BTX'!AT65</f>
        <v>0</v>
      </c>
      <c r="DG65" s="141">
        <f>'[2]Yearly BTX'!AU65</f>
        <v>0</v>
      </c>
      <c r="DH65" s="141">
        <f>'[2]Yearly BTX'!AV65</f>
        <v>0</v>
      </c>
      <c r="DI65" s="141">
        <f>'[2]Yearly BTX'!AW65</f>
        <v>0</v>
      </c>
      <c r="DJ65" s="141">
        <f>'[2]Yearly BTX'!AX65</f>
        <v>0</v>
      </c>
      <c r="DK65" s="141">
        <f>'[2]Yearly BTX'!AY65</f>
        <v>0</v>
      </c>
      <c r="DL65" s="141">
        <f>'[2]Yearly BTX'!AZ65</f>
        <v>0</v>
      </c>
      <c r="DM65" s="141">
        <f>'[2]Yearly BTX'!BA65</f>
        <v>0</v>
      </c>
      <c r="DN65" s="141">
        <f>'[2]Yearly BTX'!BB65</f>
        <v>0</v>
      </c>
      <c r="DO65" s="141">
        <f>'[2]Yearly BTX'!BC65</f>
        <v>0</v>
      </c>
      <c r="DP65" s="141">
        <f>'[2]Yearly BTX'!BD65</f>
        <v>0</v>
      </c>
      <c r="DQ65" s="141">
        <f>'[2]Yearly BTX'!BE65</f>
        <v>0</v>
      </c>
      <c r="DR65" s="141">
        <f>'[2]Yearly BTX'!BF65</f>
        <v>0</v>
      </c>
      <c r="DS65" s="141">
        <f>'[2]Yearly BTX'!BG65</f>
        <v>0</v>
      </c>
      <c r="DT65" s="141">
        <f>'[2]Yearly BTX'!BH65</f>
        <v>0</v>
      </c>
      <c r="DU65" s="141">
        <f>'[2]Yearly BTX'!BI65</f>
        <v>0</v>
      </c>
      <c r="DV65" s="141">
        <f>'[2]Yearly BTX'!BJ65</f>
        <v>0</v>
      </c>
      <c r="DW65" s="141">
        <f>'[2]Yearly BTX'!BK65</f>
        <v>0</v>
      </c>
      <c r="DX65" s="141">
        <f>'[2]Yearly BTX'!BL65</f>
        <v>0</v>
      </c>
      <c r="DY65" s="141">
        <f>'[2]Yearly BTX'!BM65</f>
        <v>0</v>
      </c>
      <c r="DZ65" s="141">
        <f>'[2]Yearly BTX'!BN65</f>
        <v>0</v>
      </c>
      <c r="EB65" s="141">
        <f>'[3]Yearly BTX'!AJ65</f>
        <v>0</v>
      </c>
      <c r="EC65" s="141">
        <f>'[3]Yearly BTX'!AK65</f>
        <v>0</v>
      </c>
      <c r="ED65" s="141">
        <f>'[3]Yearly BTX'!AL65</f>
        <v>0</v>
      </c>
      <c r="EE65" s="141">
        <f>'[3]Yearly BTX'!AM65</f>
        <v>0</v>
      </c>
      <c r="EF65" s="141">
        <f>'[3]Yearly BTX'!AN65</f>
        <v>0</v>
      </c>
      <c r="EG65" s="141">
        <f>'[3]Yearly BTX'!AO65</f>
        <v>0</v>
      </c>
      <c r="EH65" s="141">
        <f>'[3]Yearly BTX'!AP65</f>
        <v>0</v>
      </c>
      <c r="EI65" s="141">
        <f>'[3]Yearly BTX'!AQ65</f>
        <v>0</v>
      </c>
      <c r="EJ65" s="141">
        <f>'[3]Yearly BTX'!AR65</f>
        <v>0</v>
      </c>
      <c r="EK65" s="141">
        <f>'[3]Yearly BTX'!AS65</f>
        <v>0</v>
      </c>
      <c r="EL65" s="141">
        <f>'[3]Yearly BTX'!AT65</f>
        <v>0</v>
      </c>
      <c r="EM65" s="141">
        <f>'[3]Yearly BTX'!AU65</f>
        <v>0</v>
      </c>
      <c r="EN65" s="141">
        <f>'[3]Yearly BTX'!AV65</f>
        <v>0</v>
      </c>
      <c r="EO65" s="141">
        <f>'[3]Yearly BTX'!AW65</f>
        <v>0</v>
      </c>
      <c r="EP65" s="141">
        <f>'[3]Yearly BTX'!AX65</f>
        <v>0</v>
      </c>
      <c r="EQ65" s="141">
        <f>'[3]Yearly BTX'!AY65</f>
        <v>0</v>
      </c>
      <c r="ER65" s="141">
        <f>'[3]Yearly BTX'!AZ65</f>
        <v>0</v>
      </c>
      <c r="ES65" s="141">
        <f>'[3]Yearly BTX'!BA65</f>
        <v>0</v>
      </c>
      <c r="ET65" s="141">
        <f>'[3]Yearly BTX'!BB65</f>
        <v>0</v>
      </c>
      <c r="EU65" s="141">
        <f>'[3]Yearly BTX'!BC65</f>
        <v>0</v>
      </c>
      <c r="EV65" s="141">
        <f>'[3]Yearly BTX'!BD65</f>
        <v>0</v>
      </c>
      <c r="EW65" s="141">
        <f>'[3]Yearly BTX'!BE65</f>
        <v>0</v>
      </c>
      <c r="EX65" s="141">
        <f>'[3]Yearly BTX'!BF65</f>
        <v>0</v>
      </c>
      <c r="EY65" s="141">
        <f>'[3]Yearly BTX'!BG65</f>
        <v>0</v>
      </c>
      <c r="EZ65" s="141">
        <f>'[3]Yearly BTX'!BH65</f>
        <v>0</v>
      </c>
      <c r="FA65" s="141">
        <f>'[3]Yearly BTX'!BI65</f>
        <v>0</v>
      </c>
      <c r="FB65" s="141">
        <f>'[3]Yearly BTX'!BJ65</f>
        <v>0</v>
      </c>
      <c r="FC65" s="141">
        <f>'[3]Yearly BTX'!BK65</f>
        <v>0</v>
      </c>
      <c r="FD65" s="141">
        <f>'[3]Yearly BTX'!BL65</f>
        <v>0</v>
      </c>
      <c r="FE65" s="141">
        <f>'[3]Yearly BTX'!BM65</f>
        <v>0</v>
      </c>
      <c r="FF65" s="141">
        <f>'[3]Yearly BTX'!BN65</f>
        <v>0</v>
      </c>
      <c r="FG65" s="141"/>
      <c r="FH65" s="141">
        <f t="shared" si="170"/>
        <v>0</v>
      </c>
      <c r="FI65" s="141">
        <f t="shared" si="110"/>
        <v>0</v>
      </c>
      <c r="FJ65" s="141">
        <f t="shared" si="111"/>
        <v>0</v>
      </c>
      <c r="FK65" s="141">
        <f t="shared" si="112"/>
        <v>0</v>
      </c>
      <c r="FL65" s="141">
        <f t="shared" si="113"/>
        <v>0</v>
      </c>
      <c r="FM65" s="141">
        <f t="shared" si="114"/>
        <v>0</v>
      </c>
      <c r="FN65" s="141">
        <f t="shared" si="115"/>
        <v>0</v>
      </c>
      <c r="FO65" s="141">
        <f t="shared" si="116"/>
        <v>0</v>
      </c>
      <c r="FP65" s="141">
        <f t="shared" si="117"/>
        <v>0</v>
      </c>
      <c r="FQ65" s="141">
        <f t="shared" si="118"/>
        <v>0</v>
      </c>
      <c r="FR65" s="141">
        <f t="shared" si="119"/>
        <v>0</v>
      </c>
      <c r="FS65" s="141">
        <f t="shared" si="120"/>
        <v>0</v>
      </c>
      <c r="FT65" s="141">
        <f t="shared" si="121"/>
        <v>0</v>
      </c>
      <c r="FU65" s="141">
        <f t="shared" si="122"/>
        <v>0</v>
      </c>
      <c r="FV65" s="141">
        <f t="shared" si="123"/>
        <v>0</v>
      </c>
      <c r="FW65" s="141">
        <f t="shared" si="124"/>
        <v>0</v>
      </c>
      <c r="FX65" s="141">
        <f t="shared" si="125"/>
        <v>0</v>
      </c>
      <c r="FY65" s="141">
        <f t="shared" si="126"/>
        <v>0</v>
      </c>
      <c r="FZ65" s="141">
        <f t="shared" si="127"/>
        <v>0</v>
      </c>
      <c r="GA65" s="141">
        <f t="shared" si="128"/>
        <v>0</v>
      </c>
      <c r="GB65" s="141">
        <f t="shared" si="129"/>
        <v>0</v>
      </c>
      <c r="GC65" s="141">
        <f t="shared" si="130"/>
        <v>0</v>
      </c>
      <c r="GD65" s="141">
        <f t="shared" si="131"/>
        <v>0</v>
      </c>
      <c r="GE65" s="141">
        <f t="shared" si="132"/>
        <v>0</v>
      </c>
      <c r="GF65" s="141">
        <f t="shared" si="133"/>
        <v>0</v>
      </c>
      <c r="GG65" s="141">
        <f t="shared" si="134"/>
        <v>0</v>
      </c>
      <c r="GH65" s="141">
        <f t="shared" si="135"/>
        <v>0</v>
      </c>
      <c r="GI65" s="141">
        <f t="shared" si="136"/>
        <v>0</v>
      </c>
      <c r="GJ65" s="141">
        <f t="shared" si="137"/>
        <v>0</v>
      </c>
      <c r="GK65" s="141">
        <f t="shared" si="138"/>
        <v>0</v>
      </c>
      <c r="GL65" s="141">
        <f t="shared" si="139"/>
        <v>0</v>
      </c>
    </row>
    <row r="66" spans="1:194" s="14" customFormat="1" outlineLevel="1">
      <c r="A66" s="376"/>
      <c r="B66" s="10" t="s">
        <v>102</v>
      </c>
      <c r="C66" s="62" t="s">
        <v>197</v>
      </c>
      <c r="D66" s="156">
        <f>'[2]Yearly BTX'!D66</f>
        <v>0</v>
      </c>
      <c r="E66" s="156">
        <f>'[2]Yearly BTX'!E66</f>
        <v>315.98579388445904</v>
      </c>
      <c r="F66" s="156">
        <f>'[2]Yearly BTX'!F66</f>
        <v>332.31185312387197</v>
      </c>
      <c r="G66" s="156">
        <f>'[2]Yearly BTX'!G66</f>
        <v>349.48143196273185</v>
      </c>
      <c r="H66" s="156">
        <f>'[2]Yearly BTX'!H66</f>
        <v>367.53811258485081</v>
      </c>
      <c r="I66" s="156">
        <f>'[2]Yearly BTX'!I66</f>
        <v>386.52772893765496</v>
      </c>
      <c r="J66" s="156">
        <f>'[2]Yearly BTX'!J66</f>
        <v>406.4984830742124</v>
      </c>
      <c r="K66" s="156">
        <f>'[2]Yearly BTX'!K66</f>
        <v>427.50106750630664</v>
      </c>
      <c r="L66" s="156">
        <f>'[2]Yearly BTX'!L66</f>
        <v>449.58879387913197</v>
      </c>
      <c r="M66" s="156">
        <f>'[2]Yearly BTX'!M66</f>
        <v>472.81772829423625</v>
      </c>
      <c r="N66" s="156">
        <f>'[2]Yearly BTX'!N66</f>
        <v>497.24683362420132</v>
      </c>
      <c r="O66" s="156">
        <f>'[2]Yearly BTX'!O66</f>
        <v>522.93811918030781</v>
      </c>
      <c r="P66" s="156">
        <f>'[2]Yearly BTX'!P66</f>
        <v>549.95679811308935</v>
      </c>
      <c r="Q66" s="156">
        <f>'[2]Yearly BTX'!Q66</f>
        <v>578.37145294530876</v>
      </c>
      <c r="R66" s="156">
        <f>'[2]Yearly BTX'!R66</f>
        <v>608.25420965753904</v>
      </c>
      <c r="S66" s="156">
        <f>'[2]Yearly BTX'!S66</f>
        <v>639.68092076823552</v>
      </c>
      <c r="T66" s="156">
        <f>'[2]Yearly BTX'!T66</f>
        <v>672.73135787302169</v>
      </c>
      <c r="U66" s="156">
        <f>'[2]Yearly BTX'!U66</f>
        <v>707.48941413190835</v>
      </c>
      <c r="V66" s="156">
        <f>'[2]Yearly BTX'!V66</f>
        <v>744.04331721844267</v>
      </c>
      <c r="W66" s="156">
        <f>'[2]Yearly BTX'!W66</f>
        <v>782.48585327130957</v>
      </c>
      <c r="X66" s="156">
        <f>'[2]Yearly BTX'!X66</f>
        <v>822.91460241685013</v>
      </c>
      <c r="Y66" s="156">
        <f>'[2]Yearly BTX'!Y66</f>
        <v>865.43218646035189</v>
      </c>
      <c r="Z66" s="156">
        <f>'[2]Yearly BTX'!Z66</f>
        <v>910.14652937480651</v>
      </c>
      <c r="AA66" s="156">
        <f>'[2]Yearly BTX'!AA66</f>
        <v>957.17113124836919</v>
      </c>
      <c r="AB66" s="156">
        <f>'[2]Yearly BTX'!AB66</f>
        <v>1006.6253563858758</v>
      </c>
      <c r="AC66" s="156">
        <f>'[2]Yearly BTX'!AC66</f>
        <v>1058.6347362957206</v>
      </c>
      <c r="AD66" s="156">
        <f>'[2]Yearly BTX'!AD66</f>
        <v>1113.3312883311655</v>
      </c>
      <c r="AE66" s="156">
        <f>'[2]Yearly BTX'!AE66</f>
        <v>1170.8538507949477</v>
      </c>
      <c r="AF66" s="156">
        <f>'[2]Yearly BTX'!AF66</f>
        <v>1231.3484353577001</v>
      </c>
      <c r="AG66" s="156">
        <f>'[2]Yearly BTX'!AG66</f>
        <v>1294.9685976848623</v>
      </c>
      <c r="AH66" s="156">
        <f>'[2]Yearly BTX'!AH66</f>
        <v>1361.8758272127593</v>
      </c>
      <c r="AI66" s="156"/>
      <c r="AJ66" s="156">
        <f>'[3]Yearly BTX'!D66</f>
        <v>0</v>
      </c>
      <c r="AK66" s="156">
        <f>'[3]Yearly BTX'!E66</f>
        <v>8.5273705466251997</v>
      </c>
      <c r="AL66" s="156">
        <f>'[3]Yearly BTX'!F66</f>
        <v>8.9679547734956451</v>
      </c>
      <c r="AM66" s="156">
        <f>'[3]Yearly BTX'!G66</f>
        <v>9.4313026952126204</v>
      </c>
      <c r="AN66" s="156">
        <f>'[3]Yearly BTX'!H66</f>
        <v>9.9185904451270268</v>
      </c>
      <c r="AO66" s="156">
        <f>'[3]Yearly BTX'!I66</f>
        <v>10.43105492395048</v>
      </c>
      <c r="AP66" s="156">
        <f>'[3]Yearly BTX'!J66</f>
        <v>10.969996939426792</v>
      </c>
      <c r="AQ66" s="156">
        <f>'[3]Yearly BTX'!K66</f>
        <v>11.536784508220903</v>
      </c>
      <c r="AR66" s="156">
        <f>'[3]Yearly BTX'!L66</f>
        <v>12.13285632840665</v>
      </c>
      <c r="AS66" s="156">
        <f>'[3]Yearly BTX'!M66</f>
        <v>12.759725431367897</v>
      </c>
      <c r="AT66" s="156">
        <f>'[3]Yearly BTX'!N66</f>
        <v>13.418983022382637</v>
      </c>
      <c r="AU66" s="156">
        <f>'[3]Yearly BTX'!O66</f>
        <v>14.112302519638854</v>
      </c>
      <c r="AV66" s="156">
        <f>'[3]Yearly BTX'!P66</f>
        <v>14.841443801934508</v>
      </c>
      <c r="AW66" s="156">
        <f>'[3]Yearly BTX'!Q66</f>
        <v>15.608257675843623</v>
      </c>
      <c r="AX66" s="156">
        <f>'[3]Yearly BTX'!R66</f>
        <v>16.414690573687807</v>
      </c>
      <c r="AY66" s="156">
        <f>'[3]Yearly BTX'!S66</f>
        <v>17.262789494238145</v>
      </c>
      <c r="AZ66" s="156">
        <f>'[3]Yearly BTX'!T66</f>
        <v>18.154707198688794</v>
      </c>
      <c r="BA66" s="156">
        <f>'[3]Yearly BTX'!U66</f>
        <v>19.092707675091063</v>
      </c>
      <c r="BB66" s="156">
        <f>'[3]Yearly BTX'!V66</f>
        <v>20.079171885119067</v>
      </c>
      <c r="BC66" s="156">
        <f>'[3]Yearly BTX'!W66</f>
        <v>21.11660380775373</v>
      </c>
      <c r="BD66" s="156">
        <f>'[3]Yearly BTX'!X66</f>
        <v>22.207636795226072</v>
      </c>
      <c r="BE66" s="156">
        <f>'[3]Yearly BTX'!Y66</f>
        <v>23.355040257353835</v>
      </c>
      <c r="BF66" s="156">
        <f>'[3]Yearly BTX'!Z66</f>
        <v>24.561726691237762</v>
      </c>
      <c r="BG66" s="156">
        <f>'[3]Yearly BTX'!AA66</f>
        <v>25.830759074161978</v>
      </c>
      <c r="BH66" s="156">
        <f>'[3]Yearly BTX'!AB66</f>
        <v>27.16535863846374</v>
      </c>
      <c r="BI66" s="156">
        <f>'[3]Yearly BTX'!AC66</f>
        <v>28.568913048107923</v>
      </c>
      <c r="BJ66" s="156">
        <f>'[3]Yearly BTX'!AD66</f>
        <v>30.0449849977208</v>
      </c>
      <c r="BK66" s="156">
        <f>'[3]Yearly BTX'!AE66</f>
        <v>31.597321255911645</v>
      </c>
      <c r="BL66" s="156">
        <f>'[3]Yearly BTX'!AF66</f>
        <v>33.229862175834668</v>
      </c>
      <c r="BM66" s="156">
        <f>'[3]Yearly BTX'!AG66</f>
        <v>34.946751697135518</v>
      </c>
      <c r="BN66" s="156">
        <f>'[3]Yearly BTX'!AH66</f>
        <v>36.752347864667975</v>
      </c>
      <c r="BP66" s="156">
        <f t="shared" si="171"/>
        <v>0</v>
      </c>
      <c r="BQ66" s="156">
        <f t="shared" si="140"/>
        <v>324.51316443108425</v>
      </c>
      <c r="BR66" s="156">
        <f t="shared" si="141"/>
        <v>341.27980789736762</v>
      </c>
      <c r="BS66" s="156">
        <f t="shared" si="142"/>
        <v>358.91273465794444</v>
      </c>
      <c r="BT66" s="156">
        <f t="shared" si="143"/>
        <v>377.45670302997786</v>
      </c>
      <c r="BU66" s="156">
        <f t="shared" si="144"/>
        <v>396.95878386160541</v>
      </c>
      <c r="BV66" s="156">
        <f t="shared" si="145"/>
        <v>417.46848001363918</v>
      </c>
      <c r="BW66" s="156">
        <f t="shared" si="146"/>
        <v>439.03785201452752</v>
      </c>
      <c r="BX66" s="156">
        <f t="shared" si="147"/>
        <v>461.72165020753863</v>
      </c>
      <c r="BY66" s="156">
        <f t="shared" si="148"/>
        <v>485.57745372560413</v>
      </c>
      <c r="BZ66" s="156">
        <f t="shared" si="149"/>
        <v>510.66581664658395</v>
      </c>
      <c r="CA66" s="156">
        <f t="shared" si="150"/>
        <v>537.0504216999467</v>
      </c>
      <c r="CB66" s="156">
        <f t="shared" si="151"/>
        <v>564.79824191502382</v>
      </c>
      <c r="CC66" s="156">
        <f t="shared" si="152"/>
        <v>593.97971062115244</v>
      </c>
      <c r="CD66" s="156">
        <f t="shared" si="153"/>
        <v>624.66890023122687</v>
      </c>
      <c r="CE66" s="156">
        <f t="shared" si="154"/>
        <v>656.9437102624737</v>
      </c>
      <c r="CF66" s="156">
        <f t="shared" si="155"/>
        <v>690.8860650717105</v>
      </c>
      <c r="CG66" s="156">
        <f t="shared" si="156"/>
        <v>726.58212180699945</v>
      </c>
      <c r="CH66" s="156">
        <f t="shared" si="157"/>
        <v>764.12248910356175</v>
      </c>
      <c r="CI66" s="156">
        <f t="shared" si="158"/>
        <v>803.60245707906324</v>
      </c>
      <c r="CJ66" s="156">
        <f t="shared" si="159"/>
        <v>845.12223921207624</v>
      </c>
      <c r="CK66" s="156">
        <f t="shared" si="160"/>
        <v>888.78722671770572</v>
      </c>
      <c r="CL66" s="156">
        <f t="shared" si="161"/>
        <v>934.70825606604421</v>
      </c>
      <c r="CM66" s="156">
        <f t="shared" si="162"/>
        <v>983.00189032253115</v>
      </c>
      <c r="CN66" s="156">
        <f t="shared" si="163"/>
        <v>1033.7907150243395</v>
      </c>
      <c r="CO66" s="156">
        <f t="shared" si="164"/>
        <v>1087.2036493438286</v>
      </c>
      <c r="CP66" s="156">
        <f t="shared" si="165"/>
        <v>1143.3762733288863</v>
      </c>
      <c r="CQ66" s="156">
        <f t="shared" si="166"/>
        <v>1202.4511720508592</v>
      </c>
      <c r="CR66" s="156">
        <f t="shared" si="167"/>
        <v>1264.5782975335346</v>
      </c>
      <c r="CS66" s="156">
        <f t="shared" si="168"/>
        <v>1329.9153493819979</v>
      </c>
      <c r="CT66" s="156">
        <f t="shared" si="169"/>
        <v>1398.6281750774274</v>
      </c>
      <c r="CU66" s="156"/>
      <c r="CV66" s="156">
        <f>'[2]Yearly BTX'!AJ66</f>
        <v>0</v>
      </c>
      <c r="CW66" s="156">
        <f>'[2]Yearly BTX'!AK66</f>
        <v>315.98579388445904</v>
      </c>
      <c r="CX66" s="156">
        <f>'[2]Yearly BTX'!AL66</f>
        <v>332.31185312387197</v>
      </c>
      <c r="CY66" s="156">
        <f>'[2]Yearly BTX'!AM66</f>
        <v>349.48143196273185</v>
      </c>
      <c r="CZ66" s="156">
        <f>'[2]Yearly BTX'!AN66</f>
        <v>367.53811258485081</v>
      </c>
      <c r="DA66" s="156">
        <f>'[2]Yearly BTX'!AO66</f>
        <v>386.52772893765496</v>
      </c>
      <c r="DB66" s="156">
        <f>'[2]Yearly BTX'!AP66</f>
        <v>406.4984830742124</v>
      </c>
      <c r="DC66" s="156">
        <f>'[2]Yearly BTX'!AQ66</f>
        <v>427.50106750630664</v>
      </c>
      <c r="DD66" s="156">
        <f>'[2]Yearly BTX'!AR66</f>
        <v>449.58879387913197</v>
      </c>
      <c r="DE66" s="156">
        <f>'[2]Yearly BTX'!AS66</f>
        <v>472.81772829423625</v>
      </c>
      <c r="DF66" s="156">
        <f>'[2]Yearly BTX'!AT66</f>
        <v>497.24683362420132</v>
      </c>
      <c r="DG66" s="156">
        <f>'[2]Yearly BTX'!AU66</f>
        <v>522.93811918030781</v>
      </c>
      <c r="DH66" s="156">
        <f>'[2]Yearly BTX'!AV66</f>
        <v>549.95679811308935</v>
      </c>
      <c r="DI66" s="156">
        <f>'[2]Yearly BTX'!AW66</f>
        <v>578.37145294530876</v>
      </c>
      <c r="DJ66" s="156">
        <f>'[2]Yearly BTX'!AX66</f>
        <v>608.25420965753904</v>
      </c>
      <c r="DK66" s="156">
        <f>'[2]Yearly BTX'!AY66</f>
        <v>639.68092076823552</v>
      </c>
      <c r="DL66" s="156">
        <f>'[2]Yearly BTX'!AZ66</f>
        <v>672.73135787302169</v>
      </c>
      <c r="DM66" s="156">
        <f>'[2]Yearly BTX'!BA66</f>
        <v>707.48941413190835</v>
      </c>
      <c r="DN66" s="156">
        <f>'[2]Yearly BTX'!BB66</f>
        <v>744.04331721844267</v>
      </c>
      <c r="DO66" s="156">
        <f>'[2]Yearly BTX'!BC66</f>
        <v>782.48585327130957</v>
      </c>
      <c r="DP66" s="156">
        <f>'[2]Yearly BTX'!BD66</f>
        <v>822.91460241685013</v>
      </c>
      <c r="DQ66" s="156">
        <f>'[2]Yearly BTX'!BE66</f>
        <v>865.43218646035189</v>
      </c>
      <c r="DR66" s="156">
        <f>'[2]Yearly BTX'!BF66</f>
        <v>910.14652937480651</v>
      </c>
      <c r="DS66" s="156">
        <f>'[2]Yearly BTX'!BG66</f>
        <v>957.17113124836919</v>
      </c>
      <c r="DT66" s="156">
        <f>'[2]Yearly BTX'!BH66</f>
        <v>1006.6253563858758</v>
      </c>
      <c r="DU66" s="156">
        <f>'[2]Yearly BTX'!BI66</f>
        <v>1058.6347362957206</v>
      </c>
      <c r="DV66" s="156">
        <f>'[2]Yearly BTX'!BJ66</f>
        <v>1113.3312883311655</v>
      </c>
      <c r="DW66" s="156">
        <f>'[2]Yearly BTX'!BK66</f>
        <v>1170.8538507949477</v>
      </c>
      <c r="DX66" s="156">
        <f>'[2]Yearly BTX'!BL66</f>
        <v>1231.3484353577001</v>
      </c>
      <c r="DY66" s="156">
        <f>'[2]Yearly BTX'!BM66</f>
        <v>1294.9685976848623</v>
      </c>
      <c r="DZ66" s="156">
        <f>'[2]Yearly BTX'!BN66</f>
        <v>1361.8758272127593</v>
      </c>
      <c r="EB66" s="156">
        <f>'[3]Yearly BTX'!AJ66</f>
        <v>0</v>
      </c>
      <c r="EC66" s="156">
        <f>'[3]Yearly BTX'!AK66</f>
        <v>8.5273705466251997</v>
      </c>
      <c r="ED66" s="156">
        <f>'[3]Yearly BTX'!AL66</f>
        <v>8.9679547734956451</v>
      </c>
      <c r="EE66" s="156">
        <f>'[3]Yearly BTX'!AM66</f>
        <v>9.4313026952126204</v>
      </c>
      <c r="EF66" s="156">
        <f>'[3]Yearly BTX'!AN66</f>
        <v>9.9185904451270268</v>
      </c>
      <c r="EG66" s="156">
        <f>'[3]Yearly BTX'!AO66</f>
        <v>10.43105492395048</v>
      </c>
      <c r="EH66" s="156">
        <f>'[3]Yearly BTX'!AP66</f>
        <v>10.969996939426792</v>
      </c>
      <c r="EI66" s="156">
        <f>'[3]Yearly BTX'!AQ66</f>
        <v>11.536784508220903</v>
      </c>
      <c r="EJ66" s="156">
        <f>'[3]Yearly BTX'!AR66</f>
        <v>12.13285632840665</v>
      </c>
      <c r="EK66" s="156">
        <f>'[3]Yearly BTX'!AS66</f>
        <v>12.759725431367897</v>
      </c>
      <c r="EL66" s="156">
        <f>'[3]Yearly BTX'!AT66</f>
        <v>13.418983022382637</v>
      </c>
      <c r="EM66" s="156">
        <f>'[3]Yearly BTX'!AU66</f>
        <v>14.112302519638854</v>
      </c>
      <c r="EN66" s="156">
        <f>'[3]Yearly BTX'!AV66</f>
        <v>14.841443801934508</v>
      </c>
      <c r="EO66" s="156">
        <f>'[3]Yearly BTX'!AW66</f>
        <v>15.608257675843623</v>
      </c>
      <c r="EP66" s="156">
        <f>'[3]Yearly BTX'!AX66</f>
        <v>16.414690573687807</v>
      </c>
      <c r="EQ66" s="156">
        <f>'[3]Yearly BTX'!AY66</f>
        <v>17.262789494238145</v>
      </c>
      <c r="ER66" s="156">
        <f>'[3]Yearly BTX'!AZ66</f>
        <v>18.154707198688794</v>
      </c>
      <c r="ES66" s="156">
        <f>'[3]Yearly BTX'!BA66</f>
        <v>19.092707675091063</v>
      </c>
      <c r="ET66" s="156">
        <f>'[3]Yearly BTX'!BB66</f>
        <v>20.079171885119067</v>
      </c>
      <c r="EU66" s="156">
        <f>'[3]Yearly BTX'!BC66</f>
        <v>21.11660380775373</v>
      </c>
      <c r="EV66" s="156">
        <f>'[3]Yearly BTX'!BD66</f>
        <v>22.207636795226072</v>
      </c>
      <c r="EW66" s="156">
        <f>'[3]Yearly BTX'!BE66</f>
        <v>23.355040257353835</v>
      </c>
      <c r="EX66" s="156">
        <f>'[3]Yearly BTX'!BF66</f>
        <v>24.561726691237762</v>
      </c>
      <c r="EY66" s="156">
        <f>'[3]Yearly BTX'!BG66</f>
        <v>25.830759074161978</v>
      </c>
      <c r="EZ66" s="156">
        <f>'[3]Yearly BTX'!BH66</f>
        <v>27.16535863846374</v>
      </c>
      <c r="FA66" s="156">
        <f>'[3]Yearly BTX'!BI66</f>
        <v>28.568913048107923</v>
      </c>
      <c r="FB66" s="156">
        <f>'[3]Yearly BTX'!BJ66</f>
        <v>30.0449849977208</v>
      </c>
      <c r="FC66" s="156">
        <f>'[3]Yearly BTX'!BK66</f>
        <v>31.597321255911645</v>
      </c>
      <c r="FD66" s="156">
        <f>'[3]Yearly BTX'!BL66</f>
        <v>33.229862175834668</v>
      </c>
      <c r="FE66" s="156">
        <f>'[3]Yearly BTX'!BM66</f>
        <v>34.946751697135518</v>
      </c>
      <c r="FF66" s="156">
        <f>'[3]Yearly BTX'!BN66</f>
        <v>36.752347864667975</v>
      </c>
      <c r="FG66" s="156"/>
      <c r="FH66" s="156">
        <f t="shared" si="170"/>
        <v>0</v>
      </c>
      <c r="FI66" s="156">
        <f t="shared" si="110"/>
        <v>324.51316443108425</v>
      </c>
      <c r="FJ66" s="156">
        <f t="shared" si="111"/>
        <v>341.27980789736762</v>
      </c>
      <c r="FK66" s="156">
        <f t="shared" si="112"/>
        <v>358.91273465794444</v>
      </c>
      <c r="FL66" s="156">
        <f t="shared" si="113"/>
        <v>377.45670302997786</v>
      </c>
      <c r="FM66" s="156">
        <f t="shared" si="114"/>
        <v>396.95878386160541</v>
      </c>
      <c r="FN66" s="156">
        <f t="shared" si="115"/>
        <v>417.46848001363918</v>
      </c>
      <c r="FO66" s="156">
        <f t="shared" si="116"/>
        <v>439.03785201452752</v>
      </c>
      <c r="FP66" s="156">
        <f t="shared" si="117"/>
        <v>461.72165020753863</v>
      </c>
      <c r="FQ66" s="156">
        <f t="shared" si="118"/>
        <v>485.57745372560413</v>
      </c>
      <c r="FR66" s="156">
        <f t="shared" si="119"/>
        <v>510.66581664658395</v>
      </c>
      <c r="FS66" s="156">
        <f t="shared" si="120"/>
        <v>537.0504216999467</v>
      </c>
      <c r="FT66" s="156">
        <f t="shared" si="121"/>
        <v>564.79824191502382</v>
      </c>
      <c r="FU66" s="156">
        <f t="shared" si="122"/>
        <v>593.97971062115244</v>
      </c>
      <c r="FV66" s="156">
        <f t="shared" si="123"/>
        <v>624.66890023122687</v>
      </c>
      <c r="FW66" s="156">
        <f t="shared" si="124"/>
        <v>656.9437102624737</v>
      </c>
      <c r="FX66" s="156">
        <f t="shared" si="125"/>
        <v>690.8860650717105</v>
      </c>
      <c r="FY66" s="156">
        <f t="shared" si="126"/>
        <v>726.58212180699945</v>
      </c>
      <c r="FZ66" s="156">
        <f t="shared" si="127"/>
        <v>764.12248910356175</v>
      </c>
      <c r="GA66" s="156">
        <f t="shared" si="128"/>
        <v>803.60245707906324</v>
      </c>
      <c r="GB66" s="156">
        <f t="shared" si="129"/>
        <v>845.12223921207624</v>
      </c>
      <c r="GC66" s="156">
        <f t="shared" si="130"/>
        <v>888.78722671770572</v>
      </c>
      <c r="GD66" s="156">
        <f t="shared" si="131"/>
        <v>934.70825606604421</v>
      </c>
      <c r="GE66" s="156">
        <f t="shared" si="132"/>
        <v>983.00189032253115</v>
      </c>
      <c r="GF66" s="156">
        <f t="shared" si="133"/>
        <v>1033.7907150243395</v>
      </c>
      <c r="GG66" s="156">
        <f t="shared" si="134"/>
        <v>1087.2036493438286</v>
      </c>
      <c r="GH66" s="156">
        <f t="shared" si="135"/>
        <v>1143.3762733288863</v>
      </c>
      <c r="GI66" s="156">
        <f t="shared" si="136"/>
        <v>1202.4511720508592</v>
      </c>
      <c r="GJ66" s="156">
        <f t="shared" si="137"/>
        <v>1264.5782975335346</v>
      </c>
      <c r="GK66" s="156">
        <f t="shared" si="138"/>
        <v>1329.9153493819979</v>
      </c>
      <c r="GL66" s="156">
        <f t="shared" si="139"/>
        <v>1398.6281750774274</v>
      </c>
    </row>
    <row r="67" spans="1:194" outlineLevel="1">
      <c r="A67" s="1" t="s">
        <v>3</v>
      </c>
      <c r="B67" s="1" t="s">
        <v>19</v>
      </c>
      <c r="C67" s="5" t="s">
        <v>197</v>
      </c>
      <c r="D67" s="123">
        <f>'[2]Yearly BTX'!D67</f>
        <v>0</v>
      </c>
      <c r="E67" s="123">
        <f>'[2]Yearly BTX'!E67</f>
        <v>56235.375998472184</v>
      </c>
      <c r="F67" s="123">
        <f>'[2]Yearly BTX'!F67</f>
        <v>111888.50038514117</v>
      </c>
      <c r="G67" s="123">
        <f>'[2]Yearly BTX'!G67</f>
        <v>166963.97514890262</v>
      </c>
      <c r="H67" s="123">
        <f>'[2]Yearly BTX'!H67</f>
        <v>221466.36941105418</v>
      </c>
      <c r="I67" s="123">
        <f>'[2]Yearly BTX'!I67</f>
        <v>275202.34556166548</v>
      </c>
      <c r="J67" s="123">
        <f>'[2]Yearly BTX'!J67</f>
        <v>328333.45749201265</v>
      </c>
      <c r="K67" s="123">
        <f>'[2]Yearly BTX'!K67</f>
        <v>380841.0089134298</v>
      </c>
      <c r="L67" s="123">
        <f>'[2]Yearly BTX'!L67</f>
        <v>432730.43965504336</v>
      </c>
      <c r="M67" s="123">
        <f>'[2]Yearly BTX'!M67</f>
        <v>484007.14746805176</v>
      </c>
      <c r="N67" s="123">
        <f>'[2]Yearly BTX'!N67</f>
        <v>534676.48833012755</v>
      </c>
      <c r="O67" s="123">
        <f>'[2]Yearly BTX'!O67</f>
        <v>612848.36686793866</v>
      </c>
      <c r="P67" s="123">
        <f>'[2]Yearly BTX'!P67</f>
        <v>690081.51421514782</v>
      </c>
      <c r="Q67" s="123">
        <f>'[2]Yearly BTX'!Q67</f>
        <v>766384.06066517672</v>
      </c>
      <c r="R67" s="123">
        <f>'[2]Yearly BTX'!R67</f>
        <v>841764.07635247544</v>
      </c>
      <c r="S67" s="123">
        <f>'[2]Yearly BTX'!S67</f>
        <v>916229.57164666906</v>
      </c>
      <c r="T67" s="123">
        <f>'[2]Yearly BTX'!T67</f>
        <v>989248.63569300273</v>
      </c>
      <c r="U67" s="123">
        <f>'[2]Yearly BTX'!U67</f>
        <v>1061309.5355657705</v>
      </c>
      <c r="V67" s="123">
        <f>'[2]Yearly BTX'!V67</f>
        <v>1132421.4270827554</v>
      </c>
      <c r="W67" s="123">
        <f>'[2]Yearly BTX'!W67</f>
        <v>1202593.3890237408</v>
      </c>
      <c r="X67" s="123">
        <f>'[2]Yearly BTX'!X67</f>
        <v>1271834.4237350102</v>
      </c>
      <c r="Y67" s="123">
        <f>'[2]Yearly BTX'!Y67</f>
        <v>1344143.7653243705</v>
      </c>
      <c r="Z67" s="123">
        <f>'[2]Yearly BTX'!Z67</f>
        <v>1415459.4287291719</v>
      </c>
      <c r="AA67" s="123">
        <f>'[2]Yearly BTX'!AA67</f>
        <v>1485791.4256348724</v>
      </c>
      <c r="AB67" s="123">
        <f>'[2]Yearly BTX'!AB67</f>
        <v>1555149.677087767</v>
      </c>
      <c r="AC67" s="123">
        <f>'[2]Yearly BTX'!AC67</f>
        <v>1623544.0142808114</v>
      </c>
      <c r="AD67" s="123">
        <f>'[2]Yearly BTX'!AD67</f>
        <v>1690634.615986329</v>
      </c>
      <c r="AE67" s="123">
        <f>'[2]Yearly BTX'!AE67</f>
        <v>1756759.2545067719</v>
      </c>
      <c r="AF67" s="123">
        <f>'[2]Yearly BTX'!AF67</f>
        <v>1821928.1063779967</v>
      </c>
      <c r="AG67" s="123">
        <f>'[2]Yearly BTX'!AG67</f>
        <v>1886151.2507596482</v>
      </c>
      <c r="AH67" s="123">
        <f>'[2]Yearly BTX'!AH67</f>
        <v>1949438.6703383462</v>
      </c>
      <c r="AI67" s="187"/>
      <c r="AJ67" s="123">
        <f>'[3]Yearly BTX'!D67</f>
        <v>0</v>
      </c>
      <c r="AK67" s="123">
        <f>'[3]Yearly BTX'!E67</f>
        <v>35158.099673382618</v>
      </c>
      <c r="AL67" s="123">
        <f>'[3]Yearly BTX'!F67</f>
        <v>70319.437829292045</v>
      </c>
      <c r="AM67" s="123">
        <f>'[3]Yearly BTX'!G67</f>
        <v>105484.01446772832</v>
      </c>
      <c r="AN67" s="123">
        <f>'[3]Yearly BTX'!H67</f>
        <v>140651.82958869138</v>
      </c>
      <c r="AO67" s="123">
        <f>'[3]Yearly BTX'!I67</f>
        <v>175822.8831921813</v>
      </c>
      <c r="AP67" s="123">
        <f>'[3]Yearly BTX'!J67</f>
        <v>210997.17527819803</v>
      </c>
      <c r="AQ67" s="123">
        <f>'[3]Yearly BTX'!K67</f>
        <v>246174.7058467415</v>
      </c>
      <c r="AR67" s="123">
        <f>'[3]Yearly BTX'!L67</f>
        <v>281355.47489781189</v>
      </c>
      <c r="AS67" s="123">
        <f>'[3]Yearly BTX'!M67</f>
        <v>316539.48243140901</v>
      </c>
      <c r="AT67" s="123">
        <f>'[3]Yearly BTX'!N67</f>
        <v>351726.7284475331</v>
      </c>
      <c r="AU67" s="123">
        <f>'[3]Yearly BTX'!O67</f>
        <v>419125.27004707878</v>
      </c>
      <c r="AV67" s="123">
        <f>'[3]Yearly BTX'!P67</f>
        <v>486548.10026557581</v>
      </c>
      <c r="AW67" s="123">
        <f>'[3]Yearly BTX'!Q67</f>
        <v>553995.21910302399</v>
      </c>
      <c r="AX67" s="123">
        <f>'[3]Yearly BTX'!R67</f>
        <v>621466.62655942317</v>
      </c>
      <c r="AY67" s="123">
        <f>'[3]Yearly BTX'!S67</f>
        <v>688962.32263477368</v>
      </c>
      <c r="AZ67" s="123">
        <f>'[3]Yearly BTX'!T67</f>
        <v>756482.30732907529</v>
      </c>
      <c r="BA67" s="123">
        <f>'[3]Yearly BTX'!U67</f>
        <v>824026.5806423279</v>
      </c>
      <c r="BB67" s="123">
        <f>'[3]Yearly BTX'!V67</f>
        <v>891595.14257453184</v>
      </c>
      <c r="BC67" s="123">
        <f>'[3]Yearly BTX'!W67</f>
        <v>959187.99312568689</v>
      </c>
      <c r="BD67" s="123">
        <f>'[3]Yearly BTX'!X67</f>
        <v>1026805.132295793</v>
      </c>
      <c r="BE67" s="123">
        <f>'[3]Yearly BTX'!Y67</f>
        <v>1100667.4867952231</v>
      </c>
      <c r="BF67" s="123">
        <f>'[3]Yearly BTX'!Z67</f>
        <v>1174558.9876373941</v>
      </c>
      <c r="BG67" s="123">
        <f>'[3]Yearly BTX'!AA67</f>
        <v>1248479.6348223069</v>
      </c>
      <c r="BH67" s="123">
        <f>'[3]Yearly BTX'!AB67</f>
        <v>1322429.4283499606</v>
      </c>
      <c r="BI67" s="123">
        <f>'[3]Yearly BTX'!AC67</f>
        <v>1396408.3682203568</v>
      </c>
      <c r="BJ67" s="123">
        <f>'[3]Yearly BTX'!AD67</f>
        <v>1470416.4544334933</v>
      </c>
      <c r="BK67" s="123">
        <f>'[3]Yearly BTX'!AE67</f>
        <v>1544453.6869893712</v>
      </c>
      <c r="BL67" s="123">
        <f>'[3]Yearly BTX'!AF67</f>
        <v>1618520.0658879906</v>
      </c>
      <c r="BM67" s="123">
        <f>'[3]Yearly BTX'!AG67</f>
        <v>1692615.5911293516</v>
      </c>
      <c r="BN67" s="123">
        <f>'[3]Yearly BTX'!AH67</f>
        <v>1766740.262713454</v>
      </c>
      <c r="BP67" s="123">
        <f t="shared" si="171"/>
        <v>0</v>
      </c>
      <c r="BQ67" s="123">
        <f t="shared" si="140"/>
        <v>91393.475671854801</v>
      </c>
      <c r="BR67" s="123">
        <f t="shared" si="141"/>
        <v>182207.9382144332</v>
      </c>
      <c r="BS67" s="123">
        <f t="shared" si="142"/>
        <v>272447.98961663095</v>
      </c>
      <c r="BT67" s="123">
        <f t="shared" si="143"/>
        <v>362118.19899974554</v>
      </c>
      <c r="BU67" s="123">
        <f t="shared" si="144"/>
        <v>451025.22875384678</v>
      </c>
      <c r="BV67" s="123">
        <f t="shared" si="145"/>
        <v>539330.63277021074</v>
      </c>
      <c r="BW67" s="123">
        <f t="shared" si="146"/>
        <v>627015.71476017125</v>
      </c>
      <c r="BX67" s="123">
        <f t="shared" si="147"/>
        <v>714085.91455285531</v>
      </c>
      <c r="BY67" s="123">
        <f t="shared" si="148"/>
        <v>800546.62989946082</v>
      </c>
      <c r="BZ67" s="123">
        <f t="shared" si="149"/>
        <v>886403.21677766065</v>
      </c>
      <c r="CA67" s="123">
        <f t="shared" si="150"/>
        <v>1031973.6369150174</v>
      </c>
      <c r="CB67" s="123">
        <f t="shared" si="151"/>
        <v>1176629.6144807236</v>
      </c>
      <c r="CC67" s="123">
        <f t="shared" si="152"/>
        <v>1320379.2797682006</v>
      </c>
      <c r="CD67" s="123">
        <f t="shared" si="153"/>
        <v>1463230.7029118985</v>
      </c>
      <c r="CE67" s="123">
        <f t="shared" si="154"/>
        <v>1605191.8942814427</v>
      </c>
      <c r="CF67" s="123">
        <f t="shared" si="155"/>
        <v>1745730.9430220779</v>
      </c>
      <c r="CG67" s="123">
        <f t="shared" si="156"/>
        <v>1885336.1162080984</v>
      </c>
      <c r="CH67" s="123">
        <f t="shared" si="157"/>
        <v>2024016.5696572871</v>
      </c>
      <c r="CI67" s="123">
        <f t="shared" si="158"/>
        <v>2161781.3821494277</v>
      </c>
      <c r="CJ67" s="123">
        <f t="shared" si="159"/>
        <v>2298639.5560308034</v>
      </c>
      <c r="CK67" s="123">
        <f t="shared" si="160"/>
        <v>2444811.2521195933</v>
      </c>
      <c r="CL67" s="123">
        <f t="shared" si="161"/>
        <v>2590018.416366566</v>
      </c>
      <c r="CM67" s="123">
        <f t="shared" si="162"/>
        <v>2734271.0604571793</v>
      </c>
      <c r="CN67" s="123">
        <f t="shared" si="163"/>
        <v>2877579.1054377276</v>
      </c>
      <c r="CO67" s="123">
        <f t="shared" si="164"/>
        <v>3019952.3825011682</v>
      </c>
      <c r="CP67" s="123">
        <f t="shared" si="165"/>
        <v>3161051.0704198224</v>
      </c>
      <c r="CQ67" s="123">
        <f t="shared" si="166"/>
        <v>3301212.9414961431</v>
      </c>
      <c r="CR67" s="123">
        <f t="shared" si="167"/>
        <v>3440448.1722659874</v>
      </c>
      <c r="CS67" s="123">
        <f t="shared" si="168"/>
        <v>3578766.8418889996</v>
      </c>
      <c r="CT67" s="123">
        <f t="shared" si="169"/>
        <v>3716178.9330518004</v>
      </c>
      <c r="CU67" s="187"/>
      <c r="CV67" s="123">
        <f>'[2]Yearly BTX'!AJ67</f>
        <v>0</v>
      </c>
      <c r="CW67" s="123">
        <f>'[2]Yearly BTX'!AK67</f>
        <v>31430.704217655104</v>
      </c>
      <c r="CX67" s="123">
        <f>'[2]Yearly BTX'!AL67</f>
        <v>62524.923358956104</v>
      </c>
      <c r="CY67" s="123">
        <f>'[2]Yearly BTX'!AM67</f>
        <v>93285.424186539152</v>
      </c>
      <c r="CZ67" s="123">
        <f>'[2]Yearly BTX'!AN67</f>
        <v>123714.95277794817</v>
      </c>
      <c r="DA67" s="123">
        <f>'[2]Yearly BTX'!AO67</f>
        <v>153717.29763019818</v>
      </c>
      <c r="DB67" s="123">
        <f>'[2]Yearly BTX'!AP67</f>
        <v>183373.68881207227</v>
      </c>
      <c r="DC67" s="123">
        <f>'[2]Yearly BTX'!AQ67</f>
        <v>212675.22715933021</v>
      </c>
      <c r="DD67" s="123">
        <f>'[2]Yearly BTX'!AR67</f>
        <v>241625.07745906487</v>
      </c>
      <c r="DE67" s="123">
        <f>'[2]Yearly BTX'!AS67</f>
        <v>270226.37938703911</v>
      </c>
      <c r="DF67" s="123">
        <f>'[2]Yearly BTX'!AT67</f>
        <v>298482.24769479502</v>
      </c>
      <c r="DG67" s="123">
        <f>'[2]Yearly BTX'!AU67</f>
        <v>345109.17927838053</v>
      </c>
      <c r="DH67" s="123">
        <f>'[2]Yearly BTX'!AV67</f>
        <v>391162.04031432571</v>
      </c>
      <c r="DI67" s="123">
        <f>'[2]Yearly BTX'!AW67</f>
        <v>436645.97609964514</v>
      </c>
      <c r="DJ67" s="123">
        <f>'[2]Yearly BTX'!AX67</f>
        <v>481566.09197001113</v>
      </c>
      <c r="DK67" s="123">
        <f>'[2]Yearly BTX'!AY67</f>
        <v>525927.45358150301</v>
      </c>
      <c r="DL67" s="123">
        <f>'[2]Yearly BTX'!AZ67</f>
        <v>569465.15626481001</v>
      </c>
      <c r="DM67" s="123">
        <f>'[2]Yearly BTX'!BA67</f>
        <v>612424.37468523474</v>
      </c>
      <c r="DN67" s="123">
        <f>'[2]Yearly BTX'!BB67</f>
        <v>654810.71833251847</v>
      </c>
      <c r="DO67" s="123">
        <f>'[2]Yearly BTX'!BC67</f>
        <v>696629.74871201941</v>
      </c>
      <c r="DP67" s="123">
        <f>'[2]Yearly BTX'!BD67</f>
        <v>737886.97972821537</v>
      </c>
      <c r="DQ67" s="123">
        <f>'[2]Yearly BTX'!BE67</f>
        <v>778352.45228065492</v>
      </c>
      <c r="DR67" s="123">
        <f>'[2]Yearly BTX'!BF67</f>
        <v>818257.28700469562</v>
      </c>
      <c r="DS67" s="123">
        <f>'[2]Yearly BTX'!BG67</f>
        <v>857607.16121156281</v>
      </c>
      <c r="DT67" s="123">
        <f>'[2]Yearly BTX'!BH67</f>
        <v>896407.70068943489</v>
      </c>
      <c r="DU67" s="123">
        <f>'[2]Yearly BTX'!BI67</f>
        <v>934664.48014982161</v>
      </c>
      <c r="DV67" s="123">
        <f>'[2]Yearly BTX'!BJ67</f>
        <v>972208.24199694442</v>
      </c>
      <c r="DW67" s="123">
        <f>'[2]Yearly BTX'!BK67</f>
        <v>1009208.5193557006</v>
      </c>
      <c r="DX67" s="123">
        <f>'[2]Yearly BTX'!BL67</f>
        <v>1045671.0414754588</v>
      </c>
      <c r="DY67" s="123">
        <f>'[2]Yearly BTX'!BM67</f>
        <v>1081601.4829769686</v>
      </c>
      <c r="DZ67" s="123">
        <f>'[2]Yearly BTX'!BN67</f>
        <v>1117005.4643552531</v>
      </c>
      <c r="EB67" s="123">
        <f>'[3]Yearly BTX'!AJ67</f>
        <v>0</v>
      </c>
      <c r="EC67" s="123">
        <f>'[3]Yearly BTX'!AK67</f>
        <v>21627.241358707222</v>
      </c>
      <c r="ED67" s="123">
        <f>'[3]Yearly BTX'!AL67</f>
        <v>43256.101958677857</v>
      </c>
      <c r="EE67" s="123">
        <f>'[3]Yearly BTX'!AM67</f>
        <v>64886.581799911903</v>
      </c>
      <c r="EF67" s="123">
        <f>'[3]Yearly BTX'!AN67</f>
        <v>86518.68088240936</v>
      </c>
      <c r="EG67" s="123">
        <f>'[3]Yearly BTX'!AO67</f>
        <v>108152.39920617019</v>
      </c>
      <c r="EH67" s="123">
        <f>'[3]Yearly BTX'!AP67</f>
        <v>129787.7367711945</v>
      </c>
      <c r="EI67" s="123">
        <f>'[3]Yearly BTX'!AQ67</f>
        <v>151424.69357748219</v>
      </c>
      <c r="EJ67" s="123">
        <f>'[3]Yearly BTX'!AR67</f>
        <v>173063.26962503325</v>
      </c>
      <c r="EK67" s="123">
        <f>'[3]Yearly BTX'!AS67</f>
        <v>194703.46491384777</v>
      </c>
      <c r="EL67" s="123">
        <f>'[3]Yearly BTX'!AT67</f>
        <v>216345.27944392562</v>
      </c>
      <c r="EM67" s="123">
        <f>'[3]Yearly BTX'!AU67</f>
        <v>261158.38178910385</v>
      </c>
      <c r="EN67" s="123">
        <f>'[3]Yearly BTX'!AV67</f>
        <v>305983.6284437576</v>
      </c>
      <c r="EO67" s="123">
        <f>'[3]Yearly BTX'!AW67</f>
        <v>350821.01940788695</v>
      </c>
      <c r="EP67" s="123">
        <f>'[3]Yearly BTX'!AX67</f>
        <v>395670.55468149175</v>
      </c>
      <c r="EQ67" s="123">
        <f>'[3]Yearly BTX'!AY67</f>
        <v>440532.23426457233</v>
      </c>
      <c r="ER67" s="123">
        <f>'[3]Yearly BTX'!AZ67</f>
        <v>485406.0581571284</v>
      </c>
      <c r="ES67" s="123">
        <f>'[3]Yearly BTX'!BA67</f>
        <v>530292.02635915997</v>
      </c>
      <c r="ET67" s="123">
        <f>'[3]Yearly BTX'!BB67</f>
        <v>575190.13887066708</v>
      </c>
      <c r="EU67" s="123">
        <f>'[3]Yearly BTX'!BC67</f>
        <v>620100.39569164987</v>
      </c>
      <c r="EV67" s="123">
        <f>'[3]Yearly BTX'!BD67</f>
        <v>665022.79682210833</v>
      </c>
      <c r="EW67" s="123">
        <f>'[3]Yearly BTX'!BE67</f>
        <v>713780.61550815403</v>
      </c>
      <c r="EX67" s="123">
        <f>'[3]Yearly BTX'!BF67</f>
        <v>762553.00736556994</v>
      </c>
      <c r="EY67" s="123">
        <f>'[3]Yearly BTX'!BG67</f>
        <v>811339.97239435697</v>
      </c>
      <c r="EZ67" s="123">
        <f>'[3]Yearly BTX'!BH67</f>
        <v>860141.51059451455</v>
      </c>
      <c r="FA67" s="123">
        <f>'[3]Yearly BTX'!BI67</f>
        <v>908957.62196604291</v>
      </c>
      <c r="FB67" s="123">
        <f>'[3]Yearly BTX'!BJ67</f>
        <v>957788.30650894181</v>
      </c>
      <c r="FC67" s="123">
        <f>'[3]Yearly BTX'!BK67</f>
        <v>1006633.5642232114</v>
      </c>
      <c r="FD67" s="123">
        <f>'[3]Yearly BTX'!BL67</f>
        <v>1055493.3951088518</v>
      </c>
      <c r="FE67" s="123">
        <f>'[3]Yearly BTX'!BM67</f>
        <v>1104367.7991658628</v>
      </c>
      <c r="FF67" s="123">
        <f>'[3]Yearly BTX'!BN67</f>
        <v>1153256.7763942447</v>
      </c>
      <c r="FG67" s="187"/>
      <c r="FH67" s="123">
        <f t="shared" si="170"/>
        <v>0</v>
      </c>
      <c r="FI67" s="123">
        <f t="shared" si="110"/>
        <v>53057.945576362326</v>
      </c>
      <c r="FJ67" s="123">
        <f t="shared" si="111"/>
        <v>105781.02531763396</v>
      </c>
      <c r="FK67" s="123">
        <f t="shared" si="112"/>
        <v>158172.00598645105</v>
      </c>
      <c r="FL67" s="123">
        <f t="shared" si="113"/>
        <v>210233.63366035753</v>
      </c>
      <c r="FM67" s="123">
        <f t="shared" si="114"/>
        <v>261869.69683636836</v>
      </c>
      <c r="FN67" s="123">
        <f t="shared" si="115"/>
        <v>313161.42558326677</v>
      </c>
      <c r="FO67" s="123">
        <f t="shared" si="116"/>
        <v>364099.9207368124</v>
      </c>
      <c r="FP67" s="123">
        <f t="shared" si="117"/>
        <v>414688.34708409815</v>
      </c>
      <c r="FQ67" s="123">
        <f t="shared" si="118"/>
        <v>464929.84430088685</v>
      </c>
      <c r="FR67" s="123">
        <f t="shared" si="119"/>
        <v>514827.52713872062</v>
      </c>
      <c r="FS67" s="123">
        <f t="shared" si="120"/>
        <v>606267.56106748432</v>
      </c>
      <c r="FT67" s="123">
        <f t="shared" si="121"/>
        <v>697145.66875808337</v>
      </c>
      <c r="FU67" s="123">
        <f t="shared" si="122"/>
        <v>787466.99550753203</v>
      </c>
      <c r="FV67" s="123">
        <f t="shared" si="123"/>
        <v>877236.64665150293</v>
      </c>
      <c r="FW67" s="123">
        <f t="shared" si="124"/>
        <v>966459.68784607528</v>
      </c>
      <c r="FX67" s="123">
        <f t="shared" si="125"/>
        <v>1054871.2144219384</v>
      </c>
      <c r="FY67" s="123">
        <f t="shared" si="126"/>
        <v>1142716.4010443948</v>
      </c>
      <c r="FZ67" s="123">
        <f t="shared" si="127"/>
        <v>1230000.8572031856</v>
      </c>
      <c r="GA67" s="123">
        <f t="shared" si="128"/>
        <v>1316730.1444036693</v>
      </c>
      <c r="GB67" s="123">
        <f t="shared" si="129"/>
        <v>1402909.7765503237</v>
      </c>
      <c r="GC67" s="123">
        <f t="shared" si="130"/>
        <v>1492133.0677888091</v>
      </c>
      <c r="GD67" s="123">
        <f t="shared" si="131"/>
        <v>1580810.2943702657</v>
      </c>
      <c r="GE67" s="123">
        <f t="shared" si="132"/>
        <v>1668947.1336059198</v>
      </c>
      <c r="GF67" s="123">
        <f t="shared" si="133"/>
        <v>1756549.2112839494</v>
      </c>
      <c r="GG67" s="123">
        <f t="shared" si="134"/>
        <v>1843622.1021158644</v>
      </c>
      <c r="GH67" s="123">
        <f t="shared" si="135"/>
        <v>1929996.5485058862</v>
      </c>
      <c r="GI67" s="123">
        <f t="shared" si="136"/>
        <v>2015842.0835789121</v>
      </c>
      <c r="GJ67" s="123">
        <f t="shared" si="137"/>
        <v>2101164.4365843106</v>
      </c>
      <c r="GK67" s="123">
        <f t="shared" si="138"/>
        <v>2185969.2821428315</v>
      </c>
      <c r="GL67" s="123">
        <f t="shared" si="139"/>
        <v>2270262.2407494979</v>
      </c>
    </row>
    <row r="68" spans="1:194" outlineLevel="1">
      <c r="B68" s="1" t="s">
        <v>23</v>
      </c>
      <c r="C68" s="5" t="s">
        <v>197</v>
      </c>
      <c r="D68" s="123">
        <f>'[2]Yearly BTX'!D68</f>
        <v>0</v>
      </c>
      <c r="E68" s="123">
        <f>'[2]Yearly BTX'!E68</f>
        <v>23998.205344479666</v>
      </c>
      <c r="F68" s="123">
        <f>'[2]Yearly BTX'!F68</f>
        <v>58615.994170847232</v>
      </c>
      <c r="G68" s="123">
        <f>'[2]Yearly BTX'!G68</f>
        <v>87406.182526792662</v>
      </c>
      <c r="H68" s="123">
        <f>'[2]Yearly BTX'!H68</f>
        <v>115855.3673309533</v>
      </c>
      <c r="I68" s="123">
        <f>'[2]Yearly BTX'!I68</f>
        <v>143900.70935808294</v>
      </c>
      <c r="J68" s="123">
        <f>'[2]Yearly BTX'!J68</f>
        <v>171597.65129290562</v>
      </c>
      <c r="K68" s="123">
        <f>'[2]Yearly BTX'!K68</f>
        <v>198941.53730530391</v>
      </c>
      <c r="L68" s="123">
        <f>'[2]Yearly BTX'!L68</f>
        <v>225935.74195064805</v>
      </c>
      <c r="M68" s="123">
        <f>'[2]Yearly BTX'!M68</f>
        <v>252583.61090449381</v>
      </c>
      <c r="N68" s="123">
        <f>'[2]Yearly BTX'!N68</f>
        <v>278888.46119618625</v>
      </c>
      <c r="O68" s="123">
        <f>'[2]Yearly BTX'!O68</f>
        <v>308591.86025263881</v>
      </c>
      <c r="P68" s="123">
        <f>'[2]Yearly BTX'!P68</f>
        <v>337884.01883109793</v>
      </c>
      <c r="Q68" s="123">
        <f>'[2]Yearly BTX'!Q68</f>
        <v>366769.12152981473</v>
      </c>
      <c r="R68" s="123">
        <f>'[2]Yearly BTX'!R68</f>
        <v>395251.31526674738</v>
      </c>
      <c r="S68" s="123">
        <f>'[2]Yearly BTX'!S68</f>
        <v>423334.70959720039</v>
      </c>
      <c r="T68" s="123">
        <f>'[2]Yearly BTX'!T68</f>
        <v>450843.42307841114</v>
      </c>
      <c r="U68" s="123">
        <f>'[2]Yearly BTX'!U68</f>
        <v>477941.6165033268</v>
      </c>
      <c r="V68" s="123">
        <f>'[2]Yearly BTX'!V68</f>
        <v>504633.73001959949</v>
      </c>
      <c r="W68" s="123">
        <f>'[2]Yearly BTX'!W68</f>
        <v>530924.16138150124</v>
      </c>
      <c r="X68" s="123">
        <f>'[2]Yearly BTX'!X68</f>
        <v>556817.26632874832</v>
      </c>
      <c r="Y68" s="123">
        <f>'[2]Yearly BTX'!Y68</f>
        <v>575908.96637935354</v>
      </c>
      <c r="Z68" s="123">
        <f>'[2]Yearly BTX'!Z68</f>
        <v>594682.87505988684</v>
      </c>
      <c r="AA68" s="123">
        <f>'[2]Yearly BTX'!AA68</f>
        <v>613142.71560825792</v>
      </c>
      <c r="AB68" s="123">
        <f>'[2]Yearly BTX'!AB68</f>
        <v>631292.17284083134</v>
      </c>
      <c r="AC68" s="123">
        <f>'[2]Yearly BTX'!AC68</f>
        <v>649134.89352436701</v>
      </c>
      <c r="AD68" s="123">
        <f>'[2]Yearly BTX'!AD68</f>
        <v>666557.96562902443</v>
      </c>
      <c r="AE68" s="123">
        <f>'[2]Yearly BTX'!AE68</f>
        <v>683674.33375283633</v>
      </c>
      <c r="AF68" s="123">
        <f>'[2]Yearly BTX'!AF68</f>
        <v>700487.73612915096</v>
      </c>
      <c r="AG68" s="123">
        <f>'[2]Yearly BTX'!AG68</f>
        <v>717001.87086191599</v>
      </c>
      <c r="AH68" s="123">
        <f>'[2]Yearly BTX'!AH68</f>
        <v>733220.39633071877</v>
      </c>
      <c r="AI68" s="187"/>
      <c r="AJ68" s="123">
        <f>'[3]Yearly BTX'!D68</f>
        <v>0</v>
      </c>
      <c r="AK68" s="123">
        <f>'[3]Yearly BTX'!E68</f>
        <v>9594.3973691452302</v>
      </c>
      <c r="AL68" s="123">
        <f>'[3]Yearly BTX'!F68</f>
        <v>33505.763642152444</v>
      </c>
      <c r="AM68" s="123">
        <f>'[3]Yearly BTX'!G68</f>
        <v>50258.64546322867</v>
      </c>
      <c r="AN68" s="123">
        <f>'[3]Yearly BTX'!H68</f>
        <v>67011.527284304888</v>
      </c>
      <c r="AO68" s="123">
        <f>'[3]Yearly BTX'!I68</f>
        <v>83764.409105381128</v>
      </c>
      <c r="AP68" s="123">
        <f>'[3]Yearly BTX'!J68</f>
        <v>100517.29092645734</v>
      </c>
      <c r="AQ68" s="123">
        <f>'[3]Yearly BTX'!K68</f>
        <v>117270.17274753355</v>
      </c>
      <c r="AR68" s="123">
        <f>'[3]Yearly BTX'!L68</f>
        <v>134023.05456860978</v>
      </c>
      <c r="AS68" s="123">
        <f>'[3]Yearly BTX'!M68</f>
        <v>150775.93638968599</v>
      </c>
      <c r="AT68" s="123">
        <f>'[3]Yearly BTX'!N68</f>
        <v>167528.81821076226</v>
      </c>
      <c r="AU68" s="123">
        <f>'[3]Yearly BTX'!O68</f>
        <v>194192.52827738377</v>
      </c>
      <c r="AV68" s="123">
        <f>'[3]Yearly BTX'!P68</f>
        <v>220856.23834400528</v>
      </c>
      <c r="AW68" s="123">
        <f>'[3]Yearly BTX'!Q68</f>
        <v>247519.94841062679</v>
      </c>
      <c r="AX68" s="123">
        <f>'[3]Yearly BTX'!R68</f>
        <v>274183.65847724833</v>
      </c>
      <c r="AY68" s="123">
        <f>'[3]Yearly BTX'!S68</f>
        <v>300847.36854386987</v>
      </c>
      <c r="AZ68" s="123">
        <f>'[3]Yearly BTX'!T68</f>
        <v>327511.07861049136</v>
      </c>
      <c r="BA68" s="123">
        <f>'[3]Yearly BTX'!U68</f>
        <v>354174.78867711296</v>
      </c>
      <c r="BB68" s="123">
        <f>'[3]Yearly BTX'!V68</f>
        <v>380838.49874373444</v>
      </c>
      <c r="BC68" s="123">
        <f>'[3]Yearly BTX'!W68</f>
        <v>407502.20881035598</v>
      </c>
      <c r="BD68" s="123">
        <f>'[3]Yearly BTX'!X68</f>
        <v>434165.91887697746</v>
      </c>
      <c r="BE68" s="123">
        <f>'[3]Yearly BTX'!Y68</f>
        <v>458962.42995031097</v>
      </c>
      <c r="BF68" s="123">
        <f>'[3]Yearly BTX'!Z68</f>
        <v>483758.94102364447</v>
      </c>
      <c r="BG68" s="123">
        <f>'[3]Yearly BTX'!AA68</f>
        <v>508555.45209697803</v>
      </c>
      <c r="BH68" s="123">
        <f>'[3]Yearly BTX'!AB68</f>
        <v>533351.96317031153</v>
      </c>
      <c r="BI68" s="123">
        <f>'[3]Yearly BTX'!AC68</f>
        <v>558148.47424364509</v>
      </c>
      <c r="BJ68" s="123">
        <f>'[3]Yearly BTX'!AD68</f>
        <v>582944.98531697877</v>
      </c>
      <c r="BK68" s="123">
        <f>'[3]Yearly BTX'!AE68</f>
        <v>607741.49639031198</v>
      </c>
      <c r="BL68" s="123">
        <f>'[3]Yearly BTX'!AF68</f>
        <v>632538.00746364554</v>
      </c>
      <c r="BM68" s="123">
        <f>'[3]Yearly BTX'!AG68</f>
        <v>657334.51853697933</v>
      </c>
      <c r="BN68" s="123">
        <f>'[3]Yearly BTX'!AH68</f>
        <v>682131.02961031254</v>
      </c>
      <c r="BP68" s="123">
        <f t="shared" si="171"/>
        <v>0</v>
      </c>
      <c r="BQ68" s="123">
        <f t="shared" si="140"/>
        <v>33592.602713624896</v>
      </c>
      <c r="BR68" s="123">
        <f t="shared" si="141"/>
        <v>92121.757812999684</v>
      </c>
      <c r="BS68" s="123">
        <f t="shared" si="142"/>
        <v>137664.82799002132</v>
      </c>
      <c r="BT68" s="123">
        <f t="shared" si="143"/>
        <v>182866.89461525821</v>
      </c>
      <c r="BU68" s="123">
        <f t="shared" si="144"/>
        <v>227665.11846346408</v>
      </c>
      <c r="BV68" s="123">
        <f t="shared" si="145"/>
        <v>272114.94221936294</v>
      </c>
      <c r="BW68" s="123">
        <f t="shared" si="146"/>
        <v>316211.71005283744</v>
      </c>
      <c r="BX68" s="123">
        <f t="shared" si="147"/>
        <v>359958.79651925783</v>
      </c>
      <c r="BY68" s="123">
        <f t="shared" si="148"/>
        <v>403359.54729417979</v>
      </c>
      <c r="BZ68" s="123">
        <f t="shared" si="149"/>
        <v>446417.27940694848</v>
      </c>
      <c r="CA68" s="123">
        <f t="shared" si="150"/>
        <v>502784.38853002258</v>
      </c>
      <c r="CB68" s="123">
        <f t="shared" si="151"/>
        <v>558740.25717510318</v>
      </c>
      <c r="CC68" s="123">
        <f t="shared" si="152"/>
        <v>614289.06994044152</v>
      </c>
      <c r="CD68" s="123">
        <f t="shared" si="153"/>
        <v>669434.97374399565</v>
      </c>
      <c r="CE68" s="123">
        <f t="shared" si="154"/>
        <v>724182.0781410702</v>
      </c>
      <c r="CF68" s="123">
        <f t="shared" si="155"/>
        <v>778354.5016889025</v>
      </c>
      <c r="CG68" s="123">
        <f t="shared" si="156"/>
        <v>832116.40518043982</v>
      </c>
      <c r="CH68" s="123">
        <f t="shared" si="157"/>
        <v>885472.22876333399</v>
      </c>
      <c r="CI68" s="123">
        <f t="shared" si="158"/>
        <v>938426.37019185722</v>
      </c>
      <c r="CJ68" s="123">
        <f t="shared" si="159"/>
        <v>990983.18520572572</v>
      </c>
      <c r="CK68" s="123">
        <f t="shared" si="160"/>
        <v>1034871.3963296645</v>
      </c>
      <c r="CL68" s="123">
        <f t="shared" si="161"/>
        <v>1078441.8160835314</v>
      </c>
      <c r="CM68" s="123">
        <f t="shared" si="162"/>
        <v>1121698.167705236</v>
      </c>
      <c r="CN68" s="123">
        <f t="shared" si="163"/>
        <v>1164644.1360111427</v>
      </c>
      <c r="CO68" s="123">
        <f t="shared" si="164"/>
        <v>1207283.367768012</v>
      </c>
      <c r="CP68" s="123">
        <f t="shared" si="165"/>
        <v>1249502.9509460032</v>
      </c>
      <c r="CQ68" s="123">
        <f t="shared" si="166"/>
        <v>1291415.8301431483</v>
      </c>
      <c r="CR68" s="123">
        <f t="shared" si="167"/>
        <v>1333025.7435927964</v>
      </c>
      <c r="CS68" s="123">
        <f t="shared" si="168"/>
        <v>1374336.3893988952</v>
      </c>
      <c r="CT68" s="123">
        <f t="shared" si="169"/>
        <v>1415351.4259410314</v>
      </c>
      <c r="CU68" s="187"/>
      <c r="CV68" s="123">
        <f>'[2]Yearly BTX'!AJ68</f>
        <v>0</v>
      </c>
      <c r="CW68" s="123">
        <f>'[2]Yearly BTX'!AK68</f>
        <v>16431.428083231567</v>
      </c>
      <c r="CX68" s="123">
        <f>'[2]Yearly BTX'!AL68</f>
        <v>41550.540707997759</v>
      </c>
      <c r="CY68" s="123">
        <f>'[2]Yearly BTX'!AM68</f>
        <v>61941.195077408905</v>
      </c>
      <c r="CZ68" s="123">
        <f>'[2]Yearly BTX'!AN68</f>
        <v>82078.687355582224</v>
      </c>
      <c r="DA68" s="123">
        <f>'[2]Yearly BTX'!AO68</f>
        <v>101932.44868471869</v>
      </c>
      <c r="DB68" s="123">
        <f>'[2]Yearly BTX'!AP68</f>
        <v>121531.04338778851</v>
      </c>
      <c r="DC68" s="123">
        <f>'[2]Yearly BTX'!AQ68</f>
        <v>140872.97882269556</v>
      </c>
      <c r="DD68" s="123">
        <f>'[2]Yearly BTX'!AR68</f>
        <v>159960.7698984649</v>
      </c>
      <c r="DE68" s="123">
        <f>'[2]Yearly BTX'!AS68</f>
        <v>178796.90950807193</v>
      </c>
      <c r="DF68" s="123">
        <f>'[2]Yearly BTX'!AT68</f>
        <v>197383.86871018619</v>
      </c>
      <c r="DG68" s="123">
        <f>'[2]Yearly BTX'!AU68</f>
        <v>218822.16453698342</v>
      </c>
      <c r="DH68" s="123">
        <f>'[2]Yearly BTX'!AV68</f>
        <v>239961.94631966169</v>
      </c>
      <c r="DI68" s="123">
        <f>'[2]Yearly BTX'!AW68</f>
        <v>260806.26952384243</v>
      </c>
      <c r="DJ68" s="123">
        <f>'[2]Yearly BTX'!AX68</f>
        <v>281358.16194129671</v>
      </c>
      <c r="DK68" s="123">
        <f>'[2]Yearly BTX'!AY68</f>
        <v>301620.62392457353</v>
      </c>
      <c r="DL68" s="123">
        <f>'[2]Yearly BTX'!AZ68</f>
        <v>321506.65164447657</v>
      </c>
      <c r="DM68" s="123">
        <f>'[2]Yearly BTX'!BA68</f>
        <v>341099.25378151773</v>
      </c>
      <c r="DN68" s="123">
        <f>'[2]Yearly BTX'!BB68</f>
        <v>360401.57015936601</v>
      </c>
      <c r="DO68" s="123">
        <f>'[2]Yearly BTX'!BC68</f>
        <v>379416.71094414662</v>
      </c>
      <c r="DP68" s="123">
        <f>'[2]Yearly BTX'!BD68</f>
        <v>398147.75690659159</v>
      </c>
      <c r="DQ68" s="123">
        <f>'[2]Yearly BTX'!BE68</f>
        <v>411334.75560954981</v>
      </c>
      <c r="DR68" s="123">
        <f>'[2]Yearly BTX'!BF68</f>
        <v>424307.39555079915</v>
      </c>
      <c r="DS68" s="123">
        <f>'[2]Yearly BTX'!BG68</f>
        <v>437068.1270739368</v>
      </c>
      <c r="DT68" s="123">
        <f>'[2]Yearly BTX'!BH68</f>
        <v>449619.37585055752</v>
      </c>
      <c r="DU68" s="123">
        <f>'[2]Yearly BTX'!BI68</f>
        <v>461963.54311340634</v>
      </c>
      <c r="DV68" s="123">
        <f>'[2]Yearly BTX'!BJ68</f>
        <v>474044.74532967299</v>
      </c>
      <c r="DW68" s="123">
        <f>'[2]Yearly BTX'!BK68</f>
        <v>485920.02195963234</v>
      </c>
      <c r="DX68" s="123">
        <f>'[2]Yearly BTX'!BL68</f>
        <v>497591.80400638806</v>
      </c>
      <c r="DY68" s="123">
        <f>'[2]Yearly BTX'!BM68</f>
        <v>509062.49717915372</v>
      </c>
      <c r="DZ68" s="123">
        <f>'[2]Yearly BTX'!BN68</f>
        <v>520334.48214103619</v>
      </c>
      <c r="EB68" s="123">
        <f>'[3]Yearly BTX'!AJ68</f>
        <v>0</v>
      </c>
      <c r="EC68" s="123">
        <f>'[3]Yearly BTX'!AK68</f>
        <v>6484.7584747783294</v>
      </c>
      <c r="ED68" s="123">
        <f>'[3]Yearly BTX'!AL68</f>
        <v>24701.644646171833</v>
      </c>
      <c r="EE68" s="123">
        <f>'[3]Yearly BTX'!AM68</f>
        <v>37052.466969257752</v>
      </c>
      <c r="EF68" s="123">
        <f>'[3]Yearly BTX'!AN68</f>
        <v>49403.289292343667</v>
      </c>
      <c r="EG68" s="123">
        <f>'[3]Yearly BTX'!AO68</f>
        <v>61754.111615429581</v>
      </c>
      <c r="EH68" s="123">
        <f>'[3]Yearly BTX'!AP68</f>
        <v>74104.933938515504</v>
      </c>
      <c r="EI68" s="123">
        <f>'[3]Yearly BTX'!AQ68</f>
        <v>86455.756261601404</v>
      </c>
      <c r="EJ68" s="123">
        <f>'[3]Yearly BTX'!AR68</f>
        <v>98806.578584687333</v>
      </c>
      <c r="EK68" s="123">
        <f>'[3]Yearly BTX'!AS68</f>
        <v>111157.40090777323</v>
      </c>
      <c r="EL68" s="123">
        <f>'[3]Yearly BTX'!AT68</f>
        <v>123508.22323085916</v>
      </c>
      <c r="EM68" s="123">
        <f>'[3]Yearly BTX'!AU68</f>
        <v>143970.6649961638</v>
      </c>
      <c r="EN68" s="123">
        <f>'[3]Yearly BTX'!AV68</f>
        <v>164433.10676146846</v>
      </c>
      <c r="EO68" s="123">
        <f>'[3]Yearly BTX'!AW68</f>
        <v>184895.54852677308</v>
      </c>
      <c r="EP68" s="123">
        <f>'[3]Yearly BTX'!AX68</f>
        <v>205357.99029207768</v>
      </c>
      <c r="EQ68" s="123">
        <f>'[3]Yearly BTX'!AY68</f>
        <v>225820.43205738239</v>
      </c>
      <c r="ER68" s="123">
        <f>'[3]Yearly BTX'!AZ68</f>
        <v>246282.87382268699</v>
      </c>
      <c r="ES68" s="123">
        <f>'[3]Yearly BTX'!BA68</f>
        <v>266745.31558799162</v>
      </c>
      <c r="ET68" s="123">
        <f>'[3]Yearly BTX'!BB68</f>
        <v>287207.75735329627</v>
      </c>
      <c r="EU68" s="123">
        <f>'[3]Yearly BTX'!BC68</f>
        <v>307670.19911860093</v>
      </c>
      <c r="EV68" s="123">
        <f>'[3]Yearly BTX'!BD68</f>
        <v>328132.64088390552</v>
      </c>
      <c r="EW68" s="123">
        <f>'[3]Yearly BTX'!BE68</f>
        <v>347030.4212844838</v>
      </c>
      <c r="EX68" s="123">
        <f>'[3]Yearly BTX'!BF68</f>
        <v>365928.20168506214</v>
      </c>
      <c r="EY68" s="123">
        <f>'[3]Yearly BTX'!BG68</f>
        <v>384825.98208564043</v>
      </c>
      <c r="EZ68" s="123">
        <f>'[3]Yearly BTX'!BH68</f>
        <v>403723.76248621871</v>
      </c>
      <c r="FA68" s="123">
        <f>'[3]Yearly BTX'!BI68</f>
        <v>422621.54288679705</v>
      </c>
      <c r="FB68" s="123">
        <f>'[3]Yearly BTX'!BJ68</f>
        <v>441519.32328737545</v>
      </c>
      <c r="FC68" s="123">
        <f>'[3]Yearly BTX'!BK68</f>
        <v>460417.10368795367</v>
      </c>
      <c r="FD68" s="123">
        <f>'[3]Yearly BTX'!BL68</f>
        <v>479314.88408853195</v>
      </c>
      <c r="FE68" s="123">
        <f>'[3]Yearly BTX'!BM68</f>
        <v>498212.66448911035</v>
      </c>
      <c r="FF68" s="123">
        <f>'[3]Yearly BTX'!BN68</f>
        <v>517110.44488968852</v>
      </c>
      <c r="FG68" s="187"/>
      <c r="FH68" s="123">
        <f t="shared" si="170"/>
        <v>0</v>
      </c>
      <c r="FI68" s="123">
        <f t="shared" ref="FI68:FI126" si="172">CW68+EC68</f>
        <v>22916.186558009897</v>
      </c>
      <c r="FJ68" s="123">
        <f t="shared" ref="FJ68:FJ126" si="173">CX68+ED68</f>
        <v>66252.185354169589</v>
      </c>
      <c r="FK68" s="123">
        <f t="shared" ref="FK68:FK126" si="174">CY68+EE68</f>
        <v>98993.662046666665</v>
      </c>
      <c r="FL68" s="123">
        <f t="shared" ref="FL68:FL126" si="175">CZ68+EF68</f>
        <v>131481.97664792588</v>
      </c>
      <c r="FM68" s="123">
        <f t="shared" ref="FM68:FM126" si="176">DA68+EG68</f>
        <v>163686.56030014827</v>
      </c>
      <c r="FN68" s="123">
        <f t="shared" ref="FN68:FN126" si="177">DB68+EH68</f>
        <v>195635.97732630401</v>
      </c>
      <c r="FO68" s="123">
        <f t="shared" ref="FO68:FO126" si="178">DC68+EI68</f>
        <v>227328.73508429696</v>
      </c>
      <c r="FP68" s="123">
        <f t="shared" ref="FP68:FP126" si="179">DD68+EJ68</f>
        <v>258767.34848315222</v>
      </c>
      <c r="FQ68" s="123">
        <f t="shared" ref="FQ68:FQ126" si="180">DE68+EK68</f>
        <v>289954.31041584513</v>
      </c>
      <c r="FR68" s="123">
        <f t="shared" ref="FR68:FR126" si="181">DF68+EL68</f>
        <v>320892.09194104536</v>
      </c>
      <c r="FS68" s="123">
        <f t="shared" ref="FS68:FS126" si="182">DG68+EM68</f>
        <v>362792.82953314722</v>
      </c>
      <c r="FT68" s="123">
        <f t="shared" ref="FT68:FT126" si="183">DH68+EN68</f>
        <v>404395.05308113014</v>
      </c>
      <c r="FU68" s="123">
        <f t="shared" ref="FU68:FU126" si="184">DI68+EO68</f>
        <v>445701.81805061549</v>
      </c>
      <c r="FV68" s="123">
        <f t="shared" ref="FV68:FV126" si="185">DJ68+EP68</f>
        <v>486716.15223337442</v>
      </c>
      <c r="FW68" s="123">
        <f t="shared" ref="FW68:FW126" si="186">DK68+EQ68</f>
        <v>527441.05598195596</v>
      </c>
      <c r="FX68" s="123">
        <f t="shared" ref="FX68:FX126" si="187">DL68+ER68</f>
        <v>567789.52546716353</v>
      </c>
      <c r="FY68" s="123">
        <f t="shared" ref="FY68:FY126" si="188">DM68+ES68</f>
        <v>607844.56936950935</v>
      </c>
      <c r="FZ68" s="123">
        <f t="shared" ref="FZ68:FZ126" si="189">DN68+ET68</f>
        <v>647609.32751266228</v>
      </c>
      <c r="GA68" s="123">
        <f t="shared" ref="GA68:GA126" si="190">DO68+EU68</f>
        <v>687086.91006274754</v>
      </c>
      <c r="GB68" s="123">
        <f t="shared" ref="GB68:GB126" si="191">DP68+EV68</f>
        <v>726280.39779049717</v>
      </c>
      <c r="GC68" s="123">
        <f t="shared" ref="GC68:GC126" si="192">DQ68+EW68</f>
        <v>758365.17689403356</v>
      </c>
      <c r="GD68" s="123">
        <f t="shared" ref="GD68:GD126" si="193">DR68+EX68</f>
        <v>790235.59723586123</v>
      </c>
      <c r="GE68" s="123">
        <f t="shared" ref="GE68:GE126" si="194">DS68+EY68</f>
        <v>821894.10915957717</v>
      </c>
      <c r="GF68" s="123">
        <f t="shared" ref="GF68:GF126" si="195">DT68+EZ68</f>
        <v>853343.13833677629</v>
      </c>
      <c r="GG68" s="123">
        <f t="shared" ref="GG68:GG126" si="196">DU68+FA68</f>
        <v>884585.08600020339</v>
      </c>
      <c r="GH68" s="123">
        <f t="shared" ref="GH68:GH126" si="197">DV68+FB68</f>
        <v>915564.06861704844</v>
      </c>
      <c r="GI68" s="123">
        <f t="shared" ref="GI68:GI126" si="198">DW68+FC68</f>
        <v>946337.12564758607</v>
      </c>
      <c r="GJ68" s="123">
        <f t="shared" ref="GJ68:GJ126" si="199">DX68+FD68</f>
        <v>976906.68809492001</v>
      </c>
      <c r="GK68" s="123">
        <f t="shared" ref="GK68:GK126" si="200">DY68+FE68</f>
        <v>1007275.1616682641</v>
      </c>
      <c r="GL68" s="123">
        <f t="shared" ref="GL68:GL126" si="201">DZ68+FF68</f>
        <v>1037444.9270307247</v>
      </c>
    </row>
    <row r="69" spans="1:194" outlineLevel="1">
      <c r="B69" s="1" t="s">
        <v>66</v>
      </c>
      <c r="C69" s="5" t="s">
        <v>197</v>
      </c>
      <c r="D69" s="123">
        <f>'[2]Yearly BTX'!D69</f>
        <v>0</v>
      </c>
      <c r="E69" s="123">
        <f>'[2]Yearly BTX'!E69</f>
        <v>2365.0959973391318</v>
      </c>
      <c r="F69" s="123">
        <f>'[2]Yearly BTX'!F69</f>
        <v>4118.5028994675813</v>
      </c>
      <c r="G69" s="123">
        <f>'[2]Yearly BTX'!G69</f>
        <v>5849.9147613808746</v>
      </c>
      <c r="H69" s="123">
        <f>'[2]Yearly BTX'!H69</f>
        <v>7559.6601956296854</v>
      </c>
      <c r="I69" s="123">
        <f>'[2]Yearly BTX'!I69</f>
        <v>9248.0700112929426</v>
      </c>
      <c r="J69" s="123">
        <f>'[2]Yearly BTX'!J69</f>
        <v>10915.477461193706</v>
      </c>
      <c r="K69" s="123">
        <f>'[2]Yearly BTX'!K69</f>
        <v>12562.218500749759</v>
      </c>
      <c r="L69" s="123">
        <f>'[2]Yearly BTX'!L69</f>
        <v>14188.632059069378</v>
      </c>
      <c r="M69" s="123">
        <f>'[2]Yearly BTX'!M69</f>
        <v>15795.06032293422</v>
      </c>
      <c r="N69" s="123">
        <f>'[2]Yearly BTX'!N69</f>
        <v>17381.849034344308</v>
      </c>
      <c r="O69" s="123">
        <f>'[2]Yearly BTX'!O69</f>
        <v>21393.47297077471</v>
      </c>
      <c r="P69" s="123">
        <f>'[2]Yearly BTX'!P69</f>
        <v>25352.69768434417</v>
      </c>
      <c r="Q69" s="123">
        <f>'[2]Yearly BTX'!Q69</f>
        <v>29260.225127561072</v>
      </c>
      <c r="R69" s="123">
        <f>'[2]Yearly BTX'!R69</f>
        <v>33116.759012385759</v>
      </c>
      <c r="S69" s="123">
        <f>'[2]Yearly BTX'!S69</f>
        <v>36923.005213831733</v>
      </c>
      <c r="T69" s="123">
        <f>'[2]Yearly BTX'!T69</f>
        <v>40679.672191755875</v>
      </c>
      <c r="U69" s="123">
        <f>'[2]Yearly BTX'!U69</f>
        <v>44387.471431798906</v>
      </c>
      <c r="V69" s="123">
        <f>'[2]Yearly BTX'!V69</f>
        <v>48047.11790648754</v>
      </c>
      <c r="W69" s="123">
        <f>'[2]Yearly BTX'!W69</f>
        <v>51659.330557561269</v>
      </c>
      <c r="X69" s="123">
        <f>'[2]Yearly BTX'!X69</f>
        <v>55224.832800641736</v>
      </c>
      <c r="Y69" s="123">
        <f>'[2]Yearly BTX'!Y69</f>
        <v>57223.105732518277</v>
      </c>
      <c r="Z69" s="123">
        <f>'[2]Yearly BTX'!Z69</f>
        <v>59196.958395319867</v>
      </c>
      <c r="AA69" s="123">
        <f>'[2]Yearly BTX'!AA69</f>
        <v>61146.917027618678</v>
      </c>
      <c r="AB69" s="123">
        <f>'[2]Yearly BTX'!AB69</f>
        <v>63073.516560489203</v>
      </c>
      <c r="AC69" s="123">
        <f>'[2]Yearly BTX'!AC69</f>
        <v>64977.30123607858</v>
      </c>
      <c r="AD69" s="123">
        <f>'[2]Yearly BTX'!AD69</f>
        <v>66858.825256683514</v>
      </c>
      <c r="AE69" s="123">
        <f>'[2]Yearly BTX'!AE69</f>
        <v>68718.653465921874</v>
      </c>
      <c r="AF69" s="123">
        <f>'[2]Yearly BTX'!AF69</f>
        <v>70557.362063668741</v>
      </c>
      <c r="AG69" s="123">
        <f>'[2]Yearly BTX'!AG69</f>
        <v>72375.539356513909</v>
      </c>
      <c r="AH69" s="123">
        <f>'[2]Yearly BTX'!AH69</f>
        <v>74173.786545586758</v>
      </c>
      <c r="AI69" s="187"/>
      <c r="AJ69" s="123">
        <f>'[3]Yearly BTX'!D69</f>
        <v>0</v>
      </c>
      <c r="AK69" s="123">
        <f>'[3]Yearly BTX'!E69</f>
        <v>316.58625852706132</v>
      </c>
      <c r="AL69" s="123">
        <f>'[3]Yearly BTX'!F69</f>
        <v>617.30997465768053</v>
      </c>
      <c r="AM69" s="123">
        <f>'[3]Yearly BTX'!G69</f>
        <v>918.07834265126803</v>
      </c>
      <c r="AN69" s="123">
        <f>'[3]Yearly BTX'!H69</f>
        <v>1218.8936695386274</v>
      </c>
      <c r="AO69" s="123">
        <f>'[3]Yearly BTX'!I69</f>
        <v>1519.7583815480775</v>
      </c>
      <c r="AP69" s="123">
        <f>'[3]Yearly BTX'!J69</f>
        <v>1820.6750302640392</v>
      </c>
      <c r="AQ69" s="123">
        <f>'[3]Yearly BTX'!K69</f>
        <v>2121.6462991038165</v>
      </c>
      <c r="AR69" s="123">
        <f>'[3]Yearly BTX'!L69</f>
        <v>2422.6750101290158</v>
      </c>
      <c r="AS69" s="123">
        <f>'[3]Yearly BTX'!M69</f>
        <v>2723.7641312088899</v>
      </c>
      <c r="AT69" s="123">
        <f>'[3]Yearly BTX'!N69</f>
        <v>3024.9167835537919</v>
      </c>
      <c r="AU69" s="123">
        <f>'[3]Yearly BTX'!O69</f>
        <v>3775.9254894739584</v>
      </c>
      <c r="AV69" s="123">
        <f>'[3]Yearly BTX'!P69</f>
        <v>4527.0044612032407</v>
      </c>
      <c r="AW69" s="123">
        <f>'[3]Yearly BTX'!Q69</f>
        <v>5278.1573291699178</v>
      </c>
      <c r="AX69" s="123">
        <f>'[3]Yearly BTX'!R69</f>
        <v>6029.3879113758549</v>
      </c>
      <c r="AY69" s="123">
        <f>'[3]Yearly BTX'!S69</f>
        <v>6780.700223087867</v>
      </c>
      <c r="AZ69" s="123">
        <f>'[3]Yearly BTX'!T69</f>
        <v>7532.098487029838</v>
      </c>
      <c r="BA69" s="123">
        <f>'[3]Yearly BTX'!U69</f>
        <v>8283.5871441014078</v>
      </c>
      <c r="BB69" s="123">
        <f>'[3]Yearly BTX'!V69</f>
        <v>9035.1708646504721</v>
      </c>
      <c r="BC69" s="123">
        <f>'[3]Yearly BTX'!W69</f>
        <v>9786.8545603281091</v>
      </c>
      <c r="BD69" s="123">
        <f>'[3]Yearly BTX'!X69</f>
        <v>10538.643396556008</v>
      </c>
      <c r="BE69" s="123">
        <f>'[3]Yearly BTX'!Y69</f>
        <v>10990.683312413974</v>
      </c>
      <c r="BF69" s="123">
        <f>'[3]Yearly BTX'!Z69</f>
        <v>11442.839514101155</v>
      </c>
      <c r="BG69" s="123">
        <f>'[3]Yearly BTX'!AA69</f>
        <v>11895.118009765294</v>
      </c>
      <c r="BH69" s="123">
        <f>'[3]Yearly BTX'!AB69</f>
        <v>12347.525117977524</v>
      </c>
      <c r="BI69" s="123">
        <f>'[3]Yearly BTX'!AC69</f>
        <v>12800.067483771001</v>
      </c>
      <c r="BJ69" s="123">
        <f>'[3]Yearly BTX'!AD69</f>
        <v>13252.752095508264</v>
      </c>
      <c r="BK69" s="123">
        <f>'[3]Yearly BTX'!AE69</f>
        <v>13705.586302620046</v>
      </c>
      <c r="BL69" s="123">
        <f>'[3]Yearly BTX'!AF69</f>
        <v>14158.577834260606</v>
      </c>
      <c r="BM69" s="123">
        <f>'[3]Yearly BTX'!AG69</f>
        <v>14611.734818926949</v>
      </c>
      <c r="BN69" s="123">
        <f>'[3]Yearly BTX'!AH69</f>
        <v>15065.06580509167</v>
      </c>
      <c r="BP69" s="123">
        <f t="shared" ref="BP69:BP126" si="202">D69+AJ69</f>
        <v>0</v>
      </c>
      <c r="BQ69" s="123">
        <f t="shared" ref="BQ69:BQ126" si="203">E69+AK69</f>
        <v>2681.6822558661934</v>
      </c>
      <c r="BR69" s="123">
        <f t="shared" ref="BR69:BR126" si="204">F69+AL69</f>
        <v>4735.8128741252622</v>
      </c>
      <c r="BS69" s="123">
        <f t="shared" ref="BS69:BS126" si="205">G69+AM69</f>
        <v>6767.9931040321426</v>
      </c>
      <c r="BT69" s="123">
        <f t="shared" ref="BT69:BT126" si="206">H69+AN69</f>
        <v>8778.5538651683128</v>
      </c>
      <c r="BU69" s="123">
        <f t="shared" ref="BU69:BU126" si="207">I69+AO69</f>
        <v>10767.82839284102</v>
      </c>
      <c r="BV69" s="123">
        <f t="shared" ref="BV69:BV126" si="208">J69+AP69</f>
        <v>12736.152491457746</v>
      </c>
      <c r="BW69" s="123">
        <f t="shared" ref="BW69:BW126" si="209">K69+AQ69</f>
        <v>14683.864799853576</v>
      </c>
      <c r="BX69" s="123">
        <f t="shared" ref="BX69:BX126" si="210">L69+AR69</f>
        <v>16611.307069198392</v>
      </c>
      <c r="BY69" s="123">
        <f t="shared" ref="BY69:BY126" si="211">M69+AS69</f>
        <v>18518.824454143109</v>
      </c>
      <c r="BZ69" s="123">
        <f t="shared" ref="BZ69:BZ126" si="212">N69+AT69</f>
        <v>20406.7658178981</v>
      </c>
      <c r="CA69" s="123">
        <f t="shared" ref="CA69:CA126" si="213">O69+AU69</f>
        <v>25169.398460248667</v>
      </c>
      <c r="CB69" s="123">
        <f t="shared" ref="CB69:CB126" si="214">P69+AV69</f>
        <v>29879.70214554741</v>
      </c>
      <c r="CC69" s="123">
        <f t="shared" ref="CC69:CC126" si="215">Q69+AW69</f>
        <v>34538.382456730993</v>
      </c>
      <c r="CD69" s="123">
        <f t="shared" ref="CD69:CD126" si="216">R69+AX69</f>
        <v>39146.146923761611</v>
      </c>
      <c r="CE69" s="123">
        <f t="shared" ref="CE69:CE126" si="217">S69+AY69</f>
        <v>43703.705436919598</v>
      </c>
      <c r="CF69" s="123">
        <f t="shared" ref="CF69:CF126" si="218">T69+AZ69</f>
        <v>48211.770678785717</v>
      </c>
      <c r="CG69" s="123">
        <f t="shared" ref="CG69:CG126" si="219">U69+BA69</f>
        <v>52671.058575900315</v>
      </c>
      <c r="CH69" s="123">
        <f t="shared" ref="CH69:CH126" si="220">V69+BB69</f>
        <v>57082.28877113801</v>
      </c>
      <c r="CI69" s="123">
        <f t="shared" ref="CI69:CI126" si="221">W69+BC69</f>
        <v>61446.185117889378</v>
      </c>
      <c r="CJ69" s="123">
        <f t="shared" ref="CJ69:CJ126" si="222">X69+BD69</f>
        <v>65763.476197197742</v>
      </c>
      <c r="CK69" s="123">
        <f t="shared" ref="CK69:CK126" si="223">Y69+BE69</f>
        <v>68213.789044932259</v>
      </c>
      <c r="CL69" s="123">
        <f t="shared" ref="CL69:CL126" si="224">Z69+BF69</f>
        <v>70639.797909421017</v>
      </c>
      <c r="CM69" s="123">
        <f t="shared" ref="CM69:CM126" si="225">AA69+BG69</f>
        <v>73042.035037383976</v>
      </c>
      <c r="CN69" s="123">
        <f t="shared" ref="CN69:CN126" si="226">AB69+BH69</f>
        <v>75421.041678466732</v>
      </c>
      <c r="CO69" s="123">
        <f t="shared" ref="CO69:CO126" si="227">AC69+BI69</f>
        <v>77777.368719849575</v>
      </c>
      <c r="CP69" s="123">
        <f t="shared" ref="CP69:CP126" si="228">AD69+BJ69</f>
        <v>80111.577352191773</v>
      </c>
      <c r="CQ69" s="123">
        <f t="shared" ref="CQ69:CQ126" si="229">AE69+BK69</f>
        <v>82424.239768541913</v>
      </c>
      <c r="CR69" s="123">
        <f t="shared" ref="CR69:CR126" si="230">AF69+BL69</f>
        <v>84715.939897929347</v>
      </c>
      <c r="CS69" s="123">
        <f t="shared" ref="CS69:CS126" si="231">AG69+BM69</f>
        <v>86987.274175440863</v>
      </c>
      <c r="CT69" s="123">
        <f t="shared" ref="CT69:CT126" si="232">AH69+BN69</f>
        <v>89238.852350678426</v>
      </c>
      <c r="CU69" s="187"/>
      <c r="CV69" s="123">
        <f>'[2]Yearly BTX'!AJ69</f>
        <v>0</v>
      </c>
      <c r="CW69" s="123">
        <f>'[2]Yearly BTX'!AK69</f>
        <v>2365.0959973391318</v>
      </c>
      <c r="CX69" s="123">
        <f>'[2]Yearly BTX'!AL69</f>
        <v>4118.5028994675813</v>
      </c>
      <c r="CY69" s="123">
        <f>'[2]Yearly BTX'!AM69</f>
        <v>5849.9147613808746</v>
      </c>
      <c r="CZ69" s="123">
        <f>'[2]Yearly BTX'!AN69</f>
        <v>7559.6601956296854</v>
      </c>
      <c r="DA69" s="123">
        <f>'[2]Yearly BTX'!AO69</f>
        <v>9248.0700112929426</v>
      </c>
      <c r="DB69" s="123">
        <f>'[2]Yearly BTX'!AP69</f>
        <v>10915.477461193706</v>
      </c>
      <c r="DC69" s="123">
        <f>'[2]Yearly BTX'!AQ69</f>
        <v>12562.218500749759</v>
      </c>
      <c r="DD69" s="123">
        <f>'[2]Yearly BTX'!AR69</f>
        <v>14188.632059069378</v>
      </c>
      <c r="DE69" s="123">
        <f>'[2]Yearly BTX'!AS69</f>
        <v>15795.06032293422</v>
      </c>
      <c r="DF69" s="123">
        <f>'[2]Yearly BTX'!AT69</f>
        <v>17381.849034344308</v>
      </c>
      <c r="DG69" s="123">
        <f>'[2]Yearly BTX'!AU69</f>
        <v>21393.47297077471</v>
      </c>
      <c r="DH69" s="123">
        <f>'[2]Yearly BTX'!AV69</f>
        <v>25352.69768434417</v>
      </c>
      <c r="DI69" s="123">
        <f>'[2]Yearly BTX'!AW69</f>
        <v>29260.225127561072</v>
      </c>
      <c r="DJ69" s="123">
        <f>'[2]Yearly BTX'!AX69</f>
        <v>33116.759012385759</v>
      </c>
      <c r="DK69" s="123">
        <f>'[2]Yearly BTX'!AY69</f>
        <v>36923.005213831733</v>
      </c>
      <c r="DL69" s="123">
        <f>'[2]Yearly BTX'!AZ69</f>
        <v>40679.672191755875</v>
      </c>
      <c r="DM69" s="123">
        <f>'[2]Yearly BTX'!BA69</f>
        <v>44387.471431798906</v>
      </c>
      <c r="DN69" s="123">
        <f>'[2]Yearly BTX'!BB69</f>
        <v>48047.11790648754</v>
      </c>
      <c r="DO69" s="123">
        <f>'[2]Yearly BTX'!BC69</f>
        <v>51659.330557561269</v>
      </c>
      <c r="DP69" s="123">
        <f>'[2]Yearly BTX'!BD69</f>
        <v>55224.832800641736</v>
      </c>
      <c r="DQ69" s="123">
        <f>'[2]Yearly BTX'!BE69</f>
        <v>57223.105732518277</v>
      </c>
      <c r="DR69" s="123">
        <f>'[2]Yearly BTX'!BF69</f>
        <v>59196.958395319867</v>
      </c>
      <c r="DS69" s="123">
        <f>'[2]Yearly BTX'!BG69</f>
        <v>61146.917027618678</v>
      </c>
      <c r="DT69" s="123">
        <f>'[2]Yearly BTX'!BH69</f>
        <v>63073.516560489203</v>
      </c>
      <c r="DU69" s="123">
        <f>'[2]Yearly BTX'!BI69</f>
        <v>64977.30123607858</v>
      </c>
      <c r="DV69" s="123">
        <f>'[2]Yearly BTX'!BJ69</f>
        <v>66858.825256683514</v>
      </c>
      <c r="DW69" s="123">
        <f>'[2]Yearly BTX'!BK69</f>
        <v>68718.653465921874</v>
      </c>
      <c r="DX69" s="123">
        <f>'[2]Yearly BTX'!BL69</f>
        <v>70557.362063668741</v>
      </c>
      <c r="DY69" s="123">
        <f>'[2]Yearly BTX'!BM69</f>
        <v>72375.539356513909</v>
      </c>
      <c r="DZ69" s="123">
        <f>'[2]Yearly BTX'!BN69</f>
        <v>74173.786545586758</v>
      </c>
      <c r="EB69" s="123">
        <f>'[3]Yearly BTX'!AJ69</f>
        <v>0</v>
      </c>
      <c r="EC69" s="123">
        <f>'[3]Yearly BTX'!AK69</f>
        <v>316.58625852706132</v>
      </c>
      <c r="ED69" s="123">
        <f>'[3]Yearly BTX'!AL69</f>
        <v>617.30997465768053</v>
      </c>
      <c r="EE69" s="123">
        <f>'[3]Yearly BTX'!AM69</f>
        <v>918.07834265126803</v>
      </c>
      <c r="EF69" s="123">
        <f>'[3]Yearly BTX'!AN69</f>
        <v>1218.8936695386274</v>
      </c>
      <c r="EG69" s="123">
        <f>'[3]Yearly BTX'!AO69</f>
        <v>1519.7583815480775</v>
      </c>
      <c r="EH69" s="123">
        <f>'[3]Yearly BTX'!AP69</f>
        <v>1820.6750302640392</v>
      </c>
      <c r="EI69" s="123">
        <f>'[3]Yearly BTX'!AQ69</f>
        <v>2121.6462991038165</v>
      </c>
      <c r="EJ69" s="123">
        <f>'[3]Yearly BTX'!AR69</f>
        <v>2422.6750101290158</v>
      </c>
      <c r="EK69" s="123">
        <f>'[3]Yearly BTX'!AS69</f>
        <v>2723.7641312088899</v>
      </c>
      <c r="EL69" s="123">
        <f>'[3]Yearly BTX'!AT69</f>
        <v>3024.9167835537919</v>
      </c>
      <c r="EM69" s="123">
        <f>'[3]Yearly BTX'!AU69</f>
        <v>3775.9254894739584</v>
      </c>
      <c r="EN69" s="123">
        <f>'[3]Yearly BTX'!AV69</f>
        <v>4527.0044612032407</v>
      </c>
      <c r="EO69" s="123">
        <f>'[3]Yearly BTX'!AW69</f>
        <v>5278.1573291699178</v>
      </c>
      <c r="EP69" s="123">
        <f>'[3]Yearly BTX'!AX69</f>
        <v>6029.3879113758549</v>
      </c>
      <c r="EQ69" s="123">
        <f>'[3]Yearly BTX'!AY69</f>
        <v>6780.700223087867</v>
      </c>
      <c r="ER69" s="123">
        <f>'[3]Yearly BTX'!AZ69</f>
        <v>7532.098487029838</v>
      </c>
      <c r="ES69" s="123">
        <f>'[3]Yearly BTX'!BA69</f>
        <v>8283.5871441014078</v>
      </c>
      <c r="ET69" s="123">
        <f>'[3]Yearly BTX'!BB69</f>
        <v>9035.1708646504721</v>
      </c>
      <c r="EU69" s="123">
        <f>'[3]Yearly BTX'!BC69</f>
        <v>9786.8545603281091</v>
      </c>
      <c r="EV69" s="123">
        <f>'[3]Yearly BTX'!BD69</f>
        <v>10538.643396556008</v>
      </c>
      <c r="EW69" s="123">
        <f>'[3]Yearly BTX'!BE69</f>
        <v>10990.683312413974</v>
      </c>
      <c r="EX69" s="123">
        <f>'[3]Yearly BTX'!BF69</f>
        <v>11442.839514101155</v>
      </c>
      <c r="EY69" s="123">
        <f>'[3]Yearly BTX'!BG69</f>
        <v>11895.118009765294</v>
      </c>
      <c r="EZ69" s="123">
        <f>'[3]Yearly BTX'!BH69</f>
        <v>12347.525117977524</v>
      </c>
      <c r="FA69" s="123">
        <f>'[3]Yearly BTX'!BI69</f>
        <v>12800.067483771001</v>
      </c>
      <c r="FB69" s="123">
        <f>'[3]Yearly BTX'!BJ69</f>
        <v>13252.752095508264</v>
      </c>
      <c r="FC69" s="123">
        <f>'[3]Yearly BTX'!BK69</f>
        <v>13705.586302620046</v>
      </c>
      <c r="FD69" s="123">
        <f>'[3]Yearly BTX'!BL69</f>
        <v>14158.577834260606</v>
      </c>
      <c r="FE69" s="123">
        <f>'[3]Yearly BTX'!BM69</f>
        <v>14611.734818926949</v>
      </c>
      <c r="FF69" s="123">
        <f>'[3]Yearly BTX'!BN69</f>
        <v>15065.06580509167</v>
      </c>
      <c r="FG69" s="187"/>
      <c r="FH69" s="123">
        <f t="shared" ref="FH69:FH126" si="233">CV69+EB69</f>
        <v>0</v>
      </c>
      <c r="FI69" s="123">
        <f t="shared" si="172"/>
        <v>2681.6822558661934</v>
      </c>
      <c r="FJ69" s="123">
        <f t="shared" si="173"/>
        <v>4735.8128741252622</v>
      </c>
      <c r="FK69" s="123">
        <f t="shared" si="174"/>
        <v>6767.9931040321426</v>
      </c>
      <c r="FL69" s="123">
        <f t="shared" si="175"/>
        <v>8778.5538651683128</v>
      </c>
      <c r="FM69" s="123">
        <f t="shared" si="176"/>
        <v>10767.82839284102</v>
      </c>
      <c r="FN69" s="123">
        <f t="shared" si="177"/>
        <v>12736.152491457746</v>
      </c>
      <c r="FO69" s="123">
        <f t="shared" si="178"/>
        <v>14683.864799853576</v>
      </c>
      <c r="FP69" s="123">
        <f t="shared" si="179"/>
        <v>16611.307069198392</v>
      </c>
      <c r="FQ69" s="123">
        <f t="shared" si="180"/>
        <v>18518.824454143109</v>
      </c>
      <c r="FR69" s="123">
        <f t="shared" si="181"/>
        <v>20406.7658178981</v>
      </c>
      <c r="FS69" s="123">
        <f t="shared" si="182"/>
        <v>25169.398460248667</v>
      </c>
      <c r="FT69" s="123">
        <f t="shared" si="183"/>
        <v>29879.70214554741</v>
      </c>
      <c r="FU69" s="123">
        <f t="shared" si="184"/>
        <v>34538.382456730993</v>
      </c>
      <c r="FV69" s="123">
        <f t="shared" si="185"/>
        <v>39146.146923761611</v>
      </c>
      <c r="FW69" s="123">
        <f t="shared" si="186"/>
        <v>43703.705436919598</v>
      </c>
      <c r="FX69" s="123">
        <f t="shared" si="187"/>
        <v>48211.770678785717</v>
      </c>
      <c r="FY69" s="123">
        <f t="shared" si="188"/>
        <v>52671.058575900315</v>
      </c>
      <c r="FZ69" s="123">
        <f t="shared" si="189"/>
        <v>57082.28877113801</v>
      </c>
      <c r="GA69" s="123">
        <f t="shared" si="190"/>
        <v>61446.185117889378</v>
      </c>
      <c r="GB69" s="123">
        <f t="shared" si="191"/>
        <v>65763.476197197742</v>
      </c>
      <c r="GC69" s="123">
        <f t="shared" si="192"/>
        <v>68213.789044932259</v>
      </c>
      <c r="GD69" s="123">
        <f t="shared" si="193"/>
        <v>70639.797909421017</v>
      </c>
      <c r="GE69" s="123">
        <f t="shared" si="194"/>
        <v>73042.035037383976</v>
      </c>
      <c r="GF69" s="123">
        <f t="shared" si="195"/>
        <v>75421.041678466732</v>
      </c>
      <c r="GG69" s="123">
        <f t="shared" si="196"/>
        <v>77777.368719849575</v>
      </c>
      <c r="GH69" s="123">
        <f t="shared" si="197"/>
        <v>80111.577352191773</v>
      </c>
      <c r="GI69" s="123">
        <f t="shared" si="198"/>
        <v>82424.239768541913</v>
      </c>
      <c r="GJ69" s="123">
        <f t="shared" si="199"/>
        <v>84715.939897929347</v>
      </c>
      <c r="GK69" s="123">
        <f t="shared" si="200"/>
        <v>86987.274175440863</v>
      </c>
      <c r="GL69" s="123">
        <f t="shared" si="201"/>
        <v>89238.852350678426</v>
      </c>
    </row>
    <row r="70" spans="1:194">
      <c r="A70" s="15" t="s">
        <v>110</v>
      </c>
      <c r="B70" s="15"/>
      <c r="C70" s="16" t="s">
        <v>197</v>
      </c>
      <c r="D70" s="131">
        <f>'[2]Yearly BTX'!D70</f>
        <v>7896082.1468130462</v>
      </c>
      <c r="E70" s="131">
        <f>'[2]Yearly BTX'!E70</f>
        <v>7772105.1044809977</v>
      </c>
      <c r="F70" s="131">
        <f>'[2]Yearly BTX'!F70</f>
        <v>7637777.5296188714</v>
      </c>
      <c r="G70" s="131">
        <f>'[2]Yearly BTX'!G70</f>
        <v>7510129.598291086</v>
      </c>
      <c r="H70" s="131">
        <f>'[2]Yearly BTX'!H70</f>
        <v>7383668.3886927888</v>
      </c>
      <c r="I70" s="131">
        <f>'[2]Yearly BTX'!I70</f>
        <v>7250653.4269533781</v>
      </c>
      <c r="J70" s="131">
        <f>'[2]Yearly BTX'!J70</f>
        <v>7120151.3257787656</v>
      </c>
      <c r="K70" s="131">
        <f>'[2]Yearly BTX'!K70</f>
        <v>6990962.0658372818</v>
      </c>
      <c r="L70" s="131">
        <f>'[2]Yearly BTX'!L70</f>
        <v>6863074.6194995502</v>
      </c>
      <c r="M70" s="131">
        <f>'[2]Yearly BTX'!M70</f>
        <v>6736478.0519680837</v>
      </c>
      <c r="N70" s="131">
        <f>'[2]Yearly BTX'!N70</f>
        <v>6611161.5208993284</v>
      </c>
      <c r="O70" s="131">
        <f>'[2]Yearly BTX'!O70</f>
        <v>6437702.2840206418</v>
      </c>
      <c r="P70" s="131">
        <f>'[2]Yearly BTX'!P70</f>
        <v>6266147.2373626083</v>
      </c>
      <c r="Q70" s="131">
        <f>'[2]Yearly BTX'!Q70</f>
        <v>6096479.7182447491</v>
      </c>
      <c r="R70" s="131">
        <f>'[2]Yearly BTX'!R70</f>
        <v>5928683.2043326981</v>
      </c>
      <c r="S70" s="131">
        <f>'[2]Yearly BTX'!S70</f>
        <v>5762741.313008518</v>
      </c>
      <c r="T70" s="131">
        <f>'[2]Yearly BTX'!T70</f>
        <v>5592541.1790501876</v>
      </c>
      <c r="U70" s="131">
        <f>'[2]Yearly BTX'!U70</f>
        <v>5424337.6550170174</v>
      </c>
      <c r="V70" s="131">
        <f>'[2]Yearly BTX'!V70</f>
        <v>5258112.0157926288</v>
      </c>
      <c r="W70" s="131">
        <f>'[2]Yearly BTX'!W70</f>
        <v>5093845.7081000246</v>
      </c>
      <c r="X70" s="131">
        <f>'[2]Yearly BTX'!X70</f>
        <v>4931520.3496325631</v>
      </c>
      <c r="Y70" s="131">
        <f>'[2]Yearly BTX'!Y70</f>
        <v>4775083.5182119291</v>
      </c>
      <c r="Z70" s="131">
        <f>'[2]Yearly BTX'!Z70</f>
        <v>4620549.1650436027</v>
      </c>
      <c r="AA70" s="131">
        <f>'[2]Yearly BTX'!AA70</f>
        <v>4467898.7001994764</v>
      </c>
      <c r="AB70" s="131">
        <f>'[2]Yearly BTX'!AB70</f>
        <v>4317113.7171274815</v>
      </c>
      <c r="AC70" s="131">
        <f>'[2]Yearly BTX'!AC70</f>
        <v>4168175.991733531</v>
      </c>
      <c r="AD70" s="131">
        <f>'[2]Yearly BTX'!AD70</f>
        <v>4018836.3179259188</v>
      </c>
      <c r="AE70" s="131">
        <f>'[2]Yearly BTX'!AE70</f>
        <v>3871381.6320231045</v>
      </c>
      <c r="AF70" s="131">
        <f>'[2]Yearly BTX'!AF70</f>
        <v>3725792.8743506745</v>
      </c>
      <c r="AG70" s="131">
        <f>'[2]Yearly BTX'!AG70</f>
        <v>3582051.1848894553</v>
      </c>
      <c r="AH70" s="131">
        <f>'[2]Yearly BTX'!AH70</f>
        <v>3440137.9023258905</v>
      </c>
      <c r="AI70" s="187"/>
      <c r="AJ70" s="131">
        <f>'[3]Yearly BTX'!D70</f>
        <v>4369539.7493458875</v>
      </c>
      <c r="AK70" s="131">
        <f>'[3]Yearly BTX'!E70</f>
        <v>4324228.8236535592</v>
      </c>
      <c r="AL70" s="131">
        <f>'[3]Yearly BTX'!F70</f>
        <v>4264581.8280324452</v>
      </c>
      <c r="AM70" s="131">
        <f>'[3]Yearly BTX'!G70</f>
        <v>4212090.1230326006</v>
      </c>
      <c r="AN70" s="131">
        <f>'[3]Yearly BTX'!H70</f>
        <v>4159595.2265091208</v>
      </c>
      <c r="AO70" s="131">
        <f>'[3]Yearly BTX'!I70</f>
        <v>4107097.1408882388</v>
      </c>
      <c r="AP70" s="131">
        <f>'[3]Yearly BTX'!J70</f>
        <v>4054595.8687215336</v>
      </c>
      <c r="AQ70" s="131">
        <f>'[3]Yearly BTX'!K70</f>
        <v>4002091.4126924272</v>
      </c>
      <c r="AR70" s="131">
        <f>'[3]Yearly BTX'!L70</f>
        <v>3949583.7756229783</v>
      </c>
      <c r="AS70" s="131">
        <f>'[3]Yearly BTX'!M70</f>
        <v>3897072.9604810583</v>
      </c>
      <c r="AT70" s="131">
        <f>'[3]Yearly BTX'!N70</f>
        <v>3844558.9703878746</v>
      </c>
      <c r="AU70" s="131">
        <f>'[3]Yearly BTX'!O70</f>
        <v>3749060.1901568114</v>
      </c>
      <c r="AV70" s="131">
        <f>'[3]Yearly BTX'!P70</f>
        <v>3653537.1915726047</v>
      </c>
      <c r="AW70" s="131">
        <f>'[3]Yearly BTX'!Q70</f>
        <v>3557989.9782656832</v>
      </c>
      <c r="AX70" s="131">
        <f>'[3]Yearly BTX'!R70</f>
        <v>3462418.5540540502</v>
      </c>
      <c r="AY70" s="131">
        <f>'[3]Yearly BTX'!S70</f>
        <v>3366822.9229529737</v>
      </c>
      <c r="AZ70" s="131">
        <f>'[3]Yearly BTX'!T70</f>
        <v>3271203.0891851741</v>
      </c>
      <c r="BA70" s="131">
        <f>'[3]Yearly BTX'!U70</f>
        <v>3175559.0571915535</v>
      </c>
      <c r="BB70" s="131">
        <f>'[3]Yearly BTX'!V70</f>
        <v>3079890.8316424601</v>
      </c>
      <c r="BC70" s="131">
        <f>'[3]Yearly BTX'!W70</f>
        <v>2984198.4174495433</v>
      </c>
      <c r="BD70" s="131">
        <f>'[3]Yearly BTX'!X70</f>
        <v>2888481.8197782263</v>
      </c>
      <c r="BE70" s="131">
        <f>'[3]Yearly BTX'!Y70</f>
        <v>2788962.4717588304</v>
      </c>
      <c r="BF70" s="131">
        <f>'[3]Yearly BTX'!Z70</f>
        <v>2689414.0936825224</v>
      </c>
      <c r="BG70" s="131">
        <f>'[3]Yearly BTX'!AA70</f>
        <v>2589836.6915574493</v>
      </c>
      <c r="BH70" s="131">
        <f>'[3]Yearly BTX'!AB70</f>
        <v>2490230.2717021843</v>
      </c>
      <c r="BI70" s="131">
        <f>'[3]Yearly BTX'!AC70</f>
        <v>2390594.8407617565</v>
      </c>
      <c r="BJ70" s="131">
        <f>'[3]Yearly BTX'!AD70</f>
        <v>2290930.4057245338</v>
      </c>
      <c r="BK70" s="131">
        <f>'[3]Yearly BTX'!AE70</f>
        <v>2191236.9739399436</v>
      </c>
      <c r="BL70" s="131">
        <f>'[3]Yearly BTX'!AF70</f>
        <v>2091514.5531371408</v>
      </c>
      <c r="BM70" s="131">
        <f>'[3]Yearly BTX'!AG70</f>
        <v>1991763.1514446223</v>
      </c>
      <c r="BN70" s="131">
        <f>'[3]Yearly BTX'!AH70</f>
        <v>1891982.7774108602</v>
      </c>
      <c r="BP70" s="131">
        <f t="shared" si="202"/>
        <v>12265621.896158934</v>
      </c>
      <c r="BQ70" s="131">
        <f t="shared" si="203"/>
        <v>12096333.928134557</v>
      </c>
      <c r="BR70" s="131">
        <f t="shared" si="204"/>
        <v>11902359.357651316</v>
      </c>
      <c r="BS70" s="131">
        <f t="shared" si="205"/>
        <v>11722219.721323688</v>
      </c>
      <c r="BT70" s="131">
        <f t="shared" si="206"/>
        <v>11543263.615201909</v>
      </c>
      <c r="BU70" s="131">
        <f t="shared" si="207"/>
        <v>11357750.567841617</v>
      </c>
      <c r="BV70" s="131">
        <f t="shared" si="208"/>
        <v>11174747.194500299</v>
      </c>
      <c r="BW70" s="131">
        <f t="shared" si="209"/>
        <v>10993053.478529708</v>
      </c>
      <c r="BX70" s="131">
        <f t="shared" si="210"/>
        <v>10812658.395122528</v>
      </c>
      <c r="BY70" s="131">
        <f t="shared" si="211"/>
        <v>10633551.012449142</v>
      </c>
      <c r="BZ70" s="131">
        <f t="shared" si="212"/>
        <v>10455720.491287204</v>
      </c>
      <c r="CA70" s="131">
        <f t="shared" si="213"/>
        <v>10186762.474177454</v>
      </c>
      <c r="CB70" s="131">
        <f t="shared" si="214"/>
        <v>9919684.428935213</v>
      </c>
      <c r="CC70" s="131">
        <f t="shared" si="215"/>
        <v>9654469.6965104323</v>
      </c>
      <c r="CD70" s="131">
        <f t="shared" si="216"/>
        <v>9391101.7583867479</v>
      </c>
      <c r="CE70" s="131">
        <f t="shared" si="217"/>
        <v>9129564.2359614912</v>
      </c>
      <c r="CF70" s="131">
        <f t="shared" si="218"/>
        <v>8863744.2682353612</v>
      </c>
      <c r="CG70" s="131">
        <f t="shared" si="219"/>
        <v>8599896.7122085709</v>
      </c>
      <c r="CH70" s="131">
        <f t="shared" si="220"/>
        <v>8338002.8474350888</v>
      </c>
      <c r="CI70" s="131">
        <f t="shared" si="221"/>
        <v>8078044.1255495679</v>
      </c>
      <c r="CJ70" s="131">
        <f t="shared" si="222"/>
        <v>7820002.1694107894</v>
      </c>
      <c r="CK70" s="131">
        <f t="shared" si="223"/>
        <v>7564045.9899707595</v>
      </c>
      <c r="CL70" s="131">
        <f t="shared" si="224"/>
        <v>7309963.2587261256</v>
      </c>
      <c r="CM70" s="131">
        <f t="shared" si="225"/>
        <v>7057735.3917569257</v>
      </c>
      <c r="CN70" s="131">
        <f t="shared" si="226"/>
        <v>6807343.9888296658</v>
      </c>
      <c r="CO70" s="131">
        <f t="shared" si="227"/>
        <v>6558770.8324952871</v>
      </c>
      <c r="CP70" s="131">
        <f t="shared" si="228"/>
        <v>6309766.7236504527</v>
      </c>
      <c r="CQ70" s="131">
        <f t="shared" si="229"/>
        <v>6062618.6059630476</v>
      </c>
      <c r="CR70" s="131">
        <f t="shared" si="230"/>
        <v>5817307.4274878148</v>
      </c>
      <c r="CS70" s="131">
        <f t="shared" si="231"/>
        <v>5573814.3363340776</v>
      </c>
      <c r="CT70" s="131">
        <f t="shared" si="232"/>
        <v>5332120.6797367502</v>
      </c>
      <c r="CU70" s="187"/>
      <c r="CV70" s="131">
        <f>'[2]Yearly BTX'!AJ70</f>
        <v>7896082.1468130462</v>
      </c>
      <c r="CW70" s="131">
        <f>'[2]Yearly BTX'!AK70</f>
        <v>7804476.5535230627</v>
      </c>
      <c r="CX70" s="131">
        <f>'[2]Yearly BTX'!AL70</f>
        <v>7704206.5601079054</v>
      </c>
      <c r="CY70" s="131">
        <f>'[2]Yearly BTX'!AM70</f>
        <v>7609273.1367028328</v>
      </c>
      <c r="CZ70" s="131">
        <f>'[2]Yearly BTX'!AN70</f>
        <v>7515196.4853012655</v>
      </c>
      <c r="DA70" s="131">
        <f>'[2]Yearly BTX'!AO70</f>
        <v>7414106.7355582099</v>
      </c>
      <c r="DB70" s="131">
        <f>'[2]Yearly BTX'!AP70</f>
        <v>7315177.7023638226</v>
      </c>
      <c r="DC70" s="131">
        <f>'[2]Yearly BTX'!AQ70</f>
        <v>7217196.4060739893</v>
      </c>
      <c r="DD70" s="131">
        <f>'[2]Yearly BTX'!AR70</f>
        <v>7120154.9537477111</v>
      </c>
      <c r="DE70" s="131">
        <f>'[2]Yearly BTX'!AS70</f>
        <v>7024045.5214455184</v>
      </c>
      <c r="DF70" s="131">
        <f>'[2]Yearly BTX'!AT70</f>
        <v>6928860.3540206607</v>
      </c>
      <c r="DG70" s="131">
        <f>'[2]Yearly BTX'!AU70</f>
        <v>6795211.1673258562</v>
      </c>
      <c r="DH70" s="131">
        <f>'[2]Yearly BTX'!AV70</f>
        <v>6662988.7837748658</v>
      </c>
      <c r="DI70" s="131">
        <f>'[2]Yearly BTX'!AW70</f>
        <v>6532180.654816254</v>
      </c>
      <c r="DJ70" s="131">
        <f>'[2]Yearly BTX'!AX70</f>
        <v>6402774.3420406124</v>
      </c>
      <c r="DK70" s="131">
        <f>'[2]Yearly BTX'!AY70</f>
        <v>6274757.5167463105</v>
      </c>
      <c r="DL70" s="131">
        <f>'[2]Yearly BTX'!AZ70</f>
        <v>6141661.4299123148</v>
      </c>
      <c r="DM70" s="131">
        <f>'[2]Yearly BTX'!BA70</f>
        <v>6010065.1786193624</v>
      </c>
      <c r="DN70" s="131">
        <f>'[2]Yearly BTX'!BB70</f>
        <v>5879954.8844030984</v>
      </c>
      <c r="DO70" s="131">
        <f>'[2]Yearly BTX'!BC70</f>
        <v>5751316.7988491012</v>
      </c>
      <c r="DP70" s="131">
        <f>'[2]Yearly BTX'!BD70</f>
        <v>5624137.3030615151</v>
      </c>
      <c r="DQ70" s="131">
        <f>'[2]Yearly BTX'!BE70</f>
        <v>5505449.0420254488</v>
      </c>
      <c r="DR70" s="131">
        <f>'[2]Yearly BTX'!BF70</f>
        <v>5388126.7862771666</v>
      </c>
      <c r="DS70" s="131">
        <f>'[2]Yearly BTX'!BG70</f>
        <v>5272157.553157107</v>
      </c>
      <c r="DT70" s="131">
        <f>'[2]Yearly BTX'!BH70</f>
        <v>5157528.490516088</v>
      </c>
      <c r="DU70" s="131">
        <f>'[2]Yearly BTX'!BI70</f>
        <v>5044226.8762754807</v>
      </c>
      <c r="DV70" s="131">
        <f>'[2]Yearly BTX'!BJ70</f>
        <v>4929775.9122146545</v>
      </c>
      <c r="DW70" s="131">
        <f>'[2]Yearly BTX'!BK70</f>
        <v>4816686.678967379</v>
      </c>
      <c r="DX70" s="131">
        <f>'[2]Yearly BTX'!BL70</f>
        <v>4704945.8713759743</v>
      </c>
      <c r="DY70" s="131">
        <f>'[2]Yearly BTX'!BM70</f>
        <v>4594540.3263548976</v>
      </c>
      <c r="DZ70" s="131">
        <f>'[2]Yearly BTX'!BN70</f>
        <v>4485457.0224986654</v>
      </c>
      <c r="EB70" s="131">
        <f>'[3]Yearly BTX'!AJ70</f>
        <v>4369539.7493458875</v>
      </c>
      <c r="EC70" s="131">
        <f>'[3]Yearly BTX'!AK70</f>
        <v>4340869.3208626015</v>
      </c>
      <c r="ED70" s="131">
        <f>'[3]Yearly BTX'!AL70</f>
        <v>4300449.2828990407</v>
      </c>
      <c r="EE70" s="131">
        <f>'[3]Yearly BTX'!AM70</f>
        <v>4265893.7341943868</v>
      </c>
      <c r="EF70" s="131">
        <f>'[3]Yearly BTX'!AN70</f>
        <v>4231336.6132073645</v>
      </c>
      <c r="EG70" s="131">
        <f>'[3]Yearly BTX'!AO70</f>
        <v>4196777.9223642014</v>
      </c>
      <c r="EH70" s="131">
        <f>'[3]Yearly BTX'!AP70</f>
        <v>4162217.6642164793</v>
      </c>
      <c r="EI70" s="131">
        <f>'[3]Yearly BTX'!AQ70</f>
        <v>4127655.8414476183</v>
      </c>
      <c r="EJ70" s="131">
        <f>'[3]Yearly BTX'!AR70</f>
        <v>4093092.4568796796</v>
      </c>
      <c r="EK70" s="131">
        <f>'[3]Yearly BTX'!AS70</f>
        <v>4058527.5134805324</v>
      </c>
      <c r="EL70" s="131">
        <f>'[3]Yearly BTX'!AT70</f>
        <v>4023961.0143713853</v>
      </c>
      <c r="EM70" s="131">
        <f>'[3]Yearly BTX'!AU70</f>
        <v>3957248.9416960059</v>
      </c>
      <c r="EN70" s="131">
        <f>'[3]Yearly BTX'!AV70</f>
        <v>3890524.7949769595</v>
      </c>
      <c r="EO70" s="131">
        <f>'[3]Yearly BTX'!AW70</f>
        <v>3823788.5778446738</v>
      </c>
      <c r="EP70" s="131">
        <f>'[3]Yearly BTX'!AX70</f>
        <v>3757040.2941171522</v>
      </c>
      <c r="EQ70" s="131">
        <f>'[3]Yearly BTX'!AY70</f>
        <v>3690279.9478096627</v>
      </c>
      <c r="ER70" s="131">
        <f>'[3]Yearly BTX'!AZ70</f>
        <v>3623507.5431449255</v>
      </c>
      <c r="ES70" s="131">
        <f>'[3]Yearly BTX'!BA70</f>
        <v>3556723.084563843</v>
      </c>
      <c r="ET70" s="131">
        <f>'[3]Yearly BTX'!BB70</f>
        <v>3489926.5767367631</v>
      </c>
      <c r="EU70" s="131">
        <f>'[3]Yearly BTX'!BC70</f>
        <v>3423118.024575335</v>
      </c>
      <c r="EV70" s="131">
        <f>'[3]Yearly BTX'!BD70</f>
        <v>3356297.4332449832</v>
      </c>
      <c r="EW70" s="131">
        <f>'[3]Yearly BTX'!BE70</f>
        <v>3287781.3517117267</v>
      </c>
      <c r="EX70" s="131">
        <f>'[3]Yearly BTX'!BF70</f>
        <v>3219250.813292929</v>
      </c>
      <c r="EY70" s="131">
        <f>'[3]Yearly BTX'!BG70</f>
        <v>3150705.8239967371</v>
      </c>
      <c r="EZ70" s="131">
        <f>'[3]Yearly BTX'!BH70</f>
        <v>3082146.3901417227</v>
      </c>
      <c r="FA70" s="131">
        <f>'[3]Yearly BTX'!BI70</f>
        <v>3013572.5183729185</v>
      </c>
      <c r="FB70" s="131">
        <f>'[3]Yearly BTX'!BJ70</f>
        <v>2944984.2156786891</v>
      </c>
      <c r="FC70" s="131">
        <f>'[3]Yearly BTX'!BK70</f>
        <v>2876381.4894084618</v>
      </c>
      <c r="FD70" s="131">
        <f>'[3]Yearly BTX'!BL70</f>
        <v>2807764.3472913932</v>
      </c>
      <c r="FE70" s="131">
        <f>'[3]Yearly BTX'!BM70</f>
        <v>2739132.79745598</v>
      </c>
      <c r="FF70" s="131">
        <f>'[3]Yearly BTX'!BN70</f>
        <v>2670486.8484506933</v>
      </c>
      <c r="FG70" s="187"/>
      <c r="FH70" s="131">
        <f t="shared" si="233"/>
        <v>12265621.896158934</v>
      </c>
      <c r="FI70" s="131">
        <f t="shared" si="172"/>
        <v>12145345.874385664</v>
      </c>
      <c r="FJ70" s="131">
        <f t="shared" si="173"/>
        <v>12004655.843006946</v>
      </c>
      <c r="FK70" s="131">
        <f t="shared" si="174"/>
        <v>11875166.870897219</v>
      </c>
      <c r="FL70" s="131">
        <f t="shared" si="175"/>
        <v>11746533.09850863</v>
      </c>
      <c r="FM70" s="131">
        <f t="shared" si="176"/>
        <v>11610884.657922411</v>
      </c>
      <c r="FN70" s="131">
        <f t="shared" si="177"/>
        <v>11477395.366580302</v>
      </c>
      <c r="FO70" s="131">
        <f t="shared" si="178"/>
        <v>11344852.247521607</v>
      </c>
      <c r="FP70" s="131">
        <f t="shared" si="179"/>
        <v>11213247.410627391</v>
      </c>
      <c r="FQ70" s="131">
        <f t="shared" si="180"/>
        <v>11082573.034926051</v>
      </c>
      <c r="FR70" s="131">
        <f t="shared" si="181"/>
        <v>10952821.368392047</v>
      </c>
      <c r="FS70" s="131">
        <f t="shared" si="182"/>
        <v>10752460.109021861</v>
      </c>
      <c r="FT70" s="131">
        <f t="shared" si="183"/>
        <v>10553513.578751825</v>
      </c>
      <c r="FU70" s="131">
        <f t="shared" si="184"/>
        <v>10355969.232660927</v>
      </c>
      <c r="FV70" s="131">
        <f t="shared" si="185"/>
        <v>10159814.636157764</v>
      </c>
      <c r="FW70" s="131">
        <f t="shared" si="186"/>
        <v>9965037.4645559732</v>
      </c>
      <c r="FX70" s="131">
        <f t="shared" si="187"/>
        <v>9765168.9730572402</v>
      </c>
      <c r="FY70" s="131">
        <f t="shared" si="188"/>
        <v>9566788.2631832063</v>
      </c>
      <c r="FZ70" s="131">
        <f t="shared" si="189"/>
        <v>9369881.4611398615</v>
      </c>
      <c r="GA70" s="131">
        <f t="shared" si="190"/>
        <v>9174434.8234244362</v>
      </c>
      <c r="GB70" s="131">
        <f t="shared" si="191"/>
        <v>8980434.7363064978</v>
      </c>
      <c r="GC70" s="131">
        <f t="shared" si="192"/>
        <v>8793230.3937371746</v>
      </c>
      <c r="GD70" s="131">
        <f t="shared" si="193"/>
        <v>8607377.5995700955</v>
      </c>
      <c r="GE70" s="131">
        <f t="shared" si="194"/>
        <v>8422863.3771538436</v>
      </c>
      <c r="GF70" s="131">
        <f t="shared" si="195"/>
        <v>8239674.8806578107</v>
      </c>
      <c r="GG70" s="131">
        <f t="shared" si="196"/>
        <v>8057799.3946483992</v>
      </c>
      <c r="GH70" s="131">
        <f t="shared" si="197"/>
        <v>7874760.1278933436</v>
      </c>
      <c r="GI70" s="131">
        <f t="shared" si="198"/>
        <v>7693068.1683758404</v>
      </c>
      <c r="GJ70" s="131">
        <f t="shared" si="199"/>
        <v>7512710.2186673675</v>
      </c>
      <c r="GK70" s="131">
        <f t="shared" si="200"/>
        <v>7333673.123810878</v>
      </c>
      <c r="GL70" s="131">
        <f t="shared" si="201"/>
        <v>7155943.8709493587</v>
      </c>
    </row>
    <row r="71" spans="1:194" s="13" customFormat="1">
      <c r="A71" s="374"/>
      <c r="B71" s="6" t="s">
        <v>89</v>
      </c>
      <c r="C71" s="7" t="s">
        <v>197</v>
      </c>
      <c r="D71" s="201">
        <f>'[2]Yearly BTX'!D71</f>
        <v>2469050.6255606366</v>
      </c>
      <c r="E71" s="201">
        <f>'[2]Yearly BTX'!E71</f>
        <v>2434101.9829672319</v>
      </c>
      <c r="F71" s="201">
        <f>'[2]Yearly BTX'!F71</f>
        <v>2399124.5934627242</v>
      </c>
      <c r="G71" s="201">
        <f>'[2]Yearly BTX'!G71</f>
        <v>2364405.9303245624</v>
      </c>
      <c r="H71" s="201">
        <f>'[2]Yearly BTX'!H71</f>
        <v>2329944.56956879</v>
      </c>
      <c r="I71" s="201">
        <f>'[2]Yearly BTX'!I71</f>
        <v>2292078.8991500065</v>
      </c>
      <c r="J71" s="201">
        <f>'[2]Yearly BTX'!J71</f>
        <v>2255104.412909592</v>
      </c>
      <c r="K71" s="201">
        <f>'[2]Yearly BTX'!K71</f>
        <v>2218455.9513856932</v>
      </c>
      <c r="L71" s="201">
        <f>'[2]Yearly BTX'!L71</f>
        <v>2182131.2432892271</v>
      </c>
      <c r="M71" s="201">
        <f>'[2]Yearly BTX'!M71</f>
        <v>2146128.0344248931</v>
      </c>
      <c r="N71" s="201">
        <f>'[2]Yearly BTX'!N71</f>
        <v>2110444.0877506994</v>
      </c>
      <c r="O71" s="201">
        <f>'[2]Yearly BTX'!O71</f>
        <v>2052614.0030035353</v>
      </c>
      <c r="P71" s="201">
        <f>'[2]Yearly BTX'!P71</f>
        <v>2007649.3419408416</v>
      </c>
      <c r="Q71" s="201">
        <f>'[2]Yearly BTX'!Q71</f>
        <v>1963154.7607117074</v>
      </c>
      <c r="R71" s="201">
        <f>'[2]Yearly BTX'!R71</f>
        <v>1919126.3609248081</v>
      </c>
      <c r="S71" s="201">
        <f>'[2]Yearly BTX'!S71</f>
        <v>1875560.2778434802</v>
      </c>
      <c r="T71" s="201">
        <f>'[2]Yearly BTX'!T71</f>
        <v>1829566.30070812</v>
      </c>
      <c r="U71" s="201">
        <f>'[2]Yearly BTX'!U71</f>
        <v>1784109.5490853812</v>
      </c>
      <c r="V71" s="201">
        <f>'[2]Yearly BTX'!V71</f>
        <v>1739184.9532883128</v>
      </c>
      <c r="W71" s="201">
        <f>'[2]Yearly BTX'!W71</f>
        <v>1694787.4935264224</v>
      </c>
      <c r="X71" s="201">
        <f>'[2]Yearly BTX'!X71</f>
        <v>1650912.1997488635</v>
      </c>
      <c r="Y71" s="201">
        <f>'[2]Yearly BTX'!Y71</f>
        <v>1603773.9545311464</v>
      </c>
      <c r="Z71" s="201">
        <f>'[2]Yearly BTX'!Z71</f>
        <v>1557229.4117481075</v>
      </c>
      <c r="AA71" s="201">
        <f>'[2]Yearly BTX'!AA71</f>
        <v>1511272.5145980234</v>
      </c>
      <c r="AB71" s="201">
        <f>'[2]Yearly BTX'!AB71</f>
        <v>1465897.2715386839</v>
      </c>
      <c r="AC71" s="201">
        <f>'[2]Yearly BTX'!AC71</f>
        <v>1421097.7560226035</v>
      </c>
      <c r="AD71" s="201">
        <f>'[2]Yearly BTX'!AD71</f>
        <v>1375811.7859717903</v>
      </c>
      <c r="AE71" s="201">
        <f>'[2]Yearly BTX'!AE71</f>
        <v>1331124.7458504152</v>
      </c>
      <c r="AF71" s="201">
        <f>'[2]Yearly BTX'!AF71</f>
        <v>1287030.2503638212</v>
      </c>
      <c r="AG71" s="201">
        <f>'[2]Yearly BTX'!AG71</f>
        <v>1243521.9880277996</v>
      </c>
      <c r="AH71" s="201">
        <f>'[2]Yearly BTX'!AH71</f>
        <v>1200593.7208862517</v>
      </c>
      <c r="AI71" s="201"/>
      <c r="AJ71" s="201">
        <f>'[3]Yearly BTX'!D71</f>
        <v>1554736.2216997449</v>
      </c>
      <c r="AK71" s="201">
        <f>'[3]Yearly BTX'!E71</f>
        <v>1537166.1173946927</v>
      </c>
      <c r="AL71" s="201">
        <f>'[3]Yearly BTX'!F71</f>
        <v>1519585.2557292767</v>
      </c>
      <c r="AM71" s="201">
        <f>'[3]Yearly BTX'!G71</f>
        <v>1502001.4343477411</v>
      </c>
      <c r="AN71" s="201">
        <f>'[3]Yearly BTX'!H71</f>
        <v>1484414.6543809837</v>
      </c>
      <c r="AO71" s="201">
        <f>'[3]Yearly BTX'!I71</f>
        <v>1466824.9170183314</v>
      </c>
      <c r="AP71" s="201">
        <f>'[3]Yearly BTX'!J71</f>
        <v>1449232.2235105613</v>
      </c>
      <c r="AQ71" s="201">
        <f>'[3]Yearly BTX'!K71</f>
        <v>1431636.5751730741</v>
      </c>
      <c r="AR71" s="201">
        <f>'[3]Yearly BTX'!L71</f>
        <v>1414037.9733892332</v>
      </c>
      <c r="AS71" s="201">
        <f>'[3]Yearly BTX'!M71</f>
        <v>1396436.4196138771</v>
      </c>
      <c r="AT71" s="201">
        <f>'[3]Yearly BTX'!N71</f>
        <v>1378831.9153770097</v>
      </c>
      <c r="AU71" s="201">
        <f>'[3]Yearly BTX'!O71</f>
        <v>1354000.8834213919</v>
      </c>
      <c r="AV71" s="201">
        <f>'[3]Yearly BTX'!P71</f>
        <v>1332054.0735063152</v>
      </c>
      <c r="AW71" s="201">
        <f>'[3]Yearly BTX'!Q71</f>
        <v>1310093.1865447802</v>
      </c>
      <c r="AX71" s="201">
        <f>'[3]Yearly BTX'!R71</f>
        <v>1288118.2244083567</v>
      </c>
      <c r="AY71" s="201">
        <f>'[3]Yearly BTX'!S71</f>
        <v>1266129.1890653127</v>
      </c>
      <c r="AZ71" s="201">
        <f>'[3]Yearly BTX'!T71</f>
        <v>1244126.0825856109</v>
      </c>
      <c r="BA71" s="201">
        <f>'[3]Yearly BTX'!U71</f>
        <v>1222108.9071461631</v>
      </c>
      <c r="BB71" s="201">
        <f>'[3]Yearly BTX'!V71</f>
        <v>1200077.6650363556</v>
      </c>
      <c r="BC71" s="201">
        <f>'[3]Yearly BTX'!W71</f>
        <v>1178032.35866386</v>
      </c>
      <c r="BD71" s="201">
        <f>'[3]Yearly BTX'!X71</f>
        <v>1155972.9905607463</v>
      </c>
      <c r="BE71" s="201">
        <f>'[3]Yearly BTX'!Y71</f>
        <v>1132344.1840957559</v>
      </c>
      <c r="BF71" s="201">
        <f>'[3]Yearly BTX'!Z71</f>
        <v>1108698.4987094987</v>
      </c>
      <c r="BG71" s="201">
        <f>'[3]Yearly BTX'!AA71</f>
        <v>1085035.9373471448</v>
      </c>
      <c r="BH71" s="201">
        <f>'[3]Yearly BTX'!AB71</f>
        <v>1061356.5031060327</v>
      </c>
      <c r="BI71" s="201">
        <f>'[3]Yearly BTX'!AC71</f>
        <v>1037660.1992435325</v>
      </c>
      <c r="BJ71" s="201">
        <f>'[3]Yearly BTX'!AD71</f>
        <v>1013947.0291853113</v>
      </c>
      <c r="BK71" s="201">
        <f>'[3]Yearly BTX'!AE71</f>
        <v>990216.99653403182</v>
      </c>
      <c r="BL71" s="201">
        <f>'[3]Yearly BTX'!AF71</f>
        <v>966470.10507849441</v>
      </c>
      <c r="BM71" s="201">
        <f>'[3]Yearly BTX'!AG71</f>
        <v>942706.35880325711</v>
      </c>
      <c r="BN71" s="201">
        <f>'[3]Yearly BTX'!AH71</f>
        <v>918925.76189874741</v>
      </c>
      <c r="BP71" s="201">
        <f t="shared" si="202"/>
        <v>4023786.8472603816</v>
      </c>
      <c r="BQ71" s="201">
        <f t="shared" si="203"/>
        <v>3971268.1003619246</v>
      </c>
      <c r="BR71" s="201">
        <f t="shared" si="204"/>
        <v>3918709.8491920009</v>
      </c>
      <c r="BS71" s="201">
        <f t="shared" si="205"/>
        <v>3866407.3646723032</v>
      </c>
      <c r="BT71" s="201">
        <f t="shared" si="206"/>
        <v>3814359.2239497737</v>
      </c>
      <c r="BU71" s="201">
        <f t="shared" si="207"/>
        <v>3758903.8161683381</v>
      </c>
      <c r="BV71" s="201">
        <f t="shared" si="208"/>
        <v>3704336.6364201531</v>
      </c>
      <c r="BW71" s="201">
        <f t="shared" si="209"/>
        <v>3650092.5265587671</v>
      </c>
      <c r="BX71" s="201">
        <f t="shared" si="210"/>
        <v>3596169.2166784601</v>
      </c>
      <c r="BY71" s="201">
        <f t="shared" si="211"/>
        <v>3542564.4540387699</v>
      </c>
      <c r="BZ71" s="201">
        <f t="shared" si="212"/>
        <v>3489276.003127709</v>
      </c>
      <c r="CA71" s="201">
        <f t="shared" si="213"/>
        <v>3406614.886424927</v>
      </c>
      <c r="CB71" s="201">
        <f t="shared" si="214"/>
        <v>3339703.4154471569</v>
      </c>
      <c r="CC71" s="201">
        <f t="shared" si="215"/>
        <v>3273247.9472564878</v>
      </c>
      <c r="CD71" s="201">
        <f t="shared" si="216"/>
        <v>3207244.5853331648</v>
      </c>
      <c r="CE71" s="201">
        <f t="shared" si="217"/>
        <v>3141689.466908793</v>
      </c>
      <c r="CF71" s="201">
        <f t="shared" si="218"/>
        <v>3073692.3832937311</v>
      </c>
      <c r="CG71" s="201">
        <f t="shared" si="219"/>
        <v>3006218.4562315443</v>
      </c>
      <c r="CH71" s="201">
        <f t="shared" si="220"/>
        <v>2939262.6183246681</v>
      </c>
      <c r="CI71" s="201">
        <f t="shared" si="221"/>
        <v>2872819.8521902822</v>
      </c>
      <c r="CJ71" s="201">
        <f t="shared" si="222"/>
        <v>2806885.1903096098</v>
      </c>
      <c r="CK71" s="201">
        <f t="shared" si="223"/>
        <v>2736118.1386269024</v>
      </c>
      <c r="CL71" s="201">
        <f t="shared" si="224"/>
        <v>2665927.9104576064</v>
      </c>
      <c r="CM71" s="201">
        <f t="shared" si="225"/>
        <v>2596308.451945168</v>
      </c>
      <c r="CN71" s="201">
        <f t="shared" si="226"/>
        <v>2527253.7746447166</v>
      </c>
      <c r="CO71" s="201">
        <f t="shared" si="227"/>
        <v>2458757.9552661357</v>
      </c>
      <c r="CP71" s="201">
        <f t="shared" si="228"/>
        <v>2389758.8151571015</v>
      </c>
      <c r="CQ71" s="201">
        <f t="shared" si="229"/>
        <v>2321341.7423844468</v>
      </c>
      <c r="CR71" s="201">
        <f t="shared" si="230"/>
        <v>2253500.3554423153</v>
      </c>
      <c r="CS71" s="201">
        <f t="shared" si="231"/>
        <v>2186228.3468310568</v>
      </c>
      <c r="CT71" s="201">
        <f t="shared" si="232"/>
        <v>2119519.4827849991</v>
      </c>
      <c r="CU71" s="201"/>
      <c r="CV71" s="201">
        <f>'[2]Yearly BTX'!AJ71</f>
        <v>2469050.6255606366</v>
      </c>
      <c r="CW71" s="201">
        <f>'[2]Yearly BTX'!AK71</f>
        <v>2447376.1002580416</v>
      </c>
      <c r="CX71" s="201">
        <f>'[2]Yearly BTX'!AL71</f>
        <v>2425552.3900005766</v>
      </c>
      <c r="CY71" s="201">
        <f>'[2]Yearly BTX'!AM71</f>
        <v>2403867.7490181634</v>
      </c>
      <c r="CZ71" s="201">
        <f>'[2]Yearly BTX'!AN71</f>
        <v>2382321.5302285366</v>
      </c>
      <c r="DA71" s="201">
        <f>'[2]Yearly BTX'!AO71</f>
        <v>2357190.4402201781</v>
      </c>
      <c r="DB71" s="201">
        <f>'[2]Yearly BTX'!AP71</f>
        <v>2332820.3107105033</v>
      </c>
      <c r="DC71" s="201">
        <f>'[2]Yearly BTX'!AQ71</f>
        <v>2308639.4346046746</v>
      </c>
      <c r="DD71" s="201">
        <f>'[2]Yearly BTX'!AR71</f>
        <v>2284646.6170728654</v>
      </c>
      <c r="DE71" s="201">
        <f>'[2]Yearly BTX'!AS71</f>
        <v>2260840.6731470916</v>
      </c>
      <c r="DF71" s="201">
        <f>'[2]Yearly BTX'!AT71</f>
        <v>2237220.4278233759</v>
      </c>
      <c r="DG71" s="201">
        <f>'[2]Yearly BTX'!AU71</f>
        <v>2194398.1176805175</v>
      </c>
      <c r="DH71" s="201">
        <f>'[2]Yearly BTX'!AV71</f>
        <v>2163425.7968179267</v>
      </c>
      <c r="DI71" s="201">
        <f>'[2]Yearly BTX'!AW71</f>
        <v>2132751.0859098788</v>
      </c>
      <c r="DJ71" s="201">
        <f>'[2]Yearly BTX'!AX71</f>
        <v>2102371.6200670609</v>
      </c>
      <c r="DK71" s="201">
        <f>'[2]Yearly BTX'!AY71</f>
        <v>2072285.0562933711</v>
      </c>
      <c r="DL71" s="201">
        <f>'[2]Yearly BTX'!AZ71</f>
        <v>2039432.2993843451</v>
      </c>
      <c r="DM71" s="201">
        <f>'[2]Yearly BTX'!BA71</f>
        <v>2006931.5862882056</v>
      </c>
      <c r="DN71" s="201">
        <f>'[2]Yearly BTX'!BB71</f>
        <v>1974779.7516449036</v>
      </c>
      <c r="DO71" s="201">
        <f>'[2]Yearly BTX'!BC71</f>
        <v>1942973.6626097222</v>
      </c>
      <c r="DP71" s="201">
        <f>'[2]Yearly BTX'!BD71</f>
        <v>1911510.2188457921</v>
      </c>
      <c r="DQ71" s="201">
        <f>'[2]Yearly BTX'!BE71</f>
        <v>1877845.8278373193</v>
      </c>
      <c r="DR71" s="201">
        <f>'[2]Yearly BTX'!BF71</f>
        <v>1844569.7716654886</v>
      </c>
      <c r="DS71" s="201">
        <f>'[2]Yearly BTX'!BG71</f>
        <v>1811678.2896026955</v>
      </c>
      <c r="DT71" s="201">
        <f>'[2]Yearly BTX'!BH71</f>
        <v>1779167.6630927369</v>
      </c>
      <c r="DU71" s="201">
        <f>'[2]Yearly BTX'!BI71</f>
        <v>1747034.2157074052</v>
      </c>
      <c r="DV71" s="201">
        <f>'[2]Yearly BTX'!BJ71</f>
        <v>1714107.661515323</v>
      </c>
      <c r="DW71" s="201">
        <f>'[2]Yearly BTX'!BK71</f>
        <v>1681579.1527892167</v>
      </c>
      <c r="DX71" s="201">
        <f>'[2]Yearly BTX'!BL71</f>
        <v>1649444.6796735704</v>
      </c>
      <c r="DY71" s="201">
        <f>'[2]Yearly BTX'!BM71</f>
        <v>1617700.2807760895</v>
      </c>
      <c r="DZ71" s="201">
        <f>'[2]Yearly BTX'!BN71</f>
        <v>1586342.0431440379</v>
      </c>
      <c r="EB71" s="201">
        <f>'[3]Yearly BTX'!AJ71</f>
        <v>1554736.2216997449</v>
      </c>
      <c r="EC71" s="201">
        <f>'[3]Yearly BTX'!AK71</f>
        <v>1546349.2751211065</v>
      </c>
      <c r="ED71" s="201">
        <f>'[3]Yearly BTX'!AL71</f>
        <v>1537952.955967441</v>
      </c>
      <c r="EE71" s="201">
        <f>'[3]Yearly BTX'!AM71</f>
        <v>1529555.0618829934</v>
      </c>
      <c r="EF71" s="201">
        <f>'[3]Yearly BTX'!AN71</f>
        <v>1521155.593998661</v>
      </c>
      <c r="EG71" s="201">
        <f>'[3]Yearly BTX'!AO71</f>
        <v>1512754.5535037715</v>
      </c>
      <c r="EH71" s="201">
        <f>'[3]Yearly BTX'!AP71</f>
        <v>1504351.9416491014</v>
      </c>
      <c r="EI71" s="201">
        <f>'[3]Yearly BTX'!AQ71</f>
        <v>1495947.7597500512</v>
      </c>
      <c r="EJ71" s="201">
        <f>'[3]Yearly BTX'!AR71</f>
        <v>1487542.009189985</v>
      </c>
      <c r="EK71" s="201">
        <f>'[3]Yearly BTX'!AS71</f>
        <v>1479134.6914237402</v>
      </c>
      <c r="EL71" s="201">
        <f>'[3]Yearly BTX'!AT71</f>
        <v>1470725.8079813218</v>
      </c>
      <c r="EM71" s="201">
        <f>'[3]Yearly BTX'!AU71</f>
        <v>1456429.6465912727</v>
      </c>
      <c r="EN71" s="201">
        <f>'[3]Yearly BTX'!AV71</f>
        <v>1445018.7996083351</v>
      </c>
      <c r="EO71" s="201">
        <f>'[3]Yearly BTX'!AW71</f>
        <v>1433600.9322139919</v>
      </c>
      <c r="EP71" s="201">
        <f>'[3]Yearly BTX'!AX71</f>
        <v>1422176.0462798118</v>
      </c>
      <c r="EQ71" s="201">
        <f>'[3]Yearly BTX'!AY71</f>
        <v>1410744.1437740631</v>
      </c>
      <c r="ER71" s="201">
        <f>'[3]Yearly BTX'!AZ71</f>
        <v>1399305.226766709</v>
      </c>
      <c r="ES71" s="201">
        <f>'[3]Yearly BTX'!BA71</f>
        <v>1387859.2974346599</v>
      </c>
      <c r="ET71" s="201">
        <f>'[3]Yearly BTX'!BB71</f>
        <v>1376406.3580673037</v>
      </c>
      <c r="EU71" s="201">
        <f>'[3]Yearly BTX'!BC71</f>
        <v>1364946.411072311</v>
      </c>
      <c r="EV71" s="201">
        <f>'[3]Yearly BTX'!BD71</f>
        <v>1353479.4589817517</v>
      </c>
      <c r="EW71" s="201">
        <f>'[3]Yearly BTX'!BE71</f>
        <v>1341319.0438876385</v>
      </c>
      <c r="EX71" s="201">
        <f>'[3]Yearly BTX'!BF71</f>
        <v>1329150.2178343204</v>
      </c>
      <c r="EY71" s="201">
        <f>'[3]Yearly BTX'!BG71</f>
        <v>1316972.9837669677</v>
      </c>
      <c r="EZ71" s="201">
        <f>'[3]Yearly BTX'!BH71</f>
        <v>1304787.3447829194</v>
      </c>
      <c r="FA71" s="201">
        <f>'[3]Yearly BTX'!BI71</f>
        <v>1292593.3041395452</v>
      </c>
      <c r="FB71" s="201">
        <f>'[3]Yearly BTX'!BJ71</f>
        <v>1280390.8652625121</v>
      </c>
      <c r="FC71" s="201">
        <f>'[3]Yearly BTX'!BK71</f>
        <v>1268180.0317544828</v>
      </c>
      <c r="FD71" s="201">
        <f>'[3]Yearly BTX'!BL71</f>
        <v>1255960.8074042583</v>
      </c>
      <c r="FE71" s="201">
        <f>'[3]Yearly BTX'!BM71</f>
        <v>1243733.1961963959</v>
      </c>
      <c r="FF71" s="201">
        <f>'[3]Yearly BTX'!BN71</f>
        <v>1231497.2023213233</v>
      </c>
      <c r="FG71" s="201"/>
      <c r="FH71" s="201">
        <f t="shared" si="233"/>
        <v>4023786.8472603816</v>
      </c>
      <c r="FI71" s="201">
        <f t="shared" si="172"/>
        <v>3993725.3753791479</v>
      </c>
      <c r="FJ71" s="201">
        <f t="shared" si="173"/>
        <v>3963505.3459680174</v>
      </c>
      <c r="FK71" s="201">
        <f t="shared" si="174"/>
        <v>3933422.8109011566</v>
      </c>
      <c r="FL71" s="201">
        <f t="shared" si="175"/>
        <v>3903477.1242271978</v>
      </c>
      <c r="FM71" s="201">
        <f t="shared" si="176"/>
        <v>3869944.9937239494</v>
      </c>
      <c r="FN71" s="201">
        <f t="shared" si="177"/>
        <v>3837172.2523596045</v>
      </c>
      <c r="FO71" s="201">
        <f t="shared" si="178"/>
        <v>3804587.194354726</v>
      </c>
      <c r="FP71" s="201">
        <f t="shared" si="179"/>
        <v>3772188.6262628501</v>
      </c>
      <c r="FQ71" s="201">
        <f t="shared" si="180"/>
        <v>3739975.3645708319</v>
      </c>
      <c r="FR71" s="201">
        <f t="shared" si="181"/>
        <v>3707946.2358046975</v>
      </c>
      <c r="FS71" s="201">
        <f t="shared" si="182"/>
        <v>3650827.7642717902</v>
      </c>
      <c r="FT71" s="201">
        <f t="shared" si="183"/>
        <v>3608444.5964262616</v>
      </c>
      <c r="FU71" s="201">
        <f t="shared" si="184"/>
        <v>3566352.0181238707</v>
      </c>
      <c r="FV71" s="201">
        <f t="shared" si="185"/>
        <v>3524547.6663468727</v>
      </c>
      <c r="FW71" s="201">
        <f t="shared" si="186"/>
        <v>3483029.2000674345</v>
      </c>
      <c r="FX71" s="201">
        <f t="shared" si="187"/>
        <v>3438737.5261510541</v>
      </c>
      <c r="FY71" s="201">
        <f t="shared" si="188"/>
        <v>3394790.8837228655</v>
      </c>
      <c r="FZ71" s="201">
        <f t="shared" si="189"/>
        <v>3351186.1097122072</v>
      </c>
      <c r="GA71" s="201">
        <f t="shared" si="190"/>
        <v>3307920.0736820335</v>
      </c>
      <c r="GB71" s="201">
        <f t="shared" si="191"/>
        <v>3264989.6778275436</v>
      </c>
      <c r="GC71" s="201">
        <f t="shared" si="192"/>
        <v>3219164.8717249576</v>
      </c>
      <c r="GD71" s="201">
        <f t="shared" si="193"/>
        <v>3173719.9894998092</v>
      </c>
      <c r="GE71" s="201">
        <f t="shared" si="194"/>
        <v>3128651.2733696634</v>
      </c>
      <c r="GF71" s="201">
        <f t="shared" si="195"/>
        <v>3083955.0078756562</v>
      </c>
      <c r="GG71" s="201">
        <f t="shared" si="196"/>
        <v>3039627.5198469507</v>
      </c>
      <c r="GH71" s="201">
        <f t="shared" si="197"/>
        <v>2994498.5267778351</v>
      </c>
      <c r="GI71" s="201">
        <f t="shared" si="198"/>
        <v>2949759.1845436995</v>
      </c>
      <c r="GJ71" s="201">
        <f t="shared" si="199"/>
        <v>2905405.4870778285</v>
      </c>
      <c r="GK71" s="201">
        <f t="shared" si="200"/>
        <v>2861433.4769724854</v>
      </c>
      <c r="GL71" s="201">
        <f t="shared" si="201"/>
        <v>2817839.2454653615</v>
      </c>
    </row>
    <row r="72" spans="1:194">
      <c r="A72" s="375"/>
      <c r="B72" s="1" t="s">
        <v>101</v>
      </c>
      <c r="C72" s="5" t="s">
        <v>197</v>
      </c>
      <c r="D72" s="141">
        <f>'[2]Yearly BTX'!D72</f>
        <v>1125724.5926953687</v>
      </c>
      <c r="E72" s="141">
        <f>'[2]Yearly BTX'!E72</f>
        <v>1103682.9987479018</v>
      </c>
      <c r="F72" s="141">
        <f>'[2]Yearly BTX'!F72</f>
        <v>1081869.5352165794</v>
      </c>
      <c r="G72" s="141">
        <f>'[2]Yearly BTX'!G72</f>
        <v>1060282.1988015682</v>
      </c>
      <c r="H72" s="141">
        <f>'[2]Yearly BTX'!H72</f>
        <v>1038919.0025588695</v>
      </c>
      <c r="I72" s="141">
        <f>'[2]Yearly BTX'!I72</f>
        <v>1017116.6460261714</v>
      </c>
      <c r="J72" s="141">
        <f>'[2]Yearly BTX'!J72</f>
        <v>995649.54502892389</v>
      </c>
      <c r="K72" s="141">
        <f>'[2]Yearly BTX'!K72</f>
        <v>974413.89973712177</v>
      </c>
      <c r="L72" s="141">
        <f>'[2]Yearly BTX'!L72</f>
        <v>953407.62806107802</v>
      </c>
      <c r="M72" s="141">
        <f>'[2]Yearly BTX'!M72</f>
        <v>932628.66512154462</v>
      </c>
      <c r="N72" s="141">
        <f>'[2]Yearly BTX'!N72</f>
        <v>912074.96311420179</v>
      </c>
      <c r="O72" s="141">
        <f>'[2]Yearly BTX'!O72</f>
        <v>874820.66761116276</v>
      </c>
      <c r="P72" s="141">
        <f>'[2]Yearly BTX'!P72</f>
        <v>839193.11836506519</v>
      </c>
      <c r="Q72" s="141">
        <f>'[2]Yearly BTX'!Q72</f>
        <v>803985.18423079071</v>
      </c>
      <c r="R72" s="141">
        <f>'[2]Yearly BTX'!R72</f>
        <v>769192.97430390446</v>
      </c>
      <c r="S72" s="141">
        <f>'[2]Yearly BTX'!S72</f>
        <v>734812.63003309444</v>
      </c>
      <c r="T72" s="141">
        <f>'[2]Yearly BTX'!T72</f>
        <v>700318.80959888594</v>
      </c>
      <c r="U72" s="141">
        <f>'[2]Yearly BTX'!U72</f>
        <v>666244.14675243711</v>
      </c>
      <c r="V72" s="141">
        <f>'[2]Yearly BTX'!V72</f>
        <v>632584.64256167726</v>
      </c>
      <c r="W72" s="141">
        <f>'[2]Yearly BTX'!W72</f>
        <v>599336.3323911858</v>
      </c>
      <c r="X72" s="141">
        <f>'[2]Yearly BTX'!X72</f>
        <v>566495.28562532202</v>
      </c>
      <c r="Y72" s="141">
        <f>'[2]Yearly BTX'!Y72</f>
        <v>539454.33997529605</v>
      </c>
      <c r="Z72" s="141">
        <f>'[2]Yearly BTX'!Z72</f>
        <v>512740.97871396015</v>
      </c>
      <c r="AA72" s="141">
        <f>'[2]Yearly BTX'!AA72</f>
        <v>486352.07249737188</v>
      </c>
      <c r="AB72" s="141">
        <f>'[2]Yearly BTX'!AB72</f>
        <v>460284.51905455766</v>
      </c>
      <c r="AC72" s="141">
        <f>'[2]Yearly BTX'!AC72</f>
        <v>434535.24296479265</v>
      </c>
      <c r="AD72" s="141">
        <f>'[2]Yearly BTX'!AD72</f>
        <v>408910.33791704348</v>
      </c>
      <c r="AE72" s="141">
        <f>'[2]Yearly BTX'!AE72</f>
        <v>383603.9378691545</v>
      </c>
      <c r="AF72" s="141">
        <f>'[2]Yearly BTX'!AF72</f>
        <v>358612.9287654378</v>
      </c>
      <c r="AG72" s="141">
        <f>'[2]Yearly BTX'!AG72</f>
        <v>333934.22427373275</v>
      </c>
      <c r="AH72" s="141">
        <f>'[2]Yearly BTX'!AH72</f>
        <v>309564.76554870489</v>
      </c>
      <c r="AI72" s="141"/>
      <c r="AJ72" s="141">
        <f>'[3]Yearly BTX'!D72</f>
        <v>106314.03243491033</v>
      </c>
      <c r="AK72" s="141">
        <f>'[3]Yearly BTX'!E72</f>
        <v>104659.47170507118</v>
      </c>
      <c r="AL72" s="141">
        <f>'[3]Yearly BTX'!F72</f>
        <v>103004.59170037918</v>
      </c>
      <c r="AM72" s="141">
        <f>'[3]Yearly BTX'!G72</f>
        <v>101349.39242083428</v>
      </c>
      <c r="AN72" s="141">
        <f>'[3]Yearly BTX'!H72</f>
        <v>99693.873866436552</v>
      </c>
      <c r="AO72" s="141">
        <f>'[3]Yearly BTX'!I72</f>
        <v>98038.036037185957</v>
      </c>
      <c r="AP72" s="141">
        <f>'[3]Yearly BTX'!J72</f>
        <v>96381.878933082466</v>
      </c>
      <c r="AQ72" s="141">
        <f>'[3]Yearly BTX'!K72</f>
        <v>94725.402554126107</v>
      </c>
      <c r="AR72" s="141">
        <f>'[3]Yearly BTX'!L72</f>
        <v>93068.606900316896</v>
      </c>
      <c r="AS72" s="141">
        <f>'[3]Yearly BTX'!M72</f>
        <v>91411.491971654803</v>
      </c>
      <c r="AT72" s="141">
        <f>'[3]Yearly BTX'!N72</f>
        <v>89754.057768139843</v>
      </c>
      <c r="AU72" s="141">
        <f>'[3]Yearly BTX'!O72</f>
        <v>86084.685261290928</v>
      </c>
      <c r="AV72" s="141">
        <f>'[3]Yearly BTX'!P72</f>
        <v>82807.626295972848</v>
      </c>
      <c r="AW72" s="141">
        <f>'[3]Yearly BTX'!Q72</f>
        <v>79529.292947351758</v>
      </c>
      <c r="AX72" s="141">
        <f>'[3]Yearly BTX'!R72</f>
        <v>76249.685215427628</v>
      </c>
      <c r="AY72" s="141">
        <f>'[3]Yearly BTX'!S72</f>
        <v>72968.803100200486</v>
      </c>
      <c r="AZ72" s="141">
        <f>'[3]Yearly BTX'!T72</f>
        <v>69686.646601670334</v>
      </c>
      <c r="BA72" s="141">
        <f>'[3]Yearly BTX'!U72</f>
        <v>66403.215719837142</v>
      </c>
      <c r="BB72" s="141">
        <f>'[3]Yearly BTX'!V72</f>
        <v>63118.51045470094</v>
      </c>
      <c r="BC72" s="141">
        <f>'[3]Yearly BTX'!W72</f>
        <v>59832.530806261719</v>
      </c>
      <c r="BD72" s="141">
        <f>'[3]Yearly BTX'!X72</f>
        <v>56545.276774519472</v>
      </c>
      <c r="BE72" s="141">
        <f>'[3]Yearly BTX'!Y72</f>
        <v>53956.006079346713</v>
      </c>
      <c r="BF72" s="141">
        <f>'[3]Yearly BTX'!Z72</f>
        <v>51365.20612421033</v>
      </c>
      <c r="BG72" s="141">
        <f>'[3]Yearly BTX'!AA72</f>
        <v>48772.876909110324</v>
      </c>
      <c r="BH72" s="141">
        <f>'[3]Yearly BTX'!AB72</f>
        <v>46179.018434046688</v>
      </c>
      <c r="BI72" s="141">
        <f>'[3]Yearly BTX'!AC72</f>
        <v>43583.630699019421</v>
      </c>
      <c r="BJ72" s="141">
        <f>'[3]Yearly BTX'!AD72</f>
        <v>40986.713704028531</v>
      </c>
      <c r="BK72" s="141">
        <f>'[3]Yearly BTX'!AE72</f>
        <v>38388.267449074025</v>
      </c>
      <c r="BL72" s="141">
        <f>'[3]Yearly BTX'!AF72</f>
        <v>35788.291934155888</v>
      </c>
      <c r="BM72" s="141">
        <f>'[3]Yearly BTX'!AG72</f>
        <v>33186.787159274121</v>
      </c>
      <c r="BN72" s="141">
        <f>'[3]Yearly BTX'!AH72</f>
        <v>30583.753124428731</v>
      </c>
      <c r="BP72" s="141">
        <f t="shared" si="202"/>
        <v>1232038.625130279</v>
      </c>
      <c r="BQ72" s="141">
        <f t="shared" si="203"/>
        <v>1208342.4704529729</v>
      </c>
      <c r="BR72" s="141">
        <f t="shared" si="204"/>
        <v>1184874.1269169587</v>
      </c>
      <c r="BS72" s="141">
        <f t="shared" si="205"/>
        <v>1161631.5912224026</v>
      </c>
      <c r="BT72" s="141">
        <f t="shared" si="206"/>
        <v>1138612.8764253061</v>
      </c>
      <c r="BU72" s="141">
        <f t="shared" si="207"/>
        <v>1115154.6820633574</v>
      </c>
      <c r="BV72" s="141">
        <f t="shared" si="208"/>
        <v>1092031.4239620063</v>
      </c>
      <c r="BW72" s="141">
        <f t="shared" si="209"/>
        <v>1069139.302291248</v>
      </c>
      <c r="BX72" s="141">
        <f t="shared" si="210"/>
        <v>1046476.2349613949</v>
      </c>
      <c r="BY72" s="141">
        <f t="shared" si="211"/>
        <v>1024040.1570931994</v>
      </c>
      <c r="BZ72" s="141">
        <f t="shared" si="212"/>
        <v>1001829.0208823417</v>
      </c>
      <c r="CA72" s="141">
        <f t="shared" si="213"/>
        <v>960905.35287245363</v>
      </c>
      <c r="CB72" s="141">
        <f t="shared" si="214"/>
        <v>922000.74466103804</v>
      </c>
      <c r="CC72" s="141">
        <f t="shared" si="215"/>
        <v>883514.47717814241</v>
      </c>
      <c r="CD72" s="141">
        <f t="shared" si="216"/>
        <v>845442.65951933211</v>
      </c>
      <c r="CE72" s="141">
        <f t="shared" si="217"/>
        <v>807781.43313329492</v>
      </c>
      <c r="CF72" s="141">
        <f t="shared" si="218"/>
        <v>770005.45620055625</v>
      </c>
      <c r="CG72" s="141">
        <f t="shared" si="219"/>
        <v>732647.36247227422</v>
      </c>
      <c r="CH72" s="141">
        <f t="shared" si="220"/>
        <v>695703.15301637817</v>
      </c>
      <c r="CI72" s="141">
        <f t="shared" si="221"/>
        <v>659168.8631974475</v>
      </c>
      <c r="CJ72" s="141">
        <f t="shared" si="222"/>
        <v>623040.5623998415</v>
      </c>
      <c r="CK72" s="141">
        <f t="shared" si="223"/>
        <v>593410.34605464281</v>
      </c>
      <c r="CL72" s="141">
        <f t="shared" si="224"/>
        <v>564106.18483817053</v>
      </c>
      <c r="CM72" s="141">
        <f t="shared" si="225"/>
        <v>535124.94940648216</v>
      </c>
      <c r="CN72" s="141">
        <f t="shared" si="226"/>
        <v>506463.53748860437</v>
      </c>
      <c r="CO72" s="141">
        <f t="shared" si="227"/>
        <v>478118.87366381206</v>
      </c>
      <c r="CP72" s="141">
        <f t="shared" si="228"/>
        <v>449897.05162107199</v>
      </c>
      <c r="CQ72" s="141">
        <f t="shared" si="229"/>
        <v>421992.20531822852</v>
      </c>
      <c r="CR72" s="141">
        <f t="shared" si="230"/>
        <v>394401.22069959366</v>
      </c>
      <c r="CS72" s="141">
        <f t="shared" si="231"/>
        <v>367121.01143300685</v>
      </c>
      <c r="CT72" s="141">
        <f t="shared" si="232"/>
        <v>340148.51867313363</v>
      </c>
      <c r="CU72" s="141"/>
      <c r="CV72" s="141">
        <f>'[2]Yearly BTX'!AJ72</f>
        <v>1125724.5926953687</v>
      </c>
      <c r="CW72" s="141">
        <f>'[2]Yearly BTX'!AK72</f>
        <v>1107098.0876851196</v>
      </c>
      <c r="CX72" s="141">
        <f>'[2]Yearly BTX'!AL72</f>
        <v>1088664.869448018</v>
      </c>
      <c r="CY72" s="141">
        <f>'[2]Yearly BTX'!AM72</f>
        <v>1070423.2015302593</v>
      </c>
      <c r="CZ72" s="141">
        <f>'[2]Yearly BTX'!AN72</f>
        <v>1052371.3620327234</v>
      </c>
      <c r="DA72" s="141">
        <f>'[2]Yearly BTX'!AO72</f>
        <v>1033835.029424472</v>
      </c>
      <c r="DB72" s="141">
        <f>'[2]Yearly BTX'!AP72</f>
        <v>1015597.8372132789</v>
      </c>
      <c r="DC72" s="141">
        <f>'[2]Yearly BTX'!AQ72</f>
        <v>997554.92404906778</v>
      </c>
      <c r="DD72" s="141">
        <f>'[2]Yearly BTX'!AR72</f>
        <v>979704.52281869156</v>
      </c>
      <c r="DE72" s="141">
        <f>'[2]Yearly BTX'!AS72</f>
        <v>962044.88128526974</v>
      </c>
      <c r="DF72" s="141">
        <f>'[2]Yearly BTX'!AT72</f>
        <v>944574.26196854585</v>
      </c>
      <c r="DG72" s="141">
        <f>'[2]Yearly BTX'!AU72</f>
        <v>910978.67686080607</v>
      </c>
      <c r="DH72" s="141">
        <f>'[2]Yearly BTX'!AV72</f>
        <v>879360.67322683544</v>
      </c>
      <c r="DI72" s="141">
        <f>'[2]Yearly BTX'!AW72</f>
        <v>848119.31949040573</v>
      </c>
      <c r="DJ72" s="141">
        <f>'[2]Yearly BTX'!AX72</f>
        <v>817251.03257509577</v>
      </c>
      <c r="DK72" s="141">
        <f>'[2]Yearly BTX'!AY72</f>
        <v>786752.2601851027</v>
      </c>
      <c r="DL72" s="141">
        <f>'[2]Yearly BTX'!AZ72</f>
        <v>756067.17805408011</v>
      </c>
      <c r="DM72" s="141">
        <f>'[2]Yearly BTX'!BA72</f>
        <v>725756.11778426403</v>
      </c>
      <c r="DN72" s="141">
        <f>'[2]Yearly BTX'!BB72</f>
        <v>695815.45741239423</v>
      </c>
      <c r="DO72" s="141">
        <f>'[2]Yearly BTX'!BC72</f>
        <v>666241.60663737683</v>
      </c>
      <c r="DP72" s="141">
        <f>'[2]Yearly BTX'!BD72</f>
        <v>637031.00655912561</v>
      </c>
      <c r="DQ72" s="141">
        <f>'[2]Yearly BTX'!BE72</f>
        <v>614701.76619061001</v>
      </c>
      <c r="DR72" s="141">
        <f>'[2]Yearly BTX'!BF72</f>
        <v>592640.84901119303</v>
      </c>
      <c r="DS72" s="141">
        <f>'[2]Yearly BTX'!BG72</f>
        <v>570845.66785781668</v>
      </c>
      <c r="DT72" s="141">
        <f>'[2]Yearly BTX'!BH72</f>
        <v>549313.65823817207</v>
      </c>
      <c r="DU72" s="141">
        <f>'[2]Yearly BTX'!BI72</f>
        <v>528042.27814192243</v>
      </c>
      <c r="DV72" s="141">
        <f>'[2]Yearly BTX'!BJ72</f>
        <v>506818.2155058629</v>
      </c>
      <c r="DW72" s="141">
        <f>'[2]Yearly BTX'!BK72</f>
        <v>485854.84093724185</v>
      </c>
      <c r="DX72" s="141">
        <f>'[2]Yearly BTX'!BL72</f>
        <v>465149.59568850807</v>
      </c>
      <c r="DY72" s="141">
        <f>'[2]Yearly BTX'!BM72</f>
        <v>444699.94389610091</v>
      </c>
      <c r="DZ72" s="141">
        <f>'[2]Yearly BTX'!BN72</f>
        <v>424503.37238499662</v>
      </c>
      <c r="EB72" s="141">
        <f>'[3]Yearly BTX'!AJ72</f>
        <v>106314.03243491033</v>
      </c>
      <c r="EC72" s="141">
        <f>'[3]Yearly BTX'!AK72</f>
        <v>105058.53452605863</v>
      </c>
      <c r="ED72" s="141">
        <f>'[3]Yearly BTX'!AL72</f>
        <v>103802.86258274692</v>
      </c>
      <c r="EE72" s="141">
        <f>'[3]Yearly BTX'!AM72</f>
        <v>102547.01660497522</v>
      </c>
      <c r="EF72" s="141">
        <f>'[3]Yearly BTX'!AN72</f>
        <v>101290.99659274351</v>
      </c>
      <c r="EG72" s="141">
        <f>'[3]Yearly BTX'!AO72</f>
        <v>100034.80254605177</v>
      </c>
      <c r="EH72" s="141">
        <f>'[3]Yearly BTX'!AP72</f>
        <v>98778.434464900056</v>
      </c>
      <c r="EI72" s="141">
        <f>'[3]Yearly BTX'!AQ72</f>
        <v>97521.892349288304</v>
      </c>
      <c r="EJ72" s="141">
        <f>'[3]Yearly BTX'!AR72</f>
        <v>96265.176199216541</v>
      </c>
      <c r="EK72" s="141">
        <f>'[3]Yearly BTX'!AS72</f>
        <v>95008.286014684782</v>
      </c>
      <c r="EL72" s="141">
        <f>'[3]Yearly BTX'!AT72</f>
        <v>93751.221795693011</v>
      </c>
      <c r="EM72" s="141">
        <f>'[3]Yearly BTX'!AU72</f>
        <v>90609.298941229819</v>
      </c>
      <c r="EN72" s="141">
        <f>'[3]Yearly BTX'!AV72</f>
        <v>87826.234852437454</v>
      </c>
      <c r="EO72" s="141">
        <f>'[3]Yearly BTX'!AW72</f>
        <v>85042.533571993554</v>
      </c>
      <c r="EP72" s="141">
        <f>'[3]Yearly BTX'!AX72</f>
        <v>82258.195099898148</v>
      </c>
      <c r="EQ72" s="141">
        <f>'[3]Yearly BTX'!AY72</f>
        <v>79473.219436151237</v>
      </c>
      <c r="ER72" s="141">
        <f>'[3]Yearly BTX'!AZ72</f>
        <v>76687.606580752821</v>
      </c>
      <c r="ES72" s="141">
        <f>'[3]Yearly BTX'!BA72</f>
        <v>73901.356533702885</v>
      </c>
      <c r="ET72" s="141">
        <f>'[3]Yearly BTX'!BB72</f>
        <v>71114.469295001443</v>
      </c>
      <c r="EU72" s="141">
        <f>'[3]Yearly BTX'!BC72</f>
        <v>68326.944864648511</v>
      </c>
      <c r="EV72" s="141">
        <f>'[3]Yearly BTX'!BD72</f>
        <v>65538.783242644029</v>
      </c>
      <c r="EW72" s="141">
        <f>'[3]Yearly BTX'!BE72</f>
        <v>63531.165073601413</v>
      </c>
      <c r="EX72" s="141">
        <f>'[3]Yearly BTX'!BF72</f>
        <v>61522.782274576988</v>
      </c>
      <c r="EY72" s="141">
        <f>'[3]Yearly BTX'!BG72</f>
        <v>59513.634845570748</v>
      </c>
      <c r="EZ72" s="141">
        <f>'[3]Yearly BTX'!BH72</f>
        <v>57503.722786582694</v>
      </c>
      <c r="FA72" s="141">
        <f>'[3]Yearly BTX'!BI72</f>
        <v>55493.046097612823</v>
      </c>
      <c r="FB72" s="141">
        <f>'[3]Yearly BTX'!BJ72</f>
        <v>53481.604778661145</v>
      </c>
      <c r="FC72" s="141">
        <f>'[3]Yearly BTX'!BK72</f>
        <v>51469.398829727652</v>
      </c>
      <c r="FD72" s="141">
        <f>'[3]Yearly BTX'!BL72</f>
        <v>49456.428250812358</v>
      </c>
      <c r="FE72" s="141">
        <f>'[3]Yearly BTX'!BM72</f>
        <v>47442.693041915227</v>
      </c>
      <c r="FF72" s="141">
        <f>'[3]Yearly BTX'!BN72</f>
        <v>45428.193203036302</v>
      </c>
      <c r="FG72" s="141"/>
      <c r="FH72" s="141">
        <f t="shared" si="233"/>
        <v>1232038.625130279</v>
      </c>
      <c r="FI72" s="141">
        <f t="shared" si="172"/>
        <v>1212156.6222111783</v>
      </c>
      <c r="FJ72" s="141">
        <f t="shared" si="173"/>
        <v>1192467.7320307649</v>
      </c>
      <c r="FK72" s="141">
        <f t="shared" si="174"/>
        <v>1172970.2181352344</v>
      </c>
      <c r="FL72" s="141">
        <f t="shared" si="175"/>
        <v>1153662.3586254669</v>
      </c>
      <c r="FM72" s="141">
        <f t="shared" si="176"/>
        <v>1133869.8319705238</v>
      </c>
      <c r="FN72" s="141">
        <f t="shared" si="177"/>
        <v>1114376.271678179</v>
      </c>
      <c r="FO72" s="141">
        <f t="shared" si="178"/>
        <v>1095076.8163983561</v>
      </c>
      <c r="FP72" s="141">
        <f t="shared" si="179"/>
        <v>1075969.6990179082</v>
      </c>
      <c r="FQ72" s="141">
        <f t="shared" si="180"/>
        <v>1057053.1672999545</v>
      </c>
      <c r="FR72" s="141">
        <f t="shared" si="181"/>
        <v>1038325.4837642389</v>
      </c>
      <c r="FS72" s="141">
        <f t="shared" si="182"/>
        <v>1001587.9758020359</v>
      </c>
      <c r="FT72" s="141">
        <f t="shared" si="183"/>
        <v>967186.90807927283</v>
      </c>
      <c r="FU72" s="141">
        <f t="shared" si="184"/>
        <v>933161.85306239931</v>
      </c>
      <c r="FV72" s="141">
        <f t="shared" si="185"/>
        <v>899509.22767499392</v>
      </c>
      <c r="FW72" s="141">
        <f t="shared" si="186"/>
        <v>866225.47962125391</v>
      </c>
      <c r="FX72" s="141">
        <f t="shared" si="187"/>
        <v>832754.78463483299</v>
      </c>
      <c r="FY72" s="141">
        <f t="shared" si="188"/>
        <v>799657.47431796696</v>
      </c>
      <c r="FZ72" s="141">
        <f t="shared" si="189"/>
        <v>766929.9267073957</v>
      </c>
      <c r="GA72" s="141">
        <f t="shared" si="190"/>
        <v>734568.55150202534</v>
      </c>
      <c r="GB72" s="141">
        <f t="shared" si="191"/>
        <v>702569.78980176966</v>
      </c>
      <c r="GC72" s="141">
        <f t="shared" si="192"/>
        <v>678232.93126421142</v>
      </c>
      <c r="GD72" s="141">
        <f t="shared" si="193"/>
        <v>654163.63128576998</v>
      </c>
      <c r="GE72" s="141">
        <f t="shared" si="194"/>
        <v>630359.30270338745</v>
      </c>
      <c r="GF72" s="141">
        <f t="shared" si="195"/>
        <v>606817.38102475472</v>
      </c>
      <c r="GG72" s="141">
        <f t="shared" si="196"/>
        <v>583535.32423953526</v>
      </c>
      <c r="GH72" s="141">
        <f t="shared" si="197"/>
        <v>560299.820284524</v>
      </c>
      <c r="GI72" s="141">
        <f t="shared" si="198"/>
        <v>537324.23976696946</v>
      </c>
      <c r="GJ72" s="141">
        <f t="shared" si="199"/>
        <v>514606.02393932041</v>
      </c>
      <c r="GK72" s="141">
        <f t="shared" si="200"/>
        <v>492142.63693801616</v>
      </c>
      <c r="GL72" s="141">
        <f t="shared" si="201"/>
        <v>469931.56558803294</v>
      </c>
    </row>
    <row r="73" spans="1:194" s="14" customFormat="1">
      <c r="A73" s="376"/>
      <c r="B73" s="10" t="s">
        <v>102</v>
      </c>
      <c r="C73" s="62" t="s">
        <v>197</v>
      </c>
      <c r="D73" s="156">
        <f>'[2]Yearly BTX'!D73</f>
        <v>4301306.9285570411</v>
      </c>
      <c r="E73" s="156">
        <f>'[2]Yearly BTX'!E73</f>
        <v>4234320.1227658633</v>
      </c>
      <c r="F73" s="156">
        <f>'[2]Yearly BTX'!F73</f>
        <v>4167621.8438482787</v>
      </c>
      <c r="G73" s="156">
        <f>'[2]Yearly BTX'!G73</f>
        <v>4101508.3096473105</v>
      </c>
      <c r="H73" s="156">
        <f>'[2]Yearly BTX'!H73</f>
        <v>4035975.3063537548</v>
      </c>
      <c r="I73" s="156">
        <f>'[2]Yearly BTX'!I73</f>
        <v>3967609.0960171577</v>
      </c>
      <c r="J73" s="156">
        <f>'[2]Yearly BTX'!J73</f>
        <v>3900408.1835026462</v>
      </c>
      <c r="K73" s="156">
        <f>'[2]Yearly BTX'!K73</f>
        <v>3833843.2892370461</v>
      </c>
      <c r="L73" s="156">
        <f>'[2]Yearly BTX'!L73</f>
        <v>3767909.4983017594</v>
      </c>
      <c r="M73" s="156">
        <f>'[2]Yearly BTX'!M73</f>
        <v>3702601.9333938034</v>
      </c>
      <c r="N73" s="156">
        <f>'[2]Yearly BTX'!N73</f>
        <v>3637915.7547442554</v>
      </c>
      <c r="O73" s="156">
        <f>'[2]Yearly BTX'!O73</f>
        <v>3510267.6134059457</v>
      </c>
      <c r="P73" s="156">
        <f>'[2]Yearly BTX'!P73</f>
        <v>3419304.7770567024</v>
      </c>
      <c r="Q73" s="156">
        <f>'[2]Yearly BTX'!Q73</f>
        <v>3329339.7733022519</v>
      </c>
      <c r="R73" s="156">
        <f>'[2]Yearly BTX'!R73</f>
        <v>3240363.8691039854</v>
      </c>
      <c r="S73" s="156">
        <f>'[2]Yearly BTX'!S73</f>
        <v>3152368.4051319431</v>
      </c>
      <c r="T73" s="156">
        <f>'[2]Yearly BTX'!T73</f>
        <v>3062656.0687431814</v>
      </c>
      <c r="U73" s="156">
        <f>'[2]Yearly BTX'!U73</f>
        <v>2973983.9591791988</v>
      </c>
      <c r="V73" s="156">
        <f>'[2]Yearly BTX'!V73</f>
        <v>2886342.4199426393</v>
      </c>
      <c r="W73" s="156">
        <f>'[2]Yearly BTX'!W73</f>
        <v>2799721.882182416</v>
      </c>
      <c r="X73" s="156">
        <f>'[2]Yearly BTX'!X73</f>
        <v>2714112.8642583792</v>
      </c>
      <c r="Y73" s="156">
        <f>'[2]Yearly BTX'!Y73</f>
        <v>2631855.2237054869</v>
      </c>
      <c r="Z73" s="156">
        <f>'[2]Yearly BTX'!Z73</f>
        <v>2550578.7745815348</v>
      </c>
      <c r="AA73" s="156">
        <f>'[2]Yearly BTX'!AA73</f>
        <v>2470274.1131040808</v>
      </c>
      <c r="AB73" s="156">
        <f>'[2]Yearly BTX'!AB73</f>
        <v>2390931.9265342406</v>
      </c>
      <c r="AC73" s="156">
        <f>'[2]Yearly BTX'!AC73</f>
        <v>2312542.9927461343</v>
      </c>
      <c r="AD73" s="156">
        <f>'[2]Yearly BTX'!AD73</f>
        <v>2234114.1940370845</v>
      </c>
      <c r="AE73" s="156">
        <f>'[2]Yearly BTX'!AE73</f>
        <v>2156652.9483035346</v>
      </c>
      <c r="AF73" s="156">
        <f>'[2]Yearly BTX'!AF73</f>
        <v>2080149.6952214148</v>
      </c>
      <c r="AG73" s="156">
        <f>'[2]Yearly BTX'!AG73</f>
        <v>2004594.9725879226</v>
      </c>
      <c r="AH73" s="156">
        <f>'[2]Yearly BTX'!AH73</f>
        <v>1929979.4158909339</v>
      </c>
      <c r="AI73" s="156"/>
      <c r="AJ73" s="156">
        <f>'[3]Yearly BTX'!D73</f>
        <v>2708489.495211232</v>
      </c>
      <c r="AK73" s="156">
        <f>'[3]Yearly BTX'!E73</f>
        <v>2682403.2345537962</v>
      </c>
      <c r="AL73" s="156">
        <f>'[3]Yearly BTX'!F73</f>
        <v>2656282.240880406</v>
      </c>
      <c r="AM73" s="156">
        <f>'[3]Yearly BTX'!G73</f>
        <v>2630134.6237410801</v>
      </c>
      <c r="AN73" s="156">
        <f>'[3]Yearly BTX'!H73</f>
        <v>2603960.3843119489</v>
      </c>
      <c r="AO73" s="156">
        <f>'[3]Yearly BTX'!I73</f>
        <v>2577759.5238299151</v>
      </c>
      <c r="AP73" s="156">
        <f>'[3]Yearly BTX'!J73</f>
        <v>2551532.0435957843</v>
      </c>
      <c r="AQ73" s="156">
        <f>'[3]Yearly BTX'!K73</f>
        <v>2525277.944977575</v>
      </c>
      <c r="AR73" s="156">
        <f>'[3]Yearly BTX'!L73</f>
        <v>2498997.2294139843</v>
      </c>
      <c r="AS73" s="156">
        <f>'[3]Yearly BTX'!M73</f>
        <v>2472689.8984180447</v>
      </c>
      <c r="AT73" s="156">
        <f>'[3]Yearly BTX'!N73</f>
        <v>2446355.9535809597</v>
      </c>
      <c r="AU73" s="156">
        <f>'[3]Yearly BTX'!O73</f>
        <v>2308974.6214741282</v>
      </c>
      <c r="AV73" s="156">
        <f>'[3]Yearly BTX'!P73</f>
        <v>2238675.4917703159</v>
      </c>
      <c r="AW73" s="156">
        <f>'[3]Yearly BTX'!Q73</f>
        <v>2168367.4987735515</v>
      </c>
      <c r="AX73" s="156">
        <f>'[3]Yearly BTX'!R73</f>
        <v>2098050.6444302672</v>
      </c>
      <c r="AY73" s="156">
        <f>'[3]Yearly BTX'!S73</f>
        <v>2027724.9307874597</v>
      </c>
      <c r="AZ73" s="156">
        <f>'[3]Yearly BTX'!T73</f>
        <v>1957390.3599978932</v>
      </c>
      <c r="BA73" s="156">
        <f>'[3]Yearly BTX'!U73</f>
        <v>1887046.9343255542</v>
      </c>
      <c r="BB73" s="156">
        <f>'[3]Yearly BTX'!V73</f>
        <v>1816694.6561514037</v>
      </c>
      <c r="BC73" s="156">
        <f>'[3]Yearly BTX'!W73</f>
        <v>1746333.5279794219</v>
      </c>
      <c r="BD73" s="156">
        <f>'[3]Yearly BTX'!X73</f>
        <v>1675963.5524429609</v>
      </c>
      <c r="BE73" s="156">
        <f>'[3]Yearly BTX'!Y73</f>
        <v>1602662.2815837278</v>
      </c>
      <c r="BF73" s="156">
        <f>'[3]Yearly BTX'!Z73</f>
        <v>1529350.3888488133</v>
      </c>
      <c r="BG73" s="156">
        <f>'[3]Yearly BTX'!AA73</f>
        <v>1456027.877301194</v>
      </c>
      <c r="BH73" s="156">
        <f>'[3]Yearly BTX'!AB73</f>
        <v>1382694.7501621037</v>
      </c>
      <c r="BI73" s="156">
        <f>'[3]Yearly BTX'!AC73</f>
        <v>1309351.0108192058</v>
      </c>
      <c r="BJ73" s="156">
        <f>'[3]Yearly BTX'!AD73</f>
        <v>1235996.6628351936</v>
      </c>
      <c r="BK73" s="156">
        <f>'[3]Yearly BTX'!AE73</f>
        <v>1162631.7099568378</v>
      </c>
      <c r="BL73" s="156">
        <f>'[3]Yearly BTX'!AF73</f>
        <v>1089256.1561244905</v>
      </c>
      <c r="BM73" s="156">
        <f>'[3]Yearly BTX'!AG73</f>
        <v>1015870.0054820906</v>
      </c>
      <c r="BN73" s="156">
        <f>'[3]Yearly BTX'!AH73</f>
        <v>942473.26238768443</v>
      </c>
      <c r="BP73" s="156">
        <f t="shared" si="202"/>
        <v>7009796.4237682726</v>
      </c>
      <c r="BQ73" s="156">
        <f t="shared" si="203"/>
        <v>6916723.3573196596</v>
      </c>
      <c r="BR73" s="156">
        <f t="shared" si="204"/>
        <v>6823904.0847286843</v>
      </c>
      <c r="BS73" s="156">
        <f t="shared" si="205"/>
        <v>6731642.9333883906</v>
      </c>
      <c r="BT73" s="156">
        <f t="shared" si="206"/>
        <v>6639935.6906657033</v>
      </c>
      <c r="BU73" s="156">
        <f t="shared" si="207"/>
        <v>6545368.6198470723</v>
      </c>
      <c r="BV73" s="156">
        <f t="shared" si="208"/>
        <v>6451940.2270984305</v>
      </c>
      <c r="BW73" s="156">
        <f t="shared" si="209"/>
        <v>6359121.2342146207</v>
      </c>
      <c r="BX73" s="156">
        <f t="shared" si="210"/>
        <v>6266906.7277157437</v>
      </c>
      <c r="BY73" s="156">
        <f t="shared" si="211"/>
        <v>6175291.8318118481</v>
      </c>
      <c r="BZ73" s="156">
        <f t="shared" si="212"/>
        <v>6084271.7083252147</v>
      </c>
      <c r="CA73" s="156">
        <f t="shared" si="213"/>
        <v>5819242.2348800739</v>
      </c>
      <c r="CB73" s="156">
        <f t="shared" si="214"/>
        <v>5657980.2688270183</v>
      </c>
      <c r="CC73" s="156">
        <f t="shared" si="215"/>
        <v>5497707.272075804</v>
      </c>
      <c r="CD73" s="156">
        <f t="shared" si="216"/>
        <v>5338414.5135342525</v>
      </c>
      <c r="CE73" s="156">
        <f t="shared" si="217"/>
        <v>5180093.3359194025</v>
      </c>
      <c r="CF73" s="156">
        <f t="shared" si="218"/>
        <v>5020046.4287410751</v>
      </c>
      <c r="CG73" s="156">
        <f t="shared" si="219"/>
        <v>4861030.8935047528</v>
      </c>
      <c r="CH73" s="156">
        <f t="shared" si="220"/>
        <v>4703037.0760940425</v>
      </c>
      <c r="CI73" s="156">
        <f t="shared" si="221"/>
        <v>4546055.4101618379</v>
      </c>
      <c r="CJ73" s="156">
        <f t="shared" si="222"/>
        <v>4390076.4167013401</v>
      </c>
      <c r="CK73" s="156">
        <f t="shared" si="223"/>
        <v>4234517.5052892147</v>
      </c>
      <c r="CL73" s="156">
        <f t="shared" si="224"/>
        <v>4079929.163430348</v>
      </c>
      <c r="CM73" s="156">
        <f t="shared" si="225"/>
        <v>3926301.9904052746</v>
      </c>
      <c r="CN73" s="156">
        <f t="shared" si="226"/>
        <v>3773626.6766963443</v>
      </c>
      <c r="CO73" s="156">
        <f t="shared" si="227"/>
        <v>3621894.0035653403</v>
      </c>
      <c r="CP73" s="156">
        <f t="shared" si="228"/>
        <v>3470110.8568722783</v>
      </c>
      <c r="CQ73" s="156">
        <f t="shared" si="229"/>
        <v>3319284.6582603725</v>
      </c>
      <c r="CR73" s="156">
        <f t="shared" si="230"/>
        <v>3169405.8513459051</v>
      </c>
      <c r="CS73" s="156">
        <f t="shared" si="231"/>
        <v>3020464.9780700132</v>
      </c>
      <c r="CT73" s="156">
        <f t="shared" si="232"/>
        <v>2872452.6782786185</v>
      </c>
      <c r="CU73" s="156"/>
      <c r="CV73" s="156">
        <f>'[2]Yearly BTX'!AJ73</f>
        <v>4301306.9285570411</v>
      </c>
      <c r="CW73" s="156">
        <f>'[2]Yearly BTX'!AK73</f>
        <v>4251216.6412891559</v>
      </c>
      <c r="CX73" s="156">
        <f>'[2]Yearly BTX'!AL73</f>
        <v>4201253.8892906224</v>
      </c>
      <c r="CY73" s="156">
        <f>'[2]Yearly BTX'!AM73</f>
        <v>4151715.9830402434</v>
      </c>
      <c r="CZ73" s="156">
        <f>'[2]Yearly BTX'!AN73</f>
        <v>4102599.7954990421</v>
      </c>
      <c r="DA73" s="156">
        <f>'[2]Yearly BTX'!AO73</f>
        <v>4050434.4921395238</v>
      </c>
      <c r="DB73" s="156">
        <f>'[2]Yearly BTX'!AP73</f>
        <v>3999265.8275819882</v>
      </c>
      <c r="DC73" s="156">
        <f>'[2]Yearly BTX'!AQ73</f>
        <v>3948558.7798242783</v>
      </c>
      <c r="DD73" s="156">
        <f>'[2]Yearly BTX'!AR73</f>
        <v>3898309.7914670655</v>
      </c>
      <c r="DE73" s="156">
        <f>'[2]Yearly BTX'!AS73</f>
        <v>3848515.3339344603</v>
      </c>
      <c r="DF73" s="156">
        <f>'[2]Yearly BTX'!AT73</f>
        <v>3799171.907439589</v>
      </c>
      <c r="DG73" s="156">
        <f>'[2]Yearly BTX'!AU73</f>
        <v>3689834.372784534</v>
      </c>
      <c r="DH73" s="156">
        <f>'[2]Yearly BTX'!AV73</f>
        <v>3620202.3137301058</v>
      </c>
      <c r="DI73" s="156">
        <f>'[2]Yearly BTX'!AW73</f>
        <v>3551310.2494159695</v>
      </c>
      <c r="DJ73" s="156">
        <f>'[2]Yearly BTX'!AX73</f>
        <v>3483151.6893984554</v>
      </c>
      <c r="DK73" s="156">
        <f>'[2]Yearly BTX'!AY73</f>
        <v>3415720.2002678378</v>
      </c>
      <c r="DL73" s="156">
        <f>'[2]Yearly BTX'!AZ73</f>
        <v>3346161.9524738905</v>
      </c>
      <c r="DM73" s="156">
        <f>'[2]Yearly BTX'!BA73</f>
        <v>3277377.4745468926</v>
      </c>
      <c r="DN73" s="156">
        <f>'[2]Yearly BTX'!BB73</f>
        <v>3209359.6753458022</v>
      </c>
      <c r="DO73" s="156">
        <f>'[2]Yearly BTX'!BC73</f>
        <v>3142101.5296020019</v>
      </c>
      <c r="DP73" s="156">
        <f>'[2]Yearly BTX'!BD73</f>
        <v>3075596.0776565974</v>
      </c>
      <c r="DQ73" s="156">
        <f>'[2]Yearly BTX'!BE73</f>
        <v>3012901.4479975183</v>
      </c>
      <c r="DR73" s="156">
        <f>'[2]Yearly BTX'!BF73</f>
        <v>2950916.1656004833</v>
      </c>
      <c r="DS73" s="156">
        <f>'[2]Yearly BTX'!BG73</f>
        <v>2889633.595696595</v>
      </c>
      <c r="DT73" s="156">
        <f>'[2]Yearly BTX'!BH73</f>
        <v>2829047.1691851793</v>
      </c>
      <c r="DU73" s="156">
        <f>'[2]Yearly BTX'!BI73</f>
        <v>2769150.3824261529</v>
      </c>
      <c r="DV73" s="156">
        <f>'[2]Yearly BTX'!BJ73</f>
        <v>2708850.035193468</v>
      </c>
      <c r="DW73" s="156">
        <f>'[2]Yearly BTX'!BK73</f>
        <v>2649252.6852409206</v>
      </c>
      <c r="DX73" s="156">
        <f>'[2]Yearly BTX'!BL73</f>
        <v>2590351.5960138957</v>
      </c>
      <c r="DY73" s="156">
        <f>'[2]Yearly BTX'!BM73</f>
        <v>2532140.1016827063</v>
      </c>
      <c r="DZ73" s="156">
        <f>'[2]Yearly BTX'!BN73</f>
        <v>2474611.6069696322</v>
      </c>
      <c r="EB73" s="156">
        <f>'[3]Yearly BTX'!AJ73</f>
        <v>2708489.495211232</v>
      </c>
      <c r="EC73" s="156">
        <f>'[3]Yearly BTX'!AK73</f>
        <v>2689924.9233325445</v>
      </c>
      <c r="ED73" s="156">
        <f>'[3]Yearly BTX'!AL73</f>
        <v>2671336.4874318214</v>
      </c>
      <c r="EE73" s="156">
        <f>'[3]Yearly BTX'!AM73</f>
        <v>2652732.2970590778</v>
      </c>
      <c r="EF73" s="156">
        <f>'[3]Yearly BTX'!AN73</f>
        <v>2634112.3533904459</v>
      </c>
      <c r="EG73" s="156">
        <f>'[3]Yearly BTX'!AO73</f>
        <v>2615476.6576628285</v>
      </c>
      <c r="EH73" s="156">
        <f>'[3]Yearly BTX'!AP73</f>
        <v>2596825.2111770306</v>
      </c>
      <c r="EI73" s="156">
        <f>'[3]Yearly BTX'!AQ73</f>
        <v>2578158.015301072</v>
      </c>
      <c r="EJ73" s="156">
        <f>'[3]Yearly BTX'!AR73</f>
        <v>2559475.0714736483</v>
      </c>
      <c r="EK73" s="156">
        <f>'[3]Yearly BTX'!AS73</f>
        <v>2540776.3812077921</v>
      </c>
      <c r="EL73" s="156">
        <f>'[3]Yearly BTX'!AT73</f>
        <v>2522061.9460947081</v>
      </c>
      <c r="EM73" s="156">
        <f>'[3]Yearly BTX'!AU73</f>
        <v>2410209.9961635037</v>
      </c>
      <c r="EN73" s="156">
        <f>'[3]Yearly BTX'!AV73</f>
        <v>2357679.7605161862</v>
      </c>
      <c r="EO73" s="156">
        <f>'[3]Yearly BTX'!AW73</f>
        <v>2305145.1120586884</v>
      </c>
      <c r="EP73" s="156">
        <f>'[3]Yearly BTX'!AX73</f>
        <v>2252606.0527374432</v>
      </c>
      <c r="EQ73" s="156">
        <f>'[3]Yearly BTX'!AY73</f>
        <v>2200062.5845994474</v>
      </c>
      <c r="ER73" s="156">
        <f>'[3]Yearly BTX'!AZ73</f>
        <v>2147514.7097974638</v>
      </c>
      <c r="ES73" s="156">
        <f>'[3]Yearly BTX'!BA73</f>
        <v>2094962.4305954801</v>
      </c>
      <c r="ET73" s="156">
        <f>'[3]Yearly BTX'!BB73</f>
        <v>2042405.7493744581</v>
      </c>
      <c r="EU73" s="156">
        <f>'[3]Yearly BTX'!BC73</f>
        <v>1989844.6686383765</v>
      </c>
      <c r="EV73" s="156">
        <f>'[3]Yearly BTX'!BD73</f>
        <v>1937279.191020587</v>
      </c>
      <c r="EW73" s="156">
        <f>'[3]Yearly BTX'!BE73</f>
        <v>1882931.1427504865</v>
      </c>
      <c r="EX73" s="156">
        <f>'[3]Yearly BTX'!BF73</f>
        <v>1828577.8131840313</v>
      </c>
      <c r="EY73" s="156">
        <f>'[3]Yearly BTX'!BG73</f>
        <v>1774219.2053841986</v>
      </c>
      <c r="EZ73" s="156">
        <f>'[3]Yearly BTX'!BH73</f>
        <v>1719855.3225722203</v>
      </c>
      <c r="FA73" s="156">
        <f>'[3]Yearly BTX'!BI73</f>
        <v>1665486.1681357613</v>
      </c>
      <c r="FB73" s="156">
        <f>'[3]Yearly BTX'!BJ73</f>
        <v>1611111.7456375151</v>
      </c>
      <c r="FC73" s="156">
        <f>'[3]Yearly BTX'!BK73</f>
        <v>1556732.0588242514</v>
      </c>
      <c r="FD73" s="156">
        <f>'[3]Yearly BTX'!BL73</f>
        <v>1502347.1116363225</v>
      </c>
      <c r="FE73" s="156">
        <f>'[3]Yearly BTX'!BM73</f>
        <v>1447956.908217669</v>
      </c>
      <c r="FF73" s="156">
        <f>'[3]Yearly BTX'!BN73</f>
        <v>1393561.452926334</v>
      </c>
      <c r="FG73" s="156"/>
      <c r="FH73" s="156">
        <f t="shared" si="233"/>
        <v>7009796.4237682726</v>
      </c>
      <c r="FI73" s="156">
        <f t="shared" si="172"/>
        <v>6941141.5646217</v>
      </c>
      <c r="FJ73" s="156">
        <f t="shared" si="173"/>
        <v>6872590.3767224438</v>
      </c>
      <c r="FK73" s="156">
        <f t="shared" si="174"/>
        <v>6804448.2800993212</v>
      </c>
      <c r="FL73" s="156">
        <f t="shared" si="175"/>
        <v>6736712.1488894876</v>
      </c>
      <c r="FM73" s="156">
        <f t="shared" si="176"/>
        <v>6665911.1498023523</v>
      </c>
      <c r="FN73" s="156">
        <f t="shared" si="177"/>
        <v>6596091.0387590192</v>
      </c>
      <c r="FO73" s="156">
        <f t="shared" si="178"/>
        <v>6526716.7951253504</v>
      </c>
      <c r="FP73" s="156">
        <f t="shared" si="179"/>
        <v>6457784.8629407138</v>
      </c>
      <c r="FQ73" s="156">
        <f t="shared" si="180"/>
        <v>6389291.7151422519</v>
      </c>
      <c r="FR73" s="156">
        <f t="shared" si="181"/>
        <v>6321233.8535342971</v>
      </c>
      <c r="FS73" s="156">
        <f t="shared" si="182"/>
        <v>6100044.3689480377</v>
      </c>
      <c r="FT73" s="156">
        <f t="shared" si="183"/>
        <v>5977882.074246292</v>
      </c>
      <c r="FU73" s="156">
        <f t="shared" si="184"/>
        <v>5856455.3614746574</v>
      </c>
      <c r="FV73" s="156">
        <f t="shared" si="185"/>
        <v>5735757.7421358991</v>
      </c>
      <c r="FW73" s="156">
        <f t="shared" si="186"/>
        <v>5615782.7848672848</v>
      </c>
      <c r="FX73" s="156">
        <f t="shared" si="187"/>
        <v>5493676.6622713543</v>
      </c>
      <c r="FY73" s="156">
        <f t="shared" si="188"/>
        <v>5372339.9051423725</v>
      </c>
      <c r="FZ73" s="156">
        <f t="shared" si="189"/>
        <v>5251765.4247202603</v>
      </c>
      <c r="GA73" s="156">
        <f t="shared" si="190"/>
        <v>5131946.1982403789</v>
      </c>
      <c r="GB73" s="156">
        <f t="shared" si="191"/>
        <v>5012875.2686771844</v>
      </c>
      <c r="GC73" s="156">
        <f t="shared" si="192"/>
        <v>4895832.5907480046</v>
      </c>
      <c r="GD73" s="156">
        <f t="shared" si="193"/>
        <v>4779493.9787845146</v>
      </c>
      <c r="GE73" s="156">
        <f t="shared" si="194"/>
        <v>4663852.8010807931</v>
      </c>
      <c r="GF73" s="156">
        <f t="shared" si="195"/>
        <v>4548902.4917573994</v>
      </c>
      <c r="GG73" s="156">
        <f t="shared" si="196"/>
        <v>4434636.5505619142</v>
      </c>
      <c r="GH73" s="156">
        <f t="shared" si="197"/>
        <v>4319961.7808309831</v>
      </c>
      <c r="GI73" s="156">
        <f t="shared" si="198"/>
        <v>4205984.744065172</v>
      </c>
      <c r="GJ73" s="156">
        <f t="shared" si="199"/>
        <v>4092698.7076502182</v>
      </c>
      <c r="GK73" s="156">
        <f t="shared" si="200"/>
        <v>3980097.0099003753</v>
      </c>
      <c r="GL73" s="156">
        <f t="shared" si="201"/>
        <v>3868173.0598959662</v>
      </c>
    </row>
    <row r="74" spans="1:194">
      <c r="A74" s="203"/>
      <c r="C74" s="5"/>
      <c r="D74" s="126">
        <f>'[2]Yearly BTX'!D74</f>
        <v>0</v>
      </c>
      <c r="E74" s="126">
        <f>'[2]Yearly BTX'!E74</f>
        <v>0</v>
      </c>
      <c r="F74" s="126">
        <f>'[2]Yearly BTX'!F74</f>
        <v>0</v>
      </c>
      <c r="G74" s="126">
        <f>'[2]Yearly BTX'!G74</f>
        <v>0</v>
      </c>
      <c r="H74" s="126">
        <f>'[2]Yearly BTX'!H74</f>
        <v>0</v>
      </c>
      <c r="I74" s="126">
        <f>'[2]Yearly BTX'!I74</f>
        <v>0</v>
      </c>
      <c r="J74" s="126">
        <f>'[2]Yearly BTX'!J74</f>
        <v>0</v>
      </c>
      <c r="K74" s="126">
        <f>'[2]Yearly BTX'!K74</f>
        <v>0</v>
      </c>
      <c r="L74" s="126">
        <f>'[2]Yearly BTX'!L74</f>
        <v>0</v>
      </c>
      <c r="M74" s="126">
        <f>'[2]Yearly BTX'!M74</f>
        <v>0</v>
      </c>
      <c r="N74" s="126">
        <f>'[2]Yearly BTX'!N74</f>
        <v>0</v>
      </c>
      <c r="O74" s="126">
        <f>'[2]Yearly BTX'!O74</f>
        <v>0</v>
      </c>
      <c r="P74" s="126">
        <f>'[2]Yearly BTX'!P74</f>
        <v>0</v>
      </c>
      <c r="Q74" s="126">
        <f>'[2]Yearly BTX'!Q74</f>
        <v>0</v>
      </c>
      <c r="R74" s="126">
        <f>'[2]Yearly BTX'!R74</f>
        <v>0</v>
      </c>
      <c r="S74" s="126">
        <f>'[2]Yearly BTX'!S74</f>
        <v>0</v>
      </c>
      <c r="T74" s="126">
        <f>'[2]Yearly BTX'!T74</f>
        <v>0</v>
      </c>
      <c r="U74" s="126">
        <f>'[2]Yearly BTX'!U74</f>
        <v>0</v>
      </c>
      <c r="V74" s="126">
        <f>'[2]Yearly BTX'!V74</f>
        <v>0</v>
      </c>
      <c r="W74" s="126">
        <f>'[2]Yearly BTX'!W74</f>
        <v>0</v>
      </c>
      <c r="X74" s="126">
        <f>'[2]Yearly BTX'!X74</f>
        <v>0</v>
      </c>
      <c r="Y74" s="126">
        <f>'[2]Yearly BTX'!Y74</f>
        <v>0</v>
      </c>
      <c r="Z74" s="126">
        <f>'[2]Yearly BTX'!Z74</f>
        <v>0</v>
      </c>
      <c r="AA74" s="126">
        <f>'[2]Yearly BTX'!AA74</f>
        <v>0</v>
      </c>
      <c r="AB74" s="126">
        <f>'[2]Yearly BTX'!AB74</f>
        <v>0</v>
      </c>
      <c r="AC74" s="126">
        <f>'[2]Yearly BTX'!AC74</f>
        <v>0</v>
      </c>
      <c r="AD74" s="126">
        <f>'[2]Yearly BTX'!AD74</f>
        <v>0</v>
      </c>
      <c r="AE74" s="126">
        <f>'[2]Yearly BTX'!AE74</f>
        <v>0</v>
      </c>
      <c r="AF74" s="126">
        <f>'[2]Yearly BTX'!AF74</f>
        <v>0</v>
      </c>
      <c r="AG74" s="126">
        <f>'[2]Yearly BTX'!AG74</f>
        <v>0</v>
      </c>
      <c r="AH74" s="126">
        <f>'[2]Yearly BTX'!AH74</f>
        <v>0</v>
      </c>
      <c r="AI74" s="141"/>
      <c r="AJ74" s="126">
        <f>'[3]Yearly BTX'!D74</f>
        <v>0</v>
      </c>
      <c r="AK74" s="126">
        <f>'[3]Yearly BTX'!E74</f>
        <v>0</v>
      </c>
      <c r="AL74" s="126">
        <f>'[3]Yearly BTX'!F74</f>
        <v>0</v>
      </c>
      <c r="AM74" s="126">
        <f>'[3]Yearly BTX'!G74</f>
        <v>0</v>
      </c>
      <c r="AN74" s="126">
        <f>'[3]Yearly BTX'!H74</f>
        <v>0</v>
      </c>
      <c r="AO74" s="126">
        <f>'[3]Yearly BTX'!I74</f>
        <v>0</v>
      </c>
      <c r="AP74" s="126">
        <f>'[3]Yearly BTX'!J74</f>
        <v>0</v>
      </c>
      <c r="AQ74" s="126">
        <f>'[3]Yearly BTX'!K74</f>
        <v>0</v>
      </c>
      <c r="AR74" s="126">
        <f>'[3]Yearly BTX'!L74</f>
        <v>0</v>
      </c>
      <c r="AS74" s="126">
        <f>'[3]Yearly BTX'!M74</f>
        <v>0</v>
      </c>
      <c r="AT74" s="126">
        <f>'[3]Yearly BTX'!N74</f>
        <v>0</v>
      </c>
      <c r="AU74" s="126">
        <f>'[3]Yearly BTX'!O74</f>
        <v>0</v>
      </c>
      <c r="AV74" s="126">
        <f>'[3]Yearly BTX'!P74</f>
        <v>0</v>
      </c>
      <c r="AW74" s="126">
        <f>'[3]Yearly BTX'!Q74</f>
        <v>0</v>
      </c>
      <c r="AX74" s="126">
        <f>'[3]Yearly BTX'!R74</f>
        <v>0</v>
      </c>
      <c r="AY74" s="126">
        <f>'[3]Yearly BTX'!S74</f>
        <v>0</v>
      </c>
      <c r="AZ74" s="126">
        <f>'[3]Yearly BTX'!T74</f>
        <v>0</v>
      </c>
      <c r="BA74" s="126">
        <f>'[3]Yearly BTX'!U74</f>
        <v>0</v>
      </c>
      <c r="BB74" s="126">
        <f>'[3]Yearly BTX'!V74</f>
        <v>0</v>
      </c>
      <c r="BC74" s="126">
        <f>'[3]Yearly BTX'!W74</f>
        <v>0</v>
      </c>
      <c r="BD74" s="126">
        <f>'[3]Yearly BTX'!X74</f>
        <v>0</v>
      </c>
      <c r="BE74" s="126">
        <f>'[3]Yearly BTX'!Y74</f>
        <v>0</v>
      </c>
      <c r="BF74" s="126">
        <f>'[3]Yearly BTX'!Z74</f>
        <v>0</v>
      </c>
      <c r="BG74" s="126">
        <f>'[3]Yearly BTX'!AA74</f>
        <v>0</v>
      </c>
      <c r="BH74" s="126">
        <f>'[3]Yearly BTX'!AB74</f>
        <v>0</v>
      </c>
      <c r="BI74" s="126">
        <f>'[3]Yearly BTX'!AC74</f>
        <v>0</v>
      </c>
      <c r="BJ74" s="126">
        <f>'[3]Yearly BTX'!AD74</f>
        <v>0</v>
      </c>
      <c r="BK74" s="126">
        <f>'[3]Yearly BTX'!AE74</f>
        <v>0</v>
      </c>
      <c r="BL74" s="126">
        <f>'[3]Yearly BTX'!AF74</f>
        <v>0</v>
      </c>
      <c r="BM74" s="126">
        <f>'[3]Yearly BTX'!AG74</f>
        <v>0</v>
      </c>
      <c r="BN74" s="126">
        <f>'[3]Yearly BTX'!AH74</f>
        <v>0</v>
      </c>
      <c r="BP74" s="126">
        <f t="shared" si="202"/>
        <v>0</v>
      </c>
      <c r="BQ74" s="126">
        <f t="shared" si="203"/>
        <v>0</v>
      </c>
      <c r="BR74" s="126">
        <f t="shared" si="204"/>
        <v>0</v>
      </c>
      <c r="BS74" s="126">
        <f t="shared" si="205"/>
        <v>0</v>
      </c>
      <c r="BT74" s="126">
        <f t="shared" si="206"/>
        <v>0</v>
      </c>
      <c r="BU74" s="126">
        <f t="shared" si="207"/>
        <v>0</v>
      </c>
      <c r="BV74" s="126">
        <f t="shared" si="208"/>
        <v>0</v>
      </c>
      <c r="BW74" s="126">
        <f t="shared" si="209"/>
        <v>0</v>
      </c>
      <c r="BX74" s="126">
        <f t="shared" si="210"/>
        <v>0</v>
      </c>
      <c r="BY74" s="126">
        <f t="shared" si="211"/>
        <v>0</v>
      </c>
      <c r="BZ74" s="126">
        <f t="shared" si="212"/>
        <v>0</v>
      </c>
      <c r="CA74" s="126">
        <f t="shared" si="213"/>
        <v>0</v>
      </c>
      <c r="CB74" s="126">
        <f t="shared" si="214"/>
        <v>0</v>
      </c>
      <c r="CC74" s="126">
        <f t="shared" si="215"/>
        <v>0</v>
      </c>
      <c r="CD74" s="126">
        <f t="shared" si="216"/>
        <v>0</v>
      </c>
      <c r="CE74" s="126">
        <f t="shared" si="217"/>
        <v>0</v>
      </c>
      <c r="CF74" s="126">
        <f t="shared" si="218"/>
        <v>0</v>
      </c>
      <c r="CG74" s="126">
        <f t="shared" si="219"/>
        <v>0</v>
      </c>
      <c r="CH74" s="126">
        <f t="shared" si="220"/>
        <v>0</v>
      </c>
      <c r="CI74" s="126">
        <f t="shared" si="221"/>
        <v>0</v>
      </c>
      <c r="CJ74" s="126">
        <f t="shared" si="222"/>
        <v>0</v>
      </c>
      <c r="CK74" s="126">
        <f t="shared" si="223"/>
        <v>0</v>
      </c>
      <c r="CL74" s="126">
        <f t="shared" si="224"/>
        <v>0</v>
      </c>
      <c r="CM74" s="126">
        <f t="shared" si="225"/>
        <v>0</v>
      </c>
      <c r="CN74" s="126">
        <f t="shared" si="226"/>
        <v>0</v>
      </c>
      <c r="CO74" s="126">
        <f t="shared" si="227"/>
        <v>0</v>
      </c>
      <c r="CP74" s="126">
        <f t="shared" si="228"/>
        <v>0</v>
      </c>
      <c r="CQ74" s="126">
        <f t="shared" si="229"/>
        <v>0</v>
      </c>
      <c r="CR74" s="126">
        <f t="shared" si="230"/>
        <v>0</v>
      </c>
      <c r="CS74" s="126">
        <f t="shared" si="231"/>
        <v>0</v>
      </c>
      <c r="CT74" s="126">
        <f t="shared" si="232"/>
        <v>0</v>
      </c>
      <c r="CU74" s="141"/>
      <c r="CV74" s="126">
        <f>'[2]Yearly BTX'!AJ74</f>
        <v>0</v>
      </c>
      <c r="CW74" s="126">
        <f>'[2]Yearly BTX'!AK74</f>
        <v>0</v>
      </c>
      <c r="CX74" s="126">
        <f>'[2]Yearly BTX'!AL74</f>
        <v>0</v>
      </c>
      <c r="CY74" s="126">
        <f>'[2]Yearly BTX'!AM74</f>
        <v>0</v>
      </c>
      <c r="CZ74" s="126">
        <f>'[2]Yearly BTX'!AN74</f>
        <v>0</v>
      </c>
      <c r="DA74" s="126">
        <f>'[2]Yearly BTX'!AO74</f>
        <v>0</v>
      </c>
      <c r="DB74" s="126">
        <f>'[2]Yearly BTX'!AP74</f>
        <v>0</v>
      </c>
      <c r="DC74" s="126">
        <f>'[2]Yearly BTX'!AQ74</f>
        <v>0</v>
      </c>
      <c r="DD74" s="126">
        <f>'[2]Yearly BTX'!AR74</f>
        <v>0</v>
      </c>
      <c r="DE74" s="126">
        <f>'[2]Yearly BTX'!AS74</f>
        <v>0</v>
      </c>
      <c r="DF74" s="126">
        <f>'[2]Yearly BTX'!AT74</f>
        <v>0</v>
      </c>
      <c r="DG74" s="126">
        <f>'[2]Yearly BTX'!AU74</f>
        <v>0</v>
      </c>
      <c r="DH74" s="126">
        <f>'[2]Yearly BTX'!AV74</f>
        <v>0</v>
      </c>
      <c r="DI74" s="126">
        <f>'[2]Yearly BTX'!AW74</f>
        <v>0</v>
      </c>
      <c r="DJ74" s="126">
        <f>'[2]Yearly BTX'!AX74</f>
        <v>0</v>
      </c>
      <c r="DK74" s="126">
        <f>'[2]Yearly BTX'!AY74</f>
        <v>0</v>
      </c>
      <c r="DL74" s="126">
        <f>'[2]Yearly BTX'!AZ74</f>
        <v>0</v>
      </c>
      <c r="DM74" s="126">
        <f>'[2]Yearly BTX'!BA74</f>
        <v>0</v>
      </c>
      <c r="DN74" s="126">
        <f>'[2]Yearly BTX'!BB74</f>
        <v>0</v>
      </c>
      <c r="DO74" s="126">
        <f>'[2]Yearly BTX'!BC74</f>
        <v>0</v>
      </c>
      <c r="DP74" s="126">
        <f>'[2]Yearly BTX'!BD74</f>
        <v>0</v>
      </c>
      <c r="DQ74" s="126">
        <f>'[2]Yearly BTX'!BE74</f>
        <v>0</v>
      </c>
      <c r="DR74" s="126">
        <f>'[2]Yearly BTX'!BF74</f>
        <v>0</v>
      </c>
      <c r="DS74" s="126">
        <f>'[2]Yearly BTX'!BG74</f>
        <v>0</v>
      </c>
      <c r="DT74" s="126">
        <f>'[2]Yearly BTX'!BH74</f>
        <v>0</v>
      </c>
      <c r="DU74" s="126">
        <f>'[2]Yearly BTX'!BI74</f>
        <v>0</v>
      </c>
      <c r="DV74" s="126">
        <f>'[2]Yearly BTX'!BJ74</f>
        <v>0</v>
      </c>
      <c r="DW74" s="126">
        <f>'[2]Yearly BTX'!BK74</f>
        <v>0</v>
      </c>
      <c r="DX74" s="126">
        <f>'[2]Yearly BTX'!BL74</f>
        <v>0</v>
      </c>
      <c r="DY74" s="126">
        <f>'[2]Yearly BTX'!BM74</f>
        <v>0</v>
      </c>
      <c r="DZ74" s="126">
        <f>'[2]Yearly BTX'!BN74</f>
        <v>0</v>
      </c>
      <c r="EB74" s="126">
        <f>'[3]Yearly BTX'!AJ74</f>
        <v>0</v>
      </c>
      <c r="EC74" s="126">
        <f>'[3]Yearly BTX'!AK74</f>
        <v>0</v>
      </c>
      <c r="ED74" s="126">
        <f>'[3]Yearly BTX'!AL74</f>
        <v>0</v>
      </c>
      <c r="EE74" s="126">
        <f>'[3]Yearly BTX'!AM74</f>
        <v>0</v>
      </c>
      <c r="EF74" s="126">
        <f>'[3]Yearly BTX'!AN74</f>
        <v>0</v>
      </c>
      <c r="EG74" s="126">
        <f>'[3]Yearly BTX'!AO74</f>
        <v>0</v>
      </c>
      <c r="EH74" s="126">
        <f>'[3]Yearly BTX'!AP74</f>
        <v>0</v>
      </c>
      <c r="EI74" s="126">
        <f>'[3]Yearly BTX'!AQ74</f>
        <v>0</v>
      </c>
      <c r="EJ74" s="126">
        <f>'[3]Yearly BTX'!AR74</f>
        <v>0</v>
      </c>
      <c r="EK74" s="126">
        <f>'[3]Yearly BTX'!AS74</f>
        <v>0</v>
      </c>
      <c r="EL74" s="126">
        <f>'[3]Yearly BTX'!AT74</f>
        <v>0</v>
      </c>
      <c r="EM74" s="126">
        <f>'[3]Yearly BTX'!AU74</f>
        <v>0</v>
      </c>
      <c r="EN74" s="126">
        <f>'[3]Yearly BTX'!AV74</f>
        <v>0</v>
      </c>
      <c r="EO74" s="126">
        <f>'[3]Yearly BTX'!AW74</f>
        <v>0</v>
      </c>
      <c r="EP74" s="126">
        <f>'[3]Yearly BTX'!AX74</f>
        <v>0</v>
      </c>
      <c r="EQ74" s="126">
        <f>'[3]Yearly BTX'!AY74</f>
        <v>0</v>
      </c>
      <c r="ER74" s="126">
        <f>'[3]Yearly BTX'!AZ74</f>
        <v>0</v>
      </c>
      <c r="ES74" s="126">
        <f>'[3]Yearly BTX'!BA74</f>
        <v>0</v>
      </c>
      <c r="ET74" s="126">
        <f>'[3]Yearly BTX'!BB74</f>
        <v>0</v>
      </c>
      <c r="EU74" s="126">
        <f>'[3]Yearly BTX'!BC74</f>
        <v>0</v>
      </c>
      <c r="EV74" s="126">
        <f>'[3]Yearly BTX'!BD74</f>
        <v>0</v>
      </c>
      <c r="EW74" s="126">
        <f>'[3]Yearly BTX'!BE74</f>
        <v>0</v>
      </c>
      <c r="EX74" s="126">
        <f>'[3]Yearly BTX'!BF74</f>
        <v>0</v>
      </c>
      <c r="EY74" s="126">
        <f>'[3]Yearly BTX'!BG74</f>
        <v>0</v>
      </c>
      <c r="EZ74" s="126">
        <f>'[3]Yearly BTX'!BH74</f>
        <v>0</v>
      </c>
      <c r="FA74" s="126">
        <f>'[3]Yearly BTX'!BI74</f>
        <v>0</v>
      </c>
      <c r="FB74" s="126">
        <f>'[3]Yearly BTX'!BJ74</f>
        <v>0</v>
      </c>
      <c r="FC74" s="126">
        <f>'[3]Yearly BTX'!BK74</f>
        <v>0</v>
      </c>
      <c r="FD74" s="126">
        <f>'[3]Yearly BTX'!BL74</f>
        <v>0</v>
      </c>
      <c r="FE74" s="126">
        <f>'[3]Yearly BTX'!BM74</f>
        <v>0</v>
      </c>
      <c r="FF74" s="126">
        <f>'[3]Yearly BTX'!BN74</f>
        <v>0</v>
      </c>
      <c r="FG74" s="141"/>
      <c r="FH74" s="126">
        <f t="shared" si="233"/>
        <v>0</v>
      </c>
      <c r="FI74" s="126">
        <f t="shared" si="172"/>
        <v>0</v>
      </c>
      <c r="FJ74" s="126">
        <f t="shared" si="173"/>
        <v>0</v>
      </c>
      <c r="FK74" s="126">
        <f t="shared" si="174"/>
        <v>0</v>
      </c>
      <c r="FL74" s="126">
        <f t="shared" si="175"/>
        <v>0</v>
      </c>
      <c r="FM74" s="126">
        <f t="shared" si="176"/>
        <v>0</v>
      </c>
      <c r="FN74" s="126">
        <f t="shared" si="177"/>
        <v>0</v>
      </c>
      <c r="FO74" s="126">
        <f t="shared" si="178"/>
        <v>0</v>
      </c>
      <c r="FP74" s="126">
        <f t="shared" si="179"/>
        <v>0</v>
      </c>
      <c r="FQ74" s="126">
        <f t="shared" si="180"/>
        <v>0</v>
      </c>
      <c r="FR74" s="126">
        <f t="shared" si="181"/>
        <v>0</v>
      </c>
      <c r="FS74" s="126">
        <f t="shared" si="182"/>
        <v>0</v>
      </c>
      <c r="FT74" s="126">
        <f t="shared" si="183"/>
        <v>0</v>
      </c>
      <c r="FU74" s="126">
        <f t="shared" si="184"/>
        <v>0</v>
      </c>
      <c r="FV74" s="126">
        <f t="shared" si="185"/>
        <v>0</v>
      </c>
      <c r="FW74" s="126">
        <f t="shared" si="186"/>
        <v>0</v>
      </c>
      <c r="FX74" s="126">
        <f t="shared" si="187"/>
        <v>0</v>
      </c>
      <c r="FY74" s="126">
        <f t="shared" si="188"/>
        <v>0</v>
      </c>
      <c r="FZ74" s="126">
        <f t="shared" si="189"/>
        <v>0</v>
      </c>
      <c r="GA74" s="126">
        <f t="shared" si="190"/>
        <v>0</v>
      </c>
      <c r="GB74" s="126">
        <f t="shared" si="191"/>
        <v>0</v>
      </c>
      <c r="GC74" s="126">
        <f t="shared" si="192"/>
        <v>0</v>
      </c>
      <c r="GD74" s="126">
        <f t="shared" si="193"/>
        <v>0</v>
      </c>
      <c r="GE74" s="126">
        <f t="shared" si="194"/>
        <v>0</v>
      </c>
      <c r="GF74" s="126">
        <f t="shared" si="195"/>
        <v>0</v>
      </c>
      <c r="GG74" s="126">
        <f t="shared" si="196"/>
        <v>0</v>
      </c>
      <c r="GH74" s="126">
        <f t="shared" si="197"/>
        <v>0</v>
      </c>
      <c r="GI74" s="126">
        <f t="shared" si="198"/>
        <v>0</v>
      </c>
      <c r="GJ74" s="126">
        <f t="shared" si="199"/>
        <v>0</v>
      </c>
      <c r="GK74" s="126">
        <f t="shared" si="200"/>
        <v>0</v>
      </c>
      <c r="GL74" s="126">
        <f t="shared" si="201"/>
        <v>0</v>
      </c>
    </row>
    <row r="75" spans="1:194" outlineLevel="1">
      <c r="A75" s="6" t="s">
        <v>68</v>
      </c>
      <c r="B75" s="6" t="s">
        <v>48</v>
      </c>
      <c r="C75" s="17" t="s">
        <v>197</v>
      </c>
      <c r="D75" s="132">
        <f>'[2]Yearly BTX'!D75</f>
        <v>2886020.8424498597</v>
      </c>
      <c r="E75" s="132">
        <f>'[2]Yearly BTX'!E75</f>
        <v>2831545.5785745387</v>
      </c>
      <c r="F75" s="132">
        <f>'[2]Yearly BTX'!F75</f>
        <v>2766789.0736364922</v>
      </c>
      <c r="G75" s="132">
        <f>'[2]Yearly BTX'!G75</f>
        <v>2708195.1054017693</v>
      </c>
      <c r="H75" s="132">
        <f>'[2]Yearly BTX'!H75</f>
        <v>2650273.7022035662</v>
      </c>
      <c r="I75" s="132">
        <f>'[2]Yearly BTX'!I75</f>
        <v>2593018.4016555957</v>
      </c>
      <c r="J75" s="132">
        <f>'[2]Yearly BTX'!J75</f>
        <v>2536422.7983315485</v>
      </c>
      <c r="K75" s="132">
        <f>'[2]Yearly BTX'!K75</f>
        <v>2480480.5432880828</v>
      </c>
      <c r="L75" s="132">
        <f>'[2]Yearly BTX'!L75</f>
        <v>2425185.343591678</v>
      </c>
      <c r="M75" s="132">
        <f>'[2]Yearly BTX'!M75</f>
        <v>2370530.961849317</v>
      </c>
      <c r="N75" s="132">
        <f>'[2]Yearly BTX'!N75</f>
        <v>2316511.2157429731</v>
      </c>
      <c r="O75" s="132">
        <f>'[2]Yearly BTX'!O75</f>
        <v>2238986.6434601555</v>
      </c>
      <c r="P75" s="132">
        <f>'[2]Yearly BTX'!P75</f>
        <v>2162414.9206118193</v>
      </c>
      <c r="Q75" s="132">
        <f>'[2]Yearly BTX'!Q75</f>
        <v>2086786.6345077516</v>
      </c>
      <c r="R75" s="132">
        <f>'[2]Yearly BTX'!R75</f>
        <v>2012092.4566761944</v>
      </c>
      <c r="S75" s="132">
        <f>'[2]Yearly BTX'!S75</f>
        <v>1938323.1421518913</v>
      </c>
      <c r="T75" s="132">
        <f>'[2]Yearly BTX'!T75</f>
        <v>1865469.5287699392</v>
      </c>
      <c r="U75" s="132">
        <f>'[2]Yearly BTX'!U75</f>
        <v>1793522.536465388</v>
      </c>
      <c r="V75" s="132">
        <f>'[2]Yearly BTX'!V75</f>
        <v>1722473.1665785545</v>
      </c>
      <c r="W75" s="132">
        <f>'[2]Yearly BTX'!W75</f>
        <v>1652312.5011659979</v>
      </c>
      <c r="X75" s="132">
        <f>'[2]Yearly BTX'!X75</f>
        <v>1583031.7023171131</v>
      </c>
      <c r="Y75" s="132">
        <f>'[2]Yearly BTX'!Y75</f>
        <v>1530658.3213192946</v>
      </c>
      <c r="Z75" s="132">
        <f>'[2]Yearly BTX'!Z75</f>
        <v>1478927.8116337252</v>
      </c>
      <c r="AA75" s="132">
        <f>'[2]Yearly BTX'!AA75</f>
        <v>1427833.8259057871</v>
      </c>
      <c r="AB75" s="132">
        <f>'[2]Yearly BTX'!AB75</f>
        <v>1377370.073557436</v>
      </c>
      <c r="AC75" s="132">
        <f>'[2]Yearly BTX'!AC75</f>
        <v>1327530.3203073118</v>
      </c>
      <c r="AD75" s="132">
        <f>'[2]Yearly BTX'!AD75</f>
        <v>1278308.3876947588</v>
      </c>
      <c r="AE75" s="132">
        <f>'[2]Yearly BTX'!AE75</f>
        <v>1229698.1526077264</v>
      </c>
      <c r="AF75" s="132">
        <f>'[2]Yearly BTX'!AF75</f>
        <v>1181693.5468145162</v>
      </c>
      <c r="AG75" s="132">
        <f>'[2]Yearly BTX'!AG75</f>
        <v>1134288.5564993457</v>
      </c>
      <c r="AH75" s="132">
        <f>'[2]Yearly BTX'!AH75</f>
        <v>1087477.2218016994</v>
      </c>
      <c r="AI75" s="187"/>
      <c r="AJ75" s="132">
        <f>'[3]Yearly BTX'!D75</f>
        <v>2855341.1859065234</v>
      </c>
      <c r="AK75" s="132">
        <f>'[3]Yearly BTX'!E75</f>
        <v>2828748.3156633084</v>
      </c>
      <c r="AL75" s="132">
        <f>'[3]Yearly BTX'!F75</f>
        <v>2787838.4765162314</v>
      </c>
      <c r="AM75" s="132">
        <f>'[3]Yearly BTX'!G75</f>
        <v>2754087.1218210859</v>
      </c>
      <c r="AN75" s="132">
        <f>'[3]Yearly BTX'!H75</f>
        <v>2720335.7671259404</v>
      </c>
      <c r="AO75" s="132">
        <f>'[3]Yearly BTX'!I75</f>
        <v>2686584.4124307944</v>
      </c>
      <c r="AP75" s="132">
        <f>'[3]Yearly BTX'!J75</f>
        <v>2652833.0577356485</v>
      </c>
      <c r="AQ75" s="132">
        <f>'[3]Yearly BTX'!K75</f>
        <v>2619081.7030405025</v>
      </c>
      <c r="AR75" s="132">
        <f>'[3]Yearly BTX'!L75</f>
        <v>2585330.348345357</v>
      </c>
      <c r="AS75" s="132">
        <f>'[3]Yearly BTX'!M75</f>
        <v>2551578.993650211</v>
      </c>
      <c r="AT75" s="132">
        <f>'[3]Yearly BTX'!N75</f>
        <v>2517827.6389550655</v>
      </c>
      <c r="AU75" s="132">
        <f>'[3]Yearly BTX'!O75</f>
        <v>2443445.2819996378</v>
      </c>
      <c r="AV75" s="132">
        <f>'[3]Yearly BTX'!P75</f>
        <v>2369062.9250442106</v>
      </c>
      <c r="AW75" s="132">
        <f>'[3]Yearly BTX'!Q75</f>
        <v>2294680.568088783</v>
      </c>
      <c r="AX75" s="132">
        <f>'[3]Yearly BTX'!R75</f>
        <v>2220298.2111333562</v>
      </c>
      <c r="AY75" s="132">
        <f>'[3]Yearly BTX'!S75</f>
        <v>2145915.8541779285</v>
      </c>
      <c r="AZ75" s="132">
        <f>'[3]Yearly BTX'!T75</f>
        <v>2071533.4972225013</v>
      </c>
      <c r="BA75" s="132">
        <f>'[3]Yearly BTX'!U75</f>
        <v>1997151.1402670736</v>
      </c>
      <c r="BB75" s="132">
        <f>'[3]Yearly BTX'!V75</f>
        <v>1922768.7833116464</v>
      </c>
      <c r="BC75" s="132">
        <f>'[3]Yearly BTX'!W75</f>
        <v>1848386.4263562188</v>
      </c>
      <c r="BD75" s="132">
        <f>'[3]Yearly BTX'!X75</f>
        <v>1774004.0694007918</v>
      </c>
      <c r="BE75" s="132">
        <f>'[3]Yearly BTX'!Y75</f>
        <v>1698407.9913280387</v>
      </c>
      <c r="BF75" s="132">
        <f>'[3]Yearly BTX'!Z75</f>
        <v>1622811.9132552864</v>
      </c>
      <c r="BG75" s="132">
        <f>'[3]Yearly BTX'!AA75</f>
        <v>1547215.8351825331</v>
      </c>
      <c r="BH75" s="132">
        <f>'[3]Yearly BTX'!AB75</f>
        <v>1471619.7571097808</v>
      </c>
      <c r="BI75" s="132">
        <f>'[3]Yearly BTX'!AC75</f>
        <v>1396023.6790370275</v>
      </c>
      <c r="BJ75" s="132">
        <f>'[3]Yearly BTX'!AD75</f>
        <v>1320427.6009642747</v>
      </c>
      <c r="BK75" s="132">
        <f>'[3]Yearly BTX'!AE75</f>
        <v>1244831.5228915222</v>
      </c>
      <c r="BL75" s="132">
        <f>'[3]Yearly BTX'!AF75</f>
        <v>1169235.4448187696</v>
      </c>
      <c r="BM75" s="132">
        <f>'[3]Yearly BTX'!AG75</f>
        <v>1093639.3667460165</v>
      </c>
      <c r="BN75" s="132">
        <f>'[3]Yearly BTX'!AH75</f>
        <v>1018043.2886732637</v>
      </c>
      <c r="BP75" s="132">
        <f t="shared" si="202"/>
        <v>5741362.0283563826</v>
      </c>
      <c r="BQ75" s="132">
        <f t="shared" si="203"/>
        <v>5660293.8942378471</v>
      </c>
      <c r="BR75" s="132">
        <f t="shared" si="204"/>
        <v>5554627.5501527237</v>
      </c>
      <c r="BS75" s="132">
        <f t="shared" si="205"/>
        <v>5462282.2272228552</v>
      </c>
      <c r="BT75" s="132">
        <f t="shared" si="206"/>
        <v>5370609.4693295062</v>
      </c>
      <c r="BU75" s="132">
        <f t="shared" si="207"/>
        <v>5279602.8140863907</v>
      </c>
      <c r="BV75" s="132">
        <f t="shared" si="208"/>
        <v>5189255.8560671974</v>
      </c>
      <c r="BW75" s="132">
        <f t="shared" si="209"/>
        <v>5099562.2463285848</v>
      </c>
      <c r="BX75" s="132">
        <f t="shared" si="210"/>
        <v>5010515.6919370349</v>
      </c>
      <c r="BY75" s="132">
        <f t="shared" si="211"/>
        <v>4922109.955499528</v>
      </c>
      <c r="BZ75" s="132">
        <f t="shared" si="212"/>
        <v>4834338.8546980387</v>
      </c>
      <c r="CA75" s="132">
        <f t="shared" si="213"/>
        <v>4682431.9254597928</v>
      </c>
      <c r="CB75" s="132">
        <f t="shared" si="214"/>
        <v>4531477.8456560299</v>
      </c>
      <c r="CC75" s="132">
        <f t="shared" si="215"/>
        <v>4381467.202596534</v>
      </c>
      <c r="CD75" s="132">
        <f t="shared" si="216"/>
        <v>4232390.6678095507</v>
      </c>
      <c r="CE75" s="132">
        <f t="shared" si="217"/>
        <v>4084238.9963298198</v>
      </c>
      <c r="CF75" s="132">
        <f t="shared" si="218"/>
        <v>3937003.0259924405</v>
      </c>
      <c r="CG75" s="132">
        <f t="shared" si="219"/>
        <v>3790673.6767324619</v>
      </c>
      <c r="CH75" s="132">
        <f t="shared" si="220"/>
        <v>3645241.949890201</v>
      </c>
      <c r="CI75" s="132">
        <f t="shared" si="221"/>
        <v>3500698.9275222169</v>
      </c>
      <c r="CJ75" s="132">
        <f t="shared" si="222"/>
        <v>3357035.7717179051</v>
      </c>
      <c r="CK75" s="132">
        <f t="shared" si="223"/>
        <v>3229066.3126473334</v>
      </c>
      <c r="CL75" s="132">
        <f t="shared" si="224"/>
        <v>3101739.7248890116</v>
      </c>
      <c r="CM75" s="132">
        <f t="shared" si="225"/>
        <v>2975049.6610883204</v>
      </c>
      <c r="CN75" s="132">
        <f t="shared" si="226"/>
        <v>2848989.8306672168</v>
      </c>
      <c r="CO75" s="132">
        <f t="shared" si="227"/>
        <v>2723553.9993443396</v>
      </c>
      <c r="CP75" s="132">
        <f t="shared" si="228"/>
        <v>2598735.9886590336</v>
      </c>
      <c r="CQ75" s="132">
        <f t="shared" si="229"/>
        <v>2474529.6754992483</v>
      </c>
      <c r="CR75" s="132">
        <f t="shared" si="230"/>
        <v>2350928.9916332858</v>
      </c>
      <c r="CS75" s="132">
        <f t="shared" si="231"/>
        <v>2227927.923245362</v>
      </c>
      <c r="CT75" s="132">
        <f t="shared" si="232"/>
        <v>2105520.5104749631</v>
      </c>
      <c r="CU75" s="187"/>
      <c r="CV75" s="132">
        <f>'[2]Yearly BTX'!AJ75</f>
        <v>2886020.8424498597</v>
      </c>
      <c r="CW75" s="132">
        <f>'[2]Yearly BTX'!AK75</f>
        <v>2839708.9409706518</v>
      </c>
      <c r="CX75" s="132">
        <f>'[2]Yearly BTX'!AL75</f>
        <v>2785011.3693930279</v>
      </c>
      <c r="CY75" s="132">
        <f>'[2]Yearly BTX'!AM75</f>
        <v>2735341.4347907482</v>
      </c>
      <c r="CZ75" s="132">
        <f>'[2]Yearly BTX'!AN75</f>
        <v>2686221.0302773505</v>
      </c>
      <c r="DA75" s="132">
        <f>'[2]Yearly BTX'!AO75</f>
        <v>2637644.9597643455</v>
      </c>
      <c r="DB75" s="132">
        <f>'[2]Yearly BTX'!AP75</f>
        <v>2589608.0725517636</v>
      </c>
      <c r="DC75" s="132">
        <f>'[2]Yearly BTX'!AQ75</f>
        <v>2542105.2629502341</v>
      </c>
      <c r="DD75" s="132">
        <f>'[2]Yearly BTX'!AR75</f>
        <v>2495131.4699061061</v>
      </c>
      <c r="DE75" s="132">
        <f>'[2]Yearly BTX'!AS75</f>
        <v>2448681.6766295973</v>
      </c>
      <c r="DF75" s="132">
        <f>'[2]Yearly BTX'!AT75</f>
        <v>2402750.9102259423</v>
      </c>
      <c r="DG75" s="132">
        <f>'[2]Yearly BTX'!AU75</f>
        <v>2339377.5342312967</v>
      </c>
      <c r="DH75" s="132">
        <f>'[2]Yearly BTX'!AV75</f>
        <v>2276759.2189698773</v>
      </c>
      <c r="DI75" s="132">
        <f>'[2]Yearly BTX'!AW75</f>
        <v>2214888.5965625201</v>
      </c>
      <c r="DJ75" s="132">
        <f>'[2]Yearly BTX'!AX75</f>
        <v>2153758.3646214004</v>
      </c>
      <c r="DK75" s="132">
        <f>'[2]Yearly BTX'!AY75</f>
        <v>2093361.2856986509</v>
      </c>
      <c r="DL75" s="132">
        <f>'[2]Yearly BTX'!AZ75</f>
        <v>2033690.1867394641</v>
      </c>
      <c r="DM75" s="132">
        <f>'[2]Yearly BTX'!BA75</f>
        <v>1974737.958539634</v>
      </c>
      <c r="DN75" s="132">
        <f>'[2]Yearly BTX'!BB75</f>
        <v>1916497.5552075109</v>
      </c>
      <c r="DO75" s="132">
        <f>'[2]Yearly BTX'!BC75</f>
        <v>1858961.9936303301</v>
      </c>
      <c r="DP75" s="132">
        <f>'[2]Yearly BTX'!BD75</f>
        <v>1802124.352944877</v>
      </c>
      <c r="DQ75" s="132">
        <f>'[2]Yearly BTX'!BE75</f>
        <v>1758247.0003987947</v>
      </c>
      <c r="DR75" s="132">
        <f>'[2]Yearly BTX'!BF75</f>
        <v>1714885.9308578158</v>
      </c>
      <c r="DS75" s="132">
        <f>'[2]Yearly BTX'!BG75</f>
        <v>1672036.1319723579</v>
      </c>
      <c r="DT75" s="132">
        <f>'[2]Yearly BTX'!BH75</f>
        <v>1629692.6358237884</v>
      </c>
      <c r="DU75" s="132">
        <f>'[2]Yearly BTX'!BI75</f>
        <v>1587850.518550999</v>
      </c>
      <c r="DV75" s="132">
        <f>'[2]Yearly BTX'!BJ75</f>
        <v>1546504.8999800147</v>
      </c>
      <c r="DW75" s="132">
        <f>'[2]Yearly BTX'!BK75</f>
        <v>1505650.9432566059</v>
      </c>
      <c r="DX75" s="132">
        <f>'[2]Yearly BTX'!BL75</f>
        <v>1465283.854481885</v>
      </c>
      <c r="DY75" s="132">
        <f>'[2]Yearly BTX'!BM75</f>
        <v>1425398.882350863</v>
      </c>
      <c r="DZ75" s="132">
        <f>'[2]Yearly BTX'!BN75</f>
        <v>1385991.3177939383</v>
      </c>
      <c r="EB75" s="132">
        <f>'[3]Yearly BTX'!AJ75</f>
        <v>2855341.1859065234</v>
      </c>
      <c r="EC75" s="132">
        <f>'[3]Yearly BTX'!AK75</f>
        <v>2835466.7627365175</v>
      </c>
      <c r="ED75" s="132">
        <f>'[3]Yearly BTX'!AL75</f>
        <v>2803860.2118698959</v>
      </c>
      <c r="EE75" s="132">
        <f>'[3]Yearly BTX'!AM75</f>
        <v>2778119.7248515827</v>
      </c>
      <c r="EF75" s="132">
        <f>'[3]Yearly BTX'!AN75</f>
        <v>2752379.2378332685</v>
      </c>
      <c r="EG75" s="132">
        <f>'[3]Yearly BTX'!AO75</f>
        <v>2726638.7508149552</v>
      </c>
      <c r="EH75" s="132">
        <f>'[3]Yearly BTX'!AP75</f>
        <v>2700898.263796641</v>
      </c>
      <c r="EI75" s="132">
        <f>'[3]Yearly BTX'!AQ75</f>
        <v>2675157.7767783278</v>
      </c>
      <c r="EJ75" s="132">
        <f>'[3]Yearly BTX'!AR75</f>
        <v>2649417.2897600136</v>
      </c>
      <c r="EK75" s="132">
        <f>'[3]Yearly BTX'!AS75</f>
        <v>2623676.8027417003</v>
      </c>
      <c r="EL75" s="132">
        <f>'[3]Yearly BTX'!AT75</f>
        <v>2597936.3157233866</v>
      </c>
      <c r="EM75" s="132">
        <f>'[3]Yearly BTX'!AU75</f>
        <v>2541658.4822320966</v>
      </c>
      <c r="EN75" s="132">
        <f>'[3]Yearly BTX'!AV75</f>
        <v>2485380.6487408066</v>
      </c>
      <c r="EO75" s="132">
        <f>'[3]Yearly BTX'!AW75</f>
        <v>2429102.8152495166</v>
      </c>
      <c r="EP75" s="132">
        <f>'[3]Yearly BTX'!AX75</f>
        <v>2372824.9817582271</v>
      </c>
      <c r="EQ75" s="132">
        <f>'[3]Yearly BTX'!AY75</f>
        <v>2316547.1482669371</v>
      </c>
      <c r="ER75" s="132">
        <f>'[3]Yearly BTX'!AZ75</f>
        <v>2260269.3147756471</v>
      </c>
      <c r="ES75" s="132">
        <f>'[3]Yearly BTX'!BA75</f>
        <v>2203991.4812843571</v>
      </c>
      <c r="ET75" s="132">
        <f>'[3]Yearly BTX'!BB75</f>
        <v>2147713.6477930672</v>
      </c>
      <c r="EU75" s="132">
        <f>'[3]Yearly BTX'!BC75</f>
        <v>2091435.8143017776</v>
      </c>
      <c r="EV75" s="132">
        <f>'[3]Yearly BTX'!BD75</f>
        <v>2035157.9808104876</v>
      </c>
      <c r="EW75" s="132">
        <f>'[3]Yearly BTX'!BE75</f>
        <v>1978166.0164123531</v>
      </c>
      <c r="EX75" s="132">
        <f>'[3]Yearly BTX'!BF75</f>
        <v>1921174.0520142191</v>
      </c>
      <c r="EY75" s="132">
        <f>'[3]Yearly BTX'!BG75</f>
        <v>1864182.0876160848</v>
      </c>
      <c r="EZ75" s="132">
        <f>'[3]Yearly BTX'!BH75</f>
        <v>1807190.1232179508</v>
      </c>
      <c r="FA75" s="132">
        <f>'[3]Yearly BTX'!BI75</f>
        <v>1750198.1588198161</v>
      </c>
      <c r="FB75" s="132">
        <f>'[3]Yearly BTX'!BJ75</f>
        <v>1693206.194421682</v>
      </c>
      <c r="FC75" s="132">
        <f>'[3]Yearly BTX'!BK75</f>
        <v>1636214.230023548</v>
      </c>
      <c r="FD75" s="132">
        <f>'[3]Yearly BTX'!BL75</f>
        <v>1579222.2656254135</v>
      </c>
      <c r="FE75" s="132">
        <f>'[3]Yearly BTX'!BM75</f>
        <v>1522230.3012272792</v>
      </c>
      <c r="FF75" s="132">
        <f>'[3]Yearly BTX'!BN75</f>
        <v>1465238.336829145</v>
      </c>
      <c r="FG75" s="187"/>
      <c r="FH75" s="132">
        <f t="shared" si="233"/>
        <v>5741362.0283563826</v>
      </c>
      <c r="FI75" s="132">
        <f t="shared" si="172"/>
        <v>5675175.7037071697</v>
      </c>
      <c r="FJ75" s="132">
        <f t="shared" si="173"/>
        <v>5588871.5812629238</v>
      </c>
      <c r="FK75" s="132">
        <f t="shared" si="174"/>
        <v>5513461.1596423313</v>
      </c>
      <c r="FL75" s="132">
        <f t="shared" si="175"/>
        <v>5438600.2681106189</v>
      </c>
      <c r="FM75" s="132">
        <f t="shared" si="176"/>
        <v>5364283.7105793003</v>
      </c>
      <c r="FN75" s="132">
        <f t="shared" si="177"/>
        <v>5290506.3363484051</v>
      </c>
      <c r="FO75" s="132">
        <f t="shared" si="178"/>
        <v>5217263.0397285614</v>
      </c>
      <c r="FP75" s="132">
        <f t="shared" si="179"/>
        <v>5144548.7596661197</v>
      </c>
      <c r="FQ75" s="132">
        <f t="shared" si="180"/>
        <v>5072358.4793712981</v>
      </c>
      <c r="FR75" s="132">
        <f t="shared" si="181"/>
        <v>5000687.2259493284</v>
      </c>
      <c r="FS75" s="132">
        <f t="shared" si="182"/>
        <v>4881036.0164633933</v>
      </c>
      <c r="FT75" s="132">
        <f t="shared" si="183"/>
        <v>4762139.8677106835</v>
      </c>
      <c r="FU75" s="132">
        <f t="shared" si="184"/>
        <v>4643991.4118120372</v>
      </c>
      <c r="FV75" s="132">
        <f t="shared" si="185"/>
        <v>4526583.3463796275</v>
      </c>
      <c r="FW75" s="132">
        <f t="shared" si="186"/>
        <v>4409908.433965588</v>
      </c>
      <c r="FX75" s="132">
        <f t="shared" si="187"/>
        <v>4293959.501515111</v>
      </c>
      <c r="FY75" s="132">
        <f t="shared" si="188"/>
        <v>4178729.4398239912</v>
      </c>
      <c r="FZ75" s="132">
        <f t="shared" si="189"/>
        <v>4064211.2030005781</v>
      </c>
      <c r="GA75" s="132">
        <f t="shared" si="190"/>
        <v>3950397.8079321077</v>
      </c>
      <c r="GB75" s="132">
        <f t="shared" si="191"/>
        <v>3837282.3337553646</v>
      </c>
      <c r="GC75" s="132">
        <f t="shared" si="192"/>
        <v>3736413.0168111478</v>
      </c>
      <c r="GD75" s="132">
        <f t="shared" si="193"/>
        <v>3636059.9828720349</v>
      </c>
      <c r="GE75" s="132">
        <f t="shared" si="194"/>
        <v>3536218.2195884427</v>
      </c>
      <c r="GF75" s="132">
        <f t="shared" si="195"/>
        <v>3436882.7590417392</v>
      </c>
      <c r="GG75" s="132">
        <f t="shared" si="196"/>
        <v>3338048.6773708151</v>
      </c>
      <c r="GH75" s="132">
        <f t="shared" si="197"/>
        <v>3239711.0944016967</v>
      </c>
      <c r="GI75" s="132">
        <f t="shared" si="198"/>
        <v>3141865.1732801539</v>
      </c>
      <c r="GJ75" s="132">
        <f t="shared" si="199"/>
        <v>3044506.1201072987</v>
      </c>
      <c r="GK75" s="132">
        <f t="shared" si="200"/>
        <v>2947629.183578142</v>
      </c>
      <c r="GL75" s="132">
        <f t="shared" si="201"/>
        <v>2851229.6546230833</v>
      </c>
    </row>
    <row r="76" spans="1:194" ht="18" customHeight="1" outlineLevel="1">
      <c r="A76"/>
      <c r="B76" t="s">
        <v>69</v>
      </c>
      <c r="C76" s="5" t="s">
        <v>197</v>
      </c>
      <c r="D76" s="124">
        <f>'[2]Yearly BTX'!D76</f>
        <v>0</v>
      </c>
      <c r="E76" s="124">
        <f>'[2]Yearly BTX'!E76</f>
        <v>7513.904859147995</v>
      </c>
      <c r="F76" s="124">
        <f>'[2]Yearly BTX'!F76</f>
        <v>13194.083235382306</v>
      </c>
      <c r="G76" s="124">
        <f>'[2]Yearly BTX'!G76</f>
        <v>18249.871146315389</v>
      </c>
      <c r="H76" s="124">
        <f>'[2]Yearly BTX'!H76</f>
        <v>22329.004785585857</v>
      </c>
      <c r="I76" s="124">
        <f>'[2]Yearly BTX'!I76</f>
        <v>25469.236555809475</v>
      </c>
      <c r="J76" s="124">
        <f>'[2]Yearly BTX'!J76</f>
        <v>27708.013829782431</v>
      </c>
      <c r="K76" s="124">
        <f>'[2]Yearly BTX'!K76</f>
        <v>29082.480582002114</v>
      </c>
      <c r="L76" s="124">
        <f>'[2]Yearly BTX'!L76</f>
        <v>29629.47901309951</v>
      </c>
      <c r="M76" s="124">
        <f>'[2]Yearly BTX'!M76</f>
        <v>29385.551167208672</v>
      </c>
      <c r="N76" s="124">
        <f>'[2]Yearly BTX'!N76</f>
        <v>28386.940542302356</v>
      </c>
      <c r="O76" s="124">
        <f>'[2]Yearly BTX'!O76</f>
        <v>27568.117942797981</v>
      </c>
      <c r="P76" s="124">
        <f>'[2]Yearly BTX'!P76</f>
        <v>25636.794483557314</v>
      </c>
      <c r="Q76" s="124">
        <f>'[2]Yearly BTX'!Q76</f>
        <v>22668.686906267365</v>
      </c>
      <c r="R76" s="124">
        <f>'[2]Yearly BTX'!R76</f>
        <v>18738.875910962408</v>
      </c>
      <c r="S76" s="124">
        <f>'[2]Yearly BTX'!S76</f>
        <v>13921.809606374329</v>
      </c>
      <c r="T76" s="124">
        <f>'[2]Yearly BTX'!T76</f>
        <v>8291.3069451818883</v>
      </c>
      <c r="U76" s="124">
        <f>'[2]Yearly BTX'!U76</f>
        <v>1920.5611442166555</v>
      </c>
      <c r="V76" s="124">
        <f>'[2]Yearly BTX'!V76</f>
        <v>-5117.856910317525</v>
      </c>
      <c r="W76" s="124">
        <f>'[2]Yearly BTX'!W76</f>
        <v>-12751.995272551692</v>
      </c>
      <c r="X76" s="124">
        <f>'[2]Yearly BTX'!X76</f>
        <v>-20910.517561531306</v>
      </c>
      <c r="Y76" s="124">
        <f>'[2]Yearly BTX'!Y76</f>
        <v>-24175.190489728062</v>
      </c>
      <c r="Z76" s="124">
        <f>'[2]Yearly BTX'!Z76</f>
        <v>-28441.501567141357</v>
      </c>
      <c r="AA76" s="124">
        <f>'[2]Yearly BTX'!AA76</f>
        <v>-33625.608965794905</v>
      </c>
      <c r="AB76" s="124">
        <f>'[2]Yearly BTX'!AB76</f>
        <v>-39644.381781545555</v>
      </c>
      <c r="AC76" s="124">
        <f>'[2]Yearly BTX'!AC76</f>
        <v>-46415.396164793201</v>
      </c>
      <c r="AD76" s="124">
        <f>'[2]Yearly BTX'!AD76</f>
        <v>-53856.931468154682</v>
      </c>
      <c r="AE76" s="124">
        <f>'[2]Yearly BTX'!AE76</f>
        <v>-61887.966411035741</v>
      </c>
      <c r="AF76" s="124">
        <f>'[2]Yearly BTX'!AF76</f>
        <v>-70428.175261036493</v>
      </c>
      <c r="AG76" s="124">
        <f>'[2]Yearly BTX'!AG76</f>
        <v>-79397.924032124763</v>
      </c>
      <c r="AH76" s="124">
        <f>'[2]Yearly BTX'!AH76</f>
        <v>-88718.266699514512</v>
      </c>
      <c r="AI76" s="187"/>
      <c r="AJ76" s="124">
        <f>'[3]Yearly BTX'!D76</f>
        <v>0</v>
      </c>
      <c r="AK76" s="124">
        <f>'[3]Yearly BTX'!E76</f>
        <v>1507.6889282953598</v>
      </c>
      <c r="AL76" s="124">
        <f>'[3]Yearly BTX'!F76</f>
        <v>2793.6392216536951</v>
      </c>
      <c r="AM76" s="124">
        <f>'[3]Yearly BTX'!G76</f>
        <v>4091.8385322199574</v>
      </c>
      <c r="AN76" s="124">
        <f>'[3]Yearly BTX'!H76</f>
        <v>5325.4462890342511</v>
      </c>
      <c r="AO76" s="124">
        <f>'[3]Yearly BTX'!I76</f>
        <v>6495.3289769128496</v>
      </c>
      <c r="AP76" s="124">
        <f>'[3]Yearly BTX'!J76</f>
        <v>7602.3530806720701</v>
      </c>
      <c r="AQ76" s="124">
        <f>'[3]Yearly BTX'!K76</f>
        <v>8647.3850851281859</v>
      </c>
      <c r="AR76" s="124">
        <f>'[3]Yearly BTX'!L76</f>
        <v>9631.2914750975142</v>
      </c>
      <c r="AS76" s="124">
        <f>'[3]Yearly BTX'!M76</f>
        <v>10554.938735396365</v>
      </c>
      <c r="AT76" s="124">
        <f>'[3]Yearly BTX'!N76</f>
        <v>11419.193350841011</v>
      </c>
      <c r="AU76" s="124">
        <f>'[3]Yearly BTX'!O76</f>
        <v>12984.892773787262</v>
      </c>
      <c r="AV76" s="124">
        <f>'[3]Yearly BTX'!P76</f>
        <v>14343.564313981773</v>
      </c>
      <c r="AW76" s="124">
        <f>'[3]Yearly BTX'!Q76</f>
        <v>15498.8481236056</v>
      </c>
      <c r="AX76" s="124">
        <f>'[3]Yearly BTX'!R76</f>
        <v>16454.384354839862</v>
      </c>
      <c r="AY76" s="124">
        <f>'[3]Yearly BTX'!S76</f>
        <v>17213.813159865578</v>
      </c>
      <c r="AZ76" s="124">
        <f>'[3]Yearly BTX'!T76</f>
        <v>17780.77469086384</v>
      </c>
      <c r="BA76" s="124">
        <f>'[3]Yearly BTX'!U76</f>
        <v>18158.90910001571</v>
      </c>
      <c r="BB76" s="124">
        <f>'[3]Yearly BTX'!V76</f>
        <v>18351.8565395023</v>
      </c>
      <c r="BC76" s="124">
        <f>'[3]Yearly BTX'!W76</f>
        <v>18363.257161504607</v>
      </c>
      <c r="BD76" s="124">
        <f>'[3]Yearly BTX'!X76</f>
        <v>18196.751118203789</v>
      </c>
      <c r="BE76" s="124">
        <f>'[3]Yearly BTX'!Y76</f>
        <v>19338.302479719659</v>
      </c>
      <c r="BF76" s="124">
        <f>'[3]Yearly BTX'!Z76</f>
        <v>20151.52698827854</v>
      </c>
      <c r="BG76" s="124">
        <f>'[3]Yearly BTX'!AA76</f>
        <v>20642.980807956166</v>
      </c>
      <c r="BH76" s="124">
        <f>'[3]Yearly BTX'!AB76</f>
        <v>20819.220102828327</v>
      </c>
      <c r="BI76" s="124">
        <f>'[3]Yearly BTX'!AC76</f>
        <v>20686.80103697073</v>
      </c>
      <c r="BJ76" s="124">
        <f>'[3]Yearly BTX'!AD76</f>
        <v>20252.279774459184</v>
      </c>
      <c r="BK76" s="124">
        <f>'[3]Yearly BTX'!AE76</f>
        <v>19522.212479369442</v>
      </c>
      <c r="BL76" s="124">
        <f>'[3]Yearly BTX'!AF76</f>
        <v>18503.15531577724</v>
      </c>
      <c r="BM76" s="124">
        <f>'[3]Yearly BTX'!AG76</f>
        <v>17201.66444775835</v>
      </c>
      <c r="BN76" s="124">
        <f>'[3]Yearly BTX'!AH76</f>
        <v>15624.296039388519</v>
      </c>
      <c r="BP76" s="124">
        <f t="shared" si="202"/>
        <v>0</v>
      </c>
      <c r="BQ76" s="124">
        <f t="shared" si="203"/>
        <v>9021.5937874433548</v>
      </c>
      <c r="BR76" s="124">
        <f t="shared" si="204"/>
        <v>15987.722457036001</v>
      </c>
      <c r="BS76" s="124">
        <f t="shared" si="205"/>
        <v>22341.709678535346</v>
      </c>
      <c r="BT76" s="124">
        <f t="shared" si="206"/>
        <v>27654.451074620109</v>
      </c>
      <c r="BU76" s="124">
        <f t="shared" si="207"/>
        <v>31964.565532722325</v>
      </c>
      <c r="BV76" s="124">
        <f t="shared" si="208"/>
        <v>35310.366910454497</v>
      </c>
      <c r="BW76" s="124">
        <f t="shared" si="209"/>
        <v>37729.865667130303</v>
      </c>
      <c r="BX76" s="124">
        <f t="shared" si="210"/>
        <v>39260.770488197028</v>
      </c>
      <c r="BY76" s="124">
        <f t="shared" si="211"/>
        <v>39940.489902605041</v>
      </c>
      <c r="BZ76" s="124">
        <f t="shared" si="212"/>
        <v>39806.133893143371</v>
      </c>
      <c r="CA76" s="124">
        <f t="shared" si="213"/>
        <v>40553.010716585239</v>
      </c>
      <c r="CB76" s="124">
        <f t="shared" si="214"/>
        <v>39980.358797539084</v>
      </c>
      <c r="CC76" s="124">
        <f t="shared" si="215"/>
        <v>38167.535029872961</v>
      </c>
      <c r="CD76" s="124">
        <f t="shared" si="216"/>
        <v>35193.260265802266</v>
      </c>
      <c r="CE76" s="124">
        <f t="shared" si="217"/>
        <v>31135.622766239907</v>
      </c>
      <c r="CF76" s="124">
        <f t="shared" si="218"/>
        <v>26072.081636045728</v>
      </c>
      <c r="CG76" s="124">
        <f t="shared" si="219"/>
        <v>20079.470244232365</v>
      </c>
      <c r="CH76" s="124">
        <f t="shared" si="220"/>
        <v>13233.999629184775</v>
      </c>
      <c r="CI76" s="124">
        <f t="shared" si="221"/>
        <v>5611.2618889529149</v>
      </c>
      <c r="CJ76" s="124">
        <f t="shared" si="222"/>
        <v>-2713.7664433275168</v>
      </c>
      <c r="CK76" s="124">
        <f t="shared" si="223"/>
        <v>-4836.8880100084025</v>
      </c>
      <c r="CL76" s="124">
        <f t="shared" si="224"/>
        <v>-8289.974578862817</v>
      </c>
      <c r="CM76" s="124">
        <f t="shared" si="225"/>
        <v>-12982.628157838739</v>
      </c>
      <c r="CN76" s="124">
        <f t="shared" si="226"/>
        <v>-18825.161678717228</v>
      </c>
      <c r="CO76" s="124">
        <f t="shared" si="227"/>
        <v>-25728.595127822471</v>
      </c>
      <c r="CP76" s="124">
        <f t="shared" si="228"/>
        <v>-33604.651693695501</v>
      </c>
      <c r="CQ76" s="124">
        <f t="shared" si="229"/>
        <v>-42365.753931666302</v>
      </c>
      <c r="CR76" s="124">
        <f t="shared" si="230"/>
        <v>-51925.01994525925</v>
      </c>
      <c r="CS76" s="124">
        <f t="shared" si="231"/>
        <v>-62196.259584366417</v>
      </c>
      <c r="CT76" s="124">
        <f t="shared" si="232"/>
        <v>-73093.970660125997</v>
      </c>
      <c r="CU76" s="187"/>
      <c r="CV76" s="124">
        <f>'[2]Yearly BTX'!AJ76</f>
        <v>0</v>
      </c>
      <c r="CW76" s="124">
        <f>'[2]Yearly BTX'!AK76</f>
        <v>7513.904859147995</v>
      </c>
      <c r="CX76" s="124">
        <f>'[2]Yearly BTX'!AL76</f>
        <v>13194.083235382306</v>
      </c>
      <c r="CY76" s="124">
        <f>'[2]Yearly BTX'!AM76</f>
        <v>18249.871146315389</v>
      </c>
      <c r="CZ76" s="124">
        <f>'[2]Yearly BTX'!AN76</f>
        <v>22329.004785585857</v>
      </c>
      <c r="DA76" s="124">
        <f>'[2]Yearly BTX'!AO76</f>
        <v>25469.236555809475</v>
      </c>
      <c r="DB76" s="124">
        <f>'[2]Yearly BTX'!AP76</f>
        <v>27708.013829782431</v>
      </c>
      <c r="DC76" s="124">
        <f>'[2]Yearly BTX'!AQ76</f>
        <v>29082.480582002114</v>
      </c>
      <c r="DD76" s="124">
        <f>'[2]Yearly BTX'!AR76</f>
        <v>29629.47901309951</v>
      </c>
      <c r="DE76" s="124">
        <f>'[2]Yearly BTX'!AS76</f>
        <v>29385.551167208672</v>
      </c>
      <c r="DF76" s="124">
        <f>'[2]Yearly BTX'!AT76</f>
        <v>28386.940542302356</v>
      </c>
      <c r="DG76" s="124">
        <f>'[2]Yearly BTX'!AU76</f>
        <v>27568.117942797981</v>
      </c>
      <c r="DH76" s="124">
        <f>'[2]Yearly BTX'!AV76</f>
        <v>25636.794483557314</v>
      </c>
      <c r="DI76" s="124">
        <f>'[2]Yearly BTX'!AW76</f>
        <v>22668.686906267365</v>
      </c>
      <c r="DJ76" s="124">
        <f>'[2]Yearly BTX'!AX76</f>
        <v>18738.875910962408</v>
      </c>
      <c r="DK76" s="124">
        <f>'[2]Yearly BTX'!AY76</f>
        <v>13921.809606374329</v>
      </c>
      <c r="DL76" s="124">
        <f>'[2]Yearly BTX'!AZ76</f>
        <v>8291.3069451818883</v>
      </c>
      <c r="DM76" s="124">
        <f>'[2]Yearly BTX'!BA76</f>
        <v>1920.5611442166555</v>
      </c>
      <c r="DN76" s="124">
        <f>'[2]Yearly BTX'!BB76</f>
        <v>-5117.856910317525</v>
      </c>
      <c r="DO76" s="124">
        <f>'[2]Yearly BTX'!BC76</f>
        <v>-12751.995272551692</v>
      </c>
      <c r="DP76" s="124">
        <f>'[2]Yearly BTX'!BD76</f>
        <v>-20910.517561531306</v>
      </c>
      <c r="DQ76" s="124">
        <f>'[2]Yearly BTX'!BE76</f>
        <v>-24175.190489728062</v>
      </c>
      <c r="DR76" s="124">
        <f>'[2]Yearly BTX'!BF76</f>
        <v>-28441.501567141357</v>
      </c>
      <c r="DS76" s="124">
        <f>'[2]Yearly BTX'!BG76</f>
        <v>-33625.608965794905</v>
      </c>
      <c r="DT76" s="124">
        <f>'[2]Yearly BTX'!BH76</f>
        <v>-39644.381781545555</v>
      </c>
      <c r="DU76" s="124">
        <f>'[2]Yearly BTX'!BI76</f>
        <v>-46415.396164793201</v>
      </c>
      <c r="DV76" s="124">
        <f>'[2]Yearly BTX'!BJ76</f>
        <v>-53856.931468154682</v>
      </c>
      <c r="DW76" s="124">
        <f>'[2]Yearly BTX'!BK76</f>
        <v>-61887.966411035741</v>
      </c>
      <c r="DX76" s="124">
        <f>'[2]Yearly BTX'!BL76</f>
        <v>-70428.175261036493</v>
      </c>
      <c r="DY76" s="124">
        <f>'[2]Yearly BTX'!BM76</f>
        <v>-79397.924032124763</v>
      </c>
      <c r="DZ76" s="124">
        <f>'[2]Yearly BTX'!BN76</f>
        <v>-88718.266699514512</v>
      </c>
      <c r="EB76" s="124">
        <f>'[3]Yearly BTX'!AJ76</f>
        <v>0</v>
      </c>
      <c r="EC76" s="124">
        <f>'[3]Yearly BTX'!AK76</f>
        <v>1507.6889282953598</v>
      </c>
      <c r="ED76" s="124">
        <f>'[3]Yearly BTX'!AL76</f>
        <v>2793.6392216536951</v>
      </c>
      <c r="EE76" s="124">
        <f>'[3]Yearly BTX'!AM76</f>
        <v>4091.8385322199574</v>
      </c>
      <c r="EF76" s="124">
        <f>'[3]Yearly BTX'!AN76</f>
        <v>5325.4462890342511</v>
      </c>
      <c r="EG76" s="124">
        <f>'[3]Yearly BTX'!AO76</f>
        <v>6495.3289769128496</v>
      </c>
      <c r="EH76" s="124">
        <f>'[3]Yearly BTX'!AP76</f>
        <v>7602.3530806720701</v>
      </c>
      <c r="EI76" s="124">
        <f>'[3]Yearly BTX'!AQ76</f>
        <v>8647.3850851281859</v>
      </c>
      <c r="EJ76" s="124">
        <f>'[3]Yearly BTX'!AR76</f>
        <v>9631.2914750975142</v>
      </c>
      <c r="EK76" s="124">
        <f>'[3]Yearly BTX'!AS76</f>
        <v>10554.938735396365</v>
      </c>
      <c r="EL76" s="124">
        <f>'[3]Yearly BTX'!AT76</f>
        <v>11419.193350841011</v>
      </c>
      <c r="EM76" s="124">
        <f>'[3]Yearly BTX'!AU76</f>
        <v>12984.892773787262</v>
      </c>
      <c r="EN76" s="124">
        <f>'[3]Yearly BTX'!AV76</f>
        <v>14343.564313981773</v>
      </c>
      <c r="EO76" s="124">
        <f>'[3]Yearly BTX'!AW76</f>
        <v>15498.8481236056</v>
      </c>
      <c r="EP76" s="124">
        <f>'[3]Yearly BTX'!AX76</f>
        <v>16454.384354839862</v>
      </c>
      <c r="EQ76" s="124">
        <f>'[3]Yearly BTX'!AY76</f>
        <v>17213.813159865578</v>
      </c>
      <c r="ER76" s="124">
        <f>'[3]Yearly BTX'!AZ76</f>
        <v>17780.77469086384</v>
      </c>
      <c r="ES76" s="124">
        <f>'[3]Yearly BTX'!BA76</f>
        <v>18158.90910001571</v>
      </c>
      <c r="ET76" s="124">
        <f>'[3]Yearly BTX'!BB76</f>
        <v>18351.8565395023</v>
      </c>
      <c r="EU76" s="124">
        <f>'[3]Yearly BTX'!BC76</f>
        <v>18363.257161504607</v>
      </c>
      <c r="EV76" s="124">
        <f>'[3]Yearly BTX'!BD76</f>
        <v>18196.751118203789</v>
      </c>
      <c r="EW76" s="124">
        <f>'[3]Yearly BTX'!BE76</f>
        <v>19338.302479719659</v>
      </c>
      <c r="EX76" s="124">
        <f>'[3]Yearly BTX'!BF76</f>
        <v>20151.52698827854</v>
      </c>
      <c r="EY76" s="124">
        <f>'[3]Yearly BTX'!BG76</f>
        <v>20642.980807956166</v>
      </c>
      <c r="EZ76" s="124">
        <f>'[3]Yearly BTX'!BH76</f>
        <v>20819.220102828327</v>
      </c>
      <c r="FA76" s="124">
        <f>'[3]Yearly BTX'!BI76</f>
        <v>20686.80103697073</v>
      </c>
      <c r="FB76" s="124">
        <f>'[3]Yearly BTX'!BJ76</f>
        <v>20252.279774459184</v>
      </c>
      <c r="FC76" s="124">
        <f>'[3]Yearly BTX'!BK76</f>
        <v>19522.212479369442</v>
      </c>
      <c r="FD76" s="124">
        <f>'[3]Yearly BTX'!BL76</f>
        <v>18503.15531577724</v>
      </c>
      <c r="FE76" s="124">
        <f>'[3]Yearly BTX'!BM76</f>
        <v>17201.66444775835</v>
      </c>
      <c r="FF76" s="124">
        <f>'[3]Yearly BTX'!BN76</f>
        <v>15624.296039388519</v>
      </c>
      <c r="FG76" s="187"/>
      <c r="FH76" s="124">
        <f t="shared" si="233"/>
        <v>0</v>
      </c>
      <c r="FI76" s="124">
        <f t="shared" si="172"/>
        <v>9021.5937874433548</v>
      </c>
      <c r="FJ76" s="124">
        <f t="shared" si="173"/>
        <v>15987.722457036001</v>
      </c>
      <c r="FK76" s="124">
        <f t="shared" si="174"/>
        <v>22341.709678535346</v>
      </c>
      <c r="FL76" s="124">
        <f t="shared" si="175"/>
        <v>27654.451074620109</v>
      </c>
      <c r="FM76" s="124">
        <f t="shared" si="176"/>
        <v>31964.565532722325</v>
      </c>
      <c r="FN76" s="124">
        <f t="shared" si="177"/>
        <v>35310.366910454497</v>
      </c>
      <c r="FO76" s="124">
        <f t="shared" si="178"/>
        <v>37729.865667130303</v>
      </c>
      <c r="FP76" s="124">
        <f t="shared" si="179"/>
        <v>39260.770488197028</v>
      </c>
      <c r="FQ76" s="124">
        <f t="shared" si="180"/>
        <v>39940.489902605041</v>
      </c>
      <c r="FR76" s="124">
        <f t="shared" si="181"/>
        <v>39806.133893143371</v>
      </c>
      <c r="FS76" s="124">
        <f t="shared" si="182"/>
        <v>40553.010716585239</v>
      </c>
      <c r="FT76" s="124">
        <f t="shared" si="183"/>
        <v>39980.358797539084</v>
      </c>
      <c r="FU76" s="124">
        <f t="shared" si="184"/>
        <v>38167.535029872961</v>
      </c>
      <c r="FV76" s="124">
        <f t="shared" si="185"/>
        <v>35193.260265802266</v>
      </c>
      <c r="FW76" s="124">
        <f t="shared" si="186"/>
        <v>31135.622766239907</v>
      </c>
      <c r="FX76" s="124">
        <f t="shared" si="187"/>
        <v>26072.081636045728</v>
      </c>
      <c r="FY76" s="124">
        <f t="shared" si="188"/>
        <v>20079.470244232365</v>
      </c>
      <c r="FZ76" s="124">
        <f t="shared" si="189"/>
        <v>13233.999629184775</v>
      </c>
      <c r="GA76" s="124">
        <f t="shared" si="190"/>
        <v>5611.2618889529149</v>
      </c>
      <c r="GB76" s="124">
        <f t="shared" si="191"/>
        <v>-2713.7664433275168</v>
      </c>
      <c r="GC76" s="124">
        <f t="shared" si="192"/>
        <v>-4836.8880100084025</v>
      </c>
      <c r="GD76" s="124">
        <f t="shared" si="193"/>
        <v>-8289.974578862817</v>
      </c>
      <c r="GE76" s="124">
        <f t="shared" si="194"/>
        <v>-12982.628157838739</v>
      </c>
      <c r="GF76" s="124">
        <f t="shared" si="195"/>
        <v>-18825.161678717228</v>
      </c>
      <c r="GG76" s="124">
        <f t="shared" si="196"/>
        <v>-25728.595127822471</v>
      </c>
      <c r="GH76" s="124">
        <f t="shared" si="197"/>
        <v>-33604.651693695501</v>
      </c>
      <c r="GI76" s="124">
        <f t="shared" si="198"/>
        <v>-42365.753931666302</v>
      </c>
      <c r="GJ76" s="124">
        <f t="shared" si="199"/>
        <v>-51925.01994525925</v>
      </c>
      <c r="GK76" s="124">
        <f t="shared" si="200"/>
        <v>-62196.259584366417</v>
      </c>
      <c r="GL76" s="124">
        <f t="shared" si="201"/>
        <v>-73093.970660125997</v>
      </c>
    </row>
    <row r="77" spans="1:194" outlineLevel="1">
      <c r="A77"/>
      <c r="B77" s="28" t="s">
        <v>70</v>
      </c>
      <c r="C77" s="5" t="s">
        <v>197</v>
      </c>
      <c r="D77" s="124">
        <f>'[2]Yearly BTX'!D77</f>
        <v>0</v>
      </c>
      <c r="E77" s="124">
        <f>'[2]Yearly BTX'!E77</f>
        <v>25.304370628570041</v>
      </c>
      <c r="F77" s="124">
        <f>'[2]Yearly BTX'!F77</f>
        <v>50.364532404760041</v>
      </c>
      <c r="G77" s="124">
        <f>'[2]Yearly BTX'!G77</f>
        <v>75.046182216941645</v>
      </c>
      <c r="H77" s="124">
        <f>'[2]Yearly BTX'!H77</f>
        <v>99.216208935293764</v>
      </c>
      <c r="I77" s="124">
        <f>'[2]Yearly BTX'!I77</f>
        <v>122.74268682322156</v>
      </c>
      <c r="J77" s="124">
        <f>'[2]Yearly BTX'!J77</f>
        <v>145.49486897788466</v>
      </c>
      <c r="K77" s="124">
        <f>'[2]Yearly BTX'!K77</f>
        <v>167.34318079972331</v>
      </c>
      <c r="L77" s="124">
        <f>'[2]Yearly BTX'!L77</f>
        <v>188.15921349087125</v>
      </c>
      <c r="M77" s="124">
        <f>'[2]Yearly BTX'!M77</f>
        <v>207.81571758234259</v>
      </c>
      <c r="N77" s="124">
        <f>'[2]Yearly BTX'!N77</f>
        <v>226.18659648988103</v>
      </c>
      <c r="O77" s="124">
        <f>'[2]Yearly BTX'!O77</f>
        <v>235.84139689219893</v>
      </c>
      <c r="P77" s="124">
        <f>'[2]Yearly BTX'!P77</f>
        <v>244.14466368287509</v>
      </c>
      <c r="Q77" s="124">
        <f>'[2]Yearly BTX'!Q77</f>
        <v>249.20231006232603</v>
      </c>
      <c r="R77" s="124">
        <f>'[2]Yearly BTX'!R77</f>
        <v>252.70046405863565</v>
      </c>
      <c r="S77" s="124">
        <f>'[2]Yearly BTX'!S77</f>
        <v>254.57637375223493</v>
      </c>
      <c r="T77" s="124">
        <f>'[2]Yearly BTX'!T77</f>
        <v>254.76930763058277</v>
      </c>
      <c r="U77" s="124">
        <f>'[2]Yearly BTX'!U77</f>
        <v>253.22055458311462</v>
      </c>
      <c r="V77" s="124">
        <f>'[2]Yearly BTX'!V77</f>
        <v>249.87342376261989</v>
      </c>
      <c r="W77" s="124">
        <f>'[2]Yearly BTX'!W77</f>
        <v>244.67324431440676</v>
      </c>
      <c r="X77" s="124">
        <f>'[2]Yearly BTX'!X77</f>
        <v>237.56736497460423</v>
      </c>
      <c r="Y77" s="124">
        <f>'[2]Yearly BTX'!Y77</f>
        <v>234.65345623681225</v>
      </c>
      <c r="Z77" s="124">
        <f>'[2]Yearly BTX'!Z77</f>
        <v>229.20324881970066</v>
      </c>
      <c r="AA77" s="124">
        <f>'[2]Yearly BTX'!AA77</f>
        <v>216.82679466218013</v>
      </c>
      <c r="AB77" s="124">
        <f>'[2]Yearly BTX'!AB77</f>
        <v>201.83093642800475</v>
      </c>
      <c r="AC77" s="124">
        <f>'[2]Yearly BTX'!AC77</f>
        <v>184.21707926125629</v>
      </c>
      <c r="AD77" s="124">
        <f>'[2]Yearly BTX'!AD77</f>
        <v>163.9960627453284</v>
      </c>
      <c r="AE77" s="124">
        <f>'[2]Yearly BTX'!AE77</f>
        <v>141.18827211843364</v>
      </c>
      <c r="AF77" s="124">
        <f>'[2]Yearly BTX'!AF77</f>
        <v>115.8237473269819</v>
      </c>
      <c r="AG77" s="124">
        <f>'[2]Yearly BTX'!AG77</f>
        <v>87.942289935305155</v>
      </c>
      <c r="AH77" s="124">
        <f>'[2]Yearly BTX'!AH77</f>
        <v>57.593567910099978</v>
      </c>
      <c r="AI77" s="187"/>
      <c r="AJ77" s="124">
        <f>'[3]Yearly BTX'!D77</f>
        <v>0</v>
      </c>
      <c r="AK77" s="124">
        <f>'[3]Yearly BTX'!E77</f>
        <v>16.897966065466065</v>
      </c>
      <c r="AL77" s="124">
        <f>'[3]Yearly BTX'!F77</f>
        <v>33.34316700259528</v>
      </c>
      <c r="AM77" s="124">
        <f>'[3]Yearly BTX'!G77</f>
        <v>49.290032380417458</v>
      </c>
      <c r="AN77" s="124">
        <f>'[3]Yearly BTX'!H77</f>
        <v>64.692991767962354</v>
      </c>
      <c r="AO77" s="124">
        <f>'[3]Yearly BTX'!I77</f>
        <v>79.506474734259712</v>
      </c>
      <c r="AP77" s="124">
        <f>'[3]Yearly BTX'!J77</f>
        <v>93.684910848339456</v>
      </c>
      <c r="AQ77" s="124">
        <f>'[3]Yearly BTX'!K77</f>
        <v>107.18272967923113</v>
      </c>
      <c r="AR77" s="124">
        <f>'[3]Yearly BTX'!L77</f>
        <v>119.95436079596473</v>
      </c>
      <c r="AS77" s="124">
        <f>'[3]Yearly BTX'!M77</f>
        <v>131.95423376756995</v>
      </c>
      <c r="AT77" s="124">
        <f>'[3]Yearly BTX'!N77</f>
        <v>143.13677816307649</v>
      </c>
      <c r="AU77" s="124">
        <f>'[3]Yearly BTX'!O77</f>
        <v>170.04616636466503</v>
      </c>
      <c r="AV77" s="124">
        <f>'[3]Yearly BTX'!P77</f>
        <v>195.27628631348131</v>
      </c>
      <c r="AW77" s="124">
        <f>'[3]Yearly BTX'!Q77</f>
        <v>217.74238201009257</v>
      </c>
      <c r="AX77" s="124">
        <f>'[3]Yearly BTX'!R77</f>
        <v>238.18315146462896</v>
      </c>
      <c r="AY77" s="124">
        <f>'[3]Yearly BTX'!S77</f>
        <v>256.52140647473942</v>
      </c>
      <c r="AZ77" s="124">
        <f>'[3]Yearly BTX'!T77</f>
        <v>272.6815366709227</v>
      </c>
      <c r="BA77" s="124">
        <f>'[3]Yearly BTX'!U77</f>
        <v>286.58953026299201</v>
      </c>
      <c r="BB77" s="124">
        <f>'[3]Yearly BTX'!V77</f>
        <v>298.17299478653979</v>
      </c>
      <c r="BC77" s="124">
        <f>'[3]Yearly BTX'!W77</f>
        <v>307.36117784940143</v>
      </c>
      <c r="BD77" s="124">
        <f>'[3]Yearly BTX'!X77</f>
        <v>314.08498787812113</v>
      </c>
      <c r="BE77" s="124">
        <f>'[3]Yearly BTX'!Y77</f>
        <v>333.13768303420954</v>
      </c>
      <c r="BF77" s="124">
        <f>'[3]Yearly BTX'!Z77</f>
        <v>348.11362360080631</v>
      </c>
      <c r="BG77" s="124">
        <f>'[3]Yearly BTX'!AA77</f>
        <v>355.21118050042884</v>
      </c>
      <c r="BH77" s="124">
        <f>'[3]Yearly BTX'!AB77</f>
        <v>357.80753419320121</v>
      </c>
      <c r="BI77" s="124">
        <f>'[3]Yearly BTX'!AC77</f>
        <v>355.90744679668154</v>
      </c>
      <c r="BJ77" s="124">
        <f>'[3]Yearly BTX'!AD77</f>
        <v>349.52788333981243</v>
      </c>
      <c r="BK77" s="124">
        <f>'[3]Yearly BTX'!AE77</f>
        <v>338.69827210788276</v>
      </c>
      <c r="BL77" s="124">
        <f>'[3]Yearly BTX'!AF77</f>
        <v>323.46076498748573</v>
      </c>
      <c r="BM77" s="124">
        <f>'[3]Yearly BTX'!AG77</f>
        <v>303.87049781147778</v>
      </c>
      <c r="BN77" s="124">
        <f>'[3]Yearly BTX'!AH77</f>
        <v>279.99585070393948</v>
      </c>
      <c r="BP77" s="124">
        <f t="shared" si="202"/>
        <v>0</v>
      </c>
      <c r="BQ77" s="124">
        <f t="shared" si="203"/>
        <v>42.202336694036106</v>
      </c>
      <c r="BR77" s="124">
        <f t="shared" si="204"/>
        <v>83.707699407355321</v>
      </c>
      <c r="BS77" s="124">
        <f t="shared" si="205"/>
        <v>124.3362145973591</v>
      </c>
      <c r="BT77" s="124">
        <f t="shared" si="206"/>
        <v>163.90920070325612</v>
      </c>
      <c r="BU77" s="124">
        <f t="shared" si="207"/>
        <v>202.24916155748127</v>
      </c>
      <c r="BV77" s="124">
        <f t="shared" si="208"/>
        <v>239.17977982622412</v>
      </c>
      <c r="BW77" s="124">
        <f t="shared" si="209"/>
        <v>274.52591047895442</v>
      </c>
      <c r="BX77" s="124">
        <f t="shared" si="210"/>
        <v>308.11357428683596</v>
      </c>
      <c r="BY77" s="124">
        <f t="shared" si="211"/>
        <v>339.7699513499125</v>
      </c>
      <c r="BZ77" s="124">
        <f t="shared" si="212"/>
        <v>369.32337465295751</v>
      </c>
      <c r="CA77" s="124">
        <f t="shared" si="213"/>
        <v>405.88756325686393</v>
      </c>
      <c r="CB77" s="124">
        <f t="shared" si="214"/>
        <v>439.4209499963564</v>
      </c>
      <c r="CC77" s="124">
        <f t="shared" si="215"/>
        <v>466.9446920724186</v>
      </c>
      <c r="CD77" s="124">
        <f t="shared" si="216"/>
        <v>490.88361552326461</v>
      </c>
      <c r="CE77" s="124">
        <f t="shared" si="217"/>
        <v>511.09778022697435</v>
      </c>
      <c r="CF77" s="124">
        <f t="shared" si="218"/>
        <v>527.45084430150541</v>
      </c>
      <c r="CG77" s="124">
        <f t="shared" si="219"/>
        <v>539.81008484610663</v>
      </c>
      <c r="CH77" s="124">
        <f t="shared" si="220"/>
        <v>548.04641854915963</v>
      </c>
      <c r="CI77" s="124">
        <f t="shared" si="221"/>
        <v>552.03442216380813</v>
      </c>
      <c r="CJ77" s="124">
        <f t="shared" si="222"/>
        <v>551.65235285272536</v>
      </c>
      <c r="CK77" s="124">
        <f t="shared" si="223"/>
        <v>567.79113927102185</v>
      </c>
      <c r="CL77" s="124">
        <f t="shared" si="224"/>
        <v>577.31687242050702</v>
      </c>
      <c r="CM77" s="124">
        <f t="shared" si="225"/>
        <v>572.03797516260897</v>
      </c>
      <c r="CN77" s="124">
        <f t="shared" si="226"/>
        <v>559.6384706212059</v>
      </c>
      <c r="CO77" s="124">
        <f t="shared" si="227"/>
        <v>540.12452605793783</v>
      </c>
      <c r="CP77" s="124">
        <f t="shared" si="228"/>
        <v>513.52394608514078</v>
      </c>
      <c r="CQ77" s="124">
        <f t="shared" si="229"/>
        <v>479.8865442263164</v>
      </c>
      <c r="CR77" s="124">
        <f t="shared" si="230"/>
        <v>439.28451231446763</v>
      </c>
      <c r="CS77" s="124">
        <f t="shared" si="231"/>
        <v>391.81278774678293</v>
      </c>
      <c r="CT77" s="124">
        <f t="shared" si="232"/>
        <v>337.58941861403946</v>
      </c>
      <c r="CU77" s="187"/>
      <c r="CV77" s="124">
        <f>'[2]Yearly BTX'!AJ77</f>
        <v>0</v>
      </c>
      <c r="CW77" s="124">
        <f>'[2]Yearly BTX'!AK77</f>
        <v>25.304370628570041</v>
      </c>
      <c r="CX77" s="124">
        <f>'[2]Yearly BTX'!AL77</f>
        <v>50.364532404760041</v>
      </c>
      <c r="CY77" s="124">
        <f>'[2]Yearly BTX'!AM77</f>
        <v>75.046182216941645</v>
      </c>
      <c r="CZ77" s="124">
        <f>'[2]Yearly BTX'!AN77</f>
        <v>99.216208935293764</v>
      </c>
      <c r="DA77" s="124">
        <f>'[2]Yearly BTX'!AO77</f>
        <v>122.74268682322156</v>
      </c>
      <c r="DB77" s="124">
        <f>'[2]Yearly BTX'!AP77</f>
        <v>145.49486897788466</v>
      </c>
      <c r="DC77" s="124">
        <f>'[2]Yearly BTX'!AQ77</f>
        <v>167.34318079972331</v>
      </c>
      <c r="DD77" s="124">
        <f>'[2]Yearly BTX'!AR77</f>
        <v>188.15921349087125</v>
      </c>
      <c r="DE77" s="124">
        <f>'[2]Yearly BTX'!AS77</f>
        <v>207.81571758234259</v>
      </c>
      <c r="DF77" s="124">
        <f>'[2]Yearly BTX'!AT77</f>
        <v>226.18659648988103</v>
      </c>
      <c r="DG77" s="124">
        <f>'[2]Yearly BTX'!AU77</f>
        <v>235.84139689219893</v>
      </c>
      <c r="DH77" s="124">
        <f>'[2]Yearly BTX'!AV77</f>
        <v>244.14466368287509</v>
      </c>
      <c r="DI77" s="124">
        <f>'[2]Yearly BTX'!AW77</f>
        <v>249.20231006232603</v>
      </c>
      <c r="DJ77" s="124">
        <f>'[2]Yearly BTX'!AX77</f>
        <v>252.70046405863565</v>
      </c>
      <c r="DK77" s="124">
        <f>'[2]Yearly BTX'!AY77</f>
        <v>254.57637375223493</v>
      </c>
      <c r="DL77" s="124">
        <f>'[2]Yearly BTX'!AZ77</f>
        <v>254.76930763058277</v>
      </c>
      <c r="DM77" s="124">
        <f>'[2]Yearly BTX'!BA77</f>
        <v>253.22055458311462</v>
      </c>
      <c r="DN77" s="124">
        <f>'[2]Yearly BTX'!BB77</f>
        <v>249.87342376261989</v>
      </c>
      <c r="DO77" s="124">
        <f>'[2]Yearly BTX'!BC77</f>
        <v>244.67324431440676</v>
      </c>
      <c r="DP77" s="124">
        <f>'[2]Yearly BTX'!BD77</f>
        <v>237.56736497460423</v>
      </c>
      <c r="DQ77" s="124">
        <f>'[2]Yearly BTX'!BE77</f>
        <v>234.65345623681225</v>
      </c>
      <c r="DR77" s="124">
        <f>'[2]Yearly BTX'!BF77</f>
        <v>229.20324881970066</v>
      </c>
      <c r="DS77" s="124">
        <f>'[2]Yearly BTX'!BG77</f>
        <v>216.82679466218013</v>
      </c>
      <c r="DT77" s="124">
        <f>'[2]Yearly BTX'!BH77</f>
        <v>201.83093642800475</v>
      </c>
      <c r="DU77" s="124">
        <f>'[2]Yearly BTX'!BI77</f>
        <v>184.21707926125629</v>
      </c>
      <c r="DV77" s="124">
        <f>'[2]Yearly BTX'!BJ77</f>
        <v>163.9960627453284</v>
      </c>
      <c r="DW77" s="124">
        <f>'[2]Yearly BTX'!BK77</f>
        <v>141.18827211843364</v>
      </c>
      <c r="DX77" s="124">
        <f>'[2]Yearly BTX'!BL77</f>
        <v>115.8237473269819</v>
      </c>
      <c r="DY77" s="124">
        <f>'[2]Yearly BTX'!BM77</f>
        <v>87.942289935305155</v>
      </c>
      <c r="DZ77" s="124">
        <f>'[2]Yearly BTX'!BN77</f>
        <v>57.593567910099978</v>
      </c>
      <c r="EB77" s="124">
        <f>'[3]Yearly BTX'!AJ77</f>
        <v>0</v>
      </c>
      <c r="EC77" s="124">
        <f>'[3]Yearly BTX'!AK77</f>
        <v>16.897966065466065</v>
      </c>
      <c r="ED77" s="124">
        <f>'[3]Yearly BTX'!AL77</f>
        <v>33.34316700259528</v>
      </c>
      <c r="EE77" s="124">
        <f>'[3]Yearly BTX'!AM77</f>
        <v>49.290032380417458</v>
      </c>
      <c r="EF77" s="124">
        <f>'[3]Yearly BTX'!AN77</f>
        <v>64.692991767962354</v>
      </c>
      <c r="EG77" s="124">
        <f>'[3]Yearly BTX'!AO77</f>
        <v>79.506474734259712</v>
      </c>
      <c r="EH77" s="124">
        <f>'[3]Yearly BTX'!AP77</f>
        <v>93.684910848339456</v>
      </c>
      <c r="EI77" s="124">
        <f>'[3]Yearly BTX'!AQ77</f>
        <v>107.18272967923113</v>
      </c>
      <c r="EJ77" s="124">
        <f>'[3]Yearly BTX'!AR77</f>
        <v>119.95436079596473</v>
      </c>
      <c r="EK77" s="124">
        <f>'[3]Yearly BTX'!AS77</f>
        <v>131.95423376756995</v>
      </c>
      <c r="EL77" s="124">
        <f>'[3]Yearly BTX'!AT77</f>
        <v>143.13677816307649</v>
      </c>
      <c r="EM77" s="124">
        <f>'[3]Yearly BTX'!AU77</f>
        <v>170.04616636466503</v>
      </c>
      <c r="EN77" s="124">
        <f>'[3]Yearly BTX'!AV77</f>
        <v>195.27628631348131</v>
      </c>
      <c r="EO77" s="124">
        <f>'[3]Yearly BTX'!AW77</f>
        <v>217.74238201009257</v>
      </c>
      <c r="EP77" s="124">
        <f>'[3]Yearly BTX'!AX77</f>
        <v>238.18315146462896</v>
      </c>
      <c r="EQ77" s="124">
        <f>'[3]Yearly BTX'!AY77</f>
        <v>256.52140647473942</v>
      </c>
      <c r="ER77" s="124">
        <f>'[3]Yearly BTX'!AZ77</f>
        <v>272.6815366709227</v>
      </c>
      <c r="ES77" s="124">
        <f>'[3]Yearly BTX'!BA77</f>
        <v>286.58953026299201</v>
      </c>
      <c r="ET77" s="124">
        <f>'[3]Yearly BTX'!BB77</f>
        <v>298.17299478653979</v>
      </c>
      <c r="EU77" s="124">
        <f>'[3]Yearly BTX'!BC77</f>
        <v>307.36117784940143</v>
      </c>
      <c r="EV77" s="124">
        <f>'[3]Yearly BTX'!BD77</f>
        <v>314.08498787812113</v>
      </c>
      <c r="EW77" s="124">
        <f>'[3]Yearly BTX'!BE77</f>
        <v>333.13768303420954</v>
      </c>
      <c r="EX77" s="124">
        <f>'[3]Yearly BTX'!BF77</f>
        <v>348.11362360080631</v>
      </c>
      <c r="EY77" s="124">
        <f>'[3]Yearly BTX'!BG77</f>
        <v>355.21118050042884</v>
      </c>
      <c r="EZ77" s="124">
        <f>'[3]Yearly BTX'!BH77</f>
        <v>357.80753419320121</v>
      </c>
      <c r="FA77" s="124">
        <f>'[3]Yearly BTX'!BI77</f>
        <v>355.90744679668154</v>
      </c>
      <c r="FB77" s="124">
        <f>'[3]Yearly BTX'!BJ77</f>
        <v>349.52788333981243</v>
      </c>
      <c r="FC77" s="124">
        <f>'[3]Yearly BTX'!BK77</f>
        <v>338.69827210788276</v>
      </c>
      <c r="FD77" s="124">
        <f>'[3]Yearly BTX'!BL77</f>
        <v>323.46076498748573</v>
      </c>
      <c r="FE77" s="124">
        <f>'[3]Yearly BTX'!BM77</f>
        <v>303.87049781147778</v>
      </c>
      <c r="FF77" s="124">
        <f>'[3]Yearly BTX'!BN77</f>
        <v>279.99585070393948</v>
      </c>
      <c r="FG77" s="187"/>
      <c r="FH77" s="124">
        <f t="shared" si="233"/>
        <v>0</v>
      </c>
      <c r="FI77" s="124">
        <f t="shared" si="172"/>
        <v>42.202336694036106</v>
      </c>
      <c r="FJ77" s="124">
        <f t="shared" si="173"/>
        <v>83.707699407355321</v>
      </c>
      <c r="FK77" s="124">
        <f t="shared" si="174"/>
        <v>124.3362145973591</v>
      </c>
      <c r="FL77" s="124">
        <f t="shared" si="175"/>
        <v>163.90920070325612</v>
      </c>
      <c r="FM77" s="124">
        <f t="shared" si="176"/>
        <v>202.24916155748127</v>
      </c>
      <c r="FN77" s="124">
        <f t="shared" si="177"/>
        <v>239.17977982622412</v>
      </c>
      <c r="FO77" s="124">
        <f t="shared" si="178"/>
        <v>274.52591047895442</v>
      </c>
      <c r="FP77" s="124">
        <f t="shared" si="179"/>
        <v>308.11357428683596</v>
      </c>
      <c r="FQ77" s="124">
        <f t="shared" si="180"/>
        <v>339.7699513499125</v>
      </c>
      <c r="FR77" s="124">
        <f t="shared" si="181"/>
        <v>369.32337465295751</v>
      </c>
      <c r="FS77" s="124">
        <f t="shared" si="182"/>
        <v>405.88756325686393</v>
      </c>
      <c r="FT77" s="124">
        <f t="shared" si="183"/>
        <v>439.4209499963564</v>
      </c>
      <c r="FU77" s="124">
        <f t="shared" si="184"/>
        <v>466.9446920724186</v>
      </c>
      <c r="FV77" s="124">
        <f t="shared" si="185"/>
        <v>490.88361552326461</v>
      </c>
      <c r="FW77" s="124">
        <f t="shared" si="186"/>
        <v>511.09778022697435</v>
      </c>
      <c r="FX77" s="124">
        <f t="shared" si="187"/>
        <v>527.45084430150541</v>
      </c>
      <c r="FY77" s="124">
        <f t="shared" si="188"/>
        <v>539.81008484610663</v>
      </c>
      <c r="FZ77" s="124">
        <f t="shared" si="189"/>
        <v>548.04641854915963</v>
      </c>
      <c r="GA77" s="124">
        <f t="shared" si="190"/>
        <v>552.03442216380813</v>
      </c>
      <c r="GB77" s="124">
        <f t="shared" si="191"/>
        <v>551.65235285272536</v>
      </c>
      <c r="GC77" s="124">
        <f t="shared" si="192"/>
        <v>567.79113927102185</v>
      </c>
      <c r="GD77" s="124">
        <f t="shared" si="193"/>
        <v>577.31687242050702</v>
      </c>
      <c r="GE77" s="124">
        <f t="shared" si="194"/>
        <v>572.03797516260897</v>
      </c>
      <c r="GF77" s="124">
        <f t="shared" si="195"/>
        <v>559.6384706212059</v>
      </c>
      <c r="GG77" s="124">
        <f t="shared" si="196"/>
        <v>540.12452605793783</v>
      </c>
      <c r="GH77" s="124">
        <f t="shared" si="197"/>
        <v>513.52394608514078</v>
      </c>
      <c r="GI77" s="124">
        <f t="shared" si="198"/>
        <v>479.8865442263164</v>
      </c>
      <c r="GJ77" s="124">
        <f t="shared" si="199"/>
        <v>439.28451231446763</v>
      </c>
      <c r="GK77" s="124">
        <f t="shared" si="200"/>
        <v>391.81278774678293</v>
      </c>
      <c r="GL77" s="124">
        <f t="shared" si="201"/>
        <v>337.58941861403946</v>
      </c>
    </row>
    <row r="78" spans="1:194" outlineLevel="1">
      <c r="A78" s="10"/>
      <c r="B78" s="10" t="s">
        <v>71</v>
      </c>
      <c r="C78" s="11" t="s">
        <v>197</v>
      </c>
      <c r="D78" s="133">
        <f>'[2]Yearly BTX'!D78</f>
        <v>2886020.8424498597</v>
      </c>
      <c r="E78" s="133">
        <f>'[2]Yearly BTX'!E78</f>
        <v>2824006.3693447621</v>
      </c>
      <c r="F78" s="133">
        <f>'[2]Yearly BTX'!F78</f>
        <v>2753544.6258687056</v>
      </c>
      <c r="G78" s="133">
        <f>'[2]Yearly BTX'!G78</f>
        <v>2689870.188073237</v>
      </c>
      <c r="H78" s="133">
        <f>'[2]Yearly BTX'!H78</f>
        <v>2627845.4812090453</v>
      </c>
      <c r="I78" s="133">
        <f>'[2]Yearly BTX'!I78</f>
        <v>2567426.4224129631</v>
      </c>
      <c r="J78" s="133">
        <f>'[2]Yearly BTX'!J78</f>
        <v>2508569.2896327879</v>
      </c>
      <c r="K78" s="133">
        <f>'[2]Yearly BTX'!K78</f>
        <v>2451230.7195252809</v>
      </c>
      <c r="L78" s="133">
        <f>'[2]Yearly BTX'!L78</f>
        <v>2395367.7053650878</v>
      </c>
      <c r="M78" s="133">
        <f>'[2]Yearly BTX'!M78</f>
        <v>2340937.5949645261</v>
      </c>
      <c r="N78" s="133">
        <f>'[2]Yearly BTX'!N78</f>
        <v>2287898.0886041806</v>
      </c>
      <c r="O78" s="133">
        <f>'[2]Yearly BTX'!O78</f>
        <v>2211182.6841204655</v>
      </c>
      <c r="P78" s="133">
        <f>'[2]Yearly BTX'!P78</f>
        <v>2136533.9814645792</v>
      </c>
      <c r="Q78" s="133">
        <f>'[2]Yearly BTX'!Q78</f>
        <v>2063868.7452914219</v>
      </c>
      <c r="R78" s="133">
        <f>'[2]Yearly BTX'!R78</f>
        <v>1993100.8803011733</v>
      </c>
      <c r="S78" s="133">
        <f>'[2]Yearly BTX'!S78</f>
        <v>1924146.7561717648</v>
      </c>
      <c r="T78" s="133">
        <f>'[2]Yearly BTX'!T78</f>
        <v>1856923.4525171267</v>
      </c>
      <c r="U78" s="133">
        <f>'[2]Yearly BTX'!U78</f>
        <v>1791348.7547665883</v>
      </c>
      <c r="V78" s="133">
        <f>'[2]Yearly BTX'!V78</f>
        <v>1727341.1500651094</v>
      </c>
      <c r="W78" s="133">
        <f>'[2]Yearly BTX'!W78</f>
        <v>1664819.8231942351</v>
      </c>
      <c r="X78" s="133">
        <f>'[2]Yearly BTX'!X78</f>
        <v>1603704.6525136698</v>
      </c>
      <c r="Y78" s="133">
        <f>'[2]Yearly BTX'!Y78</f>
        <v>1554598.8583527859</v>
      </c>
      <c r="Z78" s="133">
        <f>'[2]Yearly BTX'!Z78</f>
        <v>1507140.1099520468</v>
      </c>
      <c r="AA78" s="133">
        <f>'[2]Yearly BTX'!AA78</f>
        <v>1461242.6080769196</v>
      </c>
      <c r="AB78" s="133">
        <f>'[2]Yearly BTX'!AB78</f>
        <v>1416812.6244025535</v>
      </c>
      <c r="AC78" s="133">
        <f>'[2]Yearly BTX'!AC78</f>
        <v>1373761.4993928438</v>
      </c>
      <c r="AD78" s="133">
        <f>'[2]Yearly BTX'!AD78</f>
        <v>1332001.3231001683</v>
      </c>
      <c r="AE78" s="133">
        <f>'[2]Yearly BTX'!AE78</f>
        <v>1291444.9307466438</v>
      </c>
      <c r="AF78" s="133">
        <f>'[2]Yearly BTX'!AF78</f>
        <v>1252005.8983282256</v>
      </c>
      <c r="AG78" s="133">
        <f>'[2]Yearly BTX'!AG78</f>
        <v>1213598.5382415352</v>
      </c>
      <c r="AH78" s="133">
        <f>'[2]Yearly BTX'!AH78</f>
        <v>1176137.8949333038</v>
      </c>
      <c r="AI78" s="187"/>
      <c r="AJ78" s="133">
        <f>'[3]Yearly BTX'!D78</f>
        <v>2855341.1859065234</v>
      </c>
      <c r="AK78" s="133">
        <f>'[3]Yearly BTX'!E78</f>
        <v>2827223.7287689475</v>
      </c>
      <c r="AL78" s="133">
        <f>'[3]Yearly BTX'!F78</f>
        <v>2785011.4941275748</v>
      </c>
      <c r="AM78" s="133">
        <f>'[3]Yearly BTX'!G78</f>
        <v>2749945.9932564856</v>
      </c>
      <c r="AN78" s="133">
        <f>'[3]Yearly BTX'!H78</f>
        <v>2714945.6278451383</v>
      </c>
      <c r="AO78" s="133">
        <f>'[3]Yearly BTX'!I78</f>
        <v>2680009.5769791473</v>
      </c>
      <c r="AP78" s="133">
        <f>'[3]Yearly BTX'!J78</f>
        <v>2645137.019744128</v>
      </c>
      <c r="AQ78" s="133">
        <f>'[3]Yearly BTX'!K78</f>
        <v>2610327.1352256951</v>
      </c>
      <c r="AR78" s="133">
        <f>'[3]Yearly BTX'!L78</f>
        <v>2575579.1025094632</v>
      </c>
      <c r="AS78" s="133">
        <f>'[3]Yearly BTX'!M78</f>
        <v>2540892.1006810474</v>
      </c>
      <c r="AT78" s="133">
        <f>'[3]Yearly BTX'!N78</f>
        <v>2506265.3088260614</v>
      </c>
      <c r="AU78" s="133">
        <f>'[3]Yearly BTX'!O78</f>
        <v>2430290.3430594858</v>
      </c>
      <c r="AV78" s="133">
        <f>'[3]Yearly BTX'!P78</f>
        <v>2354524.0844439156</v>
      </c>
      <c r="AW78" s="133">
        <f>'[3]Yearly BTX'!Q78</f>
        <v>2278963.9775831671</v>
      </c>
      <c r="AX78" s="133">
        <f>'[3]Yearly BTX'!R78</f>
        <v>2203605.6436270517</v>
      </c>
      <c r="AY78" s="133">
        <f>'[3]Yearly BTX'!S78</f>
        <v>2128445.5196115882</v>
      </c>
      <c r="AZ78" s="133">
        <f>'[3]Yearly BTX'!T78</f>
        <v>2053480.0409949664</v>
      </c>
      <c r="BA78" s="133">
        <f>'[3]Yearly BTX'!U78</f>
        <v>1978705.6416367949</v>
      </c>
      <c r="BB78" s="133">
        <f>'[3]Yearly BTX'!V78</f>
        <v>1904118.7537773575</v>
      </c>
      <c r="BC78" s="133">
        <f>'[3]Yearly BTX'!W78</f>
        <v>1829715.8080168648</v>
      </c>
      <c r="BD78" s="133">
        <f>'[3]Yearly BTX'!X78</f>
        <v>1755493.2332947098</v>
      </c>
      <c r="BE78" s="133">
        <f>'[3]Yearly BTX'!Y78</f>
        <v>1678736.5511652848</v>
      </c>
      <c r="BF78" s="133">
        <f>'[3]Yearly BTX'!Z78</f>
        <v>1602312.2726434069</v>
      </c>
      <c r="BG78" s="133">
        <f>'[3]Yearly BTX'!AA78</f>
        <v>1526217.6431940766</v>
      </c>
      <c r="BH78" s="133">
        <f>'[3]Yearly BTX'!AB78</f>
        <v>1450442.7294727594</v>
      </c>
      <c r="BI78" s="133">
        <f>'[3]Yearly BTX'!AC78</f>
        <v>1374980.9705532601</v>
      </c>
      <c r="BJ78" s="133">
        <f>'[3]Yearly BTX'!AD78</f>
        <v>1299825.7933064757</v>
      </c>
      <c r="BK78" s="133">
        <f>'[3]Yearly BTX'!AE78</f>
        <v>1224970.6121400448</v>
      </c>
      <c r="BL78" s="133">
        <f>'[3]Yearly BTX'!AF78</f>
        <v>1150408.8287380049</v>
      </c>
      <c r="BM78" s="133">
        <f>'[3]Yearly BTX'!AG78</f>
        <v>1076133.8318004466</v>
      </c>
      <c r="BN78" s="133">
        <f>'[3]Yearly BTX'!AH78</f>
        <v>1002138.9967831713</v>
      </c>
      <c r="BP78" s="133">
        <f t="shared" si="202"/>
        <v>5741362.0283563826</v>
      </c>
      <c r="BQ78" s="133">
        <f t="shared" si="203"/>
        <v>5651230.0981137101</v>
      </c>
      <c r="BR78" s="133">
        <f t="shared" si="204"/>
        <v>5538556.1199962804</v>
      </c>
      <c r="BS78" s="133">
        <f t="shared" si="205"/>
        <v>5439816.1813297225</v>
      </c>
      <c r="BT78" s="133">
        <f t="shared" si="206"/>
        <v>5342791.1090541836</v>
      </c>
      <c r="BU78" s="133">
        <f t="shared" si="207"/>
        <v>5247435.9993921109</v>
      </c>
      <c r="BV78" s="133">
        <f t="shared" si="208"/>
        <v>5153706.3093769159</v>
      </c>
      <c r="BW78" s="133">
        <f t="shared" si="209"/>
        <v>5061557.854750976</v>
      </c>
      <c r="BX78" s="133">
        <f t="shared" si="210"/>
        <v>4970946.807874551</v>
      </c>
      <c r="BY78" s="133">
        <f t="shared" si="211"/>
        <v>4881829.6956455735</v>
      </c>
      <c r="BZ78" s="133">
        <f t="shared" si="212"/>
        <v>4794163.397430242</v>
      </c>
      <c r="CA78" s="133">
        <f t="shared" si="213"/>
        <v>4641473.0271799508</v>
      </c>
      <c r="CB78" s="133">
        <f t="shared" si="214"/>
        <v>4491058.0659084953</v>
      </c>
      <c r="CC78" s="133">
        <f t="shared" si="215"/>
        <v>4342832.7228745893</v>
      </c>
      <c r="CD78" s="133">
        <f t="shared" si="216"/>
        <v>4196706.523928225</v>
      </c>
      <c r="CE78" s="133">
        <f t="shared" si="217"/>
        <v>4052592.275783353</v>
      </c>
      <c r="CF78" s="133">
        <f t="shared" si="218"/>
        <v>3910403.4935120931</v>
      </c>
      <c r="CG78" s="133">
        <f t="shared" si="219"/>
        <v>3770054.3964033835</v>
      </c>
      <c r="CH78" s="133">
        <f t="shared" si="220"/>
        <v>3631459.9038424669</v>
      </c>
      <c r="CI78" s="133">
        <f t="shared" si="221"/>
        <v>3494535.6312111001</v>
      </c>
      <c r="CJ78" s="133">
        <f t="shared" si="222"/>
        <v>3359197.8858083794</v>
      </c>
      <c r="CK78" s="133">
        <f t="shared" si="223"/>
        <v>3233335.4095180705</v>
      </c>
      <c r="CL78" s="133">
        <f t="shared" si="224"/>
        <v>3109452.3825954534</v>
      </c>
      <c r="CM78" s="133">
        <f t="shared" si="225"/>
        <v>2987460.2512709964</v>
      </c>
      <c r="CN78" s="133">
        <f t="shared" si="226"/>
        <v>2867255.353875313</v>
      </c>
      <c r="CO78" s="133">
        <f t="shared" si="227"/>
        <v>2748742.4699461041</v>
      </c>
      <c r="CP78" s="133">
        <f t="shared" si="228"/>
        <v>2631827.1164066438</v>
      </c>
      <c r="CQ78" s="133">
        <f t="shared" si="229"/>
        <v>2516415.5428866884</v>
      </c>
      <c r="CR78" s="133">
        <f t="shared" si="230"/>
        <v>2402414.7270662305</v>
      </c>
      <c r="CS78" s="133">
        <f t="shared" si="231"/>
        <v>2289732.3700419818</v>
      </c>
      <c r="CT78" s="133">
        <f t="shared" si="232"/>
        <v>2178276.8917164751</v>
      </c>
      <c r="CU78" s="187"/>
      <c r="CV78" s="133">
        <f>'[2]Yearly BTX'!AJ78</f>
        <v>2886020.8424498597</v>
      </c>
      <c r="CW78" s="133">
        <f>'[2]Yearly BTX'!AK78</f>
        <v>2832169.7317408752</v>
      </c>
      <c r="CX78" s="133">
        <f>'[2]Yearly BTX'!AL78</f>
        <v>2771766.9216252412</v>
      </c>
      <c r="CY78" s="133">
        <f>'[2]Yearly BTX'!AM78</f>
        <v>2717016.5174622159</v>
      </c>
      <c r="CZ78" s="133">
        <f>'[2]Yearly BTX'!AN78</f>
        <v>2663792.8092828295</v>
      </c>
      <c r="DA78" s="133">
        <f>'[2]Yearly BTX'!AO78</f>
        <v>2612052.9805217129</v>
      </c>
      <c r="DB78" s="133">
        <f>'[2]Yearly BTX'!AP78</f>
        <v>2561754.5638530031</v>
      </c>
      <c r="DC78" s="133">
        <f>'[2]Yearly BTX'!AQ78</f>
        <v>2512855.4391874322</v>
      </c>
      <c r="DD78" s="133">
        <f>'[2]Yearly BTX'!AR78</f>
        <v>2465313.831679516</v>
      </c>
      <c r="DE78" s="133">
        <f>'[2]Yearly BTX'!AS78</f>
        <v>2419088.3097448065</v>
      </c>
      <c r="DF78" s="133">
        <f>'[2]Yearly BTX'!AT78</f>
        <v>2374137.7830871497</v>
      </c>
      <c r="DG78" s="133">
        <f>'[2]Yearly BTX'!AU78</f>
        <v>2311573.5748916068</v>
      </c>
      <c r="DH78" s="133">
        <f>'[2]Yearly BTX'!AV78</f>
        <v>2250878.2798226373</v>
      </c>
      <c r="DI78" s="133">
        <f>'[2]Yearly BTX'!AW78</f>
        <v>2191970.7073461902</v>
      </c>
      <c r="DJ78" s="133">
        <f>'[2]Yearly BTX'!AX78</f>
        <v>2134766.7882463792</v>
      </c>
      <c r="DK78" s="133">
        <f>'[2]Yearly BTX'!AY78</f>
        <v>2079184.8997185244</v>
      </c>
      <c r="DL78" s="133">
        <f>'[2]Yearly BTX'!AZ78</f>
        <v>2025144.1104866515</v>
      </c>
      <c r="DM78" s="133">
        <f>'[2]Yearly BTX'!BA78</f>
        <v>1972564.1768408343</v>
      </c>
      <c r="DN78" s="133">
        <f>'[2]Yearly BTX'!BB78</f>
        <v>1921365.5386940658</v>
      </c>
      <c r="DO78" s="133">
        <f>'[2]Yearly BTX'!BC78</f>
        <v>1871469.3156585672</v>
      </c>
      <c r="DP78" s="133">
        <f>'[2]Yearly BTX'!BD78</f>
        <v>1822797.3031414337</v>
      </c>
      <c r="DQ78" s="133">
        <f>'[2]Yearly BTX'!BE78</f>
        <v>1782187.537432286</v>
      </c>
      <c r="DR78" s="133">
        <f>'[2]Yearly BTX'!BF78</f>
        <v>1743098.2291761374</v>
      </c>
      <c r="DS78" s="133">
        <f>'[2]Yearly BTX'!BG78</f>
        <v>1705444.9141434904</v>
      </c>
      <c r="DT78" s="133">
        <f>'[2]Yearly BTX'!BH78</f>
        <v>1669135.1866689059</v>
      </c>
      <c r="DU78" s="133">
        <f>'[2]Yearly BTX'!BI78</f>
        <v>1634081.697636531</v>
      </c>
      <c r="DV78" s="133">
        <f>'[2]Yearly BTX'!BJ78</f>
        <v>1600197.8353854241</v>
      </c>
      <c r="DW78" s="133">
        <f>'[2]Yearly BTX'!BK78</f>
        <v>1567397.7213955233</v>
      </c>
      <c r="DX78" s="133">
        <f>'[2]Yearly BTX'!BL78</f>
        <v>1535596.2059955944</v>
      </c>
      <c r="DY78" s="133">
        <f>'[2]Yearly BTX'!BM78</f>
        <v>1504708.8640930525</v>
      </c>
      <c r="DZ78" s="133">
        <f>'[2]Yearly BTX'!BN78</f>
        <v>1474651.9909255428</v>
      </c>
      <c r="EB78" s="133">
        <f>'[3]Yearly BTX'!AJ78</f>
        <v>2855341.1859065234</v>
      </c>
      <c r="EC78" s="133">
        <f>'[3]Yearly BTX'!AK78</f>
        <v>2833942.1758421566</v>
      </c>
      <c r="ED78" s="133">
        <f>'[3]Yearly BTX'!AL78</f>
        <v>2801033.2294812393</v>
      </c>
      <c r="EE78" s="133">
        <f>'[3]Yearly BTX'!AM78</f>
        <v>2773978.5962869823</v>
      </c>
      <c r="EF78" s="133">
        <f>'[3]Yearly BTX'!AN78</f>
        <v>2746989.0985524664</v>
      </c>
      <c r="EG78" s="133">
        <f>'[3]Yearly BTX'!AO78</f>
        <v>2720063.915363308</v>
      </c>
      <c r="EH78" s="133">
        <f>'[3]Yearly BTX'!AP78</f>
        <v>2693202.2258051205</v>
      </c>
      <c r="EI78" s="133">
        <f>'[3]Yearly BTX'!AQ78</f>
        <v>2666403.2089635204</v>
      </c>
      <c r="EJ78" s="133">
        <f>'[3]Yearly BTX'!AR78</f>
        <v>2639666.0439241198</v>
      </c>
      <c r="EK78" s="133">
        <f>'[3]Yearly BTX'!AS78</f>
        <v>2612989.9097725367</v>
      </c>
      <c r="EL78" s="133">
        <f>'[3]Yearly BTX'!AT78</f>
        <v>2586373.9855943825</v>
      </c>
      <c r="EM78" s="133">
        <f>'[3]Yearly BTX'!AU78</f>
        <v>2528503.5432919445</v>
      </c>
      <c r="EN78" s="133">
        <f>'[3]Yearly BTX'!AV78</f>
        <v>2470841.8081405116</v>
      </c>
      <c r="EO78" s="133">
        <f>'[3]Yearly BTX'!AW78</f>
        <v>2413386.2247439008</v>
      </c>
      <c r="EP78" s="133">
        <f>'[3]Yearly BTX'!AX78</f>
        <v>2356132.4142519226</v>
      </c>
      <c r="EQ78" s="133">
        <f>'[3]Yearly BTX'!AY78</f>
        <v>2299076.8137005968</v>
      </c>
      <c r="ER78" s="133">
        <f>'[3]Yearly BTX'!AZ78</f>
        <v>2242215.8585481127</v>
      </c>
      <c r="ES78" s="133">
        <f>'[3]Yearly BTX'!BA78</f>
        <v>2185545.9826540784</v>
      </c>
      <c r="ET78" s="133">
        <f>'[3]Yearly BTX'!BB78</f>
        <v>2129063.6182587785</v>
      </c>
      <c r="EU78" s="133">
        <f>'[3]Yearly BTX'!BC78</f>
        <v>2072765.1959624237</v>
      </c>
      <c r="EV78" s="133">
        <f>'[3]Yearly BTX'!BD78</f>
        <v>2016647.1447044057</v>
      </c>
      <c r="EW78" s="133">
        <f>'[3]Yearly BTX'!BE78</f>
        <v>1958494.5762495992</v>
      </c>
      <c r="EX78" s="133">
        <f>'[3]Yearly BTX'!BF78</f>
        <v>1900674.4114023396</v>
      </c>
      <c r="EY78" s="133">
        <f>'[3]Yearly BTX'!BG78</f>
        <v>1843183.8956276283</v>
      </c>
      <c r="EZ78" s="133">
        <f>'[3]Yearly BTX'!BH78</f>
        <v>1786013.0955809294</v>
      </c>
      <c r="FA78" s="133">
        <f>'[3]Yearly BTX'!BI78</f>
        <v>1729155.4503360486</v>
      </c>
      <c r="FB78" s="133">
        <f>'[3]Yearly BTX'!BJ78</f>
        <v>1672604.3867638831</v>
      </c>
      <c r="FC78" s="133">
        <f>'[3]Yearly BTX'!BK78</f>
        <v>1616353.3192720707</v>
      </c>
      <c r="FD78" s="133">
        <f>'[3]Yearly BTX'!BL78</f>
        <v>1560395.6495446488</v>
      </c>
      <c r="FE78" s="133">
        <f>'[3]Yearly BTX'!BM78</f>
        <v>1504724.7662817093</v>
      </c>
      <c r="FF78" s="133">
        <f>'[3]Yearly BTX'!BN78</f>
        <v>1449334.0449390525</v>
      </c>
      <c r="FG78" s="187"/>
      <c r="FH78" s="133">
        <f t="shared" si="233"/>
        <v>5741362.0283563826</v>
      </c>
      <c r="FI78" s="133">
        <f t="shared" si="172"/>
        <v>5666111.9075830318</v>
      </c>
      <c r="FJ78" s="133">
        <f t="shared" si="173"/>
        <v>5572800.1511064805</v>
      </c>
      <c r="FK78" s="133">
        <f t="shared" si="174"/>
        <v>5490995.1137491986</v>
      </c>
      <c r="FL78" s="133">
        <f t="shared" si="175"/>
        <v>5410781.9078352954</v>
      </c>
      <c r="FM78" s="133">
        <f t="shared" si="176"/>
        <v>5332116.8958850205</v>
      </c>
      <c r="FN78" s="133">
        <f t="shared" si="177"/>
        <v>5254956.7896581236</v>
      </c>
      <c r="FO78" s="133">
        <f t="shared" si="178"/>
        <v>5179258.6481509525</v>
      </c>
      <c r="FP78" s="133">
        <f t="shared" si="179"/>
        <v>5104979.8756036358</v>
      </c>
      <c r="FQ78" s="133">
        <f t="shared" si="180"/>
        <v>5032078.2195173427</v>
      </c>
      <c r="FR78" s="133">
        <f t="shared" si="181"/>
        <v>4960511.7686815318</v>
      </c>
      <c r="FS78" s="133">
        <f t="shared" si="182"/>
        <v>4840077.1181835514</v>
      </c>
      <c r="FT78" s="133">
        <f t="shared" si="183"/>
        <v>4721720.087963149</v>
      </c>
      <c r="FU78" s="133">
        <f t="shared" si="184"/>
        <v>4605356.9320900906</v>
      </c>
      <c r="FV78" s="133">
        <f t="shared" si="185"/>
        <v>4490899.2024983019</v>
      </c>
      <c r="FW78" s="133">
        <f t="shared" si="186"/>
        <v>4378261.7134191208</v>
      </c>
      <c r="FX78" s="133">
        <f t="shared" si="187"/>
        <v>4267359.969034764</v>
      </c>
      <c r="FY78" s="133">
        <f t="shared" si="188"/>
        <v>4158110.1594949127</v>
      </c>
      <c r="FZ78" s="133">
        <f t="shared" si="189"/>
        <v>4050429.156952844</v>
      </c>
      <c r="GA78" s="133">
        <f t="shared" si="190"/>
        <v>3944234.5116209909</v>
      </c>
      <c r="GB78" s="133">
        <f t="shared" si="191"/>
        <v>3839444.4478458394</v>
      </c>
      <c r="GC78" s="133">
        <f t="shared" si="192"/>
        <v>3740682.1136818854</v>
      </c>
      <c r="GD78" s="133">
        <f t="shared" si="193"/>
        <v>3643772.6405784767</v>
      </c>
      <c r="GE78" s="133">
        <f t="shared" si="194"/>
        <v>3548628.8097711187</v>
      </c>
      <c r="GF78" s="133">
        <f t="shared" si="195"/>
        <v>3455148.2822498353</v>
      </c>
      <c r="GG78" s="133">
        <f t="shared" si="196"/>
        <v>3363237.1479725796</v>
      </c>
      <c r="GH78" s="133">
        <f t="shared" si="197"/>
        <v>3272802.2221493069</v>
      </c>
      <c r="GI78" s="133">
        <f t="shared" si="198"/>
        <v>3183751.0406675939</v>
      </c>
      <c r="GJ78" s="133">
        <f t="shared" si="199"/>
        <v>3095991.855540243</v>
      </c>
      <c r="GK78" s="133">
        <f t="shared" si="200"/>
        <v>3009433.6303747618</v>
      </c>
      <c r="GL78" s="133">
        <f t="shared" si="201"/>
        <v>2923986.0358645953</v>
      </c>
    </row>
    <row r="79" spans="1:194" s="13" customFormat="1" outlineLevel="1">
      <c r="A79" s="374"/>
      <c r="B79" s="6" t="s">
        <v>89</v>
      </c>
      <c r="C79" s="7" t="s">
        <v>197</v>
      </c>
      <c r="D79" s="201">
        <f>'[2]Yearly BTX'!D79</f>
        <v>416037.85495538352</v>
      </c>
      <c r="E79" s="201">
        <f>'[2]Yearly BTX'!E79</f>
        <v>404514.32804864459</v>
      </c>
      <c r="F79" s="201">
        <f>'[2]Yearly BTX'!F79</f>
        <v>393176.07169029751</v>
      </c>
      <c r="G79" s="201">
        <f>'[2]Yearly BTX'!G79</f>
        <v>381873.22709821368</v>
      </c>
      <c r="H79" s="201">
        <f>'[2]Yearly BTX'!H79</f>
        <v>370700.3176892834</v>
      </c>
      <c r="I79" s="201">
        <f>'[2]Yearly BTX'!I79</f>
        <v>359688.28750959726</v>
      </c>
      <c r="J79" s="201">
        <f>'[2]Yearly BTX'!J79</f>
        <v>348866.11790503678</v>
      </c>
      <c r="K79" s="201">
        <f>'[2]Yearly BTX'!K79</f>
        <v>338260.84766582208</v>
      </c>
      <c r="L79" s="201">
        <f>'[2]Yearly BTX'!L79</f>
        <v>327897.59304098308</v>
      </c>
      <c r="M79" s="201">
        <f>'[2]Yearly BTX'!M79</f>
        <v>317799.56762341928</v>
      </c>
      <c r="N79" s="201">
        <f>'[2]Yearly BTX'!N79</f>
        <v>307988.10210620234</v>
      </c>
      <c r="O79" s="201">
        <f>'[2]Yearly BTX'!O79</f>
        <v>280722.89200639882</v>
      </c>
      <c r="P79" s="201">
        <f>'[2]Yearly BTX'!P79</f>
        <v>266362.7012242034</v>
      </c>
      <c r="Q79" s="201">
        <f>'[2]Yearly BTX'!Q79</f>
        <v>252536.53765866085</v>
      </c>
      <c r="R79" s="201">
        <f>'[2]Yearly BTX'!R79</f>
        <v>239258.59391910079</v>
      </c>
      <c r="S79" s="201">
        <f>'[2]Yearly BTX'!S79</f>
        <v>226540.43086215513</v>
      </c>
      <c r="T79" s="201">
        <f>'[2]Yearly BTX'!T79</f>
        <v>214389.84262383342</v>
      </c>
      <c r="U79" s="201">
        <f>'[2]Yearly BTX'!U79</f>
        <v>202810.89759441203</v>
      </c>
      <c r="V79" s="201">
        <f>'[2]Yearly BTX'!V79</f>
        <v>191803.97912426741</v>
      </c>
      <c r="W79" s="201">
        <f>'[2]Yearly BTX'!W79</f>
        <v>181365.82596202</v>
      </c>
      <c r="X79" s="201">
        <f>'[2]Yearly BTX'!X79</f>
        <v>171489.57242635911</v>
      </c>
      <c r="Y79" s="201">
        <f>'[2]Yearly BTX'!Y79</f>
        <v>162598.4396659894</v>
      </c>
      <c r="Z79" s="201">
        <f>'[2]Yearly BTX'!Z79</f>
        <v>154336.25813059945</v>
      </c>
      <c r="AA79" s="201">
        <f>'[2]Yearly BTX'!AA79</f>
        <v>146706.90147790249</v>
      </c>
      <c r="AB79" s="201">
        <f>'[2]Yearly BTX'!AB79</f>
        <v>139704.96358478011</v>
      </c>
      <c r="AC79" s="201">
        <f>'[2]Yearly BTX'!AC79</f>
        <v>133323.48045779683</v>
      </c>
      <c r="AD79" s="201">
        <f>'[2]Yearly BTX'!AD79</f>
        <v>127551.40717204523</v>
      </c>
      <c r="AE79" s="201">
        <f>'[2]Yearly BTX'!AE79</f>
        <v>122373.66341241436</v>
      </c>
      <c r="AF79" s="201">
        <f>'[2]Yearly BTX'!AF79</f>
        <v>117771.17872116357</v>
      </c>
      <c r="AG79" s="201">
        <f>'[2]Yearly BTX'!AG79</f>
        <v>113720.93745322265</v>
      </c>
      <c r="AH79" s="201">
        <f>'[2]Yearly BTX'!AH79</f>
        <v>110196.02344063183</v>
      </c>
      <c r="AI79" s="201"/>
      <c r="AJ79" s="201">
        <f>'[3]Yearly BTX'!D79</f>
        <v>312187.37987787981</v>
      </c>
      <c r="AK79" s="201">
        <f>'[3]Yearly BTX'!E79</f>
        <v>309729.44684348634</v>
      </c>
      <c r="AL79" s="201">
        <f>'[3]Yearly BTX'!F79</f>
        <v>307242.10021028703</v>
      </c>
      <c r="AM79" s="201">
        <f>'[3]Yearly BTX'!G79</f>
        <v>304724.16445129394</v>
      </c>
      <c r="AN79" s="201">
        <f>'[3]Yearly BTX'!H79</f>
        <v>302179.03615203768</v>
      </c>
      <c r="AO79" s="201">
        <f>'[3]Yearly BTX'!I79</f>
        <v>299608.91707168473</v>
      </c>
      <c r="AP79" s="201">
        <f>'[3]Yearly BTX'!J79</f>
        <v>297015.96753081447</v>
      </c>
      <c r="AQ79" s="201">
        <f>'[3]Yearly BTX'!K79</f>
        <v>294402.30641141813</v>
      </c>
      <c r="AR79" s="201">
        <f>'[3]Yearly BTX'!L79</f>
        <v>291770.01115690009</v>
      </c>
      <c r="AS79" s="201">
        <f>'[3]Yearly BTX'!M79</f>
        <v>289121.11777207709</v>
      </c>
      <c r="AT79" s="201">
        <f>'[3]Yearly BTX'!N79</f>
        <v>286457.62082317827</v>
      </c>
      <c r="AU79" s="201">
        <f>'[3]Yearly BTX'!O79</f>
        <v>277166.30590517633</v>
      </c>
      <c r="AV79" s="201">
        <f>'[3]Yearly BTX'!P79</f>
        <v>270768.07310535182</v>
      </c>
      <c r="AW79" s="201">
        <f>'[3]Yearly BTX'!Q79</f>
        <v>264371.903242614</v>
      </c>
      <c r="AX79" s="201">
        <f>'[3]Yearly BTX'!R79</f>
        <v>257983.68359421383</v>
      </c>
      <c r="AY79" s="201">
        <f>'[3]Yearly BTX'!S79</f>
        <v>251609.68389344611</v>
      </c>
      <c r="AZ79" s="201">
        <f>'[3]Yearly BTX'!T79</f>
        <v>245256.00246418975</v>
      </c>
      <c r="BA79" s="201">
        <f>'[3]Yearly BTX'!U79</f>
        <v>238928.56627141291</v>
      </c>
      <c r="BB79" s="201">
        <f>'[3]Yearly BTX'!V79</f>
        <v>232633.13097268061</v>
      </c>
      <c r="BC79" s="201">
        <f>'[3]Yearly BTX'!W79</f>
        <v>226375.28097066487</v>
      </c>
      <c r="BD79" s="201">
        <f>'[3]Yearly BTX'!X79</f>
        <v>220160.42946665862</v>
      </c>
      <c r="BE79" s="201">
        <f>'[3]Yearly BTX'!Y79</f>
        <v>214174.25013325643</v>
      </c>
      <c r="BF79" s="201">
        <f>'[3]Yearly BTX'!Z79</f>
        <v>208248.83616605261</v>
      </c>
      <c r="BG79" s="201">
        <f>'[3]Yearly BTX'!AA79</f>
        <v>202395.8958991672</v>
      </c>
      <c r="BH79" s="201">
        <f>'[3]Yearly BTX'!AB79</f>
        <v>196622.60010924263</v>
      </c>
      <c r="BI79" s="201">
        <f>'[3]Yearly BTX'!AC79</f>
        <v>190937.83080852285</v>
      </c>
      <c r="BJ79" s="201">
        <f>'[3]Yearly BTX'!AD79</f>
        <v>185350.16093972241</v>
      </c>
      <c r="BK79" s="201">
        <f>'[3]Yearly BTX'!AE79</f>
        <v>179867.85472474335</v>
      </c>
      <c r="BL79" s="201">
        <f>'[3]Yearly BTX'!AF79</f>
        <v>174498.8680259776</v>
      </c>
      <c r="BM79" s="201">
        <f>'[3]Yearly BTX'!AG79</f>
        <v>169250.84872019343</v>
      </c>
      <c r="BN79" s="201">
        <f>'[3]Yearly BTX'!AH79</f>
        <v>164131.13708500809</v>
      </c>
      <c r="BP79" s="201">
        <f t="shared" si="202"/>
        <v>728225.23483326333</v>
      </c>
      <c r="BQ79" s="201">
        <f t="shared" si="203"/>
        <v>714243.77489213087</v>
      </c>
      <c r="BR79" s="201">
        <f t="shared" si="204"/>
        <v>700418.1719005846</v>
      </c>
      <c r="BS79" s="201">
        <f t="shared" si="205"/>
        <v>686597.39154950762</v>
      </c>
      <c r="BT79" s="201">
        <f t="shared" si="206"/>
        <v>672879.35384132108</v>
      </c>
      <c r="BU79" s="201">
        <f t="shared" si="207"/>
        <v>659297.20458128199</v>
      </c>
      <c r="BV79" s="201">
        <f t="shared" si="208"/>
        <v>645882.08543585124</v>
      </c>
      <c r="BW79" s="201">
        <f t="shared" si="209"/>
        <v>632663.15407724027</v>
      </c>
      <c r="BX79" s="201">
        <f t="shared" si="210"/>
        <v>619667.60419788316</v>
      </c>
      <c r="BY79" s="201">
        <f t="shared" si="211"/>
        <v>606920.68539549643</v>
      </c>
      <c r="BZ79" s="201">
        <f t="shared" si="212"/>
        <v>594445.7229293806</v>
      </c>
      <c r="CA79" s="201">
        <f t="shared" si="213"/>
        <v>557889.1979115752</v>
      </c>
      <c r="CB79" s="201">
        <f t="shared" si="214"/>
        <v>537130.77432955522</v>
      </c>
      <c r="CC79" s="201">
        <f t="shared" si="215"/>
        <v>516908.44090127485</v>
      </c>
      <c r="CD79" s="201">
        <f t="shared" si="216"/>
        <v>497242.27751331462</v>
      </c>
      <c r="CE79" s="201">
        <f t="shared" si="217"/>
        <v>478150.11475560127</v>
      </c>
      <c r="CF79" s="201">
        <f t="shared" si="218"/>
        <v>459645.84508802317</v>
      </c>
      <c r="CG79" s="201">
        <f t="shared" si="219"/>
        <v>441739.46386582498</v>
      </c>
      <c r="CH79" s="201">
        <f t="shared" si="220"/>
        <v>424437.11009694799</v>
      </c>
      <c r="CI79" s="201">
        <f t="shared" si="221"/>
        <v>407741.1069326849</v>
      </c>
      <c r="CJ79" s="201">
        <f t="shared" si="222"/>
        <v>391650.00189301773</v>
      </c>
      <c r="CK79" s="201">
        <f t="shared" si="223"/>
        <v>376772.6897992458</v>
      </c>
      <c r="CL79" s="201">
        <f t="shared" si="224"/>
        <v>362585.09429665207</v>
      </c>
      <c r="CM79" s="201">
        <f t="shared" si="225"/>
        <v>349102.79737706971</v>
      </c>
      <c r="CN79" s="201">
        <f t="shared" si="226"/>
        <v>336327.56369402271</v>
      </c>
      <c r="CO79" s="201">
        <f t="shared" si="227"/>
        <v>324261.31126631971</v>
      </c>
      <c r="CP79" s="201">
        <f t="shared" si="228"/>
        <v>312901.56811176764</v>
      </c>
      <c r="CQ79" s="201">
        <f t="shared" si="229"/>
        <v>302241.51813715772</v>
      </c>
      <c r="CR79" s="201">
        <f t="shared" si="230"/>
        <v>292270.04674714117</v>
      </c>
      <c r="CS79" s="201">
        <f t="shared" si="231"/>
        <v>282971.78617341607</v>
      </c>
      <c r="CT79" s="201">
        <f t="shared" si="232"/>
        <v>274327.16052563989</v>
      </c>
      <c r="CU79" s="201"/>
      <c r="CV79" s="201">
        <f>'[2]Yearly BTX'!AJ79</f>
        <v>416037.85495538352</v>
      </c>
      <c r="CW79" s="201">
        <f>'[2]Yearly BTX'!AK79</f>
        <v>405828.70524934522</v>
      </c>
      <c r="CX79" s="201">
        <f>'[2]Yearly BTX'!AL79</f>
        <v>395792.2517959025</v>
      </c>
      <c r="CY79" s="201">
        <f>'[2]Yearly BTX'!AM79</f>
        <v>385778.70926449553</v>
      </c>
      <c r="CZ79" s="201">
        <f>'[2]Yearly BTX'!AN79</f>
        <v>375882.67436125135</v>
      </c>
      <c r="DA79" s="201">
        <f>'[2]Yearly BTX'!AO79</f>
        <v>366135.1642562066</v>
      </c>
      <c r="DB79" s="201">
        <f>'[2]Yearly BTX'!AP79</f>
        <v>356565.23325099982</v>
      </c>
      <c r="DC79" s="201">
        <f>'[2]Yearly BTX'!AQ79</f>
        <v>347199.99292057904</v>
      </c>
      <c r="DD79" s="201">
        <f>'[2]Yearly BTX'!AR79</f>
        <v>338064.63212489325</v>
      </c>
      <c r="DE79" s="201">
        <f>'[2]Yearly BTX'!AS79</f>
        <v>329182.43689122726</v>
      </c>
      <c r="DF79" s="201">
        <f>'[2]Yearly BTX'!AT79</f>
        <v>320574.81016783928</v>
      </c>
      <c r="DG79" s="201">
        <f>'[2]Yearly BTX'!AU79</f>
        <v>296451.47361470928</v>
      </c>
      <c r="DH79" s="201">
        <f>'[2]Yearly BTX'!AV79</f>
        <v>284359.61187226005</v>
      </c>
      <c r="DI79" s="201">
        <f>'[2]Yearly BTX'!AW79</f>
        <v>272769.98404963105</v>
      </c>
      <c r="DJ79" s="201">
        <f>'[2]Yearly BTX'!AX79</f>
        <v>261697.1117460643</v>
      </c>
      <c r="DK79" s="201">
        <f>'[2]Yearly BTX'!AY79</f>
        <v>251152.8817937382</v>
      </c>
      <c r="DL79" s="201">
        <f>'[2]Yearly BTX'!AZ79</f>
        <v>241145.41131569713</v>
      </c>
      <c r="DM79" s="201">
        <f>'[2]Yearly BTX'!BA79</f>
        <v>231679.08872638116</v>
      </c>
      <c r="DN79" s="201">
        <f>'[2]Yearly BTX'!BB79</f>
        <v>222754.61446288752</v>
      </c>
      <c r="DO79" s="201">
        <f>'[2]Yearly BTX'!BC79</f>
        <v>214369.04144833583</v>
      </c>
      <c r="DP79" s="201">
        <f>'[2]Yearly BTX'!BD79</f>
        <v>206515.81528870505</v>
      </c>
      <c r="DQ79" s="201">
        <f>'[2]Yearly BTX'!BE79</f>
        <v>198963.86333324644</v>
      </c>
      <c r="DR79" s="201">
        <f>'[2]Yearly BTX'!BF79</f>
        <v>192020.88615335949</v>
      </c>
      <c r="DS79" s="201">
        <f>'[2]Yearly BTX'!BG79</f>
        <v>185690.96815164539</v>
      </c>
      <c r="DT79" s="201">
        <f>'[2]Yearly BTX'!BH79</f>
        <v>179968.91200066271</v>
      </c>
      <c r="DU79" s="201">
        <f>'[2]Yearly BTX'!BI79</f>
        <v>174847.96057025148</v>
      </c>
      <c r="DV79" s="201">
        <f>'[2]Yearly BTX'!BJ79</f>
        <v>170317.27388305261</v>
      </c>
      <c r="DW79" s="201">
        <f>'[2]Yearly BTX'!BK79</f>
        <v>166361.97467230915</v>
      </c>
      <c r="DX79" s="201">
        <f>'[2]Yearly BTX'!BL79</f>
        <v>162963.19364583903</v>
      </c>
      <c r="DY79" s="201">
        <f>'[2]Yearly BTX'!BM79</f>
        <v>160098.11445759743</v>
      </c>
      <c r="DZ79" s="201">
        <f>'[2]Yearly BTX'!BN79</f>
        <v>157740.01838824456</v>
      </c>
      <c r="EB79" s="201">
        <f>'[3]Yearly BTX'!AJ79</f>
        <v>312187.37987787981</v>
      </c>
      <c r="EC79" s="201">
        <f>'[3]Yearly BTX'!AK79</f>
        <v>310292.89853335114</v>
      </c>
      <c r="ED79" s="201">
        <f>'[3]Yearly BTX'!AL79</f>
        <v>308369.44749068021</v>
      </c>
      <c r="EE79" s="201">
        <f>'[3]Yearly BTX'!AM79</f>
        <v>306415.8512228792</v>
      </c>
      <c r="EF79" s="201">
        <f>'[3]Yearly BTX'!AN79</f>
        <v>304435.50631547871</v>
      </c>
      <c r="EG79" s="201">
        <f>'[3]Yearly BTX'!AO79</f>
        <v>302430.61452764529</v>
      </c>
      <c r="EH79" s="201">
        <f>'[3]Yearly BTX'!AP79</f>
        <v>300403.33617995807</v>
      </c>
      <c r="EI79" s="201">
        <f>'[3]Yearly BTX'!AQ79</f>
        <v>298355.79015440861</v>
      </c>
      <c r="EJ79" s="201">
        <f>'[3]Yearly BTX'!AR79</f>
        <v>296290.05389440118</v>
      </c>
      <c r="EK79" s="201">
        <f>'[3]Yearly BTX'!AS79</f>
        <v>294208.16340475244</v>
      </c>
      <c r="EL79" s="201">
        <f>'[3]Yearly BTX'!AT79</f>
        <v>292112.11325169151</v>
      </c>
      <c r="EM79" s="201">
        <f>'[3]Yearly BTX'!AU79</f>
        <v>284236.58832220343</v>
      </c>
      <c r="EN79" s="201">
        <f>'[3]Yearly BTX'!AV79</f>
        <v>279248.18124241225</v>
      </c>
      <c r="EO79" s="201">
        <f>'[3]Yearly BTX'!AW79</f>
        <v>274261.83709970763</v>
      </c>
      <c r="EP79" s="201">
        <f>'[3]Yearly BTX'!AX79</f>
        <v>269283.44317134086</v>
      </c>
      <c r="EQ79" s="201">
        <f>'[3]Yearly BTX'!AY79</f>
        <v>264319.26919060637</v>
      </c>
      <c r="ER79" s="201">
        <f>'[3]Yearly BTX'!AZ79</f>
        <v>259375.41348138344</v>
      </c>
      <c r="ES79" s="201">
        <f>'[3]Yearly BTX'!BA79</f>
        <v>254457.80300863986</v>
      </c>
      <c r="ET79" s="201">
        <f>'[3]Yearly BTX'!BB79</f>
        <v>249572.19342994087</v>
      </c>
      <c r="EU79" s="201">
        <f>'[3]Yearly BTX'!BC79</f>
        <v>244724.16914795848</v>
      </c>
      <c r="EV79" s="201">
        <f>'[3]Yearly BTX'!BD79</f>
        <v>239919.14336398544</v>
      </c>
      <c r="EW79" s="201">
        <f>'[3]Yearly BTX'!BE79</f>
        <v>235220.69951009395</v>
      </c>
      <c r="EX79" s="201">
        <f>'[3]Yearly BTX'!BF79</f>
        <v>230583.02102240076</v>
      </c>
      <c r="EY79" s="201">
        <f>'[3]Yearly BTX'!BG79</f>
        <v>226017.81623502611</v>
      </c>
      <c r="EZ79" s="201">
        <f>'[3]Yearly BTX'!BH79</f>
        <v>221532.25592461214</v>
      </c>
      <c r="FA79" s="201">
        <f>'[3]Yearly BTX'!BI79</f>
        <v>217135.22210340304</v>
      </c>
      <c r="FB79" s="201">
        <f>'[3]Yearly BTX'!BJ79</f>
        <v>212835.28771411331</v>
      </c>
      <c r="FC79" s="201">
        <f>'[3]Yearly BTX'!BK79</f>
        <v>208640.71697864495</v>
      </c>
      <c r="FD79" s="201">
        <f>'[3]Yearly BTX'!BL79</f>
        <v>204559.4657593898</v>
      </c>
      <c r="FE79" s="201">
        <f>'[3]Yearly BTX'!BM79</f>
        <v>200599.18193311631</v>
      </c>
      <c r="FF79" s="201">
        <f>'[3]Yearly BTX'!BN79</f>
        <v>196767.20577744162</v>
      </c>
      <c r="FG79" s="201"/>
      <c r="FH79" s="201">
        <f t="shared" si="233"/>
        <v>728225.23483326333</v>
      </c>
      <c r="FI79" s="201">
        <f t="shared" si="172"/>
        <v>716121.60378269642</v>
      </c>
      <c r="FJ79" s="201">
        <f t="shared" si="173"/>
        <v>704161.69928658265</v>
      </c>
      <c r="FK79" s="201">
        <f t="shared" si="174"/>
        <v>692194.56048737466</v>
      </c>
      <c r="FL79" s="201">
        <f t="shared" si="175"/>
        <v>680318.18067673012</v>
      </c>
      <c r="FM79" s="201">
        <f t="shared" si="176"/>
        <v>668565.77878385189</v>
      </c>
      <c r="FN79" s="201">
        <f t="shared" si="177"/>
        <v>656968.5694309579</v>
      </c>
      <c r="FO79" s="201">
        <f t="shared" si="178"/>
        <v>645555.78307498759</v>
      </c>
      <c r="FP79" s="201">
        <f t="shared" si="179"/>
        <v>634354.68601929443</v>
      </c>
      <c r="FQ79" s="201">
        <f t="shared" si="180"/>
        <v>623390.60029597976</v>
      </c>
      <c r="FR79" s="201">
        <f t="shared" si="181"/>
        <v>612686.92341953074</v>
      </c>
      <c r="FS79" s="201">
        <f t="shared" si="182"/>
        <v>580688.06193691271</v>
      </c>
      <c r="FT79" s="201">
        <f t="shared" si="183"/>
        <v>563607.7931146723</v>
      </c>
      <c r="FU79" s="201">
        <f t="shared" si="184"/>
        <v>547031.82114933874</v>
      </c>
      <c r="FV79" s="201">
        <f t="shared" si="185"/>
        <v>530980.55491740513</v>
      </c>
      <c r="FW79" s="201">
        <f t="shared" si="186"/>
        <v>515472.15098434454</v>
      </c>
      <c r="FX79" s="201">
        <f t="shared" si="187"/>
        <v>500520.8247970806</v>
      </c>
      <c r="FY79" s="201">
        <f t="shared" si="188"/>
        <v>486136.89173502102</v>
      </c>
      <c r="FZ79" s="201">
        <f t="shared" si="189"/>
        <v>472326.80789282836</v>
      </c>
      <c r="GA79" s="201">
        <f t="shared" si="190"/>
        <v>459093.21059629432</v>
      </c>
      <c r="GB79" s="201">
        <f t="shared" si="191"/>
        <v>446434.95865269052</v>
      </c>
      <c r="GC79" s="201">
        <f t="shared" si="192"/>
        <v>434184.56284334039</v>
      </c>
      <c r="GD79" s="201">
        <f t="shared" si="193"/>
        <v>422603.90717576025</v>
      </c>
      <c r="GE79" s="201">
        <f t="shared" si="194"/>
        <v>411708.7843866715</v>
      </c>
      <c r="GF79" s="201">
        <f t="shared" si="195"/>
        <v>401501.16792527481</v>
      </c>
      <c r="GG79" s="201">
        <f t="shared" si="196"/>
        <v>391983.18267365452</v>
      </c>
      <c r="GH79" s="201">
        <f t="shared" si="197"/>
        <v>383152.56159716588</v>
      </c>
      <c r="GI79" s="201">
        <f t="shared" si="198"/>
        <v>375002.69165095408</v>
      </c>
      <c r="GJ79" s="201">
        <f t="shared" si="199"/>
        <v>367522.6594052288</v>
      </c>
      <c r="GK79" s="201">
        <f t="shared" si="200"/>
        <v>360697.29639071377</v>
      </c>
      <c r="GL79" s="201">
        <f t="shared" si="201"/>
        <v>354507.22416568617</v>
      </c>
    </row>
    <row r="80" spans="1:194" outlineLevel="1">
      <c r="A80" s="375"/>
      <c r="B80" s="1" t="s">
        <v>101</v>
      </c>
      <c r="C80" s="5" t="s">
        <v>197</v>
      </c>
      <c r="D80" s="141">
        <f>'[2]Yearly BTX'!D80</f>
        <v>127406.95685615994</v>
      </c>
      <c r="E80" s="141">
        <f>'[2]Yearly BTX'!E80</f>
        <v>124624.2135210491</v>
      </c>
      <c r="F80" s="141">
        <f>'[2]Yearly BTX'!F80</f>
        <v>122025.37692248428</v>
      </c>
      <c r="G80" s="141">
        <f>'[2]Yearly BTX'!G80</f>
        <v>119501.60622992844</v>
      </c>
      <c r="H80" s="141">
        <f>'[2]Yearly BTX'!H80</f>
        <v>117085.15942620947</v>
      </c>
      <c r="I80" s="141">
        <f>'[2]Yearly BTX'!I80</f>
        <v>114773.02119193329</v>
      </c>
      <c r="J80" s="141">
        <f>'[2]Yearly BTX'!J80</f>
        <v>112562.1774741207</v>
      </c>
      <c r="K80" s="141">
        <f>'[2]Yearly BTX'!K80</f>
        <v>110449.61560622494</v>
      </c>
      <c r="L80" s="141">
        <f>'[2]Yearly BTX'!L80</f>
        <v>108432.32442708548</v>
      </c>
      <c r="M80" s="141">
        <f>'[2]Yearly BTX'!M80</f>
        <v>106507.29439882492</v>
      </c>
      <c r="N80" s="141">
        <f>'[2]Yearly BTX'!N80</f>
        <v>104671.51772369373</v>
      </c>
      <c r="O80" s="141">
        <f>'[2]Yearly BTX'!O80</f>
        <v>100537.76898459041</v>
      </c>
      <c r="P80" s="141">
        <f>'[2]Yearly BTX'!P80</f>
        <v>97746.200577955809</v>
      </c>
      <c r="Q80" s="141">
        <f>'[2]Yearly BTX'!Q80</f>
        <v>95087.270048110047</v>
      </c>
      <c r="R80" s="141">
        <f>'[2]Yearly BTX'!R80</f>
        <v>92553.976066392381</v>
      </c>
      <c r="S80" s="141">
        <f>'[2]Yearly BTX'!S80</f>
        <v>90139.642109567212</v>
      </c>
      <c r="T80" s="141">
        <f>'[2]Yearly BTX'!T80</f>
        <v>87837.595229172701</v>
      </c>
      <c r="U80" s="141">
        <f>'[2]Yearly BTX'!U80</f>
        <v>85641.166288860637</v>
      </c>
      <c r="V80" s="141">
        <f>'[2]Yearly BTX'!V80</f>
        <v>83543.690199332341</v>
      </c>
      <c r="W80" s="141">
        <f>'[2]Yearly BTX'!W80</f>
        <v>81538.50615088726</v>
      </c>
      <c r="X80" s="141">
        <f>'[2]Yearly BTX'!X80</f>
        <v>79618.957843600525</v>
      </c>
      <c r="Y80" s="141">
        <f>'[2]Yearly BTX'!Y80</f>
        <v>77867.802363414652</v>
      </c>
      <c r="Z80" s="141">
        <f>'[2]Yearly BTX'!Z80</f>
        <v>76237.219468445881</v>
      </c>
      <c r="AA80" s="141">
        <f>'[2]Yearly BTX'!AA80</f>
        <v>74720.655112065084</v>
      </c>
      <c r="AB80" s="141">
        <f>'[2]Yearly BTX'!AB80</f>
        <v>73309.609748545889</v>
      </c>
      <c r="AC80" s="141">
        <f>'[2]Yearly BTX'!AC80</f>
        <v>71996.536834306389</v>
      </c>
      <c r="AD80" s="141">
        <f>'[2]Yearly BTX'!AD80</f>
        <v>70773.89161805762</v>
      </c>
      <c r="AE80" s="141">
        <f>'[2]Yearly BTX'!AE80</f>
        <v>69634.131249483267</v>
      </c>
      <c r="AF80" s="141">
        <f>'[2]Yearly BTX'!AF80</f>
        <v>68569.714883205073</v>
      </c>
      <c r="AG80" s="141">
        <f>'[2]Yearly BTX'!AG80</f>
        <v>67573.103778101286</v>
      </c>
      <c r="AH80" s="141">
        <f>'[2]Yearly BTX'!AH80</f>
        <v>66636.761392044878</v>
      </c>
      <c r="AI80" s="141"/>
      <c r="AJ80" s="141">
        <f>'[3]Yearly BTX'!D80</f>
        <v>16766.545936057693</v>
      </c>
      <c r="AK80" s="141">
        <f>'[3]Yearly BTX'!E80</f>
        <v>16471.608226305183</v>
      </c>
      <c r="AL80" s="141">
        <f>'[3]Yearly BTX'!F80</f>
        <v>16195.925879977292</v>
      </c>
      <c r="AM80" s="141">
        <f>'[3]Yearly BTX'!G80</f>
        <v>15917.579944128307</v>
      </c>
      <c r="AN80" s="141">
        <f>'[3]Yearly BTX'!H80</f>
        <v>15643.911655726488</v>
      </c>
      <c r="AO80" s="141">
        <f>'[3]Yearly BTX'!I80</f>
        <v>15374.946872145638</v>
      </c>
      <c r="AP80" s="141">
        <f>'[3]Yearly BTX'!J80</f>
        <v>15110.711185066752</v>
      </c>
      <c r="AQ80" s="141">
        <f>'[3]Yearly BTX'!K80</f>
        <v>14851.229920478081</v>
      </c>
      <c r="AR80" s="141">
        <f>'[3]Yearly BTX'!L80</f>
        <v>14596.528138675072</v>
      </c>
      <c r="AS80" s="141">
        <f>'[3]Yearly BTX'!M80</f>
        <v>14346.630634260393</v>
      </c>
      <c r="AT80" s="141">
        <f>'[3]Yearly BTX'!N80</f>
        <v>14101.561936143944</v>
      </c>
      <c r="AU80" s="141">
        <f>'[3]Yearly BTX'!O80</f>
        <v>13129.92474943768</v>
      </c>
      <c r="AV80" s="141">
        <f>'[3]Yearly BTX'!P80</f>
        <v>12570.946999488377</v>
      </c>
      <c r="AW80" s="141">
        <f>'[3]Yearly BTX'!Q80</f>
        <v>12031.24824728621</v>
      </c>
      <c r="AX80" s="141">
        <f>'[3]Yearly BTX'!R80</f>
        <v>11510.632489628595</v>
      </c>
      <c r="AY80" s="141">
        <f>'[3]Yearly BTX'!S80</f>
        <v>11009.073094943418</v>
      </c>
      <c r="AZ80" s="141">
        <f>'[3]Yearly BTX'!T80</f>
        <v>10526.538579375545</v>
      </c>
      <c r="BA80" s="141">
        <f>'[3]Yearly BTX'!U80</f>
        <v>10062.992543762528</v>
      </c>
      <c r="BB80" s="141">
        <f>'[3]Yearly BTX'!V80</f>
        <v>9618.3936096999587</v>
      </c>
      <c r="BC80" s="141">
        <f>'[3]Yearly BTX'!W80</f>
        <v>9192.6953546965487</v>
      </c>
      <c r="BD80" s="141">
        <f>'[3]Yearly BTX'!X80</f>
        <v>8785.8462464188324</v>
      </c>
      <c r="BE80" s="141">
        <f>'[3]Yearly BTX'!Y80</f>
        <v>8239.3475902650353</v>
      </c>
      <c r="BF80" s="141">
        <f>'[3]Yearly BTX'!Z80</f>
        <v>7726.8017796821832</v>
      </c>
      <c r="BG80" s="141">
        <f>'[3]Yearly BTX'!AA80</f>
        <v>7249.212466459604</v>
      </c>
      <c r="BH80" s="141">
        <f>'[3]Yearly BTX'!AB80</f>
        <v>6805.470431550164</v>
      </c>
      <c r="BI80" s="141">
        <f>'[3]Yearly BTX'!AC80</f>
        <v>6395.4193629235842</v>
      </c>
      <c r="BJ80" s="141">
        <f>'[3]Yearly BTX'!AD80</f>
        <v>6018.8867741303729</v>
      </c>
      <c r="BK80" s="141">
        <f>'[3]Yearly BTX'!AE80</f>
        <v>5675.6834721687374</v>
      </c>
      <c r="BL80" s="141">
        <f>'[3]Yearly BTX'!AF80</f>
        <v>5365.6030139279974</v>
      </c>
      <c r="BM80" s="141">
        <f>'[3]Yearly BTX'!AG80</f>
        <v>5088.4211512085112</v>
      </c>
      <c r="BN80" s="141">
        <f>'[3]Yearly BTX'!AH80</f>
        <v>4843.8952643181356</v>
      </c>
      <c r="BP80" s="141">
        <f t="shared" si="202"/>
        <v>144173.50279221765</v>
      </c>
      <c r="BQ80" s="141">
        <f t="shared" si="203"/>
        <v>141095.82174735429</v>
      </c>
      <c r="BR80" s="141">
        <f t="shared" si="204"/>
        <v>138221.30280246158</v>
      </c>
      <c r="BS80" s="141">
        <f t="shared" si="205"/>
        <v>135419.18617405675</v>
      </c>
      <c r="BT80" s="141">
        <f t="shared" si="206"/>
        <v>132729.07108193595</v>
      </c>
      <c r="BU80" s="141">
        <f t="shared" si="207"/>
        <v>130147.96806407893</v>
      </c>
      <c r="BV80" s="141">
        <f t="shared" si="208"/>
        <v>127672.88865918746</v>
      </c>
      <c r="BW80" s="141">
        <f t="shared" si="209"/>
        <v>125300.84552670302</v>
      </c>
      <c r="BX80" s="141">
        <f t="shared" si="210"/>
        <v>123028.85256576055</v>
      </c>
      <c r="BY80" s="141">
        <f t="shared" si="211"/>
        <v>120853.92503308531</v>
      </c>
      <c r="BZ80" s="141">
        <f t="shared" si="212"/>
        <v>118773.07965983768</v>
      </c>
      <c r="CA80" s="141">
        <f t="shared" si="213"/>
        <v>113667.69373402809</v>
      </c>
      <c r="CB80" s="141">
        <f t="shared" si="214"/>
        <v>110317.14757744418</v>
      </c>
      <c r="CC80" s="141">
        <f t="shared" si="215"/>
        <v>107118.51829539626</v>
      </c>
      <c r="CD80" s="141">
        <f t="shared" si="216"/>
        <v>104064.60855602098</v>
      </c>
      <c r="CE80" s="141">
        <f t="shared" si="217"/>
        <v>101148.71520451063</v>
      </c>
      <c r="CF80" s="141">
        <f t="shared" si="218"/>
        <v>98364.133808548242</v>
      </c>
      <c r="CG80" s="141">
        <f t="shared" si="219"/>
        <v>95704.158832623158</v>
      </c>
      <c r="CH80" s="141">
        <f t="shared" si="220"/>
        <v>93162.083809032294</v>
      </c>
      <c r="CI80" s="141">
        <f t="shared" si="221"/>
        <v>90731.201505583813</v>
      </c>
      <c r="CJ80" s="141">
        <f t="shared" si="222"/>
        <v>88404.804090019359</v>
      </c>
      <c r="CK80" s="141">
        <f t="shared" si="223"/>
        <v>86107.149953679691</v>
      </c>
      <c r="CL80" s="141">
        <f t="shared" si="224"/>
        <v>83964.021248128061</v>
      </c>
      <c r="CM80" s="141">
        <f t="shared" si="225"/>
        <v>81969.867578524689</v>
      </c>
      <c r="CN80" s="141">
        <f t="shared" si="226"/>
        <v>80115.080180096047</v>
      </c>
      <c r="CO80" s="141">
        <f t="shared" si="227"/>
        <v>78391.956197229971</v>
      </c>
      <c r="CP80" s="141">
        <f t="shared" si="228"/>
        <v>76792.778392187989</v>
      </c>
      <c r="CQ80" s="141">
        <f t="shared" si="229"/>
        <v>75309.814721652001</v>
      </c>
      <c r="CR80" s="141">
        <f t="shared" si="230"/>
        <v>73935.317897133064</v>
      </c>
      <c r="CS80" s="141">
        <f t="shared" si="231"/>
        <v>72661.524929309802</v>
      </c>
      <c r="CT80" s="141">
        <f t="shared" si="232"/>
        <v>71480.656656363019</v>
      </c>
      <c r="CU80" s="141"/>
      <c r="CV80" s="141">
        <f>'[2]Yearly BTX'!AJ80</f>
        <v>127406.95685615994</v>
      </c>
      <c r="CW80" s="141">
        <f>'[2]Yearly BTX'!AK80</f>
        <v>124945.20015985666</v>
      </c>
      <c r="CX80" s="141">
        <f>'[2]Yearly BTX'!AL80</f>
        <v>122663.48189183661</v>
      </c>
      <c r="CY80" s="141">
        <f>'[2]Yearly BTX'!AM80</f>
        <v>120452.99553775322</v>
      </c>
      <c r="CZ80" s="141">
        <f>'[2]Yearly BTX'!AN80</f>
        <v>118346.03313274059</v>
      </c>
      <c r="DA80" s="141">
        <f>'[2]Yearly BTX'!AO80</f>
        <v>116339.6131476623</v>
      </c>
      <c r="DB80" s="141">
        <f>'[2]Yearly BTX'!AP80</f>
        <v>114430.75505957262</v>
      </c>
      <c r="DC80" s="141">
        <f>'[2]Yearly BTX'!AQ80</f>
        <v>112616.47947354685</v>
      </c>
      <c r="DD80" s="141">
        <f>'[2]Yearly BTX'!AR80</f>
        <v>110893.80824343621</v>
      </c>
      <c r="DE80" s="141">
        <f>'[2]Yearly BTX'!AS80</f>
        <v>109259.76459155473</v>
      </c>
      <c r="DF80" s="141">
        <f>'[2]Yearly BTX'!AT80</f>
        <v>107711.37322730241</v>
      </c>
      <c r="DG80" s="141">
        <f>'[2]Yearly BTX'!AU80</f>
        <v>103681.76053424984</v>
      </c>
      <c r="DH80" s="141">
        <f>'[2]Yearly BTX'!AV80</f>
        <v>101381.49242247263</v>
      </c>
      <c r="DI80" s="141">
        <f>'[2]Yearly BTX'!AW80</f>
        <v>99206.988346489845</v>
      </c>
      <c r="DJ80" s="141">
        <f>'[2]Yearly BTX'!AX80</f>
        <v>97151.318065449494</v>
      </c>
      <c r="DK80" s="141">
        <f>'[2]Yearly BTX'!AY80</f>
        <v>95207.875492770167</v>
      </c>
      <c r="DL80" s="141">
        <f>'[2]Yearly BTX'!AZ80</f>
        <v>93370.057471073378</v>
      </c>
      <c r="DM80" s="141">
        <f>'[2]Yearly BTX'!BA80</f>
        <v>91631.264015061301</v>
      </c>
      <c r="DN80" s="141">
        <f>'[2]Yearly BTX'!BB80</f>
        <v>89984.898551944876</v>
      </c>
      <c r="DO80" s="141">
        <f>'[2]Yearly BTX'!BC80</f>
        <v>88424.368159439531</v>
      </c>
      <c r="DP80" s="141">
        <f>'[2]Yearly BTX'!BD80</f>
        <v>86943.083801344881</v>
      </c>
      <c r="DQ80" s="141">
        <f>'[2]Yearly BTX'!BE80</f>
        <v>85487.425171536626</v>
      </c>
      <c r="DR80" s="141">
        <f>'[2]Yearly BTX'!BF80</f>
        <v>84147.95018479877</v>
      </c>
      <c r="DS80" s="141">
        <f>'[2]Yearly BTX'!BG80</f>
        <v>82918.151036816242</v>
      </c>
      <c r="DT80" s="141">
        <f>'[2]Yearly BTX'!BH80</f>
        <v>81789.573996739025</v>
      </c>
      <c r="DU80" s="141">
        <f>'[2]Yearly BTX'!BI80</f>
        <v>80754.717912109132</v>
      </c>
      <c r="DV80" s="141">
        <f>'[2]Yearly BTX'!BJ80</f>
        <v>79806.083002663669</v>
      </c>
      <c r="DW80" s="141">
        <f>'[2]Yearly BTX'!BK80</f>
        <v>78936.170972639156</v>
      </c>
      <c r="DX80" s="141">
        <f>'[2]Yearly BTX'!BL80</f>
        <v>78137.485118331431</v>
      </c>
      <c r="DY80" s="141">
        <f>'[2]Yearly BTX'!BM80</f>
        <v>77402.530430979008</v>
      </c>
      <c r="DZ80" s="141">
        <f>'[2]Yearly BTX'!BN80</f>
        <v>76723.813695036792</v>
      </c>
      <c r="EB80" s="141">
        <f>'[3]Yearly BTX'!AJ80</f>
        <v>16766.545936057693</v>
      </c>
      <c r="EC80" s="141">
        <f>'[3]Yearly BTX'!AK80</f>
        <v>16508.515043520863</v>
      </c>
      <c r="ED80" s="141">
        <f>'[3]Yearly BTX'!AL80</f>
        <v>16269.79979591464</v>
      </c>
      <c r="EE80" s="141">
        <f>'[3]Yearly BTX'!AM80</f>
        <v>16028.48124029332</v>
      </c>
      <c r="EF80" s="141">
        <f>'[3]Yearly BTX'!AN80</f>
        <v>15791.90061362515</v>
      </c>
      <c r="EG80" s="141">
        <f>'[3]Yearly BTX'!AO80</f>
        <v>15560.083773283939</v>
      </c>
      <c r="EH80" s="141">
        <f>'[3]Yearly BTX'!AP80</f>
        <v>15333.056310950687</v>
      </c>
      <c r="EI80" s="141">
        <f>'[3]Yearly BTX'!AQ80</f>
        <v>15110.843552613642</v>
      </c>
      <c r="EJ80" s="141">
        <f>'[3]Yearly BTX'!AR80</f>
        <v>14893.470558568246</v>
      </c>
      <c r="EK80" s="141">
        <f>'[3]Yearly BTX'!AS80</f>
        <v>14680.96212341717</v>
      </c>
      <c r="EL80" s="141">
        <f>'[3]Yearly BTX'!AT80</f>
        <v>14473.342776070314</v>
      </c>
      <c r="EM80" s="141">
        <f>'[3]Yearly BTX'!AU80</f>
        <v>13631.221502757871</v>
      </c>
      <c r="EN80" s="141">
        <f>'[3]Yearly BTX'!AV80</f>
        <v>13167.66769869083</v>
      </c>
      <c r="EO80" s="141">
        <f>'[3]Yearly BTX'!AW80</f>
        <v>12723.392892370928</v>
      </c>
      <c r="EP80" s="141">
        <f>'[3]Yearly BTX'!AX80</f>
        <v>12298.201080595582</v>
      </c>
      <c r="EQ80" s="141">
        <f>'[3]Yearly BTX'!AY80</f>
        <v>11892.065631792664</v>
      </c>
      <c r="ER80" s="141">
        <f>'[3]Yearly BTX'!AZ80</f>
        <v>11504.955062107056</v>
      </c>
      <c r="ES80" s="141">
        <f>'[3]Yearly BTX'!BA80</f>
        <v>11136.8329723763</v>
      </c>
      <c r="ET80" s="141">
        <f>'[3]Yearly BTX'!BB80</f>
        <v>10787.657984195994</v>
      </c>
      <c r="EU80" s="141">
        <f>'[3]Yearly BTX'!BC80</f>
        <v>10457.383675074847</v>
      </c>
      <c r="EV80" s="141">
        <f>'[3]Yearly BTX'!BD80</f>
        <v>10145.958512679394</v>
      </c>
      <c r="EW80" s="141">
        <f>'[3]Yearly BTX'!BE80</f>
        <v>9696.2856533135746</v>
      </c>
      <c r="EX80" s="141">
        <f>'[3]Yearly BTX'!BF80</f>
        <v>9280.5656395186979</v>
      </c>
      <c r="EY80" s="141">
        <f>'[3]Yearly BTX'!BG80</f>
        <v>8899.8021230840986</v>
      </c>
      <c r="EZ80" s="141">
        <f>'[3]Yearly BTX'!BH80</f>
        <v>8552.8858849626358</v>
      </c>
      <c r="FA80" s="141">
        <f>'[3]Yearly BTX'!BI80</f>
        <v>8239.6606131240314</v>
      </c>
      <c r="FB80" s="141">
        <f>'[3]Yearly BTX'!BJ80</f>
        <v>7959.9538211187974</v>
      </c>
      <c r="FC80" s="141">
        <f>'[3]Yearly BTX'!BK80</f>
        <v>7713.5763159451399</v>
      </c>
      <c r="FD80" s="141">
        <f>'[3]Yearly BTX'!BL80</f>
        <v>7500.3216544923744</v>
      </c>
      <c r="FE80" s="141">
        <f>'[3]Yearly BTX'!BM80</f>
        <v>7319.9655885608636</v>
      </c>
      <c r="FF80" s="141">
        <f>'[3]Yearly BTX'!BN80</f>
        <v>7172.265498458466</v>
      </c>
      <c r="FG80" s="141"/>
      <c r="FH80" s="141">
        <f t="shared" si="233"/>
        <v>144173.50279221765</v>
      </c>
      <c r="FI80" s="141">
        <f t="shared" si="172"/>
        <v>141453.71520337753</v>
      </c>
      <c r="FJ80" s="141">
        <f t="shared" si="173"/>
        <v>138933.28168775124</v>
      </c>
      <c r="FK80" s="141">
        <f t="shared" si="174"/>
        <v>136481.47677804655</v>
      </c>
      <c r="FL80" s="141">
        <f t="shared" si="175"/>
        <v>134137.93374636574</v>
      </c>
      <c r="FM80" s="141">
        <f t="shared" si="176"/>
        <v>131899.69692094624</v>
      </c>
      <c r="FN80" s="141">
        <f t="shared" si="177"/>
        <v>129763.81137052331</v>
      </c>
      <c r="FO80" s="141">
        <f t="shared" si="178"/>
        <v>127727.32302616049</v>
      </c>
      <c r="FP80" s="141">
        <f t="shared" si="179"/>
        <v>125787.27880200447</v>
      </c>
      <c r="FQ80" s="141">
        <f t="shared" si="180"/>
        <v>123940.7267149719</v>
      </c>
      <c r="FR80" s="141">
        <f t="shared" si="181"/>
        <v>122184.71600337273</v>
      </c>
      <c r="FS80" s="141">
        <f t="shared" si="182"/>
        <v>117312.98203700772</v>
      </c>
      <c r="FT80" s="141">
        <f t="shared" si="183"/>
        <v>114549.16012116346</v>
      </c>
      <c r="FU80" s="141">
        <f t="shared" si="184"/>
        <v>111930.38123886078</v>
      </c>
      <c r="FV80" s="141">
        <f t="shared" si="185"/>
        <v>109449.51914604507</v>
      </c>
      <c r="FW80" s="141">
        <f t="shared" si="186"/>
        <v>107099.94112456283</v>
      </c>
      <c r="FX80" s="141">
        <f t="shared" si="187"/>
        <v>104875.01253318043</v>
      </c>
      <c r="FY80" s="141">
        <f t="shared" si="188"/>
        <v>102768.0969874376</v>
      </c>
      <c r="FZ80" s="141">
        <f t="shared" si="189"/>
        <v>100772.55653614087</v>
      </c>
      <c r="GA80" s="141">
        <f t="shared" si="190"/>
        <v>98881.751834514376</v>
      </c>
      <c r="GB80" s="141">
        <f t="shared" si="191"/>
        <v>97089.042314024278</v>
      </c>
      <c r="GC80" s="141">
        <f t="shared" si="192"/>
        <v>95183.710824850205</v>
      </c>
      <c r="GD80" s="141">
        <f t="shared" si="193"/>
        <v>93428.515824317466</v>
      </c>
      <c r="GE80" s="141">
        <f t="shared" si="194"/>
        <v>91817.953159900339</v>
      </c>
      <c r="GF80" s="141">
        <f t="shared" si="195"/>
        <v>90342.459881701667</v>
      </c>
      <c r="GG80" s="141">
        <f t="shared" si="196"/>
        <v>88994.378525233158</v>
      </c>
      <c r="GH80" s="141">
        <f t="shared" si="197"/>
        <v>87766.036823782459</v>
      </c>
      <c r="GI80" s="141">
        <f t="shared" si="198"/>
        <v>86649.747288584302</v>
      </c>
      <c r="GJ80" s="141">
        <f t="shared" si="199"/>
        <v>85637.806772823809</v>
      </c>
      <c r="GK80" s="141">
        <f t="shared" si="200"/>
        <v>84722.496019539874</v>
      </c>
      <c r="GL80" s="141">
        <f t="shared" si="201"/>
        <v>83896.079193495258</v>
      </c>
    </row>
    <row r="81" spans="1:194" s="14" customFormat="1" outlineLevel="1">
      <c r="A81" s="376"/>
      <c r="B81" s="10" t="s">
        <v>102</v>
      </c>
      <c r="C81" s="62" t="s">
        <v>197</v>
      </c>
      <c r="D81" s="156">
        <f>'[2]Yearly BTX'!D81</f>
        <v>2342576.0306383162</v>
      </c>
      <c r="E81" s="156">
        <f>'[2]Yearly BTX'!E81</f>
        <v>2294867.8277750686</v>
      </c>
      <c r="F81" s="156">
        <f>'[2]Yearly BTX'!F81</f>
        <v>2249181.6201646351</v>
      </c>
      <c r="G81" s="156">
        <f>'[2]Yearly BTX'!G81</f>
        <v>2204562.1952274502</v>
      </c>
      <c r="H81" s="156">
        <f>'[2]Yearly BTX'!H81</f>
        <v>2161230.4938821769</v>
      </c>
      <c r="I81" s="156">
        <f>'[2]Yearly BTX'!I81</f>
        <v>2119116.3279513889</v>
      </c>
      <c r="J81" s="156">
        <f>'[2]Yearly BTX'!J81</f>
        <v>2078151.8099160278</v>
      </c>
      <c r="K81" s="156">
        <f>'[2]Yearly BTX'!K81</f>
        <v>2038271.3307758153</v>
      </c>
      <c r="L81" s="156">
        <f>'[2]Yearly BTX'!L81</f>
        <v>1999411.5380495342</v>
      </c>
      <c r="M81" s="156">
        <f>'[2]Yearly BTX'!M81</f>
        <v>1961511.3139144385</v>
      </c>
      <c r="N81" s="156">
        <f>'[2]Yearly BTX'!N81</f>
        <v>1924511.7534841122</v>
      </c>
      <c r="O81" s="156">
        <f>'[2]Yearly BTX'!O81</f>
        <v>1829922.023129476</v>
      </c>
      <c r="P81" s="156">
        <f>'[2]Yearly BTX'!P81</f>
        <v>1772425.0796624199</v>
      </c>
      <c r="Q81" s="156">
        <f>'[2]Yearly BTX'!Q81</f>
        <v>1716244.9375846519</v>
      </c>
      <c r="R81" s="156">
        <f>'[2]Yearly BTX'!R81</f>
        <v>1661288.31031568</v>
      </c>
      <c r="S81" s="156">
        <f>'[2]Yearly BTX'!S81</f>
        <v>1607466.6832000425</v>
      </c>
      <c r="T81" s="156">
        <f>'[2]Yearly BTX'!T81</f>
        <v>1554696.014664121</v>
      </c>
      <c r="U81" s="156">
        <f>'[2]Yearly BTX'!U81</f>
        <v>1502896.6908833156</v>
      </c>
      <c r="V81" s="156">
        <f>'[2]Yearly BTX'!V81</f>
        <v>1451993.4807415102</v>
      </c>
      <c r="W81" s="156">
        <f>'[2]Yearly BTX'!W81</f>
        <v>1401915.4910813281</v>
      </c>
      <c r="X81" s="156">
        <f>'[2]Yearly BTX'!X81</f>
        <v>1352596.1222437106</v>
      </c>
      <c r="Y81" s="156">
        <f>'[2]Yearly BTX'!Y81</f>
        <v>1314132.6163233821</v>
      </c>
      <c r="Z81" s="156">
        <f>'[2]Yearly BTX'!Z81</f>
        <v>1276566.6323530015</v>
      </c>
      <c r="AA81" s="156">
        <f>'[2]Yearly BTX'!AA81</f>
        <v>1239815.0514869518</v>
      </c>
      <c r="AB81" s="156">
        <f>'[2]Yearly BTX'!AB81</f>
        <v>1203798.0510692275</v>
      </c>
      <c r="AC81" s="156">
        <f>'[2]Yearly BTX'!AC81</f>
        <v>1168441.4821007398</v>
      </c>
      <c r="AD81" s="156">
        <f>'[2]Yearly BTX'!AD81</f>
        <v>1133676.0243100652</v>
      </c>
      <c r="AE81" s="156">
        <f>'[2]Yearly BTX'!AE81</f>
        <v>1099437.1360847466</v>
      </c>
      <c r="AF81" s="156">
        <f>'[2]Yearly BTX'!AF81</f>
        <v>1065665.0047238574</v>
      </c>
      <c r="AG81" s="156">
        <f>'[2]Yearly BTX'!AG81</f>
        <v>1032304.4970102113</v>
      </c>
      <c r="AH81" s="156">
        <f>'[2]Yearly BTX'!AH81</f>
        <v>999305.11010062695</v>
      </c>
      <c r="AI81" s="156"/>
      <c r="AJ81" s="156">
        <f>'[3]Yearly BTX'!D81</f>
        <v>2526387.2600925858</v>
      </c>
      <c r="AK81" s="156">
        <f>'[3]Yearly BTX'!E81</f>
        <v>2501022.6736991564</v>
      </c>
      <c r="AL81" s="156">
        <f>'[3]Yearly BTX'!F81</f>
        <v>2475863.7283149268</v>
      </c>
      <c r="AM81" s="156">
        <f>'[3]Yearly BTX'!G81</f>
        <v>2450699.5763381184</v>
      </c>
      <c r="AN81" s="156">
        <f>'[3]Yearly BTX'!H81</f>
        <v>2425596.3660876211</v>
      </c>
      <c r="AO81" s="156">
        <f>'[3]Yearly BTX'!I81</f>
        <v>2400551.0490325107</v>
      </c>
      <c r="AP81" s="156">
        <f>'[3]Yearly BTX'!J81</f>
        <v>2375560.6183461412</v>
      </c>
      <c r="AQ81" s="156">
        <f>'[3]Yearly BTX'!K81</f>
        <v>2350622.1089061475</v>
      </c>
      <c r="AR81" s="156">
        <f>'[3]Yearly BTX'!L81</f>
        <v>2325732.5972944447</v>
      </c>
      <c r="AS81" s="156">
        <f>'[3]Yearly BTX'!M81</f>
        <v>2300889.2017972278</v>
      </c>
      <c r="AT81" s="156">
        <f>'[3]Yearly BTX'!N81</f>
        <v>2276089.082404973</v>
      </c>
      <c r="AU81" s="156">
        <f>'[3]Yearly BTX'!O81</f>
        <v>2139994.1124048722</v>
      </c>
      <c r="AV81" s="156">
        <f>'[3]Yearly BTX'!P81</f>
        <v>2071185.064339075</v>
      </c>
      <c r="AW81" s="156">
        <f>'[3]Yearly BTX'!Q81</f>
        <v>2002560.8260932672</v>
      </c>
      <c r="AX81" s="156">
        <f>'[3]Yearly BTX'!R81</f>
        <v>1934111.3275432088</v>
      </c>
      <c r="AY81" s="156">
        <f>'[3]Yearly BTX'!S81</f>
        <v>1865826.7626231983</v>
      </c>
      <c r="AZ81" s="156">
        <f>'[3]Yearly BTX'!T81</f>
        <v>1797697.4999514008</v>
      </c>
      <c r="BA81" s="156">
        <f>'[3]Yearly BTX'!U81</f>
        <v>1729714.0828216197</v>
      </c>
      <c r="BB81" s="156">
        <f>'[3]Yearly BTX'!V81</f>
        <v>1661867.2291949771</v>
      </c>
      <c r="BC81" s="156">
        <f>'[3]Yearly BTX'!W81</f>
        <v>1594147.8316915033</v>
      </c>
      <c r="BD81" s="156">
        <f>'[3]Yearly BTX'!X81</f>
        <v>1526546.9575816325</v>
      </c>
      <c r="BE81" s="156">
        <f>'[3]Yearly BTX'!Y81</f>
        <v>1456322.9534417635</v>
      </c>
      <c r="BF81" s="156">
        <f>'[3]Yearly BTX'!Z81</f>
        <v>1386336.634697672</v>
      </c>
      <c r="BG81" s="156">
        <f>'[3]Yearly BTX'!AA81</f>
        <v>1316572.5348284494</v>
      </c>
      <c r="BH81" s="156">
        <f>'[3]Yearly BTX'!AB81</f>
        <v>1247014.6589319662</v>
      </c>
      <c r="BI81" s="156">
        <f>'[3]Yearly BTX'!AC81</f>
        <v>1177647.7203818138</v>
      </c>
      <c r="BJ81" s="156">
        <f>'[3]Yearly BTX'!AD81</f>
        <v>1108456.745592623</v>
      </c>
      <c r="BK81" s="156">
        <f>'[3]Yearly BTX'!AE81</f>
        <v>1039427.0739431327</v>
      </c>
      <c r="BL81" s="156">
        <f>'[3]Yearly BTX'!AF81</f>
        <v>970544.35769809934</v>
      </c>
      <c r="BM81" s="156">
        <f>'[3]Yearly BTX'!AG81</f>
        <v>901794.56192904466</v>
      </c>
      <c r="BN81" s="156">
        <f>'[3]Yearly BTX'!AH81</f>
        <v>833163.96443384537</v>
      </c>
      <c r="BP81" s="156">
        <f t="shared" si="202"/>
        <v>4868963.290730902</v>
      </c>
      <c r="BQ81" s="156">
        <f t="shared" si="203"/>
        <v>4795890.501474225</v>
      </c>
      <c r="BR81" s="156">
        <f t="shared" si="204"/>
        <v>4725045.3484795615</v>
      </c>
      <c r="BS81" s="156">
        <f t="shared" si="205"/>
        <v>4655261.7715655686</v>
      </c>
      <c r="BT81" s="156">
        <f t="shared" si="206"/>
        <v>4586826.8599697985</v>
      </c>
      <c r="BU81" s="156">
        <f t="shared" si="207"/>
        <v>4519667.3769838996</v>
      </c>
      <c r="BV81" s="156">
        <f t="shared" si="208"/>
        <v>4453712.4282621685</v>
      </c>
      <c r="BW81" s="156">
        <f t="shared" si="209"/>
        <v>4388893.4396819631</v>
      </c>
      <c r="BX81" s="156">
        <f t="shared" si="210"/>
        <v>4325144.1353439791</v>
      </c>
      <c r="BY81" s="156">
        <f t="shared" si="211"/>
        <v>4262400.5157116661</v>
      </c>
      <c r="BZ81" s="156">
        <f t="shared" si="212"/>
        <v>4200600.8358890852</v>
      </c>
      <c r="CA81" s="156">
        <f t="shared" si="213"/>
        <v>3969916.135534348</v>
      </c>
      <c r="CB81" s="156">
        <f t="shared" si="214"/>
        <v>3843610.1440014951</v>
      </c>
      <c r="CC81" s="156">
        <f t="shared" si="215"/>
        <v>3718805.7636779193</v>
      </c>
      <c r="CD81" s="156">
        <f t="shared" si="216"/>
        <v>3595399.6378588891</v>
      </c>
      <c r="CE81" s="156">
        <f t="shared" si="217"/>
        <v>3473293.445823241</v>
      </c>
      <c r="CF81" s="156">
        <f t="shared" si="218"/>
        <v>3352393.5146155218</v>
      </c>
      <c r="CG81" s="156">
        <f t="shared" si="219"/>
        <v>3232610.7737049353</v>
      </c>
      <c r="CH81" s="156">
        <f t="shared" si="220"/>
        <v>3113860.7099364875</v>
      </c>
      <c r="CI81" s="156">
        <f t="shared" si="221"/>
        <v>2996063.3227728317</v>
      </c>
      <c r="CJ81" s="156">
        <f t="shared" si="222"/>
        <v>2879143.0798253431</v>
      </c>
      <c r="CK81" s="156">
        <f t="shared" si="223"/>
        <v>2770455.5697651459</v>
      </c>
      <c r="CL81" s="156">
        <f t="shared" si="224"/>
        <v>2662903.2670506733</v>
      </c>
      <c r="CM81" s="156">
        <f t="shared" si="225"/>
        <v>2556387.5863154009</v>
      </c>
      <c r="CN81" s="156">
        <f t="shared" si="226"/>
        <v>2450812.7100011939</v>
      </c>
      <c r="CO81" s="156">
        <f t="shared" si="227"/>
        <v>2346089.2024825537</v>
      </c>
      <c r="CP81" s="156">
        <f t="shared" si="228"/>
        <v>2242132.7699026885</v>
      </c>
      <c r="CQ81" s="156">
        <f t="shared" si="229"/>
        <v>2138864.2100278791</v>
      </c>
      <c r="CR81" s="156">
        <f t="shared" si="230"/>
        <v>2036209.3624219568</v>
      </c>
      <c r="CS81" s="156">
        <f t="shared" si="231"/>
        <v>1934099.058939256</v>
      </c>
      <c r="CT81" s="156">
        <f t="shared" si="232"/>
        <v>1832469.0745344723</v>
      </c>
      <c r="CU81" s="156"/>
      <c r="CV81" s="156">
        <f>'[2]Yearly BTX'!AJ81</f>
        <v>2342576.0306383162</v>
      </c>
      <c r="CW81" s="156">
        <f>'[2]Yearly BTX'!AK81</f>
        <v>2302610.1020409274</v>
      </c>
      <c r="CX81" s="156">
        <f>'[2]Yearly BTX'!AL81</f>
        <v>2264575.7765688137</v>
      </c>
      <c r="CY81" s="156">
        <f>'[2]Yearly BTX'!AM81</f>
        <v>2227518.6095458008</v>
      </c>
      <c r="CZ81" s="156">
        <f>'[2]Yearly BTX'!AN81</f>
        <v>2191660.3042478734</v>
      </c>
      <c r="DA81" s="156">
        <f>'[2]Yearly BTX'!AO81</f>
        <v>2156931.4293438084</v>
      </c>
      <c r="DB81" s="156">
        <f>'[2]Yearly BTX'!AP81</f>
        <v>2123264.8486843789</v>
      </c>
      <c r="DC81" s="156">
        <f>'[2]Yearly BTX'!AQ81</f>
        <v>2090595.6991973384</v>
      </c>
      <c r="DD81" s="156">
        <f>'[2]Yearly BTX'!AR81</f>
        <v>2058861.3689220964</v>
      </c>
      <c r="DE81" s="156">
        <f>'[2]Yearly BTX'!AS81</f>
        <v>2028001.475183327</v>
      </c>
      <c r="DF81" s="156">
        <f>'[2]Yearly BTX'!AT81</f>
        <v>1997957.8429028571</v>
      </c>
      <c r="DG81" s="156">
        <f>'[2]Yearly BTX'!AU81</f>
        <v>1911440.3407426479</v>
      </c>
      <c r="DH81" s="156">
        <f>'[2]Yearly BTX'!AV81</f>
        <v>1865137.1755279051</v>
      </c>
      <c r="DI81" s="156">
        <f>'[2]Yearly BTX'!AW81</f>
        <v>1819993.73495007</v>
      </c>
      <c r="DJ81" s="156">
        <f>'[2]Yearly BTX'!AX81</f>
        <v>1775918.358434865</v>
      </c>
      <c r="DK81" s="156">
        <f>'[2]Yearly BTX'!AY81</f>
        <v>1732824.1424320161</v>
      </c>
      <c r="DL81" s="156">
        <f>'[2]Yearly BTX'!AZ81</f>
        <v>1690628.6416998811</v>
      </c>
      <c r="DM81" s="156">
        <f>'[2]Yearly BTX'!BA81</f>
        <v>1649253.8240993917</v>
      </c>
      <c r="DN81" s="156">
        <f>'[2]Yearly BTX'!BB81</f>
        <v>1608626.0256792337</v>
      </c>
      <c r="DO81" s="156">
        <f>'[2]Yearly BTX'!BC81</f>
        <v>1568675.9060507922</v>
      </c>
      <c r="DP81" s="156">
        <f>'[2]Yearly BTX'!BD81</f>
        <v>1529338.404051384</v>
      </c>
      <c r="DQ81" s="156">
        <f>'[2]Yearly BTX'!BE81</f>
        <v>1497736.2489275031</v>
      </c>
      <c r="DR81" s="156">
        <f>'[2]Yearly BTX'!BF81</f>
        <v>1466929.3928379791</v>
      </c>
      <c r="DS81" s="156">
        <f>'[2]Yearly BTX'!BG81</f>
        <v>1436835.7949550289</v>
      </c>
      <c r="DT81" s="156">
        <f>'[2]Yearly BTX'!BH81</f>
        <v>1407376.7006715043</v>
      </c>
      <c r="DU81" s="156">
        <f>'[2]Yearly BTX'!BI81</f>
        <v>1378479.0191541701</v>
      </c>
      <c r="DV81" s="156">
        <f>'[2]Yearly BTX'!BJ81</f>
        <v>1350074.4784997075</v>
      </c>
      <c r="DW81" s="156">
        <f>'[2]Yearly BTX'!BK81</f>
        <v>1322099.5757505749</v>
      </c>
      <c r="DX81" s="156">
        <f>'[2]Yearly BTX'!BL81</f>
        <v>1294495.5272314241</v>
      </c>
      <c r="DY81" s="156">
        <f>'[2]Yearly BTX'!BM81</f>
        <v>1267208.2192044763</v>
      </c>
      <c r="DZ81" s="156">
        <f>'[2]Yearly BTX'!BN81</f>
        <v>1240188.1588422619</v>
      </c>
      <c r="EB81" s="156">
        <f>'[3]Yearly BTX'!AJ81</f>
        <v>2526387.2600925858</v>
      </c>
      <c r="EC81" s="156">
        <f>'[3]Yearly BTX'!AK81</f>
        <v>2507604.1743823919</v>
      </c>
      <c r="ED81" s="156">
        <f>'[3]Yearly BTX'!AL81</f>
        <v>2489037.0052776132</v>
      </c>
      <c r="EE81" s="156">
        <f>'[3]Yearly BTX'!AM81</f>
        <v>2470474.9051764682</v>
      </c>
      <c r="EF81" s="156">
        <f>'[3]Yearly BTX'!AN81</f>
        <v>2451984.0223978488</v>
      </c>
      <c r="EG81" s="156">
        <f>'[3]Yearly BTX'!AO81</f>
        <v>2433561.3084108299</v>
      </c>
      <c r="EH81" s="156">
        <f>'[3]Yearly BTX'!AP81</f>
        <v>2415203.7563887653</v>
      </c>
      <c r="EI81" s="156">
        <f>'[3]Yearly BTX'!AQ81</f>
        <v>2396908.4012092911</v>
      </c>
      <c r="EJ81" s="156">
        <f>'[3]Yearly BTX'!AR81</f>
        <v>2378672.3194543212</v>
      </c>
      <c r="EK81" s="156">
        <f>'[3]Yearly BTX'!AS81</f>
        <v>2360492.6294100513</v>
      </c>
      <c r="EL81" s="156">
        <f>'[3]Yearly BTX'!AT81</f>
        <v>2342366.4910669578</v>
      </c>
      <c r="EM81" s="156">
        <f>'[3]Yearly BTX'!AU81</f>
        <v>2230635.7334669833</v>
      </c>
      <c r="EN81" s="156">
        <f>'[3]Yearly BTX'!AV81</f>
        <v>2178425.9591994085</v>
      </c>
      <c r="EO81" s="156">
        <f>'[3]Yearly BTX'!AW81</f>
        <v>2126400.9947518222</v>
      </c>
      <c r="EP81" s="156">
        <f>'[3]Yearly BTX'!AX81</f>
        <v>2074550.769999986</v>
      </c>
      <c r="EQ81" s="156">
        <f>'[3]Yearly BTX'!AY81</f>
        <v>2022865.4788781973</v>
      </c>
      <c r="ER81" s="156">
        <f>'[3]Yearly BTX'!AZ81</f>
        <v>1971335.4900046219</v>
      </c>
      <c r="ES81" s="156">
        <f>'[3]Yearly BTX'!BA81</f>
        <v>1919951.3466730623</v>
      </c>
      <c r="ET81" s="156">
        <f>'[3]Yearly BTX'!BB81</f>
        <v>1868703.7668446419</v>
      </c>
      <c r="EU81" s="156">
        <f>'[3]Yearly BTX'!BC81</f>
        <v>1817583.6431393905</v>
      </c>
      <c r="EV81" s="156">
        <f>'[3]Yearly BTX'!BD81</f>
        <v>1766582.042827741</v>
      </c>
      <c r="EW81" s="156">
        <f>'[3]Yearly BTX'!BE81</f>
        <v>1713577.5910861918</v>
      </c>
      <c r="EX81" s="156">
        <f>'[3]Yearly BTX'!BF81</f>
        <v>1660810.8247404206</v>
      </c>
      <c r="EY81" s="156">
        <f>'[3]Yearly BTX'!BG81</f>
        <v>1608266.277269518</v>
      </c>
      <c r="EZ81" s="156">
        <f>'[3]Yearly BTX'!BH81</f>
        <v>1555927.9537713542</v>
      </c>
      <c r="FA81" s="156">
        <f>'[3]Yearly BTX'!BI81</f>
        <v>1503780.5676195219</v>
      </c>
      <c r="FB81" s="156">
        <f>'[3]Yearly BTX'!BJ81</f>
        <v>1451809.1452286511</v>
      </c>
      <c r="FC81" s="156">
        <f>'[3]Yearly BTX'!BK81</f>
        <v>1399999.0259774802</v>
      </c>
      <c r="FD81" s="156">
        <f>'[3]Yearly BTX'!BL81</f>
        <v>1348335.8621307665</v>
      </c>
      <c r="FE81" s="156">
        <f>'[3]Yearly BTX'!BM81</f>
        <v>1296805.6187600323</v>
      </c>
      <c r="FF81" s="156">
        <f>'[3]Yearly BTX'!BN81</f>
        <v>1245394.5736631521</v>
      </c>
      <c r="FG81" s="156"/>
      <c r="FH81" s="156">
        <f t="shared" si="233"/>
        <v>4868963.290730902</v>
      </c>
      <c r="FI81" s="156">
        <f t="shared" si="172"/>
        <v>4810214.2764233192</v>
      </c>
      <c r="FJ81" s="156">
        <f t="shared" si="173"/>
        <v>4753612.7818464264</v>
      </c>
      <c r="FK81" s="156">
        <f t="shared" si="174"/>
        <v>4697993.514722269</v>
      </c>
      <c r="FL81" s="156">
        <f t="shared" si="175"/>
        <v>4643644.3266457226</v>
      </c>
      <c r="FM81" s="156">
        <f t="shared" si="176"/>
        <v>4590492.7377546383</v>
      </c>
      <c r="FN81" s="156">
        <f t="shared" si="177"/>
        <v>4538468.6050731447</v>
      </c>
      <c r="FO81" s="156">
        <f t="shared" si="178"/>
        <v>4487504.10040663</v>
      </c>
      <c r="FP81" s="156">
        <f t="shared" si="179"/>
        <v>4437533.6883764174</v>
      </c>
      <c r="FQ81" s="156">
        <f t="shared" si="180"/>
        <v>4388494.1045933785</v>
      </c>
      <c r="FR81" s="156">
        <f t="shared" si="181"/>
        <v>4340324.3339698147</v>
      </c>
      <c r="FS81" s="156">
        <f t="shared" si="182"/>
        <v>4142076.0742096314</v>
      </c>
      <c r="FT81" s="156">
        <f t="shared" si="183"/>
        <v>4043563.1347273136</v>
      </c>
      <c r="FU81" s="156">
        <f t="shared" si="184"/>
        <v>3946394.7297018925</v>
      </c>
      <c r="FV81" s="156">
        <f t="shared" si="185"/>
        <v>3850469.1284348508</v>
      </c>
      <c r="FW81" s="156">
        <f t="shared" si="186"/>
        <v>3755689.6213102136</v>
      </c>
      <c r="FX81" s="156">
        <f t="shared" si="187"/>
        <v>3661964.1317045027</v>
      </c>
      <c r="FY81" s="156">
        <f t="shared" si="188"/>
        <v>3569205.1707724538</v>
      </c>
      <c r="FZ81" s="156">
        <f t="shared" si="189"/>
        <v>3477329.7925238758</v>
      </c>
      <c r="GA81" s="156">
        <f t="shared" si="190"/>
        <v>3386259.5491901827</v>
      </c>
      <c r="GB81" s="156">
        <f t="shared" si="191"/>
        <v>3295920.4468791252</v>
      </c>
      <c r="GC81" s="156">
        <f t="shared" si="192"/>
        <v>3211313.8400136949</v>
      </c>
      <c r="GD81" s="156">
        <f t="shared" si="193"/>
        <v>3127740.2175783999</v>
      </c>
      <c r="GE81" s="156">
        <f t="shared" si="194"/>
        <v>3045102.0722245472</v>
      </c>
      <c r="GF81" s="156">
        <f t="shared" si="195"/>
        <v>2963304.6544428584</v>
      </c>
      <c r="GG81" s="156">
        <f t="shared" si="196"/>
        <v>2882259.5867736917</v>
      </c>
      <c r="GH81" s="156">
        <f t="shared" si="197"/>
        <v>2801883.6237283587</v>
      </c>
      <c r="GI81" s="156">
        <f t="shared" si="198"/>
        <v>2722098.6017280552</v>
      </c>
      <c r="GJ81" s="156">
        <f t="shared" si="199"/>
        <v>2642831.3893621909</v>
      </c>
      <c r="GK81" s="156">
        <f t="shared" si="200"/>
        <v>2564013.8379645087</v>
      </c>
      <c r="GL81" s="156">
        <f t="shared" si="201"/>
        <v>2485582.7325054137</v>
      </c>
    </row>
    <row r="82" spans="1:194" outlineLevel="1">
      <c r="A82" s="6" t="s">
        <v>72</v>
      </c>
      <c r="B82" s="6" t="s">
        <v>48</v>
      </c>
      <c r="C82" s="17" t="s">
        <v>197</v>
      </c>
      <c r="D82" s="132">
        <f>'[2]Yearly BTX'!D82</f>
        <v>878653.78062042897</v>
      </c>
      <c r="E82" s="132">
        <f>'[2]Yearly BTX'!E82</f>
        <v>869662.45806200022</v>
      </c>
      <c r="F82" s="132">
        <f>'[2]Yearly BTX'!F82</f>
        <v>860734.3419413002</v>
      </c>
      <c r="G82" s="132">
        <f>'[2]Yearly BTX'!G82</f>
        <v>851869.11638949858</v>
      </c>
      <c r="H82" s="132">
        <f>'[2]Yearly BTX'!H82</f>
        <v>843066.46602312627</v>
      </c>
      <c r="I82" s="132">
        <f>'[2]Yearly BTX'!I82</f>
        <v>834326.07595823728</v>
      </c>
      <c r="J82" s="132">
        <f>'[2]Yearly BTX'!J82</f>
        <v>825647.63182431494</v>
      </c>
      <c r="K82" s="132">
        <f>'[2]Yearly BTX'!K82</f>
        <v>817030.81977792003</v>
      </c>
      <c r="L82" s="132">
        <f>'[2]Yearly BTX'!L82</f>
        <v>808475.32651609159</v>
      </c>
      <c r="M82" s="132">
        <f>'[2]Yearly BTX'!M82</f>
        <v>799980.8392894963</v>
      </c>
      <c r="N82" s="132">
        <f>'[2]Yearly BTX'!N82</f>
        <v>791547.0459153332</v>
      </c>
      <c r="O82" s="132">
        <f>'[2]Yearly BTX'!O82</f>
        <v>776453.7570518885</v>
      </c>
      <c r="P82" s="132">
        <f>'[2]Yearly BTX'!P82</f>
        <v>761398.94080213318</v>
      </c>
      <c r="Q82" s="132">
        <f>'[2]Yearly BTX'!Q82</f>
        <v>746383.67505533423</v>
      </c>
      <c r="R82" s="132">
        <f>'[2]Yearly BTX'!R82</f>
        <v>731409.01499751117</v>
      </c>
      <c r="S82" s="132">
        <f>'[2]Yearly BTX'!S82</f>
        <v>716475.99341380969</v>
      </c>
      <c r="T82" s="132">
        <f>'[2]Yearly BTX'!T82</f>
        <v>701585.62098751136</v>
      </c>
      <c r="U82" s="132">
        <f>'[2]Yearly BTX'!U82</f>
        <v>686738.88659571286</v>
      </c>
      <c r="V82" s="132">
        <f>'[2]Yearly BTX'!V82</f>
        <v>671936.75760170957</v>
      </c>
      <c r="W82" s="132">
        <f>'[2]Yearly BTX'!W82</f>
        <v>657180.18014411605</v>
      </c>
      <c r="X82" s="132">
        <f>'[2]Yearly BTX'!X82</f>
        <v>642470.07942275447</v>
      </c>
      <c r="Y82" s="132">
        <f>'[2]Yearly BTX'!Y82</f>
        <v>613417.72944820416</v>
      </c>
      <c r="Z82" s="132">
        <f>'[2]Yearly BTX'!Z82</f>
        <v>584586.18117499002</v>
      </c>
      <c r="AA82" s="132">
        <f>'[2]Yearly BTX'!AA82</f>
        <v>555974.77831960749</v>
      </c>
      <c r="AB82" s="132">
        <f>'[2]Yearly BTX'!AB82</f>
        <v>527582.85635468003</v>
      </c>
      <c r="AC82" s="132">
        <f>'[2]Yearly BTX'!AC82</f>
        <v>499409.74269969342</v>
      </c>
      <c r="AD82" s="132">
        <f>'[2]Yearly BTX'!AD82</f>
        <v>471454.75690918311</v>
      </c>
      <c r="AE82" s="132">
        <f>'[2]Yearly BTX'!AE82</f>
        <v>443717.21085840161</v>
      </c>
      <c r="AF82" s="132">
        <f>'[2]Yearly BTX'!AF82</f>
        <v>416196.4089264943</v>
      </c>
      <c r="AG82" s="132">
        <f>'[2]Yearly BTX'!AG82</f>
        <v>388891.64817721234</v>
      </c>
      <c r="AH82" s="132">
        <f>'[2]Yearly BTX'!AH82</f>
        <v>361802.21853718732</v>
      </c>
      <c r="AI82" s="187"/>
      <c r="AJ82" s="132">
        <f>'[3]Yearly BTX'!D82</f>
        <v>149929.74661203282</v>
      </c>
      <c r="AK82" s="132">
        <f>'[3]Yearly BTX'!E82</f>
        <v>149418.36623228851</v>
      </c>
      <c r="AL82" s="132">
        <f>'[3]Yearly BTX'!F82</f>
        <v>148903.74737001734</v>
      </c>
      <c r="AM82" s="132">
        <f>'[3]Yearly BTX'!G82</f>
        <v>148385.89002521939</v>
      </c>
      <c r="AN82" s="132">
        <f>'[3]Yearly BTX'!H82</f>
        <v>147864.7941978946</v>
      </c>
      <c r="AO82" s="132">
        <f>'[3]Yearly BTX'!I82</f>
        <v>147340.45988804303</v>
      </c>
      <c r="AP82" s="132">
        <f>'[3]Yearly BTX'!J82</f>
        <v>146812.8870956646</v>
      </c>
      <c r="AQ82" s="132">
        <f>'[3]Yearly BTX'!K82</f>
        <v>146282.07582075935</v>
      </c>
      <c r="AR82" s="132">
        <f>'[3]Yearly BTX'!L82</f>
        <v>145748.0260633273</v>
      </c>
      <c r="AS82" s="132">
        <f>'[3]Yearly BTX'!M82</f>
        <v>145210.73782336843</v>
      </c>
      <c r="AT82" s="132">
        <f>'[3]Yearly BTX'!N82</f>
        <v>144670.21110088271</v>
      </c>
      <c r="AU82" s="132">
        <f>'[3]Yearly BTX'!O82</f>
        <v>142889.79535986483</v>
      </c>
      <c r="AV82" s="132">
        <f>'[3]Yearly BTX'!P82</f>
        <v>141085.09099989576</v>
      </c>
      <c r="AW82" s="132">
        <f>'[3]Yearly BTX'!Q82</f>
        <v>139256.09802097559</v>
      </c>
      <c r="AX82" s="132">
        <f>'[3]Yearly BTX'!R82</f>
        <v>137402.81642310423</v>
      </c>
      <c r="AY82" s="132">
        <f>'[3]Yearly BTX'!S82</f>
        <v>135525.24620628176</v>
      </c>
      <c r="AZ82" s="132">
        <f>'[3]Yearly BTX'!T82</f>
        <v>133623.38737050814</v>
      </c>
      <c r="BA82" s="132">
        <f>'[3]Yearly BTX'!U82</f>
        <v>131697.23991578334</v>
      </c>
      <c r="BB82" s="132">
        <f>'[3]Yearly BTX'!V82</f>
        <v>129746.8038421074</v>
      </c>
      <c r="BC82" s="132">
        <f>'[3]Yearly BTX'!W82</f>
        <v>127772.07914948033</v>
      </c>
      <c r="BD82" s="132">
        <f>'[3]Yearly BTX'!X82</f>
        <v>125773.06583790209</v>
      </c>
      <c r="BE82" s="132">
        <f>'[3]Yearly BTX'!Y82</f>
        <v>120913.36297501695</v>
      </c>
      <c r="BF82" s="132">
        <f>'[3]Yearly BTX'!Z82</f>
        <v>116024.51376939044</v>
      </c>
      <c r="BG82" s="132">
        <f>'[3]Yearly BTX'!AA82</f>
        <v>111106.51822102253</v>
      </c>
      <c r="BH82" s="132">
        <f>'[3]Yearly BTX'!AB82</f>
        <v>106159.37632991326</v>
      </c>
      <c r="BI82" s="132">
        <f>'[3]Yearly BTX'!AC82</f>
        <v>101183.08809606258</v>
      </c>
      <c r="BJ82" s="132">
        <f>'[3]Yearly BTX'!AD82</f>
        <v>96177.653519470536</v>
      </c>
      <c r="BK82" s="132">
        <f>'[3]Yearly BTX'!AE82</f>
        <v>91143.072600137122</v>
      </c>
      <c r="BL82" s="132">
        <f>'[3]Yearly BTX'!AF82</f>
        <v>86079.345338062325</v>
      </c>
      <c r="BM82" s="132">
        <f>'[3]Yearly BTX'!AG82</f>
        <v>80986.471733246159</v>
      </c>
      <c r="BN82" s="132">
        <f>'[3]Yearly BTX'!AH82</f>
        <v>75864.451785688609</v>
      </c>
      <c r="BP82" s="132">
        <f t="shared" si="202"/>
        <v>1028583.5272324618</v>
      </c>
      <c r="BQ82" s="132">
        <f t="shared" si="203"/>
        <v>1019080.8242942888</v>
      </c>
      <c r="BR82" s="132">
        <f t="shared" si="204"/>
        <v>1009638.0893113175</v>
      </c>
      <c r="BS82" s="132">
        <f t="shared" si="205"/>
        <v>1000255.006414718</v>
      </c>
      <c r="BT82" s="132">
        <f t="shared" si="206"/>
        <v>990931.2602210209</v>
      </c>
      <c r="BU82" s="132">
        <f t="shared" si="207"/>
        <v>981666.53584628028</v>
      </c>
      <c r="BV82" s="132">
        <f t="shared" si="208"/>
        <v>972460.51891997957</v>
      </c>
      <c r="BW82" s="132">
        <f t="shared" si="209"/>
        <v>963312.89559867932</v>
      </c>
      <c r="BX82" s="132">
        <f t="shared" si="210"/>
        <v>954223.35257941892</v>
      </c>
      <c r="BY82" s="132">
        <f t="shared" si="211"/>
        <v>945191.5771128647</v>
      </c>
      <c r="BZ82" s="132">
        <f t="shared" si="212"/>
        <v>936217.25701621594</v>
      </c>
      <c r="CA82" s="132">
        <f t="shared" si="213"/>
        <v>919343.55241175334</v>
      </c>
      <c r="CB82" s="132">
        <f t="shared" si="214"/>
        <v>902484.03180202888</v>
      </c>
      <c r="CC82" s="132">
        <f t="shared" si="215"/>
        <v>885639.77307630982</v>
      </c>
      <c r="CD82" s="132">
        <f t="shared" si="216"/>
        <v>868811.83142061543</v>
      </c>
      <c r="CE82" s="132">
        <f t="shared" si="217"/>
        <v>852001.23962009139</v>
      </c>
      <c r="CF82" s="132">
        <f t="shared" si="218"/>
        <v>835209.00835801952</v>
      </c>
      <c r="CG82" s="132">
        <f t="shared" si="219"/>
        <v>818436.12651149626</v>
      </c>
      <c r="CH82" s="132">
        <f t="shared" si="220"/>
        <v>801683.56144381699</v>
      </c>
      <c r="CI82" s="132">
        <f t="shared" si="221"/>
        <v>784952.25929359638</v>
      </c>
      <c r="CJ82" s="132">
        <f t="shared" si="222"/>
        <v>768243.1452606566</v>
      </c>
      <c r="CK82" s="132">
        <f t="shared" si="223"/>
        <v>734331.0924232211</v>
      </c>
      <c r="CL82" s="132">
        <f t="shared" si="224"/>
        <v>700610.69494438043</v>
      </c>
      <c r="CM82" s="132">
        <f t="shared" si="225"/>
        <v>667081.29654063005</v>
      </c>
      <c r="CN82" s="132">
        <f t="shared" si="226"/>
        <v>633742.2326845933</v>
      </c>
      <c r="CO82" s="132">
        <f t="shared" si="227"/>
        <v>600592.83079575596</v>
      </c>
      <c r="CP82" s="132">
        <f t="shared" si="228"/>
        <v>567632.4104286537</v>
      </c>
      <c r="CQ82" s="132">
        <f t="shared" si="229"/>
        <v>534860.2834585387</v>
      </c>
      <c r="CR82" s="132">
        <f t="shared" si="230"/>
        <v>502275.75426455663</v>
      </c>
      <c r="CS82" s="132">
        <f t="shared" si="231"/>
        <v>469878.11991045851</v>
      </c>
      <c r="CT82" s="132">
        <f t="shared" si="232"/>
        <v>437666.67032287596</v>
      </c>
      <c r="CU82" s="187"/>
      <c r="CV82" s="132">
        <f>'[2]Yearly BTX'!AJ82</f>
        <v>878653.78062042897</v>
      </c>
      <c r="CW82" s="132">
        <f>'[2]Yearly BTX'!AK82</f>
        <v>872023.29521941766</v>
      </c>
      <c r="CX82" s="132">
        <f>'[2]Yearly BTX'!AL82</f>
        <v>865433.05347231822</v>
      </c>
      <c r="CY82" s="132">
        <f>'[2]Yearly BTX'!AM82</f>
        <v>858882.87918961549</v>
      </c>
      <c r="CZ82" s="132">
        <f>'[2]Yearly BTX'!AN82</f>
        <v>852372.59626949765</v>
      </c>
      <c r="DA82" s="132">
        <f>'[2]Yearly BTX'!AO82</f>
        <v>845902.02870791487</v>
      </c>
      <c r="DB82" s="132">
        <f>'[2]Yearly BTX'!AP82</f>
        <v>839471.00060847565</v>
      </c>
      <c r="DC82" s="132">
        <f>'[2]Yearly BTX'!AQ82</f>
        <v>833079.3361921818</v>
      </c>
      <c r="DD82" s="132">
        <f>'[2]Yearly BTX'!AR82</f>
        <v>826726.85980700678</v>
      </c>
      <c r="DE82" s="132">
        <f>'[2]Yearly BTX'!AS82</f>
        <v>820413.39593731507</v>
      </c>
      <c r="DF82" s="132">
        <f>'[2]Yearly BTX'!AT82</f>
        <v>814138.76921312814</v>
      </c>
      <c r="DG82" s="132">
        <f>'[2]Yearly BTX'!AU82</f>
        <v>805764.92813440226</v>
      </c>
      <c r="DH82" s="132">
        <f>'[2]Yearly BTX'!AV82</f>
        <v>797402.04308174376</v>
      </c>
      <c r="DI82" s="132">
        <f>'[2]Yearly BTX'!AW82</f>
        <v>789050.80513148603</v>
      </c>
      <c r="DJ82" s="132">
        <f>'[2]Yearly BTX'!AX82</f>
        <v>780711.89231350319</v>
      </c>
      <c r="DK82" s="132">
        <f>'[2]Yearly BTX'!AY82</f>
        <v>772385.96977847116</v>
      </c>
      <c r="DL82" s="132">
        <f>'[2]Yearly BTX'!AZ82</f>
        <v>764073.6899633077</v>
      </c>
      <c r="DM82" s="132">
        <f>'[2]Yearly BTX'!BA82</f>
        <v>755775.69275480625</v>
      </c>
      <c r="DN82" s="132">
        <f>'[2]Yearly BTX'!BB82</f>
        <v>747492.60565148538</v>
      </c>
      <c r="DO82" s="132">
        <f>'[2]Yearly BTX'!BC82</f>
        <v>739225.04392366763</v>
      </c>
      <c r="DP82" s="132">
        <f>'[2]Yearly BTX'!BD82</f>
        <v>730973.61077180738</v>
      </c>
      <c r="DQ82" s="132">
        <f>'[2]Yearly BTX'!BE82</f>
        <v>714783.45855606336</v>
      </c>
      <c r="DR82" s="132">
        <f>'[2]Yearly BTX'!BF82</f>
        <v>698707.28773362271</v>
      </c>
      <c r="DS82" s="132">
        <f>'[2]Yearly BTX'!BG82</f>
        <v>682744.79911874922</v>
      </c>
      <c r="DT82" s="132">
        <f>'[2]Yearly BTX'!BH82</f>
        <v>666895.68883953441</v>
      </c>
      <c r="DU82" s="132">
        <f>'[2]Yearly BTX'!BI82</f>
        <v>651159.64843963238</v>
      </c>
      <c r="DV82" s="132">
        <f>'[2]Yearly BTX'!BJ82</f>
        <v>635536.3649786613</v>
      </c>
      <c r="DW82" s="132">
        <f>'[2]Yearly BTX'!BK82</f>
        <v>620025.52113128407</v>
      </c>
      <c r="DX82" s="132">
        <f>'[2]Yearly BTX'!BL82</f>
        <v>604626.79528498335</v>
      </c>
      <c r="DY82" s="132">
        <f>'[2]Yearly BTX'!BM82</f>
        <v>589339.86163654714</v>
      </c>
      <c r="DZ82" s="132">
        <f>'[2]Yearly BTX'!BN82</f>
        <v>574164.39028727543</v>
      </c>
      <c r="EB82" s="132">
        <f>'[3]Yearly BTX'!AJ82</f>
        <v>149929.74661203282</v>
      </c>
      <c r="EC82" s="132">
        <f>'[3]Yearly BTX'!AK82</f>
        <v>149823.98616877268</v>
      </c>
      <c r="ED82" s="132">
        <f>'[3]Yearly BTX'!AL82</f>
        <v>149716.60648424915</v>
      </c>
      <c r="EE82" s="132">
        <f>'[3]Yearly BTX'!AM82</f>
        <v>149607.60755846222</v>
      </c>
      <c r="EF82" s="132">
        <f>'[3]Yearly BTX'!AN82</f>
        <v>149496.98939141186</v>
      </c>
      <c r="EG82" s="132">
        <f>'[3]Yearly BTX'!AO82</f>
        <v>149384.75198309807</v>
      </c>
      <c r="EH82" s="132">
        <f>'[3]Yearly BTX'!AP82</f>
        <v>149270.89533352089</v>
      </c>
      <c r="EI82" s="132">
        <f>'[3]Yearly BTX'!AQ82</f>
        <v>149155.41944268032</v>
      </c>
      <c r="EJ82" s="132">
        <f>'[3]Yearly BTX'!AR82</f>
        <v>149038.32431057631</v>
      </c>
      <c r="EK82" s="132">
        <f>'[3]Yearly BTX'!AS82</f>
        <v>148919.60993720891</v>
      </c>
      <c r="EL82" s="132">
        <f>'[3]Yearly BTX'!AT82</f>
        <v>148799.27632257811</v>
      </c>
      <c r="EM82" s="132">
        <f>'[3]Yearly BTX'!AU82</f>
        <v>148283.89281859924</v>
      </c>
      <c r="EN82" s="132">
        <f>'[3]Yearly BTX'!AV82</f>
        <v>147756.36500514476</v>
      </c>
      <c r="EO82" s="132">
        <f>'[3]Yearly BTX'!AW82</f>
        <v>147216.69288221476</v>
      </c>
      <c r="EP82" s="132">
        <f>'[3]Yearly BTX'!AX82</f>
        <v>146664.87644980918</v>
      </c>
      <c r="EQ82" s="132">
        <f>'[3]Yearly BTX'!AY82</f>
        <v>146100.91570792801</v>
      </c>
      <c r="ER82" s="132">
        <f>'[3]Yearly BTX'!AZ82</f>
        <v>145524.8106565713</v>
      </c>
      <c r="ES82" s="132">
        <f>'[3]Yearly BTX'!BA82</f>
        <v>144936.56129573897</v>
      </c>
      <c r="ET82" s="132">
        <f>'[3]Yearly BTX'!BB82</f>
        <v>144336.16762543109</v>
      </c>
      <c r="EU82" s="132">
        <f>'[3]Yearly BTX'!BC82</f>
        <v>143723.62964564766</v>
      </c>
      <c r="EV82" s="132">
        <f>'[3]Yearly BTX'!BD82</f>
        <v>143098.94735638861</v>
      </c>
      <c r="EW82" s="132">
        <f>'[3]Yearly BTX'!BE82</f>
        <v>140893.99054486409</v>
      </c>
      <c r="EX82" s="132">
        <f>'[3]Yearly BTX'!BF82</f>
        <v>138674.46056196888</v>
      </c>
      <c r="EY82" s="132">
        <f>'[3]Yearly BTX'!BG82</f>
        <v>136440.35740770298</v>
      </c>
      <c r="EZ82" s="132">
        <f>'[3]Yearly BTX'!BH82</f>
        <v>134191.68108206638</v>
      </c>
      <c r="FA82" s="132">
        <f>'[3]Yearly BTX'!BI82</f>
        <v>131928.43158505909</v>
      </c>
      <c r="FB82" s="132">
        <f>'[3]Yearly BTX'!BJ82</f>
        <v>129650.60891668111</v>
      </c>
      <c r="FC82" s="132">
        <f>'[3]Yearly BTX'!BK82</f>
        <v>127358.21307693246</v>
      </c>
      <c r="FD82" s="132">
        <f>'[3]Yearly BTX'!BL82</f>
        <v>125051.24406581311</v>
      </c>
      <c r="FE82" s="132">
        <f>'[3]Yearly BTX'!BM82</f>
        <v>122729.70188332308</v>
      </c>
      <c r="FF82" s="132">
        <f>'[3]Yearly BTX'!BN82</f>
        <v>120393.58652946235</v>
      </c>
      <c r="FG82" s="187"/>
      <c r="FH82" s="132">
        <f t="shared" si="233"/>
        <v>1028583.5272324618</v>
      </c>
      <c r="FI82" s="132">
        <f t="shared" si="172"/>
        <v>1021847.2813881903</v>
      </c>
      <c r="FJ82" s="132">
        <f t="shared" si="173"/>
        <v>1015149.6599565673</v>
      </c>
      <c r="FK82" s="132">
        <f t="shared" si="174"/>
        <v>1008490.4867480777</v>
      </c>
      <c r="FL82" s="132">
        <f t="shared" si="175"/>
        <v>1001869.5856609095</v>
      </c>
      <c r="FM82" s="132">
        <f t="shared" si="176"/>
        <v>995286.78069101297</v>
      </c>
      <c r="FN82" s="132">
        <f t="shared" si="177"/>
        <v>988741.89594199648</v>
      </c>
      <c r="FO82" s="132">
        <f t="shared" si="178"/>
        <v>982234.75563486211</v>
      </c>
      <c r="FP82" s="132">
        <f t="shared" si="179"/>
        <v>975765.18411758309</v>
      </c>
      <c r="FQ82" s="132">
        <f t="shared" si="180"/>
        <v>969333.00587452401</v>
      </c>
      <c r="FR82" s="132">
        <f t="shared" si="181"/>
        <v>962938.04553570622</v>
      </c>
      <c r="FS82" s="132">
        <f t="shared" si="182"/>
        <v>954048.8209530015</v>
      </c>
      <c r="FT82" s="132">
        <f t="shared" si="183"/>
        <v>945158.40808688849</v>
      </c>
      <c r="FU82" s="132">
        <f t="shared" si="184"/>
        <v>936267.49801370082</v>
      </c>
      <c r="FV82" s="132">
        <f t="shared" si="185"/>
        <v>927376.76876331237</v>
      </c>
      <c r="FW82" s="132">
        <f t="shared" si="186"/>
        <v>918486.88548639917</v>
      </c>
      <c r="FX82" s="132">
        <f t="shared" si="187"/>
        <v>909598.50061987899</v>
      </c>
      <c r="FY82" s="132">
        <f t="shared" si="188"/>
        <v>900712.25405054516</v>
      </c>
      <c r="FZ82" s="132">
        <f t="shared" si="189"/>
        <v>891828.77327691647</v>
      </c>
      <c r="GA82" s="132">
        <f t="shared" si="190"/>
        <v>882948.67356931535</v>
      </c>
      <c r="GB82" s="132">
        <f t="shared" si="191"/>
        <v>874072.55812819605</v>
      </c>
      <c r="GC82" s="132">
        <f t="shared" si="192"/>
        <v>855677.44910092745</v>
      </c>
      <c r="GD82" s="132">
        <f t="shared" si="193"/>
        <v>837381.74829559156</v>
      </c>
      <c r="GE82" s="132">
        <f t="shared" si="194"/>
        <v>819185.15652645216</v>
      </c>
      <c r="GF82" s="132">
        <f t="shared" si="195"/>
        <v>801087.3699216008</v>
      </c>
      <c r="GG82" s="132">
        <f t="shared" si="196"/>
        <v>783088.08002469153</v>
      </c>
      <c r="GH82" s="132">
        <f t="shared" si="197"/>
        <v>765186.97389534244</v>
      </c>
      <c r="GI82" s="132">
        <f t="shared" si="198"/>
        <v>747383.73420821654</v>
      </c>
      <c r="GJ82" s="132">
        <f t="shared" si="199"/>
        <v>729678.03935079649</v>
      </c>
      <c r="GK82" s="132">
        <f t="shared" si="200"/>
        <v>712069.56351987016</v>
      </c>
      <c r="GL82" s="132">
        <f t="shared" si="201"/>
        <v>694557.97681673779</v>
      </c>
    </row>
    <row r="83" spans="1:194" outlineLevel="1">
      <c r="A83"/>
      <c r="B83" t="s">
        <v>69</v>
      </c>
      <c r="C83" s="5" t="s">
        <v>197</v>
      </c>
      <c r="D83" s="124">
        <f>'[2]Yearly BTX'!D83</f>
        <v>0</v>
      </c>
      <c r="E83" s="124">
        <f>'[2]Yearly BTX'!E83</f>
        <v>92.597619879824066</v>
      </c>
      <c r="F83" s="124">
        <f>'[2]Yearly BTX'!F83</f>
        <v>201.60113948799787</v>
      </c>
      <c r="G83" s="124">
        <f>'[2]Yearly BTX'!G83</f>
        <v>328.03011329891251</v>
      </c>
      <c r="H83" s="124">
        <f>'[2]Yearly BTX'!H83</f>
        <v>472.89460911247284</v>
      </c>
      <c r="I83" s="124">
        <f>'[2]Yearly BTX'!I83</f>
        <v>637.19526130397196</v>
      </c>
      <c r="J83" s="124">
        <f>'[2]Yearly BTX'!J83</f>
        <v>821.92332383688336</v>
      </c>
      <c r="K83" s="124">
        <f>'[2]Yearly BTX'!K83</f>
        <v>1028.0607230394858</v>
      </c>
      <c r="L83" s="124">
        <f>'[2]Yearly BTX'!L83</f>
        <v>1256.5801101462478</v>
      </c>
      <c r="M83" s="124">
        <f>'[2]Yearly BTX'!M83</f>
        <v>1508.4449136048772</v>
      </c>
      <c r="N83" s="124">
        <f>'[2]Yearly BTX'!N83</f>
        <v>1784.6093911499504</v>
      </c>
      <c r="O83" s="124">
        <f>'[2]Yearly BTX'!O83</f>
        <v>2054.094226576447</v>
      </c>
      <c r="P83" s="124">
        <f>'[2]Yearly BTX'!P83</f>
        <v>2343.5988233727176</v>
      </c>
      <c r="Q83" s="124">
        <f>'[2]Yearly BTX'!Q83</f>
        <v>2643.9836296303197</v>
      </c>
      <c r="R83" s="124">
        <f>'[2]Yearly BTX'!R83</f>
        <v>2963.2644786800256</v>
      </c>
      <c r="S83" s="124">
        <f>'[2]Yearly BTX'!S83</f>
        <v>3301.7891013778944</v>
      </c>
      <c r="T83" s="124">
        <f>'[2]Yearly BTX'!T83</f>
        <v>3659.8884242274416</v>
      </c>
      <c r="U83" s="124">
        <f>'[2]Yearly BTX'!U83</f>
        <v>4037.8765769268539</v>
      </c>
      <c r="V83" s="124">
        <f>'[2]Yearly BTX'!V83</f>
        <v>4436.0509009630259</v>
      </c>
      <c r="W83" s="124">
        <f>'[2]Yearly BTX'!W83</f>
        <v>4854.6919592414306</v>
      </c>
      <c r="X83" s="124">
        <f>'[2]Yearly BTX'!X83</f>
        <v>5294.0635467410348</v>
      </c>
      <c r="Y83" s="124">
        <f>'[2]Yearly BTX'!Y83</f>
        <v>5826.339961309176</v>
      </c>
      <c r="Z83" s="124">
        <f>'[2]Yearly BTX'!Z83</f>
        <v>6388.0376116654143</v>
      </c>
      <c r="AA83" s="124">
        <f>'[2]Yearly BTX'!AA83</f>
        <v>6917.9504017429426</v>
      </c>
      <c r="AB83" s="124">
        <f>'[2]Yearly BTX'!AB83</f>
        <v>7465.7870967865556</v>
      </c>
      <c r="AC83" s="124">
        <f>'[2]Yearly BTX'!AC83</f>
        <v>8030.6940755296819</v>
      </c>
      <c r="AD83" s="124">
        <f>'[2]Yearly BTX'!AD83</f>
        <v>8611.7316531391898</v>
      </c>
      <c r="AE83" s="124">
        <f>'[2]Yearly BTX'!AE83</f>
        <v>9207.8732779754919</v>
      </c>
      <c r="AF83" s="124">
        <f>'[2]Yearly BTX'!AF83</f>
        <v>9818.0047454602882</v>
      </c>
      <c r="AG83" s="124">
        <f>'[2]Yearly BTX'!AG83</f>
        <v>10440.923428902977</v>
      </c>
      <c r="AH83" s="124">
        <f>'[2]Yearly BTX'!AH83</f>
        <v>11075.337527137588</v>
      </c>
      <c r="AI83" s="187"/>
      <c r="AJ83" s="124">
        <f>'[3]Yearly BTX'!D83</f>
        <v>0</v>
      </c>
      <c r="AK83" s="124">
        <f>'[3]Yearly BTX'!E83</f>
        <v>33.606130218059363</v>
      </c>
      <c r="AL83" s="124">
        <f>'[3]Yearly BTX'!F83</f>
        <v>76.259658608627092</v>
      </c>
      <c r="AM83" s="124">
        <f>'[3]Yearly BTX'!G83</f>
        <v>128.34033876312174</v>
      </c>
      <c r="AN83" s="124">
        <f>'[3]Yearly BTX'!H83</f>
        <v>190.22792427296176</v>
      </c>
      <c r="AO83" s="124">
        <f>'[3]Yearly BTX'!I83</f>
        <v>262.30216872956566</v>
      </c>
      <c r="AP83" s="124">
        <f>'[3]Yearly BTX'!J83</f>
        <v>344.94282572435202</v>
      </c>
      <c r="AQ83" s="124">
        <f>'[3]Yearly BTX'!K83</f>
        <v>438.52964884873916</v>
      </c>
      <c r="AR83" s="124">
        <f>'[3]Yearly BTX'!L83</f>
        <v>543.44239169414561</v>
      </c>
      <c r="AS83" s="124">
        <f>'[3]Yearly BTX'!M83</f>
        <v>660.06080785199038</v>
      </c>
      <c r="AT83" s="124">
        <f>'[3]Yearly BTX'!N83</f>
        <v>788.76465091369118</v>
      </c>
      <c r="AU83" s="124">
        <f>'[3]Yearly BTX'!O83</f>
        <v>1002.4295018045576</v>
      </c>
      <c r="AV83" s="124">
        <f>'[3]Yearly BTX'!P83</f>
        <v>1241.204973183128</v>
      </c>
      <c r="AW83" s="124">
        <f>'[3]Yearly BTX'!Q83</f>
        <v>1500.5793338958454</v>
      </c>
      <c r="AX83" s="124">
        <f>'[3]Yearly BTX'!R83</f>
        <v>1784.6373874515912</v>
      </c>
      <c r="AY83" s="124">
        <f>'[3]Yearly BTX'!S83</f>
        <v>2093.877360155424</v>
      </c>
      <c r="AZ83" s="124">
        <f>'[3]Yearly BTX'!T83</f>
        <v>2428.782888978616</v>
      </c>
      <c r="BA83" s="124">
        <f>'[3]Yearly BTX'!U83</f>
        <v>2789.8228486714497</v>
      </c>
      <c r="BB83" s="124">
        <f>'[3]Yearly BTX'!V83</f>
        <v>3177.4511788760133</v>
      </c>
      <c r="BC83" s="124">
        <f>'[3]Yearly BTX'!W83</f>
        <v>3592.1067112389992</v>
      </c>
      <c r="BD83" s="124">
        <f>'[3]Yearly BTX'!X83</f>
        <v>4034.2129965244958</v>
      </c>
      <c r="BE83" s="124">
        <f>'[3]Yearly BTX'!Y83</f>
        <v>4678.0288971747032</v>
      </c>
      <c r="BF83" s="124">
        <f>'[3]Yearly BTX'!Z83</f>
        <v>5367.4281771792184</v>
      </c>
      <c r="BG83" s="124">
        <f>'[3]Yearly BTX'!AA83</f>
        <v>6050.2750686532718</v>
      </c>
      <c r="BH83" s="124">
        <f>'[3]Yearly BTX'!AB83</f>
        <v>6765.125146231464</v>
      </c>
      <c r="BI83" s="124">
        <f>'[3]Yearly BTX'!AC83</f>
        <v>7510.8236999394676</v>
      </c>
      <c r="BJ83" s="124">
        <f>'[3]Yearly BTX'!AD83</f>
        <v>8286.0962493636671</v>
      </c>
      <c r="BK83" s="124">
        <f>'[3]Yearly BTX'!AE83</f>
        <v>9089.5463741098501</v>
      </c>
      <c r="BL83" s="124">
        <f>'[3]Yearly BTX'!AF83</f>
        <v>9919.6535442618751</v>
      </c>
      <c r="BM83" s="124">
        <f>'[3]Yearly BTX'!AG83</f>
        <v>10774.770950840337</v>
      </c>
      <c r="BN83" s="124">
        <f>'[3]Yearly BTX'!AH83</f>
        <v>11653.123336261244</v>
      </c>
      <c r="BP83" s="124">
        <f t="shared" si="202"/>
        <v>0</v>
      </c>
      <c r="BQ83" s="124">
        <f t="shared" si="203"/>
        <v>126.20375009788343</v>
      </c>
      <c r="BR83" s="124">
        <f t="shared" si="204"/>
        <v>277.86079809662499</v>
      </c>
      <c r="BS83" s="124">
        <f t="shared" si="205"/>
        <v>456.37045206203425</v>
      </c>
      <c r="BT83" s="124">
        <f t="shared" si="206"/>
        <v>663.12253338543462</v>
      </c>
      <c r="BU83" s="124">
        <f t="shared" si="207"/>
        <v>899.49743003353763</v>
      </c>
      <c r="BV83" s="124">
        <f t="shared" si="208"/>
        <v>1166.8661495612355</v>
      </c>
      <c r="BW83" s="124">
        <f t="shared" si="209"/>
        <v>1466.590371888225</v>
      </c>
      <c r="BX83" s="124">
        <f t="shared" si="210"/>
        <v>1800.0225018403935</v>
      </c>
      <c r="BY83" s="124">
        <f t="shared" si="211"/>
        <v>2168.5057214568678</v>
      </c>
      <c r="BZ83" s="124">
        <f t="shared" si="212"/>
        <v>2573.3740420636414</v>
      </c>
      <c r="CA83" s="124">
        <f t="shared" si="213"/>
        <v>3056.5237283810047</v>
      </c>
      <c r="CB83" s="124">
        <f t="shared" si="214"/>
        <v>3584.8037965558456</v>
      </c>
      <c r="CC83" s="124">
        <f t="shared" si="215"/>
        <v>4144.5629635261648</v>
      </c>
      <c r="CD83" s="124">
        <f t="shared" si="216"/>
        <v>4747.9018661316168</v>
      </c>
      <c r="CE83" s="124">
        <f t="shared" si="217"/>
        <v>5395.6664615333184</v>
      </c>
      <c r="CF83" s="124">
        <f t="shared" si="218"/>
        <v>6088.6713132060577</v>
      </c>
      <c r="CG83" s="124">
        <f t="shared" si="219"/>
        <v>6827.6994255983036</v>
      </c>
      <c r="CH83" s="124">
        <f t="shared" si="220"/>
        <v>7613.5020798390397</v>
      </c>
      <c r="CI83" s="124">
        <f t="shared" si="221"/>
        <v>8446.7986704804298</v>
      </c>
      <c r="CJ83" s="124">
        <f t="shared" si="222"/>
        <v>9328.2765432655306</v>
      </c>
      <c r="CK83" s="124">
        <f t="shared" si="223"/>
        <v>10504.368858483878</v>
      </c>
      <c r="CL83" s="124">
        <f t="shared" si="224"/>
        <v>11755.465788844633</v>
      </c>
      <c r="CM83" s="124">
        <f t="shared" si="225"/>
        <v>12968.225470396213</v>
      </c>
      <c r="CN83" s="124">
        <f t="shared" si="226"/>
        <v>14230.91224301802</v>
      </c>
      <c r="CO83" s="124">
        <f t="shared" si="227"/>
        <v>15541.51777546915</v>
      </c>
      <c r="CP83" s="124">
        <f t="shared" si="228"/>
        <v>16897.827902502857</v>
      </c>
      <c r="CQ83" s="124">
        <f t="shared" si="229"/>
        <v>18297.419652085344</v>
      </c>
      <c r="CR83" s="124">
        <f t="shared" si="230"/>
        <v>19737.658289722163</v>
      </c>
      <c r="CS83" s="124">
        <f t="shared" si="231"/>
        <v>21215.694379743312</v>
      </c>
      <c r="CT83" s="124">
        <f t="shared" si="232"/>
        <v>22728.460863398832</v>
      </c>
      <c r="CU83" s="187"/>
      <c r="CV83" s="124">
        <f>'[2]Yearly BTX'!AJ83</f>
        <v>0</v>
      </c>
      <c r="CW83" s="124">
        <f>'[2]Yearly BTX'!AK83</f>
        <v>92.597619879824066</v>
      </c>
      <c r="CX83" s="124">
        <f>'[2]Yearly BTX'!AL83</f>
        <v>201.60113948799787</v>
      </c>
      <c r="CY83" s="124">
        <f>'[2]Yearly BTX'!AM83</f>
        <v>328.03011329891251</v>
      </c>
      <c r="CZ83" s="124">
        <f>'[2]Yearly BTX'!AN83</f>
        <v>472.89460911247284</v>
      </c>
      <c r="DA83" s="124">
        <f>'[2]Yearly BTX'!AO83</f>
        <v>637.19526130397196</v>
      </c>
      <c r="DB83" s="124">
        <f>'[2]Yearly BTX'!AP83</f>
        <v>821.92332383688336</v>
      </c>
      <c r="DC83" s="124">
        <f>'[2]Yearly BTX'!AQ83</f>
        <v>1028.0607230394858</v>
      </c>
      <c r="DD83" s="124">
        <f>'[2]Yearly BTX'!AR83</f>
        <v>1256.5801101462478</v>
      </c>
      <c r="DE83" s="124">
        <f>'[2]Yearly BTX'!AS83</f>
        <v>1508.4449136048772</v>
      </c>
      <c r="DF83" s="124">
        <f>'[2]Yearly BTX'!AT83</f>
        <v>1784.6093911499504</v>
      </c>
      <c r="DG83" s="124">
        <f>'[2]Yearly BTX'!AU83</f>
        <v>2054.094226576447</v>
      </c>
      <c r="DH83" s="124">
        <f>'[2]Yearly BTX'!AV83</f>
        <v>2343.5988233727176</v>
      </c>
      <c r="DI83" s="124">
        <f>'[2]Yearly BTX'!AW83</f>
        <v>2643.9836296303197</v>
      </c>
      <c r="DJ83" s="124">
        <f>'[2]Yearly BTX'!AX83</f>
        <v>2963.2644786800256</v>
      </c>
      <c r="DK83" s="124">
        <f>'[2]Yearly BTX'!AY83</f>
        <v>3301.7891013778944</v>
      </c>
      <c r="DL83" s="124">
        <f>'[2]Yearly BTX'!AZ83</f>
        <v>3659.8884242274416</v>
      </c>
      <c r="DM83" s="124">
        <f>'[2]Yearly BTX'!BA83</f>
        <v>4037.8765769268539</v>
      </c>
      <c r="DN83" s="124">
        <f>'[2]Yearly BTX'!BB83</f>
        <v>4436.0509009630259</v>
      </c>
      <c r="DO83" s="124">
        <f>'[2]Yearly BTX'!BC83</f>
        <v>4854.6919592414306</v>
      </c>
      <c r="DP83" s="124">
        <f>'[2]Yearly BTX'!BD83</f>
        <v>5294.0635467410348</v>
      </c>
      <c r="DQ83" s="124">
        <f>'[2]Yearly BTX'!BE83</f>
        <v>5826.339961309176</v>
      </c>
      <c r="DR83" s="124">
        <f>'[2]Yearly BTX'!BF83</f>
        <v>6388.0376116654143</v>
      </c>
      <c r="DS83" s="124">
        <f>'[2]Yearly BTX'!BG83</f>
        <v>6917.9504017429426</v>
      </c>
      <c r="DT83" s="124">
        <f>'[2]Yearly BTX'!BH83</f>
        <v>7465.7870967865556</v>
      </c>
      <c r="DU83" s="124">
        <f>'[2]Yearly BTX'!BI83</f>
        <v>8030.6940755296819</v>
      </c>
      <c r="DV83" s="124">
        <f>'[2]Yearly BTX'!BJ83</f>
        <v>8611.7316531391898</v>
      </c>
      <c r="DW83" s="124">
        <f>'[2]Yearly BTX'!BK83</f>
        <v>9207.8732779754919</v>
      </c>
      <c r="DX83" s="124">
        <f>'[2]Yearly BTX'!BL83</f>
        <v>9818.0047454602882</v>
      </c>
      <c r="DY83" s="124">
        <f>'[2]Yearly BTX'!BM83</f>
        <v>10440.923428902977</v>
      </c>
      <c r="DZ83" s="124">
        <f>'[2]Yearly BTX'!BN83</f>
        <v>11075.337527137588</v>
      </c>
      <c r="EB83" s="124">
        <f>'[3]Yearly BTX'!AJ83</f>
        <v>0</v>
      </c>
      <c r="EC83" s="124">
        <f>'[3]Yearly BTX'!AK83</f>
        <v>33.606130218059363</v>
      </c>
      <c r="ED83" s="124">
        <f>'[3]Yearly BTX'!AL83</f>
        <v>76.259658608627092</v>
      </c>
      <c r="EE83" s="124">
        <f>'[3]Yearly BTX'!AM83</f>
        <v>128.34033876312174</v>
      </c>
      <c r="EF83" s="124">
        <f>'[3]Yearly BTX'!AN83</f>
        <v>190.22792427296176</v>
      </c>
      <c r="EG83" s="124">
        <f>'[3]Yearly BTX'!AO83</f>
        <v>262.30216872956566</v>
      </c>
      <c r="EH83" s="124">
        <f>'[3]Yearly BTX'!AP83</f>
        <v>344.94282572435202</v>
      </c>
      <c r="EI83" s="124">
        <f>'[3]Yearly BTX'!AQ83</f>
        <v>438.52964884873916</v>
      </c>
      <c r="EJ83" s="124">
        <f>'[3]Yearly BTX'!AR83</f>
        <v>543.44239169414561</v>
      </c>
      <c r="EK83" s="124">
        <f>'[3]Yearly BTX'!AS83</f>
        <v>660.06080785199038</v>
      </c>
      <c r="EL83" s="124">
        <f>'[3]Yearly BTX'!AT83</f>
        <v>788.76465091369118</v>
      </c>
      <c r="EM83" s="124">
        <f>'[3]Yearly BTX'!AU83</f>
        <v>1002.4295018045576</v>
      </c>
      <c r="EN83" s="124">
        <f>'[3]Yearly BTX'!AV83</f>
        <v>1241.204973183128</v>
      </c>
      <c r="EO83" s="124">
        <f>'[3]Yearly BTX'!AW83</f>
        <v>1500.5793338958454</v>
      </c>
      <c r="EP83" s="124">
        <f>'[3]Yearly BTX'!AX83</f>
        <v>1784.6373874515912</v>
      </c>
      <c r="EQ83" s="124">
        <f>'[3]Yearly BTX'!AY83</f>
        <v>2093.877360155424</v>
      </c>
      <c r="ER83" s="124">
        <f>'[3]Yearly BTX'!AZ83</f>
        <v>2428.782888978616</v>
      </c>
      <c r="ES83" s="124">
        <f>'[3]Yearly BTX'!BA83</f>
        <v>2789.8228486714497</v>
      </c>
      <c r="ET83" s="124">
        <f>'[3]Yearly BTX'!BB83</f>
        <v>3177.4511788760133</v>
      </c>
      <c r="EU83" s="124">
        <f>'[3]Yearly BTX'!BC83</f>
        <v>3592.1067112389992</v>
      </c>
      <c r="EV83" s="124">
        <f>'[3]Yearly BTX'!BD83</f>
        <v>4034.2129965244958</v>
      </c>
      <c r="EW83" s="124">
        <f>'[3]Yearly BTX'!BE83</f>
        <v>4678.0288971747032</v>
      </c>
      <c r="EX83" s="124">
        <f>'[3]Yearly BTX'!BF83</f>
        <v>5367.4281771792184</v>
      </c>
      <c r="EY83" s="124">
        <f>'[3]Yearly BTX'!BG83</f>
        <v>6050.2750686532718</v>
      </c>
      <c r="EZ83" s="124">
        <f>'[3]Yearly BTX'!BH83</f>
        <v>6765.125146231464</v>
      </c>
      <c r="FA83" s="124">
        <f>'[3]Yearly BTX'!BI83</f>
        <v>7510.8236999394676</v>
      </c>
      <c r="FB83" s="124">
        <f>'[3]Yearly BTX'!BJ83</f>
        <v>8286.0962493636671</v>
      </c>
      <c r="FC83" s="124">
        <f>'[3]Yearly BTX'!BK83</f>
        <v>9089.5463741098501</v>
      </c>
      <c r="FD83" s="124">
        <f>'[3]Yearly BTX'!BL83</f>
        <v>9919.6535442618751</v>
      </c>
      <c r="FE83" s="124">
        <f>'[3]Yearly BTX'!BM83</f>
        <v>10774.770950840337</v>
      </c>
      <c r="FF83" s="124">
        <f>'[3]Yearly BTX'!BN83</f>
        <v>11653.123336261244</v>
      </c>
      <c r="FG83" s="187"/>
      <c r="FH83" s="124">
        <f t="shared" si="233"/>
        <v>0</v>
      </c>
      <c r="FI83" s="124">
        <f t="shared" si="172"/>
        <v>126.20375009788343</v>
      </c>
      <c r="FJ83" s="124">
        <f t="shared" si="173"/>
        <v>277.86079809662499</v>
      </c>
      <c r="FK83" s="124">
        <f t="shared" si="174"/>
        <v>456.37045206203425</v>
      </c>
      <c r="FL83" s="124">
        <f t="shared" si="175"/>
        <v>663.12253338543462</v>
      </c>
      <c r="FM83" s="124">
        <f t="shared" si="176"/>
        <v>899.49743003353763</v>
      </c>
      <c r="FN83" s="124">
        <f t="shared" si="177"/>
        <v>1166.8661495612355</v>
      </c>
      <c r="FO83" s="124">
        <f t="shared" si="178"/>
        <v>1466.590371888225</v>
      </c>
      <c r="FP83" s="124">
        <f t="shared" si="179"/>
        <v>1800.0225018403935</v>
      </c>
      <c r="FQ83" s="124">
        <f t="shared" si="180"/>
        <v>2168.5057214568678</v>
      </c>
      <c r="FR83" s="124">
        <f t="shared" si="181"/>
        <v>2573.3740420636414</v>
      </c>
      <c r="FS83" s="124">
        <f t="shared" si="182"/>
        <v>3056.5237283810047</v>
      </c>
      <c r="FT83" s="124">
        <f t="shared" si="183"/>
        <v>3584.8037965558456</v>
      </c>
      <c r="FU83" s="124">
        <f t="shared" si="184"/>
        <v>4144.5629635261648</v>
      </c>
      <c r="FV83" s="124">
        <f t="shared" si="185"/>
        <v>4747.9018661316168</v>
      </c>
      <c r="FW83" s="124">
        <f t="shared" si="186"/>
        <v>5395.6664615333184</v>
      </c>
      <c r="FX83" s="124">
        <f t="shared" si="187"/>
        <v>6088.6713132060577</v>
      </c>
      <c r="FY83" s="124">
        <f t="shared" si="188"/>
        <v>6827.6994255983036</v>
      </c>
      <c r="FZ83" s="124">
        <f t="shared" si="189"/>
        <v>7613.5020798390397</v>
      </c>
      <c r="GA83" s="124">
        <f t="shared" si="190"/>
        <v>8446.7986704804298</v>
      </c>
      <c r="GB83" s="124">
        <f t="shared" si="191"/>
        <v>9328.2765432655306</v>
      </c>
      <c r="GC83" s="124">
        <f t="shared" si="192"/>
        <v>10504.368858483878</v>
      </c>
      <c r="GD83" s="124">
        <f t="shared" si="193"/>
        <v>11755.465788844633</v>
      </c>
      <c r="GE83" s="124">
        <f t="shared" si="194"/>
        <v>12968.225470396213</v>
      </c>
      <c r="GF83" s="124">
        <f t="shared" si="195"/>
        <v>14230.91224301802</v>
      </c>
      <c r="GG83" s="124">
        <f t="shared" si="196"/>
        <v>15541.51777546915</v>
      </c>
      <c r="GH83" s="124">
        <f t="shared" si="197"/>
        <v>16897.827902502857</v>
      </c>
      <c r="GI83" s="124">
        <f t="shared" si="198"/>
        <v>18297.419652085344</v>
      </c>
      <c r="GJ83" s="124">
        <f t="shared" si="199"/>
        <v>19737.658289722163</v>
      </c>
      <c r="GK83" s="124">
        <f t="shared" si="200"/>
        <v>21215.694379743312</v>
      </c>
      <c r="GL83" s="124">
        <f t="shared" si="201"/>
        <v>22728.460863398832</v>
      </c>
    </row>
    <row r="84" spans="1:194" outlineLevel="1">
      <c r="A84" s="10"/>
      <c r="B84" s="10" t="s">
        <v>71</v>
      </c>
      <c r="C84" s="11" t="s">
        <v>197</v>
      </c>
      <c r="D84" s="133">
        <f>'[2]Yearly BTX'!D84</f>
        <v>878653.78062042897</v>
      </c>
      <c r="E84" s="133">
        <f>'[2]Yearly BTX'!E84</f>
        <v>869569.86044212035</v>
      </c>
      <c r="F84" s="133">
        <f>'[2]Yearly BTX'!F84</f>
        <v>860532.74080181215</v>
      </c>
      <c r="G84" s="133">
        <f>'[2]Yearly BTX'!G84</f>
        <v>851541.08627619967</v>
      </c>
      <c r="H84" s="133">
        <f>'[2]Yearly BTX'!H84</f>
        <v>842593.57141401374</v>
      </c>
      <c r="I84" s="133">
        <f>'[2]Yearly BTX'!I84</f>
        <v>833688.88069693337</v>
      </c>
      <c r="J84" s="133">
        <f>'[2]Yearly BTX'!J84</f>
        <v>824825.70850047807</v>
      </c>
      <c r="K84" s="133">
        <f>'[2]Yearly BTX'!K84</f>
        <v>816002.75905488059</v>
      </c>
      <c r="L84" s="133">
        <f>'[2]Yearly BTX'!L84</f>
        <v>807218.74640594539</v>
      </c>
      <c r="M84" s="133">
        <f>'[2]Yearly BTX'!M84</f>
        <v>798472.39437589142</v>
      </c>
      <c r="N84" s="133">
        <f>'[2]Yearly BTX'!N84</f>
        <v>789762.43652418326</v>
      </c>
      <c r="O84" s="133">
        <f>'[2]Yearly BTX'!O84</f>
        <v>774399.662825312</v>
      </c>
      <c r="P84" s="133">
        <f>'[2]Yearly BTX'!P84</f>
        <v>759055.34197876044</v>
      </c>
      <c r="Q84" s="133">
        <f>'[2]Yearly BTX'!Q84</f>
        <v>743739.69142570393</v>
      </c>
      <c r="R84" s="133">
        <f>'[2]Yearly BTX'!R84</f>
        <v>728445.75051883119</v>
      </c>
      <c r="S84" s="133">
        <f>'[2]Yearly BTX'!S84</f>
        <v>713174.20431243174</v>
      </c>
      <c r="T84" s="133">
        <f>'[2]Yearly BTX'!T84</f>
        <v>697925.73256328388</v>
      </c>
      <c r="U84" s="133">
        <f>'[2]Yearly BTX'!U84</f>
        <v>682701.01001878595</v>
      </c>
      <c r="V84" s="133">
        <f>'[2]Yearly BTX'!V84</f>
        <v>667500.70670074655</v>
      </c>
      <c r="W84" s="133">
        <f>'[2]Yearly BTX'!W84</f>
        <v>652325.48818487464</v>
      </c>
      <c r="X84" s="133">
        <f>'[2]Yearly BTX'!X84</f>
        <v>637176.01587601344</v>
      </c>
      <c r="Y84" s="133">
        <f>'[2]Yearly BTX'!Y84</f>
        <v>607591.38948689494</v>
      </c>
      <c r="Z84" s="133">
        <f>'[2]Yearly BTX'!Z84</f>
        <v>578198.14356332459</v>
      </c>
      <c r="AA84" s="133">
        <f>'[2]Yearly BTX'!AA84</f>
        <v>549056.82791786455</v>
      </c>
      <c r="AB84" s="133">
        <f>'[2]Yearly BTX'!AB84</f>
        <v>520117.06925789348</v>
      </c>
      <c r="AC84" s="133">
        <f>'[2]Yearly BTX'!AC84</f>
        <v>491379.04862416373</v>
      </c>
      <c r="AD84" s="133">
        <f>'[2]Yearly BTX'!AD84</f>
        <v>462843.02525604394</v>
      </c>
      <c r="AE84" s="133">
        <f>'[2]Yearly BTX'!AE84</f>
        <v>434509.33758042613</v>
      </c>
      <c r="AF84" s="133">
        <f>'[2]Yearly BTX'!AF84</f>
        <v>406378.40418103401</v>
      </c>
      <c r="AG84" s="133">
        <f>'[2]Yearly BTX'!AG84</f>
        <v>378450.72474830935</v>
      </c>
      <c r="AH84" s="133">
        <f>'[2]Yearly BTX'!AH84</f>
        <v>350726.88101004972</v>
      </c>
      <c r="AI84" s="187"/>
      <c r="AJ84" s="133">
        <f>'[3]Yearly BTX'!D84</f>
        <v>149929.74661203282</v>
      </c>
      <c r="AK84" s="133">
        <f>'[3]Yearly BTX'!E84</f>
        <v>149384.76010207046</v>
      </c>
      <c r="AL84" s="133">
        <f>'[3]Yearly BTX'!F84</f>
        <v>148827.48771140873</v>
      </c>
      <c r="AM84" s="133">
        <f>'[3]Yearly BTX'!G84</f>
        <v>148257.54968645627</v>
      </c>
      <c r="AN84" s="133">
        <f>'[3]Yearly BTX'!H84</f>
        <v>147674.56627362163</v>
      </c>
      <c r="AO84" s="133">
        <f>'[3]Yearly BTX'!I84</f>
        <v>147078.15771931346</v>
      </c>
      <c r="AP84" s="133">
        <f>'[3]Yearly BTX'!J84</f>
        <v>146467.94426994026</v>
      </c>
      <c r="AQ84" s="133">
        <f>'[3]Yearly BTX'!K84</f>
        <v>145843.5461719106</v>
      </c>
      <c r="AR84" s="133">
        <f>'[3]Yearly BTX'!L84</f>
        <v>145204.58367163315</v>
      </c>
      <c r="AS84" s="133">
        <f>'[3]Yearly BTX'!M84</f>
        <v>144550.67701551644</v>
      </c>
      <c r="AT84" s="133">
        <f>'[3]Yearly BTX'!N84</f>
        <v>143881.44644996902</v>
      </c>
      <c r="AU84" s="133">
        <f>'[3]Yearly BTX'!O84</f>
        <v>141887.36585806028</v>
      </c>
      <c r="AV84" s="133">
        <f>'[3]Yearly BTX'!P84</f>
        <v>139843.88602671263</v>
      </c>
      <c r="AW84" s="133">
        <f>'[3]Yearly BTX'!Q84</f>
        <v>137755.51868707975</v>
      </c>
      <c r="AX84" s="133">
        <f>'[3]Yearly BTX'!R84</f>
        <v>135618.17903565263</v>
      </c>
      <c r="AY84" s="133">
        <f>'[3]Yearly BTX'!S84</f>
        <v>133431.36884612634</v>
      </c>
      <c r="AZ84" s="133">
        <f>'[3]Yearly BTX'!T84</f>
        <v>131194.60448152953</v>
      </c>
      <c r="BA84" s="133">
        <f>'[3]Yearly BTX'!U84</f>
        <v>128907.41706711189</v>
      </c>
      <c r="BB84" s="133">
        <f>'[3]Yearly BTX'!V84</f>
        <v>126569.35266323139</v>
      </c>
      <c r="BC84" s="133">
        <f>'[3]Yearly BTX'!W84</f>
        <v>124179.97243824133</v>
      </c>
      <c r="BD84" s="133">
        <f>'[3]Yearly BTX'!X84</f>
        <v>121738.85284137759</v>
      </c>
      <c r="BE84" s="133">
        <f>'[3]Yearly BTX'!Y84</f>
        <v>116235.33407784224</v>
      </c>
      <c r="BF84" s="133">
        <f>'[3]Yearly BTX'!Z84</f>
        <v>110657.08559221122</v>
      </c>
      <c r="BG84" s="133">
        <f>'[3]Yearly BTX'!AA84</f>
        <v>105056.24315236926</v>
      </c>
      <c r="BH84" s="133">
        <f>'[3]Yearly BTX'!AB84</f>
        <v>99394.251183681787</v>
      </c>
      <c r="BI84" s="133">
        <f>'[3]Yearly BTX'!AC84</f>
        <v>93672.264396123108</v>
      </c>
      <c r="BJ84" s="133">
        <f>'[3]Yearly BTX'!AD84</f>
        <v>87891.557270106874</v>
      </c>
      <c r="BK84" s="133">
        <f>'[3]Yearly BTX'!AE84</f>
        <v>82053.526226027272</v>
      </c>
      <c r="BL84" s="133">
        <f>'[3]Yearly BTX'!AF84</f>
        <v>76159.691793800448</v>
      </c>
      <c r="BM84" s="133">
        <f>'[3]Yearly BTX'!AG84</f>
        <v>70211.700782405824</v>
      </c>
      <c r="BN84" s="133">
        <f>'[3]Yearly BTX'!AH84</f>
        <v>64211.328449427368</v>
      </c>
      <c r="BP84" s="133">
        <f t="shared" si="202"/>
        <v>1028583.5272324618</v>
      </c>
      <c r="BQ84" s="133">
        <f t="shared" si="203"/>
        <v>1018954.6205441908</v>
      </c>
      <c r="BR84" s="133">
        <f t="shared" si="204"/>
        <v>1009360.2285132209</v>
      </c>
      <c r="BS84" s="133">
        <f t="shared" si="205"/>
        <v>999798.635962656</v>
      </c>
      <c r="BT84" s="133">
        <f t="shared" si="206"/>
        <v>990268.13768763538</v>
      </c>
      <c r="BU84" s="133">
        <f t="shared" si="207"/>
        <v>980767.03841624688</v>
      </c>
      <c r="BV84" s="133">
        <f t="shared" si="208"/>
        <v>971293.65277041832</v>
      </c>
      <c r="BW84" s="133">
        <f t="shared" si="209"/>
        <v>961846.30522679118</v>
      </c>
      <c r="BX84" s="133">
        <f t="shared" si="210"/>
        <v>952423.33007757855</v>
      </c>
      <c r="BY84" s="133">
        <f t="shared" si="211"/>
        <v>943023.07139140787</v>
      </c>
      <c r="BZ84" s="133">
        <f t="shared" si="212"/>
        <v>933643.88297415222</v>
      </c>
      <c r="CA84" s="133">
        <f t="shared" si="213"/>
        <v>916287.02868337231</v>
      </c>
      <c r="CB84" s="133">
        <f t="shared" si="214"/>
        <v>898899.22800547304</v>
      </c>
      <c r="CC84" s="133">
        <f t="shared" si="215"/>
        <v>881495.21011278371</v>
      </c>
      <c r="CD84" s="133">
        <f t="shared" si="216"/>
        <v>864063.92955448385</v>
      </c>
      <c r="CE84" s="133">
        <f t="shared" si="217"/>
        <v>846605.57315855811</v>
      </c>
      <c r="CF84" s="133">
        <f t="shared" si="218"/>
        <v>829120.33704481344</v>
      </c>
      <c r="CG84" s="133">
        <f t="shared" si="219"/>
        <v>811608.42708589789</v>
      </c>
      <c r="CH84" s="133">
        <f t="shared" si="220"/>
        <v>794070.05936397798</v>
      </c>
      <c r="CI84" s="133">
        <f t="shared" si="221"/>
        <v>776505.460623116</v>
      </c>
      <c r="CJ84" s="133">
        <f t="shared" si="222"/>
        <v>758914.86871739104</v>
      </c>
      <c r="CK84" s="133">
        <f t="shared" si="223"/>
        <v>723826.72356473724</v>
      </c>
      <c r="CL84" s="133">
        <f t="shared" si="224"/>
        <v>688855.22915553581</v>
      </c>
      <c r="CM84" s="133">
        <f t="shared" si="225"/>
        <v>654113.07107023383</v>
      </c>
      <c r="CN84" s="133">
        <f t="shared" si="226"/>
        <v>619511.32044157526</v>
      </c>
      <c r="CO84" s="133">
        <f t="shared" si="227"/>
        <v>585051.31302028685</v>
      </c>
      <c r="CP84" s="133">
        <f t="shared" si="228"/>
        <v>550734.58252615086</v>
      </c>
      <c r="CQ84" s="133">
        <f t="shared" si="229"/>
        <v>516562.86380645342</v>
      </c>
      <c r="CR84" s="133">
        <f t="shared" si="230"/>
        <v>482538.09597483446</v>
      </c>
      <c r="CS84" s="133">
        <f t="shared" si="231"/>
        <v>448662.42553071515</v>
      </c>
      <c r="CT84" s="133">
        <f t="shared" si="232"/>
        <v>414938.2094594771</v>
      </c>
      <c r="CU84" s="187"/>
      <c r="CV84" s="133">
        <f>'[2]Yearly BTX'!AJ84</f>
        <v>878653.78062042897</v>
      </c>
      <c r="CW84" s="133">
        <f>'[2]Yearly BTX'!AK84</f>
        <v>871930.69759953779</v>
      </c>
      <c r="CX84" s="133">
        <f>'[2]Yearly BTX'!AL84</f>
        <v>865231.45233283017</v>
      </c>
      <c r="CY84" s="133">
        <f>'[2]Yearly BTX'!AM84</f>
        <v>858554.84907631658</v>
      </c>
      <c r="CZ84" s="133">
        <f>'[2]Yearly BTX'!AN84</f>
        <v>851899.70166038512</v>
      </c>
      <c r="DA84" s="133">
        <f>'[2]Yearly BTX'!AO84</f>
        <v>845264.83344661095</v>
      </c>
      <c r="DB84" s="133">
        <f>'[2]Yearly BTX'!AP84</f>
        <v>838649.07728463877</v>
      </c>
      <c r="DC84" s="133">
        <f>'[2]Yearly BTX'!AQ84</f>
        <v>832051.27546914236</v>
      </c>
      <c r="DD84" s="133">
        <f>'[2]Yearly BTX'!AR84</f>
        <v>825470.27969686058</v>
      </c>
      <c r="DE84" s="133">
        <f>'[2]Yearly BTX'!AS84</f>
        <v>818904.95102371019</v>
      </c>
      <c r="DF84" s="133">
        <f>'[2]Yearly BTX'!AT84</f>
        <v>812354.15982197819</v>
      </c>
      <c r="DG84" s="133">
        <f>'[2]Yearly BTX'!AU84</f>
        <v>803710.83390782576</v>
      </c>
      <c r="DH84" s="133">
        <f>'[2]Yearly BTX'!AV84</f>
        <v>795058.44425837102</v>
      </c>
      <c r="DI84" s="133">
        <f>'[2]Yearly BTX'!AW84</f>
        <v>786406.82150185574</v>
      </c>
      <c r="DJ84" s="133">
        <f>'[2]Yearly BTX'!AX84</f>
        <v>777748.62783482322</v>
      </c>
      <c r="DK84" s="133">
        <f>'[2]Yearly BTX'!AY84</f>
        <v>769084.18067709322</v>
      </c>
      <c r="DL84" s="133">
        <f>'[2]Yearly BTX'!AZ84</f>
        <v>760413.80153908022</v>
      </c>
      <c r="DM84" s="133">
        <f>'[2]Yearly BTX'!BA84</f>
        <v>751737.81617787934</v>
      </c>
      <c r="DN84" s="133">
        <f>'[2]Yearly BTX'!BB84</f>
        <v>743056.55475052237</v>
      </c>
      <c r="DO84" s="133">
        <f>'[2]Yearly BTX'!BC84</f>
        <v>734370.35196442623</v>
      </c>
      <c r="DP84" s="133">
        <f>'[2]Yearly BTX'!BD84</f>
        <v>725679.54722506634</v>
      </c>
      <c r="DQ84" s="133">
        <f>'[2]Yearly BTX'!BE84</f>
        <v>708957.11859475414</v>
      </c>
      <c r="DR84" s="133">
        <f>'[2]Yearly BTX'!BF84</f>
        <v>692319.25012195727</v>
      </c>
      <c r="DS84" s="133">
        <f>'[2]Yearly BTX'!BG84</f>
        <v>675826.84871700627</v>
      </c>
      <c r="DT84" s="133">
        <f>'[2]Yearly BTX'!BH84</f>
        <v>659429.90174274787</v>
      </c>
      <c r="DU84" s="133">
        <f>'[2]Yearly BTX'!BI84</f>
        <v>643128.95436410268</v>
      </c>
      <c r="DV84" s="133">
        <f>'[2]Yearly BTX'!BJ84</f>
        <v>626924.63332552207</v>
      </c>
      <c r="DW84" s="133">
        <f>'[2]Yearly BTX'!BK84</f>
        <v>610817.64785330859</v>
      </c>
      <c r="DX84" s="133">
        <f>'[2]Yearly BTX'!BL84</f>
        <v>594808.79053952312</v>
      </c>
      <c r="DY84" s="133">
        <f>'[2]Yearly BTX'!BM84</f>
        <v>578898.93820764415</v>
      </c>
      <c r="DZ84" s="133">
        <f>'[2]Yearly BTX'!BN84</f>
        <v>563089.05276013783</v>
      </c>
      <c r="EB84" s="133">
        <f>'[3]Yearly BTX'!AJ84</f>
        <v>149929.74661203282</v>
      </c>
      <c r="EC84" s="133">
        <f>'[3]Yearly BTX'!AK84</f>
        <v>149790.38003855463</v>
      </c>
      <c r="ED84" s="133">
        <f>'[3]Yearly BTX'!AL84</f>
        <v>149640.34682564053</v>
      </c>
      <c r="EE84" s="133">
        <f>'[3]Yearly BTX'!AM84</f>
        <v>149479.2672196991</v>
      </c>
      <c r="EF84" s="133">
        <f>'[3]Yearly BTX'!AN84</f>
        <v>149306.76146713889</v>
      </c>
      <c r="EG84" s="133">
        <f>'[3]Yearly BTX'!AO84</f>
        <v>149122.44981436851</v>
      </c>
      <c r="EH84" s="133">
        <f>'[3]Yearly BTX'!AP84</f>
        <v>148925.95250779655</v>
      </c>
      <c r="EI84" s="133">
        <f>'[3]Yearly BTX'!AQ84</f>
        <v>148716.88979383156</v>
      </c>
      <c r="EJ84" s="133">
        <f>'[3]Yearly BTX'!AR84</f>
        <v>148494.88191888217</v>
      </c>
      <c r="EK84" s="133">
        <f>'[3]Yearly BTX'!AS84</f>
        <v>148259.54912935692</v>
      </c>
      <c r="EL84" s="133">
        <f>'[3]Yearly BTX'!AT84</f>
        <v>148010.51167166443</v>
      </c>
      <c r="EM84" s="133">
        <f>'[3]Yearly BTX'!AU84</f>
        <v>147281.46331679469</v>
      </c>
      <c r="EN84" s="133">
        <f>'[3]Yearly BTX'!AV84</f>
        <v>146515.16003196163</v>
      </c>
      <c r="EO84" s="133">
        <f>'[3]Yearly BTX'!AW84</f>
        <v>145716.11354831891</v>
      </c>
      <c r="EP84" s="133">
        <f>'[3]Yearly BTX'!AX84</f>
        <v>144880.23906235758</v>
      </c>
      <c r="EQ84" s="133">
        <f>'[3]Yearly BTX'!AY84</f>
        <v>144007.03834777258</v>
      </c>
      <c r="ER84" s="133">
        <f>'[3]Yearly BTX'!AZ84</f>
        <v>143096.02776759269</v>
      </c>
      <c r="ES84" s="133">
        <f>'[3]Yearly BTX'!BA84</f>
        <v>142146.73844706753</v>
      </c>
      <c r="ET84" s="133">
        <f>'[3]Yearly BTX'!BB84</f>
        <v>141158.71644655507</v>
      </c>
      <c r="EU84" s="133">
        <f>'[3]Yearly BTX'!BC84</f>
        <v>140131.52293440865</v>
      </c>
      <c r="EV84" s="133">
        <f>'[3]Yearly BTX'!BD84</f>
        <v>139064.73435986412</v>
      </c>
      <c r="EW84" s="133">
        <f>'[3]Yearly BTX'!BE84</f>
        <v>136215.9616476894</v>
      </c>
      <c r="EX84" s="133">
        <f>'[3]Yearly BTX'!BF84</f>
        <v>133307.03238478967</v>
      </c>
      <c r="EY84" s="133">
        <f>'[3]Yearly BTX'!BG84</f>
        <v>130390.08233904971</v>
      </c>
      <c r="EZ84" s="133">
        <f>'[3]Yearly BTX'!BH84</f>
        <v>127426.55593583491</v>
      </c>
      <c r="FA84" s="133">
        <f>'[3]Yearly BTX'!BI84</f>
        <v>124417.60788511962</v>
      </c>
      <c r="FB84" s="133">
        <f>'[3]Yearly BTX'!BJ84</f>
        <v>121364.51266731745</v>
      </c>
      <c r="FC84" s="133">
        <f>'[3]Yearly BTX'!BK84</f>
        <v>118268.66670282261</v>
      </c>
      <c r="FD84" s="133">
        <f>'[3]Yearly BTX'!BL84</f>
        <v>115131.59052155123</v>
      </c>
      <c r="FE84" s="133">
        <f>'[3]Yearly BTX'!BM84</f>
        <v>111954.93093248275</v>
      </c>
      <c r="FF84" s="133">
        <f>'[3]Yearly BTX'!BN84</f>
        <v>108740.46319320111</v>
      </c>
      <c r="FG84" s="187"/>
      <c r="FH84" s="133">
        <f t="shared" si="233"/>
        <v>1028583.5272324618</v>
      </c>
      <c r="FI84" s="133">
        <f t="shared" si="172"/>
        <v>1021721.0776380925</v>
      </c>
      <c r="FJ84" s="133">
        <f t="shared" si="173"/>
        <v>1014871.7991584707</v>
      </c>
      <c r="FK84" s="133">
        <f t="shared" si="174"/>
        <v>1008034.1162960157</v>
      </c>
      <c r="FL84" s="133">
        <f t="shared" si="175"/>
        <v>1001206.463127524</v>
      </c>
      <c r="FM84" s="133">
        <f t="shared" si="176"/>
        <v>994387.28326097946</v>
      </c>
      <c r="FN84" s="133">
        <f t="shared" si="177"/>
        <v>987575.02979243535</v>
      </c>
      <c r="FO84" s="133">
        <f t="shared" si="178"/>
        <v>980768.16526297387</v>
      </c>
      <c r="FP84" s="133">
        <f t="shared" si="179"/>
        <v>973965.16161574272</v>
      </c>
      <c r="FQ84" s="133">
        <f t="shared" si="180"/>
        <v>967164.50015306706</v>
      </c>
      <c r="FR84" s="133">
        <f t="shared" si="181"/>
        <v>960364.67149364261</v>
      </c>
      <c r="FS84" s="133">
        <f t="shared" si="182"/>
        <v>950992.29722462047</v>
      </c>
      <c r="FT84" s="133">
        <f t="shared" si="183"/>
        <v>941573.60429033265</v>
      </c>
      <c r="FU84" s="133">
        <f t="shared" si="184"/>
        <v>932122.93505017459</v>
      </c>
      <c r="FV84" s="133">
        <f t="shared" si="185"/>
        <v>922628.86689718079</v>
      </c>
      <c r="FW84" s="133">
        <f t="shared" si="186"/>
        <v>913091.21902486577</v>
      </c>
      <c r="FX84" s="133">
        <f t="shared" si="187"/>
        <v>903509.82930667291</v>
      </c>
      <c r="FY84" s="133">
        <f t="shared" si="188"/>
        <v>893884.5546249469</v>
      </c>
      <c r="FZ84" s="133">
        <f t="shared" si="189"/>
        <v>884215.27119707747</v>
      </c>
      <c r="GA84" s="133">
        <f t="shared" si="190"/>
        <v>874501.87489883485</v>
      </c>
      <c r="GB84" s="133">
        <f t="shared" si="191"/>
        <v>864744.28158493049</v>
      </c>
      <c r="GC84" s="133">
        <f t="shared" si="192"/>
        <v>845173.0802424436</v>
      </c>
      <c r="GD84" s="133">
        <f t="shared" si="193"/>
        <v>825626.28250674694</v>
      </c>
      <c r="GE84" s="133">
        <f t="shared" si="194"/>
        <v>806216.93105605594</v>
      </c>
      <c r="GF84" s="133">
        <f t="shared" si="195"/>
        <v>786856.45767858275</v>
      </c>
      <c r="GG84" s="133">
        <f t="shared" si="196"/>
        <v>767546.5622492223</v>
      </c>
      <c r="GH84" s="133">
        <f t="shared" si="197"/>
        <v>748289.14599283948</v>
      </c>
      <c r="GI84" s="133">
        <f t="shared" si="198"/>
        <v>729086.31455613114</v>
      </c>
      <c r="GJ84" s="133">
        <f t="shared" si="199"/>
        <v>709940.38106107432</v>
      </c>
      <c r="GK84" s="133">
        <f t="shared" si="200"/>
        <v>690853.86914012686</v>
      </c>
      <c r="GL84" s="133">
        <f t="shared" si="201"/>
        <v>671829.51595333894</v>
      </c>
    </row>
    <row r="85" spans="1:194" s="13" customFormat="1" outlineLevel="1">
      <c r="A85" s="374"/>
      <c r="B85" s="6" t="s">
        <v>89</v>
      </c>
      <c r="C85" s="7" t="s">
        <v>197</v>
      </c>
      <c r="D85" s="201">
        <f>'[2]Yearly BTX'!D85</f>
        <v>239531.49666983372</v>
      </c>
      <c r="E85" s="201">
        <f>'[2]Yearly BTX'!E85</f>
        <v>237012.62988017543</v>
      </c>
      <c r="F85" s="201">
        <f>'[2]Yearly BTX'!F85</f>
        <v>234500.25965304478</v>
      </c>
      <c r="G85" s="201">
        <f>'[2]Yearly BTX'!G85</f>
        <v>231993.92868139964</v>
      </c>
      <c r="H85" s="201">
        <f>'[2]Yearly BTX'!H85</f>
        <v>229493.21782907809</v>
      </c>
      <c r="I85" s="201">
        <f>'[2]Yearly BTX'!I85</f>
        <v>226997.74573404703</v>
      </c>
      <c r="J85" s="201">
        <f>'[2]Yearly BTX'!J85</f>
        <v>224507.16841419053</v>
      </c>
      <c r="K85" s="201">
        <f>'[2]Yearly BTX'!K85</f>
        <v>222021.17887562345</v>
      </c>
      <c r="L85" s="201">
        <f>'[2]Yearly BTX'!L85</f>
        <v>219539.50672352081</v>
      </c>
      <c r="M85" s="201">
        <f>'[2]Yearly BTX'!M85</f>
        <v>217061.91777544841</v>
      </c>
      <c r="N85" s="201">
        <f>'[2]Yearly BTX'!N85</f>
        <v>214588.21367718198</v>
      </c>
      <c r="O85" s="201">
        <f>'[2]Yearly BTX'!O85</f>
        <v>210307.75882125844</v>
      </c>
      <c r="P85" s="201">
        <f>'[2]Yearly BTX'!P85</f>
        <v>206028.61403259338</v>
      </c>
      <c r="Q85" s="201">
        <f>'[2]Yearly BTX'!Q85</f>
        <v>201757.532098628</v>
      </c>
      <c r="R85" s="201">
        <f>'[2]Yearly BTX'!R85</f>
        <v>197489.84893591495</v>
      </c>
      <c r="S85" s="201">
        <f>'[2]Yearly BTX'!S85</f>
        <v>193226.0562305596</v>
      </c>
      <c r="T85" s="201">
        <f>'[2]Yearly BTX'!T85</f>
        <v>188966.66091715402</v>
      </c>
      <c r="U85" s="201">
        <f>'[2]Yearly BTX'!U85</f>
        <v>184712.18461271751</v>
      </c>
      <c r="V85" s="201">
        <f>'[2]Yearly BTX'!V85</f>
        <v>180463.16304943807</v>
      </c>
      <c r="W85" s="201">
        <f>'[2]Yearly BTX'!W85</f>
        <v>176220.14550628542</v>
      </c>
      <c r="X85" s="201">
        <f>'[2]Yearly BTX'!X85</f>
        <v>171983.69423956636</v>
      </c>
      <c r="Y85" s="201">
        <f>'[2]Yearly BTX'!Y85</f>
        <v>163788.77540226764</v>
      </c>
      <c r="Z85" s="201">
        <f>'[2]Yearly BTX'!Z85</f>
        <v>155644.89123487604</v>
      </c>
      <c r="AA85" s="201">
        <f>'[2]Yearly BTX'!AA85</f>
        <v>147588.04247975716</v>
      </c>
      <c r="AB85" s="201">
        <f>'[2]Yearly BTX'!AB85</f>
        <v>139588.86346902637</v>
      </c>
      <c r="AC85" s="201">
        <f>'[2]Yearly BTX'!AC85</f>
        <v>131648.06381147573</v>
      </c>
      <c r="AD85" s="201">
        <f>'[2]Yearly BTX'!AD85</f>
        <v>123766.37283692458</v>
      </c>
      <c r="AE85" s="201">
        <f>'[2]Yearly BTX'!AE85</f>
        <v>115944.53680053998</v>
      </c>
      <c r="AF85" s="201">
        <f>'[2]Yearly BTX'!AF85</f>
        <v>108183.31604038604</v>
      </c>
      <c r="AG85" s="201">
        <f>'[2]Yearly BTX'!AG85</f>
        <v>100483.48208920463</v>
      </c>
      <c r="AH85" s="201">
        <f>'[2]Yearly BTX'!AH85</f>
        <v>92845.814741418944</v>
      </c>
      <c r="AI85" s="201"/>
      <c r="AJ85" s="201">
        <f>'[3]Yearly BTX'!D85</f>
        <v>87118.951257954774</v>
      </c>
      <c r="AK85" s="201">
        <f>'[3]Yearly BTX'!E85</f>
        <v>86796.741622992631</v>
      </c>
      <c r="AL85" s="201">
        <f>'[3]Yearly BTX'!F85</f>
        <v>86466.405011925337</v>
      </c>
      <c r="AM85" s="201">
        <f>'[3]Yearly BTX'!G85</f>
        <v>86127.878294872688</v>
      </c>
      <c r="AN85" s="201">
        <f>'[3]Yearly BTX'!H85</f>
        <v>85781.110580088178</v>
      </c>
      <c r="AO85" s="201">
        <f>'[3]Yearly BTX'!I85</f>
        <v>85426.06321395906</v>
      </c>
      <c r="AP85" s="201">
        <f>'[3]Yearly BTX'!J85</f>
        <v>85062.709781006401</v>
      </c>
      <c r="AQ85" s="201">
        <f>'[3]Yearly BTX'!K85</f>
        <v>84691.036103885112</v>
      </c>
      <c r="AR85" s="201">
        <f>'[3]Yearly BTX'!L85</f>
        <v>84311.040243383904</v>
      </c>
      <c r="AS85" s="201">
        <f>'[3]Yearly BTX'!M85</f>
        <v>83922.73249842519</v>
      </c>
      <c r="AT85" s="201">
        <f>'[3]Yearly BTX'!N85</f>
        <v>83526.135406065237</v>
      </c>
      <c r="AU85" s="201">
        <f>'[3]Yearly BTX'!O85</f>
        <v>82353.584671000281</v>
      </c>
      <c r="AV85" s="201">
        <f>'[3]Yearly BTX'!P85</f>
        <v>81153.55038029718</v>
      </c>
      <c r="AW85" s="201">
        <f>'[3]Yearly BTX'!Q85</f>
        <v>79929.623989991771</v>
      </c>
      <c r="AX85" s="201">
        <f>'[3]Yearly BTX'!R85</f>
        <v>78679.634162362912</v>
      </c>
      <c r="AY85" s="201">
        <f>'[3]Yearly BTX'!S85</f>
        <v>77403.855947986172</v>
      </c>
      <c r="AZ85" s="201">
        <f>'[3]Yearly BTX'!T85</f>
        <v>76102.589751836233</v>
      </c>
      <c r="BA85" s="201">
        <f>'[3]Yearly BTX'!U85</f>
        <v>74776.160854376925</v>
      </c>
      <c r="BB85" s="201">
        <f>'[3]Yearly BTX'!V85</f>
        <v>73424.918924294107</v>
      </c>
      <c r="BC85" s="201">
        <f>'[3]Yearly BTX'!W85</f>
        <v>72049.237522870972</v>
      </c>
      <c r="BD85" s="201">
        <f>'[3]Yearly BTX'!X85</f>
        <v>70649.513600006394</v>
      </c>
      <c r="BE85" s="201">
        <f>'[3]Yearly BTX'!Y85</f>
        <v>67474.235197823116</v>
      </c>
      <c r="BF85" s="201">
        <f>'[3]Yearly BTX'!Z85</f>
        <v>64265.546418142665</v>
      </c>
      <c r="BG85" s="201">
        <f>'[3]Yearly BTX'!AA85</f>
        <v>61054.836721406558</v>
      </c>
      <c r="BH85" s="201">
        <f>'[3]Yearly BTX'!AB85</f>
        <v>57819.859917312919</v>
      </c>
      <c r="BI85" s="201">
        <f>'[3]Yearly BTX'!AC85</f>
        <v>54562.041729408294</v>
      </c>
      <c r="BJ85" s="201">
        <f>'[3]Yearly BTX'!AD85</f>
        <v>51282.837353479168</v>
      </c>
      <c r="BK85" s="201">
        <f>'[3]Yearly BTX'!AE85</f>
        <v>47983.727823277426</v>
      </c>
      <c r="BL85" s="201">
        <f>'[3]Yearly BTX'!AF85</f>
        <v>44666.216271370868</v>
      </c>
      <c r="BM85" s="201">
        <f>'[3]Yearly BTX'!AG85</f>
        <v>41331.82408511862</v>
      </c>
      <c r="BN85" s="201">
        <f>'[3]Yearly BTX'!AH85</f>
        <v>37982.086957771309</v>
      </c>
      <c r="BP85" s="201">
        <f t="shared" si="202"/>
        <v>326650.44792778848</v>
      </c>
      <c r="BQ85" s="201">
        <f t="shared" si="203"/>
        <v>323809.37150316808</v>
      </c>
      <c r="BR85" s="201">
        <f t="shared" si="204"/>
        <v>320966.66466497013</v>
      </c>
      <c r="BS85" s="201">
        <f t="shared" si="205"/>
        <v>318121.80697627232</v>
      </c>
      <c r="BT85" s="201">
        <f t="shared" si="206"/>
        <v>315274.32840916625</v>
      </c>
      <c r="BU85" s="201">
        <f t="shared" si="207"/>
        <v>312423.80894800607</v>
      </c>
      <c r="BV85" s="201">
        <f t="shared" si="208"/>
        <v>309569.87819519691</v>
      </c>
      <c r="BW85" s="201">
        <f t="shared" si="209"/>
        <v>306712.21497950854</v>
      </c>
      <c r="BX85" s="201">
        <f t="shared" si="210"/>
        <v>303850.54696690472</v>
      </c>
      <c r="BY85" s="201">
        <f t="shared" si="211"/>
        <v>300984.65027387359</v>
      </c>
      <c r="BZ85" s="201">
        <f t="shared" si="212"/>
        <v>298114.34908324725</v>
      </c>
      <c r="CA85" s="201">
        <f t="shared" si="213"/>
        <v>292661.34349225869</v>
      </c>
      <c r="CB85" s="201">
        <f t="shared" si="214"/>
        <v>287182.16441289056</v>
      </c>
      <c r="CC85" s="201">
        <f t="shared" si="215"/>
        <v>281687.15608861978</v>
      </c>
      <c r="CD85" s="201">
        <f t="shared" si="216"/>
        <v>276169.48309827788</v>
      </c>
      <c r="CE85" s="201">
        <f t="shared" si="217"/>
        <v>270629.91217854578</v>
      </c>
      <c r="CF85" s="201">
        <f t="shared" si="218"/>
        <v>265069.25066899025</v>
      </c>
      <c r="CG85" s="201">
        <f t="shared" si="219"/>
        <v>259488.34546709445</v>
      </c>
      <c r="CH85" s="201">
        <f t="shared" si="220"/>
        <v>253888.08197373216</v>
      </c>
      <c r="CI85" s="201">
        <f t="shared" si="221"/>
        <v>248269.38302915639</v>
      </c>
      <c r="CJ85" s="201">
        <f t="shared" si="222"/>
        <v>242633.20783957274</v>
      </c>
      <c r="CK85" s="201">
        <f t="shared" si="223"/>
        <v>231263.01060009075</v>
      </c>
      <c r="CL85" s="201">
        <f t="shared" si="224"/>
        <v>219910.43765301869</v>
      </c>
      <c r="CM85" s="201">
        <f t="shared" si="225"/>
        <v>208642.87920116371</v>
      </c>
      <c r="CN85" s="201">
        <f t="shared" si="226"/>
        <v>197408.72338633929</v>
      </c>
      <c r="CO85" s="201">
        <f t="shared" si="227"/>
        <v>186210.10554088402</v>
      </c>
      <c r="CP85" s="201">
        <f t="shared" si="228"/>
        <v>175049.21019040374</v>
      </c>
      <c r="CQ85" s="201">
        <f t="shared" si="229"/>
        <v>163928.26462381741</v>
      </c>
      <c r="CR85" s="201">
        <f t="shared" si="230"/>
        <v>152849.53231175692</v>
      </c>
      <c r="CS85" s="201">
        <f t="shared" si="231"/>
        <v>141815.30617432325</v>
      </c>
      <c r="CT85" s="201">
        <f t="shared" si="232"/>
        <v>130827.90169919026</v>
      </c>
      <c r="CU85" s="201"/>
      <c r="CV85" s="201">
        <f>'[2]Yearly BTX'!AJ85</f>
        <v>239531.49666983372</v>
      </c>
      <c r="CW85" s="201">
        <f>'[2]Yearly BTX'!AK85</f>
        <v>237656.22223723633</v>
      </c>
      <c r="CX85" s="201">
        <f>'[2]Yearly BTX'!AL85</f>
        <v>235781.18443851583</v>
      </c>
      <c r="CY85" s="201">
        <f>'[2]Yearly BTX'!AM85</f>
        <v>233905.96404487683</v>
      </c>
      <c r="CZ85" s="201">
        <f>'[2]Yearly BTX'!AN85</f>
        <v>232030.17988999785</v>
      </c>
      <c r="DA85" s="201">
        <f>'[2]Yearly BTX'!AO85</f>
        <v>230153.48847216129</v>
      </c>
      <c r="DB85" s="201">
        <f>'[2]Yearly BTX'!AP85</f>
        <v>228275.58355894871</v>
      </c>
      <c r="DC85" s="201">
        <f>'[2]Yearly BTX'!AQ85</f>
        <v>226396.19579448781</v>
      </c>
      <c r="DD85" s="201">
        <f>'[2]Yearly BTX'!AR85</f>
        <v>224515.0923092395</v>
      </c>
      <c r="DE85" s="201">
        <f>'[2]Yearly BTX'!AS85</f>
        <v>222632.07633231173</v>
      </c>
      <c r="DF85" s="201">
        <f>'[2]Yearly BTX'!AT85</f>
        <v>220746.98680628694</v>
      </c>
      <c r="DG85" s="201">
        <f>'[2]Yearly BTX'!AU85</f>
        <v>218298.33353156413</v>
      </c>
      <c r="DH85" s="201">
        <f>'[2]Yearly BTX'!AV85</f>
        <v>215843.48897423738</v>
      </c>
      <c r="DI85" s="201">
        <f>'[2]Yearly BTX'!AW85</f>
        <v>213389.10047193035</v>
      </c>
      <c r="DJ85" s="201">
        <f>'[2]Yearly BTX'!AX85</f>
        <v>210930.40112393358</v>
      </c>
      <c r="DK85" s="201">
        <f>'[2]Yearly BTX'!AY85</f>
        <v>208467.78239481282</v>
      </c>
      <c r="DL85" s="201">
        <f>'[2]Yearly BTX'!AZ85</f>
        <v>206001.65355692996</v>
      </c>
      <c r="DM85" s="201">
        <f>'[2]Yearly BTX'!BA85</f>
        <v>203532.44108838669</v>
      </c>
      <c r="DN85" s="201">
        <f>'[2]Yearly BTX'!BB85</f>
        <v>201060.5880701807</v>
      </c>
      <c r="DO85" s="201">
        <f>'[2]Yearly BTX'!BC85</f>
        <v>198586.55358264039</v>
      </c>
      <c r="DP85" s="201">
        <f>'[2]Yearly BTX'!BD85</f>
        <v>196110.81210120584</v>
      </c>
      <c r="DQ85" s="201">
        <f>'[2]Yearly BTX'!BE85</f>
        <v>191422.28172723879</v>
      </c>
      <c r="DR85" s="201">
        <f>'[2]Yearly BTX'!BF85</f>
        <v>186755.66553360474</v>
      </c>
      <c r="DS85" s="201">
        <f>'[2]Yearly BTX'!BG85</f>
        <v>182147.06161177857</v>
      </c>
      <c r="DT85" s="201">
        <f>'[2]Yearly BTX'!BH85</f>
        <v>177567.20261285629</v>
      </c>
      <c r="DU85" s="201">
        <f>'[2]Yearly BTX'!BI85</f>
        <v>173016.89741021968</v>
      </c>
      <c r="DV85" s="201">
        <f>'[2]Yearly BTX'!BJ85</f>
        <v>168496.97551995525</v>
      </c>
      <c r="DW85" s="201">
        <f>'[2]Yearly BTX'!BK85</f>
        <v>164008.28428157035</v>
      </c>
      <c r="DX85" s="201">
        <f>'[2]Yearly BTX'!BL85</f>
        <v>159551.68599226113</v>
      </c>
      <c r="DY85" s="201">
        <f>'[2]Yearly BTX'!BM85</f>
        <v>155128.0549957318</v>
      </c>
      <c r="DZ85" s="201">
        <f>'[2]Yearly BTX'!BN85</f>
        <v>150738.27472655292</v>
      </c>
      <c r="EB85" s="201">
        <f>'[3]Yearly BTX'!AJ85</f>
        <v>87118.951257954774</v>
      </c>
      <c r="EC85" s="201">
        <f>'[3]Yearly BTX'!AK85</f>
        <v>87032.433233725882</v>
      </c>
      <c r="ED85" s="201">
        <f>'[3]Yearly BTX'!AL85</f>
        <v>86938.729118065472</v>
      </c>
      <c r="EE85" s="201">
        <f>'[3]Yearly BTX'!AM85</f>
        <v>86837.775781093267</v>
      </c>
      <c r="EF85" s="201">
        <f>'[3]Yearly BTX'!AN85</f>
        <v>86729.522331062792</v>
      </c>
      <c r="EG85" s="201">
        <f>'[3]Yearly BTX'!AO85</f>
        <v>86613.930114361254</v>
      </c>
      <c r="EH85" s="201">
        <f>'[3]Yearly BTX'!AP85</f>
        <v>86490.972715509808</v>
      </c>
      <c r="EI85" s="201">
        <f>'[3]Yearly BTX'!AQ85</f>
        <v>86360.635957163322</v>
      </c>
      <c r="EJ85" s="201">
        <f>'[3]Yearly BTX'!AR85</f>
        <v>86222.917900110479</v>
      </c>
      <c r="EK85" s="201">
        <f>'[3]Yearly BTX'!AS85</f>
        <v>86077.828843273717</v>
      </c>
      <c r="EL85" s="201">
        <f>'[3]Yearly BTX'!AT85</f>
        <v>85925.391323709322</v>
      </c>
      <c r="EM85" s="201">
        <f>'[3]Yearly BTX'!AU85</f>
        <v>85487.906739883358</v>
      </c>
      <c r="EN85" s="201">
        <f>'[3]Yearly BTX'!AV85</f>
        <v>85029.995235471128</v>
      </c>
      <c r="EO85" s="201">
        <f>'[3]Yearly BTX'!AW85</f>
        <v>84555.248266508512</v>
      </c>
      <c r="EP85" s="201">
        <f>'[3]Yearly BTX'!AX85</f>
        <v>84061.494495274324</v>
      </c>
      <c r="EQ85" s="201">
        <f>'[3]Yearly BTX'!AY85</f>
        <v>83549.008972344163</v>
      </c>
      <c r="ER85" s="201">
        <f>'[3]Yearly BTX'!AZ85</f>
        <v>83018.092102692681</v>
      </c>
      <c r="ES85" s="201">
        <f>'[3]Yearly BTX'!BA85</f>
        <v>82469.069166783738</v>
      </c>
      <c r="ET85" s="201">
        <f>'[3]Yearly BTX'!BB85</f>
        <v>81902.289833303177</v>
      </c>
      <c r="EU85" s="201">
        <f>'[3]Yearly BTX'!BC85</f>
        <v>81318.127663534193</v>
      </c>
      <c r="EV85" s="201">
        <f>'[3]Yearly BTX'!BD85</f>
        <v>80716.979607375659</v>
      </c>
      <c r="EW85" s="201">
        <f>'[3]Yearly BTX'!BE85</f>
        <v>79084.281627536489</v>
      </c>
      <c r="EX85" s="201">
        <f>'[3]Yearly BTX'!BF85</f>
        <v>77426.641232262395</v>
      </c>
      <c r="EY85" s="201">
        <f>'[3]Yearly BTX'!BG85</f>
        <v>75775.447881994944</v>
      </c>
      <c r="EZ85" s="201">
        <f>'[3]Yearly BTX'!BH85</f>
        <v>74108.455386432208</v>
      </c>
      <c r="FA85" s="201">
        <f>'[3]Yearly BTX'!BI85</f>
        <v>72427.089469120809</v>
      </c>
      <c r="FB85" s="201">
        <f>'[3]Yearly BTX'!BJ85</f>
        <v>70732.805325847134</v>
      </c>
      <c r="FC85" s="201">
        <f>'[3]Yearly BTX'!BK85</f>
        <v>69027.083990363128</v>
      </c>
      <c r="FD85" s="201">
        <f>'[3]Yearly BTX'!BL85</f>
        <v>67311.42859523659</v>
      </c>
      <c r="FE85" s="201">
        <f>'[3]Yearly BTX'!BM85</f>
        <v>65587.360527826648</v>
      </c>
      <c r="FF85" s="201">
        <f>'[3]Yearly BTX'!BN85</f>
        <v>63856.415481383869</v>
      </c>
      <c r="FG85" s="201"/>
      <c r="FH85" s="201">
        <f t="shared" si="233"/>
        <v>326650.44792778848</v>
      </c>
      <c r="FI85" s="201">
        <f t="shared" si="172"/>
        <v>324688.65547096223</v>
      </c>
      <c r="FJ85" s="201">
        <f t="shared" si="173"/>
        <v>322719.9135565813</v>
      </c>
      <c r="FK85" s="201">
        <f t="shared" si="174"/>
        <v>320743.73982597009</v>
      </c>
      <c r="FL85" s="201">
        <f t="shared" si="175"/>
        <v>318759.70222106064</v>
      </c>
      <c r="FM85" s="201">
        <f t="shared" si="176"/>
        <v>316767.41858652257</v>
      </c>
      <c r="FN85" s="201">
        <f t="shared" si="177"/>
        <v>314766.55627445853</v>
      </c>
      <c r="FO85" s="201">
        <f t="shared" si="178"/>
        <v>312756.83175165113</v>
      </c>
      <c r="FP85" s="201">
        <f t="shared" si="179"/>
        <v>310738.01020934997</v>
      </c>
      <c r="FQ85" s="201">
        <f t="shared" si="180"/>
        <v>308709.90517558542</v>
      </c>
      <c r="FR85" s="201">
        <f t="shared" si="181"/>
        <v>306672.37812999624</v>
      </c>
      <c r="FS85" s="201">
        <f t="shared" si="182"/>
        <v>303786.24027144746</v>
      </c>
      <c r="FT85" s="201">
        <f t="shared" si="183"/>
        <v>300873.48420970852</v>
      </c>
      <c r="FU85" s="201">
        <f t="shared" si="184"/>
        <v>297944.34873843886</v>
      </c>
      <c r="FV85" s="201">
        <f t="shared" si="185"/>
        <v>294991.89561920788</v>
      </c>
      <c r="FW85" s="201">
        <f t="shared" si="186"/>
        <v>292016.79136715701</v>
      </c>
      <c r="FX85" s="201">
        <f t="shared" si="187"/>
        <v>289019.74565962265</v>
      </c>
      <c r="FY85" s="201">
        <f t="shared" si="188"/>
        <v>286001.5102551704</v>
      </c>
      <c r="FZ85" s="201">
        <f t="shared" si="189"/>
        <v>282962.87790348387</v>
      </c>
      <c r="GA85" s="201">
        <f t="shared" si="190"/>
        <v>279904.68124617462</v>
      </c>
      <c r="GB85" s="201">
        <f t="shared" si="191"/>
        <v>276827.7917085815</v>
      </c>
      <c r="GC85" s="201">
        <f t="shared" si="192"/>
        <v>270506.56335477531</v>
      </c>
      <c r="GD85" s="201">
        <f t="shared" si="193"/>
        <v>264182.30676586716</v>
      </c>
      <c r="GE85" s="201">
        <f t="shared" si="194"/>
        <v>257922.50949377351</v>
      </c>
      <c r="GF85" s="201">
        <f t="shared" si="195"/>
        <v>251675.65799928849</v>
      </c>
      <c r="GG85" s="201">
        <f t="shared" si="196"/>
        <v>245443.98687934049</v>
      </c>
      <c r="GH85" s="201">
        <f t="shared" si="197"/>
        <v>239229.78084580239</v>
      </c>
      <c r="GI85" s="201">
        <f t="shared" si="198"/>
        <v>233035.36827193346</v>
      </c>
      <c r="GJ85" s="201">
        <f t="shared" si="199"/>
        <v>226863.11458749772</v>
      </c>
      <c r="GK85" s="201">
        <f t="shared" si="200"/>
        <v>220715.41552355845</v>
      </c>
      <c r="GL85" s="201">
        <f t="shared" si="201"/>
        <v>214594.6902079368</v>
      </c>
    </row>
    <row r="86" spans="1:194" outlineLevel="1">
      <c r="A86" s="375"/>
      <c r="B86" s="1" t="s">
        <v>101</v>
      </c>
      <c r="C86" s="5" t="s">
        <v>197</v>
      </c>
      <c r="D86" s="141">
        <f>'[2]Yearly BTX'!D86</f>
        <v>164402.51278930038</v>
      </c>
      <c r="E86" s="141">
        <f>'[2]Yearly BTX'!E86</f>
        <v>162705.8342801714</v>
      </c>
      <c r="F86" s="141">
        <f>'[2]Yearly BTX'!F86</f>
        <v>161017.83153490594</v>
      </c>
      <c r="G86" s="141">
        <f>'[2]Yearly BTX'!G86</f>
        <v>159338.10683196591</v>
      </c>
      <c r="H86" s="141">
        <f>'[2]Yearly BTX'!H86</f>
        <v>157666.24899773466</v>
      </c>
      <c r="I86" s="141">
        <f>'[2]Yearly BTX'!I86</f>
        <v>156001.8335754943</v>
      </c>
      <c r="J86" s="141">
        <f>'[2]Yearly BTX'!J86</f>
        <v>154344.42299321631</v>
      </c>
      <c r="K86" s="141">
        <f>'[2]Yearly BTX'!K86</f>
        <v>152693.5667301706</v>
      </c>
      <c r="L86" s="141">
        <f>'[2]Yearly BTX'!L86</f>
        <v>151048.80148236133</v>
      </c>
      <c r="M86" s="141">
        <f>'[2]Yearly BTX'!M86</f>
        <v>149409.65132679386</v>
      </c>
      <c r="N86" s="141">
        <f>'[2]Yearly BTX'!N86</f>
        <v>147775.62788458122</v>
      </c>
      <c r="O86" s="141">
        <f>'[2]Yearly BTX'!O86</f>
        <v>144894.75390802967</v>
      </c>
      <c r="P86" s="141">
        <f>'[2]Yearly BTX'!P86</f>
        <v>142015.34129199045</v>
      </c>
      <c r="Q86" s="141">
        <f>'[2]Yearly BTX'!Q86</f>
        <v>139139.11568765991</v>
      </c>
      <c r="R86" s="141">
        <f>'[2]Yearly BTX'!R86</f>
        <v>136264.59374129985</v>
      </c>
      <c r="S86" s="141">
        <f>'[2]Yearly BTX'!S86</f>
        <v>133391.6906644</v>
      </c>
      <c r="T86" s="141">
        <f>'[2]Yearly BTX'!T86</f>
        <v>130520.31579872654</v>
      </c>
      <c r="U86" s="141">
        <f>'[2]Yearly BTX'!U86</f>
        <v>127650.37297995151</v>
      </c>
      <c r="V86" s="141">
        <f>'[2]Yearly BTX'!V86</f>
        <v>124781.76090027871</v>
      </c>
      <c r="W86" s="141">
        <f>'[2]Yearly BTX'!W86</f>
        <v>121914.37347004868</v>
      </c>
      <c r="X86" s="141">
        <f>'[2]Yearly BTX'!X86</f>
        <v>119048.10017830349</v>
      </c>
      <c r="Y86" s="141">
        <f>'[2]Yearly BTX'!Y86</f>
        <v>113474.56331279312</v>
      </c>
      <c r="Z86" s="141">
        <f>'[2]Yearly BTX'!Z86</f>
        <v>107931.81882968333</v>
      </c>
      <c r="AA86" s="141">
        <f>'[2]Yearly BTX'!AA86</f>
        <v>102433.36466327231</v>
      </c>
      <c r="AB86" s="141">
        <f>'[2]Yearly BTX'!AB86</f>
        <v>96967.918324528466</v>
      </c>
      <c r="AC86" s="141">
        <f>'[2]Yearly BTX'!AC86</f>
        <v>91535.356467275007</v>
      </c>
      <c r="AD86" s="141">
        <f>'[2]Yearly BTX'!AD86</f>
        <v>86135.587428130239</v>
      </c>
      <c r="AE86" s="141">
        <f>'[2]Yearly BTX'!AE86</f>
        <v>80768.553043059161</v>
      </c>
      <c r="AF86" s="141">
        <f>'[2]Yearly BTX'!AF86</f>
        <v>75434.230477018835</v>
      </c>
      <c r="AG86" s="141">
        <f>'[2]Yearly BTX'!AG86</f>
        <v>70132.634066298022</v>
      </c>
      <c r="AH86" s="141">
        <f>'[2]Yearly BTX'!AH86</f>
        <v>64863.817173155971</v>
      </c>
      <c r="AI86" s="141"/>
      <c r="AJ86" s="141">
        <f>'[3]Yearly BTX'!D86</f>
        <v>7866.5635989003513</v>
      </c>
      <c r="AK86" s="141">
        <f>'[3]Yearly BTX'!E86</f>
        <v>7834.6529264775945</v>
      </c>
      <c r="AL86" s="141">
        <f>'[3]Yearly BTX'!F86</f>
        <v>7800.7486771632575</v>
      </c>
      <c r="AM86" s="141">
        <f>'[3]Yearly BTX'!G86</f>
        <v>7764.5936670424717</v>
      </c>
      <c r="AN86" s="141">
        <f>'[3]Yearly BTX'!H86</f>
        <v>7725.9196035795749</v>
      </c>
      <c r="AO86" s="141">
        <f>'[3]Yearly BTX'!I86</f>
        <v>7684.4470856181251</v>
      </c>
      <c r="AP86" s="141">
        <f>'[3]Yearly BTX'!J86</f>
        <v>7639.8856033808979</v>
      </c>
      <c r="AQ86" s="141">
        <f>'[3]Yearly BTX'!K86</f>
        <v>7591.9335384698907</v>
      </c>
      <c r="AR86" s="141">
        <f>'[3]Yearly BTX'!L86</f>
        <v>7540.27816386631</v>
      </c>
      <c r="AS86" s="141">
        <f>'[3]Yearly BTX'!M86</f>
        <v>7484.5956439305892</v>
      </c>
      <c r="AT86" s="141">
        <f>'[3]Yearly BTX'!N86</f>
        <v>7424.5510344023724</v>
      </c>
      <c r="AU86" s="141">
        <f>'[3]Yearly BTX'!O86</f>
        <v>7279.4675683231362</v>
      </c>
      <c r="AV86" s="141">
        <f>'[3]Yearly BTX'!P86</f>
        <v>7124.451015603926</v>
      </c>
      <c r="AW86" s="141">
        <f>'[3]Yearly BTX'!Q86</f>
        <v>6959.977714625963</v>
      </c>
      <c r="AX86" s="141">
        <f>'[3]Yearly BTX'!R86</f>
        <v>6784.6358316069363</v>
      </c>
      <c r="AY86" s="141">
        <f>'[3]Yearly BTX'!S86</f>
        <v>6597.7631029838058</v>
      </c>
      <c r="AZ86" s="141">
        <f>'[3]Yearly BTX'!T86</f>
        <v>6398.6863328055897</v>
      </c>
      <c r="BA86" s="141">
        <f>'[3]Yearly BTX'!U86</f>
        <v>6186.7219706164196</v>
      </c>
      <c r="BB86" s="141">
        <f>'[3]Yearly BTX'!V86</f>
        <v>5961.1766969246137</v>
      </c>
      <c r="BC86" s="141">
        <f>'[3]Yearly BTX'!W86</f>
        <v>5721.3480162577098</v>
      </c>
      <c r="BD86" s="141">
        <f>'[3]Yearly BTX'!X86</f>
        <v>5466.5248578035116</v>
      </c>
      <c r="BE86" s="141">
        <f>'[3]Yearly BTX'!Y86</f>
        <v>4997.4130987352228</v>
      </c>
      <c r="BF86" s="141">
        <f>'[3]Yearly BTX'!Z86</f>
        <v>4503.9768376811389</v>
      </c>
      <c r="BG86" s="141">
        <f>'[3]Yearly BTX'!AA86</f>
        <v>4000.8991458774167</v>
      </c>
      <c r="BH86" s="141">
        <f>'[3]Yearly BTX'!AB86</f>
        <v>3476.4437896537502</v>
      </c>
      <c r="BI86" s="141">
        <f>'[3]Yearly BTX'!AC86</f>
        <v>2930.2728877502095</v>
      </c>
      <c r="BJ86" s="141">
        <f>'[3]Yearly BTX'!AD86</f>
        <v>2362.1209928902517</v>
      </c>
      <c r="BK86" s="141">
        <f>'[3]Yearly BTX'!AE86</f>
        <v>1771.8001873045851</v>
      </c>
      <c r="BL86" s="141">
        <f>'[3]Yearly BTX'!AF86</f>
        <v>1159.2052734507336</v>
      </c>
      <c r="BM86" s="141">
        <f>'[3]Yearly BTX'!AG86</f>
        <v>524.31905992835777</v>
      </c>
      <c r="BN86" s="141">
        <f>'[3]Yearly BTX'!AH86</f>
        <v>-132.7822574097213</v>
      </c>
      <c r="BP86" s="141">
        <f t="shared" si="202"/>
        <v>172269.07638820074</v>
      </c>
      <c r="BQ86" s="141">
        <f t="shared" si="203"/>
        <v>170540.48720664901</v>
      </c>
      <c r="BR86" s="141">
        <f t="shared" si="204"/>
        <v>168818.58021206921</v>
      </c>
      <c r="BS86" s="141">
        <f t="shared" si="205"/>
        <v>167102.70049900838</v>
      </c>
      <c r="BT86" s="141">
        <f t="shared" si="206"/>
        <v>165392.16860131422</v>
      </c>
      <c r="BU86" s="141">
        <f t="shared" si="207"/>
        <v>163686.28066111243</v>
      </c>
      <c r="BV86" s="141">
        <f t="shared" si="208"/>
        <v>161984.3085965972</v>
      </c>
      <c r="BW86" s="141">
        <f t="shared" si="209"/>
        <v>160285.50026864049</v>
      </c>
      <c r="BX86" s="141">
        <f t="shared" si="210"/>
        <v>158589.07964622765</v>
      </c>
      <c r="BY86" s="141">
        <f t="shared" si="211"/>
        <v>156894.24697072446</v>
      </c>
      <c r="BZ86" s="141">
        <f t="shared" si="212"/>
        <v>155200.17891898358</v>
      </c>
      <c r="CA86" s="141">
        <f t="shared" si="213"/>
        <v>152174.2214763528</v>
      </c>
      <c r="CB86" s="141">
        <f t="shared" si="214"/>
        <v>149139.79230759438</v>
      </c>
      <c r="CC86" s="141">
        <f t="shared" si="215"/>
        <v>146099.09340228589</v>
      </c>
      <c r="CD86" s="141">
        <f t="shared" si="216"/>
        <v>143049.22957290677</v>
      </c>
      <c r="CE86" s="141">
        <f t="shared" si="217"/>
        <v>139989.45376738379</v>
      </c>
      <c r="CF86" s="141">
        <f t="shared" si="218"/>
        <v>136919.00213153212</v>
      </c>
      <c r="CG86" s="141">
        <f t="shared" si="219"/>
        <v>133837.09495056793</v>
      </c>
      <c r="CH86" s="141">
        <f t="shared" si="220"/>
        <v>130742.93759720332</v>
      </c>
      <c r="CI86" s="141">
        <f t="shared" si="221"/>
        <v>127635.72148630639</v>
      </c>
      <c r="CJ86" s="141">
        <f t="shared" si="222"/>
        <v>124514.625036107</v>
      </c>
      <c r="CK86" s="141">
        <f t="shared" si="223"/>
        <v>118471.97641152835</v>
      </c>
      <c r="CL86" s="141">
        <f t="shared" si="224"/>
        <v>112435.79566736447</v>
      </c>
      <c r="CM86" s="141">
        <f t="shared" si="225"/>
        <v>106434.26380914972</v>
      </c>
      <c r="CN86" s="141">
        <f t="shared" si="226"/>
        <v>100444.36211418222</v>
      </c>
      <c r="CO86" s="141">
        <f t="shared" si="227"/>
        <v>94465.629355025216</v>
      </c>
      <c r="CP86" s="141">
        <f t="shared" si="228"/>
        <v>88497.708421020492</v>
      </c>
      <c r="CQ86" s="141">
        <f t="shared" si="229"/>
        <v>82540.353230363748</v>
      </c>
      <c r="CR86" s="141">
        <f t="shared" si="230"/>
        <v>76593.435750469565</v>
      </c>
      <c r="CS86" s="141">
        <f t="shared" si="231"/>
        <v>70656.953126226377</v>
      </c>
      <c r="CT86" s="141">
        <f t="shared" si="232"/>
        <v>64731.034915746248</v>
      </c>
      <c r="CU86" s="141"/>
      <c r="CV86" s="141">
        <f>'[2]Yearly BTX'!AJ86</f>
        <v>164402.51278930038</v>
      </c>
      <c r="CW86" s="141">
        <f>'[2]Yearly BTX'!AK86</f>
        <v>163147.56408265597</v>
      </c>
      <c r="CX86" s="141">
        <f>'[2]Yearly BTX'!AL86</f>
        <v>161896.99463601501</v>
      </c>
      <c r="CY86" s="141">
        <f>'[2]Yearly BTX'!AM86</f>
        <v>160650.43286285509</v>
      </c>
      <c r="CZ86" s="141">
        <f>'[2]Yearly BTX'!AN86</f>
        <v>159407.49365017063</v>
      </c>
      <c r="DA86" s="141">
        <f>'[2]Yearly BTX'!AO86</f>
        <v>158167.77852668244</v>
      </c>
      <c r="DB86" s="141">
        <f>'[2]Yearly BTX'!AP86</f>
        <v>156930.87582987797</v>
      </c>
      <c r="DC86" s="141">
        <f>'[2]Yearly BTX'!AQ86</f>
        <v>155696.36087188812</v>
      </c>
      <c r="DD86" s="141">
        <f>'[2]Yearly BTX'!AR86</f>
        <v>154463.79610420801</v>
      </c>
      <c r="DE86" s="141">
        <f>'[2]Yearly BTX'!AS86</f>
        <v>153232.73128126599</v>
      </c>
      <c r="DF86" s="141">
        <f>'[2]Yearly BTX'!AT86</f>
        <v>152002.70362284922</v>
      </c>
      <c r="DG86" s="141">
        <f>'[2]Yearly BTX'!AU86</f>
        <v>150379.08719725729</v>
      </c>
      <c r="DH86" s="141">
        <f>'[2]Yearly BTX'!AV86</f>
        <v>148751.78357850594</v>
      </c>
      <c r="DI86" s="141">
        <f>'[2]Yearly BTX'!AW86</f>
        <v>147122.44604227832</v>
      </c>
      <c r="DJ86" s="141">
        <f>'[2]Yearly BTX'!AX86</f>
        <v>145489.52066617837</v>
      </c>
      <c r="DK86" s="141">
        <f>'[2]Yearly BTX'!AY86</f>
        <v>143852.85387461272</v>
      </c>
      <c r="DL86" s="141">
        <f>'[2]Yearly BTX'!AZ86</f>
        <v>142212.28797884739</v>
      </c>
      <c r="DM86" s="141">
        <f>'[2]Yearly BTX'!BA86</f>
        <v>140567.66151593043</v>
      </c>
      <c r="DN86" s="141">
        <f>'[2]Yearly BTX'!BB86</f>
        <v>138918.80958689406</v>
      </c>
      <c r="DO86" s="141">
        <f>'[2]Yearly BTX'!BC86</f>
        <v>137265.56419421517</v>
      </c>
      <c r="DP86" s="141">
        <f>'[2]Yearly BTX'!BD86</f>
        <v>135607.75457851202</v>
      </c>
      <c r="DQ86" s="141">
        <f>'[2]Yearly BTX'!BE86</f>
        <v>132440.82846023765</v>
      </c>
      <c r="DR86" s="141">
        <f>'[2]Yearly BTX'!BF86</f>
        <v>129284.70786782845</v>
      </c>
      <c r="DS86" s="141">
        <f>'[2]Yearly BTX'!BG86</f>
        <v>126152.95755117231</v>
      </c>
      <c r="DT86" s="141">
        <f>'[2]Yearly BTX'!BH86</f>
        <v>123034.36250249871</v>
      </c>
      <c r="DU86" s="141">
        <f>'[2]Yearly BTX'!BI86</f>
        <v>119928.86750591105</v>
      </c>
      <c r="DV86" s="141">
        <f>'[2]Yearly BTX'!BJ86</f>
        <v>116836.44966090142</v>
      </c>
      <c r="DW86" s="141">
        <f>'[2]Yearly BTX'!BK86</f>
        <v>113757.12018270139</v>
      </c>
      <c r="DX86" s="141">
        <f>'[2]Yearly BTX'!BL86</f>
        <v>110690.92621594803</v>
      </c>
      <c r="DY86" s="141">
        <f>'[2]Yearly BTX'!BM86</f>
        <v>107637.95266126421</v>
      </c>
      <c r="DZ86" s="141">
        <f>'[2]Yearly BTX'!BN86</f>
        <v>104598.3240143546</v>
      </c>
      <c r="EB86" s="141">
        <f>'[3]Yearly BTX'!AJ86</f>
        <v>7866.5635989003513</v>
      </c>
      <c r="EC86" s="141">
        <f>'[3]Yearly BTX'!AK86</f>
        <v>7855.9351276380585</v>
      </c>
      <c r="ED86" s="141">
        <f>'[3]Yearly BTX'!AL86</f>
        <v>7843.398038371055</v>
      </c>
      <c r="EE86" s="141">
        <f>'[3]Yearly BTX'!AM86</f>
        <v>7828.6951471844714</v>
      </c>
      <c r="EF86" s="141">
        <f>'[3]Yearly BTX'!AN86</f>
        <v>7811.5581615426436</v>
      </c>
      <c r="EG86" s="141">
        <f>'[3]Yearly BTX'!AO86</f>
        <v>7791.7076802891297</v>
      </c>
      <c r="EH86" s="141">
        <f>'[3]Yearly BTX'!AP86</f>
        <v>7768.8531936467089</v>
      </c>
      <c r="EI86" s="141">
        <f>'[3]Yearly BTX'!AQ86</f>
        <v>7742.6930832173757</v>
      </c>
      <c r="EJ86" s="141">
        <f>'[3]Yearly BTX'!AR86</f>
        <v>7712.9146219823369</v>
      </c>
      <c r="EK86" s="141">
        <f>'[3]Yearly BTX'!AS86</f>
        <v>7679.1939743020266</v>
      </c>
      <c r="EL86" s="141">
        <f>'[3]Yearly BTX'!AT86</f>
        <v>7641.1961959160872</v>
      </c>
      <c r="EM86" s="141">
        <f>'[3]Yearly BTX'!AU86</f>
        <v>7562.4868602025726</v>
      </c>
      <c r="EN86" s="141">
        <f>'[3]Yearly BTX'!AV86</f>
        <v>7474.481629500594</v>
      </c>
      <c r="EO86" s="141">
        <f>'[3]Yearly BTX'!AW86</f>
        <v>7377.6568421913762</v>
      </c>
      <c r="EP86" s="141">
        <f>'[3]Yearly BTX'!AX86</f>
        <v>7270.6006644926047</v>
      </c>
      <c r="EQ86" s="141">
        <f>'[3]Yearly BTX'!AY86</f>
        <v>7152.6508328412392</v>
      </c>
      <c r="ER86" s="141">
        <f>'[3]Yearly BTX'!AZ86</f>
        <v>7023.1341512862982</v>
      </c>
      <c r="ES86" s="141">
        <f>'[3]Yearly BTX'!BA86</f>
        <v>6881.3670693719168</v>
      </c>
      <c r="ET86" s="141">
        <f>'[3]Yearly BTX'!BB86</f>
        <v>6726.6562676064086</v>
      </c>
      <c r="EU86" s="141">
        <f>'[3]Yearly BTX'!BC86</f>
        <v>6558.2992505173152</v>
      </c>
      <c r="EV86" s="141">
        <f>'[3]Yearly BTX'!BD86</f>
        <v>6375.5849472924374</v>
      </c>
      <c r="EW86" s="141">
        <f>'[3]Yearly BTX'!BE86</f>
        <v>6045.7632832444369</v>
      </c>
      <c r="EX86" s="141">
        <f>'[3]Yearly BTX'!BF86</f>
        <v>5692.3817471924549</v>
      </c>
      <c r="EY86" s="141">
        <f>'[3]Yearly BTX'!BG86</f>
        <v>5330.1234103726474</v>
      </c>
      <c r="EZ86" s="141">
        <f>'[3]Yearly BTX'!BH86</f>
        <v>4947.2520391147091</v>
      </c>
      <c r="FA86" s="141">
        <f>'[3]Yearly BTX'!BI86</f>
        <v>4543.4297521587096</v>
      </c>
      <c r="FB86" s="141">
        <f>'[3]Yearly BTX'!BJ86</f>
        <v>4118.3911022281063</v>
      </c>
      <c r="FC86" s="141">
        <f>'[3]Yearly BTX'!BK86</f>
        <v>3671.9481715536085</v>
      </c>
      <c r="FD86" s="141">
        <f>'[3]Yearly BTX'!BL86</f>
        <v>3203.9957625927373</v>
      </c>
      <c r="FE86" s="141">
        <f>'[3]Yearly BTX'!BM86</f>
        <v>2714.5166839451558</v>
      </c>
      <c r="FF86" s="141">
        <f>'[3]Yearly BTX'!BN86</f>
        <v>2203.5871314636834</v>
      </c>
      <c r="FG86" s="141"/>
      <c r="FH86" s="141">
        <f t="shared" si="233"/>
        <v>172269.07638820074</v>
      </c>
      <c r="FI86" s="141">
        <f t="shared" si="172"/>
        <v>171003.49921029402</v>
      </c>
      <c r="FJ86" s="141">
        <f t="shared" si="173"/>
        <v>169740.39267438606</v>
      </c>
      <c r="FK86" s="141">
        <f t="shared" si="174"/>
        <v>168479.12801003957</v>
      </c>
      <c r="FL86" s="141">
        <f t="shared" si="175"/>
        <v>167219.05181171326</v>
      </c>
      <c r="FM86" s="141">
        <f t="shared" si="176"/>
        <v>165959.48620697157</v>
      </c>
      <c r="FN86" s="141">
        <f t="shared" si="177"/>
        <v>164699.72902352468</v>
      </c>
      <c r="FO86" s="141">
        <f t="shared" si="178"/>
        <v>163439.05395510548</v>
      </c>
      <c r="FP86" s="141">
        <f t="shared" si="179"/>
        <v>162176.71072619036</v>
      </c>
      <c r="FQ86" s="141">
        <f t="shared" si="180"/>
        <v>160911.92525556803</v>
      </c>
      <c r="FR86" s="141">
        <f t="shared" si="181"/>
        <v>159643.89981876532</v>
      </c>
      <c r="FS86" s="141">
        <f t="shared" si="182"/>
        <v>157941.57405745986</v>
      </c>
      <c r="FT86" s="141">
        <f t="shared" si="183"/>
        <v>156226.26520800655</v>
      </c>
      <c r="FU86" s="141">
        <f t="shared" si="184"/>
        <v>154500.1028844697</v>
      </c>
      <c r="FV86" s="141">
        <f t="shared" si="185"/>
        <v>152760.12133067098</v>
      </c>
      <c r="FW86" s="141">
        <f t="shared" si="186"/>
        <v>151005.50470745395</v>
      </c>
      <c r="FX86" s="141">
        <f t="shared" si="187"/>
        <v>149235.42213013369</v>
      </c>
      <c r="FY86" s="141">
        <f t="shared" si="188"/>
        <v>147449.02858530235</v>
      </c>
      <c r="FZ86" s="141">
        <f t="shared" si="189"/>
        <v>145645.46585450048</v>
      </c>
      <c r="GA86" s="141">
        <f t="shared" si="190"/>
        <v>143823.86344473247</v>
      </c>
      <c r="GB86" s="141">
        <f t="shared" si="191"/>
        <v>141983.33952580445</v>
      </c>
      <c r="GC86" s="141">
        <f t="shared" si="192"/>
        <v>138486.5917434821</v>
      </c>
      <c r="GD86" s="141">
        <f t="shared" si="193"/>
        <v>134977.0896150209</v>
      </c>
      <c r="GE86" s="141">
        <f t="shared" si="194"/>
        <v>131483.08096154497</v>
      </c>
      <c r="GF86" s="141">
        <f t="shared" si="195"/>
        <v>127981.61454161342</v>
      </c>
      <c r="GG86" s="141">
        <f t="shared" si="196"/>
        <v>124472.29725806977</v>
      </c>
      <c r="GH86" s="141">
        <f t="shared" si="197"/>
        <v>120954.84076312953</v>
      </c>
      <c r="GI86" s="141">
        <f t="shared" si="198"/>
        <v>117429.068354255</v>
      </c>
      <c r="GJ86" s="141">
        <f t="shared" si="199"/>
        <v>113894.92197854076</v>
      </c>
      <c r="GK86" s="141">
        <f t="shared" si="200"/>
        <v>110352.46934520936</v>
      </c>
      <c r="GL86" s="141">
        <f t="shared" si="201"/>
        <v>106801.91114581829</v>
      </c>
    </row>
    <row r="87" spans="1:194" s="14" customFormat="1" outlineLevel="1">
      <c r="A87" s="376"/>
      <c r="B87" s="10" t="s">
        <v>102</v>
      </c>
      <c r="C87" s="62" t="s">
        <v>197</v>
      </c>
      <c r="D87" s="156">
        <f>'[2]Yearly BTX'!D87</f>
        <v>474719.77116129483</v>
      </c>
      <c r="E87" s="156">
        <f>'[2]Yearly BTX'!E87</f>
        <v>469851.39628177352</v>
      </c>
      <c r="F87" s="156">
        <f>'[2]Yearly BTX'!F87</f>
        <v>465014.64961386146</v>
      </c>
      <c r="G87" s="156">
        <f>'[2]Yearly BTX'!G87</f>
        <v>460209.05076283403</v>
      </c>
      <c r="H87" s="156">
        <f>'[2]Yearly BTX'!H87</f>
        <v>455434.10458720103</v>
      </c>
      <c r="I87" s="156">
        <f>'[2]Yearly BTX'!I87</f>
        <v>450689.30138739187</v>
      </c>
      <c r="J87" s="156">
        <f>'[2]Yearly BTX'!J87</f>
        <v>445974.11709307123</v>
      </c>
      <c r="K87" s="156">
        <f>'[2]Yearly BTX'!K87</f>
        <v>441288.01344908652</v>
      </c>
      <c r="L87" s="156">
        <f>'[2]Yearly BTX'!L87</f>
        <v>436630.43820006307</v>
      </c>
      <c r="M87" s="156">
        <f>'[2]Yearly BTX'!M87</f>
        <v>432000.82527364907</v>
      </c>
      <c r="N87" s="156">
        <f>'[2]Yearly BTX'!N87</f>
        <v>427398.59496242</v>
      </c>
      <c r="O87" s="156">
        <f>'[2]Yearly BTX'!O87</f>
        <v>419197.15009602386</v>
      </c>
      <c r="P87" s="156">
        <f>'[2]Yearly BTX'!P87</f>
        <v>411011.38665417657</v>
      </c>
      <c r="Q87" s="156">
        <f>'[2]Yearly BTX'!Q87</f>
        <v>402843.04363941588</v>
      </c>
      <c r="R87" s="156">
        <f>'[2]Yearly BTX'!R87</f>
        <v>394691.30784161633</v>
      </c>
      <c r="S87" s="156">
        <f>'[2]Yearly BTX'!S87</f>
        <v>386556.45741747215</v>
      </c>
      <c r="T87" s="156">
        <f>'[2]Yearly BTX'!T87</f>
        <v>378438.75584740331</v>
      </c>
      <c r="U87" s="156">
        <f>'[2]Yearly BTX'!U87</f>
        <v>370338.45242611697</v>
      </c>
      <c r="V87" s="156">
        <f>'[2]Yearly BTX'!V87</f>
        <v>362255.78275102982</v>
      </c>
      <c r="W87" s="156">
        <f>'[2]Yearly BTX'!W87</f>
        <v>354190.96920854051</v>
      </c>
      <c r="X87" s="156">
        <f>'[2]Yearly BTX'!X87</f>
        <v>346144.2214581435</v>
      </c>
      <c r="Y87" s="156">
        <f>'[2]Yearly BTX'!Y87</f>
        <v>330328.05077183421</v>
      </c>
      <c r="Z87" s="156">
        <f>'[2]Yearly BTX'!Z87</f>
        <v>314621.43349876523</v>
      </c>
      <c r="AA87" s="156">
        <f>'[2]Yearly BTX'!AA87</f>
        <v>299035.42077483505</v>
      </c>
      <c r="AB87" s="156">
        <f>'[2]Yearly BTX'!AB87</f>
        <v>283560.28746433859</v>
      </c>
      <c r="AC87" s="156">
        <f>'[2]Yearly BTX'!AC87</f>
        <v>268195.62834541296</v>
      </c>
      <c r="AD87" s="156">
        <f>'[2]Yearly BTX'!AD87</f>
        <v>252941.06499098908</v>
      </c>
      <c r="AE87" s="156">
        <f>'[2]Yearly BTX'!AE87</f>
        <v>237796.24773682695</v>
      </c>
      <c r="AF87" s="156">
        <f>'[2]Yearly BTX'!AF87</f>
        <v>222760.85766362911</v>
      </c>
      <c r="AG87" s="156">
        <f>'[2]Yearly BTX'!AG87</f>
        <v>207834.6085928067</v>
      </c>
      <c r="AH87" s="156">
        <f>'[2]Yearly BTX'!AH87</f>
        <v>193017.24909547478</v>
      </c>
      <c r="AI87" s="156"/>
      <c r="AJ87" s="156">
        <f>'[3]Yearly BTX'!D87</f>
        <v>54944.231755177709</v>
      </c>
      <c r="AK87" s="156">
        <f>'[3]Yearly BTX'!E87</f>
        <v>54753.365552600255</v>
      </c>
      <c r="AL87" s="156">
        <f>'[3]Yearly BTX'!F87</f>
        <v>54560.33402232013</v>
      </c>
      <c r="AM87" s="156">
        <f>'[3]Yearly BTX'!G87</f>
        <v>54365.077724541108</v>
      </c>
      <c r="AN87" s="156">
        <f>'[3]Yearly BTX'!H87</f>
        <v>54167.536089953923</v>
      </c>
      <c r="AO87" s="156">
        <f>'[3]Yearly BTX'!I87</f>
        <v>53967.647419736306</v>
      </c>
      <c r="AP87" s="156">
        <f>'[3]Yearly BTX'!J87</f>
        <v>53765.348885552965</v>
      </c>
      <c r="AQ87" s="156">
        <f>'[3]Yearly BTX'!K87</f>
        <v>53560.576529555605</v>
      </c>
      <c r="AR87" s="156">
        <f>'[3]Yearly BTX'!L87</f>
        <v>53353.265264382957</v>
      </c>
      <c r="AS87" s="156">
        <f>'[3]Yearly BTX'!M87</f>
        <v>53143.348873160678</v>
      </c>
      <c r="AT87" s="156">
        <f>'[3]Yearly BTX'!N87</f>
        <v>52930.760009501428</v>
      </c>
      <c r="AU87" s="156">
        <f>'[3]Yearly BTX'!O87</f>
        <v>52254.31361873688</v>
      </c>
      <c r="AV87" s="156">
        <f>'[3]Yearly BTX'!P87</f>
        <v>51565.884630811561</v>
      </c>
      <c r="AW87" s="156">
        <f>'[3]Yearly BTX'!Q87</f>
        <v>50865.916982462026</v>
      </c>
      <c r="AX87" s="156">
        <f>'[3]Yearly BTX'!R87</f>
        <v>50153.909041682826</v>
      </c>
      <c r="AY87" s="156">
        <f>'[3]Yearly BTX'!S87</f>
        <v>49429.749795156371</v>
      </c>
      <c r="AZ87" s="156">
        <f>'[3]Yearly BTX'!T87</f>
        <v>48693.328396887708</v>
      </c>
      <c r="BA87" s="156">
        <f>'[3]Yearly BTX'!U87</f>
        <v>47944.534242118556</v>
      </c>
      <c r="BB87" s="156">
        <f>'[3]Yearly BTX'!V87</f>
        <v>47183.257042012701</v>
      </c>
      <c r="BC87" s="156">
        <f>'[3]Yearly BTX'!W87</f>
        <v>46409.386899112651</v>
      </c>
      <c r="BD87" s="156">
        <f>'[3]Yearly BTX'!X87</f>
        <v>45622.814383567696</v>
      </c>
      <c r="BE87" s="156">
        <f>'[3]Yearly BTX'!Y87</f>
        <v>43763.685781283915</v>
      </c>
      <c r="BF87" s="156">
        <f>'[3]Yearly BTX'!Z87</f>
        <v>41887.562336387433</v>
      </c>
      <c r="BG87" s="156">
        <f>'[3]Yearly BTX'!AA87</f>
        <v>40000.507285085296</v>
      </c>
      <c r="BH87" s="156">
        <f>'[3]Yearly BTX'!AB87</f>
        <v>38097.947476715141</v>
      </c>
      <c r="BI87" s="156">
        <f>'[3]Yearly BTX'!AC87</f>
        <v>36179.949778964619</v>
      </c>
      <c r="BJ87" s="156">
        <f>'[3]Yearly BTX'!AD87</f>
        <v>34246.59892373746</v>
      </c>
      <c r="BK87" s="156">
        <f>'[3]Yearly BTX'!AE87</f>
        <v>32297.998215445274</v>
      </c>
      <c r="BL87" s="156">
        <f>'[3]Yearly BTX'!AF87</f>
        <v>30334.270248978864</v>
      </c>
      <c r="BM87" s="156">
        <f>'[3]Yearly BTX'!AG87</f>
        <v>28355.557637358848</v>
      </c>
      <c r="BN87" s="156">
        <f>'[3]Yearly BTX'!AH87</f>
        <v>26362.023749065789</v>
      </c>
      <c r="BP87" s="156">
        <f t="shared" si="202"/>
        <v>529664.0029164725</v>
      </c>
      <c r="BQ87" s="156">
        <f t="shared" si="203"/>
        <v>524604.76183437381</v>
      </c>
      <c r="BR87" s="156">
        <f t="shared" si="204"/>
        <v>519574.98363618157</v>
      </c>
      <c r="BS87" s="156">
        <f t="shared" si="205"/>
        <v>514574.12848737516</v>
      </c>
      <c r="BT87" s="156">
        <f t="shared" si="206"/>
        <v>509601.64067715494</v>
      </c>
      <c r="BU87" s="156">
        <f t="shared" si="207"/>
        <v>504656.94880712818</v>
      </c>
      <c r="BV87" s="156">
        <f t="shared" si="208"/>
        <v>499739.46597862418</v>
      </c>
      <c r="BW87" s="156">
        <f t="shared" si="209"/>
        <v>494848.58997864212</v>
      </c>
      <c r="BX87" s="156">
        <f t="shared" si="210"/>
        <v>489983.70346444601</v>
      </c>
      <c r="BY87" s="156">
        <f t="shared" si="211"/>
        <v>485144.17414680973</v>
      </c>
      <c r="BZ87" s="156">
        <f t="shared" si="212"/>
        <v>480329.35497192142</v>
      </c>
      <c r="CA87" s="156">
        <f t="shared" si="213"/>
        <v>471451.46371476073</v>
      </c>
      <c r="CB87" s="156">
        <f t="shared" si="214"/>
        <v>462577.27128498815</v>
      </c>
      <c r="CC87" s="156">
        <f t="shared" si="215"/>
        <v>453708.96062187792</v>
      </c>
      <c r="CD87" s="156">
        <f t="shared" si="216"/>
        <v>444845.21688329917</v>
      </c>
      <c r="CE87" s="156">
        <f t="shared" si="217"/>
        <v>435986.20721262851</v>
      </c>
      <c r="CF87" s="156">
        <f t="shared" si="218"/>
        <v>427132.08424429101</v>
      </c>
      <c r="CG87" s="156">
        <f t="shared" si="219"/>
        <v>418282.98666823551</v>
      </c>
      <c r="CH87" s="156">
        <f t="shared" si="220"/>
        <v>409439.03979304252</v>
      </c>
      <c r="CI87" s="156">
        <f t="shared" si="221"/>
        <v>400600.35610765318</v>
      </c>
      <c r="CJ87" s="156">
        <f t="shared" si="222"/>
        <v>391767.03584171121</v>
      </c>
      <c r="CK87" s="156">
        <f t="shared" si="223"/>
        <v>374091.7365531181</v>
      </c>
      <c r="CL87" s="156">
        <f t="shared" si="224"/>
        <v>356508.99583515269</v>
      </c>
      <c r="CM87" s="156">
        <f t="shared" si="225"/>
        <v>339035.92805992032</v>
      </c>
      <c r="CN87" s="156">
        <f t="shared" si="226"/>
        <v>321658.23494105373</v>
      </c>
      <c r="CO87" s="156">
        <f t="shared" si="227"/>
        <v>304375.57812437759</v>
      </c>
      <c r="CP87" s="156">
        <f t="shared" si="228"/>
        <v>287187.66391472652</v>
      </c>
      <c r="CQ87" s="156">
        <f t="shared" si="229"/>
        <v>270094.24595227221</v>
      </c>
      <c r="CR87" s="156">
        <f t="shared" si="230"/>
        <v>253095.12791260798</v>
      </c>
      <c r="CS87" s="156">
        <f t="shared" si="231"/>
        <v>236190.16623016555</v>
      </c>
      <c r="CT87" s="156">
        <f t="shared" si="232"/>
        <v>219379.27284454057</v>
      </c>
      <c r="CU87" s="156"/>
      <c r="CV87" s="156">
        <f>'[2]Yearly BTX'!AJ87</f>
        <v>474719.77116129483</v>
      </c>
      <c r="CW87" s="156">
        <f>'[2]Yearly BTX'!AK87</f>
        <v>471126.91127964552</v>
      </c>
      <c r="CX87" s="156">
        <f>'[2]Yearly BTX'!AL87</f>
        <v>467553.27325829939</v>
      </c>
      <c r="CY87" s="156">
        <f>'[2]Yearly BTX'!AM87</f>
        <v>463998.45216858457</v>
      </c>
      <c r="CZ87" s="156">
        <f>'[2]Yearly BTX'!AN87</f>
        <v>460462.02812021662</v>
      </c>
      <c r="DA87" s="156">
        <f>'[2]Yearly BTX'!AO87</f>
        <v>456943.56644776708</v>
      </c>
      <c r="DB87" s="156">
        <f>'[2]Yearly BTX'!AP87</f>
        <v>453442.61789581209</v>
      </c>
      <c r="DC87" s="156">
        <f>'[2]Yearly BTX'!AQ87</f>
        <v>449958.71880276635</v>
      </c>
      <c r="DD87" s="156">
        <f>'[2]Yearly BTX'!AR87</f>
        <v>446491.39128341299</v>
      </c>
      <c r="DE87" s="156">
        <f>'[2]Yearly BTX'!AS87</f>
        <v>443040.14341013244</v>
      </c>
      <c r="DF87" s="156">
        <f>'[2]Yearly BTX'!AT87</f>
        <v>439604.46939284197</v>
      </c>
      <c r="DG87" s="156">
        <f>'[2]Yearly BTX'!AU87</f>
        <v>435033.41317900433</v>
      </c>
      <c r="DH87" s="156">
        <f>'[2]Yearly BTX'!AV87</f>
        <v>430463.17170562758</v>
      </c>
      <c r="DI87" s="156">
        <f>'[2]Yearly BTX'!AW87</f>
        <v>425895.27498764696</v>
      </c>
      <c r="DJ87" s="156">
        <f>'[2]Yearly BTX'!AX87</f>
        <v>421328.70604471123</v>
      </c>
      <c r="DK87" s="156">
        <f>'[2]Yearly BTX'!AY87</f>
        <v>416763.54440766765</v>
      </c>
      <c r="DL87" s="156">
        <f>'[2]Yearly BTX'!AZ87</f>
        <v>412199.86000330286</v>
      </c>
      <c r="DM87" s="156">
        <f>'[2]Yearly BTX'!BA87</f>
        <v>407637.71357356221</v>
      </c>
      <c r="DN87" s="156">
        <f>'[2]Yearly BTX'!BB87</f>
        <v>403077.15709344752</v>
      </c>
      <c r="DO87" s="156">
        <f>'[2]Yearly BTX'!BC87</f>
        <v>398518.23418757058</v>
      </c>
      <c r="DP87" s="156">
        <f>'[2]Yearly BTX'!BD87</f>
        <v>393960.98054534843</v>
      </c>
      <c r="DQ87" s="156">
        <f>'[2]Yearly BTX'!BE87</f>
        <v>385094.00840727775</v>
      </c>
      <c r="DR87" s="156">
        <f>'[2]Yearly BTX'!BF87</f>
        <v>376278.87672052404</v>
      </c>
      <c r="DS87" s="156">
        <f>'[2]Yearly BTX'!BG87</f>
        <v>367526.82955405535</v>
      </c>
      <c r="DT87" s="156">
        <f>'[2]Yearly BTX'!BH87</f>
        <v>358828.3366273928</v>
      </c>
      <c r="DU87" s="156">
        <f>'[2]Yearly BTX'!BI87</f>
        <v>350183.18944797193</v>
      </c>
      <c r="DV87" s="156">
        <f>'[2]Yearly BTX'!BJ87</f>
        <v>341591.20814466546</v>
      </c>
      <c r="DW87" s="156">
        <f>'[2]Yearly BTX'!BK87</f>
        <v>333052.24338903686</v>
      </c>
      <c r="DX87" s="156">
        <f>'[2]Yearly BTX'!BL87</f>
        <v>324566.17833131389</v>
      </c>
      <c r="DY87" s="156">
        <f>'[2]Yearly BTX'!BM87</f>
        <v>316132.93055064807</v>
      </c>
      <c r="DZ87" s="156">
        <f>'[2]Yearly BTX'!BN87</f>
        <v>307752.45401923032</v>
      </c>
      <c r="EB87" s="156">
        <f>'[3]Yearly BTX'!AJ87</f>
        <v>54944.231755177709</v>
      </c>
      <c r="EC87" s="156">
        <f>'[3]Yearly BTX'!AK87</f>
        <v>54902.011677190705</v>
      </c>
      <c r="ED87" s="156">
        <f>'[3]Yearly BTX'!AL87</f>
        <v>54858.219669204009</v>
      </c>
      <c r="EE87" s="156">
        <f>'[3]Yearly BTX'!AM87</f>
        <v>54812.796291421357</v>
      </c>
      <c r="EF87" s="156">
        <f>'[3]Yearly BTX'!AN87</f>
        <v>54765.680974533498</v>
      </c>
      <c r="EG87" s="156">
        <f>'[3]Yearly BTX'!AO87</f>
        <v>54716.812019718142</v>
      </c>
      <c r="EH87" s="156">
        <f>'[3]Yearly BTX'!AP87</f>
        <v>54666.126598640047</v>
      </c>
      <c r="EI87" s="156">
        <f>'[3]Yearly BTX'!AQ87</f>
        <v>54613.560753450889</v>
      </c>
      <c r="EJ87" s="156">
        <f>'[3]Yearly BTX'!AR87</f>
        <v>54559.049396789378</v>
      </c>
      <c r="EK87" s="156">
        <f>'[3]Yearly BTX'!AS87</f>
        <v>54502.526311781199</v>
      </c>
      <c r="EL87" s="156">
        <f>'[3]Yearly BTX'!AT87</f>
        <v>54443.924152039021</v>
      </c>
      <c r="EM87" s="156">
        <f>'[3]Yearly BTX'!AU87</f>
        <v>54231.069716708786</v>
      </c>
      <c r="EN87" s="156">
        <f>'[3]Yearly BTX'!AV87</f>
        <v>54010.68316698994</v>
      </c>
      <c r="EO87" s="156">
        <f>'[3]Yearly BTX'!AW87</f>
        <v>53783.208439619055</v>
      </c>
      <c r="EP87" s="156">
        <f>'[3]Yearly BTX'!AX87</f>
        <v>53548.14390259068</v>
      </c>
      <c r="EQ87" s="156">
        <f>'[3]Yearly BTX'!AY87</f>
        <v>53305.378542587212</v>
      </c>
      <c r="ER87" s="156">
        <f>'[3]Yearly BTX'!AZ87</f>
        <v>53054.801513613711</v>
      </c>
      <c r="ES87" s="156">
        <f>'[3]Yearly BTX'!BA87</f>
        <v>52796.302210911883</v>
      </c>
      <c r="ET87" s="156">
        <f>'[3]Yearly BTX'!BB87</f>
        <v>52529.770345645527</v>
      </c>
      <c r="EU87" s="156">
        <f>'[3]Yearly BTX'!BC87</f>
        <v>52255.096020357159</v>
      </c>
      <c r="EV87" s="156">
        <f>'[3]Yearly BTX'!BD87</f>
        <v>51972.169805196041</v>
      </c>
      <c r="EW87" s="156">
        <f>'[3]Yearly BTX'!BE87</f>
        <v>51085.91673690849</v>
      </c>
      <c r="EX87" s="156">
        <f>'[3]Yearly BTX'!BF87</f>
        <v>50188.009405334829</v>
      </c>
      <c r="EY87" s="156">
        <f>'[3]Yearly BTX'!BG87</f>
        <v>49284.511046682135</v>
      </c>
      <c r="EZ87" s="156">
        <f>'[3]Yearly BTX'!BH87</f>
        <v>48370.848510288015</v>
      </c>
      <c r="FA87" s="156">
        <f>'[3]Yearly BTX'!BI87</f>
        <v>47447.088663840143</v>
      </c>
      <c r="FB87" s="156">
        <f>'[3]Yearly BTX'!BJ87</f>
        <v>46513.316239242224</v>
      </c>
      <c r="FC87" s="156">
        <f>'[3]Yearly BTX'!BK87</f>
        <v>45569.634540905892</v>
      </c>
      <c r="FD87" s="156">
        <f>'[3]Yearly BTX'!BL87</f>
        <v>44616.166163721929</v>
      </c>
      <c r="FE87" s="156">
        <f>'[3]Yearly BTX'!BM87</f>
        <v>43653.053720710974</v>
      </c>
      <c r="FF87" s="156">
        <f>'[3]Yearly BTX'!BN87</f>
        <v>42680.460580353567</v>
      </c>
      <c r="FG87" s="156"/>
      <c r="FH87" s="156">
        <f t="shared" si="233"/>
        <v>529664.0029164725</v>
      </c>
      <c r="FI87" s="156">
        <f t="shared" si="172"/>
        <v>526028.92295683618</v>
      </c>
      <c r="FJ87" s="156">
        <f t="shared" si="173"/>
        <v>522411.49292750342</v>
      </c>
      <c r="FK87" s="156">
        <f t="shared" si="174"/>
        <v>518811.24846000591</v>
      </c>
      <c r="FL87" s="156">
        <f t="shared" si="175"/>
        <v>515227.70909475011</v>
      </c>
      <c r="FM87" s="156">
        <f t="shared" si="176"/>
        <v>511660.37846748519</v>
      </c>
      <c r="FN87" s="156">
        <f t="shared" si="177"/>
        <v>508108.74449445214</v>
      </c>
      <c r="FO87" s="156">
        <f t="shared" si="178"/>
        <v>504572.27955621725</v>
      </c>
      <c r="FP87" s="156">
        <f t="shared" si="179"/>
        <v>501050.44068020239</v>
      </c>
      <c r="FQ87" s="156">
        <f t="shared" si="180"/>
        <v>497542.66972191364</v>
      </c>
      <c r="FR87" s="156">
        <f t="shared" si="181"/>
        <v>494048.39354488102</v>
      </c>
      <c r="FS87" s="156">
        <f t="shared" si="182"/>
        <v>489264.48289571312</v>
      </c>
      <c r="FT87" s="156">
        <f t="shared" si="183"/>
        <v>484473.85487261752</v>
      </c>
      <c r="FU87" s="156">
        <f t="shared" si="184"/>
        <v>479678.48342726601</v>
      </c>
      <c r="FV87" s="156">
        <f t="shared" si="185"/>
        <v>474876.8499473019</v>
      </c>
      <c r="FW87" s="156">
        <f t="shared" si="186"/>
        <v>470068.92295025487</v>
      </c>
      <c r="FX87" s="156">
        <f t="shared" si="187"/>
        <v>465254.66151691659</v>
      </c>
      <c r="FY87" s="156">
        <f t="shared" si="188"/>
        <v>460434.01578447409</v>
      </c>
      <c r="FZ87" s="156">
        <f t="shared" si="189"/>
        <v>455606.92743909307</v>
      </c>
      <c r="GA87" s="156">
        <f t="shared" si="190"/>
        <v>450773.33020792773</v>
      </c>
      <c r="GB87" s="156">
        <f t="shared" si="191"/>
        <v>445933.15035054449</v>
      </c>
      <c r="GC87" s="156">
        <f t="shared" si="192"/>
        <v>436179.92514418624</v>
      </c>
      <c r="GD87" s="156">
        <f t="shared" si="193"/>
        <v>426466.88612585887</v>
      </c>
      <c r="GE87" s="156">
        <f t="shared" si="194"/>
        <v>416811.34060073749</v>
      </c>
      <c r="GF87" s="156">
        <f t="shared" si="195"/>
        <v>407199.18513768079</v>
      </c>
      <c r="GG87" s="156">
        <f t="shared" si="196"/>
        <v>397630.27811181208</v>
      </c>
      <c r="GH87" s="156">
        <f t="shared" si="197"/>
        <v>388104.52438390767</v>
      </c>
      <c r="GI87" s="156">
        <f t="shared" si="198"/>
        <v>378621.87792994274</v>
      </c>
      <c r="GJ87" s="156">
        <f t="shared" si="199"/>
        <v>369182.34449503582</v>
      </c>
      <c r="GK87" s="156">
        <f t="shared" si="200"/>
        <v>359785.98427135905</v>
      </c>
      <c r="GL87" s="156">
        <f t="shared" si="201"/>
        <v>350432.91459958389</v>
      </c>
    </row>
    <row r="88" spans="1:194" outlineLevel="1">
      <c r="A88" s="6" t="s">
        <v>73</v>
      </c>
      <c r="B88" s="6" t="s">
        <v>48</v>
      </c>
      <c r="C88" s="5" t="s">
        <v>197</v>
      </c>
      <c r="D88" s="123">
        <f>'[2]Yearly BTX'!D88</f>
        <v>111056.034375</v>
      </c>
      <c r="E88" s="123">
        <f>'[2]Yearly BTX'!E88</f>
        <v>106887.64763043991</v>
      </c>
      <c r="F88" s="123">
        <f>'[2]Yearly BTX'!F88</f>
        <v>102771.12687376629</v>
      </c>
      <c r="G88" s="123">
        <f>'[2]Yearly BTX'!G88</f>
        <v>98705.957336579217</v>
      </c>
      <c r="H88" s="123">
        <f>'[2]Yearly BTX'!H88</f>
        <v>94691.628867724459</v>
      </c>
      <c r="I88" s="123">
        <f>'[2]Yearly BTX'!I88</f>
        <v>90727.635894201099</v>
      </c>
      <c r="J88" s="123">
        <f>'[2]Yearly BTX'!J88</f>
        <v>86813.47738238785</v>
      </c>
      <c r="K88" s="123">
        <f>'[2]Yearly BTX'!K88</f>
        <v>82948.656799585733</v>
      </c>
      <c r="L88" s="123">
        <f>'[2]Yearly BTX'!L88</f>
        <v>79132.682075874647</v>
      </c>
      <c r="M88" s="123">
        <f>'[2]Yearly BTX'!M88</f>
        <v>75365.065566281104</v>
      </c>
      <c r="N88" s="123">
        <f>'[2]Yearly BTX'!N88</f>
        <v>71645.324013254925</v>
      </c>
      <c r="O88" s="123">
        <f>'[2]Yearly BTX'!O88</f>
        <v>68910.039719020438</v>
      </c>
      <c r="P88" s="123">
        <f>'[2]Yearly BTX'!P88</f>
        <v>66208.847358449275</v>
      </c>
      <c r="Q88" s="123">
        <f>'[2]Yearly BTX'!Q88</f>
        <v>63541.408353129729</v>
      </c>
      <c r="R88" s="123">
        <f>'[2]Yearly BTX'!R88</f>
        <v>60907.387162573752</v>
      </c>
      <c r="S88" s="123">
        <f>'[2]Yearly BTX'!S88</f>
        <v>58306.451258490677</v>
      </c>
      <c r="T88" s="123">
        <f>'[2]Yearly BTX'!T88</f>
        <v>55738.271099270707</v>
      </c>
      <c r="U88" s="123">
        <f>'[2]Yearly BTX'!U88</f>
        <v>53202.520104676776</v>
      </c>
      <c r="V88" s="123">
        <f>'[2]Yearly BTX'!V88</f>
        <v>50698.874630742728</v>
      </c>
      <c r="W88" s="123">
        <f>'[2]Yearly BTX'!W88</f>
        <v>48227.013944876599</v>
      </c>
      <c r="X88" s="123">
        <f>'[2]Yearly BTX'!X88</f>
        <v>45786.620201166981</v>
      </c>
      <c r="Y88" s="123">
        <f>'[2]Yearly BTX'!Y88</f>
        <v>42944.758285413576</v>
      </c>
      <c r="Z88" s="123">
        <f>'[2]Yearly BTX'!Z88</f>
        <v>40139.659284422814</v>
      </c>
      <c r="AA88" s="123">
        <f>'[2]Yearly BTX'!AA88</f>
        <v>37370.953045252303</v>
      </c>
      <c r="AB88" s="123">
        <f>'[2]Yearly BTX'!AB88</f>
        <v>34638.27276000884</v>
      </c>
      <c r="AC88" s="123">
        <f>'[2]Yearly BTX'!AC88</f>
        <v>31941.254937396749</v>
      </c>
      <c r="AD88" s="123">
        <f>'[2]Yearly BTX'!AD88</f>
        <v>29279.539374499127</v>
      </c>
      <c r="AE88" s="123">
        <f>'[2]Yearly BTX'!AE88</f>
        <v>26652.769128790027</v>
      </c>
      <c r="AF88" s="123">
        <f>'[2]Yearly BTX'!AF88</f>
        <v>24060.590490375595</v>
      </c>
      <c r="AG88" s="123">
        <f>'[2]Yearly BTX'!AG88</f>
        <v>21502.652954462654</v>
      </c>
      <c r="AH88" s="123">
        <f>'[2]Yearly BTX'!AH88</f>
        <v>18978.609194052569</v>
      </c>
      <c r="AI88" s="187"/>
      <c r="AJ88" s="123">
        <f>'[3]Yearly BTX'!D88</f>
        <v>21819.41644865062</v>
      </c>
      <c r="AK88" s="123">
        <f>'[3]Yearly BTX'!E88</f>
        <v>21145.196480387316</v>
      </c>
      <c r="AL88" s="123">
        <f>'[3]Yearly BTX'!F88</f>
        <v>20470.976512124013</v>
      </c>
      <c r="AM88" s="123">
        <f>'[3]Yearly BTX'!G88</f>
        <v>19796.756543860709</v>
      </c>
      <c r="AN88" s="123">
        <f>'[3]Yearly BTX'!H88</f>
        <v>19122.536575597402</v>
      </c>
      <c r="AO88" s="123">
        <f>'[3]Yearly BTX'!I88</f>
        <v>18448.316607334098</v>
      </c>
      <c r="AP88" s="123">
        <f>'[3]Yearly BTX'!J88</f>
        <v>17774.096639070794</v>
      </c>
      <c r="AQ88" s="123">
        <f>'[3]Yearly BTX'!K88</f>
        <v>17099.876670807491</v>
      </c>
      <c r="AR88" s="123">
        <f>'[3]Yearly BTX'!L88</f>
        <v>16425.656702544187</v>
      </c>
      <c r="AS88" s="123">
        <f>'[3]Yearly BTX'!M88</f>
        <v>15751.436734280882</v>
      </c>
      <c r="AT88" s="123">
        <f>'[3]Yearly BTX'!N88</f>
        <v>15077.216766017578</v>
      </c>
      <c r="AU88" s="123">
        <f>'[3]Yearly BTX'!O88</f>
        <v>14601.553487436995</v>
      </c>
      <c r="AV88" s="123">
        <f>'[3]Yearly BTX'!P88</f>
        <v>14125.89020885641</v>
      </c>
      <c r="AW88" s="123">
        <f>'[3]Yearly BTX'!Q88</f>
        <v>13650.226930275827</v>
      </c>
      <c r="AX88" s="123">
        <f>'[3]Yearly BTX'!R88</f>
        <v>13174.563651695244</v>
      </c>
      <c r="AY88" s="123">
        <f>'[3]Yearly BTX'!S88</f>
        <v>12698.900373114659</v>
      </c>
      <c r="AZ88" s="123">
        <f>'[3]Yearly BTX'!T88</f>
        <v>12223.237094534077</v>
      </c>
      <c r="BA88" s="123">
        <f>'[3]Yearly BTX'!U88</f>
        <v>11747.573815953494</v>
      </c>
      <c r="BB88" s="123">
        <f>'[3]Yearly BTX'!V88</f>
        <v>11271.910537372909</v>
      </c>
      <c r="BC88" s="123">
        <f>'[3]Yearly BTX'!W88</f>
        <v>10796.247258792326</v>
      </c>
      <c r="BD88" s="123">
        <f>'[3]Yearly BTX'!X88</f>
        <v>10320.583980211743</v>
      </c>
      <c r="BE88" s="123">
        <f>'[3]Yearly BTX'!Y88</f>
        <v>9746.7333276122299</v>
      </c>
      <c r="BF88" s="123">
        <f>'[3]Yearly BTX'!Z88</f>
        <v>9172.8826750127191</v>
      </c>
      <c r="BG88" s="123">
        <f>'[3]Yearly BTX'!AA88</f>
        <v>8599.0320224132083</v>
      </c>
      <c r="BH88" s="123">
        <f>'[3]Yearly BTX'!AB88</f>
        <v>8025.1813698136957</v>
      </c>
      <c r="BI88" s="123">
        <f>'[3]Yearly BTX'!AC88</f>
        <v>7451.3307172141849</v>
      </c>
      <c r="BJ88" s="123">
        <f>'[3]Yearly BTX'!AD88</f>
        <v>6877.4800646146741</v>
      </c>
      <c r="BK88" s="123">
        <f>'[3]Yearly BTX'!AE88</f>
        <v>6303.6294120151633</v>
      </c>
      <c r="BL88" s="123">
        <f>'[3]Yearly BTX'!AF88</f>
        <v>5729.7787594156525</v>
      </c>
      <c r="BM88" s="123">
        <f>'[3]Yearly BTX'!AG88</f>
        <v>5155.9281068161408</v>
      </c>
      <c r="BN88" s="123">
        <f>'[3]Yearly BTX'!AH88</f>
        <v>4582.07745421663</v>
      </c>
      <c r="BP88" s="123">
        <f t="shared" si="202"/>
        <v>132875.45082365064</v>
      </c>
      <c r="BQ88" s="123">
        <f t="shared" si="203"/>
        <v>128032.84411082722</v>
      </c>
      <c r="BR88" s="123">
        <f t="shared" si="204"/>
        <v>123242.10338589031</v>
      </c>
      <c r="BS88" s="123">
        <f t="shared" si="205"/>
        <v>118502.71388043993</v>
      </c>
      <c r="BT88" s="123">
        <f t="shared" si="206"/>
        <v>113814.16544332186</v>
      </c>
      <c r="BU88" s="123">
        <f t="shared" si="207"/>
        <v>109175.9525015352</v>
      </c>
      <c r="BV88" s="123">
        <f t="shared" si="208"/>
        <v>104587.57402145864</v>
      </c>
      <c r="BW88" s="123">
        <f t="shared" si="209"/>
        <v>100048.53347039322</v>
      </c>
      <c r="BX88" s="123">
        <f t="shared" si="210"/>
        <v>95558.338778418838</v>
      </c>
      <c r="BY88" s="123">
        <f t="shared" si="211"/>
        <v>91116.502300561988</v>
      </c>
      <c r="BZ88" s="123">
        <f t="shared" si="212"/>
        <v>86722.540779272502</v>
      </c>
      <c r="CA88" s="123">
        <f t="shared" si="213"/>
        <v>83511.59320645743</v>
      </c>
      <c r="CB88" s="123">
        <f t="shared" si="214"/>
        <v>80334.737567305681</v>
      </c>
      <c r="CC88" s="123">
        <f t="shared" si="215"/>
        <v>77191.635283405558</v>
      </c>
      <c r="CD88" s="123">
        <f t="shared" si="216"/>
        <v>74081.950814268988</v>
      </c>
      <c r="CE88" s="123">
        <f t="shared" si="217"/>
        <v>71005.351631605328</v>
      </c>
      <c r="CF88" s="123">
        <f t="shared" si="218"/>
        <v>67961.508193804781</v>
      </c>
      <c r="CG88" s="123">
        <f t="shared" si="219"/>
        <v>64950.093920630272</v>
      </c>
      <c r="CH88" s="123">
        <f t="shared" si="220"/>
        <v>61970.785168115639</v>
      </c>
      <c r="CI88" s="123">
        <f t="shared" si="221"/>
        <v>59023.261203668924</v>
      </c>
      <c r="CJ88" s="123">
        <f t="shared" si="222"/>
        <v>56107.204181378722</v>
      </c>
      <c r="CK88" s="123">
        <f t="shared" si="223"/>
        <v>52691.491613025806</v>
      </c>
      <c r="CL88" s="123">
        <f t="shared" si="224"/>
        <v>49312.541959435533</v>
      </c>
      <c r="CM88" s="123">
        <f t="shared" si="225"/>
        <v>45969.985067665511</v>
      </c>
      <c r="CN88" s="123">
        <f t="shared" si="226"/>
        <v>42663.454129822538</v>
      </c>
      <c r="CO88" s="123">
        <f t="shared" si="227"/>
        <v>39392.585654610935</v>
      </c>
      <c r="CP88" s="123">
        <f t="shared" si="228"/>
        <v>36157.019439113799</v>
      </c>
      <c r="CQ88" s="123">
        <f t="shared" si="229"/>
        <v>32956.398540805189</v>
      </c>
      <c r="CR88" s="123">
        <f t="shared" si="230"/>
        <v>29790.369249791249</v>
      </c>
      <c r="CS88" s="123">
        <f t="shared" si="231"/>
        <v>26658.581061278794</v>
      </c>
      <c r="CT88" s="123">
        <f t="shared" si="232"/>
        <v>23560.686648269198</v>
      </c>
      <c r="CU88" s="187"/>
      <c r="CV88" s="123">
        <f>'[2]Yearly BTX'!AJ88</f>
        <v>111056.034375</v>
      </c>
      <c r="CW88" s="123">
        <f>'[2]Yearly BTX'!AK88</f>
        <v>108591.717546744</v>
      </c>
      <c r="CX88" s="123">
        <f>'[2]Yearly BTX'!AL88</f>
        <v>106155.93589145908</v>
      </c>
      <c r="CY88" s="123">
        <f>'[2]Yearly BTX'!AM88</f>
        <v>103748.41421142814</v>
      </c>
      <c r="CZ88" s="123">
        <f>'[2]Yearly BTX'!AN88</f>
        <v>101368.87973950147</v>
      </c>
      <c r="DA88" s="123">
        <f>'[2]Yearly BTX'!AO88</f>
        <v>99017.062118715621</v>
      </c>
      <c r="DB88" s="123">
        <f>'[2]Yearly BTX'!AP88</f>
        <v>96692.69338207769</v>
      </c>
      <c r="DC88" s="123">
        <f>'[2]Yearly BTX'!AQ88</f>
        <v>94395.507932513123</v>
      </c>
      <c r="DD88" s="123">
        <f>'[2]Yearly BTX'!AR88</f>
        <v>92125.242522976274</v>
      </c>
      <c r="DE88" s="123">
        <f>'[2]Yearly BTX'!AS88</f>
        <v>89881.636236722145</v>
      </c>
      <c r="DF88" s="123">
        <f>'[2]Yearly BTX'!AT88</f>
        <v>87664.430467738115</v>
      </c>
      <c r="DG88" s="123">
        <f>'[2]Yearly BTX'!AU88</f>
        <v>85941.89950611844</v>
      </c>
      <c r="DH88" s="123">
        <f>'[2]Yearly BTX'!AV88</f>
        <v>84238.843943705084</v>
      </c>
      <c r="DI88" s="123">
        <f>'[2]Yearly BTX'!AW88</f>
        <v>82555.07786033224</v>
      </c>
      <c r="DJ88" s="123">
        <f>'[2]Yearly BTX'!AX88</f>
        <v>80890.416968645077</v>
      </c>
      <c r="DK88" s="123">
        <f>'[2]Yearly BTX'!AY88</f>
        <v>79244.678600457264</v>
      </c>
      <c r="DL88" s="123">
        <f>'[2]Yearly BTX'!AZ88</f>
        <v>77617.681693218648</v>
      </c>
      <c r="DM88" s="123">
        <f>'[2]Yearly BTX'!BA88</f>
        <v>76009.246776592467</v>
      </c>
      <c r="DN88" s="123">
        <f>'[2]Yearly BTX'!BB88</f>
        <v>74419.195959140954</v>
      </c>
      <c r="DO88" s="123">
        <f>'[2]Yearly BTX'!BC88</f>
        <v>72847.352915118783</v>
      </c>
      <c r="DP88" s="123">
        <f>'[2]Yearly BTX'!BD88</f>
        <v>71293.542871373109</v>
      </c>
      <c r="DQ88" s="123">
        <f>'[2]Yearly BTX'!BE88</f>
        <v>69541.282529111064</v>
      </c>
      <c r="DR88" s="123">
        <f>'[2]Yearly BTX'!BF88</f>
        <v>67809.671797804665</v>
      </c>
      <c r="DS88" s="123">
        <f>'[2]Yearly BTX'!BG88</f>
        <v>66098.510074075399</v>
      </c>
      <c r="DT88" s="123">
        <f>'[2]Yearly BTX'!BH88</f>
        <v>64407.598533360644</v>
      </c>
      <c r="DU88" s="123">
        <f>'[2]Yearly BTX'!BI88</f>
        <v>62736.740114960085</v>
      </c>
      <c r="DV88" s="123">
        <f>'[2]Yearly BTX'!BJ88</f>
        <v>61085.739507203769</v>
      </c>
      <c r="DW88" s="123">
        <f>'[2]Yearly BTX'!BK88</f>
        <v>59454.40313274051</v>
      </c>
      <c r="DX88" s="123">
        <f>'[2]Yearly BTX'!BL88</f>
        <v>57842.539133945611</v>
      </c>
      <c r="DY88" s="123">
        <f>'[2]Yearly BTX'!BM88</f>
        <v>56249.957358447282</v>
      </c>
      <c r="DZ88" s="123">
        <f>'[2]Yearly BTX'!BN88</f>
        <v>54676.469344770514</v>
      </c>
      <c r="EB88" s="123">
        <f>'[3]Yearly BTX'!AJ88</f>
        <v>21819.41644865062</v>
      </c>
      <c r="EC88" s="123">
        <f>'[3]Yearly BTX'!AK88</f>
        <v>21482.30646451897</v>
      </c>
      <c r="ED88" s="123">
        <f>'[3]Yearly BTX'!AL88</f>
        <v>21145.196480387316</v>
      </c>
      <c r="EE88" s="123">
        <f>'[3]Yearly BTX'!AM88</f>
        <v>20808.086496255662</v>
      </c>
      <c r="EF88" s="123">
        <f>'[3]Yearly BTX'!AN88</f>
        <v>20470.976512124013</v>
      </c>
      <c r="EG88" s="123">
        <f>'[3]Yearly BTX'!AO88</f>
        <v>20133.866527992363</v>
      </c>
      <c r="EH88" s="123">
        <f>'[3]Yearly BTX'!AP88</f>
        <v>19796.756543860709</v>
      </c>
      <c r="EI88" s="123">
        <f>'[3]Yearly BTX'!AQ88</f>
        <v>19459.646559729052</v>
      </c>
      <c r="EJ88" s="123">
        <f>'[3]Yearly BTX'!AR88</f>
        <v>19122.536575597402</v>
      </c>
      <c r="EK88" s="123">
        <f>'[3]Yearly BTX'!AS88</f>
        <v>18785.426591465752</v>
      </c>
      <c r="EL88" s="123">
        <f>'[3]Yearly BTX'!AT88</f>
        <v>18448.316607334098</v>
      </c>
      <c r="EM88" s="123">
        <f>'[3]Yearly BTX'!AU88</f>
        <v>18210.484968043806</v>
      </c>
      <c r="EN88" s="123">
        <f>'[3]Yearly BTX'!AV88</f>
        <v>17972.653328753517</v>
      </c>
      <c r="EO88" s="123">
        <f>'[3]Yearly BTX'!AW88</f>
        <v>17734.821689463224</v>
      </c>
      <c r="EP88" s="123">
        <f>'[3]Yearly BTX'!AX88</f>
        <v>17496.990050172932</v>
      </c>
      <c r="EQ88" s="123">
        <f>'[3]Yearly BTX'!AY88</f>
        <v>17259.158410882639</v>
      </c>
      <c r="ER88" s="123">
        <f>'[3]Yearly BTX'!AZ88</f>
        <v>17021.32677159235</v>
      </c>
      <c r="ES88" s="123">
        <f>'[3]Yearly BTX'!BA88</f>
        <v>16783.495132302058</v>
      </c>
      <c r="ET88" s="123">
        <f>'[3]Yearly BTX'!BB88</f>
        <v>16545.663493011765</v>
      </c>
      <c r="EU88" s="123">
        <f>'[3]Yearly BTX'!BC88</f>
        <v>16307.831853721471</v>
      </c>
      <c r="EV88" s="123">
        <f>'[3]Yearly BTX'!BD88</f>
        <v>16070.000214431182</v>
      </c>
      <c r="EW88" s="123">
        <f>'[3]Yearly BTX'!BE88</f>
        <v>15783.074888131425</v>
      </c>
      <c r="EX88" s="123">
        <f>'[3]Yearly BTX'!BF88</f>
        <v>15496.149561831668</v>
      </c>
      <c r="EY88" s="123">
        <f>'[3]Yearly BTX'!BG88</f>
        <v>15209.224235531914</v>
      </c>
      <c r="EZ88" s="123">
        <f>'[3]Yearly BTX'!BH88</f>
        <v>14922.29890923216</v>
      </c>
      <c r="FA88" s="123">
        <f>'[3]Yearly BTX'!BI88</f>
        <v>14635.373582932403</v>
      </c>
      <c r="FB88" s="123">
        <f>'[3]Yearly BTX'!BJ88</f>
        <v>14348.448256632646</v>
      </c>
      <c r="FC88" s="123">
        <f>'[3]Yearly BTX'!BK88</f>
        <v>14061.522930332891</v>
      </c>
      <c r="FD88" s="123">
        <f>'[3]Yearly BTX'!BL88</f>
        <v>13774.597604033137</v>
      </c>
      <c r="FE88" s="123">
        <f>'[3]Yearly BTX'!BM88</f>
        <v>13487.67227773338</v>
      </c>
      <c r="FF88" s="123">
        <f>'[3]Yearly BTX'!BN88</f>
        <v>13200.746951433624</v>
      </c>
      <c r="FG88" s="187"/>
      <c r="FH88" s="123">
        <f t="shared" si="233"/>
        <v>132875.45082365064</v>
      </c>
      <c r="FI88" s="123">
        <f t="shared" si="172"/>
        <v>130074.02401126297</v>
      </c>
      <c r="FJ88" s="123">
        <f t="shared" si="173"/>
        <v>127301.1323718464</v>
      </c>
      <c r="FK88" s="123">
        <f t="shared" si="174"/>
        <v>124556.50070768381</v>
      </c>
      <c r="FL88" s="123">
        <f t="shared" si="175"/>
        <v>121839.85625162549</v>
      </c>
      <c r="FM88" s="123">
        <f t="shared" si="176"/>
        <v>119150.92864670798</v>
      </c>
      <c r="FN88" s="123">
        <f t="shared" si="177"/>
        <v>116489.4499259384</v>
      </c>
      <c r="FO88" s="123">
        <f t="shared" si="178"/>
        <v>113855.15449224217</v>
      </c>
      <c r="FP88" s="123">
        <f t="shared" si="179"/>
        <v>111247.77909857368</v>
      </c>
      <c r="FQ88" s="123">
        <f t="shared" si="180"/>
        <v>108667.06282818789</v>
      </c>
      <c r="FR88" s="123">
        <f t="shared" si="181"/>
        <v>106112.74707507221</v>
      </c>
      <c r="FS88" s="123">
        <f t="shared" si="182"/>
        <v>104152.38447416225</v>
      </c>
      <c r="FT88" s="123">
        <f t="shared" si="183"/>
        <v>102211.4972724586</v>
      </c>
      <c r="FU88" s="123">
        <f t="shared" si="184"/>
        <v>100289.89954979546</v>
      </c>
      <c r="FV88" s="123">
        <f t="shared" si="185"/>
        <v>98387.407018818005</v>
      </c>
      <c r="FW88" s="123">
        <f t="shared" si="186"/>
        <v>96503.8370113399</v>
      </c>
      <c r="FX88" s="123">
        <f t="shared" si="187"/>
        <v>94639.008464810991</v>
      </c>
      <c r="FY88" s="123">
        <f t="shared" si="188"/>
        <v>92792.741908894532</v>
      </c>
      <c r="FZ88" s="123">
        <f t="shared" si="189"/>
        <v>90964.859452152712</v>
      </c>
      <c r="GA88" s="123">
        <f t="shared" si="190"/>
        <v>89155.184768840249</v>
      </c>
      <c r="GB88" s="123">
        <f t="shared" si="191"/>
        <v>87363.543085804296</v>
      </c>
      <c r="GC88" s="123">
        <f t="shared" si="192"/>
        <v>85324.357417242485</v>
      </c>
      <c r="GD88" s="123">
        <f t="shared" si="193"/>
        <v>83305.821359636335</v>
      </c>
      <c r="GE88" s="123">
        <f t="shared" si="194"/>
        <v>81307.734309607316</v>
      </c>
      <c r="GF88" s="123">
        <f t="shared" si="195"/>
        <v>79329.897442592803</v>
      </c>
      <c r="GG88" s="123">
        <f t="shared" si="196"/>
        <v>77372.113697892491</v>
      </c>
      <c r="GH88" s="123">
        <f t="shared" si="197"/>
        <v>75434.187763836409</v>
      </c>
      <c r="GI88" s="123">
        <f t="shared" si="198"/>
        <v>73515.926063073406</v>
      </c>
      <c r="GJ88" s="123">
        <f t="shared" si="199"/>
        <v>71617.136737978755</v>
      </c>
      <c r="GK88" s="123">
        <f t="shared" si="200"/>
        <v>69737.62963618066</v>
      </c>
      <c r="GL88" s="123">
        <f t="shared" si="201"/>
        <v>67877.216296204133</v>
      </c>
    </row>
    <row r="89" spans="1:194" outlineLevel="1">
      <c r="A89"/>
      <c r="B89" t="s">
        <v>69</v>
      </c>
      <c r="C89" s="5" t="s">
        <v>197</v>
      </c>
      <c r="D89" s="124">
        <f>'[2]Yearly BTX'!D89</f>
        <v>0</v>
      </c>
      <c r="E89" s="124">
        <f>'[2]Yearly BTX'!E89</f>
        <v>139.97581628488709</v>
      </c>
      <c r="F89" s="124">
        <f>'[2]Yearly BTX'!F89</f>
        <v>331.19767139118858</v>
      </c>
      <c r="G89" s="124">
        <f>'[2]Yearly BTX'!G89</f>
        <v>577.79894899130204</v>
      </c>
      <c r="H89" s="124">
        <f>'[2]Yearly BTX'!H89</f>
        <v>883.87502926869797</v>
      </c>
      <c r="I89" s="124">
        <f>'[2]Yearly BTX'!I89</f>
        <v>1253.4835014300218</v>
      </c>
      <c r="J89" s="124">
        <f>'[2]Yearly BTX'!J89</f>
        <v>1638.403464076865</v>
      </c>
      <c r="K89" s="124">
        <f>'[2]Yearly BTX'!K89</f>
        <v>2063.4210617783674</v>
      </c>
      <c r="L89" s="124">
        <f>'[2]Yearly BTX'!L89</f>
        <v>2525.4847318253337</v>
      </c>
      <c r="M89" s="124">
        <f>'[2]Yearly BTX'!M89</f>
        <v>3021.0228666685116</v>
      </c>
      <c r="N89" s="124">
        <f>'[2]Yearly BTX'!N89</f>
        <v>3545.9496984628768</v>
      </c>
      <c r="O89" s="124">
        <f>'[2]Yearly BTX'!O89</f>
        <v>3973.4813613083229</v>
      </c>
      <c r="P89" s="124">
        <f>'[2]Yearly BTX'!P89</f>
        <v>4409.9313526629385</v>
      </c>
      <c r="Q89" s="124">
        <f>'[2]Yearly BTX'!Q89</f>
        <v>4851.1257821587715</v>
      </c>
      <c r="R89" s="124">
        <f>'[2]Yearly BTX'!R89</f>
        <v>5292.5646818035821</v>
      </c>
      <c r="S89" s="124">
        <f>'[2]Yearly BTX'!S89</f>
        <v>5729.4258075839907</v>
      </c>
      <c r="T89" s="124">
        <f>'[2]Yearly BTX'!T89</f>
        <v>6241.4415749378059</v>
      </c>
      <c r="U89" s="124">
        <f>'[2]Yearly BTX'!U89</f>
        <v>6758.5360162590341</v>
      </c>
      <c r="V89" s="124">
        <f>'[2]Yearly BTX'!V89</f>
        <v>7277.1250428922913</v>
      </c>
      <c r="W89" s="124">
        <f>'[2]Yearly BTX'!W89</f>
        <v>7793.4030019883412</v>
      </c>
      <c r="X89" s="124">
        <f>'[2]Yearly BTX'!X89</f>
        <v>8303.3452961607709</v>
      </c>
      <c r="Y89" s="124">
        <f>'[2]Yearly BTX'!Y89</f>
        <v>8985.5854737175778</v>
      </c>
      <c r="Z89" s="124">
        <f>'[2]Yearly BTX'!Z89</f>
        <v>9658.5654021938335</v>
      </c>
      <c r="AA89" s="124">
        <f>'[2]Yearly BTX'!AA89</f>
        <v>10315.858743336479</v>
      </c>
      <c r="AB89" s="124">
        <f>'[2]Yearly BTX'!AB89</f>
        <v>10950.711306978319</v>
      </c>
      <c r="AC89" s="124">
        <f>'[2]Yearly BTX'!AC89</f>
        <v>11556.044983921269</v>
      </c>
      <c r="AD89" s="124">
        <f>'[2]Yearly BTX'!AD89</f>
        <v>12003.539494644547</v>
      </c>
      <c r="AE89" s="124">
        <f>'[2]Yearly BTX'!AE89</f>
        <v>12383.146395784213</v>
      </c>
      <c r="AF89" s="124">
        <f>'[2]Yearly BTX'!AF89</f>
        <v>12684.851701471891</v>
      </c>
      <c r="AG89" s="124">
        <f>'[2]Yearly BTX'!AG89</f>
        <v>12898.272640940231</v>
      </c>
      <c r="AH89" s="124">
        <f>'[2]Yearly BTX'!AH89</f>
        <v>13012.662224394182</v>
      </c>
      <c r="AI89" s="187"/>
      <c r="AJ89" s="124">
        <f>'[3]Yearly BTX'!D89</f>
        <v>0</v>
      </c>
      <c r="AK89" s="124">
        <f>'[3]Yearly BTX'!E89</f>
        <v>-481.97098057427434</v>
      </c>
      <c r="AL89" s="124">
        <f>'[3]Yearly BTX'!F89</f>
        <v>-185.1196565541004</v>
      </c>
      <c r="AM89" s="124">
        <f>'[3]Yearly BTX'!G89</f>
        <v>137.6396339818416</v>
      </c>
      <c r="AN89" s="124">
        <f>'[3]Yearly BTX'!H89</f>
        <v>487.11271391843638</v>
      </c>
      <c r="AO89" s="124">
        <f>'[3]Yearly BTX'!I89</f>
        <v>864.1054061405689</v>
      </c>
      <c r="AP89" s="124">
        <f>'[3]Yearly BTX'!J89</f>
        <v>1171.4204804110777</v>
      </c>
      <c r="AQ89" s="124">
        <f>'[3]Yearly BTX'!K89</f>
        <v>1481.0178407162166</v>
      </c>
      <c r="AR89" s="124">
        <f>'[3]Yearly BTX'!L89</f>
        <v>1790.9281425377158</v>
      </c>
      <c r="AS89" s="124">
        <f>'[3]Yearly BTX'!M89</f>
        <v>2099.0824416487303</v>
      </c>
      <c r="AT89" s="124">
        <f>'[3]Yearly BTX'!N89</f>
        <v>2403.3121941138502</v>
      </c>
      <c r="AU89" s="124">
        <f>'[3]Yearly BTX'!O89</f>
        <v>2849.9759592805981</v>
      </c>
      <c r="AV89" s="124">
        <f>'[3]Yearly BTX'!P89</f>
        <v>3297.8230819008563</v>
      </c>
      <c r="AW89" s="124">
        <f>'[3]Yearly BTX'!Q89</f>
        <v>3742.5718873204792</v>
      </c>
      <c r="AX89" s="124">
        <f>'[3]Yearly BTX'!R89</f>
        <v>4179.7307753457189</v>
      </c>
      <c r="AY89" s="124">
        <f>'[3]Yearly BTX'!S89</f>
        <v>4604.5982202432169</v>
      </c>
      <c r="AZ89" s="124">
        <f>'[3]Yearly BTX'!T89</f>
        <v>5107.5840517914239</v>
      </c>
      <c r="BA89" s="124">
        <f>'[3]Yearly BTX'!U89</f>
        <v>5608.7542711408878</v>
      </c>
      <c r="BB89" s="124">
        <f>'[3]Yearly BTX'!V89</f>
        <v>6104.693262939787</v>
      </c>
      <c r="BC89" s="124">
        <f>'[3]Yearly BTX'!W89</f>
        <v>6591.8373090284276</v>
      </c>
      <c r="BD89" s="124">
        <f>'[3]Yearly BTX'!X89</f>
        <v>7066.4745884392287</v>
      </c>
      <c r="BE89" s="124">
        <f>'[3]Yearly BTX'!Y89</f>
        <v>7761.5053524977357</v>
      </c>
      <c r="BF89" s="124">
        <f>'[3]Yearly BTX'!Z89</f>
        <v>8440.3352551780044</v>
      </c>
      <c r="BG89" s="124">
        <f>'[3]Yearly BTX'!AA89</f>
        <v>9096.6534882529704</v>
      </c>
      <c r="BH89" s="124">
        <f>'[3]Yearly BTX'!AB89</f>
        <v>9723.9014401845525</v>
      </c>
      <c r="BI89" s="124">
        <f>'[3]Yearly BTX'!AC89</f>
        <v>10315.27269612368</v>
      </c>
      <c r="BJ89" s="124">
        <f>'[3]Yearly BTX'!AD89</f>
        <v>10736.393463310727</v>
      </c>
      <c r="BK89" s="124">
        <f>'[3]Yearly BTX'!AE89</f>
        <v>11083.911476271434</v>
      </c>
      <c r="BL89" s="124">
        <f>'[3]Yearly BTX'!AF89</f>
        <v>11348.440995427005</v>
      </c>
      <c r="BM89" s="124">
        <f>'[3]Yearly BTX'!AG89</f>
        <v>11520.297325828016</v>
      </c>
      <c r="BN89" s="124">
        <f>'[3]Yearly BTX'!AH89</f>
        <v>11589.496817154444</v>
      </c>
      <c r="BP89" s="124">
        <f t="shared" si="202"/>
        <v>0</v>
      </c>
      <c r="BQ89" s="124">
        <f t="shared" si="203"/>
        <v>-341.99516428938728</v>
      </c>
      <c r="BR89" s="124">
        <f t="shared" si="204"/>
        <v>146.07801483708818</v>
      </c>
      <c r="BS89" s="124">
        <f t="shared" si="205"/>
        <v>715.43858297314364</v>
      </c>
      <c r="BT89" s="124">
        <f t="shared" si="206"/>
        <v>1370.9877431871344</v>
      </c>
      <c r="BU89" s="124">
        <f t="shared" si="207"/>
        <v>2117.5889075705909</v>
      </c>
      <c r="BV89" s="124">
        <f t="shared" si="208"/>
        <v>2809.8239444879428</v>
      </c>
      <c r="BW89" s="124">
        <f t="shared" si="209"/>
        <v>3544.438902494584</v>
      </c>
      <c r="BX89" s="124">
        <f t="shared" si="210"/>
        <v>4316.4128743630499</v>
      </c>
      <c r="BY89" s="124">
        <f t="shared" si="211"/>
        <v>5120.1053083172419</v>
      </c>
      <c r="BZ89" s="124">
        <f t="shared" si="212"/>
        <v>5949.2618925767274</v>
      </c>
      <c r="CA89" s="124">
        <f t="shared" si="213"/>
        <v>6823.457320588921</v>
      </c>
      <c r="CB89" s="124">
        <f t="shared" si="214"/>
        <v>7707.7544345637943</v>
      </c>
      <c r="CC89" s="124">
        <f t="shared" si="215"/>
        <v>8593.6976694792502</v>
      </c>
      <c r="CD89" s="124">
        <f t="shared" si="216"/>
        <v>9472.295457149301</v>
      </c>
      <c r="CE89" s="124">
        <f t="shared" si="217"/>
        <v>10334.024027827207</v>
      </c>
      <c r="CF89" s="124">
        <f t="shared" si="218"/>
        <v>11349.02562672923</v>
      </c>
      <c r="CG89" s="124">
        <f t="shared" si="219"/>
        <v>12367.290287399923</v>
      </c>
      <c r="CH89" s="124">
        <f t="shared" si="220"/>
        <v>13381.818305832079</v>
      </c>
      <c r="CI89" s="124">
        <f t="shared" si="221"/>
        <v>14385.240311016769</v>
      </c>
      <c r="CJ89" s="124">
        <f t="shared" si="222"/>
        <v>15369.8198846</v>
      </c>
      <c r="CK89" s="124">
        <f t="shared" si="223"/>
        <v>16747.090826215313</v>
      </c>
      <c r="CL89" s="124">
        <f t="shared" si="224"/>
        <v>18098.900657371836</v>
      </c>
      <c r="CM89" s="124">
        <f t="shared" si="225"/>
        <v>19412.512231589448</v>
      </c>
      <c r="CN89" s="124">
        <f t="shared" si="226"/>
        <v>20674.612747162872</v>
      </c>
      <c r="CO89" s="124">
        <f t="shared" si="227"/>
        <v>21871.317680044951</v>
      </c>
      <c r="CP89" s="124">
        <f t="shared" si="228"/>
        <v>22739.932957955272</v>
      </c>
      <c r="CQ89" s="124">
        <f t="shared" si="229"/>
        <v>23467.057872055648</v>
      </c>
      <c r="CR89" s="124">
        <f t="shared" si="230"/>
        <v>24033.292696898898</v>
      </c>
      <c r="CS89" s="124">
        <f t="shared" si="231"/>
        <v>24418.569966768249</v>
      </c>
      <c r="CT89" s="124">
        <f t="shared" si="232"/>
        <v>24602.159041548628</v>
      </c>
      <c r="CU89" s="187"/>
      <c r="CV89" s="124">
        <f>'[2]Yearly BTX'!AJ89</f>
        <v>0</v>
      </c>
      <c r="CW89" s="124">
        <f>'[2]Yearly BTX'!AK89</f>
        <v>139.97581628488709</v>
      </c>
      <c r="CX89" s="124">
        <f>'[2]Yearly BTX'!AL89</f>
        <v>331.19767139118858</v>
      </c>
      <c r="CY89" s="124">
        <f>'[2]Yearly BTX'!AM89</f>
        <v>577.79894899130204</v>
      </c>
      <c r="CZ89" s="124">
        <f>'[2]Yearly BTX'!AN89</f>
        <v>883.87502926869797</v>
      </c>
      <c r="DA89" s="124">
        <f>'[2]Yearly BTX'!AO89</f>
        <v>1253.4835014300218</v>
      </c>
      <c r="DB89" s="124">
        <f>'[2]Yearly BTX'!AP89</f>
        <v>1638.403464076865</v>
      </c>
      <c r="DC89" s="124">
        <f>'[2]Yearly BTX'!AQ89</f>
        <v>2063.4210617783674</v>
      </c>
      <c r="DD89" s="124">
        <f>'[2]Yearly BTX'!AR89</f>
        <v>2525.4847318253337</v>
      </c>
      <c r="DE89" s="124">
        <f>'[2]Yearly BTX'!AS89</f>
        <v>3021.0228666685116</v>
      </c>
      <c r="DF89" s="124">
        <f>'[2]Yearly BTX'!AT89</f>
        <v>3545.9496984628768</v>
      </c>
      <c r="DG89" s="124">
        <f>'[2]Yearly BTX'!AU89</f>
        <v>3973.4813613083229</v>
      </c>
      <c r="DH89" s="124">
        <f>'[2]Yearly BTX'!AV89</f>
        <v>4409.9313526629385</v>
      </c>
      <c r="DI89" s="124">
        <f>'[2]Yearly BTX'!AW89</f>
        <v>4851.1257821587715</v>
      </c>
      <c r="DJ89" s="124">
        <f>'[2]Yearly BTX'!AX89</f>
        <v>5292.5646818035821</v>
      </c>
      <c r="DK89" s="124">
        <f>'[2]Yearly BTX'!AY89</f>
        <v>5729.4258075839907</v>
      </c>
      <c r="DL89" s="124">
        <f>'[2]Yearly BTX'!AZ89</f>
        <v>6241.4415749378059</v>
      </c>
      <c r="DM89" s="124">
        <f>'[2]Yearly BTX'!BA89</f>
        <v>6758.5360162590341</v>
      </c>
      <c r="DN89" s="124">
        <f>'[2]Yearly BTX'!BB89</f>
        <v>7277.1250428922913</v>
      </c>
      <c r="DO89" s="124">
        <f>'[2]Yearly BTX'!BC89</f>
        <v>7793.4030019883412</v>
      </c>
      <c r="DP89" s="124">
        <f>'[2]Yearly BTX'!BD89</f>
        <v>8303.3452961607709</v>
      </c>
      <c r="DQ89" s="124">
        <f>'[2]Yearly BTX'!BE89</f>
        <v>8985.5854737175778</v>
      </c>
      <c r="DR89" s="124">
        <f>'[2]Yearly BTX'!BF89</f>
        <v>9658.5654021938335</v>
      </c>
      <c r="DS89" s="124">
        <f>'[2]Yearly BTX'!BG89</f>
        <v>10315.858743336479</v>
      </c>
      <c r="DT89" s="124">
        <f>'[2]Yearly BTX'!BH89</f>
        <v>10950.711306978319</v>
      </c>
      <c r="DU89" s="124">
        <f>'[2]Yearly BTX'!BI89</f>
        <v>11556.044983921269</v>
      </c>
      <c r="DV89" s="124">
        <f>'[2]Yearly BTX'!BJ89</f>
        <v>12003.539494644547</v>
      </c>
      <c r="DW89" s="124">
        <f>'[2]Yearly BTX'!BK89</f>
        <v>12383.146395784213</v>
      </c>
      <c r="DX89" s="124">
        <f>'[2]Yearly BTX'!BL89</f>
        <v>12684.851701471891</v>
      </c>
      <c r="DY89" s="124">
        <f>'[2]Yearly BTX'!BM89</f>
        <v>12898.272640940231</v>
      </c>
      <c r="DZ89" s="124">
        <f>'[2]Yearly BTX'!BN89</f>
        <v>13012.662224394182</v>
      </c>
      <c r="EB89" s="124">
        <f>'[3]Yearly BTX'!AJ89</f>
        <v>0</v>
      </c>
      <c r="EC89" s="124">
        <f>'[3]Yearly BTX'!AK89</f>
        <v>-481.97098057427434</v>
      </c>
      <c r="ED89" s="124">
        <f>'[3]Yearly BTX'!AL89</f>
        <v>-185.1196565541004</v>
      </c>
      <c r="EE89" s="124">
        <f>'[3]Yearly BTX'!AM89</f>
        <v>137.6396339818416</v>
      </c>
      <c r="EF89" s="124">
        <f>'[3]Yearly BTX'!AN89</f>
        <v>487.11271391843638</v>
      </c>
      <c r="EG89" s="124">
        <f>'[3]Yearly BTX'!AO89</f>
        <v>864.1054061405689</v>
      </c>
      <c r="EH89" s="124">
        <f>'[3]Yearly BTX'!AP89</f>
        <v>1171.4204804110777</v>
      </c>
      <c r="EI89" s="124">
        <f>'[3]Yearly BTX'!AQ89</f>
        <v>1481.0178407162166</v>
      </c>
      <c r="EJ89" s="124">
        <f>'[3]Yearly BTX'!AR89</f>
        <v>1790.9281425377158</v>
      </c>
      <c r="EK89" s="124">
        <f>'[3]Yearly BTX'!AS89</f>
        <v>2099.0824416487303</v>
      </c>
      <c r="EL89" s="124">
        <f>'[3]Yearly BTX'!AT89</f>
        <v>2403.3121941138502</v>
      </c>
      <c r="EM89" s="124">
        <f>'[3]Yearly BTX'!AU89</f>
        <v>2849.9759592805981</v>
      </c>
      <c r="EN89" s="124">
        <f>'[3]Yearly BTX'!AV89</f>
        <v>3297.8230819008563</v>
      </c>
      <c r="EO89" s="124">
        <f>'[3]Yearly BTX'!AW89</f>
        <v>3742.5718873204792</v>
      </c>
      <c r="EP89" s="124">
        <f>'[3]Yearly BTX'!AX89</f>
        <v>4179.7307753457189</v>
      </c>
      <c r="EQ89" s="124">
        <f>'[3]Yearly BTX'!AY89</f>
        <v>4604.5982202432169</v>
      </c>
      <c r="ER89" s="124">
        <f>'[3]Yearly BTX'!AZ89</f>
        <v>5107.5840517914239</v>
      </c>
      <c r="ES89" s="124">
        <f>'[3]Yearly BTX'!BA89</f>
        <v>5608.7542711408878</v>
      </c>
      <c r="ET89" s="124">
        <f>'[3]Yearly BTX'!BB89</f>
        <v>6104.693262939787</v>
      </c>
      <c r="EU89" s="124">
        <f>'[3]Yearly BTX'!BC89</f>
        <v>6591.8373090284276</v>
      </c>
      <c r="EV89" s="124">
        <f>'[3]Yearly BTX'!BD89</f>
        <v>7066.4745884392287</v>
      </c>
      <c r="EW89" s="124">
        <f>'[3]Yearly BTX'!BE89</f>
        <v>7761.5053524977357</v>
      </c>
      <c r="EX89" s="124">
        <f>'[3]Yearly BTX'!BF89</f>
        <v>8440.3352551780044</v>
      </c>
      <c r="EY89" s="124">
        <f>'[3]Yearly BTX'!BG89</f>
        <v>9096.6534882529704</v>
      </c>
      <c r="EZ89" s="124">
        <f>'[3]Yearly BTX'!BH89</f>
        <v>9723.9014401845525</v>
      </c>
      <c r="FA89" s="124">
        <f>'[3]Yearly BTX'!BI89</f>
        <v>10315.27269612368</v>
      </c>
      <c r="FB89" s="124">
        <f>'[3]Yearly BTX'!BJ89</f>
        <v>10736.393463310727</v>
      </c>
      <c r="FC89" s="124">
        <f>'[3]Yearly BTX'!BK89</f>
        <v>11083.911476271434</v>
      </c>
      <c r="FD89" s="124">
        <f>'[3]Yearly BTX'!BL89</f>
        <v>11348.440995427005</v>
      </c>
      <c r="FE89" s="124">
        <f>'[3]Yearly BTX'!BM89</f>
        <v>11520.297325828016</v>
      </c>
      <c r="FF89" s="124">
        <f>'[3]Yearly BTX'!BN89</f>
        <v>11589.496817154444</v>
      </c>
      <c r="FG89" s="187"/>
      <c r="FH89" s="124">
        <f t="shared" si="233"/>
        <v>0</v>
      </c>
      <c r="FI89" s="124">
        <f t="shared" si="172"/>
        <v>-341.99516428938728</v>
      </c>
      <c r="FJ89" s="124">
        <f t="shared" si="173"/>
        <v>146.07801483708818</v>
      </c>
      <c r="FK89" s="124">
        <f t="shared" si="174"/>
        <v>715.43858297314364</v>
      </c>
      <c r="FL89" s="124">
        <f t="shared" si="175"/>
        <v>1370.9877431871344</v>
      </c>
      <c r="FM89" s="124">
        <f t="shared" si="176"/>
        <v>2117.5889075705909</v>
      </c>
      <c r="FN89" s="124">
        <f t="shared" si="177"/>
        <v>2809.8239444879428</v>
      </c>
      <c r="FO89" s="124">
        <f t="shared" si="178"/>
        <v>3544.438902494584</v>
      </c>
      <c r="FP89" s="124">
        <f t="shared" si="179"/>
        <v>4316.4128743630499</v>
      </c>
      <c r="FQ89" s="124">
        <f t="shared" si="180"/>
        <v>5120.1053083172419</v>
      </c>
      <c r="FR89" s="124">
        <f t="shared" si="181"/>
        <v>5949.2618925767274</v>
      </c>
      <c r="FS89" s="124">
        <f t="shared" si="182"/>
        <v>6823.457320588921</v>
      </c>
      <c r="FT89" s="124">
        <f t="shared" si="183"/>
        <v>7707.7544345637943</v>
      </c>
      <c r="FU89" s="124">
        <f t="shared" si="184"/>
        <v>8593.6976694792502</v>
      </c>
      <c r="FV89" s="124">
        <f t="shared" si="185"/>
        <v>9472.295457149301</v>
      </c>
      <c r="FW89" s="124">
        <f t="shared" si="186"/>
        <v>10334.024027827207</v>
      </c>
      <c r="FX89" s="124">
        <f t="shared" si="187"/>
        <v>11349.02562672923</v>
      </c>
      <c r="FY89" s="124">
        <f t="shared" si="188"/>
        <v>12367.290287399923</v>
      </c>
      <c r="FZ89" s="124">
        <f t="shared" si="189"/>
        <v>13381.818305832079</v>
      </c>
      <c r="GA89" s="124">
        <f t="shared" si="190"/>
        <v>14385.240311016769</v>
      </c>
      <c r="GB89" s="124">
        <f t="shared" si="191"/>
        <v>15369.8198846</v>
      </c>
      <c r="GC89" s="124">
        <f t="shared" si="192"/>
        <v>16747.090826215313</v>
      </c>
      <c r="GD89" s="124">
        <f t="shared" si="193"/>
        <v>18098.900657371836</v>
      </c>
      <c r="GE89" s="124">
        <f t="shared" si="194"/>
        <v>19412.512231589448</v>
      </c>
      <c r="GF89" s="124">
        <f t="shared" si="195"/>
        <v>20674.612747162872</v>
      </c>
      <c r="GG89" s="124">
        <f t="shared" si="196"/>
        <v>21871.317680044951</v>
      </c>
      <c r="GH89" s="124">
        <f t="shared" si="197"/>
        <v>22739.932957955272</v>
      </c>
      <c r="GI89" s="124">
        <f t="shared" si="198"/>
        <v>23467.057872055648</v>
      </c>
      <c r="GJ89" s="124">
        <f t="shared" si="199"/>
        <v>24033.292696898898</v>
      </c>
      <c r="GK89" s="124">
        <f t="shared" si="200"/>
        <v>24418.569966768249</v>
      </c>
      <c r="GL89" s="124">
        <f t="shared" si="201"/>
        <v>24602.159041548628</v>
      </c>
    </row>
    <row r="90" spans="1:194" outlineLevel="1">
      <c r="A90"/>
      <c r="B90" t="s">
        <v>74</v>
      </c>
      <c r="C90" s="5" t="s">
        <v>197</v>
      </c>
      <c r="D90" s="124">
        <f>'[2]Yearly BTX'!D90</f>
        <v>0</v>
      </c>
      <c r="E90" s="124">
        <f>'[2]Yearly BTX'!E90</f>
        <v>-412.99926487022458</v>
      </c>
      <c r="F90" s="124">
        <f>'[2]Yearly BTX'!F90</f>
        <v>-1145.93276590405</v>
      </c>
      <c r="G90" s="124">
        <f>'[2]Yearly BTX'!G90</f>
        <v>-1926.1476417518061</v>
      </c>
      <c r="H90" s="124">
        <f>'[2]Yearly BTX'!H90</f>
        <v>-2827.6323617516973</v>
      </c>
      <c r="I90" s="124">
        <f>'[2]Yearly BTX'!I90</f>
        <v>-3838.2790395880365</v>
      </c>
      <c r="J90" s="124">
        <f>'[2]Yearly BTX'!J90</f>
        <v>-4946.4257175993189</v>
      </c>
      <c r="K90" s="124">
        <f>'[2]Yearly BTX'!K90</f>
        <v>-6140.8520216009128</v>
      </c>
      <c r="L90" s="124">
        <f>'[2]Yearly BTX'!L90</f>
        <v>-7410.7748432256849</v>
      </c>
      <c r="M90" s="124">
        <f>'[2]Yearly BTX'!M90</f>
        <v>-8745.8440496440817</v>
      </c>
      <c r="N90" s="124">
        <f>'[2]Yearly BTX'!N90</f>
        <v>-10136.138220525369</v>
      </c>
      <c r="O90" s="124">
        <f>'[2]Yearly BTX'!O90</f>
        <v>-12855.40337383376</v>
      </c>
      <c r="P90" s="124">
        <f>'[2]Yearly BTX'!P90</f>
        <v>-15435.714923084124</v>
      </c>
      <c r="Q90" s="124">
        <f>'[2]Yearly BTX'!Q90</f>
        <v>-17880.135490858298</v>
      </c>
      <c r="R90" s="124">
        <f>'[2]Yearly BTX'!R90</f>
        <v>-20191.779258725583</v>
      </c>
      <c r="S90" s="124">
        <f>'[2]Yearly BTX'!S90</f>
        <v>-22373.81126351584</v>
      </c>
      <c r="T90" s="124">
        <f>'[2]Yearly BTX'!T90</f>
        <v>-24429.446698534259</v>
      </c>
      <c r="U90" s="124">
        <f>'[2]Yearly BTX'!U90</f>
        <v>-26361.950219691964</v>
      </c>
      <c r="V90" s="124">
        <f>'[2]Yearly BTX'!V90</f>
        <v>-28174.63525652622</v>
      </c>
      <c r="W90" s="124">
        <f>'[2]Yearly BTX'!W90</f>
        <v>-29870.863328084353</v>
      </c>
      <c r="X90" s="124">
        <f>'[2]Yearly BTX'!X90</f>
        <v>-31454.043363645695</v>
      </c>
      <c r="Y90" s="124">
        <f>'[2]Yearly BTX'!Y90</f>
        <v>-32796.337711014035</v>
      </c>
      <c r="Z90" s="124">
        <f>'[2]Yearly BTX'!Z90</f>
        <v>-34052.958622931292</v>
      </c>
      <c r="AA90" s="124">
        <f>'[2]Yearly BTX'!AA90</f>
        <v>-35226.3313331924</v>
      </c>
      <c r="AB90" s="124">
        <f>'[2]Yearly BTX'!AB90</f>
        <v>-36318.917162593672</v>
      </c>
      <c r="AC90" s="124">
        <f>'[2]Yearly BTX'!AC90</f>
        <v>-37333.213011476342</v>
      </c>
      <c r="AD90" s="124">
        <f>'[2]Yearly BTX'!AD90</f>
        <v>-38271.75085586193</v>
      </c>
      <c r="AE90" s="124">
        <f>'[2]Yearly BTX'!AE90</f>
        <v>-39137.097247160338</v>
      </c>
      <c r="AF90" s="124">
        <f>'[2]Yearly BTX'!AF90</f>
        <v>-39931.852815431499</v>
      </c>
      <c r="AG90" s="124">
        <f>'[2]Yearly BTX'!AG90</f>
        <v>-40658.651776181956</v>
      </c>
      <c r="AH90" s="124">
        <f>'[2]Yearly BTX'!AH90</f>
        <v>-41320.161440677351</v>
      </c>
      <c r="AI90" s="187"/>
      <c r="AJ90" s="124">
        <f>'[3]Yearly BTX'!D90</f>
        <v>0</v>
      </c>
      <c r="AK90" s="124">
        <f>'[3]Yearly BTX'!E90</f>
        <v>-2.6774461633003739</v>
      </c>
      <c r="AL90" s="124">
        <f>'[3]Yearly BTX'!F90</f>
        <v>-50.946125088553345</v>
      </c>
      <c r="AM90" s="124">
        <f>'[3]Yearly BTX'!G90</f>
        <v>-92.784777224814206</v>
      </c>
      <c r="AN90" s="124">
        <f>'[3]Yearly BTX'!H90</f>
        <v>-144.85592743691268</v>
      </c>
      <c r="AO90" s="124">
        <f>'[3]Yearly BTX'!I90</f>
        <v>-206.66083464901203</v>
      </c>
      <c r="AP90" s="124">
        <f>'[3]Yearly BTX'!J90</f>
        <v>-277.70850191588943</v>
      </c>
      <c r="AQ90" s="124">
        <f>'[3]Yearly BTX'!K90</f>
        <v>-357.51567642293867</v>
      </c>
      <c r="AR90" s="124">
        <f>'[3]Yearly BTX'!L90</f>
        <v>-445.60684948617654</v>
      </c>
      <c r="AS90" s="124">
        <f>'[3]Yearly BTX'!M90</f>
        <v>-541.51425655223557</v>
      </c>
      <c r="AT90" s="124">
        <f>'[3]Yearly BTX'!N90</f>
        <v>-644.77787719836761</v>
      </c>
      <c r="AU90" s="124">
        <f>'[3]Yearly BTX'!O90</f>
        <v>-659.29111376460423</v>
      </c>
      <c r="AV90" s="124">
        <f>'[3]Yearly BTX'!P90</f>
        <v>-702.32478370920671</v>
      </c>
      <c r="AW90" s="124">
        <f>'[3]Yearly BTX'!Q90</f>
        <v>-771.8467432877469</v>
      </c>
      <c r="AX90" s="124">
        <f>'[3]Yearly BTX'!R90</f>
        <v>-865.86415404974923</v>
      </c>
      <c r="AY90" s="124">
        <f>'[3]Yearly BTX'!S90</f>
        <v>-982.42348283870433</v>
      </c>
      <c r="AZ90" s="124">
        <f>'[3]Yearly BTX'!T90</f>
        <v>-1119.6105017920527</v>
      </c>
      <c r="BA90" s="124">
        <f>'[3]Yearly BTX'!U90</f>
        <v>-1275.5502883411909</v>
      </c>
      <c r="BB90" s="124">
        <f>'[3]Yearly BTX'!V90</f>
        <v>-1448.407225211472</v>
      </c>
      <c r="BC90" s="124">
        <f>'[3]Yearly BTX'!W90</f>
        <v>-1636.3850004222095</v>
      </c>
      <c r="BD90" s="124">
        <f>'[3]Yearly BTX'!X90</f>
        <v>-1837.7266072866641</v>
      </c>
      <c r="BE90" s="124">
        <f>'[3]Yearly BTX'!Y90</f>
        <v>-1953.1606544298074</v>
      </c>
      <c r="BF90" s="124">
        <f>'[3]Yearly BTX'!Z90</f>
        <v>-2094.8561691375235</v>
      </c>
      <c r="BG90" s="124">
        <f>'[3]Yearly BTX'!AA90</f>
        <v>-2260.0051568320323</v>
      </c>
      <c r="BH90" s="124">
        <f>'[3]Yearly BTX'!AB90</f>
        <v>-2445.8632879109373</v>
      </c>
      <c r="BI90" s="124">
        <f>'[3]Yearly BTX'!AC90</f>
        <v>-2649.749897747236</v>
      </c>
      <c r="BJ90" s="124">
        <f>'[3]Yearly BTX'!AD90</f>
        <v>-2869.0479866893102</v>
      </c>
      <c r="BK90" s="124">
        <f>'[3]Yearly BTX'!AE90</f>
        <v>-3101.2042200609358</v>
      </c>
      <c r="BL90" s="124">
        <f>'[3]Yearly BTX'!AF90</f>
        <v>-3343.728928161278</v>
      </c>
      <c r="BM90" s="124">
        <f>'[3]Yearly BTX'!AG90</f>
        <v>-3594.1961062648929</v>
      </c>
      <c r="BN90" s="124">
        <f>'[3]Yearly BTX'!AH90</f>
        <v>-3850.2434146217279</v>
      </c>
      <c r="BP90" s="124">
        <f t="shared" si="202"/>
        <v>0</v>
      </c>
      <c r="BQ90" s="124">
        <f t="shared" si="203"/>
        <v>-415.67671103352495</v>
      </c>
      <c r="BR90" s="124">
        <f t="shared" si="204"/>
        <v>-1196.8788909926034</v>
      </c>
      <c r="BS90" s="124">
        <f t="shared" si="205"/>
        <v>-2018.9324189766203</v>
      </c>
      <c r="BT90" s="124">
        <f t="shared" si="206"/>
        <v>-2972.48828918861</v>
      </c>
      <c r="BU90" s="124">
        <f t="shared" si="207"/>
        <v>-4044.9398742370486</v>
      </c>
      <c r="BV90" s="124">
        <f t="shared" si="208"/>
        <v>-5224.1342195152083</v>
      </c>
      <c r="BW90" s="124">
        <f t="shared" si="209"/>
        <v>-6498.3676980238515</v>
      </c>
      <c r="BX90" s="124">
        <f t="shared" si="210"/>
        <v>-7856.3816927118614</v>
      </c>
      <c r="BY90" s="124">
        <f t="shared" si="211"/>
        <v>-9287.3583061963182</v>
      </c>
      <c r="BZ90" s="124">
        <f t="shared" si="212"/>
        <v>-10780.916097723737</v>
      </c>
      <c r="CA90" s="124">
        <f t="shared" si="213"/>
        <v>-13514.694487598365</v>
      </c>
      <c r="CB90" s="124">
        <f t="shared" si="214"/>
        <v>-16138.03970679333</v>
      </c>
      <c r="CC90" s="124">
        <f t="shared" si="215"/>
        <v>-18651.982234146046</v>
      </c>
      <c r="CD90" s="124">
        <f t="shared" si="216"/>
        <v>-21057.643412775331</v>
      </c>
      <c r="CE90" s="124">
        <f t="shared" si="217"/>
        <v>-23356.234746354545</v>
      </c>
      <c r="CF90" s="124">
        <f t="shared" si="218"/>
        <v>-25549.057200326311</v>
      </c>
      <c r="CG90" s="124">
        <f t="shared" si="219"/>
        <v>-27637.500508033154</v>
      </c>
      <c r="CH90" s="124">
        <f t="shared" si="220"/>
        <v>-29623.042481737692</v>
      </c>
      <c r="CI90" s="124">
        <f t="shared" si="221"/>
        <v>-31507.248328506561</v>
      </c>
      <c r="CJ90" s="124">
        <f t="shared" si="222"/>
        <v>-33291.769970932357</v>
      </c>
      <c r="CK90" s="124">
        <f t="shared" si="223"/>
        <v>-34749.49836544384</v>
      </c>
      <c r="CL90" s="124">
        <f t="shared" si="224"/>
        <v>-36147.814792068813</v>
      </c>
      <c r="CM90" s="124">
        <f t="shared" si="225"/>
        <v>-37486.336490024434</v>
      </c>
      <c r="CN90" s="124">
        <f t="shared" si="226"/>
        <v>-38764.780450504608</v>
      </c>
      <c r="CO90" s="124">
        <f t="shared" si="227"/>
        <v>-39982.962909223577</v>
      </c>
      <c r="CP90" s="124">
        <f t="shared" si="228"/>
        <v>-41140.798842551238</v>
      </c>
      <c r="CQ90" s="124">
        <f t="shared" si="229"/>
        <v>-42238.301467221274</v>
      </c>
      <c r="CR90" s="124">
        <f t="shared" si="230"/>
        <v>-43275.581743592775</v>
      </c>
      <c r="CS90" s="124">
        <f t="shared" si="231"/>
        <v>-44252.847882446848</v>
      </c>
      <c r="CT90" s="124">
        <f t="shared" si="232"/>
        <v>-45170.404855299079</v>
      </c>
      <c r="CU90" s="187"/>
      <c r="CV90" s="124">
        <f>'[2]Yearly BTX'!AJ90</f>
        <v>0</v>
      </c>
      <c r="CW90" s="124">
        <f>'[2]Yearly BTX'!AK90</f>
        <v>-412.99926487022458</v>
      </c>
      <c r="CX90" s="124">
        <f>'[2]Yearly BTX'!AL90</f>
        <v>-1145.93276590405</v>
      </c>
      <c r="CY90" s="124">
        <f>'[2]Yearly BTX'!AM90</f>
        <v>-1926.1476417518061</v>
      </c>
      <c r="CZ90" s="124">
        <f>'[2]Yearly BTX'!AN90</f>
        <v>-2827.6323617516973</v>
      </c>
      <c r="DA90" s="124">
        <f>'[2]Yearly BTX'!AO90</f>
        <v>-3838.2790395880365</v>
      </c>
      <c r="DB90" s="124">
        <f>'[2]Yearly BTX'!AP90</f>
        <v>-4946.4257175993189</v>
      </c>
      <c r="DC90" s="124">
        <f>'[2]Yearly BTX'!AQ90</f>
        <v>-6140.8520216009128</v>
      </c>
      <c r="DD90" s="124">
        <f>'[2]Yearly BTX'!AR90</f>
        <v>-7410.7748432256849</v>
      </c>
      <c r="DE90" s="124">
        <f>'[2]Yearly BTX'!AS90</f>
        <v>-8745.8440496440817</v>
      </c>
      <c r="DF90" s="124">
        <f>'[2]Yearly BTX'!AT90</f>
        <v>-10136.138220525369</v>
      </c>
      <c r="DG90" s="124">
        <f>'[2]Yearly BTX'!AU90</f>
        <v>-12855.40337383376</v>
      </c>
      <c r="DH90" s="124">
        <f>'[2]Yearly BTX'!AV90</f>
        <v>-15435.714923084124</v>
      </c>
      <c r="DI90" s="124">
        <f>'[2]Yearly BTX'!AW90</f>
        <v>-17880.135490858298</v>
      </c>
      <c r="DJ90" s="124">
        <f>'[2]Yearly BTX'!AX90</f>
        <v>-20191.779258725583</v>
      </c>
      <c r="DK90" s="124">
        <f>'[2]Yearly BTX'!AY90</f>
        <v>-22373.81126351584</v>
      </c>
      <c r="DL90" s="124">
        <f>'[2]Yearly BTX'!AZ90</f>
        <v>-24429.446698534259</v>
      </c>
      <c r="DM90" s="124">
        <f>'[2]Yearly BTX'!BA90</f>
        <v>-26361.950219691964</v>
      </c>
      <c r="DN90" s="124">
        <f>'[2]Yearly BTX'!BB90</f>
        <v>-28174.63525652622</v>
      </c>
      <c r="DO90" s="124">
        <f>'[2]Yearly BTX'!BC90</f>
        <v>-29870.863328084353</v>
      </c>
      <c r="DP90" s="124">
        <f>'[2]Yearly BTX'!BD90</f>
        <v>-31454.043363645695</v>
      </c>
      <c r="DQ90" s="124">
        <f>'[2]Yearly BTX'!BE90</f>
        <v>-32796.337711014035</v>
      </c>
      <c r="DR90" s="124">
        <f>'[2]Yearly BTX'!BF90</f>
        <v>-34052.958622931292</v>
      </c>
      <c r="DS90" s="124">
        <f>'[2]Yearly BTX'!BG90</f>
        <v>-35226.3313331924</v>
      </c>
      <c r="DT90" s="124">
        <f>'[2]Yearly BTX'!BH90</f>
        <v>-36318.917162593672</v>
      </c>
      <c r="DU90" s="124">
        <f>'[2]Yearly BTX'!BI90</f>
        <v>-37333.213011476342</v>
      </c>
      <c r="DV90" s="124">
        <f>'[2]Yearly BTX'!BJ90</f>
        <v>-38271.75085586193</v>
      </c>
      <c r="DW90" s="124">
        <f>'[2]Yearly BTX'!BK90</f>
        <v>-39137.097247160338</v>
      </c>
      <c r="DX90" s="124">
        <f>'[2]Yearly BTX'!BL90</f>
        <v>-39931.852815431499</v>
      </c>
      <c r="DY90" s="124">
        <f>'[2]Yearly BTX'!BM90</f>
        <v>-40658.651776181956</v>
      </c>
      <c r="DZ90" s="124">
        <f>'[2]Yearly BTX'!BN90</f>
        <v>-41320.161440677351</v>
      </c>
      <c r="EB90" s="124">
        <f>'[3]Yearly BTX'!AJ90</f>
        <v>0</v>
      </c>
      <c r="EC90" s="124">
        <f>'[3]Yearly BTX'!AK90</f>
        <v>-2.6774461633003739</v>
      </c>
      <c r="ED90" s="124">
        <f>'[3]Yearly BTX'!AL90</f>
        <v>-50.946125088553345</v>
      </c>
      <c r="EE90" s="124">
        <f>'[3]Yearly BTX'!AM90</f>
        <v>-92.784777224814206</v>
      </c>
      <c r="EF90" s="124">
        <f>'[3]Yearly BTX'!AN90</f>
        <v>-144.85592743691268</v>
      </c>
      <c r="EG90" s="124">
        <f>'[3]Yearly BTX'!AO90</f>
        <v>-206.66083464901203</v>
      </c>
      <c r="EH90" s="124">
        <f>'[3]Yearly BTX'!AP90</f>
        <v>-277.70850191588943</v>
      </c>
      <c r="EI90" s="124">
        <f>'[3]Yearly BTX'!AQ90</f>
        <v>-357.51567642293867</v>
      </c>
      <c r="EJ90" s="124">
        <f>'[3]Yearly BTX'!AR90</f>
        <v>-445.60684948617654</v>
      </c>
      <c r="EK90" s="124">
        <f>'[3]Yearly BTX'!AS90</f>
        <v>-541.51425655223557</v>
      </c>
      <c r="EL90" s="124">
        <f>'[3]Yearly BTX'!AT90</f>
        <v>-644.77787719836761</v>
      </c>
      <c r="EM90" s="124">
        <f>'[3]Yearly BTX'!AU90</f>
        <v>-659.29111376460423</v>
      </c>
      <c r="EN90" s="124">
        <f>'[3]Yearly BTX'!AV90</f>
        <v>-702.32478370920671</v>
      </c>
      <c r="EO90" s="124">
        <f>'[3]Yearly BTX'!AW90</f>
        <v>-771.8467432877469</v>
      </c>
      <c r="EP90" s="124">
        <f>'[3]Yearly BTX'!AX90</f>
        <v>-865.86415404974923</v>
      </c>
      <c r="EQ90" s="124">
        <f>'[3]Yearly BTX'!AY90</f>
        <v>-982.42348283870433</v>
      </c>
      <c r="ER90" s="124">
        <f>'[3]Yearly BTX'!AZ90</f>
        <v>-1119.6105017920527</v>
      </c>
      <c r="ES90" s="124">
        <f>'[3]Yearly BTX'!BA90</f>
        <v>-1275.5502883411909</v>
      </c>
      <c r="ET90" s="124">
        <f>'[3]Yearly BTX'!BB90</f>
        <v>-1448.407225211472</v>
      </c>
      <c r="EU90" s="124">
        <f>'[3]Yearly BTX'!BC90</f>
        <v>-1636.3850004222095</v>
      </c>
      <c r="EV90" s="124">
        <f>'[3]Yearly BTX'!BD90</f>
        <v>-1837.7266072866641</v>
      </c>
      <c r="EW90" s="124">
        <f>'[3]Yearly BTX'!BE90</f>
        <v>-1953.1606544298074</v>
      </c>
      <c r="EX90" s="124">
        <f>'[3]Yearly BTX'!BF90</f>
        <v>-2094.8561691375235</v>
      </c>
      <c r="EY90" s="124">
        <f>'[3]Yearly BTX'!BG90</f>
        <v>-2260.0051568320323</v>
      </c>
      <c r="EZ90" s="124">
        <f>'[3]Yearly BTX'!BH90</f>
        <v>-2445.8632879109373</v>
      </c>
      <c r="FA90" s="124">
        <f>'[3]Yearly BTX'!BI90</f>
        <v>-2649.749897747236</v>
      </c>
      <c r="FB90" s="124">
        <f>'[3]Yearly BTX'!BJ90</f>
        <v>-2869.0479866893102</v>
      </c>
      <c r="FC90" s="124">
        <f>'[3]Yearly BTX'!BK90</f>
        <v>-3101.2042200609358</v>
      </c>
      <c r="FD90" s="124">
        <f>'[3]Yearly BTX'!BL90</f>
        <v>-3343.728928161278</v>
      </c>
      <c r="FE90" s="124">
        <f>'[3]Yearly BTX'!BM90</f>
        <v>-3594.1961062648929</v>
      </c>
      <c r="FF90" s="124">
        <f>'[3]Yearly BTX'!BN90</f>
        <v>-3850.2434146217279</v>
      </c>
      <c r="FG90" s="187"/>
      <c r="FH90" s="124">
        <f t="shared" si="233"/>
        <v>0</v>
      </c>
      <c r="FI90" s="124">
        <f t="shared" si="172"/>
        <v>-415.67671103352495</v>
      </c>
      <c r="FJ90" s="124">
        <f t="shared" si="173"/>
        <v>-1196.8788909926034</v>
      </c>
      <c r="FK90" s="124">
        <f t="shared" si="174"/>
        <v>-2018.9324189766203</v>
      </c>
      <c r="FL90" s="124">
        <f t="shared" si="175"/>
        <v>-2972.48828918861</v>
      </c>
      <c r="FM90" s="124">
        <f t="shared" si="176"/>
        <v>-4044.9398742370486</v>
      </c>
      <c r="FN90" s="124">
        <f t="shared" si="177"/>
        <v>-5224.1342195152083</v>
      </c>
      <c r="FO90" s="124">
        <f t="shared" si="178"/>
        <v>-6498.3676980238515</v>
      </c>
      <c r="FP90" s="124">
        <f t="shared" si="179"/>
        <v>-7856.3816927118614</v>
      </c>
      <c r="FQ90" s="124">
        <f t="shared" si="180"/>
        <v>-9287.3583061963182</v>
      </c>
      <c r="FR90" s="124">
        <f t="shared" si="181"/>
        <v>-10780.916097723737</v>
      </c>
      <c r="FS90" s="124">
        <f t="shared" si="182"/>
        <v>-13514.694487598365</v>
      </c>
      <c r="FT90" s="124">
        <f t="shared" si="183"/>
        <v>-16138.03970679333</v>
      </c>
      <c r="FU90" s="124">
        <f t="shared" si="184"/>
        <v>-18651.982234146046</v>
      </c>
      <c r="FV90" s="124">
        <f t="shared" si="185"/>
        <v>-21057.643412775331</v>
      </c>
      <c r="FW90" s="124">
        <f t="shared" si="186"/>
        <v>-23356.234746354545</v>
      </c>
      <c r="FX90" s="124">
        <f t="shared" si="187"/>
        <v>-25549.057200326311</v>
      </c>
      <c r="FY90" s="124">
        <f t="shared" si="188"/>
        <v>-27637.500508033154</v>
      </c>
      <c r="FZ90" s="124">
        <f t="shared" si="189"/>
        <v>-29623.042481737692</v>
      </c>
      <c r="GA90" s="124">
        <f t="shared" si="190"/>
        <v>-31507.248328506561</v>
      </c>
      <c r="GB90" s="124">
        <f t="shared" si="191"/>
        <v>-33291.769970932357</v>
      </c>
      <c r="GC90" s="124">
        <f t="shared" si="192"/>
        <v>-34749.49836544384</v>
      </c>
      <c r="GD90" s="124">
        <f t="shared" si="193"/>
        <v>-36147.814792068813</v>
      </c>
      <c r="GE90" s="124">
        <f t="shared" si="194"/>
        <v>-37486.336490024434</v>
      </c>
      <c r="GF90" s="124">
        <f t="shared" si="195"/>
        <v>-38764.780450504608</v>
      </c>
      <c r="GG90" s="124">
        <f t="shared" si="196"/>
        <v>-39982.962909223577</v>
      </c>
      <c r="GH90" s="124">
        <f t="shared" si="197"/>
        <v>-41140.798842551238</v>
      </c>
      <c r="GI90" s="124">
        <f t="shared" si="198"/>
        <v>-42238.301467221274</v>
      </c>
      <c r="GJ90" s="124">
        <f t="shared" si="199"/>
        <v>-43275.581743592775</v>
      </c>
      <c r="GK90" s="124">
        <f t="shared" si="200"/>
        <v>-44252.847882446848</v>
      </c>
      <c r="GL90" s="124">
        <f t="shared" si="201"/>
        <v>-45170.404855299079</v>
      </c>
    </row>
    <row r="91" spans="1:194" outlineLevel="1">
      <c r="A91" s="10"/>
      <c r="B91" s="10" t="s">
        <v>71</v>
      </c>
      <c r="C91" s="5" t="s">
        <v>197</v>
      </c>
      <c r="D91" s="133">
        <f>'[2]Yearly BTX'!D91</f>
        <v>111056.034375</v>
      </c>
      <c r="E91" s="133">
        <f>'[2]Yearly BTX'!E91</f>
        <v>107160.67107902525</v>
      </c>
      <c r="F91" s="133">
        <f>'[2]Yearly BTX'!F91</f>
        <v>103585.86196827915</v>
      </c>
      <c r="G91" s="133">
        <f>'[2]Yearly BTX'!G91</f>
        <v>100054.30602933973</v>
      </c>
      <c r="H91" s="133">
        <f>'[2]Yearly BTX'!H91</f>
        <v>96635.38620020746</v>
      </c>
      <c r="I91" s="133">
        <f>'[2]Yearly BTX'!I91</f>
        <v>93312.431432359124</v>
      </c>
      <c r="J91" s="133">
        <f>'[2]Yearly BTX'!J91</f>
        <v>90121.499635910295</v>
      </c>
      <c r="K91" s="133">
        <f>'[2]Yearly BTX'!K91</f>
        <v>87026.087759408285</v>
      </c>
      <c r="L91" s="133">
        <f>'[2]Yearly BTX'!L91</f>
        <v>84017.972187275009</v>
      </c>
      <c r="M91" s="133">
        <f>'[2]Yearly BTX'!M91</f>
        <v>81089.886749256664</v>
      </c>
      <c r="N91" s="133">
        <f>'[2]Yearly BTX'!N91</f>
        <v>78235.512535317423</v>
      </c>
      <c r="O91" s="133">
        <f>'[2]Yearly BTX'!O91</f>
        <v>77791.961731545874</v>
      </c>
      <c r="P91" s="133">
        <f>'[2]Yearly BTX'!P91</f>
        <v>77234.630928870465</v>
      </c>
      <c r="Q91" s="133">
        <f>'[2]Yearly BTX'!Q91</f>
        <v>76570.418061829259</v>
      </c>
      <c r="R91" s="133">
        <f>'[2]Yearly BTX'!R91</f>
        <v>75806.60173949576</v>
      </c>
      <c r="S91" s="133">
        <f>'[2]Yearly BTX'!S91</f>
        <v>74950.836714422534</v>
      </c>
      <c r="T91" s="133">
        <f>'[2]Yearly BTX'!T91</f>
        <v>73926.276222867164</v>
      </c>
      <c r="U91" s="133">
        <f>'[2]Yearly BTX'!U91</f>
        <v>72805.934308109703</v>
      </c>
      <c r="V91" s="133">
        <f>'[2]Yearly BTX'!V91</f>
        <v>71596.384844376647</v>
      </c>
      <c r="W91" s="133">
        <f>'[2]Yearly BTX'!W91</f>
        <v>70304.474270972612</v>
      </c>
      <c r="X91" s="133">
        <f>'[2]Yearly BTX'!X91</f>
        <v>68937.318268651899</v>
      </c>
      <c r="Y91" s="133">
        <f>'[2]Yearly BTX'!Y91</f>
        <v>66755.510522710043</v>
      </c>
      <c r="Z91" s="133">
        <f>'[2]Yearly BTX'!Z91</f>
        <v>64534.052505160274</v>
      </c>
      <c r="AA91" s="133">
        <f>'[2]Yearly BTX'!AA91</f>
        <v>62281.425635108222</v>
      </c>
      <c r="AB91" s="133">
        <f>'[2]Yearly BTX'!AB91</f>
        <v>60006.47861562419</v>
      </c>
      <c r="AC91" s="133">
        <f>'[2]Yearly BTX'!AC91</f>
        <v>57718.422964951824</v>
      </c>
      <c r="AD91" s="133">
        <f>'[2]Yearly BTX'!AD91</f>
        <v>55547.750735716509</v>
      </c>
      <c r="AE91" s="133">
        <f>'[2]Yearly BTX'!AE91</f>
        <v>53406.719980166148</v>
      </c>
      <c r="AF91" s="133">
        <f>'[2]Yearly BTX'!AF91</f>
        <v>51307.591604335204</v>
      </c>
      <c r="AG91" s="133">
        <f>'[2]Yearly BTX'!AG91</f>
        <v>49263.032089704378</v>
      </c>
      <c r="AH91" s="133">
        <f>'[2]Yearly BTX'!AH91</f>
        <v>47286.108410335743</v>
      </c>
      <c r="AI91" s="187"/>
      <c r="AJ91" s="133">
        <f>'[3]Yearly BTX'!D91</f>
        <v>21819.41644865062</v>
      </c>
      <c r="AK91" s="133">
        <f>'[3]Yearly BTX'!E91</f>
        <v>21629.844907124891</v>
      </c>
      <c r="AL91" s="133">
        <f>'[3]Yearly BTX'!F91</f>
        <v>20707.042293766666</v>
      </c>
      <c r="AM91" s="133">
        <f>'[3]Yearly BTX'!G91</f>
        <v>19751.90168710368</v>
      </c>
      <c r="AN91" s="133">
        <f>'[3]Yearly BTX'!H91</f>
        <v>18780.279789115877</v>
      </c>
      <c r="AO91" s="133">
        <f>'[3]Yearly BTX'!I91</f>
        <v>17790.872035842542</v>
      </c>
      <c r="AP91" s="133">
        <f>'[3]Yearly BTX'!J91</f>
        <v>16880.384660575604</v>
      </c>
      <c r="AQ91" s="133">
        <f>'[3]Yearly BTX'!K91</f>
        <v>15976.374506514214</v>
      </c>
      <c r="AR91" s="133">
        <f>'[3]Yearly BTX'!L91</f>
        <v>15080.335409492647</v>
      </c>
      <c r="AS91" s="133">
        <f>'[3]Yearly BTX'!M91</f>
        <v>14193.868549184386</v>
      </c>
      <c r="AT91" s="133">
        <f>'[3]Yearly BTX'!N91</f>
        <v>13318.682449102096</v>
      </c>
      <c r="AU91" s="133">
        <f>'[3]Yearly BTX'!O91</f>
        <v>12410.868641921001</v>
      </c>
      <c r="AV91" s="133">
        <f>'[3]Yearly BTX'!P91</f>
        <v>11530.391910664759</v>
      </c>
      <c r="AW91" s="133">
        <f>'[3]Yearly BTX'!Q91</f>
        <v>10679.501786243094</v>
      </c>
      <c r="AX91" s="133">
        <f>'[3]Yearly BTX'!R91</f>
        <v>9860.6970303992748</v>
      </c>
      <c r="AY91" s="133">
        <f>'[3]Yearly BTX'!S91</f>
        <v>9076.7256357101469</v>
      </c>
      <c r="AZ91" s="133">
        <f>'[3]Yearly BTX'!T91</f>
        <v>8235.2635445347059</v>
      </c>
      <c r="BA91" s="133">
        <f>'[3]Yearly BTX'!U91</f>
        <v>7414.3698331537971</v>
      </c>
      <c r="BB91" s="133">
        <f>'[3]Yearly BTX'!V91</f>
        <v>6615.6244996445939</v>
      </c>
      <c r="BC91" s="133">
        <f>'[3]Yearly BTX'!W91</f>
        <v>5840.7949501861076</v>
      </c>
      <c r="BD91" s="133">
        <f>'[3]Yearly BTX'!X91</f>
        <v>5091.835999059178</v>
      </c>
      <c r="BE91" s="133">
        <f>'[3]Yearly BTX'!Y91</f>
        <v>3938.3886295443017</v>
      </c>
      <c r="BF91" s="133">
        <f>'[3]Yearly BTX'!Z91</f>
        <v>2827.4035889722381</v>
      </c>
      <c r="BG91" s="133">
        <f>'[3]Yearly BTX'!AA91</f>
        <v>1762.3836909922702</v>
      </c>
      <c r="BH91" s="133">
        <f>'[3]Yearly BTX'!AB91</f>
        <v>747.14321754008051</v>
      </c>
      <c r="BI91" s="133">
        <f>'[3]Yearly BTX'!AC91</f>
        <v>0</v>
      </c>
      <c r="BJ91" s="133">
        <f>'[3]Yearly BTX'!AD91</f>
        <v>0</v>
      </c>
      <c r="BK91" s="133">
        <f>'[3]Yearly BTX'!AE91</f>
        <v>0</v>
      </c>
      <c r="BL91" s="133">
        <f>'[3]Yearly BTX'!AF91</f>
        <v>0</v>
      </c>
      <c r="BM91" s="133">
        <f>'[3]Yearly BTX'!AG91</f>
        <v>0</v>
      </c>
      <c r="BN91" s="133">
        <f>'[3]Yearly BTX'!AH91</f>
        <v>0</v>
      </c>
      <c r="BP91" s="133">
        <f t="shared" si="202"/>
        <v>132875.45082365064</v>
      </c>
      <c r="BQ91" s="133">
        <f t="shared" si="203"/>
        <v>128790.51598615015</v>
      </c>
      <c r="BR91" s="133">
        <f t="shared" si="204"/>
        <v>124292.90426204581</v>
      </c>
      <c r="BS91" s="133">
        <f t="shared" si="205"/>
        <v>119806.2077164434</v>
      </c>
      <c r="BT91" s="133">
        <f t="shared" si="206"/>
        <v>115415.66598932334</v>
      </c>
      <c r="BU91" s="133">
        <f t="shared" si="207"/>
        <v>111103.30346820166</v>
      </c>
      <c r="BV91" s="133">
        <f t="shared" si="208"/>
        <v>107001.88429648589</v>
      </c>
      <c r="BW91" s="133">
        <f t="shared" si="209"/>
        <v>103002.4622659225</v>
      </c>
      <c r="BX91" s="133">
        <f t="shared" si="210"/>
        <v>99098.307596767656</v>
      </c>
      <c r="BY91" s="133">
        <f t="shared" si="211"/>
        <v>95283.755298441043</v>
      </c>
      <c r="BZ91" s="133">
        <f t="shared" si="212"/>
        <v>91554.194984419519</v>
      </c>
      <c r="CA91" s="133">
        <f t="shared" si="213"/>
        <v>90202.830373466873</v>
      </c>
      <c r="CB91" s="133">
        <f t="shared" si="214"/>
        <v>88765.022839535231</v>
      </c>
      <c r="CC91" s="133">
        <f t="shared" si="215"/>
        <v>87249.919848072357</v>
      </c>
      <c r="CD91" s="133">
        <f t="shared" si="216"/>
        <v>85667.298769895031</v>
      </c>
      <c r="CE91" s="133">
        <f t="shared" si="217"/>
        <v>84027.562350132677</v>
      </c>
      <c r="CF91" s="133">
        <f t="shared" si="218"/>
        <v>82161.539767401875</v>
      </c>
      <c r="CG91" s="133">
        <f t="shared" si="219"/>
        <v>80220.304141263507</v>
      </c>
      <c r="CH91" s="133">
        <f t="shared" si="220"/>
        <v>78212.009344021237</v>
      </c>
      <c r="CI91" s="133">
        <f t="shared" si="221"/>
        <v>76145.269221158727</v>
      </c>
      <c r="CJ91" s="133">
        <f t="shared" si="222"/>
        <v>74029.15426771107</v>
      </c>
      <c r="CK91" s="133">
        <f t="shared" si="223"/>
        <v>70693.899152254351</v>
      </c>
      <c r="CL91" s="133">
        <f t="shared" si="224"/>
        <v>67361.456094132518</v>
      </c>
      <c r="CM91" s="133">
        <f t="shared" si="225"/>
        <v>64043.809326100491</v>
      </c>
      <c r="CN91" s="133">
        <f t="shared" si="226"/>
        <v>60753.621833164274</v>
      </c>
      <c r="CO91" s="133">
        <f t="shared" si="227"/>
        <v>57718.422964951824</v>
      </c>
      <c r="CP91" s="133">
        <f t="shared" si="228"/>
        <v>55547.750735716509</v>
      </c>
      <c r="CQ91" s="133">
        <f t="shared" si="229"/>
        <v>53406.719980166148</v>
      </c>
      <c r="CR91" s="133">
        <f t="shared" si="230"/>
        <v>51307.591604335204</v>
      </c>
      <c r="CS91" s="133">
        <f t="shared" si="231"/>
        <v>49263.032089704378</v>
      </c>
      <c r="CT91" s="133">
        <f t="shared" si="232"/>
        <v>47286.108410335743</v>
      </c>
      <c r="CU91" s="187"/>
      <c r="CV91" s="133">
        <f>'[2]Yearly BTX'!AJ91</f>
        <v>111056.034375</v>
      </c>
      <c r="CW91" s="133">
        <f>'[2]Yearly BTX'!AK91</f>
        <v>108864.74099532934</v>
      </c>
      <c r="CX91" s="133">
        <f>'[2]Yearly BTX'!AL91</f>
        <v>106970.67098597196</v>
      </c>
      <c r="CY91" s="133">
        <f>'[2]Yearly BTX'!AM91</f>
        <v>105096.76290418865</v>
      </c>
      <c r="CZ91" s="133">
        <f>'[2]Yearly BTX'!AN91</f>
        <v>103312.63707198447</v>
      </c>
      <c r="DA91" s="133">
        <f>'[2]Yearly BTX'!AO91</f>
        <v>101601.85765687365</v>
      </c>
      <c r="DB91" s="133">
        <f>'[2]Yearly BTX'!AP91</f>
        <v>100000.71563560015</v>
      </c>
      <c r="DC91" s="133">
        <f>'[2]Yearly BTX'!AQ91</f>
        <v>98472.93889233566</v>
      </c>
      <c r="DD91" s="133">
        <f>'[2]Yearly BTX'!AR91</f>
        <v>97010.532634376636</v>
      </c>
      <c r="DE91" s="133">
        <f>'[2]Yearly BTX'!AS91</f>
        <v>95606.457419697719</v>
      </c>
      <c r="DF91" s="133">
        <f>'[2]Yearly BTX'!AT91</f>
        <v>94254.618989800598</v>
      </c>
      <c r="DG91" s="133">
        <f>'[2]Yearly BTX'!AU91</f>
        <v>94823.821518643876</v>
      </c>
      <c r="DH91" s="133">
        <f>'[2]Yearly BTX'!AV91</f>
        <v>95264.627514126274</v>
      </c>
      <c r="DI91" s="133">
        <f>'[2]Yearly BTX'!AW91</f>
        <v>95584.087569031763</v>
      </c>
      <c r="DJ91" s="133">
        <f>'[2]Yearly BTX'!AX91</f>
        <v>95789.63154556707</v>
      </c>
      <c r="DK91" s="133">
        <f>'[2]Yearly BTX'!AY91</f>
        <v>95889.064056389121</v>
      </c>
      <c r="DL91" s="133">
        <f>'[2]Yearly BTX'!AZ91</f>
        <v>95805.686816815098</v>
      </c>
      <c r="DM91" s="133">
        <f>'[2]Yearly BTX'!BA91</f>
        <v>95612.660980025394</v>
      </c>
      <c r="DN91" s="133">
        <f>'[2]Yearly BTX'!BB91</f>
        <v>95316.706172774881</v>
      </c>
      <c r="DO91" s="133">
        <f>'[2]Yearly BTX'!BC91</f>
        <v>94924.813241214797</v>
      </c>
      <c r="DP91" s="133">
        <f>'[2]Yearly BTX'!BD91</f>
        <v>94444.240938858042</v>
      </c>
      <c r="DQ91" s="133">
        <f>'[2]Yearly BTX'!BE91</f>
        <v>93352.034766407523</v>
      </c>
      <c r="DR91" s="133">
        <f>'[2]Yearly BTX'!BF91</f>
        <v>92204.065018542125</v>
      </c>
      <c r="DS91" s="133">
        <f>'[2]Yearly BTX'!BG91</f>
        <v>91008.982663931325</v>
      </c>
      <c r="DT91" s="133">
        <f>'[2]Yearly BTX'!BH91</f>
        <v>89775.804388976001</v>
      </c>
      <c r="DU91" s="133">
        <f>'[2]Yearly BTX'!BI91</f>
        <v>88513.908142515167</v>
      </c>
      <c r="DV91" s="133">
        <f>'[2]Yearly BTX'!BJ91</f>
        <v>87353.950868421147</v>
      </c>
      <c r="DW91" s="133">
        <f>'[2]Yearly BTX'!BK91</f>
        <v>86208.353984116635</v>
      </c>
      <c r="DX91" s="133">
        <f>'[2]Yearly BTX'!BL91</f>
        <v>85089.540247905214</v>
      </c>
      <c r="DY91" s="133">
        <f>'[2]Yearly BTX'!BM91</f>
        <v>84010.336493689014</v>
      </c>
      <c r="DZ91" s="133">
        <f>'[2]Yearly BTX'!BN91</f>
        <v>82983.968561053684</v>
      </c>
      <c r="EB91" s="133">
        <f>'[3]Yearly BTX'!AJ91</f>
        <v>21819.41644865062</v>
      </c>
      <c r="EC91" s="133">
        <f>'[3]Yearly BTX'!AK91</f>
        <v>21966.954891256544</v>
      </c>
      <c r="ED91" s="133">
        <f>'[3]Yearly BTX'!AL91</f>
        <v>21381.26226202997</v>
      </c>
      <c r="EE91" s="133">
        <f>'[3]Yearly BTX'!AM91</f>
        <v>20763.231639498634</v>
      </c>
      <c r="EF91" s="133">
        <f>'[3]Yearly BTX'!AN91</f>
        <v>20128.719725642492</v>
      </c>
      <c r="EG91" s="133">
        <f>'[3]Yearly BTX'!AO91</f>
        <v>19476.421956500802</v>
      </c>
      <c r="EH91" s="133">
        <f>'[3]Yearly BTX'!AP91</f>
        <v>18903.044565365519</v>
      </c>
      <c r="EI91" s="133">
        <f>'[3]Yearly BTX'!AQ91</f>
        <v>18336.144395435775</v>
      </c>
      <c r="EJ91" s="133">
        <f>'[3]Yearly BTX'!AR91</f>
        <v>17777.215282545862</v>
      </c>
      <c r="EK91" s="133">
        <f>'[3]Yearly BTX'!AS91</f>
        <v>17227.858406369258</v>
      </c>
      <c r="EL91" s="133">
        <f>'[3]Yearly BTX'!AT91</f>
        <v>16689.782290418614</v>
      </c>
      <c r="EM91" s="133">
        <f>'[3]Yearly BTX'!AU91</f>
        <v>16019.800122527811</v>
      </c>
      <c r="EN91" s="133">
        <f>'[3]Yearly BTX'!AV91</f>
        <v>15377.155030561866</v>
      </c>
      <c r="EO91" s="133">
        <f>'[3]Yearly BTX'!AW91</f>
        <v>14764.096545430493</v>
      </c>
      <c r="EP91" s="133">
        <f>'[3]Yearly BTX'!AX91</f>
        <v>14183.123428876963</v>
      </c>
      <c r="EQ91" s="133">
        <f>'[3]Yearly BTX'!AY91</f>
        <v>13636.983673478127</v>
      </c>
      <c r="ER91" s="133">
        <f>'[3]Yearly BTX'!AZ91</f>
        <v>13033.353221592979</v>
      </c>
      <c r="ES91" s="133">
        <f>'[3]Yearly BTX'!BA91</f>
        <v>12450.291149502362</v>
      </c>
      <c r="ET91" s="133">
        <f>'[3]Yearly BTX'!BB91</f>
        <v>11889.377455283451</v>
      </c>
      <c r="EU91" s="133">
        <f>'[3]Yearly BTX'!BC91</f>
        <v>11352.379545115253</v>
      </c>
      <c r="EV91" s="133">
        <f>'[3]Yearly BTX'!BD91</f>
        <v>10841.252233278617</v>
      </c>
      <c r="EW91" s="133">
        <f>'[3]Yearly BTX'!BE91</f>
        <v>9974.7301900634957</v>
      </c>
      <c r="EX91" s="133">
        <f>'[3]Yearly BTX'!BF91</f>
        <v>9150.6704757911866</v>
      </c>
      <c r="EY91" s="133">
        <f>'[3]Yearly BTX'!BG91</f>
        <v>8372.5759041109759</v>
      </c>
      <c r="EZ91" s="133">
        <f>'[3]Yearly BTX'!BH91</f>
        <v>7644.2607569585452</v>
      </c>
      <c r="FA91" s="133">
        <f>'[3]Yearly BTX'!BI91</f>
        <v>6969.8507845559589</v>
      </c>
      <c r="FB91" s="133">
        <f>'[3]Yearly BTX'!BJ91</f>
        <v>6481.1027800112288</v>
      </c>
      <c r="FC91" s="133">
        <f>'[3]Yearly BTX'!BK91</f>
        <v>6078.815674122392</v>
      </c>
      <c r="FD91" s="133">
        <f>'[3]Yearly BTX'!BL91</f>
        <v>5769.8855367674096</v>
      </c>
      <c r="FE91" s="133">
        <f>'[3]Yearly BTX'!BM91</f>
        <v>5561.5710581702569</v>
      </c>
      <c r="FF91" s="133">
        <f>'[3]Yearly BTX'!BN91</f>
        <v>5461.4935489009076</v>
      </c>
      <c r="FG91" s="187"/>
      <c r="FH91" s="133">
        <f t="shared" si="233"/>
        <v>132875.45082365064</v>
      </c>
      <c r="FI91" s="133">
        <f t="shared" si="172"/>
        <v>130831.69588658589</v>
      </c>
      <c r="FJ91" s="133">
        <f t="shared" si="173"/>
        <v>128351.93324800192</v>
      </c>
      <c r="FK91" s="133">
        <f t="shared" si="174"/>
        <v>125859.99454368729</v>
      </c>
      <c r="FL91" s="133">
        <f t="shared" si="175"/>
        <v>123441.35679762697</v>
      </c>
      <c r="FM91" s="133">
        <f t="shared" si="176"/>
        <v>121078.27961337444</v>
      </c>
      <c r="FN91" s="133">
        <f t="shared" si="177"/>
        <v>118903.76020096567</v>
      </c>
      <c r="FO91" s="133">
        <f t="shared" si="178"/>
        <v>116809.08328777144</v>
      </c>
      <c r="FP91" s="133">
        <f t="shared" si="179"/>
        <v>114787.7479169225</v>
      </c>
      <c r="FQ91" s="133">
        <f t="shared" si="180"/>
        <v>112834.31582606697</v>
      </c>
      <c r="FR91" s="133">
        <f t="shared" si="181"/>
        <v>110944.40128021922</v>
      </c>
      <c r="FS91" s="133">
        <f t="shared" si="182"/>
        <v>110843.62164117169</v>
      </c>
      <c r="FT91" s="133">
        <f t="shared" si="183"/>
        <v>110641.78254468815</v>
      </c>
      <c r="FU91" s="133">
        <f t="shared" si="184"/>
        <v>110348.18411446226</v>
      </c>
      <c r="FV91" s="133">
        <f t="shared" si="185"/>
        <v>109972.75497444403</v>
      </c>
      <c r="FW91" s="133">
        <f t="shared" si="186"/>
        <v>109526.04772986725</v>
      </c>
      <c r="FX91" s="133">
        <f t="shared" si="187"/>
        <v>108839.04003840807</v>
      </c>
      <c r="FY91" s="133">
        <f t="shared" si="188"/>
        <v>108062.95212952775</v>
      </c>
      <c r="FZ91" s="133">
        <f t="shared" si="189"/>
        <v>107206.08362805833</v>
      </c>
      <c r="GA91" s="133">
        <f t="shared" si="190"/>
        <v>106277.19278633005</v>
      </c>
      <c r="GB91" s="133">
        <f t="shared" si="191"/>
        <v>105285.49317213666</v>
      </c>
      <c r="GC91" s="133">
        <f t="shared" si="192"/>
        <v>103326.76495647102</v>
      </c>
      <c r="GD91" s="133">
        <f t="shared" si="193"/>
        <v>101354.73549433332</v>
      </c>
      <c r="GE91" s="133">
        <f t="shared" si="194"/>
        <v>99381.558568042296</v>
      </c>
      <c r="GF91" s="133">
        <f t="shared" si="195"/>
        <v>97420.065145934554</v>
      </c>
      <c r="GG91" s="133">
        <f t="shared" si="196"/>
        <v>95483.758927071132</v>
      </c>
      <c r="GH91" s="133">
        <f t="shared" si="197"/>
        <v>93835.053648432382</v>
      </c>
      <c r="GI91" s="133">
        <f t="shared" si="198"/>
        <v>92287.169658239029</v>
      </c>
      <c r="GJ91" s="133">
        <f t="shared" si="199"/>
        <v>90859.425784672625</v>
      </c>
      <c r="GK91" s="133">
        <f t="shared" si="200"/>
        <v>89571.907551859273</v>
      </c>
      <c r="GL91" s="133">
        <f t="shared" si="201"/>
        <v>88445.462109954591</v>
      </c>
    </row>
    <row r="92" spans="1:194" s="13" customFormat="1" outlineLevel="1">
      <c r="A92" s="374"/>
      <c r="B92" s="6" t="s">
        <v>89</v>
      </c>
      <c r="C92" s="7" t="s">
        <v>197</v>
      </c>
      <c r="D92" s="201">
        <f>'[2]Yearly BTX'!D92</f>
        <v>0</v>
      </c>
      <c r="E92" s="201">
        <f>'[2]Yearly BTX'!E92</f>
        <v>0</v>
      </c>
      <c r="F92" s="201">
        <f>'[2]Yearly BTX'!F92</f>
        <v>0</v>
      </c>
      <c r="G92" s="201">
        <f>'[2]Yearly BTX'!G92</f>
        <v>0</v>
      </c>
      <c r="H92" s="201">
        <f>'[2]Yearly BTX'!H92</f>
        <v>0</v>
      </c>
      <c r="I92" s="201">
        <f>'[2]Yearly BTX'!I92</f>
        <v>0</v>
      </c>
      <c r="J92" s="201">
        <f>'[2]Yearly BTX'!J92</f>
        <v>0</v>
      </c>
      <c r="K92" s="201">
        <f>'[2]Yearly BTX'!K92</f>
        <v>0</v>
      </c>
      <c r="L92" s="201">
        <f>'[2]Yearly BTX'!L92</f>
        <v>0</v>
      </c>
      <c r="M92" s="201">
        <f>'[2]Yearly BTX'!M92</f>
        <v>0</v>
      </c>
      <c r="N92" s="201">
        <f>'[2]Yearly BTX'!N92</f>
        <v>0</v>
      </c>
      <c r="O92" s="201">
        <f>'[2]Yearly BTX'!O92</f>
        <v>0</v>
      </c>
      <c r="P92" s="201">
        <f>'[2]Yearly BTX'!P92</f>
        <v>0</v>
      </c>
      <c r="Q92" s="201">
        <f>'[2]Yearly BTX'!Q92</f>
        <v>0</v>
      </c>
      <c r="R92" s="201">
        <f>'[2]Yearly BTX'!R92</f>
        <v>0</v>
      </c>
      <c r="S92" s="201">
        <f>'[2]Yearly BTX'!S92</f>
        <v>0</v>
      </c>
      <c r="T92" s="201">
        <f>'[2]Yearly BTX'!T92</f>
        <v>0</v>
      </c>
      <c r="U92" s="201">
        <f>'[2]Yearly BTX'!U92</f>
        <v>0</v>
      </c>
      <c r="V92" s="201">
        <f>'[2]Yearly BTX'!V92</f>
        <v>0</v>
      </c>
      <c r="W92" s="201">
        <f>'[2]Yearly BTX'!W92</f>
        <v>0</v>
      </c>
      <c r="X92" s="201">
        <f>'[2]Yearly BTX'!X92</f>
        <v>0</v>
      </c>
      <c r="Y92" s="201">
        <f>'[2]Yearly BTX'!Y92</f>
        <v>0</v>
      </c>
      <c r="Z92" s="201">
        <f>'[2]Yearly BTX'!Z92</f>
        <v>0</v>
      </c>
      <c r="AA92" s="201">
        <f>'[2]Yearly BTX'!AA92</f>
        <v>0</v>
      </c>
      <c r="AB92" s="201">
        <f>'[2]Yearly BTX'!AB92</f>
        <v>0</v>
      </c>
      <c r="AC92" s="201">
        <f>'[2]Yearly BTX'!AC92</f>
        <v>0</v>
      </c>
      <c r="AD92" s="201">
        <f>'[2]Yearly BTX'!AD92</f>
        <v>0</v>
      </c>
      <c r="AE92" s="201">
        <f>'[2]Yearly BTX'!AE92</f>
        <v>0</v>
      </c>
      <c r="AF92" s="201">
        <f>'[2]Yearly BTX'!AF92</f>
        <v>0</v>
      </c>
      <c r="AG92" s="201">
        <f>'[2]Yearly BTX'!AG92</f>
        <v>0</v>
      </c>
      <c r="AH92" s="201">
        <f>'[2]Yearly BTX'!AH92</f>
        <v>0</v>
      </c>
      <c r="AI92" s="201"/>
      <c r="AJ92" s="201">
        <f>'[3]Yearly BTX'!D92</f>
        <v>0</v>
      </c>
      <c r="AK92" s="201">
        <f>'[3]Yearly BTX'!E92</f>
        <v>0</v>
      </c>
      <c r="AL92" s="201">
        <f>'[3]Yearly BTX'!F92</f>
        <v>0</v>
      </c>
      <c r="AM92" s="201">
        <f>'[3]Yearly BTX'!G92</f>
        <v>0</v>
      </c>
      <c r="AN92" s="201">
        <f>'[3]Yearly BTX'!H92</f>
        <v>0</v>
      </c>
      <c r="AO92" s="201">
        <f>'[3]Yearly BTX'!I92</f>
        <v>0</v>
      </c>
      <c r="AP92" s="201">
        <f>'[3]Yearly BTX'!J92</f>
        <v>0</v>
      </c>
      <c r="AQ92" s="201">
        <f>'[3]Yearly BTX'!K92</f>
        <v>0</v>
      </c>
      <c r="AR92" s="201">
        <f>'[3]Yearly BTX'!L92</f>
        <v>0</v>
      </c>
      <c r="AS92" s="201">
        <f>'[3]Yearly BTX'!M92</f>
        <v>0</v>
      </c>
      <c r="AT92" s="201">
        <f>'[3]Yearly BTX'!N92</f>
        <v>0</v>
      </c>
      <c r="AU92" s="201">
        <f>'[3]Yearly BTX'!O92</f>
        <v>0</v>
      </c>
      <c r="AV92" s="201">
        <f>'[3]Yearly BTX'!P92</f>
        <v>0</v>
      </c>
      <c r="AW92" s="201">
        <f>'[3]Yearly BTX'!Q92</f>
        <v>0</v>
      </c>
      <c r="AX92" s="201">
        <f>'[3]Yearly BTX'!R92</f>
        <v>0</v>
      </c>
      <c r="AY92" s="201">
        <f>'[3]Yearly BTX'!S92</f>
        <v>0</v>
      </c>
      <c r="AZ92" s="201">
        <f>'[3]Yearly BTX'!T92</f>
        <v>0</v>
      </c>
      <c r="BA92" s="201">
        <f>'[3]Yearly BTX'!U92</f>
        <v>0</v>
      </c>
      <c r="BB92" s="201">
        <f>'[3]Yearly BTX'!V92</f>
        <v>0</v>
      </c>
      <c r="BC92" s="201">
        <f>'[3]Yearly BTX'!W92</f>
        <v>0</v>
      </c>
      <c r="BD92" s="201">
        <f>'[3]Yearly BTX'!X92</f>
        <v>0</v>
      </c>
      <c r="BE92" s="201">
        <f>'[3]Yearly BTX'!Y92</f>
        <v>0</v>
      </c>
      <c r="BF92" s="201">
        <f>'[3]Yearly BTX'!Z92</f>
        <v>0</v>
      </c>
      <c r="BG92" s="201">
        <f>'[3]Yearly BTX'!AA92</f>
        <v>0</v>
      </c>
      <c r="BH92" s="201">
        <f>'[3]Yearly BTX'!AB92</f>
        <v>0</v>
      </c>
      <c r="BI92" s="201">
        <f>'[3]Yearly BTX'!AC92</f>
        <v>0</v>
      </c>
      <c r="BJ92" s="201">
        <f>'[3]Yearly BTX'!AD92</f>
        <v>0</v>
      </c>
      <c r="BK92" s="201">
        <f>'[3]Yearly BTX'!AE92</f>
        <v>0</v>
      </c>
      <c r="BL92" s="201">
        <f>'[3]Yearly BTX'!AF92</f>
        <v>0</v>
      </c>
      <c r="BM92" s="201">
        <f>'[3]Yearly BTX'!AG92</f>
        <v>0</v>
      </c>
      <c r="BN92" s="201">
        <f>'[3]Yearly BTX'!AH92</f>
        <v>0</v>
      </c>
      <c r="BP92" s="201">
        <f t="shared" si="202"/>
        <v>0</v>
      </c>
      <c r="BQ92" s="201">
        <f t="shared" si="203"/>
        <v>0</v>
      </c>
      <c r="BR92" s="201">
        <f t="shared" si="204"/>
        <v>0</v>
      </c>
      <c r="BS92" s="201">
        <f t="shared" si="205"/>
        <v>0</v>
      </c>
      <c r="BT92" s="201">
        <f t="shared" si="206"/>
        <v>0</v>
      </c>
      <c r="BU92" s="201">
        <f t="shared" si="207"/>
        <v>0</v>
      </c>
      <c r="BV92" s="201">
        <f t="shared" si="208"/>
        <v>0</v>
      </c>
      <c r="BW92" s="201">
        <f t="shared" si="209"/>
        <v>0</v>
      </c>
      <c r="BX92" s="201">
        <f t="shared" si="210"/>
        <v>0</v>
      </c>
      <c r="BY92" s="201">
        <f t="shared" si="211"/>
        <v>0</v>
      </c>
      <c r="BZ92" s="201">
        <f t="shared" si="212"/>
        <v>0</v>
      </c>
      <c r="CA92" s="201">
        <f t="shared" si="213"/>
        <v>0</v>
      </c>
      <c r="CB92" s="201">
        <f t="shared" si="214"/>
        <v>0</v>
      </c>
      <c r="CC92" s="201">
        <f t="shared" si="215"/>
        <v>0</v>
      </c>
      <c r="CD92" s="201">
        <f t="shared" si="216"/>
        <v>0</v>
      </c>
      <c r="CE92" s="201">
        <f t="shared" si="217"/>
        <v>0</v>
      </c>
      <c r="CF92" s="201">
        <f t="shared" si="218"/>
        <v>0</v>
      </c>
      <c r="CG92" s="201">
        <f t="shared" si="219"/>
        <v>0</v>
      </c>
      <c r="CH92" s="201">
        <f t="shared" si="220"/>
        <v>0</v>
      </c>
      <c r="CI92" s="201">
        <f t="shared" si="221"/>
        <v>0</v>
      </c>
      <c r="CJ92" s="201">
        <f t="shared" si="222"/>
        <v>0</v>
      </c>
      <c r="CK92" s="201">
        <f t="shared" si="223"/>
        <v>0</v>
      </c>
      <c r="CL92" s="201">
        <f t="shared" si="224"/>
        <v>0</v>
      </c>
      <c r="CM92" s="201">
        <f t="shared" si="225"/>
        <v>0</v>
      </c>
      <c r="CN92" s="201">
        <f t="shared" si="226"/>
        <v>0</v>
      </c>
      <c r="CO92" s="201">
        <f t="shared" si="227"/>
        <v>0</v>
      </c>
      <c r="CP92" s="201">
        <f t="shared" si="228"/>
        <v>0</v>
      </c>
      <c r="CQ92" s="201">
        <f t="shared" si="229"/>
        <v>0</v>
      </c>
      <c r="CR92" s="201">
        <f t="shared" si="230"/>
        <v>0</v>
      </c>
      <c r="CS92" s="201">
        <f t="shared" si="231"/>
        <v>0</v>
      </c>
      <c r="CT92" s="201">
        <f t="shared" si="232"/>
        <v>0</v>
      </c>
      <c r="CU92" s="201"/>
      <c r="CV92" s="201">
        <f>'[2]Yearly BTX'!AJ92</f>
        <v>0</v>
      </c>
      <c r="CW92" s="201">
        <f>'[2]Yearly BTX'!AK92</f>
        <v>0</v>
      </c>
      <c r="CX92" s="201">
        <f>'[2]Yearly BTX'!AL92</f>
        <v>0</v>
      </c>
      <c r="CY92" s="201">
        <f>'[2]Yearly BTX'!AM92</f>
        <v>0</v>
      </c>
      <c r="CZ92" s="201">
        <f>'[2]Yearly BTX'!AN92</f>
        <v>0</v>
      </c>
      <c r="DA92" s="201">
        <f>'[2]Yearly BTX'!AO92</f>
        <v>0</v>
      </c>
      <c r="DB92" s="201">
        <f>'[2]Yearly BTX'!AP92</f>
        <v>0</v>
      </c>
      <c r="DC92" s="201">
        <f>'[2]Yearly BTX'!AQ92</f>
        <v>0</v>
      </c>
      <c r="DD92" s="201">
        <f>'[2]Yearly BTX'!AR92</f>
        <v>0</v>
      </c>
      <c r="DE92" s="201">
        <f>'[2]Yearly BTX'!AS92</f>
        <v>0</v>
      </c>
      <c r="DF92" s="201">
        <f>'[2]Yearly BTX'!AT92</f>
        <v>0</v>
      </c>
      <c r="DG92" s="201">
        <f>'[2]Yearly BTX'!AU92</f>
        <v>0</v>
      </c>
      <c r="DH92" s="201">
        <f>'[2]Yearly BTX'!AV92</f>
        <v>0</v>
      </c>
      <c r="DI92" s="201">
        <f>'[2]Yearly BTX'!AW92</f>
        <v>0</v>
      </c>
      <c r="DJ92" s="201">
        <f>'[2]Yearly BTX'!AX92</f>
        <v>0</v>
      </c>
      <c r="DK92" s="201">
        <f>'[2]Yearly BTX'!AY92</f>
        <v>0</v>
      </c>
      <c r="DL92" s="201">
        <f>'[2]Yearly BTX'!AZ92</f>
        <v>0</v>
      </c>
      <c r="DM92" s="201">
        <f>'[2]Yearly BTX'!BA92</f>
        <v>0</v>
      </c>
      <c r="DN92" s="201">
        <f>'[2]Yearly BTX'!BB92</f>
        <v>0</v>
      </c>
      <c r="DO92" s="201">
        <f>'[2]Yearly BTX'!BC92</f>
        <v>0</v>
      </c>
      <c r="DP92" s="201">
        <f>'[2]Yearly BTX'!BD92</f>
        <v>0</v>
      </c>
      <c r="DQ92" s="201">
        <f>'[2]Yearly BTX'!BE92</f>
        <v>0</v>
      </c>
      <c r="DR92" s="201">
        <f>'[2]Yearly BTX'!BF92</f>
        <v>0</v>
      </c>
      <c r="DS92" s="201">
        <f>'[2]Yearly BTX'!BG92</f>
        <v>0</v>
      </c>
      <c r="DT92" s="201">
        <f>'[2]Yearly BTX'!BH92</f>
        <v>0</v>
      </c>
      <c r="DU92" s="201">
        <f>'[2]Yearly BTX'!BI92</f>
        <v>0</v>
      </c>
      <c r="DV92" s="201">
        <f>'[2]Yearly BTX'!BJ92</f>
        <v>0</v>
      </c>
      <c r="DW92" s="201">
        <f>'[2]Yearly BTX'!BK92</f>
        <v>0</v>
      </c>
      <c r="DX92" s="201">
        <f>'[2]Yearly BTX'!BL92</f>
        <v>0</v>
      </c>
      <c r="DY92" s="201">
        <f>'[2]Yearly BTX'!BM92</f>
        <v>0</v>
      </c>
      <c r="DZ92" s="201">
        <f>'[2]Yearly BTX'!BN92</f>
        <v>0</v>
      </c>
      <c r="EB92" s="201">
        <f>'[3]Yearly BTX'!AJ92</f>
        <v>0</v>
      </c>
      <c r="EC92" s="201">
        <f>'[3]Yearly BTX'!AK92</f>
        <v>0</v>
      </c>
      <c r="ED92" s="201">
        <f>'[3]Yearly BTX'!AL92</f>
        <v>0</v>
      </c>
      <c r="EE92" s="201">
        <f>'[3]Yearly BTX'!AM92</f>
        <v>0</v>
      </c>
      <c r="EF92" s="201">
        <f>'[3]Yearly BTX'!AN92</f>
        <v>0</v>
      </c>
      <c r="EG92" s="201">
        <f>'[3]Yearly BTX'!AO92</f>
        <v>0</v>
      </c>
      <c r="EH92" s="201">
        <f>'[3]Yearly BTX'!AP92</f>
        <v>0</v>
      </c>
      <c r="EI92" s="201">
        <f>'[3]Yearly BTX'!AQ92</f>
        <v>0</v>
      </c>
      <c r="EJ92" s="201">
        <f>'[3]Yearly BTX'!AR92</f>
        <v>0</v>
      </c>
      <c r="EK92" s="201">
        <f>'[3]Yearly BTX'!AS92</f>
        <v>0</v>
      </c>
      <c r="EL92" s="201">
        <f>'[3]Yearly BTX'!AT92</f>
        <v>0</v>
      </c>
      <c r="EM92" s="201">
        <f>'[3]Yearly BTX'!AU92</f>
        <v>0</v>
      </c>
      <c r="EN92" s="201">
        <f>'[3]Yearly BTX'!AV92</f>
        <v>0</v>
      </c>
      <c r="EO92" s="201">
        <f>'[3]Yearly BTX'!AW92</f>
        <v>0</v>
      </c>
      <c r="EP92" s="201">
        <f>'[3]Yearly BTX'!AX92</f>
        <v>0</v>
      </c>
      <c r="EQ92" s="201">
        <f>'[3]Yearly BTX'!AY92</f>
        <v>0</v>
      </c>
      <c r="ER92" s="201">
        <f>'[3]Yearly BTX'!AZ92</f>
        <v>0</v>
      </c>
      <c r="ES92" s="201">
        <f>'[3]Yearly BTX'!BA92</f>
        <v>0</v>
      </c>
      <c r="ET92" s="201">
        <f>'[3]Yearly BTX'!BB92</f>
        <v>0</v>
      </c>
      <c r="EU92" s="201">
        <f>'[3]Yearly BTX'!BC92</f>
        <v>0</v>
      </c>
      <c r="EV92" s="201">
        <f>'[3]Yearly BTX'!BD92</f>
        <v>0</v>
      </c>
      <c r="EW92" s="201">
        <f>'[3]Yearly BTX'!BE92</f>
        <v>0</v>
      </c>
      <c r="EX92" s="201">
        <f>'[3]Yearly BTX'!BF92</f>
        <v>0</v>
      </c>
      <c r="EY92" s="201">
        <f>'[3]Yearly BTX'!BG92</f>
        <v>0</v>
      </c>
      <c r="EZ92" s="201">
        <f>'[3]Yearly BTX'!BH92</f>
        <v>0</v>
      </c>
      <c r="FA92" s="201">
        <f>'[3]Yearly BTX'!BI92</f>
        <v>0</v>
      </c>
      <c r="FB92" s="201">
        <f>'[3]Yearly BTX'!BJ92</f>
        <v>0</v>
      </c>
      <c r="FC92" s="201">
        <f>'[3]Yearly BTX'!BK92</f>
        <v>0</v>
      </c>
      <c r="FD92" s="201">
        <f>'[3]Yearly BTX'!BL92</f>
        <v>0</v>
      </c>
      <c r="FE92" s="201">
        <f>'[3]Yearly BTX'!BM92</f>
        <v>0</v>
      </c>
      <c r="FF92" s="201">
        <f>'[3]Yearly BTX'!BN92</f>
        <v>0</v>
      </c>
      <c r="FG92" s="201"/>
      <c r="FH92" s="201">
        <f t="shared" si="233"/>
        <v>0</v>
      </c>
      <c r="FI92" s="201">
        <f t="shared" si="172"/>
        <v>0</v>
      </c>
      <c r="FJ92" s="201">
        <f t="shared" si="173"/>
        <v>0</v>
      </c>
      <c r="FK92" s="201">
        <f t="shared" si="174"/>
        <v>0</v>
      </c>
      <c r="FL92" s="201">
        <f t="shared" si="175"/>
        <v>0</v>
      </c>
      <c r="FM92" s="201">
        <f t="shared" si="176"/>
        <v>0</v>
      </c>
      <c r="FN92" s="201">
        <f t="shared" si="177"/>
        <v>0</v>
      </c>
      <c r="FO92" s="201">
        <f t="shared" si="178"/>
        <v>0</v>
      </c>
      <c r="FP92" s="201">
        <f t="shared" si="179"/>
        <v>0</v>
      </c>
      <c r="FQ92" s="201">
        <f t="shared" si="180"/>
        <v>0</v>
      </c>
      <c r="FR92" s="201">
        <f t="shared" si="181"/>
        <v>0</v>
      </c>
      <c r="FS92" s="201">
        <f t="shared" si="182"/>
        <v>0</v>
      </c>
      <c r="FT92" s="201">
        <f t="shared" si="183"/>
        <v>0</v>
      </c>
      <c r="FU92" s="201">
        <f t="shared" si="184"/>
        <v>0</v>
      </c>
      <c r="FV92" s="201">
        <f t="shared" si="185"/>
        <v>0</v>
      </c>
      <c r="FW92" s="201">
        <f t="shared" si="186"/>
        <v>0</v>
      </c>
      <c r="FX92" s="201">
        <f t="shared" si="187"/>
        <v>0</v>
      </c>
      <c r="FY92" s="201">
        <f t="shared" si="188"/>
        <v>0</v>
      </c>
      <c r="FZ92" s="201">
        <f t="shared" si="189"/>
        <v>0</v>
      </c>
      <c r="GA92" s="201">
        <f t="shared" si="190"/>
        <v>0</v>
      </c>
      <c r="GB92" s="201">
        <f t="shared" si="191"/>
        <v>0</v>
      </c>
      <c r="GC92" s="201">
        <f t="shared" si="192"/>
        <v>0</v>
      </c>
      <c r="GD92" s="201">
        <f t="shared" si="193"/>
        <v>0</v>
      </c>
      <c r="GE92" s="201">
        <f t="shared" si="194"/>
        <v>0</v>
      </c>
      <c r="GF92" s="201">
        <f t="shared" si="195"/>
        <v>0</v>
      </c>
      <c r="GG92" s="201">
        <f t="shared" si="196"/>
        <v>0</v>
      </c>
      <c r="GH92" s="201">
        <f t="shared" si="197"/>
        <v>0</v>
      </c>
      <c r="GI92" s="201">
        <f t="shared" si="198"/>
        <v>0</v>
      </c>
      <c r="GJ92" s="201">
        <f t="shared" si="199"/>
        <v>0</v>
      </c>
      <c r="GK92" s="201">
        <f t="shared" si="200"/>
        <v>0</v>
      </c>
      <c r="GL92" s="201">
        <f t="shared" si="201"/>
        <v>0</v>
      </c>
    </row>
    <row r="93" spans="1:194" outlineLevel="1">
      <c r="A93" s="375"/>
      <c r="B93" s="1" t="s">
        <v>101</v>
      </c>
      <c r="C93" s="5" t="s">
        <v>197</v>
      </c>
      <c r="D93" s="220">
        <f>'[2]Yearly BTX'!D93</f>
        <v>10419.151641332546</v>
      </c>
      <c r="E93" s="141">
        <f>'[2]Yearly BTX'!E93</f>
        <v>9537.37667074606</v>
      </c>
      <c r="F93" s="141">
        <f>'[2]Yearly BTX'!F93</f>
        <v>8753.567725552457</v>
      </c>
      <c r="G93" s="141">
        <f>'[2]Yearly BTX'!G93</f>
        <v>8005.0717131970705</v>
      </c>
      <c r="H93" s="141">
        <f>'[2]Yearly BTX'!H93</f>
        <v>7314.3749883871023</v>
      </c>
      <c r="I93" s="141">
        <f>'[2]Yearly BTX'!I93</f>
        <v>6681.9530695717294</v>
      </c>
      <c r="J93" s="141">
        <f>'[2]Yearly BTX'!J93</f>
        <v>6108.7155952474195</v>
      </c>
      <c r="K93" s="141">
        <f>'[2]Yearly BTX'!K93</f>
        <v>5594.1089248218741</v>
      </c>
      <c r="L93" s="141">
        <f>'[2]Yearly BTX'!L93</f>
        <v>5137.5251346311516</v>
      </c>
      <c r="M93" s="141">
        <f>'[2]Yearly BTX'!M93</f>
        <v>4737.9956190160674</v>
      </c>
      <c r="N93" s="141">
        <f>'[2]Yearly BTX'!N93</f>
        <v>4394.2259160587701</v>
      </c>
      <c r="O93" s="141">
        <f>'[2]Yearly BTX'!O93</f>
        <v>4683.1680436838888</v>
      </c>
      <c r="P93" s="141">
        <f>'[2]Yearly BTX'!P93</f>
        <v>4989.2520866444574</v>
      </c>
      <c r="Q93" s="141">
        <f>'[2]Yearly BTX'!Q93</f>
        <v>5308.2971481809018</v>
      </c>
      <c r="R93" s="141">
        <f>'[2]Yearly BTX'!R93</f>
        <v>5636.3716250363068</v>
      </c>
      <c r="S93" s="141">
        <f>'[2]Yearly BTX'!S93</f>
        <v>5969.8012086975714</v>
      </c>
      <c r="T93" s="141">
        <f>'[2]Yearly BTX'!T93</f>
        <v>6300.9297983671049</v>
      </c>
      <c r="U93" s="141">
        <f>'[2]Yearly BTX'!U93</f>
        <v>6629.2605184909771</v>
      </c>
      <c r="V93" s="141">
        <f>'[2]Yearly BTX'!V93</f>
        <v>6951.6248499307749</v>
      </c>
      <c r="W93" s="141">
        <f>'[2]Yearly BTX'!W93</f>
        <v>7265.1099525014724</v>
      </c>
      <c r="X93" s="141">
        <f>'[2]Yearly BTX'!X93</f>
        <v>7567.064784527337</v>
      </c>
      <c r="Y93" s="141">
        <f>'[2]Yearly BTX'!Y93</f>
        <v>7735.4915185880254</v>
      </c>
      <c r="Z93" s="141">
        <f>'[2]Yearly BTX'!Z93</f>
        <v>7894.150113668893</v>
      </c>
      <c r="AA93" s="141">
        <f>'[2]Yearly BTX'!AA93</f>
        <v>8041.4799994229897</v>
      </c>
      <c r="AB93" s="141">
        <f>'[2]Yearly BTX'!AB93</f>
        <v>8176.1732079140675</v>
      </c>
      <c r="AC93" s="141">
        <f>'[2]Yearly BTX'!AC93</f>
        <v>8297.1812749144192</v>
      </c>
      <c r="AD93" s="141">
        <f>'[2]Yearly BTX'!AD93</f>
        <v>8413.5546133039916</v>
      </c>
      <c r="AE93" s="141">
        <f>'[2]Yearly BTX'!AE93</f>
        <v>8517.6715870015996</v>
      </c>
      <c r="AF93" s="141">
        <f>'[2]Yearly BTX'!AF93</f>
        <v>8609.6947953600375</v>
      </c>
      <c r="AG93" s="141">
        <f>'[2]Yearly BTX'!AG93</f>
        <v>8690.1031944704901</v>
      </c>
      <c r="AH93" s="141">
        <f>'[2]Yearly BTX'!AH93</f>
        <v>8759.6993312717277</v>
      </c>
      <c r="AI93" s="141"/>
      <c r="AJ93" s="141">
        <f>'[3]Yearly BTX'!D93</f>
        <v>2047.0756011223905</v>
      </c>
      <c r="AK93" s="141">
        <f>'[3]Yearly BTX'!E93</f>
        <v>1948.3025339163376</v>
      </c>
      <c r="AL93" s="141">
        <f>'[3]Yearly BTX'!F93</f>
        <v>1782.0189203310422</v>
      </c>
      <c r="AM93" s="141">
        <f>'[3]Yearly BTX'!G93</f>
        <v>1613.6027958785</v>
      </c>
      <c r="AN93" s="141">
        <f>'[3]Yearly BTX'!H93</f>
        <v>1445.1600532078849</v>
      </c>
      <c r="AO93" s="141">
        <f>'[3]Yearly BTX'!I93</f>
        <v>1276.9034531731988</v>
      </c>
      <c r="AP93" s="141">
        <f>'[3]Yearly BTX'!J93</f>
        <v>1118.219878834095</v>
      </c>
      <c r="AQ93" s="141">
        <f>'[3]Yearly BTX'!K93</f>
        <v>962.60040530550191</v>
      </c>
      <c r="AR93" s="141">
        <f>'[3]Yearly BTX'!L93</f>
        <v>810.45206147156739</v>
      </c>
      <c r="AS93" s="141">
        <f>'[3]Yearly BTX'!M93</f>
        <v>662.1700958199782</v>
      </c>
      <c r="AT93" s="141">
        <f>'[3]Yearly BTX'!N93</f>
        <v>518.13843876291139</v>
      </c>
      <c r="AU93" s="141">
        <f>'[3]Yearly BTX'!O93</f>
        <v>361.57107722678785</v>
      </c>
      <c r="AV93" s="141">
        <f>'[3]Yearly BTX'!P93</f>
        <v>212.09171007125656</v>
      </c>
      <c r="AW93" s="141">
        <f>'[3]Yearly BTX'!Q93</f>
        <v>70.611207773582805</v>
      </c>
      <c r="AX93" s="141">
        <f>'[3]Yearly BTX'!R93</f>
        <v>-62.026531835557513</v>
      </c>
      <c r="AY93" s="141">
        <f>'[3]Yearly BTX'!S93</f>
        <v>-185.04223706453226</v>
      </c>
      <c r="AZ93" s="141">
        <f>'[3]Yearly BTX'!T93</f>
        <v>-306.6638935857622</v>
      </c>
      <c r="BA93" s="141">
        <f>'[3]Yearly BTX'!U93</f>
        <v>-419.21400347136222</v>
      </c>
      <c r="BB93" s="141">
        <f>'[3]Yearly BTX'!V93</f>
        <v>-522.2728630468539</v>
      </c>
      <c r="BC93" s="141">
        <f>'[3]Yearly BTX'!W93</f>
        <v>-615.48181021040045</v>
      </c>
      <c r="BD93" s="141">
        <f>'[3]Yearly BTX'!X93</f>
        <v>-698.54087792526582</v>
      </c>
      <c r="BE93" s="141">
        <f>'[3]Yearly BTX'!Y93</f>
        <v>-836.55772781779672</v>
      </c>
      <c r="BF93" s="141">
        <f>'[3]Yearly BTX'!Z93</f>
        <v>-960.85242942193145</v>
      </c>
      <c r="BG93" s="141">
        <f>'[3]Yearly BTX'!AA93</f>
        <v>-1070.9355587223399</v>
      </c>
      <c r="BH93" s="141">
        <f>'[3]Yearly BTX'!AB93</f>
        <v>-1166.4041282059154</v>
      </c>
      <c r="BI93" s="141">
        <f>'[3]Yearly BTX'!AC93</f>
        <v>-1246.9377860927186</v>
      </c>
      <c r="BJ93" s="141">
        <f>'[3]Yearly BTX'!AD93</f>
        <v>-1300.3473083272734</v>
      </c>
      <c r="BK93" s="141">
        <f>'[3]Yearly BTX'!AE93</f>
        <v>-1336.2208887098452</v>
      </c>
      <c r="BL93" s="141">
        <f>'[3]Yearly BTX'!AF93</f>
        <v>-1354.290995248004</v>
      </c>
      <c r="BM93" s="141">
        <f>'[3]Yearly BTX'!AG93</f>
        <v>-1354.3527284815746</v>
      </c>
      <c r="BN93" s="141">
        <f>'[3]Yearly BTX'!AH93</f>
        <v>-1336.2600207135831</v>
      </c>
      <c r="BP93" s="220">
        <f t="shared" si="202"/>
        <v>12466.227242454937</v>
      </c>
      <c r="BQ93" s="141">
        <f t="shared" si="203"/>
        <v>11485.679204662398</v>
      </c>
      <c r="BR93" s="141">
        <f t="shared" si="204"/>
        <v>10535.586645883499</v>
      </c>
      <c r="BS93" s="141">
        <f t="shared" si="205"/>
        <v>9618.6745090755703</v>
      </c>
      <c r="BT93" s="141">
        <f t="shared" si="206"/>
        <v>8759.535041594987</v>
      </c>
      <c r="BU93" s="141">
        <f t="shared" si="207"/>
        <v>7958.856522744928</v>
      </c>
      <c r="BV93" s="141">
        <f t="shared" si="208"/>
        <v>7226.9354740815143</v>
      </c>
      <c r="BW93" s="141">
        <f t="shared" si="209"/>
        <v>6556.7093301273762</v>
      </c>
      <c r="BX93" s="141">
        <f t="shared" si="210"/>
        <v>5947.9771961027191</v>
      </c>
      <c r="BY93" s="141">
        <f t="shared" si="211"/>
        <v>5400.1657148360455</v>
      </c>
      <c r="BZ93" s="141">
        <f t="shared" si="212"/>
        <v>4912.3643548216814</v>
      </c>
      <c r="CA93" s="141">
        <f t="shared" si="213"/>
        <v>5044.7391209106763</v>
      </c>
      <c r="CB93" s="141">
        <f t="shared" si="214"/>
        <v>5201.3437967157142</v>
      </c>
      <c r="CC93" s="141">
        <f t="shared" si="215"/>
        <v>5378.9083559544843</v>
      </c>
      <c r="CD93" s="141">
        <f t="shared" si="216"/>
        <v>5574.345093200749</v>
      </c>
      <c r="CE93" s="141">
        <f t="shared" si="217"/>
        <v>5784.7589716330394</v>
      </c>
      <c r="CF93" s="141">
        <f t="shared" si="218"/>
        <v>5994.2659047813431</v>
      </c>
      <c r="CG93" s="141">
        <f t="shared" si="219"/>
        <v>6210.0465150196151</v>
      </c>
      <c r="CH93" s="141">
        <f t="shared" si="220"/>
        <v>6429.3519868839212</v>
      </c>
      <c r="CI93" s="141">
        <f t="shared" si="221"/>
        <v>6649.6281422910724</v>
      </c>
      <c r="CJ93" s="141">
        <f t="shared" si="222"/>
        <v>6868.5239066020713</v>
      </c>
      <c r="CK93" s="141">
        <f t="shared" si="223"/>
        <v>6898.9337907702284</v>
      </c>
      <c r="CL93" s="141">
        <f t="shared" si="224"/>
        <v>6933.2976842469616</v>
      </c>
      <c r="CM93" s="141">
        <f t="shared" si="225"/>
        <v>6970.5444407006498</v>
      </c>
      <c r="CN93" s="141">
        <f t="shared" si="226"/>
        <v>7009.7690797081523</v>
      </c>
      <c r="CO93" s="141">
        <f t="shared" si="227"/>
        <v>7050.2434888217003</v>
      </c>
      <c r="CP93" s="141">
        <f t="shared" si="228"/>
        <v>7113.2073049767187</v>
      </c>
      <c r="CQ93" s="141">
        <f t="shared" si="229"/>
        <v>7181.4506982917546</v>
      </c>
      <c r="CR93" s="141">
        <f t="shared" si="230"/>
        <v>7255.4038001120334</v>
      </c>
      <c r="CS93" s="141">
        <f t="shared" si="231"/>
        <v>7335.7504659889155</v>
      </c>
      <c r="CT93" s="141">
        <f t="shared" si="232"/>
        <v>7423.4393105581448</v>
      </c>
      <c r="CU93" s="141"/>
      <c r="CV93" s="141">
        <f>'[2]Yearly BTX'!AJ93</f>
        <v>10419.151641332546</v>
      </c>
      <c r="CW93" s="141">
        <f>'[2]Yearly BTX'!AK93</f>
        <v>9697.2505845349533</v>
      </c>
      <c r="CX93" s="141">
        <f>'[2]Yearly BTX'!AL93</f>
        <v>9071.1266824408922</v>
      </c>
      <c r="CY93" s="141">
        <f>'[2]Yearly BTX'!AM93</f>
        <v>8478.149318746413</v>
      </c>
      <c r="CZ93" s="141">
        <f>'[2]Yearly BTX'!AN93</f>
        <v>7940.8271192577686</v>
      </c>
      <c r="DA93" s="141">
        <f>'[2]Yearly BTX'!AO93</f>
        <v>7459.6576701269441</v>
      </c>
      <c r="DB93" s="141">
        <f>'[2]Yearly BTX'!AP93</f>
        <v>7035.5724758981005</v>
      </c>
      <c r="DC93" s="141">
        <f>'[2]Yearly BTX'!AQ93</f>
        <v>6668.0395620982399</v>
      </c>
      <c r="DD93" s="141">
        <f>'[2]Yearly BTX'!AR93</f>
        <v>6356.4724729669151</v>
      </c>
      <c r="DE93" s="141">
        <f>'[2]Yearly BTX'!AS93</f>
        <v>6099.9238742311109</v>
      </c>
      <c r="DF93" s="141">
        <f>'[2]Yearly BTX'!AT93</f>
        <v>5897.1203805263549</v>
      </c>
      <c r="DG93" s="141">
        <f>'[2]Yearly BTX'!AU93</f>
        <v>6281.0778813111883</v>
      </c>
      <c r="DH93" s="141">
        <f>'[2]Yearly BTX'!AV93</f>
        <v>6680.8059906867693</v>
      </c>
      <c r="DI93" s="141">
        <f>'[2]Yearly BTX'!AW93</f>
        <v>7092.1381341176339</v>
      </c>
      <c r="DJ93" s="141">
        <f>'[2]Yearly BTX'!AX93</f>
        <v>7511.1568987448991</v>
      </c>
      <c r="DK93" s="141">
        <f>'[2]Yearly BTX'!AY93</f>
        <v>7934.2020357610936</v>
      </c>
      <c r="DL93" s="141">
        <f>'[2]Yearly BTX'!AZ93</f>
        <v>8353.6313745062107</v>
      </c>
      <c r="DM93" s="141">
        <f>'[2]Yearly BTX'!BA93</f>
        <v>8768.9618411109204</v>
      </c>
      <c r="DN93" s="141">
        <f>'[2]Yearly BTX'!BB93</f>
        <v>9177.0385907742984</v>
      </c>
      <c r="DO93" s="141">
        <f>'[2]Yearly BTX'!BC93</f>
        <v>9574.9623313984885</v>
      </c>
      <c r="DP93" s="141">
        <f>'[2]Yearly BTX'!BD93</f>
        <v>9960.0954442322745</v>
      </c>
      <c r="DQ93" s="141">
        <f>'[2]Yearly BTX'!BE93</f>
        <v>10230.747366565998</v>
      </c>
      <c r="DR93" s="141">
        <f>'[2]Yearly BTX'!BF93</f>
        <v>10490.119417966273</v>
      </c>
      <c r="DS93" s="141">
        <f>'[2]Yearly BTX'!BG93</f>
        <v>10736.666935034622</v>
      </c>
      <c r="DT93" s="141">
        <f>'[2]Yearly BTX'!BH93</f>
        <v>10969.097709841042</v>
      </c>
      <c r="DU93" s="141">
        <f>'[2]Yearly BTX'!BI93</f>
        <v>11186.378892488192</v>
      </c>
      <c r="DV93" s="141">
        <f>'[2]Yearly BTX'!BJ93</f>
        <v>11397.576365766472</v>
      </c>
      <c r="DW93" s="141">
        <f>'[2]Yearly BTX'!BK93</f>
        <v>11595.083820330772</v>
      </c>
      <c r="DX93" s="141">
        <f>'[2]Yearly BTX'!BL93</f>
        <v>11779.079040330871</v>
      </c>
      <c r="DY93" s="141">
        <f>'[2]Yearly BTX'!BM93</f>
        <v>11950.056025940914</v>
      </c>
      <c r="DZ93" s="141">
        <f>'[2]Yearly BTX'!BN93</f>
        <v>12108.832228683568</v>
      </c>
      <c r="EB93" s="220">
        <f>'[3]Yearly BTX'!AJ93</f>
        <v>2047.0756011223905</v>
      </c>
      <c r="EC93" s="141">
        <f>'[3]Yearly BTX'!AK93</f>
        <v>1979.9298519536783</v>
      </c>
      <c r="ED93" s="141">
        <f>'[3]Yearly BTX'!AL93</f>
        <v>1845.2735564057241</v>
      </c>
      <c r="EE93" s="141">
        <f>'[3]Yearly BTX'!AM93</f>
        <v>1708.4847499905225</v>
      </c>
      <c r="EF93" s="141">
        <f>'[3]Yearly BTX'!AN93</f>
        <v>1571.6693253572489</v>
      </c>
      <c r="EG93" s="141">
        <f>'[3]Yearly BTX'!AO93</f>
        <v>1435.0400433599038</v>
      </c>
      <c r="EH93" s="141">
        <f>'[3]Yearly BTX'!AP93</f>
        <v>1307.9837870581409</v>
      </c>
      <c r="EI93" s="141">
        <f>'[3]Yearly BTX'!AQ93</f>
        <v>1183.9916315668881</v>
      </c>
      <c r="EJ93" s="141">
        <f>'[3]Yearly BTX'!AR93</f>
        <v>1063.4706057702945</v>
      </c>
      <c r="EK93" s="141">
        <f>'[3]Yearly BTX'!AS93</f>
        <v>946.81595815604669</v>
      </c>
      <c r="EL93" s="141">
        <f>'[3]Yearly BTX'!AT93</f>
        <v>834.41161913632072</v>
      </c>
      <c r="EM93" s="141">
        <f>'[3]Yearly BTX'!AU93</f>
        <v>700.1573816524309</v>
      </c>
      <c r="EN93" s="141">
        <f>'[3]Yearly BTX'!AV93</f>
        <v>572.99113854913389</v>
      </c>
      <c r="EO93" s="141">
        <f>'[3]Yearly BTX'!AW93</f>
        <v>453.82376030369471</v>
      </c>
      <c r="EP93" s="141">
        <f>'[3]Yearly BTX'!AX93</f>
        <v>343.49914474678809</v>
      </c>
      <c r="EQ93" s="141">
        <f>'[3]Yearly BTX'!AY93</f>
        <v>242.79656357004743</v>
      </c>
      <c r="ER93" s="141">
        <f>'[3]Yearly BTX'!AZ93</f>
        <v>143.48803110105163</v>
      </c>
      <c r="ES93" s="141">
        <f>'[3]Yearly BTX'!BA93</f>
        <v>53.251045267685512</v>
      </c>
      <c r="ET93" s="141">
        <f>'[3]Yearly BTX'!BB93</f>
        <v>-27.494690255571875</v>
      </c>
      <c r="EU93" s="141">
        <f>'[3]Yearly BTX'!BC93</f>
        <v>-98.390513366884647</v>
      </c>
      <c r="EV93" s="141">
        <f>'[3]Yearly BTX'!BD93</f>
        <v>-159.13645702951581</v>
      </c>
      <c r="EW93" s="141">
        <f>'[3]Yearly BTX'!BE93</f>
        <v>-270.23426276728725</v>
      </c>
      <c r="EX93" s="141">
        <f>'[3]Yearly BTX'!BF93</f>
        <v>-367.609920216663</v>
      </c>
      <c r="EY93" s="141">
        <f>'[3]Yearly BTX'!BG93</f>
        <v>-450.77400536231158</v>
      </c>
      <c r="EZ93" s="141">
        <f>'[3]Yearly BTX'!BH93</f>
        <v>-519.32353069112753</v>
      </c>
      <c r="FA93" s="141">
        <f>'[3]Yearly BTX'!BI93</f>
        <v>-572.93814442317159</v>
      </c>
      <c r="FB93" s="141">
        <f>'[3]Yearly BTX'!BJ93</f>
        <v>-599.42862250296673</v>
      </c>
      <c r="FC93" s="141">
        <f>'[3]Yearly BTX'!BK93</f>
        <v>-608.38315873077897</v>
      </c>
      <c r="FD93" s="141">
        <f>'[3]Yearly BTX'!BL93</f>
        <v>-599.53422111417831</v>
      </c>
      <c r="FE93" s="141">
        <f>'[3]Yearly BTX'!BM93</f>
        <v>-572.67691019298979</v>
      </c>
      <c r="FF93" s="141">
        <f>'[3]Yearly BTX'!BN93</f>
        <v>-527.66515827023886</v>
      </c>
      <c r="FG93" s="141"/>
      <c r="FH93" s="220">
        <f t="shared" si="233"/>
        <v>12466.227242454937</v>
      </c>
      <c r="FI93" s="141">
        <f t="shared" si="172"/>
        <v>11677.180436488632</v>
      </c>
      <c r="FJ93" s="141">
        <f t="shared" si="173"/>
        <v>10916.400238846616</v>
      </c>
      <c r="FK93" s="141">
        <f t="shared" si="174"/>
        <v>10186.634068736936</v>
      </c>
      <c r="FL93" s="141">
        <f t="shared" si="175"/>
        <v>9512.496444615017</v>
      </c>
      <c r="FM93" s="141">
        <f t="shared" si="176"/>
        <v>8894.6977134868484</v>
      </c>
      <c r="FN93" s="141">
        <f t="shared" si="177"/>
        <v>8343.556262956241</v>
      </c>
      <c r="FO93" s="141">
        <f t="shared" si="178"/>
        <v>7852.0311936651278</v>
      </c>
      <c r="FP93" s="141">
        <f t="shared" si="179"/>
        <v>7419.9430787372094</v>
      </c>
      <c r="FQ93" s="141">
        <f t="shared" si="180"/>
        <v>7046.7398323871575</v>
      </c>
      <c r="FR93" s="141">
        <f t="shared" si="181"/>
        <v>6731.5319996626758</v>
      </c>
      <c r="FS93" s="141">
        <f t="shared" si="182"/>
        <v>6981.2352629636189</v>
      </c>
      <c r="FT93" s="141">
        <f t="shared" si="183"/>
        <v>7253.7971292359034</v>
      </c>
      <c r="FU93" s="141">
        <f t="shared" si="184"/>
        <v>7545.9618944213289</v>
      </c>
      <c r="FV93" s="141">
        <f t="shared" si="185"/>
        <v>7854.6560434916873</v>
      </c>
      <c r="FW93" s="141">
        <f t="shared" si="186"/>
        <v>8176.9985993311411</v>
      </c>
      <c r="FX93" s="141">
        <f t="shared" si="187"/>
        <v>8497.1194056072618</v>
      </c>
      <c r="FY93" s="141">
        <f t="shared" si="188"/>
        <v>8822.2128863786056</v>
      </c>
      <c r="FZ93" s="141">
        <f t="shared" si="189"/>
        <v>9149.5439005187272</v>
      </c>
      <c r="GA93" s="141">
        <f t="shared" si="190"/>
        <v>9476.5718180316035</v>
      </c>
      <c r="GB93" s="141">
        <f t="shared" si="191"/>
        <v>9800.9589872027591</v>
      </c>
      <c r="GC93" s="141">
        <f t="shared" si="192"/>
        <v>9960.5131037987103</v>
      </c>
      <c r="GD93" s="141">
        <f t="shared" si="193"/>
        <v>10122.50949774961</v>
      </c>
      <c r="GE93" s="141">
        <f t="shared" si="194"/>
        <v>10285.892929672311</v>
      </c>
      <c r="GF93" s="141">
        <f t="shared" si="195"/>
        <v>10449.774179149914</v>
      </c>
      <c r="GG93" s="141">
        <f t="shared" si="196"/>
        <v>10613.440748065021</v>
      </c>
      <c r="GH93" s="141">
        <f t="shared" si="197"/>
        <v>10798.147743263506</v>
      </c>
      <c r="GI93" s="141">
        <f t="shared" si="198"/>
        <v>10986.700661599993</v>
      </c>
      <c r="GJ93" s="141">
        <f t="shared" si="199"/>
        <v>11179.544819216693</v>
      </c>
      <c r="GK93" s="141">
        <f t="shared" si="200"/>
        <v>11377.379115747925</v>
      </c>
      <c r="GL93" s="141">
        <f t="shared" si="201"/>
        <v>11581.167070413328</v>
      </c>
    </row>
    <row r="94" spans="1:194" s="14" customFormat="1" outlineLevel="1">
      <c r="A94" s="376"/>
      <c r="B94" s="10" t="s">
        <v>102</v>
      </c>
      <c r="C94" s="62" t="s">
        <v>197</v>
      </c>
      <c r="D94" s="156">
        <f>'[2]Yearly BTX'!D94</f>
        <v>100636.88273366746</v>
      </c>
      <c r="E94" s="156">
        <f>'[2]Yearly BTX'!E94</f>
        <v>97758.604364021259</v>
      </c>
      <c r="F94" s="156">
        <f>'[2]Yearly BTX'!F94</f>
        <v>95141.412069358485</v>
      </c>
      <c r="G94" s="156">
        <f>'[2]Yearly BTX'!G94</f>
        <v>92569.25337023483</v>
      </c>
      <c r="H94" s="156">
        <f>'[2]Yearly BTX'!H94</f>
        <v>90087.036237186578</v>
      </c>
      <c r="I94" s="156">
        <f>'[2]Yearly BTX'!I94</f>
        <v>87675.047947312429</v>
      </c>
      <c r="J94" s="156">
        <f>'[2]Yearly BTX'!J94</f>
        <v>85323.506811924395</v>
      </c>
      <c r="K94" s="156">
        <f>'[2]Yearly BTX'!K94</f>
        <v>83013.934981949846</v>
      </c>
      <c r="L94" s="156">
        <f>'[2]Yearly BTX'!L94</f>
        <v>80732.469189315772</v>
      </c>
      <c r="M94" s="156">
        <f>'[2]Yearly BTX'!M94</f>
        <v>78466.607136908598</v>
      </c>
      <c r="N94" s="156">
        <f>'[2]Yearly BTX'!N94</f>
        <v>76205.253084900585</v>
      </c>
      <c r="O94" s="156">
        <f>'[2]Yearly BTX'!O94</f>
        <v>75625.331883357285</v>
      </c>
      <c r="P94" s="156">
        <f>'[2]Yearly BTX'!P94</f>
        <v>74891.337653823794</v>
      </c>
      <c r="Q94" s="156">
        <f>'[2]Yearly BTX'!Q94</f>
        <v>74011.092190205018</v>
      </c>
      <c r="R94" s="156">
        <f>'[2]Yearly BTX'!R94</f>
        <v>72992.931278088057</v>
      </c>
      <c r="S94" s="156">
        <f>'[2]Yearly BTX'!S94</f>
        <v>71845.748409516978</v>
      </c>
      <c r="T94" s="156">
        <f>'[2]Yearly BTX'!T94</f>
        <v>70538.019159471049</v>
      </c>
      <c r="U94" s="156">
        <f>'[2]Yearly BTX'!U94</f>
        <v>69105.37272999766</v>
      </c>
      <c r="V94" s="156">
        <f>'[2]Yearly BTX'!V94</f>
        <v>67555.61001160281</v>
      </c>
      <c r="W94" s="156">
        <f>'[2]Yearly BTX'!W94</f>
        <v>65896.945419200216</v>
      </c>
      <c r="X94" s="156">
        <f>'[2]Yearly BTX'!X94</f>
        <v>64138.035249511508</v>
      </c>
      <c r="Y94" s="156">
        <f>'[2]Yearly BTX'!Y94</f>
        <v>61715.694646237302</v>
      </c>
      <c r="Z94" s="156">
        <f>'[2]Yearly BTX'!Z94</f>
        <v>59215.519832076425</v>
      </c>
      <c r="AA94" s="156">
        <f>'[2]Yearly BTX'!AA94</f>
        <v>56646.979342463776</v>
      </c>
      <c r="AB94" s="156">
        <f>'[2]Yearly BTX'!AB94</f>
        <v>54020.447669105815</v>
      </c>
      <c r="AC94" s="156">
        <f>'[2]Yearly BTX'!AC94</f>
        <v>51347.249187357636</v>
      </c>
      <c r="AD94" s="156">
        <f>'[2]Yearly BTX'!AD94</f>
        <v>48734.66805503182</v>
      </c>
      <c r="AE94" s="156">
        <f>'[2]Yearly BTX'!AE94</f>
        <v>46127.363032742986</v>
      </c>
      <c r="AF94" s="156">
        <f>'[2]Yearly BTX'!AF94</f>
        <v>43543.553589073301</v>
      </c>
      <c r="AG94" s="156">
        <f>'[2]Yearly BTX'!AG94</f>
        <v>41002.871316598583</v>
      </c>
      <c r="AH94" s="156">
        <f>'[2]Yearly BTX'!AH94</f>
        <v>38526.409079064018</v>
      </c>
      <c r="AI94" s="156"/>
      <c r="AJ94" s="156">
        <f>'[3]Yearly BTX'!D94</f>
        <v>19772.34084752823</v>
      </c>
      <c r="AK94" s="156">
        <f>'[3]Yearly BTX'!E94</f>
        <v>19681.542373208555</v>
      </c>
      <c r="AL94" s="156">
        <f>'[3]Yearly BTX'!F94</f>
        <v>18925.023373435626</v>
      </c>
      <c r="AM94" s="156">
        <f>'[3]Yearly BTX'!G94</f>
        <v>18138.298891225186</v>
      </c>
      <c r="AN94" s="156">
        <f>'[3]Yearly BTX'!H94</f>
        <v>17335.119735907992</v>
      </c>
      <c r="AO94" s="156">
        <f>'[3]Yearly BTX'!I94</f>
        <v>16513.968582669342</v>
      </c>
      <c r="AP94" s="156">
        <f>'[3]Yearly BTX'!J94</f>
        <v>15762.164781741512</v>
      </c>
      <c r="AQ94" s="156">
        <f>'[3]Yearly BTX'!K94</f>
        <v>15013.774101208714</v>
      </c>
      <c r="AR94" s="156">
        <f>'[3]Yearly BTX'!L94</f>
        <v>14269.883348021081</v>
      </c>
      <c r="AS94" s="156">
        <f>'[3]Yearly BTX'!M94</f>
        <v>13531.69845336441</v>
      </c>
      <c r="AT94" s="156">
        <f>'[3]Yearly BTX'!N94</f>
        <v>12800.544010339187</v>
      </c>
      <c r="AU94" s="156">
        <f>'[3]Yearly BTX'!O94</f>
        <v>12049.297564694214</v>
      </c>
      <c r="AV94" s="156">
        <f>'[3]Yearly BTX'!P94</f>
        <v>11318.300200593507</v>
      </c>
      <c r="AW94" s="156">
        <f>'[3]Yearly BTX'!Q94</f>
        <v>10608.890578469514</v>
      </c>
      <c r="AX94" s="156">
        <f>'[3]Yearly BTX'!R94</f>
        <v>9922.7235622348344</v>
      </c>
      <c r="AY94" s="156">
        <f>'[3]Yearly BTX'!S94</f>
        <v>9261.7678727746807</v>
      </c>
      <c r="AZ94" s="156">
        <f>'[3]Yearly BTX'!T94</f>
        <v>8541.9274381204705</v>
      </c>
      <c r="BA94" s="156">
        <f>'[3]Yearly BTX'!U94</f>
        <v>7833.5838366251637</v>
      </c>
      <c r="BB94" s="156">
        <f>'[3]Yearly BTX'!V94</f>
        <v>7137.8973626914503</v>
      </c>
      <c r="BC94" s="156">
        <f>'[3]Yearly BTX'!W94</f>
        <v>6456.2767603965112</v>
      </c>
      <c r="BD94" s="156">
        <f>'[3]Yearly BTX'!X94</f>
        <v>5790.3768769844464</v>
      </c>
      <c r="BE94" s="156">
        <f>'[3]Yearly BTX'!Y94</f>
        <v>4774.9463573621006</v>
      </c>
      <c r="BF94" s="156">
        <f>'[3]Yearly BTX'!Z94</f>
        <v>3788.2560183941723</v>
      </c>
      <c r="BG94" s="156">
        <f>'[3]Yearly BTX'!AA94</f>
        <v>2833.3192497146106</v>
      </c>
      <c r="BH94" s="156">
        <f>'[3]Yearly BTX'!AB94</f>
        <v>1913.5473457459984</v>
      </c>
      <c r="BI94" s="156">
        <f>'[3]Yearly BTX'!AC94</f>
        <v>1032.7457049304619</v>
      </c>
      <c r="BJ94" s="156">
        <f>'[3]Yearly BTX'!AD94</f>
        <v>310.48189632053283</v>
      </c>
      <c r="BK94" s="156">
        <f>'[3]Yearly BTX'!AE94</f>
        <v>-342.85695548548904</v>
      </c>
      <c r="BL94" s="156">
        <f>'[3]Yearly BTX'!AF94</f>
        <v>-920.64231260206998</v>
      </c>
      <c r="BM94" s="156">
        <f>'[3]Yearly BTX'!AG94</f>
        <v>-1415.8203842654079</v>
      </c>
      <c r="BN94" s="156">
        <f>'[3]Yearly BTX'!AH94</f>
        <v>-1820.9159276025057</v>
      </c>
      <c r="BP94" s="156">
        <f t="shared" si="202"/>
        <v>120409.22358119569</v>
      </c>
      <c r="BQ94" s="156">
        <f t="shared" si="203"/>
        <v>117440.14673722981</v>
      </c>
      <c r="BR94" s="156">
        <f t="shared" si="204"/>
        <v>114066.43544279411</v>
      </c>
      <c r="BS94" s="156">
        <f t="shared" si="205"/>
        <v>110707.55226146002</v>
      </c>
      <c r="BT94" s="156">
        <f t="shared" si="206"/>
        <v>107422.15597309457</v>
      </c>
      <c r="BU94" s="156">
        <f t="shared" si="207"/>
        <v>104189.01652998177</v>
      </c>
      <c r="BV94" s="156">
        <f t="shared" si="208"/>
        <v>101085.6715936659</v>
      </c>
      <c r="BW94" s="156">
        <f t="shared" si="209"/>
        <v>98027.709083158552</v>
      </c>
      <c r="BX94" s="156">
        <f t="shared" si="210"/>
        <v>95002.352537336847</v>
      </c>
      <c r="BY94" s="156">
        <f t="shared" si="211"/>
        <v>91998.305590273012</v>
      </c>
      <c r="BZ94" s="156">
        <f t="shared" si="212"/>
        <v>89005.797095239774</v>
      </c>
      <c r="CA94" s="156">
        <f t="shared" si="213"/>
        <v>87674.629448051506</v>
      </c>
      <c r="CB94" s="156">
        <f t="shared" si="214"/>
        <v>86209.637854417306</v>
      </c>
      <c r="CC94" s="156">
        <f t="shared" si="215"/>
        <v>84619.982768674527</v>
      </c>
      <c r="CD94" s="156">
        <f t="shared" si="216"/>
        <v>82915.654840322895</v>
      </c>
      <c r="CE94" s="156">
        <f t="shared" si="217"/>
        <v>81107.516282291661</v>
      </c>
      <c r="CF94" s="156">
        <f t="shared" si="218"/>
        <v>79079.946597591523</v>
      </c>
      <c r="CG94" s="156">
        <f t="shared" si="219"/>
        <v>76938.95656662283</v>
      </c>
      <c r="CH94" s="156">
        <f t="shared" si="220"/>
        <v>74693.507374294262</v>
      </c>
      <c r="CI94" s="156">
        <f t="shared" si="221"/>
        <v>72353.22217959672</v>
      </c>
      <c r="CJ94" s="156">
        <f t="shared" si="222"/>
        <v>69928.412126495954</v>
      </c>
      <c r="CK94" s="156">
        <f t="shared" si="223"/>
        <v>66490.641003599405</v>
      </c>
      <c r="CL94" s="156">
        <f t="shared" si="224"/>
        <v>63003.7758504706</v>
      </c>
      <c r="CM94" s="156">
        <f t="shared" si="225"/>
        <v>59480.298592178384</v>
      </c>
      <c r="CN94" s="156">
        <f t="shared" si="226"/>
        <v>55933.995014851811</v>
      </c>
      <c r="CO94" s="156">
        <f t="shared" si="227"/>
        <v>52379.994892288101</v>
      </c>
      <c r="CP94" s="156">
        <f t="shared" si="228"/>
        <v>49045.149951352352</v>
      </c>
      <c r="CQ94" s="156">
        <f t="shared" si="229"/>
        <v>45784.506077257494</v>
      </c>
      <c r="CR94" s="156">
        <f t="shared" si="230"/>
        <v>42622.911276471234</v>
      </c>
      <c r="CS94" s="156">
        <f t="shared" si="231"/>
        <v>39587.050932333172</v>
      </c>
      <c r="CT94" s="156">
        <f t="shared" si="232"/>
        <v>36705.493151461516</v>
      </c>
      <c r="CU94" s="156"/>
      <c r="CV94" s="156">
        <f>'[2]Yearly BTX'!AJ94</f>
        <v>100636.88273366746</v>
      </c>
      <c r="CW94" s="156">
        <f>'[2]Yearly BTX'!AK94</f>
        <v>99302.800366536452</v>
      </c>
      <c r="CX94" s="156">
        <f>'[2]Yearly BTX'!AL94</f>
        <v>98208.662130162847</v>
      </c>
      <c r="CY94" s="156">
        <f>'[2]Yearly BTX'!AM94</f>
        <v>97138.632639534408</v>
      </c>
      <c r="CZ94" s="156">
        <f>'[2]Yearly BTX'!AN94</f>
        <v>96137.834978092913</v>
      </c>
      <c r="DA94" s="156">
        <f>'[2]Yearly BTX'!AO94</f>
        <v>95186.769571271725</v>
      </c>
      <c r="DB94" s="156">
        <f>'[2]Yearly BTX'!AP94</f>
        <v>94275.86593096354</v>
      </c>
      <c r="DC94" s="156">
        <f>'[2]Yearly BTX'!AQ94</f>
        <v>93386.855477600868</v>
      </c>
      <c r="DD94" s="156">
        <f>'[2]Yearly BTX'!AR94</f>
        <v>92506.082298081645</v>
      </c>
      <c r="DE94" s="156">
        <f>'[2]Yearly BTX'!AS94</f>
        <v>91621.249552134585</v>
      </c>
      <c r="DF94" s="156">
        <f>'[2]Yearly BTX'!AT94</f>
        <v>90721.465074916196</v>
      </c>
      <c r="DG94" s="156">
        <f>'[2]Yearly BTX'!AU94</f>
        <v>91059.281832827997</v>
      </c>
      <c r="DH94" s="156">
        <f>'[2]Yearly BTX'!AV94</f>
        <v>91229.7803350373</v>
      </c>
      <c r="DI94" s="156">
        <f>'[2]Yearly BTX'!AW94</f>
        <v>91240.920711470797</v>
      </c>
      <c r="DJ94" s="156">
        <f>'[2]Yearly BTX'!AX94</f>
        <v>91101.175810450775</v>
      </c>
      <c r="DK94" s="156">
        <f>'[2]Yearly BTX'!AY94</f>
        <v>90819.574924420027</v>
      </c>
      <c r="DL94" s="156">
        <f>'[2]Yearly BTX'!AZ94</f>
        <v>90364.728177279889</v>
      </c>
      <c r="DM94" s="156">
        <f>'[2]Yearly BTX'!BA94</f>
        <v>89772.398079293416</v>
      </c>
      <c r="DN94" s="156">
        <f>'[2]Yearly BTX'!BB94</f>
        <v>89050.517599157509</v>
      </c>
      <c r="DO94" s="156">
        <f>'[2]Yearly BTX'!BC94</f>
        <v>88207.432010545395</v>
      </c>
      <c r="DP94" s="156">
        <f>'[2]Yearly BTX'!BD94</f>
        <v>87251.927260012701</v>
      </c>
      <c r="DQ94" s="156">
        <f>'[2]Yearly BTX'!BE94</f>
        <v>85816.963041956813</v>
      </c>
      <c r="DR94" s="156">
        <f>'[2]Yearly BTX'!BF94</f>
        <v>84289.563041160887</v>
      </c>
      <c r="DS94" s="156">
        <f>'[2]Yearly BTX'!BG94</f>
        <v>82679.349435675234</v>
      </c>
      <c r="DT94" s="156">
        <f>'[2]Yearly BTX'!BH94</f>
        <v>80996.848940530646</v>
      </c>
      <c r="DU94" s="156">
        <f>'[2]Yearly BTX'!BI94</f>
        <v>79253.5367473472</v>
      </c>
      <c r="DV94" s="156">
        <f>'[2]Yearly BTX'!BJ94</f>
        <v>77556.846435273983</v>
      </c>
      <c r="DW94" s="156">
        <f>'[2]Yearly BTX'!BK94</f>
        <v>75851.584803364283</v>
      </c>
      <c r="DX94" s="156">
        <f>'[2]Yearly BTX'!BL94</f>
        <v>74156.117987672478</v>
      </c>
      <c r="DY94" s="156">
        <f>'[2]Yearly BTX'!BM94</f>
        <v>72490.222889112789</v>
      </c>
      <c r="DZ94" s="156">
        <f>'[2]Yearly BTX'!BN94</f>
        <v>70875.136332370123</v>
      </c>
      <c r="EB94" s="156">
        <f>'[3]Yearly BTX'!AJ94</f>
        <v>19772.34084752823</v>
      </c>
      <c r="EC94" s="156">
        <f>'[3]Yearly BTX'!AK94</f>
        <v>19987.025039302869</v>
      </c>
      <c r="ED94" s="156">
        <f>'[3]Yearly BTX'!AL94</f>
        <v>19535.988705624248</v>
      </c>
      <c r="EE94" s="156">
        <f>'[3]Yearly BTX'!AM94</f>
        <v>19054.746889508115</v>
      </c>
      <c r="EF94" s="156">
        <f>'[3]Yearly BTX'!AN94</f>
        <v>18557.050400285239</v>
      </c>
      <c r="EG94" s="156">
        <f>'[3]Yearly BTX'!AO94</f>
        <v>18041.3819131409</v>
      </c>
      <c r="EH94" s="156">
        <f>'[3]Yearly BTX'!AP94</f>
        <v>17595.060778307383</v>
      </c>
      <c r="EI94" s="156">
        <f>'[3]Yearly BTX'!AQ94</f>
        <v>17152.152763868886</v>
      </c>
      <c r="EJ94" s="156">
        <f>'[3]Yearly BTX'!AR94</f>
        <v>16713.744676775568</v>
      </c>
      <c r="EK94" s="156">
        <f>'[3]Yearly BTX'!AS94</f>
        <v>16281.042448213209</v>
      </c>
      <c r="EL94" s="156">
        <f>'[3]Yearly BTX'!AT94</f>
        <v>15855.370671282299</v>
      </c>
      <c r="EM94" s="156">
        <f>'[3]Yearly BTX'!AU94</f>
        <v>15319.642740875383</v>
      </c>
      <c r="EN94" s="156">
        <f>'[3]Yearly BTX'!AV94</f>
        <v>14804.163892012737</v>
      </c>
      <c r="EO94" s="156">
        <f>'[3]Yearly BTX'!AW94</f>
        <v>14310.272785126801</v>
      </c>
      <c r="EP94" s="156">
        <f>'[3]Yearly BTX'!AX94</f>
        <v>13839.624284130179</v>
      </c>
      <c r="EQ94" s="156">
        <f>'[3]Yearly BTX'!AY94</f>
        <v>13394.187109908084</v>
      </c>
      <c r="ER94" s="156">
        <f>'[3]Yearly BTX'!AZ94</f>
        <v>12889.865190491932</v>
      </c>
      <c r="ES94" s="156">
        <f>'[3]Yearly BTX'!BA94</f>
        <v>12397.040104234677</v>
      </c>
      <c r="ET94" s="156">
        <f>'[3]Yearly BTX'!BB94</f>
        <v>11916.872145539026</v>
      </c>
      <c r="EU94" s="156">
        <f>'[3]Yearly BTX'!BC94</f>
        <v>11450.770058482141</v>
      </c>
      <c r="EV94" s="156">
        <f>'[3]Yearly BTX'!BD94</f>
        <v>11000.388690308137</v>
      </c>
      <c r="EW94" s="156">
        <f>'[3]Yearly BTX'!BE94</f>
        <v>10244.964452830787</v>
      </c>
      <c r="EX94" s="156">
        <f>'[3]Yearly BTX'!BF94</f>
        <v>9518.2803960078509</v>
      </c>
      <c r="EY94" s="156">
        <f>'[3]Yearly BTX'!BG94</f>
        <v>8823.349909473287</v>
      </c>
      <c r="EZ94" s="156">
        <f>'[3]Yearly BTX'!BH94</f>
        <v>8163.5842876496745</v>
      </c>
      <c r="FA94" s="156">
        <f>'[3]Yearly BTX'!BI94</f>
        <v>7542.7889289791328</v>
      </c>
      <c r="FB94" s="156">
        <f>'[3]Yearly BTX'!BJ94</f>
        <v>7080.5314025141979</v>
      </c>
      <c r="FC94" s="156">
        <f>'[3]Yearly BTX'!BK94</f>
        <v>6687.1988328531734</v>
      </c>
      <c r="FD94" s="156">
        <f>'[3]Yearly BTX'!BL94</f>
        <v>6369.4197578815911</v>
      </c>
      <c r="FE94" s="156">
        <f>'[3]Yearly BTX'!BM94</f>
        <v>6134.2479683632473</v>
      </c>
      <c r="FF94" s="156">
        <f>'[3]Yearly BTX'!BN94</f>
        <v>5989.1587071711456</v>
      </c>
      <c r="FG94" s="156"/>
      <c r="FH94" s="156">
        <f t="shared" si="233"/>
        <v>120409.22358119569</v>
      </c>
      <c r="FI94" s="156">
        <f t="shared" si="172"/>
        <v>119289.82540583932</v>
      </c>
      <c r="FJ94" s="156">
        <f t="shared" si="173"/>
        <v>117744.65083578709</v>
      </c>
      <c r="FK94" s="156">
        <f t="shared" si="174"/>
        <v>116193.37952904252</v>
      </c>
      <c r="FL94" s="156">
        <f t="shared" si="175"/>
        <v>114694.88537837815</v>
      </c>
      <c r="FM94" s="156">
        <f t="shared" si="176"/>
        <v>113228.15148441262</v>
      </c>
      <c r="FN94" s="156">
        <f t="shared" si="177"/>
        <v>111870.92670927092</v>
      </c>
      <c r="FO94" s="156">
        <f t="shared" si="178"/>
        <v>110539.00824146975</v>
      </c>
      <c r="FP94" s="156">
        <f t="shared" si="179"/>
        <v>109219.82697485722</v>
      </c>
      <c r="FQ94" s="156">
        <f t="shared" si="180"/>
        <v>107902.29200034779</v>
      </c>
      <c r="FR94" s="156">
        <f t="shared" si="181"/>
        <v>106576.8357461985</v>
      </c>
      <c r="FS94" s="156">
        <f t="shared" si="182"/>
        <v>106378.92457370338</v>
      </c>
      <c r="FT94" s="156">
        <f t="shared" si="183"/>
        <v>106033.94422705003</v>
      </c>
      <c r="FU94" s="156">
        <f t="shared" si="184"/>
        <v>105551.1934965976</v>
      </c>
      <c r="FV94" s="156">
        <f t="shared" si="185"/>
        <v>104940.80009458095</v>
      </c>
      <c r="FW94" s="156">
        <f t="shared" si="186"/>
        <v>104213.76203432812</v>
      </c>
      <c r="FX94" s="156">
        <f t="shared" si="187"/>
        <v>103254.59336777183</v>
      </c>
      <c r="FY94" s="156">
        <f t="shared" si="188"/>
        <v>102169.43818352809</v>
      </c>
      <c r="FZ94" s="156">
        <f t="shared" si="189"/>
        <v>100967.38974469653</v>
      </c>
      <c r="GA94" s="156">
        <f t="shared" si="190"/>
        <v>99658.202069027539</v>
      </c>
      <c r="GB94" s="156">
        <f t="shared" si="191"/>
        <v>98252.31595032083</v>
      </c>
      <c r="GC94" s="156">
        <f t="shared" si="192"/>
        <v>96061.927494787597</v>
      </c>
      <c r="GD94" s="156">
        <f t="shared" si="193"/>
        <v>93807.843437168733</v>
      </c>
      <c r="GE94" s="156">
        <f t="shared" si="194"/>
        <v>91502.699345148518</v>
      </c>
      <c r="GF94" s="156">
        <f t="shared" si="195"/>
        <v>89160.433228180322</v>
      </c>
      <c r="GG94" s="156">
        <f t="shared" si="196"/>
        <v>86796.325676326334</v>
      </c>
      <c r="GH94" s="156">
        <f t="shared" si="197"/>
        <v>84637.377837788183</v>
      </c>
      <c r="GI94" s="156">
        <f t="shared" si="198"/>
        <v>82538.783636217457</v>
      </c>
      <c r="GJ94" s="156">
        <f t="shared" si="199"/>
        <v>80525.537745554073</v>
      </c>
      <c r="GK94" s="156">
        <f t="shared" si="200"/>
        <v>78624.47085747603</v>
      </c>
      <c r="GL94" s="156">
        <f t="shared" si="201"/>
        <v>76864.295039541263</v>
      </c>
    </row>
    <row r="95" spans="1:194" outlineLevel="1">
      <c r="A95" s="6" t="s">
        <v>75</v>
      </c>
      <c r="B95" s="6" t="s">
        <v>48</v>
      </c>
      <c r="C95" s="17" t="s">
        <v>197</v>
      </c>
      <c r="D95" s="132">
        <f>'[2]Yearly BTX'!D95</f>
        <v>804756.09449362266</v>
      </c>
      <c r="E95" s="132">
        <f>'[2]Yearly BTX'!E95</f>
        <v>780016.1649029156</v>
      </c>
      <c r="F95" s="132">
        <f>'[2]Yearly BTX'!F95</f>
        <v>755577.24256022868</v>
      </c>
      <c r="G95" s="132">
        <f>'[2]Yearly BTX'!G95</f>
        <v>731436.3656795451</v>
      </c>
      <c r="H95" s="132">
        <f>'[2]Yearly BTX'!H95</f>
        <v>707590.59891940665</v>
      </c>
      <c r="I95" s="132">
        <f>'[2]Yearly BTX'!I95</f>
        <v>684037.03315965249</v>
      </c>
      <c r="J95" s="132">
        <f>'[2]Yearly BTX'!J95</f>
        <v>660772.78527997411</v>
      </c>
      <c r="K95" s="132">
        <f>'[2]Yearly BTX'!K95</f>
        <v>637794.99794027419</v>
      </c>
      <c r="L95" s="132">
        <f>'[2]Yearly BTX'!L95</f>
        <v>615100.83936281293</v>
      </c>
      <c r="M95" s="132">
        <f>'[2]Yearly BTX'!M95</f>
        <v>592687.50311613129</v>
      </c>
      <c r="N95" s="132">
        <f>'[2]Yearly BTX'!N95</f>
        <v>570552.20790073194</v>
      </c>
      <c r="O95" s="132">
        <f>'[2]Yearly BTX'!O95</f>
        <v>548692.19733650901</v>
      </c>
      <c r="P95" s="132">
        <f>'[2]Yearly BTX'!P95</f>
        <v>527104.73975190893</v>
      </c>
      <c r="Q95" s="132">
        <f>'[2]Yearly BTX'!Q95</f>
        <v>505787.12797481049</v>
      </c>
      <c r="R95" s="132">
        <f>'[2]Yearly BTX'!R95</f>
        <v>484736.67912511108</v>
      </c>
      <c r="S95" s="132">
        <f>'[2]Yearly BTX'!S95</f>
        <v>463950.73440900288</v>
      </c>
      <c r="T95" s="132">
        <f>'[2]Yearly BTX'!T95</f>
        <v>443426.65891492856</v>
      </c>
      <c r="U95" s="132">
        <f>'[2]Yearly BTX'!U95</f>
        <v>423161.84141120163</v>
      </c>
      <c r="V95" s="132">
        <f>'[2]Yearly BTX'!V95</f>
        <v>403153.6941452779</v>
      </c>
      <c r="W95" s="132">
        <f>'[2]Yearly BTX'!W95</f>
        <v>383399.65264466644</v>
      </c>
      <c r="X95" s="132">
        <f>'[2]Yearly BTX'!X95</f>
        <v>363897.17551946442</v>
      </c>
      <c r="Y95" s="132">
        <f>'[2]Yearly BTX'!Y95</f>
        <v>344135.79483916244</v>
      </c>
      <c r="Z95" s="132">
        <f>'[2]Yearly BTX'!Z95</f>
        <v>324627.91867338604</v>
      </c>
      <c r="AA95" s="132">
        <f>'[2]Yearly BTX'!AA95</f>
        <v>305371.00230000872</v>
      </c>
      <c r="AB95" s="132">
        <f>'[2]Yearly BTX'!AB95</f>
        <v>286362.5239574397</v>
      </c>
      <c r="AC95" s="132">
        <f>'[2]Yearly BTX'!AC95</f>
        <v>267599.98464951746</v>
      </c>
      <c r="AD95" s="132">
        <f>'[2]Yearly BTX'!AD95</f>
        <v>249080.90795199911</v>
      </c>
      <c r="AE95" s="132">
        <f>'[2]Yearly BTX'!AE95</f>
        <v>230802.83982063213</v>
      </c>
      <c r="AF95" s="132">
        <f>'[2]Yearly BTX'!AF95</f>
        <v>212763.34840079577</v>
      </c>
      <c r="AG95" s="132">
        <f>'[2]Yearly BTX'!AG95</f>
        <v>194960.02383870044</v>
      </c>
      <c r="AH95" s="132">
        <f>'[2]Yearly BTX'!AH95</f>
        <v>177390.47809413198</v>
      </c>
      <c r="AI95" s="187"/>
      <c r="AJ95" s="132">
        <f>'[3]Yearly BTX'!D95</f>
        <v>464042.27888543304</v>
      </c>
      <c r="AK95" s="132">
        <f>'[3]Yearly BTX'!E95</f>
        <v>452876.84400945925</v>
      </c>
      <c r="AL95" s="132">
        <f>'[3]Yearly BTX'!F95</f>
        <v>441711.40913348534</v>
      </c>
      <c r="AM95" s="132">
        <f>'[3]Yearly BTX'!G95</f>
        <v>430545.97425751155</v>
      </c>
      <c r="AN95" s="132">
        <f>'[3]Yearly BTX'!H95</f>
        <v>419380.5393815377</v>
      </c>
      <c r="AO95" s="132">
        <f>'[3]Yearly BTX'!I95</f>
        <v>408215.10450556391</v>
      </c>
      <c r="AP95" s="132">
        <f>'[3]Yearly BTX'!J95</f>
        <v>397049.66962959</v>
      </c>
      <c r="AQ95" s="132">
        <f>'[3]Yearly BTX'!K95</f>
        <v>385884.23475361621</v>
      </c>
      <c r="AR95" s="132">
        <f>'[3]Yearly BTX'!L95</f>
        <v>374718.7998776423</v>
      </c>
      <c r="AS95" s="132">
        <f>'[3]Yearly BTX'!M95</f>
        <v>363553.36500166851</v>
      </c>
      <c r="AT95" s="132">
        <f>'[3]Yearly BTX'!N95</f>
        <v>352387.93012569472</v>
      </c>
      <c r="AU95" s="132">
        <f>'[3]Yearly BTX'!O95</f>
        <v>341222.49524972087</v>
      </c>
      <c r="AV95" s="132">
        <f>'[3]Yearly BTX'!P95</f>
        <v>330057.06037374708</v>
      </c>
      <c r="AW95" s="132">
        <f>'[3]Yearly BTX'!Q95</f>
        <v>318891.62549777317</v>
      </c>
      <c r="AX95" s="132">
        <f>'[3]Yearly BTX'!R95</f>
        <v>307726.19062179938</v>
      </c>
      <c r="AY95" s="132">
        <f>'[3]Yearly BTX'!S95</f>
        <v>296560.75574582553</v>
      </c>
      <c r="AZ95" s="132">
        <f>'[3]Yearly BTX'!T95</f>
        <v>285395.32086985168</v>
      </c>
      <c r="BA95" s="132">
        <f>'[3]Yearly BTX'!U95</f>
        <v>274229.88599387783</v>
      </c>
      <c r="BB95" s="132">
        <f>'[3]Yearly BTX'!V95</f>
        <v>263064.45111790404</v>
      </c>
      <c r="BC95" s="132">
        <f>'[3]Yearly BTX'!W95</f>
        <v>251899.01624193022</v>
      </c>
      <c r="BD95" s="132">
        <f>'[3]Yearly BTX'!X95</f>
        <v>240733.58136595634</v>
      </c>
      <c r="BE95" s="132">
        <f>'[3]Yearly BTX'!Y95</f>
        <v>229229.79997858941</v>
      </c>
      <c r="BF95" s="132">
        <f>'[3]Yearly BTX'!Z95</f>
        <v>217726.01859122241</v>
      </c>
      <c r="BG95" s="132">
        <f>'[3]Yearly BTX'!AA95</f>
        <v>206222.23720385539</v>
      </c>
      <c r="BH95" s="132">
        <f>'[3]Yearly BTX'!AB95</f>
        <v>194718.45581648842</v>
      </c>
      <c r="BI95" s="132">
        <f>'[3]Yearly BTX'!AC95</f>
        <v>183214.67442912143</v>
      </c>
      <c r="BJ95" s="132">
        <f>'[3]Yearly BTX'!AD95</f>
        <v>171710.89304175443</v>
      </c>
      <c r="BK95" s="132">
        <f>'[3]Yearly BTX'!AE95</f>
        <v>160207.1116543875</v>
      </c>
      <c r="BL95" s="132">
        <f>'[3]Yearly BTX'!AF95</f>
        <v>148703.33026702053</v>
      </c>
      <c r="BM95" s="132">
        <f>'[3]Yearly BTX'!AG95</f>
        <v>137199.54887965356</v>
      </c>
      <c r="BN95" s="132">
        <f>'[3]Yearly BTX'!AH95</f>
        <v>125695.76749228656</v>
      </c>
      <c r="BP95" s="132">
        <f t="shared" si="202"/>
        <v>1268798.3733790556</v>
      </c>
      <c r="BQ95" s="132">
        <f t="shared" si="203"/>
        <v>1232893.0089123747</v>
      </c>
      <c r="BR95" s="132">
        <f t="shared" si="204"/>
        <v>1197288.6516937141</v>
      </c>
      <c r="BS95" s="132">
        <f t="shared" si="205"/>
        <v>1161982.3399370566</v>
      </c>
      <c r="BT95" s="132">
        <f t="shared" si="206"/>
        <v>1126971.1383009444</v>
      </c>
      <c r="BU95" s="132">
        <f t="shared" si="207"/>
        <v>1092252.1376652163</v>
      </c>
      <c r="BV95" s="132">
        <f t="shared" si="208"/>
        <v>1057822.454909564</v>
      </c>
      <c r="BW95" s="132">
        <f t="shared" si="209"/>
        <v>1023679.2326938903</v>
      </c>
      <c r="BX95" s="132">
        <f t="shared" si="210"/>
        <v>989819.63924045523</v>
      </c>
      <c r="BY95" s="132">
        <f t="shared" si="211"/>
        <v>956240.86811779975</v>
      </c>
      <c r="BZ95" s="132">
        <f t="shared" si="212"/>
        <v>922940.13802642666</v>
      </c>
      <c r="CA95" s="132">
        <f t="shared" si="213"/>
        <v>889914.69258622988</v>
      </c>
      <c r="CB95" s="132">
        <f t="shared" si="214"/>
        <v>857161.80012565595</v>
      </c>
      <c r="CC95" s="132">
        <f t="shared" si="215"/>
        <v>824678.7534725836</v>
      </c>
      <c r="CD95" s="132">
        <f t="shared" si="216"/>
        <v>792462.86974691041</v>
      </c>
      <c r="CE95" s="132">
        <f t="shared" si="217"/>
        <v>760511.49015482841</v>
      </c>
      <c r="CF95" s="132">
        <f t="shared" si="218"/>
        <v>728821.97978478018</v>
      </c>
      <c r="CG95" s="132">
        <f t="shared" si="219"/>
        <v>697391.72740507941</v>
      </c>
      <c r="CH95" s="132">
        <f t="shared" si="220"/>
        <v>666218.145263182</v>
      </c>
      <c r="CI95" s="132">
        <f t="shared" si="221"/>
        <v>635298.66888659669</v>
      </c>
      <c r="CJ95" s="132">
        <f t="shared" si="222"/>
        <v>604630.75688542076</v>
      </c>
      <c r="CK95" s="132">
        <f t="shared" si="223"/>
        <v>573365.59481775179</v>
      </c>
      <c r="CL95" s="132">
        <f t="shared" si="224"/>
        <v>542353.93726460845</v>
      </c>
      <c r="CM95" s="132">
        <f t="shared" si="225"/>
        <v>511593.23950386408</v>
      </c>
      <c r="CN95" s="132">
        <f t="shared" si="226"/>
        <v>481080.97977392812</v>
      </c>
      <c r="CO95" s="132">
        <f t="shared" si="227"/>
        <v>450814.65907863888</v>
      </c>
      <c r="CP95" s="132">
        <f t="shared" si="228"/>
        <v>420791.80099375354</v>
      </c>
      <c r="CQ95" s="132">
        <f t="shared" si="229"/>
        <v>391009.95147501962</v>
      </c>
      <c r="CR95" s="132">
        <f t="shared" si="230"/>
        <v>361466.67866781633</v>
      </c>
      <c r="CS95" s="132">
        <f t="shared" si="231"/>
        <v>332159.572718354</v>
      </c>
      <c r="CT95" s="132">
        <f t="shared" si="232"/>
        <v>303086.24558641855</v>
      </c>
      <c r="CU95" s="187"/>
      <c r="CV95" s="132">
        <f>'[2]Yearly BTX'!AJ95</f>
        <v>804756.09449362266</v>
      </c>
      <c r="CW95" s="132">
        <f>'[2]Yearly BTX'!AK95</f>
        <v>791082.23767943343</v>
      </c>
      <c r="CX95" s="132">
        <f>'[2]Yearly BTX'!AL95</f>
        <v>777557.87995428627</v>
      </c>
      <c r="CY95" s="132">
        <f>'[2]Yearly BTX'!AM95</f>
        <v>764181.61528206966</v>
      </c>
      <c r="CZ95" s="132">
        <f>'[2]Yearly BTX'!AN95</f>
        <v>750952.049871144</v>
      </c>
      <c r="DA95" s="132">
        <f>'[2]Yearly BTX'!AO95</f>
        <v>737867.80207258905</v>
      </c>
      <c r="DB95" s="132">
        <f>'[2]Yearly BTX'!AP95</f>
        <v>724927.5022792723</v>
      </c>
      <c r="DC95" s="132">
        <f>'[2]Yearly BTX'!AQ95</f>
        <v>712129.79282572924</v>
      </c>
      <c r="DD95" s="132">
        <f>'[2]Yearly BTX'!AR95</f>
        <v>699473.32788885059</v>
      </c>
      <c r="DE95" s="132">
        <f>'[2]Yearly BTX'!AS95</f>
        <v>686956.7733893689</v>
      </c>
      <c r="DF95" s="132">
        <f>'[2]Yearly BTX'!AT95</f>
        <v>674578.8068941402</v>
      </c>
      <c r="DG95" s="132">
        <f>'[2]Yearly BTX'!AU95</f>
        <v>662338.11751921196</v>
      </c>
      <c r="DH95" s="132">
        <f>'[2]Yearly BTX'!AV95</f>
        <v>650233.40583367296</v>
      </c>
      <c r="DI95" s="132">
        <f>'[2]Yearly BTX'!AW95</f>
        <v>638263.38376427849</v>
      </c>
      <c r="DJ95" s="132">
        <f>'[2]Yearly BTX'!AX95</f>
        <v>626426.77450084407</v>
      </c>
      <c r="DK95" s="132">
        <f>'[2]Yearly BTX'!AY95</f>
        <v>614722.31240240321</v>
      </c>
      <c r="DL95" s="132">
        <f>'[2]Yearly BTX'!AZ95</f>
        <v>603148.74290412071</v>
      </c>
      <c r="DM95" s="132">
        <f>'[2]Yearly BTX'!BA95</f>
        <v>591704.82242495846</v>
      </c>
      <c r="DN95" s="132">
        <f>'[2]Yearly BTX'!BB95</f>
        <v>580389.31827608519</v>
      </c>
      <c r="DO95" s="132">
        <f>'[2]Yearly BTX'!BC95</f>
        <v>569201.00857002684</v>
      </c>
      <c r="DP95" s="132">
        <f>'[2]Yearly BTX'!BD95</f>
        <v>558138.68213054817</v>
      </c>
      <c r="DQ95" s="132">
        <f>'[2]Yearly BTX'!BE95</f>
        <v>546985.47958795086</v>
      </c>
      <c r="DR95" s="132">
        <f>'[2]Yearly BTX'!BF95</f>
        <v>535958.82237101125</v>
      </c>
      <c r="DS95" s="132">
        <f>'[2]Yearly BTX'!BG95</f>
        <v>525057.50058485614</v>
      </c>
      <c r="DT95" s="132">
        <f>'[2]Yearly BTX'!BH95</f>
        <v>514280.31496933865</v>
      </c>
      <c r="DU95" s="132">
        <f>'[2]Yearly BTX'!BI95</f>
        <v>503626.07681013411</v>
      </c>
      <c r="DV95" s="132">
        <f>'[2]Yearly BTX'!BJ95</f>
        <v>493093.60785055452</v>
      </c>
      <c r="DW95" s="132">
        <f>'[2]Yearly BTX'!BK95</f>
        <v>482681.74020407762</v>
      </c>
      <c r="DX95" s="132">
        <f>'[2]Yearly BTX'!BL95</f>
        <v>472389.31626758177</v>
      </c>
      <c r="DY95" s="132">
        <f>'[2]Yearly BTX'!BM95</f>
        <v>462215.18863528431</v>
      </c>
      <c r="DZ95" s="132">
        <f>'[2]Yearly BTX'!BN95</f>
        <v>452158.22001337475</v>
      </c>
      <c r="EB95" s="132">
        <f>'[3]Yearly BTX'!AJ95</f>
        <v>464042.27888543304</v>
      </c>
      <c r="EC95" s="132">
        <f>'[3]Yearly BTX'!AK95</f>
        <v>459301.79818362318</v>
      </c>
      <c r="ED95" s="132">
        <f>'[3]Yearly BTX'!AL95</f>
        <v>454561.31748181337</v>
      </c>
      <c r="EE95" s="132">
        <f>'[3]Yearly BTX'!AM95</f>
        <v>449820.8367800035</v>
      </c>
      <c r="EF95" s="132">
        <f>'[3]Yearly BTX'!AN95</f>
        <v>445080.35607819364</v>
      </c>
      <c r="EG95" s="132">
        <f>'[3]Yearly BTX'!AO95</f>
        <v>440339.87537638372</v>
      </c>
      <c r="EH95" s="132">
        <f>'[3]Yearly BTX'!AP95</f>
        <v>435599.39467457391</v>
      </c>
      <c r="EI95" s="132">
        <f>'[3]Yearly BTX'!AQ95</f>
        <v>430858.91397276404</v>
      </c>
      <c r="EJ95" s="132">
        <f>'[3]Yearly BTX'!AR95</f>
        <v>426118.43327095418</v>
      </c>
      <c r="EK95" s="132">
        <f>'[3]Yearly BTX'!AS95</f>
        <v>421377.95256914431</v>
      </c>
      <c r="EL95" s="132">
        <f>'[3]Yearly BTX'!AT95</f>
        <v>416637.47186733451</v>
      </c>
      <c r="EM95" s="132">
        <f>'[3]Yearly BTX'!AU95</f>
        <v>411896.99116552464</v>
      </c>
      <c r="EN95" s="132">
        <f>'[3]Yearly BTX'!AV95</f>
        <v>407156.51046371477</v>
      </c>
      <c r="EO95" s="132">
        <f>'[3]Yearly BTX'!AW95</f>
        <v>402416.02976190497</v>
      </c>
      <c r="EP95" s="132">
        <f>'[3]Yearly BTX'!AX95</f>
        <v>397675.54906009504</v>
      </c>
      <c r="EQ95" s="132">
        <f>'[3]Yearly BTX'!AY95</f>
        <v>392935.06835828518</v>
      </c>
      <c r="ER95" s="132">
        <f>'[3]Yearly BTX'!AZ95</f>
        <v>388194.58765647531</v>
      </c>
      <c r="ES95" s="132">
        <f>'[3]Yearly BTX'!BA95</f>
        <v>383454.10695466551</v>
      </c>
      <c r="ET95" s="132">
        <f>'[3]Yearly BTX'!BB95</f>
        <v>378713.62625285564</v>
      </c>
      <c r="EU95" s="132">
        <f>'[3]Yearly BTX'!BC95</f>
        <v>373973.14555104577</v>
      </c>
      <c r="EV95" s="132">
        <f>'[3]Yearly BTX'!BD95</f>
        <v>369232.66484923591</v>
      </c>
      <c r="EW95" s="132">
        <f>'[3]Yearly BTX'!BE95</f>
        <v>364348.53321706818</v>
      </c>
      <c r="EX95" s="132">
        <f>'[3]Yearly BTX'!BF95</f>
        <v>359464.40158490045</v>
      </c>
      <c r="EY95" s="132">
        <f>'[3]Yearly BTX'!BG95</f>
        <v>354580.26995273272</v>
      </c>
      <c r="EZ95" s="132">
        <f>'[3]Yearly BTX'!BH95</f>
        <v>349696.13832056499</v>
      </c>
      <c r="FA95" s="132">
        <f>'[3]Yearly BTX'!BI95</f>
        <v>344812.00668839732</v>
      </c>
      <c r="FB95" s="132">
        <f>'[3]Yearly BTX'!BJ95</f>
        <v>339927.87505622953</v>
      </c>
      <c r="FC95" s="132">
        <f>'[3]Yearly BTX'!BK95</f>
        <v>335043.7434240618</v>
      </c>
      <c r="FD95" s="132">
        <f>'[3]Yearly BTX'!BL95</f>
        <v>330159.61179189407</v>
      </c>
      <c r="FE95" s="132">
        <f>'[3]Yearly BTX'!BM95</f>
        <v>325275.48015972634</v>
      </c>
      <c r="FF95" s="132">
        <f>'[3]Yearly BTX'!BN95</f>
        <v>320391.34852755861</v>
      </c>
      <c r="FG95" s="187"/>
      <c r="FH95" s="132">
        <f t="shared" si="233"/>
        <v>1268798.3733790556</v>
      </c>
      <c r="FI95" s="132">
        <f t="shared" si="172"/>
        <v>1250384.0358630565</v>
      </c>
      <c r="FJ95" s="132">
        <f t="shared" si="173"/>
        <v>1232119.1974360996</v>
      </c>
      <c r="FK95" s="132">
        <f t="shared" si="174"/>
        <v>1214002.4520620732</v>
      </c>
      <c r="FL95" s="132">
        <f t="shared" si="175"/>
        <v>1196032.4059493376</v>
      </c>
      <c r="FM95" s="132">
        <f t="shared" si="176"/>
        <v>1178207.6774489728</v>
      </c>
      <c r="FN95" s="132">
        <f t="shared" si="177"/>
        <v>1160526.8969538463</v>
      </c>
      <c r="FO95" s="132">
        <f t="shared" si="178"/>
        <v>1142988.7067984934</v>
      </c>
      <c r="FP95" s="132">
        <f t="shared" si="179"/>
        <v>1125591.7611598046</v>
      </c>
      <c r="FQ95" s="132">
        <f t="shared" si="180"/>
        <v>1108334.7259585131</v>
      </c>
      <c r="FR95" s="132">
        <f t="shared" si="181"/>
        <v>1091216.2787614746</v>
      </c>
      <c r="FS95" s="132">
        <f t="shared" si="182"/>
        <v>1074235.1086847365</v>
      </c>
      <c r="FT95" s="132">
        <f t="shared" si="183"/>
        <v>1057389.9162973878</v>
      </c>
      <c r="FU95" s="132">
        <f t="shared" si="184"/>
        <v>1040679.4135261835</v>
      </c>
      <c r="FV95" s="132">
        <f t="shared" si="185"/>
        <v>1024102.3235609392</v>
      </c>
      <c r="FW95" s="132">
        <f t="shared" si="186"/>
        <v>1007657.3807606883</v>
      </c>
      <c r="FX95" s="132">
        <f t="shared" si="187"/>
        <v>991343.33056059596</v>
      </c>
      <c r="FY95" s="132">
        <f t="shared" si="188"/>
        <v>975158.92937962397</v>
      </c>
      <c r="FZ95" s="132">
        <f t="shared" si="189"/>
        <v>959102.94452894083</v>
      </c>
      <c r="GA95" s="132">
        <f t="shared" si="190"/>
        <v>943174.15412107261</v>
      </c>
      <c r="GB95" s="132">
        <f t="shared" si="191"/>
        <v>927371.34697978408</v>
      </c>
      <c r="GC95" s="132">
        <f t="shared" si="192"/>
        <v>911334.01280501904</v>
      </c>
      <c r="GD95" s="132">
        <f t="shared" si="193"/>
        <v>895423.2239559117</v>
      </c>
      <c r="GE95" s="132">
        <f t="shared" si="194"/>
        <v>879637.77053758886</v>
      </c>
      <c r="GF95" s="132">
        <f t="shared" si="195"/>
        <v>863976.4532899037</v>
      </c>
      <c r="GG95" s="132">
        <f t="shared" si="196"/>
        <v>848438.08349853149</v>
      </c>
      <c r="GH95" s="132">
        <f t="shared" si="197"/>
        <v>833021.48290678405</v>
      </c>
      <c r="GI95" s="132">
        <f t="shared" si="198"/>
        <v>817725.48362813937</v>
      </c>
      <c r="GJ95" s="132">
        <f t="shared" si="199"/>
        <v>802548.92805947585</v>
      </c>
      <c r="GK95" s="132">
        <f t="shared" si="200"/>
        <v>787490.66879501066</v>
      </c>
      <c r="GL95" s="132">
        <f t="shared" si="201"/>
        <v>772549.56854093331</v>
      </c>
    </row>
    <row r="96" spans="1:194" outlineLevel="1">
      <c r="A96"/>
      <c r="B96" t="s">
        <v>69</v>
      </c>
      <c r="C96" s="5" t="s">
        <v>197</v>
      </c>
      <c r="D96" s="124">
        <f>'[2]Yearly BTX'!D96</f>
        <v>0</v>
      </c>
      <c r="E96" s="124">
        <f>'[2]Yearly BTX'!E96</f>
        <v>66.564702548975035</v>
      </c>
      <c r="F96" s="124">
        <f>'[2]Yearly BTX'!F96</f>
        <v>201.56482152764937</v>
      </c>
      <c r="G96" s="124">
        <f>'[2]Yearly BTX'!G96</f>
        <v>404.5461548446392</v>
      </c>
      <c r="H96" s="124">
        <f>'[2]Yearly BTX'!H96</f>
        <v>675.05650721100903</v>
      </c>
      <c r="I96" s="124">
        <f>'[2]Yearly BTX'!I96</f>
        <v>1012.645682754026</v>
      </c>
      <c r="J96" s="124">
        <f>'[2]Yearly BTX'!J96</f>
        <v>1416.8654776553778</v>
      </c>
      <c r="K96" s="124">
        <f>'[2]Yearly BTX'!K96</f>
        <v>1887.2696728137792</v>
      </c>
      <c r="L96" s="124">
        <f>'[2]Yearly BTX'!L96</f>
        <v>2423.4140265318906</v>
      </c>
      <c r="M96" s="124">
        <f>'[2]Yearly BTX'!M96</f>
        <v>3024.8562672274743</v>
      </c>
      <c r="N96" s="124">
        <f>'[2]Yearly BTX'!N96</f>
        <v>3691.156086168714</v>
      </c>
      <c r="O96" s="124">
        <f>'[2]Yearly BTX'!O96</f>
        <v>4300.2652125007526</v>
      </c>
      <c r="P96" s="124">
        <f>'[2]Yearly BTX'!P96</f>
        <v>4951.8320025301509</v>
      </c>
      <c r="Q96" s="124">
        <f>'[2]Yearly BTX'!Q96</f>
        <v>5645.5663258664808</v>
      </c>
      <c r="R96" s="124">
        <f>'[2]Yearly BTX'!R96</f>
        <v>6381.1793462821006</v>
      </c>
      <c r="S96" s="124">
        <f>'[2]Yearly BTX'!S96</f>
        <v>7158.3835169262538</v>
      </c>
      <c r="T96" s="124">
        <f>'[2]Yearly BTX'!T96</f>
        <v>7976.8925755550499</v>
      </c>
      <c r="U96" s="124">
        <f>'[2]Yearly BTX'!U96</f>
        <v>8836.4215397773023</v>
      </c>
      <c r="V96" s="124">
        <f>'[2]Yearly BTX'!V96</f>
        <v>9736.6867023161831</v>
      </c>
      <c r="W96" s="124">
        <f>'[2]Yearly BTX'!W96</f>
        <v>10677.405626286571</v>
      </c>
      <c r="X96" s="124">
        <f>'[2]Yearly BTX'!X96</f>
        <v>11658.297140488165</v>
      </c>
      <c r="Y96" s="124">
        <f>'[2]Yearly BTX'!Y96</f>
        <v>12929.077811108484</v>
      </c>
      <c r="Z96" s="124">
        <f>'[2]Yearly BTX'!Z96</f>
        <v>14262.125363679113</v>
      </c>
      <c r="AA96" s="124">
        <f>'[2]Yearly BTX'!AA96</f>
        <v>15657.008717358765</v>
      </c>
      <c r="AB96" s="124">
        <f>'[2]Yearly BTX'!AB96</f>
        <v>17113.298722212505</v>
      </c>
      <c r="AC96" s="124">
        <f>'[2]Yearly BTX'!AC96</f>
        <v>18630.568152056469</v>
      </c>
      <c r="AD96" s="124">
        <f>'[2]Yearly BTX'!AD96</f>
        <v>20208.391697326351</v>
      </c>
      <c r="AE96" s="124">
        <f>'[2]Yearly BTX'!AE96</f>
        <v>21846.345957969679</v>
      </c>
      <c r="AF96" s="124">
        <f>'[2]Yearly BTX'!AF96</f>
        <v>23544.009436361684</v>
      </c>
      <c r="AG96" s="124">
        <f>'[2]Yearly BTX'!AG96</f>
        <v>25300.962530244724</v>
      </c>
      <c r="AH96" s="124">
        <f>'[2]Yearly BTX'!AH96</f>
        <v>27116.787525691343</v>
      </c>
      <c r="AI96" s="187"/>
      <c r="AJ96" s="124">
        <f>'[3]Yearly BTX'!D96</f>
        <v>0</v>
      </c>
      <c r="AK96" s="124">
        <f>'[3]Yearly BTX'!E96</f>
        <v>54.931405053485364</v>
      </c>
      <c r="AL96" s="124">
        <f>'[3]Yearly BTX'!F96</f>
        <v>115.85968001959803</v>
      </c>
      <c r="AM96" s="124">
        <f>'[3]Yearly BTX'!G96</f>
        <v>182.784824898338</v>
      </c>
      <c r="AN96" s="124">
        <f>'[3]Yearly BTX'!H96</f>
        <v>255.70683968970525</v>
      </c>
      <c r="AO96" s="124">
        <f>'[3]Yearly BTX'!I96</f>
        <v>334.62572439369978</v>
      </c>
      <c r="AP96" s="124">
        <f>'[3]Yearly BTX'!J96</f>
        <v>419.54147901032172</v>
      </c>
      <c r="AQ96" s="124">
        <f>'[3]Yearly BTX'!K96</f>
        <v>510.45410353957084</v>
      </c>
      <c r="AR96" s="124">
        <f>'[3]Yearly BTX'!L96</f>
        <v>607.36359798144736</v>
      </c>
      <c r="AS96" s="124">
        <f>'[3]Yearly BTX'!M96</f>
        <v>710.26996233595116</v>
      </c>
      <c r="AT96" s="124">
        <f>'[3]Yearly BTX'!N96</f>
        <v>819.17319660308203</v>
      </c>
      <c r="AU96" s="124">
        <f>'[3]Yearly BTX'!O96</f>
        <v>1020.8496561349308</v>
      </c>
      <c r="AV96" s="124">
        <f>'[3]Yearly BTX'!P96</f>
        <v>1235.1656722518558</v>
      </c>
      <c r="AW96" s="124">
        <f>'[3]Yearly BTX'!Q96</f>
        <v>1462.1212449538568</v>
      </c>
      <c r="AX96" s="124">
        <f>'[3]Yearly BTX'!R96</f>
        <v>1701.7163742409334</v>
      </c>
      <c r="AY96" s="124">
        <f>'[3]Yearly BTX'!S96</f>
        <v>1953.9510601130867</v>
      </c>
      <c r="AZ96" s="124">
        <f>'[3]Yearly BTX'!T96</f>
        <v>2218.8253025703152</v>
      </c>
      <c r="BA96" s="124">
        <f>'[3]Yearly BTX'!U96</f>
        <v>2496.3391016126202</v>
      </c>
      <c r="BB96" s="124">
        <f>'[3]Yearly BTX'!V96</f>
        <v>2786.4924572400014</v>
      </c>
      <c r="BC96" s="124">
        <f>'[3]Yearly BTX'!W96</f>
        <v>3089.2853694524579</v>
      </c>
      <c r="BD96" s="124">
        <f>'[3]Yearly BTX'!X96</f>
        <v>3404.717838249991</v>
      </c>
      <c r="BE96" s="124">
        <f>'[3]Yearly BTX'!Y96</f>
        <v>3886.4872268268759</v>
      </c>
      <c r="BF96" s="124">
        <f>'[3]Yearly BTX'!Z96</f>
        <v>4389.4049245837105</v>
      </c>
      <c r="BG96" s="124">
        <f>'[3]Yearly BTX'!AA96</f>
        <v>4913.4709315204909</v>
      </c>
      <c r="BH96" s="124">
        <f>'[3]Yearly BTX'!AB96</f>
        <v>5458.6852476372187</v>
      </c>
      <c r="BI96" s="124">
        <f>'[3]Yearly BTX'!AC96</f>
        <v>6025.0478729338929</v>
      </c>
      <c r="BJ96" s="124">
        <f>'[3]Yearly BTX'!AD96</f>
        <v>6612.5588074105144</v>
      </c>
      <c r="BK96" s="124">
        <f>'[3]Yearly BTX'!AE96</f>
        <v>7221.2180510670833</v>
      </c>
      <c r="BL96" s="124">
        <f>'[3]Yearly BTX'!AF96</f>
        <v>7851.0256039036003</v>
      </c>
      <c r="BM96" s="124">
        <f>'[3]Yearly BTX'!AG96</f>
        <v>8501.9814659200656</v>
      </c>
      <c r="BN96" s="124">
        <f>'[3]Yearly BTX'!AH96</f>
        <v>9174.0856371164718</v>
      </c>
      <c r="BP96" s="124">
        <f t="shared" si="202"/>
        <v>0</v>
      </c>
      <c r="BQ96" s="124">
        <f t="shared" si="203"/>
        <v>121.4961076024604</v>
      </c>
      <c r="BR96" s="124">
        <f t="shared" si="204"/>
        <v>317.42450154724742</v>
      </c>
      <c r="BS96" s="124">
        <f t="shared" si="205"/>
        <v>587.33097974297721</v>
      </c>
      <c r="BT96" s="124">
        <f t="shared" si="206"/>
        <v>930.76334690071428</v>
      </c>
      <c r="BU96" s="124">
        <f t="shared" si="207"/>
        <v>1347.2714071477258</v>
      </c>
      <c r="BV96" s="124">
        <f t="shared" si="208"/>
        <v>1836.4069566656995</v>
      </c>
      <c r="BW96" s="124">
        <f t="shared" si="209"/>
        <v>2397.7237763533499</v>
      </c>
      <c r="BX96" s="124">
        <f t="shared" si="210"/>
        <v>3030.7776245133382</v>
      </c>
      <c r="BY96" s="124">
        <f t="shared" si="211"/>
        <v>3735.1262295634256</v>
      </c>
      <c r="BZ96" s="124">
        <f t="shared" si="212"/>
        <v>4510.329282771796</v>
      </c>
      <c r="CA96" s="124">
        <f t="shared" si="213"/>
        <v>5321.1148686356837</v>
      </c>
      <c r="CB96" s="124">
        <f t="shared" si="214"/>
        <v>6186.9976747820065</v>
      </c>
      <c r="CC96" s="124">
        <f t="shared" si="215"/>
        <v>7107.6875708203379</v>
      </c>
      <c r="CD96" s="124">
        <f t="shared" si="216"/>
        <v>8082.8957205230345</v>
      </c>
      <c r="CE96" s="124">
        <f t="shared" si="217"/>
        <v>9112.3345770393407</v>
      </c>
      <c r="CF96" s="124">
        <f t="shared" si="218"/>
        <v>10195.717878125364</v>
      </c>
      <c r="CG96" s="124">
        <f t="shared" si="219"/>
        <v>11332.760641389923</v>
      </c>
      <c r="CH96" s="124">
        <f t="shared" si="220"/>
        <v>12523.179159556184</v>
      </c>
      <c r="CI96" s="124">
        <f t="shared" si="221"/>
        <v>13766.690995739029</v>
      </c>
      <c r="CJ96" s="124">
        <f t="shared" si="222"/>
        <v>15063.014978738156</v>
      </c>
      <c r="CK96" s="124">
        <f t="shared" si="223"/>
        <v>16815.565037935361</v>
      </c>
      <c r="CL96" s="124">
        <f t="shared" si="224"/>
        <v>18651.530288262824</v>
      </c>
      <c r="CM96" s="124">
        <f t="shared" si="225"/>
        <v>20570.479648879256</v>
      </c>
      <c r="CN96" s="124">
        <f t="shared" si="226"/>
        <v>22571.983969849724</v>
      </c>
      <c r="CO96" s="124">
        <f t="shared" si="227"/>
        <v>24655.616024990362</v>
      </c>
      <c r="CP96" s="124">
        <f t="shared" si="228"/>
        <v>26820.950504736866</v>
      </c>
      <c r="CQ96" s="124">
        <f t="shared" si="229"/>
        <v>29067.564009036763</v>
      </c>
      <c r="CR96" s="124">
        <f t="shared" si="230"/>
        <v>31395.035040265284</v>
      </c>
      <c r="CS96" s="124">
        <f t="shared" si="231"/>
        <v>33802.943996164788</v>
      </c>
      <c r="CT96" s="124">
        <f t="shared" si="232"/>
        <v>36290.873162807817</v>
      </c>
      <c r="CU96" s="187"/>
      <c r="CV96" s="124">
        <f>'[2]Yearly BTX'!AJ96</f>
        <v>0</v>
      </c>
      <c r="CW96" s="124">
        <f>'[2]Yearly BTX'!AK96</f>
        <v>66.564702548975035</v>
      </c>
      <c r="CX96" s="124">
        <f>'[2]Yearly BTX'!AL96</f>
        <v>201.56482152764937</v>
      </c>
      <c r="CY96" s="124">
        <f>'[2]Yearly BTX'!AM96</f>
        <v>404.5461548446392</v>
      </c>
      <c r="CZ96" s="124">
        <f>'[2]Yearly BTX'!AN96</f>
        <v>675.05650721100903</v>
      </c>
      <c r="DA96" s="124">
        <f>'[2]Yearly BTX'!AO96</f>
        <v>1012.645682754026</v>
      </c>
      <c r="DB96" s="124">
        <f>'[2]Yearly BTX'!AP96</f>
        <v>1416.8654776553778</v>
      </c>
      <c r="DC96" s="124">
        <f>'[2]Yearly BTX'!AQ96</f>
        <v>1887.2696728137792</v>
      </c>
      <c r="DD96" s="124">
        <f>'[2]Yearly BTX'!AR96</f>
        <v>2423.4140265318906</v>
      </c>
      <c r="DE96" s="124">
        <f>'[2]Yearly BTX'!AS96</f>
        <v>3024.8562672274743</v>
      </c>
      <c r="DF96" s="124">
        <f>'[2]Yearly BTX'!AT96</f>
        <v>3691.156086168714</v>
      </c>
      <c r="DG96" s="124">
        <f>'[2]Yearly BTX'!AU96</f>
        <v>4300.2652125007526</v>
      </c>
      <c r="DH96" s="124">
        <f>'[2]Yearly BTX'!AV96</f>
        <v>4951.8320025301509</v>
      </c>
      <c r="DI96" s="124">
        <f>'[2]Yearly BTX'!AW96</f>
        <v>5645.5663258664808</v>
      </c>
      <c r="DJ96" s="124">
        <f>'[2]Yearly BTX'!AX96</f>
        <v>6381.1793462821006</v>
      </c>
      <c r="DK96" s="124">
        <f>'[2]Yearly BTX'!AY96</f>
        <v>7158.3835169262538</v>
      </c>
      <c r="DL96" s="124">
        <f>'[2]Yearly BTX'!AZ96</f>
        <v>7976.8925755550499</v>
      </c>
      <c r="DM96" s="124">
        <f>'[2]Yearly BTX'!BA96</f>
        <v>8836.4215397773023</v>
      </c>
      <c r="DN96" s="124">
        <f>'[2]Yearly BTX'!BB96</f>
        <v>9736.6867023161831</v>
      </c>
      <c r="DO96" s="124">
        <f>'[2]Yearly BTX'!BC96</f>
        <v>10677.405626286571</v>
      </c>
      <c r="DP96" s="124">
        <f>'[2]Yearly BTX'!BD96</f>
        <v>11658.297140488165</v>
      </c>
      <c r="DQ96" s="124">
        <f>'[2]Yearly BTX'!BE96</f>
        <v>12929.077811108484</v>
      </c>
      <c r="DR96" s="124">
        <f>'[2]Yearly BTX'!BF96</f>
        <v>14262.125363679113</v>
      </c>
      <c r="DS96" s="124">
        <f>'[2]Yearly BTX'!BG96</f>
        <v>15657.008717358765</v>
      </c>
      <c r="DT96" s="124">
        <f>'[2]Yearly BTX'!BH96</f>
        <v>17113.298722212505</v>
      </c>
      <c r="DU96" s="124">
        <f>'[2]Yearly BTX'!BI96</f>
        <v>18630.568152056469</v>
      </c>
      <c r="DV96" s="124">
        <f>'[2]Yearly BTX'!BJ96</f>
        <v>20208.391697326351</v>
      </c>
      <c r="DW96" s="124">
        <f>'[2]Yearly BTX'!BK96</f>
        <v>21846.345957969679</v>
      </c>
      <c r="DX96" s="124">
        <f>'[2]Yearly BTX'!BL96</f>
        <v>23544.009436361684</v>
      </c>
      <c r="DY96" s="124">
        <f>'[2]Yearly BTX'!BM96</f>
        <v>25300.962530244724</v>
      </c>
      <c r="DZ96" s="124">
        <f>'[2]Yearly BTX'!BN96</f>
        <v>27116.787525691343</v>
      </c>
      <c r="EB96" s="124">
        <f>'[3]Yearly BTX'!AJ96</f>
        <v>0</v>
      </c>
      <c r="EC96" s="124">
        <f>'[3]Yearly BTX'!AK96</f>
        <v>54.931405053485364</v>
      </c>
      <c r="ED96" s="124">
        <f>'[3]Yearly BTX'!AL96</f>
        <v>115.85968001959803</v>
      </c>
      <c r="EE96" s="124">
        <f>'[3]Yearly BTX'!AM96</f>
        <v>182.784824898338</v>
      </c>
      <c r="EF96" s="124">
        <f>'[3]Yearly BTX'!AN96</f>
        <v>255.70683968970525</v>
      </c>
      <c r="EG96" s="124">
        <f>'[3]Yearly BTX'!AO96</f>
        <v>334.62572439369978</v>
      </c>
      <c r="EH96" s="124">
        <f>'[3]Yearly BTX'!AP96</f>
        <v>419.54147901032172</v>
      </c>
      <c r="EI96" s="124">
        <f>'[3]Yearly BTX'!AQ96</f>
        <v>510.45410353957084</v>
      </c>
      <c r="EJ96" s="124">
        <f>'[3]Yearly BTX'!AR96</f>
        <v>607.36359798144736</v>
      </c>
      <c r="EK96" s="124">
        <f>'[3]Yearly BTX'!AS96</f>
        <v>710.26996233595116</v>
      </c>
      <c r="EL96" s="124">
        <f>'[3]Yearly BTX'!AT96</f>
        <v>819.17319660308203</v>
      </c>
      <c r="EM96" s="124">
        <f>'[3]Yearly BTX'!AU96</f>
        <v>1020.8496561349308</v>
      </c>
      <c r="EN96" s="124">
        <f>'[3]Yearly BTX'!AV96</f>
        <v>1235.1656722518558</v>
      </c>
      <c r="EO96" s="124">
        <f>'[3]Yearly BTX'!AW96</f>
        <v>1462.1212449538568</v>
      </c>
      <c r="EP96" s="124">
        <f>'[3]Yearly BTX'!AX96</f>
        <v>1701.7163742409334</v>
      </c>
      <c r="EQ96" s="124">
        <f>'[3]Yearly BTX'!AY96</f>
        <v>1953.9510601130867</v>
      </c>
      <c r="ER96" s="124">
        <f>'[3]Yearly BTX'!AZ96</f>
        <v>2218.8253025703152</v>
      </c>
      <c r="ES96" s="124">
        <f>'[3]Yearly BTX'!BA96</f>
        <v>2496.3391016126202</v>
      </c>
      <c r="ET96" s="124">
        <f>'[3]Yearly BTX'!BB96</f>
        <v>2786.4924572400014</v>
      </c>
      <c r="EU96" s="124">
        <f>'[3]Yearly BTX'!BC96</f>
        <v>3089.2853694524579</v>
      </c>
      <c r="EV96" s="124">
        <f>'[3]Yearly BTX'!BD96</f>
        <v>3404.717838249991</v>
      </c>
      <c r="EW96" s="124">
        <f>'[3]Yearly BTX'!BE96</f>
        <v>3886.4872268268759</v>
      </c>
      <c r="EX96" s="124">
        <f>'[3]Yearly BTX'!BF96</f>
        <v>4389.4049245837105</v>
      </c>
      <c r="EY96" s="124">
        <f>'[3]Yearly BTX'!BG96</f>
        <v>4913.4709315204909</v>
      </c>
      <c r="EZ96" s="124">
        <f>'[3]Yearly BTX'!BH96</f>
        <v>5458.6852476372187</v>
      </c>
      <c r="FA96" s="124">
        <f>'[3]Yearly BTX'!BI96</f>
        <v>6025.0478729338929</v>
      </c>
      <c r="FB96" s="124">
        <f>'[3]Yearly BTX'!BJ96</f>
        <v>6612.5588074105144</v>
      </c>
      <c r="FC96" s="124">
        <f>'[3]Yearly BTX'!BK96</f>
        <v>7221.2180510670833</v>
      </c>
      <c r="FD96" s="124">
        <f>'[3]Yearly BTX'!BL96</f>
        <v>7851.0256039036003</v>
      </c>
      <c r="FE96" s="124">
        <f>'[3]Yearly BTX'!BM96</f>
        <v>8501.9814659200656</v>
      </c>
      <c r="FF96" s="124">
        <f>'[3]Yearly BTX'!BN96</f>
        <v>9174.0856371164718</v>
      </c>
      <c r="FG96" s="187"/>
      <c r="FH96" s="124">
        <f t="shared" si="233"/>
        <v>0</v>
      </c>
      <c r="FI96" s="124">
        <f t="shared" si="172"/>
        <v>121.4961076024604</v>
      </c>
      <c r="FJ96" s="124">
        <f t="shared" si="173"/>
        <v>317.42450154724742</v>
      </c>
      <c r="FK96" s="124">
        <f t="shared" si="174"/>
        <v>587.33097974297721</v>
      </c>
      <c r="FL96" s="124">
        <f t="shared" si="175"/>
        <v>930.76334690071428</v>
      </c>
      <c r="FM96" s="124">
        <f t="shared" si="176"/>
        <v>1347.2714071477258</v>
      </c>
      <c r="FN96" s="124">
        <f t="shared" si="177"/>
        <v>1836.4069566656995</v>
      </c>
      <c r="FO96" s="124">
        <f t="shared" si="178"/>
        <v>2397.7237763533499</v>
      </c>
      <c r="FP96" s="124">
        <f t="shared" si="179"/>
        <v>3030.7776245133382</v>
      </c>
      <c r="FQ96" s="124">
        <f t="shared" si="180"/>
        <v>3735.1262295634256</v>
      </c>
      <c r="FR96" s="124">
        <f t="shared" si="181"/>
        <v>4510.329282771796</v>
      </c>
      <c r="FS96" s="124">
        <f t="shared" si="182"/>
        <v>5321.1148686356837</v>
      </c>
      <c r="FT96" s="124">
        <f t="shared" si="183"/>
        <v>6186.9976747820065</v>
      </c>
      <c r="FU96" s="124">
        <f t="shared" si="184"/>
        <v>7107.6875708203379</v>
      </c>
      <c r="FV96" s="124">
        <f t="shared" si="185"/>
        <v>8082.8957205230345</v>
      </c>
      <c r="FW96" s="124">
        <f t="shared" si="186"/>
        <v>9112.3345770393407</v>
      </c>
      <c r="FX96" s="124">
        <f t="shared" si="187"/>
        <v>10195.717878125364</v>
      </c>
      <c r="FY96" s="124">
        <f t="shared" si="188"/>
        <v>11332.760641389923</v>
      </c>
      <c r="FZ96" s="124">
        <f t="shared" si="189"/>
        <v>12523.179159556184</v>
      </c>
      <c r="GA96" s="124">
        <f t="shared" si="190"/>
        <v>13766.690995739029</v>
      </c>
      <c r="GB96" s="124">
        <f t="shared" si="191"/>
        <v>15063.014978738156</v>
      </c>
      <c r="GC96" s="124">
        <f t="shared" si="192"/>
        <v>16815.565037935361</v>
      </c>
      <c r="GD96" s="124">
        <f t="shared" si="193"/>
        <v>18651.530288262824</v>
      </c>
      <c r="GE96" s="124">
        <f t="shared" si="194"/>
        <v>20570.479648879256</v>
      </c>
      <c r="GF96" s="124">
        <f t="shared" si="195"/>
        <v>22571.983969849724</v>
      </c>
      <c r="GG96" s="124">
        <f t="shared" si="196"/>
        <v>24655.616024990362</v>
      </c>
      <c r="GH96" s="124">
        <f t="shared" si="197"/>
        <v>26820.950504736866</v>
      </c>
      <c r="GI96" s="124">
        <f t="shared" si="198"/>
        <v>29067.564009036763</v>
      </c>
      <c r="GJ96" s="124">
        <f t="shared" si="199"/>
        <v>31395.035040265284</v>
      </c>
      <c r="GK96" s="124">
        <f t="shared" si="200"/>
        <v>33802.943996164788</v>
      </c>
      <c r="GL96" s="124">
        <f t="shared" si="201"/>
        <v>36290.873162807817</v>
      </c>
    </row>
    <row r="97" spans="1:194" outlineLevel="1">
      <c r="A97"/>
      <c r="B97" t="s">
        <v>74</v>
      </c>
      <c r="C97" s="5" t="s">
        <v>197</v>
      </c>
      <c r="D97" s="124">
        <f>'[2]Yearly BTX'!D97</f>
        <v>0</v>
      </c>
      <c r="E97" s="124">
        <f>'[2]Yearly BTX'!E97</f>
        <v>3329.9697548696713</v>
      </c>
      <c r="F97" s="124">
        <f>'[2]Yearly BTX'!F97</f>
        <v>4915.6373011312098</v>
      </c>
      <c r="G97" s="124">
        <f>'[2]Yearly BTX'!G97</f>
        <v>6254.2719109245809</v>
      </c>
      <c r="H97" s="124">
        <f>'[2]Yearly BTX'!H97</f>
        <v>6877.5478214695177</v>
      </c>
      <c r="I97" s="124">
        <f>'[2]Yearly BTX'!I97</f>
        <v>6808.7396694117342</v>
      </c>
      <c r="J97" s="124">
        <f>'[2]Yearly BTX'!J97</f>
        <v>6071.2800139313331</v>
      </c>
      <c r="K97" s="124">
        <f>'[2]Yearly BTX'!K97</f>
        <v>4688.7565361392335</v>
      </c>
      <c r="L97" s="124">
        <f>'[2]Yearly BTX'!L97</f>
        <v>2684.909259271546</v>
      </c>
      <c r="M97" s="124">
        <f>'[2]Yearly BTX'!M97</f>
        <v>83.62778956751572</v>
      </c>
      <c r="N97" s="124">
        <f>'[2]Yearly BTX'!N97</f>
        <v>-3091.0514222787751</v>
      </c>
      <c r="O97" s="124">
        <f>'[2]Yearly BTX'!O97</f>
        <v>-16138.325377977046</v>
      </c>
      <c r="P97" s="124">
        <f>'[2]Yearly BTX'!P97</f>
        <v>-28915.72940646371</v>
      </c>
      <c r="Q97" s="124">
        <f>'[2]Yearly BTX'!Q97</f>
        <v>-41416.175463362015</v>
      </c>
      <c r="R97" s="124">
        <f>'[2]Yearly BTX'!R97</f>
        <v>-53632.570773332991</v>
      </c>
      <c r="S97" s="124">
        <f>'[2]Yearly BTX'!S97</f>
        <v>-65557.818255221588</v>
      </c>
      <c r="T97" s="124">
        <f>'[2]Yearly BTX'!T97</f>
        <v>-77184.816943532147</v>
      </c>
      <c r="U97" s="124">
        <f>'[2]Yearly BTX'!U97</f>
        <v>-88506.462406258157</v>
      </c>
      <c r="V97" s="124">
        <f>'[2]Yearly BTX'!V97</f>
        <v>-99515.647159085929</v>
      </c>
      <c r="W97" s="124">
        <f>'[2]Yearly BTX'!W97</f>
        <v>-110205.26107599222</v>
      </c>
      <c r="X97" s="124">
        <f>'[2]Yearly BTX'!X97</f>
        <v>-120568.19179625934</v>
      </c>
      <c r="Y97" s="124">
        <f>'[2]Yearly BTX'!Y97</f>
        <v>-129305.10592499083</v>
      </c>
      <c r="Z97" s="124">
        <f>'[2]Yearly BTX'!Z97</f>
        <v>-137817.5695555415</v>
      </c>
      <c r="AA97" s="124">
        <f>'[2]Yearly BTX'!AA97</f>
        <v>-146100.2680591247</v>
      </c>
      <c r="AB97" s="124">
        <f>'[2]Yearly BTX'!AB97</f>
        <v>-154147.884871963</v>
      </c>
      <c r="AC97" s="124">
        <f>'[2]Yearly BTX'!AC97</f>
        <v>-161955.10179876536</v>
      </c>
      <c r="AD97" s="124">
        <f>'[2]Yearly BTX'!AD97</f>
        <v>-169516.59931354673</v>
      </c>
      <c r="AE97" s="124">
        <f>'[2]Yearly BTX'!AE97</f>
        <v>-176827.0568578057</v>
      </c>
      <c r="AF97" s="124">
        <f>'[2]Yearly BTX'!AF97</f>
        <v>-183881.15313607515</v>
      </c>
      <c r="AG97" s="124">
        <f>'[2]Yearly BTX'!AG97</f>
        <v>-190673.56640886152</v>
      </c>
      <c r="AH97" s="124">
        <f>'[2]Yearly BTX'!AH97</f>
        <v>-197198.97478298791</v>
      </c>
      <c r="AI97" s="187"/>
      <c r="AJ97" s="124">
        <f>'[3]Yearly BTX'!D97</f>
        <v>0</v>
      </c>
      <c r="AK97" s="124">
        <f>'[3]Yearly BTX'!E97</f>
        <v>838.78007173795777</v>
      </c>
      <c r="AL97" s="124">
        <f>'[3]Yearly BTX'!F97</f>
        <v>1445.4562851328737</v>
      </c>
      <c r="AM97" s="124">
        <f>'[3]Yearly BTX'!G97</f>
        <v>2112.6611639423936</v>
      </c>
      <c r="AN97" s="124">
        <f>'[3]Yearly BTX'!H97</f>
        <v>2743.0704102951422</v>
      </c>
      <c r="AO97" s="124">
        <f>'[3]Yearly BTX'!I97</f>
        <v>3336.8586118902458</v>
      </c>
      <c r="AP97" s="124">
        <f>'[3]Yearly BTX'!J97</f>
        <v>3894.2081005574728</v>
      </c>
      <c r="AQ97" s="124">
        <f>'[3]Yearly BTX'!K97</f>
        <v>4415.3089522572191</v>
      </c>
      <c r="AR97" s="124">
        <f>'[3]Yearly BTX'!L97</f>
        <v>4900.358987080479</v>
      </c>
      <c r="AS97" s="124">
        <f>'[3]Yearly BTX'!M97</f>
        <v>5349.5637692488745</v>
      </c>
      <c r="AT97" s="124">
        <f>'[3]Yearly BTX'!N97</f>
        <v>5763.1366071146258</v>
      </c>
      <c r="AU97" s="124">
        <f>'[3]Yearly BTX'!O97</f>
        <v>6836.2732241696503</v>
      </c>
      <c r="AV97" s="124">
        <f>'[3]Yearly BTX'!P97</f>
        <v>7747.9995030609061</v>
      </c>
      <c r="AW97" s="124">
        <f>'[3]Yearly BTX'!Q97</f>
        <v>8499.7007766768656</v>
      </c>
      <c r="AX97" s="124">
        <f>'[3]Yearly BTX'!R97</f>
        <v>9092.8016832000067</v>
      </c>
      <c r="AY97" s="124">
        <f>'[3]Yearly BTX'!S97</f>
        <v>9528.7661661066886</v>
      </c>
      <c r="AZ97" s="124">
        <f>'[3]Yearly BTX'!T97</f>
        <v>9809.097474167269</v>
      </c>
      <c r="BA97" s="124">
        <f>'[3]Yearly BTX'!U97</f>
        <v>9935.3381614460741</v>
      </c>
      <c r="BB97" s="124">
        <f>'[3]Yearly BTX'!V97</f>
        <v>9909.0700873013484</v>
      </c>
      <c r="BC97" s="124">
        <f>'[3]Yearly BTX'!W97</f>
        <v>9731.9144163853052</v>
      </c>
      <c r="BD97" s="124">
        <f>'[3]Yearly BTX'!X97</f>
        <v>9405.5316186441705</v>
      </c>
      <c r="BE97" s="124">
        <f>'[3]Yearly BTX'!Y97</f>
        <v>9891.7674551198361</v>
      </c>
      <c r="BF97" s="124">
        <f>'[3]Yearly BTX'!Z97</f>
        <v>10134.233027092319</v>
      </c>
      <c r="BG97" s="124">
        <f>'[3]Yearly BTX'!AA97</f>
        <v>10135.655817366853</v>
      </c>
      <c r="BH97" s="124">
        <f>'[3]Yearly BTX'!AB97</f>
        <v>9898.8269737241353</v>
      </c>
      <c r="BI97" s="124">
        <f>'[3]Yearly BTX'!AC97</f>
        <v>9426.6013089201952</v>
      </c>
      <c r="BJ97" s="124">
        <f>'[3]Yearly BTX'!AD97</f>
        <v>8721.8973006864981</v>
      </c>
      <c r="BK97" s="124">
        <f>'[3]Yearly BTX'!AE97</f>
        <v>7787.6970917299041</v>
      </c>
      <c r="BL97" s="124">
        <f>'[3]Yearly BTX'!AF97</f>
        <v>6627.0464897326019</v>
      </c>
      <c r="BM97" s="124">
        <f>'[3]Yearly BTX'!AG97</f>
        <v>5243.054967352211</v>
      </c>
      <c r="BN97" s="124">
        <f>'[3]Yearly BTX'!AH97</f>
        <v>3638.8956622217447</v>
      </c>
      <c r="BP97" s="124">
        <f t="shared" si="202"/>
        <v>0</v>
      </c>
      <c r="BQ97" s="124">
        <f t="shared" si="203"/>
        <v>4168.7498266076291</v>
      </c>
      <c r="BR97" s="124">
        <f t="shared" si="204"/>
        <v>6361.0935862640836</v>
      </c>
      <c r="BS97" s="124">
        <f t="shared" si="205"/>
        <v>8366.9330748669745</v>
      </c>
      <c r="BT97" s="124">
        <f t="shared" si="206"/>
        <v>9620.6182317646599</v>
      </c>
      <c r="BU97" s="124">
        <f t="shared" si="207"/>
        <v>10145.59828130198</v>
      </c>
      <c r="BV97" s="124">
        <f t="shared" si="208"/>
        <v>9965.4881144888059</v>
      </c>
      <c r="BW97" s="124">
        <f t="shared" si="209"/>
        <v>9104.0654883964526</v>
      </c>
      <c r="BX97" s="124">
        <f t="shared" si="210"/>
        <v>7585.268246352025</v>
      </c>
      <c r="BY97" s="124">
        <f t="shared" si="211"/>
        <v>5433.1915588163902</v>
      </c>
      <c r="BZ97" s="124">
        <f t="shared" si="212"/>
        <v>2672.0851848358507</v>
      </c>
      <c r="CA97" s="124">
        <f t="shared" si="213"/>
        <v>-9302.0521538073954</v>
      </c>
      <c r="CB97" s="124">
        <f t="shared" si="214"/>
        <v>-21167.729903402804</v>
      </c>
      <c r="CC97" s="124">
        <f t="shared" si="215"/>
        <v>-32916.474686685149</v>
      </c>
      <c r="CD97" s="124">
        <f t="shared" si="216"/>
        <v>-44539.769090132984</v>
      </c>
      <c r="CE97" s="124">
        <f t="shared" si="217"/>
        <v>-56029.052089114899</v>
      </c>
      <c r="CF97" s="124">
        <f t="shared" si="218"/>
        <v>-67375.719469364878</v>
      </c>
      <c r="CG97" s="124">
        <f t="shared" si="219"/>
        <v>-78571.12424481209</v>
      </c>
      <c r="CH97" s="124">
        <f t="shared" si="220"/>
        <v>-89606.577071784588</v>
      </c>
      <c r="CI97" s="124">
        <f t="shared" si="221"/>
        <v>-100473.34665960692</v>
      </c>
      <c r="CJ97" s="124">
        <f t="shared" si="222"/>
        <v>-111162.66017761518</v>
      </c>
      <c r="CK97" s="124">
        <f t="shared" si="223"/>
        <v>-119413.338469871</v>
      </c>
      <c r="CL97" s="124">
        <f t="shared" si="224"/>
        <v>-127683.33652844917</v>
      </c>
      <c r="CM97" s="124">
        <f t="shared" si="225"/>
        <v>-135964.61224175786</v>
      </c>
      <c r="CN97" s="124">
        <f t="shared" si="226"/>
        <v>-144249.05789823888</v>
      </c>
      <c r="CO97" s="124">
        <f t="shared" si="227"/>
        <v>-152528.50048984517</v>
      </c>
      <c r="CP97" s="124">
        <f t="shared" si="228"/>
        <v>-160794.70201286022</v>
      </c>
      <c r="CQ97" s="124">
        <f t="shared" si="229"/>
        <v>-169039.3597660758</v>
      </c>
      <c r="CR97" s="124">
        <f t="shared" si="230"/>
        <v>-177254.10664634255</v>
      </c>
      <c r="CS97" s="124">
        <f t="shared" si="231"/>
        <v>-185430.5114415093</v>
      </c>
      <c r="CT97" s="124">
        <f t="shared" si="232"/>
        <v>-193560.07912076617</v>
      </c>
      <c r="CU97" s="187"/>
      <c r="CV97" s="124">
        <f>'[2]Yearly BTX'!AJ97</f>
        <v>0</v>
      </c>
      <c r="CW97" s="124">
        <f>'[2]Yearly BTX'!AK97</f>
        <v>3329.9697548696713</v>
      </c>
      <c r="CX97" s="124">
        <f>'[2]Yearly BTX'!AL97</f>
        <v>4915.6373011312098</v>
      </c>
      <c r="CY97" s="124">
        <f>'[2]Yearly BTX'!AM97</f>
        <v>6254.2719109245809</v>
      </c>
      <c r="CZ97" s="124">
        <f>'[2]Yearly BTX'!AN97</f>
        <v>6877.5478214695177</v>
      </c>
      <c r="DA97" s="124">
        <f>'[2]Yearly BTX'!AO97</f>
        <v>6808.7396694117342</v>
      </c>
      <c r="DB97" s="124">
        <f>'[2]Yearly BTX'!AP97</f>
        <v>6071.2800139313331</v>
      </c>
      <c r="DC97" s="124">
        <f>'[2]Yearly BTX'!AQ97</f>
        <v>4688.7565361392335</v>
      </c>
      <c r="DD97" s="124">
        <f>'[2]Yearly BTX'!AR97</f>
        <v>2684.909259271546</v>
      </c>
      <c r="DE97" s="124">
        <f>'[2]Yearly BTX'!AS97</f>
        <v>83.62778956751572</v>
      </c>
      <c r="DF97" s="124">
        <f>'[2]Yearly BTX'!AT97</f>
        <v>-3091.0514222787751</v>
      </c>
      <c r="DG97" s="124">
        <f>'[2]Yearly BTX'!AU97</f>
        <v>-16138.325377977046</v>
      </c>
      <c r="DH97" s="124">
        <f>'[2]Yearly BTX'!AV97</f>
        <v>-28915.72940646371</v>
      </c>
      <c r="DI97" s="124">
        <f>'[2]Yearly BTX'!AW97</f>
        <v>-41416.175463362015</v>
      </c>
      <c r="DJ97" s="124">
        <f>'[2]Yearly BTX'!AX97</f>
        <v>-53632.570773332991</v>
      </c>
      <c r="DK97" s="124">
        <f>'[2]Yearly BTX'!AY97</f>
        <v>-65557.818255221588</v>
      </c>
      <c r="DL97" s="124">
        <f>'[2]Yearly BTX'!AZ97</f>
        <v>-77184.816943532147</v>
      </c>
      <c r="DM97" s="124">
        <f>'[2]Yearly BTX'!BA97</f>
        <v>-88506.462406258157</v>
      </c>
      <c r="DN97" s="124">
        <f>'[2]Yearly BTX'!BB97</f>
        <v>-99515.647159085929</v>
      </c>
      <c r="DO97" s="124">
        <f>'[2]Yearly BTX'!BC97</f>
        <v>-110205.26107599222</v>
      </c>
      <c r="DP97" s="124">
        <f>'[2]Yearly BTX'!BD97</f>
        <v>-120568.19179625934</v>
      </c>
      <c r="DQ97" s="124">
        <f>'[2]Yearly BTX'!BE97</f>
        <v>-129305.10592499083</v>
      </c>
      <c r="DR97" s="124">
        <f>'[2]Yearly BTX'!BF97</f>
        <v>-137817.5695555415</v>
      </c>
      <c r="DS97" s="124">
        <f>'[2]Yearly BTX'!BG97</f>
        <v>-146100.2680591247</v>
      </c>
      <c r="DT97" s="124">
        <f>'[2]Yearly BTX'!BH97</f>
        <v>-154147.884871963</v>
      </c>
      <c r="DU97" s="124">
        <f>'[2]Yearly BTX'!BI97</f>
        <v>-161955.10179876536</v>
      </c>
      <c r="DV97" s="124">
        <f>'[2]Yearly BTX'!BJ97</f>
        <v>-169516.59931354673</v>
      </c>
      <c r="DW97" s="124">
        <f>'[2]Yearly BTX'!BK97</f>
        <v>-176827.0568578057</v>
      </c>
      <c r="DX97" s="124">
        <f>'[2]Yearly BTX'!BL97</f>
        <v>-183881.15313607515</v>
      </c>
      <c r="DY97" s="124">
        <f>'[2]Yearly BTX'!BM97</f>
        <v>-190673.56640886152</v>
      </c>
      <c r="DZ97" s="124">
        <f>'[2]Yearly BTX'!BN97</f>
        <v>-197198.97478298791</v>
      </c>
      <c r="EB97" s="124">
        <f>'[3]Yearly BTX'!AJ97</f>
        <v>0</v>
      </c>
      <c r="EC97" s="124">
        <f>'[3]Yearly BTX'!AK97</f>
        <v>838.78007173795777</v>
      </c>
      <c r="ED97" s="124">
        <f>'[3]Yearly BTX'!AL97</f>
        <v>1445.4562851328737</v>
      </c>
      <c r="EE97" s="124">
        <f>'[3]Yearly BTX'!AM97</f>
        <v>2112.6611639423936</v>
      </c>
      <c r="EF97" s="124">
        <f>'[3]Yearly BTX'!AN97</f>
        <v>2743.0704102951422</v>
      </c>
      <c r="EG97" s="124">
        <f>'[3]Yearly BTX'!AO97</f>
        <v>3336.8586118902458</v>
      </c>
      <c r="EH97" s="124">
        <f>'[3]Yearly BTX'!AP97</f>
        <v>3894.2081005574728</v>
      </c>
      <c r="EI97" s="124">
        <f>'[3]Yearly BTX'!AQ97</f>
        <v>4415.3089522572191</v>
      </c>
      <c r="EJ97" s="124">
        <f>'[3]Yearly BTX'!AR97</f>
        <v>4900.358987080479</v>
      </c>
      <c r="EK97" s="124">
        <f>'[3]Yearly BTX'!AS97</f>
        <v>5349.5637692488745</v>
      </c>
      <c r="EL97" s="124">
        <f>'[3]Yearly BTX'!AT97</f>
        <v>5763.1366071146258</v>
      </c>
      <c r="EM97" s="124">
        <f>'[3]Yearly BTX'!AU97</f>
        <v>6836.2732241696503</v>
      </c>
      <c r="EN97" s="124">
        <f>'[3]Yearly BTX'!AV97</f>
        <v>7747.9995030609061</v>
      </c>
      <c r="EO97" s="124">
        <f>'[3]Yearly BTX'!AW97</f>
        <v>8499.7007766768656</v>
      </c>
      <c r="EP97" s="124">
        <f>'[3]Yearly BTX'!AX97</f>
        <v>9092.8016832000067</v>
      </c>
      <c r="EQ97" s="124">
        <f>'[3]Yearly BTX'!AY97</f>
        <v>9528.7661661066886</v>
      </c>
      <c r="ER97" s="124">
        <f>'[3]Yearly BTX'!AZ97</f>
        <v>9809.097474167269</v>
      </c>
      <c r="ES97" s="124">
        <f>'[3]Yearly BTX'!BA97</f>
        <v>9935.3381614460741</v>
      </c>
      <c r="ET97" s="124">
        <f>'[3]Yearly BTX'!BB97</f>
        <v>9909.0700873013484</v>
      </c>
      <c r="EU97" s="124">
        <f>'[3]Yearly BTX'!BC97</f>
        <v>9731.9144163853052</v>
      </c>
      <c r="EV97" s="124">
        <f>'[3]Yearly BTX'!BD97</f>
        <v>9405.5316186441705</v>
      </c>
      <c r="EW97" s="124">
        <f>'[3]Yearly BTX'!BE97</f>
        <v>9891.7674551198361</v>
      </c>
      <c r="EX97" s="124">
        <f>'[3]Yearly BTX'!BF97</f>
        <v>10134.233027092319</v>
      </c>
      <c r="EY97" s="124">
        <f>'[3]Yearly BTX'!BG97</f>
        <v>10135.655817366853</v>
      </c>
      <c r="EZ97" s="124">
        <f>'[3]Yearly BTX'!BH97</f>
        <v>9898.8269737241353</v>
      </c>
      <c r="FA97" s="124">
        <f>'[3]Yearly BTX'!BI97</f>
        <v>9426.6013089201952</v>
      </c>
      <c r="FB97" s="124">
        <f>'[3]Yearly BTX'!BJ97</f>
        <v>8721.8973006864981</v>
      </c>
      <c r="FC97" s="124">
        <f>'[3]Yearly BTX'!BK97</f>
        <v>7787.6970917299041</v>
      </c>
      <c r="FD97" s="124">
        <f>'[3]Yearly BTX'!BL97</f>
        <v>6627.0464897326019</v>
      </c>
      <c r="FE97" s="124">
        <f>'[3]Yearly BTX'!BM97</f>
        <v>5243.054967352211</v>
      </c>
      <c r="FF97" s="124">
        <f>'[3]Yearly BTX'!BN97</f>
        <v>3638.8956622217447</v>
      </c>
      <c r="FG97" s="187"/>
      <c r="FH97" s="124">
        <f t="shared" si="233"/>
        <v>0</v>
      </c>
      <c r="FI97" s="124">
        <f t="shared" si="172"/>
        <v>4168.7498266076291</v>
      </c>
      <c r="FJ97" s="124">
        <f t="shared" si="173"/>
        <v>6361.0935862640836</v>
      </c>
      <c r="FK97" s="124">
        <f t="shared" si="174"/>
        <v>8366.9330748669745</v>
      </c>
      <c r="FL97" s="124">
        <f t="shared" si="175"/>
        <v>9620.6182317646599</v>
      </c>
      <c r="FM97" s="124">
        <f t="shared" si="176"/>
        <v>10145.59828130198</v>
      </c>
      <c r="FN97" s="124">
        <f t="shared" si="177"/>
        <v>9965.4881144888059</v>
      </c>
      <c r="FO97" s="124">
        <f t="shared" si="178"/>
        <v>9104.0654883964526</v>
      </c>
      <c r="FP97" s="124">
        <f t="shared" si="179"/>
        <v>7585.268246352025</v>
      </c>
      <c r="FQ97" s="124">
        <f t="shared" si="180"/>
        <v>5433.1915588163902</v>
      </c>
      <c r="FR97" s="124">
        <f t="shared" si="181"/>
        <v>2672.0851848358507</v>
      </c>
      <c r="FS97" s="124">
        <f t="shared" si="182"/>
        <v>-9302.0521538073954</v>
      </c>
      <c r="FT97" s="124">
        <f t="shared" si="183"/>
        <v>-21167.729903402804</v>
      </c>
      <c r="FU97" s="124">
        <f t="shared" si="184"/>
        <v>-32916.474686685149</v>
      </c>
      <c r="FV97" s="124">
        <f t="shared" si="185"/>
        <v>-44539.769090132984</v>
      </c>
      <c r="FW97" s="124">
        <f t="shared" si="186"/>
        <v>-56029.052089114899</v>
      </c>
      <c r="FX97" s="124">
        <f t="shared" si="187"/>
        <v>-67375.719469364878</v>
      </c>
      <c r="FY97" s="124">
        <f t="shared" si="188"/>
        <v>-78571.12424481209</v>
      </c>
      <c r="FZ97" s="124">
        <f t="shared" si="189"/>
        <v>-89606.577071784588</v>
      </c>
      <c r="GA97" s="124">
        <f t="shared" si="190"/>
        <v>-100473.34665960692</v>
      </c>
      <c r="GB97" s="124">
        <f t="shared" si="191"/>
        <v>-111162.66017761518</v>
      </c>
      <c r="GC97" s="124">
        <f t="shared" si="192"/>
        <v>-119413.338469871</v>
      </c>
      <c r="GD97" s="124">
        <f t="shared" si="193"/>
        <v>-127683.33652844917</v>
      </c>
      <c r="GE97" s="124">
        <f t="shared" si="194"/>
        <v>-135964.61224175786</v>
      </c>
      <c r="GF97" s="124">
        <f t="shared" si="195"/>
        <v>-144249.05789823888</v>
      </c>
      <c r="GG97" s="124">
        <f t="shared" si="196"/>
        <v>-152528.50048984517</v>
      </c>
      <c r="GH97" s="124">
        <f t="shared" si="197"/>
        <v>-160794.70201286022</v>
      </c>
      <c r="GI97" s="124">
        <f t="shared" si="198"/>
        <v>-169039.3597660758</v>
      </c>
      <c r="GJ97" s="124">
        <f t="shared" si="199"/>
        <v>-177254.10664634255</v>
      </c>
      <c r="GK97" s="124">
        <f t="shared" si="200"/>
        <v>-185430.5114415093</v>
      </c>
      <c r="GL97" s="124">
        <f t="shared" si="201"/>
        <v>-193560.07912076617</v>
      </c>
    </row>
    <row r="98" spans="1:194" outlineLevel="1">
      <c r="A98" s="28"/>
      <c r="B98" s="28" t="s">
        <v>70</v>
      </c>
      <c r="C98" s="40" t="s">
        <v>197</v>
      </c>
      <c r="D98" s="204">
        <f>'[2]Yearly BTX'!D98</f>
        <v>0</v>
      </c>
      <c r="E98" s="204">
        <f>'[2]Yearly BTX'!E98</f>
        <v>109.65227272380366</v>
      </c>
      <c r="F98" s="204">
        <f>'[2]Yearly BTX'!F98</f>
        <v>218.24630708729387</v>
      </c>
      <c r="G98" s="204">
        <f>'[2]Yearly BTX'!G98</f>
        <v>325.20012294008052</v>
      </c>
      <c r="H98" s="204">
        <f>'[2]Yearly BTX'!H98</f>
        <v>429.93690538627334</v>
      </c>
      <c r="I98" s="204">
        <f>'[2]Yearly BTX'!I98</f>
        <v>531.88497623396006</v>
      </c>
      <c r="J98" s="204">
        <f>'[2]Yearly BTX'!J98</f>
        <v>630.47776557083353</v>
      </c>
      <c r="K98" s="204">
        <f>'[2]Yearly BTX'!K98</f>
        <v>725.15378346546777</v>
      </c>
      <c r="L98" s="204">
        <f>'[2]Yearly BTX'!L98</f>
        <v>815.35659179377535</v>
      </c>
      <c r="M98" s="204">
        <f>'[2]Yearly BTX'!M98</f>
        <v>900.53477619015121</v>
      </c>
      <c r="N98" s="204">
        <f>'[2]Yearly BTX'!N98</f>
        <v>980.14191812281797</v>
      </c>
      <c r="O98" s="204">
        <f>'[2]Yearly BTX'!O98</f>
        <v>1021.9793865328616</v>
      </c>
      <c r="P98" s="204">
        <f>'[2]Yearly BTX'!P98</f>
        <v>1057.9602092924583</v>
      </c>
      <c r="Q98" s="204">
        <f>'[2]Yearly BTX'!Q98</f>
        <v>1079.8766769367462</v>
      </c>
      <c r="R98" s="204">
        <f>'[2]Yearly BTX'!R98</f>
        <v>1095.0353442540882</v>
      </c>
      <c r="S98" s="204">
        <f>'[2]Yearly BTX'!S98</f>
        <v>1103.164286259685</v>
      </c>
      <c r="T98" s="204">
        <f>'[2]Yearly BTX'!T98</f>
        <v>1104.0003330658596</v>
      </c>
      <c r="U98" s="204">
        <f>'[2]Yearly BTX'!U98</f>
        <v>1097.2890698601632</v>
      </c>
      <c r="V98" s="204">
        <f>'[2]Yearly BTX'!V98</f>
        <v>1082.784836304686</v>
      </c>
      <c r="W98" s="204">
        <f>'[2]Yearly BTX'!W98</f>
        <v>1060.2507253624294</v>
      </c>
      <c r="X98" s="204">
        <f>'[2]Yearly BTX'!X98</f>
        <v>1029.4585815566184</v>
      </c>
      <c r="Y98" s="204">
        <f>'[2]Yearly BTX'!Y98</f>
        <v>1016.831643692853</v>
      </c>
      <c r="Z98" s="204">
        <f>'[2]Yearly BTX'!Z98</f>
        <v>993.21407821870298</v>
      </c>
      <c r="AA98" s="204">
        <f>'[2]Yearly BTX'!AA98</f>
        <v>939.58277686944712</v>
      </c>
      <c r="AB98" s="204">
        <f>'[2]Yearly BTX'!AB98</f>
        <v>874.60072452135364</v>
      </c>
      <c r="AC98" s="204">
        <f>'[2]Yearly BTX'!AC98</f>
        <v>798.27401013211079</v>
      </c>
      <c r="AD98" s="204">
        <f>'[2]Yearly BTX'!AD98</f>
        <v>710.64960522975616</v>
      </c>
      <c r="AE98" s="204">
        <f>'[2]Yearly BTX'!AE98</f>
        <v>611.81584584654593</v>
      </c>
      <c r="AF98" s="204">
        <f>'[2]Yearly BTX'!AF98</f>
        <v>501.90290508358839</v>
      </c>
      <c r="AG98" s="204">
        <f>'[2]Yearly BTX'!AG98</f>
        <v>381.08325638632255</v>
      </c>
      <c r="AH98" s="204">
        <f>'[2]Yearly BTX'!AH98</f>
        <v>249.5721276104332</v>
      </c>
      <c r="AI98" s="187"/>
      <c r="AJ98" s="124">
        <f>'[3]Yearly BTX'!D98</f>
        <v>0</v>
      </c>
      <c r="AK98" s="124">
        <f>'[3]Yearly BTX'!E98</f>
        <v>73.22451961701961</v>
      </c>
      <c r="AL98" s="124">
        <f>'[3]Yearly BTX'!F98</f>
        <v>144.48705701124624</v>
      </c>
      <c r="AM98" s="124">
        <f>'[3]Yearly BTX'!G98</f>
        <v>213.59014031514221</v>
      </c>
      <c r="AN98" s="124">
        <f>'[3]Yearly BTX'!H98</f>
        <v>280.33629766117019</v>
      </c>
      <c r="AO98" s="124">
        <f>'[3]Yearly BTX'!I98</f>
        <v>344.52805718179218</v>
      </c>
      <c r="AP98" s="124">
        <f>'[3]Yearly BTX'!J98</f>
        <v>405.967947009471</v>
      </c>
      <c r="AQ98" s="124">
        <f>'[3]Yearly BTX'!K98</f>
        <v>464.45849527666837</v>
      </c>
      <c r="AR98" s="124">
        <f>'[3]Yearly BTX'!L98</f>
        <v>519.80223011584712</v>
      </c>
      <c r="AS98" s="124">
        <f>'[3]Yearly BTX'!M98</f>
        <v>571.80167965946976</v>
      </c>
      <c r="AT98" s="124">
        <f>'[3]Yearly BTX'!N98</f>
        <v>620.2593720399982</v>
      </c>
      <c r="AU98" s="124">
        <f>'[3]Yearly BTX'!O98</f>
        <v>736.86672091354865</v>
      </c>
      <c r="AV98" s="124">
        <f>'[3]Yearly BTX'!P98</f>
        <v>846.19724069175243</v>
      </c>
      <c r="AW98" s="124">
        <f>'[3]Yearly BTX'!Q98</f>
        <v>943.55032204373458</v>
      </c>
      <c r="AX98" s="124">
        <f>'[3]Yearly BTX'!R98</f>
        <v>1032.1269896800591</v>
      </c>
      <c r="AY98" s="124">
        <f>'[3]Yearly BTX'!S98</f>
        <v>1111.5927613905374</v>
      </c>
      <c r="AZ98" s="124">
        <f>'[3]Yearly BTX'!T98</f>
        <v>1181.6199922406649</v>
      </c>
      <c r="BA98" s="124">
        <f>'[3]Yearly BTX'!U98</f>
        <v>1241.8879644729655</v>
      </c>
      <c r="BB98" s="124">
        <f>'[3]Yearly BTX'!V98</f>
        <v>1292.082977408339</v>
      </c>
      <c r="BC98" s="124">
        <f>'[3]Yearly BTX'!W98</f>
        <v>1331.8984373474063</v>
      </c>
      <c r="BD98" s="124">
        <f>'[3]Yearly BTX'!X98</f>
        <v>1361.0349474718587</v>
      </c>
      <c r="BE98" s="124">
        <f>'[3]Yearly BTX'!Y98</f>
        <v>1443.5966264815747</v>
      </c>
      <c r="BF98" s="124">
        <f>'[3]Yearly BTX'!Z98</f>
        <v>1508.4923689368275</v>
      </c>
      <c r="BG98" s="124">
        <f>'[3]Yearly BTX'!AA98</f>
        <v>1539.2484488351915</v>
      </c>
      <c r="BH98" s="124">
        <f>'[3]Yearly BTX'!AB98</f>
        <v>1550.499314837205</v>
      </c>
      <c r="BI98" s="124">
        <f>'[3]Yearly BTX'!AC98</f>
        <v>1542.2656027856196</v>
      </c>
      <c r="BJ98" s="124">
        <f>'[3]Yearly BTX'!AD98</f>
        <v>1514.6208278058543</v>
      </c>
      <c r="BK98" s="124">
        <f>'[3]Yearly BTX'!AE98</f>
        <v>1467.6925124674922</v>
      </c>
      <c r="BL98" s="124">
        <f>'[3]Yearly BTX'!AF98</f>
        <v>1401.6633149457716</v>
      </c>
      <c r="BM98" s="124">
        <f>'[3]Yearly BTX'!AG98</f>
        <v>1316.7721571830702</v>
      </c>
      <c r="BN98" s="124">
        <f>'[3]Yearly BTX'!AH98</f>
        <v>1213.3153530504046</v>
      </c>
      <c r="BP98" s="204">
        <f t="shared" si="202"/>
        <v>0</v>
      </c>
      <c r="BQ98" s="204">
        <f t="shared" si="203"/>
        <v>182.87679234082327</v>
      </c>
      <c r="BR98" s="204">
        <f t="shared" si="204"/>
        <v>362.73336409854011</v>
      </c>
      <c r="BS98" s="204">
        <f t="shared" si="205"/>
        <v>538.79026325522273</v>
      </c>
      <c r="BT98" s="204">
        <f t="shared" si="206"/>
        <v>710.27320304744353</v>
      </c>
      <c r="BU98" s="204">
        <f t="shared" si="207"/>
        <v>876.41303341575224</v>
      </c>
      <c r="BV98" s="204">
        <f t="shared" si="208"/>
        <v>1036.4457125803046</v>
      </c>
      <c r="BW98" s="204">
        <f t="shared" si="209"/>
        <v>1189.6122787421361</v>
      </c>
      <c r="BX98" s="204">
        <f t="shared" si="210"/>
        <v>1335.1588219096225</v>
      </c>
      <c r="BY98" s="204">
        <f t="shared" si="211"/>
        <v>1472.336455849621</v>
      </c>
      <c r="BZ98" s="204">
        <f t="shared" si="212"/>
        <v>1600.4012901628162</v>
      </c>
      <c r="CA98" s="204">
        <f t="shared" si="213"/>
        <v>1758.8461074464103</v>
      </c>
      <c r="CB98" s="204">
        <f t="shared" si="214"/>
        <v>1904.1574499842109</v>
      </c>
      <c r="CC98" s="204">
        <f t="shared" si="215"/>
        <v>2023.4269989804807</v>
      </c>
      <c r="CD98" s="204">
        <f t="shared" si="216"/>
        <v>2127.1623339341472</v>
      </c>
      <c r="CE98" s="204">
        <f t="shared" si="217"/>
        <v>2214.7570476502224</v>
      </c>
      <c r="CF98" s="204">
        <f t="shared" si="218"/>
        <v>2285.6203253065246</v>
      </c>
      <c r="CG98" s="204">
        <f t="shared" si="219"/>
        <v>2339.1770343331286</v>
      </c>
      <c r="CH98" s="204">
        <f t="shared" si="220"/>
        <v>2374.867813713025</v>
      </c>
      <c r="CI98" s="204">
        <f t="shared" si="221"/>
        <v>2392.1491627098358</v>
      </c>
      <c r="CJ98" s="204">
        <f t="shared" si="222"/>
        <v>2390.493529028477</v>
      </c>
      <c r="CK98" s="204">
        <f t="shared" si="223"/>
        <v>2460.4282701744278</v>
      </c>
      <c r="CL98" s="204">
        <f t="shared" si="224"/>
        <v>2501.7064471555304</v>
      </c>
      <c r="CM98" s="204">
        <f t="shared" si="225"/>
        <v>2478.8312257046387</v>
      </c>
      <c r="CN98" s="204">
        <f t="shared" si="226"/>
        <v>2425.1000393585587</v>
      </c>
      <c r="CO98" s="204">
        <f t="shared" si="227"/>
        <v>2340.5396129177307</v>
      </c>
      <c r="CP98" s="204">
        <f t="shared" si="228"/>
        <v>2225.2704330356105</v>
      </c>
      <c r="CQ98" s="204">
        <f t="shared" si="229"/>
        <v>2079.5083583140381</v>
      </c>
      <c r="CR98" s="204">
        <f t="shared" si="230"/>
        <v>1903.56622002936</v>
      </c>
      <c r="CS98" s="204">
        <f t="shared" si="231"/>
        <v>1697.8554135693928</v>
      </c>
      <c r="CT98" s="204">
        <f t="shared" si="232"/>
        <v>1462.8874806608378</v>
      </c>
      <c r="CU98" s="187"/>
      <c r="CV98" s="124">
        <f>'[2]Yearly BTX'!AJ98</f>
        <v>0</v>
      </c>
      <c r="CW98" s="124">
        <f>'[2]Yearly BTX'!AK98</f>
        <v>109.65227272380366</v>
      </c>
      <c r="CX98" s="124">
        <f>'[2]Yearly BTX'!AL98</f>
        <v>218.24630708729387</v>
      </c>
      <c r="CY98" s="124">
        <f>'[2]Yearly BTX'!AM98</f>
        <v>325.20012294008052</v>
      </c>
      <c r="CZ98" s="124">
        <f>'[2]Yearly BTX'!AN98</f>
        <v>429.93690538627334</v>
      </c>
      <c r="DA98" s="124">
        <f>'[2]Yearly BTX'!AO98</f>
        <v>531.88497623396006</v>
      </c>
      <c r="DB98" s="124">
        <f>'[2]Yearly BTX'!AP98</f>
        <v>630.47776557083353</v>
      </c>
      <c r="DC98" s="124">
        <f>'[2]Yearly BTX'!AQ98</f>
        <v>725.15378346546777</v>
      </c>
      <c r="DD98" s="124">
        <f>'[2]Yearly BTX'!AR98</f>
        <v>815.35659179377535</v>
      </c>
      <c r="DE98" s="124">
        <f>'[2]Yearly BTX'!AS98</f>
        <v>900.53477619015121</v>
      </c>
      <c r="DF98" s="124">
        <f>'[2]Yearly BTX'!AT98</f>
        <v>980.14191812281797</v>
      </c>
      <c r="DG98" s="124">
        <f>'[2]Yearly BTX'!AU98</f>
        <v>1021.9793865328616</v>
      </c>
      <c r="DH98" s="124">
        <f>'[2]Yearly BTX'!AV98</f>
        <v>1057.9602092924583</v>
      </c>
      <c r="DI98" s="124">
        <f>'[2]Yearly BTX'!AW98</f>
        <v>1079.8766769367462</v>
      </c>
      <c r="DJ98" s="124">
        <f>'[2]Yearly BTX'!AX98</f>
        <v>1095.0353442540882</v>
      </c>
      <c r="DK98" s="124">
        <f>'[2]Yearly BTX'!AY98</f>
        <v>1103.164286259685</v>
      </c>
      <c r="DL98" s="124">
        <f>'[2]Yearly BTX'!AZ98</f>
        <v>1104.0003330658596</v>
      </c>
      <c r="DM98" s="124">
        <f>'[2]Yearly BTX'!BA98</f>
        <v>1097.2890698601632</v>
      </c>
      <c r="DN98" s="124">
        <f>'[2]Yearly BTX'!BB98</f>
        <v>1082.784836304686</v>
      </c>
      <c r="DO98" s="124">
        <f>'[2]Yearly BTX'!BC98</f>
        <v>1060.2507253624294</v>
      </c>
      <c r="DP98" s="124">
        <f>'[2]Yearly BTX'!BD98</f>
        <v>1029.4585815566184</v>
      </c>
      <c r="DQ98" s="124">
        <f>'[2]Yearly BTX'!BE98</f>
        <v>1016.831643692853</v>
      </c>
      <c r="DR98" s="124">
        <f>'[2]Yearly BTX'!BF98</f>
        <v>993.21407821870298</v>
      </c>
      <c r="DS98" s="124">
        <f>'[2]Yearly BTX'!BG98</f>
        <v>939.58277686944712</v>
      </c>
      <c r="DT98" s="124">
        <f>'[2]Yearly BTX'!BH98</f>
        <v>874.60072452135364</v>
      </c>
      <c r="DU98" s="124">
        <f>'[2]Yearly BTX'!BI98</f>
        <v>798.27401013211079</v>
      </c>
      <c r="DV98" s="124">
        <f>'[2]Yearly BTX'!BJ98</f>
        <v>710.64960522975616</v>
      </c>
      <c r="DW98" s="124">
        <f>'[2]Yearly BTX'!BK98</f>
        <v>611.81584584654593</v>
      </c>
      <c r="DX98" s="124">
        <f>'[2]Yearly BTX'!BL98</f>
        <v>501.90290508358839</v>
      </c>
      <c r="DY98" s="124">
        <f>'[2]Yearly BTX'!BM98</f>
        <v>381.08325638632255</v>
      </c>
      <c r="DZ98" s="124">
        <f>'[2]Yearly BTX'!BN98</f>
        <v>249.5721276104332</v>
      </c>
      <c r="EB98" s="204">
        <f>'[3]Yearly BTX'!AJ98</f>
        <v>0</v>
      </c>
      <c r="EC98" s="204">
        <f>'[3]Yearly BTX'!AK98</f>
        <v>73.22451961701961</v>
      </c>
      <c r="ED98" s="204">
        <f>'[3]Yearly BTX'!AL98</f>
        <v>144.48705701124624</v>
      </c>
      <c r="EE98" s="204">
        <f>'[3]Yearly BTX'!AM98</f>
        <v>213.59014031514221</v>
      </c>
      <c r="EF98" s="204">
        <f>'[3]Yearly BTX'!AN98</f>
        <v>280.33629766117019</v>
      </c>
      <c r="EG98" s="204">
        <f>'[3]Yearly BTX'!AO98</f>
        <v>344.52805718179218</v>
      </c>
      <c r="EH98" s="204">
        <f>'[3]Yearly BTX'!AP98</f>
        <v>405.967947009471</v>
      </c>
      <c r="EI98" s="204">
        <f>'[3]Yearly BTX'!AQ98</f>
        <v>464.45849527666837</v>
      </c>
      <c r="EJ98" s="204">
        <f>'[3]Yearly BTX'!AR98</f>
        <v>519.80223011584712</v>
      </c>
      <c r="EK98" s="204">
        <f>'[3]Yearly BTX'!AS98</f>
        <v>571.80167965946976</v>
      </c>
      <c r="EL98" s="204">
        <f>'[3]Yearly BTX'!AT98</f>
        <v>620.2593720399982</v>
      </c>
      <c r="EM98" s="204">
        <f>'[3]Yearly BTX'!AU98</f>
        <v>736.86672091354865</v>
      </c>
      <c r="EN98" s="204">
        <f>'[3]Yearly BTX'!AV98</f>
        <v>846.19724069175243</v>
      </c>
      <c r="EO98" s="204">
        <f>'[3]Yearly BTX'!AW98</f>
        <v>943.55032204373458</v>
      </c>
      <c r="EP98" s="204">
        <f>'[3]Yearly BTX'!AX98</f>
        <v>1032.1269896800591</v>
      </c>
      <c r="EQ98" s="204">
        <f>'[3]Yearly BTX'!AY98</f>
        <v>1111.5927613905374</v>
      </c>
      <c r="ER98" s="204">
        <f>'[3]Yearly BTX'!AZ98</f>
        <v>1181.6199922406649</v>
      </c>
      <c r="ES98" s="204">
        <f>'[3]Yearly BTX'!BA98</f>
        <v>1241.8879644729655</v>
      </c>
      <c r="ET98" s="204">
        <f>'[3]Yearly BTX'!BB98</f>
        <v>1292.082977408339</v>
      </c>
      <c r="EU98" s="204">
        <f>'[3]Yearly BTX'!BC98</f>
        <v>1331.8984373474063</v>
      </c>
      <c r="EV98" s="204">
        <f>'[3]Yearly BTX'!BD98</f>
        <v>1361.0349474718587</v>
      </c>
      <c r="EW98" s="204">
        <f>'[3]Yearly BTX'!BE98</f>
        <v>1443.5966264815747</v>
      </c>
      <c r="EX98" s="204">
        <f>'[3]Yearly BTX'!BF98</f>
        <v>1508.4923689368275</v>
      </c>
      <c r="EY98" s="204">
        <f>'[3]Yearly BTX'!BG98</f>
        <v>1539.2484488351915</v>
      </c>
      <c r="EZ98" s="204">
        <f>'[3]Yearly BTX'!BH98</f>
        <v>1550.499314837205</v>
      </c>
      <c r="FA98" s="204">
        <f>'[3]Yearly BTX'!BI98</f>
        <v>1542.2656027856196</v>
      </c>
      <c r="FB98" s="204">
        <f>'[3]Yearly BTX'!BJ98</f>
        <v>1514.6208278058543</v>
      </c>
      <c r="FC98" s="204">
        <f>'[3]Yearly BTX'!BK98</f>
        <v>1467.6925124674922</v>
      </c>
      <c r="FD98" s="204">
        <f>'[3]Yearly BTX'!BL98</f>
        <v>1401.6633149457716</v>
      </c>
      <c r="FE98" s="204">
        <f>'[3]Yearly BTX'!BM98</f>
        <v>1316.7721571830702</v>
      </c>
      <c r="FF98" s="204">
        <f>'[3]Yearly BTX'!BN98</f>
        <v>1213.3153530504046</v>
      </c>
      <c r="FG98" s="187"/>
      <c r="FH98" s="204">
        <f t="shared" si="233"/>
        <v>0</v>
      </c>
      <c r="FI98" s="204">
        <f t="shared" si="172"/>
        <v>182.87679234082327</v>
      </c>
      <c r="FJ98" s="204">
        <f t="shared" si="173"/>
        <v>362.73336409854011</v>
      </c>
      <c r="FK98" s="204">
        <f t="shared" si="174"/>
        <v>538.79026325522273</v>
      </c>
      <c r="FL98" s="204">
        <f t="shared" si="175"/>
        <v>710.27320304744353</v>
      </c>
      <c r="FM98" s="204">
        <f t="shared" si="176"/>
        <v>876.41303341575224</v>
      </c>
      <c r="FN98" s="204">
        <f t="shared" si="177"/>
        <v>1036.4457125803046</v>
      </c>
      <c r="FO98" s="204">
        <f t="shared" si="178"/>
        <v>1189.6122787421361</v>
      </c>
      <c r="FP98" s="204">
        <f t="shared" si="179"/>
        <v>1335.1588219096225</v>
      </c>
      <c r="FQ98" s="204">
        <f t="shared" si="180"/>
        <v>1472.336455849621</v>
      </c>
      <c r="FR98" s="204">
        <f t="shared" si="181"/>
        <v>1600.4012901628162</v>
      </c>
      <c r="FS98" s="204">
        <f t="shared" si="182"/>
        <v>1758.8461074464103</v>
      </c>
      <c r="FT98" s="204">
        <f t="shared" si="183"/>
        <v>1904.1574499842109</v>
      </c>
      <c r="FU98" s="204">
        <f t="shared" si="184"/>
        <v>2023.4269989804807</v>
      </c>
      <c r="FV98" s="204">
        <f t="shared" si="185"/>
        <v>2127.1623339341472</v>
      </c>
      <c r="FW98" s="204">
        <f t="shared" si="186"/>
        <v>2214.7570476502224</v>
      </c>
      <c r="FX98" s="204">
        <f t="shared" si="187"/>
        <v>2285.6203253065246</v>
      </c>
      <c r="FY98" s="204">
        <f t="shared" si="188"/>
        <v>2339.1770343331286</v>
      </c>
      <c r="FZ98" s="204">
        <f t="shared" si="189"/>
        <v>2374.867813713025</v>
      </c>
      <c r="GA98" s="204">
        <f t="shared" si="190"/>
        <v>2392.1491627098358</v>
      </c>
      <c r="GB98" s="204">
        <f t="shared" si="191"/>
        <v>2390.493529028477</v>
      </c>
      <c r="GC98" s="204">
        <f t="shared" si="192"/>
        <v>2460.4282701744278</v>
      </c>
      <c r="GD98" s="204">
        <f t="shared" si="193"/>
        <v>2501.7064471555304</v>
      </c>
      <c r="GE98" s="204">
        <f t="shared" si="194"/>
        <v>2478.8312257046387</v>
      </c>
      <c r="GF98" s="204">
        <f t="shared" si="195"/>
        <v>2425.1000393585587</v>
      </c>
      <c r="GG98" s="204">
        <f t="shared" si="196"/>
        <v>2340.5396129177307</v>
      </c>
      <c r="GH98" s="204">
        <f t="shared" si="197"/>
        <v>2225.2704330356105</v>
      </c>
      <c r="GI98" s="204">
        <f t="shared" si="198"/>
        <v>2079.5083583140381</v>
      </c>
      <c r="GJ98" s="204">
        <f t="shared" si="199"/>
        <v>1903.56622002936</v>
      </c>
      <c r="GK98" s="204">
        <f t="shared" si="200"/>
        <v>1697.8554135693928</v>
      </c>
      <c r="GL98" s="204">
        <f t="shared" si="201"/>
        <v>1462.8874806608378</v>
      </c>
    </row>
    <row r="99" spans="1:194" outlineLevel="1">
      <c r="A99" s="28"/>
      <c r="B99" s="28" t="s">
        <v>76</v>
      </c>
      <c r="C99" s="40" t="s">
        <v>197</v>
      </c>
      <c r="D99" s="204">
        <f>'[2]Yearly BTX'!D99</f>
        <v>0</v>
      </c>
      <c r="E99" s="204">
        <f>'[2]Yearly BTX'!E99</f>
        <v>139.97581628488709</v>
      </c>
      <c r="F99" s="204">
        <f>'[2]Yearly BTX'!F99</f>
        <v>331.19767139118858</v>
      </c>
      <c r="G99" s="204">
        <f>'[2]Yearly BTX'!G99</f>
        <v>577.79894899130204</v>
      </c>
      <c r="H99" s="204">
        <f>'[2]Yearly BTX'!H99</f>
        <v>883.87502926869797</v>
      </c>
      <c r="I99" s="204">
        <f>'[2]Yearly BTX'!I99</f>
        <v>1253.4835014300218</v>
      </c>
      <c r="J99" s="204">
        <f>'[2]Yearly BTX'!J99</f>
        <v>1638.403464076865</v>
      </c>
      <c r="K99" s="204">
        <f>'[2]Yearly BTX'!K99</f>
        <v>2063.4210617783674</v>
      </c>
      <c r="L99" s="204">
        <f>'[2]Yearly BTX'!L99</f>
        <v>2525.4847318253337</v>
      </c>
      <c r="M99" s="204">
        <f>'[2]Yearly BTX'!M99</f>
        <v>3021.0228666685116</v>
      </c>
      <c r="N99" s="204">
        <f>'[2]Yearly BTX'!N99</f>
        <v>3545.9496984628768</v>
      </c>
      <c r="O99" s="204">
        <f>'[2]Yearly BTX'!O99</f>
        <v>3973.4813613083229</v>
      </c>
      <c r="P99" s="204">
        <f>'[2]Yearly BTX'!P99</f>
        <v>4409.9313526629385</v>
      </c>
      <c r="Q99" s="204">
        <f>'[2]Yearly BTX'!Q99</f>
        <v>4851.1257821587715</v>
      </c>
      <c r="R99" s="204">
        <f>'[2]Yearly BTX'!R99</f>
        <v>5292.5646818035821</v>
      </c>
      <c r="S99" s="204">
        <f>'[2]Yearly BTX'!S99</f>
        <v>5729.4258075839907</v>
      </c>
      <c r="T99" s="204">
        <f>'[2]Yearly BTX'!T99</f>
        <v>6241.4415749378059</v>
      </c>
      <c r="U99" s="204">
        <f>'[2]Yearly BTX'!U99</f>
        <v>6758.5360162590341</v>
      </c>
      <c r="V99" s="204">
        <f>'[2]Yearly BTX'!V99</f>
        <v>7277.1250428922913</v>
      </c>
      <c r="W99" s="204">
        <f>'[2]Yearly BTX'!W99</f>
        <v>7793.4030019883412</v>
      </c>
      <c r="X99" s="204">
        <f>'[2]Yearly BTX'!X99</f>
        <v>8303.3452961607709</v>
      </c>
      <c r="Y99" s="204">
        <f>'[2]Yearly BTX'!Y99</f>
        <v>8985.5854737175778</v>
      </c>
      <c r="Z99" s="204">
        <f>'[2]Yearly BTX'!Z99</f>
        <v>9658.5654021938335</v>
      </c>
      <c r="AA99" s="204">
        <f>'[2]Yearly BTX'!AA99</f>
        <v>10315.858743336479</v>
      </c>
      <c r="AB99" s="204">
        <f>'[2]Yearly BTX'!AB99</f>
        <v>10950.711306978319</v>
      </c>
      <c r="AC99" s="204">
        <f>'[2]Yearly BTX'!AC99</f>
        <v>11556.044983921269</v>
      </c>
      <c r="AD99" s="204">
        <f>'[2]Yearly BTX'!AD99</f>
        <v>12003.539494644547</v>
      </c>
      <c r="AE99" s="204">
        <f>'[2]Yearly BTX'!AE99</f>
        <v>12383.146395784213</v>
      </c>
      <c r="AF99" s="204">
        <f>'[2]Yearly BTX'!AF99</f>
        <v>12684.851701471891</v>
      </c>
      <c r="AG99" s="204">
        <f>'[2]Yearly BTX'!AG99</f>
        <v>12898.272640940231</v>
      </c>
      <c r="AH99" s="204">
        <f>'[2]Yearly BTX'!AH99</f>
        <v>13012.662224394182</v>
      </c>
      <c r="AI99" s="187"/>
      <c r="AJ99" s="124">
        <f>'[3]Yearly BTX'!D99</f>
        <v>0</v>
      </c>
      <c r="AK99" s="124">
        <f>'[3]Yearly BTX'!E99</f>
        <v>-481.97098057427434</v>
      </c>
      <c r="AL99" s="124">
        <f>'[3]Yearly BTX'!F99</f>
        <v>-185.1196565541004</v>
      </c>
      <c r="AM99" s="124">
        <f>'[3]Yearly BTX'!G99</f>
        <v>137.6396339818416</v>
      </c>
      <c r="AN99" s="124">
        <f>'[3]Yearly BTX'!H99</f>
        <v>487.11271391843638</v>
      </c>
      <c r="AO99" s="124">
        <f>'[3]Yearly BTX'!I99</f>
        <v>864.1054061405689</v>
      </c>
      <c r="AP99" s="124">
        <f>'[3]Yearly BTX'!J99</f>
        <v>1171.4204804110777</v>
      </c>
      <c r="AQ99" s="124">
        <f>'[3]Yearly BTX'!K99</f>
        <v>1481.0178407162166</v>
      </c>
      <c r="AR99" s="124">
        <f>'[3]Yearly BTX'!L99</f>
        <v>1790.9281425377158</v>
      </c>
      <c r="AS99" s="124">
        <f>'[3]Yearly BTX'!M99</f>
        <v>2099.0824416487303</v>
      </c>
      <c r="AT99" s="124">
        <f>'[3]Yearly BTX'!N99</f>
        <v>2403.3121941138502</v>
      </c>
      <c r="AU99" s="124">
        <f>'[3]Yearly BTX'!O99</f>
        <v>2849.9759592805981</v>
      </c>
      <c r="AV99" s="124">
        <f>'[3]Yearly BTX'!P99</f>
        <v>3297.8230819008563</v>
      </c>
      <c r="AW99" s="124">
        <f>'[3]Yearly BTX'!Q99</f>
        <v>3742.5718873204792</v>
      </c>
      <c r="AX99" s="124">
        <f>'[3]Yearly BTX'!R99</f>
        <v>4179.7307753457189</v>
      </c>
      <c r="AY99" s="124">
        <f>'[3]Yearly BTX'!S99</f>
        <v>4604.5982202432169</v>
      </c>
      <c r="AZ99" s="124">
        <f>'[3]Yearly BTX'!T99</f>
        <v>5107.5840517914239</v>
      </c>
      <c r="BA99" s="124">
        <f>'[3]Yearly BTX'!U99</f>
        <v>5608.7542711408878</v>
      </c>
      <c r="BB99" s="124">
        <f>'[3]Yearly BTX'!V99</f>
        <v>6104.693262939787</v>
      </c>
      <c r="BC99" s="124">
        <f>'[3]Yearly BTX'!W99</f>
        <v>6591.8373090284276</v>
      </c>
      <c r="BD99" s="124">
        <f>'[3]Yearly BTX'!X99</f>
        <v>7066.4745884392287</v>
      </c>
      <c r="BE99" s="124">
        <f>'[3]Yearly BTX'!Y99</f>
        <v>7761.5053524977357</v>
      </c>
      <c r="BF99" s="124">
        <f>'[3]Yearly BTX'!Z99</f>
        <v>8440.3352551780044</v>
      </c>
      <c r="BG99" s="124">
        <f>'[3]Yearly BTX'!AA99</f>
        <v>9096.6534882529704</v>
      </c>
      <c r="BH99" s="124">
        <f>'[3]Yearly BTX'!AB99</f>
        <v>9723.9014401845525</v>
      </c>
      <c r="BI99" s="124">
        <f>'[3]Yearly BTX'!AC99</f>
        <v>10315.27269612368</v>
      </c>
      <c r="BJ99" s="124">
        <f>'[3]Yearly BTX'!AD99</f>
        <v>10736.393463310727</v>
      </c>
      <c r="BK99" s="124">
        <f>'[3]Yearly BTX'!AE99</f>
        <v>11083.911476271434</v>
      </c>
      <c r="BL99" s="124">
        <f>'[3]Yearly BTX'!AF99</f>
        <v>11348.440995427005</v>
      </c>
      <c r="BM99" s="124">
        <f>'[3]Yearly BTX'!AG99</f>
        <v>11520.297325828016</v>
      </c>
      <c r="BN99" s="124">
        <f>'[3]Yearly BTX'!AH99</f>
        <v>11589.496817154444</v>
      </c>
      <c r="BP99" s="204">
        <f t="shared" si="202"/>
        <v>0</v>
      </c>
      <c r="BQ99" s="204">
        <f t="shared" si="203"/>
        <v>-341.99516428938728</v>
      </c>
      <c r="BR99" s="204">
        <f t="shared" si="204"/>
        <v>146.07801483708818</v>
      </c>
      <c r="BS99" s="204">
        <f t="shared" si="205"/>
        <v>715.43858297314364</v>
      </c>
      <c r="BT99" s="204">
        <f t="shared" si="206"/>
        <v>1370.9877431871344</v>
      </c>
      <c r="BU99" s="204">
        <f t="shared" si="207"/>
        <v>2117.5889075705909</v>
      </c>
      <c r="BV99" s="204">
        <f t="shared" si="208"/>
        <v>2809.8239444879428</v>
      </c>
      <c r="BW99" s="204">
        <f t="shared" si="209"/>
        <v>3544.438902494584</v>
      </c>
      <c r="BX99" s="204">
        <f t="shared" si="210"/>
        <v>4316.4128743630499</v>
      </c>
      <c r="BY99" s="204">
        <f t="shared" si="211"/>
        <v>5120.1053083172419</v>
      </c>
      <c r="BZ99" s="204">
        <f t="shared" si="212"/>
        <v>5949.2618925767274</v>
      </c>
      <c r="CA99" s="204">
        <f t="shared" si="213"/>
        <v>6823.457320588921</v>
      </c>
      <c r="CB99" s="204">
        <f t="shared" si="214"/>
        <v>7707.7544345637943</v>
      </c>
      <c r="CC99" s="204">
        <f t="shared" si="215"/>
        <v>8593.6976694792502</v>
      </c>
      <c r="CD99" s="204">
        <f t="shared" si="216"/>
        <v>9472.295457149301</v>
      </c>
      <c r="CE99" s="204">
        <f t="shared" si="217"/>
        <v>10334.024027827207</v>
      </c>
      <c r="CF99" s="204">
        <f t="shared" si="218"/>
        <v>11349.02562672923</v>
      </c>
      <c r="CG99" s="204">
        <f t="shared" si="219"/>
        <v>12367.290287399923</v>
      </c>
      <c r="CH99" s="204">
        <f t="shared" si="220"/>
        <v>13381.818305832079</v>
      </c>
      <c r="CI99" s="204">
        <f t="shared" si="221"/>
        <v>14385.240311016769</v>
      </c>
      <c r="CJ99" s="204">
        <f t="shared" si="222"/>
        <v>15369.8198846</v>
      </c>
      <c r="CK99" s="204">
        <f t="shared" si="223"/>
        <v>16747.090826215313</v>
      </c>
      <c r="CL99" s="204">
        <f t="shared" si="224"/>
        <v>18098.900657371836</v>
      </c>
      <c r="CM99" s="204">
        <f t="shared" si="225"/>
        <v>19412.512231589448</v>
      </c>
      <c r="CN99" s="204">
        <f t="shared" si="226"/>
        <v>20674.612747162872</v>
      </c>
      <c r="CO99" s="204">
        <f t="shared" si="227"/>
        <v>21871.317680044951</v>
      </c>
      <c r="CP99" s="204">
        <f t="shared" si="228"/>
        <v>22739.932957955272</v>
      </c>
      <c r="CQ99" s="204">
        <f t="shared" si="229"/>
        <v>23467.057872055648</v>
      </c>
      <c r="CR99" s="204">
        <f t="shared" si="230"/>
        <v>24033.292696898898</v>
      </c>
      <c r="CS99" s="204">
        <f t="shared" si="231"/>
        <v>24418.569966768249</v>
      </c>
      <c r="CT99" s="204">
        <f t="shared" si="232"/>
        <v>24602.159041548628</v>
      </c>
      <c r="CU99" s="187"/>
      <c r="CV99" s="124">
        <f>'[2]Yearly BTX'!AJ99</f>
        <v>0</v>
      </c>
      <c r="CW99" s="124">
        <f>'[2]Yearly BTX'!AK99</f>
        <v>139.97581628488709</v>
      </c>
      <c r="CX99" s="124">
        <f>'[2]Yearly BTX'!AL99</f>
        <v>331.19767139118858</v>
      </c>
      <c r="CY99" s="124">
        <f>'[2]Yearly BTX'!AM99</f>
        <v>577.79894899130204</v>
      </c>
      <c r="CZ99" s="124">
        <f>'[2]Yearly BTX'!AN99</f>
        <v>883.87502926869797</v>
      </c>
      <c r="DA99" s="124">
        <f>'[2]Yearly BTX'!AO99</f>
        <v>1253.4835014300218</v>
      </c>
      <c r="DB99" s="124">
        <f>'[2]Yearly BTX'!AP99</f>
        <v>1638.403464076865</v>
      </c>
      <c r="DC99" s="124">
        <f>'[2]Yearly BTX'!AQ99</f>
        <v>2063.4210617783674</v>
      </c>
      <c r="DD99" s="124">
        <f>'[2]Yearly BTX'!AR99</f>
        <v>2525.4847318253337</v>
      </c>
      <c r="DE99" s="124">
        <f>'[2]Yearly BTX'!AS99</f>
        <v>3021.0228666685116</v>
      </c>
      <c r="DF99" s="124">
        <f>'[2]Yearly BTX'!AT99</f>
        <v>3545.9496984628768</v>
      </c>
      <c r="DG99" s="124">
        <f>'[2]Yearly BTX'!AU99</f>
        <v>3973.4813613083229</v>
      </c>
      <c r="DH99" s="124">
        <f>'[2]Yearly BTX'!AV99</f>
        <v>4409.9313526629385</v>
      </c>
      <c r="DI99" s="124">
        <f>'[2]Yearly BTX'!AW99</f>
        <v>4851.1257821587715</v>
      </c>
      <c r="DJ99" s="124">
        <f>'[2]Yearly BTX'!AX99</f>
        <v>5292.5646818035821</v>
      </c>
      <c r="DK99" s="124">
        <f>'[2]Yearly BTX'!AY99</f>
        <v>5729.4258075839907</v>
      </c>
      <c r="DL99" s="124">
        <f>'[2]Yearly BTX'!AZ99</f>
        <v>6241.4415749378059</v>
      </c>
      <c r="DM99" s="124">
        <f>'[2]Yearly BTX'!BA99</f>
        <v>6758.5360162590341</v>
      </c>
      <c r="DN99" s="124">
        <f>'[2]Yearly BTX'!BB99</f>
        <v>7277.1250428922913</v>
      </c>
      <c r="DO99" s="124">
        <f>'[2]Yearly BTX'!BC99</f>
        <v>7793.4030019883412</v>
      </c>
      <c r="DP99" s="124">
        <f>'[2]Yearly BTX'!BD99</f>
        <v>8303.3452961607709</v>
      </c>
      <c r="DQ99" s="124">
        <f>'[2]Yearly BTX'!BE99</f>
        <v>8985.5854737175778</v>
      </c>
      <c r="DR99" s="124">
        <f>'[2]Yearly BTX'!BF99</f>
        <v>9658.5654021938335</v>
      </c>
      <c r="DS99" s="124">
        <f>'[2]Yearly BTX'!BG99</f>
        <v>10315.858743336479</v>
      </c>
      <c r="DT99" s="124">
        <f>'[2]Yearly BTX'!BH99</f>
        <v>10950.711306978319</v>
      </c>
      <c r="DU99" s="124">
        <f>'[2]Yearly BTX'!BI99</f>
        <v>11556.044983921269</v>
      </c>
      <c r="DV99" s="124">
        <f>'[2]Yearly BTX'!BJ99</f>
        <v>12003.539494644547</v>
      </c>
      <c r="DW99" s="124">
        <f>'[2]Yearly BTX'!BK99</f>
        <v>12383.146395784213</v>
      </c>
      <c r="DX99" s="124">
        <f>'[2]Yearly BTX'!BL99</f>
        <v>12684.851701471891</v>
      </c>
      <c r="DY99" s="124">
        <f>'[2]Yearly BTX'!BM99</f>
        <v>12898.272640940231</v>
      </c>
      <c r="DZ99" s="124">
        <f>'[2]Yearly BTX'!BN99</f>
        <v>13012.662224394182</v>
      </c>
      <c r="EB99" s="204">
        <f>'[3]Yearly BTX'!AJ99</f>
        <v>0</v>
      </c>
      <c r="EC99" s="204">
        <f>'[3]Yearly BTX'!AK99</f>
        <v>-481.97098057427434</v>
      </c>
      <c r="ED99" s="204">
        <f>'[3]Yearly BTX'!AL99</f>
        <v>-185.1196565541004</v>
      </c>
      <c r="EE99" s="204">
        <f>'[3]Yearly BTX'!AM99</f>
        <v>137.6396339818416</v>
      </c>
      <c r="EF99" s="204">
        <f>'[3]Yearly BTX'!AN99</f>
        <v>487.11271391843638</v>
      </c>
      <c r="EG99" s="204">
        <f>'[3]Yearly BTX'!AO99</f>
        <v>864.1054061405689</v>
      </c>
      <c r="EH99" s="204">
        <f>'[3]Yearly BTX'!AP99</f>
        <v>1171.4204804110777</v>
      </c>
      <c r="EI99" s="204">
        <f>'[3]Yearly BTX'!AQ99</f>
        <v>1481.0178407162166</v>
      </c>
      <c r="EJ99" s="204">
        <f>'[3]Yearly BTX'!AR99</f>
        <v>1790.9281425377158</v>
      </c>
      <c r="EK99" s="204">
        <f>'[3]Yearly BTX'!AS99</f>
        <v>2099.0824416487303</v>
      </c>
      <c r="EL99" s="204">
        <f>'[3]Yearly BTX'!AT99</f>
        <v>2403.3121941138502</v>
      </c>
      <c r="EM99" s="204">
        <f>'[3]Yearly BTX'!AU99</f>
        <v>2849.9759592805981</v>
      </c>
      <c r="EN99" s="204">
        <f>'[3]Yearly BTX'!AV99</f>
        <v>3297.8230819008563</v>
      </c>
      <c r="EO99" s="204">
        <f>'[3]Yearly BTX'!AW99</f>
        <v>3742.5718873204792</v>
      </c>
      <c r="EP99" s="204">
        <f>'[3]Yearly BTX'!AX99</f>
        <v>4179.7307753457189</v>
      </c>
      <c r="EQ99" s="204">
        <f>'[3]Yearly BTX'!AY99</f>
        <v>4604.5982202432169</v>
      </c>
      <c r="ER99" s="204">
        <f>'[3]Yearly BTX'!AZ99</f>
        <v>5107.5840517914239</v>
      </c>
      <c r="ES99" s="204">
        <f>'[3]Yearly BTX'!BA99</f>
        <v>5608.7542711408878</v>
      </c>
      <c r="ET99" s="204">
        <f>'[3]Yearly BTX'!BB99</f>
        <v>6104.693262939787</v>
      </c>
      <c r="EU99" s="204">
        <f>'[3]Yearly BTX'!BC99</f>
        <v>6591.8373090284276</v>
      </c>
      <c r="EV99" s="204">
        <f>'[3]Yearly BTX'!BD99</f>
        <v>7066.4745884392287</v>
      </c>
      <c r="EW99" s="204">
        <f>'[3]Yearly BTX'!BE99</f>
        <v>7761.5053524977357</v>
      </c>
      <c r="EX99" s="204">
        <f>'[3]Yearly BTX'!BF99</f>
        <v>8440.3352551780044</v>
      </c>
      <c r="EY99" s="204">
        <f>'[3]Yearly BTX'!BG99</f>
        <v>9096.6534882529704</v>
      </c>
      <c r="EZ99" s="204">
        <f>'[3]Yearly BTX'!BH99</f>
        <v>9723.9014401845525</v>
      </c>
      <c r="FA99" s="204">
        <f>'[3]Yearly BTX'!BI99</f>
        <v>10315.27269612368</v>
      </c>
      <c r="FB99" s="204">
        <f>'[3]Yearly BTX'!BJ99</f>
        <v>10736.393463310727</v>
      </c>
      <c r="FC99" s="204">
        <f>'[3]Yearly BTX'!BK99</f>
        <v>11083.911476271434</v>
      </c>
      <c r="FD99" s="204">
        <f>'[3]Yearly BTX'!BL99</f>
        <v>11348.440995427005</v>
      </c>
      <c r="FE99" s="204">
        <f>'[3]Yearly BTX'!BM99</f>
        <v>11520.297325828016</v>
      </c>
      <c r="FF99" s="204">
        <f>'[3]Yearly BTX'!BN99</f>
        <v>11589.496817154444</v>
      </c>
      <c r="FG99" s="187"/>
      <c r="FH99" s="204">
        <f t="shared" si="233"/>
        <v>0</v>
      </c>
      <c r="FI99" s="204">
        <f t="shared" si="172"/>
        <v>-341.99516428938728</v>
      </c>
      <c r="FJ99" s="204">
        <f t="shared" si="173"/>
        <v>146.07801483708818</v>
      </c>
      <c r="FK99" s="204">
        <f t="shared" si="174"/>
        <v>715.43858297314364</v>
      </c>
      <c r="FL99" s="204">
        <f t="shared" si="175"/>
        <v>1370.9877431871344</v>
      </c>
      <c r="FM99" s="204">
        <f t="shared" si="176"/>
        <v>2117.5889075705909</v>
      </c>
      <c r="FN99" s="204">
        <f t="shared" si="177"/>
        <v>2809.8239444879428</v>
      </c>
      <c r="FO99" s="204">
        <f t="shared" si="178"/>
        <v>3544.438902494584</v>
      </c>
      <c r="FP99" s="204">
        <f t="shared" si="179"/>
        <v>4316.4128743630499</v>
      </c>
      <c r="FQ99" s="204">
        <f t="shared" si="180"/>
        <v>5120.1053083172419</v>
      </c>
      <c r="FR99" s="204">
        <f t="shared" si="181"/>
        <v>5949.2618925767274</v>
      </c>
      <c r="FS99" s="204">
        <f t="shared" si="182"/>
        <v>6823.457320588921</v>
      </c>
      <c r="FT99" s="204">
        <f t="shared" si="183"/>
        <v>7707.7544345637943</v>
      </c>
      <c r="FU99" s="204">
        <f t="shared" si="184"/>
        <v>8593.6976694792502</v>
      </c>
      <c r="FV99" s="204">
        <f t="shared" si="185"/>
        <v>9472.295457149301</v>
      </c>
      <c r="FW99" s="204">
        <f t="shared" si="186"/>
        <v>10334.024027827207</v>
      </c>
      <c r="FX99" s="204">
        <f t="shared" si="187"/>
        <v>11349.02562672923</v>
      </c>
      <c r="FY99" s="204">
        <f t="shared" si="188"/>
        <v>12367.290287399923</v>
      </c>
      <c r="FZ99" s="204">
        <f t="shared" si="189"/>
        <v>13381.818305832079</v>
      </c>
      <c r="GA99" s="204">
        <f t="shared" si="190"/>
        <v>14385.240311016769</v>
      </c>
      <c r="GB99" s="204">
        <f t="shared" si="191"/>
        <v>15369.8198846</v>
      </c>
      <c r="GC99" s="204">
        <f t="shared" si="192"/>
        <v>16747.090826215313</v>
      </c>
      <c r="GD99" s="204">
        <f t="shared" si="193"/>
        <v>18098.900657371836</v>
      </c>
      <c r="GE99" s="204">
        <f t="shared" si="194"/>
        <v>19412.512231589448</v>
      </c>
      <c r="GF99" s="204">
        <f t="shared" si="195"/>
        <v>20674.612747162872</v>
      </c>
      <c r="GG99" s="204">
        <f t="shared" si="196"/>
        <v>21871.317680044951</v>
      </c>
      <c r="GH99" s="204">
        <f t="shared" si="197"/>
        <v>22739.932957955272</v>
      </c>
      <c r="GI99" s="204">
        <f t="shared" si="198"/>
        <v>23467.057872055648</v>
      </c>
      <c r="GJ99" s="204">
        <f t="shared" si="199"/>
        <v>24033.292696898898</v>
      </c>
      <c r="GK99" s="204">
        <f t="shared" si="200"/>
        <v>24418.569966768249</v>
      </c>
      <c r="GL99" s="204">
        <f t="shared" si="201"/>
        <v>24602.159041548628</v>
      </c>
    </row>
    <row r="100" spans="1:194" outlineLevel="1">
      <c r="A100" s="42"/>
      <c r="B100" s="42" t="s">
        <v>71</v>
      </c>
      <c r="C100" s="43" t="s">
        <v>197</v>
      </c>
      <c r="D100" s="135">
        <f>'[2]Yearly BTX'!D100</f>
        <v>804756.09449362266</v>
      </c>
      <c r="E100" s="135">
        <f>'[2]Yearly BTX'!E100</f>
        <v>776370.00235648814</v>
      </c>
      <c r="F100" s="135">
        <f>'[2]Yearly BTX'!F100</f>
        <v>749910.59645909141</v>
      </c>
      <c r="G100" s="135">
        <f>'[2]Yearly BTX'!G100</f>
        <v>723874.54854184436</v>
      </c>
      <c r="H100" s="135">
        <f>'[2]Yearly BTX'!H100</f>
        <v>698724.18265607115</v>
      </c>
      <c r="I100" s="135">
        <f>'[2]Yearly BTX'!I100</f>
        <v>674430.27932982286</v>
      </c>
      <c r="J100" s="135">
        <f>'[2]Yearly BTX'!J100</f>
        <v>651015.75855873968</v>
      </c>
      <c r="K100" s="135">
        <f>'[2]Yearly BTX'!K100</f>
        <v>628430.39688607736</v>
      </c>
      <c r="L100" s="135">
        <f>'[2]Yearly BTX'!L100</f>
        <v>606651.67475339037</v>
      </c>
      <c r="M100" s="135">
        <f>'[2]Yearly BTX'!M100</f>
        <v>585657.46141647757</v>
      </c>
      <c r="N100" s="135">
        <f>'[2]Yearly BTX'!N100</f>
        <v>565426.01162025635</v>
      </c>
      <c r="O100" s="135">
        <f>'[2]Yearly BTX'!O100</f>
        <v>555534.79675414413</v>
      </c>
      <c r="P100" s="135">
        <f>'[2]Yearly BTX'!P100</f>
        <v>545600.74559388706</v>
      </c>
      <c r="Q100" s="135">
        <f>'[2]Yearly BTX'!Q100</f>
        <v>535626.7346532105</v>
      </c>
      <c r="R100" s="135">
        <f>'[2]Yearly BTX'!R100</f>
        <v>525600.47052610433</v>
      </c>
      <c r="S100" s="135">
        <f>'[2]Yearly BTX'!S100</f>
        <v>515517.57905345451</v>
      </c>
      <c r="T100" s="135">
        <f>'[2]Yearly BTX'!T100</f>
        <v>505289.14137490198</v>
      </c>
      <c r="U100" s="135">
        <f>'[2]Yearly BTX'!U100</f>
        <v>494976.05719156325</v>
      </c>
      <c r="V100" s="135">
        <f>'[2]Yearly BTX'!V100</f>
        <v>484572.74472285068</v>
      </c>
      <c r="W100" s="135">
        <f>'[2]Yearly BTX'!W100</f>
        <v>474073.8543670213</v>
      </c>
      <c r="X100" s="135">
        <f>'[2]Yearly BTX'!X100</f>
        <v>463474.26629751822</v>
      </c>
      <c r="Y100" s="135">
        <f>'[2]Yearly BTX'!Y100</f>
        <v>450509.40583563433</v>
      </c>
      <c r="Z100" s="135">
        <f>'[2]Yearly BTX'!Z100</f>
        <v>437531.58338483592</v>
      </c>
      <c r="AA100" s="135">
        <f>'[2]Yearly BTX'!AA100</f>
        <v>424558.82012156874</v>
      </c>
      <c r="AB100" s="135">
        <f>'[2]Yearly BTX'!AB100</f>
        <v>411571.79807569057</v>
      </c>
      <c r="AC100" s="135">
        <f>'[2]Yearly BTX'!AC100</f>
        <v>398570.19930217293</v>
      </c>
      <c r="AD100" s="135">
        <f>'[2]Yearly BTX'!AD100</f>
        <v>385674.92646834516</v>
      </c>
      <c r="AE100" s="135">
        <f>'[2]Yearly BTX'!AE100</f>
        <v>372788.5884788374</v>
      </c>
      <c r="AF100" s="135">
        <f>'[2]Yearly BTX'!AF100</f>
        <v>359913.73749395373</v>
      </c>
      <c r="AG100" s="135">
        <f>'[2]Yearly BTX'!AG100</f>
        <v>347053.27181999065</v>
      </c>
      <c r="AH100" s="135">
        <f>'[2]Yearly BTX'!AH100</f>
        <v>334210.43099942396</v>
      </c>
      <c r="AI100" s="187"/>
      <c r="AJ100" s="135">
        <f>'[3]Yearly BTX'!D100</f>
        <v>464042.27888543304</v>
      </c>
      <c r="AK100" s="135">
        <f>'[3]Yearly BTX'!E100</f>
        <v>452391.87899362505</v>
      </c>
      <c r="AL100" s="135">
        <f>'[3]Yearly BTX'!F100</f>
        <v>440190.72576787573</v>
      </c>
      <c r="AM100" s="135">
        <f>'[3]Yearly BTX'!G100</f>
        <v>427899.2984943738</v>
      </c>
      <c r="AN100" s="135">
        <f>'[3]Yearly BTX'!H100</f>
        <v>415614.31311997323</v>
      </c>
      <c r="AO100" s="135">
        <f>'[3]Yearly BTX'!I100</f>
        <v>403334.98670595762</v>
      </c>
      <c r="AP100" s="135">
        <f>'[3]Yearly BTX'!J100</f>
        <v>391158.53162260161</v>
      </c>
      <c r="AQ100" s="135">
        <f>'[3]Yearly BTX'!K100</f>
        <v>379012.9953618265</v>
      </c>
      <c r="AR100" s="135">
        <f>'[3]Yearly BTX'!L100</f>
        <v>366900.34691992681</v>
      </c>
      <c r="AS100" s="135">
        <f>'[3]Yearly BTX'!M100</f>
        <v>354822.64714877552</v>
      </c>
      <c r="AT100" s="135">
        <f>'[3]Yearly BTX'!N100</f>
        <v>342782.04875582317</v>
      </c>
      <c r="AU100" s="135">
        <f>'[3]Yearly BTX'!O100</f>
        <v>329778.52968922211</v>
      </c>
      <c r="AV100" s="135">
        <f>'[3]Yearly BTX'!P100</f>
        <v>316929.87487584178</v>
      </c>
      <c r="AW100" s="135">
        <f>'[3]Yearly BTX'!Q100</f>
        <v>304243.68126677827</v>
      </c>
      <c r="AX100" s="135">
        <f>'[3]Yearly BTX'!R100</f>
        <v>291719.8147993327</v>
      </c>
      <c r="AY100" s="135">
        <f>'[3]Yearly BTX'!S100</f>
        <v>279361.84753797197</v>
      </c>
      <c r="AZ100" s="135">
        <f>'[3]Yearly BTX'!T100</f>
        <v>267078.19404908206</v>
      </c>
      <c r="BA100" s="135">
        <f>'[3]Yearly BTX'!U100</f>
        <v>254947.5664952053</v>
      </c>
      <c r="BB100" s="135">
        <f>'[3]Yearly BTX'!V100</f>
        <v>242972.11233301458</v>
      </c>
      <c r="BC100" s="135">
        <f>'[3]Yearly BTX'!W100</f>
        <v>231154.08070971663</v>
      </c>
      <c r="BD100" s="135">
        <f>'[3]Yearly BTX'!X100</f>
        <v>219495.82237315111</v>
      </c>
      <c r="BE100" s="135">
        <f>'[3]Yearly BTX'!Y100</f>
        <v>206246.44331766339</v>
      </c>
      <c r="BF100" s="135">
        <f>'[3]Yearly BTX'!Z100</f>
        <v>193253.55301543153</v>
      </c>
      <c r="BG100" s="135">
        <f>'[3]Yearly BTX'!AA100</f>
        <v>180537.20851787989</v>
      </c>
      <c r="BH100" s="135">
        <f>'[3]Yearly BTX'!AB100</f>
        <v>168086.54284010531</v>
      </c>
      <c r="BI100" s="135">
        <f>'[3]Yearly BTX'!AC100</f>
        <v>155905.48694835804</v>
      </c>
      <c r="BJ100" s="135">
        <f>'[3]Yearly BTX'!AD100</f>
        <v>144125.42264254086</v>
      </c>
      <c r="BK100" s="135">
        <f>'[3]Yearly BTX'!AE100</f>
        <v>132646.59252285157</v>
      </c>
      <c r="BL100" s="135">
        <f>'[3]Yearly BTX'!AF100</f>
        <v>121475.15386301155</v>
      </c>
      <c r="BM100" s="135">
        <f>'[3]Yearly BTX'!AG100</f>
        <v>110617.44296337021</v>
      </c>
      <c r="BN100" s="135">
        <f>'[3]Yearly BTX'!AH100</f>
        <v>100079.9740227435</v>
      </c>
      <c r="BP100" s="135">
        <f t="shared" si="202"/>
        <v>1268798.3733790556</v>
      </c>
      <c r="BQ100" s="135">
        <f t="shared" si="203"/>
        <v>1228761.8813501131</v>
      </c>
      <c r="BR100" s="135">
        <f t="shared" si="204"/>
        <v>1190101.3222269672</v>
      </c>
      <c r="BS100" s="135">
        <f t="shared" si="205"/>
        <v>1151773.8470362183</v>
      </c>
      <c r="BT100" s="135">
        <f t="shared" si="206"/>
        <v>1114338.4957760444</v>
      </c>
      <c r="BU100" s="135">
        <f t="shared" si="207"/>
        <v>1077765.2660357805</v>
      </c>
      <c r="BV100" s="135">
        <f t="shared" si="208"/>
        <v>1042174.2901813413</v>
      </c>
      <c r="BW100" s="135">
        <f t="shared" si="209"/>
        <v>1007443.3922479039</v>
      </c>
      <c r="BX100" s="135">
        <f t="shared" si="210"/>
        <v>973552.02167331718</v>
      </c>
      <c r="BY100" s="135">
        <f t="shared" si="211"/>
        <v>940480.10856525309</v>
      </c>
      <c r="BZ100" s="135">
        <f t="shared" si="212"/>
        <v>908208.06037607952</v>
      </c>
      <c r="CA100" s="135">
        <f t="shared" si="213"/>
        <v>885313.32644336624</v>
      </c>
      <c r="CB100" s="135">
        <f t="shared" si="214"/>
        <v>862530.62046972883</v>
      </c>
      <c r="CC100" s="135">
        <f t="shared" si="215"/>
        <v>839870.41591998877</v>
      </c>
      <c r="CD100" s="135">
        <f t="shared" si="216"/>
        <v>817320.28532543709</v>
      </c>
      <c r="CE100" s="135">
        <f t="shared" si="217"/>
        <v>794879.42659142648</v>
      </c>
      <c r="CF100" s="135">
        <f t="shared" si="218"/>
        <v>772367.3354239841</v>
      </c>
      <c r="CG100" s="135">
        <f t="shared" si="219"/>
        <v>749923.62368676858</v>
      </c>
      <c r="CH100" s="135">
        <f t="shared" si="220"/>
        <v>727544.85705586523</v>
      </c>
      <c r="CI100" s="135">
        <f t="shared" si="221"/>
        <v>705227.93507673789</v>
      </c>
      <c r="CJ100" s="135">
        <f t="shared" si="222"/>
        <v>682970.08867066936</v>
      </c>
      <c r="CK100" s="135">
        <f t="shared" si="223"/>
        <v>656755.84915329772</v>
      </c>
      <c r="CL100" s="135">
        <f t="shared" si="224"/>
        <v>630785.13640026748</v>
      </c>
      <c r="CM100" s="135">
        <f t="shared" si="225"/>
        <v>605096.02863944857</v>
      </c>
      <c r="CN100" s="135">
        <f t="shared" si="226"/>
        <v>579658.34091579588</v>
      </c>
      <c r="CO100" s="135">
        <f t="shared" si="227"/>
        <v>554475.686250531</v>
      </c>
      <c r="CP100" s="135">
        <f t="shared" si="228"/>
        <v>529800.34911088599</v>
      </c>
      <c r="CQ100" s="135">
        <f t="shared" si="229"/>
        <v>505435.18100168894</v>
      </c>
      <c r="CR100" s="135">
        <f t="shared" si="230"/>
        <v>481388.89135696529</v>
      </c>
      <c r="CS100" s="135">
        <f t="shared" si="231"/>
        <v>457670.71478336083</v>
      </c>
      <c r="CT100" s="135">
        <f t="shared" si="232"/>
        <v>434290.40502216748</v>
      </c>
      <c r="CU100" s="187"/>
      <c r="CV100" s="135">
        <f>'[2]Yearly BTX'!AJ100</f>
        <v>804756.09449362266</v>
      </c>
      <c r="CW100" s="135">
        <f>'[2]Yearly BTX'!AK100</f>
        <v>787436.07513300597</v>
      </c>
      <c r="CX100" s="135">
        <f>'[2]Yearly BTX'!AL100</f>
        <v>771891.23385314899</v>
      </c>
      <c r="CY100" s="135">
        <f>'[2]Yearly BTX'!AM100</f>
        <v>756619.79814436892</v>
      </c>
      <c r="CZ100" s="135">
        <f>'[2]Yearly BTX'!AN100</f>
        <v>742085.6336078085</v>
      </c>
      <c r="DA100" s="135">
        <f>'[2]Yearly BTX'!AO100</f>
        <v>728261.04824275943</v>
      </c>
      <c r="DB100" s="135">
        <f>'[2]Yearly BTX'!AP100</f>
        <v>715170.47555803787</v>
      </c>
      <c r="DC100" s="135">
        <f>'[2]Yearly BTX'!AQ100</f>
        <v>702765.19177153229</v>
      </c>
      <c r="DD100" s="135">
        <f>'[2]Yearly BTX'!AR100</f>
        <v>691024.16327942803</v>
      </c>
      <c r="DE100" s="135">
        <f>'[2]Yearly BTX'!AS100</f>
        <v>679926.73168971529</v>
      </c>
      <c r="DF100" s="135">
        <f>'[2]Yearly BTX'!AT100</f>
        <v>669452.61061366461</v>
      </c>
      <c r="DG100" s="135">
        <f>'[2]Yearly BTX'!AU100</f>
        <v>669180.71693684696</v>
      </c>
      <c r="DH100" s="135">
        <f>'[2]Yearly BTX'!AV100</f>
        <v>668729.41167565109</v>
      </c>
      <c r="DI100" s="135">
        <f>'[2]Yearly BTX'!AW100</f>
        <v>668102.99044267845</v>
      </c>
      <c r="DJ100" s="135">
        <f>'[2]Yearly BTX'!AX100</f>
        <v>667290.5659018372</v>
      </c>
      <c r="DK100" s="135">
        <f>'[2]Yearly BTX'!AY100</f>
        <v>666289.15704685496</v>
      </c>
      <c r="DL100" s="135">
        <f>'[2]Yearly BTX'!AZ100</f>
        <v>665011.22536409425</v>
      </c>
      <c r="DM100" s="135">
        <f>'[2]Yearly BTX'!BA100</f>
        <v>663519.03820532025</v>
      </c>
      <c r="DN100" s="135">
        <f>'[2]Yearly BTX'!BB100</f>
        <v>661808.36885365797</v>
      </c>
      <c r="DO100" s="135">
        <f>'[2]Yearly BTX'!BC100</f>
        <v>659875.21029238182</v>
      </c>
      <c r="DP100" s="135">
        <f>'[2]Yearly BTX'!BD100</f>
        <v>657715.77290860203</v>
      </c>
      <c r="DQ100" s="135">
        <f>'[2]Yearly BTX'!BE100</f>
        <v>653359.09058442293</v>
      </c>
      <c r="DR100" s="135">
        <f>'[2]Yearly BTX'!BF100</f>
        <v>648862.48708246113</v>
      </c>
      <c r="DS100" s="135">
        <f>'[2]Yearly BTX'!BG100</f>
        <v>644245.3184064161</v>
      </c>
      <c r="DT100" s="135">
        <f>'[2]Yearly BTX'!BH100</f>
        <v>639489.58908758953</v>
      </c>
      <c r="DU100" s="135">
        <f>'[2]Yearly BTX'!BI100</f>
        <v>634596.29146278964</v>
      </c>
      <c r="DV100" s="135">
        <f>'[2]Yearly BTX'!BJ100</f>
        <v>629687.62636690063</v>
      </c>
      <c r="DW100" s="135">
        <f>'[2]Yearly BTX'!BK100</f>
        <v>624667.48886228283</v>
      </c>
      <c r="DX100" s="135">
        <f>'[2]Yearly BTX'!BL100</f>
        <v>619539.70536073984</v>
      </c>
      <c r="DY100" s="135">
        <f>'[2]Yearly BTX'!BM100</f>
        <v>614308.43661657453</v>
      </c>
      <c r="DZ100" s="135">
        <f>'[2]Yearly BTX'!BN100</f>
        <v>608978.17291866674</v>
      </c>
      <c r="EB100" s="135">
        <f>'[3]Yearly BTX'!AJ100</f>
        <v>464042.27888543304</v>
      </c>
      <c r="EC100" s="135">
        <f>'[3]Yearly BTX'!AK100</f>
        <v>458816.83316778898</v>
      </c>
      <c r="ED100" s="135">
        <f>'[3]Yearly BTX'!AL100</f>
        <v>453040.63411620376</v>
      </c>
      <c r="EE100" s="135">
        <f>'[3]Yearly BTX'!AM100</f>
        <v>447174.16101686575</v>
      </c>
      <c r="EF100" s="135">
        <f>'[3]Yearly BTX'!AN100</f>
        <v>441314.12981662917</v>
      </c>
      <c r="EG100" s="135">
        <f>'[3]Yearly BTX'!AO100</f>
        <v>435459.75757677743</v>
      </c>
      <c r="EH100" s="135">
        <f>'[3]Yearly BTX'!AP100</f>
        <v>429708.25666758552</v>
      </c>
      <c r="EI100" s="135">
        <f>'[3]Yearly BTX'!AQ100</f>
        <v>423987.67458097433</v>
      </c>
      <c r="EJ100" s="135">
        <f>'[3]Yearly BTX'!AR100</f>
        <v>418299.98031323869</v>
      </c>
      <c r="EK100" s="135">
        <f>'[3]Yearly BTX'!AS100</f>
        <v>412647.23471625126</v>
      </c>
      <c r="EL100" s="135">
        <f>'[3]Yearly BTX'!AT100</f>
        <v>407031.59049746295</v>
      </c>
      <c r="EM100" s="135">
        <f>'[3]Yearly BTX'!AU100</f>
        <v>400453.02560502593</v>
      </c>
      <c r="EN100" s="135">
        <f>'[3]Yearly BTX'!AV100</f>
        <v>394029.32496580947</v>
      </c>
      <c r="EO100" s="135">
        <f>'[3]Yearly BTX'!AW100</f>
        <v>387768.08553091006</v>
      </c>
      <c r="EP100" s="135">
        <f>'[3]Yearly BTX'!AX100</f>
        <v>381669.17323762836</v>
      </c>
      <c r="EQ100" s="135">
        <f>'[3]Yearly BTX'!AY100</f>
        <v>375736.16015043162</v>
      </c>
      <c r="ER100" s="135">
        <f>'[3]Yearly BTX'!AZ100</f>
        <v>369877.46083570569</v>
      </c>
      <c r="ES100" s="135">
        <f>'[3]Yearly BTX'!BA100</f>
        <v>364171.78745599289</v>
      </c>
      <c r="ET100" s="135">
        <f>'[3]Yearly BTX'!BB100</f>
        <v>358621.28746796615</v>
      </c>
      <c r="EU100" s="135">
        <f>'[3]Yearly BTX'!BC100</f>
        <v>353228.21001883224</v>
      </c>
      <c r="EV100" s="135">
        <f>'[3]Yearly BTX'!BD100</f>
        <v>347994.90585643065</v>
      </c>
      <c r="EW100" s="135">
        <f>'[3]Yearly BTX'!BE100</f>
        <v>341365.17655614216</v>
      </c>
      <c r="EX100" s="135">
        <f>'[3]Yearly BTX'!BF100</f>
        <v>334991.9360091096</v>
      </c>
      <c r="EY100" s="135">
        <f>'[3]Yearly BTX'!BG100</f>
        <v>328895.24126675719</v>
      </c>
      <c r="EZ100" s="135">
        <f>'[3]Yearly BTX'!BH100</f>
        <v>323064.22534418188</v>
      </c>
      <c r="FA100" s="135">
        <f>'[3]Yearly BTX'!BI100</f>
        <v>317502.8192076339</v>
      </c>
      <c r="FB100" s="135">
        <f>'[3]Yearly BTX'!BJ100</f>
        <v>312342.40465701593</v>
      </c>
      <c r="FC100" s="135">
        <f>'[3]Yearly BTX'!BK100</f>
        <v>307483.22429252585</v>
      </c>
      <c r="FD100" s="135">
        <f>'[3]Yearly BTX'!BL100</f>
        <v>302931.43538788514</v>
      </c>
      <c r="FE100" s="135">
        <f>'[3]Yearly BTX'!BM100</f>
        <v>298693.37424344302</v>
      </c>
      <c r="FF100" s="135">
        <f>'[3]Yearly BTX'!BN100</f>
        <v>294775.55505801551</v>
      </c>
      <c r="FG100" s="187"/>
      <c r="FH100" s="135">
        <f t="shared" si="233"/>
        <v>1268798.3733790556</v>
      </c>
      <c r="FI100" s="135">
        <f t="shared" si="172"/>
        <v>1246252.9083007949</v>
      </c>
      <c r="FJ100" s="135">
        <f t="shared" si="173"/>
        <v>1224931.8679693528</v>
      </c>
      <c r="FK100" s="135">
        <f t="shared" si="174"/>
        <v>1203793.9591612346</v>
      </c>
      <c r="FL100" s="135">
        <f t="shared" si="175"/>
        <v>1183399.7634244377</v>
      </c>
      <c r="FM100" s="135">
        <f t="shared" si="176"/>
        <v>1163720.8058195368</v>
      </c>
      <c r="FN100" s="135">
        <f t="shared" si="177"/>
        <v>1144878.7322256234</v>
      </c>
      <c r="FO100" s="135">
        <f t="shared" si="178"/>
        <v>1126752.8663525067</v>
      </c>
      <c r="FP100" s="135">
        <f t="shared" si="179"/>
        <v>1109324.1435926668</v>
      </c>
      <c r="FQ100" s="135">
        <f t="shared" si="180"/>
        <v>1092573.9664059666</v>
      </c>
      <c r="FR100" s="135">
        <f t="shared" si="181"/>
        <v>1076484.2011111276</v>
      </c>
      <c r="FS100" s="135">
        <f t="shared" si="182"/>
        <v>1069633.7425418729</v>
      </c>
      <c r="FT100" s="135">
        <f t="shared" si="183"/>
        <v>1062758.7366414606</v>
      </c>
      <c r="FU100" s="135">
        <f t="shared" si="184"/>
        <v>1055871.0759735885</v>
      </c>
      <c r="FV100" s="135">
        <f t="shared" si="185"/>
        <v>1048959.7391394656</v>
      </c>
      <c r="FW100" s="135">
        <f t="shared" si="186"/>
        <v>1042025.3171972865</v>
      </c>
      <c r="FX100" s="135">
        <f t="shared" si="187"/>
        <v>1034888.6861997999</v>
      </c>
      <c r="FY100" s="135">
        <f t="shared" si="188"/>
        <v>1027690.8256613131</v>
      </c>
      <c r="FZ100" s="135">
        <f t="shared" si="189"/>
        <v>1020429.6563216241</v>
      </c>
      <c r="GA100" s="135">
        <f t="shared" si="190"/>
        <v>1013103.4203112141</v>
      </c>
      <c r="GB100" s="135">
        <f t="shared" si="191"/>
        <v>1005710.6787650327</v>
      </c>
      <c r="GC100" s="135">
        <f t="shared" si="192"/>
        <v>994724.26714056509</v>
      </c>
      <c r="GD100" s="135">
        <f t="shared" si="193"/>
        <v>983854.42309157073</v>
      </c>
      <c r="GE100" s="135">
        <f t="shared" si="194"/>
        <v>973140.55967317335</v>
      </c>
      <c r="GF100" s="135">
        <f t="shared" si="195"/>
        <v>962553.8144317714</v>
      </c>
      <c r="GG100" s="135">
        <f t="shared" si="196"/>
        <v>952099.1106704236</v>
      </c>
      <c r="GH100" s="135">
        <f t="shared" si="197"/>
        <v>942030.03102391656</v>
      </c>
      <c r="GI100" s="135">
        <f t="shared" si="198"/>
        <v>932150.71315480862</v>
      </c>
      <c r="GJ100" s="135">
        <f t="shared" si="199"/>
        <v>922471.14074862492</v>
      </c>
      <c r="GK100" s="135">
        <f t="shared" si="200"/>
        <v>913001.81086001755</v>
      </c>
      <c r="GL100" s="135">
        <f t="shared" si="201"/>
        <v>903753.72797668225</v>
      </c>
    </row>
    <row r="101" spans="1:194" s="13" customFormat="1" outlineLevel="1">
      <c r="A101" s="374"/>
      <c r="B101" s="6" t="s">
        <v>89</v>
      </c>
      <c r="C101" s="7" t="s">
        <v>197</v>
      </c>
      <c r="D101" s="201">
        <f>'[2]Yearly BTX'!D101</f>
        <v>510418.95118389581</v>
      </c>
      <c r="E101" s="201">
        <f>'[2]Yearly BTX'!E101</f>
        <v>490235.40784405597</v>
      </c>
      <c r="F101" s="201">
        <f>'[2]Yearly BTX'!F101</f>
        <v>470442.92362160771</v>
      </c>
      <c r="G101" s="201">
        <f>'[2]Yearly BTX'!G101</f>
        <v>450831.64176007861</v>
      </c>
      <c r="H101" s="201">
        <f>'[2]Yearly BTX'!H101</f>
        <v>431504.56722367014</v>
      </c>
      <c r="I101" s="201">
        <f>'[2]Yearly BTX'!I101</f>
        <v>412484.69001086778</v>
      </c>
      <c r="J101" s="201">
        <f>'[2]Yearly BTX'!J101</f>
        <v>393793.54620615201</v>
      </c>
      <c r="K101" s="201">
        <f>'[2]Yearly BTX'!K101</f>
        <v>375451.20622597751</v>
      </c>
      <c r="L101" s="201">
        <f>'[2]Yearly BTX'!L101</f>
        <v>357476.26350211026</v>
      </c>
      <c r="M101" s="201">
        <f>'[2]Yearly BTX'!M101</f>
        <v>339885.82332420023</v>
      </c>
      <c r="N101" s="201">
        <f>'[2]Yearly BTX'!N101</f>
        <v>322695.49195235665</v>
      </c>
      <c r="O101" s="201">
        <f>'[2]Yearly BTX'!O101</f>
        <v>308902.31034587102</v>
      </c>
      <c r="P101" s="201">
        <f>'[2]Yearly BTX'!P101</f>
        <v>295570.66097831336</v>
      </c>
      <c r="Q101" s="201">
        <f>'[2]Yearly BTX'!Q101</f>
        <v>282686.80987352878</v>
      </c>
      <c r="R101" s="201">
        <f>'[2]Yearly BTX'!R101</f>
        <v>270226.30034543353</v>
      </c>
      <c r="S101" s="201">
        <f>'[2]Yearly BTX'!S101</f>
        <v>258169.3526302253</v>
      </c>
      <c r="T101" s="201">
        <f>'[2]Yearly BTX'!T101</f>
        <v>246495.76664904598</v>
      </c>
      <c r="U101" s="201">
        <f>'[2]Yearly BTX'!U101</f>
        <v>235184.92257941695</v>
      </c>
      <c r="V101" s="201">
        <f>'[2]Yearly BTX'!V101</f>
        <v>224215.78031378429</v>
      </c>
      <c r="W101" s="201">
        <f>'[2]Yearly BTX'!W101</f>
        <v>213566.8796578419</v>
      </c>
      <c r="X101" s="201">
        <f>'[2]Yearly BTX'!X101</f>
        <v>203216.34040679451</v>
      </c>
      <c r="Y101" s="201">
        <f>'[2]Yearly BTX'!Y101</f>
        <v>192100.39586990452</v>
      </c>
      <c r="Z101" s="201">
        <f>'[2]Yearly BTX'!Z101</f>
        <v>181242.20804280229</v>
      </c>
      <c r="AA101" s="201">
        <f>'[2]Yearly BTX'!AA101</f>
        <v>170634.60584777888</v>
      </c>
      <c r="AB101" s="201">
        <f>'[2]Yearly BTX'!AB101</f>
        <v>160247.97764362238</v>
      </c>
      <c r="AC101" s="201">
        <f>'[2]Yearly BTX'!AC101</f>
        <v>150063.53388435277</v>
      </c>
      <c r="AD101" s="201">
        <f>'[2]Yearly BTX'!AD101</f>
        <v>140062.1767828122</v>
      </c>
      <c r="AE101" s="201">
        <f>'[2]Yearly BTX'!AE101</f>
        <v>130224.4999082658</v>
      </c>
      <c r="AF101" s="201">
        <f>'[2]Yearly BTX'!AF101</f>
        <v>120530.79065355113</v>
      </c>
      <c r="AG101" s="201">
        <f>'[2]Yearly BTX'!AG101</f>
        <v>110961.03100268432</v>
      </c>
      <c r="AH101" s="201">
        <f>'[2]Yearly BTX'!AH101</f>
        <v>101494.89876265991</v>
      </c>
      <c r="AI101" s="201"/>
      <c r="AJ101" s="201">
        <f>'[3]Yearly BTX'!D101</f>
        <v>433459.0800517234</v>
      </c>
      <c r="AK101" s="201">
        <f>'[3]Yearly BTX'!E101</f>
        <v>422264.80821570335</v>
      </c>
      <c r="AL101" s="201">
        <f>'[3]Yearly BTX'!F101</f>
        <v>411049.96515956579</v>
      </c>
      <c r="AM101" s="201">
        <f>'[3]Yearly BTX'!G101</f>
        <v>399810.79797876941</v>
      </c>
      <c r="AN101" s="201">
        <f>'[3]Yearly BTX'!H101</f>
        <v>388551.5785130547</v>
      </c>
      <c r="AO101" s="201">
        <f>'[3]Yearly BTX'!I101</f>
        <v>377274.54432784353</v>
      </c>
      <c r="AP101" s="201">
        <f>'[3]Yearly BTX'!J101</f>
        <v>365981.91623686411</v>
      </c>
      <c r="AQ101" s="201">
        <f>'[3]Yearly BTX'!K101</f>
        <v>354675.89062099432</v>
      </c>
      <c r="AR101" s="201">
        <f>'[3]Yearly BTX'!L101</f>
        <v>343358.64513313322</v>
      </c>
      <c r="AS101" s="201">
        <f>'[3]Yearly BTX'!M101</f>
        <v>332032.33608896134</v>
      </c>
      <c r="AT101" s="201">
        <f>'[3]Yearly BTX'!N101</f>
        <v>320699.09779457905</v>
      </c>
      <c r="AU101" s="201">
        <f>'[3]Yearly BTX'!O101</f>
        <v>309124.04573146254</v>
      </c>
      <c r="AV101" s="201">
        <f>'[3]Yearly BTX'!P101</f>
        <v>297550.67404701369</v>
      </c>
      <c r="AW101" s="201">
        <f>'[3]Yearly BTX'!Q101</f>
        <v>285990.53472639312</v>
      </c>
      <c r="AX101" s="201">
        <f>'[3]Yearly BTX'!R101</f>
        <v>274449.7590544509</v>
      </c>
      <c r="AY101" s="201">
        <f>'[3]Yearly BTX'!S101</f>
        <v>262936.75394855434</v>
      </c>
      <c r="AZ101" s="201">
        <f>'[3]Yearly BTX'!T101</f>
        <v>251459.7959616677</v>
      </c>
      <c r="BA101" s="201">
        <f>'[3]Yearly BTX'!U101</f>
        <v>240027.03505270559</v>
      </c>
      <c r="BB101" s="201">
        <f>'[3]Yearly BTX'!V101</f>
        <v>228646.48492087758</v>
      </c>
      <c r="BC101" s="201">
        <f>'[3]Yearly BTX'!W101</f>
        <v>217326.02183196956</v>
      </c>
      <c r="BD101" s="201">
        <f>'[3]Yearly BTX'!X101</f>
        <v>206073.38143766928</v>
      </c>
      <c r="BE101" s="201">
        <f>'[3]Yearly BTX'!Y101</f>
        <v>194115.44054251266</v>
      </c>
      <c r="BF101" s="201">
        <f>'[3]Yearly BTX'!Z101</f>
        <v>182249.93809805444</v>
      </c>
      <c r="BG101" s="201">
        <f>'[3]Yearly BTX'!AA101</f>
        <v>170498.5000612009</v>
      </c>
      <c r="BH101" s="201">
        <f>'[3]Yearly BTX'!AB101</f>
        <v>158864.18398367221</v>
      </c>
      <c r="BI101" s="201">
        <f>'[3]Yearly BTX'!AC101</f>
        <v>147358.55158782177</v>
      </c>
      <c r="BJ101" s="201">
        <f>'[3]Yearly BTX'!AD101</f>
        <v>135992.91192370301</v>
      </c>
      <c r="BK101" s="201">
        <f>'[3]Yearly BTX'!AE101</f>
        <v>124778.30794527795</v>
      </c>
      <c r="BL101" s="201">
        <f>'[3]Yearly BTX'!AF101</f>
        <v>113725.52139098178</v>
      </c>
      <c r="BM101" s="201">
        <f>'[3]Yearly BTX'!AG101</f>
        <v>102845.06610249288</v>
      </c>
      <c r="BN101" s="201">
        <f>'[3]Yearly BTX'!AH101</f>
        <v>92147.184171921428</v>
      </c>
      <c r="BP101" s="201">
        <f t="shared" si="202"/>
        <v>943878.03123561922</v>
      </c>
      <c r="BQ101" s="201">
        <f t="shared" si="203"/>
        <v>912500.21605975926</v>
      </c>
      <c r="BR101" s="201">
        <f t="shared" si="204"/>
        <v>881492.8887811735</v>
      </c>
      <c r="BS101" s="201">
        <f t="shared" si="205"/>
        <v>850642.43973884801</v>
      </c>
      <c r="BT101" s="201">
        <f t="shared" si="206"/>
        <v>820056.14573672484</v>
      </c>
      <c r="BU101" s="201">
        <f t="shared" si="207"/>
        <v>789759.23433871125</v>
      </c>
      <c r="BV101" s="201">
        <f t="shared" si="208"/>
        <v>759775.46244301612</v>
      </c>
      <c r="BW101" s="201">
        <f t="shared" si="209"/>
        <v>730127.09684697189</v>
      </c>
      <c r="BX101" s="201">
        <f t="shared" si="210"/>
        <v>700834.90863524354</v>
      </c>
      <c r="BY101" s="201">
        <f t="shared" si="211"/>
        <v>671918.15941316157</v>
      </c>
      <c r="BZ101" s="201">
        <f t="shared" si="212"/>
        <v>643394.58974693576</v>
      </c>
      <c r="CA101" s="201">
        <f t="shared" si="213"/>
        <v>618026.35607733356</v>
      </c>
      <c r="CB101" s="201">
        <f t="shared" si="214"/>
        <v>593121.33502532705</v>
      </c>
      <c r="CC101" s="201">
        <f t="shared" si="215"/>
        <v>568677.34459992195</v>
      </c>
      <c r="CD101" s="201">
        <f t="shared" si="216"/>
        <v>544676.05939988443</v>
      </c>
      <c r="CE101" s="201">
        <f t="shared" si="217"/>
        <v>521106.10657877964</v>
      </c>
      <c r="CF101" s="201">
        <f t="shared" si="218"/>
        <v>497955.56261071365</v>
      </c>
      <c r="CG101" s="201">
        <f t="shared" si="219"/>
        <v>475211.95763212256</v>
      </c>
      <c r="CH101" s="201">
        <f t="shared" si="220"/>
        <v>452862.26523466187</v>
      </c>
      <c r="CI101" s="201">
        <f t="shared" si="221"/>
        <v>430892.90148981148</v>
      </c>
      <c r="CJ101" s="201">
        <f t="shared" si="222"/>
        <v>409289.72184446378</v>
      </c>
      <c r="CK101" s="201">
        <f t="shared" si="223"/>
        <v>386215.83641241718</v>
      </c>
      <c r="CL101" s="201">
        <f t="shared" si="224"/>
        <v>363492.14614085673</v>
      </c>
      <c r="CM101" s="201">
        <f t="shared" si="225"/>
        <v>341133.10590897978</v>
      </c>
      <c r="CN101" s="201">
        <f t="shared" si="226"/>
        <v>319112.16162729461</v>
      </c>
      <c r="CO101" s="201">
        <f t="shared" si="227"/>
        <v>297422.08547217457</v>
      </c>
      <c r="CP101" s="201">
        <f t="shared" si="228"/>
        <v>276055.08870651521</v>
      </c>
      <c r="CQ101" s="201">
        <f t="shared" si="229"/>
        <v>255002.80785354375</v>
      </c>
      <c r="CR101" s="201">
        <f t="shared" si="230"/>
        <v>234256.31204453291</v>
      </c>
      <c r="CS101" s="201">
        <f t="shared" si="231"/>
        <v>213806.09710517721</v>
      </c>
      <c r="CT101" s="201">
        <f t="shared" si="232"/>
        <v>193642.08293458133</v>
      </c>
      <c r="CU101" s="201"/>
      <c r="CV101" s="201">
        <f>'[2]Yearly BTX'!AJ101</f>
        <v>510418.95118389581</v>
      </c>
      <c r="CW101" s="201">
        <f>'[2]Yearly BTX'!AK101</f>
        <v>497254.09748053394</v>
      </c>
      <c r="CX101" s="201">
        <f>'[2]Yearly BTX'!AL101</f>
        <v>484384.20839322283</v>
      </c>
      <c r="CY101" s="201">
        <f>'[2]Yearly BTX'!AM101</f>
        <v>471600.41390450369</v>
      </c>
      <c r="CZ101" s="201">
        <f>'[2]Yearly BTX'!AN101</f>
        <v>459006.69671114447</v>
      </c>
      <c r="DA101" s="201">
        <f>'[2]Yearly BTX'!AO101</f>
        <v>446627.01561481698</v>
      </c>
      <c r="DB101" s="201">
        <f>'[2]Yearly BTX'!AP101</f>
        <v>434483.86665024393</v>
      </c>
      <c r="DC101" s="201">
        <f>'[2]Yearly BTX'!AQ101</f>
        <v>422598.27140698518</v>
      </c>
      <c r="DD101" s="201">
        <f>'[2]Yearly BTX'!AR101</f>
        <v>410989.76578795933</v>
      </c>
      <c r="DE101" s="201">
        <f>'[2]Yearly BTX'!AS101</f>
        <v>399676.3889265816</v>
      </c>
      <c r="DF101" s="201">
        <f>'[2]Yearly BTX'!AT101</f>
        <v>388674.67237329343</v>
      </c>
      <c r="DG101" s="201">
        <f>'[2]Yearly BTX'!AU101</f>
        <v>380982.57389762928</v>
      </c>
      <c r="DH101" s="201">
        <f>'[2]Yearly BTX'!AV101</f>
        <v>373665.3843760548</v>
      </c>
      <c r="DI101" s="201">
        <f>'[2]Yearly BTX'!AW101</f>
        <v>366710.26990010659</v>
      </c>
      <c r="DJ101" s="201">
        <f>'[2]Yearly BTX'!AX101</f>
        <v>360093.66558773664</v>
      </c>
      <c r="DK101" s="201">
        <f>'[2]Yearly BTX'!AY101</f>
        <v>353796.67528648413</v>
      </c>
      <c r="DL101" s="201">
        <f>'[2]Yearly BTX'!AZ101</f>
        <v>347799.97440651286</v>
      </c>
      <c r="DM101" s="201">
        <f>'[2]Yearly BTX'!BA101</f>
        <v>342083.81056184368</v>
      </c>
      <c r="DN101" s="201">
        <f>'[2]Yearly BTX'!BB101</f>
        <v>336628.00309812097</v>
      </c>
      <c r="DO101" s="201">
        <f>'[2]Yearly BTX'!BC101</f>
        <v>331411.94335958647</v>
      </c>
      <c r="DP101" s="201">
        <f>'[2]Yearly BTX'!BD101</f>
        <v>326414.59483342792</v>
      </c>
      <c r="DQ101" s="201">
        <f>'[2]Yearly BTX'!BE101</f>
        <v>320758.41293358395</v>
      </c>
      <c r="DR101" s="201">
        <f>'[2]Yearly BTX'!BF101</f>
        <v>315279.4634996375</v>
      </c>
      <c r="DS101" s="201">
        <f>'[2]Yearly BTX'!BG101</f>
        <v>309971.42207204318</v>
      </c>
      <c r="DT101" s="201">
        <f>'[2]Yearly BTX'!BH101</f>
        <v>304805.51581007073</v>
      </c>
      <c r="DU101" s="201">
        <f>'[2]Yearly BTX'!BI101</f>
        <v>299763.78621790023</v>
      </c>
      <c r="DV101" s="201">
        <f>'[2]Yearly BTX'!BJ101</f>
        <v>294827.95887501398</v>
      </c>
      <c r="DW101" s="201">
        <f>'[2]Yearly BTX'!BK101</f>
        <v>289979.44310005056</v>
      </c>
      <c r="DX101" s="201">
        <f>'[2]Yearly BTX'!BL101</f>
        <v>285199.33448365796</v>
      </c>
      <c r="DY101" s="201">
        <f>'[2]Yearly BTX'!BM101</f>
        <v>280468.41572126321</v>
      </c>
      <c r="DZ101" s="201">
        <f>'[2]Yearly BTX'!BN101</f>
        <v>275767.15790949471</v>
      </c>
      <c r="EB101" s="201">
        <f>'[3]Yearly BTX'!AJ101</f>
        <v>433459.0800517234</v>
      </c>
      <c r="EC101" s="201">
        <f>'[3]Yearly BTX'!AK101</f>
        <v>428266.31896682858</v>
      </c>
      <c r="ED101" s="201">
        <f>'[3]Yearly BTX'!AL101</f>
        <v>423052.98666181642</v>
      </c>
      <c r="EE101" s="201">
        <f>'[3]Yearly BTX'!AM101</f>
        <v>417815.33023214526</v>
      </c>
      <c r="EF101" s="201">
        <f>'[3]Yearly BTX'!AN101</f>
        <v>412557.62151755579</v>
      </c>
      <c r="EG101" s="201">
        <f>'[3]Yearly BTX'!AO101</f>
        <v>407282.09808346984</v>
      </c>
      <c r="EH101" s="201">
        <f>'[3]Yearly BTX'!AP101</f>
        <v>401990.98074361577</v>
      </c>
      <c r="EI101" s="201">
        <f>'[3]Yearly BTX'!AQ101</f>
        <v>396686.46587887115</v>
      </c>
      <c r="EJ101" s="201">
        <f>'[3]Yearly BTX'!AR101</f>
        <v>391370.73114213551</v>
      </c>
      <c r="EK101" s="201">
        <f>'[3]Yearly BTX'!AS101</f>
        <v>386045.9328490888</v>
      </c>
      <c r="EL101" s="201">
        <f>'[3]Yearly BTX'!AT101</f>
        <v>380714.2053058318</v>
      </c>
      <c r="EM101" s="201">
        <f>'[3]Yearly BTX'!AU101</f>
        <v>375140.66399384051</v>
      </c>
      <c r="EN101" s="201">
        <f>'[3]Yearly BTX'!AV101</f>
        <v>369568.80306051689</v>
      </c>
      <c r="EO101" s="201">
        <f>'[3]Yearly BTX'!AW101</f>
        <v>364010.17449102178</v>
      </c>
      <c r="EP101" s="201">
        <f>'[3]Yearly BTX'!AX101</f>
        <v>358470.90957020468</v>
      </c>
      <c r="EQ101" s="201">
        <f>'[3]Yearly BTX'!AY101</f>
        <v>352959.4152154334</v>
      </c>
      <c r="ER101" s="201">
        <f>'[3]Yearly BTX'!AZ101</f>
        <v>347483.96797967202</v>
      </c>
      <c r="ES101" s="201">
        <f>'[3]Yearly BTX'!BA101</f>
        <v>342052.71782183519</v>
      </c>
      <c r="ET101" s="201">
        <f>'[3]Yearly BTX'!BB101</f>
        <v>336673.67844113242</v>
      </c>
      <c r="EU101" s="201">
        <f>'[3]Yearly BTX'!BC101</f>
        <v>331354.72610334971</v>
      </c>
      <c r="EV101" s="201">
        <f>'[3]Yearly BTX'!BD101</f>
        <v>326103.59646017465</v>
      </c>
      <c r="EW101" s="201">
        <f>'[3]Yearly BTX'!BE101</f>
        <v>320329.03027829865</v>
      </c>
      <c r="EX101" s="201">
        <f>'[3]Yearly BTX'!BF101</f>
        <v>314646.90254712099</v>
      </c>
      <c r="EY101" s="201">
        <f>'[3]Yearly BTX'!BG101</f>
        <v>309078.83922354813</v>
      </c>
      <c r="EZ101" s="201">
        <f>'[3]Yearly BTX'!BH101</f>
        <v>303627.89785930002</v>
      </c>
      <c r="FA101" s="201">
        <f>'[3]Yearly BTX'!BI101</f>
        <v>298305.64017673017</v>
      </c>
      <c r="FB101" s="201">
        <f>'[3]Yearly BTX'!BJ101</f>
        <v>293123.375225892</v>
      </c>
      <c r="FC101" s="201">
        <f>'[3]Yearly BTX'!BK101</f>
        <v>288092.1459607475</v>
      </c>
      <c r="FD101" s="201">
        <f>'[3]Yearly BTX'!BL101</f>
        <v>283222.73411973187</v>
      </c>
      <c r="FE101" s="201">
        <f>'[3]Yearly BTX'!BM101</f>
        <v>278525.65354452352</v>
      </c>
      <c r="FF101" s="201">
        <f>'[3]Yearly BTX'!BN101</f>
        <v>274011.14632723271</v>
      </c>
      <c r="FG101" s="201"/>
      <c r="FH101" s="201">
        <f t="shared" si="233"/>
        <v>943878.03123561922</v>
      </c>
      <c r="FI101" s="201">
        <f t="shared" si="172"/>
        <v>925520.41644736251</v>
      </c>
      <c r="FJ101" s="201">
        <f t="shared" si="173"/>
        <v>907437.19505503925</v>
      </c>
      <c r="FK101" s="201">
        <f t="shared" si="174"/>
        <v>889415.74413664895</v>
      </c>
      <c r="FL101" s="201">
        <f t="shared" si="175"/>
        <v>871564.3182287002</v>
      </c>
      <c r="FM101" s="201">
        <f t="shared" si="176"/>
        <v>853909.11369828682</v>
      </c>
      <c r="FN101" s="201">
        <f t="shared" si="177"/>
        <v>836474.84739385964</v>
      </c>
      <c r="FO101" s="201">
        <f t="shared" si="178"/>
        <v>819284.73728585639</v>
      </c>
      <c r="FP101" s="201">
        <f t="shared" si="179"/>
        <v>802360.4969300949</v>
      </c>
      <c r="FQ101" s="201">
        <f t="shared" si="180"/>
        <v>785722.3217756704</v>
      </c>
      <c r="FR101" s="201">
        <f t="shared" si="181"/>
        <v>769388.87767912517</v>
      </c>
      <c r="FS101" s="201">
        <f t="shared" si="182"/>
        <v>756123.23789146985</v>
      </c>
      <c r="FT101" s="201">
        <f t="shared" si="183"/>
        <v>743234.18743657169</v>
      </c>
      <c r="FU101" s="201">
        <f t="shared" si="184"/>
        <v>730720.44439112837</v>
      </c>
      <c r="FV101" s="201">
        <f t="shared" si="185"/>
        <v>718564.57515794132</v>
      </c>
      <c r="FW101" s="201">
        <f t="shared" si="186"/>
        <v>706756.09050191753</v>
      </c>
      <c r="FX101" s="201">
        <f t="shared" si="187"/>
        <v>695283.94238618482</v>
      </c>
      <c r="FY101" s="201">
        <f t="shared" si="188"/>
        <v>684136.52838367887</v>
      </c>
      <c r="FZ101" s="201">
        <f t="shared" si="189"/>
        <v>673301.68153925333</v>
      </c>
      <c r="GA101" s="201">
        <f t="shared" si="190"/>
        <v>662766.66946293623</v>
      </c>
      <c r="GB101" s="201">
        <f t="shared" si="191"/>
        <v>652518.19129360258</v>
      </c>
      <c r="GC101" s="201">
        <f t="shared" si="192"/>
        <v>641087.44321188261</v>
      </c>
      <c r="GD101" s="201">
        <f t="shared" si="193"/>
        <v>629926.36604675849</v>
      </c>
      <c r="GE101" s="201">
        <f t="shared" si="194"/>
        <v>619050.26129559125</v>
      </c>
      <c r="GF101" s="201">
        <f t="shared" si="195"/>
        <v>608433.41366937081</v>
      </c>
      <c r="GG101" s="201">
        <f t="shared" si="196"/>
        <v>598069.42639463046</v>
      </c>
      <c r="GH101" s="201">
        <f t="shared" si="197"/>
        <v>587951.33410090604</v>
      </c>
      <c r="GI101" s="201">
        <f t="shared" si="198"/>
        <v>578071.58906079805</v>
      </c>
      <c r="GJ101" s="201">
        <f t="shared" si="199"/>
        <v>568422.0686033899</v>
      </c>
      <c r="GK101" s="201">
        <f t="shared" si="200"/>
        <v>558994.06926578679</v>
      </c>
      <c r="GL101" s="201">
        <f t="shared" si="201"/>
        <v>549778.30423672742</v>
      </c>
    </row>
    <row r="102" spans="1:194" outlineLevel="1">
      <c r="A102" s="375"/>
      <c r="B102" s="1" t="s">
        <v>101</v>
      </c>
      <c r="C102" s="5" t="s">
        <v>197</v>
      </c>
      <c r="D102" s="141">
        <f>'[2]Yearly BTX'!D102</f>
        <v>124794.36789497873</v>
      </c>
      <c r="E102" s="141">
        <f>'[2]Yearly BTX'!E102</f>
        <v>119156.26274753394</v>
      </c>
      <c r="F102" s="141">
        <f>'[2]Yearly BTX'!F102</f>
        <v>113700.92044646134</v>
      </c>
      <c r="G102" s="141">
        <f>'[2]Yearly BTX'!G102</f>
        <v>108296.116087181</v>
      </c>
      <c r="H102" s="141">
        <f>'[2]Yearly BTX'!H102</f>
        <v>102997.76574959441</v>
      </c>
      <c r="I102" s="141">
        <f>'[2]Yearly BTX'!I102</f>
        <v>97814.011795462429</v>
      </c>
      <c r="J102" s="141">
        <f>'[2]Yearly BTX'!J102</f>
        <v>92753.381358901956</v>
      </c>
      <c r="K102" s="141">
        <f>'[2]Yearly BTX'!K102</f>
        <v>87822.856736565518</v>
      </c>
      <c r="L102" s="141">
        <f>'[2]Yearly BTX'!L102</f>
        <v>83029.252511459374</v>
      </c>
      <c r="M102" s="141">
        <f>'[2]Yearly BTX'!M102</f>
        <v>78378.877754933492</v>
      </c>
      <c r="N102" s="141">
        <f>'[2]Yearly BTX'!N102</f>
        <v>73877.539866647872</v>
      </c>
      <c r="O102" s="141">
        <f>'[2]Yearly BTX'!O102</f>
        <v>70983.768076316701</v>
      </c>
      <c r="P102" s="141">
        <f>'[2]Yearly BTX'!P102</f>
        <v>68233.483251768819</v>
      </c>
      <c r="Q102" s="141">
        <f>'[2]Yearly BTX'!Q102</f>
        <v>65621.689220138898</v>
      </c>
      <c r="R102" s="141">
        <f>'[2]Yearly BTX'!R102</f>
        <v>63140.398510989915</v>
      </c>
      <c r="S102" s="141">
        <f>'[2]Yearly BTX'!S102</f>
        <v>60782.931636034467</v>
      </c>
      <c r="T102" s="141">
        <f>'[2]Yearly BTX'!T102</f>
        <v>58538.281790972454</v>
      </c>
      <c r="U102" s="141">
        <f>'[2]Yearly BTX'!U102</f>
        <v>56402.252345179644</v>
      </c>
      <c r="V102" s="141">
        <f>'[2]Yearly BTX'!V102</f>
        <v>54367.62308788114</v>
      </c>
      <c r="W102" s="141">
        <f>'[2]Yearly BTX'!W102</f>
        <v>52427.074381413448</v>
      </c>
      <c r="X102" s="141">
        <f>'[2]Yearly BTX'!X102</f>
        <v>50573.190257366456</v>
      </c>
      <c r="Y102" s="141">
        <f>'[2]Yearly BTX'!Y102</f>
        <v>48410.188735880671</v>
      </c>
      <c r="Z102" s="141">
        <f>'[2]Yearly BTX'!Z102</f>
        <v>46325.774767007038</v>
      </c>
      <c r="AA102" s="141">
        <f>'[2]Yearly BTX'!AA102</f>
        <v>44318.872800732497</v>
      </c>
      <c r="AB102" s="141">
        <f>'[2]Yearly BTX'!AB102</f>
        <v>42379.951379884435</v>
      </c>
      <c r="AC102" s="141">
        <f>'[2]Yearly BTX'!AC102</f>
        <v>40503.586719752864</v>
      </c>
      <c r="AD102" s="141">
        <f>'[2]Yearly BTX'!AD102</f>
        <v>38694.176468795835</v>
      </c>
      <c r="AE102" s="141">
        <f>'[2]Yearly BTX'!AE102</f>
        <v>36939.166615829628</v>
      </c>
      <c r="AF102" s="141">
        <f>'[2]Yearly BTX'!AF102</f>
        <v>35233.504239558468</v>
      </c>
      <c r="AG102" s="141">
        <f>'[2]Yearly BTX'!AG102</f>
        <v>33572.167010820056</v>
      </c>
      <c r="AH102" s="141">
        <f>'[2]Yearly BTX'!AH102</f>
        <v>31950.167640963875</v>
      </c>
      <c r="AI102" s="141"/>
      <c r="AJ102" s="141">
        <f>'[3]Yearly BTX'!D102</f>
        <v>18095.873434805668</v>
      </c>
      <c r="AK102" s="141">
        <f>'[3]Yearly BTX'!E102</f>
        <v>17272.681054535056</v>
      </c>
      <c r="AL102" s="141">
        <f>'[3]Yearly BTX'!F102</f>
        <v>16386.102902628401</v>
      </c>
      <c r="AM102" s="141">
        <f>'[3]Yearly BTX'!G102</f>
        <v>15477.958697550972</v>
      </c>
      <c r="AN102" s="141">
        <f>'[3]Yearly BTX'!H102</f>
        <v>14559.22004483085</v>
      </c>
      <c r="AO102" s="141">
        <f>'[3]Yearly BTX'!I102</f>
        <v>13630.889551424378</v>
      </c>
      <c r="AP102" s="141">
        <f>'[3]Yearly BTX'!J102</f>
        <v>12703.163843228765</v>
      </c>
      <c r="AQ102" s="141">
        <f>'[3]Yearly BTX'!K102</f>
        <v>11770.366345196437</v>
      </c>
      <c r="AR102" s="141">
        <f>'[3]Yearly BTX'!L102</f>
        <v>10833.7550602995</v>
      </c>
      <c r="AS102" s="141">
        <f>'[3]Yearly BTX'!M102</f>
        <v>9894.5950096705419</v>
      </c>
      <c r="AT102" s="141">
        <f>'[3]Yearly BTX'!N102</f>
        <v>8954.1579007905129</v>
      </c>
      <c r="AU102" s="141">
        <f>'[3]Yearly BTX'!O102</f>
        <v>7838.0121555170072</v>
      </c>
      <c r="AV102" s="141">
        <f>'[3]Yearly BTX'!P102</f>
        <v>6734.3146028816755</v>
      </c>
      <c r="AW102" s="141">
        <f>'[3]Yearly BTX'!Q102</f>
        <v>5648.7119514629667</v>
      </c>
      <c r="AX102" s="141">
        <f>'[3]Yearly BTX'!R102</f>
        <v>4585.0953750251383</v>
      </c>
      <c r="AY102" s="141">
        <f>'[3]Yearly BTX'!S102</f>
        <v>3548.0812245887541</v>
      </c>
      <c r="AZ102" s="141">
        <f>'[3]Yearly BTX'!T102</f>
        <v>2533.3106466458712</v>
      </c>
      <c r="BA102" s="141">
        <f>'[3]Yearly BTX'!U102</f>
        <v>1552.3545383684341</v>
      </c>
      <c r="BB102" s="141">
        <f>'[3]Yearly BTX'!V102</f>
        <v>609.54920023146587</v>
      </c>
      <c r="BC102" s="141">
        <f>'[3]Yearly BTX'!W102</f>
        <v>-290.81222856959721</v>
      </c>
      <c r="BD102" s="141">
        <f>'[3]Yearly BTX'!X102</f>
        <v>-1144.4817391686711</v>
      </c>
      <c r="BE102" s="141">
        <f>'[3]Yearly BTX'!Y102</f>
        <v>-2285.8066132984259</v>
      </c>
      <c r="BF102" s="141">
        <f>'[3]Yearly BTX'!Z102</f>
        <v>-3360.3144283028169</v>
      </c>
      <c r="BG102" s="141">
        <f>'[3]Yearly BTX'!AA102</f>
        <v>-4356.3458253515964</v>
      </c>
      <c r="BH102" s="141">
        <f>'[3]Yearly BTX'!AB102</f>
        <v>-5271.4340988585236</v>
      </c>
      <c r="BI102" s="141">
        <f>'[3]Yearly BTX'!AC102</f>
        <v>-6099.0228869642542</v>
      </c>
      <c r="BJ102" s="141">
        <f>'[3]Yearly BTX'!AD102</f>
        <v>-6820.7222151119022</v>
      </c>
      <c r="BK102" s="141">
        <f>'[3]Yearly BTX'!AE102</f>
        <v>-7439.9589170169156</v>
      </c>
      <c r="BL102" s="141">
        <f>'[3]Yearly BTX'!AF102</f>
        <v>-7950.3567962698107</v>
      </c>
      <c r="BM102" s="141">
        <f>'[3]Yearly BTX'!AG102</f>
        <v>-8345.6625312487085</v>
      </c>
      <c r="BN102" s="141">
        <f>'[3]Yearly BTX'!AH102</f>
        <v>-8619.7508573820305</v>
      </c>
      <c r="BP102" s="141">
        <f t="shared" si="202"/>
        <v>142890.24132978439</v>
      </c>
      <c r="BQ102" s="141">
        <f t="shared" si="203"/>
        <v>136428.943802069</v>
      </c>
      <c r="BR102" s="141">
        <f t="shared" si="204"/>
        <v>130087.02334908975</v>
      </c>
      <c r="BS102" s="141">
        <f t="shared" si="205"/>
        <v>123774.07478473197</v>
      </c>
      <c r="BT102" s="141">
        <f t="shared" si="206"/>
        <v>117556.98579442527</v>
      </c>
      <c r="BU102" s="141">
        <f t="shared" si="207"/>
        <v>111444.90134688681</v>
      </c>
      <c r="BV102" s="141">
        <f t="shared" si="208"/>
        <v>105456.54520213071</v>
      </c>
      <c r="BW102" s="141">
        <f t="shared" si="209"/>
        <v>99593.223081761957</v>
      </c>
      <c r="BX102" s="141">
        <f t="shared" si="210"/>
        <v>93863.007571758877</v>
      </c>
      <c r="BY102" s="141">
        <f t="shared" si="211"/>
        <v>88273.472764604026</v>
      </c>
      <c r="BZ102" s="141">
        <f t="shared" si="212"/>
        <v>82831.697767438382</v>
      </c>
      <c r="CA102" s="141">
        <f t="shared" si="213"/>
        <v>78821.780231833705</v>
      </c>
      <c r="CB102" s="141">
        <f t="shared" si="214"/>
        <v>74967.797854650489</v>
      </c>
      <c r="CC102" s="141">
        <f t="shared" si="215"/>
        <v>71270.401171601872</v>
      </c>
      <c r="CD102" s="141">
        <f t="shared" si="216"/>
        <v>67725.493886015058</v>
      </c>
      <c r="CE102" s="141">
        <f t="shared" si="217"/>
        <v>64331.012860623225</v>
      </c>
      <c r="CF102" s="141">
        <f t="shared" si="218"/>
        <v>61071.592437618325</v>
      </c>
      <c r="CG102" s="141">
        <f t="shared" si="219"/>
        <v>57954.606883548076</v>
      </c>
      <c r="CH102" s="141">
        <f t="shared" si="220"/>
        <v>54977.172288112604</v>
      </c>
      <c r="CI102" s="141">
        <f t="shared" si="221"/>
        <v>52136.262152843847</v>
      </c>
      <c r="CJ102" s="141">
        <f t="shared" si="222"/>
        <v>49428.708518197782</v>
      </c>
      <c r="CK102" s="141">
        <f t="shared" si="223"/>
        <v>46124.382122582247</v>
      </c>
      <c r="CL102" s="141">
        <f t="shared" si="224"/>
        <v>42965.460338704223</v>
      </c>
      <c r="CM102" s="141">
        <f t="shared" si="225"/>
        <v>39962.526975380897</v>
      </c>
      <c r="CN102" s="141">
        <f t="shared" si="226"/>
        <v>37108.51728102591</v>
      </c>
      <c r="CO102" s="141">
        <f t="shared" si="227"/>
        <v>34404.563832788612</v>
      </c>
      <c r="CP102" s="141">
        <f t="shared" si="228"/>
        <v>31873.454253683933</v>
      </c>
      <c r="CQ102" s="141">
        <f t="shared" si="229"/>
        <v>29499.207698812712</v>
      </c>
      <c r="CR102" s="141">
        <f t="shared" si="230"/>
        <v>27283.147443288657</v>
      </c>
      <c r="CS102" s="141">
        <f t="shared" si="231"/>
        <v>25226.504479571347</v>
      </c>
      <c r="CT102" s="141">
        <f t="shared" si="232"/>
        <v>23330.416783581844</v>
      </c>
      <c r="CU102" s="141"/>
      <c r="CV102" s="141">
        <f>'[2]Yearly BTX'!AJ102</f>
        <v>124794.36789497873</v>
      </c>
      <c r="CW102" s="141">
        <f>'[2]Yearly BTX'!AK102</f>
        <v>120872.29020812041</v>
      </c>
      <c r="CX102" s="141">
        <f>'[2]Yearly BTX'!AL102</f>
        <v>117109.48083921758</v>
      </c>
      <c r="CY102" s="141">
        <f>'[2]Yearly BTX'!AM102</f>
        <v>113373.95613545259</v>
      </c>
      <c r="CZ102" s="141">
        <f>'[2]Yearly BTX'!AN102</f>
        <v>109721.87122646703</v>
      </c>
      <c r="DA102" s="141">
        <f>'[2]Yearly BTX'!AO102</f>
        <v>106161.60534058198</v>
      </c>
      <c r="DB102" s="141">
        <f>'[2]Yearly BTX'!AP102</f>
        <v>102701.92031398298</v>
      </c>
      <c r="DC102" s="141">
        <f>'[2]Yearly BTX'!AQ102</f>
        <v>99350.030999433759</v>
      </c>
      <c r="DD102" s="141">
        <f>'[2]Yearly BTX'!AR102</f>
        <v>96112.982408476819</v>
      </c>
      <c r="DE102" s="141">
        <f>'[2]Yearly BTX'!AS102</f>
        <v>92997.311931653865</v>
      </c>
      <c r="DF102" s="141">
        <f>'[2]Yearly BTX'!AT102</f>
        <v>90009.053196553665</v>
      </c>
      <c r="DG102" s="141">
        <f>'[2]Yearly BTX'!AU102</f>
        <v>88606.959587488309</v>
      </c>
      <c r="DH102" s="141">
        <f>'[2]Yearly BTX'!AV102</f>
        <v>87327.174071338508</v>
      </c>
      <c r="DI102" s="141">
        <f>'[2]Yearly BTX'!AW102</f>
        <v>86164.920536383623</v>
      </c>
      <c r="DJ102" s="141">
        <f>'[2]Yearly BTX'!AX102</f>
        <v>85112.429552916961</v>
      </c>
      <c r="DK102" s="141">
        <f>'[2]Yearly BTX'!AY102</f>
        <v>84163.237670316987</v>
      </c>
      <c r="DL102" s="141">
        <f>'[2]Yearly BTX'!AZ102</f>
        <v>83306.552136091137</v>
      </c>
      <c r="DM102" s="141">
        <f>'[2]Yearly BTX'!BA102</f>
        <v>82538.388402629353</v>
      </c>
      <c r="DN102" s="141">
        <f>'[2]Yearly BTX'!BB102</f>
        <v>81851.736390301623</v>
      </c>
      <c r="DO102" s="141">
        <f>'[2]Yearly BTX'!BC102</f>
        <v>81239.484657504945</v>
      </c>
      <c r="DP102" s="141">
        <f>'[2]Yearly BTX'!BD102</f>
        <v>80694.42351345162</v>
      </c>
      <c r="DQ102" s="141">
        <f>'[2]Yearly BTX'!BE102</f>
        <v>79866.301164391596</v>
      </c>
      <c r="DR102" s="141">
        <f>'[2]Yearly BTX'!BF102</f>
        <v>79097.078673955883</v>
      </c>
      <c r="DS102" s="141">
        <f>'[2]Yearly BTX'!BG102</f>
        <v>78385.887485187443</v>
      </c>
      <c r="DT102" s="141">
        <f>'[2]Yearly BTX'!BH102</f>
        <v>77723.4012225935</v>
      </c>
      <c r="DU102" s="141">
        <f>'[2]Yearly BTX'!BI102</f>
        <v>77104.399288236702</v>
      </c>
      <c r="DV102" s="141">
        <f>'[2]Yearly BTX'!BJ102</f>
        <v>76533.48063877337</v>
      </c>
      <c r="DW102" s="141">
        <f>'[2]Yearly BTX'!BK102</f>
        <v>75998.290708842003</v>
      </c>
      <c r="DX102" s="141">
        <f>'[2]Yearly BTX'!BL102</f>
        <v>75493.974176657357</v>
      </c>
      <c r="DY102" s="141">
        <f>'[2]Yearly BTX'!BM102</f>
        <v>75015.704482187852</v>
      </c>
      <c r="DZ102" s="141">
        <f>'[2]Yearly BTX'!BN102</f>
        <v>74558.688291333776</v>
      </c>
      <c r="EB102" s="141">
        <f>'[3]Yearly BTX'!AJ102</f>
        <v>18095.873434805668</v>
      </c>
      <c r="EC102" s="141">
        <f>'[3]Yearly BTX'!AK102</f>
        <v>17523.229685231705</v>
      </c>
      <c r="ED102" s="141">
        <f>'[3]Yearly BTX'!AL102</f>
        <v>16887.200164021699</v>
      </c>
      <c r="EE102" s="141">
        <f>'[3]Yearly BTX'!AM102</f>
        <v>16229.604589640921</v>
      </c>
      <c r="EF102" s="141">
        <f>'[3]Yearly BTX'!AN102</f>
        <v>15561.414567617448</v>
      </c>
      <c r="EG102" s="141">
        <f>'[3]Yearly BTX'!AO102</f>
        <v>14883.632704907615</v>
      </c>
      <c r="EH102" s="141">
        <f>'[3]Yearly BTX'!AP102</f>
        <v>14206.455627408657</v>
      </c>
      <c r="EI102" s="141">
        <f>'[3]Yearly BTX'!AQ102</f>
        <v>13524.206760072973</v>
      </c>
      <c r="EJ102" s="141">
        <f>'[3]Yearly BTX'!AR102</f>
        <v>12838.144105872694</v>
      </c>
      <c r="EK102" s="141">
        <f>'[3]Yearly BTX'!AS102</f>
        <v>12149.532685940381</v>
      </c>
      <c r="EL102" s="141">
        <f>'[3]Yearly BTX'!AT102</f>
        <v>11459.644207757001</v>
      </c>
      <c r="EM102" s="141">
        <f>'[3]Yearly BTX'!AU102</f>
        <v>10594.047093180146</v>
      </c>
      <c r="EN102" s="141">
        <f>'[3]Yearly BTX'!AV102</f>
        <v>9740.898171241457</v>
      </c>
      <c r="EO102" s="141">
        <f>'[3]Yearly BTX'!AW102</f>
        <v>8905.8441505194041</v>
      </c>
      <c r="EP102" s="141">
        <f>'[3]Yearly BTX'!AX102</f>
        <v>8092.7762047782226</v>
      </c>
      <c r="EQ102" s="141">
        <f>'[3]Yearly BTX'!AY102</f>
        <v>7306.3106850384866</v>
      </c>
      <c r="ER102" s="141">
        <f>'[3]Yearly BTX'!AZ102</f>
        <v>6542.0887377922527</v>
      </c>
      <c r="ES102" s="141">
        <f>'[3]Yearly BTX'!BA102</f>
        <v>5811.6812602114669</v>
      </c>
      <c r="ET102" s="141">
        <f>'[3]Yearly BTX'!BB102</f>
        <v>5119.4245527711446</v>
      </c>
      <c r="EU102" s="141">
        <f>'[3]Yearly BTX'!BC102</f>
        <v>4469.6117546667301</v>
      </c>
      <c r="EV102" s="141">
        <f>'[3]Yearly BTX'!BD102</f>
        <v>3866.4908747643085</v>
      </c>
      <c r="EW102" s="141">
        <f>'[3]Yearly BTX'!BE102</f>
        <v>2983.3070140795826</v>
      </c>
      <c r="EX102" s="141">
        <f>'[3]Yearly BTX'!BF102</f>
        <v>2166.9402125202241</v>
      </c>
      <c r="EY102" s="141">
        <f>'[3]Yearly BTX'!BG102</f>
        <v>1429.0498289164789</v>
      </c>
      <c r="EZ102" s="141">
        <f>'[3]Yearly BTX'!BH102</f>
        <v>772.10256885458239</v>
      </c>
      <c r="FA102" s="141">
        <f>'[3]Yearly BTX'!BI102</f>
        <v>202.65479419388794</v>
      </c>
      <c r="FB102" s="141">
        <f>'[3]Yearly BTX'!BJ102</f>
        <v>-260.90352050872934</v>
      </c>
      <c r="FC102" s="141">
        <f>'[3]Yearly BTX'!BK102</f>
        <v>-621.99920896871026</v>
      </c>
      <c r="FD102" s="141">
        <f>'[3]Yearly BTX'!BL102</f>
        <v>-874.25607477657741</v>
      </c>
      <c r="FE102" s="141">
        <f>'[3]Yearly BTX'!BM102</f>
        <v>-1011.4207963104436</v>
      </c>
      <c r="FF102" s="141">
        <f>'[3]Yearly BTX'!BN102</f>
        <v>-1027.3681089987313</v>
      </c>
      <c r="FG102" s="141"/>
      <c r="FH102" s="141">
        <f t="shared" si="233"/>
        <v>142890.24132978439</v>
      </c>
      <c r="FI102" s="141">
        <f t="shared" si="172"/>
        <v>138395.51989335212</v>
      </c>
      <c r="FJ102" s="141">
        <f t="shared" si="173"/>
        <v>133996.68100323927</v>
      </c>
      <c r="FK102" s="141">
        <f t="shared" si="174"/>
        <v>129603.56072509351</v>
      </c>
      <c r="FL102" s="141">
        <f t="shared" si="175"/>
        <v>125283.28579408448</v>
      </c>
      <c r="FM102" s="141">
        <f t="shared" si="176"/>
        <v>121045.2380454896</v>
      </c>
      <c r="FN102" s="141">
        <f t="shared" si="177"/>
        <v>116908.37594139163</v>
      </c>
      <c r="FO102" s="141">
        <f t="shared" si="178"/>
        <v>112874.23775950674</v>
      </c>
      <c r="FP102" s="141">
        <f t="shared" si="179"/>
        <v>108951.12651434951</v>
      </c>
      <c r="FQ102" s="141">
        <f t="shared" si="180"/>
        <v>105146.84461759425</v>
      </c>
      <c r="FR102" s="141">
        <f t="shared" si="181"/>
        <v>101468.69740431066</v>
      </c>
      <c r="FS102" s="141">
        <f t="shared" si="182"/>
        <v>99201.006680668448</v>
      </c>
      <c r="FT102" s="141">
        <f t="shared" si="183"/>
        <v>97068.072242579961</v>
      </c>
      <c r="FU102" s="141">
        <f t="shared" si="184"/>
        <v>95070.764686903029</v>
      </c>
      <c r="FV102" s="141">
        <f t="shared" si="185"/>
        <v>93205.205757695177</v>
      </c>
      <c r="FW102" s="141">
        <f t="shared" si="186"/>
        <v>91469.54835535548</v>
      </c>
      <c r="FX102" s="141">
        <f t="shared" si="187"/>
        <v>89848.640873883385</v>
      </c>
      <c r="FY102" s="141">
        <f t="shared" si="188"/>
        <v>88350.069662840819</v>
      </c>
      <c r="FZ102" s="141">
        <f t="shared" si="189"/>
        <v>86971.160943072769</v>
      </c>
      <c r="GA102" s="141">
        <f t="shared" si="190"/>
        <v>85709.096412171668</v>
      </c>
      <c r="GB102" s="141">
        <f t="shared" si="191"/>
        <v>84560.914388215926</v>
      </c>
      <c r="GC102" s="141">
        <f t="shared" si="192"/>
        <v>82849.608178471186</v>
      </c>
      <c r="GD102" s="141">
        <f t="shared" si="193"/>
        <v>81264.0188864761</v>
      </c>
      <c r="GE102" s="141">
        <f t="shared" si="194"/>
        <v>79814.937314103925</v>
      </c>
      <c r="GF102" s="141">
        <f t="shared" si="195"/>
        <v>78495.503791448078</v>
      </c>
      <c r="GG102" s="141">
        <f t="shared" si="196"/>
        <v>77307.054082430594</v>
      </c>
      <c r="GH102" s="141">
        <f t="shared" si="197"/>
        <v>76272.577118264642</v>
      </c>
      <c r="GI102" s="141">
        <f t="shared" si="198"/>
        <v>75376.291499873289</v>
      </c>
      <c r="GJ102" s="141">
        <f t="shared" si="199"/>
        <v>74619.718101880775</v>
      </c>
      <c r="GK102" s="141">
        <f t="shared" si="200"/>
        <v>74004.28368587741</v>
      </c>
      <c r="GL102" s="141">
        <f t="shared" si="201"/>
        <v>73531.320182335039</v>
      </c>
    </row>
    <row r="103" spans="1:194" s="14" customFormat="1" outlineLevel="1">
      <c r="A103" s="376"/>
      <c r="B103" s="10" t="s">
        <v>102</v>
      </c>
      <c r="C103" s="62" t="s">
        <v>197</v>
      </c>
      <c r="D103" s="156">
        <f>'[2]Yearly BTX'!D103</f>
        <v>169542.77541474818</v>
      </c>
      <c r="E103" s="156">
        <f>'[2]Yearly BTX'!E103</f>
        <v>167177.98759977124</v>
      </c>
      <c r="F103" s="156">
        <f>'[2]Yearly BTX'!F103</f>
        <v>166263.99738441326</v>
      </c>
      <c r="G103" s="156">
        <f>'[2]Yearly BTX'!G103</f>
        <v>165630.90128803728</v>
      </c>
      <c r="H103" s="156">
        <f>'[2]Yearly BTX'!H103</f>
        <v>165572.92368108904</v>
      </c>
      <c r="I103" s="156">
        <f>'[2]Yearly BTX'!I103</f>
        <v>166020.01851031272</v>
      </c>
      <c r="J103" s="156">
        <f>'[2]Yearly BTX'!J103</f>
        <v>166913.04614707173</v>
      </c>
      <c r="K103" s="156">
        <f>'[2]Yearly BTX'!K103</f>
        <v>168185.19682005513</v>
      </c>
      <c r="L103" s="156">
        <f>'[2]Yearly BTX'!L103</f>
        <v>169775.35116261616</v>
      </c>
      <c r="M103" s="156">
        <f>'[2]Yearly BTX'!M103</f>
        <v>171624.87573107128</v>
      </c>
      <c r="N103" s="156">
        <f>'[2]Yearly BTX'!N103</f>
        <v>173677.71699100637</v>
      </c>
      <c r="O103" s="156">
        <f>'[2]Yearly BTX'!O103</f>
        <v>180888.75782870234</v>
      </c>
      <c r="P103" s="156">
        <f>'[2]Yearly BTX'!P103</f>
        <v>187413.6593769209</v>
      </c>
      <c r="Q103" s="156">
        <f>'[2]Yearly BTX'!Q103</f>
        <v>193266.36108742398</v>
      </c>
      <c r="R103" s="156">
        <f>'[2]Yearly BTX'!R103</f>
        <v>198459.7684846601</v>
      </c>
      <c r="S103" s="156">
        <f>'[2]Yearly BTX'!S103</f>
        <v>203009.19944945004</v>
      </c>
      <c r="T103" s="156">
        <f>'[2]Yearly BTX'!T103</f>
        <v>206890.31553844703</v>
      </c>
      <c r="U103" s="156">
        <f>'[2]Yearly BTX'!U103</f>
        <v>210146.69720791592</v>
      </c>
      <c r="V103" s="156">
        <f>'[2]Yearly BTX'!V103</f>
        <v>212794.86601926875</v>
      </c>
      <c r="W103" s="156">
        <f>'[2]Yearly BTX'!W103</f>
        <v>214852.5301581336</v>
      </c>
      <c r="X103" s="156">
        <f>'[2]Yearly BTX'!X103</f>
        <v>216338.61644557369</v>
      </c>
      <c r="Y103" s="156">
        <f>'[2]Yearly BTX'!Y103</f>
        <v>216573.22021529707</v>
      </c>
      <c r="Z103" s="156">
        <f>'[2]Yearly BTX'!Z103</f>
        <v>216342.45144592618</v>
      </c>
      <c r="AA103" s="156">
        <f>'[2]Yearly BTX'!AA103</f>
        <v>215665.67721388637</v>
      </c>
      <c r="AB103" s="156">
        <f>'[2]Yearly BTX'!AB103</f>
        <v>214556.67105802204</v>
      </c>
      <c r="AC103" s="156">
        <f>'[2]Yearly BTX'!AC103</f>
        <v>213034.18088739709</v>
      </c>
      <c r="AD103" s="156">
        <f>'[2]Yearly BTX'!AD103</f>
        <v>211213.49737566678</v>
      </c>
      <c r="AE103" s="156">
        <f>'[2]Yearly BTX'!AE103</f>
        <v>209047.87119011747</v>
      </c>
      <c r="AF103" s="156">
        <f>'[2]Yearly BTX'!AF103</f>
        <v>206564.70001003321</v>
      </c>
      <c r="AG103" s="156">
        <f>'[2]Yearly BTX'!AG103</f>
        <v>203793.38164552592</v>
      </c>
      <c r="AH103" s="156">
        <f>'[2]Yearly BTX'!AH103</f>
        <v>200765.36459580017</v>
      </c>
      <c r="AI103" s="156"/>
      <c r="AJ103" s="156">
        <f>'[3]Yearly BTX'!D103</f>
        <v>12487.325398904024</v>
      </c>
      <c r="AK103" s="156">
        <f>'[3]Yearly BTX'!E103</f>
        <v>12854.389723386656</v>
      </c>
      <c r="AL103" s="156">
        <f>'[3]Yearly BTX'!F103</f>
        <v>12754.657705681526</v>
      </c>
      <c r="AM103" s="156">
        <f>'[3]Yearly BTX'!G103</f>
        <v>12610.541818053389</v>
      </c>
      <c r="AN103" s="156">
        <f>'[3]Yearly BTX'!H103</f>
        <v>12503.514562087688</v>
      </c>
      <c r="AO103" s="156">
        <f>'[3]Yearly BTX'!I103</f>
        <v>12429.552826689651</v>
      </c>
      <c r="AP103" s="156">
        <f>'[3]Yearly BTX'!J103</f>
        <v>12473.451542508788</v>
      </c>
      <c r="AQ103" s="156">
        <f>'[3]Yearly BTX'!K103</f>
        <v>12566.738395635744</v>
      </c>
      <c r="AR103" s="156">
        <f>'[3]Yearly BTX'!L103</f>
        <v>12707.946726494085</v>
      </c>
      <c r="AS103" s="156">
        <f>'[3]Yearly BTX'!M103</f>
        <v>12895.716050143606</v>
      </c>
      <c r="AT103" s="156">
        <f>'[3]Yearly BTX'!N103</f>
        <v>13128.793060453585</v>
      </c>
      <c r="AU103" s="156">
        <f>'[3]Yearly BTX'!O103</f>
        <v>12816.471802242617</v>
      </c>
      <c r="AV103" s="156">
        <f>'[3]Yearly BTX'!P103</f>
        <v>12644.886225946308</v>
      </c>
      <c r="AW103" s="156">
        <f>'[3]Yearly BTX'!Q103</f>
        <v>12604.434588922171</v>
      </c>
      <c r="AX103" s="156">
        <f>'[3]Yearly BTX'!R103</f>
        <v>12684.960369856668</v>
      </c>
      <c r="AY103" s="156">
        <f>'[3]Yearly BTX'!S103</f>
        <v>12877.012364828941</v>
      </c>
      <c r="AZ103" s="156">
        <f>'[3]Yearly BTX'!T103</f>
        <v>13085.087440768464</v>
      </c>
      <c r="BA103" s="156">
        <f>'[3]Yearly BTX'!U103</f>
        <v>13368.176904131291</v>
      </c>
      <c r="BB103" s="156">
        <f>'[3]Yearly BTX'!V103</f>
        <v>13716.078211905527</v>
      </c>
      <c r="BC103" s="156">
        <f>'[3]Yearly BTX'!W103</f>
        <v>14118.871106316683</v>
      </c>
      <c r="BD103" s="156">
        <f>'[3]Yearly BTX'!X103</f>
        <v>14566.922674650486</v>
      </c>
      <c r="BE103" s="156">
        <f>'[3]Yearly BTX'!Y103</f>
        <v>14416.809388449139</v>
      </c>
      <c r="BF103" s="156">
        <f>'[3]Yearly BTX'!Z103</f>
        <v>14363.929345679953</v>
      </c>
      <c r="BG103" s="156">
        <f>'[3]Yearly BTX'!AA103</f>
        <v>14395.054282030595</v>
      </c>
      <c r="BH103" s="156">
        <f>'[3]Yearly BTX'!AB103</f>
        <v>14493.792955291639</v>
      </c>
      <c r="BI103" s="156">
        <f>'[3]Yearly BTX'!AC103</f>
        <v>14645.95824750055</v>
      </c>
      <c r="BJ103" s="156">
        <f>'[3]Yearly BTX'!AD103</f>
        <v>14953.232933949726</v>
      </c>
      <c r="BK103" s="156">
        <f>'[3]Yearly BTX'!AE103</f>
        <v>15308.243494590577</v>
      </c>
      <c r="BL103" s="156">
        <f>'[3]Yearly BTX'!AF103</f>
        <v>15699.989268299592</v>
      </c>
      <c r="BM103" s="156">
        <f>'[3]Yearly BTX'!AG103</f>
        <v>16118.039392126073</v>
      </c>
      <c r="BN103" s="156">
        <f>'[3]Yearly BTX'!AH103</f>
        <v>16552.540708204091</v>
      </c>
      <c r="BP103" s="156">
        <f t="shared" si="202"/>
        <v>182030.10081365221</v>
      </c>
      <c r="BQ103" s="156">
        <f t="shared" si="203"/>
        <v>180032.37732315788</v>
      </c>
      <c r="BR103" s="156">
        <f t="shared" si="204"/>
        <v>179018.65509009478</v>
      </c>
      <c r="BS103" s="156">
        <f t="shared" si="205"/>
        <v>178241.44310609065</v>
      </c>
      <c r="BT103" s="156">
        <f t="shared" si="206"/>
        <v>178076.43824317673</v>
      </c>
      <c r="BU103" s="156">
        <f t="shared" si="207"/>
        <v>178449.57133700236</v>
      </c>
      <c r="BV103" s="156">
        <f t="shared" si="208"/>
        <v>179386.49768958052</v>
      </c>
      <c r="BW103" s="156">
        <f t="shared" si="209"/>
        <v>180751.93521569087</v>
      </c>
      <c r="BX103" s="156">
        <f t="shared" si="210"/>
        <v>182483.29788911025</v>
      </c>
      <c r="BY103" s="156">
        <f t="shared" si="211"/>
        <v>184520.5917812149</v>
      </c>
      <c r="BZ103" s="156">
        <f t="shared" si="212"/>
        <v>186806.51005145995</v>
      </c>
      <c r="CA103" s="156">
        <f t="shared" si="213"/>
        <v>193705.22963094496</v>
      </c>
      <c r="CB103" s="156">
        <f t="shared" si="214"/>
        <v>200058.54560286721</v>
      </c>
      <c r="CC103" s="156">
        <f t="shared" si="215"/>
        <v>205870.79567634614</v>
      </c>
      <c r="CD103" s="156">
        <f t="shared" si="216"/>
        <v>211144.72885451678</v>
      </c>
      <c r="CE103" s="156">
        <f t="shared" si="217"/>
        <v>215886.21181427897</v>
      </c>
      <c r="CF103" s="156">
        <f t="shared" si="218"/>
        <v>219975.40297921549</v>
      </c>
      <c r="CG103" s="156">
        <f t="shared" si="219"/>
        <v>223514.8741120472</v>
      </c>
      <c r="CH103" s="156">
        <f t="shared" si="220"/>
        <v>226510.94423117428</v>
      </c>
      <c r="CI103" s="156">
        <f t="shared" si="221"/>
        <v>228971.40126445028</v>
      </c>
      <c r="CJ103" s="156">
        <f t="shared" si="222"/>
        <v>230905.53912022419</v>
      </c>
      <c r="CK103" s="156">
        <f t="shared" si="223"/>
        <v>230990.0296037462</v>
      </c>
      <c r="CL103" s="156">
        <f t="shared" si="224"/>
        <v>230706.38079160615</v>
      </c>
      <c r="CM103" s="156">
        <f t="shared" si="225"/>
        <v>230060.73149591696</v>
      </c>
      <c r="CN103" s="156">
        <f t="shared" si="226"/>
        <v>229050.46401331367</v>
      </c>
      <c r="CO103" s="156">
        <f t="shared" si="227"/>
        <v>227680.13913489765</v>
      </c>
      <c r="CP103" s="156">
        <f t="shared" si="228"/>
        <v>226166.73030961651</v>
      </c>
      <c r="CQ103" s="156">
        <f t="shared" si="229"/>
        <v>224356.11468470804</v>
      </c>
      <c r="CR103" s="156">
        <f t="shared" si="230"/>
        <v>222264.68927833281</v>
      </c>
      <c r="CS103" s="156">
        <f t="shared" si="231"/>
        <v>219911.42103765201</v>
      </c>
      <c r="CT103" s="156">
        <f t="shared" si="232"/>
        <v>217317.90530400426</v>
      </c>
      <c r="CU103" s="156"/>
      <c r="CV103" s="156">
        <f>'[2]Yearly BTX'!AJ103</f>
        <v>169542.77541474818</v>
      </c>
      <c r="CW103" s="156">
        <f>'[2]Yearly BTX'!AK103</f>
        <v>169509.34327922462</v>
      </c>
      <c r="CX103" s="156">
        <f>'[2]Yearly BTX'!AL103</f>
        <v>170894.78961409949</v>
      </c>
      <c r="CY103" s="156">
        <f>'[2]Yearly BTX'!AM103</f>
        <v>172529.53869786518</v>
      </c>
      <c r="CZ103" s="156">
        <f>'[2]Yearly BTX'!AN103</f>
        <v>174708.13966847947</v>
      </c>
      <c r="DA103" s="156">
        <f>'[2]Yearly BTX'!AO103</f>
        <v>177360.86827418051</v>
      </c>
      <c r="DB103" s="156">
        <f>'[2]Yearly BTX'!AP103</f>
        <v>180428.90374719698</v>
      </c>
      <c r="DC103" s="156">
        <f>'[2]Yearly BTX'!AQ103</f>
        <v>183845.75226163428</v>
      </c>
      <c r="DD103" s="156">
        <f>'[2]Yearly BTX'!AR103</f>
        <v>187550.60750578734</v>
      </c>
      <c r="DE103" s="156">
        <f>'[2]Yearly BTX'!AS103</f>
        <v>191485.14622520717</v>
      </c>
      <c r="DF103" s="156">
        <f>'[2]Yearly BTX'!AT103</f>
        <v>195593.62223357207</v>
      </c>
      <c r="DG103" s="156">
        <f>'[2]Yearly BTX'!AU103</f>
        <v>204831.22294847545</v>
      </c>
      <c r="DH103" s="156">
        <f>'[2]Yearly BTX'!AV103</f>
        <v>213353.91124137383</v>
      </c>
      <c r="DI103" s="156">
        <f>'[2]Yearly BTX'!AW103</f>
        <v>221175.92553406951</v>
      </c>
      <c r="DJ103" s="156">
        <f>'[2]Yearly BTX'!AX103</f>
        <v>228310.46757616298</v>
      </c>
      <c r="DK103" s="156">
        <f>'[2]Yearly BTX'!AY103</f>
        <v>234773.14875230909</v>
      </c>
      <c r="DL103" s="156">
        <f>'[2]Yearly BTX'!AZ103</f>
        <v>240539.92142505365</v>
      </c>
      <c r="DM103" s="156">
        <f>'[2]Yearly BTX'!BA103</f>
        <v>245654.65418179627</v>
      </c>
      <c r="DN103" s="156">
        <f>'[2]Yearly BTX'!BB103</f>
        <v>250134.15406331886</v>
      </c>
      <c r="DO103" s="156">
        <f>'[2]Yearly BTX'!BC103</f>
        <v>253996.41210565786</v>
      </c>
      <c r="DP103" s="156">
        <f>'[2]Yearly BTX'!BD103</f>
        <v>257260.63537393889</v>
      </c>
      <c r="DQ103" s="156">
        <f>'[2]Yearly BTX'!BE103</f>
        <v>259308.77547189518</v>
      </c>
      <c r="DR103" s="156">
        <f>'[2]Yearly BTX'!BF103</f>
        <v>260864.79577976733</v>
      </c>
      <c r="DS103" s="156">
        <f>'[2]Yearly BTX'!BG103</f>
        <v>261948.34459001457</v>
      </c>
      <c r="DT103" s="156">
        <f>'[2]Yearly BTX'!BH103</f>
        <v>262573.47406076355</v>
      </c>
      <c r="DU103" s="156">
        <f>'[2]Yearly BTX'!BI103</f>
        <v>262759.20814598241</v>
      </c>
      <c r="DV103" s="156">
        <f>'[2]Yearly BTX'!BJ103</f>
        <v>262621.11101204291</v>
      </c>
      <c r="DW103" s="156">
        <f>'[2]Yearly BTX'!BK103</f>
        <v>262112.70428876588</v>
      </c>
      <c r="DX103" s="156">
        <f>'[2]Yearly BTX'!BL103</f>
        <v>261261.65410961345</v>
      </c>
      <c r="DY103" s="156">
        <f>'[2]Yearly BTX'!BM103</f>
        <v>260097.62425216305</v>
      </c>
      <c r="DZ103" s="156">
        <f>'[2]Yearly BTX'!BN103</f>
        <v>258652.3267178383</v>
      </c>
      <c r="EB103" s="156">
        <f>'[3]Yearly BTX'!AJ103</f>
        <v>12487.325398904024</v>
      </c>
      <c r="EC103" s="156">
        <f>'[3]Yearly BTX'!AK103</f>
        <v>13027.28451572871</v>
      </c>
      <c r="ED103" s="156">
        <f>'[3]Yearly BTX'!AL103</f>
        <v>13100.447290365642</v>
      </c>
      <c r="EE103" s="156">
        <f>'[3]Yearly BTX'!AM103</f>
        <v>13129.226195079564</v>
      </c>
      <c r="EF103" s="156">
        <f>'[3]Yearly BTX'!AN103</f>
        <v>13195.09373145592</v>
      </c>
      <c r="EG103" s="156">
        <f>'[3]Yearly BTX'!AO103</f>
        <v>13294.026788399939</v>
      </c>
      <c r="EH103" s="156">
        <f>'[3]Yearly BTX'!AP103</f>
        <v>13510.820296561138</v>
      </c>
      <c r="EI103" s="156">
        <f>'[3]Yearly BTX'!AQ103</f>
        <v>13777.001942030149</v>
      </c>
      <c r="EJ103" s="156">
        <f>'[3]Yearly BTX'!AR103</f>
        <v>14091.105065230551</v>
      </c>
      <c r="EK103" s="156">
        <f>'[3]Yearly BTX'!AS103</f>
        <v>14451.769181222129</v>
      </c>
      <c r="EL103" s="156">
        <f>'[3]Yearly BTX'!AT103</f>
        <v>14857.740983874161</v>
      </c>
      <c r="EM103" s="156">
        <f>'[3]Yearly BTX'!AU103</f>
        <v>14718.314518005252</v>
      </c>
      <c r="EN103" s="156">
        <f>'[3]Yearly BTX'!AV103</f>
        <v>14719.623734051003</v>
      </c>
      <c r="EO103" s="156">
        <f>'[3]Yearly BTX'!AW103</f>
        <v>14852.066889368927</v>
      </c>
      <c r="EP103" s="156">
        <f>'[3]Yearly BTX'!AX103</f>
        <v>15105.48746264548</v>
      </c>
      <c r="EQ103" s="156">
        <f>'[3]Yearly BTX'!AY103</f>
        <v>15470.434249959808</v>
      </c>
      <c r="ER103" s="156">
        <f>'[3]Yearly BTX'!AZ103</f>
        <v>15851.404118241389</v>
      </c>
      <c r="ES103" s="156">
        <f>'[3]Yearly BTX'!BA103</f>
        <v>16307.388373946276</v>
      </c>
      <c r="ET103" s="156">
        <f>'[3]Yearly BTX'!BB103</f>
        <v>16828.184474062567</v>
      </c>
      <c r="EU103" s="156">
        <f>'[3]Yearly BTX'!BC103</f>
        <v>17403.872160815779</v>
      </c>
      <c r="EV103" s="156">
        <f>'[3]Yearly BTX'!BD103</f>
        <v>18024.818521491645</v>
      </c>
      <c r="EW103" s="156">
        <f>'[3]Yearly BTX'!BE103</f>
        <v>18052.839263763934</v>
      </c>
      <c r="EX103" s="156">
        <f>'[3]Yearly BTX'!BF103</f>
        <v>18178.093249468384</v>
      </c>
      <c r="EY103" s="156">
        <f>'[3]Yearly BTX'!BG103</f>
        <v>18387.352214292659</v>
      </c>
      <c r="EZ103" s="156">
        <f>'[3]Yearly BTX'!BH103</f>
        <v>18664.224916027339</v>
      </c>
      <c r="FA103" s="156">
        <f>'[3]Yearly BTX'!BI103</f>
        <v>18994.524236709891</v>
      </c>
      <c r="FB103" s="156">
        <f>'[3]Yearly BTX'!BJ103</f>
        <v>19479.932951632702</v>
      </c>
      <c r="FC103" s="156">
        <f>'[3]Yearly BTX'!BK103</f>
        <v>20013.077540747181</v>
      </c>
      <c r="FD103" s="156">
        <f>'[3]Yearly BTX'!BL103</f>
        <v>20582.957342929836</v>
      </c>
      <c r="FE103" s="156">
        <f>'[3]Yearly BTX'!BM103</f>
        <v>21179.141495229949</v>
      </c>
      <c r="FF103" s="156">
        <f>'[3]Yearly BTX'!BN103</f>
        <v>21791.776839781603</v>
      </c>
      <c r="FG103" s="156"/>
      <c r="FH103" s="156">
        <f t="shared" si="233"/>
        <v>182030.10081365221</v>
      </c>
      <c r="FI103" s="156">
        <f t="shared" si="172"/>
        <v>182536.62779495333</v>
      </c>
      <c r="FJ103" s="156">
        <f t="shared" si="173"/>
        <v>183995.23690446513</v>
      </c>
      <c r="FK103" s="156">
        <f t="shared" si="174"/>
        <v>185658.76489294475</v>
      </c>
      <c r="FL103" s="156">
        <f t="shared" si="175"/>
        <v>187903.23339993539</v>
      </c>
      <c r="FM103" s="156">
        <f t="shared" si="176"/>
        <v>190654.89506258044</v>
      </c>
      <c r="FN103" s="156">
        <f t="shared" si="177"/>
        <v>193939.72404375812</v>
      </c>
      <c r="FO103" s="156">
        <f t="shared" si="178"/>
        <v>197622.75420366443</v>
      </c>
      <c r="FP103" s="156">
        <f t="shared" si="179"/>
        <v>201641.71257101788</v>
      </c>
      <c r="FQ103" s="156">
        <f t="shared" si="180"/>
        <v>205936.9154064293</v>
      </c>
      <c r="FR103" s="156">
        <f t="shared" si="181"/>
        <v>210451.36321744623</v>
      </c>
      <c r="FS103" s="156">
        <f t="shared" si="182"/>
        <v>219549.53746648069</v>
      </c>
      <c r="FT103" s="156">
        <f t="shared" si="183"/>
        <v>228073.53497542485</v>
      </c>
      <c r="FU103" s="156">
        <f t="shared" si="184"/>
        <v>236027.99242343844</v>
      </c>
      <c r="FV103" s="156">
        <f t="shared" si="185"/>
        <v>243415.95503880846</v>
      </c>
      <c r="FW103" s="156">
        <f t="shared" si="186"/>
        <v>250243.58300226889</v>
      </c>
      <c r="FX103" s="156">
        <f t="shared" si="187"/>
        <v>256391.32554329504</v>
      </c>
      <c r="FY103" s="156">
        <f t="shared" si="188"/>
        <v>261962.04255574255</v>
      </c>
      <c r="FZ103" s="156">
        <f t="shared" si="189"/>
        <v>266962.33853738144</v>
      </c>
      <c r="GA103" s="156">
        <f t="shared" si="190"/>
        <v>271400.28426647361</v>
      </c>
      <c r="GB103" s="156">
        <f t="shared" si="191"/>
        <v>275285.45389543055</v>
      </c>
      <c r="GC103" s="156">
        <f t="shared" si="192"/>
        <v>277361.6147356591</v>
      </c>
      <c r="GD103" s="156">
        <f t="shared" si="193"/>
        <v>279042.8890292357</v>
      </c>
      <c r="GE103" s="156">
        <f t="shared" si="194"/>
        <v>280335.69680430723</v>
      </c>
      <c r="GF103" s="156">
        <f t="shared" si="195"/>
        <v>281237.69897679088</v>
      </c>
      <c r="GG103" s="156">
        <f t="shared" si="196"/>
        <v>281753.73238269228</v>
      </c>
      <c r="GH103" s="156">
        <f t="shared" si="197"/>
        <v>282101.04396367562</v>
      </c>
      <c r="GI103" s="156">
        <f t="shared" si="198"/>
        <v>282125.78182951303</v>
      </c>
      <c r="GJ103" s="156">
        <f t="shared" si="199"/>
        <v>281844.61145254329</v>
      </c>
      <c r="GK103" s="156">
        <f t="shared" si="200"/>
        <v>281276.76574739302</v>
      </c>
      <c r="GL103" s="156">
        <f t="shared" si="201"/>
        <v>280444.10355761991</v>
      </c>
    </row>
    <row r="104" spans="1:194" outlineLevel="1">
      <c r="A104" s="25" t="s">
        <v>77</v>
      </c>
      <c r="B104" s="45" t="s">
        <v>48</v>
      </c>
      <c r="C104" s="46" t="s">
        <v>197</v>
      </c>
      <c r="D104" s="167">
        <f>'[2]Yearly BTX'!D104</f>
        <v>2752333.0301990337</v>
      </c>
      <c r="E104" s="167">
        <f>'[2]Yearly BTX'!E104</f>
        <v>2733104.0276400158</v>
      </c>
      <c r="F104" s="167">
        <f>'[2]Yearly BTX'!F104</f>
        <v>2713241.9600729495</v>
      </c>
      <c r="G104" s="167">
        <f>'[2]Yearly BTX'!G104</f>
        <v>2693338.4604947693</v>
      </c>
      <c r="H104" s="167">
        <f>'[2]Yearly BTX'!H104</f>
        <v>2673395.769093601</v>
      </c>
      <c r="I104" s="167">
        <f>'[2]Yearly BTX'!I104</f>
        <v>2645685.0206951047</v>
      </c>
      <c r="J104" s="167">
        <f>'[2]Yearly BTX'!J104</f>
        <v>2619284.3360787164</v>
      </c>
      <c r="K104" s="167">
        <f>'[2]Yearly BTX'!K104</f>
        <v>2593005.1041912809</v>
      </c>
      <c r="L104" s="167">
        <f>'[2]Yearly BTX'!L104</f>
        <v>2566847.606708047</v>
      </c>
      <c r="M104" s="167">
        <f>'[2]Yearly BTX'!M104</f>
        <v>2540812.1199768796</v>
      </c>
      <c r="N104" s="167">
        <f>'[2]Yearly BTX'!N104</f>
        <v>2514898.915448443</v>
      </c>
      <c r="O104" s="167">
        <f>'[2]Yearly BTX'!O104</f>
        <v>2482498.8505666004</v>
      </c>
      <c r="P104" s="167">
        <f>'[2]Yearly BTX'!P104</f>
        <v>2450394.7423573961</v>
      </c>
      <c r="Q104" s="167">
        <f>'[2]Yearly BTX'!Q104</f>
        <v>2418584.4391405745</v>
      </c>
      <c r="R104" s="167">
        <f>'[2]Yearly BTX'!R104</f>
        <v>2387065.8124169968</v>
      </c>
      <c r="S104" s="167">
        <f>'[2]Yearly BTX'!S104</f>
        <v>2355836.7571210256</v>
      </c>
      <c r="T104" s="167">
        <f>'[2]Yearly BTX'!T104</f>
        <v>2318798.5701757623</v>
      </c>
      <c r="U104" s="167">
        <f>'[2]Yearly BTX'!U104</f>
        <v>2282220.1517479843</v>
      </c>
      <c r="V104" s="167">
        <f>'[2]Yearly BTX'!V104</f>
        <v>2246096.7106544138</v>
      </c>
      <c r="W104" s="167">
        <f>'[2]Yearly BTX'!W104</f>
        <v>2210423.5147339138</v>
      </c>
      <c r="X104" s="167">
        <f>'[2]Yearly BTX'!X104</f>
        <v>2175195.8908294654</v>
      </c>
      <c r="Y104" s="167">
        <f>'[2]Yearly BTX'!Y104</f>
        <v>2135648.2642965443</v>
      </c>
      <c r="Z104" s="167">
        <f>'[2]Yearly BTX'!Z104</f>
        <v>2096678.7800399521</v>
      </c>
      <c r="AA104" s="167">
        <f>'[2]Yearly BTX'!AA104</f>
        <v>2058280.4969074118</v>
      </c>
      <c r="AB104" s="167">
        <f>'[2]Yearly BTX'!AB104</f>
        <v>2020446.5665801272</v>
      </c>
      <c r="AC104" s="167">
        <f>'[2]Yearly BTX'!AC104</f>
        <v>1983170.2333013618</v>
      </c>
      <c r="AD104" s="167">
        <f>'[2]Yearly BTX'!AD104</f>
        <v>1944213.670063193</v>
      </c>
      <c r="AE104" s="167">
        <f>'[2]Yearly BTX'!AE104</f>
        <v>1905875.103652382</v>
      </c>
      <c r="AF104" s="167">
        <f>'[2]Yearly BTX'!AF104</f>
        <v>1868146.6768811885</v>
      </c>
      <c r="AG104" s="167">
        <f>'[2]Yearly BTX'!AG104</f>
        <v>1831020.6448651315</v>
      </c>
      <c r="AH104" s="167">
        <f>'[2]Yearly BTX'!AH104</f>
        <v>1794489.3746988191</v>
      </c>
      <c r="AI104" s="205"/>
      <c r="AJ104" s="167">
        <f>'[3]Yearly BTX'!D104</f>
        <v>834656.37607689528</v>
      </c>
      <c r="AK104" s="167">
        <f>'[3]Yearly BTX'!E104</f>
        <v>829164.37076009065</v>
      </c>
      <c r="AL104" s="167">
        <f>'[3]Yearly BTX'!F104</f>
        <v>823656.50290088984</v>
      </c>
      <c r="AM104" s="167">
        <f>'[3]Yearly BTX'!G104</f>
        <v>818148.67969355173</v>
      </c>
      <c r="AN104" s="167">
        <f>'[3]Yearly BTX'!H104</f>
        <v>812640.90344510775</v>
      </c>
      <c r="AO104" s="167">
        <f>'[3]Yearly BTX'!I104</f>
        <v>807133.17658178555</v>
      </c>
      <c r="AP104" s="167">
        <f>'[3]Yearly BTX'!J104</f>
        <v>801625.50165516988</v>
      </c>
      <c r="AQ104" s="167">
        <f>'[3]Yearly BTX'!K104</f>
        <v>796117.88134867814</v>
      </c>
      <c r="AR104" s="167">
        <f>'[3]Yearly BTX'!L104</f>
        <v>790610.31848437164</v>
      </c>
      <c r="AS104" s="167">
        <f>'[3]Yearly BTX'!M104</f>
        <v>785102.81603012001</v>
      </c>
      <c r="AT104" s="167">
        <f>'[3]Yearly BTX'!N104</f>
        <v>779595.37710713327</v>
      </c>
      <c r="AU104" s="167">
        <f>'[3]Yearly BTX'!O104</f>
        <v>774088.00499788567</v>
      </c>
      <c r="AV104" s="167">
        <f>'[3]Yearly BTX'!P104</f>
        <v>768580.70315444749</v>
      </c>
      <c r="AW104" s="167">
        <f>'[3]Yearly BTX'!Q104</f>
        <v>763073.47520724649</v>
      </c>
      <c r="AX104" s="167">
        <f>'[3]Yearly BTX'!R104</f>
        <v>757566.32497428474</v>
      </c>
      <c r="AY104" s="167">
        <f>'[3]Yearly BTX'!S104</f>
        <v>752059.25647082902</v>
      </c>
      <c r="AZ104" s="167">
        <f>'[3]Yearly BTX'!T104</f>
        <v>746552.27391960332</v>
      </c>
      <c r="BA104" s="167">
        <f>'[3]Yearly BTX'!U104</f>
        <v>741045.38176150725</v>
      </c>
      <c r="BB104" s="167">
        <f>'[3]Yearly BTX'!V104</f>
        <v>735538.58466688858</v>
      </c>
      <c r="BC104" s="167">
        <f>'[3]Yearly BTX'!W104</f>
        <v>730031.88754739845</v>
      </c>
      <c r="BD104" s="167">
        <f>'[3]Yearly BTX'!X104</f>
        <v>724525.29556845885</v>
      </c>
      <c r="BE104" s="167">
        <f>'[3]Yearly BTX'!Y104</f>
        <v>718851.88288715784</v>
      </c>
      <c r="BF104" s="167">
        <f>'[3]Yearly BTX'!Z104</f>
        <v>713178.58649168594</v>
      </c>
      <c r="BG104" s="167">
        <f>'[3]Yearly BTX'!AA104</f>
        <v>707505.41239019122</v>
      </c>
      <c r="BH104" s="167">
        <f>'[3]Yearly BTX'!AB104</f>
        <v>701832.36690124439</v>
      </c>
      <c r="BI104" s="167">
        <f>'[3]Yearly BTX'!AC104</f>
        <v>696159.45666987891</v>
      </c>
      <c r="BJ104" s="167">
        <f>'[3]Yearly BTX'!AD104</f>
        <v>690486.6886844571</v>
      </c>
      <c r="BK104" s="167">
        <f>'[3]Yearly BTX'!AE104</f>
        <v>684814.07029440999</v>
      </c>
      <c r="BL104" s="167">
        <f>'[3]Yearly BTX'!AF104</f>
        <v>679141.60922889155</v>
      </c>
      <c r="BM104" s="167">
        <f>'[3]Yearly BTX'!AG104</f>
        <v>673469.31361639884</v>
      </c>
      <c r="BN104" s="167">
        <f>'[3]Yearly BTX'!AH104</f>
        <v>667797.19200540474</v>
      </c>
      <c r="BP104" s="167">
        <f t="shared" si="202"/>
        <v>3586989.406275929</v>
      </c>
      <c r="BQ104" s="167">
        <f t="shared" si="203"/>
        <v>3562268.3984001065</v>
      </c>
      <c r="BR104" s="167">
        <f t="shared" si="204"/>
        <v>3536898.4629738396</v>
      </c>
      <c r="BS104" s="167">
        <f t="shared" si="205"/>
        <v>3511487.140188321</v>
      </c>
      <c r="BT104" s="167">
        <f t="shared" si="206"/>
        <v>3486036.6725387089</v>
      </c>
      <c r="BU104" s="167">
        <f t="shared" si="207"/>
        <v>3452818.1972768903</v>
      </c>
      <c r="BV104" s="167">
        <f t="shared" si="208"/>
        <v>3420909.8377338862</v>
      </c>
      <c r="BW104" s="167">
        <f t="shared" si="209"/>
        <v>3389122.9855399588</v>
      </c>
      <c r="BX104" s="167">
        <f t="shared" si="210"/>
        <v>3357457.9251924185</v>
      </c>
      <c r="BY104" s="167">
        <f t="shared" si="211"/>
        <v>3325914.9360069996</v>
      </c>
      <c r="BZ104" s="167">
        <f t="shared" si="212"/>
        <v>3294494.2925555762</v>
      </c>
      <c r="CA104" s="167">
        <f t="shared" si="213"/>
        <v>3256586.8555644862</v>
      </c>
      <c r="CB104" s="167">
        <f t="shared" si="214"/>
        <v>3218975.4455118435</v>
      </c>
      <c r="CC104" s="167">
        <f t="shared" si="215"/>
        <v>3181657.9143478209</v>
      </c>
      <c r="CD104" s="167">
        <f t="shared" si="216"/>
        <v>3144632.1373912813</v>
      </c>
      <c r="CE104" s="167">
        <f t="shared" si="217"/>
        <v>3107896.0135918548</v>
      </c>
      <c r="CF104" s="167">
        <f t="shared" si="218"/>
        <v>3065350.8440953656</v>
      </c>
      <c r="CG104" s="167">
        <f t="shared" si="219"/>
        <v>3023265.5335094915</v>
      </c>
      <c r="CH104" s="167">
        <f t="shared" si="220"/>
        <v>2981635.2953213025</v>
      </c>
      <c r="CI104" s="167">
        <f t="shared" si="221"/>
        <v>2940455.4022813123</v>
      </c>
      <c r="CJ104" s="167">
        <f t="shared" si="222"/>
        <v>2899721.1863979241</v>
      </c>
      <c r="CK104" s="167">
        <f t="shared" si="223"/>
        <v>2854500.1471837023</v>
      </c>
      <c r="CL104" s="167">
        <f t="shared" si="224"/>
        <v>2809857.366531638</v>
      </c>
      <c r="CM104" s="167">
        <f t="shared" si="225"/>
        <v>2765785.9092976032</v>
      </c>
      <c r="CN104" s="167">
        <f t="shared" si="226"/>
        <v>2722278.9334813715</v>
      </c>
      <c r="CO104" s="167">
        <f t="shared" si="227"/>
        <v>2679329.6899712407</v>
      </c>
      <c r="CP104" s="167">
        <f t="shared" si="228"/>
        <v>2634700.3587476499</v>
      </c>
      <c r="CQ104" s="167">
        <f t="shared" si="229"/>
        <v>2590689.1739467923</v>
      </c>
      <c r="CR104" s="167">
        <f t="shared" si="230"/>
        <v>2547288.2861100798</v>
      </c>
      <c r="CS104" s="167">
        <f t="shared" si="231"/>
        <v>2504489.9584815302</v>
      </c>
      <c r="CT104" s="167">
        <f t="shared" si="232"/>
        <v>2462286.5667042239</v>
      </c>
      <c r="CU104" s="205"/>
      <c r="CV104" s="167">
        <f>'[2]Yearly BTX'!AJ104</f>
        <v>2752333.0301990337</v>
      </c>
      <c r="CW104" s="167">
        <f>'[2]Yearly BTX'!AK104</f>
        <v>2742181.1344357291</v>
      </c>
      <c r="CX104" s="167">
        <f>'[2]Yearly BTX'!AL104</f>
        <v>2731384.5368626798</v>
      </c>
      <c r="CY104" s="167">
        <f>'[2]Yearly BTX'!AM104</f>
        <v>2720534.2002400472</v>
      </c>
      <c r="CZ104" s="167">
        <f>'[2]Yearly BTX'!AN104</f>
        <v>2709631.7055584076</v>
      </c>
      <c r="DA104" s="167">
        <f>'[2]Yearly BTX'!AO104</f>
        <v>2690815.6233040574</v>
      </c>
      <c r="DB104" s="167">
        <f>'[2]Yearly BTX'!AP104</f>
        <v>2673268.1366604101</v>
      </c>
      <c r="DC104" s="167">
        <f>'[2]Yearly BTX'!AQ104</f>
        <v>2655784.5623331936</v>
      </c>
      <c r="DD104" s="167">
        <f>'[2]Yearly BTX'!AR104</f>
        <v>2638365.2323777266</v>
      </c>
      <c r="DE104" s="167">
        <f>'[2]Yearly BTX'!AS104</f>
        <v>2621010.4770825361</v>
      </c>
      <c r="DF104" s="167">
        <f>'[2]Yearly BTX'!AT104</f>
        <v>2603720.6253411202</v>
      </c>
      <c r="DG104" s="167">
        <f>'[2]Yearly BTX'!AU104</f>
        <v>2579627.8920483575</v>
      </c>
      <c r="DH104" s="167">
        <f>'[2]Yearly BTX'!AV104</f>
        <v>2555730.2254649652</v>
      </c>
      <c r="DI104" s="167">
        <f>'[2]Yearly BTX'!AW104</f>
        <v>2532026.3582844874</v>
      </c>
      <c r="DJ104" s="167">
        <f>'[2]Yearly BTX'!AX104</f>
        <v>2508515.0396819091</v>
      </c>
      <c r="DK104" s="167">
        <f>'[2]Yearly BTX'!AY104</f>
        <v>2485195.0356120309</v>
      </c>
      <c r="DL104" s="167">
        <f>'[2]Yearly BTX'!AZ104</f>
        <v>2455608.5995094287</v>
      </c>
      <c r="DM104" s="167">
        <f>'[2]Yearly BTX'!BA104</f>
        <v>2426345.7394313174</v>
      </c>
      <c r="DN104" s="167">
        <f>'[2]Yearly BTX'!BB104</f>
        <v>2397403.3971269471</v>
      </c>
      <c r="DO104" s="167">
        <f>'[2]Yearly BTX'!BC104</f>
        <v>2368778.5543435039</v>
      </c>
      <c r="DP104" s="167">
        <f>'[2]Yearly BTX'!BD104</f>
        <v>2340468.2330003097</v>
      </c>
      <c r="DQ104" s="167">
        <f>'[2]Yearly BTX'!BE104</f>
        <v>2307613.170930218</v>
      </c>
      <c r="DR104" s="167">
        <f>'[2]Yearly BTX'!BF104</f>
        <v>2275176.2592797852</v>
      </c>
      <c r="DS104" s="167">
        <f>'[2]Yearly BTX'!BG104</f>
        <v>2243152.967685659</v>
      </c>
      <c r="DT104" s="167">
        <f>'[2]Yearly BTX'!BH104</f>
        <v>2211538.8284322759</v>
      </c>
      <c r="DU104" s="167">
        <f>'[2]Yearly BTX'!BI104</f>
        <v>2180329.4365215059</v>
      </c>
      <c r="DV104" s="167">
        <f>'[2]Yearly BTX'!BJ104</f>
        <v>2147056.2439659345</v>
      </c>
      <c r="DW104" s="167">
        <f>'[2]Yearly BTX'!BK104</f>
        <v>2114238.5152874994</v>
      </c>
      <c r="DX104" s="167">
        <f>'[2]Yearly BTX'!BL104</f>
        <v>2081871.0633702758</v>
      </c>
      <c r="DY104" s="167">
        <f>'[2]Yearly BTX'!BM104</f>
        <v>2049948.7778191522</v>
      </c>
      <c r="DZ104" s="167">
        <f>'[2]Yearly BTX'!BN104</f>
        <v>2018466.6250593069</v>
      </c>
      <c r="EB104" s="167">
        <f>'[3]Yearly BTX'!AJ104</f>
        <v>834656.37607689528</v>
      </c>
      <c r="EC104" s="167">
        <f>'[3]Yearly BTX'!AK104</f>
        <v>831918.73680114455</v>
      </c>
      <c r="ED104" s="167">
        <f>'[3]Yearly BTX'!AL104</f>
        <v>829165.2349829973</v>
      </c>
      <c r="EE104" s="167">
        <f>'[3]Yearly BTX'!AM104</f>
        <v>826411.77781671309</v>
      </c>
      <c r="EF104" s="167">
        <f>'[3]Yearly BTX'!AN104</f>
        <v>823658.36760932265</v>
      </c>
      <c r="EG104" s="167">
        <f>'[3]Yearly BTX'!AO104</f>
        <v>820905.00678705424</v>
      </c>
      <c r="EH104" s="167">
        <f>'[3]Yearly BTX'!AP104</f>
        <v>818151.69790149236</v>
      </c>
      <c r="EI104" s="167">
        <f>'[3]Yearly BTX'!AQ104</f>
        <v>815398.44363605441</v>
      </c>
      <c r="EJ104" s="167">
        <f>'[3]Yearly BTX'!AR104</f>
        <v>812645.24681280181</v>
      </c>
      <c r="EK104" s="167">
        <f>'[3]Yearly BTX'!AS104</f>
        <v>809892.11039960373</v>
      </c>
      <c r="EL104" s="167">
        <f>'[3]Yearly BTX'!AT104</f>
        <v>807139.03751767089</v>
      </c>
      <c r="EM104" s="167">
        <f>'[3]Yearly BTX'!AU104</f>
        <v>804386.03144947707</v>
      </c>
      <c r="EN104" s="167">
        <f>'[3]Yearly BTX'!AV104</f>
        <v>801633.09564709244</v>
      </c>
      <c r="EO104" s="167">
        <f>'[3]Yearly BTX'!AW104</f>
        <v>798880.23374094523</v>
      </c>
      <c r="EP104" s="167">
        <f>'[3]Yearly BTX'!AX104</f>
        <v>796127.44954903726</v>
      </c>
      <c r="EQ104" s="167">
        <f>'[3]Yearly BTX'!AY104</f>
        <v>793374.74708663521</v>
      </c>
      <c r="ER104" s="167">
        <f>'[3]Yearly BTX'!AZ104</f>
        <v>790622.13057646342</v>
      </c>
      <c r="ES104" s="167">
        <f>'[3]Yearly BTX'!BA104</f>
        <v>787869.60445942113</v>
      </c>
      <c r="ET104" s="167">
        <f>'[3]Yearly BTX'!BB104</f>
        <v>785117.17340585624</v>
      </c>
      <c r="EU104" s="167">
        <f>'[3]Yearly BTX'!BC104</f>
        <v>782364.8423274199</v>
      </c>
      <c r="EV104" s="167">
        <f>'[3]Yearly BTX'!BD104</f>
        <v>779612.61638953385</v>
      </c>
      <c r="EW104" s="167">
        <f>'[3]Yearly BTX'!BE104</f>
        <v>776777.03538689425</v>
      </c>
      <c r="EX104" s="167">
        <f>'[3]Yearly BTX'!BF104</f>
        <v>773941.57067008398</v>
      </c>
      <c r="EY104" s="167">
        <f>'[3]Yearly BTX'!BG104</f>
        <v>771106.22824725055</v>
      </c>
      <c r="EZ104" s="167">
        <f>'[3]Yearly BTX'!BH104</f>
        <v>768271.01443696523</v>
      </c>
      <c r="FA104" s="167">
        <f>'[3]Yearly BTX'!BI104</f>
        <v>765435.93588426115</v>
      </c>
      <c r="FB104" s="167">
        <f>'[3]Yearly BTX'!BJ104</f>
        <v>762600.99957750086</v>
      </c>
      <c r="FC104" s="167">
        <f>'[3]Yearly BTX'!BK104</f>
        <v>759766.21286611503</v>
      </c>
      <c r="FD104" s="167">
        <f>'[3]Yearly BTX'!BL104</f>
        <v>756931.58347925823</v>
      </c>
      <c r="FE104" s="167">
        <f>'[3]Yearly BTX'!BM104</f>
        <v>754097.11954542692</v>
      </c>
      <c r="FF104" s="167">
        <f>'[3]Yearly BTX'!BN104</f>
        <v>751262.82961309422</v>
      </c>
      <c r="FG104" s="205"/>
      <c r="FH104" s="167">
        <f t="shared" si="233"/>
        <v>3586989.406275929</v>
      </c>
      <c r="FI104" s="167">
        <f t="shared" si="172"/>
        <v>3574099.8712368738</v>
      </c>
      <c r="FJ104" s="167">
        <f t="shared" si="173"/>
        <v>3560549.7718456769</v>
      </c>
      <c r="FK104" s="167">
        <f t="shared" si="174"/>
        <v>3546945.9780567605</v>
      </c>
      <c r="FL104" s="167">
        <f t="shared" si="175"/>
        <v>3533290.0731677301</v>
      </c>
      <c r="FM104" s="167">
        <f t="shared" si="176"/>
        <v>3511720.6300911116</v>
      </c>
      <c r="FN104" s="167">
        <f t="shared" si="177"/>
        <v>3491419.8345619026</v>
      </c>
      <c r="FO104" s="167">
        <f t="shared" si="178"/>
        <v>3471183.0059692478</v>
      </c>
      <c r="FP104" s="167">
        <f t="shared" si="179"/>
        <v>3451010.4791905284</v>
      </c>
      <c r="FQ104" s="167">
        <f t="shared" si="180"/>
        <v>3430902.5874821399</v>
      </c>
      <c r="FR104" s="167">
        <f t="shared" si="181"/>
        <v>3410859.6628587912</v>
      </c>
      <c r="FS104" s="167">
        <f t="shared" si="182"/>
        <v>3384013.9234978347</v>
      </c>
      <c r="FT104" s="167">
        <f t="shared" si="183"/>
        <v>3357363.3211120577</v>
      </c>
      <c r="FU104" s="167">
        <f t="shared" si="184"/>
        <v>3330906.5920254327</v>
      </c>
      <c r="FV104" s="167">
        <f t="shared" si="185"/>
        <v>3304642.4892309466</v>
      </c>
      <c r="FW104" s="167">
        <f t="shared" si="186"/>
        <v>3278569.7826986662</v>
      </c>
      <c r="FX104" s="167">
        <f t="shared" si="187"/>
        <v>3246230.7300858921</v>
      </c>
      <c r="FY104" s="167">
        <f t="shared" si="188"/>
        <v>3214215.3438907387</v>
      </c>
      <c r="FZ104" s="167">
        <f t="shared" si="189"/>
        <v>3182520.5705328034</v>
      </c>
      <c r="GA104" s="167">
        <f t="shared" si="190"/>
        <v>3151143.3966709236</v>
      </c>
      <c r="GB104" s="167">
        <f t="shared" si="191"/>
        <v>3120080.8493898436</v>
      </c>
      <c r="GC104" s="167">
        <f t="shared" si="192"/>
        <v>3084390.2063171123</v>
      </c>
      <c r="GD104" s="167">
        <f t="shared" si="193"/>
        <v>3049117.8299498693</v>
      </c>
      <c r="GE104" s="167">
        <f t="shared" si="194"/>
        <v>3014259.1959329094</v>
      </c>
      <c r="GF104" s="167">
        <f t="shared" si="195"/>
        <v>2979809.8428692413</v>
      </c>
      <c r="GG104" s="167">
        <f t="shared" si="196"/>
        <v>2945765.372405767</v>
      </c>
      <c r="GH104" s="167">
        <f t="shared" si="197"/>
        <v>2909657.2435434354</v>
      </c>
      <c r="GI104" s="167">
        <f t="shared" si="198"/>
        <v>2874004.7281536143</v>
      </c>
      <c r="GJ104" s="167">
        <f t="shared" si="199"/>
        <v>2838802.646849534</v>
      </c>
      <c r="GK104" s="167">
        <f t="shared" si="200"/>
        <v>2804045.8973645791</v>
      </c>
      <c r="GL104" s="167">
        <f t="shared" si="201"/>
        <v>2769729.4546724008</v>
      </c>
    </row>
    <row r="105" spans="1:194" outlineLevel="1">
      <c r="A105" s="25"/>
      <c r="B105" s="28" t="s">
        <v>69</v>
      </c>
      <c r="C105" s="40" t="s">
        <v>197</v>
      </c>
      <c r="D105" s="204">
        <f>'[2]Yearly BTX'!D105</f>
        <v>0</v>
      </c>
      <c r="E105" s="204">
        <f>'[2]Yearly BTX'!E105</f>
        <v>7348.3075731373538</v>
      </c>
      <c r="F105" s="204">
        <f>'[2]Yearly BTX'!F105</f>
        <v>14663.87032369645</v>
      </c>
      <c r="G105" s="204">
        <f>'[2]Yearly BTX'!G105</f>
        <v>21946.797013825111</v>
      </c>
      <c r="H105" s="204">
        <f>'[2]Yearly BTX'!H105</f>
        <v>29197.196085048199</v>
      </c>
      <c r="I105" s="204">
        <f>'[2]Yearly BTX'!I105</f>
        <v>36415.175659153101</v>
      </c>
      <c r="J105" s="204">
        <f>'[2]Yearly BTX'!J105</f>
        <v>42905.509646967839</v>
      </c>
      <c r="K105" s="204">
        <f>'[2]Yearly BTX'!K105</f>
        <v>49269.213705104296</v>
      </c>
      <c r="L105" s="204">
        <f>'[2]Yearly BTX'!L105</f>
        <v>55507.030522846457</v>
      </c>
      <c r="M105" s="204">
        <f>'[2]Yearly BTX'!M105</f>
        <v>61619.699652376337</v>
      </c>
      <c r="N105" s="204">
        <f>'[2]Yearly BTX'!N105</f>
        <v>67607.957520054057</v>
      </c>
      <c r="O105" s="204">
        <f>'[2]Yearly BTX'!O105</f>
        <v>71165.115070650223</v>
      </c>
      <c r="P105" s="204">
        <f>'[2]Yearly BTX'!P105</f>
        <v>74641.156327347984</v>
      </c>
      <c r="Q105" s="204">
        <f>'[2]Yearly BTX'!Q105</f>
        <v>78036.565103087851</v>
      </c>
      <c r="R105" s="204">
        <f>'[2]Yearly BTX'!R105</f>
        <v>81351.823154314552</v>
      </c>
      <c r="S105" s="204">
        <f>'[2]Yearly BTX'!S105</f>
        <v>84587.410188395865</v>
      </c>
      <c r="T105" s="204">
        <f>'[2]Yearly BTX'!T105</f>
        <v>87743.803871017109</v>
      </c>
      <c r="U105" s="204">
        <f>'[2]Yearly BTX'!U105</f>
        <v>90821.479833551843</v>
      </c>
      <c r="V105" s="204">
        <f>'[2]Yearly BTX'!V105</f>
        <v>93820.911680407662</v>
      </c>
      <c r="W105" s="204">
        <f>'[2]Yearly BTX'!W105</f>
        <v>96742.570996348819</v>
      </c>
      <c r="X105" s="204">
        <f>'[2]Yearly BTX'!X105</f>
        <v>99586.927353794323</v>
      </c>
      <c r="Y105" s="204">
        <f>'[2]Yearly BTX'!Y105</f>
        <v>104668.3506349114</v>
      </c>
      <c r="Z105" s="204">
        <f>'[2]Yearly BTX'!Z105</f>
        <v>109629.11353643045</v>
      </c>
      <c r="AA105" s="204">
        <f>'[2]Yearly BTX'!AA105</f>
        <v>114469.93913182493</v>
      </c>
      <c r="AB105" s="204">
        <f>'[2]Yearly BTX'!AB105</f>
        <v>119191.54741525823</v>
      </c>
      <c r="AC105" s="204">
        <f>'[2]Yearly BTX'!AC105</f>
        <v>123794.65531270365</v>
      </c>
      <c r="AD105" s="204">
        <f>'[2]Yearly BTX'!AD105</f>
        <v>128235.85485574674</v>
      </c>
      <c r="AE105" s="204">
        <f>'[2]Yearly BTX'!AE105</f>
        <v>132557.25326399168</v>
      </c>
      <c r="AF105" s="204">
        <f>'[2]Yearly BTX'!AF105</f>
        <v>136759.57702010806</v>
      </c>
      <c r="AG105" s="204">
        <f>'[2]Yearly BTX'!AG105</f>
        <v>140843.54949920269</v>
      </c>
      <c r="AH105" s="204">
        <f>'[2]Yearly BTX'!AH105</f>
        <v>144809.89098006766</v>
      </c>
      <c r="AI105" s="187"/>
      <c r="AJ105" s="204">
        <f>'[3]Yearly BTX'!D105</f>
        <v>0</v>
      </c>
      <c r="AK105" s="204">
        <f>'[3]Yearly BTX'!E105</f>
        <v>626.33546644359194</v>
      </c>
      <c r="AL105" s="204">
        <f>'[3]Yearly BTX'!F105</f>
        <v>1252.6709328871821</v>
      </c>
      <c r="AM105" s="204">
        <f>'[3]Yearly BTX'!G105</f>
        <v>1879.0063993307722</v>
      </c>
      <c r="AN105" s="204">
        <f>'[3]Yearly BTX'!H105</f>
        <v>2505.3418657743623</v>
      </c>
      <c r="AO105" s="204">
        <f>'[3]Yearly BTX'!I105</f>
        <v>3131.6773322179542</v>
      </c>
      <c r="AP105" s="204">
        <f>'[3]Yearly BTX'!J105</f>
        <v>3641.7940573345259</v>
      </c>
      <c r="AQ105" s="204">
        <f>'[3]Yearly BTX'!K105</f>
        <v>4143.6431542940409</v>
      </c>
      <c r="AR105" s="204">
        <f>'[3]Yearly BTX'!L105</f>
        <v>4637.2246230964956</v>
      </c>
      <c r="AS105" s="204">
        <f>'[3]Yearly BTX'!M105</f>
        <v>5122.5384637419083</v>
      </c>
      <c r="AT105" s="204">
        <f>'[3]Yearly BTX'!N105</f>
        <v>5599.5846762302535</v>
      </c>
      <c r="AU105" s="204">
        <f>'[3]Yearly BTX'!O105</f>
        <v>6734.6762744386942</v>
      </c>
      <c r="AV105" s="204">
        <f>'[3]Yearly BTX'!P105</f>
        <v>7852.3422563776476</v>
      </c>
      <c r="AW105" s="204">
        <f>'[3]Yearly BTX'!Q105</f>
        <v>8952.5826220471135</v>
      </c>
      <c r="AX105" s="204">
        <f>'[3]Yearly BTX'!R105</f>
        <v>10035.397371447096</v>
      </c>
      <c r="AY105" s="204">
        <f>'[3]Yearly BTX'!S105</f>
        <v>11100.786504577594</v>
      </c>
      <c r="AZ105" s="204">
        <f>'[3]Yearly BTX'!T105</f>
        <v>12148.750021438602</v>
      </c>
      <c r="BA105" s="204">
        <f>'[3]Yearly BTX'!U105</f>
        <v>13179.287922030133</v>
      </c>
      <c r="BB105" s="204">
        <f>'[3]Yearly BTX'!V105</f>
        <v>14192.400206352169</v>
      </c>
      <c r="BC105" s="204">
        <f>'[3]Yearly BTX'!W105</f>
        <v>15188.086874404722</v>
      </c>
      <c r="BD105" s="204">
        <f>'[3]Yearly BTX'!X105</f>
        <v>16166.347926187784</v>
      </c>
      <c r="BE105" s="204">
        <f>'[3]Yearly BTX'!Y105</f>
        <v>17922.023999322475</v>
      </c>
      <c r="BF105" s="204">
        <f>'[3]Yearly BTX'!Z105</f>
        <v>19648.543802770197</v>
      </c>
      <c r="BG105" s="204">
        <f>'[3]Yearly BTX'!AA105</f>
        <v>21345.907336530945</v>
      </c>
      <c r="BH105" s="204">
        <f>'[3]Yearly BTX'!AB105</f>
        <v>23014.11460060472</v>
      </c>
      <c r="BI105" s="204">
        <f>'[3]Yearly BTX'!AC105</f>
        <v>24653.165594991537</v>
      </c>
      <c r="BJ105" s="204">
        <f>'[3]Yearly BTX'!AD105</f>
        <v>26253.746656417155</v>
      </c>
      <c r="BK105" s="204">
        <f>'[3]Yearly BTX'!AE105</f>
        <v>27824.287924831944</v>
      </c>
      <c r="BL105" s="204">
        <f>'[3]Yearly BTX'!AF105</f>
        <v>29364.789400235917</v>
      </c>
      <c r="BM105" s="204">
        <f>'[3]Yearly BTX'!AG105</f>
        <v>30875.251082629082</v>
      </c>
      <c r="BN105" s="204">
        <f>'[3]Yearly BTX'!AH105</f>
        <v>32355.672972011394</v>
      </c>
      <c r="BP105" s="204">
        <f t="shared" si="202"/>
        <v>0</v>
      </c>
      <c r="BQ105" s="204">
        <f t="shared" si="203"/>
        <v>7974.6430395809457</v>
      </c>
      <c r="BR105" s="204">
        <f t="shared" si="204"/>
        <v>15916.541256583632</v>
      </c>
      <c r="BS105" s="204">
        <f t="shared" si="205"/>
        <v>23825.803413155882</v>
      </c>
      <c r="BT105" s="204">
        <f t="shared" si="206"/>
        <v>31702.53795082256</v>
      </c>
      <c r="BU105" s="204">
        <f t="shared" si="207"/>
        <v>39546.852991371052</v>
      </c>
      <c r="BV105" s="204">
        <f t="shared" si="208"/>
        <v>46547.303704302365</v>
      </c>
      <c r="BW105" s="204">
        <f t="shared" si="209"/>
        <v>53412.856859398336</v>
      </c>
      <c r="BX105" s="204">
        <f t="shared" si="210"/>
        <v>60144.255145942952</v>
      </c>
      <c r="BY105" s="204">
        <f t="shared" si="211"/>
        <v>66742.238116118242</v>
      </c>
      <c r="BZ105" s="204">
        <f t="shared" si="212"/>
        <v>73207.54219628431</v>
      </c>
      <c r="CA105" s="204">
        <f t="shared" si="213"/>
        <v>77899.791345088917</v>
      </c>
      <c r="CB105" s="204">
        <f t="shared" si="214"/>
        <v>82493.498583725624</v>
      </c>
      <c r="CC105" s="204">
        <f t="shared" si="215"/>
        <v>86989.147725134972</v>
      </c>
      <c r="CD105" s="204">
        <f t="shared" si="216"/>
        <v>91387.220525761644</v>
      </c>
      <c r="CE105" s="204">
        <f t="shared" si="217"/>
        <v>95688.196692973463</v>
      </c>
      <c r="CF105" s="204">
        <f t="shared" si="218"/>
        <v>99892.553892455704</v>
      </c>
      <c r="CG105" s="204">
        <f t="shared" si="219"/>
        <v>104000.76775558197</v>
      </c>
      <c r="CH105" s="204">
        <f t="shared" si="220"/>
        <v>108013.31188675982</v>
      </c>
      <c r="CI105" s="204">
        <f t="shared" si="221"/>
        <v>111930.65787075354</v>
      </c>
      <c r="CJ105" s="204">
        <f t="shared" si="222"/>
        <v>115753.2752799821</v>
      </c>
      <c r="CK105" s="204">
        <f t="shared" si="223"/>
        <v>122590.37463423389</v>
      </c>
      <c r="CL105" s="204">
        <f t="shared" si="224"/>
        <v>129277.65733920064</v>
      </c>
      <c r="CM105" s="204">
        <f t="shared" si="225"/>
        <v>135815.84646835586</v>
      </c>
      <c r="CN105" s="204">
        <f t="shared" si="226"/>
        <v>142205.66201586294</v>
      </c>
      <c r="CO105" s="204">
        <f t="shared" si="227"/>
        <v>148447.82090769519</v>
      </c>
      <c r="CP105" s="204">
        <f t="shared" si="228"/>
        <v>154489.60151216391</v>
      </c>
      <c r="CQ105" s="204">
        <f t="shared" si="229"/>
        <v>160381.54118882361</v>
      </c>
      <c r="CR105" s="204">
        <f t="shared" si="230"/>
        <v>166124.36642034398</v>
      </c>
      <c r="CS105" s="204">
        <f t="shared" si="231"/>
        <v>171718.80058183178</v>
      </c>
      <c r="CT105" s="204">
        <f t="shared" si="232"/>
        <v>177165.56395207904</v>
      </c>
      <c r="CU105" s="187"/>
      <c r="CV105" s="204">
        <f>'[2]Yearly BTX'!AJ105</f>
        <v>0</v>
      </c>
      <c r="CW105" s="204">
        <f>'[2]Yearly BTX'!AK105</f>
        <v>7348.3075731373538</v>
      </c>
      <c r="CX105" s="204">
        <f>'[2]Yearly BTX'!AL105</f>
        <v>14663.87032369645</v>
      </c>
      <c r="CY105" s="204">
        <f>'[2]Yearly BTX'!AM105</f>
        <v>21946.797013825111</v>
      </c>
      <c r="CZ105" s="204">
        <f>'[2]Yearly BTX'!AN105</f>
        <v>29197.196085048199</v>
      </c>
      <c r="DA105" s="204">
        <f>'[2]Yearly BTX'!AO105</f>
        <v>36415.175659153101</v>
      </c>
      <c r="DB105" s="204">
        <f>'[2]Yearly BTX'!AP105</f>
        <v>42905.509646967839</v>
      </c>
      <c r="DC105" s="204">
        <f>'[2]Yearly BTX'!AQ105</f>
        <v>49269.213705104296</v>
      </c>
      <c r="DD105" s="204">
        <f>'[2]Yearly BTX'!AR105</f>
        <v>55507.030522846457</v>
      </c>
      <c r="DE105" s="204">
        <f>'[2]Yearly BTX'!AS105</f>
        <v>61619.699652376337</v>
      </c>
      <c r="DF105" s="204">
        <f>'[2]Yearly BTX'!AT105</f>
        <v>67607.957520054057</v>
      </c>
      <c r="DG105" s="204">
        <f>'[2]Yearly BTX'!AU105</f>
        <v>71165.115070650223</v>
      </c>
      <c r="DH105" s="204">
        <f>'[2]Yearly BTX'!AV105</f>
        <v>74641.156327347984</v>
      </c>
      <c r="DI105" s="204">
        <f>'[2]Yearly BTX'!AW105</f>
        <v>78036.565103087851</v>
      </c>
      <c r="DJ105" s="204">
        <f>'[2]Yearly BTX'!AX105</f>
        <v>81351.823154314552</v>
      </c>
      <c r="DK105" s="204">
        <f>'[2]Yearly BTX'!AY105</f>
        <v>84587.410188395865</v>
      </c>
      <c r="DL105" s="204">
        <f>'[2]Yearly BTX'!AZ105</f>
        <v>87743.803871017109</v>
      </c>
      <c r="DM105" s="204">
        <f>'[2]Yearly BTX'!BA105</f>
        <v>90821.479833551843</v>
      </c>
      <c r="DN105" s="204">
        <f>'[2]Yearly BTX'!BB105</f>
        <v>93820.911680407662</v>
      </c>
      <c r="DO105" s="204">
        <f>'[2]Yearly BTX'!BC105</f>
        <v>96742.570996348819</v>
      </c>
      <c r="DP105" s="204">
        <f>'[2]Yearly BTX'!BD105</f>
        <v>99586.927353794323</v>
      </c>
      <c r="DQ105" s="204">
        <f>'[2]Yearly BTX'!BE105</f>
        <v>104668.3506349114</v>
      </c>
      <c r="DR105" s="204">
        <f>'[2]Yearly BTX'!BF105</f>
        <v>109629.11353643045</v>
      </c>
      <c r="DS105" s="204">
        <f>'[2]Yearly BTX'!BG105</f>
        <v>114469.93913182493</v>
      </c>
      <c r="DT105" s="204">
        <f>'[2]Yearly BTX'!BH105</f>
        <v>119191.54741525823</v>
      </c>
      <c r="DU105" s="204">
        <f>'[2]Yearly BTX'!BI105</f>
        <v>123794.65531270365</v>
      </c>
      <c r="DV105" s="204">
        <f>'[2]Yearly BTX'!BJ105</f>
        <v>128235.85485574674</v>
      </c>
      <c r="DW105" s="204">
        <f>'[2]Yearly BTX'!BK105</f>
        <v>132557.25326399168</v>
      </c>
      <c r="DX105" s="204">
        <f>'[2]Yearly BTX'!BL105</f>
        <v>136759.57702010806</v>
      </c>
      <c r="DY105" s="204">
        <f>'[2]Yearly BTX'!BM105</f>
        <v>140843.54949920269</v>
      </c>
      <c r="DZ105" s="204">
        <f>'[2]Yearly BTX'!BN105</f>
        <v>144809.89098006766</v>
      </c>
      <c r="EB105" s="204">
        <f>'[3]Yearly BTX'!AJ105</f>
        <v>0</v>
      </c>
      <c r="EC105" s="204">
        <f>'[3]Yearly BTX'!AK105</f>
        <v>626.33546644359194</v>
      </c>
      <c r="ED105" s="204">
        <f>'[3]Yearly BTX'!AL105</f>
        <v>1252.6709328871821</v>
      </c>
      <c r="EE105" s="204">
        <f>'[3]Yearly BTX'!AM105</f>
        <v>1879.0063993307722</v>
      </c>
      <c r="EF105" s="204">
        <f>'[3]Yearly BTX'!AN105</f>
        <v>2505.3418657743623</v>
      </c>
      <c r="EG105" s="204">
        <f>'[3]Yearly BTX'!AO105</f>
        <v>3131.6773322179542</v>
      </c>
      <c r="EH105" s="204">
        <f>'[3]Yearly BTX'!AP105</f>
        <v>3641.7940573345259</v>
      </c>
      <c r="EI105" s="204">
        <f>'[3]Yearly BTX'!AQ105</f>
        <v>4143.6431542940409</v>
      </c>
      <c r="EJ105" s="204">
        <f>'[3]Yearly BTX'!AR105</f>
        <v>4637.2246230964956</v>
      </c>
      <c r="EK105" s="204">
        <f>'[3]Yearly BTX'!AS105</f>
        <v>5122.5384637419083</v>
      </c>
      <c r="EL105" s="204">
        <f>'[3]Yearly BTX'!AT105</f>
        <v>5599.5846762302535</v>
      </c>
      <c r="EM105" s="204">
        <f>'[3]Yearly BTX'!AU105</f>
        <v>6734.6762744386942</v>
      </c>
      <c r="EN105" s="204">
        <f>'[3]Yearly BTX'!AV105</f>
        <v>7852.3422563776476</v>
      </c>
      <c r="EO105" s="204">
        <f>'[3]Yearly BTX'!AW105</f>
        <v>8952.5826220471135</v>
      </c>
      <c r="EP105" s="204">
        <f>'[3]Yearly BTX'!AX105</f>
        <v>10035.397371447096</v>
      </c>
      <c r="EQ105" s="204">
        <f>'[3]Yearly BTX'!AY105</f>
        <v>11100.786504577594</v>
      </c>
      <c r="ER105" s="204">
        <f>'[3]Yearly BTX'!AZ105</f>
        <v>12148.750021438602</v>
      </c>
      <c r="ES105" s="204">
        <f>'[3]Yearly BTX'!BA105</f>
        <v>13179.287922030133</v>
      </c>
      <c r="ET105" s="204">
        <f>'[3]Yearly BTX'!BB105</f>
        <v>14192.400206352169</v>
      </c>
      <c r="EU105" s="204">
        <f>'[3]Yearly BTX'!BC105</f>
        <v>15188.086874404722</v>
      </c>
      <c r="EV105" s="204">
        <f>'[3]Yearly BTX'!BD105</f>
        <v>16166.347926187784</v>
      </c>
      <c r="EW105" s="204">
        <f>'[3]Yearly BTX'!BE105</f>
        <v>17922.023999322475</v>
      </c>
      <c r="EX105" s="204">
        <f>'[3]Yearly BTX'!BF105</f>
        <v>19648.543802770197</v>
      </c>
      <c r="EY105" s="204">
        <f>'[3]Yearly BTX'!BG105</f>
        <v>21345.907336530945</v>
      </c>
      <c r="EZ105" s="204">
        <f>'[3]Yearly BTX'!BH105</f>
        <v>23014.11460060472</v>
      </c>
      <c r="FA105" s="204">
        <f>'[3]Yearly BTX'!BI105</f>
        <v>24653.165594991537</v>
      </c>
      <c r="FB105" s="204">
        <f>'[3]Yearly BTX'!BJ105</f>
        <v>26253.746656417155</v>
      </c>
      <c r="FC105" s="204">
        <f>'[3]Yearly BTX'!BK105</f>
        <v>27824.287924831944</v>
      </c>
      <c r="FD105" s="204">
        <f>'[3]Yearly BTX'!BL105</f>
        <v>29364.789400235917</v>
      </c>
      <c r="FE105" s="204">
        <f>'[3]Yearly BTX'!BM105</f>
        <v>30875.251082629082</v>
      </c>
      <c r="FF105" s="204">
        <f>'[3]Yearly BTX'!BN105</f>
        <v>32355.672972011394</v>
      </c>
      <c r="FG105" s="187"/>
      <c r="FH105" s="204">
        <f t="shared" si="233"/>
        <v>0</v>
      </c>
      <c r="FI105" s="204">
        <f t="shared" si="172"/>
        <v>7974.6430395809457</v>
      </c>
      <c r="FJ105" s="204">
        <f t="shared" si="173"/>
        <v>15916.541256583632</v>
      </c>
      <c r="FK105" s="204">
        <f t="shared" si="174"/>
        <v>23825.803413155882</v>
      </c>
      <c r="FL105" s="204">
        <f t="shared" si="175"/>
        <v>31702.53795082256</v>
      </c>
      <c r="FM105" s="204">
        <f t="shared" si="176"/>
        <v>39546.852991371052</v>
      </c>
      <c r="FN105" s="204">
        <f t="shared" si="177"/>
        <v>46547.303704302365</v>
      </c>
      <c r="FO105" s="204">
        <f t="shared" si="178"/>
        <v>53412.856859398336</v>
      </c>
      <c r="FP105" s="204">
        <f t="shared" si="179"/>
        <v>60144.255145942952</v>
      </c>
      <c r="FQ105" s="204">
        <f t="shared" si="180"/>
        <v>66742.238116118242</v>
      </c>
      <c r="FR105" s="204">
        <f t="shared" si="181"/>
        <v>73207.54219628431</v>
      </c>
      <c r="FS105" s="204">
        <f t="shared" si="182"/>
        <v>77899.791345088917</v>
      </c>
      <c r="FT105" s="204">
        <f t="shared" si="183"/>
        <v>82493.498583725624</v>
      </c>
      <c r="FU105" s="204">
        <f t="shared" si="184"/>
        <v>86989.147725134972</v>
      </c>
      <c r="FV105" s="204">
        <f t="shared" si="185"/>
        <v>91387.220525761644</v>
      </c>
      <c r="FW105" s="204">
        <f t="shared" si="186"/>
        <v>95688.196692973463</v>
      </c>
      <c r="FX105" s="204">
        <f t="shared" si="187"/>
        <v>99892.553892455704</v>
      </c>
      <c r="FY105" s="204">
        <f t="shared" si="188"/>
        <v>104000.76775558197</v>
      </c>
      <c r="FZ105" s="204">
        <f t="shared" si="189"/>
        <v>108013.31188675982</v>
      </c>
      <c r="GA105" s="204">
        <f t="shared" si="190"/>
        <v>111930.65787075354</v>
      </c>
      <c r="GB105" s="204">
        <f t="shared" si="191"/>
        <v>115753.2752799821</v>
      </c>
      <c r="GC105" s="204">
        <f t="shared" si="192"/>
        <v>122590.37463423389</v>
      </c>
      <c r="GD105" s="204">
        <f t="shared" si="193"/>
        <v>129277.65733920064</v>
      </c>
      <c r="GE105" s="204">
        <f t="shared" si="194"/>
        <v>135815.84646835586</v>
      </c>
      <c r="GF105" s="204">
        <f t="shared" si="195"/>
        <v>142205.66201586294</v>
      </c>
      <c r="GG105" s="204">
        <f t="shared" si="196"/>
        <v>148447.82090769519</v>
      </c>
      <c r="GH105" s="204">
        <f t="shared" si="197"/>
        <v>154489.60151216391</v>
      </c>
      <c r="GI105" s="204">
        <f t="shared" si="198"/>
        <v>160381.54118882361</v>
      </c>
      <c r="GJ105" s="204">
        <f t="shared" si="199"/>
        <v>166124.36642034398</v>
      </c>
      <c r="GK105" s="204">
        <f t="shared" si="200"/>
        <v>171718.80058183178</v>
      </c>
      <c r="GL105" s="204">
        <f t="shared" si="201"/>
        <v>177165.56395207904</v>
      </c>
    </row>
    <row r="106" spans="1:194" outlineLevel="1">
      <c r="A106"/>
      <c r="B106" t="s">
        <v>74</v>
      </c>
      <c r="C106" s="5" t="s">
        <v>197</v>
      </c>
      <c r="D106" s="124">
        <f>'[2]Yearly BTX'!D106</f>
        <v>0</v>
      </c>
      <c r="E106" s="124">
        <f>'[2]Yearly BTX'!E106</f>
        <v>533.88219994078827</v>
      </c>
      <c r="F106" s="124">
        <f>'[2]Yearly BTX'!F106</f>
        <v>689.95492319643381</v>
      </c>
      <c r="G106" s="124">
        <f>'[2]Yearly BTX'!G106</f>
        <v>792.16039873050613</v>
      </c>
      <c r="H106" s="124">
        <f>'[2]Yearly BTX'!H106</f>
        <v>741.24088077722263</v>
      </c>
      <c r="I106" s="124">
        <f>'[2]Yearly BTX'!I106</f>
        <v>543.67230019118142</v>
      </c>
      <c r="J106" s="124">
        <f>'[2]Yearly BTX'!J106</f>
        <v>205.87787514391675</v>
      </c>
      <c r="K106" s="124">
        <f>'[2]Yearly BTX'!K106</f>
        <v>-265.77160617846675</v>
      </c>
      <c r="L106" s="124">
        <f>'[2]Yearly BTX'!L106</f>
        <v>-864.95750410774781</v>
      </c>
      <c r="M106" s="124">
        <f>'[2]Yearly BTX'!M106</f>
        <v>-1585.4130472514298</v>
      </c>
      <c r="N106" s="124">
        <f>'[2]Yearly BTX'!N106</f>
        <v>-2420.9230534709932</v>
      </c>
      <c r="O106" s="124">
        <f>'[2]Yearly BTX'!O106</f>
        <v>-5306.6137431188326</v>
      </c>
      <c r="P106" s="124">
        <f>'[2]Yearly BTX'!P106</f>
        <v>-8117.4789907507002</v>
      </c>
      <c r="Q106" s="124">
        <f>'[2]Yearly BTX'!Q106</f>
        <v>-10852.782038469653</v>
      </c>
      <c r="R106" s="124">
        <f>'[2]Yearly BTX'!R106</f>
        <v>-13511.794699137157</v>
      </c>
      <c r="S106" s="124">
        <f>'[2]Yearly BTX'!S106</f>
        <v>-16093.797305385349</v>
      </c>
      <c r="T106" s="124">
        <f>'[2]Yearly BTX'!T106</f>
        <v>-18598.078658862156</v>
      </c>
      <c r="U106" s="124">
        <f>'[2]Yearly BTX'!U106</f>
        <v>-21023.935979708804</v>
      </c>
      <c r="V106" s="124">
        <f>'[2]Yearly BTX'!V106</f>
        <v>-23370.674856268488</v>
      </c>
      <c r="W106" s="124">
        <f>'[2]Yearly BTX'!W106</f>
        <v>-25637.609195025405</v>
      </c>
      <c r="X106" s="124">
        <f>'[2]Yearly BTX'!X106</f>
        <v>-27824.061170773439</v>
      </c>
      <c r="Y106" s="124">
        <f>'[2]Yearly BTX'!Y106</f>
        <v>-29668.821004076726</v>
      </c>
      <c r="Z106" s="124">
        <f>'[2]Yearly BTX'!Z106</f>
        <v>-31456.820013604349</v>
      </c>
      <c r="AA106" s="124">
        <f>'[2]Yearly BTX'!AA106</f>
        <v>-33187.529364196678</v>
      </c>
      <c r="AB106" s="124">
        <f>'[2]Yearly BTX'!AB106</f>
        <v>-34860.426471408886</v>
      </c>
      <c r="AC106" s="124">
        <f>'[2]Yearly BTX'!AC106</f>
        <v>-36474.994964177335</v>
      </c>
      <c r="AD106" s="124">
        <f>'[2]Yearly BTX'!AD106</f>
        <v>-38030.724647657058</v>
      </c>
      <c r="AE106" s="124">
        <f>'[2]Yearly BTX'!AE106</f>
        <v>-39527.111466229479</v>
      </c>
      <c r="AF106" s="124">
        <f>'[2]Yearly BTX'!AF106</f>
        <v>-40963.657466679826</v>
      </c>
      <c r="AG106" s="124">
        <f>'[2]Yearly BTX'!AG106</f>
        <v>-42339.870761543527</v>
      </c>
      <c r="AH106" s="124">
        <f>'[2]Yearly BTX'!AH106</f>
        <v>-43655.265492620914</v>
      </c>
      <c r="AI106" s="187"/>
      <c r="AJ106" s="204">
        <f>'[3]Yearly BTX'!D106</f>
        <v>0</v>
      </c>
      <c r="AK106" s="204">
        <f>'[3]Yearly BTX'!E106</f>
        <v>153.02873671449106</v>
      </c>
      <c r="AL106" s="204">
        <f>'[3]Yearly BTX'!F106</f>
        <v>255.23197942409843</v>
      </c>
      <c r="AM106" s="204">
        <f>'[3]Yearly BTX'!G106</f>
        <v>369.69042115658431</v>
      </c>
      <c r="AN106" s="204">
        <f>'[3]Yearly BTX'!H106</f>
        <v>475.54148003280807</v>
      </c>
      <c r="AO106" s="204">
        <f>'[3]Yearly BTX'!I106</f>
        <v>572.90839290034182</v>
      </c>
      <c r="AP106" s="204">
        <f>'[3]Yearly BTX'!J106</f>
        <v>661.91439660677224</v>
      </c>
      <c r="AQ106" s="204">
        <f>'[3]Yearly BTX'!K106</f>
        <v>742.68272799967508</v>
      </c>
      <c r="AR106" s="204">
        <f>'[3]Yearly BTX'!L106</f>
        <v>815.33662392663337</v>
      </c>
      <c r="AS106" s="204">
        <f>'[3]Yearly BTX'!M106</f>
        <v>879.99932123522831</v>
      </c>
      <c r="AT106" s="204">
        <f>'[3]Yearly BTX'!N106</f>
        <v>936.7940567730393</v>
      </c>
      <c r="AU106" s="204">
        <f>'[3]Yearly BTX'!O106</f>
        <v>1130.5499350795808</v>
      </c>
      <c r="AV106" s="204">
        <f>'[3]Yearly BTX'!P106</f>
        <v>1289.5434945711013</v>
      </c>
      <c r="AW106" s="204">
        <f>'[3]Yearly BTX'!Q106</f>
        <v>1414.4002232150951</v>
      </c>
      <c r="AX106" s="204">
        <f>'[3]Yearly BTX'!R106</f>
        <v>1505.7456089790549</v>
      </c>
      <c r="AY106" s="204">
        <f>'[3]Yearly BTX'!S106</f>
        <v>1564.2051398304748</v>
      </c>
      <c r="AZ106" s="204">
        <f>'[3]Yearly BTX'!T106</f>
        <v>1590.4043037368419</v>
      </c>
      <c r="BA106" s="204">
        <f>'[3]Yearly BTX'!U106</f>
        <v>1584.9685886656489</v>
      </c>
      <c r="BB106" s="204">
        <f>'[3]Yearly BTX'!V106</f>
        <v>1548.5234825843936</v>
      </c>
      <c r="BC106" s="204">
        <f>'[3]Yearly BTX'!W106</f>
        <v>1481.6944734605613</v>
      </c>
      <c r="BD106" s="204">
        <f>'[3]Yearly BTX'!X106</f>
        <v>1385.10704926165</v>
      </c>
      <c r="BE106" s="204">
        <f>'[3]Yearly BTX'!Y106</f>
        <v>1452.9735140440453</v>
      </c>
      <c r="BF106" s="204">
        <f>'[3]Yearly BTX'!Z106</f>
        <v>1471.4170807668206</v>
      </c>
      <c r="BG106" s="204">
        <f>'[3]Yearly BTX'!AA106</f>
        <v>1441.4508871538937</v>
      </c>
      <c r="BH106" s="204">
        <f>'[3]Yearly BTX'!AB106</f>
        <v>1364.0880709291951</v>
      </c>
      <c r="BI106" s="204">
        <f>'[3]Yearly BTX'!AC106</f>
        <v>1240.3417698166459</v>
      </c>
      <c r="BJ106" s="204">
        <f>'[3]Yearly BTX'!AD106</f>
        <v>1071.2251215401693</v>
      </c>
      <c r="BK106" s="204">
        <f>'[3]Yearly BTX'!AE106</f>
        <v>857.75126382369399</v>
      </c>
      <c r="BL106" s="204">
        <f>'[3]Yearly BTX'!AF106</f>
        <v>600.93333439113758</v>
      </c>
      <c r="BM106" s="204">
        <f>'[3]Yearly BTX'!AG106</f>
        <v>301.78447096642503</v>
      </c>
      <c r="BN106" s="204">
        <f>'[3]Yearly BTX'!AH106</f>
        <v>-38.68218872651687</v>
      </c>
      <c r="BP106" s="124">
        <f t="shared" si="202"/>
        <v>0</v>
      </c>
      <c r="BQ106" s="124">
        <f t="shared" si="203"/>
        <v>686.91093665527933</v>
      </c>
      <c r="BR106" s="124">
        <f t="shared" si="204"/>
        <v>945.18690262053224</v>
      </c>
      <c r="BS106" s="124">
        <f t="shared" si="205"/>
        <v>1161.8508198870904</v>
      </c>
      <c r="BT106" s="124">
        <f t="shared" si="206"/>
        <v>1216.7823608100307</v>
      </c>
      <c r="BU106" s="124">
        <f t="shared" si="207"/>
        <v>1116.5806930915232</v>
      </c>
      <c r="BV106" s="124">
        <f t="shared" si="208"/>
        <v>867.792271750689</v>
      </c>
      <c r="BW106" s="124">
        <f t="shared" si="209"/>
        <v>476.91112182120833</v>
      </c>
      <c r="BX106" s="124">
        <f t="shared" si="210"/>
        <v>-49.620880181114444</v>
      </c>
      <c r="BY106" s="124">
        <f t="shared" si="211"/>
        <v>-705.41372601620151</v>
      </c>
      <c r="BZ106" s="124">
        <f t="shared" si="212"/>
        <v>-1484.1289966979539</v>
      </c>
      <c r="CA106" s="124">
        <f t="shared" si="213"/>
        <v>-4176.0638080392519</v>
      </c>
      <c r="CB106" s="124">
        <f t="shared" si="214"/>
        <v>-6827.9354961795989</v>
      </c>
      <c r="CC106" s="124">
        <f t="shared" si="215"/>
        <v>-9438.3818152545573</v>
      </c>
      <c r="CD106" s="124">
        <f t="shared" si="216"/>
        <v>-12006.049090158103</v>
      </c>
      <c r="CE106" s="124">
        <f t="shared" si="217"/>
        <v>-14529.592165554874</v>
      </c>
      <c r="CF106" s="124">
        <f t="shared" si="218"/>
        <v>-17007.674355125313</v>
      </c>
      <c r="CG106" s="124">
        <f t="shared" si="219"/>
        <v>-19438.967391043156</v>
      </c>
      <c r="CH106" s="124">
        <f t="shared" si="220"/>
        <v>-21822.151373684093</v>
      </c>
      <c r="CI106" s="124">
        <f t="shared" si="221"/>
        <v>-24155.914721564845</v>
      </c>
      <c r="CJ106" s="124">
        <f t="shared" si="222"/>
        <v>-26438.95412151179</v>
      </c>
      <c r="CK106" s="124">
        <f t="shared" si="223"/>
        <v>-28215.84749003268</v>
      </c>
      <c r="CL106" s="124">
        <f t="shared" si="224"/>
        <v>-29985.402932837529</v>
      </c>
      <c r="CM106" s="124">
        <f t="shared" si="225"/>
        <v>-31746.078477042785</v>
      </c>
      <c r="CN106" s="124">
        <f t="shared" si="226"/>
        <v>-33496.33840047969</v>
      </c>
      <c r="CO106" s="124">
        <f t="shared" si="227"/>
        <v>-35234.65319436069</v>
      </c>
      <c r="CP106" s="124">
        <f t="shared" si="228"/>
        <v>-36959.499526116888</v>
      </c>
      <c r="CQ106" s="124">
        <f t="shared" si="229"/>
        <v>-38669.360202405784</v>
      </c>
      <c r="CR106" s="124">
        <f t="shared" si="230"/>
        <v>-40362.724132288691</v>
      </c>
      <c r="CS106" s="124">
        <f t="shared" si="231"/>
        <v>-42038.086290577099</v>
      </c>
      <c r="CT106" s="124">
        <f t="shared" si="232"/>
        <v>-43693.947681347432</v>
      </c>
      <c r="CU106" s="187"/>
      <c r="CV106" s="204">
        <f>'[2]Yearly BTX'!AJ106</f>
        <v>0</v>
      </c>
      <c r="CW106" s="204">
        <f>'[2]Yearly BTX'!AK106</f>
        <v>533.88219994078827</v>
      </c>
      <c r="CX106" s="204">
        <f>'[2]Yearly BTX'!AL106</f>
        <v>689.95492319643381</v>
      </c>
      <c r="CY106" s="204">
        <f>'[2]Yearly BTX'!AM106</f>
        <v>792.16039873050613</v>
      </c>
      <c r="CZ106" s="204">
        <f>'[2]Yearly BTX'!AN106</f>
        <v>741.24088077722263</v>
      </c>
      <c r="DA106" s="204">
        <f>'[2]Yearly BTX'!AO106</f>
        <v>543.67230019118142</v>
      </c>
      <c r="DB106" s="204">
        <f>'[2]Yearly BTX'!AP106</f>
        <v>205.87787514391675</v>
      </c>
      <c r="DC106" s="204">
        <f>'[2]Yearly BTX'!AQ106</f>
        <v>-265.77160617846675</v>
      </c>
      <c r="DD106" s="204">
        <f>'[2]Yearly BTX'!AR106</f>
        <v>-864.95750410774781</v>
      </c>
      <c r="DE106" s="204">
        <f>'[2]Yearly BTX'!AS106</f>
        <v>-1585.4130472514298</v>
      </c>
      <c r="DF106" s="204">
        <f>'[2]Yearly BTX'!AT106</f>
        <v>-2420.9230534709932</v>
      </c>
      <c r="DG106" s="204">
        <f>'[2]Yearly BTX'!AU106</f>
        <v>-5306.6137431188326</v>
      </c>
      <c r="DH106" s="204">
        <f>'[2]Yearly BTX'!AV106</f>
        <v>-8117.4789907507002</v>
      </c>
      <c r="DI106" s="204">
        <f>'[2]Yearly BTX'!AW106</f>
        <v>-10852.782038469653</v>
      </c>
      <c r="DJ106" s="204">
        <f>'[2]Yearly BTX'!AX106</f>
        <v>-13511.794699137157</v>
      </c>
      <c r="DK106" s="204">
        <f>'[2]Yearly BTX'!AY106</f>
        <v>-16093.797305385349</v>
      </c>
      <c r="DL106" s="204">
        <f>'[2]Yearly BTX'!AZ106</f>
        <v>-18598.078658862156</v>
      </c>
      <c r="DM106" s="204">
        <f>'[2]Yearly BTX'!BA106</f>
        <v>-21023.935979708804</v>
      </c>
      <c r="DN106" s="204">
        <f>'[2]Yearly BTX'!BB106</f>
        <v>-23370.674856268488</v>
      </c>
      <c r="DO106" s="204">
        <f>'[2]Yearly BTX'!BC106</f>
        <v>-25637.609195025405</v>
      </c>
      <c r="DP106" s="204">
        <f>'[2]Yearly BTX'!BD106</f>
        <v>-27824.061170773439</v>
      </c>
      <c r="DQ106" s="204">
        <f>'[2]Yearly BTX'!BE106</f>
        <v>-29668.821004076726</v>
      </c>
      <c r="DR106" s="204">
        <f>'[2]Yearly BTX'!BF106</f>
        <v>-31456.820013604349</v>
      </c>
      <c r="DS106" s="204">
        <f>'[2]Yearly BTX'!BG106</f>
        <v>-33187.529364196678</v>
      </c>
      <c r="DT106" s="204">
        <f>'[2]Yearly BTX'!BH106</f>
        <v>-34860.426471408886</v>
      </c>
      <c r="DU106" s="204">
        <f>'[2]Yearly BTX'!BI106</f>
        <v>-36474.994964177335</v>
      </c>
      <c r="DV106" s="204">
        <f>'[2]Yearly BTX'!BJ106</f>
        <v>-38030.724647657058</v>
      </c>
      <c r="DW106" s="204">
        <f>'[2]Yearly BTX'!BK106</f>
        <v>-39527.111466229479</v>
      </c>
      <c r="DX106" s="204">
        <f>'[2]Yearly BTX'!BL106</f>
        <v>-40963.657466679826</v>
      </c>
      <c r="DY106" s="204">
        <f>'[2]Yearly BTX'!BM106</f>
        <v>-42339.870761543527</v>
      </c>
      <c r="DZ106" s="204">
        <f>'[2]Yearly BTX'!BN106</f>
        <v>-43655.265492620914</v>
      </c>
      <c r="EB106" s="124">
        <f>'[3]Yearly BTX'!AJ106</f>
        <v>0</v>
      </c>
      <c r="EC106" s="124">
        <f>'[3]Yearly BTX'!AK106</f>
        <v>153.02873671449106</v>
      </c>
      <c r="ED106" s="124">
        <f>'[3]Yearly BTX'!AL106</f>
        <v>255.23197942409843</v>
      </c>
      <c r="EE106" s="124">
        <f>'[3]Yearly BTX'!AM106</f>
        <v>369.69042115658431</v>
      </c>
      <c r="EF106" s="124">
        <f>'[3]Yearly BTX'!AN106</f>
        <v>475.54148003280807</v>
      </c>
      <c r="EG106" s="124">
        <f>'[3]Yearly BTX'!AO106</f>
        <v>572.90839290034182</v>
      </c>
      <c r="EH106" s="124">
        <f>'[3]Yearly BTX'!AP106</f>
        <v>661.91439660677224</v>
      </c>
      <c r="EI106" s="124">
        <f>'[3]Yearly BTX'!AQ106</f>
        <v>742.68272799967508</v>
      </c>
      <c r="EJ106" s="124">
        <f>'[3]Yearly BTX'!AR106</f>
        <v>815.33662392663337</v>
      </c>
      <c r="EK106" s="124">
        <f>'[3]Yearly BTX'!AS106</f>
        <v>879.99932123522831</v>
      </c>
      <c r="EL106" s="124">
        <f>'[3]Yearly BTX'!AT106</f>
        <v>936.7940567730393</v>
      </c>
      <c r="EM106" s="124">
        <f>'[3]Yearly BTX'!AU106</f>
        <v>1130.5499350795808</v>
      </c>
      <c r="EN106" s="124">
        <f>'[3]Yearly BTX'!AV106</f>
        <v>1289.5434945711013</v>
      </c>
      <c r="EO106" s="124">
        <f>'[3]Yearly BTX'!AW106</f>
        <v>1414.4002232150951</v>
      </c>
      <c r="EP106" s="124">
        <f>'[3]Yearly BTX'!AX106</f>
        <v>1505.7456089790549</v>
      </c>
      <c r="EQ106" s="124">
        <f>'[3]Yearly BTX'!AY106</f>
        <v>1564.2051398304748</v>
      </c>
      <c r="ER106" s="124">
        <f>'[3]Yearly BTX'!AZ106</f>
        <v>1590.4043037368419</v>
      </c>
      <c r="ES106" s="124">
        <f>'[3]Yearly BTX'!BA106</f>
        <v>1584.9685886656489</v>
      </c>
      <c r="ET106" s="124">
        <f>'[3]Yearly BTX'!BB106</f>
        <v>1548.5234825843936</v>
      </c>
      <c r="EU106" s="124">
        <f>'[3]Yearly BTX'!BC106</f>
        <v>1481.6944734605613</v>
      </c>
      <c r="EV106" s="124">
        <f>'[3]Yearly BTX'!BD106</f>
        <v>1385.10704926165</v>
      </c>
      <c r="EW106" s="124">
        <f>'[3]Yearly BTX'!BE106</f>
        <v>1452.9735140440453</v>
      </c>
      <c r="EX106" s="124">
        <f>'[3]Yearly BTX'!BF106</f>
        <v>1471.4170807668206</v>
      </c>
      <c r="EY106" s="124">
        <f>'[3]Yearly BTX'!BG106</f>
        <v>1441.4508871538937</v>
      </c>
      <c r="EZ106" s="124">
        <f>'[3]Yearly BTX'!BH106</f>
        <v>1364.0880709291951</v>
      </c>
      <c r="FA106" s="124">
        <f>'[3]Yearly BTX'!BI106</f>
        <v>1240.3417698166459</v>
      </c>
      <c r="FB106" s="124">
        <f>'[3]Yearly BTX'!BJ106</f>
        <v>1071.2251215401693</v>
      </c>
      <c r="FC106" s="124">
        <f>'[3]Yearly BTX'!BK106</f>
        <v>857.75126382369399</v>
      </c>
      <c r="FD106" s="124">
        <f>'[3]Yearly BTX'!BL106</f>
        <v>600.93333439113758</v>
      </c>
      <c r="FE106" s="124">
        <f>'[3]Yearly BTX'!BM106</f>
        <v>301.78447096642503</v>
      </c>
      <c r="FF106" s="124">
        <f>'[3]Yearly BTX'!BN106</f>
        <v>-38.68218872651687</v>
      </c>
      <c r="FG106" s="187"/>
      <c r="FH106" s="124">
        <f t="shared" si="233"/>
        <v>0</v>
      </c>
      <c r="FI106" s="124">
        <f t="shared" si="172"/>
        <v>686.91093665527933</v>
      </c>
      <c r="FJ106" s="124">
        <f t="shared" si="173"/>
        <v>945.18690262053224</v>
      </c>
      <c r="FK106" s="124">
        <f t="shared" si="174"/>
        <v>1161.8508198870904</v>
      </c>
      <c r="FL106" s="124">
        <f t="shared" si="175"/>
        <v>1216.7823608100307</v>
      </c>
      <c r="FM106" s="124">
        <f t="shared" si="176"/>
        <v>1116.5806930915232</v>
      </c>
      <c r="FN106" s="124">
        <f t="shared" si="177"/>
        <v>867.792271750689</v>
      </c>
      <c r="FO106" s="124">
        <f t="shared" si="178"/>
        <v>476.91112182120833</v>
      </c>
      <c r="FP106" s="124">
        <f t="shared" si="179"/>
        <v>-49.620880181114444</v>
      </c>
      <c r="FQ106" s="124">
        <f t="shared" si="180"/>
        <v>-705.41372601620151</v>
      </c>
      <c r="FR106" s="124">
        <f t="shared" si="181"/>
        <v>-1484.1289966979539</v>
      </c>
      <c r="FS106" s="124">
        <f t="shared" si="182"/>
        <v>-4176.0638080392519</v>
      </c>
      <c r="FT106" s="124">
        <f t="shared" si="183"/>
        <v>-6827.9354961795989</v>
      </c>
      <c r="FU106" s="124">
        <f t="shared" si="184"/>
        <v>-9438.3818152545573</v>
      </c>
      <c r="FV106" s="124">
        <f t="shared" si="185"/>
        <v>-12006.049090158103</v>
      </c>
      <c r="FW106" s="124">
        <f t="shared" si="186"/>
        <v>-14529.592165554874</v>
      </c>
      <c r="FX106" s="124">
        <f t="shared" si="187"/>
        <v>-17007.674355125313</v>
      </c>
      <c r="FY106" s="124">
        <f t="shared" si="188"/>
        <v>-19438.967391043156</v>
      </c>
      <c r="FZ106" s="124">
        <f t="shared" si="189"/>
        <v>-21822.151373684093</v>
      </c>
      <c r="GA106" s="124">
        <f t="shared" si="190"/>
        <v>-24155.914721564845</v>
      </c>
      <c r="GB106" s="124">
        <f t="shared" si="191"/>
        <v>-26438.95412151179</v>
      </c>
      <c r="GC106" s="124">
        <f t="shared" si="192"/>
        <v>-28215.84749003268</v>
      </c>
      <c r="GD106" s="124">
        <f t="shared" si="193"/>
        <v>-29985.402932837529</v>
      </c>
      <c r="GE106" s="124">
        <f t="shared" si="194"/>
        <v>-31746.078477042785</v>
      </c>
      <c r="GF106" s="124">
        <f t="shared" si="195"/>
        <v>-33496.33840047969</v>
      </c>
      <c r="GG106" s="124">
        <f t="shared" si="196"/>
        <v>-35234.65319436069</v>
      </c>
      <c r="GH106" s="124">
        <f t="shared" si="197"/>
        <v>-36959.499526116888</v>
      </c>
      <c r="GI106" s="124">
        <f t="shared" si="198"/>
        <v>-38669.360202405784</v>
      </c>
      <c r="GJ106" s="124">
        <f t="shared" si="199"/>
        <v>-40362.724132288691</v>
      </c>
      <c r="GK106" s="124">
        <f t="shared" si="200"/>
        <v>-42038.086290577099</v>
      </c>
      <c r="GL106" s="124">
        <f t="shared" si="201"/>
        <v>-43693.947681347432</v>
      </c>
    </row>
    <row r="107" spans="1:194" outlineLevel="1">
      <c r="A107" s="28"/>
      <c r="B107" s="28" t="s">
        <v>70</v>
      </c>
      <c r="C107" s="40" t="s">
        <v>197</v>
      </c>
      <c r="D107" s="204">
        <f>'[2]Yearly BTX'!D107</f>
        <v>0</v>
      </c>
      <c r="E107" s="204">
        <f>'[2]Yearly BTX'!E107</f>
        <v>75.913111885710123</v>
      </c>
      <c r="F107" s="204">
        <f>'[2]Yearly BTX'!F107</f>
        <v>151.09359721428007</v>
      </c>
      <c r="G107" s="204">
        <f>'[2]Yearly BTX'!G107</f>
        <v>225.13854665082476</v>
      </c>
      <c r="H107" s="204">
        <f>'[2]Yearly BTX'!H107</f>
        <v>297.64862680588135</v>
      </c>
      <c r="I107" s="204">
        <f>'[2]Yearly BTX'!I107</f>
        <v>368.22806046966457</v>
      </c>
      <c r="J107" s="204">
        <f>'[2]Yearly BTX'!J107</f>
        <v>436.48460693365382</v>
      </c>
      <c r="K107" s="204">
        <f>'[2]Yearly BTX'!K107</f>
        <v>502.02954239916994</v>
      </c>
      <c r="L107" s="204">
        <f>'[2]Yearly BTX'!L107</f>
        <v>564.47764047261353</v>
      </c>
      <c r="M107" s="204">
        <f>'[2]Yearly BTX'!M107</f>
        <v>623.44715274702776</v>
      </c>
      <c r="N107" s="204">
        <f>'[2]Yearly BTX'!N107</f>
        <v>678.55978946964296</v>
      </c>
      <c r="O107" s="204">
        <f>'[2]Yearly BTX'!O107</f>
        <v>707.52419067659662</v>
      </c>
      <c r="P107" s="204">
        <f>'[2]Yearly BTX'!P107</f>
        <v>732.4339910486251</v>
      </c>
      <c r="Q107" s="204">
        <f>'[2]Yearly BTX'!Q107</f>
        <v>747.60693018697793</v>
      </c>
      <c r="R107" s="204">
        <f>'[2]Yearly BTX'!R107</f>
        <v>758.10139217590722</v>
      </c>
      <c r="S107" s="204">
        <f>'[2]Yearly BTX'!S107</f>
        <v>763.72912125670496</v>
      </c>
      <c r="T107" s="204">
        <f>'[2]Yearly BTX'!T107</f>
        <v>764.3079228917486</v>
      </c>
      <c r="U107" s="204">
        <f>'[2]Yearly BTX'!U107</f>
        <v>759.66166374934369</v>
      </c>
      <c r="V107" s="204">
        <f>'[2]Yearly BTX'!V107</f>
        <v>749.6202712878594</v>
      </c>
      <c r="W107" s="204">
        <f>'[2]Yearly BTX'!W107</f>
        <v>734.01973294322033</v>
      </c>
      <c r="X107" s="204">
        <f>'[2]Yearly BTX'!X107</f>
        <v>712.70209492381264</v>
      </c>
      <c r="Y107" s="204">
        <f>'[2]Yearly BTX'!Y107</f>
        <v>703.96036871043657</v>
      </c>
      <c r="Z107" s="204">
        <f>'[2]Yearly BTX'!Z107</f>
        <v>687.60974645910187</v>
      </c>
      <c r="AA107" s="204">
        <f>'[2]Yearly BTX'!AA107</f>
        <v>650.48038398654035</v>
      </c>
      <c r="AB107" s="204">
        <f>'[2]Yearly BTX'!AB107</f>
        <v>605.4928092840139</v>
      </c>
      <c r="AC107" s="204">
        <f>'[2]Yearly BTX'!AC107</f>
        <v>552.65123778376892</v>
      </c>
      <c r="AD107" s="204">
        <f>'[2]Yearly BTX'!AD107</f>
        <v>491.98818823598504</v>
      </c>
      <c r="AE107" s="204">
        <f>'[2]Yearly BTX'!AE107</f>
        <v>423.56481635530076</v>
      </c>
      <c r="AF107" s="204">
        <f>'[2]Yearly BTX'!AF107</f>
        <v>347.47124198094548</v>
      </c>
      <c r="AG107" s="204">
        <f>'[2]Yearly BTX'!AG107</f>
        <v>263.82686980591552</v>
      </c>
      <c r="AH107" s="204">
        <f>'[2]Yearly BTX'!AH107</f>
        <v>172.78070373029993</v>
      </c>
      <c r="AI107" s="187"/>
      <c r="AJ107" s="204">
        <f>'[3]Yearly BTX'!D107</f>
        <v>0</v>
      </c>
      <c r="AK107" s="204">
        <f>'[3]Yearly BTX'!E107</f>
        <v>50.693898196398123</v>
      </c>
      <c r="AL107" s="204">
        <f>'[3]Yearly BTX'!F107</f>
        <v>100.0295010077858</v>
      </c>
      <c r="AM107" s="204">
        <f>'[3]Yearly BTX'!G107</f>
        <v>147.87009714125227</v>
      </c>
      <c r="AN107" s="204">
        <f>'[3]Yearly BTX'!H107</f>
        <v>194.07897530388701</v>
      </c>
      <c r="AO107" s="204">
        <f>'[3]Yearly BTX'!I107</f>
        <v>238.51942420277916</v>
      </c>
      <c r="AP107" s="204">
        <f>'[3]Yearly BTX'!J107</f>
        <v>281.05473254501828</v>
      </c>
      <c r="AQ107" s="204">
        <f>'[3]Yearly BTX'!K107</f>
        <v>321.54818903769331</v>
      </c>
      <c r="AR107" s="204">
        <f>'[3]Yearly BTX'!L107</f>
        <v>359.86308238789411</v>
      </c>
      <c r="AS107" s="204">
        <f>'[3]Yearly BTX'!M107</f>
        <v>395.86270130270975</v>
      </c>
      <c r="AT107" s="204">
        <f>'[3]Yearly BTX'!N107</f>
        <v>429.4103344892294</v>
      </c>
      <c r="AU107" s="204">
        <f>'[3]Yearly BTX'!O107</f>
        <v>510.13849909399505</v>
      </c>
      <c r="AV107" s="204">
        <f>'[3]Yearly BTX'!P107</f>
        <v>585.82885894044387</v>
      </c>
      <c r="AW107" s="204">
        <f>'[3]Yearly BTX'!Q107</f>
        <v>653.22714603027771</v>
      </c>
      <c r="AX107" s="204">
        <f>'[3]Yearly BTX'!R107</f>
        <v>714.54945439388689</v>
      </c>
      <c r="AY107" s="204">
        <f>'[3]Yearly BTX'!S107</f>
        <v>769.56421942421821</v>
      </c>
      <c r="AZ107" s="204">
        <f>'[3]Yearly BTX'!T107</f>
        <v>818.04461001276798</v>
      </c>
      <c r="BA107" s="204">
        <f>'[3]Yearly BTX'!U107</f>
        <v>859.76859078897598</v>
      </c>
      <c r="BB107" s="204">
        <f>'[3]Yearly BTX'!V107</f>
        <v>894.51898435961937</v>
      </c>
      <c r="BC107" s="204">
        <f>'[3]Yearly BTX'!W107</f>
        <v>922.08353354820417</v>
      </c>
      <c r="BD107" s="204">
        <f>'[3]Yearly BTX'!X107</f>
        <v>942.25496363436343</v>
      </c>
      <c r="BE107" s="204">
        <f>'[3]Yearly BTX'!Y107</f>
        <v>999.41304910262863</v>
      </c>
      <c r="BF107" s="204">
        <f>'[3]Yearly BTX'!Z107</f>
        <v>1044.340870802419</v>
      </c>
      <c r="BG107" s="204">
        <f>'[3]Yearly BTX'!AA107</f>
        <v>1065.6335415012863</v>
      </c>
      <c r="BH107" s="204">
        <f>'[3]Yearly BTX'!AB107</f>
        <v>1073.4226025796038</v>
      </c>
      <c r="BI107" s="204">
        <f>'[3]Yearly BTX'!AC107</f>
        <v>1067.7223403900446</v>
      </c>
      <c r="BJ107" s="204">
        <f>'[3]Yearly BTX'!AD107</f>
        <v>1048.5836500194375</v>
      </c>
      <c r="BK107" s="204">
        <f>'[3]Yearly BTX'!AE107</f>
        <v>1016.0948163236484</v>
      </c>
      <c r="BL107" s="204">
        <f>'[3]Yearly BTX'!AF107</f>
        <v>970.38229496245719</v>
      </c>
      <c r="BM107" s="204">
        <f>'[3]Yearly BTX'!AG107</f>
        <v>911.61149343443333</v>
      </c>
      <c r="BN107" s="204">
        <f>'[3]Yearly BTX'!AH107</f>
        <v>839.98755211181845</v>
      </c>
      <c r="BP107" s="204">
        <f t="shared" si="202"/>
        <v>0</v>
      </c>
      <c r="BQ107" s="204">
        <f t="shared" si="203"/>
        <v>126.60701008210825</v>
      </c>
      <c r="BR107" s="204">
        <f t="shared" si="204"/>
        <v>251.12309822206586</v>
      </c>
      <c r="BS107" s="204">
        <f t="shared" si="205"/>
        <v>373.00864379207701</v>
      </c>
      <c r="BT107" s="204">
        <f t="shared" si="206"/>
        <v>491.72760210976833</v>
      </c>
      <c r="BU107" s="204">
        <f t="shared" si="207"/>
        <v>606.74748467244376</v>
      </c>
      <c r="BV107" s="204">
        <f t="shared" si="208"/>
        <v>717.5393394786721</v>
      </c>
      <c r="BW107" s="204">
        <f t="shared" si="209"/>
        <v>823.57773143686325</v>
      </c>
      <c r="BX107" s="204">
        <f t="shared" si="210"/>
        <v>924.34072286050764</v>
      </c>
      <c r="BY107" s="204">
        <f t="shared" si="211"/>
        <v>1019.3098540497375</v>
      </c>
      <c r="BZ107" s="204">
        <f t="shared" si="212"/>
        <v>1107.9701239588724</v>
      </c>
      <c r="CA107" s="204">
        <f t="shared" si="213"/>
        <v>1217.6626897705917</v>
      </c>
      <c r="CB107" s="204">
        <f t="shared" si="214"/>
        <v>1318.2628499890689</v>
      </c>
      <c r="CC107" s="204">
        <f t="shared" si="215"/>
        <v>1400.8340762172556</v>
      </c>
      <c r="CD107" s="204">
        <f t="shared" si="216"/>
        <v>1472.6508465697941</v>
      </c>
      <c r="CE107" s="204">
        <f t="shared" si="217"/>
        <v>1533.2933406809232</v>
      </c>
      <c r="CF107" s="204">
        <f t="shared" si="218"/>
        <v>1582.3525329045165</v>
      </c>
      <c r="CG107" s="204">
        <f t="shared" si="219"/>
        <v>1619.4302545383198</v>
      </c>
      <c r="CH107" s="204">
        <f t="shared" si="220"/>
        <v>1644.1392556474789</v>
      </c>
      <c r="CI107" s="204">
        <f t="shared" si="221"/>
        <v>1656.1032664914246</v>
      </c>
      <c r="CJ107" s="204">
        <f t="shared" si="222"/>
        <v>1654.957058558176</v>
      </c>
      <c r="CK107" s="204">
        <f t="shared" si="223"/>
        <v>1703.3734178130653</v>
      </c>
      <c r="CL107" s="204">
        <f t="shared" si="224"/>
        <v>1731.9506172615208</v>
      </c>
      <c r="CM107" s="204">
        <f t="shared" si="225"/>
        <v>1716.1139254878267</v>
      </c>
      <c r="CN107" s="204">
        <f t="shared" si="226"/>
        <v>1678.9154118636177</v>
      </c>
      <c r="CO107" s="204">
        <f t="shared" si="227"/>
        <v>1620.3735781738135</v>
      </c>
      <c r="CP107" s="204">
        <f t="shared" si="228"/>
        <v>1540.5718382554226</v>
      </c>
      <c r="CQ107" s="204">
        <f t="shared" si="229"/>
        <v>1439.659632678949</v>
      </c>
      <c r="CR107" s="204">
        <f t="shared" si="230"/>
        <v>1317.8535369434026</v>
      </c>
      <c r="CS107" s="204">
        <f t="shared" si="231"/>
        <v>1175.4383632403487</v>
      </c>
      <c r="CT107" s="204">
        <f t="shared" si="232"/>
        <v>1012.7682558421184</v>
      </c>
      <c r="CU107" s="187"/>
      <c r="CV107" s="204">
        <f>'[2]Yearly BTX'!AJ107</f>
        <v>0</v>
      </c>
      <c r="CW107" s="204">
        <f>'[2]Yearly BTX'!AK107</f>
        <v>75.913111885710123</v>
      </c>
      <c r="CX107" s="204">
        <f>'[2]Yearly BTX'!AL107</f>
        <v>151.09359721428007</v>
      </c>
      <c r="CY107" s="204">
        <f>'[2]Yearly BTX'!AM107</f>
        <v>225.13854665082476</v>
      </c>
      <c r="CZ107" s="204">
        <f>'[2]Yearly BTX'!AN107</f>
        <v>297.64862680588135</v>
      </c>
      <c r="DA107" s="204">
        <f>'[2]Yearly BTX'!AO107</f>
        <v>368.22806046966457</v>
      </c>
      <c r="DB107" s="204">
        <f>'[2]Yearly BTX'!AP107</f>
        <v>436.48460693365382</v>
      </c>
      <c r="DC107" s="204">
        <f>'[2]Yearly BTX'!AQ107</f>
        <v>502.02954239916994</v>
      </c>
      <c r="DD107" s="204">
        <f>'[2]Yearly BTX'!AR107</f>
        <v>564.47764047261353</v>
      </c>
      <c r="DE107" s="204">
        <f>'[2]Yearly BTX'!AS107</f>
        <v>623.44715274702776</v>
      </c>
      <c r="DF107" s="204">
        <f>'[2]Yearly BTX'!AT107</f>
        <v>678.55978946964296</v>
      </c>
      <c r="DG107" s="204">
        <f>'[2]Yearly BTX'!AU107</f>
        <v>707.52419067659662</v>
      </c>
      <c r="DH107" s="204">
        <f>'[2]Yearly BTX'!AV107</f>
        <v>732.4339910486251</v>
      </c>
      <c r="DI107" s="204">
        <f>'[2]Yearly BTX'!AW107</f>
        <v>747.60693018697793</v>
      </c>
      <c r="DJ107" s="204">
        <f>'[2]Yearly BTX'!AX107</f>
        <v>758.10139217590722</v>
      </c>
      <c r="DK107" s="204">
        <f>'[2]Yearly BTX'!AY107</f>
        <v>763.72912125670496</v>
      </c>
      <c r="DL107" s="204">
        <f>'[2]Yearly BTX'!AZ107</f>
        <v>764.3079228917486</v>
      </c>
      <c r="DM107" s="204">
        <f>'[2]Yearly BTX'!BA107</f>
        <v>759.66166374934369</v>
      </c>
      <c r="DN107" s="204">
        <f>'[2]Yearly BTX'!BB107</f>
        <v>749.6202712878594</v>
      </c>
      <c r="DO107" s="204">
        <f>'[2]Yearly BTX'!BC107</f>
        <v>734.01973294322033</v>
      </c>
      <c r="DP107" s="204">
        <f>'[2]Yearly BTX'!BD107</f>
        <v>712.70209492381264</v>
      </c>
      <c r="DQ107" s="204">
        <f>'[2]Yearly BTX'!BE107</f>
        <v>703.96036871043657</v>
      </c>
      <c r="DR107" s="204">
        <f>'[2]Yearly BTX'!BF107</f>
        <v>687.60974645910187</v>
      </c>
      <c r="DS107" s="204">
        <f>'[2]Yearly BTX'!BG107</f>
        <v>650.48038398654035</v>
      </c>
      <c r="DT107" s="204">
        <f>'[2]Yearly BTX'!BH107</f>
        <v>605.4928092840139</v>
      </c>
      <c r="DU107" s="204">
        <f>'[2]Yearly BTX'!BI107</f>
        <v>552.65123778376892</v>
      </c>
      <c r="DV107" s="204">
        <f>'[2]Yearly BTX'!BJ107</f>
        <v>491.98818823598504</v>
      </c>
      <c r="DW107" s="204">
        <f>'[2]Yearly BTX'!BK107</f>
        <v>423.56481635530076</v>
      </c>
      <c r="DX107" s="204">
        <f>'[2]Yearly BTX'!BL107</f>
        <v>347.47124198094548</v>
      </c>
      <c r="DY107" s="204">
        <f>'[2]Yearly BTX'!BM107</f>
        <v>263.82686980591552</v>
      </c>
      <c r="DZ107" s="204">
        <f>'[2]Yearly BTX'!BN107</f>
        <v>172.78070373029993</v>
      </c>
      <c r="EB107" s="204">
        <f>'[3]Yearly BTX'!AJ107</f>
        <v>0</v>
      </c>
      <c r="EC107" s="204">
        <f>'[3]Yearly BTX'!AK107</f>
        <v>50.693898196398123</v>
      </c>
      <c r="ED107" s="204">
        <f>'[3]Yearly BTX'!AL107</f>
        <v>100.0295010077858</v>
      </c>
      <c r="EE107" s="204">
        <f>'[3]Yearly BTX'!AM107</f>
        <v>147.87009714125227</v>
      </c>
      <c r="EF107" s="204">
        <f>'[3]Yearly BTX'!AN107</f>
        <v>194.07897530388701</v>
      </c>
      <c r="EG107" s="204">
        <f>'[3]Yearly BTX'!AO107</f>
        <v>238.51942420277916</v>
      </c>
      <c r="EH107" s="204">
        <f>'[3]Yearly BTX'!AP107</f>
        <v>281.05473254501828</v>
      </c>
      <c r="EI107" s="204">
        <f>'[3]Yearly BTX'!AQ107</f>
        <v>321.54818903769331</v>
      </c>
      <c r="EJ107" s="204">
        <f>'[3]Yearly BTX'!AR107</f>
        <v>359.86308238789411</v>
      </c>
      <c r="EK107" s="204">
        <f>'[3]Yearly BTX'!AS107</f>
        <v>395.86270130270975</v>
      </c>
      <c r="EL107" s="204">
        <f>'[3]Yearly BTX'!AT107</f>
        <v>429.4103344892294</v>
      </c>
      <c r="EM107" s="204">
        <f>'[3]Yearly BTX'!AU107</f>
        <v>510.13849909399505</v>
      </c>
      <c r="EN107" s="204">
        <f>'[3]Yearly BTX'!AV107</f>
        <v>585.82885894044387</v>
      </c>
      <c r="EO107" s="204">
        <f>'[3]Yearly BTX'!AW107</f>
        <v>653.22714603027771</v>
      </c>
      <c r="EP107" s="204">
        <f>'[3]Yearly BTX'!AX107</f>
        <v>714.54945439388689</v>
      </c>
      <c r="EQ107" s="204">
        <f>'[3]Yearly BTX'!AY107</f>
        <v>769.56421942421821</v>
      </c>
      <c r="ER107" s="204">
        <f>'[3]Yearly BTX'!AZ107</f>
        <v>818.04461001276798</v>
      </c>
      <c r="ES107" s="204">
        <f>'[3]Yearly BTX'!BA107</f>
        <v>859.76859078897598</v>
      </c>
      <c r="ET107" s="204">
        <f>'[3]Yearly BTX'!BB107</f>
        <v>894.51898435961937</v>
      </c>
      <c r="EU107" s="204">
        <f>'[3]Yearly BTX'!BC107</f>
        <v>922.08353354820417</v>
      </c>
      <c r="EV107" s="204">
        <f>'[3]Yearly BTX'!BD107</f>
        <v>942.25496363436343</v>
      </c>
      <c r="EW107" s="204">
        <f>'[3]Yearly BTX'!BE107</f>
        <v>999.41304910262863</v>
      </c>
      <c r="EX107" s="204">
        <f>'[3]Yearly BTX'!BF107</f>
        <v>1044.340870802419</v>
      </c>
      <c r="EY107" s="204">
        <f>'[3]Yearly BTX'!BG107</f>
        <v>1065.6335415012863</v>
      </c>
      <c r="EZ107" s="204">
        <f>'[3]Yearly BTX'!BH107</f>
        <v>1073.4226025796038</v>
      </c>
      <c r="FA107" s="204">
        <f>'[3]Yearly BTX'!BI107</f>
        <v>1067.7223403900446</v>
      </c>
      <c r="FB107" s="204">
        <f>'[3]Yearly BTX'!BJ107</f>
        <v>1048.5836500194375</v>
      </c>
      <c r="FC107" s="204">
        <f>'[3]Yearly BTX'!BK107</f>
        <v>1016.0948163236484</v>
      </c>
      <c r="FD107" s="204">
        <f>'[3]Yearly BTX'!BL107</f>
        <v>970.38229496245719</v>
      </c>
      <c r="FE107" s="204">
        <f>'[3]Yearly BTX'!BM107</f>
        <v>911.61149343443333</v>
      </c>
      <c r="FF107" s="204">
        <f>'[3]Yearly BTX'!BN107</f>
        <v>839.98755211181845</v>
      </c>
      <c r="FG107" s="187"/>
      <c r="FH107" s="204">
        <f t="shared" si="233"/>
        <v>0</v>
      </c>
      <c r="FI107" s="204">
        <f t="shared" si="172"/>
        <v>126.60701008210825</v>
      </c>
      <c r="FJ107" s="204">
        <f t="shared" si="173"/>
        <v>251.12309822206586</v>
      </c>
      <c r="FK107" s="204">
        <f t="shared" si="174"/>
        <v>373.00864379207701</v>
      </c>
      <c r="FL107" s="204">
        <f t="shared" si="175"/>
        <v>491.72760210976833</v>
      </c>
      <c r="FM107" s="204">
        <f t="shared" si="176"/>
        <v>606.74748467244376</v>
      </c>
      <c r="FN107" s="204">
        <f t="shared" si="177"/>
        <v>717.5393394786721</v>
      </c>
      <c r="FO107" s="204">
        <f t="shared" si="178"/>
        <v>823.57773143686325</v>
      </c>
      <c r="FP107" s="204">
        <f t="shared" si="179"/>
        <v>924.34072286050764</v>
      </c>
      <c r="FQ107" s="204">
        <f t="shared" si="180"/>
        <v>1019.3098540497375</v>
      </c>
      <c r="FR107" s="204">
        <f t="shared" si="181"/>
        <v>1107.9701239588724</v>
      </c>
      <c r="FS107" s="204">
        <f t="shared" si="182"/>
        <v>1217.6626897705917</v>
      </c>
      <c r="FT107" s="204">
        <f t="shared" si="183"/>
        <v>1318.2628499890689</v>
      </c>
      <c r="FU107" s="204">
        <f t="shared" si="184"/>
        <v>1400.8340762172556</v>
      </c>
      <c r="FV107" s="204">
        <f t="shared" si="185"/>
        <v>1472.6508465697941</v>
      </c>
      <c r="FW107" s="204">
        <f t="shared" si="186"/>
        <v>1533.2933406809232</v>
      </c>
      <c r="FX107" s="204">
        <f t="shared" si="187"/>
        <v>1582.3525329045165</v>
      </c>
      <c r="FY107" s="204">
        <f t="shared" si="188"/>
        <v>1619.4302545383198</v>
      </c>
      <c r="FZ107" s="204">
        <f t="shared" si="189"/>
        <v>1644.1392556474789</v>
      </c>
      <c r="GA107" s="204">
        <f t="shared" si="190"/>
        <v>1656.1032664914246</v>
      </c>
      <c r="GB107" s="204">
        <f t="shared" si="191"/>
        <v>1654.957058558176</v>
      </c>
      <c r="GC107" s="204">
        <f t="shared" si="192"/>
        <v>1703.3734178130653</v>
      </c>
      <c r="GD107" s="204">
        <f t="shared" si="193"/>
        <v>1731.9506172615208</v>
      </c>
      <c r="GE107" s="204">
        <f t="shared" si="194"/>
        <v>1716.1139254878267</v>
      </c>
      <c r="GF107" s="204">
        <f t="shared" si="195"/>
        <v>1678.9154118636177</v>
      </c>
      <c r="GG107" s="204">
        <f t="shared" si="196"/>
        <v>1620.3735781738135</v>
      </c>
      <c r="GH107" s="204">
        <f t="shared" si="197"/>
        <v>1540.5718382554226</v>
      </c>
      <c r="GI107" s="204">
        <f t="shared" si="198"/>
        <v>1439.659632678949</v>
      </c>
      <c r="GJ107" s="204">
        <f t="shared" si="199"/>
        <v>1317.8535369434026</v>
      </c>
      <c r="GK107" s="204">
        <f t="shared" si="200"/>
        <v>1175.4383632403487</v>
      </c>
      <c r="GL107" s="204">
        <f t="shared" si="201"/>
        <v>1012.7682558421184</v>
      </c>
    </row>
    <row r="108" spans="1:194" outlineLevel="1">
      <c r="A108" s="28"/>
      <c r="B108" s="28" t="s">
        <v>78</v>
      </c>
      <c r="C108" s="40" t="s">
        <v>197</v>
      </c>
      <c r="D108" s="204">
        <f>'[2]Yearly BTX'!D108</f>
        <v>0</v>
      </c>
      <c r="E108" s="204">
        <f>'[2]Yearly BTX'!E108</f>
        <v>139.97581628488709</v>
      </c>
      <c r="F108" s="204">
        <f>'[2]Yearly BTX'!F108</f>
        <v>331.19767139118858</v>
      </c>
      <c r="G108" s="204">
        <f>'[2]Yearly BTX'!G108</f>
        <v>577.79894899130204</v>
      </c>
      <c r="H108" s="204">
        <f>'[2]Yearly BTX'!H108</f>
        <v>883.87502926869797</v>
      </c>
      <c r="I108" s="204">
        <f>'[2]Yearly BTX'!I108</f>
        <v>1253.4835014300218</v>
      </c>
      <c r="J108" s="204">
        <f>'[2]Yearly BTX'!J108</f>
        <v>1638.403464076865</v>
      </c>
      <c r="K108" s="204">
        <f>'[2]Yearly BTX'!K108</f>
        <v>2063.4210617783674</v>
      </c>
      <c r="L108" s="204">
        <f>'[2]Yearly BTX'!L108</f>
        <v>2525.4847318253337</v>
      </c>
      <c r="M108" s="204">
        <f>'[2]Yearly BTX'!M108</f>
        <v>3021.0228666685116</v>
      </c>
      <c r="N108" s="204">
        <f>'[2]Yearly BTX'!N108</f>
        <v>3545.9496984628768</v>
      </c>
      <c r="O108" s="204">
        <f>'[2]Yearly BTX'!O108</f>
        <v>3973.4813613083229</v>
      </c>
      <c r="P108" s="204">
        <f>'[2]Yearly BTX'!P108</f>
        <v>4409.9313526629385</v>
      </c>
      <c r="Q108" s="204">
        <f>'[2]Yearly BTX'!Q108</f>
        <v>4851.1257821587715</v>
      </c>
      <c r="R108" s="204">
        <f>'[2]Yearly BTX'!R108</f>
        <v>5292.5646818035821</v>
      </c>
      <c r="S108" s="204">
        <f>'[2]Yearly BTX'!S108</f>
        <v>5729.4258075839907</v>
      </c>
      <c r="T108" s="204">
        <f>'[2]Yearly BTX'!T108</f>
        <v>6241.4415749378059</v>
      </c>
      <c r="U108" s="204">
        <f>'[2]Yearly BTX'!U108</f>
        <v>6758.5360162590341</v>
      </c>
      <c r="V108" s="204">
        <f>'[2]Yearly BTX'!V108</f>
        <v>7277.1250428922913</v>
      </c>
      <c r="W108" s="204">
        <f>'[2]Yearly BTX'!W108</f>
        <v>7793.4030019883412</v>
      </c>
      <c r="X108" s="204">
        <f>'[2]Yearly BTX'!X108</f>
        <v>8303.3452961607709</v>
      </c>
      <c r="Y108" s="204">
        <f>'[2]Yearly BTX'!Y108</f>
        <v>8985.5854737175778</v>
      </c>
      <c r="Z108" s="204">
        <f>'[2]Yearly BTX'!Z108</f>
        <v>9658.5654021938335</v>
      </c>
      <c r="AA108" s="204">
        <f>'[2]Yearly BTX'!AA108</f>
        <v>10315.858743336479</v>
      </c>
      <c r="AB108" s="204">
        <f>'[2]Yearly BTX'!AB108</f>
        <v>10950.711306978319</v>
      </c>
      <c r="AC108" s="204">
        <f>'[2]Yearly BTX'!AC108</f>
        <v>11556.044983921269</v>
      </c>
      <c r="AD108" s="204">
        <f>'[2]Yearly BTX'!AD108</f>
        <v>12003.539494644547</v>
      </c>
      <c r="AE108" s="204">
        <f>'[2]Yearly BTX'!AE108</f>
        <v>12383.146395784213</v>
      </c>
      <c r="AF108" s="204">
        <f>'[2]Yearly BTX'!AF108</f>
        <v>12684.851701471891</v>
      </c>
      <c r="AG108" s="204">
        <f>'[2]Yearly BTX'!AG108</f>
        <v>12898.272640940231</v>
      </c>
      <c r="AH108" s="204">
        <f>'[2]Yearly BTX'!AH108</f>
        <v>13012.662224394182</v>
      </c>
      <c r="AI108" s="187"/>
      <c r="AJ108" s="204">
        <f>'[3]Yearly BTX'!D108</f>
        <v>0</v>
      </c>
      <c r="AK108" s="204">
        <f>'[3]Yearly BTX'!E108</f>
        <v>-481.97098057427434</v>
      </c>
      <c r="AL108" s="204">
        <f>'[3]Yearly BTX'!F108</f>
        <v>-185.1196565541004</v>
      </c>
      <c r="AM108" s="204">
        <f>'[3]Yearly BTX'!G108</f>
        <v>137.6396339818416</v>
      </c>
      <c r="AN108" s="204">
        <f>'[3]Yearly BTX'!H108</f>
        <v>487.11271391843638</v>
      </c>
      <c r="AO108" s="204">
        <f>'[3]Yearly BTX'!I108</f>
        <v>864.1054061405689</v>
      </c>
      <c r="AP108" s="204">
        <f>'[3]Yearly BTX'!J108</f>
        <v>1171.4204804110777</v>
      </c>
      <c r="AQ108" s="204">
        <f>'[3]Yearly BTX'!K108</f>
        <v>1481.0178407162166</v>
      </c>
      <c r="AR108" s="204">
        <f>'[3]Yearly BTX'!L108</f>
        <v>1790.9281425377158</v>
      </c>
      <c r="AS108" s="204">
        <f>'[3]Yearly BTX'!M108</f>
        <v>2099.0824416487303</v>
      </c>
      <c r="AT108" s="204">
        <f>'[3]Yearly BTX'!N108</f>
        <v>2403.3121941138502</v>
      </c>
      <c r="AU108" s="204">
        <f>'[3]Yearly BTX'!O108</f>
        <v>2849.9759592805981</v>
      </c>
      <c r="AV108" s="204">
        <f>'[3]Yearly BTX'!P108</f>
        <v>3297.8230819008563</v>
      </c>
      <c r="AW108" s="204">
        <f>'[3]Yearly BTX'!Q108</f>
        <v>3742.5718873204792</v>
      </c>
      <c r="AX108" s="204">
        <f>'[3]Yearly BTX'!R108</f>
        <v>4179.7307753457189</v>
      </c>
      <c r="AY108" s="204">
        <f>'[3]Yearly BTX'!S108</f>
        <v>4604.5982202432169</v>
      </c>
      <c r="AZ108" s="204">
        <f>'[3]Yearly BTX'!T108</f>
        <v>5107.5840517914239</v>
      </c>
      <c r="BA108" s="204">
        <f>'[3]Yearly BTX'!U108</f>
        <v>5608.7542711408878</v>
      </c>
      <c r="BB108" s="204">
        <f>'[3]Yearly BTX'!V108</f>
        <v>6104.693262939787</v>
      </c>
      <c r="BC108" s="204">
        <f>'[3]Yearly BTX'!W108</f>
        <v>6591.8373090284276</v>
      </c>
      <c r="BD108" s="204">
        <f>'[3]Yearly BTX'!X108</f>
        <v>7066.4745884392287</v>
      </c>
      <c r="BE108" s="204">
        <f>'[3]Yearly BTX'!Y108</f>
        <v>7761.5053524977357</v>
      </c>
      <c r="BF108" s="204">
        <f>'[3]Yearly BTX'!Z108</f>
        <v>8440.3352551780044</v>
      </c>
      <c r="BG108" s="204">
        <f>'[3]Yearly BTX'!AA108</f>
        <v>9096.6534882529704</v>
      </c>
      <c r="BH108" s="204">
        <f>'[3]Yearly BTX'!AB108</f>
        <v>9723.9014401845525</v>
      </c>
      <c r="BI108" s="204">
        <f>'[3]Yearly BTX'!AC108</f>
        <v>10315.27269612368</v>
      </c>
      <c r="BJ108" s="204">
        <f>'[3]Yearly BTX'!AD108</f>
        <v>10736.393463310727</v>
      </c>
      <c r="BK108" s="204">
        <f>'[3]Yearly BTX'!AE108</f>
        <v>11083.911476271434</v>
      </c>
      <c r="BL108" s="204">
        <f>'[3]Yearly BTX'!AF108</f>
        <v>11348.440995427005</v>
      </c>
      <c r="BM108" s="204">
        <f>'[3]Yearly BTX'!AG108</f>
        <v>11520.297325828016</v>
      </c>
      <c r="BN108" s="204">
        <f>'[3]Yearly BTX'!AH108</f>
        <v>11589.496817154444</v>
      </c>
      <c r="BP108" s="204">
        <f t="shared" si="202"/>
        <v>0</v>
      </c>
      <c r="BQ108" s="204">
        <f t="shared" si="203"/>
        <v>-341.99516428938728</v>
      </c>
      <c r="BR108" s="204">
        <f t="shared" si="204"/>
        <v>146.07801483708818</v>
      </c>
      <c r="BS108" s="204">
        <f t="shared" si="205"/>
        <v>715.43858297314364</v>
      </c>
      <c r="BT108" s="204">
        <f t="shared" si="206"/>
        <v>1370.9877431871344</v>
      </c>
      <c r="BU108" s="204">
        <f t="shared" si="207"/>
        <v>2117.5889075705909</v>
      </c>
      <c r="BV108" s="204">
        <f t="shared" si="208"/>
        <v>2809.8239444879428</v>
      </c>
      <c r="BW108" s="204">
        <f t="shared" si="209"/>
        <v>3544.438902494584</v>
      </c>
      <c r="BX108" s="204">
        <f t="shared" si="210"/>
        <v>4316.4128743630499</v>
      </c>
      <c r="BY108" s="204">
        <f t="shared" si="211"/>
        <v>5120.1053083172419</v>
      </c>
      <c r="BZ108" s="204">
        <f t="shared" si="212"/>
        <v>5949.2618925767274</v>
      </c>
      <c r="CA108" s="204">
        <f t="shared" si="213"/>
        <v>6823.457320588921</v>
      </c>
      <c r="CB108" s="204">
        <f t="shared" si="214"/>
        <v>7707.7544345637943</v>
      </c>
      <c r="CC108" s="204">
        <f t="shared" si="215"/>
        <v>8593.6976694792502</v>
      </c>
      <c r="CD108" s="204">
        <f t="shared" si="216"/>
        <v>9472.295457149301</v>
      </c>
      <c r="CE108" s="204">
        <f t="shared" si="217"/>
        <v>10334.024027827207</v>
      </c>
      <c r="CF108" s="204">
        <f t="shared" si="218"/>
        <v>11349.02562672923</v>
      </c>
      <c r="CG108" s="204">
        <f t="shared" si="219"/>
        <v>12367.290287399923</v>
      </c>
      <c r="CH108" s="204">
        <f t="shared" si="220"/>
        <v>13381.818305832079</v>
      </c>
      <c r="CI108" s="204">
        <f t="shared" si="221"/>
        <v>14385.240311016769</v>
      </c>
      <c r="CJ108" s="204">
        <f t="shared" si="222"/>
        <v>15369.8198846</v>
      </c>
      <c r="CK108" s="204">
        <f t="shared" si="223"/>
        <v>16747.090826215313</v>
      </c>
      <c r="CL108" s="204">
        <f t="shared" si="224"/>
        <v>18098.900657371836</v>
      </c>
      <c r="CM108" s="204">
        <f t="shared" si="225"/>
        <v>19412.512231589448</v>
      </c>
      <c r="CN108" s="204">
        <f t="shared" si="226"/>
        <v>20674.612747162872</v>
      </c>
      <c r="CO108" s="204">
        <f t="shared" si="227"/>
        <v>21871.317680044951</v>
      </c>
      <c r="CP108" s="204">
        <f t="shared" si="228"/>
        <v>22739.932957955272</v>
      </c>
      <c r="CQ108" s="204">
        <f t="shared" si="229"/>
        <v>23467.057872055648</v>
      </c>
      <c r="CR108" s="204">
        <f t="shared" si="230"/>
        <v>24033.292696898898</v>
      </c>
      <c r="CS108" s="204">
        <f t="shared" si="231"/>
        <v>24418.569966768249</v>
      </c>
      <c r="CT108" s="204">
        <f t="shared" si="232"/>
        <v>24602.159041548628</v>
      </c>
      <c r="CU108" s="187"/>
      <c r="CV108" s="204">
        <f>'[2]Yearly BTX'!AJ108</f>
        <v>0</v>
      </c>
      <c r="CW108" s="204">
        <f>'[2]Yearly BTX'!AK108</f>
        <v>139.97581628488709</v>
      </c>
      <c r="CX108" s="204">
        <f>'[2]Yearly BTX'!AL108</f>
        <v>331.19767139118858</v>
      </c>
      <c r="CY108" s="204">
        <f>'[2]Yearly BTX'!AM108</f>
        <v>577.79894899130204</v>
      </c>
      <c r="CZ108" s="204">
        <f>'[2]Yearly BTX'!AN108</f>
        <v>883.87502926869797</v>
      </c>
      <c r="DA108" s="204">
        <f>'[2]Yearly BTX'!AO108</f>
        <v>1253.4835014300218</v>
      </c>
      <c r="DB108" s="204">
        <f>'[2]Yearly BTX'!AP108</f>
        <v>1638.403464076865</v>
      </c>
      <c r="DC108" s="204">
        <f>'[2]Yearly BTX'!AQ108</f>
        <v>2063.4210617783674</v>
      </c>
      <c r="DD108" s="204">
        <f>'[2]Yearly BTX'!AR108</f>
        <v>2525.4847318253337</v>
      </c>
      <c r="DE108" s="204">
        <f>'[2]Yearly BTX'!AS108</f>
        <v>3021.0228666685116</v>
      </c>
      <c r="DF108" s="204">
        <f>'[2]Yearly BTX'!AT108</f>
        <v>3545.9496984628768</v>
      </c>
      <c r="DG108" s="204">
        <f>'[2]Yearly BTX'!AU108</f>
        <v>3973.4813613083229</v>
      </c>
      <c r="DH108" s="204">
        <f>'[2]Yearly BTX'!AV108</f>
        <v>4409.9313526629385</v>
      </c>
      <c r="DI108" s="204">
        <f>'[2]Yearly BTX'!AW108</f>
        <v>4851.1257821587715</v>
      </c>
      <c r="DJ108" s="204">
        <f>'[2]Yearly BTX'!AX108</f>
        <v>5292.5646818035821</v>
      </c>
      <c r="DK108" s="204">
        <f>'[2]Yearly BTX'!AY108</f>
        <v>5729.4258075839907</v>
      </c>
      <c r="DL108" s="204">
        <f>'[2]Yearly BTX'!AZ108</f>
        <v>6241.4415749378059</v>
      </c>
      <c r="DM108" s="204">
        <f>'[2]Yearly BTX'!BA108</f>
        <v>6758.5360162590341</v>
      </c>
      <c r="DN108" s="204">
        <f>'[2]Yearly BTX'!BB108</f>
        <v>7277.1250428922913</v>
      </c>
      <c r="DO108" s="204">
        <f>'[2]Yearly BTX'!BC108</f>
        <v>7793.4030019883412</v>
      </c>
      <c r="DP108" s="204">
        <f>'[2]Yearly BTX'!BD108</f>
        <v>8303.3452961607709</v>
      </c>
      <c r="DQ108" s="204">
        <f>'[2]Yearly BTX'!BE108</f>
        <v>8985.5854737175778</v>
      </c>
      <c r="DR108" s="204">
        <f>'[2]Yearly BTX'!BF108</f>
        <v>9658.5654021938335</v>
      </c>
      <c r="DS108" s="204">
        <f>'[2]Yearly BTX'!BG108</f>
        <v>10315.858743336479</v>
      </c>
      <c r="DT108" s="204">
        <f>'[2]Yearly BTX'!BH108</f>
        <v>10950.711306978319</v>
      </c>
      <c r="DU108" s="204">
        <f>'[2]Yearly BTX'!BI108</f>
        <v>11556.044983921269</v>
      </c>
      <c r="DV108" s="204">
        <f>'[2]Yearly BTX'!BJ108</f>
        <v>12003.539494644547</v>
      </c>
      <c r="DW108" s="204">
        <f>'[2]Yearly BTX'!BK108</f>
        <v>12383.146395784213</v>
      </c>
      <c r="DX108" s="204">
        <f>'[2]Yearly BTX'!BL108</f>
        <v>12684.851701471891</v>
      </c>
      <c r="DY108" s="204">
        <f>'[2]Yearly BTX'!BM108</f>
        <v>12898.272640940231</v>
      </c>
      <c r="DZ108" s="204">
        <f>'[2]Yearly BTX'!BN108</f>
        <v>13012.662224394182</v>
      </c>
      <c r="EB108" s="204">
        <f>'[3]Yearly BTX'!AJ108</f>
        <v>0</v>
      </c>
      <c r="EC108" s="204">
        <f>'[3]Yearly BTX'!AK108</f>
        <v>-481.97098057427434</v>
      </c>
      <c r="ED108" s="204">
        <f>'[3]Yearly BTX'!AL108</f>
        <v>-185.1196565541004</v>
      </c>
      <c r="EE108" s="204">
        <f>'[3]Yearly BTX'!AM108</f>
        <v>137.6396339818416</v>
      </c>
      <c r="EF108" s="204">
        <f>'[3]Yearly BTX'!AN108</f>
        <v>487.11271391843638</v>
      </c>
      <c r="EG108" s="204">
        <f>'[3]Yearly BTX'!AO108</f>
        <v>864.1054061405689</v>
      </c>
      <c r="EH108" s="204">
        <f>'[3]Yearly BTX'!AP108</f>
        <v>1171.4204804110777</v>
      </c>
      <c r="EI108" s="204">
        <f>'[3]Yearly BTX'!AQ108</f>
        <v>1481.0178407162166</v>
      </c>
      <c r="EJ108" s="204">
        <f>'[3]Yearly BTX'!AR108</f>
        <v>1790.9281425377158</v>
      </c>
      <c r="EK108" s="204">
        <f>'[3]Yearly BTX'!AS108</f>
        <v>2099.0824416487303</v>
      </c>
      <c r="EL108" s="204">
        <f>'[3]Yearly BTX'!AT108</f>
        <v>2403.3121941138502</v>
      </c>
      <c r="EM108" s="204">
        <f>'[3]Yearly BTX'!AU108</f>
        <v>2849.9759592805981</v>
      </c>
      <c r="EN108" s="204">
        <f>'[3]Yearly BTX'!AV108</f>
        <v>3297.8230819008563</v>
      </c>
      <c r="EO108" s="204">
        <f>'[3]Yearly BTX'!AW108</f>
        <v>3742.5718873204792</v>
      </c>
      <c r="EP108" s="204">
        <f>'[3]Yearly BTX'!AX108</f>
        <v>4179.7307753457189</v>
      </c>
      <c r="EQ108" s="204">
        <f>'[3]Yearly BTX'!AY108</f>
        <v>4604.5982202432169</v>
      </c>
      <c r="ER108" s="204">
        <f>'[3]Yearly BTX'!AZ108</f>
        <v>5107.5840517914239</v>
      </c>
      <c r="ES108" s="204">
        <f>'[3]Yearly BTX'!BA108</f>
        <v>5608.7542711408878</v>
      </c>
      <c r="ET108" s="204">
        <f>'[3]Yearly BTX'!BB108</f>
        <v>6104.693262939787</v>
      </c>
      <c r="EU108" s="204">
        <f>'[3]Yearly BTX'!BC108</f>
        <v>6591.8373090284276</v>
      </c>
      <c r="EV108" s="204">
        <f>'[3]Yearly BTX'!BD108</f>
        <v>7066.4745884392287</v>
      </c>
      <c r="EW108" s="204">
        <f>'[3]Yearly BTX'!BE108</f>
        <v>7761.5053524977357</v>
      </c>
      <c r="EX108" s="204">
        <f>'[3]Yearly BTX'!BF108</f>
        <v>8440.3352551780044</v>
      </c>
      <c r="EY108" s="204">
        <f>'[3]Yearly BTX'!BG108</f>
        <v>9096.6534882529704</v>
      </c>
      <c r="EZ108" s="204">
        <f>'[3]Yearly BTX'!BH108</f>
        <v>9723.9014401845525</v>
      </c>
      <c r="FA108" s="204">
        <f>'[3]Yearly BTX'!BI108</f>
        <v>10315.27269612368</v>
      </c>
      <c r="FB108" s="204">
        <f>'[3]Yearly BTX'!BJ108</f>
        <v>10736.393463310727</v>
      </c>
      <c r="FC108" s="204">
        <f>'[3]Yearly BTX'!BK108</f>
        <v>11083.911476271434</v>
      </c>
      <c r="FD108" s="204">
        <f>'[3]Yearly BTX'!BL108</f>
        <v>11348.440995427005</v>
      </c>
      <c r="FE108" s="204">
        <f>'[3]Yearly BTX'!BM108</f>
        <v>11520.297325828016</v>
      </c>
      <c r="FF108" s="204">
        <f>'[3]Yearly BTX'!BN108</f>
        <v>11589.496817154444</v>
      </c>
      <c r="FG108" s="187"/>
      <c r="FH108" s="204">
        <f t="shared" si="233"/>
        <v>0</v>
      </c>
      <c r="FI108" s="204">
        <f t="shared" si="172"/>
        <v>-341.99516428938728</v>
      </c>
      <c r="FJ108" s="204">
        <f t="shared" si="173"/>
        <v>146.07801483708818</v>
      </c>
      <c r="FK108" s="204">
        <f t="shared" si="174"/>
        <v>715.43858297314364</v>
      </c>
      <c r="FL108" s="204">
        <f t="shared" si="175"/>
        <v>1370.9877431871344</v>
      </c>
      <c r="FM108" s="204">
        <f t="shared" si="176"/>
        <v>2117.5889075705909</v>
      </c>
      <c r="FN108" s="204">
        <f t="shared" si="177"/>
        <v>2809.8239444879428</v>
      </c>
      <c r="FO108" s="204">
        <f t="shared" si="178"/>
        <v>3544.438902494584</v>
      </c>
      <c r="FP108" s="204">
        <f t="shared" si="179"/>
        <v>4316.4128743630499</v>
      </c>
      <c r="FQ108" s="204">
        <f t="shared" si="180"/>
        <v>5120.1053083172419</v>
      </c>
      <c r="FR108" s="204">
        <f t="shared" si="181"/>
        <v>5949.2618925767274</v>
      </c>
      <c r="FS108" s="204">
        <f t="shared" si="182"/>
        <v>6823.457320588921</v>
      </c>
      <c r="FT108" s="204">
        <f t="shared" si="183"/>
        <v>7707.7544345637943</v>
      </c>
      <c r="FU108" s="204">
        <f t="shared" si="184"/>
        <v>8593.6976694792502</v>
      </c>
      <c r="FV108" s="204">
        <f t="shared" si="185"/>
        <v>9472.295457149301</v>
      </c>
      <c r="FW108" s="204">
        <f t="shared" si="186"/>
        <v>10334.024027827207</v>
      </c>
      <c r="FX108" s="204">
        <f t="shared" si="187"/>
        <v>11349.02562672923</v>
      </c>
      <c r="FY108" s="204">
        <f t="shared" si="188"/>
        <v>12367.290287399923</v>
      </c>
      <c r="FZ108" s="204">
        <f t="shared" si="189"/>
        <v>13381.818305832079</v>
      </c>
      <c r="GA108" s="204">
        <f t="shared" si="190"/>
        <v>14385.240311016769</v>
      </c>
      <c r="GB108" s="204">
        <f t="shared" si="191"/>
        <v>15369.8198846</v>
      </c>
      <c r="GC108" s="204">
        <f t="shared" si="192"/>
        <v>16747.090826215313</v>
      </c>
      <c r="GD108" s="204">
        <f t="shared" si="193"/>
        <v>18098.900657371836</v>
      </c>
      <c r="GE108" s="204">
        <f t="shared" si="194"/>
        <v>19412.512231589448</v>
      </c>
      <c r="GF108" s="204">
        <f t="shared" si="195"/>
        <v>20674.612747162872</v>
      </c>
      <c r="GG108" s="204">
        <f t="shared" si="196"/>
        <v>21871.317680044951</v>
      </c>
      <c r="GH108" s="204">
        <f t="shared" si="197"/>
        <v>22739.932957955272</v>
      </c>
      <c r="GI108" s="204">
        <f t="shared" si="198"/>
        <v>23467.057872055648</v>
      </c>
      <c r="GJ108" s="204">
        <f t="shared" si="199"/>
        <v>24033.292696898898</v>
      </c>
      <c r="GK108" s="204">
        <f t="shared" si="200"/>
        <v>24418.569966768249</v>
      </c>
      <c r="GL108" s="204">
        <f t="shared" si="201"/>
        <v>24602.159041548628</v>
      </c>
    </row>
    <row r="109" spans="1:194" outlineLevel="1">
      <c r="A109" s="25"/>
      <c r="B109" s="42" t="s">
        <v>71</v>
      </c>
      <c r="C109" s="26" t="s">
        <v>197</v>
      </c>
      <c r="D109" s="135">
        <f>'[2]Yearly BTX'!D109</f>
        <v>2752333.0301990337</v>
      </c>
      <c r="E109" s="135">
        <f>'[2]Yearly BTX'!E109</f>
        <v>2725005.9489387674</v>
      </c>
      <c r="F109" s="135">
        <f>'[2]Yearly BTX'!F109</f>
        <v>2697405.8435574514</v>
      </c>
      <c r="G109" s="135">
        <f>'[2]Yearly BTX'!G109</f>
        <v>2669796.5655865716</v>
      </c>
      <c r="H109" s="135">
        <f>'[2]Yearly BTX'!H109</f>
        <v>2642275.8084717011</v>
      </c>
      <c r="I109" s="135">
        <f>'[2]Yearly BTX'!I109</f>
        <v>2607104.4611738608</v>
      </c>
      <c r="J109" s="135">
        <f>'[2]Yearly BTX'!J109</f>
        <v>2574098.0604855935</v>
      </c>
      <c r="K109" s="135">
        <f>'[2]Yearly BTX'!K109</f>
        <v>2541436.2114881775</v>
      </c>
      <c r="L109" s="135">
        <f>'[2]Yearly BTX'!L109</f>
        <v>2509115.5713170096</v>
      </c>
      <c r="M109" s="135">
        <f>'[2]Yearly BTX'!M109</f>
        <v>2477133.3633523392</v>
      </c>
      <c r="N109" s="135">
        <f>'[2]Yearly BTX'!N109</f>
        <v>2445487.3714939272</v>
      </c>
      <c r="O109" s="135">
        <f>'[2]Yearly BTX'!O109</f>
        <v>2411959.3436870845</v>
      </c>
      <c r="P109" s="135">
        <f>'[2]Yearly BTX'!P109</f>
        <v>2378728.6996770874</v>
      </c>
      <c r="Q109" s="135">
        <f>'[2]Yearly BTX'!Q109</f>
        <v>2345801.9233636106</v>
      </c>
      <c r="R109" s="135">
        <f>'[2]Yearly BTX'!R109</f>
        <v>2313175.1178878397</v>
      </c>
      <c r="S109" s="135">
        <f>'[2]Yearly BTX'!S109</f>
        <v>2280849.989309174</v>
      </c>
      <c r="T109" s="135">
        <f>'[2]Yearly BTX'!T109</f>
        <v>2242647.0954657779</v>
      </c>
      <c r="U109" s="135">
        <f>'[2]Yearly BTX'!U109</f>
        <v>2204904.4102141336</v>
      </c>
      <c r="V109" s="135">
        <f>'[2]Yearly BTX'!V109</f>
        <v>2167619.7285160944</v>
      </c>
      <c r="W109" s="135">
        <f>'[2]Yearly BTX'!W109</f>
        <v>2130791.1301976587</v>
      </c>
      <c r="X109" s="135">
        <f>'[2]Yearly BTX'!X109</f>
        <v>2094416.9772553602</v>
      </c>
      <c r="Y109" s="135">
        <f>'[2]Yearly BTX'!Y109</f>
        <v>2050959.1888232816</v>
      </c>
      <c r="Z109" s="135">
        <f>'[2]Yearly BTX'!Z109</f>
        <v>2008160.3113684729</v>
      </c>
      <c r="AA109" s="135">
        <f>'[2]Yearly BTX'!AA109</f>
        <v>1966031.7480124603</v>
      </c>
      <c r="AB109" s="135">
        <f>'[2]Yearly BTX'!AB109</f>
        <v>1924559.2415200158</v>
      </c>
      <c r="AC109" s="135">
        <f>'[2]Yearly BTX'!AC109</f>
        <v>1883741.8767311303</v>
      </c>
      <c r="AD109" s="135">
        <f>'[2]Yearly BTX'!AD109</f>
        <v>1841513.0121722226</v>
      </c>
      <c r="AE109" s="135">
        <f>'[2]Yearly BTX'!AE109</f>
        <v>1800038.2506424806</v>
      </c>
      <c r="AF109" s="135">
        <f>'[2]Yearly BTX'!AF109</f>
        <v>1759318.4343843074</v>
      </c>
      <c r="AG109" s="135">
        <f>'[2]Yearly BTX'!AG109</f>
        <v>1719354.8666167262</v>
      </c>
      <c r="AH109" s="135">
        <f>'[2]Yearly BTX'!AH109</f>
        <v>1680149.3062832477</v>
      </c>
      <c r="AI109" s="187"/>
      <c r="AJ109" s="135">
        <f>'[3]Yearly BTX'!D109</f>
        <v>834656.37607689528</v>
      </c>
      <c r="AK109" s="135">
        <f>'[3]Yearly BTX'!E109</f>
        <v>828816.28363931039</v>
      </c>
      <c r="AL109" s="135">
        <f>'[3]Yearly BTX'!F109</f>
        <v>822233.69014412479</v>
      </c>
      <c r="AM109" s="135">
        <f>'[3]Yearly BTX'!G109</f>
        <v>815614.47314194124</v>
      </c>
      <c r="AN109" s="135">
        <f>'[3]Yearly BTX'!H109</f>
        <v>808978.82841007819</v>
      </c>
      <c r="AO109" s="135">
        <f>'[3]Yearly BTX'!I109</f>
        <v>802325.96602632396</v>
      </c>
      <c r="AP109" s="135">
        <f>'[3]Yearly BTX'!J109</f>
        <v>795869.31798827252</v>
      </c>
      <c r="AQ109" s="135">
        <f>'[3]Yearly BTX'!K109</f>
        <v>789428.98943663063</v>
      </c>
      <c r="AR109" s="135">
        <f>'[3]Yearly BTX'!L109</f>
        <v>783006.96601242281</v>
      </c>
      <c r="AS109" s="135">
        <f>'[3]Yearly BTX'!M109</f>
        <v>776605.33310219145</v>
      </c>
      <c r="AT109" s="135">
        <f>'[3]Yearly BTX'!N109</f>
        <v>770226.27584552695</v>
      </c>
      <c r="AU109" s="135">
        <f>'[3]Yearly BTX'!O109</f>
        <v>762862.66432999284</v>
      </c>
      <c r="AV109" s="135">
        <f>'[3]Yearly BTX'!P109</f>
        <v>755555.16546265746</v>
      </c>
      <c r="AW109" s="135">
        <f>'[3]Yearly BTX'!Q109</f>
        <v>748310.69332863344</v>
      </c>
      <c r="AX109" s="135">
        <f>'[3]Yearly BTX'!R109</f>
        <v>741130.90176411904</v>
      </c>
      <c r="AY109" s="135">
        <f>'[3]Yearly BTX'!S109</f>
        <v>734020.10238675342</v>
      </c>
      <c r="AZ109" s="135">
        <f>'[3]Yearly BTX'!T109</f>
        <v>726887.49093262362</v>
      </c>
      <c r="BA109" s="135">
        <f>'[3]Yearly BTX'!U109</f>
        <v>719812.60238888173</v>
      </c>
      <c r="BB109" s="135">
        <f>'[3]Yearly BTX'!V109</f>
        <v>712798.44873065269</v>
      </c>
      <c r="BC109" s="135">
        <f>'[3]Yearly BTX'!W109</f>
        <v>705848.18535695667</v>
      </c>
      <c r="BD109" s="135">
        <f>'[3]Yearly BTX'!X109</f>
        <v>698965.11104093574</v>
      </c>
      <c r="BE109" s="135">
        <f>'[3]Yearly BTX'!Y109</f>
        <v>690715.966972191</v>
      </c>
      <c r="BF109" s="135">
        <f>'[3]Yearly BTX'!Z109</f>
        <v>682573.94948216842</v>
      </c>
      <c r="BG109" s="135">
        <f>'[3]Yearly BTX'!AA109</f>
        <v>674555.76713675214</v>
      </c>
      <c r="BH109" s="135">
        <f>'[3]Yearly BTX'!AB109</f>
        <v>666656.84018694633</v>
      </c>
      <c r="BI109" s="135">
        <f>'[3]Yearly BTX'!AC109</f>
        <v>658882.9542685569</v>
      </c>
      <c r="BJ109" s="135">
        <f>'[3]Yearly BTX'!AD109</f>
        <v>651376.73979316955</v>
      </c>
      <c r="BK109" s="135">
        <f>'[3]Yearly BTX'!AE109</f>
        <v>644032.02481315925</v>
      </c>
      <c r="BL109" s="135">
        <f>'[3]Yearly BTX'!AF109</f>
        <v>636857.06320387521</v>
      </c>
      <c r="BM109" s="135">
        <f>'[3]Yearly BTX'!AG109</f>
        <v>629860.36924354092</v>
      </c>
      <c r="BN109" s="135">
        <f>'[3]Yearly BTX'!AH109</f>
        <v>623050.71685285354</v>
      </c>
      <c r="BP109" s="135">
        <f t="shared" si="202"/>
        <v>3586989.406275929</v>
      </c>
      <c r="BQ109" s="135">
        <f t="shared" si="203"/>
        <v>3553822.2325780778</v>
      </c>
      <c r="BR109" s="135">
        <f t="shared" si="204"/>
        <v>3519639.5337015763</v>
      </c>
      <c r="BS109" s="135">
        <f t="shared" si="205"/>
        <v>3485411.0387285128</v>
      </c>
      <c r="BT109" s="135">
        <f t="shared" si="206"/>
        <v>3451254.6368817794</v>
      </c>
      <c r="BU109" s="135">
        <f t="shared" si="207"/>
        <v>3409430.4272001847</v>
      </c>
      <c r="BV109" s="135">
        <f t="shared" si="208"/>
        <v>3369967.3784738658</v>
      </c>
      <c r="BW109" s="135">
        <f t="shared" si="209"/>
        <v>3330865.2009248082</v>
      </c>
      <c r="BX109" s="135">
        <f t="shared" si="210"/>
        <v>3292122.5373294326</v>
      </c>
      <c r="BY109" s="135">
        <f t="shared" si="211"/>
        <v>3253738.6964545306</v>
      </c>
      <c r="BZ109" s="135">
        <f t="shared" si="212"/>
        <v>3215713.6473394539</v>
      </c>
      <c r="CA109" s="135">
        <f t="shared" si="213"/>
        <v>3174822.0080170771</v>
      </c>
      <c r="CB109" s="135">
        <f t="shared" si="214"/>
        <v>3134283.8651397447</v>
      </c>
      <c r="CC109" s="135">
        <f t="shared" si="215"/>
        <v>3094112.6166922441</v>
      </c>
      <c r="CD109" s="135">
        <f t="shared" si="216"/>
        <v>3054306.0196519587</v>
      </c>
      <c r="CE109" s="135">
        <f t="shared" si="217"/>
        <v>3014870.0916959275</v>
      </c>
      <c r="CF109" s="135">
        <f t="shared" si="218"/>
        <v>2969534.5863984013</v>
      </c>
      <c r="CG109" s="135">
        <f t="shared" si="219"/>
        <v>2924717.0126030152</v>
      </c>
      <c r="CH109" s="135">
        <f t="shared" si="220"/>
        <v>2880418.1772467471</v>
      </c>
      <c r="CI109" s="135">
        <f t="shared" si="221"/>
        <v>2836639.3155546151</v>
      </c>
      <c r="CJ109" s="135">
        <f t="shared" si="222"/>
        <v>2793382.0882962961</v>
      </c>
      <c r="CK109" s="135">
        <f t="shared" si="223"/>
        <v>2741675.1557954727</v>
      </c>
      <c r="CL109" s="135">
        <f t="shared" si="224"/>
        <v>2690734.2608506414</v>
      </c>
      <c r="CM109" s="135">
        <f t="shared" si="225"/>
        <v>2640587.5151492124</v>
      </c>
      <c r="CN109" s="135">
        <f t="shared" si="226"/>
        <v>2591216.0817069621</v>
      </c>
      <c r="CO109" s="135">
        <f t="shared" si="227"/>
        <v>2542624.8309996873</v>
      </c>
      <c r="CP109" s="135">
        <f t="shared" si="228"/>
        <v>2492889.7519653924</v>
      </c>
      <c r="CQ109" s="135">
        <f t="shared" si="229"/>
        <v>2444070.2754556397</v>
      </c>
      <c r="CR109" s="135">
        <f t="shared" si="230"/>
        <v>2396175.4975881828</v>
      </c>
      <c r="CS109" s="135">
        <f t="shared" si="231"/>
        <v>2349215.2358602672</v>
      </c>
      <c r="CT109" s="135">
        <f t="shared" si="232"/>
        <v>2303200.0231361012</v>
      </c>
      <c r="CU109" s="187"/>
      <c r="CV109" s="135">
        <f>'[2]Yearly BTX'!AJ109</f>
        <v>2752333.0301990337</v>
      </c>
      <c r="CW109" s="135">
        <f>'[2]Yearly BTX'!AK109</f>
        <v>2734083.0557344807</v>
      </c>
      <c r="CX109" s="135">
        <f>'[2]Yearly BTX'!AL109</f>
        <v>2715548.4203471816</v>
      </c>
      <c r="CY109" s="135">
        <f>'[2]Yearly BTX'!AM109</f>
        <v>2696992.3053318495</v>
      </c>
      <c r="CZ109" s="135">
        <f>'[2]Yearly BTX'!AN109</f>
        <v>2678511.7449365077</v>
      </c>
      <c r="DA109" s="135">
        <f>'[2]Yearly BTX'!AO109</f>
        <v>2652235.0637828135</v>
      </c>
      <c r="DB109" s="135">
        <f>'[2]Yearly BTX'!AP109</f>
        <v>2628081.8610672872</v>
      </c>
      <c r="DC109" s="135">
        <f>'[2]Yearly BTX'!AQ109</f>
        <v>2604215.6696300902</v>
      </c>
      <c r="DD109" s="135">
        <f>'[2]Yearly BTX'!AR109</f>
        <v>2580633.1969866892</v>
      </c>
      <c r="DE109" s="135">
        <f>'[2]Yearly BTX'!AS109</f>
        <v>2557331.7204579958</v>
      </c>
      <c r="DF109" s="135">
        <f>'[2]Yearly BTX'!AT109</f>
        <v>2534309.0813866043</v>
      </c>
      <c r="DG109" s="135">
        <f>'[2]Yearly BTX'!AU109</f>
        <v>2509088.3851688416</v>
      </c>
      <c r="DH109" s="135">
        <f>'[2]Yearly BTX'!AV109</f>
        <v>2484064.1827846565</v>
      </c>
      <c r="DI109" s="135">
        <f>'[2]Yearly BTX'!AW109</f>
        <v>2459243.8425075235</v>
      </c>
      <c r="DJ109" s="135">
        <f>'[2]Yearly BTX'!AX109</f>
        <v>2434624.345152752</v>
      </c>
      <c r="DK109" s="135">
        <f>'[2]Yearly BTX'!AY109</f>
        <v>2410208.2678001793</v>
      </c>
      <c r="DL109" s="135">
        <f>'[2]Yearly BTX'!AZ109</f>
        <v>2379457.1247994443</v>
      </c>
      <c r="DM109" s="135">
        <f>'[2]Yearly BTX'!BA109</f>
        <v>2349029.9978974666</v>
      </c>
      <c r="DN109" s="135">
        <f>'[2]Yearly BTX'!BB109</f>
        <v>2318926.4149886277</v>
      </c>
      <c r="DO109" s="135">
        <f>'[2]Yearly BTX'!BC109</f>
        <v>2289146.1698072492</v>
      </c>
      <c r="DP109" s="135">
        <f>'[2]Yearly BTX'!BD109</f>
        <v>2259689.3194262045</v>
      </c>
      <c r="DQ109" s="135">
        <f>'[2]Yearly BTX'!BE109</f>
        <v>2222924.095456955</v>
      </c>
      <c r="DR109" s="135">
        <f>'[2]Yearly BTX'!BF109</f>
        <v>2186657.7906083059</v>
      </c>
      <c r="DS109" s="135">
        <f>'[2]Yearly BTX'!BG109</f>
        <v>2150904.2187907076</v>
      </c>
      <c r="DT109" s="135">
        <f>'[2]Yearly BTX'!BH109</f>
        <v>2115651.503372164</v>
      </c>
      <c r="DU109" s="135">
        <f>'[2]Yearly BTX'!BI109</f>
        <v>2080901.0799512744</v>
      </c>
      <c r="DV109" s="135">
        <f>'[2]Yearly BTX'!BJ109</f>
        <v>2044355.5860749641</v>
      </c>
      <c r="DW109" s="135">
        <f>'[2]Yearly BTX'!BK109</f>
        <v>2008401.6622775977</v>
      </c>
      <c r="DX109" s="135">
        <f>'[2]Yearly BTX'!BL109</f>
        <v>1973042.8208733946</v>
      </c>
      <c r="DY109" s="135">
        <f>'[2]Yearly BTX'!BM109</f>
        <v>1938282.9995707469</v>
      </c>
      <c r="DZ109" s="135">
        <f>'[2]Yearly BTX'!BN109</f>
        <v>1904126.5566437354</v>
      </c>
      <c r="EB109" s="135">
        <f>'[3]Yearly BTX'!AJ109</f>
        <v>834656.37607689528</v>
      </c>
      <c r="EC109" s="135">
        <f>'[3]Yearly BTX'!AK109</f>
        <v>831570.64968036429</v>
      </c>
      <c r="ED109" s="135">
        <f>'[3]Yearly BTX'!AL109</f>
        <v>827742.42222623224</v>
      </c>
      <c r="EE109" s="135">
        <f>'[3]Yearly BTX'!AM109</f>
        <v>823877.5712651026</v>
      </c>
      <c r="EF109" s="135">
        <f>'[3]Yearly BTX'!AN109</f>
        <v>819996.2925742931</v>
      </c>
      <c r="EG109" s="135">
        <f>'[3]Yearly BTX'!AO109</f>
        <v>816097.79623159266</v>
      </c>
      <c r="EH109" s="135">
        <f>'[3]Yearly BTX'!AP109</f>
        <v>812395.514234595</v>
      </c>
      <c r="EI109" s="135">
        <f>'[3]Yearly BTX'!AQ109</f>
        <v>808709.55172400689</v>
      </c>
      <c r="EJ109" s="135">
        <f>'[3]Yearly BTX'!AR109</f>
        <v>805041.89434085297</v>
      </c>
      <c r="EK109" s="135">
        <f>'[3]Yearly BTX'!AS109</f>
        <v>801394.62747167516</v>
      </c>
      <c r="EL109" s="135">
        <f>'[3]Yearly BTX'!AT109</f>
        <v>797769.93625606457</v>
      </c>
      <c r="EM109" s="135">
        <f>'[3]Yearly BTX'!AU109</f>
        <v>793160.69078158424</v>
      </c>
      <c r="EN109" s="135">
        <f>'[3]Yearly BTX'!AV109</f>
        <v>788607.55795530241</v>
      </c>
      <c r="EO109" s="135">
        <f>'[3]Yearly BTX'!AW109</f>
        <v>784117.45186233218</v>
      </c>
      <c r="EP109" s="135">
        <f>'[3]Yearly BTX'!AX109</f>
        <v>779692.02633887157</v>
      </c>
      <c r="EQ109" s="135">
        <f>'[3]Yearly BTX'!AY109</f>
        <v>775335.59300255962</v>
      </c>
      <c r="ER109" s="135">
        <f>'[3]Yearly BTX'!AZ109</f>
        <v>770957.34758948372</v>
      </c>
      <c r="ES109" s="135">
        <f>'[3]Yearly BTX'!BA109</f>
        <v>766636.82508679561</v>
      </c>
      <c r="ET109" s="135">
        <f>'[3]Yearly BTX'!BB109</f>
        <v>762377.03746962035</v>
      </c>
      <c r="EU109" s="135">
        <f>'[3]Yearly BTX'!BC109</f>
        <v>758181.14013697812</v>
      </c>
      <c r="EV109" s="135">
        <f>'[3]Yearly BTX'!BD109</f>
        <v>754052.43186201074</v>
      </c>
      <c r="EW109" s="135">
        <f>'[3]Yearly BTX'!BE109</f>
        <v>748641.11947192741</v>
      </c>
      <c r="EX109" s="135">
        <f>'[3]Yearly BTX'!BF109</f>
        <v>743336.93366056646</v>
      </c>
      <c r="EY109" s="135">
        <f>'[3]Yearly BTX'!BG109</f>
        <v>738156.58299381146</v>
      </c>
      <c r="EZ109" s="135">
        <f>'[3]Yearly BTX'!BH109</f>
        <v>733095.48772266717</v>
      </c>
      <c r="FA109" s="135">
        <f>'[3]Yearly BTX'!BI109</f>
        <v>728159.43348293914</v>
      </c>
      <c r="FB109" s="135">
        <f>'[3]Yearly BTX'!BJ109</f>
        <v>723491.05068621342</v>
      </c>
      <c r="FC109" s="135">
        <f>'[3]Yearly BTX'!BK109</f>
        <v>718984.1673848643</v>
      </c>
      <c r="FD109" s="135">
        <f>'[3]Yearly BTX'!BL109</f>
        <v>714647.03745424189</v>
      </c>
      <c r="FE109" s="135">
        <f>'[3]Yearly BTX'!BM109</f>
        <v>710488.175172569</v>
      </c>
      <c r="FF109" s="135">
        <f>'[3]Yearly BTX'!BN109</f>
        <v>706516.35446054302</v>
      </c>
      <c r="FG109" s="187"/>
      <c r="FH109" s="135">
        <f t="shared" si="233"/>
        <v>3586989.406275929</v>
      </c>
      <c r="FI109" s="135">
        <f t="shared" si="172"/>
        <v>3565653.7054148451</v>
      </c>
      <c r="FJ109" s="135">
        <f t="shared" si="173"/>
        <v>3543290.8425734136</v>
      </c>
      <c r="FK109" s="135">
        <f t="shared" si="174"/>
        <v>3520869.8765969519</v>
      </c>
      <c r="FL109" s="135">
        <f t="shared" si="175"/>
        <v>3498508.0375108006</v>
      </c>
      <c r="FM109" s="135">
        <f t="shared" si="176"/>
        <v>3468332.860014406</v>
      </c>
      <c r="FN109" s="135">
        <f t="shared" si="177"/>
        <v>3440477.3753018822</v>
      </c>
      <c r="FO109" s="135">
        <f t="shared" si="178"/>
        <v>3412925.2213540971</v>
      </c>
      <c r="FP109" s="135">
        <f t="shared" si="179"/>
        <v>3385675.0913275424</v>
      </c>
      <c r="FQ109" s="135">
        <f t="shared" si="180"/>
        <v>3358726.3479296709</v>
      </c>
      <c r="FR109" s="135">
        <f t="shared" si="181"/>
        <v>3332079.0176426689</v>
      </c>
      <c r="FS109" s="135">
        <f t="shared" si="182"/>
        <v>3302249.075950426</v>
      </c>
      <c r="FT109" s="135">
        <f t="shared" si="183"/>
        <v>3272671.7407399588</v>
      </c>
      <c r="FU109" s="135">
        <f t="shared" si="184"/>
        <v>3243361.2943698559</v>
      </c>
      <c r="FV109" s="135">
        <f t="shared" si="185"/>
        <v>3214316.3714916236</v>
      </c>
      <c r="FW109" s="135">
        <f t="shared" si="186"/>
        <v>3185543.8608027389</v>
      </c>
      <c r="FX109" s="135">
        <f t="shared" si="187"/>
        <v>3150414.4723889278</v>
      </c>
      <c r="FY109" s="135">
        <f t="shared" si="188"/>
        <v>3115666.8229842624</v>
      </c>
      <c r="FZ109" s="135">
        <f t="shared" si="189"/>
        <v>3081303.452458248</v>
      </c>
      <c r="GA109" s="135">
        <f t="shared" si="190"/>
        <v>3047327.3099442273</v>
      </c>
      <c r="GB109" s="135">
        <f t="shared" si="191"/>
        <v>3013741.7512882152</v>
      </c>
      <c r="GC109" s="135">
        <f t="shared" si="192"/>
        <v>2971565.2149288822</v>
      </c>
      <c r="GD109" s="135">
        <f t="shared" si="193"/>
        <v>2929994.7242688723</v>
      </c>
      <c r="GE109" s="135">
        <f t="shared" si="194"/>
        <v>2889060.8017845191</v>
      </c>
      <c r="GF109" s="135">
        <f t="shared" si="195"/>
        <v>2848746.9910948314</v>
      </c>
      <c r="GG109" s="135">
        <f t="shared" si="196"/>
        <v>2809060.5134342136</v>
      </c>
      <c r="GH109" s="135">
        <f t="shared" si="197"/>
        <v>2767846.6367611773</v>
      </c>
      <c r="GI109" s="135">
        <f t="shared" si="198"/>
        <v>2727385.8296624618</v>
      </c>
      <c r="GJ109" s="135">
        <f t="shared" si="199"/>
        <v>2687689.8583276365</v>
      </c>
      <c r="GK109" s="135">
        <f t="shared" si="200"/>
        <v>2648771.1747433161</v>
      </c>
      <c r="GL109" s="135">
        <f t="shared" si="201"/>
        <v>2610642.9111042786</v>
      </c>
    </row>
    <row r="110" spans="1:194" s="13" customFormat="1" outlineLevel="1">
      <c r="A110" s="374"/>
      <c r="B110" s="6" t="s">
        <v>89</v>
      </c>
      <c r="C110" s="7" t="s">
        <v>197</v>
      </c>
      <c r="D110" s="201">
        <f>'[2]Yearly BTX'!D110</f>
        <v>1303062.3227515232</v>
      </c>
      <c r="E110" s="201">
        <f>'[2]Yearly BTX'!E110</f>
        <v>1288574.1274969352</v>
      </c>
      <c r="F110" s="201">
        <f>'[2]Yearly BTX'!F110</f>
        <v>1273848.6148955303</v>
      </c>
      <c r="G110" s="201">
        <f>'[2]Yearly BTX'!G110</f>
        <v>1259131.3814590788</v>
      </c>
      <c r="H110" s="201">
        <f>'[2]Yearly BTX'!H110</f>
        <v>1244445.5243775817</v>
      </c>
      <c r="I110" s="201">
        <f>'[2]Yearly BTX'!I110</f>
        <v>1226136.8841905976</v>
      </c>
      <c r="J110" s="201">
        <f>'[2]Yearly BTX'!J110</f>
        <v>1208936.9830470826</v>
      </c>
      <c r="K110" s="201">
        <f>'[2]Yearly BTX'!K110</f>
        <v>1191916.6805612689</v>
      </c>
      <c r="L110" s="201">
        <f>'[2]Yearly BTX'!L110</f>
        <v>1175079.6651557796</v>
      </c>
      <c r="M110" s="201">
        <f>'[2]Yearly BTX'!M110</f>
        <v>1158429.2846287587</v>
      </c>
      <c r="N110" s="201">
        <f>'[2]Yearly BTX'!N110</f>
        <v>1141968.5499098736</v>
      </c>
      <c r="O110" s="201">
        <f>'[2]Yearly BTX'!O110</f>
        <v>1124576.4343600736</v>
      </c>
      <c r="P110" s="201">
        <f>'[2]Yearly BTX'!P110</f>
        <v>1107432.3603631298</v>
      </c>
      <c r="Q110" s="201">
        <f>'[2]Yearly BTX'!Q110</f>
        <v>1090535.3980399077</v>
      </c>
      <c r="R110" s="201">
        <f>'[2]Yearly BTX'!R110</f>
        <v>1073877.4503292148</v>
      </c>
      <c r="S110" s="201">
        <f>'[2]Yearly BTX'!S110</f>
        <v>1057453.9152653331</v>
      </c>
      <c r="T110" s="201">
        <f>'[2]Yearly BTX'!T110</f>
        <v>1038373.7783689252</v>
      </c>
      <c r="U110" s="201">
        <f>'[2]Yearly BTX'!U110</f>
        <v>1019601.2905446761</v>
      </c>
      <c r="V110" s="201">
        <f>'[2]Yearly BTX'!V110</f>
        <v>1001130.4488929234</v>
      </c>
      <c r="W110" s="201">
        <f>'[2]Yearly BTX'!W110</f>
        <v>982955.23694736091</v>
      </c>
      <c r="X110" s="201">
        <f>'[2]Yearly BTX'!X110</f>
        <v>965069.62544060638</v>
      </c>
      <c r="Y110" s="201">
        <f>'[2]Yearly BTX'!Y110</f>
        <v>943663.9788386994</v>
      </c>
      <c r="Z110" s="201">
        <f>'[2]Yearly BTX'!Z110</f>
        <v>922635.50609266327</v>
      </c>
      <c r="AA110" s="201">
        <f>'[2]Yearly BTX'!AA110</f>
        <v>901985.4153267903</v>
      </c>
      <c r="AB110" s="201">
        <f>'[2]Yearly BTX'!AB110</f>
        <v>881699.5971808061</v>
      </c>
      <c r="AC110" s="201">
        <f>'[2]Yearly BTX'!AC110</f>
        <v>861771.65327873616</v>
      </c>
      <c r="AD110" s="201">
        <f>'[2]Yearly BTX'!AD110</f>
        <v>841166.08940624469</v>
      </c>
      <c r="AE110" s="201">
        <f>'[2]Yearly BTX'!AE110</f>
        <v>820942.16353345348</v>
      </c>
      <c r="AF110" s="201">
        <f>'[2]Yearly BTX'!AF110</f>
        <v>801092.83347795985</v>
      </c>
      <c r="AG110" s="201">
        <f>'[2]Yearly BTX'!AG110</f>
        <v>781611.0759753841</v>
      </c>
      <c r="AH110" s="201">
        <f>'[2]Yearly BTX'!AH110</f>
        <v>762489.8878729135</v>
      </c>
      <c r="AI110" s="201"/>
      <c r="AJ110" s="201">
        <f>'[3]Yearly BTX'!D110</f>
        <v>721970.81051218696</v>
      </c>
      <c r="AK110" s="201">
        <f>'[3]Yearly BTX'!E110</f>
        <v>716669.62873423612</v>
      </c>
      <c r="AL110" s="201">
        <f>'[3]Yearly BTX'!F110</f>
        <v>711360.29750496976</v>
      </c>
      <c r="AM110" s="201">
        <f>'[3]Yearly BTX'!G110</f>
        <v>706050.07002035645</v>
      </c>
      <c r="AN110" s="201">
        <f>'[3]Yearly BTX'!H110</f>
        <v>700739.61904961651</v>
      </c>
      <c r="AO110" s="201">
        <f>'[3]Yearly BTX'!I110</f>
        <v>695429.29584225663</v>
      </c>
      <c r="AP110" s="201">
        <f>'[3]Yearly BTX'!J110</f>
        <v>690195.80502833705</v>
      </c>
      <c r="AQ110" s="201">
        <f>'[3]Yearly BTX'!K110</f>
        <v>684968.54729348747</v>
      </c>
      <c r="AR110" s="201">
        <f>'[3]Yearly BTX'!L110</f>
        <v>679747.84388252185</v>
      </c>
      <c r="AS110" s="201">
        <f>'[3]Yearly BTX'!M110</f>
        <v>674534.0060238298</v>
      </c>
      <c r="AT110" s="201">
        <f>'[3]Yearly BTX'!N110</f>
        <v>669327.33493307058</v>
      </c>
      <c r="AU110" s="201">
        <f>'[3]Yearly BTX'!O110</f>
        <v>663637.76066603826</v>
      </c>
      <c r="AV110" s="201">
        <f>'[3]Yearly BTX'!P110</f>
        <v>657964.80097948737</v>
      </c>
      <c r="AW110" s="201">
        <f>'[3]Yearly BTX'!Q110</f>
        <v>652311.5955366008</v>
      </c>
      <c r="AX110" s="201">
        <f>'[3]Yearly BTX'!R110</f>
        <v>646677.57576899556</v>
      </c>
      <c r="AY110" s="201">
        <f>'[3]Yearly BTX'!S110</f>
        <v>641063.79547443765</v>
      </c>
      <c r="AZ110" s="201">
        <f>'[3]Yearly BTX'!T110</f>
        <v>635471.26672476192</v>
      </c>
      <c r="BA110" s="201">
        <f>'[3]Yearly BTX'!U110</f>
        <v>629900.96698670683</v>
      </c>
      <c r="BB110" s="201">
        <f>'[3]Yearly BTX'!V110</f>
        <v>624353.83280567196</v>
      </c>
      <c r="BC110" s="201">
        <f>'[3]Yearly BTX'!W110</f>
        <v>618830.76198036387</v>
      </c>
      <c r="BD110" s="201">
        <f>'[3]Yearly BTX'!X110</f>
        <v>613332.61372944724</v>
      </c>
      <c r="BE110" s="201">
        <f>'[3]Yearly BTX'!Y110</f>
        <v>607119.4222152516</v>
      </c>
      <c r="BF110" s="201">
        <f>'[3]Yearly BTX'!Z110</f>
        <v>600944.70701286243</v>
      </c>
      <c r="BG110" s="201">
        <f>'[3]Yearly BTX'!AA110</f>
        <v>594816.2389647169</v>
      </c>
      <c r="BH110" s="201">
        <f>'[3]Yearly BTX'!AB110</f>
        <v>588729.03695090069</v>
      </c>
      <c r="BI110" s="201">
        <f>'[3]Yearly BTX'!AC110</f>
        <v>582684.11427624791</v>
      </c>
      <c r="BJ110" s="201">
        <f>'[3]Yearly BTX'!AD110</f>
        <v>576688.54059089848</v>
      </c>
      <c r="BK110" s="201">
        <f>'[3]Yearly BTX'!AE110</f>
        <v>570737.65558898321</v>
      </c>
      <c r="BL110" s="201">
        <f>'[3]Yearly BTX'!AF110</f>
        <v>564832.27637911635</v>
      </c>
      <c r="BM110" s="201">
        <f>'[3]Yearly BTX'!AG110</f>
        <v>558973.15686805418</v>
      </c>
      <c r="BN110" s="201">
        <f>'[3]Yearly BTX'!AH110</f>
        <v>553160.98893022467</v>
      </c>
      <c r="BP110" s="201">
        <f t="shared" si="202"/>
        <v>2025033.1332637102</v>
      </c>
      <c r="BQ110" s="201">
        <f t="shared" si="203"/>
        <v>2005243.7562311713</v>
      </c>
      <c r="BR110" s="201">
        <f t="shared" si="204"/>
        <v>1985208.9124004999</v>
      </c>
      <c r="BS110" s="201">
        <f t="shared" si="205"/>
        <v>1965181.4514794352</v>
      </c>
      <c r="BT110" s="201">
        <f t="shared" si="206"/>
        <v>1945185.1434271983</v>
      </c>
      <c r="BU110" s="201">
        <f t="shared" si="207"/>
        <v>1921566.1800328542</v>
      </c>
      <c r="BV110" s="201">
        <f t="shared" si="208"/>
        <v>1899132.7880754196</v>
      </c>
      <c r="BW110" s="201">
        <f t="shared" si="209"/>
        <v>1876885.2278547564</v>
      </c>
      <c r="BX110" s="201">
        <f t="shared" si="210"/>
        <v>1854827.5090383014</v>
      </c>
      <c r="BY110" s="201">
        <f t="shared" si="211"/>
        <v>1832963.2906525885</v>
      </c>
      <c r="BZ110" s="201">
        <f t="shared" si="212"/>
        <v>1811295.8848429443</v>
      </c>
      <c r="CA110" s="201">
        <f t="shared" si="213"/>
        <v>1788214.1950261118</v>
      </c>
      <c r="CB110" s="201">
        <f t="shared" si="214"/>
        <v>1765397.1613426171</v>
      </c>
      <c r="CC110" s="201">
        <f t="shared" si="215"/>
        <v>1742846.9935765085</v>
      </c>
      <c r="CD110" s="201">
        <f t="shared" si="216"/>
        <v>1720555.0260982104</v>
      </c>
      <c r="CE110" s="201">
        <f t="shared" si="217"/>
        <v>1698517.7107397709</v>
      </c>
      <c r="CF110" s="201">
        <f t="shared" si="218"/>
        <v>1673845.0450936873</v>
      </c>
      <c r="CG110" s="201">
        <f t="shared" si="219"/>
        <v>1649502.2575313831</v>
      </c>
      <c r="CH110" s="201">
        <f t="shared" si="220"/>
        <v>1625484.2816985953</v>
      </c>
      <c r="CI110" s="201">
        <f t="shared" si="221"/>
        <v>1601785.9989277248</v>
      </c>
      <c r="CJ110" s="201">
        <f t="shared" si="222"/>
        <v>1578402.2391700535</v>
      </c>
      <c r="CK110" s="201">
        <f t="shared" si="223"/>
        <v>1550783.4010539511</v>
      </c>
      <c r="CL110" s="201">
        <f t="shared" si="224"/>
        <v>1523580.2131055258</v>
      </c>
      <c r="CM110" s="201">
        <f t="shared" si="225"/>
        <v>1496801.6542915073</v>
      </c>
      <c r="CN110" s="201">
        <f t="shared" si="226"/>
        <v>1470428.6341317068</v>
      </c>
      <c r="CO110" s="201">
        <f t="shared" si="227"/>
        <v>1444455.767554984</v>
      </c>
      <c r="CP110" s="201">
        <f t="shared" si="228"/>
        <v>1417854.6299971431</v>
      </c>
      <c r="CQ110" s="201">
        <f t="shared" si="229"/>
        <v>1391679.8191224367</v>
      </c>
      <c r="CR110" s="201">
        <f t="shared" si="230"/>
        <v>1365925.1098570763</v>
      </c>
      <c r="CS110" s="201">
        <f t="shared" si="231"/>
        <v>1340584.2328434382</v>
      </c>
      <c r="CT110" s="201">
        <f t="shared" si="232"/>
        <v>1315650.8768031383</v>
      </c>
      <c r="CU110" s="201"/>
      <c r="CV110" s="201">
        <f>'[2]Yearly BTX'!AJ110</f>
        <v>1303062.3227515232</v>
      </c>
      <c r="CW110" s="201">
        <f>'[2]Yearly BTX'!AK110</f>
        <v>1292871.5855935053</v>
      </c>
      <c r="CX110" s="201">
        <f>'[2]Yearly BTX'!AL110</f>
        <v>1282438.021770691</v>
      </c>
      <c r="CY110" s="201">
        <f>'[2]Yearly BTX'!AM110</f>
        <v>1272006.9104784958</v>
      </c>
      <c r="CZ110" s="201">
        <f>'[2]Yearly BTX'!AN110</f>
        <v>1261601.0368169658</v>
      </c>
      <c r="DA110" s="201">
        <f>'[2]Yearly BTX'!AO110</f>
        <v>1247503.4801720965</v>
      </c>
      <c r="DB110" s="201">
        <f>'[2]Yearly BTX'!AP110</f>
        <v>1234495.0299131807</v>
      </c>
      <c r="DC110" s="201">
        <f>'[2]Yearly BTX'!AQ110</f>
        <v>1221638.9364256209</v>
      </c>
      <c r="DD110" s="201">
        <f>'[2]Yearly BTX'!AR110</f>
        <v>1208938.9119839396</v>
      </c>
      <c r="DE110" s="201">
        <f>'[2]Yearly BTX'!AS110</f>
        <v>1196398.3299239045</v>
      </c>
      <c r="DF110" s="201">
        <f>'[2]Yearly BTX'!AT110</f>
        <v>1184020.2283708714</v>
      </c>
      <c r="DG110" s="201">
        <f>'[2]Yearly BTX'!AU110</f>
        <v>1170561.1291666811</v>
      </c>
      <c r="DH110" s="201">
        <f>'[2]Yearly BTX'!AV110</f>
        <v>1157302.3062527727</v>
      </c>
      <c r="DI110" s="201">
        <f>'[2]Yearly BTX'!AW110</f>
        <v>1144243.2484472285</v>
      </c>
      <c r="DJ110" s="201">
        <f>'[2]Yearly BTX'!AX110</f>
        <v>1131376.2742141827</v>
      </c>
      <c r="DK110" s="201">
        <f>'[2]Yearly BTX'!AY110</f>
        <v>1118697.1939631288</v>
      </c>
      <c r="DL110" s="201">
        <f>'[2]Yearly BTX'!AZ110</f>
        <v>1103145.0079560438</v>
      </c>
      <c r="DM110" s="201">
        <f>'[2]Yearly BTX'!BA110</f>
        <v>1087835.9921574353</v>
      </c>
      <c r="DN110" s="201">
        <f>'[2]Yearly BTX'!BB110</f>
        <v>1072764.9641058149</v>
      </c>
      <c r="DO110" s="201">
        <f>'[2]Yearly BTX'!BC110</f>
        <v>1057926.7187662451</v>
      </c>
      <c r="DP110" s="201">
        <f>'[2]Yearly BTX'!BD110</f>
        <v>1043316.0293869161</v>
      </c>
      <c r="DQ110" s="201">
        <f>'[2]Yearly BTX'!BE110</f>
        <v>1025078.9050889648</v>
      </c>
      <c r="DR110" s="201">
        <f>'[2]Yearly BTX'!BF110</f>
        <v>1007143.2082317205</v>
      </c>
      <c r="DS110" s="201">
        <f>'[2]Yearly BTX'!BG110</f>
        <v>989511.2883014339</v>
      </c>
      <c r="DT110" s="201">
        <f>'[2]Yearly BTX'!BH110</f>
        <v>972170.16300869803</v>
      </c>
      <c r="DU110" s="201">
        <f>'[2]Yearly BTX'!BI110</f>
        <v>955114.54691879172</v>
      </c>
      <c r="DV110" s="201">
        <f>'[2]Yearly BTX'!BJ110</f>
        <v>937199.71346353763</v>
      </c>
      <c r="DW110" s="201">
        <f>'[2]Yearly BTX'!BK110</f>
        <v>919589.56853954529</v>
      </c>
      <c r="DX110" s="201">
        <f>'[2]Yearly BTX'!BL110</f>
        <v>902278.33408105175</v>
      </c>
      <c r="DY110" s="201">
        <f>'[2]Yearly BTX'!BM110</f>
        <v>885260.23409419297</v>
      </c>
      <c r="DZ110" s="201">
        <f>'[2]Yearly BTX'!BN110</f>
        <v>868529.49605111848</v>
      </c>
      <c r="EB110" s="201">
        <f>'[3]Yearly BTX'!AJ110</f>
        <v>721970.81051218696</v>
      </c>
      <c r="EC110" s="201">
        <f>'[3]Yearly BTX'!AK110</f>
        <v>719052.1324089265</v>
      </c>
      <c r="ED110" s="201">
        <f>'[3]Yearly BTX'!AL110</f>
        <v>716125.30485435016</v>
      </c>
      <c r="EE110" s="201">
        <f>'[3]Yearly BTX'!AM110</f>
        <v>713197.581044427</v>
      </c>
      <c r="EF110" s="201">
        <f>'[3]Yearly BTX'!AN110</f>
        <v>710269.63374837732</v>
      </c>
      <c r="EG110" s="201">
        <f>'[3]Yearly BTX'!AO110</f>
        <v>707341.81421570771</v>
      </c>
      <c r="EH110" s="201">
        <f>'[3]Yearly BTX'!AP110</f>
        <v>704490.8270764784</v>
      </c>
      <c r="EI110" s="201">
        <f>'[3]Yearly BTX'!AQ110</f>
        <v>701646.07301631907</v>
      </c>
      <c r="EJ110" s="201">
        <f>'[3]Yearly BTX'!AR110</f>
        <v>698807.8732800436</v>
      </c>
      <c r="EK110" s="201">
        <f>'[3]Yearly BTX'!AS110</f>
        <v>695976.53909604158</v>
      </c>
      <c r="EL110" s="201">
        <f>'[3]Yearly BTX'!AT110</f>
        <v>693152.37167997286</v>
      </c>
      <c r="EM110" s="201">
        <f>'[3]Yearly BTX'!AU110</f>
        <v>689845.3010876308</v>
      </c>
      <c r="EN110" s="201">
        <f>'[3]Yearly BTX'!AV110</f>
        <v>686554.84507576982</v>
      </c>
      <c r="EO110" s="201">
        <f>'[3]Yearly BTX'!AW110</f>
        <v>683284.14330757351</v>
      </c>
      <c r="EP110" s="201">
        <f>'[3]Yearly BTX'!AX110</f>
        <v>680032.62721465842</v>
      </c>
      <c r="EQ110" s="201">
        <f>'[3]Yearly BTX'!AY110</f>
        <v>676801.35059479065</v>
      </c>
      <c r="ER110" s="201">
        <f>'[3]Yearly BTX'!AZ110</f>
        <v>673591.32551980542</v>
      </c>
      <c r="ES110" s="201">
        <f>'[3]Yearly BTX'!BA110</f>
        <v>670403.52945644048</v>
      </c>
      <c r="ET110" s="201">
        <f>'[3]Yearly BTX'!BB110</f>
        <v>667238.89895009587</v>
      </c>
      <c r="EU110" s="201">
        <f>'[3]Yearly BTX'!BC110</f>
        <v>664098.33179947804</v>
      </c>
      <c r="EV110" s="201">
        <f>'[3]Yearly BTX'!BD110</f>
        <v>660982.68722325144</v>
      </c>
      <c r="EW110" s="201">
        <f>'[3]Yearly BTX'!BE110</f>
        <v>657224.19646479725</v>
      </c>
      <c r="EX110" s="201">
        <f>'[3]Yearly BTX'!BF110</f>
        <v>653504.18201814964</v>
      </c>
      <c r="EY110" s="201">
        <f>'[3]Yearly BTX'!BG110</f>
        <v>649830.41472574545</v>
      </c>
      <c r="EZ110" s="201">
        <f>'[3]Yearly BTX'!BH110</f>
        <v>646197.91346767067</v>
      </c>
      <c r="FA110" s="201">
        <f>'[3]Yearly BTX'!BI110</f>
        <v>642607.69154875935</v>
      </c>
      <c r="FB110" s="201">
        <f>'[3]Yearly BTX'!BJ110</f>
        <v>639066.81861915148</v>
      </c>
      <c r="FC110" s="201">
        <f>'[3]Yearly BTX'!BK110</f>
        <v>635570.63437297731</v>
      </c>
      <c r="FD110" s="201">
        <f>'[3]Yearly BTX'!BL110</f>
        <v>632119.95591885212</v>
      </c>
      <c r="FE110" s="201">
        <f>'[3]Yearly BTX'!BM110</f>
        <v>628715.53716353141</v>
      </c>
      <c r="FF110" s="201">
        <f>'[3]Yearly BTX'!BN110</f>
        <v>625358.06998144323</v>
      </c>
      <c r="FG110" s="201"/>
      <c r="FH110" s="201">
        <f t="shared" si="233"/>
        <v>2025033.1332637102</v>
      </c>
      <c r="FI110" s="201">
        <f t="shared" si="172"/>
        <v>2011923.7180024318</v>
      </c>
      <c r="FJ110" s="201">
        <f t="shared" si="173"/>
        <v>1998563.3266250412</v>
      </c>
      <c r="FK110" s="201">
        <f t="shared" si="174"/>
        <v>1985204.4915229226</v>
      </c>
      <c r="FL110" s="201">
        <f t="shared" si="175"/>
        <v>1971870.670565343</v>
      </c>
      <c r="FM110" s="201">
        <f t="shared" si="176"/>
        <v>1954845.2943878043</v>
      </c>
      <c r="FN110" s="201">
        <f t="shared" si="177"/>
        <v>1938985.8569896591</v>
      </c>
      <c r="FO110" s="201">
        <f t="shared" si="178"/>
        <v>1923285.0094419401</v>
      </c>
      <c r="FP110" s="201">
        <f t="shared" si="179"/>
        <v>1907746.7852639831</v>
      </c>
      <c r="FQ110" s="201">
        <f t="shared" si="180"/>
        <v>1892374.8690199461</v>
      </c>
      <c r="FR110" s="201">
        <f t="shared" si="181"/>
        <v>1877172.6000508443</v>
      </c>
      <c r="FS110" s="201">
        <f t="shared" si="182"/>
        <v>1860406.4302543118</v>
      </c>
      <c r="FT110" s="201">
        <f t="shared" si="183"/>
        <v>1843857.1513285425</v>
      </c>
      <c r="FU110" s="201">
        <f t="shared" si="184"/>
        <v>1827527.3917548019</v>
      </c>
      <c r="FV110" s="201">
        <f t="shared" si="185"/>
        <v>1811408.9014288411</v>
      </c>
      <c r="FW110" s="201">
        <f t="shared" si="186"/>
        <v>1795498.5445579195</v>
      </c>
      <c r="FX110" s="201">
        <f t="shared" si="187"/>
        <v>1776736.3334758491</v>
      </c>
      <c r="FY110" s="201">
        <f t="shared" si="188"/>
        <v>1758239.5216138759</v>
      </c>
      <c r="FZ110" s="201">
        <f t="shared" si="189"/>
        <v>1740003.8630559109</v>
      </c>
      <c r="GA110" s="201">
        <f t="shared" si="190"/>
        <v>1722025.0505657231</v>
      </c>
      <c r="GB110" s="201">
        <f t="shared" si="191"/>
        <v>1704298.7166101676</v>
      </c>
      <c r="GC110" s="201">
        <f t="shared" si="192"/>
        <v>1682303.1015537621</v>
      </c>
      <c r="GD110" s="201">
        <f t="shared" si="193"/>
        <v>1660647.3902498703</v>
      </c>
      <c r="GE110" s="201">
        <f t="shared" si="194"/>
        <v>1639341.7030271795</v>
      </c>
      <c r="GF110" s="201">
        <f t="shared" si="195"/>
        <v>1618368.0764763686</v>
      </c>
      <c r="GG110" s="201">
        <f t="shared" si="196"/>
        <v>1597722.2384675511</v>
      </c>
      <c r="GH110" s="201">
        <f t="shared" si="197"/>
        <v>1576266.532082689</v>
      </c>
      <c r="GI110" s="201">
        <f t="shared" si="198"/>
        <v>1555160.2029125225</v>
      </c>
      <c r="GJ110" s="201">
        <f t="shared" si="199"/>
        <v>1534398.2899999039</v>
      </c>
      <c r="GK110" s="201">
        <f t="shared" si="200"/>
        <v>1513975.7712577244</v>
      </c>
      <c r="GL110" s="201">
        <f t="shared" si="201"/>
        <v>1493887.5660325617</v>
      </c>
    </row>
    <row r="111" spans="1:194" outlineLevel="1">
      <c r="A111" s="375"/>
      <c r="B111" s="1" t="s">
        <v>101</v>
      </c>
      <c r="C111" s="5" t="s">
        <v>197</v>
      </c>
      <c r="D111" s="141">
        <f>'[2]Yearly BTX'!D111</f>
        <v>235439.23883849592</v>
      </c>
      <c r="E111" s="141">
        <f>'[2]Yearly BTX'!E111</f>
        <v>232099.37611638836</v>
      </c>
      <c r="F111" s="141">
        <f>'[2]Yearly BTX'!F111</f>
        <v>228794.99146982998</v>
      </c>
      <c r="G111" s="141">
        <f>'[2]Yearly BTX'!G111</f>
        <v>225496.61940875635</v>
      </c>
      <c r="H111" s="141">
        <f>'[2]Yearly BTX'!H111</f>
        <v>222212.98660118179</v>
      </c>
      <c r="I111" s="141">
        <f>'[2]Yearly BTX'!I111</f>
        <v>218281.88168642449</v>
      </c>
      <c r="J111" s="141">
        <f>'[2]Yearly BTX'!J111</f>
        <v>214628.13302798528</v>
      </c>
      <c r="K111" s="141">
        <f>'[2]Yearly BTX'!K111</f>
        <v>211020.68482379796</v>
      </c>
      <c r="L111" s="141">
        <f>'[2]Yearly BTX'!L111</f>
        <v>207458.68973553053</v>
      </c>
      <c r="M111" s="141">
        <f>'[2]Yearly BTX'!M111</f>
        <v>203941.35784351252</v>
      </c>
      <c r="N111" s="141">
        <f>'[2]Yearly BTX'!N111</f>
        <v>200467.96456978703</v>
      </c>
      <c r="O111" s="141">
        <f>'[2]Yearly BTX'!O111</f>
        <v>197152.45055907045</v>
      </c>
      <c r="P111" s="141">
        <f>'[2]Yearly BTX'!P111</f>
        <v>193871.09359612787</v>
      </c>
      <c r="Q111" s="141">
        <f>'[2]Yearly BTX'!Q111</f>
        <v>190624.69834433155</v>
      </c>
      <c r="R111" s="141">
        <f>'[2]Yearly BTX'!R111</f>
        <v>187412.13097742555</v>
      </c>
      <c r="S111" s="141">
        <f>'[2]Yearly BTX'!S111</f>
        <v>184233.29719042141</v>
      </c>
      <c r="T111" s="141">
        <f>'[2]Yearly BTX'!T111</f>
        <v>180562.42030245066</v>
      </c>
      <c r="U111" s="141">
        <f>'[2]Yearly BTX'!U111</f>
        <v>176938.63796403501</v>
      </c>
      <c r="V111" s="141">
        <f>'[2]Yearly BTX'!V111</f>
        <v>173361.56051204461</v>
      </c>
      <c r="W111" s="141">
        <f>'[2]Yearly BTX'!W111</f>
        <v>169830.8624494987</v>
      </c>
      <c r="X111" s="141">
        <f>'[2]Yearly BTX'!X111</f>
        <v>166346.28559566775</v>
      </c>
      <c r="Y111" s="141">
        <f>'[2]Yearly BTX'!Y111</f>
        <v>161965.87001600032</v>
      </c>
      <c r="Z111" s="141">
        <f>'[2]Yearly BTX'!Z111</f>
        <v>157653.79673905057</v>
      </c>
      <c r="AA111" s="141">
        <f>'[2]Yearly BTX'!AA111</f>
        <v>153412.84912251221</v>
      </c>
      <c r="AB111" s="141">
        <f>'[2]Yearly BTX'!AB111</f>
        <v>149240.07649610742</v>
      </c>
      <c r="AC111" s="141">
        <f>'[2]Yearly BTX'!AC111</f>
        <v>145135.49346481013</v>
      </c>
      <c r="AD111" s="141">
        <f>'[2]Yearly BTX'!AD111</f>
        <v>140927.62183812802</v>
      </c>
      <c r="AE111" s="141">
        <f>'[2]Yearly BTX'!AE111</f>
        <v>136797.91974376122</v>
      </c>
      <c r="AF111" s="141">
        <f>'[2]Yearly BTX'!AF111</f>
        <v>132747.0302304746</v>
      </c>
      <c r="AG111" s="141">
        <f>'[2]Yearly BTX'!AG111</f>
        <v>128775.75560513212</v>
      </c>
      <c r="AH111" s="141">
        <f>'[2]Yearly BTX'!AH111</f>
        <v>124885.06205813025</v>
      </c>
      <c r="AI111" s="141"/>
      <c r="AJ111" s="141">
        <f>'[3]Yearly BTX'!D111</f>
        <v>17787.228447671918</v>
      </c>
      <c r="AK111" s="141">
        <f>'[3]Yearly BTX'!E111</f>
        <v>17498.253517212939</v>
      </c>
      <c r="AL111" s="141">
        <f>'[3]Yearly BTX'!F111</f>
        <v>17140.329256269841</v>
      </c>
      <c r="AM111" s="141">
        <f>'[3]Yearly BTX'!G111</f>
        <v>16778.224333135324</v>
      </c>
      <c r="AN111" s="141">
        <f>'[3]Yearly BTX'!H111</f>
        <v>16413.893920792867</v>
      </c>
      <c r="AO111" s="141">
        <f>'[3]Yearly BTX'!I111</f>
        <v>16047.321420636879</v>
      </c>
      <c r="AP111" s="141">
        <f>'[3]Yearly BTX'!J111</f>
        <v>15722.942049117795</v>
      </c>
      <c r="AQ111" s="141">
        <f>'[3]Yearly BTX'!K111</f>
        <v>15401.325695242584</v>
      </c>
      <c r="AR111" s="141">
        <f>'[3]Yearly BTX'!L111</f>
        <v>15082.727461716129</v>
      </c>
      <c r="AS111" s="141">
        <f>'[3]Yearly BTX'!M111</f>
        <v>14767.415568126056</v>
      </c>
      <c r="AT111" s="141">
        <f>'[3]Yearly BTX'!N111</f>
        <v>14455.671350942759</v>
      </c>
      <c r="AU111" s="141">
        <f>'[3]Yearly BTX'!O111</f>
        <v>13906.837619925916</v>
      </c>
      <c r="AV111" s="141">
        <f>'[3]Yearly BTX'!P111</f>
        <v>13366.378079750582</v>
      </c>
      <c r="AW111" s="141">
        <f>'[3]Yearly BTX'!Q111</f>
        <v>12835.531694341174</v>
      </c>
      <c r="AX111" s="141">
        <f>'[3]Yearly BTX'!R111</f>
        <v>12314.365652227476</v>
      </c>
      <c r="AY111" s="141">
        <f>'[3]Yearly BTX'!S111</f>
        <v>11803.493948515912</v>
      </c>
      <c r="AZ111" s="141">
        <f>'[3]Yearly BTX'!T111</f>
        <v>11294.610985766374</v>
      </c>
      <c r="BA111" s="141">
        <f>'[3]Yearly BTX'!U111</f>
        <v>10795.398297343274</v>
      </c>
      <c r="BB111" s="141">
        <f>'[3]Yearly BTX'!V111</f>
        <v>10306.361969395208</v>
      </c>
      <c r="BC111" s="141">
        <f>'[3]Yearly BTX'!W111</f>
        <v>9828.0258468425254</v>
      </c>
      <c r="BD111" s="141">
        <f>'[3]Yearly BTX'!X111</f>
        <v>9360.9313361115292</v>
      </c>
      <c r="BE111" s="141">
        <f>'[3]Yearly BTX'!Y111</f>
        <v>8605.9973831299594</v>
      </c>
      <c r="BF111" s="141">
        <f>'[3]Yearly BTX'!Z111</f>
        <v>7869.2497425924557</v>
      </c>
      <c r="BG111" s="141">
        <f>'[3]Yearly BTX'!AA111</f>
        <v>7154.9423393764255</v>
      </c>
      <c r="BH111" s="141">
        <f>'[3]Yearly BTX'!AB111</f>
        <v>6461.0481570176134</v>
      </c>
      <c r="BI111" s="141">
        <f>'[3]Yearly BTX'!AC111</f>
        <v>5788.456571270106</v>
      </c>
      <c r="BJ111" s="141">
        <f>'[3]Yearly BTX'!AD111</f>
        <v>5152.8372614108603</v>
      </c>
      <c r="BK111" s="141">
        <f>'[3]Yearly BTX'!AE111</f>
        <v>4542.7858708751464</v>
      </c>
      <c r="BL111" s="141">
        <f>'[3]Yearly BTX'!AF111</f>
        <v>3959.3866543946351</v>
      </c>
      <c r="BM111" s="141">
        <f>'[3]Yearly BTX'!AG111</f>
        <v>3403.7329220556094</v>
      </c>
      <c r="BN111" s="141">
        <f>'[3]Yearly BTX'!AH111</f>
        <v>2876.9253400882935</v>
      </c>
      <c r="BP111" s="141">
        <f t="shared" si="202"/>
        <v>253226.46728616784</v>
      </c>
      <c r="BQ111" s="141">
        <f t="shared" si="203"/>
        <v>249597.62963360129</v>
      </c>
      <c r="BR111" s="141">
        <f t="shared" si="204"/>
        <v>245935.32072609983</v>
      </c>
      <c r="BS111" s="141">
        <f t="shared" si="205"/>
        <v>242274.84374189167</v>
      </c>
      <c r="BT111" s="141">
        <f t="shared" si="206"/>
        <v>238626.88052197467</v>
      </c>
      <c r="BU111" s="141">
        <f t="shared" si="207"/>
        <v>234329.20310706136</v>
      </c>
      <c r="BV111" s="141">
        <f t="shared" si="208"/>
        <v>230351.07507710307</v>
      </c>
      <c r="BW111" s="141">
        <f t="shared" si="209"/>
        <v>226422.01051904054</v>
      </c>
      <c r="BX111" s="141">
        <f t="shared" si="210"/>
        <v>222541.41719724666</v>
      </c>
      <c r="BY111" s="141">
        <f t="shared" si="211"/>
        <v>218708.77341163857</v>
      </c>
      <c r="BZ111" s="141">
        <f t="shared" si="212"/>
        <v>214923.63592072978</v>
      </c>
      <c r="CA111" s="141">
        <f t="shared" si="213"/>
        <v>211059.28817899636</v>
      </c>
      <c r="CB111" s="141">
        <f t="shared" si="214"/>
        <v>207237.47167587845</v>
      </c>
      <c r="CC111" s="141">
        <f t="shared" si="215"/>
        <v>203460.23003867274</v>
      </c>
      <c r="CD111" s="141">
        <f t="shared" si="216"/>
        <v>199726.49662965303</v>
      </c>
      <c r="CE111" s="141">
        <f t="shared" si="217"/>
        <v>196036.79113893732</v>
      </c>
      <c r="CF111" s="141">
        <f t="shared" si="218"/>
        <v>191857.03128821703</v>
      </c>
      <c r="CG111" s="141">
        <f t="shared" si="219"/>
        <v>187734.03626137829</v>
      </c>
      <c r="CH111" s="141">
        <f t="shared" si="220"/>
        <v>183667.92248143983</v>
      </c>
      <c r="CI111" s="141">
        <f t="shared" si="221"/>
        <v>179658.88829634123</v>
      </c>
      <c r="CJ111" s="141">
        <f t="shared" si="222"/>
        <v>175707.21693177929</v>
      </c>
      <c r="CK111" s="141">
        <f t="shared" si="223"/>
        <v>170571.86739913028</v>
      </c>
      <c r="CL111" s="141">
        <f t="shared" si="224"/>
        <v>165523.04648164302</v>
      </c>
      <c r="CM111" s="141">
        <f t="shared" si="225"/>
        <v>160567.79146188864</v>
      </c>
      <c r="CN111" s="141">
        <f t="shared" si="226"/>
        <v>155701.12465312504</v>
      </c>
      <c r="CO111" s="141">
        <f t="shared" si="227"/>
        <v>150923.95003608023</v>
      </c>
      <c r="CP111" s="141">
        <f t="shared" si="228"/>
        <v>146080.45909953889</v>
      </c>
      <c r="CQ111" s="141">
        <f t="shared" si="229"/>
        <v>141340.70561463636</v>
      </c>
      <c r="CR111" s="141">
        <f t="shared" si="230"/>
        <v>136706.41688486922</v>
      </c>
      <c r="CS111" s="141">
        <f t="shared" si="231"/>
        <v>132179.48852718773</v>
      </c>
      <c r="CT111" s="141">
        <f t="shared" si="232"/>
        <v>127761.98739821854</v>
      </c>
      <c r="CU111" s="141"/>
      <c r="CV111" s="141">
        <f>'[2]Yearly BTX'!AJ111</f>
        <v>235439.23883849592</v>
      </c>
      <c r="CW111" s="141">
        <f>'[2]Yearly BTX'!AK111</f>
        <v>232875.84723793864</v>
      </c>
      <c r="CX111" s="141">
        <f>'[2]Yearly BTX'!AL111</f>
        <v>230346.93828116267</v>
      </c>
      <c r="CY111" s="141">
        <f>'[2]Yearly BTX'!AM111</f>
        <v>227822.98914491254</v>
      </c>
      <c r="CZ111" s="141">
        <f>'[2]Yearly BTX'!AN111</f>
        <v>225312.67010832526</v>
      </c>
      <c r="DA111" s="141">
        <f>'[2]Yearly BTX'!AO111</f>
        <v>222142.43003213324</v>
      </c>
      <c r="DB111" s="141">
        <f>'[2]Yearly BTX'!AP111</f>
        <v>219245.99895449492</v>
      </c>
      <c r="DC111" s="141">
        <f>'[2]Yearly BTX'!AQ111</f>
        <v>216390.94622656005</v>
      </c>
      <c r="DD111" s="141">
        <f>'[2]Yearly BTX'!AR111</f>
        <v>213576.42881959339</v>
      </c>
      <c r="DE111" s="141">
        <f>'[2]Yearly BTX'!AS111</f>
        <v>210801.66142810028</v>
      </c>
      <c r="DF111" s="141">
        <f>'[2]Yearly BTX'!AT111</f>
        <v>208065.92438788118</v>
      </c>
      <c r="DG111" s="141">
        <f>'[2]Yearly BTX'!AU111</f>
        <v>205461.03362102786</v>
      </c>
      <c r="DH111" s="141">
        <f>'[2]Yearly BTX'!AV111</f>
        <v>202881.66960325371</v>
      </c>
      <c r="DI111" s="141">
        <f>'[2]Yearly BTX'!AW111</f>
        <v>200328.71264876684</v>
      </c>
      <c r="DJ111" s="141">
        <f>'[2]Yearly BTX'!AX111</f>
        <v>197801.10400904546</v>
      </c>
      <c r="DK111" s="141">
        <f>'[2]Yearly BTX'!AY111</f>
        <v>195298.82388766779</v>
      </c>
      <c r="DL111" s="141">
        <f>'[2]Yearly BTX'!AZ111</f>
        <v>192265.38241436539</v>
      </c>
      <c r="DM111" s="141">
        <f>'[2]Yearly BTX'!BA111</f>
        <v>189267.38535361271</v>
      </c>
      <c r="DN111" s="141">
        <f>'[2]Yearly BTX'!BB111</f>
        <v>186304.59128026967</v>
      </c>
      <c r="DO111" s="141">
        <f>'[2]Yearly BTX'!BC111</f>
        <v>183376.82130798238</v>
      </c>
      <c r="DP111" s="141">
        <f>'[2]Yearly BTX'!BD111</f>
        <v>180483.96225572846</v>
      </c>
      <c r="DQ111" s="141">
        <f>'[2]Yearly BTX'!BE111</f>
        <v>176676.03999925897</v>
      </c>
      <c r="DR111" s="141">
        <f>'[2]Yearly BTX'!BF111</f>
        <v>172922.77407053922</v>
      </c>
      <c r="DS111" s="141">
        <f>'[2]Yearly BTX'!BG111</f>
        <v>169227.1540502393</v>
      </c>
      <c r="DT111" s="141">
        <f>'[2]Yearly BTX'!BH111</f>
        <v>165586.43290892238</v>
      </c>
      <c r="DU111" s="141">
        <f>'[2]Yearly BTX'!BI111</f>
        <v>162000.82633944351</v>
      </c>
      <c r="DV111" s="141">
        <f>'[2]Yearly BTX'!BJ111</f>
        <v>158279.11988713019</v>
      </c>
      <c r="DW111" s="141">
        <f>'[2]Yearly BTX'!BK111</f>
        <v>154621.67962270897</v>
      </c>
      <c r="DX111" s="141">
        <f>'[2]Yearly BTX'!BL111</f>
        <v>151029.37699741957</v>
      </c>
      <c r="DY111" s="141">
        <f>'[2]Yearly BTX'!BM111</f>
        <v>147503.23967681814</v>
      </c>
      <c r="DZ111" s="141">
        <f>'[2]Yearly BTX'!BN111</f>
        <v>144044.45620244974</v>
      </c>
      <c r="EB111" s="141">
        <f>'[3]Yearly BTX'!AJ111</f>
        <v>17787.228447671918</v>
      </c>
      <c r="EC111" s="141">
        <f>'[3]Yearly BTX'!AK111</f>
        <v>17556.951371090257</v>
      </c>
      <c r="ED111" s="141">
        <f>'[3]Yearly BTX'!AL111</f>
        <v>17257.724964024477</v>
      </c>
      <c r="EE111" s="141">
        <f>'[3]Yearly BTX'!AM111</f>
        <v>16954.317894767275</v>
      </c>
      <c r="EF111" s="141">
        <f>'[3]Yearly BTX'!AN111</f>
        <v>16648.685336302133</v>
      </c>
      <c r="EG111" s="141">
        <f>'[3]Yearly BTX'!AO111</f>
        <v>16340.810690023462</v>
      </c>
      <c r="EH111" s="141">
        <f>'[3]Yearly BTX'!AP111</f>
        <v>16075.129172381701</v>
      </c>
      <c r="EI111" s="141">
        <f>'[3]Yearly BTX'!AQ111</f>
        <v>15812.210672383804</v>
      </c>
      <c r="EJ111" s="141">
        <f>'[3]Yearly BTX'!AR111</f>
        <v>15552.310292734672</v>
      </c>
      <c r="EK111" s="141">
        <f>'[3]Yearly BTX'!AS111</f>
        <v>15295.69625302191</v>
      </c>
      <c r="EL111" s="141">
        <f>'[3]Yearly BTX'!AT111</f>
        <v>15042.649889715933</v>
      </c>
      <c r="EM111" s="141">
        <f>'[3]Yearly BTX'!AU111</f>
        <v>14552.514012576414</v>
      </c>
      <c r="EN111" s="141">
        <f>'[3]Yearly BTX'!AV111</f>
        <v>14070.752326278383</v>
      </c>
      <c r="EO111" s="141">
        <f>'[3]Yearly BTX'!AW111</f>
        <v>13598.603794746299</v>
      </c>
      <c r="EP111" s="141">
        <f>'[3]Yearly BTX'!AX111</f>
        <v>13136.135606509913</v>
      </c>
      <c r="EQ111" s="141">
        <f>'[3]Yearly BTX'!AY111</f>
        <v>12683.961756675668</v>
      </c>
      <c r="ER111" s="141">
        <f>'[3]Yearly BTX'!AZ111</f>
        <v>12233.776647803448</v>
      </c>
      <c r="ES111" s="141">
        <f>'[3]Yearly BTX'!BA111</f>
        <v>11793.26181325767</v>
      </c>
      <c r="ET111" s="141">
        <f>'[3]Yearly BTX'!BB111</f>
        <v>11362.92333918692</v>
      </c>
      <c r="EU111" s="141">
        <f>'[3]Yearly BTX'!BC111</f>
        <v>10943.285070511554</v>
      </c>
      <c r="EV111" s="141">
        <f>'[3]Yearly BTX'!BD111</f>
        <v>10534.888413657869</v>
      </c>
      <c r="EW111" s="141">
        <f>'[3]Yearly BTX'!BE111</f>
        <v>9840.4310373983844</v>
      </c>
      <c r="EX111" s="141">
        <f>'[3]Yearly BTX'!BF111</f>
        <v>9164.1599735829714</v>
      </c>
      <c r="EY111" s="141">
        <f>'[3]Yearly BTX'!BG111</f>
        <v>8510.3291470890235</v>
      </c>
      <c r="EZ111" s="141">
        <f>'[3]Yearly BTX'!BH111</f>
        <v>7876.9115414522985</v>
      </c>
      <c r="FA111" s="141">
        <f>'[3]Yearly BTX'!BI111</f>
        <v>7264.7965324268707</v>
      </c>
      <c r="FB111" s="141">
        <f>'[3]Yearly BTX'!BJ111</f>
        <v>6689.6537992897129</v>
      </c>
      <c r="FC111" s="141">
        <f>'[3]Yearly BTX'!BK111</f>
        <v>6140.0789854760806</v>
      </c>
      <c r="FD111" s="141">
        <f>'[3]Yearly BTX'!BL111</f>
        <v>5617.156345717658</v>
      </c>
      <c r="FE111" s="141">
        <f>'[3]Yearly BTX'!BM111</f>
        <v>5121.9791901007138</v>
      </c>
      <c r="FF111" s="141">
        <f>'[3]Yearly BTX'!BN111</f>
        <v>4655.6481848554831</v>
      </c>
      <c r="FG111" s="141"/>
      <c r="FH111" s="141">
        <f t="shared" si="233"/>
        <v>253226.46728616784</v>
      </c>
      <c r="FI111" s="141">
        <f t="shared" si="172"/>
        <v>250432.79860902889</v>
      </c>
      <c r="FJ111" s="141">
        <f t="shared" si="173"/>
        <v>247604.66324518714</v>
      </c>
      <c r="FK111" s="141">
        <f t="shared" si="174"/>
        <v>244777.30703967981</v>
      </c>
      <c r="FL111" s="141">
        <f t="shared" si="175"/>
        <v>241961.35544462738</v>
      </c>
      <c r="FM111" s="141">
        <f t="shared" si="176"/>
        <v>238483.24072215671</v>
      </c>
      <c r="FN111" s="141">
        <f t="shared" si="177"/>
        <v>235321.12812687663</v>
      </c>
      <c r="FO111" s="141">
        <f t="shared" si="178"/>
        <v>232203.15689894385</v>
      </c>
      <c r="FP111" s="141">
        <f t="shared" si="179"/>
        <v>229128.73911232807</v>
      </c>
      <c r="FQ111" s="141">
        <f t="shared" si="180"/>
        <v>226097.3576811222</v>
      </c>
      <c r="FR111" s="141">
        <f t="shared" si="181"/>
        <v>223108.57427759713</v>
      </c>
      <c r="FS111" s="141">
        <f t="shared" si="182"/>
        <v>220013.54763360426</v>
      </c>
      <c r="FT111" s="141">
        <f t="shared" si="183"/>
        <v>216952.42192953211</v>
      </c>
      <c r="FU111" s="141">
        <f t="shared" si="184"/>
        <v>213927.31644351315</v>
      </c>
      <c r="FV111" s="141">
        <f t="shared" si="185"/>
        <v>210937.23961555539</v>
      </c>
      <c r="FW111" s="141">
        <f t="shared" si="186"/>
        <v>207982.78564434347</v>
      </c>
      <c r="FX111" s="141">
        <f t="shared" si="187"/>
        <v>204499.15906216885</v>
      </c>
      <c r="FY111" s="141">
        <f t="shared" si="188"/>
        <v>201060.64716687039</v>
      </c>
      <c r="FZ111" s="141">
        <f t="shared" si="189"/>
        <v>197667.5146194566</v>
      </c>
      <c r="GA111" s="141">
        <f t="shared" si="190"/>
        <v>194320.10637849392</v>
      </c>
      <c r="GB111" s="141">
        <f t="shared" si="191"/>
        <v>191018.85066938633</v>
      </c>
      <c r="GC111" s="141">
        <f t="shared" si="192"/>
        <v>186516.47103665734</v>
      </c>
      <c r="GD111" s="141">
        <f t="shared" si="193"/>
        <v>182086.9340441222</v>
      </c>
      <c r="GE111" s="141">
        <f t="shared" si="194"/>
        <v>177737.48319732831</v>
      </c>
      <c r="GF111" s="141">
        <f t="shared" si="195"/>
        <v>173463.34445037469</v>
      </c>
      <c r="GG111" s="141">
        <f t="shared" si="196"/>
        <v>169265.62287187038</v>
      </c>
      <c r="GH111" s="141">
        <f t="shared" si="197"/>
        <v>164968.77368641991</v>
      </c>
      <c r="GI111" s="141">
        <f t="shared" si="198"/>
        <v>160761.75860818505</v>
      </c>
      <c r="GJ111" s="141">
        <f t="shared" si="199"/>
        <v>156646.53334313724</v>
      </c>
      <c r="GK111" s="141">
        <f t="shared" si="200"/>
        <v>152625.21886691885</v>
      </c>
      <c r="GL111" s="141">
        <f t="shared" si="201"/>
        <v>148700.10438730521</v>
      </c>
    </row>
    <row r="112" spans="1:194" s="14" customFormat="1" outlineLevel="1">
      <c r="A112" s="376"/>
      <c r="B112" s="10" t="s">
        <v>102</v>
      </c>
      <c r="C112" s="62" t="s">
        <v>197</v>
      </c>
      <c r="D112" s="156">
        <f>'[2]Yearly BTX'!D112</f>
        <v>1213831.4686090143</v>
      </c>
      <c r="E112" s="156">
        <f>'[2]Yearly BTX'!E112</f>
        <v>1204467.7552811857</v>
      </c>
      <c r="F112" s="156">
        <f>'[2]Yearly BTX'!F112</f>
        <v>1195071.3550187231</v>
      </c>
      <c r="G112" s="156">
        <f>'[2]Yearly BTX'!G112</f>
        <v>1185688.5837728293</v>
      </c>
      <c r="H112" s="156">
        <f>'[2]Yearly BTX'!H112</f>
        <v>1176383.322518304</v>
      </c>
      <c r="I112" s="156">
        <f>'[2]Yearly BTX'!I112</f>
        <v>1163730.2648813638</v>
      </c>
      <c r="J112" s="156">
        <f>'[2]Yearly BTX'!J112</f>
        <v>1151843.667181788</v>
      </c>
      <c r="K112" s="156">
        <f>'[2]Yearly BTX'!K112</f>
        <v>1140080.8022504742</v>
      </c>
      <c r="L112" s="156">
        <f>'[2]Yearly BTX'!L112</f>
        <v>1128429.2385623723</v>
      </c>
      <c r="M112" s="156">
        <f>'[2]Yearly BTX'!M112</f>
        <v>1116877.4368867362</v>
      </c>
      <c r="N112" s="156">
        <f>'[2]Yearly BTX'!N112</f>
        <v>1105414.8234799085</v>
      </c>
      <c r="O112" s="156">
        <f>'[2]Yearly BTX'!O112</f>
        <v>1092746.9969634356</v>
      </c>
      <c r="P112" s="156">
        <f>'[2]Yearly BTX'!P112</f>
        <v>1080071.2045294279</v>
      </c>
      <c r="Q112" s="156">
        <f>'[2]Yearly BTX'!Q112</f>
        <v>1067390.7982559281</v>
      </c>
      <c r="R112" s="156">
        <f>'[2]Yearly BTX'!R112</f>
        <v>1054708.2377448287</v>
      </c>
      <c r="S112" s="156">
        <f>'[2]Yearly BTX'!S112</f>
        <v>1042027.4897572113</v>
      </c>
      <c r="T112" s="156">
        <f>'[2]Yearly BTX'!T112</f>
        <v>1026623.5695293727</v>
      </c>
      <c r="U112" s="156">
        <f>'[2]Yearly BTX'!U112</f>
        <v>1011293.1806458005</v>
      </c>
      <c r="V112" s="156">
        <f>'[2]Yearly BTX'!V112</f>
        <v>996038.56912828365</v>
      </c>
      <c r="W112" s="156">
        <f>'[2]Yearly BTX'!W112</f>
        <v>980862.61190152867</v>
      </c>
      <c r="X112" s="156">
        <f>'[2]Yearly BTX'!X112</f>
        <v>965768.84798447276</v>
      </c>
      <c r="Y112" s="156">
        <f>'[2]Yearly BTX'!Y112</f>
        <v>948025.01561069733</v>
      </c>
      <c r="Z112" s="156">
        <f>'[2]Yearly BTX'!Z112</f>
        <v>930446.62597734435</v>
      </c>
      <c r="AA112" s="156">
        <f>'[2]Yearly BTX'!AA112</f>
        <v>913040.51726993651</v>
      </c>
      <c r="AB112" s="156">
        <f>'[2]Yearly BTX'!AB112</f>
        <v>895809.71010449796</v>
      </c>
      <c r="AC112" s="156">
        <f>'[2]Yearly BTX'!AC112</f>
        <v>878760.73748490447</v>
      </c>
      <c r="AD112" s="156">
        <f>'[2]Yearly BTX'!AD112</f>
        <v>861019.77286046965</v>
      </c>
      <c r="AE112" s="156">
        <f>'[2]Yearly BTX'!AE112</f>
        <v>843536.48200484412</v>
      </c>
      <c r="AF112" s="156">
        <f>'[2]Yearly BTX'!AF112</f>
        <v>826324.22745597118</v>
      </c>
      <c r="AG112" s="156">
        <f>'[2]Yearly BTX'!AG112</f>
        <v>809397.97745757457</v>
      </c>
      <c r="AH112" s="156">
        <f>'[2]Yearly BTX'!AH112</f>
        <v>792774.35635220422</v>
      </c>
      <c r="AI112" s="156"/>
      <c r="AJ112" s="156">
        <f>'[3]Yearly BTX'!D112</f>
        <v>94898.337117036892</v>
      </c>
      <c r="AK112" s="156">
        <f>'[3]Yearly BTX'!E112</f>
        <v>94648.401387861421</v>
      </c>
      <c r="AL112" s="156">
        <f>'[3]Yearly BTX'!F112</f>
        <v>93733.063382885288</v>
      </c>
      <c r="AM112" s="156">
        <f>'[3]Yearly BTX'!G112</f>
        <v>92786.178788449542</v>
      </c>
      <c r="AN112" s="156">
        <f>'[3]Yearly BTX'!H112</f>
        <v>91825.315439668775</v>
      </c>
      <c r="AO112" s="156">
        <f>'[3]Yearly BTX'!I112</f>
        <v>90849.348763430462</v>
      </c>
      <c r="AP112" s="156">
        <f>'[3]Yearly BTX'!J112</f>
        <v>89950.570910817609</v>
      </c>
      <c r="AQ112" s="156">
        <f>'[3]Yearly BTX'!K112</f>
        <v>89059.116447900364</v>
      </c>
      <c r="AR112" s="156">
        <f>'[3]Yearly BTX'!L112</f>
        <v>88176.394668185094</v>
      </c>
      <c r="AS112" s="156">
        <f>'[3]Yearly BTX'!M112</f>
        <v>87303.911510235601</v>
      </c>
      <c r="AT112" s="156">
        <f>'[3]Yearly BTX'!N112</f>
        <v>86443.26956151356</v>
      </c>
      <c r="AU112" s="156">
        <f>'[3]Yearly BTX'!O112</f>
        <v>85318.06604402863</v>
      </c>
      <c r="AV112" s="156">
        <f>'[3]Yearly BTX'!P112</f>
        <v>84223.986403419462</v>
      </c>
      <c r="AW112" s="156">
        <f>'[3]Yearly BTX'!Q112</f>
        <v>83163.566097691553</v>
      </c>
      <c r="AX112" s="156">
        <f>'[3]Yearly BTX'!R112</f>
        <v>82138.96034289604</v>
      </c>
      <c r="AY112" s="156">
        <f>'[3]Yearly BTX'!S112</f>
        <v>81152.812963800097</v>
      </c>
      <c r="AZ112" s="156">
        <f>'[3]Yearly BTX'!T112</f>
        <v>80121.613222095315</v>
      </c>
      <c r="BA112" s="156">
        <f>'[3]Yearly BTX'!U112</f>
        <v>79116.237104831496</v>
      </c>
      <c r="BB112" s="156">
        <f>'[3]Yearly BTX'!V112</f>
        <v>78138.253955585446</v>
      </c>
      <c r="BC112" s="156">
        <f>'[3]Yearly BTX'!W112</f>
        <v>77189.39752975016</v>
      </c>
      <c r="BD112" s="156">
        <f>'[3]Yearly BTX'!X112</f>
        <v>76271.565975377031</v>
      </c>
      <c r="BE112" s="156">
        <f>'[3]Yearly BTX'!Y112</f>
        <v>74990.54737380943</v>
      </c>
      <c r="BF112" s="156">
        <f>'[3]Yearly BTX'!Z112</f>
        <v>73759.992726713637</v>
      </c>
      <c r="BG112" s="156">
        <f>'[3]Yearly BTX'!AA112</f>
        <v>72584.585832658791</v>
      </c>
      <c r="BH112" s="156">
        <f>'[3]Yearly BTX'!AB112</f>
        <v>71466.755079028168</v>
      </c>
      <c r="BI112" s="156">
        <f>'[3]Yearly BTX'!AC112</f>
        <v>70410.383421039005</v>
      </c>
      <c r="BJ112" s="156">
        <f>'[3]Yearly BTX'!AD112</f>
        <v>69535.361940860283</v>
      </c>
      <c r="BK112" s="156">
        <f>'[3]Yearly BTX'!AE112</f>
        <v>68751.583353300943</v>
      </c>
      <c r="BL112" s="156">
        <f>'[3]Yearly BTX'!AF112</f>
        <v>68065.400170364082</v>
      </c>
      <c r="BM112" s="156">
        <f>'[3]Yearly BTX'!AG112</f>
        <v>67483.479453431282</v>
      </c>
      <c r="BN112" s="156">
        <f>'[3]Yearly BTX'!AH112</f>
        <v>67012.802582540724</v>
      </c>
      <c r="BP112" s="156">
        <f t="shared" si="202"/>
        <v>1308729.8057260511</v>
      </c>
      <c r="BQ112" s="156">
        <f t="shared" si="203"/>
        <v>1299116.1566690472</v>
      </c>
      <c r="BR112" s="156">
        <f t="shared" si="204"/>
        <v>1288804.4184016082</v>
      </c>
      <c r="BS112" s="156">
        <f t="shared" si="205"/>
        <v>1278474.7625612789</v>
      </c>
      <c r="BT112" s="156">
        <f t="shared" si="206"/>
        <v>1268208.6379579727</v>
      </c>
      <c r="BU112" s="156">
        <f t="shared" si="207"/>
        <v>1254579.6136447943</v>
      </c>
      <c r="BV112" s="156">
        <f t="shared" si="208"/>
        <v>1241794.2380926057</v>
      </c>
      <c r="BW112" s="156">
        <f t="shared" si="209"/>
        <v>1229139.9186983746</v>
      </c>
      <c r="BX112" s="156">
        <f t="shared" si="210"/>
        <v>1216605.6332305574</v>
      </c>
      <c r="BY112" s="156">
        <f t="shared" si="211"/>
        <v>1204181.3483969718</v>
      </c>
      <c r="BZ112" s="156">
        <f t="shared" si="212"/>
        <v>1191858.0930414221</v>
      </c>
      <c r="CA112" s="156">
        <f t="shared" si="213"/>
        <v>1178065.0630074642</v>
      </c>
      <c r="CB112" s="156">
        <f t="shared" si="214"/>
        <v>1164295.1909328473</v>
      </c>
      <c r="CC112" s="156">
        <f t="shared" si="215"/>
        <v>1150554.3643536197</v>
      </c>
      <c r="CD112" s="156">
        <f t="shared" si="216"/>
        <v>1136847.1980877246</v>
      </c>
      <c r="CE112" s="156">
        <f t="shared" si="217"/>
        <v>1123180.3027210115</v>
      </c>
      <c r="CF112" s="156">
        <f t="shared" si="218"/>
        <v>1106745.1827514681</v>
      </c>
      <c r="CG112" s="156">
        <f t="shared" si="219"/>
        <v>1090409.4177506319</v>
      </c>
      <c r="CH112" s="156">
        <f t="shared" si="220"/>
        <v>1074176.8230838692</v>
      </c>
      <c r="CI112" s="156">
        <f t="shared" si="221"/>
        <v>1058052.0094312788</v>
      </c>
      <c r="CJ112" s="156">
        <f t="shared" si="222"/>
        <v>1042040.4139598497</v>
      </c>
      <c r="CK112" s="156">
        <f t="shared" si="223"/>
        <v>1023015.5629845067</v>
      </c>
      <c r="CL112" s="156">
        <f t="shared" si="224"/>
        <v>1004206.618704058</v>
      </c>
      <c r="CM112" s="156">
        <f t="shared" si="225"/>
        <v>985625.10310259531</v>
      </c>
      <c r="CN112" s="156">
        <f t="shared" si="226"/>
        <v>967276.46518352616</v>
      </c>
      <c r="CO112" s="156">
        <f t="shared" si="227"/>
        <v>949171.12090594345</v>
      </c>
      <c r="CP112" s="156">
        <f t="shared" si="228"/>
        <v>930555.13480132993</v>
      </c>
      <c r="CQ112" s="156">
        <f t="shared" si="229"/>
        <v>912288.06535814505</v>
      </c>
      <c r="CR112" s="156">
        <f t="shared" si="230"/>
        <v>894389.62762633525</v>
      </c>
      <c r="CS112" s="156">
        <f t="shared" si="231"/>
        <v>876881.45691100589</v>
      </c>
      <c r="CT112" s="156">
        <f t="shared" si="232"/>
        <v>859787.15893474501</v>
      </c>
      <c r="CU112" s="156"/>
      <c r="CV112" s="156">
        <f>'[2]Yearly BTX'!AJ112</f>
        <v>1213831.4686090143</v>
      </c>
      <c r="CW112" s="156">
        <f>'[2]Yearly BTX'!AK112</f>
        <v>1208470.9328587789</v>
      </c>
      <c r="CX112" s="156">
        <f>'[2]Yearly BTX'!AL112</f>
        <v>1203072.5781219597</v>
      </c>
      <c r="CY112" s="156">
        <f>'[2]Yearly BTX'!AM112</f>
        <v>1197682.4247625337</v>
      </c>
      <c r="CZ112" s="156">
        <f>'[2]Yearly BTX'!AN112</f>
        <v>1192364.0630365829</v>
      </c>
      <c r="DA112" s="156">
        <f>'[2]Yearly BTX'!AO112</f>
        <v>1183633.7231631088</v>
      </c>
      <c r="DB112" s="156">
        <f>'[2]Yearly BTX'!AP112</f>
        <v>1175651.554970874</v>
      </c>
      <c r="DC112" s="156">
        <f>'[2]Yearly BTX'!AQ112</f>
        <v>1167767.7431252729</v>
      </c>
      <c r="DD112" s="156">
        <f>'[2]Yearly BTX'!AR112</f>
        <v>1159969.878319829</v>
      </c>
      <c r="DE112" s="156">
        <f>'[2]Yearly BTX'!AS112</f>
        <v>1152246.4451126594</v>
      </c>
      <c r="DF112" s="156">
        <f>'[2]Yearly BTX'!AT112</f>
        <v>1144586.8950934936</v>
      </c>
      <c r="DG112" s="156">
        <f>'[2]Yearly BTX'!AU112</f>
        <v>1135582.7605766279</v>
      </c>
      <c r="DH112" s="156">
        <f>'[2]Yearly BTX'!AV112</f>
        <v>1126526.1657402283</v>
      </c>
      <c r="DI112" s="156">
        <f>'[2]Yearly BTX'!AW112</f>
        <v>1117420.8526880851</v>
      </c>
      <c r="DJ112" s="156">
        <f>'[2]Yearly BTX'!AX112</f>
        <v>1108269.6680931533</v>
      </c>
      <c r="DK112" s="156">
        <f>'[2]Yearly BTX'!AY112</f>
        <v>1099076.9628531749</v>
      </c>
      <c r="DL112" s="156">
        <f>'[2]Yearly BTX'!AZ112</f>
        <v>1086959.4071640058</v>
      </c>
      <c r="DM112" s="156">
        <f>'[2]Yearly BTX'!BA112</f>
        <v>1074855.319326797</v>
      </c>
      <c r="DN112" s="156">
        <f>'[2]Yearly BTX'!BB112</f>
        <v>1062767.7096197007</v>
      </c>
      <c r="DO112" s="156">
        <f>'[2]Yearly BTX'!BC112</f>
        <v>1050700.2108337507</v>
      </c>
      <c r="DP112" s="156">
        <f>'[2]Yearly BTX'!BD112</f>
        <v>1038657.1095489464</v>
      </c>
      <c r="DQ112" s="156">
        <f>'[2]Yearly BTX'!BE112</f>
        <v>1023864.826010847</v>
      </c>
      <c r="DR112" s="156">
        <f>'[2]Yearly BTX'!BF112</f>
        <v>1009167.4257466316</v>
      </c>
      <c r="DS112" s="156">
        <f>'[2]Yearly BTX'!BG112</f>
        <v>994572.81014581339</v>
      </c>
      <c r="DT112" s="156">
        <f>'[2]Yearly BTX'!BH112</f>
        <v>980085.04971593968</v>
      </c>
      <c r="DU112" s="156">
        <f>'[2]Yearly BTX'!BI112</f>
        <v>965711.71419035958</v>
      </c>
      <c r="DV112" s="156">
        <f>'[2]Yearly BTX'!BJ112</f>
        <v>950477.22465691599</v>
      </c>
      <c r="DW112" s="156">
        <f>'[2]Yearly BTX'!BK112</f>
        <v>935428.72875492193</v>
      </c>
      <c r="DX112" s="156">
        <f>'[2]Yearly BTX'!BL112</f>
        <v>920580.76657502144</v>
      </c>
      <c r="DY112" s="156">
        <f>'[2]Yearly BTX'!BM112</f>
        <v>905949.46822110028</v>
      </c>
      <c r="DZ112" s="156">
        <f>'[2]Yearly BTX'!BN112</f>
        <v>891552.60439016775</v>
      </c>
      <c r="EB112" s="156">
        <f>'[3]Yearly BTX'!AJ112</f>
        <v>94898.337117036892</v>
      </c>
      <c r="EC112" s="156">
        <f>'[3]Yearly BTX'!AK112</f>
        <v>94961.565900347661</v>
      </c>
      <c r="ED112" s="156">
        <f>'[3]Yearly BTX'!AL112</f>
        <v>94359.392407857726</v>
      </c>
      <c r="EE112" s="156">
        <f>'[3]Yearly BTX'!AM112</f>
        <v>93725.672325908206</v>
      </c>
      <c r="EF112" s="156">
        <f>'[3]Yearly BTX'!AN112</f>
        <v>93077.973489613651</v>
      </c>
      <c r="EG112" s="156">
        <f>'[3]Yearly BTX'!AO112</f>
        <v>92415.171325861564</v>
      </c>
      <c r="EH112" s="156">
        <f>'[3]Yearly BTX'!AP112</f>
        <v>91829.557985734937</v>
      </c>
      <c r="EI112" s="156">
        <f>'[3]Yearly BTX'!AQ112</f>
        <v>91251.268035303918</v>
      </c>
      <c r="EJ112" s="156">
        <f>'[3]Yearly BTX'!AR112</f>
        <v>90681.710768074889</v>
      </c>
      <c r="EK112" s="156">
        <f>'[3]Yearly BTX'!AS112</f>
        <v>90122.392122611593</v>
      </c>
      <c r="EL112" s="156">
        <f>'[3]Yearly BTX'!AT112</f>
        <v>89574.914686375763</v>
      </c>
      <c r="EM112" s="156">
        <f>'[3]Yearly BTX'!AU112</f>
        <v>88762.875681377074</v>
      </c>
      <c r="EN112" s="156">
        <f>'[3]Yearly BTX'!AV112</f>
        <v>87981.960553254103</v>
      </c>
      <c r="EO112" s="156">
        <f>'[3]Yearly BTX'!AW112</f>
        <v>87234.704760012421</v>
      </c>
      <c r="EP112" s="156">
        <f>'[3]Yearly BTX'!AX112</f>
        <v>86523.263517703133</v>
      </c>
      <c r="EQ112" s="156">
        <f>'[3]Yearly BTX'!AY112</f>
        <v>85850.280651093417</v>
      </c>
      <c r="ER112" s="156">
        <f>'[3]Yearly BTX'!AZ112</f>
        <v>85132.245421874861</v>
      </c>
      <c r="ES112" s="156">
        <f>'[3]Yearly BTX'!BA112</f>
        <v>84440.033817097283</v>
      </c>
      <c r="ET112" s="156">
        <f>'[3]Yearly BTX'!BB112</f>
        <v>83775.215180337429</v>
      </c>
      <c r="EU112" s="156">
        <f>'[3]Yearly BTX'!BC112</f>
        <v>83139.52326698837</v>
      </c>
      <c r="EV112" s="156">
        <f>'[3]Yearly BTX'!BD112</f>
        <v>82534.856225101452</v>
      </c>
      <c r="EW112" s="156">
        <f>'[3]Yearly BTX'!BE112</f>
        <v>81576.491969731782</v>
      </c>
      <c r="EX112" s="156">
        <f>'[3]Yearly BTX'!BF112</f>
        <v>80668.59166883392</v>
      </c>
      <c r="EY112" s="156">
        <f>'[3]Yearly BTX'!BG112</f>
        <v>79815.839120976976</v>
      </c>
      <c r="EZ112" s="156">
        <f>'[3]Yearly BTX'!BH112</f>
        <v>79020.662713544283</v>
      </c>
      <c r="FA112" s="156">
        <f>'[3]Yearly BTX'!BI112</f>
        <v>78286.945401753066</v>
      </c>
      <c r="FB112" s="156">
        <f>'[3]Yearly BTX'!BJ112</f>
        <v>77734.578267772275</v>
      </c>
      <c r="FC112" s="156">
        <f>'[3]Yearly BTX'!BK112</f>
        <v>77273.454026410836</v>
      </c>
      <c r="FD112" s="156">
        <f>'[3]Yearly BTX'!BL112</f>
        <v>76909.925189671936</v>
      </c>
      <c r="FE112" s="156">
        <f>'[3]Yearly BTX'!BM112</f>
        <v>76650.658818937052</v>
      </c>
      <c r="FF112" s="156">
        <f>'[3]Yearly BTX'!BN112</f>
        <v>76502.636294244396</v>
      </c>
      <c r="FG112" s="156"/>
      <c r="FH112" s="156">
        <f t="shared" si="233"/>
        <v>1308729.8057260511</v>
      </c>
      <c r="FI112" s="156">
        <f t="shared" si="172"/>
        <v>1303432.4987591265</v>
      </c>
      <c r="FJ112" s="156">
        <f t="shared" si="173"/>
        <v>1297431.9705298175</v>
      </c>
      <c r="FK112" s="156">
        <f t="shared" si="174"/>
        <v>1291408.097088442</v>
      </c>
      <c r="FL112" s="156">
        <f t="shared" si="175"/>
        <v>1285442.0365261966</v>
      </c>
      <c r="FM112" s="156">
        <f t="shared" si="176"/>
        <v>1276048.8944889703</v>
      </c>
      <c r="FN112" s="156">
        <f t="shared" si="177"/>
        <v>1267481.1129566089</v>
      </c>
      <c r="FO112" s="156">
        <f t="shared" si="178"/>
        <v>1259019.0111605767</v>
      </c>
      <c r="FP112" s="156">
        <f t="shared" si="179"/>
        <v>1250651.589087904</v>
      </c>
      <c r="FQ112" s="156">
        <f t="shared" si="180"/>
        <v>1242368.837235271</v>
      </c>
      <c r="FR112" s="156">
        <f t="shared" si="181"/>
        <v>1234161.8097798694</v>
      </c>
      <c r="FS112" s="156">
        <f t="shared" si="182"/>
        <v>1224345.6362580049</v>
      </c>
      <c r="FT112" s="156">
        <f t="shared" si="183"/>
        <v>1214508.1262934823</v>
      </c>
      <c r="FU112" s="156">
        <f t="shared" si="184"/>
        <v>1204655.5574480975</v>
      </c>
      <c r="FV112" s="156">
        <f t="shared" si="185"/>
        <v>1194792.9316108564</v>
      </c>
      <c r="FW112" s="156">
        <f t="shared" si="186"/>
        <v>1184927.2435042684</v>
      </c>
      <c r="FX112" s="156">
        <f t="shared" si="187"/>
        <v>1172091.6525858806</v>
      </c>
      <c r="FY112" s="156">
        <f t="shared" si="188"/>
        <v>1159295.3531438943</v>
      </c>
      <c r="FZ112" s="156">
        <f t="shared" si="189"/>
        <v>1146542.9248000381</v>
      </c>
      <c r="GA112" s="156">
        <f t="shared" si="190"/>
        <v>1133839.734100739</v>
      </c>
      <c r="GB112" s="156">
        <f t="shared" si="191"/>
        <v>1121191.9657740479</v>
      </c>
      <c r="GC112" s="156">
        <f t="shared" si="192"/>
        <v>1105441.3179805789</v>
      </c>
      <c r="GD112" s="156">
        <f t="shared" si="193"/>
        <v>1089836.0174154656</v>
      </c>
      <c r="GE112" s="156">
        <f t="shared" si="194"/>
        <v>1074388.6492667904</v>
      </c>
      <c r="GF112" s="156">
        <f t="shared" si="195"/>
        <v>1059105.7124294839</v>
      </c>
      <c r="GG112" s="156">
        <f t="shared" si="196"/>
        <v>1043998.6595921126</v>
      </c>
      <c r="GH112" s="156">
        <f t="shared" si="197"/>
        <v>1028211.8029246882</v>
      </c>
      <c r="GI112" s="156">
        <f t="shared" si="198"/>
        <v>1012702.1827813328</v>
      </c>
      <c r="GJ112" s="156">
        <f t="shared" si="199"/>
        <v>997490.69176469336</v>
      </c>
      <c r="GK112" s="156">
        <f t="shared" si="200"/>
        <v>982600.1270400373</v>
      </c>
      <c r="GL112" s="156">
        <f t="shared" si="201"/>
        <v>968055.24068441219</v>
      </c>
    </row>
    <row r="113" spans="1:195" outlineLevel="1">
      <c r="A113" s="6" t="s">
        <v>3</v>
      </c>
      <c r="B113" s="6" t="s">
        <v>79</v>
      </c>
      <c r="C113" s="17" t="s">
        <v>197</v>
      </c>
      <c r="D113" s="132">
        <f>'[2]Yearly BTX'!D113</f>
        <v>0</v>
      </c>
      <c r="E113" s="132">
        <f>'[2]Yearly BTX'!E113</f>
        <v>3941.6740777480927</v>
      </c>
      <c r="F113" s="132">
        <f>'[2]Yearly BTX'!F113</f>
        <v>5541.7592379123034</v>
      </c>
      <c r="G113" s="132">
        <f>'[2]Yearly BTX'!G113</f>
        <v>6901.2674176937307</v>
      </c>
      <c r="H113" s="132">
        <f>'[2]Yearly BTX'!H113</f>
        <v>7385.708140159888</v>
      </c>
      <c r="I113" s="132">
        <f>'[2]Yearly BTX'!I113</f>
        <v>7043.9556564017676</v>
      </c>
      <c r="J113" s="132">
        <f>'[2]Yearly BTX'!J113</f>
        <v>5819.9963411120325</v>
      </c>
      <c r="K113" s="132">
        <f>'[2]Yearly BTX'!K113</f>
        <v>3803.5015385809493</v>
      </c>
      <c r="L113" s="132">
        <f>'[2]Yearly BTX'!L113</f>
        <v>1028.1398213460411</v>
      </c>
      <c r="M113" s="132">
        <f>'[2]Yearly BTX'!M113</f>
        <v>-2473.7859274714519</v>
      </c>
      <c r="N113" s="132">
        <f>'[2]Yearly BTX'!N113</f>
        <v>-6671.3249952670412</v>
      </c>
      <c r="O113" s="132">
        <f>'[2]Yearly BTX'!O113</f>
        <v>-24388.034798211334</v>
      </c>
      <c r="P113" s="132">
        <f>'[2]Yearly BTX'!P113</f>
        <v>-41614.521750948697</v>
      </c>
      <c r="Q113" s="132">
        <f>'[2]Yearly BTX'!Q113</f>
        <v>-58370.155511186371</v>
      </c>
      <c r="R113" s="132">
        <f>'[2]Yearly BTX'!R113</f>
        <v>-74645.178167099948</v>
      </c>
      <c r="S113" s="132">
        <f>'[2]Yearly BTX'!S113</f>
        <v>-90445.105427686183</v>
      </c>
      <c r="T113" s="132">
        <f>'[2]Yearly BTX'!T113</f>
        <v>-105606.38158746474</v>
      </c>
      <c r="U113" s="132">
        <f>'[2]Yearly BTX'!U113</f>
        <v>-120265.10528494822</v>
      </c>
      <c r="V113" s="132">
        <f>'[2]Yearly BTX'!V113</f>
        <v>-134424.42865474091</v>
      </c>
      <c r="W113" s="132">
        <f>'[2]Yearly BTX'!W113</f>
        <v>-148087.98389250523</v>
      </c>
      <c r="X113" s="132">
        <f>'[2]Yearly BTX'!X113</f>
        <v>-161259.87769690188</v>
      </c>
      <c r="Y113" s="132">
        <f>'[2]Yearly BTX'!Y113</f>
        <v>-171843.64822400635</v>
      </c>
      <c r="Z113" s="132">
        <f>'[2]Yearly BTX'!Z113</f>
        <v>-182100.19031419195</v>
      </c>
      <c r="AA113" s="132">
        <f>'[2]Yearly BTX'!AA113</f>
        <v>-192075.5213143226</v>
      </c>
      <c r="AB113" s="132">
        <f>'[2]Yearly BTX'!AB113</f>
        <v>-201743.88142177556</v>
      </c>
      <c r="AC113" s="132">
        <f>'[2]Yearly BTX'!AC113</f>
        <v>-211116.07747939933</v>
      </c>
      <c r="AD113" s="132">
        <f>'[2]Yearly BTX'!AD113</f>
        <v>-220445.36197156549</v>
      </c>
      <c r="AE113" s="132">
        <f>'[2]Yearly BTX'!AE113</f>
        <v>-229548.40384530681</v>
      </c>
      <c r="AF113" s="132">
        <f>'[2]Yearly BTX'!AF113</f>
        <v>-238441.7621208512</v>
      </c>
      <c r="AG113" s="132">
        <f>'[2]Yearly BTX'!AG113</f>
        <v>-247142.69124857895</v>
      </c>
      <c r="AH113" s="132">
        <f>'[2]Yearly BTX'!AH113</f>
        <v>-255669.13086824698</v>
      </c>
      <c r="AI113" s="187"/>
      <c r="AJ113" s="132">
        <f>'[3]Yearly BTX'!D113</f>
        <v>0</v>
      </c>
      <c r="AK113" s="132">
        <f>'[3]Yearly BTX'!E113</f>
        <v>166.00578501948348</v>
      </c>
      <c r="AL113" s="132">
        <f>'[3]Yearly BTX'!F113</f>
        <v>1557.3625513818452</v>
      </c>
      <c r="AM113" s="132">
        <f>'[3]Yearly BTX'!G113</f>
        <v>3075.596345674659</v>
      </c>
      <c r="AN113" s="132">
        <f>'[3]Yearly BTX'!H113</f>
        <v>4587.0896554609299</v>
      </c>
      <c r="AO113" s="132">
        <f>'[3]Yearly BTX'!I113</f>
        <v>6093.8709385415441</v>
      </c>
      <c r="AP113" s="132">
        <f>'[3]Yearly BTX'!J113</f>
        <v>7401.962546473339</v>
      </c>
      <c r="AQ113" s="132">
        <f>'[3]Yearly BTX'!K113</f>
        <v>8655.7010992599808</v>
      </c>
      <c r="AR113" s="132">
        <f>'[3]Yearly BTX'!L113</f>
        <v>9851.5647198960723</v>
      </c>
      <c r="AS113" s="132">
        <f>'[3]Yearly BTX'!M113</f>
        <v>10985.832331959078</v>
      </c>
      <c r="AT113" s="132">
        <f>'[3]Yearly BTX'!N113</f>
        <v>12054.583659609301</v>
      </c>
      <c r="AU113" s="132">
        <f>'[3]Yearly BTX'!O113</f>
        <v>14424.535350418031</v>
      </c>
      <c r="AV113" s="132">
        <f>'[3]Yearly BTX'!P113</f>
        <v>16558.166763670193</v>
      </c>
      <c r="AW113" s="132">
        <f>'[3]Yearly BTX'!Q113</f>
        <v>18441.917881329278</v>
      </c>
      <c r="AX113" s="132">
        <f>'[3]Yearly BTX'!R113</f>
        <v>20077.004284359326</v>
      </c>
      <c r="AY113" s="132">
        <f>'[3]Yearly BTX'!S113</f>
        <v>21457.422650874385</v>
      </c>
      <c r="AZ113" s="132">
        <f>'[3]Yearly BTX'!T113</f>
        <v>22767.405518619264</v>
      </c>
      <c r="BA113" s="132">
        <f>'[3]Yearly BTX'!U113</f>
        <v>23850.511089577245</v>
      </c>
      <c r="BB113" s="132">
        <f>'[3]Yearly BTX'!V113</f>
        <v>24703.347827108344</v>
      </c>
      <c r="BC113" s="132">
        <f>'[3]Yearly BTX'!W113</f>
        <v>25322.241656225524</v>
      </c>
      <c r="BD113" s="132">
        <f>'[3]Yearly BTX'!X113</f>
        <v>25703.236136481955</v>
      </c>
      <c r="BE113" s="132">
        <f>'[3]Yearly BTX'!Y113</f>
        <v>27690.738378347953</v>
      </c>
      <c r="BF113" s="132">
        <f>'[3]Yearly BTX'!Z113</f>
        <v>29292.41131241768</v>
      </c>
      <c r="BG113" s="132">
        <f>'[3]Yearly BTX'!AA113</f>
        <v>30470.501695031566</v>
      </c>
      <c r="BH113" s="132">
        <f>'[3]Yearly BTX'!AB113</f>
        <v>31246.584088721509</v>
      </c>
      <c r="BI113" s="132">
        <f>'[3]Yearly BTX'!AC113</f>
        <v>31613.633963209311</v>
      </c>
      <c r="BJ113" s="132">
        <f>'[3]Yearly BTX'!AD113</f>
        <v>31309.593723323916</v>
      </c>
      <c r="BK113" s="132">
        <f>'[3]Yearly BTX'!AE113</f>
        <v>30534.552688934553</v>
      </c>
      <c r="BL113" s="132">
        <f>'[3]Yearly BTX'!AF113</f>
        <v>29276.639261712186</v>
      </c>
      <c r="BM113" s="132">
        <f>'[3]Yearly BTX'!AG113</f>
        <v>27523.492132138759</v>
      </c>
      <c r="BN113" s="132">
        <f>'[3]Yearly BTX'!AH113</f>
        <v>25262.26244904855</v>
      </c>
      <c r="BP113" s="132">
        <f t="shared" si="202"/>
        <v>0</v>
      </c>
      <c r="BQ113" s="132">
        <f t="shared" si="203"/>
        <v>4107.6798627675762</v>
      </c>
      <c r="BR113" s="132">
        <f t="shared" si="204"/>
        <v>7099.1217892941486</v>
      </c>
      <c r="BS113" s="132">
        <f t="shared" si="205"/>
        <v>9976.8637633683902</v>
      </c>
      <c r="BT113" s="132">
        <f t="shared" si="206"/>
        <v>11972.797795620818</v>
      </c>
      <c r="BU113" s="132">
        <f t="shared" si="207"/>
        <v>13137.826594943312</v>
      </c>
      <c r="BV113" s="132">
        <f t="shared" si="208"/>
        <v>13221.958887585371</v>
      </c>
      <c r="BW113" s="132">
        <f t="shared" si="209"/>
        <v>12459.20263784093</v>
      </c>
      <c r="BX113" s="132">
        <f t="shared" si="210"/>
        <v>10879.704541242114</v>
      </c>
      <c r="BY113" s="132">
        <f t="shared" si="211"/>
        <v>8512.0464044876262</v>
      </c>
      <c r="BZ113" s="132">
        <f t="shared" si="212"/>
        <v>5383.2586643422601</v>
      </c>
      <c r="CA113" s="132">
        <f t="shared" si="213"/>
        <v>-9963.4994477933033</v>
      </c>
      <c r="CB113" s="132">
        <f t="shared" si="214"/>
        <v>-25056.354987278504</v>
      </c>
      <c r="CC113" s="132">
        <f t="shared" si="215"/>
        <v>-39928.237629857089</v>
      </c>
      <c r="CD113" s="132">
        <f t="shared" si="216"/>
        <v>-54568.173882740623</v>
      </c>
      <c r="CE113" s="132">
        <f t="shared" si="217"/>
        <v>-68987.682776811795</v>
      </c>
      <c r="CF113" s="132">
        <f t="shared" si="218"/>
        <v>-82838.976068845484</v>
      </c>
      <c r="CG113" s="132">
        <f t="shared" si="219"/>
        <v>-96414.59419537097</v>
      </c>
      <c r="CH113" s="132">
        <f t="shared" si="220"/>
        <v>-109721.08082763257</v>
      </c>
      <c r="CI113" s="132">
        <f t="shared" si="221"/>
        <v>-122765.74223627971</v>
      </c>
      <c r="CJ113" s="132">
        <f t="shared" si="222"/>
        <v>-135556.64156041993</v>
      </c>
      <c r="CK113" s="132">
        <f t="shared" si="223"/>
        <v>-144152.9098456584</v>
      </c>
      <c r="CL113" s="132">
        <f t="shared" si="224"/>
        <v>-152807.77900177427</v>
      </c>
      <c r="CM113" s="132">
        <f t="shared" si="225"/>
        <v>-161605.01961929104</v>
      </c>
      <c r="CN113" s="132">
        <f t="shared" si="226"/>
        <v>-170497.29733305404</v>
      </c>
      <c r="CO113" s="132">
        <f t="shared" si="227"/>
        <v>-179502.44351619002</v>
      </c>
      <c r="CP113" s="132">
        <f t="shared" si="228"/>
        <v>-189135.76824824157</v>
      </c>
      <c r="CQ113" s="132">
        <f t="shared" si="229"/>
        <v>-199013.85115637226</v>
      </c>
      <c r="CR113" s="132">
        <f t="shared" si="230"/>
        <v>-209165.12285913902</v>
      </c>
      <c r="CS113" s="132">
        <f t="shared" si="231"/>
        <v>-219619.1991164402</v>
      </c>
      <c r="CT113" s="132">
        <f t="shared" si="232"/>
        <v>-230406.86841919844</v>
      </c>
      <c r="CU113" s="187"/>
      <c r="CV113" s="132">
        <f>'[2]Yearly BTX'!AJ113</f>
        <v>0</v>
      </c>
      <c r="CW113" s="132">
        <f>'[2]Yearly BTX'!AK113</f>
        <v>3941.6740777480927</v>
      </c>
      <c r="CX113" s="132">
        <f>'[2]Yearly BTX'!AL113</f>
        <v>5541.7592379123034</v>
      </c>
      <c r="CY113" s="132">
        <f>'[2]Yearly BTX'!AM113</f>
        <v>6901.2674176937307</v>
      </c>
      <c r="CZ113" s="132">
        <f>'[2]Yearly BTX'!AN113</f>
        <v>7385.708140159888</v>
      </c>
      <c r="DA113" s="132">
        <f>'[2]Yearly BTX'!AO113</f>
        <v>7043.9556564017676</v>
      </c>
      <c r="DB113" s="132">
        <f>'[2]Yearly BTX'!AP113</f>
        <v>5819.9963411120325</v>
      </c>
      <c r="DC113" s="132">
        <f>'[2]Yearly BTX'!AQ113</f>
        <v>3803.5015385809493</v>
      </c>
      <c r="DD113" s="132">
        <f>'[2]Yearly BTX'!AR113</f>
        <v>1028.1398213460411</v>
      </c>
      <c r="DE113" s="132">
        <f>'[2]Yearly BTX'!AS113</f>
        <v>-2473.7859274714519</v>
      </c>
      <c r="DF113" s="132">
        <f>'[2]Yearly BTX'!AT113</f>
        <v>-6671.3249952670412</v>
      </c>
      <c r="DG113" s="132">
        <f>'[2]Yearly BTX'!AU113</f>
        <v>-24388.034798211334</v>
      </c>
      <c r="DH113" s="132">
        <f>'[2]Yearly BTX'!AV113</f>
        <v>-41614.521750948697</v>
      </c>
      <c r="DI113" s="132">
        <f>'[2]Yearly BTX'!AW113</f>
        <v>-58370.155511186371</v>
      </c>
      <c r="DJ113" s="132">
        <f>'[2]Yearly BTX'!AX113</f>
        <v>-74645.178167099948</v>
      </c>
      <c r="DK113" s="132">
        <f>'[2]Yearly BTX'!AY113</f>
        <v>-90445.105427686183</v>
      </c>
      <c r="DL113" s="132">
        <f>'[2]Yearly BTX'!AZ113</f>
        <v>-105606.38158746474</v>
      </c>
      <c r="DM113" s="132">
        <f>'[2]Yearly BTX'!BA113</f>
        <v>-120265.10528494822</v>
      </c>
      <c r="DN113" s="132">
        <f>'[2]Yearly BTX'!BB113</f>
        <v>-134424.42865474091</v>
      </c>
      <c r="DO113" s="132">
        <f>'[2]Yearly BTX'!BC113</f>
        <v>-148087.98389250523</v>
      </c>
      <c r="DP113" s="132">
        <f>'[2]Yearly BTX'!BD113</f>
        <v>-161259.87769690188</v>
      </c>
      <c r="DQ113" s="132">
        <f>'[2]Yearly BTX'!BE113</f>
        <v>-171843.64822400635</v>
      </c>
      <c r="DR113" s="132">
        <f>'[2]Yearly BTX'!BF113</f>
        <v>-182100.19031419195</v>
      </c>
      <c r="DS113" s="132">
        <f>'[2]Yearly BTX'!BG113</f>
        <v>-192075.5213143226</v>
      </c>
      <c r="DT113" s="132">
        <f>'[2]Yearly BTX'!BH113</f>
        <v>-201743.88142177556</v>
      </c>
      <c r="DU113" s="132">
        <f>'[2]Yearly BTX'!BI113</f>
        <v>-211116.07747939933</v>
      </c>
      <c r="DV113" s="132">
        <f>'[2]Yearly BTX'!BJ113</f>
        <v>-220445.36197156549</v>
      </c>
      <c r="DW113" s="132">
        <f>'[2]Yearly BTX'!BK113</f>
        <v>-229548.40384530681</v>
      </c>
      <c r="DX113" s="132">
        <f>'[2]Yearly BTX'!BL113</f>
        <v>-238441.7621208512</v>
      </c>
      <c r="DY113" s="132">
        <f>'[2]Yearly BTX'!BM113</f>
        <v>-247142.69124857895</v>
      </c>
      <c r="DZ113" s="132">
        <f>'[2]Yearly BTX'!BN113</f>
        <v>-255669.13086824698</v>
      </c>
      <c r="EB113" s="132">
        <f>'[3]Yearly BTX'!AJ113</f>
        <v>0</v>
      </c>
      <c r="EC113" s="132">
        <f>'[3]Yearly BTX'!AK113</f>
        <v>166.00578501948348</v>
      </c>
      <c r="ED113" s="132">
        <f>'[3]Yearly BTX'!AL113</f>
        <v>1557.3625513818452</v>
      </c>
      <c r="EE113" s="132">
        <f>'[3]Yearly BTX'!AM113</f>
        <v>3075.596345674659</v>
      </c>
      <c r="EF113" s="132">
        <f>'[3]Yearly BTX'!AN113</f>
        <v>4587.0896554609299</v>
      </c>
      <c r="EG113" s="132">
        <f>'[3]Yearly BTX'!AO113</f>
        <v>6093.8709385415441</v>
      </c>
      <c r="EH113" s="132">
        <f>'[3]Yearly BTX'!AP113</f>
        <v>7401.962546473339</v>
      </c>
      <c r="EI113" s="132">
        <f>'[3]Yearly BTX'!AQ113</f>
        <v>8655.7010992599808</v>
      </c>
      <c r="EJ113" s="132">
        <f>'[3]Yearly BTX'!AR113</f>
        <v>9851.5647198960723</v>
      </c>
      <c r="EK113" s="132">
        <f>'[3]Yearly BTX'!AS113</f>
        <v>10985.832331959078</v>
      </c>
      <c r="EL113" s="132">
        <f>'[3]Yearly BTX'!AT113</f>
        <v>12054.583659609301</v>
      </c>
      <c r="EM113" s="132">
        <f>'[3]Yearly BTX'!AU113</f>
        <v>14424.535350418031</v>
      </c>
      <c r="EN113" s="132">
        <f>'[3]Yearly BTX'!AV113</f>
        <v>16558.166763670193</v>
      </c>
      <c r="EO113" s="132">
        <f>'[3]Yearly BTX'!AW113</f>
        <v>18441.917881329278</v>
      </c>
      <c r="EP113" s="132">
        <f>'[3]Yearly BTX'!AX113</f>
        <v>20077.004284359326</v>
      </c>
      <c r="EQ113" s="132">
        <f>'[3]Yearly BTX'!AY113</f>
        <v>21457.422650874385</v>
      </c>
      <c r="ER113" s="132">
        <f>'[3]Yearly BTX'!AZ113</f>
        <v>22767.405518619264</v>
      </c>
      <c r="ES113" s="132">
        <f>'[3]Yearly BTX'!BA113</f>
        <v>23850.511089577245</v>
      </c>
      <c r="ET113" s="132">
        <f>'[3]Yearly BTX'!BB113</f>
        <v>24703.347827108344</v>
      </c>
      <c r="EU113" s="132">
        <f>'[3]Yearly BTX'!BC113</f>
        <v>25322.241656225524</v>
      </c>
      <c r="EV113" s="132">
        <f>'[3]Yearly BTX'!BD113</f>
        <v>25703.236136481955</v>
      </c>
      <c r="EW113" s="132">
        <f>'[3]Yearly BTX'!BE113</f>
        <v>27690.738378347953</v>
      </c>
      <c r="EX113" s="132">
        <f>'[3]Yearly BTX'!BF113</f>
        <v>29292.41131241768</v>
      </c>
      <c r="EY113" s="132">
        <f>'[3]Yearly BTX'!BG113</f>
        <v>30470.501695031566</v>
      </c>
      <c r="EZ113" s="132">
        <f>'[3]Yearly BTX'!BH113</f>
        <v>31246.584088721509</v>
      </c>
      <c r="FA113" s="132">
        <f>'[3]Yearly BTX'!BI113</f>
        <v>31613.633963209311</v>
      </c>
      <c r="FB113" s="132">
        <f>'[3]Yearly BTX'!BJ113</f>
        <v>31309.593723323916</v>
      </c>
      <c r="FC113" s="132">
        <f>'[3]Yearly BTX'!BK113</f>
        <v>30534.552688934553</v>
      </c>
      <c r="FD113" s="132">
        <f>'[3]Yearly BTX'!BL113</f>
        <v>29276.639261712186</v>
      </c>
      <c r="FE113" s="132">
        <f>'[3]Yearly BTX'!BM113</f>
        <v>27523.492132138759</v>
      </c>
      <c r="FF113" s="132">
        <f>'[3]Yearly BTX'!BN113</f>
        <v>25262.26244904855</v>
      </c>
      <c r="FG113" s="187"/>
      <c r="FH113" s="132">
        <f t="shared" si="233"/>
        <v>0</v>
      </c>
      <c r="FI113" s="132">
        <f t="shared" si="172"/>
        <v>4107.6798627675762</v>
      </c>
      <c r="FJ113" s="132">
        <f t="shared" si="173"/>
        <v>7099.1217892941486</v>
      </c>
      <c r="FK113" s="132">
        <f t="shared" si="174"/>
        <v>9976.8637633683902</v>
      </c>
      <c r="FL113" s="132">
        <f t="shared" si="175"/>
        <v>11972.797795620818</v>
      </c>
      <c r="FM113" s="132">
        <f t="shared" si="176"/>
        <v>13137.826594943312</v>
      </c>
      <c r="FN113" s="132">
        <f t="shared" si="177"/>
        <v>13221.958887585371</v>
      </c>
      <c r="FO113" s="132">
        <f t="shared" si="178"/>
        <v>12459.20263784093</v>
      </c>
      <c r="FP113" s="132">
        <f t="shared" si="179"/>
        <v>10879.704541242114</v>
      </c>
      <c r="FQ113" s="132">
        <f t="shared" si="180"/>
        <v>8512.0464044876262</v>
      </c>
      <c r="FR113" s="132">
        <f t="shared" si="181"/>
        <v>5383.2586643422601</v>
      </c>
      <c r="FS113" s="132">
        <f t="shared" si="182"/>
        <v>-9963.4994477933033</v>
      </c>
      <c r="FT113" s="132">
        <f t="shared" si="183"/>
        <v>-25056.354987278504</v>
      </c>
      <c r="FU113" s="132">
        <f t="shared" si="184"/>
        <v>-39928.237629857089</v>
      </c>
      <c r="FV113" s="132">
        <f t="shared" si="185"/>
        <v>-54568.173882740623</v>
      </c>
      <c r="FW113" s="132">
        <f t="shared" si="186"/>
        <v>-68987.682776811795</v>
      </c>
      <c r="FX113" s="132">
        <f t="shared" si="187"/>
        <v>-82838.976068845484</v>
      </c>
      <c r="FY113" s="132">
        <f t="shared" si="188"/>
        <v>-96414.59419537097</v>
      </c>
      <c r="FZ113" s="132">
        <f t="shared" si="189"/>
        <v>-109721.08082763257</v>
      </c>
      <c r="GA113" s="132">
        <f t="shared" si="190"/>
        <v>-122765.74223627971</v>
      </c>
      <c r="GB113" s="132">
        <f t="shared" si="191"/>
        <v>-135556.64156041993</v>
      </c>
      <c r="GC113" s="132">
        <f t="shared" si="192"/>
        <v>-144152.9098456584</v>
      </c>
      <c r="GD113" s="132">
        <f t="shared" si="193"/>
        <v>-152807.77900177427</v>
      </c>
      <c r="GE113" s="132">
        <f t="shared" si="194"/>
        <v>-161605.01961929104</v>
      </c>
      <c r="GF113" s="132">
        <f t="shared" si="195"/>
        <v>-170497.29733305404</v>
      </c>
      <c r="GG113" s="132">
        <f t="shared" si="196"/>
        <v>-179502.44351619002</v>
      </c>
      <c r="GH113" s="132">
        <f t="shared" si="197"/>
        <v>-189135.76824824157</v>
      </c>
      <c r="GI113" s="132">
        <f t="shared" si="198"/>
        <v>-199013.85115637226</v>
      </c>
      <c r="GJ113" s="132">
        <f t="shared" si="199"/>
        <v>-209165.12285913902</v>
      </c>
      <c r="GK113" s="132">
        <f t="shared" si="200"/>
        <v>-219619.1991164402</v>
      </c>
      <c r="GL113" s="132">
        <f t="shared" si="201"/>
        <v>-230406.86841919844</v>
      </c>
    </row>
    <row r="114" spans="1:195" outlineLevel="1">
      <c r="A114" s="14"/>
      <c r="B114" s="10" t="s">
        <v>80</v>
      </c>
      <c r="C114" s="11" t="s">
        <v>197</v>
      </c>
      <c r="D114" s="133">
        <f>'[2]Yearly BTX'!D114</f>
        <v>0</v>
      </c>
      <c r="E114" s="133">
        <f>'[2]Yearly BTX'!E114</f>
        <v>15161.350570999035</v>
      </c>
      <c r="F114" s="133">
        <f>'[2]Yearly BTX'!F114</f>
        <v>28592.317191485592</v>
      </c>
      <c r="G114" s="133">
        <f>'[2]Yearly BTX'!G114</f>
        <v>41507.043377275353</v>
      </c>
      <c r="H114" s="133">
        <f>'[2]Yearly BTX'!H114</f>
        <v>53558.027016226239</v>
      </c>
      <c r="I114" s="133">
        <f>'[2]Yearly BTX'!I114</f>
        <v>64787.736660450595</v>
      </c>
      <c r="J114" s="133">
        <f>'[2]Yearly BTX'!J114</f>
        <v>74490.7157423194</v>
      </c>
      <c r="K114" s="133">
        <f>'[2]Yearly BTX'!K114</f>
        <v>83330.445744738041</v>
      </c>
      <c r="L114" s="133">
        <f>'[2]Yearly BTX'!L114</f>
        <v>91341.988404449439</v>
      </c>
      <c r="M114" s="133">
        <f>'[2]Yearly BTX'!M114</f>
        <v>98559.574867085874</v>
      </c>
      <c r="N114" s="133">
        <f>'[2]Yearly BTX'!N114</f>
        <v>105016.61323813796</v>
      </c>
      <c r="O114" s="133">
        <f>'[2]Yearly BTX'!O114</f>
        <v>109061.07381383372</v>
      </c>
      <c r="P114" s="133">
        <f>'[2]Yearly BTX'!P114</f>
        <v>111983.3129894711</v>
      </c>
      <c r="Q114" s="133">
        <f>'[2]Yearly BTX'!Q114</f>
        <v>113845.92774701078</v>
      </c>
      <c r="R114" s="133">
        <f>'[2]Yearly BTX'!R114</f>
        <v>114727.70757204268</v>
      </c>
      <c r="S114" s="133">
        <f>'[2]Yearly BTX'!S114</f>
        <v>114698.81822065833</v>
      </c>
      <c r="T114" s="133">
        <f>'[2]Yearly BTX'!T114</f>
        <v>113913.3333909193</v>
      </c>
      <c r="U114" s="133">
        <f>'[2]Yearly BTX'!U114</f>
        <v>112374.87511073169</v>
      </c>
      <c r="V114" s="133">
        <f>'[2]Yearly BTX'!V114</f>
        <v>110152.91741626164</v>
      </c>
      <c r="W114" s="133">
        <f>'[2]Yearly BTX'!W114</f>
        <v>107316.07631131346</v>
      </c>
      <c r="X114" s="133">
        <f>'[2]Yearly BTX'!X114</f>
        <v>103932.11577565299</v>
      </c>
      <c r="Y114" s="133">
        <f>'[2]Yearly BTX'!Y114</f>
        <v>108234.16339131858</v>
      </c>
      <c r="Z114" s="133">
        <f>'[2]Yearly BTX'!Z114</f>
        <v>111496.34034682746</v>
      </c>
      <c r="AA114" s="133">
        <f>'[2]Yearly BTX'!AA114</f>
        <v>113735.1480284682</v>
      </c>
      <c r="AB114" s="133">
        <f>'[2]Yearly BTX'!AB114</f>
        <v>115076.96275969005</v>
      </c>
      <c r="AC114" s="133">
        <f>'[2]Yearly BTX'!AC114</f>
        <v>115596.56635941786</v>
      </c>
      <c r="AD114" s="133">
        <f>'[2]Yearly BTX'!AD114</f>
        <v>115202.58623270215</v>
      </c>
      <c r="AE114" s="133">
        <f>'[2]Yearly BTX'!AE114</f>
        <v>114106.65248468533</v>
      </c>
      <c r="AF114" s="133">
        <f>'[2]Yearly BTX'!AF114</f>
        <v>112378.26764236543</v>
      </c>
      <c r="AG114" s="133">
        <f>'[2]Yearly BTX'!AG114</f>
        <v>110085.78406716586</v>
      </c>
      <c r="AH114" s="133">
        <f>'[2]Yearly BTX'!AH114</f>
        <v>107296.41155777626</v>
      </c>
      <c r="AI114" s="187"/>
      <c r="AJ114" s="133">
        <f>'[3]Yearly BTX'!D114</f>
        <v>0</v>
      </c>
      <c r="AK114" s="133">
        <f>'[3]Yearly BTX'!E114</f>
        <v>1740.590949436222</v>
      </c>
      <c r="AL114" s="133">
        <f>'[3]Yearly BTX'!F114</f>
        <v>4053.3098366150016</v>
      </c>
      <c r="AM114" s="133">
        <f>'[3]Yearly BTX'!G114</f>
        <v>6419.6097291940314</v>
      </c>
      <c r="AN114" s="133">
        <f>'[3]Yearly BTX'!H114</f>
        <v>8763.8356326897156</v>
      </c>
      <c r="AO114" s="133">
        <f>'[3]Yearly BTX'!I114</f>
        <v>11088.039608394638</v>
      </c>
      <c r="AP114" s="133">
        <f>'[3]Yearly BTX'!J114</f>
        <v>13180.051923152347</v>
      </c>
      <c r="AQ114" s="133">
        <f>'[3]Yearly BTX'!K114</f>
        <v>15221.029832526752</v>
      </c>
      <c r="AR114" s="133">
        <f>'[3]Yearly BTX'!L114</f>
        <v>17210.25023040732</v>
      </c>
      <c r="AS114" s="133">
        <f>'[3]Yearly BTX'!M114</f>
        <v>19146.890410974946</v>
      </c>
      <c r="AT114" s="133">
        <f>'[3]Yearly BTX'!N114</f>
        <v>21030.028068701886</v>
      </c>
      <c r="AU114" s="133">
        <f>'[3]Yearly BTX'!O114</f>
        <v>24592.82416544604</v>
      </c>
      <c r="AV114" s="133">
        <f>'[3]Yearly BTX'!P114</f>
        <v>27970.100297695262</v>
      </c>
      <c r="AW114" s="133">
        <f>'[3]Yearly BTX'!Q114</f>
        <v>31156.703211822896</v>
      </c>
      <c r="AX114" s="133">
        <f>'[3]Yearly BTX'!R114</f>
        <v>34155.866263325202</v>
      </c>
      <c r="AY114" s="133">
        <f>'[3]Yearly BTX'!S114</f>
        <v>36967.026304954896</v>
      </c>
      <c r="AZ114" s="133">
        <f>'[3]Yearly BTX'!T114</f>
        <v>39684.716955642798</v>
      </c>
      <c r="BA114" s="133">
        <f>'[3]Yearly BTX'!U114</f>
        <v>42233.113243470798</v>
      </c>
      <c r="BB114" s="133">
        <f>'[3]Yearly BTX'!V114</f>
        <v>44612.893644910269</v>
      </c>
      <c r="BC114" s="133">
        <f>'[3]Yearly BTX'!W114</f>
        <v>46824.573425629213</v>
      </c>
      <c r="BD114" s="133">
        <f>'[3]Yearly BTX'!X114</f>
        <v>48868.504467605293</v>
      </c>
      <c r="BE114" s="133">
        <f>'[3]Yearly BTX'!Y114</f>
        <v>53586.347955541445</v>
      </c>
      <c r="BF114" s="133">
        <f>'[3]Yearly BTX'!Z114</f>
        <v>57997.239147989669</v>
      </c>
      <c r="BG114" s="133">
        <f>'[3]Yearly BTX'!AA114</f>
        <v>62049.287632913838</v>
      </c>
      <c r="BH114" s="133">
        <f>'[3]Yearly BTX'!AB114</f>
        <v>65781.046537486283</v>
      </c>
      <c r="BI114" s="133">
        <f>'[3]Yearly BTX'!AC114</f>
        <v>58875.838204835629</v>
      </c>
      <c r="BJ114" s="133">
        <f>'[3]Yearly BTX'!AD114</f>
        <v>61404.681487650516</v>
      </c>
      <c r="BK114" s="133">
        <f>'[3]Yearly BTX'!AE114</f>
        <v>63657.26482937832</v>
      </c>
      <c r="BL114" s="133">
        <f>'[3]Yearly BTX'!AF114</f>
        <v>65638.623864178633</v>
      </c>
      <c r="BM114" s="133">
        <f>'[3]Yearly BTX'!AG114</f>
        <v>67353.667947147827</v>
      </c>
      <c r="BN114" s="133">
        <f>'[3]Yearly BTX'!AH114</f>
        <v>68807.177984777634</v>
      </c>
      <c r="BP114" s="133">
        <f t="shared" si="202"/>
        <v>0</v>
      </c>
      <c r="BQ114" s="133">
        <f t="shared" si="203"/>
        <v>16901.941520435255</v>
      </c>
      <c r="BR114" s="133">
        <f t="shared" si="204"/>
        <v>32645.627028100593</v>
      </c>
      <c r="BS114" s="133">
        <f t="shared" si="205"/>
        <v>47926.653106469385</v>
      </c>
      <c r="BT114" s="133">
        <f t="shared" si="206"/>
        <v>62321.862648915951</v>
      </c>
      <c r="BU114" s="133">
        <f t="shared" si="207"/>
        <v>75875.776268845235</v>
      </c>
      <c r="BV114" s="133">
        <f t="shared" si="208"/>
        <v>87670.767665471751</v>
      </c>
      <c r="BW114" s="133">
        <f t="shared" si="209"/>
        <v>98551.475577264791</v>
      </c>
      <c r="BX114" s="133">
        <f t="shared" si="210"/>
        <v>108552.23863485677</v>
      </c>
      <c r="BY114" s="133">
        <f t="shared" si="211"/>
        <v>117706.46527806082</v>
      </c>
      <c r="BZ114" s="133">
        <f t="shared" si="212"/>
        <v>126046.64130683984</v>
      </c>
      <c r="CA114" s="133">
        <f t="shared" si="213"/>
        <v>133653.89797927975</v>
      </c>
      <c r="CB114" s="133">
        <f t="shared" si="214"/>
        <v>139953.41328716636</v>
      </c>
      <c r="CC114" s="133">
        <f t="shared" si="215"/>
        <v>145002.63095883367</v>
      </c>
      <c r="CD114" s="133">
        <f t="shared" si="216"/>
        <v>148883.57383536789</v>
      </c>
      <c r="CE114" s="133">
        <f t="shared" si="217"/>
        <v>151665.84452561324</v>
      </c>
      <c r="CF114" s="133">
        <f t="shared" si="218"/>
        <v>153598.05034656212</v>
      </c>
      <c r="CG114" s="133">
        <f t="shared" si="219"/>
        <v>154607.98835420248</v>
      </c>
      <c r="CH114" s="133">
        <f t="shared" si="220"/>
        <v>154765.8110611719</v>
      </c>
      <c r="CI114" s="133">
        <f t="shared" si="221"/>
        <v>154140.64973694267</v>
      </c>
      <c r="CJ114" s="133">
        <f t="shared" si="222"/>
        <v>152800.62024325828</v>
      </c>
      <c r="CK114" s="133">
        <f t="shared" si="223"/>
        <v>161820.51134686003</v>
      </c>
      <c r="CL114" s="133">
        <f t="shared" si="224"/>
        <v>169493.57949481712</v>
      </c>
      <c r="CM114" s="133">
        <f t="shared" si="225"/>
        <v>175784.43566138204</v>
      </c>
      <c r="CN114" s="133">
        <f t="shared" si="226"/>
        <v>180858.00929717632</v>
      </c>
      <c r="CO114" s="133">
        <f t="shared" si="227"/>
        <v>174472.40456425349</v>
      </c>
      <c r="CP114" s="133">
        <f t="shared" si="228"/>
        <v>176607.26772035265</v>
      </c>
      <c r="CQ114" s="133">
        <f t="shared" si="229"/>
        <v>177763.91731406364</v>
      </c>
      <c r="CR114" s="133">
        <f t="shared" si="230"/>
        <v>178016.89150654408</v>
      </c>
      <c r="CS114" s="133">
        <f t="shared" si="231"/>
        <v>177439.45201431369</v>
      </c>
      <c r="CT114" s="133">
        <f t="shared" si="232"/>
        <v>176103.58954255388</v>
      </c>
      <c r="CU114" s="187"/>
      <c r="CV114" s="133">
        <f>'[2]Yearly BTX'!AJ114</f>
        <v>0</v>
      </c>
      <c r="CW114" s="133">
        <f>'[2]Yearly BTX'!AK114</f>
        <v>15161.350570999035</v>
      </c>
      <c r="CX114" s="133">
        <f>'[2]Yearly BTX'!AL114</f>
        <v>28592.317191485592</v>
      </c>
      <c r="CY114" s="133">
        <f>'[2]Yearly BTX'!AM114</f>
        <v>41507.043377275353</v>
      </c>
      <c r="CZ114" s="133">
        <f>'[2]Yearly BTX'!AN114</f>
        <v>53558.027016226239</v>
      </c>
      <c r="DA114" s="133">
        <f>'[2]Yearly BTX'!AO114</f>
        <v>64787.736660450595</v>
      </c>
      <c r="DB114" s="133">
        <f>'[2]Yearly BTX'!AP114</f>
        <v>74490.7157423194</v>
      </c>
      <c r="DC114" s="133">
        <f>'[2]Yearly BTX'!AQ114</f>
        <v>83330.445744738041</v>
      </c>
      <c r="DD114" s="133">
        <f>'[2]Yearly BTX'!AR114</f>
        <v>91341.988404449439</v>
      </c>
      <c r="DE114" s="133">
        <f>'[2]Yearly BTX'!AS114</f>
        <v>98559.574867085874</v>
      </c>
      <c r="DF114" s="133">
        <f>'[2]Yearly BTX'!AT114</f>
        <v>105016.61323813796</v>
      </c>
      <c r="DG114" s="133">
        <f>'[2]Yearly BTX'!AU114</f>
        <v>109061.07381383372</v>
      </c>
      <c r="DH114" s="133">
        <f>'[2]Yearly BTX'!AV114</f>
        <v>111983.3129894711</v>
      </c>
      <c r="DI114" s="133">
        <f>'[2]Yearly BTX'!AW114</f>
        <v>113845.92774701078</v>
      </c>
      <c r="DJ114" s="133">
        <f>'[2]Yearly BTX'!AX114</f>
        <v>114727.70757204268</v>
      </c>
      <c r="DK114" s="133">
        <f>'[2]Yearly BTX'!AY114</f>
        <v>114698.81822065833</v>
      </c>
      <c r="DL114" s="133">
        <f>'[2]Yearly BTX'!AZ114</f>
        <v>113913.3333909193</v>
      </c>
      <c r="DM114" s="133">
        <f>'[2]Yearly BTX'!BA114</f>
        <v>112374.87511073169</v>
      </c>
      <c r="DN114" s="133">
        <f>'[2]Yearly BTX'!BB114</f>
        <v>110152.91741626164</v>
      </c>
      <c r="DO114" s="133">
        <f>'[2]Yearly BTX'!BC114</f>
        <v>107316.07631131346</v>
      </c>
      <c r="DP114" s="133">
        <f>'[2]Yearly BTX'!BD114</f>
        <v>103932.11577565299</v>
      </c>
      <c r="DQ114" s="133">
        <f>'[2]Yearly BTX'!BE114</f>
        <v>108234.16339131858</v>
      </c>
      <c r="DR114" s="133">
        <f>'[2]Yearly BTX'!BF114</f>
        <v>111496.34034682746</v>
      </c>
      <c r="DS114" s="133">
        <f>'[2]Yearly BTX'!BG114</f>
        <v>113735.1480284682</v>
      </c>
      <c r="DT114" s="133">
        <f>'[2]Yearly BTX'!BH114</f>
        <v>115076.96275969005</v>
      </c>
      <c r="DU114" s="133">
        <f>'[2]Yearly BTX'!BI114</f>
        <v>115596.56635941786</v>
      </c>
      <c r="DV114" s="133">
        <f>'[2]Yearly BTX'!BJ114</f>
        <v>115202.58623270215</v>
      </c>
      <c r="DW114" s="133">
        <f>'[2]Yearly BTX'!BK114</f>
        <v>114106.65248468533</v>
      </c>
      <c r="DX114" s="133">
        <f>'[2]Yearly BTX'!BL114</f>
        <v>112378.26764236543</v>
      </c>
      <c r="DY114" s="133">
        <f>'[2]Yearly BTX'!BM114</f>
        <v>110085.78406716586</v>
      </c>
      <c r="DZ114" s="133">
        <f>'[2]Yearly BTX'!BN114</f>
        <v>107296.41155777626</v>
      </c>
      <c r="EB114" s="133">
        <f>'[3]Yearly BTX'!AJ114</f>
        <v>0</v>
      </c>
      <c r="EC114" s="133">
        <f>'[3]Yearly BTX'!AK114</f>
        <v>1740.590949436222</v>
      </c>
      <c r="ED114" s="133">
        <f>'[3]Yearly BTX'!AL114</f>
        <v>4053.3098366150016</v>
      </c>
      <c r="EE114" s="133">
        <f>'[3]Yearly BTX'!AM114</f>
        <v>6419.6097291940314</v>
      </c>
      <c r="EF114" s="133">
        <f>'[3]Yearly BTX'!AN114</f>
        <v>8763.8356326897156</v>
      </c>
      <c r="EG114" s="133">
        <f>'[3]Yearly BTX'!AO114</f>
        <v>11088.039608394638</v>
      </c>
      <c r="EH114" s="133">
        <f>'[3]Yearly BTX'!AP114</f>
        <v>13180.051923152347</v>
      </c>
      <c r="EI114" s="133">
        <f>'[3]Yearly BTX'!AQ114</f>
        <v>15221.029832526752</v>
      </c>
      <c r="EJ114" s="133">
        <f>'[3]Yearly BTX'!AR114</f>
        <v>17210.25023040732</v>
      </c>
      <c r="EK114" s="133">
        <f>'[3]Yearly BTX'!AS114</f>
        <v>19146.890410974946</v>
      </c>
      <c r="EL114" s="133">
        <f>'[3]Yearly BTX'!AT114</f>
        <v>21030.028068701886</v>
      </c>
      <c r="EM114" s="133">
        <f>'[3]Yearly BTX'!AU114</f>
        <v>24592.82416544604</v>
      </c>
      <c r="EN114" s="133">
        <f>'[3]Yearly BTX'!AV114</f>
        <v>27970.100297695262</v>
      </c>
      <c r="EO114" s="133">
        <f>'[3]Yearly BTX'!AW114</f>
        <v>31156.703211822896</v>
      </c>
      <c r="EP114" s="133">
        <f>'[3]Yearly BTX'!AX114</f>
        <v>34155.866263325202</v>
      </c>
      <c r="EQ114" s="133">
        <f>'[3]Yearly BTX'!AY114</f>
        <v>36967.026304954896</v>
      </c>
      <c r="ER114" s="133">
        <f>'[3]Yearly BTX'!AZ114</f>
        <v>39684.716955642798</v>
      </c>
      <c r="ES114" s="133">
        <f>'[3]Yearly BTX'!BA114</f>
        <v>42233.113243470798</v>
      </c>
      <c r="ET114" s="133">
        <f>'[3]Yearly BTX'!BB114</f>
        <v>44612.893644910269</v>
      </c>
      <c r="EU114" s="133">
        <f>'[3]Yearly BTX'!BC114</f>
        <v>46824.573425629213</v>
      </c>
      <c r="EV114" s="133">
        <f>'[3]Yearly BTX'!BD114</f>
        <v>48868.504467605293</v>
      </c>
      <c r="EW114" s="133">
        <f>'[3]Yearly BTX'!BE114</f>
        <v>53586.347955541445</v>
      </c>
      <c r="EX114" s="133">
        <f>'[3]Yearly BTX'!BF114</f>
        <v>57997.239147989669</v>
      </c>
      <c r="EY114" s="133">
        <f>'[3]Yearly BTX'!BG114</f>
        <v>62049.287632913838</v>
      </c>
      <c r="EZ114" s="133">
        <f>'[3]Yearly BTX'!BH114</f>
        <v>65781.046537486283</v>
      </c>
      <c r="FA114" s="133">
        <f>'[3]Yearly BTX'!BI114</f>
        <v>69191.110900959306</v>
      </c>
      <c r="FB114" s="133">
        <f>'[3]Yearly BTX'!BJ114</f>
        <v>72141.074950961251</v>
      </c>
      <c r="FC114" s="133">
        <f>'[3]Yearly BTX'!BK114</f>
        <v>74741.176305649758</v>
      </c>
      <c r="FD114" s="133">
        <f>'[3]Yearly BTX'!BL114</f>
        <v>76987.064859605642</v>
      </c>
      <c r="FE114" s="133">
        <f>'[3]Yearly BTX'!BM114</f>
        <v>78873.965272975838</v>
      </c>
      <c r="FF114" s="133">
        <f>'[3]Yearly BTX'!BN114</f>
        <v>80396.67480193208</v>
      </c>
      <c r="FG114" s="187"/>
      <c r="FH114" s="133">
        <f t="shared" si="233"/>
        <v>0</v>
      </c>
      <c r="FI114" s="133">
        <f t="shared" si="172"/>
        <v>16901.941520435255</v>
      </c>
      <c r="FJ114" s="133">
        <f t="shared" si="173"/>
        <v>32645.627028100593</v>
      </c>
      <c r="FK114" s="133">
        <f t="shared" si="174"/>
        <v>47926.653106469385</v>
      </c>
      <c r="FL114" s="133">
        <f t="shared" si="175"/>
        <v>62321.862648915951</v>
      </c>
      <c r="FM114" s="133">
        <f t="shared" si="176"/>
        <v>75875.776268845235</v>
      </c>
      <c r="FN114" s="133">
        <f t="shared" si="177"/>
        <v>87670.767665471751</v>
      </c>
      <c r="FO114" s="133">
        <f t="shared" si="178"/>
        <v>98551.475577264791</v>
      </c>
      <c r="FP114" s="133">
        <f t="shared" si="179"/>
        <v>108552.23863485677</v>
      </c>
      <c r="FQ114" s="133">
        <f t="shared" si="180"/>
        <v>117706.46527806082</v>
      </c>
      <c r="FR114" s="133">
        <f t="shared" si="181"/>
        <v>126046.64130683984</v>
      </c>
      <c r="FS114" s="133">
        <f t="shared" si="182"/>
        <v>133653.89797927975</v>
      </c>
      <c r="FT114" s="133">
        <f t="shared" si="183"/>
        <v>139953.41328716636</v>
      </c>
      <c r="FU114" s="133">
        <f t="shared" si="184"/>
        <v>145002.63095883367</v>
      </c>
      <c r="FV114" s="133">
        <f t="shared" si="185"/>
        <v>148883.57383536789</v>
      </c>
      <c r="FW114" s="133">
        <f t="shared" si="186"/>
        <v>151665.84452561324</v>
      </c>
      <c r="FX114" s="133">
        <f t="shared" si="187"/>
        <v>153598.05034656212</v>
      </c>
      <c r="FY114" s="133">
        <f t="shared" si="188"/>
        <v>154607.98835420248</v>
      </c>
      <c r="FZ114" s="133">
        <f t="shared" si="189"/>
        <v>154765.8110611719</v>
      </c>
      <c r="GA114" s="133">
        <f t="shared" si="190"/>
        <v>154140.64973694267</v>
      </c>
      <c r="GB114" s="133">
        <f t="shared" si="191"/>
        <v>152800.62024325828</v>
      </c>
      <c r="GC114" s="133">
        <f t="shared" si="192"/>
        <v>161820.51134686003</v>
      </c>
      <c r="GD114" s="133">
        <f t="shared" si="193"/>
        <v>169493.57949481712</v>
      </c>
      <c r="GE114" s="133">
        <f t="shared" si="194"/>
        <v>175784.43566138204</v>
      </c>
      <c r="GF114" s="133">
        <f t="shared" si="195"/>
        <v>180858.00929717632</v>
      </c>
      <c r="GG114" s="133">
        <f t="shared" si="196"/>
        <v>184787.67726037715</v>
      </c>
      <c r="GH114" s="133">
        <f t="shared" si="197"/>
        <v>187343.66118366341</v>
      </c>
      <c r="GI114" s="133">
        <f t="shared" si="198"/>
        <v>188847.8287903351</v>
      </c>
      <c r="GJ114" s="133">
        <f t="shared" si="199"/>
        <v>189365.33250197108</v>
      </c>
      <c r="GK114" s="133">
        <f t="shared" si="200"/>
        <v>188959.74934014172</v>
      </c>
      <c r="GL114" s="133">
        <f t="shared" si="201"/>
        <v>187693.08635970834</v>
      </c>
    </row>
    <row r="115" spans="1:195">
      <c r="A115" s="19" t="s">
        <v>111</v>
      </c>
      <c r="B115" s="19"/>
      <c r="C115" s="20" t="s">
        <v>197</v>
      </c>
      <c r="D115" s="137">
        <f>'[2]Yearly BTX'!D115</f>
        <v>7896082.1468130462</v>
      </c>
      <c r="E115" s="137">
        <f>'[2]Yearly BTX'!E115</f>
        <v>7753002.0798322503</v>
      </c>
      <c r="F115" s="137">
        <f>'[2]Yearly BTX'!F115</f>
        <v>7603643.4531894736</v>
      </c>
      <c r="G115" s="137">
        <f>'[2]Yearly BTX'!G115</f>
        <v>7461721.2874961169</v>
      </c>
      <c r="H115" s="137">
        <f>'[2]Yearly BTX'!H115</f>
        <v>7322724.6535364026</v>
      </c>
      <c r="I115" s="137">
        <f>'[2]Yearly BTX'!I115</f>
        <v>7178821.7346365256</v>
      </c>
      <c r="J115" s="137">
        <f>'[2]Yearly BTX'!J115</f>
        <v>7039840.6136953337</v>
      </c>
      <c r="K115" s="137">
        <f>'[2]Yearly BTX'!K115</f>
        <v>6903828.1185539626</v>
      </c>
      <c r="L115" s="137">
        <f>'[2]Yearly BTX'!L115</f>
        <v>6770704.4912737552</v>
      </c>
      <c r="M115" s="137">
        <f>'[2]Yearly BTX'!M115</f>
        <v>6640392.2630284699</v>
      </c>
      <c r="N115" s="137">
        <f>'[2]Yearly BTX'!N115</f>
        <v>6512816.2326564575</v>
      </c>
      <c r="O115" s="137">
        <f>'[2]Yearly BTX'!O115</f>
        <v>6353029.2450050199</v>
      </c>
      <c r="P115" s="137">
        <f>'[2]Yearly BTX'!P115</f>
        <v>6195778.4461240852</v>
      </c>
      <c r="Q115" s="137">
        <f>'[2]Yearly BTX'!Q115</f>
        <v>6041003.9460089244</v>
      </c>
      <c r="R115" s="137">
        <f>'[2]Yearly BTX'!R115</f>
        <v>5888600.6749277553</v>
      </c>
      <c r="S115" s="137">
        <f>'[2]Yearly BTX'!S115</f>
        <v>5738487.6002155459</v>
      </c>
      <c r="T115" s="137">
        <f>'[2]Yearly BTX'!T115</f>
        <v>5584234.2272467325</v>
      </c>
      <c r="U115" s="137">
        <f>'[2]Yearly BTX'!U115</f>
        <v>5432227.8851912338</v>
      </c>
      <c r="V115" s="137">
        <f>'[2]Yearly BTX'!V115</f>
        <v>5282383.5270311078</v>
      </c>
      <c r="W115" s="137">
        <f>'[2]Yearly BTX'!W115</f>
        <v>5134617.6156812161</v>
      </c>
      <c r="X115" s="137">
        <f>'[2]Yearly BTX'!X115</f>
        <v>4988848.1115538115</v>
      </c>
      <c r="Y115" s="137">
        <f>'[2]Yearly BTX'!Y115</f>
        <v>4838693.0030446174</v>
      </c>
      <c r="Z115" s="137">
        <f>'[2]Yearly BTX'!Z115</f>
        <v>4691153.0150109679</v>
      </c>
      <c r="AA115" s="137">
        <f>'[2]Yearly BTX'!AA115</f>
        <v>4546239.0734853316</v>
      </c>
      <c r="AB115" s="137">
        <f>'[2]Yearly BTX'!AB115</f>
        <v>4403780.6357895667</v>
      </c>
      <c r="AC115" s="137">
        <f>'[2]Yearly BTX'!AC115</f>
        <v>4263695.5028535128</v>
      </c>
      <c r="AD115" s="137">
        <f>'[2]Yearly BTX'!AD115</f>
        <v>4124079.0936647821</v>
      </c>
      <c r="AE115" s="137">
        <f>'[2]Yearly BTX'!AE115</f>
        <v>3986823.3833837262</v>
      </c>
      <c r="AF115" s="137">
        <f>'[2]Yearly BTX'!AF115</f>
        <v>3851856.3688291605</v>
      </c>
      <c r="AG115" s="137">
        <f>'[2]Yearly BTX'!AG115</f>
        <v>3719108.0920708682</v>
      </c>
      <c r="AH115" s="137">
        <f>'[2]Yearly BTX'!AH115</f>
        <v>3588510.6216363609</v>
      </c>
      <c r="AI115" s="187"/>
      <c r="AJ115" s="137">
        <f>'[3]Yearly BTX'!D115</f>
        <v>4369539.7493458875</v>
      </c>
      <c r="AK115" s="137">
        <f>'[3]Yearly BTX'!E115</f>
        <v>4322322.2269191034</v>
      </c>
      <c r="AL115" s="137">
        <f>'[3]Yearly BTX'!F115</f>
        <v>4258971.1556444485</v>
      </c>
      <c r="AM115" s="137">
        <f>'[3]Yearly BTX'!G115</f>
        <v>4202594.9169577323</v>
      </c>
      <c r="AN115" s="137">
        <f>'[3]Yearly BTX'!H115</f>
        <v>4146244.3012209702</v>
      </c>
      <c r="AO115" s="137">
        <f>'[3]Yearly BTX'!I115</f>
        <v>4089915.2303413027</v>
      </c>
      <c r="AP115" s="137">
        <f>'[3]Yearly BTX'!J115</f>
        <v>4034013.8542519077</v>
      </c>
      <c r="AQ115" s="137">
        <f>'[3]Yearly BTX'!K115</f>
        <v>3978214.6817606408</v>
      </c>
      <c r="AR115" s="137">
        <f>'[3]Yearly BTX'!L115</f>
        <v>3922521.9606726747</v>
      </c>
      <c r="AS115" s="137">
        <f>'[3]Yearly BTX'!M115</f>
        <v>3866940.2377381241</v>
      </c>
      <c r="AT115" s="137">
        <f>'[3]Yearly BTX'!N115</f>
        <v>3811474.3586595636</v>
      </c>
      <c r="AU115" s="137">
        <f>'[3]Yearly BTX'!O115</f>
        <v>3710042.830640947</v>
      </c>
      <c r="AV115" s="137">
        <f>'[3]Yearly BTX'!P115</f>
        <v>3609008.9245112389</v>
      </c>
      <c r="AW115" s="137">
        <f>'[3]Yearly BTX'!Q115</f>
        <v>3508391.3571725311</v>
      </c>
      <c r="AX115" s="137">
        <f>'[3]Yearly BTX'!R115</f>
        <v>3408185.6835063654</v>
      </c>
      <c r="AY115" s="137">
        <f>'[3]Yearly BTX'!S115</f>
        <v>3308398.473997144</v>
      </c>
      <c r="AZ115" s="137">
        <f>'[3]Yearly BTX'!T115</f>
        <v>3208750.9667109121</v>
      </c>
      <c r="BA115" s="137">
        <f>'[3]Yearly BTX'!U115</f>
        <v>3109475.4328585053</v>
      </c>
      <c r="BB115" s="137">
        <f>'[3]Yearly BTX'!V115</f>
        <v>3010574.5901704412</v>
      </c>
      <c r="BC115" s="137">
        <f>'[3]Yearly BTX'!W115</f>
        <v>2912051.6023676884</v>
      </c>
      <c r="BD115" s="137">
        <f>'[3]Yearly BTX'!X115</f>
        <v>2813910.0791741391</v>
      </c>
      <c r="BE115" s="137">
        <f>'[3]Yearly BTX'!Y115</f>
        <v>2707685.3854249413</v>
      </c>
      <c r="BF115" s="137">
        <f>'[3]Yearly BTX'!Z115</f>
        <v>2602124.4432221153</v>
      </c>
      <c r="BG115" s="137">
        <f>'[3]Yearly BTX'!AA115</f>
        <v>2497316.9022295037</v>
      </c>
      <c r="BH115" s="137">
        <f>'[3]Yearly BTX'!AB115</f>
        <v>2393202.6410759767</v>
      </c>
      <c r="BI115" s="137">
        <f>'[3]Yearly BTX'!AC115</f>
        <v>2300105.3685937119</v>
      </c>
      <c r="BJ115" s="137">
        <f>'[3]Yearly BTX'!AD115</f>
        <v>2198216.1305135591</v>
      </c>
      <c r="BK115" s="137">
        <f>'[3]Yearly BTX'!AE115</f>
        <v>2097045.1564216309</v>
      </c>
      <c r="BL115" s="137">
        <f>'[3]Yearly BTX'!AF115</f>
        <v>1996599.2900112502</v>
      </c>
      <c r="BM115" s="137">
        <f>'[3]Yearly BTX'!AG115</f>
        <v>1896885.9913653359</v>
      </c>
      <c r="BN115" s="137">
        <f>'[3]Yearly BTX'!AH115</f>
        <v>1797913.3369770341</v>
      </c>
      <c r="BO115" s="2"/>
      <c r="BP115" s="137">
        <f t="shared" si="202"/>
        <v>12265621.896158934</v>
      </c>
      <c r="BQ115" s="137">
        <f t="shared" si="203"/>
        <v>12075324.306751354</v>
      </c>
      <c r="BR115" s="137">
        <f t="shared" si="204"/>
        <v>11862614.608833922</v>
      </c>
      <c r="BS115" s="137">
        <f t="shared" si="205"/>
        <v>11664316.204453848</v>
      </c>
      <c r="BT115" s="137">
        <f t="shared" si="206"/>
        <v>11468968.954757374</v>
      </c>
      <c r="BU115" s="137">
        <f t="shared" si="207"/>
        <v>11268736.964977829</v>
      </c>
      <c r="BV115" s="137">
        <f t="shared" si="208"/>
        <v>11073854.467947241</v>
      </c>
      <c r="BW115" s="137">
        <f t="shared" si="209"/>
        <v>10882042.800314603</v>
      </c>
      <c r="BX115" s="137">
        <f t="shared" si="210"/>
        <v>10693226.45194643</v>
      </c>
      <c r="BY115" s="137">
        <f t="shared" si="211"/>
        <v>10507332.500766594</v>
      </c>
      <c r="BZ115" s="137">
        <f t="shared" si="212"/>
        <v>10324290.591316022</v>
      </c>
      <c r="CA115" s="137">
        <f t="shared" si="213"/>
        <v>10063072.075645966</v>
      </c>
      <c r="CB115" s="137">
        <f t="shared" si="214"/>
        <v>9804787.3706353232</v>
      </c>
      <c r="CC115" s="137">
        <f t="shared" si="215"/>
        <v>9549395.3031814545</v>
      </c>
      <c r="CD115" s="137">
        <f t="shared" si="216"/>
        <v>9296786.3584341202</v>
      </c>
      <c r="CE115" s="137">
        <f t="shared" si="217"/>
        <v>9046886.074212689</v>
      </c>
      <c r="CF115" s="137">
        <f t="shared" si="218"/>
        <v>8792985.1939576454</v>
      </c>
      <c r="CG115" s="137">
        <f t="shared" si="219"/>
        <v>8541703.31804974</v>
      </c>
      <c r="CH115" s="137">
        <f t="shared" si="220"/>
        <v>8292958.117201549</v>
      </c>
      <c r="CI115" s="137">
        <f t="shared" si="221"/>
        <v>8046669.2180489041</v>
      </c>
      <c r="CJ115" s="137">
        <f t="shared" si="222"/>
        <v>7802758.190727951</v>
      </c>
      <c r="CK115" s="137">
        <f t="shared" si="223"/>
        <v>7546378.3884695582</v>
      </c>
      <c r="CL115" s="137">
        <f t="shared" si="224"/>
        <v>7293277.4582330827</v>
      </c>
      <c r="CM115" s="137">
        <f t="shared" si="225"/>
        <v>7043555.9757148353</v>
      </c>
      <c r="CN115" s="137">
        <f t="shared" si="226"/>
        <v>6796983.2768655438</v>
      </c>
      <c r="CO115" s="137">
        <f t="shared" si="227"/>
        <v>6563800.8714472242</v>
      </c>
      <c r="CP115" s="137">
        <f t="shared" si="228"/>
        <v>6322295.2241783412</v>
      </c>
      <c r="CQ115" s="137">
        <f t="shared" si="229"/>
        <v>6083868.5398053573</v>
      </c>
      <c r="CR115" s="137">
        <f t="shared" si="230"/>
        <v>5848455.6588404104</v>
      </c>
      <c r="CS115" s="137">
        <f t="shared" si="231"/>
        <v>5615994.0834362041</v>
      </c>
      <c r="CT115" s="137">
        <f t="shared" si="232"/>
        <v>5386423.9586133948</v>
      </c>
      <c r="CU115" s="187"/>
      <c r="CV115" s="137">
        <f>'[2]Yearly BTX'!AJ115</f>
        <v>7896082.1468130462</v>
      </c>
      <c r="CW115" s="137">
        <f>'[2]Yearly BTX'!AK115</f>
        <v>7785373.5288743153</v>
      </c>
      <c r="CX115" s="137">
        <f>'[2]Yearly BTX'!AL115</f>
        <v>7670072.4836785076</v>
      </c>
      <c r="CY115" s="137">
        <f>'[2]Yearly BTX'!AM115</f>
        <v>7560864.8259078637</v>
      </c>
      <c r="CZ115" s="137">
        <f>'[2]Yearly BTX'!AN115</f>
        <v>7454252.7501448793</v>
      </c>
      <c r="DA115" s="137">
        <f>'[2]Yearly BTX'!AO115</f>
        <v>7342275.0432413574</v>
      </c>
      <c r="DB115" s="137">
        <f>'[2]Yearly BTX'!AP115</f>
        <v>7234866.9902803907</v>
      </c>
      <c r="DC115" s="137">
        <f>'[2]Yearly BTX'!AQ115</f>
        <v>7130062.4587906701</v>
      </c>
      <c r="DD115" s="137">
        <f>'[2]Yearly BTX'!AR115</f>
        <v>7027784.8255219162</v>
      </c>
      <c r="DE115" s="137">
        <f>'[2]Yearly BTX'!AS115</f>
        <v>6927959.7325059045</v>
      </c>
      <c r="DF115" s="137">
        <f>'[2]Yearly BTX'!AT115</f>
        <v>6830515.0657777898</v>
      </c>
      <c r="DG115" s="137">
        <f>'[2]Yearly BTX'!AU115</f>
        <v>6710538.1283102343</v>
      </c>
      <c r="DH115" s="137">
        <f>'[2]Yearly BTX'!AV115</f>
        <v>6592619.9925363427</v>
      </c>
      <c r="DI115" s="137">
        <f>'[2]Yearly BTX'!AW115</f>
        <v>6476704.8825804293</v>
      </c>
      <c r="DJ115" s="137">
        <f>'[2]Yearly BTX'!AX115</f>
        <v>6362691.8126356695</v>
      </c>
      <c r="DK115" s="137">
        <f>'[2]Yearly BTX'!AY115</f>
        <v>6250503.8039533384</v>
      </c>
      <c r="DL115" s="137">
        <f>'[2]Yearly BTX'!AZ115</f>
        <v>6133354.4781088596</v>
      </c>
      <c r="DM115" s="137">
        <f>'[2]Yearly BTX'!BA115</f>
        <v>6017955.4087935789</v>
      </c>
      <c r="DN115" s="137">
        <f>'[2]Yearly BTX'!BB115</f>
        <v>5904226.3956415774</v>
      </c>
      <c r="DO115" s="137">
        <f>'[2]Yearly BTX'!BC115</f>
        <v>5792088.7064302927</v>
      </c>
      <c r="DP115" s="137">
        <f>'[2]Yearly BTX'!BD115</f>
        <v>5681465.0649827635</v>
      </c>
      <c r="DQ115" s="137">
        <f>'[2]Yearly BTX'!BE115</f>
        <v>5569058.526858137</v>
      </c>
      <c r="DR115" s="137">
        <f>'[2]Yearly BTX'!BF115</f>
        <v>5458730.6362445317</v>
      </c>
      <c r="DS115" s="137">
        <f>'[2]Yearly BTX'!BG115</f>
        <v>5350497.9264429621</v>
      </c>
      <c r="DT115" s="137">
        <f>'[2]Yearly BTX'!BH115</f>
        <v>5244195.4091781732</v>
      </c>
      <c r="DU115" s="137">
        <f>'[2]Yearly BTX'!BI115</f>
        <v>5139746.387395463</v>
      </c>
      <c r="DV115" s="137">
        <f>'[2]Yearly BTX'!BJ115</f>
        <v>5035018.6879535178</v>
      </c>
      <c r="DW115" s="137">
        <f>'[2]Yearly BTX'!BK115</f>
        <v>4932128.4303280003</v>
      </c>
      <c r="DX115" s="137">
        <f>'[2]Yearly BTX'!BL115</f>
        <v>4831009.3658544598</v>
      </c>
      <c r="DY115" s="137">
        <f>'[2]Yearly BTX'!BM115</f>
        <v>4731597.2335363105</v>
      </c>
      <c r="DZ115" s="137">
        <f>'[2]Yearly BTX'!BN115</f>
        <v>4633829.7418091362</v>
      </c>
      <c r="EA115" s="2"/>
      <c r="EB115" s="137">
        <f>'[3]Yearly BTX'!AJ115</f>
        <v>4369539.7493458875</v>
      </c>
      <c r="EC115" s="137">
        <f>'[3]Yearly BTX'!AK115</f>
        <v>4338962.7241281457</v>
      </c>
      <c r="ED115" s="137">
        <f>'[3]Yearly BTX'!AL115</f>
        <v>4294838.610511044</v>
      </c>
      <c r="EE115" s="137">
        <f>'[3]Yearly BTX'!AM115</f>
        <v>4256398.5281195184</v>
      </c>
      <c r="EF115" s="137">
        <f>'[3]Yearly BTX'!AN115</f>
        <v>4217985.6879192144</v>
      </c>
      <c r="EG115" s="137">
        <f>'[3]Yearly BTX'!AO115</f>
        <v>4179596.0118172653</v>
      </c>
      <c r="EH115" s="137">
        <f>'[3]Yearly BTX'!AP115</f>
        <v>4141635.6497468534</v>
      </c>
      <c r="EI115" s="137">
        <f>'[3]Yearly BTX'!AQ115</f>
        <v>4103779.110515832</v>
      </c>
      <c r="EJ115" s="137">
        <f>'[3]Yearly BTX'!AR115</f>
        <v>4066030.6419293759</v>
      </c>
      <c r="EK115" s="137">
        <f>'[3]Yearly BTX'!AS115</f>
        <v>4028394.7907375982</v>
      </c>
      <c r="EL115" s="137">
        <f>'[3]Yearly BTX'!AT115</f>
        <v>3990876.4026430743</v>
      </c>
      <c r="EM115" s="137">
        <f>'[3]Yearly BTX'!AU115</f>
        <v>3918231.5821801415</v>
      </c>
      <c r="EN115" s="137">
        <f>'[3]Yearly BTX'!AV115</f>
        <v>3845996.5279155937</v>
      </c>
      <c r="EO115" s="137">
        <f>'[3]Yearly BTX'!AW115</f>
        <v>3774189.9567515217</v>
      </c>
      <c r="EP115" s="137">
        <f>'[3]Yearly BTX'!AX115</f>
        <v>3702807.4235694674</v>
      </c>
      <c r="EQ115" s="137">
        <f>'[3]Yearly BTX'!AY115</f>
        <v>3631855.4988538334</v>
      </c>
      <c r="ER115" s="137">
        <f>'[3]Yearly BTX'!AZ115</f>
        <v>3561055.4206706635</v>
      </c>
      <c r="ES115" s="137">
        <f>'[3]Yearly BTX'!BA115</f>
        <v>3490639.4602307947</v>
      </c>
      <c r="ET115" s="137">
        <f>'[3]Yearly BTX'!BB115</f>
        <v>3420610.3352647442</v>
      </c>
      <c r="EU115" s="137">
        <f>'[3]Yearly BTX'!BC115</f>
        <v>3350971.2094934802</v>
      </c>
      <c r="EV115" s="137">
        <f>'[3]Yearly BTX'!BD115</f>
        <v>3281725.692640896</v>
      </c>
      <c r="EW115" s="137">
        <f>'[3]Yearly BTX'!BE115</f>
        <v>3206504.2653778377</v>
      </c>
      <c r="EX115" s="137">
        <f>'[3]Yearly BTX'!BF115</f>
        <v>3131961.1628325218</v>
      </c>
      <c r="EY115" s="137">
        <f>'[3]Yearly BTX'!BG115</f>
        <v>3058186.0346687916</v>
      </c>
      <c r="EZ115" s="137">
        <f>'[3]Yearly BTX'!BH115</f>
        <v>2985118.7595155151</v>
      </c>
      <c r="FA115" s="137">
        <f>'[3]Yearly BTX'!BI115</f>
        <v>2912767.7735087499</v>
      </c>
      <c r="FB115" s="137">
        <f>'[3]Yearly BTX'!BJ115</f>
        <v>2841533.5470044035</v>
      </c>
      <c r="FC115" s="137">
        <f>'[3]Yearly BTX'!BK115</f>
        <v>2771105.7604138777</v>
      </c>
      <c r="FD115" s="137">
        <f>'[3]Yearly BTX'!BL115</f>
        <v>2701500.643170075</v>
      </c>
      <c r="FE115" s="137">
        <f>'[3]Yearly BTX'!BM115</f>
        <v>2632735.3400508654</v>
      </c>
      <c r="FF115" s="137">
        <f>'[3]Yearly BTX'!BN115</f>
        <v>2564827.9111997127</v>
      </c>
      <c r="FG115" s="187"/>
      <c r="FH115" s="137">
        <f t="shared" si="233"/>
        <v>12265621.896158934</v>
      </c>
      <c r="FI115" s="137">
        <f t="shared" si="172"/>
        <v>12124336.253002461</v>
      </c>
      <c r="FJ115" s="137">
        <f t="shared" si="173"/>
        <v>11964911.094189551</v>
      </c>
      <c r="FK115" s="137">
        <f t="shared" si="174"/>
        <v>11817263.354027383</v>
      </c>
      <c r="FL115" s="137">
        <f t="shared" si="175"/>
        <v>11672238.438064095</v>
      </c>
      <c r="FM115" s="137">
        <f t="shared" si="176"/>
        <v>11521871.055058623</v>
      </c>
      <c r="FN115" s="137">
        <f t="shared" si="177"/>
        <v>11376502.640027244</v>
      </c>
      <c r="FO115" s="137">
        <f t="shared" si="178"/>
        <v>11233841.569306502</v>
      </c>
      <c r="FP115" s="137">
        <f t="shared" si="179"/>
        <v>11093815.467451293</v>
      </c>
      <c r="FQ115" s="137">
        <f t="shared" si="180"/>
        <v>10956354.523243502</v>
      </c>
      <c r="FR115" s="137">
        <f t="shared" si="181"/>
        <v>10821391.468420863</v>
      </c>
      <c r="FS115" s="137">
        <f t="shared" si="182"/>
        <v>10628769.710490376</v>
      </c>
      <c r="FT115" s="137">
        <f t="shared" si="183"/>
        <v>10438616.520451937</v>
      </c>
      <c r="FU115" s="137">
        <f t="shared" si="184"/>
        <v>10250894.839331951</v>
      </c>
      <c r="FV115" s="137">
        <f t="shared" si="185"/>
        <v>10065499.236205136</v>
      </c>
      <c r="FW115" s="137">
        <f t="shared" si="186"/>
        <v>9882359.3028071709</v>
      </c>
      <c r="FX115" s="137">
        <f t="shared" si="187"/>
        <v>9694409.8987795226</v>
      </c>
      <c r="FY115" s="137">
        <f t="shared" si="188"/>
        <v>9508594.8690243736</v>
      </c>
      <c r="FZ115" s="137">
        <f t="shared" si="189"/>
        <v>9324836.7309063226</v>
      </c>
      <c r="GA115" s="137">
        <f t="shared" si="190"/>
        <v>9143059.9159237724</v>
      </c>
      <c r="GB115" s="137">
        <f t="shared" si="191"/>
        <v>8963190.7576236594</v>
      </c>
      <c r="GC115" s="137">
        <f t="shared" si="192"/>
        <v>8775562.7922359742</v>
      </c>
      <c r="GD115" s="137">
        <f t="shared" si="193"/>
        <v>8590691.7990770526</v>
      </c>
      <c r="GE115" s="137">
        <f t="shared" si="194"/>
        <v>8408683.9611117542</v>
      </c>
      <c r="GF115" s="137">
        <f t="shared" si="195"/>
        <v>8229314.1686936878</v>
      </c>
      <c r="GG115" s="137">
        <f t="shared" si="196"/>
        <v>8052514.1609042129</v>
      </c>
      <c r="GH115" s="137">
        <f t="shared" si="197"/>
        <v>7876552.2349579213</v>
      </c>
      <c r="GI115" s="137">
        <f t="shared" si="198"/>
        <v>7703234.190741878</v>
      </c>
      <c r="GJ115" s="137">
        <f t="shared" si="199"/>
        <v>7532510.0090245344</v>
      </c>
      <c r="GK115" s="137">
        <f t="shared" si="200"/>
        <v>7364332.5735871755</v>
      </c>
      <c r="GL115" s="137">
        <f t="shared" si="201"/>
        <v>7198657.6530088484</v>
      </c>
      <c r="GM115" s="2"/>
    </row>
    <row r="116" spans="1:195" s="13" customFormat="1">
      <c r="A116" s="374"/>
      <c r="B116" s="6" t="s">
        <v>89</v>
      </c>
      <c r="C116" s="7" t="s">
        <v>197</v>
      </c>
      <c r="D116" s="201">
        <f>'[2]Yearly BTX'!D116</f>
        <v>2469050.6255606366</v>
      </c>
      <c r="E116" s="201">
        <f>'[2]Yearly BTX'!E116</f>
        <v>2420336.4932698114</v>
      </c>
      <c r="F116" s="201">
        <f>'[2]Yearly BTX'!F116</f>
        <v>2371967.8698604805</v>
      </c>
      <c r="G116" s="201">
        <f>'[2]Yearly BTX'!G116</f>
        <v>2323830.1789987707</v>
      </c>
      <c r="H116" s="201">
        <f>'[2]Yearly BTX'!H116</f>
        <v>2276143.6271196133</v>
      </c>
      <c r="I116" s="201">
        <f>'[2]Yearly BTX'!I116</f>
        <v>2225307.6074451096</v>
      </c>
      <c r="J116" s="201">
        <f>'[2]Yearly BTX'!J116</f>
        <v>2176103.815572462</v>
      </c>
      <c r="K116" s="201">
        <f>'[2]Yearly BTX'!K116</f>
        <v>2127649.9133286919</v>
      </c>
      <c r="L116" s="201">
        <f>'[2]Yearly BTX'!L116</f>
        <v>2079993.0284223938</v>
      </c>
      <c r="M116" s="201">
        <f>'[2]Yearly BTX'!M116</f>
        <v>2033176.5933518265</v>
      </c>
      <c r="N116" s="201">
        <f>'[2]Yearly BTX'!N116</f>
        <v>1987240.3576456145</v>
      </c>
      <c r="O116" s="201">
        <f>'[2]Yearly BTX'!O116</f>
        <v>1924509.395533602</v>
      </c>
      <c r="P116" s="201">
        <f>'[2]Yearly BTX'!P116</f>
        <v>1875394.3365982398</v>
      </c>
      <c r="Q116" s="201">
        <f>'[2]Yearly BTX'!Q116</f>
        <v>1827516.2776707252</v>
      </c>
      <c r="R116" s="201">
        <f>'[2]Yearly BTX'!R116</f>
        <v>1780852.1935296641</v>
      </c>
      <c r="S116" s="201">
        <f>'[2]Yearly BTX'!S116</f>
        <v>1735389.7549882731</v>
      </c>
      <c r="T116" s="201">
        <f>'[2]Yearly BTX'!T116</f>
        <v>1688226.0485589586</v>
      </c>
      <c r="U116" s="201">
        <f>'[2]Yearly BTX'!U116</f>
        <v>1642309.2953312227</v>
      </c>
      <c r="V116" s="201">
        <f>'[2]Yearly BTX'!V116</f>
        <v>1597613.3713804132</v>
      </c>
      <c r="W116" s="201">
        <f>'[2]Yearly BTX'!W116</f>
        <v>1554108.0880735083</v>
      </c>
      <c r="X116" s="201">
        <f>'[2]Yearly BTX'!X116</f>
        <v>1511759.2325133265</v>
      </c>
      <c r="Y116" s="201">
        <f>'[2]Yearly BTX'!Y116</f>
        <v>1462151.589776861</v>
      </c>
      <c r="Z116" s="201">
        <f>'[2]Yearly BTX'!Z116</f>
        <v>1413858.8635009411</v>
      </c>
      <c r="AA116" s="201">
        <f>'[2]Yearly BTX'!AA116</f>
        <v>1366914.9651322288</v>
      </c>
      <c r="AB116" s="201">
        <f>'[2]Yearly BTX'!AB116</f>
        <v>1321241.4018782349</v>
      </c>
      <c r="AC116" s="201">
        <f>'[2]Yearly BTX'!AC116</f>
        <v>1276806.7314323615</v>
      </c>
      <c r="AD116" s="201">
        <f>'[2]Yearly BTX'!AD116</f>
        <v>1232546.0461980267</v>
      </c>
      <c r="AE116" s="201">
        <f>'[2]Yearly BTX'!AE116</f>
        <v>1189484.8636546736</v>
      </c>
      <c r="AF116" s="201">
        <f>'[2]Yearly BTX'!AF116</f>
        <v>1147578.1188930606</v>
      </c>
      <c r="AG116" s="201">
        <f>'[2]Yearly BTX'!AG116</f>
        <v>1106776.5265204958</v>
      </c>
      <c r="AH116" s="201">
        <f>'[2]Yearly BTX'!AH116</f>
        <v>1067026.6248176242</v>
      </c>
      <c r="AI116" s="201"/>
      <c r="AJ116" s="201">
        <f>'[3]Yearly BTX'!D116</f>
        <v>1554736.2216997449</v>
      </c>
      <c r="AK116" s="201">
        <f>'[3]Yearly BTX'!E116</f>
        <v>1535460.6254164185</v>
      </c>
      <c r="AL116" s="201">
        <f>'[3]Yearly BTX'!F116</f>
        <v>1516118.7678867481</v>
      </c>
      <c r="AM116" s="201">
        <f>'[3]Yearly BTX'!G116</f>
        <v>1496712.9107452924</v>
      </c>
      <c r="AN116" s="201">
        <f>'[3]Yearly BTX'!H116</f>
        <v>1477251.3442947972</v>
      </c>
      <c r="AO116" s="201">
        <f>'[3]Yearly BTX'!I116</f>
        <v>1457738.8204557439</v>
      </c>
      <c r="AP116" s="201">
        <f>'[3]Yearly BTX'!J116</f>
        <v>1438256.3985770219</v>
      </c>
      <c r="AQ116" s="201">
        <f>'[3]Yearly BTX'!K116</f>
        <v>1418737.7804297851</v>
      </c>
      <c r="AR116" s="201">
        <f>'[3]Yearly BTX'!L116</f>
        <v>1399187.5404159389</v>
      </c>
      <c r="AS116" s="201">
        <f>'[3]Yearly BTX'!M116</f>
        <v>1379610.1923832935</v>
      </c>
      <c r="AT116" s="201">
        <f>'[3]Yearly BTX'!N116</f>
        <v>1360010.188956893</v>
      </c>
      <c r="AU116" s="201">
        <f>'[3]Yearly BTX'!O116</f>
        <v>1332281.6969736773</v>
      </c>
      <c r="AV116" s="201">
        <f>'[3]Yearly BTX'!P116</f>
        <v>1307437.0985121501</v>
      </c>
      <c r="AW116" s="201">
        <f>'[3]Yearly BTX'!Q116</f>
        <v>1282603.6574955997</v>
      </c>
      <c r="AX116" s="201">
        <f>'[3]Yearly BTX'!R116</f>
        <v>1257790.6525800233</v>
      </c>
      <c r="AY116" s="201">
        <f>'[3]Yearly BTX'!S116</f>
        <v>1233014.0892644243</v>
      </c>
      <c r="AZ116" s="201">
        <f>'[3]Yearly BTX'!T116</f>
        <v>1208289.6549024556</v>
      </c>
      <c r="BA116" s="201">
        <f>'[3]Yearly BTX'!U116</f>
        <v>1183632.7291652022</v>
      </c>
      <c r="BB116" s="201">
        <f>'[3]Yearly BTX'!V116</f>
        <v>1159058.3676235243</v>
      </c>
      <c r="BC116" s="201">
        <f>'[3]Yearly BTX'!W116</f>
        <v>1134581.3023058693</v>
      </c>
      <c r="BD116" s="201">
        <f>'[3]Yearly BTX'!X116</f>
        <v>1110215.9382337816</v>
      </c>
      <c r="BE116" s="201">
        <f>'[3]Yearly BTX'!Y116</f>
        <v>1082883.3480888437</v>
      </c>
      <c r="BF116" s="201">
        <f>'[3]Yearly BTX'!Z116</f>
        <v>1055709.0276951122</v>
      </c>
      <c r="BG116" s="201">
        <f>'[3]Yearly BTX'!AA116</f>
        <v>1028765.4716464916</v>
      </c>
      <c r="BH116" s="201">
        <f>'[3]Yearly BTX'!AB116</f>
        <v>1002035.6809611284</v>
      </c>
      <c r="BI116" s="201">
        <f>'[3]Yearly BTX'!AC116</f>
        <v>975542.53840200079</v>
      </c>
      <c r="BJ116" s="201">
        <f>'[3]Yearly BTX'!AD116</f>
        <v>949314.45080780308</v>
      </c>
      <c r="BK116" s="201">
        <f>'[3]Yearly BTX'!AE116</f>
        <v>923367.54608228197</v>
      </c>
      <c r="BL116" s="201">
        <f>'[3]Yearly BTX'!AF116</f>
        <v>897722.8820674466</v>
      </c>
      <c r="BM116" s="201">
        <f>'[3]Yearly BTX'!AG116</f>
        <v>872400.89577585913</v>
      </c>
      <c r="BN116" s="201">
        <f>'[3]Yearly BTX'!AH116</f>
        <v>847421.39714492555</v>
      </c>
      <c r="BO116" s="8"/>
      <c r="BP116" s="201">
        <f t="shared" si="202"/>
        <v>4023786.8472603816</v>
      </c>
      <c r="BQ116" s="201">
        <f t="shared" si="203"/>
        <v>3955797.1186862299</v>
      </c>
      <c r="BR116" s="201">
        <f t="shared" si="204"/>
        <v>3888086.6377472286</v>
      </c>
      <c r="BS116" s="201">
        <f t="shared" si="205"/>
        <v>3820543.0897440631</v>
      </c>
      <c r="BT116" s="201">
        <f t="shared" si="206"/>
        <v>3753394.9714144105</v>
      </c>
      <c r="BU116" s="201">
        <f t="shared" si="207"/>
        <v>3683046.4279008536</v>
      </c>
      <c r="BV116" s="201">
        <f t="shared" si="208"/>
        <v>3614360.2141494839</v>
      </c>
      <c r="BW116" s="201">
        <f t="shared" si="209"/>
        <v>3546387.693758477</v>
      </c>
      <c r="BX116" s="201">
        <f t="shared" si="210"/>
        <v>3479180.5688383328</v>
      </c>
      <c r="BY116" s="201">
        <f t="shared" si="211"/>
        <v>3412786.7857351201</v>
      </c>
      <c r="BZ116" s="201">
        <f t="shared" si="212"/>
        <v>3347250.5466025076</v>
      </c>
      <c r="CA116" s="201">
        <f t="shared" si="213"/>
        <v>3256791.0925072795</v>
      </c>
      <c r="CB116" s="201">
        <f t="shared" si="214"/>
        <v>3182831.4351103902</v>
      </c>
      <c r="CC116" s="201">
        <f t="shared" si="215"/>
        <v>3110119.935166325</v>
      </c>
      <c r="CD116" s="201">
        <f t="shared" si="216"/>
        <v>3038642.8461096874</v>
      </c>
      <c r="CE116" s="201">
        <f t="shared" si="217"/>
        <v>2968403.8442526972</v>
      </c>
      <c r="CF116" s="201">
        <f t="shared" si="218"/>
        <v>2896515.7034614142</v>
      </c>
      <c r="CG116" s="201">
        <f t="shared" si="219"/>
        <v>2825942.0244964249</v>
      </c>
      <c r="CH116" s="201">
        <f t="shared" si="220"/>
        <v>2756671.7390039377</v>
      </c>
      <c r="CI116" s="201">
        <f t="shared" si="221"/>
        <v>2688689.3903793776</v>
      </c>
      <c r="CJ116" s="201">
        <f t="shared" si="222"/>
        <v>2621975.1707471078</v>
      </c>
      <c r="CK116" s="201">
        <f t="shared" si="223"/>
        <v>2545034.9378657048</v>
      </c>
      <c r="CL116" s="201">
        <f t="shared" si="224"/>
        <v>2469567.8911960535</v>
      </c>
      <c r="CM116" s="201">
        <f t="shared" si="225"/>
        <v>2395680.4367787205</v>
      </c>
      <c r="CN116" s="201">
        <f t="shared" si="226"/>
        <v>2323277.0828393633</v>
      </c>
      <c r="CO116" s="201">
        <f t="shared" si="227"/>
        <v>2252349.2698343624</v>
      </c>
      <c r="CP116" s="201">
        <f t="shared" si="228"/>
        <v>2181860.4970058296</v>
      </c>
      <c r="CQ116" s="201">
        <f t="shared" si="229"/>
        <v>2112852.4097369555</v>
      </c>
      <c r="CR116" s="201">
        <f t="shared" si="230"/>
        <v>2045301.0009605072</v>
      </c>
      <c r="CS116" s="201">
        <f t="shared" si="231"/>
        <v>1979177.422296355</v>
      </c>
      <c r="CT116" s="201">
        <f t="shared" si="232"/>
        <v>1914448.0219625498</v>
      </c>
      <c r="CU116" s="201"/>
      <c r="CV116" s="201">
        <f>'[2]Yearly BTX'!AJ116</f>
        <v>2469050.6255606366</v>
      </c>
      <c r="CW116" s="201">
        <f>'[2]Yearly BTX'!AK116</f>
        <v>2433610.6105606207</v>
      </c>
      <c r="CX116" s="201">
        <f>'[2]Yearly BTX'!AL116</f>
        <v>2398395.6663983325</v>
      </c>
      <c r="CY116" s="201">
        <f>'[2]Yearly BTX'!AM116</f>
        <v>2363291.9976923717</v>
      </c>
      <c r="CZ116" s="201">
        <f>'[2]Yearly BTX'!AN116</f>
        <v>2328520.5877793594</v>
      </c>
      <c r="DA116" s="201">
        <f>'[2]Yearly BTX'!AO116</f>
        <v>2290419.1485152813</v>
      </c>
      <c r="DB116" s="201">
        <f>'[2]Yearly BTX'!AP116</f>
        <v>2253819.7133733733</v>
      </c>
      <c r="DC116" s="201">
        <f>'[2]Yearly BTX'!AQ116</f>
        <v>2217833.3965476733</v>
      </c>
      <c r="DD116" s="201">
        <f>'[2]Yearly BTX'!AR116</f>
        <v>2182508.4022060316</v>
      </c>
      <c r="DE116" s="201">
        <f>'[2]Yearly BTX'!AS116</f>
        <v>2147889.2320740251</v>
      </c>
      <c r="DF116" s="201">
        <f>'[2]Yearly BTX'!AT116</f>
        <v>2114016.6977182911</v>
      </c>
      <c r="DG116" s="201">
        <f>'[2]Yearly BTX'!AU116</f>
        <v>2066293.5102105839</v>
      </c>
      <c r="DH116" s="201">
        <f>'[2]Yearly BTX'!AV116</f>
        <v>2031170.7914753249</v>
      </c>
      <c r="DI116" s="201">
        <f>'[2]Yearly BTX'!AW116</f>
        <v>1997112.6028688964</v>
      </c>
      <c r="DJ116" s="201">
        <f>'[2]Yearly BTX'!AX116</f>
        <v>1964097.4526719172</v>
      </c>
      <c r="DK116" s="201">
        <f>'[2]Yearly BTX'!AY116</f>
        <v>1932114.533438164</v>
      </c>
      <c r="DL116" s="201">
        <f>'[2]Yearly BTX'!AZ116</f>
        <v>1898092.0472351839</v>
      </c>
      <c r="DM116" s="201">
        <f>'[2]Yearly BTX'!BA116</f>
        <v>1865131.3325340468</v>
      </c>
      <c r="DN116" s="201">
        <f>'[2]Yearly BTX'!BB116</f>
        <v>1833208.1697370042</v>
      </c>
      <c r="DO116" s="201">
        <f>'[2]Yearly BTX'!BC116</f>
        <v>1802294.2571568077</v>
      </c>
      <c r="DP116" s="201">
        <f>'[2]Yearly BTX'!BD116</f>
        <v>1772357.2516102549</v>
      </c>
      <c r="DQ116" s="201">
        <f>'[2]Yearly BTX'!BE116</f>
        <v>1736223.4630830339</v>
      </c>
      <c r="DR116" s="201">
        <f>'[2]Yearly BTX'!BF116</f>
        <v>1701199.2234183224</v>
      </c>
      <c r="DS116" s="201">
        <f>'[2]Yearly BTX'!BG116</f>
        <v>1667320.7401369009</v>
      </c>
      <c r="DT116" s="201">
        <f>'[2]Yearly BTX'!BH116</f>
        <v>1634511.7934322879</v>
      </c>
      <c r="DU116" s="201">
        <f>'[2]Yearly BTX'!BI116</f>
        <v>1602743.191117163</v>
      </c>
      <c r="DV116" s="201">
        <f>'[2]Yearly BTX'!BJ116</f>
        <v>1570841.9217415594</v>
      </c>
      <c r="DW116" s="201">
        <f>'[2]Yearly BTX'!BK116</f>
        <v>1539939.2705934753</v>
      </c>
      <c r="DX116" s="201">
        <f>'[2]Yearly BTX'!BL116</f>
        <v>1509992.5482028099</v>
      </c>
      <c r="DY116" s="201">
        <f>'[2]Yearly BTX'!BM116</f>
        <v>1480954.8192687854</v>
      </c>
      <c r="DZ116" s="201">
        <f>'[2]Yearly BTX'!BN116</f>
        <v>1452774.9470754107</v>
      </c>
      <c r="EA116" s="8"/>
      <c r="EB116" s="201">
        <f>'[3]Yearly BTX'!AJ116</f>
        <v>1554736.2216997449</v>
      </c>
      <c r="EC116" s="201">
        <f>'[3]Yearly BTX'!AK116</f>
        <v>1544643.7831428321</v>
      </c>
      <c r="ED116" s="201">
        <f>'[3]Yearly BTX'!AL116</f>
        <v>1534486.4681249124</v>
      </c>
      <c r="EE116" s="201">
        <f>'[3]Yearly BTX'!AM116</f>
        <v>1524266.5382805448</v>
      </c>
      <c r="EF116" s="201">
        <f>'[3]Yearly BTX'!AN116</f>
        <v>1513992.2839124748</v>
      </c>
      <c r="EG116" s="201">
        <f>'[3]Yearly BTX'!AO116</f>
        <v>1503668.4569411841</v>
      </c>
      <c r="EH116" s="201">
        <f>'[3]Yearly BTX'!AP116</f>
        <v>1493376.1167155621</v>
      </c>
      <c r="EI116" s="201">
        <f>'[3]Yearly BTX'!AQ116</f>
        <v>1483048.9650067622</v>
      </c>
      <c r="EJ116" s="201">
        <f>'[3]Yearly BTX'!AR116</f>
        <v>1472691.5762166907</v>
      </c>
      <c r="EK116" s="201">
        <f>'[3]Yearly BTX'!AS116</f>
        <v>1462308.4641931565</v>
      </c>
      <c r="EL116" s="201">
        <f>'[3]Yearly BTX'!AT116</f>
        <v>1451904.0815612054</v>
      </c>
      <c r="EM116" s="201">
        <f>'[3]Yearly BTX'!AU116</f>
        <v>1434710.4601435582</v>
      </c>
      <c r="EN116" s="201">
        <f>'[3]Yearly BTX'!AV116</f>
        <v>1420401.82461417</v>
      </c>
      <c r="EO116" s="201">
        <f>'[3]Yearly BTX'!AW116</f>
        <v>1406111.4031648114</v>
      </c>
      <c r="EP116" s="201">
        <f>'[3]Yearly BTX'!AX116</f>
        <v>1391848.4744514781</v>
      </c>
      <c r="EQ116" s="201">
        <f>'[3]Yearly BTX'!AY116</f>
        <v>1377629.0439731746</v>
      </c>
      <c r="ER116" s="201">
        <f>'[3]Yearly BTX'!AZ116</f>
        <v>1363468.7990835537</v>
      </c>
      <c r="ES116" s="201">
        <f>'[3]Yearly BTX'!BA116</f>
        <v>1349383.1194536993</v>
      </c>
      <c r="ET116" s="201">
        <f>'[3]Yearly BTX'!BB116</f>
        <v>1335387.0606544723</v>
      </c>
      <c r="EU116" s="201">
        <f>'[3]Yearly BTX'!BC116</f>
        <v>1321495.3547143205</v>
      </c>
      <c r="EV116" s="201">
        <f>'[3]Yearly BTX'!BD116</f>
        <v>1307722.4066547872</v>
      </c>
      <c r="EW116" s="201">
        <f>'[3]Yearly BTX'!BE116</f>
        <v>1291858.2078807263</v>
      </c>
      <c r="EX116" s="201">
        <f>'[3]Yearly BTX'!BF116</f>
        <v>1276160.7468199339</v>
      </c>
      <c r="EY116" s="201">
        <f>'[3]Yearly BTX'!BG116</f>
        <v>1260702.5180663145</v>
      </c>
      <c r="EZ116" s="201">
        <f>'[3]Yearly BTX'!BH116</f>
        <v>1245466.522638015</v>
      </c>
      <c r="FA116" s="201">
        <f>'[3]Yearly BTX'!BI116</f>
        <v>1230475.6432980134</v>
      </c>
      <c r="FB116" s="201">
        <f>'[3]Yearly BTX'!BJ116</f>
        <v>1215758.286885004</v>
      </c>
      <c r="FC116" s="201">
        <f>'[3]Yearly BTX'!BK116</f>
        <v>1201330.5813027329</v>
      </c>
      <c r="FD116" s="201">
        <f>'[3]Yearly BTX'!BL116</f>
        <v>1187213.5843932102</v>
      </c>
      <c r="FE116" s="201">
        <f>'[3]Yearly BTX'!BM116</f>
        <v>1173427.7331689978</v>
      </c>
      <c r="FF116" s="201">
        <f>'[3]Yearly BTX'!BN116</f>
        <v>1159992.8375675015</v>
      </c>
      <c r="FG116" s="201"/>
      <c r="FH116" s="201">
        <f t="shared" si="233"/>
        <v>4023786.8472603816</v>
      </c>
      <c r="FI116" s="201">
        <f t="shared" si="172"/>
        <v>3978254.3937034528</v>
      </c>
      <c r="FJ116" s="201">
        <f t="shared" si="173"/>
        <v>3932882.1345232446</v>
      </c>
      <c r="FK116" s="201">
        <f t="shared" si="174"/>
        <v>3887558.5359729165</v>
      </c>
      <c r="FL116" s="201">
        <f t="shared" si="175"/>
        <v>3842512.8716918342</v>
      </c>
      <c r="FM116" s="201">
        <f t="shared" si="176"/>
        <v>3794087.6054564654</v>
      </c>
      <c r="FN116" s="201">
        <f t="shared" si="177"/>
        <v>3747195.8300889353</v>
      </c>
      <c r="FO116" s="201">
        <f t="shared" si="178"/>
        <v>3700882.3615544355</v>
      </c>
      <c r="FP116" s="201">
        <f t="shared" si="179"/>
        <v>3655199.9784227223</v>
      </c>
      <c r="FQ116" s="201">
        <f t="shared" si="180"/>
        <v>3610197.6962671815</v>
      </c>
      <c r="FR116" s="201">
        <f t="shared" si="181"/>
        <v>3565920.7792794965</v>
      </c>
      <c r="FS116" s="201">
        <f t="shared" si="182"/>
        <v>3501003.9703541421</v>
      </c>
      <c r="FT116" s="201">
        <f t="shared" si="183"/>
        <v>3451572.6160894949</v>
      </c>
      <c r="FU116" s="201">
        <f t="shared" si="184"/>
        <v>3403224.0060337079</v>
      </c>
      <c r="FV116" s="201">
        <f t="shared" si="185"/>
        <v>3355945.9271233953</v>
      </c>
      <c r="FW116" s="201">
        <f t="shared" si="186"/>
        <v>3309743.5774113387</v>
      </c>
      <c r="FX116" s="201">
        <f t="shared" si="187"/>
        <v>3261560.8463187376</v>
      </c>
      <c r="FY116" s="201">
        <f t="shared" si="188"/>
        <v>3214514.4519877462</v>
      </c>
      <c r="FZ116" s="201">
        <f t="shared" si="189"/>
        <v>3168595.2303914763</v>
      </c>
      <c r="GA116" s="201">
        <f t="shared" si="190"/>
        <v>3123789.611871128</v>
      </c>
      <c r="GB116" s="201">
        <f t="shared" si="191"/>
        <v>3080079.6582650421</v>
      </c>
      <c r="GC116" s="201">
        <f t="shared" si="192"/>
        <v>3028081.6709637605</v>
      </c>
      <c r="GD116" s="201">
        <f t="shared" si="193"/>
        <v>2977359.9702382563</v>
      </c>
      <c r="GE116" s="201">
        <f t="shared" si="194"/>
        <v>2928023.2582032154</v>
      </c>
      <c r="GF116" s="201">
        <f t="shared" si="195"/>
        <v>2879978.3160703029</v>
      </c>
      <c r="GG116" s="201">
        <f t="shared" si="196"/>
        <v>2833218.8344151764</v>
      </c>
      <c r="GH116" s="201">
        <f t="shared" si="197"/>
        <v>2786600.2086265637</v>
      </c>
      <c r="GI116" s="201">
        <f t="shared" si="198"/>
        <v>2741269.8518962082</v>
      </c>
      <c r="GJ116" s="201">
        <f t="shared" si="199"/>
        <v>2697206.1325960201</v>
      </c>
      <c r="GK116" s="201">
        <f t="shared" si="200"/>
        <v>2654382.5524377832</v>
      </c>
      <c r="GL116" s="201">
        <f t="shared" si="201"/>
        <v>2612767.7846429124</v>
      </c>
      <c r="GM116" s="8"/>
    </row>
    <row r="117" spans="1:195">
      <c r="A117" s="375"/>
      <c r="B117" s="1" t="s">
        <v>101</v>
      </c>
      <c r="C117" s="5" t="s">
        <v>197</v>
      </c>
      <c r="D117" s="141">
        <f>'[2]Yearly BTX'!D117</f>
        <v>1125724.5926953687</v>
      </c>
      <c r="E117" s="141">
        <f>'[2]Yearly BTX'!E117</f>
        <v>1099012.2910069751</v>
      </c>
      <c r="F117" s="141">
        <f>'[2]Yearly BTX'!F117</f>
        <v>1072956.4726333674</v>
      </c>
      <c r="G117" s="141">
        <f>'[2]Yearly BTX'!G117</f>
        <v>1047222.113259952</v>
      </c>
      <c r="H117" s="141">
        <f>'[2]Yearly BTX'!H117</f>
        <v>1021926.7593484716</v>
      </c>
      <c r="I117" s="141">
        <f>'[2]Yearly BTX'!I117</f>
        <v>996411.96090947418</v>
      </c>
      <c r="J117" s="141">
        <f>'[2]Yearly BTX'!J117</f>
        <v>971607.12733129435</v>
      </c>
      <c r="K117" s="141">
        <f>'[2]Yearly BTX'!K117</f>
        <v>947282.77666171733</v>
      </c>
      <c r="L117" s="141">
        <f>'[2]Yearly BTX'!L117</f>
        <v>923439.41453611339</v>
      </c>
      <c r="M117" s="141">
        <f>'[2]Yearly BTX'!M117</f>
        <v>900076.73911305983</v>
      </c>
      <c r="N117" s="141">
        <f>'[2]Yearly BTX'!N117</f>
        <v>877193.68783936114</v>
      </c>
      <c r="O117" s="141">
        <f>'[2]Yearly BTX'!O117</f>
        <v>840412.70545816049</v>
      </c>
      <c r="P117" s="141">
        <f>'[2]Yearly BTX'!P117</f>
        <v>805480.41728538973</v>
      </c>
      <c r="Q117" s="141">
        <f>'[2]Yearly BTX'!Q117</f>
        <v>771177.50366157026</v>
      </c>
      <c r="R117" s="141">
        <f>'[2]Yearly BTX'!R117</f>
        <v>737479.32487545419</v>
      </c>
      <c r="S117" s="141">
        <f>'[2]Yearly BTX'!S117</f>
        <v>704365.59746341873</v>
      </c>
      <c r="T117" s="141">
        <f>'[2]Yearly BTX'!T117</f>
        <v>671282.07202246506</v>
      </c>
      <c r="U117" s="141">
        <f>'[2]Yearly BTX'!U117</f>
        <v>638753.40878857148</v>
      </c>
      <c r="V117" s="141">
        <f>'[2]Yearly BTX'!V117</f>
        <v>606759.07173139765</v>
      </c>
      <c r="W117" s="141">
        <f>'[2]Yearly BTX'!W117</f>
        <v>575278.77187080309</v>
      </c>
      <c r="X117" s="141">
        <f>'[2]Yearly BTX'!X117</f>
        <v>544292.48000206519</v>
      </c>
      <c r="Y117" s="141">
        <f>'[2]Yearly BTX'!Y117</f>
        <v>517732.56596998661</v>
      </c>
      <c r="Z117" s="141">
        <f>'[2]Yearly BTX'!Z117</f>
        <v>491631.57415498199</v>
      </c>
      <c r="AA117" s="141">
        <f>'[2]Yearly BTX'!AA117</f>
        <v>465994.86541941372</v>
      </c>
      <c r="AB117" s="141">
        <f>'[2]Yearly BTX'!AB117</f>
        <v>440787.15307477012</v>
      </c>
      <c r="AC117" s="141">
        <f>'[2]Yearly BTX'!AC117</f>
        <v>415992.61059930833</v>
      </c>
      <c r="AD117" s="141">
        <f>'[2]Yearly BTX'!AD117</f>
        <v>391443.88789870072</v>
      </c>
      <c r="AE117" s="141">
        <f>'[2]Yearly BTX'!AE117</f>
        <v>367292.99819430639</v>
      </c>
      <c r="AF117" s="141">
        <f>'[2]Yearly BTX'!AF117</f>
        <v>343526.47746291978</v>
      </c>
      <c r="AG117" s="141">
        <f>'[2]Yearly BTX'!AG117</f>
        <v>320131.42220942449</v>
      </c>
      <c r="AH117" s="141">
        <f>'[2]Yearly BTX'!AH117</f>
        <v>297095.50759556668</v>
      </c>
      <c r="AI117" s="141"/>
      <c r="AJ117" s="141">
        <f>'[3]Yearly BTX'!D117</f>
        <v>106314.03243491033</v>
      </c>
      <c r="AK117" s="141">
        <f>'[3]Yearly BTX'!E117</f>
        <v>103901.22876647237</v>
      </c>
      <c r="AL117" s="141">
        <f>'[3]Yearly BTX'!F117</f>
        <v>101305.84123606805</v>
      </c>
      <c r="AM117" s="141">
        <f>'[3]Yearly BTX'!G117</f>
        <v>98677.660129106735</v>
      </c>
      <c r="AN117" s="141">
        <f>'[3]Yearly BTX'!H117</f>
        <v>96038.791061181779</v>
      </c>
      <c r="AO117" s="141">
        <f>'[3]Yearly BTX'!I117</f>
        <v>93390.179257715296</v>
      </c>
      <c r="AP117" s="141">
        <f>'[3]Yearly BTX'!J117</f>
        <v>90795.578526018333</v>
      </c>
      <c r="AQ117" s="141">
        <f>'[3]Yearly BTX'!K117</f>
        <v>88203.096962755473</v>
      </c>
      <c r="AR117" s="141">
        <f>'[3]Yearly BTX'!L117</f>
        <v>85614.367035764502</v>
      </c>
      <c r="AS117" s="141">
        <f>'[3]Yearly BTX'!M117</f>
        <v>83031.018193216441</v>
      </c>
      <c r="AT117" s="141">
        <f>'[3]Yearly BTX'!N117</f>
        <v>80454.67699412434</v>
      </c>
      <c r="AU117" s="141">
        <f>'[3]Yearly BTX'!O117</f>
        <v>75328.872232694761</v>
      </c>
      <c r="AV117" s="141">
        <f>'[3]Yearly BTX'!P117</f>
        <v>70633.704199242435</v>
      </c>
      <c r="AW117" s="141">
        <f>'[3]Yearly BTX'!Q117</f>
        <v>65984.065336118889</v>
      </c>
      <c r="AX117" s="141">
        <f>'[3]Yearly BTX'!R117</f>
        <v>61383.150066463975</v>
      </c>
      <c r="AY117" s="141">
        <f>'[3]Yearly BTX'!S117</f>
        <v>56836.279112961121</v>
      </c>
      <c r="AZ117" s="141">
        <f>'[3]Yearly BTX'!T117</f>
        <v>52321.85535918377</v>
      </c>
      <c r="BA117" s="141">
        <f>'[3]Yearly BTX'!U117</f>
        <v>47866.088783977822</v>
      </c>
      <c r="BB117" s="141">
        <f>'[3]Yearly BTX'!V117</f>
        <v>43473.506779745308</v>
      </c>
      <c r="BC117" s="141">
        <f>'[3]Yearly BTX'!W117</f>
        <v>39148.536074740099</v>
      </c>
      <c r="BD117" s="141">
        <f>'[3]Yearly BTX'!X117</f>
        <v>34895.503448145624</v>
      </c>
      <c r="BE117" s="141">
        <f>'[3]Yearly BTX'!Y117</f>
        <v>30533.094993429117</v>
      </c>
      <c r="BF117" s="141">
        <f>'[3]Yearly BTX'!Z117</f>
        <v>26279.040402155584</v>
      </c>
      <c r="BG117" s="141">
        <f>'[3]Yearly BTX'!AA117</f>
        <v>22165.429105073494</v>
      </c>
      <c r="BH117" s="141">
        <f>'[3]Yearly BTX'!AB117</f>
        <v>18180.258326100506</v>
      </c>
      <c r="BI117" s="141">
        <f>'[3]Yearly BTX'!AC117</f>
        <v>14330.79996133977</v>
      </c>
      <c r="BJ117" s="141">
        <f>'[3]Yearly BTX'!AD117</f>
        <v>10662.864954954584</v>
      </c>
      <c r="BK117" s="141">
        <f>'[3]Yearly BTX'!AE117</f>
        <v>7151.6568120934116</v>
      </c>
      <c r="BL117" s="141">
        <f>'[3]Yearly BTX'!AF117</f>
        <v>3804.5918752366915</v>
      </c>
      <c r="BM117" s="141">
        <f>'[3]Yearly BTX'!AG117</f>
        <v>628.98023595276572</v>
      </c>
      <c r="BN117" s="141">
        <f>'[3]Yearly BTX'!AH117</f>
        <v>-2367.9725310989061</v>
      </c>
      <c r="BP117" s="141">
        <f t="shared" si="202"/>
        <v>1232038.625130279</v>
      </c>
      <c r="BQ117" s="141">
        <f t="shared" si="203"/>
        <v>1202913.5197734474</v>
      </c>
      <c r="BR117" s="141">
        <f t="shared" si="204"/>
        <v>1174262.3138694353</v>
      </c>
      <c r="BS117" s="141">
        <f t="shared" si="205"/>
        <v>1145899.7733890589</v>
      </c>
      <c r="BT117" s="141">
        <f t="shared" si="206"/>
        <v>1117965.5504096535</v>
      </c>
      <c r="BU117" s="141">
        <f t="shared" si="207"/>
        <v>1089802.1401671895</v>
      </c>
      <c r="BV117" s="141">
        <f t="shared" si="208"/>
        <v>1062402.7058573128</v>
      </c>
      <c r="BW117" s="141">
        <f t="shared" si="209"/>
        <v>1035485.8736244728</v>
      </c>
      <c r="BX117" s="141">
        <f t="shared" si="210"/>
        <v>1009053.7815718779</v>
      </c>
      <c r="BY117" s="141">
        <f t="shared" si="211"/>
        <v>983107.75730627624</v>
      </c>
      <c r="BZ117" s="141">
        <f t="shared" si="212"/>
        <v>957648.36483348545</v>
      </c>
      <c r="CA117" s="141">
        <f t="shared" si="213"/>
        <v>915741.57769085525</v>
      </c>
      <c r="CB117" s="141">
        <f t="shared" si="214"/>
        <v>876114.12148463214</v>
      </c>
      <c r="CC117" s="141">
        <f t="shared" si="215"/>
        <v>837161.56899768917</v>
      </c>
      <c r="CD117" s="141">
        <f t="shared" si="216"/>
        <v>798862.47494191816</v>
      </c>
      <c r="CE117" s="141">
        <f t="shared" si="217"/>
        <v>761201.87657637987</v>
      </c>
      <c r="CF117" s="141">
        <f t="shared" si="218"/>
        <v>723603.9273816488</v>
      </c>
      <c r="CG117" s="141">
        <f t="shared" si="219"/>
        <v>686619.49757254927</v>
      </c>
      <c r="CH117" s="141">
        <f t="shared" si="220"/>
        <v>650232.57851114299</v>
      </c>
      <c r="CI117" s="141">
        <f t="shared" si="221"/>
        <v>614427.3079455432</v>
      </c>
      <c r="CJ117" s="141">
        <f t="shared" si="222"/>
        <v>579187.98345021077</v>
      </c>
      <c r="CK117" s="141">
        <f t="shared" si="223"/>
        <v>548265.66096341575</v>
      </c>
      <c r="CL117" s="141">
        <f t="shared" si="224"/>
        <v>517910.6145571376</v>
      </c>
      <c r="CM117" s="141">
        <f t="shared" si="225"/>
        <v>488160.29452448722</v>
      </c>
      <c r="CN117" s="141">
        <f t="shared" si="226"/>
        <v>458967.41140087065</v>
      </c>
      <c r="CO117" s="141">
        <f t="shared" si="227"/>
        <v>430323.41056064807</v>
      </c>
      <c r="CP117" s="141">
        <f t="shared" si="228"/>
        <v>402106.75285365531</v>
      </c>
      <c r="CQ117" s="141">
        <f t="shared" si="229"/>
        <v>374444.65500639979</v>
      </c>
      <c r="CR117" s="141">
        <f t="shared" si="230"/>
        <v>347331.06933815649</v>
      </c>
      <c r="CS117" s="141">
        <f t="shared" si="231"/>
        <v>320760.40244537726</v>
      </c>
      <c r="CT117" s="141">
        <f t="shared" si="232"/>
        <v>294727.53506446775</v>
      </c>
      <c r="CU117" s="141"/>
      <c r="CV117" s="141">
        <f>'[2]Yearly BTX'!AJ117</f>
        <v>1125724.5926953687</v>
      </c>
      <c r="CW117" s="141">
        <f>'[2]Yearly BTX'!AK117</f>
        <v>1102427.3799441929</v>
      </c>
      <c r="CX117" s="141">
        <f>'[2]Yearly BTX'!AL117</f>
        <v>1079751.8068648062</v>
      </c>
      <c r="CY117" s="141">
        <f>'[2]Yearly BTX'!AM117</f>
        <v>1057363.1159886431</v>
      </c>
      <c r="CZ117" s="141">
        <f>'[2]Yearly BTX'!AN117</f>
        <v>1035379.1188223255</v>
      </c>
      <c r="DA117" s="141">
        <f>'[2]Yearly BTX'!AO117</f>
        <v>1013130.3443077748</v>
      </c>
      <c r="DB117" s="141">
        <f>'[2]Yearly BTX'!AP117</f>
        <v>991555.41951564921</v>
      </c>
      <c r="DC117" s="141">
        <f>'[2]Yearly BTX'!AQ117</f>
        <v>970423.80097366357</v>
      </c>
      <c r="DD117" s="141">
        <f>'[2]Yearly BTX'!AR117</f>
        <v>949736.30929372692</v>
      </c>
      <c r="DE117" s="141">
        <f>'[2]Yearly BTX'!AS117</f>
        <v>929492.95527678495</v>
      </c>
      <c r="DF117" s="141">
        <f>'[2]Yearly BTX'!AT117</f>
        <v>909692.9866937052</v>
      </c>
      <c r="DG117" s="141">
        <f>'[2]Yearly BTX'!AU117</f>
        <v>876570.7147078038</v>
      </c>
      <c r="DH117" s="141">
        <f>'[2]Yearly BTX'!AV117</f>
        <v>845647.97214715986</v>
      </c>
      <c r="DI117" s="141">
        <f>'[2]Yearly BTX'!AW117</f>
        <v>815311.63892118528</v>
      </c>
      <c r="DJ117" s="141">
        <f>'[2]Yearly BTX'!AX117</f>
        <v>785537.38314664527</v>
      </c>
      <c r="DK117" s="141">
        <f>'[2]Yearly BTX'!AY117</f>
        <v>756305.22761542676</v>
      </c>
      <c r="DL117" s="141">
        <f>'[2]Yearly BTX'!AZ117</f>
        <v>727030.44047765899</v>
      </c>
      <c r="DM117" s="141">
        <f>'[2]Yearly BTX'!BA117</f>
        <v>698265.3798203984</v>
      </c>
      <c r="DN117" s="141">
        <f>'[2]Yearly BTX'!BB117</f>
        <v>669989.8865821145</v>
      </c>
      <c r="DO117" s="141">
        <f>'[2]Yearly BTX'!BC117</f>
        <v>642184.046116994</v>
      </c>
      <c r="DP117" s="141">
        <f>'[2]Yearly BTX'!BD117</f>
        <v>614828.20093586901</v>
      </c>
      <c r="DQ117" s="141">
        <f>'[2]Yearly BTX'!BE117</f>
        <v>592979.99218530068</v>
      </c>
      <c r="DR117" s="141">
        <f>'[2]Yearly BTX'!BF117</f>
        <v>571531.44445221487</v>
      </c>
      <c r="DS117" s="141">
        <f>'[2]Yearly BTX'!BG117</f>
        <v>550488.46077985852</v>
      </c>
      <c r="DT117" s="141">
        <f>'[2]Yearly BTX'!BH117</f>
        <v>529816.2922583844</v>
      </c>
      <c r="DU117" s="141">
        <f>'[2]Yearly BTX'!BI117</f>
        <v>509499.64577643812</v>
      </c>
      <c r="DV117" s="141">
        <f>'[2]Yearly BTX'!BJ117</f>
        <v>489351.76548752008</v>
      </c>
      <c r="DW117" s="141">
        <f>'[2]Yearly BTX'!BK117</f>
        <v>469543.90126239386</v>
      </c>
      <c r="DX117" s="141">
        <f>'[2]Yearly BTX'!BL117</f>
        <v>450063.14438599005</v>
      </c>
      <c r="DY117" s="141">
        <f>'[2]Yearly BTX'!BM117</f>
        <v>430897.14183179266</v>
      </c>
      <c r="DZ117" s="141">
        <f>'[2]Yearly BTX'!BN117</f>
        <v>412034.11443185847</v>
      </c>
      <c r="EB117" s="141">
        <f>'[3]Yearly BTX'!AJ117</f>
        <v>106314.03243491033</v>
      </c>
      <c r="EC117" s="141">
        <f>'[3]Yearly BTX'!AK117</f>
        <v>104300.29158745981</v>
      </c>
      <c r="ED117" s="141">
        <f>'[3]Yearly BTX'!AL117</f>
        <v>102104.11211843581</v>
      </c>
      <c r="EE117" s="141">
        <f>'[3]Yearly BTX'!AM117</f>
        <v>99875.284313247656</v>
      </c>
      <c r="EF117" s="141">
        <f>'[3]Yearly BTX'!AN117</f>
        <v>97635.913787488738</v>
      </c>
      <c r="EG117" s="141">
        <f>'[3]Yearly BTX'!AO117</f>
        <v>95386.945766581121</v>
      </c>
      <c r="EH117" s="141">
        <f>'[3]Yearly BTX'!AP117</f>
        <v>93192.134057835923</v>
      </c>
      <c r="EI117" s="141">
        <f>'[3]Yearly BTX'!AQ117</f>
        <v>90999.586757917656</v>
      </c>
      <c r="EJ117" s="141">
        <f>'[3]Yearly BTX'!AR117</f>
        <v>88810.936334664177</v>
      </c>
      <c r="EK117" s="141">
        <f>'[3]Yearly BTX'!AS117</f>
        <v>86627.81223624642</v>
      </c>
      <c r="EL117" s="141">
        <f>'[3]Yearly BTX'!AT117</f>
        <v>84451.841021677508</v>
      </c>
      <c r="EM117" s="141">
        <f>'[3]Yearly BTX'!AU117</f>
        <v>79853.485912633667</v>
      </c>
      <c r="EN117" s="141">
        <f>'[3]Yearly BTX'!AV117</f>
        <v>75652.312755707011</v>
      </c>
      <c r="EO117" s="141">
        <f>'[3]Yearly BTX'!AW117</f>
        <v>71497.305960760699</v>
      </c>
      <c r="EP117" s="141">
        <f>'[3]Yearly BTX'!AX117</f>
        <v>67391.659950934481</v>
      </c>
      <c r="EQ117" s="141">
        <f>'[3]Yearly BTX'!AY117</f>
        <v>63340.695448911873</v>
      </c>
      <c r="ER117" s="141">
        <f>'[3]Yearly BTX'!AZ117</f>
        <v>59322.815338266257</v>
      </c>
      <c r="ES117" s="141">
        <f>'[3]Yearly BTX'!BA117</f>
        <v>55364.229597843572</v>
      </c>
      <c r="ET117" s="141">
        <f>'[3]Yearly BTX'!BB117</f>
        <v>51469.465620045812</v>
      </c>
      <c r="EU117" s="141">
        <f>'[3]Yearly BTX'!BC117</f>
        <v>47642.950133126869</v>
      </c>
      <c r="EV117" s="141">
        <f>'[3]Yearly BTX'!BD117</f>
        <v>43889.009916270181</v>
      </c>
      <c r="EW117" s="141">
        <f>'[3]Yearly BTX'!BE117</f>
        <v>40108.253987683813</v>
      </c>
      <c r="EX117" s="141">
        <f>'[3]Yearly BTX'!BF117</f>
        <v>36436.616552522239</v>
      </c>
      <c r="EY117" s="141">
        <f>'[3]Yearly BTX'!BG117</f>
        <v>32906.187041533922</v>
      </c>
      <c r="EZ117" s="141">
        <f>'[3]Yearly BTX'!BH117</f>
        <v>29504.962678636512</v>
      </c>
      <c r="FA117" s="141">
        <f>'[3]Yearly BTX'!BI117</f>
        <v>26240.215359933172</v>
      </c>
      <c r="FB117" s="141">
        <f>'[3]Yearly BTX'!BJ117</f>
        <v>23157.756029587195</v>
      </c>
      <c r="FC117" s="141">
        <f>'[3]Yearly BTX'!BK117</f>
        <v>20232.788192747041</v>
      </c>
      <c r="FD117" s="141">
        <f>'[3]Yearly BTX'!BL117</f>
        <v>17472.728191893155</v>
      </c>
      <c r="FE117" s="141">
        <f>'[3]Yearly BTX'!BM117</f>
        <v>14884.886118593869</v>
      </c>
      <c r="FF117" s="141">
        <f>'[3]Yearly BTX'!BN117</f>
        <v>12476.467547508661</v>
      </c>
      <c r="FG117" s="141"/>
      <c r="FH117" s="141">
        <f t="shared" si="233"/>
        <v>1232038.625130279</v>
      </c>
      <c r="FI117" s="141">
        <f t="shared" si="172"/>
        <v>1206727.6715316528</v>
      </c>
      <c r="FJ117" s="141">
        <f t="shared" si="173"/>
        <v>1181855.918983242</v>
      </c>
      <c r="FK117" s="141">
        <f t="shared" si="174"/>
        <v>1157238.4003018909</v>
      </c>
      <c r="FL117" s="141">
        <f t="shared" si="175"/>
        <v>1133015.0326098143</v>
      </c>
      <c r="FM117" s="141">
        <f t="shared" si="176"/>
        <v>1108517.2900743559</v>
      </c>
      <c r="FN117" s="141">
        <f t="shared" si="177"/>
        <v>1084747.5535734852</v>
      </c>
      <c r="FO117" s="141">
        <f t="shared" si="178"/>
        <v>1061423.3877315812</v>
      </c>
      <c r="FP117" s="141">
        <f t="shared" si="179"/>
        <v>1038547.2456283912</v>
      </c>
      <c r="FQ117" s="141">
        <f t="shared" si="180"/>
        <v>1016120.7675130314</v>
      </c>
      <c r="FR117" s="141">
        <f t="shared" si="181"/>
        <v>994144.82771538268</v>
      </c>
      <c r="FS117" s="141">
        <f t="shared" si="182"/>
        <v>956424.20062043751</v>
      </c>
      <c r="FT117" s="141">
        <f t="shared" si="183"/>
        <v>921300.28490286693</v>
      </c>
      <c r="FU117" s="141">
        <f t="shared" si="184"/>
        <v>886808.94488194596</v>
      </c>
      <c r="FV117" s="141">
        <f t="shared" si="185"/>
        <v>852929.04309757974</v>
      </c>
      <c r="FW117" s="141">
        <f t="shared" si="186"/>
        <v>819645.92306433863</v>
      </c>
      <c r="FX117" s="141">
        <f t="shared" si="187"/>
        <v>786353.25581592531</v>
      </c>
      <c r="FY117" s="141">
        <f t="shared" si="188"/>
        <v>753629.60941824201</v>
      </c>
      <c r="FZ117" s="141">
        <f t="shared" si="189"/>
        <v>721459.35220216028</v>
      </c>
      <c r="GA117" s="141">
        <f t="shared" si="190"/>
        <v>689826.99625012092</v>
      </c>
      <c r="GB117" s="141">
        <f t="shared" si="191"/>
        <v>658717.21085213916</v>
      </c>
      <c r="GC117" s="141">
        <f t="shared" si="192"/>
        <v>633088.24617298448</v>
      </c>
      <c r="GD117" s="141">
        <f t="shared" si="193"/>
        <v>607968.06100473716</v>
      </c>
      <c r="GE117" s="141">
        <f t="shared" si="194"/>
        <v>583394.6478213924</v>
      </c>
      <c r="GF117" s="141">
        <f t="shared" si="195"/>
        <v>559321.25493702095</v>
      </c>
      <c r="GG117" s="141">
        <f t="shared" si="196"/>
        <v>535739.86113637127</v>
      </c>
      <c r="GH117" s="141">
        <f t="shared" si="197"/>
        <v>512509.52151710726</v>
      </c>
      <c r="GI117" s="141">
        <f t="shared" si="198"/>
        <v>489776.68945514091</v>
      </c>
      <c r="GJ117" s="141">
        <f t="shared" si="199"/>
        <v>467535.87257788319</v>
      </c>
      <c r="GK117" s="141">
        <f t="shared" si="200"/>
        <v>445782.02795038652</v>
      </c>
      <c r="GL117" s="141">
        <f t="shared" si="201"/>
        <v>424510.58197936713</v>
      </c>
    </row>
    <row r="118" spans="1:195" s="14" customFormat="1">
      <c r="A118" s="376"/>
      <c r="B118" s="10" t="s">
        <v>102</v>
      </c>
      <c r="C118" s="62" t="s">
        <v>197</v>
      </c>
      <c r="D118" s="156">
        <f>'[2]Yearly BTX'!D118</f>
        <v>4301306.9285570411</v>
      </c>
      <c r="E118" s="156">
        <f>'[2]Yearly BTX'!E118</f>
        <v>4234123.5713018207</v>
      </c>
      <c r="F118" s="156">
        <f>'[2]Yearly BTX'!F118</f>
        <v>4170673.0342509914</v>
      </c>
      <c r="G118" s="156">
        <f>'[2]Yearly BTX'!G118</f>
        <v>4108659.9844213855</v>
      </c>
      <c r="H118" s="156">
        <f>'[2]Yearly BTX'!H118</f>
        <v>4048707.8809059579</v>
      </c>
      <c r="I118" s="156">
        <f>'[2]Yearly BTX'!I118</f>
        <v>3987230.96067777</v>
      </c>
      <c r="J118" s="156">
        <f>'[2]Yearly BTX'!J118</f>
        <v>3928206.1471498832</v>
      </c>
      <c r="K118" s="156">
        <f>'[2]Yearly BTX'!K118</f>
        <v>3870839.2782773809</v>
      </c>
      <c r="L118" s="156">
        <f>'[2]Yearly BTX'!L118</f>
        <v>3814979.0351639008</v>
      </c>
      <c r="M118" s="156">
        <f>'[2]Yearly BTX'!M118</f>
        <v>3760481.0589428036</v>
      </c>
      <c r="N118" s="156">
        <f>'[2]Yearly BTX'!N118</f>
        <v>3707208.1420023479</v>
      </c>
      <c r="O118" s="156">
        <f>'[2]Yearly BTX'!O118</f>
        <v>3598380.2599009946</v>
      </c>
      <c r="P118" s="156">
        <f>'[2]Yearly BTX'!P118</f>
        <v>3525812.6678767689</v>
      </c>
      <c r="Q118" s="156">
        <f>'[2]Yearly BTX'!Q118</f>
        <v>3453756.2327576242</v>
      </c>
      <c r="R118" s="156">
        <f>'[2]Yearly BTX'!R118</f>
        <v>3382140.5556648732</v>
      </c>
      <c r="S118" s="156">
        <f>'[2]Yearly BTX'!S118</f>
        <v>3310905.5782336928</v>
      </c>
      <c r="T118" s="156">
        <f>'[2]Yearly BTX'!T118</f>
        <v>3237186.6747388151</v>
      </c>
      <c r="U118" s="156">
        <f>'[2]Yearly BTX'!U118</f>
        <v>3163780.3938931469</v>
      </c>
      <c r="V118" s="156">
        <f>'[2]Yearly BTX'!V118</f>
        <v>3090638.308651695</v>
      </c>
      <c r="W118" s="156">
        <f>'[2]Yearly BTX'!W118</f>
        <v>3017718.5477687311</v>
      </c>
      <c r="X118" s="156">
        <f>'[2]Yearly BTX'!X118</f>
        <v>2944985.8433814123</v>
      </c>
      <c r="Y118" s="156">
        <f>'[2]Yearly BTX'!Y118</f>
        <v>2870774.5975674484</v>
      </c>
      <c r="Z118" s="156">
        <f>'[2]Yearly BTX'!Z118</f>
        <v>2797192.6631071139</v>
      </c>
      <c r="AA118" s="156">
        <f>'[2]Yearly BTX'!AA118</f>
        <v>2724203.6460880735</v>
      </c>
      <c r="AB118" s="156">
        <f>'[2]Yearly BTX'!AB118</f>
        <v>2651745.167365192</v>
      </c>
      <c r="AC118" s="156">
        <f>'[2]Yearly BTX'!AC118</f>
        <v>2579779.2780058123</v>
      </c>
      <c r="AD118" s="156">
        <f>'[2]Yearly BTX'!AD118</f>
        <v>2507585.0275922227</v>
      </c>
      <c r="AE118" s="156">
        <f>'[2]Yearly BTX'!AE118</f>
        <v>2435945.1000492778</v>
      </c>
      <c r="AF118" s="156">
        <f>'[2]Yearly BTX'!AF118</f>
        <v>2364858.3434425644</v>
      </c>
      <c r="AG118" s="156">
        <f>'[2]Yearly BTX'!AG118</f>
        <v>2294333.3360227169</v>
      </c>
      <c r="AH118" s="156">
        <f>'[2]Yearly BTX'!AH118</f>
        <v>2224388.4892231701</v>
      </c>
      <c r="AI118" s="156"/>
      <c r="AJ118" s="156">
        <f>'[3]Yearly BTX'!D118</f>
        <v>2708489.495211232</v>
      </c>
      <c r="AK118" s="156">
        <f>'[3]Yearly BTX'!E118</f>
        <v>2682960.3727362133</v>
      </c>
      <c r="AL118" s="156">
        <f>'[3]Yearly BTX'!F118</f>
        <v>2655836.8067992497</v>
      </c>
      <c r="AM118" s="156">
        <f>'[3]Yearly BTX'!G118</f>
        <v>2628599.6735603879</v>
      </c>
      <c r="AN118" s="156">
        <f>'[3]Yearly BTX'!H118</f>
        <v>2601427.8519152394</v>
      </c>
      <c r="AO118" s="156">
        <f>'[3]Yearly BTX'!I118</f>
        <v>2574311.5666250363</v>
      </c>
      <c r="AP118" s="156">
        <f>'[3]Yearly BTX'!J118</f>
        <v>2547512.1544667617</v>
      </c>
      <c r="AQ118" s="156">
        <f>'[3]Yearly BTX'!K118</f>
        <v>2520822.3143804483</v>
      </c>
      <c r="AR118" s="156">
        <f>'[3]Yearly BTX'!L118</f>
        <v>2494240.0873015281</v>
      </c>
      <c r="AS118" s="156">
        <f>'[3]Yearly BTX'!M118</f>
        <v>2467763.8766841325</v>
      </c>
      <c r="AT118" s="156">
        <f>'[3]Yearly BTX'!N118</f>
        <v>2441392.4490467813</v>
      </c>
      <c r="AU118" s="156">
        <f>'[3]Yearly BTX'!O118</f>
        <v>2302432.2614345746</v>
      </c>
      <c r="AV118" s="156">
        <f>'[3]Yearly BTX'!P118</f>
        <v>2230938.1217998462</v>
      </c>
      <c r="AW118" s="156">
        <f>'[3]Yearly BTX'!Q118</f>
        <v>2159803.6343408125</v>
      </c>
      <c r="AX118" s="156">
        <f>'[3]Yearly BTX'!R118</f>
        <v>2089011.8808598788</v>
      </c>
      <c r="AY118" s="156">
        <f>'[3]Yearly BTX'!S118</f>
        <v>2018548.1056197584</v>
      </c>
      <c r="AZ118" s="156">
        <f>'[3]Yearly BTX'!T118</f>
        <v>1948139.4564492728</v>
      </c>
      <c r="BA118" s="156">
        <f>'[3]Yearly BTX'!U118</f>
        <v>1877976.614909326</v>
      </c>
      <c r="BB118" s="156">
        <f>'[3]Yearly BTX'!V118</f>
        <v>1808042.7157671719</v>
      </c>
      <c r="BC118" s="156">
        <f>'[3]Yearly BTX'!W118</f>
        <v>1738321.7639870793</v>
      </c>
      <c r="BD118" s="156">
        <f>'[3]Yearly BTX'!X118</f>
        <v>1668798.6374922125</v>
      </c>
      <c r="BE118" s="156">
        <f>'[3]Yearly BTX'!Y118</f>
        <v>1594268.9423426683</v>
      </c>
      <c r="BF118" s="156">
        <f>'[3]Yearly BTX'!Z118</f>
        <v>1520136.3751248471</v>
      </c>
      <c r="BG118" s="156">
        <f>'[3]Yearly BTX'!AA118</f>
        <v>1446386.0014779386</v>
      </c>
      <c r="BH118" s="156">
        <f>'[3]Yearly BTX'!AB118</f>
        <v>1372986.7017887472</v>
      </c>
      <c r="BI118" s="156">
        <f>'[3]Yearly BTX'!AC118</f>
        <v>1299916.7575342483</v>
      </c>
      <c r="BJ118" s="156">
        <f>'[3]Yearly BTX'!AD118</f>
        <v>1227502.421287491</v>
      </c>
      <c r="BK118" s="156">
        <f>'[3]Yearly BTX'!AE118</f>
        <v>1155442.042050984</v>
      </c>
      <c r="BL118" s="156">
        <f>'[3]Yearly BTX'!AF118</f>
        <v>1083723.3750731398</v>
      </c>
      <c r="BM118" s="156">
        <f>'[3]Yearly BTX'!AG118</f>
        <v>1012335.8180276955</v>
      </c>
      <c r="BN118" s="156">
        <f>'[3]Yearly BTX'!AH118</f>
        <v>941270.41554605355</v>
      </c>
      <c r="BP118" s="156">
        <f t="shared" si="202"/>
        <v>7009796.4237682726</v>
      </c>
      <c r="BQ118" s="156">
        <f t="shared" si="203"/>
        <v>6917083.9440380335</v>
      </c>
      <c r="BR118" s="156">
        <f t="shared" si="204"/>
        <v>6826509.8410502411</v>
      </c>
      <c r="BS118" s="156">
        <f t="shared" si="205"/>
        <v>6737259.6579817738</v>
      </c>
      <c r="BT118" s="156">
        <f t="shared" si="206"/>
        <v>6650135.7328211972</v>
      </c>
      <c r="BU118" s="156">
        <f t="shared" si="207"/>
        <v>6561542.5273028063</v>
      </c>
      <c r="BV118" s="156">
        <f t="shared" si="208"/>
        <v>6475718.3016166445</v>
      </c>
      <c r="BW118" s="156">
        <f t="shared" si="209"/>
        <v>6391661.5926578287</v>
      </c>
      <c r="BX118" s="156">
        <f t="shared" si="210"/>
        <v>6309219.1224654289</v>
      </c>
      <c r="BY118" s="156">
        <f t="shared" si="211"/>
        <v>6228244.9356269361</v>
      </c>
      <c r="BZ118" s="156">
        <f t="shared" si="212"/>
        <v>6148600.5910491291</v>
      </c>
      <c r="CA118" s="156">
        <f t="shared" si="213"/>
        <v>5900812.5213355692</v>
      </c>
      <c r="CB118" s="156">
        <f t="shared" si="214"/>
        <v>5756750.789676615</v>
      </c>
      <c r="CC118" s="156">
        <f t="shared" si="215"/>
        <v>5613559.8670984367</v>
      </c>
      <c r="CD118" s="156">
        <f t="shared" si="216"/>
        <v>5471152.4365247525</v>
      </c>
      <c r="CE118" s="156">
        <f t="shared" si="217"/>
        <v>5329453.6838534512</v>
      </c>
      <c r="CF118" s="156">
        <f t="shared" si="218"/>
        <v>5185326.1311880881</v>
      </c>
      <c r="CG118" s="156">
        <f t="shared" si="219"/>
        <v>5041757.0088024726</v>
      </c>
      <c r="CH118" s="156">
        <f t="shared" si="220"/>
        <v>4898681.0244188672</v>
      </c>
      <c r="CI118" s="156">
        <f t="shared" si="221"/>
        <v>4756040.3117558099</v>
      </c>
      <c r="CJ118" s="156">
        <f t="shared" si="222"/>
        <v>4613784.4808736248</v>
      </c>
      <c r="CK118" s="156">
        <f t="shared" si="223"/>
        <v>4465043.5399101172</v>
      </c>
      <c r="CL118" s="156">
        <f t="shared" si="224"/>
        <v>4317329.0382319614</v>
      </c>
      <c r="CM118" s="156">
        <f t="shared" si="225"/>
        <v>4170589.6475660121</v>
      </c>
      <c r="CN118" s="156">
        <f t="shared" si="226"/>
        <v>4024731.8691539392</v>
      </c>
      <c r="CO118" s="156">
        <f t="shared" si="227"/>
        <v>3879696.0355400606</v>
      </c>
      <c r="CP118" s="156">
        <f t="shared" si="228"/>
        <v>3735087.4488797137</v>
      </c>
      <c r="CQ118" s="156">
        <f t="shared" si="229"/>
        <v>3591387.1421002615</v>
      </c>
      <c r="CR118" s="156">
        <f t="shared" si="230"/>
        <v>3448581.7185157044</v>
      </c>
      <c r="CS118" s="156">
        <f t="shared" si="231"/>
        <v>3306669.1540504126</v>
      </c>
      <c r="CT118" s="156">
        <f t="shared" si="232"/>
        <v>3165658.9047692236</v>
      </c>
      <c r="CU118" s="156"/>
      <c r="CV118" s="156">
        <f>'[2]Yearly BTX'!AJ118</f>
        <v>4301306.9285570411</v>
      </c>
      <c r="CW118" s="156">
        <f>'[2]Yearly BTX'!AK118</f>
        <v>4251020.0898251124</v>
      </c>
      <c r="CX118" s="156">
        <f>'[2]Yearly BTX'!AL118</f>
        <v>4204305.079693336</v>
      </c>
      <c r="CY118" s="156">
        <f>'[2]Yearly BTX'!AM118</f>
        <v>4158867.6578143192</v>
      </c>
      <c r="CZ118" s="156">
        <f>'[2]Yearly BTX'!AN118</f>
        <v>4115332.3700512452</v>
      </c>
      <c r="DA118" s="156">
        <f>'[2]Yearly BTX'!AO118</f>
        <v>4070056.3568001366</v>
      </c>
      <c r="DB118" s="156">
        <f>'[2]Yearly BTX'!AP118</f>
        <v>4027063.7912292257</v>
      </c>
      <c r="DC118" s="156">
        <f>'[2]Yearly BTX'!AQ118</f>
        <v>3985554.768864613</v>
      </c>
      <c r="DD118" s="156">
        <f>'[2]Yearly BTX'!AR118</f>
        <v>3945379.3283292074</v>
      </c>
      <c r="DE118" s="156">
        <f>'[2]Yearly BTX'!AS118</f>
        <v>3906394.4594834605</v>
      </c>
      <c r="DF118" s="156">
        <f>'[2]Yearly BTX'!AT118</f>
        <v>3868464.294697681</v>
      </c>
      <c r="DG118" s="156">
        <f>'[2]Yearly BTX'!AU118</f>
        <v>3777947.0192795834</v>
      </c>
      <c r="DH118" s="156">
        <f>'[2]Yearly BTX'!AV118</f>
        <v>3726710.2045501727</v>
      </c>
      <c r="DI118" s="156">
        <f>'[2]Yearly BTX'!AW118</f>
        <v>3675726.7088713422</v>
      </c>
      <c r="DJ118" s="156">
        <f>'[2]Yearly BTX'!AX118</f>
        <v>3624928.3759593433</v>
      </c>
      <c r="DK118" s="156">
        <f>'[2]Yearly BTX'!AY118</f>
        <v>3574257.3733695876</v>
      </c>
      <c r="DL118" s="156">
        <f>'[2]Yearly BTX'!AZ118</f>
        <v>3520692.5584695237</v>
      </c>
      <c r="DM118" s="156">
        <f>'[2]Yearly BTX'!BA118</f>
        <v>3467173.9092608406</v>
      </c>
      <c r="DN118" s="156">
        <f>'[2]Yearly BTX'!BB118</f>
        <v>3413655.5640548579</v>
      </c>
      <c r="DO118" s="156">
        <f>'[2]Yearly BTX'!BC118</f>
        <v>3360098.1951883165</v>
      </c>
      <c r="DP118" s="156">
        <f>'[2]Yearly BTX'!BD118</f>
        <v>3306469.0567796305</v>
      </c>
      <c r="DQ118" s="156">
        <f>'[2]Yearly BTX'!BE118</f>
        <v>3251820.8218594799</v>
      </c>
      <c r="DR118" s="156">
        <f>'[2]Yearly BTX'!BF118</f>
        <v>3197530.0541260634</v>
      </c>
      <c r="DS118" s="156">
        <f>'[2]Yearly BTX'!BG118</f>
        <v>3143563.1286805877</v>
      </c>
      <c r="DT118" s="156">
        <f>'[2]Yearly BTX'!BH118</f>
        <v>3089860.4100161307</v>
      </c>
      <c r="DU118" s="156">
        <f>'[2]Yearly BTX'!BI118</f>
        <v>3036386.667685831</v>
      </c>
      <c r="DV118" s="156">
        <f>'[2]Yearly BTX'!BJ118</f>
        <v>2982320.8687486062</v>
      </c>
      <c r="DW118" s="156">
        <f>'[2]Yearly BTX'!BK118</f>
        <v>2928544.8369866638</v>
      </c>
      <c r="DX118" s="156">
        <f>'[2]Yearly BTX'!BL118</f>
        <v>2875060.2442350453</v>
      </c>
      <c r="DY118" s="156">
        <f>'[2]Yearly BTX'!BM118</f>
        <v>2821878.4651175006</v>
      </c>
      <c r="DZ118" s="156">
        <f>'[2]Yearly BTX'!BN118</f>
        <v>2769020.6803018684</v>
      </c>
      <c r="EB118" s="156">
        <f>'[3]Yearly BTX'!AJ118</f>
        <v>2708489.495211232</v>
      </c>
      <c r="EC118" s="156">
        <f>'[3]Yearly BTX'!AK118</f>
        <v>2690482.0615149615</v>
      </c>
      <c r="ED118" s="156">
        <f>'[3]Yearly BTX'!AL118</f>
        <v>2670891.0533506651</v>
      </c>
      <c r="EE118" s="156">
        <f>'[3]Yearly BTX'!AM118</f>
        <v>2651197.3468783856</v>
      </c>
      <c r="EF118" s="156">
        <f>'[3]Yearly BTX'!AN118</f>
        <v>2631579.8209937369</v>
      </c>
      <c r="EG118" s="156">
        <f>'[3]Yearly BTX'!AO118</f>
        <v>2612028.7004579506</v>
      </c>
      <c r="EH118" s="156">
        <f>'[3]Yearly BTX'!AP118</f>
        <v>2592805.3220480089</v>
      </c>
      <c r="EI118" s="156">
        <f>'[3]Yearly BTX'!AQ118</f>
        <v>2573702.3847039444</v>
      </c>
      <c r="EJ118" s="156">
        <f>'[3]Yearly BTX'!AR118</f>
        <v>2554717.9293611916</v>
      </c>
      <c r="EK118" s="156">
        <f>'[3]Yearly BTX'!AS118</f>
        <v>2535850.3594738794</v>
      </c>
      <c r="EL118" s="156">
        <f>'[3]Yearly BTX'!AT118</f>
        <v>2517098.4415605292</v>
      </c>
      <c r="EM118" s="156">
        <f>'[3]Yearly BTX'!AU118</f>
        <v>2403667.6361239497</v>
      </c>
      <c r="EN118" s="156">
        <f>'[3]Yearly BTX'!AV118</f>
        <v>2349942.390545716</v>
      </c>
      <c r="EO118" s="156">
        <f>'[3]Yearly BTX'!AW118</f>
        <v>2296581.2476259493</v>
      </c>
      <c r="EP118" s="156">
        <f>'[3]Yearly BTX'!AX118</f>
        <v>2243567.2891670549</v>
      </c>
      <c r="EQ118" s="156">
        <f>'[3]Yearly BTX'!AY118</f>
        <v>2190885.7594317459</v>
      </c>
      <c r="ER118" s="156">
        <f>'[3]Yearly BTX'!AZ118</f>
        <v>2138263.8062488437</v>
      </c>
      <c r="ES118" s="156">
        <f>'[3]Yearly BTX'!BA118</f>
        <v>2085892.1111792524</v>
      </c>
      <c r="ET118" s="156">
        <f>'[3]Yearly BTX'!BB118</f>
        <v>2033753.8089902264</v>
      </c>
      <c r="EU118" s="156">
        <f>'[3]Yearly BTX'!BC118</f>
        <v>1981832.9046460341</v>
      </c>
      <c r="EV118" s="156">
        <f>'[3]Yearly BTX'!BD118</f>
        <v>1930114.2760698386</v>
      </c>
      <c r="EW118" s="156">
        <f>'[3]Yearly BTX'!BE118</f>
        <v>1874537.803509427</v>
      </c>
      <c r="EX118" s="156">
        <f>'[3]Yearly BTX'!BF118</f>
        <v>1819363.7994600658</v>
      </c>
      <c r="EY118" s="156">
        <f>'[3]Yearly BTX'!BG118</f>
        <v>1764577.3295609429</v>
      </c>
      <c r="EZ118" s="156">
        <f>'[3]Yearly BTX'!BH118</f>
        <v>1710147.2741988634</v>
      </c>
      <c r="FA118" s="156">
        <f>'[3]Yearly BTX'!BI118</f>
        <v>1656051.914850804</v>
      </c>
      <c r="FB118" s="156">
        <f>'[3]Yearly BTX'!BJ118</f>
        <v>1602617.5040898123</v>
      </c>
      <c r="FC118" s="156">
        <f>'[3]Yearly BTX'!BK118</f>
        <v>1549542.3909183973</v>
      </c>
      <c r="FD118" s="156">
        <f>'[3]Yearly BTX'!BL118</f>
        <v>1496814.3305849719</v>
      </c>
      <c r="FE118" s="156">
        <f>'[3]Yearly BTX'!BM118</f>
        <v>1444422.7207632738</v>
      </c>
      <c r="FF118" s="156">
        <f>'[3]Yearly BTX'!BN118</f>
        <v>1392358.6060847028</v>
      </c>
      <c r="FG118" s="156"/>
      <c r="FH118" s="156">
        <f t="shared" si="233"/>
        <v>7009796.4237682726</v>
      </c>
      <c r="FI118" s="156">
        <f t="shared" si="172"/>
        <v>6941502.1513400739</v>
      </c>
      <c r="FJ118" s="156">
        <f t="shared" si="173"/>
        <v>6875196.1330440007</v>
      </c>
      <c r="FK118" s="156">
        <f t="shared" si="174"/>
        <v>6810065.0046927053</v>
      </c>
      <c r="FL118" s="156">
        <f t="shared" si="175"/>
        <v>6746912.1910449825</v>
      </c>
      <c r="FM118" s="156">
        <f t="shared" si="176"/>
        <v>6682085.0572580872</v>
      </c>
      <c r="FN118" s="156">
        <f t="shared" si="177"/>
        <v>6619869.1132772341</v>
      </c>
      <c r="FO118" s="156">
        <f t="shared" si="178"/>
        <v>6559257.1535685575</v>
      </c>
      <c r="FP118" s="156">
        <f t="shared" si="179"/>
        <v>6500097.257690399</v>
      </c>
      <c r="FQ118" s="156">
        <f t="shared" si="180"/>
        <v>6442244.81895734</v>
      </c>
      <c r="FR118" s="156">
        <f t="shared" si="181"/>
        <v>6385562.7362582106</v>
      </c>
      <c r="FS118" s="156">
        <f t="shared" si="182"/>
        <v>6181614.655403533</v>
      </c>
      <c r="FT118" s="156">
        <f t="shared" si="183"/>
        <v>6076652.5950958887</v>
      </c>
      <c r="FU118" s="156">
        <f t="shared" si="184"/>
        <v>5972307.9564972911</v>
      </c>
      <c r="FV118" s="156">
        <f t="shared" si="185"/>
        <v>5868495.6651263982</v>
      </c>
      <c r="FW118" s="156">
        <f t="shared" si="186"/>
        <v>5765143.1328013334</v>
      </c>
      <c r="FX118" s="156">
        <f t="shared" si="187"/>
        <v>5658956.3647183673</v>
      </c>
      <c r="FY118" s="156">
        <f t="shared" si="188"/>
        <v>5553066.0204400932</v>
      </c>
      <c r="FZ118" s="156">
        <f t="shared" si="189"/>
        <v>5447409.3730450841</v>
      </c>
      <c r="GA118" s="156">
        <f t="shared" si="190"/>
        <v>5341931.0998343509</v>
      </c>
      <c r="GB118" s="156">
        <f t="shared" si="191"/>
        <v>5236583.332849469</v>
      </c>
      <c r="GC118" s="156">
        <f t="shared" si="192"/>
        <v>5126358.6253689071</v>
      </c>
      <c r="GD118" s="156">
        <f t="shared" si="193"/>
        <v>5016893.8535861289</v>
      </c>
      <c r="GE118" s="156">
        <f t="shared" si="194"/>
        <v>4908140.4582415307</v>
      </c>
      <c r="GF118" s="156">
        <f t="shared" si="195"/>
        <v>4800007.6842149943</v>
      </c>
      <c r="GG118" s="156">
        <f t="shared" si="196"/>
        <v>4692438.582536635</v>
      </c>
      <c r="GH118" s="156">
        <f t="shared" si="197"/>
        <v>4584938.3728384189</v>
      </c>
      <c r="GI118" s="156">
        <f t="shared" si="198"/>
        <v>4478087.2279050611</v>
      </c>
      <c r="GJ118" s="156">
        <f t="shared" si="199"/>
        <v>4371874.5748200174</v>
      </c>
      <c r="GK118" s="156">
        <f t="shared" si="200"/>
        <v>4266301.1858807746</v>
      </c>
      <c r="GL118" s="156">
        <f t="shared" si="201"/>
        <v>4161379.2863865709</v>
      </c>
    </row>
    <row r="119" spans="1:195">
      <c r="A119" s="1" t="s">
        <v>82</v>
      </c>
      <c r="C119" s="7" t="s">
        <v>197</v>
      </c>
      <c r="D119" s="138">
        <f>'[2]Yearly BTX'!D119</f>
        <v>0.89359764650017648</v>
      </c>
      <c r="E119" s="138">
        <f>'[2]Yearly BTX'!E119</f>
        <v>1.7436778472384256</v>
      </c>
      <c r="F119" s="138">
        <f>'[2]Yearly BTX'!F119</f>
        <v>3.3713393101727718</v>
      </c>
      <c r="G119" s="138">
        <f>'[2]Yearly BTX'!G119</f>
        <v>6.4900788854688507</v>
      </c>
      <c r="H119" s="138">
        <f>'[2]Yearly BTX'!H119</f>
        <v>12.410274809618597</v>
      </c>
      <c r="I119" s="138">
        <f>'[2]Yearly BTX'!I119</f>
        <v>23.546482773305144</v>
      </c>
      <c r="J119" s="138">
        <f>'[2]Yearly BTX'!J119</f>
        <v>44.201291993458078</v>
      </c>
      <c r="K119" s="138">
        <f>'[2]Yearly BTX'!K119</f>
        <v>81.982230768572165</v>
      </c>
      <c r="L119" s="138">
        <f>'[2]Yearly BTX'!L119</f>
        <v>149.74901898365493</v>
      </c>
      <c r="M119" s="138">
        <f>'[2]Yearly BTX'!M119</f>
        <v>268.22067739705813</v>
      </c>
      <c r="N119" s="138">
        <f>'[2]Yearly BTX'!N119</f>
        <v>468.51334601573041</v>
      </c>
      <c r="O119" s="138">
        <f>'[2]Yearly BTX'!O119</f>
        <v>776.53144936259037</v>
      </c>
      <c r="P119" s="138">
        <f>'[2]Yearly BTX'!P119</f>
        <v>1238.3336676424051</v>
      </c>
      <c r="Q119" s="138">
        <f>'[2]Yearly BTX'!Q119</f>
        <v>1885.4475343227682</v>
      </c>
      <c r="R119" s="138">
        <f>'[2]Yearly BTX'!R119</f>
        <v>2722.397453366932</v>
      </c>
      <c r="S119" s="138">
        <f>'[2]Yearly BTX'!S119</f>
        <v>3710.1257320518166</v>
      </c>
      <c r="T119" s="138">
        <f>'[2]Yearly BTX'!T119</f>
        <v>4766.1066661244367</v>
      </c>
      <c r="U119" s="138">
        <f>'[2]Yearly BTX'!U119</f>
        <v>5779.5767476977662</v>
      </c>
      <c r="V119" s="138">
        <f>'[2]Yearly BTX'!V119</f>
        <v>6647.5111710408155</v>
      </c>
      <c r="W119" s="138">
        <f>'[2]Yearly BTX'!W119</f>
        <v>7301.6327598201151</v>
      </c>
      <c r="X119" s="138">
        <f>'[2]Yearly BTX'!X119</f>
        <v>7718.3412996925754</v>
      </c>
      <c r="Y119" s="138">
        <f>'[2]Yearly BTX'!Y119</f>
        <v>8063.4666353514331</v>
      </c>
      <c r="Z119" s="138">
        <f>'[2]Yearly BTX'!Z119</f>
        <v>8218.670708686841</v>
      </c>
      <c r="AA119" s="138">
        <f>'[2]Yearly BTX'!AA119</f>
        <v>8217.4232431236833</v>
      </c>
      <c r="AB119" s="138">
        <f>'[2]Yearly BTX'!AB119</f>
        <v>8097.366715771198</v>
      </c>
      <c r="AC119" s="138">
        <f>'[2]Yearly BTX'!AC119</f>
        <v>7890.8975588752874</v>
      </c>
      <c r="AD119" s="138">
        <f>'[2]Yearly BTX'!AD119</f>
        <v>7618.3004461312394</v>
      </c>
      <c r="AE119" s="138">
        <f>'[2]Yearly BTX'!AE119</f>
        <v>7305.3777377363886</v>
      </c>
      <c r="AF119" s="138">
        <f>'[2]Yearly BTX'!AF119</f>
        <v>6967.453395741778</v>
      </c>
      <c r="AG119" s="138">
        <f>'[2]Yearly BTX'!AG119</f>
        <v>6615.7175714347368</v>
      </c>
      <c r="AH119" s="138">
        <f>'[2]Yearly BTX'!AH119</f>
        <v>6258.2284790380336</v>
      </c>
      <c r="AI119" s="141"/>
      <c r="AJ119" s="141">
        <f>'[3]Yearly BTX'!D119</f>
        <v>0.11666709746365898</v>
      </c>
      <c r="AK119" s="141">
        <f>'[3]Yearly BTX'!E119</f>
        <v>0.23968636733026649</v>
      </c>
      <c r="AL119" s="141">
        <f>'[3]Yearly BTX'!F119</f>
        <v>0.48353361862708466</v>
      </c>
      <c r="AM119" s="141">
        <f>'[3]Yearly BTX'!G119</f>
        <v>0.97248263734780438</v>
      </c>
      <c r="AN119" s="141">
        <f>'[3]Yearly BTX'!H119</f>
        <v>1.9472133313662099</v>
      </c>
      <c r="AO119" s="141">
        <f>'[3]Yearly BTX'!I119</f>
        <v>3.8764488367587404</v>
      </c>
      <c r="AP119" s="141">
        <f>'[3]Yearly BTX'!J119</f>
        <v>7.5415679859805858</v>
      </c>
      <c r="AQ119" s="141">
        <f>'[3]Yearly BTX'!K119</f>
        <v>14.519750737725261</v>
      </c>
      <c r="AR119" s="141">
        <f>'[3]Yearly BTX'!L119</f>
        <v>27.571396764130601</v>
      </c>
      <c r="AS119" s="141">
        <f>'[3]Yearly BTX'!M119</f>
        <v>51.409561436329732</v>
      </c>
      <c r="AT119" s="141">
        <f>'[3]Yearly BTX'!N119</f>
        <v>94.009790250200211</v>
      </c>
      <c r="AU119" s="141">
        <f>'[3]Yearly BTX'!O119</f>
        <v>160.11881817525645</v>
      </c>
      <c r="AV119" s="141">
        <f>'[3]Yearly BTX'!P119</f>
        <v>263.6684882857092</v>
      </c>
      <c r="AW119" s="141">
        <f>'[3]Yearly BTX'!Q119</f>
        <v>414.69256592149014</v>
      </c>
      <c r="AX119" s="141">
        <f>'[3]Yearly BTX'!R119</f>
        <v>618.86981367891622</v>
      </c>
      <c r="AY119" s="141">
        <f>'[3]Yearly BTX'!S119</f>
        <v>872.54922113992313</v>
      </c>
      <c r="AZ119" s="141">
        <f>'[3]Yearly BTX'!T119</f>
        <v>1165.3028135779289</v>
      </c>
      <c r="BA119" s="141">
        <f>'[3]Yearly BTX'!U119</f>
        <v>1470.35138968612</v>
      </c>
      <c r="BB119" s="141">
        <f>'[3]Yearly BTX'!V119</f>
        <v>1761.348994165844</v>
      </c>
      <c r="BC119" s="141">
        <f>'[3]Yearly BTX'!W119</f>
        <v>2017.1542878784082</v>
      </c>
      <c r="BD119" s="141">
        <f>'[3]Yearly BTX'!X119</f>
        <v>2226.1366127572996</v>
      </c>
      <c r="BE119" s="141">
        <f>'[3]Yearly BTX'!Y119</f>
        <v>2282.5599888496577</v>
      </c>
      <c r="BF119" s="141">
        <f>'[3]Yearly BTX'!Z119</f>
        <v>2284.099266333948</v>
      </c>
      <c r="BG119" s="141">
        <f>'[3]Yearly BTX'!AA119</f>
        <v>2243.9885687843807</v>
      </c>
      <c r="BH119" s="141">
        <f>'[3]Yearly BTX'!AB119</f>
        <v>2179.0627214280385</v>
      </c>
      <c r="BI119" s="141">
        <f>'[3]Yearly BTX'!AC119</f>
        <v>2103.8934413193119</v>
      </c>
      <c r="BJ119" s="141">
        <f>'[3]Yearly BTX'!AD119</f>
        <v>2088.556984105825</v>
      </c>
      <c r="BK119" s="141">
        <f>'[3]Yearly BTX'!AE119</f>
        <v>2204.7578265251373</v>
      </c>
      <c r="BL119" s="141">
        <f>'[3]Yearly BTX'!AF119</f>
        <v>2342.1514388500163</v>
      </c>
      <c r="BM119" s="141">
        <f>'[3]Yearly BTX'!AG119</f>
        <v>2503.9924747156233</v>
      </c>
      <c r="BN119" s="141">
        <f>'[3]Yearly BTX'!AH119</f>
        <v>2683.8770236750952</v>
      </c>
      <c r="BP119" s="138">
        <f t="shared" si="202"/>
        <v>1.0102647439638355</v>
      </c>
      <c r="BQ119" s="138">
        <f t="shared" si="203"/>
        <v>1.9833642145686921</v>
      </c>
      <c r="BR119" s="138">
        <f t="shared" si="204"/>
        <v>3.8548729287998564</v>
      </c>
      <c r="BS119" s="138">
        <f t="shared" si="205"/>
        <v>7.4625615228166549</v>
      </c>
      <c r="BT119" s="138">
        <f t="shared" si="206"/>
        <v>14.357488140984808</v>
      </c>
      <c r="BU119" s="138">
        <f t="shared" si="207"/>
        <v>27.422931610063884</v>
      </c>
      <c r="BV119" s="138">
        <f t="shared" si="208"/>
        <v>51.742859979438663</v>
      </c>
      <c r="BW119" s="138">
        <f t="shared" si="209"/>
        <v>96.501981506297426</v>
      </c>
      <c r="BX119" s="138">
        <f t="shared" si="210"/>
        <v>177.32041574778555</v>
      </c>
      <c r="BY119" s="138">
        <f t="shared" si="211"/>
        <v>319.63023883338786</v>
      </c>
      <c r="BZ119" s="138">
        <f t="shared" si="212"/>
        <v>562.52313626593059</v>
      </c>
      <c r="CA119" s="138">
        <f t="shared" si="213"/>
        <v>936.65026753784684</v>
      </c>
      <c r="CB119" s="138">
        <f t="shared" si="214"/>
        <v>1502.0021559281142</v>
      </c>
      <c r="CC119" s="138">
        <f t="shared" si="215"/>
        <v>2300.1401002442585</v>
      </c>
      <c r="CD119" s="138">
        <f t="shared" si="216"/>
        <v>3341.2672670458483</v>
      </c>
      <c r="CE119" s="138">
        <f t="shared" si="217"/>
        <v>4582.6749531917394</v>
      </c>
      <c r="CF119" s="138">
        <f t="shared" si="218"/>
        <v>5931.4094797023654</v>
      </c>
      <c r="CG119" s="138">
        <f t="shared" si="219"/>
        <v>7249.9281373838858</v>
      </c>
      <c r="CH119" s="138">
        <f t="shared" si="220"/>
        <v>8408.8601652066591</v>
      </c>
      <c r="CI119" s="138">
        <f t="shared" si="221"/>
        <v>9318.7870476985227</v>
      </c>
      <c r="CJ119" s="138">
        <f t="shared" si="222"/>
        <v>9944.4779124498746</v>
      </c>
      <c r="CK119" s="138">
        <f t="shared" si="223"/>
        <v>10346.026624201091</v>
      </c>
      <c r="CL119" s="138">
        <f t="shared" si="224"/>
        <v>10502.769975020788</v>
      </c>
      <c r="CM119" s="138">
        <f t="shared" si="225"/>
        <v>10461.411811908063</v>
      </c>
      <c r="CN119" s="138">
        <f t="shared" si="226"/>
        <v>10276.429437199236</v>
      </c>
      <c r="CO119" s="138">
        <f t="shared" si="227"/>
        <v>9994.7910001946002</v>
      </c>
      <c r="CP119" s="138">
        <f t="shared" si="228"/>
        <v>9706.8574302370653</v>
      </c>
      <c r="CQ119" s="138">
        <f t="shared" si="229"/>
        <v>9510.1355642615254</v>
      </c>
      <c r="CR119" s="138">
        <f t="shared" si="230"/>
        <v>9309.6048345917952</v>
      </c>
      <c r="CS119" s="138">
        <f t="shared" si="231"/>
        <v>9119.7100461503596</v>
      </c>
      <c r="CT119" s="138">
        <f t="shared" si="232"/>
        <v>8942.1055027131297</v>
      </c>
      <c r="CU119" s="141"/>
      <c r="CV119" s="141">
        <f>'[2]Yearly BTX'!AJ119</f>
        <v>0.89359764650017648</v>
      </c>
      <c r="CW119" s="141">
        <f>'[2]Yearly BTX'!AK119</f>
        <v>1.7436778472384256</v>
      </c>
      <c r="CX119" s="141">
        <f>'[2]Yearly BTX'!AL119</f>
        <v>3.3713393101727718</v>
      </c>
      <c r="CY119" s="141">
        <f>'[2]Yearly BTX'!AM119</f>
        <v>6.4900788854688507</v>
      </c>
      <c r="CZ119" s="141">
        <f>'[2]Yearly BTX'!AN119</f>
        <v>12.410274809618597</v>
      </c>
      <c r="DA119" s="141">
        <f>'[2]Yearly BTX'!AO119</f>
        <v>23.546482773305144</v>
      </c>
      <c r="DB119" s="141">
        <f>'[2]Yearly BTX'!AP119</f>
        <v>44.201291993458078</v>
      </c>
      <c r="DC119" s="141">
        <f>'[2]Yearly BTX'!AQ119</f>
        <v>81.982230768572165</v>
      </c>
      <c r="DD119" s="141">
        <f>'[2]Yearly BTX'!AR119</f>
        <v>149.74901898365493</v>
      </c>
      <c r="DE119" s="141">
        <f>'[2]Yearly BTX'!AS119</f>
        <v>268.22067739705813</v>
      </c>
      <c r="DF119" s="141">
        <f>'[2]Yearly BTX'!AT119</f>
        <v>468.51334601573041</v>
      </c>
      <c r="DG119" s="141">
        <f>'[2]Yearly BTX'!AU119</f>
        <v>776.53144936259037</v>
      </c>
      <c r="DH119" s="141">
        <f>'[2]Yearly BTX'!AV119</f>
        <v>1238.3336676424051</v>
      </c>
      <c r="DI119" s="141">
        <f>'[2]Yearly BTX'!AW119</f>
        <v>1885.4475343227682</v>
      </c>
      <c r="DJ119" s="141">
        <f>'[2]Yearly BTX'!AX119</f>
        <v>2722.397453366932</v>
      </c>
      <c r="DK119" s="141">
        <f>'[2]Yearly BTX'!AY119</f>
        <v>3710.1257320518166</v>
      </c>
      <c r="DL119" s="141">
        <f>'[2]Yearly BTX'!AZ119</f>
        <v>4766.1066661244367</v>
      </c>
      <c r="DM119" s="141">
        <f>'[2]Yearly BTX'!BA119</f>
        <v>5779.5767476977662</v>
      </c>
      <c r="DN119" s="141">
        <f>'[2]Yearly BTX'!BB119</f>
        <v>6647.5111710408155</v>
      </c>
      <c r="DO119" s="141">
        <f>'[2]Yearly BTX'!BC119</f>
        <v>7301.6327598201151</v>
      </c>
      <c r="DP119" s="141">
        <f>'[2]Yearly BTX'!BD119</f>
        <v>7718.3412996925754</v>
      </c>
      <c r="DQ119" s="141">
        <f>'[2]Yearly BTX'!BE119</f>
        <v>8063.4666353514331</v>
      </c>
      <c r="DR119" s="141">
        <f>'[2]Yearly BTX'!BF119</f>
        <v>8218.670708686841</v>
      </c>
      <c r="DS119" s="141">
        <f>'[2]Yearly BTX'!BG119</f>
        <v>8217.4232431236833</v>
      </c>
      <c r="DT119" s="141">
        <f>'[2]Yearly BTX'!BH119</f>
        <v>8097.366715771198</v>
      </c>
      <c r="DU119" s="141">
        <f>'[2]Yearly BTX'!BI119</f>
        <v>7890.8975588752874</v>
      </c>
      <c r="DV119" s="141">
        <f>'[2]Yearly BTX'!BJ119</f>
        <v>7618.3004461312394</v>
      </c>
      <c r="DW119" s="141">
        <f>'[2]Yearly BTX'!BK119</f>
        <v>7305.3777377363886</v>
      </c>
      <c r="DX119" s="141">
        <f>'[2]Yearly BTX'!BL119</f>
        <v>6967.453395741778</v>
      </c>
      <c r="DY119" s="141">
        <f>'[2]Yearly BTX'!BM119</f>
        <v>6615.7175714347368</v>
      </c>
      <c r="DZ119" s="141">
        <f>'[2]Yearly BTX'!BN119</f>
        <v>6258.2284790380336</v>
      </c>
      <c r="EB119" s="138">
        <f>'[3]Yearly BTX'!AJ119</f>
        <v>0.11666709746365898</v>
      </c>
      <c r="EC119" s="138">
        <f>'[3]Yearly BTX'!AK119</f>
        <v>0.24008096223766354</v>
      </c>
      <c r="ED119" s="138">
        <f>'[3]Yearly BTX'!AL119</f>
        <v>0.48545984329715486</v>
      </c>
      <c r="EE119" s="138">
        <f>'[3]Yearly BTX'!AM119</f>
        <v>0.97837415252671533</v>
      </c>
      <c r="EF119" s="138">
        <f>'[3]Yearly BTX'!AN119</f>
        <v>1.9631541848125817</v>
      </c>
      <c r="EG119" s="138">
        <f>'[3]Yearly BTX'!AO119</f>
        <v>3.9166388734391653</v>
      </c>
      <c r="EH119" s="138">
        <f>'[3]Yearly BTX'!AP119</f>
        <v>7.7057214745268015</v>
      </c>
      <c r="EI119" s="138">
        <f>'[3]Yearly BTX'!AQ119</f>
        <v>15.010632596752915</v>
      </c>
      <c r="EJ119" s="138">
        <f>'[3]Yearly BTX'!AR119</f>
        <v>28.854017168293705</v>
      </c>
      <c r="EK119" s="138">
        <f>'[3]Yearly BTX'!AS119</f>
        <v>54.490662105821499</v>
      </c>
      <c r="EL119" s="138">
        <f>'[3]Yearly BTX'!AT119</f>
        <v>100.97370745730255</v>
      </c>
      <c r="EM119" s="138">
        <f>'[3]Yearly BTX'!AU119</f>
        <v>175.3414689484197</v>
      </c>
      <c r="EN119" s="138">
        <f>'[3]Yearly BTX'!AV119</f>
        <v>294.88831781001107</v>
      </c>
      <c r="EO119" s="138">
        <f>'[3]Yearly BTX'!AW119</f>
        <v>474.65329536119691</v>
      </c>
      <c r="EP119" s="138">
        <f>'[3]Yearly BTX'!AX119</f>
        <v>726.3222087794785</v>
      </c>
      <c r="EQ119" s="138">
        <f>'[3]Yearly BTX'!AY119</f>
        <v>1052.1033018112091</v>
      </c>
      <c r="ER119" s="138">
        <f>'[3]Yearly BTX'!AZ119</f>
        <v>1441.0613345710851</v>
      </c>
      <c r="ES119" s="138">
        <f>'[3]Yearly BTX'!BA119</f>
        <v>1867.8977845267882</v>
      </c>
      <c r="ET119" s="138">
        <f>'[3]Yearly BTX'!BB119</f>
        <v>2302.4460190704231</v>
      </c>
      <c r="EU119" s="138">
        <f>'[3]Yearly BTX'!BC119</f>
        <v>2717.8515638958379</v>
      </c>
      <c r="EV119" s="138">
        <f>'[3]Yearly BTX'!BD119</f>
        <v>3096.8033456817579</v>
      </c>
      <c r="EW119" s="138">
        <f>'[3]Yearly BTX'!BE119</f>
        <v>3330.1197068134788</v>
      </c>
      <c r="EX119" s="138">
        <f>'[3]Yearly BTX'!BF119</f>
        <v>3513.2152131197595</v>
      </c>
      <c r="EY119" s="138">
        <f>'[3]Yearly BTX'!BG119</f>
        <v>3662.7730409011465</v>
      </c>
      <c r="EZ119" s="138">
        <f>'[3]Yearly BTX'!BH119</f>
        <v>3797.75384988428</v>
      </c>
      <c r="FA119" s="138">
        <f>'[3]Yearly BTX'!BI119</f>
        <v>3940.5737345602174</v>
      </c>
      <c r="FB119" s="138">
        <f>'[3]Yearly BTX'!BJ119</f>
        <v>4119.457344790545</v>
      </c>
      <c r="FC119" s="138">
        <f>'[3]Yearly BTX'!BK119</f>
        <v>4360.6482132946494</v>
      </c>
      <c r="FD119" s="138">
        <f>'[3]Yearly BTX'!BL119</f>
        <v>4690.4664108750003</v>
      </c>
      <c r="FE119" s="138">
        <f>'[3]Yearly BTX'!BM119</f>
        <v>5127.9751518614476</v>
      </c>
      <c r="FF119" s="138">
        <f>'[3]Yearly BTX'!BN119</f>
        <v>5677.7409551342316</v>
      </c>
      <c r="FG119" s="141"/>
      <c r="FH119" s="138">
        <f t="shared" si="233"/>
        <v>1.0102647439638355</v>
      </c>
      <c r="FI119" s="138">
        <f t="shared" si="172"/>
        <v>1.9837588094760892</v>
      </c>
      <c r="FJ119" s="138">
        <f t="shared" si="173"/>
        <v>3.8567991534699266</v>
      </c>
      <c r="FK119" s="138">
        <f t="shared" si="174"/>
        <v>7.468453037995566</v>
      </c>
      <c r="FL119" s="138">
        <f t="shared" si="175"/>
        <v>14.37342899443118</v>
      </c>
      <c r="FM119" s="138">
        <f t="shared" si="176"/>
        <v>27.463121646744309</v>
      </c>
      <c r="FN119" s="138">
        <f t="shared" si="177"/>
        <v>51.907013467984882</v>
      </c>
      <c r="FO119" s="138">
        <f t="shared" si="178"/>
        <v>96.992863365325078</v>
      </c>
      <c r="FP119" s="138">
        <f t="shared" si="179"/>
        <v>178.60303615194863</v>
      </c>
      <c r="FQ119" s="138">
        <f t="shared" si="180"/>
        <v>322.71133950287964</v>
      </c>
      <c r="FR119" s="138">
        <f t="shared" si="181"/>
        <v>569.48705347303292</v>
      </c>
      <c r="FS119" s="138">
        <f t="shared" si="182"/>
        <v>951.87291831101004</v>
      </c>
      <c r="FT119" s="138">
        <f t="shared" si="183"/>
        <v>1533.2219854524162</v>
      </c>
      <c r="FU119" s="138">
        <f t="shared" si="184"/>
        <v>2360.100829683965</v>
      </c>
      <c r="FV119" s="138">
        <f t="shared" si="185"/>
        <v>3448.7196621464104</v>
      </c>
      <c r="FW119" s="138">
        <f t="shared" si="186"/>
        <v>4762.2290338630255</v>
      </c>
      <c r="FX119" s="138">
        <f t="shared" si="187"/>
        <v>6207.1680006955221</v>
      </c>
      <c r="FY119" s="138">
        <f t="shared" si="188"/>
        <v>7647.4745322245544</v>
      </c>
      <c r="FZ119" s="138">
        <f t="shared" si="189"/>
        <v>8949.9571901112395</v>
      </c>
      <c r="GA119" s="138">
        <f t="shared" si="190"/>
        <v>10019.484323715953</v>
      </c>
      <c r="GB119" s="138">
        <f t="shared" si="191"/>
        <v>10815.144645374334</v>
      </c>
      <c r="GC119" s="138">
        <f t="shared" si="192"/>
        <v>11393.586342164912</v>
      </c>
      <c r="GD119" s="138">
        <f t="shared" si="193"/>
        <v>11731.885921806601</v>
      </c>
      <c r="GE119" s="138">
        <f t="shared" si="194"/>
        <v>11880.196284024831</v>
      </c>
      <c r="GF119" s="138">
        <f t="shared" si="195"/>
        <v>11895.120565655478</v>
      </c>
      <c r="GG119" s="138">
        <f t="shared" si="196"/>
        <v>11831.471293435505</v>
      </c>
      <c r="GH119" s="138">
        <f t="shared" si="197"/>
        <v>11737.757790921783</v>
      </c>
      <c r="GI119" s="138">
        <f t="shared" si="198"/>
        <v>11666.025951031039</v>
      </c>
      <c r="GJ119" s="138">
        <f t="shared" si="199"/>
        <v>11657.919806616777</v>
      </c>
      <c r="GK119" s="138">
        <f t="shared" si="200"/>
        <v>11743.692723296184</v>
      </c>
      <c r="GL119" s="138">
        <f t="shared" si="201"/>
        <v>11935.969434172264</v>
      </c>
    </row>
    <row r="120" spans="1:195">
      <c r="A120" s="1" t="s">
        <v>83</v>
      </c>
      <c r="C120" s="62" t="s">
        <v>197</v>
      </c>
      <c r="D120" s="138">
        <f>'[2]Yearly BTX'!D120</f>
        <v>7.9839643595504723</v>
      </c>
      <c r="E120" s="138">
        <f>'[2]Yearly BTX'!E120</f>
        <v>15.579116441738002</v>
      </c>
      <c r="F120" s="138">
        <f>'[2]Yearly BTX'!F120</f>
        <v>30.121669413288419</v>
      </c>
      <c r="G120" s="138">
        <f>'[2]Yearly BTX'!G120</f>
        <v>57.986453651927924</v>
      </c>
      <c r="H120" s="138">
        <f>'[2]Yearly BTX'!H120</f>
        <v>110.88121388892034</v>
      </c>
      <c r="I120" s="138">
        <f>'[2]Yearly BTX'!I120</f>
        <v>210.37911188679513</v>
      </c>
      <c r="J120" s="138">
        <f>'[2]Yearly BTX'!J120</f>
        <v>394.92219043325696</v>
      </c>
      <c r="K120" s="138">
        <f>'[2]Yearly BTX'!K120</f>
        <v>732.48090025334795</v>
      </c>
      <c r="L120" s="138">
        <f>'[2]Yearly BTX'!L120</f>
        <v>1337.9520806995679</v>
      </c>
      <c r="M120" s="138">
        <f>'[2]Yearly BTX'!M120</f>
        <v>2396.4525166552953</v>
      </c>
      <c r="N120" s="138">
        <f>'[2]Yearly BTX'!N120</f>
        <v>4185.993406779402</v>
      </c>
      <c r="O120" s="138">
        <f>'[2]Yearly BTX'!O120</f>
        <v>6938.0212001036971</v>
      </c>
      <c r="P120" s="138">
        <f>'[2]Yearly BTX'!P120</f>
        <v>11064.053163535755</v>
      </c>
      <c r="Q120" s="138">
        <f>'[2]Yearly BTX'!Q120</f>
        <v>16845.776144098567</v>
      </c>
      <c r="R120" s="138">
        <f>'[2]Yearly BTX'!R120</f>
        <v>24323.614017271542</v>
      </c>
      <c r="S120" s="138">
        <f>'[2]Yearly BTX'!S120</f>
        <v>33148.600749081044</v>
      </c>
      <c r="T120" s="138">
        <f>'[2]Yearly BTX'!T120</f>
        <v>42583.399704764</v>
      </c>
      <c r="U120" s="138">
        <f>'[2]Yearly BTX'!U120</f>
        <v>51638.3799214678</v>
      </c>
      <c r="V120" s="138">
        <f>'[2]Yearly BTX'!V120</f>
        <v>59393.052876950489</v>
      </c>
      <c r="W120" s="138">
        <f>'[2]Yearly BTX'!W120</f>
        <v>65237.387261760698</v>
      </c>
      <c r="X120" s="138">
        <f>'[2]Yearly BTX'!X120</f>
        <v>68960.523892315134</v>
      </c>
      <c r="Y120" s="138">
        <f>'[2]Yearly BTX'!Y120</f>
        <v>72044.091077468489</v>
      </c>
      <c r="Z120" s="138">
        <f>'[2]Yearly BTX'!Z120</f>
        <v>73430.782050548063</v>
      </c>
      <c r="AA120" s="138">
        <f>'[2]Yearly BTX'!AA120</f>
        <v>73419.636407276717</v>
      </c>
      <c r="AB120" s="138">
        <f>'[2]Yearly BTX'!AB120</f>
        <v>72346.975753717736</v>
      </c>
      <c r="AC120" s="138">
        <f>'[2]Yearly BTX'!AC120</f>
        <v>70502.250226004457</v>
      </c>
      <c r="AD120" s="138">
        <f>'[2]Yearly BTX'!AD120</f>
        <v>68066.695878710845</v>
      </c>
      <c r="AE120" s="138">
        <f>'[2]Yearly BTX'!AE120</f>
        <v>65270.847253881235</v>
      </c>
      <c r="AF120" s="138">
        <f>'[2]Yearly BTX'!AF120</f>
        <v>62251.618282905001</v>
      </c>
      <c r="AG120" s="138">
        <f>'[2]Yearly BTX'!AG120</f>
        <v>59108.988827418885</v>
      </c>
      <c r="AH120" s="138">
        <f>'[2]Yearly BTX'!AH120</f>
        <v>55914.956050137211</v>
      </c>
      <c r="AI120" s="141"/>
      <c r="AJ120" s="141">
        <f>'[3]Yearly BTX'!D120</f>
        <v>0.62219929879880409</v>
      </c>
      <c r="AK120" s="141">
        <f>'[3]Yearly BTX'!E120</f>
        <v>1.2782754772053726</v>
      </c>
      <c r="AL120" s="141">
        <f>'[3]Yearly BTX'!F120</f>
        <v>2.5787414360688499</v>
      </c>
      <c r="AM120" s="141">
        <f>'[3]Yearly BTX'!G120</f>
        <v>5.186363835273208</v>
      </c>
      <c r="AN120" s="141">
        <f>'[3]Yearly BTX'!H120</f>
        <v>10.384716820139717</v>
      </c>
      <c r="AO120" s="141">
        <f>'[3]Yearly BTX'!I120</f>
        <v>20.673555788186349</v>
      </c>
      <c r="AP120" s="141">
        <f>'[3]Yearly BTX'!J120</f>
        <v>40.220065594605778</v>
      </c>
      <c r="AQ120" s="141">
        <f>'[3]Yearly BTX'!K120</f>
        <v>77.435531732159205</v>
      </c>
      <c r="AR120" s="141">
        <f>'[3]Yearly BTX'!L120</f>
        <v>147.04148904440956</v>
      </c>
      <c r="AS120" s="141">
        <f>'[3]Yearly BTX'!M120</f>
        <v>274.17321397922092</v>
      </c>
      <c r="AT120" s="141">
        <f>'[3]Yearly BTX'!N120</f>
        <v>501.36522503371049</v>
      </c>
      <c r="AU120" s="141">
        <f>'[3]Yearly BTX'!O120</f>
        <v>853.93241589961167</v>
      </c>
      <c r="AV120" s="141">
        <f>'[3]Yearly BTX'!P120</f>
        <v>1406.1749378637862</v>
      </c>
      <c r="AW120" s="141">
        <f>'[3]Yearly BTX'!Q120</f>
        <v>2211.60403698052</v>
      </c>
      <c r="AX120" s="141">
        <f>'[3]Yearly BTX'!R120</f>
        <v>3300.505219466113</v>
      </c>
      <c r="AY120" s="141">
        <f>'[3]Yearly BTX'!S120</f>
        <v>4653.4072190303041</v>
      </c>
      <c r="AZ120" s="141">
        <f>'[3]Yearly BTX'!T120</f>
        <v>6214.6964247765682</v>
      </c>
      <c r="BA120" s="141">
        <f>'[3]Yearly BTX'!U120</f>
        <v>7841.5562188432878</v>
      </c>
      <c r="BB120" s="141">
        <f>'[3]Yearly BTX'!V120</f>
        <v>9393.480535086901</v>
      </c>
      <c r="BC120" s="141">
        <f>'[3]Yearly BTX'!W120</f>
        <v>10757.720135086871</v>
      </c>
      <c r="BD120" s="141">
        <f>'[3]Yearly BTX'!X120</f>
        <v>11872.247356795571</v>
      </c>
      <c r="BE120" s="141">
        <f>'[3]Yearly BTX'!Y120</f>
        <v>12173.159831724175</v>
      </c>
      <c r="BF120" s="141">
        <f>'[3]Yearly BTX'!Z120</f>
        <v>12181.368978880515</v>
      </c>
      <c r="BG120" s="141">
        <f>'[3]Yearly BTX'!AA120</f>
        <v>11967.453929717272</v>
      </c>
      <c r="BH120" s="141">
        <f>'[3]Yearly BTX'!AB120</f>
        <v>11621.196779438738</v>
      </c>
      <c r="BI120" s="141">
        <f>'[3]Yearly BTX'!AC120</f>
        <v>11220.310202231922</v>
      </c>
      <c r="BJ120" s="141">
        <f>'[3]Yearly BTX'!AD120</f>
        <v>11138.519079184038</v>
      </c>
      <c r="BK120" s="141">
        <f>'[3]Yearly BTX'!AE120</f>
        <v>11758.231785207665</v>
      </c>
      <c r="BL120" s="141">
        <f>'[3]Yearly BTX'!AF120</f>
        <v>12490.968015956896</v>
      </c>
      <c r="BM120" s="141">
        <f>'[3]Yearly BTX'!AG120</f>
        <v>13354.085220563957</v>
      </c>
      <c r="BN120" s="141">
        <f>'[3]Yearly BTX'!AH120</f>
        <v>14313.430594371563</v>
      </c>
      <c r="BP120" s="138">
        <f t="shared" si="202"/>
        <v>8.606163658349276</v>
      </c>
      <c r="BQ120" s="138">
        <f t="shared" si="203"/>
        <v>16.857391918943375</v>
      </c>
      <c r="BR120" s="138">
        <f t="shared" si="204"/>
        <v>32.700410849357269</v>
      </c>
      <c r="BS120" s="138">
        <f t="shared" si="205"/>
        <v>63.172817487201129</v>
      </c>
      <c r="BT120" s="138">
        <f t="shared" si="206"/>
        <v>121.26593070906006</v>
      </c>
      <c r="BU120" s="138">
        <f t="shared" si="207"/>
        <v>231.05266767498148</v>
      </c>
      <c r="BV120" s="138">
        <f t="shared" si="208"/>
        <v>435.14225602786274</v>
      </c>
      <c r="BW120" s="138">
        <f t="shared" si="209"/>
        <v>809.91643198550719</v>
      </c>
      <c r="BX120" s="138">
        <f t="shared" si="210"/>
        <v>1484.9935697439773</v>
      </c>
      <c r="BY120" s="138">
        <f t="shared" si="211"/>
        <v>2670.625730634516</v>
      </c>
      <c r="BZ120" s="138">
        <f t="shared" si="212"/>
        <v>4687.3586318131129</v>
      </c>
      <c r="CA120" s="138">
        <f t="shared" si="213"/>
        <v>7791.9536160033085</v>
      </c>
      <c r="CB120" s="138">
        <f t="shared" si="214"/>
        <v>12470.228101399542</v>
      </c>
      <c r="CC120" s="138">
        <f t="shared" si="215"/>
        <v>19057.380181079086</v>
      </c>
      <c r="CD120" s="138">
        <f t="shared" si="216"/>
        <v>27624.119236737657</v>
      </c>
      <c r="CE120" s="138">
        <f t="shared" si="217"/>
        <v>37802.007968111349</v>
      </c>
      <c r="CF120" s="138">
        <f t="shared" si="218"/>
        <v>48798.096129540572</v>
      </c>
      <c r="CG120" s="138">
        <f t="shared" si="219"/>
        <v>59479.936140311089</v>
      </c>
      <c r="CH120" s="138">
        <f t="shared" si="220"/>
        <v>68786.533412037388</v>
      </c>
      <c r="CI120" s="138">
        <f t="shared" si="221"/>
        <v>75995.107396847568</v>
      </c>
      <c r="CJ120" s="138">
        <f t="shared" si="222"/>
        <v>80832.771249110709</v>
      </c>
      <c r="CK120" s="138">
        <f t="shared" si="223"/>
        <v>84217.250909192662</v>
      </c>
      <c r="CL120" s="138">
        <f t="shared" si="224"/>
        <v>85612.151029428584</v>
      </c>
      <c r="CM120" s="138">
        <f t="shared" si="225"/>
        <v>85387.090336993992</v>
      </c>
      <c r="CN120" s="138">
        <f t="shared" si="226"/>
        <v>83968.172533156467</v>
      </c>
      <c r="CO120" s="138">
        <f t="shared" si="227"/>
        <v>81722.560428236378</v>
      </c>
      <c r="CP120" s="138">
        <f t="shared" si="228"/>
        <v>79205.214957894888</v>
      </c>
      <c r="CQ120" s="138">
        <f t="shared" si="229"/>
        <v>77029.079039088901</v>
      </c>
      <c r="CR120" s="138">
        <f t="shared" si="230"/>
        <v>74742.58629886189</v>
      </c>
      <c r="CS120" s="138">
        <f t="shared" si="231"/>
        <v>72463.074047982838</v>
      </c>
      <c r="CT120" s="138">
        <f t="shared" si="232"/>
        <v>70228.386644508777</v>
      </c>
      <c r="CU120" s="141"/>
      <c r="CV120" s="141">
        <f>'[2]Yearly BTX'!AJ120</f>
        <v>3.9919821797752362</v>
      </c>
      <c r="CW120" s="141">
        <f>'[2]Yearly BTX'!AK120</f>
        <v>7.7895582208690008</v>
      </c>
      <c r="CX120" s="141">
        <f>'[2]Yearly BTX'!AL120</f>
        <v>15.06083470664421</v>
      </c>
      <c r="CY120" s="141">
        <f>'[2]Yearly BTX'!AM120</f>
        <v>28.993226825963962</v>
      </c>
      <c r="CZ120" s="141">
        <f>'[2]Yearly BTX'!AN120</f>
        <v>55.440606944460171</v>
      </c>
      <c r="DA120" s="141">
        <f>'[2]Yearly BTX'!AO120</f>
        <v>105.18955594339756</v>
      </c>
      <c r="DB120" s="141">
        <f>'[2]Yearly BTX'!AP120</f>
        <v>197.46109521662848</v>
      </c>
      <c r="DC120" s="141">
        <f>'[2]Yearly BTX'!AQ120</f>
        <v>366.24045012667398</v>
      </c>
      <c r="DD120" s="141">
        <f>'[2]Yearly BTX'!AR120</f>
        <v>668.97604034978394</v>
      </c>
      <c r="DE120" s="141">
        <f>'[2]Yearly BTX'!AS120</f>
        <v>1198.2262583276477</v>
      </c>
      <c r="DF120" s="141">
        <f>'[2]Yearly BTX'!AT120</f>
        <v>2092.996703389701</v>
      </c>
      <c r="DG120" s="141">
        <f>'[2]Yearly BTX'!AU120</f>
        <v>3469.0106000518485</v>
      </c>
      <c r="DH120" s="141">
        <f>'[2]Yearly BTX'!AV120</f>
        <v>5532.0265817678774</v>
      </c>
      <c r="DI120" s="141">
        <f>'[2]Yearly BTX'!AW120</f>
        <v>8422.8880720492834</v>
      </c>
      <c r="DJ120" s="141">
        <f>'[2]Yearly BTX'!AX120</f>
        <v>12161.807008635771</v>
      </c>
      <c r="DK120" s="141">
        <f>'[2]Yearly BTX'!AY120</f>
        <v>16574.300374540522</v>
      </c>
      <c r="DL120" s="141">
        <f>'[2]Yearly BTX'!AZ120</f>
        <v>21291.699852382</v>
      </c>
      <c r="DM120" s="141">
        <f>'[2]Yearly BTX'!BA120</f>
        <v>25819.1899607339</v>
      </c>
      <c r="DN120" s="141">
        <f>'[2]Yearly BTX'!BB120</f>
        <v>29696.526438475245</v>
      </c>
      <c r="DO120" s="141">
        <f>'[2]Yearly BTX'!BC120</f>
        <v>32618.693630880349</v>
      </c>
      <c r="DP120" s="141">
        <f>'[2]Yearly BTX'!BD120</f>
        <v>34480.261946157567</v>
      </c>
      <c r="DQ120" s="141">
        <f>'[2]Yearly BTX'!BE120</f>
        <v>36022.045538734244</v>
      </c>
      <c r="DR120" s="141">
        <f>'[2]Yearly BTX'!BF120</f>
        <v>36715.391025274032</v>
      </c>
      <c r="DS120" s="141">
        <f>'[2]Yearly BTX'!BG120</f>
        <v>36709.818203638359</v>
      </c>
      <c r="DT120" s="141">
        <f>'[2]Yearly BTX'!BH120</f>
        <v>36173.487876858868</v>
      </c>
      <c r="DU120" s="141">
        <f>'[2]Yearly BTX'!BI120</f>
        <v>35251.125113002228</v>
      </c>
      <c r="DV120" s="141">
        <f>'[2]Yearly BTX'!BJ120</f>
        <v>34033.347939355423</v>
      </c>
      <c r="DW120" s="141">
        <f>'[2]Yearly BTX'!BK120</f>
        <v>32635.423626940617</v>
      </c>
      <c r="DX120" s="141">
        <f>'[2]Yearly BTX'!BL120</f>
        <v>31125.809141452501</v>
      </c>
      <c r="DY120" s="141">
        <f>'[2]Yearly BTX'!BM120</f>
        <v>29554.494413709443</v>
      </c>
      <c r="DZ120" s="141">
        <f>'[2]Yearly BTX'!BN120</f>
        <v>27957.478025068605</v>
      </c>
      <c r="EB120" s="138">
        <f>'[3]Yearly BTX'!AJ120</f>
        <v>0.31109964939940205</v>
      </c>
      <c r="EC120" s="138">
        <f>'[3]Yearly BTX'!AK120</f>
        <v>0.64018994903745985</v>
      </c>
      <c r="ED120" s="138">
        <f>'[3]Yearly BTX'!AL120</f>
        <v>1.2945071089496953</v>
      </c>
      <c r="EE120" s="138">
        <f>'[3]Yearly BTX'!AM120</f>
        <v>2.6088919879686561</v>
      </c>
      <c r="EF120" s="138">
        <f>'[3]Yearly BTX'!AN120</f>
        <v>5.2348656295525258</v>
      </c>
      <c r="EG120" s="138">
        <f>'[3]Yearly BTX'!AO120</f>
        <v>10.44394698111468</v>
      </c>
      <c r="EH120" s="138">
        <f>'[3]Yearly BTX'!AP120</f>
        <v>20.547757690135882</v>
      </c>
      <c r="EI120" s="138">
        <f>'[3]Yearly BTX'!AQ120</f>
        <v>40.026731097580274</v>
      </c>
      <c r="EJ120" s="138">
        <f>'[3]Yearly BTX'!AR120</f>
        <v>76.940926962004951</v>
      </c>
      <c r="EK120" s="138">
        <f>'[3]Yearly BTX'!AS120</f>
        <v>145.30254240654949</v>
      </c>
      <c r="EL120" s="138">
        <f>'[3]Yearly BTX'!AT120</f>
        <v>269.25230567520987</v>
      </c>
      <c r="EM120" s="138">
        <f>'[3]Yearly BTX'!AU120</f>
        <v>467.55829793418019</v>
      </c>
      <c r="EN120" s="138">
        <f>'[3]Yearly BTX'!AV120</f>
        <v>786.33697312346499</v>
      </c>
      <c r="EO120" s="138">
        <f>'[3]Yearly BTX'!AW120</f>
        <v>1265.6908158629358</v>
      </c>
      <c r="EP120" s="138">
        <f>'[3]Yearly BTX'!AX120</f>
        <v>1936.780715511326</v>
      </c>
      <c r="EQ120" s="138">
        <f>'[3]Yearly BTX'!AY120</f>
        <v>2805.4950833706562</v>
      </c>
      <c r="ER120" s="138">
        <f>'[3]Yearly BTX'!AZ120</f>
        <v>3842.6744617328436</v>
      </c>
      <c r="ES120" s="138">
        <f>'[3]Yearly BTX'!BA120</f>
        <v>4980.8588583530427</v>
      </c>
      <c r="ET120" s="138">
        <f>'[3]Yearly BTX'!BB120</f>
        <v>6139.6071803104314</v>
      </c>
      <c r="EU120" s="138">
        <f>'[3]Yearly BTX'!BC120</f>
        <v>7247.3103988121957</v>
      </c>
      <c r="EV120" s="138">
        <f>'[3]Yearly BTX'!BD120</f>
        <v>8257.807522815825</v>
      </c>
      <c r="EW120" s="138">
        <f>'[3]Yearly BTX'!BE120</f>
        <v>8879.9592667540182</v>
      </c>
      <c r="EX120" s="138">
        <f>'[3]Yearly BTX'!BF120</f>
        <v>9368.1941595114458</v>
      </c>
      <c r="EY120" s="138">
        <f>'[3]Yearly BTX'!BG120</f>
        <v>9766.9988679445032</v>
      </c>
      <c r="EZ120" s="138">
        <f>'[3]Yearly BTX'!BH120</f>
        <v>10126.93310187349</v>
      </c>
      <c r="FA120" s="138">
        <f>'[3]Yearly BTX'!BI120</f>
        <v>10507.770690327143</v>
      </c>
      <c r="FB120" s="138">
        <f>'[3]Yearly BTX'!BJ120</f>
        <v>10984.774315477662</v>
      </c>
      <c r="FC120" s="138">
        <f>'[3]Yearly BTX'!BK120</f>
        <v>11627.923894589603</v>
      </c>
      <c r="FD120" s="138">
        <f>'[3]Yearly BTX'!BL120</f>
        <v>12507.40343820944</v>
      </c>
      <c r="FE120" s="138">
        <f>'[3]Yearly BTX'!BM120</f>
        <v>13674.046124014276</v>
      </c>
      <c r="FF120" s="138">
        <f>'[3]Yearly BTX'!BN120</f>
        <v>15140.0288420914</v>
      </c>
      <c r="FG120" s="141"/>
      <c r="FH120" s="138">
        <f t="shared" si="233"/>
        <v>4.303081829174638</v>
      </c>
      <c r="FI120" s="138">
        <f t="shared" si="172"/>
        <v>8.4297481699064605</v>
      </c>
      <c r="FJ120" s="138">
        <f t="shared" si="173"/>
        <v>16.355341815593906</v>
      </c>
      <c r="FK120" s="138">
        <f t="shared" si="174"/>
        <v>31.60211881393262</v>
      </c>
      <c r="FL120" s="138">
        <f t="shared" si="175"/>
        <v>60.675472574012694</v>
      </c>
      <c r="FM120" s="138">
        <f t="shared" si="176"/>
        <v>115.63350292451224</v>
      </c>
      <c r="FN120" s="138">
        <f t="shared" si="177"/>
        <v>218.00885290676436</v>
      </c>
      <c r="FO120" s="138">
        <f t="shared" si="178"/>
        <v>406.26718122425427</v>
      </c>
      <c r="FP120" s="138">
        <f t="shared" si="179"/>
        <v>745.91696731178888</v>
      </c>
      <c r="FQ120" s="138">
        <f t="shared" si="180"/>
        <v>1343.5288007341971</v>
      </c>
      <c r="FR120" s="138">
        <f t="shared" si="181"/>
        <v>2362.2490090649108</v>
      </c>
      <c r="FS120" s="138">
        <f t="shared" si="182"/>
        <v>3936.5688979860288</v>
      </c>
      <c r="FT120" s="138">
        <f t="shared" si="183"/>
        <v>6318.3635548913426</v>
      </c>
      <c r="FU120" s="138">
        <f t="shared" si="184"/>
        <v>9688.5788879122192</v>
      </c>
      <c r="FV120" s="138">
        <f t="shared" si="185"/>
        <v>14098.587724147097</v>
      </c>
      <c r="FW120" s="138">
        <f t="shared" si="186"/>
        <v>19379.795457911179</v>
      </c>
      <c r="FX120" s="138">
        <f t="shared" si="187"/>
        <v>25134.374314114844</v>
      </c>
      <c r="FY120" s="138">
        <f t="shared" si="188"/>
        <v>30800.048819086944</v>
      </c>
      <c r="FZ120" s="138">
        <f t="shared" si="189"/>
        <v>35836.13361878568</v>
      </c>
      <c r="GA120" s="138">
        <f t="shared" si="190"/>
        <v>39866.004029692544</v>
      </c>
      <c r="GB120" s="138">
        <f t="shared" si="191"/>
        <v>42738.069468973394</v>
      </c>
      <c r="GC120" s="138">
        <f t="shared" si="192"/>
        <v>44902.004805488265</v>
      </c>
      <c r="GD120" s="138">
        <f t="shared" si="193"/>
        <v>46083.585184785479</v>
      </c>
      <c r="GE120" s="138">
        <f t="shared" si="194"/>
        <v>46476.81707158286</v>
      </c>
      <c r="GF120" s="138">
        <f t="shared" si="195"/>
        <v>46300.420978732356</v>
      </c>
      <c r="GG120" s="138">
        <f t="shared" si="196"/>
        <v>45758.895803329375</v>
      </c>
      <c r="GH120" s="138">
        <f t="shared" si="197"/>
        <v>45018.122254833084</v>
      </c>
      <c r="GI120" s="138">
        <f t="shared" si="198"/>
        <v>44263.347521530217</v>
      </c>
      <c r="GJ120" s="138">
        <f t="shared" si="199"/>
        <v>43633.212579661937</v>
      </c>
      <c r="GK120" s="138">
        <f t="shared" si="200"/>
        <v>43228.540537723718</v>
      </c>
      <c r="GL120" s="138">
        <f t="shared" si="201"/>
        <v>43097.506867160002</v>
      </c>
    </row>
    <row r="121" spans="1:195" s="21" customFormat="1">
      <c r="A121" s="19" t="s">
        <v>112</v>
      </c>
      <c r="B121" s="19"/>
      <c r="C121" s="20" t="s">
        <v>197</v>
      </c>
      <c r="D121" s="137">
        <f>'[2]Yearly BTX'!D121</f>
        <v>7896073.2692510402</v>
      </c>
      <c r="E121" s="137">
        <f>'[2]Yearly BTX'!E121</f>
        <v>7752984.7570379619</v>
      </c>
      <c r="F121" s="137">
        <f>'[2]Yearly BTX'!F121</f>
        <v>7603609.9601807501</v>
      </c>
      <c r="G121" s="137">
        <f>'[2]Yearly BTX'!G121</f>
        <v>7461656.8109635795</v>
      </c>
      <c r="H121" s="137">
        <f>'[2]Yearly BTX'!H121</f>
        <v>7322601.3620477049</v>
      </c>
      <c r="I121" s="137">
        <f>'[2]Yearly BTX'!I121</f>
        <v>7178587.8090418652</v>
      </c>
      <c r="J121" s="137">
        <f>'[2]Yearly BTX'!J121</f>
        <v>7039401.4902129071</v>
      </c>
      <c r="K121" s="137">
        <f>'[2]Yearly BTX'!K121</f>
        <v>6903013.6554229409</v>
      </c>
      <c r="L121" s="137">
        <f>'[2]Yearly BTX'!L121</f>
        <v>6769216.7901740717</v>
      </c>
      <c r="M121" s="137">
        <f>'[2]Yearly BTX'!M121</f>
        <v>6637727.5898344172</v>
      </c>
      <c r="N121" s="137">
        <f>'[2]Yearly BTX'!N121</f>
        <v>6508161.7259036629</v>
      </c>
      <c r="O121" s="137">
        <f>'[2]Yearly BTX'!O121</f>
        <v>6345314.6923555536</v>
      </c>
      <c r="P121" s="137">
        <f>'[2]Yearly BTX'!P121</f>
        <v>6183476.0592929069</v>
      </c>
      <c r="Q121" s="137">
        <f>'[2]Yearly BTX'!Q121</f>
        <v>6022272.7223305032</v>
      </c>
      <c r="R121" s="137">
        <f>'[2]Yearly BTX'!R121</f>
        <v>5861554.663457117</v>
      </c>
      <c r="S121" s="137">
        <f>'[2]Yearly BTX'!S121</f>
        <v>5701628.8737344127</v>
      </c>
      <c r="T121" s="137">
        <f>'[2]Yearly BTX'!T121</f>
        <v>5536884.7208758444</v>
      </c>
      <c r="U121" s="137">
        <f>'[2]Yearly BTX'!U121</f>
        <v>5374809.9285220681</v>
      </c>
      <c r="V121" s="137">
        <f>'[2]Yearly BTX'!V121</f>
        <v>5216342.9629831165</v>
      </c>
      <c r="W121" s="137">
        <f>'[2]Yearly BTX'!W121</f>
        <v>5062078.595659636</v>
      </c>
      <c r="X121" s="137">
        <f>'[2]Yearly BTX'!X121</f>
        <v>4912169.2463618042</v>
      </c>
      <c r="Y121" s="137">
        <f>'[2]Yearly BTX'!Y121</f>
        <v>4758585.4453317979</v>
      </c>
      <c r="Z121" s="137">
        <f>'[2]Yearly BTX'!Z121</f>
        <v>4609503.5622517327</v>
      </c>
      <c r="AA121" s="137">
        <f>'[2]Yearly BTX'!AA121</f>
        <v>4464602.013834931</v>
      </c>
      <c r="AB121" s="137">
        <f>'[2]Yearly BTX'!AB121</f>
        <v>4323336.2933200775</v>
      </c>
      <c r="AC121" s="137">
        <f>'[2]Yearly BTX'!AC121</f>
        <v>4185302.3550686329</v>
      </c>
      <c r="AD121" s="137">
        <f>'[2]Yearly BTX'!AD121</f>
        <v>4048394.0973399398</v>
      </c>
      <c r="AE121" s="137">
        <f>'[2]Yearly BTX'!AE121</f>
        <v>3914247.1583921085</v>
      </c>
      <c r="AF121" s="137">
        <f>'[2]Yearly BTX'!AF121</f>
        <v>3782637.2971505136</v>
      </c>
      <c r="AG121" s="137">
        <f>'[2]Yearly BTX'!AG121</f>
        <v>3653383.3856720147</v>
      </c>
      <c r="AH121" s="137">
        <f>'[2]Yearly BTX'!AH121</f>
        <v>3526337.4371071858</v>
      </c>
      <c r="AI121" s="202"/>
      <c r="AJ121" s="137">
        <f>'[3]Yearly BTX'!D121</f>
        <v>4369539.0104794912</v>
      </c>
      <c r="AK121" s="137">
        <f>'[3]Yearly BTX'!E121</f>
        <v>4322320.7089572595</v>
      </c>
      <c r="AL121" s="137">
        <f>'[3]Yearly BTX'!F121</f>
        <v>4258968.0933693936</v>
      </c>
      <c r="AM121" s="137">
        <f>'[3]Yearly BTX'!G121</f>
        <v>4202588.7581112599</v>
      </c>
      <c r="AN121" s="137">
        <f>'[3]Yearly BTX'!H121</f>
        <v>4146231.969290819</v>
      </c>
      <c r="AO121" s="137">
        <f>'[3]Yearly BTX'!I121</f>
        <v>4089890.6803366779</v>
      </c>
      <c r="AP121" s="137">
        <f>'[3]Yearly BTX'!J121</f>
        <v>4033966.0926183271</v>
      </c>
      <c r="AQ121" s="137">
        <f>'[3]Yearly BTX'!K121</f>
        <v>3978122.7264781711</v>
      </c>
      <c r="AR121" s="137">
        <f>'[3]Yearly BTX'!L121</f>
        <v>3922347.3477868666</v>
      </c>
      <c r="AS121" s="137">
        <f>'[3]Yearly BTX'!M121</f>
        <v>3866614.6549627087</v>
      </c>
      <c r="AT121" s="137">
        <f>'[3]Yearly BTX'!N121</f>
        <v>3810878.9836442797</v>
      </c>
      <c r="AU121" s="137">
        <f>'[3]Yearly BTX'!O121</f>
        <v>3709028.7794068721</v>
      </c>
      <c r="AV121" s="137">
        <f>'[3]Yearly BTX'!P121</f>
        <v>3607339.0810850896</v>
      </c>
      <c r="AW121" s="137">
        <f>'[3]Yearly BTX'!Q121</f>
        <v>3505765.0605696291</v>
      </c>
      <c r="AX121" s="137">
        <f>'[3]Yearly BTX'!R121</f>
        <v>3404266.3084732206</v>
      </c>
      <c r="AY121" s="137">
        <f>'[3]Yearly BTX'!S121</f>
        <v>3302872.5175569737</v>
      </c>
      <c r="AZ121" s="137">
        <f>'[3]Yearly BTX'!T121</f>
        <v>3201370.9674725574</v>
      </c>
      <c r="BA121" s="137">
        <f>'[3]Yearly BTX'!U121</f>
        <v>3100163.5252499757</v>
      </c>
      <c r="BB121" s="137">
        <f>'[3]Yearly BTX'!V121</f>
        <v>2999419.7606411888</v>
      </c>
      <c r="BC121" s="137">
        <f>'[3]Yearly BTX'!W121</f>
        <v>2899276.7279447233</v>
      </c>
      <c r="BD121" s="137">
        <f>'[3]Yearly BTX'!X121</f>
        <v>2799811.6952045863</v>
      </c>
      <c r="BE121" s="137">
        <f>'[3]Yearly BTX'!Y121</f>
        <v>2693229.6656043674</v>
      </c>
      <c r="BF121" s="137">
        <f>'[3]Yearly BTX'!Z121</f>
        <v>2587658.974976901</v>
      </c>
      <c r="BG121" s="137">
        <f>'[3]Yearly BTX'!AA121</f>
        <v>2483105.4597310023</v>
      </c>
      <c r="BH121" s="137">
        <f>'[3]Yearly BTX'!AB121</f>
        <v>2379402.3815751099</v>
      </c>
      <c r="BI121" s="137">
        <f>'[3]Yearly BTX'!AC121</f>
        <v>2286781.1649501603</v>
      </c>
      <c r="BJ121" s="137">
        <f>'[3]Yearly BTX'!AD121</f>
        <v>2184989.0544502693</v>
      </c>
      <c r="BK121" s="137">
        <f>'[3]Yearly BTX'!AE121</f>
        <v>2083082.1668098979</v>
      </c>
      <c r="BL121" s="137">
        <f>'[3]Yearly BTX'!AF121</f>
        <v>1981766.1705564433</v>
      </c>
      <c r="BM121" s="137">
        <f>'[3]Yearly BTX'!AG121</f>
        <v>1881027.9136700563</v>
      </c>
      <c r="BN121" s="137">
        <f>'[3]Yearly BTX'!AH121</f>
        <v>1780916.0293589875</v>
      </c>
      <c r="BP121" s="137">
        <f t="shared" si="202"/>
        <v>12265612.279730532</v>
      </c>
      <c r="BQ121" s="137">
        <f t="shared" si="203"/>
        <v>12075305.465995222</v>
      </c>
      <c r="BR121" s="137">
        <f t="shared" si="204"/>
        <v>11862578.053550143</v>
      </c>
      <c r="BS121" s="137">
        <f t="shared" si="205"/>
        <v>11664245.569074839</v>
      </c>
      <c r="BT121" s="137">
        <f t="shared" si="206"/>
        <v>11468833.331338525</v>
      </c>
      <c r="BU121" s="137">
        <f t="shared" si="207"/>
        <v>11268478.489378544</v>
      </c>
      <c r="BV121" s="137">
        <f t="shared" si="208"/>
        <v>11073367.582831234</v>
      </c>
      <c r="BW121" s="137">
        <f t="shared" si="209"/>
        <v>10881136.381901111</v>
      </c>
      <c r="BX121" s="137">
        <f t="shared" si="210"/>
        <v>10691564.137960939</v>
      </c>
      <c r="BY121" s="137">
        <f t="shared" si="211"/>
        <v>10504342.244797125</v>
      </c>
      <c r="BZ121" s="137">
        <f t="shared" si="212"/>
        <v>10319040.709547943</v>
      </c>
      <c r="CA121" s="137">
        <f t="shared" si="213"/>
        <v>10054343.471762426</v>
      </c>
      <c r="CB121" s="137">
        <f t="shared" si="214"/>
        <v>9790815.1403779965</v>
      </c>
      <c r="CC121" s="137">
        <f t="shared" si="215"/>
        <v>9528037.7829001322</v>
      </c>
      <c r="CD121" s="137">
        <f t="shared" si="216"/>
        <v>9265820.9719303381</v>
      </c>
      <c r="CE121" s="137">
        <f t="shared" si="217"/>
        <v>9004501.3912913874</v>
      </c>
      <c r="CF121" s="137">
        <f t="shared" si="218"/>
        <v>8738255.6883484013</v>
      </c>
      <c r="CG121" s="137">
        <f t="shared" si="219"/>
        <v>8474973.4537720438</v>
      </c>
      <c r="CH121" s="137">
        <f t="shared" si="220"/>
        <v>8215762.7236243058</v>
      </c>
      <c r="CI121" s="137">
        <f t="shared" si="221"/>
        <v>7961355.3236043593</v>
      </c>
      <c r="CJ121" s="137">
        <f t="shared" si="222"/>
        <v>7711980.9415663909</v>
      </c>
      <c r="CK121" s="137">
        <f t="shared" si="223"/>
        <v>7451815.1109361649</v>
      </c>
      <c r="CL121" s="137">
        <f t="shared" si="224"/>
        <v>7197162.5372286336</v>
      </c>
      <c r="CM121" s="137">
        <f t="shared" si="225"/>
        <v>6947707.4735659333</v>
      </c>
      <c r="CN121" s="137">
        <f t="shared" si="226"/>
        <v>6702738.6748951878</v>
      </c>
      <c r="CO121" s="137">
        <f t="shared" si="227"/>
        <v>6472083.5200187936</v>
      </c>
      <c r="CP121" s="137">
        <f t="shared" si="228"/>
        <v>6233383.1517902091</v>
      </c>
      <c r="CQ121" s="137">
        <f t="shared" si="229"/>
        <v>5997329.3252020068</v>
      </c>
      <c r="CR121" s="137">
        <f t="shared" si="230"/>
        <v>5764403.4677069569</v>
      </c>
      <c r="CS121" s="137">
        <f t="shared" si="231"/>
        <v>5534411.2993420707</v>
      </c>
      <c r="CT121" s="137">
        <f t="shared" si="232"/>
        <v>5307253.4664661735</v>
      </c>
      <c r="CU121" s="202"/>
      <c r="CV121" s="137">
        <f>'[2]Yearly BTX'!AJ121</f>
        <v>7896077.2612332199</v>
      </c>
      <c r="CW121" s="137">
        <f>'[2]Yearly BTX'!AK121</f>
        <v>7785363.9956382476</v>
      </c>
      <c r="CX121" s="137">
        <f>'[2]Yearly BTX'!AL121</f>
        <v>7670054.0515044909</v>
      </c>
      <c r="CY121" s="137">
        <f>'[2]Yearly BTX'!AM121</f>
        <v>7560829.3426021524</v>
      </c>
      <c r="CZ121" s="137">
        <f>'[2]Yearly BTX'!AN121</f>
        <v>7454184.8992631258</v>
      </c>
      <c r="DA121" s="137">
        <f>'[2]Yearly BTX'!AO121</f>
        <v>7342146.3072026409</v>
      </c>
      <c r="DB121" s="137">
        <f>'[2]Yearly BTX'!AP121</f>
        <v>7234625.3278931808</v>
      </c>
      <c r="DC121" s="137">
        <f>'[2]Yearly BTX'!AQ121</f>
        <v>7129614.2361097746</v>
      </c>
      <c r="DD121" s="137">
        <f>'[2]Yearly BTX'!AR121</f>
        <v>7026966.1004625829</v>
      </c>
      <c r="DE121" s="137">
        <f>'[2]Yearly BTX'!AS121</f>
        <v>6926493.28557018</v>
      </c>
      <c r="DF121" s="137">
        <f>'[2]Yearly BTX'!AT121</f>
        <v>6827953.5557283843</v>
      </c>
      <c r="DG121" s="137">
        <f>'[2]Yearly BTX'!AU121</f>
        <v>6706292.5862608198</v>
      </c>
      <c r="DH121" s="137">
        <f>'[2]Yearly BTX'!AV121</f>
        <v>6585849.6322869323</v>
      </c>
      <c r="DI121" s="137">
        <f>'[2]Yearly BTX'!AW121</f>
        <v>6466396.5469740573</v>
      </c>
      <c r="DJ121" s="137">
        <f>'[2]Yearly BTX'!AX121</f>
        <v>6347807.6081736665</v>
      </c>
      <c r="DK121" s="137">
        <f>'[2]Yearly BTX'!AY121</f>
        <v>6230219.3778467458</v>
      </c>
      <c r="DL121" s="137">
        <f>'[2]Yearly BTX'!AZ121</f>
        <v>6107296.6715903534</v>
      </c>
      <c r="DM121" s="137">
        <f>'[2]Yearly BTX'!BA121</f>
        <v>5986356.6420851471</v>
      </c>
      <c r="DN121" s="137">
        <f>'[2]Yearly BTX'!BB121</f>
        <v>5867882.3580320608</v>
      </c>
      <c r="DO121" s="137">
        <f>'[2]Yearly BTX'!BC121</f>
        <v>5752168.3800395923</v>
      </c>
      <c r="DP121" s="137">
        <f>'[2]Yearly BTX'!BD121</f>
        <v>5639266.4617369138</v>
      </c>
      <c r="DQ121" s="137">
        <f>'[2]Yearly BTX'!BE121</f>
        <v>5524973.0146840513</v>
      </c>
      <c r="DR121" s="137">
        <f>'[2]Yearly BTX'!BF121</f>
        <v>5413796.5745105706</v>
      </c>
      <c r="DS121" s="137">
        <f>'[2]Yearly BTX'!BG121</f>
        <v>5305570.6849961998</v>
      </c>
      <c r="DT121" s="137">
        <f>'[2]Yearly BTX'!BH121</f>
        <v>5199924.5545855435</v>
      </c>
      <c r="DU121" s="137">
        <f>'[2]Yearly BTX'!BI121</f>
        <v>5096604.3647235855</v>
      </c>
      <c r="DV121" s="137">
        <f>'[2]Yearly BTX'!BJ121</f>
        <v>4993367.0395680312</v>
      </c>
      <c r="DW121" s="137">
        <f>'[2]Yearly BTX'!BK121</f>
        <v>4892187.6289633233</v>
      </c>
      <c r="DX121" s="137">
        <f>'[2]Yearly BTX'!BL121</f>
        <v>4792916.1033172654</v>
      </c>
      <c r="DY121" s="137">
        <f>'[2]Yearly BTX'!BM121</f>
        <v>4695427.0215511667</v>
      </c>
      <c r="DZ121" s="137">
        <f>'[2]Yearly BTX'!BN121</f>
        <v>4599614.0353050297</v>
      </c>
      <c r="EB121" s="137">
        <f>'[3]Yearly BTX'!AJ121</f>
        <v>4369539.3215791406</v>
      </c>
      <c r="EC121" s="137">
        <f>'[3]Yearly BTX'!AK121</f>
        <v>4338961.8438572343</v>
      </c>
      <c r="ED121" s="137">
        <f>'[3]Yearly BTX'!AL121</f>
        <v>4294836.8305440918</v>
      </c>
      <c r="EE121" s="137">
        <f>'[3]Yearly BTX'!AM121</f>
        <v>4256394.9408533778</v>
      </c>
      <c r="EF121" s="137">
        <f>'[3]Yearly BTX'!AN121</f>
        <v>4217978.4898994006</v>
      </c>
      <c r="EG121" s="137">
        <f>'[3]Yearly BTX'!AO121</f>
        <v>4179581.6512314104</v>
      </c>
      <c r="EH121" s="137">
        <f>'[3]Yearly BTX'!AP121</f>
        <v>4141607.3962676884</v>
      </c>
      <c r="EI121" s="137">
        <f>'[3]Yearly BTX'!AQ121</f>
        <v>4103724.0731521375</v>
      </c>
      <c r="EJ121" s="137">
        <f>'[3]Yearly BTX'!AR121</f>
        <v>4065924.8469852456</v>
      </c>
      <c r="EK121" s="137">
        <f>'[3]Yearly BTX'!AS121</f>
        <v>4028194.9975330858</v>
      </c>
      <c r="EL121" s="137">
        <f>'[3]Yearly BTX'!AT121</f>
        <v>3990506.1766299419</v>
      </c>
      <c r="EM121" s="137">
        <f>'[3]Yearly BTX'!AU121</f>
        <v>3917588.6824132591</v>
      </c>
      <c r="EN121" s="137">
        <f>'[3]Yearly BTX'!AV121</f>
        <v>3844915.3026246605</v>
      </c>
      <c r="EO121" s="137">
        <f>'[3]Yearly BTX'!AW121</f>
        <v>3772449.612640298</v>
      </c>
      <c r="EP121" s="137">
        <f>'[3]Yearly BTX'!AX121</f>
        <v>3700144.3206451768</v>
      </c>
      <c r="EQ121" s="137">
        <f>'[3]Yearly BTX'!AY121</f>
        <v>3627997.9004686517</v>
      </c>
      <c r="ER121" s="137">
        <f>'[3]Yearly BTX'!AZ121</f>
        <v>3555771.68487436</v>
      </c>
      <c r="ES121" s="137">
        <f>'[3]Yearly BTX'!BA121</f>
        <v>3483790.7035879148</v>
      </c>
      <c r="ET121" s="137">
        <f>'[3]Yearly BTX'!BB121</f>
        <v>3412168.2820653636</v>
      </c>
      <c r="EU121" s="137">
        <f>'[3]Yearly BTX'!BC121</f>
        <v>3341006.0475307717</v>
      </c>
      <c r="EV121" s="137">
        <f>'[3]Yearly BTX'!BD121</f>
        <v>3270371.0817723987</v>
      </c>
      <c r="EW121" s="137">
        <f>'[3]Yearly BTX'!BE121</f>
        <v>3194294.1864042701</v>
      </c>
      <c r="EX121" s="137">
        <f>'[3]Yearly BTX'!BF121</f>
        <v>3119079.7534598904</v>
      </c>
      <c r="EY121" s="137">
        <f>'[3]Yearly BTX'!BG121</f>
        <v>3044756.2627599463</v>
      </c>
      <c r="EZ121" s="137">
        <f>'[3]Yearly BTX'!BH121</f>
        <v>2971194.0725637572</v>
      </c>
      <c r="FA121" s="137">
        <f>'[3]Yearly BTX'!BI121</f>
        <v>2898319.4290838628</v>
      </c>
      <c r="FB121" s="137">
        <f>'[3]Yearly BTX'!BJ121</f>
        <v>2826429.3153441353</v>
      </c>
      <c r="FC121" s="137">
        <f>'[3]Yearly BTX'!BK121</f>
        <v>2755117.1883059931</v>
      </c>
      <c r="FD121" s="137">
        <f>'[3]Yearly BTX'!BL121</f>
        <v>2684302.7733209906</v>
      </c>
      <c r="FE121" s="137">
        <f>'[3]Yearly BTX'!BM121</f>
        <v>2613933.3187749898</v>
      </c>
      <c r="FF121" s="137">
        <f>'[3]Yearly BTX'!BN121</f>
        <v>2544010.1414024867</v>
      </c>
      <c r="FG121" s="202"/>
      <c r="FH121" s="137">
        <f t="shared" si="233"/>
        <v>12265616.582812361</v>
      </c>
      <c r="FI121" s="137">
        <f t="shared" si="172"/>
        <v>12124325.839495482</v>
      </c>
      <c r="FJ121" s="137">
        <f t="shared" si="173"/>
        <v>11964890.882048583</v>
      </c>
      <c r="FK121" s="137">
        <f t="shared" si="174"/>
        <v>11817224.28345553</v>
      </c>
      <c r="FL121" s="137">
        <f t="shared" si="175"/>
        <v>11672163.389162526</v>
      </c>
      <c r="FM121" s="137">
        <f t="shared" si="176"/>
        <v>11521727.958434051</v>
      </c>
      <c r="FN121" s="137">
        <f t="shared" si="177"/>
        <v>11376232.724160869</v>
      </c>
      <c r="FO121" s="137">
        <f t="shared" si="178"/>
        <v>11233338.309261912</v>
      </c>
      <c r="FP121" s="137">
        <f t="shared" si="179"/>
        <v>11092890.947447829</v>
      </c>
      <c r="FQ121" s="137">
        <f t="shared" si="180"/>
        <v>10954688.283103265</v>
      </c>
      <c r="FR121" s="137">
        <f t="shared" si="181"/>
        <v>10818459.732358325</v>
      </c>
      <c r="FS121" s="137">
        <f t="shared" si="182"/>
        <v>10623881.268674079</v>
      </c>
      <c r="FT121" s="137">
        <f t="shared" si="183"/>
        <v>10430764.934911594</v>
      </c>
      <c r="FU121" s="137">
        <f t="shared" si="184"/>
        <v>10238846.159614354</v>
      </c>
      <c r="FV121" s="137">
        <f t="shared" si="185"/>
        <v>10047951.928818844</v>
      </c>
      <c r="FW121" s="137">
        <f t="shared" si="186"/>
        <v>9858217.278315397</v>
      </c>
      <c r="FX121" s="137">
        <f t="shared" si="187"/>
        <v>9663068.3564647138</v>
      </c>
      <c r="FY121" s="137">
        <f t="shared" si="188"/>
        <v>9470147.3456730619</v>
      </c>
      <c r="FZ121" s="137">
        <f t="shared" si="189"/>
        <v>9280050.6400974244</v>
      </c>
      <c r="GA121" s="137">
        <f t="shared" si="190"/>
        <v>9093174.4275703635</v>
      </c>
      <c r="GB121" s="137">
        <f t="shared" si="191"/>
        <v>8909637.543509312</v>
      </c>
      <c r="GC121" s="137">
        <f t="shared" si="192"/>
        <v>8719267.2010883205</v>
      </c>
      <c r="GD121" s="137">
        <f t="shared" si="193"/>
        <v>8532876.3279704601</v>
      </c>
      <c r="GE121" s="137">
        <f t="shared" si="194"/>
        <v>8350326.9477561461</v>
      </c>
      <c r="GF121" s="137">
        <f t="shared" si="195"/>
        <v>8171118.6271493006</v>
      </c>
      <c r="GG121" s="137">
        <f t="shared" si="196"/>
        <v>7994923.7938074488</v>
      </c>
      <c r="GH121" s="137">
        <f t="shared" si="197"/>
        <v>7819796.3549121665</v>
      </c>
      <c r="GI121" s="137">
        <f t="shared" si="198"/>
        <v>7647304.8172693159</v>
      </c>
      <c r="GJ121" s="137">
        <f t="shared" si="199"/>
        <v>7477218.876638256</v>
      </c>
      <c r="GK121" s="137">
        <f t="shared" si="200"/>
        <v>7309360.3403261565</v>
      </c>
      <c r="GL121" s="137">
        <f t="shared" si="201"/>
        <v>7143624.1767075164</v>
      </c>
    </row>
    <row r="122" spans="1:195" s="13" customFormat="1">
      <c r="A122" s="374"/>
      <c r="B122" s="6" t="s">
        <v>89</v>
      </c>
      <c r="C122" s="7" t="s">
        <v>197</v>
      </c>
      <c r="D122" s="201">
        <f>'[2]Yearly BTX'!D122</f>
        <v>2469048.1290298472</v>
      </c>
      <c r="E122" s="201">
        <f>'[2]Yearly BTX'!E122</f>
        <v>2420331.6300675804</v>
      </c>
      <c r="F122" s="201">
        <f>'[2]Yearly BTX'!F122</f>
        <v>2371958.4881103039</v>
      </c>
      <c r="G122" s="201">
        <f>'[2]Yearly BTX'!G122</f>
        <v>2323812.1635102085</v>
      </c>
      <c r="H122" s="201">
        <f>'[2]Yearly BTX'!H122</f>
        <v>2276109.2744334186</v>
      </c>
      <c r="I122" s="201">
        <f>'[2]Yearly BTX'!I122</f>
        <v>2225242.6661979416</v>
      </c>
      <c r="J122" s="201">
        <f>'[2]Yearly BTX'!J122</f>
        <v>2175982.3625262324</v>
      </c>
      <c r="K122" s="201">
        <f>'[2]Yearly BTX'!K122</f>
        <v>2127425.5375600862</v>
      </c>
      <c r="L122" s="201">
        <f>'[2]Yearly BTX'!L122</f>
        <v>2079584.8789569139</v>
      </c>
      <c r="M122" s="201">
        <f>'[2]Yearly BTX'!M122</f>
        <v>2032448.6870921762</v>
      </c>
      <c r="N122" s="201">
        <f>'[2]Yearly BTX'!N122</f>
        <v>1985974.5286796631</v>
      </c>
      <c r="O122" s="201">
        <f>'[2]Yearly BTX'!O122</f>
        <v>1922411.0688741507</v>
      </c>
      <c r="P122" s="201">
        <f>'[2]Yearly BTX'!P122</f>
        <v>1872051.2549779266</v>
      </c>
      <c r="Q122" s="201">
        <f>'[2]Yearly BTX'!Q122</f>
        <v>1822429.7540246532</v>
      </c>
      <c r="R122" s="201">
        <f>'[2]Yearly BTX'!R122</f>
        <v>1773510.9569585116</v>
      </c>
      <c r="S122" s="201">
        <f>'[2]Yearly BTX'!S122</f>
        <v>1725386.427922823</v>
      </c>
      <c r="T122" s="201">
        <f>'[2]Yearly BTX'!T122</f>
        <v>1675380.8949018586</v>
      </c>
      <c r="U122" s="201">
        <f>'[2]Yearly BTX'!U122</f>
        <v>1626733.7884131591</v>
      </c>
      <c r="V122" s="201">
        <f>'[2]Yearly BTX'!V122</f>
        <v>1579693.2688741591</v>
      </c>
      <c r="W122" s="201">
        <f>'[2]Yearly BTX'!W122</f>
        <v>1534410.4244048458</v>
      </c>
      <c r="X122" s="201">
        <f>'[2]Yearly BTX'!X122</f>
        <v>1490913.2165600492</v>
      </c>
      <c r="Y122" s="201">
        <f>'[2]Yearly BTX'!Y122</f>
        <v>1440435.0791625089</v>
      </c>
      <c r="Z122" s="201">
        <f>'[2]Yearly BTX'!Z122</f>
        <v>1391781.942766238</v>
      </c>
      <c r="AA122" s="201">
        <f>'[2]Yearly BTX'!AA122</f>
        <v>1344892.6037725387</v>
      </c>
      <c r="AB122" s="201">
        <f>'[2]Yearly BTX'!AB122</f>
        <v>1299584.6913896219</v>
      </c>
      <c r="AC122" s="201">
        <f>'[2]Yearly BTX'!AC122</f>
        <v>1255738.0149323239</v>
      </c>
      <c r="AD122" s="201">
        <f>'[2]Yearly BTX'!AD122</f>
        <v>1212240.1488922755</v>
      </c>
      <c r="AE122" s="201">
        <f>'[2]Yearly BTX'!AE122</f>
        <v>1170039.8168564613</v>
      </c>
      <c r="AF122" s="201">
        <f>'[2]Yearly BTX'!AF122</f>
        <v>1129051.3342422524</v>
      </c>
      <c r="AG122" s="201">
        <f>'[2]Yearly BTX'!AG122</f>
        <v>1089196.252538101</v>
      </c>
      <c r="AH122" s="201">
        <f>'[2]Yearly BTX'!AH122</f>
        <v>1050400.5776572016</v>
      </c>
      <c r="AI122" s="201"/>
      <c r="AJ122" s="201">
        <f>'[3]Yearly BTX'!D122</f>
        <v>1554736.0003135481</v>
      </c>
      <c r="AK122" s="201">
        <f>'[3]Yearly BTX'!E122</f>
        <v>1535460.1713221699</v>
      </c>
      <c r="AL122" s="201">
        <f>'[3]Yearly BTX'!F122</f>
        <v>1516117.852970035</v>
      </c>
      <c r="AM122" s="201">
        <f>'[3]Yearly BTX'!G122</f>
        <v>1496711.0730285216</v>
      </c>
      <c r="AN122" s="201">
        <f>'[3]Yearly BTX'!H122</f>
        <v>1477247.6695946308</v>
      </c>
      <c r="AO122" s="201">
        <f>'[3]Yearly BTX'!I122</f>
        <v>1457731.5153826626</v>
      </c>
      <c r="AP122" s="201">
        <f>'[3]Yearly BTX'!J122</f>
        <v>1438242.2084981159</v>
      </c>
      <c r="AQ122" s="201">
        <f>'[3]Yearly BTX'!K122</f>
        <v>1418710.5045674304</v>
      </c>
      <c r="AR122" s="201">
        <f>'[3]Yearly BTX'!L122</f>
        <v>1399135.834849708</v>
      </c>
      <c r="AS122" s="201">
        <f>'[3]Yearly BTX'!M122</f>
        <v>1379513.9549339502</v>
      </c>
      <c r="AT122" s="201">
        <f>'[3]Yearly BTX'!N122</f>
        <v>1359834.5354593263</v>
      </c>
      <c r="AU122" s="201">
        <f>'[3]Yearly BTX'!O122</f>
        <v>1331975.0486194429</v>
      </c>
      <c r="AV122" s="201">
        <f>'[3]Yearly BTX'!P122</f>
        <v>1306927.6829581251</v>
      </c>
      <c r="AW122" s="201">
        <f>'[3]Yearly BTX'!Q122</f>
        <v>1281795.1355440894</v>
      </c>
      <c r="AX122" s="201">
        <f>'[3]Yearly BTX'!R122</f>
        <v>1256572.6013940431</v>
      </c>
      <c r="AY122" s="201">
        <f>'[3]Yearly BTX'!S122</f>
        <v>1231279.8009949652</v>
      </c>
      <c r="AZ122" s="201">
        <f>'[3]Yearly BTX'!T122</f>
        <v>1205949.4441860989</v>
      </c>
      <c r="BA122" s="201">
        <f>'[3]Yearly BTX'!U122</f>
        <v>1180647.8132883532</v>
      </c>
      <c r="BB122" s="201">
        <f>'[3]Yearly BTX'!V122</f>
        <v>1155441.9177103252</v>
      </c>
      <c r="BC122" s="201">
        <f>'[3]Yearly BTX'!W122</f>
        <v>1130389.9246150395</v>
      </c>
      <c r="BD122" s="201">
        <f>'[3]Yearly BTX'!X122</f>
        <v>1105531.7948648375</v>
      </c>
      <c r="BE122" s="201">
        <f>'[3]Yearly BTX'!Y122</f>
        <v>1078014.9419784606</v>
      </c>
      <c r="BF122" s="201">
        <f>'[3]Yearly BTX'!Z122</f>
        <v>1050766.919244386</v>
      </c>
      <c r="BG122" s="201">
        <f>'[3]Yearly BTX'!AA122</f>
        <v>1023835.499252751</v>
      </c>
      <c r="BH122" s="201">
        <f>'[3]Yearly BTX'!AB122</f>
        <v>997169.87744386645</v>
      </c>
      <c r="BI122" s="201">
        <f>'[3]Yearly BTX'!AC122</f>
        <v>970762.23565025337</v>
      </c>
      <c r="BJ122" s="201">
        <f>'[3]Yearly BTX'!AD122</f>
        <v>944480.59706124151</v>
      </c>
      <c r="BK122" s="201">
        <f>'[3]Yearly BTX'!AE122</f>
        <v>918162.67007795419</v>
      </c>
      <c r="BL122" s="201">
        <f>'[3]Yearly BTX'!AF122</f>
        <v>892074.51384604222</v>
      </c>
      <c r="BM122" s="201">
        <f>'[3]Yearly BTX'!AG122</f>
        <v>866221.66171770345</v>
      </c>
      <c r="BN122" s="201">
        <f>'[3]Yearly BTX'!AH122</f>
        <v>840631.19086791947</v>
      </c>
      <c r="BP122" s="201">
        <f t="shared" si="202"/>
        <v>4023784.1293433951</v>
      </c>
      <c r="BQ122" s="201">
        <f t="shared" si="203"/>
        <v>3955791.8013897501</v>
      </c>
      <c r="BR122" s="201">
        <f t="shared" si="204"/>
        <v>3888076.3410803387</v>
      </c>
      <c r="BS122" s="201">
        <f t="shared" si="205"/>
        <v>3820523.2365387301</v>
      </c>
      <c r="BT122" s="201">
        <f t="shared" si="206"/>
        <v>3753356.9440280497</v>
      </c>
      <c r="BU122" s="201">
        <f t="shared" si="207"/>
        <v>3682974.1815806041</v>
      </c>
      <c r="BV122" s="201">
        <f t="shared" si="208"/>
        <v>3614224.571024348</v>
      </c>
      <c r="BW122" s="201">
        <f t="shared" si="209"/>
        <v>3546136.0421275166</v>
      </c>
      <c r="BX122" s="201">
        <f t="shared" si="210"/>
        <v>3478720.7138066217</v>
      </c>
      <c r="BY122" s="201">
        <f t="shared" si="211"/>
        <v>3411962.6420261264</v>
      </c>
      <c r="BZ122" s="201">
        <f t="shared" si="212"/>
        <v>3345809.0641389894</v>
      </c>
      <c r="CA122" s="201">
        <f t="shared" si="213"/>
        <v>3254386.1174935936</v>
      </c>
      <c r="CB122" s="201">
        <f t="shared" si="214"/>
        <v>3178978.9379360517</v>
      </c>
      <c r="CC122" s="201">
        <f t="shared" si="215"/>
        <v>3104224.8895687424</v>
      </c>
      <c r="CD122" s="201">
        <f t="shared" si="216"/>
        <v>3030083.5583525547</v>
      </c>
      <c r="CE122" s="201">
        <f t="shared" si="217"/>
        <v>2956666.2289177882</v>
      </c>
      <c r="CF122" s="201">
        <f t="shared" si="218"/>
        <v>2881330.3390879575</v>
      </c>
      <c r="CG122" s="201">
        <f t="shared" si="219"/>
        <v>2807381.601701512</v>
      </c>
      <c r="CH122" s="201">
        <f t="shared" si="220"/>
        <v>2735135.1865844843</v>
      </c>
      <c r="CI122" s="201">
        <f t="shared" si="221"/>
        <v>2664800.3490198851</v>
      </c>
      <c r="CJ122" s="201">
        <f t="shared" si="222"/>
        <v>2596445.011424887</v>
      </c>
      <c r="CK122" s="201">
        <f t="shared" si="223"/>
        <v>2518450.0211409694</v>
      </c>
      <c r="CL122" s="201">
        <f t="shared" si="224"/>
        <v>2442548.8620106243</v>
      </c>
      <c r="CM122" s="201">
        <f t="shared" si="225"/>
        <v>2368728.1030252897</v>
      </c>
      <c r="CN122" s="201">
        <f t="shared" si="226"/>
        <v>2296754.5688334885</v>
      </c>
      <c r="CO122" s="201">
        <f t="shared" si="227"/>
        <v>2226500.2505825772</v>
      </c>
      <c r="CP122" s="201">
        <f t="shared" si="228"/>
        <v>2156720.745953517</v>
      </c>
      <c r="CQ122" s="201">
        <f t="shared" si="229"/>
        <v>2088202.4869344155</v>
      </c>
      <c r="CR122" s="201">
        <f t="shared" si="230"/>
        <v>2021125.8480882947</v>
      </c>
      <c r="CS122" s="201">
        <f t="shared" si="231"/>
        <v>1955417.9142558044</v>
      </c>
      <c r="CT122" s="201">
        <f t="shared" si="232"/>
        <v>1891031.768525121</v>
      </c>
      <c r="CU122" s="201"/>
      <c r="CV122" s="201">
        <f>'[2]Yearly BTX'!AJ122</f>
        <v>2469049.3772952417</v>
      </c>
      <c r="CW122" s="201">
        <f>'[2]Yearly BTX'!AK122</f>
        <v>2433608.1761686662</v>
      </c>
      <c r="CX122" s="201">
        <f>'[2]Yearly BTX'!AL122</f>
        <v>2398390.9645351651</v>
      </c>
      <c r="CY122" s="201">
        <f>'[2]Yearly BTX'!AM122</f>
        <v>2363282.9576164973</v>
      </c>
      <c r="CZ122" s="201">
        <f>'[2]Yearly BTX'!AN122</f>
        <v>2328503.3273716937</v>
      </c>
      <c r="DA122" s="201">
        <f>'[2]Yearly BTX'!AO122</f>
        <v>2290386.4741117302</v>
      </c>
      <c r="DB122" s="201">
        <f>'[2]Yearly BTX'!AP122</f>
        <v>2253758.5177121009</v>
      </c>
      <c r="DC122" s="201">
        <f>'[2]Yearly BTX'!AQ122</f>
        <v>2217720.1707891417</v>
      </c>
      <c r="DD122" s="201">
        <f>'[2]Yearly BTX'!AR122</f>
        <v>2182302.1118152561</v>
      </c>
      <c r="DE122" s="201">
        <f>'[2]Yearly BTX'!AS122</f>
        <v>2147520.7126599601</v>
      </c>
      <c r="DF122" s="201">
        <f>'[2]Yearly BTX'!AT122</f>
        <v>2113374.7188604376</v>
      </c>
      <c r="DG122" s="201">
        <f>'[2]Yearly BTX'!AU122</f>
        <v>2065226.9731766912</v>
      </c>
      <c r="DH122" s="201">
        <f>'[2]Yearly BTX'!AV122</f>
        <v>2029469.2026938251</v>
      </c>
      <c r="DI122" s="201">
        <f>'[2]Yearly BTX'!AW122</f>
        <v>1994519.9603657918</v>
      </c>
      <c r="DJ122" s="201">
        <f>'[2]Yearly BTX'!AX122</f>
        <v>1960350.2195875524</v>
      </c>
      <c r="DK122" s="201">
        <f>'[2]Yearly BTX'!AY122</f>
        <v>1927001.1536569837</v>
      </c>
      <c r="DL122" s="201">
        <f>'[2]Yearly BTX'!AZ122</f>
        <v>1891516.2544626649</v>
      </c>
      <c r="DM122" s="201">
        <f>'[2]Yearly BTX'!BA122</f>
        <v>1857145.98865899</v>
      </c>
      <c r="DN122" s="201">
        <f>'[2]Yearly BTX'!BB122</f>
        <v>1824007.3480887609</v>
      </c>
      <c r="DO122" s="201">
        <f>'[2]Yearly BTX'!BC122</f>
        <v>1792166.3030808354</v>
      </c>
      <c r="DP122" s="201">
        <f>'[2]Yearly BTX'!BD122</f>
        <v>1761624.0147765835</v>
      </c>
      <c r="DQ122" s="201">
        <f>'[2]Yearly BTX'!BE122</f>
        <v>1725017.2189337462</v>
      </c>
      <c r="DR122" s="201">
        <f>'[2]Yearly BTX'!BF122</f>
        <v>1689781.0848918466</v>
      </c>
      <c r="DS122" s="201">
        <f>'[2]Yearly BTX'!BG122</f>
        <v>1655904.4389560095</v>
      </c>
      <c r="DT122" s="201">
        <f>'[2]Yearly BTX'!BH122</f>
        <v>1623258.6774482273</v>
      </c>
      <c r="DU122" s="201">
        <f>'[2]Yearly BTX'!BI122</f>
        <v>1591769.6882259895</v>
      </c>
      <c r="DV122" s="201">
        <f>'[2]Yearly BTX'!BJ122</f>
        <v>1560239.8681258727</v>
      </c>
      <c r="DW122" s="201">
        <f>'[2]Yearly BTX'!BK122</f>
        <v>1529761.8130404633</v>
      </c>
      <c r="DX122" s="201">
        <f>'[2]Yearly BTX'!BL122</f>
        <v>1500272.0491549112</v>
      </c>
      <c r="DY122" s="201">
        <f>'[2]Yearly BTX'!BM122</f>
        <v>1471708.6503930467</v>
      </c>
      <c r="DZ122" s="201">
        <f>'[2]Yearly BTX'!BN122</f>
        <v>1444009.8594650978</v>
      </c>
      <c r="EB122" s="201">
        <f>'[3]Yearly BTX'!AJ122</f>
        <v>1554736.1110066464</v>
      </c>
      <c r="EC122" s="201">
        <f>'[3]Yearly BTX'!AK122</f>
        <v>1544643.5552635242</v>
      </c>
      <c r="ED122" s="201">
        <f>'[3]Yearly BTX'!AL122</f>
        <v>1534486.0069729423</v>
      </c>
      <c r="EE122" s="201">
        <f>'[3]Yearly BTX'!AM122</f>
        <v>1524265.6081445715</v>
      </c>
      <c r="EF122" s="201">
        <f>'[3]Yearly BTX'!AN122</f>
        <v>1513990.4160930947</v>
      </c>
      <c r="EG122" s="201">
        <f>'[3]Yearly BTX'!AO122</f>
        <v>1503664.7276797264</v>
      </c>
      <c r="EH122" s="201">
        <f>'[3]Yearly BTX'!AP122</f>
        <v>1493368.7745792223</v>
      </c>
      <c r="EI122" s="201">
        <f>'[3]Yearly BTX'!AQ122</f>
        <v>1483034.6532500931</v>
      </c>
      <c r="EJ122" s="201">
        <f>'[3]Yearly BTX'!AR122</f>
        <v>1472664.0484745295</v>
      </c>
      <c r="EK122" s="201">
        <f>'[3]Yearly BTX'!AS122</f>
        <v>1462256.4474890863</v>
      </c>
      <c r="EL122" s="201">
        <f>'[3]Yearly BTX'!AT122</f>
        <v>1451807.6382596507</v>
      </c>
      <c r="EM122" s="201">
        <f>'[3]Yearly BTX'!AU122</f>
        <v>1434539.2577103423</v>
      </c>
      <c r="EN122" s="201">
        <f>'[3]Yearly BTX'!AV122</f>
        <v>1420111.414973059</v>
      </c>
      <c r="EO122" s="201">
        <f>'[3]Yearly BTX'!AW122</f>
        <v>1405639.8576651255</v>
      </c>
      <c r="EP122" s="201">
        <f>'[3]Yearly BTX'!AX122</f>
        <v>1391120.4578478944</v>
      </c>
      <c r="EQ122" s="201">
        <f>'[3]Yearly BTX'!AY122</f>
        <v>1376564.868509477</v>
      </c>
      <c r="ER122" s="201">
        <f>'[3]Yearly BTX'!AZ122</f>
        <v>1361997.5030449706</v>
      </c>
      <c r="ES122" s="201">
        <f>'[3]Yearly BTX'!BA122</f>
        <v>1347457.6593938973</v>
      </c>
      <c r="ET122" s="201">
        <f>'[3]Yearly BTX'!BB122</f>
        <v>1332990.1924986455</v>
      </c>
      <c r="EU122" s="201">
        <f>'[3]Yearly BTX'!BC122</f>
        <v>1318637.2916551481</v>
      </c>
      <c r="EV122" s="201">
        <f>'[3]Yearly BTX'!BD122</f>
        <v>1304431.7842997122</v>
      </c>
      <c r="EW122" s="201">
        <f>'[3]Yearly BTX'!BE122</f>
        <v>1288280.5896039419</v>
      </c>
      <c r="EX122" s="201">
        <f>'[3]Yearly BTX'!BF122</f>
        <v>1272343.5469782399</v>
      </c>
      <c r="EY122" s="201">
        <f>'[3]Yearly BTX'!BG122</f>
        <v>1256676.1835244717</v>
      </c>
      <c r="EZ122" s="201">
        <f>'[3]Yearly BTX'!BH122</f>
        <v>1241241.3117933299</v>
      </c>
      <c r="FA122" s="201">
        <f>'[3]Yearly BTX'!BI122</f>
        <v>1226036.7189122792</v>
      </c>
      <c r="FB122" s="201">
        <f>'[3]Yearly BTX'!BJ122</f>
        <v>1211058.419653916</v>
      </c>
      <c r="FC122" s="201">
        <f>'[3]Yearly BTX'!BK122</f>
        <v>1196289.6403284899</v>
      </c>
      <c r="FD122" s="201">
        <f>'[3]Yearly BTX'!BL122</f>
        <v>1181717.0248033134</v>
      </c>
      <c r="FE122" s="201">
        <f>'[3]Yearly BTX'!BM122</f>
        <v>1167333.1194406615</v>
      </c>
      <c r="FF122" s="201">
        <f>'[3]Yearly BTX'!BN122</f>
        <v>1153145.4678314256</v>
      </c>
      <c r="FG122" s="201"/>
      <c r="FH122" s="201">
        <f>CV122+EB122</f>
        <v>4023785.4883018881</v>
      </c>
      <c r="FI122" s="201">
        <f t="shared" si="172"/>
        <v>3978251.7314321902</v>
      </c>
      <c r="FJ122" s="201">
        <f t="shared" si="173"/>
        <v>3932876.9715081071</v>
      </c>
      <c r="FK122" s="201">
        <f t="shared" si="174"/>
        <v>3887548.5657610688</v>
      </c>
      <c r="FL122" s="201">
        <f t="shared" si="175"/>
        <v>3842493.7434647884</v>
      </c>
      <c r="FM122" s="201">
        <f t="shared" si="176"/>
        <v>3794051.2017914569</v>
      </c>
      <c r="FN122" s="201">
        <f t="shared" si="177"/>
        <v>3747127.2922913232</v>
      </c>
      <c r="FO122" s="201">
        <f t="shared" si="178"/>
        <v>3700754.8240392348</v>
      </c>
      <c r="FP122" s="201">
        <f t="shared" si="179"/>
        <v>3654966.1602897858</v>
      </c>
      <c r="FQ122" s="201">
        <f t="shared" si="180"/>
        <v>3609777.1601490462</v>
      </c>
      <c r="FR122" s="201">
        <f t="shared" si="181"/>
        <v>3565182.3571200883</v>
      </c>
      <c r="FS122" s="201">
        <f t="shared" si="182"/>
        <v>3499766.2308870335</v>
      </c>
      <c r="FT122" s="201">
        <f t="shared" si="183"/>
        <v>3449580.6176668843</v>
      </c>
      <c r="FU122" s="201">
        <f t="shared" si="184"/>
        <v>3400159.8180309171</v>
      </c>
      <c r="FV122" s="201">
        <f t="shared" si="185"/>
        <v>3351470.6774354465</v>
      </c>
      <c r="FW122" s="201">
        <f t="shared" si="186"/>
        <v>3303566.0221664608</v>
      </c>
      <c r="FX122" s="201">
        <f t="shared" si="187"/>
        <v>3253513.7575076353</v>
      </c>
      <c r="FY122" s="201">
        <f t="shared" si="188"/>
        <v>3204603.6480528871</v>
      </c>
      <c r="FZ122" s="201">
        <f t="shared" si="189"/>
        <v>3156997.5405874066</v>
      </c>
      <c r="GA122" s="201">
        <f t="shared" si="190"/>
        <v>3110803.5947359838</v>
      </c>
      <c r="GB122" s="201">
        <f t="shared" si="191"/>
        <v>3066055.7990762955</v>
      </c>
      <c r="GC122" s="201">
        <f t="shared" si="192"/>
        <v>3013297.8085376881</v>
      </c>
      <c r="GD122" s="201">
        <f t="shared" si="193"/>
        <v>2962124.6318700863</v>
      </c>
      <c r="GE122" s="201">
        <f t="shared" si="194"/>
        <v>2912580.6224804809</v>
      </c>
      <c r="GF122" s="201">
        <f t="shared" si="195"/>
        <v>2864499.9892415572</v>
      </c>
      <c r="GG122" s="201">
        <f t="shared" si="196"/>
        <v>2817806.4071382685</v>
      </c>
      <c r="GH122" s="201">
        <f t="shared" si="197"/>
        <v>2771298.2877797885</v>
      </c>
      <c r="GI122" s="201">
        <f t="shared" si="198"/>
        <v>2726051.4533689534</v>
      </c>
      <c r="GJ122" s="201">
        <f t="shared" si="199"/>
        <v>2681989.0739582246</v>
      </c>
      <c r="GK122" s="201">
        <f t="shared" si="200"/>
        <v>2639041.7698337082</v>
      </c>
      <c r="GL122" s="201">
        <f t="shared" si="201"/>
        <v>2597155.3272965234</v>
      </c>
    </row>
    <row r="123" spans="1:195">
      <c r="A123" s="375"/>
      <c r="B123" s="1" t="s">
        <v>101</v>
      </c>
      <c r="C123" s="5" t="s">
        <v>197</v>
      </c>
      <c r="D123" s="141">
        <f>'[2]Yearly BTX'!D123</f>
        <v>1125723.3706053086</v>
      </c>
      <c r="E123" s="141">
        <f>'[2]Yearly BTX'!E123</f>
        <v>1099009.91916256</v>
      </c>
      <c r="F123" s="141">
        <f>'[2]Yearly BTX'!F123</f>
        <v>1072951.912516061</v>
      </c>
      <c r="G123" s="141">
        <f>'[2]Yearly BTX'!G123</f>
        <v>1047213.3857808607</v>
      </c>
      <c r="H123" s="141">
        <f>'[2]Yearly BTX'!H123</f>
        <v>1021910.1716060605</v>
      </c>
      <c r="I123" s="141">
        <f>'[2]Yearly BTX'!I123</f>
        <v>996380.67347216082</v>
      </c>
      <c r="J123" s="141">
        <f>'[2]Yearly BTX'!J123</f>
        <v>971548.75292720064</v>
      </c>
      <c r="K123" s="141">
        <f>'[2]Yearly BTX'!K123</f>
        <v>947175.18749634817</v>
      </c>
      <c r="L123" s="141">
        <f>'[2]Yearly BTX'!L123</f>
        <v>923244.16209530691</v>
      </c>
      <c r="M123" s="141">
        <f>'[2]Yearly BTX'!M123</f>
        <v>899729.33462410164</v>
      </c>
      <c r="N123" s="141">
        <f>'[2]Yearly BTX'!N123</f>
        <v>876590.97911092907</v>
      </c>
      <c r="O123" s="141">
        <f>'[2]Yearly BTX'!O123</f>
        <v>839423.53530633298</v>
      </c>
      <c r="P123" s="141">
        <f>'[2]Yearly BTX'!P123</f>
        <v>803928.38724947837</v>
      </c>
      <c r="Q123" s="141">
        <f>'[2]Yearly BTX'!Q123</f>
        <v>768854.19577548408</v>
      </c>
      <c r="R123" s="141">
        <f>'[2]Yearly BTX'!R123</f>
        <v>734183.78935504123</v>
      </c>
      <c r="S123" s="141">
        <f>'[2]Yearly BTX'!S123</f>
        <v>699957.33496917982</v>
      </c>
      <c r="T123" s="141">
        <f>'[2]Yearly BTX'!T123</f>
        <v>665727.35800805246</v>
      </c>
      <c r="U123" s="141">
        <f>'[2]Yearly BTX'!U123</f>
        <v>632153.29816746572</v>
      </c>
      <c r="V123" s="141">
        <f>'[2]Yearly BTX'!V123</f>
        <v>599329.51730832958</v>
      </c>
      <c r="W123" s="141">
        <f>'[2]Yearly BTX'!W123</f>
        <v>567302.32546127192</v>
      </c>
      <c r="X123" s="141">
        <f>'[2]Yearly BTX'!X123</f>
        <v>536062.97248001839</v>
      </c>
      <c r="Y123" s="141">
        <f>'[2]Yearly BTX'!Y123</f>
        <v>509286.47165421949</v>
      </c>
      <c r="Z123" s="141">
        <f>'[2]Yearly BTX'!Z123</f>
        <v>483183.84951794782</v>
      </c>
      <c r="AA123" s="141">
        <f>'[2]Yearly BTX'!AA123</f>
        <v>457716.27470437426</v>
      </c>
      <c r="AB123" s="141">
        <f>'[2]Yearly BTX'!AB123</f>
        <v>432802.44409551605</v>
      </c>
      <c r="AC123" s="141">
        <f>'[2]Yearly BTX'!AC123</f>
        <v>408387.9595334669</v>
      </c>
      <c r="AD123" s="141">
        <f>'[2]Yearly BTX'!AD123</f>
        <v>384280.20440460235</v>
      </c>
      <c r="AE123" s="141">
        <f>'[2]Yearly BTX'!AE123</f>
        <v>360603.31122658332</v>
      </c>
      <c r="AF123" s="141">
        <f>'[2]Yearly BTX'!AF123</f>
        <v>337326.82254175545</v>
      </c>
      <c r="AG123" s="141">
        <f>'[2]Yearly BTX'!AG123</f>
        <v>314425.70739619911</v>
      </c>
      <c r="AH123" s="141">
        <f>'[2]Yearly BTX'!AH123</f>
        <v>291879.12618402269</v>
      </c>
      <c r="AI123" s="5" t="s">
        <v>250</v>
      </c>
      <c r="AJ123" s="141">
        <f>'[3]Yearly BTX'!D123</f>
        <v>106314.00635076647</v>
      </c>
      <c r="AK123" s="141">
        <f>'[3]Yearly BTX'!E123</f>
        <v>103901.17555178488</v>
      </c>
      <c r="AL123" s="141">
        <f>'[3]Yearly BTX'!F123</f>
        <v>101305.73473743093</v>
      </c>
      <c r="AM123" s="141">
        <f>'[3]Yearly BTX'!G123</f>
        <v>98677.44773186557</v>
      </c>
      <c r="AN123" s="141">
        <f>'[3]Yearly BTX'!H123</f>
        <v>96038.369476667533</v>
      </c>
      <c r="AO123" s="141">
        <f>'[3]Yearly BTX'!I123</f>
        <v>93389.347572985702</v>
      </c>
      <c r="AP123" s="141">
        <f>'[3]Yearly BTX'!J123</f>
        <v>90793.975179321846</v>
      </c>
      <c r="AQ123" s="141">
        <f>'[3]Yearly BTX'!K123</f>
        <v>88200.038990799861</v>
      </c>
      <c r="AR123" s="141">
        <f>'[3]Yearly BTX'!L123</f>
        <v>85608.616522483848</v>
      </c>
      <c r="AS123" s="141">
        <f>'[3]Yearly BTX'!M123</f>
        <v>83020.403006513719</v>
      </c>
      <c r="AT123" s="141">
        <f>'[3]Yearly BTX'!N123</f>
        <v>80435.465885066951</v>
      </c>
      <c r="AU123" s="141">
        <f>'[3]Yearly BTX'!O123</f>
        <v>75296.511765787582</v>
      </c>
      <c r="AV123" s="141">
        <f>'[3]Yearly BTX'!P123</f>
        <v>70581.44614077294</v>
      </c>
      <c r="AW123" s="141">
        <f>'[3]Yearly BTX'!Q123</f>
        <v>65903.564558958969</v>
      </c>
      <c r="AX123" s="141">
        <f>'[3]Yearly BTX'!R123</f>
        <v>61265.644555577419</v>
      </c>
      <c r="AY123" s="141">
        <f>'[3]Yearly BTX'!S123</f>
        <v>56674.474713254189</v>
      </c>
      <c r="AZ123" s="141">
        <f>'[3]Yearly BTX'!T123</f>
        <v>52111.191060346137</v>
      </c>
      <c r="BA123" s="141">
        <f>'[3]Yearly BTX'!U123</f>
        <v>47607.431951802173</v>
      </c>
      <c r="BB123" s="141">
        <f>'[3]Yearly BTX'!V123</f>
        <v>43172.614411767914</v>
      </c>
      <c r="BC123" s="141">
        <f>'[3]Yearly BTX'!W123</f>
        <v>38814.665919114726</v>
      </c>
      <c r="BD123" s="141">
        <f>'[3]Yearly BTX'!X123</f>
        <v>34539.420958287024</v>
      </c>
      <c r="BE123" s="141">
        <f>'[3]Yearly BTX'!Y123</f>
        <v>30181.677421269633</v>
      </c>
      <c r="BF123" s="141">
        <f>'[3]Yearly BTX'!Z123</f>
        <v>25941.728002830314</v>
      </c>
      <c r="BG123" s="141">
        <f>'[3]Yearly BTX'!AA123</f>
        <v>21848.680865682069</v>
      </c>
      <c r="BH123" s="141">
        <f>'[3]Yearly BTX'!AB123</f>
        <v>17887.539012451649</v>
      </c>
      <c r="BI123" s="141">
        <f>'[3]Yearly BTX'!AC123</f>
        <v>14063.191765022004</v>
      </c>
      <c r="BJ123" s="141">
        <f>'[3]Yearly BTX'!AD123</f>
        <v>10412.62396366971</v>
      </c>
      <c r="BK123" s="141">
        <f>'[3]Yearly BTX'!AE123</f>
        <v>6904.4959088293108</v>
      </c>
      <c r="BL123" s="141">
        <f>'[3]Yearly BTX'!AF123</f>
        <v>3560.9155434807908</v>
      </c>
      <c r="BM123" s="141">
        <f>'[3]Yearly BTX'!AG123</f>
        <v>389.6031120805236</v>
      </c>
      <c r="BN123" s="141">
        <f>'[3]Yearly BTX'!AH123</f>
        <v>-2600.7971041479323</v>
      </c>
      <c r="BO123" s="5" t="s">
        <v>250</v>
      </c>
      <c r="BP123" s="141">
        <f t="shared" si="202"/>
        <v>1232037.376956075</v>
      </c>
      <c r="BQ123" s="141">
        <f t="shared" si="203"/>
        <v>1202911.0947143449</v>
      </c>
      <c r="BR123" s="141">
        <f t="shared" si="204"/>
        <v>1174257.6472534919</v>
      </c>
      <c r="BS123" s="141">
        <f t="shared" si="205"/>
        <v>1145890.8335127262</v>
      </c>
      <c r="BT123" s="141">
        <f t="shared" si="206"/>
        <v>1117948.541082728</v>
      </c>
      <c r="BU123" s="141">
        <f t="shared" si="207"/>
        <v>1089770.0210451465</v>
      </c>
      <c r="BV123" s="141">
        <f t="shared" si="208"/>
        <v>1062342.7281065225</v>
      </c>
      <c r="BW123" s="141">
        <f t="shared" si="209"/>
        <v>1035375.2264871481</v>
      </c>
      <c r="BX123" s="141">
        <f t="shared" si="210"/>
        <v>1008852.7786177908</v>
      </c>
      <c r="BY123" s="141">
        <f t="shared" si="211"/>
        <v>982749.73763061536</v>
      </c>
      <c r="BZ123" s="141">
        <f t="shared" si="212"/>
        <v>957026.44499599608</v>
      </c>
      <c r="CA123" s="141">
        <f t="shared" si="213"/>
        <v>914720.04707212059</v>
      </c>
      <c r="CB123" s="141">
        <f t="shared" si="214"/>
        <v>874509.83339025127</v>
      </c>
      <c r="CC123" s="141">
        <f t="shared" si="215"/>
        <v>834757.76033444307</v>
      </c>
      <c r="CD123" s="141">
        <f t="shared" si="216"/>
        <v>795449.43391061865</v>
      </c>
      <c r="CE123" s="141">
        <f t="shared" si="217"/>
        <v>756631.80968243396</v>
      </c>
      <c r="CF123" s="141">
        <f t="shared" si="218"/>
        <v>717838.54906839854</v>
      </c>
      <c r="CG123" s="141">
        <f t="shared" si="219"/>
        <v>679760.73011926794</v>
      </c>
      <c r="CH123" s="141">
        <f t="shared" si="220"/>
        <v>642502.1317200975</v>
      </c>
      <c r="CI123" s="141">
        <f t="shared" si="221"/>
        <v>606116.99138038664</v>
      </c>
      <c r="CJ123" s="141">
        <f t="shared" si="222"/>
        <v>570602.39343830547</v>
      </c>
      <c r="CK123" s="141">
        <f t="shared" si="223"/>
        <v>539468.14907548914</v>
      </c>
      <c r="CL123" s="141">
        <f t="shared" si="224"/>
        <v>509125.57752077811</v>
      </c>
      <c r="CM123" s="141">
        <f t="shared" si="225"/>
        <v>479564.95557005634</v>
      </c>
      <c r="CN123" s="141">
        <f t="shared" si="226"/>
        <v>450689.98310796771</v>
      </c>
      <c r="CO123" s="141">
        <f t="shared" si="227"/>
        <v>422451.1512984889</v>
      </c>
      <c r="CP123" s="141">
        <f t="shared" si="228"/>
        <v>394692.82836827205</v>
      </c>
      <c r="CQ123" s="141">
        <f t="shared" si="229"/>
        <v>367507.80713541264</v>
      </c>
      <c r="CR123" s="141">
        <f t="shared" si="230"/>
        <v>340887.73808523623</v>
      </c>
      <c r="CS123" s="141">
        <f t="shared" si="231"/>
        <v>314815.31050827965</v>
      </c>
      <c r="CT123" s="141">
        <f t="shared" si="232"/>
        <v>289278.32907987479</v>
      </c>
      <c r="CU123" s="5" t="s">
        <v>250</v>
      </c>
      <c r="CV123" s="141">
        <f>'[2]Yearly BTX'!AJ123</f>
        <v>1125723.9397321779</v>
      </c>
      <c r="CW123" s="141">
        <f>'[2]Yearly BTX'!AK123</f>
        <v>1102426.1135729786</v>
      </c>
      <c r="CX123" s="141">
        <f>'[2]Yearly BTX'!AL123</f>
        <v>1079749.3738023739</v>
      </c>
      <c r="CY123" s="141">
        <f>'[2]Yearly BTX'!AM123</f>
        <v>1057358.4624663184</v>
      </c>
      <c r="CZ123" s="141">
        <f>'[2]Yearly BTX'!AN123</f>
        <v>1035370.2796460163</v>
      </c>
      <c r="DA123" s="141">
        <f>'[2]Yearly BTX'!AO123</f>
        <v>1013113.6822025996</v>
      </c>
      <c r="DB123" s="141">
        <f>'[2]Yearly BTX'!AP123</f>
        <v>991524.34991032991</v>
      </c>
      <c r="DC123" s="141">
        <f>'[2]Yearly BTX'!AQ123</f>
        <v>970366.56701149489</v>
      </c>
      <c r="DD123" s="141">
        <f>'[2]Yearly BTX'!AR123</f>
        <v>949632.49106606934</v>
      </c>
      <c r="DE123" s="141">
        <f>'[2]Yearly BTX'!AS123</f>
        <v>929308.3153878029</v>
      </c>
      <c r="DF123" s="141">
        <f>'[2]Yearly BTX'!AT123</f>
        <v>909372.77820180368</v>
      </c>
      <c r="DG123" s="141">
        <f>'[2]Yearly BTX'!AU123</f>
        <v>876045.41109922272</v>
      </c>
      <c r="DH123" s="141">
        <f>'[2]Yearly BTX'!AV123</f>
        <v>844823.36171386659</v>
      </c>
      <c r="DI123" s="141">
        <f>'[2]Yearly BTX'!AW123</f>
        <v>814076.31450062548</v>
      </c>
      <c r="DJ123" s="141">
        <f>'[2]Yearly BTX'!AX123</f>
        <v>783783.27149552386</v>
      </c>
      <c r="DK123" s="141">
        <f>'[2]Yearly BTX'!AY123</f>
        <v>753955.57089081232</v>
      </c>
      <c r="DL123" s="141">
        <f>'[2]Yearly BTX'!AZ123</f>
        <v>724064.54912902217</v>
      </c>
      <c r="DM123" s="141">
        <f>'[2]Yearly BTX'!BA123</f>
        <v>694733.6040754756</v>
      </c>
      <c r="DN123" s="141">
        <f>'[2]Yearly BTX'!BB123</f>
        <v>666003.56368619378</v>
      </c>
      <c r="DO123" s="141">
        <f>'[2]Yearly BTX'!BC123</f>
        <v>637890.27565471653</v>
      </c>
      <c r="DP123" s="141">
        <f>'[2]Yearly BTX'!BD123</f>
        <v>610380.7303393007</v>
      </c>
      <c r="DQ123" s="141">
        <f>'[2]Yearly BTX'!BE123</f>
        <v>588396.1692866818</v>
      </c>
      <c r="DR123" s="141">
        <f>'[2]Yearly BTX'!BF123</f>
        <v>566924.36336810747</v>
      </c>
      <c r="DS123" s="141">
        <f>'[2]Yearly BTX'!BG123</f>
        <v>545948.2653970212</v>
      </c>
      <c r="DT123" s="141">
        <f>'[2]Yearly BTX'!BH123</f>
        <v>525408.98262233799</v>
      </c>
      <c r="DU123" s="141">
        <f>'[2]Yearly BTX'!BI123</f>
        <v>505270.93911541032</v>
      </c>
      <c r="DV123" s="141">
        <f>'[2]Yearly BTX'!BJ123</f>
        <v>485334.25255124108</v>
      </c>
      <c r="DW123" s="141">
        <f>'[2]Yearly BTX'!BK123</f>
        <v>465755.30366659467</v>
      </c>
      <c r="DX123" s="141">
        <f>'[2]Yearly BTX'!BL123</f>
        <v>446512.20753308554</v>
      </c>
      <c r="DY123" s="141">
        <f>'[2]Yearly BTX'!BM123</f>
        <v>427586.20658218628</v>
      </c>
      <c r="DZ123" s="141">
        <f>'[2]Yearly BTX'!BN123</f>
        <v>408961.03192053363</v>
      </c>
      <c r="EA123" s="5" t="s">
        <v>250</v>
      </c>
      <c r="EB123" s="141">
        <f>'[3]Yearly BTX'!AJ123</f>
        <v>106314.01392004381</v>
      </c>
      <c r="EC123" s="141">
        <f>'[3]Yearly BTX'!AK123</f>
        <v>104300.25367601887</v>
      </c>
      <c r="ED123" s="141">
        <f>'[3]Yearly BTX'!AL123</f>
        <v>102104.03588821738</v>
      </c>
      <c r="EE123" s="141">
        <f>'[3]Yearly BTX'!AM123</f>
        <v>99875.131577405395</v>
      </c>
      <c r="EF123" s="141">
        <f>'[3]Yearly BTX'!AN123</f>
        <v>97635.609152462363</v>
      </c>
      <c r="EG123" s="141">
        <f>'[3]Yearly BTX'!AO123</f>
        <v>95386.341741471042</v>
      </c>
      <c r="EH123" s="141">
        <f>'[3]Yearly BTX'!AP123</f>
        <v>93190.952938661343</v>
      </c>
      <c r="EI123" s="141">
        <f>'[3]Yearly BTX'!AQ123</f>
        <v>90997.300309020749</v>
      </c>
      <c r="EJ123" s="141">
        <f>'[3]Yearly BTX'!AR123</f>
        <v>88806.56921437908</v>
      </c>
      <c r="EK123" s="141">
        <f>'[3]Yearly BTX'!AS123</f>
        <v>86619.61848441005</v>
      </c>
      <c r="EL123" s="141">
        <f>'[3]Yearly BTX'!AT123</f>
        <v>84436.758023619579</v>
      </c>
      <c r="EM123" s="141">
        <f>'[3]Yearly BTX'!AU123</f>
        <v>79827.506723898579</v>
      </c>
      <c r="EN123" s="141">
        <f>'[3]Yearly BTX'!AV123</f>
        <v>75609.179064308264</v>
      </c>
      <c r="EO123" s="141">
        <f>'[3]Yearly BTX'!AW123</f>
        <v>71428.797539555861</v>
      </c>
      <c r="EP123" s="141">
        <f>'[3]Yearly BTX'!AX123</f>
        <v>67288.267430840569</v>
      </c>
      <c r="EQ123" s="141">
        <f>'[3]Yearly BTX'!AY123</f>
        <v>63193.059468931933</v>
      </c>
      <c r="ER123" s="141">
        <f>'[3]Yearly BTX'!AZ123</f>
        <v>59123.602177022884</v>
      </c>
      <c r="ES123" s="141">
        <f>'[3]Yearly BTX'!BA123</f>
        <v>55109.985058637787</v>
      </c>
      <c r="ET123" s="141">
        <f>'[3]Yearly BTX'!BB123</f>
        <v>51161.070614309778</v>
      </c>
      <c r="EU123" s="141">
        <f>'[3]Yearly BTX'!BC123</f>
        <v>47284.924292332078</v>
      </c>
      <c r="EV123" s="141">
        <f>'[3]Yearly BTX'!BD123</f>
        <v>43488.033024722601</v>
      </c>
      <c r="EW123" s="141">
        <f>'[3]Yearly BTX'!BE123</f>
        <v>39684.751395218198</v>
      </c>
      <c r="EX123" s="141">
        <f>'[3]Yearly BTX'!BF123</f>
        <v>35998.022534101954</v>
      </c>
      <c r="EY123" s="141">
        <f>'[3]Yearly BTX'!BG123</f>
        <v>32457.456132186988</v>
      </c>
      <c r="EZ123" s="141">
        <f>'[3]Yearly BTX'!BH123</f>
        <v>29048.566477810131</v>
      </c>
      <c r="FA123" s="141">
        <f>'[3]Yearly BTX'!BI123</f>
        <v>25775.853489291749</v>
      </c>
      <c r="FB123" s="141">
        <f>'[3]Yearly BTX'!BJ123</f>
        <v>22681.749663715793</v>
      </c>
      <c r="FC123" s="141">
        <f>'[3]Yearly BTX'!BK123</f>
        <v>19738.777146274977</v>
      </c>
      <c r="FD123" s="141">
        <f>'[3]Yearly BTX'!BL123</f>
        <v>16951.778163716208</v>
      </c>
      <c r="FE123" s="141">
        <f>'[3]Yearly BTX'!BM123</f>
        <v>14326.474728934154</v>
      </c>
      <c r="FF123" s="141">
        <f>'[3]Yearly BTX'!BN123</f>
        <v>11870.139772143188</v>
      </c>
      <c r="FG123" s="5" t="s">
        <v>250</v>
      </c>
      <c r="FH123" s="141">
        <f t="shared" si="233"/>
        <v>1232037.9536522217</v>
      </c>
      <c r="FI123" s="141">
        <f t="shared" si="172"/>
        <v>1206726.3672489976</v>
      </c>
      <c r="FJ123" s="141">
        <f t="shared" si="173"/>
        <v>1181853.4096905913</v>
      </c>
      <c r="FK123" s="141">
        <f t="shared" si="174"/>
        <v>1157233.5940437238</v>
      </c>
      <c r="FL123" s="141">
        <f t="shared" si="175"/>
        <v>1133005.8887984788</v>
      </c>
      <c r="FM123" s="141">
        <f t="shared" si="176"/>
        <v>1108500.0239440706</v>
      </c>
      <c r="FN123" s="141">
        <f t="shared" si="177"/>
        <v>1084715.3028489912</v>
      </c>
      <c r="FO123" s="141">
        <f t="shared" si="178"/>
        <v>1061363.8673205157</v>
      </c>
      <c r="FP123" s="141">
        <f t="shared" si="179"/>
        <v>1038439.0602804484</v>
      </c>
      <c r="FQ123" s="141">
        <f t="shared" si="180"/>
        <v>1015927.9338722129</v>
      </c>
      <c r="FR123" s="141">
        <f t="shared" si="181"/>
        <v>993809.53622542322</v>
      </c>
      <c r="FS123" s="141">
        <f t="shared" si="182"/>
        <v>955872.9178231213</v>
      </c>
      <c r="FT123" s="141">
        <f t="shared" si="183"/>
        <v>920432.54077817488</v>
      </c>
      <c r="FU123" s="141">
        <f t="shared" si="184"/>
        <v>885505.1120401813</v>
      </c>
      <c r="FV123" s="141">
        <f t="shared" si="185"/>
        <v>851071.53892636439</v>
      </c>
      <c r="FW123" s="141">
        <f t="shared" si="186"/>
        <v>817148.6303597443</v>
      </c>
      <c r="FX123" s="141">
        <f t="shared" si="187"/>
        <v>783188.15130604501</v>
      </c>
      <c r="FY123" s="141">
        <f t="shared" si="188"/>
        <v>749843.5891341134</v>
      </c>
      <c r="FZ123" s="141">
        <f t="shared" si="189"/>
        <v>717164.63430050353</v>
      </c>
      <c r="GA123" s="141">
        <f t="shared" si="190"/>
        <v>685175.19994704856</v>
      </c>
      <c r="GB123" s="141">
        <f t="shared" si="191"/>
        <v>653868.7633640233</v>
      </c>
      <c r="GC123" s="141">
        <f t="shared" si="192"/>
        <v>628080.9206819</v>
      </c>
      <c r="GD123" s="141">
        <f t="shared" si="193"/>
        <v>602922.38590220944</v>
      </c>
      <c r="GE123" s="141">
        <f t="shared" si="194"/>
        <v>578405.72152920824</v>
      </c>
      <c r="GF123" s="141">
        <f t="shared" si="195"/>
        <v>554457.54910014814</v>
      </c>
      <c r="GG123" s="141">
        <f t="shared" si="196"/>
        <v>531046.79260470206</v>
      </c>
      <c r="GH123" s="141">
        <f t="shared" si="197"/>
        <v>508016.00221495685</v>
      </c>
      <c r="GI123" s="141">
        <f t="shared" si="198"/>
        <v>485494.08081286965</v>
      </c>
      <c r="GJ123" s="141">
        <f t="shared" si="199"/>
        <v>463463.98569680174</v>
      </c>
      <c r="GK123" s="141">
        <f t="shared" si="200"/>
        <v>441912.68131112045</v>
      </c>
      <c r="GL123" s="141">
        <f t="shared" si="201"/>
        <v>420831.17169267684</v>
      </c>
      <c r="GM123" s="5" t="s">
        <v>250</v>
      </c>
    </row>
    <row r="124" spans="1:195" s="14" customFormat="1">
      <c r="A124" s="376"/>
      <c r="B124" s="10" t="s">
        <v>102</v>
      </c>
      <c r="C124" s="62" t="s">
        <v>197</v>
      </c>
      <c r="D124" s="156">
        <f>'[2]Yearly BTX'!D124</f>
        <v>4301301.7696158849</v>
      </c>
      <c r="E124" s="156">
        <f>'[2]Yearly BTX'!E124</f>
        <v>4234113.483554177</v>
      </c>
      <c r="F124" s="156">
        <f>'[2]Yearly BTX'!F124</f>
        <v>4170653.4831097508</v>
      </c>
      <c r="G124" s="156">
        <f>'[2]Yearly BTX'!G124</f>
        <v>4108622.2508565015</v>
      </c>
      <c r="H124" s="156">
        <f>'[2]Yearly BTX'!H124</f>
        <v>4048635.5298458654</v>
      </c>
      <c r="I124" s="156">
        <f>'[2]Yearly BTX'!I124</f>
        <v>3987093.2637675912</v>
      </c>
      <c r="J124" s="156">
        <f>'[2]Yearly BTX'!J124</f>
        <v>3927946.85111778</v>
      </c>
      <c r="K124" s="156">
        <f>'[2]Yearly BTX'!K124</f>
        <v>3870356.7800803338</v>
      </c>
      <c r="L124" s="156">
        <f>'[2]Yearly BTX'!L124</f>
        <v>3814094.7359705041</v>
      </c>
      <c r="M124" s="156">
        <f>'[2]Yearly BTX'!M124</f>
        <v>3758891.6964973598</v>
      </c>
      <c r="N124" s="156">
        <f>'[2]Yearly BTX'!N124</f>
        <v>3704422.1729439362</v>
      </c>
      <c r="O124" s="156">
        <f>'[2]Yearly BTX'!O124</f>
        <v>3593753.2040628074</v>
      </c>
      <c r="P124" s="156">
        <f>'[2]Yearly BTX'!P124</f>
        <v>3518405.3927018153</v>
      </c>
      <c r="Q124" s="156">
        <f>'[2]Yearly BTX'!Q124</f>
        <v>3442434.840611361</v>
      </c>
      <c r="R124" s="156">
        <f>'[2]Yearly BTX'!R124</f>
        <v>3365731.3162858002</v>
      </c>
      <c r="S124" s="156">
        <f>'[2]Yearly BTX'!S124</f>
        <v>3288458.4413122488</v>
      </c>
      <c r="T124" s="156">
        <f>'[2]Yearly BTX'!T124</f>
        <v>3208237.036039439</v>
      </c>
      <c r="U124" s="156">
        <f>'[2]Yearly BTX'!U124</f>
        <v>3128538.0547631509</v>
      </c>
      <c r="V124" s="156">
        <f>'[2]Yearly BTX'!V124</f>
        <v>3049947.4015330258</v>
      </c>
      <c r="W124" s="156">
        <f>'[2]Yearly BTX'!W124</f>
        <v>2972853.6378253438</v>
      </c>
      <c r="X124" s="156">
        <f>'[2]Yearly BTX'!X124</f>
        <v>2897382.5016647284</v>
      </c>
      <c r="Y124" s="156">
        <f>'[2]Yearly BTX'!Y124</f>
        <v>2820829.6447847476</v>
      </c>
      <c r="Z124" s="156">
        <f>'[2]Yearly BTX'!Z124</f>
        <v>2746067.8557196162</v>
      </c>
      <c r="AA124" s="156">
        <f>'[2]Yearly BTX'!AA124</f>
        <v>2672867.5385124027</v>
      </c>
      <c r="AB124" s="156">
        <f>'[2]Yearly BTX'!AB124</f>
        <v>2600942.2443635697</v>
      </c>
      <c r="AC124" s="156">
        <f>'[2]Yearly BTX'!AC124</f>
        <v>2530059.4977868116</v>
      </c>
      <c r="AD124" s="156">
        <f>'[2]Yearly BTX'!AD124</f>
        <v>2459369.61206723</v>
      </c>
      <c r="AE124" s="156">
        <f>'[2]Yearly BTX'!AE124</f>
        <v>2389503.6088235956</v>
      </c>
      <c r="AF124" s="156">
        <f>'[2]Yearly BTX'!AF124</f>
        <v>2320365.7113358905</v>
      </c>
      <c r="AG124" s="156">
        <f>'[2]Yearly BTX'!AG124</f>
        <v>2251894.6184194833</v>
      </c>
      <c r="AH124" s="156">
        <f>'[2]Yearly BTX'!AH124</f>
        <v>2184057.7332659615</v>
      </c>
      <c r="AI124" s="156"/>
      <c r="AJ124" s="156">
        <f>'[3]Yearly BTX'!D124</f>
        <v>2708489.0038151764</v>
      </c>
      <c r="AK124" s="156">
        <f>'[3]Yearly BTX'!E124</f>
        <v>2682959.3620833047</v>
      </c>
      <c r="AL124" s="156">
        <f>'[3]Yearly BTX'!F124</f>
        <v>2655834.7659395454</v>
      </c>
      <c r="AM124" s="156">
        <f>'[3]Yearly BTX'!G124</f>
        <v>2628595.5648279269</v>
      </c>
      <c r="AN124" s="156">
        <f>'[3]Yearly BTX'!H124</f>
        <v>2601419.6162697682</v>
      </c>
      <c r="AO124" s="156">
        <f>'[3]Yearly BTX'!I124</f>
        <v>2574295.1533782221</v>
      </c>
      <c r="AP124" s="156">
        <f>'[3]Yearly BTX'!J124</f>
        <v>2547480.186258784</v>
      </c>
      <c r="AQ124" s="156">
        <f>'[3]Yearly BTX'!K124</f>
        <v>2520760.6929322886</v>
      </c>
      <c r="AR124" s="156">
        <f>'[3]Yearly BTX'!L124</f>
        <v>2494122.9304952309</v>
      </c>
      <c r="AS124" s="156">
        <f>'[3]Yearly BTX'!M124</f>
        <v>2467545.1465447629</v>
      </c>
      <c r="AT124" s="156">
        <f>'[3]Yearly BTX'!N124</f>
        <v>2440991.9386381218</v>
      </c>
      <c r="AU124" s="156">
        <f>'[3]Yearly BTX'!O124</f>
        <v>2301757.2190216412</v>
      </c>
      <c r="AV124" s="156">
        <f>'[3]Yearly BTX'!P124</f>
        <v>2229829.9519861913</v>
      </c>
      <c r="AW124" s="156">
        <f>'[3]Yearly BTX'!Q124</f>
        <v>2158066.3604665808</v>
      </c>
      <c r="AX124" s="156">
        <f>'[3]Yearly BTX'!R124</f>
        <v>2086428.0625236006</v>
      </c>
      <c r="AY124" s="156">
        <f>'[3]Yearly BTX'!S124</f>
        <v>2014918.241848754</v>
      </c>
      <c r="AZ124" s="156">
        <f>'[3]Yearly BTX'!T124</f>
        <v>1943310.3322261127</v>
      </c>
      <c r="BA124" s="156">
        <f>'[3]Yearly BTX'!U124</f>
        <v>1871908.2800098213</v>
      </c>
      <c r="BB124" s="156">
        <f>'[3]Yearly BTX'!V124</f>
        <v>1800805.2285190958</v>
      </c>
      <c r="BC124" s="156">
        <f>'[3]Yearly BTX'!W124</f>
        <v>1730072.137410569</v>
      </c>
      <c r="BD124" s="156">
        <f>'[3]Yearly BTX'!X124</f>
        <v>1659740.4793814623</v>
      </c>
      <c r="BE124" s="156">
        <f>'[3]Yearly BTX'!Y124</f>
        <v>1585033.046204637</v>
      </c>
      <c r="BF124" s="156">
        <f>'[3]Yearly BTX'!Z124</f>
        <v>1510950.3277296841</v>
      </c>
      <c r="BG124" s="156">
        <f>'[3]Yearly BTX'!AA124</f>
        <v>1437421.2796125691</v>
      </c>
      <c r="BH124" s="156">
        <f>'[3]Yearly BTX'!AB124</f>
        <v>1364344.9651187912</v>
      </c>
      <c r="BI124" s="156">
        <f>'[3]Yearly BTX'!AC124</f>
        <v>1291640.4648387623</v>
      </c>
      <c r="BJ124" s="156">
        <f>'[3]Yearly BTX'!AD124</f>
        <v>1219359.4399620474</v>
      </c>
      <c r="BK124" s="156">
        <f>'[3]Yearly BTX'!AE124</f>
        <v>1146931.0893468431</v>
      </c>
      <c r="BL124" s="156">
        <f>'[3]Yearly BTX'!AF124</f>
        <v>1074782.3001714931</v>
      </c>
      <c r="BM124" s="156">
        <f>'[3]Yearly BTX'!AG124</f>
        <v>1002896.3515144439</v>
      </c>
      <c r="BN124" s="156">
        <f>'[3]Yearly BTX'!AH124</f>
        <v>931296.13877806207</v>
      </c>
      <c r="BP124" s="156">
        <f t="shared" si="202"/>
        <v>7009790.7734310608</v>
      </c>
      <c r="BQ124" s="156">
        <f t="shared" si="203"/>
        <v>6917072.8456374817</v>
      </c>
      <c r="BR124" s="156">
        <f t="shared" si="204"/>
        <v>6826488.2490492966</v>
      </c>
      <c r="BS124" s="156">
        <f t="shared" si="205"/>
        <v>6737217.8156844284</v>
      </c>
      <c r="BT124" s="156">
        <f t="shared" si="206"/>
        <v>6650055.1461156337</v>
      </c>
      <c r="BU124" s="156">
        <f t="shared" si="207"/>
        <v>6561388.4171458129</v>
      </c>
      <c r="BV124" s="156">
        <f t="shared" si="208"/>
        <v>6475427.037376564</v>
      </c>
      <c r="BW124" s="156">
        <f t="shared" si="209"/>
        <v>6391117.4730126224</v>
      </c>
      <c r="BX124" s="156">
        <f t="shared" si="210"/>
        <v>6308217.6664657351</v>
      </c>
      <c r="BY124" s="156">
        <f t="shared" si="211"/>
        <v>6226436.8430421222</v>
      </c>
      <c r="BZ124" s="156">
        <f t="shared" si="212"/>
        <v>6145414.1115820576</v>
      </c>
      <c r="CA124" s="156">
        <f t="shared" si="213"/>
        <v>5895510.423084449</v>
      </c>
      <c r="CB124" s="156">
        <f t="shared" si="214"/>
        <v>5748235.3446880067</v>
      </c>
      <c r="CC124" s="156">
        <f t="shared" si="215"/>
        <v>5600501.2010779418</v>
      </c>
      <c r="CD124" s="156">
        <f t="shared" si="216"/>
        <v>5452159.3788094008</v>
      </c>
      <c r="CE124" s="156">
        <f t="shared" si="217"/>
        <v>5303376.6831610026</v>
      </c>
      <c r="CF124" s="156">
        <f t="shared" si="218"/>
        <v>5151547.3682655515</v>
      </c>
      <c r="CG124" s="156">
        <f t="shared" si="219"/>
        <v>5000446.3347729724</v>
      </c>
      <c r="CH124" s="156">
        <f t="shared" si="220"/>
        <v>4850752.6300521214</v>
      </c>
      <c r="CI124" s="156">
        <f t="shared" si="221"/>
        <v>4702925.7752359128</v>
      </c>
      <c r="CJ124" s="156">
        <f t="shared" si="222"/>
        <v>4557122.9810461905</v>
      </c>
      <c r="CK124" s="156">
        <f t="shared" si="223"/>
        <v>4405862.6909893844</v>
      </c>
      <c r="CL124" s="156">
        <f t="shared" si="224"/>
        <v>4257018.1834493</v>
      </c>
      <c r="CM124" s="156">
        <f t="shared" si="225"/>
        <v>4110288.8181249718</v>
      </c>
      <c r="CN124" s="156">
        <f t="shared" si="226"/>
        <v>3965287.2094823606</v>
      </c>
      <c r="CO124" s="156">
        <f t="shared" si="227"/>
        <v>3821699.9626255739</v>
      </c>
      <c r="CP124" s="156">
        <f t="shared" si="228"/>
        <v>3678729.0520292772</v>
      </c>
      <c r="CQ124" s="156">
        <f t="shared" si="229"/>
        <v>3536434.6981704384</v>
      </c>
      <c r="CR124" s="156">
        <f t="shared" si="230"/>
        <v>3395148.0115073835</v>
      </c>
      <c r="CS124" s="156">
        <f t="shared" si="231"/>
        <v>3254790.9699339271</v>
      </c>
      <c r="CT124" s="156">
        <f t="shared" si="232"/>
        <v>3115353.8720440236</v>
      </c>
      <c r="CU124" s="156"/>
      <c r="CV124" s="156">
        <f>'[2]Yearly BTX'!AJ124</f>
        <v>4301303.944205801</v>
      </c>
      <c r="CW124" s="156">
        <f>'[2]Yearly BTX'!AK124</f>
        <v>4251014.2573522124</v>
      </c>
      <c r="CX124" s="156">
        <f>'[2]Yearly BTX'!AL124</f>
        <v>4204293.7824449185</v>
      </c>
      <c r="CY124" s="156">
        <f>'[2]Yearly BTX'!AM124</f>
        <v>4158845.8681068067</v>
      </c>
      <c r="CZ124" s="156">
        <f>'[2]Yearly BTX'!AN124</f>
        <v>4115290.6187534663</v>
      </c>
      <c r="DA124" s="156">
        <f>'[2]Yearly BTX'!AO124</f>
        <v>4069976.9572701463</v>
      </c>
      <c r="DB124" s="156">
        <f>'[2]Yearly BTX'!AP124</f>
        <v>4026914.394108607</v>
      </c>
      <c r="DC124" s="156">
        <f>'[2]Yearly BTX'!AQ124</f>
        <v>3985277.005904418</v>
      </c>
      <c r="DD124" s="156">
        <f>'[2]Yearly BTX'!AR124</f>
        <v>3944870.7118883068</v>
      </c>
      <c r="DE124" s="156">
        <f>'[2]Yearly BTX'!AS124</f>
        <v>3905481.1718507824</v>
      </c>
      <c r="DF124" s="156">
        <f>'[2]Yearly BTX'!AT124</f>
        <v>3866864.9719980303</v>
      </c>
      <c r="DG124" s="156">
        <f>'[2]Yearly BTX'!AU124</f>
        <v>3775293.3178726425</v>
      </c>
      <c r="DH124" s="156">
        <f>'[2]Yearly BTX'!AV124</f>
        <v>3722466.0435155556</v>
      </c>
      <c r="DI124" s="156">
        <f>'[2]Yearly BTX'!AW124</f>
        <v>3669246.3401886346</v>
      </c>
      <c r="DJ124" s="156">
        <f>'[2]Yearly BTX'!AX124</f>
        <v>3615545.5162328267</v>
      </c>
      <c r="DK124" s="156">
        <f>'[2]Yearly BTX'!AY124</f>
        <v>3561435.9837687896</v>
      </c>
      <c r="DL124" s="156">
        <f>'[2]Yearly BTX'!AZ124</f>
        <v>3504176.4360721731</v>
      </c>
      <c r="DM124" s="156">
        <f>'[2]Yearly BTX'!BA124</f>
        <v>3447092.2621723884</v>
      </c>
      <c r="DN124" s="156">
        <f>'[2]Yearly BTX'!BB124</f>
        <v>3390498.6709895059</v>
      </c>
      <c r="DO124" s="156">
        <f>'[2]Yearly BTX'!BC124</f>
        <v>3334599.5933358655</v>
      </c>
      <c r="DP124" s="156">
        <f>'[2]Yearly BTX'!BD124</f>
        <v>3279451.1609640196</v>
      </c>
      <c r="DQ124" s="156">
        <f>'[2]Yearly BTX'!BE124</f>
        <v>3223525.3767333007</v>
      </c>
      <c r="DR124" s="156">
        <f>'[2]Yearly BTX'!BF124</f>
        <v>3168621.2120026858</v>
      </c>
      <c r="DS124" s="156">
        <f>'[2]Yearly BTX'!BG124</f>
        <v>3114592.3837975543</v>
      </c>
      <c r="DT124" s="156">
        <f>'[2]Yearly BTX'!BH124</f>
        <v>3061249.9810436075</v>
      </c>
      <c r="DU124" s="156">
        <f>'[2]Yearly BTX'!BI124</f>
        <v>3008446.8545661545</v>
      </c>
      <c r="DV124" s="156">
        <f>'[2]Yearly BTX'!BJ124</f>
        <v>2955288.7869150853</v>
      </c>
      <c r="DW124" s="156">
        <f>'[2]Yearly BTX'!BK124</f>
        <v>2902570.0907707978</v>
      </c>
      <c r="DX124" s="156">
        <f>'[2]Yearly BTX'!BL124</f>
        <v>2850238.4175986545</v>
      </c>
      <c r="DY124" s="156">
        <f>'[2]Yearly BTX'!BM124</f>
        <v>2798265.3572577015</v>
      </c>
      <c r="DZ124" s="156">
        <f>'[2]Yearly BTX'!BN124</f>
        <v>2746643.1439193995</v>
      </c>
      <c r="EB124" s="156">
        <f>'[3]Yearly BTX'!AJ124</f>
        <v>2708489.1966524501</v>
      </c>
      <c r="EC124" s="156">
        <f>'[3]Yearly BTX'!AK124</f>
        <v>2690481.447034799</v>
      </c>
      <c r="ED124" s="156">
        <f>'[3]Yearly BTX'!AL124</f>
        <v>2670889.8107659011</v>
      </c>
      <c r="EE124" s="156">
        <f>'[3]Yearly BTX'!AM124</f>
        <v>2651194.8424840602</v>
      </c>
      <c r="EF124" s="156">
        <f>'[3]Yearly BTX'!AN124</f>
        <v>2631574.7954283291</v>
      </c>
      <c r="EG124" s="156">
        <f>'[3]Yearly BTX'!AO124</f>
        <v>2612018.6731586638</v>
      </c>
      <c r="EH124" s="156">
        <f>'[3]Yearly BTX'!AP124</f>
        <v>2592785.5918243588</v>
      </c>
      <c r="EI124" s="156">
        <f>'[3]Yearly BTX'!AQ124</f>
        <v>2573663.9455458163</v>
      </c>
      <c r="EJ124" s="156">
        <f>'[3]Yearly BTX'!AR124</f>
        <v>2554644.0292795072</v>
      </c>
      <c r="EK124" s="156">
        <f>'[3]Yearly BTX'!AS124</f>
        <v>2535710.7767252736</v>
      </c>
      <c r="EL124" s="156">
        <f>'[3]Yearly BTX'!AT124</f>
        <v>2516839.7418470094</v>
      </c>
      <c r="EM124" s="156">
        <f>'[3]Yearly BTX'!AU124</f>
        <v>2403221.9179790183</v>
      </c>
      <c r="EN124" s="156">
        <f>'[3]Yearly BTX'!AV124</f>
        <v>2349194.7085872921</v>
      </c>
      <c r="EO124" s="156">
        <f>'[3]Yearly BTX'!AW124</f>
        <v>2295380.9574356158</v>
      </c>
      <c r="EP124" s="156">
        <f>'[3]Yearly BTX'!AX124</f>
        <v>2241735.5953664416</v>
      </c>
      <c r="EQ124" s="156">
        <f>'[3]Yearly BTX'!AY124</f>
        <v>2188239.9724902413</v>
      </c>
      <c r="ER124" s="156">
        <f>'[3]Yearly BTX'!AZ124</f>
        <v>2134650.5796523662</v>
      </c>
      <c r="ES124" s="156">
        <f>'[3]Yearly BTX'!BA124</f>
        <v>2081223.0591353804</v>
      </c>
      <c r="ET124" s="156">
        <f>'[3]Yearly BTX'!BB124</f>
        <v>2028017.0189524083</v>
      </c>
      <c r="EU124" s="156">
        <f>'[3]Yearly BTX'!BC124</f>
        <v>1975083.8315832932</v>
      </c>
      <c r="EV124" s="156">
        <f>'[3]Yearly BTX'!BD124</f>
        <v>1922451.2644479638</v>
      </c>
      <c r="EW124" s="156">
        <f>'[3]Yearly BTX'!BE124</f>
        <v>1866328.8454051095</v>
      </c>
      <c r="EX124" s="156">
        <f>'[3]Yearly BTX'!BF124</f>
        <v>1810738.183947549</v>
      </c>
      <c r="EY124" s="156">
        <f>'[3]Yearly BTX'!BG124</f>
        <v>1755622.6231032871</v>
      </c>
      <c r="EZ124" s="156">
        <f>'[3]Yearly BTX'!BH124</f>
        <v>1700904.1942926173</v>
      </c>
      <c r="FA124" s="156">
        <f>'[3]Yearly BTX'!BI124</f>
        <v>1646506.856682292</v>
      </c>
      <c r="FB124" s="156">
        <f>'[3]Yearly BTX'!BJ124</f>
        <v>1592689.1460265038</v>
      </c>
      <c r="FC124" s="156">
        <f>'[3]Yearly BTX'!BK124</f>
        <v>1539088.7708312282</v>
      </c>
      <c r="FD124" s="156">
        <f>'[3]Yearly BTX'!BL124</f>
        <v>1485633.9703539612</v>
      </c>
      <c r="FE124" s="156">
        <f>'[3]Yearly BTX'!BM124</f>
        <v>1432273.7246053941</v>
      </c>
      <c r="FF124" s="156">
        <f>'[3]Yearly BTX'!BN124</f>
        <v>1378994.5337989184</v>
      </c>
      <c r="FG124" s="156"/>
      <c r="FH124" s="156">
        <f t="shared" si="233"/>
        <v>7009793.1408582516</v>
      </c>
      <c r="FI124" s="156">
        <f t="shared" si="172"/>
        <v>6941495.704387011</v>
      </c>
      <c r="FJ124" s="156">
        <f t="shared" si="173"/>
        <v>6875183.5932108201</v>
      </c>
      <c r="FK124" s="156">
        <f t="shared" si="174"/>
        <v>6810040.7105908673</v>
      </c>
      <c r="FL124" s="156">
        <f t="shared" si="175"/>
        <v>6746865.414181795</v>
      </c>
      <c r="FM124" s="156">
        <f t="shared" si="176"/>
        <v>6681995.6304288097</v>
      </c>
      <c r="FN124" s="156">
        <f t="shared" si="177"/>
        <v>6619699.9859329658</v>
      </c>
      <c r="FO124" s="156">
        <f t="shared" si="178"/>
        <v>6558940.9514502343</v>
      </c>
      <c r="FP124" s="156">
        <f t="shared" si="179"/>
        <v>6499514.7411678135</v>
      </c>
      <c r="FQ124" s="156">
        <f t="shared" si="180"/>
        <v>6441191.9485760555</v>
      </c>
      <c r="FR124" s="156">
        <f t="shared" si="181"/>
        <v>6383704.7138450397</v>
      </c>
      <c r="FS124" s="156">
        <f t="shared" si="182"/>
        <v>6178515.2358516604</v>
      </c>
      <c r="FT124" s="156">
        <f t="shared" si="183"/>
        <v>6071660.7521028481</v>
      </c>
      <c r="FU124" s="156">
        <f t="shared" si="184"/>
        <v>5964627.2976242509</v>
      </c>
      <c r="FV124" s="156">
        <f t="shared" si="185"/>
        <v>5857281.1115992684</v>
      </c>
      <c r="FW124" s="156">
        <f t="shared" si="186"/>
        <v>5749675.9562590308</v>
      </c>
      <c r="FX124" s="156">
        <f t="shared" si="187"/>
        <v>5638827.0157245398</v>
      </c>
      <c r="FY124" s="156">
        <f t="shared" si="188"/>
        <v>5528315.321307769</v>
      </c>
      <c r="FZ124" s="156">
        <f t="shared" si="189"/>
        <v>5418515.6899419148</v>
      </c>
      <c r="GA124" s="156">
        <f t="shared" si="190"/>
        <v>5309683.4249191582</v>
      </c>
      <c r="GB124" s="156">
        <f t="shared" si="191"/>
        <v>5201902.4254119834</v>
      </c>
      <c r="GC124" s="156">
        <f t="shared" si="192"/>
        <v>5089854.2221384104</v>
      </c>
      <c r="GD124" s="156">
        <f t="shared" si="193"/>
        <v>4979359.3959502345</v>
      </c>
      <c r="GE124" s="156">
        <f t="shared" si="194"/>
        <v>4870215.0069008414</v>
      </c>
      <c r="GF124" s="156">
        <f t="shared" si="195"/>
        <v>4762154.175336225</v>
      </c>
      <c r="GG124" s="156">
        <f t="shared" si="196"/>
        <v>4654953.7112484463</v>
      </c>
      <c r="GH124" s="156">
        <f t="shared" si="197"/>
        <v>4547977.9329415895</v>
      </c>
      <c r="GI124" s="156">
        <f t="shared" si="198"/>
        <v>4441658.861602026</v>
      </c>
      <c r="GJ124" s="156">
        <f t="shared" si="199"/>
        <v>4335872.3879526155</v>
      </c>
      <c r="GK124" s="156">
        <f t="shared" si="200"/>
        <v>4230539.081863096</v>
      </c>
      <c r="GL124" s="156">
        <f t="shared" si="201"/>
        <v>4125637.6777183181</v>
      </c>
    </row>
    <row r="125" spans="1:195" s="66" customFormat="1">
      <c r="A125" s="65" t="s">
        <v>85</v>
      </c>
      <c r="C125" s="69" t="s">
        <v>197</v>
      </c>
      <c r="D125" s="139">
        <f>'[2]Yearly BTX'!D125</f>
        <v>433067.77732049633</v>
      </c>
      <c r="E125" s="139">
        <f>'[2]Yearly BTX'!E125</f>
        <v>436384.25505355065</v>
      </c>
      <c r="F125" s="139">
        <f>'[2]Yearly BTX'!F125</f>
        <v>436450.90313048178</v>
      </c>
      <c r="G125" s="139">
        <f>'[2]Yearly BTX'!G125</f>
        <v>435666.47198354581</v>
      </c>
      <c r="H125" s="139">
        <f>'[2]Yearly BTX'!H125</f>
        <v>433424.59569201351</v>
      </c>
      <c r="I125" s="139">
        <f>'[2]Yearly BTX'!I125</f>
        <v>429846.59374696756</v>
      </c>
      <c r="J125" s="139">
        <f>'[2]Yearly BTX'!J125</f>
        <v>424500.48098397854</v>
      </c>
      <c r="K125" s="139">
        <f>'[2]Yearly BTX'!K125</f>
        <v>417877.33697182906</v>
      </c>
      <c r="L125" s="139">
        <f>'[2]Yearly BTX'!L125</f>
        <v>409966.11117626884</v>
      </c>
      <c r="M125" s="139">
        <f>'[2]Yearly BTX'!M125</f>
        <v>400670.27419879584</v>
      </c>
      <c r="N125" s="139">
        <f>'[2]Yearly BTX'!N125</f>
        <v>389782.98035698215</v>
      </c>
      <c r="O125" s="139">
        <f>'[2]Yearly BTX'!O125</f>
        <v>369230.87205531029</v>
      </c>
      <c r="P125" s="139">
        <f>'[2]Yearly BTX'!P125</f>
        <v>347337.50940328307</v>
      </c>
      <c r="Q125" s="139">
        <f>'[2]Yearly BTX'!Q125</f>
        <v>323827.86900083243</v>
      </c>
      <c r="R125" s="139">
        <f>'[2]Yearly BTX'!R125</f>
        <v>298715.14888505329</v>
      </c>
      <c r="S125" s="139">
        <f>'[2]Yearly BTX'!S125</f>
        <v>272428.65474061057</v>
      </c>
      <c r="T125" s="139">
        <f>'[2]Yearly BTX'!T125</f>
        <v>245946.19688172697</v>
      </c>
      <c r="U125" s="139">
        <f>'[2]Yearly BTX'!U125</f>
        <v>220300.93406571232</v>
      </c>
      <c r="V125" s="139">
        <f>'[2]Yearly BTX'!V125</f>
        <v>196545.55682539445</v>
      </c>
      <c r="W125" s="139">
        <f>'[2]Yearly BTX'!W125</f>
        <v>175383.56482752983</v>
      </c>
      <c r="X125" s="139">
        <f>'[2]Yearly BTX'!X125</f>
        <v>157070.82460105969</v>
      </c>
      <c r="Y125" s="139">
        <f>'[2]Yearly BTX'!Y125</f>
        <v>144208.52339173667</v>
      </c>
      <c r="Z125" s="139">
        <f>'[2]Yearly BTX'!Z125</f>
        <v>133191.89669631241</v>
      </c>
      <c r="AA125" s="139">
        <f>'[2]Yearly BTX'!AA125</f>
        <v>123698.29679754448</v>
      </c>
      <c r="AB125" s="139">
        <f>'[2]Yearly BTX'!AB125</f>
        <v>115432.71867938025</v>
      </c>
      <c r="AC125" s="139">
        <f>'[2]Yearly BTX'!AC125</f>
        <v>108112.43143049223</v>
      </c>
      <c r="AD125" s="139">
        <f>'[2]Yearly BTX'!AD125</f>
        <v>101427.67630327122</v>
      </c>
      <c r="AE125" s="139">
        <f>'[2]Yearly BTX'!AE125</f>
        <v>95281.426732907406</v>
      </c>
      <c r="AF125" s="139">
        <f>'[2]Yearly BTX'!AF125</f>
        <v>89549.498853620782</v>
      </c>
      <c r="AG125" s="139">
        <f>'[2]Yearly BTX'!AG125</f>
        <v>84145.529971065698</v>
      </c>
      <c r="AH125" s="139">
        <f>'[2]Yearly BTX'!AH125</f>
        <v>79011.216241843766</v>
      </c>
      <c r="AI125" s="198"/>
      <c r="AJ125" s="139">
        <f>'[3]Yearly BTX'!D125</f>
        <v>153409.03173419446</v>
      </c>
      <c r="AK125" s="139">
        <f>'[3]Yearly BTX'!E125</f>
        <v>157970.54447152643</v>
      </c>
      <c r="AL125" s="139">
        <f>'[3]Yearly BTX'!F125</f>
        <v>160144.63496831735</v>
      </c>
      <c r="AM125" s="139">
        <f>'[3]Yearly BTX'!G125</f>
        <v>162377.97651111725</v>
      </c>
      <c r="AN125" s="139">
        <f>'[3]Yearly BTX'!H125</f>
        <v>164600.35187100075</v>
      </c>
      <c r="AO125" s="139">
        <f>'[3]Yearly BTX'!I125</f>
        <v>166803.85469646018</v>
      </c>
      <c r="AP125" s="139">
        <f>'[3]Yearly BTX'!J125</f>
        <v>166402.73632239303</v>
      </c>
      <c r="AQ125" s="139">
        <f>'[3]Yearly BTX'!K125</f>
        <v>165893.37362667971</v>
      </c>
      <c r="AR125" s="139">
        <f>'[3]Yearly BTX'!L125</f>
        <v>165260.55087404654</v>
      </c>
      <c r="AS125" s="139">
        <f>'[3]Yearly BTX'!M125</f>
        <v>164477.00126477843</v>
      </c>
      <c r="AT125" s="139">
        <f>'[3]Yearly BTX'!N125</f>
        <v>163495.11159984858</v>
      </c>
      <c r="AU125" s="139">
        <f>'[3]Yearly BTX'!O125</f>
        <v>157148.96418131157</v>
      </c>
      <c r="AV125" s="139">
        <f>'[3]Yearly BTX'!P125</f>
        <v>150690.41770236802</v>
      </c>
      <c r="AW125" s="139">
        <f>'[3]Yearly BTX'!Q125</f>
        <v>144024.78682001767</v>
      </c>
      <c r="AX125" s="139">
        <f>'[3]Yearly BTX'!R125</f>
        <v>137153.98981311644</v>
      </c>
      <c r="AY125" s="139">
        <f>'[3]Yearly BTX'!S125</f>
        <v>130105.1696551128</v>
      </c>
      <c r="AZ125" s="139">
        <f>'[3]Yearly BTX'!T125</f>
        <v>123586.5599716388</v>
      </c>
      <c r="BA125" s="139">
        <f>'[3]Yearly BTX'!U125</f>
        <v>117113.41662330978</v>
      </c>
      <c r="BB125" s="139">
        <f>'[3]Yearly BTX'!V125</f>
        <v>110853.08688323945</v>
      </c>
      <c r="BC125" s="139">
        <f>'[3]Yearly BTX'!W125</f>
        <v>104940.42278009621</v>
      </c>
      <c r="BD125" s="139">
        <f>'[3]Yearly BTX'!X125</f>
        <v>99450.510286876481</v>
      </c>
      <c r="BE125" s="139">
        <f>'[3]Yearly BTX'!Y125</f>
        <v>90289.560723393588</v>
      </c>
      <c r="BF125" s="139">
        <f>'[3]Yearly BTX'!Z125</f>
        <v>81882.298475154355</v>
      </c>
      <c r="BG125" s="139">
        <f>'[3]Yearly BTX'!AA125</f>
        <v>74091.84617234733</v>
      </c>
      <c r="BH125" s="139">
        <f>'[3]Yearly BTX'!AB125</f>
        <v>66882.119271409261</v>
      </c>
      <c r="BI125" s="139">
        <f>'[3]Yearly BTX'!AC125</f>
        <v>60167.000619131373</v>
      </c>
      <c r="BJ125" s="139">
        <f>'[3]Yearly BTX'!AD125</f>
        <v>55389.716283857437</v>
      </c>
      <c r="BK125" s="139">
        <f>'[3]Yearly BTX'!AE125</f>
        <v>53614.173175430304</v>
      </c>
      <c r="BL125" s="139">
        <f>'[3]Yearly BTX'!AF125</f>
        <v>51387.004746425933</v>
      </c>
      <c r="BM125" s="139">
        <f>'[3]Yearly BTX'!AG125</f>
        <v>48709.378243868923</v>
      </c>
      <c r="BN125" s="139">
        <f>'[3]Yearly BTX'!AH125</f>
        <v>45643.386261049731</v>
      </c>
      <c r="BP125" s="139">
        <f t="shared" si="202"/>
        <v>586476.80905469076</v>
      </c>
      <c r="BQ125" s="139">
        <f t="shared" si="203"/>
        <v>594354.79952507711</v>
      </c>
      <c r="BR125" s="139">
        <f t="shared" si="204"/>
        <v>596595.53809879906</v>
      </c>
      <c r="BS125" s="139">
        <f t="shared" si="205"/>
        <v>598044.448494663</v>
      </c>
      <c r="BT125" s="139">
        <f t="shared" si="206"/>
        <v>598024.94756301423</v>
      </c>
      <c r="BU125" s="139">
        <f t="shared" si="207"/>
        <v>596650.44844342768</v>
      </c>
      <c r="BV125" s="139">
        <f t="shared" si="208"/>
        <v>590903.21730637155</v>
      </c>
      <c r="BW125" s="139">
        <f t="shared" si="209"/>
        <v>583770.71059850883</v>
      </c>
      <c r="BX125" s="139">
        <f t="shared" si="210"/>
        <v>575226.66205031541</v>
      </c>
      <c r="BY125" s="139">
        <f t="shared" si="211"/>
        <v>565147.27546357433</v>
      </c>
      <c r="BZ125" s="139">
        <f t="shared" si="212"/>
        <v>553278.0919568307</v>
      </c>
      <c r="CA125" s="139">
        <f t="shared" si="213"/>
        <v>526379.83623662184</v>
      </c>
      <c r="CB125" s="139">
        <f t="shared" si="214"/>
        <v>498027.92710565112</v>
      </c>
      <c r="CC125" s="139">
        <f t="shared" si="215"/>
        <v>467852.65582085011</v>
      </c>
      <c r="CD125" s="139">
        <f t="shared" si="216"/>
        <v>435869.13869816973</v>
      </c>
      <c r="CE125" s="139">
        <f t="shared" si="217"/>
        <v>402533.82439572335</v>
      </c>
      <c r="CF125" s="139">
        <f t="shared" si="218"/>
        <v>369532.75685336575</v>
      </c>
      <c r="CG125" s="139">
        <f t="shared" si="219"/>
        <v>337414.3506890221</v>
      </c>
      <c r="CH125" s="139">
        <f t="shared" si="220"/>
        <v>307398.6437086339</v>
      </c>
      <c r="CI125" s="139">
        <f t="shared" si="221"/>
        <v>280323.98760762601</v>
      </c>
      <c r="CJ125" s="139">
        <f t="shared" si="222"/>
        <v>256521.33488793619</v>
      </c>
      <c r="CK125" s="139">
        <f t="shared" si="223"/>
        <v>234498.08411513024</v>
      </c>
      <c r="CL125" s="139">
        <f t="shared" si="224"/>
        <v>215074.19517146677</v>
      </c>
      <c r="CM125" s="139">
        <f t="shared" si="225"/>
        <v>197790.14296989181</v>
      </c>
      <c r="CN125" s="139">
        <f t="shared" si="226"/>
        <v>182314.83795078952</v>
      </c>
      <c r="CO125" s="139">
        <f t="shared" si="227"/>
        <v>168279.4320496236</v>
      </c>
      <c r="CP125" s="139">
        <f t="shared" si="228"/>
        <v>156817.39258712865</v>
      </c>
      <c r="CQ125" s="139">
        <f t="shared" si="229"/>
        <v>148895.5999083377</v>
      </c>
      <c r="CR125" s="139">
        <f t="shared" si="230"/>
        <v>140936.50360004671</v>
      </c>
      <c r="CS125" s="139">
        <f t="shared" si="231"/>
        <v>132854.90821493464</v>
      </c>
      <c r="CT125" s="139">
        <f t="shared" si="232"/>
        <v>124654.6025028935</v>
      </c>
      <c r="CU125" s="198"/>
      <c r="CV125" s="139">
        <f>'[2]Yearly BTX'!AJ125</f>
        <v>433071.76930267614</v>
      </c>
      <c r="CW125" s="139">
        <f>'[2]Yearly BTX'!AK125</f>
        <v>436392.04461177147</v>
      </c>
      <c r="CX125" s="139">
        <f>'[2]Yearly BTX'!AL125</f>
        <v>436465.96396518842</v>
      </c>
      <c r="CY125" s="139">
        <f>'[2]Yearly BTX'!AM125</f>
        <v>435695.46521037177</v>
      </c>
      <c r="CZ125" s="139">
        <f>'[2]Yearly BTX'!AN125</f>
        <v>433480.036298958</v>
      </c>
      <c r="DA125" s="139">
        <f>'[2]Yearly BTX'!AO125</f>
        <v>429951.78330291092</v>
      </c>
      <c r="DB125" s="139">
        <f>'[2]Yearly BTX'!AP125</f>
        <v>424697.94207919517</v>
      </c>
      <c r="DC125" s="139">
        <f>'[2]Yearly BTX'!AQ125</f>
        <v>418243.57742195571</v>
      </c>
      <c r="DD125" s="139">
        <f>'[2]Yearly BTX'!AR125</f>
        <v>410635.08721661859</v>
      </c>
      <c r="DE125" s="139">
        <f>'[2]Yearly BTX'!AS125</f>
        <v>401868.5004571235</v>
      </c>
      <c r="DF125" s="139">
        <f>'[2]Yearly BTX'!AT125</f>
        <v>391875.97706037189</v>
      </c>
      <c r="DG125" s="139">
        <f>'[2]Yearly BTX'!AU125</f>
        <v>372699.88265536213</v>
      </c>
      <c r="DH125" s="139">
        <f>'[2]Yearly BTX'!AV125</f>
        <v>352869.53598505096</v>
      </c>
      <c r="DI125" s="139">
        <f>'[2]Yearly BTX'!AW125</f>
        <v>332250.75707288168</v>
      </c>
      <c r="DJ125" s="139">
        <f>'[2]Yearly BTX'!AX125</f>
        <v>310876.95589368907</v>
      </c>
      <c r="DK125" s="139">
        <f>'[2]Yearly BTX'!AY125</f>
        <v>289002.95511515113</v>
      </c>
      <c r="DL125" s="139">
        <f>'[2]Yearly BTX'!AZ125</f>
        <v>267237.89673410897</v>
      </c>
      <c r="DM125" s="139">
        <f>'[2]Yearly BTX'!BA125</f>
        <v>246120.12402644622</v>
      </c>
      <c r="DN125" s="139">
        <f>'[2]Yearly BTX'!BB125</f>
        <v>226242.08326386969</v>
      </c>
      <c r="DO125" s="139">
        <f>'[2]Yearly BTX'!BC125</f>
        <v>208002.25845841019</v>
      </c>
      <c r="DP125" s="139">
        <f>'[2]Yearly BTX'!BD125</f>
        <v>191551.08654721727</v>
      </c>
      <c r="DQ125" s="139">
        <f>'[2]Yearly BTX'!BE125</f>
        <v>180230.56893047091</v>
      </c>
      <c r="DR125" s="139">
        <f>'[2]Yearly BTX'!BF125</f>
        <v>169907.28772158644</v>
      </c>
      <c r="DS125" s="139">
        <f>'[2]Yearly BTX'!BG125</f>
        <v>160408.11500118283</v>
      </c>
      <c r="DT125" s="139">
        <f>'[2]Yearly BTX'!BH125</f>
        <v>151606.20655623911</v>
      </c>
      <c r="DU125" s="139">
        <f>'[2]Yearly BTX'!BI125</f>
        <v>143363.55654349446</v>
      </c>
      <c r="DV125" s="139">
        <f>'[2]Yearly BTX'!BJ125</f>
        <v>135461.02424262665</v>
      </c>
      <c r="DW125" s="139">
        <f>'[2]Yearly BTX'!BK125</f>
        <v>127916.85035984803</v>
      </c>
      <c r="DX125" s="139">
        <f>'[2]Yearly BTX'!BL125</f>
        <v>120675.30799507328</v>
      </c>
      <c r="DY125" s="139">
        <f>'[2]Yearly BTX'!BM125</f>
        <v>113700.02438477514</v>
      </c>
      <c r="DZ125" s="139">
        <f>'[2]Yearly BTX'!BN125</f>
        <v>106968.69426691237</v>
      </c>
      <c r="EB125" s="139">
        <f>'[3]Yearly BTX'!AJ125</f>
        <v>153409.34283384384</v>
      </c>
      <c r="EC125" s="139">
        <f>'[3]Yearly BTX'!AK125</f>
        <v>158231.25106851189</v>
      </c>
      <c r="ED125" s="139">
        <f>'[3]Yearly BTX'!AL125</f>
        <v>160783.88831587095</v>
      </c>
      <c r="EE125" s="139">
        <f>'[3]Yearly BTX'!AM125</f>
        <v>163364.30714434385</v>
      </c>
      <c r="EF125" s="139">
        <f>'[3]Yearly BTX'!AN125</f>
        <v>165953.08679947953</v>
      </c>
      <c r="EG125" s="139">
        <f>'[3]Yearly BTX'!AO125</f>
        <v>168543.67863038118</v>
      </c>
      <c r="EH125" s="139">
        <f>'[3]Yearly BTX'!AP125</f>
        <v>170045.28811448757</v>
      </c>
      <c r="EI125" s="139">
        <f>'[3]Yearly BTX'!AQ125</f>
        <v>171541.90212321401</v>
      </c>
      <c r="EJ125" s="139">
        <f>'[3]Yearly BTX'!AR125</f>
        <v>173025.40679376828</v>
      </c>
      <c r="EK125" s="139">
        <f>'[3]Yearly BTX'!AS125</f>
        <v>174479.81249923125</v>
      </c>
      <c r="EL125" s="139">
        <f>'[3]Yearly BTX'!AT125</f>
        <v>175875.51124365834</v>
      </c>
      <c r="EM125" s="139">
        <f>'[3]Yearly BTX'!AU125</f>
        <v>172556.82636331551</v>
      </c>
      <c r="EN125" s="139">
        <f>'[3]Yearly BTX'!AV125</f>
        <v>169319.3462654124</v>
      </c>
      <c r="EO125" s="139">
        <f>'[3]Yearly BTX'!AW125</f>
        <v>166115.13663582384</v>
      </c>
      <c r="EP125" s="139">
        <f>'[3]Yearly BTX'!AX125</f>
        <v>162904.38104456034</v>
      </c>
      <c r="EQ125" s="139">
        <f>'[3]Yearly BTX'!AY125</f>
        <v>159683.84103848186</v>
      </c>
      <c r="ER125" s="139">
        <f>'[3]Yearly BTX'!AZ125</f>
        <v>156674.89195287271</v>
      </c>
      <c r="ES125" s="139">
        <f>'[3]Yearly BTX'!BA125</f>
        <v>153758.82648127715</v>
      </c>
      <c r="ET125" s="139">
        <f>'[3]Yearly BTX'!BB125</f>
        <v>151047.43035527307</v>
      </c>
      <c r="EU125" s="139">
        <f>'[3]Yearly BTX'!BC125</f>
        <v>148640.80413535432</v>
      </c>
      <c r="EV125" s="139">
        <f>'[3]Yearly BTX'!BD125</f>
        <v>146604.515995794</v>
      </c>
      <c r="EW125" s="139">
        <f>'[3]Yearly BTX'!BE125</f>
        <v>140607.07572954477</v>
      </c>
      <c r="EX125" s="139">
        <f>'[3]Yearly BTX'!BF125</f>
        <v>135312.86781191573</v>
      </c>
      <c r="EY125" s="139">
        <f>'[3]Yearly BTX'!BG125</f>
        <v>130704.16427323983</v>
      </c>
      <c r="EZ125" s="139">
        <f>'[3]Yearly BTX'!BH125</f>
        <v>126691.64849701143</v>
      </c>
      <c r="FA125" s="139">
        <f>'[3]Yearly BTX'!BI125</f>
        <v>123200.02861111857</v>
      </c>
      <c r="FB125" s="139">
        <f>'[3]Yearly BTX'!BJ125</f>
        <v>120235.12051519597</v>
      </c>
      <c r="FC125" s="139">
        <f>'[3]Yearly BTX'!BK125</f>
        <v>117667.93683931495</v>
      </c>
      <c r="FD125" s="139">
        <f>'[3]Yearly BTX'!BL125</f>
        <v>115416.64138096559</v>
      </c>
      <c r="FE125" s="139">
        <f>'[3]Yearly BTX'!BM125</f>
        <v>113426.93428936224</v>
      </c>
      <c r="FF125" s="139">
        <f>'[3]Yearly BTX'!BN125</f>
        <v>111698.59736789938</v>
      </c>
      <c r="FG125" s="198"/>
      <c r="FH125" s="139">
        <f t="shared" si="233"/>
        <v>586481.11213651998</v>
      </c>
      <c r="FI125" s="139">
        <f t="shared" si="172"/>
        <v>594623.29568028334</v>
      </c>
      <c r="FJ125" s="139">
        <f t="shared" si="173"/>
        <v>597249.85228105937</v>
      </c>
      <c r="FK125" s="139">
        <f t="shared" si="174"/>
        <v>599059.77235471562</v>
      </c>
      <c r="FL125" s="139">
        <f t="shared" si="175"/>
        <v>599433.12309843756</v>
      </c>
      <c r="FM125" s="139">
        <f t="shared" si="176"/>
        <v>598495.4619332921</v>
      </c>
      <c r="FN125" s="139">
        <f t="shared" si="177"/>
        <v>594743.23019368271</v>
      </c>
      <c r="FO125" s="139">
        <f t="shared" si="178"/>
        <v>589785.47954516974</v>
      </c>
      <c r="FP125" s="139">
        <f t="shared" si="179"/>
        <v>583660.49401038687</v>
      </c>
      <c r="FQ125" s="139">
        <f t="shared" si="180"/>
        <v>576348.31295635481</v>
      </c>
      <c r="FR125" s="139">
        <f t="shared" si="181"/>
        <v>567751.48830403027</v>
      </c>
      <c r="FS125" s="139">
        <f t="shared" si="182"/>
        <v>545256.70901867771</v>
      </c>
      <c r="FT125" s="139">
        <f t="shared" si="183"/>
        <v>522188.88225046336</v>
      </c>
      <c r="FU125" s="139">
        <f t="shared" si="184"/>
        <v>498365.89370870555</v>
      </c>
      <c r="FV125" s="139">
        <f t="shared" si="185"/>
        <v>473781.33693824941</v>
      </c>
      <c r="FW125" s="139">
        <f t="shared" si="186"/>
        <v>448686.79615363298</v>
      </c>
      <c r="FX125" s="139">
        <f t="shared" si="187"/>
        <v>423912.78868698166</v>
      </c>
      <c r="FY125" s="139">
        <f t="shared" si="188"/>
        <v>399878.95050772338</v>
      </c>
      <c r="FZ125" s="139">
        <f t="shared" si="189"/>
        <v>377289.51361914276</v>
      </c>
      <c r="GA125" s="139">
        <f t="shared" si="190"/>
        <v>356643.06259376451</v>
      </c>
      <c r="GB125" s="139">
        <f t="shared" si="191"/>
        <v>338155.60254301131</v>
      </c>
      <c r="GC125" s="139">
        <f t="shared" si="192"/>
        <v>320837.64466001571</v>
      </c>
      <c r="GD125" s="139">
        <f t="shared" si="193"/>
        <v>305220.15553350217</v>
      </c>
      <c r="GE125" s="139">
        <f t="shared" si="194"/>
        <v>291112.27927442268</v>
      </c>
      <c r="GF125" s="139">
        <f t="shared" si="195"/>
        <v>278297.85505325056</v>
      </c>
      <c r="GG125" s="139">
        <f t="shared" si="196"/>
        <v>266563.58515461301</v>
      </c>
      <c r="GH125" s="139">
        <f t="shared" si="197"/>
        <v>255696.14475782262</v>
      </c>
      <c r="GI125" s="139">
        <f t="shared" si="198"/>
        <v>245584.78719916299</v>
      </c>
      <c r="GJ125" s="139">
        <f t="shared" si="199"/>
        <v>236091.94937603886</v>
      </c>
      <c r="GK125" s="139">
        <f t="shared" si="200"/>
        <v>227126.95867413736</v>
      </c>
      <c r="GL125" s="139">
        <f t="shared" si="201"/>
        <v>218667.29163481173</v>
      </c>
    </row>
    <row r="126" spans="1:195" s="68" customFormat="1">
      <c r="A126" s="67" t="s">
        <v>86</v>
      </c>
      <c r="C126" s="71" t="s">
        <v>197</v>
      </c>
      <c r="D126" s="140">
        <f>'[2]Yearly BTX'!D126</f>
        <v>729245.57676573656</v>
      </c>
      <c r="E126" s="140">
        <f>'[2]Yearly BTX'!E126</f>
        <v>700769.89636027138</v>
      </c>
      <c r="F126" s="140">
        <f>'[2]Yearly BTX'!F126</f>
        <v>674223.85381474299</v>
      </c>
      <c r="G126" s="140">
        <f>'[2]Yearly BTX'!G126</f>
        <v>649538.36322471965</v>
      </c>
      <c r="H126" s="140">
        <f>'[2]Yearly BTX'!H126</f>
        <v>626597.89561862545</v>
      </c>
      <c r="I126" s="140">
        <f>'[2]Yearly BTX'!I126</f>
        <v>605287.03261189396</v>
      </c>
      <c r="J126" s="140">
        <f>'[2]Yearly BTX'!J126</f>
        <v>575977.24620541744</v>
      </c>
      <c r="K126" s="140">
        <f>'[2]Yearly BTX'!K126</f>
        <v>548225.55925269483</v>
      </c>
      <c r="L126" s="140">
        <f>'[2]Yearly BTX'!L126</f>
        <v>521835.29274950671</v>
      </c>
      <c r="M126" s="140">
        <f>'[2]Yearly BTX'!M126</f>
        <v>496533.88516080979</v>
      </c>
      <c r="N126" s="140">
        <f>'[2]Yearly BTX'!N126</f>
        <v>471947.65906339878</v>
      </c>
      <c r="O126" s="140">
        <f>'[2]Yearly BTX'!O126</f>
        <v>457277.38940151886</v>
      </c>
      <c r="P126" s="140">
        <f>'[2]Yearly BTX'!P126</f>
        <v>441801.58945297269</v>
      </c>
      <c r="Q126" s="140">
        <f>'[2]Yearly BTX'!Q126</f>
        <v>425058.40830629703</v>
      </c>
      <c r="R126" s="140">
        <f>'[2]Yearly BTX'!R126</f>
        <v>407019.00682439777</v>
      </c>
      <c r="S126" s="140">
        <f>'[2]Yearly BTX'!S126</f>
        <v>388006.52158785827</v>
      </c>
      <c r="T126" s="140">
        <f>'[2]Yearly BTX'!T126</f>
        <v>370698.26401767565</v>
      </c>
      <c r="U126" s="140">
        <f>'[2]Yearly BTX'!U126</f>
        <v>354143.41831941047</v>
      </c>
      <c r="V126" s="140">
        <f>'[2]Yearly BTX'!V126</f>
        <v>339298.96249797143</v>
      </c>
      <c r="W126" s="140">
        <f>'[2]Yearly BTX'!W126</f>
        <v>326778.00829003868</v>
      </c>
      <c r="X126" s="140">
        <f>'[2]Yearly BTX'!X126</f>
        <v>316751.14535107615</v>
      </c>
      <c r="Y126" s="140">
        <f>'[2]Yearly BTX'!Y126</f>
        <v>300745.87333094678</v>
      </c>
      <c r="Z126" s="140">
        <f>'[2]Yearly BTX'!Z126</f>
        <v>287406.52803426929</v>
      </c>
      <c r="AA126" s="140">
        <f>'[2]Yearly BTX'!AA126</f>
        <v>276180.33282889338</v>
      </c>
      <c r="AB126" s="140">
        <f>'[2]Yearly BTX'!AB126</f>
        <v>266787.31340652844</v>
      </c>
      <c r="AC126" s="140">
        <f>'[2]Yearly BTX'!AC126</f>
        <v>258841.49484657872</v>
      </c>
      <c r="AD126" s="140">
        <f>'[2]Yearly BTX'!AD126</f>
        <v>251347.72804788454</v>
      </c>
      <c r="AE126" s="140">
        <f>'[2]Yearly BTX'!AE126</f>
        <v>244796.92173276248</v>
      </c>
      <c r="AF126" s="140">
        <f>'[2]Yearly BTX'!AF126</f>
        <v>238983.73049208347</v>
      </c>
      <c r="AG126" s="140">
        <f>'[2]Yearly BTX'!AG126</f>
        <v>233745.72273022082</v>
      </c>
      <c r="AH126" s="140">
        <f>'[2]Yearly BTX'!AH126</f>
        <v>228953.40957632591</v>
      </c>
      <c r="AI126" s="136"/>
      <c r="AJ126" s="140">
        <f>'[3]Yearly BTX'!D126</f>
        <v>818689.51946125377</v>
      </c>
      <c r="AK126" s="140">
        <f>'[3]Yearly BTX'!E126</f>
        <v>817545.95950812788</v>
      </c>
      <c r="AL126" s="140">
        <f>'[3]Yearly BTX'!F126</f>
        <v>812611.15442520846</v>
      </c>
      <c r="AM126" s="140">
        <f>'[3]Yearly BTX'!G126</f>
        <v>808425.49808846763</v>
      </c>
      <c r="AN126" s="140">
        <f>'[3]Yearly BTX'!H126</f>
        <v>804222.01874062745</v>
      </c>
      <c r="AO126" s="140">
        <f>'[3]Yearly BTX'!I126</f>
        <v>799993.66738411842</v>
      </c>
      <c r="AP126" s="140">
        <f>'[3]Yearly BTX'!J126</f>
        <v>786749.04203527095</v>
      </c>
      <c r="AQ126" s="140">
        <f>'[3]Yearly BTX'!K126</f>
        <v>773458.29262882052</v>
      </c>
      <c r="AR126" s="140">
        <f>'[3]Yearly BTX'!L126</f>
        <v>760108.18221342389</v>
      </c>
      <c r="AS126" s="140">
        <f>'[3]Yearly BTX'!M126</f>
        <v>746673.40623956081</v>
      </c>
      <c r="AT126" s="140">
        <f>'[3]Yearly BTX'!N126</f>
        <v>733108.29722466297</v>
      </c>
      <c r="AU126" s="140">
        <f>'[3]Yearly BTX'!O126</f>
        <v>710488.27997026115</v>
      </c>
      <c r="AV126" s="140">
        <f>'[3]Yearly BTX'!P126</f>
        <v>687870.01733483281</v>
      </c>
      <c r="AW126" s="140">
        <f>'[3]Yearly BTX'!Q126</f>
        <v>665078.78434809356</v>
      </c>
      <c r="AX126" s="140">
        <f>'[3]Yearly BTX'!R126</f>
        <v>642202.06979424576</v>
      </c>
      <c r="AY126" s="140">
        <f>'[3]Yearly BTX'!S126</f>
        <v>619269.5513531327</v>
      </c>
      <c r="AZ126" s="140">
        <f>'[3]Yearly BTX'!T126</f>
        <v>598475.91303587367</v>
      </c>
      <c r="BA126" s="140">
        <f>'[3]Yearly BTX'!U126</f>
        <v>577836.89131606068</v>
      </c>
      <c r="BB126" s="140">
        <f>'[3]Yearly BTX'!V126</f>
        <v>557522.04020930629</v>
      </c>
      <c r="BC126" s="140">
        <f>'[3]Yearly BTX'!W126</f>
        <v>537668.39803649136</v>
      </c>
      <c r="BD126" s="140">
        <f>'[3]Yearly BTX'!X126</f>
        <v>518353.21661020094</v>
      </c>
      <c r="BE126" s="140">
        <f>'[3]Yearly BTX'!Y126</f>
        <v>495379.12610137183</v>
      </c>
      <c r="BF126" s="140">
        <f>'[3]Yearly BTX'!Z126</f>
        <v>473280.09330220253</v>
      </c>
      <c r="BG126" s="140">
        <f>'[3]Yearly BTX'!AA126</f>
        <v>451733.73609002569</v>
      </c>
      <c r="BH126" s="140">
        <f>'[3]Yearly BTX'!AB126</f>
        <v>430893.07247921429</v>
      </c>
      <c r="BI126" s="140">
        <f>'[3]Yearly BTX'!AC126</f>
        <v>410674.16457339766</v>
      </c>
      <c r="BJ126" s="140">
        <f>'[3]Yearly BTX'!AD126</f>
        <v>389738.13220732799</v>
      </c>
      <c r="BK126" s="140">
        <f>'[3]Yearly BTX'!AE126</f>
        <v>368604.93352558382</v>
      </c>
      <c r="BL126" s="140">
        <f>'[3]Yearly BTX'!AF126</f>
        <v>347989.5320698315</v>
      </c>
      <c r="BM126" s="140">
        <f>'[3]Yearly BTX'!AG126</f>
        <v>327888.36939051957</v>
      </c>
      <c r="BN126" s="140">
        <f>'[3]Yearly BTX'!AH126</f>
        <v>308359.97080159147</v>
      </c>
      <c r="BP126" s="140">
        <f t="shared" si="202"/>
        <v>1547935.0962269902</v>
      </c>
      <c r="BQ126" s="140">
        <f t="shared" si="203"/>
        <v>1518315.8558683991</v>
      </c>
      <c r="BR126" s="140">
        <f t="shared" si="204"/>
        <v>1486835.0082399515</v>
      </c>
      <c r="BS126" s="140">
        <f t="shared" si="205"/>
        <v>1457963.8613131873</v>
      </c>
      <c r="BT126" s="140">
        <f t="shared" si="206"/>
        <v>1430819.9143592529</v>
      </c>
      <c r="BU126" s="140">
        <f t="shared" si="207"/>
        <v>1405280.6999960123</v>
      </c>
      <c r="BV126" s="140">
        <f t="shared" si="208"/>
        <v>1362726.2882406884</v>
      </c>
      <c r="BW126" s="140">
        <f t="shared" si="209"/>
        <v>1321683.8518815152</v>
      </c>
      <c r="BX126" s="140">
        <f t="shared" si="210"/>
        <v>1281943.4749629307</v>
      </c>
      <c r="BY126" s="140">
        <f t="shared" si="211"/>
        <v>1243207.2914003707</v>
      </c>
      <c r="BZ126" s="140">
        <f t="shared" si="212"/>
        <v>1205055.9562880618</v>
      </c>
      <c r="CA126" s="140">
        <f t="shared" si="213"/>
        <v>1167765.66937178</v>
      </c>
      <c r="CB126" s="140">
        <f t="shared" si="214"/>
        <v>1129671.6067878054</v>
      </c>
      <c r="CC126" s="140">
        <f t="shared" si="215"/>
        <v>1090137.1926543906</v>
      </c>
      <c r="CD126" s="140">
        <f t="shared" si="216"/>
        <v>1049221.0766186435</v>
      </c>
      <c r="CE126" s="140">
        <f t="shared" si="217"/>
        <v>1007276.072940991</v>
      </c>
      <c r="CF126" s="140">
        <f t="shared" si="218"/>
        <v>969174.17705354933</v>
      </c>
      <c r="CG126" s="140">
        <f t="shared" si="219"/>
        <v>931980.30963547109</v>
      </c>
      <c r="CH126" s="140">
        <f t="shared" si="220"/>
        <v>896821.00270727766</v>
      </c>
      <c r="CI126" s="140">
        <f t="shared" si="221"/>
        <v>864446.40632653004</v>
      </c>
      <c r="CJ126" s="140">
        <f t="shared" si="222"/>
        <v>835104.36196127709</v>
      </c>
      <c r="CK126" s="140">
        <f t="shared" si="223"/>
        <v>796124.99943231861</v>
      </c>
      <c r="CL126" s="140">
        <f t="shared" si="224"/>
        <v>760686.62133647176</v>
      </c>
      <c r="CM126" s="140">
        <f t="shared" si="225"/>
        <v>727914.06891891907</v>
      </c>
      <c r="CN126" s="140">
        <f t="shared" si="226"/>
        <v>697680.38588574273</v>
      </c>
      <c r="CO126" s="140">
        <f t="shared" si="227"/>
        <v>669515.65941997641</v>
      </c>
      <c r="CP126" s="140">
        <f t="shared" si="228"/>
        <v>641085.86025521252</v>
      </c>
      <c r="CQ126" s="140">
        <f t="shared" si="229"/>
        <v>613401.8552583463</v>
      </c>
      <c r="CR126" s="140">
        <f t="shared" si="230"/>
        <v>586973.26256191498</v>
      </c>
      <c r="CS126" s="140">
        <f t="shared" si="231"/>
        <v>561634.09212074033</v>
      </c>
      <c r="CT126" s="140">
        <f t="shared" si="232"/>
        <v>537313.38037791732</v>
      </c>
      <c r="CU126" s="136"/>
      <c r="CV126" s="140">
        <f>'[2]Yearly BTX'!AJ126</f>
        <v>729249.56874791626</v>
      </c>
      <c r="CW126" s="140">
        <f>'[2]Yearly BTX'!AK126</f>
        <v>702392.08428900235</v>
      </c>
      <c r="CX126" s="140">
        <f>'[2]Yearly BTX'!AL126</f>
        <v>677860.64245548984</v>
      </c>
      <c r="CY126" s="140">
        <f>'[2]Yearly BTX'!AM126</f>
        <v>654989.79779569595</v>
      </c>
      <c r="CZ126" s="140">
        <f>'[2]Yearly BTX'!AN126</f>
        <v>633869.74865157169</v>
      </c>
      <c r="DA126" s="140">
        <f>'[2]Yearly BTX'!AO126</f>
        <v>614395.8815071776</v>
      </c>
      <c r="DB126" s="140">
        <f>'[2]Yearly BTX'!AP126</f>
        <v>592132.49057663023</v>
      </c>
      <c r="DC126" s="140">
        <f>'[2]Yearly BTX'!AQ126</f>
        <v>571477.68157665455</v>
      </c>
      <c r="DD126" s="140">
        <f>'[2]Yearly BTX'!AR126</f>
        <v>552292.29451408738</v>
      </c>
      <c r="DE126" s="140">
        <f>'[2]Yearly BTX'!AS126</f>
        <v>534396.39667587972</v>
      </c>
      <c r="DF126" s="140">
        <f>'[2]Yearly BTX'!AT126</f>
        <v>517555.38650620147</v>
      </c>
      <c r="DG126" s="140">
        <f>'[2]Yearly BTX'!AU126</f>
        <v>512369.94036252552</v>
      </c>
      <c r="DH126" s="140">
        <f>'[2]Yearly BTX'!AV126</f>
        <v>507035.49085643748</v>
      </c>
      <c r="DI126" s="140">
        <f>'[2]Yearly BTX'!AW126</f>
        <v>501314.53140928305</v>
      </c>
      <c r="DJ126" s="140">
        <f>'[2]Yearly BTX'!AX126</f>
        <v>495115.11979185906</v>
      </c>
      <c r="DK126" s="140">
        <f>'[2]Yearly BTX'!AY126</f>
        <v>488585.99097806157</v>
      </c>
      <c r="DL126" s="140">
        <f>'[2]Yearly BTX'!AZ126</f>
        <v>482948.21177214716</v>
      </c>
      <c r="DM126" s="140">
        <f>'[2]Yearly BTX'!BA126</f>
        <v>477847.95736199839</v>
      </c>
      <c r="DN126" s="140">
        <f>'[2]Yearly BTX'!BB126</f>
        <v>473782.03131030296</v>
      </c>
      <c r="DO126" s="140">
        <f>'[2]Yearly BTX'!BC126</f>
        <v>471058.59935977939</v>
      </c>
      <c r="DP126" s="140">
        <f>'[2]Yearly BTX'!BD126</f>
        <v>469742.89107703732</v>
      </c>
      <c r="DQ126" s="140">
        <f>'[2]Yearly BTX'!BE126</f>
        <v>461279.98788386566</v>
      </c>
      <c r="DR126" s="140">
        <f>'[2]Yearly BTX'!BF126</f>
        <v>454612.02324852569</v>
      </c>
      <c r="DS126" s="140">
        <f>'[2]Yearly BTX'!BG126</f>
        <v>449505.99807546503</v>
      </c>
      <c r="DT126" s="140">
        <f>'[2]Yearly BTX'!BH126</f>
        <v>445681.44592917082</v>
      </c>
      <c r="DU126" s="140">
        <f>'[2]Yearly BTX'!BI126</f>
        <v>442897.16717943439</v>
      </c>
      <c r="DV126" s="140">
        <f>'[2]Yearly BTX'!BJ126</f>
        <v>440817.73107112141</v>
      </c>
      <c r="DW126" s="140">
        <f>'[2]Yearly BTX'!BK126</f>
        <v>439478.18385713571</v>
      </c>
      <c r="DX126" s="140">
        <f>'[2]Yearly BTX'!BL126</f>
        <v>438741.69280755776</v>
      </c>
      <c r="DY126" s="140">
        <f>'[2]Yearly BTX'!BM126</f>
        <v>438495.87186050846</v>
      </c>
      <c r="DZ126" s="140">
        <f>'[2]Yearly BTX'!BN126</f>
        <v>438647.28621901647</v>
      </c>
      <c r="EB126" s="140">
        <f>'[3]Yearly BTX'!AJ126</f>
        <v>818689.83056090306</v>
      </c>
      <c r="EC126" s="140">
        <f>'[3]Yearly BTX'!AK126</f>
        <v>818461.40044319991</v>
      </c>
      <c r="ED126" s="140">
        <f>'[3]Yearly BTX'!AL126</f>
        <v>814804.34187435219</v>
      </c>
      <c r="EE126" s="140">
        <f>'[3]Yearly BTX'!AM126</f>
        <v>811731.43614315195</v>
      </c>
      <c r="EF126" s="140">
        <f>'[3]Yearly BTX'!AN126</f>
        <v>808652.31963382172</v>
      </c>
      <c r="EG126" s="140">
        <f>'[3]Yearly BTX'!AO126</f>
        <v>805561.16346944426</v>
      </c>
      <c r="EH126" s="140">
        <f>'[3]Yearly BTX'!AP126</f>
        <v>798164.63611595309</v>
      </c>
      <c r="EI126" s="140">
        <f>'[3]Yearly BTX'!AQ126</f>
        <v>790783.89917173702</v>
      </c>
      <c r="EJ126" s="140">
        <f>'[3]Yearly BTX'!AR126</f>
        <v>783412.11491528212</v>
      </c>
      <c r="EK126" s="140">
        <f>'[3]Yearly BTX'!AS126</f>
        <v>776034.56014484703</v>
      </c>
      <c r="EL126" s="140">
        <f>'[3]Yearly BTX'!AT126</f>
        <v>768622.88357356458</v>
      </c>
      <c r="EM126" s="140">
        <f>'[3]Yearly BTX'!AU126</f>
        <v>753696.28325090185</v>
      </c>
      <c r="EN126" s="140">
        <f>'[3]Yearly BTX'!AV126</f>
        <v>738909.75250072277</v>
      </c>
      <c r="EO126" s="140">
        <f>'[3]Yearly BTX'!AW126</f>
        <v>724199.99937573134</v>
      </c>
      <c r="EP126" s="140">
        <f>'[3]Yearly BTX'!AX126</f>
        <v>709545.93786653387</v>
      </c>
      <c r="EQ126" s="140">
        <f>'[3]Yearly BTX'!AY126</f>
        <v>694946.03225434106</v>
      </c>
      <c r="ER126" s="140">
        <f>'[3]Yearly BTX'!AZ126</f>
        <v>681365.31537128193</v>
      </c>
      <c r="ES126" s="140">
        <f>'[3]Yearly BTX'!BA126</f>
        <v>667935.74944443756</v>
      </c>
      <c r="ET126" s="140">
        <f>'[3]Yearly BTX'!BB126</f>
        <v>654770.64972663205</v>
      </c>
      <c r="EU126" s="140">
        <f>'[3]Yearly BTX'!BC126</f>
        <v>641971.63299740909</v>
      </c>
      <c r="EV126" s="140">
        <f>'[3]Yearly BTX'!BD126</f>
        <v>629605.77034672792</v>
      </c>
      <c r="EW126" s="140">
        <f>'[3]Yearly BTX'!BE126</f>
        <v>613280.85365493025</v>
      </c>
      <c r="EX126" s="140">
        <f>'[3]Yearly BTX'!BF126</f>
        <v>597725.76963318477</v>
      </c>
      <c r="EY126" s="140">
        <f>'[3]Yearly BTX'!BG126</f>
        <v>582864.57184744556</v>
      </c>
      <c r="EZ126" s="140">
        <f>'[3]Yearly BTX'!BH126</f>
        <v>568668.31986264559</v>
      </c>
      <c r="FA126" s="140">
        <f>'[3]Yearly BTX'!BI126</f>
        <v>555063.21174856741</v>
      </c>
      <c r="FB126" s="140">
        <f>'[3]Yearly BTX'!BJ126</f>
        <v>541698.45234304504</v>
      </c>
      <c r="FC126" s="140">
        <f>'[3]Yearly BTX'!BK126</f>
        <v>528809.69022554974</v>
      </c>
      <c r="FD126" s="140">
        <f>'[3]Yearly BTX'!BL126</f>
        <v>516316.60152075521</v>
      </c>
      <c r="FE126" s="140">
        <f>'[3]Yearly BTX'!BM126</f>
        <v>504166.38498830277</v>
      </c>
      <c r="FF126" s="140">
        <f>'[3]Yearly BTX'!BN126</f>
        <v>492360.30731649412</v>
      </c>
      <c r="FG126" s="136"/>
      <c r="FH126" s="140">
        <f t="shared" si="233"/>
        <v>1547939.3993088193</v>
      </c>
      <c r="FI126" s="140">
        <f t="shared" si="172"/>
        <v>1520853.4847322023</v>
      </c>
      <c r="FJ126" s="140">
        <f t="shared" si="173"/>
        <v>1492664.984329842</v>
      </c>
      <c r="FK126" s="140">
        <f t="shared" si="174"/>
        <v>1466721.2339388479</v>
      </c>
      <c r="FL126" s="140">
        <f t="shared" si="175"/>
        <v>1442522.0682853935</v>
      </c>
      <c r="FM126" s="140">
        <f t="shared" si="176"/>
        <v>1419957.0449766219</v>
      </c>
      <c r="FN126" s="140">
        <f t="shared" si="177"/>
        <v>1390297.1266925833</v>
      </c>
      <c r="FO126" s="140">
        <f t="shared" si="178"/>
        <v>1362261.5807483916</v>
      </c>
      <c r="FP126" s="140">
        <f t="shared" si="179"/>
        <v>1335704.4094293695</v>
      </c>
      <c r="FQ126" s="140">
        <f t="shared" si="180"/>
        <v>1310430.9568207269</v>
      </c>
      <c r="FR126" s="140">
        <f t="shared" si="181"/>
        <v>1286178.2700797659</v>
      </c>
      <c r="FS126" s="140">
        <f t="shared" si="182"/>
        <v>1266066.2236134275</v>
      </c>
      <c r="FT126" s="140">
        <f t="shared" si="183"/>
        <v>1245945.2433571601</v>
      </c>
      <c r="FU126" s="140">
        <f t="shared" si="184"/>
        <v>1225514.5307850144</v>
      </c>
      <c r="FV126" s="140">
        <f t="shared" si="185"/>
        <v>1204661.0576583929</v>
      </c>
      <c r="FW126" s="140">
        <f t="shared" si="186"/>
        <v>1183532.0232324027</v>
      </c>
      <c r="FX126" s="140">
        <f t="shared" si="187"/>
        <v>1164313.527143429</v>
      </c>
      <c r="FY126" s="140">
        <f t="shared" si="188"/>
        <v>1145783.7068064359</v>
      </c>
      <c r="FZ126" s="140">
        <f t="shared" si="189"/>
        <v>1128552.681036935</v>
      </c>
      <c r="GA126" s="140">
        <f t="shared" si="190"/>
        <v>1113030.2323571886</v>
      </c>
      <c r="GB126" s="140">
        <f t="shared" si="191"/>
        <v>1099348.6614237651</v>
      </c>
      <c r="GC126" s="140">
        <f t="shared" si="192"/>
        <v>1074560.841538796</v>
      </c>
      <c r="GD126" s="140">
        <f t="shared" si="193"/>
        <v>1052337.7928817105</v>
      </c>
      <c r="GE126" s="140">
        <f t="shared" si="194"/>
        <v>1032370.5699229105</v>
      </c>
      <c r="GF126" s="140">
        <f t="shared" si="195"/>
        <v>1014349.7657918164</v>
      </c>
      <c r="GG126" s="140">
        <f t="shared" si="196"/>
        <v>997960.37892800174</v>
      </c>
      <c r="GH126" s="140">
        <f t="shared" si="197"/>
        <v>982516.18341416644</v>
      </c>
      <c r="GI126" s="140">
        <f t="shared" si="198"/>
        <v>968287.87408268545</v>
      </c>
      <c r="GJ126" s="140">
        <f t="shared" si="199"/>
        <v>955058.29432831297</v>
      </c>
      <c r="GK126" s="140">
        <f t="shared" si="200"/>
        <v>942662.25684881117</v>
      </c>
      <c r="GL126" s="140">
        <f t="shared" si="201"/>
        <v>931007.59353551059</v>
      </c>
    </row>
    <row r="128" spans="1:195" s="21" customFormat="1" hidden="1">
      <c r="A128" s="19" t="s">
        <v>112</v>
      </c>
      <c r="B128" s="19"/>
      <c r="C128" s="20" t="s">
        <v>197</v>
      </c>
      <c r="D128" s="137">
        <f>D121</f>
        <v>7896073.2692510402</v>
      </c>
      <c r="E128" s="137">
        <f t="shared" ref="E128:AH128" si="234">E121</f>
        <v>7752984.7570379619</v>
      </c>
      <c r="F128" s="137">
        <f t="shared" si="234"/>
        <v>7603609.9601807501</v>
      </c>
      <c r="G128" s="137">
        <f t="shared" si="234"/>
        <v>7461656.8109635795</v>
      </c>
      <c r="H128" s="137">
        <f t="shared" si="234"/>
        <v>7322601.3620477049</v>
      </c>
      <c r="I128" s="137">
        <f t="shared" si="234"/>
        <v>7178587.8090418652</v>
      </c>
      <c r="J128" s="137">
        <f t="shared" si="234"/>
        <v>7039401.4902129071</v>
      </c>
      <c r="K128" s="137">
        <f t="shared" si="234"/>
        <v>6903013.6554229409</v>
      </c>
      <c r="L128" s="137">
        <f t="shared" si="234"/>
        <v>6769216.7901740717</v>
      </c>
      <c r="M128" s="137">
        <f t="shared" si="234"/>
        <v>6637727.5898344172</v>
      </c>
      <c r="N128" s="137">
        <f t="shared" si="234"/>
        <v>6508161.7259036629</v>
      </c>
      <c r="O128" s="137">
        <f t="shared" si="234"/>
        <v>6345314.6923555536</v>
      </c>
      <c r="P128" s="137">
        <f t="shared" si="234"/>
        <v>6183476.0592929069</v>
      </c>
      <c r="Q128" s="137">
        <f t="shared" si="234"/>
        <v>6022272.7223305032</v>
      </c>
      <c r="R128" s="137">
        <f t="shared" si="234"/>
        <v>5861554.663457117</v>
      </c>
      <c r="S128" s="137">
        <f t="shared" si="234"/>
        <v>5701628.8737344127</v>
      </c>
      <c r="T128" s="137">
        <f t="shared" si="234"/>
        <v>5536884.7208758444</v>
      </c>
      <c r="U128" s="137">
        <f t="shared" si="234"/>
        <v>5374809.9285220681</v>
      </c>
      <c r="V128" s="137">
        <f t="shared" si="234"/>
        <v>5216342.9629831165</v>
      </c>
      <c r="W128" s="137">
        <f t="shared" si="234"/>
        <v>5062078.595659636</v>
      </c>
      <c r="X128" s="137">
        <f t="shared" si="234"/>
        <v>4912169.2463618042</v>
      </c>
      <c r="Y128" s="137">
        <f t="shared" si="234"/>
        <v>4758585.4453317979</v>
      </c>
      <c r="Z128" s="137">
        <f t="shared" si="234"/>
        <v>4609503.5622517327</v>
      </c>
      <c r="AA128" s="137">
        <f t="shared" si="234"/>
        <v>4464602.013834931</v>
      </c>
      <c r="AB128" s="137">
        <f t="shared" si="234"/>
        <v>4323336.2933200775</v>
      </c>
      <c r="AC128" s="137">
        <f t="shared" si="234"/>
        <v>4185302.3550686329</v>
      </c>
      <c r="AD128" s="137">
        <f t="shared" si="234"/>
        <v>4048394.0973399398</v>
      </c>
      <c r="AE128" s="137">
        <f t="shared" si="234"/>
        <v>3914247.1583921085</v>
      </c>
      <c r="AF128" s="137">
        <f t="shared" si="234"/>
        <v>3782637.2971505136</v>
      </c>
      <c r="AG128" s="137">
        <f t="shared" si="234"/>
        <v>3653383.3856720147</v>
      </c>
      <c r="AH128" s="137">
        <f t="shared" si="234"/>
        <v>3526337.4371071858</v>
      </c>
      <c r="AI128" s="202"/>
      <c r="AJ128" s="137">
        <f>AJ121</f>
        <v>4369539.0104794912</v>
      </c>
      <c r="AK128" s="137">
        <f t="shared" ref="AK128:BN128" si="235">AK121</f>
        <v>4322320.7089572595</v>
      </c>
      <c r="AL128" s="137">
        <f t="shared" si="235"/>
        <v>4258968.0933693936</v>
      </c>
      <c r="AM128" s="137">
        <f t="shared" si="235"/>
        <v>4202588.7581112599</v>
      </c>
      <c r="AN128" s="137">
        <f t="shared" si="235"/>
        <v>4146231.969290819</v>
      </c>
      <c r="AO128" s="137">
        <f t="shared" si="235"/>
        <v>4089890.6803366779</v>
      </c>
      <c r="AP128" s="137">
        <f t="shared" si="235"/>
        <v>4033966.0926183271</v>
      </c>
      <c r="AQ128" s="137">
        <f t="shared" si="235"/>
        <v>3978122.7264781711</v>
      </c>
      <c r="AR128" s="137">
        <f t="shared" si="235"/>
        <v>3922347.3477868666</v>
      </c>
      <c r="AS128" s="137">
        <f t="shared" si="235"/>
        <v>3866614.6549627087</v>
      </c>
      <c r="AT128" s="137">
        <f t="shared" si="235"/>
        <v>3810878.9836442797</v>
      </c>
      <c r="AU128" s="137">
        <f t="shared" si="235"/>
        <v>3709028.7794068721</v>
      </c>
      <c r="AV128" s="137">
        <f t="shared" si="235"/>
        <v>3607339.0810850896</v>
      </c>
      <c r="AW128" s="137">
        <f t="shared" si="235"/>
        <v>3505765.0605696291</v>
      </c>
      <c r="AX128" s="137">
        <f t="shared" si="235"/>
        <v>3404266.3084732206</v>
      </c>
      <c r="AY128" s="137">
        <f t="shared" si="235"/>
        <v>3302872.5175569737</v>
      </c>
      <c r="AZ128" s="137">
        <f t="shared" si="235"/>
        <v>3201370.9674725574</v>
      </c>
      <c r="BA128" s="137">
        <f t="shared" si="235"/>
        <v>3100163.5252499757</v>
      </c>
      <c r="BB128" s="137">
        <f t="shared" si="235"/>
        <v>2999419.7606411888</v>
      </c>
      <c r="BC128" s="137">
        <f t="shared" si="235"/>
        <v>2899276.7279447233</v>
      </c>
      <c r="BD128" s="137">
        <f t="shared" si="235"/>
        <v>2799811.6952045863</v>
      </c>
      <c r="BE128" s="137">
        <f t="shared" si="235"/>
        <v>2693229.6656043674</v>
      </c>
      <c r="BF128" s="137">
        <f t="shared" si="235"/>
        <v>2587658.974976901</v>
      </c>
      <c r="BG128" s="137">
        <f t="shared" si="235"/>
        <v>2483105.4597310023</v>
      </c>
      <c r="BH128" s="137">
        <f t="shared" si="235"/>
        <v>2379402.3815751099</v>
      </c>
      <c r="BI128" s="137">
        <f t="shared" si="235"/>
        <v>2286781.1649501603</v>
      </c>
      <c r="BJ128" s="137">
        <f t="shared" si="235"/>
        <v>2184989.0544502693</v>
      </c>
      <c r="BK128" s="137">
        <f t="shared" si="235"/>
        <v>2083082.1668098979</v>
      </c>
      <c r="BL128" s="137">
        <f t="shared" si="235"/>
        <v>1981766.1705564433</v>
      </c>
      <c r="BM128" s="137">
        <f t="shared" si="235"/>
        <v>1881027.9136700563</v>
      </c>
      <c r="BN128" s="137">
        <f t="shared" si="235"/>
        <v>1780916.0293589875</v>
      </c>
      <c r="BP128" s="137">
        <f t="shared" ref="BP128:BP131" si="236">D128+AJ128</f>
        <v>12265612.279730532</v>
      </c>
      <c r="BQ128" s="137">
        <f t="shared" ref="BQ128:BQ131" si="237">E128+AK128</f>
        <v>12075305.465995222</v>
      </c>
      <c r="BR128" s="137">
        <f t="shared" ref="BR128:BR131" si="238">F128+AL128</f>
        <v>11862578.053550143</v>
      </c>
      <c r="BS128" s="137">
        <f t="shared" ref="BS128:BS131" si="239">G128+AM128</f>
        <v>11664245.569074839</v>
      </c>
      <c r="BT128" s="137">
        <f t="shared" ref="BT128:BT131" si="240">H128+AN128</f>
        <v>11468833.331338525</v>
      </c>
      <c r="BU128" s="137">
        <f t="shared" ref="BU128:BU131" si="241">I128+AO128</f>
        <v>11268478.489378544</v>
      </c>
      <c r="BV128" s="137">
        <f t="shared" ref="BV128:BV131" si="242">J128+AP128</f>
        <v>11073367.582831234</v>
      </c>
      <c r="BW128" s="137">
        <f t="shared" ref="BW128:BW131" si="243">K128+AQ128</f>
        <v>10881136.381901111</v>
      </c>
      <c r="BX128" s="137">
        <f t="shared" ref="BX128:BX131" si="244">L128+AR128</f>
        <v>10691564.137960939</v>
      </c>
      <c r="BY128" s="137">
        <f t="shared" ref="BY128:BY131" si="245">M128+AS128</f>
        <v>10504342.244797125</v>
      </c>
      <c r="BZ128" s="137">
        <f t="shared" ref="BZ128:BZ131" si="246">N128+AT128</f>
        <v>10319040.709547943</v>
      </c>
      <c r="CA128" s="137">
        <f t="shared" ref="CA128:CA131" si="247">O128+AU128</f>
        <v>10054343.471762426</v>
      </c>
      <c r="CB128" s="137">
        <f t="shared" ref="CB128:CB131" si="248">P128+AV128</f>
        <v>9790815.1403779965</v>
      </c>
      <c r="CC128" s="137">
        <f t="shared" ref="CC128:CC131" si="249">Q128+AW128</f>
        <v>9528037.7829001322</v>
      </c>
      <c r="CD128" s="137">
        <f t="shared" ref="CD128:CD131" si="250">R128+AX128</f>
        <v>9265820.9719303381</v>
      </c>
      <c r="CE128" s="137">
        <f t="shared" ref="CE128:CE131" si="251">S128+AY128</f>
        <v>9004501.3912913874</v>
      </c>
      <c r="CF128" s="137">
        <f t="shared" ref="CF128:CF131" si="252">T128+AZ128</f>
        <v>8738255.6883484013</v>
      </c>
      <c r="CG128" s="137">
        <f t="shared" ref="CG128:CG131" si="253">U128+BA128</f>
        <v>8474973.4537720438</v>
      </c>
      <c r="CH128" s="137">
        <f t="shared" ref="CH128:CH131" si="254">V128+BB128</f>
        <v>8215762.7236243058</v>
      </c>
      <c r="CI128" s="137">
        <f t="shared" ref="CI128:CI131" si="255">W128+BC128</f>
        <v>7961355.3236043593</v>
      </c>
      <c r="CJ128" s="137">
        <f t="shared" ref="CJ128:CJ131" si="256">X128+BD128</f>
        <v>7711980.9415663909</v>
      </c>
      <c r="CK128" s="137">
        <f t="shared" ref="CK128:CK131" si="257">Y128+BE128</f>
        <v>7451815.1109361649</v>
      </c>
      <c r="CL128" s="137">
        <f t="shared" ref="CL128:CL131" si="258">Z128+BF128</f>
        <v>7197162.5372286336</v>
      </c>
      <c r="CM128" s="137">
        <f t="shared" ref="CM128:CM131" si="259">AA128+BG128</f>
        <v>6947707.4735659333</v>
      </c>
      <c r="CN128" s="137">
        <f t="shared" ref="CN128:CN131" si="260">AB128+BH128</f>
        <v>6702738.6748951878</v>
      </c>
      <c r="CO128" s="137">
        <f t="shared" ref="CO128:CO131" si="261">AC128+BI128</f>
        <v>6472083.5200187936</v>
      </c>
      <c r="CP128" s="137">
        <f t="shared" ref="CP128:CP131" si="262">AD128+BJ128</f>
        <v>6233383.1517902091</v>
      </c>
      <c r="CQ128" s="137">
        <f t="shared" ref="CQ128:CQ131" si="263">AE128+BK128</f>
        <v>5997329.3252020068</v>
      </c>
      <c r="CR128" s="137">
        <f t="shared" ref="CR128:CR131" si="264">AF128+BL128</f>
        <v>5764403.4677069569</v>
      </c>
      <c r="CS128" s="137">
        <f t="shared" ref="CS128:CS131" si="265">AG128+BM128</f>
        <v>5534411.2993420707</v>
      </c>
      <c r="CT128" s="137">
        <f t="shared" ref="CT128:CT131" si="266">AH128+BN128</f>
        <v>5307253.4664661735</v>
      </c>
      <c r="CU128" s="202"/>
      <c r="CV128" s="137">
        <f>CV121</f>
        <v>7896077.2612332199</v>
      </c>
      <c r="CW128" s="137">
        <f t="shared" ref="CW128:DZ128" si="267">CW121</f>
        <v>7785363.9956382476</v>
      </c>
      <c r="CX128" s="137">
        <f t="shared" si="267"/>
        <v>7670054.0515044909</v>
      </c>
      <c r="CY128" s="137">
        <f t="shared" si="267"/>
        <v>7560829.3426021524</v>
      </c>
      <c r="CZ128" s="137">
        <f t="shared" si="267"/>
        <v>7454184.8992631258</v>
      </c>
      <c r="DA128" s="137">
        <f t="shared" si="267"/>
        <v>7342146.3072026409</v>
      </c>
      <c r="DB128" s="137">
        <f t="shared" si="267"/>
        <v>7234625.3278931808</v>
      </c>
      <c r="DC128" s="137">
        <f t="shared" si="267"/>
        <v>7129614.2361097746</v>
      </c>
      <c r="DD128" s="137">
        <f t="shared" si="267"/>
        <v>7026966.1004625829</v>
      </c>
      <c r="DE128" s="137">
        <f t="shared" si="267"/>
        <v>6926493.28557018</v>
      </c>
      <c r="DF128" s="137">
        <f t="shared" si="267"/>
        <v>6827953.5557283843</v>
      </c>
      <c r="DG128" s="137">
        <f t="shared" si="267"/>
        <v>6706292.5862608198</v>
      </c>
      <c r="DH128" s="137">
        <f t="shared" si="267"/>
        <v>6585849.6322869323</v>
      </c>
      <c r="DI128" s="137">
        <f t="shared" si="267"/>
        <v>6466396.5469740573</v>
      </c>
      <c r="DJ128" s="137">
        <f t="shared" si="267"/>
        <v>6347807.6081736665</v>
      </c>
      <c r="DK128" s="137">
        <f t="shared" si="267"/>
        <v>6230219.3778467458</v>
      </c>
      <c r="DL128" s="137">
        <f t="shared" si="267"/>
        <v>6107296.6715903534</v>
      </c>
      <c r="DM128" s="137">
        <f t="shared" si="267"/>
        <v>5986356.6420851471</v>
      </c>
      <c r="DN128" s="137">
        <f t="shared" si="267"/>
        <v>5867882.3580320608</v>
      </c>
      <c r="DO128" s="137">
        <f t="shared" si="267"/>
        <v>5752168.3800395923</v>
      </c>
      <c r="DP128" s="137">
        <f t="shared" si="267"/>
        <v>5639266.4617369138</v>
      </c>
      <c r="DQ128" s="137">
        <f t="shared" si="267"/>
        <v>5524973.0146840513</v>
      </c>
      <c r="DR128" s="137">
        <f t="shared" si="267"/>
        <v>5413796.5745105706</v>
      </c>
      <c r="DS128" s="137">
        <f t="shared" si="267"/>
        <v>5305570.6849961998</v>
      </c>
      <c r="DT128" s="137">
        <f t="shared" si="267"/>
        <v>5199924.5545855435</v>
      </c>
      <c r="DU128" s="137">
        <f t="shared" si="267"/>
        <v>5096604.3647235855</v>
      </c>
      <c r="DV128" s="137">
        <f t="shared" si="267"/>
        <v>4993367.0395680312</v>
      </c>
      <c r="DW128" s="137">
        <f t="shared" si="267"/>
        <v>4892187.6289633233</v>
      </c>
      <c r="DX128" s="137">
        <f t="shared" si="267"/>
        <v>4792916.1033172654</v>
      </c>
      <c r="DY128" s="137">
        <f t="shared" si="267"/>
        <v>4695427.0215511667</v>
      </c>
      <c r="DZ128" s="137">
        <f t="shared" si="267"/>
        <v>4599614.0353050297</v>
      </c>
      <c r="EB128" s="137">
        <f>EB121</f>
        <v>4369539.3215791406</v>
      </c>
      <c r="EC128" s="137">
        <f t="shared" ref="EC128:FF128" si="268">EC121</f>
        <v>4338961.8438572343</v>
      </c>
      <c r="ED128" s="137">
        <f t="shared" si="268"/>
        <v>4294836.8305440918</v>
      </c>
      <c r="EE128" s="137">
        <f t="shared" si="268"/>
        <v>4256394.9408533778</v>
      </c>
      <c r="EF128" s="137">
        <f t="shared" si="268"/>
        <v>4217978.4898994006</v>
      </c>
      <c r="EG128" s="137">
        <f t="shared" si="268"/>
        <v>4179581.6512314104</v>
      </c>
      <c r="EH128" s="137">
        <f t="shared" si="268"/>
        <v>4141607.3962676884</v>
      </c>
      <c r="EI128" s="137">
        <f t="shared" si="268"/>
        <v>4103724.0731521375</v>
      </c>
      <c r="EJ128" s="137">
        <f t="shared" si="268"/>
        <v>4065924.8469852456</v>
      </c>
      <c r="EK128" s="137">
        <f t="shared" si="268"/>
        <v>4028194.9975330858</v>
      </c>
      <c r="EL128" s="137">
        <f t="shared" si="268"/>
        <v>3990506.1766299419</v>
      </c>
      <c r="EM128" s="137">
        <f t="shared" si="268"/>
        <v>3917588.6824132591</v>
      </c>
      <c r="EN128" s="137">
        <f t="shared" si="268"/>
        <v>3844915.3026246605</v>
      </c>
      <c r="EO128" s="137">
        <f t="shared" si="268"/>
        <v>3772449.612640298</v>
      </c>
      <c r="EP128" s="137">
        <f t="shared" si="268"/>
        <v>3700144.3206451768</v>
      </c>
      <c r="EQ128" s="137">
        <f t="shared" si="268"/>
        <v>3627997.9004686517</v>
      </c>
      <c r="ER128" s="137">
        <f t="shared" si="268"/>
        <v>3555771.68487436</v>
      </c>
      <c r="ES128" s="137">
        <f t="shared" si="268"/>
        <v>3483790.7035879148</v>
      </c>
      <c r="ET128" s="137">
        <f t="shared" si="268"/>
        <v>3412168.2820653636</v>
      </c>
      <c r="EU128" s="137">
        <f t="shared" si="268"/>
        <v>3341006.0475307717</v>
      </c>
      <c r="EV128" s="137">
        <f t="shared" si="268"/>
        <v>3270371.0817723987</v>
      </c>
      <c r="EW128" s="137">
        <f t="shared" si="268"/>
        <v>3194294.1864042701</v>
      </c>
      <c r="EX128" s="137">
        <f t="shared" si="268"/>
        <v>3119079.7534598904</v>
      </c>
      <c r="EY128" s="137">
        <f t="shared" si="268"/>
        <v>3044756.2627599463</v>
      </c>
      <c r="EZ128" s="137">
        <f t="shared" si="268"/>
        <v>2971194.0725637572</v>
      </c>
      <c r="FA128" s="137">
        <f t="shared" si="268"/>
        <v>2898319.4290838628</v>
      </c>
      <c r="FB128" s="137">
        <f t="shared" si="268"/>
        <v>2826429.3153441353</v>
      </c>
      <c r="FC128" s="137">
        <f t="shared" si="268"/>
        <v>2755117.1883059931</v>
      </c>
      <c r="FD128" s="137">
        <f t="shared" si="268"/>
        <v>2684302.7733209906</v>
      </c>
      <c r="FE128" s="137">
        <f t="shared" si="268"/>
        <v>2613933.3187749898</v>
      </c>
      <c r="FF128" s="137">
        <f t="shared" si="268"/>
        <v>2544010.1414024867</v>
      </c>
      <c r="FG128" s="202"/>
      <c r="FH128" s="137">
        <f t="shared" ref="FH128:FH131" si="269">CV128+EB128</f>
        <v>12265616.582812361</v>
      </c>
      <c r="FI128" s="137">
        <f t="shared" ref="FI128:FI131" si="270">CW128+EC128</f>
        <v>12124325.839495482</v>
      </c>
      <c r="FJ128" s="137">
        <f t="shared" ref="FJ128:FJ131" si="271">CX128+ED128</f>
        <v>11964890.882048583</v>
      </c>
      <c r="FK128" s="137">
        <f t="shared" ref="FK128:FK131" si="272">CY128+EE128</f>
        <v>11817224.28345553</v>
      </c>
      <c r="FL128" s="137">
        <f t="shared" ref="FL128:FL131" si="273">CZ128+EF128</f>
        <v>11672163.389162526</v>
      </c>
      <c r="FM128" s="137">
        <f t="shared" ref="FM128:FM131" si="274">DA128+EG128</f>
        <v>11521727.958434051</v>
      </c>
      <c r="FN128" s="137">
        <f t="shared" ref="FN128:FN131" si="275">DB128+EH128</f>
        <v>11376232.724160869</v>
      </c>
      <c r="FO128" s="137">
        <f t="shared" ref="FO128:FO131" si="276">DC128+EI128</f>
        <v>11233338.309261912</v>
      </c>
      <c r="FP128" s="137">
        <f t="shared" ref="FP128:FP131" si="277">DD128+EJ128</f>
        <v>11092890.947447829</v>
      </c>
      <c r="FQ128" s="137">
        <f t="shared" ref="FQ128:FQ131" si="278">DE128+EK128</f>
        <v>10954688.283103265</v>
      </c>
      <c r="FR128" s="137">
        <f t="shared" ref="FR128:FR131" si="279">DF128+EL128</f>
        <v>10818459.732358325</v>
      </c>
      <c r="FS128" s="137">
        <f t="shared" ref="FS128:FS131" si="280">DG128+EM128</f>
        <v>10623881.268674079</v>
      </c>
      <c r="FT128" s="137">
        <f t="shared" ref="FT128:FT131" si="281">DH128+EN128</f>
        <v>10430764.934911594</v>
      </c>
      <c r="FU128" s="137">
        <f t="shared" ref="FU128:FU131" si="282">DI128+EO128</f>
        <v>10238846.159614354</v>
      </c>
      <c r="FV128" s="137">
        <f t="shared" ref="FV128:FV131" si="283">DJ128+EP128</f>
        <v>10047951.928818844</v>
      </c>
      <c r="FW128" s="137">
        <f t="shared" ref="FW128:FW131" si="284">DK128+EQ128</f>
        <v>9858217.278315397</v>
      </c>
      <c r="FX128" s="137">
        <f t="shared" ref="FX128:FX131" si="285">DL128+ER128</f>
        <v>9663068.3564647138</v>
      </c>
      <c r="FY128" s="137">
        <f t="shared" ref="FY128:FY131" si="286">DM128+ES128</f>
        <v>9470147.3456730619</v>
      </c>
      <c r="FZ128" s="137">
        <f t="shared" ref="FZ128:FZ131" si="287">DN128+ET128</f>
        <v>9280050.6400974244</v>
      </c>
      <c r="GA128" s="137">
        <f t="shared" ref="GA128:GA131" si="288">DO128+EU128</f>
        <v>9093174.4275703635</v>
      </c>
      <c r="GB128" s="137">
        <f t="shared" ref="GB128:GB131" si="289">DP128+EV128</f>
        <v>8909637.543509312</v>
      </c>
      <c r="GC128" s="137">
        <f t="shared" ref="GC128:GC131" si="290">DQ128+EW128</f>
        <v>8719267.2010883205</v>
      </c>
      <c r="GD128" s="137">
        <f t="shared" ref="GD128:GD131" si="291">DR128+EX128</f>
        <v>8532876.3279704601</v>
      </c>
      <c r="GE128" s="137">
        <f t="shared" ref="GE128:GE131" si="292">DS128+EY128</f>
        <v>8350326.9477561461</v>
      </c>
      <c r="GF128" s="137">
        <f t="shared" ref="GF128:GF131" si="293">DT128+EZ128</f>
        <v>8171118.6271493006</v>
      </c>
      <c r="GG128" s="137">
        <f t="shared" ref="GG128:GG131" si="294">DU128+FA128</f>
        <v>7994923.7938074488</v>
      </c>
      <c r="GH128" s="137">
        <f t="shared" ref="GH128:GH131" si="295">DV128+FB128</f>
        <v>7819796.3549121665</v>
      </c>
      <c r="GI128" s="137">
        <f t="shared" ref="GI128:GI131" si="296">DW128+FC128</f>
        <v>7647304.8172693159</v>
      </c>
      <c r="GJ128" s="137">
        <f t="shared" ref="GJ128:GJ131" si="297">DX128+FD128</f>
        <v>7477218.876638256</v>
      </c>
      <c r="GK128" s="137">
        <f t="shared" ref="GK128:GK131" si="298">DY128+FE128</f>
        <v>7309360.3403261565</v>
      </c>
      <c r="GL128" s="137">
        <f t="shared" ref="GL128:GL131" si="299">DZ128+FF128</f>
        <v>7143624.1767075164</v>
      </c>
    </row>
    <row r="129" spans="1:195" s="13" customFormat="1" hidden="1">
      <c r="A129" s="374"/>
      <c r="B129" s="6" t="s">
        <v>89</v>
      </c>
      <c r="C129" s="7" t="s">
        <v>197</v>
      </c>
      <c r="D129" s="201">
        <f>D128*$C$138</f>
        <v>3524885.9859611825</v>
      </c>
      <c r="E129" s="201">
        <f t="shared" ref="E129:AH129" si="300">E128*$C$138</f>
        <v>3461009.8447130965</v>
      </c>
      <c r="F129" s="201">
        <f t="shared" si="300"/>
        <v>3394327.4432024369</v>
      </c>
      <c r="G129" s="201">
        <f t="shared" si="300"/>
        <v>3330958.1393375401</v>
      </c>
      <c r="H129" s="201">
        <f t="shared" si="300"/>
        <v>3268882.3978339913</v>
      </c>
      <c r="I129" s="201">
        <f t="shared" si="300"/>
        <v>3204593.3091352344</v>
      </c>
      <c r="J129" s="201">
        <f t="shared" si="300"/>
        <v>3142459.145995148</v>
      </c>
      <c r="K129" s="201">
        <f t="shared" si="300"/>
        <v>3081574.2540857876</v>
      </c>
      <c r="L129" s="201">
        <f t="shared" si="300"/>
        <v>3021845.9968623072</v>
      </c>
      <c r="M129" s="201">
        <f t="shared" si="300"/>
        <v>2963147.9043069356</v>
      </c>
      <c r="N129" s="201">
        <f t="shared" si="300"/>
        <v>2905308.4083378478</v>
      </c>
      <c r="O129" s="201">
        <f t="shared" si="300"/>
        <v>2832611.8657861943</v>
      </c>
      <c r="P129" s="201">
        <f t="shared" si="300"/>
        <v>2760365.4832847631</v>
      </c>
      <c r="Q129" s="201">
        <f t="shared" si="300"/>
        <v>2688402.7033088305</v>
      </c>
      <c r="R129" s="201">
        <f t="shared" si="300"/>
        <v>2616656.5563195664</v>
      </c>
      <c r="S129" s="201">
        <f t="shared" si="300"/>
        <v>2545264.0861936142</v>
      </c>
      <c r="T129" s="201">
        <f t="shared" si="300"/>
        <v>2471720.65063032</v>
      </c>
      <c r="U129" s="201">
        <f t="shared" si="300"/>
        <v>2399368.844262193</v>
      </c>
      <c r="V129" s="201">
        <f t="shared" si="300"/>
        <v>2328627.6078249295</v>
      </c>
      <c r="W129" s="201">
        <f t="shared" si="300"/>
        <v>2259762.4532133029</v>
      </c>
      <c r="X129" s="201">
        <f t="shared" si="300"/>
        <v>2192841.4221531884</v>
      </c>
      <c r="Y129" s="201">
        <f t="shared" si="300"/>
        <v>2124280.0791335497</v>
      </c>
      <c r="Z129" s="201">
        <f t="shared" si="300"/>
        <v>2057728.4372590983</v>
      </c>
      <c r="AA129" s="201">
        <f t="shared" si="300"/>
        <v>1993042.9385381744</v>
      </c>
      <c r="AB129" s="201">
        <f t="shared" si="300"/>
        <v>1929980.5097131252</v>
      </c>
      <c r="AC129" s="201">
        <f t="shared" si="300"/>
        <v>1868360.7807746553</v>
      </c>
      <c r="AD129" s="201">
        <f t="shared" si="300"/>
        <v>1807243.566866633</v>
      </c>
      <c r="AE129" s="201">
        <f t="shared" si="300"/>
        <v>1747359.0332468415</v>
      </c>
      <c r="AF129" s="201">
        <f t="shared" si="300"/>
        <v>1688607.0764594907</v>
      </c>
      <c r="AG129" s="201">
        <f t="shared" si="300"/>
        <v>1630906.8391813678</v>
      </c>
      <c r="AH129" s="201">
        <f t="shared" si="300"/>
        <v>1574192.2586045607</v>
      </c>
      <c r="AI129" s="201"/>
      <c r="AJ129" s="201">
        <f>AJ128*$C$138</f>
        <v>1950605.8641994817</v>
      </c>
      <c r="AK129" s="201">
        <f t="shared" ref="AK129" si="301">AK128*$C$138</f>
        <v>1929527.1427082878</v>
      </c>
      <c r="AL129" s="201">
        <f t="shared" ref="AL129" si="302">AL128*$C$138</f>
        <v>1901245.9022429448</v>
      </c>
      <c r="AM129" s="201">
        <f t="shared" ref="AM129" si="303">AM128*$C$138</f>
        <v>1876077.6037770349</v>
      </c>
      <c r="AN129" s="201">
        <f t="shared" ref="AN129" si="304">AN128*$C$138</f>
        <v>1850919.3702661409</v>
      </c>
      <c r="AO129" s="201">
        <f t="shared" ref="AO129" si="305">AO128*$C$138</f>
        <v>1825768.0560504007</v>
      </c>
      <c r="AP129" s="201">
        <f t="shared" ref="AP129" si="306">AP128*$C$138</f>
        <v>1800802.7614289932</v>
      </c>
      <c r="AQ129" s="201">
        <f t="shared" ref="AQ129" si="307">AQ128*$C$138</f>
        <v>1775873.7249314627</v>
      </c>
      <c r="AR129" s="201">
        <f t="shared" ref="AR129" si="308">AR128*$C$138</f>
        <v>1750975.0387102664</v>
      </c>
      <c r="AS129" s="201">
        <f t="shared" ref="AS129" si="309">AS128*$C$138</f>
        <v>1726095.4078865787</v>
      </c>
      <c r="AT129" s="201">
        <f t="shared" ref="AT129" si="310">AT128*$C$138</f>
        <v>1701214.4474332945</v>
      </c>
      <c r="AU129" s="201">
        <f t="shared" ref="AU129" si="311">AU128*$C$138</f>
        <v>1655747.4988195091</v>
      </c>
      <c r="AV129" s="201">
        <f t="shared" ref="AV129" si="312">AV128*$C$138</f>
        <v>1610352.2016498477</v>
      </c>
      <c r="AW129" s="201">
        <f t="shared" ref="AW129" si="313">AW128*$C$138</f>
        <v>1565008.5442085026</v>
      </c>
      <c r="AX129" s="201">
        <f t="shared" ref="AX129" si="314">AX128*$C$138</f>
        <v>1519698.4873413234</v>
      </c>
      <c r="AY129" s="201">
        <f t="shared" ref="AY129" si="315">AY128*$C$138</f>
        <v>1474435.2861934879</v>
      </c>
      <c r="AZ129" s="201">
        <f t="shared" ref="AZ129" si="316">AZ128*$C$138</f>
        <v>1429123.9802765113</v>
      </c>
      <c r="BA129" s="201">
        <f t="shared" ref="BA129" si="317">BA128*$C$138</f>
        <v>1383943.9670470757</v>
      </c>
      <c r="BB129" s="201">
        <f t="shared" ref="BB129" si="318">BB128*$C$138</f>
        <v>1338970.9441363893</v>
      </c>
      <c r="BC129" s="201">
        <f t="shared" ref="BC129" si="319">BC128*$C$138</f>
        <v>1294266.0939524313</v>
      </c>
      <c r="BD129" s="201">
        <f t="shared" ref="BD129" si="320">BD128*$C$138</f>
        <v>1249863.9097219226</v>
      </c>
      <c r="BE129" s="201">
        <f t="shared" ref="BE129" si="321">BE128*$C$138</f>
        <v>1202284.6269971631</v>
      </c>
      <c r="BF129" s="201">
        <f t="shared" ref="BF129" si="322">BF128*$C$138</f>
        <v>1155156.8160927061</v>
      </c>
      <c r="BG129" s="201">
        <f t="shared" ref="BG129" si="323">BG128*$C$138</f>
        <v>1108483.0824397504</v>
      </c>
      <c r="BH129" s="201">
        <f t="shared" ref="BH129" si="324">BH128*$C$138</f>
        <v>1062188.9923992946</v>
      </c>
      <c r="BI129" s="201">
        <f t="shared" ref="BI129" si="325">BI128*$C$138</f>
        <v>1020841.9560495514</v>
      </c>
      <c r="BJ129" s="201">
        <f t="shared" ref="BJ129" si="326">BJ128*$C$138</f>
        <v>975400.94106052618</v>
      </c>
      <c r="BK129" s="201">
        <f t="shared" ref="BK129" si="327">BK128*$C$138</f>
        <v>929908.68840941333</v>
      </c>
      <c r="BL129" s="201">
        <f t="shared" ref="BL129" si="328">BL128*$C$138</f>
        <v>884680.2155761855</v>
      </c>
      <c r="BM129" s="201">
        <f t="shared" ref="BM129" si="329">BM128*$C$138</f>
        <v>839709.65136779833</v>
      </c>
      <c r="BN129" s="201">
        <f t="shared" ref="BN129" si="330">BN128*$C$138</f>
        <v>795018.70613424107</v>
      </c>
      <c r="BP129" s="201">
        <f t="shared" si="236"/>
        <v>5475491.8501606639</v>
      </c>
      <c r="BQ129" s="201">
        <f t="shared" si="237"/>
        <v>5390536.9874213841</v>
      </c>
      <c r="BR129" s="201">
        <f t="shared" si="238"/>
        <v>5295573.3454453815</v>
      </c>
      <c r="BS129" s="201">
        <f t="shared" si="239"/>
        <v>5207035.7431145748</v>
      </c>
      <c r="BT129" s="201">
        <f t="shared" si="240"/>
        <v>5119801.7681001322</v>
      </c>
      <c r="BU129" s="201">
        <f t="shared" si="241"/>
        <v>5030361.3651856352</v>
      </c>
      <c r="BV129" s="201">
        <f t="shared" si="242"/>
        <v>4943261.9074241407</v>
      </c>
      <c r="BW129" s="201">
        <f t="shared" si="243"/>
        <v>4857447.9790172502</v>
      </c>
      <c r="BX129" s="201">
        <f t="shared" si="244"/>
        <v>4772821.0355725735</v>
      </c>
      <c r="BY129" s="201">
        <f t="shared" si="245"/>
        <v>4689243.3121935148</v>
      </c>
      <c r="BZ129" s="201">
        <f t="shared" si="246"/>
        <v>4606522.8557711421</v>
      </c>
      <c r="CA129" s="201">
        <f t="shared" si="247"/>
        <v>4488359.3646057034</v>
      </c>
      <c r="CB129" s="201">
        <f t="shared" si="248"/>
        <v>4370717.6849346105</v>
      </c>
      <c r="CC129" s="201">
        <f t="shared" si="249"/>
        <v>4253411.2475173334</v>
      </c>
      <c r="CD129" s="201">
        <f t="shared" si="250"/>
        <v>4136355.0436608898</v>
      </c>
      <c r="CE129" s="201">
        <f t="shared" si="251"/>
        <v>4019699.3723871019</v>
      </c>
      <c r="CF129" s="201">
        <f t="shared" si="252"/>
        <v>3900844.6309068315</v>
      </c>
      <c r="CG129" s="201">
        <f t="shared" si="253"/>
        <v>3783312.8113092687</v>
      </c>
      <c r="CH129" s="201">
        <f t="shared" si="254"/>
        <v>3667598.5519613186</v>
      </c>
      <c r="CI129" s="201">
        <f t="shared" si="255"/>
        <v>3554028.5471657342</v>
      </c>
      <c r="CJ129" s="201">
        <f t="shared" si="256"/>
        <v>3442705.331875111</v>
      </c>
      <c r="CK129" s="201">
        <f t="shared" si="257"/>
        <v>3326564.7061307128</v>
      </c>
      <c r="CL129" s="201">
        <f t="shared" si="258"/>
        <v>3212885.2533518043</v>
      </c>
      <c r="CM129" s="201">
        <f t="shared" si="259"/>
        <v>3101526.0209779246</v>
      </c>
      <c r="CN129" s="201">
        <f t="shared" si="260"/>
        <v>2992169.5021124198</v>
      </c>
      <c r="CO129" s="201">
        <f t="shared" si="261"/>
        <v>2889202.7368242065</v>
      </c>
      <c r="CP129" s="201">
        <f t="shared" si="262"/>
        <v>2782644.5079271593</v>
      </c>
      <c r="CQ129" s="201">
        <f t="shared" si="263"/>
        <v>2677267.721656255</v>
      </c>
      <c r="CR129" s="201">
        <f t="shared" si="264"/>
        <v>2573287.2920356761</v>
      </c>
      <c r="CS129" s="201">
        <f t="shared" si="265"/>
        <v>2470616.4905491662</v>
      </c>
      <c r="CT129" s="201">
        <f t="shared" si="266"/>
        <v>2369210.9647388021</v>
      </c>
      <c r="CU129" s="201"/>
      <c r="CV129" s="201">
        <f>CV128*$C$138</f>
        <v>3524887.7680219058</v>
      </c>
      <c r="CW129" s="201">
        <f t="shared" ref="CW129" si="331">CW128*$C$138</f>
        <v>3475464.2602797174</v>
      </c>
      <c r="CX129" s="201">
        <f t="shared" ref="CX129" si="332">CX128*$C$138</f>
        <v>3423988.7493188623</v>
      </c>
      <c r="CY129" s="201">
        <f t="shared" ref="CY129" si="333">CY128*$C$138</f>
        <v>3375229.7481543431</v>
      </c>
      <c r="CZ129" s="201">
        <f t="shared" ref="CZ129" si="334">CZ128*$C$138</f>
        <v>3327622.6033130917</v>
      </c>
      <c r="DA129" s="201">
        <f t="shared" ref="DA129" si="335">DA128*$C$138</f>
        <v>3277607.4565972248</v>
      </c>
      <c r="DB129" s="201">
        <f t="shared" ref="DB129" si="336">DB128*$C$138</f>
        <v>3229609.0173425335</v>
      </c>
      <c r="DC129" s="201">
        <f t="shared" ref="DC129" si="337">DC128*$C$138</f>
        <v>3182731.0169522306</v>
      </c>
      <c r="DD129" s="201">
        <f t="shared" ref="DD129" si="338">DD128*$C$138</f>
        <v>3136907.8637861065</v>
      </c>
      <c r="DE129" s="201">
        <f t="shared" ref="DE129" si="339">DE128*$C$138</f>
        <v>3092055.7955354918</v>
      </c>
      <c r="DF129" s="201">
        <f t="shared" ref="DF129" si="340">DF128*$C$138</f>
        <v>3048066.6757622031</v>
      </c>
      <c r="DG129" s="201">
        <f t="shared" ref="DG129" si="341">DG128*$C$138</f>
        <v>2993756.0036481707</v>
      </c>
      <c r="DH129" s="201">
        <f t="shared" ref="DH129" si="342">DH128*$C$138</f>
        <v>2939989.0658179959</v>
      </c>
      <c r="DI129" s="201">
        <f t="shared" ref="DI129" si="343">DI128*$C$138</f>
        <v>2886664.0152464835</v>
      </c>
      <c r="DJ129" s="201">
        <f t="shared" ref="DJ129" si="344">DJ128*$C$138</f>
        <v>2833724.7283106172</v>
      </c>
      <c r="DK129" s="201">
        <f t="shared" ref="DK129" si="345">DK128*$C$138</f>
        <v>2781232.1676339796</v>
      </c>
      <c r="DL129" s="201">
        <f t="shared" ref="DL129" si="346">DL128*$C$138</f>
        <v>2726358.2436131756</v>
      </c>
      <c r="DM129" s="201">
        <f t="shared" ref="DM129" si="347">DM128*$C$138</f>
        <v>2672369.4063002374</v>
      </c>
      <c r="DN129" s="201">
        <f t="shared" ref="DN129" si="348">DN128*$C$138</f>
        <v>2619481.3023889223</v>
      </c>
      <c r="DO129" s="201">
        <f t="shared" ref="DO129" si="349">DO128*$C$138</f>
        <v>2567825.426677404</v>
      </c>
      <c r="DP129" s="201">
        <f t="shared" ref="DP129" si="350">DP128*$C$138</f>
        <v>2517424.882502743</v>
      </c>
      <c r="DQ129" s="201">
        <f t="shared" ref="DQ129" si="351">DQ128*$C$138</f>
        <v>2466403.1459931927</v>
      </c>
      <c r="DR129" s="201">
        <f t="shared" ref="DR129" si="352">DR128*$C$138</f>
        <v>2416772.8724922319</v>
      </c>
      <c r="DS129" s="201">
        <f t="shared" ref="DS129" si="353">DS128*$C$138</f>
        <v>2368459.7542803017</v>
      </c>
      <c r="DT129" s="201">
        <f t="shared" ref="DT129" si="354">DT128*$C$138</f>
        <v>2321298.2663030159</v>
      </c>
      <c r="DU129" s="201">
        <f t="shared" ref="DU129" si="355">DU128*$C$138</f>
        <v>2275175.1014218712</v>
      </c>
      <c r="DV129" s="201">
        <f t="shared" ref="DV129" si="356">DV128*$C$138</f>
        <v>2229088.9281734503</v>
      </c>
      <c r="DW129" s="201">
        <f t="shared" ref="DW129" si="357">DW128*$C$138</f>
        <v>2183921.4285382577</v>
      </c>
      <c r="DX129" s="201">
        <f t="shared" ref="DX129" si="358">DX128*$C$138</f>
        <v>2139605.6278076037</v>
      </c>
      <c r="DY129" s="201">
        <f t="shared" ref="DY129" si="359">DY128*$C$138</f>
        <v>2096085.5278308541</v>
      </c>
      <c r="DZ129" s="201">
        <f t="shared" ref="DZ129" si="360">DZ128*$C$138</f>
        <v>2053313.6536377294</v>
      </c>
      <c r="EB129" s="201">
        <f>EB128*$C$138</f>
        <v>1950606.003077473</v>
      </c>
      <c r="EC129" s="201">
        <f t="shared" ref="EC129" si="361">EC128*$C$138</f>
        <v>1936955.9115658207</v>
      </c>
      <c r="ED129" s="201">
        <f t="shared" ref="ED129" si="362">ED128*$C$138</f>
        <v>1917258.064831858</v>
      </c>
      <c r="EE129" s="201">
        <f t="shared" ref="EE129" si="363">EE128*$C$138</f>
        <v>1900097.2212550461</v>
      </c>
      <c r="EF129" s="201">
        <f t="shared" ref="EF129" si="364">EF128*$C$138</f>
        <v>1882947.733784436</v>
      </c>
      <c r="EG129" s="201">
        <f t="shared" ref="EG129" si="365">EG128*$C$138</f>
        <v>1865807.0014342093</v>
      </c>
      <c r="EH129" s="201">
        <f t="shared" ref="EH129" si="366">EH128*$C$138</f>
        <v>1848854.9146710078</v>
      </c>
      <c r="EI129" s="201">
        <f t="shared" ref="EI129" si="367">EI128*$C$138</f>
        <v>1831943.420793202</v>
      </c>
      <c r="EJ129" s="201">
        <f t="shared" ref="EJ129" si="368">EJ128*$C$138</f>
        <v>1815069.4686333721</v>
      </c>
      <c r="EK129" s="201">
        <f t="shared" ref="EK129" si="369">EK128*$C$138</f>
        <v>1798226.4869320437</v>
      </c>
      <c r="EL129" s="201">
        <f t="shared" ref="EL129" si="370">EL128*$C$138</f>
        <v>1781401.8207848545</v>
      </c>
      <c r="EM129" s="201">
        <f t="shared" ref="EM129" si="371">EM128*$C$138</f>
        <v>1748850.7229503519</v>
      </c>
      <c r="EN129" s="201">
        <f t="shared" ref="EN129" si="372">EN128*$C$138</f>
        <v>1716408.6002351504</v>
      </c>
      <c r="EO129" s="201">
        <f t="shared" ref="EO129" si="373">EO128*$C$138</f>
        <v>1684059.1923232966</v>
      </c>
      <c r="EP129" s="201">
        <f t="shared" ref="EP129" si="374">EP128*$C$138</f>
        <v>1651781.3876761508</v>
      </c>
      <c r="EQ129" s="201">
        <f t="shared" ref="EQ129" si="375">EQ128*$C$138</f>
        <v>1619574.5049958914</v>
      </c>
      <c r="ER129" s="201">
        <f t="shared" ref="ER129" si="376">ER128*$C$138</f>
        <v>1587332.0008440171</v>
      </c>
      <c r="ES129" s="201">
        <f t="shared" ref="ES129" si="377">ES128*$C$138</f>
        <v>1555198.9717369569</v>
      </c>
      <c r="ET129" s="201">
        <f t="shared" ref="ET129" si="378">ET128*$C$138</f>
        <v>1523226.0072903654</v>
      </c>
      <c r="EU129" s="201">
        <f t="shared" ref="EU129" si="379">EU128*$C$138</f>
        <v>1491458.4749122802</v>
      </c>
      <c r="EV129" s="201">
        <f t="shared" ref="EV129" si="380">EV128*$C$138</f>
        <v>1459926.3205831</v>
      </c>
      <c r="EW129" s="201">
        <f t="shared" ref="EW129" si="381">EW128*$C$138</f>
        <v>1425964.8345134568</v>
      </c>
      <c r="EX129" s="201">
        <f t="shared" ref="EX129" si="382">EX128*$C$138</f>
        <v>1392388.3602854246</v>
      </c>
      <c r="EY129" s="201">
        <f t="shared" ref="EY129" si="383">EY128*$C$138</f>
        <v>1359209.6115754601</v>
      </c>
      <c r="EZ129" s="201">
        <f t="shared" ref="EZ129" si="384">EZ128*$C$138</f>
        <v>1326370.7150154547</v>
      </c>
      <c r="FA129" s="201">
        <f t="shared" ref="FA129" si="385">FA128*$C$138</f>
        <v>1293838.7461779159</v>
      </c>
      <c r="FB129" s="201">
        <f t="shared" ref="FB129" si="386">FB128*$C$138</f>
        <v>1261746.2812514403</v>
      </c>
      <c r="FC129" s="201">
        <f t="shared" ref="FC129" si="387">FC128*$C$138</f>
        <v>1229911.8353624048</v>
      </c>
      <c r="FD129" s="201">
        <f t="shared" ref="FD129" si="388">FD128*$C$138</f>
        <v>1198299.5731058326</v>
      </c>
      <c r="FE129" s="201">
        <f t="shared" ref="FE129" si="389">FE128*$C$138</f>
        <v>1166885.9456342047</v>
      </c>
      <c r="FF129" s="201">
        <f t="shared" ref="FF129" si="390">FF128*$C$138</f>
        <v>1135671.5407509541</v>
      </c>
      <c r="FG129" s="201"/>
      <c r="FH129" s="201">
        <f t="shared" si="269"/>
        <v>5475493.7710993793</v>
      </c>
      <c r="FI129" s="201">
        <f t="shared" si="270"/>
        <v>5412420.1718455385</v>
      </c>
      <c r="FJ129" s="201">
        <f t="shared" si="271"/>
        <v>5341246.8141507208</v>
      </c>
      <c r="FK129" s="201">
        <f t="shared" si="272"/>
        <v>5275326.9694093894</v>
      </c>
      <c r="FL129" s="201">
        <f t="shared" si="273"/>
        <v>5210570.3370975275</v>
      </c>
      <c r="FM129" s="201">
        <f t="shared" si="274"/>
        <v>5143414.4580314346</v>
      </c>
      <c r="FN129" s="201">
        <f t="shared" si="275"/>
        <v>5078463.9320135415</v>
      </c>
      <c r="FO129" s="201">
        <f t="shared" si="276"/>
        <v>5014674.4377454324</v>
      </c>
      <c r="FP129" s="201">
        <f t="shared" si="277"/>
        <v>4951977.3324194783</v>
      </c>
      <c r="FQ129" s="201">
        <f t="shared" si="278"/>
        <v>4890282.2824675357</v>
      </c>
      <c r="FR129" s="201">
        <f t="shared" si="279"/>
        <v>4829468.4965470573</v>
      </c>
      <c r="FS129" s="201">
        <f t="shared" si="280"/>
        <v>4742606.7265985226</v>
      </c>
      <c r="FT129" s="201">
        <f t="shared" si="281"/>
        <v>4656397.6660531461</v>
      </c>
      <c r="FU129" s="201">
        <f t="shared" si="282"/>
        <v>4570723.2075697798</v>
      </c>
      <c r="FV129" s="201">
        <f t="shared" si="283"/>
        <v>4485506.1159867682</v>
      </c>
      <c r="FW129" s="201">
        <f t="shared" si="284"/>
        <v>4400806.6726298705</v>
      </c>
      <c r="FX129" s="201">
        <f t="shared" si="285"/>
        <v>4313690.2444571927</v>
      </c>
      <c r="FY129" s="201">
        <f t="shared" si="286"/>
        <v>4227568.3780371938</v>
      </c>
      <c r="FZ129" s="201">
        <f t="shared" si="287"/>
        <v>4142707.3096792875</v>
      </c>
      <c r="GA129" s="201">
        <f t="shared" si="288"/>
        <v>4059283.9015896842</v>
      </c>
      <c r="GB129" s="201">
        <f t="shared" si="289"/>
        <v>3977351.203085843</v>
      </c>
      <c r="GC129" s="201">
        <f t="shared" si="290"/>
        <v>3892367.9805066492</v>
      </c>
      <c r="GD129" s="201">
        <f t="shared" si="291"/>
        <v>3809161.2327776565</v>
      </c>
      <c r="GE129" s="201">
        <f t="shared" si="292"/>
        <v>3727669.3658557618</v>
      </c>
      <c r="GF129" s="201">
        <f t="shared" si="293"/>
        <v>3647668.9813184706</v>
      </c>
      <c r="GG129" s="201">
        <f t="shared" si="294"/>
        <v>3569013.8475997872</v>
      </c>
      <c r="GH129" s="201">
        <f t="shared" si="295"/>
        <v>3490835.2094248906</v>
      </c>
      <c r="GI129" s="201">
        <f t="shared" si="296"/>
        <v>3413833.2639006628</v>
      </c>
      <c r="GJ129" s="201">
        <f t="shared" si="297"/>
        <v>3337905.2009134362</v>
      </c>
      <c r="GK129" s="201">
        <f t="shared" si="298"/>
        <v>3262971.473465059</v>
      </c>
      <c r="GL129" s="201">
        <f t="shared" si="299"/>
        <v>3188985.1943886834</v>
      </c>
    </row>
    <row r="130" spans="1:195" hidden="1">
      <c r="A130" s="375"/>
      <c r="B130" s="1" t="s">
        <v>101</v>
      </c>
      <c r="C130" s="5" t="s">
        <v>197</v>
      </c>
      <c r="D130" s="141">
        <f>D128*$C$139</f>
        <v>953116.02417598409</v>
      </c>
      <c r="E130" s="141">
        <f t="shared" ref="E130:AH130" si="391">E128*$C$139</f>
        <v>935844.15381519624</v>
      </c>
      <c r="F130" s="141">
        <f t="shared" si="391"/>
        <v>917813.48114564735</v>
      </c>
      <c r="G130" s="141">
        <f t="shared" si="391"/>
        <v>900678.65772297117</v>
      </c>
      <c r="H130" s="141">
        <f t="shared" si="391"/>
        <v>883893.60873832868</v>
      </c>
      <c r="I130" s="141">
        <f t="shared" si="391"/>
        <v>866510.07892700983</v>
      </c>
      <c r="J130" s="141">
        <f t="shared" si="391"/>
        <v>849709.23294973699</v>
      </c>
      <c r="K130" s="141">
        <f t="shared" si="391"/>
        <v>833246.1852539659</v>
      </c>
      <c r="L130" s="141">
        <f t="shared" si="391"/>
        <v>817095.88726346754</v>
      </c>
      <c r="M130" s="141">
        <f t="shared" si="391"/>
        <v>801224.14195712015</v>
      </c>
      <c r="N130" s="141">
        <f t="shared" si="391"/>
        <v>785584.55796547863</v>
      </c>
      <c r="O130" s="141">
        <f t="shared" si="391"/>
        <v>765927.68398880772</v>
      </c>
      <c r="P130" s="141">
        <f t="shared" si="391"/>
        <v>746392.53161079832</v>
      </c>
      <c r="Q130" s="141">
        <f t="shared" si="391"/>
        <v>726934.06429795874</v>
      </c>
      <c r="R130" s="141">
        <f t="shared" si="391"/>
        <v>707534.17373675923</v>
      </c>
      <c r="S130" s="141">
        <f t="shared" si="391"/>
        <v>688229.91608032456</v>
      </c>
      <c r="T130" s="141">
        <f t="shared" si="391"/>
        <v>668344.04539188137</v>
      </c>
      <c r="U130" s="141">
        <f t="shared" si="391"/>
        <v>648780.38679350668</v>
      </c>
      <c r="V130" s="141">
        <f t="shared" si="391"/>
        <v>629652.22029764985</v>
      </c>
      <c r="W130" s="141">
        <f t="shared" si="391"/>
        <v>611031.33933040348</v>
      </c>
      <c r="X130" s="141">
        <f t="shared" si="391"/>
        <v>592936.14212067565</v>
      </c>
      <c r="Y130" s="141">
        <f t="shared" si="391"/>
        <v>574397.41067480599</v>
      </c>
      <c r="Z130" s="141">
        <f t="shared" si="391"/>
        <v>556402.09492320602</v>
      </c>
      <c r="AA130" s="141">
        <f t="shared" si="391"/>
        <v>538911.37732034549</v>
      </c>
      <c r="AB130" s="141">
        <f t="shared" si="391"/>
        <v>521859.53176392196</v>
      </c>
      <c r="AC130" s="141">
        <f t="shared" si="391"/>
        <v>505197.7868761305</v>
      </c>
      <c r="AD130" s="141">
        <f t="shared" si="391"/>
        <v>488671.92017839028</v>
      </c>
      <c r="AE130" s="141">
        <f t="shared" si="391"/>
        <v>472479.36563317856</v>
      </c>
      <c r="AF130" s="141">
        <f t="shared" si="391"/>
        <v>456593.05563939607</v>
      </c>
      <c r="AG130" s="141">
        <f t="shared" si="391"/>
        <v>440991.12667841179</v>
      </c>
      <c r="AH130" s="141">
        <f t="shared" si="391"/>
        <v>425655.7156133544</v>
      </c>
      <c r="AI130" s="5" t="s">
        <v>251</v>
      </c>
      <c r="AJ130" s="141">
        <f>AJ128*$C$139</f>
        <v>527436.55069263373</v>
      </c>
      <c r="AK130" s="141">
        <f t="shared" ref="AK130:BN130" si="392">AK128*$C$139</f>
        <v>521736.94301669317</v>
      </c>
      <c r="AL130" s="141">
        <f t="shared" si="392"/>
        <v>514089.80107268435</v>
      </c>
      <c r="AM130" s="141">
        <f t="shared" si="392"/>
        <v>507284.38703528215</v>
      </c>
      <c r="AN130" s="141">
        <f t="shared" si="392"/>
        <v>500481.69452417799</v>
      </c>
      <c r="AO130" s="141">
        <f t="shared" si="392"/>
        <v>493680.87296467705</v>
      </c>
      <c r="AP130" s="141">
        <f t="shared" si="392"/>
        <v>486930.35040970444</v>
      </c>
      <c r="AQ130" s="141">
        <f t="shared" si="392"/>
        <v>480189.63191619964</v>
      </c>
      <c r="AR130" s="141">
        <f t="shared" si="392"/>
        <v>473457.12002422119</v>
      </c>
      <c r="AS130" s="141">
        <f t="shared" si="392"/>
        <v>466729.76064065995</v>
      </c>
      <c r="AT130" s="141">
        <f t="shared" si="392"/>
        <v>460002.04173021484</v>
      </c>
      <c r="AU130" s="141">
        <f t="shared" si="392"/>
        <v>447707.94839874835</v>
      </c>
      <c r="AV130" s="141">
        <f t="shared" si="392"/>
        <v>435433.22935054154</v>
      </c>
      <c r="AW130" s="141">
        <f t="shared" si="392"/>
        <v>423172.47349227575</v>
      </c>
      <c r="AX130" s="141">
        <f t="shared" si="392"/>
        <v>410920.80310394755</v>
      </c>
      <c r="AY130" s="141">
        <f t="shared" si="392"/>
        <v>398681.80232737667</v>
      </c>
      <c r="AZ130" s="141">
        <f t="shared" si="392"/>
        <v>386429.79420064169</v>
      </c>
      <c r="BA130" s="141">
        <f t="shared" si="392"/>
        <v>374213.28712694818</v>
      </c>
      <c r="BB130" s="141">
        <f t="shared" si="392"/>
        <v>362052.74946345255</v>
      </c>
      <c r="BC130" s="141">
        <f t="shared" si="392"/>
        <v>349964.72470508626</v>
      </c>
      <c r="BD130" s="141">
        <f t="shared" si="392"/>
        <v>337958.53969170863</v>
      </c>
      <c r="BE130" s="141">
        <f t="shared" si="392"/>
        <v>325093.27909480396</v>
      </c>
      <c r="BF130" s="141">
        <f t="shared" si="392"/>
        <v>312350.09479429817</v>
      </c>
      <c r="BG130" s="141">
        <f t="shared" si="392"/>
        <v>299729.69128907</v>
      </c>
      <c r="BH130" s="141">
        <f t="shared" si="392"/>
        <v>287211.94200074166</v>
      </c>
      <c r="BI130" s="141">
        <f t="shared" si="392"/>
        <v>276031.85757983208</v>
      </c>
      <c r="BJ130" s="141">
        <f t="shared" si="392"/>
        <v>263744.77660377859</v>
      </c>
      <c r="BK130" s="141">
        <f t="shared" si="392"/>
        <v>251443.8411549929</v>
      </c>
      <c r="BL130" s="141">
        <f t="shared" si="392"/>
        <v>239214.23078516903</v>
      </c>
      <c r="BM130" s="141">
        <f t="shared" si="392"/>
        <v>227054.35794560515</v>
      </c>
      <c r="BN130" s="141">
        <f t="shared" si="392"/>
        <v>214970.09303396728</v>
      </c>
      <c r="BO130" s="5" t="s">
        <v>251</v>
      </c>
      <c r="BP130" s="141">
        <f t="shared" si="236"/>
        <v>1480552.5748686178</v>
      </c>
      <c r="BQ130" s="141">
        <f t="shared" si="237"/>
        <v>1457581.0968318894</v>
      </c>
      <c r="BR130" s="141">
        <f t="shared" si="238"/>
        <v>1431903.2822183317</v>
      </c>
      <c r="BS130" s="141">
        <f t="shared" si="239"/>
        <v>1407963.0447582533</v>
      </c>
      <c r="BT130" s="141">
        <f t="shared" si="240"/>
        <v>1384375.3032625066</v>
      </c>
      <c r="BU130" s="141">
        <f t="shared" si="241"/>
        <v>1360190.9518916868</v>
      </c>
      <c r="BV130" s="141">
        <f t="shared" si="242"/>
        <v>1336639.5833594415</v>
      </c>
      <c r="BW130" s="141">
        <f t="shared" si="243"/>
        <v>1313435.8171701655</v>
      </c>
      <c r="BX130" s="141">
        <f t="shared" si="244"/>
        <v>1290553.0072876888</v>
      </c>
      <c r="BY130" s="141">
        <f t="shared" si="245"/>
        <v>1267953.9025977801</v>
      </c>
      <c r="BZ130" s="141">
        <f t="shared" si="246"/>
        <v>1245586.5996956935</v>
      </c>
      <c r="CA130" s="141">
        <f t="shared" si="247"/>
        <v>1213635.6323875561</v>
      </c>
      <c r="CB130" s="141">
        <f t="shared" si="248"/>
        <v>1181825.7609613398</v>
      </c>
      <c r="CC130" s="141">
        <f t="shared" si="249"/>
        <v>1150106.5377902344</v>
      </c>
      <c r="CD130" s="141">
        <f t="shared" si="250"/>
        <v>1118454.9768407068</v>
      </c>
      <c r="CE130" s="141">
        <f t="shared" si="251"/>
        <v>1086911.7184077012</v>
      </c>
      <c r="CF130" s="141">
        <f t="shared" si="252"/>
        <v>1054773.8395925229</v>
      </c>
      <c r="CG130" s="141">
        <f t="shared" si="253"/>
        <v>1022993.6739204549</v>
      </c>
      <c r="CH130" s="141">
        <f t="shared" si="254"/>
        <v>991704.96976110246</v>
      </c>
      <c r="CI130" s="141">
        <f t="shared" si="255"/>
        <v>960996.06403548969</v>
      </c>
      <c r="CJ130" s="141">
        <f t="shared" si="256"/>
        <v>930894.68181238428</v>
      </c>
      <c r="CK130" s="141">
        <f t="shared" si="257"/>
        <v>899490.68976960995</v>
      </c>
      <c r="CL130" s="141">
        <f t="shared" si="258"/>
        <v>868752.1897175042</v>
      </c>
      <c r="CM130" s="141">
        <f t="shared" si="259"/>
        <v>838641.06860941555</v>
      </c>
      <c r="CN130" s="141">
        <f t="shared" si="260"/>
        <v>809071.47376466356</v>
      </c>
      <c r="CO130" s="141">
        <f t="shared" si="261"/>
        <v>781229.64445596258</v>
      </c>
      <c r="CP130" s="141">
        <f t="shared" si="262"/>
        <v>752416.69678216893</v>
      </c>
      <c r="CQ130" s="141">
        <f t="shared" si="263"/>
        <v>723923.20678817143</v>
      </c>
      <c r="CR130" s="141">
        <f t="shared" si="264"/>
        <v>695807.28642456513</v>
      </c>
      <c r="CS130" s="141">
        <f t="shared" si="265"/>
        <v>668045.48462401691</v>
      </c>
      <c r="CT130" s="141">
        <f t="shared" si="266"/>
        <v>640625.80864732165</v>
      </c>
      <c r="CU130" s="5" t="s">
        <v>251</v>
      </c>
      <c r="CV130" s="141">
        <f>CV128*$C$139</f>
        <v>953116.50603855727</v>
      </c>
      <c r="CW130" s="141">
        <f t="shared" ref="CW130:DZ130" si="393">CW128*$C$139</f>
        <v>939752.57387516834</v>
      </c>
      <c r="CX130" s="141">
        <f t="shared" si="393"/>
        <v>925833.78769461077</v>
      </c>
      <c r="CY130" s="141">
        <f t="shared" si="393"/>
        <v>912649.53563147737</v>
      </c>
      <c r="CZ130" s="141">
        <f t="shared" si="393"/>
        <v>899776.74122218799</v>
      </c>
      <c r="DA130" s="141">
        <f t="shared" si="393"/>
        <v>886252.83208689536</v>
      </c>
      <c r="DB130" s="141">
        <f t="shared" si="393"/>
        <v>873274.2331275848</v>
      </c>
      <c r="DC130" s="141">
        <f t="shared" si="393"/>
        <v>860598.5966584119</v>
      </c>
      <c r="DD130" s="141">
        <f t="shared" si="393"/>
        <v>848208.18694449496</v>
      </c>
      <c r="DE130" s="141">
        <f t="shared" si="393"/>
        <v>836080.35496996972</v>
      </c>
      <c r="DF130" s="141">
        <f t="shared" si="393"/>
        <v>824185.86104525765</v>
      </c>
      <c r="DG130" s="141">
        <f t="shared" si="393"/>
        <v>809500.4578629086</v>
      </c>
      <c r="DH130" s="141">
        <f t="shared" si="393"/>
        <v>794962.07840300119</v>
      </c>
      <c r="DI130" s="141">
        <f t="shared" si="393"/>
        <v>780543.18360977178</v>
      </c>
      <c r="DJ130" s="141">
        <f t="shared" si="393"/>
        <v>766228.59786487545</v>
      </c>
      <c r="DK130" s="141">
        <f t="shared" si="393"/>
        <v>752034.80523436272</v>
      </c>
      <c r="DL130" s="141">
        <f t="shared" si="393"/>
        <v>737197.10083712905</v>
      </c>
      <c r="DM130" s="141">
        <f t="shared" si="393"/>
        <v>722598.72058467963</v>
      </c>
      <c r="DN130" s="141">
        <f t="shared" si="393"/>
        <v>708297.97453872953</v>
      </c>
      <c r="DO130" s="141">
        <f t="shared" si="393"/>
        <v>694330.41840228171</v>
      </c>
      <c r="DP130" s="141">
        <f t="shared" si="393"/>
        <v>680702.29923151096</v>
      </c>
      <c r="DQ130" s="141">
        <f t="shared" si="393"/>
        <v>666906.21197018726</v>
      </c>
      <c r="DR130" s="141">
        <f t="shared" si="393"/>
        <v>653486.37111678068</v>
      </c>
      <c r="DS130" s="141">
        <f t="shared" si="393"/>
        <v>640422.68414106057</v>
      </c>
      <c r="DT130" s="141">
        <f t="shared" si="393"/>
        <v>627670.39368566393</v>
      </c>
      <c r="DU130" s="141">
        <f t="shared" si="393"/>
        <v>615198.86192293023</v>
      </c>
      <c r="DV130" s="141">
        <f t="shared" si="393"/>
        <v>602737.33255972073</v>
      </c>
      <c r="DW130" s="141">
        <f t="shared" si="393"/>
        <v>590524.20911523991</v>
      </c>
      <c r="DX130" s="141">
        <f t="shared" si="393"/>
        <v>578541.38187804667</v>
      </c>
      <c r="DY130" s="141">
        <f t="shared" si="393"/>
        <v>566773.70915706072</v>
      </c>
      <c r="DZ130" s="141">
        <f t="shared" si="393"/>
        <v>555208.35389738134</v>
      </c>
      <c r="EA130" s="5" t="s">
        <v>251</v>
      </c>
      <c r="EB130" s="141">
        <f>EB128*$C$139</f>
        <v>527436.58824472455</v>
      </c>
      <c r="EC130" s="141">
        <f t="shared" ref="EC130:FF130" si="394">EC128*$C$139</f>
        <v>523745.65440940607</v>
      </c>
      <c r="ED130" s="141">
        <f t="shared" si="394"/>
        <v>518419.4301177052</v>
      </c>
      <c r="EE130" s="141">
        <f t="shared" si="394"/>
        <v>513779.20201768144</v>
      </c>
      <c r="EF130" s="141">
        <f t="shared" si="394"/>
        <v>509142.0445664209</v>
      </c>
      <c r="EG130" s="141">
        <f t="shared" si="394"/>
        <v>504507.25446705893</v>
      </c>
      <c r="EH130" s="141">
        <f t="shared" si="394"/>
        <v>499923.4734308552</v>
      </c>
      <c r="EI130" s="141">
        <f t="shared" si="394"/>
        <v>495350.66855946719</v>
      </c>
      <c r="EJ130" s="141">
        <f t="shared" si="394"/>
        <v>490788.01482860406</v>
      </c>
      <c r="EK130" s="141">
        <f t="shared" si="394"/>
        <v>486233.73539421224</v>
      </c>
      <c r="EL130" s="141">
        <f t="shared" si="394"/>
        <v>481684.40841734991</v>
      </c>
      <c r="EM130" s="141">
        <f t="shared" si="394"/>
        <v>472882.71296559635</v>
      </c>
      <c r="EN130" s="141">
        <f t="shared" si="394"/>
        <v>464110.48397966771</v>
      </c>
      <c r="EO130" s="141">
        <f t="shared" si="394"/>
        <v>455363.3247307748</v>
      </c>
      <c r="EP130" s="141">
        <f t="shared" si="394"/>
        <v>446635.5267376072</v>
      </c>
      <c r="EQ130" s="141">
        <f t="shared" si="394"/>
        <v>437926.90577977482</v>
      </c>
      <c r="ER130" s="141">
        <f t="shared" si="394"/>
        <v>429208.65290887177</v>
      </c>
      <c r="ES130" s="141">
        <f t="shared" si="394"/>
        <v>420520.00168178789</v>
      </c>
      <c r="ET130" s="141">
        <f t="shared" si="394"/>
        <v>411874.63134191697</v>
      </c>
      <c r="EU130" s="141">
        <f t="shared" si="394"/>
        <v>403284.80906718993</v>
      </c>
      <c r="EV130" s="141">
        <f t="shared" si="394"/>
        <v>394758.63213902002</v>
      </c>
      <c r="EW130" s="141">
        <f t="shared" si="394"/>
        <v>385575.5729686736</v>
      </c>
      <c r="EX130" s="141">
        <f t="shared" si="394"/>
        <v>376496.61956435721</v>
      </c>
      <c r="EY130" s="141">
        <f t="shared" si="394"/>
        <v>367525.20965676772</v>
      </c>
      <c r="EZ130" s="141">
        <f t="shared" si="394"/>
        <v>358645.69450301339</v>
      </c>
      <c r="FA130" s="141">
        <f t="shared" si="394"/>
        <v>349849.17146069522</v>
      </c>
      <c r="FB130" s="141">
        <f t="shared" si="394"/>
        <v>341171.48863675306</v>
      </c>
      <c r="FC130" s="141">
        <f t="shared" si="394"/>
        <v>332563.57319822605</v>
      </c>
      <c r="FD130" s="141">
        <f t="shared" si="394"/>
        <v>324015.73538526008</v>
      </c>
      <c r="FE130" s="141">
        <f t="shared" si="394"/>
        <v>315521.60767731408</v>
      </c>
      <c r="FF130" s="141">
        <f t="shared" si="394"/>
        <v>307081.34901424398</v>
      </c>
      <c r="FG130" s="5" t="s">
        <v>251</v>
      </c>
      <c r="FH130" s="141">
        <f t="shared" si="269"/>
        <v>1480553.0942832818</v>
      </c>
      <c r="FI130" s="141">
        <f t="shared" si="270"/>
        <v>1463498.2282845743</v>
      </c>
      <c r="FJ130" s="141">
        <f t="shared" si="271"/>
        <v>1444253.217812316</v>
      </c>
      <c r="FK130" s="141">
        <f t="shared" si="272"/>
        <v>1426428.7376491588</v>
      </c>
      <c r="FL130" s="141">
        <f t="shared" si="273"/>
        <v>1408918.7857886089</v>
      </c>
      <c r="FM130" s="141">
        <f t="shared" si="274"/>
        <v>1390760.0865539543</v>
      </c>
      <c r="FN130" s="141">
        <f t="shared" si="275"/>
        <v>1373197.7065584399</v>
      </c>
      <c r="FO130" s="141">
        <f t="shared" si="276"/>
        <v>1355949.2652178791</v>
      </c>
      <c r="FP130" s="141">
        <f t="shared" si="277"/>
        <v>1338996.2017730991</v>
      </c>
      <c r="FQ130" s="141">
        <f t="shared" si="278"/>
        <v>1322314.0903641819</v>
      </c>
      <c r="FR130" s="141">
        <f t="shared" si="279"/>
        <v>1305870.2694626076</v>
      </c>
      <c r="FS130" s="141">
        <f t="shared" si="280"/>
        <v>1282383.170828505</v>
      </c>
      <c r="FT130" s="141">
        <f t="shared" si="281"/>
        <v>1259072.562382669</v>
      </c>
      <c r="FU130" s="141">
        <f t="shared" si="282"/>
        <v>1235906.5083405466</v>
      </c>
      <c r="FV130" s="141">
        <f t="shared" si="283"/>
        <v>1212864.1246024827</v>
      </c>
      <c r="FW130" s="141">
        <f t="shared" si="284"/>
        <v>1189961.7110141376</v>
      </c>
      <c r="FX130" s="141">
        <f t="shared" si="285"/>
        <v>1166405.7537460008</v>
      </c>
      <c r="FY130" s="141">
        <f t="shared" si="286"/>
        <v>1143118.7222664675</v>
      </c>
      <c r="FZ130" s="141">
        <f t="shared" si="287"/>
        <v>1120172.6058806465</v>
      </c>
      <c r="GA130" s="141">
        <f t="shared" si="288"/>
        <v>1097615.2274694717</v>
      </c>
      <c r="GB130" s="141">
        <f t="shared" si="289"/>
        <v>1075460.931370531</v>
      </c>
      <c r="GC130" s="141">
        <f t="shared" si="290"/>
        <v>1052481.7849388609</v>
      </c>
      <c r="GD130" s="141">
        <f t="shared" si="291"/>
        <v>1029982.9906811379</v>
      </c>
      <c r="GE130" s="141">
        <f t="shared" si="292"/>
        <v>1007947.8937978284</v>
      </c>
      <c r="GF130" s="141">
        <f t="shared" si="293"/>
        <v>986316.08818867733</v>
      </c>
      <c r="GG130" s="141">
        <f t="shared" si="294"/>
        <v>965048.03338362544</v>
      </c>
      <c r="GH130" s="141">
        <f t="shared" si="295"/>
        <v>943908.82119647379</v>
      </c>
      <c r="GI130" s="141">
        <f t="shared" si="296"/>
        <v>923087.78231346596</v>
      </c>
      <c r="GJ130" s="141">
        <f t="shared" si="297"/>
        <v>902557.11726330675</v>
      </c>
      <c r="GK130" s="141">
        <f t="shared" si="298"/>
        <v>882295.3168343748</v>
      </c>
      <c r="GL130" s="141">
        <f t="shared" si="299"/>
        <v>862289.70291162538</v>
      </c>
      <c r="GM130" s="5" t="s">
        <v>251</v>
      </c>
    </row>
    <row r="131" spans="1:195" s="14" customFormat="1" hidden="1">
      <c r="A131" s="376"/>
      <c r="B131" s="10" t="s">
        <v>102</v>
      </c>
      <c r="C131" s="62" t="s">
        <v>197</v>
      </c>
      <c r="D131" s="156">
        <f>D128*SUM($C$140:$C$142)</f>
        <v>3418071.2591138743</v>
      </c>
      <c r="E131" s="156">
        <f t="shared" ref="E131:AH131" si="395">E128*SUM($C$140:$C$142)</f>
        <v>3356130.7585096695</v>
      </c>
      <c r="F131" s="156">
        <f t="shared" si="395"/>
        <v>3291469.0358326663</v>
      </c>
      <c r="G131" s="156">
        <f t="shared" si="395"/>
        <v>3230020.0139030693</v>
      </c>
      <c r="H131" s="156">
        <f t="shared" si="395"/>
        <v>3169825.3554753857</v>
      </c>
      <c r="I131" s="156">
        <f t="shared" si="395"/>
        <v>3107484.4209796214</v>
      </c>
      <c r="J131" s="156">
        <f t="shared" si="395"/>
        <v>3047233.1112680226</v>
      </c>
      <c r="K131" s="156">
        <f t="shared" si="395"/>
        <v>2988193.2160831881</v>
      </c>
      <c r="L131" s="156">
        <f t="shared" si="395"/>
        <v>2930274.9060482979</v>
      </c>
      <c r="M131" s="156">
        <f t="shared" si="395"/>
        <v>2873355.543570362</v>
      </c>
      <c r="N131" s="156">
        <f t="shared" si="395"/>
        <v>2817268.7596003371</v>
      </c>
      <c r="O131" s="156">
        <f t="shared" si="395"/>
        <v>2746775.142580552</v>
      </c>
      <c r="P131" s="156">
        <f t="shared" si="395"/>
        <v>2676718.0443973462</v>
      </c>
      <c r="Q131" s="156">
        <f t="shared" si="395"/>
        <v>2606935.9547237144</v>
      </c>
      <c r="R131" s="156">
        <f t="shared" si="395"/>
        <v>2537363.9334007921</v>
      </c>
      <c r="S131" s="156">
        <f t="shared" si="395"/>
        <v>2468134.8714604746</v>
      </c>
      <c r="T131" s="156">
        <f t="shared" si="395"/>
        <v>2396820.0248536435</v>
      </c>
      <c r="U131" s="156">
        <f t="shared" si="395"/>
        <v>2326660.6974663688</v>
      </c>
      <c r="V131" s="156">
        <f t="shared" si="395"/>
        <v>2258063.1348605375</v>
      </c>
      <c r="W131" s="156">
        <f t="shared" si="395"/>
        <v>2191284.8031159299</v>
      </c>
      <c r="X131" s="156">
        <f t="shared" si="395"/>
        <v>2126391.6820879406</v>
      </c>
      <c r="Y131" s="156">
        <f t="shared" si="395"/>
        <v>2059907.9555234425</v>
      </c>
      <c r="Z131" s="156">
        <f t="shared" si="395"/>
        <v>1995373.0300694287</v>
      </c>
      <c r="AA131" s="156">
        <f t="shared" si="395"/>
        <v>1932647.6979764116</v>
      </c>
      <c r="AB131" s="156">
        <f t="shared" si="395"/>
        <v>1871496.2518430306</v>
      </c>
      <c r="AC131" s="156">
        <f t="shared" si="395"/>
        <v>1811743.7874178474</v>
      </c>
      <c r="AD131" s="156">
        <f t="shared" si="395"/>
        <v>1752478.6102949169</v>
      </c>
      <c r="AE131" s="156">
        <f t="shared" si="395"/>
        <v>1694408.7595120887</v>
      </c>
      <c r="AF131" s="156">
        <f t="shared" si="395"/>
        <v>1637437.1650516274</v>
      </c>
      <c r="AG131" s="156">
        <f t="shared" si="395"/>
        <v>1581485.4198122355</v>
      </c>
      <c r="AH131" s="156">
        <f t="shared" si="395"/>
        <v>1526489.4628892711</v>
      </c>
      <c r="AI131" s="156"/>
      <c r="AJ131" s="156">
        <f>AJ128*SUM($C$140:$C$142)</f>
        <v>1891496.5955873763</v>
      </c>
      <c r="AK131" s="156">
        <f t="shared" ref="AK131:BN131" si="396">AK128*SUM($C$140:$C$142)</f>
        <v>1871056.623232279</v>
      </c>
      <c r="AL131" s="156">
        <f t="shared" si="396"/>
        <v>1843632.3900537647</v>
      </c>
      <c r="AM131" s="156">
        <f t="shared" si="396"/>
        <v>1819226.7672989431</v>
      </c>
      <c r="AN131" s="156">
        <f t="shared" si="396"/>
        <v>1794830.9045005005</v>
      </c>
      <c r="AO131" s="156">
        <f t="shared" si="396"/>
        <v>1770441.7513216008</v>
      </c>
      <c r="AP131" s="156">
        <f t="shared" si="396"/>
        <v>1746232.9807796299</v>
      </c>
      <c r="AQ131" s="156">
        <f t="shared" si="396"/>
        <v>1722059.3696305093</v>
      </c>
      <c r="AR131" s="156">
        <f t="shared" si="396"/>
        <v>1697915.1890523795</v>
      </c>
      <c r="AS131" s="156">
        <f t="shared" si="396"/>
        <v>1673789.4864354704</v>
      </c>
      <c r="AT131" s="156">
        <f t="shared" si="396"/>
        <v>1649662.4944807705</v>
      </c>
      <c r="AU131" s="156">
        <f t="shared" si="396"/>
        <v>1605573.3321886149</v>
      </c>
      <c r="AV131" s="156">
        <f t="shared" si="396"/>
        <v>1561553.6500847009</v>
      </c>
      <c r="AW131" s="156">
        <f t="shared" si="396"/>
        <v>1517584.042868851</v>
      </c>
      <c r="AX131" s="156">
        <f t="shared" si="396"/>
        <v>1473647.0180279501</v>
      </c>
      <c r="AY131" s="156">
        <f t="shared" si="396"/>
        <v>1429755.4290361095</v>
      </c>
      <c r="AZ131" s="156">
        <f t="shared" si="396"/>
        <v>1385817.1929954048</v>
      </c>
      <c r="BA131" s="156">
        <f t="shared" si="396"/>
        <v>1342006.2710759521</v>
      </c>
      <c r="BB131" s="156">
        <f t="shared" si="396"/>
        <v>1298396.0670413473</v>
      </c>
      <c r="BC131" s="156">
        <f t="shared" si="396"/>
        <v>1255045.9092872061</v>
      </c>
      <c r="BD131" s="156">
        <f t="shared" si="396"/>
        <v>1211989.2457909554</v>
      </c>
      <c r="BE131" s="156">
        <f t="shared" si="396"/>
        <v>1165851.7595124005</v>
      </c>
      <c r="BF131" s="156">
        <f t="shared" si="396"/>
        <v>1120152.0640898969</v>
      </c>
      <c r="BG131" s="156">
        <f t="shared" si="396"/>
        <v>1074892.6860021823</v>
      </c>
      <c r="BH131" s="156">
        <f t="shared" si="396"/>
        <v>1030001.4471750737</v>
      </c>
      <c r="BI131" s="156">
        <f t="shared" si="396"/>
        <v>989907.35132077709</v>
      </c>
      <c r="BJ131" s="156">
        <f t="shared" si="396"/>
        <v>945843.33678596478</v>
      </c>
      <c r="BK131" s="156">
        <f t="shared" si="396"/>
        <v>901729.63724549185</v>
      </c>
      <c r="BL131" s="156">
        <f t="shared" si="396"/>
        <v>857871.72419508896</v>
      </c>
      <c r="BM131" s="156">
        <f t="shared" si="396"/>
        <v>814263.90435665299</v>
      </c>
      <c r="BN131" s="156">
        <f t="shared" si="396"/>
        <v>770927.23019077932</v>
      </c>
      <c r="BP131" s="156">
        <f t="shared" si="236"/>
        <v>5309567.8547012508</v>
      </c>
      <c r="BQ131" s="156">
        <f t="shared" si="237"/>
        <v>5227187.3817419484</v>
      </c>
      <c r="BR131" s="156">
        <f t="shared" si="238"/>
        <v>5135101.4258864308</v>
      </c>
      <c r="BS131" s="156">
        <f t="shared" si="239"/>
        <v>5049246.7812020127</v>
      </c>
      <c r="BT131" s="156">
        <f t="shared" si="240"/>
        <v>4964656.259975886</v>
      </c>
      <c r="BU131" s="156">
        <f t="shared" si="241"/>
        <v>4877926.1723012216</v>
      </c>
      <c r="BV131" s="156">
        <f t="shared" si="242"/>
        <v>4793466.0920476522</v>
      </c>
      <c r="BW131" s="156">
        <f t="shared" si="243"/>
        <v>4710252.5857136976</v>
      </c>
      <c r="BX131" s="156">
        <f t="shared" si="244"/>
        <v>4628190.0951006776</v>
      </c>
      <c r="BY131" s="156">
        <f t="shared" si="245"/>
        <v>4547145.0300058322</v>
      </c>
      <c r="BZ131" s="156">
        <f t="shared" si="246"/>
        <v>4466931.2540811077</v>
      </c>
      <c r="CA131" s="156">
        <f t="shared" si="247"/>
        <v>4352348.4747691667</v>
      </c>
      <c r="CB131" s="156">
        <f t="shared" si="248"/>
        <v>4238271.6944820471</v>
      </c>
      <c r="CC131" s="156">
        <f t="shared" si="249"/>
        <v>4124519.9975925656</v>
      </c>
      <c r="CD131" s="156">
        <f t="shared" si="250"/>
        <v>4011010.9514287421</v>
      </c>
      <c r="CE131" s="156">
        <f t="shared" si="251"/>
        <v>3897890.3004965838</v>
      </c>
      <c r="CF131" s="156">
        <f t="shared" si="252"/>
        <v>3782637.2178490483</v>
      </c>
      <c r="CG131" s="156">
        <f t="shared" si="253"/>
        <v>3668666.9685423207</v>
      </c>
      <c r="CH131" s="156">
        <f t="shared" si="254"/>
        <v>3556459.2019018847</v>
      </c>
      <c r="CI131" s="156">
        <f t="shared" si="255"/>
        <v>3446330.7124031363</v>
      </c>
      <c r="CJ131" s="156">
        <f t="shared" si="256"/>
        <v>3338380.9278788958</v>
      </c>
      <c r="CK131" s="156">
        <f t="shared" si="257"/>
        <v>3225759.7150358427</v>
      </c>
      <c r="CL131" s="156">
        <f t="shared" si="258"/>
        <v>3115525.0941593256</v>
      </c>
      <c r="CM131" s="156">
        <f t="shared" si="259"/>
        <v>3007540.3839785941</v>
      </c>
      <c r="CN131" s="156">
        <f t="shared" si="260"/>
        <v>2901497.699018104</v>
      </c>
      <c r="CO131" s="156">
        <f t="shared" si="261"/>
        <v>2801651.1387386248</v>
      </c>
      <c r="CP131" s="156">
        <f t="shared" si="262"/>
        <v>2698321.9470808818</v>
      </c>
      <c r="CQ131" s="156">
        <f t="shared" si="263"/>
        <v>2596138.3967575803</v>
      </c>
      <c r="CR131" s="156">
        <f t="shared" si="264"/>
        <v>2495308.8892467162</v>
      </c>
      <c r="CS131" s="156">
        <f t="shared" si="265"/>
        <v>2395749.3241688884</v>
      </c>
      <c r="CT131" s="156">
        <f t="shared" si="266"/>
        <v>2297416.6930800504</v>
      </c>
      <c r="CU131" s="156"/>
      <c r="CV131" s="156">
        <f>CV128*SUM($C$140:$C$142)</f>
        <v>3418072.9871727573</v>
      </c>
      <c r="CW131" s="156">
        <f t="shared" ref="CW131:DZ131" si="397">CW128*SUM($C$140:$C$142)</f>
        <v>3370147.1614833623</v>
      </c>
      <c r="CX131" s="156">
        <f t="shared" si="397"/>
        <v>3320231.5144910184</v>
      </c>
      <c r="CY131" s="156">
        <f t="shared" si="397"/>
        <v>3272950.0588163328</v>
      </c>
      <c r="CZ131" s="156">
        <f t="shared" si="397"/>
        <v>3226785.5547278468</v>
      </c>
      <c r="DA131" s="156">
        <f t="shared" si="397"/>
        <v>3178286.0185185215</v>
      </c>
      <c r="DB131" s="156">
        <f t="shared" si="397"/>
        <v>3131742.0774230631</v>
      </c>
      <c r="DC131" s="156">
        <f t="shared" si="397"/>
        <v>3086284.622499133</v>
      </c>
      <c r="DD131" s="156">
        <f t="shared" si="397"/>
        <v>3041850.0497319819</v>
      </c>
      <c r="DE131" s="156">
        <f t="shared" si="397"/>
        <v>2998357.1350647192</v>
      </c>
      <c r="DF131" s="156">
        <f t="shared" si="397"/>
        <v>2955701.018920924</v>
      </c>
      <c r="DG131" s="156">
        <f t="shared" si="397"/>
        <v>2903036.1247497415</v>
      </c>
      <c r="DH131" s="156">
        <f t="shared" si="397"/>
        <v>2850898.4880659357</v>
      </c>
      <c r="DI131" s="156">
        <f t="shared" si="397"/>
        <v>2799189.3481178023</v>
      </c>
      <c r="DJ131" s="156">
        <f t="shared" si="397"/>
        <v>2747854.2819981743</v>
      </c>
      <c r="DK131" s="156">
        <f t="shared" si="397"/>
        <v>2696952.4049784043</v>
      </c>
      <c r="DL131" s="156">
        <f t="shared" si="397"/>
        <v>2643741.3271400491</v>
      </c>
      <c r="DM131" s="156">
        <f t="shared" si="397"/>
        <v>2591388.5152002303</v>
      </c>
      <c r="DN131" s="156">
        <f t="shared" si="397"/>
        <v>2540103.0811044094</v>
      </c>
      <c r="DO131" s="156">
        <f t="shared" si="397"/>
        <v>2490012.5349599072</v>
      </c>
      <c r="DP131" s="156">
        <f t="shared" si="397"/>
        <v>2441139.2800026601</v>
      </c>
      <c r="DQ131" s="156">
        <f t="shared" si="397"/>
        <v>2391663.6567206718</v>
      </c>
      <c r="DR131" s="156">
        <f t="shared" si="397"/>
        <v>2343537.3309015585</v>
      </c>
      <c r="DS131" s="156">
        <f t="shared" si="397"/>
        <v>2296688.2465748382</v>
      </c>
      <c r="DT131" s="156">
        <f t="shared" si="397"/>
        <v>2250955.894596864</v>
      </c>
      <c r="DU131" s="156">
        <f t="shared" si="397"/>
        <v>2206230.4013787843</v>
      </c>
      <c r="DV131" s="156">
        <f t="shared" si="397"/>
        <v>2161540.7788348608</v>
      </c>
      <c r="DW131" s="156">
        <f t="shared" si="397"/>
        <v>2117741.9913098258</v>
      </c>
      <c r="DX131" s="156">
        <f t="shared" si="397"/>
        <v>2074769.0936316156</v>
      </c>
      <c r="DY131" s="156">
        <f t="shared" si="397"/>
        <v>2032567.7845632525</v>
      </c>
      <c r="DZ131" s="156">
        <f t="shared" si="397"/>
        <v>1991092.0277699195</v>
      </c>
      <c r="EB131" s="156">
        <f>EB128*SUM($C$140:$C$142)</f>
        <v>1891496.7302569435</v>
      </c>
      <c r="EC131" s="156">
        <f t="shared" ref="EC131:FF131" si="398">EC128*SUM($C$140:$C$142)</f>
        <v>1878260.2778820081</v>
      </c>
      <c r="ED131" s="156">
        <f t="shared" si="398"/>
        <v>1859159.3355945291</v>
      </c>
      <c r="EE131" s="156">
        <f t="shared" si="398"/>
        <v>1842518.5175806507</v>
      </c>
      <c r="EF131" s="156">
        <f t="shared" si="398"/>
        <v>1825888.711548544</v>
      </c>
      <c r="EG131" s="156">
        <f t="shared" si="398"/>
        <v>1809267.3953301425</v>
      </c>
      <c r="EH131" s="156">
        <f t="shared" si="398"/>
        <v>1792829.0081658259</v>
      </c>
      <c r="EI131" s="156">
        <f t="shared" si="398"/>
        <v>1776429.9837994687</v>
      </c>
      <c r="EJ131" s="156">
        <f t="shared" si="398"/>
        <v>1760067.36352327</v>
      </c>
      <c r="EK131" s="156">
        <f t="shared" si="398"/>
        <v>1743734.7752068304</v>
      </c>
      <c r="EL131" s="156">
        <f t="shared" si="398"/>
        <v>1727419.9474277378</v>
      </c>
      <c r="EM131" s="156">
        <f t="shared" si="398"/>
        <v>1695855.2464973112</v>
      </c>
      <c r="EN131" s="156">
        <f t="shared" si="398"/>
        <v>1664396.2184098428</v>
      </c>
      <c r="EO131" s="156">
        <f t="shared" si="398"/>
        <v>1633027.095586227</v>
      </c>
      <c r="EP131" s="156">
        <f t="shared" si="398"/>
        <v>1601727.4062314192</v>
      </c>
      <c r="EQ131" s="156">
        <f t="shared" si="398"/>
        <v>1570496.4896929858</v>
      </c>
      <c r="ER131" s="156">
        <f t="shared" si="398"/>
        <v>1539231.0311214714</v>
      </c>
      <c r="ES131" s="156">
        <f t="shared" si="398"/>
        <v>1508071.7301691703</v>
      </c>
      <c r="ET131" s="156">
        <f t="shared" si="398"/>
        <v>1477067.6434330817</v>
      </c>
      <c r="EU131" s="156">
        <f t="shared" si="398"/>
        <v>1446262.763551302</v>
      </c>
      <c r="EV131" s="156">
        <f t="shared" si="398"/>
        <v>1415686.1290502788</v>
      </c>
      <c r="EW131" s="156">
        <f t="shared" si="398"/>
        <v>1382753.7789221399</v>
      </c>
      <c r="EX131" s="156">
        <f t="shared" si="398"/>
        <v>1350194.7736101088</v>
      </c>
      <c r="EY131" s="156">
        <f t="shared" si="398"/>
        <v>1318021.4415277189</v>
      </c>
      <c r="EZ131" s="156">
        <f t="shared" si="398"/>
        <v>1286177.6630452895</v>
      </c>
      <c r="FA131" s="156">
        <f t="shared" si="398"/>
        <v>1254631.511445252</v>
      </c>
      <c r="FB131" s="156">
        <f t="shared" si="398"/>
        <v>1223511.5454559422</v>
      </c>
      <c r="FC131" s="156">
        <f t="shared" si="398"/>
        <v>1192641.7797453625</v>
      </c>
      <c r="FD131" s="156">
        <f t="shared" si="398"/>
        <v>1161987.4648298982</v>
      </c>
      <c r="FE131" s="156">
        <f t="shared" si="398"/>
        <v>1131525.7654634712</v>
      </c>
      <c r="FF131" s="156">
        <f t="shared" si="398"/>
        <v>1101257.2516372888</v>
      </c>
      <c r="FG131" s="156"/>
      <c r="FH131" s="156">
        <f t="shared" si="269"/>
        <v>5309569.7174297012</v>
      </c>
      <c r="FI131" s="156">
        <f t="shared" si="270"/>
        <v>5248407.4393653702</v>
      </c>
      <c r="FJ131" s="156">
        <f t="shared" si="271"/>
        <v>5179390.8500855472</v>
      </c>
      <c r="FK131" s="156">
        <f t="shared" si="272"/>
        <v>5115468.5763969831</v>
      </c>
      <c r="FL131" s="156">
        <f t="shared" si="273"/>
        <v>5052674.2662763912</v>
      </c>
      <c r="FM131" s="156">
        <f t="shared" si="274"/>
        <v>4987553.4138486637</v>
      </c>
      <c r="FN131" s="156">
        <f t="shared" si="275"/>
        <v>4924571.0855888892</v>
      </c>
      <c r="FO131" s="156">
        <f t="shared" si="276"/>
        <v>4862714.6062986013</v>
      </c>
      <c r="FP131" s="156">
        <f t="shared" si="277"/>
        <v>4801917.4132552519</v>
      </c>
      <c r="FQ131" s="156">
        <f t="shared" si="278"/>
        <v>4742091.9102715496</v>
      </c>
      <c r="FR131" s="156">
        <f t="shared" si="279"/>
        <v>4683120.966348662</v>
      </c>
      <c r="FS131" s="156">
        <f t="shared" si="280"/>
        <v>4598891.3712470531</v>
      </c>
      <c r="FT131" s="156">
        <f t="shared" si="281"/>
        <v>4515294.7064757785</v>
      </c>
      <c r="FU131" s="156">
        <f t="shared" si="282"/>
        <v>4432216.4437040295</v>
      </c>
      <c r="FV131" s="156">
        <f t="shared" si="283"/>
        <v>4349581.6882295934</v>
      </c>
      <c r="FW131" s="156">
        <f t="shared" si="284"/>
        <v>4267448.8946713898</v>
      </c>
      <c r="FX131" s="156">
        <f t="shared" si="285"/>
        <v>4182972.3582615205</v>
      </c>
      <c r="FY131" s="156">
        <f t="shared" si="286"/>
        <v>4099460.2453694008</v>
      </c>
      <c r="FZ131" s="156">
        <f t="shared" si="287"/>
        <v>4017170.7245374909</v>
      </c>
      <c r="GA131" s="156">
        <f t="shared" si="288"/>
        <v>3936275.298511209</v>
      </c>
      <c r="GB131" s="156">
        <f t="shared" si="289"/>
        <v>3856825.4090529392</v>
      </c>
      <c r="GC131" s="156">
        <f t="shared" si="290"/>
        <v>3774417.4356428115</v>
      </c>
      <c r="GD131" s="156">
        <f t="shared" si="291"/>
        <v>3693732.104511667</v>
      </c>
      <c r="GE131" s="156">
        <f t="shared" si="292"/>
        <v>3614709.6881025573</v>
      </c>
      <c r="GF131" s="156">
        <f t="shared" si="293"/>
        <v>3537133.5576421535</v>
      </c>
      <c r="GG131" s="156">
        <f t="shared" si="294"/>
        <v>3460861.9128240366</v>
      </c>
      <c r="GH131" s="156">
        <f t="shared" si="295"/>
        <v>3385052.3242908027</v>
      </c>
      <c r="GI131" s="156">
        <f t="shared" si="296"/>
        <v>3310383.771055188</v>
      </c>
      <c r="GJ131" s="156">
        <f t="shared" si="297"/>
        <v>3236756.5584615138</v>
      </c>
      <c r="GK131" s="156">
        <f t="shared" si="298"/>
        <v>3164093.5500267236</v>
      </c>
      <c r="GL131" s="156">
        <f t="shared" si="299"/>
        <v>3092349.2794072083</v>
      </c>
    </row>
    <row r="132" spans="1:195" ht="15.75" hidden="1" thickBot="1"/>
    <row r="133" spans="1:195" s="275" customFormat="1" hidden="1">
      <c r="A133" s="274" t="s">
        <v>256</v>
      </c>
      <c r="C133" s="276" t="s">
        <v>197</v>
      </c>
      <c r="D133" s="277">
        <f>D4</f>
        <v>7896082.1468130462</v>
      </c>
      <c r="E133" s="277">
        <f t="shared" ref="E133:BP133" si="399">E4</f>
        <v>7859175.4107994894</v>
      </c>
      <c r="F133" s="277">
        <f t="shared" si="399"/>
        <v>7822441.1789643141</v>
      </c>
      <c r="G133" s="277">
        <f t="shared" si="399"/>
        <v>7785878.6450132029</v>
      </c>
      <c r="H133" s="277">
        <f t="shared" si="399"/>
        <v>7749487.0064205024</v>
      </c>
      <c r="I133" s="277">
        <f t="shared" si="399"/>
        <v>7705270.5518163443</v>
      </c>
      <c r="J133" s="277">
        <f t="shared" si="399"/>
        <v>7662513.8157681925</v>
      </c>
      <c r="K133" s="277">
        <f t="shared" si="399"/>
        <v>7619994.3379013333</v>
      </c>
      <c r="L133" s="277">
        <f t="shared" si="399"/>
        <v>7577710.801664276</v>
      </c>
      <c r="M133" s="277">
        <f t="shared" si="399"/>
        <v>7535661.8978111055</v>
      </c>
      <c r="N133" s="277">
        <f t="shared" si="399"/>
        <v>7493846.3243609462</v>
      </c>
      <c r="O133" s="277">
        <f t="shared" si="399"/>
        <v>7445135.9701326024</v>
      </c>
      <c r="P133" s="277">
        <f t="shared" si="399"/>
        <v>7396742.23550204</v>
      </c>
      <c r="Q133" s="277">
        <f t="shared" si="399"/>
        <v>7348663.0624269526</v>
      </c>
      <c r="R133" s="277">
        <f t="shared" si="399"/>
        <v>7300896.4062424079</v>
      </c>
      <c r="S133" s="277">
        <f t="shared" si="399"/>
        <v>7253440.2355738906</v>
      </c>
      <c r="T133" s="277">
        <f t="shared" si="399"/>
        <v>7199476.0947326208</v>
      </c>
      <c r="U133" s="277">
        <f t="shared" si="399"/>
        <v>7145913.4362779371</v>
      </c>
      <c r="V133" s="277">
        <f t="shared" si="399"/>
        <v>7092749.2732613916</v>
      </c>
      <c r="W133" s="277">
        <f t="shared" si="399"/>
        <v>7039980.640956833</v>
      </c>
      <c r="X133" s="277">
        <f t="shared" si="399"/>
        <v>6987604.5966950795</v>
      </c>
      <c r="Y133" s="277">
        <f t="shared" si="399"/>
        <v>6930666.5312831951</v>
      </c>
      <c r="Z133" s="277">
        <f t="shared" si="399"/>
        <v>6874192.422188241</v>
      </c>
      <c r="AA133" s="277">
        <f t="shared" si="399"/>
        <v>6818178.4888907624</v>
      </c>
      <c r="AB133" s="277">
        <f t="shared" si="399"/>
        <v>6762620.9816766335</v>
      </c>
      <c r="AC133" s="277">
        <f t="shared" si="399"/>
        <v>6707516.1813860442</v>
      </c>
      <c r="AD133" s="277">
        <f t="shared" si="399"/>
        <v>6650163.1511213444</v>
      </c>
      <c r="AE133" s="277">
        <f t="shared" si="399"/>
        <v>6593300.5214746362</v>
      </c>
      <c r="AF133" s="277">
        <f t="shared" si="399"/>
        <v>6536924.0992452297</v>
      </c>
      <c r="AG133" s="277">
        <f t="shared" si="399"/>
        <v>6481029.7270866539</v>
      </c>
      <c r="AH133" s="277">
        <f t="shared" si="399"/>
        <v>6425613.2832000889</v>
      </c>
      <c r="AI133" s="277">
        <f t="shared" si="399"/>
        <v>0</v>
      </c>
      <c r="AJ133" s="277">
        <f t="shared" si="399"/>
        <v>4369539.7493458875</v>
      </c>
      <c r="AK133" s="277">
        <f t="shared" si="399"/>
        <v>4369539.7493458875</v>
      </c>
      <c r="AL133" s="277">
        <f t="shared" si="399"/>
        <v>4369539.7493458875</v>
      </c>
      <c r="AM133" s="277">
        <f t="shared" si="399"/>
        <v>4369539.7493458875</v>
      </c>
      <c r="AN133" s="277">
        <f t="shared" si="399"/>
        <v>4369539.7493458875</v>
      </c>
      <c r="AO133" s="277">
        <f t="shared" si="399"/>
        <v>4369539.7493458875</v>
      </c>
      <c r="AP133" s="277">
        <f t="shared" si="399"/>
        <v>4369539.7493458875</v>
      </c>
      <c r="AQ133" s="277">
        <f t="shared" si="399"/>
        <v>4369539.7493458875</v>
      </c>
      <c r="AR133" s="277">
        <f t="shared" si="399"/>
        <v>4369539.7493458875</v>
      </c>
      <c r="AS133" s="277">
        <f t="shared" si="399"/>
        <v>4369539.7493458875</v>
      </c>
      <c r="AT133" s="277">
        <f t="shared" si="399"/>
        <v>4369539.7493458875</v>
      </c>
      <c r="AU133" s="277">
        <f t="shared" si="399"/>
        <v>4369539.7493458875</v>
      </c>
      <c r="AV133" s="277">
        <f t="shared" si="399"/>
        <v>4369539.7493458875</v>
      </c>
      <c r="AW133" s="277">
        <f t="shared" si="399"/>
        <v>4369539.7493458875</v>
      </c>
      <c r="AX133" s="277">
        <f t="shared" si="399"/>
        <v>4369539.7493458875</v>
      </c>
      <c r="AY133" s="277">
        <f t="shared" si="399"/>
        <v>4369539.7493458875</v>
      </c>
      <c r="AZ133" s="277">
        <f t="shared" si="399"/>
        <v>4369539.7493458875</v>
      </c>
      <c r="BA133" s="277">
        <f t="shared" si="399"/>
        <v>4369539.7493458875</v>
      </c>
      <c r="BB133" s="277">
        <f t="shared" si="399"/>
        <v>4369539.7493458875</v>
      </c>
      <c r="BC133" s="277">
        <f t="shared" si="399"/>
        <v>4369539.7493458875</v>
      </c>
      <c r="BD133" s="277">
        <f t="shared" si="399"/>
        <v>4369539.7493458875</v>
      </c>
      <c r="BE133" s="277">
        <f t="shared" si="399"/>
        <v>4369539.7493458875</v>
      </c>
      <c r="BF133" s="277">
        <f t="shared" si="399"/>
        <v>4369539.7493458875</v>
      </c>
      <c r="BG133" s="277">
        <f t="shared" si="399"/>
        <v>4369539.7493458875</v>
      </c>
      <c r="BH133" s="277">
        <f t="shared" si="399"/>
        <v>4369539.7493458875</v>
      </c>
      <c r="BI133" s="277">
        <f t="shared" si="399"/>
        <v>4369539.7493458875</v>
      </c>
      <c r="BJ133" s="277">
        <f t="shared" si="399"/>
        <v>4369539.7493458875</v>
      </c>
      <c r="BK133" s="277">
        <f t="shared" si="399"/>
        <v>4369539.7493458875</v>
      </c>
      <c r="BL133" s="277">
        <f t="shared" si="399"/>
        <v>4369539.7493458875</v>
      </c>
      <c r="BM133" s="277">
        <f t="shared" si="399"/>
        <v>4369539.7493458875</v>
      </c>
      <c r="BN133" s="277">
        <f t="shared" si="399"/>
        <v>4369539.7493458875</v>
      </c>
      <c r="BO133" s="277">
        <f t="shared" si="399"/>
        <v>0</v>
      </c>
      <c r="BP133" s="277">
        <f t="shared" si="399"/>
        <v>12265621.896158934</v>
      </c>
      <c r="BQ133" s="277">
        <f t="shared" ref="BQ133:EB133" si="400">BQ4</f>
        <v>12228715.160145376</v>
      </c>
      <c r="BR133" s="277">
        <f t="shared" si="400"/>
        <v>12191980.928310201</v>
      </c>
      <c r="BS133" s="277">
        <f t="shared" si="400"/>
        <v>12155418.394359089</v>
      </c>
      <c r="BT133" s="277">
        <f t="shared" si="400"/>
        <v>12119026.75576639</v>
      </c>
      <c r="BU133" s="277">
        <f t="shared" si="400"/>
        <v>12074810.301162232</v>
      </c>
      <c r="BV133" s="277">
        <f t="shared" si="400"/>
        <v>12032053.565114081</v>
      </c>
      <c r="BW133" s="277">
        <f t="shared" si="400"/>
        <v>11989534.087247221</v>
      </c>
      <c r="BX133" s="277">
        <f t="shared" si="400"/>
        <v>11947250.551010164</v>
      </c>
      <c r="BY133" s="277">
        <f t="shared" si="400"/>
        <v>11905201.647156993</v>
      </c>
      <c r="BZ133" s="277">
        <f t="shared" si="400"/>
        <v>11863386.073706834</v>
      </c>
      <c r="CA133" s="277">
        <f t="shared" si="400"/>
        <v>11814675.71947849</v>
      </c>
      <c r="CB133" s="277">
        <f t="shared" si="400"/>
        <v>11766281.984847927</v>
      </c>
      <c r="CC133" s="277">
        <f t="shared" si="400"/>
        <v>11718202.81177284</v>
      </c>
      <c r="CD133" s="277">
        <f t="shared" si="400"/>
        <v>11670436.155588295</v>
      </c>
      <c r="CE133" s="277">
        <f t="shared" si="400"/>
        <v>11622979.984919779</v>
      </c>
      <c r="CF133" s="277">
        <f t="shared" si="400"/>
        <v>11569015.844078507</v>
      </c>
      <c r="CG133" s="277">
        <f t="shared" si="400"/>
        <v>11515453.185623825</v>
      </c>
      <c r="CH133" s="277">
        <f t="shared" si="400"/>
        <v>11462289.022607278</v>
      </c>
      <c r="CI133" s="277">
        <f t="shared" si="400"/>
        <v>11409520.390302721</v>
      </c>
      <c r="CJ133" s="277">
        <f t="shared" si="400"/>
        <v>11357144.346040968</v>
      </c>
      <c r="CK133" s="277">
        <f t="shared" si="400"/>
        <v>11300206.280629084</v>
      </c>
      <c r="CL133" s="277">
        <f t="shared" si="400"/>
        <v>11243732.171534128</v>
      </c>
      <c r="CM133" s="277">
        <f t="shared" si="400"/>
        <v>11187718.238236651</v>
      </c>
      <c r="CN133" s="277">
        <f t="shared" si="400"/>
        <v>11132160.731022522</v>
      </c>
      <c r="CO133" s="277">
        <f t="shared" si="400"/>
        <v>11077055.930731932</v>
      </c>
      <c r="CP133" s="277">
        <f t="shared" si="400"/>
        <v>11019702.900467232</v>
      </c>
      <c r="CQ133" s="277">
        <f t="shared" si="400"/>
        <v>10962840.270820525</v>
      </c>
      <c r="CR133" s="277">
        <f t="shared" si="400"/>
        <v>10906463.848591117</v>
      </c>
      <c r="CS133" s="277">
        <f t="shared" si="400"/>
        <v>10850569.476432541</v>
      </c>
      <c r="CT133" s="277">
        <f t="shared" si="400"/>
        <v>10795153.032545976</v>
      </c>
      <c r="CU133" s="277">
        <f t="shared" si="400"/>
        <v>0</v>
      </c>
      <c r="CV133" s="277">
        <f t="shared" si="400"/>
        <v>7896082.1468130462</v>
      </c>
      <c r="CW133" s="277">
        <f t="shared" si="400"/>
        <v>7859175.4107994894</v>
      </c>
      <c r="CX133" s="277">
        <f t="shared" si="400"/>
        <v>7822441.1789643141</v>
      </c>
      <c r="CY133" s="277">
        <f t="shared" si="400"/>
        <v>7785878.6450132029</v>
      </c>
      <c r="CZ133" s="277">
        <f t="shared" si="400"/>
        <v>7749487.0064205024</v>
      </c>
      <c r="DA133" s="277">
        <f t="shared" si="400"/>
        <v>7705270.5518163443</v>
      </c>
      <c r="DB133" s="277">
        <f t="shared" si="400"/>
        <v>7662513.8157681925</v>
      </c>
      <c r="DC133" s="277">
        <f t="shared" si="400"/>
        <v>7619994.3379013333</v>
      </c>
      <c r="DD133" s="277">
        <f t="shared" si="400"/>
        <v>7577710.801664276</v>
      </c>
      <c r="DE133" s="277">
        <f t="shared" si="400"/>
        <v>7535661.8978111055</v>
      </c>
      <c r="DF133" s="277">
        <f t="shared" si="400"/>
        <v>7493846.3243609462</v>
      </c>
      <c r="DG133" s="277">
        <f t="shared" si="400"/>
        <v>7445135.9701326024</v>
      </c>
      <c r="DH133" s="277">
        <f t="shared" si="400"/>
        <v>7396742.23550204</v>
      </c>
      <c r="DI133" s="277">
        <f t="shared" si="400"/>
        <v>7348663.0624269526</v>
      </c>
      <c r="DJ133" s="277">
        <f t="shared" si="400"/>
        <v>7300896.4062424079</v>
      </c>
      <c r="DK133" s="277">
        <f t="shared" si="400"/>
        <v>7253440.2355738906</v>
      </c>
      <c r="DL133" s="277">
        <f t="shared" si="400"/>
        <v>7199476.0947326208</v>
      </c>
      <c r="DM133" s="277">
        <f t="shared" si="400"/>
        <v>7145913.4362779371</v>
      </c>
      <c r="DN133" s="277">
        <f t="shared" si="400"/>
        <v>7092749.2732613916</v>
      </c>
      <c r="DO133" s="277">
        <f t="shared" si="400"/>
        <v>7039980.640956833</v>
      </c>
      <c r="DP133" s="277">
        <f t="shared" si="400"/>
        <v>6987604.5966950795</v>
      </c>
      <c r="DQ133" s="277">
        <f t="shared" si="400"/>
        <v>6930666.5312831951</v>
      </c>
      <c r="DR133" s="277">
        <f t="shared" si="400"/>
        <v>6874192.422188241</v>
      </c>
      <c r="DS133" s="277">
        <f t="shared" si="400"/>
        <v>6818178.4888907624</v>
      </c>
      <c r="DT133" s="277">
        <f t="shared" si="400"/>
        <v>6762620.9816766335</v>
      </c>
      <c r="DU133" s="277">
        <f t="shared" si="400"/>
        <v>6707516.1813860442</v>
      </c>
      <c r="DV133" s="277">
        <f t="shared" si="400"/>
        <v>6650163.1511213444</v>
      </c>
      <c r="DW133" s="277">
        <f t="shared" si="400"/>
        <v>6593300.5214746362</v>
      </c>
      <c r="DX133" s="277">
        <f t="shared" si="400"/>
        <v>6536924.0992452297</v>
      </c>
      <c r="DY133" s="277">
        <f t="shared" si="400"/>
        <v>6481029.7270866539</v>
      </c>
      <c r="DZ133" s="277">
        <f t="shared" si="400"/>
        <v>6425613.2832000889</v>
      </c>
      <c r="EA133" s="277">
        <f t="shared" si="400"/>
        <v>0</v>
      </c>
      <c r="EB133" s="277">
        <f t="shared" si="400"/>
        <v>4369539.7493458875</v>
      </c>
      <c r="EC133" s="277">
        <f t="shared" ref="EC133:GL133" si="401">EC4</f>
        <v>4369539.7493458875</v>
      </c>
      <c r="ED133" s="277">
        <f t="shared" si="401"/>
        <v>4369539.7493458875</v>
      </c>
      <c r="EE133" s="277">
        <f t="shared" si="401"/>
        <v>4369539.7493458875</v>
      </c>
      <c r="EF133" s="277">
        <f t="shared" si="401"/>
        <v>4369539.7493458875</v>
      </c>
      <c r="EG133" s="277">
        <f t="shared" si="401"/>
        <v>4369539.7493458875</v>
      </c>
      <c r="EH133" s="277">
        <f t="shared" si="401"/>
        <v>4369539.7493458875</v>
      </c>
      <c r="EI133" s="277">
        <f t="shared" si="401"/>
        <v>4369539.7493458875</v>
      </c>
      <c r="EJ133" s="277">
        <f t="shared" si="401"/>
        <v>4369539.7493458875</v>
      </c>
      <c r="EK133" s="277">
        <f t="shared" si="401"/>
        <v>4369539.7493458875</v>
      </c>
      <c r="EL133" s="277">
        <f t="shared" si="401"/>
        <v>4369539.7493458875</v>
      </c>
      <c r="EM133" s="277">
        <f t="shared" si="401"/>
        <v>4369539.7493458875</v>
      </c>
      <c r="EN133" s="277">
        <f t="shared" si="401"/>
        <v>4369539.7493458875</v>
      </c>
      <c r="EO133" s="277">
        <f t="shared" si="401"/>
        <v>4369539.7493458875</v>
      </c>
      <c r="EP133" s="277">
        <f t="shared" si="401"/>
        <v>4369539.7493458875</v>
      </c>
      <c r="EQ133" s="277">
        <f t="shared" si="401"/>
        <v>4369539.7493458875</v>
      </c>
      <c r="ER133" s="277">
        <f t="shared" si="401"/>
        <v>4369539.7493458875</v>
      </c>
      <c r="ES133" s="277">
        <f t="shared" si="401"/>
        <v>4369539.7493458875</v>
      </c>
      <c r="ET133" s="277">
        <f t="shared" si="401"/>
        <v>4369539.7493458875</v>
      </c>
      <c r="EU133" s="277">
        <f t="shared" si="401"/>
        <v>4369539.7493458875</v>
      </c>
      <c r="EV133" s="277">
        <f t="shared" si="401"/>
        <v>4369539.7493458875</v>
      </c>
      <c r="EW133" s="277">
        <f t="shared" si="401"/>
        <v>4369539.7493458875</v>
      </c>
      <c r="EX133" s="277">
        <f t="shared" si="401"/>
        <v>4369539.7493458875</v>
      </c>
      <c r="EY133" s="277">
        <f t="shared" si="401"/>
        <v>4369539.7493458875</v>
      </c>
      <c r="EZ133" s="277">
        <f t="shared" si="401"/>
        <v>4369539.7493458875</v>
      </c>
      <c r="FA133" s="277">
        <f t="shared" si="401"/>
        <v>4369539.7493458875</v>
      </c>
      <c r="FB133" s="277">
        <f t="shared" si="401"/>
        <v>4369539.7493458875</v>
      </c>
      <c r="FC133" s="277">
        <f t="shared" si="401"/>
        <v>4369539.7493458875</v>
      </c>
      <c r="FD133" s="277">
        <f t="shared" si="401"/>
        <v>4369539.7493458875</v>
      </c>
      <c r="FE133" s="277">
        <f t="shared" si="401"/>
        <v>4369539.7493458875</v>
      </c>
      <c r="FF133" s="277">
        <f t="shared" si="401"/>
        <v>4369539.7493458875</v>
      </c>
      <c r="FG133" s="277"/>
      <c r="FH133" s="277">
        <f t="shared" si="401"/>
        <v>12265621.896158934</v>
      </c>
      <c r="FI133" s="277">
        <f t="shared" si="401"/>
        <v>12228715.160145376</v>
      </c>
      <c r="FJ133" s="277">
        <f t="shared" si="401"/>
        <v>12191980.928310201</v>
      </c>
      <c r="FK133" s="277">
        <f t="shared" si="401"/>
        <v>12155418.394359089</v>
      </c>
      <c r="FL133" s="277">
        <f t="shared" si="401"/>
        <v>12119026.75576639</v>
      </c>
      <c r="FM133" s="277">
        <f t="shared" si="401"/>
        <v>12074810.301162232</v>
      </c>
      <c r="FN133" s="277">
        <f t="shared" si="401"/>
        <v>12032053.565114081</v>
      </c>
      <c r="FO133" s="277">
        <f t="shared" si="401"/>
        <v>11989534.087247221</v>
      </c>
      <c r="FP133" s="277">
        <f t="shared" si="401"/>
        <v>11947250.551010164</v>
      </c>
      <c r="FQ133" s="277">
        <f t="shared" si="401"/>
        <v>11905201.647156993</v>
      </c>
      <c r="FR133" s="277">
        <f t="shared" si="401"/>
        <v>11863386.073706834</v>
      </c>
      <c r="FS133" s="277">
        <f t="shared" si="401"/>
        <v>11814675.71947849</v>
      </c>
      <c r="FT133" s="277">
        <f t="shared" si="401"/>
        <v>11766281.984847927</v>
      </c>
      <c r="FU133" s="277">
        <f t="shared" si="401"/>
        <v>11718202.81177284</v>
      </c>
      <c r="FV133" s="277">
        <f t="shared" si="401"/>
        <v>11670436.155588295</v>
      </c>
      <c r="FW133" s="277">
        <f t="shared" si="401"/>
        <v>11622979.984919779</v>
      </c>
      <c r="FX133" s="277">
        <f t="shared" si="401"/>
        <v>11569015.844078507</v>
      </c>
      <c r="FY133" s="277">
        <f t="shared" si="401"/>
        <v>11515453.185623825</v>
      </c>
      <c r="FZ133" s="277">
        <f t="shared" si="401"/>
        <v>11462289.022607278</v>
      </c>
      <c r="GA133" s="277">
        <f t="shared" si="401"/>
        <v>11409520.390302721</v>
      </c>
      <c r="GB133" s="277">
        <f t="shared" si="401"/>
        <v>11357144.346040968</v>
      </c>
      <c r="GC133" s="277">
        <f t="shared" si="401"/>
        <v>11300206.280629084</v>
      </c>
      <c r="GD133" s="277">
        <f t="shared" si="401"/>
        <v>11243732.171534128</v>
      </c>
      <c r="GE133" s="277">
        <f t="shared" si="401"/>
        <v>11187718.238236651</v>
      </c>
      <c r="GF133" s="277">
        <f t="shared" si="401"/>
        <v>11132160.731022522</v>
      </c>
      <c r="GG133" s="277">
        <f t="shared" si="401"/>
        <v>11077055.930731932</v>
      </c>
      <c r="GH133" s="277">
        <f t="shared" si="401"/>
        <v>11019702.900467232</v>
      </c>
      <c r="GI133" s="277">
        <f t="shared" si="401"/>
        <v>10962840.270820525</v>
      </c>
      <c r="GJ133" s="277">
        <f t="shared" si="401"/>
        <v>10906463.848591117</v>
      </c>
      <c r="GK133" s="277">
        <f t="shared" si="401"/>
        <v>10850569.476432541</v>
      </c>
      <c r="GL133" s="277">
        <f t="shared" si="401"/>
        <v>10795153.032545976</v>
      </c>
    </row>
    <row r="134" spans="1:195" s="13" customFormat="1" hidden="1">
      <c r="A134" s="374"/>
      <c r="B134" s="6" t="s">
        <v>89</v>
      </c>
      <c r="C134" s="7" t="s">
        <v>197</v>
      </c>
      <c r="D134" s="201">
        <f>D133*$C$138</f>
        <v>3524889.9489935455</v>
      </c>
      <c r="E134" s="201">
        <f t="shared" ref="E134" si="402">E133*$C$138</f>
        <v>3508414.4133537784</v>
      </c>
      <c r="F134" s="201">
        <f t="shared" ref="F134" si="403">F133*$C$138</f>
        <v>3492015.8853024882</v>
      </c>
      <c r="G134" s="201">
        <f t="shared" ref="G134" si="404">G133*$C$138</f>
        <v>3475694.0049018357</v>
      </c>
      <c r="H134" s="201">
        <f t="shared" ref="H134" si="405">H133*$C$138</f>
        <v>3459448.4138963534</v>
      </c>
      <c r="I134" s="201">
        <f t="shared" ref="I134" si="406">I133*$C$138</f>
        <v>3439709.7468566201</v>
      </c>
      <c r="J134" s="201">
        <f t="shared" ref="J134" si="407">J133*$C$138</f>
        <v>3420622.7127622841</v>
      </c>
      <c r="K134" s="201">
        <f t="shared" ref="K134" si="408">K133*$C$138</f>
        <v>3401641.5930901896</v>
      </c>
      <c r="L134" s="201">
        <f t="shared" ref="L134" si="409">L133*$C$138</f>
        <v>3382765.8001186</v>
      </c>
      <c r="M134" s="201">
        <f t="shared" ref="M134" si="410">M133*$C$138</f>
        <v>3363994.7493870598</v>
      </c>
      <c r="N134" s="201">
        <f t="shared" ref="N134" si="411">N133*$C$138</f>
        <v>3345327.8596783001</v>
      </c>
      <c r="O134" s="201">
        <f t="shared" ref="O134" si="412">O133*$C$138</f>
        <v>3323583.0709540965</v>
      </c>
      <c r="P134" s="201">
        <f t="shared" ref="P134" si="413">P133*$C$138</f>
        <v>3301979.6243812437</v>
      </c>
      <c r="Q134" s="201">
        <f t="shared" ref="Q134" si="414">Q133*$C$138</f>
        <v>3280516.6012290977</v>
      </c>
      <c r="R134" s="201">
        <f t="shared" ref="R134" si="415">R133*$C$138</f>
        <v>3259193.0887388065</v>
      </c>
      <c r="S134" s="201">
        <f t="shared" ref="S134" si="416">S133*$C$138</f>
        <v>3238008.1800844944</v>
      </c>
      <c r="T134" s="201">
        <f t="shared" ref="T134" si="417">T133*$C$138</f>
        <v>3213918.0485330848</v>
      </c>
      <c r="U134" s="201">
        <f t="shared" ref="U134" si="418">U133*$C$138</f>
        <v>3190007.1427296936</v>
      </c>
      <c r="V134" s="201">
        <f t="shared" ref="V134" si="419">V133*$C$138</f>
        <v>3166274.1292706942</v>
      </c>
      <c r="W134" s="201">
        <f t="shared" ref="W134" si="420">W133*$C$138</f>
        <v>3142717.6846727175</v>
      </c>
      <c r="X134" s="201">
        <f t="shared" ref="X134" si="421">X133*$C$138</f>
        <v>3119336.4952988443</v>
      </c>
      <c r="Y134" s="201">
        <f t="shared" ref="Y134" si="422">Y133*$C$138</f>
        <v>3093918.7741108127</v>
      </c>
      <c r="Z134" s="201">
        <f t="shared" ref="Z134" si="423">Z133*$C$138</f>
        <v>3068708.167657394</v>
      </c>
      <c r="AA134" s="201">
        <f t="shared" ref="AA134" si="424">AA133*$C$138</f>
        <v>3043702.988276938</v>
      </c>
      <c r="AB134" s="201">
        <f t="shared" ref="AB134" si="425">AB133*$C$138</f>
        <v>3018901.5620596004</v>
      </c>
      <c r="AC134" s="201">
        <f t="shared" ref="AC134" si="426">AC133*$C$138</f>
        <v>2994302.2287352895</v>
      </c>
      <c r="AD134" s="201">
        <f t="shared" ref="AD134" si="427">AD133*$C$138</f>
        <v>2968699.2630916308</v>
      </c>
      <c r="AE134" s="201">
        <f t="shared" ref="AE134" si="428">AE133*$C$138</f>
        <v>2943315.2171827462</v>
      </c>
      <c r="AF134" s="201">
        <f t="shared" ref="AF134" si="429">AF133*$C$138</f>
        <v>2918148.2191219605</v>
      </c>
      <c r="AG134" s="201">
        <f t="shared" ref="AG134" si="430">AG133*$C$138</f>
        <v>2893196.4130282775</v>
      </c>
      <c r="AH134" s="201">
        <f t="shared" ref="AH134" si="431">AH133*$C$138</f>
        <v>2868457.95888953</v>
      </c>
      <c r="AI134" s="201"/>
      <c r="AJ134" s="201">
        <f>AJ133*$C$138</f>
        <v>1950606.1940368218</v>
      </c>
      <c r="AK134" s="201">
        <f t="shared" ref="AK134" si="432">AK133*$C$138</f>
        <v>1950606.1940368218</v>
      </c>
      <c r="AL134" s="201">
        <f t="shared" ref="AL134" si="433">AL133*$C$138</f>
        <v>1950606.1940368218</v>
      </c>
      <c r="AM134" s="201">
        <f t="shared" ref="AM134" si="434">AM133*$C$138</f>
        <v>1950606.1940368218</v>
      </c>
      <c r="AN134" s="201">
        <f t="shared" ref="AN134" si="435">AN133*$C$138</f>
        <v>1950606.1940368218</v>
      </c>
      <c r="AO134" s="201">
        <f t="shared" ref="AO134" si="436">AO133*$C$138</f>
        <v>1950606.1940368218</v>
      </c>
      <c r="AP134" s="201">
        <f t="shared" ref="AP134" si="437">AP133*$C$138</f>
        <v>1950606.1940368218</v>
      </c>
      <c r="AQ134" s="201">
        <f t="shared" ref="AQ134" si="438">AQ133*$C$138</f>
        <v>1950606.1940368218</v>
      </c>
      <c r="AR134" s="201">
        <f t="shared" ref="AR134" si="439">AR133*$C$138</f>
        <v>1950606.1940368218</v>
      </c>
      <c r="AS134" s="201">
        <f t="shared" ref="AS134" si="440">AS133*$C$138</f>
        <v>1950606.1940368218</v>
      </c>
      <c r="AT134" s="201">
        <f t="shared" ref="AT134" si="441">AT133*$C$138</f>
        <v>1950606.1940368218</v>
      </c>
      <c r="AU134" s="201">
        <f t="shared" ref="AU134" si="442">AU133*$C$138</f>
        <v>1950606.1940368218</v>
      </c>
      <c r="AV134" s="201">
        <f t="shared" ref="AV134" si="443">AV133*$C$138</f>
        <v>1950606.1940368218</v>
      </c>
      <c r="AW134" s="201">
        <f t="shared" ref="AW134" si="444">AW133*$C$138</f>
        <v>1950606.1940368218</v>
      </c>
      <c r="AX134" s="201">
        <f t="shared" ref="AX134" si="445">AX133*$C$138</f>
        <v>1950606.1940368218</v>
      </c>
      <c r="AY134" s="201">
        <f t="shared" ref="AY134" si="446">AY133*$C$138</f>
        <v>1950606.1940368218</v>
      </c>
      <c r="AZ134" s="201">
        <f t="shared" ref="AZ134" si="447">AZ133*$C$138</f>
        <v>1950606.1940368218</v>
      </c>
      <c r="BA134" s="201">
        <f t="shared" ref="BA134" si="448">BA133*$C$138</f>
        <v>1950606.1940368218</v>
      </c>
      <c r="BB134" s="201">
        <f t="shared" ref="BB134" si="449">BB133*$C$138</f>
        <v>1950606.1940368218</v>
      </c>
      <c r="BC134" s="201">
        <f t="shared" ref="BC134" si="450">BC133*$C$138</f>
        <v>1950606.1940368218</v>
      </c>
      <c r="BD134" s="201">
        <f t="shared" ref="BD134" si="451">BD133*$C$138</f>
        <v>1950606.1940368218</v>
      </c>
      <c r="BE134" s="201">
        <f t="shared" ref="BE134" si="452">BE133*$C$138</f>
        <v>1950606.1940368218</v>
      </c>
      <c r="BF134" s="201">
        <f t="shared" ref="BF134" si="453">BF133*$C$138</f>
        <v>1950606.1940368218</v>
      </c>
      <c r="BG134" s="201">
        <f t="shared" ref="BG134" si="454">BG133*$C$138</f>
        <v>1950606.1940368218</v>
      </c>
      <c r="BH134" s="201">
        <f t="shared" ref="BH134" si="455">BH133*$C$138</f>
        <v>1950606.1940368218</v>
      </c>
      <c r="BI134" s="201">
        <f t="shared" ref="BI134" si="456">BI133*$C$138</f>
        <v>1950606.1940368218</v>
      </c>
      <c r="BJ134" s="201">
        <f t="shared" ref="BJ134" si="457">BJ133*$C$138</f>
        <v>1950606.1940368218</v>
      </c>
      <c r="BK134" s="201">
        <f t="shared" ref="BK134" si="458">BK133*$C$138</f>
        <v>1950606.1940368218</v>
      </c>
      <c r="BL134" s="201">
        <f t="shared" ref="BL134" si="459">BL133*$C$138</f>
        <v>1950606.1940368218</v>
      </c>
      <c r="BM134" s="201">
        <f t="shared" ref="BM134" si="460">BM133*$C$138</f>
        <v>1950606.1940368218</v>
      </c>
      <c r="BN134" s="201">
        <f t="shared" ref="BN134" si="461">BN133*$C$138</f>
        <v>1950606.1940368218</v>
      </c>
      <c r="BP134" s="201">
        <f t="shared" ref="BP134:BP136" si="462">D134+AJ134</f>
        <v>5475496.1430303678</v>
      </c>
      <c r="BQ134" s="201">
        <f t="shared" ref="BQ134:BQ136" si="463">E134+AK134</f>
        <v>5459020.6073906003</v>
      </c>
      <c r="BR134" s="201">
        <f t="shared" ref="BR134:BR136" si="464">F134+AL134</f>
        <v>5442622.0793393105</v>
      </c>
      <c r="BS134" s="201">
        <f t="shared" ref="BS134:BS136" si="465">G134+AM134</f>
        <v>5426300.1989386575</v>
      </c>
      <c r="BT134" s="201">
        <f t="shared" ref="BT134:BT136" si="466">H134+AN134</f>
        <v>5410054.6079331748</v>
      </c>
      <c r="BU134" s="201">
        <f t="shared" ref="BU134:BU136" si="467">I134+AO134</f>
        <v>5390315.9408934414</v>
      </c>
      <c r="BV134" s="201">
        <f t="shared" ref="BV134:BV136" si="468">J134+AP134</f>
        <v>5371228.9067991059</v>
      </c>
      <c r="BW134" s="201">
        <f t="shared" ref="BW134:BW136" si="469">K134+AQ134</f>
        <v>5352247.7871270115</v>
      </c>
      <c r="BX134" s="201">
        <f t="shared" ref="BX134:BX136" si="470">L134+AR134</f>
        <v>5333371.9941554219</v>
      </c>
      <c r="BY134" s="201">
        <f t="shared" ref="BY134:BY136" si="471">M134+AS134</f>
        <v>5314600.9434238821</v>
      </c>
      <c r="BZ134" s="201">
        <f t="shared" ref="BZ134:BZ136" si="472">N134+AT134</f>
        <v>5295934.0537151219</v>
      </c>
      <c r="CA134" s="201">
        <f t="shared" ref="CA134:CA136" si="473">O134+AU134</f>
        <v>5274189.2649909183</v>
      </c>
      <c r="CB134" s="201">
        <f t="shared" ref="CB134:CB136" si="474">P134+AV134</f>
        <v>5252585.8184180651</v>
      </c>
      <c r="CC134" s="201">
        <f t="shared" ref="CC134:CC136" si="475">Q134+AW134</f>
        <v>5231122.7952659195</v>
      </c>
      <c r="CD134" s="201">
        <f t="shared" ref="CD134:CD136" si="476">R134+AX134</f>
        <v>5209799.2827756284</v>
      </c>
      <c r="CE134" s="201">
        <f t="shared" ref="CE134:CE136" si="477">S134+AY134</f>
        <v>5188614.3741213158</v>
      </c>
      <c r="CF134" s="201">
        <f t="shared" ref="CF134:CF136" si="478">T134+AZ134</f>
        <v>5164524.2425699066</v>
      </c>
      <c r="CG134" s="201">
        <f t="shared" ref="CG134:CG136" si="479">U134+BA134</f>
        <v>5140613.3367665149</v>
      </c>
      <c r="CH134" s="201">
        <f t="shared" ref="CH134:CH136" si="480">V134+BB134</f>
        <v>5116880.3233075161</v>
      </c>
      <c r="CI134" s="201">
        <f t="shared" ref="CI134:CI136" si="481">W134+BC134</f>
        <v>5093323.8787095398</v>
      </c>
      <c r="CJ134" s="201">
        <f t="shared" ref="CJ134:CJ136" si="482">X134+BD134</f>
        <v>5069942.6893356666</v>
      </c>
      <c r="CK134" s="201">
        <f t="shared" ref="CK134:CK136" si="483">Y134+BE134</f>
        <v>5044524.9681476345</v>
      </c>
      <c r="CL134" s="201">
        <f t="shared" ref="CL134:CL136" si="484">Z134+BF134</f>
        <v>5019314.3616942158</v>
      </c>
      <c r="CM134" s="201">
        <f t="shared" ref="CM134:CM136" si="485">AA134+BG134</f>
        <v>4994309.1823137598</v>
      </c>
      <c r="CN134" s="201">
        <f t="shared" ref="CN134:CN136" si="486">AB134+BH134</f>
        <v>4969507.7560964227</v>
      </c>
      <c r="CO134" s="201">
        <f t="shared" ref="CO134:CO136" si="487">AC134+BI134</f>
        <v>4944908.4227721114</v>
      </c>
      <c r="CP134" s="201">
        <f t="shared" ref="CP134:CP136" si="488">AD134+BJ134</f>
        <v>4919305.4571284521</v>
      </c>
      <c r="CQ134" s="201">
        <f t="shared" ref="CQ134:CQ136" si="489">AE134+BK134</f>
        <v>4893921.411219568</v>
      </c>
      <c r="CR134" s="201">
        <f t="shared" ref="CR134:CR136" si="490">AF134+BL134</f>
        <v>4868754.4131587818</v>
      </c>
      <c r="CS134" s="201">
        <f t="shared" ref="CS134:CS136" si="491">AG134+BM134</f>
        <v>4843802.6070650993</v>
      </c>
      <c r="CT134" s="201">
        <f t="shared" ref="CT134:CT136" si="492">AH134+BN134</f>
        <v>4819064.1529263519</v>
      </c>
      <c r="CU134" s="201"/>
      <c r="CV134" s="201">
        <f>CV133*$C$138</f>
        <v>3524889.9489935455</v>
      </c>
      <c r="CW134" s="201">
        <f t="shared" ref="CW134" si="493">CW133*$C$138</f>
        <v>3508414.4133537784</v>
      </c>
      <c r="CX134" s="201">
        <f t="shared" ref="CX134" si="494">CX133*$C$138</f>
        <v>3492015.8853024882</v>
      </c>
      <c r="CY134" s="201">
        <f t="shared" ref="CY134" si="495">CY133*$C$138</f>
        <v>3475694.0049018357</v>
      </c>
      <c r="CZ134" s="201">
        <f t="shared" ref="CZ134" si="496">CZ133*$C$138</f>
        <v>3459448.4138963534</v>
      </c>
      <c r="DA134" s="201">
        <f t="shared" ref="DA134" si="497">DA133*$C$138</f>
        <v>3439709.7468566201</v>
      </c>
      <c r="DB134" s="201">
        <f t="shared" ref="DB134" si="498">DB133*$C$138</f>
        <v>3420622.7127622841</v>
      </c>
      <c r="DC134" s="201">
        <f t="shared" ref="DC134" si="499">DC133*$C$138</f>
        <v>3401641.5930901896</v>
      </c>
      <c r="DD134" s="201">
        <f t="shared" ref="DD134" si="500">DD133*$C$138</f>
        <v>3382765.8001186</v>
      </c>
      <c r="DE134" s="201">
        <f t="shared" ref="DE134" si="501">DE133*$C$138</f>
        <v>3363994.7493870598</v>
      </c>
      <c r="DF134" s="201">
        <f t="shared" ref="DF134" si="502">DF133*$C$138</f>
        <v>3345327.8596783001</v>
      </c>
      <c r="DG134" s="201">
        <f t="shared" ref="DG134" si="503">DG133*$C$138</f>
        <v>3323583.0709540965</v>
      </c>
      <c r="DH134" s="201">
        <f t="shared" ref="DH134" si="504">DH133*$C$138</f>
        <v>3301979.6243812437</v>
      </c>
      <c r="DI134" s="201">
        <f t="shared" ref="DI134" si="505">DI133*$C$138</f>
        <v>3280516.6012290977</v>
      </c>
      <c r="DJ134" s="201">
        <f t="shared" ref="DJ134" si="506">DJ133*$C$138</f>
        <v>3259193.0887388065</v>
      </c>
      <c r="DK134" s="201">
        <f t="shared" ref="DK134" si="507">DK133*$C$138</f>
        <v>3238008.1800844944</v>
      </c>
      <c r="DL134" s="201">
        <f t="shared" ref="DL134" si="508">DL133*$C$138</f>
        <v>3213918.0485330848</v>
      </c>
      <c r="DM134" s="201">
        <f t="shared" ref="DM134" si="509">DM133*$C$138</f>
        <v>3190007.1427296936</v>
      </c>
      <c r="DN134" s="201">
        <f t="shared" ref="DN134" si="510">DN133*$C$138</f>
        <v>3166274.1292706942</v>
      </c>
      <c r="DO134" s="201">
        <f t="shared" ref="DO134" si="511">DO133*$C$138</f>
        <v>3142717.6846727175</v>
      </c>
      <c r="DP134" s="201">
        <f t="shared" ref="DP134" si="512">DP133*$C$138</f>
        <v>3119336.4952988443</v>
      </c>
      <c r="DQ134" s="201">
        <f t="shared" ref="DQ134" si="513">DQ133*$C$138</f>
        <v>3093918.7741108127</v>
      </c>
      <c r="DR134" s="201">
        <f t="shared" ref="DR134" si="514">DR133*$C$138</f>
        <v>3068708.167657394</v>
      </c>
      <c r="DS134" s="201">
        <f t="shared" ref="DS134" si="515">DS133*$C$138</f>
        <v>3043702.988276938</v>
      </c>
      <c r="DT134" s="201">
        <f t="shared" ref="DT134" si="516">DT133*$C$138</f>
        <v>3018901.5620596004</v>
      </c>
      <c r="DU134" s="201">
        <f t="shared" ref="DU134" si="517">DU133*$C$138</f>
        <v>2994302.2287352895</v>
      </c>
      <c r="DV134" s="201">
        <f t="shared" ref="DV134" si="518">DV133*$C$138</f>
        <v>2968699.2630916308</v>
      </c>
      <c r="DW134" s="201">
        <f t="shared" ref="DW134" si="519">DW133*$C$138</f>
        <v>2943315.2171827462</v>
      </c>
      <c r="DX134" s="201">
        <f t="shared" ref="DX134" si="520">DX133*$C$138</f>
        <v>2918148.2191219605</v>
      </c>
      <c r="DY134" s="201">
        <f t="shared" ref="DY134" si="521">DY133*$C$138</f>
        <v>2893196.4130282775</v>
      </c>
      <c r="DZ134" s="201">
        <f t="shared" ref="DZ134" si="522">DZ133*$C$138</f>
        <v>2868457.95888953</v>
      </c>
      <c r="EB134" s="201">
        <f>EB133*$C$138</f>
        <v>1950606.1940368218</v>
      </c>
      <c r="EC134" s="201">
        <f t="shared" ref="EC134" si="523">EC133*$C$138</f>
        <v>1950606.1940368218</v>
      </c>
      <c r="ED134" s="201">
        <f t="shared" ref="ED134" si="524">ED133*$C$138</f>
        <v>1950606.1940368218</v>
      </c>
      <c r="EE134" s="201">
        <f t="shared" ref="EE134" si="525">EE133*$C$138</f>
        <v>1950606.1940368218</v>
      </c>
      <c r="EF134" s="201">
        <f t="shared" ref="EF134" si="526">EF133*$C$138</f>
        <v>1950606.1940368218</v>
      </c>
      <c r="EG134" s="201">
        <f t="shared" ref="EG134" si="527">EG133*$C$138</f>
        <v>1950606.1940368218</v>
      </c>
      <c r="EH134" s="201">
        <f t="shared" ref="EH134" si="528">EH133*$C$138</f>
        <v>1950606.1940368218</v>
      </c>
      <c r="EI134" s="201">
        <f t="shared" ref="EI134" si="529">EI133*$C$138</f>
        <v>1950606.1940368218</v>
      </c>
      <c r="EJ134" s="201">
        <f t="shared" ref="EJ134" si="530">EJ133*$C$138</f>
        <v>1950606.1940368218</v>
      </c>
      <c r="EK134" s="201">
        <f t="shared" ref="EK134" si="531">EK133*$C$138</f>
        <v>1950606.1940368218</v>
      </c>
      <c r="EL134" s="201">
        <f t="shared" ref="EL134" si="532">EL133*$C$138</f>
        <v>1950606.1940368218</v>
      </c>
      <c r="EM134" s="201">
        <f t="shared" ref="EM134" si="533">EM133*$C$138</f>
        <v>1950606.1940368218</v>
      </c>
      <c r="EN134" s="201">
        <f t="shared" ref="EN134" si="534">EN133*$C$138</f>
        <v>1950606.1940368218</v>
      </c>
      <c r="EO134" s="201">
        <f t="shared" ref="EO134" si="535">EO133*$C$138</f>
        <v>1950606.1940368218</v>
      </c>
      <c r="EP134" s="201">
        <f t="shared" ref="EP134" si="536">EP133*$C$138</f>
        <v>1950606.1940368218</v>
      </c>
      <c r="EQ134" s="201">
        <f t="shared" ref="EQ134" si="537">EQ133*$C$138</f>
        <v>1950606.1940368218</v>
      </c>
      <c r="ER134" s="201">
        <f t="shared" ref="ER134" si="538">ER133*$C$138</f>
        <v>1950606.1940368218</v>
      </c>
      <c r="ES134" s="201">
        <f t="shared" ref="ES134" si="539">ES133*$C$138</f>
        <v>1950606.1940368218</v>
      </c>
      <c r="ET134" s="201">
        <f t="shared" ref="ET134" si="540">ET133*$C$138</f>
        <v>1950606.1940368218</v>
      </c>
      <c r="EU134" s="201">
        <f t="shared" ref="EU134" si="541">EU133*$C$138</f>
        <v>1950606.1940368218</v>
      </c>
      <c r="EV134" s="201">
        <f t="shared" ref="EV134" si="542">EV133*$C$138</f>
        <v>1950606.1940368218</v>
      </c>
      <c r="EW134" s="201">
        <f t="shared" ref="EW134" si="543">EW133*$C$138</f>
        <v>1950606.1940368218</v>
      </c>
      <c r="EX134" s="201">
        <f t="shared" ref="EX134" si="544">EX133*$C$138</f>
        <v>1950606.1940368218</v>
      </c>
      <c r="EY134" s="201">
        <f t="shared" ref="EY134" si="545">EY133*$C$138</f>
        <v>1950606.1940368218</v>
      </c>
      <c r="EZ134" s="201">
        <f t="shared" ref="EZ134" si="546">EZ133*$C$138</f>
        <v>1950606.1940368218</v>
      </c>
      <c r="FA134" s="201">
        <f t="shared" ref="FA134" si="547">FA133*$C$138</f>
        <v>1950606.1940368218</v>
      </c>
      <c r="FB134" s="201">
        <f t="shared" ref="FB134" si="548">FB133*$C$138</f>
        <v>1950606.1940368218</v>
      </c>
      <c r="FC134" s="201">
        <f t="shared" ref="FC134" si="549">FC133*$C$138</f>
        <v>1950606.1940368218</v>
      </c>
      <c r="FD134" s="201">
        <f t="shared" ref="FD134" si="550">FD133*$C$138</f>
        <v>1950606.1940368218</v>
      </c>
      <c r="FE134" s="201">
        <f t="shared" ref="FE134" si="551">FE133*$C$138</f>
        <v>1950606.1940368218</v>
      </c>
      <c r="FF134" s="201">
        <f t="shared" ref="FF134" si="552">FF133*$C$138</f>
        <v>1950606.1940368218</v>
      </c>
      <c r="FG134" s="201"/>
      <c r="FH134" s="201">
        <f t="shared" ref="FH134:FH136" si="553">CV134+EB134</f>
        <v>5475496.1430303678</v>
      </c>
      <c r="FI134" s="201">
        <f t="shared" ref="FI134:FI136" si="554">CW134+EC134</f>
        <v>5459020.6073906003</v>
      </c>
      <c r="FJ134" s="201">
        <f t="shared" ref="FJ134:FJ136" si="555">CX134+ED134</f>
        <v>5442622.0793393105</v>
      </c>
      <c r="FK134" s="201">
        <f t="shared" ref="FK134:FK136" si="556">CY134+EE134</f>
        <v>5426300.1989386575</v>
      </c>
      <c r="FL134" s="201">
        <f t="shared" ref="FL134:FL136" si="557">CZ134+EF134</f>
        <v>5410054.6079331748</v>
      </c>
      <c r="FM134" s="201">
        <f t="shared" ref="FM134:FM136" si="558">DA134+EG134</f>
        <v>5390315.9408934414</v>
      </c>
      <c r="FN134" s="201">
        <f t="shared" ref="FN134:FN136" si="559">DB134+EH134</f>
        <v>5371228.9067991059</v>
      </c>
      <c r="FO134" s="201">
        <f t="shared" ref="FO134:FO136" si="560">DC134+EI134</f>
        <v>5352247.7871270115</v>
      </c>
      <c r="FP134" s="201">
        <f t="shared" ref="FP134:FP136" si="561">DD134+EJ134</f>
        <v>5333371.9941554219</v>
      </c>
      <c r="FQ134" s="201">
        <f t="shared" ref="FQ134:FQ136" si="562">DE134+EK134</f>
        <v>5314600.9434238821</v>
      </c>
      <c r="FR134" s="201">
        <f t="shared" ref="FR134:FR136" si="563">DF134+EL134</f>
        <v>5295934.0537151219</v>
      </c>
      <c r="FS134" s="201">
        <f t="shared" ref="FS134:FS136" si="564">DG134+EM134</f>
        <v>5274189.2649909183</v>
      </c>
      <c r="FT134" s="201">
        <f t="shared" ref="FT134:FT136" si="565">DH134+EN134</f>
        <v>5252585.8184180651</v>
      </c>
      <c r="FU134" s="201">
        <f t="shared" ref="FU134:FU136" si="566">DI134+EO134</f>
        <v>5231122.7952659195</v>
      </c>
      <c r="FV134" s="201">
        <f t="shared" ref="FV134:FV136" si="567">DJ134+EP134</f>
        <v>5209799.2827756284</v>
      </c>
      <c r="FW134" s="201">
        <f t="shared" ref="FW134:FW136" si="568">DK134+EQ134</f>
        <v>5188614.3741213158</v>
      </c>
      <c r="FX134" s="201">
        <f t="shared" ref="FX134:FX136" si="569">DL134+ER134</f>
        <v>5164524.2425699066</v>
      </c>
      <c r="FY134" s="201">
        <f t="shared" ref="FY134:FY136" si="570">DM134+ES134</f>
        <v>5140613.3367665149</v>
      </c>
      <c r="FZ134" s="201">
        <f t="shared" ref="FZ134:FZ136" si="571">DN134+ET134</f>
        <v>5116880.3233075161</v>
      </c>
      <c r="GA134" s="201">
        <f t="shared" ref="GA134:GA136" si="572">DO134+EU134</f>
        <v>5093323.8787095398</v>
      </c>
      <c r="GB134" s="201">
        <f t="shared" ref="GB134:GB136" si="573">DP134+EV134</f>
        <v>5069942.6893356666</v>
      </c>
      <c r="GC134" s="201">
        <f t="shared" ref="GC134:GC136" si="574">DQ134+EW134</f>
        <v>5044524.9681476345</v>
      </c>
      <c r="GD134" s="201">
        <f t="shared" ref="GD134:GD136" si="575">DR134+EX134</f>
        <v>5019314.3616942158</v>
      </c>
      <c r="GE134" s="201">
        <f t="shared" ref="GE134:GE136" si="576">DS134+EY134</f>
        <v>4994309.1823137598</v>
      </c>
      <c r="GF134" s="201">
        <f t="shared" ref="GF134:GF136" si="577">DT134+EZ134</f>
        <v>4969507.7560964227</v>
      </c>
      <c r="GG134" s="201">
        <f t="shared" ref="GG134:GG136" si="578">DU134+FA134</f>
        <v>4944908.4227721114</v>
      </c>
      <c r="GH134" s="201">
        <f t="shared" ref="GH134:GH136" si="579">DV134+FB134</f>
        <v>4919305.4571284521</v>
      </c>
      <c r="GI134" s="201">
        <f t="shared" ref="GI134:GI136" si="580">DW134+FC134</f>
        <v>4893921.411219568</v>
      </c>
      <c r="GJ134" s="201">
        <f t="shared" ref="GJ134:GJ136" si="581">DX134+FD134</f>
        <v>4868754.4131587818</v>
      </c>
      <c r="GK134" s="201">
        <f t="shared" ref="GK134:GK136" si="582">DY134+FE134</f>
        <v>4843802.6070650993</v>
      </c>
      <c r="GL134" s="201">
        <f t="shared" ref="GL134:GL136" si="583">DZ134+FF134</f>
        <v>4819064.1529263519</v>
      </c>
    </row>
    <row r="135" spans="1:195" hidden="1">
      <c r="A135" s="375"/>
      <c r="B135" s="1" t="s">
        <v>101</v>
      </c>
      <c r="C135" s="5" t="s">
        <v>197</v>
      </c>
      <c r="D135" s="141">
        <f>D133*$C$139</f>
        <v>953117.09576515446</v>
      </c>
      <c r="E135" s="141">
        <f t="shared" ref="E135:AH135" si="584">E133*$C$139</f>
        <v>948662.17237538064</v>
      </c>
      <c r="F135" s="141">
        <f t="shared" si="584"/>
        <v>944228.07155032305</v>
      </c>
      <c r="G135" s="141">
        <f t="shared" si="584"/>
        <v>939814.69596413278</v>
      </c>
      <c r="H135" s="141">
        <f t="shared" si="584"/>
        <v>935421.94874586712</v>
      </c>
      <c r="I135" s="141">
        <f t="shared" si="584"/>
        <v>930084.68679572945</v>
      </c>
      <c r="J135" s="141">
        <f t="shared" si="584"/>
        <v>924923.62396369444</v>
      </c>
      <c r="K135" s="141">
        <f t="shared" si="584"/>
        <v>919791.19999641494</v>
      </c>
      <c r="L135" s="141">
        <f t="shared" si="584"/>
        <v>914687.2559761249</v>
      </c>
      <c r="M135" s="141">
        <f t="shared" si="584"/>
        <v>909611.63386689732</v>
      </c>
      <c r="N135" s="141">
        <f t="shared" si="584"/>
        <v>904564.17650975008</v>
      </c>
      <c r="O135" s="141">
        <f t="shared" si="584"/>
        <v>898684.46673817059</v>
      </c>
      <c r="P135" s="141">
        <f t="shared" si="584"/>
        <v>892842.97535716614</v>
      </c>
      <c r="Q135" s="141">
        <f t="shared" si="584"/>
        <v>887039.45394539705</v>
      </c>
      <c r="R135" s="141">
        <f t="shared" si="584"/>
        <v>881273.65569627401</v>
      </c>
      <c r="S135" s="141">
        <f t="shared" si="584"/>
        <v>875545.33540746244</v>
      </c>
      <c r="T135" s="141">
        <f t="shared" si="584"/>
        <v>869031.45368260564</v>
      </c>
      <c r="U135" s="141">
        <f t="shared" si="584"/>
        <v>862566.03393157211</v>
      </c>
      <c r="V135" s="141">
        <f t="shared" si="584"/>
        <v>856148.71560699423</v>
      </c>
      <c r="W135" s="141">
        <f t="shared" si="584"/>
        <v>849779.14084390493</v>
      </c>
      <c r="X135" s="141">
        <f t="shared" si="584"/>
        <v>843456.95443978067</v>
      </c>
      <c r="Y135" s="141">
        <f t="shared" si="584"/>
        <v>836584.09742856468</v>
      </c>
      <c r="Z135" s="141">
        <f t="shared" si="584"/>
        <v>829767.24346913211</v>
      </c>
      <c r="AA135" s="141">
        <f t="shared" si="584"/>
        <v>823005.93622406712</v>
      </c>
      <c r="AB135" s="141">
        <f t="shared" si="584"/>
        <v>816299.72307439079</v>
      </c>
      <c r="AC135" s="141">
        <f t="shared" si="584"/>
        <v>809648.15508926241</v>
      </c>
      <c r="AD135" s="141">
        <f t="shared" si="584"/>
        <v>802725.20866813313</v>
      </c>
      <c r="AE135" s="141">
        <f t="shared" si="584"/>
        <v>795861.45732680312</v>
      </c>
      <c r="AF135" s="141">
        <f t="shared" si="584"/>
        <v>789056.39491409645</v>
      </c>
      <c r="AG135" s="141">
        <f t="shared" si="584"/>
        <v>782309.51960671367</v>
      </c>
      <c r="AH135" s="141">
        <f t="shared" si="584"/>
        <v>775620.33387222723</v>
      </c>
      <c r="AI135" s="5" t="s">
        <v>251</v>
      </c>
      <c r="AJ135" s="141">
        <f>AJ133*$C$139</f>
        <v>527436.6398794204</v>
      </c>
      <c r="AK135" s="141">
        <f t="shared" ref="AK135:BN135" si="585">AK133*$C$139</f>
        <v>527436.6398794204</v>
      </c>
      <c r="AL135" s="141">
        <f t="shared" si="585"/>
        <v>527436.6398794204</v>
      </c>
      <c r="AM135" s="141">
        <f t="shared" si="585"/>
        <v>527436.6398794204</v>
      </c>
      <c r="AN135" s="141">
        <f t="shared" si="585"/>
        <v>527436.6398794204</v>
      </c>
      <c r="AO135" s="141">
        <f t="shared" si="585"/>
        <v>527436.6398794204</v>
      </c>
      <c r="AP135" s="141">
        <f t="shared" si="585"/>
        <v>527436.6398794204</v>
      </c>
      <c r="AQ135" s="141">
        <f t="shared" si="585"/>
        <v>527436.6398794204</v>
      </c>
      <c r="AR135" s="141">
        <f t="shared" si="585"/>
        <v>527436.6398794204</v>
      </c>
      <c r="AS135" s="141">
        <f t="shared" si="585"/>
        <v>527436.6398794204</v>
      </c>
      <c r="AT135" s="141">
        <f t="shared" si="585"/>
        <v>527436.6398794204</v>
      </c>
      <c r="AU135" s="141">
        <f t="shared" si="585"/>
        <v>527436.6398794204</v>
      </c>
      <c r="AV135" s="141">
        <f t="shared" si="585"/>
        <v>527436.6398794204</v>
      </c>
      <c r="AW135" s="141">
        <f t="shared" si="585"/>
        <v>527436.6398794204</v>
      </c>
      <c r="AX135" s="141">
        <f t="shared" si="585"/>
        <v>527436.6398794204</v>
      </c>
      <c r="AY135" s="141">
        <f t="shared" si="585"/>
        <v>527436.6398794204</v>
      </c>
      <c r="AZ135" s="141">
        <f t="shared" si="585"/>
        <v>527436.6398794204</v>
      </c>
      <c r="BA135" s="141">
        <f t="shared" si="585"/>
        <v>527436.6398794204</v>
      </c>
      <c r="BB135" s="141">
        <f t="shared" si="585"/>
        <v>527436.6398794204</v>
      </c>
      <c r="BC135" s="141">
        <f t="shared" si="585"/>
        <v>527436.6398794204</v>
      </c>
      <c r="BD135" s="141">
        <f t="shared" si="585"/>
        <v>527436.6398794204</v>
      </c>
      <c r="BE135" s="141">
        <f t="shared" si="585"/>
        <v>527436.6398794204</v>
      </c>
      <c r="BF135" s="141">
        <f t="shared" si="585"/>
        <v>527436.6398794204</v>
      </c>
      <c r="BG135" s="141">
        <f t="shared" si="585"/>
        <v>527436.6398794204</v>
      </c>
      <c r="BH135" s="141">
        <f t="shared" si="585"/>
        <v>527436.6398794204</v>
      </c>
      <c r="BI135" s="141">
        <f t="shared" si="585"/>
        <v>527436.6398794204</v>
      </c>
      <c r="BJ135" s="141">
        <f t="shared" si="585"/>
        <v>527436.6398794204</v>
      </c>
      <c r="BK135" s="141">
        <f t="shared" si="585"/>
        <v>527436.6398794204</v>
      </c>
      <c r="BL135" s="141">
        <f t="shared" si="585"/>
        <v>527436.6398794204</v>
      </c>
      <c r="BM135" s="141">
        <f t="shared" si="585"/>
        <v>527436.6398794204</v>
      </c>
      <c r="BN135" s="141">
        <f t="shared" si="585"/>
        <v>527436.6398794204</v>
      </c>
      <c r="BO135" s="5" t="s">
        <v>251</v>
      </c>
      <c r="BP135" s="141">
        <f t="shared" si="462"/>
        <v>1480553.7356445747</v>
      </c>
      <c r="BQ135" s="141">
        <f t="shared" si="463"/>
        <v>1476098.8122548009</v>
      </c>
      <c r="BR135" s="141">
        <f t="shared" si="464"/>
        <v>1471664.7114297436</v>
      </c>
      <c r="BS135" s="141">
        <f t="shared" si="465"/>
        <v>1467251.3358435533</v>
      </c>
      <c r="BT135" s="141">
        <f t="shared" si="466"/>
        <v>1462858.5886252876</v>
      </c>
      <c r="BU135" s="141">
        <f t="shared" si="467"/>
        <v>1457521.3266751498</v>
      </c>
      <c r="BV135" s="141">
        <f t="shared" si="468"/>
        <v>1452360.263843115</v>
      </c>
      <c r="BW135" s="141">
        <f t="shared" si="469"/>
        <v>1447227.8398758355</v>
      </c>
      <c r="BX135" s="141">
        <f t="shared" si="470"/>
        <v>1442123.8958555453</v>
      </c>
      <c r="BY135" s="141">
        <f t="shared" si="471"/>
        <v>1437048.2737463177</v>
      </c>
      <c r="BZ135" s="141">
        <f t="shared" si="472"/>
        <v>1432000.8163891705</v>
      </c>
      <c r="CA135" s="141">
        <f t="shared" si="473"/>
        <v>1426121.1066175909</v>
      </c>
      <c r="CB135" s="141">
        <f t="shared" si="474"/>
        <v>1420279.6152365864</v>
      </c>
      <c r="CC135" s="141">
        <f t="shared" si="475"/>
        <v>1414476.0938248173</v>
      </c>
      <c r="CD135" s="141">
        <f t="shared" si="476"/>
        <v>1408710.2955756944</v>
      </c>
      <c r="CE135" s="141">
        <f t="shared" si="477"/>
        <v>1402981.9752868828</v>
      </c>
      <c r="CF135" s="141">
        <f t="shared" si="478"/>
        <v>1396468.093562026</v>
      </c>
      <c r="CG135" s="141">
        <f t="shared" si="479"/>
        <v>1390002.6738109924</v>
      </c>
      <c r="CH135" s="141">
        <f t="shared" si="480"/>
        <v>1383585.3554864146</v>
      </c>
      <c r="CI135" s="141">
        <f t="shared" si="481"/>
        <v>1377215.7807233254</v>
      </c>
      <c r="CJ135" s="141">
        <f t="shared" si="482"/>
        <v>1370893.5943192011</v>
      </c>
      <c r="CK135" s="141">
        <f t="shared" si="483"/>
        <v>1364020.7373079851</v>
      </c>
      <c r="CL135" s="141">
        <f t="shared" si="484"/>
        <v>1357203.8833485525</v>
      </c>
      <c r="CM135" s="141">
        <f t="shared" si="485"/>
        <v>1350442.5761034875</v>
      </c>
      <c r="CN135" s="141">
        <f t="shared" si="486"/>
        <v>1343736.3629538112</v>
      </c>
      <c r="CO135" s="141">
        <f t="shared" si="487"/>
        <v>1337084.7949686828</v>
      </c>
      <c r="CP135" s="141">
        <f t="shared" si="488"/>
        <v>1330161.8485475536</v>
      </c>
      <c r="CQ135" s="141">
        <f t="shared" si="489"/>
        <v>1323298.0972062235</v>
      </c>
      <c r="CR135" s="141">
        <f t="shared" si="490"/>
        <v>1316493.0347935169</v>
      </c>
      <c r="CS135" s="141">
        <f t="shared" si="491"/>
        <v>1309746.1594861341</v>
      </c>
      <c r="CT135" s="141">
        <f t="shared" si="492"/>
        <v>1303056.9737516476</v>
      </c>
      <c r="CU135" s="5" t="s">
        <v>251</v>
      </c>
      <c r="CV135" s="141">
        <f>CV133*$C$139</f>
        <v>953117.09576515446</v>
      </c>
      <c r="CW135" s="141">
        <f t="shared" ref="CW135:DZ135" si="586">CW133*$C$139</f>
        <v>948662.17237538064</v>
      </c>
      <c r="CX135" s="141">
        <f t="shared" si="586"/>
        <v>944228.07155032305</v>
      </c>
      <c r="CY135" s="141">
        <f t="shared" si="586"/>
        <v>939814.69596413278</v>
      </c>
      <c r="CZ135" s="141">
        <f t="shared" si="586"/>
        <v>935421.94874586712</v>
      </c>
      <c r="DA135" s="141">
        <f t="shared" si="586"/>
        <v>930084.68679572945</v>
      </c>
      <c r="DB135" s="141">
        <f t="shared" si="586"/>
        <v>924923.62396369444</v>
      </c>
      <c r="DC135" s="141">
        <f t="shared" si="586"/>
        <v>919791.19999641494</v>
      </c>
      <c r="DD135" s="141">
        <f t="shared" si="586"/>
        <v>914687.2559761249</v>
      </c>
      <c r="DE135" s="141">
        <f t="shared" si="586"/>
        <v>909611.63386689732</v>
      </c>
      <c r="DF135" s="141">
        <f t="shared" si="586"/>
        <v>904564.17650975008</v>
      </c>
      <c r="DG135" s="141">
        <f t="shared" si="586"/>
        <v>898684.46673817059</v>
      </c>
      <c r="DH135" s="141">
        <f t="shared" si="586"/>
        <v>892842.97535716614</v>
      </c>
      <c r="DI135" s="141">
        <f t="shared" si="586"/>
        <v>887039.45394539705</v>
      </c>
      <c r="DJ135" s="141">
        <f t="shared" si="586"/>
        <v>881273.65569627401</v>
      </c>
      <c r="DK135" s="141">
        <f t="shared" si="586"/>
        <v>875545.33540746244</v>
      </c>
      <c r="DL135" s="141">
        <f t="shared" si="586"/>
        <v>869031.45368260564</v>
      </c>
      <c r="DM135" s="141">
        <f t="shared" si="586"/>
        <v>862566.03393157211</v>
      </c>
      <c r="DN135" s="141">
        <f t="shared" si="586"/>
        <v>856148.71560699423</v>
      </c>
      <c r="DO135" s="141">
        <f t="shared" si="586"/>
        <v>849779.14084390493</v>
      </c>
      <c r="DP135" s="141">
        <f t="shared" si="586"/>
        <v>843456.95443978067</v>
      </c>
      <c r="DQ135" s="141">
        <f t="shared" si="586"/>
        <v>836584.09742856468</v>
      </c>
      <c r="DR135" s="141">
        <f t="shared" si="586"/>
        <v>829767.24346913211</v>
      </c>
      <c r="DS135" s="141">
        <f t="shared" si="586"/>
        <v>823005.93622406712</v>
      </c>
      <c r="DT135" s="141">
        <f t="shared" si="586"/>
        <v>816299.72307439079</v>
      </c>
      <c r="DU135" s="141">
        <f t="shared" si="586"/>
        <v>809648.15508926241</v>
      </c>
      <c r="DV135" s="141">
        <f t="shared" si="586"/>
        <v>802725.20866813313</v>
      </c>
      <c r="DW135" s="141">
        <f t="shared" si="586"/>
        <v>795861.45732680312</v>
      </c>
      <c r="DX135" s="141">
        <f t="shared" si="586"/>
        <v>789056.39491409645</v>
      </c>
      <c r="DY135" s="141">
        <f t="shared" si="586"/>
        <v>782309.51960671367</v>
      </c>
      <c r="DZ135" s="141">
        <f t="shared" si="586"/>
        <v>775620.33387222723</v>
      </c>
      <c r="EA135" s="5" t="s">
        <v>251</v>
      </c>
      <c r="EB135" s="141">
        <f>EB133*$C$139</f>
        <v>527436.6398794204</v>
      </c>
      <c r="EC135" s="141">
        <f t="shared" ref="EC135:FF135" si="587">EC133*$C$139</f>
        <v>527436.6398794204</v>
      </c>
      <c r="ED135" s="141">
        <f t="shared" si="587"/>
        <v>527436.6398794204</v>
      </c>
      <c r="EE135" s="141">
        <f t="shared" si="587"/>
        <v>527436.6398794204</v>
      </c>
      <c r="EF135" s="141">
        <f t="shared" si="587"/>
        <v>527436.6398794204</v>
      </c>
      <c r="EG135" s="141">
        <f t="shared" si="587"/>
        <v>527436.6398794204</v>
      </c>
      <c r="EH135" s="141">
        <f t="shared" si="587"/>
        <v>527436.6398794204</v>
      </c>
      <c r="EI135" s="141">
        <f t="shared" si="587"/>
        <v>527436.6398794204</v>
      </c>
      <c r="EJ135" s="141">
        <f t="shared" si="587"/>
        <v>527436.6398794204</v>
      </c>
      <c r="EK135" s="141">
        <f t="shared" si="587"/>
        <v>527436.6398794204</v>
      </c>
      <c r="EL135" s="141">
        <f t="shared" si="587"/>
        <v>527436.6398794204</v>
      </c>
      <c r="EM135" s="141">
        <f t="shared" si="587"/>
        <v>527436.6398794204</v>
      </c>
      <c r="EN135" s="141">
        <f t="shared" si="587"/>
        <v>527436.6398794204</v>
      </c>
      <c r="EO135" s="141">
        <f t="shared" si="587"/>
        <v>527436.6398794204</v>
      </c>
      <c r="EP135" s="141">
        <f t="shared" si="587"/>
        <v>527436.6398794204</v>
      </c>
      <c r="EQ135" s="141">
        <f t="shared" si="587"/>
        <v>527436.6398794204</v>
      </c>
      <c r="ER135" s="141">
        <f t="shared" si="587"/>
        <v>527436.6398794204</v>
      </c>
      <c r="ES135" s="141">
        <f t="shared" si="587"/>
        <v>527436.6398794204</v>
      </c>
      <c r="ET135" s="141">
        <f t="shared" si="587"/>
        <v>527436.6398794204</v>
      </c>
      <c r="EU135" s="141">
        <f t="shared" si="587"/>
        <v>527436.6398794204</v>
      </c>
      <c r="EV135" s="141">
        <f t="shared" si="587"/>
        <v>527436.6398794204</v>
      </c>
      <c r="EW135" s="141">
        <f t="shared" si="587"/>
        <v>527436.6398794204</v>
      </c>
      <c r="EX135" s="141">
        <f t="shared" si="587"/>
        <v>527436.6398794204</v>
      </c>
      <c r="EY135" s="141">
        <f t="shared" si="587"/>
        <v>527436.6398794204</v>
      </c>
      <c r="EZ135" s="141">
        <f t="shared" si="587"/>
        <v>527436.6398794204</v>
      </c>
      <c r="FA135" s="141">
        <f t="shared" si="587"/>
        <v>527436.6398794204</v>
      </c>
      <c r="FB135" s="141">
        <f t="shared" si="587"/>
        <v>527436.6398794204</v>
      </c>
      <c r="FC135" s="141">
        <f t="shared" si="587"/>
        <v>527436.6398794204</v>
      </c>
      <c r="FD135" s="141">
        <f t="shared" si="587"/>
        <v>527436.6398794204</v>
      </c>
      <c r="FE135" s="141">
        <f t="shared" si="587"/>
        <v>527436.6398794204</v>
      </c>
      <c r="FF135" s="141">
        <f t="shared" si="587"/>
        <v>527436.6398794204</v>
      </c>
      <c r="FG135" s="5" t="s">
        <v>251</v>
      </c>
      <c r="FH135" s="141">
        <f t="shared" si="553"/>
        <v>1480553.7356445747</v>
      </c>
      <c r="FI135" s="141">
        <f t="shared" si="554"/>
        <v>1476098.8122548009</v>
      </c>
      <c r="FJ135" s="141">
        <f t="shared" si="555"/>
        <v>1471664.7114297436</v>
      </c>
      <c r="FK135" s="141">
        <f t="shared" si="556"/>
        <v>1467251.3358435533</v>
      </c>
      <c r="FL135" s="141">
        <f t="shared" si="557"/>
        <v>1462858.5886252876</v>
      </c>
      <c r="FM135" s="141">
        <f t="shared" si="558"/>
        <v>1457521.3266751498</v>
      </c>
      <c r="FN135" s="141">
        <f t="shared" si="559"/>
        <v>1452360.263843115</v>
      </c>
      <c r="FO135" s="141">
        <f t="shared" si="560"/>
        <v>1447227.8398758355</v>
      </c>
      <c r="FP135" s="141">
        <f t="shared" si="561"/>
        <v>1442123.8958555453</v>
      </c>
      <c r="FQ135" s="141">
        <f t="shared" si="562"/>
        <v>1437048.2737463177</v>
      </c>
      <c r="FR135" s="141">
        <f t="shared" si="563"/>
        <v>1432000.8163891705</v>
      </c>
      <c r="FS135" s="141">
        <f t="shared" si="564"/>
        <v>1426121.1066175909</v>
      </c>
      <c r="FT135" s="141">
        <f t="shared" si="565"/>
        <v>1420279.6152365864</v>
      </c>
      <c r="FU135" s="141">
        <f t="shared" si="566"/>
        <v>1414476.0938248173</v>
      </c>
      <c r="FV135" s="141">
        <f t="shared" si="567"/>
        <v>1408710.2955756944</v>
      </c>
      <c r="FW135" s="141">
        <f t="shared" si="568"/>
        <v>1402981.9752868828</v>
      </c>
      <c r="FX135" s="141">
        <f t="shared" si="569"/>
        <v>1396468.093562026</v>
      </c>
      <c r="FY135" s="141">
        <f t="shared" si="570"/>
        <v>1390002.6738109924</v>
      </c>
      <c r="FZ135" s="141">
        <f t="shared" si="571"/>
        <v>1383585.3554864146</v>
      </c>
      <c r="GA135" s="141">
        <f t="shared" si="572"/>
        <v>1377215.7807233254</v>
      </c>
      <c r="GB135" s="141">
        <f t="shared" si="573"/>
        <v>1370893.5943192011</v>
      </c>
      <c r="GC135" s="141">
        <f t="shared" si="574"/>
        <v>1364020.7373079851</v>
      </c>
      <c r="GD135" s="141">
        <f t="shared" si="575"/>
        <v>1357203.8833485525</v>
      </c>
      <c r="GE135" s="141">
        <f t="shared" si="576"/>
        <v>1350442.5761034875</v>
      </c>
      <c r="GF135" s="141">
        <f t="shared" si="577"/>
        <v>1343736.3629538112</v>
      </c>
      <c r="GG135" s="141">
        <f t="shared" si="578"/>
        <v>1337084.7949686828</v>
      </c>
      <c r="GH135" s="141">
        <f t="shared" si="579"/>
        <v>1330161.8485475536</v>
      </c>
      <c r="GI135" s="141">
        <f t="shared" si="580"/>
        <v>1323298.0972062235</v>
      </c>
      <c r="GJ135" s="141">
        <f t="shared" si="581"/>
        <v>1316493.0347935169</v>
      </c>
      <c r="GK135" s="141">
        <f t="shared" si="582"/>
        <v>1309746.1594861341</v>
      </c>
      <c r="GL135" s="141">
        <f t="shared" si="583"/>
        <v>1303056.9737516476</v>
      </c>
      <c r="GM135" s="5" t="s">
        <v>251</v>
      </c>
    </row>
    <row r="136" spans="1:195" s="14" customFormat="1" hidden="1">
      <c r="A136" s="376"/>
      <c r="B136" s="10" t="s">
        <v>102</v>
      </c>
      <c r="C136" s="62" t="s">
        <v>197</v>
      </c>
      <c r="D136" s="156">
        <f>D133*SUM($C$140:$C$142)</f>
        <v>3418075.1020543473</v>
      </c>
      <c r="E136" s="156">
        <f t="shared" ref="E136:AH136" si="588">E133*SUM($C$140:$C$142)</f>
        <v>3402098.8250703309</v>
      </c>
      <c r="F136" s="156">
        <f t="shared" si="588"/>
        <v>3386197.2221115036</v>
      </c>
      <c r="G136" s="156">
        <f t="shared" si="588"/>
        <v>3370369.9441472348</v>
      </c>
      <c r="H136" s="156">
        <f t="shared" si="588"/>
        <v>3354616.6437782822</v>
      </c>
      <c r="I136" s="156">
        <f t="shared" si="588"/>
        <v>3335476.1181639954</v>
      </c>
      <c r="J136" s="156">
        <f t="shared" si="588"/>
        <v>3316967.4790422148</v>
      </c>
      <c r="K136" s="156">
        <f t="shared" si="588"/>
        <v>3298561.5448147296</v>
      </c>
      <c r="L136" s="156">
        <f t="shared" si="588"/>
        <v>3280257.7455695518</v>
      </c>
      <c r="M136" s="156">
        <f t="shared" si="588"/>
        <v>3262055.5145571493</v>
      </c>
      <c r="N136" s="156">
        <f t="shared" si="588"/>
        <v>3243954.288172897</v>
      </c>
      <c r="O136" s="156">
        <f t="shared" si="588"/>
        <v>3222868.4324403359</v>
      </c>
      <c r="P136" s="156">
        <f t="shared" si="588"/>
        <v>3201919.6357636307</v>
      </c>
      <c r="Q136" s="156">
        <f t="shared" si="588"/>
        <v>3181107.0072524585</v>
      </c>
      <c r="R136" s="156">
        <f t="shared" si="588"/>
        <v>3160429.661807328</v>
      </c>
      <c r="S136" s="156">
        <f t="shared" si="588"/>
        <v>3139886.7200819342</v>
      </c>
      <c r="T136" s="156">
        <f t="shared" si="588"/>
        <v>3116526.5925169308</v>
      </c>
      <c r="U136" s="156">
        <f t="shared" si="588"/>
        <v>3093340.2596166725</v>
      </c>
      <c r="V136" s="156">
        <f t="shared" si="588"/>
        <v>3070326.4283837038</v>
      </c>
      <c r="W136" s="156">
        <f t="shared" si="588"/>
        <v>3047483.815440211</v>
      </c>
      <c r="X136" s="156">
        <f t="shared" si="588"/>
        <v>3024811.146956455</v>
      </c>
      <c r="Y136" s="156">
        <f t="shared" si="588"/>
        <v>3000163.6597438185</v>
      </c>
      <c r="Z136" s="156">
        <f t="shared" si="588"/>
        <v>2975717.0110617154</v>
      </c>
      <c r="AA136" s="156">
        <f t="shared" si="588"/>
        <v>2951469.5643897583</v>
      </c>
      <c r="AB136" s="156">
        <f t="shared" si="588"/>
        <v>2927419.696542643</v>
      </c>
      <c r="AC136" s="156">
        <f t="shared" si="588"/>
        <v>2903565.7975614928</v>
      </c>
      <c r="AD136" s="156">
        <f t="shared" si="588"/>
        <v>2878738.6793615813</v>
      </c>
      <c r="AE136" s="156">
        <f t="shared" si="588"/>
        <v>2854123.8469650876</v>
      </c>
      <c r="AF136" s="156">
        <f t="shared" si="588"/>
        <v>2829719.4852091735</v>
      </c>
      <c r="AG136" s="156">
        <f t="shared" si="588"/>
        <v>2805523.7944516633</v>
      </c>
      <c r="AH136" s="156">
        <f t="shared" si="588"/>
        <v>2781534.9904383323</v>
      </c>
      <c r="AI136" s="156"/>
      <c r="AJ136" s="156">
        <f>AJ133*SUM($C$140:$C$142)</f>
        <v>1891496.9154296457</v>
      </c>
      <c r="AK136" s="156">
        <f t="shared" ref="AK136:BN136" si="589">AK133*SUM($C$140:$C$142)</f>
        <v>1891496.9154296457</v>
      </c>
      <c r="AL136" s="156">
        <f t="shared" si="589"/>
        <v>1891496.9154296457</v>
      </c>
      <c r="AM136" s="156">
        <f t="shared" si="589"/>
        <v>1891496.9154296457</v>
      </c>
      <c r="AN136" s="156">
        <f t="shared" si="589"/>
        <v>1891496.9154296457</v>
      </c>
      <c r="AO136" s="156">
        <f t="shared" si="589"/>
        <v>1891496.9154296457</v>
      </c>
      <c r="AP136" s="156">
        <f t="shared" si="589"/>
        <v>1891496.9154296457</v>
      </c>
      <c r="AQ136" s="156">
        <f t="shared" si="589"/>
        <v>1891496.9154296457</v>
      </c>
      <c r="AR136" s="156">
        <f t="shared" si="589"/>
        <v>1891496.9154296457</v>
      </c>
      <c r="AS136" s="156">
        <f t="shared" si="589"/>
        <v>1891496.9154296457</v>
      </c>
      <c r="AT136" s="156">
        <f t="shared" si="589"/>
        <v>1891496.9154296457</v>
      </c>
      <c r="AU136" s="156">
        <f t="shared" si="589"/>
        <v>1891496.9154296457</v>
      </c>
      <c r="AV136" s="156">
        <f t="shared" si="589"/>
        <v>1891496.9154296457</v>
      </c>
      <c r="AW136" s="156">
        <f t="shared" si="589"/>
        <v>1891496.9154296457</v>
      </c>
      <c r="AX136" s="156">
        <f t="shared" si="589"/>
        <v>1891496.9154296457</v>
      </c>
      <c r="AY136" s="156">
        <f t="shared" si="589"/>
        <v>1891496.9154296457</v>
      </c>
      <c r="AZ136" s="156">
        <f t="shared" si="589"/>
        <v>1891496.9154296457</v>
      </c>
      <c r="BA136" s="156">
        <f t="shared" si="589"/>
        <v>1891496.9154296457</v>
      </c>
      <c r="BB136" s="156">
        <f t="shared" si="589"/>
        <v>1891496.9154296457</v>
      </c>
      <c r="BC136" s="156">
        <f t="shared" si="589"/>
        <v>1891496.9154296457</v>
      </c>
      <c r="BD136" s="156">
        <f t="shared" si="589"/>
        <v>1891496.9154296457</v>
      </c>
      <c r="BE136" s="156">
        <f t="shared" si="589"/>
        <v>1891496.9154296457</v>
      </c>
      <c r="BF136" s="156">
        <f t="shared" si="589"/>
        <v>1891496.9154296457</v>
      </c>
      <c r="BG136" s="156">
        <f t="shared" si="589"/>
        <v>1891496.9154296457</v>
      </c>
      <c r="BH136" s="156">
        <f t="shared" si="589"/>
        <v>1891496.9154296457</v>
      </c>
      <c r="BI136" s="156">
        <f t="shared" si="589"/>
        <v>1891496.9154296457</v>
      </c>
      <c r="BJ136" s="156">
        <f t="shared" si="589"/>
        <v>1891496.9154296457</v>
      </c>
      <c r="BK136" s="156">
        <f t="shared" si="589"/>
        <v>1891496.9154296457</v>
      </c>
      <c r="BL136" s="156">
        <f t="shared" si="589"/>
        <v>1891496.9154296457</v>
      </c>
      <c r="BM136" s="156">
        <f t="shared" si="589"/>
        <v>1891496.9154296457</v>
      </c>
      <c r="BN136" s="156">
        <f t="shared" si="589"/>
        <v>1891496.9154296457</v>
      </c>
      <c r="BP136" s="156">
        <f t="shared" si="462"/>
        <v>5309572.0174839925</v>
      </c>
      <c r="BQ136" s="156">
        <f t="shared" si="463"/>
        <v>5293595.740499977</v>
      </c>
      <c r="BR136" s="156">
        <f t="shared" si="464"/>
        <v>5277694.1375411488</v>
      </c>
      <c r="BS136" s="156">
        <f t="shared" si="465"/>
        <v>5261866.8595768809</v>
      </c>
      <c r="BT136" s="156">
        <f t="shared" si="466"/>
        <v>5246113.5592079274</v>
      </c>
      <c r="BU136" s="156">
        <f t="shared" si="467"/>
        <v>5226973.0335936416</v>
      </c>
      <c r="BV136" s="156">
        <f t="shared" si="468"/>
        <v>5208464.3944718605</v>
      </c>
      <c r="BW136" s="156">
        <f t="shared" si="469"/>
        <v>5190058.4602443753</v>
      </c>
      <c r="BX136" s="156">
        <f t="shared" si="470"/>
        <v>5171754.6609991975</v>
      </c>
      <c r="BY136" s="156">
        <f t="shared" si="471"/>
        <v>5153552.4299867954</v>
      </c>
      <c r="BZ136" s="156">
        <f t="shared" si="472"/>
        <v>5135451.2036025431</v>
      </c>
      <c r="CA136" s="156">
        <f t="shared" si="473"/>
        <v>5114365.3478699811</v>
      </c>
      <c r="CB136" s="156">
        <f t="shared" si="474"/>
        <v>5093416.5511932764</v>
      </c>
      <c r="CC136" s="156">
        <f t="shared" si="475"/>
        <v>5072603.9226821046</v>
      </c>
      <c r="CD136" s="156">
        <f t="shared" si="476"/>
        <v>5051926.5772369737</v>
      </c>
      <c r="CE136" s="156">
        <f t="shared" si="477"/>
        <v>5031383.6355115799</v>
      </c>
      <c r="CF136" s="156">
        <f t="shared" si="478"/>
        <v>5008023.5079465769</v>
      </c>
      <c r="CG136" s="156">
        <f t="shared" si="479"/>
        <v>4984837.1750463182</v>
      </c>
      <c r="CH136" s="156">
        <f t="shared" si="480"/>
        <v>4961823.3438133495</v>
      </c>
      <c r="CI136" s="156">
        <f t="shared" si="481"/>
        <v>4938980.7308698567</v>
      </c>
      <c r="CJ136" s="156">
        <f t="shared" si="482"/>
        <v>4916308.0623861011</v>
      </c>
      <c r="CK136" s="156">
        <f t="shared" si="483"/>
        <v>4891660.5751734637</v>
      </c>
      <c r="CL136" s="156">
        <f t="shared" si="484"/>
        <v>4867213.9264913611</v>
      </c>
      <c r="CM136" s="156">
        <f t="shared" si="485"/>
        <v>4842966.479819404</v>
      </c>
      <c r="CN136" s="156">
        <f t="shared" si="486"/>
        <v>4818916.6119722892</v>
      </c>
      <c r="CO136" s="156">
        <f t="shared" si="487"/>
        <v>4795062.7129911389</v>
      </c>
      <c r="CP136" s="156">
        <f t="shared" si="488"/>
        <v>4770235.594791227</v>
      </c>
      <c r="CQ136" s="156">
        <f t="shared" si="489"/>
        <v>4745620.7623947337</v>
      </c>
      <c r="CR136" s="156">
        <f t="shared" si="490"/>
        <v>4721216.4006388187</v>
      </c>
      <c r="CS136" s="156">
        <f t="shared" si="491"/>
        <v>4697020.7098813094</v>
      </c>
      <c r="CT136" s="156">
        <f t="shared" si="492"/>
        <v>4673031.905867978</v>
      </c>
      <c r="CU136" s="156"/>
      <c r="CV136" s="156">
        <f>CV133*SUM($C$140:$C$142)</f>
        <v>3418075.1020543473</v>
      </c>
      <c r="CW136" s="156">
        <f t="shared" ref="CW136:DZ136" si="590">CW133*SUM($C$140:$C$142)</f>
        <v>3402098.8250703309</v>
      </c>
      <c r="CX136" s="156">
        <f t="shared" si="590"/>
        <v>3386197.2221115036</v>
      </c>
      <c r="CY136" s="156">
        <f t="shared" si="590"/>
        <v>3370369.9441472348</v>
      </c>
      <c r="CZ136" s="156">
        <f t="shared" si="590"/>
        <v>3354616.6437782822</v>
      </c>
      <c r="DA136" s="156">
        <f t="shared" si="590"/>
        <v>3335476.1181639954</v>
      </c>
      <c r="DB136" s="156">
        <f t="shared" si="590"/>
        <v>3316967.4790422148</v>
      </c>
      <c r="DC136" s="156">
        <f t="shared" si="590"/>
        <v>3298561.5448147296</v>
      </c>
      <c r="DD136" s="156">
        <f t="shared" si="590"/>
        <v>3280257.7455695518</v>
      </c>
      <c r="DE136" s="156">
        <f t="shared" si="590"/>
        <v>3262055.5145571493</v>
      </c>
      <c r="DF136" s="156">
        <f t="shared" si="590"/>
        <v>3243954.288172897</v>
      </c>
      <c r="DG136" s="156">
        <f t="shared" si="590"/>
        <v>3222868.4324403359</v>
      </c>
      <c r="DH136" s="156">
        <f t="shared" si="590"/>
        <v>3201919.6357636307</v>
      </c>
      <c r="DI136" s="156">
        <f t="shared" si="590"/>
        <v>3181107.0072524585</v>
      </c>
      <c r="DJ136" s="156">
        <f t="shared" si="590"/>
        <v>3160429.661807328</v>
      </c>
      <c r="DK136" s="156">
        <f t="shared" si="590"/>
        <v>3139886.7200819342</v>
      </c>
      <c r="DL136" s="156">
        <f t="shared" si="590"/>
        <v>3116526.5925169308</v>
      </c>
      <c r="DM136" s="156">
        <f t="shared" si="590"/>
        <v>3093340.2596166725</v>
      </c>
      <c r="DN136" s="156">
        <f t="shared" si="590"/>
        <v>3070326.4283837038</v>
      </c>
      <c r="DO136" s="156">
        <f t="shared" si="590"/>
        <v>3047483.815440211</v>
      </c>
      <c r="DP136" s="156">
        <f t="shared" si="590"/>
        <v>3024811.146956455</v>
      </c>
      <c r="DQ136" s="156">
        <f t="shared" si="590"/>
        <v>3000163.6597438185</v>
      </c>
      <c r="DR136" s="156">
        <f t="shared" si="590"/>
        <v>2975717.0110617154</v>
      </c>
      <c r="DS136" s="156">
        <f t="shared" si="590"/>
        <v>2951469.5643897583</v>
      </c>
      <c r="DT136" s="156">
        <f t="shared" si="590"/>
        <v>2927419.696542643</v>
      </c>
      <c r="DU136" s="156">
        <f t="shared" si="590"/>
        <v>2903565.7975614928</v>
      </c>
      <c r="DV136" s="156">
        <f t="shared" si="590"/>
        <v>2878738.6793615813</v>
      </c>
      <c r="DW136" s="156">
        <f t="shared" si="590"/>
        <v>2854123.8469650876</v>
      </c>
      <c r="DX136" s="156">
        <f t="shared" si="590"/>
        <v>2829719.4852091735</v>
      </c>
      <c r="DY136" s="156">
        <f t="shared" si="590"/>
        <v>2805523.7944516633</v>
      </c>
      <c r="DZ136" s="156">
        <f t="shared" si="590"/>
        <v>2781534.9904383323</v>
      </c>
      <c r="EB136" s="156">
        <f>EB133*SUM($C$140:$C$142)</f>
        <v>1891496.9154296457</v>
      </c>
      <c r="EC136" s="156">
        <f t="shared" ref="EC136:FF136" si="591">EC133*SUM($C$140:$C$142)</f>
        <v>1891496.9154296457</v>
      </c>
      <c r="ED136" s="156">
        <f t="shared" si="591"/>
        <v>1891496.9154296457</v>
      </c>
      <c r="EE136" s="156">
        <f t="shared" si="591"/>
        <v>1891496.9154296457</v>
      </c>
      <c r="EF136" s="156">
        <f t="shared" si="591"/>
        <v>1891496.9154296457</v>
      </c>
      <c r="EG136" s="156">
        <f t="shared" si="591"/>
        <v>1891496.9154296457</v>
      </c>
      <c r="EH136" s="156">
        <f t="shared" si="591"/>
        <v>1891496.9154296457</v>
      </c>
      <c r="EI136" s="156">
        <f t="shared" si="591"/>
        <v>1891496.9154296457</v>
      </c>
      <c r="EJ136" s="156">
        <f t="shared" si="591"/>
        <v>1891496.9154296457</v>
      </c>
      <c r="EK136" s="156">
        <f t="shared" si="591"/>
        <v>1891496.9154296457</v>
      </c>
      <c r="EL136" s="156">
        <f t="shared" si="591"/>
        <v>1891496.9154296457</v>
      </c>
      <c r="EM136" s="156">
        <f t="shared" si="591"/>
        <v>1891496.9154296457</v>
      </c>
      <c r="EN136" s="156">
        <f t="shared" si="591"/>
        <v>1891496.9154296457</v>
      </c>
      <c r="EO136" s="156">
        <f t="shared" si="591"/>
        <v>1891496.9154296457</v>
      </c>
      <c r="EP136" s="156">
        <f t="shared" si="591"/>
        <v>1891496.9154296457</v>
      </c>
      <c r="EQ136" s="156">
        <f t="shared" si="591"/>
        <v>1891496.9154296457</v>
      </c>
      <c r="ER136" s="156">
        <f t="shared" si="591"/>
        <v>1891496.9154296457</v>
      </c>
      <c r="ES136" s="156">
        <f t="shared" si="591"/>
        <v>1891496.9154296457</v>
      </c>
      <c r="ET136" s="156">
        <f t="shared" si="591"/>
        <v>1891496.9154296457</v>
      </c>
      <c r="EU136" s="156">
        <f t="shared" si="591"/>
        <v>1891496.9154296457</v>
      </c>
      <c r="EV136" s="156">
        <f t="shared" si="591"/>
        <v>1891496.9154296457</v>
      </c>
      <c r="EW136" s="156">
        <f t="shared" si="591"/>
        <v>1891496.9154296457</v>
      </c>
      <c r="EX136" s="156">
        <f t="shared" si="591"/>
        <v>1891496.9154296457</v>
      </c>
      <c r="EY136" s="156">
        <f t="shared" si="591"/>
        <v>1891496.9154296457</v>
      </c>
      <c r="EZ136" s="156">
        <f t="shared" si="591"/>
        <v>1891496.9154296457</v>
      </c>
      <c r="FA136" s="156">
        <f t="shared" si="591"/>
        <v>1891496.9154296457</v>
      </c>
      <c r="FB136" s="156">
        <f t="shared" si="591"/>
        <v>1891496.9154296457</v>
      </c>
      <c r="FC136" s="156">
        <f t="shared" si="591"/>
        <v>1891496.9154296457</v>
      </c>
      <c r="FD136" s="156">
        <f t="shared" si="591"/>
        <v>1891496.9154296457</v>
      </c>
      <c r="FE136" s="156">
        <f t="shared" si="591"/>
        <v>1891496.9154296457</v>
      </c>
      <c r="FF136" s="156">
        <f t="shared" si="591"/>
        <v>1891496.9154296457</v>
      </c>
      <c r="FG136" s="156"/>
      <c r="FH136" s="156">
        <f t="shared" si="553"/>
        <v>5309572.0174839925</v>
      </c>
      <c r="FI136" s="156">
        <f t="shared" si="554"/>
        <v>5293595.740499977</v>
      </c>
      <c r="FJ136" s="156">
        <f t="shared" si="555"/>
        <v>5277694.1375411488</v>
      </c>
      <c r="FK136" s="156">
        <f t="shared" si="556"/>
        <v>5261866.8595768809</v>
      </c>
      <c r="FL136" s="156">
        <f t="shared" si="557"/>
        <v>5246113.5592079274</v>
      </c>
      <c r="FM136" s="156">
        <f t="shared" si="558"/>
        <v>5226973.0335936416</v>
      </c>
      <c r="FN136" s="156">
        <f t="shared" si="559"/>
        <v>5208464.3944718605</v>
      </c>
      <c r="FO136" s="156">
        <f t="shared" si="560"/>
        <v>5190058.4602443753</v>
      </c>
      <c r="FP136" s="156">
        <f t="shared" si="561"/>
        <v>5171754.6609991975</v>
      </c>
      <c r="FQ136" s="156">
        <f t="shared" si="562"/>
        <v>5153552.4299867954</v>
      </c>
      <c r="FR136" s="156">
        <f t="shared" si="563"/>
        <v>5135451.2036025431</v>
      </c>
      <c r="FS136" s="156">
        <f t="shared" si="564"/>
        <v>5114365.3478699811</v>
      </c>
      <c r="FT136" s="156">
        <f t="shared" si="565"/>
        <v>5093416.5511932764</v>
      </c>
      <c r="FU136" s="156">
        <f t="shared" si="566"/>
        <v>5072603.9226821046</v>
      </c>
      <c r="FV136" s="156">
        <f t="shared" si="567"/>
        <v>5051926.5772369737</v>
      </c>
      <c r="FW136" s="156">
        <f t="shared" si="568"/>
        <v>5031383.6355115799</v>
      </c>
      <c r="FX136" s="156">
        <f t="shared" si="569"/>
        <v>5008023.5079465769</v>
      </c>
      <c r="FY136" s="156">
        <f t="shared" si="570"/>
        <v>4984837.1750463182</v>
      </c>
      <c r="FZ136" s="156">
        <f t="shared" si="571"/>
        <v>4961823.3438133495</v>
      </c>
      <c r="GA136" s="156">
        <f t="shared" si="572"/>
        <v>4938980.7308698567</v>
      </c>
      <c r="GB136" s="156">
        <f t="shared" si="573"/>
        <v>4916308.0623861011</v>
      </c>
      <c r="GC136" s="156">
        <f t="shared" si="574"/>
        <v>4891660.5751734637</v>
      </c>
      <c r="GD136" s="156">
        <f t="shared" si="575"/>
        <v>4867213.9264913611</v>
      </c>
      <c r="GE136" s="156">
        <f t="shared" si="576"/>
        <v>4842966.479819404</v>
      </c>
      <c r="GF136" s="156">
        <f t="shared" si="577"/>
        <v>4818916.6119722892</v>
      </c>
      <c r="GG136" s="156">
        <f t="shared" si="578"/>
        <v>4795062.7129911389</v>
      </c>
      <c r="GH136" s="156">
        <f t="shared" si="579"/>
        <v>4770235.594791227</v>
      </c>
      <c r="GI136" s="156">
        <f t="shared" si="580"/>
        <v>4745620.7623947337</v>
      </c>
      <c r="GJ136" s="156">
        <f t="shared" si="581"/>
        <v>4721216.4006388187</v>
      </c>
      <c r="GK136" s="156">
        <f t="shared" si="582"/>
        <v>4697020.7098813094</v>
      </c>
      <c r="GL136" s="156">
        <f t="shared" si="583"/>
        <v>4673031.905867978</v>
      </c>
    </row>
    <row r="137" spans="1:195" hidden="1">
      <c r="A137" t="s">
        <v>252</v>
      </c>
      <c r="B137"/>
      <c r="C137" s="5"/>
    </row>
    <row r="138" spans="1:195" hidden="1">
      <c r="A138" t="s">
        <v>89</v>
      </c>
      <c r="B138">
        <v>42.9</v>
      </c>
      <c r="C138" s="273">
        <f>B138/$B$143</f>
        <v>0.44640998959417277</v>
      </c>
    </row>
    <row r="139" spans="1:195" hidden="1">
      <c r="A139" t="s">
        <v>101</v>
      </c>
      <c r="B139">
        <v>11.6</v>
      </c>
      <c r="C139" s="273">
        <f>B139/$B$143</f>
        <v>0.12070759625390219</v>
      </c>
    </row>
    <row r="140" spans="1:195" hidden="1">
      <c r="A140" t="s">
        <v>253</v>
      </c>
      <c r="B140">
        <v>37.4</v>
      </c>
      <c r="C140" s="273">
        <f>B140/$B$143</f>
        <v>0.3891779396462019</v>
      </c>
    </row>
    <row r="141" spans="1:195" hidden="1">
      <c r="A141" t="s">
        <v>254</v>
      </c>
      <c r="B141">
        <v>3.6</v>
      </c>
      <c r="C141" s="273">
        <f>B141/$B$143</f>
        <v>3.7460978147762752E-2</v>
      </c>
    </row>
    <row r="142" spans="1:195" hidden="1">
      <c r="A142" t="s">
        <v>255</v>
      </c>
      <c r="B142">
        <v>0.6</v>
      </c>
      <c r="C142" s="273">
        <f>B142/$B$143</f>
        <v>6.2434963579604576E-3</v>
      </c>
    </row>
    <row r="143" spans="1:195">
      <c r="A143"/>
      <c r="B143">
        <f>SUM(B138:B142)</f>
        <v>96.1</v>
      </c>
      <c r="C143" s="118">
        <f>SUM(C138:C142)</f>
        <v>1</v>
      </c>
    </row>
  </sheetData>
  <mergeCells count="26">
    <mergeCell ref="FH2:GL2"/>
    <mergeCell ref="D1:CT1"/>
    <mergeCell ref="CV1:GL1"/>
    <mergeCell ref="AJ2:BN2"/>
    <mergeCell ref="D2:AH2"/>
    <mergeCell ref="A110:A112"/>
    <mergeCell ref="A116:A118"/>
    <mergeCell ref="BP2:CT2"/>
    <mergeCell ref="CV2:DZ2"/>
    <mergeCell ref="EB2:FF2"/>
    <mergeCell ref="A129:A131"/>
    <mergeCell ref="A134:A136"/>
    <mergeCell ref="A5:A7"/>
    <mergeCell ref="A13:A15"/>
    <mergeCell ref="A24:A26"/>
    <mergeCell ref="A35:A37"/>
    <mergeCell ref="A122:A124"/>
    <mergeCell ref="A42:A44"/>
    <mergeCell ref="A51:A53"/>
    <mergeCell ref="A58:A60"/>
    <mergeCell ref="A64:A66"/>
    <mergeCell ref="A71:A73"/>
    <mergeCell ref="A79:A81"/>
    <mergeCell ref="A85:A87"/>
    <mergeCell ref="A92:A94"/>
    <mergeCell ref="A101:A103"/>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EF9B8-8451-4F1B-9C01-F1462D252931}">
  <sheetPr>
    <tabColor theme="9"/>
  </sheetPr>
  <dimension ref="A1:CS128"/>
  <sheetViews>
    <sheetView zoomScale="85" zoomScaleNormal="85" workbookViewId="0">
      <pane xSplit="3" ySplit="3" topLeftCell="D87" activePane="bottomRight" state="frozen"/>
      <selection pane="topRight" activeCell="D1" sqref="D1"/>
      <selection pane="bottomLeft" activeCell="A4" sqref="A4"/>
      <selection pane="bottomRight" activeCell="BN121" sqref="BN121"/>
    </sheetView>
  </sheetViews>
  <sheetFormatPr defaultRowHeight="15" outlineLevelRow="1" outlineLevelCol="1"/>
  <cols>
    <col min="1" max="1" width="42.5703125" style="1" customWidth="1"/>
    <col min="2" max="2" width="26.42578125" style="1" customWidth="1"/>
    <col min="3" max="3" width="10.85546875" customWidth="1"/>
    <col min="4" max="4" width="18.85546875" customWidth="1"/>
    <col min="5" max="6" width="8.85546875" hidden="1" customWidth="1" outlineLevel="1"/>
    <col min="7" max="7" width="11.140625" hidden="1" customWidth="1" outlineLevel="1"/>
    <col min="8" max="8" width="8.85546875" hidden="1" customWidth="1" outlineLevel="1"/>
    <col min="9" max="9" width="9.5703125" hidden="1" customWidth="1" outlineLevel="1"/>
    <col min="10" max="13" width="8.85546875" hidden="1" customWidth="1" outlineLevel="1"/>
    <col min="14" max="14" width="11.42578125" customWidth="1" collapsed="1"/>
    <col min="15" max="15" width="11.42578125" hidden="1" customWidth="1" outlineLevel="1"/>
    <col min="16" max="22" width="8.85546875" hidden="1" customWidth="1" outlineLevel="1"/>
    <col min="23" max="23" width="1.42578125" hidden="1" customWidth="1" outlineLevel="1"/>
    <col min="24" max="24" width="12.7109375" bestFit="1" customWidth="1" collapsed="1"/>
    <col min="25" max="25" width="7.140625" hidden="1" customWidth="1" outlineLevel="1"/>
    <col min="26" max="33" width="8.85546875" hidden="1" customWidth="1" outlineLevel="1"/>
    <col min="34" max="34" width="12.7109375" bestFit="1" customWidth="1" collapsed="1"/>
    <col min="36" max="36" width="18.85546875" customWidth="1"/>
    <col min="37" max="38" width="8.85546875" hidden="1" customWidth="1" outlineLevel="1"/>
    <col min="39" max="39" width="11.140625" hidden="1" customWidth="1" outlineLevel="1"/>
    <col min="40" max="40" width="8.85546875" hidden="1" customWidth="1" outlineLevel="1"/>
    <col min="41" max="41" width="9.5703125" hidden="1" customWidth="1" outlineLevel="1"/>
    <col min="42" max="45" width="8.85546875" hidden="1" customWidth="1" outlineLevel="1"/>
    <col min="46" max="46" width="11.140625" customWidth="1" collapsed="1"/>
    <col min="47" max="47" width="11.42578125" hidden="1" customWidth="1" outlineLevel="1"/>
    <col min="48" max="55" width="8.85546875" hidden="1" customWidth="1" outlineLevel="1"/>
    <col min="56" max="56" width="12.7109375" bestFit="1" customWidth="1" collapsed="1"/>
    <col min="57" max="57" width="7.140625" hidden="1" customWidth="1" outlineLevel="1"/>
    <col min="58" max="65" width="8.85546875" hidden="1" customWidth="1" outlineLevel="1"/>
    <col min="66" max="66" width="12.7109375" bestFit="1" customWidth="1" collapsed="1"/>
    <col min="67" max="68" width="8.85546875" bestFit="1" customWidth="1"/>
    <col min="69" max="69" width="27" customWidth="1"/>
    <col min="70" max="70" width="37.42578125" bestFit="1" customWidth="1"/>
    <col min="71" max="77" width="8.85546875" bestFit="1" customWidth="1"/>
    <col min="78" max="78" width="9.28515625" bestFit="1" customWidth="1"/>
    <col min="79" max="90" width="8.85546875" bestFit="1" customWidth="1"/>
    <col min="91" max="91" width="9.28515625" bestFit="1" customWidth="1"/>
    <col min="92" max="95" width="8.85546875" bestFit="1" customWidth="1"/>
  </cols>
  <sheetData>
    <row r="1" spans="1:97">
      <c r="D1" s="372" t="s">
        <v>12</v>
      </c>
      <c r="E1" s="372"/>
      <c r="F1" s="372"/>
      <c r="G1" s="372"/>
      <c r="H1" s="372"/>
      <c r="I1" s="372"/>
      <c r="J1" s="372"/>
      <c r="K1" s="372"/>
      <c r="L1" s="372"/>
      <c r="M1" s="372"/>
      <c r="N1" s="372"/>
      <c r="O1" s="372"/>
      <c r="P1" s="372"/>
      <c r="Q1" s="372"/>
      <c r="R1" s="372"/>
      <c r="S1" s="372"/>
      <c r="T1" s="372"/>
      <c r="U1" s="372"/>
      <c r="V1" s="372"/>
      <c r="W1" s="372"/>
      <c r="X1" s="372"/>
      <c r="Y1" s="372"/>
      <c r="Z1" s="372"/>
      <c r="AA1" s="372"/>
      <c r="AB1" s="372"/>
      <c r="AC1" s="372"/>
      <c r="AD1" s="372"/>
      <c r="AE1" s="372"/>
      <c r="AF1" s="372"/>
      <c r="AG1" s="372"/>
      <c r="AH1" s="372"/>
      <c r="AJ1" s="372" t="s">
        <v>13</v>
      </c>
      <c r="AK1" s="372"/>
      <c r="AL1" s="372"/>
      <c r="AM1" s="372"/>
      <c r="AN1" s="372"/>
      <c r="AO1" s="372"/>
      <c r="AP1" s="372"/>
      <c r="AQ1" s="372"/>
      <c r="AR1" s="372"/>
      <c r="AS1" s="372"/>
      <c r="AT1" s="372"/>
      <c r="AU1" s="372"/>
      <c r="AV1" s="372"/>
      <c r="AW1" s="372"/>
      <c r="AX1" s="372"/>
      <c r="AY1" s="372"/>
      <c r="AZ1" s="372"/>
      <c r="BA1" s="372"/>
      <c r="BB1" s="372"/>
      <c r="BC1" s="372"/>
      <c r="BD1" s="372"/>
      <c r="BE1" s="372"/>
      <c r="BF1" s="372"/>
      <c r="BG1" s="372"/>
      <c r="BH1" s="372"/>
      <c r="BI1" s="372"/>
      <c r="BJ1" s="372"/>
      <c r="BK1" s="372"/>
      <c r="BL1" s="372"/>
      <c r="BM1" s="372"/>
      <c r="BN1" s="372"/>
    </row>
    <row r="2" spans="1:97" s="4" customFormat="1">
      <c r="A2" s="3" t="s">
        <v>198</v>
      </c>
      <c r="B2" s="3"/>
      <c r="C2" s="3"/>
    </row>
    <row r="3" spans="1:97" s="1" customForma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row>
    <row r="4" spans="1:97" s="13" customFormat="1">
      <c r="A4" s="259" t="s">
        <v>199</v>
      </c>
      <c r="B4" s="6"/>
      <c r="C4" s="7" t="s">
        <v>200</v>
      </c>
      <c r="D4" s="125">
        <f>'[2]Yearly Methanol'!D4</f>
        <v>1472760.9288230378</v>
      </c>
      <c r="E4" s="125">
        <f>'[2]Yearly Methanol'!E4</f>
        <v>1465054.3219326267</v>
      </c>
      <c r="F4" s="125">
        <f>'[2]Yearly Methanol'!F4</f>
        <v>1457347.7150422155</v>
      </c>
      <c r="G4" s="125">
        <f>'[2]Yearly Methanol'!G4</f>
        <v>1449641.1081518047</v>
      </c>
      <c r="H4" s="125">
        <f>'[2]Yearly Methanol'!H4</f>
        <v>1441934.5012613935</v>
      </c>
      <c r="I4" s="125">
        <f>'[2]Yearly Methanol'!I4</f>
        <v>1434227.8943709824</v>
      </c>
      <c r="J4" s="125">
        <f>'[2]Yearly Methanol'!J4</f>
        <v>1426521.2874805713</v>
      </c>
      <c r="K4" s="125">
        <f>'[2]Yearly Methanol'!K4</f>
        <v>1418814.6805901602</v>
      </c>
      <c r="L4" s="125">
        <f>'[2]Yearly Methanol'!L4</f>
        <v>1411108.0736997493</v>
      </c>
      <c r="M4" s="125">
        <f>'[2]Yearly Methanol'!M4</f>
        <v>1403401.4668093382</v>
      </c>
      <c r="N4" s="125">
        <f>'[2]Yearly Methanol'!N4</f>
        <v>1395694.8599189271</v>
      </c>
      <c r="O4" s="125">
        <f>'[2]Yearly Methanol'!O4</f>
        <v>1386533.1594198369</v>
      </c>
      <c r="P4" s="125">
        <f>'[2]Yearly Methanol'!P4</f>
        <v>1377371.458920747</v>
      </c>
      <c r="Q4" s="125">
        <f>'[2]Yearly Methanol'!Q4</f>
        <v>1368209.7584216569</v>
      </c>
      <c r="R4" s="125">
        <f>'[2]Yearly Methanol'!R4</f>
        <v>1359048.057922567</v>
      </c>
      <c r="S4" s="125">
        <f>'[2]Yearly Methanol'!S4</f>
        <v>1349886.3574234769</v>
      </c>
      <c r="T4" s="125">
        <f>'[2]Yearly Methanol'!T4</f>
        <v>1339810.8300203856</v>
      </c>
      <c r="U4" s="125">
        <f>'[2]Yearly Methanol'!U4</f>
        <v>1329735.302617294</v>
      </c>
      <c r="V4" s="125">
        <f>'[2]Yearly Methanol'!V4</f>
        <v>1319659.7752142027</v>
      </c>
      <c r="W4" s="125">
        <f>'[2]Yearly Methanol'!W4</f>
        <v>1309584.2478111112</v>
      </c>
      <c r="X4" s="125">
        <f>'[2]Yearly Methanol'!X4</f>
        <v>1299508.7204080198</v>
      </c>
      <c r="Y4" s="125">
        <f>'[2]Yearly Methanol'!Y4</f>
        <v>1288964.5638233894</v>
      </c>
      <c r="Z4" s="125">
        <f>'[2]Yearly Methanol'!Z4</f>
        <v>1278420.4072387589</v>
      </c>
      <c r="AA4" s="125">
        <f>'[2]Yearly Methanol'!AA4</f>
        <v>1267876.2506541281</v>
      </c>
      <c r="AB4" s="125">
        <f>'[2]Yearly Methanol'!AB4</f>
        <v>1257332.0940694977</v>
      </c>
      <c r="AC4" s="125">
        <f>'[2]Yearly Methanol'!AC4</f>
        <v>1246787.9374848672</v>
      </c>
      <c r="AD4" s="125">
        <f>'[2]Yearly Methanol'!AD4</f>
        <v>1236243.7809002367</v>
      </c>
      <c r="AE4" s="125">
        <f>'[2]Yearly Methanol'!AE4</f>
        <v>1225699.6243156062</v>
      </c>
      <c r="AF4" s="125">
        <f>'[2]Yearly Methanol'!AF4</f>
        <v>1215155.4677309755</v>
      </c>
      <c r="AG4" s="125">
        <f>'[2]Yearly Methanol'!AG4</f>
        <v>1204611.311146345</v>
      </c>
      <c r="AH4" s="125">
        <f>'[2]Yearly Methanol'!AH4</f>
        <v>1194067.1545617145</v>
      </c>
      <c r="AI4" s="125"/>
      <c r="AJ4" s="125">
        <f>'[2]Yearly Methanol'!AJ4</f>
        <v>1472760.9288230378</v>
      </c>
      <c r="AK4" s="125">
        <f>'[2]Yearly Methanol'!AK4</f>
        <v>1465054.3219326267</v>
      </c>
      <c r="AL4" s="125">
        <f>'[2]Yearly Methanol'!AL4</f>
        <v>1457347.7150422155</v>
      </c>
      <c r="AM4" s="125">
        <f>'[2]Yearly Methanol'!AM4</f>
        <v>1449641.1081518047</v>
      </c>
      <c r="AN4" s="125">
        <f>'[2]Yearly Methanol'!AN4</f>
        <v>1441934.5012613935</v>
      </c>
      <c r="AO4" s="125">
        <f>'[2]Yearly Methanol'!AO4</f>
        <v>1434227.8943709824</v>
      </c>
      <c r="AP4" s="125">
        <f>'[2]Yearly Methanol'!AP4</f>
        <v>1426521.2874805713</v>
      </c>
      <c r="AQ4" s="125">
        <f>'[2]Yearly Methanol'!AQ4</f>
        <v>1418814.6805901602</v>
      </c>
      <c r="AR4" s="125">
        <f>'[2]Yearly Methanol'!AR4</f>
        <v>1411108.0736997493</v>
      </c>
      <c r="AS4" s="125">
        <f>'[2]Yearly Methanol'!AS4</f>
        <v>1403401.4668093382</v>
      </c>
      <c r="AT4" s="125">
        <f>'[2]Yearly Methanol'!AT4</f>
        <v>1395694.8599189271</v>
      </c>
      <c r="AU4" s="125">
        <f>'[2]Yearly Methanol'!AU4</f>
        <v>1386533.1594198369</v>
      </c>
      <c r="AV4" s="125">
        <f>'[2]Yearly Methanol'!AV4</f>
        <v>1377371.458920747</v>
      </c>
      <c r="AW4" s="125">
        <f>'[2]Yearly Methanol'!AW4</f>
        <v>1368209.7584216569</v>
      </c>
      <c r="AX4" s="125">
        <f>'[2]Yearly Methanol'!AX4</f>
        <v>1359048.057922567</v>
      </c>
      <c r="AY4" s="125">
        <f>'[2]Yearly Methanol'!AY4</f>
        <v>1349886.3574234769</v>
      </c>
      <c r="AZ4" s="125">
        <f>'[2]Yearly Methanol'!AZ4</f>
        <v>1339810.8300203856</v>
      </c>
      <c r="BA4" s="125">
        <f>'[2]Yearly Methanol'!BA4</f>
        <v>1329735.302617294</v>
      </c>
      <c r="BB4" s="125">
        <f>'[2]Yearly Methanol'!BB4</f>
        <v>1319659.7752142027</v>
      </c>
      <c r="BC4" s="125">
        <f>'[2]Yearly Methanol'!BC4</f>
        <v>1309584.2478111112</v>
      </c>
      <c r="BD4" s="125">
        <f>'[2]Yearly Methanol'!BD4</f>
        <v>1299508.7204080198</v>
      </c>
      <c r="BE4" s="125">
        <f>'[2]Yearly Methanol'!BE4</f>
        <v>1288964.5638233894</v>
      </c>
      <c r="BF4" s="125">
        <f>'[2]Yearly Methanol'!BF4</f>
        <v>1278420.4072387589</v>
      </c>
      <c r="BG4" s="125">
        <f>'[2]Yearly Methanol'!BG4</f>
        <v>1267876.2506541281</v>
      </c>
      <c r="BH4" s="125">
        <f>'[2]Yearly Methanol'!BH4</f>
        <v>1257332.0940694977</v>
      </c>
      <c r="BI4" s="125">
        <f>'[2]Yearly Methanol'!BI4</f>
        <v>1246787.9374848672</v>
      </c>
      <c r="BJ4" s="125">
        <f>'[2]Yearly Methanol'!BJ4</f>
        <v>1236243.7809002367</v>
      </c>
      <c r="BK4" s="125">
        <f>'[2]Yearly Methanol'!BK4</f>
        <v>1225699.6243156062</v>
      </c>
      <c r="BL4" s="125">
        <f>'[2]Yearly Methanol'!BL4</f>
        <v>1215155.4677309755</v>
      </c>
      <c r="BM4" s="125">
        <f>'[2]Yearly Methanol'!BM4</f>
        <v>1204611.311146345</v>
      </c>
      <c r="BN4" s="125">
        <f>'[2]Yearly Methanol'!BN4</f>
        <v>1194067.1545617145</v>
      </c>
    </row>
    <row r="5" spans="1:97" s="10" customFormat="1">
      <c r="A5" s="260" t="s">
        <v>201</v>
      </c>
      <c r="C5" s="11" t="s">
        <v>200</v>
      </c>
      <c r="D5" s="133">
        <f>'[2]Yearly Methanol'!D5</f>
        <v>1472760.9288230378</v>
      </c>
      <c r="E5" s="133">
        <f>'[2]Yearly Methanol'!E5</f>
        <v>1465054.3219326267</v>
      </c>
      <c r="F5" s="133">
        <f>'[2]Yearly Methanol'!F5</f>
        <v>1457347.7150422155</v>
      </c>
      <c r="G5" s="133">
        <f>'[2]Yearly Methanol'!G5</f>
        <v>1449641.1081518047</v>
      </c>
      <c r="H5" s="133">
        <f>'[2]Yearly Methanol'!H5</f>
        <v>1441934.5012613935</v>
      </c>
      <c r="I5" s="133">
        <f>'[2]Yearly Methanol'!I5</f>
        <v>1434227.8943709824</v>
      </c>
      <c r="J5" s="133">
        <f>'[2]Yearly Methanol'!J5</f>
        <v>1426521.2874805713</v>
      </c>
      <c r="K5" s="133">
        <f>'[2]Yearly Methanol'!K5</f>
        <v>1418814.6805901602</v>
      </c>
      <c r="L5" s="133">
        <f>'[2]Yearly Methanol'!L5</f>
        <v>1411108.0736997493</v>
      </c>
      <c r="M5" s="133">
        <f>'[2]Yearly Methanol'!M5</f>
        <v>1403401.4668093382</v>
      </c>
      <c r="N5" s="133">
        <f>'[2]Yearly Methanol'!N5</f>
        <v>1395694.8599189271</v>
      </c>
      <c r="O5" s="133">
        <f>'[2]Yearly Methanol'!O5</f>
        <v>1386533.1594198369</v>
      </c>
      <c r="P5" s="133">
        <f>'[2]Yearly Methanol'!P5</f>
        <v>1377371.458920747</v>
      </c>
      <c r="Q5" s="133">
        <f>'[2]Yearly Methanol'!Q5</f>
        <v>1368209.7584216569</v>
      </c>
      <c r="R5" s="133">
        <f>'[2]Yearly Methanol'!R5</f>
        <v>1359048.057922567</v>
      </c>
      <c r="S5" s="133">
        <f>'[2]Yearly Methanol'!S5</f>
        <v>1349886.3574234769</v>
      </c>
      <c r="T5" s="133">
        <f>'[2]Yearly Methanol'!T5</f>
        <v>1339810.8300203856</v>
      </c>
      <c r="U5" s="133">
        <f>'[2]Yearly Methanol'!U5</f>
        <v>1329735.302617294</v>
      </c>
      <c r="V5" s="133">
        <f>'[2]Yearly Methanol'!V5</f>
        <v>1319659.7752142027</v>
      </c>
      <c r="W5" s="133">
        <f>'[2]Yearly Methanol'!W5</f>
        <v>1309584.2478111112</v>
      </c>
      <c r="X5" s="133">
        <f>'[2]Yearly Methanol'!X5</f>
        <v>1299508.7204080198</v>
      </c>
      <c r="Y5" s="133">
        <f>'[2]Yearly Methanol'!Y5</f>
        <v>1288964.5638233894</v>
      </c>
      <c r="Z5" s="133">
        <f>'[2]Yearly Methanol'!Z5</f>
        <v>1278420.4072387589</v>
      </c>
      <c r="AA5" s="133">
        <f>'[2]Yearly Methanol'!AA5</f>
        <v>1267876.2506541281</v>
      </c>
      <c r="AB5" s="133">
        <f>'[2]Yearly Methanol'!AB5</f>
        <v>1257332.0940694977</v>
      </c>
      <c r="AC5" s="133">
        <f>'[2]Yearly Methanol'!AC5</f>
        <v>1246787.9374848672</v>
      </c>
      <c r="AD5" s="133">
        <f>'[2]Yearly Methanol'!AD5</f>
        <v>1236243.7809002367</v>
      </c>
      <c r="AE5" s="133">
        <f>'[2]Yearly Methanol'!AE5</f>
        <v>1225699.6243156062</v>
      </c>
      <c r="AF5" s="133">
        <f>'[2]Yearly Methanol'!AF5</f>
        <v>1215155.4677309755</v>
      </c>
      <c r="AG5" s="133">
        <f>'[2]Yearly Methanol'!AG5</f>
        <v>1204611.311146345</v>
      </c>
      <c r="AH5" s="133">
        <f>'[2]Yearly Methanol'!AH5</f>
        <v>1194067.1545617145</v>
      </c>
      <c r="AI5" s="133"/>
      <c r="AJ5" s="133">
        <f>'[2]Yearly Methanol'!AJ5</f>
        <v>1472760.9288230378</v>
      </c>
      <c r="AK5" s="133">
        <f>'[2]Yearly Methanol'!AK5</f>
        <v>1465054.3219326267</v>
      </c>
      <c r="AL5" s="133">
        <f>'[2]Yearly Methanol'!AL5</f>
        <v>1457347.7150422155</v>
      </c>
      <c r="AM5" s="133">
        <f>'[2]Yearly Methanol'!AM5</f>
        <v>1449641.1081518047</v>
      </c>
      <c r="AN5" s="133">
        <f>'[2]Yearly Methanol'!AN5</f>
        <v>1441934.5012613935</v>
      </c>
      <c r="AO5" s="133">
        <f>'[2]Yearly Methanol'!AO5</f>
        <v>1434227.8943709824</v>
      </c>
      <c r="AP5" s="133">
        <f>'[2]Yearly Methanol'!AP5</f>
        <v>1426521.2874805713</v>
      </c>
      <c r="AQ5" s="133">
        <f>'[2]Yearly Methanol'!AQ5</f>
        <v>1418814.6805901602</v>
      </c>
      <c r="AR5" s="133">
        <f>'[2]Yearly Methanol'!AR5</f>
        <v>1411108.0736997493</v>
      </c>
      <c r="AS5" s="133">
        <f>'[2]Yearly Methanol'!AS5</f>
        <v>1403401.4668093382</v>
      </c>
      <c r="AT5" s="133">
        <f>'[2]Yearly Methanol'!AT5</f>
        <v>1395694.8599189271</v>
      </c>
      <c r="AU5" s="133">
        <f>'[2]Yearly Methanol'!AU5</f>
        <v>1386533.1594198369</v>
      </c>
      <c r="AV5" s="133">
        <f>'[2]Yearly Methanol'!AV5</f>
        <v>1377371.458920747</v>
      </c>
      <c r="AW5" s="133">
        <f>'[2]Yearly Methanol'!AW5</f>
        <v>1368209.7584216569</v>
      </c>
      <c r="AX5" s="133">
        <f>'[2]Yearly Methanol'!AX5</f>
        <v>1359048.057922567</v>
      </c>
      <c r="AY5" s="133">
        <f>'[2]Yearly Methanol'!AY5</f>
        <v>1349886.3574234769</v>
      </c>
      <c r="AZ5" s="133">
        <f>'[2]Yearly Methanol'!AZ5</f>
        <v>1339810.8300203856</v>
      </c>
      <c r="BA5" s="133">
        <f>'[2]Yearly Methanol'!BA5</f>
        <v>1329735.302617294</v>
      </c>
      <c r="BB5" s="133">
        <f>'[2]Yearly Methanol'!BB5</f>
        <v>1319659.7752142027</v>
      </c>
      <c r="BC5" s="133">
        <f>'[2]Yearly Methanol'!BC5</f>
        <v>1309584.2478111112</v>
      </c>
      <c r="BD5" s="133">
        <f>'[2]Yearly Methanol'!BD5</f>
        <v>1299508.7204080198</v>
      </c>
      <c r="BE5" s="133">
        <f>'[2]Yearly Methanol'!BE5</f>
        <v>1288964.5638233894</v>
      </c>
      <c r="BF5" s="133">
        <f>'[2]Yearly Methanol'!BF5</f>
        <v>1278420.4072387589</v>
      </c>
      <c r="BG5" s="133">
        <f>'[2]Yearly Methanol'!BG5</f>
        <v>1267876.2506541281</v>
      </c>
      <c r="BH5" s="133">
        <f>'[2]Yearly Methanol'!BH5</f>
        <v>1257332.0940694977</v>
      </c>
      <c r="BI5" s="133">
        <f>'[2]Yearly Methanol'!BI5</f>
        <v>1246787.9374848672</v>
      </c>
      <c r="BJ5" s="133">
        <f>'[2]Yearly Methanol'!BJ5</f>
        <v>1236243.7809002367</v>
      </c>
      <c r="BK5" s="133">
        <f>'[2]Yearly Methanol'!BK5</f>
        <v>1225699.6243156062</v>
      </c>
      <c r="BL5" s="133">
        <f>'[2]Yearly Methanol'!BL5</f>
        <v>1215155.4677309755</v>
      </c>
      <c r="BM5" s="133">
        <f>'[2]Yearly Methanol'!BM5</f>
        <v>1204611.311146345</v>
      </c>
      <c r="BN5" s="133">
        <f>'[2]Yearly Methanol'!BN5</f>
        <v>1194067.1545617145</v>
      </c>
      <c r="BO5" s="62" t="s">
        <v>202</v>
      </c>
    </row>
    <row r="6" spans="1:97" ht="73.7" customHeight="1">
      <c r="A6" s="375"/>
      <c r="B6" s="1" t="s">
        <v>203</v>
      </c>
      <c r="C6" s="5" t="s">
        <v>200</v>
      </c>
      <c r="D6" s="126">
        <f>'[2]Yearly Methanol'!D6</f>
        <v>103598.39231850725</v>
      </c>
      <c r="E6" s="126">
        <f>'[2]Yearly Methanol'!E6</f>
        <v>103056.28662541599</v>
      </c>
      <c r="F6" s="126">
        <f>'[2]Yearly Methanol'!F6</f>
        <v>102514.18093232474</v>
      </c>
      <c r="G6" s="126">
        <f>'[2]Yearly Methanol'!G6</f>
        <v>101972.07523923351</v>
      </c>
      <c r="H6" s="126">
        <f>'[2]Yearly Methanol'!H6</f>
        <v>101429.96954614227</v>
      </c>
      <c r="I6" s="126">
        <f>'[2]Yearly Methanol'!I6</f>
        <v>100887.86385305102</v>
      </c>
      <c r="J6" s="126">
        <f>'[2]Yearly Methanol'!J6</f>
        <v>100345.75815995978</v>
      </c>
      <c r="K6" s="126">
        <f>'[2]Yearly Methanol'!K6</f>
        <v>99803.652466868531</v>
      </c>
      <c r="L6" s="126">
        <f>'[2]Yearly Methanol'!L6</f>
        <v>99261.5467737773</v>
      </c>
      <c r="M6" s="126">
        <f>'[2]Yearly Methanol'!M6</f>
        <v>98719.441080686054</v>
      </c>
      <c r="N6" s="126">
        <f>'[2]Yearly Methanol'!N6</f>
        <v>98177.335387594809</v>
      </c>
      <c r="O6" s="126">
        <f>'[2]Yearly Methanol'!O6</f>
        <v>97532.874074129679</v>
      </c>
      <c r="P6" s="126">
        <f>'[2]Yearly Methanol'!P6</f>
        <v>96888.412760664578</v>
      </c>
      <c r="Q6" s="126">
        <f>'[2]Yearly Methanol'!Q6</f>
        <v>96243.951447199463</v>
      </c>
      <c r="R6" s="126">
        <f>'[2]Yearly Methanol'!R6</f>
        <v>95599.490133734362</v>
      </c>
      <c r="S6" s="126">
        <f>'[2]Yearly Methanol'!S6</f>
        <v>94955.028820269246</v>
      </c>
      <c r="T6" s="126">
        <f>'[2]Yearly Methanol'!T6</f>
        <v>94246.28619932296</v>
      </c>
      <c r="U6" s="126">
        <f>'[2]Yearly Methanol'!U6</f>
        <v>93537.543578376659</v>
      </c>
      <c r="V6" s="126">
        <f>'[2]Yearly Methanol'!V6</f>
        <v>92828.800957430372</v>
      </c>
      <c r="W6" s="126">
        <f>'[2]Yearly Methanol'!W6</f>
        <v>92120.058336484071</v>
      </c>
      <c r="X6" s="126">
        <f>'[2]Yearly Methanol'!X6</f>
        <v>91411.315715537785</v>
      </c>
      <c r="Y6" s="126">
        <f>'[2]Yearly Methanol'!Y6</f>
        <v>90669.608321524225</v>
      </c>
      <c r="Z6" s="126">
        <f>'[2]Yearly Methanol'!Z6</f>
        <v>89927.900927510665</v>
      </c>
      <c r="AA6" s="126">
        <f>'[2]Yearly Methanol'!AA6</f>
        <v>89186.193533497106</v>
      </c>
      <c r="AB6" s="126">
        <f>'[2]Yearly Methanol'!AB6</f>
        <v>88444.486139483546</v>
      </c>
      <c r="AC6" s="126">
        <f>'[2]Yearly Methanol'!AC6</f>
        <v>87702.778745469986</v>
      </c>
      <c r="AD6" s="126">
        <f>'[2]Yearly Methanol'!AD6</f>
        <v>86961.071351456427</v>
      </c>
      <c r="AE6" s="126">
        <f>'[2]Yearly Methanol'!AE6</f>
        <v>86219.363957442867</v>
      </c>
      <c r="AF6" s="126">
        <f>'[2]Yearly Methanol'!AF6</f>
        <v>85477.656563429293</v>
      </c>
      <c r="AG6" s="126">
        <f>'[2]Yearly Methanol'!AG6</f>
        <v>84735.949169415748</v>
      </c>
      <c r="AH6" s="126">
        <f>'[2]Yearly Methanol'!AH6</f>
        <v>83994.241775402188</v>
      </c>
      <c r="AI6" s="126"/>
      <c r="AJ6" s="126">
        <f>'[2]Yearly Methanol'!AJ6</f>
        <v>103598.39231850725</v>
      </c>
      <c r="AK6" s="126">
        <f>'[2]Yearly Methanol'!AK6</f>
        <v>103056.28662541599</v>
      </c>
      <c r="AL6" s="126">
        <f>'[2]Yearly Methanol'!AL6</f>
        <v>102514.18093232474</v>
      </c>
      <c r="AM6" s="126">
        <f>'[2]Yearly Methanol'!AM6</f>
        <v>101972.07523923351</v>
      </c>
      <c r="AN6" s="126">
        <f>'[2]Yearly Methanol'!AN6</f>
        <v>101429.96954614227</v>
      </c>
      <c r="AO6" s="126">
        <f>'[2]Yearly Methanol'!AO6</f>
        <v>100887.86385305102</v>
      </c>
      <c r="AP6" s="126">
        <f>'[2]Yearly Methanol'!AP6</f>
        <v>100345.75815995978</v>
      </c>
      <c r="AQ6" s="126">
        <f>'[2]Yearly Methanol'!AQ6</f>
        <v>99803.652466868531</v>
      </c>
      <c r="AR6" s="126">
        <f>'[2]Yearly Methanol'!AR6</f>
        <v>99261.5467737773</v>
      </c>
      <c r="AS6" s="126">
        <f>'[2]Yearly Methanol'!AS6</f>
        <v>98719.441080686054</v>
      </c>
      <c r="AT6" s="126">
        <f>'[2]Yearly Methanol'!AT6</f>
        <v>98177.335387594809</v>
      </c>
      <c r="AU6" s="126">
        <f>'[2]Yearly Methanol'!AU6</f>
        <v>97532.874074129679</v>
      </c>
      <c r="AV6" s="126">
        <f>'[2]Yearly Methanol'!AV6</f>
        <v>96888.412760664578</v>
      </c>
      <c r="AW6" s="126">
        <f>'[2]Yearly Methanol'!AW6</f>
        <v>96243.951447199463</v>
      </c>
      <c r="AX6" s="126">
        <f>'[2]Yearly Methanol'!AX6</f>
        <v>95599.490133734362</v>
      </c>
      <c r="AY6" s="126">
        <f>'[2]Yearly Methanol'!AY6</f>
        <v>94955.028820269246</v>
      </c>
      <c r="AZ6" s="126">
        <f>'[2]Yearly Methanol'!AZ6</f>
        <v>94246.28619932296</v>
      </c>
      <c r="BA6" s="126">
        <f>'[2]Yearly Methanol'!BA6</f>
        <v>93537.543578376659</v>
      </c>
      <c r="BB6" s="126">
        <f>'[2]Yearly Methanol'!BB6</f>
        <v>92828.800957430372</v>
      </c>
      <c r="BC6" s="126">
        <f>'[2]Yearly Methanol'!BC6</f>
        <v>92120.058336484071</v>
      </c>
      <c r="BD6" s="126">
        <f>'[2]Yearly Methanol'!BD6</f>
        <v>91411.315715537785</v>
      </c>
      <c r="BE6" s="126">
        <f>'[2]Yearly Methanol'!BE6</f>
        <v>90669.608321524225</v>
      </c>
      <c r="BF6" s="126">
        <f>'[2]Yearly Methanol'!BF6</f>
        <v>89927.900927510665</v>
      </c>
      <c r="BG6" s="126">
        <f>'[2]Yearly Methanol'!BG6</f>
        <v>89186.193533497106</v>
      </c>
      <c r="BH6" s="126">
        <f>'[2]Yearly Methanol'!BH6</f>
        <v>88444.486139483546</v>
      </c>
      <c r="BI6" s="126">
        <f>'[2]Yearly Methanol'!BI6</f>
        <v>87702.778745469986</v>
      </c>
      <c r="BJ6" s="126">
        <f>'[2]Yearly Methanol'!BJ6</f>
        <v>86961.071351456427</v>
      </c>
      <c r="BK6" s="126">
        <f>'[2]Yearly Methanol'!BK6</f>
        <v>86219.363957442867</v>
      </c>
      <c r="BL6" s="126">
        <f>'[2]Yearly Methanol'!BL6</f>
        <v>85477.656563429293</v>
      </c>
      <c r="BM6" s="126">
        <f>'[2]Yearly Methanol'!BM6</f>
        <v>84735.949169415748</v>
      </c>
      <c r="BN6" s="126">
        <f>'[2]Yearly Methanol'!BN6</f>
        <v>83994.241775402188</v>
      </c>
      <c r="BY6" s="75"/>
      <c r="BZ6" s="76" t="s">
        <v>90</v>
      </c>
      <c r="CA6" s="353" t="s">
        <v>91</v>
      </c>
      <c r="CB6" s="76" t="s">
        <v>92</v>
      </c>
      <c r="CC6" s="261" t="s">
        <v>93</v>
      </c>
      <c r="CD6" s="262" t="s">
        <v>94</v>
      </c>
      <c r="CE6" s="262" t="s">
        <v>95</v>
      </c>
      <c r="CF6" s="76" t="s">
        <v>96</v>
      </c>
      <c r="CG6" s="76" t="s">
        <v>97</v>
      </c>
      <c r="CH6" s="76" t="s">
        <v>98</v>
      </c>
      <c r="CI6" s="76" t="s">
        <v>99</v>
      </c>
      <c r="CJ6" s="76" t="s">
        <v>100</v>
      </c>
      <c r="CL6" s="75"/>
      <c r="CM6" s="76" t="s">
        <v>90</v>
      </c>
      <c r="CN6" s="353" t="s">
        <v>91</v>
      </c>
      <c r="CO6" s="76" t="s">
        <v>92</v>
      </c>
      <c r="CP6" s="261" t="s">
        <v>93</v>
      </c>
      <c r="CQ6" s="262" t="s">
        <v>94</v>
      </c>
      <c r="CR6" s="76" t="s">
        <v>435</v>
      </c>
      <c r="CS6" s="76" t="s">
        <v>100</v>
      </c>
    </row>
    <row r="7" spans="1:97" ht="71.849999999999994" customHeight="1">
      <c r="A7" s="375"/>
      <c r="B7" s="1" t="s">
        <v>204</v>
      </c>
      <c r="C7" s="5" t="s">
        <v>200</v>
      </c>
      <c r="D7" s="126">
        <f>'[2]Yearly Methanol'!D7</f>
        <v>0</v>
      </c>
      <c r="E7" s="126">
        <f>'[2]Yearly Methanol'!E7</f>
        <v>0</v>
      </c>
      <c r="F7" s="126">
        <f>'[2]Yearly Methanol'!F7</f>
        <v>0</v>
      </c>
      <c r="G7" s="126">
        <f>'[2]Yearly Methanol'!G7</f>
        <v>0</v>
      </c>
      <c r="H7" s="126">
        <f>'[2]Yearly Methanol'!H7</f>
        <v>0</v>
      </c>
      <c r="I7" s="126">
        <f>'[2]Yearly Methanol'!I7</f>
        <v>0</v>
      </c>
      <c r="J7" s="126">
        <f>'[2]Yearly Methanol'!J7</f>
        <v>0</v>
      </c>
      <c r="K7" s="126">
        <f>'[2]Yearly Methanol'!K7</f>
        <v>0</v>
      </c>
      <c r="L7" s="126">
        <f>'[2]Yearly Methanol'!L7</f>
        <v>0</v>
      </c>
      <c r="M7" s="126">
        <f>'[2]Yearly Methanol'!M7</f>
        <v>0</v>
      </c>
      <c r="N7" s="126">
        <f>'[2]Yearly Methanol'!N7</f>
        <v>0</v>
      </c>
      <c r="O7" s="126">
        <f>'[2]Yearly Methanol'!O7</f>
        <v>0</v>
      </c>
      <c r="P7" s="126">
        <f>'[2]Yearly Methanol'!P7</f>
        <v>0</v>
      </c>
      <c r="Q7" s="126">
        <f>'[2]Yearly Methanol'!Q7</f>
        <v>0</v>
      </c>
      <c r="R7" s="126">
        <f>'[2]Yearly Methanol'!R7</f>
        <v>0</v>
      </c>
      <c r="S7" s="126">
        <f>'[2]Yearly Methanol'!S7</f>
        <v>0</v>
      </c>
      <c r="T7" s="126">
        <f>'[2]Yearly Methanol'!T7</f>
        <v>0</v>
      </c>
      <c r="U7" s="126">
        <f>'[2]Yearly Methanol'!U7</f>
        <v>0</v>
      </c>
      <c r="V7" s="126">
        <f>'[2]Yearly Methanol'!V7</f>
        <v>0</v>
      </c>
      <c r="W7" s="126">
        <f>'[2]Yearly Methanol'!W7</f>
        <v>0</v>
      </c>
      <c r="X7" s="126">
        <f>'[2]Yearly Methanol'!X7</f>
        <v>0</v>
      </c>
      <c r="Y7" s="126">
        <f>'[2]Yearly Methanol'!Y7</f>
        <v>0</v>
      </c>
      <c r="Z7" s="126">
        <f>'[2]Yearly Methanol'!Z7</f>
        <v>0</v>
      </c>
      <c r="AA7" s="126">
        <f>'[2]Yearly Methanol'!AA7</f>
        <v>0</v>
      </c>
      <c r="AB7" s="126">
        <f>'[2]Yearly Methanol'!AB7</f>
        <v>0</v>
      </c>
      <c r="AC7" s="126">
        <f>'[2]Yearly Methanol'!AC7</f>
        <v>0</v>
      </c>
      <c r="AD7" s="126">
        <f>'[2]Yearly Methanol'!AD7</f>
        <v>0</v>
      </c>
      <c r="AE7" s="126">
        <f>'[2]Yearly Methanol'!AE7</f>
        <v>0</v>
      </c>
      <c r="AF7" s="126">
        <f>'[2]Yearly Methanol'!AF7</f>
        <v>0</v>
      </c>
      <c r="AG7" s="126">
        <f>'[2]Yearly Methanol'!AG7</f>
        <v>0</v>
      </c>
      <c r="AH7" s="126">
        <f>'[2]Yearly Methanol'!AH7</f>
        <v>0</v>
      </c>
      <c r="AI7" s="126"/>
      <c r="AJ7" s="126">
        <f>'[2]Yearly Methanol'!AJ7</f>
        <v>0</v>
      </c>
      <c r="AK7" s="126">
        <f>'[2]Yearly Methanol'!AK7</f>
        <v>0</v>
      </c>
      <c r="AL7" s="126">
        <f>'[2]Yearly Methanol'!AL7</f>
        <v>0</v>
      </c>
      <c r="AM7" s="126">
        <f>'[2]Yearly Methanol'!AM7</f>
        <v>0</v>
      </c>
      <c r="AN7" s="126">
        <f>'[2]Yearly Methanol'!AN7</f>
        <v>0</v>
      </c>
      <c r="AO7" s="126">
        <f>'[2]Yearly Methanol'!AO7</f>
        <v>0</v>
      </c>
      <c r="AP7" s="126">
        <f>'[2]Yearly Methanol'!AP7</f>
        <v>0</v>
      </c>
      <c r="AQ7" s="126">
        <f>'[2]Yearly Methanol'!AQ7</f>
        <v>0</v>
      </c>
      <c r="AR7" s="126">
        <f>'[2]Yearly Methanol'!AR7</f>
        <v>0</v>
      </c>
      <c r="AS7" s="126">
        <f>'[2]Yearly Methanol'!AS7</f>
        <v>0</v>
      </c>
      <c r="AT7" s="126">
        <f>'[2]Yearly Methanol'!AT7</f>
        <v>0</v>
      </c>
      <c r="AU7" s="126">
        <f>'[2]Yearly Methanol'!AU7</f>
        <v>0</v>
      </c>
      <c r="AV7" s="126">
        <f>'[2]Yearly Methanol'!AV7</f>
        <v>0</v>
      </c>
      <c r="AW7" s="126">
        <f>'[2]Yearly Methanol'!AW7</f>
        <v>0</v>
      </c>
      <c r="AX7" s="126">
        <f>'[2]Yearly Methanol'!AX7</f>
        <v>0</v>
      </c>
      <c r="AY7" s="126">
        <f>'[2]Yearly Methanol'!AY7</f>
        <v>0</v>
      </c>
      <c r="AZ7" s="126">
        <f>'[2]Yearly Methanol'!AZ7</f>
        <v>0</v>
      </c>
      <c r="BA7" s="126">
        <f>'[2]Yearly Methanol'!BA7</f>
        <v>0</v>
      </c>
      <c r="BB7" s="126">
        <f>'[2]Yearly Methanol'!BB7</f>
        <v>0</v>
      </c>
      <c r="BC7" s="126">
        <f>'[2]Yearly Methanol'!BC7</f>
        <v>0</v>
      </c>
      <c r="BD7" s="126">
        <f>'[2]Yearly Methanol'!BD7</f>
        <v>0</v>
      </c>
      <c r="BE7" s="126">
        <f>'[2]Yearly Methanol'!BE7</f>
        <v>0</v>
      </c>
      <c r="BF7" s="126">
        <f>'[2]Yearly Methanol'!BF7</f>
        <v>0</v>
      </c>
      <c r="BG7" s="126">
        <f>'[2]Yearly Methanol'!BG7</f>
        <v>0</v>
      </c>
      <c r="BH7" s="126">
        <f>'[2]Yearly Methanol'!BH7</f>
        <v>0</v>
      </c>
      <c r="BI7" s="126">
        <f>'[2]Yearly Methanol'!BI7</f>
        <v>0</v>
      </c>
      <c r="BJ7" s="126">
        <f>'[2]Yearly Methanol'!BJ7</f>
        <v>0</v>
      </c>
      <c r="BK7" s="126">
        <f>'[2]Yearly Methanol'!BK7</f>
        <v>0</v>
      </c>
      <c r="BL7" s="126">
        <f>'[2]Yearly Methanol'!BL7</f>
        <v>0</v>
      </c>
      <c r="BM7" s="126">
        <f>'[2]Yearly Methanol'!BM7</f>
        <v>0</v>
      </c>
      <c r="BN7" s="126">
        <f>'[2]Yearly Methanol'!BN7</f>
        <v>0</v>
      </c>
    </row>
    <row r="8" spans="1:97" s="14" customFormat="1">
      <c r="A8" s="376"/>
      <c r="B8" s="10" t="s">
        <v>119</v>
      </c>
      <c r="C8" s="62" t="s">
        <v>200</v>
      </c>
      <c r="D8" s="127">
        <f>'[2]Yearly Methanol'!D8</f>
        <v>1369162.5365045306</v>
      </c>
      <c r="E8" s="127">
        <f>'[2]Yearly Methanol'!E8</f>
        <v>1361998.0353072106</v>
      </c>
      <c r="F8" s="127">
        <f>'[2]Yearly Methanol'!F8</f>
        <v>1354833.5341098907</v>
      </c>
      <c r="G8" s="127">
        <f>'[2]Yearly Methanol'!G8</f>
        <v>1347669.0329125712</v>
      </c>
      <c r="H8" s="127">
        <f>'[2]Yearly Methanol'!H8</f>
        <v>1340504.5317152513</v>
      </c>
      <c r="I8" s="127">
        <f>'[2]Yearly Methanol'!I8</f>
        <v>1333340.0305179313</v>
      </c>
      <c r="J8" s="127">
        <f>'[2]Yearly Methanol'!J8</f>
        <v>1326175.5293206116</v>
      </c>
      <c r="K8" s="127">
        <f>'[2]Yearly Methanol'!K8</f>
        <v>1319011.0281232917</v>
      </c>
      <c r="L8" s="127">
        <f>'[2]Yearly Methanol'!L8</f>
        <v>1311846.526925972</v>
      </c>
      <c r="M8" s="127">
        <f>'[2]Yearly Methanol'!M8</f>
        <v>1304682.0257286523</v>
      </c>
      <c r="N8" s="127">
        <f>'[2]Yearly Methanol'!N8</f>
        <v>1297517.5245313323</v>
      </c>
      <c r="O8" s="127">
        <f>'[2]Yearly Methanol'!O8</f>
        <v>1289000.2853457073</v>
      </c>
      <c r="P8" s="127">
        <f>'[2]Yearly Methanol'!P8</f>
        <v>1280483.0461600826</v>
      </c>
      <c r="Q8" s="127">
        <f>'[2]Yearly Methanol'!Q8</f>
        <v>1271965.8069744573</v>
      </c>
      <c r="R8" s="127">
        <f>'[2]Yearly Methanol'!R8</f>
        <v>1263448.5677888326</v>
      </c>
      <c r="S8" s="127">
        <f>'[2]Yearly Methanol'!S8</f>
        <v>1254931.3286032076</v>
      </c>
      <c r="T8" s="127">
        <f>'[2]Yearly Methanol'!T8</f>
        <v>1245564.5438210627</v>
      </c>
      <c r="U8" s="127">
        <f>'[2]Yearly Methanol'!U8</f>
        <v>1236197.7590389173</v>
      </c>
      <c r="V8" s="127">
        <f>'[2]Yearly Methanol'!V8</f>
        <v>1226830.9742567723</v>
      </c>
      <c r="W8" s="127">
        <f>'[2]Yearly Methanol'!W8</f>
        <v>1217464.1894746271</v>
      </c>
      <c r="X8" s="127">
        <f>'[2]Yearly Methanol'!X8</f>
        <v>1208097.404692482</v>
      </c>
      <c r="Y8" s="127">
        <f>'[2]Yearly Methanol'!Y8</f>
        <v>1198294.9555018651</v>
      </c>
      <c r="Z8" s="127">
        <f>'[2]Yearly Methanol'!Z8</f>
        <v>1188492.5063112483</v>
      </c>
      <c r="AA8" s="127">
        <f>'[2]Yearly Methanol'!AA8</f>
        <v>1178690.057120631</v>
      </c>
      <c r="AB8" s="127">
        <f>'[2]Yearly Methanol'!AB8</f>
        <v>1168887.6079300141</v>
      </c>
      <c r="AC8" s="127">
        <f>'[2]Yearly Methanol'!AC8</f>
        <v>1159085.1587393973</v>
      </c>
      <c r="AD8" s="127">
        <f>'[2]Yearly Methanol'!AD8</f>
        <v>1149282.7095487802</v>
      </c>
      <c r="AE8" s="127">
        <f>'[2]Yearly Methanol'!AE8</f>
        <v>1139480.2603581634</v>
      </c>
      <c r="AF8" s="127">
        <f>'[2]Yearly Methanol'!AF8</f>
        <v>1129677.8111675461</v>
      </c>
      <c r="AG8" s="127">
        <f>'[2]Yearly Methanol'!AG8</f>
        <v>1119875.3619769292</v>
      </c>
      <c r="AH8" s="127">
        <f>'[2]Yearly Methanol'!AH8</f>
        <v>1110072.9127863124</v>
      </c>
      <c r="AI8" s="127"/>
      <c r="AJ8" s="127">
        <f>'[2]Yearly Methanol'!AJ8</f>
        <v>1369162.5365045306</v>
      </c>
      <c r="AK8" s="127">
        <f>'[2]Yearly Methanol'!AK8</f>
        <v>1361998.0353072106</v>
      </c>
      <c r="AL8" s="127">
        <f>'[2]Yearly Methanol'!AL8</f>
        <v>1354833.5341098907</v>
      </c>
      <c r="AM8" s="127">
        <f>'[2]Yearly Methanol'!AM8</f>
        <v>1347669.0329125712</v>
      </c>
      <c r="AN8" s="127">
        <f>'[2]Yearly Methanol'!AN8</f>
        <v>1340504.5317152513</v>
      </c>
      <c r="AO8" s="127">
        <f>'[2]Yearly Methanol'!AO8</f>
        <v>1333340.0305179313</v>
      </c>
      <c r="AP8" s="127">
        <f>'[2]Yearly Methanol'!AP8</f>
        <v>1326175.5293206116</v>
      </c>
      <c r="AQ8" s="127">
        <f>'[2]Yearly Methanol'!AQ8</f>
        <v>1319011.0281232917</v>
      </c>
      <c r="AR8" s="127">
        <f>'[2]Yearly Methanol'!AR8</f>
        <v>1311846.526925972</v>
      </c>
      <c r="AS8" s="127">
        <f>'[2]Yearly Methanol'!AS8</f>
        <v>1304682.0257286523</v>
      </c>
      <c r="AT8" s="127">
        <f>'[2]Yearly Methanol'!AT8</f>
        <v>1297517.5245313323</v>
      </c>
      <c r="AU8" s="127">
        <f>'[2]Yearly Methanol'!AU8</f>
        <v>1289000.2853457073</v>
      </c>
      <c r="AV8" s="127">
        <f>'[2]Yearly Methanol'!AV8</f>
        <v>1280483.0461600826</v>
      </c>
      <c r="AW8" s="127">
        <f>'[2]Yearly Methanol'!AW8</f>
        <v>1271965.8069744573</v>
      </c>
      <c r="AX8" s="127">
        <f>'[2]Yearly Methanol'!AX8</f>
        <v>1263448.5677888326</v>
      </c>
      <c r="AY8" s="127">
        <f>'[2]Yearly Methanol'!AY8</f>
        <v>1254931.3286032076</v>
      </c>
      <c r="AZ8" s="127">
        <f>'[2]Yearly Methanol'!AZ8</f>
        <v>1245564.5438210627</v>
      </c>
      <c r="BA8" s="127">
        <f>'[2]Yearly Methanol'!BA8</f>
        <v>1236197.7590389173</v>
      </c>
      <c r="BB8" s="127">
        <f>'[2]Yearly Methanol'!BB8</f>
        <v>1226830.9742567723</v>
      </c>
      <c r="BC8" s="127">
        <f>'[2]Yearly Methanol'!BC8</f>
        <v>1217464.1894746271</v>
      </c>
      <c r="BD8" s="127">
        <f>'[2]Yearly Methanol'!BD8</f>
        <v>1208097.404692482</v>
      </c>
      <c r="BE8" s="127">
        <f>'[2]Yearly Methanol'!BE8</f>
        <v>1198294.9555018651</v>
      </c>
      <c r="BF8" s="127">
        <f>'[2]Yearly Methanol'!BF8</f>
        <v>1188492.5063112483</v>
      </c>
      <c r="BG8" s="127">
        <f>'[2]Yearly Methanol'!BG8</f>
        <v>1178690.057120631</v>
      </c>
      <c r="BH8" s="127">
        <f>'[2]Yearly Methanol'!BH8</f>
        <v>1168887.6079300141</v>
      </c>
      <c r="BI8" s="127">
        <f>'[2]Yearly Methanol'!BI8</f>
        <v>1159085.1587393973</v>
      </c>
      <c r="BJ8" s="127">
        <f>'[2]Yearly Methanol'!BJ8</f>
        <v>1149282.7095487802</v>
      </c>
      <c r="BK8" s="127">
        <f>'[2]Yearly Methanol'!BK8</f>
        <v>1139480.2603581634</v>
      </c>
      <c r="BL8" s="127">
        <f>'[2]Yearly Methanol'!BL8</f>
        <v>1129677.8111675461</v>
      </c>
      <c r="BM8" s="127">
        <f>'[2]Yearly Methanol'!BM8</f>
        <v>1119875.3619769292</v>
      </c>
      <c r="BN8" s="127">
        <f>'[2]Yearly Methanol'!BN8</f>
        <v>1110072.9127863124</v>
      </c>
      <c r="BY8" s="75" t="s">
        <v>3</v>
      </c>
      <c r="BZ8" s="83">
        <f>AJ5</f>
        <v>1472760.9288230378</v>
      </c>
      <c r="CB8" s="190" t="s">
        <v>35</v>
      </c>
      <c r="CC8" s="81"/>
      <c r="CD8" s="263" t="s">
        <v>35</v>
      </c>
      <c r="CE8" s="190"/>
      <c r="CF8" s="188"/>
      <c r="CG8" s="81"/>
      <c r="CI8" s="188"/>
      <c r="CJ8" s="14" t="s">
        <v>35</v>
      </c>
      <c r="CK8" s="264"/>
      <c r="CL8" s="75" t="s">
        <v>3</v>
      </c>
      <c r="CM8" s="83">
        <f>BZ8</f>
        <v>1472760.9288230378</v>
      </c>
      <c r="CO8" s="190" t="s">
        <v>35</v>
      </c>
      <c r="CP8" s="81"/>
      <c r="CQ8" s="263" t="s">
        <v>35</v>
      </c>
      <c r="CR8" s="188"/>
      <c r="CS8" s="14" t="s">
        <v>35</v>
      </c>
    </row>
    <row r="9" spans="1:97">
      <c r="C9" s="5"/>
      <c r="D9" s="124">
        <f>'[2]Yearly Methanol'!D9</f>
        <v>0</v>
      </c>
      <c r="E9" s="124">
        <f>'[2]Yearly Methanol'!E9</f>
        <v>0</v>
      </c>
      <c r="F9" s="124">
        <f>'[2]Yearly Methanol'!F9</f>
        <v>0</v>
      </c>
      <c r="G9" s="124">
        <f>'[2]Yearly Methanol'!G9</f>
        <v>0</v>
      </c>
      <c r="H9" s="124">
        <f>'[2]Yearly Methanol'!H9</f>
        <v>0</v>
      </c>
      <c r="I9" s="124">
        <f>'[2]Yearly Methanol'!I9</f>
        <v>0</v>
      </c>
      <c r="J9" s="124">
        <f>'[2]Yearly Methanol'!J9</f>
        <v>0</v>
      </c>
      <c r="K9" s="124">
        <f>'[2]Yearly Methanol'!K9</f>
        <v>0</v>
      </c>
      <c r="L9" s="124">
        <f>'[2]Yearly Methanol'!L9</f>
        <v>0</v>
      </c>
      <c r="M9" s="124">
        <f>'[2]Yearly Methanol'!M9</f>
        <v>0</v>
      </c>
      <c r="N9" s="124">
        <f>'[2]Yearly Methanol'!N9</f>
        <v>0</v>
      </c>
      <c r="O9" s="124">
        <f>'[2]Yearly Methanol'!O9</f>
        <v>0</v>
      </c>
      <c r="P9" s="124">
        <f>'[2]Yearly Methanol'!P9</f>
        <v>0</v>
      </c>
      <c r="Q9" s="124">
        <f>'[2]Yearly Methanol'!Q9</f>
        <v>0</v>
      </c>
      <c r="R9" s="124">
        <f>'[2]Yearly Methanol'!R9</f>
        <v>0</v>
      </c>
      <c r="S9" s="124">
        <f>'[2]Yearly Methanol'!S9</f>
        <v>0</v>
      </c>
      <c r="T9" s="124">
        <f>'[2]Yearly Methanol'!T9</f>
        <v>0</v>
      </c>
      <c r="U9" s="124">
        <f>'[2]Yearly Methanol'!U9</f>
        <v>0</v>
      </c>
      <c r="V9" s="124">
        <f>'[2]Yearly Methanol'!V9</f>
        <v>0</v>
      </c>
      <c r="W9" s="124">
        <f>'[2]Yearly Methanol'!W9</f>
        <v>0</v>
      </c>
      <c r="X9" s="124">
        <f>'[2]Yearly Methanol'!X9</f>
        <v>0</v>
      </c>
      <c r="Y9" s="124">
        <f>'[2]Yearly Methanol'!Y9</f>
        <v>0</v>
      </c>
      <c r="Z9" s="124">
        <f>'[2]Yearly Methanol'!Z9</f>
        <v>0</v>
      </c>
      <c r="AA9" s="124">
        <f>'[2]Yearly Methanol'!AA9</f>
        <v>0</v>
      </c>
      <c r="AB9" s="124">
        <f>'[2]Yearly Methanol'!AB9</f>
        <v>0</v>
      </c>
      <c r="AC9" s="124">
        <f>'[2]Yearly Methanol'!AC9</f>
        <v>0</v>
      </c>
      <c r="AD9" s="124">
        <f>'[2]Yearly Methanol'!AD9</f>
        <v>0</v>
      </c>
      <c r="AE9" s="124">
        <f>'[2]Yearly Methanol'!AE9</f>
        <v>0</v>
      </c>
      <c r="AF9" s="124">
        <f>'[2]Yearly Methanol'!AF9</f>
        <v>0</v>
      </c>
      <c r="AG9" s="124">
        <f>'[2]Yearly Methanol'!AG9</f>
        <v>0</v>
      </c>
      <c r="AH9" s="124">
        <f>'[2]Yearly Methanol'!AH9</f>
        <v>0</v>
      </c>
      <c r="AI9" s="124"/>
      <c r="AJ9" s="124">
        <f>'[2]Yearly Methanol'!AJ9</f>
        <v>0</v>
      </c>
      <c r="AK9" s="124">
        <f>'[2]Yearly Methanol'!AK9</f>
        <v>0</v>
      </c>
      <c r="AL9" s="124">
        <f>'[2]Yearly Methanol'!AL9</f>
        <v>0</v>
      </c>
      <c r="AM9" s="124">
        <f>'[2]Yearly Methanol'!AM9</f>
        <v>0</v>
      </c>
      <c r="AN9" s="124">
        <f>'[2]Yearly Methanol'!AN9</f>
        <v>0</v>
      </c>
      <c r="AO9" s="124">
        <f>'[2]Yearly Methanol'!AO9</f>
        <v>0</v>
      </c>
      <c r="AP9" s="124">
        <f>'[2]Yearly Methanol'!AP9</f>
        <v>0</v>
      </c>
      <c r="AQ9" s="124">
        <f>'[2]Yearly Methanol'!AQ9</f>
        <v>0</v>
      </c>
      <c r="AR9" s="124">
        <f>'[2]Yearly Methanol'!AR9</f>
        <v>0</v>
      </c>
      <c r="AS9" s="124">
        <f>'[2]Yearly Methanol'!AS9</f>
        <v>0</v>
      </c>
      <c r="AT9" s="124">
        <f>'[2]Yearly Methanol'!AT9</f>
        <v>0</v>
      </c>
      <c r="AU9" s="124">
        <f>'[2]Yearly Methanol'!AU9</f>
        <v>0</v>
      </c>
      <c r="AV9" s="124">
        <f>'[2]Yearly Methanol'!AV9</f>
        <v>0</v>
      </c>
      <c r="AW9" s="124">
        <f>'[2]Yearly Methanol'!AW9</f>
        <v>0</v>
      </c>
      <c r="AX9" s="124">
        <f>'[2]Yearly Methanol'!AX9</f>
        <v>0</v>
      </c>
      <c r="AY9" s="124">
        <f>'[2]Yearly Methanol'!AY9</f>
        <v>0</v>
      </c>
      <c r="AZ9" s="124">
        <f>'[2]Yearly Methanol'!AZ9</f>
        <v>0</v>
      </c>
      <c r="BA9" s="124">
        <f>'[2]Yearly Methanol'!BA9</f>
        <v>0</v>
      </c>
      <c r="BB9" s="124">
        <f>'[2]Yearly Methanol'!BB9</f>
        <v>0</v>
      </c>
      <c r="BC9" s="124">
        <f>'[2]Yearly Methanol'!BC9</f>
        <v>0</v>
      </c>
      <c r="BD9" s="124">
        <f>'[2]Yearly Methanol'!BD9</f>
        <v>0</v>
      </c>
      <c r="BE9" s="124">
        <f>'[2]Yearly Methanol'!BE9</f>
        <v>0</v>
      </c>
      <c r="BF9" s="124">
        <f>'[2]Yearly Methanol'!BF9</f>
        <v>0</v>
      </c>
      <c r="BG9" s="124">
        <f>'[2]Yearly Methanol'!BG9</f>
        <v>0</v>
      </c>
      <c r="BH9" s="124">
        <f>'[2]Yearly Methanol'!BH9</f>
        <v>0</v>
      </c>
      <c r="BI9" s="124">
        <f>'[2]Yearly Methanol'!BI9</f>
        <v>0</v>
      </c>
      <c r="BJ9" s="124">
        <f>'[2]Yearly Methanol'!BJ9</f>
        <v>0</v>
      </c>
      <c r="BK9" s="124">
        <f>'[2]Yearly Methanol'!BK9</f>
        <v>0</v>
      </c>
      <c r="BL9" s="124">
        <f>'[2]Yearly Methanol'!BL9</f>
        <v>0</v>
      </c>
      <c r="BM9" s="124">
        <f>'[2]Yearly Methanol'!BM9</f>
        <v>0</v>
      </c>
      <c r="BN9" s="124">
        <f>'[2]Yearly Methanol'!BN9</f>
        <v>0</v>
      </c>
      <c r="BY9" s="75" t="s">
        <v>19</v>
      </c>
      <c r="BZ9" s="188"/>
      <c r="CA9" s="189"/>
      <c r="CB9" s="190"/>
      <c r="CD9" s="188"/>
      <c r="CE9" s="191">
        <f>-BN11+AH18-AH22</f>
        <v>-50534.034769197024</v>
      </c>
      <c r="CF9" s="192">
        <f>-AH31</f>
        <v>-7807.5986724502036</v>
      </c>
      <c r="CG9" s="82">
        <f>-AH40</f>
        <v>-39183.486169236246</v>
      </c>
      <c r="CH9" s="192">
        <f>-AH56</f>
        <v>-131762.46365328541</v>
      </c>
      <c r="CJ9" s="188"/>
      <c r="CL9" s="75" t="s">
        <v>19</v>
      </c>
      <c r="CM9" s="188"/>
      <c r="CN9" s="189"/>
      <c r="CO9" s="190"/>
      <c r="CQ9" s="188"/>
      <c r="CR9" s="2">
        <f>SUM(CE9:CH10)</f>
        <v>-291660.29593971896</v>
      </c>
      <c r="CS9" s="188"/>
    </row>
    <row r="10" spans="1:97">
      <c r="A10" s="6" t="s">
        <v>20</v>
      </c>
      <c r="B10" s="6" t="s">
        <v>21</v>
      </c>
      <c r="C10" s="13"/>
      <c r="D10" s="125">
        <f>'[2]Yearly Methanol'!D10</f>
        <v>0</v>
      </c>
      <c r="E10" s="125">
        <f>'[2]Yearly Methanol'!E10</f>
        <v>0</v>
      </c>
      <c r="F10" s="125">
        <f>'[2]Yearly Methanol'!F10</f>
        <v>0</v>
      </c>
      <c r="G10" s="125">
        <f>'[2]Yearly Methanol'!G10</f>
        <v>0</v>
      </c>
      <c r="H10" s="125">
        <f>'[2]Yearly Methanol'!H10</f>
        <v>0</v>
      </c>
      <c r="I10" s="125">
        <f>'[2]Yearly Methanol'!I10</f>
        <v>0</v>
      </c>
      <c r="J10" s="125">
        <f>'[2]Yearly Methanol'!J10</f>
        <v>0</v>
      </c>
      <c r="K10" s="125">
        <f>'[2]Yearly Methanol'!K10</f>
        <v>0</v>
      </c>
      <c r="L10" s="125">
        <f>'[2]Yearly Methanol'!L10</f>
        <v>0</v>
      </c>
      <c r="M10" s="125">
        <f>'[2]Yearly Methanol'!M10</f>
        <v>0</v>
      </c>
      <c r="N10" s="125">
        <f>'[2]Yearly Methanol'!N10</f>
        <v>0</v>
      </c>
      <c r="O10" s="125">
        <f>'[2]Yearly Methanol'!O10</f>
        <v>0</v>
      </c>
      <c r="P10" s="125">
        <f>'[2]Yearly Methanol'!P10</f>
        <v>0</v>
      </c>
      <c r="Q10" s="125">
        <f>'[2]Yearly Methanol'!Q10</f>
        <v>0</v>
      </c>
      <c r="R10" s="125">
        <f>'[2]Yearly Methanol'!R10</f>
        <v>0</v>
      </c>
      <c r="S10" s="125">
        <f>'[2]Yearly Methanol'!S10</f>
        <v>0</v>
      </c>
      <c r="T10" s="125">
        <f>'[2]Yearly Methanol'!T10</f>
        <v>0</v>
      </c>
      <c r="U10" s="125">
        <f>'[2]Yearly Methanol'!U10</f>
        <v>0</v>
      </c>
      <c r="V10" s="125">
        <f>'[2]Yearly Methanol'!V10</f>
        <v>0</v>
      </c>
      <c r="W10" s="125">
        <f>'[2]Yearly Methanol'!W10</f>
        <v>0</v>
      </c>
      <c r="X10" s="125">
        <f>'[2]Yearly Methanol'!X10</f>
        <v>0</v>
      </c>
      <c r="Y10" s="125">
        <f>'[2]Yearly Methanol'!Y10</f>
        <v>0</v>
      </c>
      <c r="Z10" s="125">
        <f>'[2]Yearly Methanol'!Z10</f>
        <v>0</v>
      </c>
      <c r="AA10" s="125">
        <f>'[2]Yearly Methanol'!AA10</f>
        <v>0</v>
      </c>
      <c r="AB10" s="125">
        <f>'[2]Yearly Methanol'!AB10</f>
        <v>0</v>
      </c>
      <c r="AC10" s="125">
        <f>'[2]Yearly Methanol'!AC10</f>
        <v>0</v>
      </c>
      <c r="AD10" s="125">
        <f>'[2]Yearly Methanol'!AD10</f>
        <v>0</v>
      </c>
      <c r="AE10" s="125">
        <f>'[2]Yearly Methanol'!AE10</f>
        <v>0</v>
      </c>
      <c r="AF10" s="125">
        <f>'[2]Yearly Methanol'!AF10</f>
        <v>0</v>
      </c>
      <c r="AG10" s="125">
        <f>'[2]Yearly Methanol'!AG10</f>
        <v>0</v>
      </c>
      <c r="AH10" s="125">
        <f>'[2]Yearly Methanol'!AH10</f>
        <v>0</v>
      </c>
      <c r="AI10" s="124"/>
      <c r="AJ10" s="125">
        <f>'[2]Yearly Methanol'!AJ10</f>
        <v>0</v>
      </c>
      <c r="AK10" s="125">
        <f>'[2]Yearly Methanol'!AK10</f>
        <v>0</v>
      </c>
      <c r="AL10" s="125">
        <f>'[2]Yearly Methanol'!AL10</f>
        <v>0</v>
      </c>
      <c r="AM10" s="125">
        <f>'[2]Yearly Methanol'!AM10</f>
        <v>0</v>
      </c>
      <c r="AN10" s="125">
        <f>'[2]Yearly Methanol'!AN10</f>
        <v>0</v>
      </c>
      <c r="AO10" s="125">
        <f>'[2]Yearly Methanol'!AO10</f>
        <v>0</v>
      </c>
      <c r="AP10" s="125">
        <f>'[2]Yearly Methanol'!AP10</f>
        <v>0</v>
      </c>
      <c r="AQ10" s="125">
        <f>'[2]Yearly Methanol'!AQ10</f>
        <v>0</v>
      </c>
      <c r="AR10" s="125">
        <f>'[2]Yearly Methanol'!AR10</f>
        <v>0</v>
      </c>
      <c r="AS10" s="125">
        <f>'[2]Yearly Methanol'!AS10</f>
        <v>0</v>
      </c>
      <c r="AT10" s="125">
        <f>'[2]Yearly Methanol'!AT10</f>
        <v>0</v>
      </c>
      <c r="AU10" s="125">
        <f>'[2]Yearly Methanol'!AU10</f>
        <v>0</v>
      </c>
      <c r="AV10" s="125">
        <f>'[2]Yearly Methanol'!AV10</f>
        <v>0</v>
      </c>
      <c r="AW10" s="125">
        <f>'[2]Yearly Methanol'!AW10</f>
        <v>0</v>
      </c>
      <c r="AX10" s="125">
        <f>'[2]Yearly Methanol'!AX10</f>
        <v>0</v>
      </c>
      <c r="AY10" s="125">
        <f>'[2]Yearly Methanol'!AY10</f>
        <v>0</v>
      </c>
      <c r="AZ10" s="125">
        <f>'[2]Yearly Methanol'!AZ10</f>
        <v>0</v>
      </c>
      <c r="BA10" s="125">
        <f>'[2]Yearly Methanol'!BA10</f>
        <v>0</v>
      </c>
      <c r="BB10" s="125">
        <f>'[2]Yearly Methanol'!BB10</f>
        <v>0</v>
      </c>
      <c r="BC10" s="125">
        <f>'[2]Yearly Methanol'!BC10</f>
        <v>0</v>
      </c>
      <c r="BD10" s="125">
        <f>'[2]Yearly Methanol'!BD10</f>
        <v>0</v>
      </c>
      <c r="BE10" s="125">
        <f>'[2]Yearly Methanol'!BE10</f>
        <v>0</v>
      </c>
      <c r="BF10" s="125">
        <f>'[2]Yearly Methanol'!BF10</f>
        <v>0</v>
      </c>
      <c r="BG10" s="125">
        <f>'[2]Yearly Methanol'!BG10</f>
        <v>0</v>
      </c>
      <c r="BH10" s="125">
        <f>'[2]Yearly Methanol'!BH10</f>
        <v>0</v>
      </c>
      <c r="BI10" s="125">
        <f>'[2]Yearly Methanol'!BI10</f>
        <v>0</v>
      </c>
      <c r="BJ10" s="125">
        <f>'[2]Yearly Methanol'!BJ10</f>
        <v>0</v>
      </c>
      <c r="BK10" s="125">
        <f>'[2]Yearly Methanol'!BK10</f>
        <v>0</v>
      </c>
      <c r="BL10" s="125">
        <f>'[2]Yearly Methanol'!BL10</f>
        <v>0</v>
      </c>
      <c r="BM10" s="125">
        <f>'[2]Yearly Methanol'!BM10</f>
        <v>0</v>
      </c>
      <c r="BN10" s="125">
        <f>'[2]Yearly Methanol'!BN10</f>
        <v>0</v>
      </c>
      <c r="BQ10" t="s">
        <v>22</v>
      </c>
      <c r="BY10" s="75" t="s">
        <v>23</v>
      </c>
      <c r="CF10" s="117">
        <f>-AH34</f>
        <v>-5690.2837782264196</v>
      </c>
      <c r="CG10" s="117">
        <f>-AH41</f>
        <v>-12761.607679561894</v>
      </c>
      <c r="CH10" s="117">
        <f>-AH57</f>
        <v>-43920.821217761804</v>
      </c>
      <c r="CL10" s="75" t="s">
        <v>23</v>
      </c>
    </row>
    <row r="11" spans="1:97">
      <c r="B11" s="1" t="s">
        <v>24</v>
      </c>
      <c r="D11" s="124">
        <f>'[2]Yearly Methanol'!D11</f>
        <v>0</v>
      </c>
      <c r="E11" s="124">
        <f>'[2]Yearly Methanol'!E11</f>
        <v>0</v>
      </c>
      <c r="F11" s="124">
        <f>'[2]Yearly Methanol'!F11</f>
        <v>0</v>
      </c>
      <c r="G11" s="124">
        <f>'[2]Yearly Methanol'!G11</f>
        <v>0</v>
      </c>
      <c r="H11" s="124">
        <f>'[2]Yearly Methanol'!H11</f>
        <v>0</v>
      </c>
      <c r="I11" s="124">
        <f>'[2]Yearly Methanol'!I11</f>
        <v>0</v>
      </c>
      <c r="J11" s="124">
        <f>'[2]Yearly Methanol'!J11</f>
        <v>0</v>
      </c>
      <c r="K11" s="124">
        <f>'[2]Yearly Methanol'!K11</f>
        <v>0</v>
      </c>
      <c r="L11" s="124">
        <f>'[2]Yearly Methanol'!L11</f>
        <v>0</v>
      </c>
      <c r="M11" s="124">
        <f>'[2]Yearly Methanol'!M11</f>
        <v>0</v>
      </c>
      <c r="N11" s="124">
        <f>'[2]Yearly Methanol'!N11</f>
        <v>0</v>
      </c>
      <c r="O11" s="124">
        <f>'[2]Yearly Methanol'!O11</f>
        <v>0</v>
      </c>
      <c r="P11" s="124">
        <f>'[2]Yearly Methanol'!P11</f>
        <v>0</v>
      </c>
      <c r="Q11" s="124">
        <f>'[2]Yearly Methanol'!Q11</f>
        <v>0</v>
      </c>
      <c r="R11" s="124">
        <f>'[2]Yearly Methanol'!R11</f>
        <v>0</v>
      </c>
      <c r="S11" s="124">
        <f>'[2]Yearly Methanol'!S11</f>
        <v>0</v>
      </c>
      <c r="T11" s="124">
        <f>'[2]Yearly Methanol'!T11</f>
        <v>0</v>
      </c>
      <c r="U11" s="124">
        <f>'[2]Yearly Methanol'!U11</f>
        <v>0</v>
      </c>
      <c r="V11" s="124">
        <f>'[2]Yearly Methanol'!V11</f>
        <v>0</v>
      </c>
      <c r="W11" s="124">
        <f>'[2]Yearly Methanol'!W11</f>
        <v>0</v>
      </c>
      <c r="X11" s="124">
        <f>'[2]Yearly Methanol'!X11</f>
        <v>0</v>
      </c>
      <c r="Y11" s="124">
        <f>'[2]Yearly Methanol'!Y11</f>
        <v>0</v>
      </c>
      <c r="Z11" s="124">
        <f>'[2]Yearly Methanol'!Z11</f>
        <v>0</v>
      </c>
      <c r="AA11" s="124">
        <f>'[2]Yearly Methanol'!AA11</f>
        <v>0</v>
      </c>
      <c r="AB11" s="124">
        <f>'[2]Yearly Methanol'!AB11</f>
        <v>0</v>
      </c>
      <c r="AC11" s="124">
        <f>'[2]Yearly Methanol'!AC11</f>
        <v>0</v>
      </c>
      <c r="AD11" s="124">
        <f>'[2]Yearly Methanol'!AD11</f>
        <v>0</v>
      </c>
      <c r="AE11" s="124">
        <f>'[2]Yearly Methanol'!AE11</f>
        <v>0</v>
      </c>
      <c r="AF11" s="124">
        <f>'[2]Yearly Methanol'!AF11</f>
        <v>0</v>
      </c>
      <c r="AG11" s="124">
        <f>'[2]Yearly Methanol'!AG11</f>
        <v>0</v>
      </c>
      <c r="AH11" s="124">
        <f>'[2]Yearly Methanol'!AH11</f>
        <v>0</v>
      </c>
      <c r="AI11" s="124"/>
      <c r="AJ11" s="124">
        <f>'[2]Yearly Methanol'!AJ11</f>
        <v>0</v>
      </c>
      <c r="AK11" s="124">
        <f>'[2]Yearly Methanol'!AK11</f>
        <v>0</v>
      </c>
      <c r="AL11" s="124">
        <f>'[2]Yearly Methanol'!AL11</f>
        <v>0</v>
      </c>
      <c r="AM11" s="124">
        <f>'[2]Yearly Methanol'!AM11</f>
        <v>0</v>
      </c>
      <c r="AN11" s="124">
        <f>'[2]Yearly Methanol'!AN11</f>
        <v>0</v>
      </c>
      <c r="AO11" s="124">
        <f>'[2]Yearly Methanol'!AO11</f>
        <v>0</v>
      </c>
      <c r="AP11" s="124">
        <f>'[2]Yearly Methanol'!AP11</f>
        <v>0</v>
      </c>
      <c r="AQ11" s="124">
        <f>'[2]Yearly Methanol'!AQ11</f>
        <v>0</v>
      </c>
      <c r="AR11" s="124">
        <f>'[2]Yearly Methanol'!AR11</f>
        <v>0</v>
      </c>
      <c r="AS11" s="124">
        <f>'[2]Yearly Methanol'!AS11</f>
        <v>0</v>
      </c>
      <c r="AT11" s="124">
        <f>'[2]Yearly Methanol'!AT11</f>
        <v>0</v>
      </c>
      <c r="AU11" s="124">
        <f>'[2]Yearly Methanol'!AU11</f>
        <v>0</v>
      </c>
      <c r="AV11" s="124">
        <f>'[2]Yearly Methanol'!AV11</f>
        <v>0</v>
      </c>
      <c r="AW11" s="124">
        <f>'[2]Yearly Methanol'!AW11</f>
        <v>0</v>
      </c>
      <c r="AX11" s="124">
        <f>'[2]Yearly Methanol'!AX11</f>
        <v>0</v>
      </c>
      <c r="AY11" s="124">
        <f>'[2]Yearly Methanol'!AY11</f>
        <v>0</v>
      </c>
      <c r="AZ11" s="124">
        <f>'[2]Yearly Methanol'!AZ11</f>
        <v>0</v>
      </c>
      <c r="BA11" s="124">
        <f>'[2]Yearly Methanol'!BA11</f>
        <v>0</v>
      </c>
      <c r="BB11" s="124">
        <f>'[2]Yearly Methanol'!BB11</f>
        <v>0</v>
      </c>
      <c r="BC11" s="124">
        <f>'[2]Yearly Methanol'!BC11</f>
        <v>0</v>
      </c>
      <c r="BD11" s="124">
        <f>'[2]Yearly Methanol'!BD11</f>
        <v>0</v>
      </c>
      <c r="BE11" s="124">
        <f>'[2]Yearly Methanol'!BE11</f>
        <v>0</v>
      </c>
      <c r="BF11" s="124">
        <f>'[2]Yearly Methanol'!BF11</f>
        <v>0</v>
      </c>
      <c r="BG11" s="124">
        <f>'[2]Yearly Methanol'!BG11</f>
        <v>0</v>
      </c>
      <c r="BH11" s="124">
        <f>'[2]Yearly Methanol'!BH11</f>
        <v>0</v>
      </c>
      <c r="BI11" s="124">
        <f>'[2]Yearly Methanol'!BI11</f>
        <v>0</v>
      </c>
      <c r="BJ11" s="124">
        <f>'[2]Yearly Methanol'!BJ11</f>
        <v>0</v>
      </c>
      <c r="BK11" s="124">
        <f>'[2]Yearly Methanol'!BK11</f>
        <v>0</v>
      </c>
      <c r="BL11" s="124">
        <f>'[2]Yearly Methanol'!BL11</f>
        <v>0</v>
      </c>
      <c r="BM11" s="124">
        <f>'[2]Yearly Methanol'!BM11</f>
        <v>0</v>
      </c>
      <c r="BN11" s="124">
        <f>'[2]Yearly Methanol'!BN11</f>
        <v>0</v>
      </c>
      <c r="BQ11" t="s">
        <v>25</v>
      </c>
      <c r="BR11" s="2">
        <f>AH5-D5</f>
        <v>-278693.77426132327</v>
      </c>
      <c r="BY11" s="75" t="s">
        <v>26</v>
      </c>
      <c r="CA11" s="193">
        <f>AH5-D5</f>
        <v>-278693.77426132327</v>
      </c>
      <c r="CC11" s="81">
        <f>31.4968221129029*1000000</f>
        <v>31496822.112902902</v>
      </c>
      <c r="CI11" s="2">
        <f>AH64</f>
        <v>2145.8489372479007</v>
      </c>
      <c r="CL11" s="75" t="s">
        <v>26</v>
      </c>
      <c r="CN11" s="193">
        <f>CA11</f>
        <v>-278693.77426132327</v>
      </c>
      <c r="CP11" s="81">
        <f>31.4968221129029*1000000+CI11</f>
        <v>31498967.961840149</v>
      </c>
    </row>
    <row r="12" spans="1:97">
      <c r="B12" s="1" t="s">
        <v>27</v>
      </c>
      <c r="D12" s="124">
        <f>'[2]Yearly Methanol'!D12</f>
        <v>0</v>
      </c>
      <c r="E12" s="124">
        <f>'[2]Yearly Methanol'!E12</f>
        <v>0</v>
      </c>
      <c r="F12" s="124">
        <f>'[2]Yearly Methanol'!F12</f>
        <v>0</v>
      </c>
      <c r="G12" s="124">
        <f>'[2]Yearly Methanol'!G12</f>
        <v>0</v>
      </c>
      <c r="H12" s="124">
        <f>'[2]Yearly Methanol'!H12</f>
        <v>0</v>
      </c>
      <c r="I12" s="124">
        <f>'[2]Yearly Methanol'!I12</f>
        <v>0</v>
      </c>
      <c r="J12" s="124">
        <f>'[2]Yearly Methanol'!J12</f>
        <v>0</v>
      </c>
      <c r="K12" s="124">
        <f>'[2]Yearly Methanol'!K12</f>
        <v>0</v>
      </c>
      <c r="L12" s="124">
        <f>'[2]Yearly Methanol'!L12</f>
        <v>0</v>
      </c>
      <c r="M12" s="124">
        <f>'[2]Yearly Methanol'!M12</f>
        <v>0</v>
      </c>
      <c r="N12" s="124">
        <f>'[2]Yearly Methanol'!N12</f>
        <v>0</v>
      </c>
      <c r="O12" s="124">
        <f>'[2]Yearly Methanol'!O12</f>
        <v>0</v>
      </c>
      <c r="P12" s="124">
        <f>'[2]Yearly Methanol'!P12</f>
        <v>0</v>
      </c>
      <c r="Q12" s="124">
        <f>'[2]Yearly Methanol'!Q12</f>
        <v>0</v>
      </c>
      <c r="R12" s="124">
        <f>'[2]Yearly Methanol'!R12</f>
        <v>0</v>
      </c>
      <c r="S12" s="124">
        <f>'[2]Yearly Methanol'!S12</f>
        <v>0</v>
      </c>
      <c r="T12" s="124">
        <f>'[2]Yearly Methanol'!T12</f>
        <v>0</v>
      </c>
      <c r="U12" s="124">
        <f>'[2]Yearly Methanol'!U12</f>
        <v>0</v>
      </c>
      <c r="V12" s="124">
        <f>'[2]Yearly Methanol'!V12</f>
        <v>0</v>
      </c>
      <c r="W12" s="124">
        <f>'[2]Yearly Methanol'!W12</f>
        <v>0</v>
      </c>
      <c r="X12" s="124">
        <f>'[2]Yearly Methanol'!X12</f>
        <v>0</v>
      </c>
      <c r="Y12" s="124">
        <f>'[2]Yearly Methanol'!Y12</f>
        <v>0</v>
      </c>
      <c r="Z12" s="124">
        <f>'[2]Yearly Methanol'!Z12</f>
        <v>0</v>
      </c>
      <c r="AA12" s="124">
        <f>'[2]Yearly Methanol'!AA12</f>
        <v>0</v>
      </c>
      <c r="AB12" s="124">
        <f>'[2]Yearly Methanol'!AB12</f>
        <v>0</v>
      </c>
      <c r="AC12" s="124">
        <f>'[2]Yearly Methanol'!AC12</f>
        <v>0</v>
      </c>
      <c r="AD12" s="124">
        <f>'[2]Yearly Methanol'!AD12</f>
        <v>0</v>
      </c>
      <c r="AE12" s="124">
        <f>'[2]Yearly Methanol'!AE12</f>
        <v>0</v>
      </c>
      <c r="AF12" s="124">
        <f>'[2]Yearly Methanol'!AF12</f>
        <v>0</v>
      </c>
      <c r="AG12" s="124">
        <f>'[2]Yearly Methanol'!AG12</f>
        <v>0</v>
      </c>
      <c r="AH12" s="124">
        <f>'[2]Yearly Methanol'!AH12</f>
        <v>0</v>
      </c>
      <c r="AI12" s="124"/>
      <c r="AJ12" s="124">
        <f>'[2]Yearly Methanol'!AJ12</f>
        <v>0</v>
      </c>
      <c r="AK12" s="124">
        <f>'[2]Yearly Methanol'!AK12</f>
        <v>0</v>
      </c>
      <c r="AL12" s="124">
        <f>'[2]Yearly Methanol'!AL12</f>
        <v>0</v>
      </c>
      <c r="AM12" s="124">
        <f>'[2]Yearly Methanol'!AM12</f>
        <v>0</v>
      </c>
      <c r="AN12" s="124">
        <f>'[2]Yearly Methanol'!AN12</f>
        <v>0</v>
      </c>
      <c r="AO12" s="124">
        <f>'[2]Yearly Methanol'!AO12</f>
        <v>0</v>
      </c>
      <c r="AP12" s="124">
        <f>'[2]Yearly Methanol'!AP12</f>
        <v>0</v>
      </c>
      <c r="AQ12" s="124">
        <f>'[2]Yearly Methanol'!AQ12</f>
        <v>0</v>
      </c>
      <c r="AR12" s="124">
        <f>'[2]Yearly Methanol'!AR12</f>
        <v>0</v>
      </c>
      <c r="AS12" s="124">
        <f>'[2]Yearly Methanol'!AS12</f>
        <v>0</v>
      </c>
      <c r="AT12" s="124">
        <f>'[2]Yearly Methanol'!AT12</f>
        <v>0</v>
      </c>
      <c r="AU12" s="124">
        <f>'[2]Yearly Methanol'!AU12</f>
        <v>0</v>
      </c>
      <c r="AV12" s="124">
        <f>'[2]Yearly Methanol'!AV12</f>
        <v>0</v>
      </c>
      <c r="AW12" s="124">
        <f>'[2]Yearly Methanol'!AW12</f>
        <v>0</v>
      </c>
      <c r="AX12" s="124">
        <f>'[2]Yearly Methanol'!AX12</f>
        <v>0</v>
      </c>
      <c r="AY12" s="124">
        <f>'[2]Yearly Methanol'!AY12</f>
        <v>0</v>
      </c>
      <c r="AZ12" s="124">
        <f>'[2]Yearly Methanol'!AZ12</f>
        <v>0</v>
      </c>
      <c r="BA12" s="124">
        <f>'[2]Yearly Methanol'!BA12</f>
        <v>0</v>
      </c>
      <c r="BB12" s="124">
        <f>'[2]Yearly Methanol'!BB12</f>
        <v>0</v>
      </c>
      <c r="BC12" s="124">
        <f>'[2]Yearly Methanol'!BC12</f>
        <v>0</v>
      </c>
      <c r="BD12" s="124">
        <f>'[2]Yearly Methanol'!BD12</f>
        <v>0</v>
      </c>
      <c r="BE12" s="124">
        <f>'[2]Yearly Methanol'!BE12</f>
        <v>0</v>
      </c>
      <c r="BF12" s="124">
        <f>'[2]Yearly Methanol'!BF12</f>
        <v>0</v>
      </c>
      <c r="BG12" s="124">
        <f>'[2]Yearly Methanol'!BG12</f>
        <v>0</v>
      </c>
      <c r="BH12" s="124">
        <f>'[2]Yearly Methanol'!BH12</f>
        <v>0</v>
      </c>
      <c r="BI12" s="124">
        <f>'[2]Yearly Methanol'!BI12</f>
        <v>0</v>
      </c>
      <c r="BJ12" s="124">
        <f>'[2]Yearly Methanol'!BJ12</f>
        <v>0</v>
      </c>
      <c r="BK12" s="124">
        <f>'[2]Yearly Methanol'!BK12</f>
        <v>0</v>
      </c>
      <c r="BL12" s="124">
        <f>'[2]Yearly Methanol'!BL12</f>
        <v>0</v>
      </c>
      <c r="BM12" s="124">
        <f>'[2]Yearly Methanol'!BM12</f>
        <v>0</v>
      </c>
      <c r="BN12" s="124">
        <f>'[2]Yearly Methanol'!BN12</f>
        <v>0</v>
      </c>
    </row>
    <row r="13" spans="1:97">
      <c r="A13" s="1" t="s">
        <v>205</v>
      </c>
      <c r="C13" s="1"/>
      <c r="D13" s="123">
        <f>'[2]Yearly Methanol'!D13</f>
        <v>1472760.9288230378</v>
      </c>
      <c r="E13" s="123">
        <f>'[2]Yearly Methanol'!E13</f>
        <v>1465054.3219326267</v>
      </c>
      <c r="F13" s="123">
        <f>'[2]Yearly Methanol'!F13</f>
        <v>1457347.7150422155</v>
      </c>
      <c r="G13" s="123">
        <f>'[2]Yearly Methanol'!G13</f>
        <v>1449641.1081518047</v>
      </c>
      <c r="H13" s="123">
        <f>'[2]Yearly Methanol'!H13</f>
        <v>1441934.5012613935</v>
      </c>
      <c r="I13" s="123">
        <f>'[2]Yearly Methanol'!I13</f>
        <v>1434227.8943709824</v>
      </c>
      <c r="J13" s="123">
        <f>'[2]Yearly Methanol'!J13</f>
        <v>1426521.2874805713</v>
      </c>
      <c r="K13" s="123">
        <f>'[2]Yearly Methanol'!K13</f>
        <v>1418814.6805901602</v>
      </c>
      <c r="L13" s="123">
        <f>'[2]Yearly Methanol'!L13</f>
        <v>1411108.0736997493</v>
      </c>
      <c r="M13" s="123">
        <f>'[2]Yearly Methanol'!M13</f>
        <v>1403401.4668093382</v>
      </c>
      <c r="N13" s="123">
        <f>'[2]Yearly Methanol'!N13</f>
        <v>1395694.8599189271</v>
      </c>
      <c r="O13" s="123">
        <f>'[2]Yearly Methanol'!O13</f>
        <v>1386533.1594198369</v>
      </c>
      <c r="P13" s="123">
        <f>'[2]Yearly Methanol'!P13</f>
        <v>1377371.458920747</v>
      </c>
      <c r="Q13" s="123">
        <f>'[2]Yearly Methanol'!Q13</f>
        <v>1368209.7584216569</v>
      </c>
      <c r="R13" s="123">
        <f>'[2]Yearly Methanol'!R13</f>
        <v>1359048.057922567</v>
      </c>
      <c r="S13" s="123">
        <f>'[2]Yearly Methanol'!S13</f>
        <v>1349886.3574234769</v>
      </c>
      <c r="T13" s="123">
        <f>'[2]Yearly Methanol'!T13</f>
        <v>1339810.8300203856</v>
      </c>
      <c r="U13" s="123">
        <f>'[2]Yearly Methanol'!U13</f>
        <v>1329735.302617294</v>
      </c>
      <c r="V13" s="123">
        <f>'[2]Yearly Methanol'!V13</f>
        <v>1319659.7752142027</v>
      </c>
      <c r="W13" s="123">
        <f>'[2]Yearly Methanol'!W13</f>
        <v>1309584.2478111112</v>
      </c>
      <c r="X13" s="123">
        <f>'[2]Yearly Methanol'!X13</f>
        <v>1299508.7204080198</v>
      </c>
      <c r="Y13" s="123">
        <f>'[2]Yearly Methanol'!Y13</f>
        <v>1288964.5638233894</v>
      </c>
      <c r="Z13" s="123">
        <f>'[2]Yearly Methanol'!Z13</f>
        <v>1278420.4072387589</v>
      </c>
      <c r="AA13" s="123">
        <f>'[2]Yearly Methanol'!AA13</f>
        <v>1267876.2506541281</v>
      </c>
      <c r="AB13" s="123">
        <f>'[2]Yearly Methanol'!AB13</f>
        <v>1257332.0940694977</v>
      </c>
      <c r="AC13" s="123">
        <f>'[2]Yearly Methanol'!AC13</f>
        <v>1246787.9374848672</v>
      </c>
      <c r="AD13" s="123">
        <f>'[2]Yearly Methanol'!AD13</f>
        <v>1236243.7809002367</v>
      </c>
      <c r="AE13" s="123">
        <f>'[2]Yearly Methanol'!AE13</f>
        <v>1225699.6243156062</v>
      </c>
      <c r="AF13" s="123">
        <f>'[2]Yearly Methanol'!AF13</f>
        <v>1215155.4677309755</v>
      </c>
      <c r="AG13" s="123">
        <f>'[2]Yearly Methanol'!AG13</f>
        <v>1204611.311146345</v>
      </c>
      <c r="AH13" s="123">
        <f>'[2]Yearly Methanol'!AH13</f>
        <v>1194067.1545617145</v>
      </c>
      <c r="AI13" s="124"/>
      <c r="AJ13" s="123">
        <f>'[2]Yearly Methanol'!AJ13</f>
        <v>1472760.9288230378</v>
      </c>
      <c r="AK13" s="123">
        <f>'[2]Yearly Methanol'!AK13</f>
        <v>1465054.3219326267</v>
      </c>
      <c r="AL13" s="123">
        <f>'[2]Yearly Methanol'!AL13</f>
        <v>1457347.7150422155</v>
      </c>
      <c r="AM13" s="123">
        <f>'[2]Yearly Methanol'!AM13</f>
        <v>1449641.1081518047</v>
      </c>
      <c r="AN13" s="123">
        <f>'[2]Yearly Methanol'!AN13</f>
        <v>1441934.5012613935</v>
      </c>
      <c r="AO13" s="123">
        <f>'[2]Yearly Methanol'!AO13</f>
        <v>1434227.8943709824</v>
      </c>
      <c r="AP13" s="123">
        <f>'[2]Yearly Methanol'!AP13</f>
        <v>1426521.2874805713</v>
      </c>
      <c r="AQ13" s="123">
        <f>'[2]Yearly Methanol'!AQ13</f>
        <v>1418814.6805901602</v>
      </c>
      <c r="AR13" s="123">
        <f>'[2]Yearly Methanol'!AR13</f>
        <v>1411108.0736997493</v>
      </c>
      <c r="AS13" s="123">
        <f>'[2]Yearly Methanol'!AS13</f>
        <v>1403401.4668093382</v>
      </c>
      <c r="AT13" s="123">
        <f>'[2]Yearly Methanol'!AT13</f>
        <v>1395694.8599189271</v>
      </c>
      <c r="AU13" s="123">
        <f>'[2]Yearly Methanol'!AU13</f>
        <v>1386533.1594198369</v>
      </c>
      <c r="AV13" s="123">
        <f>'[2]Yearly Methanol'!AV13</f>
        <v>1377371.458920747</v>
      </c>
      <c r="AW13" s="123">
        <f>'[2]Yearly Methanol'!AW13</f>
        <v>1368209.7584216569</v>
      </c>
      <c r="AX13" s="123">
        <f>'[2]Yearly Methanol'!AX13</f>
        <v>1359048.057922567</v>
      </c>
      <c r="AY13" s="123">
        <f>'[2]Yearly Methanol'!AY13</f>
        <v>1349886.3574234769</v>
      </c>
      <c r="AZ13" s="123">
        <f>'[2]Yearly Methanol'!AZ13</f>
        <v>1339810.8300203856</v>
      </c>
      <c r="BA13" s="123">
        <f>'[2]Yearly Methanol'!BA13</f>
        <v>1329735.302617294</v>
      </c>
      <c r="BB13" s="123">
        <f>'[2]Yearly Methanol'!BB13</f>
        <v>1319659.7752142027</v>
      </c>
      <c r="BC13" s="123">
        <f>'[2]Yearly Methanol'!BC13</f>
        <v>1309584.2478111112</v>
      </c>
      <c r="BD13" s="123">
        <f>'[2]Yearly Methanol'!BD13</f>
        <v>1299508.7204080198</v>
      </c>
      <c r="BE13" s="123">
        <f>'[2]Yearly Methanol'!BE13</f>
        <v>1288964.5638233894</v>
      </c>
      <c r="BF13" s="123">
        <f>'[2]Yearly Methanol'!BF13</f>
        <v>1278420.4072387589</v>
      </c>
      <c r="BG13" s="123">
        <f>'[2]Yearly Methanol'!BG13</f>
        <v>1267876.2506541281</v>
      </c>
      <c r="BH13" s="123">
        <f>'[2]Yearly Methanol'!BH13</f>
        <v>1257332.0940694977</v>
      </c>
      <c r="BI13" s="123">
        <f>'[2]Yearly Methanol'!BI13</f>
        <v>1246787.9374848672</v>
      </c>
      <c r="BJ13" s="123">
        <f>'[2]Yearly Methanol'!BJ13</f>
        <v>1236243.7809002367</v>
      </c>
      <c r="BK13" s="123">
        <f>'[2]Yearly Methanol'!BK13</f>
        <v>1225699.6243156062</v>
      </c>
      <c r="BL13" s="123">
        <f>'[2]Yearly Methanol'!BL13</f>
        <v>1215155.4677309755</v>
      </c>
      <c r="BM13" s="123">
        <f>'[2]Yearly Methanol'!BM13</f>
        <v>1204611.311146345</v>
      </c>
      <c r="BN13" s="123">
        <f>'[2]Yearly Methanol'!BN13</f>
        <v>1194067.1545617145</v>
      </c>
      <c r="BQ13" s="1" t="s">
        <v>29</v>
      </c>
      <c r="BR13" t="s">
        <v>30</v>
      </c>
      <c r="BS13" s="2" t="e">
        <f>#REF!</f>
        <v>#REF!</v>
      </c>
    </row>
    <row r="14" spans="1:97" s="13" customFormat="1">
      <c r="A14" s="374"/>
      <c r="B14" s="6" t="s">
        <v>203</v>
      </c>
      <c r="C14" s="7" t="s">
        <v>200</v>
      </c>
      <c r="D14" s="125">
        <f>'[2]Yearly Methanol'!D14</f>
        <v>103598.39231850725</v>
      </c>
      <c r="E14" s="125">
        <f>'[2]Yearly Methanol'!E14</f>
        <v>103056.28662541599</v>
      </c>
      <c r="F14" s="125">
        <f>'[2]Yearly Methanol'!F14</f>
        <v>102514.18093232474</v>
      </c>
      <c r="G14" s="125">
        <f>'[2]Yearly Methanol'!G14</f>
        <v>101972.07523923351</v>
      </c>
      <c r="H14" s="125">
        <f>'[2]Yearly Methanol'!H14</f>
        <v>101429.96954614227</v>
      </c>
      <c r="I14" s="125">
        <f>'[2]Yearly Methanol'!I14</f>
        <v>100887.86385305102</v>
      </c>
      <c r="J14" s="125">
        <f>'[2]Yearly Methanol'!J14</f>
        <v>100345.75815995978</v>
      </c>
      <c r="K14" s="125">
        <f>'[2]Yearly Methanol'!K14</f>
        <v>99803.652466868531</v>
      </c>
      <c r="L14" s="125">
        <f>'[2]Yearly Methanol'!L14</f>
        <v>99261.5467737773</v>
      </c>
      <c r="M14" s="125">
        <f>'[2]Yearly Methanol'!M14</f>
        <v>98719.441080686054</v>
      </c>
      <c r="N14" s="125">
        <f>'[2]Yearly Methanol'!N14</f>
        <v>98177.335387594809</v>
      </c>
      <c r="O14" s="125">
        <f>'[2]Yearly Methanol'!O14</f>
        <v>97532.874074129679</v>
      </c>
      <c r="P14" s="125">
        <f>'[2]Yearly Methanol'!P14</f>
        <v>96888.412760664578</v>
      </c>
      <c r="Q14" s="125">
        <f>'[2]Yearly Methanol'!Q14</f>
        <v>96243.951447199463</v>
      </c>
      <c r="R14" s="125">
        <f>'[2]Yearly Methanol'!R14</f>
        <v>95599.490133734362</v>
      </c>
      <c r="S14" s="125">
        <f>'[2]Yearly Methanol'!S14</f>
        <v>94955.028820269246</v>
      </c>
      <c r="T14" s="125">
        <f>'[2]Yearly Methanol'!T14</f>
        <v>94246.28619932296</v>
      </c>
      <c r="U14" s="125">
        <f>'[2]Yearly Methanol'!U14</f>
        <v>93537.543578376659</v>
      </c>
      <c r="V14" s="125">
        <f>'[2]Yearly Methanol'!V14</f>
        <v>92828.800957430372</v>
      </c>
      <c r="W14" s="125">
        <f>'[2]Yearly Methanol'!W14</f>
        <v>92120.058336484071</v>
      </c>
      <c r="X14" s="125">
        <f>'[2]Yearly Methanol'!X14</f>
        <v>91411.315715537785</v>
      </c>
      <c r="Y14" s="125">
        <f>'[2]Yearly Methanol'!Y14</f>
        <v>90669.608321524225</v>
      </c>
      <c r="Z14" s="125">
        <f>'[2]Yearly Methanol'!Z14</f>
        <v>89927.900927510665</v>
      </c>
      <c r="AA14" s="125">
        <f>'[2]Yearly Methanol'!AA14</f>
        <v>89186.193533497106</v>
      </c>
      <c r="AB14" s="125">
        <f>'[2]Yearly Methanol'!AB14</f>
        <v>88444.486139483546</v>
      </c>
      <c r="AC14" s="125">
        <f>'[2]Yearly Methanol'!AC14</f>
        <v>87702.778745469986</v>
      </c>
      <c r="AD14" s="125">
        <f>'[2]Yearly Methanol'!AD14</f>
        <v>86961.071351456427</v>
      </c>
      <c r="AE14" s="125">
        <f>'[2]Yearly Methanol'!AE14</f>
        <v>86219.363957442867</v>
      </c>
      <c r="AF14" s="125">
        <f>'[2]Yearly Methanol'!AF14</f>
        <v>85477.656563429293</v>
      </c>
      <c r="AG14" s="125">
        <f>'[2]Yearly Methanol'!AG14</f>
        <v>84735.949169415748</v>
      </c>
      <c r="AH14" s="125">
        <f>'[2]Yearly Methanol'!AH14</f>
        <v>83994.241775402188</v>
      </c>
      <c r="AI14" s="125"/>
      <c r="AJ14" s="125">
        <f>'[2]Yearly Methanol'!AJ14</f>
        <v>103598.39231850725</v>
      </c>
      <c r="AK14" s="125">
        <f>'[2]Yearly Methanol'!AK14</f>
        <v>103056.28662541599</v>
      </c>
      <c r="AL14" s="125">
        <f>'[2]Yearly Methanol'!AL14</f>
        <v>102514.18093232474</v>
      </c>
      <c r="AM14" s="125">
        <f>'[2]Yearly Methanol'!AM14</f>
        <v>101972.07523923351</v>
      </c>
      <c r="AN14" s="125">
        <f>'[2]Yearly Methanol'!AN14</f>
        <v>101429.96954614227</v>
      </c>
      <c r="AO14" s="125">
        <f>'[2]Yearly Methanol'!AO14</f>
        <v>100887.86385305102</v>
      </c>
      <c r="AP14" s="125">
        <f>'[2]Yearly Methanol'!AP14</f>
        <v>100345.75815995978</v>
      </c>
      <c r="AQ14" s="125">
        <f>'[2]Yearly Methanol'!AQ14</f>
        <v>99803.652466868531</v>
      </c>
      <c r="AR14" s="125">
        <f>'[2]Yearly Methanol'!AR14</f>
        <v>99261.5467737773</v>
      </c>
      <c r="AS14" s="125">
        <f>'[2]Yearly Methanol'!AS14</f>
        <v>98719.441080686054</v>
      </c>
      <c r="AT14" s="125">
        <f>'[2]Yearly Methanol'!AT14</f>
        <v>98177.335387594809</v>
      </c>
      <c r="AU14" s="125">
        <f>'[2]Yearly Methanol'!AU14</f>
        <v>97532.874074129679</v>
      </c>
      <c r="AV14" s="125">
        <f>'[2]Yearly Methanol'!AV14</f>
        <v>96888.412760664578</v>
      </c>
      <c r="AW14" s="125">
        <f>'[2]Yearly Methanol'!AW14</f>
        <v>96243.951447199463</v>
      </c>
      <c r="AX14" s="125">
        <f>'[2]Yearly Methanol'!AX14</f>
        <v>95599.490133734362</v>
      </c>
      <c r="AY14" s="125">
        <f>'[2]Yearly Methanol'!AY14</f>
        <v>94955.028820269246</v>
      </c>
      <c r="AZ14" s="125">
        <f>'[2]Yearly Methanol'!AZ14</f>
        <v>94246.28619932296</v>
      </c>
      <c r="BA14" s="125">
        <f>'[2]Yearly Methanol'!BA14</f>
        <v>93537.543578376659</v>
      </c>
      <c r="BB14" s="125">
        <f>'[2]Yearly Methanol'!BB14</f>
        <v>92828.800957430372</v>
      </c>
      <c r="BC14" s="125">
        <f>'[2]Yearly Methanol'!BC14</f>
        <v>92120.058336484071</v>
      </c>
      <c r="BD14" s="125">
        <f>'[2]Yearly Methanol'!BD14</f>
        <v>91411.315715537785</v>
      </c>
      <c r="BE14" s="125">
        <f>'[2]Yearly Methanol'!BE14</f>
        <v>90669.608321524225</v>
      </c>
      <c r="BF14" s="125">
        <f>'[2]Yearly Methanol'!BF14</f>
        <v>89927.900927510665</v>
      </c>
      <c r="BG14" s="125">
        <f>'[2]Yearly Methanol'!BG14</f>
        <v>89186.193533497106</v>
      </c>
      <c r="BH14" s="125">
        <f>'[2]Yearly Methanol'!BH14</f>
        <v>88444.486139483546</v>
      </c>
      <c r="BI14" s="125">
        <f>'[2]Yearly Methanol'!BI14</f>
        <v>87702.778745469986</v>
      </c>
      <c r="BJ14" s="125">
        <f>'[2]Yearly Methanol'!BJ14</f>
        <v>86961.071351456427</v>
      </c>
      <c r="BK14" s="125">
        <f>'[2]Yearly Methanol'!BK14</f>
        <v>86219.363957442867</v>
      </c>
      <c r="BL14" s="125">
        <f>'[2]Yearly Methanol'!BL14</f>
        <v>85477.656563429293</v>
      </c>
      <c r="BM14" s="125">
        <f>'[2]Yearly Methanol'!BM14</f>
        <v>84735.949169415748</v>
      </c>
      <c r="BN14" s="125">
        <f>'[2]Yearly Methanol'!BN14</f>
        <v>83994.241775402188</v>
      </c>
    </row>
    <row r="15" spans="1:97" ht="18" customHeight="1">
      <c r="A15" s="375"/>
      <c r="B15" s="1" t="s">
        <v>204</v>
      </c>
      <c r="C15" s="5" t="s">
        <v>200</v>
      </c>
      <c r="D15" s="126">
        <f>'[2]Yearly Methanol'!D15</f>
        <v>0</v>
      </c>
      <c r="E15" s="126">
        <f>'[2]Yearly Methanol'!E15</f>
        <v>0</v>
      </c>
      <c r="F15" s="126">
        <f>'[2]Yearly Methanol'!F15</f>
        <v>0</v>
      </c>
      <c r="G15" s="126">
        <f>'[2]Yearly Methanol'!G15</f>
        <v>0</v>
      </c>
      <c r="H15" s="126">
        <f>'[2]Yearly Methanol'!H15</f>
        <v>0</v>
      </c>
      <c r="I15" s="126">
        <f>'[2]Yearly Methanol'!I15</f>
        <v>0</v>
      </c>
      <c r="J15" s="126">
        <f>'[2]Yearly Methanol'!J15</f>
        <v>0</v>
      </c>
      <c r="K15" s="126">
        <f>'[2]Yearly Methanol'!K15</f>
        <v>0</v>
      </c>
      <c r="L15" s="126">
        <f>'[2]Yearly Methanol'!L15</f>
        <v>0</v>
      </c>
      <c r="M15" s="126">
        <f>'[2]Yearly Methanol'!M15</f>
        <v>0</v>
      </c>
      <c r="N15" s="126">
        <f>'[2]Yearly Methanol'!N15</f>
        <v>0</v>
      </c>
      <c r="O15" s="126">
        <f>'[2]Yearly Methanol'!O15</f>
        <v>0</v>
      </c>
      <c r="P15" s="126">
        <f>'[2]Yearly Methanol'!P15</f>
        <v>0</v>
      </c>
      <c r="Q15" s="126">
        <f>'[2]Yearly Methanol'!Q15</f>
        <v>0</v>
      </c>
      <c r="R15" s="126">
        <f>'[2]Yearly Methanol'!R15</f>
        <v>0</v>
      </c>
      <c r="S15" s="126">
        <f>'[2]Yearly Methanol'!S15</f>
        <v>0</v>
      </c>
      <c r="T15" s="126">
        <f>'[2]Yearly Methanol'!T15</f>
        <v>0</v>
      </c>
      <c r="U15" s="126">
        <f>'[2]Yearly Methanol'!U15</f>
        <v>0</v>
      </c>
      <c r="V15" s="126">
        <f>'[2]Yearly Methanol'!V15</f>
        <v>0</v>
      </c>
      <c r="W15" s="126">
        <f>'[2]Yearly Methanol'!W15</f>
        <v>0</v>
      </c>
      <c r="X15" s="126">
        <f>'[2]Yearly Methanol'!X15</f>
        <v>0</v>
      </c>
      <c r="Y15" s="126">
        <f>'[2]Yearly Methanol'!Y15</f>
        <v>0</v>
      </c>
      <c r="Z15" s="126">
        <f>'[2]Yearly Methanol'!Z15</f>
        <v>0</v>
      </c>
      <c r="AA15" s="126">
        <f>'[2]Yearly Methanol'!AA15</f>
        <v>0</v>
      </c>
      <c r="AB15" s="126">
        <f>'[2]Yearly Methanol'!AB15</f>
        <v>0</v>
      </c>
      <c r="AC15" s="126">
        <f>'[2]Yearly Methanol'!AC15</f>
        <v>0</v>
      </c>
      <c r="AD15" s="126">
        <f>'[2]Yearly Methanol'!AD15</f>
        <v>0</v>
      </c>
      <c r="AE15" s="126">
        <f>'[2]Yearly Methanol'!AE15</f>
        <v>0</v>
      </c>
      <c r="AF15" s="126">
        <f>'[2]Yearly Methanol'!AF15</f>
        <v>0</v>
      </c>
      <c r="AG15" s="126">
        <f>'[2]Yearly Methanol'!AG15</f>
        <v>0</v>
      </c>
      <c r="AH15" s="126">
        <f>'[2]Yearly Methanol'!AH15</f>
        <v>0</v>
      </c>
      <c r="AI15" s="126"/>
      <c r="AJ15" s="126">
        <f>'[2]Yearly Methanol'!AJ15</f>
        <v>0</v>
      </c>
      <c r="AK15" s="126">
        <f>'[2]Yearly Methanol'!AK15</f>
        <v>0</v>
      </c>
      <c r="AL15" s="126">
        <f>'[2]Yearly Methanol'!AL15</f>
        <v>0</v>
      </c>
      <c r="AM15" s="126">
        <f>'[2]Yearly Methanol'!AM15</f>
        <v>0</v>
      </c>
      <c r="AN15" s="126">
        <f>'[2]Yearly Methanol'!AN15</f>
        <v>0</v>
      </c>
      <c r="AO15" s="126">
        <f>'[2]Yearly Methanol'!AO15</f>
        <v>0</v>
      </c>
      <c r="AP15" s="126">
        <f>'[2]Yearly Methanol'!AP15</f>
        <v>0</v>
      </c>
      <c r="AQ15" s="126">
        <f>'[2]Yearly Methanol'!AQ15</f>
        <v>0</v>
      </c>
      <c r="AR15" s="126">
        <f>'[2]Yearly Methanol'!AR15</f>
        <v>0</v>
      </c>
      <c r="AS15" s="126">
        <f>'[2]Yearly Methanol'!AS15</f>
        <v>0</v>
      </c>
      <c r="AT15" s="126">
        <f>'[2]Yearly Methanol'!AT15</f>
        <v>0</v>
      </c>
      <c r="AU15" s="126">
        <f>'[2]Yearly Methanol'!AU15</f>
        <v>0</v>
      </c>
      <c r="AV15" s="126">
        <f>'[2]Yearly Methanol'!AV15</f>
        <v>0</v>
      </c>
      <c r="AW15" s="126">
        <f>'[2]Yearly Methanol'!AW15</f>
        <v>0</v>
      </c>
      <c r="AX15" s="126">
        <f>'[2]Yearly Methanol'!AX15</f>
        <v>0</v>
      </c>
      <c r="AY15" s="126">
        <f>'[2]Yearly Methanol'!AY15</f>
        <v>0</v>
      </c>
      <c r="AZ15" s="126">
        <f>'[2]Yearly Methanol'!AZ15</f>
        <v>0</v>
      </c>
      <c r="BA15" s="126">
        <f>'[2]Yearly Methanol'!BA15</f>
        <v>0</v>
      </c>
      <c r="BB15" s="126">
        <f>'[2]Yearly Methanol'!BB15</f>
        <v>0</v>
      </c>
      <c r="BC15" s="126">
        <f>'[2]Yearly Methanol'!BC15</f>
        <v>0</v>
      </c>
      <c r="BD15" s="126">
        <f>'[2]Yearly Methanol'!BD15</f>
        <v>0</v>
      </c>
      <c r="BE15" s="126">
        <f>'[2]Yearly Methanol'!BE15</f>
        <v>0</v>
      </c>
      <c r="BF15" s="126">
        <f>'[2]Yearly Methanol'!BF15</f>
        <v>0</v>
      </c>
      <c r="BG15" s="126">
        <f>'[2]Yearly Methanol'!BG15</f>
        <v>0</v>
      </c>
      <c r="BH15" s="126">
        <f>'[2]Yearly Methanol'!BH15</f>
        <v>0</v>
      </c>
      <c r="BI15" s="126">
        <f>'[2]Yearly Methanol'!BI15</f>
        <v>0</v>
      </c>
      <c r="BJ15" s="126">
        <f>'[2]Yearly Methanol'!BJ15</f>
        <v>0</v>
      </c>
      <c r="BK15" s="126">
        <f>'[2]Yearly Methanol'!BK15</f>
        <v>0</v>
      </c>
      <c r="BL15" s="126">
        <f>'[2]Yearly Methanol'!BL15</f>
        <v>0</v>
      </c>
      <c r="BM15" s="126">
        <f>'[2]Yearly Methanol'!BM15</f>
        <v>0</v>
      </c>
      <c r="BN15" s="126">
        <f>'[2]Yearly Methanol'!BN15</f>
        <v>0</v>
      </c>
      <c r="BY15" s="75"/>
      <c r="BZ15" s="76" t="s">
        <v>104</v>
      </c>
      <c r="CA15" s="76" t="s">
        <v>105</v>
      </c>
      <c r="CB15" s="76"/>
      <c r="CC15" s="76" t="s">
        <v>106</v>
      </c>
      <c r="CD15" s="76" t="s">
        <v>107</v>
      </c>
      <c r="CE15" s="76" t="s">
        <v>38</v>
      </c>
      <c r="CF15" s="80" t="s">
        <v>41</v>
      </c>
      <c r="CG15" s="76" t="s">
        <v>108</v>
      </c>
      <c r="CH15" s="76" t="s">
        <v>109</v>
      </c>
    </row>
    <row r="16" spans="1:97" s="14" customFormat="1">
      <c r="A16" s="376"/>
      <c r="B16" s="10" t="s">
        <v>119</v>
      </c>
      <c r="C16" s="62" t="s">
        <v>200</v>
      </c>
      <c r="D16" s="127">
        <f>'[2]Yearly Methanol'!D16</f>
        <v>1369162.5365045306</v>
      </c>
      <c r="E16" s="127">
        <f>'[2]Yearly Methanol'!E16</f>
        <v>1361998.0353072106</v>
      </c>
      <c r="F16" s="127">
        <f>'[2]Yearly Methanol'!F16</f>
        <v>1354833.5341098907</v>
      </c>
      <c r="G16" s="127">
        <f>'[2]Yearly Methanol'!G16</f>
        <v>1347669.0329125712</v>
      </c>
      <c r="H16" s="127">
        <f>'[2]Yearly Methanol'!H16</f>
        <v>1340504.5317152513</v>
      </c>
      <c r="I16" s="127">
        <f>'[2]Yearly Methanol'!I16</f>
        <v>1333340.0305179313</v>
      </c>
      <c r="J16" s="127">
        <f>'[2]Yearly Methanol'!J16</f>
        <v>1326175.5293206116</v>
      </c>
      <c r="K16" s="127">
        <f>'[2]Yearly Methanol'!K16</f>
        <v>1319011.0281232917</v>
      </c>
      <c r="L16" s="127">
        <f>'[2]Yearly Methanol'!L16</f>
        <v>1311846.526925972</v>
      </c>
      <c r="M16" s="127">
        <f>'[2]Yearly Methanol'!M16</f>
        <v>1304682.0257286523</v>
      </c>
      <c r="N16" s="127">
        <f>'[2]Yearly Methanol'!N16</f>
        <v>1297517.5245313323</v>
      </c>
      <c r="O16" s="127">
        <f>'[2]Yearly Methanol'!O16</f>
        <v>1289000.2853457073</v>
      </c>
      <c r="P16" s="127">
        <f>'[2]Yearly Methanol'!P16</f>
        <v>1280483.0461600826</v>
      </c>
      <c r="Q16" s="127">
        <f>'[2]Yearly Methanol'!Q16</f>
        <v>1271965.8069744573</v>
      </c>
      <c r="R16" s="127">
        <f>'[2]Yearly Methanol'!R16</f>
        <v>1263448.5677888326</v>
      </c>
      <c r="S16" s="127">
        <f>'[2]Yearly Methanol'!S16</f>
        <v>1254931.3286032076</v>
      </c>
      <c r="T16" s="127">
        <f>'[2]Yearly Methanol'!T16</f>
        <v>1245564.5438210627</v>
      </c>
      <c r="U16" s="127">
        <f>'[2]Yearly Methanol'!U16</f>
        <v>1236197.7590389173</v>
      </c>
      <c r="V16" s="127">
        <f>'[2]Yearly Methanol'!V16</f>
        <v>1226830.9742567723</v>
      </c>
      <c r="W16" s="127">
        <f>'[2]Yearly Methanol'!W16</f>
        <v>1217464.1894746271</v>
      </c>
      <c r="X16" s="127">
        <f>'[2]Yearly Methanol'!X16</f>
        <v>1208097.404692482</v>
      </c>
      <c r="Y16" s="127">
        <f>'[2]Yearly Methanol'!Y16</f>
        <v>1198294.9555018651</v>
      </c>
      <c r="Z16" s="127">
        <f>'[2]Yearly Methanol'!Z16</f>
        <v>1188492.5063112483</v>
      </c>
      <c r="AA16" s="127">
        <f>'[2]Yearly Methanol'!AA16</f>
        <v>1178690.057120631</v>
      </c>
      <c r="AB16" s="127">
        <f>'[2]Yearly Methanol'!AB16</f>
        <v>1168887.6079300141</v>
      </c>
      <c r="AC16" s="127">
        <f>'[2]Yearly Methanol'!AC16</f>
        <v>1159085.1587393973</v>
      </c>
      <c r="AD16" s="127">
        <f>'[2]Yearly Methanol'!AD16</f>
        <v>1149282.7095487802</v>
      </c>
      <c r="AE16" s="127">
        <f>'[2]Yearly Methanol'!AE16</f>
        <v>1139480.2603581634</v>
      </c>
      <c r="AF16" s="127">
        <f>'[2]Yearly Methanol'!AF16</f>
        <v>1129677.8111675461</v>
      </c>
      <c r="AG16" s="127">
        <f>'[2]Yearly Methanol'!AG16</f>
        <v>1119875.3619769292</v>
      </c>
      <c r="AH16" s="127">
        <f>'[2]Yearly Methanol'!AH16</f>
        <v>1110072.9127863124</v>
      </c>
      <c r="AI16" s="127"/>
      <c r="AJ16" s="127">
        <f>'[2]Yearly Methanol'!AJ16</f>
        <v>1369162.5365045306</v>
      </c>
      <c r="AK16" s="127">
        <f>'[2]Yearly Methanol'!AK16</f>
        <v>1361998.0353072106</v>
      </c>
      <c r="AL16" s="127">
        <f>'[2]Yearly Methanol'!AL16</f>
        <v>1354833.5341098907</v>
      </c>
      <c r="AM16" s="127">
        <f>'[2]Yearly Methanol'!AM16</f>
        <v>1347669.0329125712</v>
      </c>
      <c r="AN16" s="127">
        <f>'[2]Yearly Methanol'!AN16</f>
        <v>1340504.5317152513</v>
      </c>
      <c r="AO16" s="127">
        <f>'[2]Yearly Methanol'!AO16</f>
        <v>1333340.0305179313</v>
      </c>
      <c r="AP16" s="127">
        <f>'[2]Yearly Methanol'!AP16</f>
        <v>1326175.5293206116</v>
      </c>
      <c r="AQ16" s="127">
        <f>'[2]Yearly Methanol'!AQ16</f>
        <v>1319011.0281232917</v>
      </c>
      <c r="AR16" s="127">
        <f>'[2]Yearly Methanol'!AR16</f>
        <v>1311846.526925972</v>
      </c>
      <c r="AS16" s="127">
        <f>'[2]Yearly Methanol'!AS16</f>
        <v>1304682.0257286523</v>
      </c>
      <c r="AT16" s="127">
        <f>'[2]Yearly Methanol'!AT16</f>
        <v>1297517.5245313323</v>
      </c>
      <c r="AU16" s="127">
        <f>'[2]Yearly Methanol'!AU16</f>
        <v>1289000.2853457073</v>
      </c>
      <c r="AV16" s="127">
        <f>'[2]Yearly Methanol'!AV16</f>
        <v>1280483.0461600826</v>
      </c>
      <c r="AW16" s="127">
        <f>'[2]Yearly Methanol'!AW16</f>
        <v>1271965.8069744573</v>
      </c>
      <c r="AX16" s="127">
        <f>'[2]Yearly Methanol'!AX16</f>
        <v>1263448.5677888326</v>
      </c>
      <c r="AY16" s="127">
        <f>'[2]Yearly Methanol'!AY16</f>
        <v>1254931.3286032076</v>
      </c>
      <c r="AZ16" s="127">
        <f>'[2]Yearly Methanol'!AZ16</f>
        <v>1245564.5438210627</v>
      </c>
      <c r="BA16" s="127">
        <f>'[2]Yearly Methanol'!BA16</f>
        <v>1236197.7590389173</v>
      </c>
      <c r="BB16" s="127">
        <f>'[2]Yearly Methanol'!BB16</f>
        <v>1226830.9742567723</v>
      </c>
      <c r="BC16" s="127">
        <f>'[2]Yearly Methanol'!BC16</f>
        <v>1217464.1894746271</v>
      </c>
      <c r="BD16" s="127">
        <f>'[2]Yearly Methanol'!BD16</f>
        <v>1208097.404692482</v>
      </c>
      <c r="BE16" s="127">
        <f>'[2]Yearly Methanol'!BE16</f>
        <v>1198294.9555018651</v>
      </c>
      <c r="BF16" s="127">
        <f>'[2]Yearly Methanol'!BF16</f>
        <v>1188492.5063112483</v>
      </c>
      <c r="BG16" s="127">
        <f>'[2]Yearly Methanol'!BG16</f>
        <v>1178690.057120631</v>
      </c>
      <c r="BH16" s="127">
        <f>'[2]Yearly Methanol'!BH16</f>
        <v>1168887.6079300141</v>
      </c>
      <c r="BI16" s="127">
        <f>'[2]Yearly Methanol'!BI16</f>
        <v>1159085.1587393973</v>
      </c>
      <c r="BJ16" s="127">
        <f>'[2]Yearly Methanol'!BJ16</f>
        <v>1149282.7095487802</v>
      </c>
      <c r="BK16" s="127">
        <f>'[2]Yearly Methanol'!BK16</f>
        <v>1139480.2603581634</v>
      </c>
      <c r="BL16" s="127">
        <f>'[2]Yearly Methanol'!BL16</f>
        <v>1129677.8111675461</v>
      </c>
      <c r="BM16" s="127">
        <f>'[2]Yearly Methanol'!BM16</f>
        <v>1119875.3619769292</v>
      </c>
      <c r="BN16" s="127">
        <f>'[2]Yearly Methanol'!BN16</f>
        <v>1110072.9127863124</v>
      </c>
      <c r="BY16" s="218"/>
      <c r="CA16" s="76"/>
      <c r="CC16" s="76"/>
      <c r="CD16" s="76"/>
      <c r="CE16" s="76"/>
      <c r="CF16" s="76"/>
      <c r="CG16" s="76"/>
      <c r="CH16" s="76"/>
      <c r="CI16" s="76"/>
    </row>
    <row r="17" spans="1:87" s="1" customFormat="1">
      <c r="A17" s="6" t="s">
        <v>206</v>
      </c>
      <c r="B17" s="6" t="s">
        <v>32</v>
      </c>
      <c r="C17" s="17" t="s">
        <v>200</v>
      </c>
      <c r="D17" s="132">
        <f>'[2]Yearly Methanol'!D17</f>
        <v>126171.28546415325</v>
      </c>
      <c r="E17" s="132">
        <f>'[2]Yearly Methanol'!E17</f>
        <v>125292.11614121997</v>
      </c>
      <c r="F17" s="132">
        <f>'[2]Yearly Methanol'!F17</f>
        <v>124419.07292452034</v>
      </c>
      <c r="G17" s="132">
        <f>'[2]Yearly Methanol'!G17</f>
        <v>123552.11312696709</v>
      </c>
      <c r="H17" s="132">
        <f>'[2]Yearly Methanol'!H17</f>
        <v>122691.19435891925</v>
      </c>
      <c r="I17" s="132">
        <f>'[2]Yearly Methanol'!I17</f>
        <v>121836.2745261095</v>
      </c>
      <c r="J17" s="132">
        <f>'[2]Yearly Methanol'!J17</f>
        <v>120987.31182758596</v>
      </c>
      <c r="K17" s="132">
        <f>'[2]Yearly Methanol'!K17</f>
        <v>120144.26475366838</v>
      </c>
      <c r="L17" s="132">
        <f>'[2]Yearly Methanol'!L17</f>
        <v>119307.09208391851</v>
      </c>
      <c r="M17" s="132">
        <f>'[2]Yearly Methanol'!M17</f>
        <v>118475.75288512469</v>
      </c>
      <c r="N17" s="132">
        <f>'[2]Yearly Methanol'!N17</f>
        <v>117650.20650930039</v>
      </c>
      <c r="O17" s="132">
        <f>'[2]Yearly Methanol'!O17</f>
        <v>116830.41259169679</v>
      </c>
      <c r="P17" s="132">
        <f>'[2]Yearly Methanol'!P17</f>
        <v>116016.33104882912</v>
      </c>
      <c r="Q17" s="132">
        <f>'[2]Yearly Methanol'!Q17</f>
        <v>115207.9220765168</v>
      </c>
      <c r="R17" s="132">
        <f>'[2]Yearly Methanol'!R17</f>
        <v>114405.14614793725</v>
      </c>
      <c r="S17" s="132">
        <f>'[2]Yearly Methanol'!S17</f>
        <v>113607.96401169327</v>
      </c>
      <c r="T17" s="132">
        <f>'[2]Yearly Methanol'!T17</f>
        <v>112816.33668989378</v>
      </c>
      <c r="U17" s="132">
        <f>'[2]Yearly Methanol'!U17</f>
        <v>112030.22547624807</v>
      </c>
      <c r="V17" s="132">
        <f>'[2]Yearly Methanol'!V17</f>
        <v>111249.59193417327</v>
      </c>
      <c r="W17" s="132">
        <f>'[2]Yearly Methanol'!W17</f>
        <v>110474.39789491496</v>
      </c>
      <c r="X17" s="132">
        <f>'[2]Yearly Methanol'!X17</f>
        <v>109704.60545568101</v>
      </c>
      <c r="Y17" s="132">
        <f>'[2]Yearly Methanol'!Y17</f>
        <v>108940.17697778827</v>
      </c>
      <c r="Z17" s="132">
        <f>'[2]Yearly Methanol'!Z17</f>
        <v>108181.07508482227</v>
      </c>
      <c r="AA17" s="132">
        <f>'[2]Yearly Methanol'!AA17</f>
        <v>107427.26266080969</v>
      </c>
      <c r="AB17" s="132">
        <f>'[2]Yearly Methanol'!AB17</f>
        <v>106678.70284840363</v>
      </c>
      <c r="AC17" s="132">
        <f>'[2]Yearly Methanol'!AC17</f>
        <v>105935.35904708144</v>
      </c>
      <c r="AD17" s="132">
        <f>'[2]Yearly Methanol'!AD17</f>
        <v>105197.1949113552</v>
      </c>
      <c r="AE17" s="132">
        <f>'[2]Yearly Methanol'!AE17</f>
        <v>104464.17434899458</v>
      </c>
      <c r="AF17" s="132">
        <f>'[2]Yearly Methanol'!AF17</f>
        <v>103736.26151926216</v>
      </c>
      <c r="AG17" s="132">
        <f>'[2]Yearly Methanol'!AG17</f>
        <v>103013.42083116098</v>
      </c>
      <c r="AH17" s="132">
        <f>'[2]Yearly Methanol'!AH17</f>
        <v>102295.61694169437</v>
      </c>
      <c r="AI17" s="123"/>
      <c r="AJ17" s="132">
        <f>'[2]Yearly Methanol'!AJ17</f>
        <v>126171.28546415325</v>
      </c>
      <c r="AK17" s="132">
        <f>'[2]Yearly Methanol'!AK17</f>
        <v>125292.11614121997</v>
      </c>
      <c r="AL17" s="132">
        <f>'[2]Yearly Methanol'!AL17</f>
        <v>124419.07292452034</v>
      </c>
      <c r="AM17" s="132">
        <f>'[2]Yearly Methanol'!AM17</f>
        <v>123552.11312696709</v>
      </c>
      <c r="AN17" s="132">
        <f>'[2]Yearly Methanol'!AN17</f>
        <v>122691.19435891925</v>
      </c>
      <c r="AO17" s="132">
        <f>'[2]Yearly Methanol'!AO17</f>
        <v>121836.2745261095</v>
      </c>
      <c r="AP17" s="132">
        <f>'[2]Yearly Methanol'!AP17</f>
        <v>120987.31182758596</v>
      </c>
      <c r="AQ17" s="132">
        <f>'[2]Yearly Methanol'!AQ17</f>
        <v>120144.26475366838</v>
      </c>
      <c r="AR17" s="132">
        <f>'[2]Yearly Methanol'!AR17</f>
        <v>119307.09208391851</v>
      </c>
      <c r="AS17" s="132">
        <f>'[2]Yearly Methanol'!AS17</f>
        <v>118475.75288512469</v>
      </c>
      <c r="AT17" s="132">
        <f>'[2]Yearly Methanol'!AT17</f>
        <v>117650.20650930039</v>
      </c>
      <c r="AU17" s="132">
        <f>'[2]Yearly Methanol'!AU17</f>
        <v>116830.41259169679</v>
      </c>
      <c r="AV17" s="132">
        <f>'[2]Yearly Methanol'!AV17</f>
        <v>116016.33104882912</v>
      </c>
      <c r="AW17" s="132">
        <f>'[2]Yearly Methanol'!AW17</f>
        <v>115207.9220765168</v>
      </c>
      <c r="AX17" s="132">
        <f>'[2]Yearly Methanol'!AX17</f>
        <v>114405.14614793725</v>
      </c>
      <c r="AY17" s="132">
        <f>'[2]Yearly Methanol'!AY17</f>
        <v>113607.96401169327</v>
      </c>
      <c r="AZ17" s="132">
        <f>'[2]Yearly Methanol'!AZ17</f>
        <v>112816.33668989378</v>
      </c>
      <c r="BA17" s="132">
        <f>'[2]Yearly Methanol'!BA17</f>
        <v>112030.22547624807</v>
      </c>
      <c r="BB17" s="132">
        <f>'[2]Yearly Methanol'!BB17</f>
        <v>111249.59193417327</v>
      </c>
      <c r="BC17" s="132">
        <f>'[2]Yearly Methanol'!BC17</f>
        <v>110474.39789491496</v>
      </c>
      <c r="BD17" s="132">
        <f>'[2]Yearly Methanol'!BD17</f>
        <v>109704.60545568101</v>
      </c>
      <c r="BE17" s="132">
        <f>'[2]Yearly Methanol'!BE17</f>
        <v>108940.17697778827</v>
      </c>
      <c r="BF17" s="132">
        <f>'[2]Yearly Methanol'!BF17</f>
        <v>108181.07508482227</v>
      </c>
      <c r="BG17" s="132">
        <f>'[2]Yearly Methanol'!BG17</f>
        <v>107427.26266080969</v>
      </c>
      <c r="BH17" s="132">
        <f>'[2]Yearly Methanol'!BH17</f>
        <v>106678.70284840363</v>
      </c>
      <c r="BI17" s="132">
        <f>'[2]Yearly Methanol'!BI17</f>
        <v>105935.35904708144</v>
      </c>
      <c r="BJ17" s="132">
        <f>'[2]Yearly Methanol'!BJ17</f>
        <v>105197.1949113552</v>
      </c>
      <c r="BK17" s="132">
        <f>'[2]Yearly Methanol'!BK17</f>
        <v>104464.17434899458</v>
      </c>
      <c r="BL17" s="132">
        <f>'[2]Yearly Methanol'!BL17</f>
        <v>103736.26151926216</v>
      </c>
      <c r="BM17" s="132">
        <f>'[2]Yearly Methanol'!BM17</f>
        <v>103013.42083116098</v>
      </c>
      <c r="BN17" s="132">
        <f>'[2]Yearly Methanol'!BN17</f>
        <v>102295.61694169437</v>
      </c>
      <c r="BR17" s="1" t="s">
        <v>33</v>
      </c>
      <c r="BS17" s="47">
        <f>AH10</f>
        <v>0</v>
      </c>
      <c r="BY17" s="75" t="s">
        <v>34</v>
      </c>
      <c r="BZ17" s="79">
        <v>71</v>
      </c>
      <c r="CA17" s="74"/>
      <c r="CB17" s="74"/>
      <c r="CC17" s="79" t="s">
        <v>35</v>
      </c>
      <c r="CD17" s="74"/>
      <c r="CE17" s="74"/>
      <c r="CF17" s="74"/>
      <c r="CG17" s="74"/>
      <c r="CH17" s="195" t="s">
        <v>35</v>
      </c>
      <c r="CI17" s="84"/>
    </row>
    <row r="18" spans="1:87">
      <c r="B18" s="1" t="s">
        <v>36</v>
      </c>
      <c r="C18" s="5" t="s">
        <v>200</v>
      </c>
      <c r="D18" s="124">
        <f>'[2]Yearly Methanol'!D18</f>
        <v>0</v>
      </c>
      <c r="E18" s="124">
        <f>'[2]Yearly Methanol'!E18</f>
        <v>250.58423228244001</v>
      </c>
      <c r="F18" s="124">
        <f>'[2]Yearly Methanol'!F18</f>
        <v>497.67629169808146</v>
      </c>
      <c r="G18" s="124">
        <f>'[2]Yearly Methanol'!G18</f>
        <v>741.31267876180266</v>
      </c>
      <c r="H18" s="124">
        <f>'[2]Yearly Methanol'!H18</f>
        <v>981.52955487135421</v>
      </c>
      <c r="I18" s="124">
        <f>'[2]Yearly Methanol'!I18</f>
        <v>1218.3627452610951</v>
      </c>
      <c r="J18" s="124">
        <f>'[2]Yearly Methanol'!J18</f>
        <v>1451.8477419310318</v>
      </c>
      <c r="K18" s="124">
        <f>'[2]Yearly Methanol'!K18</f>
        <v>1682.0197065513576</v>
      </c>
      <c r="L18" s="124">
        <f>'[2]Yearly Methanol'!L18</f>
        <v>1908.9134733426968</v>
      </c>
      <c r="M18" s="124">
        <f>'[2]Yearly Methanol'!M18</f>
        <v>2132.563551932245</v>
      </c>
      <c r="N18" s="124">
        <f>'[2]Yearly Methanol'!N18</f>
        <v>2353.0041301860083</v>
      </c>
      <c r="O18" s="124">
        <f>'[2]Yearly Methanol'!O18</f>
        <v>2920.7603147924201</v>
      </c>
      <c r="P18" s="124">
        <f>'[2]Yearly Methanol'!P18</f>
        <v>3480.4899314648733</v>
      </c>
      <c r="Q18" s="124">
        <f>'[2]Yearly Methanol'!Q18</f>
        <v>4032.2772726780877</v>
      </c>
      <c r="R18" s="124">
        <f>'[2]Yearly Methanol'!R18</f>
        <v>4576.2058459174914</v>
      </c>
      <c r="S18" s="124">
        <f>'[2]Yearly Methanol'!S18</f>
        <v>5112.3583805261969</v>
      </c>
      <c r="T18" s="124">
        <f>'[2]Yearly Methanol'!T18</f>
        <v>5640.8168344946889</v>
      </c>
      <c r="U18" s="124">
        <f>'[2]Yearly Methanol'!U18</f>
        <v>6161.6624011936447</v>
      </c>
      <c r="V18" s="124">
        <f>'[2]Yearly Methanol'!V18</f>
        <v>6674.9755160503955</v>
      </c>
      <c r="W18" s="124">
        <f>'[2]Yearly Methanol'!W18</f>
        <v>7180.8358631694709</v>
      </c>
      <c r="X18" s="124">
        <f>'[2]Yearly Methanol'!X18</f>
        <v>7679.3223818976703</v>
      </c>
      <c r="Y18" s="124">
        <f>'[2]Yearly Methanol'!Y18</f>
        <v>7952.6329193785432</v>
      </c>
      <c r="Z18" s="124">
        <f>'[2]Yearly Methanol'!Z18</f>
        <v>8221.7617064464939</v>
      </c>
      <c r="AA18" s="124">
        <f>'[2]Yearly Methanol'!AA18</f>
        <v>8486.753750203965</v>
      </c>
      <c r="AB18" s="124">
        <f>'[2]Yearly Methanol'!AB18</f>
        <v>8747.653633569098</v>
      </c>
      <c r="AC18" s="124">
        <f>'[2]Yearly Methanol'!AC18</f>
        <v>9004.5055190019229</v>
      </c>
      <c r="AD18" s="124">
        <f>'[2]Yearly Methanol'!AD18</f>
        <v>9257.3531521992591</v>
      </c>
      <c r="AE18" s="124">
        <f>'[2]Yearly Methanol'!AE18</f>
        <v>9506.2398657585072</v>
      </c>
      <c r="AF18" s="124">
        <f>'[2]Yearly Methanol'!AF18</f>
        <v>9751.2085828106428</v>
      </c>
      <c r="AG18" s="124">
        <f>'[2]Yearly Methanol'!AG18</f>
        <v>9992.3018206226152</v>
      </c>
      <c r="AH18" s="124">
        <f>'[2]Yearly Methanol'!AH18</f>
        <v>10229.561694169439</v>
      </c>
      <c r="AI18" s="124"/>
      <c r="AJ18" s="124">
        <f>'[2]Yearly Methanol'!AJ18</f>
        <v>0</v>
      </c>
      <c r="AK18" s="124">
        <f>'[2]Yearly Methanol'!AK18</f>
        <v>250.58423228244001</v>
      </c>
      <c r="AL18" s="124">
        <f>'[2]Yearly Methanol'!AL18</f>
        <v>497.67629169808146</v>
      </c>
      <c r="AM18" s="124">
        <f>'[2]Yearly Methanol'!AM18</f>
        <v>741.31267876180266</v>
      </c>
      <c r="AN18" s="124">
        <f>'[2]Yearly Methanol'!AN18</f>
        <v>981.52955487135421</v>
      </c>
      <c r="AO18" s="124">
        <f>'[2]Yearly Methanol'!AO18</f>
        <v>1218.3627452610951</v>
      </c>
      <c r="AP18" s="124">
        <f>'[2]Yearly Methanol'!AP18</f>
        <v>1451.8477419310318</v>
      </c>
      <c r="AQ18" s="124">
        <f>'[2]Yearly Methanol'!AQ18</f>
        <v>1682.0197065513576</v>
      </c>
      <c r="AR18" s="124">
        <f>'[2]Yearly Methanol'!AR18</f>
        <v>1908.9134733426968</v>
      </c>
      <c r="AS18" s="124">
        <f>'[2]Yearly Methanol'!AS18</f>
        <v>2132.563551932245</v>
      </c>
      <c r="AT18" s="124">
        <f>'[2]Yearly Methanol'!AT18</f>
        <v>2353.0041301860083</v>
      </c>
      <c r="AU18" s="124">
        <f>'[2]Yearly Methanol'!AU18</f>
        <v>2920.7603147924201</v>
      </c>
      <c r="AV18" s="124">
        <f>'[2]Yearly Methanol'!AV18</f>
        <v>3480.4899314648733</v>
      </c>
      <c r="AW18" s="124">
        <f>'[2]Yearly Methanol'!AW18</f>
        <v>4032.2772726780877</v>
      </c>
      <c r="AX18" s="124">
        <f>'[2]Yearly Methanol'!AX18</f>
        <v>4576.2058459174914</v>
      </c>
      <c r="AY18" s="124">
        <f>'[2]Yearly Methanol'!AY18</f>
        <v>5112.3583805261969</v>
      </c>
      <c r="AZ18" s="124">
        <f>'[2]Yearly Methanol'!AZ18</f>
        <v>5640.8168344946889</v>
      </c>
      <c r="BA18" s="124">
        <f>'[2]Yearly Methanol'!BA18</f>
        <v>6161.6624011936447</v>
      </c>
      <c r="BB18" s="124">
        <f>'[2]Yearly Methanol'!BB18</f>
        <v>6674.9755160503955</v>
      </c>
      <c r="BC18" s="124">
        <f>'[2]Yearly Methanol'!BC18</f>
        <v>7180.8358631694709</v>
      </c>
      <c r="BD18" s="124">
        <f>'[2]Yearly Methanol'!BD18</f>
        <v>7679.3223818976703</v>
      </c>
      <c r="BE18" s="124">
        <f>'[2]Yearly Methanol'!BE18</f>
        <v>7952.6329193785432</v>
      </c>
      <c r="BF18" s="124">
        <f>'[2]Yearly Methanol'!BF18</f>
        <v>8221.7617064464939</v>
      </c>
      <c r="BG18" s="124">
        <f>'[2]Yearly Methanol'!BG18</f>
        <v>8486.753750203965</v>
      </c>
      <c r="BH18" s="124">
        <f>'[2]Yearly Methanol'!BH18</f>
        <v>8747.653633569098</v>
      </c>
      <c r="BI18" s="124">
        <f>'[2]Yearly Methanol'!BI18</f>
        <v>9004.5055190019229</v>
      </c>
      <c r="BJ18" s="124">
        <f>'[2]Yearly Methanol'!BJ18</f>
        <v>9257.3531521992591</v>
      </c>
      <c r="BK18" s="124">
        <f>'[2]Yearly Methanol'!BK18</f>
        <v>9506.2398657585072</v>
      </c>
      <c r="BL18" s="124">
        <f>'[2]Yearly Methanol'!BL18</f>
        <v>9751.2085828106428</v>
      </c>
      <c r="BM18" s="124">
        <f>'[2]Yearly Methanol'!BM18</f>
        <v>9992.3018206226152</v>
      </c>
      <c r="BN18" s="124">
        <f>'[2]Yearly Methanol'!BN18</f>
        <v>10229.561694169439</v>
      </c>
      <c r="BR18" t="s">
        <v>37</v>
      </c>
      <c r="BS18" s="2" t="e">
        <f>#REF!</f>
        <v>#REF!</v>
      </c>
      <c r="BY18" s="75" t="s">
        <v>38</v>
      </c>
      <c r="BZ18" s="74"/>
      <c r="CA18" s="74"/>
      <c r="CB18" s="74"/>
      <c r="CC18" s="74"/>
      <c r="CD18" s="74"/>
      <c r="CE18" s="79">
        <f>-SUM(CE9:CH9)</f>
        <v>229287.58326416888</v>
      </c>
      <c r="CF18" s="74"/>
      <c r="CG18" s="74"/>
      <c r="CH18" s="74"/>
    </row>
    <row r="19" spans="1:87">
      <c r="B19" s="1" t="s">
        <v>39</v>
      </c>
      <c r="C19" s="5" t="s">
        <v>200</v>
      </c>
      <c r="D19" s="124">
        <f>'[2]Yearly Methanol'!D19</f>
        <v>126171.28546415325</v>
      </c>
      <c r="E19" s="124">
        <f>'[2]Yearly Methanol'!E19</f>
        <v>125542.70037350242</v>
      </c>
      <c r="F19" s="124">
        <f>'[2]Yearly Methanol'!F19</f>
        <v>124916.74921621842</v>
      </c>
      <c r="G19" s="124">
        <f>'[2]Yearly Methanol'!G19</f>
        <v>124293.4258057289</v>
      </c>
      <c r="H19" s="124">
        <f>'[2]Yearly Methanol'!H19</f>
        <v>123672.7239137906</v>
      </c>
      <c r="I19" s="124">
        <f>'[2]Yearly Methanol'!I19</f>
        <v>123054.63727137059</v>
      </c>
      <c r="J19" s="124">
        <f>'[2]Yearly Methanol'!J19</f>
        <v>122439.159569517</v>
      </c>
      <c r="K19" s="124">
        <f>'[2]Yearly Methanol'!K19</f>
        <v>121826.28446021974</v>
      </c>
      <c r="L19" s="124">
        <f>'[2]Yearly Methanol'!L19</f>
        <v>121216.0055572612</v>
      </c>
      <c r="M19" s="124">
        <f>'[2]Yearly Methanol'!M19</f>
        <v>120608.31643705693</v>
      </c>
      <c r="N19" s="124">
        <f>'[2]Yearly Methanol'!N19</f>
        <v>120003.21063948639</v>
      </c>
      <c r="O19" s="124">
        <f>'[2]Yearly Methanol'!O19</f>
        <v>119751.17290648921</v>
      </c>
      <c r="P19" s="124">
        <f>'[2]Yearly Methanol'!P19</f>
        <v>119496.820980294</v>
      </c>
      <c r="Q19" s="124">
        <f>'[2]Yearly Methanol'!Q19</f>
        <v>119240.19934919488</v>
      </c>
      <c r="R19" s="124">
        <f>'[2]Yearly Methanol'!R19</f>
        <v>118981.35199385474</v>
      </c>
      <c r="S19" s="124">
        <f>'[2]Yearly Methanol'!S19</f>
        <v>118720.32239221947</v>
      </c>
      <c r="T19" s="124">
        <f>'[2]Yearly Methanol'!T19</f>
        <v>118457.15352438847</v>
      </c>
      <c r="U19" s="124">
        <f>'[2]Yearly Methanol'!U19</f>
        <v>118191.88787744172</v>
      </c>
      <c r="V19" s="124">
        <f>'[2]Yearly Methanol'!V19</f>
        <v>117924.56745022367</v>
      </c>
      <c r="W19" s="124">
        <f>'[2]Yearly Methanol'!W19</f>
        <v>117655.23375808443</v>
      </c>
      <c r="X19" s="124">
        <f>'[2]Yearly Methanol'!X19</f>
        <v>117383.92783757868</v>
      </c>
      <c r="Y19" s="124">
        <f>'[2]Yearly Methanol'!Y19</f>
        <v>116892.80989716682</v>
      </c>
      <c r="Z19" s="124">
        <f>'[2]Yearly Methanol'!Z19</f>
        <v>116402.83679126875</v>
      </c>
      <c r="AA19" s="124">
        <f>'[2]Yearly Methanol'!AA19</f>
        <v>115914.01641101365</v>
      </c>
      <c r="AB19" s="124">
        <f>'[2]Yearly Methanol'!AB19</f>
        <v>115426.35648197273</v>
      </c>
      <c r="AC19" s="124">
        <f>'[2]Yearly Methanol'!AC19</f>
        <v>114939.86456608336</v>
      </c>
      <c r="AD19" s="124">
        <f>'[2]Yearly Methanol'!AD19</f>
        <v>114454.54806355445</v>
      </c>
      <c r="AE19" s="124">
        <f>'[2]Yearly Methanol'!AE19</f>
        <v>113970.41421475308</v>
      </c>
      <c r="AF19" s="124">
        <f>'[2]Yearly Methanol'!AF19</f>
        <v>113487.47010207281</v>
      </c>
      <c r="AG19" s="124">
        <f>'[2]Yearly Methanol'!AG19</f>
        <v>113005.7226517836</v>
      </c>
      <c r="AH19" s="124">
        <f>'[2]Yearly Methanol'!AH19</f>
        <v>112525.17863586382</v>
      </c>
      <c r="AI19" s="124"/>
      <c r="AJ19" s="124">
        <f>'[2]Yearly Methanol'!AJ19</f>
        <v>126171.28546415325</v>
      </c>
      <c r="AK19" s="124">
        <f>'[2]Yearly Methanol'!AK19</f>
        <v>125542.70037350242</v>
      </c>
      <c r="AL19" s="124">
        <f>'[2]Yearly Methanol'!AL19</f>
        <v>124916.74921621842</v>
      </c>
      <c r="AM19" s="124">
        <f>'[2]Yearly Methanol'!AM19</f>
        <v>124293.4258057289</v>
      </c>
      <c r="AN19" s="124">
        <f>'[2]Yearly Methanol'!AN19</f>
        <v>123672.7239137906</v>
      </c>
      <c r="AO19" s="124">
        <f>'[2]Yearly Methanol'!AO19</f>
        <v>123054.63727137059</v>
      </c>
      <c r="AP19" s="124">
        <f>'[2]Yearly Methanol'!AP19</f>
        <v>122439.159569517</v>
      </c>
      <c r="AQ19" s="124">
        <f>'[2]Yearly Methanol'!AQ19</f>
        <v>121826.28446021974</v>
      </c>
      <c r="AR19" s="124">
        <f>'[2]Yearly Methanol'!AR19</f>
        <v>121216.0055572612</v>
      </c>
      <c r="AS19" s="124">
        <f>'[2]Yearly Methanol'!AS19</f>
        <v>120608.31643705693</v>
      </c>
      <c r="AT19" s="124">
        <f>'[2]Yearly Methanol'!AT19</f>
        <v>120003.21063948639</v>
      </c>
      <c r="AU19" s="124">
        <f>'[2]Yearly Methanol'!AU19</f>
        <v>119751.17290648921</v>
      </c>
      <c r="AV19" s="124">
        <f>'[2]Yearly Methanol'!AV19</f>
        <v>119496.820980294</v>
      </c>
      <c r="AW19" s="124">
        <f>'[2]Yearly Methanol'!AW19</f>
        <v>119240.19934919488</v>
      </c>
      <c r="AX19" s="124">
        <f>'[2]Yearly Methanol'!AX19</f>
        <v>118981.35199385474</v>
      </c>
      <c r="AY19" s="124">
        <f>'[2]Yearly Methanol'!AY19</f>
        <v>118720.32239221947</v>
      </c>
      <c r="AZ19" s="124">
        <f>'[2]Yearly Methanol'!AZ19</f>
        <v>118457.15352438847</v>
      </c>
      <c r="BA19" s="124">
        <f>'[2]Yearly Methanol'!BA19</f>
        <v>118191.88787744172</v>
      </c>
      <c r="BB19" s="124">
        <f>'[2]Yearly Methanol'!BB19</f>
        <v>117924.56745022367</v>
      </c>
      <c r="BC19" s="124">
        <f>'[2]Yearly Methanol'!BC19</f>
        <v>117655.23375808443</v>
      </c>
      <c r="BD19" s="124">
        <f>'[2]Yearly Methanol'!BD19</f>
        <v>117383.92783757868</v>
      </c>
      <c r="BE19" s="124">
        <f>'[2]Yearly Methanol'!BE19</f>
        <v>116892.80989716682</v>
      </c>
      <c r="BF19" s="124">
        <f>'[2]Yearly Methanol'!BF19</f>
        <v>116402.83679126875</v>
      </c>
      <c r="BG19" s="124">
        <f>'[2]Yearly Methanol'!BG19</f>
        <v>115914.01641101365</v>
      </c>
      <c r="BH19" s="124">
        <f>'[2]Yearly Methanol'!BH19</f>
        <v>115426.35648197273</v>
      </c>
      <c r="BI19" s="124">
        <f>'[2]Yearly Methanol'!BI19</f>
        <v>114939.86456608336</v>
      </c>
      <c r="BJ19" s="124">
        <f>'[2]Yearly Methanol'!BJ19</f>
        <v>114454.54806355445</v>
      </c>
      <c r="BK19" s="124">
        <f>'[2]Yearly Methanol'!BK19</f>
        <v>113970.41421475308</v>
      </c>
      <c r="BL19" s="124">
        <f>'[2]Yearly Methanol'!BL19</f>
        <v>113487.47010207281</v>
      </c>
      <c r="BM19" s="124">
        <f>'[2]Yearly Methanol'!BM19</f>
        <v>113005.7226517836</v>
      </c>
      <c r="BN19" s="124">
        <f>'[2]Yearly Methanol'!BN19</f>
        <v>112525.17863586382</v>
      </c>
      <c r="BR19" t="s">
        <v>40</v>
      </c>
      <c r="BS19" s="2" t="e">
        <f>#REF!</f>
        <v>#REF!</v>
      </c>
      <c r="BY19" s="75" t="s">
        <v>41</v>
      </c>
      <c r="BZ19" s="74"/>
      <c r="CA19" s="74"/>
      <c r="CB19" s="74"/>
      <c r="CC19" s="74"/>
      <c r="CD19" s="74"/>
      <c r="CE19" s="74"/>
      <c r="CF19" s="79">
        <f>-SUM(CE10:CH10)</f>
        <v>62372.712675550116</v>
      </c>
      <c r="CG19" s="74"/>
      <c r="CH19" s="74"/>
    </row>
    <row r="20" spans="1:87">
      <c r="B20" s="9" t="s">
        <v>42</v>
      </c>
      <c r="C20" s="5" t="s">
        <v>200</v>
      </c>
      <c r="D20" s="124">
        <f>'[2]Yearly Methanol'!D20</f>
        <v>0</v>
      </c>
      <c r="E20" s="124">
        <f>'[2]Yearly Methanol'!E20</f>
        <v>414.29091123255796</v>
      </c>
      <c r="F20" s="124">
        <f>'[2]Yearly Methanol'!F20</f>
        <v>824.45054482704154</v>
      </c>
      <c r="G20" s="124">
        <f>'[2]Yearly Methanol'!G20</f>
        <v>1230.5049154767162</v>
      </c>
      <c r="H20" s="124">
        <f>'[2]Yearly Methanol'!H20</f>
        <v>1632.479955662036</v>
      </c>
      <c r="I20" s="124">
        <f>'[2]Yearly Methanol'!I20</f>
        <v>2030.4015149776149</v>
      </c>
      <c r="J20" s="124">
        <f>'[2]Yearly Methanol'!J20</f>
        <v>2424.2953594764367</v>
      </c>
      <c r="K20" s="124">
        <f>'[2]Yearly Methanol'!K20</f>
        <v>2814.1871710310766</v>
      </c>
      <c r="L20" s="124">
        <f>'[2]Yearly Methanol'!L20</f>
        <v>3200.1025467116956</v>
      </c>
      <c r="M20" s="124">
        <f>'[2]Yearly Methanol'!M20</f>
        <v>3582.0669981805913</v>
      </c>
      <c r="N20" s="124">
        <f>'[2]Yearly Methanol'!N20</f>
        <v>3960.1059511030512</v>
      </c>
      <c r="O20" s="124">
        <f>'[2]Yearly Methanol'!O20</f>
        <v>5137.3253176883873</v>
      </c>
      <c r="P20" s="124">
        <f>'[2]Yearly Methanol'!P20</f>
        <v>6309.4321477595249</v>
      </c>
      <c r="Q20" s="124">
        <f>'[2]Yearly Methanol'!Q20</f>
        <v>7476.3604991945194</v>
      </c>
      <c r="R20" s="124">
        <f>'[2]Yearly Methanol'!R20</f>
        <v>8638.0461547538562</v>
      </c>
      <c r="S20" s="124">
        <f>'[2]Yearly Methanol'!S20</f>
        <v>9794.4265973581078</v>
      </c>
      <c r="T20" s="124">
        <f>'[2]Yearly Methanol'!T20</f>
        <v>10945.440985653497</v>
      </c>
      <c r="U20" s="124">
        <f>'[2]Yearly Methanol'!U20</f>
        <v>12091.030129862291</v>
      </c>
      <c r="V20" s="124">
        <f>'[2]Yearly Methanol'!V20</f>
        <v>13231.136467915099</v>
      </c>
      <c r="W20" s="124">
        <f>'[2]Yearly Methanol'!W20</f>
        <v>14365.704041862109</v>
      </c>
      <c r="X20" s="124">
        <f>'[2]Yearly Methanol'!X20</f>
        <v>15494.678474560387</v>
      </c>
      <c r="Y20" s="124">
        <f>'[2]Yearly Methanol'!Y20</f>
        <v>17744.328542389925</v>
      </c>
      <c r="Z20" s="124">
        <f>'[2]Yearly Methanol'!Z20</f>
        <v>19974.72679338172</v>
      </c>
      <c r="AA20" s="124">
        <f>'[2]Yearly Methanol'!AA20</f>
        <v>22185.942741068018</v>
      </c>
      <c r="AB20" s="124">
        <f>'[2]Yearly Methanol'!AB20</f>
        <v>24378.046488992644</v>
      </c>
      <c r="AC20" s="124">
        <f>'[2]Yearly Methanol'!AC20</f>
        <v>26551.108714765254</v>
      </c>
      <c r="AD20" s="124">
        <f>'[2]Yearly Methanol'!AD20</f>
        <v>28705.20065433946</v>
      </c>
      <c r="AE20" s="124">
        <f>'[2]Yearly Methanol'!AE20</f>
        <v>30840.394086512184</v>
      </c>
      <c r="AF20" s="124">
        <f>'[2]Yearly Methanol'!AF20</f>
        <v>32956.76131764194</v>
      </c>
      <c r="AG20" s="124">
        <f>'[2]Yearly Methanol'!AG20</f>
        <v>35054.375166583268</v>
      </c>
      <c r="AH20" s="124">
        <f>'[2]Yearly Methanol'!AH20</f>
        <v>37133.30894983506</v>
      </c>
      <c r="AI20" s="124"/>
      <c r="AJ20" s="124">
        <f>'[2]Yearly Methanol'!AJ20</f>
        <v>0</v>
      </c>
      <c r="AK20" s="124">
        <f>'[2]Yearly Methanol'!AK20</f>
        <v>207.14545561627898</v>
      </c>
      <c r="AL20" s="124">
        <f>'[2]Yearly Methanol'!AL20</f>
        <v>412.22527241352077</v>
      </c>
      <c r="AM20" s="124">
        <f>'[2]Yearly Methanol'!AM20</f>
        <v>615.25245773835809</v>
      </c>
      <c r="AN20" s="124">
        <f>'[2]Yearly Methanol'!AN20</f>
        <v>816.239977831018</v>
      </c>
      <c r="AO20" s="124">
        <f>'[2]Yearly Methanol'!AO20</f>
        <v>1015.2007574888074</v>
      </c>
      <c r="AP20" s="124">
        <f>'[2]Yearly Methanol'!AP20</f>
        <v>1212.1476797382184</v>
      </c>
      <c r="AQ20" s="124">
        <f>'[2]Yearly Methanol'!AQ20</f>
        <v>1407.0935855155383</v>
      </c>
      <c r="AR20" s="124">
        <f>'[2]Yearly Methanol'!AR20</f>
        <v>1600.0512733558478</v>
      </c>
      <c r="AS20" s="124">
        <f>'[2]Yearly Methanol'!AS20</f>
        <v>1791.0334990902957</v>
      </c>
      <c r="AT20" s="124">
        <f>'[2]Yearly Methanol'!AT20</f>
        <v>1980.0529755515256</v>
      </c>
      <c r="AU20" s="124">
        <f>'[2]Yearly Methanol'!AU20</f>
        <v>2568.6626588441936</v>
      </c>
      <c r="AV20" s="124">
        <f>'[2]Yearly Methanol'!AV20</f>
        <v>3154.7160738797625</v>
      </c>
      <c r="AW20" s="124">
        <f>'[2]Yearly Methanol'!AW20</f>
        <v>3738.1802495972597</v>
      </c>
      <c r="AX20" s="124">
        <f>'[2]Yearly Methanol'!AX20</f>
        <v>4319.0230773769281</v>
      </c>
      <c r="AY20" s="124">
        <f>'[2]Yearly Methanol'!AY20</f>
        <v>4897.2132986790539</v>
      </c>
      <c r="AZ20" s="124">
        <f>'[2]Yearly Methanol'!AZ20</f>
        <v>5472.7204928267483</v>
      </c>
      <c r="BA20" s="124">
        <f>'[2]Yearly Methanol'!BA20</f>
        <v>6045.5150649311454</v>
      </c>
      <c r="BB20" s="124">
        <f>'[2]Yearly Methanol'!BB20</f>
        <v>6615.5682339575496</v>
      </c>
      <c r="BC20" s="124">
        <f>'[2]Yearly Methanol'!BC20</f>
        <v>7182.8520209310545</v>
      </c>
      <c r="BD20" s="124">
        <f>'[2]Yearly Methanol'!BD20</f>
        <v>7747.3392372801936</v>
      </c>
      <c r="BE20" s="124">
        <f>'[2]Yearly Methanol'!BE20</f>
        <v>8872.1642711949626</v>
      </c>
      <c r="BF20" s="124">
        <f>'[2]Yearly Methanol'!BF20</f>
        <v>9987.3633966908601</v>
      </c>
      <c r="BG20" s="124">
        <f>'[2]Yearly Methanol'!BG20</f>
        <v>11092.971370534009</v>
      </c>
      <c r="BH20" s="124">
        <f>'[2]Yearly Methanol'!BH20</f>
        <v>12189.023244496322</v>
      </c>
      <c r="BI20" s="124">
        <f>'[2]Yearly Methanol'!BI20</f>
        <v>13275.554357382627</v>
      </c>
      <c r="BJ20" s="124">
        <f>'[2]Yearly Methanol'!BJ20</f>
        <v>14352.60032716973</v>
      </c>
      <c r="BK20" s="124">
        <f>'[2]Yearly Methanol'!BK20</f>
        <v>15420.197043256092</v>
      </c>
      <c r="BL20" s="124">
        <f>'[2]Yearly Methanol'!BL20</f>
        <v>16478.38065882097</v>
      </c>
      <c r="BM20" s="124">
        <f>'[2]Yearly Methanol'!BM20</f>
        <v>17527.187583291634</v>
      </c>
      <c r="BN20" s="124">
        <f>'[2]Yearly Methanol'!BN20</f>
        <v>18566.65447491753</v>
      </c>
      <c r="BS20" s="196" t="e">
        <f>SUM(BS13:BS19)</f>
        <v>#REF!</v>
      </c>
      <c r="BY20" s="75" t="s">
        <v>43</v>
      </c>
      <c r="BZ20" s="74"/>
      <c r="CA20" s="74"/>
      <c r="CB20" s="74"/>
      <c r="CC20" s="74"/>
      <c r="CD20" s="74"/>
      <c r="CE20" s="74"/>
      <c r="CF20" s="74"/>
      <c r="CG20" s="79">
        <f>SUM(AH113:AH114)</f>
        <v>190035.06409395213</v>
      </c>
      <c r="CH20" s="74"/>
    </row>
    <row r="21" spans="1:87">
      <c r="B21" s="9" t="s">
        <v>44</v>
      </c>
      <c r="C21" s="5" t="s">
        <v>200</v>
      </c>
      <c r="D21" s="124">
        <f>'[2]Yearly Methanol'!D21</f>
        <v>0</v>
      </c>
      <c r="E21" s="124">
        <f>'[2]Yearly Methanol'!E21</f>
        <v>263.63967078435513</v>
      </c>
      <c r="F21" s="124">
        <f>'[2]Yearly Methanol'!F21</f>
        <v>524.65034670811747</v>
      </c>
      <c r="G21" s="124">
        <f>'[2]Yearly Methanol'!G21</f>
        <v>783.04858257609203</v>
      </c>
      <c r="H21" s="124">
        <f>'[2]Yearly Methanol'!H21</f>
        <v>1038.8508808758411</v>
      </c>
      <c r="I21" s="124">
        <f>'[2]Yearly Methanol'!I21</f>
        <v>1292.0736913493913</v>
      </c>
      <c r="J21" s="124">
        <f>'[2]Yearly Methanol'!J21</f>
        <v>1542.7334105759141</v>
      </c>
      <c r="K21" s="124">
        <f>'[2]Yearly Methanol'!K21</f>
        <v>1790.8463815652303</v>
      </c>
      <c r="L21" s="124">
        <f>'[2]Yearly Methanol'!L21</f>
        <v>2036.4288933619885</v>
      </c>
      <c r="M21" s="124">
        <f>'[2]Yearly Methanol'!M21</f>
        <v>2279.4971806603758</v>
      </c>
      <c r="N21" s="124">
        <f>'[2]Yearly Methanol'!N21</f>
        <v>2520.0674234292146</v>
      </c>
      <c r="O21" s="124">
        <f>'[2]Yearly Methanol'!O21</f>
        <v>3269.2070203471558</v>
      </c>
      <c r="P21" s="124">
        <f>'[2]Yearly Methanol'!P21</f>
        <v>4015.093184937879</v>
      </c>
      <c r="Q21" s="124">
        <f>'[2]Yearly Methanol'!Q21</f>
        <v>4757.6839540328756</v>
      </c>
      <c r="R21" s="124">
        <f>'[2]Yearly Methanol'!R21</f>
        <v>5496.9384621160898</v>
      </c>
      <c r="S21" s="124">
        <f>'[2]Yearly Methanol'!S21</f>
        <v>6232.8169255915218</v>
      </c>
      <c r="T21" s="124">
        <f>'[2]Yearly Methanol'!T21</f>
        <v>6965.2806272340431</v>
      </c>
      <c r="U21" s="124">
        <f>'[2]Yearly Methanol'!U21</f>
        <v>7694.2919008214567</v>
      </c>
      <c r="V21" s="124">
        <f>'[2]Yearly Methanol'!V21</f>
        <v>8419.8141159459719</v>
      </c>
      <c r="W21" s="124">
        <f>'[2]Yearly Methanol'!W21</f>
        <v>9141.81166300316</v>
      </c>
      <c r="X21" s="124">
        <f>'[2]Yearly Methanol'!X21</f>
        <v>9860.2499383566101</v>
      </c>
      <c r="Y21" s="124">
        <f>'[2]Yearly Methanol'!Y21</f>
        <v>11291.845436066316</v>
      </c>
      <c r="Z21" s="124">
        <f>'[2]Yearly Methanol'!Z21</f>
        <v>12711.189777606549</v>
      </c>
      <c r="AA21" s="124">
        <f>'[2]Yearly Methanol'!AA21</f>
        <v>14118.327198861463</v>
      </c>
      <c r="AB21" s="124">
        <f>'[2]Yearly Methanol'!AB21</f>
        <v>15513.302311177134</v>
      </c>
      <c r="AC21" s="124">
        <f>'[2]Yearly Methanol'!AC21</f>
        <v>16896.160091214253</v>
      </c>
      <c r="AD21" s="124">
        <f>'[2]Yearly Methanol'!AD21</f>
        <v>18266.945870943291</v>
      </c>
      <c r="AE21" s="124">
        <f>'[2]Yearly Methanol'!AE21</f>
        <v>19625.705327780484</v>
      </c>
      <c r="AF21" s="124">
        <f>'[2]Yearly Methanol'!AF21</f>
        <v>20972.484474863053</v>
      </c>
      <c r="AG21" s="124">
        <f>'[2]Yearly Methanol'!AG21</f>
        <v>22307.329651462082</v>
      </c>
      <c r="AH21" s="124">
        <f>'[2]Yearly Methanol'!AH21</f>
        <v>23630.287513531403</v>
      </c>
      <c r="AI21" s="124"/>
      <c r="AJ21" s="124">
        <f>'[2]Yearly Methanol'!AJ21</f>
        <v>0</v>
      </c>
      <c r="AK21" s="124">
        <f>'[2]Yearly Methanol'!AK21</f>
        <v>131.81983539217757</v>
      </c>
      <c r="AL21" s="124">
        <f>'[2]Yearly Methanol'!AL21</f>
        <v>262.32517335405873</v>
      </c>
      <c r="AM21" s="124">
        <f>'[2]Yearly Methanol'!AM21</f>
        <v>391.52429128804602</v>
      </c>
      <c r="AN21" s="124">
        <f>'[2]Yearly Methanol'!AN21</f>
        <v>519.42544043792054</v>
      </c>
      <c r="AO21" s="124">
        <f>'[2]Yearly Methanol'!AO21</f>
        <v>646.03684567469566</v>
      </c>
      <c r="AP21" s="124">
        <f>'[2]Yearly Methanol'!AP21</f>
        <v>771.36670528795707</v>
      </c>
      <c r="AQ21" s="124">
        <f>'[2]Yearly Methanol'!AQ21</f>
        <v>895.42319078261517</v>
      </c>
      <c r="AR21" s="124">
        <f>'[2]Yearly Methanol'!AR21</f>
        <v>1018.2144466809942</v>
      </c>
      <c r="AS21" s="124">
        <f>'[2]Yearly Methanol'!AS21</f>
        <v>1139.7485903301879</v>
      </c>
      <c r="AT21" s="124">
        <f>'[2]Yearly Methanol'!AT21</f>
        <v>1260.0337117146073</v>
      </c>
      <c r="AU21" s="124">
        <f>'[2]Yearly Methanol'!AU21</f>
        <v>1634.6035101735779</v>
      </c>
      <c r="AV21" s="124">
        <f>'[2]Yearly Methanol'!AV21</f>
        <v>2007.5465924689395</v>
      </c>
      <c r="AW21" s="124">
        <f>'[2]Yearly Methanol'!AW21</f>
        <v>2378.8419770164378</v>
      </c>
      <c r="AX21" s="124">
        <f>'[2]Yearly Methanol'!AX21</f>
        <v>2748.4692310580449</v>
      </c>
      <c r="AY21" s="124">
        <f>'[2]Yearly Methanol'!AY21</f>
        <v>3116.4084627957609</v>
      </c>
      <c r="AZ21" s="124">
        <f>'[2]Yearly Methanol'!AZ21</f>
        <v>3482.6403136170215</v>
      </c>
      <c r="BA21" s="124">
        <f>'[2]Yearly Methanol'!BA21</f>
        <v>3847.1459504107283</v>
      </c>
      <c r="BB21" s="124">
        <f>'[2]Yearly Methanol'!BB21</f>
        <v>4209.907057972986</v>
      </c>
      <c r="BC21" s="124">
        <f>'[2]Yearly Methanol'!BC21</f>
        <v>4570.90583150158</v>
      </c>
      <c r="BD21" s="124">
        <f>'[2]Yearly Methanol'!BD21</f>
        <v>4930.124969178305</v>
      </c>
      <c r="BE21" s="124">
        <f>'[2]Yearly Methanol'!BE21</f>
        <v>5645.9227180331582</v>
      </c>
      <c r="BF21" s="124">
        <f>'[2]Yearly Methanol'!BF21</f>
        <v>6355.5948888032744</v>
      </c>
      <c r="BG21" s="124">
        <f>'[2]Yearly Methanol'!BG21</f>
        <v>7059.1635994307317</v>
      </c>
      <c r="BH21" s="124">
        <f>'[2]Yearly Methanol'!BH21</f>
        <v>7756.6511555885672</v>
      </c>
      <c r="BI21" s="124">
        <f>'[2]Yearly Methanol'!BI21</f>
        <v>8448.0800456071265</v>
      </c>
      <c r="BJ21" s="124">
        <f>'[2]Yearly Methanol'!BJ21</f>
        <v>9133.4729354716455</v>
      </c>
      <c r="BK21" s="124">
        <f>'[2]Yearly Methanol'!BK21</f>
        <v>9812.8526638902422</v>
      </c>
      <c r="BL21" s="124">
        <f>'[2]Yearly Methanol'!BL21</f>
        <v>10486.242237431527</v>
      </c>
      <c r="BM21" s="124">
        <f>'[2]Yearly Methanol'!BM21</f>
        <v>11153.664825731041</v>
      </c>
      <c r="BN21" s="124">
        <f>'[2]Yearly Methanol'!BN21</f>
        <v>11815.143756765701</v>
      </c>
      <c r="BR21" t="s">
        <v>45</v>
      </c>
      <c r="BS21" s="2">
        <f>AH4</f>
        <v>1194067.1545617145</v>
      </c>
      <c r="BY21" s="75" t="s">
        <v>46</v>
      </c>
      <c r="BZ21" s="74"/>
      <c r="CA21" s="74"/>
      <c r="CB21" s="74"/>
      <c r="CC21" s="74"/>
      <c r="CD21" s="74"/>
      <c r="CE21" s="74"/>
      <c r="CF21" s="74"/>
      <c r="CG21" s="79">
        <f>SUM(AH119:AH120)</f>
        <v>34632.652210555796</v>
      </c>
      <c r="CH21" s="74"/>
    </row>
    <row r="22" spans="1:87">
      <c r="B22" s="1" t="s">
        <v>19</v>
      </c>
      <c r="C22" s="5" t="s">
        <v>200</v>
      </c>
      <c r="D22" s="124">
        <f>'[2]Yearly Methanol'!D22</f>
        <v>0</v>
      </c>
      <c r="E22" s="124">
        <f>'[2]Yearly Methanol'!E22</f>
        <v>677.93058201691315</v>
      </c>
      <c r="F22" s="124">
        <f>'[2]Yearly Methanol'!F22</f>
        <v>1349.100891535159</v>
      </c>
      <c r="G22" s="124">
        <f>'[2]Yearly Methanol'!G22</f>
        <v>2013.5534980528082</v>
      </c>
      <c r="H22" s="124">
        <f>'[2]Yearly Methanol'!H22</f>
        <v>2671.3308365378771</v>
      </c>
      <c r="I22" s="124">
        <f>'[2]Yearly Methanol'!I22</f>
        <v>3322.4752063270062</v>
      </c>
      <c r="J22" s="124">
        <f>'[2]Yearly Methanol'!J22</f>
        <v>3967.0287700523509</v>
      </c>
      <c r="K22" s="124">
        <f>'[2]Yearly Methanol'!K22</f>
        <v>4605.0335525963073</v>
      </c>
      <c r="L22" s="124">
        <f>'[2]Yearly Methanol'!L22</f>
        <v>5236.5314400736843</v>
      </c>
      <c r="M22" s="124">
        <f>'[2]Yearly Methanol'!M22</f>
        <v>5861.5641788409666</v>
      </c>
      <c r="N22" s="124">
        <f>'[2]Yearly Methanol'!N22</f>
        <v>6480.1733745322654</v>
      </c>
      <c r="O22" s="124">
        <f>'[2]Yearly Methanol'!O22</f>
        <v>8406.5323380355439</v>
      </c>
      <c r="P22" s="124">
        <f>'[2]Yearly Methanol'!P22</f>
        <v>10324.525332697403</v>
      </c>
      <c r="Q22" s="124">
        <f>'[2]Yearly Methanol'!Q22</f>
        <v>12234.044453227394</v>
      </c>
      <c r="R22" s="124">
        <f>'[2]Yearly Methanol'!R22</f>
        <v>14134.984616869946</v>
      </c>
      <c r="S22" s="124">
        <f>'[2]Yearly Methanol'!S22</f>
        <v>16027.24352294963</v>
      </c>
      <c r="T22" s="124">
        <f>'[2]Yearly Methanol'!T22</f>
        <v>17910.721612887541</v>
      </c>
      <c r="U22" s="124">
        <f>'[2]Yearly Methanol'!U22</f>
        <v>19785.322030683747</v>
      </c>
      <c r="V22" s="124">
        <f>'[2]Yearly Methanol'!V22</f>
        <v>21650.950583861071</v>
      </c>
      <c r="W22" s="124">
        <f>'[2]Yearly Methanol'!W22</f>
        <v>23507.515704865269</v>
      </c>
      <c r="X22" s="124">
        <f>'[2]Yearly Methanol'!X22</f>
        <v>25354.928412916997</v>
      </c>
      <c r="Y22" s="124">
        <f>'[2]Yearly Methanol'!Y22</f>
        <v>29036.173978456241</v>
      </c>
      <c r="Z22" s="124">
        <f>'[2]Yearly Methanol'!Z22</f>
        <v>32685.916570988269</v>
      </c>
      <c r="AA22" s="124">
        <f>'[2]Yearly Methanol'!AA22</f>
        <v>36304.26993992948</v>
      </c>
      <c r="AB22" s="124">
        <f>'[2]Yearly Methanol'!AB22</f>
        <v>39891.348800169777</v>
      </c>
      <c r="AC22" s="124">
        <f>'[2]Yearly Methanol'!AC22</f>
        <v>43447.268805979504</v>
      </c>
      <c r="AD22" s="124">
        <f>'[2]Yearly Methanol'!AD22</f>
        <v>46972.146525282747</v>
      </c>
      <c r="AE22" s="124">
        <f>'[2]Yearly Methanol'!AE22</f>
        <v>50466.099414292665</v>
      </c>
      <c r="AF22" s="124">
        <f>'[2]Yearly Methanol'!AF22</f>
        <v>53929.245792504997</v>
      </c>
      <c r="AG22" s="124">
        <f>'[2]Yearly Methanol'!AG22</f>
        <v>57361.704818045349</v>
      </c>
      <c r="AH22" s="124">
        <f>'[2]Yearly Methanol'!AH22</f>
        <v>60763.596463366463</v>
      </c>
      <c r="AI22" s="124"/>
      <c r="AJ22" s="124">
        <f>'[2]Yearly Methanol'!AJ22</f>
        <v>0</v>
      </c>
      <c r="AK22" s="124">
        <f>'[2]Yearly Methanol'!AK22</f>
        <v>338.96529100845657</v>
      </c>
      <c r="AL22" s="124">
        <f>'[2]Yearly Methanol'!AL22</f>
        <v>674.5504457675795</v>
      </c>
      <c r="AM22" s="124">
        <f>'[2]Yearly Methanol'!AM22</f>
        <v>1006.7767490264041</v>
      </c>
      <c r="AN22" s="124">
        <f>'[2]Yearly Methanol'!AN22</f>
        <v>1335.6654182689385</v>
      </c>
      <c r="AO22" s="124">
        <f>'[2]Yearly Methanol'!AO22</f>
        <v>1661.2376031635031</v>
      </c>
      <c r="AP22" s="124">
        <f>'[2]Yearly Methanol'!AP22</f>
        <v>1983.5143850261754</v>
      </c>
      <c r="AQ22" s="124">
        <f>'[2]Yearly Methanol'!AQ22</f>
        <v>2302.5167762981537</v>
      </c>
      <c r="AR22" s="124">
        <f>'[2]Yearly Methanol'!AR22</f>
        <v>2618.2657200368421</v>
      </c>
      <c r="AS22" s="124">
        <f>'[2]Yearly Methanol'!AS22</f>
        <v>2930.7820894204833</v>
      </c>
      <c r="AT22" s="124">
        <f>'[2]Yearly Methanol'!AT22</f>
        <v>3240.0866872661327</v>
      </c>
      <c r="AU22" s="124">
        <f>'[2]Yearly Methanol'!AU22</f>
        <v>4203.266169017772</v>
      </c>
      <c r="AV22" s="124">
        <f>'[2]Yearly Methanol'!AV22</f>
        <v>5162.2626663487017</v>
      </c>
      <c r="AW22" s="124">
        <f>'[2]Yearly Methanol'!AW22</f>
        <v>6117.0222266136971</v>
      </c>
      <c r="AX22" s="124">
        <f>'[2]Yearly Methanol'!AX22</f>
        <v>7067.492308434973</v>
      </c>
      <c r="AY22" s="124">
        <f>'[2]Yearly Methanol'!AY22</f>
        <v>8013.6217614748148</v>
      </c>
      <c r="AZ22" s="124">
        <f>'[2]Yearly Methanol'!AZ22</f>
        <v>8955.3608064437703</v>
      </c>
      <c r="BA22" s="124">
        <f>'[2]Yearly Methanol'!BA22</f>
        <v>9892.6610153418733</v>
      </c>
      <c r="BB22" s="124">
        <f>'[2]Yearly Methanol'!BB22</f>
        <v>10825.475291930536</v>
      </c>
      <c r="BC22" s="124">
        <f>'[2]Yearly Methanol'!BC22</f>
        <v>11753.757852432635</v>
      </c>
      <c r="BD22" s="124">
        <f>'[2]Yearly Methanol'!BD22</f>
        <v>12677.464206458499</v>
      </c>
      <c r="BE22" s="124">
        <f>'[2]Yearly Methanol'!BE22</f>
        <v>14518.086989228121</v>
      </c>
      <c r="BF22" s="124">
        <f>'[2]Yearly Methanol'!BF22</f>
        <v>16342.958285494135</v>
      </c>
      <c r="BG22" s="124">
        <f>'[2]Yearly Methanol'!BG22</f>
        <v>18152.13496996474</v>
      </c>
      <c r="BH22" s="124">
        <f>'[2]Yearly Methanol'!BH22</f>
        <v>19945.674400084888</v>
      </c>
      <c r="BI22" s="124">
        <f>'[2]Yearly Methanol'!BI22</f>
        <v>21723.634402989752</v>
      </c>
      <c r="BJ22" s="124">
        <f>'[2]Yearly Methanol'!BJ22</f>
        <v>23486.073262641374</v>
      </c>
      <c r="BK22" s="124">
        <f>'[2]Yearly Methanol'!BK22</f>
        <v>25233.049707146332</v>
      </c>
      <c r="BL22" s="124">
        <f>'[2]Yearly Methanol'!BL22</f>
        <v>26964.622896252498</v>
      </c>
      <c r="BM22" s="124">
        <f>'[2]Yearly Methanol'!BM22</f>
        <v>28680.852409022675</v>
      </c>
      <c r="BN22" s="124">
        <f>'[2]Yearly Methanol'!BN22</f>
        <v>30381.798231683231</v>
      </c>
      <c r="BY22" s="75" t="s">
        <v>26</v>
      </c>
      <c r="BZ22" s="74"/>
      <c r="CA22" s="79">
        <v>72.099999999999994</v>
      </c>
      <c r="CB22" s="79">
        <v>300</v>
      </c>
      <c r="CC22" s="74"/>
      <c r="CD22" s="197">
        <f>CI11</f>
        <v>2145.8489372479007</v>
      </c>
      <c r="CE22" s="74"/>
      <c r="CF22" s="74"/>
      <c r="CG22" s="74"/>
      <c r="CH22" s="74"/>
    </row>
    <row r="23" spans="1:87">
      <c r="B23" s="1" t="s">
        <v>23</v>
      </c>
      <c r="C23" s="5" t="s">
        <v>200</v>
      </c>
      <c r="D23" s="124">
        <f>'[2]Yearly Methanol'!D23</f>
        <v>0</v>
      </c>
      <c r="E23" s="124">
        <f>'[2]Yearly Methanol'!E23</f>
        <v>0</v>
      </c>
      <c r="F23" s="124">
        <f>'[2]Yearly Methanol'!F23</f>
        <v>0</v>
      </c>
      <c r="G23" s="124">
        <f>'[2]Yearly Methanol'!G23</f>
        <v>0</v>
      </c>
      <c r="H23" s="124">
        <f>'[2]Yearly Methanol'!H23</f>
        <v>0</v>
      </c>
      <c r="I23" s="124">
        <f>'[2]Yearly Methanol'!I23</f>
        <v>0</v>
      </c>
      <c r="J23" s="124">
        <f>'[2]Yearly Methanol'!J23</f>
        <v>0</v>
      </c>
      <c r="K23" s="124">
        <f>'[2]Yearly Methanol'!K23</f>
        <v>0</v>
      </c>
      <c r="L23" s="124">
        <f>'[2]Yearly Methanol'!L23</f>
        <v>0</v>
      </c>
      <c r="M23" s="124">
        <f>'[2]Yearly Methanol'!M23</f>
        <v>0</v>
      </c>
      <c r="N23" s="124">
        <f>'[2]Yearly Methanol'!N23</f>
        <v>0</v>
      </c>
      <c r="O23" s="124">
        <f>'[2]Yearly Methanol'!O23</f>
        <v>0</v>
      </c>
      <c r="P23" s="124">
        <f>'[2]Yearly Methanol'!P23</f>
        <v>0</v>
      </c>
      <c r="Q23" s="124">
        <f>'[2]Yearly Methanol'!Q23</f>
        <v>0</v>
      </c>
      <c r="R23" s="124">
        <f>'[2]Yearly Methanol'!R23</f>
        <v>0</v>
      </c>
      <c r="S23" s="124">
        <f>'[2]Yearly Methanol'!S23</f>
        <v>0</v>
      </c>
      <c r="T23" s="124">
        <f>'[2]Yearly Methanol'!T23</f>
        <v>0</v>
      </c>
      <c r="U23" s="124">
        <f>'[2]Yearly Methanol'!U23</f>
        <v>0</v>
      </c>
      <c r="V23" s="124">
        <f>'[2]Yearly Methanol'!V23</f>
        <v>0</v>
      </c>
      <c r="W23" s="124">
        <f>'[2]Yearly Methanol'!W23</f>
        <v>0</v>
      </c>
      <c r="X23" s="124">
        <f>'[2]Yearly Methanol'!X23</f>
        <v>0</v>
      </c>
      <c r="Y23" s="124">
        <f>'[2]Yearly Methanol'!Y23</f>
        <v>0</v>
      </c>
      <c r="Z23" s="124">
        <f>'[2]Yearly Methanol'!Z23</f>
        <v>0</v>
      </c>
      <c r="AA23" s="124">
        <f>'[2]Yearly Methanol'!AA23</f>
        <v>0</v>
      </c>
      <c r="AB23" s="124">
        <f>'[2]Yearly Methanol'!AB23</f>
        <v>0</v>
      </c>
      <c r="AC23" s="124">
        <f>'[2]Yearly Methanol'!AC23</f>
        <v>0</v>
      </c>
      <c r="AD23" s="124">
        <f>'[2]Yearly Methanol'!AD23</f>
        <v>0</v>
      </c>
      <c r="AE23" s="124">
        <f>'[2]Yearly Methanol'!AE23</f>
        <v>0</v>
      </c>
      <c r="AF23" s="124">
        <f>'[2]Yearly Methanol'!AF23</f>
        <v>0</v>
      </c>
      <c r="AG23" s="124">
        <f>'[2]Yearly Methanol'!AG23</f>
        <v>0</v>
      </c>
      <c r="AH23" s="124">
        <f>'[2]Yearly Methanol'!AH23</f>
        <v>0</v>
      </c>
      <c r="AI23" s="124"/>
      <c r="AJ23" s="124">
        <f>'[2]Yearly Methanol'!AJ23</f>
        <v>0</v>
      </c>
      <c r="AK23" s="124">
        <f>'[2]Yearly Methanol'!AK23</f>
        <v>0</v>
      </c>
      <c r="AL23" s="124">
        <f>'[2]Yearly Methanol'!AL23</f>
        <v>0</v>
      </c>
      <c r="AM23" s="124">
        <f>'[2]Yearly Methanol'!AM23</f>
        <v>0</v>
      </c>
      <c r="AN23" s="124">
        <f>'[2]Yearly Methanol'!AN23</f>
        <v>0</v>
      </c>
      <c r="AO23" s="124">
        <f>'[2]Yearly Methanol'!AO23</f>
        <v>0</v>
      </c>
      <c r="AP23" s="124">
        <f>'[2]Yearly Methanol'!AP23</f>
        <v>0</v>
      </c>
      <c r="AQ23" s="124">
        <f>'[2]Yearly Methanol'!AQ23</f>
        <v>0</v>
      </c>
      <c r="AR23" s="124">
        <f>'[2]Yearly Methanol'!AR23</f>
        <v>0</v>
      </c>
      <c r="AS23" s="124">
        <f>'[2]Yearly Methanol'!AS23</f>
        <v>0</v>
      </c>
      <c r="AT23" s="124">
        <f>'[2]Yearly Methanol'!AT23</f>
        <v>0</v>
      </c>
      <c r="AU23" s="124">
        <f>'[2]Yearly Methanol'!AU23</f>
        <v>0</v>
      </c>
      <c r="AV23" s="124">
        <f>'[2]Yearly Methanol'!AV23</f>
        <v>0</v>
      </c>
      <c r="AW23" s="124">
        <f>'[2]Yearly Methanol'!AW23</f>
        <v>0</v>
      </c>
      <c r="AX23" s="124">
        <f>'[2]Yearly Methanol'!AX23</f>
        <v>0</v>
      </c>
      <c r="AY23" s="124">
        <f>'[2]Yearly Methanol'!AY23</f>
        <v>0</v>
      </c>
      <c r="AZ23" s="124">
        <f>'[2]Yearly Methanol'!AZ23</f>
        <v>0</v>
      </c>
      <c r="BA23" s="124">
        <f>'[2]Yearly Methanol'!BA23</f>
        <v>0</v>
      </c>
      <c r="BB23" s="124">
        <f>'[2]Yearly Methanol'!BB23</f>
        <v>0</v>
      </c>
      <c r="BC23" s="124">
        <f>'[2]Yearly Methanol'!BC23</f>
        <v>0</v>
      </c>
      <c r="BD23" s="124">
        <f>'[2]Yearly Methanol'!BD23</f>
        <v>0</v>
      </c>
      <c r="BE23" s="124">
        <f>'[2]Yearly Methanol'!BE23</f>
        <v>0</v>
      </c>
      <c r="BF23" s="124">
        <f>'[2]Yearly Methanol'!BF23</f>
        <v>0</v>
      </c>
      <c r="BG23" s="124">
        <f>'[2]Yearly Methanol'!BG23</f>
        <v>0</v>
      </c>
      <c r="BH23" s="124">
        <f>'[2]Yearly Methanol'!BH23</f>
        <v>0</v>
      </c>
      <c r="BI23" s="124">
        <f>'[2]Yearly Methanol'!BI23</f>
        <v>0</v>
      </c>
      <c r="BJ23" s="124">
        <f>'[2]Yearly Methanol'!BJ23</f>
        <v>0</v>
      </c>
      <c r="BK23" s="124">
        <f>'[2]Yearly Methanol'!BK23</f>
        <v>0</v>
      </c>
      <c r="BL23" s="124">
        <f>'[2]Yearly Methanol'!BL23</f>
        <v>0</v>
      </c>
      <c r="BM23" s="124">
        <f>'[2]Yearly Methanol'!BM23</f>
        <v>0</v>
      </c>
      <c r="BN23" s="124">
        <f>'[2]Yearly Methanol'!BN23</f>
        <v>0</v>
      </c>
      <c r="BQ23" t="s">
        <v>47</v>
      </c>
      <c r="BR23">
        <v>2020</v>
      </c>
      <c r="BS23">
        <v>2050</v>
      </c>
    </row>
    <row r="24" spans="1:87">
      <c r="B24" s="1" t="s">
        <v>48</v>
      </c>
      <c r="C24" s="12" t="s">
        <v>200</v>
      </c>
      <c r="D24" s="129">
        <f>'[2]Yearly Methanol'!D24</f>
        <v>126171.28546415325</v>
      </c>
      <c r="E24" s="129">
        <f>'[2]Yearly Methanol'!E24</f>
        <v>124864.76979148551</v>
      </c>
      <c r="F24" s="129">
        <f>'[2]Yearly Methanol'!F24</f>
        <v>123567.64832468326</v>
      </c>
      <c r="G24" s="129">
        <f>'[2]Yearly Methanol'!G24</f>
        <v>122279.87230767609</v>
      </c>
      <c r="H24" s="129">
        <f>'[2]Yearly Methanol'!H24</f>
        <v>121001.39307725272</v>
      </c>
      <c r="I24" s="129">
        <f>'[2]Yearly Methanol'!I24</f>
        <v>119732.16206504358</v>
      </c>
      <c r="J24" s="129">
        <f>'[2]Yearly Methanol'!J24</f>
        <v>118472.13079946465</v>
      </c>
      <c r="K24" s="129">
        <f>'[2]Yearly Methanol'!K24</f>
        <v>117221.25090762344</v>
      </c>
      <c r="L24" s="129">
        <f>'[2]Yearly Methanol'!L24</f>
        <v>115979.47411718752</v>
      </c>
      <c r="M24" s="129">
        <f>'[2]Yearly Methanol'!M24</f>
        <v>114746.75225821596</v>
      </c>
      <c r="N24" s="129">
        <f>'[2]Yearly Methanol'!N24</f>
        <v>113523.03726495412</v>
      </c>
      <c r="O24" s="129">
        <f>'[2]Yearly Methanol'!O24</f>
        <v>111344.64056845367</v>
      </c>
      <c r="P24" s="129">
        <f>'[2]Yearly Methanol'!P24</f>
        <v>109172.29564759659</v>
      </c>
      <c r="Q24" s="129">
        <f>'[2]Yearly Methanol'!Q24</f>
        <v>107006.15489596748</v>
      </c>
      <c r="R24" s="129">
        <f>'[2]Yearly Methanol'!R24</f>
        <v>104846.3673769848</v>
      </c>
      <c r="S24" s="129">
        <f>'[2]Yearly Methanol'!S24</f>
        <v>102693.07886926984</v>
      </c>
      <c r="T24" s="129">
        <f>'[2]Yearly Methanol'!T24</f>
        <v>100546.43191150093</v>
      </c>
      <c r="U24" s="129">
        <f>'[2]Yearly Methanol'!U24</f>
        <v>98406.565846757978</v>
      </c>
      <c r="V24" s="129">
        <f>'[2]Yearly Methanol'!V24</f>
        <v>96273.616866362601</v>
      </c>
      <c r="W24" s="129">
        <f>'[2]Yearly Methanol'!W24</f>
        <v>94147.718053219171</v>
      </c>
      <c r="X24" s="129">
        <f>'[2]Yearly Methanol'!X24</f>
        <v>92028.999424661684</v>
      </c>
      <c r="Y24" s="129">
        <f>'[2]Yearly Methanol'!Y24</f>
        <v>87856.635918710585</v>
      </c>
      <c r="Z24" s="129">
        <f>'[2]Yearly Methanol'!Z24</f>
        <v>83716.920220280488</v>
      </c>
      <c r="AA24" s="129">
        <f>'[2]Yearly Methanol'!AA24</f>
        <v>79609.746471084174</v>
      </c>
      <c r="AB24" s="129">
        <f>'[2]Yearly Methanol'!AB24</f>
        <v>75535.007681802963</v>
      </c>
      <c r="AC24" s="129">
        <f>'[2]Yearly Methanol'!AC24</f>
        <v>71492.595760103854</v>
      </c>
      <c r="AD24" s="129">
        <f>'[2]Yearly Methanol'!AD24</f>
        <v>67482.401538271704</v>
      </c>
      <c r="AE24" s="129">
        <f>'[2]Yearly Methanol'!AE24</f>
        <v>63504.314800460415</v>
      </c>
      <c r="AF24" s="129">
        <f>'[2]Yearly Methanol'!AF24</f>
        <v>59558.224309567813</v>
      </c>
      <c r="AG24" s="129">
        <f>'[2]Yearly Methanol'!AG24</f>
        <v>55644.017833738246</v>
      </c>
      <c r="AH24" s="129">
        <f>'[2]Yearly Methanol'!AH24</f>
        <v>51761.582172497358</v>
      </c>
      <c r="AI24" s="124"/>
      <c r="AJ24" s="129">
        <f>'[2]Yearly Methanol'!AJ24</f>
        <v>126171.28546415325</v>
      </c>
      <c r="AK24" s="129">
        <f>'[2]Yearly Methanol'!AK24</f>
        <v>125203.73508249396</v>
      </c>
      <c r="AL24" s="129">
        <f>'[2]Yearly Methanol'!AL24</f>
        <v>124242.19877045084</v>
      </c>
      <c r="AM24" s="129">
        <f>'[2]Yearly Methanol'!AM24</f>
        <v>123286.64905670249</v>
      </c>
      <c r="AN24" s="129">
        <f>'[2]Yearly Methanol'!AN24</f>
        <v>122337.05849552166</v>
      </c>
      <c r="AO24" s="129">
        <f>'[2]Yearly Methanol'!AO24</f>
        <v>121393.39966820709</v>
      </c>
      <c r="AP24" s="129">
        <f>'[2]Yearly Methanol'!AP24</f>
        <v>120455.64518449082</v>
      </c>
      <c r="AQ24" s="129">
        <f>'[2]Yearly Methanol'!AQ24</f>
        <v>119523.76768392159</v>
      </c>
      <c r="AR24" s="129">
        <f>'[2]Yearly Methanol'!AR24</f>
        <v>118597.73983722436</v>
      </c>
      <c r="AS24" s="129">
        <f>'[2]Yearly Methanol'!AS24</f>
        <v>117677.53434763645</v>
      </c>
      <c r="AT24" s="129">
        <f>'[2]Yearly Methanol'!AT24</f>
        <v>116763.12395222027</v>
      </c>
      <c r="AU24" s="129">
        <f>'[2]Yearly Methanol'!AU24</f>
        <v>115547.90673747144</v>
      </c>
      <c r="AV24" s="129">
        <f>'[2]Yearly Methanol'!AV24</f>
        <v>114334.55831394529</v>
      </c>
      <c r="AW24" s="129">
        <f>'[2]Yearly Methanol'!AW24</f>
        <v>113123.17712258118</v>
      </c>
      <c r="AX24" s="129">
        <f>'[2]Yearly Methanol'!AX24</f>
        <v>111913.85968541977</v>
      </c>
      <c r="AY24" s="129">
        <f>'[2]Yearly Methanol'!AY24</f>
        <v>110706.70063074466</v>
      </c>
      <c r="AZ24" s="129">
        <f>'[2]Yearly Methanol'!AZ24</f>
        <v>109501.7927179447</v>
      </c>
      <c r="BA24" s="129">
        <f>'[2]Yearly Methanol'!BA24</f>
        <v>108299.22686209985</v>
      </c>
      <c r="BB24" s="129">
        <f>'[2]Yearly Methanol'!BB24</f>
        <v>107099.09215829313</v>
      </c>
      <c r="BC24" s="129">
        <f>'[2]Yearly Methanol'!BC24</f>
        <v>105901.47590565179</v>
      </c>
      <c r="BD24" s="129">
        <f>'[2]Yearly Methanol'!BD24</f>
        <v>104706.46363112019</v>
      </c>
      <c r="BE24" s="129">
        <f>'[2]Yearly Methanol'!BE24</f>
        <v>102374.7229079387</v>
      </c>
      <c r="BF24" s="129">
        <f>'[2]Yearly Methanol'!BF24</f>
        <v>100059.87850577461</v>
      </c>
      <c r="BG24" s="129">
        <f>'[2]Yearly Methanol'!BG24</f>
        <v>97761.881441048914</v>
      </c>
      <c r="BH24" s="129">
        <f>'[2]Yearly Methanol'!BH24</f>
        <v>95480.682081887848</v>
      </c>
      <c r="BI24" s="129">
        <f>'[2]Yearly Methanol'!BI24</f>
        <v>93216.230163093598</v>
      </c>
      <c r="BJ24" s="129">
        <f>'[2]Yearly Methanol'!BJ24</f>
        <v>90968.474800913071</v>
      </c>
      <c r="BK24" s="129">
        <f>'[2]Yearly Methanol'!BK24</f>
        <v>88737.364507606748</v>
      </c>
      <c r="BL24" s="129">
        <f>'[2]Yearly Methanol'!BL24</f>
        <v>86522.847205820319</v>
      </c>
      <c r="BM24" s="129">
        <f>'[2]Yearly Methanol'!BM24</f>
        <v>84324.870242760924</v>
      </c>
      <c r="BN24" s="129">
        <f>'[2]Yearly Methanol'!BN24</f>
        <v>82143.380404180585</v>
      </c>
      <c r="BR24" s="2" t="e">
        <f>SUM(D17,D28,D39,D46,#REF!,D55)</f>
        <v>#REF!</v>
      </c>
      <c r="BS24" s="2" t="e">
        <f>SUM(AH17,AH28,AH39,AH46,#REF!,AH55)</f>
        <v>#REF!</v>
      </c>
    </row>
    <row r="25" spans="1:87" s="13" customFormat="1">
      <c r="A25" s="374"/>
      <c r="B25" s="6" t="s">
        <v>203</v>
      </c>
      <c r="C25" s="7" t="s">
        <v>200</v>
      </c>
      <c r="D25" s="201">
        <f>'[2]Yearly Methanol'!D25</f>
        <v>8875.2641892065731</v>
      </c>
      <c r="E25" s="201">
        <f>'[2]Yearly Methanol'!E25</f>
        <v>8783.359983589522</v>
      </c>
      <c r="F25" s="201">
        <f>'[2]Yearly Methanol'!F25</f>
        <v>8692.1165944062377</v>
      </c>
      <c r="G25" s="201">
        <f>'[2]Yearly Methanol'!G25</f>
        <v>8601.5305920094397</v>
      </c>
      <c r="H25" s="201">
        <f>'[2]Yearly Methanol'!H25</f>
        <v>8511.5985532838404</v>
      </c>
      <c r="I25" s="201">
        <f>'[2]Yearly Methanol'!I25</f>
        <v>8422.3170617855976</v>
      </c>
      <c r="J25" s="201">
        <f>'[2]Yearly Methanol'!J25</f>
        <v>8333.6827078790539</v>
      </c>
      <c r="K25" s="201">
        <f>'[2]Yearly Methanol'!K25</f>
        <v>8245.6920888708082</v>
      </c>
      <c r="L25" s="201">
        <f>'[2]Yearly Methanol'!L25</f>
        <v>8158.341809141155</v>
      </c>
      <c r="M25" s="201">
        <f>'[2]Yearly Methanol'!M25</f>
        <v>8071.6284802729069</v>
      </c>
      <c r="N25" s="201">
        <f>'[2]Yearly Methanol'!N25</f>
        <v>7985.5487211776617</v>
      </c>
      <c r="O25" s="201">
        <f>'[2]Yearly Methanol'!O25</f>
        <v>7832.3138062823127</v>
      </c>
      <c r="P25" s="201">
        <f>'[2]Yearly Methanol'!P25</f>
        <v>7679.5045913190124</v>
      </c>
      <c r="Q25" s="201">
        <f>'[2]Yearly Methanol'!Q25</f>
        <v>7527.1317961066115</v>
      </c>
      <c r="R25" s="201">
        <f>'[2]Yearly Methanol'!R25</f>
        <v>7375.2059062101471</v>
      </c>
      <c r="S25" s="201">
        <f>'[2]Yearly Methanol'!S25</f>
        <v>7223.7371761322383</v>
      </c>
      <c r="T25" s="201">
        <f>'[2]Yearly Methanol'!T25</f>
        <v>7072.7356324682596</v>
      </c>
      <c r="U25" s="201">
        <f>'[2]Yearly Methanol'!U25</f>
        <v>6922.2110770256713</v>
      </c>
      <c r="V25" s="201">
        <f>'[2]Yearly Methanol'!V25</f>
        <v>6772.1730899078648</v>
      </c>
      <c r="W25" s="201">
        <f>'[2]Yearly Methanol'!W25</f>
        <v>6622.6310325628974</v>
      </c>
      <c r="X25" s="201">
        <f>'[2]Yearly Methanol'!X25</f>
        <v>6473.5940507974738</v>
      </c>
      <c r="Y25" s="201">
        <f>'[2]Yearly Methanol'!Y25</f>
        <v>6180.097568832557</v>
      </c>
      <c r="Z25" s="201">
        <f>'[2]Yearly Methanol'!Z25</f>
        <v>5888.8976309337595</v>
      </c>
      <c r="AA25" s="201">
        <f>'[2]Yearly Methanol'!AA25</f>
        <v>5599.9867907137168</v>
      </c>
      <c r="AB25" s="201">
        <f>'[2]Yearly Methanol'!AB25</f>
        <v>5313.3575222249428</v>
      </c>
      <c r="AC25" s="201">
        <f>'[2]Yearly Methanol'!AC25</f>
        <v>5029.0022219306366</v>
      </c>
      <c r="AD25" s="201">
        <f>'[2]Yearly Methanol'!AD25</f>
        <v>4746.9132106484158</v>
      </c>
      <c r="AE25" s="201">
        <f>'[2]Yearly Methanol'!AE25</f>
        <v>4467.0827354672365</v>
      </c>
      <c r="AF25" s="201">
        <f>'[2]Yearly Methanol'!AF25</f>
        <v>4189.5029716378667</v>
      </c>
      <c r="AG25" s="201">
        <f>'[2]Yearly Methanol'!AG25</f>
        <v>3914.166024437146</v>
      </c>
      <c r="AH25" s="201">
        <f>'[2]Yearly Methanol'!AH25</f>
        <v>3641.0639310063898</v>
      </c>
      <c r="AI25" s="125"/>
      <c r="AJ25" s="201">
        <f>'[2]Yearly Methanol'!AJ25</f>
        <v>8875.2641892065731</v>
      </c>
      <c r="AK25" s="201">
        <f>'[2]Yearly Methanol'!AK25</f>
        <v>8807.2038122198173</v>
      </c>
      <c r="AL25" s="201">
        <f>'[2]Yearly Methanol'!AL25</f>
        <v>8739.5664828108002</v>
      </c>
      <c r="AM25" s="201">
        <f>'[2]Yearly Methanol'!AM25</f>
        <v>8672.3502685649146</v>
      </c>
      <c r="AN25" s="201">
        <f>'[2]Yearly Methanol'!AN25</f>
        <v>8605.5532388679221</v>
      </c>
      <c r="AO25" s="201">
        <f>'[2]Yearly Methanol'!AO25</f>
        <v>8539.1734650066719</v>
      </c>
      <c r="AP25" s="201">
        <f>'[2]Yearly Methanol'!AP25</f>
        <v>8473.2090202680993</v>
      </c>
      <c r="AQ25" s="201">
        <f>'[2]Yearly Methanol'!AQ25</f>
        <v>8407.6579800365307</v>
      </c>
      <c r="AR25" s="201">
        <f>'[2]Yearly Methanol'!AR25</f>
        <v>8342.5184218893246</v>
      </c>
      <c r="AS25" s="201">
        <f>'[2]Yearly Methanol'!AS25</f>
        <v>8277.788425690851</v>
      </c>
      <c r="AT25" s="201">
        <f>'[2]Yearly Methanol'!AT25</f>
        <v>8213.4660736848473</v>
      </c>
      <c r="AU25" s="201">
        <f>'[2]Yearly Methanol'!AU25</f>
        <v>8127.9840736521865</v>
      </c>
      <c r="AV25" s="201">
        <f>'[2]Yearly Methanol'!AV25</f>
        <v>8042.633529962819</v>
      </c>
      <c r="AW25" s="201">
        <f>'[2]Yearly Methanol'!AW25</f>
        <v>7957.4213672457572</v>
      </c>
      <c r="AX25" s="201">
        <f>'[2]Yearly Methanol'!AX25</f>
        <v>7872.3543751489606</v>
      </c>
      <c r="AY25" s="201">
        <f>'[2]Yearly Methanol'!AY25</f>
        <v>7787.4392101078756</v>
      </c>
      <c r="AZ25" s="201">
        <f>'[2]Yearly Methanol'!AZ25</f>
        <v>7702.6823970943205</v>
      </c>
      <c r="BA25" s="201">
        <f>'[2]Yearly Methanol'!BA25</f>
        <v>7618.0903313459321</v>
      </c>
      <c r="BB25" s="201">
        <f>'[2]Yearly Methanol'!BB25</f>
        <v>7533.6692800763385</v>
      </c>
      <c r="BC25" s="201">
        <f>'[2]Yearly Methanol'!BC25</f>
        <v>7449.4253841662876</v>
      </c>
      <c r="BD25" s="201">
        <f>'[2]Yearly Methanol'!BD25</f>
        <v>7365.3646598359019</v>
      </c>
      <c r="BE25" s="201">
        <f>'[2]Yearly Methanol'!BE25</f>
        <v>7201.343069163855</v>
      </c>
      <c r="BF25" s="201">
        <f>'[2]Yearly Methanol'!BF25</f>
        <v>7038.510016060427</v>
      </c>
      <c r="BG25" s="201">
        <f>'[2]Yearly Methanol'!BG25</f>
        <v>6876.8620548747067</v>
      </c>
      <c r="BH25" s="201">
        <f>'[2]Yearly Methanol'!BH25</f>
        <v>6716.3956943528001</v>
      </c>
      <c r="BI25" s="201">
        <f>'[2]Yearly Methanol'!BI25</f>
        <v>6557.1073986909096</v>
      </c>
      <c r="BJ25" s="201">
        <f>'[2]Yearly Methanol'!BJ25</f>
        <v>6398.9935885742207</v>
      </c>
      <c r="BK25" s="201">
        <f>'[2]Yearly Methanol'!BK25</f>
        <v>6242.0506422017061</v>
      </c>
      <c r="BL25" s="201">
        <f>'[2]Yearly Methanol'!BL25</f>
        <v>6086.2748962970845</v>
      </c>
      <c r="BM25" s="201">
        <f>'[2]Yearly Methanol'!BM25</f>
        <v>5931.6626471060081</v>
      </c>
      <c r="BN25" s="201">
        <f>'[2]Yearly Methanol'!BN25</f>
        <v>5778.2101513797052</v>
      </c>
    </row>
    <row r="26" spans="1:87">
      <c r="A26" s="375"/>
      <c r="B26" s="1" t="s">
        <v>204</v>
      </c>
      <c r="C26" s="5" t="s">
        <v>200</v>
      </c>
      <c r="D26" s="141">
        <f>'[2]Yearly Methanol'!D26</f>
        <v>0</v>
      </c>
      <c r="E26" s="141">
        <f>'[2]Yearly Methanol'!E26</f>
        <v>0</v>
      </c>
      <c r="F26" s="141">
        <f>'[2]Yearly Methanol'!F26</f>
        <v>0</v>
      </c>
      <c r="G26" s="141">
        <f>'[2]Yearly Methanol'!G26</f>
        <v>0</v>
      </c>
      <c r="H26" s="141">
        <f>'[2]Yearly Methanol'!H26</f>
        <v>0</v>
      </c>
      <c r="I26" s="141">
        <f>'[2]Yearly Methanol'!I26</f>
        <v>0</v>
      </c>
      <c r="J26" s="141">
        <f>'[2]Yearly Methanol'!J26</f>
        <v>0</v>
      </c>
      <c r="K26" s="141">
        <f>'[2]Yearly Methanol'!K26</f>
        <v>0</v>
      </c>
      <c r="L26" s="141">
        <f>'[2]Yearly Methanol'!L26</f>
        <v>0</v>
      </c>
      <c r="M26" s="141">
        <f>'[2]Yearly Methanol'!M26</f>
        <v>0</v>
      </c>
      <c r="N26" s="141">
        <f>'[2]Yearly Methanol'!N26</f>
        <v>0</v>
      </c>
      <c r="O26" s="141">
        <f>'[2]Yearly Methanol'!O26</f>
        <v>0</v>
      </c>
      <c r="P26" s="141">
        <f>'[2]Yearly Methanol'!P26</f>
        <v>0</v>
      </c>
      <c r="Q26" s="141">
        <f>'[2]Yearly Methanol'!Q26</f>
        <v>0</v>
      </c>
      <c r="R26" s="141">
        <f>'[2]Yearly Methanol'!R26</f>
        <v>0</v>
      </c>
      <c r="S26" s="141">
        <f>'[2]Yearly Methanol'!S26</f>
        <v>0</v>
      </c>
      <c r="T26" s="141">
        <f>'[2]Yearly Methanol'!T26</f>
        <v>0</v>
      </c>
      <c r="U26" s="141">
        <f>'[2]Yearly Methanol'!U26</f>
        <v>0</v>
      </c>
      <c r="V26" s="141">
        <f>'[2]Yearly Methanol'!V26</f>
        <v>0</v>
      </c>
      <c r="W26" s="141">
        <f>'[2]Yearly Methanol'!W26</f>
        <v>0</v>
      </c>
      <c r="X26" s="141">
        <f>'[2]Yearly Methanol'!X26</f>
        <v>0</v>
      </c>
      <c r="Y26" s="141">
        <f>'[2]Yearly Methanol'!Y26</f>
        <v>0</v>
      </c>
      <c r="Z26" s="141">
        <f>'[2]Yearly Methanol'!Z26</f>
        <v>0</v>
      </c>
      <c r="AA26" s="141">
        <f>'[2]Yearly Methanol'!AA26</f>
        <v>0</v>
      </c>
      <c r="AB26" s="141">
        <f>'[2]Yearly Methanol'!AB26</f>
        <v>0</v>
      </c>
      <c r="AC26" s="141">
        <f>'[2]Yearly Methanol'!AC26</f>
        <v>0</v>
      </c>
      <c r="AD26" s="141">
        <f>'[2]Yearly Methanol'!AD26</f>
        <v>0</v>
      </c>
      <c r="AE26" s="141">
        <f>'[2]Yearly Methanol'!AE26</f>
        <v>0</v>
      </c>
      <c r="AF26" s="141">
        <f>'[2]Yearly Methanol'!AF26</f>
        <v>0</v>
      </c>
      <c r="AG26" s="141">
        <f>'[2]Yearly Methanol'!AG26</f>
        <v>0</v>
      </c>
      <c r="AH26" s="141">
        <f>'[2]Yearly Methanol'!AH26</f>
        <v>0</v>
      </c>
      <c r="AI26" s="126"/>
      <c r="AJ26" s="141">
        <f>'[2]Yearly Methanol'!AJ26</f>
        <v>0</v>
      </c>
      <c r="AK26" s="141">
        <f>'[2]Yearly Methanol'!AK26</f>
        <v>0</v>
      </c>
      <c r="AL26" s="141">
        <f>'[2]Yearly Methanol'!AL26</f>
        <v>0</v>
      </c>
      <c r="AM26" s="141">
        <f>'[2]Yearly Methanol'!AM26</f>
        <v>0</v>
      </c>
      <c r="AN26" s="141">
        <f>'[2]Yearly Methanol'!AN26</f>
        <v>0</v>
      </c>
      <c r="AO26" s="141">
        <f>'[2]Yearly Methanol'!AO26</f>
        <v>0</v>
      </c>
      <c r="AP26" s="141">
        <f>'[2]Yearly Methanol'!AP26</f>
        <v>0</v>
      </c>
      <c r="AQ26" s="141">
        <f>'[2]Yearly Methanol'!AQ26</f>
        <v>0</v>
      </c>
      <c r="AR26" s="141">
        <f>'[2]Yearly Methanol'!AR26</f>
        <v>0</v>
      </c>
      <c r="AS26" s="141">
        <f>'[2]Yearly Methanol'!AS26</f>
        <v>0</v>
      </c>
      <c r="AT26" s="141">
        <f>'[2]Yearly Methanol'!AT26</f>
        <v>0</v>
      </c>
      <c r="AU26" s="141">
        <f>'[2]Yearly Methanol'!AU26</f>
        <v>0</v>
      </c>
      <c r="AV26" s="141">
        <f>'[2]Yearly Methanol'!AV26</f>
        <v>0</v>
      </c>
      <c r="AW26" s="141">
        <f>'[2]Yearly Methanol'!AW26</f>
        <v>0</v>
      </c>
      <c r="AX26" s="141">
        <f>'[2]Yearly Methanol'!AX26</f>
        <v>0</v>
      </c>
      <c r="AY26" s="141">
        <f>'[2]Yearly Methanol'!AY26</f>
        <v>0</v>
      </c>
      <c r="AZ26" s="141">
        <f>'[2]Yearly Methanol'!AZ26</f>
        <v>0</v>
      </c>
      <c r="BA26" s="141">
        <f>'[2]Yearly Methanol'!BA26</f>
        <v>0</v>
      </c>
      <c r="BB26" s="141">
        <f>'[2]Yearly Methanol'!BB26</f>
        <v>0</v>
      </c>
      <c r="BC26" s="141">
        <f>'[2]Yearly Methanol'!BC26</f>
        <v>0</v>
      </c>
      <c r="BD26" s="141">
        <f>'[2]Yearly Methanol'!BD26</f>
        <v>0</v>
      </c>
      <c r="BE26" s="141">
        <f>'[2]Yearly Methanol'!BE26</f>
        <v>0</v>
      </c>
      <c r="BF26" s="141">
        <f>'[2]Yearly Methanol'!BF26</f>
        <v>0</v>
      </c>
      <c r="BG26" s="141">
        <f>'[2]Yearly Methanol'!BG26</f>
        <v>0</v>
      </c>
      <c r="BH26" s="141">
        <f>'[2]Yearly Methanol'!BH26</f>
        <v>0</v>
      </c>
      <c r="BI26" s="141">
        <f>'[2]Yearly Methanol'!BI26</f>
        <v>0</v>
      </c>
      <c r="BJ26" s="141">
        <f>'[2]Yearly Methanol'!BJ26</f>
        <v>0</v>
      </c>
      <c r="BK26" s="141">
        <f>'[2]Yearly Methanol'!BK26</f>
        <v>0</v>
      </c>
      <c r="BL26" s="141">
        <f>'[2]Yearly Methanol'!BL26</f>
        <v>0</v>
      </c>
      <c r="BM26" s="141">
        <f>'[2]Yearly Methanol'!BM26</f>
        <v>0</v>
      </c>
      <c r="BN26" s="141">
        <f>'[2]Yearly Methanol'!BN26</f>
        <v>0</v>
      </c>
    </row>
    <row r="27" spans="1:87" s="14" customFormat="1">
      <c r="A27" s="376"/>
      <c r="B27" s="10" t="s">
        <v>119</v>
      </c>
      <c r="C27" s="62" t="s">
        <v>200</v>
      </c>
      <c r="D27" s="156">
        <f>'[2]Yearly Methanol'!D27</f>
        <v>117296.02127494667</v>
      </c>
      <c r="E27" s="156">
        <f>'[2]Yearly Methanol'!E27</f>
        <v>116081.40980789598</v>
      </c>
      <c r="F27" s="156">
        <f>'[2]Yearly Methanol'!F27</f>
        <v>114875.53173027703</v>
      </c>
      <c r="G27" s="156">
        <f>'[2]Yearly Methanol'!G27</f>
        <v>113678.34171566667</v>
      </c>
      <c r="H27" s="156">
        <f>'[2]Yearly Methanol'!H27</f>
        <v>112489.79452396889</v>
      </c>
      <c r="I27" s="156">
        <f>'[2]Yearly Methanol'!I27</f>
        <v>111309.84500325799</v>
      </c>
      <c r="J27" s="156">
        <f>'[2]Yearly Methanol'!J27</f>
        <v>110138.44809158561</v>
      </c>
      <c r="K27" s="156">
        <f>'[2]Yearly Methanol'!K27</f>
        <v>108975.55881875263</v>
      </c>
      <c r="L27" s="156">
        <f>'[2]Yearly Methanol'!L27</f>
        <v>107821.13230804636</v>
      </c>
      <c r="M27" s="156">
        <f>'[2]Yearly Methanol'!M27</f>
        <v>106675.12377794304</v>
      </c>
      <c r="N27" s="156">
        <f>'[2]Yearly Methanol'!N27</f>
        <v>105537.48854377646</v>
      </c>
      <c r="O27" s="156">
        <f>'[2]Yearly Methanol'!O27</f>
        <v>103512.32676217137</v>
      </c>
      <c r="P27" s="156">
        <f>'[2]Yearly Methanol'!P27</f>
        <v>101492.79105627759</v>
      </c>
      <c r="Q27" s="156">
        <f>'[2]Yearly Methanol'!Q27</f>
        <v>99479.02309986086</v>
      </c>
      <c r="R27" s="156">
        <f>'[2]Yearly Methanol'!R27</f>
        <v>97471.161470774648</v>
      </c>
      <c r="S27" s="156">
        <f>'[2]Yearly Methanol'!S27</f>
        <v>95469.341693137598</v>
      </c>
      <c r="T27" s="156">
        <f>'[2]Yearly Methanol'!T27</f>
        <v>93473.696279032665</v>
      </c>
      <c r="U27" s="156">
        <f>'[2]Yearly Methanol'!U27</f>
        <v>91484.354769732294</v>
      </c>
      <c r="V27" s="156">
        <f>'[2]Yearly Methanol'!V27</f>
        <v>89501.443776454733</v>
      </c>
      <c r="W27" s="156">
        <f>'[2]Yearly Methanol'!W27</f>
        <v>87525.087020656283</v>
      </c>
      <c r="X27" s="156">
        <f>'[2]Yearly Methanol'!X27</f>
        <v>85555.405373864211</v>
      </c>
      <c r="Y27" s="156">
        <f>'[2]Yearly Methanol'!Y27</f>
        <v>81676.538349878028</v>
      </c>
      <c r="Z27" s="156">
        <f>'[2]Yearly Methanol'!Z27</f>
        <v>77828.022589346743</v>
      </c>
      <c r="AA27" s="156">
        <f>'[2]Yearly Methanol'!AA27</f>
        <v>74009.759680370451</v>
      </c>
      <c r="AB27" s="156">
        <f>'[2]Yearly Methanol'!AB27</f>
        <v>70221.650159578014</v>
      </c>
      <c r="AC27" s="156">
        <f>'[2]Yearly Methanol'!AC27</f>
        <v>66463.593538173212</v>
      </c>
      <c r="AD27" s="156">
        <f>'[2]Yearly Methanol'!AD27</f>
        <v>62735.488327623287</v>
      </c>
      <c r="AE27" s="156">
        <f>'[2]Yearly Methanol'!AE27</f>
        <v>59037.232064993186</v>
      </c>
      <c r="AF27" s="156">
        <f>'[2]Yearly Methanol'!AF27</f>
        <v>55368.721337929936</v>
      </c>
      <c r="AG27" s="156">
        <f>'[2]Yearly Methanol'!AG27</f>
        <v>51729.851809301101</v>
      </c>
      <c r="AH27" s="156">
        <f>'[2]Yearly Methanol'!AH27</f>
        <v>48120.518241490972</v>
      </c>
      <c r="AI27" s="127"/>
      <c r="AJ27" s="156">
        <f>'[2]Yearly Methanol'!AJ27</f>
        <v>117296.02127494667</v>
      </c>
      <c r="AK27" s="156">
        <f>'[2]Yearly Methanol'!AK27</f>
        <v>116396.53127027415</v>
      </c>
      <c r="AL27" s="156">
        <f>'[2]Yearly Methanol'!AL27</f>
        <v>115502.63228764004</v>
      </c>
      <c r="AM27" s="156">
        <f>'[2]Yearly Methanol'!AM27</f>
        <v>114614.29878813759</v>
      </c>
      <c r="AN27" s="156">
        <f>'[2]Yearly Methanol'!AN27</f>
        <v>113731.50525665373</v>
      </c>
      <c r="AO27" s="156">
        <f>'[2]Yearly Methanol'!AO27</f>
        <v>112854.22620320041</v>
      </c>
      <c r="AP27" s="156">
        <f>'[2]Yearly Methanol'!AP27</f>
        <v>111982.43616422273</v>
      </c>
      <c r="AQ27" s="156">
        <f>'[2]Yearly Methanol'!AQ27</f>
        <v>111116.10970388506</v>
      </c>
      <c r="AR27" s="156">
        <f>'[2]Yearly Methanol'!AR27</f>
        <v>110255.22141533504</v>
      </c>
      <c r="AS27" s="156">
        <f>'[2]Yearly Methanol'!AS27</f>
        <v>109399.74592194558</v>
      </c>
      <c r="AT27" s="156">
        <f>'[2]Yearly Methanol'!AT27</f>
        <v>108549.65787853542</v>
      </c>
      <c r="AU27" s="156">
        <f>'[2]Yearly Methanol'!AU27</f>
        <v>107419.92266381926</v>
      </c>
      <c r="AV27" s="156">
        <f>'[2]Yearly Methanol'!AV27</f>
        <v>106291.92478398248</v>
      </c>
      <c r="AW27" s="156">
        <f>'[2]Yearly Methanol'!AW27</f>
        <v>105165.75575533541</v>
      </c>
      <c r="AX27" s="156">
        <f>'[2]Yearly Methanol'!AX27</f>
        <v>104041.5053102708</v>
      </c>
      <c r="AY27" s="156">
        <f>'[2]Yearly Methanol'!AY27</f>
        <v>102919.26142063679</v>
      </c>
      <c r="AZ27" s="156">
        <f>'[2]Yearly Methanol'!AZ27</f>
        <v>101799.11032085038</v>
      </c>
      <c r="BA27" s="156">
        <f>'[2]Yearly Methanol'!BA27</f>
        <v>100681.13653075391</v>
      </c>
      <c r="BB27" s="156">
        <f>'[2]Yearly Methanol'!BB27</f>
        <v>99565.422878216792</v>
      </c>
      <c r="BC27" s="156">
        <f>'[2]Yearly Methanol'!BC27</f>
        <v>98452.050521485522</v>
      </c>
      <c r="BD27" s="156">
        <f>'[2]Yearly Methanol'!BD27</f>
        <v>97341.098971284286</v>
      </c>
      <c r="BE27" s="156">
        <f>'[2]Yearly Methanol'!BE27</f>
        <v>95173.379838774854</v>
      </c>
      <c r="BF27" s="156">
        <f>'[2]Yearly Methanol'!BF27</f>
        <v>93021.368489714194</v>
      </c>
      <c r="BG27" s="156">
        <f>'[2]Yearly Methanol'!BG27</f>
        <v>90885.019386174201</v>
      </c>
      <c r="BH27" s="156">
        <f>'[2]Yearly Methanol'!BH27</f>
        <v>88764.286387535045</v>
      </c>
      <c r="BI27" s="156">
        <f>'[2]Yearly Methanol'!BI27</f>
        <v>86659.12276440268</v>
      </c>
      <c r="BJ27" s="156">
        <f>'[2]Yearly Methanol'!BJ27</f>
        <v>84569.481212338855</v>
      </c>
      <c r="BK27" s="156">
        <f>'[2]Yearly Methanol'!BK27</f>
        <v>82495.313865405056</v>
      </c>
      <c r="BL27" s="156">
        <f>'[2]Yearly Methanol'!BL27</f>
        <v>80436.572309523224</v>
      </c>
      <c r="BM27" s="156">
        <f>'[2]Yearly Methanol'!BM27</f>
        <v>78393.207595654909</v>
      </c>
      <c r="BN27" s="156">
        <f>'[2]Yearly Methanol'!BN27</f>
        <v>76365.17025280089</v>
      </c>
    </row>
    <row r="28" spans="1:87" s="1" customFormat="1">
      <c r="A28" s="1" t="s">
        <v>49</v>
      </c>
      <c r="B28" s="1" t="s">
        <v>50</v>
      </c>
      <c r="C28" s="12" t="s">
        <v>200</v>
      </c>
      <c r="D28" s="123">
        <f>'[2]Yearly Methanol'!D28</f>
        <v>163218.34571421403</v>
      </c>
      <c r="E28" s="123">
        <f>'[2]Yearly Methanol'!E28</f>
        <v>162081.03018347369</v>
      </c>
      <c r="F28" s="123">
        <f>'[2]Yearly Methanol'!F28</f>
        <v>160951.63953771367</v>
      </c>
      <c r="G28" s="123">
        <f>'[2]Yearly Methanol'!G28</f>
        <v>159830.11855584514</v>
      </c>
      <c r="H28" s="123">
        <f>'[2]Yearly Methanol'!H28</f>
        <v>158716.41240156323</v>
      </c>
      <c r="I28" s="123">
        <f>'[2]Yearly Methanol'!I28</f>
        <v>157610.46662066583</v>
      </c>
      <c r="J28" s="123">
        <f>'[2]Yearly Methanol'!J28</f>
        <v>156512.22713839111</v>
      </c>
      <c r="K28" s="123">
        <f>'[2]Yearly Methanol'!K28</f>
        <v>155421.64025677351</v>
      </c>
      <c r="L28" s="123">
        <f>'[2]Yearly Methanol'!L28</f>
        <v>154338.65265201818</v>
      </c>
      <c r="M28" s="123">
        <f>'[2]Yearly Methanol'!M28</f>
        <v>153263.21137189379</v>
      </c>
      <c r="N28" s="123">
        <f>'[2]Yearly Methanol'!N28</f>
        <v>152195.26383314349</v>
      </c>
      <c r="O28" s="123">
        <f>'[2]Yearly Methanol'!O28</f>
        <v>151134.75781891373</v>
      </c>
      <c r="P28" s="123">
        <f>'[2]Yearly Methanol'!P28</f>
        <v>150081.64147620127</v>
      </c>
      <c r="Q28" s="123">
        <f>'[2]Yearly Methanol'!Q28</f>
        <v>149035.86331331782</v>
      </c>
      <c r="R28" s="123">
        <f>'[2]Yearly Methanol'!R28</f>
        <v>147997.37219737234</v>
      </c>
      <c r="S28" s="123">
        <f>'[2]Yearly Methanol'!S28</f>
        <v>146966.11735177092</v>
      </c>
      <c r="T28" s="123">
        <f>'[2]Yearly Methanol'!T28</f>
        <v>145942.04835373414</v>
      </c>
      <c r="U28" s="123">
        <f>'[2]Yearly Methanol'!U28</f>
        <v>144925.11513183158</v>
      </c>
      <c r="V28" s="123">
        <f>'[2]Yearly Methanol'!V28</f>
        <v>143915.2679635337</v>
      </c>
      <c r="W28" s="123">
        <f>'[2]Yearly Methanol'!W28</f>
        <v>142912.45747278057</v>
      </c>
      <c r="X28" s="123">
        <f>'[2]Yearly Methanol'!X28</f>
        <v>141916.63462756775</v>
      </c>
      <c r="Y28" s="123">
        <f>'[2]Yearly Methanol'!Y28</f>
        <v>140927.75073754878</v>
      </c>
      <c r="Z28" s="123">
        <f>'[2]Yearly Methanol'!Z28</f>
        <v>139945.75745165459</v>
      </c>
      <c r="AA28" s="123">
        <f>'[2]Yearly Methanol'!AA28</f>
        <v>138970.60675572933</v>
      </c>
      <c r="AB28" s="123">
        <f>'[2]Yearly Methanol'!AB28</f>
        <v>138002.25097018277</v>
      </c>
      <c r="AC28" s="123">
        <f>'[2]Yearly Methanol'!AC28</f>
        <v>137040.642747659</v>
      </c>
      <c r="AD28" s="123">
        <f>'[2]Yearly Methanol'!AD28</f>
        <v>136085.73507072145</v>
      </c>
      <c r="AE28" s="123">
        <f>'[2]Yearly Methanol'!AE28</f>
        <v>135137.48124955394</v>
      </c>
      <c r="AF28" s="123">
        <f>'[2]Yearly Methanol'!AF28</f>
        <v>134195.83491967779</v>
      </c>
      <c r="AG28" s="123">
        <f>'[2]Yearly Methanol'!AG28</f>
        <v>133260.75003968488</v>
      </c>
      <c r="AH28" s="123">
        <f>'[2]Yearly Methanol'!AH28</f>
        <v>132332.18088898651</v>
      </c>
      <c r="AI28" s="123"/>
      <c r="AJ28" s="123">
        <f>'[2]Yearly Methanol'!AJ28</f>
        <v>163218.34571421403</v>
      </c>
      <c r="AK28" s="123">
        <f>'[2]Yearly Methanol'!AK28</f>
        <v>162081.03018347369</v>
      </c>
      <c r="AL28" s="123">
        <f>'[2]Yearly Methanol'!AL28</f>
        <v>160951.63953771367</v>
      </c>
      <c r="AM28" s="123">
        <f>'[2]Yearly Methanol'!AM28</f>
        <v>159830.11855584514</v>
      </c>
      <c r="AN28" s="123">
        <f>'[2]Yearly Methanol'!AN28</f>
        <v>158716.41240156323</v>
      </c>
      <c r="AO28" s="123">
        <f>'[2]Yearly Methanol'!AO28</f>
        <v>157610.46662066583</v>
      </c>
      <c r="AP28" s="123">
        <f>'[2]Yearly Methanol'!AP28</f>
        <v>156512.22713839111</v>
      </c>
      <c r="AQ28" s="123">
        <f>'[2]Yearly Methanol'!AQ28</f>
        <v>155421.64025677351</v>
      </c>
      <c r="AR28" s="123">
        <f>'[2]Yearly Methanol'!AR28</f>
        <v>154338.65265201818</v>
      </c>
      <c r="AS28" s="123">
        <f>'[2]Yearly Methanol'!AS28</f>
        <v>153263.21137189379</v>
      </c>
      <c r="AT28" s="123">
        <f>'[2]Yearly Methanol'!AT28</f>
        <v>152195.26383314349</v>
      </c>
      <c r="AU28" s="123">
        <f>'[2]Yearly Methanol'!AU28</f>
        <v>151134.75781891373</v>
      </c>
      <c r="AV28" s="123">
        <f>'[2]Yearly Methanol'!AV28</f>
        <v>150081.64147620127</v>
      </c>
      <c r="AW28" s="123">
        <f>'[2]Yearly Methanol'!AW28</f>
        <v>149035.86331331782</v>
      </c>
      <c r="AX28" s="123">
        <f>'[2]Yearly Methanol'!AX28</f>
        <v>147997.37219737234</v>
      </c>
      <c r="AY28" s="123">
        <f>'[2]Yearly Methanol'!AY28</f>
        <v>146966.11735177092</v>
      </c>
      <c r="AZ28" s="123">
        <f>'[2]Yearly Methanol'!AZ28</f>
        <v>145942.04835373414</v>
      </c>
      <c r="BA28" s="123">
        <f>'[2]Yearly Methanol'!BA28</f>
        <v>144925.11513183158</v>
      </c>
      <c r="BB28" s="123">
        <f>'[2]Yearly Methanol'!BB28</f>
        <v>143915.2679635337</v>
      </c>
      <c r="BC28" s="123">
        <f>'[2]Yearly Methanol'!BC28</f>
        <v>142912.45747278057</v>
      </c>
      <c r="BD28" s="123">
        <f>'[2]Yearly Methanol'!BD28</f>
        <v>141916.63462756775</v>
      </c>
      <c r="BE28" s="123">
        <f>'[2]Yearly Methanol'!BE28</f>
        <v>140927.75073754878</v>
      </c>
      <c r="BF28" s="123">
        <f>'[2]Yearly Methanol'!BF28</f>
        <v>139945.75745165459</v>
      </c>
      <c r="BG28" s="123">
        <f>'[2]Yearly Methanol'!BG28</f>
        <v>138970.60675572933</v>
      </c>
      <c r="BH28" s="123">
        <f>'[2]Yearly Methanol'!BH28</f>
        <v>138002.25097018277</v>
      </c>
      <c r="BI28" s="123">
        <f>'[2]Yearly Methanol'!BI28</f>
        <v>137040.642747659</v>
      </c>
      <c r="BJ28" s="123">
        <f>'[2]Yearly Methanol'!BJ28</f>
        <v>136085.73507072145</v>
      </c>
      <c r="BK28" s="123">
        <f>'[2]Yearly Methanol'!BK28</f>
        <v>135137.48124955394</v>
      </c>
      <c r="BL28" s="123">
        <f>'[2]Yearly Methanol'!BL28</f>
        <v>134195.83491967779</v>
      </c>
      <c r="BM28" s="123">
        <f>'[2]Yearly Methanol'!BM28</f>
        <v>133260.75003968488</v>
      </c>
      <c r="BN28" s="123">
        <f>'[2]Yearly Methanol'!BN28</f>
        <v>132332.18088898651</v>
      </c>
      <c r="BR28" s="47" t="e">
        <f>#REF!</f>
        <v>#REF!</v>
      </c>
      <c r="BS28" s="47" t="e">
        <f>#REF!</f>
        <v>#REF!</v>
      </c>
    </row>
    <row r="29" spans="1:87">
      <c r="B29" s="9" t="s">
        <v>51</v>
      </c>
      <c r="C29" s="5" t="s">
        <v>200</v>
      </c>
      <c r="D29" s="124">
        <f>'[2]Yearly Methanol'!D29</f>
        <v>0</v>
      </c>
      <c r="E29" s="124">
        <f>'[2]Yearly Methanol'!E29</f>
        <v>21.394695984218526</v>
      </c>
      <c r="F29" s="124">
        <f>'[2]Yearly Methanol'!F29</f>
        <v>42.49123283795641</v>
      </c>
      <c r="G29" s="124">
        <f>'[2]Yearly Methanol'!G29</f>
        <v>63.292726948114669</v>
      </c>
      <c r="H29" s="124">
        <f>'[2]Yearly Methanol'!H29</f>
        <v>83.802265748025377</v>
      </c>
      <c r="I29" s="124">
        <f>'[2]Yearly Methanol'!I29</f>
        <v>104.02290796963943</v>
      </c>
      <c r="J29" s="124">
        <f>'[2]Yearly Methanol'!J29</f>
        <v>123.95768389360575</v>
      </c>
      <c r="K29" s="124">
        <f>'[2]Yearly Methanol'!K29</f>
        <v>143.60959559725868</v>
      </c>
      <c r="L29" s="124">
        <f>'[2]Yearly Methanol'!L29</f>
        <v>162.98161720053119</v>
      </c>
      <c r="M29" s="124">
        <f>'[2]Yearly Methanol'!M29</f>
        <v>182.07669510980983</v>
      </c>
      <c r="N29" s="124">
        <f>'[2]Yearly Methanol'!N29</f>
        <v>200.89774825974939</v>
      </c>
      <c r="O29" s="124">
        <f>'[2]Yearly Methanol'!O29</f>
        <v>355.77121990572289</v>
      </c>
      <c r="P29" s="124">
        <f>'[2]Yearly Methanol'!P29</f>
        <v>508.47660132136991</v>
      </c>
      <c r="Q29" s="124">
        <f>'[2]Yearly Methanol'!Q29</f>
        <v>659.0365875714914</v>
      </c>
      <c r="R29" s="124">
        <f>'[2]Yearly Methanol'!R29</f>
        <v>807.47366270886346</v>
      </c>
      <c r="S29" s="124">
        <f>'[2]Yearly Methanol'!S29</f>
        <v>953.81010161299332</v>
      </c>
      <c r="T29" s="124">
        <f>'[2]Yearly Methanol'!T29</f>
        <v>1098.0679718134957</v>
      </c>
      <c r="U29" s="124">
        <f>'[2]Yearly Methanol'!U29</f>
        <v>1240.2691352982147</v>
      </c>
      <c r="V29" s="124">
        <f>'[2]Yearly Methanol'!V29</f>
        <v>1380.4352503062153</v>
      </c>
      <c r="W29" s="124">
        <f>'[2]Yearly Methanol'!W29</f>
        <v>1518.5877731057665</v>
      </c>
      <c r="X29" s="124">
        <f>'[2]Yearly Methanol'!X29</f>
        <v>1654.74795975744</v>
      </c>
      <c r="Y29" s="124">
        <f>'[2]Yearly Methanol'!Y29</f>
        <v>1788.9368678624442</v>
      </c>
      <c r="Z29" s="124">
        <f>'[2]Yearly Methanol'!Z29</f>
        <v>1921.175358296314</v>
      </c>
      <c r="AA29" s="124">
        <f>'[2]Yearly Methanol'!AA29</f>
        <v>2051.4840969280763</v>
      </c>
      <c r="AB29" s="124">
        <f>'[2]Yearly Methanol'!AB29</f>
        <v>2179.8835563250068</v>
      </c>
      <c r="AC29" s="124">
        <f>'[2]Yearly Methanol'!AC29</f>
        <v>2306.3940174431009</v>
      </c>
      <c r="AD29" s="124">
        <f>'[2]Yearly Methanol'!AD29</f>
        <v>2431.0355713033682</v>
      </c>
      <c r="AE29" s="124">
        <f>'[2]Yearly Methanol'!AE29</f>
        <v>2553.8281206540701</v>
      </c>
      <c r="AF29" s="124">
        <f>'[2]Yearly Methanol'!AF29</f>
        <v>2674.7913816190176</v>
      </c>
      <c r="AG29" s="124">
        <f>'[2]Yearly Methanol'!AG29</f>
        <v>2793.9448853320328</v>
      </c>
      <c r="AH29" s="124">
        <f>'[2]Yearly Methanol'!AH29</f>
        <v>2911.3079795577028</v>
      </c>
      <c r="AI29" s="124"/>
      <c r="AJ29" s="124">
        <f>'[2]Yearly Methanol'!AJ29</f>
        <v>0</v>
      </c>
      <c r="AK29" s="124">
        <f>'[2]Yearly Methanol'!AK29</f>
        <v>15.404181108637335</v>
      </c>
      <c r="AL29" s="124">
        <f>'[2]Yearly Methanol'!AL29</f>
        <v>30.593687643328607</v>
      </c>
      <c r="AM29" s="124">
        <f>'[2]Yearly Methanol'!AM29</f>
        <v>45.570763402642562</v>
      </c>
      <c r="AN29" s="124">
        <f>'[2]Yearly Methanol'!AN29</f>
        <v>60.337631338578262</v>
      </c>
      <c r="AO29" s="124">
        <f>'[2]Yearly Methanol'!AO29</f>
        <v>74.896493738140393</v>
      </c>
      <c r="AP29" s="124">
        <f>'[2]Yearly Methanol'!AP29</f>
        <v>89.249532403396145</v>
      </c>
      <c r="AQ29" s="124">
        <f>'[2]Yearly Methanol'!AQ29</f>
        <v>103.39890883002626</v>
      </c>
      <c r="AR29" s="124">
        <f>'[2]Yearly Methanol'!AR29</f>
        <v>117.34676438438244</v>
      </c>
      <c r="AS29" s="124">
        <f>'[2]Yearly Methanol'!AS29</f>
        <v>131.09522047906307</v>
      </c>
      <c r="AT29" s="124">
        <f>'[2]Yearly Methanol'!AT29</f>
        <v>144.64637874701955</v>
      </c>
      <c r="AU29" s="124">
        <f>'[2]Yearly Methanol'!AU29</f>
        <v>256.15527833212047</v>
      </c>
      <c r="AV29" s="124">
        <f>'[2]Yearly Methanol'!AV29</f>
        <v>366.10315295138628</v>
      </c>
      <c r="AW29" s="124">
        <f>'[2]Yearly Methanol'!AW29</f>
        <v>474.50634305147383</v>
      </c>
      <c r="AX29" s="124">
        <f>'[2]Yearly Methanol'!AX29</f>
        <v>581.38103715038176</v>
      </c>
      <c r="AY29" s="124">
        <f>'[2]Yearly Methanol'!AY29</f>
        <v>686.74327316135521</v>
      </c>
      <c r="AZ29" s="124">
        <f>'[2]Yearly Methanol'!AZ29</f>
        <v>790.60893970571681</v>
      </c>
      <c r="BA29" s="124">
        <f>'[2]Yearly Methanol'!BA29</f>
        <v>892.9937774147146</v>
      </c>
      <c r="BB29" s="124">
        <f>'[2]Yearly Methanol'!BB29</f>
        <v>993.91338022047501</v>
      </c>
      <c r="BC29" s="124">
        <f>'[2]Yearly Methanol'!BC29</f>
        <v>1093.383196636152</v>
      </c>
      <c r="BD29" s="124">
        <f>'[2]Yearly Methanol'!BD29</f>
        <v>1191.4185310253567</v>
      </c>
      <c r="BE29" s="124">
        <f>'[2]Yearly Methanol'!BE29</f>
        <v>1288.0345448609598</v>
      </c>
      <c r="BF29" s="124">
        <f>'[2]Yearly Methanol'!BF29</f>
        <v>1383.246257973346</v>
      </c>
      <c r="BG29" s="124">
        <f>'[2]Yearly Methanol'!BG29</f>
        <v>1477.068549788215</v>
      </c>
      <c r="BH29" s="124">
        <f>'[2]Yearly Methanol'!BH29</f>
        <v>1569.5161605540047</v>
      </c>
      <c r="BI29" s="124">
        <f>'[2]Yearly Methanol'!BI29</f>
        <v>1660.6036925590329</v>
      </c>
      <c r="BJ29" s="124">
        <f>'[2]Yearly Methanol'!BJ29</f>
        <v>1750.3456113384252</v>
      </c>
      <c r="BK29" s="124">
        <f>'[2]Yearly Methanol'!BK29</f>
        <v>1838.7562468709307</v>
      </c>
      <c r="BL29" s="124">
        <f>'[2]Yearly Methanol'!BL29</f>
        <v>1925.8497947656929</v>
      </c>
      <c r="BM29" s="124">
        <f>'[2]Yearly Methanol'!BM29</f>
        <v>2011.6403174390639</v>
      </c>
      <c r="BN29" s="124">
        <f>'[2]Yearly Methanol'!BN29</f>
        <v>2096.1417452815463</v>
      </c>
    </row>
    <row r="30" spans="1:87">
      <c r="B30" s="9" t="s">
        <v>52</v>
      </c>
      <c r="C30" s="5" t="s">
        <v>200</v>
      </c>
      <c r="D30" s="124">
        <f>'[2]Yearly Methanol'!D30</f>
        <v>0</v>
      </c>
      <c r="E30" s="124">
        <f>'[2]Yearly Methanol'!E30</f>
        <v>101.94896798540495</v>
      </c>
      <c r="F30" s="124">
        <f>'[2]Yearly Methanol'!F30</f>
        <v>202.47716253844379</v>
      </c>
      <c r="G30" s="124">
        <f>'[2]Yearly Methanol'!G30</f>
        <v>301.59943371487981</v>
      </c>
      <c r="H30" s="124">
        <f>'[2]Yearly Methanol'!H30</f>
        <v>399.33049360233304</v>
      </c>
      <c r="I30" s="124">
        <f>'[2]Yearly Methanol'!I30</f>
        <v>495.68491752199407</v>
      </c>
      <c r="J30" s="124">
        <f>'[2]Yearly Methanol'!J30</f>
        <v>590.67714522028814</v>
      </c>
      <c r="K30" s="124">
        <f>'[2]Yearly Methanol'!K30</f>
        <v>684.32148205057388</v>
      </c>
      <c r="L30" s="124">
        <f>'[2]Yearly Methanol'!L30</f>
        <v>776.63210014495553</v>
      </c>
      <c r="M30" s="124">
        <f>'[2]Yearly Methanol'!M30</f>
        <v>867.62303957629069</v>
      </c>
      <c r="N30" s="124">
        <f>'[2]Yearly Methanol'!N30</f>
        <v>957.30820951047258</v>
      </c>
      <c r="O30" s="124">
        <f>'[2]Yearly Methanol'!O30</f>
        <v>1174.3170682529599</v>
      </c>
      <c r="P30" s="124">
        <f>'[2]Yearly Methanol'!P30</f>
        <v>1388.2551836548616</v>
      </c>
      <c r="Q30" s="124">
        <f>'[2]Yearly Methanol'!Q30</f>
        <v>1599.1548133519</v>
      </c>
      <c r="R30" s="124">
        <f>'[2]Yearly Methanol'!R30</f>
        <v>1807.0479145299159</v>
      </c>
      <c r="S30" s="124">
        <f>'[2]Yearly Methanol'!S30</f>
        <v>2011.9661465457436</v>
      </c>
      <c r="T30" s="124">
        <f>'[2]Yearly Methanol'!T30</f>
        <v>2213.9408735261463</v>
      </c>
      <c r="U30" s="124">
        <f>'[2]Yearly Methanol'!U30</f>
        <v>2413.0031669449954</v>
      </c>
      <c r="V30" s="124">
        <f>'[2]Yearly Methanol'!V30</f>
        <v>2609.183808178866</v>
      </c>
      <c r="W30" s="124">
        <f>'[2]Yearly Methanol'!W30</f>
        <v>2802.5132910412262</v>
      </c>
      <c r="X30" s="124">
        <f>'[2]Yearly Methanol'!X30</f>
        <v>2993.0218242954038</v>
      </c>
      <c r="Y30" s="124">
        <f>'[2]Yearly Methanol'!Y30</f>
        <v>3196.3823144783432</v>
      </c>
      <c r="Z30" s="124">
        <f>'[2]Yearly Methanol'!Z30</f>
        <v>3396.7634248665595</v>
      </c>
      <c r="AA30" s="124">
        <f>'[2]Yearly Methanol'!AA30</f>
        <v>3594.1968025234273</v>
      </c>
      <c r="AB30" s="124">
        <f>'[2]Yearly Methanol'!AB30</f>
        <v>3788.7137981353976</v>
      </c>
      <c r="AC30" s="124">
        <f>'[2]Yearly Methanol'!AC30</f>
        <v>3980.3454686057553</v>
      </c>
      <c r="AD30" s="124">
        <f>'[2]Yearly Methanol'!AD30</f>
        <v>4169.1225796266217</v>
      </c>
      <c r="AE30" s="124">
        <f>'[2]Yearly Methanol'!AE30</f>
        <v>4355.0756082293747</v>
      </c>
      <c r="AF30" s="124">
        <f>'[2]Yearly Methanol'!AF30</f>
        <v>4538.2347453136626</v>
      </c>
      <c r="AG30" s="124">
        <f>'[2]Yearly Methanol'!AG30</f>
        <v>4718.6298981552018</v>
      </c>
      <c r="AH30" s="124">
        <f>'[2]Yearly Methanol'!AH30</f>
        <v>4896.2906928925004</v>
      </c>
      <c r="AI30" s="124"/>
      <c r="AJ30" s="124">
        <f>'[2]Yearly Methanol'!AJ30</f>
        <v>0</v>
      </c>
      <c r="AK30" s="124">
        <f>'[2]Yearly Methanol'!AK30</f>
        <v>73.403256949491563</v>
      </c>
      <c r="AL30" s="124">
        <f>'[2]Yearly Methanol'!AL30</f>
        <v>145.78355702767954</v>
      </c>
      <c r="AM30" s="124">
        <f>'[2]Yearly Methanol'!AM30</f>
        <v>217.15159227471347</v>
      </c>
      <c r="AN30" s="124">
        <f>'[2]Yearly Methanol'!AN30</f>
        <v>287.51795539367981</v>
      </c>
      <c r="AO30" s="124">
        <f>'[2]Yearly Methanol'!AO30</f>
        <v>356.89314061583576</v>
      </c>
      <c r="AP30" s="124">
        <f>'[2]Yearly Methanol'!AP30</f>
        <v>425.28754455860746</v>
      </c>
      <c r="AQ30" s="124">
        <f>'[2]Yearly Methanol'!AQ30</f>
        <v>492.7114670764131</v>
      </c>
      <c r="AR30" s="124">
        <f>'[2]Yearly Methanol'!AR30</f>
        <v>559.17511210436794</v>
      </c>
      <c r="AS30" s="124">
        <f>'[2]Yearly Methanol'!AS30</f>
        <v>624.68858849492938</v>
      </c>
      <c r="AT30" s="124">
        <f>'[2]Yearly Methanol'!AT30</f>
        <v>689.26191084754032</v>
      </c>
      <c r="AU30" s="124">
        <f>'[2]Yearly Methanol'!AU30</f>
        <v>845.50828914213105</v>
      </c>
      <c r="AV30" s="124">
        <f>'[2]Yearly Methanol'!AV30</f>
        <v>999.54373223150037</v>
      </c>
      <c r="AW30" s="124">
        <f>'[2]Yearly Methanol'!AW30</f>
        <v>1151.3914656133682</v>
      </c>
      <c r="AX30" s="124">
        <f>'[2]Yearly Methanol'!AX30</f>
        <v>1301.0744984615394</v>
      </c>
      <c r="AY30" s="124">
        <f>'[2]Yearly Methanol'!AY30</f>
        <v>1448.6156255129354</v>
      </c>
      <c r="AZ30" s="124">
        <f>'[2]Yearly Methanol'!AZ30</f>
        <v>1594.0374289388253</v>
      </c>
      <c r="BA30" s="124">
        <f>'[2]Yearly Methanol'!BA30</f>
        <v>1737.3622802003968</v>
      </c>
      <c r="BB30" s="124">
        <f>'[2]Yearly Methanol'!BB30</f>
        <v>1878.6123418887832</v>
      </c>
      <c r="BC30" s="124">
        <f>'[2]Yearly Methanol'!BC30</f>
        <v>2017.8095695496827</v>
      </c>
      <c r="BD30" s="124">
        <f>'[2]Yearly Methanol'!BD30</f>
        <v>2154.9757134926904</v>
      </c>
      <c r="BE30" s="124">
        <f>'[2]Yearly Methanol'!BE30</f>
        <v>2301.3952664244071</v>
      </c>
      <c r="BF30" s="124">
        <f>'[2]Yearly Methanol'!BF30</f>
        <v>2445.6696659039226</v>
      </c>
      <c r="BG30" s="124">
        <f>'[2]Yearly Methanol'!BG30</f>
        <v>2587.8216978168675</v>
      </c>
      <c r="BH30" s="124">
        <f>'[2]Yearly Methanol'!BH30</f>
        <v>2727.8739346574862</v>
      </c>
      <c r="BI30" s="124">
        <f>'[2]Yearly Methanol'!BI30</f>
        <v>2865.8487373961439</v>
      </c>
      <c r="BJ30" s="124">
        <f>'[2]Yearly Methanol'!BJ30</f>
        <v>3001.7682573311677</v>
      </c>
      <c r="BK30" s="124">
        <f>'[2]Yearly Methanol'!BK30</f>
        <v>3135.6544379251495</v>
      </c>
      <c r="BL30" s="124">
        <f>'[2]Yearly Methanol'!BL30</f>
        <v>3267.5290166258369</v>
      </c>
      <c r="BM30" s="124">
        <f>'[2]Yearly Methanol'!BM30</f>
        <v>3397.4135266717449</v>
      </c>
      <c r="BN30" s="124">
        <f>'[2]Yearly Methanol'!BN30</f>
        <v>3525.3292988826001</v>
      </c>
      <c r="BQ30" s="1" t="s">
        <v>53</v>
      </c>
      <c r="BR30" t="s">
        <v>30</v>
      </c>
      <c r="BS30" s="2" t="e">
        <f>#REF!</f>
        <v>#REF!</v>
      </c>
      <c r="BU30" t="str" cm="1">
        <f t="array" ref="BU30:BW34">'[2]Sankey Methanol_detailed'!Q21:S25</f>
        <v>Fuel</v>
      </c>
      <c r="BV30" s="2">
        <v>28.587862624213781</v>
      </c>
      <c r="BW30" s="118">
        <v>0.27471012342412782</v>
      </c>
    </row>
    <row r="31" spans="1:87">
      <c r="B31" s="1" t="s">
        <v>19</v>
      </c>
      <c r="C31" s="5" t="s">
        <v>200</v>
      </c>
      <c r="D31" s="124">
        <f>'[2]Yearly Methanol'!D31</f>
        <v>0</v>
      </c>
      <c r="E31" s="124">
        <f>'[2]Yearly Methanol'!E31</f>
        <v>123.34366396962348</v>
      </c>
      <c r="F31" s="124">
        <f>'[2]Yearly Methanol'!F31</f>
        <v>244.9683953764002</v>
      </c>
      <c r="G31" s="124">
        <f>'[2]Yearly Methanol'!G31</f>
        <v>364.89216066299446</v>
      </c>
      <c r="H31" s="124">
        <f>'[2]Yearly Methanol'!H31</f>
        <v>483.13275935035841</v>
      </c>
      <c r="I31" s="124">
        <f>'[2]Yearly Methanol'!I31</f>
        <v>599.70782549163346</v>
      </c>
      <c r="J31" s="124">
        <f>'[2]Yearly Methanol'!J31</f>
        <v>714.63482911389383</v>
      </c>
      <c r="K31" s="124">
        <f>'[2]Yearly Methanol'!K31</f>
        <v>827.93107764783258</v>
      </c>
      <c r="L31" s="124">
        <f>'[2]Yearly Methanol'!L31</f>
        <v>939.61371734548675</v>
      </c>
      <c r="M31" s="124">
        <f>'[2]Yearly Methanol'!M31</f>
        <v>1049.6997346861006</v>
      </c>
      <c r="N31" s="124">
        <f>'[2]Yearly Methanol'!N31</f>
        <v>1158.2059577702221</v>
      </c>
      <c r="O31" s="124">
        <f>'[2]Yearly Methanol'!O31</f>
        <v>1530.0882881586826</v>
      </c>
      <c r="P31" s="124">
        <f>'[2]Yearly Methanol'!P31</f>
        <v>1896.7317849762317</v>
      </c>
      <c r="Q31" s="124">
        <f>'[2]Yearly Methanol'!Q31</f>
        <v>2258.1914009233915</v>
      </c>
      <c r="R31" s="124">
        <f>'[2]Yearly Methanol'!R31</f>
        <v>2614.5215772387792</v>
      </c>
      <c r="S31" s="124">
        <f>'[2]Yearly Methanol'!S31</f>
        <v>2965.776248158737</v>
      </c>
      <c r="T31" s="124">
        <f>'[2]Yearly Methanol'!T31</f>
        <v>3312.008845339642</v>
      </c>
      <c r="U31" s="124">
        <f>'[2]Yearly Methanol'!U31</f>
        <v>3653.2723022432101</v>
      </c>
      <c r="V31" s="124">
        <f>'[2]Yearly Methanol'!V31</f>
        <v>3989.619058485081</v>
      </c>
      <c r="W31" s="124">
        <f>'[2]Yearly Methanol'!W31</f>
        <v>4321.1010641469929</v>
      </c>
      <c r="X31" s="124">
        <f>'[2]Yearly Methanol'!X31</f>
        <v>4647.7697840528435</v>
      </c>
      <c r="Y31" s="124">
        <f>'[2]Yearly Methanol'!Y31</f>
        <v>4985.3191823407869</v>
      </c>
      <c r="Z31" s="124">
        <f>'[2]Yearly Methanol'!Z31</f>
        <v>5317.9387831628737</v>
      </c>
      <c r="AA31" s="124">
        <f>'[2]Yearly Methanol'!AA31</f>
        <v>5645.6808994515031</v>
      </c>
      <c r="AB31" s="124">
        <f>'[2]Yearly Methanol'!AB31</f>
        <v>5968.5973544604039</v>
      </c>
      <c r="AC31" s="124">
        <f>'[2]Yearly Methanol'!AC31</f>
        <v>6286.7394860488566</v>
      </c>
      <c r="AD31" s="124">
        <f>'[2]Yearly Methanol'!AD31</f>
        <v>6600.1581509299904</v>
      </c>
      <c r="AE31" s="124">
        <f>'[2]Yearly Methanol'!AE31</f>
        <v>6908.9037288834443</v>
      </c>
      <c r="AF31" s="124">
        <f>'[2]Yearly Methanol'!AF31</f>
        <v>7213.0261269326802</v>
      </c>
      <c r="AG31" s="124">
        <f>'[2]Yearly Methanol'!AG31</f>
        <v>7512.5747834872345</v>
      </c>
      <c r="AH31" s="124">
        <f>'[2]Yearly Methanol'!AH31</f>
        <v>7807.5986724502036</v>
      </c>
      <c r="AI31" s="124"/>
      <c r="AJ31" s="124">
        <f>'[2]Yearly Methanol'!AJ31</f>
        <v>0</v>
      </c>
      <c r="AK31" s="124">
        <f>'[2]Yearly Methanol'!AK31</f>
        <v>88.807438058128895</v>
      </c>
      <c r="AL31" s="124">
        <f>'[2]Yearly Methanol'!AL31</f>
        <v>176.37724467100816</v>
      </c>
      <c r="AM31" s="124">
        <f>'[2]Yearly Methanol'!AM31</f>
        <v>262.72235567735601</v>
      </c>
      <c r="AN31" s="124">
        <f>'[2]Yearly Methanol'!AN31</f>
        <v>347.85558673225808</v>
      </c>
      <c r="AO31" s="124">
        <f>'[2]Yearly Methanol'!AO31</f>
        <v>431.78963435397617</v>
      </c>
      <c r="AP31" s="124">
        <f>'[2]Yearly Methanol'!AP31</f>
        <v>514.53707696200365</v>
      </c>
      <c r="AQ31" s="124">
        <f>'[2]Yearly Methanol'!AQ31</f>
        <v>596.11037590643934</v>
      </c>
      <c r="AR31" s="124">
        <f>'[2]Yearly Methanol'!AR31</f>
        <v>676.52187648875042</v>
      </c>
      <c r="AS31" s="124">
        <f>'[2]Yearly Methanol'!AS31</f>
        <v>755.78380897399245</v>
      </c>
      <c r="AT31" s="124">
        <f>'[2]Yearly Methanol'!AT31</f>
        <v>833.90828959455985</v>
      </c>
      <c r="AU31" s="124">
        <f>'[2]Yearly Methanol'!AU31</f>
        <v>1101.6635674742515</v>
      </c>
      <c r="AV31" s="124">
        <f>'[2]Yearly Methanol'!AV31</f>
        <v>1365.6468851828868</v>
      </c>
      <c r="AW31" s="124">
        <f>'[2]Yearly Methanol'!AW31</f>
        <v>1625.8978086648419</v>
      </c>
      <c r="AX31" s="124">
        <f>'[2]Yearly Methanol'!AX31</f>
        <v>1882.4555356119213</v>
      </c>
      <c r="AY31" s="124">
        <f>'[2]Yearly Methanol'!AY31</f>
        <v>2135.3588986742907</v>
      </c>
      <c r="AZ31" s="124">
        <f>'[2]Yearly Methanol'!AZ31</f>
        <v>2384.6463686445422</v>
      </c>
      <c r="BA31" s="124">
        <f>'[2]Yearly Methanol'!BA31</f>
        <v>2630.3560576151112</v>
      </c>
      <c r="BB31" s="124">
        <f>'[2]Yearly Methanol'!BB31</f>
        <v>2872.5257221092584</v>
      </c>
      <c r="BC31" s="124">
        <f>'[2]Yearly Methanol'!BC31</f>
        <v>3111.1927661858344</v>
      </c>
      <c r="BD31" s="124">
        <f>'[2]Yearly Methanol'!BD31</f>
        <v>3346.3942445180473</v>
      </c>
      <c r="BE31" s="124">
        <f>'[2]Yearly Methanol'!BE31</f>
        <v>3589.4298112853667</v>
      </c>
      <c r="BF31" s="124">
        <f>'[2]Yearly Methanol'!BF31</f>
        <v>3828.9159238772686</v>
      </c>
      <c r="BG31" s="124">
        <f>'[2]Yearly Methanol'!BG31</f>
        <v>4064.8902476050825</v>
      </c>
      <c r="BH31" s="124">
        <f>'[2]Yearly Methanol'!BH31</f>
        <v>4297.3900952114909</v>
      </c>
      <c r="BI31" s="124">
        <f>'[2]Yearly Methanol'!BI31</f>
        <v>4526.4524299551767</v>
      </c>
      <c r="BJ31" s="124">
        <f>'[2]Yearly Methanol'!BJ31</f>
        <v>4752.1138686695931</v>
      </c>
      <c r="BK31" s="124">
        <f>'[2]Yearly Methanol'!BK31</f>
        <v>4974.4106847960802</v>
      </c>
      <c r="BL31" s="124">
        <f>'[2]Yearly Methanol'!BL31</f>
        <v>5193.3788113915298</v>
      </c>
      <c r="BM31" s="124">
        <f>'[2]Yearly Methanol'!BM31</f>
        <v>5409.0538441108092</v>
      </c>
      <c r="BN31" s="124">
        <f>'[2]Yearly Methanol'!BN31</f>
        <v>5621.4710441641464</v>
      </c>
      <c r="BR31" t="s">
        <v>33</v>
      </c>
      <c r="BS31" s="2">
        <f>D10</f>
        <v>0</v>
      </c>
      <c r="BU31" t="str">
        <v>Major Polymers</v>
      </c>
      <c r="BV31" s="2">
        <v>28.851572700948026</v>
      </c>
      <c r="BW31" s="118">
        <v>0.27724419981452192</v>
      </c>
    </row>
    <row r="32" spans="1:87">
      <c r="B32" s="9" t="s">
        <v>54</v>
      </c>
      <c r="C32" s="5" t="s">
        <v>200</v>
      </c>
      <c r="D32" s="124">
        <f>'[2]Yearly Methanol'!D32</f>
        <v>0</v>
      </c>
      <c r="E32" s="124">
        <f>'[2]Yearly Methanol'!E32</f>
        <v>72.936463582563164</v>
      </c>
      <c r="F32" s="124">
        <f>'[2]Yearly Methanol'!F32</f>
        <v>144.85647558394228</v>
      </c>
      <c r="G32" s="124">
        <f>'[2]Yearly Methanol'!G32</f>
        <v>215.77066005039092</v>
      </c>
      <c r="H32" s="124">
        <f>'[2]Yearly Methanol'!H32</f>
        <v>285.68954232281379</v>
      </c>
      <c r="I32" s="124">
        <f>'[2]Yearly Methanol'!I32</f>
        <v>354.6235498964981</v>
      </c>
      <c r="J32" s="124">
        <f>'[2]Yearly Methanol'!J32</f>
        <v>422.58301327365598</v>
      </c>
      <c r="K32" s="124">
        <f>'[2]Yearly Methanol'!K32</f>
        <v>489.5781668088365</v>
      </c>
      <c r="L32" s="124">
        <f>'[2]Yearly Methanol'!L32</f>
        <v>555.61914954726547</v>
      </c>
      <c r="M32" s="124">
        <f>'[2]Yearly Methanol'!M32</f>
        <v>620.71600605616982</v>
      </c>
      <c r="N32" s="124">
        <f>'[2]Yearly Methanol'!N32</f>
        <v>684.87868724914563</v>
      </c>
      <c r="O32" s="124">
        <f>'[2]Yearly Methanol'!O32</f>
        <v>786.20301017398913</v>
      </c>
      <c r="P32" s="124">
        <f>'[2]Yearly Methanol'!P32</f>
        <v>886.08201127549228</v>
      </c>
      <c r="Q32" s="124">
        <f>'[2]Yearly Methanol'!Q32</f>
        <v>984.5309130477774</v>
      </c>
      <c r="R32" s="124">
        <f>'[2]Yearly Methanol'!R32</f>
        <v>1081.5647960183971</v>
      </c>
      <c r="S32" s="124">
        <f>'[2]Yearly Methanol'!S32</f>
        <v>1177.1985999876852</v>
      </c>
      <c r="T32" s="124">
        <f>'[2]Yearly Methanol'!T32</f>
        <v>1271.4471252577316</v>
      </c>
      <c r="U32" s="124">
        <f>'[2]Yearly Methanol'!U32</f>
        <v>1364.3250338510625</v>
      </c>
      <c r="V32" s="124">
        <f>'[2]Yearly Methanol'!V32</f>
        <v>1455.8468507191069</v>
      </c>
      <c r="W32" s="124">
        <f>'[2]Yearly Methanol'!W32</f>
        <v>1546.02696494054</v>
      </c>
      <c r="X32" s="124">
        <f>'[2]Yearly Methanol'!X32</f>
        <v>1634.8796309095806</v>
      </c>
      <c r="Y32" s="124">
        <f>'[2]Yearly Methanol'!Y32</f>
        <v>1714.8088709744936</v>
      </c>
      <c r="Z32" s="124">
        <f>'[2]Yearly Methanol'!Z32</f>
        <v>1793.5448275004048</v>
      </c>
      <c r="AA32" s="124">
        <f>'[2]Yearly Methanol'!AA32</f>
        <v>1871.1002493591395</v>
      </c>
      <c r="AB32" s="124">
        <f>'[2]Yearly Methanol'!AB32</f>
        <v>1947.4877656912192</v>
      </c>
      <c r="AC32" s="124">
        <f>'[2]Yearly Methanol'!AC32</f>
        <v>2022.719886955447</v>
      </c>
      <c r="AD32" s="124">
        <f>'[2]Yearly Methanol'!AD32</f>
        <v>2096.809005969676</v>
      </c>
      <c r="AE32" s="124">
        <f>'[2]Yearly Methanol'!AE32</f>
        <v>2169.7673989428381</v>
      </c>
      <c r="AF32" s="124">
        <f>'[2]Yearly Methanol'!AF32</f>
        <v>2241.6072264982977</v>
      </c>
      <c r="AG32" s="124">
        <f>'[2]Yearly Methanol'!AG32</f>
        <v>2312.3405346886116</v>
      </c>
      <c r="AH32" s="124">
        <f>'[2]Yearly Methanol'!AH32</f>
        <v>2381.9792560017568</v>
      </c>
      <c r="AI32" s="124"/>
      <c r="AJ32" s="124">
        <f>'[2]Yearly Methanol'!AJ32</f>
        <v>0</v>
      </c>
      <c r="AK32" s="124">
        <f>'[2]Yearly Methanol'!AK32</f>
        <v>59.807900137701779</v>
      </c>
      <c r="AL32" s="124">
        <f>'[2]Yearly Methanol'!AL32</f>
        <v>118.78230997883266</v>
      </c>
      <c r="AM32" s="124">
        <f>'[2]Yearly Methanol'!AM32</f>
        <v>176.93194124132054</v>
      </c>
      <c r="AN32" s="124">
        <f>'[2]Yearly Methanol'!AN32</f>
        <v>234.2654247047073</v>
      </c>
      <c r="AO32" s="124">
        <f>'[2]Yearly Methanol'!AO32</f>
        <v>290.79131091512841</v>
      </c>
      <c r="AP32" s="124">
        <f>'[2]Yearly Methanol'!AP32</f>
        <v>346.5180708843979</v>
      </c>
      <c r="AQ32" s="124">
        <f>'[2]Yearly Methanol'!AQ32</f>
        <v>401.45409678324592</v>
      </c>
      <c r="AR32" s="124">
        <f>'[2]Yearly Methanol'!AR32</f>
        <v>455.60770262875758</v>
      </c>
      <c r="AS32" s="124">
        <f>'[2]Yearly Methanol'!AS32</f>
        <v>508.98712496605924</v>
      </c>
      <c r="AT32" s="124">
        <f>'[2]Yearly Methanol'!AT32</f>
        <v>561.60052354429934</v>
      </c>
      <c r="AU32" s="124">
        <f>'[2]Yearly Methanol'!AU32</f>
        <v>644.68646834267099</v>
      </c>
      <c r="AV32" s="124">
        <f>'[2]Yearly Methanol'!AV32</f>
        <v>726.58724924590365</v>
      </c>
      <c r="AW32" s="124">
        <f>'[2]Yearly Methanol'!AW32</f>
        <v>807.31534869917755</v>
      </c>
      <c r="AX32" s="124">
        <f>'[2]Yearly Methanol'!AX32</f>
        <v>886.88313273508561</v>
      </c>
      <c r="AY32" s="124">
        <f>'[2]Yearly Methanol'!AY32</f>
        <v>965.30285198990168</v>
      </c>
      <c r="AZ32" s="124">
        <f>'[2]Yearly Methanol'!AZ32</f>
        <v>1042.5866427113399</v>
      </c>
      <c r="BA32" s="124">
        <f>'[2]Yearly Methanol'!BA32</f>
        <v>1118.746527757871</v>
      </c>
      <c r="BB32" s="124">
        <f>'[2]Yearly Methanol'!BB32</f>
        <v>1193.7944175896675</v>
      </c>
      <c r="BC32" s="124">
        <f>'[2]Yearly Methanol'!BC32</f>
        <v>1267.7421112512427</v>
      </c>
      <c r="BD32" s="124">
        <f>'[2]Yearly Methanol'!BD32</f>
        <v>1340.601297345856</v>
      </c>
      <c r="BE32" s="124">
        <f>'[2]Yearly Methanol'!BE32</f>
        <v>1406.1432741990848</v>
      </c>
      <c r="BF32" s="124">
        <f>'[2]Yearly Methanol'!BF32</f>
        <v>1470.7067585503319</v>
      </c>
      <c r="BG32" s="124">
        <f>'[2]Yearly Methanol'!BG32</f>
        <v>1534.3022044744946</v>
      </c>
      <c r="BH32" s="124">
        <f>'[2]Yearly Methanol'!BH32</f>
        <v>1596.9399678667996</v>
      </c>
      <c r="BI32" s="124">
        <f>'[2]Yearly Methanol'!BI32</f>
        <v>1658.6303073034665</v>
      </c>
      <c r="BJ32" s="124">
        <f>'[2]Yearly Methanol'!BJ32</f>
        <v>1719.3833848951342</v>
      </c>
      <c r="BK32" s="124">
        <f>'[2]Yearly Methanol'!BK32</f>
        <v>1779.209267133127</v>
      </c>
      <c r="BL32" s="124">
        <f>'[2]Yearly Methanol'!BL32</f>
        <v>1838.117925728604</v>
      </c>
      <c r="BM32" s="124">
        <f>'[2]Yearly Methanol'!BM32</f>
        <v>1896.1192384446615</v>
      </c>
      <c r="BN32" s="124">
        <f>'[2]Yearly Methanol'!BN32</f>
        <v>1953.2229899214403</v>
      </c>
      <c r="BR32" t="s">
        <v>37</v>
      </c>
      <c r="BS32" s="2" t="e">
        <f>#REF!</f>
        <v>#REF!</v>
      </c>
      <c r="BU32" t="str">
        <v>Minor Polymers</v>
      </c>
      <c r="BV32" s="2">
        <v>22.580763290736638</v>
      </c>
      <c r="BW32" s="118">
        <v>0.21698594092708512</v>
      </c>
    </row>
    <row r="33" spans="1:75">
      <c r="B33" s="9" t="s">
        <v>55</v>
      </c>
      <c r="C33" s="5" t="s">
        <v>200</v>
      </c>
      <c r="D33" s="124">
        <f>'[2]Yearly Methanol'!D33</f>
        <v>0</v>
      </c>
      <c r="E33" s="124">
        <f>'[2]Yearly Methanol'!E33</f>
        <v>97.248618110084223</v>
      </c>
      <c r="F33" s="124">
        <f>'[2]Yearly Methanol'!F33</f>
        <v>193.1419674452564</v>
      </c>
      <c r="G33" s="124">
        <f>'[2]Yearly Methanol'!G33</f>
        <v>287.69421340052122</v>
      </c>
      <c r="H33" s="124">
        <f>'[2]Yearly Methanol'!H33</f>
        <v>380.91938976375178</v>
      </c>
      <c r="I33" s="124">
        <f>'[2]Yearly Methanol'!I33</f>
        <v>472.83139986199745</v>
      </c>
      <c r="J33" s="124">
        <f>'[2]Yearly Methanol'!J33</f>
        <v>563.44401769820797</v>
      </c>
      <c r="K33" s="124">
        <f>'[2]Yearly Methanol'!K33</f>
        <v>652.7708890784487</v>
      </c>
      <c r="L33" s="124">
        <f>'[2]Yearly Methanol'!L33</f>
        <v>740.82553272968732</v>
      </c>
      <c r="M33" s="124">
        <f>'[2]Yearly Methanol'!M33</f>
        <v>827.62134140822661</v>
      </c>
      <c r="N33" s="124">
        <f>'[2]Yearly Methanol'!N33</f>
        <v>913.17158299886091</v>
      </c>
      <c r="O33" s="124">
        <f>'[2]Yearly Methanol'!O33</f>
        <v>1054.1649357869233</v>
      </c>
      <c r="P33" s="124">
        <f>'[2]Yearly Methanol'!P33</f>
        <v>1193.1490497358002</v>
      </c>
      <c r="Q33" s="124">
        <f>'[2]Yearly Methanol'!Q33</f>
        <v>1330.1450800713615</v>
      </c>
      <c r="R33" s="124">
        <f>'[2]Yearly Methanol'!R33</f>
        <v>1465.1739847539864</v>
      </c>
      <c r="S33" s="124">
        <f>'[2]Yearly Methanol'!S33</f>
        <v>1598.2565262005089</v>
      </c>
      <c r="T33" s="124">
        <f>'[2]Yearly Methanol'!T33</f>
        <v>1729.4132729917494</v>
      </c>
      <c r="U33" s="124">
        <f>'[2]Yearly Methanol'!U33</f>
        <v>1858.6646015657402</v>
      </c>
      <c r="V33" s="124">
        <f>'[2]Yearly Methanol'!V33</f>
        <v>1986.0306978967651</v>
      </c>
      <c r="W33" s="124">
        <f>'[2]Yearly Methanol'!W33</f>
        <v>2111.531559160333</v>
      </c>
      <c r="X33" s="124">
        <f>'[2]Yearly Methanol'!X33</f>
        <v>2235.1869953841924</v>
      </c>
      <c r="Y33" s="124">
        <f>'[2]Yearly Methanol'!Y33</f>
        <v>2349.9702435486261</v>
      </c>
      <c r="Z33" s="124">
        <f>'[2]Yearly Methanol'!Z33</f>
        <v>2463.0453311491206</v>
      </c>
      <c r="AA33" s="124">
        <f>'[2]Yearly Methanol'!AA33</f>
        <v>2574.4304901498858</v>
      </c>
      <c r="AB33" s="124">
        <f>'[2]Yearly Methanol'!AB33</f>
        <v>2684.143781370055</v>
      </c>
      <c r="AC33" s="124">
        <f>'[2]Yearly Methanol'!AC33</f>
        <v>2792.203095983552</v>
      </c>
      <c r="AD33" s="124">
        <f>'[2]Yearly Methanol'!AD33</f>
        <v>2898.6261570063671</v>
      </c>
      <c r="AE33" s="124">
        <f>'[2]Yearly Methanol'!AE33</f>
        <v>3003.4305207713364</v>
      </c>
      <c r="AF33" s="124">
        <f>'[2]Yearly Methanol'!AF33</f>
        <v>3106.6335783905411</v>
      </c>
      <c r="AG33" s="124">
        <f>'[2]Yearly Methanol'!AG33</f>
        <v>3208.2525572054137</v>
      </c>
      <c r="AH33" s="124">
        <f>'[2]Yearly Methanol'!AH33</f>
        <v>3308.3045222246628</v>
      </c>
      <c r="AI33" s="124"/>
      <c r="AJ33" s="124">
        <f>'[2]Yearly Methanol'!AJ33</f>
        <v>0</v>
      </c>
      <c r="AK33" s="124">
        <f>'[2]Yearly Methanol'!AK33</f>
        <v>79.743866850269043</v>
      </c>
      <c r="AL33" s="124">
        <f>'[2]Yearly Methanol'!AL33</f>
        <v>158.37641330511022</v>
      </c>
      <c r="AM33" s="124">
        <f>'[2]Yearly Methanol'!AM33</f>
        <v>235.90925498842742</v>
      </c>
      <c r="AN33" s="124">
        <f>'[2]Yearly Methanol'!AN33</f>
        <v>312.3538996062764</v>
      </c>
      <c r="AO33" s="124">
        <f>'[2]Yearly Methanol'!AO33</f>
        <v>387.72174788683787</v>
      </c>
      <c r="AP33" s="124">
        <f>'[2]Yearly Methanol'!AP33</f>
        <v>462.02409451253055</v>
      </c>
      <c r="AQ33" s="124">
        <f>'[2]Yearly Methanol'!AQ33</f>
        <v>535.27212904432781</v>
      </c>
      <c r="AR33" s="124">
        <f>'[2]Yearly Methanol'!AR33</f>
        <v>607.47693683834348</v>
      </c>
      <c r="AS33" s="124">
        <f>'[2]Yearly Methanol'!AS33</f>
        <v>678.64949995474569</v>
      </c>
      <c r="AT33" s="124">
        <f>'[2]Yearly Methanol'!AT33</f>
        <v>748.80069805906589</v>
      </c>
      <c r="AU33" s="124">
        <f>'[2]Yearly Methanol'!AU33</f>
        <v>864.41524734527695</v>
      </c>
      <c r="AV33" s="124">
        <f>'[2]Yearly Methanol'!AV33</f>
        <v>978.38222078335616</v>
      </c>
      <c r="AW33" s="124">
        <f>'[2]Yearly Methanol'!AW33</f>
        <v>1090.7189656585165</v>
      </c>
      <c r="AX33" s="124">
        <f>'[2]Yearly Methanol'!AX33</f>
        <v>1201.4426674982687</v>
      </c>
      <c r="AY33" s="124">
        <f>'[2]Yearly Methanol'!AY33</f>
        <v>1310.5703514844172</v>
      </c>
      <c r="AZ33" s="124">
        <f>'[2]Yearly Methanol'!AZ33</f>
        <v>1418.1188838532344</v>
      </c>
      <c r="BA33" s="124">
        <f>'[2]Yearly Methanol'!BA33</f>
        <v>1524.1049732839067</v>
      </c>
      <c r="BB33" s="124">
        <f>'[2]Yearly Methanol'!BB33</f>
        <v>1628.5451722753473</v>
      </c>
      <c r="BC33" s="124">
        <f>'[2]Yearly Methanol'!BC33</f>
        <v>1731.455878511473</v>
      </c>
      <c r="BD33" s="124">
        <f>'[2]Yearly Methanol'!BD33</f>
        <v>1832.8533362150376</v>
      </c>
      <c r="BE33" s="124">
        <f>'[2]Yearly Methanol'!BE33</f>
        <v>1926.9755997098732</v>
      </c>
      <c r="BF33" s="124">
        <f>'[2]Yearly Methanol'!BF33</f>
        <v>2019.6971715422787</v>
      </c>
      <c r="BG33" s="124">
        <f>'[2]Yearly Methanol'!BG33</f>
        <v>2111.0330019229064</v>
      </c>
      <c r="BH33" s="124">
        <f>'[2]Yearly Methanol'!BH33</f>
        <v>2200.9979007234451</v>
      </c>
      <c r="BI33" s="124">
        <f>'[2]Yearly Methanol'!BI33</f>
        <v>2289.6065387065123</v>
      </c>
      <c r="BJ33" s="124">
        <f>'[2]Yearly Methanol'!BJ33</f>
        <v>2376.8734487452207</v>
      </c>
      <c r="BK33" s="124">
        <f>'[2]Yearly Methanol'!BK33</f>
        <v>2462.8130270324959</v>
      </c>
      <c r="BL33" s="124">
        <f>'[2]Yearly Methanol'!BL33</f>
        <v>2547.4395342802436</v>
      </c>
      <c r="BM33" s="124">
        <f>'[2]Yearly Methanol'!BM33</f>
        <v>2630.7670969084388</v>
      </c>
      <c r="BN33" s="124">
        <f>'[2]Yearly Methanol'!BN33</f>
        <v>2712.8097082242234</v>
      </c>
      <c r="BR33" t="s">
        <v>40</v>
      </c>
      <c r="BS33" s="2" t="e">
        <f>#REF!</f>
        <v>#REF!</v>
      </c>
      <c r="BU33" t="str">
        <v>Other</v>
      </c>
      <c r="BV33" s="2">
        <v>24.045360628442481</v>
      </c>
      <c r="BW33" s="118">
        <v>0.23105973583426512</v>
      </c>
    </row>
    <row r="34" spans="1:75">
      <c r="B34" s="1" t="s">
        <v>23</v>
      </c>
      <c r="C34" s="5" t="s">
        <v>200</v>
      </c>
      <c r="D34" s="124">
        <f>'[2]Yearly Methanol'!D34</f>
        <v>0</v>
      </c>
      <c r="E34" s="124">
        <f>'[2]Yearly Methanol'!E34</f>
        <v>170.18508169264737</v>
      </c>
      <c r="F34" s="124">
        <f>'[2]Yearly Methanol'!F34</f>
        <v>337.99844302919871</v>
      </c>
      <c r="G34" s="124">
        <f>'[2]Yearly Methanol'!G34</f>
        <v>503.46487345091214</v>
      </c>
      <c r="H34" s="124">
        <f>'[2]Yearly Methanol'!H34</f>
        <v>666.60893208656557</v>
      </c>
      <c r="I34" s="124">
        <f>'[2]Yearly Methanol'!I34</f>
        <v>827.45494975849556</v>
      </c>
      <c r="J34" s="124">
        <f>'[2]Yearly Methanol'!J34</f>
        <v>986.02703097186395</v>
      </c>
      <c r="K34" s="124">
        <f>'[2]Yearly Methanol'!K34</f>
        <v>1142.3490558872852</v>
      </c>
      <c r="L34" s="124">
        <f>'[2]Yearly Methanol'!L34</f>
        <v>1296.4446822769528</v>
      </c>
      <c r="M34" s="124">
        <f>'[2]Yearly Methanol'!M34</f>
        <v>1448.3373474643963</v>
      </c>
      <c r="N34" s="124">
        <f>'[2]Yearly Methanol'!N34</f>
        <v>1598.0502702480067</v>
      </c>
      <c r="O34" s="124">
        <f>'[2]Yearly Methanol'!O34</f>
        <v>1840.3679459609125</v>
      </c>
      <c r="P34" s="124">
        <f>'[2]Yearly Methanol'!P34</f>
        <v>2079.2310610112927</v>
      </c>
      <c r="Q34" s="124">
        <f>'[2]Yearly Methanol'!Q34</f>
        <v>2314.6759931191391</v>
      </c>
      <c r="R34" s="124">
        <f>'[2]Yearly Methanol'!R34</f>
        <v>2546.7387807723835</v>
      </c>
      <c r="S34" s="124">
        <f>'[2]Yearly Methanol'!S34</f>
        <v>2775.4551261881943</v>
      </c>
      <c r="T34" s="124">
        <f>'[2]Yearly Methanol'!T34</f>
        <v>3000.860398249481</v>
      </c>
      <c r="U34" s="124">
        <f>'[2]Yearly Methanol'!U34</f>
        <v>3222.9896354168027</v>
      </c>
      <c r="V34" s="124">
        <f>'[2]Yearly Methanol'!V34</f>
        <v>3441.877548615872</v>
      </c>
      <c r="W34" s="124">
        <f>'[2]Yearly Methanol'!W34</f>
        <v>3657.558524100873</v>
      </c>
      <c r="X34" s="124">
        <f>'[2]Yearly Methanol'!X34</f>
        <v>3870.066626293773</v>
      </c>
      <c r="Y34" s="124">
        <f>'[2]Yearly Methanol'!Y34</f>
        <v>4064.7791145231195</v>
      </c>
      <c r="Z34" s="124">
        <f>'[2]Yearly Methanol'!Z34</f>
        <v>4256.5901586495256</v>
      </c>
      <c r="AA34" s="124">
        <f>'[2]Yearly Methanol'!AA34</f>
        <v>4445.5307395090258</v>
      </c>
      <c r="AB34" s="124">
        <f>'[2]Yearly Methanol'!AB34</f>
        <v>4631.6315470612744</v>
      </c>
      <c r="AC34" s="124">
        <f>'[2]Yearly Methanol'!AC34</f>
        <v>4814.9229829389988</v>
      </c>
      <c r="AD34" s="124">
        <f>'[2]Yearly Methanol'!AD34</f>
        <v>4995.4351629760431</v>
      </c>
      <c r="AE34" s="124">
        <f>'[2]Yearly Methanol'!AE34</f>
        <v>5173.1979197141745</v>
      </c>
      <c r="AF34" s="124">
        <f>'[2]Yearly Methanol'!AF34</f>
        <v>5348.2408048888392</v>
      </c>
      <c r="AG34" s="124">
        <f>'[2]Yearly Methanol'!AG34</f>
        <v>5520.5930918940248</v>
      </c>
      <c r="AH34" s="124">
        <f>'[2]Yearly Methanol'!AH34</f>
        <v>5690.2837782264196</v>
      </c>
      <c r="AI34" s="124"/>
      <c r="AJ34" s="124">
        <f>'[2]Yearly Methanol'!AJ34</f>
        <v>0</v>
      </c>
      <c r="AK34" s="124">
        <f>'[2]Yearly Methanol'!AK34</f>
        <v>139.55176698797084</v>
      </c>
      <c r="AL34" s="124">
        <f>'[2]Yearly Methanol'!AL34</f>
        <v>277.15872328394289</v>
      </c>
      <c r="AM34" s="124">
        <f>'[2]Yearly Methanol'!AM34</f>
        <v>412.84119622974799</v>
      </c>
      <c r="AN34" s="124">
        <f>'[2]Yearly Methanol'!AN34</f>
        <v>546.61932431098376</v>
      </c>
      <c r="AO34" s="124">
        <f>'[2]Yearly Methanol'!AO34</f>
        <v>678.51305880196628</v>
      </c>
      <c r="AP34" s="124">
        <f>'[2]Yearly Methanol'!AP34</f>
        <v>808.54216539692845</v>
      </c>
      <c r="AQ34" s="124">
        <f>'[2]Yearly Methanol'!AQ34</f>
        <v>936.72622582757367</v>
      </c>
      <c r="AR34" s="124">
        <f>'[2]Yearly Methanol'!AR34</f>
        <v>1063.0846394671012</v>
      </c>
      <c r="AS34" s="124">
        <f>'[2]Yearly Methanol'!AS34</f>
        <v>1187.6366249208049</v>
      </c>
      <c r="AT34" s="124">
        <f>'[2]Yearly Methanol'!AT34</f>
        <v>1310.4012216033652</v>
      </c>
      <c r="AU34" s="124">
        <f>'[2]Yearly Methanol'!AU34</f>
        <v>1509.1017156879479</v>
      </c>
      <c r="AV34" s="124">
        <f>'[2]Yearly Methanol'!AV34</f>
        <v>1704.9694700292598</v>
      </c>
      <c r="AW34" s="124">
        <f>'[2]Yearly Methanol'!AW34</f>
        <v>1898.034314357694</v>
      </c>
      <c r="AX34" s="124">
        <f>'[2]Yearly Methanol'!AX34</f>
        <v>2088.3258002333541</v>
      </c>
      <c r="AY34" s="124">
        <f>'[2]Yearly Methanol'!AY34</f>
        <v>2275.8732034743189</v>
      </c>
      <c r="AZ34" s="124">
        <f>'[2]Yearly Methanol'!AZ34</f>
        <v>2460.705526564574</v>
      </c>
      <c r="BA34" s="124">
        <f>'[2]Yearly Methanol'!BA34</f>
        <v>2642.8515010417777</v>
      </c>
      <c r="BB34" s="124">
        <f>'[2]Yearly Methanol'!BB34</f>
        <v>2822.3395898650151</v>
      </c>
      <c r="BC34" s="124">
        <f>'[2]Yearly Methanol'!BC34</f>
        <v>2999.1979897627157</v>
      </c>
      <c r="BD34" s="124">
        <f>'[2]Yearly Methanol'!BD34</f>
        <v>3173.4546335608939</v>
      </c>
      <c r="BE34" s="124">
        <f>'[2]Yearly Methanol'!BE34</f>
        <v>3333.118873908958</v>
      </c>
      <c r="BF34" s="124">
        <f>'[2]Yearly Methanol'!BF34</f>
        <v>3490.4039300926106</v>
      </c>
      <c r="BG34" s="124">
        <f>'[2]Yearly Methanol'!BG34</f>
        <v>3645.3352063974007</v>
      </c>
      <c r="BH34" s="124">
        <f>'[2]Yearly Methanol'!BH34</f>
        <v>3797.9378685902448</v>
      </c>
      <c r="BI34" s="124">
        <f>'[2]Yearly Methanol'!BI34</f>
        <v>3948.2368460099788</v>
      </c>
      <c r="BJ34" s="124">
        <f>'[2]Yearly Methanol'!BJ34</f>
        <v>4096.2568336403547</v>
      </c>
      <c r="BK34" s="124">
        <f>'[2]Yearly Methanol'!BK34</f>
        <v>4242.022294165623</v>
      </c>
      <c r="BL34" s="124">
        <f>'[2]Yearly Methanol'!BL34</f>
        <v>4385.5574600088476</v>
      </c>
      <c r="BM34" s="124">
        <f>'[2]Yearly Methanol'!BM34</f>
        <v>4526.8863353531005</v>
      </c>
      <c r="BN34" s="124">
        <f>'[2]Yearly Methanol'!BN34</f>
        <v>4666.0326981456637</v>
      </c>
      <c r="BS34" s="196" t="e">
        <f>SUM(BS30:BS33)</f>
        <v>#REF!</v>
      </c>
      <c r="BU34" t="str">
        <v>Total</v>
      </c>
      <c r="BV34" s="2">
        <v>104.06555924434093</v>
      </c>
      <c r="BW34" s="118">
        <v>0</v>
      </c>
    </row>
    <row r="35" spans="1:75">
      <c r="B35" s="1" t="s">
        <v>48</v>
      </c>
      <c r="C35" s="12" t="s">
        <v>200</v>
      </c>
      <c r="D35" s="123">
        <f>'[2]Yearly Methanol'!D35</f>
        <v>163218.34571421403</v>
      </c>
      <c r="E35" s="123">
        <f>'[2]Yearly Methanol'!E35</f>
        <v>161787.50143781141</v>
      </c>
      <c r="F35" s="123">
        <f>'[2]Yearly Methanol'!F35</f>
        <v>160368.67269930805</v>
      </c>
      <c r="G35" s="123">
        <f>'[2]Yearly Methanol'!G35</f>
        <v>158961.76152173121</v>
      </c>
      <c r="H35" s="123">
        <f>'[2]Yearly Methanol'!H35</f>
        <v>157566.67071012632</v>
      </c>
      <c r="I35" s="123">
        <f>'[2]Yearly Methanol'!I35</f>
        <v>156183.30384541571</v>
      </c>
      <c r="J35" s="123">
        <f>'[2]Yearly Methanol'!J35</f>
        <v>154811.56527830535</v>
      </c>
      <c r="K35" s="123">
        <f>'[2]Yearly Methanol'!K35</f>
        <v>153451.36012323838</v>
      </c>
      <c r="L35" s="123">
        <f>'[2]Yearly Methanol'!L35</f>
        <v>152102.59425239573</v>
      </c>
      <c r="M35" s="123">
        <f>'[2]Yearly Methanol'!M35</f>
        <v>150765.1742897433</v>
      </c>
      <c r="N35" s="123">
        <f>'[2]Yearly Methanol'!N35</f>
        <v>149439.00760512525</v>
      </c>
      <c r="O35" s="123">
        <f>'[2]Yearly Methanol'!O35</f>
        <v>147764.30158479413</v>
      </c>
      <c r="P35" s="123">
        <f>'[2]Yearly Methanol'!P35</f>
        <v>146105.67863021375</v>
      </c>
      <c r="Q35" s="123">
        <f>'[2]Yearly Methanol'!Q35</f>
        <v>144462.9959192753</v>
      </c>
      <c r="R35" s="123">
        <f>'[2]Yearly Methanol'!R35</f>
        <v>142836.1118393612</v>
      </c>
      <c r="S35" s="123">
        <f>'[2]Yearly Methanol'!S35</f>
        <v>141224.88597742398</v>
      </c>
      <c r="T35" s="123">
        <f>'[2]Yearly Methanol'!T35</f>
        <v>139629.17911014502</v>
      </c>
      <c r="U35" s="123">
        <f>'[2]Yearly Methanol'!U35</f>
        <v>138048.85319417156</v>
      </c>
      <c r="V35" s="123">
        <f>'[2]Yearly Methanol'!V35</f>
        <v>136483.77135643273</v>
      </c>
      <c r="W35" s="123">
        <f>'[2]Yearly Methanol'!W35</f>
        <v>134933.79788453272</v>
      </c>
      <c r="X35" s="123">
        <f>'[2]Yearly Methanol'!X35</f>
        <v>133398.79821722113</v>
      </c>
      <c r="Y35" s="123">
        <f>'[2]Yearly Methanol'!Y35</f>
        <v>131877.65244068488</v>
      </c>
      <c r="Z35" s="123">
        <f>'[2]Yearly Methanol'!Z35</f>
        <v>130371.22850984217</v>
      </c>
      <c r="AA35" s="123">
        <f>'[2]Yearly Methanol'!AA35</f>
        <v>128879.39511676879</v>
      </c>
      <c r="AB35" s="123">
        <f>'[2]Yearly Methanol'!AB35</f>
        <v>127402.0220686611</v>
      </c>
      <c r="AC35" s="123">
        <f>'[2]Yearly Methanol'!AC35</f>
        <v>125938.98027867115</v>
      </c>
      <c r="AD35" s="123">
        <f>'[2]Yearly Methanol'!AD35</f>
        <v>124490.14175681541</v>
      </c>
      <c r="AE35" s="123">
        <f>'[2]Yearly Methanol'!AE35</f>
        <v>123055.37960095631</v>
      </c>
      <c r="AF35" s="123">
        <f>'[2]Yearly Methanol'!AF35</f>
        <v>121634.56798785628</v>
      </c>
      <c r="AG35" s="123">
        <f>'[2]Yearly Methanol'!AG35</f>
        <v>120227.58216430362</v>
      </c>
      <c r="AH35" s="123">
        <f>'[2]Yearly Methanol'!AH35</f>
        <v>118834.29843830988</v>
      </c>
      <c r="AI35" s="124"/>
      <c r="AJ35" s="123">
        <f>'[2]Yearly Methanol'!AJ35</f>
        <v>163218.34571421403</v>
      </c>
      <c r="AK35" s="123">
        <f>'[2]Yearly Methanol'!AK35</f>
        <v>161852.67097842757</v>
      </c>
      <c r="AL35" s="123">
        <f>'[2]Yearly Methanol'!AL35</f>
        <v>160498.10356975871</v>
      </c>
      <c r="AM35" s="123">
        <f>'[2]Yearly Methanol'!AM35</f>
        <v>159154.55500393803</v>
      </c>
      <c r="AN35" s="123">
        <f>'[2]Yearly Methanol'!AN35</f>
        <v>157821.93749051998</v>
      </c>
      <c r="AO35" s="123">
        <f>'[2]Yearly Methanol'!AO35</f>
        <v>156500.16392750989</v>
      </c>
      <c r="AP35" s="123">
        <f>'[2]Yearly Methanol'!AP35</f>
        <v>155189.14789603217</v>
      </c>
      <c r="AQ35" s="123">
        <f>'[2]Yearly Methanol'!AQ35</f>
        <v>153888.80365503949</v>
      </c>
      <c r="AR35" s="123">
        <f>'[2]Yearly Methanol'!AR35</f>
        <v>152599.04613606233</v>
      </c>
      <c r="AS35" s="123">
        <f>'[2]Yearly Methanol'!AS35</f>
        <v>151319.790937999</v>
      </c>
      <c r="AT35" s="123">
        <f>'[2]Yearly Methanol'!AT35</f>
        <v>150050.95432194558</v>
      </c>
      <c r="AU35" s="123">
        <f>'[2]Yearly Methanol'!AU35</f>
        <v>148523.99253575152</v>
      </c>
      <c r="AV35" s="123">
        <f>'[2]Yearly Methanol'!AV35</f>
        <v>147011.02512098913</v>
      </c>
      <c r="AW35" s="123">
        <f>'[2]Yearly Methanol'!AW35</f>
        <v>145511.93119029529</v>
      </c>
      <c r="AX35" s="123">
        <f>'[2]Yearly Methanol'!AX35</f>
        <v>144026.59086152707</v>
      </c>
      <c r="AY35" s="123">
        <f>'[2]Yearly Methanol'!AY35</f>
        <v>142554.88524962231</v>
      </c>
      <c r="AZ35" s="123">
        <f>'[2]Yearly Methanol'!AZ35</f>
        <v>141096.69645852502</v>
      </c>
      <c r="BA35" s="123">
        <f>'[2]Yearly Methanol'!BA35</f>
        <v>139651.90757317469</v>
      </c>
      <c r="BB35" s="123">
        <f>'[2]Yearly Methanol'!BB35</f>
        <v>138220.40265155945</v>
      </c>
      <c r="BC35" s="123">
        <f>'[2]Yearly Methanol'!BC35</f>
        <v>136802.06671683205</v>
      </c>
      <c r="BD35" s="123">
        <f>'[2]Yearly Methanol'!BD35</f>
        <v>135396.7857494888</v>
      </c>
      <c r="BE35" s="123">
        <f>'[2]Yearly Methanol'!BE35</f>
        <v>134005.20205235443</v>
      </c>
      <c r="BF35" s="123">
        <f>'[2]Yearly Methanol'!BF35</f>
        <v>132626.43759768471</v>
      </c>
      <c r="BG35" s="123">
        <f>'[2]Yearly Methanol'!BG35</f>
        <v>131260.38130172685</v>
      </c>
      <c r="BH35" s="123">
        <f>'[2]Yearly Methanol'!BH35</f>
        <v>129906.92300638104</v>
      </c>
      <c r="BI35" s="123">
        <f>'[2]Yearly Methanol'!BI35</f>
        <v>128565.95347169384</v>
      </c>
      <c r="BJ35" s="123">
        <f>'[2]Yearly Methanol'!BJ35</f>
        <v>127237.36436841149</v>
      </c>
      <c r="BK35" s="123">
        <f>'[2]Yearly Methanol'!BK35</f>
        <v>125921.04827059223</v>
      </c>
      <c r="BL35" s="123">
        <f>'[2]Yearly Methanol'!BL35</f>
        <v>124616.89864827741</v>
      </c>
      <c r="BM35" s="123">
        <f>'[2]Yearly Methanol'!BM35</f>
        <v>123324.80986022096</v>
      </c>
      <c r="BN35" s="123">
        <f>'[2]Yearly Methanol'!BN35</f>
        <v>122044.67714667669</v>
      </c>
      <c r="BR35" t="s">
        <v>45</v>
      </c>
      <c r="BS35" s="2">
        <f>D4</f>
        <v>1472760.9288230378</v>
      </c>
    </row>
    <row r="36" spans="1:75" s="13" customFormat="1">
      <c r="A36" s="374"/>
      <c r="B36" s="6" t="s">
        <v>203</v>
      </c>
      <c r="C36" s="7" t="s">
        <v>200</v>
      </c>
      <c r="D36" s="201">
        <f>'[2]Yearly Methanol'!D36</f>
        <v>11481.264801336021</v>
      </c>
      <c r="E36" s="201">
        <f>'[2]Yearly Methanol'!E36</f>
        <v>11380.61495125349</v>
      </c>
      <c r="F36" s="201">
        <f>'[2]Yearly Methanol'!F36</f>
        <v>11280.810309911118</v>
      </c>
      <c r="G36" s="201">
        <f>'[2]Yearly Methanol'!G36</f>
        <v>11181.843985316686</v>
      </c>
      <c r="H36" s="201">
        <f>'[2]Yearly Methanol'!H36</f>
        <v>11083.709140487463</v>
      </c>
      <c r="I36" s="201">
        <f>'[2]Yearly Methanol'!I36</f>
        <v>10986.398993018218</v>
      </c>
      <c r="J36" s="201">
        <f>'[2]Yearly Methanol'!J36</f>
        <v>10889.906814652586</v>
      </c>
      <c r="K36" s="201">
        <f>'[2]Yearly Methanol'!K36</f>
        <v>10794.225930857756</v>
      </c>
      <c r="L36" s="201">
        <f>'[2]Yearly Methanol'!L36</f>
        <v>10699.349720402448</v>
      </c>
      <c r="M36" s="201">
        <f>'[2]Yearly Methanol'!M36</f>
        <v>10605.271614938176</v>
      </c>
      <c r="N36" s="201">
        <f>'[2]Yearly Methanol'!N36</f>
        <v>10511.985098583762</v>
      </c>
      <c r="O36" s="201">
        <f>'[2]Yearly Methanol'!O36</f>
        <v>10394.181286765452</v>
      </c>
      <c r="P36" s="201">
        <f>'[2]Yearly Methanol'!P36</f>
        <v>10277.508805716936</v>
      </c>
      <c r="Q36" s="201">
        <f>'[2]Yearly Methanol'!Q36</f>
        <v>10161.957608905495</v>
      </c>
      <c r="R36" s="201">
        <f>'[2]Yearly Methanol'!R36</f>
        <v>10047.517734877627</v>
      </c>
      <c r="S36" s="201">
        <f>'[2]Yearly Methanol'!S36</f>
        <v>9934.1793065611637</v>
      </c>
      <c r="T36" s="201">
        <f>'[2]Yearly Methanol'!T36</f>
        <v>9821.9325305730126</v>
      </c>
      <c r="U36" s="201">
        <f>'[2]Yearly Methanol'!U36</f>
        <v>9710.7676965323917</v>
      </c>
      <c r="V36" s="201">
        <f>'[2]Yearly Methanol'!V36</f>
        <v>9600.6751763796383</v>
      </c>
      <c r="W36" s="201">
        <f>'[2]Yearly Methanol'!W36</f>
        <v>9491.6454237004309</v>
      </c>
      <c r="X36" s="201">
        <f>'[2]Yearly Methanol'!X36</f>
        <v>9383.6689730554463</v>
      </c>
      <c r="Y36" s="201">
        <f>'[2]Yearly Methanol'!Y36</f>
        <v>9276.6670463699102</v>
      </c>
      <c r="Z36" s="201">
        <f>'[2]Yearly Methanol'!Z36</f>
        <v>9170.7006981791365</v>
      </c>
      <c r="AA36" s="201">
        <f>'[2]Yearly Methanol'!AA36</f>
        <v>9065.7606918924557</v>
      </c>
      <c r="AB36" s="201">
        <f>'[2]Yearly Methanol'!AB36</f>
        <v>8961.8378693601098</v>
      </c>
      <c r="AC36" s="201">
        <f>'[2]Yearly Methanol'!AC36</f>
        <v>8858.9231502285547</v>
      </c>
      <c r="AD36" s="201">
        <f>'[2]Yearly Methanol'!AD36</f>
        <v>8757.0075313009638</v>
      </c>
      <c r="AE36" s="201">
        <f>'[2]Yearly Methanol'!AE36</f>
        <v>8656.0820859028263</v>
      </c>
      <c r="AF36" s="201">
        <f>'[2]Yearly Methanol'!AF36</f>
        <v>8556.1379632526841</v>
      </c>
      <c r="AG36" s="201">
        <f>'[2]Yearly Methanol'!AG36</f>
        <v>8457.1663878378786</v>
      </c>
      <c r="AH36" s="201">
        <f>'[2]Yearly Methanol'!AH36</f>
        <v>8359.1586587953643</v>
      </c>
      <c r="AI36" s="125"/>
      <c r="AJ36" s="201">
        <f>'[2]Yearly Methanol'!AJ36</f>
        <v>11481.264801336021</v>
      </c>
      <c r="AK36" s="201">
        <f>'[2]Yearly Methanol'!AK36</f>
        <v>11385.199170934933</v>
      </c>
      <c r="AL36" s="201">
        <f>'[2]Yearly Methanol'!AL36</f>
        <v>11289.9148630213</v>
      </c>
      <c r="AM36" s="201">
        <f>'[2]Yearly Methanol'!AM36</f>
        <v>11195.405653347949</v>
      </c>
      <c r="AN36" s="201">
        <f>'[2]Yearly Methanol'!AN36</f>
        <v>11101.665366473333</v>
      </c>
      <c r="AO36" s="201">
        <f>'[2]Yearly Methanol'!AO36</f>
        <v>11008.687875383599</v>
      </c>
      <c r="AP36" s="201">
        <f>'[2]Yearly Methanol'!AP36</f>
        <v>10916.467101117527</v>
      </c>
      <c r="AQ36" s="201">
        <f>'[2]Yearly Methanol'!AQ36</f>
        <v>10824.997012394351</v>
      </c>
      <c r="AR36" s="201">
        <f>'[2]Yearly Methanol'!AR36</f>
        <v>10734.271625244433</v>
      </c>
      <c r="AS36" s="201">
        <f>'[2]Yearly Methanol'!AS36</f>
        <v>10644.285002642782</v>
      </c>
      <c r="AT36" s="201">
        <f>'[2]Yearly Methanol'!AT36</f>
        <v>10555.03125414537</v>
      </c>
      <c r="AU36" s="201">
        <f>'[2]Yearly Methanol'!AU36</f>
        <v>10447.620212009753</v>
      </c>
      <c r="AV36" s="201">
        <f>'[2]Yearly Methanol'!AV36</f>
        <v>10341.193575661564</v>
      </c>
      <c r="AW36" s="201">
        <f>'[2]Yearly Methanol'!AW36</f>
        <v>10235.742841523454</v>
      </c>
      <c r="AX36" s="201">
        <f>'[2]Yearly Methanol'!AX36</f>
        <v>10131.259576728262</v>
      </c>
      <c r="AY36" s="201">
        <f>'[2]Yearly Methanol'!AY36</f>
        <v>10027.735418546457</v>
      </c>
      <c r="AZ36" s="201">
        <f>'[2]Yearly Methanol'!AZ36</f>
        <v>9925.16207381815</v>
      </c>
      <c r="BA36" s="201">
        <f>'[2]Yearly Methanol'!BA36</f>
        <v>9823.5313183895978</v>
      </c>
      <c r="BB36" s="201">
        <f>'[2]Yearly Methanol'!BB36</f>
        <v>9722.8349965541947</v>
      </c>
      <c r="BC36" s="201">
        <f>'[2]Yearly Methanol'!BC36</f>
        <v>9623.0650204978974</v>
      </c>
      <c r="BD36" s="201">
        <f>'[2]Yearly Methanol'!BD36</f>
        <v>9524.2133697490535</v>
      </c>
      <c r="BE36" s="201">
        <f>'[2]Yearly Methanol'!BE36</f>
        <v>9426.3252258023131</v>
      </c>
      <c r="BF36" s="201">
        <f>'[2]Yearly Methanol'!BF36</f>
        <v>9329.3388255697682</v>
      </c>
      <c r="BG36" s="201">
        <f>'[2]Yearly Methanol'!BG36</f>
        <v>9233.2463550892353</v>
      </c>
      <c r="BH36" s="201">
        <f>'[2]Yearly Methanol'!BH36</f>
        <v>9138.0400655117228</v>
      </c>
      <c r="BI36" s="201">
        <f>'[2]Yearly Methanol'!BI36</f>
        <v>9043.7122725733843</v>
      </c>
      <c r="BJ36" s="201">
        <f>'[2]Yearly Methanol'!BJ36</f>
        <v>8950.2553560717151</v>
      </c>
      <c r="BK36" s="201">
        <f>'[2]Yearly Methanol'!BK36</f>
        <v>8857.6617593458541</v>
      </c>
      <c r="BL36" s="201">
        <f>'[2]Yearly Methanol'!BL36</f>
        <v>8765.9239887610674</v>
      </c>
      <c r="BM36" s="201">
        <f>'[2]Yearly Methanol'!BM36</f>
        <v>8675.0346131973165</v>
      </c>
      <c r="BN36" s="201">
        <f>'[2]Yearly Methanol'!BN36</f>
        <v>8584.9862635418849</v>
      </c>
    </row>
    <row r="37" spans="1:75">
      <c r="A37" s="375"/>
      <c r="B37" s="1" t="s">
        <v>204</v>
      </c>
      <c r="C37" s="5" t="s">
        <v>200</v>
      </c>
      <c r="D37" s="141">
        <f>'[2]Yearly Methanol'!D37</f>
        <v>0</v>
      </c>
      <c r="E37" s="141">
        <f>'[2]Yearly Methanol'!E37</f>
        <v>0</v>
      </c>
      <c r="F37" s="141">
        <f>'[2]Yearly Methanol'!F37</f>
        <v>0</v>
      </c>
      <c r="G37" s="141">
        <f>'[2]Yearly Methanol'!G37</f>
        <v>0</v>
      </c>
      <c r="H37" s="141">
        <f>'[2]Yearly Methanol'!H37</f>
        <v>0</v>
      </c>
      <c r="I37" s="141">
        <f>'[2]Yearly Methanol'!I37</f>
        <v>0</v>
      </c>
      <c r="J37" s="141">
        <f>'[2]Yearly Methanol'!J37</f>
        <v>0</v>
      </c>
      <c r="K37" s="141">
        <f>'[2]Yearly Methanol'!K37</f>
        <v>0</v>
      </c>
      <c r="L37" s="141">
        <f>'[2]Yearly Methanol'!L37</f>
        <v>0</v>
      </c>
      <c r="M37" s="141">
        <f>'[2]Yearly Methanol'!M37</f>
        <v>0</v>
      </c>
      <c r="N37" s="141">
        <f>'[2]Yearly Methanol'!N37</f>
        <v>0</v>
      </c>
      <c r="O37" s="141">
        <f>'[2]Yearly Methanol'!O37</f>
        <v>0</v>
      </c>
      <c r="P37" s="141">
        <f>'[2]Yearly Methanol'!P37</f>
        <v>0</v>
      </c>
      <c r="Q37" s="141">
        <f>'[2]Yearly Methanol'!Q37</f>
        <v>0</v>
      </c>
      <c r="R37" s="141">
        <f>'[2]Yearly Methanol'!R37</f>
        <v>0</v>
      </c>
      <c r="S37" s="141">
        <f>'[2]Yearly Methanol'!S37</f>
        <v>0</v>
      </c>
      <c r="T37" s="141">
        <f>'[2]Yearly Methanol'!T37</f>
        <v>0</v>
      </c>
      <c r="U37" s="141">
        <f>'[2]Yearly Methanol'!U37</f>
        <v>0</v>
      </c>
      <c r="V37" s="141">
        <f>'[2]Yearly Methanol'!V37</f>
        <v>0</v>
      </c>
      <c r="W37" s="141">
        <f>'[2]Yearly Methanol'!W37</f>
        <v>0</v>
      </c>
      <c r="X37" s="141">
        <f>'[2]Yearly Methanol'!X37</f>
        <v>0</v>
      </c>
      <c r="Y37" s="141">
        <f>'[2]Yearly Methanol'!Y37</f>
        <v>0</v>
      </c>
      <c r="Z37" s="141">
        <f>'[2]Yearly Methanol'!Z37</f>
        <v>0</v>
      </c>
      <c r="AA37" s="141">
        <f>'[2]Yearly Methanol'!AA37</f>
        <v>0</v>
      </c>
      <c r="AB37" s="141">
        <f>'[2]Yearly Methanol'!AB37</f>
        <v>0</v>
      </c>
      <c r="AC37" s="141">
        <f>'[2]Yearly Methanol'!AC37</f>
        <v>0</v>
      </c>
      <c r="AD37" s="141">
        <f>'[2]Yearly Methanol'!AD37</f>
        <v>0</v>
      </c>
      <c r="AE37" s="141">
        <f>'[2]Yearly Methanol'!AE37</f>
        <v>0</v>
      </c>
      <c r="AF37" s="141">
        <f>'[2]Yearly Methanol'!AF37</f>
        <v>0</v>
      </c>
      <c r="AG37" s="141">
        <f>'[2]Yearly Methanol'!AG37</f>
        <v>0</v>
      </c>
      <c r="AH37" s="141">
        <f>'[2]Yearly Methanol'!AH37</f>
        <v>0</v>
      </c>
      <c r="AI37" s="126"/>
      <c r="AJ37" s="141">
        <f>'[2]Yearly Methanol'!AJ37</f>
        <v>0</v>
      </c>
      <c r="AK37" s="141">
        <f>'[2]Yearly Methanol'!AK37</f>
        <v>0</v>
      </c>
      <c r="AL37" s="141">
        <f>'[2]Yearly Methanol'!AL37</f>
        <v>0</v>
      </c>
      <c r="AM37" s="141">
        <f>'[2]Yearly Methanol'!AM37</f>
        <v>0</v>
      </c>
      <c r="AN37" s="141">
        <f>'[2]Yearly Methanol'!AN37</f>
        <v>0</v>
      </c>
      <c r="AO37" s="141">
        <f>'[2]Yearly Methanol'!AO37</f>
        <v>0</v>
      </c>
      <c r="AP37" s="141">
        <f>'[2]Yearly Methanol'!AP37</f>
        <v>0</v>
      </c>
      <c r="AQ37" s="141">
        <f>'[2]Yearly Methanol'!AQ37</f>
        <v>0</v>
      </c>
      <c r="AR37" s="141">
        <f>'[2]Yearly Methanol'!AR37</f>
        <v>0</v>
      </c>
      <c r="AS37" s="141">
        <f>'[2]Yearly Methanol'!AS37</f>
        <v>0</v>
      </c>
      <c r="AT37" s="141">
        <f>'[2]Yearly Methanol'!AT37</f>
        <v>0</v>
      </c>
      <c r="AU37" s="141">
        <f>'[2]Yearly Methanol'!AU37</f>
        <v>0</v>
      </c>
      <c r="AV37" s="141">
        <f>'[2]Yearly Methanol'!AV37</f>
        <v>0</v>
      </c>
      <c r="AW37" s="141">
        <f>'[2]Yearly Methanol'!AW37</f>
        <v>0</v>
      </c>
      <c r="AX37" s="141">
        <f>'[2]Yearly Methanol'!AX37</f>
        <v>0</v>
      </c>
      <c r="AY37" s="141">
        <f>'[2]Yearly Methanol'!AY37</f>
        <v>0</v>
      </c>
      <c r="AZ37" s="141">
        <f>'[2]Yearly Methanol'!AZ37</f>
        <v>0</v>
      </c>
      <c r="BA37" s="141">
        <f>'[2]Yearly Methanol'!BA37</f>
        <v>0</v>
      </c>
      <c r="BB37" s="141">
        <f>'[2]Yearly Methanol'!BB37</f>
        <v>0</v>
      </c>
      <c r="BC37" s="141">
        <f>'[2]Yearly Methanol'!BC37</f>
        <v>0</v>
      </c>
      <c r="BD37" s="141">
        <f>'[2]Yearly Methanol'!BD37</f>
        <v>0</v>
      </c>
      <c r="BE37" s="141">
        <f>'[2]Yearly Methanol'!BE37</f>
        <v>0</v>
      </c>
      <c r="BF37" s="141">
        <f>'[2]Yearly Methanol'!BF37</f>
        <v>0</v>
      </c>
      <c r="BG37" s="141">
        <f>'[2]Yearly Methanol'!BG37</f>
        <v>0</v>
      </c>
      <c r="BH37" s="141">
        <f>'[2]Yearly Methanol'!BH37</f>
        <v>0</v>
      </c>
      <c r="BI37" s="141">
        <f>'[2]Yearly Methanol'!BI37</f>
        <v>0</v>
      </c>
      <c r="BJ37" s="141">
        <f>'[2]Yearly Methanol'!BJ37</f>
        <v>0</v>
      </c>
      <c r="BK37" s="141">
        <f>'[2]Yearly Methanol'!BK37</f>
        <v>0</v>
      </c>
      <c r="BL37" s="141">
        <f>'[2]Yearly Methanol'!BL37</f>
        <v>0</v>
      </c>
      <c r="BM37" s="141">
        <f>'[2]Yearly Methanol'!BM37</f>
        <v>0</v>
      </c>
      <c r="BN37" s="141">
        <f>'[2]Yearly Methanol'!BN37</f>
        <v>0</v>
      </c>
    </row>
    <row r="38" spans="1:75" s="14" customFormat="1">
      <c r="A38" s="376"/>
      <c r="B38" s="10" t="s">
        <v>119</v>
      </c>
      <c r="C38" s="62" t="s">
        <v>200</v>
      </c>
      <c r="D38" s="156">
        <f>'[2]Yearly Methanol'!D38</f>
        <v>151737.08091287801</v>
      </c>
      <c r="E38" s="156">
        <f>'[2]Yearly Methanol'!E38</f>
        <v>150406.88648655792</v>
      </c>
      <c r="F38" s="156">
        <f>'[2]Yearly Methanol'!F38</f>
        <v>149087.86238939693</v>
      </c>
      <c r="G38" s="156">
        <f>'[2]Yearly Methanol'!G38</f>
        <v>147779.91753641455</v>
      </c>
      <c r="H38" s="156">
        <f>'[2]Yearly Methanol'!H38</f>
        <v>146482.96156963886</v>
      </c>
      <c r="I38" s="156">
        <f>'[2]Yearly Methanol'!I38</f>
        <v>145196.90485239748</v>
      </c>
      <c r="J38" s="156">
        <f>'[2]Yearly Methanol'!J38</f>
        <v>143921.65846365277</v>
      </c>
      <c r="K38" s="156">
        <f>'[2]Yearly Methanol'!K38</f>
        <v>142657.13419238062</v>
      </c>
      <c r="L38" s="156">
        <f>'[2]Yearly Methanol'!L38</f>
        <v>141403.24453199329</v>
      </c>
      <c r="M38" s="156">
        <f>'[2]Yearly Methanol'!M38</f>
        <v>140159.90267480511</v>
      </c>
      <c r="N38" s="156">
        <f>'[2]Yearly Methanol'!N38</f>
        <v>138927.02250654149</v>
      </c>
      <c r="O38" s="156">
        <f>'[2]Yearly Methanol'!O38</f>
        <v>137370.12029802869</v>
      </c>
      <c r="P38" s="156">
        <f>'[2]Yearly Methanol'!P38</f>
        <v>135828.16982449681</v>
      </c>
      <c r="Q38" s="156">
        <f>'[2]Yearly Methanol'!Q38</f>
        <v>134301.0383103698</v>
      </c>
      <c r="R38" s="156">
        <f>'[2]Yearly Methanol'!R38</f>
        <v>132788.59410448358</v>
      </c>
      <c r="S38" s="156">
        <f>'[2]Yearly Methanol'!S38</f>
        <v>131290.70667086283</v>
      </c>
      <c r="T38" s="156">
        <f>'[2]Yearly Methanol'!T38</f>
        <v>129807.24657957201</v>
      </c>
      <c r="U38" s="156">
        <f>'[2]Yearly Methanol'!U38</f>
        <v>128338.08549763916</v>
      </c>
      <c r="V38" s="156">
        <f>'[2]Yearly Methanol'!V38</f>
        <v>126883.09618005309</v>
      </c>
      <c r="W38" s="156">
        <f>'[2]Yearly Methanol'!W38</f>
        <v>125442.15246083229</v>
      </c>
      <c r="X38" s="156">
        <f>'[2]Yearly Methanol'!X38</f>
        <v>124015.12924416568</v>
      </c>
      <c r="Y38" s="156">
        <f>'[2]Yearly Methanol'!Y38</f>
        <v>122600.98539431496</v>
      </c>
      <c r="Z38" s="156">
        <f>'[2]Yearly Methanol'!Z38</f>
        <v>121200.52781166305</v>
      </c>
      <c r="AA38" s="156">
        <f>'[2]Yearly Methanol'!AA38</f>
        <v>119813.63442487633</v>
      </c>
      <c r="AB38" s="156">
        <f>'[2]Yearly Methanol'!AB38</f>
        <v>118440.18419930099</v>
      </c>
      <c r="AC38" s="156">
        <f>'[2]Yearly Methanol'!AC38</f>
        <v>117080.05712844258</v>
      </c>
      <c r="AD38" s="156">
        <f>'[2]Yearly Methanol'!AD38</f>
        <v>115733.13422551446</v>
      </c>
      <c r="AE38" s="156">
        <f>'[2]Yearly Methanol'!AE38</f>
        <v>114399.29751505349</v>
      </c>
      <c r="AF38" s="156">
        <f>'[2]Yearly Methanol'!AF38</f>
        <v>113078.43002460359</v>
      </c>
      <c r="AG38" s="156">
        <f>'[2]Yearly Methanol'!AG38</f>
        <v>111770.41577646574</v>
      </c>
      <c r="AH38" s="156">
        <f>'[2]Yearly Methanol'!AH38</f>
        <v>110475.13977951453</v>
      </c>
      <c r="AI38" s="127"/>
      <c r="AJ38" s="156">
        <f>'[2]Yearly Methanol'!AJ38</f>
        <v>151737.08091287801</v>
      </c>
      <c r="AK38" s="156">
        <f>'[2]Yearly Methanol'!AK38</f>
        <v>150467.47180749263</v>
      </c>
      <c r="AL38" s="156">
        <f>'[2]Yearly Methanol'!AL38</f>
        <v>149208.18870673739</v>
      </c>
      <c r="AM38" s="156">
        <f>'[2]Yearly Methanol'!AM38</f>
        <v>147959.1493505901</v>
      </c>
      <c r="AN38" s="156">
        <f>'[2]Yearly Methanol'!AN38</f>
        <v>146720.27212404663</v>
      </c>
      <c r="AO38" s="156">
        <f>'[2]Yearly Methanol'!AO38</f>
        <v>145491.47605212629</v>
      </c>
      <c r="AP38" s="156">
        <f>'[2]Yearly Methanol'!AP38</f>
        <v>144272.68079491466</v>
      </c>
      <c r="AQ38" s="156">
        <f>'[2]Yearly Methanol'!AQ38</f>
        <v>143063.80664264513</v>
      </c>
      <c r="AR38" s="156">
        <f>'[2]Yearly Methanol'!AR38</f>
        <v>141864.77451081789</v>
      </c>
      <c r="AS38" s="156">
        <f>'[2]Yearly Methanol'!AS38</f>
        <v>140675.5059353562</v>
      </c>
      <c r="AT38" s="156">
        <f>'[2]Yearly Methanol'!AT38</f>
        <v>139495.92306780021</v>
      </c>
      <c r="AU38" s="156">
        <f>'[2]Yearly Methanol'!AU38</f>
        <v>138076.37232374179</v>
      </c>
      <c r="AV38" s="156">
        <f>'[2]Yearly Methanol'!AV38</f>
        <v>136669.83154532759</v>
      </c>
      <c r="AW38" s="156">
        <f>'[2]Yearly Methanol'!AW38</f>
        <v>135276.18834877183</v>
      </c>
      <c r="AX38" s="156">
        <f>'[2]Yearly Methanol'!AX38</f>
        <v>133895.3312847988</v>
      </c>
      <c r="AY38" s="156">
        <f>'[2]Yearly Methanol'!AY38</f>
        <v>132527.14983107586</v>
      </c>
      <c r="AZ38" s="156">
        <f>'[2]Yearly Methanol'!AZ38</f>
        <v>131171.53438470687</v>
      </c>
      <c r="BA38" s="156">
        <f>'[2]Yearly Methanol'!BA38</f>
        <v>129828.37625478506</v>
      </c>
      <c r="BB38" s="156">
        <f>'[2]Yearly Methanol'!BB38</f>
        <v>128497.56765500524</v>
      </c>
      <c r="BC38" s="156">
        <f>'[2]Yearly Methanol'!BC38</f>
        <v>127179.00169633416</v>
      </c>
      <c r="BD38" s="156">
        <f>'[2]Yearly Methanol'!BD38</f>
        <v>125872.57237973975</v>
      </c>
      <c r="BE38" s="156">
        <f>'[2]Yearly Methanol'!BE38</f>
        <v>124578.87682655212</v>
      </c>
      <c r="BF38" s="156">
        <f>'[2]Yearly Methanol'!BF38</f>
        <v>123297.09877211496</v>
      </c>
      <c r="BG38" s="156">
        <f>'[2]Yearly Methanol'!BG38</f>
        <v>122027.13494663761</v>
      </c>
      <c r="BH38" s="156">
        <f>'[2]Yearly Methanol'!BH38</f>
        <v>120768.88294086931</v>
      </c>
      <c r="BI38" s="156">
        <f>'[2]Yearly Methanol'!BI38</f>
        <v>119522.24119912043</v>
      </c>
      <c r="BJ38" s="156">
        <f>'[2]Yearly Methanol'!BJ38</f>
        <v>118287.10901233977</v>
      </c>
      <c r="BK38" s="156">
        <f>'[2]Yearly Methanol'!BK38</f>
        <v>117063.3865112464</v>
      </c>
      <c r="BL38" s="156">
        <f>'[2]Yearly Methanol'!BL38</f>
        <v>115850.97465951632</v>
      </c>
      <c r="BM38" s="156">
        <f>'[2]Yearly Methanol'!BM38</f>
        <v>114649.77524702364</v>
      </c>
      <c r="BN38" s="156">
        <f>'[2]Yearly Methanol'!BN38</f>
        <v>113459.69088313483</v>
      </c>
    </row>
    <row r="39" spans="1:75" s="1" customFormat="1">
      <c r="A39" s="6" t="s">
        <v>56</v>
      </c>
      <c r="B39" s="6" t="s">
        <v>50</v>
      </c>
      <c r="C39" s="17" t="s">
        <v>200</v>
      </c>
      <c r="D39" s="132">
        <f>'[2]Yearly Methanol'!D39</f>
        <v>87870.659329283968</v>
      </c>
      <c r="E39" s="132">
        <f>'[2]Yearly Methanol'!E39</f>
        <v>87258.371138797273</v>
      </c>
      <c r="F39" s="132">
        <f>'[2]Yearly Methanol'!F39</f>
        <v>86650.349410302224</v>
      </c>
      <c r="G39" s="132">
        <f>'[2]Yearly Methanol'!G39</f>
        <v>86046.564414827721</v>
      </c>
      <c r="H39" s="132">
        <f>'[2]Yearly Methanol'!H39</f>
        <v>85446.986630555955</v>
      </c>
      <c r="I39" s="132">
        <f>'[2]Yearly Methanol'!I39</f>
        <v>84851.586741378982</v>
      </c>
      <c r="J39" s="132">
        <f>'[2]Yearly Methanol'!J39</f>
        <v>84260.335635465293</v>
      </c>
      <c r="K39" s="132">
        <f>'[2]Yearly Methanol'!K39</f>
        <v>83673.204403836455</v>
      </c>
      <c r="L39" s="132">
        <f>'[2]Yearly Methanol'!L39</f>
        <v>83090.16433895356</v>
      </c>
      <c r="M39" s="132">
        <f>'[2]Yearly Methanol'!M39</f>
        <v>82511.186933313627</v>
      </c>
      <c r="N39" s="132">
        <f>'[2]Yearly Methanol'!N39</f>
        <v>81936.243878055684</v>
      </c>
      <c r="O39" s="132">
        <f>'[2]Yearly Methanol'!O39</f>
        <v>81365.307061576692</v>
      </c>
      <c r="P39" s="132">
        <f>'[2]Yearly Methanol'!P39</f>
        <v>80798.348568156987</v>
      </c>
      <c r="Q39" s="132">
        <f>'[2]Yearly Methanol'!Q39</f>
        <v>80235.34067659537</v>
      </c>
      <c r="R39" s="132">
        <f>'[2]Yearly Methanol'!R39</f>
        <v>79676.255858853663</v>
      </c>
      <c r="S39" s="132">
        <f>'[2]Yearly Methanol'!S39</f>
        <v>79121.066778710796</v>
      </c>
      <c r="T39" s="132">
        <f>'[2]Yearly Methanol'!T39</f>
        <v>78569.746290426163</v>
      </c>
      <c r="U39" s="132">
        <f>'[2]Yearly Methanol'!U39</f>
        <v>78022.26743741236</v>
      </c>
      <c r="V39" s="132">
        <f>'[2]Yearly Methanol'!V39</f>
        <v>77478.603450917144</v>
      </c>
      <c r="W39" s="132">
        <f>'[2]Yearly Methanol'!W39</f>
        <v>76938.727748714591</v>
      </c>
      <c r="X39" s="132">
        <f>'[2]Yearly Methanol'!X39</f>
        <v>76402.613933805391</v>
      </c>
      <c r="Y39" s="132">
        <f>'[2]Yearly Methanol'!Y39</f>
        <v>75870.23579312615</v>
      </c>
      <c r="Z39" s="132">
        <f>'[2]Yearly Methanol'!Z39</f>
        <v>75341.56729626772</v>
      </c>
      <c r="AA39" s="132">
        <f>'[2]Yearly Methanol'!AA39</f>
        <v>74816.582594202453</v>
      </c>
      <c r="AB39" s="132">
        <f>'[2]Yearly Methanol'!AB39</f>
        <v>74295.256018020315</v>
      </c>
      <c r="AC39" s="132">
        <f>'[2]Yearly Methanol'!AC39</f>
        <v>73777.562077673851</v>
      </c>
      <c r="AD39" s="132">
        <f>'[2]Yearly Methanol'!AD39</f>
        <v>73263.475460731803</v>
      </c>
      <c r="AE39" s="132">
        <f>'[2]Yearly Methanol'!AE39</f>
        <v>72752.971031141526</v>
      </c>
      <c r="AF39" s="132">
        <f>'[2]Yearly Methanol'!AF39</f>
        <v>72246.023827999932</v>
      </c>
      <c r="AG39" s="132">
        <f>'[2]Yearly Methanol'!AG39</f>
        <v>71742.609064333054</v>
      </c>
      <c r="AH39" s="132">
        <f>'[2]Yearly Methanol'!AH39</f>
        <v>71242.702125884083</v>
      </c>
      <c r="AI39" s="123"/>
      <c r="AJ39" s="132">
        <f>'[2]Yearly Methanol'!AJ39</f>
        <v>87870.659329283968</v>
      </c>
      <c r="AK39" s="132">
        <f>'[2]Yearly Methanol'!AK39</f>
        <v>87258.371138797273</v>
      </c>
      <c r="AL39" s="132">
        <f>'[2]Yearly Methanol'!AL39</f>
        <v>86650.349410302224</v>
      </c>
      <c r="AM39" s="132">
        <f>'[2]Yearly Methanol'!AM39</f>
        <v>86046.564414827721</v>
      </c>
      <c r="AN39" s="132">
        <f>'[2]Yearly Methanol'!AN39</f>
        <v>85446.986630555955</v>
      </c>
      <c r="AO39" s="132">
        <f>'[2]Yearly Methanol'!AO39</f>
        <v>84851.586741378982</v>
      </c>
      <c r="AP39" s="132">
        <f>'[2]Yearly Methanol'!AP39</f>
        <v>84260.335635465293</v>
      </c>
      <c r="AQ39" s="132">
        <f>'[2]Yearly Methanol'!AQ39</f>
        <v>83673.204403836455</v>
      </c>
      <c r="AR39" s="132">
        <f>'[2]Yearly Methanol'!AR39</f>
        <v>83090.16433895356</v>
      </c>
      <c r="AS39" s="132">
        <f>'[2]Yearly Methanol'!AS39</f>
        <v>82511.186933313627</v>
      </c>
      <c r="AT39" s="132">
        <f>'[2]Yearly Methanol'!AT39</f>
        <v>81936.243878055684</v>
      </c>
      <c r="AU39" s="132">
        <f>'[2]Yearly Methanol'!AU39</f>
        <v>81365.307061576692</v>
      </c>
      <c r="AV39" s="132">
        <f>'[2]Yearly Methanol'!AV39</f>
        <v>80798.348568156987</v>
      </c>
      <c r="AW39" s="132">
        <f>'[2]Yearly Methanol'!AW39</f>
        <v>80235.34067659537</v>
      </c>
      <c r="AX39" s="132">
        <f>'[2]Yearly Methanol'!AX39</f>
        <v>79676.255858853663</v>
      </c>
      <c r="AY39" s="132">
        <f>'[2]Yearly Methanol'!AY39</f>
        <v>79121.066778710796</v>
      </c>
      <c r="AZ39" s="132">
        <f>'[2]Yearly Methanol'!AZ39</f>
        <v>78569.746290426163</v>
      </c>
      <c r="BA39" s="132">
        <f>'[2]Yearly Methanol'!BA39</f>
        <v>78022.26743741236</v>
      </c>
      <c r="BB39" s="132">
        <f>'[2]Yearly Methanol'!BB39</f>
        <v>77478.603450917144</v>
      </c>
      <c r="BC39" s="132">
        <f>'[2]Yearly Methanol'!BC39</f>
        <v>76938.727748714591</v>
      </c>
      <c r="BD39" s="132">
        <f>'[2]Yearly Methanol'!BD39</f>
        <v>76402.613933805391</v>
      </c>
      <c r="BE39" s="132">
        <f>'[2]Yearly Methanol'!BE39</f>
        <v>75870.23579312615</v>
      </c>
      <c r="BF39" s="132">
        <f>'[2]Yearly Methanol'!BF39</f>
        <v>75341.56729626772</v>
      </c>
      <c r="BG39" s="132">
        <f>'[2]Yearly Methanol'!BG39</f>
        <v>74816.582594202453</v>
      </c>
      <c r="BH39" s="132">
        <f>'[2]Yearly Methanol'!BH39</f>
        <v>74295.256018020315</v>
      </c>
      <c r="BI39" s="132">
        <f>'[2]Yearly Methanol'!BI39</f>
        <v>73777.562077673851</v>
      </c>
      <c r="BJ39" s="132">
        <f>'[2]Yearly Methanol'!BJ39</f>
        <v>73263.475460731803</v>
      </c>
      <c r="BK39" s="132">
        <f>'[2]Yearly Methanol'!BK39</f>
        <v>72752.971031141526</v>
      </c>
      <c r="BL39" s="132">
        <f>'[2]Yearly Methanol'!BL39</f>
        <v>72246.023827999932</v>
      </c>
      <c r="BM39" s="132">
        <f>'[2]Yearly Methanol'!BM39</f>
        <v>71742.609064333054</v>
      </c>
      <c r="BN39" s="132">
        <f>'[2]Yearly Methanol'!BN39</f>
        <v>71242.702125884083</v>
      </c>
    </row>
    <row r="40" spans="1:75">
      <c r="B40" s="1" t="s">
        <v>19</v>
      </c>
      <c r="C40" s="5" t="s">
        <v>200</v>
      </c>
      <c r="D40" s="124">
        <f>'[2]Yearly Methanol'!D40</f>
        <v>0</v>
      </c>
      <c r="E40" s="124">
        <f>'[2]Yearly Methanol'!E40</f>
        <v>1583.7394361691709</v>
      </c>
      <c r="F40" s="124">
        <f>'[2]Yearly Methanol'!F40</f>
        <v>3145.4076835939713</v>
      </c>
      <c r="G40" s="124">
        <f>'[2]Yearly Methanol'!G40</f>
        <v>4685.2354323873697</v>
      </c>
      <c r="H40" s="124">
        <f>'[2]Yearly Methanol'!H40</f>
        <v>6203.4512293783637</v>
      </c>
      <c r="I40" s="124">
        <f>'[2]Yearly Methanol'!I40</f>
        <v>7700.2814967801432</v>
      </c>
      <c r="J40" s="124">
        <f>'[2]Yearly Methanol'!J40</f>
        <v>9175.9505507021713</v>
      </c>
      <c r="K40" s="124">
        <f>'[2]Yearly Methanol'!K40</f>
        <v>10630.680619507424</v>
      </c>
      <c r="L40" s="124">
        <f>'[2]Yearly Methanol'!L40</f>
        <v>12064.691862016058</v>
      </c>
      <c r="M40" s="124">
        <f>'[2]Yearly Methanol'!M40</f>
        <v>13478.202385556782</v>
      </c>
      <c r="N40" s="124">
        <f>'[2]Yearly Methanol'!N40</f>
        <v>14871.42826386711</v>
      </c>
      <c r="O40" s="124">
        <f>'[2]Yearly Methanol'!O40</f>
        <v>16244.583554843786</v>
      </c>
      <c r="P40" s="124">
        <f>'[2]Yearly Methanol'!P40</f>
        <v>17597.880318144595</v>
      </c>
      <c r="Q40" s="124">
        <f>'[2]Yearly Methanol'!Q40</f>
        <v>18931.528632642679</v>
      </c>
      <c r="R40" s="124">
        <f>'[2]Yearly Methanol'!R40</f>
        <v>20245.736613734716</v>
      </c>
      <c r="S40" s="124">
        <f>'[2]Yearly Methanol'!S40</f>
        <v>21540.710430504016</v>
      </c>
      <c r="T40" s="124">
        <f>'[2]Yearly Methanol'!T40</f>
        <v>22816.65432273976</v>
      </c>
      <c r="U40" s="124">
        <f>'[2]Yearly Methanol'!U40</f>
        <v>24073.770617813585</v>
      </c>
      <c r="V40" s="124">
        <f>'[2]Yearly Methanol'!V40</f>
        <v>25312.259747414635</v>
      </c>
      <c r="W40" s="124">
        <f>'[2]Yearly Methanol'!W40</f>
        <v>26532.320264144226</v>
      </c>
      <c r="X40" s="124">
        <f>'[2]Yearly Methanol'!X40</f>
        <v>27734.148857971359</v>
      </c>
      <c r="Y40" s="124">
        <f>'[2]Yearly Methanol'!Y40</f>
        <v>28959.669002236256</v>
      </c>
      <c r="Z40" s="124">
        <f>'[2]Yearly Methanol'!Z40</f>
        <v>30166.763545425594</v>
      </c>
      <c r="AA40" s="124">
        <f>'[2]Yearly Methanol'!AA40</f>
        <v>31355.629765230249</v>
      </c>
      <c r="AB40" s="124">
        <f>'[2]Yearly Methanol'!AB40</f>
        <v>32526.463084689301</v>
      </c>
      <c r="AC40" s="124">
        <f>'[2]Yearly Methanol'!AC40</f>
        <v>33679.457088458119</v>
      </c>
      <c r="AD40" s="124">
        <f>'[2]Yearly Methanol'!AD40</f>
        <v>34814.803538939763</v>
      </c>
      <c r="AE40" s="124">
        <f>'[2]Yearly Methanol'!AE40</f>
        <v>35932.692392280806</v>
      </c>
      <c r="AF40" s="124">
        <f>'[2]Yearly Methanol'!AF40</f>
        <v>37033.311814232766</v>
      </c>
      <c r="AG40" s="124">
        <f>'[2]Yearly Methanol'!AG40</f>
        <v>38116.848195880149</v>
      </c>
      <c r="AH40" s="124">
        <f>'[2]Yearly Methanol'!AH40</f>
        <v>39183.486169236246</v>
      </c>
      <c r="AI40" s="124"/>
      <c r="AJ40" s="124">
        <f>'[2]Yearly Methanol'!AJ40</f>
        <v>0</v>
      </c>
      <c r="AK40" s="124">
        <f>'[2]Yearly Methanol'!AK40</f>
        <v>633.4957744676683</v>
      </c>
      <c r="AL40" s="124">
        <f>'[2]Yearly Methanol'!AL40</f>
        <v>1258.1630734375883</v>
      </c>
      <c r="AM40" s="124">
        <f>'[2]Yearly Methanol'!AM40</f>
        <v>1874.0941729549475</v>
      </c>
      <c r="AN40" s="124">
        <f>'[2]Yearly Methanol'!AN40</f>
        <v>2481.3804917513453</v>
      </c>
      <c r="AO40" s="124">
        <f>'[2]Yearly Methanol'!AO40</f>
        <v>3080.1125987120568</v>
      </c>
      <c r="AP40" s="124">
        <f>'[2]Yearly Methanol'!AP40</f>
        <v>3670.3802202808683</v>
      </c>
      <c r="AQ40" s="124">
        <f>'[2]Yearly Methanol'!AQ40</f>
        <v>4252.2722478029691</v>
      </c>
      <c r="AR40" s="124">
        <f>'[2]Yearly Methanol'!AR40</f>
        <v>4825.8767448064227</v>
      </c>
      <c r="AS40" s="124">
        <f>'[2]Yearly Methanol'!AS40</f>
        <v>5391.2809542227133</v>
      </c>
      <c r="AT40" s="124">
        <f>'[2]Yearly Methanol'!AT40</f>
        <v>5948.5713055468432</v>
      </c>
      <c r="AU40" s="124">
        <f>'[2]Yearly Methanol'!AU40</f>
        <v>6497.8334219375147</v>
      </c>
      <c r="AV40" s="124">
        <f>'[2]Yearly Methanol'!AV40</f>
        <v>7039.1521272578366</v>
      </c>
      <c r="AW40" s="124">
        <f>'[2]Yearly Methanol'!AW40</f>
        <v>7572.6114530570712</v>
      </c>
      <c r="AX40" s="124">
        <f>'[2]Yearly Methanol'!AX40</f>
        <v>8098.2946454938865</v>
      </c>
      <c r="AY40" s="124">
        <f>'[2]Yearly Methanol'!AY40</f>
        <v>8616.2841722016055</v>
      </c>
      <c r="AZ40" s="124">
        <f>'[2]Yearly Methanol'!AZ40</f>
        <v>9126.6617290959039</v>
      </c>
      <c r="BA40" s="124">
        <f>'[2]Yearly Methanol'!BA40</f>
        <v>9629.5082471254336</v>
      </c>
      <c r="BB40" s="124">
        <f>'[2]Yearly Methanol'!BB40</f>
        <v>10124.903898965853</v>
      </c>
      <c r="BC40" s="124">
        <f>'[2]Yearly Methanol'!BC40</f>
        <v>10612.928105657689</v>
      </c>
      <c r="BD40" s="124">
        <f>'[2]Yearly Methanol'!BD40</f>
        <v>11093.659543188543</v>
      </c>
      <c r="BE40" s="124">
        <f>'[2]Yearly Methanol'!BE40</f>
        <v>11583.867600894502</v>
      </c>
      <c r="BF40" s="124">
        <f>'[2]Yearly Methanol'!BF40</f>
        <v>12066.705418170237</v>
      </c>
      <c r="BG40" s="124">
        <f>'[2]Yearly Methanol'!BG40</f>
        <v>12542.251906092099</v>
      </c>
      <c r="BH40" s="124">
        <f>'[2]Yearly Methanol'!BH40</f>
        <v>13010.585233875719</v>
      </c>
      <c r="BI40" s="124">
        <f>'[2]Yearly Methanol'!BI40</f>
        <v>13471.782835383246</v>
      </c>
      <c r="BJ40" s="124">
        <f>'[2]Yearly Methanol'!BJ40</f>
        <v>13925.921415575904</v>
      </c>
      <c r="BK40" s="124">
        <f>'[2]Yearly Methanol'!BK40</f>
        <v>14373.07695691232</v>
      </c>
      <c r="BL40" s="124">
        <f>'[2]Yearly Methanol'!BL40</f>
        <v>14813.324725693106</v>
      </c>
      <c r="BM40" s="124">
        <f>'[2]Yearly Methanol'!BM40</f>
        <v>15246.739278352059</v>
      </c>
      <c r="BN40" s="124">
        <f>'[2]Yearly Methanol'!BN40</f>
        <v>15673.394467694498</v>
      </c>
    </row>
    <row r="41" spans="1:75">
      <c r="B41" s="1" t="s">
        <v>23</v>
      </c>
      <c r="C41" s="5" t="s">
        <v>200</v>
      </c>
      <c r="D41" s="124">
        <f>'[2]Yearly Methanol'!D41</f>
        <v>0</v>
      </c>
      <c r="E41" s="124">
        <f>'[2]Yearly Methanol'!E41</f>
        <v>515.80559380930288</v>
      </c>
      <c r="F41" s="124">
        <f>'[2]Yearly Methanol'!F41</f>
        <v>1024.4228570407527</v>
      </c>
      <c r="G41" s="124">
        <f>'[2]Yearly Methanol'!G41</f>
        <v>1525.9269227926277</v>
      </c>
      <c r="H41" s="124">
        <f>'[2]Yearly Methanol'!H41</f>
        <v>2020.392226120437</v>
      </c>
      <c r="I41" s="124">
        <f>'[2]Yearly Methanol'!I41</f>
        <v>2507.8925101169284</v>
      </c>
      <c r="J41" s="124">
        <f>'[2]Yearly Methanol'!J41</f>
        <v>2988.5008319412509</v>
      </c>
      <c r="K41" s="124">
        <f>'[2]Yearly Methanol'!K41</f>
        <v>3462.2895687977025</v>
      </c>
      <c r="L41" s="124">
        <f>'[2]Yearly Methanol'!L41</f>
        <v>3929.3304238644537</v>
      </c>
      <c r="M41" s="124">
        <f>'[2]Yearly Methanol'!M41</f>
        <v>4389.6944321726623</v>
      </c>
      <c r="N41" s="124">
        <f>'[2]Yearly Methanol'!N41</f>
        <v>4843.4519664363879</v>
      </c>
      <c r="O41" s="124">
        <f>'[2]Yearly Methanol'!O41</f>
        <v>5290.6727428336962</v>
      </c>
      <c r="P41" s="124">
        <f>'[2]Yearly Methanol'!P41</f>
        <v>5731.4258267393607</v>
      </c>
      <c r="Q41" s="124">
        <f>'[2]Yearly Methanol'!Q41</f>
        <v>6165.7796384095409</v>
      </c>
      <c r="R41" s="124">
        <f>'[2]Yearly Methanol'!R41</f>
        <v>6593.8019586188448</v>
      </c>
      <c r="S41" s="124">
        <f>'[2]Yearly Methanol'!S41</f>
        <v>7015.5599342501582</v>
      </c>
      <c r="T41" s="124">
        <f>'[2]Yearly Methanol'!T41</f>
        <v>7431.1200838376126</v>
      </c>
      <c r="U41" s="124">
        <f>'[2]Yearly Methanol'!U41</f>
        <v>7840.5483030630912</v>
      </c>
      <c r="V41" s="124">
        <f>'[2]Yearly Methanol'!V41</f>
        <v>8243.9098702066385</v>
      </c>
      <c r="W41" s="124">
        <f>'[2]Yearly Methanol'!W41</f>
        <v>8641.269451551163</v>
      </c>
      <c r="X41" s="124">
        <f>'[2]Yearly Methanol'!X41</f>
        <v>9032.6911067417859</v>
      </c>
      <c r="Y41" s="124">
        <f>'[2]Yearly Methanol'!Y41</f>
        <v>9431.8288255491461</v>
      </c>
      <c r="Z41" s="124">
        <f>'[2]Yearly Methanol'!Z41</f>
        <v>9824.965539464527</v>
      </c>
      <c r="AA41" s="124">
        <f>'[2]Yearly Methanol'!AA41</f>
        <v>10212.165499547265</v>
      </c>
      <c r="AB41" s="124">
        <f>'[2]Yearly Methanol'!AB41</f>
        <v>10593.492352818086</v>
      </c>
      <c r="AC41" s="124">
        <f>'[2]Yearly Methanol'!AC41</f>
        <v>10969.009147557428</v>
      </c>
      <c r="AD41" s="124">
        <f>'[2]Yearly Methanol'!AD41</f>
        <v>11338.778338559257</v>
      </c>
      <c r="AE41" s="124">
        <f>'[2]Yearly Methanol'!AE41</f>
        <v>11702.86179234072</v>
      </c>
      <c r="AF41" s="124">
        <f>'[2]Yearly Methanol'!AF41</f>
        <v>12061.320792308024</v>
      </c>
      <c r="AG41" s="124">
        <f>'[2]Yearly Methanol'!AG41</f>
        <v>12414.216043878885</v>
      </c>
      <c r="AH41" s="124">
        <f>'[2]Yearly Methanol'!AH41</f>
        <v>12761.607679561894</v>
      </c>
      <c r="AI41" s="124"/>
      <c r="AJ41" s="124">
        <f>'[2]Yearly Methanol'!AJ41</f>
        <v>0</v>
      </c>
      <c r="AK41" s="124">
        <f>'[2]Yearly Methanol'!AK41</f>
        <v>257.90279690465144</v>
      </c>
      <c r="AL41" s="124">
        <f>'[2]Yearly Methanol'!AL41</f>
        <v>512.21142852037633</v>
      </c>
      <c r="AM41" s="124">
        <f>'[2]Yearly Methanol'!AM41</f>
        <v>762.96346139631385</v>
      </c>
      <c r="AN41" s="124">
        <f>'[2]Yearly Methanol'!AN41</f>
        <v>1010.1961130602185</v>
      </c>
      <c r="AO41" s="124">
        <f>'[2]Yearly Methanol'!AO41</f>
        <v>1253.9462550584642</v>
      </c>
      <c r="AP41" s="124">
        <f>'[2]Yearly Methanol'!AP41</f>
        <v>1494.2504159706255</v>
      </c>
      <c r="AQ41" s="124">
        <f>'[2]Yearly Methanol'!AQ41</f>
        <v>1731.1447843988512</v>
      </c>
      <c r="AR41" s="124">
        <f>'[2]Yearly Methanol'!AR41</f>
        <v>1964.6652119322268</v>
      </c>
      <c r="AS41" s="124">
        <f>'[2]Yearly Methanol'!AS41</f>
        <v>2194.8472160863312</v>
      </c>
      <c r="AT41" s="124">
        <f>'[2]Yearly Methanol'!AT41</f>
        <v>2421.725983218194</v>
      </c>
      <c r="AU41" s="124">
        <f>'[2]Yearly Methanol'!AU41</f>
        <v>2645.3363714168481</v>
      </c>
      <c r="AV41" s="124">
        <f>'[2]Yearly Methanol'!AV41</f>
        <v>2865.7129133696803</v>
      </c>
      <c r="AW41" s="124">
        <f>'[2]Yearly Methanol'!AW41</f>
        <v>3082.8898192047704</v>
      </c>
      <c r="AX41" s="124">
        <f>'[2]Yearly Methanol'!AX41</f>
        <v>3296.9009793094224</v>
      </c>
      <c r="AY41" s="124">
        <f>'[2]Yearly Methanol'!AY41</f>
        <v>3507.7799671250791</v>
      </c>
      <c r="AZ41" s="124">
        <f>'[2]Yearly Methanol'!AZ41</f>
        <v>3715.5600419188063</v>
      </c>
      <c r="BA41" s="124">
        <f>'[2]Yearly Methanol'!BA41</f>
        <v>3920.2741515315456</v>
      </c>
      <c r="BB41" s="124">
        <f>'[2]Yearly Methanol'!BB41</f>
        <v>4121.9549351033193</v>
      </c>
      <c r="BC41" s="124">
        <f>'[2]Yearly Methanol'!BC41</f>
        <v>4320.6347257755815</v>
      </c>
      <c r="BD41" s="124">
        <f>'[2]Yearly Methanol'!BD41</f>
        <v>4516.345553370893</v>
      </c>
      <c r="BE41" s="124">
        <f>'[2]Yearly Methanol'!BE41</f>
        <v>4715.9144127745731</v>
      </c>
      <c r="BF41" s="124">
        <f>'[2]Yearly Methanol'!BF41</f>
        <v>4912.4827697322635</v>
      </c>
      <c r="BG41" s="124">
        <f>'[2]Yearly Methanol'!BG41</f>
        <v>5106.0827497736327</v>
      </c>
      <c r="BH41" s="124">
        <f>'[2]Yearly Methanol'!BH41</f>
        <v>5296.7461764090431</v>
      </c>
      <c r="BI41" s="124">
        <f>'[2]Yearly Methanol'!BI41</f>
        <v>5484.5045737787141</v>
      </c>
      <c r="BJ41" s="124">
        <f>'[2]Yearly Methanol'!BJ41</f>
        <v>5669.3891692796287</v>
      </c>
      <c r="BK41" s="124">
        <f>'[2]Yearly Methanol'!BK41</f>
        <v>5851.43089617036</v>
      </c>
      <c r="BL41" s="124">
        <f>'[2]Yearly Methanol'!BL41</f>
        <v>6030.6603961540122</v>
      </c>
      <c r="BM41" s="124">
        <f>'[2]Yearly Methanol'!BM41</f>
        <v>6207.1080219394426</v>
      </c>
      <c r="BN41" s="124">
        <f>'[2]Yearly Methanol'!BN41</f>
        <v>6380.8038397809469</v>
      </c>
    </row>
    <row r="42" spans="1:75">
      <c r="B42" s="1" t="s">
        <v>48</v>
      </c>
      <c r="C42" s="12" t="s">
        <v>200</v>
      </c>
      <c r="D42" s="129">
        <f>'[2]Yearly Methanol'!D42</f>
        <v>87870.659329283968</v>
      </c>
      <c r="E42" s="129">
        <f>'[2]Yearly Methanol'!E42</f>
        <v>85158.826108818801</v>
      </c>
      <c r="F42" s="129">
        <f>'[2]Yearly Methanol'!F42</f>
        <v>82480.518869667489</v>
      </c>
      <c r="G42" s="129">
        <f>'[2]Yearly Methanol'!G42</f>
        <v>79835.40205964772</v>
      </c>
      <c r="H42" s="129">
        <f>'[2]Yearly Methanol'!H42</f>
        <v>77223.14317505715</v>
      </c>
      <c r="I42" s="129">
        <f>'[2]Yearly Methanol'!I42</f>
        <v>74643.412734481914</v>
      </c>
      <c r="J42" s="129">
        <f>'[2]Yearly Methanol'!J42</f>
        <v>72095.884252821881</v>
      </c>
      <c r="K42" s="129">
        <f>'[2]Yearly Methanol'!K42</f>
        <v>69580.234215531338</v>
      </c>
      <c r="L42" s="129">
        <f>'[2]Yearly Methanol'!L42</f>
        <v>67096.142053073054</v>
      </c>
      <c r="M42" s="129">
        <f>'[2]Yearly Methanol'!M42</f>
        <v>64643.290115584183</v>
      </c>
      <c r="N42" s="129">
        <f>'[2]Yearly Methanol'!N42</f>
        <v>62221.36364775218</v>
      </c>
      <c r="O42" s="129">
        <f>'[2]Yearly Methanol'!O42</f>
        <v>59830.050763899206</v>
      </c>
      <c r="P42" s="129">
        <f>'[2]Yearly Methanol'!P42</f>
        <v>57469.042423273029</v>
      </c>
      <c r="Q42" s="129">
        <f>'[2]Yearly Methanol'!Q42</f>
        <v>55138.032405543148</v>
      </c>
      <c r="R42" s="129">
        <f>'[2]Yearly Methanol'!R42</f>
        <v>52836.717286500105</v>
      </c>
      <c r="S42" s="129">
        <f>'[2]Yearly Methanol'!S42</f>
        <v>50564.796413956625</v>
      </c>
      <c r="T42" s="129">
        <f>'[2]Yearly Methanol'!T42</f>
        <v>48321.97188384879</v>
      </c>
      <c r="U42" s="129">
        <f>'[2]Yearly Methanol'!U42</f>
        <v>46107.948516535682</v>
      </c>
      <c r="V42" s="129">
        <f>'[2]Yearly Methanol'!V42</f>
        <v>43922.433833295872</v>
      </c>
      <c r="W42" s="129">
        <f>'[2]Yearly Methanol'!W42</f>
        <v>41765.138033019204</v>
      </c>
      <c r="X42" s="129">
        <f>'[2]Yearly Methanol'!X42</f>
        <v>39635.773969092246</v>
      </c>
      <c r="Y42" s="129">
        <f>'[2]Yearly Methanol'!Y42</f>
        <v>37478.737965340741</v>
      </c>
      <c r="Z42" s="129">
        <f>'[2]Yearly Methanol'!Z42</f>
        <v>35349.838211377602</v>
      </c>
      <c r="AA42" s="129">
        <f>'[2]Yearly Methanol'!AA42</f>
        <v>33248.787329424944</v>
      </c>
      <c r="AB42" s="129">
        <f>'[2]Yearly Methanol'!AB42</f>
        <v>31175.300580512929</v>
      </c>
      <c r="AC42" s="129">
        <f>'[2]Yearly Methanol'!AC42</f>
        <v>29129.095841658302</v>
      </c>
      <c r="AD42" s="129">
        <f>'[2]Yearly Methanol'!AD42</f>
        <v>27109.893583232784</v>
      </c>
      <c r="AE42" s="129">
        <f>'[2]Yearly Methanol'!AE42</f>
        <v>25117.416846519998</v>
      </c>
      <c r="AF42" s="129">
        <f>'[2]Yearly Methanol'!AF42</f>
        <v>23151.39122145914</v>
      </c>
      <c r="AG42" s="129">
        <f>'[2]Yearly Methanol'!AG42</f>
        <v>21211.544824574019</v>
      </c>
      <c r="AH42" s="129">
        <f>'[2]Yearly Methanol'!AH42</f>
        <v>19297.608277085943</v>
      </c>
      <c r="AI42" s="124"/>
      <c r="AJ42" s="129">
        <f>'[2]Yearly Methanol'!AJ42</f>
        <v>87870.659329283968</v>
      </c>
      <c r="AK42" s="129">
        <f>'[2]Yearly Methanol'!AK42</f>
        <v>86366.972567424949</v>
      </c>
      <c r="AL42" s="129">
        <f>'[2]Yearly Methanol'!AL42</f>
        <v>84879.974908344258</v>
      </c>
      <c r="AM42" s="129">
        <f>'[2]Yearly Methanol'!AM42</f>
        <v>83409.506780476455</v>
      </c>
      <c r="AN42" s="129">
        <f>'[2]Yearly Methanol'!AN42</f>
        <v>81955.410025744393</v>
      </c>
      <c r="AO42" s="129">
        <f>'[2]Yearly Methanol'!AO42</f>
        <v>80517.527887608463</v>
      </c>
      <c r="AP42" s="129">
        <f>'[2]Yearly Methanol'!AP42</f>
        <v>79095.704999213791</v>
      </c>
      <c r="AQ42" s="129">
        <f>'[2]Yearly Methanol'!AQ42</f>
        <v>77689.787371634622</v>
      </c>
      <c r="AR42" s="129">
        <f>'[2]Yearly Methanol'!AR42</f>
        <v>76299.622382214919</v>
      </c>
      <c r="AS42" s="129">
        <f>'[2]Yearly Methanol'!AS42</f>
        <v>74925.058763004577</v>
      </c>
      <c r="AT42" s="129">
        <f>'[2]Yearly Methanol'!AT42</f>
        <v>73565.946589290659</v>
      </c>
      <c r="AU42" s="129">
        <f>'[2]Yearly Methanol'!AU42</f>
        <v>72222.13726822233</v>
      </c>
      <c r="AV42" s="129">
        <f>'[2]Yearly Methanol'!AV42</f>
        <v>70893.483527529461</v>
      </c>
      <c r="AW42" s="129">
        <f>'[2]Yearly Methanol'!AW42</f>
        <v>69579.839404333528</v>
      </c>
      <c r="AX42" s="129">
        <f>'[2]Yearly Methanol'!AX42</f>
        <v>68281.060234050368</v>
      </c>
      <c r="AY42" s="129">
        <f>'[2]Yearly Methanol'!AY42</f>
        <v>66997.002639384111</v>
      </c>
      <c r="AZ42" s="129">
        <f>'[2]Yearly Methanol'!AZ42</f>
        <v>65727.524519411454</v>
      </c>
      <c r="BA42" s="129">
        <f>'[2]Yearly Methanol'!BA42</f>
        <v>64472.485038755389</v>
      </c>
      <c r="BB42" s="129">
        <f>'[2]Yearly Methanol'!BB42</f>
        <v>63231.744616847966</v>
      </c>
      <c r="BC42" s="129">
        <f>'[2]Yearly Methanol'!BC42</f>
        <v>62005.16491728132</v>
      </c>
      <c r="BD42" s="129">
        <f>'[2]Yearly Methanol'!BD42</f>
        <v>60792.608837245956</v>
      </c>
      <c r="BE42" s="129">
        <f>'[2]Yearly Methanol'!BE42</f>
        <v>59570.453779457072</v>
      </c>
      <c r="BF42" s="129">
        <f>'[2]Yearly Methanol'!BF42</f>
        <v>58362.379108365218</v>
      </c>
      <c r="BG42" s="129">
        <f>'[2]Yearly Methanol'!BG42</f>
        <v>57168.247938336724</v>
      </c>
      <c r="BH42" s="129">
        <f>'[2]Yearly Methanol'!BH42</f>
        <v>55987.924607735556</v>
      </c>
      <c r="BI42" s="129">
        <f>'[2]Yearly Methanol'!BI42</f>
        <v>54821.274668511891</v>
      </c>
      <c r="BJ42" s="129">
        <f>'[2]Yearly Methanol'!BJ42</f>
        <v>53668.164875876268</v>
      </c>
      <c r="BK42" s="129">
        <f>'[2]Yearly Methanol'!BK42</f>
        <v>52528.463178058846</v>
      </c>
      <c r="BL42" s="129">
        <f>'[2]Yearly Methanol'!BL42</f>
        <v>51402.038706152816</v>
      </c>
      <c r="BM42" s="129">
        <f>'[2]Yearly Methanol'!BM42</f>
        <v>50288.761764041548</v>
      </c>
      <c r="BN42" s="129">
        <f>'[2]Yearly Methanol'!BN42</f>
        <v>49188.503818408644</v>
      </c>
    </row>
    <row r="43" spans="1:75" s="13" customFormat="1">
      <c r="A43" s="374"/>
      <c r="B43" s="6" t="s">
        <v>203</v>
      </c>
      <c r="C43" s="7" t="s">
        <v>200</v>
      </c>
      <c r="D43" s="201">
        <f>'[2]Yearly Methanol'!D43</f>
        <v>6181.084017319743</v>
      </c>
      <c r="E43" s="201">
        <f>'[2]Yearly Methanol'!E43</f>
        <v>5990.3255877756983</v>
      </c>
      <c r="F43" s="201">
        <f>'[2]Yearly Methanol'!F43</f>
        <v>5801.9254756591754</v>
      </c>
      <c r="G43" s="201">
        <f>'[2]Yearly Methanol'!G43</f>
        <v>5615.8600772297787</v>
      </c>
      <c r="H43" s="201">
        <f>'[2]Yearly Methanol'!H43</f>
        <v>5432.1060031862808</v>
      </c>
      <c r="I43" s="201">
        <f>'[2]Yearly Methanol'!I43</f>
        <v>5250.6400768242283</v>
      </c>
      <c r="J43" s="201">
        <f>'[2]Yearly Methanol'!J43</f>
        <v>5071.4393322088072</v>
      </c>
      <c r="K43" s="201">
        <f>'[2]Yearly Methanol'!K43</f>
        <v>4894.4810123628522</v>
      </c>
      <c r="L43" s="201">
        <f>'[2]Yearly Methanol'!L43</f>
        <v>4719.7425674698698</v>
      </c>
      <c r="M43" s="201">
        <f>'[2]Yearly Methanol'!M43</f>
        <v>4547.2016530919618</v>
      </c>
      <c r="N43" s="201">
        <f>'[2]Yearly Methanol'!N43</f>
        <v>4376.8361284025277</v>
      </c>
      <c r="O43" s="201">
        <f>'[2]Yearly Methanol'!O43</f>
        <v>4208.6240544336179</v>
      </c>
      <c r="P43" s="201">
        <f>'[2]Yearly Methanol'!P43</f>
        <v>4042.5436923378302</v>
      </c>
      <c r="Q43" s="201">
        <f>'[2]Yearly Methanol'!Q43</f>
        <v>3878.5735016646313</v>
      </c>
      <c r="R43" s="201">
        <f>'[2]Yearly Methanol'!R43</f>
        <v>3716.6921386509739</v>
      </c>
      <c r="S43" s="201">
        <f>'[2]Yearly Methanol'!S43</f>
        <v>3556.878454526111</v>
      </c>
      <c r="T43" s="201">
        <f>'[2]Yearly Methanol'!T43</f>
        <v>3399.1114938304813</v>
      </c>
      <c r="U43" s="201">
        <f>'[2]Yearly Methanol'!U43</f>
        <v>3243.3704927485564</v>
      </c>
      <c r="V43" s="201">
        <f>'[2]Yearly Methanol'!V43</f>
        <v>3089.6348774555318</v>
      </c>
      <c r="W43" s="201">
        <f>'[2]Yearly Methanol'!W43</f>
        <v>2937.8842624777603</v>
      </c>
      <c r="X43" s="201">
        <f>'[2]Yearly Methanol'!X43</f>
        <v>2788.0984490668029</v>
      </c>
      <c r="Y43" s="201">
        <f>'[2]Yearly Methanol'!Y43</f>
        <v>2636.3661089507618</v>
      </c>
      <c r="Z43" s="201">
        <f>'[2]Yearly Methanol'!Z43</f>
        <v>2486.6129564862267</v>
      </c>
      <c r="AA43" s="201">
        <f>'[2]Yearly Methanol'!AA43</f>
        <v>2338.8187766639621</v>
      </c>
      <c r="AB43" s="201">
        <f>'[2]Yearly Methanol'!AB43</f>
        <v>2192.9635400963552</v>
      </c>
      <c r="AC43" s="201">
        <f>'[2]Yearly Methanol'!AC43</f>
        <v>2049.0274014120823</v>
      </c>
      <c r="AD43" s="201">
        <f>'[2]Yearly Methanol'!AD43</f>
        <v>1906.9906976641403</v>
      </c>
      <c r="AE43" s="201">
        <f>'[2]Yearly Methanol'!AE43</f>
        <v>1766.8339467511259</v>
      </c>
      <c r="AF43" s="201">
        <f>'[2]Yearly Methanol'!AF43</f>
        <v>1628.5378458516659</v>
      </c>
      <c r="AG43" s="201">
        <f>'[2]Yearly Methanol'!AG43</f>
        <v>1492.0832698718771</v>
      </c>
      <c r="AH43" s="201">
        <f>'[2]Yearly Methanol'!AH43</f>
        <v>1357.451269905762</v>
      </c>
      <c r="AI43" s="125"/>
      <c r="AJ43" s="201">
        <f>'[2]Yearly Methanol'!AJ43</f>
        <v>6181.084017319743</v>
      </c>
      <c r="AK43" s="201">
        <f>'[2]Yearly Methanol'!AK43</f>
        <v>6075.3102097515948</v>
      </c>
      <c r="AL43" s="201">
        <f>'[2]Yearly Methanol'!AL43</f>
        <v>5970.7103634036512</v>
      </c>
      <c r="AM43" s="201">
        <f>'[2]Yearly Methanol'!AM43</f>
        <v>5867.2732535365049</v>
      </c>
      <c r="AN43" s="201">
        <f>'[2]Yearly Methanol'!AN43</f>
        <v>5764.9877548397226</v>
      </c>
      <c r="AO43" s="201">
        <f>'[2]Yearly Methanol'!AO43</f>
        <v>5663.8428405912009</v>
      </c>
      <c r="AP43" s="201">
        <f>'[2]Yearly Methanol'!AP43</f>
        <v>5563.8275818233988</v>
      </c>
      <c r="AQ43" s="201">
        <f>'[2]Yearly Methanol'!AQ43</f>
        <v>5464.9311464964176</v>
      </c>
      <c r="AR43" s="201">
        <f>'[2]Yearly Methanol'!AR43</f>
        <v>5367.1427986778426</v>
      </c>
      <c r="AS43" s="201">
        <f>'[2]Yearly Methanol'!AS43</f>
        <v>5270.4518977293064</v>
      </c>
      <c r="AT43" s="201">
        <f>'[2]Yearly Methanol'!AT43</f>
        <v>5174.8478974997552</v>
      </c>
      <c r="AU43" s="201">
        <f>'[2]Yearly Methanol'!AU43</f>
        <v>5080.3203455252751</v>
      </c>
      <c r="AV43" s="201">
        <f>'[2]Yearly Methanol'!AV43</f>
        <v>4986.8588822355387</v>
      </c>
      <c r="AW43" s="201">
        <f>'[2]Yearly Methanol'!AW43</f>
        <v>4894.4532401667257</v>
      </c>
      <c r="AX43" s="201">
        <f>'[2]Yearly Methanol'!AX43</f>
        <v>4803.0932431809106</v>
      </c>
      <c r="AY43" s="201">
        <f>'[2]Yearly Methanol'!AY43</f>
        <v>4712.7688056918587</v>
      </c>
      <c r="AZ43" s="201">
        <f>'[2]Yearly Methanol'!AZ43</f>
        <v>4623.4699318971898</v>
      </c>
      <c r="BA43" s="201">
        <f>'[2]Yearly Methanol'!BA43</f>
        <v>4535.1867150168173</v>
      </c>
      <c r="BB43" s="201">
        <f>'[2]Yearly Methanol'!BB43</f>
        <v>4447.9093365376657</v>
      </c>
      <c r="BC43" s="201">
        <f>'[2]Yearly Methanol'!BC43</f>
        <v>4361.6280654645852</v>
      </c>
      <c r="BD43" s="201">
        <f>'[2]Yearly Methanol'!BD43</f>
        <v>4276.333257577413</v>
      </c>
      <c r="BE43" s="201">
        <f>'[2]Yearly Methanol'!BE43</f>
        <v>4190.3632289916841</v>
      </c>
      <c r="BF43" s="201">
        <f>'[2]Yearly Methanol'!BF43</f>
        <v>4105.3836567634589</v>
      </c>
      <c r="BG43" s="201">
        <f>'[2]Yearly Methanol'!BG43</f>
        <v>4021.384911949368</v>
      </c>
      <c r="BH43" s="201">
        <f>'[2]Yearly Methanol'!BH43</f>
        <v>3938.3574517056832</v>
      </c>
      <c r="BI43" s="201">
        <f>'[2]Yearly Methanol'!BI43</f>
        <v>3856.2918185559461</v>
      </c>
      <c r="BJ43" s="201">
        <f>'[2]Yearly Methanol'!BJ43</f>
        <v>3775.1786396646216</v>
      </c>
      <c r="BK43" s="201">
        <f>'[2]Yearly Methanol'!BK43</f>
        <v>3695.0086261167235</v>
      </c>
      <c r="BL43" s="201">
        <f>'[2]Yearly Methanol'!BL43</f>
        <v>3615.7725722033797</v>
      </c>
      <c r="BM43" s="201">
        <f>'[2]Yearly Methanol'!BM43</f>
        <v>3537.461354713274</v>
      </c>
      <c r="BN43" s="201">
        <f>'[2]Yearly Methanol'!BN43</f>
        <v>3460.0659322299221</v>
      </c>
    </row>
    <row r="44" spans="1:75">
      <c r="A44" s="375"/>
      <c r="B44" s="1" t="s">
        <v>204</v>
      </c>
      <c r="C44" s="5" t="s">
        <v>200</v>
      </c>
      <c r="D44" s="141">
        <f>'[2]Yearly Methanol'!D44</f>
        <v>0</v>
      </c>
      <c r="E44" s="141">
        <f>'[2]Yearly Methanol'!E44</f>
        <v>0</v>
      </c>
      <c r="F44" s="141">
        <f>'[2]Yearly Methanol'!F44</f>
        <v>0</v>
      </c>
      <c r="G44" s="141">
        <f>'[2]Yearly Methanol'!G44</f>
        <v>0</v>
      </c>
      <c r="H44" s="141">
        <f>'[2]Yearly Methanol'!H44</f>
        <v>0</v>
      </c>
      <c r="I44" s="141">
        <f>'[2]Yearly Methanol'!I44</f>
        <v>0</v>
      </c>
      <c r="J44" s="141">
        <f>'[2]Yearly Methanol'!J44</f>
        <v>0</v>
      </c>
      <c r="K44" s="141">
        <f>'[2]Yearly Methanol'!K44</f>
        <v>0</v>
      </c>
      <c r="L44" s="141">
        <f>'[2]Yearly Methanol'!L44</f>
        <v>0</v>
      </c>
      <c r="M44" s="141">
        <f>'[2]Yearly Methanol'!M44</f>
        <v>0</v>
      </c>
      <c r="N44" s="141">
        <f>'[2]Yearly Methanol'!N44</f>
        <v>0</v>
      </c>
      <c r="O44" s="141">
        <f>'[2]Yearly Methanol'!O44</f>
        <v>0</v>
      </c>
      <c r="P44" s="141">
        <f>'[2]Yearly Methanol'!P44</f>
        <v>0</v>
      </c>
      <c r="Q44" s="141">
        <f>'[2]Yearly Methanol'!Q44</f>
        <v>0</v>
      </c>
      <c r="R44" s="141">
        <f>'[2]Yearly Methanol'!R44</f>
        <v>0</v>
      </c>
      <c r="S44" s="141">
        <f>'[2]Yearly Methanol'!S44</f>
        <v>0</v>
      </c>
      <c r="T44" s="141">
        <f>'[2]Yearly Methanol'!T44</f>
        <v>0</v>
      </c>
      <c r="U44" s="141">
        <f>'[2]Yearly Methanol'!U44</f>
        <v>0</v>
      </c>
      <c r="V44" s="141">
        <f>'[2]Yearly Methanol'!V44</f>
        <v>0</v>
      </c>
      <c r="W44" s="141">
        <f>'[2]Yearly Methanol'!W44</f>
        <v>0</v>
      </c>
      <c r="X44" s="141">
        <f>'[2]Yearly Methanol'!X44</f>
        <v>0</v>
      </c>
      <c r="Y44" s="141">
        <f>'[2]Yearly Methanol'!Y44</f>
        <v>0</v>
      </c>
      <c r="Z44" s="141">
        <f>'[2]Yearly Methanol'!Z44</f>
        <v>0</v>
      </c>
      <c r="AA44" s="141">
        <f>'[2]Yearly Methanol'!AA44</f>
        <v>0</v>
      </c>
      <c r="AB44" s="141">
        <f>'[2]Yearly Methanol'!AB44</f>
        <v>0</v>
      </c>
      <c r="AC44" s="141">
        <f>'[2]Yearly Methanol'!AC44</f>
        <v>0</v>
      </c>
      <c r="AD44" s="141">
        <f>'[2]Yearly Methanol'!AD44</f>
        <v>0</v>
      </c>
      <c r="AE44" s="141">
        <f>'[2]Yearly Methanol'!AE44</f>
        <v>0</v>
      </c>
      <c r="AF44" s="141">
        <f>'[2]Yearly Methanol'!AF44</f>
        <v>0</v>
      </c>
      <c r="AG44" s="141">
        <f>'[2]Yearly Methanol'!AG44</f>
        <v>0</v>
      </c>
      <c r="AH44" s="141">
        <f>'[2]Yearly Methanol'!AH44</f>
        <v>0</v>
      </c>
      <c r="AI44" s="126"/>
      <c r="AJ44" s="141">
        <f>'[2]Yearly Methanol'!AJ44</f>
        <v>0</v>
      </c>
      <c r="AK44" s="141">
        <f>'[2]Yearly Methanol'!AK44</f>
        <v>0</v>
      </c>
      <c r="AL44" s="141">
        <f>'[2]Yearly Methanol'!AL44</f>
        <v>0</v>
      </c>
      <c r="AM44" s="141">
        <f>'[2]Yearly Methanol'!AM44</f>
        <v>0</v>
      </c>
      <c r="AN44" s="141">
        <f>'[2]Yearly Methanol'!AN44</f>
        <v>0</v>
      </c>
      <c r="AO44" s="141">
        <f>'[2]Yearly Methanol'!AO44</f>
        <v>0</v>
      </c>
      <c r="AP44" s="141">
        <f>'[2]Yearly Methanol'!AP44</f>
        <v>0</v>
      </c>
      <c r="AQ44" s="141">
        <f>'[2]Yearly Methanol'!AQ44</f>
        <v>0</v>
      </c>
      <c r="AR44" s="141">
        <f>'[2]Yearly Methanol'!AR44</f>
        <v>0</v>
      </c>
      <c r="AS44" s="141">
        <f>'[2]Yearly Methanol'!AS44</f>
        <v>0</v>
      </c>
      <c r="AT44" s="141">
        <f>'[2]Yearly Methanol'!AT44</f>
        <v>0</v>
      </c>
      <c r="AU44" s="141">
        <f>'[2]Yearly Methanol'!AU44</f>
        <v>0</v>
      </c>
      <c r="AV44" s="141">
        <f>'[2]Yearly Methanol'!AV44</f>
        <v>0</v>
      </c>
      <c r="AW44" s="141">
        <f>'[2]Yearly Methanol'!AW44</f>
        <v>0</v>
      </c>
      <c r="AX44" s="141">
        <f>'[2]Yearly Methanol'!AX44</f>
        <v>0</v>
      </c>
      <c r="AY44" s="141">
        <f>'[2]Yearly Methanol'!AY44</f>
        <v>0</v>
      </c>
      <c r="AZ44" s="141">
        <f>'[2]Yearly Methanol'!AZ44</f>
        <v>0</v>
      </c>
      <c r="BA44" s="141">
        <f>'[2]Yearly Methanol'!BA44</f>
        <v>0</v>
      </c>
      <c r="BB44" s="141">
        <f>'[2]Yearly Methanol'!BB44</f>
        <v>0</v>
      </c>
      <c r="BC44" s="141">
        <f>'[2]Yearly Methanol'!BC44</f>
        <v>0</v>
      </c>
      <c r="BD44" s="141">
        <f>'[2]Yearly Methanol'!BD44</f>
        <v>0</v>
      </c>
      <c r="BE44" s="141">
        <f>'[2]Yearly Methanol'!BE44</f>
        <v>0</v>
      </c>
      <c r="BF44" s="141">
        <f>'[2]Yearly Methanol'!BF44</f>
        <v>0</v>
      </c>
      <c r="BG44" s="141">
        <f>'[2]Yearly Methanol'!BG44</f>
        <v>0</v>
      </c>
      <c r="BH44" s="141">
        <f>'[2]Yearly Methanol'!BH44</f>
        <v>0</v>
      </c>
      <c r="BI44" s="141">
        <f>'[2]Yearly Methanol'!BI44</f>
        <v>0</v>
      </c>
      <c r="BJ44" s="141">
        <f>'[2]Yearly Methanol'!BJ44</f>
        <v>0</v>
      </c>
      <c r="BK44" s="141">
        <f>'[2]Yearly Methanol'!BK44</f>
        <v>0</v>
      </c>
      <c r="BL44" s="141">
        <f>'[2]Yearly Methanol'!BL44</f>
        <v>0</v>
      </c>
      <c r="BM44" s="141">
        <f>'[2]Yearly Methanol'!BM44</f>
        <v>0</v>
      </c>
      <c r="BN44" s="141">
        <f>'[2]Yearly Methanol'!BN44</f>
        <v>0</v>
      </c>
    </row>
    <row r="45" spans="1:75" s="14" customFormat="1">
      <c r="A45" s="376"/>
      <c r="B45" s="10" t="s">
        <v>119</v>
      </c>
      <c r="C45" s="62" t="s">
        <v>200</v>
      </c>
      <c r="D45" s="156">
        <f>'[2]Yearly Methanol'!D45</f>
        <v>81689.575311964218</v>
      </c>
      <c r="E45" s="156">
        <f>'[2]Yearly Methanol'!E45</f>
        <v>79168.500521043097</v>
      </c>
      <c r="F45" s="156">
        <f>'[2]Yearly Methanol'!F45</f>
        <v>76678.593394008305</v>
      </c>
      <c r="G45" s="156">
        <f>'[2]Yearly Methanol'!G45</f>
        <v>74219.541982417955</v>
      </c>
      <c r="H45" s="156">
        <f>'[2]Yearly Methanol'!H45</f>
        <v>71791.037171870863</v>
      </c>
      <c r="I45" s="156">
        <f>'[2]Yearly Methanol'!I45</f>
        <v>69392.772657657682</v>
      </c>
      <c r="J45" s="156">
        <f>'[2]Yearly Methanol'!J45</f>
        <v>67024.444920613081</v>
      </c>
      <c r="K45" s="156">
        <f>'[2]Yearly Methanol'!K45</f>
        <v>64685.753203168482</v>
      </c>
      <c r="L45" s="156">
        <f>'[2]Yearly Methanol'!L45</f>
        <v>62376.399485603186</v>
      </c>
      <c r="M45" s="156">
        <f>'[2]Yearly Methanol'!M45</f>
        <v>60096.088462492211</v>
      </c>
      <c r="N45" s="156">
        <f>'[2]Yearly Methanol'!N45</f>
        <v>57844.527519349649</v>
      </c>
      <c r="O45" s="156">
        <f>'[2]Yearly Methanol'!O45</f>
        <v>55621.426709465595</v>
      </c>
      <c r="P45" s="156">
        <f>'[2]Yearly Methanol'!P45</f>
        <v>53426.498730935207</v>
      </c>
      <c r="Q45" s="156">
        <f>'[2]Yearly Methanol'!Q45</f>
        <v>51259.458903878513</v>
      </c>
      <c r="R45" s="156">
        <f>'[2]Yearly Methanol'!R45</f>
        <v>49120.025147849126</v>
      </c>
      <c r="S45" s="156">
        <f>'[2]Yearly Methanol'!S45</f>
        <v>47007.91795943051</v>
      </c>
      <c r="T45" s="156">
        <f>'[2]Yearly Methanol'!T45</f>
        <v>44922.860390018308</v>
      </c>
      <c r="U45" s="156">
        <f>'[2]Yearly Methanol'!U45</f>
        <v>42864.578023787122</v>
      </c>
      <c r="V45" s="156">
        <f>'[2]Yearly Methanol'!V45</f>
        <v>40832.798955840342</v>
      </c>
      <c r="W45" s="156">
        <f>'[2]Yearly Methanol'!W45</f>
        <v>38827.253770541451</v>
      </c>
      <c r="X45" s="156">
        <f>'[2]Yearly Methanol'!X45</f>
        <v>36847.675520025441</v>
      </c>
      <c r="Y45" s="156">
        <f>'[2]Yearly Methanol'!Y45</f>
        <v>34842.371856389975</v>
      </c>
      <c r="Z45" s="156">
        <f>'[2]Yearly Methanol'!Z45</f>
        <v>32863.225254891382</v>
      </c>
      <c r="AA45" s="156">
        <f>'[2]Yearly Methanol'!AA45</f>
        <v>30909.96855276098</v>
      </c>
      <c r="AB45" s="156">
        <f>'[2]Yearly Methanol'!AB45</f>
        <v>28982.337040416573</v>
      </c>
      <c r="AC45" s="156">
        <f>'[2]Yearly Methanol'!AC45</f>
        <v>27080.068440246214</v>
      </c>
      <c r="AD45" s="156">
        <f>'[2]Yearly Methanol'!AD45</f>
        <v>25202.902885568645</v>
      </c>
      <c r="AE45" s="156">
        <f>'[2]Yearly Methanol'!AE45</f>
        <v>23350.582899768873</v>
      </c>
      <c r="AF45" s="156">
        <f>'[2]Yearly Methanol'!AF45</f>
        <v>21522.853375607472</v>
      </c>
      <c r="AG45" s="156">
        <f>'[2]Yearly Methanol'!AG45</f>
        <v>19719.461554702142</v>
      </c>
      <c r="AH45" s="156">
        <f>'[2]Yearly Methanol'!AH45</f>
        <v>17940.157007180183</v>
      </c>
      <c r="AI45" s="127"/>
      <c r="AJ45" s="156">
        <f>'[2]Yearly Methanol'!AJ45</f>
        <v>81689.575311964218</v>
      </c>
      <c r="AK45" s="156">
        <f>'[2]Yearly Methanol'!AK45</f>
        <v>80291.662357673355</v>
      </c>
      <c r="AL45" s="156">
        <f>'[2]Yearly Methanol'!AL45</f>
        <v>78909.264544940612</v>
      </c>
      <c r="AM45" s="156">
        <f>'[2]Yearly Methanol'!AM45</f>
        <v>77542.233526939963</v>
      </c>
      <c r="AN45" s="156">
        <f>'[2]Yearly Methanol'!AN45</f>
        <v>76190.422270904673</v>
      </c>
      <c r="AO45" s="156">
        <f>'[2]Yearly Methanol'!AO45</f>
        <v>74853.685047017265</v>
      </c>
      <c r="AP45" s="156">
        <f>'[2]Yearly Methanol'!AP45</f>
        <v>73531.877417390395</v>
      </c>
      <c r="AQ45" s="156">
        <f>'[2]Yearly Methanol'!AQ45</f>
        <v>72224.85622513821</v>
      </c>
      <c r="AR45" s="156">
        <f>'[2]Yearly Methanol'!AR45</f>
        <v>70932.479583537075</v>
      </c>
      <c r="AS45" s="156">
        <f>'[2]Yearly Methanol'!AS45</f>
        <v>69654.606865275258</v>
      </c>
      <c r="AT45" s="156">
        <f>'[2]Yearly Methanol'!AT45</f>
        <v>68391.098691790903</v>
      </c>
      <c r="AU45" s="156">
        <f>'[2]Yearly Methanol'!AU45</f>
        <v>67141.816922697064</v>
      </c>
      <c r="AV45" s="156">
        <f>'[2]Yearly Methanol'!AV45</f>
        <v>65906.624645293923</v>
      </c>
      <c r="AW45" s="156">
        <f>'[2]Yearly Methanol'!AW45</f>
        <v>64685.386164166797</v>
      </c>
      <c r="AX45" s="156">
        <f>'[2]Yearly Methanol'!AX45</f>
        <v>63477.966990869456</v>
      </c>
      <c r="AY45" s="156">
        <f>'[2]Yearly Methanol'!AY45</f>
        <v>62284.233833692248</v>
      </c>
      <c r="AZ45" s="156">
        <f>'[2]Yearly Methanol'!AZ45</f>
        <v>61104.054587514263</v>
      </c>
      <c r="BA45" s="156">
        <f>'[2]Yearly Methanol'!BA45</f>
        <v>59937.298323738563</v>
      </c>
      <c r="BB45" s="156">
        <f>'[2]Yearly Methanol'!BB45</f>
        <v>58783.835280310297</v>
      </c>
      <c r="BC45" s="156">
        <f>'[2]Yearly Methanol'!BC45</f>
        <v>57643.536851816738</v>
      </c>
      <c r="BD45" s="156">
        <f>'[2]Yearly Methanol'!BD45</f>
        <v>56516.275579668545</v>
      </c>
      <c r="BE45" s="156">
        <f>'[2]Yearly Methanol'!BE45</f>
        <v>55380.090550465386</v>
      </c>
      <c r="BF45" s="156">
        <f>'[2]Yearly Methanol'!BF45</f>
        <v>54256.995451601768</v>
      </c>
      <c r="BG45" s="156">
        <f>'[2]Yearly Methanol'!BG45</f>
        <v>53146.863026387357</v>
      </c>
      <c r="BH45" s="156">
        <f>'[2]Yearly Methanol'!BH45</f>
        <v>52049.567156029872</v>
      </c>
      <c r="BI45" s="156">
        <f>'[2]Yearly Methanol'!BI45</f>
        <v>50964.982849955937</v>
      </c>
      <c r="BJ45" s="156">
        <f>'[2]Yearly Methanol'!BJ45</f>
        <v>49892.986236211647</v>
      </c>
      <c r="BK45" s="156">
        <f>'[2]Yearly Methanol'!BK45</f>
        <v>48833.45455194213</v>
      </c>
      <c r="BL45" s="156">
        <f>'[2]Yearly Methanol'!BL45</f>
        <v>47786.26613394943</v>
      </c>
      <c r="BM45" s="156">
        <f>'[2]Yearly Methanol'!BM45</f>
        <v>46751.300409328273</v>
      </c>
      <c r="BN45" s="156">
        <f>'[2]Yearly Methanol'!BN45</f>
        <v>45728.437886178726</v>
      </c>
    </row>
    <row r="46" spans="1:75">
      <c r="A46" s="1" t="s">
        <v>57</v>
      </c>
      <c r="B46" s="6" t="s">
        <v>50</v>
      </c>
      <c r="C46" s="7" t="s">
        <v>200</v>
      </c>
      <c r="D46" s="123">
        <f>'[2]Yearly Methanol'!D46</f>
        <v>12062.923707379587</v>
      </c>
      <c r="E46" s="123">
        <f>'[2]Yearly Methanol'!E46</f>
        <v>11978.868508691565</v>
      </c>
      <c r="F46" s="123">
        <f>'[2]Yearly Methanol'!F46</f>
        <v>11895.399011828231</v>
      </c>
      <c r="G46" s="123">
        <f>'[2]Yearly Methanol'!G46</f>
        <v>11812.511135583034</v>
      </c>
      <c r="H46" s="123">
        <f>'[2]Yearly Methanol'!H46</f>
        <v>11730.200827187526</v>
      </c>
      <c r="I46" s="123">
        <f>'[2]Yearly Methanol'!I46</f>
        <v>11648.464062113197</v>
      </c>
      <c r="J46" s="123">
        <f>'[2]Yearly Methanol'!J46</f>
        <v>11567.296843874699</v>
      </c>
      <c r="K46" s="123">
        <f>'[2]Yearly Methanol'!K46</f>
        <v>11486.695203834448</v>
      </c>
      <c r="L46" s="123">
        <f>'[2]Yearly Methanol'!L46</f>
        <v>11406.655201008567</v>
      </c>
      <c r="M46" s="123">
        <f>'[2]Yearly Methanol'!M46</f>
        <v>11327.172921874198</v>
      </c>
      <c r="N46" s="123">
        <f>'[2]Yearly Methanol'!N46</f>
        <v>11248.244480178157</v>
      </c>
      <c r="O46" s="123">
        <f>'[2]Yearly Methanol'!O46</f>
        <v>11169.866016746906</v>
      </c>
      <c r="P46" s="123">
        <f>'[2]Yearly Methanol'!P46</f>
        <v>11092.033699297872</v>
      </c>
      <c r="Q46" s="123">
        <f>'[2]Yearly Methanol'!Q46</f>
        <v>11014.743722252062</v>
      </c>
      <c r="R46" s="123">
        <f>'[2]Yearly Methanol'!R46</f>
        <v>10937.992306547994</v>
      </c>
      <c r="S46" s="123">
        <f>'[2]Yearly Methanol'!S46</f>
        <v>10861.775699456921</v>
      </c>
      <c r="T46" s="123">
        <f>'[2]Yearly Methanol'!T46</f>
        <v>10786.090174399338</v>
      </c>
      <c r="U46" s="123">
        <f>'[2]Yearly Methanol'!U46</f>
        <v>10710.932030762782</v>
      </c>
      <c r="V46" s="123">
        <f>'[2]Yearly Methanol'!V46</f>
        <v>10636.297593720881</v>
      </c>
      <c r="W46" s="123">
        <f>'[2]Yearly Methanol'!W46</f>
        <v>10562.183214053686</v>
      </c>
      <c r="X46" s="123">
        <f>'[2]Yearly Methanol'!X46</f>
        <v>10488.585267969234</v>
      </c>
      <c r="Y46" s="123">
        <f>'[2]Yearly Methanol'!Y46</f>
        <v>10415.500156926371</v>
      </c>
      <c r="Z46" s="123">
        <f>'[2]Yearly Methanol'!Z46</f>
        <v>10342.924307458801</v>
      </c>
      <c r="AA46" s="123">
        <f>'[2]Yearly Methanol'!AA46</f>
        <v>10270.854171000359</v>
      </c>
      <c r="AB46" s="123">
        <f>'[2]Yearly Methanol'!AB46</f>
        <v>10199.286223711511</v>
      </c>
      <c r="AC46" s="123">
        <f>'[2]Yearly Methanol'!AC46</f>
        <v>10128.216966307054</v>
      </c>
      <c r="AD46" s="123">
        <f>'[2]Yearly Methanol'!AD46</f>
        <v>10057.642923885023</v>
      </c>
      <c r="AE46" s="123">
        <f>'[2]Yearly Methanol'!AE46</f>
        <v>9987.560645756781</v>
      </c>
      <c r="AF46" s="123">
        <f>'[2]Yearly Methanol'!AF46</f>
        <v>9917.9667052783061</v>
      </c>
      <c r="AG46" s="123">
        <f>'[2]Yearly Methanol'!AG46</f>
        <v>9848.8576996826432</v>
      </c>
      <c r="AH46" s="123">
        <f>'[2]Yearly Methanol'!AH46</f>
        <v>9780.2302499135258</v>
      </c>
      <c r="AI46" s="124"/>
      <c r="AJ46" s="123">
        <f>'[2]Yearly Methanol'!AJ46</f>
        <v>12062.923707379587</v>
      </c>
      <c r="AK46" s="123">
        <f>'[2]Yearly Methanol'!AK46</f>
        <v>11978.868508691565</v>
      </c>
      <c r="AL46" s="123">
        <f>'[2]Yearly Methanol'!AL46</f>
        <v>11895.399011828231</v>
      </c>
      <c r="AM46" s="123">
        <f>'[2]Yearly Methanol'!AM46</f>
        <v>11812.511135583034</v>
      </c>
      <c r="AN46" s="123">
        <f>'[2]Yearly Methanol'!AN46</f>
        <v>11730.200827187526</v>
      </c>
      <c r="AO46" s="123">
        <f>'[2]Yearly Methanol'!AO46</f>
        <v>11648.464062113197</v>
      </c>
      <c r="AP46" s="123">
        <f>'[2]Yearly Methanol'!AP46</f>
        <v>11567.296843874699</v>
      </c>
      <c r="AQ46" s="123">
        <f>'[2]Yearly Methanol'!AQ46</f>
        <v>11486.695203834448</v>
      </c>
      <c r="AR46" s="123">
        <f>'[2]Yearly Methanol'!AR46</f>
        <v>11406.655201008567</v>
      </c>
      <c r="AS46" s="123">
        <f>'[2]Yearly Methanol'!AS46</f>
        <v>11327.172921874198</v>
      </c>
      <c r="AT46" s="123">
        <f>'[2]Yearly Methanol'!AT46</f>
        <v>11248.244480178157</v>
      </c>
      <c r="AU46" s="123">
        <f>'[2]Yearly Methanol'!AU46</f>
        <v>11169.866016746906</v>
      </c>
      <c r="AV46" s="123">
        <f>'[2]Yearly Methanol'!AV46</f>
        <v>11092.033699297872</v>
      </c>
      <c r="AW46" s="123">
        <f>'[2]Yearly Methanol'!AW46</f>
        <v>11014.743722252062</v>
      </c>
      <c r="AX46" s="123">
        <f>'[2]Yearly Methanol'!AX46</f>
        <v>10937.992306547994</v>
      </c>
      <c r="AY46" s="123">
        <f>'[2]Yearly Methanol'!AY46</f>
        <v>10861.775699456921</v>
      </c>
      <c r="AZ46" s="123">
        <f>'[2]Yearly Methanol'!AZ46</f>
        <v>10786.090174399338</v>
      </c>
      <c r="BA46" s="123">
        <f>'[2]Yearly Methanol'!BA46</f>
        <v>10710.932030762782</v>
      </c>
      <c r="BB46" s="123">
        <f>'[2]Yearly Methanol'!BB46</f>
        <v>10636.297593720881</v>
      </c>
      <c r="BC46" s="123">
        <f>'[2]Yearly Methanol'!BC46</f>
        <v>10562.183214053686</v>
      </c>
      <c r="BD46" s="123">
        <f>'[2]Yearly Methanol'!BD46</f>
        <v>10488.585267969234</v>
      </c>
      <c r="BE46" s="123">
        <f>'[2]Yearly Methanol'!BE46</f>
        <v>10415.500156926371</v>
      </c>
      <c r="BF46" s="123">
        <f>'[2]Yearly Methanol'!BF46</f>
        <v>10342.924307458801</v>
      </c>
      <c r="BG46" s="123">
        <f>'[2]Yearly Methanol'!BG46</f>
        <v>10270.854171000359</v>
      </c>
      <c r="BH46" s="123">
        <f>'[2]Yearly Methanol'!BH46</f>
        <v>10199.286223711511</v>
      </c>
      <c r="BI46" s="123">
        <f>'[2]Yearly Methanol'!BI46</f>
        <v>10128.216966307054</v>
      </c>
      <c r="BJ46" s="123">
        <f>'[2]Yearly Methanol'!BJ46</f>
        <v>10057.642923885023</v>
      </c>
      <c r="BK46" s="123">
        <f>'[2]Yearly Methanol'!BK46</f>
        <v>9987.560645756781</v>
      </c>
      <c r="BL46" s="123">
        <f>'[2]Yearly Methanol'!BL46</f>
        <v>9917.9667052783061</v>
      </c>
      <c r="BM46" s="123">
        <f>'[2]Yearly Methanol'!BM46</f>
        <v>9848.8576996826432</v>
      </c>
      <c r="BN46" s="123">
        <f>'[2]Yearly Methanol'!BN46</f>
        <v>9780.2302499135258</v>
      </c>
    </row>
    <row r="47" spans="1:75">
      <c r="B47" s="9" t="s">
        <v>58</v>
      </c>
      <c r="C47" s="5" t="s">
        <v>200</v>
      </c>
      <c r="D47" s="124">
        <f>'[2]Yearly Methanol'!D47</f>
        <v>0</v>
      </c>
      <c r="E47" s="124">
        <f>'[2]Yearly Methanol'!E47</f>
        <v>209.63019890210239</v>
      </c>
      <c r="F47" s="124">
        <f>'[2]Yearly Methanol'!F47</f>
        <v>416.33896541398809</v>
      </c>
      <c r="G47" s="124">
        <f>'[2]Yearly Methanol'!G47</f>
        <v>620.15683461810931</v>
      </c>
      <c r="H47" s="124">
        <f>'[2]Yearly Methanol'!H47</f>
        <v>821.11405790312676</v>
      </c>
      <c r="I47" s="124">
        <f>'[2]Yearly Methanol'!I47</f>
        <v>1019.2406054349046</v>
      </c>
      <c r="J47" s="124">
        <f>'[2]Yearly Methanol'!J47</f>
        <v>1214.5661686068433</v>
      </c>
      <c r="K47" s="124">
        <f>'[2]Yearly Methanol'!K47</f>
        <v>1407.1201624697198</v>
      </c>
      <c r="L47" s="124">
        <f>'[2]Yearly Methanol'!L47</f>
        <v>1596.9317281411993</v>
      </c>
      <c r="M47" s="124">
        <f>'[2]Yearly Methanol'!M47</f>
        <v>1784.029735195186</v>
      </c>
      <c r="N47" s="124">
        <f>'[2]Yearly Methanol'!N47</f>
        <v>1968.4427840311771</v>
      </c>
      <c r="O47" s="124">
        <f>'[2]Yearly Methanol'!O47</f>
        <v>2010.575883014443</v>
      </c>
      <c r="P47" s="124">
        <f>'[2]Yearly Methanol'!P47</f>
        <v>2052.0262343701061</v>
      </c>
      <c r="Q47" s="124">
        <f>'[2]Yearly Methanol'!Q47</f>
        <v>2092.8013072278918</v>
      </c>
      <c r="R47" s="124">
        <f>'[2]Yearly Methanol'!R47</f>
        <v>2132.9084997768591</v>
      </c>
      <c r="S47" s="124">
        <f>'[2]Yearly Methanol'!S47</f>
        <v>2172.3551398913842</v>
      </c>
      <c r="T47" s="124">
        <f>'[2]Yearly Methanol'!T47</f>
        <v>2211.148485751864</v>
      </c>
      <c r="U47" s="124">
        <f>'[2]Yearly Methanol'!U47</f>
        <v>2249.2957264601841</v>
      </c>
      <c r="V47" s="124">
        <f>'[2]Yearly Methanol'!V47</f>
        <v>2286.8039826499894</v>
      </c>
      <c r="W47" s="124">
        <f>'[2]Yearly Methanol'!W47</f>
        <v>2323.6803070918108</v>
      </c>
      <c r="X47" s="124">
        <f>'[2]Yearly Methanol'!X47</f>
        <v>2359.9316852930779</v>
      </c>
      <c r="Y47" s="124">
        <f>'[2]Yearly Methanol'!Y47</f>
        <v>2369.5262857007497</v>
      </c>
      <c r="Z47" s="124">
        <f>'[2]Yearly Methanol'!Z47</f>
        <v>2378.8725907155244</v>
      </c>
      <c r="AA47" s="124">
        <f>'[2]Yearly Methanol'!AA47</f>
        <v>2387.9735947575837</v>
      </c>
      <c r="AB47" s="124">
        <f>'[2]Yearly Methanol'!AB47</f>
        <v>2396.8322625722053</v>
      </c>
      <c r="AC47" s="124">
        <f>'[2]Yearly Methanol'!AC47</f>
        <v>2405.4515294979255</v>
      </c>
      <c r="AD47" s="124">
        <f>'[2]Yearly Methanol'!AD47</f>
        <v>2413.8343017324055</v>
      </c>
      <c r="AE47" s="124">
        <f>'[2]Yearly Methanol'!AE47</f>
        <v>2421.9834565960196</v>
      </c>
      <c r="AF47" s="124">
        <f>'[2]Yearly Methanol'!AF47</f>
        <v>2429.9018427931851</v>
      </c>
      <c r="AG47" s="124">
        <f>'[2]Yearly Methanol'!AG47</f>
        <v>2437.5922806714543</v>
      </c>
      <c r="AH47" s="124">
        <f>'[2]Yearly Methanol'!AH47</f>
        <v>2445.0575624783814</v>
      </c>
      <c r="AI47" s="124"/>
      <c r="AJ47" s="124">
        <f>'[2]Yearly Methanol'!AJ47</f>
        <v>0</v>
      </c>
      <c r="AK47" s="124">
        <f>'[2]Yearly Methanol'!AK47</f>
        <v>104.8150994510512</v>
      </c>
      <c r="AL47" s="124">
        <f>'[2]Yearly Methanol'!AL47</f>
        <v>208.16948270699405</v>
      </c>
      <c r="AM47" s="124">
        <f>'[2]Yearly Methanol'!AM47</f>
        <v>310.07841730905466</v>
      </c>
      <c r="AN47" s="124">
        <f>'[2]Yearly Methanol'!AN47</f>
        <v>410.55702895156338</v>
      </c>
      <c r="AO47" s="124">
        <f>'[2]Yearly Methanol'!AO47</f>
        <v>509.62030271745232</v>
      </c>
      <c r="AP47" s="124">
        <f>'[2]Yearly Methanol'!AP47</f>
        <v>607.28308430342167</v>
      </c>
      <c r="AQ47" s="124">
        <f>'[2]Yearly Methanol'!AQ47</f>
        <v>703.56008123485992</v>
      </c>
      <c r="AR47" s="124">
        <f>'[2]Yearly Methanol'!AR47</f>
        <v>798.46586407059965</v>
      </c>
      <c r="AS47" s="124">
        <f>'[2]Yearly Methanol'!AS47</f>
        <v>892.01486759759302</v>
      </c>
      <c r="AT47" s="124">
        <f>'[2]Yearly Methanol'!AT47</f>
        <v>984.22139201558855</v>
      </c>
      <c r="AU47" s="124">
        <f>'[2]Yearly Methanol'!AU47</f>
        <v>1005.2879415072215</v>
      </c>
      <c r="AV47" s="124">
        <f>'[2]Yearly Methanol'!AV47</f>
        <v>1026.013117185053</v>
      </c>
      <c r="AW47" s="124">
        <f>'[2]Yearly Methanol'!AW47</f>
        <v>1046.4006536139459</v>
      </c>
      <c r="AX47" s="124">
        <f>'[2]Yearly Methanol'!AX47</f>
        <v>1066.4542498884296</v>
      </c>
      <c r="AY47" s="124">
        <f>'[2]Yearly Methanol'!AY47</f>
        <v>1086.1775699456921</v>
      </c>
      <c r="AZ47" s="124">
        <f>'[2]Yearly Methanol'!AZ47</f>
        <v>1105.574242875932</v>
      </c>
      <c r="BA47" s="124">
        <f>'[2]Yearly Methanol'!BA47</f>
        <v>1124.6478632300921</v>
      </c>
      <c r="BB47" s="124">
        <f>'[2]Yearly Methanol'!BB47</f>
        <v>1143.4019913249947</v>
      </c>
      <c r="BC47" s="124">
        <f>'[2]Yearly Methanol'!BC47</f>
        <v>1161.8401535459054</v>
      </c>
      <c r="BD47" s="124">
        <f>'[2]Yearly Methanol'!BD47</f>
        <v>1179.9658426465389</v>
      </c>
      <c r="BE47" s="124">
        <f>'[2]Yearly Methanol'!BE47</f>
        <v>1184.7631428503748</v>
      </c>
      <c r="BF47" s="124">
        <f>'[2]Yearly Methanol'!BF47</f>
        <v>1189.4362953577622</v>
      </c>
      <c r="BG47" s="124">
        <f>'[2]Yearly Methanol'!BG47</f>
        <v>1193.9867973787918</v>
      </c>
      <c r="BH47" s="124">
        <f>'[2]Yearly Methanol'!BH47</f>
        <v>1198.4161312861027</v>
      </c>
      <c r="BI47" s="124">
        <f>'[2]Yearly Methanol'!BI47</f>
        <v>1202.7257647489628</v>
      </c>
      <c r="BJ47" s="124">
        <f>'[2]Yearly Methanol'!BJ47</f>
        <v>1206.9171508662027</v>
      </c>
      <c r="BK47" s="124">
        <f>'[2]Yearly Methanol'!BK47</f>
        <v>1210.9917282980098</v>
      </c>
      <c r="BL47" s="124">
        <f>'[2]Yearly Methanol'!BL47</f>
        <v>1214.9509213965925</v>
      </c>
      <c r="BM47" s="124">
        <f>'[2]Yearly Methanol'!BM47</f>
        <v>1218.7961403357272</v>
      </c>
      <c r="BN47" s="124">
        <f>'[2]Yearly Methanol'!BN47</f>
        <v>1222.5287812391907</v>
      </c>
    </row>
    <row r="48" spans="1:75">
      <c r="B48" s="9" t="s">
        <v>59</v>
      </c>
      <c r="C48" s="5" t="s">
        <v>200</v>
      </c>
      <c r="D48" s="124">
        <f>'[2]Yearly Methanol'!D48</f>
        <v>0</v>
      </c>
      <c r="E48" s="124">
        <f>'[2]Yearly Methanol'!E48</f>
        <v>81.456305859102656</v>
      </c>
      <c r="F48" s="124">
        <f>'[2]Yearly Methanol'!F48</f>
        <v>161.77742656086394</v>
      </c>
      <c r="G48" s="124">
        <f>'[2]Yearly Methanol'!G48</f>
        <v>240.97522716589393</v>
      </c>
      <c r="H48" s="124">
        <f>'[2]Yearly Methanol'!H48</f>
        <v>319.06146249950069</v>
      </c>
      <c r="I48" s="124">
        <f>'[2]Yearly Methanol'!I48</f>
        <v>396.04777811184874</v>
      </c>
      <c r="J48" s="124">
        <f>'[2]Yearly Methanol'!J48</f>
        <v>471.9457112300878</v>
      </c>
      <c r="K48" s="124">
        <f>'[2]Yearly Methanol'!K48</f>
        <v>546.76669170251967</v>
      </c>
      <c r="L48" s="124">
        <f>'[2]Yearly Methanol'!L48</f>
        <v>620.52204293486614</v>
      </c>
      <c r="M48" s="124">
        <f>'[2]Yearly Methanol'!M48</f>
        <v>693.2229828187011</v>
      </c>
      <c r="N48" s="124">
        <f>'[2]Yearly Methanol'!N48</f>
        <v>764.88062465211476</v>
      </c>
      <c r="O48" s="124">
        <f>'[2]Yearly Methanol'!O48</f>
        <v>873.48352250960806</v>
      </c>
      <c r="P48" s="124">
        <f>'[2]Yearly Methanol'!P48</f>
        <v>980.53577901793199</v>
      </c>
      <c r="Q48" s="124">
        <f>'[2]Yearly Methanol'!Q48</f>
        <v>1086.0537310140535</v>
      </c>
      <c r="R48" s="124">
        <f>'[2]Yearly Methanol'!R48</f>
        <v>1190.053562952422</v>
      </c>
      <c r="S48" s="124">
        <f>'[2]Yearly Methanol'!S48</f>
        <v>1292.5513082353737</v>
      </c>
      <c r="T48" s="124">
        <f>'[2]Yearly Methanol'!T48</f>
        <v>1393.5628505323946</v>
      </c>
      <c r="U48" s="124">
        <f>'[2]Yearly Methanol'!U48</f>
        <v>1493.1039250883321</v>
      </c>
      <c r="V48" s="124">
        <f>'[2]Yearly Methanol'!V48</f>
        <v>1591.1901200206439</v>
      </c>
      <c r="W48" s="124">
        <f>'[2]Yearly Methanol'!W48</f>
        <v>1687.8368776057791</v>
      </c>
      <c r="X48" s="124">
        <f>'[2]Yearly Methanol'!X48</f>
        <v>1783.0594955547699</v>
      </c>
      <c r="Y48" s="124">
        <f>'[2]Yearly Methanol'!Y48</f>
        <v>1947.6985293452317</v>
      </c>
      <c r="Z48" s="124">
        <f>'[2]Yearly Methanol'!Z48</f>
        <v>2109.9565587215957</v>
      </c>
      <c r="AA48" s="124">
        <f>'[2]Yearly Methanol'!AA48</f>
        <v>2269.8587717910796</v>
      </c>
      <c r="AB48" s="124">
        <f>'[2]Yearly Methanol'!AB48</f>
        <v>2427.4301212433397</v>
      </c>
      <c r="AC48" s="124">
        <f>'[2]Yearly Methanol'!AC48</f>
        <v>2582.695326408299</v>
      </c>
      <c r="AD48" s="124">
        <f>'[2]Yearly Methanol'!AD48</f>
        <v>2735.6788752967268</v>
      </c>
      <c r="AE48" s="124">
        <f>'[2]Yearly Methanol'!AE48</f>
        <v>2886.40502662371</v>
      </c>
      <c r="AF48" s="124">
        <f>'[2]Yearly Methanol'!AF48</f>
        <v>3034.8978118151617</v>
      </c>
      <c r="AG48" s="124">
        <f>'[2]Yearly Methanol'!AG48</f>
        <v>3181.1810369974937</v>
      </c>
      <c r="AH48" s="124">
        <f>'[2]Yearly Methanol'!AH48</f>
        <v>3325.2782849705991</v>
      </c>
      <c r="AI48" s="124"/>
      <c r="AJ48" s="124">
        <f>'[2]Yearly Methanol'!AJ48</f>
        <v>0</v>
      </c>
      <c r="AK48" s="124">
        <f>'[2]Yearly Methanol'!AK48</f>
        <v>40.728152929551328</v>
      </c>
      <c r="AL48" s="124">
        <f>'[2]Yearly Methanol'!AL48</f>
        <v>80.888713280431972</v>
      </c>
      <c r="AM48" s="124">
        <f>'[2]Yearly Methanol'!AM48</f>
        <v>120.48761358294696</v>
      </c>
      <c r="AN48" s="124">
        <f>'[2]Yearly Methanol'!AN48</f>
        <v>159.53073124975035</v>
      </c>
      <c r="AO48" s="124">
        <f>'[2]Yearly Methanol'!AO48</f>
        <v>198.02388905592437</v>
      </c>
      <c r="AP48" s="124">
        <f>'[2]Yearly Methanol'!AP48</f>
        <v>235.9728556150439</v>
      </c>
      <c r="AQ48" s="124">
        <f>'[2]Yearly Methanol'!AQ48</f>
        <v>273.38334585125983</v>
      </c>
      <c r="AR48" s="124">
        <f>'[2]Yearly Methanol'!AR48</f>
        <v>310.26102146743307</v>
      </c>
      <c r="AS48" s="124">
        <f>'[2]Yearly Methanol'!AS48</f>
        <v>346.61149140935055</v>
      </c>
      <c r="AT48" s="124">
        <f>'[2]Yearly Methanol'!AT48</f>
        <v>382.44031232605738</v>
      </c>
      <c r="AU48" s="124">
        <f>'[2]Yearly Methanol'!AU48</f>
        <v>436.74176125480403</v>
      </c>
      <c r="AV48" s="124">
        <f>'[2]Yearly Methanol'!AV48</f>
        <v>490.26788950896599</v>
      </c>
      <c r="AW48" s="124">
        <f>'[2]Yearly Methanol'!AW48</f>
        <v>543.02686550702674</v>
      </c>
      <c r="AX48" s="124">
        <f>'[2]Yearly Methanol'!AX48</f>
        <v>595.026781476211</v>
      </c>
      <c r="AY48" s="124">
        <f>'[2]Yearly Methanol'!AY48</f>
        <v>646.27565411768683</v>
      </c>
      <c r="AZ48" s="124">
        <f>'[2]Yearly Methanol'!AZ48</f>
        <v>696.78142526619729</v>
      </c>
      <c r="BA48" s="124">
        <f>'[2]Yearly Methanol'!BA48</f>
        <v>746.55196254416603</v>
      </c>
      <c r="BB48" s="124">
        <f>'[2]Yearly Methanol'!BB48</f>
        <v>795.59506001032196</v>
      </c>
      <c r="BC48" s="124">
        <f>'[2]Yearly Methanol'!BC48</f>
        <v>843.91843880288957</v>
      </c>
      <c r="BD48" s="124">
        <f>'[2]Yearly Methanol'!BD48</f>
        <v>891.52974777738496</v>
      </c>
      <c r="BE48" s="124">
        <f>'[2]Yearly Methanol'!BE48</f>
        <v>973.84926467261585</v>
      </c>
      <c r="BF48" s="124">
        <f>'[2]Yearly Methanol'!BF48</f>
        <v>1054.9782793607978</v>
      </c>
      <c r="BG48" s="124">
        <f>'[2]Yearly Methanol'!BG48</f>
        <v>1134.9293858955398</v>
      </c>
      <c r="BH48" s="124">
        <f>'[2]Yearly Methanol'!BH48</f>
        <v>1213.7150606216699</v>
      </c>
      <c r="BI48" s="124">
        <f>'[2]Yearly Methanol'!BI48</f>
        <v>1291.3476632041495</v>
      </c>
      <c r="BJ48" s="124">
        <f>'[2]Yearly Methanol'!BJ48</f>
        <v>1367.8394376483634</v>
      </c>
      <c r="BK48" s="124">
        <f>'[2]Yearly Methanol'!BK48</f>
        <v>1443.202513311855</v>
      </c>
      <c r="BL48" s="124">
        <f>'[2]Yearly Methanol'!BL48</f>
        <v>1517.4489059075809</v>
      </c>
      <c r="BM48" s="124">
        <f>'[2]Yearly Methanol'!BM48</f>
        <v>1590.5905184987469</v>
      </c>
      <c r="BN48" s="124">
        <f>'[2]Yearly Methanol'!BN48</f>
        <v>1662.6391424852995</v>
      </c>
    </row>
    <row r="49" spans="1:66">
      <c r="B49" s="1" t="s">
        <v>19</v>
      </c>
      <c r="C49" s="5" t="s">
        <v>200</v>
      </c>
      <c r="D49" s="124">
        <f>'[2]Yearly Methanol'!D49</f>
        <v>0</v>
      </c>
      <c r="E49" s="124">
        <f>'[2]Yearly Methanol'!E49</f>
        <v>291.08650476120505</v>
      </c>
      <c r="F49" s="124">
        <f>'[2]Yearly Methanol'!F49</f>
        <v>578.11639197485204</v>
      </c>
      <c r="G49" s="124">
        <f>'[2]Yearly Methanol'!G49</f>
        <v>861.13206178400321</v>
      </c>
      <c r="H49" s="124">
        <f>'[2]Yearly Methanol'!H49</f>
        <v>1140.1755204026274</v>
      </c>
      <c r="I49" s="124">
        <f>'[2]Yearly Methanol'!I49</f>
        <v>1415.2883835467533</v>
      </c>
      <c r="J49" s="124">
        <f>'[2]Yearly Methanol'!J49</f>
        <v>1686.5118798369313</v>
      </c>
      <c r="K49" s="124">
        <f>'[2]Yearly Methanol'!K49</f>
        <v>1953.8868541722395</v>
      </c>
      <c r="L49" s="124">
        <f>'[2]Yearly Methanol'!L49</f>
        <v>2217.4537710760656</v>
      </c>
      <c r="M49" s="124">
        <f>'[2]Yearly Methanol'!M49</f>
        <v>2477.2527180138873</v>
      </c>
      <c r="N49" s="124">
        <f>'[2]Yearly Methanol'!N49</f>
        <v>2733.3234086832917</v>
      </c>
      <c r="O49" s="124">
        <f>'[2]Yearly Methanol'!O49</f>
        <v>2884.0594055240508</v>
      </c>
      <c r="P49" s="124">
        <f>'[2]Yearly Methanol'!P49</f>
        <v>3032.5620133880379</v>
      </c>
      <c r="Q49" s="124">
        <f>'[2]Yearly Methanol'!Q49</f>
        <v>3178.8550382419453</v>
      </c>
      <c r="R49" s="124">
        <f>'[2]Yearly Methanol'!R49</f>
        <v>3322.9620627292811</v>
      </c>
      <c r="S49" s="124">
        <f>'[2]Yearly Methanol'!S49</f>
        <v>3464.9064481267578</v>
      </c>
      <c r="T49" s="124">
        <f>'[2]Yearly Methanol'!T49</f>
        <v>3604.7113362842583</v>
      </c>
      <c r="U49" s="124">
        <f>'[2]Yearly Methanol'!U49</f>
        <v>3742.399651548516</v>
      </c>
      <c r="V49" s="124">
        <f>'[2]Yearly Methanol'!V49</f>
        <v>3877.9941026706333</v>
      </c>
      <c r="W49" s="124">
        <f>'[2]Yearly Methanol'!W49</f>
        <v>4011.51718469759</v>
      </c>
      <c r="X49" s="124">
        <f>'[2]Yearly Methanol'!X49</f>
        <v>4142.9911808478482</v>
      </c>
      <c r="Y49" s="124">
        <f>'[2]Yearly Methanol'!Y49</f>
        <v>4317.2248150459818</v>
      </c>
      <c r="Z49" s="124">
        <f>'[2]Yearly Methanol'!Z49</f>
        <v>4488.8291494371206</v>
      </c>
      <c r="AA49" s="124">
        <f>'[2]Yearly Methanol'!AA49</f>
        <v>4657.8323665486632</v>
      </c>
      <c r="AB49" s="124">
        <f>'[2]Yearly Methanol'!AB49</f>
        <v>4824.262383815545</v>
      </c>
      <c r="AC49" s="124">
        <f>'[2]Yearly Methanol'!AC49</f>
        <v>4988.146855906225</v>
      </c>
      <c r="AD49" s="124">
        <f>'[2]Yearly Methanol'!AD49</f>
        <v>5149.5131770291318</v>
      </c>
      <c r="AE49" s="124">
        <f>'[2]Yearly Methanol'!AE49</f>
        <v>5308.3884832197291</v>
      </c>
      <c r="AF49" s="124">
        <f>'[2]Yearly Methanol'!AF49</f>
        <v>5464.7996546083468</v>
      </c>
      <c r="AG49" s="124">
        <f>'[2]Yearly Methanol'!AG49</f>
        <v>5618.773317668948</v>
      </c>
      <c r="AH49" s="124">
        <f>'[2]Yearly Methanol'!AH49</f>
        <v>5770.3358474489805</v>
      </c>
      <c r="AI49" s="124"/>
      <c r="AJ49" s="124">
        <f>'[2]Yearly Methanol'!AJ49</f>
        <v>0</v>
      </c>
      <c r="AK49" s="124">
        <f>'[2]Yearly Methanol'!AK49</f>
        <v>145.54325238060252</v>
      </c>
      <c r="AL49" s="124">
        <f>'[2]Yearly Methanol'!AL49</f>
        <v>289.05819598742602</v>
      </c>
      <c r="AM49" s="124">
        <f>'[2]Yearly Methanol'!AM49</f>
        <v>430.56603089200161</v>
      </c>
      <c r="AN49" s="124">
        <f>'[2]Yearly Methanol'!AN49</f>
        <v>570.0877602013137</v>
      </c>
      <c r="AO49" s="124">
        <f>'[2]Yearly Methanol'!AO49</f>
        <v>707.64419177337663</v>
      </c>
      <c r="AP49" s="124">
        <f>'[2]Yearly Methanol'!AP49</f>
        <v>843.25593991846563</v>
      </c>
      <c r="AQ49" s="124">
        <f>'[2]Yearly Methanol'!AQ49</f>
        <v>976.94342708611975</v>
      </c>
      <c r="AR49" s="124">
        <f>'[2]Yearly Methanol'!AR49</f>
        <v>1108.7268855380328</v>
      </c>
      <c r="AS49" s="124">
        <f>'[2]Yearly Methanol'!AS49</f>
        <v>1238.6263590069436</v>
      </c>
      <c r="AT49" s="124">
        <f>'[2]Yearly Methanol'!AT49</f>
        <v>1366.6617043416459</v>
      </c>
      <c r="AU49" s="124">
        <f>'[2]Yearly Methanol'!AU49</f>
        <v>1442.0297027620254</v>
      </c>
      <c r="AV49" s="124">
        <f>'[2]Yearly Methanol'!AV49</f>
        <v>1516.281006694019</v>
      </c>
      <c r="AW49" s="124">
        <f>'[2]Yearly Methanol'!AW49</f>
        <v>1589.4275191209726</v>
      </c>
      <c r="AX49" s="124">
        <f>'[2]Yearly Methanol'!AX49</f>
        <v>1661.4810313646406</v>
      </c>
      <c r="AY49" s="124">
        <f>'[2]Yearly Methanol'!AY49</f>
        <v>1732.4532240633789</v>
      </c>
      <c r="AZ49" s="124">
        <f>'[2]Yearly Methanol'!AZ49</f>
        <v>1802.3556681421292</v>
      </c>
      <c r="BA49" s="124">
        <f>'[2]Yearly Methanol'!BA49</f>
        <v>1871.199825774258</v>
      </c>
      <c r="BB49" s="124">
        <f>'[2]Yearly Methanol'!BB49</f>
        <v>1938.9970513353167</v>
      </c>
      <c r="BC49" s="124">
        <f>'[2]Yearly Methanol'!BC49</f>
        <v>2005.758592348795</v>
      </c>
      <c r="BD49" s="124">
        <f>'[2]Yearly Methanol'!BD49</f>
        <v>2071.4955904239241</v>
      </c>
      <c r="BE49" s="124">
        <f>'[2]Yearly Methanol'!BE49</f>
        <v>2158.6124075229909</v>
      </c>
      <c r="BF49" s="124">
        <f>'[2]Yearly Methanol'!BF49</f>
        <v>2244.4145747185603</v>
      </c>
      <c r="BG49" s="124">
        <f>'[2]Yearly Methanol'!BG49</f>
        <v>2328.9161832743316</v>
      </c>
      <c r="BH49" s="124">
        <f>'[2]Yearly Methanol'!BH49</f>
        <v>2412.1311919077725</v>
      </c>
      <c r="BI49" s="124">
        <f>'[2]Yearly Methanol'!BI49</f>
        <v>2494.0734279531125</v>
      </c>
      <c r="BJ49" s="124">
        <f>'[2]Yearly Methanol'!BJ49</f>
        <v>2574.7565885145659</v>
      </c>
      <c r="BK49" s="124">
        <f>'[2]Yearly Methanol'!BK49</f>
        <v>2654.1942416098645</v>
      </c>
      <c r="BL49" s="124">
        <f>'[2]Yearly Methanol'!BL49</f>
        <v>2732.3998273041734</v>
      </c>
      <c r="BM49" s="124">
        <f>'[2]Yearly Methanol'!BM49</f>
        <v>2809.386658834474</v>
      </c>
      <c r="BN49" s="124">
        <f>'[2]Yearly Methanol'!BN49</f>
        <v>2885.1679237244903</v>
      </c>
    </row>
    <row r="50" spans="1:66">
      <c r="B50" s="1" t="s">
        <v>23</v>
      </c>
      <c r="C50" s="5" t="s">
        <v>200</v>
      </c>
      <c r="D50" s="124">
        <f>'[2]Yearly Methanol'!D50</f>
        <v>0</v>
      </c>
      <c r="E50" s="124">
        <f>'[2]Yearly Methanol'!E50</f>
        <v>79.060532157364335</v>
      </c>
      <c r="F50" s="124">
        <f>'[2]Yearly Methanol'!F50</f>
        <v>157.01926695613264</v>
      </c>
      <c r="G50" s="124">
        <f>'[2]Yearly Methanol'!G50</f>
        <v>233.88772048454408</v>
      </c>
      <c r="H50" s="124">
        <f>'[2]Yearly Methanol'!H50</f>
        <v>309.67730183775069</v>
      </c>
      <c r="I50" s="124">
        <f>'[2]Yearly Methanol'!I50</f>
        <v>384.39931404973549</v>
      </c>
      <c r="J50" s="124">
        <f>'[2]Yearly Methanol'!J50</f>
        <v>458.06495501743814</v>
      </c>
      <c r="K50" s="124">
        <f>'[2]Yearly Methanol'!K50</f>
        <v>530.68531841715162</v>
      </c>
      <c r="L50" s="124">
        <f>'[2]Yearly Methanol'!L50</f>
        <v>602.27139461325237</v>
      </c>
      <c r="M50" s="124">
        <f>'[2]Yearly Methanol'!M50</f>
        <v>672.83407155932741</v>
      </c>
      <c r="N50" s="124">
        <f>'[2]Yearly Methanol'!N50</f>
        <v>742.38413569175839</v>
      </c>
      <c r="O50" s="124">
        <f>'[2]Yearly Methanol'!O50</f>
        <v>810.93227281582551</v>
      </c>
      <c r="P50" s="124">
        <f>'[2]Yearly Methanol'!P50</f>
        <v>878.48906898439145</v>
      </c>
      <c r="Q50" s="124">
        <f>'[2]Yearly Methanol'!Q50</f>
        <v>945.06501136922702</v>
      </c>
      <c r="R50" s="124">
        <f>'[2]Yearly Methanol'!R50</f>
        <v>1010.6704891250347</v>
      </c>
      <c r="S50" s="124">
        <f>'[2]Yearly Methanol'!S50</f>
        <v>1075.3157942462351</v>
      </c>
      <c r="T50" s="124">
        <f>'[2]Yearly Methanol'!T50</f>
        <v>1139.0111224165703</v>
      </c>
      <c r="U50" s="124">
        <f>'[2]Yearly Methanol'!U50</f>
        <v>1201.7665738515843</v>
      </c>
      <c r="V50" s="124">
        <f>'[2]Yearly Methanol'!V50</f>
        <v>1263.5921541340408</v>
      </c>
      <c r="W50" s="124">
        <f>'[2]Yearly Methanol'!W50</f>
        <v>1324.4977750423323</v>
      </c>
      <c r="X50" s="124">
        <f>'[2]Yearly Methanol'!X50</f>
        <v>1384.4932553719391</v>
      </c>
      <c r="Y50" s="124">
        <f>'[2]Yearly Methanol'!Y50</f>
        <v>1445.6714217813803</v>
      </c>
      <c r="Z50" s="124">
        <f>'[2]Yearly Methanol'!Z50</f>
        <v>1505.9297791660015</v>
      </c>
      <c r="AA50" s="124">
        <f>'[2]Yearly Methanol'!AA50</f>
        <v>1565.278175660455</v>
      </c>
      <c r="AB50" s="124">
        <f>'[2]Yearly Methanol'!AB50</f>
        <v>1623.7263668148728</v>
      </c>
      <c r="AC50" s="124">
        <f>'[2]Yearly Methanol'!AC50</f>
        <v>1681.2840164069712</v>
      </c>
      <c r="AD50" s="124">
        <f>'[2]Yearly Methanol'!AD50</f>
        <v>1737.9606972473323</v>
      </c>
      <c r="AE50" s="124">
        <f>'[2]Yearly Methanol'!AE50</f>
        <v>1793.765891977918</v>
      </c>
      <c r="AF50" s="124">
        <f>'[2]Yearly Methanol'!AF50</f>
        <v>1848.7089938638762</v>
      </c>
      <c r="AG50" s="124">
        <f>'[2]Yearly Methanol'!AG50</f>
        <v>1902.7993075786867</v>
      </c>
      <c r="AH50" s="124">
        <f>'[2]Yearly Methanol'!AH50</f>
        <v>1956.0460499827052</v>
      </c>
      <c r="AI50" s="124"/>
      <c r="AJ50" s="124">
        <f>'[2]Yearly Methanol'!AJ50</f>
        <v>0</v>
      </c>
      <c r="AK50" s="124">
        <f>'[2]Yearly Methanol'!AK50</f>
        <v>39.530266078682168</v>
      </c>
      <c r="AL50" s="124">
        <f>'[2]Yearly Methanol'!AL50</f>
        <v>78.50963347806632</v>
      </c>
      <c r="AM50" s="124">
        <f>'[2]Yearly Methanol'!AM50</f>
        <v>116.94386024227204</v>
      </c>
      <c r="AN50" s="124">
        <f>'[2]Yearly Methanol'!AN50</f>
        <v>154.83865091887535</v>
      </c>
      <c r="AO50" s="124">
        <f>'[2]Yearly Methanol'!AO50</f>
        <v>192.19965702486775</v>
      </c>
      <c r="AP50" s="124">
        <f>'[2]Yearly Methanol'!AP50</f>
        <v>229.03247750871907</v>
      </c>
      <c r="AQ50" s="124">
        <f>'[2]Yearly Methanol'!AQ50</f>
        <v>265.34265920857581</v>
      </c>
      <c r="AR50" s="124">
        <f>'[2]Yearly Methanol'!AR50</f>
        <v>301.13569730662618</v>
      </c>
      <c r="AS50" s="124">
        <f>'[2]Yearly Methanol'!AS50</f>
        <v>336.41703577966371</v>
      </c>
      <c r="AT50" s="124">
        <f>'[2]Yearly Methanol'!AT50</f>
        <v>371.19206784587919</v>
      </c>
      <c r="AU50" s="124">
        <f>'[2]Yearly Methanol'!AU50</f>
        <v>405.46613640791276</v>
      </c>
      <c r="AV50" s="124">
        <f>'[2]Yearly Methanol'!AV50</f>
        <v>439.24453449219573</v>
      </c>
      <c r="AW50" s="124">
        <f>'[2]Yearly Methanol'!AW50</f>
        <v>472.53250568461351</v>
      </c>
      <c r="AX50" s="124">
        <f>'[2]Yearly Methanol'!AX50</f>
        <v>505.33524456251735</v>
      </c>
      <c r="AY50" s="124">
        <f>'[2]Yearly Methanol'!AY50</f>
        <v>537.65789712311755</v>
      </c>
      <c r="AZ50" s="124">
        <f>'[2]Yearly Methanol'!AZ50</f>
        <v>569.50556120828514</v>
      </c>
      <c r="BA50" s="124">
        <f>'[2]Yearly Methanol'!BA50</f>
        <v>600.88328692579216</v>
      </c>
      <c r="BB50" s="124">
        <f>'[2]Yearly Methanol'!BB50</f>
        <v>631.79607706702041</v>
      </c>
      <c r="BC50" s="124">
        <f>'[2]Yearly Methanol'!BC50</f>
        <v>662.24888752116613</v>
      </c>
      <c r="BD50" s="124">
        <f>'[2]Yearly Methanol'!BD50</f>
        <v>692.24662768596954</v>
      </c>
      <c r="BE50" s="124">
        <f>'[2]Yearly Methanol'!BE50</f>
        <v>722.83571089069017</v>
      </c>
      <c r="BF50" s="124">
        <f>'[2]Yearly Methanol'!BF50</f>
        <v>752.96488958300074</v>
      </c>
      <c r="BG50" s="124">
        <f>'[2]Yearly Methanol'!BG50</f>
        <v>782.63908783022748</v>
      </c>
      <c r="BH50" s="124">
        <f>'[2]Yearly Methanol'!BH50</f>
        <v>811.8631834074364</v>
      </c>
      <c r="BI50" s="124">
        <f>'[2]Yearly Methanol'!BI50</f>
        <v>840.6420082034856</v>
      </c>
      <c r="BJ50" s="124">
        <f>'[2]Yearly Methanol'!BJ50</f>
        <v>868.98034862366615</v>
      </c>
      <c r="BK50" s="124">
        <f>'[2]Yearly Methanol'!BK50</f>
        <v>896.88294598895902</v>
      </c>
      <c r="BL50" s="124">
        <f>'[2]Yearly Methanol'!BL50</f>
        <v>924.35449693193812</v>
      </c>
      <c r="BM50" s="124">
        <f>'[2]Yearly Methanol'!BM50</f>
        <v>951.39965378934335</v>
      </c>
      <c r="BN50" s="124">
        <f>'[2]Yearly Methanol'!BN50</f>
        <v>978.0230249913526</v>
      </c>
    </row>
    <row r="51" spans="1:66">
      <c r="B51" s="1" t="s">
        <v>48</v>
      </c>
      <c r="C51" s="5" t="s">
        <v>200</v>
      </c>
      <c r="D51" s="123">
        <f>'[2]Yearly Methanol'!D51</f>
        <v>12062.923707379587</v>
      </c>
      <c r="E51" s="123">
        <f>'[2]Yearly Methanol'!E51</f>
        <v>11608.721471772997</v>
      </c>
      <c r="F51" s="123">
        <f>'[2]Yearly Methanol'!F51</f>
        <v>11160.263352897246</v>
      </c>
      <c r="G51" s="123">
        <f>'[2]Yearly Methanol'!G51</f>
        <v>10717.491353314486</v>
      </c>
      <c r="H51" s="123">
        <f>'[2]Yearly Methanol'!H51</f>
        <v>10280.348004947149</v>
      </c>
      <c r="I51" s="123">
        <f>'[2]Yearly Methanol'!I51</f>
        <v>9848.7763645167088</v>
      </c>
      <c r="J51" s="123">
        <f>'[2]Yearly Methanol'!J51</f>
        <v>9422.7200090203296</v>
      </c>
      <c r="K51" s="123">
        <f>'[2]Yearly Methanol'!K51</f>
        <v>9002.1230312450571</v>
      </c>
      <c r="L51" s="123">
        <f>'[2]Yearly Methanol'!L51</f>
        <v>8586.9300353192502</v>
      </c>
      <c r="M51" s="123">
        <f>'[2]Yearly Methanol'!M51</f>
        <v>8177.0861323009831</v>
      </c>
      <c r="N51" s="123">
        <f>'[2]Yearly Methanol'!N51</f>
        <v>7772.5369358031057</v>
      </c>
      <c r="O51" s="123">
        <f>'[2]Yearly Methanol'!O51</f>
        <v>7474.8743384070294</v>
      </c>
      <c r="P51" s="123">
        <f>'[2]Yearly Methanol'!P51</f>
        <v>7180.982616925442</v>
      </c>
      <c r="Q51" s="123">
        <f>'[2]Yearly Methanol'!Q51</f>
        <v>6890.8236726408895</v>
      </c>
      <c r="R51" s="123">
        <f>'[2]Yearly Methanol'!R51</f>
        <v>6604.359754693679</v>
      </c>
      <c r="S51" s="123">
        <f>'[2]Yearly Methanol'!S51</f>
        <v>6321.5534570839282</v>
      </c>
      <c r="T51" s="123">
        <f>'[2]Yearly Methanol'!T51</f>
        <v>6042.3677156985095</v>
      </c>
      <c r="U51" s="123">
        <f>'[2]Yearly Methanol'!U51</f>
        <v>5766.7658053626819</v>
      </c>
      <c r="V51" s="123">
        <f>'[2]Yearly Methanol'!V51</f>
        <v>5494.7113369162071</v>
      </c>
      <c r="W51" s="123">
        <f>'[2]Yearly Methanol'!W51</f>
        <v>5226.168254313764</v>
      </c>
      <c r="X51" s="123">
        <f>'[2]Yearly Methanol'!X51</f>
        <v>4961.100831749447</v>
      </c>
      <c r="Y51" s="123">
        <f>'[2]Yearly Methanol'!Y51</f>
        <v>4652.603920099009</v>
      </c>
      <c r="Z51" s="123">
        <f>'[2]Yearly Methanol'!Z51</f>
        <v>4348.1653788556796</v>
      </c>
      <c r="AA51" s="123">
        <f>'[2]Yearly Methanol'!AA51</f>
        <v>4047.743628791241</v>
      </c>
      <c r="AB51" s="123">
        <f>'[2]Yearly Methanol'!AB51</f>
        <v>3751.2974730810938</v>
      </c>
      <c r="AC51" s="123">
        <f>'[2]Yearly Methanol'!AC51</f>
        <v>3458.7860939938582</v>
      </c>
      <c r="AD51" s="123">
        <f>'[2]Yearly Methanol'!AD51</f>
        <v>3170.1690496085594</v>
      </c>
      <c r="AE51" s="123">
        <f>'[2]Yearly Methanol'!AE51</f>
        <v>2885.4062705591341</v>
      </c>
      <c r="AF51" s="123">
        <f>'[2]Yearly Methanol'!AF51</f>
        <v>2604.4580568060828</v>
      </c>
      <c r="AG51" s="123">
        <f>'[2]Yearly Methanol'!AG51</f>
        <v>2327.2850744350085</v>
      </c>
      <c r="AH51" s="123">
        <f>'[2]Yearly Methanol'!AH51</f>
        <v>2053.8483524818403</v>
      </c>
      <c r="AI51" s="124"/>
      <c r="AJ51" s="123">
        <f>'[2]Yearly Methanol'!AJ51</f>
        <v>12062.923707379587</v>
      </c>
      <c r="AK51" s="123">
        <f>'[2]Yearly Methanol'!AK51</f>
        <v>11793.79499023228</v>
      </c>
      <c r="AL51" s="123">
        <f>'[2]Yearly Methanol'!AL51</f>
        <v>11527.831182362739</v>
      </c>
      <c r="AM51" s="123">
        <f>'[2]Yearly Methanol'!AM51</f>
        <v>11265.00124444876</v>
      </c>
      <c r="AN51" s="123">
        <f>'[2]Yearly Methanol'!AN51</f>
        <v>11005.274416067337</v>
      </c>
      <c r="AO51" s="123">
        <f>'[2]Yearly Methanol'!AO51</f>
        <v>10748.620213314951</v>
      </c>
      <c r="AP51" s="123">
        <f>'[2]Yearly Methanol'!AP51</f>
        <v>10495.008426447514</v>
      </c>
      <c r="AQ51" s="123">
        <f>'[2]Yearly Methanol'!AQ51</f>
        <v>10244.409117539752</v>
      </c>
      <c r="AR51" s="123">
        <f>'[2]Yearly Methanol'!AR51</f>
        <v>9996.7926181639068</v>
      </c>
      <c r="AS51" s="123">
        <f>'[2]Yearly Methanol'!AS51</f>
        <v>9752.1295270875926</v>
      </c>
      <c r="AT51" s="123">
        <f>'[2]Yearly Methanol'!AT51</f>
        <v>9510.3907079906312</v>
      </c>
      <c r="AU51" s="123">
        <f>'[2]Yearly Methanol'!AU51</f>
        <v>9322.3701775769678</v>
      </c>
      <c r="AV51" s="123">
        <f>'[2]Yearly Methanol'!AV51</f>
        <v>9136.5081581116574</v>
      </c>
      <c r="AW51" s="123">
        <f>'[2]Yearly Methanol'!AW51</f>
        <v>8952.7836974464753</v>
      </c>
      <c r="AX51" s="123">
        <f>'[2]Yearly Methanol'!AX51</f>
        <v>8771.1760306208362</v>
      </c>
      <c r="AY51" s="123">
        <f>'[2]Yearly Methanol'!AY51</f>
        <v>8591.6645782704254</v>
      </c>
      <c r="AZ51" s="123">
        <f>'[2]Yearly Methanol'!AZ51</f>
        <v>8414.2289450489243</v>
      </c>
      <c r="BA51" s="123">
        <f>'[2]Yearly Methanol'!BA51</f>
        <v>8238.848918062733</v>
      </c>
      <c r="BB51" s="123">
        <f>'[2]Yearly Methanol'!BB51</f>
        <v>8065.5044653185441</v>
      </c>
      <c r="BC51" s="123">
        <f>'[2]Yearly Methanol'!BC51</f>
        <v>7894.1757341837256</v>
      </c>
      <c r="BD51" s="123">
        <f>'[2]Yearly Methanol'!BD51</f>
        <v>7724.8430498593416</v>
      </c>
      <c r="BE51" s="123">
        <f>'[2]Yearly Methanol'!BE51</f>
        <v>7534.0520385126902</v>
      </c>
      <c r="BF51" s="123">
        <f>'[2]Yearly Methanol'!BF51</f>
        <v>7345.5448431572404</v>
      </c>
      <c r="BG51" s="123">
        <f>'[2]Yearly Methanol'!BG51</f>
        <v>7159.2988998957999</v>
      </c>
      <c r="BH51" s="123">
        <f>'[2]Yearly Methanol'!BH51</f>
        <v>6975.2918483963022</v>
      </c>
      <c r="BI51" s="123">
        <f>'[2]Yearly Methanol'!BI51</f>
        <v>6793.5015301504563</v>
      </c>
      <c r="BJ51" s="123">
        <f>'[2]Yearly Methanol'!BJ51</f>
        <v>6613.9059867467913</v>
      </c>
      <c r="BK51" s="123">
        <f>'[2]Yearly Methanol'!BK51</f>
        <v>6436.4834581579571</v>
      </c>
      <c r="BL51" s="123">
        <f>'[2]Yearly Methanol'!BL51</f>
        <v>6261.2123810421945</v>
      </c>
      <c r="BM51" s="123">
        <f>'[2]Yearly Methanol'!BM51</f>
        <v>6088.0713870588261</v>
      </c>
      <c r="BN51" s="123">
        <f>'[2]Yearly Methanol'!BN51</f>
        <v>5917.039301197683</v>
      </c>
    </row>
    <row r="52" spans="1:66" s="13" customFormat="1">
      <c r="A52" s="374"/>
      <c r="B52" s="6" t="s">
        <v>203</v>
      </c>
      <c r="C52" s="7" t="s">
        <v>200</v>
      </c>
      <c r="D52" s="201">
        <f>'[2]Yearly Methanol'!D52</f>
        <v>848.54199910370664</v>
      </c>
      <c r="E52" s="201">
        <f>'[2]Yearly Methanol'!E52</f>
        <v>816.59206040325614</v>
      </c>
      <c r="F52" s="201">
        <f>'[2]Yearly Methanol'!F52</f>
        <v>785.04617999017501</v>
      </c>
      <c r="G52" s="201">
        <f>'[2]Yearly Methanol'!G52</f>
        <v>753.90027815186227</v>
      </c>
      <c r="H52" s="201">
        <f>'[2]Yearly Methanol'!H52</f>
        <v>723.15031241249631</v>
      </c>
      <c r="I52" s="201">
        <f>'[2]Yearly Methanol'!I52</f>
        <v>692.79227721218399</v>
      </c>
      <c r="J52" s="201">
        <f>'[2]Yearly Methanol'!J52</f>
        <v>662.82220358877453</v>
      </c>
      <c r="K52" s="201">
        <f>'[2]Yearly Methanol'!K52</f>
        <v>633.23615886231448</v>
      </c>
      <c r="L52" s="201">
        <f>'[2]Yearly Methanol'!L52</f>
        <v>604.03024632212214</v>
      </c>
      <c r="M52" s="201">
        <f>'[2]Yearly Methanol'!M52</f>
        <v>575.20060491646223</v>
      </c>
      <c r="N52" s="201">
        <f>'[2]Yearly Methanol'!N52</f>
        <v>546.74340894480042</v>
      </c>
      <c r="O52" s="201">
        <f>'[2]Yearly Methanol'!O52</f>
        <v>525.80493485842692</v>
      </c>
      <c r="P52" s="201">
        <f>'[2]Yearly Methanol'!P52</f>
        <v>505.13171542046791</v>
      </c>
      <c r="Q52" s="201">
        <f>'[2]Yearly Methanol'!Q52</f>
        <v>484.7210706536099</v>
      </c>
      <c r="R52" s="201">
        <f>'[2]Yearly Methanol'!R52</f>
        <v>464.57034504989059</v>
      </c>
      <c r="S52" s="201">
        <f>'[2]Yearly Methanol'!S52</f>
        <v>444.67690735981466</v>
      </c>
      <c r="T52" s="201">
        <f>'[2]Yearly Methanol'!T52</f>
        <v>425.03815038321966</v>
      </c>
      <c r="U52" s="201">
        <f>'[2]Yearly Methanol'!U52</f>
        <v>405.65149076187947</v>
      </c>
      <c r="V52" s="201">
        <f>'[2]Yearly Methanol'!V52</f>
        <v>386.51436877382906</v>
      </c>
      <c r="W52" s="201">
        <f>'[2]Yearly Methanol'!W52</f>
        <v>367.62424812939958</v>
      </c>
      <c r="X52" s="201">
        <f>'[2]Yearly Methanol'!X52</f>
        <v>348.97861576894661</v>
      </c>
      <c r="Y52" s="201">
        <f>'[2]Yearly Methanol'!Y52</f>
        <v>327.27802373344855</v>
      </c>
      <c r="Z52" s="201">
        <f>'[2]Yearly Methanol'!Z52</f>
        <v>305.86290956566216</v>
      </c>
      <c r="AA52" s="201">
        <f>'[2]Yearly Methanol'!AA52</f>
        <v>284.73034845877532</v>
      </c>
      <c r="AB52" s="201">
        <f>'[2]Yearly Methanol'!AB52</f>
        <v>263.877442505386</v>
      </c>
      <c r="AC52" s="201">
        <f>'[2]Yearly Methanol'!AC52</f>
        <v>243.30132046463874</v>
      </c>
      <c r="AD52" s="201">
        <f>'[2]Yearly Methanol'!AD52</f>
        <v>222.99913753130207</v>
      </c>
      <c r="AE52" s="201">
        <f>'[2]Yearly Methanol'!AE52</f>
        <v>202.96807510676683</v>
      </c>
      <c r="AF52" s="201">
        <f>'[2]Yearly Methanol'!AF52</f>
        <v>183.20534057195513</v>
      </c>
      <c r="AG52" s="201">
        <f>'[2]Yearly Methanol'!AG52</f>
        <v>163.70816706211963</v>
      </c>
      <c r="AH52" s="201">
        <f>'[2]Yearly Methanol'!AH52</f>
        <v>144.47381324352057</v>
      </c>
      <c r="AI52" s="201"/>
      <c r="AJ52" s="201">
        <f>'[2]Yearly Methanol'!AJ52</f>
        <v>848.54199910370664</v>
      </c>
      <c r="AK52" s="201">
        <f>'[2]Yearly Methanol'!AK52</f>
        <v>829.61068318029697</v>
      </c>
      <c r="AL52" s="201">
        <f>'[2]Yearly Methanol'!AL52</f>
        <v>810.90199640639389</v>
      </c>
      <c r="AM52" s="201">
        <f>'[2]Yearly Methanol'!AM52</f>
        <v>792.41375538358147</v>
      </c>
      <c r="AN52" s="201">
        <f>'[2]Yearly Methanol'!AN52</f>
        <v>774.14379633204464</v>
      </c>
      <c r="AO52" s="201">
        <f>'[2]Yearly Methanol'!AO52</f>
        <v>756.0899749231728</v>
      </c>
      <c r="AP52" s="201">
        <f>'[2]Yearly Methanol'!AP52</f>
        <v>738.25016611354658</v>
      </c>
      <c r="AQ52" s="201">
        <f>'[2]Yearly Methanol'!AQ52</f>
        <v>720.62226398029236</v>
      </c>
      <c r="AR52" s="201">
        <f>'[2]Yearly Methanol'!AR52</f>
        <v>703.20418155779453</v>
      </c>
      <c r="AS52" s="201">
        <f>'[2]Yearly Methanol'!AS52</f>
        <v>685.99385067575599</v>
      </c>
      <c r="AT52" s="201">
        <f>'[2]Yearly Methanol'!AT52</f>
        <v>668.98922179859449</v>
      </c>
      <c r="AU52" s="201">
        <f>'[2]Yearly Methanol'!AU52</f>
        <v>655.76329741907216</v>
      </c>
      <c r="AV52" s="201">
        <f>'[2]Yearly Methanol'!AV52</f>
        <v>642.68920913166426</v>
      </c>
      <c r="AW52" s="201">
        <f>'[2]Yearly Methanol'!AW52</f>
        <v>629.7654830998307</v>
      </c>
      <c r="AX52" s="201">
        <f>'[2]Yearly Methanol'!AX52</f>
        <v>616.99065865436773</v>
      </c>
      <c r="AY52" s="201">
        <f>'[2]Yearly Methanol'!AY52</f>
        <v>604.36328818146637</v>
      </c>
      <c r="AZ52" s="201">
        <f>'[2]Yearly Methanol'!AZ52</f>
        <v>591.88193701169166</v>
      </c>
      <c r="BA52" s="201">
        <f>'[2]Yearly Methanol'!BA52</f>
        <v>579.54518330987685</v>
      </c>
      <c r="BB52" s="201">
        <f>'[2]Yearly Methanol'!BB52</f>
        <v>567.35161796592058</v>
      </c>
      <c r="BC52" s="201">
        <f>'[2]Yearly Methanol'!BC52</f>
        <v>555.29984448648599</v>
      </c>
      <c r="BD52" s="201">
        <f>'[2]Yearly Methanol'!BD52</f>
        <v>543.38847888758824</v>
      </c>
      <c r="BE52" s="201">
        <f>'[2]Yearly Methanol'!BE52</f>
        <v>529.96767062366246</v>
      </c>
      <c r="BF52" s="201">
        <f>'[2]Yearly Methanol'!BF52</f>
        <v>516.70751278195348</v>
      </c>
      <c r="BG52" s="201">
        <f>'[2]Yearly Methanol'!BG52</f>
        <v>503.60641815069613</v>
      </c>
      <c r="BH52" s="201">
        <f>'[2]Yearly Methanol'!BH52</f>
        <v>490.66281383750265</v>
      </c>
      <c r="BI52" s="201">
        <f>'[2]Yearly Methanol'!BI52</f>
        <v>477.87514114687104</v>
      </c>
      <c r="BJ52" s="201">
        <f>'[2]Yearly Methanol'!BJ52</f>
        <v>465.24185545870637</v>
      </c>
      <c r="BK52" s="201">
        <f>'[2]Yearly Methanol'!BK52</f>
        <v>452.76142610784314</v>
      </c>
      <c r="BL52" s="201">
        <f>'[2]Yearly Methanol'!BL52</f>
        <v>440.43233626456697</v>
      </c>
      <c r="BM52" s="201">
        <f>'[2]Yearly Methanol'!BM52</f>
        <v>428.25308281612041</v>
      </c>
      <c r="BN52" s="201">
        <f>'[2]Yearly Methanol'!BN52</f>
        <v>416.22217624919023</v>
      </c>
    </row>
    <row r="53" spans="1:66">
      <c r="A53" s="375"/>
      <c r="B53" s="1" t="s">
        <v>204</v>
      </c>
      <c r="C53" s="5" t="s">
        <v>200</v>
      </c>
      <c r="D53" s="141">
        <f>'[2]Yearly Methanol'!D53</f>
        <v>0</v>
      </c>
      <c r="E53" s="141">
        <f>'[2]Yearly Methanol'!E53</f>
        <v>0</v>
      </c>
      <c r="F53" s="141">
        <f>'[2]Yearly Methanol'!F53</f>
        <v>0</v>
      </c>
      <c r="G53" s="141">
        <f>'[2]Yearly Methanol'!G53</f>
        <v>0</v>
      </c>
      <c r="H53" s="141">
        <f>'[2]Yearly Methanol'!H53</f>
        <v>0</v>
      </c>
      <c r="I53" s="141">
        <f>'[2]Yearly Methanol'!I53</f>
        <v>0</v>
      </c>
      <c r="J53" s="141">
        <f>'[2]Yearly Methanol'!J53</f>
        <v>0</v>
      </c>
      <c r="K53" s="141">
        <f>'[2]Yearly Methanol'!K53</f>
        <v>0</v>
      </c>
      <c r="L53" s="141">
        <f>'[2]Yearly Methanol'!L53</f>
        <v>0</v>
      </c>
      <c r="M53" s="141">
        <f>'[2]Yearly Methanol'!M53</f>
        <v>0</v>
      </c>
      <c r="N53" s="141">
        <f>'[2]Yearly Methanol'!N53</f>
        <v>0</v>
      </c>
      <c r="O53" s="141">
        <f>'[2]Yearly Methanol'!O53</f>
        <v>0</v>
      </c>
      <c r="P53" s="141">
        <f>'[2]Yearly Methanol'!P53</f>
        <v>0</v>
      </c>
      <c r="Q53" s="141">
        <f>'[2]Yearly Methanol'!Q53</f>
        <v>0</v>
      </c>
      <c r="R53" s="141">
        <f>'[2]Yearly Methanol'!R53</f>
        <v>0</v>
      </c>
      <c r="S53" s="141">
        <f>'[2]Yearly Methanol'!S53</f>
        <v>0</v>
      </c>
      <c r="T53" s="141">
        <f>'[2]Yearly Methanol'!T53</f>
        <v>0</v>
      </c>
      <c r="U53" s="141">
        <f>'[2]Yearly Methanol'!U53</f>
        <v>0</v>
      </c>
      <c r="V53" s="141">
        <f>'[2]Yearly Methanol'!V53</f>
        <v>0</v>
      </c>
      <c r="W53" s="141">
        <f>'[2]Yearly Methanol'!W53</f>
        <v>0</v>
      </c>
      <c r="X53" s="141">
        <f>'[2]Yearly Methanol'!X53</f>
        <v>0</v>
      </c>
      <c r="Y53" s="141">
        <f>'[2]Yearly Methanol'!Y53</f>
        <v>0</v>
      </c>
      <c r="Z53" s="141">
        <f>'[2]Yearly Methanol'!Z53</f>
        <v>0</v>
      </c>
      <c r="AA53" s="141">
        <f>'[2]Yearly Methanol'!AA53</f>
        <v>0</v>
      </c>
      <c r="AB53" s="141">
        <f>'[2]Yearly Methanol'!AB53</f>
        <v>0</v>
      </c>
      <c r="AC53" s="141">
        <f>'[2]Yearly Methanol'!AC53</f>
        <v>0</v>
      </c>
      <c r="AD53" s="141">
        <f>'[2]Yearly Methanol'!AD53</f>
        <v>0</v>
      </c>
      <c r="AE53" s="141">
        <f>'[2]Yearly Methanol'!AE53</f>
        <v>0</v>
      </c>
      <c r="AF53" s="141">
        <f>'[2]Yearly Methanol'!AF53</f>
        <v>0</v>
      </c>
      <c r="AG53" s="141">
        <f>'[2]Yearly Methanol'!AG53</f>
        <v>0</v>
      </c>
      <c r="AH53" s="141">
        <f>'[2]Yearly Methanol'!AH53</f>
        <v>0</v>
      </c>
      <c r="AI53" s="141"/>
      <c r="AJ53" s="141">
        <f>'[2]Yearly Methanol'!AJ53</f>
        <v>0</v>
      </c>
      <c r="AK53" s="141">
        <f>'[2]Yearly Methanol'!AK53</f>
        <v>0</v>
      </c>
      <c r="AL53" s="141">
        <f>'[2]Yearly Methanol'!AL53</f>
        <v>0</v>
      </c>
      <c r="AM53" s="141">
        <f>'[2]Yearly Methanol'!AM53</f>
        <v>0</v>
      </c>
      <c r="AN53" s="141">
        <f>'[2]Yearly Methanol'!AN53</f>
        <v>0</v>
      </c>
      <c r="AO53" s="141">
        <f>'[2]Yearly Methanol'!AO53</f>
        <v>0</v>
      </c>
      <c r="AP53" s="141">
        <f>'[2]Yearly Methanol'!AP53</f>
        <v>0</v>
      </c>
      <c r="AQ53" s="141">
        <f>'[2]Yearly Methanol'!AQ53</f>
        <v>0</v>
      </c>
      <c r="AR53" s="141">
        <f>'[2]Yearly Methanol'!AR53</f>
        <v>0</v>
      </c>
      <c r="AS53" s="141">
        <f>'[2]Yearly Methanol'!AS53</f>
        <v>0</v>
      </c>
      <c r="AT53" s="141">
        <f>'[2]Yearly Methanol'!AT53</f>
        <v>0</v>
      </c>
      <c r="AU53" s="141">
        <f>'[2]Yearly Methanol'!AU53</f>
        <v>0</v>
      </c>
      <c r="AV53" s="141">
        <f>'[2]Yearly Methanol'!AV53</f>
        <v>0</v>
      </c>
      <c r="AW53" s="141">
        <f>'[2]Yearly Methanol'!AW53</f>
        <v>0</v>
      </c>
      <c r="AX53" s="141">
        <f>'[2]Yearly Methanol'!AX53</f>
        <v>0</v>
      </c>
      <c r="AY53" s="141">
        <f>'[2]Yearly Methanol'!AY53</f>
        <v>0</v>
      </c>
      <c r="AZ53" s="141">
        <f>'[2]Yearly Methanol'!AZ53</f>
        <v>0</v>
      </c>
      <c r="BA53" s="141">
        <f>'[2]Yearly Methanol'!BA53</f>
        <v>0</v>
      </c>
      <c r="BB53" s="141">
        <f>'[2]Yearly Methanol'!BB53</f>
        <v>0</v>
      </c>
      <c r="BC53" s="141">
        <f>'[2]Yearly Methanol'!BC53</f>
        <v>0</v>
      </c>
      <c r="BD53" s="141">
        <f>'[2]Yearly Methanol'!BD53</f>
        <v>0</v>
      </c>
      <c r="BE53" s="141">
        <f>'[2]Yearly Methanol'!BE53</f>
        <v>0</v>
      </c>
      <c r="BF53" s="141">
        <f>'[2]Yearly Methanol'!BF53</f>
        <v>0</v>
      </c>
      <c r="BG53" s="141">
        <f>'[2]Yearly Methanol'!BG53</f>
        <v>0</v>
      </c>
      <c r="BH53" s="141">
        <f>'[2]Yearly Methanol'!BH53</f>
        <v>0</v>
      </c>
      <c r="BI53" s="141">
        <f>'[2]Yearly Methanol'!BI53</f>
        <v>0</v>
      </c>
      <c r="BJ53" s="141">
        <f>'[2]Yearly Methanol'!BJ53</f>
        <v>0</v>
      </c>
      <c r="BK53" s="141">
        <f>'[2]Yearly Methanol'!BK53</f>
        <v>0</v>
      </c>
      <c r="BL53" s="141">
        <f>'[2]Yearly Methanol'!BL53</f>
        <v>0</v>
      </c>
      <c r="BM53" s="141">
        <f>'[2]Yearly Methanol'!BM53</f>
        <v>0</v>
      </c>
      <c r="BN53" s="141">
        <f>'[2]Yearly Methanol'!BN53</f>
        <v>0</v>
      </c>
    </row>
    <row r="54" spans="1:66" s="14" customFormat="1">
      <c r="A54" s="376"/>
      <c r="B54" s="10" t="s">
        <v>119</v>
      </c>
      <c r="C54" s="62" t="s">
        <v>200</v>
      </c>
      <c r="D54" s="156">
        <f>'[2]Yearly Methanol'!D54</f>
        <v>11214.38170827588</v>
      </c>
      <c r="E54" s="156">
        <f>'[2]Yearly Methanol'!E54</f>
        <v>10792.12941136974</v>
      </c>
      <c r="F54" s="156">
        <f>'[2]Yearly Methanol'!F54</f>
        <v>10375.217172907071</v>
      </c>
      <c r="G54" s="156">
        <f>'[2]Yearly Methanol'!G54</f>
        <v>9963.5910751626252</v>
      </c>
      <c r="H54" s="156">
        <f>'[2]Yearly Methanol'!H54</f>
        <v>9557.1976925346535</v>
      </c>
      <c r="I54" s="156">
        <f>'[2]Yearly Methanol'!I54</f>
        <v>9155.984087304525</v>
      </c>
      <c r="J54" s="156">
        <f>'[2]Yearly Methanol'!J54</f>
        <v>8759.8978054315558</v>
      </c>
      <c r="K54" s="156">
        <f>'[2]Yearly Methanol'!K54</f>
        <v>8368.8868723827418</v>
      </c>
      <c r="L54" s="156">
        <f>'[2]Yearly Methanol'!L54</f>
        <v>7982.8997889971279</v>
      </c>
      <c r="M54" s="156">
        <f>'[2]Yearly Methanol'!M54</f>
        <v>7601.8855273845193</v>
      </c>
      <c r="N54" s="156">
        <f>'[2]Yearly Methanol'!N54</f>
        <v>7225.7935268583051</v>
      </c>
      <c r="O54" s="156">
        <f>'[2]Yearly Methanol'!O54</f>
        <v>6949.0694035486031</v>
      </c>
      <c r="P54" s="156">
        <f>'[2]Yearly Methanol'!P54</f>
        <v>6675.8509015049749</v>
      </c>
      <c r="Q54" s="156">
        <f>'[2]Yearly Methanol'!Q54</f>
        <v>6406.1026019872788</v>
      </c>
      <c r="R54" s="156">
        <f>'[2]Yearly Methanol'!R54</f>
        <v>6139.7894096437885</v>
      </c>
      <c r="S54" s="156">
        <f>'[2]Yearly Methanol'!S54</f>
        <v>5876.8765497241138</v>
      </c>
      <c r="T54" s="156">
        <f>'[2]Yearly Methanol'!T54</f>
        <v>5617.32956531529</v>
      </c>
      <c r="U54" s="156">
        <f>'[2]Yearly Methanol'!U54</f>
        <v>5361.1143146008017</v>
      </c>
      <c r="V54" s="156">
        <f>'[2]Yearly Methanol'!V54</f>
        <v>5108.196968142378</v>
      </c>
      <c r="W54" s="156">
        <f>'[2]Yearly Methanol'!W54</f>
        <v>4858.5440061843647</v>
      </c>
      <c r="X54" s="156">
        <f>'[2]Yearly Methanol'!X54</f>
        <v>4612.1222159805002</v>
      </c>
      <c r="Y54" s="156">
        <f>'[2]Yearly Methanol'!Y54</f>
        <v>4325.3258963655608</v>
      </c>
      <c r="Z54" s="156">
        <f>'[2]Yearly Methanol'!Z54</f>
        <v>4042.3024692900181</v>
      </c>
      <c r="AA54" s="156">
        <f>'[2]Yearly Methanol'!AA54</f>
        <v>3763.0132803324655</v>
      </c>
      <c r="AB54" s="156">
        <f>'[2]Yearly Methanol'!AB54</f>
        <v>3487.4200305757076</v>
      </c>
      <c r="AC54" s="156">
        <f>'[2]Yearly Methanol'!AC54</f>
        <v>3215.4847735292192</v>
      </c>
      <c r="AD54" s="156">
        <f>'[2]Yearly Methanol'!AD54</f>
        <v>2947.1699120772573</v>
      </c>
      <c r="AE54" s="156">
        <f>'[2]Yearly Methanol'!AE54</f>
        <v>2682.4381954523674</v>
      </c>
      <c r="AF54" s="156">
        <f>'[2]Yearly Methanol'!AF54</f>
        <v>2421.2527162341275</v>
      </c>
      <c r="AG54" s="156">
        <f>'[2]Yearly Methanol'!AG54</f>
        <v>2163.5769073728889</v>
      </c>
      <c r="AH54" s="156">
        <f>'[2]Yearly Methanol'!AH54</f>
        <v>1909.3745392383198</v>
      </c>
      <c r="AI54" s="156"/>
      <c r="AJ54" s="156">
        <f>'[2]Yearly Methanol'!AJ54</f>
        <v>11214.38170827588</v>
      </c>
      <c r="AK54" s="156">
        <f>'[2]Yearly Methanol'!AK54</f>
        <v>10964.184307051983</v>
      </c>
      <c r="AL54" s="156">
        <f>'[2]Yearly Methanol'!AL54</f>
        <v>10716.929185956345</v>
      </c>
      <c r="AM54" s="156">
        <f>'[2]Yearly Methanol'!AM54</f>
        <v>10472.587489065179</v>
      </c>
      <c r="AN54" s="156">
        <f>'[2]Yearly Methanol'!AN54</f>
        <v>10231.130619735293</v>
      </c>
      <c r="AO54" s="156">
        <f>'[2]Yearly Methanol'!AO54</f>
        <v>9992.5302383917788</v>
      </c>
      <c r="AP54" s="156">
        <f>'[2]Yearly Methanol'!AP54</f>
        <v>9756.7582603339688</v>
      </c>
      <c r="AQ54" s="156">
        <f>'[2]Yearly Methanol'!AQ54</f>
        <v>9523.7868535594589</v>
      </c>
      <c r="AR54" s="156">
        <f>'[2]Yearly Methanol'!AR54</f>
        <v>9293.5884366061127</v>
      </c>
      <c r="AS54" s="156">
        <f>'[2]Yearly Methanol'!AS54</f>
        <v>9066.1356764118354</v>
      </c>
      <c r="AT54" s="156">
        <f>'[2]Yearly Methanol'!AT54</f>
        <v>8841.4014861920368</v>
      </c>
      <c r="AU54" s="156">
        <f>'[2]Yearly Methanol'!AU54</f>
        <v>8666.6068801578967</v>
      </c>
      <c r="AV54" s="156">
        <f>'[2]Yearly Methanol'!AV54</f>
        <v>8493.8189489799934</v>
      </c>
      <c r="AW54" s="156">
        <f>'[2]Yearly Methanol'!AW54</f>
        <v>8323.0182143466427</v>
      </c>
      <c r="AX54" s="156">
        <f>'[2]Yearly Methanol'!AX54</f>
        <v>8154.1853719664687</v>
      </c>
      <c r="AY54" s="156">
        <f>'[2]Yearly Methanol'!AY54</f>
        <v>7987.3012900889589</v>
      </c>
      <c r="AZ54" s="156">
        <f>'[2]Yearly Methanol'!AZ54</f>
        <v>7822.3470080372326</v>
      </c>
      <c r="BA54" s="156">
        <f>'[2]Yearly Methanol'!BA54</f>
        <v>7659.3037347528552</v>
      </c>
      <c r="BB54" s="156">
        <f>'[2]Yearly Methanol'!BB54</f>
        <v>7498.1528473526232</v>
      </c>
      <c r="BC54" s="156">
        <f>'[2]Yearly Methanol'!BC54</f>
        <v>7338.8758896972404</v>
      </c>
      <c r="BD54" s="156">
        <f>'[2]Yearly Methanol'!BD54</f>
        <v>7181.4545709717531</v>
      </c>
      <c r="BE54" s="156">
        <f>'[2]Yearly Methanol'!BE54</f>
        <v>7004.0843678890278</v>
      </c>
      <c r="BF54" s="156">
        <f>'[2]Yearly Methanol'!BF54</f>
        <v>6828.8373303752878</v>
      </c>
      <c r="BG54" s="156">
        <f>'[2]Yearly Methanol'!BG54</f>
        <v>6655.6924817451036</v>
      </c>
      <c r="BH54" s="156">
        <f>'[2]Yearly Methanol'!BH54</f>
        <v>6484.6290345587995</v>
      </c>
      <c r="BI54" s="156">
        <f>'[2]Yearly Methanol'!BI54</f>
        <v>6315.6263890035843</v>
      </c>
      <c r="BJ54" s="156">
        <f>'[2]Yearly Methanol'!BJ54</f>
        <v>6148.6641312880847</v>
      </c>
      <c r="BK54" s="156">
        <f>'[2]Yearly Methanol'!BK54</f>
        <v>5983.7220320501146</v>
      </c>
      <c r="BL54" s="156">
        <f>'[2]Yearly Methanol'!BL54</f>
        <v>5820.7800447776272</v>
      </c>
      <c r="BM54" s="156">
        <f>'[2]Yearly Methanol'!BM54</f>
        <v>5659.8183042427054</v>
      </c>
      <c r="BN54" s="156">
        <f>'[2]Yearly Methanol'!BN54</f>
        <v>5500.8171249484931</v>
      </c>
    </row>
    <row r="55" spans="1:66">
      <c r="A55" s="6" t="s">
        <v>60</v>
      </c>
      <c r="B55" s="6" t="s">
        <v>61</v>
      </c>
      <c r="C55" s="7" t="s">
        <v>200</v>
      </c>
      <c r="D55" s="124">
        <f>'[2]Yearly Methanol'!D55</f>
        <v>1083437.7146080071</v>
      </c>
      <c r="E55" s="124">
        <f>'[2]Yearly Methanol'!E55</f>
        <v>1078443.9359604442</v>
      </c>
      <c r="F55" s="124">
        <f>'[2]Yearly Methanol'!F55</f>
        <v>1073431.254157851</v>
      </c>
      <c r="G55" s="124">
        <f>'[2]Yearly Methanol'!G55</f>
        <v>1068399.8009185817</v>
      </c>
      <c r="H55" s="124">
        <f>'[2]Yearly Methanol'!H55</f>
        <v>1063349.7070431674</v>
      </c>
      <c r="I55" s="124">
        <f>'[2]Yearly Methanol'!I55</f>
        <v>1058281.1024207151</v>
      </c>
      <c r="J55" s="124">
        <f>'[2]Yearly Methanol'!J55</f>
        <v>1053194.116035254</v>
      </c>
      <c r="K55" s="124">
        <f>'[2]Yearly Methanol'!K55</f>
        <v>1048088.8759720474</v>
      </c>
      <c r="L55" s="124">
        <f>'[2]Yearly Methanol'!L55</f>
        <v>1042965.5094238503</v>
      </c>
      <c r="M55" s="124">
        <f>'[2]Yearly Methanol'!M55</f>
        <v>1037824.1426971318</v>
      </c>
      <c r="N55" s="124">
        <f>'[2]Yearly Methanol'!N55</f>
        <v>1032664.9012182495</v>
      </c>
      <c r="O55" s="124">
        <f>'[2]Yearly Methanol'!O55</f>
        <v>1026032.8159309027</v>
      </c>
      <c r="P55" s="124">
        <f>'[2]Yearly Methanol'!P55</f>
        <v>1019383.1041282618</v>
      </c>
      <c r="Q55" s="124">
        <f>'[2]Yearly Methanol'!Q55</f>
        <v>1012715.8886329749</v>
      </c>
      <c r="R55" s="124">
        <f>'[2]Yearly Methanol'!R55</f>
        <v>1006031.2914118557</v>
      </c>
      <c r="S55" s="124">
        <f>'[2]Yearly Methanol'!S55</f>
        <v>999329.4335818449</v>
      </c>
      <c r="T55" s="124">
        <f>'[2]Yearly Methanol'!T55</f>
        <v>991696.60851193208</v>
      </c>
      <c r="U55" s="124">
        <f>'[2]Yearly Methanol'!U55</f>
        <v>984046.76254103938</v>
      </c>
      <c r="V55" s="124">
        <f>'[2]Yearly Methanol'!V55</f>
        <v>976380.01427185757</v>
      </c>
      <c r="W55" s="124">
        <f>'[2]Yearly Methanol'!W55</f>
        <v>968696.48148064734</v>
      </c>
      <c r="X55" s="124">
        <f>'[2]Yearly Methanol'!X55</f>
        <v>960996.28112299647</v>
      </c>
      <c r="Y55" s="124">
        <f>'[2]Yearly Methanol'!Y55</f>
        <v>952810.90015799971</v>
      </c>
      <c r="Z55" s="124">
        <f>'[2]Yearly Methanol'!Z55</f>
        <v>944609.08309855545</v>
      </c>
      <c r="AA55" s="124">
        <f>'[2]Yearly Methanol'!AA55</f>
        <v>936390.94447238627</v>
      </c>
      <c r="AB55" s="124">
        <f>'[2]Yearly Methanol'!AB55</f>
        <v>928156.59800917935</v>
      </c>
      <c r="AC55" s="124">
        <f>'[2]Yearly Methanol'!AC55</f>
        <v>919906.15664614574</v>
      </c>
      <c r="AD55" s="124">
        <f>'[2]Yearly Methanol'!AD55</f>
        <v>911639.73253354325</v>
      </c>
      <c r="AE55" s="124">
        <f>'[2]Yearly Methanol'!AE55</f>
        <v>903357.43704015925</v>
      </c>
      <c r="AF55" s="124">
        <f>'[2]Yearly Methanol'!AF55</f>
        <v>895059.38075875735</v>
      </c>
      <c r="AG55" s="124">
        <f>'[2]Yearly Methanol'!AG55</f>
        <v>886745.67351148347</v>
      </c>
      <c r="AH55" s="124">
        <f>'[2]Yearly Methanol'!AH55</f>
        <v>878416.424355236</v>
      </c>
      <c r="AI55" s="124"/>
      <c r="AJ55" s="124">
        <f>'[2]Yearly Methanol'!AJ55</f>
        <v>1083437.7146080071</v>
      </c>
      <c r="AK55" s="124">
        <f>'[2]Yearly Methanol'!AK55</f>
        <v>1078443.9359604442</v>
      </c>
      <c r="AL55" s="124">
        <f>'[2]Yearly Methanol'!AL55</f>
        <v>1073431.254157851</v>
      </c>
      <c r="AM55" s="124">
        <f>'[2]Yearly Methanol'!AM55</f>
        <v>1068399.8009185817</v>
      </c>
      <c r="AN55" s="124">
        <f>'[2]Yearly Methanol'!AN55</f>
        <v>1063349.7070431674</v>
      </c>
      <c r="AO55" s="124">
        <f>'[2]Yearly Methanol'!AO55</f>
        <v>1058281.1024207151</v>
      </c>
      <c r="AP55" s="124">
        <f>'[2]Yearly Methanol'!AP55</f>
        <v>1053194.116035254</v>
      </c>
      <c r="AQ55" s="124">
        <f>'[2]Yearly Methanol'!AQ55</f>
        <v>1048088.8759720474</v>
      </c>
      <c r="AR55" s="124">
        <f>'[2]Yearly Methanol'!AR55</f>
        <v>1042965.5094238503</v>
      </c>
      <c r="AS55" s="124">
        <f>'[2]Yearly Methanol'!AS55</f>
        <v>1037824.1426971318</v>
      </c>
      <c r="AT55" s="124">
        <f>'[2]Yearly Methanol'!AT55</f>
        <v>1032664.9012182495</v>
      </c>
      <c r="AU55" s="124">
        <f>'[2]Yearly Methanol'!AU55</f>
        <v>1026032.8159309027</v>
      </c>
      <c r="AV55" s="124">
        <f>'[2]Yearly Methanol'!AV55</f>
        <v>1019383.1041282618</v>
      </c>
      <c r="AW55" s="124">
        <f>'[2]Yearly Methanol'!AW55</f>
        <v>1012715.8886329749</v>
      </c>
      <c r="AX55" s="124">
        <f>'[2]Yearly Methanol'!AX55</f>
        <v>1006031.2914118557</v>
      </c>
      <c r="AY55" s="124">
        <f>'[2]Yearly Methanol'!AY55</f>
        <v>999329.4335818449</v>
      </c>
      <c r="AZ55" s="124">
        <f>'[2]Yearly Methanol'!AZ55</f>
        <v>991696.60851193208</v>
      </c>
      <c r="BA55" s="124">
        <f>'[2]Yearly Methanol'!BA55</f>
        <v>984046.76254103938</v>
      </c>
      <c r="BB55" s="124">
        <f>'[2]Yearly Methanol'!BB55</f>
        <v>976380.01427185757</v>
      </c>
      <c r="BC55" s="124">
        <f>'[2]Yearly Methanol'!BC55</f>
        <v>968696.48148064734</v>
      </c>
      <c r="BD55" s="124">
        <f>'[2]Yearly Methanol'!BD55</f>
        <v>960996.28112299647</v>
      </c>
      <c r="BE55" s="124">
        <f>'[2]Yearly Methanol'!BE55</f>
        <v>952810.90015799971</v>
      </c>
      <c r="BF55" s="124">
        <f>'[2]Yearly Methanol'!BF55</f>
        <v>944609.08309855545</v>
      </c>
      <c r="BG55" s="124">
        <f>'[2]Yearly Methanol'!BG55</f>
        <v>936390.94447238627</v>
      </c>
      <c r="BH55" s="124">
        <f>'[2]Yearly Methanol'!BH55</f>
        <v>928156.59800917935</v>
      </c>
      <c r="BI55" s="124">
        <f>'[2]Yearly Methanol'!BI55</f>
        <v>919906.15664614574</v>
      </c>
      <c r="BJ55" s="124">
        <f>'[2]Yearly Methanol'!BJ55</f>
        <v>911639.73253354325</v>
      </c>
      <c r="BK55" s="124">
        <f>'[2]Yearly Methanol'!BK55</f>
        <v>903357.43704015925</v>
      </c>
      <c r="BL55" s="124">
        <f>'[2]Yearly Methanol'!BL55</f>
        <v>895059.38075875735</v>
      </c>
      <c r="BM55" s="124">
        <f>'[2]Yearly Methanol'!BM55</f>
        <v>886745.67351148347</v>
      </c>
      <c r="BN55" s="124">
        <f>'[2]Yearly Methanol'!BN55</f>
        <v>878416.424355236</v>
      </c>
    </row>
    <row r="56" spans="1:66">
      <c r="B56" s="1" t="s">
        <v>19</v>
      </c>
      <c r="C56" s="5" t="s">
        <v>200</v>
      </c>
      <c r="D56" s="124">
        <f>'[2]Yearly Methanol'!D56</f>
        <v>0</v>
      </c>
      <c r="E56" s="124">
        <f>'[2]Yearly Methanol'!E56</f>
        <v>5338.2974830041985</v>
      </c>
      <c r="F56" s="124">
        <f>'[2]Yearly Methanol'!F56</f>
        <v>10626.969416162725</v>
      </c>
      <c r="G56" s="124">
        <f>'[2]Yearly Methanol'!G56</f>
        <v>15865.73704364094</v>
      </c>
      <c r="H56" s="124">
        <f>'[2]Yearly Methanol'!H56</f>
        <v>21054.324199454717</v>
      </c>
      <c r="I56" s="124">
        <f>'[2]Yearly Methanol'!I56</f>
        <v>26192.4572849127</v>
      </c>
      <c r="J56" s="124">
        <f>'[2]Yearly Methanol'!J56</f>
        <v>31279.865246247045</v>
      </c>
      <c r="K56" s="124">
        <f>'[2]Yearly Methanol'!K56</f>
        <v>36316.279552431442</v>
      </c>
      <c r="L56" s="124">
        <f>'[2]Yearly Methanol'!L56</f>
        <v>41301.434173184469</v>
      </c>
      <c r="M56" s="124">
        <f>'[2]Yearly Methanol'!M56</f>
        <v>46235.065557157228</v>
      </c>
      <c r="N56" s="124">
        <f>'[2]Yearly Methanol'!N56</f>
        <v>51116.912610303349</v>
      </c>
      <c r="O56" s="124">
        <f>'[2]Yearly Methanol'!O56</f>
        <v>55867.486827437649</v>
      </c>
      <c r="P56" s="124">
        <f>'[2]Yearly Methanol'!P56</f>
        <v>60551.356385218751</v>
      </c>
      <c r="Q56" s="124">
        <f>'[2]Yearly Methanol'!Q56</f>
        <v>65168.267433531939</v>
      </c>
      <c r="R56" s="124">
        <f>'[2]Yearly Methanol'!R56</f>
        <v>69717.968494841596</v>
      </c>
      <c r="S56" s="124">
        <f>'[2]Yearly Methanol'!S56</f>
        <v>74200.210443451972</v>
      </c>
      <c r="T56" s="124">
        <f>'[2]Yearly Methanol'!T56</f>
        <v>78542.371394145026</v>
      </c>
      <c r="U56" s="124">
        <f>'[2]Yearly Methanol'!U56</f>
        <v>82807.535067828459</v>
      </c>
      <c r="V56" s="124">
        <f>'[2]Yearly Methanol'!V56</f>
        <v>86995.459271622531</v>
      </c>
      <c r="W56" s="124">
        <f>'[2]Yearly Methanol'!W56</f>
        <v>91105.904083254878</v>
      </c>
      <c r="X56" s="124">
        <f>'[2]Yearly Methanol'!X56</f>
        <v>95138.631831176652</v>
      </c>
      <c r="Y56" s="124">
        <f>'[2]Yearly Methanol'!Y56</f>
        <v>99187.614706447785</v>
      </c>
      <c r="Z56" s="124">
        <f>'[2]Yearly Methanol'!Z56</f>
        <v>103151.31187436225</v>
      </c>
      <c r="AA56" s="124">
        <f>'[2]Yearly Methanol'!AA56</f>
        <v>107029.48495319375</v>
      </c>
      <c r="AB56" s="124">
        <f>'[2]Yearly Methanol'!AB56</f>
        <v>110821.89780229602</v>
      </c>
      <c r="AC56" s="124">
        <f>'[2]Yearly Methanol'!AC56</f>
        <v>114528.31650244516</v>
      </c>
      <c r="AD56" s="124">
        <f>'[2]Yearly Methanol'!AD56</f>
        <v>118148.50933634721</v>
      </c>
      <c r="AE56" s="124">
        <f>'[2]Yearly Methanol'!AE56</f>
        <v>121682.24676930944</v>
      </c>
      <c r="AF56" s="124">
        <f>'[2]Yearly Methanol'!AF56</f>
        <v>125129.30143007427</v>
      </c>
      <c r="AG56" s="124">
        <f>'[2]Yearly Methanol'!AG56</f>
        <v>128489.44809181395</v>
      </c>
      <c r="AH56" s="124">
        <f>'[2]Yearly Methanol'!AH56</f>
        <v>131762.46365328541</v>
      </c>
      <c r="AI56" s="124"/>
      <c r="AJ56" s="124">
        <f>'[2]Yearly Methanol'!AJ56</f>
        <v>0</v>
      </c>
      <c r="AK56" s="124">
        <f>'[2]Yearly Methanol'!AK56</f>
        <v>2669.1487415020993</v>
      </c>
      <c r="AL56" s="124">
        <f>'[2]Yearly Methanol'!AL56</f>
        <v>5313.4847080813624</v>
      </c>
      <c r="AM56" s="124">
        <f>'[2]Yearly Methanol'!AM56</f>
        <v>7932.8685218204701</v>
      </c>
      <c r="AN56" s="124">
        <f>'[2]Yearly Methanol'!AN56</f>
        <v>10527.162099727359</v>
      </c>
      <c r="AO56" s="124">
        <f>'[2]Yearly Methanol'!AO56</f>
        <v>13096.22864245635</v>
      </c>
      <c r="AP56" s="124">
        <f>'[2]Yearly Methanol'!AP56</f>
        <v>15639.932623123523</v>
      </c>
      <c r="AQ56" s="124">
        <f>'[2]Yearly Methanol'!AQ56</f>
        <v>18158.139776215721</v>
      </c>
      <c r="AR56" s="124">
        <f>'[2]Yearly Methanol'!AR56</f>
        <v>20650.717086592234</v>
      </c>
      <c r="AS56" s="124">
        <f>'[2]Yearly Methanol'!AS56</f>
        <v>23117.532778578614</v>
      </c>
      <c r="AT56" s="124">
        <f>'[2]Yearly Methanol'!AT56</f>
        <v>25558.456305151674</v>
      </c>
      <c r="AU56" s="124">
        <f>'[2]Yearly Methanol'!AU56</f>
        <v>27933.743413718825</v>
      </c>
      <c r="AV56" s="124">
        <f>'[2]Yearly Methanol'!AV56</f>
        <v>30275.678192609375</v>
      </c>
      <c r="AW56" s="124">
        <f>'[2]Yearly Methanol'!AW56</f>
        <v>32584.133716765969</v>
      </c>
      <c r="AX56" s="124">
        <f>'[2]Yearly Methanol'!AX56</f>
        <v>34858.984247420798</v>
      </c>
      <c r="AY56" s="124">
        <f>'[2]Yearly Methanol'!AY56</f>
        <v>37100.105221725986</v>
      </c>
      <c r="AZ56" s="124">
        <f>'[2]Yearly Methanol'!AZ56</f>
        <v>39271.185697072513</v>
      </c>
      <c r="BA56" s="124">
        <f>'[2]Yearly Methanol'!BA56</f>
        <v>41403.76753391423</v>
      </c>
      <c r="BB56" s="124">
        <f>'[2]Yearly Methanol'!BB56</f>
        <v>43497.729635811265</v>
      </c>
      <c r="BC56" s="124">
        <f>'[2]Yearly Methanol'!BC56</f>
        <v>45552.952041627439</v>
      </c>
      <c r="BD56" s="124">
        <f>'[2]Yearly Methanol'!BD56</f>
        <v>47569.315915588326</v>
      </c>
      <c r="BE56" s="124">
        <f>'[2]Yearly Methanol'!BE56</f>
        <v>49593.807353223892</v>
      </c>
      <c r="BF56" s="124">
        <f>'[2]Yearly Methanol'!BF56</f>
        <v>51575.655937181124</v>
      </c>
      <c r="BG56" s="124">
        <f>'[2]Yearly Methanol'!BG56</f>
        <v>53514.742476596875</v>
      </c>
      <c r="BH56" s="124">
        <f>'[2]Yearly Methanol'!BH56</f>
        <v>55410.948901148011</v>
      </c>
      <c r="BI56" s="124">
        <f>'[2]Yearly Methanol'!BI56</f>
        <v>57264.15825122258</v>
      </c>
      <c r="BJ56" s="124">
        <f>'[2]Yearly Methanol'!BJ56</f>
        <v>59074.254668173606</v>
      </c>
      <c r="BK56" s="124">
        <f>'[2]Yearly Methanol'!BK56</f>
        <v>60841.123384654718</v>
      </c>
      <c r="BL56" s="124">
        <f>'[2]Yearly Methanol'!BL56</f>
        <v>62564.650715037133</v>
      </c>
      <c r="BM56" s="124">
        <f>'[2]Yearly Methanol'!BM56</f>
        <v>64244.724045906973</v>
      </c>
      <c r="BN56" s="124">
        <f>'[2]Yearly Methanol'!BN56</f>
        <v>65881.231826642703</v>
      </c>
    </row>
    <row r="57" spans="1:66">
      <c r="B57" s="1" t="s">
        <v>23</v>
      </c>
      <c r="C57" s="5" t="s">
        <v>200</v>
      </c>
      <c r="D57" s="124">
        <f>'[2]Yearly Methanol'!D57</f>
        <v>0</v>
      </c>
      <c r="E57" s="124">
        <f>'[2]Yearly Methanol'!E57</f>
        <v>1779.4324943347333</v>
      </c>
      <c r="F57" s="124">
        <f>'[2]Yearly Methanol'!F57</f>
        <v>3542.3231387209089</v>
      </c>
      <c r="G57" s="124">
        <f>'[2]Yearly Methanol'!G57</f>
        <v>5288.57901454698</v>
      </c>
      <c r="H57" s="124">
        <f>'[2]Yearly Methanol'!H57</f>
        <v>7018.1080664849051</v>
      </c>
      <c r="I57" s="124">
        <f>'[2]Yearly Methanol'!I57</f>
        <v>8730.8190949709006</v>
      </c>
      <c r="J57" s="124">
        <f>'[2]Yearly Methanol'!J57</f>
        <v>10426.621748749016</v>
      </c>
      <c r="K57" s="124">
        <f>'[2]Yearly Methanol'!K57</f>
        <v>12105.42651747715</v>
      </c>
      <c r="L57" s="124">
        <f>'[2]Yearly Methanol'!L57</f>
        <v>13767.144724394826</v>
      </c>
      <c r="M57" s="124">
        <f>'[2]Yearly Methanol'!M57</f>
        <v>15411.688519052408</v>
      </c>
      <c r="N57" s="124">
        <f>'[2]Yearly Methanol'!N57</f>
        <v>17038.970870101119</v>
      </c>
      <c r="O57" s="124">
        <f>'[2]Yearly Methanol'!O57</f>
        <v>18622.495609145884</v>
      </c>
      <c r="P57" s="124">
        <f>'[2]Yearly Methanol'!P57</f>
        <v>20183.785461739586</v>
      </c>
      <c r="Q57" s="124">
        <f>'[2]Yearly Methanol'!Q57</f>
        <v>21722.755811177314</v>
      </c>
      <c r="R57" s="124">
        <f>'[2]Yearly Methanol'!R57</f>
        <v>23239.322831613867</v>
      </c>
      <c r="S57" s="124">
        <f>'[2]Yearly Methanol'!S57</f>
        <v>24733.403481150664</v>
      </c>
      <c r="T57" s="124">
        <f>'[2]Yearly Methanol'!T57</f>
        <v>26180.79046471501</v>
      </c>
      <c r="U57" s="124">
        <f>'[2]Yearly Methanol'!U57</f>
        <v>27602.511689276162</v>
      </c>
      <c r="V57" s="124">
        <f>'[2]Yearly Methanol'!V57</f>
        <v>28998.486423874176</v>
      </c>
      <c r="W57" s="124">
        <f>'[2]Yearly Methanol'!W57</f>
        <v>30368.634694418295</v>
      </c>
      <c r="X57" s="124">
        <f>'[2]Yearly Methanol'!X57</f>
        <v>31712.877277058888</v>
      </c>
      <c r="Y57" s="124">
        <f>'[2]Yearly Methanol'!Y57</f>
        <v>33062.538235482592</v>
      </c>
      <c r="Z57" s="124">
        <f>'[2]Yearly Methanol'!Z57</f>
        <v>34383.770624787423</v>
      </c>
      <c r="AA57" s="124">
        <f>'[2]Yearly Methanol'!AA57</f>
        <v>35676.494984397919</v>
      </c>
      <c r="AB57" s="124">
        <f>'[2]Yearly Methanol'!AB57</f>
        <v>36940.632600765341</v>
      </c>
      <c r="AC57" s="124">
        <f>'[2]Yearly Methanol'!AC57</f>
        <v>38176.105500815058</v>
      </c>
      <c r="AD57" s="124">
        <f>'[2]Yearly Methanol'!AD57</f>
        <v>39382.836445449073</v>
      </c>
      <c r="AE57" s="124">
        <f>'[2]Yearly Methanol'!AE57</f>
        <v>40560.74892310315</v>
      </c>
      <c r="AF57" s="124">
        <f>'[2]Yearly Methanol'!AF57</f>
        <v>41709.767143358098</v>
      </c>
      <c r="AG57" s="124">
        <f>'[2]Yearly Methanol'!AG57</f>
        <v>42829.816030604648</v>
      </c>
      <c r="AH57" s="124">
        <f>'[2]Yearly Methanol'!AH57</f>
        <v>43920.821217761804</v>
      </c>
      <c r="AI57" s="124"/>
      <c r="AJ57" s="124">
        <f>'[2]Yearly Methanol'!AJ57</f>
        <v>0</v>
      </c>
      <c r="AK57" s="124">
        <f>'[2]Yearly Methanol'!AK57</f>
        <v>889.71624716736665</v>
      </c>
      <c r="AL57" s="124">
        <f>'[2]Yearly Methanol'!AL57</f>
        <v>1771.1615693604545</v>
      </c>
      <c r="AM57" s="124">
        <f>'[2]Yearly Methanol'!AM57</f>
        <v>2644.28950727349</v>
      </c>
      <c r="AN57" s="124">
        <f>'[2]Yearly Methanol'!AN57</f>
        <v>3509.0540332424525</v>
      </c>
      <c r="AO57" s="124">
        <f>'[2]Yearly Methanol'!AO57</f>
        <v>4365.4095474854503</v>
      </c>
      <c r="AP57" s="124">
        <f>'[2]Yearly Methanol'!AP57</f>
        <v>5213.3108743745079</v>
      </c>
      <c r="AQ57" s="124">
        <f>'[2]Yearly Methanol'!AQ57</f>
        <v>6052.713258738575</v>
      </c>
      <c r="AR57" s="124">
        <f>'[2]Yearly Methanol'!AR57</f>
        <v>6883.572362197413</v>
      </c>
      <c r="AS57" s="124">
        <f>'[2]Yearly Methanol'!AS57</f>
        <v>7705.844259526204</v>
      </c>
      <c r="AT57" s="124">
        <f>'[2]Yearly Methanol'!AT57</f>
        <v>8519.4854350505593</v>
      </c>
      <c r="AU57" s="124">
        <f>'[2]Yearly Methanol'!AU57</f>
        <v>9311.2478045729422</v>
      </c>
      <c r="AV57" s="124">
        <f>'[2]Yearly Methanol'!AV57</f>
        <v>10091.892730869793</v>
      </c>
      <c r="AW57" s="124">
        <f>'[2]Yearly Methanol'!AW57</f>
        <v>10861.377905588657</v>
      </c>
      <c r="AX57" s="124">
        <f>'[2]Yearly Methanol'!AX57</f>
        <v>11619.661415806933</v>
      </c>
      <c r="AY57" s="124">
        <f>'[2]Yearly Methanol'!AY57</f>
        <v>12366.701740575332</v>
      </c>
      <c r="AZ57" s="124">
        <f>'[2]Yearly Methanol'!AZ57</f>
        <v>13090.395232357505</v>
      </c>
      <c r="BA57" s="124">
        <f>'[2]Yearly Methanol'!BA57</f>
        <v>13801.255844638081</v>
      </c>
      <c r="BB57" s="124">
        <f>'[2]Yearly Methanol'!BB57</f>
        <v>14499.243211937088</v>
      </c>
      <c r="BC57" s="124">
        <f>'[2]Yearly Methanol'!BC57</f>
        <v>15184.317347209148</v>
      </c>
      <c r="BD57" s="124">
        <f>'[2]Yearly Methanol'!BD57</f>
        <v>15856.438638529444</v>
      </c>
      <c r="BE57" s="124">
        <f>'[2]Yearly Methanol'!BE57</f>
        <v>16531.269117741296</v>
      </c>
      <c r="BF57" s="124">
        <f>'[2]Yearly Methanol'!BF57</f>
        <v>17191.885312393712</v>
      </c>
      <c r="BG57" s="124">
        <f>'[2]Yearly Methanol'!BG57</f>
        <v>17838.24749219896</v>
      </c>
      <c r="BH57" s="124">
        <f>'[2]Yearly Methanol'!BH57</f>
        <v>18470.31630038267</v>
      </c>
      <c r="BI57" s="124">
        <f>'[2]Yearly Methanol'!BI57</f>
        <v>19088.052750407529</v>
      </c>
      <c r="BJ57" s="124">
        <f>'[2]Yearly Methanol'!BJ57</f>
        <v>19691.418222724536</v>
      </c>
      <c r="BK57" s="124">
        <f>'[2]Yearly Methanol'!BK57</f>
        <v>20280.374461551575</v>
      </c>
      <c r="BL57" s="124">
        <f>'[2]Yearly Methanol'!BL57</f>
        <v>20854.883571679049</v>
      </c>
      <c r="BM57" s="124">
        <f>'[2]Yearly Methanol'!BM57</f>
        <v>21414.908015302324</v>
      </c>
      <c r="BN57" s="124">
        <f>'[2]Yearly Methanol'!BN57</f>
        <v>21960.410608880902</v>
      </c>
    </row>
    <row r="58" spans="1:66">
      <c r="A58" s="25"/>
      <c r="B58" s="25" t="s">
        <v>48</v>
      </c>
      <c r="C58" s="26" t="s">
        <v>200</v>
      </c>
      <c r="D58" s="167">
        <f>'[2]Yearly Methanol'!D58</f>
        <v>1083437.7146080071</v>
      </c>
      <c r="E58" s="167">
        <f>'[2]Yearly Methanol'!E58</f>
        <v>1071326.2059831053</v>
      </c>
      <c r="F58" s="167">
        <f>'[2]Yearly Methanol'!F58</f>
        <v>1059261.9616029675</v>
      </c>
      <c r="G58" s="167">
        <f>'[2]Yearly Methanol'!G58</f>
        <v>1047245.4848603937</v>
      </c>
      <c r="H58" s="167">
        <f>'[2]Yearly Methanol'!H58</f>
        <v>1035277.2747772278</v>
      </c>
      <c r="I58" s="167">
        <f>'[2]Yearly Methanol'!I58</f>
        <v>1023357.8260408315</v>
      </c>
      <c r="J58" s="167">
        <f>'[2]Yearly Methanol'!J58</f>
        <v>1011487.6290402579</v>
      </c>
      <c r="K58" s="167">
        <f>'[2]Yearly Methanol'!K58</f>
        <v>999667.16990213888</v>
      </c>
      <c r="L58" s="167">
        <f>'[2]Yearly Methanol'!L58</f>
        <v>987896.93052627111</v>
      </c>
      <c r="M58" s="167">
        <f>'[2]Yearly Methanol'!M58</f>
        <v>976177.38862092211</v>
      </c>
      <c r="N58" s="167">
        <f>'[2]Yearly Methanol'!N58</f>
        <v>964509.01773784496</v>
      </c>
      <c r="O58" s="167">
        <f>'[2]Yearly Methanol'!O58</f>
        <v>951542.83349431923</v>
      </c>
      <c r="P58" s="167">
        <f>'[2]Yearly Methanol'!P58</f>
        <v>938647.96228130336</v>
      </c>
      <c r="Q58" s="167">
        <f>'[2]Yearly Methanol'!Q58</f>
        <v>925824.86538826569</v>
      </c>
      <c r="R58" s="167">
        <f>'[2]Yearly Methanol'!R58</f>
        <v>913074.0000854003</v>
      </c>
      <c r="S58" s="167">
        <f>'[2]Yearly Methanol'!S58</f>
        <v>900395.81965724227</v>
      </c>
      <c r="T58" s="167">
        <f>'[2]Yearly Methanol'!T58</f>
        <v>886973.44665307202</v>
      </c>
      <c r="U58" s="167">
        <f>'[2]Yearly Methanol'!U58</f>
        <v>873636.71578393469</v>
      </c>
      <c r="V58" s="167">
        <f>'[2]Yearly Methanol'!V58</f>
        <v>860386.06857636094</v>
      </c>
      <c r="W58" s="167">
        <f>'[2]Yearly Methanol'!W58</f>
        <v>847221.94270297419</v>
      </c>
      <c r="X58" s="167">
        <f>'[2]Yearly Methanol'!X58</f>
        <v>834144.77201476088</v>
      </c>
      <c r="Y58" s="167">
        <f>'[2]Yearly Methanol'!Y58</f>
        <v>820560.74721606926</v>
      </c>
      <c r="Z58" s="167">
        <f>'[2]Yearly Methanol'!Z58</f>
        <v>807074.00059940573</v>
      </c>
      <c r="AA58" s="167">
        <f>'[2]Yearly Methanol'!AA58</f>
        <v>793684.96453479468</v>
      </c>
      <c r="AB58" s="167">
        <f>'[2]Yearly Methanol'!AB58</f>
        <v>780394.06760611804</v>
      </c>
      <c r="AC58" s="167">
        <f>'[2]Yearly Methanol'!AC58</f>
        <v>767201.73464288551</v>
      </c>
      <c r="AD58" s="167">
        <f>'[2]Yearly Methanol'!AD58</f>
        <v>754108.38675174699</v>
      </c>
      <c r="AE58" s="167">
        <f>'[2]Yearly Methanol'!AE58</f>
        <v>741114.44134774664</v>
      </c>
      <c r="AF58" s="167">
        <f>'[2]Yearly Methanol'!AF58</f>
        <v>728220.31218532496</v>
      </c>
      <c r="AG58" s="167">
        <f>'[2]Yearly Methanol'!AG58</f>
        <v>715426.40938906488</v>
      </c>
      <c r="AH58" s="167">
        <f>'[2]Yearly Methanol'!AH58</f>
        <v>702733.13948418875</v>
      </c>
      <c r="AI58" s="124"/>
      <c r="AJ58" s="167">
        <f>'[2]Yearly Methanol'!AJ58</f>
        <v>1083437.7146080071</v>
      </c>
      <c r="AK58" s="167">
        <f>'[2]Yearly Methanol'!AK58</f>
        <v>1074885.0709717746</v>
      </c>
      <c r="AL58" s="167">
        <f>'[2]Yearly Methanol'!AL58</f>
        <v>1066346.6078804091</v>
      </c>
      <c r="AM58" s="167">
        <f>'[2]Yearly Methanol'!AM58</f>
        <v>1057822.6428894876</v>
      </c>
      <c r="AN58" s="167">
        <f>'[2]Yearly Methanol'!AN58</f>
        <v>1049313.4909101976</v>
      </c>
      <c r="AO58" s="167">
        <f>'[2]Yearly Methanol'!AO58</f>
        <v>1040819.4642307734</v>
      </c>
      <c r="AP58" s="167">
        <f>'[2]Yearly Methanol'!AP58</f>
        <v>1032340.872537756</v>
      </c>
      <c r="AQ58" s="167">
        <f>'[2]Yearly Methanol'!AQ58</f>
        <v>1023878.022937093</v>
      </c>
      <c r="AR58" s="167">
        <f>'[2]Yearly Methanol'!AR58</f>
        <v>1015431.2199750607</v>
      </c>
      <c r="AS58" s="167">
        <f>'[2]Yearly Methanol'!AS58</f>
        <v>1007000.765659027</v>
      </c>
      <c r="AT58" s="167">
        <f>'[2]Yearly Methanol'!AT58</f>
        <v>998586.95947804721</v>
      </c>
      <c r="AU58" s="167">
        <f>'[2]Yearly Methanol'!AU58</f>
        <v>988787.82471261092</v>
      </c>
      <c r="AV58" s="167">
        <f>'[2]Yearly Methanol'!AV58</f>
        <v>979015.53320478264</v>
      </c>
      <c r="AW58" s="167">
        <f>'[2]Yearly Methanol'!AW58</f>
        <v>969270.3770106202</v>
      </c>
      <c r="AX58" s="167">
        <f>'[2]Yearly Methanol'!AX58</f>
        <v>959552.64574862795</v>
      </c>
      <c r="AY58" s="167">
        <f>'[2]Yearly Methanol'!AY58</f>
        <v>949862.62661954353</v>
      </c>
      <c r="AZ58" s="167">
        <f>'[2]Yearly Methanol'!AZ58</f>
        <v>939335.02758250199</v>
      </c>
      <c r="BA58" s="167">
        <f>'[2]Yearly Methanol'!BA58</f>
        <v>928841.73916248709</v>
      </c>
      <c r="BB58" s="167">
        <f>'[2]Yearly Methanol'!BB58</f>
        <v>918383.04142410913</v>
      </c>
      <c r="BC58" s="167">
        <f>'[2]Yearly Methanol'!BC58</f>
        <v>907959.21209181065</v>
      </c>
      <c r="BD58" s="167">
        <f>'[2]Yearly Methanol'!BD58</f>
        <v>897570.52656887879</v>
      </c>
      <c r="BE58" s="167">
        <f>'[2]Yearly Methanol'!BE58</f>
        <v>886685.82368703454</v>
      </c>
      <c r="BF58" s="167">
        <f>'[2]Yearly Methanol'!BF58</f>
        <v>875841.54184898071</v>
      </c>
      <c r="BG58" s="167">
        <f>'[2]Yearly Methanol'!BG58</f>
        <v>865037.95450359047</v>
      </c>
      <c r="BH58" s="167">
        <f>'[2]Yearly Methanol'!BH58</f>
        <v>854275.33280764858</v>
      </c>
      <c r="BI58" s="167">
        <f>'[2]Yearly Methanol'!BI58</f>
        <v>843553.94564451568</v>
      </c>
      <c r="BJ58" s="167">
        <f>'[2]Yearly Methanol'!BJ58</f>
        <v>832874.05964264506</v>
      </c>
      <c r="BK58" s="167">
        <f>'[2]Yearly Methanol'!BK58</f>
        <v>822235.93919395295</v>
      </c>
      <c r="BL58" s="167">
        <f>'[2]Yearly Methanol'!BL58</f>
        <v>811639.84647204122</v>
      </c>
      <c r="BM58" s="167">
        <f>'[2]Yearly Methanol'!BM58</f>
        <v>801086.04145027418</v>
      </c>
      <c r="BN58" s="167">
        <f>'[2]Yearly Methanol'!BN58</f>
        <v>790574.78191971243</v>
      </c>
    </row>
    <row r="59" spans="1:66" s="13" customFormat="1">
      <c r="A59" s="374"/>
      <c r="B59" s="6" t="s">
        <v>203</v>
      </c>
      <c r="C59" s="7" t="s">
        <v>200</v>
      </c>
      <c r="D59" s="201">
        <f>'[2]Yearly Methanol'!D59</f>
        <v>76212.237311541205</v>
      </c>
      <c r="E59" s="201">
        <f>'[2]Yearly Methanol'!E59</f>
        <v>75360.277704563938</v>
      </c>
      <c r="F59" s="201">
        <f>'[2]Yearly Methanol'!F59</f>
        <v>74511.642805403026</v>
      </c>
      <c r="G59" s="201">
        <f>'[2]Yearly Methanol'!G59</f>
        <v>73666.368024208074</v>
      </c>
      <c r="H59" s="201">
        <f>'[2]Yearly Methanol'!H59</f>
        <v>72824.48846366255</v>
      </c>
      <c r="I59" s="201">
        <f>'[2]Yearly Methanol'!I59</f>
        <v>71986.038921549611</v>
      </c>
      <c r="J59" s="201">
        <f>'[2]Yearly Methanol'!J59</f>
        <v>71151.053893296485</v>
      </c>
      <c r="K59" s="201">
        <f>'[2]Yearly Methanol'!K59</f>
        <v>70319.567574499073</v>
      </c>
      <c r="L59" s="201">
        <f>'[2]Yearly Methanol'!L59</f>
        <v>69491.613863425024</v>
      </c>
      <c r="M59" s="201">
        <f>'[2]Yearly Methanol'!M59</f>
        <v>68667.226363497379</v>
      </c>
      <c r="N59" s="201">
        <f>'[2]Yearly Methanol'!N59</f>
        <v>67846.438385757574</v>
      </c>
      <c r="O59" s="201">
        <f>'[2]Yearly Methanol'!O59</f>
        <v>66934.358348973663</v>
      </c>
      <c r="P59" s="201">
        <f>'[2]Yearly Methanol'!P59</f>
        <v>66027.2946832569</v>
      </c>
      <c r="Q59" s="201">
        <f>'[2]Yearly Methanol'!Q59</f>
        <v>65125.279837083064</v>
      </c>
      <c r="R59" s="201">
        <f>'[2]Yearly Methanol'!R59</f>
        <v>64228.345976200195</v>
      </c>
      <c r="S59" s="201">
        <f>'[2]Yearly Methanol'!S59</f>
        <v>63336.524985993201</v>
      </c>
      <c r="T59" s="201">
        <f>'[2]Yearly Methanol'!T59</f>
        <v>62392.35527241815</v>
      </c>
      <c r="U59" s="201">
        <f>'[2]Yearly Methanol'!U59</f>
        <v>61454.209881820781</v>
      </c>
      <c r="V59" s="201">
        <f>'[2]Yearly Methanol'!V59</f>
        <v>60522.119872492927</v>
      </c>
      <c r="W59" s="201">
        <f>'[2]Yearly Methanol'!W59</f>
        <v>59596.116031631122</v>
      </c>
      <c r="X59" s="201">
        <f>'[2]Yearly Methanol'!X59</f>
        <v>58676.228877606554</v>
      </c>
      <c r="Y59" s="201">
        <f>'[2]Yearly Methanol'!Y59</f>
        <v>57720.688095109137</v>
      </c>
      <c r="Z59" s="201">
        <f>'[2]Yearly Methanol'!Z59</f>
        <v>56771.990149808546</v>
      </c>
      <c r="AA59" s="201">
        <f>'[2]Yearly Methanol'!AA59</f>
        <v>55830.165455900686</v>
      </c>
      <c r="AB59" s="201">
        <f>'[2]Yearly Methanol'!AB59</f>
        <v>54895.244161252915</v>
      </c>
      <c r="AC59" s="201">
        <f>'[2]Yearly Methanol'!AC59</f>
        <v>53967.256149638859</v>
      </c>
      <c r="AD59" s="201">
        <f>'[2]Yearly Methanol'!AD59</f>
        <v>53046.231042955143</v>
      </c>
      <c r="AE59" s="201">
        <f>'[2]Yearly Methanol'!AE59</f>
        <v>52132.198203419757</v>
      </c>
      <c r="AF59" s="201">
        <f>'[2]Yearly Methanol'!AF59</f>
        <v>51225.186735752985</v>
      </c>
      <c r="AG59" s="201">
        <f>'[2]Yearly Methanol'!AG59</f>
        <v>50325.225489340082</v>
      </c>
      <c r="AH59" s="201">
        <f>'[2]Yearly Methanol'!AH59</f>
        <v>49432.343060376581</v>
      </c>
      <c r="AI59" s="201"/>
      <c r="AJ59" s="201">
        <f>'[2]Yearly Methanol'!AJ59</f>
        <v>76212.237311541205</v>
      </c>
      <c r="AK59" s="201">
        <f>'[2]Yearly Methanol'!AK59</f>
        <v>75610.618872698673</v>
      </c>
      <c r="AL59" s="201">
        <f>'[2]Yearly Methanol'!AL59</f>
        <v>75009.997935637773</v>
      </c>
      <c r="AM59" s="201">
        <f>'[2]Yearly Methanol'!AM59</f>
        <v>74410.396838164044</v>
      </c>
      <c r="AN59" s="201">
        <f>'[2]Yearly Methanol'!AN59</f>
        <v>73811.837732068831</v>
      </c>
      <c r="AO59" s="201">
        <f>'[2]Yearly Methanol'!AO59</f>
        <v>73214.342584637066</v>
      </c>
      <c r="AP59" s="201">
        <f>'[2]Yearly Methanol'!AP59</f>
        <v>72617.933180142878</v>
      </c>
      <c r="AQ59" s="201">
        <f>'[2]Yearly Methanol'!AQ59</f>
        <v>72022.631121333747</v>
      </c>
      <c r="AR59" s="201">
        <f>'[2]Yearly Methanol'!AR59</f>
        <v>71428.457830902233</v>
      </c>
      <c r="AS59" s="201">
        <f>'[2]Yearly Methanol'!AS59</f>
        <v>70835.434552946535</v>
      </c>
      <c r="AT59" s="201">
        <f>'[2]Yearly Methanol'!AT59</f>
        <v>70243.582354419239</v>
      </c>
      <c r="AU59" s="201">
        <f>'[2]Yearly Methanol'!AU59</f>
        <v>69554.282015210163</v>
      </c>
      <c r="AV59" s="201">
        <f>'[2]Yearly Methanol'!AV59</f>
        <v>68866.869910729729</v>
      </c>
      <c r="AW59" s="201">
        <f>'[2]Yearly Methanol'!AW59</f>
        <v>68181.366585071315</v>
      </c>
      <c r="AX59" s="201">
        <f>'[2]Yearly Methanol'!AX59</f>
        <v>67497.792410863534</v>
      </c>
      <c r="AY59" s="201">
        <f>'[2]Yearly Methanol'!AY59</f>
        <v>66816.16759066208</v>
      </c>
      <c r="AZ59" s="201">
        <f>'[2]Yearly Methanol'!AZ59</f>
        <v>66075.624903884687</v>
      </c>
      <c r="BA59" s="201">
        <f>'[2]Yearly Methanol'!BA59</f>
        <v>65337.495728148948</v>
      </c>
      <c r="BB59" s="201">
        <f>'[2]Yearly Methanol'!BB59</f>
        <v>64601.799764034091</v>
      </c>
      <c r="BC59" s="201">
        <f>'[2]Yearly Methanol'!BC59</f>
        <v>63868.556547504966</v>
      </c>
      <c r="BD59" s="201">
        <f>'[2]Yearly Methanol'!BD59</f>
        <v>63137.78545124946</v>
      </c>
      <c r="BE59" s="201">
        <f>'[2]Yearly Methanol'!BE59</f>
        <v>62372.12301591799</v>
      </c>
      <c r="BF59" s="201">
        <f>'[2]Yearly Methanol'!BF59</f>
        <v>61609.303917254787</v>
      </c>
      <c r="BG59" s="201">
        <f>'[2]Yearly Methanol'!BG59</f>
        <v>60849.347390468436</v>
      </c>
      <c r="BH59" s="201">
        <f>'[2]Yearly Methanol'!BH59</f>
        <v>60092.272509535171</v>
      </c>
      <c r="BI59" s="201">
        <f>'[2]Yearly Methanol'!BI59</f>
        <v>59338.098188511802</v>
      </c>
      <c r="BJ59" s="201">
        <f>'[2]Yearly Methanol'!BJ59</f>
        <v>58586.843182838267</v>
      </c>
      <c r="BK59" s="201">
        <f>'[2]Yearly Methanol'!BK59</f>
        <v>57838.52609062977</v>
      </c>
      <c r="BL59" s="201">
        <f>'[2]Yearly Methanol'!BL59</f>
        <v>57093.165353958713</v>
      </c>
      <c r="BM59" s="201">
        <f>'[2]Yearly Methanol'!BM59</f>
        <v>56350.779260126219</v>
      </c>
      <c r="BN59" s="201">
        <f>'[2]Yearly Methanol'!BN59</f>
        <v>55611.385942923662</v>
      </c>
    </row>
    <row r="60" spans="1:66">
      <c r="A60" s="375"/>
      <c r="B60" s="1" t="s">
        <v>204</v>
      </c>
      <c r="C60" s="5" t="s">
        <v>200</v>
      </c>
      <c r="D60" s="141">
        <f>'[2]Yearly Methanol'!D60</f>
        <v>0</v>
      </c>
      <c r="E60" s="141">
        <f>'[2]Yearly Methanol'!E60</f>
        <v>0</v>
      </c>
      <c r="F60" s="141">
        <f>'[2]Yearly Methanol'!F60</f>
        <v>0</v>
      </c>
      <c r="G60" s="141">
        <f>'[2]Yearly Methanol'!G60</f>
        <v>0</v>
      </c>
      <c r="H60" s="141">
        <f>'[2]Yearly Methanol'!H60</f>
        <v>0</v>
      </c>
      <c r="I60" s="141">
        <f>'[2]Yearly Methanol'!I60</f>
        <v>0</v>
      </c>
      <c r="J60" s="141">
        <f>'[2]Yearly Methanol'!J60</f>
        <v>0</v>
      </c>
      <c r="K60" s="141">
        <f>'[2]Yearly Methanol'!K60</f>
        <v>0</v>
      </c>
      <c r="L60" s="141">
        <f>'[2]Yearly Methanol'!L60</f>
        <v>0</v>
      </c>
      <c r="M60" s="141">
        <f>'[2]Yearly Methanol'!M60</f>
        <v>0</v>
      </c>
      <c r="N60" s="141">
        <f>'[2]Yearly Methanol'!N60</f>
        <v>0</v>
      </c>
      <c r="O60" s="141">
        <f>'[2]Yearly Methanol'!O60</f>
        <v>0</v>
      </c>
      <c r="P60" s="141">
        <f>'[2]Yearly Methanol'!P60</f>
        <v>0</v>
      </c>
      <c r="Q60" s="141">
        <f>'[2]Yearly Methanol'!Q60</f>
        <v>0</v>
      </c>
      <c r="R60" s="141">
        <f>'[2]Yearly Methanol'!R60</f>
        <v>0</v>
      </c>
      <c r="S60" s="141">
        <f>'[2]Yearly Methanol'!S60</f>
        <v>0</v>
      </c>
      <c r="T60" s="141">
        <f>'[2]Yearly Methanol'!T60</f>
        <v>0</v>
      </c>
      <c r="U60" s="141">
        <f>'[2]Yearly Methanol'!U60</f>
        <v>0</v>
      </c>
      <c r="V60" s="141">
        <f>'[2]Yearly Methanol'!V60</f>
        <v>0</v>
      </c>
      <c r="W60" s="141">
        <f>'[2]Yearly Methanol'!W60</f>
        <v>0</v>
      </c>
      <c r="X60" s="141">
        <f>'[2]Yearly Methanol'!X60</f>
        <v>0</v>
      </c>
      <c r="Y60" s="141">
        <f>'[2]Yearly Methanol'!Y60</f>
        <v>0</v>
      </c>
      <c r="Z60" s="141">
        <f>'[2]Yearly Methanol'!Z60</f>
        <v>0</v>
      </c>
      <c r="AA60" s="141">
        <f>'[2]Yearly Methanol'!AA60</f>
        <v>0</v>
      </c>
      <c r="AB60" s="141">
        <f>'[2]Yearly Methanol'!AB60</f>
        <v>0</v>
      </c>
      <c r="AC60" s="141">
        <f>'[2]Yearly Methanol'!AC60</f>
        <v>0</v>
      </c>
      <c r="AD60" s="141">
        <f>'[2]Yearly Methanol'!AD60</f>
        <v>0</v>
      </c>
      <c r="AE60" s="141">
        <f>'[2]Yearly Methanol'!AE60</f>
        <v>0</v>
      </c>
      <c r="AF60" s="141">
        <f>'[2]Yearly Methanol'!AF60</f>
        <v>0</v>
      </c>
      <c r="AG60" s="141">
        <f>'[2]Yearly Methanol'!AG60</f>
        <v>0</v>
      </c>
      <c r="AH60" s="141">
        <f>'[2]Yearly Methanol'!AH60</f>
        <v>0</v>
      </c>
      <c r="AI60" s="141"/>
      <c r="AJ60" s="141">
        <f>'[2]Yearly Methanol'!AJ60</f>
        <v>0</v>
      </c>
      <c r="AK60" s="141">
        <f>'[2]Yearly Methanol'!AK60</f>
        <v>0</v>
      </c>
      <c r="AL60" s="141">
        <f>'[2]Yearly Methanol'!AL60</f>
        <v>0</v>
      </c>
      <c r="AM60" s="141">
        <f>'[2]Yearly Methanol'!AM60</f>
        <v>0</v>
      </c>
      <c r="AN60" s="141">
        <f>'[2]Yearly Methanol'!AN60</f>
        <v>0</v>
      </c>
      <c r="AO60" s="141">
        <f>'[2]Yearly Methanol'!AO60</f>
        <v>0</v>
      </c>
      <c r="AP60" s="141">
        <f>'[2]Yearly Methanol'!AP60</f>
        <v>0</v>
      </c>
      <c r="AQ60" s="141">
        <f>'[2]Yearly Methanol'!AQ60</f>
        <v>0</v>
      </c>
      <c r="AR60" s="141">
        <f>'[2]Yearly Methanol'!AR60</f>
        <v>0</v>
      </c>
      <c r="AS60" s="141">
        <f>'[2]Yearly Methanol'!AS60</f>
        <v>0</v>
      </c>
      <c r="AT60" s="141">
        <f>'[2]Yearly Methanol'!AT60</f>
        <v>0</v>
      </c>
      <c r="AU60" s="141">
        <f>'[2]Yearly Methanol'!AU60</f>
        <v>0</v>
      </c>
      <c r="AV60" s="141">
        <f>'[2]Yearly Methanol'!AV60</f>
        <v>0</v>
      </c>
      <c r="AW60" s="141">
        <f>'[2]Yearly Methanol'!AW60</f>
        <v>0</v>
      </c>
      <c r="AX60" s="141">
        <f>'[2]Yearly Methanol'!AX60</f>
        <v>0</v>
      </c>
      <c r="AY60" s="141">
        <f>'[2]Yearly Methanol'!AY60</f>
        <v>0</v>
      </c>
      <c r="AZ60" s="141">
        <f>'[2]Yearly Methanol'!AZ60</f>
        <v>0</v>
      </c>
      <c r="BA60" s="141">
        <f>'[2]Yearly Methanol'!BA60</f>
        <v>0</v>
      </c>
      <c r="BB60" s="141">
        <f>'[2]Yearly Methanol'!BB60</f>
        <v>0</v>
      </c>
      <c r="BC60" s="141">
        <f>'[2]Yearly Methanol'!BC60</f>
        <v>0</v>
      </c>
      <c r="BD60" s="141">
        <f>'[2]Yearly Methanol'!BD60</f>
        <v>0</v>
      </c>
      <c r="BE60" s="141">
        <f>'[2]Yearly Methanol'!BE60</f>
        <v>0</v>
      </c>
      <c r="BF60" s="141">
        <f>'[2]Yearly Methanol'!BF60</f>
        <v>0</v>
      </c>
      <c r="BG60" s="141">
        <f>'[2]Yearly Methanol'!BG60</f>
        <v>0</v>
      </c>
      <c r="BH60" s="141">
        <f>'[2]Yearly Methanol'!BH60</f>
        <v>0</v>
      </c>
      <c r="BI60" s="141">
        <f>'[2]Yearly Methanol'!BI60</f>
        <v>0</v>
      </c>
      <c r="BJ60" s="141">
        <f>'[2]Yearly Methanol'!BJ60</f>
        <v>0</v>
      </c>
      <c r="BK60" s="141">
        <f>'[2]Yearly Methanol'!BK60</f>
        <v>0</v>
      </c>
      <c r="BL60" s="141">
        <f>'[2]Yearly Methanol'!BL60</f>
        <v>0</v>
      </c>
      <c r="BM60" s="141">
        <f>'[2]Yearly Methanol'!BM60</f>
        <v>0</v>
      </c>
      <c r="BN60" s="141">
        <f>'[2]Yearly Methanol'!BN60</f>
        <v>0</v>
      </c>
    </row>
    <row r="61" spans="1:66" s="14" customFormat="1">
      <c r="A61" s="376"/>
      <c r="B61" s="10" t="s">
        <v>119</v>
      </c>
      <c r="C61" s="62" t="s">
        <v>200</v>
      </c>
      <c r="D61" s="156">
        <f>'[2]Yearly Methanol'!D61</f>
        <v>1007225.4772964659</v>
      </c>
      <c r="E61" s="156">
        <f>'[2]Yearly Methanol'!E61</f>
        <v>995965.92827854143</v>
      </c>
      <c r="F61" s="156">
        <f>'[2]Yearly Methanol'!F61</f>
        <v>984750.31879756448</v>
      </c>
      <c r="G61" s="156">
        <f>'[2]Yearly Methanol'!G61</f>
        <v>973579.11683618568</v>
      </c>
      <c r="H61" s="156">
        <f>'[2]Yearly Methanol'!H61</f>
        <v>962452.78631356522</v>
      </c>
      <c r="I61" s="156">
        <f>'[2]Yearly Methanol'!I61</f>
        <v>951371.78711928194</v>
      </c>
      <c r="J61" s="156">
        <f>'[2]Yearly Methanol'!J61</f>
        <v>940336.57514696149</v>
      </c>
      <c r="K61" s="156">
        <f>'[2]Yearly Methanol'!K61</f>
        <v>929347.60232763982</v>
      </c>
      <c r="L61" s="156">
        <f>'[2]Yearly Methanol'!L61</f>
        <v>918405.31666284602</v>
      </c>
      <c r="M61" s="156">
        <f>'[2]Yearly Methanol'!M61</f>
        <v>907510.16225742456</v>
      </c>
      <c r="N61" s="156">
        <f>'[2]Yearly Methanol'!N61</f>
        <v>896662.57935208734</v>
      </c>
      <c r="O61" s="156">
        <f>'[2]Yearly Methanol'!O61</f>
        <v>884608.47514534567</v>
      </c>
      <c r="P61" s="156">
        <f>'[2]Yearly Methanol'!P61</f>
        <v>872620.6675980466</v>
      </c>
      <c r="Q61" s="156">
        <f>'[2]Yearly Methanol'!Q61</f>
        <v>860699.58555118251</v>
      </c>
      <c r="R61" s="156">
        <f>'[2]Yearly Methanol'!R61</f>
        <v>848845.65410920011</v>
      </c>
      <c r="S61" s="156">
        <f>'[2]Yearly Methanol'!S61</f>
        <v>837059.29467124911</v>
      </c>
      <c r="T61" s="156">
        <f>'[2]Yearly Methanol'!T61</f>
        <v>824581.0913806539</v>
      </c>
      <c r="U61" s="156">
        <f>'[2]Yearly Methanol'!U61</f>
        <v>812182.50590211386</v>
      </c>
      <c r="V61" s="156">
        <f>'[2]Yearly Methanol'!V61</f>
        <v>799863.94870386797</v>
      </c>
      <c r="W61" s="156">
        <f>'[2]Yearly Methanol'!W61</f>
        <v>787625.82667134318</v>
      </c>
      <c r="X61" s="156">
        <f>'[2]Yearly Methanol'!X61</f>
        <v>775468.54313715431</v>
      </c>
      <c r="Y61" s="156">
        <f>'[2]Yearly Methanol'!Y61</f>
        <v>762840.05912096007</v>
      </c>
      <c r="Z61" s="156">
        <f>'[2]Yearly Methanol'!Z61</f>
        <v>750302.01044959726</v>
      </c>
      <c r="AA61" s="156">
        <f>'[2]Yearly Methanol'!AA61</f>
        <v>737854.79907889396</v>
      </c>
      <c r="AB61" s="156">
        <f>'[2]Yearly Methanol'!AB61</f>
        <v>725498.82344486506</v>
      </c>
      <c r="AC61" s="156">
        <f>'[2]Yearly Methanol'!AC61</f>
        <v>713234.4784932466</v>
      </c>
      <c r="AD61" s="156">
        <f>'[2]Yearly Methanol'!AD61</f>
        <v>701062.1557087918</v>
      </c>
      <c r="AE61" s="156">
        <f>'[2]Yearly Methanol'!AE61</f>
        <v>688982.24314432696</v>
      </c>
      <c r="AF61" s="156">
        <f>'[2]Yearly Methanol'!AF61</f>
        <v>676995.12544957187</v>
      </c>
      <c r="AG61" s="156">
        <f>'[2]Yearly Methanol'!AG61</f>
        <v>665101.18389972474</v>
      </c>
      <c r="AH61" s="156">
        <f>'[2]Yearly Methanol'!AH61</f>
        <v>653300.79642381228</v>
      </c>
      <c r="AI61" s="156"/>
      <c r="AJ61" s="156">
        <f>'[2]Yearly Methanol'!AJ61</f>
        <v>1007225.4772964659</v>
      </c>
      <c r="AK61" s="156">
        <f>'[2]Yearly Methanol'!AK61</f>
        <v>999274.45209907589</v>
      </c>
      <c r="AL61" s="156">
        <f>'[2]Yearly Methanol'!AL61</f>
        <v>991336.60994477128</v>
      </c>
      <c r="AM61" s="156">
        <f>'[2]Yearly Methanol'!AM61</f>
        <v>983412.2460513236</v>
      </c>
      <c r="AN61" s="156">
        <f>'[2]Yearly Methanol'!AN61</f>
        <v>975501.65317812876</v>
      </c>
      <c r="AO61" s="156">
        <f>'[2]Yearly Methanol'!AO61</f>
        <v>967605.12164613628</v>
      </c>
      <c r="AP61" s="156">
        <f>'[2]Yearly Methanol'!AP61</f>
        <v>959722.93935761321</v>
      </c>
      <c r="AQ61" s="156">
        <f>'[2]Yearly Methanol'!AQ61</f>
        <v>951855.39181575924</v>
      </c>
      <c r="AR61" s="156">
        <f>'[2]Yearly Methanol'!AR61</f>
        <v>944002.76214415836</v>
      </c>
      <c r="AS61" s="156">
        <f>'[2]Yearly Methanol'!AS61</f>
        <v>936165.33110608032</v>
      </c>
      <c r="AT61" s="156">
        <f>'[2]Yearly Methanol'!AT61</f>
        <v>928343.37712362793</v>
      </c>
      <c r="AU61" s="156">
        <f>'[2]Yearly Methanol'!AU61</f>
        <v>919233.5426974009</v>
      </c>
      <c r="AV61" s="156">
        <f>'[2]Yearly Methanol'!AV61</f>
        <v>910148.66329405305</v>
      </c>
      <c r="AW61" s="156">
        <f>'[2]Yearly Methanol'!AW61</f>
        <v>901089.01042554877</v>
      </c>
      <c r="AX61" s="156">
        <f>'[2]Yearly Methanol'!AX61</f>
        <v>892054.85333776439</v>
      </c>
      <c r="AY61" s="156">
        <f>'[2]Yearly Methanol'!AY61</f>
        <v>883046.45902888139</v>
      </c>
      <c r="AZ61" s="156">
        <f>'[2]Yearly Methanol'!AZ61</f>
        <v>873259.40267861728</v>
      </c>
      <c r="BA61" s="156">
        <f>'[2]Yearly Methanol'!BA61</f>
        <v>863504.24343433802</v>
      </c>
      <c r="BB61" s="156">
        <f>'[2]Yearly Methanol'!BB61</f>
        <v>853781.24166007503</v>
      </c>
      <c r="BC61" s="156">
        <f>'[2]Yearly Methanol'!BC61</f>
        <v>844090.6555443058</v>
      </c>
      <c r="BD61" s="156">
        <f>'[2]Yearly Methanol'!BD61</f>
        <v>834432.74111762934</v>
      </c>
      <c r="BE61" s="156">
        <f>'[2]Yearly Methanol'!BE61</f>
        <v>824313.70067111659</v>
      </c>
      <c r="BF61" s="156">
        <f>'[2]Yearly Methanol'!BF61</f>
        <v>814232.23793172603</v>
      </c>
      <c r="BG61" s="156">
        <f>'[2]Yearly Methanol'!BG61</f>
        <v>804188.60711312201</v>
      </c>
      <c r="BH61" s="156">
        <f>'[2]Yearly Methanol'!BH61</f>
        <v>794183.06029811339</v>
      </c>
      <c r="BI61" s="156">
        <f>'[2]Yearly Methanol'!BI61</f>
        <v>784215.84745600377</v>
      </c>
      <c r="BJ61" s="156">
        <f>'[2]Yearly Methanol'!BJ61</f>
        <v>774287.21645980678</v>
      </c>
      <c r="BK61" s="156">
        <f>'[2]Yearly Methanol'!BK61</f>
        <v>764397.41310332331</v>
      </c>
      <c r="BL61" s="156">
        <f>'[2]Yearly Methanol'!BL61</f>
        <v>754546.68111808237</v>
      </c>
      <c r="BM61" s="156">
        <f>'[2]Yearly Methanol'!BM61</f>
        <v>744735.262190148</v>
      </c>
      <c r="BN61" s="156">
        <f>'[2]Yearly Methanol'!BN61</f>
        <v>734963.39597678883</v>
      </c>
    </row>
    <row r="62" spans="1:66" s="13" customFormat="1" outlineLevel="1">
      <c r="B62" s="6" t="s">
        <v>62</v>
      </c>
      <c r="C62" s="7" t="s">
        <v>200</v>
      </c>
      <c r="D62" s="125">
        <f>'[2]Yearly Methanol'!D62</f>
        <v>0</v>
      </c>
      <c r="E62" s="125">
        <f>'[2]Yearly Methanol'!E62</f>
        <v>372.20318690277003</v>
      </c>
      <c r="F62" s="125">
        <f>'[2]Yearly Methanol'!F62</f>
        <v>391.43383396374151</v>
      </c>
      <c r="G62" s="125">
        <f>'[2]Yearly Methanol'!G62</f>
        <v>411.65807215825578</v>
      </c>
      <c r="H62" s="125">
        <f>'[2]Yearly Methanol'!H62</f>
        <v>432.92723742615902</v>
      </c>
      <c r="I62" s="125">
        <f>'[2]Yearly Methanol'!I62</f>
        <v>455.29531808474422</v>
      </c>
      <c r="J62" s="125">
        <f>'[2]Yearly Methanol'!J62</f>
        <v>478.81909186932239</v>
      </c>
      <c r="K62" s="125">
        <f>'[2]Yearly Methanol'!K62</f>
        <v>503.55827005427074</v>
      </c>
      <c r="L62" s="125">
        <f>'[2]Yearly Methanol'!L62</f>
        <v>529.57564902038973</v>
      </c>
      <c r="M62" s="125">
        <f>'[2]Yearly Methanol'!M62</f>
        <v>556.93726965330541</v>
      </c>
      <c r="N62" s="125">
        <f>'[2]Yearly Methanol'!N62</f>
        <v>585.71258497751637</v>
      </c>
      <c r="O62" s="125">
        <f>'[2]Yearly Methanol'!O62</f>
        <v>615.97463645160394</v>
      </c>
      <c r="P62" s="125">
        <f>'[2]Yearly Methanol'!P62</f>
        <v>647.80023937209853</v>
      </c>
      <c r="Q62" s="125">
        <f>'[2]Yearly Methanol'!Q62</f>
        <v>681.27017785661599</v>
      </c>
      <c r="R62" s="125">
        <f>'[2]Yearly Methanol'!R62</f>
        <v>716.46940990120345</v>
      </c>
      <c r="S62" s="125">
        <f>'[2]Yearly Methanol'!S62</f>
        <v>753.48728303239545</v>
      </c>
      <c r="T62" s="125">
        <f>'[2]Yearly Methanol'!T62</f>
        <v>792.41776110138437</v>
      </c>
      <c r="U62" s="125">
        <f>'[2]Yearly Methanol'!U62</f>
        <v>833.35966279597085</v>
      </c>
      <c r="V62" s="125">
        <f>'[2]Yearly Methanol'!V62</f>
        <v>876.41691247573954</v>
      </c>
      <c r="W62" s="125">
        <f>'[2]Yearly Methanol'!W62</f>
        <v>921.69880396714495</v>
      </c>
      <c r="X62" s="125">
        <f>'[2]Yearly Methanol'!X62</f>
        <v>969.32027798811032</v>
      </c>
      <c r="Y62" s="125">
        <f>'[2]Yearly Methanol'!Y62</f>
        <v>1019.4022139063567</v>
      </c>
      <c r="Z62" s="125">
        <f>'[2]Yearly Methanol'!Z62</f>
        <v>1072.0717365720143</v>
      </c>
      <c r="AA62" s="125">
        <f>'[2]Yearly Methanol'!AA62</f>
        <v>1127.4625390033852</v>
      </c>
      <c r="AB62" s="125">
        <f>'[2]Yearly Methanol'!AB62</f>
        <v>1185.7152217449316</v>
      </c>
      <c r="AC62" s="125">
        <f>'[2]Yearly Methanol'!AC62</f>
        <v>1246.977649758893</v>
      </c>
      <c r="AD62" s="125">
        <f>'[2]Yearly Methanol'!AD62</f>
        <v>1311.4053277564358</v>
      </c>
      <c r="AE62" s="125">
        <f>'[2]Yearly Methanol'!AE62</f>
        <v>1379.161794921102</v>
      </c>
      <c r="AF62" s="125">
        <f>'[2]Yearly Methanol'!AF62</f>
        <v>1450.4190400263954</v>
      </c>
      <c r="AG62" s="125">
        <f>'[2]Yearly Methanol'!AG62</f>
        <v>1525.3579380013459</v>
      </c>
      <c r="AH62" s="125">
        <f>'[2]Yearly Methanol'!AH62</f>
        <v>1604.1687090520986</v>
      </c>
      <c r="AI62" s="125"/>
      <c r="AJ62" s="125">
        <f>'[2]Yearly Methanol'!AJ62</f>
        <v>0</v>
      </c>
      <c r="AK62" s="125">
        <f>'[2]Yearly Methanol'!AK62</f>
        <v>372.20318690277003</v>
      </c>
      <c r="AL62" s="125">
        <f>'[2]Yearly Methanol'!AL62</f>
        <v>391.43383396374151</v>
      </c>
      <c r="AM62" s="125">
        <f>'[2]Yearly Methanol'!AM62</f>
        <v>411.65807215825578</v>
      </c>
      <c r="AN62" s="125">
        <f>'[2]Yearly Methanol'!AN62</f>
        <v>432.92723742615902</v>
      </c>
      <c r="AO62" s="125">
        <f>'[2]Yearly Methanol'!AO62</f>
        <v>455.29531808474422</v>
      </c>
      <c r="AP62" s="125">
        <f>'[2]Yearly Methanol'!AP62</f>
        <v>478.81909186932239</v>
      </c>
      <c r="AQ62" s="125">
        <f>'[2]Yearly Methanol'!AQ62</f>
        <v>503.55827005427074</v>
      </c>
      <c r="AR62" s="125">
        <f>'[2]Yearly Methanol'!AR62</f>
        <v>529.57564902038973</v>
      </c>
      <c r="AS62" s="125">
        <f>'[2]Yearly Methanol'!AS62</f>
        <v>556.93726965330541</v>
      </c>
      <c r="AT62" s="125">
        <f>'[2]Yearly Methanol'!AT62</f>
        <v>585.71258497751637</v>
      </c>
      <c r="AU62" s="125">
        <f>'[2]Yearly Methanol'!AU62</f>
        <v>615.97463645160394</v>
      </c>
      <c r="AV62" s="125">
        <f>'[2]Yearly Methanol'!AV62</f>
        <v>647.80023937209853</v>
      </c>
      <c r="AW62" s="125">
        <f>'[2]Yearly Methanol'!AW62</f>
        <v>681.27017785661599</v>
      </c>
      <c r="AX62" s="125">
        <f>'[2]Yearly Methanol'!AX62</f>
        <v>716.46940990120345</v>
      </c>
      <c r="AY62" s="125">
        <f>'[2]Yearly Methanol'!AY62</f>
        <v>753.48728303239545</v>
      </c>
      <c r="AZ62" s="125">
        <f>'[2]Yearly Methanol'!AZ62</f>
        <v>792.41776110138437</v>
      </c>
      <c r="BA62" s="125">
        <f>'[2]Yearly Methanol'!BA62</f>
        <v>833.35966279597085</v>
      </c>
      <c r="BB62" s="125">
        <f>'[2]Yearly Methanol'!BB62</f>
        <v>876.41691247573954</v>
      </c>
      <c r="BC62" s="125">
        <f>'[2]Yearly Methanol'!BC62</f>
        <v>921.69880396714495</v>
      </c>
      <c r="BD62" s="125">
        <f>'[2]Yearly Methanol'!BD62</f>
        <v>969.32027798811032</v>
      </c>
      <c r="BE62" s="125">
        <f>'[2]Yearly Methanol'!BE62</f>
        <v>1019.4022139063567</v>
      </c>
      <c r="BF62" s="125">
        <f>'[2]Yearly Methanol'!BF62</f>
        <v>1072.0717365720143</v>
      </c>
      <c r="BG62" s="125">
        <f>'[2]Yearly Methanol'!BG62</f>
        <v>1127.4625390033852</v>
      </c>
      <c r="BH62" s="125">
        <f>'[2]Yearly Methanol'!BH62</f>
        <v>1185.7152217449316</v>
      </c>
      <c r="BI62" s="125">
        <f>'[2]Yearly Methanol'!BI62</f>
        <v>1246.977649758893</v>
      </c>
      <c r="BJ62" s="125">
        <f>'[2]Yearly Methanol'!BJ62</f>
        <v>1311.4053277564358</v>
      </c>
      <c r="BK62" s="125">
        <f>'[2]Yearly Methanol'!BK62</f>
        <v>1379.161794921102</v>
      </c>
      <c r="BL62" s="125">
        <f>'[2]Yearly Methanol'!BL62</f>
        <v>1450.4190400263954</v>
      </c>
      <c r="BM62" s="125">
        <f>'[2]Yearly Methanol'!BM62</f>
        <v>1525.3579380013459</v>
      </c>
      <c r="BN62" s="125">
        <f>'[2]Yearly Methanol'!BN62</f>
        <v>1604.1687090520986</v>
      </c>
    </row>
    <row r="63" spans="1:66" outlineLevel="1">
      <c r="B63" s="1" t="s">
        <v>63</v>
      </c>
      <c r="C63" s="5" t="s">
        <v>200</v>
      </c>
      <c r="D63" s="124">
        <f>'[2]Yearly Methanol'!D63</f>
        <v>0</v>
      </c>
      <c r="E63" s="124">
        <f>'[2]Yearly Methanol'!E63</f>
        <v>100.38879533135214</v>
      </c>
      <c r="F63" s="124">
        <f>'[2]Yearly Methanol'!F63</f>
        <v>106.39681147084531</v>
      </c>
      <c r="G63" s="124">
        <f>'[2]Yearly Methanol'!G63</f>
        <v>112.76439221925003</v>
      </c>
      <c r="H63" s="124">
        <f>'[2]Yearly Methanol'!H63</f>
        <v>119.51305661129904</v>
      </c>
      <c r="I63" s="124">
        <f>'[2]Yearly Methanol'!I63</f>
        <v>126.66561154166598</v>
      </c>
      <c r="J63" s="124">
        <f>'[2]Yearly Methanol'!J63</f>
        <v>134.24622884013263</v>
      </c>
      <c r="K63" s="124">
        <f>'[2]Yearly Methanol'!K63</f>
        <v>142.28052695951362</v>
      </c>
      <c r="L63" s="124">
        <f>'[2]Yearly Methanol'!L63</f>
        <v>150.79565755239341</v>
      </c>
      <c r="M63" s="124">
        <f>'[2]Yearly Methanol'!M63</f>
        <v>159.82039722926581</v>
      </c>
      <c r="N63" s="124">
        <f>'[2]Yearly Methanol'!N63</f>
        <v>169.38524480816449</v>
      </c>
      <c r="O63" s="124">
        <f>'[2]Yearly Methanol'!O63</f>
        <v>179.52252438444015</v>
      </c>
      <c r="P63" s="124">
        <f>'[2]Yearly Methanol'!P63</f>
        <v>190.26649456900347</v>
      </c>
      <c r="Q63" s="124">
        <f>'[2]Yearly Methanol'!Q63</f>
        <v>201.65346426419924</v>
      </c>
      <c r="R63" s="124">
        <f>'[2]Yearly Methanol'!R63</f>
        <v>213.72191536857909</v>
      </c>
      <c r="S63" s="124">
        <f>'[2]Yearly Methanol'!S63</f>
        <v>226.51263282523936</v>
      </c>
      <c r="T63" s="124">
        <f>'[2]Yearly Methanol'!T63</f>
        <v>240.0688424532286</v>
      </c>
      <c r="U63" s="124">
        <f>'[2]Yearly Methanol'!U63</f>
        <v>254.43635702781603</v>
      </c>
      <c r="V63" s="124">
        <f>'[2]Yearly Methanol'!V63</f>
        <v>269.66373110329272</v>
      </c>
      <c r="W63" s="124">
        <f>'[2]Yearly Methanol'!W63</f>
        <v>285.80242510153113</v>
      </c>
      <c r="X63" s="124">
        <f>'[2]Yearly Methanol'!X63</f>
        <v>302.90697922082978</v>
      </c>
      <c r="Y63" s="124">
        <f>'[2]Yearly Methanol'!Y63</f>
        <v>321.03519775275856</v>
      </c>
      <c r="Z63" s="124">
        <f>'[2]Yearly Methanol'!Z63</f>
        <v>340.24834442991181</v>
      </c>
      <c r="AA63" s="124">
        <f>'[2]Yearly Methanol'!AA63</f>
        <v>360.61134946472094</v>
      </c>
      <c r="AB63" s="124">
        <f>'[2]Yearly Methanol'!AB63</f>
        <v>382.19302897902617</v>
      </c>
      <c r="AC63" s="124">
        <f>'[2]Yearly Methanol'!AC63</f>
        <v>405.06631756595118</v>
      </c>
      <c r="AD63" s="124">
        <f>'[2]Yearly Methanol'!AD63</f>
        <v>429.30851477001755</v>
      </c>
      <c r="AE63" s="124">
        <f>'[2]Yearly Methanol'!AE63</f>
        <v>455.00154631847442</v>
      </c>
      <c r="AF63" s="124">
        <f>'[2]Yearly Methanol'!AF63</f>
        <v>482.23224098666765</v>
      </c>
      <c r="AG63" s="124">
        <f>'[2]Yearly Methanol'!AG63</f>
        <v>511.09262403309128</v>
      </c>
      <c r="AH63" s="124">
        <f>'[2]Yearly Methanol'!AH63</f>
        <v>541.6802281958021</v>
      </c>
      <c r="AI63" s="124"/>
      <c r="AJ63" s="124">
        <f>'[2]Yearly Methanol'!AJ63</f>
        <v>0</v>
      </c>
      <c r="AK63" s="124">
        <f>'[2]Yearly Methanol'!AK63</f>
        <v>100.38879533135214</v>
      </c>
      <c r="AL63" s="124">
        <f>'[2]Yearly Methanol'!AL63</f>
        <v>106.39681147084531</v>
      </c>
      <c r="AM63" s="124">
        <f>'[2]Yearly Methanol'!AM63</f>
        <v>112.76439221925003</v>
      </c>
      <c r="AN63" s="124">
        <f>'[2]Yearly Methanol'!AN63</f>
        <v>119.51305661129904</v>
      </c>
      <c r="AO63" s="124">
        <f>'[2]Yearly Methanol'!AO63</f>
        <v>126.66561154166598</v>
      </c>
      <c r="AP63" s="124">
        <f>'[2]Yearly Methanol'!AP63</f>
        <v>134.24622884013263</v>
      </c>
      <c r="AQ63" s="124">
        <f>'[2]Yearly Methanol'!AQ63</f>
        <v>142.28052695951362</v>
      </c>
      <c r="AR63" s="124">
        <f>'[2]Yearly Methanol'!AR63</f>
        <v>150.79565755239341</v>
      </c>
      <c r="AS63" s="124">
        <f>'[2]Yearly Methanol'!AS63</f>
        <v>159.82039722926581</v>
      </c>
      <c r="AT63" s="124">
        <f>'[2]Yearly Methanol'!AT63</f>
        <v>169.38524480816449</v>
      </c>
      <c r="AU63" s="124">
        <f>'[2]Yearly Methanol'!AU63</f>
        <v>179.52252438444015</v>
      </c>
      <c r="AV63" s="124">
        <f>'[2]Yearly Methanol'!AV63</f>
        <v>190.26649456900347</v>
      </c>
      <c r="AW63" s="124">
        <f>'[2]Yearly Methanol'!AW63</f>
        <v>201.65346426419924</v>
      </c>
      <c r="AX63" s="124">
        <f>'[2]Yearly Methanol'!AX63</f>
        <v>213.72191536857909</v>
      </c>
      <c r="AY63" s="124">
        <f>'[2]Yearly Methanol'!AY63</f>
        <v>226.51263282523936</v>
      </c>
      <c r="AZ63" s="124">
        <f>'[2]Yearly Methanol'!AZ63</f>
        <v>240.0688424532286</v>
      </c>
      <c r="BA63" s="124">
        <f>'[2]Yearly Methanol'!BA63</f>
        <v>254.43635702781603</v>
      </c>
      <c r="BB63" s="124">
        <f>'[2]Yearly Methanol'!BB63</f>
        <v>269.66373110329272</v>
      </c>
      <c r="BC63" s="124">
        <f>'[2]Yearly Methanol'!BC63</f>
        <v>285.80242510153113</v>
      </c>
      <c r="BD63" s="124">
        <f>'[2]Yearly Methanol'!BD63</f>
        <v>302.90697922082978</v>
      </c>
      <c r="BE63" s="124">
        <f>'[2]Yearly Methanol'!BE63</f>
        <v>321.03519775275856</v>
      </c>
      <c r="BF63" s="124">
        <f>'[2]Yearly Methanol'!BF63</f>
        <v>340.24834442991181</v>
      </c>
      <c r="BG63" s="124">
        <f>'[2]Yearly Methanol'!BG63</f>
        <v>360.61134946472094</v>
      </c>
      <c r="BH63" s="124">
        <f>'[2]Yearly Methanol'!BH63</f>
        <v>382.19302897902617</v>
      </c>
      <c r="BI63" s="124">
        <f>'[2]Yearly Methanol'!BI63</f>
        <v>405.06631756595118</v>
      </c>
      <c r="BJ63" s="124">
        <f>'[2]Yearly Methanol'!BJ63</f>
        <v>429.30851477001755</v>
      </c>
      <c r="BK63" s="124">
        <f>'[2]Yearly Methanol'!BK63</f>
        <v>455.00154631847442</v>
      </c>
      <c r="BL63" s="124">
        <f>'[2]Yearly Methanol'!BL63</f>
        <v>482.23224098666765</v>
      </c>
      <c r="BM63" s="124">
        <f>'[2]Yearly Methanol'!BM63</f>
        <v>511.09262403309128</v>
      </c>
      <c r="BN63" s="124">
        <f>'[2]Yearly Methanol'!BN63</f>
        <v>541.6802281958021</v>
      </c>
    </row>
    <row r="64" spans="1:66" s="38" customFormat="1" ht="15.6" customHeight="1">
      <c r="A64" s="35" t="s">
        <v>64</v>
      </c>
      <c r="B64" s="36" t="s">
        <v>65</v>
      </c>
      <c r="C64" s="37" t="s">
        <v>200</v>
      </c>
      <c r="D64" s="128">
        <f>'[2]Yearly Methanol'!D64</f>
        <v>0</v>
      </c>
      <c r="E64" s="128">
        <f>'[2]Yearly Methanol'!E64</f>
        <v>472.59198223412216</v>
      </c>
      <c r="F64" s="128">
        <f>'[2]Yearly Methanol'!F64</f>
        <v>497.83064543458681</v>
      </c>
      <c r="G64" s="128">
        <f>'[2]Yearly Methanol'!G64</f>
        <v>524.42246437750578</v>
      </c>
      <c r="H64" s="128">
        <f>'[2]Yearly Methanol'!H64</f>
        <v>552.4402940374581</v>
      </c>
      <c r="I64" s="128">
        <f>'[2]Yearly Methanol'!I64</f>
        <v>581.96092962641023</v>
      </c>
      <c r="J64" s="128">
        <f>'[2]Yearly Methanol'!J64</f>
        <v>613.06532070945502</v>
      </c>
      <c r="K64" s="128">
        <f>'[2]Yearly Methanol'!K64</f>
        <v>645.83879701378441</v>
      </c>
      <c r="L64" s="128">
        <f>'[2]Yearly Methanol'!L64</f>
        <v>680.37130657278317</v>
      </c>
      <c r="M64" s="128">
        <f>'[2]Yearly Methanol'!M64</f>
        <v>716.75766688257124</v>
      </c>
      <c r="N64" s="128">
        <f>'[2]Yearly Methanol'!N64</f>
        <v>755.09782978568091</v>
      </c>
      <c r="O64" s="128">
        <f>'[2]Yearly Methanol'!O64</f>
        <v>795.49716083604403</v>
      </c>
      <c r="P64" s="128">
        <f>'[2]Yearly Methanol'!P64</f>
        <v>838.06673394110203</v>
      </c>
      <c r="Q64" s="128">
        <f>'[2]Yearly Methanol'!Q64</f>
        <v>882.9236421208152</v>
      </c>
      <c r="R64" s="128">
        <f>'[2]Yearly Methanol'!R64</f>
        <v>930.19132526978251</v>
      </c>
      <c r="S64" s="128">
        <f>'[2]Yearly Methanol'!S64</f>
        <v>979.99991585763485</v>
      </c>
      <c r="T64" s="128">
        <f>'[2]Yearly Methanol'!T64</f>
        <v>1032.4866035546129</v>
      </c>
      <c r="U64" s="128">
        <f>'[2]Yearly Methanol'!U64</f>
        <v>1087.796019823787</v>
      </c>
      <c r="V64" s="128">
        <f>'[2]Yearly Methanol'!V64</f>
        <v>1146.0806435790323</v>
      </c>
      <c r="W64" s="128">
        <f>'[2]Yearly Methanol'!W64</f>
        <v>1207.5012290686761</v>
      </c>
      <c r="X64" s="128">
        <f>'[2]Yearly Methanol'!X64</f>
        <v>1272.22725720894</v>
      </c>
      <c r="Y64" s="128">
        <f>'[2]Yearly Methanol'!Y64</f>
        <v>1340.4374116591152</v>
      </c>
      <c r="Z64" s="128">
        <f>'[2]Yearly Methanol'!Z64</f>
        <v>1412.3200810019262</v>
      </c>
      <c r="AA64" s="128">
        <f>'[2]Yearly Methanol'!AA64</f>
        <v>1488.0738884681061</v>
      </c>
      <c r="AB64" s="128">
        <f>'[2]Yearly Methanol'!AB64</f>
        <v>1567.9082507239577</v>
      </c>
      <c r="AC64" s="128">
        <f>'[2]Yearly Methanol'!AC64</f>
        <v>1652.0439673248443</v>
      </c>
      <c r="AD64" s="128">
        <f>'[2]Yearly Methanol'!AD64</f>
        <v>1740.7138425264534</v>
      </c>
      <c r="AE64" s="128">
        <f>'[2]Yearly Methanol'!AE64</f>
        <v>1834.1633412395763</v>
      </c>
      <c r="AF64" s="128">
        <f>'[2]Yearly Methanol'!AF64</f>
        <v>1932.651281013063</v>
      </c>
      <c r="AG64" s="128">
        <f>'[2]Yearly Methanol'!AG64</f>
        <v>2036.4505620344371</v>
      </c>
      <c r="AH64" s="128">
        <f>'[2]Yearly Methanol'!AH64</f>
        <v>2145.8489372479007</v>
      </c>
      <c r="AI64" s="155"/>
      <c r="AJ64" s="128">
        <f>'[2]Yearly Methanol'!AJ64</f>
        <v>0</v>
      </c>
      <c r="AK64" s="128">
        <f>'[2]Yearly Methanol'!AK64</f>
        <v>472.59198223412216</v>
      </c>
      <c r="AL64" s="128">
        <f>'[2]Yearly Methanol'!AL64</f>
        <v>497.83064543458681</v>
      </c>
      <c r="AM64" s="128">
        <f>'[2]Yearly Methanol'!AM64</f>
        <v>524.42246437750578</v>
      </c>
      <c r="AN64" s="128">
        <f>'[2]Yearly Methanol'!AN64</f>
        <v>552.4402940374581</v>
      </c>
      <c r="AO64" s="128">
        <f>'[2]Yearly Methanol'!AO64</f>
        <v>581.96092962641023</v>
      </c>
      <c r="AP64" s="128">
        <f>'[2]Yearly Methanol'!AP64</f>
        <v>613.06532070945502</v>
      </c>
      <c r="AQ64" s="128">
        <f>'[2]Yearly Methanol'!AQ64</f>
        <v>645.83879701378441</v>
      </c>
      <c r="AR64" s="128">
        <f>'[2]Yearly Methanol'!AR64</f>
        <v>680.37130657278317</v>
      </c>
      <c r="AS64" s="128">
        <f>'[2]Yearly Methanol'!AS64</f>
        <v>716.75766688257124</v>
      </c>
      <c r="AT64" s="128">
        <f>'[2]Yearly Methanol'!AT64</f>
        <v>755.09782978568091</v>
      </c>
      <c r="AU64" s="128">
        <f>'[2]Yearly Methanol'!AU64</f>
        <v>795.49716083604403</v>
      </c>
      <c r="AV64" s="128">
        <f>'[2]Yearly Methanol'!AV64</f>
        <v>838.06673394110203</v>
      </c>
      <c r="AW64" s="128">
        <f>'[2]Yearly Methanol'!AW64</f>
        <v>882.9236421208152</v>
      </c>
      <c r="AX64" s="128">
        <f>'[2]Yearly Methanol'!AX64</f>
        <v>930.19132526978251</v>
      </c>
      <c r="AY64" s="128">
        <f>'[2]Yearly Methanol'!AY64</f>
        <v>979.99991585763485</v>
      </c>
      <c r="AZ64" s="128">
        <f>'[2]Yearly Methanol'!AZ64</f>
        <v>1032.4866035546129</v>
      </c>
      <c r="BA64" s="128">
        <f>'[2]Yearly Methanol'!BA64</f>
        <v>1087.796019823787</v>
      </c>
      <c r="BB64" s="128">
        <f>'[2]Yearly Methanol'!BB64</f>
        <v>1146.0806435790323</v>
      </c>
      <c r="BC64" s="128">
        <f>'[2]Yearly Methanol'!BC64</f>
        <v>1207.5012290686761</v>
      </c>
      <c r="BD64" s="128">
        <f>'[2]Yearly Methanol'!BD64</f>
        <v>1272.22725720894</v>
      </c>
      <c r="BE64" s="128">
        <f>'[2]Yearly Methanol'!BE64</f>
        <v>1340.4374116591152</v>
      </c>
      <c r="BF64" s="128">
        <f>'[2]Yearly Methanol'!BF64</f>
        <v>1412.3200810019262</v>
      </c>
      <c r="BG64" s="128">
        <f>'[2]Yearly Methanol'!BG64</f>
        <v>1488.0738884681061</v>
      </c>
      <c r="BH64" s="128">
        <f>'[2]Yearly Methanol'!BH64</f>
        <v>1567.9082507239577</v>
      </c>
      <c r="BI64" s="128">
        <f>'[2]Yearly Methanol'!BI64</f>
        <v>1652.0439673248443</v>
      </c>
      <c r="BJ64" s="128">
        <f>'[2]Yearly Methanol'!BJ64</f>
        <v>1740.7138425264534</v>
      </c>
      <c r="BK64" s="128">
        <f>'[2]Yearly Methanol'!BK64</f>
        <v>1834.1633412395763</v>
      </c>
      <c r="BL64" s="128">
        <f>'[2]Yearly Methanol'!BL64</f>
        <v>1932.651281013063</v>
      </c>
      <c r="BM64" s="128">
        <f>'[2]Yearly Methanol'!BM64</f>
        <v>2036.4505620344371</v>
      </c>
      <c r="BN64" s="128">
        <f>'[2]Yearly Methanol'!BN64</f>
        <v>2145.8489372479007</v>
      </c>
    </row>
    <row r="65" spans="1:66">
      <c r="A65" s="375"/>
      <c r="B65" s="1" t="s">
        <v>203</v>
      </c>
      <c r="C65" s="5" t="s">
        <v>200</v>
      </c>
      <c r="D65" s="141">
        <f>'[2]Yearly Methanol'!D65</f>
        <v>0</v>
      </c>
      <c r="E65" s="141">
        <f>'[2]Yearly Methanol'!E65</f>
        <v>286.49038878273717</v>
      </c>
      <c r="F65" s="141">
        <f>'[2]Yearly Methanol'!F65</f>
        <v>302.11372845271603</v>
      </c>
      <c r="G65" s="141">
        <f>'[2]Yearly Methanol'!G65</f>
        <v>318.59342829837794</v>
      </c>
      <c r="H65" s="141">
        <f>'[2]Yearly Methanol'!H65</f>
        <v>335.97667532437856</v>
      </c>
      <c r="I65" s="141">
        <f>'[2]Yearly Methanol'!I65</f>
        <v>354.31327058403809</v>
      </c>
      <c r="J65" s="141">
        <f>'[2]Yearly Methanol'!J65</f>
        <v>373.65577477479383</v>
      </c>
      <c r="K65" s="141">
        <f>'[2]Yearly Methanol'!K65</f>
        <v>394.05966198664896</v>
      </c>
      <c r="L65" s="141">
        <f>'[2]Yearly Methanol'!L65</f>
        <v>415.58348206258825</v>
      </c>
      <c r="M65" s="141">
        <f>'[2]Yearly Methanol'!M65</f>
        <v>438.28903205591848</v>
      </c>
      <c r="N65" s="141">
        <f>'[2]Yearly Methanol'!N65</f>
        <v>462.24153729692267</v>
      </c>
      <c r="O65" s="141">
        <f>'[2]Yearly Methanol'!O65</f>
        <v>487.50984261024212</v>
      </c>
      <c r="P65" s="141">
        <f>'[2]Yearly Methanol'!P65</f>
        <v>514.16661425505276</v>
      </c>
      <c r="Q65" s="141">
        <f>'[2]Yearly Methanol'!Q65</f>
        <v>542.28855319250727</v>
      </c>
      <c r="R65" s="141">
        <f>'[2]Yearly Methanol'!R65</f>
        <v>571.95662031918084</v>
      </c>
      <c r="S65" s="141">
        <f>'[2]Yearly Methanol'!S65</f>
        <v>603.25627434143712</v>
      </c>
      <c r="T65" s="141">
        <f>'[2]Yearly Methanol'!T65</f>
        <v>636.27772300392076</v>
      </c>
      <c r="U65" s="141">
        <f>'[2]Yearly Methanol'!U65</f>
        <v>671.11618842580151</v>
      </c>
      <c r="V65" s="141">
        <f>'[2]Yearly Methanol'!V65</f>
        <v>707.87218734116254</v>
      </c>
      <c r="W65" s="141">
        <f>'[2]Yearly Methanol'!W65</f>
        <v>746.6518270851036</v>
      </c>
      <c r="X65" s="141">
        <f>'[2]Yearly Methanol'!X65</f>
        <v>787.56711821488489</v>
      </c>
      <c r="Y65" s="141">
        <f>'[2]Yearly Methanol'!Y65</f>
        <v>830.73630470593685</v>
      </c>
      <c r="Z65" s="141">
        <f>'[2]Yearly Methanol'!Z65</f>
        <v>876.28421271591901</v>
      </c>
      <c r="AA65" s="141">
        <f>'[2]Yearly Methanol'!AA65</f>
        <v>924.34261896641351</v>
      </c>
      <c r="AB65" s="141">
        <f>'[2]Yearly Methanol'!AB65</f>
        <v>975.05063985149195</v>
      </c>
      <c r="AC65" s="141">
        <f>'[2]Yearly Methanol'!AC65</f>
        <v>1028.5551424453977</v>
      </c>
      <c r="AD65" s="141">
        <f>'[2]Yearly Methanol'!AD65</f>
        <v>1085.0111786482355</v>
      </c>
      <c r="AE65" s="141">
        <f>'[2]Yearly Methanol'!AE65</f>
        <v>1144.5824437790254</v>
      </c>
      <c r="AF65" s="141">
        <f>'[2]Yearly Methanol'!AF65</f>
        <v>1207.4417609998654</v>
      </c>
      <c r="AG65" s="141">
        <f>'[2]Yearly Methanol'!AG65</f>
        <v>1273.7715930337642</v>
      </c>
      <c r="AH65" s="141">
        <f>'[2]Yearly Methanol'!AH65</f>
        <v>1343.7645827218514</v>
      </c>
      <c r="AI65" s="141"/>
      <c r="AJ65" s="141">
        <f>'[2]Yearly Methanol'!AJ65</f>
        <v>0</v>
      </c>
      <c r="AK65" s="141">
        <f>'[2]Yearly Methanol'!AK65</f>
        <v>286.49038878273717</v>
      </c>
      <c r="AL65" s="141">
        <f>'[2]Yearly Methanol'!AL65</f>
        <v>302.11372845271603</v>
      </c>
      <c r="AM65" s="141">
        <f>'[2]Yearly Methanol'!AM65</f>
        <v>318.59342829837794</v>
      </c>
      <c r="AN65" s="141">
        <f>'[2]Yearly Methanol'!AN65</f>
        <v>335.97667532437856</v>
      </c>
      <c r="AO65" s="141">
        <f>'[2]Yearly Methanol'!AO65</f>
        <v>354.31327058403809</v>
      </c>
      <c r="AP65" s="141">
        <f>'[2]Yearly Methanol'!AP65</f>
        <v>373.65577477479383</v>
      </c>
      <c r="AQ65" s="141">
        <f>'[2]Yearly Methanol'!AQ65</f>
        <v>394.05966198664896</v>
      </c>
      <c r="AR65" s="141">
        <f>'[2]Yearly Methanol'!AR65</f>
        <v>415.58348206258825</v>
      </c>
      <c r="AS65" s="141">
        <f>'[2]Yearly Methanol'!AS65</f>
        <v>438.28903205591848</v>
      </c>
      <c r="AT65" s="141">
        <f>'[2]Yearly Methanol'!AT65</f>
        <v>462.24153729692267</v>
      </c>
      <c r="AU65" s="141">
        <f>'[2]Yearly Methanol'!AU65</f>
        <v>487.50984261024212</v>
      </c>
      <c r="AV65" s="141">
        <f>'[2]Yearly Methanol'!AV65</f>
        <v>514.16661425505276</v>
      </c>
      <c r="AW65" s="141">
        <f>'[2]Yearly Methanol'!AW65</f>
        <v>542.28855319250727</v>
      </c>
      <c r="AX65" s="141">
        <f>'[2]Yearly Methanol'!AX65</f>
        <v>571.95662031918084</v>
      </c>
      <c r="AY65" s="141">
        <f>'[2]Yearly Methanol'!AY65</f>
        <v>603.25627434143712</v>
      </c>
      <c r="AZ65" s="141">
        <f>'[2]Yearly Methanol'!AZ65</f>
        <v>636.27772300392076</v>
      </c>
      <c r="BA65" s="141">
        <f>'[2]Yearly Methanol'!BA65</f>
        <v>671.11618842580151</v>
      </c>
      <c r="BB65" s="141">
        <f>'[2]Yearly Methanol'!BB65</f>
        <v>707.87218734116254</v>
      </c>
      <c r="BC65" s="141">
        <f>'[2]Yearly Methanol'!BC65</f>
        <v>746.6518270851036</v>
      </c>
      <c r="BD65" s="141">
        <f>'[2]Yearly Methanol'!BD65</f>
        <v>787.56711821488489</v>
      </c>
      <c r="BE65" s="141">
        <f>'[2]Yearly Methanol'!BE65</f>
        <v>830.73630470593685</v>
      </c>
      <c r="BF65" s="141">
        <f>'[2]Yearly Methanol'!BF65</f>
        <v>876.28421271591901</v>
      </c>
      <c r="BG65" s="141">
        <f>'[2]Yearly Methanol'!BG65</f>
        <v>924.34261896641351</v>
      </c>
      <c r="BH65" s="141">
        <f>'[2]Yearly Methanol'!BH65</f>
        <v>975.05063985149195</v>
      </c>
      <c r="BI65" s="141">
        <f>'[2]Yearly Methanol'!BI65</f>
        <v>1028.5551424453977</v>
      </c>
      <c r="BJ65" s="141">
        <f>'[2]Yearly Methanol'!BJ65</f>
        <v>1085.0111786482355</v>
      </c>
      <c r="BK65" s="141">
        <f>'[2]Yearly Methanol'!BK65</f>
        <v>1144.5824437790254</v>
      </c>
      <c r="BL65" s="141">
        <f>'[2]Yearly Methanol'!BL65</f>
        <v>1207.4417609998654</v>
      </c>
      <c r="BM65" s="141">
        <f>'[2]Yearly Methanol'!BM65</f>
        <v>1273.7715930337642</v>
      </c>
      <c r="BN65" s="141">
        <f>'[2]Yearly Methanol'!BN65</f>
        <v>1343.7645827218514</v>
      </c>
    </row>
    <row r="66" spans="1:66">
      <c r="A66" s="375"/>
      <c r="B66" s="1" t="s">
        <v>204</v>
      </c>
      <c r="C66" s="5" t="s">
        <v>200</v>
      </c>
      <c r="D66" s="141">
        <f>'[2]Yearly Methanol'!D66</f>
        <v>0</v>
      </c>
      <c r="E66" s="141">
        <f>'[2]Yearly Methanol'!E66</f>
        <v>0</v>
      </c>
      <c r="F66" s="141">
        <f>'[2]Yearly Methanol'!F66</f>
        <v>0</v>
      </c>
      <c r="G66" s="141">
        <f>'[2]Yearly Methanol'!G66</f>
        <v>0</v>
      </c>
      <c r="H66" s="141">
        <f>'[2]Yearly Methanol'!H66</f>
        <v>0</v>
      </c>
      <c r="I66" s="141">
        <f>'[2]Yearly Methanol'!I66</f>
        <v>0</v>
      </c>
      <c r="J66" s="141">
        <f>'[2]Yearly Methanol'!J66</f>
        <v>0</v>
      </c>
      <c r="K66" s="141">
        <f>'[2]Yearly Methanol'!K66</f>
        <v>0</v>
      </c>
      <c r="L66" s="141">
        <f>'[2]Yearly Methanol'!L66</f>
        <v>0</v>
      </c>
      <c r="M66" s="141">
        <f>'[2]Yearly Methanol'!M66</f>
        <v>0</v>
      </c>
      <c r="N66" s="141">
        <f>'[2]Yearly Methanol'!N66</f>
        <v>0</v>
      </c>
      <c r="O66" s="141">
        <f>'[2]Yearly Methanol'!O66</f>
        <v>0</v>
      </c>
      <c r="P66" s="141">
        <f>'[2]Yearly Methanol'!P66</f>
        <v>0</v>
      </c>
      <c r="Q66" s="141">
        <f>'[2]Yearly Methanol'!Q66</f>
        <v>0</v>
      </c>
      <c r="R66" s="141">
        <f>'[2]Yearly Methanol'!R66</f>
        <v>0</v>
      </c>
      <c r="S66" s="141">
        <f>'[2]Yearly Methanol'!S66</f>
        <v>0</v>
      </c>
      <c r="T66" s="141">
        <f>'[2]Yearly Methanol'!T66</f>
        <v>0</v>
      </c>
      <c r="U66" s="141">
        <f>'[2]Yearly Methanol'!U66</f>
        <v>0</v>
      </c>
      <c r="V66" s="141">
        <f>'[2]Yearly Methanol'!V66</f>
        <v>0</v>
      </c>
      <c r="W66" s="141">
        <f>'[2]Yearly Methanol'!W66</f>
        <v>0</v>
      </c>
      <c r="X66" s="141">
        <f>'[2]Yearly Methanol'!X66</f>
        <v>0</v>
      </c>
      <c r="Y66" s="141">
        <f>'[2]Yearly Methanol'!Y66</f>
        <v>0</v>
      </c>
      <c r="Z66" s="141">
        <f>'[2]Yearly Methanol'!Z66</f>
        <v>0</v>
      </c>
      <c r="AA66" s="141">
        <f>'[2]Yearly Methanol'!AA66</f>
        <v>0</v>
      </c>
      <c r="AB66" s="141">
        <f>'[2]Yearly Methanol'!AB66</f>
        <v>0</v>
      </c>
      <c r="AC66" s="141">
        <f>'[2]Yearly Methanol'!AC66</f>
        <v>0</v>
      </c>
      <c r="AD66" s="141">
        <f>'[2]Yearly Methanol'!AD66</f>
        <v>0</v>
      </c>
      <c r="AE66" s="141">
        <f>'[2]Yearly Methanol'!AE66</f>
        <v>0</v>
      </c>
      <c r="AF66" s="141">
        <f>'[2]Yearly Methanol'!AF66</f>
        <v>0</v>
      </c>
      <c r="AG66" s="141">
        <f>'[2]Yearly Methanol'!AG66</f>
        <v>0</v>
      </c>
      <c r="AH66" s="141">
        <f>'[2]Yearly Methanol'!AH66</f>
        <v>0</v>
      </c>
      <c r="AI66" s="141"/>
      <c r="AJ66" s="141">
        <f>'[2]Yearly Methanol'!AJ66</f>
        <v>0</v>
      </c>
      <c r="AK66" s="141">
        <f>'[2]Yearly Methanol'!AK66</f>
        <v>0</v>
      </c>
      <c r="AL66" s="141">
        <f>'[2]Yearly Methanol'!AL66</f>
        <v>0</v>
      </c>
      <c r="AM66" s="141">
        <f>'[2]Yearly Methanol'!AM66</f>
        <v>0</v>
      </c>
      <c r="AN66" s="141">
        <f>'[2]Yearly Methanol'!AN66</f>
        <v>0</v>
      </c>
      <c r="AO66" s="141">
        <f>'[2]Yearly Methanol'!AO66</f>
        <v>0</v>
      </c>
      <c r="AP66" s="141">
        <f>'[2]Yearly Methanol'!AP66</f>
        <v>0</v>
      </c>
      <c r="AQ66" s="141">
        <f>'[2]Yearly Methanol'!AQ66</f>
        <v>0</v>
      </c>
      <c r="AR66" s="141">
        <f>'[2]Yearly Methanol'!AR66</f>
        <v>0</v>
      </c>
      <c r="AS66" s="141">
        <f>'[2]Yearly Methanol'!AS66</f>
        <v>0</v>
      </c>
      <c r="AT66" s="141">
        <f>'[2]Yearly Methanol'!AT66</f>
        <v>0</v>
      </c>
      <c r="AU66" s="141">
        <f>'[2]Yearly Methanol'!AU66</f>
        <v>0</v>
      </c>
      <c r="AV66" s="141">
        <f>'[2]Yearly Methanol'!AV66</f>
        <v>0</v>
      </c>
      <c r="AW66" s="141">
        <f>'[2]Yearly Methanol'!AW66</f>
        <v>0</v>
      </c>
      <c r="AX66" s="141">
        <f>'[2]Yearly Methanol'!AX66</f>
        <v>0</v>
      </c>
      <c r="AY66" s="141">
        <f>'[2]Yearly Methanol'!AY66</f>
        <v>0</v>
      </c>
      <c r="AZ66" s="141">
        <f>'[2]Yearly Methanol'!AZ66</f>
        <v>0</v>
      </c>
      <c r="BA66" s="141">
        <f>'[2]Yearly Methanol'!BA66</f>
        <v>0</v>
      </c>
      <c r="BB66" s="141">
        <f>'[2]Yearly Methanol'!BB66</f>
        <v>0</v>
      </c>
      <c r="BC66" s="141">
        <f>'[2]Yearly Methanol'!BC66</f>
        <v>0</v>
      </c>
      <c r="BD66" s="141">
        <f>'[2]Yearly Methanol'!BD66</f>
        <v>0</v>
      </c>
      <c r="BE66" s="141">
        <f>'[2]Yearly Methanol'!BE66</f>
        <v>0</v>
      </c>
      <c r="BF66" s="141">
        <f>'[2]Yearly Methanol'!BF66</f>
        <v>0</v>
      </c>
      <c r="BG66" s="141">
        <f>'[2]Yearly Methanol'!BG66</f>
        <v>0</v>
      </c>
      <c r="BH66" s="141">
        <f>'[2]Yearly Methanol'!BH66</f>
        <v>0</v>
      </c>
      <c r="BI66" s="141">
        <f>'[2]Yearly Methanol'!BI66</f>
        <v>0</v>
      </c>
      <c r="BJ66" s="141">
        <f>'[2]Yearly Methanol'!BJ66</f>
        <v>0</v>
      </c>
      <c r="BK66" s="141">
        <f>'[2]Yearly Methanol'!BK66</f>
        <v>0</v>
      </c>
      <c r="BL66" s="141">
        <f>'[2]Yearly Methanol'!BL66</f>
        <v>0</v>
      </c>
      <c r="BM66" s="141">
        <f>'[2]Yearly Methanol'!BM66</f>
        <v>0</v>
      </c>
      <c r="BN66" s="141">
        <f>'[2]Yearly Methanol'!BN66</f>
        <v>0</v>
      </c>
    </row>
    <row r="67" spans="1:66" s="14" customFormat="1">
      <c r="A67" s="376"/>
      <c r="B67" s="10" t="s">
        <v>119</v>
      </c>
      <c r="C67" s="62" t="s">
        <v>200</v>
      </c>
      <c r="D67" s="156">
        <f>'[2]Yearly Methanol'!D67</f>
        <v>0</v>
      </c>
      <c r="E67" s="156">
        <f>'[2]Yearly Methanol'!E67</f>
        <v>186.10159345138501</v>
      </c>
      <c r="F67" s="156">
        <f>'[2]Yearly Methanol'!F67</f>
        <v>195.71691698187075</v>
      </c>
      <c r="G67" s="156">
        <f>'[2]Yearly Methanol'!G67</f>
        <v>205.82903607912789</v>
      </c>
      <c r="H67" s="156">
        <f>'[2]Yearly Methanol'!H67</f>
        <v>216.46361871307951</v>
      </c>
      <c r="I67" s="156">
        <f>'[2]Yearly Methanol'!I67</f>
        <v>227.64765904237211</v>
      </c>
      <c r="J67" s="156">
        <f>'[2]Yearly Methanol'!J67</f>
        <v>239.4095459346612</v>
      </c>
      <c r="K67" s="156">
        <f>'[2]Yearly Methanol'!K67</f>
        <v>251.77913502713537</v>
      </c>
      <c r="L67" s="156">
        <f>'[2]Yearly Methanol'!L67</f>
        <v>264.78782451019487</v>
      </c>
      <c r="M67" s="156">
        <f>'[2]Yearly Methanol'!M67</f>
        <v>278.4686348266527</v>
      </c>
      <c r="N67" s="156">
        <f>'[2]Yearly Methanol'!N67</f>
        <v>292.85629248875819</v>
      </c>
      <c r="O67" s="156">
        <f>'[2]Yearly Methanol'!O67</f>
        <v>307.98731822580197</v>
      </c>
      <c r="P67" s="156">
        <f>'[2]Yearly Methanol'!P67</f>
        <v>323.90011968604927</v>
      </c>
      <c r="Q67" s="156">
        <f>'[2]Yearly Methanol'!Q67</f>
        <v>340.63508892830799</v>
      </c>
      <c r="R67" s="156">
        <f>'[2]Yearly Methanol'!R67</f>
        <v>358.23470495060172</v>
      </c>
      <c r="S67" s="156">
        <f>'[2]Yearly Methanol'!S67</f>
        <v>376.74364151619773</v>
      </c>
      <c r="T67" s="156">
        <f>'[2]Yearly Methanol'!T67</f>
        <v>396.20888055069219</v>
      </c>
      <c r="U67" s="156">
        <f>'[2]Yearly Methanol'!U67</f>
        <v>416.67983139798542</v>
      </c>
      <c r="V67" s="156">
        <f>'[2]Yearly Methanol'!V67</f>
        <v>438.20845623786977</v>
      </c>
      <c r="W67" s="156">
        <f>'[2]Yearly Methanol'!W67</f>
        <v>460.84940198357248</v>
      </c>
      <c r="X67" s="156">
        <f>'[2]Yearly Methanol'!X67</f>
        <v>484.66013899405516</v>
      </c>
      <c r="Y67" s="156">
        <f>'[2]Yearly Methanol'!Y67</f>
        <v>509.70110695317834</v>
      </c>
      <c r="Z67" s="156">
        <f>'[2]Yearly Methanol'!Z67</f>
        <v>536.03586828600714</v>
      </c>
      <c r="AA67" s="156">
        <f>'[2]Yearly Methanol'!AA67</f>
        <v>563.73126950169262</v>
      </c>
      <c r="AB67" s="156">
        <f>'[2]Yearly Methanol'!AB67</f>
        <v>592.85761087246578</v>
      </c>
      <c r="AC67" s="156">
        <f>'[2]Yearly Methanol'!AC67</f>
        <v>623.4888248794465</v>
      </c>
      <c r="AD67" s="156">
        <f>'[2]Yearly Methanol'!AD67</f>
        <v>655.70266387821789</v>
      </c>
      <c r="AE67" s="156">
        <f>'[2]Yearly Methanol'!AE67</f>
        <v>689.580897460551</v>
      </c>
      <c r="AF67" s="156">
        <f>'[2]Yearly Methanol'!AF67</f>
        <v>725.20952001319768</v>
      </c>
      <c r="AG67" s="156">
        <f>'[2]Yearly Methanol'!AG67</f>
        <v>762.67896900067296</v>
      </c>
      <c r="AH67" s="156">
        <f>'[2]Yearly Methanol'!AH67</f>
        <v>802.08435452604931</v>
      </c>
      <c r="AI67" s="156"/>
      <c r="AJ67" s="156">
        <f>'[2]Yearly Methanol'!AJ67</f>
        <v>0</v>
      </c>
      <c r="AK67" s="156">
        <f>'[2]Yearly Methanol'!AK67</f>
        <v>186.10159345138501</v>
      </c>
      <c r="AL67" s="156">
        <f>'[2]Yearly Methanol'!AL67</f>
        <v>195.71691698187075</v>
      </c>
      <c r="AM67" s="156">
        <f>'[2]Yearly Methanol'!AM67</f>
        <v>205.82903607912789</v>
      </c>
      <c r="AN67" s="156">
        <f>'[2]Yearly Methanol'!AN67</f>
        <v>216.46361871307951</v>
      </c>
      <c r="AO67" s="156">
        <f>'[2]Yearly Methanol'!AO67</f>
        <v>227.64765904237211</v>
      </c>
      <c r="AP67" s="156">
        <f>'[2]Yearly Methanol'!AP67</f>
        <v>239.4095459346612</v>
      </c>
      <c r="AQ67" s="156">
        <f>'[2]Yearly Methanol'!AQ67</f>
        <v>251.77913502713537</v>
      </c>
      <c r="AR67" s="156">
        <f>'[2]Yearly Methanol'!AR67</f>
        <v>264.78782451019487</v>
      </c>
      <c r="AS67" s="156">
        <f>'[2]Yearly Methanol'!AS67</f>
        <v>278.4686348266527</v>
      </c>
      <c r="AT67" s="156">
        <f>'[2]Yearly Methanol'!AT67</f>
        <v>292.85629248875819</v>
      </c>
      <c r="AU67" s="156">
        <f>'[2]Yearly Methanol'!AU67</f>
        <v>307.98731822580197</v>
      </c>
      <c r="AV67" s="156">
        <f>'[2]Yearly Methanol'!AV67</f>
        <v>323.90011968604927</v>
      </c>
      <c r="AW67" s="156">
        <f>'[2]Yearly Methanol'!AW67</f>
        <v>340.63508892830799</v>
      </c>
      <c r="AX67" s="156">
        <f>'[2]Yearly Methanol'!AX67</f>
        <v>358.23470495060172</v>
      </c>
      <c r="AY67" s="156">
        <f>'[2]Yearly Methanol'!AY67</f>
        <v>376.74364151619773</v>
      </c>
      <c r="AZ67" s="156">
        <f>'[2]Yearly Methanol'!AZ67</f>
        <v>396.20888055069219</v>
      </c>
      <c r="BA67" s="156">
        <f>'[2]Yearly Methanol'!BA67</f>
        <v>416.67983139798542</v>
      </c>
      <c r="BB67" s="156">
        <f>'[2]Yearly Methanol'!BB67</f>
        <v>438.20845623786977</v>
      </c>
      <c r="BC67" s="156">
        <f>'[2]Yearly Methanol'!BC67</f>
        <v>460.84940198357248</v>
      </c>
      <c r="BD67" s="156">
        <f>'[2]Yearly Methanol'!BD67</f>
        <v>484.66013899405516</v>
      </c>
      <c r="BE67" s="156">
        <f>'[2]Yearly Methanol'!BE67</f>
        <v>509.70110695317834</v>
      </c>
      <c r="BF67" s="156">
        <f>'[2]Yearly Methanol'!BF67</f>
        <v>536.03586828600714</v>
      </c>
      <c r="BG67" s="156">
        <f>'[2]Yearly Methanol'!BG67</f>
        <v>563.73126950169262</v>
      </c>
      <c r="BH67" s="156">
        <f>'[2]Yearly Methanol'!BH67</f>
        <v>592.85761087246578</v>
      </c>
      <c r="BI67" s="156">
        <f>'[2]Yearly Methanol'!BI67</f>
        <v>623.4888248794465</v>
      </c>
      <c r="BJ67" s="156">
        <f>'[2]Yearly Methanol'!BJ67</f>
        <v>655.70266387821789</v>
      </c>
      <c r="BK67" s="156">
        <f>'[2]Yearly Methanol'!BK67</f>
        <v>689.580897460551</v>
      </c>
      <c r="BL67" s="156">
        <f>'[2]Yearly Methanol'!BL67</f>
        <v>725.20952001319768</v>
      </c>
      <c r="BM67" s="156">
        <f>'[2]Yearly Methanol'!BM67</f>
        <v>762.67896900067296</v>
      </c>
      <c r="BN67" s="156">
        <f>'[2]Yearly Methanol'!BN67</f>
        <v>802.08435452604931</v>
      </c>
    </row>
    <row r="68" spans="1:66">
      <c r="A68" s="1" t="s">
        <v>3</v>
      </c>
      <c r="B68" s="1" t="s">
        <v>19</v>
      </c>
      <c r="C68" s="5" t="s">
        <v>200</v>
      </c>
      <c r="D68" s="123">
        <f>'[2]Yearly Methanol'!D68</f>
        <v>0</v>
      </c>
      <c r="E68" s="123">
        <f>'[2]Yearly Methanol'!E68</f>
        <v>8014.3976699211107</v>
      </c>
      <c r="F68" s="123">
        <f>'[2]Yearly Methanol'!F68</f>
        <v>15944.562778643107</v>
      </c>
      <c r="G68" s="123">
        <f>'[2]Yearly Methanol'!G68</f>
        <v>23790.550196528115</v>
      </c>
      <c r="H68" s="123">
        <f>'[2]Yearly Methanol'!H68</f>
        <v>31552.414545123942</v>
      </c>
      <c r="I68" s="123">
        <f>'[2]Yearly Methanol'!I68</f>
        <v>39230.210197058237</v>
      </c>
      <c r="J68" s="123">
        <f>'[2]Yearly Methanol'!J68</f>
        <v>46823.991275952394</v>
      </c>
      <c r="K68" s="123">
        <f>'[2]Yearly Methanol'!K68</f>
        <v>54333.811656355247</v>
      </c>
      <c r="L68" s="123">
        <f>'[2]Yearly Methanol'!L68</f>
        <v>61759.724963695764</v>
      </c>
      <c r="M68" s="123">
        <f>'[2]Yearly Methanol'!M68</f>
        <v>69101.784574254969</v>
      </c>
      <c r="N68" s="123">
        <f>'[2]Yearly Methanol'!N68</f>
        <v>76360.043615156232</v>
      </c>
      <c r="O68" s="123">
        <f>'[2]Yearly Methanol'!O68</f>
        <v>84932.750413999718</v>
      </c>
      <c r="P68" s="123">
        <f>'[2]Yearly Methanol'!P68</f>
        <v>93403.055834425017</v>
      </c>
      <c r="Q68" s="123">
        <f>'[2]Yearly Methanol'!Q68</f>
        <v>101770.88695856734</v>
      </c>
      <c r="R68" s="123">
        <f>'[2]Yearly Methanol'!R68</f>
        <v>110036.17336541432</v>
      </c>
      <c r="S68" s="123">
        <f>'[2]Yearly Methanol'!S68</f>
        <v>118198.84709319111</v>
      </c>
      <c r="T68" s="123">
        <f>'[2]Yearly Methanol'!T68</f>
        <v>126186.46751139621</v>
      </c>
      <c r="U68" s="123">
        <f>'[2]Yearly Methanol'!U68</f>
        <v>134062.2996701175</v>
      </c>
      <c r="V68" s="123">
        <f>'[2]Yearly Methanol'!V68</f>
        <v>141826.28276405396</v>
      </c>
      <c r="W68" s="123">
        <f>'[2]Yearly Methanol'!W68</f>
        <v>149478.35830110894</v>
      </c>
      <c r="X68" s="123">
        <f>'[2]Yearly Methanol'!X68</f>
        <v>157018.4700669657</v>
      </c>
      <c r="Y68" s="123">
        <f>'[2]Yearly Methanol'!Y68</f>
        <v>166486.00168452703</v>
      </c>
      <c r="Z68" s="123">
        <f>'[2]Yearly Methanol'!Z68</f>
        <v>175810.75992337611</v>
      </c>
      <c r="AA68" s="123">
        <f>'[2]Yearly Methanol'!AA68</f>
        <v>184992.89792435366</v>
      </c>
      <c r="AB68" s="123">
        <f>'[2]Yearly Methanol'!AB68</f>
        <v>194032.56942543105</v>
      </c>
      <c r="AC68" s="123">
        <f>'[2]Yearly Methanol'!AC68</f>
        <v>202929.92873883786</v>
      </c>
      <c r="AD68" s="123">
        <f>'[2]Yearly Methanol'!AD68</f>
        <v>211685.13072852883</v>
      </c>
      <c r="AE68" s="123">
        <f>'[2]Yearly Methanol'!AE68</f>
        <v>220298.33078798605</v>
      </c>
      <c r="AF68" s="123">
        <f>'[2]Yearly Methanol'!AF68</f>
        <v>228769.68481835304</v>
      </c>
      <c r="AG68" s="123">
        <f>'[2]Yearly Methanol'!AG68</f>
        <v>237099.34920689563</v>
      </c>
      <c r="AH68" s="123">
        <f>'[2]Yearly Methanol'!AH68</f>
        <v>245287.48080578732</v>
      </c>
      <c r="AI68" s="124"/>
      <c r="AJ68" s="123">
        <f>'[2]Yearly Methanol'!AJ68</f>
        <v>0</v>
      </c>
      <c r="AK68" s="123">
        <f>'[2]Yearly Methanol'!AK68</f>
        <v>3875.9604974169556</v>
      </c>
      <c r="AL68" s="123">
        <f>'[2]Yearly Methanol'!AL68</f>
        <v>7711.6336679449651</v>
      </c>
      <c r="AM68" s="123">
        <f>'[2]Yearly Methanol'!AM68</f>
        <v>11507.027830371178</v>
      </c>
      <c r="AN68" s="123">
        <f>'[2]Yearly Methanol'!AN68</f>
        <v>15262.151356681214</v>
      </c>
      <c r="AO68" s="123">
        <f>'[2]Yearly Methanol'!AO68</f>
        <v>18977.012670459262</v>
      </c>
      <c r="AP68" s="123">
        <f>'[2]Yearly Methanol'!AP68</f>
        <v>22651.620245311035</v>
      </c>
      <c r="AQ68" s="123">
        <f>'[2]Yearly Methanol'!AQ68</f>
        <v>26285.982603309403</v>
      </c>
      <c r="AR68" s="123">
        <f>'[2]Yearly Methanol'!AR68</f>
        <v>29880.108313462282</v>
      </c>
      <c r="AS68" s="123">
        <f>'[2]Yearly Methanol'!AS68</f>
        <v>33434.005990202742</v>
      </c>
      <c r="AT68" s="123">
        <f>'[2]Yearly Methanol'!AT68</f>
        <v>36947.684291900856</v>
      </c>
      <c r="AU68" s="123">
        <f>'[2]Yearly Methanol'!AU68</f>
        <v>41178.536274910388</v>
      </c>
      <c r="AV68" s="123">
        <f>'[2]Yearly Methanol'!AV68</f>
        <v>45359.020878092822</v>
      </c>
      <c r="AW68" s="123">
        <f>'[2]Yearly Methanol'!AW68</f>
        <v>49489.092724222559</v>
      </c>
      <c r="AX68" s="123">
        <f>'[2]Yearly Methanol'!AX68</f>
        <v>53568.707768326218</v>
      </c>
      <c r="AY68" s="123">
        <f>'[2]Yearly Methanol'!AY68</f>
        <v>57597.823278140073</v>
      </c>
      <c r="AZ68" s="123">
        <f>'[2]Yearly Methanol'!AZ68</f>
        <v>61540.210269398856</v>
      </c>
      <c r="BA68" s="123">
        <f>'[2]Yearly Methanol'!BA68</f>
        <v>65427.492679770905</v>
      </c>
      <c r="BB68" s="123">
        <f>'[2]Yearly Methanol'!BB68</f>
        <v>69259.631600152235</v>
      </c>
      <c r="BC68" s="123">
        <f>'[2]Yearly Methanol'!BC68</f>
        <v>73036.589358252386</v>
      </c>
      <c r="BD68" s="123">
        <f>'[2]Yearly Methanol'!BD68</f>
        <v>76758.329500177337</v>
      </c>
      <c r="BE68" s="123">
        <f>'[2]Yearly Methanol'!BE68</f>
        <v>81443.804162154876</v>
      </c>
      <c r="BF68" s="123">
        <f>'[2]Yearly Methanol'!BF68</f>
        <v>86058.650139441321</v>
      </c>
      <c r="BG68" s="123">
        <f>'[2]Yearly Methanol'!BG68</f>
        <v>90602.935783533132</v>
      </c>
      <c r="BH68" s="123">
        <f>'[2]Yearly Methanol'!BH68</f>
        <v>95076.729822227877</v>
      </c>
      <c r="BI68" s="123">
        <f>'[2]Yearly Methanol'!BI68</f>
        <v>99480.101347503864</v>
      </c>
      <c r="BJ68" s="123">
        <f>'[2]Yearly Methanol'!BJ68</f>
        <v>103813.11980357504</v>
      </c>
      <c r="BK68" s="123">
        <f>'[2]Yearly Methanol'!BK68</f>
        <v>108075.85497511932</v>
      </c>
      <c r="BL68" s="123">
        <f>'[2]Yearly Methanol'!BL68</f>
        <v>112268.37697567843</v>
      </c>
      <c r="BM68" s="123">
        <f>'[2]Yearly Methanol'!BM68</f>
        <v>116390.756236227</v>
      </c>
      <c r="BN68" s="123">
        <f>'[2]Yearly Methanol'!BN68</f>
        <v>120443.06349390907</v>
      </c>
    </row>
    <row r="69" spans="1:66">
      <c r="B69" s="1" t="s">
        <v>23</v>
      </c>
      <c r="C69" s="5" t="s">
        <v>200</v>
      </c>
      <c r="D69" s="123">
        <f>'[2]Yearly Methanol'!D69</f>
        <v>0</v>
      </c>
      <c r="E69" s="123">
        <f>'[2]Yearly Methanol'!E69</f>
        <v>2544.4837019940478</v>
      </c>
      <c r="F69" s="123">
        <f>'[2]Yearly Methanol'!F69</f>
        <v>5061.7637057469929</v>
      </c>
      <c r="G69" s="123">
        <f>'[2]Yearly Methanol'!G69</f>
        <v>7551.8585312750638</v>
      </c>
      <c r="H69" s="123">
        <f>'[2]Yearly Methanol'!H69</f>
        <v>10014.786526529659</v>
      </c>
      <c r="I69" s="123">
        <f>'[2]Yearly Methanol'!I69</f>
        <v>12450.565868896059</v>
      </c>
      <c r="J69" s="123">
        <f>'[2]Yearly Methanol'!J69</f>
        <v>14859.21456667957</v>
      </c>
      <c r="K69" s="123">
        <f>'[2]Yearly Methanol'!K69</f>
        <v>17240.750460579289</v>
      </c>
      <c r="L69" s="123">
        <f>'[2]Yearly Methanol'!L69</f>
        <v>19595.191225149487</v>
      </c>
      <c r="M69" s="123">
        <f>'[2]Yearly Methanol'!M69</f>
        <v>21922.554370248792</v>
      </c>
      <c r="N69" s="123">
        <f>'[2]Yearly Methanol'!N69</f>
        <v>24222.857242477272</v>
      </c>
      <c r="O69" s="123">
        <f>'[2]Yearly Methanol'!O69</f>
        <v>26564.468570756319</v>
      </c>
      <c r="P69" s="123">
        <f>'[2]Yearly Methanol'!P69</f>
        <v>28872.931418474633</v>
      </c>
      <c r="Q69" s="123">
        <f>'[2]Yearly Methanol'!Q69</f>
        <v>31148.276454075218</v>
      </c>
      <c r="R69" s="123">
        <f>'[2]Yearly Methanol'!R69</f>
        <v>33390.534060130129</v>
      </c>
      <c r="S69" s="123">
        <f>'[2]Yearly Methanol'!S69</f>
        <v>35599.734335835252</v>
      </c>
      <c r="T69" s="123">
        <f>'[2]Yearly Methanol'!T69</f>
        <v>37751.782069218672</v>
      </c>
      <c r="U69" s="123">
        <f>'[2]Yearly Methanol'!U69</f>
        <v>39867.816201607639</v>
      </c>
      <c r="V69" s="123">
        <f>'[2]Yearly Methanol'!V69</f>
        <v>41947.865996830726</v>
      </c>
      <c r="W69" s="123">
        <f>'[2]Yearly Methanol'!W69</f>
        <v>43991.960445112665</v>
      </c>
      <c r="X69" s="123">
        <f>'[2]Yearly Methanol'!X69</f>
        <v>46000.128265466388</v>
      </c>
      <c r="Y69" s="123">
        <f>'[2]Yearly Methanol'!Y69</f>
        <v>48004.817597336238</v>
      </c>
      <c r="Z69" s="123">
        <f>'[2]Yearly Methanol'!Z69</f>
        <v>49971.256102067477</v>
      </c>
      <c r="AA69" s="123">
        <f>'[2]Yearly Methanol'!AA69</f>
        <v>51899.469399114663</v>
      </c>
      <c r="AB69" s="123">
        <f>'[2]Yearly Methanol'!AB69</f>
        <v>53789.482867459577</v>
      </c>
      <c r="AC69" s="123">
        <f>'[2]Yearly Methanol'!AC69</f>
        <v>55641.321647718454</v>
      </c>
      <c r="AD69" s="123">
        <f>'[2]Yearly Methanol'!AD69</f>
        <v>57455.010644231705</v>
      </c>
      <c r="AE69" s="123">
        <f>'[2]Yearly Methanol'!AE69</f>
        <v>59230.574527135963</v>
      </c>
      <c r="AF69" s="123">
        <f>'[2]Yearly Methanol'!AF69</f>
        <v>60968.037734418838</v>
      </c>
      <c r="AG69" s="123">
        <f>'[2]Yearly Methanol'!AG69</f>
        <v>62667.424473956242</v>
      </c>
      <c r="AH69" s="123">
        <f>'[2]Yearly Methanol'!AH69</f>
        <v>64328.758725532825</v>
      </c>
      <c r="AI69" s="124"/>
      <c r="AJ69" s="123">
        <f>'[2]Yearly Methanol'!AJ69</f>
        <v>0</v>
      </c>
      <c r="AK69" s="123">
        <f>'[2]Yearly Methanol'!AK69</f>
        <v>1326.7010771386711</v>
      </c>
      <c r="AL69" s="123">
        <f>'[2]Yearly Methanol'!AL69</f>
        <v>2639.0413546428399</v>
      </c>
      <c r="AM69" s="123">
        <f>'[2]Yearly Methanol'!AM69</f>
        <v>3937.0380251418237</v>
      </c>
      <c r="AN69" s="123">
        <f>'[2]Yearly Methanol'!AN69</f>
        <v>5220.7081215325306</v>
      </c>
      <c r="AO69" s="123">
        <f>'[2]Yearly Methanol'!AO69</f>
        <v>6490.0685183707483</v>
      </c>
      <c r="AP69" s="123">
        <f>'[2]Yearly Methanol'!AP69</f>
        <v>7745.1359332507809</v>
      </c>
      <c r="AQ69" s="123">
        <f>'[2]Yearly Methanol'!AQ69</f>
        <v>8985.926928173576</v>
      </c>
      <c r="AR69" s="123">
        <f>'[2]Yearly Methanol'!AR69</f>
        <v>10212.457910903368</v>
      </c>
      <c r="AS69" s="123">
        <f>'[2]Yearly Methanol'!AS69</f>
        <v>11424.745136313004</v>
      </c>
      <c r="AT69" s="123">
        <f>'[2]Yearly Methanol'!AT69</f>
        <v>12622.804707717998</v>
      </c>
      <c r="AU69" s="123">
        <f>'[2]Yearly Methanol'!AU69</f>
        <v>13871.152028085651</v>
      </c>
      <c r="AV69" s="123">
        <f>'[2]Yearly Methanol'!AV69</f>
        <v>15101.819648760929</v>
      </c>
      <c r="AW69" s="123">
        <f>'[2]Yearly Methanol'!AW69</f>
        <v>16314.834544835736</v>
      </c>
      <c r="AX69" s="123">
        <f>'[2]Yearly Methanol'!AX69</f>
        <v>17510.223439912224</v>
      </c>
      <c r="AY69" s="123">
        <f>'[2]Yearly Methanol'!AY69</f>
        <v>18688.012808297848</v>
      </c>
      <c r="AZ69" s="123">
        <f>'[2]Yearly Methanol'!AZ69</f>
        <v>19836.166362049171</v>
      </c>
      <c r="BA69" s="123">
        <f>'[2]Yearly Methanol'!BA69</f>
        <v>20965.264784137195</v>
      </c>
      <c r="BB69" s="123">
        <f>'[2]Yearly Methanol'!BB69</f>
        <v>22075.333813972444</v>
      </c>
      <c r="BC69" s="123">
        <f>'[2]Yearly Methanol'!BC69</f>
        <v>23166.398950268609</v>
      </c>
      <c r="BD69" s="123">
        <f>'[2]Yearly Methanol'!BD69</f>
        <v>24238.485453147201</v>
      </c>
      <c r="BE69" s="123">
        <f>'[2]Yearly Methanol'!BE69</f>
        <v>25303.138115315516</v>
      </c>
      <c r="BF69" s="123">
        <f>'[2]Yearly Methanol'!BF69</f>
        <v>26347.736901801589</v>
      </c>
      <c r="BG69" s="123">
        <f>'[2]Yearly Methanol'!BG69</f>
        <v>27372.304536200223</v>
      </c>
      <c r="BH69" s="123">
        <f>'[2]Yearly Methanol'!BH69</f>
        <v>28376.863528789396</v>
      </c>
      <c r="BI69" s="123">
        <f>'[2]Yearly Methanol'!BI69</f>
        <v>29361.436178399708</v>
      </c>
      <c r="BJ69" s="123">
        <f>'[2]Yearly Methanol'!BJ69</f>
        <v>30326.044574268188</v>
      </c>
      <c r="BK69" s="123">
        <f>'[2]Yearly Methanol'!BK69</f>
        <v>31270.710597876518</v>
      </c>
      <c r="BL69" s="123">
        <f>'[2]Yearly Methanol'!BL69</f>
        <v>32195.455924773847</v>
      </c>
      <c r="BM69" s="123">
        <f>'[2]Yearly Methanol'!BM69</f>
        <v>33100.302026384212</v>
      </c>
      <c r="BN69" s="123">
        <f>'[2]Yearly Methanol'!BN69</f>
        <v>33985.270171798868</v>
      </c>
    </row>
    <row r="70" spans="1:66">
      <c r="B70" s="1" t="s">
        <v>66</v>
      </c>
      <c r="C70" s="5" t="s">
        <v>200</v>
      </c>
      <c r="D70" s="123">
        <f>'[2]Yearly Methanol'!D70</f>
        <v>0</v>
      </c>
      <c r="E70" s="123">
        <f>'[2]Yearly Methanol'!E70</f>
        <v>723.17621451656214</v>
      </c>
      <c r="F70" s="123">
        <f>'[2]Yearly Methanol'!F70</f>
        <v>995.50693713266833</v>
      </c>
      <c r="G70" s="123">
        <f>'[2]Yearly Methanol'!G70</f>
        <v>1265.7351431393085</v>
      </c>
      <c r="H70" s="123">
        <f>'[2]Yearly Methanol'!H70</f>
        <v>1533.9698489088123</v>
      </c>
      <c r="I70" s="123">
        <f>'[2]Yearly Methanol'!I70</f>
        <v>1800.3236748875054</v>
      </c>
      <c r="J70" s="123">
        <f>'[2]Yearly Methanol'!J70</f>
        <v>2064.9130626404867</v>
      </c>
      <c r="K70" s="123">
        <f>'[2]Yearly Methanol'!K70</f>
        <v>2327.8585035651422</v>
      </c>
      <c r="L70" s="123">
        <f>'[2]Yearly Methanol'!L70</f>
        <v>2589.2847799154797</v>
      </c>
      <c r="M70" s="123">
        <f>'[2]Yearly Methanol'!M70</f>
        <v>2849.3212188148163</v>
      </c>
      <c r="N70" s="123">
        <f>'[2]Yearly Methanol'!N70</f>
        <v>3108.1019599716892</v>
      </c>
      <c r="O70" s="123">
        <f>'[2]Yearly Methanol'!O70</f>
        <v>3716.2574756284639</v>
      </c>
      <c r="P70" s="123">
        <f>'[2]Yearly Methanol'!P70</f>
        <v>4318.5566654059749</v>
      </c>
      <c r="Q70" s="123">
        <f>'[2]Yearly Methanol'!Q70</f>
        <v>4915.2009147989029</v>
      </c>
      <c r="R70" s="123">
        <f>'[2]Yearly Methanol'!R70</f>
        <v>5506.3971711872737</v>
      </c>
      <c r="S70" s="123">
        <f>'[2]Yearly Methanol'!S70</f>
        <v>6092.3582963838317</v>
      </c>
      <c r="T70" s="123">
        <f>'[2]Yearly Methanol'!T70</f>
        <v>6673.3034380493018</v>
      </c>
      <c r="U70" s="123">
        <f>'[2]Yearly Methanol'!U70</f>
        <v>7249.4584210174316</v>
      </c>
      <c r="V70" s="123">
        <f>'[2]Yearly Methanol'!V70</f>
        <v>7821.0561596294283</v>
      </c>
      <c r="W70" s="123">
        <f>'[2]Yearly Methanol'!W70</f>
        <v>8388.3370922381473</v>
      </c>
      <c r="X70" s="123">
        <f>'[2]Yearly Methanol'!X70</f>
        <v>8951.5496391066099</v>
      </c>
      <c r="Y70" s="123">
        <f>'[2]Yearly Methanol'!Y70</f>
        <v>9293.0703310376593</v>
      </c>
      <c r="Z70" s="123">
        <f>'[2]Yearly Methanol'!Z70</f>
        <v>9634.0817874484201</v>
      </c>
      <c r="AA70" s="123">
        <f>'[2]Yearly Methanol'!AA70</f>
        <v>9974.8276386720718</v>
      </c>
      <c r="AB70" s="123">
        <f>'[2]Yearly Methanol'!AB70</f>
        <v>10315.561884293056</v>
      </c>
      <c r="AC70" s="123">
        <f>'[2]Yearly Methanol'!AC70</f>
        <v>10656.549486326767</v>
      </c>
      <c r="AD70" s="123">
        <f>'[2]Yearly Methanol'!AD70</f>
        <v>10998.066994725712</v>
      </c>
      <c r="AE70" s="123">
        <f>'[2]Yearly Methanol'!AE70</f>
        <v>11340.403206998084</v>
      </c>
      <c r="AF70" s="123">
        <f>'[2]Yearly Methanol'!AF70</f>
        <v>11683.859863823705</v>
      </c>
      <c r="AG70" s="123">
        <f>'[2]Yearly Methanol'!AG70</f>
        <v>12028.752382657052</v>
      </c>
      <c r="AH70" s="123">
        <f>'[2]Yearly Methanol'!AH70</f>
        <v>12375.41063141734</v>
      </c>
      <c r="AI70" s="124"/>
      <c r="AJ70" s="123">
        <f>'[2]Yearly Methanol'!AJ70</f>
        <v>0</v>
      </c>
      <c r="AK70" s="123">
        <f>'[2]Yearly Methanol'!AK70</f>
        <v>723.17621451656214</v>
      </c>
      <c r="AL70" s="123">
        <f>'[2]Yearly Methanol'!AL70</f>
        <v>995.50693713266833</v>
      </c>
      <c r="AM70" s="123">
        <f>'[2]Yearly Methanol'!AM70</f>
        <v>1265.7351431393085</v>
      </c>
      <c r="AN70" s="123">
        <f>'[2]Yearly Methanol'!AN70</f>
        <v>1533.9698489088123</v>
      </c>
      <c r="AO70" s="123">
        <f>'[2]Yearly Methanol'!AO70</f>
        <v>1800.3236748875054</v>
      </c>
      <c r="AP70" s="123">
        <f>'[2]Yearly Methanol'!AP70</f>
        <v>2064.9130626404867</v>
      </c>
      <c r="AQ70" s="123">
        <f>'[2]Yearly Methanol'!AQ70</f>
        <v>2327.8585035651422</v>
      </c>
      <c r="AR70" s="123">
        <f>'[2]Yearly Methanol'!AR70</f>
        <v>2589.2847799154797</v>
      </c>
      <c r="AS70" s="123">
        <f>'[2]Yearly Methanol'!AS70</f>
        <v>2849.3212188148163</v>
      </c>
      <c r="AT70" s="123">
        <f>'[2]Yearly Methanol'!AT70</f>
        <v>3108.1019599716892</v>
      </c>
      <c r="AU70" s="123">
        <f>'[2]Yearly Methanol'!AU70</f>
        <v>3716.2574756284639</v>
      </c>
      <c r="AV70" s="123">
        <f>'[2]Yearly Methanol'!AV70</f>
        <v>4318.5566654059749</v>
      </c>
      <c r="AW70" s="123">
        <f>'[2]Yearly Methanol'!AW70</f>
        <v>4915.2009147989029</v>
      </c>
      <c r="AX70" s="123">
        <f>'[2]Yearly Methanol'!AX70</f>
        <v>5506.3971711872737</v>
      </c>
      <c r="AY70" s="123">
        <f>'[2]Yearly Methanol'!AY70</f>
        <v>6092.3582963838317</v>
      </c>
      <c r="AZ70" s="123">
        <f>'[2]Yearly Methanol'!AZ70</f>
        <v>6673.3034380493018</v>
      </c>
      <c r="BA70" s="123">
        <f>'[2]Yearly Methanol'!BA70</f>
        <v>7249.4584210174316</v>
      </c>
      <c r="BB70" s="123">
        <f>'[2]Yearly Methanol'!BB70</f>
        <v>7821.0561596294283</v>
      </c>
      <c r="BC70" s="123">
        <f>'[2]Yearly Methanol'!BC70</f>
        <v>8388.3370922381473</v>
      </c>
      <c r="BD70" s="123">
        <f>'[2]Yearly Methanol'!BD70</f>
        <v>8951.5496391066099</v>
      </c>
      <c r="BE70" s="123">
        <f>'[2]Yearly Methanol'!BE70</f>
        <v>9293.0703310376593</v>
      </c>
      <c r="BF70" s="123">
        <f>'[2]Yearly Methanol'!BF70</f>
        <v>9634.0817874484201</v>
      </c>
      <c r="BG70" s="123">
        <f>'[2]Yearly Methanol'!BG70</f>
        <v>9974.8276386720718</v>
      </c>
      <c r="BH70" s="123">
        <f>'[2]Yearly Methanol'!BH70</f>
        <v>10315.561884293056</v>
      </c>
      <c r="BI70" s="123">
        <f>'[2]Yearly Methanol'!BI70</f>
        <v>10656.549486326767</v>
      </c>
      <c r="BJ70" s="123">
        <f>'[2]Yearly Methanol'!BJ70</f>
        <v>10998.066994725712</v>
      </c>
      <c r="BK70" s="123">
        <f>'[2]Yearly Methanol'!BK70</f>
        <v>11340.403206998084</v>
      </c>
      <c r="BL70" s="123">
        <f>'[2]Yearly Methanol'!BL70</f>
        <v>11683.859863823705</v>
      </c>
      <c r="BM70" s="123">
        <f>'[2]Yearly Methanol'!BM70</f>
        <v>12028.752382657052</v>
      </c>
      <c r="BN70" s="123">
        <f>'[2]Yearly Methanol'!BN70</f>
        <v>12375.41063141734</v>
      </c>
    </row>
    <row r="71" spans="1:66">
      <c r="A71" s="15" t="s">
        <v>207</v>
      </c>
      <c r="B71" s="15"/>
      <c r="C71" s="16" t="s">
        <v>200</v>
      </c>
      <c r="D71" s="131">
        <f>'[2]Yearly Methanol'!D71</f>
        <v>1472760.9288230378</v>
      </c>
      <c r="E71" s="131">
        <f>'[2]Yearly Methanol'!E71</f>
        <v>1455218.6167752282</v>
      </c>
      <c r="F71" s="131">
        <f>'[2]Yearly Methanol'!F71</f>
        <v>1437336.8954949582</v>
      </c>
      <c r="G71" s="131">
        <f>'[2]Yearly Methanol'!G71</f>
        <v>1419564.4345671406</v>
      </c>
      <c r="H71" s="131">
        <f>'[2]Yearly Methanol'!H71</f>
        <v>1401901.2700386487</v>
      </c>
      <c r="I71" s="131">
        <f>'[2]Yearly Methanol'!I71</f>
        <v>1384347.4419799156</v>
      </c>
      <c r="J71" s="131">
        <f>'[2]Yearly Methanol'!J71</f>
        <v>1366902.9947005797</v>
      </c>
      <c r="K71" s="131">
        <f>'[2]Yearly Methanol'!K71</f>
        <v>1349567.9769767909</v>
      </c>
      <c r="L71" s="131">
        <f>'[2]Yearly Methanol'!L71</f>
        <v>1332342.4422908197</v>
      </c>
      <c r="M71" s="131">
        <f>'[2]Yearly Methanol'!M71</f>
        <v>1315226.4490836493</v>
      </c>
      <c r="N71" s="131">
        <f>'[2]Yearly Methanol'!N71</f>
        <v>1298220.0610212651</v>
      </c>
      <c r="O71" s="131">
        <f>'[2]Yearly Methanol'!O71</f>
        <v>1278752.1979107095</v>
      </c>
      <c r="P71" s="131">
        <f>'[2]Yearly Methanol'!P71</f>
        <v>1259414.0283332535</v>
      </c>
      <c r="Q71" s="131">
        <f>'[2]Yearly Methanol'!Q71</f>
        <v>1240205.7959238132</v>
      </c>
      <c r="R71" s="131">
        <f>'[2]Yearly Methanol'!R71</f>
        <v>1221127.7476682097</v>
      </c>
      <c r="S71" s="131">
        <f>'[2]Yearly Methanol'!S71</f>
        <v>1202180.1342908342</v>
      </c>
      <c r="T71" s="131">
        <f>'[2]Yearly Methanol'!T71</f>
        <v>1182545.8838778201</v>
      </c>
      <c r="U71" s="131">
        <f>'[2]Yearly Methanol'!U71</f>
        <v>1163054.6451665864</v>
      </c>
      <c r="V71" s="131">
        <f>'[2]Yearly Methanol'!V71</f>
        <v>1143706.6826129477</v>
      </c>
      <c r="W71" s="131">
        <f>'[2]Yearly Methanol'!W71</f>
        <v>1124502.2661571279</v>
      </c>
      <c r="X71" s="131">
        <f>'[2]Yearly Methanol'!X71</f>
        <v>1105441.6717146942</v>
      </c>
      <c r="Y71" s="131">
        <f>'[2]Yearly Methanol'!Y71</f>
        <v>1083766.8148725638</v>
      </c>
      <c r="Z71" s="131">
        <f>'[2]Yearly Methanol'!Z71</f>
        <v>1062272.4730007637</v>
      </c>
      <c r="AA71" s="131">
        <f>'[2]Yearly Methanol'!AA71</f>
        <v>1040958.7109693319</v>
      </c>
      <c r="AB71" s="131">
        <f>'[2]Yearly Methanol'!AB71</f>
        <v>1019825.6036609001</v>
      </c>
      <c r="AC71" s="131">
        <f>'[2]Yearly Methanol'!AC71</f>
        <v>998873.23658463766</v>
      </c>
      <c r="AD71" s="131">
        <f>'[2]Yearly Methanol'!AD71</f>
        <v>978101.70652220189</v>
      </c>
      <c r="AE71" s="131">
        <f>'[2]Yearly Methanol'!AE71</f>
        <v>957511.12220748223</v>
      </c>
      <c r="AF71" s="131">
        <f>'[2]Yearly Methanol'!AF71</f>
        <v>937101.60504202731</v>
      </c>
      <c r="AG71" s="131">
        <f>'[2]Yearly Methanol'!AG71</f>
        <v>916873.28984815022</v>
      </c>
      <c r="AH71" s="131">
        <f>'[2]Yearly Methanol'!AH71</f>
        <v>896826.32566181174</v>
      </c>
      <c r="AI71" s="124"/>
      <c r="AJ71" s="131">
        <f>'[2]Yearly Methanol'!AJ71</f>
        <v>1472760.9288230378</v>
      </c>
      <c r="AK71" s="131">
        <f>'[2]Yearly Methanol'!AK71</f>
        <v>1460574.8365725875</v>
      </c>
      <c r="AL71" s="131">
        <f>'[2]Yearly Methanol'!AL71</f>
        <v>1447992.5469567603</v>
      </c>
      <c r="AM71" s="131">
        <f>'[2]Yearly Methanol'!AM71</f>
        <v>1435462.7774394308</v>
      </c>
      <c r="AN71" s="131">
        <f>'[2]Yearly Methanol'!AN71</f>
        <v>1422985.6116320884</v>
      </c>
      <c r="AO71" s="131">
        <f>'[2]Yearly Methanol'!AO71</f>
        <v>1410561.1368570398</v>
      </c>
      <c r="AP71" s="131">
        <f>'[2]Yearly Methanol'!AP71</f>
        <v>1398189.4443646499</v>
      </c>
      <c r="AQ71" s="131">
        <f>'[2]Yearly Methanol'!AQ71</f>
        <v>1385870.6295622424</v>
      </c>
      <c r="AR71" s="131">
        <f>'[2]Yearly Methanol'!AR71</f>
        <v>1373604.7922552994</v>
      </c>
      <c r="AS71" s="131">
        <f>'[2]Yearly Methanol'!AS71</f>
        <v>1361392.0369016372</v>
      </c>
      <c r="AT71" s="131">
        <f>'[2]Yearly Methanol'!AT71</f>
        <v>1349232.4728792799</v>
      </c>
      <c r="AU71" s="131">
        <f>'[2]Yearly Methanol'!AU71</f>
        <v>1335199.7285924694</v>
      </c>
      <c r="AV71" s="131">
        <f>'[2]Yearly Methanol'!AV71</f>
        <v>1321229.1750592992</v>
      </c>
      <c r="AW71" s="131">
        <f>'[2]Yearly Methanol'!AW71</f>
        <v>1307321.0320673976</v>
      </c>
      <c r="AX71" s="131">
        <f>'[2]Yearly Methanol'!AX71</f>
        <v>1293475.5238855158</v>
      </c>
      <c r="AY71" s="131">
        <f>'[2]Yearly Methanol'!AY71</f>
        <v>1279692.8796334229</v>
      </c>
      <c r="AZ71" s="131">
        <f>'[2]Yearly Methanol'!AZ71</f>
        <v>1265107.756826987</v>
      </c>
      <c r="BA71" s="131">
        <f>'[2]Yearly Methanol'!BA71</f>
        <v>1250592.0035744035</v>
      </c>
      <c r="BB71" s="131">
        <f>'[2]Yearly Methanol'!BB71</f>
        <v>1236145.8659597074</v>
      </c>
      <c r="BC71" s="131">
        <f>'[2]Yearly Methanol'!BC71</f>
        <v>1221769.5965948284</v>
      </c>
      <c r="BD71" s="131">
        <f>'[2]Yearly Methanol'!BD71</f>
        <v>1207463.4550938017</v>
      </c>
      <c r="BE71" s="131">
        <f>'[2]Yearly Methanol'!BE71</f>
        <v>1191510.6918769567</v>
      </c>
      <c r="BF71" s="131">
        <f>'[2]Yearly Methanol'!BF71</f>
        <v>1175648.1019849645</v>
      </c>
      <c r="BG71" s="131">
        <f>'[2]Yearly Methanol'!BG71</f>
        <v>1159875.8379730668</v>
      </c>
      <c r="BH71" s="131">
        <f>'[2]Yearly Methanol'!BH71</f>
        <v>1144194.0626027733</v>
      </c>
      <c r="BI71" s="131">
        <f>'[2]Yearly Methanol'!BI71</f>
        <v>1128602.9494452903</v>
      </c>
      <c r="BJ71" s="131">
        <f>'[2]Yearly Methanol'!BJ71</f>
        <v>1113102.6835171191</v>
      </c>
      <c r="BK71" s="131">
        <f>'[2]Yearly Methanol'!BK71</f>
        <v>1097693.4619496085</v>
      </c>
      <c r="BL71" s="131">
        <f>'[2]Yearly Methanol'!BL71</f>
        <v>1082375.494694347</v>
      </c>
      <c r="BM71" s="131">
        <f>'[2]Yearly Methanol'!BM71</f>
        <v>1067149.0052663907</v>
      </c>
      <c r="BN71" s="131">
        <f>'[2]Yearly Methanol'!BN71</f>
        <v>1052014.231527424</v>
      </c>
    </row>
    <row r="72" spans="1:66" s="13" customFormat="1">
      <c r="A72" s="374"/>
      <c r="B72" s="6" t="s">
        <v>203</v>
      </c>
      <c r="C72" s="7" t="s">
        <v>200</v>
      </c>
      <c r="D72" s="201">
        <f>'[2]Yearly Methanol'!D72</f>
        <v>103598.39231850725</v>
      </c>
      <c r="E72" s="201">
        <f>'[2]Yearly Methanol'!E72</f>
        <v>102617.66067636864</v>
      </c>
      <c r="F72" s="201">
        <f>'[2]Yearly Methanol'!F72</f>
        <v>101373.65509382245</v>
      </c>
      <c r="G72" s="201">
        <f>'[2]Yearly Methanol'!G72</f>
        <v>100138.09638521422</v>
      </c>
      <c r="H72" s="201">
        <f>'[2]Yearly Methanol'!H72</f>
        <v>98911.029148357004</v>
      </c>
      <c r="I72" s="201">
        <f>'[2]Yearly Methanol'!I72</f>
        <v>97692.500600973872</v>
      </c>
      <c r="J72" s="201">
        <f>'[2]Yearly Methanol'!J72</f>
        <v>96482.560726400494</v>
      </c>
      <c r="K72" s="201">
        <f>'[2]Yearly Methanol'!K72</f>
        <v>95281.262427439462</v>
      </c>
      <c r="L72" s="201">
        <f>'[2]Yearly Methanol'!L72</f>
        <v>94088.661688823209</v>
      </c>
      <c r="M72" s="201">
        <f>'[2]Yearly Methanol'!M72</f>
        <v>92904.81774877281</v>
      </c>
      <c r="N72" s="201">
        <f>'[2]Yearly Methanol'!N72</f>
        <v>91729.793280163256</v>
      </c>
      <c r="O72" s="201">
        <f>'[2]Yearly Methanol'!O72</f>
        <v>90382.792273923726</v>
      </c>
      <c r="P72" s="201">
        <f>'[2]Yearly Methanol'!P72</f>
        <v>89046.150102306201</v>
      </c>
      <c r="Q72" s="201">
        <f>'[2]Yearly Methanol'!Q72</f>
        <v>87719.952367605933</v>
      </c>
      <c r="R72" s="201">
        <f>'[2]Yearly Methanol'!R72</f>
        <v>86404.28872130801</v>
      </c>
      <c r="S72" s="201">
        <f>'[2]Yearly Methanol'!S72</f>
        <v>85099.253104913965</v>
      </c>
      <c r="T72" s="201">
        <f>'[2]Yearly Methanol'!T72</f>
        <v>83747.450802677049</v>
      </c>
      <c r="U72" s="201">
        <f>'[2]Yearly Methanol'!U72</f>
        <v>82407.32682731509</v>
      </c>
      <c r="V72" s="201">
        <f>'[2]Yearly Methanol'!V72</f>
        <v>81078.98957235094</v>
      </c>
      <c r="W72" s="201">
        <f>'[2]Yearly Methanol'!W72</f>
        <v>79762.55282558671</v>
      </c>
      <c r="X72" s="201">
        <f>'[2]Yearly Methanol'!X72</f>
        <v>78458.136084510101</v>
      </c>
      <c r="Y72" s="201">
        <f>'[2]Yearly Methanol'!Y72</f>
        <v>76971.833147701749</v>
      </c>
      <c r="Z72" s="201">
        <f>'[2]Yearly Methanol'!Z72</f>
        <v>75500.348557689256</v>
      </c>
      <c r="AA72" s="201">
        <f>'[2]Yearly Methanol'!AA72</f>
        <v>74043.804682596005</v>
      </c>
      <c r="AB72" s="201">
        <f>'[2]Yearly Methanol'!AB72</f>
        <v>72602.331175291212</v>
      </c>
      <c r="AC72" s="201">
        <f>'[2]Yearly Methanol'!AC72</f>
        <v>71176.065386120172</v>
      </c>
      <c r="AD72" s="201">
        <f>'[2]Yearly Methanol'!AD72</f>
        <v>69765.152798748197</v>
      </c>
      <c r="AE72" s="201">
        <f>'[2]Yearly Methanol'!AE72</f>
        <v>68369.747490426744</v>
      </c>
      <c r="AF72" s="201">
        <f>'[2]Yearly Methanol'!AF72</f>
        <v>66990.01261806702</v>
      </c>
      <c r="AG72" s="201">
        <f>'[2]Yearly Methanol'!AG72</f>
        <v>65626.12093158286</v>
      </c>
      <c r="AH72" s="201">
        <f>'[2]Yearly Methanol'!AH72</f>
        <v>64278.255316049472</v>
      </c>
      <c r="AI72" s="201"/>
      <c r="AJ72" s="201">
        <f>'[2]Yearly Methanol'!AJ72</f>
        <v>103598.39231850725</v>
      </c>
      <c r="AK72" s="201">
        <f>'[2]Yearly Methanol'!AK72</f>
        <v>102994.43313756805</v>
      </c>
      <c r="AL72" s="201">
        <f>'[2]Yearly Methanol'!AL72</f>
        <v>102123.20536973265</v>
      </c>
      <c r="AM72" s="201">
        <f>'[2]Yearly Methanol'!AM72</f>
        <v>101256.43319729537</v>
      </c>
      <c r="AN72" s="201">
        <f>'[2]Yearly Methanol'!AN72</f>
        <v>100394.16456390623</v>
      </c>
      <c r="AO72" s="201">
        <f>'[2]Yearly Methanol'!AO72</f>
        <v>99536.450011125751</v>
      </c>
      <c r="AP72" s="201">
        <f>'[2]Yearly Methanol'!AP72</f>
        <v>98683.342824240244</v>
      </c>
      <c r="AQ72" s="201">
        <f>'[2]Yearly Methanol'!AQ72</f>
        <v>97834.899186227995</v>
      </c>
      <c r="AR72" s="201">
        <f>'[2]Yearly Methanol'!AR72</f>
        <v>96991.178340334212</v>
      </c>
      <c r="AS72" s="201">
        <f>'[2]Yearly Methanol'!AS72</f>
        <v>96152.242761741159</v>
      </c>
      <c r="AT72" s="201">
        <f>'[2]Yearly Methanol'!AT72</f>
        <v>95318.158338844732</v>
      </c>
      <c r="AU72" s="201">
        <f>'[2]Yearly Methanol'!AU72</f>
        <v>94353.479786426702</v>
      </c>
      <c r="AV72" s="201">
        <f>'[2]Yearly Methanol'!AV72</f>
        <v>93394.411721976372</v>
      </c>
      <c r="AW72" s="201">
        <f>'[2]Yearly Methanol'!AW72</f>
        <v>92441.03807029959</v>
      </c>
      <c r="AX72" s="201">
        <f>'[2]Yearly Methanol'!AX72</f>
        <v>91493.446884895209</v>
      </c>
      <c r="AY72" s="201">
        <f>'[2]Yearly Methanol'!AY72</f>
        <v>90551.730587531172</v>
      </c>
      <c r="AZ72" s="201">
        <f>'[2]Yearly Methanol'!AZ72</f>
        <v>89555.098966709964</v>
      </c>
      <c r="BA72" s="201">
        <f>'[2]Yearly Methanol'!BA72</f>
        <v>88564.965464636975</v>
      </c>
      <c r="BB72" s="201">
        <f>'[2]Yearly Methanol'!BB72</f>
        <v>87581.437182509369</v>
      </c>
      <c r="BC72" s="201">
        <f>'[2]Yearly Methanol'!BC72</f>
        <v>86604.626689205339</v>
      </c>
      <c r="BD72" s="201">
        <f>'[2]Yearly Methanol'!BD72</f>
        <v>85634.652335514285</v>
      </c>
      <c r="BE72" s="201">
        <f>'[2]Yearly Methanol'!BE72</f>
        <v>84550.858515205444</v>
      </c>
      <c r="BF72" s="201">
        <f>'[2]Yearly Methanol'!BF72</f>
        <v>83475.528141146322</v>
      </c>
      <c r="BG72" s="201">
        <f>'[2]Yearly Methanol'!BG72</f>
        <v>82408.789749498857</v>
      </c>
      <c r="BH72" s="201">
        <f>'[2]Yearly Methanol'!BH72</f>
        <v>81350.77917479437</v>
      </c>
      <c r="BI72" s="201">
        <f>'[2]Yearly Methanol'!BI72</f>
        <v>80301.639961924317</v>
      </c>
      <c r="BJ72" s="201">
        <f>'[2]Yearly Methanol'!BJ72</f>
        <v>79261.523801255753</v>
      </c>
      <c r="BK72" s="201">
        <f>'[2]Yearly Methanol'!BK72</f>
        <v>78230.59098818092</v>
      </c>
      <c r="BL72" s="201">
        <f>'[2]Yearly Methanol'!BL72</f>
        <v>77209.010908484677</v>
      </c>
      <c r="BM72" s="201">
        <f>'[2]Yearly Methanol'!BM72</f>
        <v>76196.962550992699</v>
      </c>
      <c r="BN72" s="201">
        <f>'[2]Yearly Methanol'!BN72</f>
        <v>75194.635049046206</v>
      </c>
    </row>
    <row r="73" spans="1:66">
      <c r="A73" s="375"/>
      <c r="B73" s="1" t="s">
        <v>204</v>
      </c>
      <c r="C73" s="5" t="s">
        <v>200</v>
      </c>
      <c r="D73" s="141">
        <f>'[2]Yearly Methanol'!D73</f>
        <v>0</v>
      </c>
      <c r="E73" s="141">
        <f>'[2]Yearly Methanol'!E73</f>
        <v>0</v>
      </c>
      <c r="F73" s="141">
        <f>'[2]Yearly Methanol'!F73</f>
        <v>0</v>
      </c>
      <c r="G73" s="141">
        <f>'[2]Yearly Methanol'!G73</f>
        <v>0</v>
      </c>
      <c r="H73" s="141">
        <f>'[2]Yearly Methanol'!H73</f>
        <v>0</v>
      </c>
      <c r="I73" s="141">
        <f>'[2]Yearly Methanol'!I73</f>
        <v>0</v>
      </c>
      <c r="J73" s="141">
        <f>'[2]Yearly Methanol'!J73</f>
        <v>0</v>
      </c>
      <c r="K73" s="141">
        <f>'[2]Yearly Methanol'!K73</f>
        <v>0</v>
      </c>
      <c r="L73" s="141">
        <f>'[2]Yearly Methanol'!L73</f>
        <v>0</v>
      </c>
      <c r="M73" s="141">
        <f>'[2]Yearly Methanol'!M73</f>
        <v>0</v>
      </c>
      <c r="N73" s="141">
        <f>'[2]Yearly Methanol'!N73</f>
        <v>0</v>
      </c>
      <c r="O73" s="141">
        <f>'[2]Yearly Methanol'!O73</f>
        <v>0</v>
      </c>
      <c r="P73" s="141">
        <f>'[2]Yearly Methanol'!P73</f>
        <v>0</v>
      </c>
      <c r="Q73" s="141">
        <f>'[2]Yearly Methanol'!Q73</f>
        <v>0</v>
      </c>
      <c r="R73" s="141">
        <f>'[2]Yearly Methanol'!R73</f>
        <v>0</v>
      </c>
      <c r="S73" s="141">
        <f>'[2]Yearly Methanol'!S73</f>
        <v>0</v>
      </c>
      <c r="T73" s="141">
        <f>'[2]Yearly Methanol'!T73</f>
        <v>0</v>
      </c>
      <c r="U73" s="141">
        <f>'[2]Yearly Methanol'!U73</f>
        <v>0</v>
      </c>
      <c r="V73" s="141">
        <f>'[2]Yearly Methanol'!V73</f>
        <v>0</v>
      </c>
      <c r="W73" s="141">
        <f>'[2]Yearly Methanol'!W73</f>
        <v>0</v>
      </c>
      <c r="X73" s="141">
        <f>'[2]Yearly Methanol'!X73</f>
        <v>0</v>
      </c>
      <c r="Y73" s="141">
        <f>'[2]Yearly Methanol'!Y73</f>
        <v>0</v>
      </c>
      <c r="Z73" s="141">
        <f>'[2]Yearly Methanol'!Z73</f>
        <v>0</v>
      </c>
      <c r="AA73" s="141">
        <f>'[2]Yearly Methanol'!AA73</f>
        <v>0</v>
      </c>
      <c r="AB73" s="141">
        <f>'[2]Yearly Methanol'!AB73</f>
        <v>0</v>
      </c>
      <c r="AC73" s="141">
        <f>'[2]Yearly Methanol'!AC73</f>
        <v>0</v>
      </c>
      <c r="AD73" s="141">
        <f>'[2]Yearly Methanol'!AD73</f>
        <v>0</v>
      </c>
      <c r="AE73" s="141">
        <f>'[2]Yearly Methanol'!AE73</f>
        <v>0</v>
      </c>
      <c r="AF73" s="141">
        <f>'[2]Yearly Methanol'!AF73</f>
        <v>0</v>
      </c>
      <c r="AG73" s="141">
        <f>'[2]Yearly Methanol'!AG73</f>
        <v>0</v>
      </c>
      <c r="AH73" s="141">
        <f>'[2]Yearly Methanol'!AH73</f>
        <v>0</v>
      </c>
      <c r="AI73" s="141"/>
      <c r="AJ73" s="141">
        <f>'[2]Yearly Methanol'!AJ73</f>
        <v>0</v>
      </c>
      <c r="AK73" s="141">
        <f>'[2]Yearly Methanol'!AK73</f>
        <v>0</v>
      </c>
      <c r="AL73" s="141">
        <f>'[2]Yearly Methanol'!AL73</f>
        <v>0</v>
      </c>
      <c r="AM73" s="141">
        <f>'[2]Yearly Methanol'!AM73</f>
        <v>0</v>
      </c>
      <c r="AN73" s="141">
        <f>'[2]Yearly Methanol'!AN73</f>
        <v>0</v>
      </c>
      <c r="AO73" s="141">
        <f>'[2]Yearly Methanol'!AO73</f>
        <v>0</v>
      </c>
      <c r="AP73" s="141">
        <f>'[2]Yearly Methanol'!AP73</f>
        <v>0</v>
      </c>
      <c r="AQ73" s="141">
        <f>'[2]Yearly Methanol'!AQ73</f>
        <v>0</v>
      </c>
      <c r="AR73" s="141">
        <f>'[2]Yearly Methanol'!AR73</f>
        <v>0</v>
      </c>
      <c r="AS73" s="141">
        <f>'[2]Yearly Methanol'!AS73</f>
        <v>0</v>
      </c>
      <c r="AT73" s="141">
        <f>'[2]Yearly Methanol'!AT73</f>
        <v>0</v>
      </c>
      <c r="AU73" s="141">
        <f>'[2]Yearly Methanol'!AU73</f>
        <v>0</v>
      </c>
      <c r="AV73" s="141">
        <f>'[2]Yearly Methanol'!AV73</f>
        <v>0</v>
      </c>
      <c r="AW73" s="141">
        <f>'[2]Yearly Methanol'!AW73</f>
        <v>0</v>
      </c>
      <c r="AX73" s="141">
        <f>'[2]Yearly Methanol'!AX73</f>
        <v>0</v>
      </c>
      <c r="AY73" s="141">
        <f>'[2]Yearly Methanol'!AY73</f>
        <v>0</v>
      </c>
      <c r="AZ73" s="141">
        <f>'[2]Yearly Methanol'!AZ73</f>
        <v>0</v>
      </c>
      <c r="BA73" s="141">
        <f>'[2]Yearly Methanol'!BA73</f>
        <v>0</v>
      </c>
      <c r="BB73" s="141">
        <f>'[2]Yearly Methanol'!BB73</f>
        <v>0</v>
      </c>
      <c r="BC73" s="141">
        <f>'[2]Yearly Methanol'!BC73</f>
        <v>0</v>
      </c>
      <c r="BD73" s="141">
        <f>'[2]Yearly Methanol'!BD73</f>
        <v>0</v>
      </c>
      <c r="BE73" s="141">
        <f>'[2]Yearly Methanol'!BE73</f>
        <v>0</v>
      </c>
      <c r="BF73" s="141">
        <f>'[2]Yearly Methanol'!BF73</f>
        <v>0</v>
      </c>
      <c r="BG73" s="141">
        <f>'[2]Yearly Methanol'!BG73</f>
        <v>0</v>
      </c>
      <c r="BH73" s="141">
        <f>'[2]Yearly Methanol'!BH73</f>
        <v>0</v>
      </c>
      <c r="BI73" s="141">
        <f>'[2]Yearly Methanol'!BI73</f>
        <v>0</v>
      </c>
      <c r="BJ73" s="141">
        <f>'[2]Yearly Methanol'!BJ73</f>
        <v>0</v>
      </c>
      <c r="BK73" s="141">
        <f>'[2]Yearly Methanol'!BK73</f>
        <v>0</v>
      </c>
      <c r="BL73" s="141">
        <f>'[2]Yearly Methanol'!BL73</f>
        <v>0</v>
      </c>
      <c r="BM73" s="141">
        <f>'[2]Yearly Methanol'!BM73</f>
        <v>0</v>
      </c>
      <c r="BN73" s="141">
        <f>'[2]Yearly Methanol'!BN73</f>
        <v>0</v>
      </c>
    </row>
    <row r="74" spans="1:66" s="14" customFormat="1">
      <c r="A74" s="376"/>
      <c r="B74" s="10" t="s">
        <v>119</v>
      </c>
      <c r="C74" s="62" t="s">
        <v>200</v>
      </c>
      <c r="D74" s="156">
        <f>'[2]Yearly Methanol'!D74</f>
        <v>1369162.5365045306</v>
      </c>
      <c r="E74" s="156">
        <f>'[2]Yearly Methanol'!E74</f>
        <v>1352600.9560988594</v>
      </c>
      <c r="F74" s="156">
        <f>'[2]Yearly Methanol'!F74</f>
        <v>1335963.2404011358</v>
      </c>
      <c r="G74" s="156">
        <f>'[2]Yearly Methanol'!G74</f>
        <v>1319426.3381819266</v>
      </c>
      <c r="H74" s="156">
        <f>'[2]Yearly Methanol'!H74</f>
        <v>1302990.2408902915</v>
      </c>
      <c r="I74" s="156">
        <f>'[2]Yearly Methanol'!I74</f>
        <v>1286654.941378942</v>
      </c>
      <c r="J74" s="156">
        <f>'[2]Yearly Methanol'!J74</f>
        <v>1270420.4339741792</v>
      </c>
      <c r="K74" s="156">
        <f>'[2]Yearly Methanol'!K74</f>
        <v>1254286.7145493515</v>
      </c>
      <c r="L74" s="156">
        <f>'[2]Yearly Methanol'!L74</f>
        <v>1238253.780601996</v>
      </c>
      <c r="M74" s="156">
        <f>'[2]Yearly Methanol'!M74</f>
        <v>1222321.6313348762</v>
      </c>
      <c r="N74" s="156">
        <f>'[2]Yearly Methanol'!N74</f>
        <v>1206490.267741102</v>
      </c>
      <c r="O74" s="156">
        <f>'[2]Yearly Methanol'!O74</f>
        <v>1188369.4056367858</v>
      </c>
      <c r="P74" s="156">
        <f>'[2]Yearly Methanol'!P74</f>
        <v>1170367.8782309473</v>
      </c>
      <c r="Q74" s="156">
        <f>'[2]Yearly Methanol'!Q74</f>
        <v>1152485.8435562071</v>
      </c>
      <c r="R74" s="156">
        <f>'[2]Yearly Methanol'!R74</f>
        <v>1134723.4589469018</v>
      </c>
      <c r="S74" s="156">
        <f>'[2]Yearly Methanol'!S74</f>
        <v>1117080.8811859204</v>
      </c>
      <c r="T74" s="156">
        <f>'[2]Yearly Methanol'!T74</f>
        <v>1098798.4330751428</v>
      </c>
      <c r="U74" s="156">
        <f>'[2]Yearly Methanol'!U74</f>
        <v>1080647.3183392712</v>
      </c>
      <c r="V74" s="156">
        <f>'[2]Yearly Methanol'!V74</f>
        <v>1062627.6930405963</v>
      </c>
      <c r="W74" s="156">
        <f>'[2]Yearly Methanol'!W74</f>
        <v>1044739.7133315412</v>
      </c>
      <c r="X74" s="156">
        <f>'[2]Yearly Methanol'!X74</f>
        <v>1026983.5356301842</v>
      </c>
      <c r="Y74" s="156">
        <f>'[2]Yearly Methanol'!Y74</f>
        <v>1006794.9817248618</v>
      </c>
      <c r="Z74" s="156">
        <f>'[2]Yearly Methanol'!Z74</f>
        <v>986772.12444307446</v>
      </c>
      <c r="AA74" s="156">
        <f>'[2]Yearly Methanol'!AA74</f>
        <v>966914.9062867359</v>
      </c>
      <c r="AB74" s="156">
        <f>'[2]Yearly Methanol'!AB74</f>
        <v>947223.27248560882</v>
      </c>
      <c r="AC74" s="156">
        <f>'[2]Yearly Methanol'!AC74</f>
        <v>927697.1711985172</v>
      </c>
      <c r="AD74" s="156">
        <f>'[2]Yearly Methanol'!AD74</f>
        <v>908336.55372345366</v>
      </c>
      <c r="AE74" s="156">
        <f>'[2]Yearly Methanol'!AE74</f>
        <v>889141.37471705547</v>
      </c>
      <c r="AF74" s="156">
        <f>'[2]Yearly Methanol'!AF74</f>
        <v>870111.59242396022</v>
      </c>
      <c r="AG74" s="156">
        <f>'[2]Yearly Methanol'!AG74</f>
        <v>851247.16891656735</v>
      </c>
      <c r="AH74" s="156">
        <f>'[2]Yearly Methanol'!AH74</f>
        <v>832548.0703457623</v>
      </c>
      <c r="AI74" s="156"/>
      <c r="AJ74" s="156">
        <f>'[2]Yearly Methanol'!AJ74</f>
        <v>1369162.5365045306</v>
      </c>
      <c r="AK74" s="156">
        <f>'[2]Yearly Methanol'!AK74</f>
        <v>1357580.4034350193</v>
      </c>
      <c r="AL74" s="156">
        <f>'[2]Yearly Methanol'!AL74</f>
        <v>1345869.3415870275</v>
      </c>
      <c r="AM74" s="156">
        <f>'[2]Yearly Methanol'!AM74</f>
        <v>1334206.3442421355</v>
      </c>
      <c r="AN74" s="156">
        <f>'[2]Yearly Methanol'!AN74</f>
        <v>1322591.4470681821</v>
      </c>
      <c r="AO74" s="156">
        <f>'[2]Yearly Methanol'!AO74</f>
        <v>1311024.6868459145</v>
      </c>
      <c r="AP74" s="156">
        <f>'[2]Yearly Methanol'!AP74</f>
        <v>1299506.1015404097</v>
      </c>
      <c r="AQ74" s="156">
        <f>'[2]Yearly Methanol'!AQ74</f>
        <v>1288035.7303760143</v>
      </c>
      <c r="AR74" s="156">
        <f>'[2]Yearly Methanol'!AR74</f>
        <v>1276613.6139149647</v>
      </c>
      <c r="AS74" s="156">
        <f>'[2]Yearly Methanol'!AS74</f>
        <v>1265239.7941398958</v>
      </c>
      <c r="AT74" s="156">
        <f>'[2]Yearly Methanol'!AT74</f>
        <v>1253914.3145404353</v>
      </c>
      <c r="AU74" s="156">
        <f>'[2]Yearly Methanol'!AU74</f>
        <v>1240846.2488060428</v>
      </c>
      <c r="AV74" s="156">
        <f>'[2]Yearly Methanol'!AV74</f>
        <v>1227834.763337323</v>
      </c>
      <c r="AW74" s="156">
        <f>'[2]Yearly Methanol'!AW74</f>
        <v>1214879.9939970977</v>
      </c>
      <c r="AX74" s="156">
        <f>'[2]Yearly Methanol'!AX74</f>
        <v>1201982.0770006205</v>
      </c>
      <c r="AY74" s="156">
        <f>'[2]Yearly Methanol'!AY74</f>
        <v>1189141.1490458916</v>
      </c>
      <c r="AZ74" s="156">
        <f>'[2]Yearly Methanol'!AZ74</f>
        <v>1175552.6578602768</v>
      </c>
      <c r="BA74" s="156">
        <f>'[2]Yearly Methanol'!BA74</f>
        <v>1162027.0381097663</v>
      </c>
      <c r="BB74" s="156">
        <f>'[2]Yearly Methanol'!BB74</f>
        <v>1148564.4287771978</v>
      </c>
      <c r="BC74" s="156">
        <f>'[2]Yearly Methanol'!BC74</f>
        <v>1135164.969905623</v>
      </c>
      <c r="BD74" s="156">
        <f>'[2]Yearly Methanol'!BD74</f>
        <v>1121828.8027582876</v>
      </c>
      <c r="BE74" s="156">
        <f>'[2]Yearly Methanol'!BE74</f>
        <v>1106959.8333617512</v>
      </c>
      <c r="BF74" s="156">
        <f>'[2]Yearly Methanol'!BF74</f>
        <v>1092172.5738438182</v>
      </c>
      <c r="BG74" s="156">
        <f>'[2]Yearly Methanol'!BG74</f>
        <v>1077467.0482235679</v>
      </c>
      <c r="BH74" s="156">
        <f>'[2]Yearly Methanol'!BH74</f>
        <v>1062843.2834279789</v>
      </c>
      <c r="BI74" s="156">
        <f>'[2]Yearly Methanol'!BI74</f>
        <v>1048301.3094833657</v>
      </c>
      <c r="BJ74" s="156">
        <f>'[2]Yearly Methanol'!BJ74</f>
        <v>1033841.1597158634</v>
      </c>
      <c r="BK74" s="156">
        <f>'[2]Yearly Methanol'!BK74</f>
        <v>1019462.8709614276</v>
      </c>
      <c r="BL74" s="156">
        <f>'[2]Yearly Methanol'!BL74</f>
        <v>1005166.4837858622</v>
      </c>
      <c r="BM74" s="156">
        <f>'[2]Yearly Methanol'!BM74</f>
        <v>990952.04271539825</v>
      </c>
      <c r="BN74" s="156">
        <f>'[2]Yearly Methanol'!BN74</f>
        <v>976819.59647837782</v>
      </c>
    </row>
    <row r="75" spans="1:66">
      <c r="A75" s="203"/>
      <c r="C75" s="5"/>
      <c r="D75" s="126">
        <f>'[2]Yearly Methanol'!D75</f>
        <v>0</v>
      </c>
      <c r="E75" s="126">
        <f>'[2]Yearly Methanol'!E75</f>
        <v>0</v>
      </c>
      <c r="F75" s="126">
        <f>'[2]Yearly Methanol'!F75</f>
        <v>0</v>
      </c>
      <c r="G75" s="126">
        <f>'[2]Yearly Methanol'!G75</f>
        <v>0</v>
      </c>
      <c r="H75" s="126">
        <f>'[2]Yearly Methanol'!H75</f>
        <v>0</v>
      </c>
      <c r="I75" s="126">
        <f>'[2]Yearly Methanol'!I75</f>
        <v>0</v>
      </c>
      <c r="J75" s="126">
        <f>'[2]Yearly Methanol'!J75</f>
        <v>0</v>
      </c>
      <c r="K75" s="126">
        <f>'[2]Yearly Methanol'!K75</f>
        <v>0</v>
      </c>
      <c r="L75" s="126">
        <f>'[2]Yearly Methanol'!L75</f>
        <v>0</v>
      </c>
      <c r="M75" s="126">
        <f>'[2]Yearly Methanol'!M75</f>
        <v>0</v>
      </c>
      <c r="N75" s="126">
        <f>'[2]Yearly Methanol'!N75</f>
        <v>0</v>
      </c>
      <c r="O75" s="126">
        <f>'[2]Yearly Methanol'!O75</f>
        <v>0</v>
      </c>
      <c r="P75" s="126">
        <f>'[2]Yearly Methanol'!P75</f>
        <v>0</v>
      </c>
      <c r="Q75" s="126">
        <f>'[2]Yearly Methanol'!Q75</f>
        <v>0</v>
      </c>
      <c r="R75" s="126">
        <f>'[2]Yearly Methanol'!R75</f>
        <v>0</v>
      </c>
      <c r="S75" s="126">
        <f>'[2]Yearly Methanol'!S75</f>
        <v>0</v>
      </c>
      <c r="T75" s="126">
        <f>'[2]Yearly Methanol'!T75</f>
        <v>0</v>
      </c>
      <c r="U75" s="126">
        <f>'[2]Yearly Methanol'!U75</f>
        <v>0</v>
      </c>
      <c r="V75" s="126">
        <f>'[2]Yearly Methanol'!V75</f>
        <v>0</v>
      </c>
      <c r="W75" s="126">
        <f>'[2]Yearly Methanol'!W75</f>
        <v>0</v>
      </c>
      <c r="X75" s="126">
        <f>'[2]Yearly Methanol'!X75</f>
        <v>0</v>
      </c>
      <c r="Y75" s="126">
        <f>'[2]Yearly Methanol'!Y75</f>
        <v>0</v>
      </c>
      <c r="Z75" s="126">
        <f>'[2]Yearly Methanol'!Z75</f>
        <v>0</v>
      </c>
      <c r="AA75" s="126">
        <f>'[2]Yearly Methanol'!AA75</f>
        <v>0</v>
      </c>
      <c r="AB75" s="126">
        <f>'[2]Yearly Methanol'!AB75</f>
        <v>0</v>
      </c>
      <c r="AC75" s="126">
        <f>'[2]Yearly Methanol'!AC75</f>
        <v>0</v>
      </c>
      <c r="AD75" s="126">
        <f>'[2]Yearly Methanol'!AD75</f>
        <v>0</v>
      </c>
      <c r="AE75" s="126">
        <f>'[2]Yearly Methanol'!AE75</f>
        <v>0</v>
      </c>
      <c r="AF75" s="126">
        <f>'[2]Yearly Methanol'!AF75</f>
        <v>0</v>
      </c>
      <c r="AG75" s="126">
        <f>'[2]Yearly Methanol'!AG75</f>
        <v>0</v>
      </c>
      <c r="AH75" s="126">
        <f>'[2]Yearly Methanol'!AH75</f>
        <v>0</v>
      </c>
      <c r="AI75" s="126"/>
      <c r="AJ75" s="126">
        <f>'[2]Yearly Methanol'!AJ75</f>
        <v>0</v>
      </c>
      <c r="AK75" s="126">
        <f>'[2]Yearly Methanol'!AK75</f>
        <v>0</v>
      </c>
      <c r="AL75" s="126">
        <f>'[2]Yearly Methanol'!AL75</f>
        <v>0</v>
      </c>
      <c r="AM75" s="126">
        <f>'[2]Yearly Methanol'!AM75</f>
        <v>0</v>
      </c>
      <c r="AN75" s="126">
        <f>'[2]Yearly Methanol'!AN75</f>
        <v>0</v>
      </c>
      <c r="AO75" s="126">
        <f>'[2]Yearly Methanol'!AO75</f>
        <v>0</v>
      </c>
      <c r="AP75" s="126">
        <f>'[2]Yearly Methanol'!AP75</f>
        <v>0</v>
      </c>
      <c r="AQ75" s="126">
        <f>'[2]Yearly Methanol'!AQ75</f>
        <v>0</v>
      </c>
      <c r="AR75" s="126">
        <f>'[2]Yearly Methanol'!AR75</f>
        <v>0</v>
      </c>
      <c r="AS75" s="126">
        <f>'[2]Yearly Methanol'!AS75</f>
        <v>0</v>
      </c>
      <c r="AT75" s="126">
        <f>'[2]Yearly Methanol'!AT75</f>
        <v>0</v>
      </c>
      <c r="AU75" s="126">
        <f>'[2]Yearly Methanol'!AU75</f>
        <v>0</v>
      </c>
      <c r="AV75" s="126">
        <f>'[2]Yearly Methanol'!AV75</f>
        <v>0</v>
      </c>
      <c r="AW75" s="126">
        <f>'[2]Yearly Methanol'!AW75</f>
        <v>0</v>
      </c>
      <c r="AX75" s="126">
        <f>'[2]Yearly Methanol'!AX75</f>
        <v>0</v>
      </c>
      <c r="AY75" s="126">
        <f>'[2]Yearly Methanol'!AY75</f>
        <v>0</v>
      </c>
      <c r="AZ75" s="126">
        <f>'[2]Yearly Methanol'!AZ75</f>
        <v>0</v>
      </c>
      <c r="BA75" s="126">
        <f>'[2]Yearly Methanol'!BA75</f>
        <v>0</v>
      </c>
      <c r="BB75" s="126">
        <f>'[2]Yearly Methanol'!BB75</f>
        <v>0</v>
      </c>
      <c r="BC75" s="126">
        <f>'[2]Yearly Methanol'!BC75</f>
        <v>0</v>
      </c>
      <c r="BD75" s="126">
        <f>'[2]Yearly Methanol'!BD75</f>
        <v>0</v>
      </c>
      <c r="BE75" s="126">
        <f>'[2]Yearly Methanol'!BE75</f>
        <v>0</v>
      </c>
      <c r="BF75" s="126">
        <f>'[2]Yearly Methanol'!BF75</f>
        <v>0</v>
      </c>
      <c r="BG75" s="126">
        <f>'[2]Yearly Methanol'!BG75</f>
        <v>0</v>
      </c>
      <c r="BH75" s="126">
        <f>'[2]Yearly Methanol'!BH75</f>
        <v>0</v>
      </c>
      <c r="BI75" s="126">
        <f>'[2]Yearly Methanol'!BI75</f>
        <v>0</v>
      </c>
      <c r="BJ75" s="126">
        <f>'[2]Yearly Methanol'!BJ75</f>
        <v>0</v>
      </c>
      <c r="BK75" s="126">
        <f>'[2]Yearly Methanol'!BK75</f>
        <v>0</v>
      </c>
      <c r="BL75" s="126">
        <f>'[2]Yearly Methanol'!BL75</f>
        <v>0</v>
      </c>
      <c r="BM75" s="126">
        <f>'[2]Yearly Methanol'!BM75</f>
        <v>0</v>
      </c>
      <c r="BN75" s="126">
        <f>'[2]Yearly Methanol'!BN75</f>
        <v>0</v>
      </c>
    </row>
    <row r="76" spans="1:66">
      <c r="A76" s="6" t="s">
        <v>68</v>
      </c>
      <c r="B76" s="6" t="s">
        <v>48</v>
      </c>
      <c r="C76" s="17" t="s">
        <v>200</v>
      </c>
      <c r="D76" s="132">
        <f>'[2]Yearly Methanol'!D76</f>
        <v>163218.34571421403</v>
      </c>
      <c r="E76" s="132">
        <f>'[2]Yearly Methanol'!E76</f>
        <v>161787.50143781141</v>
      </c>
      <c r="F76" s="132">
        <f>'[2]Yearly Methanol'!F76</f>
        <v>160368.67269930805</v>
      </c>
      <c r="G76" s="132">
        <f>'[2]Yearly Methanol'!G76</f>
        <v>158961.76152173121</v>
      </c>
      <c r="H76" s="132">
        <f>'[2]Yearly Methanol'!H76</f>
        <v>157566.67071012632</v>
      </c>
      <c r="I76" s="132">
        <f>'[2]Yearly Methanol'!I76</f>
        <v>156183.30384541571</v>
      </c>
      <c r="J76" s="132">
        <f>'[2]Yearly Methanol'!J76</f>
        <v>154811.56527830535</v>
      </c>
      <c r="K76" s="132">
        <f>'[2]Yearly Methanol'!K76</f>
        <v>153451.36012323838</v>
      </c>
      <c r="L76" s="132">
        <f>'[2]Yearly Methanol'!L76</f>
        <v>152102.59425239573</v>
      </c>
      <c r="M76" s="132">
        <f>'[2]Yearly Methanol'!M76</f>
        <v>150765.1742897433</v>
      </c>
      <c r="N76" s="132">
        <f>'[2]Yearly Methanol'!N76</f>
        <v>149439.00760512525</v>
      </c>
      <c r="O76" s="132">
        <f>'[2]Yearly Methanol'!O76</f>
        <v>147764.30158479413</v>
      </c>
      <c r="P76" s="132">
        <f>'[2]Yearly Methanol'!P76</f>
        <v>146105.67863021375</v>
      </c>
      <c r="Q76" s="132">
        <f>'[2]Yearly Methanol'!Q76</f>
        <v>144462.9959192753</v>
      </c>
      <c r="R76" s="132">
        <f>'[2]Yearly Methanol'!R76</f>
        <v>142836.1118393612</v>
      </c>
      <c r="S76" s="132">
        <f>'[2]Yearly Methanol'!S76</f>
        <v>141224.88597742398</v>
      </c>
      <c r="T76" s="132">
        <f>'[2]Yearly Methanol'!T76</f>
        <v>139629.17911014502</v>
      </c>
      <c r="U76" s="132">
        <f>'[2]Yearly Methanol'!U76</f>
        <v>138048.85319417156</v>
      </c>
      <c r="V76" s="132">
        <f>'[2]Yearly Methanol'!V76</f>
        <v>136483.77135643273</v>
      </c>
      <c r="W76" s="132">
        <f>'[2]Yearly Methanol'!W76</f>
        <v>134933.79788453272</v>
      </c>
      <c r="X76" s="132">
        <f>'[2]Yearly Methanol'!X76</f>
        <v>133398.79821722113</v>
      </c>
      <c r="Y76" s="132">
        <f>'[2]Yearly Methanol'!Y76</f>
        <v>131877.65244068488</v>
      </c>
      <c r="Z76" s="132">
        <f>'[2]Yearly Methanol'!Z76</f>
        <v>130371.22850984217</v>
      </c>
      <c r="AA76" s="132">
        <f>'[2]Yearly Methanol'!AA76</f>
        <v>128879.39511676879</v>
      </c>
      <c r="AB76" s="132">
        <f>'[2]Yearly Methanol'!AB76</f>
        <v>127402.0220686611</v>
      </c>
      <c r="AC76" s="132">
        <f>'[2]Yearly Methanol'!AC76</f>
        <v>125938.98027867115</v>
      </c>
      <c r="AD76" s="132">
        <f>'[2]Yearly Methanol'!AD76</f>
        <v>124490.14175681541</v>
      </c>
      <c r="AE76" s="132">
        <f>'[2]Yearly Methanol'!AE76</f>
        <v>123055.37960095631</v>
      </c>
      <c r="AF76" s="132">
        <f>'[2]Yearly Methanol'!AF76</f>
        <v>121634.56798785628</v>
      </c>
      <c r="AG76" s="132">
        <f>'[2]Yearly Methanol'!AG76</f>
        <v>120227.58216430362</v>
      </c>
      <c r="AH76" s="132">
        <f>'[2]Yearly Methanol'!AH76</f>
        <v>118834.29843830988</v>
      </c>
      <c r="AI76" s="124"/>
      <c r="AJ76" s="132">
        <f>'[2]Yearly Methanol'!AJ76</f>
        <v>163218.34571421403</v>
      </c>
      <c r="AK76" s="132">
        <f>'[2]Yearly Methanol'!AK76</f>
        <v>161852.67097842757</v>
      </c>
      <c r="AL76" s="132">
        <f>'[2]Yearly Methanol'!AL76</f>
        <v>160498.10356975871</v>
      </c>
      <c r="AM76" s="132">
        <f>'[2]Yearly Methanol'!AM76</f>
        <v>159154.55500393803</v>
      </c>
      <c r="AN76" s="132">
        <f>'[2]Yearly Methanol'!AN76</f>
        <v>157821.93749051998</v>
      </c>
      <c r="AO76" s="132">
        <f>'[2]Yearly Methanol'!AO76</f>
        <v>156500.16392750989</v>
      </c>
      <c r="AP76" s="132">
        <f>'[2]Yearly Methanol'!AP76</f>
        <v>155189.14789603217</v>
      </c>
      <c r="AQ76" s="132">
        <f>'[2]Yearly Methanol'!AQ76</f>
        <v>153888.80365503949</v>
      </c>
      <c r="AR76" s="132">
        <f>'[2]Yearly Methanol'!AR76</f>
        <v>152599.04613606233</v>
      </c>
      <c r="AS76" s="132">
        <f>'[2]Yearly Methanol'!AS76</f>
        <v>151319.790937999</v>
      </c>
      <c r="AT76" s="132">
        <f>'[2]Yearly Methanol'!AT76</f>
        <v>150050.95432194558</v>
      </c>
      <c r="AU76" s="132">
        <f>'[2]Yearly Methanol'!AU76</f>
        <v>148523.99253575152</v>
      </c>
      <c r="AV76" s="132">
        <f>'[2]Yearly Methanol'!AV76</f>
        <v>147011.02512098913</v>
      </c>
      <c r="AW76" s="132">
        <f>'[2]Yearly Methanol'!AW76</f>
        <v>145511.93119029529</v>
      </c>
      <c r="AX76" s="132">
        <f>'[2]Yearly Methanol'!AX76</f>
        <v>144026.59086152707</v>
      </c>
      <c r="AY76" s="132">
        <f>'[2]Yearly Methanol'!AY76</f>
        <v>142554.88524962231</v>
      </c>
      <c r="AZ76" s="132">
        <f>'[2]Yearly Methanol'!AZ76</f>
        <v>141096.69645852502</v>
      </c>
      <c r="BA76" s="132">
        <f>'[2]Yearly Methanol'!BA76</f>
        <v>139651.90757317469</v>
      </c>
      <c r="BB76" s="132">
        <f>'[2]Yearly Methanol'!BB76</f>
        <v>138220.40265155945</v>
      </c>
      <c r="BC76" s="132">
        <f>'[2]Yearly Methanol'!BC76</f>
        <v>136802.06671683205</v>
      </c>
      <c r="BD76" s="132">
        <f>'[2]Yearly Methanol'!BD76</f>
        <v>135396.7857494888</v>
      </c>
      <c r="BE76" s="132">
        <f>'[2]Yearly Methanol'!BE76</f>
        <v>134005.20205235443</v>
      </c>
      <c r="BF76" s="132">
        <f>'[2]Yearly Methanol'!BF76</f>
        <v>132626.43759768471</v>
      </c>
      <c r="BG76" s="132">
        <f>'[2]Yearly Methanol'!BG76</f>
        <v>131260.38130172685</v>
      </c>
      <c r="BH76" s="132">
        <f>'[2]Yearly Methanol'!BH76</f>
        <v>129906.92300638104</v>
      </c>
      <c r="BI76" s="132">
        <f>'[2]Yearly Methanol'!BI76</f>
        <v>128565.95347169384</v>
      </c>
      <c r="BJ76" s="132">
        <f>'[2]Yearly Methanol'!BJ76</f>
        <v>127237.36436841149</v>
      </c>
      <c r="BK76" s="132">
        <f>'[2]Yearly Methanol'!BK76</f>
        <v>125921.04827059223</v>
      </c>
      <c r="BL76" s="132">
        <f>'[2]Yearly Methanol'!BL76</f>
        <v>124616.89864827741</v>
      </c>
      <c r="BM76" s="132">
        <f>'[2]Yearly Methanol'!BM76</f>
        <v>123324.80986022096</v>
      </c>
      <c r="BN76" s="132">
        <f>'[2]Yearly Methanol'!BN76</f>
        <v>122044.67714667669</v>
      </c>
    </row>
    <row r="77" spans="1:66">
      <c r="A77"/>
      <c r="B77" t="s">
        <v>69</v>
      </c>
      <c r="C77" s="5" t="s">
        <v>200</v>
      </c>
      <c r="D77" s="124">
        <f>'[2]Yearly Methanol'!D77</f>
        <v>0</v>
      </c>
      <c r="E77" s="124">
        <f>'[2]Yearly Methanol'!E77</f>
        <v>131.62712890610146</v>
      </c>
      <c r="F77" s="124">
        <f>'[2]Yearly Methanol'!F77</f>
        <v>281.60757818167866</v>
      </c>
      <c r="G77" s="124">
        <f>'[2]Yearly Methanol'!G77</f>
        <v>449.71226444346706</v>
      </c>
      <c r="H77" s="124">
        <f>'[2]Yearly Methanol'!H77</f>
        <v>635.71358486168731</v>
      </c>
      <c r="I77" s="124">
        <f>'[2]Yearly Methanol'!I77</f>
        <v>839.38540999185295</v>
      </c>
      <c r="J77" s="124">
        <f>'[2]Yearly Methanol'!J77</f>
        <v>1060.5030766360064</v>
      </c>
      <c r="K77" s="124">
        <f>'[2]Yearly Methanol'!K77</f>
        <v>1298.843380733274</v>
      </c>
      <c r="L77" s="124">
        <f>'[2]Yearly Methanol'!L77</f>
        <v>1554.1845702796315</v>
      </c>
      <c r="M77" s="124">
        <f>'[2]Yearly Methanol'!M77</f>
        <v>1826.3063382767739</v>
      </c>
      <c r="N77" s="124">
        <f>'[2]Yearly Methanol'!N77</f>
        <v>2114.9898157099806</v>
      </c>
      <c r="O77" s="124">
        <f>'[2]Yearly Methanol'!O77</f>
        <v>2450.1082868333556</v>
      </c>
      <c r="P77" s="124">
        <f>'[2]Yearly Methanol'!P77</f>
        <v>2805.7969177828813</v>
      </c>
      <c r="Q77" s="124">
        <f>'[2]Yearly Methanol'!Q77</f>
        <v>3181.5918253426184</v>
      </c>
      <c r="R77" s="124">
        <f>'[2]Yearly Methanol'!R77</f>
        <v>3577.0326065746403</v>
      </c>
      <c r="S77" s="124">
        <f>'[2]Yearly Methanol'!S77</f>
        <v>3991.6623207580642</v>
      </c>
      <c r="T77" s="124">
        <f>'[2]Yearly Methanol'!T77</f>
        <v>4425.0274714052748</v>
      </c>
      <c r="U77" s="124">
        <f>'[2]Yearly Methanol'!U77</f>
        <v>4876.6779883550535</v>
      </c>
      <c r="V77" s="124">
        <f>'[2]Yearly Methanol'!V77</f>
        <v>5346.1672099423158</v>
      </c>
      <c r="W77" s="124">
        <f>'[2]Yearly Methanol'!W77</f>
        <v>5833.0518652441679</v>
      </c>
      <c r="X77" s="124">
        <f>'[2]Yearly Methanol'!X77</f>
        <v>6336.8920564019872</v>
      </c>
      <c r="Y77" s="124">
        <f>'[2]Yearly Methanol'!Y77</f>
        <v>7005.9314900799573</v>
      </c>
      <c r="Z77" s="124">
        <f>'[2]Yearly Methanol'!Z77</f>
        <v>7703.1249014886398</v>
      </c>
      <c r="AA77" s="124">
        <f>'[2]Yearly Methanol'!AA77</f>
        <v>8427.7700592361489</v>
      </c>
      <c r="AB77" s="124">
        <f>'[2]Yearly Methanol'!AB77</f>
        <v>9179.1700806710232</v>
      </c>
      <c r="AC77" s="124">
        <f>'[2]Yearly Methanol'!AC77</f>
        <v>9956.6334039572721</v>
      </c>
      <c r="AD77" s="124">
        <f>'[2]Yearly Methanol'!AD77</f>
        <v>10759.473760269153</v>
      </c>
      <c r="AE77" s="124">
        <f>'[2]Yearly Methanol'!AE77</f>
        <v>11587.010146105216</v>
      </c>
      <c r="AF77" s="124">
        <f>'[2]Yearly Methanol'!AF77</f>
        <v>12438.566795721217</v>
      </c>
      <c r="AG77" s="124">
        <f>'[2]Yearly Methanol'!AG77</f>
        <v>13313.473153681358</v>
      </c>
      <c r="AH77" s="124">
        <f>'[2]Yearly Methanol'!AH77</f>
        <v>14211.063847527523</v>
      </c>
      <c r="AI77" s="124"/>
      <c r="AJ77" s="124">
        <f>'[2]Yearly Methanol'!AJ77</f>
        <v>0</v>
      </c>
      <c r="AK77" s="124">
        <f>'[2]Yearly Methanol'!AK77</f>
        <v>131.62712890610146</v>
      </c>
      <c r="AL77" s="124">
        <f>'[2]Yearly Methanol'!AL77</f>
        <v>281.60757818167866</v>
      </c>
      <c r="AM77" s="124">
        <f>'[2]Yearly Methanol'!AM77</f>
        <v>449.71226444346706</v>
      </c>
      <c r="AN77" s="124">
        <f>'[2]Yearly Methanol'!AN77</f>
        <v>635.71358486168731</v>
      </c>
      <c r="AO77" s="124">
        <f>'[2]Yearly Methanol'!AO77</f>
        <v>839.38540999185295</v>
      </c>
      <c r="AP77" s="124">
        <f>'[2]Yearly Methanol'!AP77</f>
        <v>1060.5030766360064</v>
      </c>
      <c r="AQ77" s="124">
        <f>'[2]Yearly Methanol'!AQ77</f>
        <v>1298.843380733274</v>
      </c>
      <c r="AR77" s="124">
        <f>'[2]Yearly Methanol'!AR77</f>
        <v>1554.1845702796315</v>
      </c>
      <c r="AS77" s="124">
        <f>'[2]Yearly Methanol'!AS77</f>
        <v>1826.3063382767739</v>
      </c>
      <c r="AT77" s="124">
        <f>'[2]Yearly Methanol'!AT77</f>
        <v>2114.9898157099806</v>
      </c>
      <c r="AU77" s="124">
        <f>'[2]Yearly Methanol'!AU77</f>
        <v>2450.1082868333556</v>
      </c>
      <c r="AV77" s="124">
        <f>'[2]Yearly Methanol'!AV77</f>
        <v>2805.7969177828813</v>
      </c>
      <c r="AW77" s="124">
        <f>'[2]Yearly Methanol'!AW77</f>
        <v>3181.5918253426184</v>
      </c>
      <c r="AX77" s="124">
        <f>'[2]Yearly Methanol'!AX77</f>
        <v>3577.0326065746403</v>
      </c>
      <c r="AY77" s="124">
        <f>'[2]Yearly Methanol'!AY77</f>
        <v>3991.6623207580642</v>
      </c>
      <c r="AZ77" s="124">
        <f>'[2]Yearly Methanol'!AZ77</f>
        <v>4425.0274714052748</v>
      </c>
      <c r="BA77" s="124">
        <f>'[2]Yearly Methanol'!BA77</f>
        <v>4876.6779883550535</v>
      </c>
      <c r="BB77" s="124">
        <f>'[2]Yearly Methanol'!BB77</f>
        <v>5346.1672099423158</v>
      </c>
      <c r="BC77" s="124">
        <f>'[2]Yearly Methanol'!BC77</f>
        <v>5833.0518652441679</v>
      </c>
      <c r="BD77" s="124">
        <f>'[2]Yearly Methanol'!BD77</f>
        <v>6336.8920564019872</v>
      </c>
      <c r="BE77" s="124">
        <f>'[2]Yearly Methanol'!BE77</f>
        <v>7005.9314900799573</v>
      </c>
      <c r="BF77" s="124">
        <f>'[2]Yearly Methanol'!BF77</f>
        <v>7703.1249014886398</v>
      </c>
      <c r="BG77" s="124">
        <f>'[2]Yearly Methanol'!BG77</f>
        <v>8427.7700592361489</v>
      </c>
      <c r="BH77" s="124">
        <f>'[2]Yearly Methanol'!BH77</f>
        <v>9179.1700806710232</v>
      </c>
      <c r="BI77" s="124">
        <f>'[2]Yearly Methanol'!BI77</f>
        <v>9956.6334039572721</v>
      </c>
      <c r="BJ77" s="124">
        <f>'[2]Yearly Methanol'!BJ77</f>
        <v>10759.473760269153</v>
      </c>
      <c r="BK77" s="124">
        <f>'[2]Yearly Methanol'!BK77</f>
        <v>11587.010146105216</v>
      </c>
      <c r="BL77" s="124">
        <f>'[2]Yearly Methanol'!BL77</f>
        <v>12438.566795721217</v>
      </c>
      <c r="BM77" s="124">
        <f>'[2]Yearly Methanol'!BM77</f>
        <v>13313.473153681358</v>
      </c>
      <c r="BN77" s="124">
        <f>'[2]Yearly Methanol'!BN77</f>
        <v>14211.063847527523</v>
      </c>
    </row>
    <row r="78" spans="1:66">
      <c r="A78"/>
      <c r="B78" s="28" t="s">
        <v>70</v>
      </c>
      <c r="C78" s="5" t="s">
        <v>200</v>
      </c>
      <c r="D78" s="124">
        <f>'[2]Yearly Methanol'!D78</f>
        <v>0</v>
      </c>
      <c r="E78" s="124">
        <f>'[2]Yearly Methanol'!E78</f>
        <v>11.979001518100006</v>
      </c>
      <c r="F78" s="124">
        <f>'[2]Yearly Methanol'!F78</f>
        <v>24.195231659827542</v>
      </c>
      <c r="G78" s="124">
        <f>'[2]Yearly Methanol'!G78</f>
        <v>36.55883294377891</v>
      </c>
      <c r="H78" s="124">
        <f>'[2]Yearly Methanol'!H78</f>
        <v>48.980733902681592</v>
      </c>
      <c r="I78" s="124">
        <f>'[2]Yearly Methanol'!I78</f>
        <v>61.37264475962273</v>
      </c>
      <c r="J78" s="124">
        <f>'[2]Yearly Methanol'!J78</f>
        <v>73.647053123335311</v>
      </c>
      <c r="K78" s="124">
        <f>'[2]Yearly Methanol'!K78</f>
        <v>85.717219702468739</v>
      </c>
      <c r="L78" s="124">
        <f>'[2]Yearly Methanol'!L78</f>
        <v>97.497174038771576</v>
      </c>
      <c r="M78" s="124">
        <f>'[2]Yearly Methanol'!M78</f>
        <v>108.90171025911185</v>
      </c>
      <c r="N78" s="124">
        <f>'[2]Yearly Methanol'!N78</f>
        <v>119.84638284626276</v>
      </c>
      <c r="O78" s="124">
        <f>'[2]Yearly Methanol'!O78</f>
        <v>127.15095107962419</v>
      </c>
      <c r="P78" s="124">
        <f>'[2]Yearly Methanol'!P78</f>
        <v>133.81996304309052</v>
      </c>
      <c r="Q78" s="124">
        <f>'[2]Yearly Methanol'!Q78</f>
        <v>139.0095995245714</v>
      </c>
      <c r="R78" s="124">
        <f>'[2]Yearly Methanol'!R78</f>
        <v>143.41573033199239</v>
      </c>
      <c r="S78" s="124">
        <f>'[2]Yearly Methanol'!S78</f>
        <v>146.99339030937688</v>
      </c>
      <c r="T78" s="124">
        <f>'[2]Yearly Methanol'!T78</f>
        <v>149.69892595799507</v>
      </c>
      <c r="U78" s="124">
        <f>'[2]Yearly Methanol'!U78</f>
        <v>151.48999562999194</v>
      </c>
      <c r="V78" s="124">
        <f>'[2]Yearly Methanol'!V78</f>
        <v>152.32556963352096</v>
      </c>
      <c r="W78" s="124">
        <f>'[2]Yearly Methanol'!W78</f>
        <v>152.16593025027316</v>
      </c>
      <c r="X78" s="124">
        <f>'[2]Yearly Methanol'!X78</f>
        <v>150.97267166629041</v>
      </c>
      <c r="Y78" s="124">
        <f>'[2]Yearly Methanol'!Y78</f>
        <v>151.61255368673926</v>
      </c>
      <c r="Z78" s="124">
        <f>'[2]Yearly Methanol'!Z78</f>
        <v>150.93882419417406</v>
      </c>
      <c r="AA78" s="124">
        <f>'[2]Yearly Methanol'!AA78</f>
        <v>146.82541374558622</v>
      </c>
      <c r="AB78" s="124">
        <f>'[2]Yearly Methanol'!AB78</f>
        <v>141.28851289178897</v>
      </c>
      <c r="AC78" s="124">
        <f>'[2]Yearly Methanol'!AC78</f>
        <v>134.31228183766177</v>
      </c>
      <c r="AD78" s="124">
        <f>'[2]Yearly Methanol'!AD78</f>
        <v>125.88679521332999</v>
      </c>
      <c r="AE78" s="124">
        <f>'[2]Yearly Methanol'!AE78</f>
        <v>116.0081175630106</v>
      </c>
      <c r="AF78" s="124">
        <f>'[2]Yearly Methanol'!AF78</f>
        <v>104.67837740554278</v>
      </c>
      <c r="AG78" s="124">
        <f>'[2]Yearly Methanol'!AG78</f>
        <v>91.905839878734398</v>
      </c>
      <c r="AH78" s="124">
        <f>'[2]Yearly Methanol'!AH78</f>
        <v>77.704977979587582</v>
      </c>
      <c r="AI78" s="124"/>
      <c r="AJ78" s="124">
        <f>'[2]Yearly Methanol'!AJ78</f>
        <v>0</v>
      </c>
      <c r="AK78" s="124">
        <f>'[2]Yearly Methanol'!AK78</f>
        <v>11.979001518100006</v>
      </c>
      <c r="AL78" s="124">
        <f>'[2]Yearly Methanol'!AL78</f>
        <v>24.195231659827542</v>
      </c>
      <c r="AM78" s="124">
        <f>'[2]Yearly Methanol'!AM78</f>
        <v>36.55883294377891</v>
      </c>
      <c r="AN78" s="124">
        <f>'[2]Yearly Methanol'!AN78</f>
        <v>48.980733902681592</v>
      </c>
      <c r="AO78" s="124">
        <f>'[2]Yearly Methanol'!AO78</f>
        <v>61.37264475962273</v>
      </c>
      <c r="AP78" s="124">
        <f>'[2]Yearly Methanol'!AP78</f>
        <v>73.647053123335311</v>
      </c>
      <c r="AQ78" s="124">
        <f>'[2]Yearly Methanol'!AQ78</f>
        <v>85.717219702468739</v>
      </c>
      <c r="AR78" s="124">
        <f>'[2]Yearly Methanol'!AR78</f>
        <v>97.497174038771576</v>
      </c>
      <c r="AS78" s="124">
        <f>'[2]Yearly Methanol'!AS78</f>
        <v>108.90171025911185</v>
      </c>
      <c r="AT78" s="124">
        <f>'[2]Yearly Methanol'!AT78</f>
        <v>119.84638284626276</v>
      </c>
      <c r="AU78" s="124">
        <f>'[2]Yearly Methanol'!AU78</f>
        <v>127.15095107962419</v>
      </c>
      <c r="AV78" s="124">
        <f>'[2]Yearly Methanol'!AV78</f>
        <v>133.81996304309052</v>
      </c>
      <c r="AW78" s="124">
        <f>'[2]Yearly Methanol'!AW78</f>
        <v>139.0095995245714</v>
      </c>
      <c r="AX78" s="124">
        <f>'[2]Yearly Methanol'!AX78</f>
        <v>143.41573033199239</v>
      </c>
      <c r="AY78" s="124">
        <f>'[2]Yearly Methanol'!AY78</f>
        <v>146.99339030937688</v>
      </c>
      <c r="AZ78" s="124">
        <f>'[2]Yearly Methanol'!AZ78</f>
        <v>149.69892595799507</v>
      </c>
      <c r="BA78" s="124">
        <f>'[2]Yearly Methanol'!BA78</f>
        <v>151.48999562999194</v>
      </c>
      <c r="BB78" s="124">
        <f>'[2]Yearly Methanol'!BB78</f>
        <v>152.32556963352096</v>
      </c>
      <c r="BC78" s="124">
        <f>'[2]Yearly Methanol'!BC78</f>
        <v>152.16593025027316</v>
      </c>
      <c r="BD78" s="124">
        <f>'[2]Yearly Methanol'!BD78</f>
        <v>150.97267166629041</v>
      </c>
      <c r="BE78" s="124">
        <f>'[2]Yearly Methanol'!BE78</f>
        <v>151.61255368673926</v>
      </c>
      <c r="BF78" s="124">
        <f>'[2]Yearly Methanol'!BF78</f>
        <v>150.93882419417406</v>
      </c>
      <c r="BG78" s="124">
        <f>'[2]Yearly Methanol'!BG78</f>
        <v>146.82541374558622</v>
      </c>
      <c r="BH78" s="124">
        <f>'[2]Yearly Methanol'!BH78</f>
        <v>141.28851289178897</v>
      </c>
      <c r="BI78" s="124">
        <f>'[2]Yearly Methanol'!BI78</f>
        <v>134.31228183766177</v>
      </c>
      <c r="BJ78" s="124">
        <f>'[2]Yearly Methanol'!BJ78</f>
        <v>125.88679521332999</v>
      </c>
      <c r="BK78" s="124">
        <f>'[2]Yearly Methanol'!BK78</f>
        <v>116.0081175630106</v>
      </c>
      <c r="BL78" s="124">
        <f>'[2]Yearly Methanol'!BL78</f>
        <v>104.67837740554278</v>
      </c>
      <c r="BM78" s="124">
        <f>'[2]Yearly Methanol'!BM78</f>
        <v>91.905839878734398</v>
      </c>
      <c r="BN78" s="124">
        <f>'[2]Yearly Methanol'!BN78</f>
        <v>77.704977979587582</v>
      </c>
    </row>
    <row r="79" spans="1:66">
      <c r="A79" s="10"/>
      <c r="B79" s="10" t="s">
        <v>71</v>
      </c>
      <c r="C79" s="11" t="s">
        <v>200</v>
      </c>
      <c r="D79" s="133">
        <f>'[2]Yearly Methanol'!D79</f>
        <v>163218.34571421403</v>
      </c>
      <c r="E79" s="133">
        <f>'[2]Yearly Methanol'!E79</f>
        <v>161643.8953073872</v>
      </c>
      <c r="F79" s="133">
        <f>'[2]Yearly Methanol'!F79</f>
        <v>160062.86988946653</v>
      </c>
      <c r="G79" s="133">
        <f>'[2]Yearly Methanol'!G79</f>
        <v>158475.49042434397</v>
      </c>
      <c r="H79" s="133">
        <f>'[2]Yearly Methanol'!H79</f>
        <v>156881.97639136194</v>
      </c>
      <c r="I79" s="133">
        <f>'[2]Yearly Methanol'!I79</f>
        <v>155282.54579066424</v>
      </c>
      <c r="J79" s="133">
        <f>'[2]Yearly Methanol'!J79</f>
        <v>153677.41514854602</v>
      </c>
      <c r="K79" s="133">
        <f>'[2]Yearly Methanol'!K79</f>
        <v>152066.79952280264</v>
      </c>
      <c r="L79" s="133">
        <f>'[2]Yearly Methanol'!L79</f>
        <v>150450.91250807731</v>
      </c>
      <c r="M79" s="133">
        <f>'[2]Yearly Methanol'!M79</f>
        <v>148829.96624120741</v>
      </c>
      <c r="N79" s="133">
        <f>'[2]Yearly Methanol'!N79</f>
        <v>147204.17140656902</v>
      </c>
      <c r="O79" s="133">
        <f>'[2]Yearly Methanol'!O79</f>
        <v>145187.04234688115</v>
      </c>
      <c r="P79" s="133">
        <f>'[2]Yearly Methanol'!P79</f>
        <v>143166.06174938777</v>
      </c>
      <c r="Q79" s="133">
        <f>'[2]Yearly Methanol'!Q79</f>
        <v>141142.3944944081</v>
      </c>
      <c r="R79" s="133">
        <f>'[2]Yearly Methanol'!R79</f>
        <v>139115.66350245455</v>
      </c>
      <c r="S79" s="133">
        <f>'[2]Yearly Methanol'!S79</f>
        <v>137086.23026635655</v>
      </c>
      <c r="T79" s="133">
        <f>'[2]Yearly Methanol'!T79</f>
        <v>135054.45271278176</v>
      </c>
      <c r="U79" s="133">
        <f>'[2]Yearly Methanol'!U79</f>
        <v>133020.68521018652</v>
      </c>
      <c r="V79" s="133">
        <f>'[2]Yearly Methanol'!V79</f>
        <v>130985.27857685687</v>
      </c>
      <c r="W79" s="133">
        <f>'[2]Yearly Methanol'!W79</f>
        <v>128948.58008903828</v>
      </c>
      <c r="X79" s="133">
        <f>'[2]Yearly Methanol'!X79</f>
        <v>126910.93348915286</v>
      </c>
      <c r="Y79" s="133">
        <f>'[2]Yearly Methanol'!Y79</f>
        <v>124720.10839691819</v>
      </c>
      <c r="Z79" s="133">
        <f>'[2]Yearly Methanol'!Z79</f>
        <v>122517.16478415935</v>
      </c>
      <c r="AA79" s="133">
        <f>'[2]Yearly Methanol'!AA79</f>
        <v>120304.79964378706</v>
      </c>
      <c r="AB79" s="133">
        <f>'[2]Yearly Methanol'!AB79</f>
        <v>118081.56347509829</v>
      </c>
      <c r="AC79" s="133">
        <f>'[2]Yearly Methanol'!AC79</f>
        <v>115848.03459287623</v>
      </c>
      <c r="AD79" s="133">
        <f>'[2]Yearly Methanol'!AD79</f>
        <v>113604.78120133292</v>
      </c>
      <c r="AE79" s="133">
        <f>'[2]Yearly Methanol'!AE79</f>
        <v>111352.36133728809</v>
      </c>
      <c r="AF79" s="133">
        <f>'[2]Yearly Methanol'!AF79</f>
        <v>109091.32281472953</v>
      </c>
      <c r="AG79" s="133">
        <f>'[2]Yearly Methanol'!AG79</f>
        <v>106822.20317074352</v>
      </c>
      <c r="AH79" s="133">
        <f>'[2]Yearly Methanol'!AH79</f>
        <v>104545.52961280277</v>
      </c>
      <c r="AI79" s="124"/>
      <c r="AJ79" s="133">
        <f>'[2]Yearly Methanol'!AJ79</f>
        <v>163218.34571421403</v>
      </c>
      <c r="AK79" s="133">
        <f>'[2]Yearly Methanol'!AK79</f>
        <v>161709.06484800336</v>
      </c>
      <c r="AL79" s="133">
        <f>'[2]Yearly Methanol'!AL79</f>
        <v>160192.30075991718</v>
      </c>
      <c r="AM79" s="133">
        <f>'[2]Yearly Methanol'!AM79</f>
        <v>158668.28390655079</v>
      </c>
      <c r="AN79" s="133">
        <f>'[2]Yearly Methanol'!AN79</f>
        <v>157137.2431717556</v>
      </c>
      <c r="AO79" s="133">
        <f>'[2]Yearly Methanol'!AO79</f>
        <v>155599.40587275842</v>
      </c>
      <c r="AP79" s="133">
        <f>'[2]Yearly Methanol'!AP79</f>
        <v>154054.99776627283</v>
      </c>
      <c r="AQ79" s="133">
        <f>'[2]Yearly Methanol'!AQ79</f>
        <v>152504.24305460375</v>
      </c>
      <c r="AR79" s="133">
        <f>'[2]Yearly Methanol'!AR79</f>
        <v>150947.3643917439</v>
      </c>
      <c r="AS79" s="133">
        <f>'[2]Yearly Methanol'!AS79</f>
        <v>149384.58288946311</v>
      </c>
      <c r="AT79" s="133">
        <f>'[2]Yearly Methanol'!AT79</f>
        <v>147816.11812338934</v>
      </c>
      <c r="AU79" s="133">
        <f>'[2]Yearly Methanol'!AU79</f>
        <v>145946.73329783854</v>
      </c>
      <c r="AV79" s="133">
        <f>'[2]Yearly Methanol'!AV79</f>
        <v>144071.40824016315</v>
      </c>
      <c r="AW79" s="133">
        <f>'[2]Yearly Methanol'!AW79</f>
        <v>142191.32976542809</v>
      </c>
      <c r="AX79" s="133">
        <f>'[2]Yearly Methanol'!AX79</f>
        <v>140306.14252462043</v>
      </c>
      <c r="AY79" s="133">
        <f>'[2]Yearly Methanol'!AY79</f>
        <v>138416.22953855488</v>
      </c>
      <c r="AZ79" s="133">
        <f>'[2]Yearly Methanol'!AZ79</f>
        <v>136521.97006116176</v>
      </c>
      <c r="BA79" s="133">
        <f>'[2]Yearly Methanol'!BA79</f>
        <v>134623.73958918964</v>
      </c>
      <c r="BB79" s="133">
        <f>'[2]Yearly Methanol'!BB79</f>
        <v>132721.90987198363</v>
      </c>
      <c r="BC79" s="133">
        <f>'[2]Yearly Methanol'!BC79</f>
        <v>130816.84892133762</v>
      </c>
      <c r="BD79" s="133">
        <f>'[2]Yearly Methanol'!BD79</f>
        <v>128908.92102142052</v>
      </c>
      <c r="BE79" s="133">
        <f>'[2]Yearly Methanol'!BE79</f>
        <v>126847.65800858775</v>
      </c>
      <c r="BF79" s="133">
        <f>'[2]Yearly Methanol'!BF79</f>
        <v>124772.37387200189</v>
      </c>
      <c r="BG79" s="133">
        <f>'[2]Yearly Methanol'!BG79</f>
        <v>122685.78582874512</v>
      </c>
      <c r="BH79" s="133">
        <f>'[2]Yearly Methanol'!BH79</f>
        <v>120586.46441281823</v>
      </c>
      <c r="BI79" s="133">
        <f>'[2]Yearly Methanol'!BI79</f>
        <v>118475.00778589891</v>
      </c>
      <c r="BJ79" s="133">
        <f>'[2]Yearly Methanol'!BJ79</f>
        <v>116352.003812929</v>
      </c>
      <c r="BK79" s="133">
        <f>'[2]Yearly Methanol'!BK79</f>
        <v>114218.03000692402</v>
      </c>
      <c r="BL79" s="133">
        <f>'[2]Yearly Methanol'!BL79</f>
        <v>112073.65347515066</v>
      </c>
      <c r="BM79" s="133">
        <f>'[2]Yearly Methanol'!BM79</f>
        <v>109919.43086666087</v>
      </c>
      <c r="BN79" s="133">
        <f>'[2]Yearly Methanol'!BN79</f>
        <v>107755.90832116958</v>
      </c>
    </row>
    <row r="80" spans="1:66" s="13" customFormat="1">
      <c r="A80" s="374"/>
      <c r="B80" s="6" t="s">
        <v>203</v>
      </c>
      <c r="C80" s="7" t="s">
        <v>200</v>
      </c>
      <c r="D80" s="201">
        <f>'[2]Yearly Methanol'!D80</f>
        <v>11481.264801336021</v>
      </c>
      <c r="E80" s="201">
        <f>'[2]Yearly Methanol'!E80</f>
        <v>11380.61495125349</v>
      </c>
      <c r="F80" s="201">
        <f>'[2]Yearly Methanol'!F80</f>
        <v>11280.810309911118</v>
      </c>
      <c r="G80" s="201">
        <f>'[2]Yearly Methanol'!G80</f>
        <v>11181.843985316686</v>
      </c>
      <c r="H80" s="201">
        <f>'[2]Yearly Methanol'!H80</f>
        <v>11083.709140487463</v>
      </c>
      <c r="I80" s="201">
        <f>'[2]Yearly Methanol'!I80</f>
        <v>10986.398993018218</v>
      </c>
      <c r="J80" s="201">
        <f>'[2]Yearly Methanol'!J80</f>
        <v>10889.906814652586</v>
      </c>
      <c r="K80" s="201">
        <f>'[2]Yearly Methanol'!K80</f>
        <v>10794.225930857756</v>
      </c>
      <c r="L80" s="201">
        <f>'[2]Yearly Methanol'!L80</f>
        <v>10699.349720402448</v>
      </c>
      <c r="M80" s="201">
        <f>'[2]Yearly Methanol'!M80</f>
        <v>10605.271614938176</v>
      </c>
      <c r="N80" s="201">
        <f>'[2]Yearly Methanol'!N80</f>
        <v>10511.985098583762</v>
      </c>
      <c r="O80" s="201">
        <f>'[2]Yearly Methanol'!O80</f>
        <v>10394.181286765452</v>
      </c>
      <c r="P80" s="201">
        <f>'[2]Yearly Methanol'!P80</f>
        <v>10277.508805716936</v>
      </c>
      <c r="Q80" s="201">
        <f>'[2]Yearly Methanol'!Q80</f>
        <v>10161.957608905495</v>
      </c>
      <c r="R80" s="201">
        <f>'[2]Yearly Methanol'!R80</f>
        <v>10047.517734877627</v>
      </c>
      <c r="S80" s="201">
        <f>'[2]Yearly Methanol'!S80</f>
        <v>9934.1793065611637</v>
      </c>
      <c r="T80" s="201">
        <f>'[2]Yearly Methanol'!T80</f>
        <v>9821.9325305730126</v>
      </c>
      <c r="U80" s="201">
        <f>'[2]Yearly Methanol'!U80</f>
        <v>9710.7676965323917</v>
      </c>
      <c r="V80" s="201">
        <f>'[2]Yearly Methanol'!V80</f>
        <v>9600.6751763796383</v>
      </c>
      <c r="W80" s="201">
        <f>'[2]Yearly Methanol'!W80</f>
        <v>9491.6454237004309</v>
      </c>
      <c r="X80" s="201">
        <f>'[2]Yearly Methanol'!X80</f>
        <v>9383.6689730554463</v>
      </c>
      <c r="Y80" s="201">
        <f>'[2]Yearly Methanol'!Y80</f>
        <v>9276.6670463699102</v>
      </c>
      <c r="Z80" s="201">
        <f>'[2]Yearly Methanol'!Z80</f>
        <v>9170.7006981791365</v>
      </c>
      <c r="AA80" s="201">
        <f>'[2]Yearly Methanol'!AA80</f>
        <v>9065.7606918924557</v>
      </c>
      <c r="AB80" s="201">
        <f>'[2]Yearly Methanol'!AB80</f>
        <v>8961.8378693601098</v>
      </c>
      <c r="AC80" s="201">
        <f>'[2]Yearly Methanol'!AC80</f>
        <v>8858.9231502285547</v>
      </c>
      <c r="AD80" s="201">
        <f>'[2]Yearly Methanol'!AD80</f>
        <v>8757.0075313009638</v>
      </c>
      <c r="AE80" s="201">
        <f>'[2]Yearly Methanol'!AE80</f>
        <v>8656.0820859028263</v>
      </c>
      <c r="AF80" s="201">
        <f>'[2]Yearly Methanol'!AF80</f>
        <v>8556.1379632526841</v>
      </c>
      <c r="AG80" s="201">
        <f>'[2]Yearly Methanol'!AG80</f>
        <v>8457.1663878378786</v>
      </c>
      <c r="AH80" s="201">
        <f>'[2]Yearly Methanol'!AH80</f>
        <v>8359.1586587953643</v>
      </c>
      <c r="AI80" s="201"/>
      <c r="AJ80" s="201">
        <f>'[2]Yearly Methanol'!AJ80</f>
        <v>11481.264801336021</v>
      </c>
      <c r="AK80" s="201">
        <f>'[2]Yearly Methanol'!AK80</f>
        <v>11385.199170934933</v>
      </c>
      <c r="AL80" s="201">
        <f>'[2]Yearly Methanol'!AL80</f>
        <v>11289.9148630213</v>
      </c>
      <c r="AM80" s="201">
        <f>'[2]Yearly Methanol'!AM80</f>
        <v>11195.405653347949</v>
      </c>
      <c r="AN80" s="201">
        <f>'[2]Yearly Methanol'!AN80</f>
        <v>11101.665366473333</v>
      </c>
      <c r="AO80" s="201">
        <f>'[2]Yearly Methanol'!AO80</f>
        <v>11008.687875383599</v>
      </c>
      <c r="AP80" s="201">
        <f>'[2]Yearly Methanol'!AP80</f>
        <v>10916.467101117527</v>
      </c>
      <c r="AQ80" s="201">
        <f>'[2]Yearly Methanol'!AQ80</f>
        <v>10824.997012394351</v>
      </c>
      <c r="AR80" s="201">
        <f>'[2]Yearly Methanol'!AR80</f>
        <v>10734.271625244433</v>
      </c>
      <c r="AS80" s="201">
        <f>'[2]Yearly Methanol'!AS80</f>
        <v>10644.285002642782</v>
      </c>
      <c r="AT80" s="201">
        <f>'[2]Yearly Methanol'!AT80</f>
        <v>10555.03125414537</v>
      </c>
      <c r="AU80" s="201">
        <f>'[2]Yearly Methanol'!AU80</f>
        <v>10447.620212009753</v>
      </c>
      <c r="AV80" s="201">
        <f>'[2]Yearly Methanol'!AV80</f>
        <v>10341.193575661564</v>
      </c>
      <c r="AW80" s="201">
        <f>'[2]Yearly Methanol'!AW80</f>
        <v>10235.742841523454</v>
      </c>
      <c r="AX80" s="201">
        <f>'[2]Yearly Methanol'!AX80</f>
        <v>10131.259576728262</v>
      </c>
      <c r="AY80" s="201">
        <f>'[2]Yearly Methanol'!AY80</f>
        <v>10027.735418546457</v>
      </c>
      <c r="AZ80" s="201">
        <f>'[2]Yearly Methanol'!AZ80</f>
        <v>9925.16207381815</v>
      </c>
      <c r="BA80" s="201">
        <f>'[2]Yearly Methanol'!BA80</f>
        <v>9823.5313183895978</v>
      </c>
      <c r="BB80" s="201">
        <f>'[2]Yearly Methanol'!BB80</f>
        <v>9722.8349965541947</v>
      </c>
      <c r="BC80" s="201">
        <f>'[2]Yearly Methanol'!BC80</f>
        <v>9623.0650204978974</v>
      </c>
      <c r="BD80" s="201">
        <f>'[2]Yearly Methanol'!BD80</f>
        <v>9524.2133697490535</v>
      </c>
      <c r="BE80" s="201">
        <f>'[2]Yearly Methanol'!BE80</f>
        <v>9426.3252258023131</v>
      </c>
      <c r="BF80" s="201">
        <f>'[2]Yearly Methanol'!BF80</f>
        <v>9329.3388255697682</v>
      </c>
      <c r="BG80" s="201">
        <f>'[2]Yearly Methanol'!BG80</f>
        <v>9233.2463550892353</v>
      </c>
      <c r="BH80" s="201">
        <f>'[2]Yearly Methanol'!BH80</f>
        <v>9138.0400655117228</v>
      </c>
      <c r="BI80" s="201">
        <f>'[2]Yearly Methanol'!BI80</f>
        <v>9043.7122725733843</v>
      </c>
      <c r="BJ80" s="201">
        <f>'[2]Yearly Methanol'!BJ80</f>
        <v>8950.2553560717151</v>
      </c>
      <c r="BK80" s="201">
        <f>'[2]Yearly Methanol'!BK80</f>
        <v>8857.6617593458541</v>
      </c>
      <c r="BL80" s="201">
        <f>'[2]Yearly Methanol'!BL80</f>
        <v>8765.9239887610674</v>
      </c>
      <c r="BM80" s="201">
        <f>'[2]Yearly Methanol'!BM80</f>
        <v>8675.0346131973165</v>
      </c>
      <c r="BN80" s="201">
        <f>'[2]Yearly Methanol'!BN80</f>
        <v>8584.9862635418849</v>
      </c>
    </row>
    <row r="81" spans="1:66">
      <c r="A81" s="375"/>
      <c r="B81" s="1" t="s">
        <v>204</v>
      </c>
      <c r="C81" s="5" t="s">
        <v>200</v>
      </c>
      <c r="D81" s="141">
        <f>'[2]Yearly Methanol'!D81</f>
        <v>0</v>
      </c>
      <c r="E81" s="141">
        <f>'[2]Yearly Methanol'!E81</f>
        <v>0</v>
      </c>
      <c r="F81" s="141">
        <f>'[2]Yearly Methanol'!F81</f>
        <v>0</v>
      </c>
      <c r="G81" s="141">
        <f>'[2]Yearly Methanol'!G81</f>
        <v>0</v>
      </c>
      <c r="H81" s="141">
        <f>'[2]Yearly Methanol'!H81</f>
        <v>0</v>
      </c>
      <c r="I81" s="141">
        <f>'[2]Yearly Methanol'!I81</f>
        <v>0</v>
      </c>
      <c r="J81" s="141">
        <f>'[2]Yearly Methanol'!J81</f>
        <v>0</v>
      </c>
      <c r="K81" s="141">
        <f>'[2]Yearly Methanol'!K81</f>
        <v>0</v>
      </c>
      <c r="L81" s="141">
        <f>'[2]Yearly Methanol'!L81</f>
        <v>0</v>
      </c>
      <c r="M81" s="141">
        <f>'[2]Yearly Methanol'!M81</f>
        <v>0</v>
      </c>
      <c r="N81" s="141">
        <f>'[2]Yearly Methanol'!N81</f>
        <v>0</v>
      </c>
      <c r="O81" s="141">
        <f>'[2]Yearly Methanol'!O81</f>
        <v>0</v>
      </c>
      <c r="P81" s="141">
        <f>'[2]Yearly Methanol'!P81</f>
        <v>0</v>
      </c>
      <c r="Q81" s="141">
        <f>'[2]Yearly Methanol'!Q81</f>
        <v>0</v>
      </c>
      <c r="R81" s="141">
        <f>'[2]Yearly Methanol'!R81</f>
        <v>0</v>
      </c>
      <c r="S81" s="141">
        <f>'[2]Yearly Methanol'!S81</f>
        <v>0</v>
      </c>
      <c r="T81" s="141">
        <f>'[2]Yearly Methanol'!T81</f>
        <v>0</v>
      </c>
      <c r="U81" s="141">
        <f>'[2]Yearly Methanol'!U81</f>
        <v>0</v>
      </c>
      <c r="V81" s="141">
        <f>'[2]Yearly Methanol'!V81</f>
        <v>0</v>
      </c>
      <c r="W81" s="141">
        <f>'[2]Yearly Methanol'!W81</f>
        <v>0</v>
      </c>
      <c r="X81" s="141">
        <f>'[2]Yearly Methanol'!X81</f>
        <v>0</v>
      </c>
      <c r="Y81" s="141">
        <f>'[2]Yearly Methanol'!Y81</f>
        <v>0</v>
      </c>
      <c r="Z81" s="141">
        <f>'[2]Yearly Methanol'!Z81</f>
        <v>0</v>
      </c>
      <c r="AA81" s="141">
        <f>'[2]Yearly Methanol'!AA81</f>
        <v>0</v>
      </c>
      <c r="AB81" s="141">
        <f>'[2]Yearly Methanol'!AB81</f>
        <v>0</v>
      </c>
      <c r="AC81" s="141">
        <f>'[2]Yearly Methanol'!AC81</f>
        <v>0</v>
      </c>
      <c r="AD81" s="141">
        <f>'[2]Yearly Methanol'!AD81</f>
        <v>0</v>
      </c>
      <c r="AE81" s="141">
        <f>'[2]Yearly Methanol'!AE81</f>
        <v>0</v>
      </c>
      <c r="AF81" s="141">
        <f>'[2]Yearly Methanol'!AF81</f>
        <v>0</v>
      </c>
      <c r="AG81" s="141">
        <f>'[2]Yearly Methanol'!AG81</f>
        <v>0</v>
      </c>
      <c r="AH81" s="141">
        <f>'[2]Yearly Methanol'!AH81</f>
        <v>0</v>
      </c>
      <c r="AI81" s="141"/>
      <c r="AJ81" s="141">
        <f>'[2]Yearly Methanol'!AJ81</f>
        <v>0</v>
      </c>
      <c r="AK81" s="141">
        <f>'[2]Yearly Methanol'!AK81</f>
        <v>0</v>
      </c>
      <c r="AL81" s="141">
        <f>'[2]Yearly Methanol'!AL81</f>
        <v>0</v>
      </c>
      <c r="AM81" s="141">
        <f>'[2]Yearly Methanol'!AM81</f>
        <v>0</v>
      </c>
      <c r="AN81" s="141">
        <f>'[2]Yearly Methanol'!AN81</f>
        <v>0</v>
      </c>
      <c r="AO81" s="141">
        <f>'[2]Yearly Methanol'!AO81</f>
        <v>0</v>
      </c>
      <c r="AP81" s="141">
        <f>'[2]Yearly Methanol'!AP81</f>
        <v>0</v>
      </c>
      <c r="AQ81" s="141">
        <f>'[2]Yearly Methanol'!AQ81</f>
        <v>0</v>
      </c>
      <c r="AR81" s="141">
        <f>'[2]Yearly Methanol'!AR81</f>
        <v>0</v>
      </c>
      <c r="AS81" s="141">
        <f>'[2]Yearly Methanol'!AS81</f>
        <v>0</v>
      </c>
      <c r="AT81" s="141">
        <f>'[2]Yearly Methanol'!AT81</f>
        <v>0</v>
      </c>
      <c r="AU81" s="141">
        <f>'[2]Yearly Methanol'!AU81</f>
        <v>0</v>
      </c>
      <c r="AV81" s="141">
        <f>'[2]Yearly Methanol'!AV81</f>
        <v>0</v>
      </c>
      <c r="AW81" s="141">
        <f>'[2]Yearly Methanol'!AW81</f>
        <v>0</v>
      </c>
      <c r="AX81" s="141">
        <f>'[2]Yearly Methanol'!AX81</f>
        <v>0</v>
      </c>
      <c r="AY81" s="141">
        <f>'[2]Yearly Methanol'!AY81</f>
        <v>0</v>
      </c>
      <c r="AZ81" s="141">
        <f>'[2]Yearly Methanol'!AZ81</f>
        <v>0</v>
      </c>
      <c r="BA81" s="141">
        <f>'[2]Yearly Methanol'!BA81</f>
        <v>0</v>
      </c>
      <c r="BB81" s="141">
        <f>'[2]Yearly Methanol'!BB81</f>
        <v>0</v>
      </c>
      <c r="BC81" s="141">
        <f>'[2]Yearly Methanol'!BC81</f>
        <v>0</v>
      </c>
      <c r="BD81" s="141">
        <f>'[2]Yearly Methanol'!BD81</f>
        <v>0</v>
      </c>
      <c r="BE81" s="141">
        <f>'[2]Yearly Methanol'!BE81</f>
        <v>0</v>
      </c>
      <c r="BF81" s="141">
        <f>'[2]Yearly Methanol'!BF81</f>
        <v>0</v>
      </c>
      <c r="BG81" s="141">
        <f>'[2]Yearly Methanol'!BG81</f>
        <v>0</v>
      </c>
      <c r="BH81" s="141">
        <f>'[2]Yearly Methanol'!BH81</f>
        <v>0</v>
      </c>
      <c r="BI81" s="141">
        <f>'[2]Yearly Methanol'!BI81</f>
        <v>0</v>
      </c>
      <c r="BJ81" s="141">
        <f>'[2]Yearly Methanol'!BJ81</f>
        <v>0</v>
      </c>
      <c r="BK81" s="141">
        <f>'[2]Yearly Methanol'!BK81</f>
        <v>0</v>
      </c>
      <c r="BL81" s="141">
        <f>'[2]Yearly Methanol'!BL81</f>
        <v>0</v>
      </c>
      <c r="BM81" s="141">
        <f>'[2]Yearly Methanol'!BM81</f>
        <v>0</v>
      </c>
      <c r="BN81" s="141">
        <f>'[2]Yearly Methanol'!BN81</f>
        <v>0</v>
      </c>
    </row>
    <row r="82" spans="1:66" s="14" customFormat="1">
      <c r="A82" s="376"/>
      <c r="B82" s="10" t="s">
        <v>119</v>
      </c>
      <c r="C82" s="62" t="s">
        <v>200</v>
      </c>
      <c r="D82" s="156">
        <f>'[2]Yearly Methanol'!D82</f>
        <v>151737.08091287801</v>
      </c>
      <c r="E82" s="156">
        <f>'[2]Yearly Methanol'!E82</f>
        <v>150263.28035613371</v>
      </c>
      <c r="F82" s="156">
        <f>'[2]Yearly Methanol'!F82</f>
        <v>148782.05957955541</v>
      </c>
      <c r="G82" s="156">
        <f>'[2]Yearly Methanol'!G82</f>
        <v>147293.6464390273</v>
      </c>
      <c r="H82" s="156">
        <f>'[2]Yearly Methanol'!H82</f>
        <v>145798.26725087449</v>
      </c>
      <c r="I82" s="156">
        <f>'[2]Yearly Methanol'!I82</f>
        <v>144296.14679764601</v>
      </c>
      <c r="J82" s="156">
        <f>'[2]Yearly Methanol'!J82</f>
        <v>142787.50833389343</v>
      </c>
      <c r="K82" s="156">
        <f>'[2]Yearly Methanol'!K82</f>
        <v>141272.57359194488</v>
      </c>
      <c r="L82" s="156">
        <f>'[2]Yearly Methanol'!L82</f>
        <v>139751.56278767486</v>
      </c>
      <c r="M82" s="156">
        <f>'[2]Yearly Methanol'!M82</f>
        <v>138224.69462626922</v>
      </c>
      <c r="N82" s="156">
        <f>'[2]Yearly Methanol'!N82</f>
        <v>136692.18630798525</v>
      </c>
      <c r="O82" s="156">
        <f>'[2]Yearly Methanol'!O82</f>
        <v>134792.86106011571</v>
      </c>
      <c r="P82" s="156">
        <f>'[2]Yearly Methanol'!P82</f>
        <v>132888.55294367083</v>
      </c>
      <c r="Q82" s="156">
        <f>'[2]Yearly Methanol'!Q82</f>
        <v>130980.4368855026</v>
      </c>
      <c r="R82" s="156">
        <f>'[2]Yearly Methanol'!R82</f>
        <v>129068.14576757693</v>
      </c>
      <c r="S82" s="156">
        <f>'[2]Yearly Methanol'!S82</f>
        <v>127152.05095979539</v>
      </c>
      <c r="T82" s="156">
        <f>'[2]Yearly Methanol'!T82</f>
        <v>125232.52018220874</v>
      </c>
      <c r="U82" s="156">
        <f>'[2]Yearly Methanol'!U82</f>
        <v>123309.91751365412</v>
      </c>
      <c r="V82" s="156">
        <f>'[2]Yearly Methanol'!V82</f>
        <v>121384.60340047724</v>
      </c>
      <c r="W82" s="156">
        <f>'[2]Yearly Methanol'!W82</f>
        <v>119456.93466533786</v>
      </c>
      <c r="X82" s="156">
        <f>'[2]Yearly Methanol'!X82</f>
        <v>117527.26451609741</v>
      </c>
      <c r="Y82" s="156">
        <f>'[2]Yearly Methanol'!Y82</f>
        <v>115443.44135054828</v>
      </c>
      <c r="Z82" s="156">
        <f>'[2]Yearly Methanol'!Z82</f>
        <v>113346.46408598023</v>
      </c>
      <c r="AA82" s="156">
        <f>'[2]Yearly Methanol'!AA82</f>
        <v>111239.0389518946</v>
      </c>
      <c r="AB82" s="156">
        <f>'[2]Yearly Methanol'!AB82</f>
        <v>109119.72560573817</v>
      </c>
      <c r="AC82" s="156">
        <f>'[2]Yearly Methanol'!AC82</f>
        <v>106989.11144264766</v>
      </c>
      <c r="AD82" s="156">
        <f>'[2]Yearly Methanol'!AD82</f>
        <v>104847.77367003197</v>
      </c>
      <c r="AE82" s="156">
        <f>'[2]Yearly Methanol'!AE82</f>
        <v>102696.27925138528</v>
      </c>
      <c r="AF82" s="156">
        <f>'[2]Yearly Methanol'!AF82</f>
        <v>100535.18485147684</v>
      </c>
      <c r="AG82" s="156">
        <f>'[2]Yearly Methanol'!AG82</f>
        <v>98365.036782905649</v>
      </c>
      <c r="AH82" s="156">
        <f>'[2]Yearly Methanol'!AH82</f>
        <v>96186.37095400742</v>
      </c>
      <c r="AI82" s="156"/>
      <c r="AJ82" s="156">
        <f>'[2]Yearly Methanol'!AJ82</f>
        <v>151737.08091287801</v>
      </c>
      <c r="AK82" s="156">
        <f>'[2]Yearly Methanol'!AK82</f>
        <v>150323.86567706842</v>
      </c>
      <c r="AL82" s="156">
        <f>'[2]Yearly Methanol'!AL82</f>
        <v>148902.38589689587</v>
      </c>
      <c r="AM82" s="156">
        <f>'[2]Yearly Methanol'!AM82</f>
        <v>147472.87825320286</v>
      </c>
      <c r="AN82" s="156">
        <f>'[2]Yearly Methanol'!AN82</f>
        <v>146035.57780528226</v>
      </c>
      <c r="AO82" s="156">
        <f>'[2]Yearly Methanol'!AO82</f>
        <v>144590.71799737483</v>
      </c>
      <c r="AP82" s="156">
        <f>'[2]Yearly Methanol'!AP82</f>
        <v>143138.53066515533</v>
      </c>
      <c r="AQ82" s="156">
        <f>'[2]Yearly Methanol'!AQ82</f>
        <v>141679.24604220939</v>
      </c>
      <c r="AR82" s="156">
        <f>'[2]Yearly Methanol'!AR82</f>
        <v>140213.09276649947</v>
      </c>
      <c r="AS82" s="156">
        <f>'[2]Yearly Methanol'!AS82</f>
        <v>138740.29788682031</v>
      </c>
      <c r="AT82" s="156">
        <f>'[2]Yearly Methanol'!AT82</f>
        <v>137261.08686924397</v>
      </c>
      <c r="AU82" s="156">
        <f>'[2]Yearly Methanol'!AU82</f>
        <v>135499.11308582881</v>
      </c>
      <c r="AV82" s="156">
        <f>'[2]Yearly Methanol'!AV82</f>
        <v>133730.2146645016</v>
      </c>
      <c r="AW82" s="156">
        <f>'[2]Yearly Methanol'!AW82</f>
        <v>131955.58692390463</v>
      </c>
      <c r="AX82" s="156">
        <f>'[2]Yearly Methanol'!AX82</f>
        <v>130174.88294789215</v>
      </c>
      <c r="AY82" s="156">
        <f>'[2]Yearly Methanol'!AY82</f>
        <v>128388.49412000843</v>
      </c>
      <c r="AZ82" s="156">
        <f>'[2]Yearly Methanol'!AZ82</f>
        <v>126596.80798734361</v>
      </c>
      <c r="BA82" s="156">
        <f>'[2]Yearly Methanol'!BA82</f>
        <v>124800.20827080002</v>
      </c>
      <c r="BB82" s="156">
        <f>'[2]Yearly Methanol'!BB82</f>
        <v>122999.07487542943</v>
      </c>
      <c r="BC82" s="156">
        <f>'[2]Yearly Methanol'!BC82</f>
        <v>121193.78390083973</v>
      </c>
      <c r="BD82" s="156">
        <f>'[2]Yearly Methanol'!BD82</f>
        <v>119384.70765167147</v>
      </c>
      <c r="BE82" s="156">
        <f>'[2]Yearly Methanol'!BE82</f>
        <v>117421.33278278544</v>
      </c>
      <c r="BF82" s="156">
        <f>'[2]Yearly Methanol'!BF82</f>
        <v>115443.03504643214</v>
      </c>
      <c r="BG82" s="156">
        <f>'[2]Yearly Methanol'!BG82</f>
        <v>113452.53947365588</v>
      </c>
      <c r="BH82" s="156">
        <f>'[2]Yearly Methanol'!BH82</f>
        <v>111448.4243473065</v>
      </c>
      <c r="BI82" s="156">
        <f>'[2]Yearly Methanol'!BI82</f>
        <v>109431.2955133255</v>
      </c>
      <c r="BJ82" s="156">
        <f>'[2]Yearly Methanol'!BJ82</f>
        <v>107401.74845685728</v>
      </c>
      <c r="BK82" s="156">
        <f>'[2]Yearly Methanol'!BK82</f>
        <v>105360.36824757818</v>
      </c>
      <c r="BL82" s="156">
        <f>'[2]Yearly Methanol'!BL82</f>
        <v>103307.72948638957</v>
      </c>
      <c r="BM82" s="156">
        <f>'[2]Yearly Methanol'!BM82</f>
        <v>101244.39625346355</v>
      </c>
      <c r="BN82" s="156">
        <f>'[2]Yearly Methanol'!BN82</f>
        <v>99170.922057627715</v>
      </c>
    </row>
    <row r="83" spans="1:66">
      <c r="A83" s="6" t="s">
        <v>72</v>
      </c>
      <c r="B83" s="6" t="s">
        <v>48</v>
      </c>
      <c r="C83" s="17" t="s">
        <v>200</v>
      </c>
      <c r="D83" s="132">
        <f>'[2]Yearly Methanol'!D83</f>
        <v>126171.28546415325</v>
      </c>
      <c r="E83" s="132">
        <f>'[2]Yearly Methanol'!E83</f>
        <v>124864.76979148551</v>
      </c>
      <c r="F83" s="132">
        <f>'[2]Yearly Methanol'!F83</f>
        <v>123567.64832468326</v>
      </c>
      <c r="G83" s="132">
        <f>'[2]Yearly Methanol'!G83</f>
        <v>122279.87230767609</v>
      </c>
      <c r="H83" s="132">
        <f>'[2]Yearly Methanol'!H83</f>
        <v>121001.39307725272</v>
      </c>
      <c r="I83" s="132">
        <f>'[2]Yearly Methanol'!I83</f>
        <v>119732.16206504358</v>
      </c>
      <c r="J83" s="132">
        <f>'[2]Yearly Methanol'!J83</f>
        <v>118472.13079946465</v>
      </c>
      <c r="K83" s="132">
        <f>'[2]Yearly Methanol'!K83</f>
        <v>117221.25090762344</v>
      </c>
      <c r="L83" s="132">
        <f>'[2]Yearly Methanol'!L83</f>
        <v>115979.47411718752</v>
      </c>
      <c r="M83" s="132">
        <f>'[2]Yearly Methanol'!M83</f>
        <v>114746.75225821596</v>
      </c>
      <c r="N83" s="132">
        <f>'[2]Yearly Methanol'!N83</f>
        <v>113523.03726495412</v>
      </c>
      <c r="O83" s="132">
        <f>'[2]Yearly Methanol'!O83</f>
        <v>111344.64056845367</v>
      </c>
      <c r="P83" s="132">
        <f>'[2]Yearly Methanol'!P83</f>
        <v>109172.29564759659</v>
      </c>
      <c r="Q83" s="132">
        <f>'[2]Yearly Methanol'!Q83</f>
        <v>107006.15489596748</v>
      </c>
      <c r="R83" s="132">
        <f>'[2]Yearly Methanol'!R83</f>
        <v>104846.3673769848</v>
      </c>
      <c r="S83" s="132">
        <f>'[2]Yearly Methanol'!S83</f>
        <v>102693.07886926984</v>
      </c>
      <c r="T83" s="132">
        <f>'[2]Yearly Methanol'!T83</f>
        <v>100546.43191150093</v>
      </c>
      <c r="U83" s="132">
        <f>'[2]Yearly Methanol'!U83</f>
        <v>98406.565846757978</v>
      </c>
      <c r="V83" s="132">
        <f>'[2]Yearly Methanol'!V83</f>
        <v>96273.616866362601</v>
      </c>
      <c r="W83" s="132">
        <f>'[2]Yearly Methanol'!W83</f>
        <v>94147.718053219171</v>
      </c>
      <c r="X83" s="132">
        <f>'[2]Yearly Methanol'!X83</f>
        <v>92028.999424661684</v>
      </c>
      <c r="Y83" s="132">
        <f>'[2]Yearly Methanol'!Y83</f>
        <v>87856.635918710585</v>
      </c>
      <c r="Z83" s="132">
        <f>'[2]Yearly Methanol'!Z83</f>
        <v>83716.920220280488</v>
      </c>
      <c r="AA83" s="132">
        <f>'[2]Yearly Methanol'!AA83</f>
        <v>79609.746471084174</v>
      </c>
      <c r="AB83" s="132">
        <f>'[2]Yearly Methanol'!AB83</f>
        <v>75535.007681802963</v>
      </c>
      <c r="AC83" s="132">
        <f>'[2]Yearly Methanol'!AC83</f>
        <v>71492.595760103854</v>
      </c>
      <c r="AD83" s="132">
        <f>'[2]Yearly Methanol'!AD83</f>
        <v>67482.401538271704</v>
      </c>
      <c r="AE83" s="132">
        <f>'[2]Yearly Methanol'!AE83</f>
        <v>63504.314800460415</v>
      </c>
      <c r="AF83" s="132">
        <f>'[2]Yearly Methanol'!AF83</f>
        <v>59558.224309567813</v>
      </c>
      <c r="AG83" s="132">
        <f>'[2]Yearly Methanol'!AG83</f>
        <v>55644.017833738246</v>
      </c>
      <c r="AH83" s="132">
        <f>'[2]Yearly Methanol'!AH83</f>
        <v>51761.582172497358</v>
      </c>
      <c r="AI83" s="124"/>
      <c r="AJ83" s="132">
        <f>'[2]Yearly Methanol'!AJ83</f>
        <v>126171.28546415325</v>
      </c>
      <c r="AK83" s="132">
        <f>'[2]Yearly Methanol'!AK83</f>
        <v>125203.73508249396</v>
      </c>
      <c r="AL83" s="132">
        <f>'[2]Yearly Methanol'!AL83</f>
        <v>124242.19877045084</v>
      </c>
      <c r="AM83" s="132">
        <f>'[2]Yearly Methanol'!AM83</f>
        <v>123286.64905670249</v>
      </c>
      <c r="AN83" s="132">
        <f>'[2]Yearly Methanol'!AN83</f>
        <v>122337.05849552166</v>
      </c>
      <c r="AO83" s="132">
        <f>'[2]Yearly Methanol'!AO83</f>
        <v>121393.39966820709</v>
      </c>
      <c r="AP83" s="132">
        <f>'[2]Yearly Methanol'!AP83</f>
        <v>120455.64518449082</v>
      </c>
      <c r="AQ83" s="132">
        <f>'[2]Yearly Methanol'!AQ83</f>
        <v>119523.76768392159</v>
      </c>
      <c r="AR83" s="132">
        <f>'[2]Yearly Methanol'!AR83</f>
        <v>118597.73983722436</v>
      </c>
      <c r="AS83" s="132">
        <f>'[2]Yearly Methanol'!AS83</f>
        <v>117677.53434763645</v>
      </c>
      <c r="AT83" s="132">
        <f>'[2]Yearly Methanol'!AT83</f>
        <v>116763.12395222027</v>
      </c>
      <c r="AU83" s="132">
        <f>'[2]Yearly Methanol'!AU83</f>
        <v>115547.90673747144</v>
      </c>
      <c r="AV83" s="132">
        <f>'[2]Yearly Methanol'!AV83</f>
        <v>114334.55831394529</v>
      </c>
      <c r="AW83" s="132">
        <f>'[2]Yearly Methanol'!AW83</f>
        <v>113123.17712258118</v>
      </c>
      <c r="AX83" s="132">
        <f>'[2]Yearly Methanol'!AX83</f>
        <v>111913.85968541977</v>
      </c>
      <c r="AY83" s="132">
        <f>'[2]Yearly Methanol'!AY83</f>
        <v>110706.70063074466</v>
      </c>
      <c r="AZ83" s="132">
        <f>'[2]Yearly Methanol'!AZ83</f>
        <v>109501.7927179447</v>
      </c>
      <c r="BA83" s="132">
        <f>'[2]Yearly Methanol'!BA83</f>
        <v>108299.22686209985</v>
      </c>
      <c r="BB83" s="132">
        <f>'[2]Yearly Methanol'!BB83</f>
        <v>107099.09215829313</v>
      </c>
      <c r="BC83" s="132">
        <f>'[2]Yearly Methanol'!BC83</f>
        <v>105901.47590565179</v>
      </c>
      <c r="BD83" s="132">
        <f>'[2]Yearly Methanol'!BD83</f>
        <v>104706.46363112019</v>
      </c>
      <c r="BE83" s="132">
        <f>'[2]Yearly Methanol'!BE83</f>
        <v>102374.7229079387</v>
      </c>
      <c r="BF83" s="132">
        <f>'[2]Yearly Methanol'!BF83</f>
        <v>100059.87850577461</v>
      </c>
      <c r="BG83" s="132">
        <f>'[2]Yearly Methanol'!BG83</f>
        <v>97761.881441048914</v>
      </c>
      <c r="BH83" s="132">
        <f>'[2]Yearly Methanol'!BH83</f>
        <v>95480.682081887848</v>
      </c>
      <c r="BI83" s="132">
        <f>'[2]Yearly Methanol'!BI83</f>
        <v>93216.230163093598</v>
      </c>
      <c r="BJ83" s="132">
        <f>'[2]Yearly Methanol'!BJ83</f>
        <v>90968.474800913071</v>
      </c>
      <c r="BK83" s="132">
        <f>'[2]Yearly Methanol'!BK83</f>
        <v>88737.364507606748</v>
      </c>
      <c r="BL83" s="132">
        <f>'[2]Yearly Methanol'!BL83</f>
        <v>86522.847205820319</v>
      </c>
      <c r="BM83" s="132">
        <f>'[2]Yearly Methanol'!BM83</f>
        <v>84324.870242760924</v>
      </c>
      <c r="BN83" s="132">
        <f>'[2]Yearly Methanol'!BN83</f>
        <v>82143.380404180585</v>
      </c>
    </row>
    <row r="84" spans="1:66">
      <c r="A84"/>
      <c r="B84" t="s">
        <v>69</v>
      </c>
      <c r="C84" s="5" t="s">
        <v>200</v>
      </c>
      <c r="D84" s="124">
        <f>'[2]Yearly Methanol'!D84</f>
        <v>0</v>
      </c>
      <c r="E84" s="124">
        <f>'[2]Yearly Methanol'!E84</f>
        <v>33.865303247620773</v>
      </c>
      <c r="F84" s="124">
        <f>'[2]Yearly Methanol'!F84</f>
        <v>75.379894371765062</v>
      </c>
      <c r="G84" s="124">
        <f>'[2]Yearly Methanol'!G84</f>
        <v>125.22687057153837</v>
      </c>
      <c r="H84" s="124">
        <f>'[2]Yearly Methanol'!H84</f>
        <v>184.08307196681938</v>
      </c>
      <c r="I84" s="124">
        <f>'[2]Yearly Methanol'!I84</f>
        <v>252.61911654618203</v>
      </c>
      <c r="J84" s="124">
        <f>'[2]Yearly Methanol'!J84</f>
        <v>331.49943495959849</v>
      </c>
      <c r="K84" s="124">
        <f>'[2]Yearly Methanol'!K84</f>
        <v>421.38230515652413</v>
      </c>
      <c r="L84" s="124">
        <f>'[2]Yearly Methanol'!L84</f>
        <v>522.91988686996513</v>
      </c>
      <c r="M84" s="124">
        <f>'[2]Yearly Methanol'!M84</f>
        <v>636.75825594712569</v>
      </c>
      <c r="N84" s="124">
        <f>'[2]Yearly Methanol'!N84</f>
        <v>763.53743852722982</v>
      </c>
      <c r="O84" s="124">
        <f>'[2]Yearly Methanol'!O84</f>
        <v>890.35976742518278</v>
      </c>
      <c r="P84" s="124">
        <f>'[2]Yearly Methanol'!P84</f>
        <v>1028.3533935585281</v>
      </c>
      <c r="Q84" s="124">
        <f>'[2]Yearly Methanol'!Q84</f>
        <v>1173.6803622334871</v>
      </c>
      <c r="R84" s="124">
        <f>'[2]Yearly Methanol'!R84</f>
        <v>1329.8556118769102</v>
      </c>
      <c r="S84" s="124">
        <f>'[2]Yearly Methanol'!S84</f>
        <v>1497.1400363936407</v>
      </c>
      <c r="T84" s="124">
        <f>'[2]Yearly Methanol'!T84</f>
        <v>1675.7836069859814</v>
      </c>
      <c r="U84" s="124">
        <f>'[2]Yearly Methanol'!U84</f>
        <v>1866.0253755137778</v>
      </c>
      <c r="V84" s="124">
        <f>'[2]Yearly Methanol'!V84</f>
        <v>2068.0934785484105</v>
      </c>
      <c r="W84" s="124">
        <f>'[2]Yearly Methanol'!W84</f>
        <v>2282.2051421135134</v>
      </c>
      <c r="X84" s="124">
        <f>'[2]Yearly Methanol'!X84</f>
        <v>2508.5666871052736</v>
      </c>
      <c r="Y84" s="124">
        <f>'[2]Yearly Methanol'!Y84</f>
        <v>2781.3449027723027</v>
      </c>
      <c r="Z84" s="124">
        <f>'[2]Yearly Methanol'!Z84</f>
        <v>3071.1988212308083</v>
      </c>
      <c r="AA84" s="124">
        <f>'[2]Yearly Methanol'!AA84</f>
        <v>3348.9001398358628</v>
      </c>
      <c r="AB84" s="124">
        <f>'[2]Yearly Methanol'!AB84</f>
        <v>3637.9460850837345</v>
      </c>
      <c r="AC84" s="124">
        <f>'[2]Yearly Methanol'!AC84</f>
        <v>3937.9396570873655</v>
      </c>
      <c r="AD84" s="124">
        <f>'[2]Yearly Methanol'!AD84</f>
        <v>4248.4295118251957</v>
      </c>
      <c r="AE84" s="124">
        <f>'[2]Yearly Methanol'!AE84</f>
        <v>4568.9094136954709</v>
      </c>
      <c r="AF84" s="124">
        <f>'[2]Yearly Methanol'!AF84</f>
        <v>4898.8176993756178</v>
      </c>
      <c r="AG84" s="124">
        <f>'[2]Yearly Methanol'!AG84</f>
        <v>5237.5367528887627</v>
      </c>
      <c r="AH84" s="124">
        <f>'[2]Yearly Methanol'!AH84</f>
        <v>5584.3924917801523</v>
      </c>
      <c r="AI84" s="124"/>
      <c r="AJ84" s="124">
        <f>'[2]Yearly Methanol'!AJ84</f>
        <v>0</v>
      </c>
      <c r="AK84" s="124">
        <f>'[2]Yearly Methanol'!AK84</f>
        <v>33.865303247620773</v>
      </c>
      <c r="AL84" s="124">
        <f>'[2]Yearly Methanol'!AL84</f>
        <v>75.379894371765062</v>
      </c>
      <c r="AM84" s="124">
        <f>'[2]Yearly Methanol'!AM84</f>
        <v>125.22687057153837</v>
      </c>
      <c r="AN84" s="124">
        <f>'[2]Yearly Methanol'!AN84</f>
        <v>184.08307196681938</v>
      </c>
      <c r="AO84" s="124">
        <f>'[2]Yearly Methanol'!AO84</f>
        <v>252.61911654618203</v>
      </c>
      <c r="AP84" s="124">
        <f>'[2]Yearly Methanol'!AP84</f>
        <v>331.49943495959849</v>
      </c>
      <c r="AQ84" s="124">
        <f>'[2]Yearly Methanol'!AQ84</f>
        <v>421.38230515652413</v>
      </c>
      <c r="AR84" s="124">
        <f>'[2]Yearly Methanol'!AR84</f>
        <v>522.91988686996513</v>
      </c>
      <c r="AS84" s="124">
        <f>'[2]Yearly Methanol'!AS84</f>
        <v>636.75825594712569</v>
      </c>
      <c r="AT84" s="124">
        <f>'[2]Yearly Methanol'!AT84</f>
        <v>763.53743852722982</v>
      </c>
      <c r="AU84" s="124">
        <f>'[2]Yearly Methanol'!AU84</f>
        <v>890.35976742518278</v>
      </c>
      <c r="AV84" s="124">
        <f>'[2]Yearly Methanol'!AV84</f>
        <v>1028.3533935585281</v>
      </c>
      <c r="AW84" s="124">
        <f>'[2]Yearly Methanol'!AW84</f>
        <v>1173.6803622334871</v>
      </c>
      <c r="AX84" s="124">
        <f>'[2]Yearly Methanol'!AX84</f>
        <v>1329.8556118769102</v>
      </c>
      <c r="AY84" s="124">
        <f>'[2]Yearly Methanol'!AY84</f>
        <v>1497.1400363936407</v>
      </c>
      <c r="AZ84" s="124">
        <f>'[2]Yearly Methanol'!AZ84</f>
        <v>1675.7836069859814</v>
      </c>
      <c r="BA84" s="124">
        <f>'[2]Yearly Methanol'!BA84</f>
        <v>1866.0253755137778</v>
      </c>
      <c r="BB84" s="124">
        <f>'[2]Yearly Methanol'!BB84</f>
        <v>2068.0934785484105</v>
      </c>
      <c r="BC84" s="124">
        <f>'[2]Yearly Methanol'!BC84</f>
        <v>2282.2051421135134</v>
      </c>
      <c r="BD84" s="124">
        <f>'[2]Yearly Methanol'!BD84</f>
        <v>2508.5666871052736</v>
      </c>
      <c r="BE84" s="124">
        <f>'[2]Yearly Methanol'!BE84</f>
        <v>2781.3449027723027</v>
      </c>
      <c r="BF84" s="124">
        <f>'[2]Yearly Methanol'!BF84</f>
        <v>3071.1988212308083</v>
      </c>
      <c r="BG84" s="124">
        <f>'[2]Yearly Methanol'!BG84</f>
        <v>3348.9001398358628</v>
      </c>
      <c r="BH84" s="124">
        <f>'[2]Yearly Methanol'!BH84</f>
        <v>3637.9460850837345</v>
      </c>
      <c r="BI84" s="124">
        <f>'[2]Yearly Methanol'!BI84</f>
        <v>3937.9396570873655</v>
      </c>
      <c r="BJ84" s="124">
        <f>'[2]Yearly Methanol'!BJ84</f>
        <v>4248.4295118251957</v>
      </c>
      <c r="BK84" s="124">
        <f>'[2]Yearly Methanol'!BK84</f>
        <v>4568.9094136954709</v>
      </c>
      <c r="BL84" s="124">
        <f>'[2]Yearly Methanol'!BL84</f>
        <v>4898.8176993756178</v>
      </c>
      <c r="BM84" s="124">
        <f>'[2]Yearly Methanol'!BM84</f>
        <v>5237.5367528887627</v>
      </c>
      <c r="BN84" s="124">
        <f>'[2]Yearly Methanol'!BN84</f>
        <v>5584.3924917801523</v>
      </c>
    </row>
    <row r="85" spans="1:66">
      <c r="A85" s="10"/>
      <c r="B85" s="10" t="s">
        <v>71</v>
      </c>
      <c r="C85" s="11" t="s">
        <v>200</v>
      </c>
      <c r="D85" s="133">
        <f>'[2]Yearly Methanol'!D85</f>
        <v>126171.28546415325</v>
      </c>
      <c r="E85" s="133">
        <f>'[2]Yearly Methanol'!E85</f>
        <v>124830.90448823789</v>
      </c>
      <c r="F85" s="133">
        <f>'[2]Yearly Methanol'!F85</f>
        <v>123492.26843031149</v>
      </c>
      <c r="G85" s="133">
        <f>'[2]Yearly Methanol'!G85</f>
        <v>122154.64543710455</v>
      </c>
      <c r="H85" s="133">
        <f>'[2]Yearly Methanol'!H85</f>
        <v>120817.31000528591</v>
      </c>
      <c r="I85" s="133">
        <f>'[2]Yearly Methanol'!I85</f>
        <v>119479.5429484974</v>
      </c>
      <c r="J85" s="133">
        <f>'[2]Yearly Methanol'!J85</f>
        <v>118140.63136450505</v>
      </c>
      <c r="K85" s="133">
        <f>'[2]Yearly Methanol'!K85</f>
        <v>116799.86860246692</v>
      </c>
      <c r="L85" s="133">
        <f>'[2]Yearly Methanol'!L85</f>
        <v>115456.55423031756</v>
      </c>
      <c r="M85" s="133">
        <f>'[2]Yearly Methanol'!M85</f>
        <v>114109.99400226884</v>
      </c>
      <c r="N85" s="133">
        <f>'[2]Yearly Methanol'!N85</f>
        <v>112759.49982642689</v>
      </c>
      <c r="O85" s="133">
        <f>'[2]Yearly Methanol'!O85</f>
        <v>110454.28080102849</v>
      </c>
      <c r="P85" s="133">
        <f>'[2]Yearly Methanol'!P85</f>
        <v>108143.94225403806</v>
      </c>
      <c r="Q85" s="133">
        <f>'[2]Yearly Methanol'!Q85</f>
        <v>105832.474533734</v>
      </c>
      <c r="R85" s="133">
        <f>'[2]Yearly Methanol'!R85</f>
        <v>103516.51176510789</v>
      </c>
      <c r="S85" s="133">
        <f>'[2]Yearly Methanol'!S85</f>
        <v>101195.9388328762</v>
      </c>
      <c r="T85" s="133">
        <f>'[2]Yearly Methanol'!T85</f>
        <v>98870.648304514951</v>
      </c>
      <c r="U85" s="133">
        <f>'[2]Yearly Methanol'!U85</f>
        <v>96540.540471244196</v>
      </c>
      <c r="V85" s="133">
        <f>'[2]Yearly Methanol'!V85</f>
        <v>94205.523387814188</v>
      </c>
      <c r="W85" s="133">
        <f>'[2]Yearly Methanol'!W85</f>
        <v>91865.512911105659</v>
      </c>
      <c r="X85" s="133">
        <f>'[2]Yearly Methanol'!X85</f>
        <v>89520.432737556417</v>
      </c>
      <c r="Y85" s="133">
        <f>'[2]Yearly Methanol'!Y85</f>
        <v>85075.291015938288</v>
      </c>
      <c r="Z85" s="133">
        <f>'[2]Yearly Methanol'!Z85</f>
        <v>80645.721399049682</v>
      </c>
      <c r="AA85" s="133">
        <f>'[2]Yearly Methanol'!AA85</f>
        <v>76260.846331248307</v>
      </c>
      <c r="AB85" s="133">
        <f>'[2]Yearly Methanol'!AB85</f>
        <v>71897.061596719228</v>
      </c>
      <c r="AC85" s="133">
        <f>'[2]Yearly Methanol'!AC85</f>
        <v>67554.656103016488</v>
      </c>
      <c r="AD85" s="133">
        <f>'[2]Yearly Methanol'!AD85</f>
        <v>63233.972026446507</v>
      </c>
      <c r="AE85" s="133">
        <f>'[2]Yearly Methanol'!AE85</f>
        <v>58935.405386764942</v>
      </c>
      <c r="AF85" s="133">
        <f>'[2]Yearly Methanol'!AF85</f>
        <v>54659.406610192193</v>
      </c>
      <c r="AG85" s="133">
        <f>'[2]Yearly Methanol'!AG85</f>
        <v>50406.48108084948</v>
      </c>
      <c r="AH85" s="133">
        <f>'[2]Yearly Methanol'!AH85</f>
        <v>46177.189680717202</v>
      </c>
      <c r="AI85" s="124"/>
      <c r="AJ85" s="133">
        <f>'[2]Yearly Methanol'!AJ85</f>
        <v>126171.28546415325</v>
      </c>
      <c r="AK85" s="133">
        <f>'[2]Yearly Methanol'!AK85</f>
        <v>125169.86977924635</v>
      </c>
      <c r="AL85" s="133">
        <f>'[2]Yearly Methanol'!AL85</f>
        <v>124166.81887607907</v>
      </c>
      <c r="AM85" s="133">
        <f>'[2]Yearly Methanol'!AM85</f>
        <v>123161.42218613095</v>
      </c>
      <c r="AN85" s="133">
        <f>'[2]Yearly Methanol'!AN85</f>
        <v>122152.97542355485</v>
      </c>
      <c r="AO85" s="133">
        <f>'[2]Yearly Methanol'!AO85</f>
        <v>121140.78055166091</v>
      </c>
      <c r="AP85" s="133">
        <f>'[2]Yearly Methanol'!AP85</f>
        <v>120124.14574953122</v>
      </c>
      <c r="AQ85" s="133">
        <f>'[2]Yearly Methanol'!AQ85</f>
        <v>119102.38537876506</v>
      </c>
      <c r="AR85" s="133">
        <f>'[2]Yearly Methanol'!AR85</f>
        <v>118074.8199503544</v>
      </c>
      <c r="AS85" s="133">
        <f>'[2]Yearly Methanol'!AS85</f>
        <v>117040.77609168933</v>
      </c>
      <c r="AT85" s="133">
        <f>'[2]Yearly Methanol'!AT85</f>
        <v>115999.58651369304</v>
      </c>
      <c r="AU85" s="133">
        <f>'[2]Yearly Methanol'!AU85</f>
        <v>114657.54697004626</v>
      </c>
      <c r="AV85" s="133">
        <f>'[2]Yearly Methanol'!AV85</f>
        <v>113306.20492038676</v>
      </c>
      <c r="AW85" s="133">
        <f>'[2]Yearly Methanol'!AW85</f>
        <v>111949.4967603477</v>
      </c>
      <c r="AX85" s="133">
        <f>'[2]Yearly Methanol'!AX85</f>
        <v>110584.00407354286</v>
      </c>
      <c r="AY85" s="133">
        <f>'[2]Yearly Methanol'!AY85</f>
        <v>109209.56059435102</v>
      </c>
      <c r="AZ85" s="133">
        <f>'[2]Yearly Methanol'!AZ85</f>
        <v>107826.00911095872</v>
      </c>
      <c r="BA85" s="133">
        <f>'[2]Yearly Methanol'!BA85</f>
        <v>106433.20148658607</v>
      </c>
      <c r="BB85" s="133">
        <f>'[2]Yearly Methanol'!BB85</f>
        <v>105030.99867974472</v>
      </c>
      <c r="BC85" s="133">
        <f>'[2]Yearly Methanol'!BC85</f>
        <v>103619.27076353828</v>
      </c>
      <c r="BD85" s="133">
        <f>'[2]Yearly Methanol'!BD85</f>
        <v>102197.89694401492</v>
      </c>
      <c r="BE85" s="133">
        <f>'[2]Yearly Methanol'!BE85</f>
        <v>99593.378005166407</v>
      </c>
      <c r="BF85" s="133">
        <f>'[2]Yearly Methanol'!BF85</f>
        <v>96988.679684543808</v>
      </c>
      <c r="BG85" s="133">
        <f>'[2]Yearly Methanol'!BG85</f>
        <v>94412.981301213047</v>
      </c>
      <c r="BH85" s="133">
        <f>'[2]Yearly Methanol'!BH85</f>
        <v>91842.735996804113</v>
      </c>
      <c r="BI85" s="133">
        <f>'[2]Yearly Methanol'!BI85</f>
        <v>89278.290506006233</v>
      </c>
      <c r="BJ85" s="133">
        <f>'[2]Yearly Methanol'!BJ85</f>
        <v>86720.045289087881</v>
      </c>
      <c r="BK85" s="133">
        <f>'[2]Yearly Methanol'!BK85</f>
        <v>84168.455093911281</v>
      </c>
      <c r="BL85" s="133">
        <f>'[2]Yearly Methanol'!BL85</f>
        <v>81624.029506444698</v>
      </c>
      <c r="BM85" s="133">
        <f>'[2]Yearly Methanol'!BM85</f>
        <v>79087.333489872166</v>
      </c>
      <c r="BN85" s="133">
        <f>'[2]Yearly Methanol'!BN85</f>
        <v>76558.987912400436</v>
      </c>
    </row>
    <row r="86" spans="1:66" s="13" customFormat="1">
      <c r="A86" s="374"/>
      <c r="B86" s="6" t="s">
        <v>203</v>
      </c>
      <c r="C86" s="7" t="s">
        <v>200</v>
      </c>
      <c r="D86" s="201">
        <f>'[2]Yearly Methanol'!D86</f>
        <v>8875.2641892065731</v>
      </c>
      <c r="E86" s="201">
        <f>'[2]Yearly Methanol'!E86</f>
        <v>8783.359983589522</v>
      </c>
      <c r="F86" s="201">
        <f>'[2]Yearly Methanol'!F86</f>
        <v>8692.1165944062377</v>
      </c>
      <c r="G86" s="201">
        <f>'[2]Yearly Methanol'!G86</f>
        <v>8601.5305920094397</v>
      </c>
      <c r="H86" s="201">
        <f>'[2]Yearly Methanol'!H86</f>
        <v>8511.5985532838404</v>
      </c>
      <c r="I86" s="201">
        <f>'[2]Yearly Methanol'!I86</f>
        <v>8422.3170617855976</v>
      </c>
      <c r="J86" s="201">
        <f>'[2]Yearly Methanol'!J86</f>
        <v>8333.6827078790539</v>
      </c>
      <c r="K86" s="201">
        <f>'[2]Yearly Methanol'!K86</f>
        <v>8245.6920888708082</v>
      </c>
      <c r="L86" s="201">
        <f>'[2]Yearly Methanol'!L86</f>
        <v>8158.341809141155</v>
      </c>
      <c r="M86" s="201">
        <f>'[2]Yearly Methanol'!M86</f>
        <v>8071.6284802729069</v>
      </c>
      <c r="N86" s="201">
        <f>'[2]Yearly Methanol'!N86</f>
        <v>7985.5487211776617</v>
      </c>
      <c r="O86" s="201">
        <f>'[2]Yearly Methanol'!O86</f>
        <v>7832.3138062823127</v>
      </c>
      <c r="P86" s="201">
        <f>'[2]Yearly Methanol'!P86</f>
        <v>7679.5045913190124</v>
      </c>
      <c r="Q86" s="201">
        <f>'[2]Yearly Methanol'!Q86</f>
        <v>7527.1317961066115</v>
      </c>
      <c r="R86" s="201">
        <f>'[2]Yearly Methanol'!R86</f>
        <v>7375.2059062101471</v>
      </c>
      <c r="S86" s="201">
        <f>'[2]Yearly Methanol'!S86</f>
        <v>7223.7371761322383</v>
      </c>
      <c r="T86" s="201">
        <f>'[2]Yearly Methanol'!T86</f>
        <v>7072.7356324682596</v>
      </c>
      <c r="U86" s="201">
        <f>'[2]Yearly Methanol'!U86</f>
        <v>6922.2110770256713</v>
      </c>
      <c r="V86" s="201">
        <f>'[2]Yearly Methanol'!V86</f>
        <v>6772.1730899078648</v>
      </c>
      <c r="W86" s="201">
        <f>'[2]Yearly Methanol'!W86</f>
        <v>6622.6310325628974</v>
      </c>
      <c r="X86" s="201">
        <f>'[2]Yearly Methanol'!X86</f>
        <v>6473.5940507974738</v>
      </c>
      <c r="Y86" s="201">
        <f>'[2]Yearly Methanol'!Y86</f>
        <v>6180.097568832557</v>
      </c>
      <c r="Z86" s="201">
        <f>'[2]Yearly Methanol'!Z86</f>
        <v>5888.8976309337595</v>
      </c>
      <c r="AA86" s="201">
        <f>'[2]Yearly Methanol'!AA86</f>
        <v>5599.9867907137168</v>
      </c>
      <c r="AB86" s="201">
        <f>'[2]Yearly Methanol'!AB86</f>
        <v>5313.3575222249428</v>
      </c>
      <c r="AC86" s="201">
        <f>'[2]Yearly Methanol'!AC86</f>
        <v>5029.0022219306366</v>
      </c>
      <c r="AD86" s="201">
        <f>'[2]Yearly Methanol'!AD86</f>
        <v>4746.9132106484158</v>
      </c>
      <c r="AE86" s="201">
        <f>'[2]Yearly Methanol'!AE86</f>
        <v>4467.0827354672365</v>
      </c>
      <c r="AF86" s="201">
        <f>'[2]Yearly Methanol'!AF86</f>
        <v>4189.5029716378667</v>
      </c>
      <c r="AG86" s="201">
        <f>'[2]Yearly Methanol'!AG86</f>
        <v>3914.166024437146</v>
      </c>
      <c r="AH86" s="201">
        <f>'[2]Yearly Methanol'!AH86</f>
        <v>3641.0639310063898</v>
      </c>
      <c r="AI86" s="201"/>
      <c r="AJ86" s="201">
        <f>'[2]Yearly Methanol'!AJ86</f>
        <v>8875.2641892065731</v>
      </c>
      <c r="AK86" s="201">
        <f>'[2]Yearly Methanol'!AK86</f>
        <v>8807.2038122198173</v>
      </c>
      <c r="AL86" s="201">
        <f>'[2]Yearly Methanol'!AL86</f>
        <v>8739.5664828108002</v>
      </c>
      <c r="AM86" s="201">
        <f>'[2]Yearly Methanol'!AM86</f>
        <v>8672.3502685649146</v>
      </c>
      <c r="AN86" s="201">
        <f>'[2]Yearly Methanol'!AN86</f>
        <v>8605.5532388679221</v>
      </c>
      <c r="AO86" s="201">
        <f>'[2]Yearly Methanol'!AO86</f>
        <v>8539.1734650066719</v>
      </c>
      <c r="AP86" s="201">
        <f>'[2]Yearly Methanol'!AP86</f>
        <v>8473.2090202680993</v>
      </c>
      <c r="AQ86" s="201">
        <f>'[2]Yearly Methanol'!AQ86</f>
        <v>8407.6579800365307</v>
      </c>
      <c r="AR86" s="201">
        <f>'[2]Yearly Methanol'!AR86</f>
        <v>8342.5184218893246</v>
      </c>
      <c r="AS86" s="201">
        <f>'[2]Yearly Methanol'!AS86</f>
        <v>8277.788425690851</v>
      </c>
      <c r="AT86" s="201">
        <f>'[2]Yearly Methanol'!AT86</f>
        <v>8213.4660736848473</v>
      </c>
      <c r="AU86" s="201">
        <f>'[2]Yearly Methanol'!AU86</f>
        <v>8127.9840736521865</v>
      </c>
      <c r="AV86" s="201">
        <f>'[2]Yearly Methanol'!AV86</f>
        <v>8042.633529962819</v>
      </c>
      <c r="AW86" s="201">
        <f>'[2]Yearly Methanol'!AW86</f>
        <v>7957.4213672457572</v>
      </c>
      <c r="AX86" s="201">
        <f>'[2]Yearly Methanol'!AX86</f>
        <v>7872.3543751489606</v>
      </c>
      <c r="AY86" s="201">
        <f>'[2]Yearly Methanol'!AY86</f>
        <v>7787.4392101078756</v>
      </c>
      <c r="AZ86" s="201">
        <f>'[2]Yearly Methanol'!AZ86</f>
        <v>7702.6823970943205</v>
      </c>
      <c r="BA86" s="201">
        <f>'[2]Yearly Methanol'!BA86</f>
        <v>7618.0903313459321</v>
      </c>
      <c r="BB86" s="201">
        <f>'[2]Yearly Methanol'!BB86</f>
        <v>7533.6692800763385</v>
      </c>
      <c r="BC86" s="201">
        <f>'[2]Yearly Methanol'!BC86</f>
        <v>7449.4253841662876</v>
      </c>
      <c r="BD86" s="201">
        <f>'[2]Yearly Methanol'!BD86</f>
        <v>7365.3646598359019</v>
      </c>
      <c r="BE86" s="201">
        <f>'[2]Yearly Methanol'!BE86</f>
        <v>7201.343069163855</v>
      </c>
      <c r="BF86" s="201">
        <f>'[2]Yearly Methanol'!BF86</f>
        <v>7038.510016060427</v>
      </c>
      <c r="BG86" s="201">
        <f>'[2]Yearly Methanol'!BG86</f>
        <v>6876.8620548747067</v>
      </c>
      <c r="BH86" s="201">
        <f>'[2]Yearly Methanol'!BH86</f>
        <v>6716.3956943528001</v>
      </c>
      <c r="BI86" s="201">
        <f>'[2]Yearly Methanol'!BI86</f>
        <v>6557.1073986909096</v>
      </c>
      <c r="BJ86" s="201">
        <f>'[2]Yearly Methanol'!BJ86</f>
        <v>6398.9935885742207</v>
      </c>
      <c r="BK86" s="201">
        <f>'[2]Yearly Methanol'!BK86</f>
        <v>6242.0506422017061</v>
      </c>
      <c r="BL86" s="201">
        <f>'[2]Yearly Methanol'!BL86</f>
        <v>6086.2748962970845</v>
      </c>
      <c r="BM86" s="201">
        <f>'[2]Yearly Methanol'!BM86</f>
        <v>5931.6626471060081</v>
      </c>
      <c r="BN86" s="201">
        <f>'[2]Yearly Methanol'!BN86</f>
        <v>5778.2101513797052</v>
      </c>
    </row>
    <row r="87" spans="1:66">
      <c r="A87" s="375"/>
      <c r="B87" s="1" t="s">
        <v>204</v>
      </c>
      <c r="C87" s="5" t="s">
        <v>200</v>
      </c>
      <c r="D87" s="141">
        <f>'[2]Yearly Methanol'!D87</f>
        <v>0</v>
      </c>
      <c r="E87" s="141">
        <f>'[2]Yearly Methanol'!E87</f>
        <v>0</v>
      </c>
      <c r="F87" s="141">
        <f>'[2]Yearly Methanol'!F87</f>
        <v>0</v>
      </c>
      <c r="G87" s="141">
        <f>'[2]Yearly Methanol'!G87</f>
        <v>0</v>
      </c>
      <c r="H87" s="141">
        <f>'[2]Yearly Methanol'!H87</f>
        <v>0</v>
      </c>
      <c r="I87" s="141">
        <f>'[2]Yearly Methanol'!I87</f>
        <v>0</v>
      </c>
      <c r="J87" s="141">
        <f>'[2]Yearly Methanol'!J87</f>
        <v>0</v>
      </c>
      <c r="K87" s="141">
        <f>'[2]Yearly Methanol'!K87</f>
        <v>0</v>
      </c>
      <c r="L87" s="141">
        <f>'[2]Yearly Methanol'!L87</f>
        <v>0</v>
      </c>
      <c r="M87" s="141">
        <f>'[2]Yearly Methanol'!M87</f>
        <v>0</v>
      </c>
      <c r="N87" s="141">
        <f>'[2]Yearly Methanol'!N87</f>
        <v>0</v>
      </c>
      <c r="O87" s="141">
        <f>'[2]Yearly Methanol'!O87</f>
        <v>0</v>
      </c>
      <c r="P87" s="141">
        <f>'[2]Yearly Methanol'!P87</f>
        <v>0</v>
      </c>
      <c r="Q87" s="141">
        <f>'[2]Yearly Methanol'!Q87</f>
        <v>0</v>
      </c>
      <c r="R87" s="141">
        <f>'[2]Yearly Methanol'!R87</f>
        <v>0</v>
      </c>
      <c r="S87" s="141">
        <f>'[2]Yearly Methanol'!S87</f>
        <v>0</v>
      </c>
      <c r="T87" s="141">
        <f>'[2]Yearly Methanol'!T87</f>
        <v>0</v>
      </c>
      <c r="U87" s="141">
        <f>'[2]Yearly Methanol'!U87</f>
        <v>0</v>
      </c>
      <c r="V87" s="141">
        <f>'[2]Yearly Methanol'!V87</f>
        <v>0</v>
      </c>
      <c r="W87" s="141">
        <f>'[2]Yearly Methanol'!W87</f>
        <v>0</v>
      </c>
      <c r="X87" s="141">
        <f>'[2]Yearly Methanol'!X87</f>
        <v>0</v>
      </c>
      <c r="Y87" s="141">
        <f>'[2]Yearly Methanol'!Y87</f>
        <v>0</v>
      </c>
      <c r="Z87" s="141">
        <f>'[2]Yearly Methanol'!Z87</f>
        <v>0</v>
      </c>
      <c r="AA87" s="141">
        <f>'[2]Yearly Methanol'!AA87</f>
        <v>0</v>
      </c>
      <c r="AB87" s="141">
        <f>'[2]Yearly Methanol'!AB87</f>
        <v>0</v>
      </c>
      <c r="AC87" s="141">
        <f>'[2]Yearly Methanol'!AC87</f>
        <v>0</v>
      </c>
      <c r="AD87" s="141">
        <f>'[2]Yearly Methanol'!AD87</f>
        <v>0</v>
      </c>
      <c r="AE87" s="141">
        <f>'[2]Yearly Methanol'!AE87</f>
        <v>0</v>
      </c>
      <c r="AF87" s="141">
        <f>'[2]Yearly Methanol'!AF87</f>
        <v>0</v>
      </c>
      <c r="AG87" s="141">
        <f>'[2]Yearly Methanol'!AG87</f>
        <v>0</v>
      </c>
      <c r="AH87" s="141">
        <f>'[2]Yearly Methanol'!AH87</f>
        <v>0</v>
      </c>
      <c r="AI87" s="141"/>
      <c r="AJ87" s="141">
        <f>'[2]Yearly Methanol'!AJ87</f>
        <v>0</v>
      </c>
      <c r="AK87" s="141">
        <f>'[2]Yearly Methanol'!AK87</f>
        <v>0</v>
      </c>
      <c r="AL87" s="141">
        <f>'[2]Yearly Methanol'!AL87</f>
        <v>0</v>
      </c>
      <c r="AM87" s="141">
        <f>'[2]Yearly Methanol'!AM87</f>
        <v>0</v>
      </c>
      <c r="AN87" s="141">
        <f>'[2]Yearly Methanol'!AN87</f>
        <v>0</v>
      </c>
      <c r="AO87" s="141">
        <f>'[2]Yearly Methanol'!AO87</f>
        <v>0</v>
      </c>
      <c r="AP87" s="141">
        <f>'[2]Yearly Methanol'!AP87</f>
        <v>0</v>
      </c>
      <c r="AQ87" s="141">
        <f>'[2]Yearly Methanol'!AQ87</f>
        <v>0</v>
      </c>
      <c r="AR87" s="141">
        <f>'[2]Yearly Methanol'!AR87</f>
        <v>0</v>
      </c>
      <c r="AS87" s="141">
        <f>'[2]Yearly Methanol'!AS87</f>
        <v>0</v>
      </c>
      <c r="AT87" s="141">
        <f>'[2]Yearly Methanol'!AT87</f>
        <v>0</v>
      </c>
      <c r="AU87" s="141">
        <f>'[2]Yearly Methanol'!AU87</f>
        <v>0</v>
      </c>
      <c r="AV87" s="141">
        <f>'[2]Yearly Methanol'!AV87</f>
        <v>0</v>
      </c>
      <c r="AW87" s="141">
        <f>'[2]Yearly Methanol'!AW87</f>
        <v>0</v>
      </c>
      <c r="AX87" s="141">
        <f>'[2]Yearly Methanol'!AX87</f>
        <v>0</v>
      </c>
      <c r="AY87" s="141">
        <f>'[2]Yearly Methanol'!AY87</f>
        <v>0</v>
      </c>
      <c r="AZ87" s="141">
        <f>'[2]Yearly Methanol'!AZ87</f>
        <v>0</v>
      </c>
      <c r="BA87" s="141">
        <f>'[2]Yearly Methanol'!BA87</f>
        <v>0</v>
      </c>
      <c r="BB87" s="141">
        <f>'[2]Yearly Methanol'!BB87</f>
        <v>0</v>
      </c>
      <c r="BC87" s="141">
        <f>'[2]Yearly Methanol'!BC87</f>
        <v>0</v>
      </c>
      <c r="BD87" s="141">
        <f>'[2]Yearly Methanol'!BD87</f>
        <v>0</v>
      </c>
      <c r="BE87" s="141">
        <f>'[2]Yearly Methanol'!BE87</f>
        <v>0</v>
      </c>
      <c r="BF87" s="141">
        <f>'[2]Yearly Methanol'!BF87</f>
        <v>0</v>
      </c>
      <c r="BG87" s="141">
        <f>'[2]Yearly Methanol'!BG87</f>
        <v>0</v>
      </c>
      <c r="BH87" s="141">
        <f>'[2]Yearly Methanol'!BH87</f>
        <v>0</v>
      </c>
      <c r="BI87" s="141">
        <f>'[2]Yearly Methanol'!BI87</f>
        <v>0</v>
      </c>
      <c r="BJ87" s="141">
        <f>'[2]Yearly Methanol'!BJ87</f>
        <v>0</v>
      </c>
      <c r="BK87" s="141">
        <f>'[2]Yearly Methanol'!BK87</f>
        <v>0</v>
      </c>
      <c r="BL87" s="141">
        <f>'[2]Yearly Methanol'!BL87</f>
        <v>0</v>
      </c>
      <c r="BM87" s="141">
        <f>'[2]Yearly Methanol'!BM87</f>
        <v>0</v>
      </c>
      <c r="BN87" s="141">
        <f>'[2]Yearly Methanol'!BN87</f>
        <v>0</v>
      </c>
    </row>
    <row r="88" spans="1:66" s="14" customFormat="1">
      <c r="A88" s="376"/>
      <c r="B88" s="10" t="s">
        <v>119</v>
      </c>
      <c r="C88" s="62" t="s">
        <v>200</v>
      </c>
      <c r="D88" s="156">
        <f>'[2]Yearly Methanol'!D88</f>
        <v>117296.02127494667</v>
      </c>
      <c r="E88" s="156">
        <f>'[2]Yearly Methanol'!E88</f>
        <v>116047.54450464837</v>
      </c>
      <c r="F88" s="156">
        <f>'[2]Yearly Methanol'!F88</f>
        <v>114800.15183590526</v>
      </c>
      <c r="G88" s="156">
        <f>'[2]Yearly Methanol'!G88</f>
        <v>113553.11484509513</v>
      </c>
      <c r="H88" s="156">
        <f>'[2]Yearly Methanol'!H88</f>
        <v>112305.71145200207</v>
      </c>
      <c r="I88" s="156">
        <f>'[2]Yearly Methanol'!I88</f>
        <v>111057.22588671181</v>
      </c>
      <c r="J88" s="156">
        <f>'[2]Yearly Methanol'!J88</f>
        <v>109806.94865662602</v>
      </c>
      <c r="K88" s="156">
        <f>'[2]Yearly Methanol'!K88</f>
        <v>108554.1765135961</v>
      </c>
      <c r="L88" s="156">
        <f>'[2]Yearly Methanol'!L88</f>
        <v>107298.2124211764</v>
      </c>
      <c r="M88" s="156">
        <f>'[2]Yearly Methanol'!M88</f>
        <v>106038.36552199592</v>
      </c>
      <c r="N88" s="156">
        <f>'[2]Yearly Methanol'!N88</f>
        <v>104773.95110524923</v>
      </c>
      <c r="O88" s="156">
        <f>'[2]Yearly Methanol'!O88</f>
        <v>102621.9669947462</v>
      </c>
      <c r="P88" s="156">
        <f>'[2]Yearly Methanol'!P88</f>
        <v>100464.43766271906</v>
      </c>
      <c r="Q88" s="156">
        <f>'[2]Yearly Methanol'!Q88</f>
        <v>98305.342737627376</v>
      </c>
      <c r="R88" s="156">
        <f>'[2]Yearly Methanol'!R88</f>
        <v>96141.305858897744</v>
      </c>
      <c r="S88" s="156">
        <f>'[2]Yearly Methanol'!S88</f>
        <v>93972.201656743957</v>
      </c>
      <c r="T88" s="156">
        <f>'[2]Yearly Methanol'!T88</f>
        <v>91797.912672046688</v>
      </c>
      <c r="U88" s="156">
        <f>'[2]Yearly Methanol'!U88</f>
        <v>89618.329394218512</v>
      </c>
      <c r="V88" s="156">
        <f>'[2]Yearly Methanol'!V88</f>
        <v>87433.35029790632</v>
      </c>
      <c r="W88" s="156">
        <f>'[2]Yearly Methanol'!W88</f>
        <v>85242.881878542772</v>
      </c>
      <c r="X88" s="156">
        <f>'[2]Yearly Methanol'!X88</f>
        <v>83046.838686758943</v>
      </c>
      <c r="Y88" s="156">
        <f>'[2]Yearly Methanol'!Y88</f>
        <v>78895.193447105732</v>
      </c>
      <c r="Z88" s="156">
        <f>'[2]Yearly Methanol'!Z88</f>
        <v>74756.823768115937</v>
      </c>
      <c r="AA88" s="156">
        <f>'[2]Yearly Methanol'!AA88</f>
        <v>70660.859540534584</v>
      </c>
      <c r="AB88" s="156">
        <f>'[2]Yearly Methanol'!AB88</f>
        <v>66583.704074494279</v>
      </c>
      <c r="AC88" s="156">
        <f>'[2]Yearly Methanol'!AC88</f>
        <v>62525.653881085847</v>
      </c>
      <c r="AD88" s="156">
        <f>'[2]Yearly Methanol'!AD88</f>
        <v>58487.058815798089</v>
      </c>
      <c r="AE88" s="156">
        <f>'[2]Yearly Methanol'!AE88</f>
        <v>54468.322651297713</v>
      </c>
      <c r="AF88" s="156">
        <f>'[2]Yearly Methanol'!AF88</f>
        <v>50469.903638554315</v>
      </c>
      <c r="AG88" s="156">
        <f>'[2]Yearly Methanol'!AG88</f>
        <v>46492.315056412335</v>
      </c>
      <c r="AH88" s="156">
        <f>'[2]Yearly Methanol'!AH88</f>
        <v>42536.125749710816</v>
      </c>
      <c r="AI88" s="156"/>
      <c r="AJ88" s="156">
        <f>'[2]Yearly Methanol'!AJ88</f>
        <v>117296.02127494667</v>
      </c>
      <c r="AK88" s="156">
        <f>'[2]Yearly Methanol'!AK88</f>
        <v>116362.66596702654</v>
      </c>
      <c r="AL88" s="156">
        <f>'[2]Yearly Methanol'!AL88</f>
        <v>115427.25239326827</v>
      </c>
      <c r="AM88" s="156">
        <f>'[2]Yearly Methanol'!AM88</f>
        <v>114489.07191756605</v>
      </c>
      <c r="AN88" s="156">
        <f>'[2]Yearly Methanol'!AN88</f>
        <v>113547.42218468692</v>
      </c>
      <c r="AO88" s="156">
        <f>'[2]Yearly Methanol'!AO88</f>
        <v>112601.60708665423</v>
      </c>
      <c r="AP88" s="156">
        <f>'[2]Yearly Methanol'!AP88</f>
        <v>111650.93672926314</v>
      </c>
      <c r="AQ88" s="156">
        <f>'[2]Yearly Methanol'!AQ88</f>
        <v>110694.72739872853</v>
      </c>
      <c r="AR88" s="156">
        <f>'[2]Yearly Methanol'!AR88</f>
        <v>109732.30152846508</v>
      </c>
      <c r="AS88" s="156">
        <f>'[2]Yearly Methanol'!AS88</f>
        <v>108762.98766599846</v>
      </c>
      <c r="AT88" s="156">
        <f>'[2]Yearly Methanol'!AT88</f>
        <v>107786.12044000819</v>
      </c>
      <c r="AU88" s="156">
        <f>'[2]Yearly Methanol'!AU88</f>
        <v>106529.56289639408</v>
      </c>
      <c r="AV88" s="156">
        <f>'[2]Yearly Methanol'!AV88</f>
        <v>105263.57139042395</v>
      </c>
      <c r="AW88" s="156">
        <f>'[2]Yearly Methanol'!AW88</f>
        <v>103992.07539310193</v>
      </c>
      <c r="AX88" s="156">
        <f>'[2]Yearly Methanol'!AX88</f>
        <v>102711.6496983939</v>
      </c>
      <c r="AY88" s="156">
        <f>'[2]Yearly Methanol'!AY88</f>
        <v>101422.12138424315</v>
      </c>
      <c r="AZ88" s="156">
        <f>'[2]Yearly Methanol'!AZ88</f>
        <v>100123.3267138644</v>
      </c>
      <c r="BA88" s="156">
        <f>'[2]Yearly Methanol'!BA88</f>
        <v>98815.111155240127</v>
      </c>
      <c r="BB88" s="156">
        <f>'[2]Yearly Methanol'!BB88</f>
        <v>97497.329399668379</v>
      </c>
      <c r="BC88" s="156">
        <f>'[2]Yearly Methanol'!BC88</f>
        <v>96169.845379372011</v>
      </c>
      <c r="BD88" s="156">
        <f>'[2]Yearly Methanol'!BD88</f>
        <v>94832.532284179018</v>
      </c>
      <c r="BE88" s="156">
        <f>'[2]Yearly Methanol'!BE88</f>
        <v>92392.034936002558</v>
      </c>
      <c r="BF88" s="156">
        <f>'[2]Yearly Methanol'!BF88</f>
        <v>89950.169668483388</v>
      </c>
      <c r="BG88" s="156">
        <f>'[2]Yearly Methanol'!BG88</f>
        <v>87536.119246338334</v>
      </c>
      <c r="BH88" s="156">
        <f>'[2]Yearly Methanol'!BH88</f>
        <v>85126.34030245131</v>
      </c>
      <c r="BI88" s="156">
        <f>'[2]Yearly Methanol'!BI88</f>
        <v>82721.183107315315</v>
      </c>
      <c r="BJ88" s="156">
        <f>'[2]Yearly Methanol'!BJ88</f>
        <v>80321.051700513664</v>
      </c>
      <c r="BK88" s="156">
        <f>'[2]Yearly Methanol'!BK88</f>
        <v>77926.40445170959</v>
      </c>
      <c r="BL88" s="156">
        <f>'[2]Yearly Methanol'!BL88</f>
        <v>75537.754610147604</v>
      </c>
      <c r="BM88" s="156">
        <f>'[2]Yearly Methanol'!BM88</f>
        <v>73155.670842766151</v>
      </c>
      <c r="BN88" s="156">
        <f>'[2]Yearly Methanol'!BN88</f>
        <v>70780.777761020741</v>
      </c>
    </row>
    <row r="89" spans="1:66">
      <c r="A89" s="6" t="s">
        <v>73</v>
      </c>
      <c r="B89" s="6" t="s">
        <v>48</v>
      </c>
      <c r="C89" s="5" t="s">
        <v>200</v>
      </c>
      <c r="D89" s="123">
        <f>'[2]Yearly Methanol'!D89</f>
        <v>12062.923707379587</v>
      </c>
      <c r="E89" s="123">
        <f>'[2]Yearly Methanol'!E89</f>
        <v>11608.721471772997</v>
      </c>
      <c r="F89" s="123">
        <f>'[2]Yearly Methanol'!F89</f>
        <v>11160.263352897246</v>
      </c>
      <c r="G89" s="123">
        <f>'[2]Yearly Methanol'!G89</f>
        <v>10717.491353314486</v>
      </c>
      <c r="H89" s="123">
        <f>'[2]Yearly Methanol'!H89</f>
        <v>10280.348004947149</v>
      </c>
      <c r="I89" s="123">
        <f>'[2]Yearly Methanol'!I89</f>
        <v>9848.7763645167088</v>
      </c>
      <c r="J89" s="123">
        <f>'[2]Yearly Methanol'!J89</f>
        <v>9422.7200090203296</v>
      </c>
      <c r="K89" s="123">
        <f>'[2]Yearly Methanol'!K89</f>
        <v>9002.1230312450571</v>
      </c>
      <c r="L89" s="123">
        <f>'[2]Yearly Methanol'!L89</f>
        <v>8586.9300353192502</v>
      </c>
      <c r="M89" s="123">
        <f>'[2]Yearly Methanol'!M89</f>
        <v>8177.0861323009831</v>
      </c>
      <c r="N89" s="123">
        <f>'[2]Yearly Methanol'!N89</f>
        <v>7772.5369358031057</v>
      </c>
      <c r="O89" s="123">
        <f>'[2]Yearly Methanol'!O89</f>
        <v>7474.8743384070294</v>
      </c>
      <c r="P89" s="123">
        <f>'[2]Yearly Methanol'!P89</f>
        <v>7180.982616925442</v>
      </c>
      <c r="Q89" s="123">
        <f>'[2]Yearly Methanol'!Q89</f>
        <v>6890.8236726408895</v>
      </c>
      <c r="R89" s="123">
        <f>'[2]Yearly Methanol'!R89</f>
        <v>6604.359754693679</v>
      </c>
      <c r="S89" s="123">
        <f>'[2]Yearly Methanol'!S89</f>
        <v>6321.5534570839282</v>
      </c>
      <c r="T89" s="123">
        <f>'[2]Yearly Methanol'!T89</f>
        <v>6042.3677156985095</v>
      </c>
      <c r="U89" s="123">
        <f>'[2]Yearly Methanol'!U89</f>
        <v>5766.7658053626819</v>
      </c>
      <c r="V89" s="123">
        <f>'[2]Yearly Methanol'!V89</f>
        <v>5494.7113369162071</v>
      </c>
      <c r="W89" s="123">
        <f>'[2]Yearly Methanol'!W89</f>
        <v>5226.168254313764</v>
      </c>
      <c r="X89" s="123">
        <f>'[2]Yearly Methanol'!X89</f>
        <v>4961.100831749447</v>
      </c>
      <c r="Y89" s="123">
        <f>'[2]Yearly Methanol'!Y89</f>
        <v>4652.603920099009</v>
      </c>
      <c r="Z89" s="123">
        <f>'[2]Yearly Methanol'!Z89</f>
        <v>4348.1653788556796</v>
      </c>
      <c r="AA89" s="123">
        <f>'[2]Yearly Methanol'!AA89</f>
        <v>4047.743628791241</v>
      </c>
      <c r="AB89" s="123">
        <f>'[2]Yearly Methanol'!AB89</f>
        <v>3751.2974730810938</v>
      </c>
      <c r="AC89" s="123">
        <f>'[2]Yearly Methanol'!AC89</f>
        <v>3458.7860939938582</v>
      </c>
      <c r="AD89" s="123">
        <f>'[2]Yearly Methanol'!AD89</f>
        <v>3170.1690496085594</v>
      </c>
      <c r="AE89" s="123">
        <f>'[2]Yearly Methanol'!AE89</f>
        <v>2885.4062705591341</v>
      </c>
      <c r="AF89" s="123">
        <f>'[2]Yearly Methanol'!AF89</f>
        <v>2604.4580568060828</v>
      </c>
      <c r="AG89" s="123">
        <f>'[2]Yearly Methanol'!AG89</f>
        <v>2327.2850744350085</v>
      </c>
      <c r="AH89" s="123">
        <f>'[2]Yearly Methanol'!AH89</f>
        <v>2053.8483524818403</v>
      </c>
      <c r="AI89" s="124"/>
      <c r="AJ89" s="123">
        <f>'[2]Yearly Methanol'!AJ89</f>
        <v>12062.923707379587</v>
      </c>
      <c r="AK89" s="123">
        <f>'[2]Yearly Methanol'!AK89</f>
        <v>11793.79499023228</v>
      </c>
      <c r="AL89" s="123">
        <f>'[2]Yearly Methanol'!AL89</f>
        <v>11527.831182362739</v>
      </c>
      <c r="AM89" s="123">
        <f>'[2]Yearly Methanol'!AM89</f>
        <v>11265.00124444876</v>
      </c>
      <c r="AN89" s="123">
        <f>'[2]Yearly Methanol'!AN89</f>
        <v>11005.274416067337</v>
      </c>
      <c r="AO89" s="123">
        <f>'[2]Yearly Methanol'!AO89</f>
        <v>10748.620213314951</v>
      </c>
      <c r="AP89" s="123">
        <f>'[2]Yearly Methanol'!AP89</f>
        <v>10495.008426447514</v>
      </c>
      <c r="AQ89" s="123">
        <f>'[2]Yearly Methanol'!AQ89</f>
        <v>10244.409117539752</v>
      </c>
      <c r="AR89" s="123">
        <f>'[2]Yearly Methanol'!AR89</f>
        <v>9996.7926181639068</v>
      </c>
      <c r="AS89" s="123">
        <f>'[2]Yearly Methanol'!AS89</f>
        <v>9752.1295270875926</v>
      </c>
      <c r="AT89" s="123">
        <f>'[2]Yearly Methanol'!AT89</f>
        <v>9510.3907079906312</v>
      </c>
      <c r="AU89" s="123">
        <f>'[2]Yearly Methanol'!AU89</f>
        <v>9322.3701775769678</v>
      </c>
      <c r="AV89" s="123">
        <f>'[2]Yearly Methanol'!AV89</f>
        <v>9136.5081581116574</v>
      </c>
      <c r="AW89" s="123">
        <f>'[2]Yearly Methanol'!AW89</f>
        <v>8952.7836974464753</v>
      </c>
      <c r="AX89" s="123">
        <f>'[2]Yearly Methanol'!AX89</f>
        <v>8771.1760306208362</v>
      </c>
      <c r="AY89" s="123">
        <f>'[2]Yearly Methanol'!AY89</f>
        <v>8591.6645782704254</v>
      </c>
      <c r="AZ89" s="123">
        <f>'[2]Yearly Methanol'!AZ89</f>
        <v>8414.2289450489243</v>
      </c>
      <c r="BA89" s="123">
        <f>'[2]Yearly Methanol'!BA89</f>
        <v>8238.848918062733</v>
      </c>
      <c r="BB89" s="123">
        <f>'[2]Yearly Methanol'!BB89</f>
        <v>8065.5044653185441</v>
      </c>
      <c r="BC89" s="123">
        <f>'[2]Yearly Methanol'!BC89</f>
        <v>7894.1757341837256</v>
      </c>
      <c r="BD89" s="123">
        <f>'[2]Yearly Methanol'!BD89</f>
        <v>7724.8430498593416</v>
      </c>
      <c r="BE89" s="123">
        <f>'[2]Yearly Methanol'!BE89</f>
        <v>7534.0520385126902</v>
      </c>
      <c r="BF89" s="123">
        <f>'[2]Yearly Methanol'!BF89</f>
        <v>7345.5448431572404</v>
      </c>
      <c r="BG89" s="123">
        <f>'[2]Yearly Methanol'!BG89</f>
        <v>7159.2988998957999</v>
      </c>
      <c r="BH89" s="123">
        <f>'[2]Yearly Methanol'!BH89</f>
        <v>6975.2918483963022</v>
      </c>
      <c r="BI89" s="123">
        <f>'[2]Yearly Methanol'!BI89</f>
        <v>6793.5015301504563</v>
      </c>
      <c r="BJ89" s="123">
        <f>'[2]Yearly Methanol'!BJ89</f>
        <v>6613.9059867467913</v>
      </c>
      <c r="BK89" s="123">
        <f>'[2]Yearly Methanol'!BK89</f>
        <v>6436.4834581579571</v>
      </c>
      <c r="BL89" s="123">
        <f>'[2]Yearly Methanol'!BL89</f>
        <v>6261.2123810421945</v>
      </c>
      <c r="BM89" s="123">
        <f>'[2]Yearly Methanol'!BM89</f>
        <v>6088.0713870588261</v>
      </c>
      <c r="BN89" s="123">
        <f>'[2]Yearly Methanol'!BN89</f>
        <v>5917.039301197683</v>
      </c>
    </row>
    <row r="90" spans="1:66">
      <c r="A90"/>
      <c r="B90" t="s">
        <v>69</v>
      </c>
      <c r="C90" s="5" t="s">
        <v>200</v>
      </c>
      <c r="D90" s="124">
        <f>'[2]Yearly Methanol'!D90</f>
        <v>0</v>
      </c>
      <c r="E90" s="124">
        <f>'[2]Yearly Methanol'!E90</f>
        <v>1.9985215548760896E-3</v>
      </c>
      <c r="F90" s="124">
        <f>'[2]Yearly Methanol'!F90</f>
        <v>4.8852428627850306E-3</v>
      </c>
      <c r="G90" s="124">
        <f>'[2]Yearly Methanol'!G90</f>
        <v>8.7767106832666811E-3</v>
      </c>
      <c r="H90" s="124">
        <f>'[2]Yearly Methanol'!H90</f>
        <v>1.3788416575849779E-2</v>
      </c>
      <c r="I90" s="124">
        <f>'[2]Yearly Methanol'!I90</f>
        <v>2.0034802771649582E-2</v>
      </c>
      <c r="J90" s="124">
        <f>'[2]Yearly Methanol'!J90</f>
        <v>2.6775523637150307E-2</v>
      </c>
      <c r="K90" s="124">
        <f>'[2]Yearly Methanol'!K90</f>
        <v>3.4417091486477779E-2</v>
      </c>
      <c r="L90" s="124">
        <f>'[2]Yearly Methanol'!L90</f>
        <v>4.2925132516345478E-2</v>
      </c>
      <c r="M90" s="124">
        <f>'[2]Yearly Methanol'!M90</f>
        <v>5.225061335721614E-2</v>
      </c>
      <c r="N90" s="124">
        <f>'[2]Yearly Methanol'!N90</f>
        <v>6.2330004461198366E-2</v>
      </c>
      <c r="O90" s="124">
        <f>'[2]Yearly Methanol'!O90</f>
        <v>7.0905019700990446E-2</v>
      </c>
      <c r="P90" s="124">
        <f>'[2]Yearly Methanol'!P90</f>
        <v>7.9807233165484923E-2</v>
      </c>
      <c r="Q90" s="124">
        <f>'[2]Yearly Methanol'!Q90</f>
        <v>8.8953663591122209E-2</v>
      </c>
      <c r="R90" s="124">
        <f>'[2]Yearly Methanol'!R90</f>
        <v>9.825212807513653E-2</v>
      </c>
      <c r="S90" s="124">
        <f>'[2]Yearly Methanol'!S90</f>
        <v>0.10760134764986555</v>
      </c>
      <c r="T90" s="124">
        <f>'[2]Yearly Methanol'!T90</f>
        <v>0.11850248765058857</v>
      </c>
      <c r="U90" s="124">
        <f>'[2]Yearly Methanol'!U90</f>
        <v>0.12964677276075384</v>
      </c>
      <c r="V90" s="124">
        <f>'[2]Yearly Methanol'!V90</f>
        <v>0.14095762762996084</v>
      </c>
      <c r="W90" s="124">
        <f>'[2]Yearly Methanol'!W90</f>
        <v>0.15235222073730656</v>
      </c>
      <c r="X90" s="124">
        <f>'[2]Yearly Methanol'!X90</f>
        <v>0.16374153715056194</v>
      </c>
      <c r="Y90" s="124">
        <f>'[2]Yearly Methanol'!Y90</f>
        <v>0.17866667197543964</v>
      </c>
      <c r="Z90" s="124">
        <f>'[2]Yearly Methanol'!Z90</f>
        <v>0.19356327395577386</v>
      </c>
      <c r="AA90" s="124">
        <f>'[2]Yearly Methanol'!AA90</f>
        <v>0.20828773378181525</v>
      </c>
      <c r="AB90" s="124">
        <f>'[2]Yearly Methanol'!AB90</f>
        <v>0.22268717888999323</v>
      </c>
      <c r="AC90" s="124">
        <f>'[2]Yearly Methanol'!AC90</f>
        <v>0.2365995827094704</v>
      </c>
      <c r="AD90" s="124">
        <f>'[2]Yearly Methanol'!AD90</f>
        <v>0.24736197948785574</v>
      </c>
      <c r="AE90" s="124">
        <f>'[2]Yearly Methanol'!AE90</f>
        <v>0.25677299724005664</v>
      </c>
      <c r="AF90" s="124">
        <f>'[2]Yearly Methanol'!AF90</f>
        <v>0.26459545660918615</v>
      </c>
      <c r="AG90" s="124">
        <f>'[2]Yearly Methanol'!AG90</f>
        <v>0.27058174577292249</v>
      </c>
      <c r="AH90" s="124">
        <f>'[2]Yearly Methanol'!AH90</f>
        <v>0.27447394729851066</v>
      </c>
      <c r="AI90" s="124"/>
      <c r="AJ90" s="124">
        <f>'[2]Yearly Methanol'!AJ90</f>
        <v>0</v>
      </c>
      <c r="AK90" s="124">
        <f>'[2]Yearly Methanol'!AK90</f>
        <v>1.9985215548760896E-3</v>
      </c>
      <c r="AL90" s="124">
        <f>'[2]Yearly Methanol'!AL90</f>
        <v>4.8852428627850306E-3</v>
      </c>
      <c r="AM90" s="124">
        <f>'[2]Yearly Methanol'!AM90</f>
        <v>8.7767106832666811E-3</v>
      </c>
      <c r="AN90" s="124">
        <f>'[2]Yearly Methanol'!AN90</f>
        <v>1.3788416575849779E-2</v>
      </c>
      <c r="AO90" s="124">
        <f>'[2]Yearly Methanol'!AO90</f>
        <v>2.0034802771649582E-2</v>
      </c>
      <c r="AP90" s="124">
        <f>'[2]Yearly Methanol'!AP90</f>
        <v>2.6775523637150307E-2</v>
      </c>
      <c r="AQ90" s="124">
        <f>'[2]Yearly Methanol'!AQ90</f>
        <v>3.4417091486477779E-2</v>
      </c>
      <c r="AR90" s="124">
        <f>'[2]Yearly Methanol'!AR90</f>
        <v>4.2925132516345478E-2</v>
      </c>
      <c r="AS90" s="124">
        <f>'[2]Yearly Methanol'!AS90</f>
        <v>5.225061335721614E-2</v>
      </c>
      <c r="AT90" s="124">
        <f>'[2]Yearly Methanol'!AT90</f>
        <v>6.2330004461198366E-2</v>
      </c>
      <c r="AU90" s="124">
        <f>'[2]Yearly Methanol'!AU90</f>
        <v>7.0905019700990446E-2</v>
      </c>
      <c r="AV90" s="124">
        <f>'[2]Yearly Methanol'!AV90</f>
        <v>7.9807233165484923E-2</v>
      </c>
      <c r="AW90" s="124">
        <f>'[2]Yearly Methanol'!AW90</f>
        <v>8.8953663591122209E-2</v>
      </c>
      <c r="AX90" s="124">
        <f>'[2]Yearly Methanol'!AX90</f>
        <v>9.825212807513653E-2</v>
      </c>
      <c r="AY90" s="124">
        <f>'[2]Yearly Methanol'!AY90</f>
        <v>0.10760134764986555</v>
      </c>
      <c r="AZ90" s="124">
        <f>'[2]Yearly Methanol'!AZ90</f>
        <v>0.11850248765058857</v>
      </c>
      <c r="BA90" s="124">
        <f>'[2]Yearly Methanol'!BA90</f>
        <v>0.12964677276075384</v>
      </c>
      <c r="BB90" s="124">
        <f>'[2]Yearly Methanol'!BB90</f>
        <v>0.14095762762996084</v>
      </c>
      <c r="BC90" s="124">
        <f>'[2]Yearly Methanol'!BC90</f>
        <v>0.15235222073730656</v>
      </c>
      <c r="BD90" s="124">
        <f>'[2]Yearly Methanol'!BD90</f>
        <v>0.16374153715056194</v>
      </c>
      <c r="BE90" s="124">
        <f>'[2]Yearly Methanol'!BE90</f>
        <v>0.17866667197543964</v>
      </c>
      <c r="BF90" s="124">
        <f>'[2]Yearly Methanol'!BF90</f>
        <v>0.19356327395577386</v>
      </c>
      <c r="BG90" s="124">
        <f>'[2]Yearly Methanol'!BG90</f>
        <v>0.20828773378181525</v>
      </c>
      <c r="BH90" s="124">
        <f>'[2]Yearly Methanol'!BH90</f>
        <v>0.22268717888999323</v>
      </c>
      <c r="BI90" s="124">
        <f>'[2]Yearly Methanol'!BI90</f>
        <v>0.2365995827094704</v>
      </c>
      <c r="BJ90" s="124">
        <f>'[2]Yearly Methanol'!BJ90</f>
        <v>0.24736197948785574</v>
      </c>
      <c r="BK90" s="124">
        <f>'[2]Yearly Methanol'!BK90</f>
        <v>0.25677299724005664</v>
      </c>
      <c r="BL90" s="124">
        <f>'[2]Yearly Methanol'!BL90</f>
        <v>0.26459545660918615</v>
      </c>
      <c r="BM90" s="124">
        <f>'[2]Yearly Methanol'!BM90</f>
        <v>0.27058174577292249</v>
      </c>
      <c r="BN90" s="124">
        <f>'[2]Yearly Methanol'!BN90</f>
        <v>0.27447394729851066</v>
      </c>
    </row>
    <row r="91" spans="1:66">
      <c r="A91"/>
      <c r="B91" t="s">
        <v>74</v>
      </c>
      <c r="C91" s="5" t="s">
        <v>200</v>
      </c>
      <c r="D91" s="124">
        <f>'[2]Yearly Methanol'!D91</f>
        <v>0</v>
      </c>
      <c r="E91" s="124">
        <f>'[2]Yearly Methanol'!E91</f>
        <v>29.175337093728096</v>
      </c>
      <c r="F91" s="124">
        <f>'[2]Yearly Methanol'!F91</f>
        <v>59.713810538290467</v>
      </c>
      <c r="G91" s="124">
        <f>'[2]Yearly Methanol'!G91</f>
        <v>91.438523978230805</v>
      </c>
      <c r="H91" s="124">
        <f>'[2]Yearly Methanol'!H91</f>
        <v>124.17525570715314</v>
      </c>
      <c r="I91" s="124">
        <f>'[2]Yearly Methanol'!I91</f>
        <v>157.75243761600993</v>
      </c>
      <c r="J91" s="124">
        <f>'[2]Yearly Methanol'!J91</f>
        <v>192.00113426227773</v>
      </c>
      <c r="K91" s="124">
        <f>'[2]Yearly Methanol'!K91</f>
        <v>226.75502205944596</v>
      </c>
      <c r="L91" s="124">
        <f>'[2]Yearly Methanol'!L91</f>
        <v>261.85036858624534</v>
      </c>
      <c r="M91" s="124">
        <f>'[2]Yearly Methanol'!M91</f>
        <v>297.12601201504543</v>
      </c>
      <c r="N91" s="124">
        <f>'[2]Yearly Methanol'!N91</f>
        <v>332.42334065885433</v>
      </c>
      <c r="O91" s="124">
        <f>'[2]Yearly Methanol'!O91</f>
        <v>356.45482599719554</v>
      </c>
      <c r="P91" s="124">
        <f>'[2]Yearly Methanol'!P91</f>
        <v>378.83744702776096</v>
      </c>
      <c r="Q91" s="124">
        <f>'[2]Yearly Methanol'!Q91</f>
        <v>399.5783120431077</v>
      </c>
      <c r="R91" s="124">
        <f>'[2]Yearly Methanol'!R91</f>
        <v>418.68486629922751</v>
      </c>
      <c r="S91" s="124">
        <f>'[2]Yearly Methanol'!S91</f>
        <v>436.16488812429117</v>
      </c>
      <c r="T91" s="124">
        <f>'[2]Yearly Methanol'!T91</f>
        <v>452.02648505335424</v>
      </c>
      <c r="U91" s="124">
        <f>'[2]Yearly Methanol'!U91</f>
        <v>466.27808998888582</v>
      </c>
      <c r="V91" s="124">
        <f>'[2]Yearly Methanol'!V91</f>
        <v>478.92845738699168</v>
      </c>
      <c r="W91" s="124">
        <f>'[2]Yearly Methanol'!W91</f>
        <v>489.98665946919647</v>
      </c>
      <c r="X91" s="124">
        <f>'[2]Yearly Methanol'!X91</f>
        <v>499.46208245965232</v>
      </c>
      <c r="Y91" s="124">
        <f>'[2]Yearly Methanol'!Y91</f>
        <v>507.45856446248985</v>
      </c>
      <c r="Z91" s="124">
        <f>'[2]Yearly Methanol'!Z91</f>
        <v>513.89343554384243</v>
      </c>
      <c r="AA91" s="124">
        <f>'[2]Yearly Methanol'!AA91</f>
        <v>518.77612340439418</v>
      </c>
      <c r="AB91" s="124">
        <f>'[2]Yearly Methanol'!AB91</f>
        <v>522.11637877613589</v>
      </c>
      <c r="AC91" s="124">
        <f>'[2]Yearly Methanol'!AC91</f>
        <v>523.9242715643677</v>
      </c>
      <c r="AD91" s="124">
        <f>'[2]Yearly Methanol'!AD91</f>
        <v>524.2101870157112</v>
      </c>
      <c r="AE91" s="124">
        <f>'[2]Yearly Methanol'!AE91</f>
        <v>522.98482191199992</v>
      </c>
      <c r="AF91" s="124">
        <f>'[2]Yearly Methanol'!AF91</f>
        <v>520.25918078991367</v>
      </c>
      <c r="AG91" s="124">
        <f>'[2]Yearly Methanol'!AG91</f>
        <v>516.04457218622099</v>
      </c>
      <c r="AH91" s="124">
        <f>'[2]Yearly Methanol'!AH91</f>
        <v>510.35260490849782</v>
      </c>
      <c r="AI91" s="124"/>
      <c r="AJ91" s="124">
        <f>'[2]Yearly Methanol'!AJ91</f>
        <v>0</v>
      </c>
      <c r="AK91" s="124">
        <f>'[2]Yearly Methanol'!AK91</f>
        <v>29.175337093728096</v>
      </c>
      <c r="AL91" s="124">
        <f>'[2]Yearly Methanol'!AL91</f>
        <v>59.713810538290467</v>
      </c>
      <c r="AM91" s="124">
        <f>'[2]Yearly Methanol'!AM91</f>
        <v>91.438523978230805</v>
      </c>
      <c r="AN91" s="124">
        <f>'[2]Yearly Methanol'!AN91</f>
        <v>124.17525570715314</v>
      </c>
      <c r="AO91" s="124">
        <f>'[2]Yearly Methanol'!AO91</f>
        <v>157.75243761600993</v>
      </c>
      <c r="AP91" s="124">
        <f>'[2]Yearly Methanol'!AP91</f>
        <v>192.00113426227773</v>
      </c>
      <c r="AQ91" s="124">
        <f>'[2]Yearly Methanol'!AQ91</f>
        <v>226.75502205944596</v>
      </c>
      <c r="AR91" s="124">
        <f>'[2]Yearly Methanol'!AR91</f>
        <v>261.85036858624534</v>
      </c>
      <c r="AS91" s="124">
        <f>'[2]Yearly Methanol'!AS91</f>
        <v>297.12601201504543</v>
      </c>
      <c r="AT91" s="124">
        <f>'[2]Yearly Methanol'!AT91</f>
        <v>332.42334065885433</v>
      </c>
      <c r="AU91" s="124">
        <f>'[2]Yearly Methanol'!AU91</f>
        <v>356.45482599719554</v>
      </c>
      <c r="AV91" s="124">
        <f>'[2]Yearly Methanol'!AV91</f>
        <v>378.83744702776096</v>
      </c>
      <c r="AW91" s="124">
        <f>'[2]Yearly Methanol'!AW91</f>
        <v>399.5783120431077</v>
      </c>
      <c r="AX91" s="124">
        <f>'[2]Yearly Methanol'!AX91</f>
        <v>418.68486629922751</v>
      </c>
      <c r="AY91" s="124">
        <f>'[2]Yearly Methanol'!AY91</f>
        <v>436.16488812429117</v>
      </c>
      <c r="AZ91" s="124">
        <f>'[2]Yearly Methanol'!AZ91</f>
        <v>452.02648505335424</v>
      </c>
      <c r="BA91" s="124">
        <f>'[2]Yearly Methanol'!BA91</f>
        <v>466.27808998888582</v>
      </c>
      <c r="BB91" s="124">
        <f>'[2]Yearly Methanol'!BB91</f>
        <v>478.92845738699168</v>
      </c>
      <c r="BC91" s="124">
        <f>'[2]Yearly Methanol'!BC91</f>
        <v>489.98665946919647</v>
      </c>
      <c r="BD91" s="124">
        <f>'[2]Yearly Methanol'!BD91</f>
        <v>499.46208245965232</v>
      </c>
      <c r="BE91" s="124">
        <f>'[2]Yearly Methanol'!BE91</f>
        <v>507.45856446248985</v>
      </c>
      <c r="BF91" s="124">
        <f>'[2]Yearly Methanol'!BF91</f>
        <v>513.89343554384243</v>
      </c>
      <c r="BG91" s="124">
        <f>'[2]Yearly Methanol'!BG91</f>
        <v>518.77612340439418</v>
      </c>
      <c r="BH91" s="124">
        <f>'[2]Yearly Methanol'!BH91</f>
        <v>522.11637877613589</v>
      </c>
      <c r="BI91" s="124">
        <f>'[2]Yearly Methanol'!BI91</f>
        <v>523.9242715643677</v>
      </c>
      <c r="BJ91" s="124">
        <f>'[2]Yearly Methanol'!BJ91</f>
        <v>524.2101870157112</v>
      </c>
      <c r="BK91" s="124">
        <f>'[2]Yearly Methanol'!BK91</f>
        <v>522.98482191199992</v>
      </c>
      <c r="BL91" s="124">
        <f>'[2]Yearly Methanol'!BL91</f>
        <v>520.25918078991367</v>
      </c>
      <c r="BM91" s="124">
        <f>'[2]Yearly Methanol'!BM91</f>
        <v>516.04457218622099</v>
      </c>
      <c r="BN91" s="124">
        <f>'[2]Yearly Methanol'!BN91</f>
        <v>510.35260490849782</v>
      </c>
    </row>
    <row r="92" spans="1:66">
      <c r="A92" s="10"/>
      <c r="B92" s="10" t="s">
        <v>71</v>
      </c>
      <c r="C92" s="5" t="s">
        <v>200</v>
      </c>
      <c r="D92" s="133">
        <f>'[2]Yearly Methanol'!D92</f>
        <v>12062.923707379587</v>
      </c>
      <c r="E92" s="133">
        <f>'[2]Yearly Methanol'!E92</f>
        <v>11579.544136157714</v>
      </c>
      <c r="F92" s="133">
        <f>'[2]Yearly Methanol'!F92</f>
        <v>11100.544657116092</v>
      </c>
      <c r="G92" s="133">
        <f>'[2]Yearly Methanol'!G92</f>
        <v>10626.044052625572</v>
      </c>
      <c r="H92" s="133">
        <f>'[2]Yearly Methanol'!H92</f>
        <v>10156.158960823421</v>
      </c>
      <c r="I92" s="133">
        <f>'[2]Yearly Methanol'!I92</f>
        <v>9691.0038920979277</v>
      </c>
      <c r="J92" s="133">
        <f>'[2]Yearly Methanol'!J92</f>
        <v>9230.6920992344149</v>
      </c>
      <c r="K92" s="133">
        <f>'[2]Yearly Methanol'!K92</f>
        <v>8775.3335920941245</v>
      </c>
      <c r="L92" s="133">
        <f>'[2]Yearly Methanol'!L92</f>
        <v>8325.0367416004883</v>
      </c>
      <c r="M92" s="133">
        <f>'[2]Yearly Methanol'!M92</f>
        <v>7879.9078696725801</v>
      </c>
      <c r="N92" s="133">
        <f>'[2]Yearly Methanol'!N92</f>
        <v>7440.0512651397903</v>
      </c>
      <c r="O92" s="133">
        <f>'[2]Yearly Methanol'!O92</f>
        <v>7118.3486073901331</v>
      </c>
      <c r="P92" s="133">
        <f>'[2]Yearly Methanol'!P92</f>
        <v>6802.0653626645153</v>
      </c>
      <c r="Q92" s="133">
        <f>'[2]Yearly Methanol'!Q92</f>
        <v>6491.1564069341903</v>
      </c>
      <c r="R92" s="133">
        <f>'[2]Yearly Methanol'!R92</f>
        <v>6185.5766362663762</v>
      </c>
      <c r="S92" s="133">
        <f>'[2]Yearly Methanol'!S92</f>
        <v>5885.2809676119878</v>
      </c>
      <c r="T92" s="133">
        <f>'[2]Yearly Methanol'!T92</f>
        <v>5590.2227281575051</v>
      </c>
      <c r="U92" s="133">
        <f>'[2]Yearly Methanol'!U92</f>
        <v>5300.3580686010355</v>
      </c>
      <c r="V92" s="133">
        <f>'[2]Yearly Methanol'!V92</f>
        <v>5015.6419219015852</v>
      </c>
      <c r="W92" s="133">
        <f>'[2]Yearly Methanol'!W92</f>
        <v>4736.0292426238302</v>
      </c>
      <c r="X92" s="133">
        <f>'[2]Yearly Methanol'!X92</f>
        <v>4461.4750077526442</v>
      </c>
      <c r="Y92" s="133">
        <f>'[2]Yearly Methanol'!Y92</f>
        <v>4144.9666889645441</v>
      </c>
      <c r="Z92" s="133">
        <f>'[2]Yearly Methanol'!Z92</f>
        <v>3834.0783800378813</v>
      </c>
      <c r="AA92" s="133">
        <f>'[2]Yearly Methanol'!AA92</f>
        <v>3528.7592176530652</v>
      </c>
      <c r="AB92" s="133">
        <f>'[2]Yearly Methanol'!AB92</f>
        <v>3228.9584071260679</v>
      </c>
      <c r="AC92" s="133">
        <f>'[2]Yearly Methanol'!AC92</f>
        <v>2934.6252228467811</v>
      </c>
      <c r="AD92" s="133">
        <f>'[2]Yearly Methanol'!AD92</f>
        <v>2645.7115006133604</v>
      </c>
      <c r="AE92" s="133">
        <f>'[2]Yearly Methanol'!AE92</f>
        <v>2362.164675649894</v>
      </c>
      <c r="AF92" s="133">
        <f>'[2]Yearly Methanol'!AF92</f>
        <v>2083.9342805595597</v>
      </c>
      <c r="AG92" s="133">
        <f>'[2]Yearly Methanol'!AG92</f>
        <v>1810.9699205030142</v>
      </c>
      <c r="AH92" s="133">
        <f>'[2]Yearly Methanol'!AH92</f>
        <v>1543.2212736260437</v>
      </c>
      <c r="AI92" s="124"/>
      <c r="AJ92" s="133">
        <f>'[2]Yearly Methanol'!AJ92</f>
        <v>12062.923707379587</v>
      </c>
      <c r="AK92" s="133">
        <f>'[2]Yearly Methanol'!AK92</f>
        <v>11764.617654616997</v>
      </c>
      <c r="AL92" s="133">
        <f>'[2]Yearly Methanol'!AL92</f>
        <v>11468.112486581585</v>
      </c>
      <c r="AM92" s="133">
        <f>'[2]Yearly Methanol'!AM92</f>
        <v>11173.553943759845</v>
      </c>
      <c r="AN92" s="133">
        <f>'[2]Yearly Methanol'!AN92</f>
        <v>10881.085371943609</v>
      </c>
      <c r="AO92" s="133">
        <f>'[2]Yearly Methanol'!AO92</f>
        <v>10590.84774089617</v>
      </c>
      <c r="AP92" s="133">
        <f>'[2]Yearly Methanol'!AP92</f>
        <v>10302.980516661599</v>
      </c>
      <c r="AQ92" s="133">
        <f>'[2]Yearly Methanol'!AQ92</f>
        <v>10017.619678388819</v>
      </c>
      <c r="AR92" s="133">
        <f>'[2]Yearly Methanol'!AR92</f>
        <v>9734.8993244451449</v>
      </c>
      <c r="AS92" s="133">
        <f>'[2]Yearly Methanol'!AS92</f>
        <v>9454.9512644591905</v>
      </c>
      <c r="AT92" s="133">
        <f>'[2]Yearly Methanol'!AT92</f>
        <v>9177.9050373273167</v>
      </c>
      <c r="AU92" s="133">
        <f>'[2]Yearly Methanol'!AU92</f>
        <v>8965.8444465600714</v>
      </c>
      <c r="AV92" s="133">
        <f>'[2]Yearly Methanol'!AV92</f>
        <v>8757.5909038507307</v>
      </c>
      <c r="AW92" s="133">
        <f>'[2]Yearly Methanol'!AW92</f>
        <v>8553.1164317397761</v>
      </c>
      <c r="AX92" s="133">
        <f>'[2]Yearly Methanol'!AX92</f>
        <v>8352.3929121935344</v>
      </c>
      <c r="AY92" s="133">
        <f>'[2]Yearly Methanol'!AY92</f>
        <v>8155.3920887984841</v>
      </c>
      <c r="AZ92" s="133">
        <f>'[2]Yearly Methanol'!AZ92</f>
        <v>7962.0839575079199</v>
      </c>
      <c r="BA92" s="133">
        <f>'[2]Yearly Methanol'!BA92</f>
        <v>7772.4411813010865</v>
      </c>
      <c r="BB92" s="133">
        <f>'[2]Yearly Methanol'!BB92</f>
        <v>7586.4350503039223</v>
      </c>
      <c r="BC92" s="133">
        <f>'[2]Yearly Methanol'!BC92</f>
        <v>7404.0367224937918</v>
      </c>
      <c r="BD92" s="133">
        <f>'[2]Yearly Methanol'!BD92</f>
        <v>7225.2172258625387</v>
      </c>
      <c r="BE92" s="133">
        <f>'[2]Yearly Methanol'!BE92</f>
        <v>7026.4148073782253</v>
      </c>
      <c r="BF92" s="133">
        <f>'[2]Yearly Methanol'!BF92</f>
        <v>6831.4578443394421</v>
      </c>
      <c r="BG92" s="133">
        <f>'[2]Yearly Methanol'!BG92</f>
        <v>6640.3144887576236</v>
      </c>
      <c r="BH92" s="133">
        <f>'[2]Yearly Methanol'!BH92</f>
        <v>6452.9527824412762</v>
      </c>
      <c r="BI92" s="133">
        <f>'[2]Yearly Methanol'!BI92</f>
        <v>6269.3406590033792</v>
      </c>
      <c r="BJ92" s="133">
        <f>'[2]Yearly Methanol'!BJ92</f>
        <v>6089.4484377515919</v>
      </c>
      <c r="BK92" s="133">
        <f>'[2]Yearly Methanol'!BK92</f>
        <v>5913.241863248717</v>
      </c>
      <c r="BL92" s="133">
        <f>'[2]Yearly Methanol'!BL92</f>
        <v>5740.6886047956723</v>
      </c>
      <c r="BM92" s="133">
        <f>'[2]Yearly Methanol'!BM92</f>
        <v>5571.7562331268327</v>
      </c>
      <c r="BN92" s="133">
        <f>'[2]Yearly Methanol'!BN92</f>
        <v>5406.4122223418872</v>
      </c>
    </row>
    <row r="93" spans="1:66" s="13" customFormat="1">
      <c r="A93" s="374"/>
      <c r="B93" s="6" t="s">
        <v>203</v>
      </c>
      <c r="C93" s="7" t="s">
        <v>200</v>
      </c>
      <c r="D93" s="201">
        <f>'[2]Yearly Methanol'!D93</f>
        <v>848.54199910370664</v>
      </c>
      <c r="E93" s="201">
        <f>'[2]Yearly Methanol'!E93</f>
        <v>816.59206040325614</v>
      </c>
      <c r="F93" s="201">
        <f>'[2]Yearly Methanol'!F93</f>
        <v>785.04617999017501</v>
      </c>
      <c r="G93" s="201">
        <f>'[2]Yearly Methanol'!G93</f>
        <v>753.90027815186227</v>
      </c>
      <c r="H93" s="201">
        <f>'[2]Yearly Methanol'!H93</f>
        <v>723.15031241249631</v>
      </c>
      <c r="I93" s="201">
        <f>'[2]Yearly Methanol'!I93</f>
        <v>692.79227721218399</v>
      </c>
      <c r="J93" s="201">
        <f>'[2]Yearly Methanol'!J93</f>
        <v>662.82220358877453</v>
      </c>
      <c r="K93" s="201">
        <f>'[2]Yearly Methanol'!K93</f>
        <v>633.23615886231448</v>
      </c>
      <c r="L93" s="201">
        <f>'[2]Yearly Methanol'!L93</f>
        <v>604.03024632212214</v>
      </c>
      <c r="M93" s="201">
        <f>'[2]Yearly Methanol'!M93</f>
        <v>575.20060491646223</v>
      </c>
      <c r="N93" s="201">
        <f>'[2]Yearly Methanol'!N93</f>
        <v>546.74340894480042</v>
      </c>
      <c r="O93" s="201">
        <f>'[2]Yearly Methanol'!O93</f>
        <v>525.80493485842692</v>
      </c>
      <c r="P93" s="201">
        <f>'[2]Yearly Methanol'!P93</f>
        <v>505.13171542046791</v>
      </c>
      <c r="Q93" s="201">
        <f>'[2]Yearly Methanol'!Q93</f>
        <v>484.7210706536099</v>
      </c>
      <c r="R93" s="201">
        <f>'[2]Yearly Methanol'!R93</f>
        <v>464.57034504989059</v>
      </c>
      <c r="S93" s="201">
        <f>'[2]Yearly Methanol'!S93</f>
        <v>444.67690735981466</v>
      </c>
      <c r="T93" s="201">
        <f>'[2]Yearly Methanol'!T93</f>
        <v>425.03815038321966</v>
      </c>
      <c r="U93" s="201">
        <f>'[2]Yearly Methanol'!U93</f>
        <v>405.65149076187947</v>
      </c>
      <c r="V93" s="201">
        <f>'[2]Yearly Methanol'!V93</f>
        <v>386.51436877382906</v>
      </c>
      <c r="W93" s="201">
        <f>'[2]Yearly Methanol'!W93</f>
        <v>367.62424812939958</v>
      </c>
      <c r="X93" s="201">
        <f>'[2]Yearly Methanol'!X93</f>
        <v>348.97861576894661</v>
      </c>
      <c r="Y93" s="201">
        <f>'[2]Yearly Methanol'!Y93</f>
        <v>327.27802373344855</v>
      </c>
      <c r="Z93" s="201">
        <f>'[2]Yearly Methanol'!Z93</f>
        <v>305.86290956566216</v>
      </c>
      <c r="AA93" s="201">
        <f>'[2]Yearly Methanol'!AA93</f>
        <v>284.73034845877532</v>
      </c>
      <c r="AB93" s="201">
        <f>'[2]Yearly Methanol'!AB93</f>
        <v>263.877442505386</v>
      </c>
      <c r="AC93" s="201">
        <f>'[2]Yearly Methanol'!AC93</f>
        <v>243.30132046463874</v>
      </c>
      <c r="AD93" s="201">
        <f>'[2]Yearly Methanol'!AD93</f>
        <v>222.99913753130207</v>
      </c>
      <c r="AE93" s="201">
        <f>'[2]Yearly Methanol'!AE93</f>
        <v>202.96807510676683</v>
      </c>
      <c r="AF93" s="201">
        <f>'[2]Yearly Methanol'!AF93</f>
        <v>183.20534057195513</v>
      </c>
      <c r="AG93" s="201">
        <f>'[2]Yearly Methanol'!AG93</f>
        <v>163.70816706211963</v>
      </c>
      <c r="AH93" s="201">
        <f>'[2]Yearly Methanol'!AH93</f>
        <v>144.47381324352057</v>
      </c>
      <c r="AI93" s="201"/>
      <c r="AJ93" s="201">
        <f>'[2]Yearly Methanol'!AJ93</f>
        <v>848.54199910370664</v>
      </c>
      <c r="AK93" s="201">
        <f>'[2]Yearly Methanol'!AK93</f>
        <v>829.61068318029697</v>
      </c>
      <c r="AL93" s="201">
        <f>'[2]Yearly Methanol'!AL93</f>
        <v>810.90199640639389</v>
      </c>
      <c r="AM93" s="201">
        <f>'[2]Yearly Methanol'!AM93</f>
        <v>792.41375538358147</v>
      </c>
      <c r="AN93" s="201">
        <f>'[2]Yearly Methanol'!AN93</f>
        <v>774.14379633204464</v>
      </c>
      <c r="AO93" s="201">
        <f>'[2]Yearly Methanol'!AO93</f>
        <v>756.0899749231728</v>
      </c>
      <c r="AP93" s="201">
        <f>'[2]Yearly Methanol'!AP93</f>
        <v>738.25016611354658</v>
      </c>
      <c r="AQ93" s="201">
        <f>'[2]Yearly Methanol'!AQ93</f>
        <v>720.62226398029236</v>
      </c>
      <c r="AR93" s="201">
        <f>'[2]Yearly Methanol'!AR93</f>
        <v>703.20418155779453</v>
      </c>
      <c r="AS93" s="201">
        <f>'[2]Yearly Methanol'!AS93</f>
        <v>685.99385067575599</v>
      </c>
      <c r="AT93" s="201">
        <f>'[2]Yearly Methanol'!AT93</f>
        <v>668.98922179859449</v>
      </c>
      <c r="AU93" s="201">
        <f>'[2]Yearly Methanol'!AU93</f>
        <v>655.76329741907216</v>
      </c>
      <c r="AV93" s="201">
        <f>'[2]Yearly Methanol'!AV93</f>
        <v>642.68920913166426</v>
      </c>
      <c r="AW93" s="201">
        <f>'[2]Yearly Methanol'!AW93</f>
        <v>629.7654830998307</v>
      </c>
      <c r="AX93" s="201">
        <f>'[2]Yearly Methanol'!AX93</f>
        <v>616.99065865436773</v>
      </c>
      <c r="AY93" s="201">
        <f>'[2]Yearly Methanol'!AY93</f>
        <v>604.36328818146637</v>
      </c>
      <c r="AZ93" s="201">
        <f>'[2]Yearly Methanol'!AZ93</f>
        <v>591.88193701169166</v>
      </c>
      <c r="BA93" s="201">
        <f>'[2]Yearly Methanol'!BA93</f>
        <v>579.54518330987685</v>
      </c>
      <c r="BB93" s="201">
        <f>'[2]Yearly Methanol'!BB93</f>
        <v>567.35161796592058</v>
      </c>
      <c r="BC93" s="201">
        <f>'[2]Yearly Methanol'!BC93</f>
        <v>555.29984448648599</v>
      </c>
      <c r="BD93" s="201">
        <f>'[2]Yearly Methanol'!BD93</f>
        <v>543.38847888758824</v>
      </c>
      <c r="BE93" s="201">
        <f>'[2]Yearly Methanol'!BE93</f>
        <v>529.96767062366246</v>
      </c>
      <c r="BF93" s="201">
        <f>'[2]Yearly Methanol'!BF93</f>
        <v>516.70751278195348</v>
      </c>
      <c r="BG93" s="201">
        <f>'[2]Yearly Methanol'!BG93</f>
        <v>503.60641815069613</v>
      </c>
      <c r="BH93" s="201">
        <f>'[2]Yearly Methanol'!BH93</f>
        <v>490.66281383750265</v>
      </c>
      <c r="BI93" s="201">
        <f>'[2]Yearly Methanol'!BI93</f>
        <v>477.87514114687104</v>
      </c>
      <c r="BJ93" s="201">
        <f>'[2]Yearly Methanol'!BJ93</f>
        <v>465.24185545870637</v>
      </c>
      <c r="BK93" s="201">
        <f>'[2]Yearly Methanol'!BK93</f>
        <v>452.76142610784314</v>
      </c>
      <c r="BL93" s="201">
        <f>'[2]Yearly Methanol'!BL93</f>
        <v>440.43233626456697</v>
      </c>
      <c r="BM93" s="201">
        <f>'[2]Yearly Methanol'!BM93</f>
        <v>428.25308281612041</v>
      </c>
      <c r="BN93" s="201">
        <f>'[2]Yearly Methanol'!BN93</f>
        <v>416.22217624919023</v>
      </c>
    </row>
    <row r="94" spans="1:66">
      <c r="A94" s="375"/>
      <c r="B94" s="1" t="s">
        <v>204</v>
      </c>
      <c r="C94" s="5" t="s">
        <v>200</v>
      </c>
      <c r="D94" s="141">
        <f>'[2]Yearly Methanol'!D94</f>
        <v>0</v>
      </c>
      <c r="E94" s="141">
        <f>'[2]Yearly Methanol'!E94</f>
        <v>0</v>
      </c>
      <c r="F94" s="141">
        <f>'[2]Yearly Methanol'!F94</f>
        <v>0</v>
      </c>
      <c r="G94" s="141">
        <f>'[2]Yearly Methanol'!G94</f>
        <v>0</v>
      </c>
      <c r="H94" s="141">
        <f>'[2]Yearly Methanol'!H94</f>
        <v>0</v>
      </c>
      <c r="I94" s="141">
        <f>'[2]Yearly Methanol'!I94</f>
        <v>0</v>
      </c>
      <c r="J94" s="141">
        <f>'[2]Yearly Methanol'!J94</f>
        <v>0</v>
      </c>
      <c r="K94" s="141">
        <f>'[2]Yearly Methanol'!K94</f>
        <v>0</v>
      </c>
      <c r="L94" s="141">
        <f>'[2]Yearly Methanol'!L94</f>
        <v>0</v>
      </c>
      <c r="M94" s="141">
        <f>'[2]Yearly Methanol'!M94</f>
        <v>0</v>
      </c>
      <c r="N94" s="141">
        <f>'[2]Yearly Methanol'!N94</f>
        <v>0</v>
      </c>
      <c r="O94" s="141">
        <f>'[2]Yearly Methanol'!O94</f>
        <v>0</v>
      </c>
      <c r="P94" s="141">
        <f>'[2]Yearly Methanol'!P94</f>
        <v>0</v>
      </c>
      <c r="Q94" s="141">
        <f>'[2]Yearly Methanol'!Q94</f>
        <v>0</v>
      </c>
      <c r="R94" s="141">
        <f>'[2]Yearly Methanol'!R94</f>
        <v>0</v>
      </c>
      <c r="S94" s="141">
        <f>'[2]Yearly Methanol'!S94</f>
        <v>0</v>
      </c>
      <c r="T94" s="141">
        <f>'[2]Yearly Methanol'!T94</f>
        <v>0</v>
      </c>
      <c r="U94" s="141">
        <f>'[2]Yearly Methanol'!U94</f>
        <v>0</v>
      </c>
      <c r="V94" s="141">
        <f>'[2]Yearly Methanol'!V94</f>
        <v>0</v>
      </c>
      <c r="W94" s="141">
        <f>'[2]Yearly Methanol'!W94</f>
        <v>0</v>
      </c>
      <c r="X94" s="141">
        <f>'[2]Yearly Methanol'!X94</f>
        <v>0</v>
      </c>
      <c r="Y94" s="141">
        <f>'[2]Yearly Methanol'!Y94</f>
        <v>0</v>
      </c>
      <c r="Z94" s="141">
        <f>'[2]Yearly Methanol'!Z94</f>
        <v>0</v>
      </c>
      <c r="AA94" s="141">
        <f>'[2]Yearly Methanol'!AA94</f>
        <v>0</v>
      </c>
      <c r="AB94" s="141">
        <f>'[2]Yearly Methanol'!AB94</f>
        <v>0</v>
      </c>
      <c r="AC94" s="141">
        <f>'[2]Yearly Methanol'!AC94</f>
        <v>0</v>
      </c>
      <c r="AD94" s="141">
        <f>'[2]Yearly Methanol'!AD94</f>
        <v>0</v>
      </c>
      <c r="AE94" s="141">
        <f>'[2]Yearly Methanol'!AE94</f>
        <v>0</v>
      </c>
      <c r="AF94" s="141">
        <f>'[2]Yearly Methanol'!AF94</f>
        <v>0</v>
      </c>
      <c r="AG94" s="141">
        <f>'[2]Yearly Methanol'!AG94</f>
        <v>0</v>
      </c>
      <c r="AH94" s="141">
        <f>'[2]Yearly Methanol'!AH94</f>
        <v>0</v>
      </c>
      <c r="AI94" s="141"/>
      <c r="AJ94" s="141">
        <f>'[2]Yearly Methanol'!AJ94</f>
        <v>0</v>
      </c>
      <c r="AK94" s="141">
        <f>'[2]Yearly Methanol'!AK94</f>
        <v>0</v>
      </c>
      <c r="AL94" s="141">
        <f>'[2]Yearly Methanol'!AL94</f>
        <v>0</v>
      </c>
      <c r="AM94" s="141">
        <f>'[2]Yearly Methanol'!AM94</f>
        <v>0</v>
      </c>
      <c r="AN94" s="141">
        <f>'[2]Yearly Methanol'!AN94</f>
        <v>0</v>
      </c>
      <c r="AO94" s="141">
        <f>'[2]Yearly Methanol'!AO94</f>
        <v>0</v>
      </c>
      <c r="AP94" s="141">
        <f>'[2]Yearly Methanol'!AP94</f>
        <v>0</v>
      </c>
      <c r="AQ94" s="141">
        <f>'[2]Yearly Methanol'!AQ94</f>
        <v>0</v>
      </c>
      <c r="AR94" s="141">
        <f>'[2]Yearly Methanol'!AR94</f>
        <v>0</v>
      </c>
      <c r="AS94" s="141">
        <f>'[2]Yearly Methanol'!AS94</f>
        <v>0</v>
      </c>
      <c r="AT94" s="141">
        <f>'[2]Yearly Methanol'!AT94</f>
        <v>0</v>
      </c>
      <c r="AU94" s="141">
        <f>'[2]Yearly Methanol'!AU94</f>
        <v>0</v>
      </c>
      <c r="AV94" s="141">
        <f>'[2]Yearly Methanol'!AV94</f>
        <v>0</v>
      </c>
      <c r="AW94" s="141">
        <f>'[2]Yearly Methanol'!AW94</f>
        <v>0</v>
      </c>
      <c r="AX94" s="141">
        <f>'[2]Yearly Methanol'!AX94</f>
        <v>0</v>
      </c>
      <c r="AY94" s="141">
        <f>'[2]Yearly Methanol'!AY94</f>
        <v>0</v>
      </c>
      <c r="AZ94" s="141">
        <f>'[2]Yearly Methanol'!AZ94</f>
        <v>0</v>
      </c>
      <c r="BA94" s="141">
        <f>'[2]Yearly Methanol'!BA94</f>
        <v>0</v>
      </c>
      <c r="BB94" s="141">
        <f>'[2]Yearly Methanol'!BB94</f>
        <v>0</v>
      </c>
      <c r="BC94" s="141">
        <f>'[2]Yearly Methanol'!BC94</f>
        <v>0</v>
      </c>
      <c r="BD94" s="141">
        <f>'[2]Yearly Methanol'!BD94</f>
        <v>0</v>
      </c>
      <c r="BE94" s="141">
        <f>'[2]Yearly Methanol'!BE94</f>
        <v>0</v>
      </c>
      <c r="BF94" s="141">
        <f>'[2]Yearly Methanol'!BF94</f>
        <v>0</v>
      </c>
      <c r="BG94" s="141">
        <f>'[2]Yearly Methanol'!BG94</f>
        <v>0</v>
      </c>
      <c r="BH94" s="141">
        <f>'[2]Yearly Methanol'!BH94</f>
        <v>0</v>
      </c>
      <c r="BI94" s="141">
        <f>'[2]Yearly Methanol'!BI94</f>
        <v>0</v>
      </c>
      <c r="BJ94" s="141">
        <f>'[2]Yearly Methanol'!BJ94</f>
        <v>0</v>
      </c>
      <c r="BK94" s="141">
        <f>'[2]Yearly Methanol'!BK94</f>
        <v>0</v>
      </c>
      <c r="BL94" s="141">
        <f>'[2]Yearly Methanol'!BL94</f>
        <v>0</v>
      </c>
      <c r="BM94" s="141">
        <f>'[2]Yearly Methanol'!BM94</f>
        <v>0</v>
      </c>
      <c r="BN94" s="141">
        <f>'[2]Yearly Methanol'!BN94</f>
        <v>0</v>
      </c>
    </row>
    <row r="95" spans="1:66" s="14" customFormat="1">
      <c r="A95" s="376"/>
      <c r="B95" s="10" t="s">
        <v>119</v>
      </c>
      <c r="C95" s="62" t="s">
        <v>200</v>
      </c>
      <c r="D95" s="156">
        <f>'[2]Yearly Methanol'!D95</f>
        <v>11214.38170827588</v>
      </c>
      <c r="E95" s="156">
        <f>'[2]Yearly Methanol'!E95</f>
        <v>10762.952075754458</v>
      </c>
      <c r="F95" s="156">
        <f>'[2]Yearly Methanol'!F95</f>
        <v>10315.498477125917</v>
      </c>
      <c r="G95" s="156">
        <f>'[2]Yearly Methanol'!G95</f>
        <v>9872.1437744737104</v>
      </c>
      <c r="H95" s="156">
        <f>'[2]Yearly Methanol'!H95</f>
        <v>9433.0086484109252</v>
      </c>
      <c r="I95" s="156">
        <f>'[2]Yearly Methanol'!I95</f>
        <v>8998.211614885744</v>
      </c>
      <c r="J95" s="156">
        <f>'[2]Yearly Methanol'!J95</f>
        <v>8567.869895645641</v>
      </c>
      <c r="K95" s="156">
        <f>'[2]Yearly Methanol'!K95</f>
        <v>8142.0974332318092</v>
      </c>
      <c r="L95" s="156">
        <f>'[2]Yearly Methanol'!L95</f>
        <v>7721.0064952783659</v>
      </c>
      <c r="M95" s="156">
        <f>'[2]Yearly Methanol'!M95</f>
        <v>7304.7072647561163</v>
      </c>
      <c r="N95" s="156">
        <f>'[2]Yearly Methanol'!N95</f>
        <v>6893.3078561949897</v>
      </c>
      <c r="O95" s="156">
        <f>'[2]Yearly Methanol'!O95</f>
        <v>6592.5436725317068</v>
      </c>
      <c r="P95" s="156">
        <f>'[2]Yearly Methanol'!P95</f>
        <v>6296.9336472440482</v>
      </c>
      <c r="Q95" s="156">
        <f>'[2]Yearly Methanol'!Q95</f>
        <v>6006.4353362805796</v>
      </c>
      <c r="R95" s="156">
        <f>'[2]Yearly Methanol'!R95</f>
        <v>5721.0062912164858</v>
      </c>
      <c r="S95" s="156">
        <f>'[2]Yearly Methanol'!S95</f>
        <v>5440.6040602521734</v>
      </c>
      <c r="T95" s="156">
        <f>'[2]Yearly Methanol'!T95</f>
        <v>5165.1845777742856</v>
      </c>
      <c r="U95" s="156">
        <f>'[2]Yearly Methanol'!U95</f>
        <v>4894.7065778391552</v>
      </c>
      <c r="V95" s="156">
        <f>'[2]Yearly Methanol'!V95</f>
        <v>4629.1275531277561</v>
      </c>
      <c r="W95" s="156">
        <f>'[2]Yearly Methanol'!W95</f>
        <v>4368.4049944944309</v>
      </c>
      <c r="X95" s="156">
        <f>'[2]Yearly Methanol'!X95</f>
        <v>4112.4963919836973</v>
      </c>
      <c r="Y95" s="156">
        <f>'[2]Yearly Methanol'!Y95</f>
        <v>3817.6886652310959</v>
      </c>
      <c r="Z95" s="156">
        <f>'[2]Yearly Methanol'!Z95</f>
        <v>3528.2154704722197</v>
      </c>
      <c r="AA95" s="156">
        <f>'[2]Yearly Methanol'!AA95</f>
        <v>3244.0288691942897</v>
      </c>
      <c r="AB95" s="156">
        <f>'[2]Yearly Methanol'!AB95</f>
        <v>2965.0809646206817</v>
      </c>
      <c r="AC95" s="156">
        <f>'[2]Yearly Methanol'!AC95</f>
        <v>2691.323902382142</v>
      </c>
      <c r="AD95" s="156">
        <f>'[2]Yearly Methanol'!AD95</f>
        <v>2422.7123630820583</v>
      </c>
      <c r="AE95" s="156">
        <f>'[2]Yearly Methanol'!AE95</f>
        <v>2159.1966005431273</v>
      </c>
      <c r="AF95" s="156">
        <f>'[2]Yearly Methanol'!AF95</f>
        <v>1900.7289399876045</v>
      </c>
      <c r="AG95" s="156">
        <f>'[2]Yearly Methanol'!AG95</f>
        <v>1647.2617534408946</v>
      </c>
      <c r="AH95" s="156">
        <f>'[2]Yearly Methanol'!AH95</f>
        <v>1398.7474603825233</v>
      </c>
      <c r="AI95" s="156"/>
      <c r="AJ95" s="156">
        <f>'[2]Yearly Methanol'!AJ95</f>
        <v>11214.38170827588</v>
      </c>
      <c r="AK95" s="156">
        <f>'[2]Yearly Methanol'!AK95</f>
        <v>10935.0069714367</v>
      </c>
      <c r="AL95" s="156">
        <f>'[2]Yearly Methanol'!AL95</f>
        <v>10657.210490175192</v>
      </c>
      <c r="AM95" s="156">
        <f>'[2]Yearly Methanol'!AM95</f>
        <v>10381.140188376265</v>
      </c>
      <c r="AN95" s="156">
        <f>'[2]Yearly Methanol'!AN95</f>
        <v>10106.941575611565</v>
      </c>
      <c r="AO95" s="156">
        <f>'[2]Yearly Methanol'!AO95</f>
        <v>9834.7577659729977</v>
      </c>
      <c r="AP95" s="156">
        <f>'[2]Yearly Methanol'!AP95</f>
        <v>9564.730350548054</v>
      </c>
      <c r="AQ95" s="156">
        <f>'[2]Yearly Methanol'!AQ95</f>
        <v>9296.9974144085263</v>
      </c>
      <c r="AR95" s="156">
        <f>'[2]Yearly Methanol'!AR95</f>
        <v>9031.6951428873508</v>
      </c>
      <c r="AS95" s="156">
        <f>'[2]Yearly Methanol'!AS95</f>
        <v>8768.9574137834334</v>
      </c>
      <c r="AT95" s="156">
        <f>'[2]Yearly Methanol'!AT95</f>
        <v>8508.9158155287223</v>
      </c>
      <c r="AU95" s="156">
        <f>'[2]Yearly Methanol'!AU95</f>
        <v>8310.0811491410004</v>
      </c>
      <c r="AV95" s="156">
        <f>'[2]Yearly Methanol'!AV95</f>
        <v>8114.9016947190667</v>
      </c>
      <c r="AW95" s="156">
        <f>'[2]Yearly Methanol'!AW95</f>
        <v>7923.3509486399435</v>
      </c>
      <c r="AX95" s="156">
        <f>'[2]Yearly Methanol'!AX95</f>
        <v>7735.4022535391668</v>
      </c>
      <c r="AY95" s="156">
        <f>'[2]Yearly Methanol'!AY95</f>
        <v>7551.0288006170176</v>
      </c>
      <c r="AZ95" s="156">
        <f>'[2]Yearly Methanol'!AZ95</f>
        <v>7370.2020204962282</v>
      </c>
      <c r="BA95" s="156">
        <f>'[2]Yearly Methanol'!BA95</f>
        <v>7192.8959979912088</v>
      </c>
      <c r="BB95" s="156">
        <f>'[2]Yearly Methanol'!BB95</f>
        <v>7019.0834323380013</v>
      </c>
      <c r="BC95" s="156">
        <f>'[2]Yearly Methanol'!BC95</f>
        <v>6848.7368780073066</v>
      </c>
      <c r="BD95" s="156">
        <f>'[2]Yearly Methanol'!BD95</f>
        <v>6681.8287469749503</v>
      </c>
      <c r="BE95" s="156">
        <f>'[2]Yearly Methanol'!BE95</f>
        <v>6496.447136754563</v>
      </c>
      <c r="BF95" s="156">
        <f>'[2]Yearly Methanol'!BF95</f>
        <v>6314.7503315574895</v>
      </c>
      <c r="BG95" s="156">
        <f>'[2]Yearly Methanol'!BG95</f>
        <v>6136.7080706069273</v>
      </c>
      <c r="BH95" s="156">
        <f>'[2]Yearly Methanol'!BH95</f>
        <v>5962.2899686037736</v>
      </c>
      <c r="BI95" s="156">
        <f>'[2]Yearly Methanol'!BI95</f>
        <v>5791.4655178565072</v>
      </c>
      <c r="BJ95" s="156">
        <f>'[2]Yearly Methanol'!BJ95</f>
        <v>5624.2065822928853</v>
      </c>
      <c r="BK95" s="156">
        <f>'[2]Yearly Methanol'!BK95</f>
        <v>5460.4804371408745</v>
      </c>
      <c r="BL95" s="156">
        <f>'[2]Yearly Methanol'!BL95</f>
        <v>5300.256268531105</v>
      </c>
      <c r="BM95" s="156">
        <f>'[2]Yearly Methanol'!BM95</f>
        <v>5143.503150310712</v>
      </c>
      <c r="BN95" s="156">
        <f>'[2]Yearly Methanol'!BN95</f>
        <v>4990.1900460926972</v>
      </c>
    </row>
    <row r="96" spans="1:66">
      <c r="A96" s="6" t="s">
        <v>75</v>
      </c>
      <c r="B96" s="6" t="s">
        <v>48</v>
      </c>
      <c r="C96" s="17" t="s">
        <v>200</v>
      </c>
      <c r="D96" s="132">
        <f>'[2]Yearly Methanol'!D96</f>
        <v>87870.659329283968</v>
      </c>
      <c r="E96" s="132">
        <f>'[2]Yearly Methanol'!E96</f>
        <v>85158.826108818801</v>
      </c>
      <c r="F96" s="132">
        <f>'[2]Yearly Methanol'!F96</f>
        <v>82480.518869667489</v>
      </c>
      <c r="G96" s="132">
        <f>'[2]Yearly Methanol'!G96</f>
        <v>79835.40205964772</v>
      </c>
      <c r="H96" s="132">
        <f>'[2]Yearly Methanol'!H96</f>
        <v>77223.14317505715</v>
      </c>
      <c r="I96" s="132">
        <f>'[2]Yearly Methanol'!I96</f>
        <v>74643.412734481914</v>
      </c>
      <c r="J96" s="132">
        <f>'[2]Yearly Methanol'!J96</f>
        <v>72095.884252821881</v>
      </c>
      <c r="K96" s="132">
        <f>'[2]Yearly Methanol'!K96</f>
        <v>69580.234215531338</v>
      </c>
      <c r="L96" s="132">
        <f>'[2]Yearly Methanol'!L96</f>
        <v>67096.142053073054</v>
      </c>
      <c r="M96" s="132">
        <f>'[2]Yearly Methanol'!M96</f>
        <v>64643.290115584183</v>
      </c>
      <c r="N96" s="132">
        <f>'[2]Yearly Methanol'!N96</f>
        <v>62221.36364775218</v>
      </c>
      <c r="O96" s="132">
        <f>'[2]Yearly Methanol'!O96</f>
        <v>59830.050763899206</v>
      </c>
      <c r="P96" s="132">
        <f>'[2]Yearly Methanol'!P96</f>
        <v>57469.042423273029</v>
      </c>
      <c r="Q96" s="132">
        <f>'[2]Yearly Methanol'!Q96</f>
        <v>55138.032405543148</v>
      </c>
      <c r="R96" s="132">
        <f>'[2]Yearly Methanol'!R96</f>
        <v>52836.717286500105</v>
      </c>
      <c r="S96" s="132">
        <f>'[2]Yearly Methanol'!S96</f>
        <v>50564.796413956625</v>
      </c>
      <c r="T96" s="132">
        <f>'[2]Yearly Methanol'!T96</f>
        <v>48321.97188384879</v>
      </c>
      <c r="U96" s="132">
        <f>'[2]Yearly Methanol'!U96</f>
        <v>46107.948516535682</v>
      </c>
      <c r="V96" s="132">
        <f>'[2]Yearly Methanol'!V96</f>
        <v>43922.433833295872</v>
      </c>
      <c r="W96" s="132">
        <f>'[2]Yearly Methanol'!W96</f>
        <v>41765.138033019204</v>
      </c>
      <c r="X96" s="132">
        <f>'[2]Yearly Methanol'!X96</f>
        <v>39635.773969092246</v>
      </c>
      <c r="Y96" s="132">
        <f>'[2]Yearly Methanol'!Y96</f>
        <v>37478.737965340741</v>
      </c>
      <c r="Z96" s="132">
        <f>'[2]Yearly Methanol'!Z96</f>
        <v>35349.838211377602</v>
      </c>
      <c r="AA96" s="132">
        <f>'[2]Yearly Methanol'!AA96</f>
        <v>33248.787329424944</v>
      </c>
      <c r="AB96" s="132">
        <f>'[2]Yearly Methanol'!AB96</f>
        <v>31175.300580512929</v>
      </c>
      <c r="AC96" s="132">
        <f>'[2]Yearly Methanol'!AC96</f>
        <v>29129.095841658302</v>
      </c>
      <c r="AD96" s="132">
        <f>'[2]Yearly Methanol'!AD96</f>
        <v>27109.893583232784</v>
      </c>
      <c r="AE96" s="132">
        <f>'[2]Yearly Methanol'!AE96</f>
        <v>25117.416846519998</v>
      </c>
      <c r="AF96" s="132">
        <f>'[2]Yearly Methanol'!AF96</f>
        <v>23151.39122145914</v>
      </c>
      <c r="AG96" s="132">
        <f>'[2]Yearly Methanol'!AG96</f>
        <v>21211.544824574019</v>
      </c>
      <c r="AH96" s="132">
        <f>'[2]Yearly Methanol'!AH96</f>
        <v>19297.608277085943</v>
      </c>
      <c r="AI96" s="124"/>
      <c r="AJ96" s="132">
        <f>'[2]Yearly Methanol'!AJ96</f>
        <v>87870.659329283968</v>
      </c>
      <c r="AK96" s="132">
        <f>'[2]Yearly Methanol'!AK96</f>
        <v>86366.972567424949</v>
      </c>
      <c r="AL96" s="132">
        <f>'[2]Yearly Methanol'!AL96</f>
        <v>84879.974908344258</v>
      </c>
      <c r="AM96" s="132">
        <f>'[2]Yearly Methanol'!AM96</f>
        <v>83409.506780476455</v>
      </c>
      <c r="AN96" s="132">
        <f>'[2]Yearly Methanol'!AN96</f>
        <v>81955.410025744393</v>
      </c>
      <c r="AO96" s="132">
        <f>'[2]Yearly Methanol'!AO96</f>
        <v>80517.527887608463</v>
      </c>
      <c r="AP96" s="132">
        <f>'[2]Yearly Methanol'!AP96</f>
        <v>79095.704999213791</v>
      </c>
      <c r="AQ96" s="132">
        <f>'[2]Yearly Methanol'!AQ96</f>
        <v>77689.787371634622</v>
      </c>
      <c r="AR96" s="132">
        <f>'[2]Yearly Methanol'!AR96</f>
        <v>76299.622382214919</v>
      </c>
      <c r="AS96" s="132">
        <f>'[2]Yearly Methanol'!AS96</f>
        <v>74925.058763004577</v>
      </c>
      <c r="AT96" s="132">
        <f>'[2]Yearly Methanol'!AT96</f>
        <v>73565.946589290659</v>
      </c>
      <c r="AU96" s="132">
        <f>'[2]Yearly Methanol'!AU96</f>
        <v>72222.13726822233</v>
      </c>
      <c r="AV96" s="132">
        <f>'[2]Yearly Methanol'!AV96</f>
        <v>70893.483527529461</v>
      </c>
      <c r="AW96" s="132">
        <f>'[2]Yearly Methanol'!AW96</f>
        <v>69579.839404333528</v>
      </c>
      <c r="AX96" s="132">
        <f>'[2]Yearly Methanol'!AX96</f>
        <v>68281.060234050368</v>
      </c>
      <c r="AY96" s="132">
        <f>'[2]Yearly Methanol'!AY96</f>
        <v>66997.002639384111</v>
      </c>
      <c r="AZ96" s="132">
        <f>'[2]Yearly Methanol'!AZ96</f>
        <v>65727.524519411454</v>
      </c>
      <c r="BA96" s="132">
        <f>'[2]Yearly Methanol'!BA96</f>
        <v>64472.485038755389</v>
      </c>
      <c r="BB96" s="132">
        <f>'[2]Yearly Methanol'!BB96</f>
        <v>63231.744616847966</v>
      </c>
      <c r="BC96" s="132">
        <f>'[2]Yearly Methanol'!BC96</f>
        <v>62005.16491728132</v>
      </c>
      <c r="BD96" s="132">
        <f>'[2]Yearly Methanol'!BD96</f>
        <v>60792.608837245956</v>
      </c>
      <c r="BE96" s="132">
        <f>'[2]Yearly Methanol'!BE96</f>
        <v>59570.453779457072</v>
      </c>
      <c r="BF96" s="132">
        <f>'[2]Yearly Methanol'!BF96</f>
        <v>58362.379108365218</v>
      </c>
      <c r="BG96" s="132">
        <f>'[2]Yearly Methanol'!BG96</f>
        <v>57168.247938336724</v>
      </c>
      <c r="BH96" s="132">
        <f>'[2]Yearly Methanol'!BH96</f>
        <v>55987.924607735556</v>
      </c>
      <c r="BI96" s="132">
        <f>'[2]Yearly Methanol'!BI96</f>
        <v>54821.274668511891</v>
      </c>
      <c r="BJ96" s="132">
        <f>'[2]Yearly Methanol'!BJ96</f>
        <v>53668.164875876268</v>
      </c>
      <c r="BK96" s="132">
        <f>'[2]Yearly Methanol'!BK96</f>
        <v>52528.463178058846</v>
      </c>
      <c r="BL96" s="132">
        <f>'[2]Yearly Methanol'!BL96</f>
        <v>51402.038706152816</v>
      </c>
      <c r="BM96" s="132">
        <f>'[2]Yearly Methanol'!BM96</f>
        <v>50288.761764041548</v>
      </c>
      <c r="BN96" s="132">
        <f>'[2]Yearly Methanol'!BN96</f>
        <v>49188.503818408644</v>
      </c>
    </row>
    <row r="97" spans="1:66">
      <c r="A97"/>
      <c r="B97" t="s">
        <v>69</v>
      </c>
      <c r="C97" s="5" t="s">
        <v>200</v>
      </c>
      <c r="D97" s="124">
        <f>'[2]Yearly Methanol'!D97</f>
        <v>0</v>
      </c>
      <c r="E97" s="124">
        <f>'[2]Yearly Methanol'!E97</f>
        <v>25.351732512652081</v>
      </c>
      <c r="F97" s="124">
        <f>'[2]Yearly Methanol'!F97</f>
        <v>76.767674813385128</v>
      </c>
      <c r="G97" s="124">
        <f>'[2]Yearly Methanol'!G97</f>
        <v>154.07484017670481</v>
      </c>
      <c r="H97" s="124">
        <f>'[2]Yearly Methanol'!H97</f>
        <v>257.10100618487951</v>
      </c>
      <c r="I97" s="124">
        <f>'[2]Yearly Methanol'!I97</f>
        <v>385.67471191482559</v>
      </c>
      <c r="J97" s="124">
        <f>'[2]Yearly Methanol'!J97</f>
        <v>539.62525513431081</v>
      </c>
      <c r="K97" s="124">
        <f>'[2]Yearly Methanol'!K97</f>
        <v>718.78268950744473</v>
      </c>
      <c r="L97" s="124">
        <f>'[2]Yearly Methanol'!L97</f>
        <v>922.97782180943057</v>
      </c>
      <c r="M97" s="124">
        <f>'[2]Yearly Methanol'!M97</f>
        <v>1152.0422091505459</v>
      </c>
      <c r="N97" s="124">
        <f>'[2]Yearly Methanol'!N97</f>
        <v>1405.8081562093287</v>
      </c>
      <c r="O97" s="124">
        <f>'[2]Yearly Methanol'!O97</f>
        <v>1637.7925420844642</v>
      </c>
      <c r="P97" s="124">
        <f>'[2]Yearly Methanol'!P97</f>
        <v>1885.9472899074453</v>
      </c>
      <c r="Q97" s="124">
        <f>'[2]Yearly Methanol'!Q97</f>
        <v>2150.1619010540726</v>
      </c>
      <c r="R97" s="124">
        <f>'[2]Yearly Methanol'!R97</f>
        <v>2430.3263697930379</v>
      </c>
      <c r="S97" s="124">
        <f>'[2]Yearly Methanol'!S97</f>
        <v>2726.3311814631775</v>
      </c>
      <c r="T97" s="124">
        <f>'[2]Yearly Methanol'!T97</f>
        <v>3038.0673106567629</v>
      </c>
      <c r="U97" s="124">
        <f>'[2]Yearly Methanol'!U97</f>
        <v>3365.426219408846</v>
      </c>
      <c r="V97" s="124">
        <f>'[2]Yearly Methanol'!V97</f>
        <v>3708.2998553926118</v>
      </c>
      <c r="W97" s="124">
        <f>'[2]Yearly Methanol'!W97</f>
        <v>4066.5806501207239</v>
      </c>
      <c r="X97" s="124">
        <f>'[2]Yearly Methanol'!X97</f>
        <v>4440.1615171526619</v>
      </c>
      <c r="Y97" s="124">
        <f>'[2]Yearly Methanol'!Y97</f>
        <v>4924.149132362264</v>
      </c>
      <c r="Z97" s="124">
        <f>'[2]Yearly Methanol'!Z97</f>
        <v>5431.8516185943827</v>
      </c>
      <c r="AA97" s="124">
        <f>'[2]Yearly Methanol'!AA97</f>
        <v>5963.1047950480661</v>
      </c>
      <c r="AB97" s="124">
        <f>'[2]Yearly Methanol'!AB97</f>
        <v>6517.7452163244525</v>
      </c>
      <c r="AC97" s="124">
        <f>'[2]Yearly Methanol'!AC97</f>
        <v>7095.6101697016165</v>
      </c>
      <c r="AD97" s="124">
        <f>'[2]Yearly Methanol'!AD97</f>
        <v>7696.5376724184807</v>
      </c>
      <c r="AE97" s="124">
        <f>'[2]Yearly Methanol'!AE97</f>
        <v>8320.3664689677698</v>
      </c>
      <c r="AF97" s="124">
        <f>'[2]Yearly Methanol'!AF97</f>
        <v>8966.9360283979604</v>
      </c>
      <c r="AG97" s="124">
        <f>'[2]Yearly Methanol'!AG97</f>
        <v>9636.0865416242123</v>
      </c>
      <c r="AH97" s="124">
        <f>'[2]Yearly Methanol'!AH97</f>
        <v>10327.658918748268</v>
      </c>
      <c r="AI97" s="124"/>
      <c r="AJ97" s="124">
        <f>'[2]Yearly Methanol'!AJ97</f>
        <v>0</v>
      </c>
      <c r="AK97" s="124">
        <f>'[2]Yearly Methanol'!AK97</f>
        <v>25.351732512652081</v>
      </c>
      <c r="AL97" s="124">
        <f>'[2]Yearly Methanol'!AL97</f>
        <v>76.767674813385128</v>
      </c>
      <c r="AM97" s="124">
        <f>'[2]Yearly Methanol'!AM97</f>
        <v>154.07484017670481</v>
      </c>
      <c r="AN97" s="124">
        <f>'[2]Yearly Methanol'!AN97</f>
        <v>257.10100618487951</v>
      </c>
      <c r="AO97" s="124">
        <f>'[2]Yearly Methanol'!AO97</f>
        <v>385.67471191482559</v>
      </c>
      <c r="AP97" s="124">
        <f>'[2]Yearly Methanol'!AP97</f>
        <v>539.62525513431081</v>
      </c>
      <c r="AQ97" s="124">
        <f>'[2]Yearly Methanol'!AQ97</f>
        <v>718.78268950744473</v>
      </c>
      <c r="AR97" s="124">
        <f>'[2]Yearly Methanol'!AR97</f>
        <v>922.97782180943057</v>
      </c>
      <c r="AS97" s="124">
        <f>'[2]Yearly Methanol'!AS97</f>
        <v>1152.0422091505459</v>
      </c>
      <c r="AT97" s="124">
        <f>'[2]Yearly Methanol'!AT97</f>
        <v>1405.8081562093287</v>
      </c>
      <c r="AU97" s="124">
        <f>'[2]Yearly Methanol'!AU97</f>
        <v>1637.7925420844642</v>
      </c>
      <c r="AV97" s="124">
        <f>'[2]Yearly Methanol'!AV97</f>
        <v>1885.9472899074453</v>
      </c>
      <c r="AW97" s="124">
        <f>'[2]Yearly Methanol'!AW97</f>
        <v>2150.1619010540726</v>
      </c>
      <c r="AX97" s="124">
        <f>'[2]Yearly Methanol'!AX97</f>
        <v>2430.3263697930379</v>
      </c>
      <c r="AY97" s="124">
        <f>'[2]Yearly Methanol'!AY97</f>
        <v>2726.3311814631775</v>
      </c>
      <c r="AZ97" s="124">
        <f>'[2]Yearly Methanol'!AZ97</f>
        <v>3038.0673106567629</v>
      </c>
      <c r="BA97" s="124">
        <f>'[2]Yearly Methanol'!BA97</f>
        <v>3365.426219408846</v>
      </c>
      <c r="BB97" s="124">
        <f>'[2]Yearly Methanol'!BB97</f>
        <v>3708.2998553926118</v>
      </c>
      <c r="BC97" s="124">
        <f>'[2]Yearly Methanol'!BC97</f>
        <v>4066.5806501207239</v>
      </c>
      <c r="BD97" s="124">
        <f>'[2]Yearly Methanol'!BD97</f>
        <v>4440.1615171526619</v>
      </c>
      <c r="BE97" s="124">
        <f>'[2]Yearly Methanol'!BE97</f>
        <v>4924.149132362264</v>
      </c>
      <c r="BF97" s="124">
        <f>'[2]Yearly Methanol'!BF97</f>
        <v>5431.8516185943827</v>
      </c>
      <c r="BG97" s="124">
        <f>'[2]Yearly Methanol'!BG97</f>
        <v>5963.1047950480661</v>
      </c>
      <c r="BH97" s="124">
        <f>'[2]Yearly Methanol'!BH97</f>
        <v>6517.7452163244525</v>
      </c>
      <c r="BI97" s="124">
        <f>'[2]Yearly Methanol'!BI97</f>
        <v>7095.6101697016165</v>
      </c>
      <c r="BJ97" s="124">
        <f>'[2]Yearly Methanol'!BJ97</f>
        <v>7696.5376724184807</v>
      </c>
      <c r="BK97" s="124">
        <f>'[2]Yearly Methanol'!BK97</f>
        <v>8320.3664689677698</v>
      </c>
      <c r="BL97" s="124">
        <f>'[2]Yearly Methanol'!BL97</f>
        <v>8966.9360283979604</v>
      </c>
      <c r="BM97" s="124">
        <f>'[2]Yearly Methanol'!BM97</f>
        <v>9636.0865416242123</v>
      </c>
      <c r="BN97" s="124">
        <f>'[2]Yearly Methanol'!BN97</f>
        <v>10327.658918748268</v>
      </c>
    </row>
    <row r="98" spans="1:66">
      <c r="A98"/>
      <c r="B98" t="s">
        <v>74</v>
      </c>
      <c r="C98" s="5" t="s">
        <v>200</v>
      </c>
      <c r="D98" s="124">
        <f>'[2]Yearly Methanol'!D98</f>
        <v>0</v>
      </c>
      <c r="E98" s="124">
        <f>'[2]Yearly Methanol'!E98</f>
        <v>165.69549195479053</v>
      </c>
      <c r="F98" s="124">
        <f>'[2]Yearly Methanol'!F98</f>
        <v>346.93998837721955</v>
      </c>
      <c r="G98" s="124">
        <f>'[2]Yearly Methanol'!G98</f>
        <v>543.69499811163257</v>
      </c>
      <c r="H98" s="124">
        <f>'[2]Yearly Methanol'!H98</f>
        <v>755.9207543870931</v>
      </c>
      <c r="I98" s="124">
        <f>'[2]Yearly Methanol'!I98</f>
        <v>983.57622908079031</v>
      </c>
      <c r="J98" s="124">
        <f>'[2]Yearly Methanol'!J98</f>
        <v>1226.6191468884638</v>
      </c>
      <c r="K98" s="124">
        <f>'[2]Yearly Methanol'!K98</f>
        <v>1485.005999402309</v>
      </c>
      <c r="L98" s="124">
        <f>'[2]Yearly Methanol'!L98</f>
        <v>1758.6920590968457</v>
      </c>
      <c r="M98" s="124">
        <f>'[2]Yearly Methanol'!M98</f>
        <v>2047.6313932232031</v>
      </c>
      <c r="N98" s="124">
        <f>'[2]Yearly Methanol'!N98</f>
        <v>2351.7768776123025</v>
      </c>
      <c r="O98" s="124">
        <f>'[2]Yearly Methanol'!O98</f>
        <v>2590.2048944029248</v>
      </c>
      <c r="P98" s="124">
        <f>'[2]Yearly Methanol'!P98</f>
        <v>2829.1001919817336</v>
      </c>
      <c r="Q98" s="124">
        <f>'[2]Yearly Methanol'!Q98</f>
        <v>3068.4288993708151</v>
      </c>
      <c r="R98" s="124">
        <f>'[2]Yearly Methanol'!R98</f>
        <v>3308.1570681429025</v>
      </c>
      <c r="S98" s="124">
        <f>'[2]Yearly Methanol'!S98</f>
        <v>3548.2506748481942</v>
      </c>
      <c r="T98" s="124">
        <f>'[2]Yearly Methanol'!T98</f>
        <v>3788.6756234217573</v>
      </c>
      <c r="U98" s="124">
        <f>'[2]Yearly Methanol'!U98</f>
        <v>4029.3977475715915</v>
      </c>
      <c r="V98" s="124">
        <f>'[2]Yearly Methanol'!V98</f>
        <v>4270.3828131474738</v>
      </c>
      <c r="W98" s="124">
        <f>'[2]Yearly Methanol'!W98</f>
        <v>4511.5965204907052</v>
      </c>
      <c r="X98" s="124">
        <f>'[2]Yearly Methanol'!X98</f>
        <v>4753.004506764818</v>
      </c>
      <c r="Y98" s="124">
        <f>'[2]Yearly Methanol'!Y98</f>
        <v>4995.4989118203557</v>
      </c>
      <c r="Z98" s="124">
        <f>'[2]Yearly Methanol'!Z98</f>
        <v>5238.1993453519417</v>
      </c>
      <c r="AA98" s="124">
        <f>'[2]Yearly Methanol'!AA98</f>
        <v>5481.0701834667279</v>
      </c>
      <c r="AB98" s="124">
        <f>'[2]Yearly Methanol'!AB98</f>
        <v>5724.0757392941687</v>
      </c>
      <c r="AC98" s="124">
        <f>'[2]Yearly Methanol'!AC98</f>
        <v>5967.1802653660388</v>
      </c>
      <c r="AD98" s="124">
        <f>'[2]Yearly Methanol'!AD98</f>
        <v>6210.3479559770467</v>
      </c>
      <c r="AE98" s="124">
        <f>'[2]Yearly Methanol'!AE98</f>
        <v>6453.5429495261487</v>
      </c>
      <c r="AF98" s="124">
        <f>'[2]Yearly Methanol'!AF98</f>
        <v>6696.729330838687</v>
      </c>
      <c r="AG98" s="124">
        <f>'[2]Yearly Methanol'!AG98</f>
        <v>6939.8711334694235</v>
      </c>
      <c r="AH98" s="124">
        <f>'[2]Yearly Methanol'!AH98</f>
        <v>7182.9323419866314</v>
      </c>
      <c r="AI98" s="124"/>
      <c r="AJ98" s="124">
        <f>'[2]Yearly Methanol'!AJ98</f>
        <v>0</v>
      </c>
      <c r="AK98" s="124">
        <f>'[2]Yearly Methanol'!AK98</f>
        <v>165.69549195479053</v>
      </c>
      <c r="AL98" s="124">
        <f>'[2]Yearly Methanol'!AL98</f>
        <v>346.93998837721955</v>
      </c>
      <c r="AM98" s="124">
        <f>'[2]Yearly Methanol'!AM98</f>
        <v>543.69499811163257</v>
      </c>
      <c r="AN98" s="124">
        <f>'[2]Yearly Methanol'!AN98</f>
        <v>755.9207543870931</v>
      </c>
      <c r="AO98" s="124">
        <f>'[2]Yearly Methanol'!AO98</f>
        <v>983.57622908079031</v>
      </c>
      <c r="AP98" s="124">
        <f>'[2]Yearly Methanol'!AP98</f>
        <v>1226.6191468884638</v>
      </c>
      <c r="AQ98" s="124">
        <f>'[2]Yearly Methanol'!AQ98</f>
        <v>1485.005999402309</v>
      </c>
      <c r="AR98" s="124">
        <f>'[2]Yearly Methanol'!AR98</f>
        <v>1758.6920590968457</v>
      </c>
      <c r="AS98" s="124">
        <f>'[2]Yearly Methanol'!AS98</f>
        <v>2047.6313932232031</v>
      </c>
      <c r="AT98" s="124">
        <f>'[2]Yearly Methanol'!AT98</f>
        <v>2351.7768776123025</v>
      </c>
      <c r="AU98" s="124">
        <f>'[2]Yearly Methanol'!AU98</f>
        <v>2590.2048944029248</v>
      </c>
      <c r="AV98" s="124">
        <f>'[2]Yearly Methanol'!AV98</f>
        <v>2829.1001919817336</v>
      </c>
      <c r="AW98" s="124">
        <f>'[2]Yearly Methanol'!AW98</f>
        <v>3068.4288993708151</v>
      </c>
      <c r="AX98" s="124">
        <f>'[2]Yearly Methanol'!AX98</f>
        <v>3308.1570681429025</v>
      </c>
      <c r="AY98" s="124">
        <f>'[2]Yearly Methanol'!AY98</f>
        <v>3548.2506748481942</v>
      </c>
      <c r="AZ98" s="124">
        <f>'[2]Yearly Methanol'!AZ98</f>
        <v>3788.6756234217573</v>
      </c>
      <c r="BA98" s="124">
        <f>'[2]Yearly Methanol'!BA98</f>
        <v>4029.3977475715915</v>
      </c>
      <c r="BB98" s="124">
        <f>'[2]Yearly Methanol'!BB98</f>
        <v>4270.3828131474738</v>
      </c>
      <c r="BC98" s="124">
        <f>'[2]Yearly Methanol'!BC98</f>
        <v>4511.5965204907052</v>
      </c>
      <c r="BD98" s="124">
        <f>'[2]Yearly Methanol'!BD98</f>
        <v>4753.004506764818</v>
      </c>
      <c r="BE98" s="124">
        <f>'[2]Yearly Methanol'!BE98</f>
        <v>4995.4989118203557</v>
      </c>
      <c r="BF98" s="124">
        <f>'[2]Yearly Methanol'!BF98</f>
        <v>5238.1993453519417</v>
      </c>
      <c r="BG98" s="124">
        <f>'[2]Yearly Methanol'!BG98</f>
        <v>5481.0701834667279</v>
      </c>
      <c r="BH98" s="124">
        <f>'[2]Yearly Methanol'!BH98</f>
        <v>5724.0757392941687</v>
      </c>
      <c r="BI98" s="124">
        <f>'[2]Yearly Methanol'!BI98</f>
        <v>5967.1802653660388</v>
      </c>
      <c r="BJ98" s="124">
        <f>'[2]Yearly Methanol'!BJ98</f>
        <v>6210.3479559770467</v>
      </c>
      <c r="BK98" s="124">
        <f>'[2]Yearly Methanol'!BK98</f>
        <v>6453.5429495261487</v>
      </c>
      <c r="BL98" s="124">
        <f>'[2]Yearly Methanol'!BL98</f>
        <v>6696.729330838687</v>
      </c>
      <c r="BM98" s="124">
        <f>'[2]Yearly Methanol'!BM98</f>
        <v>6939.8711334694235</v>
      </c>
      <c r="BN98" s="124">
        <f>'[2]Yearly Methanol'!BN98</f>
        <v>7182.9323419866314</v>
      </c>
    </row>
    <row r="99" spans="1:66">
      <c r="A99" s="28"/>
      <c r="B99" s="28" t="s">
        <v>70</v>
      </c>
      <c r="C99" s="40" t="s">
        <v>200</v>
      </c>
      <c r="D99" s="204">
        <f>'[2]Yearly Methanol'!D99</f>
        <v>0</v>
      </c>
      <c r="E99" s="204">
        <f>'[2]Yearly Methanol'!E99</f>
        <v>51.909006578433321</v>
      </c>
      <c r="F99" s="204">
        <f>'[2]Yearly Methanol'!F99</f>
        <v>104.84600385925256</v>
      </c>
      <c r="G99" s="204">
        <f>'[2]Yearly Methanol'!G99</f>
        <v>158.42160942304184</v>
      </c>
      <c r="H99" s="204">
        <f>'[2]Yearly Methanol'!H99</f>
        <v>212.24984691162018</v>
      </c>
      <c r="I99" s="204">
        <f>'[2]Yearly Methanol'!I99</f>
        <v>265.94812729169854</v>
      </c>
      <c r="J99" s="204">
        <f>'[2]Yearly Methanol'!J99</f>
        <v>319.13723020111951</v>
      </c>
      <c r="K99" s="204">
        <f>'[2]Yearly Methanol'!K99</f>
        <v>371.44128537736441</v>
      </c>
      <c r="L99" s="204">
        <f>'[2]Yearly Methanol'!L99</f>
        <v>422.4877541680101</v>
      </c>
      <c r="M99" s="204">
        <f>'[2]Yearly Methanol'!M99</f>
        <v>471.90741112281802</v>
      </c>
      <c r="N99" s="204">
        <f>'[2]Yearly Methanol'!N99</f>
        <v>519.33432566713873</v>
      </c>
      <c r="O99" s="204">
        <f>'[2]Yearly Methanol'!O99</f>
        <v>550.98745467837148</v>
      </c>
      <c r="P99" s="204">
        <f>'[2]Yearly Methanol'!P99</f>
        <v>579.88650652005913</v>
      </c>
      <c r="Q99" s="204">
        <f>'[2]Yearly Methanol'!Q99</f>
        <v>602.37493127314247</v>
      </c>
      <c r="R99" s="204">
        <f>'[2]Yearly Methanol'!R99</f>
        <v>621.46816477196694</v>
      </c>
      <c r="S99" s="204">
        <f>'[2]Yearly Methanol'!S99</f>
        <v>636.97135800729984</v>
      </c>
      <c r="T99" s="204">
        <f>'[2]Yearly Methanol'!T99</f>
        <v>648.69534581797848</v>
      </c>
      <c r="U99" s="204">
        <f>'[2]Yearly Methanol'!U99</f>
        <v>656.45664772996497</v>
      </c>
      <c r="V99" s="204">
        <f>'[2]Yearly Methanol'!V99</f>
        <v>660.07746841192397</v>
      </c>
      <c r="W99" s="204">
        <f>'[2]Yearly Methanol'!W99</f>
        <v>659.38569775118367</v>
      </c>
      <c r="X99" s="204">
        <f>'[2]Yearly Methanol'!X99</f>
        <v>654.21491055392494</v>
      </c>
      <c r="Y99" s="204">
        <f>'[2]Yearly Methanol'!Y99</f>
        <v>656.98773264253691</v>
      </c>
      <c r="Z99" s="204">
        <f>'[2]Yearly Methanol'!Z99</f>
        <v>654.06823817475401</v>
      </c>
      <c r="AA99" s="204">
        <f>'[2]Yearly Methanol'!AA99</f>
        <v>636.24345956420689</v>
      </c>
      <c r="AB99" s="204">
        <f>'[2]Yearly Methanol'!AB99</f>
        <v>612.25022253108523</v>
      </c>
      <c r="AC99" s="204">
        <f>'[2]Yearly Methanol'!AC99</f>
        <v>582.01988796320097</v>
      </c>
      <c r="AD99" s="204">
        <f>'[2]Yearly Methanol'!AD99</f>
        <v>545.50944592442988</v>
      </c>
      <c r="AE99" s="204">
        <f>'[2]Yearly Methanol'!AE99</f>
        <v>502.70184277304583</v>
      </c>
      <c r="AF99" s="204">
        <f>'[2]Yearly Methanol'!AF99</f>
        <v>453.60630209068523</v>
      </c>
      <c r="AG99" s="204">
        <f>'[2]Yearly Methanol'!AG99</f>
        <v>398.25863947451575</v>
      </c>
      <c r="AH99" s="204">
        <f>'[2]Yearly Methanol'!AH99</f>
        <v>336.72157124487939</v>
      </c>
      <c r="AI99" s="124"/>
      <c r="AJ99" s="124">
        <f>'[2]Yearly Methanol'!AJ99</f>
        <v>0</v>
      </c>
      <c r="AK99" s="124">
        <f>'[2]Yearly Methanol'!AK99</f>
        <v>51.909006578433321</v>
      </c>
      <c r="AL99" s="124">
        <f>'[2]Yearly Methanol'!AL99</f>
        <v>104.84600385925256</v>
      </c>
      <c r="AM99" s="124">
        <f>'[2]Yearly Methanol'!AM99</f>
        <v>158.42160942304184</v>
      </c>
      <c r="AN99" s="124">
        <f>'[2]Yearly Methanol'!AN99</f>
        <v>212.24984691162018</v>
      </c>
      <c r="AO99" s="124">
        <f>'[2]Yearly Methanol'!AO99</f>
        <v>265.94812729169854</v>
      </c>
      <c r="AP99" s="124">
        <f>'[2]Yearly Methanol'!AP99</f>
        <v>319.13723020111951</v>
      </c>
      <c r="AQ99" s="124">
        <f>'[2]Yearly Methanol'!AQ99</f>
        <v>371.44128537736441</v>
      </c>
      <c r="AR99" s="124">
        <f>'[2]Yearly Methanol'!AR99</f>
        <v>422.4877541680101</v>
      </c>
      <c r="AS99" s="124">
        <f>'[2]Yearly Methanol'!AS99</f>
        <v>471.90741112281802</v>
      </c>
      <c r="AT99" s="124">
        <f>'[2]Yearly Methanol'!AT99</f>
        <v>519.33432566713873</v>
      </c>
      <c r="AU99" s="124">
        <f>'[2]Yearly Methanol'!AU99</f>
        <v>550.98745467837148</v>
      </c>
      <c r="AV99" s="124">
        <f>'[2]Yearly Methanol'!AV99</f>
        <v>579.88650652005913</v>
      </c>
      <c r="AW99" s="124">
        <f>'[2]Yearly Methanol'!AW99</f>
        <v>602.37493127314247</v>
      </c>
      <c r="AX99" s="124">
        <f>'[2]Yearly Methanol'!AX99</f>
        <v>621.46816477196694</v>
      </c>
      <c r="AY99" s="124">
        <f>'[2]Yearly Methanol'!AY99</f>
        <v>636.97135800729984</v>
      </c>
      <c r="AZ99" s="124">
        <f>'[2]Yearly Methanol'!AZ99</f>
        <v>648.69534581797848</v>
      </c>
      <c r="BA99" s="124">
        <f>'[2]Yearly Methanol'!BA99</f>
        <v>656.45664772996497</v>
      </c>
      <c r="BB99" s="124">
        <f>'[2]Yearly Methanol'!BB99</f>
        <v>660.07746841192397</v>
      </c>
      <c r="BC99" s="124">
        <f>'[2]Yearly Methanol'!BC99</f>
        <v>659.38569775118367</v>
      </c>
      <c r="BD99" s="124">
        <f>'[2]Yearly Methanol'!BD99</f>
        <v>654.21491055392494</v>
      </c>
      <c r="BE99" s="124">
        <f>'[2]Yearly Methanol'!BE99</f>
        <v>656.98773264253691</v>
      </c>
      <c r="BF99" s="124">
        <f>'[2]Yearly Methanol'!BF99</f>
        <v>654.06823817475401</v>
      </c>
      <c r="BG99" s="124">
        <f>'[2]Yearly Methanol'!BG99</f>
        <v>636.24345956420689</v>
      </c>
      <c r="BH99" s="124">
        <f>'[2]Yearly Methanol'!BH99</f>
        <v>612.25022253108523</v>
      </c>
      <c r="BI99" s="124">
        <f>'[2]Yearly Methanol'!BI99</f>
        <v>582.01988796320097</v>
      </c>
      <c r="BJ99" s="124">
        <f>'[2]Yearly Methanol'!BJ99</f>
        <v>545.50944592442988</v>
      </c>
      <c r="BK99" s="124">
        <f>'[2]Yearly Methanol'!BK99</f>
        <v>502.70184277304583</v>
      </c>
      <c r="BL99" s="124">
        <f>'[2]Yearly Methanol'!BL99</f>
        <v>453.60630209068523</v>
      </c>
      <c r="BM99" s="124">
        <f>'[2]Yearly Methanol'!BM99</f>
        <v>398.25863947451575</v>
      </c>
      <c r="BN99" s="124">
        <f>'[2]Yearly Methanol'!BN99</f>
        <v>336.72157124487939</v>
      </c>
    </row>
    <row r="100" spans="1:66">
      <c r="A100" s="28"/>
      <c r="B100" s="28" t="s">
        <v>76</v>
      </c>
      <c r="C100" s="40" t="s">
        <v>200</v>
      </c>
      <c r="D100" s="204">
        <f>'[2]Yearly Methanol'!D100</f>
        <v>0</v>
      </c>
      <c r="E100" s="204">
        <f>'[2]Yearly Methanol'!E100</f>
        <v>1.9985215548760896E-3</v>
      </c>
      <c r="F100" s="204">
        <f>'[2]Yearly Methanol'!F100</f>
        <v>4.8852428627850306E-3</v>
      </c>
      <c r="G100" s="204">
        <f>'[2]Yearly Methanol'!G100</f>
        <v>8.7767106832666811E-3</v>
      </c>
      <c r="H100" s="204">
        <f>'[2]Yearly Methanol'!H100</f>
        <v>1.3788416575849779E-2</v>
      </c>
      <c r="I100" s="204">
        <f>'[2]Yearly Methanol'!I100</f>
        <v>2.0034802771649582E-2</v>
      </c>
      <c r="J100" s="204">
        <f>'[2]Yearly Methanol'!J100</f>
        <v>2.6775523637150307E-2</v>
      </c>
      <c r="K100" s="204">
        <f>'[2]Yearly Methanol'!K100</f>
        <v>3.4417091486477779E-2</v>
      </c>
      <c r="L100" s="204">
        <f>'[2]Yearly Methanol'!L100</f>
        <v>4.2925132516345478E-2</v>
      </c>
      <c r="M100" s="204">
        <f>'[2]Yearly Methanol'!M100</f>
        <v>5.225061335721614E-2</v>
      </c>
      <c r="N100" s="204">
        <f>'[2]Yearly Methanol'!N100</f>
        <v>6.2330004461198366E-2</v>
      </c>
      <c r="O100" s="204">
        <f>'[2]Yearly Methanol'!O100</f>
        <v>7.0905019700990446E-2</v>
      </c>
      <c r="P100" s="204">
        <f>'[2]Yearly Methanol'!P100</f>
        <v>7.9807233165484923E-2</v>
      </c>
      <c r="Q100" s="204">
        <f>'[2]Yearly Methanol'!Q100</f>
        <v>8.8953663591122209E-2</v>
      </c>
      <c r="R100" s="204">
        <f>'[2]Yearly Methanol'!R100</f>
        <v>9.825212807513653E-2</v>
      </c>
      <c r="S100" s="204">
        <f>'[2]Yearly Methanol'!S100</f>
        <v>0.10760134764986555</v>
      </c>
      <c r="T100" s="204">
        <f>'[2]Yearly Methanol'!T100</f>
        <v>0.11850248765058857</v>
      </c>
      <c r="U100" s="204">
        <f>'[2]Yearly Methanol'!U100</f>
        <v>0.12964677276075384</v>
      </c>
      <c r="V100" s="204">
        <f>'[2]Yearly Methanol'!V100</f>
        <v>0.14095762762996084</v>
      </c>
      <c r="W100" s="204">
        <f>'[2]Yearly Methanol'!W100</f>
        <v>0.15235222073730656</v>
      </c>
      <c r="X100" s="204">
        <f>'[2]Yearly Methanol'!X100</f>
        <v>0.16374153715056194</v>
      </c>
      <c r="Y100" s="204">
        <f>'[2]Yearly Methanol'!Y100</f>
        <v>0.17866667197543964</v>
      </c>
      <c r="Z100" s="204">
        <f>'[2]Yearly Methanol'!Z100</f>
        <v>0.19356327395577386</v>
      </c>
      <c r="AA100" s="204">
        <f>'[2]Yearly Methanol'!AA100</f>
        <v>0.20828773378181525</v>
      </c>
      <c r="AB100" s="204">
        <f>'[2]Yearly Methanol'!AB100</f>
        <v>0.22268717888999323</v>
      </c>
      <c r="AC100" s="204">
        <f>'[2]Yearly Methanol'!AC100</f>
        <v>0.2365995827094704</v>
      </c>
      <c r="AD100" s="204">
        <f>'[2]Yearly Methanol'!AD100</f>
        <v>0.24736197948785574</v>
      </c>
      <c r="AE100" s="204">
        <f>'[2]Yearly Methanol'!AE100</f>
        <v>0.25677299724005664</v>
      </c>
      <c r="AF100" s="204">
        <f>'[2]Yearly Methanol'!AF100</f>
        <v>0.26459545660918615</v>
      </c>
      <c r="AG100" s="204">
        <f>'[2]Yearly Methanol'!AG100</f>
        <v>0.27058174577292249</v>
      </c>
      <c r="AH100" s="204">
        <f>'[2]Yearly Methanol'!AH100</f>
        <v>0.27447394729851066</v>
      </c>
      <c r="AI100" s="124"/>
      <c r="AJ100" s="124">
        <f>'[2]Yearly Methanol'!AJ100</f>
        <v>0</v>
      </c>
      <c r="AK100" s="124">
        <f>'[2]Yearly Methanol'!AK100</f>
        <v>1.9985215548760896E-3</v>
      </c>
      <c r="AL100" s="124">
        <f>'[2]Yearly Methanol'!AL100</f>
        <v>4.8852428627850306E-3</v>
      </c>
      <c r="AM100" s="124">
        <f>'[2]Yearly Methanol'!AM100</f>
        <v>8.7767106832666811E-3</v>
      </c>
      <c r="AN100" s="124">
        <f>'[2]Yearly Methanol'!AN100</f>
        <v>1.3788416575849779E-2</v>
      </c>
      <c r="AO100" s="124">
        <f>'[2]Yearly Methanol'!AO100</f>
        <v>2.0034802771649582E-2</v>
      </c>
      <c r="AP100" s="124">
        <f>'[2]Yearly Methanol'!AP100</f>
        <v>2.6775523637150307E-2</v>
      </c>
      <c r="AQ100" s="124">
        <f>'[2]Yearly Methanol'!AQ100</f>
        <v>3.4417091486477779E-2</v>
      </c>
      <c r="AR100" s="124">
        <f>'[2]Yearly Methanol'!AR100</f>
        <v>4.2925132516345478E-2</v>
      </c>
      <c r="AS100" s="124">
        <f>'[2]Yearly Methanol'!AS100</f>
        <v>5.225061335721614E-2</v>
      </c>
      <c r="AT100" s="124">
        <f>'[2]Yearly Methanol'!AT100</f>
        <v>6.2330004461198366E-2</v>
      </c>
      <c r="AU100" s="124">
        <f>'[2]Yearly Methanol'!AU100</f>
        <v>7.0905019700990446E-2</v>
      </c>
      <c r="AV100" s="124">
        <f>'[2]Yearly Methanol'!AV100</f>
        <v>7.9807233165484923E-2</v>
      </c>
      <c r="AW100" s="124">
        <f>'[2]Yearly Methanol'!AW100</f>
        <v>8.8953663591122209E-2</v>
      </c>
      <c r="AX100" s="124">
        <f>'[2]Yearly Methanol'!AX100</f>
        <v>9.825212807513653E-2</v>
      </c>
      <c r="AY100" s="124">
        <f>'[2]Yearly Methanol'!AY100</f>
        <v>0.10760134764986555</v>
      </c>
      <c r="AZ100" s="124">
        <f>'[2]Yearly Methanol'!AZ100</f>
        <v>0.11850248765058857</v>
      </c>
      <c r="BA100" s="124">
        <f>'[2]Yearly Methanol'!BA100</f>
        <v>0.12964677276075384</v>
      </c>
      <c r="BB100" s="124">
        <f>'[2]Yearly Methanol'!BB100</f>
        <v>0.14095762762996084</v>
      </c>
      <c r="BC100" s="124">
        <f>'[2]Yearly Methanol'!BC100</f>
        <v>0.15235222073730656</v>
      </c>
      <c r="BD100" s="124">
        <f>'[2]Yearly Methanol'!BD100</f>
        <v>0.16374153715056194</v>
      </c>
      <c r="BE100" s="124">
        <f>'[2]Yearly Methanol'!BE100</f>
        <v>0.17866667197543964</v>
      </c>
      <c r="BF100" s="124">
        <f>'[2]Yearly Methanol'!BF100</f>
        <v>0.19356327395577386</v>
      </c>
      <c r="BG100" s="124">
        <f>'[2]Yearly Methanol'!BG100</f>
        <v>0.20828773378181525</v>
      </c>
      <c r="BH100" s="124">
        <f>'[2]Yearly Methanol'!BH100</f>
        <v>0.22268717888999323</v>
      </c>
      <c r="BI100" s="124">
        <f>'[2]Yearly Methanol'!BI100</f>
        <v>0.2365995827094704</v>
      </c>
      <c r="BJ100" s="124">
        <f>'[2]Yearly Methanol'!BJ100</f>
        <v>0.24736197948785574</v>
      </c>
      <c r="BK100" s="124">
        <f>'[2]Yearly Methanol'!BK100</f>
        <v>0.25677299724005664</v>
      </c>
      <c r="BL100" s="124">
        <f>'[2]Yearly Methanol'!BL100</f>
        <v>0.26459545660918615</v>
      </c>
      <c r="BM100" s="124">
        <f>'[2]Yearly Methanol'!BM100</f>
        <v>0.27058174577292249</v>
      </c>
      <c r="BN100" s="124">
        <f>'[2]Yearly Methanol'!BN100</f>
        <v>0.27447394729851066</v>
      </c>
    </row>
    <row r="101" spans="1:66">
      <c r="A101" s="42"/>
      <c r="B101" s="42" t="s">
        <v>71</v>
      </c>
      <c r="C101" s="43" t="s">
        <v>200</v>
      </c>
      <c r="D101" s="135">
        <f>'[2]Yearly Methanol'!D101</f>
        <v>87870.659329283968</v>
      </c>
      <c r="E101" s="135">
        <f>'[2]Yearly Methanol'!E101</f>
        <v>84915.867879251382</v>
      </c>
      <c r="F101" s="135">
        <f>'[2]Yearly Methanol'!F101</f>
        <v>81951.960317374789</v>
      </c>
      <c r="G101" s="135">
        <f>'[2]Yearly Methanol'!G101</f>
        <v>78979.201835225656</v>
      </c>
      <c r="H101" s="135">
        <f>'[2]Yearly Methanol'!H101</f>
        <v>75997.857779156984</v>
      </c>
      <c r="I101" s="135">
        <f>'[2]Yearly Methanol'!I101</f>
        <v>73008.193631391827</v>
      </c>
      <c r="J101" s="135">
        <f>'[2]Yearly Methanol'!J101</f>
        <v>70010.475845074354</v>
      </c>
      <c r="K101" s="135">
        <f>'[2]Yearly Methanol'!K101</f>
        <v>67004.969824152737</v>
      </c>
      <c r="L101" s="135">
        <f>'[2]Yearly Methanol'!L101</f>
        <v>63991.941492866252</v>
      </c>
      <c r="M101" s="135">
        <f>'[2]Yearly Methanol'!M101</f>
        <v>60971.656851474261</v>
      </c>
      <c r="N101" s="135">
        <f>'[2]Yearly Methanol'!N101</f>
        <v>57944.381958258949</v>
      </c>
      <c r="O101" s="135">
        <f>'[2]Yearly Methanol'!O101</f>
        <v>55050.994967713748</v>
      </c>
      <c r="P101" s="135">
        <f>'[2]Yearly Methanol'!P101</f>
        <v>52174.028627630621</v>
      </c>
      <c r="Q101" s="135">
        <f>'[2]Yearly Methanol'!Q101</f>
        <v>49316.977720181523</v>
      </c>
      <c r="R101" s="135">
        <f>'[2]Yearly Methanol'!R101</f>
        <v>46476.667431664122</v>
      </c>
      <c r="S101" s="135">
        <f>'[2]Yearly Methanol'!S101</f>
        <v>43653.135598290304</v>
      </c>
      <c r="T101" s="135">
        <f>'[2]Yearly Methanol'!T101</f>
        <v>40846.415101464641</v>
      </c>
      <c r="U101" s="135">
        <f>'[2]Yearly Methanol'!U101</f>
        <v>38056.538255052517</v>
      </c>
      <c r="V101" s="135">
        <f>'[2]Yearly Methanol'!V101</f>
        <v>35283.532738716232</v>
      </c>
      <c r="W101" s="135">
        <f>'[2]Yearly Methanol'!W101</f>
        <v>32527.422812435852</v>
      </c>
      <c r="X101" s="135">
        <f>'[2]Yearly Methanol'!X101</f>
        <v>29788.229293083688</v>
      </c>
      <c r="Y101" s="135">
        <f>'[2]Yearly Methanol'!Y101</f>
        <v>26901.923521843608</v>
      </c>
      <c r="Z101" s="135">
        <f>'[2]Yearly Methanol'!Z101</f>
        <v>24025.52544598257</v>
      </c>
      <c r="AA101" s="135">
        <f>'[2]Yearly Methanol'!AA101</f>
        <v>21168.160603612163</v>
      </c>
      <c r="AB101" s="135">
        <f>'[2]Yearly Methanol'!AB101</f>
        <v>18321.006715184332</v>
      </c>
      <c r="AC101" s="135">
        <f>'[2]Yearly Methanol'!AC101</f>
        <v>15484.048919044737</v>
      </c>
      <c r="AD101" s="135">
        <f>'[2]Yearly Methanol'!AD101</f>
        <v>12657.251146933339</v>
      </c>
      <c r="AE101" s="135">
        <f>'[2]Yearly Methanol'!AE101</f>
        <v>9840.5488122557963</v>
      </c>
      <c r="AF101" s="135">
        <f>'[2]Yearly Methanol'!AF101</f>
        <v>7033.8549646751981</v>
      </c>
      <c r="AG101" s="135">
        <f>'[2]Yearly Methanol'!AG101</f>
        <v>4237.0579282600947</v>
      </c>
      <c r="AH101" s="135">
        <f>'[2]Yearly Methanol'!AH101</f>
        <v>1450.0209711588659</v>
      </c>
      <c r="AI101" s="124"/>
      <c r="AJ101" s="135">
        <f>'[2]Yearly Methanol'!AJ101</f>
        <v>87870.659329283968</v>
      </c>
      <c r="AK101" s="135">
        <f>'[2]Yearly Methanol'!AK101</f>
        <v>86124.01433785753</v>
      </c>
      <c r="AL101" s="135">
        <f>'[2]Yearly Methanol'!AL101</f>
        <v>84351.416356051559</v>
      </c>
      <c r="AM101" s="135">
        <f>'[2]Yearly Methanol'!AM101</f>
        <v>82553.306556054391</v>
      </c>
      <c r="AN101" s="135">
        <f>'[2]Yearly Methanol'!AN101</f>
        <v>80730.124629844227</v>
      </c>
      <c r="AO101" s="135">
        <f>'[2]Yearly Methanol'!AO101</f>
        <v>78882.308784518376</v>
      </c>
      <c r="AP101" s="135">
        <f>'[2]Yearly Methanol'!AP101</f>
        <v>77010.296591466264</v>
      </c>
      <c r="AQ101" s="135">
        <f>'[2]Yearly Methanol'!AQ101</f>
        <v>75114.522980256021</v>
      </c>
      <c r="AR101" s="135">
        <f>'[2]Yearly Methanol'!AR101</f>
        <v>73195.421822008124</v>
      </c>
      <c r="AS101" s="135">
        <f>'[2]Yearly Methanol'!AS101</f>
        <v>71253.425498894663</v>
      </c>
      <c r="AT101" s="135">
        <f>'[2]Yearly Methanol'!AT101</f>
        <v>69288.964899797429</v>
      </c>
      <c r="AU101" s="135">
        <f>'[2]Yearly Methanol'!AU101</f>
        <v>67443.081472036865</v>
      </c>
      <c r="AV101" s="135">
        <f>'[2]Yearly Methanol'!AV101</f>
        <v>65598.469731887046</v>
      </c>
      <c r="AW101" s="135">
        <f>'[2]Yearly Methanol'!AW101</f>
        <v>63758.784718971903</v>
      </c>
      <c r="AX101" s="135">
        <f>'[2]Yearly Methanol'!AX101</f>
        <v>61921.010379214385</v>
      </c>
      <c r="AY101" s="135">
        <f>'[2]Yearly Methanol'!AY101</f>
        <v>60085.34182371779</v>
      </c>
      <c r="AZ101" s="135">
        <f>'[2]Yearly Methanol'!AZ101</f>
        <v>58251.967737027306</v>
      </c>
      <c r="BA101" s="135">
        <f>'[2]Yearly Methanol'!BA101</f>
        <v>56421.074777272224</v>
      </c>
      <c r="BB101" s="135">
        <f>'[2]Yearly Methanol'!BB101</f>
        <v>54592.843522268326</v>
      </c>
      <c r="BC101" s="135">
        <f>'[2]Yearly Methanol'!BC101</f>
        <v>52767.449696697971</v>
      </c>
      <c r="BD101" s="135">
        <f>'[2]Yearly Methanol'!BD101</f>
        <v>50945.064161237395</v>
      </c>
      <c r="BE101" s="135">
        <f>'[2]Yearly Methanol'!BE101</f>
        <v>48993.639335959939</v>
      </c>
      <c r="BF101" s="135">
        <f>'[2]Yearly Methanol'!BF101</f>
        <v>47038.066342970189</v>
      </c>
      <c r="BG101" s="135">
        <f>'[2]Yearly Methanol'!BG101</f>
        <v>45087.621212523947</v>
      </c>
      <c r="BH101" s="135">
        <f>'[2]Yearly Methanol'!BH101</f>
        <v>43133.630742406967</v>
      </c>
      <c r="BI101" s="135">
        <f>'[2]Yearly Methanol'!BI101</f>
        <v>41176.227745898323</v>
      </c>
      <c r="BJ101" s="135">
        <f>'[2]Yearly Methanol'!BJ101</f>
        <v>39215.522439576816</v>
      </c>
      <c r="BK101" s="135">
        <f>'[2]Yearly Methanol'!BK101</f>
        <v>37251.595143794642</v>
      </c>
      <c r="BL101" s="135">
        <f>'[2]Yearly Methanol'!BL101</f>
        <v>35284.502449368869</v>
      </c>
      <c r="BM101" s="135">
        <f>'[2]Yearly Methanol'!BM101</f>
        <v>33314.274867727625</v>
      </c>
      <c r="BN101" s="135">
        <f>'[2]Yearly Methanol'!BN101</f>
        <v>31340.91651248157</v>
      </c>
    </row>
    <row r="102" spans="1:66" s="13" customFormat="1">
      <c r="A102" s="374"/>
      <c r="B102" s="6" t="s">
        <v>203</v>
      </c>
      <c r="C102" s="7" t="s">
        <v>200</v>
      </c>
      <c r="D102" s="201">
        <f>'[2]Yearly Methanol'!D102</f>
        <v>6181.084017319743</v>
      </c>
      <c r="E102" s="201">
        <f>'[2]Yearly Methanol'!E102</f>
        <v>5917.4381189054729</v>
      </c>
      <c r="F102" s="201">
        <f>'[2]Yearly Methanol'!F102</f>
        <v>5643.3579099713652</v>
      </c>
      <c r="G102" s="201">
        <f>'[2]Yearly Methanol'!G102</f>
        <v>5359.0000099031595</v>
      </c>
      <c r="H102" s="201">
        <f>'[2]Yearly Methanol'!H102</f>
        <v>5064.5203844162306</v>
      </c>
      <c r="I102" s="201">
        <f>'[2]Yearly Methanol'!I102</f>
        <v>4760.074345897202</v>
      </c>
      <c r="J102" s="201">
        <f>'[2]Yearly Methanol'!J102</f>
        <v>4445.816809884549</v>
      </c>
      <c r="K102" s="201">
        <f>'[2]Yearly Methanol'!K102</f>
        <v>4121.9016949492716</v>
      </c>
      <c r="L102" s="201">
        <f>'[2]Yearly Methanol'!L102</f>
        <v>3788.4823994078292</v>
      </c>
      <c r="M102" s="201">
        <f>'[2]Yearly Methanol'!M102</f>
        <v>3445.7116738589857</v>
      </c>
      <c r="N102" s="201">
        <f>'[2]Yearly Methanol'!N102</f>
        <v>3093.7416215545591</v>
      </c>
      <c r="O102" s="201">
        <f>'[2]Yearly Methanol'!O102</f>
        <v>2774.9073155779806</v>
      </c>
      <c r="P102" s="201">
        <f>'[2]Yearly Methanol'!P102</f>
        <v>2454.0395536451078</v>
      </c>
      <c r="Q102" s="201">
        <f>'[2]Yearly Methanol'!Q102</f>
        <v>2132.2570960561438</v>
      </c>
      <c r="R102" s="201">
        <f>'[2]Yearly Methanol'!R102</f>
        <v>1808.6771822001792</v>
      </c>
      <c r="S102" s="201">
        <f>'[2]Yearly Methanol'!S102</f>
        <v>1483.3802098262149</v>
      </c>
      <c r="T102" s="201">
        <f>'[2]Yearly Methanol'!T102</f>
        <v>1156.4444591152369</v>
      </c>
      <c r="U102" s="201">
        <f>'[2]Yearly Methanol'!U102</f>
        <v>827.94741430360727</v>
      </c>
      <c r="V102" s="201">
        <f>'[2]Yearly Methanol'!V102</f>
        <v>497.96454908163969</v>
      </c>
      <c r="W102" s="201">
        <f>'[2]Yearly Methanol'!W102</f>
        <v>166.56969630275489</v>
      </c>
      <c r="X102" s="201">
        <f>'[2]Yearly Methanol'!X102</f>
        <v>-166.16495373576436</v>
      </c>
      <c r="Y102" s="201">
        <f>'[2]Yearly Methanol'!Y102</f>
        <v>-536.678224098378</v>
      </c>
      <c r="Z102" s="201">
        <f>'[2]Yearly Methanol'!Z102</f>
        <v>-910.68087313228307</v>
      </c>
      <c r="AA102" s="201">
        <f>'[2]Yearly Methanol'!AA102</f>
        <v>-1285.3692410798722</v>
      </c>
      <c r="AB102" s="201">
        <f>'[2]Yearly Methanol'!AB102</f>
        <v>-1663.3246195022234</v>
      </c>
      <c r="AC102" s="201">
        <f>'[2]Yearly Methanol'!AC102</f>
        <v>-2044.4866753719871</v>
      </c>
      <c r="AD102" s="201">
        <f>'[2]Yearly Methanol'!AD102</f>
        <v>-2428.8020332256929</v>
      </c>
      <c r="AE102" s="201">
        <f>'[2]Yearly Methanol'!AE102</f>
        <v>-2816.2264635281344</v>
      </c>
      <c r="AF102" s="201">
        <f>'[2]Yearly Methanol'!AF102</f>
        <v>-3206.7230311835165</v>
      </c>
      <c r="AG102" s="201">
        <f>'[2]Yearly Methanol'!AG102</f>
        <v>-3600.2627990223</v>
      </c>
      <c r="AH102" s="201">
        <f>'[2]Yearly Methanol'!AH102</f>
        <v>-3996.8249218723613</v>
      </c>
      <c r="AI102" s="201"/>
      <c r="AJ102" s="201">
        <f>'[2]Yearly Methanol'!AJ102</f>
        <v>6181.084017319743</v>
      </c>
      <c r="AK102" s="201">
        <f>'[2]Yearly Methanol'!AK102</f>
        <v>5953.8310949678853</v>
      </c>
      <c r="AL102" s="201">
        <f>'[2]Yearly Methanol'!AL102</f>
        <v>5706.4310872573014</v>
      </c>
      <c r="AM102" s="201">
        <f>'[2]Yearly Methanol'!AM102</f>
        <v>5439.1731413254729</v>
      </c>
      <c r="AN102" s="201">
        <f>'[2]Yearly Methanol'!AN102</f>
        <v>5152.3450568896396</v>
      </c>
      <c r="AO102" s="201">
        <f>'[2]Yearly Methanol'!AO102</f>
        <v>4846.2332890461576</v>
      </c>
      <c r="AP102" s="201">
        <f>'[2]Yearly Methanol'!AP102</f>
        <v>4521.1233779496351</v>
      </c>
      <c r="AQ102" s="201">
        <f>'[2]Yearly Methanol'!AQ102</f>
        <v>4177.2989508071169</v>
      </c>
      <c r="AR102" s="201">
        <f>'[2]Yearly Methanol'!AR102</f>
        <v>3815.0425185744452</v>
      </c>
      <c r="AS102" s="201">
        <f>'[2]Yearly Methanol'!AS102</f>
        <v>3434.6352656743493</v>
      </c>
      <c r="AT102" s="201">
        <f>'[2]Yearly Methanol'!AT102</f>
        <v>3036.3570527531401</v>
      </c>
      <c r="AU102" s="201">
        <f>'[2]Yearly Methanol'!AU102</f>
        <v>2690.7924474325428</v>
      </c>
      <c r="AV102" s="201">
        <f>'[2]Yearly Methanol'!AV102</f>
        <v>2339.3519844143311</v>
      </c>
      <c r="AW102" s="201">
        <f>'[2]Yearly Methanol'!AW102</f>
        <v>1983.9258974859131</v>
      </c>
      <c r="AX102" s="201">
        <f>'[2]Yearly Methanol'!AX102</f>
        <v>1623.0683157629192</v>
      </c>
      <c r="AY102" s="201">
        <f>'[2]Yearly Methanol'!AY102</f>
        <v>1256.9383978586984</v>
      </c>
      <c r="AZ102" s="201">
        <f>'[2]Yearly Methanol'!AZ102</f>
        <v>885.69154070511559</v>
      </c>
      <c r="BA102" s="201">
        <f>'[2]Yearly Methanol'!BA102</f>
        <v>509.48158427523504</v>
      </c>
      <c r="BB102" s="201">
        <f>'[2]Yearly Methanol'!BB102</f>
        <v>128.45878924784574</v>
      </c>
      <c r="BC102" s="201">
        <f>'[2]Yearly Methanol'!BC102</f>
        <v>-257.22954482708883</v>
      </c>
      <c r="BD102" s="201">
        <f>'[2]Yearly Methanol'!BD102</f>
        <v>-647.4390804268678</v>
      </c>
      <c r="BE102" s="201">
        <f>'[2]Yearly Methanol'!BE102</f>
        <v>-1098.0439927568823</v>
      </c>
      <c r="BF102" s="201">
        <f>'[2]Yearly Methanol'!BF102</f>
        <v>-1556.7727259340554</v>
      </c>
      <c r="BG102" s="201">
        <f>'[2]Yearly Methanol'!BG102</f>
        <v>-2018.9284509570207</v>
      </c>
      <c r="BH102" s="201">
        <f>'[2]Yearly Methanol'!BH102</f>
        <v>-2488.7894809586114</v>
      </c>
      <c r="BI102" s="201">
        <f>'[2]Yearly Methanol'!BI102</f>
        <v>-2966.2316427508381</v>
      </c>
      <c r="BJ102" s="201">
        <f>'[2]Yearly Methanol'!BJ102</f>
        <v>-3451.142578485104</v>
      </c>
      <c r="BK102" s="201">
        <f>'[2]Yearly Methanol'!BK102</f>
        <v>-3943.4253910153784</v>
      </c>
      <c r="BL102" s="201">
        <f>'[2]Yearly Methanol'!BL102</f>
        <v>-4442.9955561885945</v>
      </c>
      <c r="BM102" s="201">
        <f>'[2]Yearly Methanol'!BM102</f>
        <v>-4949.7820934436877</v>
      </c>
      <c r="BN102" s="201">
        <f>'[2]Yearly Methanol'!BN102</f>
        <v>-5463.7277207336156</v>
      </c>
    </row>
    <row r="103" spans="1:66">
      <c r="A103" s="375"/>
      <c r="B103" s="1" t="s">
        <v>204</v>
      </c>
      <c r="C103" s="5" t="s">
        <v>200</v>
      </c>
      <c r="D103" s="141">
        <f>'[2]Yearly Methanol'!D103</f>
        <v>0</v>
      </c>
      <c r="E103" s="141">
        <f>'[2]Yearly Methanol'!E103</f>
        <v>0</v>
      </c>
      <c r="F103" s="141">
        <f>'[2]Yearly Methanol'!F103</f>
        <v>0</v>
      </c>
      <c r="G103" s="141">
        <f>'[2]Yearly Methanol'!G103</f>
        <v>0</v>
      </c>
      <c r="H103" s="141">
        <f>'[2]Yearly Methanol'!H103</f>
        <v>0</v>
      </c>
      <c r="I103" s="141">
        <f>'[2]Yearly Methanol'!I103</f>
        <v>0</v>
      </c>
      <c r="J103" s="141">
        <f>'[2]Yearly Methanol'!J103</f>
        <v>0</v>
      </c>
      <c r="K103" s="141">
        <f>'[2]Yearly Methanol'!K103</f>
        <v>0</v>
      </c>
      <c r="L103" s="141">
        <f>'[2]Yearly Methanol'!L103</f>
        <v>0</v>
      </c>
      <c r="M103" s="141">
        <f>'[2]Yearly Methanol'!M103</f>
        <v>0</v>
      </c>
      <c r="N103" s="141">
        <f>'[2]Yearly Methanol'!N103</f>
        <v>0</v>
      </c>
      <c r="O103" s="141">
        <f>'[2]Yearly Methanol'!O103</f>
        <v>0</v>
      </c>
      <c r="P103" s="141">
        <f>'[2]Yearly Methanol'!P103</f>
        <v>0</v>
      </c>
      <c r="Q103" s="141">
        <f>'[2]Yearly Methanol'!Q103</f>
        <v>0</v>
      </c>
      <c r="R103" s="141">
        <f>'[2]Yearly Methanol'!R103</f>
        <v>0</v>
      </c>
      <c r="S103" s="141">
        <f>'[2]Yearly Methanol'!S103</f>
        <v>0</v>
      </c>
      <c r="T103" s="141">
        <f>'[2]Yearly Methanol'!T103</f>
        <v>0</v>
      </c>
      <c r="U103" s="141">
        <f>'[2]Yearly Methanol'!U103</f>
        <v>0</v>
      </c>
      <c r="V103" s="141">
        <f>'[2]Yearly Methanol'!V103</f>
        <v>0</v>
      </c>
      <c r="W103" s="141">
        <f>'[2]Yearly Methanol'!W103</f>
        <v>0</v>
      </c>
      <c r="X103" s="141">
        <f>'[2]Yearly Methanol'!X103</f>
        <v>0</v>
      </c>
      <c r="Y103" s="141">
        <f>'[2]Yearly Methanol'!Y103</f>
        <v>0</v>
      </c>
      <c r="Z103" s="141">
        <f>'[2]Yearly Methanol'!Z103</f>
        <v>0</v>
      </c>
      <c r="AA103" s="141">
        <f>'[2]Yearly Methanol'!AA103</f>
        <v>0</v>
      </c>
      <c r="AB103" s="141">
        <f>'[2]Yearly Methanol'!AB103</f>
        <v>0</v>
      </c>
      <c r="AC103" s="141">
        <f>'[2]Yearly Methanol'!AC103</f>
        <v>0</v>
      </c>
      <c r="AD103" s="141">
        <f>'[2]Yearly Methanol'!AD103</f>
        <v>0</v>
      </c>
      <c r="AE103" s="141">
        <f>'[2]Yearly Methanol'!AE103</f>
        <v>0</v>
      </c>
      <c r="AF103" s="141">
        <f>'[2]Yearly Methanol'!AF103</f>
        <v>0</v>
      </c>
      <c r="AG103" s="141">
        <f>'[2]Yearly Methanol'!AG103</f>
        <v>0</v>
      </c>
      <c r="AH103" s="141">
        <f>'[2]Yearly Methanol'!AH103</f>
        <v>0</v>
      </c>
      <c r="AI103" s="141"/>
      <c r="AJ103" s="141">
        <f>'[2]Yearly Methanol'!AJ103</f>
        <v>0</v>
      </c>
      <c r="AK103" s="141">
        <f>'[2]Yearly Methanol'!AK103</f>
        <v>0</v>
      </c>
      <c r="AL103" s="141">
        <f>'[2]Yearly Methanol'!AL103</f>
        <v>0</v>
      </c>
      <c r="AM103" s="141">
        <f>'[2]Yearly Methanol'!AM103</f>
        <v>0</v>
      </c>
      <c r="AN103" s="141">
        <f>'[2]Yearly Methanol'!AN103</f>
        <v>0</v>
      </c>
      <c r="AO103" s="141">
        <f>'[2]Yearly Methanol'!AO103</f>
        <v>0</v>
      </c>
      <c r="AP103" s="141">
        <f>'[2]Yearly Methanol'!AP103</f>
        <v>0</v>
      </c>
      <c r="AQ103" s="141">
        <f>'[2]Yearly Methanol'!AQ103</f>
        <v>0</v>
      </c>
      <c r="AR103" s="141">
        <f>'[2]Yearly Methanol'!AR103</f>
        <v>0</v>
      </c>
      <c r="AS103" s="141">
        <f>'[2]Yearly Methanol'!AS103</f>
        <v>0</v>
      </c>
      <c r="AT103" s="141">
        <f>'[2]Yearly Methanol'!AT103</f>
        <v>0</v>
      </c>
      <c r="AU103" s="141">
        <f>'[2]Yearly Methanol'!AU103</f>
        <v>0</v>
      </c>
      <c r="AV103" s="141">
        <f>'[2]Yearly Methanol'!AV103</f>
        <v>0</v>
      </c>
      <c r="AW103" s="141">
        <f>'[2]Yearly Methanol'!AW103</f>
        <v>0</v>
      </c>
      <c r="AX103" s="141">
        <f>'[2]Yearly Methanol'!AX103</f>
        <v>0</v>
      </c>
      <c r="AY103" s="141">
        <f>'[2]Yearly Methanol'!AY103</f>
        <v>0</v>
      </c>
      <c r="AZ103" s="141">
        <f>'[2]Yearly Methanol'!AZ103</f>
        <v>0</v>
      </c>
      <c r="BA103" s="141">
        <f>'[2]Yearly Methanol'!BA103</f>
        <v>0</v>
      </c>
      <c r="BB103" s="141">
        <f>'[2]Yearly Methanol'!BB103</f>
        <v>0</v>
      </c>
      <c r="BC103" s="141">
        <f>'[2]Yearly Methanol'!BC103</f>
        <v>0</v>
      </c>
      <c r="BD103" s="141">
        <f>'[2]Yearly Methanol'!BD103</f>
        <v>0</v>
      </c>
      <c r="BE103" s="141">
        <f>'[2]Yearly Methanol'!BE103</f>
        <v>0</v>
      </c>
      <c r="BF103" s="141">
        <f>'[2]Yearly Methanol'!BF103</f>
        <v>0</v>
      </c>
      <c r="BG103" s="141">
        <f>'[2]Yearly Methanol'!BG103</f>
        <v>0</v>
      </c>
      <c r="BH103" s="141">
        <f>'[2]Yearly Methanol'!BH103</f>
        <v>0</v>
      </c>
      <c r="BI103" s="141">
        <f>'[2]Yearly Methanol'!BI103</f>
        <v>0</v>
      </c>
      <c r="BJ103" s="141">
        <f>'[2]Yearly Methanol'!BJ103</f>
        <v>0</v>
      </c>
      <c r="BK103" s="141">
        <f>'[2]Yearly Methanol'!BK103</f>
        <v>0</v>
      </c>
      <c r="BL103" s="141">
        <f>'[2]Yearly Methanol'!BL103</f>
        <v>0</v>
      </c>
      <c r="BM103" s="141">
        <f>'[2]Yearly Methanol'!BM103</f>
        <v>0</v>
      </c>
      <c r="BN103" s="141">
        <f>'[2]Yearly Methanol'!BN103</f>
        <v>0</v>
      </c>
    </row>
    <row r="104" spans="1:66" s="14" customFormat="1">
      <c r="A104" s="376"/>
      <c r="B104" s="10" t="s">
        <v>119</v>
      </c>
      <c r="C104" s="62" t="s">
        <v>200</v>
      </c>
      <c r="D104" s="156">
        <f>'[2]Yearly Methanol'!D104</f>
        <v>81689.575311964218</v>
      </c>
      <c r="E104" s="156">
        <f>'[2]Yearly Methanol'!E104</f>
        <v>78998.429760345898</v>
      </c>
      <c r="F104" s="156">
        <f>'[2]Yearly Methanol'!F104</f>
        <v>76308.602407403421</v>
      </c>
      <c r="G104" s="156">
        <f>'[2]Yearly Methanol'!G104</f>
        <v>73620.201825322511</v>
      </c>
      <c r="H104" s="156">
        <f>'[2]Yearly Methanol'!H104</f>
        <v>70933.337394740753</v>
      </c>
      <c r="I104" s="156">
        <f>'[2]Yearly Methanol'!I104</f>
        <v>68248.119285494628</v>
      </c>
      <c r="J104" s="156">
        <f>'[2]Yearly Methanol'!J104</f>
        <v>65564.659035189805</v>
      </c>
      <c r="K104" s="156">
        <f>'[2]Yearly Methanol'!K104</f>
        <v>62883.068129203464</v>
      </c>
      <c r="L104" s="156">
        <f>'[2]Yearly Methanol'!L104</f>
        <v>60203.459093458427</v>
      </c>
      <c r="M104" s="156">
        <f>'[2]Yearly Methanol'!M104</f>
        <v>57525.945177615264</v>
      </c>
      <c r="N104" s="156">
        <f>'[2]Yearly Methanol'!N104</f>
        <v>54850.640336704389</v>
      </c>
      <c r="O104" s="156">
        <f>'[2]Yearly Methanol'!O104</f>
        <v>52276.087652135771</v>
      </c>
      <c r="P104" s="156">
        <f>'[2]Yearly Methanol'!P104</f>
        <v>49719.989073985525</v>
      </c>
      <c r="Q104" s="156">
        <f>'[2]Yearly Methanol'!Q104</f>
        <v>47184.720624125373</v>
      </c>
      <c r="R104" s="156">
        <f>'[2]Yearly Methanol'!R104</f>
        <v>44667.990249463939</v>
      </c>
      <c r="S104" s="156">
        <f>'[2]Yearly Methanol'!S104</f>
        <v>42169.755388464087</v>
      </c>
      <c r="T104" s="156">
        <f>'[2]Yearly Methanol'!T104</f>
        <v>39689.970642349406</v>
      </c>
      <c r="U104" s="156">
        <f>'[2]Yearly Methanol'!U104</f>
        <v>37228.590840748904</v>
      </c>
      <c r="V104" s="156">
        <f>'[2]Yearly Methanol'!V104</f>
        <v>34785.568189634592</v>
      </c>
      <c r="W104" s="156">
        <f>'[2]Yearly Methanol'!W104</f>
        <v>32360.853116133105</v>
      </c>
      <c r="X104" s="156">
        <f>'[2]Yearly Methanol'!X104</f>
        <v>29954.394246819451</v>
      </c>
      <c r="Y104" s="156">
        <f>'[2]Yearly Methanol'!Y104</f>
        <v>27438.601745941982</v>
      </c>
      <c r="Z104" s="156">
        <f>'[2]Yearly Methanol'!Z104</f>
        <v>24936.206319114859</v>
      </c>
      <c r="AA104" s="156">
        <f>'[2]Yearly Methanol'!AA104</f>
        <v>22453.529844692035</v>
      </c>
      <c r="AB104" s="156">
        <f>'[2]Yearly Methanol'!AB104</f>
        <v>19984.331334686554</v>
      </c>
      <c r="AC104" s="156">
        <f>'[2]Yearly Methanol'!AC104</f>
        <v>17528.535594416717</v>
      </c>
      <c r="AD104" s="156">
        <f>'[2]Yearly Methanol'!AD104</f>
        <v>15086.053180159033</v>
      </c>
      <c r="AE104" s="156">
        <f>'[2]Yearly Methanol'!AE104</f>
        <v>12656.775275783932</v>
      </c>
      <c r="AF104" s="156">
        <f>'[2]Yearly Methanol'!AF104</f>
        <v>10240.577995858714</v>
      </c>
      <c r="AG104" s="156">
        <f>'[2]Yearly Methanol'!AG104</f>
        <v>7837.3207272823965</v>
      </c>
      <c r="AH104" s="156">
        <f>'[2]Yearly Methanol'!AH104</f>
        <v>5446.8458930312299</v>
      </c>
      <c r="AI104" s="156"/>
      <c r="AJ104" s="156">
        <f>'[2]Yearly Methanol'!AJ104</f>
        <v>81689.575311964218</v>
      </c>
      <c r="AK104" s="156">
        <f>'[2]Yearly Methanol'!AK104</f>
        <v>80170.183242889645</v>
      </c>
      <c r="AL104" s="156">
        <f>'[2]Yearly Methanol'!AL104</f>
        <v>78644.985268794262</v>
      </c>
      <c r="AM104" s="156">
        <f>'[2]Yearly Methanol'!AM104</f>
        <v>77114.133414728931</v>
      </c>
      <c r="AN104" s="156">
        <f>'[2]Yearly Methanol'!AN104</f>
        <v>75577.779572954591</v>
      </c>
      <c r="AO104" s="156">
        <f>'[2]Yearly Methanol'!AO104</f>
        <v>74036.075495472222</v>
      </c>
      <c r="AP104" s="156">
        <f>'[2]Yearly Methanol'!AP104</f>
        <v>72489.173213516624</v>
      </c>
      <c r="AQ104" s="156">
        <f>'[2]Yearly Methanol'!AQ104</f>
        <v>70937.224029448902</v>
      </c>
      <c r="AR104" s="156">
        <f>'[2]Yearly Methanol'!AR104</f>
        <v>69380.37930343367</v>
      </c>
      <c r="AS104" s="156">
        <f>'[2]Yearly Methanol'!AS104</f>
        <v>67818.790233220294</v>
      </c>
      <c r="AT104" s="156">
        <f>'[2]Yearly Methanol'!AT104</f>
        <v>66252.607847044288</v>
      </c>
      <c r="AU104" s="156">
        <f>'[2]Yearly Methanol'!AU104</f>
        <v>64752.289024604332</v>
      </c>
      <c r="AV104" s="156">
        <f>'[2]Yearly Methanol'!AV104</f>
        <v>63259.117747472716</v>
      </c>
      <c r="AW104" s="156">
        <f>'[2]Yearly Methanol'!AW104</f>
        <v>61774.858821485985</v>
      </c>
      <c r="AX104" s="156">
        <f>'[2]Yearly Methanol'!AX104</f>
        <v>60297.942063451468</v>
      </c>
      <c r="AY104" s="156">
        <f>'[2]Yearly Methanol'!AY104</f>
        <v>58828.403425859084</v>
      </c>
      <c r="AZ104" s="156">
        <f>'[2]Yearly Methanol'!AZ104</f>
        <v>57366.276196322186</v>
      </c>
      <c r="BA104" s="156">
        <f>'[2]Yearly Methanol'!BA104</f>
        <v>55911.593192996981</v>
      </c>
      <c r="BB104" s="156">
        <f>'[2]Yearly Methanol'!BB104</f>
        <v>54464.384733020474</v>
      </c>
      <c r="BC104" s="156">
        <f>'[2]Yearly Methanol'!BC104</f>
        <v>53024.679241525067</v>
      </c>
      <c r="BD104" s="156">
        <f>'[2]Yearly Methanol'!BD104</f>
        <v>51592.503241664264</v>
      </c>
      <c r="BE104" s="156">
        <f>'[2]Yearly Methanol'!BE104</f>
        <v>50091.683328716819</v>
      </c>
      <c r="BF104" s="156">
        <f>'[2]Yearly Methanol'!BF104</f>
        <v>48594.839068904257</v>
      </c>
      <c r="BG104" s="156">
        <f>'[2]Yearly Methanol'!BG104</f>
        <v>47106.549663480968</v>
      </c>
      <c r="BH104" s="156">
        <f>'[2]Yearly Methanol'!BH104</f>
        <v>45622.420223365581</v>
      </c>
      <c r="BI104" s="156">
        <f>'[2]Yearly Methanol'!BI104</f>
        <v>44142.459388649149</v>
      </c>
      <c r="BJ104" s="156">
        <f>'[2]Yearly Methanol'!BJ104</f>
        <v>42666.665018061918</v>
      </c>
      <c r="BK104" s="156">
        <f>'[2]Yearly Methanol'!BK104</f>
        <v>41195.020534810028</v>
      </c>
      <c r="BL104" s="156">
        <f>'[2]Yearly Methanol'!BL104</f>
        <v>39727.498005557456</v>
      </c>
      <c r="BM104" s="156">
        <f>'[2]Yearly Methanol'!BM104</f>
        <v>38264.056961171314</v>
      </c>
      <c r="BN104" s="156">
        <f>'[2]Yearly Methanol'!BN104</f>
        <v>36804.644233215193</v>
      </c>
    </row>
    <row r="105" spans="1:66">
      <c r="A105" s="25" t="s">
        <v>77</v>
      </c>
      <c r="B105" s="45" t="s">
        <v>48</v>
      </c>
      <c r="C105" s="46" t="s">
        <v>200</v>
      </c>
      <c r="D105" s="167">
        <f>'[2]Yearly Methanol'!D105</f>
        <v>1083437.7146080071</v>
      </c>
      <c r="E105" s="167">
        <f>'[2]Yearly Methanol'!E105</f>
        <v>1071798.7979653394</v>
      </c>
      <c r="F105" s="167">
        <f>'[2]Yearly Methanol'!F105</f>
        <v>1059759.792248402</v>
      </c>
      <c r="G105" s="167">
        <f>'[2]Yearly Methanol'!G105</f>
        <v>1047769.9073247712</v>
      </c>
      <c r="H105" s="167">
        <f>'[2]Yearly Methanol'!H105</f>
        <v>1035829.7150712652</v>
      </c>
      <c r="I105" s="167">
        <f>'[2]Yearly Methanol'!I105</f>
        <v>1023939.7869704579</v>
      </c>
      <c r="J105" s="167">
        <f>'[2]Yearly Methanol'!J105</f>
        <v>1012100.6943609674</v>
      </c>
      <c r="K105" s="167">
        <f>'[2]Yearly Methanol'!K105</f>
        <v>1000313.0086991526</v>
      </c>
      <c r="L105" s="167">
        <f>'[2]Yearly Methanol'!L105</f>
        <v>988577.30183284392</v>
      </c>
      <c r="M105" s="167">
        <f>'[2]Yearly Methanol'!M105</f>
        <v>976894.1462878047</v>
      </c>
      <c r="N105" s="167">
        <f>'[2]Yearly Methanol'!N105</f>
        <v>965264.11556763062</v>
      </c>
      <c r="O105" s="167">
        <f>'[2]Yearly Methanol'!O105</f>
        <v>952338.33065515524</v>
      </c>
      <c r="P105" s="167">
        <f>'[2]Yearly Methanol'!P105</f>
        <v>939486.02901524445</v>
      </c>
      <c r="Q105" s="167">
        <f>'[2]Yearly Methanol'!Q105</f>
        <v>926707.78903038648</v>
      </c>
      <c r="R105" s="167">
        <f>'[2]Yearly Methanol'!R105</f>
        <v>914004.19141067006</v>
      </c>
      <c r="S105" s="167">
        <f>'[2]Yearly Methanol'!S105</f>
        <v>901375.81957309996</v>
      </c>
      <c r="T105" s="167">
        <f>'[2]Yearly Methanol'!T105</f>
        <v>888005.93325662659</v>
      </c>
      <c r="U105" s="167">
        <f>'[2]Yearly Methanol'!U105</f>
        <v>874724.51180375845</v>
      </c>
      <c r="V105" s="167">
        <f>'[2]Yearly Methanol'!V105</f>
        <v>861532.14921993995</v>
      </c>
      <c r="W105" s="167">
        <f>'[2]Yearly Methanol'!W105</f>
        <v>848429.44393204292</v>
      </c>
      <c r="X105" s="167">
        <f>'[2]Yearly Methanol'!X105</f>
        <v>835416.99927196978</v>
      </c>
      <c r="Y105" s="167">
        <f>'[2]Yearly Methanol'!Y105</f>
        <v>821901.18462772842</v>
      </c>
      <c r="Z105" s="167">
        <f>'[2]Yearly Methanol'!Z105</f>
        <v>808486.32068040769</v>
      </c>
      <c r="AA105" s="167">
        <f>'[2]Yearly Methanol'!AA105</f>
        <v>795173.03842326277</v>
      </c>
      <c r="AB105" s="167">
        <f>'[2]Yearly Methanol'!AB105</f>
        <v>781961.97585684201</v>
      </c>
      <c r="AC105" s="167">
        <f>'[2]Yearly Methanol'!AC105</f>
        <v>768853.7786102104</v>
      </c>
      <c r="AD105" s="167">
        <f>'[2]Yearly Methanol'!AD105</f>
        <v>755849.10059427342</v>
      </c>
      <c r="AE105" s="167">
        <f>'[2]Yearly Methanol'!AE105</f>
        <v>742948.6046889862</v>
      </c>
      <c r="AF105" s="167">
        <f>'[2]Yearly Methanol'!AF105</f>
        <v>730152.963466338</v>
      </c>
      <c r="AG105" s="167">
        <f>'[2]Yearly Methanol'!AG105</f>
        <v>717462.85995109926</v>
      </c>
      <c r="AH105" s="167">
        <f>'[2]Yearly Methanol'!AH105</f>
        <v>704878.98842143663</v>
      </c>
      <c r="AI105" s="167"/>
      <c r="AJ105" s="167">
        <f>'[2]Yearly Methanol'!AJ105</f>
        <v>1083437.7146080071</v>
      </c>
      <c r="AK105" s="167">
        <f>'[2]Yearly Methanol'!AK105</f>
        <v>1075357.6629540087</v>
      </c>
      <c r="AL105" s="167">
        <f>'[2]Yearly Methanol'!AL105</f>
        <v>1066844.4385258437</v>
      </c>
      <c r="AM105" s="167">
        <f>'[2]Yearly Methanol'!AM105</f>
        <v>1058347.065353865</v>
      </c>
      <c r="AN105" s="167">
        <f>'[2]Yearly Methanol'!AN105</f>
        <v>1049865.9312042352</v>
      </c>
      <c r="AO105" s="167">
        <f>'[2]Yearly Methanol'!AO105</f>
        <v>1041401.4251603998</v>
      </c>
      <c r="AP105" s="167">
        <f>'[2]Yearly Methanol'!AP105</f>
        <v>1032953.9378584655</v>
      </c>
      <c r="AQ105" s="167">
        <f>'[2]Yearly Methanol'!AQ105</f>
        <v>1024523.8617341068</v>
      </c>
      <c r="AR105" s="167">
        <f>'[2]Yearly Methanol'!AR105</f>
        <v>1016111.5912816335</v>
      </c>
      <c r="AS105" s="167">
        <f>'[2]Yearly Methanol'!AS105</f>
        <v>1007717.5233259096</v>
      </c>
      <c r="AT105" s="167">
        <f>'[2]Yearly Methanol'!AT105</f>
        <v>999342.05730783287</v>
      </c>
      <c r="AU105" s="167">
        <f>'[2]Yearly Methanol'!AU105</f>
        <v>989583.32187344693</v>
      </c>
      <c r="AV105" s="167">
        <f>'[2]Yearly Methanol'!AV105</f>
        <v>979853.59993872372</v>
      </c>
      <c r="AW105" s="167">
        <f>'[2]Yearly Methanol'!AW105</f>
        <v>970153.30065274099</v>
      </c>
      <c r="AX105" s="167">
        <f>'[2]Yearly Methanol'!AX105</f>
        <v>960482.83707389771</v>
      </c>
      <c r="AY105" s="167">
        <f>'[2]Yearly Methanol'!AY105</f>
        <v>950842.62653540121</v>
      </c>
      <c r="AZ105" s="167">
        <f>'[2]Yearly Methanol'!AZ105</f>
        <v>940367.51418605656</v>
      </c>
      <c r="BA105" s="167">
        <f>'[2]Yearly Methanol'!BA105</f>
        <v>929929.53518231085</v>
      </c>
      <c r="BB105" s="167">
        <f>'[2]Yearly Methanol'!BB105</f>
        <v>919529.12206768815</v>
      </c>
      <c r="BC105" s="167">
        <f>'[2]Yearly Methanol'!BC105</f>
        <v>909166.71332087938</v>
      </c>
      <c r="BD105" s="167">
        <f>'[2]Yearly Methanol'!BD105</f>
        <v>898842.75382608769</v>
      </c>
      <c r="BE105" s="167">
        <f>'[2]Yearly Methanol'!BE105</f>
        <v>888026.26109869371</v>
      </c>
      <c r="BF105" s="167">
        <f>'[2]Yearly Methanol'!BF105</f>
        <v>877253.86192998267</v>
      </c>
      <c r="BG105" s="167">
        <f>'[2]Yearly Methanol'!BG105</f>
        <v>866526.02839205856</v>
      </c>
      <c r="BH105" s="167">
        <f>'[2]Yearly Methanol'!BH105</f>
        <v>855843.24105837254</v>
      </c>
      <c r="BI105" s="167">
        <f>'[2]Yearly Methanol'!BI105</f>
        <v>845205.98961184057</v>
      </c>
      <c r="BJ105" s="167">
        <f>'[2]Yearly Methanol'!BJ105</f>
        <v>834614.77348517149</v>
      </c>
      <c r="BK105" s="167">
        <f>'[2]Yearly Methanol'!BK105</f>
        <v>824070.10253519251</v>
      </c>
      <c r="BL105" s="167">
        <f>'[2]Yearly Methanol'!BL105</f>
        <v>813572.49775305425</v>
      </c>
      <c r="BM105" s="167">
        <f>'[2]Yearly Methanol'!BM105</f>
        <v>803122.49201230856</v>
      </c>
      <c r="BN105" s="167">
        <f>'[2]Yearly Methanol'!BN105</f>
        <v>792720.63085696031</v>
      </c>
    </row>
    <row r="106" spans="1:66">
      <c r="A106" s="25"/>
      <c r="B106" s="28" t="s">
        <v>69</v>
      </c>
      <c r="C106" s="40" t="s">
        <v>200</v>
      </c>
      <c r="D106" s="204">
        <f>'[2]Yearly Methanol'!D106</f>
        <v>0</v>
      </c>
      <c r="E106" s="204">
        <f>'[2]Yearly Methanol'!E106</f>
        <v>7619.9231321840125</v>
      </c>
      <c r="F106" s="204">
        <f>'[2]Yearly Methanol'!F106</f>
        <v>15205.891094617742</v>
      </c>
      <c r="G106" s="204">
        <f>'[2]Yearly Methanol'!G106</f>
        <v>22758.016669625249</v>
      </c>
      <c r="H106" s="204">
        <f>'[2]Yearly Methanol'!H106</f>
        <v>30276.412307056416</v>
      </c>
      <c r="I106" s="204">
        <f>'[2]Yearly Methanol'!I106</f>
        <v>37761.19012520527</v>
      </c>
      <c r="J106" s="204">
        <f>'[2]Yearly Methanol'!J106</f>
        <v>44491.426386700601</v>
      </c>
      <c r="K106" s="204">
        <f>'[2]Yearly Methanol'!K106</f>
        <v>51090.352095285802</v>
      </c>
      <c r="L106" s="204">
        <f>'[2]Yearly Methanol'!L106</f>
        <v>57558.737392275529</v>
      </c>
      <c r="M106" s="204">
        <f>'[2]Yearly Methanol'!M106</f>
        <v>63897.349165925836</v>
      </c>
      <c r="N106" s="204">
        <f>'[2]Yearly Methanol'!N106</f>
        <v>70106.951063130895</v>
      </c>
      <c r="O106" s="204">
        <f>'[2]Yearly Methanol'!O106</f>
        <v>73795.591860325832</v>
      </c>
      <c r="P106" s="204">
        <f>'[2]Yearly Methanol'!P106</f>
        <v>77400.118061319983</v>
      </c>
      <c r="Q106" s="204">
        <f>'[2]Yearly Methanol'!Q106</f>
        <v>80921.031362235983</v>
      </c>
      <c r="R106" s="204">
        <f>'[2]Yearly Methanol'!R106</f>
        <v>84358.831326686253</v>
      </c>
      <c r="S106" s="204">
        <f>'[2]Yearly Methanol'!S106</f>
        <v>87714.015393466456</v>
      </c>
      <c r="T106" s="204">
        <f>'[2]Yearly Methanol'!T106</f>
        <v>90987.078884222952</v>
      </c>
      <c r="U106" s="204">
        <f>'[2]Yearly Methanol'!U106</f>
        <v>94178.515011095937</v>
      </c>
      <c r="V106" s="204">
        <f>'[2]Yearly Methanol'!V106</f>
        <v>97288.814884337102</v>
      </c>
      <c r="W106" s="204">
        <f>'[2]Yearly Methanol'!W106</f>
        <v>100318.46751990257</v>
      </c>
      <c r="X106" s="204">
        <f>'[2]Yearly Methanol'!X106</f>
        <v>103267.95984702083</v>
      </c>
      <c r="Y106" s="204">
        <f>'[2]Yearly Methanol'!Y106</f>
        <v>108537.20782267011</v>
      </c>
      <c r="Z106" s="204">
        <f>'[2]Yearly Methanol'!Z106</f>
        <v>113681.33544802296</v>
      </c>
      <c r="AA106" s="204">
        <f>'[2]Yearly Methanol'!AA106</f>
        <v>118701.09252352416</v>
      </c>
      <c r="AB106" s="204">
        <f>'[2]Yearly Methanol'!AB106</f>
        <v>123597.22565648775</v>
      </c>
      <c r="AC106" s="204">
        <f>'[2]Yearly Methanol'!AC106</f>
        <v>128370.47827262818</v>
      </c>
      <c r="AD106" s="204">
        <f>'[2]Yearly Methanol'!AD106</f>
        <v>132975.83791440362</v>
      </c>
      <c r="AE106" s="204">
        <f>'[2]Yearly Methanol'!AE106</f>
        <v>137456.9682109557</v>
      </c>
      <c r="AF106" s="204">
        <f>'[2]Yearly Methanol'!AF106</f>
        <v>141814.62249793956</v>
      </c>
      <c r="AG106" s="204">
        <f>'[2]Yearly Methanol'!AG106</f>
        <v>146049.55088858257</v>
      </c>
      <c r="AH106" s="204">
        <f>'[2]Yearly Methanol'!AH106</f>
        <v>150162.50028534816</v>
      </c>
      <c r="AI106" s="124"/>
      <c r="AJ106" s="204">
        <f>'[2]Yearly Methanol'!AJ106</f>
        <v>0</v>
      </c>
      <c r="AK106" s="204">
        <f>'[2]Yearly Methanol'!AK106</f>
        <v>7619.9231321840125</v>
      </c>
      <c r="AL106" s="204">
        <f>'[2]Yearly Methanol'!AL106</f>
        <v>15205.891094617742</v>
      </c>
      <c r="AM106" s="204">
        <f>'[2]Yearly Methanol'!AM106</f>
        <v>22758.016669625249</v>
      </c>
      <c r="AN106" s="204">
        <f>'[2]Yearly Methanol'!AN106</f>
        <v>30276.412307056416</v>
      </c>
      <c r="AO106" s="204">
        <f>'[2]Yearly Methanol'!AO106</f>
        <v>37761.19012520527</v>
      </c>
      <c r="AP106" s="204">
        <f>'[2]Yearly Methanol'!AP106</f>
        <v>44491.426386700601</v>
      </c>
      <c r="AQ106" s="204">
        <f>'[2]Yearly Methanol'!AQ106</f>
        <v>51090.352095285802</v>
      </c>
      <c r="AR106" s="204">
        <f>'[2]Yearly Methanol'!AR106</f>
        <v>57558.737392275529</v>
      </c>
      <c r="AS106" s="204">
        <f>'[2]Yearly Methanol'!AS106</f>
        <v>63897.349165925836</v>
      </c>
      <c r="AT106" s="204">
        <f>'[2]Yearly Methanol'!AT106</f>
        <v>70106.951063130895</v>
      </c>
      <c r="AU106" s="204">
        <f>'[2]Yearly Methanol'!AU106</f>
        <v>73795.591860325832</v>
      </c>
      <c r="AV106" s="204">
        <f>'[2]Yearly Methanol'!AV106</f>
        <v>77400.118061319983</v>
      </c>
      <c r="AW106" s="204">
        <f>'[2]Yearly Methanol'!AW106</f>
        <v>80921.031362235983</v>
      </c>
      <c r="AX106" s="204">
        <f>'[2]Yearly Methanol'!AX106</f>
        <v>84358.831326686253</v>
      </c>
      <c r="AY106" s="204">
        <f>'[2]Yearly Methanol'!AY106</f>
        <v>87714.015393466456</v>
      </c>
      <c r="AZ106" s="204">
        <f>'[2]Yearly Methanol'!AZ106</f>
        <v>90987.078884222952</v>
      </c>
      <c r="BA106" s="204">
        <f>'[2]Yearly Methanol'!BA106</f>
        <v>94178.515011095937</v>
      </c>
      <c r="BB106" s="204">
        <f>'[2]Yearly Methanol'!BB106</f>
        <v>97288.814884337102</v>
      </c>
      <c r="BC106" s="204">
        <f>'[2]Yearly Methanol'!BC106</f>
        <v>100318.46751990257</v>
      </c>
      <c r="BD106" s="204">
        <f>'[2]Yearly Methanol'!BD106</f>
        <v>103267.95984702083</v>
      </c>
      <c r="BE106" s="204">
        <f>'[2]Yearly Methanol'!BE106</f>
        <v>108537.20782267011</v>
      </c>
      <c r="BF106" s="204">
        <f>'[2]Yearly Methanol'!BF106</f>
        <v>113681.33544802296</v>
      </c>
      <c r="BG106" s="204">
        <f>'[2]Yearly Methanol'!BG106</f>
        <v>118701.09252352416</v>
      </c>
      <c r="BH106" s="204">
        <f>'[2]Yearly Methanol'!BH106</f>
        <v>123597.22565648775</v>
      </c>
      <c r="BI106" s="204">
        <f>'[2]Yearly Methanol'!BI106</f>
        <v>128370.47827262818</v>
      </c>
      <c r="BJ106" s="204">
        <f>'[2]Yearly Methanol'!BJ106</f>
        <v>132975.83791440362</v>
      </c>
      <c r="BK106" s="204">
        <f>'[2]Yearly Methanol'!BK106</f>
        <v>137456.9682109557</v>
      </c>
      <c r="BL106" s="204">
        <f>'[2]Yearly Methanol'!BL106</f>
        <v>141814.62249793956</v>
      </c>
      <c r="BM106" s="204">
        <f>'[2]Yearly Methanol'!BM106</f>
        <v>146049.55088858257</v>
      </c>
      <c r="BN106" s="204">
        <f>'[2]Yearly Methanol'!BN106</f>
        <v>150162.50028534816</v>
      </c>
    </row>
    <row r="107" spans="1:66">
      <c r="A107"/>
      <c r="B107" t="s">
        <v>74</v>
      </c>
      <c r="C107" s="5" t="s">
        <v>200</v>
      </c>
      <c r="D107" s="124">
        <f>'[2]Yearly Methanol'!D107</f>
        <v>0</v>
      </c>
      <c r="E107" s="124">
        <f>'[2]Yearly Methanol'!E107</f>
        <v>35.666479065658166</v>
      </c>
      <c r="F107" s="124">
        <f>'[2]Yearly Methanol'!F107</f>
        <v>74.428324017543147</v>
      </c>
      <c r="G107" s="124">
        <f>'[2]Yearly Methanol'!G107</f>
        <v>116.24611328499945</v>
      </c>
      <c r="H107" s="124">
        <f>'[2]Yearly Methanol'!H107</f>
        <v>161.08068135729181</v>
      </c>
      <c r="I107" s="124">
        <f>'[2]Yearly Methanol'!I107</f>
        <v>208.89311754116764</v>
      </c>
      <c r="J107" s="124">
        <f>'[2]Yearly Methanol'!J107</f>
        <v>259.64476472352578</v>
      </c>
      <c r="K107" s="124">
        <f>'[2]Yearly Methanol'!K107</f>
        <v>313.29721813917354</v>
      </c>
      <c r="L107" s="124">
        <f>'[2]Yearly Methanol'!L107</f>
        <v>369.81232414365269</v>
      </c>
      <c r="M107" s="124">
        <f>'[2]Yearly Methanol'!M107</f>
        <v>429.15217899111559</v>
      </c>
      <c r="N107" s="124">
        <f>'[2]Yearly Methanol'!N107</f>
        <v>491.27912761723383</v>
      </c>
      <c r="O107" s="124">
        <f>'[2]Yearly Methanol'!O107</f>
        <v>539.31610874966907</v>
      </c>
      <c r="P107" s="124">
        <f>'[2]Yearly Methanol'!P107</f>
        <v>587.136829069383</v>
      </c>
      <c r="Q107" s="124">
        <f>'[2]Yearly Methanol'!Q107</f>
        <v>634.73639030216134</v>
      </c>
      <c r="R107" s="124">
        <f>'[2]Yearly Methanol'!R107</f>
        <v>682.10994167168144</v>
      </c>
      <c r="S107" s="124">
        <f>'[2]Yearly Methanol'!S107</f>
        <v>729.25267963148258</v>
      </c>
      <c r="T107" s="124">
        <f>'[2]Yearly Methanol'!T107</f>
        <v>776.15984759813284</v>
      </c>
      <c r="U107" s="124">
        <f>'[2]Yearly Methanol'!U107</f>
        <v>822.8267356855838</v>
      </c>
      <c r="V107" s="124">
        <f>'[2]Yearly Methanol'!V107</f>
        <v>869.24868044070968</v>
      </c>
      <c r="W107" s="124">
        <f>'[2]Yearly Methanol'!W107</f>
        <v>915.42106458002945</v>
      </c>
      <c r="X107" s="124">
        <f>'[2]Yearly Methanol'!X107</f>
        <v>961.33931672759843</v>
      </c>
      <c r="Y107" s="124">
        <f>'[2]Yearly Methanol'!Y107</f>
        <v>1007.1857270037166</v>
      </c>
      <c r="Z107" s="124">
        <f>'[2]Yearly Methanol'!Z107</f>
        <v>1052.7840300944342</v>
      </c>
      <c r="AA107" s="124">
        <f>'[2]Yearly Methanol'!AA107</f>
        <v>1098.1294314086674</v>
      </c>
      <c r="AB107" s="124">
        <f>'[2]Yearly Methanol'!AB107</f>
        <v>1143.2171839519719</v>
      </c>
      <c r="AC107" s="124">
        <f>'[2]Yearly Methanol'!AC107</f>
        <v>1188.0425880560347</v>
      </c>
      <c r="AD107" s="124">
        <f>'[2]Yearly Methanol'!AD107</f>
        <v>1232.6009911093718</v>
      </c>
      <c r="AE107" s="124">
        <f>'[2]Yearly Methanol'!AE107</f>
        <v>1276.8877872892344</v>
      </c>
      <c r="AF107" s="124">
        <f>'[2]Yearly Methanol'!AF107</f>
        <v>1320.8984172947139</v>
      </c>
      <c r="AG107" s="124">
        <f>'[2]Yearly Methanol'!AG107</f>
        <v>1364.6283680810386</v>
      </c>
      <c r="AH107" s="124">
        <f>'[2]Yearly Methanol'!AH107</f>
        <v>1408.0731725950654</v>
      </c>
      <c r="AI107" s="124"/>
      <c r="AJ107" s="204">
        <f>'[2]Yearly Methanol'!AJ107</f>
        <v>0</v>
      </c>
      <c r="AK107" s="204">
        <f>'[2]Yearly Methanol'!AK107</f>
        <v>35.666479065658166</v>
      </c>
      <c r="AL107" s="204">
        <f>'[2]Yearly Methanol'!AL107</f>
        <v>74.428324017543147</v>
      </c>
      <c r="AM107" s="204">
        <f>'[2]Yearly Methanol'!AM107</f>
        <v>116.24611328499945</v>
      </c>
      <c r="AN107" s="204">
        <f>'[2]Yearly Methanol'!AN107</f>
        <v>161.08068135729181</v>
      </c>
      <c r="AO107" s="204">
        <f>'[2]Yearly Methanol'!AO107</f>
        <v>208.89311754116764</v>
      </c>
      <c r="AP107" s="204">
        <f>'[2]Yearly Methanol'!AP107</f>
        <v>259.64476472352578</v>
      </c>
      <c r="AQ107" s="204">
        <f>'[2]Yearly Methanol'!AQ107</f>
        <v>313.29721813917354</v>
      </c>
      <c r="AR107" s="204">
        <f>'[2]Yearly Methanol'!AR107</f>
        <v>369.81232414365269</v>
      </c>
      <c r="AS107" s="204">
        <f>'[2]Yearly Methanol'!AS107</f>
        <v>429.15217899111559</v>
      </c>
      <c r="AT107" s="204">
        <f>'[2]Yearly Methanol'!AT107</f>
        <v>491.27912761723383</v>
      </c>
      <c r="AU107" s="204">
        <f>'[2]Yearly Methanol'!AU107</f>
        <v>539.31610874966907</v>
      </c>
      <c r="AV107" s="204">
        <f>'[2]Yearly Methanol'!AV107</f>
        <v>587.136829069383</v>
      </c>
      <c r="AW107" s="204">
        <f>'[2]Yearly Methanol'!AW107</f>
        <v>634.73639030216134</v>
      </c>
      <c r="AX107" s="204">
        <f>'[2]Yearly Methanol'!AX107</f>
        <v>682.10994167168144</v>
      </c>
      <c r="AY107" s="204">
        <f>'[2]Yearly Methanol'!AY107</f>
        <v>729.25267963148258</v>
      </c>
      <c r="AZ107" s="204">
        <f>'[2]Yearly Methanol'!AZ107</f>
        <v>776.15984759813284</v>
      </c>
      <c r="BA107" s="204">
        <f>'[2]Yearly Methanol'!BA107</f>
        <v>822.8267356855838</v>
      </c>
      <c r="BB107" s="204">
        <f>'[2]Yearly Methanol'!BB107</f>
        <v>869.24868044070968</v>
      </c>
      <c r="BC107" s="204">
        <f>'[2]Yearly Methanol'!BC107</f>
        <v>915.42106458002945</v>
      </c>
      <c r="BD107" s="204">
        <f>'[2]Yearly Methanol'!BD107</f>
        <v>961.33931672759843</v>
      </c>
      <c r="BE107" s="204">
        <f>'[2]Yearly Methanol'!BE107</f>
        <v>1007.1857270037166</v>
      </c>
      <c r="BF107" s="204">
        <f>'[2]Yearly Methanol'!BF107</f>
        <v>1052.7840300944342</v>
      </c>
      <c r="BG107" s="204">
        <f>'[2]Yearly Methanol'!BG107</f>
        <v>1098.1294314086674</v>
      </c>
      <c r="BH107" s="204">
        <f>'[2]Yearly Methanol'!BH107</f>
        <v>1143.2171839519719</v>
      </c>
      <c r="BI107" s="204">
        <f>'[2]Yearly Methanol'!BI107</f>
        <v>1188.0425880560347</v>
      </c>
      <c r="BJ107" s="204">
        <f>'[2]Yearly Methanol'!BJ107</f>
        <v>1232.6009911093718</v>
      </c>
      <c r="BK107" s="204">
        <f>'[2]Yearly Methanol'!BK107</f>
        <v>1276.8877872892344</v>
      </c>
      <c r="BL107" s="204">
        <f>'[2]Yearly Methanol'!BL107</f>
        <v>1320.8984172947139</v>
      </c>
      <c r="BM107" s="204">
        <f>'[2]Yearly Methanol'!BM107</f>
        <v>1364.6283680810386</v>
      </c>
      <c r="BN107" s="204">
        <f>'[2]Yearly Methanol'!BN107</f>
        <v>1408.0731725950654</v>
      </c>
    </row>
    <row r="108" spans="1:66">
      <c r="A108" s="28"/>
      <c r="B108" s="28" t="s">
        <v>70</v>
      </c>
      <c r="C108" s="40" t="s">
        <v>200</v>
      </c>
      <c r="D108" s="204">
        <f>'[2]Yearly Methanol'!D108</f>
        <v>0</v>
      </c>
      <c r="E108" s="204">
        <f>'[2]Yearly Methanol'!E108</f>
        <v>35.937004554300017</v>
      </c>
      <c r="F108" s="204">
        <f>'[2]Yearly Methanol'!F108</f>
        <v>72.585694979482582</v>
      </c>
      <c r="G108" s="204">
        <f>'[2]Yearly Methanol'!G108</f>
        <v>109.67649883133669</v>
      </c>
      <c r="H108" s="204">
        <f>'[2]Yearly Methanol'!H108</f>
        <v>146.94220170804476</v>
      </c>
      <c r="I108" s="204">
        <f>'[2]Yearly Methanol'!I108</f>
        <v>184.11793427886823</v>
      </c>
      <c r="J108" s="204">
        <f>'[2]Yearly Methanol'!J108</f>
        <v>220.94115937000583</v>
      </c>
      <c r="K108" s="204">
        <f>'[2]Yearly Methanol'!K108</f>
        <v>257.1516591074062</v>
      </c>
      <c r="L108" s="204">
        <f>'[2]Yearly Methanol'!L108</f>
        <v>292.49152211631474</v>
      </c>
      <c r="M108" s="204">
        <f>'[2]Yearly Methanol'!M108</f>
        <v>326.70513077733551</v>
      </c>
      <c r="N108" s="204">
        <f>'[2]Yearly Methanol'!N108</f>
        <v>359.53914853878837</v>
      </c>
      <c r="O108" s="204">
        <f>'[2]Yearly Methanol'!O108</f>
        <v>381.45285323887254</v>
      </c>
      <c r="P108" s="204">
        <f>'[2]Yearly Methanol'!P108</f>
        <v>401.45988912927157</v>
      </c>
      <c r="Q108" s="204">
        <f>'[2]Yearly Methanol'!Q108</f>
        <v>417.02879857371408</v>
      </c>
      <c r="R108" s="204">
        <f>'[2]Yearly Methanol'!R108</f>
        <v>430.24719099597712</v>
      </c>
      <c r="S108" s="204">
        <f>'[2]Yearly Methanol'!S108</f>
        <v>440.98017092813063</v>
      </c>
      <c r="T108" s="204">
        <f>'[2]Yearly Methanol'!T108</f>
        <v>449.09677787398516</v>
      </c>
      <c r="U108" s="204">
        <f>'[2]Yearly Methanol'!U108</f>
        <v>454.46998688997576</v>
      </c>
      <c r="V108" s="204">
        <f>'[2]Yearly Methanol'!V108</f>
        <v>456.97670890056281</v>
      </c>
      <c r="W108" s="204">
        <f>'[2]Yearly Methanol'!W108</f>
        <v>456.49779075081949</v>
      </c>
      <c r="X108" s="204">
        <f>'[2]Yearly Methanol'!X108</f>
        <v>452.91801499887117</v>
      </c>
      <c r="Y108" s="204">
        <f>'[2]Yearly Methanol'!Y108</f>
        <v>454.83766106021778</v>
      </c>
      <c r="Z108" s="204">
        <f>'[2]Yearly Methanol'!Z108</f>
        <v>452.81647258252201</v>
      </c>
      <c r="AA108" s="204">
        <f>'[2]Yearly Methanol'!AA108</f>
        <v>440.4762412367586</v>
      </c>
      <c r="AB108" s="204">
        <f>'[2]Yearly Methanol'!AB108</f>
        <v>423.86553867536679</v>
      </c>
      <c r="AC108" s="204">
        <f>'[2]Yearly Methanol'!AC108</f>
        <v>402.93684551298531</v>
      </c>
      <c r="AD108" s="204">
        <f>'[2]Yearly Methanol'!AD108</f>
        <v>377.66038563998995</v>
      </c>
      <c r="AE108" s="204">
        <f>'[2]Yearly Methanol'!AE108</f>
        <v>348.02435268903184</v>
      </c>
      <c r="AF108" s="204">
        <f>'[2]Yearly Methanol'!AF108</f>
        <v>314.03513221662831</v>
      </c>
      <c r="AG108" s="204">
        <f>'[2]Yearly Methanol'!AG108</f>
        <v>275.71751963620329</v>
      </c>
      <c r="AH108" s="204">
        <f>'[2]Yearly Methanol'!AH108</f>
        <v>233.1149339387627</v>
      </c>
      <c r="AI108" s="124"/>
      <c r="AJ108" s="204">
        <f>'[2]Yearly Methanol'!AJ108</f>
        <v>0</v>
      </c>
      <c r="AK108" s="204">
        <f>'[2]Yearly Methanol'!AK108</f>
        <v>35.937004554300017</v>
      </c>
      <c r="AL108" s="204">
        <f>'[2]Yearly Methanol'!AL108</f>
        <v>72.585694979482582</v>
      </c>
      <c r="AM108" s="204">
        <f>'[2]Yearly Methanol'!AM108</f>
        <v>109.67649883133669</v>
      </c>
      <c r="AN108" s="204">
        <f>'[2]Yearly Methanol'!AN108</f>
        <v>146.94220170804476</v>
      </c>
      <c r="AO108" s="204">
        <f>'[2]Yearly Methanol'!AO108</f>
        <v>184.11793427886823</v>
      </c>
      <c r="AP108" s="204">
        <f>'[2]Yearly Methanol'!AP108</f>
        <v>220.94115937000583</v>
      </c>
      <c r="AQ108" s="204">
        <f>'[2]Yearly Methanol'!AQ108</f>
        <v>257.1516591074062</v>
      </c>
      <c r="AR108" s="204">
        <f>'[2]Yearly Methanol'!AR108</f>
        <v>292.49152211631474</v>
      </c>
      <c r="AS108" s="204">
        <f>'[2]Yearly Methanol'!AS108</f>
        <v>326.70513077733551</v>
      </c>
      <c r="AT108" s="204">
        <f>'[2]Yearly Methanol'!AT108</f>
        <v>359.53914853878837</v>
      </c>
      <c r="AU108" s="204">
        <f>'[2]Yearly Methanol'!AU108</f>
        <v>381.45285323887254</v>
      </c>
      <c r="AV108" s="204">
        <f>'[2]Yearly Methanol'!AV108</f>
        <v>401.45988912927157</v>
      </c>
      <c r="AW108" s="204">
        <f>'[2]Yearly Methanol'!AW108</f>
        <v>417.02879857371408</v>
      </c>
      <c r="AX108" s="204">
        <f>'[2]Yearly Methanol'!AX108</f>
        <v>430.24719099597712</v>
      </c>
      <c r="AY108" s="204">
        <f>'[2]Yearly Methanol'!AY108</f>
        <v>440.98017092813063</v>
      </c>
      <c r="AZ108" s="204">
        <f>'[2]Yearly Methanol'!AZ108</f>
        <v>449.09677787398516</v>
      </c>
      <c r="BA108" s="204">
        <f>'[2]Yearly Methanol'!BA108</f>
        <v>454.46998688997576</v>
      </c>
      <c r="BB108" s="204">
        <f>'[2]Yearly Methanol'!BB108</f>
        <v>456.97670890056281</v>
      </c>
      <c r="BC108" s="204">
        <f>'[2]Yearly Methanol'!BC108</f>
        <v>456.49779075081949</v>
      </c>
      <c r="BD108" s="204">
        <f>'[2]Yearly Methanol'!BD108</f>
        <v>452.91801499887117</v>
      </c>
      <c r="BE108" s="204">
        <f>'[2]Yearly Methanol'!BE108</f>
        <v>454.83766106021778</v>
      </c>
      <c r="BF108" s="204">
        <f>'[2]Yearly Methanol'!BF108</f>
        <v>452.81647258252201</v>
      </c>
      <c r="BG108" s="204">
        <f>'[2]Yearly Methanol'!BG108</f>
        <v>440.4762412367586</v>
      </c>
      <c r="BH108" s="204">
        <f>'[2]Yearly Methanol'!BH108</f>
        <v>423.86553867536679</v>
      </c>
      <c r="BI108" s="204">
        <f>'[2]Yearly Methanol'!BI108</f>
        <v>402.93684551298531</v>
      </c>
      <c r="BJ108" s="204">
        <f>'[2]Yearly Methanol'!BJ108</f>
        <v>377.66038563998995</v>
      </c>
      <c r="BK108" s="204">
        <f>'[2]Yearly Methanol'!BK108</f>
        <v>348.02435268903184</v>
      </c>
      <c r="BL108" s="204">
        <f>'[2]Yearly Methanol'!BL108</f>
        <v>314.03513221662831</v>
      </c>
      <c r="BM108" s="204">
        <f>'[2]Yearly Methanol'!BM108</f>
        <v>275.71751963620329</v>
      </c>
      <c r="BN108" s="204">
        <f>'[2]Yearly Methanol'!BN108</f>
        <v>233.1149339387627</v>
      </c>
    </row>
    <row r="109" spans="1:66">
      <c r="A109" s="25"/>
      <c r="B109" s="42" t="s">
        <v>71</v>
      </c>
      <c r="C109" s="26" t="s">
        <v>200</v>
      </c>
      <c r="D109" s="135">
        <f>'[2]Yearly Methanol'!D109</f>
        <v>1083437.7146080071</v>
      </c>
      <c r="E109" s="135">
        <f>'[2]Yearly Methanol'!E109</f>
        <v>1064107.2713495356</v>
      </c>
      <c r="F109" s="135">
        <f>'[2]Yearly Methanol'!F109</f>
        <v>1044406.8871347872</v>
      </c>
      <c r="G109" s="135">
        <f>'[2]Yearly Methanol'!G109</f>
        <v>1024785.9680430295</v>
      </c>
      <c r="H109" s="135">
        <f>'[2]Yearly Methanol'!H109</f>
        <v>1005245.2798811435</v>
      </c>
      <c r="I109" s="135">
        <f>'[2]Yearly Methanol'!I109</f>
        <v>985785.58579343243</v>
      </c>
      <c r="J109" s="135">
        <f>'[2]Yearly Methanol'!J109</f>
        <v>967128.68205017329</v>
      </c>
      <c r="K109" s="135">
        <f>'[2]Yearly Methanol'!K109</f>
        <v>948652.20772662025</v>
      </c>
      <c r="L109" s="135">
        <f>'[2]Yearly Methanol'!L109</f>
        <v>930356.26059430849</v>
      </c>
      <c r="M109" s="135">
        <f>'[2]Yearly Methanol'!M109</f>
        <v>912240.93981211039</v>
      </c>
      <c r="N109" s="135">
        <f>'[2]Yearly Methanol'!N109</f>
        <v>894306.34622834367</v>
      </c>
      <c r="O109" s="135">
        <f>'[2]Yearly Methanol'!O109</f>
        <v>877621.96983284084</v>
      </c>
      <c r="P109" s="135">
        <f>'[2]Yearly Methanol'!P109</f>
        <v>861097.31423572591</v>
      </c>
      <c r="Q109" s="135">
        <f>'[2]Yearly Methanol'!Q109</f>
        <v>844734.99247927452</v>
      </c>
      <c r="R109" s="135">
        <f>'[2]Yearly Methanol'!R109</f>
        <v>828533.00295131607</v>
      </c>
      <c r="S109" s="135">
        <f>'[2]Yearly Methanol'!S109</f>
        <v>812491.57132907386</v>
      </c>
      <c r="T109" s="135">
        <f>'[2]Yearly Methanol'!T109</f>
        <v>795793.59774693148</v>
      </c>
      <c r="U109" s="135">
        <f>'[2]Yearly Methanol'!U109</f>
        <v>779268.70007008698</v>
      </c>
      <c r="V109" s="135">
        <f>'[2]Yearly Methanol'!V109</f>
        <v>762917.10894626158</v>
      </c>
      <c r="W109" s="135">
        <f>'[2]Yearly Methanol'!W109</f>
        <v>746739.05755680951</v>
      </c>
      <c r="X109" s="135">
        <f>'[2]Yearly Methanol'!X109</f>
        <v>730734.78209322249</v>
      </c>
      <c r="Y109" s="135">
        <f>'[2]Yearly Methanol'!Y109</f>
        <v>711901.95341699431</v>
      </c>
      <c r="Z109" s="135">
        <f>'[2]Yearly Methanol'!Z109</f>
        <v>693299.38472970785</v>
      </c>
      <c r="AA109" s="135">
        <f>'[2]Yearly Methanol'!AA109</f>
        <v>674933.34022709308</v>
      </c>
      <c r="AB109" s="135">
        <f>'[2]Yearly Methanol'!AB109</f>
        <v>656797.66747772694</v>
      </c>
      <c r="AC109" s="135">
        <f>'[2]Yearly Methanol'!AC109</f>
        <v>638892.32090401324</v>
      </c>
      <c r="AD109" s="135">
        <f>'[2]Yearly Methanol'!AD109</f>
        <v>621263.0013031204</v>
      </c>
      <c r="AE109" s="135">
        <f>'[2]Yearly Methanol'!AE109</f>
        <v>603866.72433805221</v>
      </c>
      <c r="AF109" s="135">
        <f>'[2]Yearly Methanol'!AF109</f>
        <v>586703.40741888701</v>
      </c>
      <c r="AG109" s="135">
        <f>'[2]Yearly Methanol'!AG109</f>
        <v>569772.96317479946</v>
      </c>
      <c r="AH109" s="135">
        <f>'[2]Yearly Methanol'!AH109</f>
        <v>553075.30002955464</v>
      </c>
      <c r="AI109" s="124"/>
      <c r="AJ109" s="135">
        <f>'[2]Yearly Methanol'!AJ109</f>
        <v>1083437.7146080071</v>
      </c>
      <c r="AK109" s="135">
        <f>'[2]Yearly Methanol'!AK109</f>
        <v>1067666.1363382048</v>
      </c>
      <c r="AL109" s="135">
        <f>'[2]Yearly Methanol'!AL109</f>
        <v>1051491.533412229</v>
      </c>
      <c r="AM109" s="135">
        <f>'[2]Yearly Methanol'!AM109</f>
        <v>1035363.1260721234</v>
      </c>
      <c r="AN109" s="135">
        <f>'[2]Yearly Methanol'!AN109</f>
        <v>1019281.4960141134</v>
      </c>
      <c r="AO109" s="135">
        <f>'[2]Yearly Methanol'!AO109</f>
        <v>1003247.2239833743</v>
      </c>
      <c r="AP109" s="135">
        <f>'[2]Yearly Methanol'!AP109</f>
        <v>987981.92554767139</v>
      </c>
      <c r="AQ109" s="135">
        <f>'[2]Yearly Methanol'!AQ109</f>
        <v>972863.06076157442</v>
      </c>
      <c r="AR109" s="135">
        <f>'[2]Yearly Methanol'!AR109</f>
        <v>957890.55004309805</v>
      </c>
      <c r="AS109" s="135">
        <f>'[2]Yearly Methanol'!AS109</f>
        <v>943064.31685021531</v>
      </c>
      <c r="AT109" s="135">
        <f>'[2]Yearly Methanol'!AT109</f>
        <v>928384.28796854592</v>
      </c>
      <c r="AU109" s="135">
        <f>'[2]Yearly Methanol'!AU109</f>
        <v>914866.96105113253</v>
      </c>
      <c r="AV109" s="135">
        <f>'[2]Yearly Methanol'!AV109</f>
        <v>901464.88515920518</v>
      </c>
      <c r="AW109" s="135">
        <f>'[2]Yearly Methanol'!AW109</f>
        <v>888180.50410162902</v>
      </c>
      <c r="AX109" s="135">
        <f>'[2]Yearly Methanol'!AX109</f>
        <v>875011.64861454372</v>
      </c>
      <c r="AY109" s="135">
        <f>'[2]Yearly Methanol'!AY109</f>
        <v>861958.37829137512</v>
      </c>
      <c r="AZ109" s="135">
        <f>'[2]Yearly Methanol'!AZ109</f>
        <v>848155.17867636145</v>
      </c>
      <c r="BA109" s="135">
        <f>'[2]Yearly Methanol'!BA109</f>
        <v>834473.72344863939</v>
      </c>
      <c r="BB109" s="135">
        <f>'[2]Yearly Methanol'!BB109</f>
        <v>820914.08179400978</v>
      </c>
      <c r="BC109" s="135">
        <f>'[2]Yearly Methanol'!BC109</f>
        <v>807476.32694564608</v>
      </c>
      <c r="BD109" s="135">
        <f>'[2]Yearly Methanol'!BD109</f>
        <v>794160.5366473404</v>
      </c>
      <c r="BE109" s="135">
        <f>'[2]Yearly Methanol'!BE109</f>
        <v>778027.02988795959</v>
      </c>
      <c r="BF109" s="135">
        <f>'[2]Yearly Methanol'!BF109</f>
        <v>762066.92597928282</v>
      </c>
      <c r="BG109" s="135">
        <f>'[2]Yearly Methanol'!BG109</f>
        <v>746286.33019588888</v>
      </c>
      <c r="BH109" s="135">
        <f>'[2]Yearly Methanol'!BH109</f>
        <v>730678.93267925747</v>
      </c>
      <c r="BI109" s="135">
        <f>'[2]Yearly Methanol'!BI109</f>
        <v>715244.53190564341</v>
      </c>
      <c r="BJ109" s="135">
        <f>'[2]Yearly Methanol'!BJ109</f>
        <v>700028.67419401847</v>
      </c>
      <c r="BK109" s="135">
        <f>'[2]Yearly Methanol'!BK109</f>
        <v>684988.22218425851</v>
      </c>
      <c r="BL109" s="135">
        <f>'[2]Yearly Methanol'!BL109</f>
        <v>670122.94170560327</v>
      </c>
      <c r="BM109" s="135">
        <f>'[2]Yearly Methanol'!BM109</f>
        <v>655432.59523600875</v>
      </c>
      <c r="BN109" s="135">
        <f>'[2]Yearly Methanol'!BN109</f>
        <v>640916.94246507832</v>
      </c>
    </row>
    <row r="110" spans="1:66" s="13" customFormat="1">
      <c r="A110" s="374"/>
      <c r="B110" s="6" t="s">
        <v>203</v>
      </c>
      <c r="C110" s="7" t="s">
        <v>200</v>
      </c>
      <c r="D110" s="201">
        <f>'[2]Yearly Methanol'!D110</f>
        <v>76212.237311541205</v>
      </c>
      <c r="E110" s="201">
        <f>'[2]Yearly Methanol'!E110</f>
        <v>75103.905821720648</v>
      </c>
      <c r="F110" s="201">
        <f>'[2]Yearly Methanol'!F110</f>
        <v>73729.917994538773</v>
      </c>
      <c r="G110" s="201">
        <f>'[2]Yearly Methanol'!G110</f>
        <v>72362.023200607102</v>
      </c>
      <c r="H110" s="201">
        <f>'[2]Yearly Methanol'!H110</f>
        <v>71000.292021759291</v>
      </c>
      <c r="I110" s="201">
        <f>'[2]Yearly Methanol'!I110</f>
        <v>69644.79490851461</v>
      </c>
      <c r="J110" s="201">
        <f>'[2]Yearly Methanol'!J110</f>
        <v>68346.557393658091</v>
      </c>
      <c r="K110" s="201">
        <f>'[2]Yearly Methanol'!K110</f>
        <v>67061.647715135099</v>
      </c>
      <c r="L110" s="201">
        <f>'[2]Yearly Methanol'!L110</f>
        <v>65790.099156022741</v>
      </c>
      <c r="M110" s="201">
        <f>'[2]Yearly Methanol'!M110</f>
        <v>64531.946015026289</v>
      </c>
      <c r="N110" s="201">
        <f>'[2]Yearly Methanol'!N110</f>
        <v>63287.223644219404</v>
      </c>
      <c r="O110" s="201">
        <f>'[2]Yearly Methanol'!O110</f>
        <v>62132.239003130082</v>
      </c>
      <c r="P110" s="201">
        <f>'[2]Yearly Methanol'!P110</f>
        <v>60989.383385155474</v>
      </c>
      <c r="Q110" s="201">
        <f>'[2]Yearly Methanol'!Q110</f>
        <v>59858.882753463913</v>
      </c>
      <c r="R110" s="201">
        <f>'[2]Yearly Methanol'!R110</f>
        <v>58740.637960953442</v>
      </c>
      <c r="S110" s="201">
        <f>'[2]Yearly Methanol'!S110</f>
        <v>57634.709317197819</v>
      </c>
      <c r="T110" s="201">
        <f>'[2]Yearly Methanol'!T110</f>
        <v>56483.612027851945</v>
      </c>
      <c r="U110" s="201">
        <f>'[2]Yearly Methanol'!U110</f>
        <v>55345.79337254526</v>
      </c>
      <c r="V110" s="201">
        <f>'[2]Yearly Methanol'!V110</f>
        <v>54221.317875818168</v>
      </c>
      <c r="W110" s="201">
        <f>'[2]Yearly Methanol'!W110</f>
        <v>53110.252035048783</v>
      </c>
      <c r="X110" s="201">
        <f>'[2]Yearly Methanol'!X110</f>
        <v>52012.664390728474</v>
      </c>
      <c r="Y110" s="201">
        <f>'[2]Yearly Methanol'!Y110</f>
        <v>50715.188376879683</v>
      </c>
      <c r="Z110" s="201">
        <f>'[2]Yearly Methanol'!Z110</f>
        <v>49434.989960784558</v>
      </c>
      <c r="AA110" s="201">
        <f>'[2]Yearly Methanol'!AA110</f>
        <v>48172.545920157238</v>
      </c>
      <c r="AB110" s="201">
        <f>'[2]Yearly Methanol'!AB110</f>
        <v>46927.447164485129</v>
      </c>
      <c r="AC110" s="201">
        <f>'[2]Yearly Methanol'!AC110</f>
        <v>45699.718846295902</v>
      </c>
      <c r="AD110" s="201">
        <f>'[2]Yearly Methanol'!AD110</f>
        <v>44492.661273816033</v>
      </c>
      <c r="AE110" s="201">
        <f>'[2]Yearly Methanol'!AE110</f>
        <v>43303.230949829653</v>
      </c>
      <c r="AF110" s="201">
        <f>'[2]Yearly Methanol'!AF110</f>
        <v>42131.448255625357</v>
      </c>
      <c r="AG110" s="201">
        <f>'[2]Yearly Methanol'!AG110</f>
        <v>40977.331518562234</v>
      </c>
      <c r="AH110" s="201">
        <f>'[2]Yearly Methanol'!AH110</f>
        <v>39840.896707576729</v>
      </c>
      <c r="AI110" s="201"/>
      <c r="AJ110" s="201">
        <f>'[2]Yearly Methanol'!AJ110</f>
        <v>76212.237311541205</v>
      </c>
      <c r="AK110" s="201">
        <f>'[2]Yearly Methanol'!AK110</f>
        <v>75354.253004388622</v>
      </c>
      <c r="AL110" s="201">
        <f>'[2]Yearly Methanol'!AL110</f>
        <v>74228.298820783704</v>
      </c>
      <c r="AM110" s="201">
        <f>'[2]Yearly Methanol'!AM110</f>
        <v>73106.113772449607</v>
      </c>
      <c r="AN110" s="201">
        <f>'[2]Yearly Methanol'!AN110</f>
        <v>71987.758578520967</v>
      </c>
      <c r="AO110" s="201">
        <f>'[2]Yearly Methanol'!AO110</f>
        <v>70873.294366358998</v>
      </c>
      <c r="AP110" s="201">
        <f>'[2]Yearly Methanol'!AP110</f>
        <v>69813.733179595816</v>
      </c>
      <c r="AQ110" s="201">
        <f>'[2]Yearly Methanol'!AQ110</f>
        <v>68765.136740143367</v>
      </c>
      <c r="AR110" s="201">
        <f>'[2]Yearly Methanol'!AR110</f>
        <v>67727.529969216339</v>
      </c>
      <c r="AS110" s="201">
        <f>'[2]Yearly Methanol'!AS110</f>
        <v>66700.939386486134</v>
      </c>
      <c r="AT110" s="201">
        <f>'[2]Yearly Methanol'!AT110</f>
        <v>65685.393193374024</v>
      </c>
      <c r="AU110" s="201">
        <f>'[2]Yearly Methanol'!AU110</f>
        <v>64753.436974087228</v>
      </c>
      <c r="AV110" s="201">
        <f>'[2]Yearly Methanol'!AV110</f>
        <v>63830.523383425163</v>
      </c>
      <c r="AW110" s="201">
        <f>'[2]Yearly Methanol'!AW110</f>
        <v>62916.871615384138</v>
      </c>
      <c r="AX110" s="201">
        <f>'[2]Yearly Methanol'!AX110</f>
        <v>62012.376506391287</v>
      </c>
      <c r="AY110" s="201">
        <f>'[2]Yearly Methanol'!AY110</f>
        <v>61117.093027016956</v>
      </c>
      <c r="AZ110" s="201">
        <f>'[2]Yearly Methanol'!AZ110</f>
        <v>60170.140757492911</v>
      </c>
      <c r="BA110" s="201">
        <f>'[2]Yearly Methanol'!BA110</f>
        <v>59232.931186449045</v>
      </c>
      <c r="BB110" s="201">
        <f>'[2]Yearly Methanol'!BB110</f>
        <v>58305.526269438393</v>
      </c>
      <c r="BC110" s="201">
        <f>'[2]Yearly Methanol'!BC110</f>
        <v>57387.990957745191</v>
      </c>
      <c r="BD110" s="201">
        <f>'[2]Yearly Methanol'!BD110</f>
        <v>56480.393356721528</v>
      </c>
      <c r="BE110" s="201">
        <f>'[2]Yearly Methanol'!BE110</f>
        <v>55373.962541166911</v>
      </c>
      <c r="BF110" s="201">
        <f>'[2]Yearly Methanol'!BF110</f>
        <v>54280.980831994268</v>
      </c>
      <c r="BG110" s="201">
        <f>'[2]Yearly Methanol'!BG110</f>
        <v>53201.93382459056</v>
      </c>
      <c r="BH110" s="201">
        <f>'[2]Yearly Methanol'!BH110</f>
        <v>52136.424475577325</v>
      </c>
      <c r="BI110" s="201">
        <f>'[2]Yearly Methanol'!BI110</f>
        <v>51084.492106166515</v>
      </c>
      <c r="BJ110" s="201">
        <f>'[2]Yearly Methanol'!BJ110</f>
        <v>50049.448467032336</v>
      </c>
      <c r="BK110" s="201">
        <f>'[2]Yearly Methanol'!BK110</f>
        <v>49028.273844166579</v>
      </c>
      <c r="BL110" s="201">
        <f>'[2]Yearly Methanol'!BL110</f>
        <v>48021.0115890093</v>
      </c>
      <c r="BM110" s="201">
        <f>'[2]Yearly Methanol'!BM110</f>
        <v>47027.706595991047</v>
      </c>
      <c r="BN110" s="201">
        <f>'[2]Yearly Methanol'!BN110</f>
        <v>46048.405341833182</v>
      </c>
    </row>
    <row r="111" spans="1:66">
      <c r="A111" s="375"/>
      <c r="B111" s="1" t="s">
        <v>204</v>
      </c>
      <c r="C111" s="5" t="s">
        <v>200</v>
      </c>
      <c r="D111" s="141">
        <f>'[2]Yearly Methanol'!D111</f>
        <v>0</v>
      </c>
      <c r="E111" s="141">
        <f>'[2]Yearly Methanol'!E111</f>
        <v>0</v>
      </c>
      <c r="F111" s="141">
        <f>'[2]Yearly Methanol'!F111</f>
        <v>0</v>
      </c>
      <c r="G111" s="141">
        <f>'[2]Yearly Methanol'!G111</f>
        <v>0</v>
      </c>
      <c r="H111" s="141">
        <f>'[2]Yearly Methanol'!H111</f>
        <v>0</v>
      </c>
      <c r="I111" s="141">
        <f>'[2]Yearly Methanol'!I111</f>
        <v>0</v>
      </c>
      <c r="J111" s="141">
        <f>'[2]Yearly Methanol'!J111</f>
        <v>0</v>
      </c>
      <c r="K111" s="141">
        <f>'[2]Yearly Methanol'!K111</f>
        <v>0</v>
      </c>
      <c r="L111" s="141">
        <f>'[2]Yearly Methanol'!L111</f>
        <v>0</v>
      </c>
      <c r="M111" s="141">
        <f>'[2]Yearly Methanol'!M111</f>
        <v>0</v>
      </c>
      <c r="N111" s="141">
        <f>'[2]Yearly Methanol'!N111</f>
        <v>0</v>
      </c>
      <c r="O111" s="141">
        <f>'[2]Yearly Methanol'!O111</f>
        <v>0</v>
      </c>
      <c r="P111" s="141">
        <f>'[2]Yearly Methanol'!P111</f>
        <v>0</v>
      </c>
      <c r="Q111" s="141">
        <f>'[2]Yearly Methanol'!Q111</f>
        <v>0</v>
      </c>
      <c r="R111" s="141">
        <f>'[2]Yearly Methanol'!R111</f>
        <v>0</v>
      </c>
      <c r="S111" s="141">
        <f>'[2]Yearly Methanol'!S111</f>
        <v>0</v>
      </c>
      <c r="T111" s="141">
        <f>'[2]Yearly Methanol'!T111</f>
        <v>0</v>
      </c>
      <c r="U111" s="141">
        <f>'[2]Yearly Methanol'!U111</f>
        <v>0</v>
      </c>
      <c r="V111" s="141">
        <f>'[2]Yearly Methanol'!V111</f>
        <v>0</v>
      </c>
      <c r="W111" s="141">
        <f>'[2]Yearly Methanol'!W111</f>
        <v>0</v>
      </c>
      <c r="X111" s="141">
        <f>'[2]Yearly Methanol'!X111</f>
        <v>0</v>
      </c>
      <c r="Y111" s="141">
        <f>'[2]Yearly Methanol'!Y111</f>
        <v>0</v>
      </c>
      <c r="Z111" s="141">
        <f>'[2]Yearly Methanol'!Z111</f>
        <v>0</v>
      </c>
      <c r="AA111" s="141">
        <f>'[2]Yearly Methanol'!AA111</f>
        <v>0</v>
      </c>
      <c r="AB111" s="141">
        <f>'[2]Yearly Methanol'!AB111</f>
        <v>0</v>
      </c>
      <c r="AC111" s="141">
        <f>'[2]Yearly Methanol'!AC111</f>
        <v>0</v>
      </c>
      <c r="AD111" s="141">
        <f>'[2]Yearly Methanol'!AD111</f>
        <v>0</v>
      </c>
      <c r="AE111" s="141">
        <f>'[2]Yearly Methanol'!AE111</f>
        <v>0</v>
      </c>
      <c r="AF111" s="141">
        <f>'[2]Yearly Methanol'!AF111</f>
        <v>0</v>
      </c>
      <c r="AG111" s="141">
        <f>'[2]Yearly Methanol'!AG111</f>
        <v>0</v>
      </c>
      <c r="AH111" s="141">
        <f>'[2]Yearly Methanol'!AH111</f>
        <v>0</v>
      </c>
      <c r="AI111" s="141"/>
      <c r="AJ111" s="141">
        <f>'[2]Yearly Methanol'!AJ111</f>
        <v>0</v>
      </c>
      <c r="AK111" s="141">
        <f>'[2]Yearly Methanol'!AK111</f>
        <v>0</v>
      </c>
      <c r="AL111" s="141">
        <f>'[2]Yearly Methanol'!AL111</f>
        <v>0</v>
      </c>
      <c r="AM111" s="141">
        <f>'[2]Yearly Methanol'!AM111</f>
        <v>0</v>
      </c>
      <c r="AN111" s="141">
        <f>'[2]Yearly Methanol'!AN111</f>
        <v>0</v>
      </c>
      <c r="AO111" s="141">
        <f>'[2]Yearly Methanol'!AO111</f>
        <v>0</v>
      </c>
      <c r="AP111" s="141">
        <f>'[2]Yearly Methanol'!AP111</f>
        <v>0</v>
      </c>
      <c r="AQ111" s="141">
        <f>'[2]Yearly Methanol'!AQ111</f>
        <v>0</v>
      </c>
      <c r="AR111" s="141">
        <f>'[2]Yearly Methanol'!AR111</f>
        <v>0</v>
      </c>
      <c r="AS111" s="141">
        <f>'[2]Yearly Methanol'!AS111</f>
        <v>0</v>
      </c>
      <c r="AT111" s="141">
        <f>'[2]Yearly Methanol'!AT111</f>
        <v>0</v>
      </c>
      <c r="AU111" s="141">
        <f>'[2]Yearly Methanol'!AU111</f>
        <v>0</v>
      </c>
      <c r="AV111" s="141">
        <f>'[2]Yearly Methanol'!AV111</f>
        <v>0</v>
      </c>
      <c r="AW111" s="141">
        <f>'[2]Yearly Methanol'!AW111</f>
        <v>0</v>
      </c>
      <c r="AX111" s="141">
        <f>'[2]Yearly Methanol'!AX111</f>
        <v>0</v>
      </c>
      <c r="AY111" s="141">
        <f>'[2]Yearly Methanol'!AY111</f>
        <v>0</v>
      </c>
      <c r="AZ111" s="141">
        <f>'[2]Yearly Methanol'!AZ111</f>
        <v>0</v>
      </c>
      <c r="BA111" s="141">
        <f>'[2]Yearly Methanol'!BA111</f>
        <v>0</v>
      </c>
      <c r="BB111" s="141">
        <f>'[2]Yearly Methanol'!BB111</f>
        <v>0</v>
      </c>
      <c r="BC111" s="141">
        <f>'[2]Yearly Methanol'!BC111</f>
        <v>0</v>
      </c>
      <c r="BD111" s="141">
        <f>'[2]Yearly Methanol'!BD111</f>
        <v>0</v>
      </c>
      <c r="BE111" s="141">
        <f>'[2]Yearly Methanol'!BE111</f>
        <v>0</v>
      </c>
      <c r="BF111" s="141">
        <f>'[2]Yearly Methanol'!BF111</f>
        <v>0</v>
      </c>
      <c r="BG111" s="141">
        <f>'[2]Yearly Methanol'!BG111</f>
        <v>0</v>
      </c>
      <c r="BH111" s="141">
        <f>'[2]Yearly Methanol'!BH111</f>
        <v>0</v>
      </c>
      <c r="BI111" s="141">
        <f>'[2]Yearly Methanol'!BI111</f>
        <v>0</v>
      </c>
      <c r="BJ111" s="141">
        <f>'[2]Yearly Methanol'!BJ111</f>
        <v>0</v>
      </c>
      <c r="BK111" s="141">
        <f>'[2]Yearly Methanol'!BK111</f>
        <v>0</v>
      </c>
      <c r="BL111" s="141">
        <f>'[2]Yearly Methanol'!BL111</f>
        <v>0</v>
      </c>
      <c r="BM111" s="141">
        <f>'[2]Yearly Methanol'!BM111</f>
        <v>0</v>
      </c>
      <c r="BN111" s="141">
        <f>'[2]Yearly Methanol'!BN111</f>
        <v>0</v>
      </c>
    </row>
    <row r="112" spans="1:66" s="14" customFormat="1">
      <c r="A112" s="376"/>
      <c r="B112" s="10" t="s">
        <v>119</v>
      </c>
      <c r="C112" s="62" t="s">
        <v>200</v>
      </c>
      <c r="D112" s="156">
        <f>'[2]Yearly Methanol'!D112</f>
        <v>1007225.4772964659</v>
      </c>
      <c r="E112" s="156">
        <f>'[2]Yearly Methanol'!E112</f>
        <v>989003.36552781495</v>
      </c>
      <c r="F112" s="156">
        <f>'[2]Yearly Methanol'!F112</f>
        <v>970676.96914024849</v>
      </c>
      <c r="G112" s="156">
        <f>'[2]Yearly Methanol'!G112</f>
        <v>952423.9448424225</v>
      </c>
      <c r="H112" s="156">
        <f>'[2]Yearly Methanol'!H112</f>
        <v>934244.98785938416</v>
      </c>
      <c r="I112" s="156">
        <f>'[2]Yearly Methanol'!I112</f>
        <v>916140.79088491795</v>
      </c>
      <c r="J112" s="156">
        <f>'[2]Yearly Methanol'!J112</f>
        <v>898782.1246565152</v>
      </c>
      <c r="K112" s="156">
        <f>'[2]Yearly Methanol'!K112</f>
        <v>881590.56001148513</v>
      </c>
      <c r="L112" s="156">
        <f>'[2]Yearly Methanol'!L112</f>
        <v>864566.16143828572</v>
      </c>
      <c r="M112" s="156">
        <f>'[2]Yearly Methanol'!M112</f>
        <v>847708.99379708385</v>
      </c>
      <c r="N112" s="156">
        <f>'[2]Yearly Methanol'!N112</f>
        <v>831019.12258412421</v>
      </c>
      <c r="O112" s="156">
        <f>'[2]Yearly Methanol'!O112</f>
        <v>815489.73082971084</v>
      </c>
      <c r="P112" s="156">
        <f>'[2]Yearly Methanol'!P112</f>
        <v>800107.93085057056</v>
      </c>
      <c r="Q112" s="156">
        <f>'[2]Yearly Methanol'!Q112</f>
        <v>784876.10972581047</v>
      </c>
      <c r="R112" s="156">
        <f>'[2]Yearly Methanol'!R112</f>
        <v>769792.36499036266</v>
      </c>
      <c r="S112" s="156">
        <f>'[2]Yearly Methanol'!S112</f>
        <v>754856.86201187607</v>
      </c>
      <c r="T112" s="156">
        <f>'[2]Yearly Methanol'!T112</f>
        <v>739309.98571907962</v>
      </c>
      <c r="U112" s="156">
        <f>'[2]Yearly Methanol'!U112</f>
        <v>723922.90669754171</v>
      </c>
      <c r="V112" s="156">
        <f>'[2]Yearly Methanol'!V112</f>
        <v>708695.79107044346</v>
      </c>
      <c r="W112" s="156">
        <f>'[2]Yearly Methanol'!W112</f>
        <v>693628.80552176072</v>
      </c>
      <c r="X112" s="156">
        <f>'[2]Yearly Methanol'!X112</f>
        <v>678722.11770249414</v>
      </c>
      <c r="Y112" s="156">
        <f>'[2]Yearly Methanol'!Y112</f>
        <v>661186.76504011452</v>
      </c>
      <c r="Z112" s="156">
        <f>'[2]Yearly Methanol'!Z112</f>
        <v>643864.3947689234</v>
      </c>
      <c r="AA112" s="156">
        <f>'[2]Yearly Methanol'!AA112</f>
        <v>626760.79430693586</v>
      </c>
      <c r="AB112" s="156">
        <f>'[2]Yearly Methanol'!AB112</f>
        <v>609870.22031324171</v>
      </c>
      <c r="AC112" s="156">
        <f>'[2]Yearly Methanol'!AC112</f>
        <v>593192.60205771716</v>
      </c>
      <c r="AD112" s="156">
        <f>'[2]Yearly Methanol'!AD112</f>
        <v>576770.34002930438</v>
      </c>
      <c r="AE112" s="156">
        <f>'[2]Yearly Methanol'!AE112</f>
        <v>560563.49338822265</v>
      </c>
      <c r="AF112" s="156">
        <f>'[2]Yearly Methanol'!AF112</f>
        <v>544571.95916326158</v>
      </c>
      <c r="AG112" s="156">
        <f>'[2]Yearly Methanol'!AG112</f>
        <v>528795.6316562373</v>
      </c>
      <c r="AH112" s="156">
        <f>'[2]Yearly Methanol'!AH112</f>
        <v>513234.403321978</v>
      </c>
      <c r="AI112" s="156"/>
      <c r="AJ112" s="156">
        <f>'[2]Yearly Methanol'!AJ112</f>
        <v>1007225.4772964659</v>
      </c>
      <c r="AK112" s="156">
        <f>'[2]Yearly Methanol'!AK112</f>
        <v>992311.88333381619</v>
      </c>
      <c r="AL112" s="156">
        <f>'[2]Yearly Methanol'!AL112</f>
        <v>977263.2345914453</v>
      </c>
      <c r="AM112" s="156">
        <f>'[2]Yearly Methanol'!AM112</f>
        <v>962257.01229967386</v>
      </c>
      <c r="AN112" s="156">
        <f>'[2]Yearly Methanol'!AN112</f>
        <v>947293.73743559234</v>
      </c>
      <c r="AO112" s="156">
        <f>'[2]Yearly Methanol'!AO112</f>
        <v>932373.9296170153</v>
      </c>
      <c r="AP112" s="156">
        <f>'[2]Yearly Methanol'!AP112</f>
        <v>918168.1923680756</v>
      </c>
      <c r="AQ112" s="156">
        <f>'[2]Yearly Methanol'!AQ112</f>
        <v>904097.92402143101</v>
      </c>
      <c r="AR112" s="156">
        <f>'[2]Yearly Methanol'!AR112</f>
        <v>890163.02007388161</v>
      </c>
      <c r="AS112" s="156">
        <f>'[2]Yearly Methanol'!AS112</f>
        <v>876363.37746372889</v>
      </c>
      <c r="AT112" s="156">
        <f>'[2]Yearly Methanol'!AT112</f>
        <v>862698.89477517188</v>
      </c>
      <c r="AU112" s="156">
        <f>'[2]Yearly Methanol'!AU112</f>
        <v>850113.5240770455</v>
      </c>
      <c r="AV112" s="156">
        <f>'[2]Yearly Methanol'!AV112</f>
        <v>837634.3617757801</v>
      </c>
      <c r="AW112" s="156">
        <f>'[2]Yearly Methanol'!AW112</f>
        <v>825263.63248624478</v>
      </c>
      <c r="AX112" s="156">
        <f>'[2]Yearly Methanol'!AX112</f>
        <v>812999.27210815239</v>
      </c>
      <c r="AY112" s="156">
        <f>'[2]Yearly Methanol'!AY112</f>
        <v>800841.28526435804</v>
      </c>
      <c r="AZ112" s="156">
        <f>'[2]Yearly Methanol'!AZ112</f>
        <v>787985.03791886859</v>
      </c>
      <c r="BA112" s="156">
        <f>'[2]Yearly Methanol'!BA112</f>
        <v>775240.79226219025</v>
      </c>
      <c r="BB112" s="156">
        <f>'[2]Yearly Methanol'!BB112</f>
        <v>762608.55552457145</v>
      </c>
      <c r="BC112" s="156">
        <f>'[2]Yearly Methanol'!BC112</f>
        <v>750088.33598790097</v>
      </c>
      <c r="BD112" s="156">
        <f>'[2]Yearly Methanol'!BD112</f>
        <v>737680.14329061902</v>
      </c>
      <c r="BE112" s="156">
        <f>'[2]Yearly Methanol'!BE112</f>
        <v>722653.06734679267</v>
      </c>
      <c r="BF112" s="156">
        <f>'[2]Yearly Methanol'!BF112</f>
        <v>707785.94514728873</v>
      </c>
      <c r="BG112" s="156">
        <f>'[2]Yearly Methanol'!BG112</f>
        <v>693084.39637129835</v>
      </c>
      <c r="BH112" s="156">
        <f>'[2]Yearly Methanol'!BH112</f>
        <v>678542.50820368016</v>
      </c>
      <c r="BI112" s="156">
        <f>'[2]Yearly Methanol'!BI112</f>
        <v>664160.03979947674</v>
      </c>
      <c r="BJ112" s="156">
        <f>'[2]Yearly Methanol'!BJ112</f>
        <v>649979.22572698619</v>
      </c>
      <c r="BK112" s="156">
        <f>'[2]Yearly Methanol'!BK112</f>
        <v>635959.94834009209</v>
      </c>
      <c r="BL112" s="156">
        <f>'[2]Yearly Methanol'!BL112</f>
        <v>622101.93011659384</v>
      </c>
      <c r="BM112" s="156">
        <f>'[2]Yearly Methanol'!BM112</f>
        <v>608404.88864001783</v>
      </c>
      <c r="BN112" s="156">
        <f>'[2]Yearly Methanol'!BN112</f>
        <v>594868.53712324519</v>
      </c>
    </row>
    <row r="113" spans="1:67">
      <c r="A113" s="6" t="s">
        <v>3</v>
      </c>
      <c r="B113" s="6" t="s">
        <v>79</v>
      </c>
      <c r="C113" s="17" t="s">
        <v>200</v>
      </c>
      <c r="D113" s="132">
        <f>'[2]Yearly Methanol'!D113</f>
        <v>0</v>
      </c>
      <c r="E113" s="132">
        <f>'[2]Yearly Methanol'!E113</f>
        <v>330.36431928656498</v>
      </c>
      <c r="F113" s="132">
        <f>'[2]Yearly Methanol'!F113</f>
        <v>682.71393867447853</v>
      </c>
      <c r="G113" s="132">
        <f>'[2]Yearly Methanol'!G113</f>
        <v>1056.0453532837034</v>
      </c>
      <c r="H113" s="132">
        <f>'[2]Yearly Methanol'!H113</f>
        <v>1449.3632623904602</v>
      </c>
      <c r="I113" s="132">
        <f>'[2]Yearly Methanol'!I113</f>
        <v>1861.680525370929</v>
      </c>
      <c r="J113" s="132">
        <f>'[2]Yearly Methanol'!J113</f>
        <v>2292.0172640923652</v>
      </c>
      <c r="K113" s="132">
        <f>'[2]Yearly Methanol'!K113</f>
        <v>2739.402820879654</v>
      </c>
      <c r="L113" s="132">
        <f>'[2]Yearly Methanol'!L113</f>
        <v>3202.8741272823563</v>
      </c>
      <c r="M113" s="132">
        <f>'[2]Yearly Methanol'!M113</f>
        <v>3681.4760870019863</v>
      </c>
      <c r="N113" s="132">
        <f>'[2]Yearly Methanol'!N113</f>
        <v>4174.2615329450418</v>
      </c>
      <c r="O113" s="132">
        <f>'[2]Yearly Methanol'!O113</f>
        <v>4545.6379931663578</v>
      </c>
      <c r="P113" s="132">
        <f>'[2]Yearly Methanol'!P113</f>
        <v>4910.3206340044644</v>
      </c>
      <c r="Q113" s="132">
        <f>'[2]Yearly Methanol'!Q113</f>
        <v>5261.2458847511034</v>
      </c>
      <c r="R113" s="132">
        <f>'[2]Yearly Methanol'!R113</f>
        <v>5604.1812143418229</v>
      </c>
      <c r="S113" s="132">
        <f>'[2]Yearly Methanol'!S113</f>
        <v>5938.7207631964247</v>
      </c>
      <c r="T113" s="132">
        <f>'[2]Yearly Methanol'!T113</f>
        <v>6264.4715082108532</v>
      </c>
      <c r="U113" s="132">
        <f>'[2]Yearly Methanol'!U113</f>
        <v>6581.0488502687549</v>
      </c>
      <c r="V113" s="132">
        <f>'[2]Yearly Methanol'!V113</f>
        <v>6888.0806555488134</v>
      </c>
      <c r="W113" s="132">
        <f>'[2]Yearly Methanol'!W113</f>
        <v>7185.2060155129448</v>
      </c>
      <c r="X113" s="132">
        <f>'[2]Yearly Methanol'!X113</f>
        <v>7472.0752447083059</v>
      </c>
      <c r="Y113" s="132">
        <f>'[2]Yearly Methanol'!Y113</f>
        <v>7773.759817348031</v>
      </c>
      <c r="Z113" s="132">
        <f>'[2]Yearly Methanol'!Z113</f>
        <v>8062.8939092156243</v>
      </c>
      <c r="AA113" s="132">
        <f>'[2]Yearly Methanol'!AA113</f>
        <v>8321.7291405601227</v>
      </c>
      <c r="AB113" s="132">
        <f>'[2]Yearly Methanol'!AB113</f>
        <v>8567.0362632994074</v>
      </c>
      <c r="AC113" s="132">
        <f>'[2]Yearly Methanol'!AC113</f>
        <v>8798.6527398830003</v>
      </c>
      <c r="AD113" s="132">
        <f>'[2]Yearly Methanol'!AD113</f>
        <v>9016.4631228593662</v>
      </c>
      <c r="AE113" s="132">
        <f>'[2]Yearly Methanol'!AE113</f>
        <v>9220.4066447497098</v>
      </c>
      <c r="AF113" s="132">
        <f>'[2]Yearly Methanol'!AF113</f>
        <v>9410.4713360927781</v>
      </c>
      <c r="AG113" s="132">
        <f>'[2]Yearly Methanol'!AG113</f>
        <v>9586.6966544719126</v>
      </c>
      <c r="AH113" s="132">
        <f>'[2]Yearly Methanol'!AH113</f>
        <v>9749.1740766007242</v>
      </c>
      <c r="AI113" s="124"/>
      <c r="AJ113" s="132">
        <f>'[2]Yearly Methanol'!AJ113</f>
        <v>0</v>
      </c>
      <c r="AK113" s="132">
        <f>'[2]Yearly Methanol'!AK113</f>
        <v>330.36431928656498</v>
      </c>
      <c r="AL113" s="132">
        <f>'[2]Yearly Methanol'!AL113</f>
        <v>682.71393867447853</v>
      </c>
      <c r="AM113" s="132">
        <f>'[2]Yearly Methanol'!AM113</f>
        <v>1056.0453532837034</v>
      </c>
      <c r="AN113" s="132">
        <f>'[2]Yearly Methanol'!AN113</f>
        <v>1449.3632623904602</v>
      </c>
      <c r="AO113" s="132">
        <f>'[2]Yearly Methanol'!AO113</f>
        <v>1861.680525370929</v>
      </c>
      <c r="AP113" s="132">
        <f>'[2]Yearly Methanol'!AP113</f>
        <v>2292.0172640923652</v>
      </c>
      <c r="AQ113" s="132">
        <f>'[2]Yearly Methanol'!AQ113</f>
        <v>2739.402820879654</v>
      </c>
      <c r="AR113" s="132">
        <f>'[2]Yearly Methanol'!AR113</f>
        <v>3202.8741272823563</v>
      </c>
      <c r="AS113" s="132">
        <f>'[2]Yearly Methanol'!AS113</f>
        <v>3681.4760870019863</v>
      </c>
      <c r="AT113" s="132">
        <f>'[2]Yearly Methanol'!AT113</f>
        <v>4174.2615329450418</v>
      </c>
      <c r="AU113" s="132">
        <f>'[2]Yearly Methanol'!AU113</f>
        <v>4545.6379931663578</v>
      </c>
      <c r="AV113" s="132">
        <f>'[2]Yearly Methanol'!AV113</f>
        <v>4910.3206340044644</v>
      </c>
      <c r="AW113" s="132">
        <f>'[2]Yearly Methanol'!AW113</f>
        <v>5261.2458847511034</v>
      </c>
      <c r="AX113" s="132">
        <f>'[2]Yearly Methanol'!AX113</f>
        <v>5604.1812143418229</v>
      </c>
      <c r="AY113" s="132">
        <f>'[2]Yearly Methanol'!AY113</f>
        <v>5938.7207631964247</v>
      </c>
      <c r="AZ113" s="132">
        <f>'[2]Yearly Methanol'!AZ113</f>
        <v>6264.4715082108532</v>
      </c>
      <c r="BA113" s="132">
        <f>'[2]Yearly Methanol'!BA113</f>
        <v>6581.0488502687549</v>
      </c>
      <c r="BB113" s="132">
        <f>'[2]Yearly Methanol'!BB113</f>
        <v>6888.0806555488134</v>
      </c>
      <c r="BC113" s="132">
        <f>'[2]Yearly Methanol'!BC113</f>
        <v>7185.2060155129448</v>
      </c>
      <c r="BD113" s="132">
        <f>'[2]Yearly Methanol'!BD113</f>
        <v>7472.0752447083059</v>
      </c>
      <c r="BE113" s="132">
        <f>'[2]Yearly Methanol'!BE113</f>
        <v>7773.759817348031</v>
      </c>
      <c r="BF113" s="132">
        <f>'[2]Yearly Methanol'!BF113</f>
        <v>8062.8939092156243</v>
      </c>
      <c r="BG113" s="132">
        <f>'[2]Yearly Methanol'!BG113</f>
        <v>8321.7291405601227</v>
      </c>
      <c r="BH113" s="132">
        <f>'[2]Yearly Methanol'!BH113</f>
        <v>8567.0362632994074</v>
      </c>
      <c r="BI113" s="132">
        <f>'[2]Yearly Methanol'!BI113</f>
        <v>8798.6527398830003</v>
      </c>
      <c r="BJ113" s="132">
        <f>'[2]Yearly Methanol'!BJ113</f>
        <v>9016.4631228593662</v>
      </c>
      <c r="BK113" s="132">
        <f>'[2]Yearly Methanol'!BK113</f>
        <v>9220.4066447497098</v>
      </c>
      <c r="BL113" s="132">
        <f>'[2]Yearly Methanol'!BL113</f>
        <v>9410.4713360927781</v>
      </c>
      <c r="BM113" s="132">
        <f>'[2]Yearly Methanol'!BM113</f>
        <v>9586.6966544719126</v>
      </c>
      <c r="BN113" s="132">
        <f>'[2]Yearly Methanol'!BN113</f>
        <v>9749.1740766007242</v>
      </c>
    </row>
    <row r="114" spans="1:67">
      <c r="A114" s="14"/>
      <c r="B114" s="10" t="s">
        <v>80</v>
      </c>
      <c r="C114" s="11" t="s">
        <v>200</v>
      </c>
      <c r="D114" s="133">
        <f>'[2]Yearly Methanol'!D114</f>
        <v>0</v>
      </c>
      <c r="E114" s="133">
        <f>'[2]Yearly Methanol'!E114</f>
        <v>7810.7692953719416</v>
      </c>
      <c r="F114" s="133">
        <f>'[2]Yearly Methanol'!F114</f>
        <v>15639.651127227433</v>
      </c>
      <c r="G114" s="133">
        <f>'[2]Yearly Methanol'!G114</f>
        <v>23487.039421527639</v>
      </c>
      <c r="H114" s="133">
        <f>'[2]Yearly Methanol'!H114</f>
        <v>31353.323758486378</v>
      </c>
      <c r="I114" s="133">
        <f>'[2]Yearly Methanol'!I114</f>
        <v>39238.889398460902</v>
      </c>
      <c r="J114" s="133">
        <f>'[2]Yearly Methanol'!J114</f>
        <v>46423.08092895415</v>
      </c>
      <c r="K114" s="133">
        <f>'[2]Yearly Methanol'!K114</f>
        <v>53529.394887774528</v>
      </c>
      <c r="L114" s="133">
        <f>'[2]Yearly Methanol'!L114</f>
        <v>60558.862596367071</v>
      </c>
      <c r="M114" s="133">
        <f>'[2]Yearly Methanol'!M114</f>
        <v>67512.508219913638</v>
      </c>
      <c r="N114" s="133">
        <f>'[2]Yearly Methanol'!N114</f>
        <v>74391.348803581903</v>
      </c>
      <c r="O114" s="133">
        <f>'[2]Yearly Methanol'!O114</f>
        <v>78773.923361688532</v>
      </c>
      <c r="P114" s="133">
        <f>'[2]Yearly Methanol'!P114</f>
        <v>83120.295469802004</v>
      </c>
      <c r="Q114" s="133">
        <f>'[2]Yearly Methanol'!Q114</f>
        <v>87426.554404529757</v>
      </c>
      <c r="R114" s="133">
        <f>'[2]Yearly Methanol'!R114</f>
        <v>91696.144167058927</v>
      </c>
      <c r="S114" s="133">
        <f>'[2]Yearly Methanol'!S114</f>
        <v>95929.256533428997</v>
      </c>
      <c r="T114" s="133">
        <f>'[2]Yearly Methanol'!T114</f>
        <v>100126.07577575861</v>
      </c>
      <c r="U114" s="133">
        <f>'[2]Yearly Methanol'!U114</f>
        <v>104286.77424114638</v>
      </c>
      <c r="V114" s="133">
        <f>'[2]Yearly Methanol'!V114</f>
        <v>108411.51638584807</v>
      </c>
      <c r="W114" s="133">
        <f>'[2]Yearly Methanol'!W114</f>
        <v>112500.45752960171</v>
      </c>
      <c r="X114" s="133">
        <f>'[2]Yearly Methanol'!X114</f>
        <v>116553.74384921791</v>
      </c>
      <c r="Y114" s="133">
        <f>'[2]Yearly Methanol'!Y114</f>
        <v>123248.81201455661</v>
      </c>
      <c r="Z114" s="133">
        <f>'[2]Yearly Methanol'!Z114</f>
        <v>129887.70435261076</v>
      </c>
      <c r="AA114" s="133">
        <f>'[2]Yearly Methanol'!AA114</f>
        <v>136441.07580537803</v>
      </c>
      <c r="AB114" s="133">
        <f>'[2]Yearly Methanol'!AB114</f>
        <v>142932.30972574584</v>
      </c>
      <c r="AC114" s="133">
        <f>'[2]Yearly Methanol'!AC114</f>
        <v>149360.89810295714</v>
      </c>
      <c r="AD114" s="133">
        <f>'[2]Yearly Methanol'!AD114</f>
        <v>155680.52622089593</v>
      </c>
      <c r="AE114" s="133">
        <f>'[2]Yearly Methanol'!AE114</f>
        <v>161933.5110127214</v>
      </c>
      <c r="AF114" s="133">
        <f>'[2]Yearly Methanol'!AF114</f>
        <v>168119.20761689096</v>
      </c>
      <c r="AG114" s="133">
        <f>'[2]Yearly Methanol'!AG114</f>
        <v>174236.91791852267</v>
      </c>
      <c r="AH114" s="133">
        <f>'[2]Yearly Methanol'!AH114</f>
        <v>180285.8900173514</v>
      </c>
      <c r="AI114" s="124"/>
      <c r="AJ114" s="133">
        <f>'[2]Yearly Methanol'!AJ114</f>
        <v>0</v>
      </c>
      <c r="AK114" s="133">
        <f>'[2]Yearly Methanol'!AK114</f>
        <v>7810.7692953719416</v>
      </c>
      <c r="AL114" s="133">
        <f>'[2]Yearly Methanol'!AL114</f>
        <v>15639.651127227433</v>
      </c>
      <c r="AM114" s="133">
        <f>'[2]Yearly Methanol'!AM114</f>
        <v>23487.039421527639</v>
      </c>
      <c r="AN114" s="133">
        <f>'[2]Yearly Methanol'!AN114</f>
        <v>31353.323758486378</v>
      </c>
      <c r="AO114" s="133">
        <f>'[2]Yearly Methanol'!AO114</f>
        <v>39238.889398460902</v>
      </c>
      <c r="AP114" s="133">
        <f>'[2]Yearly Methanol'!AP114</f>
        <v>46423.08092895415</v>
      </c>
      <c r="AQ114" s="133">
        <f>'[2]Yearly Methanol'!AQ114</f>
        <v>53529.394887774528</v>
      </c>
      <c r="AR114" s="133">
        <f>'[2]Yearly Methanol'!AR114</f>
        <v>60558.862596367071</v>
      </c>
      <c r="AS114" s="133">
        <f>'[2]Yearly Methanol'!AS114</f>
        <v>67512.508219913638</v>
      </c>
      <c r="AT114" s="133">
        <f>'[2]Yearly Methanol'!AT114</f>
        <v>74391.348803581903</v>
      </c>
      <c r="AU114" s="133">
        <f>'[2]Yearly Methanol'!AU114</f>
        <v>78773.923361688532</v>
      </c>
      <c r="AV114" s="133">
        <f>'[2]Yearly Methanol'!AV114</f>
        <v>83120.295469802004</v>
      </c>
      <c r="AW114" s="133">
        <f>'[2]Yearly Methanol'!AW114</f>
        <v>87426.554404529757</v>
      </c>
      <c r="AX114" s="133">
        <f>'[2]Yearly Methanol'!AX114</f>
        <v>91696.144167058927</v>
      </c>
      <c r="AY114" s="133">
        <f>'[2]Yearly Methanol'!AY114</f>
        <v>95929.256533428997</v>
      </c>
      <c r="AZ114" s="133">
        <f>'[2]Yearly Methanol'!AZ114</f>
        <v>100126.07577575861</v>
      </c>
      <c r="BA114" s="133">
        <f>'[2]Yearly Methanol'!BA114</f>
        <v>104286.77424114638</v>
      </c>
      <c r="BB114" s="133">
        <f>'[2]Yearly Methanol'!BB114</f>
        <v>108411.51638584807</v>
      </c>
      <c r="BC114" s="133">
        <f>'[2]Yearly Methanol'!BC114</f>
        <v>112500.45752960171</v>
      </c>
      <c r="BD114" s="133">
        <f>'[2]Yearly Methanol'!BD114</f>
        <v>116553.74384921791</v>
      </c>
      <c r="BE114" s="133">
        <f>'[2]Yearly Methanol'!BE114</f>
        <v>123248.81201455661</v>
      </c>
      <c r="BF114" s="133">
        <f>'[2]Yearly Methanol'!BF114</f>
        <v>129887.70435261076</v>
      </c>
      <c r="BG114" s="133">
        <f>'[2]Yearly Methanol'!BG114</f>
        <v>136441.07580537803</v>
      </c>
      <c r="BH114" s="133">
        <f>'[2]Yearly Methanol'!BH114</f>
        <v>142932.30972574584</v>
      </c>
      <c r="BI114" s="133">
        <f>'[2]Yearly Methanol'!BI114</f>
        <v>149360.89810295714</v>
      </c>
      <c r="BJ114" s="133">
        <f>'[2]Yearly Methanol'!BJ114</f>
        <v>155680.52622089593</v>
      </c>
      <c r="BK114" s="133">
        <f>'[2]Yearly Methanol'!BK114</f>
        <v>161933.5110127214</v>
      </c>
      <c r="BL114" s="133">
        <f>'[2]Yearly Methanol'!BL114</f>
        <v>168119.20761689096</v>
      </c>
      <c r="BM114" s="133">
        <f>'[2]Yearly Methanol'!BM114</f>
        <v>174236.91791852267</v>
      </c>
      <c r="BN114" s="133">
        <f>'[2]Yearly Methanol'!BN114</f>
        <v>180285.8900173514</v>
      </c>
    </row>
    <row r="115" spans="1:67">
      <c r="A115" s="19" t="s">
        <v>208</v>
      </c>
      <c r="B115" s="19"/>
      <c r="C115" s="20" t="s">
        <v>200</v>
      </c>
      <c r="D115" s="137">
        <f>'[2]Yearly Methanol'!D115</f>
        <v>1472760.9288230378</v>
      </c>
      <c r="E115" s="137">
        <f>'[2]Yearly Methanol'!E115</f>
        <v>1447077.4831605698</v>
      </c>
      <c r="F115" s="137">
        <f>'[2]Yearly Methanol'!F115</f>
        <v>1421014.5304290564</v>
      </c>
      <c r="G115" s="137">
        <f>'[2]Yearly Methanol'!G115</f>
        <v>1395021.3497923294</v>
      </c>
      <c r="H115" s="137">
        <f>'[2]Yearly Methanol'!H115</f>
        <v>1369098.5830177718</v>
      </c>
      <c r="I115" s="137">
        <f>'[2]Yearly Methanol'!I115</f>
        <v>1343246.8720560838</v>
      </c>
      <c r="J115" s="137">
        <f>'[2]Yearly Methanol'!J115</f>
        <v>1318187.8965075333</v>
      </c>
      <c r="K115" s="137">
        <f>'[2]Yearly Methanol'!K115</f>
        <v>1293299.1792681369</v>
      </c>
      <c r="L115" s="137">
        <f>'[2]Yearly Methanol'!L115</f>
        <v>1268580.7055671704</v>
      </c>
      <c r="M115" s="137">
        <f>'[2]Yearly Methanol'!M115</f>
        <v>1244032.4647767337</v>
      </c>
      <c r="N115" s="137">
        <f>'[2]Yearly Methanol'!N115</f>
        <v>1219654.4506847381</v>
      </c>
      <c r="O115" s="137">
        <f>'[2]Yearly Methanol'!O115</f>
        <v>1195432.6365558545</v>
      </c>
      <c r="P115" s="137">
        <f>'[2]Yearly Methanol'!P115</f>
        <v>1171383.4122294469</v>
      </c>
      <c r="Q115" s="137">
        <f>'[2]Yearly Methanol'!Q115</f>
        <v>1147517.9956345323</v>
      </c>
      <c r="R115" s="137">
        <f>'[2]Yearly Methanol'!R115</f>
        <v>1123827.422286809</v>
      </c>
      <c r="S115" s="137">
        <f>'[2]Yearly Methanol'!S115</f>
        <v>1100312.1569942087</v>
      </c>
      <c r="T115" s="137">
        <f>'[2]Yearly Methanol'!T115</f>
        <v>1076155.3365938507</v>
      </c>
      <c r="U115" s="137">
        <f>'[2]Yearly Methanol'!U115</f>
        <v>1052186.8220751712</v>
      </c>
      <c r="V115" s="137">
        <f>'[2]Yearly Methanol'!V115</f>
        <v>1028407.0855715509</v>
      </c>
      <c r="W115" s="137">
        <f>'[2]Yearly Methanol'!W115</f>
        <v>1004816.6026120131</v>
      </c>
      <c r="X115" s="137">
        <f>'[2]Yearly Methanol'!X115</f>
        <v>981415.85262076813</v>
      </c>
      <c r="Y115" s="137">
        <f>'[2]Yearly Methanol'!Y115</f>
        <v>952744.24304065912</v>
      </c>
      <c r="Z115" s="137">
        <f>'[2]Yearly Methanol'!Z115</f>
        <v>924321.87473893724</v>
      </c>
      <c r="AA115" s="137">
        <f>'[2]Yearly Methanol'!AA115</f>
        <v>896195.90602339373</v>
      </c>
      <c r="AB115" s="137">
        <f>'[2]Yearly Methanol'!AB115</f>
        <v>868326.25767185492</v>
      </c>
      <c r="AC115" s="137">
        <f>'[2]Yearly Methanol'!AC115</f>
        <v>840713.68574179744</v>
      </c>
      <c r="AD115" s="137">
        <f>'[2]Yearly Methanol'!AD115</f>
        <v>813404.71717844659</v>
      </c>
      <c r="AE115" s="137">
        <f>'[2]Yearly Methanol'!AE115</f>
        <v>786357.20455001108</v>
      </c>
      <c r="AF115" s="137">
        <f>'[2]Yearly Methanol'!AF115</f>
        <v>759571.9260890435</v>
      </c>
      <c r="AG115" s="137">
        <f>'[2]Yearly Methanol'!AG115</f>
        <v>733049.67527515558</v>
      </c>
      <c r="AH115" s="137">
        <f>'[2]Yearly Methanol'!AH115</f>
        <v>706791.26156785968</v>
      </c>
      <c r="AI115" s="124"/>
      <c r="AJ115" s="137">
        <f>'[2]Yearly Methanol'!AJ115</f>
        <v>1472760.9288230378</v>
      </c>
      <c r="AK115" s="137">
        <f>'[2]Yearly Methanol'!AK115</f>
        <v>1452433.7029579291</v>
      </c>
      <c r="AL115" s="137">
        <f>'[2]Yearly Methanol'!AL115</f>
        <v>1431670.1818908586</v>
      </c>
      <c r="AM115" s="137">
        <f>'[2]Yearly Methanol'!AM115</f>
        <v>1410919.6926646195</v>
      </c>
      <c r="AN115" s="137">
        <f>'[2]Yearly Methanol'!AN115</f>
        <v>1390182.9246112115</v>
      </c>
      <c r="AO115" s="137">
        <f>'[2]Yearly Methanol'!AO115</f>
        <v>1369460.5669332079</v>
      </c>
      <c r="AP115" s="137">
        <f>'[2]Yearly Methanol'!AP115</f>
        <v>1349474.3461716035</v>
      </c>
      <c r="AQ115" s="137">
        <f>'[2]Yearly Methanol'!AQ115</f>
        <v>1329601.8318535883</v>
      </c>
      <c r="AR115" s="137">
        <f>'[2]Yearly Methanol'!AR115</f>
        <v>1309843.0555316501</v>
      </c>
      <c r="AS115" s="137">
        <f>'[2]Yearly Methanol'!AS115</f>
        <v>1290198.0525947216</v>
      </c>
      <c r="AT115" s="137">
        <f>'[2]Yearly Methanol'!AT115</f>
        <v>1270666.8625427529</v>
      </c>
      <c r="AU115" s="137">
        <f>'[2]Yearly Methanol'!AU115</f>
        <v>1251880.1672376143</v>
      </c>
      <c r="AV115" s="137">
        <f>'[2]Yearly Methanol'!AV115</f>
        <v>1233198.5589554927</v>
      </c>
      <c r="AW115" s="137">
        <f>'[2]Yearly Methanol'!AW115</f>
        <v>1214633.2317781167</v>
      </c>
      <c r="AX115" s="137">
        <f>'[2]Yearly Methanol'!AX115</f>
        <v>1196175.198504115</v>
      </c>
      <c r="AY115" s="137">
        <f>'[2]Yearly Methanol'!AY115</f>
        <v>1177824.9023367974</v>
      </c>
      <c r="AZ115" s="137">
        <f>'[2]Yearly Methanol'!AZ115</f>
        <v>1158717.2095430177</v>
      </c>
      <c r="BA115" s="137">
        <f>'[2]Yearly Methanol'!BA115</f>
        <v>1139724.1804829882</v>
      </c>
      <c r="BB115" s="137">
        <f>'[2]Yearly Methanol'!BB115</f>
        <v>1120846.2689183105</v>
      </c>
      <c r="BC115" s="137">
        <f>'[2]Yearly Methanol'!BC115</f>
        <v>1102083.9330497137</v>
      </c>
      <c r="BD115" s="137">
        <f>'[2]Yearly Methanol'!BD115</f>
        <v>1083437.6359998756</v>
      </c>
      <c r="BE115" s="137">
        <f>'[2]Yearly Methanol'!BE115</f>
        <v>1060488.1200450519</v>
      </c>
      <c r="BF115" s="137">
        <f>'[2]Yearly Methanol'!BF115</f>
        <v>1037697.503723138</v>
      </c>
      <c r="BG115" s="137">
        <f>'[2]Yearly Methanol'!BG115</f>
        <v>1015113.0330271287</v>
      </c>
      <c r="BH115" s="137">
        <f>'[2]Yearly Methanol'!BH115</f>
        <v>992694.71661372809</v>
      </c>
      <c r="BI115" s="137">
        <f>'[2]Yearly Methanol'!BI115</f>
        <v>970443.39860245015</v>
      </c>
      <c r="BJ115" s="137">
        <f>'[2]Yearly Methanol'!BJ115</f>
        <v>948405.69417336385</v>
      </c>
      <c r="BK115" s="137">
        <f>'[2]Yearly Methanol'!BK115</f>
        <v>926539.54429213749</v>
      </c>
      <c r="BL115" s="137">
        <f>'[2]Yearly Methanol'!BL115</f>
        <v>904845.81574136321</v>
      </c>
      <c r="BM115" s="137">
        <f>'[2]Yearly Methanol'!BM115</f>
        <v>883325.39069339633</v>
      </c>
      <c r="BN115" s="137">
        <f>'[2]Yearly Methanol'!BN115</f>
        <v>861979.16743347188</v>
      </c>
      <c r="BO115" s="2"/>
    </row>
    <row r="116" spans="1:67" s="13" customFormat="1">
      <c r="A116" s="374"/>
      <c r="B116" s="6" t="s">
        <v>203</v>
      </c>
      <c r="C116" s="7" t="s">
        <v>200</v>
      </c>
      <c r="D116" s="201">
        <f>'[2]Yearly Methanol'!D116</f>
        <v>103598.39231850725</v>
      </c>
      <c r="E116" s="201">
        <f>'[2]Yearly Methanol'!E116</f>
        <v>102001.91093587238</v>
      </c>
      <c r="F116" s="201">
        <f>'[2]Yearly Methanol'!F116</f>
        <v>100131.24898881766</v>
      </c>
      <c r="G116" s="201">
        <f>'[2]Yearly Methanol'!G116</f>
        <v>98258.298065988245</v>
      </c>
      <c r="H116" s="201">
        <f>'[2]Yearly Methanol'!H116</f>
        <v>96383.270412359328</v>
      </c>
      <c r="I116" s="201">
        <f>'[2]Yearly Methanol'!I116</f>
        <v>94506.377586427814</v>
      </c>
      <c r="J116" s="201">
        <f>'[2]Yearly Methanol'!J116</f>
        <v>92678.785929663049</v>
      </c>
      <c r="K116" s="201">
        <f>'[2]Yearly Methanol'!K116</f>
        <v>90856.703588675242</v>
      </c>
      <c r="L116" s="201">
        <f>'[2]Yearly Methanol'!L116</f>
        <v>89040.303331296294</v>
      </c>
      <c r="M116" s="201">
        <f>'[2]Yearly Methanol'!M116</f>
        <v>87229.75838901283</v>
      </c>
      <c r="N116" s="201">
        <f>'[2]Yearly Methanol'!N116</f>
        <v>85425.24249448019</v>
      </c>
      <c r="O116" s="201">
        <f>'[2]Yearly Methanol'!O116</f>
        <v>83659.446346614248</v>
      </c>
      <c r="P116" s="201">
        <f>'[2]Yearly Methanol'!P116</f>
        <v>81905.568051256996</v>
      </c>
      <c r="Q116" s="201">
        <f>'[2]Yearly Methanol'!Q116</f>
        <v>80164.950325185768</v>
      </c>
      <c r="R116" s="201">
        <f>'[2]Yearly Methanol'!R116</f>
        <v>78436.60912929129</v>
      </c>
      <c r="S116" s="201">
        <f>'[2]Yearly Methanol'!S116</f>
        <v>76720.682917077254</v>
      </c>
      <c r="T116" s="201">
        <f>'[2]Yearly Methanol'!T116</f>
        <v>74959.762800391676</v>
      </c>
      <c r="U116" s="201">
        <f>'[2]Yearly Methanol'!U116</f>
        <v>73212.371051168811</v>
      </c>
      <c r="V116" s="201">
        <f>'[2]Yearly Methanol'!V116</f>
        <v>71478.645059961142</v>
      </c>
      <c r="W116" s="201">
        <f>'[2]Yearly Methanol'!W116</f>
        <v>69758.722435744261</v>
      </c>
      <c r="X116" s="201">
        <f>'[2]Yearly Methanol'!X116</f>
        <v>68052.741076614577</v>
      </c>
      <c r="Y116" s="201">
        <f>'[2]Yearly Methanol'!Y116</f>
        <v>65962.552791717229</v>
      </c>
      <c r="Z116" s="201">
        <f>'[2]Yearly Methanol'!Z116</f>
        <v>63889.770326330836</v>
      </c>
      <c r="AA116" s="201">
        <f>'[2]Yearly Methanol'!AA116</f>
        <v>61837.654510142311</v>
      </c>
      <c r="AB116" s="201">
        <f>'[2]Yearly Methanol'!AB116</f>
        <v>59803.195379073346</v>
      </c>
      <c r="AC116" s="201">
        <f>'[2]Yearly Methanol'!AC116</f>
        <v>57786.458863547748</v>
      </c>
      <c r="AD116" s="201">
        <f>'[2]Yearly Methanol'!AD116</f>
        <v>55790.77912007102</v>
      </c>
      <c r="AE116" s="201">
        <f>'[2]Yearly Methanol'!AE116</f>
        <v>53813.137382778346</v>
      </c>
      <c r="AF116" s="201">
        <f>'[2]Yearly Methanol'!AF116</f>
        <v>51853.571499904341</v>
      </c>
      <c r="AG116" s="201">
        <f>'[2]Yearly Methanol'!AG116</f>
        <v>49912.109298877076</v>
      </c>
      <c r="AH116" s="201">
        <f>'[2]Yearly Methanol'!AH116</f>
        <v>47988.768188749644</v>
      </c>
      <c r="AI116" s="201"/>
      <c r="AJ116" s="201">
        <f>'[2]Yearly Methanol'!AJ116</f>
        <v>103598.39231850725</v>
      </c>
      <c r="AK116" s="201">
        <f>'[2]Yearly Methanol'!AK116</f>
        <v>102330.09776569155</v>
      </c>
      <c r="AL116" s="201">
        <f>'[2]Yearly Methanol'!AL116</f>
        <v>100775.11325027951</v>
      </c>
      <c r="AM116" s="201">
        <f>'[2]Yearly Methanol'!AM116</f>
        <v>99205.456591071532</v>
      </c>
      <c r="AN116" s="201">
        <f>'[2]Yearly Methanol'!AN116</f>
        <v>97621.466037083912</v>
      </c>
      <c r="AO116" s="201">
        <f>'[2]Yearly Methanol'!AO116</f>
        <v>96023.478970718599</v>
      </c>
      <c r="AP116" s="201">
        <f>'[2]Yearly Methanol'!AP116</f>
        <v>94462.782845044625</v>
      </c>
      <c r="AQ116" s="201">
        <f>'[2]Yearly Methanol'!AQ116</f>
        <v>92895.712947361666</v>
      </c>
      <c r="AR116" s="201">
        <f>'[2]Yearly Methanol'!AR116</f>
        <v>91322.566716482339</v>
      </c>
      <c r="AS116" s="201">
        <f>'[2]Yearly Methanol'!AS116</f>
        <v>89743.64193116987</v>
      </c>
      <c r="AT116" s="201">
        <f>'[2]Yearly Methanol'!AT116</f>
        <v>88159.236795755976</v>
      </c>
      <c r="AU116" s="201">
        <f>'[2]Yearly Methanol'!AU116</f>
        <v>86675.597004600771</v>
      </c>
      <c r="AV116" s="201">
        <f>'[2]Yearly Methanol'!AV116</f>
        <v>85196.391682595538</v>
      </c>
      <c r="AW116" s="201">
        <f>'[2]Yearly Methanol'!AW116</f>
        <v>83723.727204739087</v>
      </c>
      <c r="AX116" s="201">
        <f>'[2]Yearly Methanol'!AX116</f>
        <v>82256.049432685802</v>
      </c>
      <c r="AY116" s="201">
        <f>'[2]Yearly Methanol'!AY116</f>
        <v>80793.569341711453</v>
      </c>
      <c r="AZ116" s="201">
        <f>'[2]Yearly Methanol'!AZ116</f>
        <v>79275.558706122189</v>
      </c>
      <c r="BA116" s="201">
        <f>'[2]Yearly Methanol'!BA116</f>
        <v>77763.579603769685</v>
      </c>
      <c r="BB116" s="201">
        <f>'[2]Yearly Methanol'!BB116</f>
        <v>76257.840953282692</v>
      </c>
      <c r="BC116" s="201">
        <f>'[2]Yearly Methanol'!BC116</f>
        <v>74758.55166206877</v>
      </c>
      <c r="BD116" s="201">
        <f>'[2]Yearly Methanol'!BD116</f>
        <v>73265.920784767193</v>
      </c>
      <c r="BE116" s="201">
        <f>'[2]Yearly Methanol'!BE116</f>
        <v>71433.554513999858</v>
      </c>
      <c r="BF116" s="201">
        <f>'[2]Yearly Methanol'!BF116</f>
        <v>69608.764460472361</v>
      </c>
      <c r="BG116" s="201">
        <f>'[2]Yearly Methanol'!BG116</f>
        <v>67796.720201748176</v>
      </c>
      <c r="BH116" s="201">
        <f>'[2]Yearly Methanol'!BH116</f>
        <v>65992.733568320735</v>
      </c>
      <c r="BI116" s="201">
        <f>'[2]Yearly Methanol'!BI116</f>
        <v>64196.95527582684</v>
      </c>
      <c r="BJ116" s="201">
        <f>'[2]Yearly Methanol'!BJ116</f>
        <v>62412.796688651877</v>
      </c>
      <c r="BK116" s="201">
        <f>'[2]Yearly Methanol'!BK116</f>
        <v>60637.322280806606</v>
      </c>
      <c r="BL116" s="201">
        <f>'[2]Yearly Methanol'!BL116</f>
        <v>58870.64725414342</v>
      </c>
      <c r="BM116" s="201">
        <f>'[2]Yearly Methanol'!BM116</f>
        <v>57112.874845666804</v>
      </c>
      <c r="BN116" s="201">
        <f>'[2]Yearly Methanol'!BN116</f>
        <v>55364.096212270349</v>
      </c>
      <c r="BO116" s="8"/>
    </row>
    <row r="117" spans="1:67">
      <c r="A117" s="375"/>
      <c r="B117" s="1" t="s">
        <v>204</v>
      </c>
      <c r="C117" s="5" t="s">
        <v>200</v>
      </c>
      <c r="D117" s="141">
        <f>'[2]Yearly Methanol'!D117</f>
        <v>0</v>
      </c>
      <c r="E117" s="141">
        <f>'[2]Yearly Methanol'!E117</f>
        <v>0</v>
      </c>
      <c r="F117" s="141">
        <f>'[2]Yearly Methanol'!F117</f>
        <v>0</v>
      </c>
      <c r="G117" s="141">
        <f>'[2]Yearly Methanol'!G117</f>
        <v>0</v>
      </c>
      <c r="H117" s="141">
        <f>'[2]Yearly Methanol'!H117</f>
        <v>0</v>
      </c>
      <c r="I117" s="141">
        <f>'[2]Yearly Methanol'!I117</f>
        <v>0</v>
      </c>
      <c r="J117" s="141">
        <f>'[2]Yearly Methanol'!J117</f>
        <v>0</v>
      </c>
      <c r="K117" s="141">
        <f>'[2]Yearly Methanol'!K117</f>
        <v>0</v>
      </c>
      <c r="L117" s="141">
        <f>'[2]Yearly Methanol'!L117</f>
        <v>0</v>
      </c>
      <c r="M117" s="141">
        <f>'[2]Yearly Methanol'!M117</f>
        <v>0</v>
      </c>
      <c r="N117" s="141">
        <f>'[2]Yearly Methanol'!N117</f>
        <v>0</v>
      </c>
      <c r="O117" s="141">
        <f>'[2]Yearly Methanol'!O117</f>
        <v>0</v>
      </c>
      <c r="P117" s="141">
        <f>'[2]Yearly Methanol'!P117</f>
        <v>0</v>
      </c>
      <c r="Q117" s="141">
        <f>'[2]Yearly Methanol'!Q117</f>
        <v>0</v>
      </c>
      <c r="R117" s="141">
        <f>'[2]Yearly Methanol'!R117</f>
        <v>0</v>
      </c>
      <c r="S117" s="141">
        <f>'[2]Yearly Methanol'!S117</f>
        <v>0</v>
      </c>
      <c r="T117" s="141">
        <f>'[2]Yearly Methanol'!T117</f>
        <v>0</v>
      </c>
      <c r="U117" s="141">
        <f>'[2]Yearly Methanol'!U117</f>
        <v>0</v>
      </c>
      <c r="V117" s="141">
        <f>'[2]Yearly Methanol'!V117</f>
        <v>0</v>
      </c>
      <c r="W117" s="141">
        <f>'[2]Yearly Methanol'!W117</f>
        <v>0</v>
      </c>
      <c r="X117" s="141">
        <f>'[2]Yearly Methanol'!X117</f>
        <v>0</v>
      </c>
      <c r="Y117" s="141">
        <f>'[2]Yearly Methanol'!Y117</f>
        <v>0</v>
      </c>
      <c r="Z117" s="141">
        <f>'[2]Yearly Methanol'!Z117</f>
        <v>0</v>
      </c>
      <c r="AA117" s="141">
        <f>'[2]Yearly Methanol'!AA117</f>
        <v>0</v>
      </c>
      <c r="AB117" s="141">
        <f>'[2]Yearly Methanol'!AB117</f>
        <v>0</v>
      </c>
      <c r="AC117" s="141">
        <f>'[2]Yearly Methanol'!AC117</f>
        <v>0</v>
      </c>
      <c r="AD117" s="141">
        <f>'[2]Yearly Methanol'!AD117</f>
        <v>0</v>
      </c>
      <c r="AE117" s="141">
        <f>'[2]Yearly Methanol'!AE117</f>
        <v>0</v>
      </c>
      <c r="AF117" s="141">
        <f>'[2]Yearly Methanol'!AF117</f>
        <v>0</v>
      </c>
      <c r="AG117" s="141">
        <f>'[2]Yearly Methanol'!AG117</f>
        <v>0</v>
      </c>
      <c r="AH117" s="141">
        <f>'[2]Yearly Methanol'!AH117</f>
        <v>0</v>
      </c>
      <c r="AI117" s="141"/>
      <c r="AJ117" s="141">
        <f>'[2]Yearly Methanol'!AJ117</f>
        <v>0</v>
      </c>
      <c r="AK117" s="141">
        <f>'[2]Yearly Methanol'!AK117</f>
        <v>0</v>
      </c>
      <c r="AL117" s="141">
        <f>'[2]Yearly Methanol'!AL117</f>
        <v>0</v>
      </c>
      <c r="AM117" s="141">
        <f>'[2]Yearly Methanol'!AM117</f>
        <v>0</v>
      </c>
      <c r="AN117" s="141">
        <f>'[2]Yearly Methanol'!AN117</f>
        <v>0</v>
      </c>
      <c r="AO117" s="141">
        <f>'[2]Yearly Methanol'!AO117</f>
        <v>0</v>
      </c>
      <c r="AP117" s="141">
        <f>'[2]Yearly Methanol'!AP117</f>
        <v>0</v>
      </c>
      <c r="AQ117" s="141">
        <f>'[2]Yearly Methanol'!AQ117</f>
        <v>0</v>
      </c>
      <c r="AR117" s="141">
        <f>'[2]Yearly Methanol'!AR117</f>
        <v>0</v>
      </c>
      <c r="AS117" s="141">
        <f>'[2]Yearly Methanol'!AS117</f>
        <v>0</v>
      </c>
      <c r="AT117" s="141">
        <f>'[2]Yearly Methanol'!AT117</f>
        <v>0</v>
      </c>
      <c r="AU117" s="141">
        <f>'[2]Yearly Methanol'!AU117</f>
        <v>0</v>
      </c>
      <c r="AV117" s="141">
        <f>'[2]Yearly Methanol'!AV117</f>
        <v>0</v>
      </c>
      <c r="AW117" s="141">
        <f>'[2]Yearly Methanol'!AW117</f>
        <v>0</v>
      </c>
      <c r="AX117" s="141">
        <f>'[2]Yearly Methanol'!AX117</f>
        <v>0</v>
      </c>
      <c r="AY117" s="141">
        <f>'[2]Yearly Methanol'!AY117</f>
        <v>0</v>
      </c>
      <c r="AZ117" s="141">
        <f>'[2]Yearly Methanol'!AZ117</f>
        <v>0</v>
      </c>
      <c r="BA117" s="141">
        <f>'[2]Yearly Methanol'!BA117</f>
        <v>0</v>
      </c>
      <c r="BB117" s="141">
        <f>'[2]Yearly Methanol'!BB117</f>
        <v>0</v>
      </c>
      <c r="BC117" s="141">
        <f>'[2]Yearly Methanol'!BC117</f>
        <v>0</v>
      </c>
      <c r="BD117" s="141">
        <f>'[2]Yearly Methanol'!BD117</f>
        <v>0</v>
      </c>
      <c r="BE117" s="141">
        <f>'[2]Yearly Methanol'!BE117</f>
        <v>0</v>
      </c>
      <c r="BF117" s="141">
        <f>'[2]Yearly Methanol'!BF117</f>
        <v>0</v>
      </c>
      <c r="BG117" s="141">
        <f>'[2]Yearly Methanol'!BG117</f>
        <v>0</v>
      </c>
      <c r="BH117" s="141">
        <f>'[2]Yearly Methanol'!BH117</f>
        <v>0</v>
      </c>
      <c r="BI117" s="141">
        <f>'[2]Yearly Methanol'!BI117</f>
        <v>0</v>
      </c>
      <c r="BJ117" s="141">
        <f>'[2]Yearly Methanol'!BJ117</f>
        <v>0</v>
      </c>
      <c r="BK117" s="141">
        <f>'[2]Yearly Methanol'!BK117</f>
        <v>0</v>
      </c>
      <c r="BL117" s="141">
        <f>'[2]Yearly Methanol'!BL117</f>
        <v>0</v>
      </c>
      <c r="BM117" s="141">
        <f>'[2]Yearly Methanol'!BM117</f>
        <v>0</v>
      </c>
      <c r="BN117" s="141">
        <f>'[2]Yearly Methanol'!BN117</f>
        <v>0</v>
      </c>
    </row>
    <row r="118" spans="1:67" s="14" customFormat="1">
      <c r="A118" s="376"/>
      <c r="B118" s="10" t="s">
        <v>119</v>
      </c>
      <c r="C118" s="62" t="s">
        <v>200</v>
      </c>
      <c r="D118" s="156">
        <f>'[2]Yearly Methanol'!D118</f>
        <v>1369162.5365045306</v>
      </c>
      <c r="E118" s="156">
        <f>'[2]Yearly Methanol'!E118</f>
        <v>1345075.5722246973</v>
      </c>
      <c r="F118" s="156">
        <f>'[2]Yearly Methanol'!F118</f>
        <v>1320883.2814402385</v>
      </c>
      <c r="G118" s="156">
        <f>'[2]Yearly Methanol'!G118</f>
        <v>1296763.0517263412</v>
      </c>
      <c r="H118" s="156">
        <f>'[2]Yearly Methanol'!H118</f>
        <v>1272715.3126054122</v>
      </c>
      <c r="I118" s="156">
        <f>'[2]Yearly Methanol'!I118</f>
        <v>1248740.4944696561</v>
      </c>
      <c r="J118" s="156">
        <f>'[2]Yearly Methanol'!J118</f>
        <v>1225509.1105778702</v>
      </c>
      <c r="K118" s="156">
        <f>'[2]Yearly Methanol'!K118</f>
        <v>1202442.4756794614</v>
      </c>
      <c r="L118" s="156">
        <f>'[2]Yearly Methanol'!L118</f>
        <v>1179540.4022358737</v>
      </c>
      <c r="M118" s="156">
        <f>'[2]Yearly Methanol'!M118</f>
        <v>1156802.7063877203</v>
      </c>
      <c r="N118" s="156">
        <f>'[2]Yearly Methanol'!N118</f>
        <v>1134229.2081902581</v>
      </c>
      <c r="O118" s="156">
        <f>'[2]Yearly Methanol'!O118</f>
        <v>1111773.1902092402</v>
      </c>
      <c r="P118" s="156">
        <f>'[2]Yearly Methanol'!P118</f>
        <v>1089477.84417819</v>
      </c>
      <c r="Q118" s="156">
        <f>'[2]Yearly Methanol'!Q118</f>
        <v>1067353.0453093464</v>
      </c>
      <c r="R118" s="156">
        <f>'[2]Yearly Methanol'!R118</f>
        <v>1045390.8131575177</v>
      </c>
      <c r="S118" s="156">
        <f>'[2]Yearly Methanol'!S118</f>
        <v>1023591.4740771317</v>
      </c>
      <c r="T118" s="156">
        <f>'[2]Yearly Methanol'!T118</f>
        <v>1001195.5737934588</v>
      </c>
      <c r="U118" s="156">
        <f>'[2]Yearly Methanol'!U118</f>
        <v>978974.4510240024</v>
      </c>
      <c r="V118" s="156">
        <f>'[2]Yearly Methanol'!V118</f>
        <v>956928.4405115894</v>
      </c>
      <c r="W118" s="156">
        <f>'[2]Yearly Methanol'!W118</f>
        <v>935057.88017626887</v>
      </c>
      <c r="X118" s="156">
        <f>'[2]Yearly Methanol'!X118</f>
        <v>913363.11154415365</v>
      </c>
      <c r="Y118" s="156">
        <f>'[2]Yearly Methanol'!Y118</f>
        <v>886781.69024894154</v>
      </c>
      <c r="Z118" s="156">
        <f>'[2]Yearly Methanol'!Z118</f>
        <v>860432.10441260668</v>
      </c>
      <c r="AA118" s="156">
        <f>'[2]Yearly Methanol'!AA118</f>
        <v>834358.25151325134</v>
      </c>
      <c r="AB118" s="156">
        <f>'[2]Yearly Methanol'!AB118</f>
        <v>808523.06229278143</v>
      </c>
      <c r="AC118" s="156">
        <f>'[2]Yearly Methanol'!AC118</f>
        <v>782927.22687824955</v>
      </c>
      <c r="AD118" s="156">
        <f>'[2]Yearly Methanol'!AD118</f>
        <v>757613.93805837561</v>
      </c>
      <c r="AE118" s="156">
        <f>'[2]Yearly Methanol'!AE118</f>
        <v>732544.06716723274</v>
      </c>
      <c r="AF118" s="156">
        <f>'[2]Yearly Methanol'!AF118</f>
        <v>707718.35458913899</v>
      </c>
      <c r="AG118" s="156">
        <f>'[2]Yearly Methanol'!AG118</f>
        <v>683137.56597627862</v>
      </c>
      <c r="AH118" s="156">
        <f>'[2]Yearly Methanol'!AH118</f>
        <v>658802.49337911</v>
      </c>
      <c r="AI118" s="156"/>
      <c r="AJ118" s="156">
        <f>'[2]Yearly Methanol'!AJ118</f>
        <v>1369162.5365045306</v>
      </c>
      <c r="AK118" s="156">
        <f>'[2]Yearly Methanol'!AK118</f>
        <v>1350103.6051922375</v>
      </c>
      <c r="AL118" s="156">
        <f>'[2]Yearly Methanol'!AL118</f>
        <v>1330895.068640579</v>
      </c>
      <c r="AM118" s="156">
        <f>'[2]Yearly Methanol'!AM118</f>
        <v>1311714.236073548</v>
      </c>
      <c r="AN118" s="156">
        <f>'[2]Yearly Methanol'!AN118</f>
        <v>1292561.4585741276</v>
      </c>
      <c r="AO118" s="156">
        <f>'[2]Yearly Methanol'!AO118</f>
        <v>1273437.0879624896</v>
      </c>
      <c r="AP118" s="156">
        <f>'[2]Yearly Methanol'!AP118</f>
        <v>1255011.5633265588</v>
      </c>
      <c r="AQ118" s="156">
        <f>'[2]Yearly Methanol'!AQ118</f>
        <v>1236706.1189062265</v>
      </c>
      <c r="AR118" s="156">
        <f>'[2]Yearly Methanol'!AR118</f>
        <v>1218520.4888151672</v>
      </c>
      <c r="AS118" s="156">
        <f>'[2]Yearly Methanol'!AS118</f>
        <v>1200454.4106635514</v>
      </c>
      <c r="AT118" s="156">
        <f>'[2]Yearly Methanol'!AT118</f>
        <v>1182507.6257469971</v>
      </c>
      <c r="AU118" s="156">
        <f>'[2]Yearly Methanol'!AU118</f>
        <v>1165204.5702330137</v>
      </c>
      <c r="AV118" s="156">
        <f>'[2]Yearly Methanol'!AV118</f>
        <v>1148002.1672728974</v>
      </c>
      <c r="AW118" s="156">
        <f>'[2]Yearly Methanol'!AW118</f>
        <v>1130909.5045733773</v>
      </c>
      <c r="AX118" s="156">
        <f>'[2]Yearly Methanol'!AX118</f>
        <v>1113919.1490714292</v>
      </c>
      <c r="AY118" s="156">
        <f>'[2]Yearly Methanol'!AY118</f>
        <v>1097031.3329950857</v>
      </c>
      <c r="AZ118" s="156">
        <f>'[2]Yearly Methanol'!AZ118</f>
        <v>1079441.650836895</v>
      </c>
      <c r="BA118" s="156">
        <f>'[2]Yearly Methanol'!BA118</f>
        <v>1061960.6008792187</v>
      </c>
      <c r="BB118" s="156">
        <f>'[2]Yearly Methanol'!BB118</f>
        <v>1044588.4279650277</v>
      </c>
      <c r="BC118" s="156">
        <f>'[2]Yearly Methanol'!BC118</f>
        <v>1027325.3813876451</v>
      </c>
      <c r="BD118" s="156">
        <f>'[2]Yearly Methanol'!BD118</f>
        <v>1010171.7152151087</v>
      </c>
      <c r="BE118" s="156">
        <f>'[2]Yearly Methanol'!BE118</f>
        <v>989054.56553105207</v>
      </c>
      <c r="BF118" s="156">
        <f>'[2]Yearly Methanol'!BF118</f>
        <v>968088.73926266609</v>
      </c>
      <c r="BG118" s="156">
        <f>'[2]Yearly Methanol'!BG118</f>
        <v>947316.31282538048</v>
      </c>
      <c r="BH118" s="156">
        <f>'[2]Yearly Methanol'!BH118</f>
        <v>926701.98304540734</v>
      </c>
      <c r="BI118" s="156">
        <f>'[2]Yearly Methanol'!BI118</f>
        <v>906246.44332662318</v>
      </c>
      <c r="BJ118" s="156">
        <f>'[2]Yearly Methanol'!BJ118</f>
        <v>885992.89748471195</v>
      </c>
      <c r="BK118" s="156">
        <f>'[2]Yearly Methanol'!BK118</f>
        <v>865902.22201133077</v>
      </c>
      <c r="BL118" s="156">
        <f>'[2]Yearly Methanol'!BL118</f>
        <v>845975.16848721961</v>
      </c>
      <c r="BM118" s="156">
        <f>'[2]Yearly Methanol'!BM118</f>
        <v>826212.51584772952</v>
      </c>
      <c r="BN118" s="156">
        <f>'[2]Yearly Methanol'!BN118</f>
        <v>806615.07122120156</v>
      </c>
    </row>
    <row r="119" spans="1:67">
      <c r="A119" s="1" t="s">
        <v>82</v>
      </c>
      <c r="C119" s="7" t="s">
        <v>200</v>
      </c>
      <c r="D119" s="138">
        <f>'[2]Yearly Methanol'!D119</f>
        <v>9.5345851740882559E-2</v>
      </c>
      <c r="E119" s="138">
        <f>'[2]Yearly Methanol'!E119</f>
        <v>0.20309665973337637</v>
      </c>
      <c r="F119" s="138">
        <f>'[2]Yearly Methanol'!F119</f>
        <v>0.42660323109410697</v>
      </c>
      <c r="G119" s="138">
        <f>'[2]Yearly Methanol'!G119</f>
        <v>0.8849928310141506</v>
      </c>
      <c r="H119" s="138">
        <f>'[2]Yearly Methanol'!H119</f>
        <v>1.814456604200406</v>
      </c>
      <c r="I119" s="138">
        <f>'[2]Yearly Methanol'!I119</f>
        <v>3.6762176422453874</v>
      </c>
      <c r="J119" s="138">
        <f>'[2]Yearly Methanol'!J119</f>
        <v>7.3075243251742226</v>
      </c>
      <c r="K119" s="138">
        <f>'[2]Yearly Methanol'!K119</f>
        <v>14.316447768271612</v>
      </c>
      <c r="L119" s="138">
        <f>'[2]Yearly Methanol'!L119</f>
        <v>27.566626843144697</v>
      </c>
      <c r="M119" s="138">
        <f>'[2]Yearly Methanol'!M119</f>
        <v>51.964177232665357</v>
      </c>
      <c r="N119" s="138">
        <f>'[2]Yearly Methanol'!N119</f>
        <v>95.400013897709343</v>
      </c>
      <c r="O119" s="138">
        <f>'[2]Yearly Methanol'!O119</f>
        <v>166.61277274969549</v>
      </c>
      <c r="P119" s="138">
        <f>'[2]Yearly Methanol'!P119</f>
        <v>279.96884468916289</v>
      </c>
      <c r="Q119" s="138">
        <f>'[2]Yearly Methanol'!Q119</f>
        <v>449.18226139936951</v>
      </c>
      <c r="R119" s="138">
        <f>'[2]Yearly Methanol'!R119</f>
        <v>683.51305531855928</v>
      </c>
      <c r="S119" s="138">
        <f>'[2]Yearly Methanol'!S119</f>
        <v>981.84625878357599</v>
      </c>
      <c r="T119" s="138">
        <f>'[2]Yearly Methanol'!T119</f>
        <v>1329.1995086593993</v>
      </c>
      <c r="U119" s="138">
        <f>'[2]Yearly Methanol'!U119</f>
        <v>1698.8238896069324</v>
      </c>
      <c r="V119" s="138">
        <f>'[2]Yearly Methanol'!V119</f>
        <v>2059.6647562654121</v>
      </c>
      <c r="W119" s="138">
        <f>'[2]Yearly Methanol'!W119</f>
        <v>2385.0813554985525</v>
      </c>
      <c r="X119" s="138">
        <f>'[2]Yearly Methanol'!X119</f>
        <v>2658.3446192820388</v>
      </c>
      <c r="Y119" s="138">
        <f>'[2]Yearly Methanol'!Y119</f>
        <v>2913.4351657778634</v>
      </c>
      <c r="Z119" s="138">
        <f>'[2]Yearly Methanol'!Z119</f>
        <v>3114.6713779068009</v>
      </c>
      <c r="AA119" s="138">
        <f>'[2]Yearly Methanol'!AA119</f>
        <v>3265.9360474878927</v>
      </c>
      <c r="AB119" s="138">
        <f>'[2]Yearly Methanol'!AB119</f>
        <v>3374.8124301657463</v>
      </c>
      <c r="AC119" s="138">
        <f>'[2]Yearly Methanol'!AC119</f>
        <v>3448.6722709790747</v>
      </c>
      <c r="AD119" s="138">
        <f>'[2]Yearly Methanol'!AD119</f>
        <v>3493.5301848452923</v>
      </c>
      <c r="AE119" s="138">
        <f>'[2]Yearly Methanol'!AE119</f>
        <v>3515.6909968058062</v>
      </c>
      <c r="AF119" s="138">
        <f>'[2]Yearly Methanol'!AF119</f>
        <v>3519.6521419405408</v>
      </c>
      <c r="AG119" s="138">
        <f>'[2]Yearly Methanol'!AG119</f>
        <v>3508.8924391497435</v>
      </c>
      <c r="AH119" s="138">
        <f>'[2]Yearly Methanol'!AH119</f>
        <v>3486.0535455926874</v>
      </c>
      <c r="AI119" s="141"/>
      <c r="AJ119" s="141">
        <f>'[2]Yearly Methanol'!AJ119</f>
        <v>4.7672925870441279E-2</v>
      </c>
      <c r="AK119" s="141">
        <f>'[2]Yearly Methanol'!AK119</f>
        <v>0.10154832986668819</v>
      </c>
      <c r="AL119" s="141">
        <f>'[2]Yearly Methanol'!AL119</f>
        <v>0.21330161554705349</v>
      </c>
      <c r="AM119" s="141">
        <f>'[2]Yearly Methanol'!AM119</f>
        <v>0.4424964155070753</v>
      </c>
      <c r="AN119" s="141">
        <f>'[2]Yearly Methanol'!AN119</f>
        <v>0.907228302100203</v>
      </c>
      <c r="AO119" s="141">
        <f>'[2]Yearly Methanol'!AO119</f>
        <v>1.8381088211226937</v>
      </c>
      <c r="AP119" s="141">
        <f>'[2]Yearly Methanol'!AP119</f>
        <v>3.6537621625871113</v>
      </c>
      <c r="AQ119" s="141">
        <f>'[2]Yearly Methanol'!AQ119</f>
        <v>7.1582238841358059</v>
      </c>
      <c r="AR119" s="141">
        <f>'[2]Yearly Methanol'!AR119</f>
        <v>13.783313421572348</v>
      </c>
      <c r="AS119" s="141">
        <f>'[2]Yearly Methanol'!AS119</f>
        <v>25.982088616332678</v>
      </c>
      <c r="AT119" s="141">
        <f>'[2]Yearly Methanol'!AT119</f>
        <v>47.700006948854671</v>
      </c>
      <c r="AU119" s="141">
        <f>'[2]Yearly Methanol'!AU119</f>
        <v>83.306386374847747</v>
      </c>
      <c r="AV119" s="141">
        <f>'[2]Yearly Methanol'!AV119</f>
        <v>139.98442234458145</v>
      </c>
      <c r="AW119" s="141">
        <f>'[2]Yearly Methanol'!AW119</f>
        <v>224.59113069968475</v>
      </c>
      <c r="AX119" s="141">
        <f>'[2]Yearly Methanol'!AX119</f>
        <v>341.75652765927964</v>
      </c>
      <c r="AY119" s="141">
        <f>'[2]Yearly Methanol'!AY119</f>
        <v>490.923129391788</v>
      </c>
      <c r="AZ119" s="141">
        <f>'[2]Yearly Methanol'!AZ119</f>
        <v>664.59975432969964</v>
      </c>
      <c r="BA119" s="141">
        <f>'[2]Yearly Methanol'!BA119</f>
        <v>849.41194480346621</v>
      </c>
      <c r="BB119" s="141">
        <f>'[2]Yearly Methanol'!BB119</f>
        <v>1029.832378132706</v>
      </c>
      <c r="BC119" s="141">
        <f>'[2]Yearly Methanol'!BC119</f>
        <v>1192.5406777492763</v>
      </c>
      <c r="BD119" s="141">
        <f>'[2]Yearly Methanol'!BD119</f>
        <v>1329.1723096410194</v>
      </c>
      <c r="BE119" s="141">
        <f>'[2]Yearly Methanol'!BE119</f>
        <v>1456.7175828889317</v>
      </c>
      <c r="BF119" s="141">
        <f>'[2]Yearly Methanol'!BF119</f>
        <v>1557.3356889534004</v>
      </c>
      <c r="BG119" s="141">
        <f>'[2]Yearly Methanol'!BG119</f>
        <v>1632.9680237439463</v>
      </c>
      <c r="BH119" s="141">
        <f>'[2]Yearly Methanol'!BH119</f>
        <v>1687.4062150828731</v>
      </c>
      <c r="BI119" s="141">
        <f>'[2]Yearly Methanol'!BI119</f>
        <v>1724.3361354895374</v>
      </c>
      <c r="BJ119" s="141">
        <f>'[2]Yearly Methanol'!BJ119</f>
        <v>1746.7650924226461</v>
      </c>
      <c r="BK119" s="141">
        <f>'[2]Yearly Methanol'!BK119</f>
        <v>1757.8454984029031</v>
      </c>
      <c r="BL119" s="141">
        <f>'[2]Yearly Methanol'!BL119</f>
        <v>1759.8260709702704</v>
      </c>
      <c r="BM119" s="141">
        <f>'[2]Yearly Methanol'!BM119</f>
        <v>1754.4462195748717</v>
      </c>
      <c r="BN119" s="141">
        <f>'[2]Yearly Methanol'!BN119</f>
        <v>1743.0267727963437</v>
      </c>
    </row>
    <row r="120" spans="1:67">
      <c r="A120" s="1" t="s">
        <v>83</v>
      </c>
      <c r="C120" s="62" t="s">
        <v>200</v>
      </c>
      <c r="D120" s="138">
        <f>'[2]Yearly Methanol'!D120</f>
        <v>0.8518799093883237</v>
      </c>
      <c r="E120" s="138">
        <f>'[2]Yearly Methanol'!E120</f>
        <v>1.8145935133175244</v>
      </c>
      <c r="F120" s="138">
        <f>'[2]Yearly Methanol'!F120</f>
        <v>3.8115420357967014</v>
      </c>
      <c r="G120" s="138">
        <f>'[2]Yearly Methanol'!G120</f>
        <v>7.9070835167796707</v>
      </c>
      <c r="H120" s="138">
        <f>'[2]Yearly Methanol'!H120</f>
        <v>16.211498448574034</v>
      </c>
      <c r="I120" s="138">
        <f>'[2]Yearly Methanol'!I120</f>
        <v>32.845644511925251</v>
      </c>
      <c r="J120" s="138">
        <f>'[2]Yearly Methanol'!J120</f>
        <v>65.290026218447053</v>
      </c>
      <c r="K120" s="138">
        <f>'[2]Yearly Methanol'!K120</f>
        <v>127.91216403144799</v>
      </c>
      <c r="L120" s="138">
        <f>'[2]Yearly Methanol'!L120</f>
        <v>246.29761178388591</v>
      </c>
      <c r="M120" s="138">
        <f>'[2]Yearly Methanol'!M120</f>
        <v>464.28069794483542</v>
      </c>
      <c r="N120" s="138">
        <f>'[2]Yearly Methanol'!N120</f>
        <v>852.36382822073676</v>
      </c>
      <c r="O120" s="138">
        <f>'[2]Yearly Methanol'!O120</f>
        <v>1488.6234813725957</v>
      </c>
      <c r="P120" s="138">
        <f>'[2]Yearly Methanol'!P120</f>
        <v>2501.4180448407847</v>
      </c>
      <c r="Q120" s="138">
        <f>'[2]Yearly Methanol'!Q120</f>
        <v>4013.2773178181615</v>
      </c>
      <c r="R120" s="138">
        <f>'[2]Yearly Methanol'!R120</f>
        <v>6106.9362641274029</v>
      </c>
      <c r="S120" s="138">
        <f>'[2]Yearly Methanol'!S120</f>
        <v>8772.4330602122864</v>
      </c>
      <c r="T120" s="138">
        <f>'[2]Yearly Methanol'!T120</f>
        <v>11875.905834613841</v>
      </c>
      <c r="U120" s="138">
        <f>'[2]Yearly Methanol'!U120</f>
        <v>15178.362925301164</v>
      </c>
      <c r="V120" s="138">
        <f>'[2]Yearly Methanol'!V120</f>
        <v>18402.34256552735</v>
      </c>
      <c r="W120" s="138">
        <f>'[2]Yearly Methanol'!W120</f>
        <v>21309.819482525923</v>
      </c>
      <c r="X120" s="138">
        <f>'[2]Yearly Methanol'!X120</f>
        <v>23751.325642895339</v>
      </c>
      <c r="Y120" s="138">
        <f>'[2]Yearly Methanol'!Y120</f>
        <v>26030.465297814422</v>
      </c>
      <c r="Z120" s="138">
        <f>'[2]Yearly Methanol'!Z120</f>
        <v>27828.436400111925</v>
      </c>
      <c r="AA120" s="138">
        <f>'[2]Yearly Methanol'!AA120</f>
        <v>29179.930258141434</v>
      </c>
      <c r="AB120" s="138">
        <f>'[2]Yearly Methanol'!AB120</f>
        <v>30152.700455445876</v>
      </c>
      <c r="AC120" s="138">
        <f>'[2]Yearly Methanol'!AC120</f>
        <v>30812.610806558881</v>
      </c>
      <c r="AD120" s="138">
        <f>'[2]Yearly Methanol'!AD120</f>
        <v>31213.39967048926</v>
      </c>
      <c r="AE120" s="138">
        <f>'[2]Yearly Methanol'!AE120</f>
        <v>31411.398326332193</v>
      </c>
      <c r="AF120" s="138">
        <f>'[2]Yearly Methanol'!AF120</f>
        <v>31446.789692572456</v>
      </c>
      <c r="AG120" s="138">
        <f>'[2]Yearly Methanol'!AG120</f>
        <v>31350.655728995524</v>
      </c>
      <c r="AH120" s="138">
        <f>'[2]Yearly Methanol'!AH120</f>
        <v>31146.598664963109</v>
      </c>
      <c r="AI120" s="141"/>
      <c r="AJ120" s="141">
        <f>'[2]Yearly Methanol'!AJ120</f>
        <v>0.42593995469416185</v>
      </c>
      <c r="AK120" s="141">
        <f>'[2]Yearly Methanol'!AK120</f>
        <v>0.90729675665876219</v>
      </c>
      <c r="AL120" s="141">
        <f>'[2]Yearly Methanol'!AL120</f>
        <v>1.9057710178983507</v>
      </c>
      <c r="AM120" s="141">
        <f>'[2]Yearly Methanol'!AM120</f>
        <v>3.9535417583898353</v>
      </c>
      <c r="AN120" s="141">
        <f>'[2]Yearly Methanol'!AN120</f>
        <v>8.1057492242870168</v>
      </c>
      <c r="AO120" s="141">
        <f>'[2]Yearly Methanol'!AO120</f>
        <v>16.422822255962625</v>
      </c>
      <c r="AP120" s="141">
        <f>'[2]Yearly Methanol'!AP120</f>
        <v>32.645013109223527</v>
      </c>
      <c r="AQ120" s="141">
        <f>'[2]Yearly Methanol'!AQ120</f>
        <v>63.956082015723993</v>
      </c>
      <c r="AR120" s="141">
        <f>'[2]Yearly Methanol'!AR120</f>
        <v>123.14880589194296</v>
      </c>
      <c r="AS120" s="141">
        <f>'[2]Yearly Methanol'!AS120</f>
        <v>232.14034897241771</v>
      </c>
      <c r="AT120" s="141">
        <f>'[2]Yearly Methanol'!AT120</f>
        <v>426.18191411036838</v>
      </c>
      <c r="AU120" s="141">
        <f>'[2]Yearly Methanol'!AU120</f>
        <v>744.31174068629787</v>
      </c>
      <c r="AV120" s="141">
        <f>'[2]Yearly Methanol'!AV120</f>
        <v>1250.7090224203923</v>
      </c>
      <c r="AW120" s="141">
        <f>'[2]Yearly Methanol'!AW120</f>
        <v>2006.6386589090807</v>
      </c>
      <c r="AX120" s="141">
        <f>'[2]Yearly Methanol'!AX120</f>
        <v>3053.4681320637014</v>
      </c>
      <c r="AY120" s="141">
        <f>'[2]Yearly Methanol'!AY120</f>
        <v>4386.2165301061432</v>
      </c>
      <c r="AZ120" s="141">
        <f>'[2]Yearly Methanol'!AZ120</f>
        <v>5937.9529173069204</v>
      </c>
      <c r="BA120" s="141">
        <f>'[2]Yearly Methanol'!BA120</f>
        <v>7589.181462650582</v>
      </c>
      <c r="BB120" s="141">
        <f>'[2]Yearly Methanol'!BB120</f>
        <v>9201.1712827636748</v>
      </c>
      <c r="BC120" s="141">
        <f>'[2]Yearly Methanol'!BC120</f>
        <v>10654.909741262962</v>
      </c>
      <c r="BD120" s="141">
        <f>'[2]Yearly Methanol'!BD120</f>
        <v>11875.66282144767</v>
      </c>
      <c r="BE120" s="141">
        <f>'[2]Yearly Methanol'!BE120</f>
        <v>13015.232648907211</v>
      </c>
      <c r="BF120" s="141">
        <f>'[2]Yearly Methanol'!BF120</f>
        <v>13914.218200055962</v>
      </c>
      <c r="BG120" s="141">
        <f>'[2]Yearly Methanol'!BG120</f>
        <v>14589.965129070717</v>
      </c>
      <c r="BH120" s="141">
        <f>'[2]Yearly Methanol'!BH120</f>
        <v>15076.350227722938</v>
      </c>
      <c r="BI120" s="141">
        <f>'[2]Yearly Methanol'!BI120</f>
        <v>15406.305403279441</v>
      </c>
      <c r="BJ120" s="141">
        <f>'[2]Yearly Methanol'!BJ120</f>
        <v>15606.69983524463</v>
      </c>
      <c r="BK120" s="141">
        <f>'[2]Yearly Methanol'!BK120</f>
        <v>15705.699163166097</v>
      </c>
      <c r="BL120" s="141">
        <f>'[2]Yearly Methanol'!BL120</f>
        <v>15723.394846286228</v>
      </c>
      <c r="BM120" s="141">
        <f>'[2]Yearly Methanol'!BM120</f>
        <v>15675.327864497762</v>
      </c>
      <c r="BN120" s="141">
        <f>'[2]Yearly Methanol'!BN120</f>
        <v>15573.299332481554</v>
      </c>
    </row>
    <row r="121" spans="1:67" s="21" customFormat="1">
      <c r="A121" s="19" t="s">
        <v>209</v>
      </c>
      <c r="B121" s="19"/>
      <c r="C121" s="20" t="s">
        <v>200</v>
      </c>
      <c r="D121" s="137">
        <f>'[2]Yearly Methanol'!D121</f>
        <v>1472759.9815972766</v>
      </c>
      <c r="E121" s="137">
        <f>'[2]Yearly Methanol'!E121</f>
        <v>1447075.4654703969</v>
      </c>
      <c r="F121" s="137">
        <f>'[2]Yearly Methanol'!F121</f>
        <v>1421010.2922837895</v>
      </c>
      <c r="G121" s="137">
        <f>'[2]Yearly Methanol'!G121</f>
        <v>1395012.5577159817</v>
      </c>
      <c r="H121" s="137">
        <f>'[2]Yearly Methanol'!H121</f>
        <v>1369080.557062719</v>
      </c>
      <c r="I121" s="137">
        <f>'[2]Yearly Methanol'!I121</f>
        <v>1343210.3501939296</v>
      </c>
      <c r="J121" s="137">
        <f>'[2]Yearly Methanol'!J121</f>
        <v>1318115.2989569898</v>
      </c>
      <c r="K121" s="137">
        <f>'[2]Yearly Methanol'!K121</f>
        <v>1293156.950656337</v>
      </c>
      <c r="L121" s="137">
        <f>'[2]Yearly Methanol'!L121</f>
        <v>1268306.8413285434</v>
      </c>
      <c r="M121" s="137">
        <f>'[2]Yearly Methanol'!M121</f>
        <v>1243516.2199015561</v>
      </c>
      <c r="N121" s="137">
        <f>'[2]Yearly Methanol'!N121</f>
        <v>1218706.6868426197</v>
      </c>
      <c r="O121" s="137">
        <f>'[2]Yearly Methanol'!O121</f>
        <v>1193777.4003017321</v>
      </c>
      <c r="P121" s="137">
        <f>'[2]Yearly Methanol'!P121</f>
        <v>1168602.025339917</v>
      </c>
      <c r="Q121" s="137">
        <f>'[2]Yearly Methanol'!Q121</f>
        <v>1143055.5360553146</v>
      </c>
      <c r="R121" s="137">
        <f>'[2]Yearly Methanol'!R121</f>
        <v>1117036.972967363</v>
      </c>
      <c r="S121" s="137">
        <f>'[2]Yearly Methanol'!S121</f>
        <v>1090557.8776752129</v>
      </c>
      <c r="T121" s="137">
        <f>'[2]Yearly Methanol'!T121</f>
        <v>1062950.2312505776</v>
      </c>
      <c r="U121" s="137">
        <f>'[2]Yearly Methanol'!U121</f>
        <v>1035309.6352602631</v>
      </c>
      <c r="V121" s="137">
        <f>'[2]Yearly Methanol'!V121</f>
        <v>1007945.0782497581</v>
      </c>
      <c r="W121" s="137">
        <f>'[2]Yearly Methanol'!W121</f>
        <v>981121.70177398867</v>
      </c>
      <c r="X121" s="137">
        <f>'[2]Yearly Methanol'!X121</f>
        <v>955006.18235859077</v>
      </c>
      <c r="Y121" s="137">
        <f>'[2]Yearly Methanol'!Y121</f>
        <v>923800.34257706674</v>
      </c>
      <c r="Z121" s="137">
        <f>'[2]Yearly Methanol'!Z121</f>
        <v>893378.76696091855</v>
      </c>
      <c r="AA121" s="137">
        <f>'[2]Yearly Methanol'!AA121</f>
        <v>863750.03971776436</v>
      </c>
      <c r="AB121" s="137">
        <f>'[2]Yearly Methanol'!AB121</f>
        <v>834798.7447862433</v>
      </c>
      <c r="AC121" s="137">
        <f>'[2]Yearly Methanol'!AC121</f>
        <v>806452.40266425954</v>
      </c>
      <c r="AD121" s="137">
        <f>'[2]Yearly Methanol'!AD121</f>
        <v>778697.78732311202</v>
      </c>
      <c r="AE121" s="137">
        <f>'[2]Yearly Methanol'!AE121</f>
        <v>751430.11522687308</v>
      </c>
      <c r="AF121" s="137">
        <f>'[2]Yearly Methanol'!AF121</f>
        <v>724605.48425453051</v>
      </c>
      <c r="AG121" s="137">
        <f>'[2]Yearly Methanol'!AG121</f>
        <v>698190.12710701022</v>
      </c>
      <c r="AH121" s="137">
        <f>'[2]Yearly Methanol'!AH121</f>
        <v>672158.60935730382</v>
      </c>
      <c r="AI121" s="157"/>
      <c r="AJ121" s="137">
        <f>'[2]Yearly Methanol'!AJ121</f>
        <v>1472760.4552101572</v>
      </c>
      <c r="AK121" s="137">
        <f>'[2]Yearly Methanol'!AK121</f>
        <v>1452432.6941128424</v>
      </c>
      <c r="AL121" s="137">
        <f>'[2]Yearly Methanol'!AL121</f>
        <v>1431668.062818225</v>
      </c>
      <c r="AM121" s="137">
        <f>'[2]Yearly Methanol'!AM121</f>
        <v>1410915.2966264456</v>
      </c>
      <c r="AN121" s="137">
        <f>'[2]Yearly Methanol'!AN121</f>
        <v>1390173.911633685</v>
      </c>
      <c r="AO121" s="137">
        <f>'[2]Yearly Methanol'!AO121</f>
        <v>1369442.306002131</v>
      </c>
      <c r="AP121" s="137">
        <f>'[2]Yearly Methanol'!AP121</f>
        <v>1349438.0473963316</v>
      </c>
      <c r="AQ121" s="137">
        <f>'[2]Yearly Methanol'!AQ121</f>
        <v>1329530.7175476884</v>
      </c>
      <c r="AR121" s="137">
        <f>'[2]Yearly Methanol'!AR121</f>
        <v>1309706.1234123367</v>
      </c>
      <c r="AS121" s="137">
        <f>'[2]Yearly Methanol'!AS121</f>
        <v>1289939.9301571327</v>
      </c>
      <c r="AT121" s="137">
        <f>'[2]Yearly Methanol'!AT121</f>
        <v>1270192.9806216937</v>
      </c>
      <c r="AU121" s="137">
        <f>'[2]Yearly Methanol'!AU121</f>
        <v>1251052.5491105532</v>
      </c>
      <c r="AV121" s="137">
        <f>'[2]Yearly Methanol'!AV121</f>
        <v>1231807.8655107277</v>
      </c>
      <c r="AW121" s="137">
        <f>'[2]Yearly Methanol'!AW121</f>
        <v>1212402.0019885078</v>
      </c>
      <c r="AX121" s="137">
        <f>'[2]Yearly Methanol'!AX121</f>
        <v>1192779.973844392</v>
      </c>
      <c r="AY121" s="137">
        <f>'[2]Yearly Methanol'!AY121</f>
        <v>1172947.7626772996</v>
      </c>
      <c r="AZ121" s="137">
        <f>'[2]Yearly Methanol'!AZ121</f>
        <v>1152114.656871381</v>
      </c>
      <c r="BA121" s="137">
        <f>'[2]Yearly Methanol'!BA121</f>
        <v>1131285.587075534</v>
      </c>
      <c r="BB121" s="137">
        <f>'[2]Yearly Methanol'!BB121</f>
        <v>1110615.2652574142</v>
      </c>
      <c r="BC121" s="137">
        <f>'[2]Yearly Methanol'!BC121</f>
        <v>1090236.4826307015</v>
      </c>
      <c r="BD121" s="137">
        <f>'[2]Yearly Methanol'!BD121</f>
        <v>1070232.8008687869</v>
      </c>
      <c r="BE121" s="137">
        <f>'[2]Yearly Methanol'!BE121</f>
        <v>1046016.1698132558</v>
      </c>
      <c r="BF121" s="137">
        <f>'[2]Yearly Methanol'!BF121</f>
        <v>1022225.9498341286</v>
      </c>
      <c r="BG121" s="137">
        <f>'[2]Yearly Methanol'!BG121</f>
        <v>998890.09987431404</v>
      </c>
      <c r="BH121" s="137">
        <f>'[2]Yearly Methanol'!BH121</f>
        <v>975930.96017092234</v>
      </c>
      <c r="BI121" s="137">
        <f>'[2]Yearly Methanol'!BI121</f>
        <v>953312.75706368114</v>
      </c>
      <c r="BJ121" s="137">
        <f>'[2]Yearly Methanol'!BJ121</f>
        <v>931052.22924569657</v>
      </c>
      <c r="BK121" s="137">
        <f>'[2]Yearly Methanol'!BK121</f>
        <v>909075.99963056843</v>
      </c>
      <c r="BL121" s="137">
        <f>'[2]Yearly Methanol'!BL121</f>
        <v>887362.59482410667</v>
      </c>
      <c r="BM121" s="137">
        <f>'[2]Yearly Methanol'!BM121</f>
        <v>865895.61660932365</v>
      </c>
      <c r="BN121" s="137">
        <f>'[2]Yearly Methanol'!BN121</f>
        <v>844662.84132819402</v>
      </c>
    </row>
    <row r="122" spans="1:67" s="13" customFormat="1">
      <c r="A122" s="374"/>
      <c r="B122" s="6" t="s">
        <v>203</v>
      </c>
      <c r="C122" s="7" t="s">
        <v>200</v>
      </c>
      <c r="D122" s="201">
        <f>'[2]Yearly Methanol'!D122</f>
        <v>103598.39231850725</v>
      </c>
      <c r="E122" s="201">
        <f>'[2]Yearly Methanol'!E122</f>
        <v>102001.91093587238</v>
      </c>
      <c r="F122" s="201">
        <f>'[2]Yearly Methanol'!F122</f>
        <v>100131.24898881766</v>
      </c>
      <c r="G122" s="201">
        <f>'[2]Yearly Methanol'!G122</f>
        <v>98258.298065988245</v>
      </c>
      <c r="H122" s="201">
        <f>'[2]Yearly Methanol'!H122</f>
        <v>96383.270412359328</v>
      </c>
      <c r="I122" s="201">
        <f>'[2]Yearly Methanol'!I122</f>
        <v>94506.377586427814</v>
      </c>
      <c r="J122" s="201">
        <f>'[2]Yearly Methanol'!J122</f>
        <v>92678.785929663049</v>
      </c>
      <c r="K122" s="201">
        <f>'[2]Yearly Methanol'!K122</f>
        <v>90856.703588675242</v>
      </c>
      <c r="L122" s="201">
        <f>'[2]Yearly Methanol'!L122</f>
        <v>89040.303331296294</v>
      </c>
      <c r="M122" s="201">
        <f>'[2]Yearly Methanol'!M122</f>
        <v>87229.75838901283</v>
      </c>
      <c r="N122" s="201">
        <f>'[2]Yearly Methanol'!N122</f>
        <v>85425.24249448019</v>
      </c>
      <c r="O122" s="201">
        <f>'[2]Yearly Methanol'!O122</f>
        <v>83659.446346614248</v>
      </c>
      <c r="P122" s="201">
        <f>'[2]Yearly Methanol'!P122</f>
        <v>81905.568051256996</v>
      </c>
      <c r="Q122" s="201">
        <f>'[2]Yearly Methanol'!Q122</f>
        <v>80164.950325185768</v>
      </c>
      <c r="R122" s="201">
        <f>'[2]Yearly Methanol'!R122</f>
        <v>78436.60912929129</v>
      </c>
      <c r="S122" s="201">
        <f>'[2]Yearly Methanol'!S122</f>
        <v>76720.682917077254</v>
      </c>
      <c r="T122" s="201">
        <f>'[2]Yearly Methanol'!T122</f>
        <v>74959.762800391676</v>
      </c>
      <c r="U122" s="201">
        <f>'[2]Yearly Methanol'!U122</f>
        <v>73212.371051168811</v>
      </c>
      <c r="V122" s="201">
        <f>'[2]Yearly Methanol'!V122</f>
        <v>71478.645059961142</v>
      </c>
      <c r="W122" s="201">
        <f>'[2]Yearly Methanol'!W122</f>
        <v>69758.722435744261</v>
      </c>
      <c r="X122" s="201">
        <f>'[2]Yearly Methanol'!X122</f>
        <v>68052.741076614577</v>
      </c>
      <c r="Y122" s="201">
        <f>'[2]Yearly Methanol'!Y122</f>
        <v>65962.552791717229</v>
      </c>
      <c r="Z122" s="201">
        <f>'[2]Yearly Methanol'!Z122</f>
        <v>63889.770326330836</v>
      </c>
      <c r="AA122" s="201">
        <f>'[2]Yearly Methanol'!AA122</f>
        <v>61837.654510142311</v>
      </c>
      <c r="AB122" s="201">
        <f>'[2]Yearly Methanol'!AB122</f>
        <v>59803.195379073346</v>
      </c>
      <c r="AC122" s="201">
        <f>'[2]Yearly Methanol'!AC122</f>
        <v>57786.458863547748</v>
      </c>
      <c r="AD122" s="201">
        <f>'[2]Yearly Methanol'!AD122</f>
        <v>55790.77912007102</v>
      </c>
      <c r="AE122" s="201">
        <f>'[2]Yearly Methanol'!AE122</f>
        <v>53813.137382778346</v>
      </c>
      <c r="AF122" s="201">
        <f>'[2]Yearly Methanol'!AF122</f>
        <v>51853.571499904341</v>
      </c>
      <c r="AG122" s="201">
        <f>'[2]Yearly Methanol'!AG122</f>
        <v>49912.109298877076</v>
      </c>
      <c r="AH122" s="201">
        <f>'[2]Yearly Methanol'!AH122</f>
        <v>47988.768188749644</v>
      </c>
      <c r="AI122" s="201"/>
      <c r="AJ122" s="201">
        <f>'[2]Yearly Methanol'!AJ122</f>
        <v>103598.39231850725</v>
      </c>
      <c r="AK122" s="201">
        <f>'[2]Yearly Methanol'!AK122</f>
        <v>102330.09776569155</v>
      </c>
      <c r="AL122" s="201">
        <f>'[2]Yearly Methanol'!AL122</f>
        <v>100775.11325027951</v>
      </c>
      <c r="AM122" s="201">
        <f>'[2]Yearly Methanol'!AM122</f>
        <v>99205.456591071532</v>
      </c>
      <c r="AN122" s="201">
        <f>'[2]Yearly Methanol'!AN122</f>
        <v>97621.466037083912</v>
      </c>
      <c r="AO122" s="201">
        <f>'[2]Yearly Methanol'!AO122</f>
        <v>96023.478970718599</v>
      </c>
      <c r="AP122" s="201">
        <f>'[2]Yearly Methanol'!AP122</f>
        <v>94462.782845044625</v>
      </c>
      <c r="AQ122" s="201">
        <f>'[2]Yearly Methanol'!AQ122</f>
        <v>92895.712947361666</v>
      </c>
      <c r="AR122" s="201">
        <f>'[2]Yearly Methanol'!AR122</f>
        <v>91322.566716482339</v>
      </c>
      <c r="AS122" s="201">
        <f>'[2]Yearly Methanol'!AS122</f>
        <v>89743.64193116987</v>
      </c>
      <c r="AT122" s="201">
        <f>'[2]Yearly Methanol'!AT122</f>
        <v>88159.236795755976</v>
      </c>
      <c r="AU122" s="201">
        <f>'[2]Yearly Methanol'!AU122</f>
        <v>86675.597004600771</v>
      </c>
      <c r="AV122" s="201">
        <f>'[2]Yearly Methanol'!AV122</f>
        <v>85196.391682595538</v>
      </c>
      <c r="AW122" s="201">
        <f>'[2]Yearly Methanol'!AW122</f>
        <v>83723.727204739087</v>
      </c>
      <c r="AX122" s="201">
        <f>'[2]Yearly Methanol'!AX122</f>
        <v>82256.049432685802</v>
      </c>
      <c r="AY122" s="201">
        <f>'[2]Yearly Methanol'!AY122</f>
        <v>80793.569341711453</v>
      </c>
      <c r="AZ122" s="201">
        <f>'[2]Yearly Methanol'!AZ122</f>
        <v>79275.558706122189</v>
      </c>
      <c r="BA122" s="201">
        <f>'[2]Yearly Methanol'!BA122</f>
        <v>77763.579603769685</v>
      </c>
      <c r="BB122" s="201">
        <f>'[2]Yearly Methanol'!BB122</f>
        <v>76257.840953282692</v>
      </c>
      <c r="BC122" s="201">
        <f>'[2]Yearly Methanol'!BC122</f>
        <v>74758.55166206877</v>
      </c>
      <c r="BD122" s="201">
        <f>'[2]Yearly Methanol'!BD122</f>
        <v>73265.920784767193</v>
      </c>
      <c r="BE122" s="201">
        <f>'[2]Yearly Methanol'!BE122</f>
        <v>71433.554513999858</v>
      </c>
      <c r="BF122" s="201">
        <f>'[2]Yearly Methanol'!BF122</f>
        <v>69608.764460472361</v>
      </c>
      <c r="BG122" s="201">
        <f>'[2]Yearly Methanol'!BG122</f>
        <v>67796.720201748176</v>
      </c>
      <c r="BH122" s="201">
        <f>'[2]Yearly Methanol'!BH122</f>
        <v>65992.733568320735</v>
      </c>
      <c r="BI122" s="201">
        <f>'[2]Yearly Methanol'!BI122</f>
        <v>64196.95527582684</v>
      </c>
      <c r="BJ122" s="201">
        <f>'[2]Yearly Methanol'!BJ122</f>
        <v>62412.796688651877</v>
      </c>
      <c r="BK122" s="201">
        <f>'[2]Yearly Methanol'!BK122</f>
        <v>60637.322280806606</v>
      </c>
      <c r="BL122" s="201">
        <f>'[2]Yearly Methanol'!BL122</f>
        <v>58870.64725414342</v>
      </c>
      <c r="BM122" s="201">
        <f>'[2]Yearly Methanol'!BM122</f>
        <v>57112.874845666804</v>
      </c>
      <c r="BN122" s="201">
        <f>'[2]Yearly Methanol'!BN122</f>
        <v>55364.096212270349</v>
      </c>
    </row>
    <row r="123" spans="1:67">
      <c r="A123" s="375"/>
      <c r="B123" s="1" t="s">
        <v>204</v>
      </c>
      <c r="C123" s="5" t="s">
        <v>200</v>
      </c>
      <c r="D123" s="141">
        <f>'[2]Yearly Methanol'!D123</f>
        <v>0</v>
      </c>
      <c r="E123" s="141">
        <f>'[2]Yearly Methanol'!E123</f>
        <v>0</v>
      </c>
      <c r="F123" s="141">
        <f>'[2]Yearly Methanol'!F123</f>
        <v>0</v>
      </c>
      <c r="G123" s="141">
        <f>'[2]Yearly Methanol'!G123</f>
        <v>0</v>
      </c>
      <c r="H123" s="141">
        <f>'[2]Yearly Methanol'!H123</f>
        <v>0</v>
      </c>
      <c r="I123" s="141">
        <f>'[2]Yearly Methanol'!I123</f>
        <v>0</v>
      </c>
      <c r="J123" s="141">
        <f>'[2]Yearly Methanol'!J123</f>
        <v>0</v>
      </c>
      <c r="K123" s="141">
        <f>'[2]Yearly Methanol'!K123</f>
        <v>0</v>
      </c>
      <c r="L123" s="141">
        <f>'[2]Yearly Methanol'!L123</f>
        <v>0</v>
      </c>
      <c r="M123" s="141">
        <f>'[2]Yearly Methanol'!M123</f>
        <v>0</v>
      </c>
      <c r="N123" s="141">
        <f>'[2]Yearly Methanol'!N123</f>
        <v>0</v>
      </c>
      <c r="O123" s="141">
        <f>'[2]Yearly Methanol'!O123</f>
        <v>0</v>
      </c>
      <c r="P123" s="141">
        <f>'[2]Yearly Methanol'!P123</f>
        <v>0</v>
      </c>
      <c r="Q123" s="141">
        <f>'[2]Yearly Methanol'!Q123</f>
        <v>0</v>
      </c>
      <c r="R123" s="141">
        <f>'[2]Yearly Methanol'!R123</f>
        <v>0</v>
      </c>
      <c r="S123" s="141">
        <f>'[2]Yearly Methanol'!S123</f>
        <v>0</v>
      </c>
      <c r="T123" s="141">
        <f>'[2]Yearly Methanol'!T123</f>
        <v>0</v>
      </c>
      <c r="U123" s="141">
        <f>'[2]Yearly Methanol'!U123</f>
        <v>0</v>
      </c>
      <c r="V123" s="141">
        <f>'[2]Yearly Methanol'!V123</f>
        <v>0</v>
      </c>
      <c r="W123" s="141">
        <f>'[2]Yearly Methanol'!W123</f>
        <v>0</v>
      </c>
      <c r="X123" s="141">
        <f>'[2]Yearly Methanol'!X123</f>
        <v>0</v>
      </c>
      <c r="Y123" s="141">
        <f>'[2]Yearly Methanol'!Y123</f>
        <v>0</v>
      </c>
      <c r="Z123" s="141">
        <f>'[2]Yearly Methanol'!Z123</f>
        <v>0</v>
      </c>
      <c r="AA123" s="141">
        <f>'[2]Yearly Methanol'!AA123</f>
        <v>0</v>
      </c>
      <c r="AB123" s="141">
        <f>'[2]Yearly Methanol'!AB123</f>
        <v>0</v>
      </c>
      <c r="AC123" s="141">
        <f>'[2]Yearly Methanol'!AC123</f>
        <v>0</v>
      </c>
      <c r="AD123" s="141">
        <f>'[2]Yearly Methanol'!AD123</f>
        <v>0</v>
      </c>
      <c r="AE123" s="141">
        <f>'[2]Yearly Methanol'!AE123</f>
        <v>0</v>
      </c>
      <c r="AF123" s="141">
        <f>'[2]Yearly Methanol'!AF123</f>
        <v>0</v>
      </c>
      <c r="AG123" s="141">
        <f>'[2]Yearly Methanol'!AG123</f>
        <v>0</v>
      </c>
      <c r="AH123" s="141">
        <f>'[2]Yearly Methanol'!AH123</f>
        <v>0</v>
      </c>
      <c r="AI123" s="141"/>
      <c r="AJ123" s="141">
        <f>'[2]Yearly Methanol'!AJ123</f>
        <v>0</v>
      </c>
      <c r="AK123" s="141">
        <f>'[2]Yearly Methanol'!AK123</f>
        <v>0</v>
      </c>
      <c r="AL123" s="141">
        <f>'[2]Yearly Methanol'!AL123</f>
        <v>0</v>
      </c>
      <c r="AM123" s="141">
        <f>'[2]Yearly Methanol'!AM123</f>
        <v>0</v>
      </c>
      <c r="AN123" s="141">
        <f>'[2]Yearly Methanol'!AN123</f>
        <v>0</v>
      </c>
      <c r="AO123" s="141">
        <f>'[2]Yearly Methanol'!AO123</f>
        <v>0</v>
      </c>
      <c r="AP123" s="141">
        <f>'[2]Yearly Methanol'!AP123</f>
        <v>0</v>
      </c>
      <c r="AQ123" s="141">
        <f>'[2]Yearly Methanol'!AQ123</f>
        <v>0</v>
      </c>
      <c r="AR123" s="141">
        <f>'[2]Yearly Methanol'!AR123</f>
        <v>0</v>
      </c>
      <c r="AS123" s="141">
        <f>'[2]Yearly Methanol'!AS123</f>
        <v>0</v>
      </c>
      <c r="AT123" s="141">
        <f>'[2]Yearly Methanol'!AT123</f>
        <v>0</v>
      </c>
      <c r="AU123" s="141">
        <f>'[2]Yearly Methanol'!AU123</f>
        <v>0</v>
      </c>
      <c r="AV123" s="141">
        <f>'[2]Yearly Methanol'!AV123</f>
        <v>0</v>
      </c>
      <c r="AW123" s="141">
        <f>'[2]Yearly Methanol'!AW123</f>
        <v>0</v>
      </c>
      <c r="AX123" s="141">
        <f>'[2]Yearly Methanol'!AX123</f>
        <v>0</v>
      </c>
      <c r="AY123" s="141">
        <f>'[2]Yearly Methanol'!AY123</f>
        <v>0</v>
      </c>
      <c r="AZ123" s="141">
        <f>'[2]Yearly Methanol'!AZ123</f>
        <v>0</v>
      </c>
      <c r="BA123" s="141">
        <f>'[2]Yearly Methanol'!BA123</f>
        <v>0</v>
      </c>
      <c r="BB123" s="141">
        <f>'[2]Yearly Methanol'!BB123</f>
        <v>0</v>
      </c>
      <c r="BC123" s="141">
        <f>'[2]Yearly Methanol'!BC123</f>
        <v>0</v>
      </c>
      <c r="BD123" s="141">
        <f>'[2]Yearly Methanol'!BD123</f>
        <v>0</v>
      </c>
      <c r="BE123" s="141">
        <f>'[2]Yearly Methanol'!BE123</f>
        <v>0</v>
      </c>
      <c r="BF123" s="141">
        <f>'[2]Yearly Methanol'!BF123</f>
        <v>0</v>
      </c>
      <c r="BG123" s="141">
        <f>'[2]Yearly Methanol'!BG123</f>
        <v>0</v>
      </c>
      <c r="BH123" s="141">
        <f>'[2]Yearly Methanol'!BH123</f>
        <v>0</v>
      </c>
      <c r="BI123" s="141">
        <f>'[2]Yearly Methanol'!BI123</f>
        <v>0</v>
      </c>
      <c r="BJ123" s="141">
        <f>'[2]Yearly Methanol'!BJ123</f>
        <v>0</v>
      </c>
      <c r="BK123" s="141">
        <f>'[2]Yearly Methanol'!BK123</f>
        <v>0</v>
      </c>
      <c r="BL123" s="141">
        <f>'[2]Yearly Methanol'!BL123</f>
        <v>0</v>
      </c>
      <c r="BM123" s="141">
        <f>'[2]Yearly Methanol'!BM123</f>
        <v>0</v>
      </c>
      <c r="BN123" s="141">
        <f>'[2]Yearly Methanol'!BN123</f>
        <v>0</v>
      </c>
    </row>
    <row r="124" spans="1:67" s="14" customFormat="1">
      <c r="A124" s="376"/>
      <c r="B124" s="10" t="s">
        <v>119</v>
      </c>
      <c r="C124" s="62" t="s">
        <v>200</v>
      </c>
      <c r="D124" s="156">
        <f>'[2]Yearly Methanol'!D124</f>
        <v>1369161.5892787694</v>
      </c>
      <c r="E124" s="156">
        <f>'[2]Yearly Methanol'!E124</f>
        <v>1345073.5545345244</v>
      </c>
      <c r="F124" s="156">
        <f>'[2]Yearly Methanol'!F124</f>
        <v>1320879.0432949716</v>
      </c>
      <c r="G124" s="156">
        <f>'[2]Yearly Methanol'!G124</f>
        <v>1296754.2596499936</v>
      </c>
      <c r="H124" s="156">
        <f>'[2]Yearly Methanol'!H124</f>
        <v>1272697.2866503594</v>
      </c>
      <c r="I124" s="156">
        <f>'[2]Yearly Methanol'!I124</f>
        <v>1248703.972607502</v>
      </c>
      <c r="J124" s="156">
        <f>'[2]Yearly Methanol'!J124</f>
        <v>1225436.5130273267</v>
      </c>
      <c r="K124" s="156">
        <f>'[2]Yearly Methanol'!K124</f>
        <v>1202300.2470676615</v>
      </c>
      <c r="L124" s="156">
        <f>'[2]Yearly Methanol'!L124</f>
        <v>1179266.5379972467</v>
      </c>
      <c r="M124" s="156">
        <f>'[2]Yearly Methanol'!M124</f>
        <v>1156286.4615125428</v>
      </c>
      <c r="N124" s="156">
        <f>'[2]Yearly Methanol'!N124</f>
        <v>1133281.4443481397</v>
      </c>
      <c r="O124" s="156">
        <f>'[2]Yearly Methanol'!O124</f>
        <v>1110117.9539551178</v>
      </c>
      <c r="P124" s="156">
        <f>'[2]Yearly Methanol'!P124</f>
        <v>1086696.4572886601</v>
      </c>
      <c r="Q124" s="156">
        <f>'[2]Yearly Methanol'!Q124</f>
        <v>1062890.5857301287</v>
      </c>
      <c r="R124" s="156">
        <f>'[2]Yearly Methanol'!R124</f>
        <v>1038600.3638380717</v>
      </c>
      <c r="S124" s="156">
        <f>'[2]Yearly Methanol'!S124</f>
        <v>1013837.1947581358</v>
      </c>
      <c r="T124" s="156">
        <f>'[2]Yearly Methanol'!T124</f>
        <v>987990.46845018549</v>
      </c>
      <c r="U124" s="156">
        <f>'[2]Yearly Methanol'!U124</f>
        <v>962097.26420909422</v>
      </c>
      <c r="V124" s="156">
        <f>'[2]Yearly Methanol'!V124</f>
        <v>936466.43318979663</v>
      </c>
      <c r="W124" s="156">
        <f>'[2]Yearly Methanol'!W124</f>
        <v>911362.97933824442</v>
      </c>
      <c r="X124" s="156">
        <f>'[2]Yearly Methanol'!X124</f>
        <v>886953.44128197629</v>
      </c>
      <c r="Y124" s="156">
        <f>'[2]Yearly Methanol'!Y124</f>
        <v>857837.78978534916</v>
      </c>
      <c r="Z124" s="156">
        <f>'[2]Yearly Methanol'!Z124</f>
        <v>829488.99663458799</v>
      </c>
      <c r="AA124" s="156">
        <f>'[2]Yearly Methanol'!AA124</f>
        <v>801912.38520762196</v>
      </c>
      <c r="AB124" s="156">
        <f>'[2]Yearly Methanol'!AB124</f>
        <v>774995.5494071698</v>
      </c>
      <c r="AC124" s="156">
        <f>'[2]Yearly Methanol'!AC124</f>
        <v>748665.94380071166</v>
      </c>
      <c r="AD124" s="156">
        <f>'[2]Yearly Methanol'!AD124</f>
        <v>722907.00820304104</v>
      </c>
      <c r="AE124" s="156">
        <f>'[2]Yearly Methanol'!AE124</f>
        <v>697616.97784409474</v>
      </c>
      <c r="AF124" s="156">
        <f>'[2]Yearly Methanol'!AF124</f>
        <v>672751.91275462601</v>
      </c>
      <c r="AG124" s="156">
        <f>'[2]Yearly Methanol'!AG124</f>
        <v>648278.01780813327</v>
      </c>
      <c r="AH124" s="156">
        <f>'[2]Yearly Methanol'!AH124</f>
        <v>624169.84116855415</v>
      </c>
      <c r="AI124" s="156"/>
      <c r="AJ124" s="156">
        <f>'[2]Yearly Methanol'!AJ124</f>
        <v>1369162.06289165</v>
      </c>
      <c r="AK124" s="156">
        <f>'[2]Yearly Methanol'!AK124</f>
        <v>1350102.5963471509</v>
      </c>
      <c r="AL124" s="156">
        <f>'[2]Yearly Methanol'!AL124</f>
        <v>1330892.9495679454</v>
      </c>
      <c r="AM124" s="156">
        <f>'[2]Yearly Methanol'!AM124</f>
        <v>1311709.840035374</v>
      </c>
      <c r="AN124" s="156">
        <f>'[2]Yearly Methanol'!AN124</f>
        <v>1292552.4455966011</v>
      </c>
      <c r="AO124" s="156">
        <f>'[2]Yearly Methanol'!AO124</f>
        <v>1273418.8270314126</v>
      </c>
      <c r="AP124" s="156">
        <f>'[2]Yearly Methanol'!AP124</f>
        <v>1254975.2645512868</v>
      </c>
      <c r="AQ124" s="156">
        <f>'[2]Yearly Methanol'!AQ124</f>
        <v>1236635.0046003265</v>
      </c>
      <c r="AR124" s="156">
        <f>'[2]Yearly Methanol'!AR124</f>
        <v>1218383.5566958538</v>
      </c>
      <c r="AS124" s="156">
        <f>'[2]Yearly Methanol'!AS124</f>
        <v>1200196.2882259625</v>
      </c>
      <c r="AT124" s="156">
        <f>'[2]Yearly Methanol'!AT124</f>
        <v>1182033.7438259379</v>
      </c>
      <c r="AU124" s="156">
        <f>'[2]Yearly Methanol'!AU124</f>
        <v>1164376.9521059527</v>
      </c>
      <c r="AV124" s="156">
        <f>'[2]Yearly Methanol'!AV124</f>
        <v>1146611.4738281325</v>
      </c>
      <c r="AW124" s="156">
        <f>'[2]Yearly Methanol'!AW124</f>
        <v>1128678.2747837685</v>
      </c>
      <c r="AX124" s="156">
        <f>'[2]Yearly Methanol'!AX124</f>
        <v>1110523.9244117062</v>
      </c>
      <c r="AY124" s="156">
        <f>'[2]Yearly Methanol'!AY124</f>
        <v>1092154.1933355879</v>
      </c>
      <c r="AZ124" s="156">
        <f>'[2]Yearly Methanol'!AZ124</f>
        <v>1072839.0981652583</v>
      </c>
      <c r="BA124" s="156">
        <f>'[2]Yearly Methanol'!BA124</f>
        <v>1053522.0074717645</v>
      </c>
      <c r="BB124" s="156">
        <f>'[2]Yearly Methanol'!BB124</f>
        <v>1034357.4243041313</v>
      </c>
      <c r="BC124" s="156">
        <f>'[2]Yearly Methanol'!BC124</f>
        <v>1015477.9309686329</v>
      </c>
      <c r="BD124" s="156">
        <f>'[2]Yearly Methanol'!BD124</f>
        <v>996966.88008401997</v>
      </c>
      <c r="BE124" s="156">
        <f>'[2]Yearly Methanol'!BE124</f>
        <v>974582.61529925594</v>
      </c>
      <c r="BF124" s="156">
        <f>'[2]Yearly Methanol'!BF124</f>
        <v>952617.18537365668</v>
      </c>
      <c r="BG124" s="156">
        <f>'[2]Yearly Methanol'!BG124</f>
        <v>931093.37967256585</v>
      </c>
      <c r="BH124" s="156">
        <f>'[2]Yearly Methanol'!BH124</f>
        <v>909938.22660260159</v>
      </c>
      <c r="BI124" s="156">
        <f>'[2]Yearly Methanol'!BI124</f>
        <v>889115.80178785417</v>
      </c>
      <c r="BJ124" s="156">
        <f>'[2]Yearly Methanol'!BJ124</f>
        <v>868639.43255704467</v>
      </c>
      <c r="BK124" s="156">
        <f>'[2]Yearly Methanol'!BK124</f>
        <v>848438.67734976171</v>
      </c>
      <c r="BL124" s="156">
        <f>'[2]Yearly Methanol'!BL124</f>
        <v>828491.94756996306</v>
      </c>
      <c r="BM124" s="156">
        <f>'[2]Yearly Methanol'!BM124</f>
        <v>808782.74176365684</v>
      </c>
      <c r="BN124" s="156">
        <f>'[2]Yearly Methanol'!BN124</f>
        <v>789298.7451159237</v>
      </c>
    </row>
    <row r="125" spans="1:67" s="66" customFormat="1">
      <c r="A125" s="65" t="s">
        <v>85</v>
      </c>
      <c r="C125" s="69" t="s">
        <v>200</v>
      </c>
      <c r="D125" s="139">
        <f>'[2]Yearly Methanol'!D125</f>
        <v>46207.838899165487</v>
      </c>
      <c r="E125" s="139">
        <f>'[2]Yearly Methanol'!E125</f>
        <v>50828.302201567822</v>
      </c>
      <c r="F125" s="139">
        <f>'[2]Yearly Methanol'!F125</f>
        <v>55227.714673389804</v>
      </c>
      <c r="G125" s="139">
        <f>'[2]Yearly Methanol'!G125</f>
        <v>59407.861017210409</v>
      </c>
      <c r="H125" s="139">
        <f>'[2]Yearly Methanol'!H125</f>
        <v>63369.275228840321</v>
      </c>
      <c r="I125" s="139">
        <f>'[2]Yearly Methanol'!I125</f>
        <v>67110.219670820035</v>
      </c>
      <c r="J125" s="139">
        <f>'[2]Yearly Methanol'!J125</f>
        <v>70180.020785313085</v>
      </c>
      <c r="K125" s="139">
        <f>'[2]Yearly Methanol'!K125</f>
        <v>72973.362791135733</v>
      </c>
      <c r="L125" s="139">
        <f>'[2]Yearly Methanol'!L125</f>
        <v>75468.826986872751</v>
      </c>
      <c r="M125" s="139">
        <f>'[2]Yearly Methanol'!M125</f>
        <v>77624.519266668634</v>
      </c>
      <c r="N125" s="139">
        <f>'[2]Yearly Methanol'!N125</f>
        <v>79368.713953130718</v>
      </c>
      <c r="O125" s="139">
        <f>'[2]Yearly Methanol'!O125</f>
        <v>79222.263861200132</v>
      </c>
      <c r="P125" s="139">
        <f>'[2]Yearly Methanol'!P125</f>
        <v>78527.850583264255</v>
      </c>
      <c r="Q125" s="139">
        <f>'[2]Yearly Methanol'!Q125</f>
        <v>77147.590613906679</v>
      </c>
      <c r="R125" s="139">
        <f>'[2]Yearly Methanol'!R125</f>
        <v>74998.492167940538</v>
      </c>
      <c r="S125" s="139">
        <f>'[2]Yearly Methanol'!S125</f>
        <v>72095.415293266735</v>
      </c>
      <c r="T125" s="139">
        <f>'[2]Yearly Methanol'!T125</f>
        <v>68590.90384514365</v>
      </c>
      <c r="U125" s="139">
        <f>'[2]Yearly Methanol'!U125</f>
        <v>64754.307457312229</v>
      </c>
      <c r="V125" s="139">
        <f>'[2]Yearly Methanol'!V125</f>
        <v>60897.672223158166</v>
      </c>
      <c r="W125" s="139">
        <f>'[2]Yearly Methanol'!W125</f>
        <v>57289.113858599303</v>
      </c>
      <c r="X125" s="139">
        <f>'[2]Yearly Methanol'!X125</f>
        <v>54098.201311860998</v>
      </c>
      <c r="Y125" s="139">
        <f>'[2]Yearly Methanol'!Y125</f>
        <v>52104.411446612743</v>
      </c>
      <c r="Z125" s="139">
        <f>'[2]Yearly Methanol'!Z125</f>
        <v>50476.409520902584</v>
      </c>
      <c r="AA125" s="139">
        <f>'[2]Yearly Methanol'!AA125</f>
        <v>49162.701563658047</v>
      </c>
      <c r="AB125" s="139">
        <f>'[2]Yearly Methanol'!AB125</f>
        <v>48109.933453828497</v>
      </c>
      <c r="AC125" s="139">
        <f>'[2]Yearly Methanol'!AC125</f>
        <v>47249.92836880876</v>
      </c>
      <c r="AD125" s="139">
        <f>'[2]Yearly Methanol'!AD125</f>
        <v>46511.771391759496</v>
      </c>
      <c r="AE125" s="139">
        <f>'[2]Yearly Methanol'!AE125</f>
        <v>45853.899162165711</v>
      </c>
      <c r="AF125" s="139">
        <f>'[2]Yearly Methanol'!AF125</f>
        <v>45236.482764631808</v>
      </c>
      <c r="AG125" s="139">
        <f>'[2]Yearly Methanol'!AG125</f>
        <v>44629.71865343531</v>
      </c>
      <c r="AH125" s="139">
        <f>'[2]Yearly Methanol'!AH125</f>
        <v>44012.028554733755</v>
      </c>
      <c r="AI125" s="139"/>
      <c r="AJ125" s="139">
        <f>'[2]Yearly Methanol'!AJ125</f>
        <v>46208.26483912018</v>
      </c>
      <c r="AK125" s="139">
        <f>'[2]Yearly Methanol'!AK125</f>
        <v>50829.347487963874</v>
      </c>
      <c r="AL125" s="139">
        <f>'[2]Yearly Methanol'!AL125</f>
        <v>55230.173502476238</v>
      </c>
      <c r="AM125" s="139">
        <f>'[2]Yearly Methanol'!AM125</f>
        <v>59413.02586934701</v>
      </c>
      <c r="AN125" s="139">
        <f>'[2]Yearly Methanol'!AN125</f>
        <v>63379.507923782425</v>
      </c>
      <c r="AO125" s="139">
        <f>'[2]Yearly Methanol'!AO125</f>
        <v>67129.953616845523</v>
      </c>
      <c r="AP125" s="139">
        <f>'[2]Yearly Methanol'!AP125</f>
        <v>70439.888240626402</v>
      </c>
      <c r="AQ125" s="139">
        <f>'[2]Yearly Methanol'!AQ125</f>
        <v>73507.128437643682</v>
      </c>
      <c r="AR125" s="139">
        <f>'[2]Yearly Methanol'!AR125</f>
        <v>76320.577400824317</v>
      </c>
      <c r="AS125" s="139">
        <f>'[2]Yearly Methanol'!AS125</f>
        <v>78857.51381710943</v>
      </c>
      <c r="AT125" s="139">
        <f>'[2]Yearly Methanol'!AT125</f>
        <v>81078.178196403882</v>
      </c>
      <c r="AU125" s="139">
        <f>'[2]Yearly Methanol'!AU125</f>
        <v>81513.653588831105</v>
      </c>
      <c r="AV125" s="139">
        <f>'[2]Yearly Methanol'!AV125</f>
        <v>81583.687894253235</v>
      </c>
      <c r="AW125" s="139">
        <f>'[2]Yearly Methanol'!AW125</f>
        <v>81210.601499417884</v>
      </c>
      <c r="AX125" s="139">
        <f>'[2]Yearly Methanol'!AX125</f>
        <v>80343.028128348335</v>
      </c>
      <c r="AY125" s="139">
        <f>'[2]Yearly Methanol'!AY125</f>
        <v>78986.299978243653</v>
      </c>
      <c r="AZ125" s="139">
        <f>'[2]Yearly Methanol'!AZ125</f>
        <v>77224.292684597778</v>
      </c>
      <c r="BA125" s="139">
        <f>'[2]Yearly Methanol'!BA125</f>
        <v>75208.7782670288</v>
      </c>
      <c r="BB125" s="139">
        <f>'[2]Yearly Methanol'!BB125</f>
        <v>73118.021459562995</v>
      </c>
      <c r="BC125" s="139">
        <f>'[2]Yearly Methanol'!BC125</f>
        <v>71107.32854839995</v>
      </c>
      <c r="BD125" s="139">
        <f>'[2]Yearly Methanol'!BD125</f>
        <v>69277.102131627573</v>
      </c>
      <c r="BE125" s="139">
        <f>'[2]Yearly Methanol'!BE125</f>
        <v>68610.671117890204</v>
      </c>
      <c r="BF125" s="139">
        <f>'[2]Yearly Methanol'!BF125</f>
        <v>68072.176371521142</v>
      </c>
      <c r="BG125" s="139">
        <f>'[2]Yearly Methanol'!BG125</f>
        <v>67637.229851185402</v>
      </c>
      <c r="BH125" s="139">
        <f>'[2]Yearly Methanol'!BH125</f>
        <v>67276.128036067224</v>
      </c>
      <c r="BI125" s="139">
        <f>'[2]Yearly Methanol'!BI125</f>
        <v>66952.020765173773</v>
      </c>
      <c r="BJ125" s="139">
        <f>'[2]Yearly Methanol'!BJ125</f>
        <v>66625.14679204089</v>
      </c>
      <c r="BK125" s="139">
        <f>'[2]Yearly Methanol'!BK125</f>
        <v>66273.942293616492</v>
      </c>
      <c r="BL125" s="139">
        <f>'[2]Yearly Methanol'!BL125</f>
        <v>65876.816692788474</v>
      </c>
      <c r="BM125" s="139">
        <f>'[2]Yearly Methanol'!BM125</f>
        <v>65417.78638626785</v>
      </c>
      <c r="BN125" s="139">
        <f>'[2]Yearly Methanol'!BN125</f>
        <v>64885.501882683253</v>
      </c>
    </row>
    <row r="126" spans="1:67" s="68" customFormat="1">
      <c r="A126" s="67" t="s">
        <v>86</v>
      </c>
      <c r="C126" s="71" t="s">
        <v>200</v>
      </c>
      <c r="D126" s="140">
        <f>'[2]Yearly Methanol'!D126</f>
        <v>478051.72359857522</v>
      </c>
      <c r="E126" s="140">
        <f>'[2]Yearly Methanol'!E126</f>
        <v>468768.86689101107</v>
      </c>
      <c r="F126" s="140">
        <f>'[2]Yearly Methanol'!F126</f>
        <v>459444.59633939771</v>
      </c>
      <c r="G126" s="140">
        <f>'[2]Yearly Methanol'!G126</f>
        <v>450078.29321203602</v>
      </c>
      <c r="H126" s="140">
        <f>'[2]Yearly Methanol'!H126</f>
        <v>440668.24357712432</v>
      </c>
      <c r="I126" s="140">
        <f>'[2]Yearly Methanol'!I126</f>
        <v>431210.49385905085</v>
      </c>
      <c r="J126" s="140">
        <f>'[2]Yearly Methanol'!J126</f>
        <v>419492.79412140726</v>
      </c>
      <c r="K126" s="140">
        <f>'[2]Yearly Methanol'!K126</f>
        <v>407813.19944217394</v>
      </c>
      <c r="L126" s="140">
        <f>'[2]Yearly Methanol'!L126</f>
        <v>396143.18878619367</v>
      </c>
      <c r="M126" s="140">
        <f>'[2]Yearly Methanol'!M126</f>
        <v>384433.94891327294</v>
      </c>
      <c r="N126" s="140">
        <f>'[2]Yearly Methanol'!N126</f>
        <v>372607.0127607967</v>
      </c>
      <c r="O126" s="140">
        <f>'[2]Yearly Methanol'!O126</f>
        <v>363019.19209048752</v>
      </c>
      <c r="P126" s="140">
        <f>'[2]Yearly Methanol'!P126</f>
        <v>353069.18037580384</v>
      </c>
      <c r="Q126" s="140">
        <f>'[2]Yearly Methanol'!Q126</f>
        <v>342572.39916295058</v>
      </c>
      <c r="R126" s="140">
        <f>'[2]Yearly Methanol'!R126</f>
        <v>331486.73643750238</v>
      </c>
      <c r="S126" s="140">
        <f>'[2]Yearly Methanol'!S126</f>
        <v>319823.45390311477</v>
      </c>
      <c r="T126" s="140">
        <f>'[2]Yearly Methanol'!T126</f>
        <v>307731.62345053576</v>
      </c>
      <c r="U126" s="140">
        <f>'[2]Yearly Methanol'!U126</f>
        <v>295477.12014085741</v>
      </c>
      <c r="V126" s="140">
        <f>'[2]Yearly Methanol'!V126</f>
        <v>283368.63897236699</v>
      </c>
      <c r="W126" s="140">
        <f>'[2]Yearly Methanol'!W126</f>
        <v>271671.02249522822</v>
      </c>
      <c r="X126" s="140">
        <f>'[2]Yearly Methanol'!X126</f>
        <v>260550.64228197117</v>
      </c>
      <c r="Y126" s="140">
        <f>'[2]Yearly Methanol'!Y126</f>
        <v>246966.86724322013</v>
      </c>
      <c r="Z126" s="140">
        <f>'[2]Yearly Methanol'!Z126</f>
        <v>233999.97433355259</v>
      </c>
      <c r="AA126" s="140">
        <f>'[2]Yearly Methanol'!AA126</f>
        <v>221517.76260977107</v>
      </c>
      <c r="AB126" s="140">
        <f>'[2]Yearly Methanol'!AB126</f>
        <v>209543.54006633942</v>
      </c>
      <c r="AC126" s="140">
        <f>'[2]Yearly Methanol'!AC126</f>
        <v>198004.72501068845</v>
      </c>
      <c r="AD126" s="140">
        <f>'[2]Yearly Methanol'!AD126</f>
        <v>186802.56334743014</v>
      </c>
      <c r="AE126" s="140">
        <f>'[2]Yearly Methanol'!AE126</f>
        <v>175917.88034959327</v>
      </c>
      <c r="AF126" s="140">
        <f>'[2]Yearly Methanol'!AF126</f>
        <v>165306.63484921653</v>
      </c>
      <c r="AG126" s="140">
        <f>'[2]Yearly Methanol'!AG126</f>
        <v>154934.90705779672</v>
      </c>
      <c r="AH126" s="140">
        <f>'[2]Yearly Methanol'!AH126</f>
        <v>144777.09582387281</v>
      </c>
      <c r="AI126" s="140"/>
      <c r="AJ126" s="140">
        <f>'[2]Yearly Methanol'!AJ126</f>
        <v>478052.14953852992</v>
      </c>
      <c r="AK126" s="140">
        <f>'[2]Yearly Methanol'!AK126</f>
        <v>468791.38051858888</v>
      </c>
      <c r="AL126" s="140">
        <f>'[2]Yearly Methanol'!AL126</f>
        <v>459489.21621776704</v>
      </c>
      <c r="AM126" s="140">
        <f>'[2]Yearly Methanol'!AM126</f>
        <v>450145.59145034384</v>
      </c>
      <c r="AN126" s="140">
        <f>'[2]Yearly Methanol'!AN126</f>
        <v>440759.79734218924</v>
      </c>
      <c r="AO126" s="140">
        <f>'[2]Yearly Methanol'!AO126</f>
        <v>431329.89095710905</v>
      </c>
      <c r="AP126" s="140">
        <f>'[2]Yearly Methanol'!AP126</f>
        <v>420749.47312251094</v>
      </c>
      <c r="AQ126" s="140">
        <f>'[2]Yearly Methanol'!AQ126</f>
        <v>410166.90506119077</v>
      </c>
      <c r="AR126" s="140">
        <f>'[2]Yearly Methanol'!AR126</f>
        <v>399566.42521477584</v>
      </c>
      <c r="AS126" s="140">
        <f>'[2]Yearly Methanol'!AS126</f>
        <v>388920.75698119681</v>
      </c>
      <c r="AT126" s="140">
        <f>'[2]Yearly Methanol'!AT126</f>
        <v>378185.691972161</v>
      </c>
      <c r="AU126" s="140">
        <f>'[2]Yearly Methanol'!AU126</f>
        <v>369833.32344423526</v>
      </c>
      <c r="AV126" s="140">
        <f>'[2]Yearly Methanol'!AV126</f>
        <v>361260.91708125465</v>
      </c>
      <c r="AW126" s="140">
        <f>'[2]Yearly Methanol'!AW126</f>
        <v>352379.36274330958</v>
      </c>
      <c r="AX126" s="140">
        <f>'[2]Yearly Methanol'!AX126</f>
        <v>343143.93335759453</v>
      </c>
      <c r="AY126" s="140">
        <f>'[2]Yearly Methanol'!AY126</f>
        <v>333557.51994398527</v>
      </c>
      <c r="AZ126" s="140">
        <f>'[2]Yearly Methanol'!AZ126</f>
        <v>323701.62242882594</v>
      </c>
      <c r="BA126" s="140">
        <f>'[2]Yearly Methanol'!BA126</f>
        <v>313725.658954682</v>
      </c>
      <c r="BB126" s="140">
        <f>'[2]Yearly Methanol'!BB126</f>
        <v>303805.60422083049</v>
      </c>
      <c r="BC126" s="140">
        <f>'[2]Yearly Methanol'!BC126</f>
        <v>294094.52228689234</v>
      </c>
      <c r="BD126" s="140">
        <f>'[2]Yearly Methanol'!BD126</f>
        <v>284690.62011650385</v>
      </c>
      <c r="BE126" s="140">
        <f>'[2]Yearly Methanol'!BE126</f>
        <v>272552.89330808003</v>
      </c>
      <c r="BF126" s="140">
        <f>'[2]Yearly Methanol'!BF126</f>
        <v>260741.54382227623</v>
      </c>
      <c r="BG126" s="140">
        <f>'[2]Yearly Methanol'!BG126</f>
        <v>249204.71735628071</v>
      </c>
      <c r="BH126" s="140">
        <f>'[2]Yearly Methanol'!BH126</f>
        <v>237935.11862865539</v>
      </c>
      <c r="BI126" s="140">
        <f>'[2]Yearly Methanol'!BI126</f>
        <v>226892.80319081081</v>
      </c>
      <c r="BJ126" s="140">
        <f>'[2]Yearly Methanol'!BJ126</f>
        <v>216023.21555308299</v>
      </c>
      <c r="BK126" s="140">
        <f>'[2]Yearly Methanol'!BK126</f>
        <v>205315.11734519032</v>
      </c>
      <c r="BL126" s="140">
        <f>'[2]Yearly Methanol'!BL126</f>
        <v>194743.95969465826</v>
      </c>
      <c r="BM126" s="140">
        <f>'[2]Yearly Methanol'!BM126</f>
        <v>184290.86147506768</v>
      </c>
      <c r="BN126" s="140">
        <f>'[2]Yearly Methanol'!BN126</f>
        <v>173941.63489140166</v>
      </c>
    </row>
    <row r="127" spans="1:67">
      <c r="A127" s="19" t="s">
        <v>210</v>
      </c>
      <c r="D127" s="124">
        <f>'[2]Yearly Methanol'!D127</f>
        <v>1472760.9288230378</v>
      </c>
      <c r="E127" s="124">
        <f>'[2]Yearly Methanol'!E127</f>
        <v>1447077.4831605698</v>
      </c>
      <c r="F127" s="124">
        <f>'[2]Yearly Methanol'!F127</f>
        <v>1421014.5304290564</v>
      </c>
      <c r="G127" s="124">
        <f>'[2]Yearly Methanol'!G127</f>
        <v>1395021.3497923294</v>
      </c>
      <c r="H127" s="124">
        <f>'[2]Yearly Methanol'!H127</f>
        <v>1369098.5830177718</v>
      </c>
      <c r="I127" s="124">
        <f>'[2]Yearly Methanol'!I127</f>
        <v>1343246.8720560838</v>
      </c>
      <c r="J127" s="124">
        <f>'[2]Yearly Methanol'!J127</f>
        <v>1318187.8965075333</v>
      </c>
      <c r="K127" s="124">
        <f>'[2]Yearly Methanol'!K127</f>
        <v>1293299.1792681369</v>
      </c>
      <c r="L127" s="124">
        <f>'[2]Yearly Methanol'!L127</f>
        <v>1268580.7055671704</v>
      </c>
      <c r="M127" s="124">
        <f>'[2]Yearly Methanol'!M127</f>
        <v>1244032.4647767337</v>
      </c>
      <c r="N127" s="124">
        <f>'[2]Yearly Methanol'!N127</f>
        <v>1219654.4506847381</v>
      </c>
      <c r="O127" s="124">
        <f>'[2]Yearly Methanol'!O127</f>
        <v>1195432.6365558545</v>
      </c>
      <c r="P127" s="124">
        <f>'[2]Yearly Methanol'!P127</f>
        <v>1171383.4122294469</v>
      </c>
      <c r="Q127" s="124">
        <f>'[2]Yearly Methanol'!Q127</f>
        <v>1147517.9956345323</v>
      </c>
      <c r="R127" s="124">
        <f>'[2]Yearly Methanol'!R127</f>
        <v>1123827.422286809</v>
      </c>
      <c r="S127" s="124">
        <f>'[2]Yearly Methanol'!S127</f>
        <v>1100312.1569942087</v>
      </c>
      <c r="T127" s="124">
        <f>'[2]Yearly Methanol'!T127</f>
        <v>1076155.3365938507</v>
      </c>
      <c r="U127" s="124">
        <f>'[2]Yearly Methanol'!U127</f>
        <v>1052186.8220751712</v>
      </c>
      <c r="V127" s="124">
        <f>'[2]Yearly Methanol'!V127</f>
        <v>1028407.0855715509</v>
      </c>
      <c r="W127" s="124">
        <f>'[2]Yearly Methanol'!W127</f>
        <v>1004816.6026120131</v>
      </c>
      <c r="X127" s="124">
        <f>'[2]Yearly Methanol'!X127</f>
        <v>981415.85262076813</v>
      </c>
      <c r="Y127" s="124">
        <f>'[2]Yearly Methanol'!Y127</f>
        <v>952744.24304065912</v>
      </c>
      <c r="Z127" s="124">
        <f>'[2]Yearly Methanol'!Z127</f>
        <v>924321.87473893724</v>
      </c>
      <c r="AA127" s="124">
        <f>'[2]Yearly Methanol'!AA127</f>
        <v>896195.90602339373</v>
      </c>
      <c r="AB127" s="124">
        <f>'[2]Yearly Methanol'!AB127</f>
        <v>868326.25767185492</v>
      </c>
      <c r="AC127" s="124">
        <f>'[2]Yearly Methanol'!AC127</f>
        <v>840713.68574179744</v>
      </c>
      <c r="AD127" s="124">
        <f>'[2]Yearly Methanol'!AD127</f>
        <v>813404.71717844659</v>
      </c>
      <c r="AE127" s="124">
        <f>'[2]Yearly Methanol'!AE127</f>
        <v>786357.20455001108</v>
      </c>
      <c r="AF127" s="124">
        <f>'[2]Yearly Methanol'!AF127</f>
        <v>759571.9260890435</v>
      </c>
      <c r="AG127" s="124">
        <f>'[2]Yearly Methanol'!AG127</f>
        <v>733049.67527515558</v>
      </c>
      <c r="AH127" s="124">
        <f>'[2]Yearly Methanol'!AH127</f>
        <v>706791.26156785968</v>
      </c>
      <c r="AI127" s="124"/>
      <c r="AJ127" s="124">
        <f>'[2]Yearly Methanol'!AJ127</f>
        <v>1472760.9288230378</v>
      </c>
      <c r="AK127" s="124">
        <f>'[2]Yearly Methanol'!AK127</f>
        <v>1452433.7029579291</v>
      </c>
      <c r="AL127" s="124">
        <f>'[2]Yearly Methanol'!AL127</f>
        <v>1431670.1818908586</v>
      </c>
      <c r="AM127" s="124">
        <f>'[2]Yearly Methanol'!AM127</f>
        <v>1410919.6926646195</v>
      </c>
      <c r="AN127" s="124">
        <f>'[2]Yearly Methanol'!AN127</f>
        <v>1390182.9246112115</v>
      </c>
      <c r="AO127" s="124">
        <f>'[2]Yearly Methanol'!AO127</f>
        <v>1369460.5669332079</v>
      </c>
      <c r="AP127" s="124">
        <f>'[2]Yearly Methanol'!AP127</f>
        <v>1349474.3461716035</v>
      </c>
      <c r="AQ127" s="124">
        <f>'[2]Yearly Methanol'!AQ127</f>
        <v>1329601.8318535883</v>
      </c>
      <c r="AR127" s="124">
        <f>'[2]Yearly Methanol'!AR127</f>
        <v>1309843.0555316501</v>
      </c>
      <c r="AS127" s="124">
        <f>'[2]Yearly Methanol'!AS127</f>
        <v>1290198.0525947216</v>
      </c>
      <c r="AT127" s="124">
        <f>'[2]Yearly Methanol'!AT127</f>
        <v>1270666.8625427529</v>
      </c>
      <c r="AU127" s="124">
        <f>'[2]Yearly Methanol'!AU127</f>
        <v>1251880.1672376143</v>
      </c>
      <c r="AV127" s="124">
        <f>'[2]Yearly Methanol'!AV127</f>
        <v>1233198.5589554927</v>
      </c>
      <c r="AW127" s="124">
        <f>'[2]Yearly Methanol'!AW127</f>
        <v>1214633.2317781167</v>
      </c>
      <c r="AX127" s="124">
        <f>'[2]Yearly Methanol'!AX127</f>
        <v>1196175.198504115</v>
      </c>
      <c r="AY127" s="124">
        <f>'[2]Yearly Methanol'!AY127</f>
        <v>1177824.9023367974</v>
      </c>
      <c r="AZ127" s="124">
        <f>'[2]Yearly Methanol'!AZ127</f>
        <v>1158717.2095430177</v>
      </c>
      <c r="BA127" s="124">
        <f>'[2]Yearly Methanol'!BA127</f>
        <v>1139724.1804829882</v>
      </c>
      <c r="BB127" s="124">
        <f>'[2]Yearly Methanol'!BB127</f>
        <v>1120846.2689183105</v>
      </c>
      <c r="BC127" s="124">
        <f>'[2]Yearly Methanol'!BC127</f>
        <v>1102083.9330497137</v>
      </c>
      <c r="BD127" s="124">
        <f>'[2]Yearly Methanol'!BD127</f>
        <v>1083437.6359998756</v>
      </c>
      <c r="BE127" s="124">
        <f>'[2]Yearly Methanol'!BE127</f>
        <v>1060488.1200450519</v>
      </c>
      <c r="BF127" s="124">
        <f>'[2]Yearly Methanol'!BF127</f>
        <v>1037697.503723138</v>
      </c>
      <c r="BG127" s="124">
        <f>'[2]Yearly Methanol'!BG127</f>
        <v>1015113.0330271287</v>
      </c>
      <c r="BH127" s="124">
        <f>'[2]Yearly Methanol'!BH127</f>
        <v>992694.71661372809</v>
      </c>
      <c r="BI127" s="124">
        <f>'[2]Yearly Methanol'!BI127</f>
        <v>970443.39860245015</v>
      </c>
      <c r="BJ127" s="124">
        <f>'[2]Yearly Methanol'!BJ127</f>
        <v>948405.69417336385</v>
      </c>
      <c r="BK127" s="124">
        <f>'[2]Yearly Methanol'!BK127</f>
        <v>926539.54429213749</v>
      </c>
      <c r="BL127" s="124">
        <f>'[2]Yearly Methanol'!BL127</f>
        <v>904845.81574136321</v>
      </c>
      <c r="BM127" s="124">
        <f>'[2]Yearly Methanol'!BM127</f>
        <v>883325.39069339633</v>
      </c>
      <c r="BN127" s="124">
        <f>'[2]Yearly Methanol'!BN127</f>
        <v>861979.16743347188</v>
      </c>
    </row>
    <row r="128" spans="1:67">
      <c r="C128" t="s">
        <v>213</v>
      </c>
      <c r="D128" s="265">
        <f>D127*10^-6</f>
        <v>1.4727609288230377</v>
      </c>
      <c r="E128" s="265">
        <f t="shared" ref="E128:BN128" si="5">E127*10^-6</f>
        <v>1.4470774831605697</v>
      </c>
      <c r="F128" s="265">
        <f t="shared" si="5"/>
        <v>1.4210145304290562</v>
      </c>
      <c r="G128" s="265">
        <f t="shared" si="5"/>
        <v>1.3950213497923294</v>
      </c>
      <c r="H128" s="265">
        <f t="shared" si="5"/>
        <v>1.3690985830177718</v>
      </c>
      <c r="I128" s="265">
        <f t="shared" si="5"/>
        <v>1.3432468720560837</v>
      </c>
      <c r="J128" s="265">
        <f t="shared" si="5"/>
        <v>1.3181878965075331</v>
      </c>
      <c r="K128" s="265">
        <f t="shared" si="5"/>
        <v>1.2932991792681368</v>
      </c>
      <c r="L128" s="265">
        <f t="shared" si="5"/>
        <v>1.2685807055671703</v>
      </c>
      <c r="M128" s="265">
        <f t="shared" si="5"/>
        <v>1.2440324647767336</v>
      </c>
      <c r="N128" s="265">
        <f t="shared" si="5"/>
        <v>1.219654450684738</v>
      </c>
      <c r="O128" s="265">
        <f t="shared" si="5"/>
        <v>1.1954326365558543</v>
      </c>
      <c r="P128" s="265">
        <f t="shared" si="5"/>
        <v>1.1713834122294469</v>
      </c>
      <c r="Q128" s="265">
        <f t="shared" si="5"/>
        <v>1.1475179956345323</v>
      </c>
      <c r="R128" s="265">
        <f t="shared" si="5"/>
        <v>1.123827422286809</v>
      </c>
      <c r="S128" s="265">
        <f t="shared" si="5"/>
        <v>1.1003121569942087</v>
      </c>
      <c r="T128" s="265">
        <f t="shared" si="5"/>
        <v>1.0761553365938508</v>
      </c>
      <c r="U128" s="265">
        <f t="shared" si="5"/>
        <v>1.0521868220751711</v>
      </c>
      <c r="V128" s="265">
        <f t="shared" si="5"/>
        <v>1.0284070855715508</v>
      </c>
      <c r="W128" s="265">
        <f t="shared" si="5"/>
        <v>1.0048166026120131</v>
      </c>
      <c r="X128" s="265">
        <f t="shared" si="5"/>
        <v>0.98141585262076814</v>
      </c>
      <c r="Y128" s="265">
        <f t="shared" si="5"/>
        <v>0.95274424304065908</v>
      </c>
      <c r="Z128" s="265">
        <f t="shared" si="5"/>
        <v>0.92432187473893723</v>
      </c>
      <c r="AA128" s="265">
        <f t="shared" si="5"/>
        <v>0.89619590602339372</v>
      </c>
      <c r="AB128" s="265">
        <f t="shared" si="5"/>
        <v>0.8683262576718549</v>
      </c>
      <c r="AC128" s="265">
        <f t="shared" si="5"/>
        <v>0.84071368574179739</v>
      </c>
      <c r="AD128" s="265">
        <f t="shared" si="5"/>
        <v>0.81340471717844653</v>
      </c>
      <c r="AE128" s="265">
        <f t="shared" si="5"/>
        <v>0.78635720455001101</v>
      </c>
      <c r="AF128" s="265">
        <f t="shared" si="5"/>
        <v>0.75957192608904345</v>
      </c>
      <c r="AG128" s="265">
        <f t="shared" si="5"/>
        <v>0.73304967527515552</v>
      </c>
      <c r="AH128" s="265">
        <f t="shared" si="5"/>
        <v>0.70679126156785965</v>
      </c>
      <c r="AI128" s="265"/>
      <c r="AJ128" s="265">
        <f t="shared" si="5"/>
        <v>1.4727609288230377</v>
      </c>
      <c r="AK128" s="265">
        <f t="shared" si="5"/>
        <v>1.4524337029579291</v>
      </c>
      <c r="AL128" s="265">
        <f t="shared" si="5"/>
        <v>1.4316701818908586</v>
      </c>
      <c r="AM128" s="265">
        <f t="shared" si="5"/>
        <v>1.4109196926646195</v>
      </c>
      <c r="AN128" s="265">
        <f t="shared" si="5"/>
        <v>1.3901829246112114</v>
      </c>
      <c r="AO128" s="265">
        <f t="shared" si="5"/>
        <v>1.3694605669332078</v>
      </c>
      <c r="AP128" s="265">
        <f t="shared" si="5"/>
        <v>1.3494743461716034</v>
      </c>
      <c r="AQ128" s="265">
        <f t="shared" si="5"/>
        <v>1.3296018318535883</v>
      </c>
      <c r="AR128" s="265">
        <f t="shared" si="5"/>
        <v>1.30984305553165</v>
      </c>
      <c r="AS128" s="265">
        <f t="shared" si="5"/>
        <v>1.2901980525947214</v>
      </c>
      <c r="AT128" s="265">
        <f t="shared" si="5"/>
        <v>1.2706668625427529</v>
      </c>
      <c r="AU128" s="265">
        <f t="shared" si="5"/>
        <v>1.2518801672376143</v>
      </c>
      <c r="AV128" s="265">
        <f t="shared" si="5"/>
        <v>1.2331985589554926</v>
      </c>
      <c r="AW128" s="265">
        <f t="shared" si="5"/>
        <v>1.2146332317781166</v>
      </c>
      <c r="AX128" s="265">
        <f t="shared" si="5"/>
        <v>1.1961751985041149</v>
      </c>
      <c r="AY128" s="265">
        <f t="shared" si="5"/>
        <v>1.1778249023367975</v>
      </c>
      <c r="AZ128" s="265">
        <f t="shared" si="5"/>
        <v>1.1587172095430176</v>
      </c>
      <c r="BA128" s="265">
        <f t="shared" si="5"/>
        <v>1.1397241804829883</v>
      </c>
      <c r="BB128" s="265">
        <f t="shared" si="5"/>
        <v>1.1208462689183105</v>
      </c>
      <c r="BC128" s="265">
        <f t="shared" si="5"/>
        <v>1.1020839330497136</v>
      </c>
      <c r="BD128" s="265">
        <f t="shared" si="5"/>
        <v>1.0834376359998756</v>
      </c>
      <c r="BE128" s="265">
        <f t="shared" si="5"/>
        <v>1.0604881200450518</v>
      </c>
      <c r="BF128" s="265">
        <f t="shared" si="5"/>
        <v>1.037697503723138</v>
      </c>
      <c r="BG128" s="265">
        <f t="shared" si="5"/>
        <v>1.0151130330271285</v>
      </c>
      <c r="BH128" s="265">
        <f t="shared" si="5"/>
        <v>0.99269471661372799</v>
      </c>
      <c r="BI128" s="265">
        <f t="shared" si="5"/>
        <v>0.9704433986024501</v>
      </c>
      <c r="BJ128" s="265">
        <f t="shared" si="5"/>
        <v>0.94840569417336384</v>
      </c>
      <c r="BK128" s="265">
        <f t="shared" si="5"/>
        <v>0.92653954429213747</v>
      </c>
      <c r="BL128" s="265">
        <f t="shared" si="5"/>
        <v>0.90484581574136314</v>
      </c>
      <c r="BM128" s="265">
        <f t="shared" si="5"/>
        <v>0.88332539069339633</v>
      </c>
      <c r="BN128" s="265">
        <f t="shared" si="5"/>
        <v>0.8619791674334718</v>
      </c>
    </row>
  </sheetData>
  <mergeCells count="18">
    <mergeCell ref="A36:A38"/>
    <mergeCell ref="D1:AH1"/>
    <mergeCell ref="AJ1:BN1"/>
    <mergeCell ref="A6:A8"/>
    <mergeCell ref="A14:A16"/>
    <mergeCell ref="A25:A27"/>
    <mergeCell ref="A122:A124"/>
    <mergeCell ref="A43:A45"/>
    <mergeCell ref="A52:A54"/>
    <mergeCell ref="A59:A61"/>
    <mergeCell ref="A65:A67"/>
    <mergeCell ref="A72:A74"/>
    <mergeCell ref="A80:A82"/>
    <mergeCell ref="A86:A88"/>
    <mergeCell ref="A93:A95"/>
    <mergeCell ref="A102:A104"/>
    <mergeCell ref="A110:A112"/>
    <mergeCell ref="A116:A118"/>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67D-1DA1-4BB1-A869-76EDF8DD547A}">
  <sheetPr>
    <tabColor theme="9"/>
  </sheetPr>
  <dimension ref="A1:HO78"/>
  <sheetViews>
    <sheetView zoomScale="60" zoomScaleNormal="60" workbookViewId="0">
      <pane xSplit="3" ySplit="3" topLeftCell="D4" activePane="bottomRight" state="frozen"/>
      <selection pane="topRight" activeCell="D1" sqref="D1"/>
      <selection pane="bottomLeft" activeCell="A4" sqref="A4"/>
      <selection pane="bottomRight" activeCell="N7" sqref="N7"/>
    </sheetView>
  </sheetViews>
  <sheetFormatPr defaultRowHeight="15" outlineLevelRow="2" outlineLevelCol="1"/>
  <cols>
    <col min="1" max="1" width="42.5703125" style="1" customWidth="1"/>
    <col min="2" max="2" width="26.42578125" style="1" customWidth="1"/>
    <col min="3" max="3" width="10.85546875" customWidth="1"/>
    <col min="4" max="4" width="18.85546875" customWidth="1"/>
    <col min="5" max="6" width="8.85546875" hidden="1" customWidth="1" outlineLevel="1"/>
    <col min="7" max="7" width="11.140625" hidden="1" customWidth="1" outlineLevel="1"/>
    <col min="8" max="8" width="8.85546875" hidden="1" customWidth="1" outlineLevel="1"/>
    <col min="9" max="9" width="9.5703125" hidden="1" customWidth="1" outlineLevel="1"/>
    <col min="10" max="13" width="8.85546875" hidden="1" customWidth="1" outlineLevel="1"/>
    <col min="14" max="14" width="8.85546875" customWidth="1" collapsed="1"/>
    <col min="15" max="15" width="11.42578125" hidden="1" customWidth="1" outlineLevel="1"/>
    <col min="16" max="23" width="8.85546875" hidden="1" customWidth="1" outlineLevel="1"/>
    <col min="24" max="24" width="11" bestFit="1" customWidth="1" collapsed="1"/>
    <col min="25" max="25" width="7.140625" hidden="1" customWidth="1" outlineLevel="1"/>
    <col min="26" max="33" width="8.85546875" hidden="1" customWidth="1" outlineLevel="1"/>
    <col min="34" max="34" width="11" bestFit="1" customWidth="1" collapsed="1"/>
    <col min="35" max="35" width="16.42578125" bestFit="1" customWidth="1"/>
    <col min="36" max="36" width="18.85546875" customWidth="1"/>
    <col min="37" max="38" width="8.85546875" hidden="1" customWidth="1" outlineLevel="1"/>
    <col min="39" max="39" width="11.140625" hidden="1" customWidth="1" outlineLevel="1"/>
    <col min="40" max="40" width="8.85546875" hidden="1" customWidth="1" outlineLevel="1"/>
    <col min="41" max="41" width="9.5703125" hidden="1" customWidth="1" outlineLevel="1"/>
    <col min="42" max="45" width="8.85546875" hidden="1" customWidth="1" outlineLevel="1"/>
    <col min="46" max="46" width="8.85546875" customWidth="1" collapsed="1"/>
    <col min="47" max="47" width="11.42578125" hidden="1" customWidth="1" outlineLevel="1"/>
    <col min="48" max="55" width="8.85546875" hidden="1" customWidth="1" outlineLevel="1"/>
    <col min="56" max="56" width="11.42578125" bestFit="1" customWidth="1" collapsed="1"/>
    <col min="57" max="57" width="7.140625" hidden="1" customWidth="1" outlineLevel="1"/>
    <col min="58" max="65" width="8.85546875" hidden="1" customWidth="1" outlineLevel="1"/>
    <col min="66" max="66" width="11.42578125" bestFit="1" customWidth="1" collapsed="1"/>
    <col min="67" max="67" width="8.85546875" bestFit="1" customWidth="1"/>
    <col min="68" max="68" width="18.85546875" customWidth="1"/>
    <col min="69" max="70" width="8.85546875" hidden="1" customWidth="1" outlineLevel="1"/>
    <col min="71" max="71" width="11.140625" hidden="1" customWidth="1" outlineLevel="1"/>
    <col min="72" max="72" width="8.85546875" hidden="1" customWidth="1" outlineLevel="1"/>
    <col min="73" max="73" width="9.5703125" hidden="1" customWidth="1" outlineLevel="1"/>
    <col min="74" max="77" width="8.85546875" hidden="1" customWidth="1" outlineLevel="1"/>
    <col min="78" max="78" width="8.85546875" customWidth="1" collapsed="1"/>
    <col min="79" max="79" width="11.42578125" hidden="1" customWidth="1" outlineLevel="1"/>
    <col min="80" max="87" width="8.85546875" hidden="1" customWidth="1" outlineLevel="1"/>
    <col min="88" max="88" width="11" bestFit="1" customWidth="1" collapsed="1"/>
    <col min="89" max="89" width="7.140625" hidden="1" customWidth="1" outlineLevel="1"/>
    <col min="90" max="97" width="8.85546875" hidden="1" customWidth="1" outlineLevel="1"/>
    <col min="98" max="98" width="11" bestFit="1" customWidth="1" collapsed="1"/>
    <col min="99" max="99" width="16.42578125" bestFit="1" customWidth="1"/>
    <col min="100" max="100" width="18.85546875" customWidth="1"/>
    <col min="101" max="102" width="8.85546875" hidden="1" customWidth="1" outlineLevel="1"/>
    <col min="103" max="103" width="11.140625" hidden="1" customWidth="1" outlineLevel="1"/>
    <col min="104" max="104" width="8.85546875" hidden="1" customWidth="1" outlineLevel="1"/>
    <col min="105" max="105" width="9.5703125" hidden="1" customWidth="1" outlineLevel="1"/>
    <col min="106" max="109" width="8.85546875" hidden="1" customWidth="1" outlineLevel="1"/>
    <col min="110" max="110" width="8.85546875" customWidth="1" collapsed="1"/>
    <col min="111" max="111" width="11.42578125" hidden="1" customWidth="1" outlineLevel="1"/>
    <col min="112" max="119" width="8.85546875" hidden="1" customWidth="1" outlineLevel="1"/>
    <col min="120" max="120" width="11.42578125" bestFit="1" customWidth="1" collapsed="1"/>
    <col min="121" max="121" width="7.140625" hidden="1" customWidth="1" outlineLevel="1"/>
    <col min="122" max="129" width="8.85546875" hidden="1" customWidth="1" outlineLevel="1"/>
    <col min="130" max="130" width="11.42578125" bestFit="1" customWidth="1" collapsed="1"/>
    <col min="131" max="131" width="8.85546875" bestFit="1" customWidth="1"/>
    <col min="132" max="132" width="18.85546875" customWidth="1"/>
    <col min="133" max="134" width="8.85546875" hidden="1" customWidth="1" outlineLevel="1"/>
    <col min="135" max="135" width="11.140625" hidden="1" customWidth="1" outlineLevel="1"/>
    <col min="136" max="136" width="8.85546875" hidden="1" customWidth="1" outlineLevel="1"/>
    <col min="137" max="137" width="9.5703125" hidden="1" customWidth="1" outlineLevel="1"/>
    <col min="138" max="141" width="8.85546875" hidden="1" customWidth="1" outlineLevel="1"/>
    <col min="142" max="142" width="8.85546875" customWidth="1" collapsed="1"/>
    <col min="143" max="143" width="11.42578125" hidden="1" customWidth="1" outlineLevel="1"/>
    <col min="144" max="151" width="8.85546875" hidden="1" customWidth="1" outlineLevel="1"/>
    <col min="152" max="152" width="11" bestFit="1" customWidth="1" collapsed="1"/>
    <col min="153" max="153" width="7.140625" hidden="1" customWidth="1" outlineLevel="1"/>
    <col min="154" max="161" width="8.85546875" hidden="1" customWidth="1" outlineLevel="1"/>
    <col min="162" max="162" width="11" bestFit="1" customWidth="1" collapsed="1"/>
    <col min="163" max="163" width="16.42578125" bestFit="1" customWidth="1"/>
    <col min="164" max="164" width="18.85546875" customWidth="1"/>
    <col min="165" max="166" width="8.85546875" hidden="1" customWidth="1" outlineLevel="1"/>
    <col min="167" max="167" width="11.140625" hidden="1" customWidth="1" outlineLevel="1"/>
    <col min="168" max="168" width="8.85546875" hidden="1" customWidth="1" outlineLevel="1"/>
    <col min="169" max="169" width="9.5703125" hidden="1" customWidth="1" outlineLevel="1"/>
    <col min="170" max="173" width="8.85546875" hidden="1" customWidth="1" outlineLevel="1"/>
    <col min="174" max="174" width="8.85546875" customWidth="1" collapsed="1"/>
    <col min="175" max="175" width="11.42578125" hidden="1" customWidth="1" outlineLevel="1"/>
    <col min="176" max="183" width="8.85546875" hidden="1" customWidth="1" outlineLevel="1"/>
    <col min="184" max="184" width="11.42578125" bestFit="1" customWidth="1" collapsed="1"/>
    <col min="185" max="185" width="7.140625" hidden="1" customWidth="1" outlineLevel="1"/>
    <col min="186" max="193" width="8.85546875" hidden="1" customWidth="1" outlineLevel="1"/>
    <col min="194" max="194" width="11.42578125" bestFit="1" customWidth="1" collapsed="1"/>
    <col min="195" max="196" width="8.85546875" bestFit="1" customWidth="1"/>
    <col min="197" max="197" width="27" customWidth="1"/>
    <col min="198" max="198" width="37.42578125" bestFit="1" customWidth="1"/>
    <col min="199" max="215" width="8.85546875" bestFit="1" customWidth="1"/>
    <col min="216" max="216" width="10.140625" bestFit="1" customWidth="1"/>
    <col min="217" max="217" width="9.85546875" bestFit="1" customWidth="1"/>
    <col min="218" max="218" width="8.85546875" bestFit="1" customWidth="1"/>
    <col min="219" max="219" width="9.28515625" bestFit="1" customWidth="1"/>
    <col min="220" max="220" width="10.140625" bestFit="1" customWidth="1"/>
    <col min="221" max="222" width="9.28515625" bestFit="1" customWidth="1"/>
    <col min="223" max="225" width="8.85546875" bestFit="1" customWidth="1"/>
  </cols>
  <sheetData>
    <row r="1" spans="1:223">
      <c r="D1" s="372" t="s">
        <v>12</v>
      </c>
      <c r="E1" s="372"/>
      <c r="F1" s="372"/>
      <c r="G1" s="372"/>
      <c r="H1" s="372"/>
      <c r="I1" s="372"/>
      <c r="J1" s="372"/>
      <c r="K1" s="372"/>
      <c r="L1" s="372"/>
      <c r="M1" s="372"/>
      <c r="N1" s="372"/>
      <c r="O1" s="372"/>
      <c r="P1" s="372"/>
      <c r="Q1" s="372"/>
      <c r="R1" s="372"/>
      <c r="S1" s="372"/>
      <c r="T1" s="372"/>
      <c r="U1" s="372"/>
      <c r="V1" s="372"/>
      <c r="W1" s="372"/>
      <c r="X1" s="372"/>
      <c r="Y1" s="372"/>
      <c r="Z1" s="372"/>
      <c r="AA1" s="372"/>
      <c r="AB1" s="372"/>
      <c r="AC1" s="372"/>
      <c r="AD1" s="372"/>
      <c r="AE1" s="372"/>
      <c r="AF1" s="372"/>
      <c r="AG1" s="372"/>
      <c r="AH1" s="372"/>
      <c r="AI1" s="372"/>
      <c r="AJ1" s="372"/>
      <c r="AK1" s="372"/>
      <c r="AL1" s="372"/>
      <c r="AM1" s="372"/>
      <c r="AN1" s="372"/>
      <c r="AO1" s="372"/>
      <c r="AP1" s="372"/>
      <c r="AQ1" s="372"/>
      <c r="AR1" s="372"/>
      <c r="AS1" s="372"/>
      <c r="AT1" s="372"/>
      <c r="AU1" s="372"/>
      <c r="AV1" s="372"/>
      <c r="AW1" s="372"/>
      <c r="AX1" s="372"/>
      <c r="AY1" s="372"/>
      <c r="AZ1" s="372"/>
      <c r="BA1" s="372"/>
      <c r="BB1" s="372"/>
      <c r="BC1" s="372"/>
      <c r="BD1" s="372"/>
      <c r="BE1" s="372"/>
      <c r="BF1" s="372"/>
      <c r="BG1" s="372"/>
      <c r="BH1" s="372"/>
      <c r="BI1" s="372"/>
      <c r="BJ1" s="372"/>
      <c r="BK1" s="372"/>
      <c r="BL1" s="372"/>
      <c r="BM1" s="372"/>
      <c r="BN1" s="372"/>
      <c r="BO1" s="372"/>
      <c r="BP1" s="372"/>
      <c r="BQ1" s="372"/>
      <c r="BR1" s="372"/>
      <c r="BS1" s="372"/>
      <c r="BT1" s="372"/>
      <c r="BU1" s="372"/>
      <c r="BV1" s="372"/>
      <c r="BW1" s="372"/>
      <c r="BX1" s="372"/>
      <c r="BY1" s="372"/>
      <c r="BZ1" s="372"/>
      <c r="CA1" s="372"/>
      <c r="CB1" s="372"/>
      <c r="CC1" s="372"/>
      <c r="CD1" s="372"/>
      <c r="CE1" s="372"/>
      <c r="CF1" s="372"/>
      <c r="CG1" s="372"/>
      <c r="CH1" s="372"/>
      <c r="CI1" s="372"/>
      <c r="CJ1" s="372"/>
      <c r="CK1" s="372"/>
      <c r="CL1" s="372"/>
      <c r="CM1" s="372"/>
      <c r="CN1" s="372"/>
      <c r="CO1" s="372"/>
      <c r="CP1" s="372"/>
      <c r="CQ1" s="372"/>
      <c r="CR1" s="372"/>
      <c r="CS1" s="372"/>
      <c r="CT1" s="372"/>
      <c r="CV1" s="372" t="s">
        <v>13</v>
      </c>
      <c r="CW1" s="372"/>
      <c r="CX1" s="372"/>
      <c r="CY1" s="372"/>
      <c r="CZ1" s="372"/>
      <c r="DA1" s="372"/>
      <c r="DB1" s="372"/>
      <c r="DC1" s="372"/>
      <c r="DD1" s="372"/>
      <c r="DE1" s="372"/>
      <c r="DF1" s="372"/>
      <c r="DG1" s="372"/>
      <c r="DH1" s="372"/>
      <c r="DI1" s="372"/>
      <c r="DJ1" s="372"/>
      <c r="DK1" s="372"/>
      <c r="DL1" s="372"/>
      <c r="DM1" s="372"/>
      <c r="DN1" s="372"/>
      <c r="DO1" s="372"/>
      <c r="DP1" s="372"/>
      <c r="DQ1" s="372"/>
      <c r="DR1" s="372"/>
      <c r="DS1" s="372"/>
      <c r="DT1" s="372"/>
      <c r="DU1" s="372"/>
      <c r="DV1" s="372"/>
      <c r="DW1" s="372"/>
      <c r="DX1" s="372"/>
      <c r="DY1" s="372"/>
      <c r="DZ1" s="372"/>
      <c r="EA1" s="372"/>
      <c r="EB1" s="372"/>
      <c r="EC1" s="372"/>
      <c r="ED1" s="372"/>
      <c r="EE1" s="372"/>
      <c r="EF1" s="372"/>
      <c r="EG1" s="372"/>
      <c r="EH1" s="372"/>
      <c r="EI1" s="372"/>
      <c r="EJ1" s="372"/>
      <c r="EK1" s="372"/>
      <c r="EL1" s="372"/>
      <c r="EM1" s="372"/>
      <c r="EN1" s="372"/>
      <c r="EO1" s="372"/>
      <c r="EP1" s="372"/>
      <c r="EQ1" s="372"/>
      <c r="ER1" s="372"/>
      <c r="ES1" s="372"/>
      <c r="ET1" s="372"/>
      <c r="EU1" s="372"/>
      <c r="EV1" s="372"/>
      <c r="EW1" s="372"/>
      <c r="EX1" s="372"/>
      <c r="EY1" s="372"/>
      <c r="EZ1" s="372"/>
      <c r="FA1" s="372"/>
      <c r="FB1" s="372"/>
      <c r="FC1" s="372"/>
      <c r="FD1" s="372"/>
      <c r="FE1" s="372"/>
      <c r="FF1" s="372"/>
      <c r="FG1" s="372"/>
      <c r="FH1" s="372"/>
      <c r="FI1" s="372"/>
      <c r="FJ1" s="372"/>
      <c r="FK1" s="372"/>
      <c r="FL1" s="372"/>
      <c r="FM1" s="372"/>
      <c r="FN1" s="372"/>
      <c r="FO1" s="372"/>
      <c r="FP1" s="372"/>
      <c r="FQ1" s="372"/>
      <c r="FR1" s="372"/>
      <c r="FS1" s="372"/>
      <c r="FT1" s="372"/>
      <c r="FU1" s="372"/>
      <c r="FV1" s="372"/>
      <c r="FW1" s="372"/>
      <c r="FX1" s="372"/>
      <c r="FY1" s="372"/>
      <c r="FZ1" s="372"/>
      <c r="GA1" s="372"/>
      <c r="GB1" s="372"/>
      <c r="GC1" s="372"/>
      <c r="GD1" s="372"/>
      <c r="GE1" s="372"/>
      <c r="GF1" s="372"/>
      <c r="GG1" s="372"/>
      <c r="GH1" s="372"/>
      <c r="GI1" s="372"/>
      <c r="GJ1" s="372"/>
      <c r="GK1" s="372"/>
      <c r="GL1" s="372"/>
    </row>
    <row r="2" spans="1:223" s="3" customFormat="1">
      <c r="A2" s="3" t="s">
        <v>14</v>
      </c>
      <c r="D2" s="377" t="s">
        <v>15</v>
      </c>
      <c r="E2" s="377"/>
      <c r="F2" s="377"/>
      <c r="G2" s="377"/>
      <c r="H2" s="377"/>
      <c r="I2" s="377"/>
      <c r="J2" s="377"/>
      <c r="K2" s="377"/>
      <c r="L2" s="377"/>
      <c r="M2" s="377"/>
      <c r="N2" s="377"/>
      <c r="O2" s="377"/>
      <c r="P2" s="377"/>
      <c r="Q2" s="377"/>
      <c r="R2" s="377"/>
      <c r="S2" s="377"/>
      <c r="T2" s="377"/>
      <c r="U2" s="377"/>
      <c r="V2" s="377"/>
      <c r="W2" s="377"/>
      <c r="X2" s="377"/>
      <c r="Y2" s="377"/>
      <c r="Z2" s="377"/>
      <c r="AA2" s="377"/>
      <c r="AB2" s="377"/>
      <c r="AC2" s="377"/>
      <c r="AD2" s="377"/>
      <c r="AE2" s="377"/>
      <c r="AF2" s="377"/>
      <c r="AG2" s="377"/>
      <c r="AH2" s="377"/>
      <c r="AI2" s="1"/>
      <c r="AJ2" s="377" t="s">
        <v>16</v>
      </c>
      <c r="AK2" s="377"/>
      <c r="AL2" s="377"/>
      <c r="AM2" s="377"/>
      <c r="AN2" s="377"/>
      <c r="AO2" s="377"/>
      <c r="AP2" s="377"/>
      <c r="AQ2" s="377"/>
      <c r="AR2" s="377"/>
      <c r="AS2" s="377"/>
      <c r="AT2" s="377"/>
      <c r="AU2" s="377"/>
      <c r="AV2" s="377"/>
      <c r="AW2" s="377"/>
      <c r="AX2" s="377"/>
      <c r="AY2" s="377"/>
      <c r="AZ2" s="377"/>
      <c r="BA2" s="377"/>
      <c r="BB2" s="377"/>
      <c r="BC2" s="377"/>
      <c r="BD2" s="377"/>
      <c r="BE2" s="377"/>
      <c r="BF2" s="377"/>
      <c r="BG2" s="377"/>
      <c r="BH2" s="377"/>
      <c r="BI2" s="377"/>
      <c r="BJ2" s="377"/>
      <c r="BK2" s="377"/>
      <c r="BL2" s="377"/>
      <c r="BM2" s="377"/>
      <c r="BN2" s="377"/>
      <c r="BO2" s="1"/>
      <c r="BP2" s="377" t="s">
        <v>17</v>
      </c>
      <c r="BQ2" s="377"/>
      <c r="BR2" s="377"/>
      <c r="BS2" s="377"/>
      <c r="BT2" s="377"/>
      <c r="BU2" s="377"/>
      <c r="BV2" s="377"/>
      <c r="BW2" s="377"/>
      <c r="BX2" s="377"/>
      <c r="BY2" s="377"/>
      <c r="BZ2" s="377"/>
      <c r="CA2" s="377"/>
      <c r="CB2" s="377"/>
      <c r="CC2" s="377"/>
      <c r="CD2" s="377"/>
      <c r="CE2" s="377"/>
      <c r="CF2" s="377"/>
      <c r="CG2" s="377"/>
      <c r="CH2" s="377"/>
      <c r="CI2" s="377"/>
      <c r="CJ2" s="377"/>
      <c r="CK2" s="377"/>
      <c r="CL2" s="377"/>
      <c r="CM2" s="377"/>
      <c r="CN2" s="377"/>
      <c r="CO2" s="377"/>
      <c r="CP2" s="377"/>
      <c r="CQ2" s="377"/>
      <c r="CR2" s="377"/>
      <c r="CS2" s="377"/>
      <c r="CT2" s="377"/>
      <c r="CU2" s="1"/>
      <c r="CV2" s="377" t="s">
        <v>15</v>
      </c>
      <c r="CW2" s="377"/>
      <c r="CX2" s="377"/>
      <c r="CY2" s="377"/>
      <c r="CZ2" s="377"/>
      <c r="DA2" s="377"/>
      <c r="DB2" s="377"/>
      <c r="DC2" s="377"/>
      <c r="DD2" s="377"/>
      <c r="DE2" s="377"/>
      <c r="DF2" s="377"/>
      <c r="DG2" s="377"/>
      <c r="DH2" s="377"/>
      <c r="DI2" s="377"/>
      <c r="DJ2" s="377"/>
      <c r="DK2" s="377"/>
      <c r="DL2" s="377"/>
      <c r="DM2" s="377"/>
      <c r="DN2" s="377"/>
      <c r="DO2" s="377"/>
      <c r="DP2" s="377"/>
      <c r="DQ2" s="377"/>
      <c r="DR2" s="377"/>
      <c r="DS2" s="377"/>
      <c r="DT2" s="377"/>
      <c r="DU2" s="377"/>
      <c r="DV2" s="377"/>
      <c r="DW2" s="377"/>
      <c r="DX2" s="377"/>
      <c r="DY2" s="377"/>
      <c r="DZ2" s="377"/>
      <c r="EA2" s="1"/>
      <c r="EB2" s="377" t="s">
        <v>16</v>
      </c>
      <c r="EC2" s="377"/>
      <c r="ED2" s="377"/>
      <c r="EE2" s="377"/>
      <c r="EF2" s="377"/>
      <c r="EG2" s="377"/>
      <c r="EH2" s="377"/>
      <c r="EI2" s="377"/>
      <c r="EJ2" s="377"/>
      <c r="EK2" s="377"/>
      <c r="EL2" s="377"/>
      <c r="EM2" s="377"/>
      <c r="EN2" s="377"/>
      <c r="EO2" s="377"/>
      <c r="EP2" s="377"/>
      <c r="EQ2" s="377"/>
      <c r="ER2" s="377"/>
      <c r="ES2" s="377"/>
      <c r="ET2" s="377"/>
      <c r="EU2" s="377"/>
      <c r="EV2" s="377"/>
      <c r="EW2" s="377"/>
      <c r="EX2" s="377"/>
      <c r="EY2" s="377"/>
      <c r="EZ2" s="377"/>
      <c r="FA2" s="377"/>
      <c r="FB2" s="377"/>
      <c r="FC2" s="377"/>
      <c r="FD2" s="377"/>
      <c r="FE2" s="377"/>
      <c r="FF2" s="377"/>
      <c r="FG2" s="1"/>
      <c r="FH2" s="377" t="s">
        <v>17</v>
      </c>
      <c r="FI2" s="377"/>
      <c r="FJ2" s="377"/>
      <c r="FK2" s="377"/>
      <c r="FL2" s="377"/>
      <c r="FM2" s="377"/>
      <c r="FN2" s="377"/>
      <c r="FO2" s="377"/>
      <c r="FP2" s="377"/>
      <c r="FQ2" s="377"/>
      <c r="FR2" s="377"/>
      <c r="FS2" s="377"/>
      <c r="FT2" s="377"/>
      <c r="FU2" s="377"/>
      <c r="FV2" s="377"/>
      <c r="FW2" s="377"/>
      <c r="FX2" s="377"/>
      <c r="FY2" s="377"/>
      <c r="FZ2" s="377"/>
      <c r="GA2" s="377"/>
      <c r="GB2" s="377"/>
      <c r="GC2" s="377"/>
      <c r="GD2" s="377"/>
      <c r="GE2" s="377"/>
      <c r="GF2" s="377"/>
      <c r="GG2" s="377"/>
      <c r="GH2" s="377"/>
      <c r="GI2" s="377"/>
      <c r="GJ2" s="377"/>
      <c r="GK2" s="377"/>
      <c r="GL2" s="377"/>
    </row>
    <row r="3" spans="1:223" s="1" customFormat="1" ht="15.75" thickBo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 si="5">BQ3+1</f>
        <v>2022</v>
      </c>
      <c r="BS3" s="1">
        <f t="shared" ref="BS3" si="6">BR3+1</f>
        <v>2023</v>
      </c>
      <c r="BT3" s="1">
        <f t="shared" ref="BT3" si="7">BS3+1</f>
        <v>2024</v>
      </c>
      <c r="BU3" s="1">
        <f t="shared" ref="BU3" si="8">BT3+1</f>
        <v>2025</v>
      </c>
      <c r="BV3" s="1">
        <f t="shared" ref="BV3" si="9">BU3+1</f>
        <v>2026</v>
      </c>
      <c r="BW3" s="1">
        <f t="shared" ref="BW3" si="10">BV3+1</f>
        <v>2027</v>
      </c>
      <c r="BX3" s="1">
        <f t="shared" ref="BX3" si="11">BW3+1</f>
        <v>2028</v>
      </c>
      <c r="BY3" s="1">
        <f t="shared" ref="BY3" si="12">BX3+1</f>
        <v>2029</v>
      </c>
      <c r="BZ3" s="1">
        <f t="shared" ref="BZ3" si="13">BY3+1</f>
        <v>2030</v>
      </c>
      <c r="CA3" s="1">
        <f t="shared" ref="CA3" si="14">BZ3+1</f>
        <v>2031</v>
      </c>
      <c r="CB3" s="1">
        <f t="shared" ref="CB3" si="15">CA3+1</f>
        <v>2032</v>
      </c>
      <c r="CC3" s="1">
        <f t="shared" ref="CC3" si="16">CB3+1</f>
        <v>2033</v>
      </c>
      <c r="CD3" s="1">
        <f>CC3+1</f>
        <v>2034</v>
      </c>
      <c r="CE3" s="1">
        <f t="shared" ref="CE3" si="17">CD3+1</f>
        <v>2035</v>
      </c>
      <c r="CF3" s="1">
        <f t="shared" ref="CF3" si="18">CE3+1</f>
        <v>2036</v>
      </c>
      <c r="CG3" s="1">
        <f t="shared" ref="CG3" si="19">CF3+1</f>
        <v>2037</v>
      </c>
      <c r="CH3" s="1">
        <f t="shared" ref="CH3" si="20">CG3+1</f>
        <v>2038</v>
      </c>
      <c r="CI3" s="1">
        <f t="shared" ref="CI3" si="21">CH3+1</f>
        <v>2039</v>
      </c>
      <c r="CJ3" s="1">
        <f t="shared" ref="CJ3" si="22">CI3+1</f>
        <v>2040</v>
      </c>
      <c r="CK3" s="1">
        <f t="shared" ref="CK3" si="23">CJ3+1</f>
        <v>2041</v>
      </c>
      <c r="CL3" s="1">
        <f t="shared" ref="CL3" si="24">CK3+1</f>
        <v>2042</v>
      </c>
      <c r="CM3" s="1">
        <f t="shared" ref="CM3" si="25">CL3+1</f>
        <v>2043</v>
      </c>
      <c r="CN3" s="1">
        <f t="shared" ref="CN3" si="26">CM3+1</f>
        <v>2044</v>
      </c>
      <c r="CO3" s="1">
        <f>CN3+1</f>
        <v>2045</v>
      </c>
      <c r="CP3" s="1">
        <f t="shared" ref="CP3" si="27">CO3+1</f>
        <v>2046</v>
      </c>
      <c r="CQ3" s="1">
        <f t="shared" ref="CQ3" si="28">CP3+1</f>
        <v>2047</v>
      </c>
      <c r="CR3" s="1">
        <f t="shared" ref="CR3" si="29">CQ3+1</f>
        <v>2048</v>
      </c>
      <c r="CS3" s="1">
        <f>CR3+1</f>
        <v>2049</v>
      </c>
      <c r="CT3" s="1">
        <f t="shared" ref="CT3" si="30">CS3+1</f>
        <v>2050</v>
      </c>
      <c r="CV3" s="1">
        <v>2020</v>
      </c>
      <c r="CW3" s="1">
        <f>CV3+1</f>
        <v>2021</v>
      </c>
      <c r="CX3" s="1">
        <f t="shared" ref="CX3" si="31">CW3+1</f>
        <v>2022</v>
      </c>
      <c r="CY3" s="1">
        <f t="shared" ref="CY3" si="32">CX3+1</f>
        <v>2023</v>
      </c>
      <c r="CZ3" s="1">
        <f t="shared" ref="CZ3" si="33">CY3+1</f>
        <v>2024</v>
      </c>
      <c r="DA3" s="1">
        <f t="shared" ref="DA3" si="34">CZ3+1</f>
        <v>2025</v>
      </c>
      <c r="DB3" s="1">
        <f t="shared" ref="DB3" si="35">DA3+1</f>
        <v>2026</v>
      </c>
      <c r="DC3" s="1">
        <f t="shared" ref="DC3" si="36">DB3+1</f>
        <v>2027</v>
      </c>
      <c r="DD3" s="1">
        <f t="shared" ref="DD3" si="37">DC3+1</f>
        <v>2028</v>
      </c>
      <c r="DE3" s="1">
        <f t="shared" ref="DE3" si="38">DD3+1</f>
        <v>2029</v>
      </c>
      <c r="DF3" s="1">
        <f t="shared" ref="DF3" si="39">DE3+1</f>
        <v>2030</v>
      </c>
      <c r="DG3" s="1">
        <f t="shared" ref="DG3" si="40">DF3+1</f>
        <v>2031</v>
      </c>
      <c r="DH3" s="1">
        <f t="shared" ref="DH3" si="41">DG3+1</f>
        <v>2032</v>
      </c>
      <c r="DI3" s="1">
        <f t="shared" ref="DI3" si="42">DH3+1</f>
        <v>2033</v>
      </c>
      <c r="DJ3" s="1">
        <f>DI3+1</f>
        <v>2034</v>
      </c>
      <c r="DK3" s="1">
        <f t="shared" ref="DK3" si="43">DJ3+1</f>
        <v>2035</v>
      </c>
      <c r="DL3" s="1">
        <f t="shared" ref="DL3" si="44">DK3+1</f>
        <v>2036</v>
      </c>
      <c r="DM3" s="1">
        <f t="shared" ref="DM3" si="45">DL3+1</f>
        <v>2037</v>
      </c>
      <c r="DN3" s="1">
        <f t="shared" ref="DN3" si="46">DM3+1</f>
        <v>2038</v>
      </c>
      <c r="DO3" s="1">
        <f t="shared" ref="DO3" si="47">DN3+1</f>
        <v>2039</v>
      </c>
      <c r="DP3" s="1">
        <f t="shared" ref="DP3" si="48">DO3+1</f>
        <v>2040</v>
      </c>
      <c r="DQ3" s="1">
        <f t="shared" ref="DQ3" si="49">DP3+1</f>
        <v>2041</v>
      </c>
      <c r="DR3" s="1">
        <f t="shared" ref="DR3" si="50">DQ3+1</f>
        <v>2042</v>
      </c>
      <c r="DS3" s="1">
        <f t="shared" ref="DS3" si="51">DR3+1</f>
        <v>2043</v>
      </c>
      <c r="DT3" s="1">
        <f t="shared" ref="DT3" si="52">DS3+1</f>
        <v>2044</v>
      </c>
      <c r="DU3" s="1">
        <f>DT3+1</f>
        <v>2045</v>
      </c>
      <c r="DV3" s="1">
        <f t="shared" ref="DV3" si="53">DU3+1</f>
        <v>2046</v>
      </c>
      <c r="DW3" s="1">
        <f t="shared" ref="DW3" si="54">DV3+1</f>
        <v>2047</v>
      </c>
      <c r="DX3" s="1">
        <f t="shared" ref="DX3" si="55">DW3+1</f>
        <v>2048</v>
      </c>
      <c r="DY3" s="1">
        <f>DX3+1</f>
        <v>2049</v>
      </c>
      <c r="DZ3" s="1">
        <f t="shared" ref="DZ3" si="56">DY3+1</f>
        <v>2050</v>
      </c>
      <c r="EB3" s="1">
        <v>2020</v>
      </c>
      <c r="EC3" s="1">
        <f>EB3+1</f>
        <v>2021</v>
      </c>
      <c r="ED3" s="1">
        <f t="shared" ref="ED3" si="57">EC3+1</f>
        <v>2022</v>
      </c>
      <c r="EE3" s="1">
        <f t="shared" ref="EE3" si="58">ED3+1</f>
        <v>2023</v>
      </c>
      <c r="EF3" s="1">
        <f t="shared" ref="EF3" si="59">EE3+1</f>
        <v>2024</v>
      </c>
      <c r="EG3" s="1">
        <f t="shared" ref="EG3" si="60">EF3+1</f>
        <v>2025</v>
      </c>
      <c r="EH3" s="1">
        <f t="shared" ref="EH3" si="61">EG3+1</f>
        <v>2026</v>
      </c>
      <c r="EI3" s="1">
        <f t="shared" ref="EI3" si="62">EH3+1</f>
        <v>2027</v>
      </c>
      <c r="EJ3" s="1">
        <f t="shared" ref="EJ3" si="63">EI3+1</f>
        <v>2028</v>
      </c>
      <c r="EK3" s="1">
        <f t="shared" ref="EK3" si="64">EJ3+1</f>
        <v>2029</v>
      </c>
      <c r="EL3" s="1">
        <f t="shared" ref="EL3" si="65">EK3+1</f>
        <v>2030</v>
      </c>
      <c r="EM3" s="1">
        <f t="shared" ref="EM3" si="66">EL3+1</f>
        <v>2031</v>
      </c>
      <c r="EN3" s="1">
        <f t="shared" ref="EN3" si="67">EM3+1</f>
        <v>2032</v>
      </c>
      <c r="EO3" s="1">
        <f t="shared" ref="EO3" si="68">EN3+1</f>
        <v>2033</v>
      </c>
      <c r="EP3" s="1">
        <f>EO3+1</f>
        <v>2034</v>
      </c>
      <c r="EQ3" s="1">
        <f t="shared" ref="EQ3" si="69">EP3+1</f>
        <v>2035</v>
      </c>
      <c r="ER3" s="1">
        <f t="shared" ref="ER3" si="70">EQ3+1</f>
        <v>2036</v>
      </c>
      <c r="ES3" s="1">
        <f t="shared" ref="ES3" si="71">ER3+1</f>
        <v>2037</v>
      </c>
      <c r="ET3" s="1">
        <f t="shared" ref="ET3" si="72">ES3+1</f>
        <v>2038</v>
      </c>
      <c r="EU3" s="1">
        <f t="shared" ref="EU3" si="73">ET3+1</f>
        <v>2039</v>
      </c>
      <c r="EV3" s="1">
        <f t="shared" ref="EV3" si="74">EU3+1</f>
        <v>2040</v>
      </c>
      <c r="EW3" s="1">
        <f t="shared" ref="EW3" si="75">EV3+1</f>
        <v>2041</v>
      </c>
      <c r="EX3" s="1">
        <f t="shared" ref="EX3" si="76">EW3+1</f>
        <v>2042</v>
      </c>
      <c r="EY3" s="1">
        <f t="shared" ref="EY3" si="77">EX3+1</f>
        <v>2043</v>
      </c>
      <c r="EZ3" s="1">
        <f t="shared" ref="EZ3" si="78">EY3+1</f>
        <v>2044</v>
      </c>
      <c r="FA3" s="1">
        <f>EZ3+1</f>
        <v>2045</v>
      </c>
      <c r="FB3" s="1">
        <f t="shared" ref="FB3" si="79">FA3+1</f>
        <v>2046</v>
      </c>
      <c r="FC3" s="1">
        <f t="shared" ref="FC3" si="80">FB3+1</f>
        <v>2047</v>
      </c>
      <c r="FD3" s="1">
        <f t="shared" ref="FD3" si="81">FC3+1</f>
        <v>2048</v>
      </c>
      <c r="FE3" s="1">
        <f>FD3+1</f>
        <v>2049</v>
      </c>
      <c r="FF3" s="1">
        <f t="shared" ref="FF3" si="82">FE3+1</f>
        <v>2050</v>
      </c>
      <c r="FH3" s="1">
        <v>2020</v>
      </c>
      <c r="FI3" s="1">
        <f>FH3+1</f>
        <v>2021</v>
      </c>
      <c r="FJ3" s="1">
        <f t="shared" ref="FJ3" si="83">FI3+1</f>
        <v>2022</v>
      </c>
      <c r="FK3" s="1">
        <f t="shared" ref="FK3" si="84">FJ3+1</f>
        <v>2023</v>
      </c>
      <c r="FL3" s="1">
        <f t="shared" ref="FL3" si="85">FK3+1</f>
        <v>2024</v>
      </c>
      <c r="FM3" s="1">
        <f t="shared" ref="FM3" si="86">FL3+1</f>
        <v>2025</v>
      </c>
      <c r="FN3" s="1">
        <f t="shared" ref="FN3" si="87">FM3+1</f>
        <v>2026</v>
      </c>
      <c r="FO3" s="1">
        <f t="shared" ref="FO3" si="88">FN3+1</f>
        <v>2027</v>
      </c>
      <c r="FP3" s="1">
        <f t="shared" ref="FP3" si="89">FO3+1</f>
        <v>2028</v>
      </c>
      <c r="FQ3" s="1">
        <f t="shared" ref="FQ3" si="90">FP3+1</f>
        <v>2029</v>
      </c>
      <c r="FR3" s="1">
        <f t="shared" ref="FR3" si="91">FQ3+1</f>
        <v>2030</v>
      </c>
      <c r="FS3" s="1">
        <f t="shared" ref="FS3" si="92">FR3+1</f>
        <v>2031</v>
      </c>
      <c r="FT3" s="1">
        <f t="shared" ref="FT3" si="93">FS3+1</f>
        <v>2032</v>
      </c>
      <c r="FU3" s="1">
        <f t="shared" ref="FU3" si="94">FT3+1</f>
        <v>2033</v>
      </c>
      <c r="FV3" s="1">
        <f>FU3+1</f>
        <v>2034</v>
      </c>
      <c r="FW3" s="1">
        <f t="shared" ref="FW3" si="95">FV3+1</f>
        <v>2035</v>
      </c>
      <c r="FX3" s="1">
        <f t="shared" ref="FX3" si="96">FW3+1</f>
        <v>2036</v>
      </c>
      <c r="FY3" s="1">
        <f t="shared" ref="FY3" si="97">FX3+1</f>
        <v>2037</v>
      </c>
      <c r="FZ3" s="1">
        <f t="shared" ref="FZ3" si="98">FY3+1</f>
        <v>2038</v>
      </c>
      <c r="GA3" s="1">
        <f t="shared" ref="GA3" si="99">FZ3+1</f>
        <v>2039</v>
      </c>
      <c r="GB3" s="1">
        <f t="shared" ref="GB3" si="100">GA3+1</f>
        <v>2040</v>
      </c>
      <c r="GC3" s="1">
        <f t="shared" ref="GC3" si="101">GB3+1</f>
        <v>2041</v>
      </c>
      <c r="GD3" s="1">
        <f t="shared" ref="GD3" si="102">GC3+1</f>
        <v>2042</v>
      </c>
      <c r="GE3" s="1">
        <f t="shared" ref="GE3" si="103">GD3+1</f>
        <v>2043</v>
      </c>
      <c r="GF3" s="1">
        <f t="shared" ref="GF3" si="104">GE3+1</f>
        <v>2044</v>
      </c>
      <c r="GG3" s="1">
        <f>GF3+1</f>
        <v>2045</v>
      </c>
      <c r="GH3" s="1">
        <f t="shared" ref="GH3" si="105">GG3+1</f>
        <v>2046</v>
      </c>
      <c r="GI3" s="1">
        <f t="shared" ref="GI3" si="106">GH3+1</f>
        <v>2047</v>
      </c>
      <c r="GJ3" s="1">
        <f t="shared" ref="GJ3" si="107">GI3+1</f>
        <v>2048</v>
      </c>
      <c r="GK3" s="1">
        <f>GJ3+1</f>
        <v>2049</v>
      </c>
      <c r="GL3" s="1">
        <f t="shared" ref="GL3" si="108">GK3+1</f>
        <v>2050</v>
      </c>
    </row>
    <row r="4" spans="1:223" s="186" customFormat="1">
      <c r="A4" s="181" t="s">
        <v>18</v>
      </c>
      <c r="B4" s="182"/>
      <c r="C4" s="183" t="s">
        <v>197</v>
      </c>
      <c r="D4" s="184">
        <f>'[2]Yearly Butadiene'!D4</f>
        <v>846505.72103598283</v>
      </c>
      <c r="E4" s="184">
        <f>'[2]Yearly Butadiene'!E4</f>
        <v>842195.4473386422</v>
      </c>
      <c r="F4" s="184">
        <f>'[2]Yearly Butadiene'!F4</f>
        <v>837907.12087554263</v>
      </c>
      <c r="G4" s="184">
        <f>'[2]Yearly Butadiene'!G4</f>
        <v>833640.62989482691</v>
      </c>
      <c r="H4" s="184">
        <f>'[2]Yearly Butadiene'!H4</f>
        <v>829395.86321366066</v>
      </c>
      <c r="I4" s="184">
        <f>'[2]Yearly Butadiene'!I4</f>
        <v>825172.71021533501</v>
      </c>
      <c r="J4" s="184">
        <f>'[2]Yearly Butadiene'!J4</f>
        <v>820528.19689567841</v>
      </c>
      <c r="K4" s="184">
        <f>'[2]Yearly Butadiene'!K4</f>
        <v>815909.82538089424</v>
      </c>
      <c r="L4" s="184">
        <f>'[2]Yearly Butadiene'!L4</f>
        <v>811317.44853092381</v>
      </c>
      <c r="M4" s="184">
        <f>'[2]Yearly Butadiene'!M4</f>
        <v>806750.92003389157</v>
      </c>
      <c r="N4" s="184">
        <f>'[2]Yearly Butadiene'!N4</f>
        <v>802210.09440144326</v>
      </c>
      <c r="O4" s="184">
        <f>'[2]Yearly Butadiene'!O4</f>
        <v>796873.65360595519</v>
      </c>
      <c r="P4" s="184">
        <f>'[2]Yearly Butadiene'!P4</f>
        <v>791572.71174093743</v>
      </c>
      <c r="Q4" s="184">
        <f>'[2]Yearly Butadiene'!Q4</f>
        <v>786307.03266134264</v>
      </c>
      <c r="R4" s="184">
        <f>'[2]Yearly Butadiene'!R4</f>
        <v>781076.3817930012</v>
      </c>
      <c r="S4" s="184">
        <f>'[2]Yearly Butadiene'!S4</f>
        <v>775880.52612217166</v>
      </c>
      <c r="T4" s="184">
        <f>'[2]Yearly Butadiene'!T4</f>
        <v>770000.92984343634</v>
      </c>
      <c r="U4" s="184">
        <f>'[2]Yearly Butadiene'!U4</f>
        <v>764165.88894563541</v>
      </c>
      <c r="V4" s="184">
        <f>'[2]Yearly Butadiene'!V4</f>
        <v>758375.06578960514</v>
      </c>
      <c r="W4" s="184">
        <f>'[2]Yearly Butadiene'!W4</f>
        <v>752628.12529480003</v>
      </c>
      <c r="X4" s="184">
        <f>'[2]Yearly Butadiene'!X4</f>
        <v>746924.73491990357</v>
      </c>
      <c r="Y4" s="184">
        <f>'[2]Yearly Butadiene'!Y4</f>
        <v>740763.40682298341</v>
      </c>
      <c r="Z4" s="184">
        <f>'[2]Yearly Butadiene'!Z4</f>
        <v>734652.90307575092</v>
      </c>
      <c r="AA4" s="184">
        <f>'[2]Yearly Butadiene'!AA4</f>
        <v>728592.80443182273</v>
      </c>
      <c r="AB4" s="184">
        <f>'[2]Yearly Butadiene'!AB4</f>
        <v>722582.69510314846</v>
      </c>
      <c r="AC4" s="184">
        <f>'[2]Yearly Butadiene'!AC4</f>
        <v>716622.16273148358</v>
      </c>
      <c r="AD4" s="184">
        <f>'[2]Yearly Butadiene'!AD4</f>
        <v>710456.45976632333</v>
      </c>
      <c r="AE4" s="184">
        <f>'[2]Yearly Butadiene'!AE4</f>
        <v>704343.80552757939</v>
      </c>
      <c r="AF4" s="184">
        <f>'[2]Yearly Butadiene'!AF4</f>
        <v>698283.74359245773</v>
      </c>
      <c r="AG4" s="184">
        <f>'[2]Yearly Butadiene'!AG4</f>
        <v>692275.82146515336</v>
      </c>
      <c r="AH4" s="184">
        <f>'[2]Yearly Butadiene'!AH4</f>
        <v>686319.59054306312</v>
      </c>
      <c r="AI4" s="185"/>
      <c r="AJ4" s="184">
        <f>'[3]Yearly Butadiene'!D4</f>
        <v>80369.95000000007</v>
      </c>
      <c r="AK4" s="184">
        <f>'[3]Yearly Butadiene'!E4</f>
        <v>80369.95000000007</v>
      </c>
      <c r="AL4" s="184">
        <f>'[3]Yearly Butadiene'!F4</f>
        <v>80369.95000000007</v>
      </c>
      <c r="AM4" s="184">
        <f>'[3]Yearly Butadiene'!G4</f>
        <v>80369.95000000007</v>
      </c>
      <c r="AN4" s="184">
        <f>'[3]Yearly Butadiene'!H4</f>
        <v>80369.95000000007</v>
      </c>
      <c r="AO4" s="184">
        <f>'[3]Yearly Butadiene'!I4</f>
        <v>80369.95000000007</v>
      </c>
      <c r="AP4" s="184">
        <f>'[3]Yearly Butadiene'!J4</f>
        <v>80369.95000000007</v>
      </c>
      <c r="AQ4" s="184">
        <f>'[3]Yearly Butadiene'!K4</f>
        <v>80369.95000000007</v>
      </c>
      <c r="AR4" s="184">
        <f>'[3]Yearly Butadiene'!L4</f>
        <v>80369.95000000007</v>
      </c>
      <c r="AS4" s="184">
        <f>'[3]Yearly Butadiene'!M4</f>
        <v>80369.95000000007</v>
      </c>
      <c r="AT4" s="184">
        <f>'[3]Yearly Butadiene'!N4</f>
        <v>80369.95000000007</v>
      </c>
      <c r="AU4" s="184">
        <f>'[3]Yearly Butadiene'!O4</f>
        <v>80369.95000000007</v>
      </c>
      <c r="AV4" s="184">
        <f>'[3]Yearly Butadiene'!P4</f>
        <v>80369.95000000007</v>
      </c>
      <c r="AW4" s="184">
        <f>'[3]Yearly Butadiene'!Q4</f>
        <v>80369.95000000007</v>
      </c>
      <c r="AX4" s="184">
        <f>'[3]Yearly Butadiene'!R4</f>
        <v>80369.95000000007</v>
      </c>
      <c r="AY4" s="184">
        <f>'[3]Yearly Butadiene'!S4</f>
        <v>80369.95000000007</v>
      </c>
      <c r="AZ4" s="184">
        <f>'[3]Yearly Butadiene'!T4</f>
        <v>80369.95000000007</v>
      </c>
      <c r="BA4" s="184">
        <f>'[3]Yearly Butadiene'!U4</f>
        <v>80369.95000000007</v>
      </c>
      <c r="BB4" s="184">
        <f>'[3]Yearly Butadiene'!V4</f>
        <v>80369.95000000007</v>
      </c>
      <c r="BC4" s="184">
        <f>'[3]Yearly Butadiene'!W4</f>
        <v>80369.95000000007</v>
      </c>
      <c r="BD4" s="184">
        <f>'[3]Yearly Butadiene'!X4</f>
        <v>80369.95000000007</v>
      </c>
      <c r="BE4" s="184">
        <f>'[3]Yearly Butadiene'!Y4</f>
        <v>80369.95000000007</v>
      </c>
      <c r="BF4" s="184">
        <f>'[3]Yearly Butadiene'!Z4</f>
        <v>80369.95000000007</v>
      </c>
      <c r="BG4" s="184">
        <f>'[3]Yearly Butadiene'!AA4</f>
        <v>80369.95000000007</v>
      </c>
      <c r="BH4" s="184">
        <f>'[3]Yearly Butadiene'!AB4</f>
        <v>80369.95000000007</v>
      </c>
      <c r="BI4" s="184">
        <f>'[3]Yearly Butadiene'!AC4</f>
        <v>80369.95000000007</v>
      </c>
      <c r="BJ4" s="184">
        <f>'[3]Yearly Butadiene'!AD4</f>
        <v>80369.95000000007</v>
      </c>
      <c r="BK4" s="184">
        <f>'[3]Yearly Butadiene'!AE4</f>
        <v>80369.95000000007</v>
      </c>
      <c r="BL4" s="184">
        <f>'[3]Yearly Butadiene'!AF4</f>
        <v>80369.95000000007</v>
      </c>
      <c r="BM4" s="184">
        <f>'[3]Yearly Butadiene'!AG4</f>
        <v>80369.95000000007</v>
      </c>
      <c r="BN4" s="184">
        <f>'[3]Yearly Butadiene'!AH4</f>
        <v>80369.95000000007</v>
      </c>
      <c r="BP4" s="184">
        <f>D4+AJ4</f>
        <v>926875.6710359829</v>
      </c>
      <c r="BQ4" s="184">
        <f t="shared" ref="BQ4:CT4" si="109">E4+AK4</f>
        <v>922565.39733864227</v>
      </c>
      <c r="BR4" s="184">
        <f t="shared" si="109"/>
        <v>918277.0708755427</v>
      </c>
      <c r="BS4" s="184">
        <f t="shared" si="109"/>
        <v>914010.57989482698</v>
      </c>
      <c r="BT4" s="184">
        <f t="shared" si="109"/>
        <v>909765.81321366073</v>
      </c>
      <c r="BU4" s="184">
        <f t="shared" si="109"/>
        <v>905542.66021533508</v>
      </c>
      <c r="BV4" s="184">
        <f t="shared" si="109"/>
        <v>900898.14689567848</v>
      </c>
      <c r="BW4" s="184">
        <f t="shared" si="109"/>
        <v>896279.77538089431</v>
      </c>
      <c r="BX4" s="184">
        <f t="shared" si="109"/>
        <v>891687.39853092388</v>
      </c>
      <c r="BY4" s="184">
        <f t="shared" si="109"/>
        <v>887120.87003389164</v>
      </c>
      <c r="BZ4" s="184">
        <f t="shared" si="109"/>
        <v>882580.04440144333</v>
      </c>
      <c r="CA4" s="184">
        <f t="shared" si="109"/>
        <v>877243.60360595526</v>
      </c>
      <c r="CB4" s="184">
        <f t="shared" si="109"/>
        <v>871942.6617409375</v>
      </c>
      <c r="CC4" s="184">
        <f t="shared" si="109"/>
        <v>866676.98266134271</v>
      </c>
      <c r="CD4" s="184">
        <f t="shared" si="109"/>
        <v>861446.33179300127</v>
      </c>
      <c r="CE4" s="184">
        <f t="shared" si="109"/>
        <v>856250.47612217173</v>
      </c>
      <c r="CF4" s="184">
        <f t="shared" si="109"/>
        <v>850370.87984343641</v>
      </c>
      <c r="CG4" s="184">
        <f t="shared" si="109"/>
        <v>844535.83894563548</v>
      </c>
      <c r="CH4" s="184">
        <f t="shared" si="109"/>
        <v>838745.01578960521</v>
      </c>
      <c r="CI4" s="184">
        <f t="shared" si="109"/>
        <v>832998.0752948001</v>
      </c>
      <c r="CJ4" s="184">
        <f t="shared" si="109"/>
        <v>827294.68491990364</v>
      </c>
      <c r="CK4" s="184">
        <f t="shared" si="109"/>
        <v>821133.35682298348</v>
      </c>
      <c r="CL4" s="184">
        <f t="shared" si="109"/>
        <v>815022.85307575099</v>
      </c>
      <c r="CM4" s="184">
        <f t="shared" si="109"/>
        <v>808962.7544318228</v>
      </c>
      <c r="CN4" s="184">
        <f t="shared" si="109"/>
        <v>802952.64510314853</v>
      </c>
      <c r="CO4" s="184">
        <f t="shared" si="109"/>
        <v>796992.11273148365</v>
      </c>
      <c r="CP4" s="184">
        <f t="shared" si="109"/>
        <v>790826.4097663234</v>
      </c>
      <c r="CQ4" s="184">
        <f t="shared" si="109"/>
        <v>784713.75552757946</v>
      </c>
      <c r="CR4" s="184">
        <f t="shared" si="109"/>
        <v>778653.6935924578</v>
      </c>
      <c r="CS4" s="184">
        <f t="shared" si="109"/>
        <v>772645.77146515343</v>
      </c>
      <c r="CT4" s="184">
        <f t="shared" si="109"/>
        <v>766689.54054306319</v>
      </c>
      <c r="CU4" s="185"/>
      <c r="CV4" s="184">
        <f>'[2]Yearly Butadiene'!AJ4</f>
        <v>846505.72103598283</v>
      </c>
      <c r="CW4" s="184">
        <f>'[2]Yearly Butadiene'!AK4</f>
        <v>842195.4473386422</v>
      </c>
      <c r="CX4" s="184">
        <f>'[2]Yearly Butadiene'!AL4</f>
        <v>837907.12087554263</v>
      </c>
      <c r="CY4" s="184">
        <f>'[2]Yearly Butadiene'!AM4</f>
        <v>833640.62989482691</v>
      </c>
      <c r="CZ4" s="184">
        <f>'[2]Yearly Butadiene'!AN4</f>
        <v>829395.86321366066</v>
      </c>
      <c r="DA4" s="184">
        <f>'[2]Yearly Butadiene'!AO4</f>
        <v>825172.71021533501</v>
      </c>
      <c r="DB4" s="184">
        <f>'[2]Yearly Butadiene'!AP4</f>
        <v>820528.19689567841</v>
      </c>
      <c r="DC4" s="184">
        <f>'[2]Yearly Butadiene'!AQ4</f>
        <v>815909.82538089424</v>
      </c>
      <c r="DD4" s="184">
        <f>'[2]Yearly Butadiene'!AR4</f>
        <v>811317.44853092381</v>
      </c>
      <c r="DE4" s="184">
        <f>'[2]Yearly Butadiene'!AS4</f>
        <v>806750.92003389157</v>
      </c>
      <c r="DF4" s="184">
        <f>'[2]Yearly Butadiene'!AT4</f>
        <v>802210.09440144326</v>
      </c>
      <c r="DG4" s="184">
        <f>'[2]Yearly Butadiene'!AU4</f>
        <v>796873.65360595519</v>
      </c>
      <c r="DH4" s="184">
        <f>'[2]Yearly Butadiene'!AV4</f>
        <v>791572.71174093743</v>
      </c>
      <c r="DI4" s="184">
        <f>'[2]Yearly Butadiene'!AW4</f>
        <v>786307.03266134264</v>
      </c>
      <c r="DJ4" s="184">
        <f>'[2]Yearly Butadiene'!AX4</f>
        <v>781076.3817930012</v>
      </c>
      <c r="DK4" s="184">
        <f>'[2]Yearly Butadiene'!AY4</f>
        <v>775880.52612217166</v>
      </c>
      <c r="DL4" s="184">
        <f>'[2]Yearly Butadiene'!AZ4</f>
        <v>770000.92984343634</v>
      </c>
      <c r="DM4" s="184">
        <f>'[2]Yearly Butadiene'!BA4</f>
        <v>764165.88894563541</v>
      </c>
      <c r="DN4" s="184">
        <f>'[2]Yearly Butadiene'!BB4</f>
        <v>758375.06578960514</v>
      </c>
      <c r="DO4" s="184">
        <f>'[2]Yearly Butadiene'!BC4</f>
        <v>752628.12529480003</v>
      </c>
      <c r="DP4" s="184">
        <f>'[2]Yearly Butadiene'!BD4</f>
        <v>746924.73491990357</v>
      </c>
      <c r="DQ4" s="184">
        <f>'[2]Yearly Butadiene'!BE4</f>
        <v>740763.40682298341</v>
      </c>
      <c r="DR4" s="184">
        <f>'[2]Yearly Butadiene'!BF4</f>
        <v>734652.90307575092</v>
      </c>
      <c r="DS4" s="184">
        <f>'[2]Yearly Butadiene'!BG4</f>
        <v>728592.80443182273</v>
      </c>
      <c r="DT4" s="184">
        <f>'[2]Yearly Butadiene'!BH4</f>
        <v>722582.69510314846</v>
      </c>
      <c r="DU4" s="184">
        <f>'[2]Yearly Butadiene'!BI4</f>
        <v>716622.16273148358</v>
      </c>
      <c r="DV4" s="184">
        <f>'[2]Yearly Butadiene'!BJ4</f>
        <v>710456.45976632333</v>
      </c>
      <c r="DW4" s="184">
        <f>'[2]Yearly Butadiene'!BK4</f>
        <v>704343.80552757939</v>
      </c>
      <c r="DX4" s="184">
        <f>'[2]Yearly Butadiene'!BL4</f>
        <v>698283.74359245773</v>
      </c>
      <c r="DY4" s="184">
        <f>'[2]Yearly Butadiene'!BM4</f>
        <v>692275.82146515336</v>
      </c>
      <c r="DZ4" s="184">
        <f>'[2]Yearly Butadiene'!BN4</f>
        <v>686319.59054306312</v>
      </c>
      <c r="EB4" s="184">
        <f>'[3]Yearly Butadiene'!AJ4</f>
        <v>80369.95000000007</v>
      </c>
      <c r="EC4" s="184">
        <f>'[3]Yearly Butadiene'!AK4</f>
        <v>80369.95000000007</v>
      </c>
      <c r="ED4" s="184">
        <f>'[3]Yearly Butadiene'!AL4</f>
        <v>80369.95000000007</v>
      </c>
      <c r="EE4" s="184">
        <f>'[3]Yearly Butadiene'!AM4</f>
        <v>80369.95000000007</v>
      </c>
      <c r="EF4" s="184">
        <f>'[3]Yearly Butadiene'!AN4</f>
        <v>80369.95000000007</v>
      </c>
      <c r="EG4" s="184">
        <f>'[3]Yearly Butadiene'!AO4</f>
        <v>80369.95000000007</v>
      </c>
      <c r="EH4" s="184">
        <f>'[3]Yearly Butadiene'!AP4</f>
        <v>80369.95000000007</v>
      </c>
      <c r="EI4" s="184">
        <f>'[3]Yearly Butadiene'!AQ4</f>
        <v>80369.95000000007</v>
      </c>
      <c r="EJ4" s="184">
        <f>'[3]Yearly Butadiene'!AR4</f>
        <v>80369.95000000007</v>
      </c>
      <c r="EK4" s="184">
        <f>'[3]Yearly Butadiene'!AS4</f>
        <v>80369.95000000007</v>
      </c>
      <c r="EL4" s="184">
        <f>'[3]Yearly Butadiene'!AT4</f>
        <v>80369.95000000007</v>
      </c>
      <c r="EM4" s="184">
        <f>'[3]Yearly Butadiene'!AU4</f>
        <v>80369.95000000007</v>
      </c>
      <c r="EN4" s="184">
        <f>'[3]Yearly Butadiene'!AV4</f>
        <v>80369.95000000007</v>
      </c>
      <c r="EO4" s="184">
        <f>'[3]Yearly Butadiene'!AW4</f>
        <v>80369.95000000007</v>
      </c>
      <c r="EP4" s="184">
        <f>'[3]Yearly Butadiene'!AX4</f>
        <v>80369.95000000007</v>
      </c>
      <c r="EQ4" s="184">
        <f>'[3]Yearly Butadiene'!AY4</f>
        <v>80369.95000000007</v>
      </c>
      <c r="ER4" s="184">
        <f>'[3]Yearly Butadiene'!AZ4</f>
        <v>80369.95000000007</v>
      </c>
      <c r="ES4" s="184">
        <f>'[3]Yearly Butadiene'!BA4</f>
        <v>80369.95000000007</v>
      </c>
      <c r="ET4" s="184">
        <f>'[3]Yearly Butadiene'!BB4</f>
        <v>80369.95000000007</v>
      </c>
      <c r="EU4" s="184">
        <f>'[3]Yearly Butadiene'!BC4</f>
        <v>80369.95000000007</v>
      </c>
      <c r="EV4" s="184">
        <f>'[3]Yearly Butadiene'!BD4</f>
        <v>80369.95000000007</v>
      </c>
      <c r="EW4" s="184">
        <f>'[3]Yearly Butadiene'!BE4</f>
        <v>80369.95000000007</v>
      </c>
      <c r="EX4" s="184">
        <f>'[3]Yearly Butadiene'!BF4</f>
        <v>80369.95000000007</v>
      </c>
      <c r="EY4" s="184">
        <f>'[3]Yearly Butadiene'!BG4</f>
        <v>80369.95000000007</v>
      </c>
      <c r="EZ4" s="184">
        <f>'[3]Yearly Butadiene'!BH4</f>
        <v>80369.95000000007</v>
      </c>
      <c r="FA4" s="184">
        <f>'[3]Yearly Butadiene'!BI4</f>
        <v>80369.95000000007</v>
      </c>
      <c r="FB4" s="184">
        <f>'[3]Yearly Butadiene'!BJ4</f>
        <v>80369.95000000007</v>
      </c>
      <c r="FC4" s="184">
        <f>'[3]Yearly Butadiene'!BK4</f>
        <v>80369.95000000007</v>
      </c>
      <c r="FD4" s="184">
        <f>'[3]Yearly Butadiene'!BL4</f>
        <v>80369.95000000007</v>
      </c>
      <c r="FE4" s="184">
        <f>'[3]Yearly Butadiene'!BM4</f>
        <v>80369.95000000007</v>
      </c>
      <c r="FF4" s="184">
        <f>'[3]Yearly Butadiene'!BN4</f>
        <v>80369.95000000007</v>
      </c>
      <c r="FG4" s="185"/>
      <c r="FH4" s="184">
        <f>EB4+CV4</f>
        <v>926875.6710359829</v>
      </c>
      <c r="FI4" s="184">
        <f t="shared" ref="FI4:GL4" si="110">EC4+CW4</f>
        <v>922565.39733864227</v>
      </c>
      <c r="FJ4" s="184">
        <f t="shared" si="110"/>
        <v>918277.0708755427</v>
      </c>
      <c r="FK4" s="184">
        <f t="shared" si="110"/>
        <v>914010.57989482698</v>
      </c>
      <c r="FL4" s="184">
        <f t="shared" si="110"/>
        <v>909765.81321366073</v>
      </c>
      <c r="FM4" s="184">
        <f t="shared" si="110"/>
        <v>905542.66021533508</v>
      </c>
      <c r="FN4" s="184">
        <f t="shared" si="110"/>
        <v>900898.14689567848</v>
      </c>
      <c r="FO4" s="184">
        <f t="shared" si="110"/>
        <v>896279.77538089431</v>
      </c>
      <c r="FP4" s="184">
        <f t="shared" si="110"/>
        <v>891687.39853092388</v>
      </c>
      <c r="FQ4" s="184">
        <f t="shared" si="110"/>
        <v>887120.87003389164</v>
      </c>
      <c r="FR4" s="184">
        <f t="shared" si="110"/>
        <v>882580.04440144333</v>
      </c>
      <c r="FS4" s="184">
        <f t="shared" si="110"/>
        <v>877243.60360595526</v>
      </c>
      <c r="FT4" s="184">
        <f t="shared" si="110"/>
        <v>871942.6617409375</v>
      </c>
      <c r="FU4" s="184">
        <f t="shared" si="110"/>
        <v>866676.98266134271</v>
      </c>
      <c r="FV4" s="184">
        <f t="shared" si="110"/>
        <v>861446.33179300127</v>
      </c>
      <c r="FW4" s="184">
        <f t="shared" si="110"/>
        <v>856250.47612217173</v>
      </c>
      <c r="FX4" s="184">
        <f t="shared" si="110"/>
        <v>850370.87984343641</v>
      </c>
      <c r="FY4" s="184">
        <f t="shared" si="110"/>
        <v>844535.83894563548</v>
      </c>
      <c r="FZ4" s="184">
        <f t="shared" si="110"/>
        <v>838745.01578960521</v>
      </c>
      <c r="GA4" s="184">
        <f t="shared" si="110"/>
        <v>832998.0752948001</v>
      </c>
      <c r="GB4" s="184">
        <f t="shared" si="110"/>
        <v>827294.68491990364</v>
      </c>
      <c r="GC4" s="184">
        <f t="shared" si="110"/>
        <v>821133.35682298348</v>
      </c>
      <c r="GD4" s="184">
        <f t="shared" si="110"/>
        <v>815022.85307575099</v>
      </c>
      <c r="GE4" s="184">
        <f t="shared" si="110"/>
        <v>808962.7544318228</v>
      </c>
      <c r="GF4" s="184">
        <f t="shared" si="110"/>
        <v>802952.64510314853</v>
      </c>
      <c r="GG4" s="184">
        <f t="shared" si="110"/>
        <v>796992.11273148365</v>
      </c>
      <c r="GH4" s="184">
        <f t="shared" si="110"/>
        <v>790826.4097663234</v>
      </c>
      <c r="GI4" s="184">
        <f t="shared" si="110"/>
        <v>784713.75552757946</v>
      </c>
      <c r="GJ4" s="184">
        <f t="shared" si="110"/>
        <v>778653.6935924578</v>
      </c>
      <c r="GK4" s="184">
        <f t="shared" si="110"/>
        <v>772645.77146515343</v>
      </c>
      <c r="GL4" s="184">
        <f t="shared" si="110"/>
        <v>766689.54054306319</v>
      </c>
    </row>
    <row r="5" spans="1:223">
      <c r="C5" s="5"/>
      <c r="D5" s="124">
        <f>'[2]Yearly Butadiene'!D5</f>
        <v>0</v>
      </c>
      <c r="E5" s="124">
        <f>'[2]Yearly Butadiene'!E5</f>
        <v>0</v>
      </c>
      <c r="F5" s="124">
        <f>'[2]Yearly Butadiene'!F5</f>
        <v>0</v>
      </c>
      <c r="G5" s="124">
        <f>'[2]Yearly Butadiene'!G5</f>
        <v>0</v>
      </c>
      <c r="H5" s="124">
        <f>'[2]Yearly Butadiene'!H5</f>
        <v>0</v>
      </c>
      <c r="I5" s="124">
        <f>'[2]Yearly Butadiene'!I5</f>
        <v>0</v>
      </c>
      <c r="J5" s="124">
        <f>'[2]Yearly Butadiene'!J5</f>
        <v>0</v>
      </c>
      <c r="K5" s="124">
        <f>'[2]Yearly Butadiene'!K5</f>
        <v>0</v>
      </c>
      <c r="L5" s="124">
        <f>'[2]Yearly Butadiene'!L5</f>
        <v>0</v>
      </c>
      <c r="M5" s="124">
        <f>'[2]Yearly Butadiene'!M5</f>
        <v>0</v>
      </c>
      <c r="N5" s="124">
        <f>'[2]Yearly Butadiene'!N5</f>
        <v>0</v>
      </c>
      <c r="O5" s="124">
        <f>'[2]Yearly Butadiene'!O5</f>
        <v>0</v>
      </c>
      <c r="P5" s="124">
        <f>'[2]Yearly Butadiene'!P5</f>
        <v>0</v>
      </c>
      <c r="Q5" s="124">
        <f>'[2]Yearly Butadiene'!Q5</f>
        <v>0</v>
      </c>
      <c r="R5" s="124">
        <f>'[2]Yearly Butadiene'!R5</f>
        <v>0</v>
      </c>
      <c r="S5" s="124">
        <f>'[2]Yearly Butadiene'!S5</f>
        <v>0</v>
      </c>
      <c r="T5" s="124">
        <f>'[2]Yearly Butadiene'!T5</f>
        <v>0</v>
      </c>
      <c r="U5" s="124">
        <f>'[2]Yearly Butadiene'!U5</f>
        <v>0</v>
      </c>
      <c r="V5" s="124">
        <f>'[2]Yearly Butadiene'!V5</f>
        <v>0</v>
      </c>
      <c r="W5" s="124">
        <f>'[2]Yearly Butadiene'!W5</f>
        <v>0</v>
      </c>
      <c r="X5" s="124">
        <f>'[2]Yearly Butadiene'!X5</f>
        <v>0</v>
      </c>
      <c r="Y5" s="124">
        <f>'[2]Yearly Butadiene'!Y5</f>
        <v>0</v>
      </c>
      <c r="Z5" s="124">
        <f>'[2]Yearly Butadiene'!Z5</f>
        <v>0</v>
      </c>
      <c r="AA5" s="124">
        <f>'[2]Yearly Butadiene'!AA5</f>
        <v>0</v>
      </c>
      <c r="AB5" s="124">
        <f>'[2]Yearly Butadiene'!AB5</f>
        <v>0</v>
      </c>
      <c r="AC5" s="124">
        <f>'[2]Yearly Butadiene'!AC5</f>
        <v>0</v>
      </c>
      <c r="AD5" s="124">
        <f>'[2]Yearly Butadiene'!AD5</f>
        <v>0</v>
      </c>
      <c r="AE5" s="124">
        <f>'[2]Yearly Butadiene'!AE5</f>
        <v>0</v>
      </c>
      <c r="AF5" s="124">
        <f>'[2]Yearly Butadiene'!AF5</f>
        <v>0</v>
      </c>
      <c r="AG5" s="124">
        <f>'[2]Yearly Butadiene'!AG5</f>
        <v>0</v>
      </c>
      <c r="AH5" s="124">
        <f>'[2]Yearly Butadiene'!AH5</f>
        <v>0</v>
      </c>
      <c r="AI5" s="187"/>
      <c r="AJ5" s="124">
        <f>'[3]Yearly Butadiene'!D5</f>
        <v>0</v>
      </c>
      <c r="AK5" s="124">
        <f>'[3]Yearly Butadiene'!E5</f>
        <v>0</v>
      </c>
      <c r="AL5" s="124">
        <f>'[3]Yearly Butadiene'!F5</f>
        <v>0</v>
      </c>
      <c r="AM5" s="124">
        <f>'[3]Yearly Butadiene'!G5</f>
        <v>0</v>
      </c>
      <c r="AN5" s="124">
        <f>'[3]Yearly Butadiene'!H5</f>
        <v>0</v>
      </c>
      <c r="AO5" s="124">
        <f>'[3]Yearly Butadiene'!I5</f>
        <v>0</v>
      </c>
      <c r="AP5" s="124">
        <f>'[3]Yearly Butadiene'!J5</f>
        <v>0</v>
      </c>
      <c r="AQ5" s="124">
        <f>'[3]Yearly Butadiene'!K5</f>
        <v>0</v>
      </c>
      <c r="AR5" s="124">
        <f>'[3]Yearly Butadiene'!L5</f>
        <v>0</v>
      </c>
      <c r="AS5" s="124">
        <f>'[3]Yearly Butadiene'!M5</f>
        <v>0</v>
      </c>
      <c r="AT5" s="124">
        <f>'[3]Yearly Butadiene'!N5</f>
        <v>0</v>
      </c>
      <c r="AU5" s="124">
        <f>'[3]Yearly Butadiene'!O5</f>
        <v>0</v>
      </c>
      <c r="AV5" s="124">
        <f>'[3]Yearly Butadiene'!P5</f>
        <v>0</v>
      </c>
      <c r="AW5" s="124">
        <f>'[3]Yearly Butadiene'!Q5</f>
        <v>0</v>
      </c>
      <c r="AX5" s="124">
        <f>'[3]Yearly Butadiene'!R5</f>
        <v>0</v>
      </c>
      <c r="AY5" s="124">
        <f>'[3]Yearly Butadiene'!S5</f>
        <v>0</v>
      </c>
      <c r="AZ5" s="124">
        <f>'[3]Yearly Butadiene'!T5</f>
        <v>0</v>
      </c>
      <c r="BA5" s="124">
        <f>'[3]Yearly Butadiene'!U5</f>
        <v>0</v>
      </c>
      <c r="BB5" s="124">
        <f>'[3]Yearly Butadiene'!V5</f>
        <v>0</v>
      </c>
      <c r="BC5" s="124">
        <f>'[3]Yearly Butadiene'!W5</f>
        <v>0</v>
      </c>
      <c r="BD5" s="124">
        <f>'[3]Yearly Butadiene'!X5</f>
        <v>0</v>
      </c>
      <c r="BE5" s="124">
        <f>'[3]Yearly Butadiene'!Y5</f>
        <v>0</v>
      </c>
      <c r="BF5" s="124">
        <f>'[3]Yearly Butadiene'!Z5</f>
        <v>0</v>
      </c>
      <c r="BG5" s="124">
        <f>'[3]Yearly Butadiene'!AA5</f>
        <v>0</v>
      </c>
      <c r="BH5" s="124">
        <f>'[3]Yearly Butadiene'!AB5</f>
        <v>0</v>
      </c>
      <c r="BI5" s="124">
        <f>'[3]Yearly Butadiene'!AC5</f>
        <v>0</v>
      </c>
      <c r="BJ5" s="124">
        <f>'[3]Yearly Butadiene'!AD5</f>
        <v>0</v>
      </c>
      <c r="BK5" s="124">
        <f>'[3]Yearly Butadiene'!AE5</f>
        <v>0</v>
      </c>
      <c r="BL5" s="124">
        <f>'[3]Yearly Butadiene'!AF5</f>
        <v>0</v>
      </c>
      <c r="BM5" s="124">
        <f>'[3]Yearly Butadiene'!AG5</f>
        <v>0</v>
      </c>
      <c r="BN5" s="124">
        <f>'[3]Yearly Butadiene'!AH5</f>
        <v>0</v>
      </c>
      <c r="BP5" s="124">
        <f t="shared" ref="BP5:BP68" si="111">D5+AJ5</f>
        <v>0</v>
      </c>
      <c r="BQ5" s="124">
        <f t="shared" ref="BQ5:BQ68" si="112">E5+AK5</f>
        <v>0</v>
      </c>
      <c r="BR5" s="124">
        <f t="shared" ref="BR5:BR68" si="113">F5+AL5</f>
        <v>0</v>
      </c>
      <c r="BS5" s="124">
        <f t="shared" ref="BS5:BS68" si="114">G5+AM5</f>
        <v>0</v>
      </c>
      <c r="BT5" s="124">
        <f t="shared" ref="BT5:BT68" si="115">H5+AN5</f>
        <v>0</v>
      </c>
      <c r="BU5" s="124">
        <f t="shared" ref="BU5:BU68" si="116">I5+AO5</f>
        <v>0</v>
      </c>
      <c r="BV5" s="124">
        <f t="shared" ref="BV5:BV68" si="117">J5+AP5</f>
        <v>0</v>
      </c>
      <c r="BW5" s="124">
        <f t="shared" ref="BW5:BW68" si="118">K5+AQ5</f>
        <v>0</v>
      </c>
      <c r="BX5" s="124">
        <f t="shared" ref="BX5:BX68" si="119">L5+AR5</f>
        <v>0</v>
      </c>
      <c r="BY5" s="124">
        <f t="shared" ref="BY5:BY68" si="120">M5+AS5</f>
        <v>0</v>
      </c>
      <c r="BZ5" s="124">
        <f t="shared" ref="BZ5:BZ68" si="121">N5+AT5</f>
        <v>0</v>
      </c>
      <c r="CA5" s="124">
        <f t="shared" ref="CA5:CA68" si="122">O5+AU5</f>
        <v>0</v>
      </c>
      <c r="CB5" s="124">
        <f t="shared" ref="CB5:CB68" si="123">P5+AV5</f>
        <v>0</v>
      </c>
      <c r="CC5" s="124">
        <f t="shared" ref="CC5:CC68" si="124">Q5+AW5</f>
        <v>0</v>
      </c>
      <c r="CD5" s="124">
        <f t="shared" ref="CD5:CD68" si="125">R5+AX5</f>
        <v>0</v>
      </c>
      <c r="CE5" s="124">
        <f t="shared" ref="CE5:CE68" si="126">S5+AY5</f>
        <v>0</v>
      </c>
      <c r="CF5" s="124">
        <f t="shared" ref="CF5:CF68" si="127">T5+AZ5</f>
        <v>0</v>
      </c>
      <c r="CG5" s="124">
        <f t="shared" ref="CG5:CG68" si="128">U5+BA5</f>
        <v>0</v>
      </c>
      <c r="CH5" s="124">
        <f t="shared" ref="CH5:CH68" si="129">V5+BB5</f>
        <v>0</v>
      </c>
      <c r="CI5" s="124">
        <f t="shared" ref="CI5:CI68" si="130">W5+BC5</f>
        <v>0</v>
      </c>
      <c r="CJ5" s="124">
        <f t="shared" ref="CJ5:CJ68" si="131">X5+BD5</f>
        <v>0</v>
      </c>
      <c r="CK5" s="124">
        <f t="shared" ref="CK5:CK68" si="132">Y5+BE5</f>
        <v>0</v>
      </c>
      <c r="CL5" s="124">
        <f t="shared" ref="CL5:CL68" si="133">Z5+BF5</f>
        <v>0</v>
      </c>
      <c r="CM5" s="124">
        <f t="shared" ref="CM5:CM68" si="134">AA5+BG5</f>
        <v>0</v>
      </c>
      <c r="CN5" s="124">
        <f t="shared" ref="CN5:CN68" si="135">AB5+BH5</f>
        <v>0</v>
      </c>
      <c r="CO5" s="124">
        <f t="shared" ref="CO5:CO68" si="136">AC5+BI5</f>
        <v>0</v>
      </c>
      <c r="CP5" s="124">
        <f t="shared" ref="CP5:CP68" si="137">AD5+BJ5</f>
        <v>0</v>
      </c>
      <c r="CQ5" s="124">
        <f t="shared" ref="CQ5:CQ68" si="138">AE5+BK5</f>
        <v>0</v>
      </c>
      <c r="CR5" s="124">
        <f t="shared" ref="CR5:CR68" si="139">AF5+BL5</f>
        <v>0</v>
      </c>
      <c r="CS5" s="124">
        <f t="shared" ref="CS5:CS68" si="140">AG5+BM5</f>
        <v>0</v>
      </c>
      <c r="CT5" s="124">
        <f t="shared" ref="CT5:CT68" si="141">AH5+BN5</f>
        <v>0</v>
      </c>
      <c r="CU5" s="187"/>
      <c r="CV5" s="124">
        <f>'[2]Yearly Butadiene'!AJ5</f>
        <v>0</v>
      </c>
      <c r="CW5" s="124">
        <f>'[2]Yearly Butadiene'!AK5</f>
        <v>0</v>
      </c>
      <c r="CX5" s="124">
        <f>'[2]Yearly Butadiene'!AL5</f>
        <v>0</v>
      </c>
      <c r="CY5" s="124">
        <f>'[2]Yearly Butadiene'!AM5</f>
        <v>0</v>
      </c>
      <c r="CZ5" s="124">
        <f>'[2]Yearly Butadiene'!AN5</f>
        <v>0</v>
      </c>
      <c r="DA5" s="124">
        <f>'[2]Yearly Butadiene'!AO5</f>
        <v>0</v>
      </c>
      <c r="DB5" s="124">
        <f>'[2]Yearly Butadiene'!AP5</f>
        <v>0</v>
      </c>
      <c r="DC5" s="124">
        <f>'[2]Yearly Butadiene'!AQ5</f>
        <v>0</v>
      </c>
      <c r="DD5" s="124">
        <f>'[2]Yearly Butadiene'!AR5</f>
        <v>0</v>
      </c>
      <c r="DE5" s="124">
        <f>'[2]Yearly Butadiene'!AS5</f>
        <v>0</v>
      </c>
      <c r="DF5" s="124">
        <f>'[2]Yearly Butadiene'!AT5</f>
        <v>0</v>
      </c>
      <c r="DG5" s="124">
        <f>'[2]Yearly Butadiene'!AU5</f>
        <v>0</v>
      </c>
      <c r="DH5" s="124">
        <f>'[2]Yearly Butadiene'!AV5</f>
        <v>0</v>
      </c>
      <c r="DI5" s="124">
        <f>'[2]Yearly Butadiene'!AW5</f>
        <v>0</v>
      </c>
      <c r="DJ5" s="124">
        <f>'[2]Yearly Butadiene'!AX5</f>
        <v>0</v>
      </c>
      <c r="DK5" s="124">
        <f>'[2]Yearly Butadiene'!AY5</f>
        <v>0</v>
      </c>
      <c r="DL5" s="124">
        <f>'[2]Yearly Butadiene'!AZ5</f>
        <v>0</v>
      </c>
      <c r="DM5" s="124">
        <f>'[2]Yearly Butadiene'!BA5</f>
        <v>0</v>
      </c>
      <c r="DN5" s="124">
        <f>'[2]Yearly Butadiene'!BB5</f>
        <v>0</v>
      </c>
      <c r="DO5" s="124">
        <f>'[2]Yearly Butadiene'!BC5</f>
        <v>0</v>
      </c>
      <c r="DP5" s="124">
        <f>'[2]Yearly Butadiene'!BD5</f>
        <v>0</v>
      </c>
      <c r="DQ5" s="124">
        <f>'[2]Yearly Butadiene'!BE5</f>
        <v>0</v>
      </c>
      <c r="DR5" s="124">
        <f>'[2]Yearly Butadiene'!BF5</f>
        <v>0</v>
      </c>
      <c r="DS5" s="124">
        <f>'[2]Yearly Butadiene'!BG5</f>
        <v>0</v>
      </c>
      <c r="DT5" s="124">
        <f>'[2]Yearly Butadiene'!BH5</f>
        <v>0</v>
      </c>
      <c r="DU5" s="124">
        <f>'[2]Yearly Butadiene'!BI5</f>
        <v>0</v>
      </c>
      <c r="DV5" s="124">
        <f>'[2]Yearly Butadiene'!BJ5</f>
        <v>0</v>
      </c>
      <c r="DW5" s="124">
        <f>'[2]Yearly Butadiene'!BK5</f>
        <v>0</v>
      </c>
      <c r="DX5" s="124">
        <f>'[2]Yearly Butadiene'!BL5</f>
        <v>0</v>
      </c>
      <c r="DY5" s="124">
        <f>'[2]Yearly Butadiene'!BM5</f>
        <v>0</v>
      </c>
      <c r="DZ5" s="124">
        <f>'[2]Yearly Butadiene'!BN5</f>
        <v>0</v>
      </c>
      <c r="EB5" s="124">
        <f>'[3]Yearly Butadiene'!AJ5</f>
        <v>0</v>
      </c>
      <c r="EC5" s="124">
        <f>'[3]Yearly Butadiene'!AK5</f>
        <v>0</v>
      </c>
      <c r="ED5" s="124">
        <f>'[3]Yearly Butadiene'!AL5</f>
        <v>0</v>
      </c>
      <c r="EE5" s="124">
        <f>'[3]Yearly Butadiene'!AM5</f>
        <v>0</v>
      </c>
      <c r="EF5" s="124">
        <f>'[3]Yearly Butadiene'!AN5</f>
        <v>0</v>
      </c>
      <c r="EG5" s="124">
        <f>'[3]Yearly Butadiene'!AO5</f>
        <v>0</v>
      </c>
      <c r="EH5" s="124">
        <f>'[3]Yearly Butadiene'!AP5</f>
        <v>0</v>
      </c>
      <c r="EI5" s="124">
        <f>'[3]Yearly Butadiene'!AQ5</f>
        <v>0</v>
      </c>
      <c r="EJ5" s="124">
        <f>'[3]Yearly Butadiene'!AR5</f>
        <v>0</v>
      </c>
      <c r="EK5" s="124">
        <f>'[3]Yearly Butadiene'!AS5</f>
        <v>0</v>
      </c>
      <c r="EL5" s="124">
        <f>'[3]Yearly Butadiene'!AT5</f>
        <v>0</v>
      </c>
      <c r="EM5" s="124">
        <f>'[3]Yearly Butadiene'!AU5</f>
        <v>0</v>
      </c>
      <c r="EN5" s="124">
        <f>'[3]Yearly Butadiene'!AV5</f>
        <v>0</v>
      </c>
      <c r="EO5" s="124">
        <f>'[3]Yearly Butadiene'!AW5</f>
        <v>0</v>
      </c>
      <c r="EP5" s="124">
        <f>'[3]Yearly Butadiene'!AX5</f>
        <v>0</v>
      </c>
      <c r="EQ5" s="124">
        <f>'[3]Yearly Butadiene'!AY5</f>
        <v>0</v>
      </c>
      <c r="ER5" s="124">
        <f>'[3]Yearly Butadiene'!AZ5</f>
        <v>0</v>
      </c>
      <c r="ES5" s="124">
        <f>'[3]Yearly Butadiene'!BA5</f>
        <v>0</v>
      </c>
      <c r="ET5" s="124">
        <f>'[3]Yearly Butadiene'!BB5</f>
        <v>0</v>
      </c>
      <c r="EU5" s="124">
        <f>'[3]Yearly Butadiene'!BC5</f>
        <v>0</v>
      </c>
      <c r="EV5" s="124">
        <f>'[3]Yearly Butadiene'!BD5</f>
        <v>0</v>
      </c>
      <c r="EW5" s="124">
        <f>'[3]Yearly Butadiene'!BE5</f>
        <v>0</v>
      </c>
      <c r="EX5" s="124">
        <f>'[3]Yearly Butadiene'!BF5</f>
        <v>0</v>
      </c>
      <c r="EY5" s="124">
        <f>'[3]Yearly Butadiene'!BG5</f>
        <v>0</v>
      </c>
      <c r="EZ5" s="124">
        <f>'[3]Yearly Butadiene'!BH5</f>
        <v>0</v>
      </c>
      <c r="FA5" s="124">
        <f>'[3]Yearly Butadiene'!BI5</f>
        <v>0</v>
      </c>
      <c r="FB5" s="124">
        <f>'[3]Yearly Butadiene'!BJ5</f>
        <v>0</v>
      </c>
      <c r="FC5" s="124">
        <f>'[3]Yearly Butadiene'!BK5</f>
        <v>0</v>
      </c>
      <c r="FD5" s="124">
        <f>'[3]Yearly Butadiene'!BL5</f>
        <v>0</v>
      </c>
      <c r="FE5" s="124">
        <f>'[3]Yearly Butadiene'!BM5</f>
        <v>0</v>
      </c>
      <c r="FF5" s="124">
        <f>'[3]Yearly Butadiene'!BN5</f>
        <v>0</v>
      </c>
      <c r="FG5" s="187"/>
      <c r="FH5" s="124">
        <f t="shared" ref="FH5:FH68" si="142">EB5+CV5</f>
        <v>0</v>
      </c>
      <c r="FI5" s="124">
        <f t="shared" ref="FI5:FI68" si="143">EC5+CW5</f>
        <v>0</v>
      </c>
      <c r="FJ5" s="124">
        <f t="shared" ref="FJ5:FJ68" si="144">ED5+CX5</f>
        <v>0</v>
      </c>
      <c r="FK5" s="124">
        <f t="shared" ref="FK5:FK68" si="145">EE5+CY5</f>
        <v>0</v>
      </c>
      <c r="FL5" s="124">
        <f t="shared" ref="FL5:FL68" si="146">EF5+CZ5</f>
        <v>0</v>
      </c>
      <c r="FM5" s="124">
        <f t="shared" ref="FM5:FM68" si="147">EG5+DA5</f>
        <v>0</v>
      </c>
      <c r="FN5" s="124">
        <f t="shared" ref="FN5:FN68" si="148">EH5+DB5</f>
        <v>0</v>
      </c>
      <c r="FO5" s="124">
        <f t="shared" ref="FO5:FO68" si="149">EI5+DC5</f>
        <v>0</v>
      </c>
      <c r="FP5" s="124">
        <f t="shared" ref="FP5:FP68" si="150">EJ5+DD5</f>
        <v>0</v>
      </c>
      <c r="FQ5" s="124">
        <f t="shared" ref="FQ5:FQ68" si="151">EK5+DE5</f>
        <v>0</v>
      </c>
      <c r="FR5" s="124">
        <f t="shared" ref="FR5:FR68" si="152">EL5+DF5</f>
        <v>0</v>
      </c>
      <c r="FS5" s="124">
        <f t="shared" ref="FS5:FS68" si="153">EM5+DG5</f>
        <v>0</v>
      </c>
      <c r="FT5" s="124">
        <f t="shared" ref="FT5:FT68" si="154">EN5+DH5</f>
        <v>0</v>
      </c>
      <c r="FU5" s="124">
        <f t="shared" ref="FU5:FU68" si="155">EO5+DI5</f>
        <v>0</v>
      </c>
      <c r="FV5" s="124">
        <f t="shared" ref="FV5:FV68" si="156">EP5+DJ5</f>
        <v>0</v>
      </c>
      <c r="FW5" s="124">
        <f t="shared" ref="FW5:FW68" si="157">EQ5+DK5</f>
        <v>0</v>
      </c>
      <c r="FX5" s="124">
        <f t="shared" ref="FX5:FX68" si="158">ER5+DL5</f>
        <v>0</v>
      </c>
      <c r="FY5" s="124">
        <f t="shared" ref="FY5:FY68" si="159">ES5+DM5</f>
        <v>0</v>
      </c>
      <c r="FZ5" s="124">
        <f t="shared" ref="FZ5:FZ68" si="160">ET5+DN5</f>
        <v>0</v>
      </c>
      <c r="GA5" s="124">
        <f t="shared" ref="GA5:GA68" si="161">EU5+DO5</f>
        <v>0</v>
      </c>
      <c r="GB5" s="124">
        <f t="shared" ref="GB5:GB68" si="162">EV5+DP5</f>
        <v>0</v>
      </c>
      <c r="GC5" s="124">
        <f t="shared" ref="GC5:GC68" si="163">EW5+DQ5</f>
        <v>0</v>
      </c>
      <c r="GD5" s="124">
        <f t="shared" ref="GD5:GD68" si="164">EX5+DR5</f>
        <v>0</v>
      </c>
      <c r="GE5" s="124">
        <f t="shared" ref="GE5:GE68" si="165">EY5+DS5</f>
        <v>0</v>
      </c>
      <c r="GF5" s="124">
        <f t="shared" ref="GF5:GF68" si="166">EZ5+DT5</f>
        <v>0</v>
      </c>
      <c r="GG5" s="124">
        <f t="shared" ref="GG5:GG68" si="167">FA5+DU5</f>
        <v>0</v>
      </c>
      <c r="GH5" s="124">
        <f t="shared" ref="GH5:GH68" si="168">FB5+DV5</f>
        <v>0</v>
      </c>
      <c r="GI5" s="124">
        <f t="shared" ref="GI5:GI68" si="169">FC5+DW5</f>
        <v>0</v>
      </c>
      <c r="GJ5" s="124">
        <f t="shared" ref="GJ5:GJ68" si="170">FD5+DX5</f>
        <v>0</v>
      </c>
      <c r="GK5" s="124">
        <f t="shared" ref="GK5:GK68" si="171">FE5+DY5</f>
        <v>0</v>
      </c>
      <c r="GL5" s="124">
        <f t="shared" ref="GL5:GL68" si="172">FF5+DZ5</f>
        <v>0</v>
      </c>
      <c r="GW5" s="75" t="s">
        <v>19</v>
      </c>
      <c r="GX5" s="188"/>
      <c r="GY5" s="189"/>
      <c r="GZ5" s="190"/>
      <c r="HB5" s="188"/>
      <c r="HC5" s="191">
        <f>-BN7+AH11-AH15</f>
        <v>-194327.61730452062</v>
      </c>
      <c r="HD5" s="192">
        <f>-AH21</f>
        <v>-1209.7955599049837</v>
      </c>
      <c r="HE5" s="82">
        <f>-AH27</f>
        <v>-48611.015715429006</v>
      </c>
      <c r="HF5" s="192">
        <f>-AH37</f>
        <v>-34158.46918112343</v>
      </c>
      <c r="HH5" s="188"/>
    </row>
    <row r="6" spans="1:223" outlineLevel="1">
      <c r="A6" s="6" t="s">
        <v>20</v>
      </c>
      <c r="B6" s="6" t="s">
        <v>21</v>
      </c>
      <c r="C6" s="13"/>
      <c r="D6" s="125">
        <f>'[2]Yearly Butadiene'!D6</f>
        <v>0</v>
      </c>
      <c r="E6" s="125">
        <f>'[2]Yearly Butadiene'!E6</f>
        <v>0</v>
      </c>
      <c r="F6" s="125">
        <f>'[2]Yearly Butadiene'!F6</f>
        <v>0</v>
      </c>
      <c r="G6" s="125">
        <f>'[2]Yearly Butadiene'!G6</f>
        <v>0</v>
      </c>
      <c r="H6" s="125">
        <f>'[2]Yearly Butadiene'!H6</f>
        <v>0</v>
      </c>
      <c r="I6" s="125">
        <f>'[2]Yearly Butadiene'!I6</f>
        <v>0</v>
      </c>
      <c r="J6" s="125">
        <f>'[2]Yearly Butadiene'!J6</f>
        <v>0</v>
      </c>
      <c r="K6" s="125">
        <f>'[2]Yearly Butadiene'!K6</f>
        <v>0</v>
      </c>
      <c r="L6" s="125">
        <f>'[2]Yearly Butadiene'!L6</f>
        <v>0</v>
      </c>
      <c r="M6" s="125">
        <f>'[2]Yearly Butadiene'!M6</f>
        <v>0</v>
      </c>
      <c r="N6" s="125">
        <f>'[2]Yearly Butadiene'!N6</f>
        <v>0</v>
      </c>
      <c r="O6" s="125">
        <f>'[2]Yearly Butadiene'!O6</f>
        <v>0</v>
      </c>
      <c r="P6" s="125">
        <f>'[2]Yearly Butadiene'!P6</f>
        <v>0</v>
      </c>
      <c r="Q6" s="125">
        <f>'[2]Yearly Butadiene'!Q6</f>
        <v>0</v>
      </c>
      <c r="R6" s="125">
        <f>'[2]Yearly Butadiene'!R6</f>
        <v>0</v>
      </c>
      <c r="S6" s="125">
        <f>'[2]Yearly Butadiene'!S6</f>
        <v>0</v>
      </c>
      <c r="T6" s="125">
        <f>'[2]Yearly Butadiene'!T6</f>
        <v>0</v>
      </c>
      <c r="U6" s="125">
        <f>'[2]Yearly Butadiene'!U6</f>
        <v>0</v>
      </c>
      <c r="V6" s="125">
        <f>'[2]Yearly Butadiene'!V6</f>
        <v>0</v>
      </c>
      <c r="W6" s="125">
        <f>'[2]Yearly Butadiene'!W6</f>
        <v>0</v>
      </c>
      <c r="X6" s="125">
        <f>'[2]Yearly Butadiene'!X6</f>
        <v>0</v>
      </c>
      <c r="Y6" s="125">
        <f>'[2]Yearly Butadiene'!Y6</f>
        <v>0</v>
      </c>
      <c r="Z6" s="125">
        <f>'[2]Yearly Butadiene'!Z6</f>
        <v>0</v>
      </c>
      <c r="AA6" s="125">
        <f>'[2]Yearly Butadiene'!AA6</f>
        <v>0</v>
      </c>
      <c r="AB6" s="125">
        <f>'[2]Yearly Butadiene'!AB6</f>
        <v>0</v>
      </c>
      <c r="AC6" s="125">
        <f>'[2]Yearly Butadiene'!AC6</f>
        <v>0</v>
      </c>
      <c r="AD6" s="125">
        <f>'[2]Yearly Butadiene'!AD6</f>
        <v>0</v>
      </c>
      <c r="AE6" s="125">
        <f>'[2]Yearly Butadiene'!AE6</f>
        <v>0</v>
      </c>
      <c r="AF6" s="125">
        <f>'[2]Yearly Butadiene'!AF6</f>
        <v>0</v>
      </c>
      <c r="AG6" s="125">
        <f>'[2]Yearly Butadiene'!AG6</f>
        <v>0</v>
      </c>
      <c r="AH6" s="125">
        <f>'[2]Yearly Butadiene'!AH6</f>
        <v>0</v>
      </c>
      <c r="AI6" s="187"/>
      <c r="AJ6" s="125">
        <f>'[3]Yearly Butadiene'!D6</f>
        <v>0</v>
      </c>
      <c r="AK6" s="125">
        <f>'[3]Yearly Butadiene'!E6</f>
        <v>0</v>
      </c>
      <c r="AL6" s="125">
        <f>'[3]Yearly Butadiene'!F6</f>
        <v>0</v>
      </c>
      <c r="AM6" s="125">
        <f>'[3]Yearly Butadiene'!G6</f>
        <v>0</v>
      </c>
      <c r="AN6" s="125">
        <f>'[3]Yearly Butadiene'!H6</f>
        <v>0</v>
      </c>
      <c r="AO6" s="125">
        <f>'[3]Yearly Butadiene'!I6</f>
        <v>0</v>
      </c>
      <c r="AP6" s="125">
        <f>'[3]Yearly Butadiene'!J6</f>
        <v>0</v>
      </c>
      <c r="AQ6" s="125">
        <f>'[3]Yearly Butadiene'!K6</f>
        <v>0</v>
      </c>
      <c r="AR6" s="125">
        <f>'[3]Yearly Butadiene'!L6</f>
        <v>0</v>
      </c>
      <c r="AS6" s="125">
        <f>'[3]Yearly Butadiene'!M6</f>
        <v>0</v>
      </c>
      <c r="AT6" s="125">
        <f>'[3]Yearly Butadiene'!N6</f>
        <v>0</v>
      </c>
      <c r="AU6" s="125">
        <f>'[3]Yearly Butadiene'!O6</f>
        <v>0</v>
      </c>
      <c r="AV6" s="125">
        <f>'[3]Yearly Butadiene'!P6</f>
        <v>0</v>
      </c>
      <c r="AW6" s="125">
        <f>'[3]Yearly Butadiene'!Q6</f>
        <v>0</v>
      </c>
      <c r="AX6" s="125">
        <f>'[3]Yearly Butadiene'!R6</f>
        <v>0</v>
      </c>
      <c r="AY6" s="125">
        <f>'[3]Yearly Butadiene'!S6</f>
        <v>0</v>
      </c>
      <c r="AZ6" s="125">
        <f>'[3]Yearly Butadiene'!T6</f>
        <v>0</v>
      </c>
      <c r="BA6" s="125">
        <f>'[3]Yearly Butadiene'!U6</f>
        <v>0</v>
      </c>
      <c r="BB6" s="125">
        <f>'[3]Yearly Butadiene'!V6</f>
        <v>0</v>
      </c>
      <c r="BC6" s="125">
        <f>'[3]Yearly Butadiene'!W6</f>
        <v>0</v>
      </c>
      <c r="BD6" s="125">
        <f>'[3]Yearly Butadiene'!X6</f>
        <v>0</v>
      </c>
      <c r="BE6" s="125">
        <f>'[3]Yearly Butadiene'!Y6</f>
        <v>0</v>
      </c>
      <c r="BF6" s="125">
        <f>'[3]Yearly Butadiene'!Z6</f>
        <v>0</v>
      </c>
      <c r="BG6" s="125">
        <f>'[3]Yearly Butadiene'!AA6</f>
        <v>0</v>
      </c>
      <c r="BH6" s="125">
        <f>'[3]Yearly Butadiene'!AB6</f>
        <v>0</v>
      </c>
      <c r="BI6" s="125">
        <f>'[3]Yearly Butadiene'!AC6</f>
        <v>0</v>
      </c>
      <c r="BJ6" s="125">
        <f>'[3]Yearly Butadiene'!AD6</f>
        <v>0</v>
      </c>
      <c r="BK6" s="125">
        <f>'[3]Yearly Butadiene'!AE6</f>
        <v>0</v>
      </c>
      <c r="BL6" s="125">
        <f>'[3]Yearly Butadiene'!AF6</f>
        <v>0</v>
      </c>
      <c r="BM6" s="125">
        <f>'[3]Yearly Butadiene'!AG6</f>
        <v>0</v>
      </c>
      <c r="BN6" s="125">
        <f>'[3]Yearly Butadiene'!AH6</f>
        <v>0</v>
      </c>
      <c r="BP6" s="125">
        <f t="shared" si="111"/>
        <v>0</v>
      </c>
      <c r="BQ6" s="125">
        <f t="shared" si="112"/>
        <v>0</v>
      </c>
      <c r="BR6" s="125">
        <f t="shared" si="113"/>
        <v>0</v>
      </c>
      <c r="BS6" s="125">
        <f t="shared" si="114"/>
        <v>0</v>
      </c>
      <c r="BT6" s="125">
        <f t="shared" si="115"/>
        <v>0</v>
      </c>
      <c r="BU6" s="125">
        <f t="shared" si="116"/>
        <v>0</v>
      </c>
      <c r="BV6" s="125">
        <f t="shared" si="117"/>
        <v>0</v>
      </c>
      <c r="BW6" s="125">
        <f t="shared" si="118"/>
        <v>0</v>
      </c>
      <c r="BX6" s="125">
        <f t="shared" si="119"/>
        <v>0</v>
      </c>
      <c r="BY6" s="125">
        <f t="shared" si="120"/>
        <v>0</v>
      </c>
      <c r="BZ6" s="125">
        <f t="shared" si="121"/>
        <v>0</v>
      </c>
      <c r="CA6" s="125">
        <f t="shared" si="122"/>
        <v>0</v>
      </c>
      <c r="CB6" s="125">
        <f t="shared" si="123"/>
        <v>0</v>
      </c>
      <c r="CC6" s="125">
        <f t="shared" si="124"/>
        <v>0</v>
      </c>
      <c r="CD6" s="125">
        <f t="shared" si="125"/>
        <v>0</v>
      </c>
      <c r="CE6" s="125">
        <f t="shared" si="126"/>
        <v>0</v>
      </c>
      <c r="CF6" s="125">
        <f t="shared" si="127"/>
        <v>0</v>
      </c>
      <c r="CG6" s="125">
        <f t="shared" si="128"/>
        <v>0</v>
      </c>
      <c r="CH6" s="125">
        <f t="shared" si="129"/>
        <v>0</v>
      </c>
      <c r="CI6" s="125">
        <f t="shared" si="130"/>
        <v>0</v>
      </c>
      <c r="CJ6" s="125">
        <f t="shared" si="131"/>
        <v>0</v>
      </c>
      <c r="CK6" s="125">
        <f t="shared" si="132"/>
        <v>0</v>
      </c>
      <c r="CL6" s="125">
        <f t="shared" si="133"/>
        <v>0</v>
      </c>
      <c r="CM6" s="125">
        <f t="shared" si="134"/>
        <v>0</v>
      </c>
      <c r="CN6" s="125">
        <f t="shared" si="135"/>
        <v>0</v>
      </c>
      <c r="CO6" s="125">
        <f t="shared" si="136"/>
        <v>0</v>
      </c>
      <c r="CP6" s="125">
        <f t="shared" si="137"/>
        <v>0</v>
      </c>
      <c r="CQ6" s="125">
        <f t="shared" si="138"/>
        <v>0</v>
      </c>
      <c r="CR6" s="125">
        <f t="shared" si="139"/>
        <v>0</v>
      </c>
      <c r="CS6" s="125">
        <f t="shared" si="140"/>
        <v>0</v>
      </c>
      <c r="CT6" s="125">
        <f t="shared" si="141"/>
        <v>0</v>
      </c>
      <c r="CU6" s="187"/>
      <c r="CV6" s="125">
        <f>'[2]Yearly Butadiene'!AJ6</f>
        <v>0</v>
      </c>
      <c r="CW6" s="125">
        <f>'[2]Yearly Butadiene'!AK6</f>
        <v>0</v>
      </c>
      <c r="CX6" s="125">
        <f>'[2]Yearly Butadiene'!AL6</f>
        <v>0</v>
      </c>
      <c r="CY6" s="125">
        <f>'[2]Yearly Butadiene'!AM6</f>
        <v>0</v>
      </c>
      <c r="CZ6" s="125">
        <f>'[2]Yearly Butadiene'!AN6</f>
        <v>0</v>
      </c>
      <c r="DA6" s="125">
        <f>'[2]Yearly Butadiene'!AO6</f>
        <v>0</v>
      </c>
      <c r="DB6" s="125">
        <f>'[2]Yearly Butadiene'!AP6</f>
        <v>0</v>
      </c>
      <c r="DC6" s="125">
        <f>'[2]Yearly Butadiene'!AQ6</f>
        <v>0</v>
      </c>
      <c r="DD6" s="125">
        <f>'[2]Yearly Butadiene'!AR6</f>
        <v>0</v>
      </c>
      <c r="DE6" s="125">
        <f>'[2]Yearly Butadiene'!AS6</f>
        <v>0</v>
      </c>
      <c r="DF6" s="125">
        <f>'[2]Yearly Butadiene'!AT6</f>
        <v>0</v>
      </c>
      <c r="DG6" s="125">
        <f>'[2]Yearly Butadiene'!AU6</f>
        <v>0</v>
      </c>
      <c r="DH6" s="125">
        <f>'[2]Yearly Butadiene'!AV6</f>
        <v>0</v>
      </c>
      <c r="DI6" s="125">
        <f>'[2]Yearly Butadiene'!AW6</f>
        <v>0</v>
      </c>
      <c r="DJ6" s="125">
        <f>'[2]Yearly Butadiene'!AX6</f>
        <v>0</v>
      </c>
      <c r="DK6" s="125">
        <f>'[2]Yearly Butadiene'!AY6</f>
        <v>0</v>
      </c>
      <c r="DL6" s="125">
        <f>'[2]Yearly Butadiene'!AZ6</f>
        <v>0</v>
      </c>
      <c r="DM6" s="125">
        <f>'[2]Yearly Butadiene'!BA6</f>
        <v>0</v>
      </c>
      <c r="DN6" s="125">
        <f>'[2]Yearly Butadiene'!BB6</f>
        <v>0</v>
      </c>
      <c r="DO6" s="125">
        <f>'[2]Yearly Butadiene'!BC6</f>
        <v>0</v>
      </c>
      <c r="DP6" s="125">
        <f>'[2]Yearly Butadiene'!BD6</f>
        <v>0</v>
      </c>
      <c r="DQ6" s="125">
        <f>'[2]Yearly Butadiene'!BE6</f>
        <v>0</v>
      </c>
      <c r="DR6" s="125">
        <f>'[2]Yearly Butadiene'!BF6</f>
        <v>0</v>
      </c>
      <c r="DS6" s="125">
        <f>'[2]Yearly Butadiene'!BG6</f>
        <v>0</v>
      </c>
      <c r="DT6" s="125">
        <f>'[2]Yearly Butadiene'!BH6</f>
        <v>0</v>
      </c>
      <c r="DU6" s="125">
        <f>'[2]Yearly Butadiene'!BI6</f>
        <v>0</v>
      </c>
      <c r="DV6" s="125">
        <f>'[2]Yearly Butadiene'!BJ6</f>
        <v>0</v>
      </c>
      <c r="DW6" s="125">
        <f>'[2]Yearly Butadiene'!BK6</f>
        <v>0</v>
      </c>
      <c r="DX6" s="125">
        <f>'[2]Yearly Butadiene'!BL6</f>
        <v>0</v>
      </c>
      <c r="DY6" s="125">
        <f>'[2]Yearly Butadiene'!BM6</f>
        <v>0</v>
      </c>
      <c r="DZ6" s="125">
        <f>'[2]Yearly Butadiene'!BN6</f>
        <v>0</v>
      </c>
      <c r="EB6" s="125">
        <f>'[3]Yearly Butadiene'!AJ6</f>
        <v>0</v>
      </c>
      <c r="EC6" s="125">
        <f>'[3]Yearly Butadiene'!AK6</f>
        <v>0</v>
      </c>
      <c r="ED6" s="125">
        <f>'[3]Yearly Butadiene'!AL6</f>
        <v>0</v>
      </c>
      <c r="EE6" s="125">
        <f>'[3]Yearly Butadiene'!AM6</f>
        <v>0</v>
      </c>
      <c r="EF6" s="125">
        <f>'[3]Yearly Butadiene'!AN6</f>
        <v>0</v>
      </c>
      <c r="EG6" s="125">
        <f>'[3]Yearly Butadiene'!AO6</f>
        <v>0</v>
      </c>
      <c r="EH6" s="125">
        <f>'[3]Yearly Butadiene'!AP6</f>
        <v>0</v>
      </c>
      <c r="EI6" s="125">
        <f>'[3]Yearly Butadiene'!AQ6</f>
        <v>0</v>
      </c>
      <c r="EJ6" s="125">
        <f>'[3]Yearly Butadiene'!AR6</f>
        <v>0</v>
      </c>
      <c r="EK6" s="125">
        <f>'[3]Yearly Butadiene'!AS6</f>
        <v>0</v>
      </c>
      <c r="EL6" s="125">
        <f>'[3]Yearly Butadiene'!AT6</f>
        <v>0</v>
      </c>
      <c r="EM6" s="125">
        <f>'[3]Yearly Butadiene'!AU6</f>
        <v>0</v>
      </c>
      <c r="EN6" s="125">
        <f>'[3]Yearly Butadiene'!AV6</f>
        <v>0</v>
      </c>
      <c r="EO6" s="125">
        <f>'[3]Yearly Butadiene'!AW6</f>
        <v>0</v>
      </c>
      <c r="EP6" s="125">
        <f>'[3]Yearly Butadiene'!AX6</f>
        <v>0</v>
      </c>
      <c r="EQ6" s="125">
        <f>'[3]Yearly Butadiene'!AY6</f>
        <v>0</v>
      </c>
      <c r="ER6" s="125">
        <f>'[3]Yearly Butadiene'!AZ6</f>
        <v>0</v>
      </c>
      <c r="ES6" s="125">
        <f>'[3]Yearly Butadiene'!BA6</f>
        <v>0</v>
      </c>
      <c r="ET6" s="125">
        <f>'[3]Yearly Butadiene'!BB6</f>
        <v>0</v>
      </c>
      <c r="EU6" s="125">
        <f>'[3]Yearly Butadiene'!BC6</f>
        <v>0</v>
      </c>
      <c r="EV6" s="125">
        <f>'[3]Yearly Butadiene'!BD6</f>
        <v>0</v>
      </c>
      <c r="EW6" s="125">
        <f>'[3]Yearly Butadiene'!BE6</f>
        <v>0</v>
      </c>
      <c r="EX6" s="125">
        <f>'[3]Yearly Butadiene'!BF6</f>
        <v>0</v>
      </c>
      <c r="EY6" s="125">
        <f>'[3]Yearly Butadiene'!BG6</f>
        <v>0</v>
      </c>
      <c r="EZ6" s="125">
        <f>'[3]Yearly Butadiene'!BH6</f>
        <v>0</v>
      </c>
      <c r="FA6" s="125">
        <f>'[3]Yearly Butadiene'!BI6</f>
        <v>0</v>
      </c>
      <c r="FB6" s="125">
        <f>'[3]Yearly Butadiene'!BJ6</f>
        <v>0</v>
      </c>
      <c r="FC6" s="125">
        <f>'[3]Yearly Butadiene'!BK6</f>
        <v>0</v>
      </c>
      <c r="FD6" s="125">
        <f>'[3]Yearly Butadiene'!BL6</f>
        <v>0</v>
      </c>
      <c r="FE6" s="125">
        <f>'[3]Yearly Butadiene'!BM6</f>
        <v>0</v>
      </c>
      <c r="FF6" s="125">
        <f>'[3]Yearly Butadiene'!BN6</f>
        <v>0</v>
      </c>
      <c r="FG6" s="187"/>
      <c r="FH6" s="125">
        <f t="shared" si="142"/>
        <v>0</v>
      </c>
      <c r="FI6" s="125">
        <f t="shared" si="143"/>
        <v>0</v>
      </c>
      <c r="FJ6" s="125">
        <f t="shared" si="144"/>
        <v>0</v>
      </c>
      <c r="FK6" s="125">
        <f t="shared" si="145"/>
        <v>0</v>
      </c>
      <c r="FL6" s="125">
        <f t="shared" si="146"/>
        <v>0</v>
      </c>
      <c r="FM6" s="125">
        <f t="shared" si="147"/>
        <v>0</v>
      </c>
      <c r="FN6" s="125">
        <f t="shared" si="148"/>
        <v>0</v>
      </c>
      <c r="FO6" s="125">
        <f t="shared" si="149"/>
        <v>0</v>
      </c>
      <c r="FP6" s="125">
        <f t="shared" si="150"/>
        <v>0</v>
      </c>
      <c r="FQ6" s="125">
        <f t="shared" si="151"/>
        <v>0</v>
      </c>
      <c r="FR6" s="125">
        <f t="shared" si="152"/>
        <v>0</v>
      </c>
      <c r="FS6" s="125">
        <f t="shared" si="153"/>
        <v>0</v>
      </c>
      <c r="FT6" s="125">
        <f t="shared" si="154"/>
        <v>0</v>
      </c>
      <c r="FU6" s="125">
        <f t="shared" si="155"/>
        <v>0</v>
      </c>
      <c r="FV6" s="125">
        <f t="shared" si="156"/>
        <v>0</v>
      </c>
      <c r="FW6" s="125">
        <f t="shared" si="157"/>
        <v>0</v>
      </c>
      <c r="FX6" s="125">
        <f t="shared" si="158"/>
        <v>0</v>
      </c>
      <c r="FY6" s="125">
        <f t="shared" si="159"/>
        <v>0</v>
      </c>
      <c r="FZ6" s="125">
        <f t="shared" si="160"/>
        <v>0</v>
      </c>
      <c r="GA6" s="125">
        <f t="shared" si="161"/>
        <v>0</v>
      </c>
      <c r="GB6" s="125">
        <f t="shared" si="162"/>
        <v>0</v>
      </c>
      <c r="GC6" s="125">
        <f t="shared" si="163"/>
        <v>0</v>
      </c>
      <c r="GD6" s="125">
        <f t="shared" si="164"/>
        <v>0</v>
      </c>
      <c r="GE6" s="125">
        <f t="shared" si="165"/>
        <v>0</v>
      </c>
      <c r="GF6" s="125">
        <f t="shared" si="166"/>
        <v>0</v>
      </c>
      <c r="GG6" s="125">
        <f t="shared" si="167"/>
        <v>0</v>
      </c>
      <c r="GH6" s="125">
        <f t="shared" si="168"/>
        <v>0</v>
      </c>
      <c r="GI6" s="125">
        <f t="shared" si="169"/>
        <v>0</v>
      </c>
      <c r="GJ6" s="125">
        <f t="shared" si="170"/>
        <v>0</v>
      </c>
      <c r="GK6" s="125">
        <f t="shared" si="171"/>
        <v>0</v>
      </c>
      <c r="GL6" s="125">
        <f t="shared" si="172"/>
        <v>0</v>
      </c>
      <c r="GO6" t="s">
        <v>22</v>
      </c>
      <c r="GW6" s="75" t="s">
        <v>23</v>
      </c>
      <c r="HD6" s="117">
        <f>-AH24</f>
        <v>-630.54182548663732</v>
      </c>
      <c r="HE6" s="117">
        <f>-AH28</f>
        <v>0</v>
      </c>
      <c r="HF6" s="117">
        <f>-AH38</f>
        <v>-11386.156393707812</v>
      </c>
    </row>
    <row r="7" spans="1:223" outlineLevel="1">
      <c r="B7" s="1" t="s">
        <v>24</v>
      </c>
      <c r="D7" s="124">
        <f>'[2]Yearly Butadiene'!D7</f>
        <v>0</v>
      </c>
      <c r="E7" s="124">
        <f>'[2]Yearly Butadiene'!E7</f>
        <v>0</v>
      </c>
      <c r="F7" s="124">
        <f>'[2]Yearly Butadiene'!F7</f>
        <v>0</v>
      </c>
      <c r="G7" s="124">
        <f>'[2]Yearly Butadiene'!G7</f>
        <v>0</v>
      </c>
      <c r="H7" s="124">
        <f>'[2]Yearly Butadiene'!H7</f>
        <v>0</v>
      </c>
      <c r="I7" s="124">
        <f>'[2]Yearly Butadiene'!I7</f>
        <v>0</v>
      </c>
      <c r="J7" s="124">
        <f>'[2]Yearly Butadiene'!J7</f>
        <v>0</v>
      </c>
      <c r="K7" s="124">
        <f>'[2]Yearly Butadiene'!K7</f>
        <v>0</v>
      </c>
      <c r="L7" s="124">
        <f>'[2]Yearly Butadiene'!L7</f>
        <v>0</v>
      </c>
      <c r="M7" s="124">
        <f>'[2]Yearly Butadiene'!M7</f>
        <v>0</v>
      </c>
      <c r="N7" s="124">
        <f>'[2]Yearly Butadiene'!N7</f>
        <v>0</v>
      </c>
      <c r="O7" s="124">
        <f>'[2]Yearly Butadiene'!O7</f>
        <v>0</v>
      </c>
      <c r="P7" s="124">
        <f>'[2]Yearly Butadiene'!P7</f>
        <v>0</v>
      </c>
      <c r="Q7" s="124">
        <f>'[2]Yearly Butadiene'!Q7</f>
        <v>0</v>
      </c>
      <c r="R7" s="124">
        <f>'[2]Yearly Butadiene'!R7</f>
        <v>0</v>
      </c>
      <c r="S7" s="124">
        <f>'[2]Yearly Butadiene'!S7</f>
        <v>0</v>
      </c>
      <c r="T7" s="124">
        <f>'[2]Yearly Butadiene'!T7</f>
        <v>0</v>
      </c>
      <c r="U7" s="124">
        <f>'[2]Yearly Butadiene'!U7</f>
        <v>0</v>
      </c>
      <c r="V7" s="124">
        <f>'[2]Yearly Butadiene'!V7</f>
        <v>0</v>
      </c>
      <c r="W7" s="124">
        <f>'[2]Yearly Butadiene'!W7</f>
        <v>0</v>
      </c>
      <c r="X7" s="124">
        <f>'[2]Yearly Butadiene'!X7</f>
        <v>0</v>
      </c>
      <c r="Y7" s="124">
        <f>'[2]Yearly Butadiene'!Y7</f>
        <v>0</v>
      </c>
      <c r="Z7" s="124">
        <f>'[2]Yearly Butadiene'!Z7</f>
        <v>0</v>
      </c>
      <c r="AA7" s="124">
        <f>'[2]Yearly Butadiene'!AA7</f>
        <v>0</v>
      </c>
      <c r="AB7" s="124">
        <f>'[2]Yearly Butadiene'!AB7</f>
        <v>0</v>
      </c>
      <c r="AC7" s="124">
        <f>'[2]Yearly Butadiene'!AC7</f>
        <v>0</v>
      </c>
      <c r="AD7" s="124">
        <f>'[2]Yearly Butadiene'!AD7</f>
        <v>0</v>
      </c>
      <c r="AE7" s="124">
        <f>'[2]Yearly Butadiene'!AE7</f>
        <v>0</v>
      </c>
      <c r="AF7" s="124">
        <f>'[2]Yearly Butadiene'!AF7</f>
        <v>0</v>
      </c>
      <c r="AG7" s="124">
        <f>'[2]Yearly Butadiene'!AG7</f>
        <v>0</v>
      </c>
      <c r="AH7" s="124">
        <f>'[2]Yearly Butadiene'!AH7</f>
        <v>0</v>
      </c>
      <c r="AI7" s="187"/>
      <c r="AJ7" s="124">
        <f>'[3]Yearly Butadiene'!D7</f>
        <v>0</v>
      </c>
      <c r="AK7" s="124">
        <f>'[3]Yearly Butadiene'!E7</f>
        <v>0</v>
      </c>
      <c r="AL7" s="124">
        <f>'[3]Yearly Butadiene'!F7</f>
        <v>0</v>
      </c>
      <c r="AM7" s="124">
        <f>'[3]Yearly Butadiene'!G7</f>
        <v>0</v>
      </c>
      <c r="AN7" s="124">
        <f>'[3]Yearly Butadiene'!H7</f>
        <v>0</v>
      </c>
      <c r="AO7" s="124">
        <f>'[3]Yearly Butadiene'!I7</f>
        <v>0</v>
      </c>
      <c r="AP7" s="124">
        <f>'[3]Yearly Butadiene'!J7</f>
        <v>0</v>
      </c>
      <c r="AQ7" s="124">
        <f>'[3]Yearly Butadiene'!K7</f>
        <v>0</v>
      </c>
      <c r="AR7" s="124">
        <f>'[3]Yearly Butadiene'!L7</f>
        <v>0</v>
      </c>
      <c r="AS7" s="124">
        <f>'[3]Yearly Butadiene'!M7</f>
        <v>0</v>
      </c>
      <c r="AT7" s="124">
        <f>'[3]Yearly Butadiene'!N7</f>
        <v>0</v>
      </c>
      <c r="AU7" s="124">
        <f>'[3]Yearly Butadiene'!O7</f>
        <v>0</v>
      </c>
      <c r="AV7" s="124">
        <f>'[3]Yearly Butadiene'!P7</f>
        <v>0</v>
      </c>
      <c r="AW7" s="124">
        <f>'[3]Yearly Butadiene'!Q7</f>
        <v>0</v>
      </c>
      <c r="AX7" s="124">
        <f>'[3]Yearly Butadiene'!R7</f>
        <v>0</v>
      </c>
      <c r="AY7" s="124">
        <f>'[3]Yearly Butadiene'!S7</f>
        <v>0</v>
      </c>
      <c r="AZ7" s="124">
        <f>'[3]Yearly Butadiene'!T7</f>
        <v>0</v>
      </c>
      <c r="BA7" s="124">
        <f>'[3]Yearly Butadiene'!U7</f>
        <v>0</v>
      </c>
      <c r="BB7" s="124">
        <f>'[3]Yearly Butadiene'!V7</f>
        <v>0</v>
      </c>
      <c r="BC7" s="124">
        <f>'[3]Yearly Butadiene'!W7</f>
        <v>0</v>
      </c>
      <c r="BD7" s="124">
        <f>'[3]Yearly Butadiene'!X7</f>
        <v>0</v>
      </c>
      <c r="BE7" s="124">
        <f>'[3]Yearly Butadiene'!Y7</f>
        <v>0</v>
      </c>
      <c r="BF7" s="124">
        <f>'[3]Yearly Butadiene'!Z7</f>
        <v>0</v>
      </c>
      <c r="BG7" s="124">
        <f>'[3]Yearly Butadiene'!AA7</f>
        <v>0</v>
      </c>
      <c r="BH7" s="124">
        <f>'[3]Yearly Butadiene'!AB7</f>
        <v>0</v>
      </c>
      <c r="BI7" s="124">
        <f>'[3]Yearly Butadiene'!AC7</f>
        <v>0</v>
      </c>
      <c r="BJ7" s="124">
        <f>'[3]Yearly Butadiene'!AD7</f>
        <v>0</v>
      </c>
      <c r="BK7" s="124">
        <f>'[3]Yearly Butadiene'!AE7</f>
        <v>0</v>
      </c>
      <c r="BL7" s="124">
        <f>'[3]Yearly Butadiene'!AF7</f>
        <v>0</v>
      </c>
      <c r="BM7" s="124">
        <f>'[3]Yearly Butadiene'!AG7</f>
        <v>0</v>
      </c>
      <c r="BN7" s="124">
        <f>'[3]Yearly Butadiene'!AH7</f>
        <v>0</v>
      </c>
      <c r="BP7" s="124">
        <f t="shared" si="111"/>
        <v>0</v>
      </c>
      <c r="BQ7" s="124">
        <f t="shared" si="112"/>
        <v>0</v>
      </c>
      <c r="BR7" s="124">
        <f t="shared" si="113"/>
        <v>0</v>
      </c>
      <c r="BS7" s="124">
        <f t="shared" si="114"/>
        <v>0</v>
      </c>
      <c r="BT7" s="124">
        <f t="shared" si="115"/>
        <v>0</v>
      </c>
      <c r="BU7" s="124">
        <f t="shared" si="116"/>
        <v>0</v>
      </c>
      <c r="BV7" s="124">
        <f t="shared" si="117"/>
        <v>0</v>
      </c>
      <c r="BW7" s="124">
        <f t="shared" si="118"/>
        <v>0</v>
      </c>
      <c r="BX7" s="124">
        <f t="shared" si="119"/>
        <v>0</v>
      </c>
      <c r="BY7" s="124">
        <f t="shared" si="120"/>
        <v>0</v>
      </c>
      <c r="BZ7" s="124">
        <f t="shared" si="121"/>
        <v>0</v>
      </c>
      <c r="CA7" s="124">
        <f t="shared" si="122"/>
        <v>0</v>
      </c>
      <c r="CB7" s="124">
        <f t="shared" si="123"/>
        <v>0</v>
      </c>
      <c r="CC7" s="124">
        <f t="shared" si="124"/>
        <v>0</v>
      </c>
      <c r="CD7" s="124">
        <f t="shared" si="125"/>
        <v>0</v>
      </c>
      <c r="CE7" s="124">
        <f t="shared" si="126"/>
        <v>0</v>
      </c>
      <c r="CF7" s="124">
        <f t="shared" si="127"/>
        <v>0</v>
      </c>
      <c r="CG7" s="124">
        <f t="shared" si="128"/>
        <v>0</v>
      </c>
      <c r="CH7" s="124">
        <f t="shared" si="129"/>
        <v>0</v>
      </c>
      <c r="CI7" s="124">
        <f t="shared" si="130"/>
        <v>0</v>
      </c>
      <c r="CJ7" s="124">
        <f t="shared" si="131"/>
        <v>0</v>
      </c>
      <c r="CK7" s="124">
        <f t="shared" si="132"/>
        <v>0</v>
      </c>
      <c r="CL7" s="124">
        <f t="shared" si="133"/>
        <v>0</v>
      </c>
      <c r="CM7" s="124">
        <f t="shared" si="134"/>
        <v>0</v>
      </c>
      <c r="CN7" s="124">
        <f t="shared" si="135"/>
        <v>0</v>
      </c>
      <c r="CO7" s="124">
        <f t="shared" si="136"/>
        <v>0</v>
      </c>
      <c r="CP7" s="124">
        <f t="shared" si="137"/>
        <v>0</v>
      </c>
      <c r="CQ7" s="124">
        <f t="shared" si="138"/>
        <v>0</v>
      </c>
      <c r="CR7" s="124">
        <f t="shared" si="139"/>
        <v>0</v>
      </c>
      <c r="CS7" s="124">
        <f t="shared" si="140"/>
        <v>0</v>
      </c>
      <c r="CT7" s="124">
        <f t="shared" si="141"/>
        <v>0</v>
      </c>
      <c r="CU7" s="187"/>
      <c r="CV7" s="124">
        <f>'[2]Yearly Butadiene'!AJ7</f>
        <v>0</v>
      </c>
      <c r="CW7" s="124">
        <f>'[2]Yearly Butadiene'!AK7</f>
        <v>0</v>
      </c>
      <c r="CX7" s="124">
        <f>'[2]Yearly Butadiene'!AL7</f>
        <v>0</v>
      </c>
      <c r="CY7" s="124">
        <f>'[2]Yearly Butadiene'!AM7</f>
        <v>0</v>
      </c>
      <c r="CZ7" s="124">
        <f>'[2]Yearly Butadiene'!AN7</f>
        <v>0</v>
      </c>
      <c r="DA7" s="124">
        <f>'[2]Yearly Butadiene'!AO7</f>
        <v>0</v>
      </c>
      <c r="DB7" s="124">
        <f>'[2]Yearly Butadiene'!AP7</f>
        <v>0</v>
      </c>
      <c r="DC7" s="124">
        <f>'[2]Yearly Butadiene'!AQ7</f>
        <v>0</v>
      </c>
      <c r="DD7" s="124">
        <f>'[2]Yearly Butadiene'!AR7</f>
        <v>0</v>
      </c>
      <c r="DE7" s="124">
        <f>'[2]Yearly Butadiene'!AS7</f>
        <v>0</v>
      </c>
      <c r="DF7" s="124">
        <f>'[2]Yearly Butadiene'!AT7</f>
        <v>0</v>
      </c>
      <c r="DG7" s="124">
        <f>'[2]Yearly Butadiene'!AU7</f>
        <v>0</v>
      </c>
      <c r="DH7" s="124">
        <f>'[2]Yearly Butadiene'!AV7</f>
        <v>0</v>
      </c>
      <c r="DI7" s="124">
        <f>'[2]Yearly Butadiene'!AW7</f>
        <v>0</v>
      </c>
      <c r="DJ7" s="124">
        <f>'[2]Yearly Butadiene'!AX7</f>
        <v>0</v>
      </c>
      <c r="DK7" s="124">
        <f>'[2]Yearly Butadiene'!AY7</f>
        <v>0</v>
      </c>
      <c r="DL7" s="124">
        <f>'[2]Yearly Butadiene'!AZ7</f>
        <v>0</v>
      </c>
      <c r="DM7" s="124">
        <f>'[2]Yearly Butadiene'!BA7</f>
        <v>0</v>
      </c>
      <c r="DN7" s="124">
        <f>'[2]Yearly Butadiene'!BB7</f>
        <v>0</v>
      </c>
      <c r="DO7" s="124">
        <f>'[2]Yearly Butadiene'!BC7</f>
        <v>0</v>
      </c>
      <c r="DP7" s="124">
        <f>'[2]Yearly Butadiene'!BD7</f>
        <v>0</v>
      </c>
      <c r="DQ7" s="124">
        <f>'[2]Yearly Butadiene'!BE7</f>
        <v>0</v>
      </c>
      <c r="DR7" s="124">
        <f>'[2]Yearly Butadiene'!BF7</f>
        <v>0</v>
      </c>
      <c r="DS7" s="124">
        <f>'[2]Yearly Butadiene'!BG7</f>
        <v>0</v>
      </c>
      <c r="DT7" s="124">
        <f>'[2]Yearly Butadiene'!BH7</f>
        <v>0</v>
      </c>
      <c r="DU7" s="124">
        <f>'[2]Yearly Butadiene'!BI7</f>
        <v>0</v>
      </c>
      <c r="DV7" s="124">
        <f>'[2]Yearly Butadiene'!BJ7</f>
        <v>0</v>
      </c>
      <c r="DW7" s="124">
        <f>'[2]Yearly Butadiene'!BK7</f>
        <v>0</v>
      </c>
      <c r="DX7" s="124">
        <f>'[2]Yearly Butadiene'!BL7</f>
        <v>0</v>
      </c>
      <c r="DY7" s="124">
        <f>'[2]Yearly Butadiene'!BM7</f>
        <v>0</v>
      </c>
      <c r="DZ7" s="124">
        <f>'[2]Yearly Butadiene'!BN7</f>
        <v>0</v>
      </c>
      <c r="EB7" s="124">
        <f>'[3]Yearly Butadiene'!AJ7</f>
        <v>0</v>
      </c>
      <c r="EC7" s="124">
        <f>'[3]Yearly Butadiene'!AK7</f>
        <v>0</v>
      </c>
      <c r="ED7" s="124">
        <f>'[3]Yearly Butadiene'!AL7</f>
        <v>0</v>
      </c>
      <c r="EE7" s="124">
        <f>'[3]Yearly Butadiene'!AM7</f>
        <v>0</v>
      </c>
      <c r="EF7" s="124">
        <f>'[3]Yearly Butadiene'!AN7</f>
        <v>0</v>
      </c>
      <c r="EG7" s="124">
        <f>'[3]Yearly Butadiene'!AO7</f>
        <v>0</v>
      </c>
      <c r="EH7" s="124">
        <f>'[3]Yearly Butadiene'!AP7</f>
        <v>0</v>
      </c>
      <c r="EI7" s="124">
        <f>'[3]Yearly Butadiene'!AQ7</f>
        <v>0</v>
      </c>
      <c r="EJ7" s="124">
        <f>'[3]Yearly Butadiene'!AR7</f>
        <v>0</v>
      </c>
      <c r="EK7" s="124">
        <f>'[3]Yearly Butadiene'!AS7</f>
        <v>0</v>
      </c>
      <c r="EL7" s="124">
        <f>'[3]Yearly Butadiene'!AT7</f>
        <v>0</v>
      </c>
      <c r="EM7" s="124">
        <f>'[3]Yearly Butadiene'!AU7</f>
        <v>0</v>
      </c>
      <c r="EN7" s="124">
        <f>'[3]Yearly Butadiene'!AV7</f>
        <v>0</v>
      </c>
      <c r="EO7" s="124">
        <f>'[3]Yearly Butadiene'!AW7</f>
        <v>0</v>
      </c>
      <c r="EP7" s="124">
        <f>'[3]Yearly Butadiene'!AX7</f>
        <v>0</v>
      </c>
      <c r="EQ7" s="124">
        <f>'[3]Yearly Butadiene'!AY7</f>
        <v>0</v>
      </c>
      <c r="ER7" s="124">
        <f>'[3]Yearly Butadiene'!AZ7</f>
        <v>0</v>
      </c>
      <c r="ES7" s="124">
        <f>'[3]Yearly Butadiene'!BA7</f>
        <v>0</v>
      </c>
      <c r="ET7" s="124">
        <f>'[3]Yearly Butadiene'!BB7</f>
        <v>0</v>
      </c>
      <c r="EU7" s="124">
        <f>'[3]Yearly Butadiene'!BC7</f>
        <v>0</v>
      </c>
      <c r="EV7" s="124">
        <f>'[3]Yearly Butadiene'!BD7</f>
        <v>0</v>
      </c>
      <c r="EW7" s="124">
        <f>'[3]Yearly Butadiene'!BE7</f>
        <v>0</v>
      </c>
      <c r="EX7" s="124">
        <f>'[3]Yearly Butadiene'!BF7</f>
        <v>0</v>
      </c>
      <c r="EY7" s="124">
        <f>'[3]Yearly Butadiene'!BG7</f>
        <v>0</v>
      </c>
      <c r="EZ7" s="124">
        <f>'[3]Yearly Butadiene'!BH7</f>
        <v>0</v>
      </c>
      <c r="FA7" s="124">
        <f>'[3]Yearly Butadiene'!BI7</f>
        <v>0</v>
      </c>
      <c r="FB7" s="124">
        <f>'[3]Yearly Butadiene'!BJ7</f>
        <v>0</v>
      </c>
      <c r="FC7" s="124">
        <f>'[3]Yearly Butadiene'!BK7</f>
        <v>0</v>
      </c>
      <c r="FD7" s="124">
        <f>'[3]Yearly Butadiene'!BL7</f>
        <v>0</v>
      </c>
      <c r="FE7" s="124">
        <f>'[3]Yearly Butadiene'!BM7</f>
        <v>0</v>
      </c>
      <c r="FF7" s="124">
        <f>'[3]Yearly Butadiene'!BN7</f>
        <v>0</v>
      </c>
      <c r="FG7" s="187"/>
      <c r="FH7" s="124">
        <f t="shared" si="142"/>
        <v>0</v>
      </c>
      <c r="FI7" s="124">
        <f t="shared" si="143"/>
        <v>0</v>
      </c>
      <c r="FJ7" s="124">
        <f t="shared" si="144"/>
        <v>0</v>
      </c>
      <c r="FK7" s="124">
        <f t="shared" si="145"/>
        <v>0</v>
      </c>
      <c r="FL7" s="124">
        <f t="shared" si="146"/>
        <v>0</v>
      </c>
      <c r="FM7" s="124">
        <f t="shared" si="147"/>
        <v>0</v>
      </c>
      <c r="FN7" s="124">
        <f t="shared" si="148"/>
        <v>0</v>
      </c>
      <c r="FO7" s="124">
        <f t="shared" si="149"/>
        <v>0</v>
      </c>
      <c r="FP7" s="124">
        <f t="shared" si="150"/>
        <v>0</v>
      </c>
      <c r="FQ7" s="124">
        <f t="shared" si="151"/>
        <v>0</v>
      </c>
      <c r="FR7" s="124">
        <f t="shared" si="152"/>
        <v>0</v>
      </c>
      <c r="FS7" s="124">
        <f t="shared" si="153"/>
        <v>0</v>
      </c>
      <c r="FT7" s="124">
        <f t="shared" si="154"/>
        <v>0</v>
      </c>
      <c r="FU7" s="124">
        <f t="shared" si="155"/>
        <v>0</v>
      </c>
      <c r="FV7" s="124">
        <f t="shared" si="156"/>
        <v>0</v>
      </c>
      <c r="FW7" s="124">
        <f t="shared" si="157"/>
        <v>0</v>
      </c>
      <c r="FX7" s="124">
        <f t="shared" si="158"/>
        <v>0</v>
      </c>
      <c r="FY7" s="124">
        <f t="shared" si="159"/>
        <v>0</v>
      </c>
      <c r="FZ7" s="124">
        <f t="shared" si="160"/>
        <v>0</v>
      </c>
      <c r="GA7" s="124">
        <f t="shared" si="161"/>
        <v>0</v>
      </c>
      <c r="GB7" s="124">
        <f t="shared" si="162"/>
        <v>0</v>
      </c>
      <c r="GC7" s="124">
        <f t="shared" si="163"/>
        <v>0</v>
      </c>
      <c r="GD7" s="124">
        <f t="shared" si="164"/>
        <v>0</v>
      </c>
      <c r="GE7" s="124">
        <f t="shared" si="165"/>
        <v>0</v>
      </c>
      <c r="GF7" s="124">
        <f t="shared" si="166"/>
        <v>0</v>
      </c>
      <c r="GG7" s="124">
        <f t="shared" si="167"/>
        <v>0</v>
      </c>
      <c r="GH7" s="124">
        <f t="shared" si="168"/>
        <v>0</v>
      </c>
      <c r="GI7" s="124">
        <f t="shared" si="169"/>
        <v>0</v>
      </c>
      <c r="GJ7" s="124">
        <f t="shared" si="170"/>
        <v>0</v>
      </c>
      <c r="GK7" s="124">
        <f t="shared" si="171"/>
        <v>0</v>
      </c>
      <c r="GL7" s="124">
        <f t="shared" si="172"/>
        <v>0</v>
      </c>
      <c r="GO7" t="s">
        <v>25</v>
      </c>
      <c r="GP7" s="2" t="e">
        <f>#REF!-#REF!</f>
        <v>#REF!</v>
      </c>
      <c r="GW7" s="75" t="s">
        <v>26</v>
      </c>
      <c r="GY7" s="193" t="e">
        <f>#REF!-#REF!</f>
        <v>#REF!</v>
      </c>
      <c r="HA7" s="81">
        <f>65</f>
        <v>65</v>
      </c>
      <c r="HG7" s="2">
        <f>AH42</f>
        <v>0</v>
      </c>
    </row>
    <row r="8" spans="1:223" outlineLevel="1">
      <c r="B8" s="1" t="s">
        <v>27</v>
      </c>
      <c r="D8" s="124">
        <f>'[2]Yearly Butadiene'!D8</f>
        <v>0</v>
      </c>
      <c r="E8" s="124">
        <f>'[2]Yearly Butadiene'!E8</f>
        <v>0</v>
      </c>
      <c r="F8" s="124">
        <f>'[2]Yearly Butadiene'!F8</f>
        <v>0</v>
      </c>
      <c r="G8" s="124">
        <f>'[2]Yearly Butadiene'!G8</f>
        <v>0</v>
      </c>
      <c r="H8" s="124">
        <f>'[2]Yearly Butadiene'!H8</f>
        <v>0</v>
      </c>
      <c r="I8" s="124">
        <f>'[2]Yearly Butadiene'!I8</f>
        <v>0</v>
      </c>
      <c r="J8" s="124">
        <f>'[2]Yearly Butadiene'!J8</f>
        <v>0</v>
      </c>
      <c r="K8" s="124">
        <f>'[2]Yearly Butadiene'!K8</f>
        <v>0</v>
      </c>
      <c r="L8" s="124">
        <f>'[2]Yearly Butadiene'!L8</f>
        <v>0</v>
      </c>
      <c r="M8" s="124">
        <f>'[2]Yearly Butadiene'!M8</f>
        <v>0</v>
      </c>
      <c r="N8" s="124">
        <f>'[2]Yearly Butadiene'!N8</f>
        <v>0</v>
      </c>
      <c r="O8" s="124">
        <f>'[2]Yearly Butadiene'!O8</f>
        <v>0</v>
      </c>
      <c r="P8" s="124">
        <f>'[2]Yearly Butadiene'!P8</f>
        <v>0</v>
      </c>
      <c r="Q8" s="124">
        <f>'[2]Yearly Butadiene'!Q8</f>
        <v>0</v>
      </c>
      <c r="R8" s="124">
        <f>'[2]Yearly Butadiene'!R8</f>
        <v>0</v>
      </c>
      <c r="S8" s="124">
        <f>'[2]Yearly Butadiene'!S8</f>
        <v>0</v>
      </c>
      <c r="T8" s="124">
        <f>'[2]Yearly Butadiene'!T8</f>
        <v>0</v>
      </c>
      <c r="U8" s="124">
        <f>'[2]Yearly Butadiene'!U8</f>
        <v>0</v>
      </c>
      <c r="V8" s="124">
        <f>'[2]Yearly Butadiene'!V8</f>
        <v>0</v>
      </c>
      <c r="W8" s="124">
        <f>'[2]Yearly Butadiene'!W8</f>
        <v>0</v>
      </c>
      <c r="X8" s="124">
        <f>'[2]Yearly Butadiene'!X8</f>
        <v>0</v>
      </c>
      <c r="Y8" s="124">
        <f>'[2]Yearly Butadiene'!Y8</f>
        <v>0</v>
      </c>
      <c r="Z8" s="124">
        <f>'[2]Yearly Butadiene'!Z8</f>
        <v>0</v>
      </c>
      <c r="AA8" s="124">
        <f>'[2]Yearly Butadiene'!AA8</f>
        <v>0</v>
      </c>
      <c r="AB8" s="124">
        <f>'[2]Yearly Butadiene'!AB8</f>
        <v>0</v>
      </c>
      <c r="AC8" s="124">
        <f>'[2]Yearly Butadiene'!AC8</f>
        <v>0</v>
      </c>
      <c r="AD8" s="124">
        <f>'[2]Yearly Butadiene'!AD8</f>
        <v>0</v>
      </c>
      <c r="AE8" s="124">
        <f>'[2]Yearly Butadiene'!AE8</f>
        <v>0</v>
      </c>
      <c r="AF8" s="124">
        <f>'[2]Yearly Butadiene'!AF8</f>
        <v>0</v>
      </c>
      <c r="AG8" s="124">
        <f>'[2]Yearly Butadiene'!AG8</f>
        <v>0</v>
      </c>
      <c r="AH8" s="124">
        <f>'[2]Yearly Butadiene'!AH8</f>
        <v>0</v>
      </c>
      <c r="AI8" s="187"/>
      <c r="AJ8" s="124">
        <f>'[3]Yearly Butadiene'!D8</f>
        <v>0</v>
      </c>
      <c r="AK8" s="124">
        <f>'[3]Yearly Butadiene'!E8</f>
        <v>0</v>
      </c>
      <c r="AL8" s="124">
        <f>'[3]Yearly Butadiene'!F8</f>
        <v>0</v>
      </c>
      <c r="AM8" s="124">
        <f>'[3]Yearly Butadiene'!G8</f>
        <v>0</v>
      </c>
      <c r="AN8" s="124">
        <f>'[3]Yearly Butadiene'!H8</f>
        <v>0</v>
      </c>
      <c r="AO8" s="124">
        <f>'[3]Yearly Butadiene'!I8</f>
        <v>0</v>
      </c>
      <c r="AP8" s="124">
        <f>'[3]Yearly Butadiene'!J8</f>
        <v>0</v>
      </c>
      <c r="AQ8" s="124">
        <f>'[3]Yearly Butadiene'!K8</f>
        <v>0</v>
      </c>
      <c r="AR8" s="124">
        <f>'[3]Yearly Butadiene'!L8</f>
        <v>0</v>
      </c>
      <c r="AS8" s="124">
        <f>'[3]Yearly Butadiene'!M8</f>
        <v>0</v>
      </c>
      <c r="AT8" s="124">
        <f>'[3]Yearly Butadiene'!N8</f>
        <v>0</v>
      </c>
      <c r="AU8" s="124">
        <f>'[3]Yearly Butadiene'!O8</f>
        <v>0</v>
      </c>
      <c r="AV8" s="124">
        <f>'[3]Yearly Butadiene'!P8</f>
        <v>0</v>
      </c>
      <c r="AW8" s="124">
        <f>'[3]Yearly Butadiene'!Q8</f>
        <v>0</v>
      </c>
      <c r="AX8" s="124">
        <f>'[3]Yearly Butadiene'!R8</f>
        <v>0</v>
      </c>
      <c r="AY8" s="124">
        <f>'[3]Yearly Butadiene'!S8</f>
        <v>0</v>
      </c>
      <c r="AZ8" s="124">
        <f>'[3]Yearly Butadiene'!T8</f>
        <v>0</v>
      </c>
      <c r="BA8" s="124">
        <f>'[3]Yearly Butadiene'!U8</f>
        <v>0</v>
      </c>
      <c r="BB8" s="124">
        <f>'[3]Yearly Butadiene'!V8</f>
        <v>0</v>
      </c>
      <c r="BC8" s="124">
        <f>'[3]Yearly Butadiene'!W8</f>
        <v>0</v>
      </c>
      <c r="BD8" s="124">
        <f>'[3]Yearly Butadiene'!X8</f>
        <v>0</v>
      </c>
      <c r="BE8" s="124">
        <f>'[3]Yearly Butadiene'!Y8</f>
        <v>0</v>
      </c>
      <c r="BF8" s="124">
        <f>'[3]Yearly Butadiene'!Z8</f>
        <v>0</v>
      </c>
      <c r="BG8" s="124">
        <f>'[3]Yearly Butadiene'!AA8</f>
        <v>0</v>
      </c>
      <c r="BH8" s="124">
        <f>'[3]Yearly Butadiene'!AB8</f>
        <v>0</v>
      </c>
      <c r="BI8" s="124">
        <f>'[3]Yearly Butadiene'!AC8</f>
        <v>0</v>
      </c>
      <c r="BJ8" s="124">
        <f>'[3]Yearly Butadiene'!AD8</f>
        <v>0</v>
      </c>
      <c r="BK8" s="124">
        <f>'[3]Yearly Butadiene'!AE8</f>
        <v>0</v>
      </c>
      <c r="BL8" s="124">
        <f>'[3]Yearly Butadiene'!AF8</f>
        <v>0</v>
      </c>
      <c r="BM8" s="124">
        <f>'[3]Yearly Butadiene'!AG8</f>
        <v>0</v>
      </c>
      <c r="BN8" s="124">
        <f>'[3]Yearly Butadiene'!AH8</f>
        <v>0</v>
      </c>
      <c r="BP8" s="124">
        <f t="shared" si="111"/>
        <v>0</v>
      </c>
      <c r="BQ8" s="124">
        <f t="shared" si="112"/>
        <v>0</v>
      </c>
      <c r="BR8" s="124">
        <f t="shared" si="113"/>
        <v>0</v>
      </c>
      <c r="BS8" s="124">
        <f t="shared" si="114"/>
        <v>0</v>
      </c>
      <c r="BT8" s="124">
        <f t="shared" si="115"/>
        <v>0</v>
      </c>
      <c r="BU8" s="124">
        <f t="shared" si="116"/>
        <v>0</v>
      </c>
      <c r="BV8" s="124">
        <f t="shared" si="117"/>
        <v>0</v>
      </c>
      <c r="BW8" s="124">
        <f t="shared" si="118"/>
        <v>0</v>
      </c>
      <c r="BX8" s="124">
        <f t="shared" si="119"/>
        <v>0</v>
      </c>
      <c r="BY8" s="124">
        <f t="shared" si="120"/>
        <v>0</v>
      </c>
      <c r="BZ8" s="124">
        <f t="shared" si="121"/>
        <v>0</v>
      </c>
      <c r="CA8" s="124">
        <f t="shared" si="122"/>
        <v>0</v>
      </c>
      <c r="CB8" s="124">
        <f t="shared" si="123"/>
        <v>0</v>
      </c>
      <c r="CC8" s="124">
        <f t="shared" si="124"/>
        <v>0</v>
      </c>
      <c r="CD8" s="124">
        <f t="shared" si="125"/>
        <v>0</v>
      </c>
      <c r="CE8" s="124">
        <f t="shared" si="126"/>
        <v>0</v>
      </c>
      <c r="CF8" s="124">
        <f t="shared" si="127"/>
        <v>0</v>
      </c>
      <c r="CG8" s="124">
        <f t="shared" si="128"/>
        <v>0</v>
      </c>
      <c r="CH8" s="124">
        <f t="shared" si="129"/>
        <v>0</v>
      </c>
      <c r="CI8" s="124">
        <f t="shared" si="130"/>
        <v>0</v>
      </c>
      <c r="CJ8" s="124">
        <f t="shared" si="131"/>
        <v>0</v>
      </c>
      <c r="CK8" s="124">
        <f t="shared" si="132"/>
        <v>0</v>
      </c>
      <c r="CL8" s="124">
        <f t="shared" si="133"/>
        <v>0</v>
      </c>
      <c r="CM8" s="124">
        <f t="shared" si="134"/>
        <v>0</v>
      </c>
      <c r="CN8" s="124">
        <f t="shared" si="135"/>
        <v>0</v>
      </c>
      <c r="CO8" s="124">
        <f t="shared" si="136"/>
        <v>0</v>
      </c>
      <c r="CP8" s="124">
        <f t="shared" si="137"/>
        <v>0</v>
      </c>
      <c r="CQ8" s="124">
        <f t="shared" si="138"/>
        <v>0</v>
      </c>
      <c r="CR8" s="124">
        <f t="shared" si="139"/>
        <v>0</v>
      </c>
      <c r="CS8" s="124">
        <f t="shared" si="140"/>
        <v>0</v>
      </c>
      <c r="CT8" s="124">
        <f t="shared" si="141"/>
        <v>0</v>
      </c>
      <c r="CU8" s="187"/>
      <c r="CV8" s="124">
        <f>'[2]Yearly Butadiene'!AJ8</f>
        <v>0</v>
      </c>
      <c r="CW8" s="124">
        <f>'[2]Yearly Butadiene'!AK8</f>
        <v>0</v>
      </c>
      <c r="CX8" s="124">
        <f>'[2]Yearly Butadiene'!AL8</f>
        <v>0</v>
      </c>
      <c r="CY8" s="124">
        <f>'[2]Yearly Butadiene'!AM8</f>
        <v>0</v>
      </c>
      <c r="CZ8" s="124">
        <f>'[2]Yearly Butadiene'!AN8</f>
        <v>0</v>
      </c>
      <c r="DA8" s="124">
        <f>'[2]Yearly Butadiene'!AO8</f>
        <v>0</v>
      </c>
      <c r="DB8" s="124">
        <f>'[2]Yearly Butadiene'!AP8</f>
        <v>0</v>
      </c>
      <c r="DC8" s="124">
        <f>'[2]Yearly Butadiene'!AQ8</f>
        <v>0</v>
      </c>
      <c r="DD8" s="124">
        <f>'[2]Yearly Butadiene'!AR8</f>
        <v>0</v>
      </c>
      <c r="DE8" s="124">
        <f>'[2]Yearly Butadiene'!AS8</f>
        <v>0</v>
      </c>
      <c r="DF8" s="124">
        <f>'[2]Yearly Butadiene'!AT8</f>
        <v>0</v>
      </c>
      <c r="DG8" s="124">
        <f>'[2]Yearly Butadiene'!AU8</f>
        <v>0</v>
      </c>
      <c r="DH8" s="124">
        <f>'[2]Yearly Butadiene'!AV8</f>
        <v>0</v>
      </c>
      <c r="DI8" s="124">
        <f>'[2]Yearly Butadiene'!AW8</f>
        <v>0</v>
      </c>
      <c r="DJ8" s="124">
        <f>'[2]Yearly Butadiene'!AX8</f>
        <v>0</v>
      </c>
      <c r="DK8" s="124">
        <f>'[2]Yearly Butadiene'!AY8</f>
        <v>0</v>
      </c>
      <c r="DL8" s="124">
        <f>'[2]Yearly Butadiene'!AZ8</f>
        <v>0</v>
      </c>
      <c r="DM8" s="124">
        <f>'[2]Yearly Butadiene'!BA8</f>
        <v>0</v>
      </c>
      <c r="DN8" s="124">
        <f>'[2]Yearly Butadiene'!BB8</f>
        <v>0</v>
      </c>
      <c r="DO8" s="124">
        <f>'[2]Yearly Butadiene'!BC8</f>
        <v>0</v>
      </c>
      <c r="DP8" s="124">
        <f>'[2]Yearly Butadiene'!BD8</f>
        <v>0</v>
      </c>
      <c r="DQ8" s="124">
        <f>'[2]Yearly Butadiene'!BE8</f>
        <v>0</v>
      </c>
      <c r="DR8" s="124">
        <f>'[2]Yearly Butadiene'!BF8</f>
        <v>0</v>
      </c>
      <c r="DS8" s="124">
        <f>'[2]Yearly Butadiene'!BG8</f>
        <v>0</v>
      </c>
      <c r="DT8" s="124">
        <f>'[2]Yearly Butadiene'!BH8</f>
        <v>0</v>
      </c>
      <c r="DU8" s="124">
        <f>'[2]Yearly Butadiene'!BI8</f>
        <v>0</v>
      </c>
      <c r="DV8" s="124">
        <f>'[2]Yearly Butadiene'!BJ8</f>
        <v>0</v>
      </c>
      <c r="DW8" s="124">
        <f>'[2]Yearly Butadiene'!BK8</f>
        <v>0</v>
      </c>
      <c r="DX8" s="124">
        <f>'[2]Yearly Butadiene'!BL8</f>
        <v>0</v>
      </c>
      <c r="DY8" s="124">
        <f>'[2]Yearly Butadiene'!BM8</f>
        <v>0</v>
      </c>
      <c r="DZ8" s="124">
        <f>'[2]Yearly Butadiene'!BN8</f>
        <v>0</v>
      </c>
      <c r="EB8" s="124">
        <f>'[3]Yearly Butadiene'!AJ8</f>
        <v>0</v>
      </c>
      <c r="EC8" s="124">
        <f>'[3]Yearly Butadiene'!AK8</f>
        <v>0</v>
      </c>
      <c r="ED8" s="124">
        <f>'[3]Yearly Butadiene'!AL8</f>
        <v>0</v>
      </c>
      <c r="EE8" s="124">
        <f>'[3]Yearly Butadiene'!AM8</f>
        <v>0</v>
      </c>
      <c r="EF8" s="124">
        <f>'[3]Yearly Butadiene'!AN8</f>
        <v>0</v>
      </c>
      <c r="EG8" s="124">
        <f>'[3]Yearly Butadiene'!AO8</f>
        <v>0</v>
      </c>
      <c r="EH8" s="124">
        <f>'[3]Yearly Butadiene'!AP8</f>
        <v>0</v>
      </c>
      <c r="EI8" s="124">
        <f>'[3]Yearly Butadiene'!AQ8</f>
        <v>0</v>
      </c>
      <c r="EJ8" s="124">
        <f>'[3]Yearly Butadiene'!AR8</f>
        <v>0</v>
      </c>
      <c r="EK8" s="124">
        <f>'[3]Yearly Butadiene'!AS8</f>
        <v>0</v>
      </c>
      <c r="EL8" s="124">
        <f>'[3]Yearly Butadiene'!AT8</f>
        <v>0</v>
      </c>
      <c r="EM8" s="124">
        <f>'[3]Yearly Butadiene'!AU8</f>
        <v>0</v>
      </c>
      <c r="EN8" s="124">
        <f>'[3]Yearly Butadiene'!AV8</f>
        <v>0</v>
      </c>
      <c r="EO8" s="124">
        <f>'[3]Yearly Butadiene'!AW8</f>
        <v>0</v>
      </c>
      <c r="EP8" s="124">
        <f>'[3]Yearly Butadiene'!AX8</f>
        <v>0</v>
      </c>
      <c r="EQ8" s="124">
        <f>'[3]Yearly Butadiene'!AY8</f>
        <v>0</v>
      </c>
      <c r="ER8" s="124">
        <f>'[3]Yearly Butadiene'!AZ8</f>
        <v>0</v>
      </c>
      <c r="ES8" s="124">
        <f>'[3]Yearly Butadiene'!BA8</f>
        <v>0</v>
      </c>
      <c r="ET8" s="124">
        <f>'[3]Yearly Butadiene'!BB8</f>
        <v>0</v>
      </c>
      <c r="EU8" s="124">
        <f>'[3]Yearly Butadiene'!BC8</f>
        <v>0</v>
      </c>
      <c r="EV8" s="124">
        <f>'[3]Yearly Butadiene'!BD8</f>
        <v>0</v>
      </c>
      <c r="EW8" s="124">
        <f>'[3]Yearly Butadiene'!BE8</f>
        <v>0</v>
      </c>
      <c r="EX8" s="124">
        <f>'[3]Yearly Butadiene'!BF8</f>
        <v>0</v>
      </c>
      <c r="EY8" s="124">
        <f>'[3]Yearly Butadiene'!BG8</f>
        <v>0</v>
      </c>
      <c r="EZ8" s="124">
        <f>'[3]Yearly Butadiene'!BH8</f>
        <v>0</v>
      </c>
      <c r="FA8" s="124">
        <f>'[3]Yearly Butadiene'!BI8</f>
        <v>0</v>
      </c>
      <c r="FB8" s="124">
        <f>'[3]Yearly Butadiene'!BJ8</f>
        <v>0</v>
      </c>
      <c r="FC8" s="124">
        <f>'[3]Yearly Butadiene'!BK8</f>
        <v>0</v>
      </c>
      <c r="FD8" s="124">
        <f>'[3]Yearly Butadiene'!BL8</f>
        <v>0</v>
      </c>
      <c r="FE8" s="124">
        <f>'[3]Yearly Butadiene'!BM8</f>
        <v>0</v>
      </c>
      <c r="FF8" s="124">
        <f>'[3]Yearly Butadiene'!BN8</f>
        <v>0</v>
      </c>
      <c r="FG8" s="187"/>
      <c r="FH8" s="124">
        <f t="shared" si="142"/>
        <v>0</v>
      </c>
      <c r="FI8" s="124">
        <f t="shared" si="143"/>
        <v>0</v>
      </c>
      <c r="FJ8" s="124">
        <f t="shared" si="144"/>
        <v>0</v>
      </c>
      <c r="FK8" s="124">
        <f t="shared" si="145"/>
        <v>0</v>
      </c>
      <c r="FL8" s="124">
        <f t="shared" si="146"/>
        <v>0</v>
      </c>
      <c r="FM8" s="124">
        <f t="shared" si="147"/>
        <v>0</v>
      </c>
      <c r="FN8" s="124">
        <f t="shared" si="148"/>
        <v>0</v>
      </c>
      <c r="FO8" s="124">
        <f t="shared" si="149"/>
        <v>0</v>
      </c>
      <c r="FP8" s="124">
        <f t="shared" si="150"/>
        <v>0</v>
      </c>
      <c r="FQ8" s="124">
        <f t="shared" si="151"/>
        <v>0</v>
      </c>
      <c r="FR8" s="124">
        <f t="shared" si="152"/>
        <v>0</v>
      </c>
      <c r="FS8" s="124">
        <f t="shared" si="153"/>
        <v>0</v>
      </c>
      <c r="FT8" s="124">
        <f t="shared" si="154"/>
        <v>0</v>
      </c>
      <c r="FU8" s="124">
        <f t="shared" si="155"/>
        <v>0</v>
      </c>
      <c r="FV8" s="124">
        <f t="shared" si="156"/>
        <v>0</v>
      </c>
      <c r="FW8" s="124">
        <f t="shared" si="157"/>
        <v>0</v>
      </c>
      <c r="FX8" s="124">
        <f t="shared" si="158"/>
        <v>0</v>
      </c>
      <c r="FY8" s="124">
        <f t="shared" si="159"/>
        <v>0</v>
      </c>
      <c r="FZ8" s="124">
        <f t="shared" si="160"/>
        <v>0</v>
      </c>
      <c r="GA8" s="124">
        <f t="shared" si="161"/>
        <v>0</v>
      </c>
      <c r="GB8" s="124">
        <f t="shared" si="162"/>
        <v>0</v>
      </c>
      <c r="GC8" s="124">
        <f t="shared" si="163"/>
        <v>0</v>
      </c>
      <c r="GD8" s="124">
        <f t="shared" si="164"/>
        <v>0</v>
      </c>
      <c r="GE8" s="124">
        <f t="shared" si="165"/>
        <v>0</v>
      </c>
      <c r="GF8" s="124">
        <f t="shared" si="166"/>
        <v>0</v>
      </c>
      <c r="GG8" s="124">
        <f t="shared" si="167"/>
        <v>0</v>
      </c>
      <c r="GH8" s="124">
        <f t="shared" si="168"/>
        <v>0</v>
      </c>
      <c r="GI8" s="124">
        <f t="shared" si="169"/>
        <v>0</v>
      </c>
      <c r="GJ8" s="124">
        <f t="shared" si="170"/>
        <v>0</v>
      </c>
      <c r="GK8" s="124">
        <f t="shared" si="171"/>
        <v>0</v>
      </c>
      <c r="GL8" s="124">
        <f t="shared" si="172"/>
        <v>0</v>
      </c>
    </row>
    <row r="9" spans="1:223" outlineLevel="1">
      <c r="A9" s="1" t="s">
        <v>28</v>
      </c>
      <c r="C9" s="1"/>
      <c r="D9" s="123">
        <f>'[2]Yearly Butadiene'!D9</f>
        <v>846505.72103598283</v>
      </c>
      <c r="E9" s="123">
        <f>'[2]Yearly Butadiene'!E9</f>
        <v>842195.4473386422</v>
      </c>
      <c r="F9" s="123">
        <f>'[2]Yearly Butadiene'!F9</f>
        <v>837907.12087554263</v>
      </c>
      <c r="G9" s="123">
        <f>'[2]Yearly Butadiene'!G9</f>
        <v>833640.62989482691</v>
      </c>
      <c r="H9" s="123">
        <f>'[2]Yearly Butadiene'!H9</f>
        <v>829395.86321366066</v>
      </c>
      <c r="I9" s="123">
        <f>'[2]Yearly Butadiene'!I9</f>
        <v>825172.71021533501</v>
      </c>
      <c r="J9" s="123">
        <f>'[2]Yearly Butadiene'!J9</f>
        <v>820528.19689567841</v>
      </c>
      <c r="K9" s="123">
        <f>'[2]Yearly Butadiene'!K9</f>
        <v>815909.82538089424</v>
      </c>
      <c r="L9" s="123">
        <f>'[2]Yearly Butadiene'!L9</f>
        <v>811317.44853092381</v>
      </c>
      <c r="M9" s="123">
        <f>'[2]Yearly Butadiene'!M9</f>
        <v>806750.92003389157</v>
      </c>
      <c r="N9" s="123">
        <f>'[2]Yearly Butadiene'!N9</f>
        <v>802210.09440144326</v>
      </c>
      <c r="O9" s="123">
        <f>'[2]Yearly Butadiene'!O9</f>
        <v>796873.65360595519</v>
      </c>
      <c r="P9" s="123">
        <f>'[2]Yearly Butadiene'!P9</f>
        <v>791572.71174093743</v>
      </c>
      <c r="Q9" s="123">
        <f>'[2]Yearly Butadiene'!Q9</f>
        <v>786307.03266134264</v>
      </c>
      <c r="R9" s="123">
        <f>'[2]Yearly Butadiene'!R9</f>
        <v>781076.3817930012</v>
      </c>
      <c r="S9" s="123">
        <f>'[2]Yearly Butadiene'!S9</f>
        <v>775880.52612217166</v>
      </c>
      <c r="T9" s="123">
        <f>'[2]Yearly Butadiene'!T9</f>
        <v>770000.92984343634</v>
      </c>
      <c r="U9" s="123">
        <f>'[2]Yearly Butadiene'!U9</f>
        <v>764165.88894563541</v>
      </c>
      <c r="V9" s="123">
        <f>'[2]Yearly Butadiene'!V9</f>
        <v>758375.06578960514</v>
      </c>
      <c r="W9" s="123">
        <f>'[2]Yearly Butadiene'!W9</f>
        <v>752628.12529480003</v>
      </c>
      <c r="X9" s="123">
        <f>'[2]Yearly Butadiene'!X9</f>
        <v>746924.73491990357</v>
      </c>
      <c r="Y9" s="123">
        <f>'[2]Yearly Butadiene'!Y9</f>
        <v>740763.40682298341</v>
      </c>
      <c r="Z9" s="123">
        <f>'[2]Yearly Butadiene'!Z9</f>
        <v>734652.90307575092</v>
      </c>
      <c r="AA9" s="123">
        <f>'[2]Yearly Butadiene'!AA9</f>
        <v>728592.80443182273</v>
      </c>
      <c r="AB9" s="123">
        <f>'[2]Yearly Butadiene'!AB9</f>
        <v>722582.69510314846</v>
      </c>
      <c r="AC9" s="123">
        <f>'[2]Yearly Butadiene'!AC9</f>
        <v>716622.16273148358</v>
      </c>
      <c r="AD9" s="123">
        <f>'[2]Yearly Butadiene'!AD9</f>
        <v>710456.45976632333</v>
      </c>
      <c r="AE9" s="123">
        <f>'[2]Yearly Butadiene'!AE9</f>
        <v>704343.80552757939</v>
      </c>
      <c r="AF9" s="123">
        <f>'[2]Yearly Butadiene'!AF9</f>
        <v>698283.74359245773</v>
      </c>
      <c r="AG9" s="123">
        <f>'[2]Yearly Butadiene'!AG9</f>
        <v>692275.82146515336</v>
      </c>
      <c r="AH9" s="123">
        <f>'[2]Yearly Butadiene'!AH9</f>
        <v>686319.59054306312</v>
      </c>
      <c r="AI9" s="187"/>
      <c r="AJ9" s="123">
        <f>'[3]Yearly Butadiene'!D9</f>
        <v>80369.95000000007</v>
      </c>
      <c r="AK9" s="123">
        <f>'[3]Yearly Butadiene'!E9</f>
        <v>80369.95000000007</v>
      </c>
      <c r="AL9" s="123">
        <f>'[3]Yearly Butadiene'!F9</f>
        <v>80369.95000000007</v>
      </c>
      <c r="AM9" s="123">
        <f>'[3]Yearly Butadiene'!G9</f>
        <v>80369.95000000007</v>
      </c>
      <c r="AN9" s="123">
        <f>'[3]Yearly Butadiene'!H9</f>
        <v>80369.95000000007</v>
      </c>
      <c r="AO9" s="123">
        <f>'[3]Yearly Butadiene'!I9</f>
        <v>80369.95000000007</v>
      </c>
      <c r="AP9" s="123">
        <f>'[3]Yearly Butadiene'!J9</f>
        <v>80369.95000000007</v>
      </c>
      <c r="AQ9" s="123">
        <f>'[3]Yearly Butadiene'!K9</f>
        <v>80369.95000000007</v>
      </c>
      <c r="AR9" s="123">
        <f>'[3]Yearly Butadiene'!L9</f>
        <v>80369.95000000007</v>
      </c>
      <c r="AS9" s="123">
        <f>'[3]Yearly Butadiene'!M9</f>
        <v>80369.95000000007</v>
      </c>
      <c r="AT9" s="123">
        <f>'[3]Yearly Butadiene'!N9</f>
        <v>80369.95000000007</v>
      </c>
      <c r="AU9" s="123">
        <f>'[3]Yearly Butadiene'!O9</f>
        <v>80369.95000000007</v>
      </c>
      <c r="AV9" s="123">
        <f>'[3]Yearly Butadiene'!P9</f>
        <v>80369.95000000007</v>
      </c>
      <c r="AW9" s="123">
        <f>'[3]Yearly Butadiene'!Q9</f>
        <v>80369.95000000007</v>
      </c>
      <c r="AX9" s="123">
        <f>'[3]Yearly Butadiene'!R9</f>
        <v>80369.95000000007</v>
      </c>
      <c r="AY9" s="123">
        <f>'[3]Yearly Butadiene'!S9</f>
        <v>80369.95000000007</v>
      </c>
      <c r="AZ9" s="123">
        <f>'[3]Yearly Butadiene'!T9</f>
        <v>80369.95000000007</v>
      </c>
      <c r="BA9" s="123">
        <f>'[3]Yearly Butadiene'!U9</f>
        <v>80369.95000000007</v>
      </c>
      <c r="BB9" s="123">
        <f>'[3]Yearly Butadiene'!V9</f>
        <v>80369.95000000007</v>
      </c>
      <c r="BC9" s="123">
        <f>'[3]Yearly Butadiene'!W9</f>
        <v>80369.95000000007</v>
      </c>
      <c r="BD9" s="123">
        <f>'[3]Yearly Butadiene'!X9</f>
        <v>80369.95000000007</v>
      </c>
      <c r="BE9" s="123">
        <f>'[3]Yearly Butadiene'!Y9</f>
        <v>80369.95000000007</v>
      </c>
      <c r="BF9" s="123">
        <f>'[3]Yearly Butadiene'!Z9</f>
        <v>80369.95000000007</v>
      </c>
      <c r="BG9" s="123">
        <f>'[3]Yearly Butadiene'!AA9</f>
        <v>80369.95000000007</v>
      </c>
      <c r="BH9" s="123">
        <f>'[3]Yearly Butadiene'!AB9</f>
        <v>80369.95000000007</v>
      </c>
      <c r="BI9" s="123">
        <f>'[3]Yearly Butadiene'!AC9</f>
        <v>80369.95000000007</v>
      </c>
      <c r="BJ9" s="123">
        <f>'[3]Yearly Butadiene'!AD9</f>
        <v>80369.95000000007</v>
      </c>
      <c r="BK9" s="123">
        <f>'[3]Yearly Butadiene'!AE9</f>
        <v>80369.95000000007</v>
      </c>
      <c r="BL9" s="123">
        <f>'[3]Yearly Butadiene'!AF9</f>
        <v>80369.95000000007</v>
      </c>
      <c r="BM9" s="123">
        <f>'[3]Yearly Butadiene'!AG9</f>
        <v>80369.95000000007</v>
      </c>
      <c r="BN9" s="123">
        <f>'[3]Yearly Butadiene'!AH9</f>
        <v>80369.95000000007</v>
      </c>
      <c r="BP9" s="123">
        <f t="shared" si="111"/>
        <v>926875.6710359829</v>
      </c>
      <c r="BQ9" s="123">
        <f t="shared" si="112"/>
        <v>922565.39733864227</v>
      </c>
      <c r="BR9" s="123">
        <f t="shared" si="113"/>
        <v>918277.0708755427</v>
      </c>
      <c r="BS9" s="123">
        <f t="shared" si="114"/>
        <v>914010.57989482698</v>
      </c>
      <c r="BT9" s="123">
        <f t="shared" si="115"/>
        <v>909765.81321366073</v>
      </c>
      <c r="BU9" s="123">
        <f t="shared" si="116"/>
        <v>905542.66021533508</v>
      </c>
      <c r="BV9" s="123">
        <f t="shared" si="117"/>
        <v>900898.14689567848</v>
      </c>
      <c r="BW9" s="123">
        <f t="shared" si="118"/>
        <v>896279.77538089431</v>
      </c>
      <c r="BX9" s="123">
        <f t="shared" si="119"/>
        <v>891687.39853092388</v>
      </c>
      <c r="BY9" s="123">
        <f t="shared" si="120"/>
        <v>887120.87003389164</v>
      </c>
      <c r="BZ9" s="123">
        <f t="shared" si="121"/>
        <v>882580.04440144333</v>
      </c>
      <c r="CA9" s="123">
        <f t="shared" si="122"/>
        <v>877243.60360595526</v>
      </c>
      <c r="CB9" s="123">
        <f t="shared" si="123"/>
        <v>871942.6617409375</v>
      </c>
      <c r="CC9" s="123">
        <f t="shared" si="124"/>
        <v>866676.98266134271</v>
      </c>
      <c r="CD9" s="123">
        <f t="shared" si="125"/>
        <v>861446.33179300127</v>
      </c>
      <c r="CE9" s="123">
        <f t="shared" si="126"/>
        <v>856250.47612217173</v>
      </c>
      <c r="CF9" s="123">
        <f t="shared" si="127"/>
        <v>850370.87984343641</v>
      </c>
      <c r="CG9" s="123">
        <f t="shared" si="128"/>
        <v>844535.83894563548</v>
      </c>
      <c r="CH9" s="123">
        <f t="shared" si="129"/>
        <v>838745.01578960521</v>
      </c>
      <c r="CI9" s="123">
        <f t="shared" si="130"/>
        <v>832998.0752948001</v>
      </c>
      <c r="CJ9" s="123">
        <f t="shared" si="131"/>
        <v>827294.68491990364</v>
      </c>
      <c r="CK9" s="123">
        <f t="shared" si="132"/>
        <v>821133.35682298348</v>
      </c>
      <c r="CL9" s="123">
        <f t="shared" si="133"/>
        <v>815022.85307575099</v>
      </c>
      <c r="CM9" s="123">
        <f t="shared" si="134"/>
        <v>808962.7544318228</v>
      </c>
      <c r="CN9" s="123">
        <f t="shared" si="135"/>
        <v>802952.64510314853</v>
      </c>
      <c r="CO9" s="123">
        <f t="shared" si="136"/>
        <v>796992.11273148365</v>
      </c>
      <c r="CP9" s="123">
        <f t="shared" si="137"/>
        <v>790826.4097663234</v>
      </c>
      <c r="CQ9" s="123">
        <f t="shared" si="138"/>
        <v>784713.75552757946</v>
      </c>
      <c r="CR9" s="123">
        <f t="shared" si="139"/>
        <v>778653.6935924578</v>
      </c>
      <c r="CS9" s="123">
        <f t="shared" si="140"/>
        <v>772645.77146515343</v>
      </c>
      <c r="CT9" s="123">
        <f t="shared" si="141"/>
        <v>766689.54054306319</v>
      </c>
      <c r="CU9" s="187"/>
      <c r="CV9" s="123">
        <f>'[2]Yearly Butadiene'!AJ9</f>
        <v>846505.72103598283</v>
      </c>
      <c r="CW9" s="123">
        <f>'[2]Yearly Butadiene'!AK9</f>
        <v>842195.4473386422</v>
      </c>
      <c r="CX9" s="123">
        <f>'[2]Yearly Butadiene'!AL9</f>
        <v>837907.12087554263</v>
      </c>
      <c r="CY9" s="123">
        <f>'[2]Yearly Butadiene'!AM9</f>
        <v>833640.62989482691</v>
      </c>
      <c r="CZ9" s="123">
        <f>'[2]Yearly Butadiene'!AN9</f>
        <v>829395.86321366066</v>
      </c>
      <c r="DA9" s="123">
        <f>'[2]Yearly Butadiene'!AO9</f>
        <v>825172.71021533501</v>
      </c>
      <c r="DB9" s="123">
        <f>'[2]Yearly Butadiene'!AP9</f>
        <v>820528.19689567841</v>
      </c>
      <c r="DC9" s="123">
        <f>'[2]Yearly Butadiene'!AQ9</f>
        <v>815909.82538089424</v>
      </c>
      <c r="DD9" s="123">
        <f>'[2]Yearly Butadiene'!AR9</f>
        <v>811317.44853092381</v>
      </c>
      <c r="DE9" s="123">
        <f>'[2]Yearly Butadiene'!AS9</f>
        <v>806750.92003389157</v>
      </c>
      <c r="DF9" s="123">
        <f>'[2]Yearly Butadiene'!AT9</f>
        <v>802210.09440144326</v>
      </c>
      <c r="DG9" s="123">
        <f>'[2]Yearly Butadiene'!AU9</f>
        <v>796873.65360595519</v>
      </c>
      <c r="DH9" s="123">
        <f>'[2]Yearly Butadiene'!AV9</f>
        <v>791572.71174093743</v>
      </c>
      <c r="DI9" s="123">
        <f>'[2]Yearly Butadiene'!AW9</f>
        <v>786307.03266134264</v>
      </c>
      <c r="DJ9" s="123">
        <f>'[2]Yearly Butadiene'!AX9</f>
        <v>781076.3817930012</v>
      </c>
      <c r="DK9" s="123">
        <f>'[2]Yearly Butadiene'!AY9</f>
        <v>775880.52612217166</v>
      </c>
      <c r="DL9" s="123">
        <f>'[2]Yearly Butadiene'!AZ9</f>
        <v>770000.92984343634</v>
      </c>
      <c r="DM9" s="123">
        <f>'[2]Yearly Butadiene'!BA9</f>
        <v>764165.88894563541</v>
      </c>
      <c r="DN9" s="123">
        <f>'[2]Yearly Butadiene'!BB9</f>
        <v>758375.06578960514</v>
      </c>
      <c r="DO9" s="123">
        <f>'[2]Yearly Butadiene'!BC9</f>
        <v>752628.12529480003</v>
      </c>
      <c r="DP9" s="123">
        <f>'[2]Yearly Butadiene'!BD9</f>
        <v>746924.73491990357</v>
      </c>
      <c r="DQ9" s="123">
        <f>'[2]Yearly Butadiene'!BE9</f>
        <v>740763.40682298341</v>
      </c>
      <c r="DR9" s="123">
        <f>'[2]Yearly Butadiene'!BF9</f>
        <v>734652.90307575092</v>
      </c>
      <c r="DS9" s="123">
        <f>'[2]Yearly Butadiene'!BG9</f>
        <v>728592.80443182273</v>
      </c>
      <c r="DT9" s="123">
        <f>'[2]Yearly Butadiene'!BH9</f>
        <v>722582.69510314846</v>
      </c>
      <c r="DU9" s="123">
        <f>'[2]Yearly Butadiene'!BI9</f>
        <v>716622.16273148358</v>
      </c>
      <c r="DV9" s="123">
        <f>'[2]Yearly Butadiene'!BJ9</f>
        <v>710456.45976632333</v>
      </c>
      <c r="DW9" s="123">
        <f>'[2]Yearly Butadiene'!BK9</f>
        <v>704343.80552757939</v>
      </c>
      <c r="DX9" s="123">
        <f>'[2]Yearly Butadiene'!BL9</f>
        <v>698283.74359245773</v>
      </c>
      <c r="DY9" s="123">
        <f>'[2]Yearly Butadiene'!BM9</f>
        <v>692275.82146515336</v>
      </c>
      <c r="DZ9" s="123">
        <f>'[2]Yearly Butadiene'!BN9</f>
        <v>686319.59054306312</v>
      </c>
      <c r="EB9" s="123">
        <f>'[3]Yearly Butadiene'!AJ9</f>
        <v>80369.95000000007</v>
      </c>
      <c r="EC9" s="123">
        <f>'[3]Yearly Butadiene'!AK9</f>
        <v>80369.95000000007</v>
      </c>
      <c r="ED9" s="123">
        <f>'[3]Yearly Butadiene'!AL9</f>
        <v>80369.95000000007</v>
      </c>
      <c r="EE9" s="123">
        <f>'[3]Yearly Butadiene'!AM9</f>
        <v>80369.95000000007</v>
      </c>
      <c r="EF9" s="123">
        <f>'[3]Yearly Butadiene'!AN9</f>
        <v>80369.95000000007</v>
      </c>
      <c r="EG9" s="123">
        <f>'[3]Yearly Butadiene'!AO9</f>
        <v>80369.95000000007</v>
      </c>
      <c r="EH9" s="123">
        <f>'[3]Yearly Butadiene'!AP9</f>
        <v>80369.95000000007</v>
      </c>
      <c r="EI9" s="123">
        <f>'[3]Yearly Butadiene'!AQ9</f>
        <v>80369.95000000007</v>
      </c>
      <c r="EJ9" s="123">
        <f>'[3]Yearly Butadiene'!AR9</f>
        <v>80369.95000000007</v>
      </c>
      <c r="EK9" s="123">
        <f>'[3]Yearly Butadiene'!AS9</f>
        <v>80369.95000000007</v>
      </c>
      <c r="EL9" s="123">
        <f>'[3]Yearly Butadiene'!AT9</f>
        <v>80369.95000000007</v>
      </c>
      <c r="EM9" s="123">
        <f>'[3]Yearly Butadiene'!AU9</f>
        <v>80369.95000000007</v>
      </c>
      <c r="EN9" s="123">
        <f>'[3]Yearly Butadiene'!AV9</f>
        <v>80369.95000000007</v>
      </c>
      <c r="EO9" s="123">
        <f>'[3]Yearly Butadiene'!AW9</f>
        <v>80369.95000000007</v>
      </c>
      <c r="EP9" s="123">
        <f>'[3]Yearly Butadiene'!AX9</f>
        <v>80369.95000000007</v>
      </c>
      <c r="EQ9" s="123">
        <f>'[3]Yearly Butadiene'!AY9</f>
        <v>80369.95000000007</v>
      </c>
      <c r="ER9" s="123">
        <f>'[3]Yearly Butadiene'!AZ9</f>
        <v>80369.95000000007</v>
      </c>
      <c r="ES9" s="123">
        <f>'[3]Yearly Butadiene'!BA9</f>
        <v>80369.95000000007</v>
      </c>
      <c r="ET9" s="123">
        <f>'[3]Yearly Butadiene'!BB9</f>
        <v>80369.95000000007</v>
      </c>
      <c r="EU9" s="123">
        <f>'[3]Yearly Butadiene'!BC9</f>
        <v>80369.95000000007</v>
      </c>
      <c r="EV9" s="123">
        <f>'[3]Yearly Butadiene'!BD9</f>
        <v>80369.95000000007</v>
      </c>
      <c r="EW9" s="123">
        <f>'[3]Yearly Butadiene'!BE9</f>
        <v>80369.95000000007</v>
      </c>
      <c r="EX9" s="123">
        <f>'[3]Yearly Butadiene'!BF9</f>
        <v>80369.95000000007</v>
      </c>
      <c r="EY9" s="123">
        <f>'[3]Yearly Butadiene'!BG9</f>
        <v>80369.95000000007</v>
      </c>
      <c r="EZ9" s="123">
        <f>'[3]Yearly Butadiene'!BH9</f>
        <v>80369.95000000007</v>
      </c>
      <c r="FA9" s="123">
        <f>'[3]Yearly Butadiene'!BI9</f>
        <v>80369.95000000007</v>
      </c>
      <c r="FB9" s="123">
        <f>'[3]Yearly Butadiene'!BJ9</f>
        <v>80369.95000000007</v>
      </c>
      <c r="FC9" s="123">
        <f>'[3]Yearly Butadiene'!BK9</f>
        <v>80369.95000000007</v>
      </c>
      <c r="FD9" s="123">
        <f>'[3]Yearly Butadiene'!BL9</f>
        <v>80369.95000000007</v>
      </c>
      <c r="FE9" s="123">
        <f>'[3]Yearly Butadiene'!BM9</f>
        <v>80369.95000000007</v>
      </c>
      <c r="FF9" s="123">
        <f>'[3]Yearly Butadiene'!BN9</f>
        <v>80369.95000000007</v>
      </c>
      <c r="FG9" s="187"/>
      <c r="FH9" s="123">
        <f t="shared" si="142"/>
        <v>926875.6710359829</v>
      </c>
      <c r="FI9" s="123">
        <f t="shared" si="143"/>
        <v>922565.39733864227</v>
      </c>
      <c r="FJ9" s="123">
        <f t="shared" si="144"/>
        <v>918277.0708755427</v>
      </c>
      <c r="FK9" s="123">
        <f t="shared" si="145"/>
        <v>914010.57989482698</v>
      </c>
      <c r="FL9" s="123">
        <f t="shared" si="146"/>
        <v>909765.81321366073</v>
      </c>
      <c r="FM9" s="123">
        <f t="shared" si="147"/>
        <v>905542.66021533508</v>
      </c>
      <c r="FN9" s="123">
        <f t="shared" si="148"/>
        <v>900898.14689567848</v>
      </c>
      <c r="FO9" s="123">
        <f t="shared" si="149"/>
        <v>896279.77538089431</v>
      </c>
      <c r="FP9" s="123">
        <f t="shared" si="150"/>
        <v>891687.39853092388</v>
      </c>
      <c r="FQ9" s="123">
        <f t="shared" si="151"/>
        <v>887120.87003389164</v>
      </c>
      <c r="FR9" s="123">
        <f t="shared" si="152"/>
        <v>882580.04440144333</v>
      </c>
      <c r="FS9" s="123">
        <f t="shared" si="153"/>
        <v>877243.60360595526</v>
      </c>
      <c r="FT9" s="123">
        <f t="shared" si="154"/>
        <v>871942.6617409375</v>
      </c>
      <c r="FU9" s="123">
        <f t="shared" si="155"/>
        <v>866676.98266134271</v>
      </c>
      <c r="FV9" s="123">
        <f t="shared" si="156"/>
        <v>861446.33179300127</v>
      </c>
      <c r="FW9" s="123">
        <f t="shared" si="157"/>
        <v>856250.47612217173</v>
      </c>
      <c r="FX9" s="123">
        <f t="shared" si="158"/>
        <v>850370.87984343641</v>
      </c>
      <c r="FY9" s="123">
        <f t="shared" si="159"/>
        <v>844535.83894563548</v>
      </c>
      <c r="FZ9" s="123">
        <f t="shared" si="160"/>
        <v>838745.01578960521</v>
      </c>
      <c r="GA9" s="123">
        <f t="shared" si="161"/>
        <v>832998.0752948001</v>
      </c>
      <c r="GB9" s="123">
        <f t="shared" si="162"/>
        <v>827294.68491990364</v>
      </c>
      <c r="GC9" s="123">
        <f t="shared" si="163"/>
        <v>821133.35682298348</v>
      </c>
      <c r="GD9" s="123">
        <f t="shared" si="164"/>
        <v>815022.85307575099</v>
      </c>
      <c r="GE9" s="123">
        <f t="shared" si="165"/>
        <v>808962.7544318228</v>
      </c>
      <c r="GF9" s="123">
        <f t="shared" si="166"/>
        <v>802952.64510314853</v>
      </c>
      <c r="GG9" s="123">
        <f t="shared" si="167"/>
        <v>796992.11273148365</v>
      </c>
      <c r="GH9" s="123">
        <f t="shared" si="168"/>
        <v>790826.4097663234</v>
      </c>
      <c r="GI9" s="123">
        <f t="shared" si="169"/>
        <v>784713.75552757946</v>
      </c>
      <c r="GJ9" s="123">
        <f t="shared" si="170"/>
        <v>778653.6935924578</v>
      </c>
      <c r="GK9" s="123">
        <f t="shared" si="171"/>
        <v>772645.77146515343</v>
      </c>
      <c r="GL9" s="123">
        <f t="shared" si="172"/>
        <v>766689.54054306319</v>
      </c>
      <c r="GO9" s="1" t="s">
        <v>29</v>
      </c>
      <c r="GP9" t="s">
        <v>30</v>
      </c>
      <c r="GQ9" s="2" t="e">
        <f>#REF!</f>
        <v>#REF!</v>
      </c>
    </row>
    <row r="10" spans="1:223" s="1" customFormat="1" outlineLevel="1">
      <c r="A10" s="6" t="s">
        <v>31</v>
      </c>
      <c r="B10" s="6" t="s">
        <v>32</v>
      </c>
      <c r="C10" s="17" t="s">
        <v>197</v>
      </c>
      <c r="D10" s="132">
        <f>'[2]Yearly Butadiene'!D10</f>
        <v>443858.22061087564</v>
      </c>
      <c r="E10" s="132">
        <f>'[2]Yearly Butadiene'!E10</f>
        <v>440765.38906955242</v>
      </c>
      <c r="F10" s="132">
        <f>'[2]Yearly Butadiene'!F10</f>
        <v>437694.10856975289</v>
      </c>
      <c r="G10" s="132">
        <f>'[2]Yearly Butadiene'!G10</f>
        <v>434644.22894248634</v>
      </c>
      <c r="H10" s="132">
        <f>'[2]Yearly Butadiene'!H10</f>
        <v>431615.60106514901</v>
      </c>
      <c r="I10" s="132">
        <f>'[2]Yearly Butadiene'!I10</f>
        <v>428608.07685423264</v>
      </c>
      <c r="J10" s="132">
        <f>'[2]Yearly Butadiene'!J10</f>
        <v>425621.50925808394</v>
      </c>
      <c r="K10" s="132">
        <f>'[2]Yearly Butadiene'!K10</f>
        <v>422655.75224971474</v>
      </c>
      <c r="L10" s="132">
        <f>'[2]Yearly Butadiene'!L10</f>
        <v>419710.66081966186</v>
      </c>
      <c r="M10" s="132">
        <f>'[2]Yearly Butadiene'!M10</f>
        <v>416786.0909688971</v>
      </c>
      <c r="N10" s="132">
        <f>'[2]Yearly Butadiene'!N10</f>
        <v>413881.8997017864</v>
      </c>
      <c r="O10" s="132">
        <f>'[2]Yearly Butadiene'!O10</f>
        <v>410997.94501909806</v>
      </c>
      <c r="P10" s="132">
        <f>'[2]Yearly Butadiene'!P10</f>
        <v>408134.08591105987</v>
      </c>
      <c r="Q10" s="132">
        <f>'[2]Yearly Butadiene'!Q10</f>
        <v>405290.1823504644</v>
      </c>
      <c r="R10" s="132">
        <f>'[2]Yearly Butadiene'!R10</f>
        <v>402466.09528582246</v>
      </c>
      <c r="S10" s="132">
        <f>'[2]Yearly Butadiene'!S10</f>
        <v>399661.68663456431</v>
      </c>
      <c r="T10" s="132">
        <f>'[2]Yearly Butadiene'!T10</f>
        <v>396876.81927628804</v>
      </c>
      <c r="U10" s="132">
        <f>'[2]Yearly Butadiene'!U10</f>
        <v>394111.3570460552</v>
      </c>
      <c r="V10" s="132">
        <f>'[2]Yearly Butadiene'!V10</f>
        <v>391365.164727733</v>
      </c>
      <c r="W10" s="132">
        <f>'[2]Yearly Butadiene'!W10</f>
        <v>388638.10804738314</v>
      </c>
      <c r="X10" s="132">
        <f>'[2]Yearly Butadiene'!X10</f>
        <v>385930.05366669636</v>
      </c>
      <c r="Y10" s="132">
        <f>'[2]Yearly Butadiene'!Y10</f>
        <v>383240.86917647294</v>
      </c>
      <c r="Z10" s="132">
        <f>'[2]Yearly Butadiene'!Z10</f>
        <v>380570.42309014878</v>
      </c>
      <c r="AA10" s="132">
        <f>'[2]Yearly Butadiene'!AA10</f>
        <v>377918.58483736619</v>
      </c>
      <c r="AB10" s="132">
        <f>'[2]Yearly Butadiene'!AB10</f>
        <v>375285.22475758987</v>
      </c>
      <c r="AC10" s="132">
        <f>'[2]Yearly Butadiene'!AC10</f>
        <v>372670.21409376711</v>
      </c>
      <c r="AD10" s="132">
        <f>'[2]Yearly Butadiene'!AD10</f>
        <v>370073.4249860323</v>
      </c>
      <c r="AE10" s="132">
        <f>'[2]Yearly Butadiene'!AE10</f>
        <v>367494.73046545533</v>
      </c>
      <c r="AF10" s="132">
        <f>'[2]Yearly Butadiene'!AF10</f>
        <v>364934.0044478334</v>
      </c>
      <c r="AG10" s="132">
        <f>'[2]Yearly Butadiene'!AG10</f>
        <v>362391.1217275263</v>
      </c>
      <c r="AH10" s="132">
        <f>'[2]Yearly Butadiene'!AH10</f>
        <v>359865.95797133446</v>
      </c>
      <c r="AI10" s="194"/>
      <c r="AJ10" s="132">
        <f>'[3]Yearly Butadiene'!D10</f>
        <v>43857.307643928616</v>
      </c>
      <c r="AK10" s="132">
        <f>'[3]Yearly Butadiene'!E10</f>
        <v>43857.307643928616</v>
      </c>
      <c r="AL10" s="132">
        <f>'[3]Yearly Butadiene'!F10</f>
        <v>43857.307643928616</v>
      </c>
      <c r="AM10" s="132">
        <f>'[3]Yearly Butadiene'!G10</f>
        <v>43857.307643928616</v>
      </c>
      <c r="AN10" s="132">
        <f>'[3]Yearly Butadiene'!H10</f>
        <v>43857.307643928616</v>
      </c>
      <c r="AO10" s="132">
        <f>'[3]Yearly Butadiene'!I10</f>
        <v>43857.307643928616</v>
      </c>
      <c r="AP10" s="132">
        <f>'[3]Yearly Butadiene'!J10</f>
        <v>43857.307643928616</v>
      </c>
      <c r="AQ10" s="132">
        <f>'[3]Yearly Butadiene'!K10</f>
        <v>43857.307643928616</v>
      </c>
      <c r="AR10" s="132">
        <f>'[3]Yearly Butadiene'!L10</f>
        <v>43857.307643928616</v>
      </c>
      <c r="AS10" s="132">
        <f>'[3]Yearly Butadiene'!M10</f>
        <v>43857.307643928616</v>
      </c>
      <c r="AT10" s="132">
        <f>'[3]Yearly Butadiene'!N10</f>
        <v>43857.307643928616</v>
      </c>
      <c r="AU10" s="132">
        <f>'[3]Yearly Butadiene'!O10</f>
        <v>43857.307643928616</v>
      </c>
      <c r="AV10" s="132">
        <f>'[3]Yearly Butadiene'!P10</f>
        <v>43857.307643928616</v>
      </c>
      <c r="AW10" s="132">
        <f>'[3]Yearly Butadiene'!Q10</f>
        <v>43857.307643928616</v>
      </c>
      <c r="AX10" s="132">
        <f>'[3]Yearly Butadiene'!R10</f>
        <v>43857.307643928616</v>
      </c>
      <c r="AY10" s="132">
        <f>'[3]Yearly Butadiene'!S10</f>
        <v>43857.307643928616</v>
      </c>
      <c r="AZ10" s="132">
        <f>'[3]Yearly Butadiene'!T10</f>
        <v>43857.307643928616</v>
      </c>
      <c r="BA10" s="132">
        <f>'[3]Yearly Butadiene'!U10</f>
        <v>43857.307643928616</v>
      </c>
      <c r="BB10" s="132">
        <f>'[3]Yearly Butadiene'!V10</f>
        <v>43857.307643928616</v>
      </c>
      <c r="BC10" s="132">
        <f>'[3]Yearly Butadiene'!W10</f>
        <v>43857.307643928616</v>
      </c>
      <c r="BD10" s="132">
        <f>'[3]Yearly Butadiene'!X10</f>
        <v>43857.307643928616</v>
      </c>
      <c r="BE10" s="132">
        <f>'[3]Yearly Butadiene'!Y10</f>
        <v>43857.307643928616</v>
      </c>
      <c r="BF10" s="132">
        <f>'[3]Yearly Butadiene'!Z10</f>
        <v>43857.307643928616</v>
      </c>
      <c r="BG10" s="132">
        <f>'[3]Yearly Butadiene'!AA10</f>
        <v>43857.307643928616</v>
      </c>
      <c r="BH10" s="132">
        <f>'[3]Yearly Butadiene'!AB10</f>
        <v>43857.307643928616</v>
      </c>
      <c r="BI10" s="132">
        <f>'[3]Yearly Butadiene'!AC10</f>
        <v>43857.307643928616</v>
      </c>
      <c r="BJ10" s="132">
        <f>'[3]Yearly Butadiene'!AD10</f>
        <v>43857.307643928616</v>
      </c>
      <c r="BK10" s="132">
        <f>'[3]Yearly Butadiene'!AE10</f>
        <v>43857.307643928616</v>
      </c>
      <c r="BL10" s="132">
        <f>'[3]Yearly Butadiene'!AF10</f>
        <v>43857.307643928616</v>
      </c>
      <c r="BM10" s="132">
        <f>'[3]Yearly Butadiene'!AG10</f>
        <v>43857.307643928616</v>
      </c>
      <c r="BN10" s="132">
        <f>'[3]Yearly Butadiene'!AH10</f>
        <v>43857.307643928616</v>
      </c>
      <c r="BP10" s="132">
        <f t="shared" si="111"/>
        <v>487715.52825480426</v>
      </c>
      <c r="BQ10" s="132">
        <f t="shared" si="112"/>
        <v>484622.69671348104</v>
      </c>
      <c r="BR10" s="132">
        <f t="shared" si="113"/>
        <v>481551.41621368151</v>
      </c>
      <c r="BS10" s="132">
        <f t="shared" si="114"/>
        <v>478501.53658641496</v>
      </c>
      <c r="BT10" s="132">
        <f t="shared" si="115"/>
        <v>475472.90870907763</v>
      </c>
      <c r="BU10" s="132">
        <f t="shared" si="116"/>
        <v>472465.38449816126</v>
      </c>
      <c r="BV10" s="132">
        <f t="shared" si="117"/>
        <v>469478.81690201256</v>
      </c>
      <c r="BW10" s="132">
        <f t="shared" si="118"/>
        <v>466513.05989364337</v>
      </c>
      <c r="BX10" s="132">
        <f t="shared" si="119"/>
        <v>463567.96846359049</v>
      </c>
      <c r="BY10" s="132">
        <f t="shared" si="120"/>
        <v>460643.39861282572</v>
      </c>
      <c r="BZ10" s="132">
        <f t="shared" si="121"/>
        <v>457739.20734571503</v>
      </c>
      <c r="CA10" s="132">
        <f t="shared" si="122"/>
        <v>454855.25266302668</v>
      </c>
      <c r="CB10" s="132">
        <f t="shared" si="123"/>
        <v>451991.39355498849</v>
      </c>
      <c r="CC10" s="132">
        <f t="shared" si="124"/>
        <v>449147.48999439302</v>
      </c>
      <c r="CD10" s="132">
        <f t="shared" si="125"/>
        <v>446323.40292975109</v>
      </c>
      <c r="CE10" s="132">
        <f t="shared" si="126"/>
        <v>443518.99427849293</v>
      </c>
      <c r="CF10" s="132">
        <f t="shared" si="127"/>
        <v>440734.12692021666</v>
      </c>
      <c r="CG10" s="132">
        <f t="shared" si="128"/>
        <v>437968.66468998382</v>
      </c>
      <c r="CH10" s="132">
        <f t="shared" si="129"/>
        <v>435222.47237166163</v>
      </c>
      <c r="CI10" s="132">
        <f t="shared" si="130"/>
        <v>432495.41569131176</v>
      </c>
      <c r="CJ10" s="132">
        <f t="shared" si="131"/>
        <v>429787.36131062498</v>
      </c>
      <c r="CK10" s="132">
        <f t="shared" si="132"/>
        <v>427098.17682040157</v>
      </c>
      <c r="CL10" s="132">
        <f t="shared" si="133"/>
        <v>424427.7307340774</v>
      </c>
      <c r="CM10" s="132">
        <f t="shared" si="134"/>
        <v>421775.89248129481</v>
      </c>
      <c r="CN10" s="132">
        <f t="shared" si="135"/>
        <v>419142.53240151849</v>
      </c>
      <c r="CO10" s="132">
        <f t="shared" si="136"/>
        <v>416527.52173769573</v>
      </c>
      <c r="CP10" s="132">
        <f t="shared" si="137"/>
        <v>413930.73262996093</v>
      </c>
      <c r="CQ10" s="132">
        <f t="shared" si="138"/>
        <v>411352.03810938395</v>
      </c>
      <c r="CR10" s="132">
        <f t="shared" si="139"/>
        <v>408791.31209176203</v>
      </c>
      <c r="CS10" s="132">
        <f t="shared" si="140"/>
        <v>406248.42937145493</v>
      </c>
      <c r="CT10" s="132">
        <f t="shared" si="141"/>
        <v>403723.26561526308</v>
      </c>
      <c r="CU10" s="194"/>
      <c r="CV10" s="132">
        <f>'[2]Yearly Butadiene'!AJ10</f>
        <v>443858.22061087564</v>
      </c>
      <c r="CW10" s="132">
        <f>'[2]Yearly Butadiene'!AK10</f>
        <v>440765.38906955242</v>
      </c>
      <c r="CX10" s="132">
        <f>'[2]Yearly Butadiene'!AL10</f>
        <v>437694.10856975289</v>
      </c>
      <c r="CY10" s="132">
        <f>'[2]Yearly Butadiene'!AM10</f>
        <v>434644.22894248634</v>
      </c>
      <c r="CZ10" s="132">
        <f>'[2]Yearly Butadiene'!AN10</f>
        <v>431615.60106514901</v>
      </c>
      <c r="DA10" s="132">
        <f>'[2]Yearly Butadiene'!AO10</f>
        <v>428608.07685423264</v>
      </c>
      <c r="DB10" s="132">
        <f>'[2]Yearly Butadiene'!AP10</f>
        <v>425621.50925808394</v>
      </c>
      <c r="DC10" s="132">
        <f>'[2]Yearly Butadiene'!AQ10</f>
        <v>422655.75224971474</v>
      </c>
      <c r="DD10" s="132">
        <f>'[2]Yearly Butadiene'!AR10</f>
        <v>419710.66081966186</v>
      </c>
      <c r="DE10" s="132">
        <f>'[2]Yearly Butadiene'!AS10</f>
        <v>416786.0909688971</v>
      </c>
      <c r="DF10" s="132">
        <f>'[2]Yearly Butadiene'!AT10</f>
        <v>413881.8997017864</v>
      </c>
      <c r="DG10" s="132">
        <f>'[2]Yearly Butadiene'!AU10</f>
        <v>410997.94501909806</v>
      </c>
      <c r="DH10" s="132">
        <f>'[2]Yearly Butadiene'!AV10</f>
        <v>408134.08591105987</v>
      </c>
      <c r="DI10" s="132">
        <f>'[2]Yearly Butadiene'!AW10</f>
        <v>405290.1823504644</v>
      </c>
      <c r="DJ10" s="132">
        <f>'[2]Yearly Butadiene'!AX10</f>
        <v>402466.09528582246</v>
      </c>
      <c r="DK10" s="132">
        <f>'[2]Yearly Butadiene'!AY10</f>
        <v>399661.68663456431</v>
      </c>
      <c r="DL10" s="132">
        <f>'[2]Yearly Butadiene'!AZ10</f>
        <v>396876.81927628804</v>
      </c>
      <c r="DM10" s="132">
        <f>'[2]Yearly Butadiene'!BA10</f>
        <v>394111.3570460552</v>
      </c>
      <c r="DN10" s="132">
        <f>'[2]Yearly Butadiene'!BB10</f>
        <v>391365.164727733</v>
      </c>
      <c r="DO10" s="132">
        <f>'[2]Yearly Butadiene'!BC10</f>
        <v>388638.10804738314</v>
      </c>
      <c r="DP10" s="132">
        <f>'[2]Yearly Butadiene'!BD10</f>
        <v>385930.05366669636</v>
      </c>
      <c r="DQ10" s="132">
        <f>'[2]Yearly Butadiene'!BE10</f>
        <v>383240.86917647294</v>
      </c>
      <c r="DR10" s="132">
        <f>'[2]Yearly Butadiene'!BF10</f>
        <v>380570.42309014878</v>
      </c>
      <c r="DS10" s="132">
        <f>'[2]Yearly Butadiene'!BG10</f>
        <v>377918.58483736619</v>
      </c>
      <c r="DT10" s="132">
        <f>'[2]Yearly Butadiene'!BH10</f>
        <v>375285.22475758987</v>
      </c>
      <c r="DU10" s="132">
        <f>'[2]Yearly Butadiene'!BI10</f>
        <v>372670.21409376711</v>
      </c>
      <c r="DV10" s="132">
        <f>'[2]Yearly Butadiene'!BJ10</f>
        <v>370073.4249860323</v>
      </c>
      <c r="DW10" s="132">
        <f>'[2]Yearly Butadiene'!BK10</f>
        <v>367494.73046545533</v>
      </c>
      <c r="DX10" s="132">
        <f>'[2]Yearly Butadiene'!BL10</f>
        <v>364934.0044478334</v>
      </c>
      <c r="DY10" s="132">
        <f>'[2]Yearly Butadiene'!BM10</f>
        <v>362391.1217275263</v>
      </c>
      <c r="DZ10" s="132">
        <f>'[2]Yearly Butadiene'!BN10</f>
        <v>359865.95797133446</v>
      </c>
      <c r="EB10" s="132">
        <f>'[3]Yearly Butadiene'!AJ10</f>
        <v>43857.307643928616</v>
      </c>
      <c r="EC10" s="132">
        <f>'[3]Yearly Butadiene'!AK10</f>
        <v>43857.307643928616</v>
      </c>
      <c r="ED10" s="132">
        <f>'[3]Yearly Butadiene'!AL10</f>
        <v>43857.307643928616</v>
      </c>
      <c r="EE10" s="132">
        <f>'[3]Yearly Butadiene'!AM10</f>
        <v>43857.307643928616</v>
      </c>
      <c r="EF10" s="132">
        <f>'[3]Yearly Butadiene'!AN10</f>
        <v>43857.307643928616</v>
      </c>
      <c r="EG10" s="132">
        <f>'[3]Yearly Butadiene'!AO10</f>
        <v>43857.307643928616</v>
      </c>
      <c r="EH10" s="132">
        <f>'[3]Yearly Butadiene'!AP10</f>
        <v>43857.307643928616</v>
      </c>
      <c r="EI10" s="132">
        <f>'[3]Yearly Butadiene'!AQ10</f>
        <v>43857.307643928616</v>
      </c>
      <c r="EJ10" s="132">
        <f>'[3]Yearly Butadiene'!AR10</f>
        <v>43857.307643928616</v>
      </c>
      <c r="EK10" s="132">
        <f>'[3]Yearly Butadiene'!AS10</f>
        <v>43857.307643928616</v>
      </c>
      <c r="EL10" s="132">
        <f>'[3]Yearly Butadiene'!AT10</f>
        <v>43857.307643928616</v>
      </c>
      <c r="EM10" s="132">
        <f>'[3]Yearly Butadiene'!AU10</f>
        <v>43857.307643928616</v>
      </c>
      <c r="EN10" s="132">
        <f>'[3]Yearly Butadiene'!AV10</f>
        <v>43857.307643928616</v>
      </c>
      <c r="EO10" s="132">
        <f>'[3]Yearly Butadiene'!AW10</f>
        <v>43857.307643928616</v>
      </c>
      <c r="EP10" s="132">
        <f>'[3]Yearly Butadiene'!AX10</f>
        <v>43857.307643928616</v>
      </c>
      <c r="EQ10" s="132">
        <f>'[3]Yearly Butadiene'!AY10</f>
        <v>43857.307643928616</v>
      </c>
      <c r="ER10" s="132">
        <f>'[3]Yearly Butadiene'!AZ10</f>
        <v>43857.307643928616</v>
      </c>
      <c r="ES10" s="132">
        <f>'[3]Yearly Butadiene'!BA10</f>
        <v>43857.307643928616</v>
      </c>
      <c r="ET10" s="132">
        <f>'[3]Yearly Butadiene'!BB10</f>
        <v>43857.307643928616</v>
      </c>
      <c r="EU10" s="132">
        <f>'[3]Yearly Butadiene'!BC10</f>
        <v>43857.307643928616</v>
      </c>
      <c r="EV10" s="132">
        <f>'[3]Yearly Butadiene'!BD10</f>
        <v>43857.307643928616</v>
      </c>
      <c r="EW10" s="132">
        <f>'[3]Yearly Butadiene'!BE10</f>
        <v>43857.307643928616</v>
      </c>
      <c r="EX10" s="132">
        <f>'[3]Yearly Butadiene'!BF10</f>
        <v>43857.307643928616</v>
      </c>
      <c r="EY10" s="132">
        <f>'[3]Yearly Butadiene'!BG10</f>
        <v>43857.307643928616</v>
      </c>
      <c r="EZ10" s="132">
        <f>'[3]Yearly Butadiene'!BH10</f>
        <v>43857.307643928616</v>
      </c>
      <c r="FA10" s="132">
        <f>'[3]Yearly Butadiene'!BI10</f>
        <v>43857.307643928616</v>
      </c>
      <c r="FB10" s="132">
        <f>'[3]Yearly Butadiene'!BJ10</f>
        <v>43857.307643928616</v>
      </c>
      <c r="FC10" s="132">
        <f>'[3]Yearly Butadiene'!BK10</f>
        <v>43857.307643928616</v>
      </c>
      <c r="FD10" s="132">
        <f>'[3]Yearly Butadiene'!BL10</f>
        <v>43857.307643928616</v>
      </c>
      <c r="FE10" s="132">
        <f>'[3]Yearly Butadiene'!BM10</f>
        <v>43857.307643928616</v>
      </c>
      <c r="FF10" s="132">
        <f>'[3]Yearly Butadiene'!BN10</f>
        <v>43857.307643928616</v>
      </c>
      <c r="FG10" s="194"/>
      <c r="FH10" s="132">
        <f t="shared" si="142"/>
        <v>487715.52825480426</v>
      </c>
      <c r="FI10" s="132">
        <f t="shared" si="143"/>
        <v>484622.69671348104</v>
      </c>
      <c r="FJ10" s="132">
        <f t="shared" si="144"/>
        <v>481551.41621368151</v>
      </c>
      <c r="FK10" s="132">
        <f t="shared" si="145"/>
        <v>478501.53658641496</v>
      </c>
      <c r="FL10" s="132">
        <f t="shared" si="146"/>
        <v>475472.90870907763</v>
      </c>
      <c r="FM10" s="132">
        <f t="shared" si="147"/>
        <v>472465.38449816126</v>
      </c>
      <c r="FN10" s="132">
        <f t="shared" si="148"/>
        <v>469478.81690201256</v>
      </c>
      <c r="FO10" s="132">
        <f t="shared" si="149"/>
        <v>466513.05989364337</v>
      </c>
      <c r="FP10" s="132">
        <f t="shared" si="150"/>
        <v>463567.96846359049</v>
      </c>
      <c r="FQ10" s="132">
        <f t="shared" si="151"/>
        <v>460643.39861282572</v>
      </c>
      <c r="FR10" s="132">
        <f t="shared" si="152"/>
        <v>457739.20734571503</v>
      </c>
      <c r="FS10" s="132">
        <f t="shared" si="153"/>
        <v>454855.25266302668</v>
      </c>
      <c r="FT10" s="132">
        <f t="shared" si="154"/>
        <v>451991.39355498849</v>
      </c>
      <c r="FU10" s="132">
        <f t="shared" si="155"/>
        <v>449147.48999439302</v>
      </c>
      <c r="FV10" s="132">
        <f t="shared" si="156"/>
        <v>446323.40292975109</v>
      </c>
      <c r="FW10" s="132">
        <f t="shared" si="157"/>
        <v>443518.99427849293</v>
      </c>
      <c r="FX10" s="132">
        <f t="shared" si="158"/>
        <v>440734.12692021666</v>
      </c>
      <c r="FY10" s="132">
        <f t="shared" si="159"/>
        <v>437968.66468998382</v>
      </c>
      <c r="FZ10" s="132">
        <f t="shared" si="160"/>
        <v>435222.47237166163</v>
      </c>
      <c r="GA10" s="132">
        <f t="shared" si="161"/>
        <v>432495.41569131176</v>
      </c>
      <c r="GB10" s="132">
        <f t="shared" si="162"/>
        <v>429787.36131062498</v>
      </c>
      <c r="GC10" s="132">
        <f t="shared" si="163"/>
        <v>427098.17682040157</v>
      </c>
      <c r="GD10" s="132">
        <f t="shared" si="164"/>
        <v>424427.7307340774</v>
      </c>
      <c r="GE10" s="132">
        <f t="shared" si="165"/>
        <v>421775.89248129481</v>
      </c>
      <c r="GF10" s="132">
        <f t="shared" si="166"/>
        <v>419142.53240151849</v>
      </c>
      <c r="GG10" s="132">
        <f t="shared" si="167"/>
        <v>416527.52173769573</v>
      </c>
      <c r="GH10" s="132">
        <f t="shared" si="168"/>
        <v>413930.73262996093</v>
      </c>
      <c r="GI10" s="132">
        <f t="shared" si="169"/>
        <v>411352.03810938395</v>
      </c>
      <c r="GJ10" s="132">
        <f t="shared" si="170"/>
        <v>408791.31209176203</v>
      </c>
      <c r="GK10" s="132">
        <f t="shared" si="171"/>
        <v>406248.42937145493</v>
      </c>
      <c r="GL10" s="132">
        <f t="shared" si="172"/>
        <v>403723.26561526308</v>
      </c>
      <c r="GP10" s="1" t="s">
        <v>33</v>
      </c>
      <c r="GQ10" s="47">
        <f>AH6</f>
        <v>0</v>
      </c>
      <c r="GW10" s="75"/>
      <c r="GX10" s="79"/>
      <c r="GY10" s="74"/>
      <c r="GZ10" s="79"/>
      <c r="HA10" s="74"/>
      <c r="HB10" s="74"/>
      <c r="HC10" s="74"/>
      <c r="HD10" s="74"/>
      <c r="HE10" s="195"/>
      <c r="HG10" s="84"/>
    </row>
    <row r="11" spans="1:223" outlineLevel="1">
      <c r="B11" s="1" t="s">
        <v>36</v>
      </c>
      <c r="C11" s="5" t="s">
        <v>197</v>
      </c>
      <c r="D11" s="124">
        <f>'[2]Yearly Butadiene'!D11</f>
        <v>0</v>
      </c>
      <c r="E11" s="124">
        <f>'[2]Yearly Butadiene'!E11</f>
        <v>0</v>
      </c>
      <c r="F11" s="124">
        <f>'[2]Yearly Butadiene'!F11</f>
        <v>0</v>
      </c>
      <c r="G11" s="124">
        <f>'[2]Yearly Butadiene'!G11</f>
        <v>0</v>
      </c>
      <c r="H11" s="124">
        <f>'[2]Yearly Butadiene'!H11</f>
        <v>0</v>
      </c>
      <c r="I11" s="124">
        <f>'[2]Yearly Butadiene'!I11</f>
        <v>0</v>
      </c>
      <c r="J11" s="124">
        <f>'[2]Yearly Butadiene'!J11</f>
        <v>0</v>
      </c>
      <c r="K11" s="124">
        <f>'[2]Yearly Butadiene'!K11</f>
        <v>0</v>
      </c>
      <c r="L11" s="124">
        <f>'[2]Yearly Butadiene'!L11</f>
        <v>0</v>
      </c>
      <c r="M11" s="124">
        <f>'[2]Yearly Butadiene'!M11</f>
        <v>0</v>
      </c>
      <c r="N11" s="124">
        <f>'[2]Yearly Butadiene'!N11</f>
        <v>0</v>
      </c>
      <c r="O11" s="124">
        <f>'[2]Yearly Butadiene'!O11</f>
        <v>0</v>
      </c>
      <c r="P11" s="124">
        <f>'[2]Yearly Butadiene'!P11</f>
        <v>0</v>
      </c>
      <c r="Q11" s="124">
        <f>'[2]Yearly Butadiene'!Q11</f>
        <v>0</v>
      </c>
      <c r="R11" s="124">
        <f>'[2]Yearly Butadiene'!R11</f>
        <v>0</v>
      </c>
      <c r="S11" s="124">
        <f>'[2]Yearly Butadiene'!S11</f>
        <v>0</v>
      </c>
      <c r="T11" s="124">
        <f>'[2]Yearly Butadiene'!T11</f>
        <v>0</v>
      </c>
      <c r="U11" s="124">
        <f>'[2]Yearly Butadiene'!U11</f>
        <v>0</v>
      </c>
      <c r="V11" s="124">
        <f>'[2]Yearly Butadiene'!V11</f>
        <v>0</v>
      </c>
      <c r="W11" s="124">
        <f>'[2]Yearly Butadiene'!W11</f>
        <v>0</v>
      </c>
      <c r="X11" s="124">
        <f>'[2]Yearly Butadiene'!X11</f>
        <v>0</v>
      </c>
      <c r="Y11" s="124">
        <f>'[2]Yearly Butadiene'!Y11</f>
        <v>0</v>
      </c>
      <c r="Z11" s="124">
        <f>'[2]Yearly Butadiene'!Z11</f>
        <v>0</v>
      </c>
      <c r="AA11" s="124">
        <f>'[2]Yearly Butadiene'!AA11</f>
        <v>0</v>
      </c>
      <c r="AB11" s="124">
        <f>'[2]Yearly Butadiene'!AB11</f>
        <v>0</v>
      </c>
      <c r="AC11" s="124">
        <f>'[2]Yearly Butadiene'!AC11</f>
        <v>0</v>
      </c>
      <c r="AD11" s="124">
        <f>'[2]Yearly Butadiene'!AD11</f>
        <v>0</v>
      </c>
      <c r="AE11" s="124">
        <f>'[2]Yearly Butadiene'!AE11</f>
        <v>0</v>
      </c>
      <c r="AF11" s="124">
        <f>'[2]Yearly Butadiene'!AF11</f>
        <v>0</v>
      </c>
      <c r="AG11" s="124">
        <f>'[2]Yearly Butadiene'!AG11</f>
        <v>0</v>
      </c>
      <c r="AH11" s="124">
        <f>'[2]Yearly Butadiene'!AH11</f>
        <v>0</v>
      </c>
      <c r="AI11" s="187"/>
      <c r="AJ11" s="124">
        <f>'[3]Yearly Butadiene'!D11</f>
        <v>0</v>
      </c>
      <c r="AK11" s="124">
        <f>'[3]Yearly Butadiene'!E11</f>
        <v>0</v>
      </c>
      <c r="AL11" s="124">
        <f>'[3]Yearly Butadiene'!F11</f>
        <v>0</v>
      </c>
      <c r="AM11" s="124">
        <f>'[3]Yearly Butadiene'!G11</f>
        <v>0</v>
      </c>
      <c r="AN11" s="124">
        <f>'[3]Yearly Butadiene'!H11</f>
        <v>0</v>
      </c>
      <c r="AO11" s="124">
        <f>'[3]Yearly Butadiene'!I11</f>
        <v>0</v>
      </c>
      <c r="AP11" s="124">
        <f>'[3]Yearly Butadiene'!J11</f>
        <v>0</v>
      </c>
      <c r="AQ11" s="124">
        <f>'[3]Yearly Butadiene'!K11</f>
        <v>0</v>
      </c>
      <c r="AR11" s="124">
        <f>'[3]Yearly Butadiene'!L11</f>
        <v>0</v>
      </c>
      <c r="AS11" s="124">
        <f>'[3]Yearly Butadiene'!M11</f>
        <v>0</v>
      </c>
      <c r="AT11" s="124">
        <f>'[3]Yearly Butadiene'!N11</f>
        <v>0</v>
      </c>
      <c r="AU11" s="124">
        <f>'[3]Yearly Butadiene'!O11</f>
        <v>0</v>
      </c>
      <c r="AV11" s="124">
        <f>'[3]Yearly Butadiene'!P11</f>
        <v>0</v>
      </c>
      <c r="AW11" s="124">
        <f>'[3]Yearly Butadiene'!Q11</f>
        <v>0</v>
      </c>
      <c r="AX11" s="124">
        <f>'[3]Yearly Butadiene'!R11</f>
        <v>0</v>
      </c>
      <c r="AY11" s="124">
        <f>'[3]Yearly Butadiene'!S11</f>
        <v>0</v>
      </c>
      <c r="AZ11" s="124">
        <f>'[3]Yearly Butadiene'!T11</f>
        <v>0</v>
      </c>
      <c r="BA11" s="124">
        <f>'[3]Yearly Butadiene'!U11</f>
        <v>0</v>
      </c>
      <c r="BB11" s="124">
        <f>'[3]Yearly Butadiene'!V11</f>
        <v>0</v>
      </c>
      <c r="BC11" s="124">
        <f>'[3]Yearly Butadiene'!W11</f>
        <v>0</v>
      </c>
      <c r="BD11" s="124">
        <f>'[3]Yearly Butadiene'!X11</f>
        <v>0</v>
      </c>
      <c r="BE11" s="124">
        <f>'[3]Yearly Butadiene'!Y11</f>
        <v>0</v>
      </c>
      <c r="BF11" s="124">
        <f>'[3]Yearly Butadiene'!Z11</f>
        <v>0</v>
      </c>
      <c r="BG11" s="124">
        <f>'[3]Yearly Butadiene'!AA11</f>
        <v>0</v>
      </c>
      <c r="BH11" s="124">
        <f>'[3]Yearly Butadiene'!AB11</f>
        <v>0</v>
      </c>
      <c r="BI11" s="124">
        <f>'[3]Yearly Butadiene'!AC11</f>
        <v>0</v>
      </c>
      <c r="BJ11" s="124">
        <f>'[3]Yearly Butadiene'!AD11</f>
        <v>0</v>
      </c>
      <c r="BK11" s="124">
        <f>'[3]Yearly Butadiene'!AE11</f>
        <v>0</v>
      </c>
      <c r="BL11" s="124">
        <f>'[3]Yearly Butadiene'!AF11</f>
        <v>0</v>
      </c>
      <c r="BM11" s="124">
        <f>'[3]Yearly Butadiene'!AG11</f>
        <v>0</v>
      </c>
      <c r="BN11" s="124">
        <f>'[3]Yearly Butadiene'!AH11</f>
        <v>0</v>
      </c>
      <c r="BP11" s="124">
        <f t="shared" si="111"/>
        <v>0</v>
      </c>
      <c r="BQ11" s="124">
        <f t="shared" si="112"/>
        <v>0</v>
      </c>
      <c r="BR11" s="124">
        <f t="shared" si="113"/>
        <v>0</v>
      </c>
      <c r="BS11" s="124">
        <f t="shared" si="114"/>
        <v>0</v>
      </c>
      <c r="BT11" s="124">
        <f t="shared" si="115"/>
        <v>0</v>
      </c>
      <c r="BU11" s="124">
        <f t="shared" si="116"/>
        <v>0</v>
      </c>
      <c r="BV11" s="124">
        <f t="shared" si="117"/>
        <v>0</v>
      </c>
      <c r="BW11" s="124">
        <f t="shared" si="118"/>
        <v>0</v>
      </c>
      <c r="BX11" s="124">
        <f t="shared" si="119"/>
        <v>0</v>
      </c>
      <c r="BY11" s="124">
        <f t="shared" si="120"/>
        <v>0</v>
      </c>
      <c r="BZ11" s="124">
        <f t="shared" si="121"/>
        <v>0</v>
      </c>
      <c r="CA11" s="124">
        <f t="shared" si="122"/>
        <v>0</v>
      </c>
      <c r="CB11" s="124">
        <f t="shared" si="123"/>
        <v>0</v>
      </c>
      <c r="CC11" s="124">
        <f t="shared" si="124"/>
        <v>0</v>
      </c>
      <c r="CD11" s="124">
        <f t="shared" si="125"/>
        <v>0</v>
      </c>
      <c r="CE11" s="124">
        <f t="shared" si="126"/>
        <v>0</v>
      </c>
      <c r="CF11" s="124">
        <f t="shared" si="127"/>
        <v>0</v>
      </c>
      <c r="CG11" s="124">
        <f t="shared" si="128"/>
        <v>0</v>
      </c>
      <c r="CH11" s="124">
        <f t="shared" si="129"/>
        <v>0</v>
      </c>
      <c r="CI11" s="124">
        <f t="shared" si="130"/>
        <v>0</v>
      </c>
      <c r="CJ11" s="124">
        <f t="shared" si="131"/>
        <v>0</v>
      </c>
      <c r="CK11" s="124">
        <f t="shared" si="132"/>
        <v>0</v>
      </c>
      <c r="CL11" s="124">
        <f t="shared" si="133"/>
        <v>0</v>
      </c>
      <c r="CM11" s="124">
        <f t="shared" si="134"/>
        <v>0</v>
      </c>
      <c r="CN11" s="124">
        <f t="shared" si="135"/>
        <v>0</v>
      </c>
      <c r="CO11" s="124">
        <f t="shared" si="136"/>
        <v>0</v>
      </c>
      <c r="CP11" s="124">
        <f t="shared" si="137"/>
        <v>0</v>
      </c>
      <c r="CQ11" s="124">
        <f t="shared" si="138"/>
        <v>0</v>
      </c>
      <c r="CR11" s="124">
        <f t="shared" si="139"/>
        <v>0</v>
      </c>
      <c r="CS11" s="124">
        <f t="shared" si="140"/>
        <v>0</v>
      </c>
      <c r="CT11" s="124">
        <f t="shared" si="141"/>
        <v>0</v>
      </c>
      <c r="CU11" s="187"/>
      <c r="CV11" s="124">
        <f>'[2]Yearly Butadiene'!AJ11</f>
        <v>0</v>
      </c>
      <c r="CW11" s="124">
        <f>'[2]Yearly Butadiene'!AK11</f>
        <v>0</v>
      </c>
      <c r="CX11" s="124">
        <f>'[2]Yearly Butadiene'!AL11</f>
        <v>0</v>
      </c>
      <c r="CY11" s="124">
        <f>'[2]Yearly Butadiene'!AM11</f>
        <v>0</v>
      </c>
      <c r="CZ11" s="124">
        <f>'[2]Yearly Butadiene'!AN11</f>
        <v>0</v>
      </c>
      <c r="DA11" s="124">
        <f>'[2]Yearly Butadiene'!AO11</f>
        <v>0</v>
      </c>
      <c r="DB11" s="124">
        <f>'[2]Yearly Butadiene'!AP11</f>
        <v>0</v>
      </c>
      <c r="DC11" s="124">
        <f>'[2]Yearly Butadiene'!AQ11</f>
        <v>0</v>
      </c>
      <c r="DD11" s="124">
        <f>'[2]Yearly Butadiene'!AR11</f>
        <v>0</v>
      </c>
      <c r="DE11" s="124">
        <f>'[2]Yearly Butadiene'!AS11</f>
        <v>0</v>
      </c>
      <c r="DF11" s="124">
        <f>'[2]Yearly Butadiene'!AT11</f>
        <v>0</v>
      </c>
      <c r="DG11" s="124">
        <f>'[2]Yearly Butadiene'!AU11</f>
        <v>0</v>
      </c>
      <c r="DH11" s="124">
        <f>'[2]Yearly Butadiene'!AV11</f>
        <v>0</v>
      </c>
      <c r="DI11" s="124">
        <f>'[2]Yearly Butadiene'!AW11</f>
        <v>0</v>
      </c>
      <c r="DJ11" s="124">
        <f>'[2]Yearly Butadiene'!AX11</f>
        <v>0</v>
      </c>
      <c r="DK11" s="124">
        <f>'[2]Yearly Butadiene'!AY11</f>
        <v>0</v>
      </c>
      <c r="DL11" s="124">
        <f>'[2]Yearly Butadiene'!AZ11</f>
        <v>0</v>
      </c>
      <c r="DM11" s="124">
        <f>'[2]Yearly Butadiene'!BA11</f>
        <v>0</v>
      </c>
      <c r="DN11" s="124">
        <f>'[2]Yearly Butadiene'!BB11</f>
        <v>0</v>
      </c>
      <c r="DO11" s="124">
        <f>'[2]Yearly Butadiene'!BC11</f>
        <v>0</v>
      </c>
      <c r="DP11" s="124">
        <f>'[2]Yearly Butadiene'!BD11</f>
        <v>0</v>
      </c>
      <c r="DQ11" s="124">
        <f>'[2]Yearly Butadiene'!BE11</f>
        <v>0</v>
      </c>
      <c r="DR11" s="124">
        <f>'[2]Yearly Butadiene'!BF11</f>
        <v>0</v>
      </c>
      <c r="DS11" s="124">
        <f>'[2]Yearly Butadiene'!BG11</f>
        <v>0</v>
      </c>
      <c r="DT11" s="124">
        <f>'[2]Yearly Butadiene'!BH11</f>
        <v>0</v>
      </c>
      <c r="DU11" s="124">
        <f>'[2]Yearly Butadiene'!BI11</f>
        <v>0</v>
      </c>
      <c r="DV11" s="124">
        <f>'[2]Yearly Butadiene'!BJ11</f>
        <v>0</v>
      </c>
      <c r="DW11" s="124">
        <f>'[2]Yearly Butadiene'!BK11</f>
        <v>0</v>
      </c>
      <c r="DX11" s="124">
        <f>'[2]Yearly Butadiene'!BL11</f>
        <v>0</v>
      </c>
      <c r="DY11" s="124">
        <f>'[2]Yearly Butadiene'!BM11</f>
        <v>0</v>
      </c>
      <c r="DZ11" s="124">
        <f>'[2]Yearly Butadiene'!BN11</f>
        <v>0</v>
      </c>
      <c r="EB11" s="124">
        <f>'[3]Yearly Butadiene'!AJ11</f>
        <v>0</v>
      </c>
      <c r="EC11" s="124">
        <f>'[3]Yearly Butadiene'!AK11</f>
        <v>0</v>
      </c>
      <c r="ED11" s="124">
        <f>'[3]Yearly Butadiene'!AL11</f>
        <v>0</v>
      </c>
      <c r="EE11" s="124">
        <f>'[3]Yearly Butadiene'!AM11</f>
        <v>0</v>
      </c>
      <c r="EF11" s="124">
        <f>'[3]Yearly Butadiene'!AN11</f>
        <v>0</v>
      </c>
      <c r="EG11" s="124">
        <f>'[3]Yearly Butadiene'!AO11</f>
        <v>0</v>
      </c>
      <c r="EH11" s="124">
        <f>'[3]Yearly Butadiene'!AP11</f>
        <v>0</v>
      </c>
      <c r="EI11" s="124">
        <f>'[3]Yearly Butadiene'!AQ11</f>
        <v>0</v>
      </c>
      <c r="EJ11" s="124">
        <f>'[3]Yearly Butadiene'!AR11</f>
        <v>0</v>
      </c>
      <c r="EK11" s="124">
        <f>'[3]Yearly Butadiene'!AS11</f>
        <v>0</v>
      </c>
      <c r="EL11" s="124">
        <f>'[3]Yearly Butadiene'!AT11</f>
        <v>0</v>
      </c>
      <c r="EM11" s="124">
        <f>'[3]Yearly Butadiene'!AU11</f>
        <v>0</v>
      </c>
      <c r="EN11" s="124">
        <f>'[3]Yearly Butadiene'!AV11</f>
        <v>0</v>
      </c>
      <c r="EO11" s="124">
        <f>'[3]Yearly Butadiene'!AW11</f>
        <v>0</v>
      </c>
      <c r="EP11" s="124">
        <f>'[3]Yearly Butadiene'!AX11</f>
        <v>0</v>
      </c>
      <c r="EQ11" s="124">
        <f>'[3]Yearly Butadiene'!AY11</f>
        <v>0</v>
      </c>
      <c r="ER11" s="124">
        <f>'[3]Yearly Butadiene'!AZ11</f>
        <v>0</v>
      </c>
      <c r="ES11" s="124">
        <f>'[3]Yearly Butadiene'!BA11</f>
        <v>0</v>
      </c>
      <c r="ET11" s="124">
        <f>'[3]Yearly Butadiene'!BB11</f>
        <v>0</v>
      </c>
      <c r="EU11" s="124">
        <f>'[3]Yearly Butadiene'!BC11</f>
        <v>0</v>
      </c>
      <c r="EV11" s="124">
        <f>'[3]Yearly Butadiene'!BD11</f>
        <v>0</v>
      </c>
      <c r="EW11" s="124">
        <f>'[3]Yearly Butadiene'!BE11</f>
        <v>0</v>
      </c>
      <c r="EX11" s="124">
        <f>'[3]Yearly Butadiene'!BF11</f>
        <v>0</v>
      </c>
      <c r="EY11" s="124">
        <f>'[3]Yearly Butadiene'!BG11</f>
        <v>0</v>
      </c>
      <c r="EZ11" s="124">
        <f>'[3]Yearly Butadiene'!BH11</f>
        <v>0</v>
      </c>
      <c r="FA11" s="124">
        <f>'[3]Yearly Butadiene'!BI11</f>
        <v>0</v>
      </c>
      <c r="FB11" s="124">
        <f>'[3]Yearly Butadiene'!BJ11</f>
        <v>0</v>
      </c>
      <c r="FC11" s="124">
        <f>'[3]Yearly Butadiene'!BK11</f>
        <v>0</v>
      </c>
      <c r="FD11" s="124">
        <f>'[3]Yearly Butadiene'!BL11</f>
        <v>0</v>
      </c>
      <c r="FE11" s="124">
        <f>'[3]Yearly Butadiene'!BM11</f>
        <v>0</v>
      </c>
      <c r="FF11" s="124">
        <f>'[3]Yearly Butadiene'!BN11</f>
        <v>0</v>
      </c>
      <c r="FG11" s="187"/>
      <c r="FH11" s="124">
        <f t="shared" si="142"/>
        <v>0</v>
      </c>
      <c r="FI11" s="124">
        <f t="shared" si="143"/>
        <v>0</v>
      </c>
      <c r="FJ11" s="124">
        <f t="shared" si="144"/>
        <v>0</v>
      </c>
      <c r="FK11" s="124">
        <f t="shared" si="145"/>
        <v>0</v>
      </c>
      <c r="FL11" s="124">
        <f t="shared" si="146"/>
        <v>0</v>
      </c>
      <c r="FM11" s="124">
        <f t="shared" si="147"/>
        <v>0</v>
      </c>
      <c r="FN11" s="124">
        <f t="shared" si="148"/>
        <v>0</v>
      </c>
      <c r="FO11" s="124">
        <f t="shared" si="149"/>
        <v>0</v>
      </c>
      <c r="FP11" s="124">
        <f t="shared" si="150"/>
        <v>0</v>
      </c>
      <c r="FQ11" s="124">
        <f t="shared" si="151"/>
        <v>0</v>
      </c>
      <c r="FR11" s="124">
        <f t="shared" si="152"/>
        <v>0</v>
      </c>
      <c r="FS11" s="124">
        <f t="shared" si="153"/>
        <v>0</v>
      </c>
      <c r="FT11" s="124">
        <f t="shared" si="154"/>
        <v>0</v>
      </c>
      <c r="FU11" s="124">
        <f t="shared" si="155"/>
        <v>0</v>
      </c>
      <c r="FV11" s="124">
        <f t="shared" si="156"/>
        <v>0</v>
      </c>
      <c r="FW11" s="124">
        <f t="shared" si="157"/>
        <v>0</v>
      </c>
      <c r="FX11" s="124">
        <f t="shared" si="158"/>
        <v>0</v>
      </c>
      <c r="FY11" s="124">
        <f t="shared" si="159"/>
        <v>0</v>
      </c>
      <c r="FZ11" s="124">
        <f t="shared" si="160"/>
        <v>0</v>
      </c>
      <c r="GA11" s="124">
        <f t="shared" si="161"/>
        <v>0</v>
      </c>
      <c r="GB11" s="124">
        <f t="shared" si="162"/>
        <v>0</v>
      </c>
      <c r="GC11" s="124">
        <f t="shared" si="163"/>
        <v>0</v>
      </c>
      <c r="GD11" s="124">
        <f t="shared" si="164"/>
        <v>0</v>
      </c>
      <c r="GE11" s="124">
        <f t="shared" si="165"/>
        <v>0</v>
      </c>
      <c r="GF11" s="124">
        <f t="shared" si="166"/>
        <v>0</v>
      </c>
      <c r="GG11" s="124">
        <f t="shared" si="167"/>
        <v>0</v>
      </c>
      <c r="GH11" s="124">
        <f t="shared" si="168"/>
        <v>0</v>
      </c>
      <c r="GI11" s="124">
        <f t="shared" si="169"/>
        <v>0</v>
      </c>
      <c r="GJ11" s="124">
        <f t="shared" si="170"/>
        <v>0</v>
      </c>
      <c r="GK11" s="124">
        <f t="shared" si="171"/>
        <v>0</v>
      </c>
      <c r="GL11" s="124">
        <f t="shared" si="172"/>
        <v>0</v>
      </c>
      <c r="GP11" t="s">
        <v>37</v>
      </c>
      <c r="GQ11" s="2" t="e">
        <f>#REF!</f>
        <v>#REF!</v>
      </c>
      <c r="GW11" s="75"/>
      <c r="GX11" s="74"/>
      <c r="GY11" s="74"/>
      <c r="GZ11" s="74"/>
      <c r="HA11" s="74"/>
      <c r="HB11" s="79"/>
      <c r="HC11" s="74"/>
      <c r="HD11" s="74"/>
      <c r="HE11" s="74"/>
    </row>
    <row r="12" spans="1:223" outlineLevel="1">
      <c r="B12" s="1" t="s">
        <v>39</v>
      </c>
      <c r="C12" s="5" t="s">
        <v>197</v>
      </c>
      <c r="D12" s="124">
        <f>'[2]Yearly Butadiene'!D12</f>
        <v>443858.22061087564</v>
      </c>
      <c r="E12" s="124">
        <f>'[2]Yearly Butadiene'!E12</f>
        <v>440765.38906955242</v>
      </c>
      <c r="F12" s="124">
        <f>'[2]Yearly Butadiene'!F12</f>
        <v>437694.10856975289</v>
      </c>
      <c r="G12" s="124">
        <f>'[2]Yearly Butadiene'!G12</f>
        <v>434644.22894248634</v>
      </c>
      <c r="H12" s="124">
        <f>'[2]Yearly Butadiene'!H12</f>
        <v>431615.60106514901</v>
      </c>
      <c r="I12" s="124">
        <f>'[2]Yearly Butadiene'!I12</f>
        <v>428608.07685423264</v>
      </c>
      <c r="J12" s="124">
        <f>'[2]Yearly Butadiene'!J12</f>
        <v>425621.50925808394</v>
      </c>
      <c r="K12" s="124">
        <f>'[2]Yearly Butadiene'!K12</f>
        <v>422655.75224971474</v>
      </c>
      <c r="L12" s="124">
        <f>'[2]Yearly Butadiene'!L12</f>
        <v>419710.66081966186</v>
      </c>
      <c r="M12" s="124">
        <f>'[2]Yearly Butadiene'!M12</f>
        <v>416786.0909688971</v>
      </c>
      <c r="N12" s="124">
        <f>'[2]Yearly Butadiene'!N12</f>
        <v>413881.8997017864</v>
      </c>
      <c r="O12" s="124">
        <f>'[2]Yearly Butadiene'!O12</f>
        <v>410997.94501909806</v>
      </c>
      <c r="P12" s="124">
        <f>'[2]Yearly Butadiene'!P12</f>
        <v>408134.08591105987</v>
      </c>
      <c r="Q12" s="124">
        <f>'[2]Yearly Butadiene'!Q12</f>
        <v>405290.1823504644</v>
      </c>
      <c r="R12" s="124">
        <f>'[2]Yearly Butadiene'!R12</f>
        <v>402466.09528582246</v>
      </c>
      <c r="S12" s="124">
        <f>'[2]Yearly Butadiene'!S12</f>
        <v>399661.68663456431</v>
      </c>
      <c r="T12" s="124">
        <f>'[2]Yearly Butadiene'!T12</f>
        <v>396876.81927628804</v>
      </c>
      <c r="U12" s="124">
        <f>'[2]Yearly Butadiene'!U12</f>
        <v>394111.3570460552</v>
      </c>
      <c r="V12" s="124">
        <f>'[2]Yearly Butadiene'!V12</f>
        <v>391365.164727733</v>
      </c>
      <c r="W12" s="124">
        <f>'[2]Yearly Butadiene'!W12</f>
        <v>388638.10804738314</v>
      </c>
      <c r="X12" s="124">
        <f>'[2]Yearly Butadiene'!X12</f>
        <v>385930.05366669636</v>
      </c>
      <c r="Y12" s="124">
        <f>'[2]Yearly Butadiene'!Y12</f>
        <v>383240.86917647294</v>
      </c>
      <c r="Z12" s="124">
        <f>'[2]Yearly Butadiene'!Z12</f>
        <v>380570.42309014878</v>
      </c>
      <c r="AA12" s="124">
        <f>'[2]Yearly Butadiene'!AA12</f>
        <v>377918.58483736619</v>
      </c>
      <c r="AB12" s="124">
        <f>'[2]Yearly Butadiene'!AB12</f>
        <v>375285.22475758987</v>
      </c>
      <c r="AC12" s="124">
        <f>'[2]Yearly Butadiene'!AC12</f>
        <v>372670.21409376711</v>
      </c>
      <c r="AD12" s="124">
        <f>'[2]Yearly Butadiene'!AD12</f>
        <v>370073.4249860323</v>
      </c>
      <c r="AE12" s="124">
        <f>'[2]Yearly Butadiene'!AE12</f>
        <v>367494.73046545533</v>
      </c>
      <c r="AF12" s="124">
        <f>'[2]Yearly Butadiene'!AF12</f>
        <v>364934.0044478334</v>
      </c>
      <c r="AG12" s="124">
        <f>'[2]Yearly Butadiene'!AG12</f>
        <v>362391.1217275263</v>
      </c>
      <c r="AH12" s="124">
        <f>'[2]Yearly Butadiene'!AH12</f>
        <v>359865.95797133446</v>
      </c>
      <c r="AI12" s="187"/>
      <c r="AJ12" s="124">
        <f>'[3]Yearly Butadiene'!D12</f>
        <v>43857.307643928616</v>
      </c>
      <c r="AK12" s="124">
        <f>'[3]Yearly Butadiene'!E12</f>
        <v>43857.307643928616</v>
      </c>
      <c r="AL12" s="124">
        <f>'[3]Yearly Butadiene'!F12</f>
        <v>43857.307643928616</v>
      </c>
      <c r="AM12" s="124">
        <f>'[3]Yearly Butadiene'!G12</f>
        <v>43857.307643928616</v>
      </c>
      <c r="AN12" s="124">
        <f>'[3]Yearly Butadiene'!H12</f>
        <v>43857.307643928616</v>
      </c>
      <c r="AO12" s="124">
        <f>'[3]Yearly Butadiene'!I12</f>
        <v>43857.307643928616</v>
      </c>
      <c r="AP12" s="124">
        <f>'[3]Yearly Butadiene'!J12</f>
        <v>43857.307643928616</v>
      </c>
      <c r="AQ12" s="124">
        <f>'[3]Yearly Butadiene'!K12</f>
        <v>43857.307643928616</v>
      </c>
      <c r="AR12" s="124">
        <f>'[3]Yearly Butadiene'!L12</f>
        <v>43857.307643928616</v>
      </c>
      <c r="AS12" s="124">
        <f>'[3]Yearly Butadiene'!M12</f>
        <v>43857.307643928616</v>
      </c>
      <c r="AT12" s="124">
        <f>'[3]Yearly Butadiene'!N12</f>
        <v>43857.307643928616</v>
      </c>
      <c r="AU12" s="124">
        <f>'[3]Yearly Butadiene'!O12</f>
        <v>43857.307643928616</v>
      </c>
      <c r="AV12" s="124">
        <f>'[3]Yearly Butadiene'!P12</f>
        <v>43857.307643928616</v>
      </c>
      <c r="AW12" s="124">
        <f>'[3]Yearly Butadiene'!Q12</f>
        <v>43857.307643928616</v>
      </c>
      <c r="AX12" s="124">
        <f>'[3]Yearly Butadiene'!R12</f>
        <v>43857.307643928616</v>
      </c>
      <c r="AY12" s="124">
        <f>'[3]Yearly Butadiene'!S12</f>
        <v>43857.307643928616</v>
      </c>
      <c r="AZ12" s="124">
        <f>'[3]Yearly Butadiene'!T12</f>
        <v>43857.307643928616</v>
      </c>
      <c r="BA12" s="124">
        <f>'[3]Yearly Butadiene'!U12</f>
        <v>43857.307643928616</v>
      </c>
      <c r="BB12" s="124">
        <f>'[3]Yearly Butadiene'!V12</f>
        <v>43857.307643928616</v>
      </c>
      <c r="BC12" s="124">
        <f>'[3]Yearly Butadiene'!W12</f>
        <v>43857.307643928616</v>
      </c>
      <c r="BD12" s="124">
        <f>'[3]Yearly Butadiene'!X12</f>
        <v>43857.307643928616</v>
      </c>
      <c r="BE12" s="124">
        <f>'[3]Yearly Butadiene'!Y12</f>
        <v>43857.307643928616</v>
      </c>
      <c r="BF12" s="124">
        <f>'[3]Yearly Butadiene'!Z12</f>
        <v>43857.307643928616</v>
      </c>
      <c r="BG12" s="124">
        <f>'[3]Yearly Butadiene'!AA12</f>
        <v>43857.307643928616</v>
      </c>
      <c r="BH12" s="124">
        <f>'[3]Yearly Butadiene'!AB12</f>
        <v>43857.307643928616</v>
      </c>
      <c r="BI12" s="124">
        <f>'[3]Yearly Butadiene'!AC12</f>
        <v>43857.307643928616</v>
      </c>
      <c r="BJ12" s="124">
        <f>'[3]Yearly Butadiene'!AD12</f>
        <v>43857.307643928616</v>
      </c>
      <c r="BK12" s="124">
        <f>'[3]Yearly Butadiene'!AE12</f>
        <v>43857.307643928616</v>
      </c>
      <c r="BL12" s="124">
        <f>'[3]Yearly Butadiene'!AF12</f>
        <v>43857.307643928616</v>
      </c>
      <c r="BM12" s="124">
        <f>'[3]Yearly Butadiene'!AG12</f>
        <v>43857.307643928616</v>
      </c>
      <c r="BN12" s="124">
        <f>'[3]Yearly Butadiene'!AH12</f>
        <v>43857.307643928616</v>
      </c>
      <c r="BP12" s="124">
        <f t="shared" si="111"/>
        <v>487715.52825480426</v>
      </c>
      <c r="BQ12" s="124">
        <f t="shared" si="112"/>
        <v>484622.69671348104</v>
      </c>
      <c r="BR12" s="124">
        <f t="shared" si="113"/>
        <v>481551.41621368151</v>
      </c>
      <c r="BS12" s="124">
        <f t="shared" si="114"/>
        <v>478501.53658641496</v>
      </c>
      <c r="BT12" s="124">
        <f t="shared" si="115"/>
        <v>475472.90870907763</v>
      </c>
      <c r="BU12" s="124">
        <f t="shared" si="116"/>
        <v>472465.38449816126</v>
      </c>
      <c r="BV12" s="124">
        <f t="shared" si="117"/>
        <v>469478.81690201256</v>
      </c>
      <c r="BW12" s="124">
        <f t="shared" si="118"/>
        <v>466513.05989364337</v>
      </c>
      <c r="BX12" s="124">
        <f t="shared" si="119"/>
        <v>463567.96846359049</v>
      </c>
      <c r="BY12" s="124">
        <f t="shared" si="120"/>
        <v>460643.39861282572</v>
      </c>
      <c r="BZ12" s="124">
        <f t="shared" si="121"/>
        <v>457739.20734571503</v>
      </c>
      <c r="CA12" s="124">
        <f t="shared" si="122"/>
        <v>454855.25266302668</v>
      </c>
      <c r="CB12" s="124">
        <f t="shared" si="123"/>
        <v>451991.39355498849</v>
      </c>
      <c r="CC12" s="124">
        <f t="shared" si="124"/>
        <v>449147.48999439302</v>
      </c>
      <c r="CD12" s="124">
        <f t="shared" si="125"/>
        <v>446323.40292975109</v>
      </c>
      <c r="CE12" s="124">
        <f t="shared" si="126"/>
        <v>443518.99427849293</v>
      </c>
      <c r="CF12" s="124">
        <f t="shared" si="127"/>
        <v>440734.12692021666</v>
      </c>
      <c r="CG12" s="124">
        <f t="shared" si="128"/>
        <v>437968.66468998382</v>
      </c>
      <c r="CH12" s="124">
        <f t="shared" si="129"/>
        <v>435222.47237166163</v>
      </c>
      <c r="CI12" s="124">
        <f t="shared" si="130"/>
        <v>432495.41569131176</v>
      </c>
      <c r="CJ12" s="124">
        <f t="shared" si="131"/>
        <v>429787.36131062498</v>
      </c>
      <c r="CK12" s="124">
        <f t="shared" si="132"/>
        <v>427098.17682040157</v>
      </c>
      <c r="CL12" s="124">
        <f t="shared" si="133"/>
        <v>424427.7307340774</v>
      </c>
      <c r="CM12" s="124">
        <f t="shared" si="134"/>
        <v>421775.89248129481</v>
      </c>
      <c r="CN12" s="124">
        <f t="shared" si="135"/>
        <v>419142.53240151849</v>
      </c>
      <c r="CO12" s="124">
        <f t="shared" si="136"/>
        <v>416527.52173769573</v>
      </c>
      <c r="CP12" s="124">
        <f t="shared" si="137"/>
        <v>413930.73262996093</v>
      </c>
      <c r="CQ12" s="124">
        <f t="shared" si="138"/>
        <v>411352.03810938395</v>
      </c>
      <c r="CR12" s="124">
        <f t="shared" si="139"/>
        <v>408791.31209176203</v>
      </c>
      <c r="CS12" s="124">
        <f t="shared" si="140"/>
        <v>406248.42937145493</v>
      </c>
      <c r="CT12" s="124">
        <f t="shared" si="141"/>
        <v>403723.26561526308</v>
      </c>
      <c r="CU12" s="187"/>
      <c r="CV12" s="124">
        <f>'[2]Yearly Butadiene'!AJ12</f>
        <v>443858.22061087564</v>
      </c>
      <c r="CW12" s="124">
        <f>'[2]Yearly Butadiene'!AK12</f>
        <v>440765.38906955242</v>
      </c>
      <c r="CX12" s="124">
        <f>'[2]Yearly Butadiene'!AL12</f>
        <v>437694.10856975289</v>
      </c>
      <c r="CY12" s="124">
        <f>'[2]Yearly Butadiene'!AM12</f>
        <v>434644.22894248634</v>
      </c>
      <c r="CZ12" s="124">
        <f>'[2]Yearly Butadiene'!AN12</f>
        <v>431615.60106514901</v>
      </c>
      <c r="DA12" s="124">
        <f>'[2]Yearly Butadiene'!AO12</f>
        <v>428608.07685423264</v>
      </c>
      <c r="DB12" s="124">
        <f>'[2]Yearly Butadiene'!AP12</f>
        <v>425621.50925808394</v>
      </c>
      <c r="DC12" s="124">
        <f>'[2]Yearly Butadiene'!AQ12</f>
        <v>422655.75224971474</v>
      </c>
      <c r="DD12" s="124">
        <f>'[2]Yearly Butadiene'!AR12</f>
        <v>419710.66081966186</v>
      </c>
      <c r="DE12" s="124">
        <f>'[2]Yearly Butadiene'!AS12</f>
        <v>416786.0909688971</v>
      </c>
      <c r="DF12" s="124">
        <f>'[2]Yearly Butadiene'!AT12</f>
        <v>413881.8997017864</v>
      </c>
      <c r="DG12" s="124">
        <f>'[2]Yearly Butadiene'!AU12</f>
        <v>410997.94501909806</v>
      </c>
      <c r="DH12" s="124">
        <f>'[2]Yearly Butadiene'!AV12</f>
        <v>408134.08591105987</v>
      </c>
      <c r="DI12" s="124">
        <f>'[2]Yearly Butadiene'!AW12</f>
        <v>405290.1823504644</v>
      </c>
      <c r="DJ12" s="124">
        <f>'[2]Yearly Butadiene'!AX12</f>
        <v>402466.09528582246</v>
      </c>
      <c r="DK12" s="124">
        <f>'[2]Yearly Butadiene'!AY12</f>
        <v>399661.68663456431</v>
      </c>
      <c r="DL12" s="124">
        <f>'[2]Yearly Butadiene'!AZ12</f>
        <v>396876.81927628804</v>
      </c>
      <c r="DM12" s="124">
        <f>'[2]Yearly Butadiene'!BA12</f>
        <v>394111.3570460552</v>
      </c>
      <c r="DN12" s="124">
        <f>'[2]Yearly Butadiene'!BB12</f>
        <v>391365.164727733</v>
      </c>
      <c r="DO12" s="124">
        <f>'[2]Yearly Butadiene'!BC12</f>
        <v>388638.10804738314</v>
      </c>
      <c r="DP12" s="124">
        <f>'[2]Yearly Butadiene'!BD12</f>
        <v>385930.05366669636</v>
      </c>
      <c r="DQ12" s="124">
        <f>'[2]Yearly Butadiene'!BE12</f>
        <v>383240.86917647294</v>
      </c>
      <c r="DR12" s="124">
        <f>'[2]Yearly Butadiene'!BF12</f>
        <v>380570.42309014878</v>
      </c>
      <c r="DS12" s="124">
        <f>'[2]Yearly Butadiene'!BG12</f>
        <v>377918.58483736619</v>
      </c>
      <c r="DT12" s="124">
        <f>'[2]Yearly Butadiene'!BH12</f>
        <v>375285.22475758987</v>
      </c>
      <c r="DU12" s="124">
        <f>'[2]Yearly Butadiene'!BI12</f>
        <v>372670.21409376711</v>
      </c>
      <c r="DV12" s="124">
        <f>'[2]Yearly Butadiene'!BJ12</f>
        <v>370073.4249860323</v>
      </c>
      <c r="DW12" s="124">
        <f>'[2]Yearly Butadiene'!BK12</f>
        <v>367494.73046545533</v>
      </c>
      <c r="DX12" s="124">
        <f>'[2]Yearly Butadiene'!BL12</f>
        <v>364934.0044478334</v>
      </c>
      <c r="DY12" s="124">
        <f>'[2]Yearly Butadiene'!BM12</f>
        <v>362391.1217275263</v>
      </c>
      <c r="DZ12" s="124">
        <f>'[2]Yearly Butadiene'!BN12</f>
        <v>359865.95797133446</v>
      </c>
      <c r="EB12" s="124">
        <f>'[3]Yearly Butadiene'!AJ12</f>
        <v>43857.307643928616</v>
      </c>
      <c r="EC12" s="124">
        <f>'[3]Yearly Butadiene'!AK12</f>
        <v>43857.307643928616</v>
      </c>
      <c r="ED12" s="124">
        <f>'[3]Yearly Butadiene'!AL12</f>
        <v>43857.307643928616</v>
      </c>
      <c r="EE12" s="124">
        <f>'[3]Yearly Butadiene'!AM12</f>
        <v>43857.307643928616</v>
      </c>
      <c r="EF12" s="124">
        <f>'[3]Yearly Butadiene'!AN12</f>
        <v>43857.307643928616</v>
      </c>
      <c r="EG12" s="124">
        <f>'[3]Yearly Butadiene'!AO12</f>
        <v>43857.307643928616</v>
      </c>
      <c r="EH12" s="124">
        <f>'[3]Yearly Butadiene'!AP12</f>
        <v>43857.307643928616</v>
      </c>
      <c r="EI12" s="124">
        <f>'[3]Yearly Butadiene'!AQ12</f>
        <v>43857.307643928616</v>
      </c>
      <c r="EJ12" s="124">
        <f>'[3]Yearly Butadiene'!AR12</f>
        <v>43857.307643928616</v>
      </c>
      <c r="EK12" s="124">
        <f>'[3]Yearly Butadiene'!AS12</f>
        <v>43857.307643928616</v>
      </c>
      <c r="EL12" s="124">
        <f>'[3]Yearly Butadiene'!AT12</f>
        <v>43857.307643928616</v>
      </c>
      <c r="EM12" s="124">
        <f>'[3]Yearly Butadiene'!AU12</f>
        <v>43857.307643928616</v>
      </c>
      <c r="EN12" s="124">
        <f>'[3]Yearly Butadiene'!AV12</f>
        <v>43857.307643928616</v>
      </c>
      <c r="EO12" s="124">
        <f>'[3]Yearly Butadiene'!AW12</f>
        <v>43857.307643928616</v>
      </c>
      <c r="EP12" s="124">
        <f>'[3]Yearly Butadiene'!AX12</f>
        <v>43857.307643928616</v>
      </c>
      <c r="EQ12" s="124">
        <f>'[3]Yearly Butadiene'!AY12</f>
        <v>43857.307643928616</v>
      </c>
      <c r="ER12" s="124">
        <f>'[3]Yearly Butadiene'!AZ12</f>
        <v>43857.307643928616</v>
      </c>
      <c r="ES12" s="124">
        <f>'[3]Yearly Butadiene'!BA12</f>
        <v>43857.307643928616</v>
      </c>
      <c r="ET12" s="124">
        <f>'[3]Yearly Butadiene'!BB12</f>
        <v>43857.307643928616</v>
      </c>
      <c r="EU12" s="124">
        <f>'[3]Yearly Butadiene'!BC12</f>
        <v>43857.307643928616</v>
      </c>
      <c r="EV12" s="124">
        <f>'[3]Yearly Butadiene'!BD12</f>
        <v>43857.307643928616</v>
      </c>
      <c r="EW12" s="124">
        <f>'[3]Yearly Butadiene'!BE12</f>
        <v>43857.307643928616</v>
      </c>
      <c r="EX12" s="124">
        <f>'[3]Yearly Butadiene'!BF12</f>
        <v>43857.307643928616</v>
      </c>
      <c r="EY12" s="124">
        <f>'[3]Yearly Butadiene'!BG12</f>
        <v>43857.307643928616</v>
      </c>
      <c r="EZ12" s="124">
        <f>'[3]Yearly Butadiene'!BH12</f>
        <v>43857.307643928616</v>
      </c>
      <c r="FA12" s="124">
        <f>'[3]Yearly Butadiene'!BI12</f>
        <v>43857.307643928616</v>
      </c>
      <c r="FB12" s="124">
        <f>'[3]Yearly Butadiene'!BJ12</f>
        <v>43857.307643928616</v>
      </c>
      <c r="FC12" s="124">
        <f>'[3]Yearly Butadiene'!BK12</f>
        <v>43857.307643928616</v>
      </c>
      <c r="FD12" s="124">
        <f>'[3]Yearly Butadiene'!BL12</f>
        <v>43857.307643928616</v>
      </c>
      <c r="FE12" s="124">
        <f>'[3]Yearly Butadiene'!BM12</f>
        <v>43857.307643928616</v>
      </c>
      <c r="FF12" s="124">
        <f>'[3]Yearly Butadiene'!BN12</f>
        <v>43857.307643928616</v>
      </c>
      <c r="FG12" s="187"/>
      <c r="FH12" s="124">
        <f t="shared" si="142"/>
        <v>487715.52825480426</v>
      </c>
      <c r="FI12" s="124">
        <f t="shared" si="143"/>
        <v>484622.69671348104</v>
      </c>
      <c r="FJ12" s="124">
        <f t="shared" si="144"/>
        <v>481551.41621368151</v>
      </c>
      <c r="FK12" s="124">
        <f t="shared" si="145"/>
        <v>478501.53658641496</v>
      </c>
      <c r="FL12" s="124">
        <f t="shared" si="146"/>
        <v>475472.90870907763</v>
      </c>
      <c r="FM12" s="124">
        <f t="shared" si="147"/>
        <v>472465.38449816126</v>
      </c>
      <c r="FN12" s="124">
        <f t="shared" si="148"/>
        <v>469478.81690201256</v>
      </c>
      <c r="FO12" s="124">
        <f t="shared" si="149"/>
        <v>466513.05989364337</v>
      </c>
      <c r="FP12" s="124">
        <f t="shared" si="150"/>
        <v>463567.96846359049</v>
      </c>
      <c r="FQ12" s="124">
        <f t="shared" si="151"/>
        <v>460643.39861282572</v>
      </c>
      <c r="FR12" s="124">
        <f t="shared" si="152"/>
        <v>457739.20734571503</v>
      </c>
      <c r="FS12" s="124">
        <f t="shared" si="153"/>
        <v>454855.25266302668</v>
      </c>
      <c r="FT12" s="124">
        <f t="shared" si="154"/>
        <v>451991.39355498849</v>
      </c>
      <c r="FU12" s="124">
        <f t="shared" si="155"/>
        <v>449147.48999439302</v>
      </c>
      <c r="FV12" s="124">
        <f t="shared" si="156"/>
        <v>446323.40292975109</v>
      </c>
      <c r="FW12" s="124">
        <f t="shared" si="157"/>
        <v>443518.99427849293</v>
      </c>
      <c r="FX12" s="124">
        <f t="shared" si="158"/>
        <v>440734.12692021666</v>
      </c>
      <c r="FY12" s="124">
        <f t="shared" si="159"/>
        <v>437968.66468998382</v>
      </c>
      <c r="FZ12" s="124">
        <f t="shared" si="160"/>
        <v>435222.47237166163</v>
      </c>
      <c r="GA12" s="124">
        <f t="shared" si="161"/>
        <v>432495.41569131176</v>
      </c>
      <c r="GB12" s="124">
        <f t="shared" si="162"/>
        <v>429787.36131062498</v>
      </c>
      <c r="GC12" s="124">
        <f t="shared" si="163"/>
        <v>427098.17682040157</v>
      </c>
      <c r="GD12" s="124">
        <f t="shared" si="164"/>
        <v>424427.7307340774</v>
      </c>
      <c r="GE12" s="124">
        <f t="shared" si="165"/>
        <v>421775.89248129481</v>
      </c>
      <c r="GF12" s="124">
        <f t="shared" si="166"/>
        <v>419142.53240151849</v>
      </c>
      <c r="GG12" s="124">
        <f t="shared" si="167"/>
        <v>416527.52173769573</v>
      </c>
      <c r="GH12" s="124">
        <f t="shared" si="168"/>
        <v>413930.73262996093</v>
      </c>
      <c r="GI12" s="124">
        <f t="shared" si="169"/>
        <v>411352.03810938395</v>
      </c>
      <c r="GJ12" s="124">
        <f t="shared" si="170"/>
        <v>408791.31209176203</v>
      </c>
      <c r="GK12" s="124">
        <f t="shared" si="171"/>
        <v>406248.42937145493</v>
      </c>
      <c r="GL12" s="124">
        <f t="shared" si="172"/>
        <v>403723.26561526308</v>
      </c>
      <c r="GP12" t="s">
        <v>40</v>
      </c>
      <c r="GQ12" s="2" t="e">
        <f>#REF!</f>
        <v>#REF!</v>
      </c>
      <c r="GW12" s="75"/>
      <c r="GX12" s="74"/>
      <c r="GY12" s="74"/>
      <c r="GZ12" s="74"/>
      <c r="HA12" s="74"/>
      <c r="HB12" s="74"/>
      <c r="HC12" s="79"/>
      <c r="HD12" s="74"/>
      <c r="HE12" s="74"/>
    </row>
    <row r="13" spans="1:223" outlineLevel="1">
      <c r="B13" s="9" t="s">
        <v>42</v>
      </c>
      <c r="C13" s="5" t="s">
        <v>197</v>
      </c>
      <c r="D13" s="124">
        <f>'[2]Yearly Butadiene'!D13</f>
        <v>0</v>
      </c>
      <c r="E13" s="124">
        <f>'[2]Yearly Butadiene'!E13</f>
        <v>1454.525783929523</v>
      </c>
      <c r="F13" s="124">
        <f>'[2]Yearly Butadiene'!F13</f>
        <v>2888.7811165603689</v>
      </c>
      <c r="G13" s="124">
        <f>'[2]Yearly Butadiene'!G13</f>
        <v>4302.9778665306148</v>
      </c>
      <c r="H13" s="124">
        <f>'[2]Yearly Butadiene'!H13</f>
        <v>5697.325934059967</v>
      </c>
      <c r="I13" s="124">
        <f>'[2]Yearly Butadiene'!I13</f>
        <v>7072.0332680948386</v>
      </c>
      <c r="J13" s="124">
        <f>'[2]Yearly Butadiene'!J13</f>
        <v>8427.3058833100622</v>
      </c>
      <c r="K13" s="124">
        <f>'[2]Yearly Butadiene'!K13</f>
        <v>9763.3478769684116</v>
      </c>
      <c r="L13" s="124">
        <f>'[2]Yearly Butadiene'!L13</f>
        <v>11080.361445639073</v>
      </c>
      <c r="M13" s="124">
        <f>'[2]Yearly Butadiene'!M13</f>
        <v>12378.546901776246</v>
      </c>
      <c r="N13" s="124">
        <f>'[2]Yearly Butadiene'!N13</f>
        <v>13658.102690158952</v>
      </c>
      <c r="O13" s="124">
        <f>'[2]Yearly Butadiene'!O13</f>
        <v>17631.811841319308</v>
      </c>
      <c r="P13" s="124">
        <f>'[2]Yearly Butadiene'!P13</f>
        <v>21549.479736103967</v>
      </c>
      <c r="Q13" s="124">
        <f>'[2]Yearly Butadiene'!Q13</f>
        <v>25411.694433374119</v>
      </c>
      <c r="R13" s="124">
        <f>'[2]Yearly Butadiene'!R13</f>
        <v>29219.038517750716</v>
      </c>
      <c r="S13" s="124">
        <f>'[2]Yearly Butadiene'!S13</f>
        <v>32972.089147351558</v>
      </c>
      <c r="T13" s="124">
        <f>'[2]Yearly Butadiene'!T13</f>
        <v>36671.41810112902</v>
      </c>
      <c r="U13" s="124">
        <f>'[2]Yearly Butadiene'!U13</f>
        <v>40317.591825811454</v>
      </c>
      <c r="V13" s="124">
        <f>'[2]Yearly Butadiene'!V13</f>
        <v>43911.17148245166</v>
      </c>
      <c r="W13" s="124">
        <f>'[2]Yearly Butadiene'!W13</f>
        <v>47452.712992585482</v>
      </c>
      <c r="X13" s="124">
        <f>'[2]Yearly Butadiene'!X13</f>
        <v>50942.767084003921</v>
      </c>
      <c r="Y13" s="124">
        <f>'[2]Yearly Butadiene'!Y13</f>
        <v>58175.9639409886</v>
      </c>
      <c r="Z13" s="124">
        <f>'[2]Yearly Butadiene'!Z13</f>
        <v>65305.884602269529</v>
      </c>
      <c r="AA13" s="124">
        <f>'[2]Yearly Butadiene'!AA13</f>
        <v>72333.617137871901</v>
      </c>
      <c r="AB13" s="124">
        <f>'[2]Yearly Butadiene'!AB13</f>
        <v>79260.239468802989</v>
      </c>
      <c r="AC13" s="124">
        <f>'[2]Yearly Butadiene'!AC13</f>
        <v>86086.819455660196</v>
      </c>
      <c r="AD13" s="124">
        <f>'[2]Yearly Butadiene'!AD13</f>
        <v>92814.414986496908</v>
      </c>
      <c r="AE13" s="124">
        <f>'[2]Yearly Butadiene'!AE13</f>
        <v>99444.074063952212</v>
      </c>
      <c r="AF13" s="124">
        <f>'[2]Yearly Butadiene'!AF13</f>
        <v>105976.83489165081</v>
      </c>
      <c r="AG13" s="124">
        <f>'[2]Yearly Butadiene'!AG13</f>
        <v>112413.72595987865</v>
      </c>
      <c r="AH13" s="124">
        <f>'[2]Yearly Butadiene'!AH13</f>
        <v>118755.76613054037</v>
      </c>
      <c r="AI13" s="187"/>
      <c r="AJ13" s="124">
        <f>'[3]Yearly Butadiene'!D13</f>
        <v>0</v>
      </c>
      <c r="AK13" s="124">
        <f>'[3]Yearly Butadiene'!E13</f>
        <v>144.72911522496443</v>
      </c>
      <c r="AL13" s="124">
        <f>'[3]Yearly Butadiene'!F13</f>
        <v>289.45823044992886</v>
      </c>
      <c r="AM13" s="124">
        <f>'[3]Yearly Butadiene'!G13</f>
        <v>434.18734567489332</v>
      </c>
      <c r="AN13" s="124">
        <f>'[3]Yearly Butadiene'!H13</f>
        <v>578.91646089985773</v>
      </c>
      <c r="AO13" s="124">
        <f>'[3]Yearly Butadiene'!I13</f>
        <v>723.64557612482224</v>
      </c>
      <c r="AP13" s="124">
        <f>'[3]Yearly Butadiene'!J13</f>
        <v>868.37469134978664</v>
      </c>
      <c r="AQ13" s="124">
        <f>'[3]Yearly Butadiene'!K13</f>
        <v>1013.1038065747512</v>
      </c>
      <c r="AR13" s="124">
        <f>'[3]Yearly Butadiene'!L13</f>
        <v>1157.8329217997155</v>
      </c>
      <c r="AS13" s="124">
        <f>'[3]Yearly Butadiene'!M13</f>
        <v>1302.56203702468</v>
      </c>
      <c r="AT13" s="124">
        <f>'[3]Yearly Butadiene'!N13</f>
        <v>1447.2911522496445</v>
      </c>
      <c r="AU13" s="124">
        <f>'[3]Yearly Butadiene'!O13</f>
        <v>1881.4784979245376</v>
      </c>
      <c r="AV13" s="124">
        <f>'[3]Yearly Butadiene'!P13</f>
        <v>2315.6658435994314</v>
      </c>
      <c r="AW13" s="124">
        <f>'[3]Yearly Butadiene'!Q13</f>
        <v>2749.8531892743244</v>
      </c>
      <c r="AX13" s="124">
        <f>'[3]Yearly Butadiene'!R13</f>
        <v>3184.040534949218</v>
      </c>
      <c r="AY13" s="124">
        <f>'[3]Yearly Butadiene'!S13</f>
        <v>3618.2278806241111</v>
      </c>
      <c r="AZ13" s="124">
        <f>'[3]Yearly Butadiene'!T13</f>
        <v>4052.4152262990046</v>
      </c>
      <c r="BA13" s="124">
        <f>'[3]Yearly Butadiene'!U13</f>
        <v>4486.6025719738982</v>
      </c>
      <c r="BB13" s="124">
        <f>'[3]Yearly Butadiene'!V13</f>
        <v>4920.7899176487927</v>
      </c>
      <c r="BC13" s="124">
        <f>'[3]Yearly Butadiene'!W13</f>
        <v>5354.9772633236844</v>
      </c>
      <c r="BD13" s="124">
        <f>'[3]Yearly Butadiene'!X13</f>
        <v>5789.1646089985779</v>
      </c>
      <c r="BE13" s="124">
        <f>'[3]Yearly Butadiene'!Y13</f>
        <v>6657.539300348365</v>
      </c>
      <c r="BF13" s="124">
        <f>'[3]Yearly Butadiene'!Z13</f>
        <v>7525.9139916981503</v>
      </c>
      <c r="BG13" s="124">
        <f>'[3]Yearly Butadiene'!AA13</f>
        <v>8394.2886830479383</v>
      </c>
      <c r="BH13" s="124">
        <f>'[3]Yearly Butadiene'!AB13</f>
        <v>9262.6633743977254</v>
      </c>
      <c r="BI13" s="124">
        <f>'[3]Yearly Butadiene'!AC13</f>
        <v>10131.038065747509</v>
      </c>
      <c r="BJ13" s="124">
        <f>'[3]Yearly Butadiene'!AD13</f>
        <v>10999.412757097298</v>
      </c>
      <c r="BK13" s="124">
        <f>'[3]Yearly Butadiene'!AE13</f>
        <v>11867.787448447083</v>
      </c>
      <c r="BL13" s="124">
        <f>'[3]Yearly Butadiene'!AF13</f>
        <v>12736.16213979687</v>
      </c>
      <c r="BM13" s="124">
        <f>'[3]Yearly Butadiene'!AG13</f>
        <v>13604.536831146655</v>
      </c>
      <c r="BN13" s="124">
        <f>'[3]Yearly Butadiene'!AH13</f>
        <v>14472.911522496444</v>
      </c>
      <c r="BP13" s="124">
        <f t="shared" si="111"/>
        <v>0</v>
      </c>
      <c r="BQ13" s="124">
        <f t="shared" si="112"/>
        <v>1599.2548991544875</v>
      </c>
      <c r="BR13" s="124">
        <f t="shared" si="113"/>
        <v>3178.2393470102979</v>
      </c>
      <c r="BS13" s="124">
        <f t="shared" si="114"/>
        <v>4737.1652122055084</v>
      </c>
      <c r="BT13" s="124">
        <f t="shared" si="115"/>
        <v>6276.2423949598251</v>
      </c>
      <c r="BU13" s="124">
        <f t="shared" si="116"/>
        <v>7795.6788442196612</v>
      </c>
      <c r="BV13" s="124">
        <f t="shared" si="117"/>
        <v>9295.6805746598493</v>
      </c>
      <c r="BW13" s="124">
        <f t="shared" si="118"/>
        <v>10776.451683543162</v>
      </c>
      <c r="BX13" s="124">
        <f t="shared" si="119"/>
        <v>12238.194367438789</v>
      </c>
      <c r="BY13" s="124">
        <f t="shared" si="120"/>
        <v>13681.108938800926</v>
      </c>
      <c r="BZ13" s="124">
        <f t="shared" si="121"/>
        <v>15105.393842408597</v>
      </c>
      <c r="CA13" s="124">
        <f t="shared" si="122"/>
        <v>19513.290339243846</v>
      </c>
      <c r="CB13" s="124">
        <f t="shared" si="123"/>
        <v>23865.1455797034</v>
      </c>
      <c r="CC13" s="124">
        <f t="shared" si="124"/>
        <v>28161.547622648442</v>
      </c>
      <c r="CD13" s="124">
        <f t="shared" si="125"/>
        <v>32403.079052699934</v>
      </c>
      <c r="CE13" s="124">
        <f t="shared" si="126"/>
        <v>36590.317027975667</v>
      </c>
      <c r="CF13" s="124">
        <f t="shared" si="127"/>
        <v>40723.833327428023</v>
      </c>
      <c r="CG13" s="124">
        <f t="shared" si="128"/>
        <v>44804.194397785352</v>
      </c>
      <c r="CH13" s="124">
        <f t="shared" si="129"/>
        <v>48831.961400100452</v>
      </c>
      <c r="CI13" s="124">
        <f t="shared" si="130"/>
        <v>52807.690255909169</v>
      </c>
      <c r="CJ13" s="124">
        <f t="shared" si="131"/>
        <v>56731.931693002502</v>
      </c>
      <c r="CK13" s="124">
        <f t="shared" si="132"/>
        <v>64833.503241336963</v>
      </c>
      <c r="CL13" s="124">
        <f t="shared" si="133"/>
        <v>72831.798593967673</v>
      </c>
      <c r="CM13" s="124">
        <f t="shared" si="134"/>
        <v>80727.905820919841</v>
      </c>
      <c r="CN13" s="124">
        <f t="shared" si="135"/>
        <v>88522.902843200718</v>
      </c>
      <c r="CO13" s="124">
        <f t="shared" si="136"/>
        <v>96217.857521407699</v>
      </c>
      <c r="CP13" s="124">
        <f t="shared" si="137"/>
        <v>103813.8277435942</v>
      </c>
      <c r="CQ13" s="124">
        <f t="shared" si="138"/>
        <v>111311.86151239929</v>
      </c>
      <c r="CR13" s="124">
        <f t="shared" si="139"/>
        <v>118712.99703144768</v>
      </c>
      <c r="CS13" s="124">
        <f t="shared" si="140"/>
        <v>126018.26279102531</v>
      </c>
      <c r="CT13" s="124">
        <f t="shared" si="141"/>
        <v>133228.67765303681</v>
      </c>
      <c r="CU13" s="187"/>
      <c r="CV13" s="124">
        <f>'[2]Yearly Butadiene'!AJ13</f>
        <v>0</v>
      </c>
      <c r="CW13" s="124">
        <f>'[2]Yearly Butadiene'!AK13</f>
        <v>727.26289196476148</v>
      </c>
      <c r="CX13" s="124">
        <f>'[2]Yearly Butadiene'!AL13</f>
        <v>1444.3905582801845</v>
      </c>
      <c r="CY13" s="124">
        <f>'[2]Yearly Butadiene'!AM13</f>
        <v>2151.4889332653074</v>
      </c>
      <c r="CZ13" s="124">
        <f>'[2]Yearly Butadiene'!AN13</f>
        <v>2848.6629670299835</v>
      </c>
      <c r="DA13" s="124">
        <f>'[2]Yearly Butadiene'!AO13</f>
        <v>3536.0166340474193</v>
      </c>
      <c r="DB13" s="124">
        <f>'[2]Yearly Butadiene'!AP13</f>
        <v>4213.6529416550311</v>
      </c>
      <c r="DC13" s="124">
        <f>'[2]Yearly Butadiene'!AQ13</f>
        <v>4881.6739384842058</v>
      </c>
      <c r="DD13" s="124">
        <f>'[2]Yearly Butadiene'!AR13</f>
        <v>5540.1807228195366</v>
      </c>
      <c r="DE13" s="124">
        <f>'[2]Yearly Butadiene'!AS13</f>
        <v>6189.2734508881231</v>
      </c>
      <c r="DF13" s="124">
        <f>'[2]Yearly Butadiene'!AT13</f>
        <v>6829.0513450794761</v>
      </c>
      <c r="DG13" s="124">
        <f>'[2]Yearly Butadiene'!AU13</f>
        <v>8815.9059206596539</v>
      </c>
      <c r="DH13" s="124">
        <f>'[2]Yearly Butadiene'!AV13</f>
        <v>10774.739868051984</v>
      </c>
      <c r="DI13" s="124">
        <f>'[2]Yearly Butadiene'!AW13</f>
        <v>12705.84721668706</v>
      </c>
      <c r="DJ13" s="124">
        <f>'[2]Yearly Butadiene'!AX13</f>
        <v>14609.519258875358</v>
      </c>
      <c r="DK13" s="124">
        <f>'[2]Yearly Butadiene'!AY13</f>
        <v>16486.044573675779</v>
      </c>
      <c r="DL13" s="124">
        <f>'[2]Yearly Butadiene'!AZ13</f>
        <v>18335.70905056451</v>
      </c>
      <c r="DM13" s="124">
        <f>'[2]Yearly Butadiene'!BA13</f>
        <v>20158.795912905727</v>
      </c>
      <c r="DN13" s="124">
        <f>'[2]Yearly Butadiene'!BB13</f>
        <v>21955.58574122583</v>
      </c>
      <c r="DO13" s="124">
        <f>'[2]Yearly Butadiene'!BC13</f>
        <v>23726.356496292741</v>
      </c>
      <c r="DP13" s="124">
        <f>'[2]Yearly Butadiene'!BD13</f>
        <v>25471.38354200196</v>
      </c>
      <c r="DQ13" s="124">
        <f>'[2]Yearly Butadiene'!BE13</f>
        <v>29087.9819704943</v>
      </c>
      <c r="DR13" s="124">
        <f>'[2]Yearly Butadiene'!BF13</f>
        <v>32652.942301134764</v>
      </c>
      <c r="DS13" s="124">
        <f>'[2]Yearly Butadiene'!BG13</f>
        <v>36166.80856893595</v>
      </c>
      <c r="DT13" s="124">
        <f>'[2]Yearly Butadiene'!BH13</f>
        <v>39630.119734401494</v>
      </c>
      <c r="DU13" s="124">
        <f>'[2]Yearly Butadiene'!BI13</f>
        <v>43043.409727830098</v>
      </c>
      <c r="DV13" s="124">
        <f>'[2]Yearly Butadiene'!BJ13</f>
        <v>46407.207493248454</v>
      </c>
      <c r="DW13" s="124">
        <f>'[2]Yearly Butadiene'!BK13</f>
        <v>49722.037031976106</v>
      </c>
      <c r="DX13" s="124">
        <f>'[2]Yearly Butadiene'!BL13</f>
        <v>52988.417445825406</v>
      </c>
      <c r="DY13" s="124">
        <f>'[2]Yearly Butadiene'!BM13</f>
        <v>56206.862979939324</v>
      </c>
      <c r="DZ13" s="124">
        <f>'[2]Yearly Butadiene'!BN13</f>
        <v>59377.883065270187</v>
      </c>
      <c r="EB13" s="124">
        <f>'[3]Yearly Butadiene'!AJ13</f>
        <v>0</v>
      </c>
      <c r="EC13" s="124">
        <f>'[3]Yearly Butadiene'!AK13</f>
        <v>72.364557612482216</v>
      </c>
      <c r="ED13" s="124">
        <f>'[3]Yearly Butadiene'!AL13</f>
        <v>144.72911522496443</v>
      </c>
      <c r="EE13" s="124">
        <f>'[3]Yearly Butadiene'!AM13</f>
        <v>217.09367283744666</v>
      </c>
      <c r="EF13" s="124">
        <f>'[3]Yearly Butadiene'!AN13</f>
        <v>289.45823044992886</v>
      </c>
      <c r="EG13" s="124">
        <f>'[3]Yearly Butadiene'!AO13</f>
        <v>361.82278806241112</v>
      </c>
      <c r="EH13" s="124">
        <f>'[3]Yearly Butadiene'!AP13</f>
        <v>434.18734567489332</v>
      </c>
      <c r="EI13" s="124">
        <f>'[3]Yearly Butadiene'!AQ13</f>
        <v>506.55190328737558</v>
      </c>
      <c r="EJ13" s="124">
        <f>'[3]Yearly Butadiene'!AR13</f>
        <v>578.91646089985773</v>
      </c>
      <c r="EK13" s="124">
        <f>'[3]Yearly Butadiene'!AS13</f>
        <v>651.28101851233998</v>
      </c>
      <c r="EL13" s="124">
        <f>'[3]Yearly Butadiene'!AT13</f>
        <v>723.64557612482224</v>
      </c>
      <c r="EM13" s="124">
        <f>'[3]Yearly Butadiene'!AU13</f>
        <v>940.73924896226879</v>
      </c>
      <c r="EN13" s="124">
        <f>'[3]Yearly Butadiene'!AV13</f>
        <v>1157.8329217997157</v>
      </c>
      <c r="EO13" s="124">
        <f>'[3]Yearly Butadiene'!AW13</f>
        <v>1374.9265946371622</v>
      </c>
      <c r="EP13" s="124">
        <f>'[3]Yearly Butadiene'!AX13</f>
        <v>1592.020267474609</v>
      </c>
      <c r="EQ13" s="124">
        <f>'[3]Yearly Butadiene'!AY13</f>
        <v>1809.1139403120555</v>
      </c>
      <c r="ER13" s="124">
        <f>'[3]Yearly Butadiene'!AZ13</f>
        <v>2026.2076131495023</v>
      </c>
      <c r="ES13" s="124">
        <f>'[3]Yearly Butadiene'!BA13</f>
        <v>2243.3012859869491</v>
      </c>
      <c r="ET13" s="124">
        <f>'[3]Yearly Butadiene'!BB13</f>
        <v>2460.3949588243963</v>
      </c>
      <c r="EU13" s="124">
        <f>'[3]Yearly Butadiene'!BC13</f>
        <v>2677.4886316618422</v>
      </c>
      <c r="EV13" s="124">
        <f>'[3]Yearly Butadiene'!BD13</f>
        <v>2894.582304499289</v>
      </c>
      <c r="EW13" s="124">
        <f>'[3]Yearly Butadiene'!BE13</f>
        <v>3328.7696501741825</v>
      </c>
      <c r="EX13" s="124">
        <f>'[3]Yearly Butadiene'!BF13</f>
        <v>3762.9569958490752</v>
      </c>
      <c r="EY13" s="124">
        <f>'[3]Yearly Butadiene'!BG13</f>
        <v>4197.1443415239692</v>
      </c>
      <c r="EZ13" s="124">
        <f>'[3]Yearly Butadiene'!BH13</f>
        <v>4631.3316871988627</v>
      </c>
      <c r="FA13" s="124">
        <f>'[3]Yearly Butadiene'!BI13</f>
        <v>5065.5190328737544</v>
      </c>
      <c r="FB13" s="124">
        <f>'[3]Yearly Butadiene'!BJ13</f>
        <v>5499.7063785486489</v>
      </c>
      <c r="FC13" s="124">
        <f>'[3]Yearly Butadiene'!BK13</f>
        <v>5933.8937242235415</v>
      </c>
      <c r="FD13" s="124">
        <f>'[3]Yearly Butadiene'!BL13</f>
        <v>6368.0810698984351</v>
      </c>
      <c r="FE13" s="124">
        <f>'[3]Yearly Butadiene'!BM13</f>
        <v>6802.2684155733277</v>
      </c>
      <c r="FF13" s="124">
        <f>'[3]Yearly Butadiene'!BN13</f>
        <v>7236.4557612482222</v>
      </c>
      <c r="FG13" s="187"/>
      <c r="FH13" s="124">
        <f t="shared" si="142"/>
        <v>0</v>
      </c>
      <c r="FI13" s="124">
        <f t="shared" si="143"/>
        <v>799.62744957724374</v>
      </c>
      <c r="FJ13" s="124">
        <f t="shared" si="144"/>
        <v>1589.119673505149</v>
      </c>
      <c r="FK13" s="124">
        <f t="shared" si="145"/>
        <v>2368.5826061027542</v>
      </c>
      <c r="FL13" s="124">
        <f t="shared" si="146"/>
        <v>3138.1211974799126</v>
      </c>
      <c r="FM13" s="124">
        <f t="shared" si="147"/>
        <v>3897.8394221098306</v>
      </c>
      <c r="FN13" s="124">
        <f t="shared" si="148"/>
        <v>4647.8402873299246</v>
      </c>
      <c r="FO13" s="124">
        <f t="shared" si="149"/>
        <v>5388.2258417715811</v>
      </c>
      <c r="FP13" s="124">
        <f t="shared" si="150"/>
        <v>6119.0971837193947</v>
      </c>
      <c r="FQ13" s="124">
        <f t="shared" si="151"/>
        <v>6840.5544694004629</v>
      </c>
      <c r="FR13" s="124">
        <f t="shared" si="152"/>
        <v>7552.6969212042986</v>
      </c>
      <c r="FS13" s="124">
        <f t="shared" si="153"/>
        <v>9756.6451696219228</v>
      </c>
      <c r="FT13" s="124">
        <f t="shared" si="154"/>
        <v>11932.5727898517</v>
      </c>
      <c r="FU13" s="124">
        <f t="shared" si="155"/>
        <v>14080.773811324221</v>
      </c>
      <c r="FV13" s="124">
        <f t="shared" si="156"/>
        <v>16201.539526349967</v>
      </c>
      <c r="FW13" s="124">
        <f t="shared" si="157"/>
        <v>18295.158513987833</v>
      </c>
      <c r="FX13" s="124">
        <f t="shared" si="158"/>
        <v>20361.916663714012</v>
      </c>
      <c r="FY13" s="124">
        <f t="shared" si="159"/>
        <v>22402.097198892676</v>
      </c>
      <c r="FZ13" s="124">
        <f t="shared" si="160"/>
        <v>24415.980700050226</v>
      </c>
      <c r="GA13" s="124">
        <f t="shared" si="161"/>
        <v>26403.845127954584</v>
      </c>
      <c r="GB13" s="124">
        <f t="shared" si="162"/>
        <v>28365.965846501251</v>
      </c>
      <c r="GC13" s="124">
        <f t="shared" si="163"/>
        <v>32416.751620668481</v>
      </c>
      <c r="GD13" s="124">
        <f t="shared" si="164"/>
        <v>36415.899296983836</v>
      </c>
      <c r="GE13" s="124">
        <f t="shared" si="165"/>
        <v>40363.952910459921</v>
      </c>
      <c r="GF13" s="124">
        <f t="shared" si="166"/>
        <v>44261.451421600359</v>
      </c>
      <c r="GG13" s="124">
        <f t="shared" si="167"/>
        <v>48108.92876070385</v>
      </c>
      <c r="GH13" s="124">
        <f t="shared" si="168"/>
        <v>51906.9138717971</v>
      </c>
      <c r="GI13" s="124">
        <f t="shared" si="169"/>
        <v>55655.930756199647</v>
      </c>
      <c r="GJ13" s="124">
        <f t="shared" si="170"/>
        <v>59356.498515723841</v>
      </c>
      <c r="GK13" s="124">
        <f t="shared" si="171"/>
        <v>63009.131395512653</v>
      </c>
      <c r="GL13" s="124">
        <f t="shared" si="172"/>
        <v>66614.338826518404</v>
      </c>
      <c r="GQ13" s="196" t="e">
        <f>SUM(GQ9:GQ12)</f>
        <v>#REF!</v>
      </c>
      <c r="GW13" s="75"/>
      <c r="GX13" s="74"/>
      <c r="GY13" s="74"/>
      <c r="GZ13" s="74"/>
      <c r="HA13" s="74"/>
      <c r="HB13" s="74"/>
      <c r="HC13" s="74"/>
      <c r="HD13" s="79"/>
      <c r="HE13" s="74"/>
    </row>
    <row r="14" spans="1:223" ht="60" outlineLevel="1">
      <c r="B14" s="9" t="s">
        <v>44</v>
      </c>
      <c r="C14" s="5" t="s">
        <v>197</v>
      </c>
      <c r="D14" s="124">
        <f>'[2]Yearly Butadiene'!D14</f>
        <v>0</v>
      </c>
      <c r="E14" s="124">
        <f>'[2]Yearly Butadiene'!E14</f>
        <v>925.60731704606019</v>
      </c>
      <c r="F14" s="124">
        <f>'[2]Yearly Butadiene'!F14</f>
        <v>1838.3152559929624</v>
      </c>
      <c r="G14" s="124">
        <f>'[2]Yearly Butadiene'!G14</f>
        <v>2738.2586423376638</v>
      </c>
      <c r="H14" s="124">
        <f>'[2]Yearly Butadiene'!H14</f>
        <v>3625.5710489472522</v>
      </c>
      <c r="I14" s="124">
        <f>'[2]Yearly Butadiene'!I14</f>
        <v>4500.3848069694432</v>
      </c>
      <c r="J14" s="124">
        <f>'[2]Yearly Butadiene'!J14</f>
        <v>5362.8310166518577</v>
      </c>
      <c r="K14" s="124">
        <f>'[2]Yearly Butadiene'!K14</f>
        <v>6213.0395580708073</v>
      </c>
      <c r="L14" s="124">
        <f>'[2]Yearly Butadiene'!L14</f>
        <v>7051.1391017703199</v>
      </c>
      <c r="M14" s="124">
        <f>'[2]Yearly Butadiene'!M14</f>
        <v>7877.2571193121548</v>
      </c>
      <c r="N14" s="124">
        <f>'[2]Yearly Butadiene'!N14</f>
        <v>8691.5198937375153</v>
      </c>
      <c r="O14" s="124">
        <f>'[2]Yearly Butadiene'!O14</f>
        <v>11220.243899021378</v>
      </c>
      <c r="P14" s="124">
        <f>'[2]Yearly Butadiene'!P14</f>
        <v>13713.305286611614</v>
      </c>
      <c r="Q14" s="124">
        <f>'[2]Yearly Butadiene'!Q14</f>
        <v>16171.07827578353</v>
      </c>
      <c r="R14" s="124">
        <f>'[2]Yearly Butadiene'!R14</f>
        <v>18593.933602205001</v>
      </c>
      <c r="S14" s="124">
        <f>'[2]Yearly Butadiene'!S14</f>
        <v>20982.238548314624</v>
      </c>
      <c r="T14" s="124">
        <f>'[2]Yearly Butadiene'!T14</f>
        <v>23336.356973445738</v>
      </c>
      <c r="U14" s="124">
        <f>'[2]Yearly Butadiene'!U14</f>
        <v>25656.649343698195</v>
      </c>
      <c r="V14" s="124">
        <f>'[2]Yearly Butadiene'!V14</f>
        <v>27943.472761560144</v>
      </c>
      <c r="W14" s="124">
        <f>'[2]Yearly Butadiene'!W14</f>
        <v>30197.180995281666</v>
      </c>
      <c r="X14" s="124">
        <f>'[2]Yearly Butadiene'!X14</f>
        <v>32418.124508002496</v>
      </c>
      <c r="Y14" s="124">
        <f>'[2]Yearly Butadiene'!Y14</f>
        <v>37021.06796244729</v>
      </c>
      <c r="Z14" s="124">
        <f>'[2]Yearly Butadiene'!Z14</f>
        <v>41558.290201444252</v>
      </c>
      <c r="AA14" s="124">
        <f>'[2]Yearly Butadiene'!AA14</f>
        <v>46030.483633191201</v>
      </c>
      <c r="AB14" s="124">
        <f>'[2]Yearly Butadiene'!AB14</f>
        <v>50438.334207420077</v>
      </c>
      <c r="AC14" s="124">
        <f>'[2]Yearly Butadiene'!AC14</f>
        <v>54782.521471783759</v>
      </c>
      <c r="AD14" s="124">
        <f>'[2]Yearly Butadiene'!AD14</f>
        <v>59063.718627770751</v>
      </c>
      <c r="AE14" s="124">
        <f>'[2]Yearly Butadiene'!AE14</f>
        <v>63282.592586151412</v>
      </c>
      <c r="AF14" s="124">
        <f>'[2]Yearly Butadiene'!AF14</f>
        <v>67439.804021959615</v>
      </c>
      <c r="AG14" s="124">
        <f>'[2]Yearly Butadiene'!AG14</f>
        <v>71536.007429013684</v>
      </c>
      <c r="AH14" s="124">
        <f>'[2]Yearly Butadiene'!AH14</f>
        <v>75571.851173980234</v>
      </c>
      <c r="AI14" s="187"/>
      <c r="AJ14" s="124">
        <f>'[3]Yearly Butadiene'!D14</f>
        <v>0</v>
      </c>
      <c r="AK14" s="124">
        <f>'[3]Yearly Butadiene'!E14</f>
        <v>92.100346052250103</v>
      </c>
      <c r="AL14" s="124">
        <f>'[3]Yearly Butadiene'!F14</f>
        <v>184.20069210450021</v>
      </c>
      <c r="AM14" s="124">
        <f>'[3]Yearly Butadiene'!G14</f>
        <v>276.30103815675028</v>
      </c>
      <c r="AN14" s="124">
        <f>'[3]Yearly Butadiene'!H14</f>
        <v>368.40138420900041</v>
      </c>
      <c r="AO14" s="124">
        <f>'[3]Yearly Butadiene'!I14</f>
        <v>460.50173026125049</v>
      </c>
      <c r="AP14" s="124">
        <f>'[3]Yearly Butadiene'!J14</f>
        <v>552.60207631350056</v>
      </c>
      <c r="AQ14" s="124">
        <f>'[3]Yearly Butadiene'!K14</f>
        <v>644.70242236575075</v>
      </c>
      <c r="AR14" s="124">
        <f>'[3]Yearly Butadiene'!L14</f>
        <v>736.80276841800082</v>
      </c>
      <c r="AS14" s="124">
        <f>'[3]Yearly Butadiene'!M14</f>
        <v>828.9031144702509</v>
      </c>
      <c r="AT14" s="124">
        <f>'[3]Yearly Butadiene'!N14</f>
        <v>921.00346052250097</v>
      </c>
      <c r="AU14" s="124">
        <f>'[3]Yearly Butadiene'!O14</f>
        <v>1197.3044986792513</v>
      </c>
      <c r="AV14" s="124">
        <f>'[3]Yearly Butadiene'!P14</f>
        <v>1473.6055368360016</v>
      </c>
      <c r="AW14" s="124">
        <f>'[3]Yearly Butadiene'!Q14</f>
        <v>1749.9065749927518</v>
      </c>
      <c r="AX14" s="124">
        <f>'[3]Yearly Butadiene'!R14</f>
        <v>2026.2076131495023</v>
      </c>
      <c r="AY14" s="124">
        <f>'[3]Yearly Butadiene'!S14</f>
        <v>2302.5086513062524</v>
      </c>
      <c r="AZ14" s="124">
        <f>'[3]Yearly Butadiene'!T14</f>
        <v>2578.809689463003</v>
      </c>
      <c r="BA14" s="124">
        <f>'[3]Yearly Butadiene'!U14</f>
        <v>2855.1107276197531</v>
      </c>
      <c r="BB14" s="124">
        <f>'[3]Yearly Butadiene'!V14</f>
        <v>3131.4117657765041</v>
      </c>
      <c r="BC14" s="124">
        <f>'[3]Yearly Butadiene'!W14</f>
        <v>3407.7128039332529</v>
      </c>
      <c r="BD14" s="124">
        <f>'[3]Yearly Butadiene'!X14</f>
        <v>3684.0138420900039</v>
      </c>
      <c r="BE14" s="124">
        <f>'[3]Yearly Butadiene'!Y14</f>
        <v>4236.6159184035041</v>
      </c>
      <c r="BF14" s="124">
        <f>'[3]Yearly Butadiene'!Z14</f>
        <v>4789.2179947170052</v>
      </c>
      <c r="BG14" s="124">
        <f>'[3]Yearly Butadiene'!AA14</f>
        <v>5341.8200710305055</v>
      </c>
      <c r="BH14" s="124">
        <f>'[3]Yearly Butadiene'!AB14</f>
        <v>5894.4221473440057</v>
      </c>
      <c r="BI14" s="124">
        <f>'[3]Yearly Butadiene'!AC14</f>
        <v>6447.0242236575059</v>
      </c>
      <c r="BJ14" s="124">
        <f>'[3]Yearly Butadiene'!AD14</f>
        <v>6999.626299971007</v>
      </c>
      <c r="BK14" s="124">
        <f>'[3]Yearly Butadiene'!AE14</f>
        <v>7552.2283762845082</v>
      </c>
      <c r="BL14" s="124">
        <f>'[3]Yearly Butadiene'!AF14</f>
        <v>8104.8304525980075</v>
      </c>
      <c r="BM14" s="124">
        <f>'[3]Yearly Butadiene'!AG14</f>
        <v>8657.4325289115077</v>
      </c>
      <c r="BN14" s="124">
        <f>'[3]Yearly Butadiene'!AH14</f>
        <v>9210.0346052250097</v>
      </c>
      <c r="BP14" s="124">
        <f t="shared" si="111"/>
        <v>0</v>
      </c>
      <c r="BQ14" s="124">
        <f t="shared" si="112"/>
        <v>1017.7076630983103</v>
      </c>
      <c r="BR14" s="124">
        <f t="shared" si="113"/>
        <v>2022.5159480974626</v>
      </c>
      <c r="BS14" s="124">
        <f t="shared" si="114"/>
        <v>3014.5596804944139</v>
      </c>
      <c r="BT14" s="124">
        <f t="shared" si="115"/>
        <v>3993.9724331562525</v>
      </c>
      <c r="BU14" s="124">
        <f t="shared" si="116"/>
        <v>4960.8865372306936</v>
      </c>
      <c r="BV14" s="124">
        <f t="shared" si="117"/>
        <v>5915.4330929653579</v>
      </c>
      <c r="BW14" s="124">
        <f t="shared" si="118"/>
        <v>6857.7419804365582</v>
      </c>
      <c r="BX14" s="124">
        <f t="shared" si="119"/>
        <v>7787.9418701883205</v>
      </c>
      <c r="BY14" s="124">
        <f t="shared" si="120"/>
        <v>8706.1602337824061</v>
      </c>
      <c r="BZ14" s="124">
        <f t="shared" si="121"/>
        <v>9612.5233542600163</v>
      </c>
      <c r="CA14" s="124">
        <f t="shared" si="122"/>
        <v>12417.54839770063</v>
      </c>
      <c r="CB14" s="124">
        <f t="shared" si="123"/>
        <v>15186.910823447615</v>
      </c>
      <c r="CC14" s="124">
        <f t="shared" si="124"/>
        <v>17920.98485077628</v>
      </c>
      <c r="CD14" s="124">
        <f t="shared" si="125"/>
        <v>20620.141215354502</v>
      </c>
      <c r="CE14" s="124">
        <f t="shared" si="126"/>
        <v>23284.747199620877</v>
      </c>
      <c r="CF14" s="124">
        <f t="shared" si="127"/>
        <v>25915.166662908741</v>
      </c>
      <c r="CG14" s="124">
        <f t="shared" si="128"/>
        <v>28511.760071317949</v>
      </c>
      <c r="CH14" s="124">
        <f t="shared" si="129"/>
        <v>31074.88452733665</v>
      </c>
      <c r="CI14" s="124">
        <f t="shared" si="130"/>
        <v>33604.893799214915</v>
      </c>
      <c r="CJ14" s="124">
        <f t="shared" si="131"/>
        <v>36102.1383500925</v>
      </c>
      <c r="CK14" s="124">
        <f t="shared" si="132"/>
        <v>41257.683880850796</v>
      </c>
      <c r="CL14" s="124">
        <f t="shared" si="133"/>
        <v>46347.50819616126</v>
      </c>
      <c r="CM14" s="124">
        <f t="shared" si="134"/>
        <v>51372.303704221704</v>
      </c>
      <c r="CN14" s="124">
        <f t="shared" si="135"/>
        <v>56332.756354764082</v>
      </c>
      <c r="CO14" s="124">
        <f t="shared" si="136"/>
        <v>61229.545695441266</v>
      </c>
      <c r="CP14" s="124">
        <f t="shared" si="137"/>
        <v>66063.344927741753</v>
      </c>
      <c r="CQ14" s="124">
        <f t="shared" si="138"/>
        <v>70834.820962435915</v>
      </c>
      <c r="CR14" s="124">
        <f t="shared" si="139"/>
        <v>75544.634474557621</v>
      </c>
      <c r="CS14" s="124">
        <f t="shared" si="140"/>
        <v>80193.439957925191</v>
      </c>
      <c r="CT14" s="124">
        <f t="shared" si="141"/>
        <v>84781.885779205244</v>
      </c>
      <c r="CU14" s="187"/>
      <c r="CV14" s="124">
        <f>'[2]Yearly Butadiene'!AJ14</f>
        <v>0</v>
      </c>
      <c r="CW14" s="124">
        <f>'[2]Yearly Butadiene'!AK14</f>
        <v>462.80365852303009</v>
      </c>
      <c r="CX14" s="124">
        <f>'[2]Yearly Butadiene'!AL14</f>
        <v>919.15762799648121</v>
      </c>
      <c r="CY14" s="124">
        <f>'[2]Yearly Butadiene'!AM14</f>
        <v>1369.1293211688319</v>
      </c>
      <c r="CZ14" s="124">
        <f>'[2]Yearly Butadiene'!AN14</f>
        <v>1812.7855244736261</v>
      </c>
      <c r="DA14" s="124">
        <f>'[2]Yearly Butadiene'!AO14</f>
        <v>2250.1924034847216</v>
      </c>
      <c r="DB14" s="124">
        <f>'[2]Yearly Butadiene'!AP14</f>
        <v>2681.4155083259288</v>
      </c>
      <c r="DC14" s="124">
        <f>'[2]Yearly Butadiene'!AQ14</f>
        <v>3106.5197790354036</v>
      </c>
      <c r="DD14" s="124">
        <f>'[2]Yearly Butadiene'!AR14</f>
        <v>3525.56955088516</v>
      </c>
      <c r="DE14" s="124">
        <f>'[2]Yearly Butadiene'!AS14</f>
        <v>3938.6285596560774</v>
      </c>
      <c r="DF14" s="124">
        <f>'[2]Yearly Butadiene'!AT14</f>
        <v>4345.7599468687577</v>
      </c>
      <c r="DG14" s="124">
        <f>'[2]Yearly Butadiene'!AU14</f>
        <v>5610.1219495106889</v>
      </c>
      <c r="DH14" s="124">
        <f>'[2]Yearly Butadiene'!AV14</f>
        <v>6856.652643305807</v>
      </c>
      <c r="DI14" s="124">
        <f>'[2]Yearly Butadiene'!AW14</f>
        <v>8085.5391378917648</v>
      </c>
      <c r="DJ14" s="124">
        <f>'[2]Yearly Butadiene'!AX14</f>
        <v>9296.9668011025005</v>
      </c>
      <c r="DK14" s="124">
        <f>'[2]Yearly Butadiene'!AY14</f>
        <v>10491.119274157312</v>
      </c>
      <c r="DL14" s="124">
        <f>'[2]Yearly Butadiene'!AZ14</f>
        <v>11668.178486722869</v>
      </c>
      <c r="DM14" s="124">
        <f>'[2]Yearly Butadiene'!BA14</f>
        <v>12828.324671849097</v>
      </c>
      <c r="DN14" s="124">
        <f>'[2]Yearly Butadiene'!BB14</f>
        <v>13971.736380780072</v>
      </c>
      <c r="DO14" s="124">
        <f>'[2]Yearly Butadiene'!BC14</f>
        <v>15098.590497640833</v>
      </c>
      <c r="DP14" s="124">
        <f>'[2]Yearly Butadiene'!BD14</f>
        <v>16209.062254001248</v>
      </c>
      <c r="DQ14" s="124">
        <f>'[2]Yearly Butadiene'!BE14</f>
        <v>18510.533981223645</v>
      </c>
      <c r="DR14" s="124">
        <f>'[2]Yearly Butadiene'!BF14</f>
        <v>20779.145100722126</v>
      </c>
      <c r="DS14" s="124">
        <f>'[2]Yearly Butadiene'!BG14</f>
        <v>23015.241816595601</v>
      </c>
      <c r="DT14" s="124">
        <f>'[2]Yearly Butadiene'!BH14</f>
        <v>25219.167103710039</v>
      </c>
      <c r="DU14" s="124">
        <f>'[2]Yearly Butadiene'!BI14</f>
        <v>27391.260735891879</v>
      </c>
      <c r="DV14" s="124">
        <f>'[2]Yearly Butadiene'!BJ14</f>
        <v>29531.859313885376</v>
      </c>
      <c r="DW14" s="124">
        <f>'[2]Yearly Butadiene'!BK14</f>
        <v>31641.296293075706</v>
      </c>
      <c r="DX14" s="124">
        <f>'[2]Yearly Butadiene'!BL14</f>
        <v>33719.902010979808</v>
      </c>
      <c r="DY14" s="124">
        <f>'[2]Yearly Butadiene'!BM14</f>
        <v>35768.003714506842</v>
      </c>
      <c r="DZ14" s="124">
        <f>'[2]Yearly Butadiene'!BN14</f>
        <v>37785.925586990117</v>
      </c>
      <c r="EB14" s="124">
        <f>'[3]Yearly Butadiene'!AJ14</f>
        <v>0</v>
      </c>
      <c r="EC14" s="124">
        <f>'[3]Yearly Butadiene'!AK14</f>
        <v>46.050173026125051</v>
      </c>
      <c r="ED14" s="124">
        <f>'[3]Yearly Butadiene'!AL14</f>
        <v>92.100346052250103</v>
      </c>
      <c r="EE14" s="124">
        <f>'[3]Yearly Butadiene'!AM14</f>
        <v>138.15051907837514</v>
      </c>
      <c r="EF14" s="124">
        <f>'[3]Yearly Butadiene'!AN14</f>
        <v>184.20069210450021</v>
      </c>
      <c r="EG14" s="124">
        <f>'[3]Yearly Butadiene'!AO14</f>
        <v>230.25086513062524</v>
      </c>
      <c r="EH14" s="124">
        <f>'[3]Yearly Butadiene'!AP14</f>
        <v>276.30103815675028</v>
      </c>
      <c r="EI14" s="124">
        <f>'[3]Yearly Butadiene'!AQ14</f>
        <v>322.35121118287537</v>
      </c>
      <c r="EJ14" s="124">
        <f>'[3]Yearly Butadiene'!AR14</f>
        <v>368.40138420900041</v>
      </c>
      <c r="EK14" s="124">
        <f>'[3]Yearly Butadiene'!AS14</f>
        <v>414.45155723512545</v>
      </c>
      <c r="EL14" s="124">
        <f>'[3]Yearly Butadiene'!AT14</f>
        <v>460.50173026125049</v>
      </c>
      <c r="EM14" s="124">
        <f>'[3]Yearly Butadiene'!AU14</f>
        <v>598.65224933962566</v>
      </c>
      <c r="EN14" s="124">
        <f>'[3]Yearly Butadiene'!AV14</f>
        <v>736.80276841800082</v>
      </c>
      <c r="EO14" s="124">
        <f>'[3]Yearly Butadiene'!AW14</f>
        <v>874.95328749637588</v>
      </c>
      <c r="EP14" s="124">
        <f>'[3]Yearly Butadiene'!AX14</f>
        <v>1013.1038065747512</v>
      </c>
      <c r="EQ14" s="124">
        <f>'[3]Yearly Butadiene'!AY14</f>
        <v>1151.2543256531262</v>
      </c>
      <c r="ER14" s="124">
        <f>'[3]Yearly Butadiene'!AZ14</f>
        <v>1289.4048447315015</v>
      </c>
      <c r="ES14" s="124">
        <f>'[3]Yearly Butadiene'!BA14</f>
        <v>1427.5553638098766</v>
      </c>
      <c r="ET14" s="124">
        <f>'[3]Yearly Butadiene'!BB14</f>
        <v>1565.7058828882521</v>
      </c>
      <c r="EU14" s="124">
        <f>'[3]Yearly Butadiene'!BC14</f>
        <v>1703.8564019666264</v>
      </c>
      <c r="EV14" s="124">
        <f>'[3]Yearly Butadiene'!BD14</f>
        <v>1842.0069210450019</v>
      </c>
      <c r="EW14" s="124">
        <f>'[3]Yearly Butadiene'!BE14</f>
        <v>2118.3079592017521</v>
      </c>
      <c r="EX14" s="124">
        <f>'[3]Yearly Butadiene'!BF14</f>
        <v>2394.6089973585026</v>
      </c>
      <c r="EY14" s="124">
        <f>'[3]Yearly Butadiene'!BG14</f>
        <v>2670.9100355152527</v>
      </c>
      <c r="EZ14" s="124">
        <f>'[3]Yearly Butadiene'!BH14</f>
        <v>2947.2110736720028</v>
      </c>
      <c r="FA14" s="124">
        <f>'[3]Yearly Butadiene'!BI14</f>
        <v>3223.5121118287529</v>
      </c>
      <c r="FB14" s="124">
        <f>'[3]Yearly Butadiene'!BJ14</f>
        <v>3499.8131499855035</v>
      </c>
      <c r="FC14" s="124">
        <f>'[3]Yearly Butadiene'!BK14</f>
        <v>3776.1141881422541</v>
      </c>
      <c r="FD14" s="124">
        <f>'[3]Yearly Butadiene'!BL14</f>
        <v>4052.4152262990037</v>
      </c>
      <c r="FE14" s="124">
        <f>'[3]Yearly Butadiene'!BM14</f>
        <v>4328.7162644557538</v>
      </c>
      <c r="FF14" s="124">
        <f>'[3]Yearly Butadiene'!BN14</f>
        <v>4605.0173026125049</v>
      </c>
      <c r="FG14" s="187"/>
      <c r="FH14" s="124">
        <f t="shared" si="142"/>
        <v>0</v>
      </c>
      <c r="FI14" s="124">
        <f t="shared" si="143"/>
        <v>508.85383154915513</v>
      </c>
      <c r="FJ14" s="124">
        <f t="shared" si="144"/>
        <v>1011.2579740487313</v>
      </c>
      <c r="FK14" s="124">
        <f t="shared" si="145"/>
        <v>1507.2798402472069</v>
      </c>
      <c r="FL14" s="124">
        <f t="shared" si="146"/>
        <v>1996.9862165781262</v>
      </c>
      <c r="FM14" s="124">
        <f t="shared" si="147"/>
        <v>2480.4432686153468</v>
      </c>
      <c r="FN14" s="124">
        <f t="shared" si="148"/>
        <v>2957.716546482679</v>
      </c>
      <c r="FO14" s="124">
        <f t="shared" si="149"/>
        <v>3428.8709902182791</v>
      </c>
      <c r="FP14" s="124">
        <f t="shared" si="150"/>
        <v>3893.9709350941603</v>
      </c>
      <c r="FQ14" s="124">
        <f t="shared" si="151"/>
        <v>4353.080116891203</v>
      </c>
      <c r="FR14" s="124">
        <f t="shared" si="152"/>
        <v>4806.2616771300081</v>
      </c>
      <c r="FS14" s="124">
        <f t="shared" si="153"/>
        <v>6208.7741988503149</v>
      </c>
      <c r="FT14" s="124">
        <f t="shared" si="154"/>
        <v>7593.4554117238076</v>
      </c>
      <c r="FU14" s="124">
        <f t="shared" si="155"/>
        <v>8960.49242538814</v>
      </c>
      <c r="FV14" s="124">
        <f t="shared" si="156"/>
        <v>10310.070607677251</v>
      </c>
      <c r="FW14" s="124">
        <f t="shared" si="157"/>
        <v>11642.373599810438</v>
      </c>
      <c r="FX14" s="124">
        <f t="shared" si="158"/>
        <v>12957.583331454371</v>
      </c>
      <c r="FY14" s="124">
        <f t="shared" si="159"/>
        <v>14255.880035658975</v>
      </c>
      <c r="FZ14" s="124">
        <f t="shared" si="160"/>
        <v>15537.442263668325</v>
      </c>
      <c r="GA14" s="124">
        <f t="shared" si="161"/>
        <v>16802.446899607457</v>
      </c>
      <c r="GB14" s="124">
        <f t="shared" si="162"/>
        <v>18051.06917504625</v>
      </c>
      <c r="GC14" s="124">
        <f t="shared" si="163"/>
        <v>20628.841940425398</v>
      </c>
      <c r="GD14" s="124">
        <f t="shared" si="164"/>
        <v>23173.75409808063</v>
      </c>
      <c r="GE14" s="124">
        <f t="shared" si="165"/>
        <v>25686.151852110852</v>
      </c>
      <c r="GF14" s="124">
        <f t="shared" si="166"/>
        <v>28166.378177382041</v>
      </c>
      <c r="GG14" s="124">
        <f t="shared" si="167"/>
        <v>30614.772847720633</v>
      </c>
      <c r="GH14" s="124">
        <f t="shared" si="168"/>
        <v>33031.672463870877</v>
      </c>
      <c r="GI14" s="124">
        <f t="shared" si="169"/>
        <v>35417.410481217958</v>
      </c>
      <c r="GJ14" s="124">
        <f t="shared" si="170"/>
        <v>37772.31723727881</v>
      </c>
      <c r="GK14" s="124">
        <f t="shared" si="171"/>
        <v>40096.719978962596</v>
      </c>
      <c r="GL14" s="124">
        <f t="shared" si="172"/>
        <v>42390.942889602622</v>
      </c>
      <c r="GP14" t="s">
        <v>45</v>
      </c>
      <c r="GQ14" s="2">
        <f>AH4</f>
        <v>686319.59054306312</v>
      </c>
      <c r="GW14" s="75"/>
      <c r="GX14" s="76" t="s">
        <v>104</v>
      </c>
      <c r="GY14" s="76" t="s">
        <v>105</v>
      </c>
      <c r="GZ14" s="76" t="s">
        <v>106</v>
      </c>
      <c r="HA14" s="76" t="s">
        <v>107</v>
      </c>
      <c r="HB14" s="76" t="s">
        <v>38</v>
      </c>
      <c r="HC14" s="80" t="s">
        <v>41</v>
      </c>
      <c r="HD14" s="76" t="s">
        <v>108</v>
      </c>
      <c r="HE14" s="76" t="s">
        <v>109</v>
      </c>
      <c r="HG14" s="75"/>
      <c r="HH14" s="76" t="s">
        <v>104</v>
      </c>
      <c r="HI14" s="76" t="s">
        <v>105</v>
      </c>
      <c r="HJ14" s="76" t="s">
        <v>106</v>
      </c>
      <c r="HK14" s="76" t="s">
        <v>107</v>
      </c>
      <c r="HL14" s="76" t="s">
        <v>38</v>
      </c>
      <c r="HM14" s="80" t="s">
        <v>41</v>
      </c>
      <c r="HN14" s="76" t="s">
        <v>108</v>
      </c>
      <c r="HO14" s="76" t="s">
        <v>109</v>
      </c>
    </row>
    <row r="15" spans="1:223" outlineLevel="1">
      <c r="B15" s="1" t="s">
        <v>19</v>
      </c>
      <c r="C15" s="5" t="s">
        <v>197</v>
      </c>
      <c r="D15" s="124">
        <f>'[2]Yearly Butadiene'!D15</f>
        <v>0</v>
      </c>
      <c r="E15" s="124">
        <f>'[2]Yearly Butadiene'!E15</f>
        <v>2380.1331009755831</v>
      </c>
      <c r="F15" s="124">
        <f>'[2]Yearly Butadiene'!F15</f>
        <v>4727.0963725533311</v>
      </c>
      <c r="G15" s="124">
        <f>'[2]Yearly Butadiene'!G15</f>
        <v>7041.2365088682782</v>
      </c>
      <c r="H15" s="124">
        <f>'[2]Yearly Butadiene'!H15</f>
        <v>9322.8969830072201</v>
      </c>
      <c r="I15" s="124">
        <f>'[2]Yearly Butadiene'!I15</f>
        <v>11572.418075064281</v>
      </c>
      <c r="J15" s="124">
        <f>'[2]Yearly Butadiene'!J15</f>
        <v>13790.136899961919</v>
      </c>
      <c r="K15" s="124">
        <f>'[2]Yearly Butadiene'!K15</f>
        <v>15976.387435039218</v>
      </c>
      <c r="L15" s="124">
        <f>'[2]Yearly Butadiene'!L15</f>
        <v>18131.500547409392</v>
      </c>
      <c r="M15" s="124">
        <f>'[2]Yearly Butadiene'!M15</f>
        <v>20255.804021088399</v>
      </c>
      <c r="N15" s="124">
        <f>'[2]Yearly Butadiene'!N15</f>
        <v>22349.622583896467</v>
      </c>
      <c r="O15" s="124">
        <f>'[2]Yearly Butadiene'!O15</f>
        <v>28852.055740340686</v>
      </c>
      <c r="P15" s="124">
        <f>'[2]Yearly Butadiene'!P15</f>
        <v>35262.78502271558</v>
      </c>
      <c r="Q15" s="124">
        <f>'[2]Yearly Butadiene'!Q15</f>
        <v>41582.772709157653</v>
      </c>
      <c r="R15" s="124">
        <f>'[2]Yearly Butadiene'!R15</f>
        <v>47812.972119955717</v>
      </c>
      <c r="S15" s="124">
        <f>'[2]Yearly Butadiene'!S15</f>
        <v>53954.327695666187</v>
      </c>
      <c r="T15" s="124">
        <f>'[2]Yearly Butadiene'!T15</f>
        <v>60007.775074574762</v>
      </c>
      <c r="U15" s="124">
        <f>'[2]Yearly Butadiene'!U15</f>
        <v>65974.241169509653</v>
      </c>
      <c r="V15" s="124">
        <f>'[2]Yearly Butadiene'!V15</f>
        <v>71854.644244011812</v>
      </c>
      <c r="W15" s="124">
        <f>'[2]Yearly Butadiene'!W15</f>
        <v>77649.893987867152</v>
      </c>
      <c r="X15" s="124">
        <f>'[2]Yearly Butadiene'!X15</f>
        <v>83360.891592006417</v>
      </c>
      <c r="Y15" s="124">
        <f>'[2]Yearly Butadiene'!Y15</f>
        <v>95197.031903435884</v>
      </c>
      <c r="Z15" s="124">
        <f>'[2]Yearly Butadiene'!Z15</f>
        <v>106864.17480371377</v>
      </c>
      <c r="AA15" s="124">
        <f>'[2]Yearly Butadiene'!AA15</f>
        <v>118364.10077106309</v>
      </c>
      <c r="AB15" s="124">
        <f>'[2]Yearly Butadiene'!AB15</f>
        <v>129698.57367622307</v>
      </c>
      <c r="AC15" s="124">
        <f>'[2]Yearly Butadiene'!AC15</f>
        <v>140869.34092744396</v>
      </c>
      <c r="AD15" s="124">
        <f>'[2]Yearly Butadiene'!AD15</f>
        <v>151878.13361426766</v>
      </c>
      <c r="AE15" s="124">
        <f>'[2]Yearly Butadiene'!AE15</f>
        <v>162726.66665010364</v>
      </c>
      <c r="AF15" s="124">
        <f>'[2]Yearly Butadiene'!AF15</f>
        <v>173416.63891361043</v>
      </c>
      <c r="AG15" s="124">
        <f>'[2]Yearly Butadiene'!AG15</f>
        <v>183949.73338889232</v>
      </c>
      <c r="AH15" s="124">
        <f>'[2]Yearly Butadiene'!AH15</f>
        <v>194327.61730452062</v>
      </c>
      <c r="AI15" s="187"/>
      <c r="AJ15" s="124">
        <f>'[3]Yearly Butadiene'!D15</f>
        <v>0</v>
      </c>
      <c r="AK15" s="124">
        <f>'[3]Yearly Butadiene'!E15</f>
        <v>236.82946127721453</v>
      </c>
      <c r="AL15" s="124">
        <f>'[3]Yearly Butadiene'!F15</f>
        <v>473.65892255442907</v>
      </c>
      <c r="AM15" s="124">
        <f>'[3]Yearly Butadiene'!G15</f>
        <v>710.48838383164366</v>
      </c>
      <c r="AN15" s="124">
        <f>'[3]Yearly Butadiene'!H15</f>
        <v>947.31784510885814</v>
      </c>
      <c r="AO15" s="124">
        <f>'[3]Yearly Butadiene'!I15</f>
        <v>1184.1473063860726</v>
      </c>
      <c r="AP15" s="124">
        <f>'[3]Yearly Butadiene'!J15</f>
        <v>1420.9767676632873</v>
      </c>
      <c r="AQ15" s="124">
        <f>'[3]Yearly Butadiene'!K15</f>
        <v>1657.806228940502</v>
      </c>
      <c r="AR15" s="124">
        <f>'[3]Yearly Butadiene'!L15</f>
        <v>1894.6356902177163</v>
      </c>
      <c r="AS15" s="124">
        <f>'[3]Yearly Butadiene'!M15</f>
        <v>2131.465151494931</v>
      </c>
      <c r="AT15" s="124">
        <f>'[3]Yearly Butadiene'!N15</f>
        <v>2368.2946127721452</v>
      </c>
      <c r="AU15" s="124">
        <f>'[3]Yearly Butadiene'!O15</f>
        <v>3078.7829966037889</v>
      </c>
      <c r="AV15" s="124">
        <f>'[3]Yearly Butadiene'!P15</f>
        <v>3789.271380435433</v>
      </c>
      <c r="AW15" s="124">
        <f>'[3]Yearly Butadiene'!Q15</f>
        <v>4499.7597642670762</v>
      </c>
      <c r="AX15" s="124">
        <f>'[3]Yearly Butadiene'!R15</f>
        <v>5210.2481480987208</v>
      </c>
      <c r="AY15" s="124">
        <f>'[3]Yearly Butadiene'!S15</f>
        <v>5920.7365319303635</v>
      </c>
      <c r="AZ15" s="124">
        <f>'[3]Yearly Butadiene'!T15</f>
        <v>6631.2249157620081</v>
      </c>
      <c r="BA15" s="124">
        <f>'[3]Yearly Butadiene'!U15</f>
        <v>7341.7132995936518</v>
      </c>
      <c r="BB15" s="124">
        <f>'[3]Yearly Butadiene'!V15</f>
        <v>8052.2016834252972</v>
      </c>
      <c r="BC15" s="124">
        <f>'[3]Yearly Butadiene'!W15</f>
        <v>8762.6900672569373</v>
      </c>
      <c r="BD15" s="124">
        <f>'[3]Yearly Butadiene'!X15</f>
        <v>9473.1784510885809</v>
      </c>
      <c r="BE15" s="124">
        <f>'[3]Yearly Butadiene'!Y15</f>
        <v>10894.155218751868</v>
      </c>
      <c r="BF15" s="124">
        <f>'[3]Yearly Butadiene'!Z15</f>
        <v>12315.131986415156</v>
      </c>
      <c r="BG15" s="124">
        <f>'[3]Yearly Butadiene'!AA15</f>
        <v>13736.108754078443</v>
      </c>
      <c r="BH15" s="124">
        <f>'[3]Yearly Butadiene'!AB15</f>
        <v>15157.08552174173</v>
      </c>
      <c r="BI15" s="124">
        <f>'[3]Yearly Butadiene'!AC15</f>
        <v>16578.062289405014</v>
      </c>
      <c r="BJ15" s="124">
        <f>'[3]Yearly Butadiene'!AD15</f>
        <v>17999.039057068305</v>
      </c>
      <c r="BK15" s="124">
        <f>'[3]Yearly Butadiene'!AE15</f>
        <v>19420.015824731592</v>
      </c>
      <c r="BL15" s="124">
        <f>'[3]Yearly Butadiene'!AF15</f>
        <v>20840.992592394876</v>
      </c>
      <c r="BM15" s="124">
        <f>'[3]Yearly Butadiene'!AG15</f>
        <v>22261.969360058163</v>
      </c>
      <c r="BN15" s="124">
        <f>'[3]Yearly Butadiene'!AH15</f>
        <v>23682.946127721454</v>
      </c>
      <c r="BP15" s="124">
        <f t="shared" si="111"/>
        <v>0</v>
      </c>
      <c r="BQ15" s="124">
        <f t="shared" si="112"/>
        <v>2616.9625622527979</v>
      </c>
      <c r="BR15" s="124">
        <f t="shared" si="113"/>
        <v>5200.7552951077605</v>
      </c>
      <c r="BS15" s="124">
        <f t="shared" si="114"/>
        <v>7751.7248926999218</v>
      </c>
      <c r="BT15" s="124">
        <f t="shared" si="115"/>
        <v>10270.214828116079</v>
      </c>
      <c r="BU15" s="124">
        <f t="shared" si="116"/>
        <v>12756.565381450353</v>
      </c>
      <c r="BV15" s="124">
        <f t="shared" si="117"/>
        <v>15211.113667625206</v>
      </c>
      <c r="BW15" s="124">
        <f t="shared" si="118"/>
        <v>17634.19366397972</v>
      </c>
      <c r="BX15" s="124">
        <f t="shared" si="119"/>
        <v>20026.13623762711</v>
      </c>
      <c r="BY15" s="124">
        <f t="shared" si="120"/>
        <v>22387.269172583328</v>
      </c>
      <c r="BZ15" s="124">
        <f t="shared" si="121"/>
        <v>24717.917196668612</v>
      </c>
      <c r="CA15" s="124">
        <f t="shared" si="122"/>
        <v>31930.838736944475</v>
      </c>
      <c r="CB15" s="124">
        <f t="shared" si="123"/>
        <v>39052.056403151015</v>
      </c>
      <c r="CC15" s="124">
        <f t="shared" si="124"/>
        <v>46082.532473424726</v>
      </c>
      <c r="CD15" s="124">
        <f t="shared" si="125"/>
        <v>53023.220268054436</v>
      </c>
      <c r="CE15" s="124">
        <f t="shared" si="126"/>
        <v>59875.064227596551</v>
      </c>
      <c r="CF15" s="124">
        <f t="shared" si="127"/>
        <v>66638.999990336772</v>
      </c>
      <c r="CG15" s="124">
        <f t="shared" si="128"/>
        <v>73315.954469103308</v>
      </c>
      <c r="CH15" s="124">
        <f t="shared" si="129"/>
        <v>79906.845927437113</v>
      </c>
      <c r="CI15" s="124">
        <f t="shared" si="130"/>
        <v>86412.584055124084</v>
      </c>
      <c r="CJ15" s="124">
        <f t="shared" si="131"/>
        <v>92834.070043094995</v>
      </c>
      <c r="CK15" s="124">
        <f t="shared" si="132"/>
        <v>106091.18712218775</v>
      </c>
      <c r="CL15" s="124">
        <f t="shared" si="133"/>
        <v>119179.30679012893</v>
      </c>
      <c r="CM15" s="124">
        <f t="shared" si="134"/>
        <v>132100.20952514154</v>
      </c>
      <c r="CN15" s="124">
        <f t="shared" si="135"/>
        <v>144855.65919796479</v>
      </c>
      <c r="CO15" s="124">
        <f t="shared" si="136"/>
        <v>157447.40321684896</v>
      </c>
      <c r="CP15" s="124">
        <f t="shared" si="137"/>
        <v>169877.17267133595</v>
      </c>
      <c r="CQ15" s="124">
        <f t="shared" si="138"/>
        <v>182146.68247483522</v>
      </c>
      <c r="CR15" s="124">
        <f t="shared" si="139"/>
        <v>194257.6315060053</v>
      </c>
      <c r="CS15" s="124">
        <f t="shared" si="140"/>
        <v>206211.70274895048</v>
      </c>
      <c r="CT15" s="124">
        <f t="shared" si="141"/>
        <v>218010.56343224208</v>
      </c>
      <c r="CU15" s="187"/>
      <c r="CV15" s="124">
        <f>'[2]Yearly Butadiene'!AJ15</f>
        <v>0</v>
      </c>
      <c r="CW15" s="124">
        <f>'[2]Yearly Butadiene'!AK15</f>
        <v>1190.0665504877916</v>
      </c>
      <c r="CX15" s="124">
        <f>'[2]Yearly Butadiene'!AL15</f>
        <v>2363.5481862766655</v>
      </c>
      <c r="CY15" s="124">
        <f>'[2]Yearly Butadiene'!AM15</f>
        <v>3520.6182544341391</v>
      </c>
      <c r="CZ15" s="124">
        <f>'[2]Yearly Butadiene'!AN15</f>
        <v>4661.4484915036101</v>
      </c>
      <c r="DA15" s="124">
        <f>'[2]Yearly Butadiene'!AO15</f>
        <v>5786.2090375321404</v>
      </c>
      <c r="DB15" s="124">
        <f>'[2]Yearly Butadiene'!AP15</f>
        <v>6895.0684499809595</v>
      </c>
      <c r="DC15" s="124">
        <f>'[2]Yearly Butadiene'!AQ15</f>
        <v>7988.193717519609</v>
      </c>
      <c r="DD15" s="124">
        <f>'[2]Yearly Butadiene'!AR15</f>
        <v>9065.7502737046962</v>
      </c>
      <c r="DE15" s="124">
        <f>'[2]Yearly Butadiene'!AS15</f>
        <v>10127.9020105442</v>
      </c>
      <c r="DF15" s="124">
        <f>'[2]Yearly Butadiene'!AT15</f>
        <v>11174.811291948234</v>
      </c>
      <c r="DG15" s="124">
        <f>'[2]Yearly Butadiene'!AU15</f>
        <v>14426.027870170343</v>
      </c>
      <c r="DH15" s="124">
        <f>'[2]Yearly Butadiene'!AV15</f>
        <v>17631.39251135779</v>
      </c>
      <c r="DI15" s="124">
        <f>'[2]Yearly Butadiene'!AW15</f>
        <v>20791.386354578826</v>
      </c>
      <c r="DJ15" s="124">
        <f>'[2]Yearly Butadiene'!AX15</f>
        <v>23906.486059977859</v>
      </c>
      <c r="DK15" s="124">
        <f>'[2]Yearly Butadiene'!AY15</f>
        <v>26977.163847833093</v>
      </c>
      <c r="DL15" s="124">
        <f>'[2]Yearly Butadiene'!AZ15</f>
        <v>30003.887537287381</v>
      </c>
      <c r="DM15" s="124">
        <f>'[2]Yearly Butadiene'!BA15</f>
        <v>32987.120584754826</v>
      </c>
      <c r="DN15" s="124">
        <f>'[2]Yearly Butadiene'!BB15</f>
        <v>35927.322122005906</v>
      </c>
      <c r="DO15" s="124">
        <f>'[2]Yearly Butadiene'!BC15</f>
        <v>38824.946993933576</v>
      </c>
      <c r="DP15" s="124">
        <f>'[2]Yearly Butadiene'!BD15</f>
        <v>41680.445796003209</v>
      </c>
      <c r="DQ15" s="124">
        <f>'[2]Yearly Butadiene'!BE15</f>
        <v>47598.515951717942</v>
      </c>
      <c r="DR15" s="124">
        <f>'[2]Yearly Butadiene'!BF15</f>
        <v>53432.087401856887</v>
      </c>
      <c r="DS15" s="124">
        <f>'[2]Yearly Butadiene'!BG15</f>
        <v>59182.050385531547</v>
      </c>
      <c r="DT15" s="124">
        <f>'[2]Yearly Butadiene'!BH15</f>
        <v>64849.286838111533</v>
      </c>
      <c r="DU15" s="124">
        <f>'[2]Yearly Butadiene'!BI15</f>
        <v>70434.670463721981</v>
      </c>
      <c r="DV15" s="124">
        <f>'[2]Yearly Butadiene'!BJ15</f>
        <v>75939.06680713383</v>
      </c>
      <c r="DW15" s="124">
        <f>'[2]Yearly Butadiene'!BK15</f>
        <v>81363.333325051819</v>
      </c>
      <c r="DX15" s="124">
        <f>'[2]Yearly Butadiene'!BL15</f>
        <v>86708.319456805213</v>
      </c>
      <c r="DY15" s="124">
        <f>'[2]Yearly Butadiene'!BM15</f>
        <v>91974.866694446158</v>
      </c>
      <c r="DZ15" s="124">
        <f>'[2]Yearly Butadiene'!BN15</f>
        <v>97163.808652260312</v>
      </c>
      <c r="EB15" s="124">
        <f>'[3]Yearly Butadiene'!AJ15</f>
        <v>0</v>
      </c>
      <c r="EC15" s="124">
        <f>'[3]Yearly Butadiene'!AK15</f>
        <v>118.41473063860727</v>
      </c>
      <c r="ED15" s="124">
        <f>'[3]Yearly Butadiene'!AL15</f>
        <v>236.82946127721453</v>
      </c>
      <c r="EE15" s="124">
        <f>'[3]Yearly Butadiene'!AM15</f>
        <v>355.24419191582183</v>
      </c>
      <c r="EF15" s="124">
        <f>'[3]Yearly Butadiene'!AN15</f>
        <v>473.65892255442907</v>
      </c>
      <c r="EG15" s="124">
        <f>'[3]Yearly Butadiene'!AO15</f>
        <v>592.07365319303631</v>
      </c>
      <c r="EH15" s="124">
        <f>'[3]Yearly Butadiene'!AP15</f>
        <v>710.48838383164366</v>
      </c>
      <c r="EI15" s="124">
        <f>'[3]Yearly Butadiene'!AQ15</f>
        <v>828.90311447025101</v>
      </c>
      <c r="EJ15" s="124">
        <f>'[3]Yearly Butadiene'!AR15</f>
        <v>947.31784510885814</v>
      </c>
      <c r="EK15" s="124">
        <f>'[3]Yearly Butadiene'!AS15</f>
        <v>1065.7325757474655</v>
      </c>
      <c r="EL15" s="124">
        <f>'[3]Yearly Butadiene'!AT15</f>
        <v>1184.1473063860726</v>
      </c>
      <c r="EM15" s="124">
        <f>'[3]Yearly Butadiene'!AU15</f>
        <v>1539.3914983018944</v>
      </c>
      <c r="EN15" s="124">
        <f>'[3]Yearly Butadiene'!AV15</f>
        <v>1894.6356902177165</v>
      </c>
      <c r="EO15" s="124">
        <f>'[3]Yearly Butadiene'!AW15</f>
        <v>2249.8798821335381</v>
      </c>
      <c r="EP15" s="124">
        <f>'[3]Yearly Butadiene'!AX15</f>
        <v>2605.1240740493604</v>
      </c>
      <c r="EQ15" s="124">
        <f>'[3]Yearly Butadiene'!AY15</f>
        <v>2960.3682659651818</v>
      </c>
      <c r="ER15" s="124">
        <f>'[3]Yearly Butadiene'!AZ15</f>
        <v>3315.612457881004</v>
      </c>
      <c r="ES15" s="124">
        <f>'[3]Yearly Butadiene'!BA15</f>
        <v>3670.8566497968259</v>
      </c>
      <c r="ET15" s="124">
        <f>'[3]Yearly Butadiene'!BB15</f>
        <v>4026.1008417126486</v>
      </c>
      <c r="EU15" s="124">
        <f>'[3]Yearly Butadiene'!BC15</f>
        <v>4381.3450336284686</v>
      </c>
      <c r="EV15" s="124">
        <f>'[3]Yearly Butadiene'!BD15</f>
        <v>4736.5892255442905</v>
      </c>
      <c r="EW15" s="124">
        <f>'[3]Yearly Butadiene'!BE15</f>
        <v>5447.0776093759341</v>
      </c>
      <c r="EX15" s="124">
        <f>'[3]Yearly Butadiene'!BF15</f>
        <v>6157.5659932075778</v>
      </c>
      <c r="EY15" s="124">
        <f>'[3]Yearly Butadiene'!BG15</f>
        <v>6868.0543770392214</v>
      </c>
      <c r="EZ15" s="124">
        <f>'[3]Yearly Butadiene'!BH15</f>
        <v>7578.5427608708651</v>
      </c>
      <c r="FA15" s="124">
        <f>'[3]Yearly Butadiene'!BI15</f>
        <v>8289.0311447025069</v>
      </c>
      <c r="FB15" s="124">
        <f>'[3]Yearly Butadiene'!BJ15</f>
        <v>8999.5195285341524</v>
      </c>
      <c r="FC15" s="124">
        <f>'[3]Yearly Butadiene'!BK15</f>
        <v>9710.0079123657961</v>
      </c>
      <c r="FD15" s="124">
        <f>'[3]Yearly Butadiene'!BL15</f>
        <v>10420.496296197438</v>
      </c>
      <c r="FE15" s="124">
        <f>'[3]Yearly Butadiene'!BM15</f>
        <v>11130.984680029082</v>
      </c>
      <c r="FF15" s="124">
        <f>'[3]Yearly Butadiene'!BN15</f>
        <v>11841.473063860727</v>
      </c>
      <c r="FG15" s="187"/>
      <c r="FH15" s="124">
        <f t="shared" si="142"/>
        <v>0</v>
      </c>
      <c r="FI15" s="124">
        <f t="shared" si="143"/>
        <v>1308.4812811263989</v>
      </c>
      <c r="FJ15" s="124">
        <f t="shared" si="144"/>
        <v>2600.3776475538803</v>
      </c>
      <c r="FK15" s="124">
        <f t="shared" si="145"/>
        <v>3875.8624463499609</v>
      </c>
      <c r="FL15" s="124">
        <f t="shared" si="146"/>
        <v>5135.1074140580395</v>
      </c>
      <c r="FM15" s="124">
        <f t="shared" si="147"/>
        <v>6378.2826907251765</v>
      </c>
      <c r="FN15" s="124">
        <f t="shared" si="148"/>
        <v>7605.5568338126031</v>
      </c>
      <c r="FO15" s="124">
        <f t="shared" si="149"/>
        <v>8817.0968319898602</v>
      </c>
      <c r="FP15" s="124">
        <f t="shared" si="150"/>
        <v>10013.068118813555</v>
      </c>
      <c r="FQ15" s="124">
        <f t="shared" si="151"/>
        <v>11193.634586291664</v>
      </c>
      <c r="FR15" s="124">
        <f t="shared" si="152"/>
        <v>12358.958598334306</v>
      </c>
      <c r="FS15" s="124">
        <f t="shared" si="153"/>
        <v>15965.419368472238</v>
      </c>
      <c r="FT15" s="124">
        <f t="shared" si="154"/>
        <v>19526.028201575507</v>
      </c>
      <c r="FU15" s="124">
        <f t="shared" si="155"/>
        <v>23041.266236712363</v>
      </c>
      <c r="FV15" s="124">
        <f t="shared" si="156"/>
        <v>26511.610134027218</v>
      </c>
      <c r="FW15" s="124">
        <f t="shared" si="157"/>
        <v>29937.532113798276</v>
      </c>
      <c r="FX15" s="124">
        <f t="shared" si="158"/>
        <v>33319.499995168386</v>
      </c>
      <c r="FY15" s="124">
        <f t="shared" si="159"/>
        <v>36657.977234551654</v>
      </c>
      <c r="FZ15" s="124">
        <f t="shared" si="160"/>
        <v>39953.422963718556</v>
      </c>
      <c r="GA15" s="124">
        <f t="shared" si="161"/>
        <v>43206.292027562042</v>
      </c>
      <c r="GB15" s="124">
        <f t="shared" si="162"/>
        <v>46417.035021547497</v>
      </c>
      <c r="GC15" s="124">
        <f t="shared" si="163"/>
        <v>53045.593561093876</v>
      </c>
      <c r="GD15" s="124">
        <f t="shared" si="164"/>
        <v>59589.653395064466</v>
      </c>
      <c r="GE15" s="124">
        <f t="shared" si="165"/>
        <v>66050.104762570772</v>
      </c>
      <c r="GF15" s="124">
        <f t="shared" si="166"/>
        <v>72427.829598982396</v>
      </c>
      <c r="GG15" s="124">
        <f t="shared" si="167"/>
        <v>78723.701608424482</v>
      </c>
      <c r="GH15" s="124">
        <f t="shared" si="168"/>
        <v>84938.586335667977</v>
      </c>
      <c r="GI15" s="124">
        <f t="shared" si="169"/>
        <v>91073.341237417611</v>
      </c>
      <c r="GJ15" s="124">
        <f t="shared" si="170"/>
        <v>97128.815753002651</v>
      </c>
      <c r="GK15" s="124">
        <f t="shared" si="171"/>
        <v>103105.85137447524</v>
      </c>
      <c r="GL15" s="124">
        <f t="shared" si="172"/>
        <v>109005.28171612104</v>
      </c>
      <c r="GW15" s="218"/>
      <c r="GX15" s="14"/>
      <c r="GY15" s="76"/>
      <c r="GZ15" s="76"/>
      <c r="HA15" s="76"/>
      <c r="HB15" s="76"/>
      <c r="HC15" s="76"/>
      <c r="HD15" s="76"/>
      <c r="HE15" s="76"/>
      <c r="HF15" s="14"/>
      <c r="HG15" s="218"/>
      <c r="HH15" s="14"/>
      <c r="HI15" s="76"/>
      <c r="HJ15" s="76"/>
      <c r="HK15" s="76"/>
      <c r="HL15" s="76"/>
      <c r="HM15" s="76"/>
      <c r="HN15" s="76"/>
      <c r="HO15" s="76"/>
    </row>
    <row r="16" spans="1:223" outlineLevel="1">
      <c r="B16" s="1" t="s">
        <v>23</v>
      </c>
      <c r="C16" s="5" t="s">
        <v>197</v>
      </c>
      <c r="D16" s="124">
        <f>'[2]Yearly Butadiene'!D16</f>
        <v>0</v>
      </c>
      <c r="E16" s="124">
        <f>'[2]Yearly Butadiene'!E16</f>
        <v>0</v>
      </c>
      <c r="F16" s="124">
        <f>'[2]Yearly Butadiene'!F16</f>
        <v>0</v>
      </c>
      <c r="G16" s="124">
        <f>'[2]Yearly Butadiene'!G16</f>
        <v>0</v>
      </c>
      <c r="H16" s="124">
        <f>'[2]Yearly Butadiene'!H16</f>
        <v>0</v>
      </c>
      <c r="I16" s="124">
        <f>'[2]Yearly Butadiene'!I16</f>
        <v>0</v>
      </c>
      <c r="J16" s="124">
        <f>'[2]Yearly Butadiene'!J16</f>
        <v>0</v>
      </c>
      <c r="K16" s="124">
        <f>'[2]Yearly Butadiene'!K16</f>
        <v>0</v>
      </c>
      <c r="L16" s="124">
        <f>'[2]Yearly Butadiene'!L16</f>
        <v>0</v>
      </c>
      <c r="M16" s="124">
        <f>'[2]Yearly Butadiene'!M16</f>
        <v>0</v>
      </c>
      <c r="N16" s="124">
        <f>'[2]Yearly Butadiene'!N16</f>
        <v>0</v>
      </c>
      <c r="O16" s="124">
        <f>'[2]Yearly Butadiene'!O16</f>
        <v>0</v>
      </c>
      <c r="P16" s="124">
        <f>'[2]Yearly Butadiene'!P16</f>
        <v>0</v>
      </c>
      <c r="Q16" s="124">
        <f>'[2]Yearly Butadiene'!Q16</f>
        <v>0</v>
      </c>
      <c r="R16" s="124">
        <f>'[2]Yearly Butadiene'!R16</f>
        <v>0</v>
      </c>
      <c r="S16" s="124">
        <f>'[2]Yearly Butadiene'!S16</f>
        <v>0</v>
      </c>
      <c r="T16" s="124">
        <f>'[2]Yearly Butadiene'!T16</f>
        <v>0</v>
      </c>
      <c r="U16" s="124">
        <f>'[2]Yearly Butadiene'!U16</f>
        <v>0</v>
      </c>
      <c r="V16" s="124">
        <f>'[2]Yearly Butadiene'!V16</f>
        <v>0</v>
      </c>
      <c r="W16" s="124">
        <f>'[2]Yearly Butadiene'!W16</f>
        <v>0</v>
      </c>
      <c r="X16" s="124">
        <f>'[2]Yearly Butadiene'!X16</f>
        <v>0</v>
      </c>
      <c r="Y16" s="124">
        <f>'[2]Yearly Butadiene'!Y16</f>
        <v>0</v>
      </c>
      <c r="Z16" s="124">
        <f>'[2]Yearly Butadiene'!Z16</f>
        <v>0</v>
      </c>
      <c r="AA16" s="124">
        <f>'[2]Yearly Butadiene'!AA16</f>
        <v>0</v>
      </c>
      <c r="AB16" s="124">
        <f>'[2]Yearly Butadiene'!AB16</f>
        <v>0</v>
      </c>
      <c r="AC16" s="124">
        <f>'[2]Yearly Butadiene'!AC16</f>
        <v>0</v>
      </c>
      <c r="AD16" s="124">
        <f>'[2]Yearly Butadiene'!AD16</f>
        <v>0</v>
      </c>
      <c r="AE16" s="124">
        <f>'[2]Yearly Butadiene'!AE16</f>
        <v>0</v>
      </c>
      <c r="AF16" s="124">
        <f>'[2]Yearly Butadiene'!AF16</f>
        <v>0</v>
      </c>
      <c r="AG16" s="124">
        <f>'[2]Yearly Butadiene'!AG16</f>
        <v>0</v>
      </c>
      <c r="AH16" s="124">
        <f>'[2]Yearly Butadiene'!AH16</f>
        <v>0</v>
      </c>
      <c r="AI16" s="187"/>
      <c r="AJ16" s="124">
        <f>'[3]Yearly Butadiene'!D16</f>
        <v>0</v>
      </c>
      <c r="AK16" s="124">
        <f>'[3]Yearly Butadiene'!E16</f>
        <v>0</v>
      </c>
      <c r="AL16" s="124">
        <f>'[3]Yearly Butadiene'!F16</f>
        <v>0</v>
      </c>
      <c r="AM16" s="124">
        <f>'[3]Yearly Butadiene'!G16</f>
        <v>0</v>
      </c>
      <c r="AN16" s="124">
        <f>'[3]Yearly Butadiene'!H16</f>
        <v>0</v>
      </c>
      <c r="AO16" s="124">
        <f>'[3]Yearly Butadiene'!I16</f>
        <v>0</v>
      </c>
      <c r="AP16" s="124">
        <f>'[3]Yearly Butadiene'!J16</f>
        <v>0</v>
      </c>
      <c r="AQ16" s="124">
        <f>'[3]Yearly Butadiene'!K16</f>
        <v>0</v>
      </c>
      <c r="AR16" s="124">
        <f>'[3]Yearly Butadiene'!L16</f>
        <v>0</v>
      </c>
      <c r="AS16" s="124">
        <f>'[3]Yearly Butadiene'!M16</f>
        <v>0</v>
      </c>
      <c r="AT16" s="124">
        <f>'[3]Yearly Butadiene'!N16</f>
        <v>0</v>
      </c>
      <c r="AU16" s="124">
        <f>'[3]Yearly Butadiene'!O16</f>
        <v>0</v>
      </c>
      <c r="AV16" s="124">
        <f>'[3]Yearly Butadiene'!P16</f>
        <v>0</v>
      </c>
      <c r="AW16" s="124">
        <f>'[3]Yearly Butadiene'!Q16</f>
        <v>0</v>
      </c>
      <c r="AX16" s="124">
        <f>'[3]Yearly Butadiene'!R16</f>
        <v>0</v>
      </c>
      <c r="AY16" s="124">
        <f>'[3]Yearly Butadiene'!S16</f>
        <v>0</v>
      </c>
      <c r="AZ16" s="124">
        <f>'[3]Yearly Butadiene'!T16</f>
        <v>0</v>
      </c>
      <c r="BA16" s="124">
        <f>'[3]Yearly Butadiene'!U16</f>
        <v>0</v>
      </c>
      <c r="BB16" s="124">
        <f>'[3]Yearly Butadiene'!V16</f>
        <v>0</v>
      </c>
      <c r="BC16" s="124">
        <f>'[3]Yearly Butadiene'!W16</f>
        <v>0</v>
      </c>
      <c r="BD16" s="124">
        <f>'[3]Yearly Butadiene'!X16</f>
        <v>0</v>
      </c>
      <c r="BE16" s="124">
        <f>'[3]Yearly Butadiene'!Y16</f>
        <v>0</v>
      </c>
      <c r="BF16" s="124">
        <f>'[3]Yearly Butadiene'!Z16</f>
        <v>0</v>
      </c>
      <c r="BG16" s="124">
        <f>'[3]Yearly Butadiene'!AA16</f>
        <v>0</v>
      </c>
      <c r="BH16" s="124">
        <f>'[3]Yearly Butadiene'!AB16</f>
        <v>0</v>
      </c>
      <c r="BI16" s="124">
        <f>'[3]Yearly Butadiene'!AC16</f>
        <v>0</v>
      </c>
      <c r="BJ16" s="124">
        <f>'[3]Yearly Butadiene'!AD16</f>
        <v>0</v>
      </c>
      <c r="BK16" s="124">
        <f>'[3]Yearly Butadiene'!AE16</f>
        <v>0</v>
      </c>
      <c r="BL16" s="124">
        <f>'[3]Yearly Butadiene'!AF16</f>
        <v>0</v>
      </c>
      <c r="BM16" s="124">
        <f>'[3]Yearly Butadiene'!AG16</f>
        <v>0</v>
      </c>
      <c r="BN16" s="124">
        <f>'[3]Yearly Butadiene'!AH16</f>
        <v>0</v>
      </c>
      <c r="BP16" s="124">
        <f t="shared" si="111"/>
        <v>0</v>
      </c>
      <c r="BQ16" s="124">
        <f t="shared" si="112"/>
        <v>0</v>
      </c>
      <c r="BR16" s="124">
        <f t="shared" si="113"/>
        <v>0</v>
      </c>
      <c r="BS16" s="124">
        <f t="shared" si="114"/>
        <v>0</v>
      </c>
      <c r="BT16" s="124">
        <f t="shared" si="115"/>
        <v>0</v>
      </c>
      <c r="BU16" s="124">
        <f t="shared" si="116"/>
        <v>0</v>
      </c>
      <c r="BV16" s="124">
        <f t="shared" si="117"/>
        <v>0</v>
      </c>
      <c r="BW16" s="124">
        <f t="shared" si="118"/>
        <v>0</v>
      </c>
      <c r="BX16" s="124">
        <f t="shared" si="119"/>
        <v>0</v>
      </c>
      <c r="BY16" s="124">
        <f t="shared" si="120"/>
        <v>0</v>
      </c>
      <c r="BZ16" s="124">
        <f t="shared" si="121"/>
        <v>0</v>
      </c>
      <c r="CA16" s="124">
        <f t="shared" si="122"/>
        <v>0</v>
      </c>
      <c r="CB16" s="124">
        <f t="shared" si="123"/>
        <v>0</v>
      </c>
      <c r="CC16" s="124">
        <f t="shared" si="124"/>
        <v>0</v>
      </c>
      <c r="CD16" s="124">
        <f t="shared" si="125"/>
        <v>0</v>
      </c>
      <c r="CE16" s="124">
        <f t="shared" si="126"/>
        <v>0</v>
      </c>
      <c r="CF16" s="124">
        <f t="shared" si="127"/>
        <v>0</v>
      </c>
      <c r="CG16" s="124">
        <f t="shared" si="128"/>
        <v>0</v>
      </c>
      <c r="CH16" s="124">
        <f t="shared" si="129"/>
        <v>0</v>
      </c>
      <c r="CI16" s="124">
        <f t="shared" si="130"/>
        <v>0</v>
      </c>
      <c r="CJ16" s="124">
        <f t="shared" si="131"/>
        <v>0</v>
      </c>
      <c r="CK16" s="124">
        <f t="shared" si="132"/>
        <v>0</v>
      </c>
      <c r="CL16" s="124">
        <f t="shared" si="133"/>
        <v>0</v>
      </c>
      <c r="CM16" s="124">
        <f t="shared" si="134"/>
        <v>0</v>
      </c>
      <c r="CN16" s="124">
        <f t="shared" si="135"/>
        <v>0</v>
      </c>
      <c r="CO16" s="124">
        <f t="shared" si="136"/>
        <v>0</v>
      </c>
      <c r="CP16" s="124">
        <f t="shared" si="137"/>
        <v>0</v>
      </c>
      <c r="CQ16" s="124">
        <f t="shared" si="138"/>
        <v>0</v>
      </c>
      <c r="CR16" s="124">
        <f t="shared" si="139"/>
        <v>0</v>
      </c>
      <c r="CS16" s="124">
        <f t="shared" si="140"/>
        <v>0</v>
      </c>
      <c r="CT16" s="124">
        <f t="shared" si="141"/>
        <v>0</v>
      </c>
      <c r="CU16" s="187"/>
      <c r="CV16" s="124">
        <f>'[2]Yearly Butadiene'!AJ16</f>
        <v>0</v>
      </c>
      <c r="CW16" s="124">
        <f>'[2]Yearly Butadiene'!AK16</f>
        <v>0</v>
      </c>
      <c r="CX16" s="124">
        <f>'[2]Yearly Butadiene'!AL16</f>
        <v>0</v>
      </c>
      <c r="CY16" s="124">
        <f>'[2]Yearly Butadiene'!AM16</f>
        <v>0</v>
      </c>
      <c r="CZ16" s="124">
        <f>'[2]Yearly Butadiene'!AN16</f>
        <v>0</v>
      </c>
      <c r="DA16" s="124">
        <f>'[2]Yearly Butadiene'!AO16</f>
        <v>0</v>
      </c>
      <c r="DB16" s="124">
        <f>'[2]Yearly Butadiene'!AP16</f>
        <v>0</v>
      </c>
      <c r="DC16" s="124">
        <f>'[2]Yearly Butadiene'!AQ16</f>
        <v>0</v>
      </c>
      <c r="DD16" s="124">
        <f>'[2]Yearly Butadiene'!AR16</f>
        <v>0</v>
      </c>
      <c r="DE16" s="124">
        <f>'[2]Yearly Butadiene'!AS16</f>
        <v>0</v>
      </c>
      <c r="DF16" s="124">
        <f>'[2]Yearly Butadiene'!AT16</f>
        <v>0</v>
      </c>
      <c r="DG16" s="124">
        <f>'[2]Yearly Butadiene'!AU16</f>
        <v>0</v>
      </c>
      <c r="DH16" s="124">
        <f>'[2]Yearly Butadiene'!AV16</f>
        <v>0</v>
      </c>
      <c r="DI16" s="124">
        <f>'[2]Yearly Butadiene'!AW16</f>
        <v>0</v>
      </c>
      <c r="DJ16" s="124">
        <f>'[2]Yearly Butadiene'!AX16</f>
        <v>0</v>
      </c>
      <c r="DK16" s="124">
        <f>'[2]Yearly Butadiene'!AY16</f>
        <v>0</v>
      </c>
      <c r="DL16" s="124">
        <f>'[2]Yearly Butadiene'!AZ16</f>
        <v>0</v>
      </c>
      <c r="DM16" s="124">
        <f>'[2]Yearly Butadiene'!BA16</f>
        <v>0</v>
      </c>
      <c r="DN16" s="124">
        <f>'[2]Yearly Butadiene'!BB16</f>
        <v>0</v>
      </c>
      <c r="DO16" s="124">
        <f>'[2]Yearly Butadiene'!BC16</f>
        <v>0</v>
      </c>
      <c r="DP16" s="124">
        <f>'[2]Yearly Butadiene'!BD16</f>
        <v>0</v>
      </c>
      <c r="DQ16" s="124">
        <f>'[2]Yearly Butadiene'!BE16</f>
        <v>0</v>
      </c>
      <c r="DR16" s="124">
        <f>'[2]Yearly Butadiene'!BF16</f>
        <v>0</v>
      </c>
      <c r="DS16" s="124">
        <f>'[2]Yearly Butadiene'!BG16</f>
        <v>0</v>
      </c>
      <c r="DT16" s="124">
        <f>'[2]Yearly Butadiene'!BH16</f>
        <v>0</v>
      </c>
      <c r="DU16" s="124">
        <f>'[2]Yearly Butadiene'!BI16</f>
        <v>0</v>
      </c>
      <c r="DV16" s="124">
        <f>'[2]Yearly Butadiene'!BJ16</f>
        <v>0</v>
      </c>
      <c r="DW16" s="124">
        <f>'[2]Yearly Butadiene'!BK16</f>
        <v>0</v>
      </c>
      <c r="DX16" s="124">
        <f>'[2]Yearly Butadiene'!BL16</f>
        <v>0</v>
      </c>
      <c r="DY16" s="124">
        <f>'[2]Yearly Butadiene'!BM16</f>
        <v>0</v>
      </c>
      <c r="DZ16" s="124">
        <f>'[2]Yearly Butadiene'!BN16</f>
        <v>0</v>
      </c>
      <c r="EB16" s="124">
        <f>'[3]Yearly Butadiene'!AJ16</f>
        <v>0</v>
      </c>
      <c r="EC16" s="124">
        <f>'[3]Yearly Butadiene'!AK16</f>
        <v>0</v>
      </c>
      <c r="ED16" s="124">
        <f>'[3]Yearly Butadiene'!AL16</f>
        <v>0</v>
      </c>
      <c r="EE16" s="124">
        <f>'[3]Yearly Butadiene'!AM16</f>
        <v>0</v>
      </c>
      <c r="EF16" s="124">
        <f>'[3]Yearly Butadiene'!AN16</f>
        <v>0</v>
      </c>
      <c r="EG16" s="124">
        <f>'[3]Yearly Butadiene'!AO16</f>
        <v>0</v>
      </c>
      <c r="EH16" s="124">
        <f>'[3]Yearly Butadiene'!AP16</f>
        <v>0</v>
      </c>
      <c r="EI16" s="124">
        <f>'[3]Yearly Butadiene'!AQ16</f>
        <v>0</v>
      </c>
      <c r="EJ16" s="124">
        <f>'[3]Yearly Butadiene'!AR16</f>
        <v>0</v>
      </c>
      <c r="EK16" s="124">
        <f>'[3]Yearly Butadiene'!AS16</f>
        <v>0</v>
      </c>
      <c r="EL16" s="124">
        <f>'[3]Yearly Butadiene'!AT16</f>
        <v>0</v>
      </c>
      <c r="EM16" s="124">
        <f>'[3]Yearly Butadiene'!AU16</f>
        <v>0</v>
      </c>
      <c r="EN16" s="124">
        <f>'[3]Yearly Butadiene'!AV16</f>
        <v>0</v>
      </c>
      <c r="EO16" s="124">
        <f>'[3]Yearly Butadiene'!AW16</f>
        <v>0</v>
      </c>
      <c r="EP16" s="124">
        <f>'[3]Yearly Butadiene'!AX16</f>
        <v>0</v>
      </c>
      <c r="EQ16" s="124">
        <f>'[3]Yearly Butadiene'!AY16</f>
        <v>0</v>
      </c>
      <c r="ER16" s="124">
        <f>'[3]Yearly Butadiene'!AZ16</f>
        <v>0</v>
      </c>
      <c r="ES16" s="124">
        <f>'[3]Yearly Butadiene'!BA16</f>
        <v>0</v>
      </c>
      <c r="ET16" s="124">
        <f>'[3]Yearly Butadiene'!BB16</f>
        <v>0</v>
      </c>
      <c r="EU16" s="124">
        <f>'[3]Yearly Butadiene'!BC16</f>
        <v>0</v>
      </c>
      <c r="EV16" s="124">
        <f>'[3]Yearly Butadiene'!BD16</f>
        <v>0</v>
      </c>
      <c r="EW16" s="124">
        <f>'[3]Yearly Butadiene'!BE16</f>
        <v>0</v>
      </c>
      <c r="EX16" s="124">
        <f>'[3]Yearly Butadiene'!BF16</f>
        <v>0</v>
      </c>
      <c r="EY16" s="124">
        <f>'[3]Yearly Butadiene'!BG16</f>
        <v>0</v>
      </c>
      <c r="EZ16" s="124">
        <f>'[3]Yearly Butadiene'!BH16</f>
        <v>0</v>
      </c>
      <c r="FA16" s="124">
        <f>'[3]Yearly Butadiene'!BI16</f>
        <v>0</v>
      </c>
      <c r="FB16" s="124">
        <f>'[3]Yearly Butadiene'!BJ16</f>
        <v>0</v>
      </c>
      <c r="FC16" s="124">
        <f>'[3]Yearly Butadiene'!BK16</f>
        <v>0</v>
      </c>
      <c r="FD16" s="124">
        <f>'[3]Yearly Butadiene'!BL16</f>
        <v>0</v>
      </c>
      <c r="FE16" s="124">
        <f>'[3]Yearly Butadiene'!BM16</f>
        <v>0</v>
      </c>
      <c r="FF16" s="124">
        <f>'[3]Yearly Butadiene'!BN16</f>
        <v>0</v>
      </c>
      <c r="FG16" s="187"/>
      <c r="FH16" s="124">
        <f t="shared" si="142"/>
        <v>0</v>
      </c>
      <c r="FI16" s="124">
        <f t="shared" si="143"/>
        <v>0</v>
      </c>
      <c r="FJ16" s="124">
        <f t="shared" si="144"/>
        <v>0</v>
      </c>
      <c r="FK16" s="124">
        <f t="shared" si="145"/>
        <v>0</v>
      </c>
      <c r="FL16" s="124">
        <f t="shared" si="146"/>
        <v>0</v>
      </c>
      <c r="FM16" s="124">
        <f t="shared" si="147"/>
        <v>0</v>
      </c>
      <c r="FN16" s="124">
        <f t="shared" si="148"/>
        <v>0</v>
      </c>
      <c r="FO16" s="124">
        <f t="shared" si="149"/>
        <v>0</v>
      </c>
      <c r="FP16" s="124">
        <f t="shared" si="150"/>
        <v>0</v>
      </c>
      <c r="FQ16" s="124">
        <f t="shared" si="151"/>
        <v>0</v>
      </c>
      <c r="FR16" s="124">
        <f t="shared" si="152"/>
        <v>0</v>
      </c>
      <c r="FS16" s="124">
        <f t="shared" si="153"/>
        <v>0</v>
      </c>
      <c r="FT16" s="124">
        <f t="shared" si="154"/>
        <v>0</v>
      </c>
      <c r="FU16" s="124">
        <f t="shared" si="155"/>
        <v>0</v>
      </c>
      <c r="FV16" s="124">
        <f t="shared" si="156"/>
        <v>0</v>
      </c>
      <c r="FW16" s="124">
        <f t="shared" si="157"/>
        <v>0</v>
      </c>
      <c r="FX16" s="124">
        <f t="shared" si="158"/>
        <v>0</v>
      </c>
      <c r="FY16" s="124">
        <f t="shared" si="159"/>
        <v>0</v>
      </c>
      <c r="FZ16" s="124">
        <f t="shared" si="160"/>
        <v>0</v>
      </c>
      <c r="GA16" s="124">
        <f t="shared" si="161"/>
        <v>0</v>
      </c>
      <c r="GB16" s="124">
        <f t="shared" si="162"/>
        <v>0</v>
      </c>
      <c r="GC16" s="124">
        <f t="shared" si="163"/>
        <v>0</v>
      </c>
      <c r="GD16" s="124">
        <f t="shared" si="164"/>
        <v>0</v>
      </c>
      <c r="GE16" s="124">
        <f t="shared" si="165"/>
        <v>0</v>
      </c>
      <c r="GF16" s="124">
        <f t="shared" si="166"/>
        <v>0</v>
      </c>
      <c r="GG16" s="124">
        <f t="shared" si="167"/>
        <v>0</v>
      </c>
      <c r="GH16" s="124">
        <f t="shared" si="168"/>
        <v>0</v>
      </c>
      <c r="GI16" s="124">
        <f t="shared" si="169"/>
        <v>0</v>
      </c>
      <c r="GJ16" s="124">
        <f t="shared" si="170"/>
        <v>0</v>
      </c>
      <c r="GK16" s="124">
        <f t="shared" si="171"/>
        <v>0</v>
      </c>
      <c r="GL16" s="124">
        <f t="shared" si="172"/>
        <v>0</v>
      </c>
      <c r="GO16" t="s">
        <v>47</v>
      </c>
      <c r="GP16">
        <v>2020</v>
      </c>
      <c r="GQ16">
        <v>2050</v>
      </c>
      <c r="GW16" s="75" t="s">
        <v>34</v>
      </c>
      <c r="GX16" s="79">
        <f>BP4</f>
        <v>926875.6710359829</v>
      </c>
      <c r="GY16" s="74"/>
      <c r="GZ16" s="79" t="s">
        <v>35</v>
      </c>
      <c r="HA16" s="74"/>
      <c r="HB16" s="74"/>
      <c r="HC16" s="74"/>
      <c r="HD16" s="74"/>
      <c r="HE16" s="195" t="s">
        <v>35</v>
      </c>
      <c r="HF16" s="1"/>
      <c r="HG16" s="75" t="s">
        <v>34</v>
      </c>
      <c r="HH16" s="79">
        <f>FH4</f>
        <v>926875.6710359829</v>
      </c>
      <c r="HI16" s="74"/>
      <c r="HJ16" s="79" t="s">
        <v>35</v>
      </c>
      <c r="HK16" s="74"/>
      <c r="HL16" s="74"/>
      <c r="HM16" s="74"/>
      <c r="HN16" s="74"/>
      <c r="HO16" s="195" t="s">
        <v>35</v>
      </c>
    </row>
    <row r="17" spans="1:223" outlineLevel="1">
      <c r="B17" s="1" t="s">
        <v>48</v>
      </c>
      <c r="C17" s="12" t="s">
        <v>197</v>
      </c>
      <c r="D17" s="129">
        <f>'[2]Yearly Butadiene'!D17</f>
        <v>443858.22061087564</v>
      </c>
      <c r="E17" s="129">
        <f>'[2]Yearly Butadiene'!E17</f>
        <v>438385.25596857682</v>
      </c>
      <c r="F17" s="129">
        <f>'[2]Yearly Butadiene'!F17</f>
        <v>432967.01219719957</v>
      </c>
      <c r="G17" s="129">
        <f>'[2]Yearly Butadiene'!G17</f>
        <v>427602.99243361806</v>
      </c>
      <c r="H17" s="129">
        <f>'[2]Yearly Butadiene'!H17</f>
        <v>422292.7040821418</v>
      </c>
      <c r="I17" s="129">
        <f>'[2]Yearly Butadiene'!I17</f>
        <v>417035.65877916839</v>
      </c>
      <c r="J17" s="129">
        <f>'[2]Yearly Butadiene'!J17</f>
        <v>411831.37235812203</v>
      </c>
      <c r="K17" s="129">
        <f>'[2]Yearly Butadiene'!K17</f>
        <v>406679.36481467553</v>
      </c>
      <c r="L17" s="129">
        <f>'[2]Yearly Butadiene'!L17</f>
        <v>401579.16027225245</v>
      </c>
      <c r="M17" s="129">
        <f>'[2]Yearly Butadiene'!M17</f>
        <v>396530.28694780869</v>
      </c>
      <c r="N17" s="129">
        <f>'[2]Yearly Butadiene'!N17</f>
        <v>391532.27711788996</v>
      </c>
      <c r="O17" s="129">
        <f>'[2]Yearly Butadiene'!O17</f>
        <v>382145.88927875739</v>
      </c>
      <c r="P17" s="129">
        <f>'[2]Yearly Butadiene'!P17</f>
        <v>372871.3008883443</v>
      </c>
      <c r="Q17" s="129">
        <f>'[2]Yearly Butadiene'!Q17</f>
        <v>363707.40964130673</v>
      </c>
      <c r="R17" s="129">
        <f>'[2]Yearly Butadiene'!R17</f>
        <v>354653.12316586677</v>
      </c>
      <c r="S17" s="129">
        <f>'[2]Yearly Butadiene'!S17</f>
        <v>345707.35893889813</v>
      </c>
      <c r="T17" s="129">
        <f>'[2]Yearly Butadiene'!T17</f>
        <v>336869.04420171329</v>
      </c>
      <c r="U17" s="129">
        <f>'[2]Yearly Butadiene'!U17</f>
        <v>328137.11587654555</v>
      </c>
      <c r="V17" s="129">
        <f>'[2]Yearly Butadiene'!V17</f>
        <v>319510.52048372116</v>
      </c>
      <c r="W17" s="129">
        <f>'[2]Yearly Butadiene'!W17</f>
        <v>310988.21405951597</v>
      </c>
      <c r="X17" s="129">
        <f>'[2]Yearly Butadiene'!X17</f>
        <v>302569.16207468993</v>
      </c>
      <c r="Y17" s="129">
        <f>'[2]Yearly Butadiene'!Y17</f>
        <v>288043.83727303706</v>
      </c>
      <c r="Z17" s="129">
        <f>'[2]Yearly Butadiene'!Z17</f>
        <v>273706.24828643503</v>
      </c>
      <c r="AA17" s="129">
        <f>'[2]Yearly Butadiene'!AA17</f>
        <v>259554.48406630309</v>
      </c>
      <c r="AB17" s="129">
        <f>'[2]Yearly Butadiene'!AB17</f>
        <v>245586.65108136681</v>
      </c>
      <c r="AC17" s="129">
        <f>'[2]Yearly Butadiene'!AC17</f>
        <v>231800.87316632314</v>
      </c>
      <c r="AD17" s="129">
        <f>'[2]Yearly Butadiene'!AD17</f>
        <v>218195.29137176464</v>
      </c>
      <c r="AE17" s="129">
        <f>'[2]Yearly Butadiene'!AE17</f>
        <v>204768.06381535169</v>
      </c>
      <c r="AF17" s="129">
        <f>'[2]Yearly Butadiene'!AF17</f>
        <v>191517.36553422298</v>
      </c>
      <c r="AG17" s="129">
        <f>'[2]Yearly Butadiene'!AG17</f>
        <v>178441.38833863399</v>
      </c>
      <c r="AH17" s="129">
        <f>'[2]Yearly Butadiene'!AH17</f>
        <v>165538.34066681383</v>
      </c>
      <c r="AI17" s="187"/>
      <c r="AJ17" s="129">
        <f>'[3]Yearly Butadiene'!D17</f>
        <v>43857.307643928616</v>
      </c>
      <c r="AK17" s="129">
        <f>'[3]Yearly Butadiene'!E17</f>
        <v>43620.478182651401</v>
      </c>
      <c r="AL17" s="129">
        <f>'[3]Yearly Butadiene'!F17</f>
        <v>43383.648721374186</v>
      </c>
      <c r="AM17" s="129">
        <f>'[3]Yearly Butadiene'!G17</f>
        <v>43146.819260096971</v>
      </c>
      <c r="AN17" s="129">
        <f>'[3]Yearly Butadiene'!H17</f>
        <v>42909.989798819755</v>
      </c>
      <c r="AO17" s="129">
        <f>'[3]Yearly Butadiene'!I17</f>
        <v>42673.16033754254</v>
      </c>
      <c r="AP17" s="129">
        <f>'[3]Yearly Butadiene'!J17</f>
        <v>42436.330876265332</v>
      </c>
      <c r="AQ17" s="129">
        <f>'[3]Yearly Butadiene'!K17</f>
        <v>42199.501414988117</v>
      </c>
      <c r="AR17" s="129">
        <f>'[3]Yearly Butadiene'!L17</f>
        <v>41962.671953710902</v>
      </c>
      <c r="AS17" s="129">
        <f>'[3]Yearly Butadiene'!M17</f>
        <v>41725.842492433687</v>
      </c>
      <c r="AT17" s="129">
        <f>'[3]Yearly Butadiene'!N17</f>
        <v>41489.013031156472</v>
      </c>
      <c r="AU17" s="129">
        <f>'[3]Yearly Butadiene'!O17</f>
        <v>40778.524647324826</v>
      </c>
      <c r="AV17" s="129">
        <f>'[3]Yearly Butadiene'!P17</f>
        <v>40068.036263493181</v>
      </c>
      <c r="AW17" s="129">
        <f>'[3]Yearly Butadiene'!Q17</f>
        <v>39357.547879661543</v>
      </c>
      <c r="AX17" s="129">
        <f>'[3]Yearly Butadiene'!R17</f>
        <v>38647.059495829897</v>
      </c>
      <c r="AY17" s="129">
        <f>'[3]Yearly Butadiene'!S17</f>
        <v>37936.571111998252</v>
      </c>
      <c r="AZ17" s="129">
        <f>'[3]Yearly Butadiene'!T17</f>
        <v>37226.082728166606</v>
      </c>
      <c r="BA17" s="129">
        <f>'[3]Yearly Butadiene'!U17</f>
        <v>36515.594344334968</v>
      </c>
      <c r="BB17" s="129">
        <f>'[3]Yearly Butadiene'!V17</f>
        <v>35805.105960503322</v>
      </c>
      <c r="BC17" s="129">
        <f>'[3]Yearly Butadiene'!W17</f>
        <v>35094.617576671677</v>
      </c>
      <c r="BD17" s="129">
        <f>'[3]Yearly Butadiene'!X17</f>
        <v>34384.129192840031</v>
      </c>
      <c r="BE17" s="129">
        <f>'[3]Yearly Butadiene'!Y17</f>
        <v>32963.152425176748</v>
      </c>
      <c r="BF17" s="129">
        <f>'[3]Yearly Butadiene'!Z17</f>
        <v>31542.17565751346</v>
      </c>
      <c r="BG17" s="129">
        <f>'[3]Yearly Butadiene'!AA17</f>
        <v>30121.198889850173</v>
      </c>
      <c r="BH17" s="129">
        <f>'[3]Yearly Butadiene'!AB17</f>
        <v>28700.222122186886</v>
      </c>
      <c r="BI17" s="129">
        <f>'[3]Yearly Butadiene'!AC17</f>
        <v>27279.245354523602</v>
      </c>
      <c r="BJ17" s="129">
        <f>'[3]Yearly Butadiene'!AD17</f>
        <v>25858.268586860311</v>
      </c>
      <c r="BK17" s="129">
        <f>'[3]Yearly Butadiene'!AE17</f>
        <v>24437.291819197024</v>
      </c>
      <c r="BL17" s="129">
        <f>'[3]Yearly Butadiene'!AF17</f>
        <v>23016.31505153374</v>
      </c>
      <c r="BM17" s="129">
        <f>'[3]Yearly Butadiene'!AG17</f>
        <v>21595.338283870453</v>
      </c>
      <c r="BN17" s="129">
        <f>'[3]Yearly Butadiene'!AH17</f>
        <v>20174.361516207162</v>
      </c>
      <c r="BP17" s="129">
        <f t="shared" si="111"/>
        <v>487715.52825480426</v>
      </c>
      <c r="BQ17" s="129">
        <f t="shared" si="112"/>
        <v>482005.73415122821</v>
      </c>
      <c r="BR17" s="129">
        <f t="shared" si="113"/>
        <v>476350.66091857373</v>
      </c>
      <c r="BS17" s="129">
        <f t="shared" si="114"/>
        <v>470749.81169371505</v>
      </c>
      <c r="BT17" s="129">
        <f t="shared" si="115"/>
        <v>465202.69388096157</v>
      </c>
      <c r="BU17" s="129">
        <f t="shared" si="116"/>
        <v>459708.81911671092</v>
      </c>
      <c r="BV17" s="129">
        <f t="shared" si="117"/>
        <v>454267.70323438733</v>
      </c>
      <c r="BW17" s="129">
        <f t="shared" si="118"/>
        <v>448878.86622966366</v>
      </c>
      <c r="BX17" s="129">
        <f t="shared" si="119"/>
        <v>443541.83222596336</v>
      </c>
      <c r="BY17" s="129">
        <f t="shared" si="120"/>
        <v>438256.12944024237</v>
      </c>
      <c r="BZ17" s="129">
        <f t="shared" si="121"/>
        <v>433021.29014904646</v>
      </c>
      <c r="CA17" s="129">
        <f t="shared" si="122"/>
        <v>422924.4139260822</v>
      </c>
      <c r="CB17" s="129">
        <f t="shared" si="123"/>
        <v>412939.33715183748</v>
      </c>
      <c r="CC17" s="129">
        <f t="shared" si="124"/>
        <v>403064.95752096828</v>
      </c>
      <c r="CD17" s="129">
        <f t="shared" si="125"/>
        <v>393300.18266169669</v>
      </c>
      <c r="CE17" s="129">
        <f t="shared" si="126"/>
        <v>383643.93005089636</v>
      </c>
      <c r="CF17" s="129">
        <f t="shared" si="127"/>
        <v>374095.12692987989</v>
      </c>
      <c r="CG17" s="129">
        <f t="shared" si="128"/>
        <v>364652.71022088052</v>
      </c>
      <c r="CH17" s="129">
        <f t="shared" si="129"/>
        <v>355315.6264442245</v>
      </c>
      <c r="CI17" s="129">
        <f t="shared" si="130"/>
        <v>346082.83163618762</v>
      </c>
      <c r="CJ17" s="129">
        <f t="shared" si="131"/>
        <v>336953.29126752994</v>
      </c>
      <c r="CK17" s="129">
        <f t="shared" si="132"/>
        <v>321006.98969821382</v>
      </c>
      <c r="CL17" s="129">
        <f t="shared" si="133"/>
        <v>305248.42394394847</v>
      </c>
      <c r="CM17" s="129">
        <f t="shared" si="134"/>
        <v>289675.68295615329</v>
      </c>
      <c r="CN17" s="129">
        <f t="shared" si="135"/>
        <v>274286.87320355373</v>
      </c>
      <c r="CO17" s="129">
        <f t="shared" si="136"/>
        <v>259080.11852084674</v>
      </c>
      <c r="CP17" s="129">
        <f t="shared" si="137"/>
        <v>244053.55995862494</v>
      </c>
      <c r="CQ17" s="129">
        <f t="shared" si="138"/>
        <v>229205.3556345487</v>
      </c>
      <c r="CR17" s="129">
        <f t="shared" si="139"/>
        <v>214533.68058575672</v>
      </c>
      <c r="CS17" s="129">
        <f t="shared" si="140"/>
        <v>200036.72662250444</v>
      </c>
      <c r="CT17" s="129">
        <f t="shared" si="141"/>
        <v>185712.702183021</v>
      </c>
      <c r="CU17" s="187"/>
      <c r="CV17" s="129">
        <f>'[2]Yearly Butadiene'!AJ17</f>
        <v>443858.22061087564</v>
      </c>
      <c r="CW17" s="129">
        <f>'[2]Yearly Butadiene'!AK17</f>
        <v>439575.32251906465</v>
      </c>
      <c r="CX17" s="129">
        <f>'[2]Yearly Butadiene'!AL17</f>
        <v>435330.5603834762</v>
      </c>
      <c r="CY17" s="129">
        <f>'[2]Yearly Butadiene'!AM17</f>
        <v>431123.6106880522</v>
      </c>
      <c r="CZ17" s="129">
        <f>'[2]Yearly Butadiene'!AN17</f>
        <v>426954.15257364541</v>
      </c>
      <c r="DA17" s="129">
        <f>'[2]Yearly Butadiene'!AO17</f>
        <v>422821.86781670048</v>
      </c>
      <c r="DB17" s="129">
        <f>'[2]Yearly Butadiene'!AP17</f>
        <v>418726.44080810295</v>
      </c>
      <c r="DC17" s="129">
        <f>'[2]Yearly Butadiene'!AQ17</f>
        <v>414667.55853219511</v>
      </c>
      <c r="DD17" s="129">
        <f>'[2]Yearly Butadiene'!AR17</f>
        <v>410644.91054595716</v>
      </c>
      <c r="DE17" s="129">
        <f>'[2]Yearly Butadiene'!AS17</f>
        <v>406658.1889583529</v>
      </c>
      <c r="DF17" s="129">
        <f>'[2]Yearly Butadiene'!AT17</f>
        <v>402707.08840983815</v>
      </c>
      <c r="DG17" s="129">
        <f>'[2]Yearly Butadiene'!AU17</f>
        <v>396571.91714892769</v>
      </c>
      <c r="DH17" s="129">
        <f>'[2]Yearly Butadiene'!AV17</f>
        <v>390502.69339970208</v>
      </c>
      <c r="DI17" s="129">
        <f>'[2]Yearly Butadiene'!AW17</f>
        <v>384498.79599588556</v>
      </c>
      <c r="DJ17" s="129">
        <f>'[2]Yearly Butadiene'!AX17</f>
        <v>378559.60922584462</v>
      </c>
      <c r="DK17" s="129">
        <f>'[2]Yearly Butadiene'!AY17</f>
        <v>372684.52278673119</v>
      </c>
      <c r="DL17" s="129">
        <f>'[2]Yearly Butadiene'!AZ17</f>
        <v>366872.93173900066</v>
      </c>
      <c r="DM17" s="129">
        <f>'[2]Yearly Butadiene'!BA17</f>
        <v>361124.2364613004</v>
      </c>
      <c r="DN17" s="129">
        <f>'[2]Yearly Butadiene'!BB17</f>
        <v>355437.84260572708</v>
      </c>
      <c r="DO17" s="129">
        <f>'[2]Yearly Butadiene'!BC17</f>
        <v>349813.16105344956</v>
      </c>
      <c r="DP17" s="129">
        <f>'[2]Yearly Butadiene'!BD17</f>
        <v>344249.60787069314</v>
      </c>
      <c r="DQ17" s="129">
        <f>'[2]Yearly Butadiene'!BE17</f>
        <v>335642.35322475503</v>
      </c>
      <c r="DR17" s="129">
        <f>'[2]Yearly Butadiene'!BF17</f>
        <v>327138.33568829187</v>
      </c>
      <c r="DS17" s="129">
        <f>'[2]Yearly Butadiene'!BG17</f>
        <v>318736.53445183462</v>
      </c>
      <c r="DT17" s="129">
        <f>'[2]Yearly Butadiene'!BH17</f>
        <v>310435.93791947834</v>
      </c>
      <c r="DU17" s="129">
        <f>'[2]Yearly Butadiene'!BI17</f>
        <v>302235.54363004514</v>
      </c>
      <c r="DV17" s="129">
        <f>'[2]Yearly Butadiene'!BJ17</f>
        <v>294134.35817889846</v>
      </c>
      <c r="DW17" s="129">
        <f>'[2]Yearly Butadiene'!BK17</f>
        <v>286131.39714040351</v>
      </c>
      <c r="DX17" s="129">
        <f>'[2]Yearly Butadiene'!BL17</f>
        <v>278225.68499102816</v>
      </c>
      <c r="DY17" s="129">
        <f>'[2]Yearly Butadiene'!BM17</f>
        <v>270416.25503308012</v>
      </c>
      <c r="DZ17" s="129">
        <f>'[2]Yearly Butadiene'!BN17</f>
        <v>262702.14931907412</v>
      </c>
      <c r="EB17" s="129">
        <f>'[3]Yearly Butadiene'!AJ17</f>
        <v>43857.307643928616</v>
      </c>
      <c r="EC17" s="129">
        <f>'[3]Yearly Butadiene'!AK17</f>
        <v>43738.892913290008</v>
      </c>
      <c r="ED17" s="129">
        <f>'[3]Yearly Butadiene'!AL17</f>
        <v>43620.478182651401</v>
      </c>
      <c r="EE17" s="129">
        <f>'[3]Yearly Butadiene'!AM17</f>
        <v>43502.063452012793</v>
      </c>
      <c r="EF17" s="129">
        <f>'[3]Yearly Butadiene'!AN17</f>
        <v>43383.648721374186</v>
      </c>
      <c r="EG17" s="129">
        <f>'[3]Yearly Butadiene'!AO17</f>
        <v>43265.233990735578</v>
      </c>
      <c r="EH17" s="129">
        <f>'[3]Yearly Butadiene'!AP17</f>
        <v>43146.819260096971</v>
      </c>
      <c r="EI17" s="129">
        <f>'[3]Yearly Butadiene'!AQ17</f>
        <v>43028.404529458363</v>
      </c>
      <c r="EJ17" s="129">
        <f>'[3]Yearly Butadiene'!AR17</f>
        <v>42909.989798819755</v>
      </c>
      <c r="EK17" s="129">
        <f>'[3]Yearly Butadiene'!AS17</f>
        <v>42791.575068181148</v>
      </c>
      <c r="EL17" s="129">
        <f>'[3]Yearly Butadiene'!AT17</f>
        <v>42673.16033754254</v>
      </c>
      <c r="EM17" s="129">
        <f>'[3]Yearly Butadiene'!AU17</f>
        <v>42317.916145626725</v>
      </c>
      <c r="EN17" s="129">
        <f>'[3]Yearly Butadiene'!AV17</f>
        <v>41962.671953710902</v>
      </c>
      <c r="EO17" s="129">
        <f>'[3]Yearly Butadiene'!AW17</f>
        <v>41607.427761795079</v>
      </c>
      <c r="EP17" s="129">
        <f>'[3]Yearly Butadiene'!AX17</f>
        <v>41252.183569879257</v>
      </c>
      <c r="EQ17" s="129">
        <f>'[3]Yearly Butadiene'!AY17</f>
        <v>40896.939377963434</v>
      </c>
      <c r="ER17" s="129">
        <f>'[3]Yearly Butadiene'!AZ17</f>
        <v>40541.695186047611</v>
      </c>
      <c r="ES17" s="129">
        <f>'[3]Yearly Butadiene'!BA17</f>
        <v>40186.450994131788</v>
      </c>
      <c r="ET17" s="129">
        <f>'[3]Yearly Butadiene'!BB17</f>
        <v>39831.206802215966</v>
      </c>
      <c r="EU17" s="129">
        <f>'[3]Yearly Butadiene'!BC17</f>
        <v>39475.96261030015</v>
      </c>
      <c r="EV17" s="129">
        <f>'[3]Yearly Butadiene'!BD17</f>
        <v>39120.718418384327</v>
      </c>
      <c r="EW17" s="129">
        <f>'[3]Yearly Butadiene'!BE17</f>
        <v>38410.230034552682</v>
      </c>
      <c r="EX17" s="129">
        <f>'[3]Yearly Butadiene'!BF17</f>
        <v>37699.741650721036</v>
      </c>
      <c r="EY17" s="129">
        <f>'[3]Yearly Butadiene'!BG17</f>
        <v>36989.253266889398</v>
      </c>
      <c r="EZ17" s="129">
        <f>'[3]Yearly Butadiene'!BH17</f>
        <v>36278.764883057753</v>
      </c>
      <c r="FA17" s="129">
        <f>'[3]Yearly Butadiene'!BI17</f>
        <v>35568.276499226107</v>
      </c>
      <c r="FB17" s="129">
        <f>'[3]Yearly Butadiene'!BJ17</f>
        <v>34857.788115394462</v>
      </c>
      <c r="FC17" s="129">
        <f>'[3]Yearly Butadiene'!BK17</f>
        <v>34147.299731562816</v>
      </c>
      <c r="FD17" s="129">
        <f>'[3]Yearly Butadiene'!BL17</f>
        <v>33436.811347731178</v>
      </c>
      <c r="FE17" s="129">
        <f>'[3]Yearly Butadiene'!BM17</f>
        <v>32726.322963899533</v>
      </c>
      <c r="FF17" s="129">
        <f>'[3]Yearly Butadiene'!BN17</f>
        <v>32015.834580067887</v>
      </c>
      <c r="FG17" s="187"/>
      <c r="FH17" s="129">
        <f t="shared" si="142"/>
        <v>487715.52825480426</v>
      </c>
      <c r="FI17" s="129">
        <f t="shared" si="143"/>
        <v>483314.21543235466</v>
      </c>
      <c r="FJ17" s="129">
        <f t="shared" si="144"/>
        <v>478951.03856612759</v>
      </c>
      <c r="FK17" s="129">
        <f t="shared" si="145"/>
        <v>474625.67414006498</v>
      </c>
      <c r="FL17" s="129">
        <f t="shared" si="146"/>
        <v>470337.80129501957</v>
      </c>
      <c r="FM17" s="129">
        <f t="shared" si="147"/>
        <v>466087.10180743609</v>
      </c>
      <c r="FN17" s="129">
        <f t="shared" si="148"/>
        <v>461873.26006819995</v>
      </c>
      <c r="FO17" s="129">
        <f t="shared" si="149"/>
        <v>457695.96306165349</v>
      </c>
      <c r="FP17" s="129">
        <f t="shared" si="150"/>
        <v>453554.90034477692</v>
      </c>
      <c r="FQ17" s="129">
        <f t="shared" si="151"/>
        <v>449449.76402653405</v>
      </c>
      <c r="FR17" s="129">
        <f t="shared" si="152"/>
        <v>445380.24874738068</v>
      </c>
      <c r="FS17" s="129">
        <f t="shared" si="153"/>
        <v>438889.83329455444</v>
      </c>
      <c r="FT17" s="129">
        <f t="shared" si="154"/>
        <v>432465.36535341298</v>
      </c>
      <c r="FU17" s="129">
        <f t="shared" si="155"/>
        <v>426106.22375768062</v>
      </c>
      <c r="FV17" s="129">
        <f t="shared" si="156"/>
        <v>419811.79279572389</v>
      </c>
      <c r="FW17" s="129">
        <f t="shared" si="157"/>
        <v>413581.46216469462</v>
      </c>
      <c r="FX17" s="129">
        <f t="shared" si="158"/>
        <v>407414.6269250483</v>
      </c>
      <c r="FY17" s="129">
        <f t="shared" si="159"/>
        <v>401310.6874554322</v>
      </c>
      <c r="FZ17" s="129">
        <f t="shared" si="160"/>
        <v>395269.04940794304</v>
      </c>
      <c r="GA17" s="129">
        <f t="shared" si="161"/>
        <v>389289.12366374972</v>
      </c>
      <c r="GB17" s="129">
        <f t="shared" si="162"/>
        <v>383370.32628907746</v>
      </c>
      <c r="GC17" s="129">
        <f t="shared" si="163"/>
        <v>374052.58325930772</v>
      </c>
      <c r="GD17" s="129">
        <f t="shared" si="164"/>
        <v>364838.07733901293</v>
      </c>
      <c r="GE17" s="129">
        <f t="shared" si="165"/>
        <v>355725.78771872399</v>
      </c>
      <c r="GF17" s="129">
        <f t="shared" si="166"/>
        <v>346714.70280253608</v>
      </c>
      <c r="GG17" s="129">
        <f t="shared" si="167"/>
        <v>337803.82012927125</v>
      </c>
      <c r="GH17" s="129">
        <f t="shared" si="168"/>
        <v>328992.14629429294</v>
      </c>
      <c r="GI17" s="129">
        <f t="shared" si="169"/>
        <v>320278.69687196636</v>
      </c>
      <c r="GJ17" s="129">
        <f t="shared" si="170"/>
        <v>311662.49633875932</v>
      </c>
      <c r="GK17" s="129">
        <f t="shared" si="171"/>
        <v>303142.57799697964</v>
      </c>
      <c r="GL17" s="129">
        <f t="shared" si="172"/>
        <v>294717.98389914201</v>
      </c>
      <c r="GP17" s="2" t="e">
        <f>SUM(D10,D18,D26,D30,#REF!,D36)</f>
        <v>#REF!</v>
      </c>
      <c r="GQ17" s="2" t="e">
        <f>SUM(AH10,AH18,AH26,AH30,#REF!,AH36)</f>
        <v>#REF!</v>
      </c>
      <c r="GW17" s="75" t="s">
        <v>38</v>
      </c>
      <c r="GX17" s="74"/>
      <c r="GY17" s="74"/>
      <c r="GZ17" s="74"/>
      <c r="HA17" s="74"/>
      <c r="HB17" s="79">
        <f>CT67</f>
        <v>0</v>
      </c>
      <c r="HC17" s="74"/>
      <c r="HD17" s="74"/>
      <c r="HE17" s="74"/>
      <c r="HG17" s="75" t="s">
        <v>38</v>
      </c>
      <c r="HH17" s="74"/>
      <c r="HI17" s="74"/>
      <c r="HJ17" s="74"/>
      <c r="HK17" s="74"/>
      <c r="HL17" s="355">
        <f>GL43</f>
        <v>153060.98589295155</v>
      </c>
      <c r="HM17" s="356"/>
      <c r="HN17" s="356"/>
      <c r="HO17" s="74"/>
    </row>
    <row r="18" spans="1:223" s="6" customFormat="1" outlineLevel="1">
      <c r="A18" s="6" t="s">
        <v>49</v>
      </c>
      <c r="B18" s="6" t="s">
        <v>50</v>
      </c>
      <c r="C18" s="17" t="s">
        <v>197</v>
      </c>
      <c r="D18" s="132">
        <f>'[2]Yearly Butadiene'!D18</f>
        <v>3721.0980653873412</v>
      </c>
      <c r="E18" s="132">
        <f>'[2]Yearly Butadiene'!E18</f>
        <v>3695.1692238551341</v>
      </c>
      <c r="F18" s="132">
        <f>'[2]Yearly Butadiene'!F18</f>
        <v>3669.4210560948591</v>
      </c>
      <c r="G18" s="132">
        <f>'[2]Yearly Butadiene'!G18</f>
        <v>3643.8523031604955</v>
      </c>
      <c r="H18" s="132">
        <f>'[2]Yearly Butadiene'!H18</f>
        <v>3618.4617148784364</v>
      </c>
      <c r="I18" s="132">
        <f>'[2]Yearly Butadiene'!I18</f>
        <v>3593.2480497863626</v>
      </c>
      <c r="J18" s="132">
        <f>'[2]Yearly Butadiene'!J18</f>
        <v>3568.2100750725399</v>
      </c>
      <c r="K18" s="132">
        <f>'[2]Yearly Butadiene'!K18</f>
        <v>3543.3465665155436</v>
      </c>
      <c r="L18" s="132">
        <f>'[2]Yearly Butadiene'!L18</f>
        <v>3518.6563084243994</v>
      </c>
      <c r="M18" s="132">
        <f>'[2]Yearly Butadiene'!M18</f>
        <v>3494.1380935791426</v>
      </c>
      <c r="N18" s="132">
        <f>'[2]Yearly Butadiene'!N18</f>
        <v>3469.7907231717918</v>
      </c>
      <c r="O18" s="132">
        <f>'[2]Yearly Butadiene'!O18</f>
        <v>3445.6130067477347</v>
      </c>
      <c r="P18" s="132">
        <f>'[2]Yearly Butadiene'!P18</f>
        <v>3421.6037621475193</v>
      </c>
      <c r="Q18" s="132">
        <f>'[2]Yearly Butadiene'!Q18</f>
        <v>3397.7618154490542</v>
      </c>
      <c r="R18" s="132">
        <f>'[2]Yearly Butadiene'!R18</f>
        <v>3374.0860009102103</v>
      </c>
      <c r="S18" s="132">
        <f>'[2]Yearly Butadiene'!S18</f>
        <v>3350.5751609118206</v>
      </c>
      <c r="T18" s="132">
        <f>'[2]Yearly Butadiene'!T18</f>
        <v>3327.228145901081</v>
      </c>
      <c r="U18" s="132">
        <f>'[2]Yearly Butadiene'!U18</f>
        <v>3304.0438143353426</v>
      </c>
      <c r="V18" s="132">
        <f>'[2]Yearly Butadiene'!V18</f>
        <v>3281.0210326262954</v>
      </c>
      <c r="W18" s="132">
        <f>'[2]Yearly Butadiene'!W18</f>
        <v>3258.158675084544</v>
      </c>
      <c r="X18" s="132">
        <f>'[2]Yearly Butadiene'!X18</f>
        <v>3235.4556238645655</v>
      </c>
      <c r="Y18" s="132">
        <f>'[2]Yearly Butadiene'!Y18</f>
        <v>3212.9107689100538</v>
      </c>
      <c r="Z18" s="132">
        <f>'[2]Yearly Butadiene'!Z18</f>
        <v>3190.5230078996442</v>
      </c>
      <c r="AA18" s="132">
        <f>'[2]Yearly Butadiene'!AA18</f>
        <v>3168.291246193015</v>
      </c>
      <c r="AB18" s="132">
        <f>'[2]Yearly Butadiene'!AB18</f>
        <v>3146.2143967773663</v>
      </c>
      <c r="AC18" s="132">
        <f>'[2]Yearly Butadiene'!AC18</f>
        <v>3124.2913802142712</v>
      </c>
      <c r="AD18" s="132">
        <f>'[2]Yearly Butadiene'!AD18</f>
        <v>3102.5211245868954</v>
      </c>
      <c r="AE18" s="132">
        <f>'[2]Yearly Butadiene'!AE18</f>
        <v>3080.9025654475881</v>
      </c>
      <c r="AF18" s="132">
        <f>'[2]Yearly Butadiene'!AF18</f>
        <v>3059.4346457658357</v>
      </c>
      <c r="AG18" s="132">
        <f>'[2]Yearly Butadiene'!AG18</f>
        <v>3038.116315876578</v>
      </c>
      <c r="AH18" s="132">
        <f>'[2]Yearly Butadiene'!AH18</f>
        <v>3016.9465334288866</v>
      </c>
      <c r="AI18" s="198"/>
      <c r="AJ18" s="132">
        <f>'[3]Yearly Butadiene'!D18</f>
        <v>302.82249017857168</v>
      </c>
      <c r="AK18" s="132">
        <f>'[3]Yearly Butadiene'!E18</f>
        <v>302.82249017857168</v>
      </c>
      <c r="AL18" s="132">
        <f>'[3]Yearly Butadiene'!F18</f>
        <v>302.82249017857168</v>
      </c>
      <c r="AM18" s="132">
        <f>'[3]Yearly Butadiene'!G18</f>
        <v>302.82249017857168</v>
      </c>
      <c r="AN18" s="132">
        <f>'[3]Yearly Butadiene'!H18</f>
        <v>302.82249017857168</v>
      </c>
      <c r="AO18" s="132">
        <f>'[3]Yearly Butadiene'!I18</f>
        <v>302.82249017857168</v>
      </c>
      <c r="AP18" s="132">
        <f>'[3]Yearly Butadiene'!J18</f>
        <v>302.82249017857168</v>
      </c>
      <c r="AQ18" s="132">
        <f>'[3]Yearly Butadiene'!K18</f>
        <v>302.82249017857168</v>
      </c>
      <c r="AR18" s="132">
        <f>'[3]Yearly Butadiene'!L18</f>
        <v>302.82249017857168</v>
      </c>
      <c r="AS18" s="132">
        <f>'[3]Yearly Butadiene'!M18</f>
        <v>302.82249017857168</v>
      </c>
      <c r="AT18" s="132">
        <f>'[3]Yearly Butadiene'!N18</f>
        <v>302.82249017857168</v>
      </c>
      <c r="AU18" s="132">
        <f>'[3]Yearly Butadiene'!O18</f>
        <v>302.82249017857168</v>
      </c>
      <c r="AV18" s="132">
        <f>'[3]Yearly Butadiene'!P18</f>
        <v>302.82249017857168</v>
      </c>
      <c r="AW18" s="132">
        <f>'[3]Yearly Butadiene'!Q18</f>
        <v>302.82249017857168</v>
      </c>
      <c r="AX18" s="132">
        <f>'[3]Yearly Butadiene'!R18</f>
        <v>302.82249017857168</v>
      </c>
      <c r="AY18" s="132">
        <f>'[3]Yearly Butadiene'!S18</f>
        <v>302.82249017857168</v>
      </c>
      <c r="AZ18" s="132">
        <f>'[3]Yearly Butadiene'!T18</f>
        <v>302.82249017857168</v>
      </c>
      <c r="BA18" s="132">
        <f>'[3]Yearly Butadiene'!U18</f>
        <v>302.82249017857168</v>
      </c>
      <c r="BB18" s="132">
        <f>'[3]Yearly Butadiene'!V18</f>
        <v>302.82249017857168</v>
      </c>
      <c r="BC18" s="132">
        <f>'[3]Yearly Butadiene'!W18</f>
        <v>302.82249017857168</v>
      </c>
      <c r="BD18" s="132">
        <f>'[3]Yearly Butadiene'!X18</f>
        <v>302.82249017857168</v>
      </c>
      <c r="BE18" s="132">
        <f>'[3]Yearly Butadiene'!Y18</f>
        <v>302.82249017857168</v>
      </c>
      <c r="BF18" s="132">
        <f>'[3]Yearly Butadiene'!Z18</f>
        <v>302.82249017857168</v>
      </c>
      <c r="BG18" s="132">
        <f>'[3]Yearly Butadiene'!AA18</f>
        <v>302.82249017857168</v>
      </c>
      <c r="BH18" s="132">
        <f>'[3]Yearly Butadiene'!AB18</f>
        <v>302.82249017857168</v>
      </c>
      <c r="BI18" s="132">
        <f>'[3]Yearly Butadiene'!AC18</f>
        <v>302.82249017857168</v>
      </c>
      <c r="BJ18" s="132">
        <f>'[3]Yearly Butadiene'!AD18</f>
        <v>302.82249017857168</v>
      </c>
      <c r="BK18" s="132">
        <f>'[3]Yearly Butadiene'!AE18</f>
        <v>302.82249017857168</v>
      </c>
      <c r="BL18" s="132">
        <f>'[3]Yearly Butadiene'!AF18</f>
        <v>302.82249017857168</v>
      </c>
      <c r="BM18" s="132">
        <f>'[3]Yearly Butadiene'!AG18</f>
        <v>302.82249017857168</v>
      </c>
      <c r="BN18" s="132">
        <f>'[3]Yearly Butadiene'!AH18</f>
        <v>302.82249017857168</v>
      </c>
      <c r="BP18" s="132">
        <f t="shared" si="111"/>
        <v>4023.9205555659128</v>
      </c>
      <c r="BQ18" s="132">
        <f t="shared" si="112"/>
        <v>3997.9917140337056</v>
      </c>
      <c r="BR18" s="132">
        <f t="shared" si="113"/>
        <v>3972.2435462734306</v>
      </c>
      <c r="BS18" s="132">
        <f t="shared" si="114"/>
        <v>3946.674793339067</v>
      </c>
      <c r="BT18" s="132">
        <f t="shared" si="115"/>
        <v>3921.284205057008</v>
      </c>
      <c r="BU18" s="132">
        <f t="shared" si="116"/>
        <v>3896.0705399649341</v>
      </c>
      <c r="BV18" s="132">
        <f t="shared" si="117"/>
        <v>3871.0325652511115</v>
      </c>
      <c r="BW18" s="132">
        <f t="shared" si="118"/>
        <v>3846.1690566941152</v>
      </c>
      <c r="BX18" s="132">
        <f t="shared" si="119"/>
        <v>3821.478798602971</v>
      </c>
      <c r="BY18" s="132">
        <f t="shared" si="120"/>
        <v>3796.9605837577142</v>
      </c>
      <c r="BZ18" s="132">
        <f t="shared" si="121"/>
        <v>3772.6132133503634</v>
      </c>
      <c r="CA18" s="132">
        <f t="shared" si="122"/>
        <v>3748.4354969263063</v>
      </c>
      <c r="CB18" s="132">
        <f t="shared" si="123"/>
        <v>3724.4262523260909</v>
      </c>
      <c r="CC18" s="132">
        <f t="shared" si="124"/>
        <v>3700.5843056276258</v>
      </c>
      <c r="CD18" s="132">
        <f t="shared" si="125"/>
        <v>3676.9084910887818</v>
      </c>
      <c r="CE18" s="132">
        <f t="shared" si="126"/>
        <v>3653.3976510903922</v>
      </c>
      <c r="CF18" s="132">
        <f t="shared" si="127"/>
        <v>3630.0506360796526</v>
      </c>
      <c r="CG18" s="132">
        <f t="shared" si="128"/>
        <v>3606.8663045139142</v>
      </c>
      <c r="CH18" s="132">
        <f t="shared" si="129"/>
        <v>3583.843522804867</v>
      </c>
      <c r="CI18" s="132">
        <f t="shared" si="130"/>
        <v>3560.9811652631156</v>
      </c>
      <c r="CJ18" s="132">
        <f t="shared" si="131"/>
        <v>3538.2781140431371</v>
      </c>
      <c r="CK18" s="132">
        <f t="shared" si="132"/>
        <v>3515.7332590886253</v>
      </c>
      <c r="CL18" s="132">
        <f t="shared" si="133"/>
        <v>3493.3454980782158</v>
      </c>
      <c r="CM18" s="132">
        <f t="shared" si="134"/>
        <v>3471.1137363715866</v>
      </c>
      <c r="CN18" s="132">
        <f t="shared" si="135"/>
        <v>3449.0368869559379</v>
      </c>
      <c r="CO18" s="132">
        <f t="shared" si="136"/>
        <v>3427.1138703928427</v>
      </c>
      <c r="CP18" s="132">
        <f t="shared" si="137"/>
        <v>3405.343614765467</v>
      </c>
      <c r="CQ18" s="132">
        <f t="shared" si="138"/>
        <v>3383.7250556261597</v>
      </c>
      <c r="CR18" s="132">
        <f t="shared" si="139"/>
        <v>3362.2571359444073</v>
      </c>
      <c r="CS18" s="132">
        <f t="shared" si="140"/>
        <v>3340.9388060551496</v>
      </c>
      <c r="CT18" s="132">
        <f t="shared" si="141"/>
        <v>3319.7690236074582</v>
      </c>
      <c r="CU18" s="198"/>
      <c r="CV18" s="132">
        <f>'[2]Yearly Butadiene'!AJ18</f>
        <v>3721.0980653873412</v>
      </c>
      <c r="CW18" s="132">
        <f>'[2]Yearly Butadiene'!AK18</f>
        <v>3695.1692238551341</v>
      </c>
      <c r="CX18" s="132">
        <f>'[2]Yearly Butadiene'!AL18</f>
        <v>3669.4210560948591</v>
      </c>
      <c r="CY18" s="132">
        <f>'[2]Yearly Butadiene'!AM18</f>
        <v>3643.8523031604955</v>
      </c>
      <c r="CZ18" s="132">
        <f>'[2]Yearly Butadiene'!AN18</f>
        <v>3618.4617148784364</v>
      </c>
      <c r="DA18" s="132">
        <f>'[2]Yearly Butadiene'!AO18</f>
        <v>3593.2480497863626</v>
      </c>
      <c r="DB18" s="132">
        <f>'[2]Yearly Butadiene'!AP18</f>
        <v>3568.2100750725399</v>
      </c>
      <c r="DC18" s="132">
        <f>'[2]Yearly Butadiene'!AQ18</f>
        <v>3543.3465665155436</v>
      </c>
      <c r="DD18" s="132">
        <f>'[2]Yearly Butadiene'!AR18</f>
        <v>3518.6563084243994</v>
      </c>
      <c r="DE18" s="132">
        <f>'[2]Yearly Butadiene'!AS18</f>
        <v>3494.1380935791426</v>
      </c>
      <c r="DF18" s="132">
        <f>'[2]Yearly Butadiene'!AT18</f>
        <v>3469.7907231717918</v>
      </c>
      <c r="DG18" s="132">
        <f>'[2]Yearly Butadiene'!AU18</f>
        <v>3445.6130067477347</v>
      </c>
      <c r="DH18" s="132">
        <f>'[2]Yearly Butadiene'!AV18</f>
        <v>3421.6037621475193</v>
      </c>
      <c r="DI18" s="132">
        <f>'[2]Yearly Butadiene'!AW18</f>
        <v>3397.7618154490542</v>
      </c>
      <c r="DJ18" s="132">
        <f>'[2]Yearly Butadiene'!AX18</f>
        <v>3374.0860009102103</v>
      </c>
      <c r="DK18" s="132">
        <f>'[2]Yearly Butadiene'!AY18</f>
        <v>3350.5751609118206</v>
      </c>
      <c r="DL18" s="132">
        <f>'[2]Yearly Butadiene'!AZ18</f>
        <v>3327.228145901081</v>
      </c>
      <c r="DM18" s="132">
        <f>'[2]Yearly Butadiene'!BA18</f>
        <v>3304.0438143353426</v>
      </c>
      <c r="DN18" s="132">
        <f>'[2]Yearly Butadiene'!BB18</f>
        <v>3281.0210326262954</v>
      </c>
      <c r="DO18" s="132">
        <f>'[2]Yearly Butadiene'!BC18</f>
        <v>3258.158675084544</v>
      </c>
      <c r="DP18" s="132">
        <f>'[2]Yearly Butadiene'!BD18</f>
        <v>3235.4556238645655</v>
      </c>
      <c r="DQ18" s="132">
        <f>'[2]Yearly Butadiene'!BE18</f>
        <v>3212.9107689100538</v>
      </c>
      <c r="DR18" s="132">
        <f>'[2]Yearly Butadiene'!BF18</f>
        <v>3190.5230078996442</v>
      </c>
      <c r="DS18" s="132">
        <f>'[2]Yearly Butadiene'!BG18</f>
        <v>3168.291246193015</v>
      </c>
      <c r="DT18" s="132">
        <f>'[2]Yearly Butadiene'!BH18</f>
        <v>3146.2143967773663</v>
      </c>
      <c r="DU18" s="132">
        <f>'[2]Yearly Butadiene'!BI18</f>
        <v>3124.2913802142712</v>
      </c>
      <c r="DV18" s="132">
        <f>'[2]Yearly Butadiene'!BJ18</f>
        <v>3102.5211245868954</v>
      </c>
      <c r="DW18" s="132">
        <f>'[2]Yearly Butadiene'!BK18</f>
        <v>3080.9025654475881</v>
      </c>
      <c r="DX18" s="132">
        <f>'[2]Yearly Butadiene'!BL18</f>
        <v>3059.4346457658357</v>
      </c>
      <c r="DY18" s="132">
        <f>'[2]Yearly Butadiene'!BM18</f>
        <v>3038.116315876578</v>
      </c>
      <c r="DZ18" s="132">
        <f>'[2]Yearly Butadiene'!BN18</f>
        <v>3016.9465334288866</v>
      </c>
      <c r="EB18" s="132">
        <f>'[3]Yearly Butadiene'!AJ18</f>
        <v>302.82249017857168</v>
      </c>
      <c r="EC18" s="132">
        <f>'[3]Yearly Butadiene'!AK18</f>
        <v>302.82249017857168</v>
      </c>
      <c r="ED18" s="132">
        <f>'[3]Yearly Butadiene'!AL18</f>
        <v>302.82249017857168</v>
      </c>
      <c r="EE18" s="132">
        <f>'[3]Yearly Butadiene'!AM18</f>
        <v>302.82249017857168</v>
      </c>
      <c r="EF18" s="132">
        <f>'[3]Yearly Butadiene'!AN18</f>
        <v>302.82249017857168</v>
      </c>
      <c r="EG18" s="132">
        <f>'[3]Yearly Butadiene'!AO18</f>
        <v>302.82249017857168</v>
      </c>
      <c r="EH18" s="132">
        <f>'[3]Yearly Butadiene'!AP18</f>
        <v>302.82249017857168</v>
      </c>
      <c r="EI18" s="132">
        <f>'[3]Yearly Butadiene'!AQ18</f>
        <v>302.82249017857168</v>
      </c>
      <c r="EJ18" s="132">
        <f>'[3]Yearly Butadiene'!AR18</f>
        <v>302.82249017857168</v>
      </c>
      <c r="EK18" s="132">
        <f>'[3]Yearly Butadiene'!AS18</f>
        <v>302.82249017857168</v>
      </c>
      <c r="EL18" s="132">
        <f>'[3]Yearly Butadiene'!AT18</f>
        <v>302.82249017857168</v>
      </c>
      <c r="EM18" s="132">
        <f>'[3]Yearly Butadiene'!AU18</f>
        <v>302.82249017857168</v>
      </c>
      <c r="EN18" s="132">
        <f>'[3]Yearly Butadiene'!AV18</f>
        <v>302.82249017857168</v>
      </c>
      <c r="EO18" s="132">
        <f>'[3]Yearly Butadiene'!AW18</f>
        <v>302.82249017857168</v>
      </c>
      <c r="EP18" s="132">
        <f>'[3]Yearly Butadiene'!AX18</f>
        <v>302.82249017857168</v>
      </c>
      <c r="EQ18" s="132">
        <f>'[3]Yearly Butadiene'!AY18</f>
        <v>302.82249017857168</v>
      </c>
      <c r="ER18" s="132">
        <f>'[3]Yearly Butadiene'!AZ18</f>
        <v>302.82249017857168</v>
      </c>
      <c r="ES18" s="132">
        <f>'[3]Yearly Butadiene'!BA18</f>
        <v>302.82249017857168</v>
      </c>
      <c r="ET18" s="132">
        <f>'[3]Yearly Butadiene'!BB18</f>
        <v>302.82249017857168</v>
      </c>
      <c r="EU18" s="132">
        <f>'[3]Yearly Butadiene'!BC18</f>
        <v>302.82249017857168</v>
      </c>
      <c r="EV18" s="132">
        <f>'[3]Yearly Butadiene'!BD18</f>
        <v>302.82249017857168</v>
      </c>
      <c r="EW18" s="132">
        <f>'[3]Yearly Butadiene'!BE18</f>
        <v>302.82249017857168</v>
      </c>
      <c r="EX18" s="132">
        <f>'[3]Yearly Butadiene'!BF18</f>
        <v>302.82249017857168</v>
      </c>
      <c r="EY18" s="132">
        <f>'[3]Yearly Butadiene'!BG18</f>
        <v>302.82249017857168</v>
      </c>
      <c r="EZ18" s="132">
        <f>'[3]Yearly Butadiene'!BH18</f>
        <v>302.82249017857168</v>
      </c>
      <c r="FA18" s="132">
        <f>'[3]Yearly Butadiene'!BI18</f>
        <v>302.82249017857168</v>
      </c>
      <c r="FB18" s="132">
        <f>'[3]Yearly Butadiene'!BJ18</f>
        <v>302.82249017857168</v>
      </c>
      <c r="FC18" s="132">
        <f>'[3]Yearly Butadiene'!BK18</f>
        <v>302.82249017857168</v>
      </c>
      <c r="FD18" s="132">
        <f>'[3]Yearly Butadiene'!BL18</f>
        <v>302.82249017857168</v>
      </c>
      <c r="FE18" s="132">
        <f>'[3]Yearly Butadiene'!BM18</f>
        <v>302.82249017857168</v>
      </c>
      <c r="FF18" s="132">
        <f>'[3]Yearly Butadiene'!BN18</f>
        <v>302.82249017857168</v>
      </c>
      <c r="FG18" s="198"/>
      <c r="FH18" s="132">
        <f t="shared" si="142"/>
        <v>4023.9205555659128</v>
      </c>
      <c r="FI18" s="132">
        <f t="shared" si="143"/>
        <v>3997.9917140337056</v>
      </c>
      <c r="FJ18" s="132">
        <f t="shared" si="144"/>
        <v>3972.2435462734306</v>
      </c>
      <c r="FK18" s="132">
        <f t="shared" si="145"/>
        <v>3946.674793339067</v>
      </c>
      <c r="FL18" s="132">
        <f t="shared" si="146"/>
        <v>3921.284205057008</v>
      </c>
      <c r="FM18" s="132">
        <f t="shared" si="147"/>
        <v>3896.0705399649341</v>
      </c>
      <c r="FN18" s="132">
        <f t="shared" si="148"/>
        <v>3871.0325652511115</v>
      </c>
      <c r="FO18" s="132">
        <f t="shared" si="149"/>
        <v>3846.1690566941152</v>
      </c>
      <c r="FP18" s="132">
        <f t="shared" si="150"/>
        <v>3821.478798602971</v>
      </c>
      <c r="FQ18" s="132">
        <f t="shared" si="151"/>
        <v>3796.9605837577142</v>
      </c>
      <c r="FR18" s="132">
        <f t="shared" si="152"/>
        <v>3772.6132133503634</v>
      </c>
      <c r="FS18" s="132">
        <f t="shared" si="153"/>
        <v>3748.4354969263063</v>
      </c>
      <c r="FT18" s="132">
        <f t="shared" si="154"/>
        <v>3724.4262523260909</v>
      </c>
      <c r="FU18" s="132">
        <f t="shared" si="155"/>
        <v>3700.5843056276258</v>
      </c>
      <c r="FV18" s="132">
        <f t="shared" si="156"/>
        <v>3676.9084910887818</v>
      </c>
      <c r="FW18" s="132">
        <f t="shared" si="157"/>
        <v>3653.3976510903922</v>
      </c>
      <c r="FX18" s="132">
        <f t="shared" si="158"/>
        <v>3630.0506360796526</v>
      </c>
      <c r="FY18" s="132">
        <f t="shared" si="159"/>
        <v>3606.8663045139142</v>
      </c>
      <c r="FZ18" s="132">
        <f t="shared" si="160"/>
        <v>3583.843522804867</v>
      </c>
      <c r="GA18" s="132">
        <f t="shared" si="161"/>
        <v>3560.9811652631156</v>
      </c>
      <c r="GB18" s="132">
        <f t="shared" si="162"/>
        <v>3538.2781140431371</v>
      </c>
      <c r="GC18" s="132">
        <f t="shared" si="163"/>
        <v>3515.7332590886253</v>
      </c>
      <c r="GD18" s="132">
        <f t="shared" si="164"/>
        <v>3493.3454980782158</v>
      </c>
      <c r="GE18" s="132">
        <f t="shared" si="165"/>
        <v>3471.1137363715866</v>
      </c>
      <c r="GF18" s="132">
        <f t="shared" si="166"/>
        <v>3449.0368869559379</v>
      </c>
      <c r="GG18" s="132">
        <f t="shared" si="167"/>
        <v>3427.1138703928427</v>
      </c>
      <c r="GH18" s="132">
        <f t="shared" si="168"/>
        <v>3405.343614765467</v>
      </c>
      <c r="GI18" s="132">
        <f t="shared" si="169"/>
        <v>3383.7250556261597</v>
      </c>
      <c r="GJ18" s="132">
        <f t="shared" si="170"/>
        <v>3362.2571359444073</v>
      </c>
      <c r="GK18" s="132">
        <f t="shared" si="171"/>
        <v>3340.9388060551496</v>
      </c>
      <c r="GL18" s="132">
        <f t="shared" si="172"/>
        <v>3319.7690236074582</v>
      </c>
      <c r="GP18" s="18" t="e">
        <f>#REF!</f>
        <v>#REF!</v>
      </c>
      <c r="GQ18" s="18" t="e">
        <f>#REF!</f>
        <v>#REF!</v>
      </c>
      <c r="GW18" s="75" t="s">
        <v>41</v>
      </c>
      <c r="GX18" s="74"/>
      <c r="GY18" s="74"/>
      <c r="GZ18" s="74"/>
      <c r="HA18" s="74"/>
      <c r="HB18" s="74"/>
      <c r="HC18" s="79">
        <f>CT68</f>
        <v>0</v>
      </c>
      <c r="HD18" s="74"/>
      <c r="HE18" s="74"/>
      <c r="HF18"/>
      <c r="HG18" s="75" t="s">
        <v>41</v>
      </c>
      <c r="HH18" s="74"/>
      <c r="HI18" s="74"/>
      <c r="HJ18" s="74"/>
      <c r="HK18" s="74"/>
      <c r="HL18" s="356"/>
      <c r="HM18" s="355">
        <f>GL44</f>
        <v>7740.050040553665</v>
      </c>
      <c r="HN18" s="356"/>
      <c r="HO18" s="74"/>
    </row>
    <row r="19" spans="1:223" outlineLevel="1">
      <c r="B19" s="9" t="s">
        <v>51</v>
      </c>
      <c r="C19" s="5" t="s">
        <v>197</v>
      </c>
      <c r="D19" s="126">
        <f>'[2]Yearly Butadiene'!D19</f>
        <v>0</v>
      </c>
      <c r="E19" s="126">
        <f>'[2]Yearly Butadiene'!E19</f>
        <v>9.976956904408862</v>
      </c>
      <c r="F19" s="126">
        <f>'[2]Yearly Butadiene'!F19</f>
        <v>19.814873702912237</v>
      </c>
      <c r="G19" s="126">
        <f>'[2]Yearly Butadiene'!G19</f>
        <v>29.515203655600011</v>
      </c>
      <c r="H19" s="126">
        <f>'[2]Yearly Butadiene'!H19</f>
        <v>39.079386520687109</v>
      </c>
      <c r="I19" s="126">
        <f>'[2]Yearly Butadiene'!I19</f>
        <v>48.508848672115896</v>
      </c>
      <c r="J19" s="126">
        <f>'[2]Yearly Butadiene'!J19</f>
        <v>57.805003216175137</v>
      </c>
      <c r="K19" s="126">
        <f>'[2]Yearly Butadiene'!K19</f>
        <v>66.969250107143779</v>
      </c>
      <c r="L19" s="126">
        <f>'[2]Yearly Butadiene'!L19</f>
        <v>76.002976261967021</v>
      </c>
      <c r="M19" s="126">
        <f>'[2]Yearly Butadiene'!M19</f>
        <v>84.90755567397315</v>
      </c>
      <c r="N19" s="126">
        <f>'[2]Yearly Butadiene'!N19</f>
        <v>93.684349525638368</v>
      </c>
      <c r="O19" s="126">
        <f>'[2]Yearly Butadiene'!O19</f>
        <v>121.56122687806007</v>
      </c>
      <c r="P19" s="126">
        <f>'[2]Yearly Butadiene'!P19</f>
        <v>149.04505987914592</v>
      </c>
      <c r="Q19" s="126">
        <f>'[2]Yearly Butadiene'!Q19</f>
        <v>176.13997251287896</v>
      </c>
      <c r="R19" s="126">
        <f>'[2]Yearly Butadiene'!R19</f>
        <v>202.8500503747218</v>
      </c>
      <c r="S19" s="126">
        <f>'[2]Yearly Butadiene'!S19</f>
        <v>229.17934100636853</v>
      </c>
      <c r="T19" s="126">
        <f>'[2]Yearly Butadiene'!T19</f>
        <v>255.13185422769487</v>
      </c>
      <c r="U19" s="126">
        <f>'[2]Yearly Butadiene'!U19</f>
        <v>280.71156246593068</v>
      </c>
      <c r="V19" s="126">
        <f>'[2]Yearly Butadiene'!V19</f>
        <v>305.92240108207579</v>
      </c>
      <c r="W19" s="126">
        <f>'[2]Yearly Butadiene'!W19</f>
        <v>330.76826869458284</v>
      </c>
      <c r="X19" s="126">
        <f>'[2]Yearly Butadiene'!X19</f>
        <v>355.25302750032927</v>
      </c>
      <c r="Y19" s="126">
        <f>'[2]Yearly Butadiene'!Y19</f>
        <v>375.33223602407247</v>
      </c>
      <c r="Z19" s="126">
        <f>'[2]Yearly Butadiene'!Z19</f>
        <v>395.11436929829188</v>
      </c>
      <c r="AA19" s="126">
        <f>'[2]Yearly Butadiene'!AA19</f>
        <v>414.6025924768179</v>
      </c>
      <c r="AB19" s="126">
        <f>'[2]Yearly Butadiene'!AB19</f>
        <v>433.80004102766327</v>
      </c>
      <c r="AC19" s="126">
        <f>'[2]Yearly Butadiene'!AC19</f>
        <v>452.7098209930478</v>
      </c>
      <c r="AD19" s="126">
        <f>'[2]Yearly Butadiene'!AD19</f>
        <v>471.33500924724109</v>
      </c>
      <c r="AE19" s="126">
        <f>'[2]Yearly Butadiene'!AE19</f>
        <v>489.67865375223965</v>
      </c>
      <c r="AF19" s="126">
        <f>'[2]Yearly Butadiene'!AF19</f>
        <v>507.74377381129807</v>
      </c>
      <c r="AG19" s="126">
        <f>'[2]Yearly Butadiene'!AG19</f>
        <v>525.53336032033053</v>
      </c>
      <c r="AH19" s="126">
        <f>'[2]Yearly Butadiene'!AH19</f>
        <v>543.0503760171996</v>
      </c>
      <c r="AI19" s="141"/>
      <c r="AJ19" s="126">
        <f>'[3]Yearly Butadiene'!D19</f>
        <v>0</v>
      </c>
      <c r="AK19" s="126">
        <f>'[3]Yearly Butadiene'!E19</f>
        <v>0.30524507010000024</v>
      </c>
      <c r="AL19" s="126">
        <f>'[3]Yearly Butadiene'!F19</f>
        <v>0.61049014020000048</v>
      </c>
      <c r="AM19" s="126">
        <f>'[3]Yearly Butadiene'!G19</f>
        <v>0.91573521030000071</v>
      </c>
      <c r="AN19" s="126">
        <f>'[3]Yearly Butadiene'!H19</f>
        <v>1.220980280400001</v>
      </c>
      <c r="AO19" s="126">
        <f>'[3]Yearly Butadiene'!I19</f>
        <v>1.5262253505000012</v>
      </c>
      <c r="AP19" s="126">
        <f>'[3]Yearly Butadiene'!J19</f>
        <v>1.8314704206000014</v>
      </c>
      <c r="AQ19" s="126">
        <f>'[3]Yearly Butadiene'!K19</f>
        <v>2.1367154907000021</v>
      </c>
      <c r="AR19" s="126">
        <f>'[3]Yearly Butadiene'!L19</f>
        <v>2.4419605608000019</v>
      </c>
      <c r="AS19" s="126">
        <f>'[3]Yearly Butadiene'!M19</f>
        <v>2.7472056309000021</v>
      </c>
      <c r="AT19" s="126">
        <f>'[3]Yearly Butadiene'!N19</f>
        <v>3.0524507010000024</v>
      </c>
      <c r="AU19" s="126">
        <f>'[3]Yearly Butadiene'!O19</f>
        <v>4.8076098540750039</v>
      </c>
      <c r="AV19" s="126">
        <f>'[3]Yearly Butadiene'!P19</f>
        <v>6.5627690071500044</v>
      </c>
      <c r="AW19" s="126">
        <f>'[3]Yearly Butadiene'!Q19</f>
        <v>8.3179281602250086</v>
      </c>
      <c r="AX19" s="126">
        <f>'[3]Yearly Butadiene'!R19</f>
        <v>10.073087313300009</v>
      </c>
      <c r="AY19" s="126">
        <f>'[3]Yearly Butadiene'!S19</f>
        <v>11.828246466375012</v>
      </c>
      <c r="AZ19" s="126">
        <f>'[3]Yearly Butadiene'!T19</f>
        <v>13.583405619450012</v>
      </c>
      <c r="BA19" s="126">
        <f>'[3]Yearly Butadiene'!U19</f>
        <v>15.338564772525013</v>
      </c>
      <c r="BB19" s="126">
        <f>'[3]Yearly Butadiene'!V19</f>
        <v>17.093723925600013</v>
      </c>
      <c r="BC19" s="126">
        <f>'[3]Yearly Butadiene'!W19</f>
        <v>18.848883078675016</v>
      </c>
      <c r="BD19" s="126">
        <f>'[3]Yearly Butadiene'!X19</f>
        <v>20.604042231750018</v>
      </c>
      <c r="BE19" s="126">
        <f>'[3]Yearly Butadiene'!Y19</f>
        <v>22.35920138482502</v>
      </c>
      <c r="BF19" s="126">
        <f>'[3]Yearly Butadiene'!Z19</f>
        <v>24.114360537900019</v>
      </c>
      <c r="BG19" s="126">
        <f>'[3]Yearly Butadiene'!AA19</f>
        <v>25.869519690975022</v>
      </c>
      <c r="BH19" s="126">
        <f>'[3]Yearly Butadiene'!AB19</f>
        <v>27.62467884405002</v>
      </c>
      <c r="BI19" s="126">
        <f>'[3]Yearly Butadiene'!AC19</f>
        <v>29.379837997125026</v>
      </c>
      <c r="BJ19" s="126">
        <f>'[3]Yearly Butadiene'!AD19</f>
        <v>31.134997150200029</v>
      </c>
      <c r="BK19" s="126">
        <f>'[3]Yearly Butadiene'!AE19</f>
        <v>32.890156303275027</v>
      </c>
      <c r="BL19" s="126">
        <f>'[3]Yearly Butadiene'!AF19</f>
        <v>34.645315456350026</v>
      </c>
      <c r="BM19" s="126">
        <f>'[3]Yearly Butadiene'!AG19</f>
        <v>36.400474609425025</v>
      </c>
      <c r="BN19" s="126">
        <f>'[3]Yearly Butadiene'!AH19</f>
        <v>38.155633762500031</v>
      </c>
      <c r="BP19" s="126">
        <f t="shared" si="111"/>
        <v>0</v>
      </c>
      <c r="BQ19" s="126">
        <f t="shared" si="112"/>
        <v>10.282201974508862</v>
      </c>
      <c r="BR19" s="126">
        <f t="shared" si="113"/>
        <v>20.425363843112237</v>
      </c>
      <c r="BS19" s="126">
        <f t="shared" si="114"/>
        <v>30.430938865900011</v>
      </c>
      <c r="BT19" s="126">
        <f t="shared" si="115"/>
        <v>40.300366801087108</v>
      </c>
      <c r="BU19" s="126">
        <f t="shared" si="116"/>
        <v>50.035074022615895</v>
      </c>
      <c r="BV19" s="126">
        <f t="shared" si="117"/>
        <v>59.636473636775136</v>
      </c>
      <c r="BW19" s="126">
        <f t="shared" si="118"/>
        <v>69.105965597843777</v>
      </c>
      <c r="BX19" s="126">
        <f t="shared" si="119"/>
        <v>78.444936822767019</v>
      </c>
      <c r="BY19" s="126">
        <f t="shared" si="120"/>
        <v>87.654761304873148</v>
      </c>
      <c r="BZ19" s="126">
        <f t="shared" si="121"/>
        <v>96.736800226638366</v>
      </c>
      <c r="CA19" s="126">
        <f t="shared" si="122"/>
        <v>126.36883673213507</v>
      </c>
      <c r="CB19" s="126">
        <f t="shared" si="123"/>
        <v>155.60782888629592</v>
      </c>
      <c r="CC19" s="126">
        <f t="shared" si="124"/>
        <v>184.45790067310395</v>
      </c>
      <c r="CD19" s="126">
        <f t="shared" si="125"/>
        <v>212.92313768802182</v>
      </c>
      <c r="CE19" s="126">
        <f t="shared" si="126"/>
        <v>241.00758747274355</v>
      </c>
      <c r="CF19" s="126">
        <f t="shared" si="127"/>
        <v>268.71525984714486</v>
      </c>
      <c r="CG19" s="126">
        <f t="shared" si="128"/>
        <v>296.05012723845567</v>
      </c>
      <c r="CH19" s="126">
        <f t="shared" si="129"/>
        <v>323.01612500767578</v>
      </c>
      <c r="CI19" s="126">
        <f t="shared" si="130"/>
        <v>349.61715177325789</v>
      </c>
      <c r="CJ19" s="126">
        <f t="shared" si="131"/>
        <v>375.85706973207931</v>
      </c>
      <c r="CK19" s="126">
        <f t="shared" si="132"/>
        <v>397.69143740889751</v>
      </c>
      <c r="CL19" s="126">
        <f t="shared" si="133"/>
        <v>419.22872983619192</v>
      </c>
      <c r="CM19" s="126">
        <f t="shared" si="134"/>
        <v>440.47211216779294</v>
      </c>
      <c r="CN19" s="126">
        <f t="shared" si="135"/>
        <v>461.42471987171331</v>
      </c>
      <c r="CO19" s="126">
        <f t="shared" si="136"/>
        <v>482.08965899017284</v>
      </c>
      <c r="CP19" s="126">
        <f t="shared" si="137"/>
        <v>502.47000639744113</v>
      </c>
      <c r="CQ19" s="126">
        <f t="shared" si="138"/>
        <v>522.56881005551463</v>
      </c>
      <c r="CR19" s="126">
        <f t="shared" si="139"/>
        <v>542.38908926764805</v>
      </c>
      <c r="CS19" s="126">
        <f t="shared" si="140"/>
        <v>561.93383492975556</v>
      </c>
      <c r="CT19" s="126">
        <f t="shared" si="141"/>
        <v>581.20600977969957</v>
      </c>
      <c r="CU19" s="141"/>
      <c r="CV19" s="126">
        <f>'[2]Yearly Butadiene'!AJ19</f>
        <v>0</v>
      </c>
      <c r="CW19" s="126">
        <f>'[2]Yearly Butadiene'!AK19</f>
        <v>7.4827176783066456</v>
      </c>
      <c r="CX19" s="126">
        <f>'[2]Yearly Butadiene'!AL19</f>
        <v>14.861155277184178</v>
      </c>
      <c r="CY19" s="126">
        <f>'[2]Yearly Butadiene'!AM19</f>
        <v>22.136402741700007</v>
      </c>
      <c r="CZ19" s="126">
        <f>'[2]Yearly Butadiene'!AN19</f>
        <v>29.309539890515332</v>
      </c>
      <c r="DA19" s="126">
        <f>'[2]Yearly Butadiene'!AO19</f>
        <v>36.38163650408692</v>
      </c>
      <c r="DB19" s="126">
        <f>'[2]Yearly Butadiene'!AP19</f>
        <v>43.35375241213135</v>
      </c>
      <c r="DC19" s="126">
        <f>'[2]Yearly Butadiene'!AQ19</f>
        <v>50.226937580357813</v>
      </c>
      <c r="DD19" s="126">
        <f>'[2]Yearly Butadiene'!AR19</f>
        <v>57.002232196475262</v>
      </c>
      <c r="DE19" s="126">
        <f>'[2]Yearly Butadiene'!AS19</f>
        <v>63.680666755479869</v>
      </c>
      <c r="DF19" s="126">
        <f>'[2]Yearly Butadiene'!AT19</f>
        <v>70.263262144228776</v>
      </c>
      <c r="DG19" s="126">
        <f>'[2]Yearly Butadiene'!AU19</f>
        <v>91.170920158545059</v>
      </c>
      <c r="DH19" s="126">
        <f>'[2]Yearly Butadiene'!AV19</f>
        <v>111.78379490935944</v>
      </c>
      <c r="DI19" s="126">
        <f>'[2]Yearly Butadiene'!AW19</f>
        <v>132.1049793846592</v>
      </c>
      <c r="DJ19" s="126">
        <f>'[2]Yearly Butadiene'!AX19</f>
        <v>152.13753778104135</v>
      </c>
      <c r="DK19" s="126">
        <f>'[2]Yearly Butadiene'!AY19</f>
        <v>171.8845057547764</v>
      </c>
      <c r="DL19" s="126">
        <f>'[2]Yearly Butadiene'!AZ19</f>
        <v>191.34889067077114</v>
      </c>
      <c r="DM19" s="126">
        <f>'[2]Yearly Butadiene'!BA19</f>
        <v>210.53367184944801</v>
      </c>
      <c r="DN19" s="126">
        <f>'[2]Yearly Butadiene'!BB19</f>
        <v>229.44180081155685</v>
      </c>
      <c r="DO19" s="126">
        <f>'[2]Yearly Butadiene'!BC19</f>
        <v>248.0762015209371</v>
      </c>
      <c r="DP19" s="126">
        <f>'[2]Yearly Butadiene'!BD19</f>
        <v>266.43977062524698</v>
      </c>
      <c r="DQ19" s="126">
        <f>'[2]Yearly Butadiene'!BE19</f>
        <v>281.49917701805435</v>
      </c>
      <c r="DR19" s="126">
        <f>'[2]Yearly Butadiene'!BF19</f>
        <v>296.33577697371896</v>
      </c>
      <c r="DS19" s="126">
        <f>'[2]Yearly Butadiene'!BG19</f>
        <v>310.95194435761346</v>
      </c>
      <c r="DT19" s="126">
        <f>'[2]Yearly Butadiene'!BH19</f>
        <v>325.35003077074748</v>
      </c>
      <c r="DU19" s="126">
        <f>'[2]Yearly Butadiene'!BI19</f>
        <v>339.53236574478592</v>
      </c>
      <c r="DV19" s="126">
        <f>'[2]Yearly Butadiene'!BJ19</f>
        <v>353.50125693543083</v>
      </c>
      <c r="DW19" s="126">
        <f>'[2]Yearly Butadiene'!BK19</f>
        <v>367.25899031417975</v>
      </c>
      <c r="DX19" s="126">
        <f>'[2]Yearly Butadiene'!BL19</f>
        <v>380.80783035847355</v>
      </c>
      <c r="DY19" s="126">
        <f>'[2]Yearly Butadiene'!BM19</f>
        <v>394.15002024024784</v>
      </c>
      <c r="DZ19" s="126">
        <f>'[2]Yearly Butadiene'!BN19</f>
        <v>407.2877820128997</v>
      </c>
      <c r="EB19" s="126">
        <f>'[3]Yearly Butadiene'!AJ19</f>
        <v>0</v>
      </c>
      <c r="EC19" s="126">
        <f>'[3]Yearly Butadiene'!AK19</f>
        <v>0.22588135187400019</v>
      </c>
      <c r="ED19" s="126">
        <f>'[3]Yearly Butadiene'!AL19</f>
        <v>0.45176270374800037</v>
      </c>
      <c r="EE19" s="126">
        <f>'[3]Yearly Butadiene'!AM19</f>
        <v>0.67764405562200059</v>
      </c>
      <c r="EF19" s="126">
        <f>'[3]Yearly Butadiene'!AN19</f>
        <v>0.90352540749600074</v>
      </c>
      <c r="EG19" s="126">
        <f>'[3]Yearly Butadiene'!AO19</f>
        <v>1.129406759370001</v>
      </c>
      <c r="EH19" s="126">
        <f>'[3]Yearly Butadiene'!AP19</f>
        <v>1.3552881112440012</v>
      </c>
      <c r="EI19" s="126">
        <f>'[3]Yearly Butadiene'!AQ19</f>
        <v>1.5811694631180011</v>
      </c>
      <c r="EJ19" s="126">
        <f>'[3]Yearly Butadiene'!AR19</f>
        <v>1.8070508149920015</v>
      </c>
      <c r="EK19" s="126">
        <f>'[3]Yearly Butadiene'!AS19</f>
        <v>2.0329321668660021</v>
      </c>
      <c r="EL19" s="126">
        <f>'[3]Yearly Butadiene'!AT19</f>
        <v>2.258813518740002</v>
      </c>
      <c r="EM19" s="126">
        <f>'[3]Yearly Butadiene'!AU19</f>
        <v>3.5576312920155031</v>
      </c>
      <c r="EN19" s="126">
        <f>'[3]Yearly Butadiene'!AV19</f>
        <v>4.8564490652910033</v>
      </c>
      <c r="EO19" s="126">
        <f>'[3]Yearly Butadiene'!AW19</f>
        <v>6.1552668385665061</v>
      </c>
      <c r="EP19" s="126">
        <f>'[3]Yearly Butadiene'!AX19</f>
        <v>7.4540846118420063</v>
      </c>
      <c r="EQ19" s="126">
        <f>'[3]Yearly Butadiene'!AY19</f>
        <v>8.7529023851175083</v>
      </c>
      <c r="ER19" s="126">
        <f>'[3]Yearly Butadiene'!AZ19</f>
        <v>10.051720158393008</v>
      </c>
      <c r="ES19" s="126">
        <f>'[3]Yearly Butadiene'!BA19</f>
        <v>11.35053793166851</v>
      </c>
      <c r="ET19" s="126">
        <f>'[3]Yearly Butadiene'!BB19</f>
        <v>12.649355704944009</v>
      </c>
      <c r="EU19" s="126">
        <f>'[3]Yearly Butadiene'!BC19</f>
        <v>13.948173478219513</v>
      </c>
      <c r="EV19" s="126">
        <f>'[3]Yearly Butadiene'!BD19</f>
        <v>15.246991251495013</v>
      </c>
      <c r="EW19" s="126">
        <f>'[3]Yearly Butadiene'!BE19</f>
        <v>16.545809024770513</v>
      </c>
      <c r="EX19" s="126">
        <f>'[3]Yearly Butadiene'!BF19</f>
        <v>17.844626798046015</v>
      </c>
      <c r="EY19" s="126">
        <f>'[3]Yearly Butadiene'!BG19</f>
        <v>19.143444571321517</v>
      </c>
      <c r="EZ19" s="126">
        <f>'[3]Yearly Butadiene'!BH19</f>
        <v>20.442262344597019</v>
      </c>
      <c r="FA19" s="126">
        <f>'[3]Yearly Butadiene'!BI19</f>
        <v>21.741080117872517</v>
      </c>
      <c r="FB19" s="126">
        <f>'[3]Yearly Butadiene'!BJ19</f>
        <v>23.039897891148019</v>
      </c>
      <c r="FC19" s="126">
        <f>'[3]Yearly Butadiene'!BK19</f>
        <v>24.338715664423521</v>
      </c>
      <c r="FD19" s="126">
        <f>'[3]Yearly Butadiene'!BL19</f>
        <v>25.63753343769902</v>
      </c>
      <c r="FE19" s="126">
        <f>'[3]Yearly Butadiene'!BM19</f>
        <v>26.936351210974518</v>
      </c>
      <c r="FF19" s="126">
        <f>'[3]Yearly Butadiene'!BN19</f>
        <v>28.235168984250024</v>
      </c>
      <c r="FG19" s="141"/>
      <c r="FH19" s="126">
        <f t="shared" si="142"/>
        <v>0</v>
      </c>
      <c r="FI19" s="126">
        <f t="shared" si="143"/>
        <v>7.708599030180646</v>
      </c>
      <c r="FJ19" s="126">
        <f t="shared" si="144"/>
        <v>15.312917980932179</v>
      </c>
      <c r="FK19" s="126">
        <f t="shared" si="145"/>
        <v>22.814046797322007</v>
      </c>
      <c r="FL19" s="126">
        <f t="shared" si="146"/>
        <v>30.213065298011333</v>
      </c>
      <c r="FM19" s="126">
        <f t="shared" si="147"/>
        <v>37.511043263456919</v>
      </c>
      <c r="FN19" s="126">
        <f t="shared" si="148"/>
        <v>44.70904052337535</v>
      </c>
      <c r="FO19" s="126">
        <f t="shared" si="149"/>
        <v>51.808107043475815</v>
      </c>
      <c r="FP19" s="126">
        <f t="shared" si="150"/>
        <v>58.809283011467265</v>
      </c>
      <c r="FQ19" s="126">
        <f t="shared" si="151"/>
        <v>65.713598922345867</v>
      </c>
      <c r="FR19" s="126">
        <f t="shared" si="152"/>
        <v>72.522075662968774</v>
      </c>
      <c r="FS19" s="126">
        <f t="shared" si="153"/>
        <v>94.728551450560559</v>
      </c>
      <c r="FT19" s="126">
        <f t="shared" si="154"/>
        <v>116.64024397465045</v>
      </c>
      <c r="FU19" s="126">
        <f t="shared" si="155"/>
        <v>138.26024622322572</v>
      </c>
      <c r="FV19" s="126">
        <f t="shared" si="156"/>
        <v>159.59162239288335</v>
      </c>
      <c r="FW19" s="126">
        <f t="shared" si="157"/>
        <v>180.63740813989392</v>
      </c>
      <c r="FX19" s="126">
        <f t="shared" si="158"/>
        <v>201.40061082916415</v>
      </c>
      <c r="FY19" s="126">
        <f t="shared" si="159"/>
        <v>221.88420978111651</v>
      </c>
      <c r="FZ19" s="126">
        <f t="shared" si="160"/>
        <v>242.09115651650086</v>
      </c>
      <c r="GA19" s="126">
        <f t="shared" si="161"/>
        <v>262.02437499915663</v>
      </c>
      <c r="GB19" s="126">
        <f t="shared" si="162"/>
        <v>281.68676187674197</v>
      </c>
      <c r="GC19" s="126">
        <f t="shared" si="163"/>
        <v>298.04498604282486</v>
      </c>
      <c r="GD19" s="126">
        <f t="shared" si="164"/>
        <v>314.18040377176499</v>
      </c>
      <c r="GE19" s="126">
        <f t="shared" si="165"/>
        <v>330.09538892893499</v>
      </c>
      <c r="GF19" s="126">
        <f t="shared" si="166"/>
        <v>345.79229311534448</v>
      </c>
      <c r="GG19" s="126">
        <f t="shared" si="167"/>
        <v>361.27344586265843</v>
      </c>
      <c r="GH19" s="126">
        <f t="shared" si="168"/>
        <v>376.54115482657886</v>
      </c>
      <c r="GI19" s="126">
        <f t="shared" si="169"/>
        <v>391.5977059786033</v>
      </c>
      <c r="GJ19" s="126">
        <f t="shared" si="170"/>
        <v>406.44536379617256</v>
      </c>
      <c r="GK19" s="126">
        <f t="shared" si="171"/>
        <v>421.08637145122236</v>
      </c>
      <c r="GL19" s="126">
        <f t="shared" si="172"/>
        <v>435.52295099714974</v>
      </c>
      <c r="GW19" s="75" t="s">
        <v>43</v>
      </c>
      <c r="GX19" s="74"/>
      <c r="GY19" s="74"/>
      <c r="GZ19" s="74"/>
      <c r="HA19" s="74"/>
      <c r="HB19" s="74"/>
      <c r="HC19" s="74"/>
      <c r="HD19" s="79">
        <f>SUM(CT113:CT114)</f>
        <v>0</v>
      </c>
      <c r="HE19" s="74"/>
      <c r="HG19" s="75" t="s">
        <v>43</v>
      </c>
      <c r="HH19" s="74"/>
      <c r="HI19" s="74"/>
      <c r="HJ19" s="74"/>
      <c r="HK19" s="74"/>
      <c r="HL19" s="356"/>
      <c r="HM19" s="356"/>
      <c r="HN19" s="355">
        <f>SUM(GL71:GL72)</f>
        <v>45631.495478689292</v>
      </c>
      <c r="HO19" s="74"/>
    </row>
    <row r="20" spans="1:223" outlineLevel="1">
      <c r="B20" s="9" t="s">
        <v>52</v>
      </c>
      <c r="C20" s="5" t="s">
        <v>197</v>
      </c>
      <c r="D20" s="126">
        <f>'[2]Yearly Butadiene'!D20</f>
        <v>0</v>
      </c>
      <c r="E20" s="126">
        <f>'[2]Yearly Butadiene'!E20</f>
        <v>23.682339555687555</v>
      </c>
      <c r="F20" s="126">
        <f>'[2]Yearly Butadiene'!F20</f>
        <v>47.034639097023906</v>
      </c>
      <c r="G20" s="126">
        <f>'[2]Yearly Butadiene'!G20</f>
        <v>70.060348232866858</v>
      </c>
      <c r="H20" s="126">
        <f>'[2]Yearly Butadiene'!H20</f>
        <v>92.762884522623608</v>
      </c>
      <c r="I20" s="126">
        <f>'[2]Yearly Butadiene'!I20</f>
        <v>115.14563375540399</v>
      </c>
      <c r="J20" s="126">
        <f>'[2]Yearly Butadiene'!J20</f>
        <v>137.21195022683946</v>
      </c>
      <c r="K20" s="126">
        <f>'[2]Yearly Butadiene'!K20</f>
        <v>158.96515701358686</v>
      </c>
      <c r="L20" s="126">
        <f>'[2]Yearly Butadiene'!L20</f>
        <v>180.4085462455358</v>
      </c>
      <c r="M20" s="126">
        <f>'[2]Yearly Butadiene'!M20</f>
        <v>201.54537937573858</v>
      </c>
      <c r="N20" s="126">
        <f>'[2]Yearly Butadiene'!N20</f>
        <v>222.37888744808015</v>
      </c>
      <c r="O20" s="126">
        <f>'[2]Yearly Butadiene'!O20</f>
        <v>252.81151753109478</v>
      </c>
      <c r="P20" s="126">
        <f>'[2]Yearly Butadiene'!P20</f>
        <v>282.80923735654108</v>
      </c>
      <c r="Q20" s="126">
        <f>'[2]Yearly Butadiene'!Q20</f>
        <v>312.37663026512428</v>
      </c>
      <c r="R20" s="126">
        <f>'[2]Yearly Butadiene'!R20</f>
        <v>341.5182368401297</v>
      </c>
      <c r="S20" s="126">
        <f>'[2]Yearly Butadiene'!S20</f>
        <v>370.2385552807562</v>
      </c>
      <c r="T20" s="126">
        <f>'[2]Yearly Butadiene'!T20</f>
        <v>398.54204177232339</v>
      </c>
      <c r="U20" s="126">
        <f>'[2]Yearly Butadiene'!U20</f>
        <v>426.43311085337666</v>
      </c>
      <c r="V20" s="126">
        <f>'[2]Yearly Butadiene'!V20</f>
        <v>453.91613577971742</v>
      </c>
      <c r="W20" s="126">
        <f>'[2]Yearly Butadiene'!W20</f>
        <v>480.99544888538111</v>
      </c>
      <c r="X20" s="126">
        <f>'[2]Yearly Butadiene'!X20</f>
        <v>507.67534194058908</v>
      </c>
      <c r="Y20" s="126">
        <f>'[2]Yearly Butadiene'!Y20</f>
        <v>524.72937386762112</v>
      </c>
      <c r="Z20" s="126">
        <f>'[2]Yearly Butadiene'!Z20</f>
        <v>541.5210890847909</v>
      </c>
      <c r="AA20" s="126">
        <f>'[2]Yearly Butadiene'!AA20</f>
        <v>558.05331523069913</v>
      </c>
      <c r="AB20" s="126">
        <f>'[2]Yearly Butadiene'!AB20</f>
        <v>574.32885327412112</v>
      </c>
      <c r="AC20" s="126">
        <f>'[2]Yearly Butadiene'!AC20</f>
        <v>590.35047774838768</v>
      </c>
      <c r="AD20" s="126">
        <f>'[2]Yearly Butadiene'!AD20</f>
        <v>606.12093698379431</v>
      </c>
      <c r="AE20" s="126">
        <f>'[2]Yearly Butadiene'!AE20</f>
        <v>621.64295333805626</v>
      </c>
      <c r="AF20" s="126">
        <f>'[2]Yearly Butadiene'!AF20</f>
        <v>636.91922342482326</v>
      </c>
      <c r="AG20" s="126">
        <f>'[2]Yearly Butadiene'!AG20</f>
        <v>651.95241834027081</v>
      </c>
      <c r="AH20" s="126">
        <f>'[2]Yearly Butadiene'!AH20</f>
        <v>666.74518388778404</v>
      </c>
      <c r="AI20" s="141"/>
      <c r="AJ20" s="126">
        <f>'[3]Yearly Butadiene'!D20</f>
        <v>0</v>
      </c>
      <c r="AK20" s="126">
        <f>'[3]Yearly Butadiene'!E20</f>
        <v>1.7684833426428586</v>
      </c>
      <c r="AL20" s="126">
        <f>'[3]Yearly Butadiene'!F20</f>
        <v>3.5369666852857171</v>
      </c>
      <c r="AM20" s="126">
        <f>'[3]Yearly Butadiene'!G20</f>
        <v>5.3054500279285763</v>
      </c>
      <c r="AN20" s="126">
        <f>'[3]Yearly Butadiene'!H20</f>
        <v>7.0739333705714342</v>
      </c>
      <c r="AO20" s="126">
        <f>'[3]Yearly Butadiene'!I20</f>
        <v>8.842416713214293</v>
      </c>
      <c r="AP20" s="126">
        <f>'[3]Yearly Butadiene'!J20</f>
        <v>10.610900055857153</v>
      </c>
      <c r="AQ20" s="126">
        <f>'[3]Yearly Butadiene'!K20</f>
        <v>12.379383398500011</v>
      </c>
      <c r="AR20" s="126">
        <f>'[3]Yearly Butadiene'!L20</f>
        <v>14.147866741142868</v>
      </c>
      <c r="AS20" s="126">
        <f>'[3]Yearly Butadiene'!M20</f>
        <v>15.916350083785726</v>
      </c>
      <c r="AT20" s="126">
        <f>'[3]Yearly Butadiene'!N20</f>
        <v>17.684833426428586</v>
      </c>
      <c r="AU20" s="126">
        <f>'[3]Yearly Butadiene'!O20</f>
        <v>21.133375944582159</v>
      </c>
      <c r="AV20" s="126">
        <f>'[3]Yearly Butadiene'!P20</f>
        <v>24.581918462735736</v>
      </c>
      <c r="AW20" s="126">
        <f>'[3]Yearly Butadiene'!Q20</f>
        <v>28.030460980889309</v>
      </c>
      <c r="AX20" s="126">
        <f>'[3]Yearly Butadiene'!R20</f>
        <v>31.479003499042879</v>
      </c>
      <c r="AY20" s="126">
        <f>'[3]Yearly Butadiene'!S20</f>
        <v>34.927546017196455</v>
      </c>
      <c r="AZ20" s="126">
        <f>'[3]Yearly Butadiene'!T20</f>
        <v>38.376088535350029</v>
      </c>
      <c r="BA20" s="126">
        <f>'[3]Yearly Butadiene'!U20</f>
        <v>41.824631053503602</v>
      </c>
      <c r="BB20" s="126">
        <f>'[3]Yearly Butadiene'!V20</f>
        <v>45.273173571657182</v>
      </c>
      <c r="BC20" s="126">
        <f>'[3]Yearly Butadiene'!W20</f>
        <v>48.721716089810748</v>
      </c>
      <c r="BD20" s="126">
        <f>'[3]Yearly Butadiene'!X20</f>
        <v>52.170258607964321</v>
      </c>
      <c r="BE20" s="126">
        <f>'[3]Yearly Butadiene'!Y20</f>
        <v>55.795649460382187</v>
      </c>
      <c r="BF20" s="126">
        <f>'[3]Yearly Butadiene'!Z20</f>
        <v>59.421040312800038</v>
      </c>
      <c r="BG20" s="126">
        <f>'[3]Yearly Butadiene'!AA20</f>
        <v>63.046431165217903</v>
      </c>
      <c r="BH20" s="126">
        <f>'[3]Yearly Butadiene'!AB20</f>
        <v>66.671822017635762</v>
      </c>
      <c r="BI20" s="126">
        <f>'[3]Yearly Butadiene'!AC20</f>
        <v>70.297212870053627</v>
      </c>
      <c r="BJ20" s="126">
        <f>'[3]Yearly Butadiene'!AD20</f>
        <v>73.922603722471479</v>
      </c>
      <c r="BK20" s="126">
        <f>'[3]Yearly Butadiene'!AE20</f>
        <v>77.547994574889344</v>
      </c>
      <c r="BL20" s="126">
        <f>'[3]Yearly Butadiene'!AF20</f>
        <v>81.173385427307196</v>
      </c>
      <c r="BM20" s="126">
        <f>'[3]Yearly Butadiene'!AG20</f>
        <v>84.798776279725075</v>
      </c>
      <c r="BN20" s="126">
        <f>'[3]Yearly Butadiene'!AH20</f>
        <v>88.424167132142927</v>
      </c>
      <c r="BP20" s="126">
        <f t="shared" si="111"/>
        <v>0</v>
      </c>
      <c r="BQ20" s="126">
        <f t="shared" si="112"/>
        <v>25.450822898330415</v>
      </c>
      <c r="BR20" s="126">
        <f t="shared" si="113"/>
        <v>50.571605782309625</v>
      </c>
      <c r="BS20" s="126">
        <f t="shared" si="114"/>
        <v>75.36579826079543</v>
      </c>
      <c r="BT20" s="126">
        <f t="shared" si="115"/>
        <v>99.836817893195047</v>
      </c>
      <c r="BU20" s="126">
        <f t="shared" si="116"/>
        <v>123.98805046861828</v>
      </c>
      <c r="BV20" s="126">
        <f t="shared" si="117"/>
        <v>147.82285028269661</v>
      </c>
      <c r="BW20" s="126">
        <f t="shared" si="118"/>
        <v>171.34454041208687</v>
      </c>
      <c r="BX20" s="126">
        <f t="shared" si="119"/>
        <v>194.55641298667868</v>
      </c>
      <c r="BY20" s="126">
        <f t="shared" si="120"/>
        <v>217.46172945952429</v>
      </c>
      <c r="BZ20" s="126">
        <f t="shared" si="121"/>
        <v>240.06372087450873</v>
      </c>
      <c r="CA20" s="126">
        <f t="shared" si="122"/>
        <v>273.94489347567696</v>
      </c>
      <c r="CB20" s="126">
        <f t="shared" si="123"/>
        <v>307.39115581927683</v>
      </c>
      <c r="CC20" s="126">
        <f t="shared" si="124"/>
        <v>340.40709124601358</v>
      </c>
      <c r="CD20" s="126">
        <f t="shared" si="125"/>
        <v>372.99724033917261</v>
      </c>
      <c r="CE20" s="126">
        <f t="shared" si="126"/>
        <v>405.16610129795265</v>
      </c>
      <c r="CF20" s="126">
        <f t="shared" si="127"/>
        <v>436.91813030767344</v>
      </c>
      <c r="CG20" s="126">
        <f t="shared" si="128"/>
        <v>468.25774190688026</v>
      </c>
      <c r="CH20" s="126">
        <f t="shared" si="129"/>
        <v>499.18930935137462</v>
      </c>
      <c r="CI20" s="126">
        <f t="shared" si="130"/>
        <v>529.71716497519185</v>
      </c>
      <c r="CJ20" s="126">
        <f t="shared" si="131"/>
        <v>559.84560054855342</v>
      </c>
      <c r="CK20" s="126">
        <f t="shared" si="132"/>
        <v>580.52502332800327</v>
      </c>
      <c r="CL20" s="126">
        <f t="shared" si="133"/>
        <v>600.94212939759097</v>
      </c>
      <c r="CM20" s="126">
        <f t="shared" si="134"/>
        <v>621.09974639591701</v>
      </c>
      <c r="CN20" s="126">
        <f t="shared" si="135"/>
        <v>641.00067529175692</v>
      </c>
      <c r="CO20" s="126">
        <f t="shared" si="136"/>
        <v>660.64769061844129</v>
      </c>
      <c r="CP20" s="126">
        <f t="shared" si="137"/>
        <v>680.04354070626573</v>
      </c>
      <c r="CQ20" s="126">
        <f t="shared" si="138"/>
        <v>699.1909479129456</v>
      </c>
      <c r="CR20" s="126">
        <f t="shared" si="139"/>
        <v>718.09260885213041</v>
      </c>
      <c r="CS20" s="126">
        <f t="shared" si="140"/>
        <v>736.75119461999589</v>
      </c>
      <c r="CT20" s="126">
        <f t="shared" si="141"/>
        <v>755.16935101992692</v>
      </c>
      <c r="CU20" s="141"/>
      <c r="CV20" s="126">
        <f>'[2]Yearly Butadiene'!AJ20</f>
        <v>0</v>
      </c>
      <c r="CW20" s="126">
        <f>'[2]Yearly Butadiene'!AK20</f>
        <v>17.761754666765668</v>
      </c>
      <c r="CX20" s="126">
        <f>'[2]Yearly Butadiene'!AL20</f>
        <v>35.275979322767931</v>
      </c>
      <c r="CY20" s="126">
        <f>'[2]Yearly Butadiene'!AM20</f>
        <v>52.545261174650129</v>
      </c>
      <c r="CZ20" s="126">
        <f>'[2]Yearly Butadiene'!AN20</f>
        <v>69.572163391967706</v>
      </c>
      <c r="DA20" s="126">
        <f>'[2]Yearly Butadiene'!AO20</f>
        <v>86.35922531655298</v>
      </c>
      <c r="DB20" s="126">
        <f>'[2]Yearly Butadiene'!AP20</f>
        <v>102.90896267012958</v>
      </c>
      <c r="DC20" s="126">
        <f>'[2]Yearly Butadiene'!AQ20</f>
        <v>119.22386776019012</v>
      </c>
      <c r="DD20" s="126">
        <f>'[2]Yearly Butadiene'!AR20</f>
        <v>135.30640968415184</v>
      </c>
      <c r="DE20" s="126">
        <f>'[2]Yearly Butadiene'!AS20</f>
        <v>151.15903453180391</v>
      </c>
      <c r="DF20" s="126">
        <f>'[2]Yearly Butadiene'!AT20</f>
        <v>166.78416558606011</v>
      </c>
      <c r="DG20" s="126">
        <f>'[2]Yearly Butadiene'!AU20</f>
        <v>189.60863814832109</v>
      </c>
      <c r="DH20" s="126">
        <f>'[2]Yearly Butadiene'!AV20</f>
        <v>212.10692801740581</v>
      </c>
      <c r="DI20" s="126">
        <f>'[2]Yearly Butadiene'!AW20</f>
        <v>234.28247269884324</v>
      </c>
      <c r="DJ20" s="126">
        <f>'[2]Yearly Butadiene'!AX20</f>
        <v>256.13867763009728</v>
      </c>
      <c r="DK20" s="126">
        <f>'[2]Yearly Butadiene'!AY20</f>
        <v>277.67891646056717</v>
      </c>
      <c r="DL20" s="126">
        <f>'[2]Yearly Butadiene'!AZ20</f>
        <v>298.90653132924257</v>
      </c>
      <c r="DM20" s="126">
        <f>'[2]Yearly Butadiene'!BA20</f>
        <v>319.82483314003247</v>
      </c>
      <c r="DN20" s="126">
        <f>'[2]Yearly Butadiene'!BB20</f>
        <v>340.43710183478805</v>
      </c>
      <c r="DO20" s="126">
        <f>'[2]Yearly Butadiene'!BC20</f>
        <v>360.74658666403576</v>
      </c>
      <c r="DP20" s="126">
        <f>'[2]Yearly Butadiene'!BD20</f>
        <v>380.75650645544181</v>
      </c>
      <c r="DQ20" s="126">
        <f>'[2]Yearly Butadiene'!BE20</f>
        <v>393.54703040071593</v>
      </c>
      <c r="DR20" s="126">
        <f>'[2]Yearly Butadiene'!BF20</f>
        <v>406.14081681359323</v>
      </c>
      <c r="DS20" s="126">
        <f>'[2]Yearly Butadiene'!BG20</f>
        <v>418.5399864230244</v>
      </c>
      <c r="DT20" s="126">
        <f>'[2]Yearly Butadiene'!BH20</f>
        <v>430.74663995559081</v>
      </c>
      <c r="DU20" s="126">
        <f>'[2]Yearly Butadiene'!BI20</f>
        <v>442.76285831129076</v>
      </c>
      <c r="DV20" s="126">
        <f>'[2]Yearly Butadiene'!BJ20</f>
        <v>454.59070273784573</v>
      </c>
      <c r="DW20" s="126">
        <f>'[2]Yearly Butadiene'!BK20</f>
        <v>466.23221500354214</v>
      </c>
      <c r="DX20" s="126">
        <f>'[2]Yearly Butadiene'!BL20</f>
        <v>477.68941756861744</v>
      </c>
      <c r="DY20" s="126">
        <f>'[2]Yearly Butadiene'!BM20</f>
        <v>488.96431375520314</v>
      </c>
      <c r="DZ20" s="126">
        <f>'[2]Yearly Butadiene'!BN20</f>
        <v>500.058887915838</v>
      </c>
      <c r="EB20" s="126">
        <f>'[3]Yearly Butadiene'!AJ20</f>
        <v>0</v>
      </c>
      <c r="EC20" s="126">
        <f>'[3]Yearly Butadiene'!AK20</f>
        <v>1.3086776735557153</v>
      </c>
      <c r="ED20" s="126">
        <f>'[3]Yearly Butadiene'!AL20</f>
        <v>2.6173553471114306</v>
      </c>
      <c r="EE20" s="126">
        <f>'[3]Yearly Butadiene'!AM20</f>
        <v>3.9260330206671457</v>
      </c>
      <c r="EF20" s="126">
        <f>'[3]Yearly Butadiene'!AN20</f>
        <v>5.2347106942228612</v>
      </c>
      <c r="EG20" s="126">
        <f>'[3]Yearly Butadiene'!AO20</f>
        <v>6.5433883677785758</v>
      </c>
      <c r="EH20" s="126">
        <f>'[3]Yearly Butadiene'!AP20</f>
        <v>7.8520660413342913</v>
      </c>
      <c r="EI20" s="126">
        <f>'[3]Yearly Butadiene'!AQ20</f>
        <v>9.1607437148900068</v>
      </c>
      <c r="EJ20" s="126">
        <f>'[3]Yearly Butadiene'!AR20</f>
        <v>10.469421388445722</v>
      </c>
      <c r="EK20" s="126">
        <f>'[3]Yearly Butadiene'!AS20</f>
        <v>11.778099062001436</v>
      </c>
      <c r="EL20" s="126">
        <f>'[3]Yearly Butadiene'!AT20</f>
        <v>13.086776735557152</v>
      </c>
      <c r="EM20" s="126">
        <f>'[3]Yearly Butadiene'!AU20</f>
        <v>15.638698198990797</v>
      </c>
      <c r="EN20" s="126">
        <f>'[3]Yearly Butadiene'!AV20</f>
        <v>18.190619662424446</v>
      </c>
      <c r="EO20" s="126">
        <f>'[3]Yearly Butadiene'!AW20</f>
        <v>20.742541125858089</v>
      </c>
      <c r="EP20" s="126">
        <f>'[3]Yearly Butadiene'!AX20</f>
        <v>23.294462589291733</v>
      </c>
      <c r="EQ20" s="126">
        <f>'[3]Yearly Butadiene'!AY20</f>
        <v>25.846384052725377</v>
      </c>
      <c r="ER20" s="126">
        <f>'[3]Yearly Butadiene'!AZ20</f>
        <v>28.398305516159024</v>
      </c>
      <c r="ES20" s="126">
        <f>'[3]Yearly Butadiene'!BA20</f>
        <v>30.950226979592667</v>
      </c>
      <c r="ET20" s="126">
        <f>'[3]Yearly Butadiene'!BB20</f>
        <v>33.502148443026314</v>
      </c>
      <c r="EU20" s="126">
        <f>'[3]Yearly Butadiene'!BC20</f>
        <v>36.054069906459951</v>
      </c>
      <c r="EV20" s="126">
        <f>'[3]Yearly Butadiene'!BD20</f>
        <v>38.605991369893601</v>
      </c>
      <c r="EW20" s="126">
        <f>'[3]Yearly Butadiene'!BE20</f>
        <v>41.28878060068282</v>
      </c>
      <c r="EX20" s="126">
        <f>'[3]Yearly Butadiene'!BF20</f>
        <v>43.971569831472031</v>
      </c>
      <c r="EY20" s="126">
        <f>'[3]Yearly Butadiene'!BG20</f>
        <v>46.65435906226125</v>
      </c>
      <c r="EZ20" s="126">
        <f>'[3]Yearly Butadiene'!BH20</f>
        <v>49.337148293050468</v>
      </c>
      <c r="FA20" s="126">
        <f>'[3]Yearly Butadiene'!BI20</f>
        <v>52.01993752383968</v>
      </c>
      <c r="FB20" s="126">
        <f>'[3]Yearly Butadiene'!BJ20</f>
        <v>54.702726754628898</v>
      </c>
      <c r="FC20" s="126">
        <f>'[3]Yearly Butadiene'!BK20</f>
        <v>57.385515985418117</v>
      </c>
      <c r="FD20" s="126">
        <f>'[3]Yearly Butadiene'!BL20</f>
        <v>60.068305216207328</v>
      </c>
      <c r="FE20" s="126">
        <f>'[3]Yearly Butadiene'!BM20</f>
        <v>62.751094446996554</v>
      </c>
      <c r="FF20" s="126">
        <f>'[3]Yearly Butadiene'!BN20</f>
        <v>65.433883677785758</v>
      </c>
      <c r="FG20" s="141"/>
      <c r="FH20" s="126">
        <f t="shared" si="142"/>
        <v>0</v>
      </c>
      <c r="FI20" s="126">
        <f t="shared" si="143"/>
        <v>19.070432340321382</v>
      </c>
      <c r="FJ20" s="126">
        <f t="shared" si="144"/>
        <v>37.893334669879359</v>
      </c>
      <c r="FK20" s="126">
        <f t="shared" si="145"/>
        <v>56.471294195317277</v>
      </c>
      <c r="FL20" s="126">
        <f t="shared" si="146"/>
        <v>74.806874086190561</v>
      </c>
      <c r="FM20" s="126">
        <f t="shared" si="147"/>
        <v>92.902613684331556</v>
      </c>
      <c r="FN20" s="126">
        <f t="shared" si="148"/>
        <v>110.76102871146388</v>
      </c>
      <c r="FO20" s="126">
        <f t="shared" si="149"/>
        <v>128.38461147508013</v>
      </c>
      <c r="FP20" s="126">
        <f t="shared" si="150"/>
        <v>145.77583107259755</v>
      </c>
      <c r="FQ20" s="126">
        <f t="shared" si="151"/>
        <v>162.93713359380536</v>
      </c>
      <c r="FR20" s="126">
        <f t="shared" si="152"/>
        <v>179.87094232161726</v>
      </c>
      <c r="FS20" s="126">
        <f t="shared" si="153"/>
        <v>205.24733634731189</v>
      </c>
      <c r="FT20" s="126">
        <f t="shared" si="154"/>
        <v>230.29754767983025</v>
      </c>
      <c r="FU20" s="126">
        <f t="shared" si="155"/>
        <v>255.02501382470132</v>
      </c>
      <c r="FV20" s="126">
        <f t="shared" si="156"/>
        <v>279.43314021938903</v>
      </c>
      <c r="FW20" s="126">
        <f t="shared" si="157"/>
        <v>303.52530051329256</v>
      </c>
      <c r="FX20" s="126">
        <f t="shared" si="158"/>
        <v>327.30483684540161</v>
      </c>
      <c r="FY20" s="126">
        <f t="shared" si="159"/>
        <v>350.77506011962515</v>
      </c>
      <c r="FZ20" s="126">
        <f t="shared" si="160"/>
        <v>373.93925027781438</v>
      </c>
      <c r="GA20" s="126">
        <f t="shared" si="161"/>
        <v>396.80065657049573</v>
      </c>
      <c r="GB20" s="126">
        <f t="shared" si="162"/>
        <v>419.36249782533542</v>
      </c>
      <c r="GC20" s="126">
        <f t="shared" si="163"/>
        <v>434.83581100139872</v>
      </c>
      <c r="GD20" s="126">
        <f t="shared" si="164"/>
        <v>450.11238664506527</v>
      </c>
      <c r="GE20" s="126">
        <f t="shared" si="165"/>
        <v>465.19434548528568</v>
      </c>
      <c r="GF20" s="126">
        <f t="shared" si="166"/>
        <v>480.08378824864127</v>
      </c>
      <c r="GG20" s="126">
        <f t="shared" si="167"/>
        <v>494.78279583513046</v>
      </c>
      <c r="GH20" s="126">
        <f t="shared" si="168"/>
        <v>509.29342949247462</v>
      </c>
      <c r="GI20" s="126">
        <f t="shared" si="169"/>
        <v>523.61773098896026</v>
      </c>
      <c r="GJ20" s="126">
        <f t="shared" si="170"/>
        <v>537.75772278482475</v>
      </c>
      <c r="GK20" s="126">
        <f t="shared" si="171"/>
        <v>551.71540820219968</v>
      </c>
      <c r="GL20" s="126">
        <f t="shared" si="172"/>
        <v>565.49277159362373</v>
      </c>
      <c r="GO20" s="1" t="s">
        <v>53</v>
      </c>
      <c r="GP20" t="s">
        <v>30</v>
      </c>
      <c r="GQ20" s="2" t="e">
        <f>#REF!</f>
        <v>#REF!</v>
      </c>
      <c r="GS20" t="str" cm="1">
        <f t="array" ref="GS20:GU24">'[3]Sankey Methanol_detailed'!Q21:S25</f>
        <v>Fuel</v>
      </c>
      <c r="GT20" s="2">
        <v>28.587862624213781</v>
      </c>
      <c r="GU20" s="199">
        <v>0.27471012342412782</v>
      </c>
      <c r="GW20" s="75" t="s">
        <v>46</v>
      </c>
      <c r="GX20" s="74"/>
      <c r="GY20" s="74"/>
      <c r="GZ20" s="74"/>
      <c r="HA20" s="74"/>
      <c r="HB20" s="74"/>
      <c r="HC20" s="74"/>
      <c r="HD20" s="79">
        <f>SUM(CT119:CT120)</f>
        <v>0</v>
      </c>
      <c r="HE20" s="74"/>
      <c r="HG20" s="75" t="s">
        <v>46</v>
      </c>
      <c r="HH20" s="74"/>
      <c r="HI20" s="74"/>
      <c r="HJ20" s="74"/>
      <c r="HK20" s="74"/>
      <c r="HL20" s="356"/>
      <c r="HM20" s="356"/>
      <c r="HN20" s="355">
        <v>0</v>
      </c>
      <c r="HO20" s="74"/>
    </row>
    <row r="21" spans="1:223" outlineLevel="1">
      <c r="B21" s="1" t="s">
        <v>19</v>
      </c>
      <c r="C21" s="5" t="s">
        <v>197</v>
      </c>
      <c r="D21" s="124">
        <f>'[2]Yearly Butadiene'!D21</f>
        <v>0</v>
      </c>
      <c r="E21" s="124">
        <f>'[2]Yearly Butadiene'!E21</f>
        <v>33.659296460096414</v>
      </c>
      <c r="F21" s="124">
        <f>'[2]Yearly Butadiene'!F21</f>
        <v>66.84951279993615</v>
      </c>
      <c r="G21" s="124">
        <f>'[2]Yearly Butadiene'!G21</f>
        <v>99.575551888466862</v>
      </c>
      <c r="H21" s="124">
        <f>'[2]Yearly Butadiene'!H21</f>
        <v>131.84227104331072</v>
      </c>
      <c r="I21" s="124">
        <f>'[2]Yearly Butadiene'!I21</f>
        <v>163.65448242751989</v>
      </c>
      <c r="J21" s="124">
        <f>'[2]Yearly Butadiene'!J21</f>
        <v>195.01695344301459</v>
      </c>
      <c r="K21" s="124">
        <f>'[2]Yearly Butadiene'!K21</f>
        <v>225.93440712073064</v>
      </c>
      <c r="L21" s="124">
        <f>'[2]Yearly Butadiene'!L21</f>
        <v>256.41152250750281</v>
      </c>
      <c r="M21" s="124">
        <f>'[2]Yearly Butadiene'!M21</f>
        <v>286.45293504971175</v>
      </c>
      <c r="N21" s="124">
        <f>'[2]Yearly Butadiene'!N21</f>
        <v>316.06323697371852</v>
      </c>
      <c r="O21" s="124">
        <f>'[2]Yearly Butadiene'!O21</f>
        <v>374.37274440915485</v>
      </c>
      <c r="P21" s="124">
        <f>'[2]Yearly Butadiene'!P21</f>
        <v>431.854297235687</v>
      </c>
      <c r="Q21" s="124">
        <f>'[2]Yearly Butadiene'!Q21</f>
        <v>488.51660277800323</v>
      </c>
      <c r="R21" s="124">
        <f>'[2]Yearly Butadiene'!R21</f>
        <v>544.36828721485153</v>
      </c>
      <c r="S21" s="124">
        <f>'[2]Yearly Butadiene'!S21</f>
        <v>599.41789628712468</v>
      </c>
      <c r="T21" s="124">
        <f>'[2]Yearly Butadiene'!T21</f>
        <v>653.6738960000182</v>
      </c>
      <c r="U21" s="124">
        <f>'[2]Yearly Butadiene'!U21</f>
        <v>707.14467331930734</v>
      </c>
      <c r="V21" s="124">
        <f>'[2]Yearly Butadiene'!V21</f>
        <v>759.83853686179327</v>
      </c>
      <c r="W21" s="124">
        <f>'[2]Yearly Butadiene'!W21</f>
        <v>811.7637175799639</v>
      </c>
      <c r="X21" s="124">
        <f>'[2]Yearly Butadiene'!X21</f>
        <v>862.92836944091835</v>
      </c>
      <c r="Y21" s="124">
        <f>'[2]Yearly Butadiene'!Y21</f>
        <v>900.06160989169359</v>
      </c>
      <c r="Z21" s="124">
        <f>'[2]Yearly Butadiene'!Z21</f>
        <v>936.63545838308278</v>
      </c>
      <c r="AA21" s="124">
        <f>'[2]Yearly Butadiene'!AA21</f>
        <v>972.65590770751703</v>
      </c>
      <c r="AB21" s="124">
        <f>'[2]Yearly Butadiene'!AB21</f>
        <v>1008.1288943017844</v>
      </c>
      <c r="AC21" s="124">
        <f>'[2]Yearly Butadiene'!AC21</f>
        <v>1043.0602987414354</v>
      </c>
      <c r="AD21" s="124">
        <f>'[2]Yearly Butadiene'!AD21</f>
        <v>1077.4559462310353</v>
      </c>
      <c r="AE21" s="124">
        <f>'[2]Yearly Butadiene'!AE21</f>
        <v>1111.3216070902959</v>
      </c>
      <c r="AF21" s="124">
        <f>'[2]Yearly Butadiene'!AF21</f>
        <v>1144.6629972361213</v>
      </c>
      <c r="AG21" s="124">
        <f>'[2]Yearly Butadiene'!AG21</f>
        <v>1177.4857786606012</v>
      </c>
      <c r="AH21" s="124">
        <f>'[2]Yearly Butadiene'!AH21</f>
        <v>1209.7955599049837</v>
      </c>
      <c r="AI21" s="141"/>
      <c r="AJ21" s="124">
        <f>'[3]Yearly Butadiene'!D21</f>
        <v>0</v>
      </c>
      <c r="AK21" s="124">
        <f>'[3]Yearly Butadiene'!E21</f>
        <v>2.0737284127428586</v>
      </c>
      <c r="AL21" s="124">
        <f>'[3]Yearly Butadiene'!F21</f>
        <v>4.1474568254857171</v>
      </c>
      <c r="AM21" s="124">
        <f>'[3]Yearly Butadiene'!G21</f>
        <v>6.2211852382285766</v>
      </c>
      <c r="AN21" s="124">
        <f>'[3]Yearly Butadiene'!H21</f>
        <v>8.2949136509714343</v>
      </c>
      <c r="AO21" s="124">
        <f>'[3]Yearly Butadiene'!I21</f>
        <v>10.368642063714294</v>
      </c>
      <c r="AP21" s="124">
        <f>'[3]Yearly Butadiene'!J21</f>
        <v>12.442370476457153</v>
      </c>
      <c r="AQ21" s="124">
        <f>'[3]Yearly Butadiene'!K21</f>
        <v>14.516098889200013</v>
      </c>
      <c r="AR21" s="124">
        <f>'[3]Yearly Butadiene'!L21</f>
        <v>16.589827301942869</v>
      </c>
      <c r="AS21" s="124">
        <f>'[3]Yearly Butadiene'!M21</f>
        <v>18.663555714685728</v>
      </c>
      <c r="AT21" s="124">
        <f>'[3]Yearly Butadiene'!N21</f>
        <v>20.737284127428588</v>
      </c>
      <c r="AU21" s="124">
        <f>'[3]Yearly Butadiene'!O21</f>
        <v>25.940985798657163</v>
      </c>
      <c r="AV21" s="124">
        <f>'[3]Yearly Butadiene'!P21</f>
        <v>31.144687469885739</v>
      </c>
      <c r="AW21" s="124">
        <f>'[3]Yearly Butadiene'!Q21</f>
        <v>36.348389141114318</v>
      </c>
      <c r="AX21" s="124">
        <f>'[3]Yearly Butadiene'!R21</f>
        <v>41.55209081234289</v>
      </c>
      <c r="AY21" s="124">
        <f>'[3]Yearly Butadiene'!S21</f>
        <v>46.755792483571469</v>
      </c>
      <c r="AZ21" s="124">
        <f>'[3]Yearly Butadiene'!T21</f>
        <v>51.959494154800041</v>
      </c>
      <c r="BA21" s="124">
        <f>'[3]Yearly Butadiene'!U21</f>
        <v>57.163195826028613</v>
      </c>
      <c r="BB21" s="124">
        <f>'[3]Yearly Butadiene'!V21</f>
        <v>62.366897497257199</v>
      </c>
      <c r="BC21" s="124">
        <f>'[3]Yearly Butadiene'!W21</f>
        <v>67.570599168485757</v>
      </c>
      <c r="BD21" s="124">
        <f>'[3]Yearly Butadiene'!X21</f>
        <v>72.774300839714343</v>
      </c>
      <c r="BE21" s="124">
        <f>'[3]Yearly Butadiene'!Y21</f>
        <v>78.154850845207207</v>
      </c>
      <c r="BF21" s="124">
        <f>'[3]Yearly Butadiene'!Z21</f>
        <v>83.535400850700057</v>
      </c>
      <c r="BG21" s="124">
        <f>'[3]Yearly Butadiene'!AA21</f>
        <v>88.915950856192921</v>
      </c>
      <c r="BH21" s="124">
        <f>'[3]Yearly Butadiene'!AB21</f>
        <v>94.296500861685786</v>
      </c>
      <c r="BI21" s="124">
        <f>'[3]Yearly Butadiene'!AC21</f>
        <v>99.67705086717865</v>
      </c>
      <c r="BJ21" s="124">
        <f>'[3]Yearly Butadiene'!AD21</f>
        <v>105.05760087267151</v>
      </c>
      <c r="BK21" s="124">
        <f>'[3]Yearly Butadiene'!AE21</f>
        <v>110.43815087816438</v>
      </c>
      <c r="BL21" s="124">
        <f>'[3]Yearly Butadiene'!AF21</f>
        <v>115.81870088365721</v>
      </c>
      <c r="BM21" s="124">
        <f>'[3]Yearly Butadiene'!AG21</f>
        <v>121.19925088915011</v>
      </c>
      <c r="BN21" s="124">
        <f>'[3]Yearly Butadiene'!AH21</f>
        <v>126.57980089464296</v>
      </c>
      <c r="BP21" s="124">
        <f t="shared" si="111"/>
        <v>0</v>
      </c>
      <c r="BQ21" s="124">
        <f t="shared" si="112"/>
        <v>35.733024872839273</v>
      </c>
      <c r="BR21" s="124">
        <f t="shared" si="113"/>
        <v>70.996969625421869</v>
      </c>
      <c r="BS21" s="124">
        <f t="shared" si="114"/>
        <v>105.79673712669543</v>
      </c>
      <c r="BT21" s="124">
        <f t="shared" si="115"/>
        <v>140.13718469428215</v>
      </c>
      <c r="BU21" s="124">
        <f t="shared" si="116"/>
        <v>174.0231244912342</v>
      </c>
      <c r="BV21" s="124">
        <f t="shared" si="117"/>
        <v>207.45932391947173</v>
      </c>
      <c r="BW21" s="124">
        <f t="shared" si="118"/>
        <v>240.45050600993065</v>
      </c>
      <c r="BX21" s="124">
        <f t="shared" si="119"/>
        <v>273.00134980944568</v>
      </c>
      <c r="BY21" s="124">
        <f t="shared" si="120"/>
        <v>305.1164907643975</v>
      </c>
      <c r="BZ21" s="124">
        <f t="shared" si="121"/>
        <v>336.80052110114713</v>
      </c>
      <c r="CA21" s="124">
        <f t="shared" si="122"/>
        <v>400.313730207812</v>
      </c>
      <c r="CB21" s="124">
        <f t="shared" si="123"/>
        <v>462.99898470557275</v>
      </c>
      <c r="CC21" s="124">
        <f t="shared" si="124"/>
        <v>524.86499191911753</v>
      </c>
      <c r="CD21" s="124">
        <f t="shared" si="125"/>
        <v>585.92037802719437</v>
      </c>
      <c r="CE21" s="124">
        <f t="shared" si="126"/>
        <v>646.17368877069612</v>
      </c>
      <c r="CF21" s="124">
        <f t="shared" si="127"/>
        <v>705.63339015481824</v>
      </c>
      <c r="CG21" s="124">
        <f t="shared" si="128"/>
        <v>764.30786914533599</v>
      </c>
      <c r="CH21" s="124">
        <f t="shared" si="129"/>
        <v>822.20543435905051</v>
      </c>
      <c r="CI21" s="124">
        <f t="shared" si="130"/>
        <v>879.33431674844962</v>
      </c>
      <c r="CJ21" s="124">
        <f t="shared" si="131"/>
        <v>935.70267028063267</v>
      </c>
      <c r="CK21" s="124">
        <f t="shared" si="132"/>
        <v>978.21646073690079</v>
      </c>
      <c r="CL21" s="124">
        <f t="shared" si="133"/>
        <v>1020.1708592337828</v>
      </c>
      <c r="CM21" s="124">
        <f t="shared" si="134"/>
        <v>1061.5718585637101</v>
      </c>
      <c r="CN21" s="124">
        <f t="shared" si="135"/>
        <v>1102.4253951634701</v>
      </c>
      <c r="CO21" s="124">
        <f t="shared" si="136"/>
        <v>1142.7373496086141</v>
      </c>
      <c r="CP21" s="124">
        <f t="shared" si="137"/>
        <v>1182.513547103707</v>
      </c>
      <c r="CQ21" s="124">
        <f t="shared" si="138"/>
        <v>1221.7597579684602</v>
      </c>
      <c r="CR21" s="124">
        <f t="shared" si="139"/>
        <v>1260.4816981197785</v>
      </c>
      <c r="CS21" s="124">
        <f t="shared" si="140"/>
        <v>1298.6850295497513</v>
      </c>
      <c r="CT21" s="124">
        <f t="shared" si="141"/>
        <v>1336.3753607996266</v>
      </c>
      <c r="CU21" s="141"/>
      <c r="CV21" s="124">
        <f>'[2]Yearly Butadiene'!AJ21</f>
        <v>0</v>
      </c>
      <c r="CW21" s="124">
        <f>'[2]Yearly Butadiene'!AK21</f>
        <v>25.244472345072314</v>
      </c>
      <c r="CX21" s="124">
        <f>'[2]Yearly Butadiene'!AL21</f>
        <v>50.137134599952105</v>
      </c>
      <c r="CY21" s="124">
        <f>'[2]Yearly Butadiene'!AM21</f>
        <v>74.681663916350132</v>
      </c>
      <c r="CZ21" s="124">
        <f>'[2]Yearly Butadiene'!AN21</f>
        <v>98.881703282483045</v>
      </c>
      <c r="DA21" s="124">
        <f>'[2]Yearly Butadiene'!AO21</f>
        <v>122.74086182063991</v>
      </c>
      <c r="DB21" s="124">
        <f>'[2]Yearly Butadiene'!AP21</f>
        <v>146.26271508226094</v>
      </c>
      <c r="DC21" s="124">
        <f>'[2]Yearly Butadiene'!AQ21</f>
        <v>169.45080534054793</v>
      </c>
      <c r="DD21" s="124">
        <f>'[2]Yearly Butadiene'!AR21</f>
        <v>192.30864188062711</v>
      </c>
      <c r="DE21" s="124">
        <f>'[2]Yearly Butadiene'!AS21</f>
        <v>214.83970128728379</v>
      </c>
      <c r="DF21" s="124">
        <f>'[2]Yearly Butadiene'!AT21</f>
        <v>237.04742773028889</v>
      </c>
      <c r="DG21" s="124">
        <f>'[2]Yearly Butadiene'!AU21</f>
        <v>280.77955830686614</v>
      </c>
      <c r="DH21" s="124">
        <f>'[2]Yearly Butadiene'!AV21</f>
        <v>323.89072292676525</v>
      </c>
      <c r="DI21" s="124">
        <f>'[2]Yearly Butadiene'!AW21</f>
        <v>366.38745208350247</v>
      </c>
      <c r="DJ21" s="124">
        <f>'[2]Yearly Butadiene'!AX21</f>
        <v>408.27621541113865</v>
      </c>
      <c r="DK21" s="124">
        <f>'[2]Yearly Butadiene'!AY21</f>
        <v>449.56342221534356</v>
      </c>
      <c r="DL21" s="124">
        <f>'[2]Yearly Butadiene'!AZ21</f>
        <v>490.25542200001371</v>
      </c>
      <c r="DM21" s="124">
        <f>'[2]Yearly Butadiene'!BA21</f>
        <v>530.35850498948048</v>
      </c>
      <c r="DN21" s="124">
        <f>'[2]Yearly Butadiene'!BB21</f>
        <v>569.87890264634484</v>
      </c>
      <c r="DO21" s="124">
        <f>'[2]Yearly Butadiene'!BC21</f>
        <v>608.82278818497286</v>
      </c>
      <c r="DP21" s="124">
        <f>'[2]Yearly Butadiene'!BD21</f>
        <v>647.19627708068879</v>
      </c>
      <c r="DQ21" s="124">
        <f>'[2]Yearly Butadiene'!BE21</f>
        <v>675.04620741877034</v>
      </c>
      <c r="DR21" s="124">
        <f>'[2]Yearly Butadiene'!BF21</f>
        <v>702.47659378731214</v>
      </c>
      <c r="DS21" s="124">
        <f>'[2]Yearly Butadiene'!BG21</f>
        <v>729.49193078063786</v>
      </c>
      <c r="DT21" s="124">
        <f>'[2]Yearly Butadiene'!BH21</f>
        <v>756.09667072633829</v>
      </c>
      <c r="DU21" s="124">
        <f>'[2]Yearly Butadiene'!BI21</f>
        <v>782.29522405607668</v>
      </c>
      <c r="DV21" s="124">
        <f>'[2]Yearly Butadiene'!BJ21</f>
        <v>808.09195967327651</v>
      </c>
      <c r="DW21" s="124">
        <f>'[2]Yearly Butadiene'!BK21</f>
        <v>833.49120531772189</v>
      </c>
      <c r="DX21" s="124">
        <f>'[2]Yearly Butadiene'!BL21</f>
        <v>858.49724792709094</v>
      </c>
      <c r="DY21" s="124">
        <f>'[2]Yearly Butadiene'!BM21</f>
        <v>883.11433399545103</v>
      </c>
      <c r="DZ21" s="124">
        <f>'[2]Yearly Butadiene'!BN21</f>
        <v>907.3466699287377</v>
      </c>
      <c r="EB21" s="124">
        <f>'[3]Yearly Butadiene'!AJ21</f>
        <v>0</v>
      </c>
      <c r="EC21" s="124">
        <f>'[3]Yearly Butadiene'!AK21</f>
        <v>1.5345590254297155</v>
      </c>
      <c r="ED21" s="124">
        <f>'[3]Yearly Butadiene'!AL21</f>
        <v>3.0691180508594309</v>
      </c>
      <c r="EE21" s="124">
        <f>'[3]Yearly Butadiene'!AM21</f>
        <v>4.6036770762891459</v>
      </c>
      <c r="EF21" s="124">
        <f>'[3]Yearly Butadiene'!AN21</f>
        <v>6.1382361017188618</v>
      </c>
      <c r="EG21" s="124">
        <f>'[3]Yearly Butadiene'!AO21</f>
        <v>7.6727951271485768</v>
      </c>
      <c r="EH21" s="124">
        <f>'[3]Yearly Butadiene'!AP21</f>
        <v>9.2073541525782918</v>
      </c>
      <c r="EI21" s="124">
        <f>'[3]Yearly Butadiene'!AQ21</f>
        <v>10.741913178008009</v>
      </c>
      <c r="EJ21" s="124">
        <f>'[3]Yearly Butadiene'!AR21</f>
        <v>12.276472203437724</v>
      </c>
      <c r="EK21" s="124">
        <f>'[3]Yearly Butadiene'!AS21</f>
        <v>13.811031228867439</v>
      </c>
      <c r="EL21" s="124">
        <f>'[3]Yearly Butadiene'!AT21</f>
        <v>15.345590254297154</v>
      </c>
      <c r="EM21" s="124">
        <f>'[3]Yearly Butadiene'!AU21</f>
        <v>19.196329491006299</v>
      </c>
      <c r="EN21" s="124">
        <f>'[3]Yearly Butadiene'!AV21</f>
        <v>23.047068727715448</v>
      </c>
      <c r="EO21" s="124">
        <f>'[3]Yearly Butadiene'!AW21</f>
        <v>26.897807964424594</v>
      </c>
      <c r="EP21" s="124">
        <f>'[3]Yearly Butadiene'!AX21</f>
        <v>30.748547201133739</v>
      </c>
      <c r="EQ21" s="124">
        <f>'[3]Yearly Butadiene'!AY21</f>
        <v>34.599286437842885</v>
      </c>
      <c r="ER21" s="124">
        <f>'[3]Yearly Butadiene'!AZ21</f>
        <v>38.45002567455203</v>
      </c>
      <c r="ES21" s="124">
        <f>'[3]Yearly Butadiene'!BA21</f>
        <v>42.300764911261176</v>
      </c>
      <c r="ET21" s="124">
        <f>'[3]Yearly Butadiene'!BB21</f>
        <v>46.151504147970321</v>
      </c>
      <c r="EU21" s="124">
        <f>'[3]Yearly Butadiene'!BC21</f>
        <v>50.00224338467946</v>
      </c>
      <c r="EV21" s="124">
        <f>'[3]Yearly Butadiene'!BD21</f>
        <v>53.852982621388612</v>
      </c>
      <c r="EW21" s="124">
        <f>'[3]Yearly Butadiene'!BE21</f>
        <v>57.834589625453333</v>
      </c>
      <c r="EX21" s="124">
        <f>'[3]Yearly Butadiene'!BF21</f>
        <v>61.816196629518046</v>
      </c>
      <c r="EY21" s="124">
        <f>'[3]Yearly Butadiene'!BG21</f>
        <v>65.79780363358276</v>
      </c>
      <c r="EZ21" s="124">
        <f>'[3]Yearly Butadiene'!BH21</f>
        <v>69.779410637647487</v>
      </c>
      <c r="FA21" s="124">
        <f>'[3]Yearly Butadiene'!BI21</f>
        <v>73.761017641712201</v>
      </c>
      <c r="FB21" s="124">
        <f>'[3]Yearly Butadiene'!BJ21</f>
        <v>77.742624645776914</v>
      </c>
      <c r="FC21" s="124">
        <f>'[3]Yearly Butadiene'!BK21</f>
        <v>81.724231649841641</v>
      </c>
      <c r="FD21" s="124">
        <f>'[3]Yearly Butadiene'!BL21</f>
        <v>85.705838653906341</v>
      </c>
      <c r="FE21" s="124">
        <f>'[3]Yearly Butadiene'!BM21</f>
        <v>89.687445657971068</v>
      </c>
      <c r="FF21" s="124">
        <f>'[3]Yearly Butadiene'!BN21</f>
        <v>93.669052662035782</v>
      </c>
      <c r="FG21" s="141"/>
      <c r="FH21" s="124">
        <f t="shared" si="142"/>
        <v>0</v>
      </c>
      <c r="FI21" s="124">
        <f t="shared" si="143"/>
        <v>26.779031370502029</v>
      </c>
      <c r="FJ21" s="124">
        <f t="shared" si="144"/>
        <v>53.206252650811535</v>
      </c>
      <c r="FK21" s="124">
        <f t="shared" si="145"/>
        <v>79.285340992639277</v>
      </c>
      <c r="FL21" s="124">
        <f t="shared" si="146"/>
        <v>105.0199393842019</v>
      </c>
      <c r="FM21" s="124">
        <f t="shared" si="147"/>
        <v>130.4136569477885</v>
      </c>
      <c r="FN21" s="124">
        <f t="shared" si="148"/>
        <v>155.47006923483923</v>
      </c>
      <c r="FO21" s="124">
        <f t="shared" si="149"/>
        <v>180.19271851855595</v>
      </c>
      <c r="FP21" s="124">
        <f t="shared" si="150"/>
        <v>204.58511408406483</v>
      </c>
      <c r="FQ21" s="124">
        <f t="shared" si="151"/>
        <v>228.65073251615124</v>
      </c>
      <c r="FR21" s="124">
        <f t="shared" si="152"/>
        <v>252.39301798458604</v>
      </c>
      <c r="FS21" s="124">
        <f t="shared" si="153"/>
        <v>299.97588779787242</v>
      </c>
      <c r="FT21" s="124">
        <f t="shared" si="154"/>
        <v>346.93779165448069</v>
      </c>
      <c r="FU21" s="124">
        <f t="shared" si="155"/>
        <v>393.28526004792707</v>
      </c>
      <c r="FV21" s="124">
        <f t="shared" si="156"/>
        <v>439.02476261227241</v>
      </c>
      <c r="FW21" s="124">
        <f t="shared" si="157"/>
        <v>484.16270865318643</v>
      </c>
      <c r="FX21" s="124">
        <f t="shared" si="158"/>
        <v>528.70544767456579</v>
      </c>
      <c r="FY21" s="124">
        <f t="shared" si="159"/>
        <v>572.65926990074161</v>
      </c>
      <c r="FZ21" s="124">
        <f t="shared" si="160"/>
        <v>616.03040679431513</v>
      </c>
      <c r="GA21" s="124">
        <f t="shared" si="161"/>
        <v>658.82503156965231</v>
      </c>
      <c r="GB21" s="124">
        <f t="shared" si="162"/>
        <v>701.04925970207739</v>
      </c>
      <c r="GC21" s="124">
        <f t="shared" si="163"/>
        <v>732.88079704422364</v>
      </c>
      <c r="GD21" s="124">
        <f t="shared" si="164"/>
        <v>764.29279041683014</v>
      </c>
      <c r="GE21" s="124">
        <f t="shared" si="165"/>
        <v>795.28973441422067</v>
      </c>
      <c r="GF21" s="124">
        <f t="shared" si="166"/>
        <v>825.8760813639858</v>
      </c>
      <c r="GG21" s="124">
        <f t="shared" si="167"/>
        <v>856.05624169778889</v>
      </c>
      <c r="GH21" s="124">
        <f t="shared" si="168"/>
        <v>885.83458431905342</v>
      </c>
      <c r="GI21" s="124">
        <f t="shared" si="169"/>
        <v>915.21543696756351</v>
      </c>
      <c r="GJ21" s="124">
        <f t="shared" si="170"/>
        <v>944.20308658099725</v>
      </c>
      <c r="GK21" s="124">
        <f t="shared" si="171"/>
        <v>972.80177965342205</v>
      </c>
      <c r="GL21" s="124">
        <f t="shared" si="172"/>
        <v>1001.0157225907735</v>
      </c>
      <c r="GP21" t="s">
        <v>33</v>
      </c>
      <c r="GQ21" s="2">
        <f>D6</f>
        <v>0</v>
      </c>
      <c r="GS21" t="str">
        <v>Major Polymers</v>
      </c>
      <c r="GT21" s="2">
        <v>28.851572700948026</v>
      </c>
      <c r="GU21" s="199">
        <v>0.27724419981452192</v>
      </c>
      <c r="GW21" s="75" t="s">
        <v>26</v>
      </c>
      <c r="GX21" s="74"/>
      <c r="GY21" s="79">
        <f>CT4-BP4</f>
        <v>-160186.13049291971</v>
      </c>
      <c r="GZ21" s="74"/>
      <c r="HA21" s="197">
        <f>CT17+CT69</f>
        <v>185712.702183021</v>
      </c>
      <c r="HB21" s="74"/>
      <c r="HC21" s="74"/>
      <c r="HD21" s="74"/>
      <c r="HE21" s="74"/>
      <c r="HG21" s="75" t="s">
        <v>26</v>
      </c>
      <c r="HH21" s="74"/>
      <c r="HI21" s="79">
        <f>GL4-FH4</f>
        <v>-160186.13049291971</v>
      </c>
      <c r="HJ21" s="74"/>
      <c r="HK21" s="197">
        <f>GL45</f>
        <v>0</v>
      </c>
      <c r="HL21" s="74"/>
      <c r="HM21" s="74"/>
      <c r="HN21" s="74"/>
      <c r="HO21" s="74"/>
    </row>
    <row r="22" spans="1:223" outlineLevel="1">
      <c r="B22" s="9" t="s">
        <v>54</v>
      </c>
      <c r="C22" s="5" t="s">
        <v>197</v>
      </c>
      <c r="D22" s="126">
        <f>'[2]Yearly Butadiene'!D22</f>
        <v>0</v>
      </c>
      <c r="E22" s="126">
        <f>'[2]Yearly Butadiene'!E22</f>
        <v>18.158061566024131</v>
      </c>
      <c r="F22" s="126">
        <f>'[2]Yearly Butadiene'!F22</f>
        <v>36.063070139300272</v>
      </c>
      <c r="G22" s="126">
        <f>'[2]Yearly Butadiene'!G22</f>
        <v>53.717670653192023</v>
      </c>
      <c r="H22" s="126">
        <f>'[2]Yearly Butadiene'!H22</f>
        <v>71.124483467650549</v>
      </c>
      <c r="I22" s="126">
        <f>'[2]Yearly Butadiene'!I22</f>
        <v>88.286104583250932</v>
      </c>
      <c r="J22" s="126">
        <f>'[2]Yearly Butadiene'!J22</f>
        <v>105.20510585343877</v>
      </c>
      <c r="K22" s="126">
        <f>'[2]Yearly Butadiene'!K22</f>
        <v>121.88403519500167</v>
      </c>
      <c r="L22" s="126">
        <f>'[2]Yearly Butadiene'!L22</f>
        <v>138.32541679677999</v>
      </c>
      <c r="M22" s="126">
        <f>'[2]Yearly Butadiene'!M22</f>
        <v>154.53175132663117</v>
      </c>
      <c r="N22" s="126">
        <f>'[2]Yearly Butadiene'!N22</f>
        <v>170.50551613666187</v>
      </c>
      <c r="O22" s="126">
        <f>'[2]Yearly Butadiene'!O22</f>
        <v>186.24916546674206</v>
      </c>
      <c r="P22" s="126">
        <f>'[2]Yearly Butadiene'!P22</f>
        <v>201.7651306463149</v>
      </c>
      <c r="Q22" s="126">
        <f>'[2]Yearly Butadiene'!Q22</f>
        <v>217.05582029451648</v>
      </c>
      <c r="R22" s="126">
        <f>'[2]Yearly Butadiene'!R22</f>
        <v>232.12362051861885</v>
      </c>
      <c r="S22" s="126">
        <f>'[2]Yearly Butadiene'!S22</f>
        <v>246.97089511081035</v>
      </c>
      <c r="T22" s="126">
        <f>'[2]Yearly Butadiene'!T22</f>
        <v>261.59998574332661</v>
      </c>
      <c r="U22" s="126">
        <f>'[2]Yearly Butadiene'!U22</f>
        <v>276.01321216194583</v>
      </c>
      <c r="V22" s="126">
        <f>'[2]Yearly Butadiene'!V22</f>
        <v>290.21287237786112</v>
      </c>
      <c r="W22" s="126">
        <f>'[2]Yearly Butadiene'!W22</f>
        <v>304.2012428579435</v>
      </c>
      <c r="X22" s="126">
        <f>'[2]Yearly Butadiene'!X22</f>
        <v>317.98057871340956</v>
      </c>
      <c r="Y22" s="126">
        <f>'[2]Yearly Butadiene'!Y22</f>
        <v>317.38417739601073</v>
      </c>
      <c r="Z22" s="126">
        <f>'[2]Yearly Butadiene'!Z22</f>
        <v>324.82076638824697</v>
      </c>
      <c r="AA22" s="126">
        <f>'[2]Yearly Butadiene'!AA22</f>
        <v>332.13830792090613</v>
      </c>
      <c r="AB22" s="126">
        <f>'[2]Yearly Butadiene'!AB22</f>
        <v>339.33809997881963</v>
      </c>
      <c r="AC22" s="126">
        <f>'[2]Yearly Butadiene'!AC22</f>
        <v>346.4214282381584</v>
      </c>
      <c r="AD22" s="126">
        <f>'[2]Yearly Butadiene'!AD22</f>
        <v>353.38956617494574</v>
      </c>
      <c r="AE22" s="126">
        <f>'[2]Yearly Butadiene'!AE22</f>
        <v>360.2437751726556</v>
      </c>
      <c r="AF22" s="126">
        <f>'[2]Yearly Butadiene'!AF22</f>
        <v>366.98530462890352</v>
      </c>
      <c r="AG22" s="126">
        <f>'[2]Yearly Butadiene'!AG22</f>
        <v>373.61539206123808</v>
      </c>
      <c r="AH22" s="126">
        <f>'[2]Yearly Butadiene'!AH22</f>
        <v>380.13526321203972</v>
      </c>
      <c r="AI22" s="141"/>
      <c r="AJ22" s="126">
        <f>'[3]Yearly Butadiene'!D22</f>
        <v>0</v>
      </c>
      <c r="AK22" s="126">
        <f>'[3]Yearly Butadiene'!E22</f>
        <v>0.78128202466071484</v>
      </c>
      <c r="AL22" s="126">
        <f>'[3]Yearly Butadiene'!F22</f>
        <v>1.5625640493214297</v>
      </c>
      <c r="AM22" s="126">
        <f>'[3]Yearly Butadiene'!G22</f>
        <v>2.3438460739821445</v>
      </c>
      <c r="AN22" s="126">
        <f>'[3]Yearly Butadiene'!H22</f>
        <v>3.1251280986428593</v>
      </c>
      <c r="AO22" s="126">
        <f>'[3]Yearly Butadiene'!I22</f>
        <v>3.9064101233035742</v>
      </c>
      <c r="AP22" s="126">
        <f>'[3]Yearly Butadiene'!J22</f>
        <v>4.687692147964289</v>
      </c>
      <c r="AQ22" s="126">
        <f>'[3]Yearly Butadiene'!K22</f>
        <v>5.4689741726250052</v>
      </c>
      <c r="AR22" s="126">
        <f>'[3]Yearly Butadiene'!L22</f>
        <v>6.2502561972857187</v>
      </c>
      <c r="AS22" s="126">
        <f>'[3]Yearly Butadiene'!M22</f>
        <v>7.0315382219464331</v>
      </c>
      <c r="AT22" s="126">
        <f>'[3]Yearly Butadiene'!N22</f>
        <v>7.8128202466071484</v>
      </c>
      <c r="AU22" s="126">
        <f>'[3]Yearly Butadiene'!O22</f>
        <v>8.5941022712678627</v>
      </c>
      <c r="AV22" s="126">
        <f>'[3]Yearly Butadiene'!P22</f>
        <v>9.375384295928578</v>
      </c>
      <c r="AW22" s="126">
        <f>'[3]Yearly Butadiene'!Q22</f>
        <v>10.156666320589293</v>
      </c>
      <c r="AX22" s="126">
        <f>'[3]Yearly Butadiene'!R22</f>
        <v>10.93794834525001</v>
      </c>
      <c r="AY22" s="126">
        <f>'[3]Yearly Butadiene'!S22</f>
        <v>11.719230369910724</v>
      </c>
      <c r="AZ22" s="126">
        <f>'[3]Yearly Butadiene'!T22</f>
        <v>12.500512394571437</v>
      </c>
      <c r="BA22" s="126">
        <f>'[3]Yearly Butadiene'!U22</f>
        <v>13.281794419232153</v>
      </c>
      <c r="BB22" s="126">
        <f>'[3]Yearly Butadiene'!V22</f>
        <v>14.063076443892866</v>
      </c>
      <c r="BC22" s="126">
        <f>'[3]Yearly Butadiene'!W22</f>
        <v>14.844358468553585</v>
      </c>
      <c r="BD22" s="126">
        <f>'[3]Yearly Butadiene'!X22</f>
        <v>15.625640493214297</v>
      </c>
      <c r="BE22" s="126">
        <f>'[3]Yearly Butadiene'!Y22</f>
        <v>18.542426718614301</v>
      </c>
      <c r="BF22" s="126">
        <f>'[3]Yearly Butadiene'!Z22</f>
        <v>19.375794211585728</v>
      </c>
      <c r="BG22" s="126">
        <f>'[3]Yearly Butadiene'!AA22</f>
        <v>20.209161704557157</v>
      </c>
      <c r="BH22" s="126">
        <f>'[3]Yearly Butadiene'!AB22</f>
        <v>21.042529197528587</v>
      </c>
      <c r="BI22" s="126">
        <f>'[3]Yearly Butadiene'!AC22</f>
        <v>21.875896690500021</v>
      </c>
      <c r="BJ22" s="126">
        <f>'[3]Yearly Butadiene'!AD22</f>
        <v>22.709264183471447</v>
      </c>
      <c r="BK22" s="126">
        <f>'[3]Yearly Butadiene'!AE22</f>
        <v>23.542631676442877</v>
      </c>
      <c r="BL22" s="126">
        <f>'[3]Yearly Butadiene'!AF22</f>
        <v>24.375999169414303</v>
      </c>
      <c r="BM22" s="126">
        <f>'[3]Yearly Butadiene'!AG22</f>
        <v>25.209366662385733</v>
      </c>
      <c r="BN22" s="126">
        <f>'[3]Yearly Butadiene'!AH22</f>
        <v>26.042734155357163</v>
      </c>
      <c r="BP22" s="126">
        <f t="shared" si="111"/>
        <v>0</v>
      </c>
      <c r="BQ22" s="126">
        <f t="shared" si="112"/>
        <v>18.939343590684846</v>
      </c>
      <c r="BR22" s="126">
        <f t="shared" si="113"/>
        <v>37.625634188621703</v>
      </c>
      <c r="BS22" s="126">
        <f t="shared" si="114"/>
        <v>56.061516727174165</v>
      </c>
      <c r="BT22" s="126">
        <f t="shared" si="115"/>
        <v>74.24961156629341</v>
      </c>
      <c r="BU22" s="126">
        <f t="shared" si="116"/>
        <v>92.192514706554505</v>
      </c>
      <c r="BV22" s="126">
        <f t="shared" si="117"/>
        <v>109.89279800140305</v>
      </c>
      <c r="BW22" s="126">
        <f t="shared" si="118"/>
        <v>127.35300936762668</v>
      </c>
      <c r="BX22" s="126">
        <f t="shared" si="119"/>
        <v>144.57567299406571</v>
      </c>
      <c r="BY22" s="126">
        <f t="shared" si="120"/>
        <v>161.56328954857759</v>
      </c>
      <c r="BZ22" s="126">
        <f t="shared" si="121"/>
        <v>178.31833638326901</v>
      </c>
      <c r="CA22" s="126">
        <f t="shared" si="122"/>
        <v>194.84326773800993</v>
      </c>
      <c r="CB22" s="126">
        <f t="shared" si="123"/>
        <v>211.14051494224347</v>
      </c>
      <c r="CC22" s="126">
        <f t="shared" si="124"/>
        <v>227.21248661510577</v>
      </c>
      <c r="CD22" s="126">
        <f t="shared" si="125"/>
        <v>243.06156886386887</v>
      </c>
      <c r="CE22" s="126">
        <f t="shared" si="126"/>
        <v>258.69012548072106</v>
      </c>
      <c r="CF22" s="126">
        <f t="shared" si="127"/>
        <v>274.10049813789806</v>
      </c>
      <c r="CG22" s="126">
        <f t="shared" si="128"/>
        <v>289.29500658117797</v>
      </c>
      <c r="CH22" s="126">
        <f t="shared" si="129"/>
        <v>304.27594882175396</v>
      </c>
      <c r="CI22" s="126">
        <f t="shared" si="130"/>
        <v>319.04560132649709</v>
      </c>
      <c r="CJ22" s="126">
        <f t="shared" si="131"/>
        <v>333.60621920662385</v>
      </c>
      <c r="CK22" s="126">
        <f t="shared" si="132"/>
        <v>335.92660411462504</v>
      </c>
      <c r="CL22" s="126">
        <f t="shared" si="133"/>
        <v>344.19656059983271</v>
      </c>
      <c r="CM22" s="126">
        <f t="shared" si="134"/>
        <v>352.3474696254633</v>
      </c>
      <c r="CN22" s="126">
        <f t="shared" si="135"/>
        <v>360.38062917634824</v>
      </c>
      <c r="CO22" s="126">
        <f t="shared" si="136"/>
        <v>368.29732492865844</v>
      </c>
      <c r="CP22" s="126">
        <f t="shared" si="137"/>
        <v>376.09883035841722</v>
      </c>
      <c r="CQ22" s="126">
        <f t="shared" si="138"/>
        <v>383.78640684909846</v>
      </c>
      <c r="CR22" s="126">
        <f t="shared" si="139"/>
        <v>391.36130379831781</v>
      </c>
      <c r="CS22" s="126">
        <f t="shared" si="140"/>
        <v>398.8247587236238</v>
      </c>
      <c r="CT22" s="126">
        <f t="shared" si="141"/>
        <v>406.17799736739687</v>
      </c>
      <c r="CU22" s="141"/>
      <c r="CV22" s="126">
        <f>'[2]Yearly Butadiene'!AJ22</f>
        <v>0</v>
      </c>
      <c r="CW22" s="126">
        <f>'[2]Yearly Butadiene'!AK22</f>
        <v>15.615932946780751</v>
      </c>
      <c r="CX22" s="126">
        <f>'[2]Yearly Butadiene'!AL22</f>
        <v>31.014240319798237</v>
      </c>
      <c r="CY22" s="126">
        <f>'[2]Yearly Butadiene'!AM22</f>
        <v>46.197196761745147</v>
      </c>
      <c r="CZ22" s="126">
        <f>'[2]Yearly Butadiene'!AN22</f>
        <v>61.167055782179467</v>
      </c>
      <c r="DA22" s="126">
        <f>'[2]Yearly Butadiene'!AO22</f>
        <v>75.926049941595807</v>
      </c>
      <c r="DB22" s="126">
        <f>'[2]Yearly Butadiene'!AP22</f>
        <v>90.476391033957356</v>
      </c>
      <c r="DC22" s="126">
        <f>'[2]Yearly Butadiene'!AQ22</f>
        <v>104.82027026770146</v>
      </c>
      <c r="DD22" s="126">
        <f>'[2]Yearly Butadiene'!AR22</f>
        <v>118.95985844523079</v>
      </c>
      <c r="DE22" s="126">
        <f>'[2]Yearly Butadiene'!AS22</f>
        <v>132.8973061409028</v>
      </c>
      <c r="DF22" s="126">
        <f>'[2]Yearly Butadiene'!AT22</f>
        <v>146.63474387752922</v>
      </c>
      <c r="DG22" s="126">
        <f>'[2]Yearly Butadiene'!AU22</f>
        <v>160.17428230139819</v>
      </c>
      <c r="DH22" s="126">
        <f>'[2]Yearly Butadiene'!AV22</f>
        <v>173.51801235583085</v>
      </c>
      <c r="DI22" s="126">
        <f>'[2]Yearly Butadiene'!AW22</f>
        <v>186.6680054532842</v>
      </c>
      <c r="DJ22" s="126">
        <f>'[2]Yearly Butadiene'!AX22</f>
        <v>199.62631364601222</v>
      </c>
      <c r="DK22" s="126">
        <f>'[2]Yearly Butadiene'!AY22</f>
        <v>212.3949697952969</v>
      </c>
      <c r="DL22" s="126">
        <f>'[2]Yearly Butadiene'!AZ22</f>
        <v>224.97598773926086</v>
      </c>
      <c r="DM22" s="126">
        <f>'[2]Yearly Butadiene'!BA22</f>
        <v>237.37136245927343</v>
      </c>
      <c r="DN22" s="126">
        <f>'[2]Yearly Butadiene'!BB22</f>
        <v>249.58307024496057</v>
      </c>
      <c r="DO22" s="126">
        <f>'[2]Yearly Butadiene'!BC22</f>
        <v>261.61306885783148</v>
      </c>
      <c r="DP22" s="126">
        <f>'[2]Yearly Butadiene'!BD22</f>
        <v>273.46329769353224</v>
      </c>
      <c r="DQ22" s="126">
        <f>'[2]Yearly Butadiene'!BE22</f>
        <v>272.95039256056924</v>
      </c>
      <c r="DR22" s="126">
        <f>'[2]Yearly Butadiene'!BF22</f>
        <v>279.34585909389239</v>
      </c>
      <c r="DS22" s="126">
        <f>'[2]Yearly Butadiene'!BG22</f>
        <v>285.63894481197923</v>
      </c>
      <c r="DT22" s="126">
        <f>'[2]Yearly Butadiene'!BH22</f>
        <v>291.83076598178485</v>
      </c>
      <c r="DU22" s="126">
        <f>'[2]Yearly Butadiene'!BI22</f>
        <v>297.92242828481625</v>
      </c>
      <c r="DV22" s="126">
        <f>'[2]Yearly Butadiene'!BJ22</f>
        <v>303.91502691045332</v>
      </c>
      <c r="DW22" s="126">
        <f>'[2]Yearly Butadiene'!BK22</f>
        <v>309.80964664848381</v>
      </c>
      <c r="DX22" s="126">
        <f>'[2]Yearly Butadiene'!BL22</f>
        <v>315.60736198085704</v>
      </c>
      <c r="DY22" s="126">
        <f>'[2]Yearly Butadiene'!BM22</f>
        <v>321.30923717266478</v>
      </c>
      <c r="DZ22" s="126">
        <f>'[2]Yearly Butadiene'!BN22</f>
        <v>326.91632636235414</v>
      </c>
      <c r="EB22" s="126">
        <f>'[3]Yearly Butadiene'!AJ22</f>
        <v>0</v>
      </c>
      <c r="EC22" s="126">
        <f>'[3]Yearly Butadiene'!AK22</f>
        <v>0.67971536145482203</v>
      </c>
      <c r="ED22" s="126">
        <f>'[3]Yearly Butadiene'!AL22</f>
        <v>1.3594307229096441</v>
      </c>
      <c r="EE22" s="126">
        <f>'[3]Yearly Butadiene'!AM22</f>
        <v>2.0391460843644662</v>
      </c>
      <c r="EF22" s="126">
        <f>'[3]Yearly Butadiene'!AN22</f>
        <v>2.7188614458192881</v>
      </c>
      <c r="EG22" s="126">
        <f>'[3]Yearly Butadiene'!AO22</f>
        <v>3.39857680727411</v>
      </c>
      <c r="EH22" s="126">
        <f>'[3]Yearly Butadiene'!AP22</f>
        <v>4.0782921687289324</v>
      </c>
      <c r="EI22" s="126">
        <f>'[3]Yearly Butadiene'!AQ22</f>
        <v>4.7580075301837539</v>
      </c>
      <c r="EJ22" s="126">
        <f>'[3]Yearly Butadiene'!AR22</f>
        <v>5.4377228916385763</v>
      </c>
      <c r="EK22" s="126">
        <f>'[3]Yearly Butadiene'!AS22</f>
        <v>6.1174382530933986</v>
      </c>
      <c r="EL22" s="126">
        <f>'[3]Yearly Butadiene'!AT22</f>
        <v>6.7971536145482201</v>
      </c>
      <c r="EM22" s="126">
        <f>'[3]Yearly Butadiene'!AU22</f>
        <v>7.4768689760030425</v>
      </c>
      <c r="EN22" s="126">
        <f>'[3]Yearly Butadiene'!AV22</f>
        <v>8.1565843374578648</v>
      </c>
      <c r="EO22" s="126">
        <f>'[3]Yearly Butadiene'!AW22</f>
        <v>8.8362996989126863</v>
      </c>
      <c r="EP22" s="126">
        <f>'[3]Yearly Butadiene'!AX22</f>
        <v>9.5160150603675078</v>
      </c>
      <c r="EQ22" s="126">
        <f>'[3]Yearly Butadiene'!AY22</f>
        <v>10.195730421822329</v>
      </c>
      <c r="ER22" s="126">
        <f>'[3]Yearly Butadiene'!AZ22</f>
        <v>10.875445783277153</v>
      </c>
      <c r="ES22" s="126">
        <f>'[3]Yearly Butadiene'!BA22</f>
        <v>11.555161144731974</v>
      </c>
      <c r="ET22" s="126">
        <f>'[3]Yearly Butadiene'!BB22</f>
        <v>12.234876506186797</v>
      </c>
      <c r="EU22" s="126">
        <f>'[3]Yearly Butadiene'!BC22</f>
        <v>12.914591867641619</v>
      </c>
      <c r="EV22" s="126">
        <f>'[3]Yearly Butadiene'!BD22</f>
        <v>13.59430722909644</v>
      </c>
      <c r="EW22" s="126">
        <f>'[3]Yearly Butadiene'!BE22</f>
        <v>16.131911245194445</v>
      </c>
      <c r="EX22" s="126">
        <f>'[3]Yearly Butadiene'!BF22</f>
        <v>16.856940964079584</v>
      </c>
      <c r="EY22" s="126">
        <f>'[3]Yearly Butadiene'!BG22</f>
        <v>17.58197068296473</v>
      </c>
      <c r="EZ22" s="126">
        <f>'[3]Yearly Butadiene'!BH22</f>
        <v>18.307000401849873</v>
      </c>
      <c r="FA22" s="126">
        <f>'[3]Yearly Butadiene'!BI22</f>
        <v>19.032030120735019</v>
      </c>
      <c r="FB22" s="126">
        <f>'[3]Yearly Butadiene'!BJ22</f>
        <v>19.757059839620158</v>
      </c>
      <c r="FC22" s="126">
        <f>'[3]Yearly Butadiene'!BK22</f>
        <v>20.482089558505304</v>
      </c>
      <c r="FD22" s="126">
        <f>'[3]Yearly Butadiene'!BL22</f>
        <v>21.207119277390444</v>
      </c>
      <c r="FE22" s="126">
        <f>'[3]Yearly Butadiene'!BM22</f>
        <v>21.93214899627559</v>
      </c>
      <c r="FF22" s="126">
        <f>'[3]Yearly Butadiene'!BN22</f>
        <v>22.657178715160732</v>
      </c>
      <c r="FG22" s="141"/>
      <c r="FH22" s="126">
        <f t="shared" si="142"/>
        <v>0</v>
      </c>
      <c r="FI22" s="126">
        <f t="shared" si="143"/>
        <v>16.295648308235574</v>
      </c>
      <c r="FJ22" s="126">
        <f t="shared" si="144"/>
        <v>32.373671042707883</v>
      </c>
      <c r="FK22" s="126">
        <f t="shared" si="145"/>
        <v>48.236342846109615</v>
      </c>
      <c r="FL22" s="126">
        <f t="shared" si="146"/>
        <v>63.885917227998753</v>
      </c>
      <c r="FM22" s="126">
        <f t="shared" si="147"/>
        <v>79.324626748869917</v>
      </c>
      <c r="FN22" s="126">
        <f t="shared" si="148"/>
        <v>94.554683202686292</v>
      </c>
      <c r="FO22" s="126">
        <f t="shared" si="149"/>
        <v>109.57827779788522</v>
      </c>
      <c r="FP22" s="126">
        <f t="shared" si="150"/>
        <v>124.39758133686937</v>
      </c>
      <c r="FQ22" s="126">
        <f t="shared" si="151"/>
        <v>139.01474439399621</v>
      </c>
      <c r="FR22" s="126">
        <f t="shared" si="152"/>
        <v>153.43189749207744</v>
      </c>
      <c r="FS22" s="126">
        <f t="shared" si="153"/>
        <v>167.65115127740123</v>
      </c>
      <c r="FT22" s="126">
        <f t="shared" si="154"/>
        <v>181.67459669328872</v>
      </c>
      <c r="FU22" s="126">
        <f t="shared" si="155"/>
        <v>195.50430515219688</v>
      </c>
      <c r="FV22" s="126">
        <f t="shared" si="156"/>
        <v>209.14232870637971</v>
      </c>
      <c r="FW22" s="126">
        <f t="shared" si="157"/>
        <v>222.59070021711923</v>
      </c>
      <c r="FX22" s="126">
        <f t="shared" si="158"/>
        <v>235.851433522538</v>
      </c>
      <c r="FY22" s="126">
        <f t="shared" si="159"/>
        <v>248.92652360400541</v>
      </c>
      <c r="FZ22" s="126">
        <f t="shared" si="160"/>
        <v>261.81794675114736</v>
      </c>
      <c r="GA22" s="126">
        <f t="shared" si="161"/>
        <v>274.52766072547308</v>
      </c>
      <c r="GB22" s="126">
        <f t="shared" si="162"/>
        <v>287.05760492262868</v>
      </c>
      <c r="GC22" s="126">
        <f t="shared" si="163"/>
        <v>289.08230380576367</v>
      </c>
      <c r="GD22" s="126">
        <f t="shared" si="164"/>
        <v>296.20280005797196</v>
      </c>
      <c r="GE22" s="126">
        <f t="shared" si="165"/>
        <v>303.22091549494394</v>
      </c>
      <c r="GF22" s="126">
        <f t="shared" si="166"/>
        <v>310.1377663836347</v>
      </c>
      <c r="GG22" s="126">
        <f t="shared" si="167"/>
        <v>316.95445840555129</v>
      </c>
      <c r="GH22" s="126">
        <f t="shared" si="168"/>
        <v>323.6720867500735</v>
      </c>
      <c r="GI22" s="126">
        <f t="shared" si="169"/>
        <v>330.29173620698913</v>
      </c>
      <c r="GJ22" s="126">
        <f t="shared" si="170"/>
        <v>336.8144812582475</v>
      </c>
      <c r="GK22" s="126">
        <f t="shared" si="171"/>
        <v>343.24138616894038</v>
      </c>
      <c r="GL22" s="126">
        <f t="shared" si="172"/>
        <v>349.57350507751488</v>
      </c>
      <c r="GP22" t="s">
        <v>37</v>
      </c>
      <c r="GQ22" s="2" t="e">
        <f>#REF!</f>
        <v>#REF!</v>
      </c>
      <c r="GS22" t="str">
        <v>Minor Polymers</v>
      </c>
      <c r="GT22" s="2">
        <v>22.580763290736638</v>
      </c>
      <c r="GU22" s="199">
        <v>0.21698594092708512</v>
      </c>
    </row>
    <row r="23" spans="1:223" outlineLevel="1">
      <c r="B23" s="9" t="s">
        <v>55</v>
      </c>
      <c r="C23" s="5" t="s">
        <v>197</v>
      </c>
      <c r="D23" s="126">
        <f>'[2]Yearly Butadiene'!D23</f>
        <v>0</v>
      </c>
      <c r="E23" s="126">
        <f>'[2]Yearly Butadiene'!E23</f>
        <v>12.881359914358997</v>
      </c>
      <c r="F23" s="126">
        <f>'[2]Yearly Butadiene'!F23</f>
        <v>25.583203603093356</v>
      </c>
      <c r="G23" s="126">
        <f>'[2]Yearly Butadiene'!G23</f>
        <v>38.107407386452465</v>
      </c>
      <c r="H23" s="126">
        <f>'[2]Yearly Butadiene'!H23</f>
        <v>50.455830152264916</v>
      </c>
      <c r="I23" s="126">
        <f>'[2]Yearly Butadiene'!I23</f>
        <v>62.630313507776314</v>
      </c>
      <c r="J23" s="126">
        <f>'[2]Yearly Butadiene'!J23</f>
        <v>74.632681930217259</v>
      </c>
      <c r="K23" s="126">
        <f>'[2]Yearly Butadiene'!K23</f>
        <v>86.464742916112286</v>
      </c>
      <c r="L23" s="126">
        <f>'[2]Yearly Butadiene'!L23</f>
        <v>98.128287129339654</v>
      </c>
      <c r="M23" s="126">
        <f>'[2]Yearly Butadiene'!M23</f>
        <v>109.62508854795203</v>
      </c>
      <c r="N23" s="126">
        <f>'[2]Yearly Butadiene'!N23</f>
        <v>120.95690460976869</v>
      </c>
      <c r="O23" s="126">
        <f>'[2]Yearly Butadiene'!O23</f>
        <v>132.12547635674866</v>
      </c>
      <c r="P23" s="126">
        <f>'[2]Yearly Butadiene'!P23</f>
        <v>128.93287296524284</v>
      </c>
      <c r="Q23" s="126">
        <f>'[2]Yearly Butadiene'!Q23</f>
        <v>137.62294457294848</v>
      </c>
      <c r="R23" s="126">
        <f>'[2]Yearly Butadiene'!R23</f>
        <v>146.1856500754358</v>
      </c>
      <c r="S23" s="126">
        <f>'[2]Yearly Butadiene'!S23</f>
        <v>154.62234252575874</v>
      </c>
      <c r="T23" s="126">
        <f>'[2]Yearly Butadiene'!T23</f>
        <v>162.93436230477593</v>
      </c>
      <c r="U23" s="126">
        <f>'[2]Yearly Butadiene'!U23</f>
        <v>171.12303723205608</v>
      </c>
      <c r="V23" s="126">
        <f>'[2]Yearly Butadiene'!V23</f>
        <v>179.18968267585251</v>
      </c>
      <c r="W23" s="126">
        <f>'[2]Yearly Butadiene'!W23</f>
        <v>187.13560166215586</v>
      </c>
      <c r="X23" s="126">
        <f>'[2]Yearly Butadiene'!X23</f>
        <v>194.96208498283099</v>
      </c>
      <c r="Y23" s="126">
        <f>'[2]Yearly Butadiene'!Y23</f>
        <v>209.07052955451502</v>
      </c>
      <c r="Z23" s="126">
        <f>'[2]Yearly Butadiene'!Z23</f>
        <v>213.96923500178175</v>
      </c>
      <c r="AA23" s="126">
        <f>'[2]Yearly Butadiene'!AA23</f>
        <v>218.78952029710487</v>
      </c>
      <c r="AB23" s="126">
        <f>'[2]Yearly Butadiene'!AB23</f>
        <v>223.53224046223835</v>
      </c>
      <c r="AC23" s="126">
        <f>'[2]Yearly Butadiene'!AC23</f>
        <v>228.19824241085038</v>
      </c>
      <c r="AD23" s="126">
        <f>'[2]Yearly Butadiene'!AD23</f>
        <v>232.78836502000397</v>
      </c>
      <c r="AE23" s="126">
        <f>'[2]Yearly Butadiene'!AE23</f>
        <v>237.30343920103502</v>
      </c>
      <c r="AF23" s="126">
        <f>'[2]Yearly Butadiene'!AF23</f>
        <v>241.74428796983329</v>
      </c>
      <c r="AG23" s="126">
        <f>'[2]Yearly Butadiene'!AG23</f>
        <v>246.11172651652981</v>
      </c>
      <c r="AH23" s="126">
        <f>'[2]Yearly Butadiene'!AH23</f>
        <v>250.4065622745976</v>
      </c>
      <c r="AI23" s="141"/>
      <c r="AJ23" s="126">
        <f>'[3]Yearly Butadiene'!D23</f>
        <v>0</v>
      </c>
      <c r="AK23" s="126">
        <f>'[3]Yearly Butadiene'!E23</f>
        <v>1.1725286819714296</v>
      </c>
      <c r="AL23" s="126">
        <f>'[3]Yearly Butadiene'!F23</f>
        <v>2.3450573639428591</v>
      </c>
      <c r="AM23" s="126">
        <f>'[3]Yearly Butadiene'!G23</f>
        <v>3.5175860459142885</v>
      </c>
      <c r="AN23" s="126">
        <f>'[3]Yearly Butadiene'!H23</f>
        <v>4.6901147278857183</v>
      </c>
      <c r="AO23" s="126">
        <f>'[3]Yearly Butadiene'!I23</f>
        <v>5.8626434098571476</v>
      </c>
      <c r="AP23" s="126">
        <f>'[3]Yearly Butadiene'!J23</f>
        <v>7.0351720918285769</v>
      </c>
      <c r="AQ23" s="126">
        <f>'[3]Yearly Butadiene'!K23</f>
        <v>8.2077007738000081</v>
      </c>
      <c r="AR23" s="126">
        <f>'[3]Yearly Butadiene'!L23</f>
        <v>9.3802294557714365</v>
      </c>
      <c r="AS23" s="126">
        <f>'[3]Yearly Butadiene'!M23</f>
        <v>10.552758137742865</v>
      </c>
      <c r="AT23" s="126">
        <f>'[3]Yearly Butadiene'!N23</f>
        <v>11.725286819714295</v>
      </c>
      <c r="AU23" s="126">
        <f>'[3]Yearly Butadiene'!O23</f>
        <v>12.897815501685724</v>
      </c>
      <c r="AV23" s="126">
        <f>'[3]Yearly Butadiene'!P23</f>
        <v>13.007740065620546</v>
      </c>
      <c r="AW23" s="126">
        <f>'[3]Yearly Butadiene'!Q23</f>
        <v>14.290193311526798</v>
      </c>
      <c r="AX23" s="126">
        <f>'[3]Yearly Butadiene'!R23</f>
        <v>15.57264655743305</v>
      </c>
      <c r="AY23" s="126">
        <f>'[3]Yearly Butadiene'!S23</f>
        <v>16.8550998033393</v>
      </c>
      <c r="AZ23" s="126">
        <f>'[3]Yearly Butadiene'!T23</f>
        <v>18.13755304924555</v>
      </c>
      <c r="BA23" s="126">
        <f>'[3]Yearly Butadiene'!U23</f>
        <v>19.420006295151801</v>
      </c>
      <c r="BB23" s="126">
        <f>'[3]Yearly Butadiene'!V23</f>
        <v>20.702459541058055</v>
      </c>
      <c r="BC23" s="126">
        <f>'[3]Yearly Butadiene'!W23</f>
        <v>21.984912786964305</v>
      </c>
      <c r="BD23" s="126">
        <f>'[3]Yearly Butadiene'!X23</f>
        <v>23.267366032870555</v>
      </c>
      <c r="BE23" s="126">
        <f>'[3]Yearly Butadiene'!Y23</f>
        <v>25.758989482059842</v>
      </c>
      <c r="BF23" s="126">
        <f>'[3]Yearly Butadiene'!Z23</f>
        <v>26.968159685342876</v>
      </c>
      <c r="BG23" s="126">
        <f>'[3]Yearly Butadiene'!AA23</f>
        <v>28.177329888625916</v>
      </c>
      <c r="BH23" s="126">
        <f>'[3]Yearly Butadiene'!AB23</f>
        <v>29.386500091908953</v>
      </c>
      <c r="BI23" s="126">
        <f>'[3]Yearly Butadiene'!AC23</f>
        <v>30.595670295191987</v>
      </c>
      <c r="BJ23" s="126">
        <f>'[3]Yearly Butadiene'!AD23</f>
        <v>31.804840498475023</v>
      </c>
      <c r="BK23" s="126">
        <f>'[3]Yearly Butadiene'!AE23</f>
        <v>33.01401070175806</v>
      </c>
      <c r="BL23" s="126">
        <f>'[3]Yearly Butadiene'!AF23</f>
        <v>34.223180905041097</v>
      </c>
      <c r="BM23" s="126">
        <f>'[3]Yearly Butadiene'!AG23</f>
        <v>35.432351108324134</v>
      </c>
      <c r="BN23" s="126">
        <f>'[3]Yearly Butadiene'!AH23</f>
        <v>36.641521311607171</v>
      </c>
      <c r="BP23" s="126">
        <f t="shared" si="111"/>
        <v>0</v>
      </c>
      <c r="BQ23" s="126">
        <f t="shared" si="112"/>
        <v>14.053888596330427</v>
      </c>
      <c r="BR23" s="126">
        <f t="shared" si="113"/>
        <v>27.928260967036216</v>
      </c>
      <c r="BS23" s="126">
        <f t="shared" si="114"/>
        <v>41.62499343236675</v>
      </c>
      <c r="BT23" s="126">
        <f t="shared" si="115"/>
        <v>55.145944880150637</v>
      </c>
      <c r="BU23" s="126">
        <f t="shared" si="116"/>
        <v>68.492956917633464</v>
      </c>
      <c r="BV23" s="126">
        <f t="shared" si="117"/>
        <v>81.66785402204583</v>
      </c>
      <c r="BW23" s="126">
        <f t="shared" si="118"/>
        <v>94.672443689912299</v>
      </c>
      <c r="BX23" s="126">
        <f t="shared" si="119"/>
        <v>107.5085165851111</v>
      </c>
      <c r="BY23" s="126">
        <f t="shared" si="120"/>
        <v>120.1778466856949</v>
      </c>
      <c r="BZ23" s="126">
        <f t="shared" si="121"/>
        <v>132.68219142948297</v>
      </c>
      <c r="CA23" s="126">
        <f t="shared" si="122"/>
        <v>145.02329185843439</v>
      </c>
      <c r="CB23" s="126">
        <f t="shared" si="123"/>
        <v>141.94061303086337</v>
      </c>
      <c r="CC23" s="126">
        <f t="shared" si="124"/>
        <v>151.91313788447528</v>
      </c>
      <c r="CD23" s="126">
        <f t="shared" si="125"/>
        <v>161.75829663286885</v>
      </c>
      <c r="CE23" s="126">
        <f t="shared" si="126"/>
        <v>171.47744232909804</v>
      </c>
      <c r="CF23" s="126">
        <f t="shared" si="127"/>
        <v>181.07191535402148</v>
      </c>
      <c r="CG23" s="126">
        <f t="shared" si="128"/>
        <v>190.54304352720789</v>
      </c>
      <c r="CH23" s="126">
        <f t="shared" si="129"/>
        <v>199.89214221691057</v>
      </c>
      <c r="CI23" s="126">
        <f t="shared" si="130"/>
        <v>209.12051444912018</v>
      </c>
      <c r="CJ23" s="126">
        <f t="shared" si="131"/>
        <v>218.22945101570156</v>
      </c>
      <c r="CK23" s="126">
        <f t="shared" si="132"/>
        <v>234.82951903657485</v>
      </c>
      <c r="CL23" s="126">
        <f t="shared" si="133"/>
        <v>240.93739468712462</v>
      </c>
      <c r="CM23" s="126">
        <f t="shared" si="134"/>
        <v>246.96685018573078</v>
      </c>
      <c r="CN23" s="126">
        <f t="shared" si="135"/>
        <v>252.91874055414729</v>
      </c>
      <c r="CO23" s="126">
        <f t="shared" si="136"/>
        <v>258.79391270604236</v>
      </c>
      <c r="CP23" s="126">
        <f t="shared" si="137"/>
        <v>264.59320551847901</v>
      </c>
      <c r="CQ23" s="126">
        <f t="shared" si="138"/>
        <v>270.3174499027931</v>
      </c>
      <c r="CR23" s="126">
        <f t="shared" si="139"/>
        <v>275.96746887487438</v>
      </c>
      <c r="CS23" s="126">
        <f t="shared" si="140"/>
        <v>281.54407762485397</v>
      </c>
      <c r="CT23" s="126">
        <f t="shared" si="141"/>
        <v>287.04808358620477</v>
      </c>
      <c r="CU23" s="141"/>
      <c r="CV23" s="126">
        <f>'[2]Yearly Butadiene'!AJ23</f>
        <v>0</v>
      </c>
      <c r="CW23" s="126">
        <f>'[2]Yearly Butadiene'!AK23</f>
        <v>11.077969526348738</v>
      </c>
      <c r="CX23" s="126">
        <f>'[2]Yearly Butadiene'!AL23</f>
        <v>22.00155509866029</v>
      </c>
      <c r="CY23" s="126">
        <f>'[2]Yearly Butadiene'!AM23</f>
        <v>32.772370352349114</v>
      </c>
      <c r="CZ23" s="126">
        <f>'[2]Yearly Butadiene'!AN23</f>
        <v>43.392013930947833</v>
      </c>
      <c r="DA23" s="126">
        <f>'[2]Yearly Butadiene'!AO23</f>
        <v>53.86206961668762</v>
      </c>
      <c r="DB23" s="126">
        <f>'[2]Yearly Butadiene'!AP23</f>
        <v>64.184106459986822</v>
      </c>
      <c r="DC23" s="126">
        <f>'[2]Yearly Butadiene'!AQ23</f>
        <v>74.359678907856562</v>
      </c>
      <c r="DD23" s="126">
        <f>'[2]Yearly Butadiene'!AR23</f>
        <v>84.39032693123211</v>
      </c>
      <c r="DE23" s="126">
        <f>'[2]Yearly Butadiene'!AS23</f>
        <v>94.277576151238733</v>
      </c>
      <c r="DF23" s="126">
        <f>'[2]Yearly Butadiene'!AT23</f>
        <v>104.02293796440105</v>
      </c>
      <c r="DG23" s="126">
        <f>'[2]Yearly Butadiene'!AU23</f>
        <v>113.62790966680383</v>
      </c>
      <c r="DH23" s="126">
        <f>'[2]Yearly Butadiene'!AV23</f>
        <v>110.88227075010883</v>
      </c>
      <c r="DI23" s="126">
        <f>'[2]Yearly Butadiene'!AW23</f>
        <v>118.3557323327357</v>
      </c>
      <c r="DJ23" s="126">
        <f>'[2]Yearly Butadiene'!AX23</f>
        <v>125.71965906487478</v>
      </c>
      <c r="DK23" s="126">
        <f>'[2]Yearly Butadiene'!AY23</f>
        <v>132.97521457215251</v>
      </c>
      <c r="DL23" s="126">
        <f>'[2]Yearly Butadiene'!AZ23</f>
        <v>140.1235515821073</v>
      </c>
      <c r="DM23" s="126">
        <f>'[2]Yearly Butadiene'!BA23</f>
        <v>147.16581201956822</v>
      </c>
      <c r="DN23" s="126">
        <f>'[2]Yearly Butadiene'!BB23</f>
        <v>154.10312710123316</v>
      </c>
      <c r="DO23" s="126">
        <f>'[2]Yearly Butadiene'!BC23</f>
        <v>160.93661742945406</v>
      </c>
      <c r="DP23" s="126">
        <f>'[2]Yearly Butadiene'!BD23</f>
        <v>167.66739308523466</v>
      </c>
      <c r="DQ23" s="126">
        <f>'[2]Yearly Butadiene'!BE23</f>
        <v>179.80065541688293</v>
      </c>
      <c r="DR23" s="126">
        <f>'[2]Yearly Butadiene'!BF23</f>
        <v>184.01354210153229</v>
      </c>
      <c r="DS23" s="126">
        <f>'[2]Yearly Butadiene'!BG23</f>
        <v>188.15898745551019</v>
      </c>
      <c r="DT23" s="126">
        <f>'[2]Yearly Butadiene'!BH23</f>
        <v>192.23772679752497</v>
      </c>
      <c r="DU23" s="126">
        <f>'[2]Yearly Butadiene'!BI23</f>
        <v>196.25048847333136</v>
      </c>
      <c r="DV23" s="126">
        <f>'[2]Yearly Butadiene'!BJ23</f>
        <v>200.19799391720341</v>
      </c>
      <c r="DW23" s="126">
        <f>'[2]Yearly Butadiene'!BK23</f>
        <v>204.0809577128901</v>
      </c>
      <c r="DX23" s="126">
        <f>'[2]Yearly Butadiene'!BL23</f>
        <v>207.90008765405665</v>
      </c>
      <c r="DY23" s="126">
        <f>'[2]Yearly Butadiene'!BM23</f>
        <v>211.65608480421565</v>
      </c>
      <c r="DZ23" s="126">
        <f>'[2]Yearly Butadiene'!BN23</f>
        <v>215.34964355615395</v>
      </c>
      <c r="EB23" s="126">
        <f>'[3]Yearly Butadiene'!AJ23</f>
        <v>0</v>
      </c>
      <c r="EC23" s="126">
        <f>'[3]Yearly Butadiene'!AK23</f>
        <v>1.0200999533151436</v>
      </c>
      <c r="ED23" s="126">
        <f>'[3]Yearly Butadiene'!AL23</f>
        <v>2.0401999066302872</v>
      </c>
      <c r="EE23" s="126">
        <f>'[3]Yearly Butadiene'!AM23</f>
        <v>3.060299859945431</v>
      </c>
      <c r="EF23" s="126">
        <f>'[3]Yearly Butadiene'!AN23</f>
        <v>4.0803998132605743</v>
      </c>
      <c r="EG23" s="126">
        <f>'[3]Yearly Butadiene'!AO23</f>
        <v>5.1004997665757177</v>
      </c>
      <c r="EH23" s="126">
        <f>'[3]Yearly Butadiene'!AP23</f>
        <v>6.1205997198908619</v>
      </c>
      <c r="EI23" s="126">
        <f>'[3]Yearly Butadiene'!AQ23</f>
        <v>7.1406996732060053</v>
      </c>
      <c r="EJ23" s="126">
        <f>'[3]Yearly Butadiene'!AR23</f>
        <v>8.1607996265211487</v>
      </c>
      <c r="EK23" s="126">
        <f>'[3]Yearly Butadiene'!AS23</f>
        <v>9.1808995798362929</v>
      </c>
      <c r="EL23" s="126">
        <f>'[3]Yearly Butadiene'!AT23</f>
        <v>10.200999533151435</v>
      </c>
      <c r="EM23" s="126">
        <f>'[3]Yearly Butadiene'!AU23</f>
        <v>11.221099486466578</v>
      </c>
      <c r="EN23" s="126">
        <f>'[3]Yearly Butadiene'!AV23</f>
        <v>11.316733857089874</v>
      </c>
      <c r="EO23" s="126">
        <f>'[3]Yearly Butadiene'!AW23</f>
        <v>12.432468181028312</v>
      </c>
      <c r="EP23" s="126">
        <f>'[3]Yearly Butadiene'!AX23</f>
        <v>13.548202504966753</v>
      </c>
      <c r="EQ23" s="126">
        <f>'[3]Yearly Butadiene'!AY23</f>
        <v>14.663936828905189</v>
      </c>
      <c r="ER23" s="126">
        <f>'[3]Yearly Butadiene'!AZ23</f>
        <v>15.779671152843628</v>
      </c>
      <c r="ES23" s="126">
        <f>'[3]Yearly Butadiene'!BA23</f>
        <v>16.895405476782067</v>
      </c>
      <c r="ET23" s="126">
        <f>'[3]Yearly Butadiene'!BB23</f>
        <v>18.011139800720507</v>
      </c>
      <c r="EU23" s="126">
        <f>'[3]Yearly Butadiene'!BC23</f>
        <v>19.126874124658944</v>
      </c>
      <c r="EV23" s="126">
        <f>'[3]Yearly Butadiene'!BD23</f>
        <v>20.24260844859738</v>
      </c>
      <c r="EW23" s="126">
        <f>'[3]Yearly Butadiene'!BE23</f>
        <v>22.410320849392065</v>
      </c>
      <c r="EX23" s="126">
        <f>'[3]Yearly Butadiene'!BF23</f>
        <v>23.462298926248305</v>
      </c>
      <c r="EY23" s="126">
        <f>'[3]Yearly Butadiene'!BG23</f>
        <v>24.514277003104546</v>
      </c>
      <c r="EZ23" s="126">
        <f>'[3]Yearly Butadiene'!BH23</f>
        <v>25.56625507996079</v>
      </c>
      <c r="FA23" s="126">
        <f>'[3]Yearly Butadiene'!BI23</f>
        <v>26.618233156817027</v>
      </c>
      <c r="FB23" s="126">
        <f>'[3]Yearly Butadiene'!BJ23</f>
        <v>27.670211233673268</v>
      </c>
      <c r="FC23" s="126">
        <f>'[3]Yearly Butadiene'!BK23</f>
        <v>28.722189310529515</v>
      </c>
      <c r="FD23" s="126">
        <f>'[3]Yearly Butadiene'!BL23</f>
        <v>29.774167387385756</v>
      </c>
      <c r="FE23" s="126">
        <f>'[3]Yearly Butadiene'!BM23</f>
        <v>30.826145464242</v>
      </c>
      <c r="FF23" s="126">
        <f>'[3]Yearly Butadiene'!BN23</f>
        <v>31.87812354109824</v>
      </c>
      <c r="FG23" s="141"/>
      <c r="FH23" s="126">
        <f t="shared" si="142"/>
        <v>0</v>
      </c>
      <c r="FI23" s="126">
        <f t="shared" si="143"/>
        <v>12.098069479663883</v>
      </c>
      <c r="FJ23" s="126">
        <f t="shared" si="144"/>
        <v>24.041755005290579</v>
      </c>
      <c r="FK23" s="126">
        <f t="shared" si="145"/>
        <v>35.832670212294545</v>
      </c>
      <c r="FL23" s="126">
        <f t="shared" si="146"/>
        <v>47.47241374420841</v>
      </c>
      <c r="FM23" s="126">
        <f t="shared" si="147"/>
        <v>58.962569383263336</v>
      </c>
      <c r="FN23" s="126">
        <f t="shared" si="148"/>
        <v>70.304706179877684</v>
      </c>
      <c r="FO23" s="126">
        <f t="shared" si="149"/>
        <v>81.500378581062563</v>
      </c>
      <c r="FP23" s="126">
        <f t="shared" si="150"/>
        <v>92.551126557753264</v>
      </c>
      <c r="FQ23" s="126">
        <f t="shared" si="151"/>
        <v>103.45847573107503</v>
      </c>
      <c r="FR23" s="126">
        <f t="shared" si="152"/>
        <v>114.22393749755248</v>
      </c>
      <c r="FS23" s="126">
        <f t="shared" si="153"/>
        <v>124.8490091532704</v>
      </c>
      <c r="FT23" s="126">
        <f t="shared" si="154"/>
        <v>122.1990046071987</v>
      </c>
      <c r="FU23" s="126">
        <f t="shared" si="155"/>
        <v>130.78820051376402</v>
      </c>
      <c r="FV23" s="126">
        <f t="shared" si="156"/>
        <v>139.26786156984153</v>
      </c>
      <c r="FW23" s="126">
        <f t="shared" si="157"/>
        <v>147.63915140105769</v>
      </c>
      <c r="FX23" s="126">
        <f t="shared" si="158"/>
        <v>155.90322273495093</v>
      </c>
      <c r="FY23" s="126">
        <f t="shared" si="159"/>
        <v>164.06121749635028</v>
      </c>
      <c r="FZ23" s="126">
        <f t="shared" si="160"/>
        <v>172.11426690195367</v>
      </c>
      <c r="GA23" s="126">
        <f t="shared" si="161"/>
        <v>180.063491554113</v>
      </c>
      <c r="GB23" s="126">
        <f t="shared" si="162"/>
        <v>187.91000153383203</v>
      </c>
      <c r="GC23" s="126">
        <f t="shared" si="163"/>
        <v>202.210976266275</v>
      </c>
      <c r="GD23" s="126">
        <f t="shared" si="164"/>
        <v>207.4758410277806</v>
      </c>
      <c r="GE23" s="126">
        <f t="shared" si="165"/>
        <v>212.67326445861474</v>
      </c>
      <c r="GF23" s="126">
        <f t="shared" si="166"/>
        <v>217.80398187748577</v>
      </c>
      <c r="GG23" s="126">
        <f t="shared" si="167"/>
        <v>222.8687216301484</v>
      </c>
      <c r="GH23" s="126">
        <f t="shared" si="168"/>
        <v>227.86820515087666</v>
      </c>
      <c r="GI23" s="126">
        <f t="shared" si="169"/>
        <v>232.80314702341963</v>
      </c>
      <c r="GJ23" s="126">
        <f t="shared" si="170"/>
        <v>237.67425504144239</v>
      </c>
      <c r="GK23" s="126">
        <f t="shared" si="171"/>
        <v>242.48223026845764</v>
      </c>
      <c r="GL23" s="126">
        <f t="shared" si="172"/>
        <v>247.22776709725218</v>
      </c>
      <c r="GP23" t="s">
        <v>40</v>
      </c>
      <c r="GQ23" s="2" t="e">
        <f>#REF!</f>
        <v>#REF!</v>
      </c>
      <c r="GS23" t="str">
        <v>Other</v>
      </c>
      <c r="GT23" s="2">
        <v>24.045360628442481</v>
      </c>
      <c r="GU23" s="199">
        <v>0.23105973583426512</v>
      </c>
    </row>
    <row r="24" spans="1:223" ht="60" outlineLevel="1">
      <c r="B24" s="1" t="s">
        <v>23</v>
      </c>
      <c r="C24" s="5" t="s">
        <v>197</v>
      </c>
      <c r="D24" s="124">
        <f>'[2]Yearly Butadiene'!D24</f>
        <v>0</v>
      </c>
      <c r="E24" s="124">
        <f>'[2]Yearly Butadiene'!E24</f>
        <v>31.039421480383126</v>
      </c>
      <c r="F24" s="124">
        <f>'[2]Yearly Butadiene'!F24</f>
        <v>61.646273742393632</v>
      </c>
      <c r="G24" s="124">
        <f>'[2]Yearly Butadiene'!G24</f>
        <v>91.825078039644495</v>
      </c>
      <c r="H24" s="124">
        <f>'[2]Yearly Butadiene'!H24</f>
        <v>121.58031361991547</v>
      </c>
      <c r="I24" s="124">
        <f>'[2]Yearly Butadiene'!I24</f>
        <v>150.91641809102725</v>
      </c>
      <c r="J24" s="124">
        <f>'[2]Yearly Butadiene'!J24</f>
        <v>179.83778778365604</v>
      </c>
      <c r="K24" s="124">
        <f>'[2]Yearly Butadiene'!K24</f>
        <v>208.34877811111397</v>
      </c>
      <c r="L24" s="124">
        <f>'[2]Yearly Butadiene'!L24</f>
        <v>236.45370392611966</v>
      </c>
      <c r="M24" s="124">
        <f>'[2]Yearly Butadiene'!M24</f>
        <v>264.15683987458317</v>
      </c>
      <c r="N24" s="124">
        <f>'[2]Yearly Butadiene'!N24</f>
        <v>291.46242074643055</v>
      </c>
      <c r="O24" s="124">
        <f>'[2]Yearly Butadiene'!O24</f>
        <v>318.37464182349072</v>
      </c>
      <c r="P24" s="124">
        <f>'[2]Yearly Butadiene'!P24</f>
        <v>330.69800361155774</v>
      </c>
      <c r="Q24" s="124">
        <f>'[2]Yearly Butadiene'!Q24</f>
        <v>354.67876486746496</v>
      </c>
      <c r="R24" s="124">
        <f>'[2]Yearly Butadiene'!R24</f>
        <v>378.30927059405462</v>
      </c>
      <c r="S24" s="124">
        <f>'[2]Yearly Butadiene'!S24</f>
        <v>401.59323763656909</v>
      </c>
      <c r="T24" s="124">
        <f>'[2]Yearly Butadiene'!T24</f>
        <v>424.53434804810252</v>
      </c>
      <c r="U24" s="124">
        <f>'[2]Yearly Butadiene'!U24</f>
        <v>447.13624939400188</v>
      </c>
      <c r="V24" s="124">
        <f>'[2]Yearly Butadiene'!V24</f>
        <v>469.40255505371363</v>
      </c>
      <c r="W24" s="124">
        <f>'[2]Yearly Butadiene'!W24</f>
        <v>491.33684452009936</v>
      </c>
      <c r="X24" s="124">
        <f>'[2]Yearly Butadiene'!X24</f>
        <v>512.94266369624052</v>
      </c>
      <c r="Y24" s="124">
        <f>'[2]Yearly Butadiene'!Y24</f>
        <v>526.45470695052575</v>
      </c>
      <c r="Z24" s="124">
        <f>'[2]Yearly Butadiene'!Z24</f>
        <v>538.79000139002869</v>
      </c>
      <c r="AA24" s="124">
        <f>'[2]Yearly Butadiene'!AA24</f>
        <v>550.92782821801097</v>
      </c>
      <c r="AB24" s="124">
        <f>'[2]Yearly Butadiene'!AB24</f>
        <v>562.87034044105803</v>
      </c>
      <c r="AC24" s="124">
        <f>'[2]Yearly Butadiene'!AC24</f>
        <v>574.61967064900875</v>
      </c>
      <c r="AD24" s="124">
        <f>'[2]Yearly Butadiene'!AD24</f>
        <v>586.17793119494968</v>
      </c>
      <c r="AE24" s="124">
        <f>'[2]Yearly Butadiene'!AE24</f>
        <v>597.54721437369062</v>
      </c>
      <c r="AF24" s="124">
        <f>'[2]Yearly Butadiene'!AF24</f>
        <v>608.72959259873687</v>
      </c>
      <c r="AG24" s="124">
        <f>'[2]Yearly Butadiene'!AG24</f>
        <v>619.7271185777679</v>
      </c>
      <c r="AH24" s="124">
        <f>'[2]Yearly Butadiene'!AH24</f>
        <v>630.54182548663732</v>
      </c>
      <c r="AI24" s="141"/>
      <c r="AJ24" s="124">
        <f>'[3]Yearly Butadiene'!D24</f>
        <v>0</v>
      </c>
      <c r="AK24" s="124">
        <f>'[3]Yearly Butadiene'!E24</f>
        <v>1.9538107066321444</v>
      </c>
      <c r="AL24" s="124">
        <f>'[3]Yearly Butadiene'!F24</f>
        <v>3.9076214132642888</v>
      </c>
      <c r="AM24" s="124">
        <f>'[3]Yearly Butadiene'!G24</f>
        <v>5.861432119896433</v>
      </c>
      <c r="AN24" s="124">
        <f>'[3]Yearly Butadiene'!H24</f>
        <v>7.8152428265285776</v>
      </c>
      <c r="AO24" s="124">
        <f>'[3]Yearly Butadiene'!I24</f>
        <v>9.7690535331607222</v>
      </c>
      <c r="AP24" s="124">
        <f>'[3]Yearly Butadiene'!J24</f>
        <v>11.722864239792866</v>
      </c>
      <c r="AQ24" s="124">
        <f>'[3]Yearly Butadiene'!K24</f>
        <v>13.676674946425013</v>
      </c>
      <c r="AR24" s="124">
        <f>'[3]Yearly Butadiene'!L24</f>
        <v>15.630485653057155</v>
      </c>
      <c r="AS24" s="124">
        <f>'[3]Yearly Butadiene'!M24</f>
        <v>17.584296359689297</v>
      </c>
      <c r="AT24" s="124">
        <f>'[3]Yearly Butadiene'!N24</f>
        <v>19.538107066321444</v>
      </c>
      <c r="AU24" s="124">
        <f>'[3]Yearly Butadiene'!O24</f>
        <v>21.491917772953585</v>
      </c>
      <c r="AV24" s="124">
        <f>'[3]Yearly Butadiene'!P24</f>
        <v>22.383124361549122</v>
      </c>
      <c r="AW24" s="124">
        <f>'[3]Yearly Butadiene'!Q24</f>
        <v>24.446859632116091</v>
      </c>
      <c r="AX24" s="124">
        <f>'[3]Yearly Butadiene'!R24</f>
        <v>26.51059490268306</v>
      </c>
      <c r="AY24" s="124">
        <f>'[3]Yearly Butadiene'!S24</f>
        <v>28.574330173250026</v>
      </c>
      <c r="AZ24" s="124">
        <f>'[3]Yearly Butadiene'!T24</f>
        <v>30.638065443816988</v>
      </c>
      <c r="BA24" s="124">
        <f>'[3]Yearly Butadiene'!U24</f>
        <v>32.70180071438395</v>
      </c>
      <c r="BB24" s="124">
        <f>'[3]Yearly Butadiene'!V24</f>
        <v>34.765535984950922</v>
      </c>
      <c r="BC24" s="124">
        <f>'[3]Yearly Butadiene'!W24</f>
        <v>36.829271255517888</v>
      </c>
      <c r="BD24" s="124">
        <f>'[3]Yearly Butadiene'!X24</f>
        <v>38.893006526084854</v>
      </c>
      <c r="BE24" s="124">
        <f>'[3]Yearly Butadiene'!Y24</f>
        <v>44.30141620067414</v>
      </c>
      <c r="BF24" s="124">
        <f>'[3]Yearly Butadiene'!Z24</f>
        <v>46.343953896928603</v>
      </c>
      <c r="BG24" s="124">
        <f>'[3]Yearly Butadiene'!AA24</f>
        <v>48.386491593183074</v>
      </c>
      <c r="BH24" s="124">
        <f>'[3]Yearly Butadiene'!AB24</f>
        <v>50.429029289437537</v>
      </c>
      <c r="BI24" s="124">
        <f>'[3]Yearly Butadiene'!AC24</f>
        <v>52.471566985692007</v>
      </c>
      <c r="BJ24" s="124">
        <f>'[3]Yearly Butadiene'!AD24</f>
        <v>54.514104681946471</v>
      </c>
      <c r="BK24" s="124">
        <f>'[3]Yearly Butadiene'!AE24</f>
        <v>56.556642378200934</v>
      </c>
      <c r="BL24" s="124">
        <f>'[3]Yearly Butadiene'!AF24</f>
        <v>58.599180074455404</v>
      </c>
      <c r="BM24" s="124">
        <f>'[3]Yearly Butadiene'!AG24</f>
        <v>60.641717770709867</v>
      </c>
      <c r="BN24" s="124">
        <f>'[3]Yearly Butadiene'!AH24</f>
        <v>62.684255466964331</v>
      </c>
      <c r="BP24" s="124">
        <f t="shared" si="111"/>
        <v>0</v>
      </c>
      <c r="BQ24" s="124">
        <f t="shared" si="112"/>
        <v>32.993232187015273</v>
      </c>
      <c r="BR24" s="124">
        <f t="shared" si="113"/>
        <v>65.553895155657926</v>
      </c>
      <c r="BS24" s="124">
        <f t="shared" si="114"/>
        <v>97.68651015954093</v>
      </c>
      <c r="BT24" s="124">
        <f t="shared" si="115"/>
        <v>129.39555644644406</v>
      </c>
      <c r="BU24" s="124">
        <f t="shared" si="116"/>
        <v>160.68547162418798</v>
      </c>
      <c r="BV24" s="124">
        <f t="shared" si="117"/>
        <v>191.56065202344891</v>
      </c>
      <c r="BW24" s="124">
        <f t="shared" si="118"/>
        <v>222.02545305753898</v>
      </c>
      <c r="BX24" s="124">
        <f t="shared" si="119"/>
        <v>252.08418957917681</v>
      </c>
      <c r="BY24" s="124">
        <f t="shared" si="120"/>
        <v>281.74113623427246</v>
      </c>
      <c r="BZ24" s="124">
        <f t="shared" si="121"/>
        <v>311.00052781275201</v>
      </c>
      <c r="CA24" s="124">
        <f t="shared" si="122"/>
        <v>339.86655959644429</v>
      </c>
      <c r="CB24" s="124">
        <f t="shared" si="123"/>
        <v>353.08112797310685</v>
      </c>
      <c r="CC24" s="124">
        <f t="shared" si="124"/>
        <v>379.12562449958108</v>
      </c>
      <c r="CD24" s="124">
        <f t="shared" si="125"/>
        <v>404.81986549673769</v>
      </c>
      <c r="CE24" s="124">
        <f t="shared" si="126"/>
        <v>430.1675678098191</v>
      </c>
      <c r="CF24" s="124">
        <f t="shared" si="127"/>
        <v>455.17241349191949</v>
      </c>
      <c r="CG24" s="124">
        <f t="shared" si="128"/>
        <v>479.8380501083858</v>
      </c>
      <c r="CH24" s="124">
        <f t="shared" si="129"/>
        <v>504.16809103866456</v>
      </c>
      <c r="CI24" s="124">
        <f t="shared" si="130"/>
        <v>528.1661157756173</v>
      </c>
      <c r="CJ24" s="124">
        <f t="shared" si="131"/>
        <v>551.83567022232535</v>
      </c>
      <c r="CK24" s="124">
        <f t="shared" si="132"/>
        <v>570.75612315119986</v>
      </c>
      <c r="CL24" s="124">
        <f t="shared" si="133"/>
        <v>585.1339552869573</v>
      </c>
      <c r="CM24" s="124">
        <f t="shared" si="134"/>
        <v>599.31431981119408</v>
      </c>
      <c r="CN24" s="124">
        <f t="shared" si="135"/>
        <v>613.29936973049553</v>
      </c>
      <c r="CO24" s="124">
        <f t="shared" si="136"/>
        <v>627.09123763470075</v>
      </c>
      <c r="CP24" s="124">
        <f t="shared" si="137"/>
        <v>640.69203587689617</v>
      </c>
      <c r="CQ24" s="124">
        <f t="shared" si="138"/>
        <v>654.1038567518915</v>
      </c>
      <c r="CR24" s="124">
        <f t="shared" si="139"/>
        <v>667.32877267319225</v>
      </c>
      <c r="CS24" s="124">
        <f t="shared" si="140"/>
        <v>680.36883634847777</v>
      </c>
      <c r="CT24" s="124">
        <f t="shared" si="141"/>
        <v>693.2260809536017</v>
      </c>
      <c r="CU24" s="141"/>
      <c r="CV24" s="124">
        <f>'[2]Yearly Butadiene'!AJ24</f>
        <v>0</v>
      </c>
      <c r="CW24" s="124">
        <f>'[2]Yearly Butadiene'!AK24</f>
        <v>26.693902473129491</v>
      </c>
      <c r="CX24" s="124">
        <f>'[2]Yearly Butadiene'!AL24</f>
        <v>53.015795418458524</v>
      </c>
      <c r="CY24" s="124">
        <f>'[2]Yearly Butadiene'!AM24</f>
        <v>78.969567114094261</v>
      </c>
      <c r="CZ24" s="124">
        <f>'[2]Yearly Butadiene'!AN24</f>
        <v>104.5590697131273</v>
      </c>
      <c r="DA24" s="124">
        <f>'[2]Yearly Butadiene'!AO24</f>
        <v>129.78811955828343</v>
      </c>
      <c r="DB24" s="124">
        <f>'[2]Yearly Butadiene'!AP24</f>
        <v>154.66049749394418</v>
      </c>
      <c r="DC24" s="124">
        <f>'[2]Yearly Butadiene'!AQ24</f>
        <v>179.17994917555802</v>
      </c>
      <c r="DD24" s="124">
        <f>'[2]Yearly Butadiene'!AR24</f>
        <v>203.35018537646289</v>
      </c>
      <c r="DE24" s="124">
        <f>'[2]Yearly Butadiene'!AS24</f>
        <v>227.17488229214155</v>
      </c>
      <c r="DF24" s="124">
        <f>'[2]Yearly Butadiene'!AT24</f>
        <v>250.65768184193027</v>
      </c>
      <c r="DG24" s="124">
        <f>'[2]Yearly Butadiene'!AU24</f>
        <v>273.80219196820201</v>
      </c>
      <c r="DH24" s="124">
        <f>'[2]Yearly Butadiene'!AV24</f>
        <v>284.40028310593971</v>
      </c>
      <c r="DI24" s="124">
        <f>'[2]Yearly Butadiene'!AW24</f>
        <v>305.02373778601986</v>
      </c>
      <c r="DJ24" s="124">
        <f>'[2]Yearly Butadiene'!AX24</f>
        <v>325.345972710887</v>
      </c>
      <c r="DK24" s="124">
        <f>'[2]Yearly Butadiene'!AY24</f>
        <v>345.37018436744938</v>
      </c>
      <c r="DL24" s="124">
        <f>'[2]Yearly Butadiene'!AZ24</f>
        <v>365.09953932136818</v>
      </c>
      <c r="DM24" s="124">
        <f>'[2]Yearly Butadiene'!BA24</f>
        <v>384.53717447884162</v>
      </c>
      <c r="DN24" s="124">
        <f>'[2]Yearly Butadiene'!BB24</f>
        <v>403.68619734619369</v>
      </c>
      <c r="DO24" s="124">
        <f>'[2]Yearly Butadiene'!BC24</f>
        <v>422.54968628728557</v>
      </c>
      <c r="DP24" s="124">
        <f>'[2]Yearly Butadiene'!BD24</f>
        <v>441.1306907787669</v>
      </c>
      <c r="DQ24" s="124">
        <f>'[2]Yearly Butadiene'!BE24</f>
        <v>452.75104797745217</v>
      </c>
      <c r="DR24" s="124">
        <f>'[2]Yearly Butadiene'!BF24</f>
        <v>463.35940119542465</v>
      </c>
      <c r="DS24" s="124">
        <f>'[2]Yearly Butadiene'!BG24</f>
        <v>473.79793226748939</v>
      </c>
      <c r="DT24" s="124">
        <f>'[2]Yearly Butadiene'!BH24</f>
        <v>484.06849277930985</v>
      </c>
      <c r="DU24" s="124">
        <f>'[2]Yearly Butadiene'!BI24</f>
        <v>494.17291675814761</v>
      </c>
      <c r="DV24" s="124">
        <f>'[2]Yearly Butadiene'!BJ24</f>
        <v>504.11302082765673</v>
      </c>
      <c r="DW24" s="124">
        <f>'[2]Yearly Butadiene'!BK24</f>
        <v>513.8906043613739</v>
      </c>
      <c r="DX24" s="124">
        <f>'[2]Yearly Butadiene'!BL24</f>
        <v>523.50744963491366</v>
      </c>
      <c r="DY24" s="124">
        <f>'[2]Yearly Butadiene'!BM24</f>
        <v>532.96532197688043</v>
      </c>
      <c r="DZ24" s="124">
        <f>'[2]Yearly Butadiene'!BN24</f>
        <v>542.26596991850806</v>
      </c>
      <c r="EB24" s="124">
        <f>'[3]Yearly Butadiene'!AJ24</f>
        <v>0</v>
      </c>
      <c r="EC24" s="124">
        <f>'[3]Yearly Butadiene'!AK24</f>
        <v>1.6998153147699657</v>
      </c>
      <c r="ED24" s="124">
        <f>'[3]Yearly Butadiene'!AL24</f>
        <v>3.3996306295399314</v>
      </c>
      <c r="EE24" s="124">
        <f>'[3]Yearly Butadiene'!AM24</f>
        <v>5.0994459443098972</v>
      </c>
      <c r="EF24" s="124">
        <f>'[3]Yearly Butadiene'!AN24</f>
        <v>6.7992612590798629</v>
      </c>
      <c r="EG24" s="124">
        <f>'[3]Yearly Butadiene'!AO24</f>
        <v>8.4990765738498268</v>
      </c>
      <c r="EH24" s="124">
        <f>'[3]Yearly Butadiene'!AP24</f>
        <v>10.198891888619794</v>
      </c>
      <c r="EI24" s="124">
        <f>'[3]Yearly Butadiene'!AQ24</f>
        <v>11.898707203389758</v>
      </c>
      <c r="EJ24" s="124">
        <f>'[3]Yearly Butadiene'!AR24</f>
        <v>13.598522518159726</v>
      </c>
      <c r="EK24" s="124">
        <f>'[3]Yearly Butadiene'!AS24</f>
        <v>15.298337832929692</v>
      </c>
      <c r="EL24" s="124">
        <f>'[3]Yearly Butadiene'!AT24</f>
        <v>16.998153147699654</v>
      </c>
      <c r="EM24" s="124">
        <f>'[3]Yearly Butadiene'!AU24</f>
        <v>18.697968462469621</v>
      </c>
      <c r="EN24" s="124">
        <f>'[3]Yearly Butadiene'!AV24</f>
        <v>19.473318194547737</v>
      </c>
      <c r="EO24" s="124">
        <f>'[3]Yearly Butadiene'!AW24</f>
        <v>21.268767879940999</v>
      </c>
      <c r="EP24" s="124">
        <f>'[3]Yearly Butadiene'!AX24</f>
        <v>23.06421756533426</v>
      </c>
      <c r="EQ24" s="124">
        <f>'[3]Yearly Butadiene'!AY24</f>
        <v>24.859667250727519</v>
      </c>
      <c r="ER24" s="124">
        <f>'[3]Yearly Butadiene'!AZ24</f>
        <v>26.65511693612078</v>
      </c>
      <c r="ES24" s="124">
        <f>'[3]Yearly Butadiene'!BA24</f>
        <v>28.450566621514042</v>
      </c>
      <c r="ET24" s="124">
        <f>'[3]Yearly Butadiene'!BB24</f>
        <v>30.246016306907304</v>
      </c>
      <c r="EU24" s="124">
        <f>'[3]Yearly Butadiene'!BC24</f>
        <v>32.041465992300559</v>
      </c>
      <c r="EV24" s="124">
        <f>'[3]Yearly Butadiene'!BD24</f>
        <v>33.836915677693824</v>
      </c>
      <c r="EW24" s="124">
        <f>'[3]Yearly Butadiene'!BE24</f>
        <v>38.54223209458651</v>
      </c>
      <c r="EX24" s="124">
        <f>'[3]Yearly Butadiene'!BF24</f>
        <v>40.319239890327893</v>
      </c>
      <c r="EY24" s="124">
        <f>'[3]Yearly Butadiene'!BG24</f>
        <v>42.096247686069276</v>
      </c>
      <c r="EZ24" s="124">
        <f>'[3]Yearly Butadiene'!BH24</f>
        <v>43.873255481810659</v>
      </c>
      <c r="FA24" s="124">
        <f>'[3]Yearly Butadiene'!BI24</f>
        <v>45.650263277552042</v>
      </c>
      <c r="FB24" s="124">
        <f>'[3]Yearly Butadiene'!BJ24</f>
        <v>47.427271073293426</v>
      </c>
      <c r="FC24" s="124">
        <f>'[3]Yearly Butadiene'!BK24</f>
        <v>49.204278869034823</v>
      </c>
      <c r="FD24" s="124">
        <f>'[3]Yearly Butadiene'!BL24</f>
        <v>50.981286664776199</v>
      </c>
      <c r="FE24" s="124">
        <f>'[3]Yearly Butadiene'!BM24</f>
        <v>52.75829446051759</v>
      </c>
      <c r="FF24" s="124">
        <f>'[3]Yearly Butadiene'!BN24</f>
        <v>54.535302256258973</v>
      </c>
      <c r="FG24" s="141"/>
      <c r="FH24" s="124">
        <f t="shared" si="142"/>
        <v>0</v>
      </c>
      <c r="FI24" s="124">
        <f t="shared" si="143"/>
        <v>28.393717787899455</v>
      </c>
      <c r="FJ24" s="124">
        <f t="shared" si="144"/>
        <v>56.415426047998452</v>
      </c>
      <c r="FK24" s="124">
        <f t="shared" si="145"/>
        <v>84.069013058404153</v>
      </c>
      <c r="FL24" s="124">
        <f t="shared" si="146"/>
        <v>111.35833097220717</v>
      </c>
      <c r="FM24" s="124">
        <f t="shared" si="147"/>
        <v>138.28719613213326</v>
      </c>
      <c r="FN24" s="124">
        <f t="shared" si="148"/>
        <v>164.85938938256396</v>
      </c>
      <c r="FO24" s="124">
        <f t="shared" si="149"/>
        <v>191.07865637894778</v>
      </c>
      <c r="FP24" s="124">
        <f t="shared" si="150"/>
        <v>216.9487078946226</v>
      </c>
      <c r="FQ24" s="124">
        <f t="shared" si="151"/>
        <v>242.47322012507124</v>
      </c>
      <c r="FR24" s="124">
        <f t="shared" si="152"/>
        <v>267.65583498962991</v>
      </c>
      <c r="FS24" s="124">
        <f t="shared" si="153"/>
        <v>292.50016043067166</v>
      </c>
      <c r="FT24" s="124">
        <f t="shared" si="154"/>
        <v>303.87360130048745</v>
      </c>
      <c r="FU24" s="124">
        <f t="shared" si="155"/>
        <v>326.29250566596085</v>
      </c>
      <c r="FV24" s="124">
        <f t="shared" si="156"/>
        <v>348.41019027622127</v>
      </c>
      <c r="FW24" s="124">
        <f t="shared" si="157"/>
        <v>370.22985161817689</v>
      </c>
      <c r="FX24" s="124">
        <f t="shared" si="158"/>
        <v>391.75465625748899</v>
      </c>
      <c r="FY24" s="124">
        <f t="shared" si="159"/>
        <v>412.98774110035566</v>
      </c>
      <c r="FZ24" s="124">
        <f t="shared" si="160"/>
        <v>433.93221365310097</v>
      </c>
      <c r="GA24" s="124">
        <f t="shared" si="161"/>
        <v>454.59115227958614</v>
      </c>
      <c r="GB24" s="124">
        <f t="shared" si="162"/>
        <v>474.96760645646071</v>
      </c>
      <c r="GC24" s="124">
        <f t="shared" si="163"/>
        <v>491.29328007203867</v>
      </c>
      <c r="GD24" s="124">
        <f t="shared" si="164"/>
        <v>503.67864108575253</v>
      </c>
      <c r="GE24" s="124">
        <f t="shared" si="165"/>
        <v>515.89417995355871</v>
      </c>
      <c r="GF24" s="124">
        <f t="shared" si="166"/>
        <v>527.94174826112055</v>
      </c>
      <c r="GG24" s="124">
        <f t="shared" si="167"/>
        <v>539.82318003569969</v>
      </c>
      <c r="GH24" s="124">
        <f t="shared" si="168"/>
        <v>551.54029190095014</v>
      </c>
      <c r="GI24" s="124">
        <f t="shared" si="169"/>
        <v>563.09488323040875</v>
      </c>
      <c r="GJ24" s="124">
        <f t="shared" si="170"/>
        <v>574.48873629968989</v>
      </c>
      <c r="GK24" s="124">
        <f t="shared" si="171"/>
        <v>585.72361643739805</v>
      </c>
      <c r="GL24" s="124">
        <f t="shared" si="172"/>
        <v>596.80127217476706</v>
      </c>
      <c r="GQ24" s="196" t="e">
        <f>SUM(GQ20:GQ23)</f>
        <v>#REF!</v>
      </c>
      <c r="GS24" t="str">
        <v>Total</v>
      </c>
      <c r="GT24" s="2">
        <v>104.06555924434093</v>
      </c>
      <c r="GU24" s="199">
        <v>0</v>
      </c>
      <c r="HG24" s="75"/>
      <c r="HH24" s="76" t="s">
        <v>104</v>
      </c>
      <c r="HI24" s="76" t="s">
        <v>105</v>
      </c>
      <c r="HJ24" s="76" t="s">
        <v>106</v>
      </c>
      <c r="HK24" s="76" t="s">
        <v>107</v>
      </c>
      <c r="HL24" s="76"/>
      <c r="HM24" s="80"/>
      <c r="HN24" s="76" t="s">
        <v>109</v>
      </c>
    </row>
    <row r="25" spans="1:223" s="14" customFormat="1" outlineLevel="1">
      <c r="A25" s="10"/>
      <c r="B25" s="10" t="s">
        <v>48</v>
      </c>
      <c r="C25" s="11" t="s">
        <v>197</v>
      </c>
      <c r="D25" s="133">
        <f>'[2]Yearly Butadiene'!D25</f>
        <v>3721.0980653873412</v>
      </c>
      <c r="E25" s="133">
        <f>'[2]Yearly Butadiene'!E25</f>
        <v>3630.4705059146545</v>
      </c>
      <c r="F25" s="133">
        <f>'[2]Yearly Butadiene'!F25</f>
        <v>3540.9252695525292</v>
      </c>
      <c r="G25" s="133">
        <f>'[2]Yearly Butadiene'!G25</f>
        <v>3452.4516732323837</v>
      </c>
      <c r="H25" s="133">
        <f>'[2]Yearly Butadiene'!H25</f>
        <v>3365.0391302152102</v>
      </c>
      <c r="I25" s="133">
        <f>'[2]Yearly Butadiene'!I25</f>
        <v>3278.6771492678154</v>
      </c>
      <c r="J25" s="133">
        <f>'[2]Yearly Butadiene'!J25</f>
        <v>3193.3553338458692</v>
      </c>
      <c r="K25" s="133">
        <f>'[2]Yearly Butadiene'!K25</f>
        <v>3109.0633812836991</v>
      </c>
      <c r="L25" s="133">
        <f>'[2]Yearly Butadiene'!L25</f>
        <v>3025.791081990777</v>
      </c>
      <c r="M25" s="133">
        <f>'[2]Yearly Butadiene'!M25</f>
        <v>2943.5283186548477</v>
      </c>
      <c r="N25" s="133">
        <f>'[2]Yearly Butadiene'!N25</f>
        <v>2862.2650654516428</v>
      </c>
      <c r="O25" s="200">
        <f>'[2]Yearly Butadiene'!O25</f>
        <v>2752.8656205150892</v>
      </c>
      <c r="P25" s="133">
        <f>'[2]Yearly Butadiene'!P25</f>
        <v>2659.0514613002747</v>
      </c>
      <c r="Q25" s="133">
        <f>'[2]Yearly Butadiene'!Q25</f>
        <v>2554.566447803586</v>
      </c>
      <c r="R25" s="133">
        <f>'[2]Yearly Butadiene'!R25</f>
        <v>2451.4084431013043</v>
      </c>
      <c r="S25" s="133">
        <f>'[2]Yearly Butadiene'!S25</f>
        <v>2349.5640269881269</v>
      </c>
      <c r="T25" s="133">
        <f>'[2]Yearly Butadiene'!T25</f>
        <v>2249.0199018529602</v>
      </c>
      <c r="U25" s="133">
        <f>'[2]Yearly Butadiene'!U25</f>
        <v>2149.7628916220333</v>
      </c>
      <c r="V25" s="133">
        <f>'[2]Yearly Butadiene'!V25</f>
        <v>2051.7799407107887</v>
      </c>
      <c r="W25" s="133">
        <f>'[2]Yearly Butadiene'!W25</f>
        <v>1955.0581129844804</v>
      </c>
      <c r="X25" s="133">
        <f>'[2]Yearly Butadiene'!X25</f>
        <v>1859.5845907274067</v>
      </c>
      <c r="Y25" s="200">
        <f>'[2]Yearly Butadiene'!Y25</f>
        <v>1786.3944520678347</v>
      </c>
      <c r="Z25" s="133">
        <f>'[2]Yearly Butadiene'!Z25</f>
        <v>1715.0975481265325</v>
      </c>
      <c r="AA25" s="133">
        <f>'[2]Yearly Butadiene'!AA25</f>
        <v>1644.7075102674869</v>
      </c>
      <c r="AB25" s="133">
        <f>'[2]Yearly Butadiene'!AB25</f>
        <v>1575.2151620345239</v>
      </c>
      <c r="AC25" s="133">
        <f>'[2]Yearly Butadiene'!AC25</f>
        <v>1506.6114108238271</v>
      </c>
      <c r="AD25" s="133">
        <f>'[2]Yearly Butadiene'!AD25</f>
        <v>1438.8872471609104</v>
      </c>
      <c r="AE25" s="133">
        <f>'[2]Yearly Butadiene'!AE25</f>
        <v>1372.0337439836017</v>
      </c>
      <c r="AF25" s="133">
        <f>'[2]Yearly Butadiene'!AF25</f>
        <v>1306.0420559309775</v>
      </c>
      <c r="AG25" s="133">
        <f>'[2]Yearly Butadiene'!AG25</f>
        <v>1240.9034186382089</v>
      </c>
      <c r="AH25" s="133">
        <f>'[2]Yearly Butadiene'!AH25</f>
        <v>1176.6091480372656</v>
      </c>
      <c r="AI25" s="156"/>
      <c r="AJ25" s="133">
        <f>'[3]Yearly Butadiene'!D25</f>
        <v>302.82249017857168</v>
      </c>
      <c r="AK25" s="133">
        <f>'[3]Yearly Butadiene'!E25</f>
        <v>298.79495105919665</v>
      </c>
      <c r="AL25" s="133">
        <f>'[3]Yearly Butadiene'!F25</f>
        <v>294.76741193982167</v>
      </c>
      <c r="AM25" s="133">
        <f>'[3]Yearly Butadiene'!G25</f>
        <v>290.73987282044664</v>
      </c>
      <c r="AN25" s="133">
        <f>'[3]Yearly Butadiene'!H25</f>
        <v>286.71233370107171</v>
      </c>
      <c r="AO25" s="133">
        <f>'[3]Yearly Butadiene'!I25</f>
        <v>282.68479458169668</v>
      </c>
      <c r="AP25" s="133">
        <f>'[3]Yearly Butadiene'!J25</f>
        <v>278.6572554623217</v>
      </c>
      <c r="AQ25" s="133">
        <f>'[3]Yearly Butadiene'!K25</f>
        <v>274.62971634294667</v>
      </c>
      <c r="AR25" s="133">
        <f>'[3]Yearly Butadiene'!L25</f>
        <v>270.60217722357163</v>
      </c>
      <c r="AS25" s="133">
        <f>'[3]Yearly Butadiene'!M25</f>
        <v>266.57463810419665</v>
      </c>
      <c r="AT25" s="133">
        <f>'[3]Yearly Butadiene'!N25</f>
        <v>262.54709898482162</v>
      </c>
      <c r="AU25" s="200">
        <f>'[3]Yearly Butadiene'!O25</f>
        <v>255.38958660696096</v>
      </c>
      <c r="AV25" s="133">
        <f>'[3]Yearly Butadiene'!P25</f>
        <v>249.29467834713682</v>
      </c>
      <c r="AW25" s="133">
        <f>'[3]Yearly Butadiene'!Q25</f>
        <v>242.0272414053413</v>
      </c>
      <c r="AX25" s="133">
        <f>'[3]Yearly Butadiene'!R25</f>
        <v>234.75980446354572</v>
      </c>
      <c r="AY25" s="133">
        <f>'[3]Yearly Butadiene'!S25</f>
        <v>227.49236752175023</v>
      </c>
      <c r="AZ25" s="133">
        <f>'[3]Yearly Butadiene'!T25</f>
        <v>220.22493057995464</v>
      </c>
      <c r="BA25" s="133">
        <f>'[3]Yearly Butadiene'!U25</f>
        <v>212.95749363815912</v>
      </c>
      <c r="BB25" s="133">
        <f>'[3]Yearly Butadiene'!V25</f>
        <v>205.69005669636357</v>
      </c>
      <c r="BC25" s="133">
        <f>'[3]Yearly Butadiene'!W25</f>
        <v>198.42261975456805</v>
      </c>
      <c r="BD25" s="133">
        <f>'[3]Yearly Butadiene'!X25</f>
        <v>191.15518281277249</v>
      </c>
      <c r="BE25" s="200">
        <f>'[3]Yearly Butadiene'!Y25</f>
        <v>180.36622313269035</v>
      </c>
      <c r="BF25" s="133">
        <f>'[3]Yearly Butadiene'!Z25</f>
        <v>172.94313543094302</v>
      </c>
      <c r="BG25" s="133">
        <f>'[3]Yearly Butadiene'!AA25</f>
        <v>165.52004772919568</v>
      </c>
      <c r="BH25" s="133">
        <f>'[3]Yearly Butadiene'!AB25</f>
        <v>158.09696002744835</v>
      </c>
      <c r="BI25" s="133">
        <f>'[3]Yearly Butadiene'!AC25</f>
        <v>150.67387232570104</v>
      </c>
      <c r="BJ25" s="133">
        <f>'[3]Yearly Butadiene'!AD25</f>
        <v>143.25078462395371</v>
      </c>
      <c r="BK25" s="133">
        <f>'[3]Yearly Butadiene'!AE25</f>
        <v>135.82769692220637</v>
      </c>
      <c r="BL25" s="133">
        <f>'[3]Yearly Butadiene'!AF25</f>
        <v>128.40460922045906</v>
      </c>
      <c r="BM25" s="133">
        <f>'[3]Yearly Butadiene'!AG25</f>
        <v>120.9815215187117</v>
      </c>
      <c r="BN25" s="133">
        <f>'[3]Yearly Butadiene'!AH25</f>
        <v>113.55843381696438</v>
      </c>
      <c r="BP25" s="133">
        <f t="shared" si="111"/>
        <v>4023.9205555659128</v>
      </c>
      <c r="BQ25" s="133">
        <f t="shared" si="112"/>
        <v>3929.2654569738511</v>
      </c>
      <c r="BR25" s="133">
        <f t="shared" si="113"/>
        <v>3835.6926814923509</v>
      </c>
      <c r="BS25" s="133">
        <f t="shared" si="114"/>
        <v>3743.1915460528303</v>
      </c>
      <c r="BT25" s="133">
        <f t="shared" si="115"/>
        <v>3651.7514639162819</v>
      </c>
      <c r="BU25" s="133">
        <f t="shared" si="116"/>
        <v>3561.361943849512</v>
      </c>
      <c r="BV25" s="133">
        <f t="shared" si="117"/>
        <v>3472.0125893081909</v>
      </c>
      <c r="BW25" s="133">
        <f t="shared" si="118"/>
        <v>3383.6930976266458</v>
      </c>
      <c r="BX25" s="133">
        <f t="shared" si="119"/>
        <v>3296.3932592143487</v>
      </c>
      <c r="BY25" s="133">
        <f t="shared" si="120"/>
        <v>3210.1029567590444</v>
      </c>
      <c r="BZ25" s="133">
        <f t="shared" si="121"/>
        <v>3124.8121644364646</v>
      </c>
      <c r="CA25" s="200">
        <f t="shared" si="122"/>
        <v>3008.2552071220503</v>
      </c>
      <c r="CB25" s="133">
        <f t="shared" si="123"/>
        <v>2908.3461396474113</v>
      </c>
      <c r="CC25" s="133">
        <f t="shared" si="124"/>
        <v>2796.5936892089271</v>
      </c>
      <c r="CD25" s="133">
        <f t="shared" si="125"/>
        <v>2686.1682475648499</v>
      </c>
      <c r="CE25" s="133">
        <f t="shared" si="126"/>
        <v>2577.056394509877</v>
      </c>
      <c r="CF25" s="133">
        <f t="shared" si="127"/>
        <v>2469.2448324329148</v>
      </c>
      <c r="CG25" s="133">
        <f t="shared" si="128"/>
        <v>2362.7203852601924</v>
      </c>
      <c r="CH25" s="133">
        <f t="shared" si="129"/>
        <v>2257.4699974071523</v>
      </c>
      <c r="CI25" s="133">
        <f t="shared" si="130"/>
        <v>2153.4807327390486</v>
      </c>
      <c r="CJ25" s="133">
        <f t="shared" si="131"/>
        <v>2050.7397735401792</v>
      </c>
      <c r="CK25" s="200">
        <f t="shared" si="132"/>
        <v>1966.7606752005249</v>
      </c>
      <c r="CL25" s="133">
        <f t="shared" si="133"/>
        <v>1888.0406835574754</v>
      </c>
      <c r="CM25" s="133">
        <f t="shared" si="134"/>
        <v>1810.2275579966827</v>
      </c>
      <c r="CN25" s="133">
        <f t="shared" si="135"/>
        <v>1733.3121220619723</v>
      </c>
      <c r="CO25" s="133">
        <f t="shared" si="136"/>
        <v>1657.2852831495281</v>
      </c>
      <c r="CP25" s="133">
        <f t="shared" si="137"/>
        <v>1582.1380317848641</v>
      </c>
      <c r="CQ25" s="133">
        <f t="shared" si="138"/>
        <v>1507.861440905808</v>
      </c>
      <c r="CR25" s="133">
        <f t="shared" si="139"/>
        <v>1434.4466651514367</v>
      </c>
      <c r="CS25" s="133">
        <f t="shared" si="140"/>
        <v>1361.8849401569205</v>
      </c>
      <c r="CT25" s="133">
        <f t="shared" si="141"/>
        <v>1290.1675818542301</v>
      </c>
      <c r="CU25" s="156"/>
      <c r="CV25" s="133">
        <f>'[2]Yearly Butadiene'!AJ25</f>
        <v>3721.0980653873412</v>
      </c>
      <c r="CW25" s="133">
        <f>'[2]Yearly Butadiene'!AK25</f>
        <v>3643.2308490369323</v>
      </c>
      <c r="CX25" s="133">
        <f>'[2]Yearly Butadiene'!AL25</f>
        <v>3566.2681260764489</v>
      </c>
      <c r="CY25" s="133">
        <f>'[2]Yearly Butadiene'!AM25</f>
        <v>3490.2010721300508</v>
      </c>
      <c r="CZ25" s="133">
        <f>'[2]Yearly Butadiene'!AN25</f>
        <v>3415.0209418828258</v>
      </c>
      <c r="DA25" s="133">
        <f>'[2]Yearly Butadiene'!AO25</f>
        <v>3340.719068407439</v>
      </c>
      <c r="DB25" s="133">
        <f>'[2]Yearly Butadiene'!AP25</f>
        <v>3267.2868624963348</v>
      </c>
      <c r="DC25" s="133">
        <f>'[2]Yearly Butadiene'!AQ25</f>
        <v>3194.7158119994374</v>
      </c>
      <c r="DD25" s="133">
        <f>'[2]Yearly Butadiene'!AR25</f>
        <v>3122.9974811673096</v>
      </c>
      <c r="DE25" s="133">
        <f>'[2]Yearly Butadiene'!AS25</f>
        <v>3052.1235099997175</v>
      </c>
      <c r="DF25" s="133">
        <f>'[2]Yearly Butadiene'!AT25</f>
        <v>2982.0856135995728</v>
      </c>
      <c r="DG25" s="200">
        <f>'[2]Yearly Butadiene'!AU25</f>
        <v>2891.0312564726669</v>
      </c>
      <c r="DH25" s="133">
        <f>'[2]Yearly Butadiene'!AV25</f>
        <v>2813.3127561148144</v>
      </c>
      <c r="DI25" s="133">
        <f>'[2]Yearly Butadiene'!AW25</f>
        <v>2726.3506255795319</v>
      </c>
      <c r="DJ25" s="133">
        <f>'[2]Yearly Butadiene'!AX25</f>
        <v>2640.4638127881844</v>
      </c>
      <c r="DK25" s="133">
        <f>'[2]Yearly Butadiene'!AY25</f>
        <v>2555.6415543290277</v>
      </c>
      <c r="DL25" s="133">
        <f>'[2]Yearly Butadiene'!AZ25</f>
        <v>2471.8731845796992</v>
      </c>
      <c r="DM25" s="133">
        <f>'[2]Yearly Butadiene'!BA25</f>
        <v>2389.1481348670204</v>
      </c>
      <c r="DN25" s="133">
        <f>'[2]Yearly Butadiene'!BB25</f>
        <v>2307.4559326337567</v>
      </c>
      <c r="DO25" s="133">
        <f>'[2]Yearly Butadiene'!BC25</f>
        <v>2226.7862006122855</v>
      </c>
      <c r="DP25" s="133">
        <f>'[2]Yearly Butadiene'!BD25</f>
        <v>2147.1286560051099</v>
      </c>
      <c r="DQ25" s="200">
        <f>'[2]Yearly Butadiene'!BE25</f>
        <v>2085.1135135138311</v>
      </c>
      <c r="DR25" s="133">
        <f>'[2]Yearly Butadiene'!BF25</f>
        <v>2024.6870129169074</v>
      </c>
      <c r="DS25" s="133">
        <f>'[2]Yearly Butadiene'!BG25</f>
        <v>1965.0013831448875</v>
      </c>
      <c r="DT25" s="133">
        <f>'[2]Yearly Butadiene'!BH25</f>
        <v>1906.0492332717181</v>
      </c>
      <c r="DU25" s="133">
        <f>'[2]Yearly Butadiene'!BI25</f>
        <v>1847.823239400047</v>
      </c>
      <c r="DV25" s="133">
        <f>'[2]Yearly Butadiene'!BJ25</f>
        <v>1790.3161440859622</v>
      </c>
      <c r="DW25" s="133">
        <f>'[2]Yearly Butadiene'!BK25</f>
        <v>1733.5207557684926</v>
      </c>
      <c r="DX25" s="133">
        <f>'[2]Yearly Butadiene'!BL25</f>
        <v>1677.4299482038311</v>
      </c>
      <c r="DY25" s="133">
        <f>'[2]Yearly Butadiene'!BM25</f>
        <v>1622.0366599042466</v>
      </c>
      <c r="DZ25" s="133">
        <f>'[2]Yearly Butadiene'!BN25</f>
        <v>1567.3338935816407</v>
      </c>
      <c r="EB25" s="133">
        <f>'[3]Yearly Butadiene'!AJ25</f>
        <v>302.82249017857168</v>
      </c>
      <c r="EC25" s="133">
        <f>'[3]Yearly Butadiene'!AK25</f>
        <v>299.588115838372</v>
      </c>
      <c r="ED25" s="133">
        <f>'[3]Yearly Butadiene'!AL25</f>
        <v>296.35374149817227</v>
      </c>
      <c r="EE25" s="133">
        <f>'[3]Yearly Butadiene'!AM25</f>
        <v>293.11936715797265</v>
      </c>
      <c r="EF25" s="133">
        <f>'[3]Yearly Butadiene'!AN25</f>
        <v>289.88499281777297</v>
      </c>
      <c r="EG25" s="133">
        <f>'[3]Yearly Butadiene'!AO25</f>
        <v>286.65061847757329</v>
      </c>
      <c r="EH25" s="133">
        <f>'[3]Yearly Butadiene'!AP25</f>
        <v>283.41624413737355</v>
      </c>
      <c r="EI25" s="133">
        <f>'[3]Yearly Butadiene'!AQ25</f>
        <v>280.18186979717393</v>
      </c>
      <c r="EJ25" s="133">
        <f>'[3]Yearly Butadiene'!AR25</f>
        <v>276.94749545697425</v>
      </c>
      <c r="EK25" s="133">
        <f>'[3]Yearly Butadiene'!AS25</f>
        <v>273.71312111677457</v>
      </c>
      <c r="EL25" s="133">
        <f>'[3]Yearly Butadiene'!AT25</f>
        <v>270.47874677657484</v>
      </c>
      <c r="EM25" s="200">
        <f>'[3]Yearly Butadiene'!AU25</f>
        <v>264.92819222509576</v>
      </c>
      <c r="EN25" s="133">
        <f>'[3]Yearly Butadiene'!AV25</f>
        <v>260.3021032563085</v>
      </c>
      <c r="EO25" s="133">
        <f>'[3]Yearly Butadiene'!AW25</f>
        <v>254.65591433420607</v>
      </c>
      <c r="EP25" s="133">
        <f>'[3]Yearly Butadiene'!AX25</f>
        <v>249.00972541210365</v>
      </c>
      <c r="EQ25" s="133">
        <f>'[3]Yearly Butadiene'!AY25</f>
        <v>243.36353649000131</v>
      </c>
      <c r="ER25" s="133">
        <f>'[3]Yearly Butadiene'!AZ25</f>
        <v>237.71734756789888</v>
      </c>
      <c r="ES25" s="133">
        <f>'[3]Yearly Butadiene'!BA25</f>
        <v>232.07115864579646</v>
      </c>
      <c r="ET25" s="133">
        <f>'[3]Yearly Butadiene'!BB25</f>
        <v>226.42496972369403</v>
      </c>
      <c r="EU25" s="133">
        <f>'[3]Yearly Butadiene'!BC25</f>
        <v>220.77878080159167</v>
      </c>
      <c r="EV25" s="133">
        <f>'[3]Yearly Butadiene'!BD25</f>
        <v>215.13259187948927</v>
      </c>
      <c r="EW25" s="200">
        <f>'[3]Yearly Butadiene'!BE25</f>
        <v>206.44566845853183</v>
      </c>
      <c r="EX25" s="133">
        <f>'[3]Yearly Butadiene'!BF25</f>
        <v>200.68705365872574</v>
      </c>
      <c r="EY25" s="133">
        <f>'[3]Yearly Butadiene'!BG25</f>
        <v>194.92843885891966</v>
      </c>
      <c r="EZ25" s="133">
        <f>'[3]Yearly Butadiene'!BH25</f>
        <v>189.16982405911352</v>
      </c>
      <c r="FA25" s="133">
        <f>'[3]Yearly Butadiene'!BI25</f>
        <v>183.41120925930744</v>
      </c>
      <c r="FB25" s="133">
        <f>'[3]Yearly Butadiene'!BJ25</f>
        <v>177.65259445950136</v>
      </c>
      <c r="FC25" s="133">
        <f>'[3]Yearly Butadiene'!BK25</f>
        <v>171.89397965969522</v>
      </c>
      <c r="FD25" s="133">
        <f>'[3]Yearly Butadiene'!BL25</f>
        <v>166.13536485988914</v>
      </c>
      <c r="FE25" s="133">
        <f>'[3]Yearly Butadiene'!BM25</f>
        <v>160.37675006008303</v>
      </c>
      <c r="FF25" s="133">
        <f>'[3]Yearly Butadiene'!BN25</f>
        <v>154.61813526027694</v>
      </c>
      <c r="FG25" s="156"/>
      <c r="FH25" s="133">
        <f t="shared" si="142"/>
        <v>4023.9205555659128</v>
      </c>
      <c r="FI25" s="133">
        <f t="shared" si="143"/>
        <v>3942.8189648753041</v>
      </c>
      <c r="FJ25" s="133">
        <f t="shared" si="144"/>
        <v>3862.6218675746213</v>
      </c>
      <c r="FK25" s="133">
        <f t="shared" si="145"/>
        <v>3783.3204392880234</v>
      </c>
      <c r="FL25" s="133">
        <f t="shared" si="146"/>
        <v>3704.9059347005987</v>
      </c>
      <c r="FM25" s="133">
        <f t="shared" si="147"/>
        <v>3627.369686885012</v>
      </c>
      <c r="FN25" s="133">
        <f t="shared" si="148"/>
        <v>3550.7031066337086</v>
      </c>
      <c r="FO25" s="133">
        <f t="shared" si="149"/>
        <v>3474.8976817966113</v>
      </c>
      <c r="FP25" s="133">
        <f t="shared" si="150"/>
        <v>3399.9449766242838</v>
      </c>
      <c r="FQ25" s="133">
        <f t="shared" si="151"/>
        <v>3325.8366311164918</v>
      </c>
      <c r="FR25" s="133">
        <f t="shared" si="152"/>
        <v>3252.5643603761478</v>
      </c>
      <c r="FS25" s="200">
        <f t="shared" si="153"/>
        <v>3155.9594486977626</v>
      </c>
      <c r="FT25" s="133">
        <f t="shared" si="154"/>
        <v>3073.6148593711227</v>
      </c>
      <c r="FU25" s="133">
        <f t="shared" si="155"/>
        <v>2981.0065399137379</v>
      </c>
      <c r="FV25" s="133">
        <f t="shared" si="156"/>
        <v>2889.4735382002882</v>
      </c>
      <c r="FW25" s="133">
        <f t="shared" si="157"/>
        <v>2799.0050908190292</v>
      </c>
      <c r="FX25" s="133">
        <f t="shared" si="158"/>
        <v>2709.590532147598</v>
      </c>
      <c r="FY25" s="133">
        <f t="shared" si="159"/>
        <v>2621.2192935128169</v>
      </c>
      <c r="FZ25" s="133">
        <f t="shared" si="160"/>
        <v>2533.8809023574509</v>
      </c>
      <c r="GA25" s="133">
        <f t="shared" si="161"/>
        <v>2447.5649814138769</v>
      </c>
      <c r="GB25" s="133">
        <f t="shared" si="162"/>
        <v>2362.261247884599</v>
      </c>
      <c r="GC25" s="200">
        <f t="shared" si="163"/>
        <v>2291.5591819723631</v>
      </c>
      <c r="GD25" s="133">
        <f t="shared" si="164"/>
        <v>2225.3740665756332</v>
      </c>
      <c r="GE25" s="133">
        <f t="shared" si="165"/>
        <v>2159.9298220038072</v>
      </c>
      <c r="GF25" s="133">
        <f t="shared" si="166"/>
        <v>2095.2190573308317</v>
      </c>
      <c r="GG25" s="133">
        <f t="shared" si="167"/>
        <v>2031.2344486593545</v>
      </c>
      <c r="GH25" s="133">
        <f t="shared" si="168"/>
        <v>1967.9687385454636</v>
      </c>
      <c r="GI25" s="133">
        <f t="shared" si="169"/>
        <v>1905.4147354281877</v>
      </c>
      <c r="GJ25" s="133">
        <f t="shared" si="170"/>
        <v>1843.5653130637202</v>
      </c>
      <c r="GK25" s="133">
        <f t="shared" si="171"/>
        <v>1782.4134099643295</v>
      </c>
      <c r="GL25" s="133">
        <f t="shared" si="172"/>
        <v>1721.9520288419176</v>
      </c>
      <c r="GP25" s="14" t="s">
        <v>45</v>
      </c>
      <c r="GQ25" s="63">
        <f>D4</f>
        <v>846505.72103598283</v>
      </c>
      <c r="HG25" s="218"/>
      <c r="HI25" s="76"/>
      <c r="HJ25" s="76"/>
      <c r="HK25" s="76"/>
      <c r="HL25" s="76"/>
      <c r="HM25" s="76"/>
      <c r="HN25" s="76"/>
    </row>
    <row r="26" spans="1:223" s="1" customFormat="1" outlineLevel="1">
      <c r="A26" s="1" t="s">
        <v>56</v>
      </c>
      <c r="B26" s="1" t="s">
        <v>50</v>
      </c>
      <c r="C26" s="12" t="s">
        <v>197</v>
      </c>
      <c r="D26" s="129">
        <f>'[2]Yearly Butadiene'!D26</f>
        <v>109012.30133357966</v>
      </c>
      <c r="E26" s="129">
        <f>'[2]Yearly Butadiene'!E26</f>
        <v>108252.69687364039</v>
      </c>
      <c r="F26" s="129">
        <f>'[2]Yearly Butadiene'!F26</f>
        <v>107498.38538457232</v>
      </c>
      <c r="G26" s="129">
        <f>'[2]Yearly Butadiene'!G26</f>
        <v>106749.32998462694</v>
      </c>
      <c r="H26" s="129">
        <f>'[2]Yearly Butadiene'!H26</f>
        <v>106005.49404905007</v>
      </c>
      <c r="I26" s="129">
        <f>'[2]Yearly Butadiene'!I26</f>
        <v>105266.84120829109</v>
      </c>
      <c r="J26" s="129">
        <f>'[2]Yearly Butadiene'!J26</f>
        <v>104533.33534622463</v>
      </c>
      <c r="K26" s="129">
        <f>'[2]Yearly Butadiene'!K26</f>
        <v>103804.94059838474</v>
      </c>
      <c r="L26" s="129">
        <f>'[2]Yearly Butadiene'!L26</f>
        <v>103081.62135021128</v>
      </c>
      <c r="M26" s="129">
        <f>'[2]Yearly Butadiene'!M26</f>
        <v>102363.34223530858</v>
      </c>
      <c r="N26" s="129">
        <f>'[2]Yearly Butadiene'!N26</f>
        <v>101650.06813371618</v>
      </c>
      <c r="O26" s="129">
        <f>'[2]Yearly Butadiene'!O26</f>
        <v>100941.76417019169</v>
      </c>
      <c r="P26" s="129">
        <f>'[2]Yearly Butadiene'!P26</f>
        <v>100238.39571250556</v>
      </c>
      <c r="Q26" s="129">
        <f>'[2]Yearly Butadiene'!Q26</f>
        <v>99539.92836974778</v>
      </c>
      <c r="R26" s="129">
        <f>'[2]Yearly Butadiene'!R26</f>
        <v>98846.327990646299</v>
      </c>
      <c r="S26" s="129">
        <f>'[2]Yearly Butadiene'!S26</f>
        <v>98157.560661897267</v>
      </c>
      <c r="T26" s="129">
        <f>'[2]Yearly Butadiene'!T26</f>
        <v>97473.592706506824</v>
      </c>
      <c r="U26" s="129">
        <f>'[2]Yearly Butadiene'!U26</f>
        <v>96794.390682144469</v>
      </c>
      <c r="V26" s="129">
        <f>'[2]Yearly Butadiene'!V26</f>
        <v>96119.921379507956</v>
      </c>
      <c r="W26" s="129">
        <f>'[2]Yearly Butadiene'!W26</f>
        <v>95450.15182069951</v>
      </c>
      <c r="X26" s="129">
        <f>'[2]Yearly Butadiene'!X26</f>
        <v>94785.049257613369</v>
      </c>
      <c r="Y26" s="129">
        <f>'[2]Yearly Butadiene'!Y26</f>
        <v>94124.581170334597</v>
      </c>
      <c r="Z26" s="129">
        <f>'[2]Yearly Butadiene'!Z26</f>
        <v>93468.715265549064</v>
      </c>
      <c r="AA26" s="129">
        <f>'[2]Yearly Butadiene'!AA26</f>
        <v>92817.419474964438</v>
      </c>
      <c r="AB26" s="129">
        <f>'[2]Yearly Butadiene'!AB26</f>
        <v>92170.661953742208</v>
      </c>
      <c r="AC26" s="129">
        <f>'[2]Yearly Butadiene'!AC26</f>
        <v>91528.411078940699</v>
      </c>
      <c r="AD26" s="129">
        <f>'[2]Yearly Butadiene'!AD26</f>
        <v>90890.635447968845</v>
      </c>
      <c r="AE26" s="129">
        <f>'[2]Yearly Butadiene'!AE26</f>
        <v>90257.30387705077</v>
      </c>
      <c r="AF26" s="129">
        <f>'[2]Yearly Butadiene'!AF26</f>
        <v>89628.385399701074</v>
      </c>
      <c r="AG26" s="129">
        <f>'[2]Yearly Butadiene'!AG26</f>
        <v>89003.849265210752</v>
      </c>
      <c r="AH26" s="129">
        <f>'[2]Yearly Butadiene'!AH26</f>
        <v>88383.664937143636</v>
      </c>
      <c r="AI26" s="194"/>
      <c r="AJ26" s="129">
        <f>'[3]Yearly Butadiene'!D26</f>
        <v>10097.623110892866</v>
      </c>
      <c r="AK26" s="129">
        <f>'[3]Yearly Butadiene'!E26</f>
        <v>10097.623110892866</v>
      </c>
      <c r="AL26" s="129">
        <f>'[3]Yearly Butadiene'!F26</f>
        <v>10097.623110892866</v>
      </c>
      <c r="AM26" s="129">
        <f>'[3]Yearly Butadiene'!G26</f>
        <v>10097.623110892866</v>
      </c>
      <c r="AN26" s="129">
        <f>'[3]Yearly Butadiene'!H26</f>
        <v>10097.623110892866</v>
      </c>
      <c r="AO26" s="129">
        <f>'[3]Yearly Butadiene'!I26</f>
        <v>10097.623110892866</v>
      </c>
      <c r="AP26" s="129">
        <f>'[3]Yearly Butadiene'!J26</f>
        <v>10097.623110892866</v>
      </c>
      <c r="AQ26" s="129">
        <f>'[3]Yearly Butadiene'!K26</f>
        <v>10097.623110892866</v>
      </c>
      <c r="AR26" s="129">
        <f>'[3]Yearly Butadiene'!L26</f>
        <v>10097.623110892866</v>
      </c>
      <c r="AS26" s="129">
        <f>'[3]Yearly Butadiene'!M26</f>
        <v>10097.623110892866</v>
      </c>
      <c r="AT26" s="129">
        <f>'[3]Yearly Butadiene'!N26</f>
        <v>10097.623110892866</v>
      </c>
      <c r="AU26" s="129">
        <f>'[3]Yearly Butadiene'!O26</f>
        <v>10097.623110892866</v>
      </c>
      <c r="AV26" s="129">
        <f>'[3]Yearly Butadiene'!P26</f>
        <v>10097.623110892866</v>
      </c>
      <c r="AW26" s="129">
        <f>'[3]Yearly Butadiene'!Q26</f>
        <v>10097.623110892866</v>
      </c>
      <c r="AX26" s="129">
        <f>'[3]Yearly Butadiene'!R26</f>
        <v>10097.623110892866</v>
      </c>
      <c r="AY26" s="129">
        <f>'[3]Yearly Butadiene'!S26</f>
        <v>10097.623110892866</v>
      </c>
      <c r="AZ26" s="129">
        <f>'[3]Yearly Butadiene'!T26</f>
        <v>10097.623110892866</v>
      </c>
      <c r="BA26" s="129">
        <f>'[3]Yearly Butadiene'!U26</f>
        <v>10097.623110892866</v>
      </c>
      <c r="BB26" s="129">
        <f>'[3]Yearly Butadiene'!V26</f>
        <v>10097.623110892866</v>
      </c>
      <c r="BC26" s="129">
        <f>'[3]Yearly Butadiene'!W26</f>
        <v>10097.623110892866</v>
      </c>
      <c r="BD26" s="129">
        <f>'[3]Yearly Butadiene'!X26</f>
        <v>10097.623110892866</v>
      </c>
      <c r="BE26" s="129">
        <f>'[3]Yearly Butadiene'!Y26</f>
        <v>10097.623110892866</v>
      </c>
      <c r="BF26" s="129">
        <f>'[3]Yearly Butadiene'!Z26</f>
        <v>10097.623110892866</v>
      </c>
      <c r="BG26" s="129">
        <f>'[3]Yearly Butadiene'!AA26</f>
        <v>10097.623110892866</v>
      </c>
      <c r="BH26" s="129">
        <f>'[3]Yearly Butadiene'!AB26</f>
        <v>10097.623110892866</v>
      </c>
      <c r="BI26" s="129">
        <f>'[3]Yearly Butadiene'!AC26</f>
        <v>10097.623110892866</v>
      </c>
      <c r="BJ26" s="129">
        <f>'[3]Yearly Butadiene'!AD26</f>
        <v>10097.623110892866</v>
      </c>
      <c r="BK26" s="129">
        <f>'[3]Yearly Butadiene'!AE26</f>
        <v>10097.623110892866</v>
      </c>
      <c r="BL26" s="129">
        <f>'[3]Yearly Butadiene'!AF26</f>
        <v>10097.623110892866</v>
      </c>
      <c r="BM26" s="129">
        <f>'[3]Yearly Butadiene'!AG26</f>
        <v>10097.623110892866</v>
      </c>
      <c r="BN26" s="129">
        <f>'[3]Yearly Butadiene'!AH26</f>
        <v>10097.623110892866</v>
      </c>
      <c r="BP26" s="129">
        <f t="shared" si="111"/>
        <v>119109.92444447252</v>
      </c>
      <c r="BQ26" s="129">
        <f t="shared" si="112"/>
        <v>118350.31998453326</v>
      </c>
      <c r="BR26" s="129">
        <f t="shared" si="113"/>
        <v>117596.00849546518</v>
      </c>
      <c r="BS26" s="129">
        <f t="shared" si="114"/>
        <v>116846.9530955198</v>
      </c>
      <c r="BT26" s="129">
        <f t="shared" si="115"/>
        <v>116103.11715994294</v>
      </c>
      <c r="BU26" s="129">
        <f t="shared" si="116"/>
        <v>115364.46431918396</v>
      </c>
      <c r="BV26" s="129">
        <f t="shared" si="117"/>
        <v>114630.95845711749</v>
      </c>
      <c r="BW26" s="129">
        <f t="shared" si="118"/>
        <v>113902.5637092776</v>
      </c>
      <c r="BX26" s="129">
        <f t="shared" si="119"/>
        <v>113179.24446110414</v>
      </c>
      <c r="BY26" s="129">
        <f t="shared" si="120"/>
        <v>112460.96534620144</v>
      </c>
      <c r="BZ26" s="129">
        <f t="shared" si="121"/>
        <v>111747.69124460904</v>
      </c>
      <c r="CA26" s="129">
        <f t="shared" si="122"/>
        <v>111039.38728108455</v>
      </c>
      <c r="CB26" s="129">
        <f t="shared" si="123"/>
        <v>110336.01882339842</v>
      </c>
      <c r="CC26" s="129">
        <f t="shared" si="124"/>
        <v>109637.55148064064</v>
      </c>
      <c r="CD26" s="129">
        <f t="shared" si="125"/>
        <v>108943.95110153916</v>
      </c>
      <c r="CE26" s="129">
        <f t="shared" si="126"/>
        <v>108255.18377279013</v>
      </c>
      <c r="CF26" s="129">
        <f t="shared" si="127"/>
        <v>107571.21581739969</v>
      </c>
      <c r="CG26" s="129">
        <f t="shared" si="128"/>
        <v>106892.01379303733</v>
      </c>
      <c r="CH26" s="129">
        <f t="shared" si="129"/>
        <v>106217.54449040082</v>
      </c>
      <c r="CI26" s="129">
        <f t="shared" si="130"/>
        <v>105547.77493159237</v>
      </c>
      <c r="CJ26" s="129">
        <f t="shared" si="131"/>
        <v>104882.67236850623</v>
      </c>
      <c r="CK26" s="129">
        <f t="shared" si="132"/>
        <v>104222.20428122746</v>
      </c>
      <c r="CL26" s="129">
        <f t="shared" si="133"/>
        <v>103566.33837644193</v>
      </c>
      <c r="CM26" s="129">
        <f t="shared" si="134"/>
        <v>102915.0425858573</v>
      </c>
      <c r="CN26" s="129">
        <f t="shared" si="135"/>
        <v>102268.28506463507</v>
      </c>
      <c r="CO26" s="129">
        <f t="shared" si="136"/>
        <v>101626.03418983356</v>
      </c>
      <c r="CP26" s="129">
        <f t="shared" si="137"/>
        <v>100988.25855886171</v>
      </c>
      <c r="CQ26" s="129">
        <f t="shared" si="138"/>
        <v>100354.92698794363</v>
      </c>
      <c r="CR26" s="129">
        <f t="shared" si="139"/>
        <v>99726.008510593936</v>
      </c>
      <c r="CS26" s="129">
        <f t="shared" si="140"/>
        <v>99101.472376103615</v>
      </c>
      <c r="CT26" s="129">
        <f t="shared" si="141"/>
        <v>98481.288048036498</v>
      </c>
      <c r="CU26" s="194"/>
      <c r="CV26" s="129">
        <f>'[2]Yearly Butadiene'!AJ26</f>
        <v>109012.30133357966</v>
      </c>
      <c r="CW26" s="129">
        <f>'[2]Yearly Butadiene'!AK26</f>
        <v>108252.69687364039</v>
      </c>
      <c r="CX26" s="129">
        <f>'[2]Yearly Butadiene'!AL26</f>
        <v>107498.38538457232</v>
      </c>
      <c r="CY26" s="129">
        <f>'[2]Yearly Butadiene'!AM26</f>
        <v>106749.32998462694</v>
      </c>
      <c r="CZ26" s="129">
        <f>'[2]Yearly Butadiene'!AN26</f>
        <v>106005.49404905007</v>
      </c>
      <c r="DA26" s="129">
        <f>'[2]Yearly Butadiene'!AO26</f>
        <v>105266.84120829109</v>
      </c>
      <c r="DB26" s="129">
        <f>'[2]Yearly Butadiene'!AP26</f>
        <v>104533.33534622463</v>
      </c>
      <c r="DC26" s="129">
        <f>'[2]Yearly Butadiene'!AQ26</f>
        <v>103804.94059838474</v>
      </c>
      <c r="DD26" s="129">
        <f>'[2]Yearly Butadiene'!AR26</f>
        <v>103081.62135021128</v>
      </c>
      <c r="DE26" s="129">
        <f>'[2]Yearly Butadiene'!AS26</f>
        <v>102363.34223530858</v>
      </c>
      <c r="DF26" s="129">
        <f>'[2]Yearly Butadiene'!AT26</f>
        <v>101650.06813371618</v>
      </c>
      <c r="DG26" s="129">
        <f>'[2]Yearly Butadiene'!AU26</f>
        <v>100941.76417019169</v>
      </c>
      <c r="DH26" s="129">
        <f>'[2]Yearly Butadiene'!AV26</f>
        <v>100238.39571250556</v>
      </c>
      <c r="DI26" s="129">
        <f>'[2]Yearly Butadiene'!AW26</f>
        <v>99539.92836974778</v>
      </c>
      <c r="DJ26" s="129">
        <f>'[2]Yearly Butadiene'!AX26</f>
        <v>98846.327990646299</v>
      </c>
      <c r="DK26" s="129">
        <f>'[2]Yearly Butadiene'!AY26</f>
        <v>98157.560661897267</v>
      </c>
      <c r="DL26" s="129">
        <f>'[2]Yearly Butadiene'!AZ26</f>
        <v>97473.592706506824</v>
      </c>
      <c r="DM26" s="129">
        <f>'[2]Yearly Butadiene'!BA26</f>
        <v>96794.390682144469</v>
      </c>
      <c r="DN26" s="129">
        <f>'[2]Yearly Butadiene'!BB26</f>
        <v>96119.921379507956</v>
      </c>
      <c r="DO26" s="129">
        <f>'[2]Yearly Butadiene'!BC26</f>
        <v>95450.15182069951</v>
      </c>
      <c r="DP26" s="129">
        <f>'[2]Yearly Butadiene'!BD26</f>
        <v>94785.049257613369</v>
      </c>
      <c r="DQ26" s="129">
        <f>'[2]Yearly Butadiene'!BE26</f>
        <v>94124.581170334597</v>
      </c>
      <c r="DR26" s="129">
        <f>'[2]Yearly Butadiene'!BF26</f>
        <v>93468.715265549064</v>
      </c>
      <c r="DS26" s="129">
        <f>'[2]Yearly Butadiene'!BG26</f>
        <v>92817.419474964438</v>
      </c>
      <c r="DT26" s="129">
        <f>'[2]Yearly Butadiene'!BH26</f>
        <v>92170.661953742208</v>
      </c>
      <c r="DU26" s="129">
        <f>'[2]Yearly Butadiene'!BI26</f>
        <v>91528.411078940699</v>
      </c>
      <c r="DV26" s="129">
        <f>'[2]Yearly Butadiene'!BJ26</f>
        <v>90890.635447968845</v>
      </c>
      <c r="DW26" s="129">
        <f>'[2]Yearly Butadiene'!BK26</f>
        <v>90257.30387705077</v>
      </c>
      <c r="DX26" s="129">
        <f>'[2]Yearly Butadiene'!BL26</f>
        <v>89628.385399701074</v>
      </c>
      <c r="DY26" s="129">
        <f>'[2]Yearly Butadiene'!BM26</f>
        <v>89003.849265210752</v>
      </c>
      <c r="DZ26" s="129">
        <f>'[2]Yearly Butadiene'!BN26</f>
        <v>88383.664937143636</v>
      </c>
      <c r="EB26" s="129">
        <f>'[3]Yearly Butadiene'!AJ26</f>
        <v>10097.623110892866</v>
      </c>
      <c r="EC26" s="129">
        <f>'[3]Yearly Butadiene'!AK26</f>
        <v>10097.623110892866</v>
      </c>
      <c r="ED26" s="129">
        <f>'[3]Yearly Butadiene'!AL26</f>
        <v>10097.623110892866</v>
      </c>
      <c r="EE26" s="129">
        <f>'[3]Yearly Butadiene'!AM26</f>
        <v>10097.623110892866</v>
      </c>
      <c r="EF26" s="129">
        <f>'[3]Yearly Butadiene'!AN26</f>
        <v>10097.623110892866</v>
      </c>
      <c r="EG26" s="129">
        <f>'[3]Yearly Butadiene'!AO26</f>
        <v>10097.623110892866</v>
      </c>
      <c r="EH26" s="129">
        <f>'[3]Yearly Butadiene'!AP26</f>
        <v>10097.623110892866</v>
      </c>
      <c r="EI26" s="129">
        <f>'[3]Yearly Butadiene'!AQ26</f>
        <v>10097.623110892866</v>
      </c>
      <c r="EJ26" s="129">
        <f>'[3]Yearly Butadiene'!AR26</f>
        <v>10097.623110892866</v>
      </c>
      <c r="EK26" s="129">
        <f>'[3]Yearly Butadiene'!AS26</f>
        <v>10097.623110892866</v>
      </c>
      <c r="EL26" s="129">
        <f>'[3]Yearly Butadiene'!AT26</f>
        <v>10097.623110892866</v>
      </c>
      <c r="EM26" s="129">
        <f>'[3]Yearly Butadiene'!AU26</f>
        <v>10097.623110892866</v>
      </c>
      <c r="EN26" s="129">
        <f>'[3]Yearly Butadiene'!AV26</f>
        <v>10097.623110892866</v>
      </c>
      <c r="EO26" s="129">
        <f>'[3]Yearly Butadiene'!AW26</f>
        <v>10097.623110892866</v>
      </c>
      <c r="EP26" s="129">
        <f>'[3]Yearly Butadiene'!AX26</f>
        <v>10097.623110892866</v>
      </c>
      <c r="EQ26" s="129">
        <f>'[3]Yearly Butadiene'!AY26</f>
        <v>10097.623110892866</v>
      </c>
      <c r="ER26" s="129">
        <f>'[3]Yearly Butadiene'!AZ26</f>
        <v>10097.623110892866</v>
      </c>
      <c r="ES26" s="129">
        <f>'[3]Yearly Butadiene'!BA26</f>
        <v>10097.623110892866</v>
      </c>
      <c r="ET26" s="129">
        <f>'[3]Yearly Butadiene'!BB26</f>
        <v>10097.623110892866</v>
      </c>
      <c r="EU26" s="129">
        <f>'[3]Yearly Butadiene'!BC26</f>
        <v>10097.623110892866</v>
      </c>
      <c r="EV26" s="129">
        <f>'[3]Yearly Butadiene'!BD26</f>
        <v>10097.623110892866</v>
      </c>
      <c r="EW26" s="129">
        <f>'[3]Yearly Butadiene'!BE26</f>
        <v>10097.623110892866</v>
      </c>
      <c r="EX26" s="129">
        <f>'[3]Yearly Butadiene'!BF26</f>
        <v>10097.623110892866</v>
      </c>
      <c r="EY26" s="129">
        <f>'[3]Yearly Butadiene'!BG26</f>
        <v>10097.623110892866</v>
      </c>
      <c r="EZ26" s="129">
        <f>'[3]Yearly Butadiene'!BH26</f>
        <v>10097.623110892866</v>
      </c>
      <c r="FA26" s="129">
        <f>'[3]Yearly Butadiene'!BI26</f>
        <v>10097.623110892866</v>
      </c>
      <c r="FB26" s="129">
        <f>'[3]Yearly Butadiene'!BJ26</f>
        <v>10097.623110892866</v>
      </c>
      <c r="FC26" s="129">
        <f>'[3]Yearly Butadiene'!BK26</f>
        <v>10097.623110892866</v>
      </c>
      <c r="FD26" s="129">
        <f>'[3]Yearly Butadiene'!BL26</f>
        <v>10097.623110892866</v>
      </c>
      <c r="FE26" s="129">
        <f>'[3]Yearly Butadiene'!BM26</f>
        <v>10097.623110892866</v>
      </c>
      <c r="FF26" s="129">
        <f>'[3]Yearly Butadiene'!BN26</f>
        <v>10097.623110892866</v>
      </c>
      <c r="FG26" s="194"/>
      <c r="FH26" s="129">
        <f t="shared" si="142"/>
        <v>119109.92444447252</v>
      </c>
      <c r="FI26" s="129">
        <f t="shared" si="143"/>
        <v>118350.31998453326</v>
      </c>
      <c r="FJ26" s="129">
        <f t="shared" si="144"/>
        <v>117596.00849546518</v>
      </c>
      <c r="FK26" s="129">
        <f t="shared" si="145"/>
        <v>116846.9530955198</v>
      </c>
      <c r="FL26" s="129">
        <f t="shared" si="146"/>
        <v>116103.11715994294</v>
      </c>
      <c r="FM26" s="129">
        <f t="shared" si="147"/>
        <v>115364.46431918396</v>
      </c>
      <c r="FN26" s="129">
        <f t="shared" si="148"/>
        <v>114630.95845711749</v>
      </c>
      <c r="FO26" s="129">
        <f t="shared" si="149"/>
        <v>113902.5637092776</v>
      </c>
      <c r="FP26" s="129">
        <f t="shared" si="150"/>
        <v>113179.24446110414</v>
      </c>
      <c r="FQ26" s="129">
        <f t="shared" si="151"/>
        <v>112460.96534620144</v>
      </c>
      <c r="FR26" s="129">
        <f t="shared" si="152"/>
        <v>111747.69124460904</v>
      </c>
      <c r="FS26" s="129">
        <f t="shared" si="153"/>
        <v>111039.38728108455</v>
      </c>
      <c r="FT26" s="129">
        <f t="shared" si="154"/>
        <v>110336.01882339842</v>
      </c>
      <c r="FU26" s="129">
        <f t="shared" si="155"/>
        <v>109637.55148064064</v>
      </c>
      <c r="FV26" s="129">
        <f t="shared" si="156"/>
        <v>108943.95110153916</v>
      </c>
      <c r="FW26" s="129">
        <f t="shared" si="157"/>
        <v>108255.18377279013</v>
      </c>
      <c r="FX26" s="129">
        <f t="shared" si="158"/>
        <v>107571.21581739969</v>
      </c>
      <c r="FY26" s="129">
        <f t="shared" si="159"/>
        <v>106892.01379303733</v>
      </c>
      <c r="FZ26" s="129">
        <f t="shared" si="160"/>
        <v>106217.54449040082</v>
      </c>
      <c r="GA26" s="129">
        <f t="shared" si="161"/>
        <v>105547.77493159237</v>
      </c>
      <c r="GB26" s="129">
        <f t="shared" si="162"/>
        <v>104882.67236850623</v>
      </c>
      <c r="GC26" s="129">
        <f t="shared" si="163"/>
        <v>104222.20428122746</v>
      </c>
      <c r="GD26" s="129">
        <f t="shared" si="164"/>
        <v>103566.33837644193</v>
      </c>
      <c r="GE26" s="129">
        <f t="shared" si="165"/>
        <v>102915.0425858573</v>
      </c>
      <c r="GF26" s="129">
        <f t="shared" si="166"/>
        <v>102268.28506463507</v>
      </c>
      <c r="GG26" s="129">
        <f t="shared" si="167"/>
        <v>101626.03418983356</v>
      </c>
      <c r="GH26" s="129">
        <f t="shared" si="168"/>
        <v>100988.25855886171</v>
      </c>
      <c r="GI26" s="129">
        <f t="shared" si="169"/>
        <v>100354.92698794363</v>
      </c>
      <c r="GJ26" s="129">
        <f t="shared" si="170"/>
        <v>99726.008510593936</v>
      </c>
      <c r="GK26" s="129">
        <f t="shared" si="171"/>
        <v>99101.472376103615</v>
      </c>
      <c r="GL26" s="129">
        <f t="shared" si="172"/>
        <v>98481.288048036498</v>
      </c>
      <c r="HG26" s="75" t="s">
        <v>34</v>
      </c>
      <c r="HH26" s="79">
        <f>HH16</f>
        <v>926875.6710359829</v>
      </c>
      <c r="HI26" s="74"/>
      <c r="HJ26" s="79" t="s">
        <v>35</v>
      </c>
      <c r="HK26" s="74"/>
      <c r="HL26" s="74" t="s">
        <v>35</v>
      </c>
      <c r="HM26" s="74"/>
      <c r="HN26" s="195" t="s">
        <v>35</v>
      </c>
    </row>
    <row r="27" spans="1:223" outlineLevel="1">
      <c r="B27" s="1" t="s">
        <v>19</v>
      </c>
      <c r="C27" s="5" t="s">
        <v>197</v>
      </c>
      <c r="D27" s="124">
        <f>'[2]Yearly Butadiene'!D27</f>
        <v>0</v>
      </c>
      <c r="E27" s="124">
        <f>'[2]Yearly Butadiene'!E27</f>
        <v>1964.7864482565735</v>
      </c>
      <c r="F27" s="124">
        <f>'[2]Yearly Butadiene'!F27</f>
        <v>3902.1913894599761</v>
      </c>
      <c r="G27" s="124">
        <f>'[2]Yearly Butadiene'!G27</f>
        <v>5812.5010176629366</v>
      </c>
      <c r="H27" s="124">
        <f>'[2]Yearly Butadiene'!H27</f>
        <v>7695.9988679610369</v>
      </c>
      <c r="I27" s="124">
        <f>'[2]Yearly Butadiene'!I27</f>
        <v>9552.9658396524173</v>
      </c>
      <c r="J27" s="124">
        <f>'[2]Yearly Butadiene'!J27</f>
        <v>11383.680219203865</v>
      </c>
      <c r="K27" s="124">
        <f>'[2]Yearly Butadiene'!K27</f>
        <v>13188.417703024785</v>
      </c>
      <c r="L27" s="124">
        <f>'[2]Yearly Butadiene'!L27</f>
        <v>14967.451420050678</v>
      </c>
      <c r="M27" s="124">
        <f>'[2]Yearly Butadiene'!M27</f>
        <v>16721.051954137656</v>
      </c>
      <c r="N27" s="124">
        <f>'[2]Yearly Butadiene'!N27</f>
        <v>18449.487366269488</v>
      </c>
      <c r="O27" s="124">
        <f>'[2]Yearly Butadiene'!O27</f>
        <v>20153.023216578771</v>
      </c>
      <c r="P27" s="124">
        <f>'[2]Yearly Butadiene'!P27</f>
        <v>21831.922586183711</v>
      </c>
      <c r="Q27" s="124">
        <f>'[2]Yearly Butadiene'!Q27</f>
        <v>23486.446098841996</v>
      </c>
      <c r="R27" s="124">
        <f>'[2]Yearly Butadiene'!R27</f>
        <v>25116.851942423229</v>
      </c>
      <c r="S27" s="124">
        <f>'[2]Yearly Butadiene'!S27</f>
        <v>26723.395890201533</v>
      </c>
      <c r="T27" s="124">
        <f>'[2]Yearly Butadiene'!T27</f>
        <v>28306.331321969585</v>
      </c>
      <c r="U27" s="124">
        <f>'[2]Yearly Butadiene'!U27</f>
        <v>29865.909244975683</v>
      </c>
      <c r="V27" s="124">
        <f>'[2]Yearly Butadiene'!V27</f>
        <v>31402.378314685255</v>
      </c>
      <c r="W27" s="124">
        <f>'[2]Yearly Butadiene'!W27</f>
        <v>32915.984855368224</v>
      </c>
      <c r="X27" s="124">
        <f>'[2]Yearly Butadiene'!X27</f>
        <v>34406.972880513655</v>
      </c>
      <c r="Y27" s="124">
        <f>'[2]Yearly Butadiene'!Y27</f>
        <v>35927.35263271672</v>
      </c>
      <c r="Z27" s="124">
        <f>'[2]Yearly Butadiene'!Z27</f>
        <v>37424.873592325843</v>
      </c>
      <c r="AA27" s="124">
        <f>'[2]Yearly Butadiene'!AA27</f>
        <v>38899.780501957597</v>
      </c>
      <c r="AB27" s="124">
        <f>'[2]Yearly Butadiene'!AB27</f>
        <v>40352.315803348341</v>
      </c>
      <c r="AC27" s="124">
        <f>'[2]Yearly Butadiene'!AC27</f>
        <v>41782.719657536436</v>
      </c>
      <c r="AD27" s="124">
        <f>'[2]Yearly Butadiene'!AD27</f>
        <v>43191.229964874809</v>
      </c>
      <c r="AE27" s="124">
        <f>'[2]Yearly Butadiene'!AE27</f>
        <v>44578.082384875379</v>
      </c>
      <c r="AF27" s="124">
        <f>'[2]Yearly Butadiene'!AF27</f>
        <v>45943.510355886778</v>
      </c>
      <c r="AG27" s="124">
        <f>'[2]Yearly Butadiene'!AG27</f>
        <v>47287.745114606478</v>
      </c>
      <c r="AH27" s="124">
        <f>'[2]Yearly Butadiene'!AH27</f>
        <v>48611.015715429006</v>
      </c>
      <c r="AI27" s="187"/>
      <c r="AJ27" s="124">
        <f>'[3]Yearly Butadiene'!D27</f>
        <v>0</v>
      </c>
      <c r="AK27" s="124">
        <f>'[3]Yearly Butadiene'!E27</f>
        <v>183.27185946270555</v>
      </c>
      <c r="AL27" s="124">
        <f>'[3]Yearly Butadiene'!F27</f>
        <v>366.5437189254111</v>
      </c>
      <c r="AM27" s="124">
        <f>'[3]Yearly Butadiene'!G27</f>
        <v>549.81557838811659</v>
      </c>
      <c r="AN27" s="124">
        <f>'[3]Yearly Butadiene'!H27</f>
        <v>733.0874378508222</v>
      </c>
      <c r="AO27" s="124">
        <f>'[3]Yearly Butadiene'!I27</f>
        <v>916.35929731352769</v>
      </c>
      <c r="AP27" s="124">
        <f>'[3]Yearly Butadiene'!J27</f>
        <v>1099.6311567762332</v>
      </c>
      <c r="AQ27" s="124">
        <f>'[3]Yearly Butadiene'!K27</f>
        <v>1282.9030162389388</v>
      </c>
      <c r="AR27" s="124">
        <f>'[3]Yearly Butadiene'!L27</f>
        <v>1466.1748757016444</v>
      </c>
      <c r="AS27" s="124">
        <f>'[3]Yearly Butadiene'!M27</f>
        <v>1649.44673516435</v>
      </c>
      <c r="AT27" s="124">
        <f>'[3]Yearly Butadiene'!N27</f>
        <v>1832.7185946270554</v>
      </c>
      <c r="AU27" s="124">
        <f>'[3]Yearly Butadiene'!O27</f>
        <v>2015.9904540897608</v>
      </c>
      <c r="AV27" s="124">
        <f>'[3]Yearly Butadiene'!P27</f>
        <v>2199.2623135524664</v>
      </c>
      <c r="AW27" s="124">
        <f>'[3]Yearly Butadiene'!Q27</f>
        <v>2382.5341730151722</v>
      </c>
      <c r="AX27" s="124">
        <f>'[3]Yearly Butadiene'!R27</f>
        <v>2565.8060324778776</v>
      </c>
      <c r="AY27" s="124">
        <f>'[3]Yearly Butadiene'!S27</f>
        <v>2749.077891940583</v>
      </c>
      <c r="AZ27" s="124">
        <f>'[3]Yearly Butadiene'!T27</f>
        <v>2932.3497514032888</v>
      </c>
      <c r="BA27" s="124">
        <f>'[3]Yearly Butadiene'!U27</f>
        <v>3115.6216108659942</v>
      </c>
      <c r="BB27" s="124">
        <f>'[3]Yearly Butadiene'!V27</f>
        <v>3298.8934703287</v>
      </c>
      <c r="BC27" s="124">
        <f>'[3]Yearly Butadiene'!W27</f>
        <v>3482.1653297914049</v>
      </c>
      <c r="BD27" s="124">
        <f>'[3]Yearly Butadiene'!X27</f>
        <v>3665.4371892541108</v>
      </c>
      <c r="BE27" s="124">
        <f>'[3]Yearly Butadiene'!Y27</f>
        <v>3854.2627414278077</v>
      </c>
      <c r="BF27" s="124">
        <f>'[3]Yearly Butadiene'!Z27</f>
        <v>4043.0882936015037</v>
      </c>
      <c r="BG27" s="124">
        <f>'[3]Yearly Butadiene'!AA27</f>
        <v>4231.9138457752006</v>
      </c>
      <c r="BH27" s="124">
        <f>'[3]Yearly Butadiene'!AB27</f>
        <v>4420.739397948897</v>
      </c>
      <c r="BI27" s="124">
        <f>'[3]Yearly Butadiene'!AC27</f>
        <v>4609.5649501225944</v>
      </c>
      <c r="BJ27" s="124">
        <f>'[3]Yearly Butadiene'!AD27</f>
        <v>4798.3905022962908</v>
      </c>
      <c r="BK27" s="124">
        <f>'[3]Yearly Butadiene'!AE27</f>
        <v>4987.2160544699873</v>
      </c>
      <c r="BL27" s="124">
        <f>'[3]Yearly Butadiene'!AF27</f>
        <v>5176.0416066436828</v>
      </c>
      <c r="BM27" s="124">
        <f>'[3]Yearly Butadiene'!AG27</f>
        <v>5364.8671588173802</v>
      </c>
      <c r="BN27" s="124">
        <f>'[3]Yearly Butadiene'!AH27</f>
        <v>5553.6927109910766</v>
      </c>
      <c r="BP27" s="124">
        <f t="shared" si="111"/>
        <v>0</v>
      </c>
      <c r="BQ27" s="124">
        <f t="shared" si="112"/>
        <v>2148.0583077192791</v>
      </c>
      <c r="BR27" s="124">
        <f t="shared" si="113"/>
        <v>4268.7351083853873</v>
      </c>
      <c r="BS27" s="124">
        <f t="shared" si="114"/>
        <v>6362.3165960510532</v>
      </c>
      <c r="BT27" s="124">
        <f t="shared" si="115"/>
        <v>8429.0863058118593</v>
      </c>
      <c r="BU27" s="124">
        <f t="shared" si="116"/>
        <v>10469.325136965945</v>
      </c>
      <c r="BV27" s="124">
        <f t="shared" si="117"/>
        <v>12483.311375980098</v>
      </c>
      <c r="BW27" s="124">
        <f t="shared" si="118"/>
        <v>14471.320719263724</v>
      </c>
      <c r="BX27" s="124">
        <f t="shared" si="119"/>
        <v>16433.626295752321</v>
      </c>
      <c r="BY27" s="124">
        <f t="shared" si="120"/>
        <v>18370.498689302007</v>
      </c>
      <c r="BZ27" s="124">
        <f t="shared" si="121"/>
        <v>20282.205960896543</v>
      </c>
      <c r="CA27" s="124">
        <f t="shared" si="122"/>
        <v>22169.013670668533</v>
      </c>
      <c r="CB27" s="124">
        <f t="shared" si="123"/>
        <v>24031.184899736178</v>
      </c>
      <c r="CC27" s="124">
        <f t="shared" si="124"/>
        <v>25868.980271857166</v>
      </c>
      <c r="CD27" s="124">
        <f t="shared" si="125"/>
        <v>27682.657974901107</v>
      </c>
      <c r="CE27" s="124">
        <f t="shared" si="126"/>
        <v>29472.473782142115</v>
      </c>
      <c r="CF27" s="124">
        <f t="shared" si="127"/>
        <v>31238.681073372874</v>
      </c>
      <c r="CG27" s="124">
        <f t="shared" si="128"/>
        <v>32981.53085584168</v>
      </c>
      <c r="CH27" s="124">
        <f t="shared" si="129"/>
        <v>34701.271785013952</v>
      </c>
      <c r="CI27" s="124">
        <f t="shared" si="130"/>
        <v>36398.150185159626</v>
      </c>
      <c r="CJ27" s="124">
        <f t="shared" si="131"/>
        <v>38072.410069767764</v>
      </c>
      <c r="CK27" s="124">
        <f t="shared" si="132"/>
        <v>39781.615374144531</v>
      </c>
      <c r="CL27" s="124">
        <f t="shared" si="133"/>
        <v>41467.961885927347</v>
      </c>
      <c r="CM27" s="124">
        <f t="shared" si="134"/>
        <v>43131.694347732795</v>
      </c>
      <c r="CN27" s="124">
        <f t="shared" si="135"/>
        <v>44773.05520129724</v>
      </c>
      <c r="CO27" s="124">
        <f t="shared" si="136"/>
        <v>46392.284607659029</v>
      </c>
      <c r="CP27" s="124">
        <f t="shared" si="137"/>
        <v>47989.620467171102</v>
      </c>
      <c r="CQ27" s="124">
        <f t="shared" si="138"/>
        <v>49565.298439345366</v>
      </c>
      <c r="CR27" s="124">
        <f t="shared" si="139"/>
        <v>51119.551962530459</v>
      </c>
      <c r="CS27" s="124">
        <f t="shared" si="140"/>
        <v>52652.61227342386</v>
      </c>
      <c r="CT27" s="124">
        <f t="shared" si="141"/>
        <v>54164.708426420082</v>
      </c>
      <c r="CU27" s="187"/>
      <c r="CV27" s="124">
        <f>'[2]Yearly Butadiene'!AJ27</f>
        <v>0</v>
      </c>
      <c r="CW27" s="124">
        <f>'[2]Yearly Butadiene'!AK27</f>
        <v>785.91457930262936</v>
      </c>
      <c r="CX27" s="124">
        <f>'[2]Yearly Butadiene'!AL27</f>
        <v>1560.8765557839902</v>
      </c>
      <c r="CY27" s="124">
        <f>'[2]Yearly Butadiene'!AM27</f>
        <v>2325.0004070651748</v>
      </c>
      <c r="CZ27" s="124">
        <f>'[2]Yearly Butadiene'!AN27</f>
        <v>3078.3995471844146</v>
      </c>
      <c r="DA27" s="124">
        <f>'[2]Yearly Butadiene'!AO27</f>
        <v>3821.1863358609671</v>
      </c>
      <c r="DB27" s="124">
        <f>'[2]Yearly Butadiene'!AP27</f>
        <v>4553.4720876815454</v>
      </c>
      <c r="DC27" s="124">
        <f>'[2]Yearly Butadiene'!AQ27</f>
        <v>5275.3670812099135</v>
      </c>
      <c r="DD27" s="124">
        <f>'[2]Yearly Butadiene'!AR27</f>
        <v>5986.9805680202717</v>
      </c>
      <c r="DE27" s="124">
        <f>'[2]Yearly Butadiene'!AS27</f>
        <v>6688.4207816550625</v>
      </c>
      <c r="DF27" s="124">
        <f>'[2]Yearly Butadiene'!AT27</f>
        <v>7379.7949465077954</v>
      </c>
      <c r="DG27" s="124">
        <f>'[2]Yearly Butadiene'!AU27</f>
        <v>8061.2092866315079</v>
      </c>
      <c r="DH27" s="124">
        <f>'[2]Yearly Butadiene'!AV27</f>
        <v>8732.7690344734838</v>
      </c>
      <c r="DI27" s="124">
        <f>'[2]Yearly Butadiene'!AW27</f>
        <v>9394.5784395367973</v>
      </c>
      <c r="DJ27" s="124">
        <f>'[2]Yearly Butadiene'!AX27</f>
        <v>10046.740776969291</v>
      </c>
      <c r="DK27" s="124">
        <f>'[2]Yearly Butadiene'!AY27</f>
        <v>10689.358356080611</v>
      </c>
      <c r="DL27" s="124">
        <f>'[2]Yearly Butadiene'!AZ27</f>
        <v>11322.532528787833</v>
      </c>
      <c r="DM27" s="124">
        <f>'[2]Yearly Butadiene'!BA27</f>
        <v>11946.363697990273</v>
      </c>
      <c r="DN27" s="124">
        <f>'[2]Yearly Butadiene'!BB27</f>
        <v>12560.951325874101</v>
      </c>
      <c r="DO27" s="124">
        <f>'[2]Yearly Butadiene'!BC27</f>
        <v>13166.39394214729</v>
      </c>
      <c r="DP27" s="124">
        <f>'[2]Yearly Butadiene'!BD27</f>
        <v>13762.789152205463</v>
      </c>
      <c r="DQ27" s="124">
        <f>'[2]Yearly Butadiene'!BE27</f>
        <v>14370.941053086688</v>
      </c>
      <c r="DR27" s="124">
        <f>'[2]Yearly Butadiene'!BF27</f>
        <v>14969.949436930337</v>
      </c>
      <c r="DS27" s="124">
        <f>'[2]Yearly Butadiene'!BG27</f>
        <v>15559.912200783037</v>
      </c>
      <c r="DT27" s="124">
        <f>'[2]Yearly Butadiene'!BH27</f>
        <v>16140.926321339337</v>
      </c>
      <c r="DU27" s="124">
        <f>'[2]Yearly Butadiene'!BI27</f>
        <v>16713.087863014574</v>
      </c>
      <c r="DV27" s="124">
        <f>'[2]Yearly Butadiene'!BJ27</f>
        <v>17276.49198594992</v>
      </c>
      <c r="DW27" s="124">
        <f>'[2]Yearly Butadiene'!BK27</f>
        <v>17831.232953950152</v>
      </c>
      <c r="DX27" s="124">
        <f>'[2]Yearly Butadiene'!BL27</f>
        <v>18377.40414235471</v>
      </c>
      <c r="DY27" s="124">
        <f>'[2]Yearly Butadiene'!BM27</f>
        <v>18915.098045842591</v>
      </c>
      <c r="DZ27" s="124">
        <f>'[2]Yearly Butadiene'!BN27</f>
        <v>19444.406286171601</v>
      </c>
      <c r="EB27" s="124">
        <f>'[3]Yearly Butadiene'!AJ27</f>
        <v>0</v>
      </c>
      <c r="EC27" s="124">
        <f>'[3]Yearly Butadiene'!AK27</f>
        <v>73.308743785082214</v>
      </c>
      <c r="ED27" s="124">
        <f>'[3]Yearly Butadiene'!AL27</f>
        <v>146.61748757016443</v>
      </c>
      <c r="EE27" s="124">
        <f>'[3]Yearly Butadiene'!AM27</f>
        <v>219.92623135524664</v>
      </c>
      <c r="EF27" s="124">
        <f>'[3]Yearly Butadiene'!AN27</f>
        <v>293.23497514032886</v>
      </c>
      <c r="EG27" s="124">
        <f>'[3]Yearly Butadiene'!AO27</f>
        <v>366.5437189254111</v>
      </c>
      <c r="EH27" s="124">
        <f>'[3]Yearly Butadiene'!AP27</f>
        <v>439.85246271049328</v>
      </c>
      <c r="EI27" s="124">
        <f>'[3]Yearly Butadiene'!AQ27</f>
        <v>513.16120649557547</v>
      </c>
      <c r="EJ27" s="124">
        <f>'[3]Yearly Butadiene'!AR27</f>
        <v>586.46995028065771</v>
      </c>
      <c r="EK27" s="124">
        <f>'[3]Yearly Butadiene'!AS27</f>
        <v>659.77869406573996</v>
      </c>
      <c r="EL27" s="124">
        <f>'[3]Yearly Butadiene'!AT27</f>
        <v>733.0874378508222</v>
      </c>
      <c r="EM27" s="124">
        <f>'[3]Yearly Butadiene'!AU27</f>
        <v>806.39618163590433</v>
      </c>
      <c r="EN27" s="124">
        <f>'[3]Yearly Butadiene'!AV27</f>
        <v>879.70492542098646</v>
      </c>
      <c r="EO27" s="124">
        <f>'[3]Yearly Butadiene'!AW27</f>
        <v>953.01366920606881</v>
      </c>
      <c r="EP27" s="124">
        <f>'[3]Yearly Butadiene'!AX27</f>
        <v>1026.3224129911509</v>
      </c>
      <c r="EQ27" s="124">
        <f>'[3]Yearly Butadiene'!AY27</f>
        <v>1099.6311567762332</v>
      </c>
      <c r="ER27" s="124">
        <f>'[3]Yearly Butadiene'!AZ27</f>
        <v>1172.9399005613154</v>
      </c>
      <c r="ES27" s="124">
        <f>'[3]Yearly Butadiene'!BA27</f>
        <v>1246.2486443463977</v>
      </c>
      <c r="ET27" s="124">
        <f>'[3]Yearly Butadiene'!BB27</f>
        <v>1319.5573881314799</v>
      </c>
      <c r="EU27" s="124">
        <f>'[3]Yearly Butadiene'!BC27</f>
        <v>1392.8661319165619</v>
      </c>
      <c r="EV27" s="124">
        <f>'[3]Yearly Butadiene'!BD27</f>
        <v>1466.1748757016444</v>
      </c>
      <c r="EW27" s="124">
        <f>'[3]Yearly Butadiene'!BE27</f>
        <v>1541.705096571123</v>
      </c>
      <c r="EX27" s="124">
        <f>'[3]Yearly Butadiene'!BF27</f>
        <v>1617.2353174406012</v>
      </c>
      <c r="EY27" s="124">
        <f>'[3]Yearly Butadiene'!BG27</f>
        <v>1692.76553831008</v>
      </c>
      <c r="EZ27" s="124">
        <f>'[3]Yearly Butadiene'!BH27</f>
        <v>1768.2957591795589</v>
      </c>
      <c r="FA27" s="124">
        <f>'[3]Yearly Butadiene'!BI27</f>
        <v>1843.8259800490375</v>
      </c>
      <c r="FB27" s="124">
        <f>'[3]Yearly Butadiene'!BJ27</f>
        <v>1919.3562009185162</v>
      </c>
      <c r="FC27" s="124">
        <f>'[3]Yearly Butadiene'!BK27</f>
        <v>1994.8864217879945</v>
      </c>
      <c r="FD27" s="124">
        <f>'[3]Yearly Butadiene'!BL27</f>
        <v>2070.4166426574729</v>
      </c>
      <c r="FE27" s="124">
        <f>'[3]Yearly Butadiene'!BM27</f>
        <v>2145.9468635269518</v>
      </c>
      <c r="FF27" s="124">
        <f>'[3]Yearly Butadiene'!BN27</f>
        <v>2221.4770843964307</v>
      </c>
      <c r="FG27" s="187"/>
      <c r="FH27" s="124">
        <f t="shared" si="142"/>
        <v>0</v>
      </c>
      <c r="FI27" s="124">
        <f t="shared" si="143"/>
        <v>859.22332308771161</v>
      </c>
      <c r="FJ27" s="124">
        <f t="shared" si="144"/>
        <v>1707.4940433541547</v>
      </c>
      <c r="FK27" s="124">
        <f t="shared" si="145"/>
        <v>2544.9266384204216</v>
      </c>
      <c r="FL27" s="124">
        <f t="shared" si="146"/>
        <v>3371.6345223247436</v>
      </c>
      <c r="FM27" s="124">
        <f t="shared" si="147"/>
        <v>4187.7300547863779</v>
      </c>
      <c r="FN27" s="124">
        <f t="shared" si="148"/>
        <v>4993.3245503920389</v>
      </c>
      <c r="FO27" s="124">
        <f t="shared" si="149"/>
        <v>5788.5282877054888</v>
      </c>
      <c r="FP27" s="124">
        <f t="shared" si="150"/>
        <v>6573.4505183009296</v>
      </c>
      <c r="FQ27" s="124">
        <f t="shared" si="151"/>
        <v>7348.1994757208022</v>
      </c>
      <c r="FR27" s="124">
        <f t="shared" si="152"/>
        <v>8112.8823843586179</v>
      </c>
      <c r="FS27" s="124">
        <f t="shared" si="153"/>
        <v>8867.605468267413</v>
      </c>
      <c r="FT27" s="124">
        <f t="shared" si="154"/>
        <v>9612.4739598944707</v>
      </c>
      <c r="FU27" s="124">
        <f t="shared" si="155"/>
        <v>10347.592108742867</v>
      </c>
      <c r="FV27" s="124">
        <f t="shared" si="156"/>
        <v>11073.063189960441</v>
      </c>
      <c r="FW27" s="124">
        <f t="shared" si="157"/>
        <v>11788.989512856844</v>
      </c>
      <c r="FX27" s="124">
        <f t="shared" si="158"/>
        <v>12495.472429349149</v>
      </c>
      <c r="FY27" s="124">
        <f t="shared" si="159"/>
        <v>13192.61234233667</v>
      </c>
      <c r="FZ27" s="124">
        <f t="shared" si="160"/>
        <v>13880.50871400558</v>
      </c>
      <c r="GA27" s="124">
        <f t="shared" si="161"/>
        <v>14559.260074063852</v>
      </c>
      <c r="GB27" s="124">
        <f t="shared" si="162"/>
        <v>15228.964027907108</v>
      </c>
      <c r="GC27" s="124">
        <f t="shared" si="163"/>
        <v>15912.64614965781</v>
      </c>
      <c r="GD27" s="124">
        <f t="shared" si="164"/>
        <v>16587.184754370937</v>
      </c>
      <c r="GE27" s="124">
        <f t="shared" si="165"/>
        <v>17252.677739093117</v>
      </c>
      <c r="GF27" s="124">
        <f t="shared" si="166"/>
        <v>17909.222080518895</v>
      </c>
      <c r="GG27" s="124">
        <f t="shared" si="167"/>
        <v>18556.913843063612</v>
      </c>
      <c r="GH27" s="124">
        <f t="shared" si="168"/>
        <v>19195.848186868436</v>
      </c>
      <c r="GI27" s="124">
        <f t="shared" si="169"/>
        <v>19826.119375738148</v>
      </c>
      <c r="GJ27" s="124">
        <f t="shared" si="170"/>
        <v>20447.820785012183</v>
      </c>
      <c r="GK27" s="124">
        <f t="shared" si="171"/>
        <v>21061.044909369542</v>
      </c>
      <c r="GL27" s="124">
        <f t="shared" si="172"/>
        <v>21665.88337056803</v>
      </c>
      <c r="HG27" s="75" t="s">
        <v>38</v>
      </c>
      <c r="HH27" s="74"/>
      <c r="HI27" s="74"/>
      <c r="HJ27" s="74"/>
      <c r="HK27" s="74"/>
      <c r="HL27" s="79"/>
      <c r="HM27" s="84">
        <f>SUM(HL17:HN20)</f>
        <v>206432.53141219451</v>
      </c>
      <c r="HN27" s="74"/>
      <c r="HO27" s="74"/>
    </row>
    <row r="28" spans="1:223" outlineLevel="1">
      <c r="B28" s="1" t="s">
        <v>23</v>
      </c>
      <c r="C28" s="5" t="s">
        <v>197</v>
      </c>
      <c r="D28" s="124">
        <f>'[2]Yearly Butadiene'!D28</f>
        <v>0</v>
      </c>
      <c r="E28" s="124">
        <f>'[2]Yearly Butadiene'!E28</f>
        <v>0</v>
      </c>
      <c r="F28" s="124">
        <f>'[2]Yearly Butadiene'!F28</f>
        <v>0</v>
      </c>
      <c r="G28" s="124">
        <f>'[2]Yearly Butadiene'!G28</f>
        <v>0</v>
      </c>
      <c r="H28" s="124">
        <f>'[2]Yearly Butadiene'!H28</f>
        <v>0</v>
      </c>
      <c r="I28" s="124">
        <f>'[2]Yearly Butadiene'!I28</f>
        <v>0</v>
      </c>
      <c r="J28" s="124">
        <f>'[2]Yearly Butadiene'!J28</f>
        <v>0</v>
      </c>
      <c r="K28" s="124">
        <f>'[2]Yearly Butadiene'!K28</f>
        <v>0</v>
      </c>
      <c r="L28" s="124">
        <f>'[2]Yearly Butadiene'!L28</f>
        <v>0</v>
      </c>
      <c r="M28" s="124">
        <f>'[2]Yearly Butadiene'!M28</f>
        <v>0</v>
      </c>
      <c r="N28" s="124">
        <f>'[2]Yearly Butadiene'!N28</f>
        <v>0</v>
      </c>
      <c r="O28" s="124">
        <f>'[2]Yearly Butadiene'!O28</f>
        <v>0</v>
      </c>
      <c r="P28" s="124">
        <f>'[2]Yearly Butadiene'!P28</f>
        <v>0</v>
      </c>
      <c r="Q28" s="124">
        <f>'[2]Yearly Butadiene'!Q28</f>
        <v>0</v>
      </c>
      <c r="R28" s="124">
        <f>'[2]Yearly Butadiene'!R28</f>
        <v>0</v>
      </c>
      <c r="S28" s="124">
        <f>'[2]Yearly Butadiene'!S28</f>
        <v>0</v>
      </c>
      <c r="T28" s="124">
        <f>'[2]Yearly Butadiene'!T28</f>
        <v>0</v>
      </c>
      <c r="U28" s="124">
        <f>'[2]Yearly Butadiene'!U28</f>
        <v>0</v>
      </c>
      <c r="V28" s="124">
        <f>'[2]Yearly Butadiene'!V28</f>
        <v>0</v>
      </c>
      <c r="W28" s="124">
        <f>'[2]Yearly Butadiene'!W28</f>
        <v>0</v>
      </c>
      <c r="X28" s="124">
        <f>'[2]Yearly Butadiene'!X28</f>
        <v>0</v>
      </c>
      <c r="Y28" s="124">
        <f>'[2]Yearly Butadiene'!Y28</f>
        <v>0</v>
      </c>
      <c r="Z28" s="124">
        <f>'[2]Yearly Butadiene'!Z28</f>
        <v>0</v>
      </c>
      <c r="AA28" s="124">
        <f>'[2]Yearly Butadiene'!AA28</f>
        <v>0</v>
      </c>
      <c r="AB28" s="124">
        <f>'[2]Yearly Butadiene'!AB28</f>
        <v>0</v>
      </c>
      <c r="AC28" s="124">
        <f>'[2]Yearly Butadiene'!AC28</f>
        <v>0</v>
      </c>
      <c r="AD28" s="124">
        <f>'[2]Yearly Butadiene'!AD28</f>
        <v>0</v>
      </c>
      <c r="AE28" s="124">
        <f>'[2]Yearly Butadiene'!AE28</f>
        <v>0</v>
      </c>
      <c r="AF28" s="124">
        <f>'[2]Yearly Butadiene'!AF28</f>
        <v>0</v>
      </c>
      <c r="AG28" s="124">
        <f>'[2]Yearly Butadiene'!AG28</f>
        <v>0</v>
      </c>
      <c r="AH28" s="124">
        <f>'[2]Yearly Butadiene'!AH28</f>
        <v>0</v>
      </c>
      <c r="AI28" s="187"/>
      <c r="AJ28" s="124">
        <f>'[3]Yearly Butadiene'!D28</f>
        <v>0</v>
      </c>
      <c r="AK28" s="124">
        <f>'[3]Yearly Butadiene'!E28</f>
        <v>0</v>
      </c>
      <c r="AL28" s="124">
        <f>'[3]Yearly Butadiene'!F28</f>
        <v>0</v>
      </c>
      <c r="AM28" s="124">
        <f>'[3]Yearly Butadiene'!G28</f>
        <v>0</v>
      </c>
      <c r="AN28" s="124">
        <f>'[3]Yearly Butadiene'!H28</f>
        <v>0</v>
      </c>
      <c r="AO28" s="124">
        <f>'[3]Yearly Butadiene'!I28</f>
        <v>0</v>
      </c>
      <c r="AP28" s="124">
        <f>'[3]Yearly Butadiene'!J28</f>
        <v>0</v>
      </c>
      <c r="AQ28" s="124">
        <f>'[3]Yearly Butadiene'!K28</f>
        <v>0</v>
      </c>
      <c r="AR28" s="124">
        <f>'[3]Yearly Butadiene'!L28</f>
        <v>0</v>
      </c>
      <c r="AS28" s="124">
        <f>'[3]Yearly Butadiene'!M28</f>
        <v>0</v>
      </c>
      <c r="AT28" s="124">
        <f>'[3]Yearly Butadiene'!N28</f>
        <v>0</v>
      </c>
      <c r="AU28" s="124">
        <f>'[3]Yearly Butadiene'!O28</f>
        <v>0</v>
      </c>
      <c r="AV28" s="124">
        <f>'[3]Yearly Butadiene'!P28</f>
        <v>0</v>
      </c>
      <c r="AW28" s="124">
        <f>'[3]Yearly Butadiene'!Q28</f>
        <v>0</v>
      </c>
      <c r="AX28" s="124">
        <f>'[3]Yearly Butadiene'!R28</f>
        <v>0</v>
      </c>
      <c r="AY28" s="124">
        <f>'[3]Yearly Butadiene'!S28</f>
        <v>0</v>
      </c>
      <c r="AZ28" s="124">
        <f>'[3]Yearly Butadiene'!T28</f>
        <v>0</v>
      </c>
      <c r="BA28" s="124">
        <f>'[3]Yearly Butadiene'!U28</f>
        <v>0</v>
      </c>
      <c r="BB28" s="124">
        <f>'[3]Yearly Butadiene'!V28</f>
        <v>0</v>
      </c>
      <c r="BC28" s="124">
        <f>'[3]Yearly Butadiene'!W28</f>
        <v>0</v>
      </c>
      <c r="BD28" s="124">
        <f>'[3]Yearly Butadiene'!X28</f>
        <v>0</v>
      </c>
      <c r="BE28" s="124">
        <f>'[3]Yearly Butadiene'!Y28</f>
        <v>0</v>
      </c>
      <c r="BF28" s="124">
        <f>'[3]Yearly Butadiene'!Z28</f>
        <v>0</v>
      </c>
      <c r="BG28" s="124">
        <f>'[3]Yearly Butadiene'!AA28</f>
        <v>0</v>
      </c>
      <c r="BH28" s="124">
        <f>'[3]Yearly Butadiene'!AB28</f>
        <v>0</v>
      </c>
      <c r="BI28" s="124">
        <f>'[3]Yearly Butadiene'!AC28</f>
        <v>0</v>
      </c>
      <c r="BJ28" s="124">
        <f>'[3]Yearly Butadiene'!AD28</f>
        <v>0</v>
      </c>
      <c r="BK28" s="124">
        <f>'[3]Yearly Butadiene'!AE28</f>
        <v>0</v>
      </c>
      <c r="BL28" s="124">
        <f>'[3]Yearly Butadiene'!AF28</f>
        <v>0</v>
      </c>
      <c r="BM28" s="124">
        <f>'[3]Yearly Butadiene'!AG28</f>
        <v>0</v>
      </c>
      <c r="BN28" s="124">
        <f>'[3]Yearly Butadiene'!AH28</f>
        <v>0</v>
      </c>
      <c r="BP28" s="124">
        <f t="shared" si="111"/>
        <v>0</v>
      </c>
      <c r="BQ28" s="124">
        <f t="shared" si="112"/>
        <v>0</v>
      </c>
      <c r="BR28" s="124">
        <f t="shared" si="113"/>
        <v>0</v>
      </c>
      <c r="BS28" s="124">
        <f t="shared" si="114"/>
        <v>0</v>
      </c>
      <c r="BT28" s="124">
        <f t="shared" si="115"/>
        <v>0</v>
      </c>
      <c r="BU28" s="124">
        <f t="shared" si="116"/>
        <v>0</v>
      </c>
      <c r="BV28" s="124">
        <f t="shared" si="117"/>
        <v>0</v>
      </c>
      <c r="BW28" s="124">
        <f t="shared" si="118"/>
        <v>0</v>
      </c>
      <c r="BX28" s="124">
        <f t="shared" si="119"/>
        <v>0</v>
      </c>
      <c r="BY28" s="124">
        <f t="shared" si="120"/>
        <v>0</v>
      </c>
      <c r="BZ28" s="124">
        <f t="shared" si="121"/>
        <v>0</v>
      </c>
      <c r="CA28" s="124">
        <f t="shared" si="122"/>
        <v>0</v>
      </c>
      <c r="CB28" s="124">
        <f t="shared" si="123"/>
        <v>0</v>
      </c>
      <c r="CC28" s="124">
        <f t="shared" si="124"/>
        <v>0</v>
      </c>
      <c r="CD28" s="124">
        <f t="shared" si="125"/>
        <v>0</v>
      </c>
      <c r="CE28" s="124">
        <f t="shared" si="126"/>
        <v>0</v>
      </c>
      <c r="CF28" s="124">
        <f t="shared" si="127"/>
        <v>0</v>
      </c>
      <c r="CG28" s="124">
        <f t="shared" si="128"/>
        <v>0</v>
      </c>
      <c r="CH28" s="124">
        <f t="shared" si="129"/>
        <v>0</v>
      </c>
      <c r="CI28" s="124">
        <f t="shared" si="130"/>
        <v>0</v>
      </c>
      <c r="CJ28" s="124">
        <f t="shared" si="131"/>
        <v>0</v>
      </c>
      <c r="CK28" s="124">
        <f t="shared" si="132"/>
        <v>0</v>
      </c>
      <c r="CL28" s="124">
        <f t="shared" si="133"/>
        <v>0</v>
      </c>
      <c r="CM28" s="124">
        <f t="shared" si="134"/>
        <v>0</v>
      </c>
      <c r="CN28" s="124">
        <f t="shared" si="135"/>
        <v>0</v>
      </c>
      <c r="CO28" s="124">
        <f t="shared" si="136"/>
        <v>0</v>
      </c>
      <c r="CP28" s="124">
        <f t="shared" si="137"/>
        <v>0</v>
      </c>
      <c r="CQ28" s="124">
        <f t="shared" si="138"/>
        <v>0</v>
      </c>
      <c r="CR28" s="124">
        <f t="shared" si="139"/>
        <v>0</v>
      </c>
      <c r="CS28" s="124">
        <f t="shared" si="140"/>
        <v>0</v>
      </c>
      <c r="CT28" s="124">
        <f t="shared" si="141"/>
        <v>0</v>
      </c>
      <c r="CU28" s="187"/>
      <c r="CV28" s="124">
        <f>'[2]Yearly Butadiene'!AJ28</f>
        <v>0</v>
      </c>
      <c r="CW28" s="124">
        <f>'[2]Yearly Butadiene'!AK28</f>
        <v>0</v>
      </c>
      <c r="CX28" s="124">
        <f>'[2]Yearly Butadiene'!AL28</f>
        <v>0</v>
      </c>
      <c r="CY28" s="124">
        <f>'[2]Yearly Butadiene'!AM28</f>
        <v>0</v>
      </c>
      <c r="CZ28" s="124">
        <f>'[2]Yearly Butadiene'!AN28</f>
        <v>0</v>
      </c>
      <c r="DA28" s="124">
        <f>'[2]Yearly Butadiene'!AO28</f>
        <v>0</v>
      </c>
      <c r="DB28" s="124">
        <f>'[2]Yearly Butadiene'!AP28</f>
        <v>0</v>
      </c>
      <c r="DC28" s="124">
        <f>'[2]Yearly Butadiene'!AQ28</f>
        <v>0</v>
      </c>
      <c r="DD28" s="124">
        <f>'[2]Yearly Butadiene'!AR28</f>
        <v>0</v>
      </c>
      <c r="DE28" s="124">
        <f>'[2]Yearly Butadiene'!AS28</f>
        <v>0</v>
      </c>
      <c r="DF28" s="124">
        <f>'[2]Yearly Butadiene'!AT28</f>
        <v>0</v>
      </c>
      <c r="DG28" s="124">
        <f>'[2]Yearly Butadiene'!AU28</f>
        <v>0</v>
      </c>
      <c r="DH28" s="124">
        <f>'[2]Yearly Butadiene'!AV28</f>
        <v>0</v>
      </c>
      <c r="DI28" s="124">
        <f>'[2]Yearly Butadiene'!AW28</f>
        <v>0</v>
      </c>
      <c r="DJ28" s="124">
        <f>'[2]Yearly Butadiene'!AX28</f>
        <v>0</v>
      </c>
      <c r="DK28" s="124">
        <f>'[2]Yearly Butadiene'!AY28</f>
        <v>0</v>
      </c>
      <c r="DL28" s="124">
        <f>'[2]Yearly Butadiene'!AZ28</f>
        <v>0</v>
      </c>
      <c r="DM28" s="124">
        <f>'[2]Yearly Butadiene'!BA28</f>
        <v>0</v>
      </c>
      <c r="DN28" s="124">
        <f>'[2]Yearly Butadiene'!BB28</f>
        <v>0</v>
      </c>
      <c r="DO28" s="124">
        <f>'[2]Yearly Butadiene'!BC28</f>
        <v>0</v>
      </c>
      <c r="DP28" s="124">
        <f>'[2]Yearly Butadiene'!BD28</f>
        <v>0</v>
      </c>
      <c r="DQ28" s="124">
        <f>'[2]Yearly Butadiene'!BE28</f>
        <v>0</v>
      </c>
      <c r="DR28" s="124">
        <f>'[2]Yearly Butadiene'!BF28</f>
        <v>0</v>
      </c>
      <c r="DS28" s="124">
        <f>'[2]Yearly Butadiene'!BG28</f>
        <v>0</v>
      </c>
      <c r="DT28" s="124">
        <f>'[2]Yearly Butadiene'!BH28</f>
        <v>0</v>
      </c>
      <c r="DU28" s="124">
        <f>'[2]Yearly Butadiene'!BI28</f>
        <v>0</v>
      </c>
      <c r="DV28" s="124">
        <f>'[2]Yearly Butadiene'!BJ28</f>
        <v>0</v>
      </c>
      <c r="DW28" s="124">
        <f>'[2]Yearly Butadiene'!BK28</f>
        <v>0</v>
      </c>
      <c r="DX28" s="124">
        <f>'[2]Yearly Butadiene'!BL28</f>
        <v>0</v>
      </c>
      <c r="DY28" s="124">
        <f>'[2]Yearly Butadiene'!BM28</f>
        <v>0</v>
      </c>
      <c r="DZ28" s="124">
        <f>'[2]Yearly Butadiene'!BN28</f>
        <v>0</v>
      </c>
      <c r="EB28" s="124">
        <f>'[3]Yearly Butadiene'!AJ28</f>
        <v>0</v>
      </c>
      <c r="EC28" s="124">
        <f>'[3]Yearly Butadiene'!AK28</f>
        <v>0</v>
      </c>
      <c r="ED28" s="124">
        <f>'[3]Yearly Butadiene'!AL28</f>
        <v>0</v>
      </c>
      <c r="EE28" s="124">
        <f>'[3]Yearly Butadiene'!AM28</f>
        <v>0</v>
      </c>
      <c r="EF28" s="124">
        <f>'[3]Yearly Butadiene'!AN28</f>
        <v>0</v>
      </c>
      <c r="EG28" s="124">
        <f>'[3]Yearly Butadiene'!AO28</f>
        <v>0</v>
      </c>
      <c r="EH28" s="124">
        <f>'[3]Yearly Butadiene'!AP28</f>
        <v>0</v>
      </c>
      <c r="EI28" s="124">
        <f>'[3]Yearly Butadiene'!AQ28</f>
        <v>0</v>
      </c>
      <c r="EJ28" s="124">
        <f>'[3]Yearly Butadiene'!AR28</f>
        <v>0</v>
      </c>
      <c r="EK28" s="124">
        <f>'[3]Yearly Butadiene'!AS28</f>
        <v>0</v>
      </c>
      <c r="EL28" s="124">
        <f>'[3]Yearly Butadiene'!AT28</f>
        <v>0</v>
      </c>
      <c r="EM28" s="124">
        <f>'[3]Yearly Butadiene'!AU28</f>
        <v>0</v>
      </c>
      <c r="EN28" s="124">
        <f>'[3]Yearly Butadiene'!AV28</f>
        <v>0</v>
      </c>
      <c r="EO28" s="124">
        <f>'[3]Yearly Butadiene'!AW28</f>
        <v>0</v>
      </c>
      <c r="EP28" s="124">
        <f>'[3]Yearly Butadiene'!AX28</f>
        <v>0</v>
      </c>
      <c r="EQ28" s="124">
        <f>'[3]Yearly Butadiene'!AY28</f>
        <v>0</v>
      </c>
      <c r="ER28" s="124">
        <f>'[3]Yearly Butadiene'!AZ28</f>
        <v>0</v>
      </c>
      <c r="ES28" s="124">
        <f>'[3]Yearly Butadiene'!BA28</f>
        <v>0</v>
      </c>
      <c r="ET28" s="124">
        <f>'[3]Yearly Butadiene'!BB28</f>
        <v>0</v>
      </c>
      <c r="EU28" s="124">
        <f>'[3]Yearly Butadiene'!BC28</f>
        <v>0</v>
      </c>
      <c r="EV28" s="124">
        <f>'[3]Yearly Butadiene'!BD28</f>
        <v>0</v>
      </c>
      <c r="EW28" s="124">
        <f>'[3]Yearly Butadiene'!BE28</f>
        <v>0</v>
      </c>
      <c r="EX28" s="124">
        <f>'[3]Yearly Butadiene'!BF28</f>
        <v>0</v>
      </c>
      <c r="EY28" s="124">
        <f>'[3]Yearly Butadiene'!BG28</f>
        <v>0</v>
      </c>
      <c r="EZ28" s="124">
        <f>'[3]Yearly Butadiene'!BH28</f>
        <v>0</v>
      </c>
      <c r="FA28" s="124">
        <f>'[3]Yearly Butadiene'!BI28</f>
        <v>0</v>
      </c>
      <c r="FB28" s="124">
        <f>'[3]Yearly Butadiene'!BJ28</f>
        <v>0</v>
      </c>
      <c r="FC28" s="124">
        <f>'[3]Yearly Butadiene'!BK28</f>
        <v>0</v>
      </c>
      <c r="FD28" s="124">
        <f>'[3]Yearly Butadiene'!BL28</f>
        <v>0</v>
      </c>
      <c r="FE28" s="124">
        <f>'[3]Yearly Butadiene'!BM28</f>
        <v>0</v>
      </c>
      <c r="FF28" s="124">
        <f>'[3]Yearly Butadiene'!BN28</f>
        <v>0</v>
      </c>
      <c r="FG28" s="187"/>
      <c r="FH28" s="124">
        <f t="shared" si="142"/>
        <v>0</v>
      </c>
      <c r="FI28" s="124">
        <f t="shared" si="143"/>
        <v>0</v>
      </c>
      <c r="FJ28" s="124">
        <f t="shared" si="144"/>
        <v>0</v>
      </c>
      <c r="FK28" s="124">
        <f t="shared" si="145"/>
        <v>0</v>
      </c>
      <c r="FL28" s="124">
        <f t="shared" si="146"/>
        <v>0</v>
      </c>
      <c r="FM28" s="124">
        <f t="shared" si="147"/>
        <v>0</v>
      </c>
      <c r="FN28" s="124">
        <f t="shared" si="148"/>
        <v>0</v>
      </c>
      <c r="FO28" s="124">
        <f t="shared" si="149"/>
        <v>0</v>
      </c>
      <c r="FP28" s="124">
        <f t="shared" si="150"/>
        <v>0</v>
      </c>
      <c r="FQ28" s="124">
        <f t="shared" si="151"/>
        <v>0</v>
      </c>
      <c r="FR28" s="124">
        <f t="shared" si="152"/>
        <v>0</v>
      </c>
      <c r="FS28" s="124">
        <f t="shared" si="153"/>
        <v>0</v>
      </c>
      <c r="FT28" s="124">
        <f t="shared" si="154"/>
        <v>0</v>
      </c>
      <c r="FU28" s="124">
        <f t="shared" si="155"/>
        <v>0</v>
      </c>
      <c r="FV28" s="124">
        <f t="shared" si="156"/>
        <v>0</v>
      </c>
      <c r="FW28" s="124">
        <f t="shared" si="157"/>
        <v>0</v>
      </c>
      <c r="FX28" s="124">
        <f t="shared" si="158"/>
        <v>0</v>
      </c>
      <c r="FY28" s="124">
        <f t="shared" si="159"/>
        <v>0</v>
      </c>
      <c r="FZ28" s="124">
        <f t="shared" si="160"/>
        <v>0</v>
      </c>
      <c r="GA28" s="124">
        <f t="shared" si="161"/>
        <v>0</v>
      </c>
      <c r="GB28" s="124">
        <f t="shared" si="162"/>
        <v>0</v>
      </c>
      <c r="GC28" s="124">
        <f t="shared" si="163"/>
        <v>0</v>
      </c>
      <c r="GD28" s="124">
        <f t="shared" si="164"/>
        <v>0</v>
      </c>
      <c r="GE28" s="124">
        <f t="shared" si="165"/>
        <v>0</v>
      </c>
      <c r="GF28" s="124">
        <f t="shared" si="166"/>
        <v>0</v>
      </c>
      <c r="GG28" s="124">
        <f t="shared" si="167"/>
        <v>0</v>
      </c>
      <c r="GH28" s="124">
        <f t="shared" si="168"/>
        <v>0</v>
      </c>
      <c r="GI28" s="124">
        <f t="shared" si="169"/>
        <v>0</v>
      </c>
      <c r="GJ28" s="124">
        <f t="shared" si="170"/>
        <v>0</v>
      </c>
      <c r="GK28" s="124">
        <f t="shared" si="171"/>
        <v>0</v>
      </c>
      <c r="GL28" s="124">
        <f t="shared" si="172"/>
        <v>0</v>
      </c>
      <c r="HG28" s="75" t="s">
        <v>41</v>
      </c>
      <c r="HH28" s="74"/>
      <c r="HI28" s="74"/>
      <c r="HJ28" s="74"/>
      <c r="HK28" s="74"/>
      <c r="HL28" s="74"/>
      <c r="HM28" s="79"/>
      <c r="HN28" s="74"/>
      <c r="HO28" s="74"/>
    </row>
    <row r="29" spans="1:223" outlineLevel="1">
      <c r="B29" s="1" t="s">
        <v>48</v>
      </c>
      <c r="C29" s="12" t="s">
        <v>197</v>
      </c>
      <c r="D29" s="129">
        <f>'[2]Yearly Butadiene'!D29</f>
        <v>109012.30133357966</v>
      </c>
      <c r="E29" s="129">
        <f>'[2]Yearly Butadiene'!E29</f>
        <v>106287.91042538382</v>
      </c>
      <c r="F29" s="129">
        <f>'[2]Yearly Butadiene'!F29</f>
        <v>103596.19399511235</v>
      </c>
      <c r="G29" s="129">
        <f>'[2]Yearly Butadiene'!G29</f>
        <v>100936.82896696401</v>
      </c>
      <c r="H29" s="129">
        <f>'[2]Yearly Butadiene'!H29</f>
        <v>98309.495181089034</v>
      </c>
      <c r="I29" s="129">
        <f>'[2]Yearly Butadiene'!I29</f>
        <v>95713.875368638677</v>
      </c>
      <c r="J29" s="129">
        <f>'[2]Yearly Butadiene'!J29</f>
        <v>93149.655127020771</v>
      </c>
      <c r="K29" s="129">
        <f>'[2]Yearly Butadiene'!K29</f>
        <v>90616.522895359958</v>
      </c>
      <c r="L29" s="129">
        <f>'[2]Yearly Butadiene'!L29</f>
        <v>88114.169930160599</v>
      </c>
      <c r="M29" s="129">
        <f>'[2]Yearly Butadiene'!M29</f>
        <v>85642.290281170921</v>
      </c>
      <c r="N29" s="129">
        <f>'[2]Yearly Butadiene'!N29</f>
        <v>83200.580767446692</v>
      </c>
      <c r="O29" s="129">
        <f>'[2]Yearly Butadiene'!O29</f>
        <v>80788.740953612913</v>
      </c>
      <c r="P29" s="129">
        <f>'[2]Yearly Butadiene'!P29</f>
        <v>78406.473126321856</v>
      </c>
      <c r="Q29" s="129">
        <f>'[2]Yearly Butadiene'!Q29</f>
        <v>76053.482270905777</v>
      </c>
      <c r="R29" s="129">
        <f>'[2]Yearly Butadiene'!R29</f>
        <v>73729.476048223063</v>
      </c>
      <c r="S29" s="129">
        <f>'[2]Yearly Butadiene'!S29</f>
        <v>71434.164771695738</v>
      </c>
      <c r="T29" s="129">
        <f>'[2]Yearly Butadiene'!T29</f>
        <v>69167.26138453724</v>
      </c>
      <c r="U29" s="129">
        <f>'[2]Yearly Butadiene'!U29</f>
        <v>66928.481437168783</v>
      </c>
      <c r="V29" s="129">
        <f>'[2]Yearly Butadiene'!V29</f>
        <v>64717.543064822705</v>
      </c>
      <c r="W29" s="129">
        <f>'[2]Yearly Butadiene'!W29</f>
        <v>62534.166965331286</v>
      </c>
      <c r="X29" s="129">
        <f>'[2]Yearly Butadiene'!X29</f>
        <v>60378.076377099715</v>
      </c>
      <c r="Y29" s="129">
        <f>'[2]Yearly Butadiene'!Y29</f>
        <v>58197.228537617877</v>
      </c>
      <c r="Z29" s="129">
        <f>'[2]Yearly Butadiene'!Z29</f>
        <v>56043.841673223222</v>
      </c>
      <c r="AA29" s="129">
        <f>'[2]Yearly Butadiene'!AA29</f>
        <v>53917.63897300684</v>
      </c>
      <c r="AB29" s="129">
        <f>'[2]Yearly Butadiene'!AB29</f>
        <v>51818.346150393867</v>
      </c>
      <c r="AC29" s="129">
        <f>'[2]Yearly Butadiene'!AC29</f>
        <v>49745.691421404263</v>
      </c>
      <c r="AD29" s="129">
        <f>'[2]Yearly Butadiene'!AD29</f>
        <v>47699.405483094037</v>
      </c>
      <c r="AE29" s="129">
        <f>'[2]Yearly Butadiene'!AE29</f>
        <v>45679.221492175391</v>
      </c>
      <c r="AF29" s="129">
        <f>'[2]Yearly Butadiene'!AF29</f>
        <v>43684.875043814296</v>
      </c>
      <c r="AG29" s="129">
        <f>'[2]Yearly Butadiene'!AG29</f>
        <v>41716.104150604275</v>
      </c>
      <c r="AH29" s="129">
        <f>'[2]Yearly Butadiene'!AH29</f>
        <v>39772.64922171463</v>
      </c>
      <c r="AI29" s="187"/>
      <c r="AJ29" s="129">
        <f>'[3]Yearly Butadiene'!D29</f>
        <v>10097.623110892866</v>
      </c>
      <c r="AK29" s="129">
        <f>'[3]Yearly Butadiene'!E29</f>
        <v>9914.3512514301601</v>
      </c>
      <c r="AL29" s="129">
        <f>'[3]Yearly Butadiene'!F29</f>
        <v>9731.0793919674543</v>
      </c>
      <c r="AM29" s="129">
        <f>'[3]Yearly Butadiene'!G29</f>
        <v>9547.8075325047503</v>
      </c>
      <c r="AN29" s="129">
        <f>'[3]Yearly Butadiene'!H29</f>
        <v>9364.5356730420444</v>
      </c>
      <c r="AO29" s="129">
        <f>'[3]Yearly Butadiene'!I29</f>
        <v>9181.2638135793386</v>
      </c>
      <c r="AP29" s="129">
        <f>'[3]Yearly Butadiene'!J29</f>
        <v>8997.9919541166328</v>
      </c>
      <c r="AQ29" s="129">
        <f>'[3]Yearly Butadiene'!K29</f>
        <v>8814.7200946539269</v>
      </c>
      <c r="AR29" s="129">
        <f>'[3]Yearly Butadiene'!L29</f>
        <v>8631.4482351912211</v>
      </c>
      <c r="AS29" s="129">
        <f>'[3]Yearly Butadiene'!M29</f>
        <v>8448.1763757285153</v>
      </c>
      <c r="AT29" s="129">
        <f>'[3]Yearly Butadiene'!N29</f>
        <v>8264.9045162658113</v>
      </c>
      <c r="AU29" s="129">
        <f>'[3]Yearly Butadiene'!O29</f>
        <v>8081.6326568031054</v>
      </c>
      <c r="AV29" s="129">
        <f>'[3]Yearly Butadiene'!P29</f>
        <v>7898.3607973403996</v>
      </c>
      <c r="AW29" s="129">
        <f>'[3]Yearly Butadiene'!Q29</f>
        <v>7715.0889378776938</v>
      </c>
      <c r="AX29" s="129">
        <f>'[3]Yearly Butadiene'!R29</f>
        <v>7531.8170784149879</v>
      </c>
      <c r="AY29" s="129">
        <f>'[3]Yearly Butadiene'!S29</f>
        <v>7348.545218952283</v>
      </c>
      <c r="AZ29" s="129">
        <f>'[3]Yearly Butadiene'!T29</f>
        <v>7165.2733594895772</v>
      </c>
      <c r="BA29" s="129">
        <f>'[3]Yearly Butadiene'!U29</f>
        <v>6982.0015000268722</v>
      </c>
      <c r="BB29" s="129">
        <f>'[3]Yearly Butadiene'!V29</f>
        <v>6798.7296405641664</v>
      </c>
      <c r="BC29" s="129">
        <f>'[3]Yearly Butadiene'!W29</f>
        <v>6615.4577811014606</v>
      </c>
      <c r="BD29" s="129">
        <f>'[3]Yearly Butadiene'!X29</f>
        <v>6432.1859216387547</v>
      </c>
      <c r="BE29" s="129">
        <f>'[3]Yearly Butadiene'!Y29</f>
        <v>6243.3603694650583</v>
      </c>
      <c r="BF29" s="129">
        <f>'[3]Yearly Butadiene'!Z29</f>
        <v>6054.5348172913618</v>
      </c>
      <c r="BG29" s="129">
        <f>'[3]Yearly Butadiene'!AA29</f>
        <v>5865.7092651176654</v>
      </c>
      <c r="BH29" s="129">
        <f>'[3]Yearly Butadiene'!AB29</f>
        <v>5676.8837129439689</v>
      </c>
      <c r="BI29" s="129">
        <f>'[3]Yearly Butadiene'!AC29</f>
        <v>5488.0581607702716</v>
      </c>
      <c r="BJ29" s="129">
        <f>'[3]Yearly Butadiene'!AD29</f>
        <v>5299.2326085965751</v>
      </c>
      <c r="BK29" s="129">
        <f>'[3]Yearly Butadiene'!AE29</f>
        <v>5110.4070564228787</v>
      </c>
      <c r="BL29" s="129">
        <f>'[3]Yearly Butadiene'!AF29</f>
        <v>4921.5815042491831</v>
      </c>
      <c r="BM29" s="129">
        <f>'[3]Yearly Butadiene'!AG29</f>
        <v>4732.7559520754858</v>
      </c>
      <c r="BN29" s="129">
        <f>'[3]Yearly Butadiene'!AH29</f>
        <v>4543.9303999017893</v>
      </c>
      <c r="BP29" s="129">
        <f t="shared" si="111"/>
        <v>119109.92444447252</v>
      </c>
      <c r="BQ29" s="129">
        <f t="shared" si="112"/>
        <v>116202.26167681397</v>
      </c>
      <c r="BR29" s="129">
        <f t="shared" si="113"/>
        <v>113327.2733870798</v>
      </c>
      <c r="BS29" s="129">
        <f t="shared" si="114"/>
        <v>110484.63649946876</v>
      </c>
      <c r="BT29" s="129">
        <f t="shared" si="115"/>
        <v>107674.03085413108</v>
      </c>
      <c r="BU29" s="129">
        <f t="shared" si="116"/>
        <v>104895.13918221802</v>
      </c>
      <c r="BV29" s="129">
        <f t="shared" si="117"/>
        <v>102147.6470811374</v>
      </c>
      <c r="BW29" s="129">
        <f t="shared" si="118"/>
        <v>99431.242990013881</v>
      </c>
      <c r="BX29" s="129">
        <f t="shared" si="119"/>
        <v>96745.618165351814</v>
      </c>
      <c r="BY29" s="129">
        <f t="shared" si="120"/>
        <v>94090.466656899429</v>
      </c>
      <c r="BZ29" s="129">
        <f t="shared" si="121"/>
        <v>91465.485283712507</v>
      </c>
      <c r="CA29" s="129">
        <f t="shared" si="122"/>
        <v>88870.37361041602</v>
      </c>
      <c r="CB29" s="129">
        <f t="shared" si="123"/>
        <v>86304.833923662256</v>
      </c>
      <c r="CC29" s="129">
        <f t="shared" si="124"/>
        <v>83768.571208783469</v>
      </c>
      <c r="CD29" s="129">
        <f t="shared" si="125"/>
        <v>81261.293126638047</v>
      </c>
      <c r="CE29" s="129">
        <f t="shared" si="126"/>
        <v>78782.709990648014</v>
      </c>
      <c r="CF29" s="129">
        <f t="shared" si="127"/>
        <v>76332.534744026823</v>
      </c>
      <c r="CG29" s="129">
        <f t="shared" si="128"/>
        <v>73910.482937195658</v>
      </c>
      <c r="CH29" s="129">
        <f t="shared" si="129"/>
        <v>71516.272705386873</v>
      </c>
      <c r="CI29" s="129">
        <f t="shared" si="130"/>
        <v>69149.624746432746</v>
      </c>
      <c r="CJ29" s="129">
        <f t="shared" si="131"/>
        <v>66810.262298738468</v>
      </c>
      <c r="CK29" s="129">
        <f t="shared" si="132"/>
        <v>64440.588907082936</v>
      </c>
      <c r="CL29" s="129">
        <f t="shared" si="133"/>
        <v>62098.37649051458</v>
      </c>
      <c r="CM29" s="129">
        <f t="shared" si="134"/>
        <v>59783.348238124505</v>
      </c>
      <c r="CN29" s="129">
        <f t="shared" si="135"/>
        <v>57495.229863337838</v>
      </c>
      <c r="CO29" s="129">
        <f t="shared" si="136"/>
        <v>55233.749582174532</v>
      </c>
      <c r="CP29" s="129">
        <f t="shared" si="137"/>
        <v>52998.638091690613</v>
      </c>
      <c r="CQ29" s="129">
        <f t="shared" si="138"/>
        <v>50789.628548598266</v>
      </c>
      <c r="CR29" s="129">
        <f t="shared" si="139"/>
        <v>48606.456548063477</v>
      </c>
      <c r="CS29" s="129">
        <f t="shared" si="140"/>
        <v>46448.860102679762</v>
      </c>
      <c r="CT29" s="129">
        <f t="shared" si="141"/>
        <v>44316.579621616416</v>
      </c>
      <c r="CU29" s="187"/>
      <c r="CV29" s="129">
        <f>'[2]Yearly Butadiene'!AJ29</f>
        <v>109012.30133357966</v>
      </c>
      <c r="CW29" s="129">
        <f>'[2]Yearly Butadiene'!AK29</f>
        <v>107466.78229433777</v>
      </c>
      <c r="CX29" s="129">
        <f>'[2]Yearly Butadiene'!AL29</f>
        <v>105937.50882878833</v>
      </c>
      <c r="CY29" s="129">
        <f>'[2]Yearly Butadiene'!AM29</f>
        <v>104424.32957756176</v>
      </c>
      <c r="CZ29" s="129">
        <f>'[2]Yearly Butadiene'!AN29</f>
        <v>102927.09450186566</v>
      </c>
      <c r="DA29" s="129">
        <f>'[2]Yearly Butadiene'!AO29</f>
        <v>101445.65487243012</v>
      </c>
      <c r="DB29" s="129">
        <f>'[2]Yearly Butadiene'!AP29</f>
        <v>99979.86325854309</v>
      </c>
      <c r="DC29" s="129">
        <f>'[2]Yearly Butadiene'!AQ29</f>
        <v>98529.573517174824</v>
      </c>
      <c r="DD29" s="129">
        <f>'[2]Yearly Butadiene'!AR29</f>
        <v>97094.640782191011</v>
      </c>
      <c r="DE29" s="129">
        <f>'[2]Yearly Butadiene'!AS29</f>
        <v>95674.921453653515</v>
      </c>
      <c r="DF29" s="129">
        <f>'[2]Yearly Butadiene'!AT29</f>
        <v>94270.273187208382</v>
      </c>
      <c r="DG29" s="129">
        <f>'[2]Yearly Butadiene'!AU29</f>
        <v>92880.55488356018</v>
      </c>
      <c r="DH29" s="129">
        <f>'[2]Yearly Butadiene'!AV29</f>
        <v>91505.626678032073</v>
      </c>
      <c r="DI29" s="129">
        <f>'[2]Yearly Butadiene'!AW29</f>
        <v>90145.349930210985</v>
      </c>
      <c r="DJ29" s="129">
        <f>'[2]Yearly Butadiene'!AX29</f>
        <v>88799.587213677005</v>
      </c>
      <c r="DK29" s="129">
        <f>'[2]Yearly Butadiene'!AY29</f>
        <v>87468.202305816652</v>
      </c>
      <c r="DL29" s="129">
        <f>'[2]Yearly Butadiene'!AZ29</f>
        <v>86151.060177718988</v>
      </c>
      <c r="DM29" s="129">
        <f>'[2]Yearly Butadiene'!BA29</f>
        <v>84848.026984154189</v>
      </c>
      <c r="DN29" s="129">
        <f>'[2]Yearly Butadiene'!BB29</f>
        <v>83558.97005363385</v>
      </c>
      <c r="DO29" s="129">
        <f>'[2]Yearly Butadiene'!BC29</f>
        <v>82283.75787855222</v>
      </c>
      <c r="DP29" s="129">
        <f>'[2]Yearly Butadiene'!BD29</f>
        <v>81022.260105407913</v>
      </c>
      <c r="DQ29" s="129">
        <f>'[2]Yearly Butadiene'!BE29</f>
        <v>79753.640117247909</v>
      </c>
      <c r="DR29" s="129">
        <f>'[2]Yearly Butadiene'!BF29</f>
        <v>78498.765828618722</v>
      </c>
      <c r="DS29" s="129">
        <f>'[2]Yearly Butadiene'!BG29</f>
        <v>77257.507274181407</v>
      </c>
      <c r="DT29" s="129">
        <f>'[2]Yearly Butadiene'!BH29</f>
        <v>76029.735632402866</v>
      </c>
      <c r="DU29" s="129">
        <f>'[2]Yearly Butadiene'!BI29</f>
        <v>74815.323215926124</v>
      </c>
      <c r="DV29" s="129">
        <f>'[2]Yearly Butadiene'!BJ29</f>
        <v>73614.143462018925</v>
      </c>
      <c r="DW29" s="129">
        <f>'[2]Yearly Butadiene'!BK29</f>
        <v>72426.070923100619</v>
      </c>
      <c r="DX29" s="129">
        <f>'[2]Yearly Butadiene'!BL29</f>
        <v>71250.981257346371</v>
      </c>
      <c r="DY29" s="129">
        <f>'[2]Yearly Butadiene'!BM29</f>
        <v>70088.751219368161</v>
      </c>
      <c r="DZ29" s="129">
        <f>'[2]Yearly Butadiene'!BN29</f>
        <v>68939.258650972042</v>
      </c>
      <c r="EB29" s="129">
        <f>'[3]Yearly Butadiene'!AJ29</f>
        <v>10097.623110892866</v>
      </c>
      <c r="EC29" s="129">
        <f>'[3]Yearly Butadiene'!AK29</f>
        <v>10024.314367107783</v>
      </c>
      <c r="ED29" s="129">
        <f>'[3]Yearly Butadiene'!AL29</f>
        <v>9951.0056233227024</v>
      </c>
      <c r="EE29" s="129">
        <f>'[3]Yearly Butadiene'!AM29</f>
        <v>9877.6968795376197</v>
      </c>
      <c r="EF29" s="129">
        <f>'[3]Yearly Butadiene'!AN29</f>
        <v>9804.388135752537</v>
      </c>
      <c r="EG29" s="129">
        <f>'[3]Yearly Butadiene'!AO29</f>
        <v>9731.0793919674543</v>
      </c>
      <c r="EH29" s="129">
        <f>'[3]Yearly Butadiene'!AP29</f>
        <v>9657.7706481823734</v>
      </c>
      <c r="EI29" s="129">
        <f>'[3]Yearly Butadiene'!AQ29</f>
        <v>9584.4619043972907</v>
      </c>
      <c r="EJ29" s="129">
        <f>'[3]Yearly Butadiene'!AR29</f>
        <v>9511.153160612208</v>
      </c>
      <c r="EK29" s="129">
        <f>'[3]Yearly Butadiene'!AS29</f>
        <v>9437.8444168271253</v>
      </c>
      <c r="EL29" s="129">
        <f>'[3]Yearly Butadiene'!AT29</f>
        <v>9364.5356730420444</v>
      </c>
      <c r="EM29" s="129">
        <f>'[3]Yearly Butadiene'!AU29</f>
        <v>9291.2269292569617</v>
      </c>
      <c r="EN29" s="129">
        <f>'[3]Yearly Butadiene'!AV29</f>
        <v>9217.918185471879</v>
      </c>
      <c r="EO29" s="129">
        <f>'[3]Yearly Butadiene'!AW29</f>
        <v>9144.6094416867963</v>
      </c>
      <c r="EP29" s="129">
        <f>'[3]Yearly Butadiene'!AX29</f>
        <v>9071.3006979017155</v>
      </c>
      <c r="EQ29" s="129">
        <f>'[3]Yearly Butadiene'!AY29</f>
        <v>8997.9919541166328</v>
      </c>
      <c r="ER29" s="129">
        <f>'[3]Yearly Butadiene'!AZ29</f>
        <v>8924.6832103315501</v>
      </c>
      <c r="ES29" s="129">
        <f>'[3]Yearly Butadiene'!BA29</f>
        <v>8851.3744665464692</v>
      </c>
      <c r="ET29" s="129">
        <f>'[3]Yearly Butadiene'!BB29</f>
        <v>8778.0657227613865</v>
      </c>
      <c r="EU29" s="129">
        <f>'[3]Yearly Butadiene'!BC29</f>
        <v>8704.7569789763038</v>
      </c>
      <c r="EV29" s="129">
        <f>'[3]Yearly Butadiene'!BD29</f>
        <v>8631.4482351912211</v>
      </c>
      <c r="EW29" s="129">
        <f>'[3]Yearly Butadiene'!BE29</f>
        <v>8555.9180143217436</v>
      </c>
      <c r="EX29" s="129">
        <f>'[3]Yearly Butadiene'!BF29</f>
        <v>8480.3877934522643</v>
      </c>
      <c r="EY29" s="129">
        <f>'[3]Yearly Butadiene'!BG29</f>
        <v>8404.8575725827868</v>
      </c>
      <c r="EZ29" s="129">
        <f>'[3]Yearly Butadiene'!BH29</f>
        <v>8329.3273517133075</v>
      </c>
      <c r="FA29" s="129">
        <f>'[3]Yearly Butadiene'!BI29</f>
        <v>8253.7971308438282</v>
      </c>
      <c r="FB29" s="129">
        <f>'[3]Yearly Butadiene'!BJ29</f>
        <v>8178.2669099743498</v>
      </c>
      <c r="FC29" s="129">
        <f>'[3]Yearly Butadiene'!BK29</f>
        <v>8102.7366891048714</v>
      </c>
      <c r="FD29" s="129">
        <f>'[3]Yearly Butadiene'!BL29</f>
        <v>8027.206468235393</v>
      </c>
      <c r="FE29" s="129">
        <f>'[3]Yearly Butadiene'!BM29</f>
        <v>7951.6762473659146</v>
      </c>
      <c r="FF29" s="129">
        <f>'[3]Yearly Butadiene'!BN29</f>
        <v>7876.1460264964353</v>
      </c>
      <c r="FG29" s="187"/>
      <c r="FH29" s="129">
        <f t="shared" si="142"/>
        <v>119109.92444447252</v>
      </c>
      <c r="FI29" s="129">
        <f t="shared" si="143"/>
        <v>117491.09666144555</v>
      </c>
      <c r="FJ29" s="129">
        <f t="shared" si="144"/>
        <v>115888.51445211103</v>
      </c>
      <c r="FK29" s="129">
        <f t="shared" si="145"/>
        <v>114302.02645709937</v>
      </c>
      <c r="FL29" s="129">
        <f t="shared" si="146"/>
        <v>112731.4826376182</v>
      </c>
      <c r="FM29" s="129">
        <f t="shared" si="147"/>
        <v>111176.73426439759</v>
      </c>
      <c r="FN29" s="129">
        <f t="shared" si="148"/>
        <v>109637.63390672546</v>
      </c>
      <c r="FO29" s="129">
        <f t="shared" si="149"/>
        <v>108114.03542157212</v>
      </c>
      <c r="FP29" s="129">
        <f t="shared" si="150"/>
        <v>106605.79394280323</v>
      </c>
      <c r="FQ29" s="129">
        <f t="shared" si="151"/>
        <v>105112.76587048064</v>
      </c>
      <c r="FR29" s="129">
        <f t="shared" si="152"/>
        <v>103634.80886025043</v>
      </c>
      <c r="FS29" s="129">
        <f t="shared" si="153"/>
        <v>102171.78181281715</v>
      </c>
      <c r="FT29" s="129">
        <f t="shared" si="154"/>
        <v>100723.54486350395</v>
      </c>
      <c r="FU29" s="129">
        <f t="shared" si="155"/>
        <v>99289.959371897785</v>
      </c>
      <c r="FV29" s="129">
        <f t="shared" si="156"/>
        <v>97870.887911578728</v>
      </c>
      <c r="FW29" s="129">
        <f t="shared" si="157"/>
        <v>96466.194259933283</v>
      </c>
      <c r="FX29" s="129">
        <f t="shared" si="158"/>
        <v>95075.743388050541</v>
      </c>
      <c r="FY29" s="129">
        <f t="shared" si="159"/>
        <v>93699.40145070065</v>
      </c>
      <c r="FZ29" s="129">
        <f t="shared" si="160"/>
        <v>92337.035776395234</v>
      </c>
      <c r="GA29" s="129">
        <f t="shared" si="161"/>
        <v>90988.514857528528</v>
      </c>
      <c r="GB29" s="129">
        <f t="shared" si="162"/>
        <v>89653.708340599129</v>
      </c>
      <c r="GC29" s="129">
        <f t="shared" si="163"/>
        <v>88309.558131569647</v>
      </c>
      <c r="GD29" s="129">
        <f t="shared" si="164"/>
        <v>86979.153622070982</v>
      </c>
      <c r="GE29" s="129">
        <f t="shared" si="165"/>
        <v>85662.364846764191</v>
      </c>
      <c r="GF29" s="129">
        <f t="shared" si="166"/>
        <v>84359.062984116172</v>
      </c>
      <c r="GG29" s="129">
        <f t="shared" si="167"/>
        <v>83069.120346769952</v>
      </c>
      <c r="GH29" s="129">
        <f t="shared" si="168"/>
        <v>81792.410371993275</v>
      </c>
      <c r="GI29" s="129">
        <f t="shared" si="169"/>
        <v>80528.807612205492</v>
      </c>
      <c r="GJ29" s="129">
        <f t="shared" si="170"/>
        <v>79278.187725581767</v>
      </c>
      <c r="GK29" s="129">
        <f t="shared" si="171"/>
        <v>78040.42746673408</v>
      </c>
      <c r="GL29" s="129">
        <f t="shared" si="172"/>
        <v>76815.404677468483</v>
      </c>
      <c r="HG29" s="75" t="s">
        <v>43</v>
      </c>
      <c r="HH29" s="74"/>
      <c r="HI29" s="74"/>
      <c r="HJ29" s="74"/>
      <c r="HK29" s="74"/>
      <c r="HL29" s="74"/>
      <c r="HM29" s="74"/>
      <c r="HN29" s="79"/>
      <c r="HO29" s="74"/>
    </row>
    <row r="30" spans="1:223" s="13" customFormat="1" outlineLevel="1">
      <c r="A30" s="6" t="s">
        <v>57</v>
      </c>
      <c r="B30" s="6" t="s">
        <v>50</v>
      </c>
      <c r="C30" s="7" t="s">
        <v>197</v>
      </c>
      <c r="D30" s="132">
        <f>'[2]Yearly Butadiene'!D30</f>
        <v>9040.6811006642947</v>
      </c>
      <c r="E30" s="132">
        <f>'[2]Yearly Butadiene'!E30</f>
        <v>8977.6850754364714</v>
      </c>
      <c r="F30" s="132">
        <f>'[2]Yearly Butadiene'!F30</f>
        <v>8915.1280104098005</v>
      </c>
      <c r="G30" s="132">
        <f>'[2]Yearly Butadiene'!G30</f>
        <v>8853.0068468824447</v>
      </c>
      <c r="H30" s="132">
        <f>'[2]Yearly Butadiene'!H30</f>
        <v>8791.3185474657876</v>
      </c>
      <c r="I30" s="132">
        <f>'[2]Yearly Butadiene'!I30</f>
        <v>8730.0600959359253</v>
      </c>
      <c r="J30" s="132">
        <f>'[2]Yearly Butadiene'!J30</f>
        <v>8669.2284970861911</v>
      </c>
      <c r="K30" s="132">
        <f>'[2]Yearly Butadiene'!K30</f>
        <v>8608.8207765807001</v>
      </c>
      <c r="L30" s="132">
        <f>'[2]Yearly Butadiene'!L30</f>
        <v>8548.8339808089258</v>
      </c>
      <c r="M30" s="132">
        <f>'[2]Yearly Butadiene'!M30</f>
        <v>8489.2651767412844</v>
      </c>
      <c r="N30" s="132">
        <f>'[2]Yearly Butadiene'!N30</f>
        <v>8430.1114517857186</v>
      </c>
      <c r="O30" s="132">
        <f>'[2]Yearly Butadiene'!O30</f>
        <v>8371.3699136452979</v>
      </c>
      <c r="P30" s="132">
        <f>'[2]Yearly Butadiene'!P30</f>
        <v>8313.0376901767941</v>
      </c>
      <c r="Q30" s="132">
        <f>'[2]Yearly Butadiene'!Q30</f>
        <v>8255.1119292502481</v>
      </c>
      <c r="R30" s="132">
        <f>'[2]Yearly Butadiene'!R30</f>
        <v>8197.5897986095224</v>
      </c>
      <c r="S30" s="132">
        <f>'[2]Yearly Butadiene'!S30</f>
        <v>8140.4684857338143</v>
      </c>
      <c r="T30" s="132">
        <f>'[2]Yearly Butadiene'!T30</f>
        <v>8083.7451977001392</v>
      </c>
      <c r="U30" s="132">
        <f>'[2]Yearly Butadiene'!U30</f>
        <v>8027.4171610467738</v>
      </c>
      <c r="V30" s="132">
        <f>'[2]Yearly Butadiene'!V30</f>
        <v>7971.4816216376466</v>
      </c>
      <c r="W30" s="132">
        <f>'[2]Yearly Butadiene'!W30</f>
        <v>7915.9358445276775</v>
      </c>
      <c r="X30" s="132">
        <f>'[2]Yearly Butadiene'!X30</f>
        <v>7860.7771138290527</v>
      </c>
      <c r="Y30" s="132">
        <f>'[2]Yearly Butadiene'!Y30</f>
        <v>7806.0027325784322</v>
      </c>
      <c r="Z30" s="132">
        <f>'[2]Yearly Butadiene'!Z30</f>
        <v>7751.6100226050839</v>
      </c>
      <c r="AA30" s="132">
        <f>'[2]Yearly Butadiene'!AA30</f>
        <v>7697.5963243999349</v>
      </c>
      <c r="AB30" s="132">
        <f>'[2]Yearly Butadiene'!AB30</f>
        <v>7643.9589969855369</v>
      </c>
      <c r="AC30" s="132">
        <f>'[2]Yearly Butadiene'!AC30</f>
        <v>7590.6954177869338</v>
      </c>
      <c r="AD30" s="132">
        <f>'[2]Yearly Butadiene'!AD30</f>
        <v>7537.8029825034364</v>
      </c>
      <c r="AE30" s="132">
        <f>'[2]Yearly Butadiene'!AE30</f>
        <v>7485.2791049812822</v>
      </c>
      <c r="AF30" s="132">
        <f>'[2]Yearly Butadiene'!AF30</f>
        <v>7433.1212170871895</v>
      </c>
      <c r="AG30" s="132">
        <f>'[2]Yearly Butadiene'!AG30</f>
        <v>7381.3267685827859</v>
      </c>
      <c r="AH30" s="132">
        <f>'[2]Yearly Butadiene'!AH30</f>
        <v>7329.8932269999204</v>
      </c>
      <c r="AI30" s="201"/>
      <c r="AJ30" s="132">
        <f>'[3]Yearly Butadiene'!D30</f>
        <v>858.35106600000074</v>
      </c>
      <c r="AK30" s="132">
        <f>'[3]Yearly Butadiene'!E30</f>
        <v>858.35106600000074</v>
      </c>
      <c r="AL30" s="132">
        <f>'[3]Yearly Butadiene'!F30</f>
        <v>858.35106600000074</v>
      </c>
      <c r="AM30" s="132">
        <f>'[3]Yearly Butadiene'!G30</f>
        <v>858.35106600000074</v>
      </c>
      <c r="AN30" s="132">
        <f>'[3]Yearly Butadiene'!H30</f>
        <v>858.35106600000074</v>
      </c>
      <c r="AO30" s="132">
        <f>'[3]Yearly Butadiene'!I30</f>
        <v>858.35106600000074</v>
      </c>
      <c r="AP30" s="132">
        <f>'[3]Yearly Butadiene'!J30</f>
        <v>858.35106600000074</v>
      </c>
      <c r="AQ30" s="132">
        <f>'[3]Yearly Butadiene'!K30</f>
        <v>858.35106600000074</v>
      </c>
      <c r="AR30" s="132">
        <f>'[3]Yearly Butadiene'!L30</f>
        <v>858.35106600000074</v>
      </c>
      <c r="AS30" s="132">
        <f>'[3]Yearly Butadiene'!M30</f>
        <v>858.35106600000074</v>
      </c>
      <c r="AT30" s="132">
        <f>'[3]Yearly Butadiene'!N30</f>
        <v>858.35106600000074</v>
      </c>
      <c r="AU30" s="132">
        <f>'[3]Yearly Butadiene'!O30</f>
        <v>858.35106600000074</v>
      </c>
      <c r="AV30" s="132">
        <f>'[3]Yearly Butadiene'!P30</f>
        <v>858.35106600000074</v>
      </c>
      <c r="AW30" s="132">
        <f>'[3]Yearly Butadiene'!Q30</f>
        <v>858.35106600000074</v>
      </c>
      <c r="AX30" s="132">
        <f>'[3]Yearly Butadiene'!R30</f>
        <v>858.35106600000074</v>
      </c>
      <c r="AY30" s="132">
        <f>'[3]Yearly Butadiene'!S30</f>
        <v>858.35106600000074</v>
      </c>
      <c r="AZ30" s="132">
        <f>'[3]Yearly Butadiene'!T30</f>
        <v>858.35106600000074</v>
      </c>
      <c r="BA30" s="132">
        <f>'[3]Yearly Butadiene'!U30</f>
        <v>858.35106600000074</v>
      </c>
      <c r="BB30" s="132">
        <f>'[3]Yearly Butadiene'!V30</f>
        <v>858.35106600000074</v>
      </c>
      <c r="BC30" s="132">
        <f>'[3]Yearly Butadiene'!W30</f>
        <v>858.35106600000074</v>
      </c>
      <c r="BD30" s="132">
        <f>'[3]Yearly Butadiene'!X30</f>
        <v>858.35106600000074</v>
      </c>
      <c r="BE30" s="132">
        <f>'[3]Yearly Butadiene'!Y30</f>
        <v>858.35106600000074</v>
      </c>
      <c r="BF30" s="132">
        <f>'[3]Yearly Butadiene'!Z30</f>
        <v>858.35106600000074</v>
      </c>
      <c r="BG30" s="132">
        <f>'[3]Yearly Butadiene'!AA30</f>
        <v>858.35106600000074</v>
      </c>
      <c r="BH30" s="132">
        <f>'[3]Yearly Butadiene'!AB30</f>
        <v>858.35106600000074</v>
      </c>
      <c r="BI30" s="132">
        <f>'[3]Yearly Butadiene'!AC30</f>
        <v>858.35106600000074</v>
      </c>
      <c r="BJ30" s="132">
        <f>'[3]Yearly Butadiene'!AD30</f>
        <v>858.35106600000074</v>
      </c>
      <c r="BK30" s="132">
        <f>'[3]Yearly Butadiene'!AE30</f>
        <v>858.35106600000074</v>
      </c>
      <c r="BL30" s="132">
        <f>'[3]Yearly Butadiene'!AF30</f>
        <v>858.35106600000074</v>
      </c>
      <c r="BM30" s="132">
        <f>'[3]Yearly Butadiene'!AG30</f>
        <v>858.35106600000074</v>
      </c>
      <c r="BN30" s="132">
        <f>'[3]Yearly Butadiene'!AH30</f>
        <v>858.35106600000074</v>
      </c>
      <c r="BP30" s="132">
        <f t="shared" si="111"/>
        <v>9899.0321666642958</v>
      </c>
      <c r="BQ30" s="132">
        <f t="shared" si="112"/>
        <v>9836.0361414364725</v>
      </c>
      <c r="BR30" s="132">
        <f t="shared" si="113"/>
        <v>9773.4790764098016</v>
      </c>
      <c r="BS30" s="132">
        <f t="shared" si="114"/>
        <v>9711.3579128824458</v>
      </c>
      <c r="BT30" s="132">
        <f t="shared" si="115"/>
        <v>9649.6696134657886</v>
      </c>
      <c r="BU30" s="132">
        <f t="shared" si="116"/>
        <v>9588.4111619359264</v>
      </c>
      <c r="BV30" s="132">
        <f t="shared" si="117"/>
        <v>9527.5795630861921</v>
      </c>
      <c r="BW30" s="132">
        <f t="shared" si="118"/>
        <v>9467.1718425807012</v>
      </c>
      <c r="BX30" s="132">
        <f t="shared" si="119"/>
        <v>9407.1850468089269</v>
      </c>
      <c r="BY30" s="132">
        <f t="shared" si="120"/>
        <v>9347.6162427412855</v>
      </c>
      <c r="BZ30" s="132">
        <f t="shared" si="121"/>
        <v>9288.4625177857197</v>
      </c>
      <c r="CA30" s="132">
        <f t="shared" si="122"/>
        <v>9229.7209796452989</v>
      </c>
      <c r="CB30" s="132">
        <f t="shared" si="123"/>
        <v>9171.3887561767951</v>
      </c>
      <c r="CC30" s="132">
        <f t="shared" si="124"/>
        <v>9113.4629952502492</v>
      </c>
      <c r="CD30" s="132">
        <f t="shared" si="125"/>
        <v>9055.9408646095235</v>
      </c>
      <c r="CE30" s="132">
        <f t="shared" si="126"/>
        <v>8998.8195517338154</v>
      </c>
      <c r="CF30" s="132">
        <f t="shared" si="127"/>
        <v>8942.0962637001394</v>
      </c>
      <c r="CG30" s="132">
        <f t="shared" si="128"/>
        <v>8885.768227046774</v>
      </c>
      <c r="CH30" s="132">
        <f t="shared" si="129"/>
        <v>8829.8326876376468</v>
      </c>
      <c r="CI30" s="132">
        <f t="shared" si="130"/>
        <v>8774.2869105276786</v>
      </c>
      <c r="CJ30" s="132">
        <f t="shared" si="131"/>
        <v>8719.1281798290529</v>
      </c>
      <c r="CK30" s="132">
        <f t="shared" si="132"/>
        <v>8664.3537985784333</v>
      </c>
      <c r="CL30" s="132">
        <f t="shared" si="133"/>
        <v>8609.961088605085</v>
      </c>
      <c r="CM30" s="132">
        <f t="shared" si="134"/>
        <v>8555.9473903999351</v>
      </c>
      <c r="CN30" s="132">
        <f t="shared" si="135"/>
        <v>8502.310062985538</v>
      </c>
      <c r="CO30" s="132">
        <f t="shared" si="136"/>
        <v>8449.0464837869349</v>
      </c>
      <c r="CP30" s="132">
        <f t="shared" si="137"/>
        <v>8396.1540485034366</v>
      </c>
      <c r="CQ30" s="132">
        <f t="shared" si="138"/>
        <v>8343.6301709812833</v>
      </c>
      <c r="CR30" s="132">
        <f t="shared" si="139"/>
        <v>8291.4722830871906</v>
      </c>
      <c r="CS30" s="132">
        <f t="shared" si="140"/>
        <v>8239.6778345827861</v>
      </c>
      <c r="CT30" s="132">
        <f t="shared" si="141"/>
        <v>8188.2442929999215</v>
      </c>
      <c r="CU30" s="201"/>
      <c r="CV30" s="132">
        <f>'[2]Yearly Butadiene'!AJ30</f>
        <v>9040.6811006642947</v>
      </c>
      <c r="CW30" s="132">
        <f>'[2]Yearly Butadiene'!AK30</f>
        <v>8977.6850754364714</v>
      </c>
      <c r="CX30" s="132">
        <f>'[2]Yearly Butadiene'!AL30</f>
        <v>8915.1280104098005</v>
      </c>
      <c r="CY30" s="132">
        <f>'[2]Yearly Butadiene'!AM30</f>
        <v>8853.0068468824447</v>
      </c>
      <c r="CZ30" s="132">
        <f>'[2]Yearly Butadiene'!AN30</f>
        <v>8791.3185474657876</v>
      </c>
      <c r="DA30" s="132">
        <f>'[2]Yearly Butadiene'!AO30</f>
        <v>8730.0600959359253</v>
      </c>
      <c r="DB30" s="132">
        <f>'[2]Yearly Butadiene'!AP30</f>
        <v>8669.2284970861911</v>
      </c>
      <c r="DC30" s="132">
        <f>'[2]Yearly Butadiene'!AQ30</f>
        <v>8608.8207765807001</v>
      </c>
      <c r="DD30" s="132">
        <f>'[2]Yearly Butadiene'!AR30</f>
        <v>8548.8339808089258</v>
      </c>
      <c r="DE30" s="132">
        <f>'[2]Yearly Butadiene'!AS30</f>
        <v>8489.2651767412844</v>
      </c>
      <c r="DF30" s="132">
        <f>'[2]Yearly Butadiene'!AT30</f>
        <v>8430.1114517857186</v>
      </c>
      <c r="DG30" s="132">
        <f>'[2]Yearly Butadiene'!AU30</f>
        <v>8371.3699136452979</v>
      </c>
      <c r="DH30" s="132">
        <f>'[2]Yearly Butadiene'!AV30</f>
        <v>8313.0376901767941</v>
      </c>
      <c r="DI30" s="132">
        <f>'[2]Yearly Butadiene'!AW30</f>
        <v>8255.1119292502481</v>
      </c>
      <c r="DJ30" s="132">
        <f>'[2]Yearly Butadiene'!AX30</f>
        <v>8197.5897986095224</v>
      </c>
      <c r="DK30" s="132">
        <f>'[2]Yearly Butadiene'!AY30</f>
        <v>8140.4684857338143</v>
      </c>
      <c r="DL30" s="132">
        <f>'[2]Yearly Butadiene'!AZ30</f>
        <v>8083.7451977001392</v>
      </c>
      <c r="DM30" s="132">
        <f>'[2]Yearly Butadiene'!BA30</f>
        <v>8027.4171610467738</v>
      </c>
      <c r="DN30" s="132">
        <f>'[2]Yearly Butadiene'!BB30</f>
        <v>7971.4816216376466</v>
      </c>
      <c r="DO30" s="132">
        <f>'[2]Yearly Butadiene'!BC30</f>
        <v>7915.9358445276775</v>
      </c>
      <c r="DP30" s="132">
        <f>'[2]Yearly Butadiene'!BD30</f>
        <v>7860.7771138290527</v>
      </c>
      <c r="DQ30" s="132">
        <f>'[2]Yearly Butadiene'!BE30</f>
        <v>7806.0027325784322</v>
      </c>
      <c r="DR30" s="132">
        <f>'[2]Yearly Butadiene'!BF30</f>
        <v>7751.6100226050839</v>
      </c>
      <c r="DS30" s="132">
        <f>'[2]Yearly Butadiene'!BG30</f>
        <v>7697.5963243999349</v>
      </c>
      <c r="DT30" s="132">
        <f>'[2]Yearly Butadiene'!BH30</f>
        <v>7643.9589969855369</v>
      </c>
      <c r="DU30" s="132">
        <f>'[2]Yearly Butadiene'!BI30</f>
        <v>7590.6954177869338</v>
      </c>
      <c r="DV30" s="132">
        <f>'[2]Yearly Butadiene'!BJ30</f>
        <v>7537.8029825034364</v>
      </c>
      <c r="DW30" s="132">
        <f>'[2]Yearly Butadiene'!BK30</f>
        <v>7485.2791049812822</v>
      </c>
      <c r="DX30" s="132">
        <f>'[2]Yearly Butadiene'!BL30</f>
        <v>7433.1212170871895</v>
      </c>
      <c r="DY30" s="132">
        <f>'[2]Yearly Butadiene'!BM30</f>
        <v>7381.3267685827859</v>
      </c>
      <c r="DZ30" s="132">
        <f>'[2]Yearly Butadiene'!BN30</f>
        <v>7329.8932269999204</v>
      </c>
      <c r="EB30" s="132">
        <f>'[3]Yearly Butadiene'!AJ30</f>
        <v>858.35106600000074</v>
      </c>
      <c r="EC30" s="132">
        <f>'[3]Yearly Butadiene'!AK30</f>
        <v>858.35106600000074</v>
      </c>
      <c r="ED30" s="132">
        <f>'[3]Yearly Butadiene'!AL30</f>
        <v>858.35106600000074</v>
      </c>
      <c r="EE30" s="132">
        <f>'[3]Yearly Butadiene'!AM30</f>
        <v>858.35106600000074</v>
      </c>
      <c r="EF30" s="132">
        <f>'[3]Yearly Butadiene'!AN30</f>
        <v>858.35106600000074</v>
      </c>
      <c r="EG30" s="132">
        <f>'[3]Yearly Butadiene'!AO30</f>
        <v>858.35106600000074</v>
      </c>
      <c r="EH30" s="132">
        <f>'[3]Yearly Butadiene'!AP30</f>
        <v>858.35106600000074</v>
      </c>
      <c r="EI30" s="132">
        <f>'[3]Yearly Butadiene'!AQ30</f>
        <v>858.35106600000074</v>
      </c>
      <c r="EJ30" s="132">
        <f>'[3]Yearly Butadiene'!AR30</f>
        <v>858.35106600000074</v>
      </c>
      <c r="EK30" s="132">
        <f>'[3]Yearly Butadiene'!AS30</f>
        <v>858.35106600000074</v>
      </c>
      <c r="EL30" s="132">
        <f>'[3]Yearly Butadiene'!AT30</f>
        <v>858.35106600000074</v>
      </c>
      <c r="EM30" s="132">
        <f>'[3]Yearly Butadiene'!AU30</f>
        <v>858.35106600000074</v>
      </c>
      <c r="EN30" s="132">
        <f>'[3]Yearly Butadiene'!AV30</f>
        <v>858.35106600000074</v>
      </c>
      <c r="EO30" s="132">
        <f>'[3]Yearly Butadiene'!AW30</f>
        <v>858.35106600000074</v>
      </c>
      <c r="EP30" s="132">
        <f>'[3]Yearly Butadiene'!AX30</f>
        <v>858.35106600000074</v>
      </c>
      <c r="EQ30" s="132">
        <f>'[3]Yearly Butadiene'!AY30</f>
        <v>858.35106600000074</v>
      </c>
      <c r="ER30" s="132">
        <f>'[3]Yearly Butadiene'!AZ30</f>
        <v>858.35106600000074</v>
      </c>
      <c r="ES30" s="132">
        <f>'[3]Yearly Butadiene'!BA30</f>
        <v>858.35106600000074</v>
      </c>
      <c r="ET30" s="132">
        <f>'[3]Yearly Butadiene'!BB30</f>
        <v>858.35106600000074</v>
      </c>
      <c r="EU30" s="132">
        <f>'[3]Yearly Butadiene'!BC30</f>
        <v>858.35106600000074</v>
      </c>
      <c r="EV30" s="132">
        <f>'[3]Yearly Butadiene'!BD30</f>
        <v>858.35106600000074</v>
      </c>
      <c r="EW30" s="132">
        <f>'[3]Yearly Butadiene'!BE30</f>
        <v>858.35106600000074</v>
      </c>
      <c r="EX30" s="132">
        <f>'[3]Yearly Butadiene'!BF30</f>
        <v>858.35106600000074</v>
      </c>
      <c r="EY30" s="132">
        <f>'[3]Yearly Butadiene'!BG30</f>
        <v>858.35106600000074</v>
      </c>
      <c r="EZ30" s="132">
        <f>'[3]Yearly Butadiene'!BH30</f>
        <v>858.35106600000074</v>
      </c>
      <c r="FA30" s="132">
        <f>'[3]Yearly Butadiene'!BI30</f>
        <v>858.35106600000074</v>
      </c>
      <c r="FB30" s="132">
        <f>'[3]Yearly Butadiene'!BJ30</f>
        <v>858.35106600000074</v>
      </c>
      <c r="FC30" s="132">
        <f>'[3]Yearly Butadiene'!BK30</f>
        <v>858.35106600000074</v>
      </c>
      <c r="FD30" s="132">
        <f>'[3]Yearly Butadiene'!BL30</f>
        <v>858.35106600000074</v>
      </c>
      <c r="FE30" s="132">
        <f>'[3]Yearly Butadiene'!BM30</f>
        <v>858.35106600000074</v>
      </c>
      <c r="FF30" s="132">
        <f>'[3]Yearly Butadiene'!BN30</f>
        <v>858.35106600000074</v>
      </c>
      <c r="FG30" s="201"/>
      <c r="FH30" s="132">
        <f t="shared" si="142"/>
        <v>9899.0321666642958</v>
      </c>
      <c r="FI30" s="132">
        <f t="shared" si="143"/>
        <v>9836.0361414364725</v>
      </c>
      <c r="FJ30" s="132">
        <f t="shared" si="144"/>
        <v>9773.4790764098016</v>
      </c>
      <c r="FK30" s="132">
        <f t="shared" si="145"/>
        <v>9711.3579128824458</v>
      </c>
      <c r="FL30" s="132">
        <f t="shared" si="146"/>
        <v>9649.6696134657886</v>
      </c>
      <c r="FM30" s="132">
        <f t="shared" si="147"/>
        <v>9588.4111619359264</v>
      </c>
      <c r="FN30" s="132">
        <f t="shared" si="148"/>
        <v>9527.5795630861921</v>
      </c>
      <c r="FO30" s="132">
        <f t="shared" si="149"/>
        <v>9467.1718425807012</v>
      </c>
      <c r="FP30" s="132">
        <f t="shared" si="150"/>
        <v>9407.1850468089269</v>
      </c>
      <c r="FQ30" s="132">
        <f t="shared" si="151"/>
        <v>9347.6162427412855</v>
      </c>
      <c r="FR30" s="132">
        <f t="shared" si="152"/>
        <v>9288.4625177857197</v>
      </c>
      <c r="FS30" s="132">
        <f t="shared" si="153"/>
        <v>9229.7209796452989</v>
      </c>
      <c r="FT30" s="132">
        <f t="shared" si="154"/>
        <v>9171.3887561767951</v>
      </c>
      <c r="FU30" s="132">
        <f t="shared" si="155"/>
        <v>9113.4629952502492</v>
      </c>
      <c r="FV30" s="132">
        <f t="shared" si="156"/>
        <v>9055.9408646095235</v>
      </c>
      <c r="FW30" s="132">
        <f t="shared" si="157"/>
        <v>8998.8195517338154</v>
      </c>
      <c r="FX30" s="132">
        <f t="shared" si="158"/>
        <v>8942.0962637001394</v>
      </c>
      <c r="FY30" s="132">
        <f t="shared" si="159"/>
        <v>8885.768227046774</v>
      </c>
      <c r="FZ30" s="132">
        <f t="shared" si="160"/>
        <v>8829.8326876376468</v>
      </c>
      <c r="GA30" s="132">
        <f t="shared" si="161"/>
        <v>8774.2869105276786</v>
      </c>
      <c r="GB30" s="132">
        <f t="shared" si="162"/>
        <v>8719.1281798290529</v>
      </c>
      <c r="GC30" s="132">
        <f t="shared" si="163"/>
        <v>8664.3537985784333</v>
      </c>
      <c r="GD30" s="132">
        <f t="shared" si="164"/>
        <v>8609.961088605085</v>
      </c>
      <c r="GE30" s="132">
        <f t="shared" si="165"/>
        <v>8555.9473903999351</v>
      </c>
      <c r="GF30" s="132">
        <f t="shared" si="166"/>
        <v>8502.310062985538</v>
      </c>
      <c r="GG30" s="132">
        <f t="shared" si="167"/>
        <v>8449.0464837869349</v>
      </c>
      <c r="GH30" s="132">
        <f t="shared" si="168"/>
        <v>8396.1540485034366</v>
      </c>
      <c r="GI30" s="132">
        <f t="shared" si="169"/>
        <v>8343.6301709812833</v>
      </c>
      <c r="GJ30" s="132">
        <f t="shared" si="170"/>
        <v>8291.4722830871906</v>
      </c>
      <c r="GK30" s="132">
        <f t="shared" si="171"/>
        <v>8239.6778345827861</v>
      </c>
      <c r="GL30" s="132">
        <f t="shared" si="172"/>
        <v>8188.2442929999215</v>
      </c>
      <c r="HG30" s="75" t="s">
        <v>46</v>
      </c>
      <c r="HH30" s="74"/>
      <c r="HI30" s="74"/>
      <c r="HJ30" s="74"/>
      <c r="HK30" s="74"/>
      <c r="HL30" s="74"/>
      <c r="HM30" s="74"/>
      <c r="HN30" s="79"/>
      <c r="HO30" s="74"/>
    </row>
    <row r="31" spans="1:223" outlineLevel="1">
      <c r="B31" s="9" t="s">
        <v>58</v>
      </c>
      <c r="C31" s="5" t="s">
        <v>197</v>
      </c>
      <c r="D31" s="126">
        <f>'[2]Yearly Butadiene'!D31</f>
        <v>0</v>
      </c>
      <c r="E31" s="126">
        <f>'[2]Yearly Butadiene'!E31</f>
        <v>157.10948882013824</v>
      </c>
      <c r="F31" s="126">
        <f>'[2]Yearly Butadiene'!F31</f>
        <v>312.02948036434299</v>
      </c>
      <c r="G31" s="126">
        <f>'[2]Yearly Butadiene'!G31</f>
        <v>464.78285946132837</v>
      </c>
      <c r="H31" s="126">
        <f>'[2]Yearly Butadiene'!H31</f>
        <v>615.39229832260503</v>
      </c>
      <c r="I31" s="126">
        <f>'[2]Yearly Butadiene'!I31</f>
        <v>763.88025839439342</v>
      </c>
      <c r="J31" s="126">
        <f>'[2]Yearly Butadiene'!J31</f>
        <v>910.26899219404982</v>
      </c>
      <c r="K31" s="126">
        <f>'[2]Yearly Butadiene'!K31</f>
        <v>1054.5805451311358</v>
      </c>
      <c r="L31" s="126">
        <f>'[2]Yearly Butadiene'!L31</f>
        <v>1196.8367573132496</v>
      </c>
      <c r="M31" s="126">
        <f>'[2]Yearly Butadiene'!M31</f>
        <v>1337.0592653367523</v>
      </c>
      <c r="N31" s="126">
        <f>'[2]Yearly Butadiene'!N31</f>
        <v>1475.2695040625006</v>
      </c>
      <c r="O31" s="126">
        <f>'[2]Yearly Butadiene'!O31</f>
        <v>1506.8465844561536</v>
      </c>
      <c r="P31" s="126">
        <f>'[2]Yearly Butadiene'!P31</f>
        <v>1537.9119726827068</v>
      </c>
      <c r="Q31" s="126">
        <f>'[2]Yearly Butadiene'!Q31</f>
        <v>1568.4712665575471</v>
      </c>
      <c r="R31" s="126">
        <f>'[2]Yearly Butadiene'!R31</f>
        <v>1598.530010728857</v>
      </c>
      <c r="S31" s="126">
        <f>'[2]Yearly Butadiene'!S31</f>
        <v>1628.0936971467629</v>
      </c>
      <c r="T31" s="126">
        <f>'[2]Yearly Butadiene'!T31</f>
        <v>1657.1677655285284</v>
      </c>
      <c r="U31" s="126">
        <f>'[2]Yearly Butadiene'!U31</f>
        <v>1685.7576038198224</v>
      </c>
      <c r="V31" s="126">
        <f>'[2]Yearly Butadiene'!V31</f>
        <v>1713.868548652094</v>
      </c>
      <c r="W31" s="126">
        <f>'[2]Yearly Butadiene'!W31</f>
        <v>1741.5058857960892</v>
      </c>
      <c r="X31" s="126">
        <f>'[2]Yearly Butadiene'!X31</f>
        <v>1768.6748506115368</v>
      </c>
      <c r="Y31" s="126">
        <f>'[2]Yearly Butadiene'!Y31</f>
        <v>1775.8656216615934</v>
      </c>
      <c r="Z31" s="126">
        <f>'[2]Yearly Butadiene'!Z31</f>
        <v>1782.8703051991695</v>
      </c>
      <c r="AA31" s="126">
        <f>'[2]Yearly Butadiene'!AA31</f>
        <v>1789.6911454229851</v>
      </c>
      <c r="AB31" s="126">
        <f>'[2]Yearly Butadiene'!AB31</f>
        <v>1796.3303642916012</v>
      </c>
      <c r="AC31" s="126">
        <f>'[2]Yearly Butadiene'!AC31</f>
        <v>1802.7901617243967</v>
      </c>
      <c r="AD31" s="126">
        <f>'[2]Yearly Butadiene'!AD31</f>
        <v>1809.0727158008247</v>
      </c>
      <c r="AE31" s="126">
        <f>'[2]Yearly Butadiene'!AE31</f>
        <v>1815.1801829579608</v>
      </c>
      <c r="AF31" s="126">
        <f>'[2]Yearly Butadiene'!AF31</f>
        <v>1821.1146981863615</v>
      </c>
      <c r="AG31" s="126">
        <f>'[2]Yearly Butadiene'!AG31</f>
        <v>1826.8783752242396</v>
      </c>
      <c r="AH31" s="126">
        <f>'[2]Yearly Butadiene'!AH31</f>
        <v>1832.4733067499801</v>
      </c>
      <c r="AI31" s="141"/>
      <c r="AJ31" s="126">
        <f>'[3]Yearly Butadiene'!D31</f>
        <v>0</v>
      </c>
      <c r="AK31" s="126">
        <f>'[3]Yearly Butadiene'!E31</f>
        <v>15.021143655000012</v>
      </c>
      <c r="AL31" s="126">
        <f>'[3]Yearly Butadiene'!F31</f>
        <v>30.042287310000024</v>
      </c>
      <c r="AM31" s="126">
        <f>'[3]Yearly Butadiene'!G31</f>
        <v>45.06343096500003</v>
      </c>
      <c r="AN31" s="126">
        <f>'[3]Yearly Butadiene'!H31</f>
        <v>60.084574620000048</v>
      </c>
      <c r="AO31" s="126">
        <f>'[3]Yearly Butadiene'!I31</f>
        <v>75.105718275000058</v>
      </c>
      <c r="AP31" s="126">
        <f>'[3]Yearly Butadiene'!J31</f>
        <v>90.126861930000061</v>
      </c>
      <c r="AQ31" s="126">
        <f>'[3]Yearly Butadiene'!K31</f>
        <v>105.14800558500008</v>
      </c>
      <c r="AR31" s="126">
        <f>'[3]Yearly Butadiene'!L31</f>
        <v>120.1691492400001</v>
      </c>
      <c r="AS31" s="126">
        <f>'[3]Yearly Butadiene'!M31</f>
        <v>135.19029289500011</v>
      </c>
      <c r="AT31" s="126">
        <f>'[3]Yearly Butadiene'!N31</f>
        <v>150.21143655000012</v>
      </c>
      <c r="AU31" s="126">
        <f>'[3]Yearly Butadiene'!O31</f>
        <v>154.50319188000012</v>
      </c>
      <c r="AV31" s="126">
        <f>'[3]Yearly Butadiene'!P31</f>
        <v>158.79494721000015</v>
      </c>
      <c r="AW31" s="126">
        <f>'[3]Yearly Butadiene'!Q31</f>
        <v>163.08670254000015</v>
      </c>
      <c r="AX31" s="126">
        <f>'[3]Yearly Butadiene'!R31</f>
        <v>167.37845787000015</v>
      </c>
      <c r="AY31" s="126">
        <f>'[3]Yearly Butadiene'!S31</f>
        <v>171.67021320000015</v>
      </c>
      <c r="AZ31" s="126">
        <f>'[3]Yearly Butadiene'!T31</f>
        <v>175.96196853000015</v>
      </c>
      <c r="BA31" s="126">
        <f>'[3]Yearly Butadiene'!U31</f>
        <v>180.25372386000015</v>
      </c>
      <c r="BB31" s="126">
        <f>'[3]Yearly Butadiene'!V31</f>
        <v>184.54547919000015</v>
      </c>
      <c r="BC31" s="126">
        <f>'[3]Yearly Butadiene'!W31</f>
        <v>188.83723452000015</v>
      </c>
      <c r="BD31" s="126">
        <f>'[3]Yearly Butadiene'!X31</f>
        <v>193.12898985000018</v>
      </c>
      <c r="BE31" s="126">
        <f>'[3]Yearly Butadiene'!Y31</f>
        <v>195.27486751500018</v>
      </c>
      <c r="BF31" s="126">
        <f>'[3]Yearly Butadiene'!Z31</f>
        <v>197.42074518000018</v>
      </c>
      <c r="BG31" s="126">
        <f>'[3]Yearly Butadiene'!AA31</f>
        <v>199.56662284500018</v>
      </c>
      <c r="BH31" s="126">
        <f>'[3]Yearly Butadiene'!AB31</f>
        <v>201.71250051000018</v>
      </c>
      <c r="BI31" s="126">
        <f>'[3]Yearly Butadiene'!AC31</f>
        <v>203.85837817500015</v>
      </c>
      <c r="BJ31" s="126">
        <f>'[3]Yearly Butadiene'!AD31</f>
        <v>206.00425584000018</v>
      </c>
      <c r="BK31" s="126">
        <f>'[3]Yearly Butadiene'!AE31</f>
        <v>208.15013350500018</v>
      </c>
      <c r="BL31" s="126">
        <f>'[3]Yearly Butadiene'!AF31</f>
        <v>210.29601117000018</v>
      </c>
      <c r="BM31" s="126">
        <f>'[3]Yearly Butadiene'!AG31</f>
        <v>212.44188883500019</v>
      </c>
      <c r="BN31" s="126">
        <f>'[3]Yearly Butadiene'!AH31</f>
        <v>214.58776650000019</v>
      </c>
      <c r="BP31" s="126">
        <f t="shared" si="111"/>
        <v>0</v>
      </c>
      <c r="BQ31" s="126">
        <f t="shared" si="112"/>
        <v>172.13063247513824</v>
      </c>
      <c r="BR31" s="126">
        <f t="shared" si="113"/>
        <v>342.07176767434299</v>
      </c>
      <c r="BS31" s="126">
        <f t="shared" si="114"/>
        <v>509.84629042632838</v>
      </c>
      <c r="BT31" s="126">
        <f t="shared" si="115"/>
        <v>675.47687294260504</v>
      </c>
      <c r="BU31" s="126">
        <f t="shared" si="116"/>
        <v>838.98597666939349</v>
      </c>
      <c r="BV31" s="126">
        <f t="shared" si="117"/>
        <v>1000.3958541240498</v>
      </c>
      <c r="BW31" s="126">
        <f t="shared" si="118"/>
        <v>1159.7285507161359</v>
      </c>
      <c r="BX31" s="126">
        <f t="shared" si="119"/>
        <v>1317.0059065532496</v>
      </c>
      <c r="BY31" s="126">
        <f t="shared" si="120"/>
        <v>1472.2495582317524</v>
      </c>
      <c r="BZ31" s="126">
        <f t="shared" si="121"/>
        <v>1625.4809406125007</v>
      </c>
      <c r="CA31" s="126">
        <f t="shared" si="122"/>
        <v>1661.3497763361536</v>
      </c>
      <c r="CB31" s="126">
        <f t="shared" si="123"/>
        <v>1696.706919892707</v>
      </c>
      <c r="CC31" s="126">
        <f t="shared" si="124"/>
        <v>1731.5579690975474</v>
      </c>
      <c r="CD31" s="126">
        <f t="shared" si="125"/>
        <v>1765.9084685988571</v>
      </c>
      <c r="CE31" s="126">
        <f t="shared" si="126"/>
        <v>1799.7639103467632</v>
      </c>
      <c r="CF31" s="126">
        <f t="shared" si="127"/>
        <v>1833.1297340585286</v>
      </c>
      <c r="CG31" s="126">
        <f t="shared" si="128"/>
        <v>1866.0113276798224</v>
      </c>
      <c r="CH31" s="126">
        <f t="shared" si="129"/>
        <v>1898.4140278420941</v>
      </c>
      <c r="CI31" s="126">
        <f t="shared" si="130"/>
        <v>1930.3431203160894</v>
      </c>
      <c r="CJ31" s="126">
        <f t="shared" si="131"/>
        <v>1961.803840461537</v>
      </c>
      <c r="CK31" s="126">
        <f t="shared" si="132"/>
        <v>1971.1404891765935</v>
      </c>
      <c r="CL31" s="126">
        <f t="shared" si="133"/>
        <v>1980.2910503791697</v>
      </c>
      <c r="CM31" s="126">
        <f t="shared" si="134"/>
        <v>1989.2577682679853</v>
      </c>
      <c r="CN31" s="126">
        <f t="shared" si="135"/>
        <v>1998.0428648016014</v>
      </c>
      <c r="CO31" s="126">
        <f t="shared" si="136"/>
        <v>2006.6485398993968</v>
      </c>
      <c r="CP31" s="126">
        <f t="shared" si="137"/>
        <v>2015.0769716408249</v>
      </c>
      <c r="CQ31" s="126">
        <f t="shared" si="138"/>
        <v>2023.330316462961</v>
      </c>
      <c r="CR31" s="126">
        <f t="shared" si="139"/>
        <v>2031.4107093563616</v>
      </c>
      <c r="CS31" s="126">
        <f t="shared" si="140"/>
        <v>2039.3202640592397</v>
      </c>
      <c r="CT31" s="126">
        <f t="shared" si="141"/>
        <v>2047.0610732499804</v>
      </c>
      <c r="CU31" s="141"/>
      <c r="CV31" s="126">
        <f>'[2]Yearly Butadiene'!AJ31</f>
        <v>0</v>
      </c>
      <c r="CW31" s="126">
        <f>'[2]Yearly Butadiene'!AK31</f>
        <v>78.554744410069119</v>
      </c>
      <c r="CX31" s="126">
        <f>'[2]Yearly Butadiene'!AL31</f>
        <v>156.01474018217149</v>
      </c>
      <c r="CY31" s="126">
        <f>'[2]Yearly Butadiene'!AM31</f>
        <v>232.39142973066419</v>
      </c>
      <c r="CZ31" s="126">
        <f>'[2]Yearly Butadiene'!AN31</f>
        <v>307.69614916130251</v>
      </c>
      <c r="DA31" s="126">
        <f>'[2]Yearly Butadiene'!AO31</f>
        <v>381.94012919719671</v>
      </c>
      <c r="DB31" s="126">
        <f>'[2]Yearly Butadiene'!AP31</f>
        <v>455.13449609702491</v>
      </c>
      <c r="DC31" s="126">
        <f>'[2]Yearly Butadiene'!AQ31</f>
        <v>527.29027256556788</v>
      </c>
      <c r="DD31" s="126">
        <f>'[2]Yearly Butadiene'!AR31</f>
        <v>598.41837865662478</v>
      </c>
      <c r="DE31" s="126">
        <f>'[2]Yearly Butadiene'!AS31</f>
        <v>668.52963266837617</v>
      </c>
      <c r="DF31" s="126">
        <f>'[2]Yearly Butadiene'!AT31</f>
        <v>737.63475203125029</v>
      </c>
      <c r="DG31" s="126">
        <f>'[2]Yearly Butadiene'!AU31</f>
        <v>753.42329222807678</v>
      </c>
      <c r="DH31" s="126">
        <f>'[2]Yearly Butadiene'!AV31</f>
        <v>768.95598634135342</v>
      </c>
      <c r="DI31" s="126">
        <f>'[2]Yearly Butadiene'!AW31</f>
        <v>784.23563327877355</v>
      </c>
      <c r="DJ31" s="126">
        <f>'[2]Yearly Butadiene'!AX31</f>
        <v>799.26500536442848</v>
      </c>
      <c r="DK31" s="126">
        <f>'[2]Yearly Butadiene'!AY31</f>
        <v>814.04684857338145</v>
      </c>
      <c r="DL31" s="126">
        <f>'[2]Yearly Butadiene'!AZ31</f>
        <v>828.58388276426422</v>
      </c>
      <c r="DM31" s="126">
        <f>'[2]Yearly Butadiene'!BA31</f>
        <v>842.8788019099112</v>
      </c>
      <c r="DN31" s="126">
        <f>'[2]Yearly Butadiene'!BB31</f>
        <v>856.93427432604699</v>
      </c>
      <c r="DO31" s="126">
        <f>'[2]Yearly Butadiene'!BC31</f>
        <v>870.75294289804458</v>
      </c>
      <c r="DP31" s="126">
        <f>'[2]Yearly Butadiene'!BD31</f>
        <v>884.33742530576842</v>
      </c>
      <c r="DQ31" s="126">
        <f>'[2]Yearly Butadiene'!BE31</f>
        <v>887.93281083079671</v>
      </c>
      <c r="DR31" s="126">
        <f>'[2]Yearly Butadiene'!BF31</f>
        <v>891.43515259958474</v>
      </c>
      <c r="DS31" s="126">
        <f>'[2]Yearly Butadiene'!BG31</f>
        <v>894.84557271149254</v>
      </c>
      <c r="DT31" s="126">
        <f>'[2]Yearly Butadiene'!BH31</f>
        <v>898.1651821458006</v>
      </c>
      <c r="DU31" s="126">
        <f>'[2]Yearly Butadiene'!BI31</f>
        <v>901.39508086219837</v>
      </c>
      <c r="DV31" s="126">
        <f>'[2]Yearly Butadiene'!BJ31</f>
        <v>904.53635790041233</v>
      </c>
      <c r="DW31" s="126">
        <f>'[2]Yearly Butadiene'!BK31</f>
        <v>907.59009147898041</v>
      </c>
      <c r="DX31" s="126">
        <f>'[2]Yearly Butadiene'!BL31</f>
        <v>910.55734909318073</v>
      </c>
      <c r="DY31" s="126">
        <f>'[2]Yearly Butadiene'!BM31</f>
        <v>913.43918761211978</v>
      </c>
      <c r="DZ31" s="126">
        <f>'[2]Yearly Butadiene'!BN31</f>
        <v>916.23665337499006</v>
      </c>
      <c r="EB31" s="126">
        <f>'[3]Yearly Butadiene'!AJ31</f>
        <v>0</v>
      </c>
      <c r="EC31" s="126">
        <f>'[3]Yearly Butadiene'!AK31</f>
        <v>7.510571827500006</v>
      </c>
      <c r="ED31" s="126">
        <f>'[3]Yearly Butadiene'!AL31</f>
        <v>15.021143655000012</v>
      </c>
      <c r="EE31" s="126">
        <f>'[3]Yearly Butadiene'!AM31</f>
        <v>22.531715482500015</v>
      </c>
      <c r="EF31" s="126">
        <f>'[3]Yearly Butadiene'!AN31</f>
        <v>30.042287310000024</v>
      </c>
      <c r="EG31" s="126">
        <f>'[3]Yearly Butadiene'!AO31</f>
        <v>37.552859137500029</v>
      </c>
      <c r="EH31" s="126">
        <f>'[3]Yearly Butadiene'!AP31</f>
        <v>45.06343096500003</v>
      </c>
      <c r="EI31" s="126">
        <f>'[3]Yearly Butadiene'!AQ31</f>
        <v>52.574002792500039</v>
      </c>
      <c r="EJ31" s="126">
        <f>'[3]Yearly Butadiene'!AR31</f>
        <v>60.084574620000048</v>
      </c>
      <c r="EK31" s="126">
        <f>'[3]Yearly Butadiene'!AS31</f>
        <v>67.595146447500056</v>
      </c>
      <c r="EL31" s="126">
        <f>'[3]Yearly Butadiene'!AT31</f>
        <v>75.105718275000058</v>
      </c>
      <c r="EM31" s="126">
        <f>'[3]Yearly Butadiene'!AU31</f>
        <v>77.251595940000058</v>
      </c>
      <c r="EN31" s="126">
        <f>'[3]Yearly Butadiene'!AV31</f>
        <v>79.397473605000073</v>
      </c>
      <c r="EO31" s="126">
        <f>'[3]Yearly Butadiene'!AW31</f>
        <v>81.543351270000073</v>
      </c>
      <c r="EP31" s="126">
        <f>'[3]Yearly Butadiene'!AX31</f>
        <v>83.689228935000074</v>
      </c>
      <c r="EQ31" s="126">
        <f>'[3]Yearly Butadiene'!AY31</f>
        <v>85.835106600000074</v>
      </c>
      <c r="ER31" s="126">
        <f>'[3]Yearly Butadiene'!AZ31</f>
        <v>87.980984265000075</v>
      </c>
      <c r="ES31" s="126">
        <f>'[3]Yearly Butadiene'!BA31</f>
        <v>90.126861930000075</v>
      </c>
      <c r="ET31" s="126">
        <f>'[3]Yearly Butadiene'!BB31</f>
        <v>92.272739595000075</v>
      </c>
      <c r="EU31" s="126">
        <f>'[3]Yearly Butadiene'!BC31</f>
        <v>94.418617260000076</v>
      </c>
      <c r="EV31" s="126">
        <f>'[3]Yearly Butadiene'!BD31</f>
        <v>96.564494925000091</v>
      </c>
      <c r="EW31" s="126">
        <f>'[3]Yearly Butadiene'!BE31</f>
        <v>97.637433757500091</v>
      </c>
      <c r="EX31" s="126">
        <f>'[3]Yearly Butadiene'!BF31</f>
        <v>98.710372590000091</v>
      </c>
      <c r="EY31" s="126">
        <f>'[3]Yearly Butadiene'!BG31</f>
        <v>99.783311422500091</v>
      </c>
      <c r="EZ31" s="126">
        <f>'[3]Yearly Butadiene'!BH31</f>
        <v>100.85625025500009</v>
      </c>
      <c r="FA31" s="126">
        <f>'[3]Yearly Butadiene'!BI31</f>
        <v>101.92918908750008</v>
      </c>
      <c r="FB31" s="126">
        <f>'[3]Yearly Butadiene'!BJ31</f>
        <v>103.00212792000009</v>
      </c>
      <c r="FC31" s="126">
        <f>'[3]Yearly Butadiene'!BK31</f>
        <v>104.07506675250009</v>
      </c>
      <c r="FD31" s="126">
        <f>'[3]Yearly Butadiene'!BL31</f>
        <v>105.14800558500009</v>
      </c>
      <c r="FE31" s="126">
        <f>'[3]Yearly Butadiene'!BM31</f>
        <v>106.22094441750009</v>
      </c>
      <c r="FF31" s="126">
        <f>'[3]Yearly Butadiene'!BN31</f>
        <v>107.29388325000009</v>
      </c>
      <c r="FG31" s="141"/>
      <c r="FH31" s="126">
        <f t="shared" si="142"/>
        <v>0</v>
      </c>
      <c r="FI31" s="126">
        <f t="shared" si="143"/>
        <v>86.065316237569121</v>
      </c>
      <c r="FJ31" s="126">
        <f t="shared" si="144"/>
        <v>171.0358838371715</v>
      </c>
      <c r="FK31" s="126">
        <f t="shared" si="145"/>
        <v>254.92314521316419</v>
      </c>
      <c r="FL31" s="126">
        <f t="shared" si="146"/>
        <v>337.73843647130252</v>
      </c>
      <c r="FM31" s="126">
        <f t="shared" si="147"/>
        <v>419.49298833469675</v>
      </c>
      <c r="FN31" s="126">
        <f t="shared" si="148"/>
        <v>500.19792706202492</v>
      </c>
      <c r="FO31" s="126">
        <f t="shared" si="149"/>
        <v>579.86427535806797</v>
      </c>
      <c r="FP31" s="126">
        <f t="shared" si="150"/>
        <v>658.50295327662479</v>
      </c>
      <c r="FQ31" s="126">
        <f t="shared" si="151"/>
        <v>736.12477911587621</v>
      </c>
      <c r="FR31" s="126">
        <f t="shared" si="152"/>
        <v>812.74047030625036</v>
      </c>
      <c r="FS31" s="126">
        <f t="shared" si="153"/>
        <v>830.67488816807679</v>
      </c>
      <c r="FT31" s="126">
        <f t="shared" si="154"/>
        <v>848.3534599463535</v>
      </c>
      <c r="FU31" s="126">
        <f t="shared" si="155"/>
        <v>865.77898454877368</v>
      </c>
      <c r="FV31" s="126">
        <f t="shared" si="156"/>
        <v>882.95423429942855</v>
      </c>
      <c r="FW31" s="126">
        <f t="shared" si="157"/>
        <v>899.88195517338158</v>
      </c>
      <c r="FX31" s="126">
        <f t="shared" si="158"/>
        <v>916.56486702926429</v>
      </c>
      <c r="FY31" s="126">
        <f t="shared" si="159"/>
        <v>933.00566383991122</v>
      </c>
      <c r="FZ31" s="126">
        <f t="shared" si="160"/>
        <v>949.20701392104706</v>
      </c>
      <c r="GA31" s="126">
        <f t="shared" si="161"/>
        <v>965.17156015804471</v>
      </c>
      <c r="GB31" s="126">
        <f t="shared" si="162"/>
        <v>980.9019202307685</v>
      </c>
      <c r="GC31" s="126">
        <f t="shared" si="163"/>
        <v>985.57024458829676</v>
      </c>
      <c r="GD31" s="126">
        <f t="shared" si="164"/>
        <v>990.14552518958487</v>
      </c>
      <c r="GE31" s="126">
        <f t="shared" si="165"/>
        <v>994.62888413399264</v>
      </c>
      <c r="GF31" s="126">
        <f t="shared" si="166"/>
        <v>999.02143240080068</v>
      </c>
      <c r="GG31" s="126">
        <f t="shared" si="167"/>
        <v>1003.3242699496984</v>
      </c>
      <c r="GH31" s="126">
        <f t="shared" si="168"/>
        <v>1007.5384858204125</v>
      </c>
      <c r="GI31" s="126">
        <f t="shared" si="169"/>
        <v>1011.6651582314805</v>
      </c>
      <c r="GJ31" s="126">
        <f t="shared" si="170"/>
        <v>1015.7053546781808</v>
      </c>
      <c r="GK31" s="126">
        <f t="shared" si="171"/>
        <v>1019.6601320296198</v>
      </c>
      <c r="GL31" s="126">
        <f t="shared" si="172"/>
        <v>1023.5305366249902</v>
      </c>
      <c r="HG31" s="75" t="s">
        <v>26</v>
      </c>
      <c r="HH31" s="74"/>
      <c r="HI31" s="79">
        <f>HI21</f>
        <v>-160186.13049291971</v>
      </c>
      <c r="HJ31" s="74"/>
      <c r="HK31" s="197">
        <f>HK21</f>
        <v>0</v>
      </c>
      <c r="HL31" s="74"/>
      <c r="HM31" s="74"/>
      <c r="HN31" s="74"/>
      <c r="HO31" s="74"/>
    </row>
    <row r="32" spans="1:223" outlineLevel="1">
      <c r="B32" s="9" t="s">
        <v>59</v>
      </c>
      <c r="C32" s="5" t="s">
        <v>197</v>
      </c>
      <c r="D32" s="126">
        <f>'[2]Yearly Butadiene'!D32</f>
        <v>0</v>
      </c>
      <c r="E32" s="126">
        <f>'[2]Yearly Butadiene'!E32</f>
        <v>61.048258512968019</v>
      </c>
      <c r="F32" s="126">
        <f>'[2]Yearly Butadiene'!F32</f>
        <v>121.2457409415733</v>
      </c>
      <c r="G32" s="126">
        <f>'[2]Yearly Butadiene'!G32</f>
        <v>180.60133967640189</v>
      </c>
      <c r="H32" s="126">
        <f>'[2]Yearly Butadiene'!H32</f>
        <v>239.12386449106944</v>
      </c>
      <c r="I32" s="126">
        <f>'[2]Yearly Butadiene'!I32</f>
        <v>296.82204326182153</v>
      </c>
      <c r="J32" s="126">
        <f>'[2]Yearly Butadiene'!J32</f>
        <v>353.70452268111666</v>
      </c>
      <c r="K32" s="126">
        <f>'[2]Yearly Butadiene'!K32</f>
        <v>409.77986896524135</v>
      </c>
      <c r="L32" s="126">
        <f>'[2]Yearly Butadiene'!L32</f>
        <v>465.05656855600563</v>
      </c>
      <c r="M32" s="126">
        <f>'[2]Yearly Butadiene'!M32</f>
        <v>519.54302881656668</v>
      </c>
      <c r="N32" s="126">
        <f>'[2]Yearly Butadiene'!N32</f>
        <v>573.24757872142891</v>
      </c>
      <c r="O32" s="126">
        <f>'[2]Yearly Butadiene'!O32</f>
        <v>654.6411272470624</v>
      </c>
      <c r="P32" s="126">
        <f>'[2]Yearly Butadiene'!P32</f>
        <v>734.87253181162862</v>
      </c>
      <c r="Q32" s="126">
        <f>'[2]Yearly Butadiene'!Q32</f>
        <v>813.95403622407457</v>
      </c>
      <c r="R32" s="126">
        <f>'[2]Yearly Butadiene'!R32</f>
        <v>891.89777008871613</v>
      </c>
      <c r="S32" s="126">
        <f>'[2]Yearly Butadiene'!S32</f>
        <v>968.7157498023239</v>
      </c>
      <c r="T32" s="126">
        <f>'[2]Yearly Butadiene'!T32</f>
        <v>1044.4198795428581</v>
      </c>
      <c r="U32" s="126">
        <f>'[2]Yearly Butadiene'!U32</f>
        <v>1119.0219522499203</v>
      </c>
      <c r="V32" s="126">
        <f>'[2]Yearly Butadiene'!V32</f>
        <v>1192.5336505969922</v>
      </c>
      <c r="W32" s="126">
        <f>'[2]Yearly Butadiene'!W32</f>
        <v>1264.9665479555231</v>
      </c>
      <c r="X32" s="126">
        <f>'[2]Yearly Butadiene'!X32</f>
        <v>1336.3321093509392</v>
      </c>
      <c r="Y32" s="126">
        <f>'[2]Yearly Butadiene'!Y32</f>
        <v>1459.7225109921669</v>
      </c>
      <c r="Z32" s="126">
        <f>'[2]Yearly Butadiene'!Z32</f>
        <v>1581.3284446114371</v>
      </c>
      <c r="AA32" s="126">
        <f>'[2]Yearly Butadiene'!AA32</f>
        <v>1701.1687876923859</v>
      </c>
      <c r="AB32" s="126">
        <f>'[2]Yearly Butadiene'!AB32</f>
        <v>1819.2622412825579</v>
      </c>
      <c r="AC32" s="126">
        <f>'[2]Yearly Butadiene'!AC32</f>
        <v>1935.6273315356684</v>
      </c>
      <c r="AD32" s="126">
        <f>'[2]Yearly Butadiene'!AD32</f>
        <v>2050.2824112409348</v>
      </c>
      <c r="AE32" s="126">
        <f>'[2]Yearly Butadiene'!AE32</f>
        <v>2163.2456613395907</v>
      </c>
      <c r="AF32" s="126">
        <f>'[2]Yearly Butadiene'!AF32</f>
        <v>2274.5350924286804</v>
      </c>
      <c r="AG32" s="126">
        <f>'[2]Yearly Butadiene'!AG32</f>
        <v>2384.16854625224</v>
      </c>
      <c r="AH32" s="126">
        <f>'[2]Yearly Butadiene'!AH32</f>
        <v>2492.163697179973</v>
      </c>
      <c r="AI32" s="141"/>
      <c r="AJ32" s="126">
        <f>'[3]Yearly Butadiene'!D32</f>
        <v>0</v>
      </c>
      <c r="AK32" s="126">
        <f>'[3]Yearly Butadiene'!E32</f>
        <v>5.8367872488000057</v>
      </c>
      <c r="AL32" s="126">
        <f>'[3]Yearly Butadiene'!F32</f>
        <v>11.673574497600011</v>
      </c>
      <c r="AM32" s="126">
        <f>'[3]Yearly Butadiene'!G32</f>
        <v>17.510361746400019</v>
      </c>
      <c r="AN32" s="126">
        <f>'[3]Yearly Butadiene'!H32</f>
        <v>23.347148995200023</v>
      </c>
      <c r="AO32" s="126">
        <f>'[3]Yearly Butadiene'!I32</f>
        <v>29.18393624400003</v>
      </c>
      <c r="AP32" s="126">
        <f>'[3]Yearly Butadiene'!J32</f>
        <v>35.020723492800037</v>
      </c>
      <c r="AQ32" s="126">
        <f>'[3]Yearly Butadiene'!K32</f>
        <v>40.857510741600045</v>
      </c>
      <c r="AR32" s="126">
        <f>'[3]Yearly Butadiene'!L32</f>
        <v>46.694297990400045</v>
      </c>
      <c r="AS32" s="126">
        <f>'[3]Yearly Butadiene'!M32</f>
        <v>52.53108523920006</v>
      </c>
      <c r="AT32" s="126">
        <f>'[3]Yearly Butadiene'!N32</f>
        <v>58.36787248800006</v>
      </c>
      <c r="AU32" s="126">
        <f>'[3]Yearly Butadiene'!O32</f>
        <v>67.123053361200064</v>
      </c>
      <c r="AV32" s="126">
        <f>'[3]Yearly Butadiene'!P32</f>
        <v>75.878234234400082</v>
      </c>
      <c r="AW32" s="126">
        <f>'[3]Yearly Butadiene'!Q32</f>
        <v>84.633415107600086</v>
      </c>
      <c r="AX32" s="126">
        <f>'[3]Yearly Butadiene'!R32</f>
        <v>93.388595980800091</v>
      </c>
      <c r="AY32" s="126">
        <f>'[3]Yearly Butadiene'!S32</f>
        <v>102.14377685400009</v>
      </c>
      <c r="AZ32" s="126">
        <f>'[3]Yearly Butadiene'!T32</f>
        <v>110.89895772720011</v>
      </c>
      <c r="BA32" s="126">
        <f>'[3]Yearly Butadiene'!U32</f>
        <v>119.65413860040013</v>
      </c>
      <c r="BB32" s="126">
        <f>'[3]Yearly Butadiene'!V32</f>
        <v>128.40931947360014</v>
      </c>
      <c r="BC32" s="126">
        <f>'[3]Yearly Butadiene'!W32</f>
        <v>137.16450034680014</v>
      </c>
      <c r="BD32" s="126">
        <f>'[3]Yearly Butadiene'!X32</f>
        <v>145.91968122000014</v>
      </c>
      <c r="BE32" s="126">
        <f>'[3]Yearly Butadiene'!Y32</f>
        <v>160.51164934200017</v>
      </c>
      <c r="BF32" s="126">
        <f>'[3]Yearly Butadiene'!Z32</f>
        <v>175.10361746400017</v>
      </c>
      <c r="BG32" s="126">
        <f>'[3]Yearly Butadiene'!AA32</f>
        <v>189.69558558600019</v>
      </c>
      <c r="BH32" s="126">
        <f>'[3]Yearly Butadiene'!AB32</f>
        <v>204.28755370800019</v>
      </c>
      <c r="BI32" s="126">
        <f>'[3]Yearly Butadiene'!AC32</f>
        <v>218.87952183000021</v>
      </c>
      <c r="BJ32" s="126">
        <f>'[3]Yearly Butadiene'!AD32</f>
        <v>233.47148995200024</v>
      </c>
      <c r="BK32" s="126">
        <f>'[3]Yearly Butadiene'!AE32</f>
        <v>248.06345807400024</v>
      </c>
      <c r="BL32" s="126">
        <f>'[3]Yearly Butadiene'!AF32</f>
        <v>262.65542619600029</v>
      </c>
      <c r="BM32" s="126">
        <f>'[3]Yearly Butadiene'!AG32</f>
        <v>277.24739431800026</v>
      </c>
      <c r="BN32" s="126">
        <f>'[3]Yearly Butadiene'!AH32</f>
        <v>291.83936244000029</v>
      </c>
      <c r="BP32" s="126">
        <f t="shared" si="111"/>
        <v>0</v>
      </c>
      <c r="BQ32" s="126">
        <f t="shared" si="112"/>
        <v>66.885045761768026</v>
      </c>
      <c r="BR32" s="126">
        <f t="shared" si="113"/>
        <v>132.91931543917332</v>
      </c>
      <c r="BS32" s="126">
        <f t="shared" si="114"/>
        <v>198.1117014228019</v>
      </c>
      <c r="BT32" s="126">
        <f t="shared" si="115"/>
        <v>262.47101348626944</v>
      </c>
      <c r="BU32" s="126">
        <f t="shared" si="116"/>
        <v>326.00597950582159</v>
      </c>
      <c r="BV32" s="126">
        <f t="shared" si="117"/>
        <v>388.72524617391667</v>
      </c>
      <c r="BW32" s="126">
        <f t="shared" si="118"/>
        <v>450.63737970684139</v>
      </c>
      <c r="BX32" s="126">
        <f t="shared" si="119"/>
        <v>511.75086654640569</v>
      </c>
      <c r="BY32" s="126">
        <f t="shared" si="120"/>
        <v>572.0741140557667</v>
      </c>
      <c r="BZ32" s="126">
        <f t="shared" si="121"/>
        <v>631.61545120942901</v>
      </c>
      <c r="CA32" s="126">
        <f t="shared" si="122"/>
        <v>721.76418060826245</v>
      </c>
      <c r="CB32" s="126">
        <f t="shared" si="123"/>
        <v>810.75076604602873</v>
      </c>
      <c r="CC32" s="126">
        <f t="shared" si="124"/>
        <v>898.58745133167463</v>
      </c>
      <c r="CD32" s="126">
        <f t="shared" si="125"/>
        <v>985.28636606951625</v>
      </c>
      <c r="CE32" s="126">
        <f t="shared" si="126"/>
        <v>1070.8595266563241</v>
      </c>
      <c r="CF32" s="126">
        <f t="shared" si="127"/>
        <v>1155.3188372700581</v>
      </c>
      <c r="CG32" s="126">
        <f t="shared" si="128"/>
        <v>1238.6760908503204</v>
      </c>
      <c r="CH32" s="126">
        <f t="shared" si="129"/>
        <v>1320.9429700705923</v>
      </c>
      <c r="CI32" s="126">
        <f t="shared" si="130"/>
        <v>1402.1310483023233</v>
      </c>
      <c r="CJ32" s="126">
        <f t="shared" si="131"/>
        <v>1482.2517905709392</v>
      </c>
      <c r="CK32" s="126">
        <f t="shared" si="132"/>
        <v>1620.234160334167</v>
      </c>
      <c r="CL32" s="126">
        <f t="shared" si="133"/>
        <v>1756.4320620754372</v>
      </c>
      <c r="CM32" s="126">
        <f t="shared" si="134"/>
        <v>1890.864373278386</v>
      </c>
      <c r="CN32" s="126">
        <f t="shared" si="135"/>
        <v>2023.549794990558</v>
      </c>
      <c r="CO32" s="126">
        <f t="shared" si="136"/>
        <v>2154.5068533656686</v>
      </c>
      <c r="CP32" s="126">
        <f t="shared" si="137"/>
        <v>2283.7539011929352</v>
      </c>
      <c r="CQ32" s="126">
        <f t="shared" si="138"/>
        <v>2411.3091194135909</v>
      </c>
      <c r="CR32" s="126">
        <f t="shared" si="139"/>
        <v>2537.1905186246809</v>
      </c>
      <c r="CS32" s="126">
        <f t="shared" si="140"/>
        <v>2661.4159405702403</v>
      </c>
      <c r="CT32" s="126">
        <f t="shared" si="141"/>
        <v>2784.0030596199731</v>
      </c>
      <c r="CU32" s="141"/>
      <c r="CV32" s="126">
        <f>'[2]Yearly Butadiene'!AJ32</f>
        <v>0</v>
      </c>
      <c r="CW32" s="126">
        <f>'[2]Yearly Butadiene'!AK32</f>
        <v>30.524129256484009</v>
      </c>
      <c r="CX32" s="126">
        <f>'[2]Yearly Butadiene'!AL32</f>
        <v>60.622870470786651</v>
      </c>
      <c r="CY32" s="126">
        <f>'[2]Yearly Butadiene'!AM32</f>
        <v>90.300669838200946</v>
      </c>
      <c r="CZ32" s="126">
        <f>'[2]Yearly Butadiene'!AN32</f>
        <v>119.56193224553472</v>
      </c>
      <c r="DA32" s="126">
        <f>'[2]Yearly Butadiene'!AO32</f>
        <v>148.41102163091077</v>
      </c>
      <c r="DB32" s="126">
        <f>'[2]Yearly Butadiene'!AP32</f>
        <v>176.85226134055833</v>
      </c>
      <c r="DC32" s="126">
        <f>'[2]Yearly Butadiene'!AQ32</f>
        <v>204.88993448262067</v>
      </c>
      <c r="DD32" s="126">
        <f>'[2]Yearly Butadiene'!AR32</f>
        <v>232.52828427800281</v>
      </c>
      <c r="DE32" s="126">
        <f>'[2]Yearly Butadiene'!AS32</f>
        <v>259.77151440828334</v>
      </c>
      <c r="DF32" s="126">
        <f>'[2]Yearly Butadiene'!AT32</f>
        <v>286.62378936071445</v>
      </c>
      <c r="DG32" s="126">
        <f>'[2]Yearly Butadiene'!AU32</f>
        <v>327.3205636235312</v>
      </c>
      <c r="DH32" s="126">
        <f>'[2]Yearly Butadiene'!AV32</f>
        <v>367.43626590581431</v>
      </c>
      <c r="DI32" s="126">
        <f>'[2]Yearly Butadiene'!AW32</f>
        <v>406.97701811203729</v>
      </c>
      <c r="DJ32" s="126">
        <f>'[2]Yearly Butadiene'!AX32</f>
        <v>445.94888504435806</v>
      </c>
      <c r="DK32" s="126">
        <f>'[2]Yearly Butadiene'!AY32</f>
        <v>484.35787490116195</v>
      </c>
      <c r="DL32" s="126">
        <f>'[2]Yearly Butadiene'!AZ32</f>
        <v>522.20993977142905</v>
      </c>
      <c r="DM32" s="126">
        <f>'[2]Yearly Butadiene'!BA32</f>
        <v>559.51097612496017</v>
      </c>
      <c r="DN32" s="126">
        <f>'[2]Yearly Butadiene'!BB32</f>
        <v>596.26682529849609</v>
      </c>
      <c r="DO32" s="126">
        <f>'[2]Yearly Butadiene'!BC32</f>
        <v>632.48327397776154</v>
      </c>
      <c r="DP32" s="126">
        <f>'[2]Yearly Butadiene'!BD32</f>
        <v>668.16605467546958</v>
      </c>
      <c r="DQ32" s="126">
        <f>'[2]Yearly Butadiene'!BE32</f>
        <v>729.86125549608346</v>
      </c>
      <c r="DR32" s="126">
        <f>'[2]Yearly Butadiene'!BF32</f>
        <v>790.66422230571857</v>
      </c>
      <c r="DS32" s="126">
        <f>'[2]Yearly Butadiene'!BG32</f>
        <v>850.58439384619294</v>
      </c>
      <c r="DT32" s="126">
        <f>'[2]Yearly Butadiene'!BH32</f>
        <v>909.63112064127893</v>
      </c>
      <c r="DU32" s="126">
        <f>'[2]Yearly Butadiene'!BI32</f>
        <v>967.81366576783421</v>
      </c>
      <c r="DV32" s="126">
        <f>'[2]Yearly Butadiene'!BJ32</f>
        <v>1025.1412056204674</v>
      </c>
      <c r="DW32" s="126">
        <f>'[2]Yearly Butadiene'!BK32</f>
        <v>1081.6228306697953</v>
      </c>
      <c r="DX32" s="126">
        <f>'[2]Yearly Butadiene'!BL32</f>
        <v>1137.2675462143402</v>
      </c>
      <c r="DY32" s="126">
        <f>'[2]Yearly Butadiene'!BM32</f>
        <v>1192.08427312612</v>
      </c>
      <c r="DZ32" s="126">
        <f>'[2]Yearly Butadiene'!BN32</f>
        <v>1246.0818485899865</v>
      </c>
      <c r="EB32" s="126">
        <f>'[3]Yearly Butadiene'!AJ32</f>
        <v>0</v>
      </c>
      <c r="EC32" s="126">
        <f>'[3]Yearly Butadiene'!AK32</f>
        <v>2.9183936244000028</v>
      </c>
      <c r="ED32" s="126">
        <f>'[3]Yearly Butadiene'!AL32</f>
        <v>5.8367872488000057</v>
      </c>
      <c r="EE32" s="126">
        <f>'[3]Yearly Butadiene'!AM32</f>
        <v>8.7551808732000094</v>
      </c>
      <c r="EF32" s="126">
        <f>'[3]Yearly Butadiene'!AN32</f>
        <v>11.673574497600011</v>
      </c>
      <c r="EG32" s="126">
        <f>'[3]Yearly Butadiene'!AO32</f>
        <v>14.591968122000015</v>
      </c>
      <c r="EH32" s="126">
        <f>'[3]Yearly Butadiene'!AP32</f>
        <v>17.510361746400019</v>
      </c>
      <c r="EI32" s="126">
        <f>'[3]Yearly Butadiene'!AQ32</f>
        <v>20.428755370800022</v>
      </c>
      <c r="EJ32" s="126">
        <f>'[3]Yearly Butadiene'!AR32</f>
        <v>23.347148995200023</v>
      </c>
      <c r="EK32" s="126">
        <f>'[3]Yearly Butadiene'!AS32</f>
        <v>26.26554261960003</v>
      </c>
      <c r="EL32" s="126">
        <f>'[3]Yearly Butadiene'!AT32</f>
        <v>29.18393624400003</v>
      </c>
      <c r="EM32" s="126">
        <f>'[3]Yearly Butadiene'!AU32</f>
        <v>33.561526680600032</v>
      </c>
      <c r="EN32" s="126">
        <f>'[3]Yearly Butadiene'!AV32</f>
        <v>37.939117117200041</v>
      </c>
      <c r="EO32" s="126">
        <f>'[3]Yearly Butadiene'!AW32</f>
        <v>42.316707553800043</v>
      </c>
      <c r="EP32" s="126">
        <f>'[3]Yearly Butadiene'!AX32</f>
        <v>46.694297990400045</v>
      </c>
      <c r="EQ32" s="126">
        <f>'[3]Yearly Butadiene'!AY32</f>
        <v>51.071888427000047</v>
      </c>
      <c r="ER32" s="126">
        <f>'[3]Yearly Butadiene'!AZ32</f>
        <v>55.449478863600056</v>
      </c>
      <c r="ES32" s="126">
        <f>'[3]Yearly Butadiene'!BA32</f>
        <v>59.827069300200066</v>
      </c>
      <c r="ET32" s="126">
        <f>'[3]Yearly Butadiene'!BB32</f>
        <v>64.204659736800068</v>
      </c>
      <c r="EU32" s="126">
        <f>'[3]Yearly Butadiene'!BC32</f>
        <v>68.58225017340007</v>
      </c>
      <c r="EV32" s="126">
        <f>'[3]Yearly Butadiene'!BD32</f>
        <v>72.959840610000072</v>
      </c>
      <c r="EW32" s="126">
        <f>'[3]Yearly Butadiene'!BE32</f>
        <v>80.255824671000084</v>
      </c>
      <c r="EX32" s="126">
        <f>'[3]Yearly Butadiene'!BF32</f>
        <v>87.551808732000083</v>
      </c>
      <c r="EY32" s="126">
        <f>'[3]Yearly Butadiene'!BG32</f>
        <v>94.847792793000096</v>
      </c>
      <c r="EZ32" s="126">
        <f>'[3]Yearly Butadiene'!BH32</f>
        <v>102.14377685400009</v>
      </c>
      <c r="FA32" s="126">
        <f>'[3]Yearly Butadiene'!BI32</f>
        <v>109.43976091500011</v>
      </c>
      <c r="FB32" s="126">
        <f>'[3]Yearly Butadiene'!BJ32</f>
        <v>116.73574497600012</v>
      </c>
      <c r="FC32" s="126">
        <f>'[3]Yearly Butadiene'!BK32</f>
        <v>124.03172903700012</v>
      </c>
      <c r="FD32" s="126">
        <f>'[3]Yearly Butadiene'!BL32</f>
        <v>131.32771309800015</v>
      </c>
      <c r="FE32" s="126">
        <f>'[3]Yearly Butadiene'!BM32</f>
        <v>138.62369715900013</v>
      </c>
      <c r="FF32" s="126">
        <f>'[3]Yearly Butadiene'!BN32</f>
        <v>145.91968122000014</v>
      </c>
      <c r="FG32" s="141"/>
      <c r="FH32" s="126">
        <f t="shared" si="142"/>
        <v>0</v>
      </c>
      <c r="FI32" s="126">
        <f t="shared" si="143"/>
        <v>33.442522880884013</v>
      </c>
      <c r="FJ32" s="126">
        <f t="shared" si="144"/>
        <v>66.459657719586659</v>
      </c>
      <c r="FK32" s="126">
        <f t="shared" si="145"/>
        <v>99.05585071140095</v>
      </c>
      <c r="FL32" s="126">
        <f t="shared" si="146"/>
        <v>131.23550674313472</v>
      </c>
      <c r="FM32" s="126">
        <f t="shared" si="147"/>
        <v>163.00298975291079</v>
      </c>
      <c r="FN32" s="126">
        <f t="shared" si="148"/>
        <v>194.36262308695834</v>
      </c>
      <c r="FO32" s="126">
        <f t="shared" si="149"/>
        <v>225.31868985342069</v>
      </c>
      <c r="FP32" s="126">
        <f t="shared" si="150"/>
        <v>255.87543327320284</v>
      </c>
      <c r="FQ32" s="126">
        <f t="shared" si="151"/>
        <v>286.03705702788335</v>
      </c>
      <c r="FR32" s="126">
        <f t="shared" si="152"/>
        <v>315.80772560471451</v>
      </c>
      <c r="FS32" s="126">
        <f t="shared" si="153"/>
        <v>360.88209030413122</v>
      </c>
      <c r="FT32" s="126">
        <f t="shared" si="154"/>
        <v>405.37538302301436</v>
      </c>
      <c r="FU32" s="126">
        <f t="shared" si="155"/>
        <v>449.29372566583731</v>
      </c>
      <c r="FV32" s="126">
        <f t="shared" si="156"/>
        <v>492.64318303475812</v>
      </c>
      <c r="FW32" s="126">
        <f t="shared" si="157"/>
        <v>535.42976332816204</v>
      </c>
      <c r="FX32" s="126">
        <f t="shared" si="158"/>
        <v>577.65941863502906</v>
      </c>
      <c r="FY32" s="126">
        <f t="shared" si="159"/>
        <v>619.3380454251602</v>
      </c>
      <c r="FZ32" s="126">
        <f t="shared" si="160"/>
        <v>660.47148503529615</v>
      </c>
      <c r="GA32" s="126">
        <f t="shared" si="161"/>
        <v>701.06552415116164</v>
      </c>
      <c r="GB32" s="126">
        <f t="shared" si="162"/>
        <v>741.1258952854696</v>
      </c>
      <c r="GC32" s="126">
        <f t="shared" si="163"/>
        <v>810.11708016708349</v>
      </c>
      <c r="GD32" s="126">
        <f t="shared" si="164"/>
        <v>878.21603103771861</v>
      </c>
      <c r="GE32" s="126">
        <f t="shared" si="165"/>
        <v>945.43218663919299</v>
      </c>
      <c r="GF32" s="126">
        <f t="shared" si="166"/>
        <v>1011.774897495279</v>
      </c>
      <c r="GG32" s="126">
        <f t="shared" si="167"/>
        <v>1077.2534266828343</v>
      </c>
      <c r="GH32" s="126">
        <f t="shared" si="168"/>
        <v>1141.8769505964676</v>
      </c>
      <c r="GI32" s="126">
        <f t="shared" si="169"/>
        <v>1205.6545597067955</v>
      </c>
      <c r="GJ32" s="126">
        <f t="shared" si="170"/>
        <v>1268.5952593123404</v>
      </c>
      <c r="GK32" s="126">
        <f t="shared" si="171"/>
        <v>1330.7079702851202</v>
      </c>
      <c r="GL32" s="126">
        <f t="shared" si="172"/>
        <v>1392.0015298099866</v>
      </c>
    </row>
    <row r="33" spans="1:223" ht="60" outlineLevel="1">
      <c r="B33" s="1" t="s">
        <v>19</v>
      </c>
      <c r="C33" s="5" t="s">
        <v>197</v>
      </c>
      <c r="D33" s="126">
        <f>'[2]Yearly Butadiene'!D33</f>
        <v>0</v>
      </c>
      <c r="E33" s="126">
        <f>'[2]Yearly Butadiene'!E33</f>
        <v>218.15774733310627</v>
      </c>
      <c r="F33" s="126">
        <f>'[2]Yearly Butadiene'!F33</f>
        <v>433.27522130591626</v>
      </c>
      <c r="G33" s="126">
        <f>'[2]Yearly Butadiene'!G33</f>
        <v>645.38419913773032</v>
      </c>
      <c r="H33" s="126">
        <f>'[2]Yearly Butadiene'!H33</f>
        <v>854.51616281367444</v>
      </c>
      <c r="I33" s="126">
        <f>'[2]Yearly Butadiene'!I33</f>
        <v>1060.702301656215</v>
      </c>
      <c r="J33" s="126">
        <f>'[2]Yearly Butadiene'!J33</f>
        <v>1263.9735148751665</v>
      </c>
      <c r="K33" s="126">
        <f>'[2]Yearly Butadiene'!K33</f>
        <v>1464.3604140963771</v>
      </c>
      <c r="L33" s="126">
        <f>'[2]Yearly Butadiene'!L33</f>
        <v>1661.8933258692552</v>
      </c>
      <c r="M33" s="126">
        <f>'[2]Yearly Butadiene'!M33</f>
        <v>1856.602294153319</v>
      </c>
      <c r="N33" s="126">
        <f>'[2]Yearly Butadiene'!N33</f>
        <v>2048.5170827839293</v>
      </c>
      <c r="O33" s="126">
        <f>'[2]Yearly Butadiene'!O33</f>
        <v>2161.4877117032161</v>
      </c>
      <c r="P33" s="126">
        <f>'[2]Yearly Butadiene'!P33</f>
        <v>2272.7845044943356</v>
      </c>
      <c r="Q33" s="126">
        <f>'[2]Yearly Butadiene'!Q33</f>
        <v>2382.4253027816217</v>
      </c>
      <c r="R33" s="126">
        <f>'[2]Yearly Butadiene'!R33</f>
        <v>2490.427780817573</v>
      </c>
      <c r="S33" s="126">
        <f>'[2]Yearly Butadiene'!S33</f>
        <v>2596.809446949087</v>
      </c>
      <c r="T33" s="126">
        <f>'[2]Yearly Butadiene'!T33</f>
        <v>2701.5876450713868</v>
      </c>
      <c r="U33" s="126">
        <f>'[2]Yearly Butadiene'!U33</f>
        <v>2804.7795560697427</v>
      </c>
      <c r="V33" s="126">
        <f>'[2]Yearly Butadiene'!V33</f>
        <v>2906.4021992490862</v>
      </c>
      <c r="W33" s="126">
        <f>'[2]Yearly Butadiene'!W33</f>
        <v>3006.4724337516122</v>
      </c>
      <c r="X33" s="126">
        <f>'[2]Yearly Butadiene'!X33</f>
        <v>3105.0069599624758</v>
      </c>
      <c r="Y33" s="126">
        <f>'[2]Yearly Butadiene'!Y33</f>
        <v>3235.5881326537601</v>
      </c>
      <c r="Z33" s="126">
        <f>'[2]Yearly Butadiene'!Z33</f>
        <v>3364.1987498106064</v>
      </c>
      <c r="AA33" s="126">
        <f>'[2]Yearly Butadiene'!AA33</f>
        <v>3490.8599331153709</v>
      </c>
      <c r="AB33" s="126">
        <f>'[2]Yearly Butadiene'!AB33</f>
        <v>3615.5926055741593</v>
      </c>
      <c r="AC33" s="126">
        <f>'[2]Yearly Butadiene'!AC33</f>
        <v>3738.4174932600654</v>
      </c>
      <c r="AD33" s="126">
        <f>'[2]Yearly Butadiene'!AD33</f>
        <v>3859.3551270417593</v>
      </c>
      <c r="AE33" s="126">
        <f>'[2]Yearly Butadiene'!AE33</f>
        <v>3978.4258442975515</v>
      </c>
      <c r="AF33" s="126">
        <f>'[2]Yearly Butadiene'!AF33</f>
        <v>4095.6497906150416</v>
      </c>
      <c r="AG33" s="126">
        <f>'[2]Yearly Butadiene'!AG33</f>
        <v>4211.0469214764798</v>
      </c>
      <c r="AH33" s="126">
        <f>'[2]Yearly Butadiene'!AH33</f>
        <v>4324.6370039299527</v>
      </c>
      <c r="AI33" s="141"/>
      <c r="AJ33" s="126">
        <f>'[3]Yearly Butadiene'!D33</f>
        <v>0</v>
      </c>
      <c r="AK33" s="126">
        <f>'[3]Yearly Butadiene'!E33</f>
        <v>20.857930903800018</v>
      </c>
      <c r="AL33" s="126">
        <f>'[3]Yearly Butadiene'!F33</f>
        <v>41.715861807600035</v>
      </c>
      <c r="AM33" s="126">
        <f>'[3]Yearly Butadiene'!G33</f>
        <v>62.573792711400046</v>
      </c>
      <c r="AN33" s="126">
        <f>'[3]Yearly Butadiene'!H33</f>
        <v>83.43172361520007</v>
      </c>
      <c r="AO33" s="126">
        <f>'[3]Yearly Butadiene'!I33</f>
        <v>104.28965451900009</v>
      </c>
      <c r="AP33" s="126">
        <f>'[3]Yearly Butadiene'!J33</f>
        <v>125.14758542280009</v>
      </c>
      <c r="AQ33" s="126">
        <f>'[3]Yearly Butadiene'!K33</f>
        <v>146.00551632660012</v>
      </c>
      <c r="AR33" s="126">
        <f>'[3]Yearly Butadiene'!L33</f>
        <v>166.86344723040014</v>
      </c>
      <c r="AS33" s="126">
        <f>'[3]Yearly Butadiene'!M33</f>
        <v>187.72137813420017</v>
      </c>
      <c r="AT33" s="126">
        <f>'[3]Yearly Butadiene'!N33</f>
        <v>208.57930903800019</v>
      </c>
      <c r="AU33" s="126">
        <f>'[3]Yearly Butadiene'!O33</f>
        <v>221.62624524120019</v>
      </c>
      <c r="AV33" s="126">
        <f>'[3]Yearly Butadiene'!P33</f>
        <v>234.67318144440023</v>
      </c>
      <c r="AW33" s="126">
        <f>'[3]Yearly Butadiene'!Q33</f>
        <v>247.72011764760023</v>
      </c>
      <c r="AX33" s="126">
        <f>'[3]Yearly Butadiene'!R33</f>
        <v>260.76705385080027</v>
      </c>
      <c r="AY33" s="126">
        <f>'[3]Yearly Butadiene'!S33</f>
        <v>273.81399005400021</v>
      </c>
      <c r="AZ33" s="126">
        <f>'[3]Yearly Butadiene'!T33</f>
        <v>286.86092625720028</v>
      </c>
      <c r="BA33" s="126">
        <f>'[3]Yearly Butadiene'!U33</f>
        <v>299.90786246040028</v>
      </c>
      <c r="BB33" s="126">
        <f>'[3]Yearly Butadiene'!V33</f>
        <v>312.95479866360029</v>
      </c>
      <c r="BC33" s="126">
        <f>'[3]Yearly Butadiene'!W33</f>
        <v>326.00173486680029</v>
      </c>
      <c r="BD33" s="126">
        <f>'[3]Yearly Butadiene'!X33</f>
        <v>339.0486710700003</v>
      </c>
      <c r="BE33" s="126">
        <f>'[3]Yearly Butadiene'!Y33</f>
        <v>355.78651685700038</v>
      </c>
      <c r="BF33" s="126">
        <f>'[3]Yearly Butadiene'!Z33</f>
        <v>372.52436264400035</v>
      </c>
      <c r="BG33" s="126">
        <f>'[3]Yearly Butadiene'!AA33</f>
        <v>389.26220843100037</v>
      </c>
      <c r="BH33" s="126">
        <f>'[3]Yearly Butadiene'!AB33</f>
        <v>406.0000542180004</v>
      </c>
      <c r="BI33" s="126">
        <f>'[3]Yearly Butadiene'!AC33</f>
        <v>422.73790000500037</v>
      </c>
      <c r="BJ33" s="126">
        <f>'[3]Yearly Butadiene'!AD33</f>
        <v>439.47574579200045</v>
      </c>
      <c r="BK33" s="126">
        <f>'[3]Yearly Butadiene'!AE33</f>
        <v>456.21359157900042</v>
      </c>
      <c r="BL33" s="126">
        <f>'[3]Yearly Butadiene'!AF33</f>
        <v>472.9514373660005</v>
      </c>
      <c r="BM33" s="126">
        <f>'[3]Yearly Butadiene'!AG33</f>
        <v>489.68928315300047</v>
      </c>
      <c r="BN33" s="126">
        <f>'[3]Yearly Butadiene'!AH33</f>
        <v>506.42712894000044</v>
      </c>
      <c r="BP33" s="126">
        <f t="shared" si="111"/>
        <v>0</v>
      </c>
      <c r="BQ33" s="126">
        <f t="shared" si="112"/>
        <v>239.0156782369063</v>
      </c>
      <c r="BR33" s="126">
        <f t="shared" si="113"/>
        <v>474.99108311351631</v>
      </c>
      <c r="BS33" s="126">
        <f t="shared" si="114"/>
        <v>707.95799184913039</v>
      </c>
      <c r="BT33" s="126">
        <f t="shared" si="115"/>
        <v>937.94788642887454</v>
      </c>
      <c r="BU33" s="126">
        <f t="shared" si="116"/>
        <v>1164.9919561752151</v>
      </c>
      <c r="BV33" s="126">
        <f t="shared" si="117"/>
        <v>1389.1211002979667</v>
      </c>
      <c r="BW33" s="126">
        <f t="shared" si="118"/>
        <v>1610.3659304229773</v>
      </c>
      <c r="BX33" s="126">
        <f t="shared" si="119"/>
        <v>1828.7567730996554</v>
      </c>
      <c r="BY33" s="126">
        <f t="shared" si="120"/>
        <v>2044.3236722875192</v>
      </c>
      <c r="BZ33" s="126">
        <f t="shared" si="121"/>
        <v>2257.0963918219295</v>
      </c>
      <c r="CA33" s="126">
        <f t="shared" si="122"/>
        <v>2383.1139569444163</v>
      </c>
      <c r="CB33" s="126">
        <f t="shared" si="123"/>
        <v>2507.4576859387357</v>
      </c>
      <c r="CC33" s="126">
        <f t="shared" si="124"/>
        <v>2630.1454204292218</v>
      </c>
      <c r="CD33" s="126">
        <f t="shared" si="125"/>
        <v>2751.194834668373</v>
      </c>
      <c r="CE33" s="126">
        <f t="shared" si="126"/>
        <v>2870.623437003087</v>
      </c>
      <c r="CF33" s="126">
        <f t="shared" si="127"/>
        <v>2988.4485713285871</v>
      </c>
      <c r="CG33" s="126">
        <f t="shared" si="128"/>
        <v>3104.6874185301431</v>
      </c>
      <c r="CH33" s="126">
        <f t="shared" si="129"/>
        <v>3219.3569979126864</v>
      </c>
      <c r="CI33" s="126">
        <f t="shared" si="130"/>
        <v>3332.4741686184125</v>
      </c>
      <c r="CJ33" s="126">
        <f t="shared" si="131"/>
        <v>3444.055631032476</v>
      </c>
      <c r="CK33" s="126">
        <f t="shared" si="132"/>
        <v>3591.3746495107607</v>
      </c>
      <c r="CL33" s="126">
        <f t="shared" si="133"/>
        <v>3736.723112454607</v>
      </c>
      <c r="CM33" s="126">
        <f t="shared" si="134"/>
        <v>3880.1221415463715</v>
      </c>
      <c r="CN33" s="126">
        <f t="shared" si="135"/>
        <v>4021.5926597921598</v>
      </c>
      <c r="CO33" s="126">
        <f t="shared" si="136"/>
        <v>4161.1553932650659</v>
      </c>
      <c r="CP33" s="126">
        <f t="shared" si="137"/>
        <v>4298.8308728337597</v>
      </c>
      <c r="CQ33" s="126">
        <f t="shared" si="138"/>
        <v>4434.6394358765519</v>
      </c>
      <c r="CR33" s="126">
        <f t="shared" si="139"/>
        <v>4568.601227981042</v>
      </c>
      <c r="CS33" s="126">
        <f t="shared" si="140"/>
        <v>4700.7362046294802</v>
      </c>
      <c r="CT33" s="126">
        <f t="shared" si="141"/>
        <v>4831.064132869953</v>
      </c>
      <c r="CU33" s="141"/>
      <c r="CV33" s="126">
        <f>'[2]Yearly Butadiene'!AJ33</f>
        <v>0</v>
      </c>
      <c r="CW33" s="126">
        <f>'[2]Yearly Butadiene'!AK33</f>
        <v>109.07887366655314</v>
      </c>
      <c r="CX33" s="126">
        <f>'[2]Yearly Butadiene'!AL33</f>
        <v>216.63761065295813</v>
      </c>
      <c r="CY33" s="126">
        <f>'[2]Yearly Butadiene'!AM33</f>
        <v>322.69209956886516</v>
      </c>
      <c r="CZ33" s="126">
        <f>'[2]Yearly Butadiene'!AN33</f>
        <v>427.25808140683722</v>
      </c>
      <c r="DA33" s="126">
        <f>'[2]Yearly Butadiene'!AO33</f>
        <v>530.35115082810751</v>
      </c>
      <c r="DB33" s="126">
        <f>'[2]Yearly Butadiene'!AP33</f>
        <v>631.98675743758326</v>
      </c>
      <c r="DC33" s="126">
        <f>'[2]Yearly Butadiene'!AQ33</f>
        <v>732.18020704818855</v>
      </c>
      <c r="DD33" s="126">
        <f>'[2]Yearly Butadiene'!AR33</f>
        <v>830.94666293462762</v>
      </c>
      <c r="DE33" s="126">
        <f>'[2]Yearly Butadiene'!AS33</f>
        <v>928.3011470766595</v>
      </c>
      <c r="DF33" s="126">
        <f>'[2]Yearly Butadiene'!AT33</f>
        <v>1024.2585413919646</v>
      </c>
      <c r="DG33" s="126">
        <f>'[2]Yearly Butadiene'!AU33</f>
        <v>1080.743855851608</v>
      </c>
      <c r="DH33" s="126">
        <f>'[2]Yearly Butadiene'!AV33</f>
        <v>1136.3922522471678</v>
      </c>
      <c r="DI33" s="126">
        <f>'[2]Yearly Butadiene'!AW33</f>
        <v>1191.2126513908108</v>
      </c>
      <c r="DJ33" s="126">
        <f>'[2]Yearly Butadiene'!AX33</f>
        <v>1245.2138904087865</v>
      </c>
      <c r="DK33" s="126">
        <f>'[2]Yearly Butadiene'!AY33</f>
        <v>1298.4047234745435</v>
      </c>
      <c r="DL33" s="126">
        <f>'[2]Yearly Butadiene'!AZ33</f>
        <v>1350.7938225356934</v>
      </c>
      <c r="DM33" s="126">
        <f>'[2]Yearly Butadiene'!BA33</f>
        <v>1402.3897780348714</v>
      </c>
      <c r="DN33" s="126">
        <f>'[2]Yearly Butadiene'!BB33</f>
        <v>1453.2010996245431</v>
      </c>
      <c r="DO33" s="126">
        <f>'[2]Yearly Butadiene'!BC33</f>
        <v>1503.2362168758061</v>
      </c>
      <c r="DP33" s="126">
        <f>'[2]Yearly Butadiene'!BD33</f>
        <v>1552.5034799812379</v>
      </c>
      <c r="DQ33" s="126">
        <f>'[2]Yearly Butadiene'!BE33</f>
        <v>1617.7940663268801</v>
      </c>
      <c r="DR33" s="126">
        <f>'[2]Yearly Butadiene'!BF33</f>
        <v>1682.0993749053032</v>
      </c>
      <c r="DS33" s="126">
        <f>'[2]Yearly Butadiene'!BG33</f>
        <v>1745.4299665576855</v>
      </c>
      <c r="DT33" s="126">
        <f>'[2]Yearly Butadiene'!BH33</f>
        <v>1807.7963027870796</v>
      </c>
      <c r="DU33" s="126">
        <f>'[2]Yearly Butadiene'!BI33</f>
        <v>1869.2087466300327</v>
      </c>
      <c r="DV33" s="126">
        <f>'[2]Yearly Butadiene'!BJ33</f>
        <v>1929.6775635208796</v>
      </c>
      <c r="DW33" s="126">
        <f>'[2]Yearly Butadiene'!BK33</f>
        <v>1989.2129221487758</v>
      </c>
      <c r="DX33" s="126">
        <f>'[2]Yearly Butadiene'!BL33</f>
        <v>2047.8248953075208</v>
      </c>
      <c r="DY33" s="126">
        <f>'[2]Yearly Butadiene'!BM33</f>
        <v>2105.5234607382399</v>
      </c>
      <c r="DZ33" s="126">
        <f>'[2]Yearly Butadiene'!BN33</f>
        <v>2162.3185019649763</v>
      </c>
      <c r="EB33" s="126">
        <f>'[3]Yearly Butadiene'!AJ33</f>
        <v>0</v>
      </c>
      <c r="EC33" s="126">
        <f>'[3]Yearly Butadiene'!AK33</f>
        <v>10.428965451900009</v>
      </c>
      <c r="ED33" s="126">
        <f>'[3]Yearly Butadiene'!AL33</f>
        <v>20.857930903800018</v>
      </c>
      <c r="EE33" s="126">
        <f>'[3]Yearly Butadiene'!AM33</f>
        <v>31.286896355700023</v>
      </c>
      <c r="EF33" s="126">
        <f>'[3]Yearly Butadiene'!AN33</f>
        <v>41.715861807600035</v>
      </c>
      <c r="EG33" s="126">
        <f>'[3]Yearly Butadiene'!AO33</f>
        <v>52.144827259500047</v>
      </c>
      <c r="EH33" s="126">
        <f>'[3]Yearly Butadiene'!AP33</f>
        <v>62.573792711400046</v>
      </c>
      <c r="EI33" s="126">
        <f>'[3]Yearly Butadiene'!AQ33</f>
        <v>73.002758163300058</v>
      </c>
      <c r="EJ33" s="126">
        <f>'[3]Yearly Butadiene'!AR33</f>
        <v>83.43172361520007</v>
      </c>
      <c r="EK33" s="126">
        <f>'[3]Yearly Butadiene'!AS33</f>
        <v>93.860689067100083</v>
      </c>
      <c r="EL33" s="126">
        <f>'[3]Yearly Butadiene'!AT33</f>
        <v>104.28965451900009</v>
      </c>
      <c r="EM33" s="126">
        <f>'[3]Yearly Butadiene'!AU33</f>
        <v>110.8131226206001</v>
      </c>
      <c r="EN33" s="126">
        <f>'[3]Yearly Butadiene'!AV33</f>
        <v>117.33659072220011</v>
      </c>
      <c r="EO33" s="126">
        <f>'[3]Yearly Butadiene'!AW33</f>
        <v>123.86005882380012</v>
      </c>
      <c r="EP33" s="126">
        <f>'[3]Yearly Butadiene'!AX33</f>
        <v>130.38352692540013</v>
      </c>
      <c r="EQ33" s="126">
        <f>'[3]Yearly Butadiene'!AY33</f>
        <v>136.90699502700011</v>
      </c>
      <c r="ER33" s="126">
        <f>'[3]Yearly Butadiene'!AZ33</f>
        <v>143.43046312860014</v>
      </c>
      <c r="ES33" s="126">
        <f>'[3]Yearly Butadiene'!BA33</f>
        <v>149.95393123020014</v>
      </c>
      <c r="ET33" s="126">
        <f>'[3]Yearly Butadiene'!BB33</f>
        <v>156.47739933180014</v>
      </c>
      <c r="EU33" s="126">
        <f>'[3]Yearly Butadiene'!BC33</f>
        <v>163.00086743340015</v>
      </c>
      <c r="EV33" s="126">
        <f>'[3]Yearly Butadiene'!BD33</f>
        <v>169.52433553500015</v>
      </c>
      <c r="EW33" s="126">
        <f>'[3]Yearly Butadiene'!BE33</f>
        <v>177.89325842850019</v>
      </c>
      <c r="EX33" s="126">
        <f>'[3]Yearly Butadiene'!BF33</f>
        <v>186.26218132200017</v>
      </c>
      <c r="EY33" s="126">
        <f>'[3]Yearly Butadiene'!BG33</f>
        <v>194.63110421550019</v>
      </c>
      <c r="EZ33" s="126">
        <f>'[3]Yearly Butadiene'!BH33</f>
        <v>203.0000271090002</v>
      </c>
      <c r="FA33" s="126">
        <f>'[3]Yearly Butadiene'!BI33</f>
        <v>211.36895000250018</v>
      </c>
      <c r="FB33" s="126">
        <f>'[3]Yearly Butadiene'!BJ33</f>
        <v>219.73787289600023</v>
      </c>
      <c r="FC33" s="126">
        <f>'[3]Yearly Butadiene'!BK33</f>
        <v>228.10679578950021</v>
      </c>
      <c r="FD33" s="126">
        <f>'[3]Yearly Butadiene'!BL33</f>
        <v>236.47571868300025</v>
      </c>
      <c r="FE33" s="126">
        <f>'[3]Yearly Butadiene'!BM33</f>
        <v>244.84464157650024</v>
      </c>
      <c r="FF33" s="126">
        <f>'[3]Yearly Butadiene'!BN33</f>
        <v>253.21356447000022</v>
      </c>
      <c r="FG33" s="141"/>
      <c r="FH33" s="126">
        <f t="shared" si="142"/>
        <v>0</v>
      </c>
      <c r="FI33" s="126">
        <f t="shared" si="143"/>
        <v>119.50783911845315</v>
      </c>
      <c r="FJ33" s="126">
        <f t="shared" si="144"/>
        <v>237.49554155675816</v>
      </c>
      <c r="FK33" s="126">
        <f t="shared" si="145"/>
        <v>353.9789959245652</v>
      </c>
      <c r="FL33" s="126">
        <f t="shared" si="146"/>
        <v>468.97394321443727</v>
      </c>
      <c r="FM33" s="126">
        <f t="shared" si="147"/>
        <v>582.49597808760757</v>
      </c>
      <c r="FN33" s="126">
        <f t="shared" si="148"/>
        <v>694.56055014898334</v>
      </c>
      <c r="FO33" s="126">
        <f t="shared" si="149"/>
        <v>805.18296521148864</v>
      </c>
      <c r="FP33" s="126">
        <f t="shared" si="150"/>
        <v>914.37838654982772</v>
      </c>
      <c r="FQ33" s="126">
        <f t="shared" si="151"/>
        <v>1022.1618361437596</v>
      </c>
      <c r="FR33" s="126">
        <f t="shared" si="152"/>
        <v>1128.5481959109648</v>
      </c>
      <c r="FS33" s="126">
        <f t="shared" si="153"/>
        <v>1191.5569784722081</v>
      </c>
      <c r="FT33" s="126">
        <f t="shared" si="154"/>
        <v>1253.7288429693679</v>
      </c>
      <c r="FU33" s="126">
        <f t="shared" si="155"/>
        <v>1315.0727102146109</v>
      </c>
      <c r="FV33" s="126">
        <f t="shared" si="156"/>
        <v>1375.5974173341865</v>
      </c>
      <c r="FW33" s="126">
        <f t="shared" si="157"/>
        <v>1435.3117185015435</v>
      </c>
      <c r="FX33" s="126">
        <f t="shared" si="158"/>
        <v>1494.2242856642936</v>
      </c>
      <c r="FY33" s="126">
        <f t="shared" si="159"/>
        <v>1552.3437092650715</v>
      </c>
      <c r="FZ33" s="126">
        <f t="shared" si="160"/>
        <v>1609.6784989563432</v>
      </c>
      <c r="GA33" s="126">
        <f t="shared" si="161"/>
        <v>1666.2370843092062</v>
      </c>
      <c r="GB33" s="126">
        <f t="shared" si="162"/>
        <v>1722.027815516238</v>
      </c>
      <c r="GC33" s="126">
        <f t="shared" si="163"/>
        <v>1795.6873247553804</v>
      </c>
      <c r="GD33" s="126">
        <f t="shared" si="164"/>
        <v>1868.3615562273035</v>
      </c>
      <c r="GE33" s="126">
        <f t="shared" si="165"/>
        <v>1940.0610707731857</v>
      </c>
      <c r="GF33" s="126">
        <f t="shared" si="166"/>
        <v>2010.7963298960799</v>
      </c>
      <c r="GG33" s="126">
        <f t="shared" si="167"/>
        <v>2080.5776966325329</v>
      </c>
      <c r="GH33" s="126">
        <f t="shared" si="168"/>
        <v>2149.4154364168799</v>
      </c>
      <c r="GI33" s="126">
        <f t="shared" si="169"/>
        <v>2217.319717938276</v>
      </c>
      <c r="GJ33" s="126">
        <f t="shared" si="170"/>
        <v>2284.300613990521</v>
      </c>
      <c r="GK33" s="126">
        <f t="shared" si="171"/>
        <v>2350.3681023147401</v>
      </c>
      <c r="GL33" s="126">
        <f t="shared" si="172"/>
        <v>2415.5320664349765</v>
      </c>
      <c r="HG33" s="75"/>
      <c r="HH33" s="76" t="s">
        <v>104</v>
      </c>
      <c r="HI33" s="76" t="s">
        <v>105</v>
      </c>
      <c r="HJ33" s="76" t="s">
        <v>106</v>
      </c>
      <c r="HK33" s="76" t="s">
        <v>107</v>
      </c>
      <c r="HL33" s="76"/>
      <c r="HM33" s="80"/>
      <c r="HN33" s="76" t="s">
        <v>109</v>
      </c>
    </row>
    <row r="34" spans="1:223" outlineLevel="1">
      <c r="B34" s="1" t="s">
        <v>23</v>
      </c>
      <c r="C34" s="5" t="s">
        <v>197</v>
      </c>
      <c r="D34" s="126">
        <f>'[2]Yearly Butadiene'!D34</f>
        <v>0</v>
      </c>
      <c r="E34" s="126">
        <f>'[2]Yearly Butadiene'!E34</f>
        <v>59.252721497880714</v>
      </c>
      <c r="F34" s="126">
        <f>'[2]Yearly Butadiene'!F34</f>
        <v>117.67968973740938</v>
      </c>
      <c r="G34" s="126">
        <f>'[2]Yearly Butadiene'!G34</f>
        <v>175.28953556827241</v>
      </c>
      <c r="H34" s="126">
        <f>'[2]Yearly Butadiene'!H34</f>
        <v>232.09080965309681</v>
      </c>
      <c r="I34" s="126">
        <f>'[2]Yearly Butadiene'!I34</f>
        <v>288.09198316588555</v>
      </c>
      <c r="J34" s="126">
        <f>'[2]Yearly Butadiene'!J34</f>
        <v>343.30144848461322</v>
      </c>
      <c r="K34" s="126">
        <f>'[2]Yearly Butadiene'!K34</f>
        <v>397.72751987802837</v>
      </c>
      <c r="L34" s="126">
        <f>'[2]Yearly Butadiene'!L34</f>
        <v>451.37843418671139</v>
      </c>
      <c r="M34" s="126">
        <f>'[2]Yearly Butadiene'!M34</f>
        <v>504.26235149843234</v>
      </c>
      <c r="N34" s="126">
        <f>'[2]Yearly Butadiene'!N34</f>
        <v>556.3873558178575</v>
      </c>
      <c r="O34" s="126">
        <f>'[2]Yearly Butadiene'!O34</f>
        <v>607.76145573064866</v>
      </c>
      <c r="P34" s="126">
        <f>'[2]Yearly Butadiene'!P34</f>
        <v>658.39258506200213</v>
      </c>
      <c r="Q34" s="126">
        <f>'[2]Yearly Butadiene'!Q34</f>
        <v>708.28860352967138</v>
      </c>
      <c r="R34" s="126">
        <f>'[2]Yearly Butadiene'!R34</f>
        <v>757.45729739152</v>
      </c>
      <c r="S34" s="126">
        <f>'[2]Yearly Butadiene'!S34</f>
        <v>805.90638008764768</v>
      </c>
      <c r="T34" s="126">
        <f>'[2]Yearly Butadiene'!T34</f>
        <v>853.6434928771348</v>
      </c>
      <c r="U34" s="126">
        <f>'[2]Yearly Butadiene'!U34</f>
        <v>900.67620546944806</v>
      </c>
      <c r="V34" s="126">
        <f>'[2]Yearly Butadiene'!V34</f>
        <v>947.0120166505526</v>
      </c>
      <c r="W34" s="126">
        <f>'[2]Yearly Butadiene'!W34</f>
        <v>992.65835490377083</v>
      </c>
      <c r="X34" s="126">
        <f>'[2]Yearly Butadiene'!X34</f>
        <v>1037.622579025435</v>
      </c>
      <c r="Y34" s="126">
        <f>'[2]Yearly Butadiene'!Y34</f>
        <v>1083.4731792818866</v>
      </c>
      <c r="Z34" s="126">
        <f>'[2]Yearly Butadiene'!Z34</f>
        <v>1128.6344192913002</v>
      </c>
      <c r="AA34" s="126">
        <f>'[2]Yearly Butadiene'!AA34</f>
        <v>1173.1136798385501</v>
      </c>
      <c r="AB34" s="126">
        <f>'[2]Yearly Butadiene'!AB34</f>
        <v>1216.9182723200977</v>
      </c>
      <c r="AC34" s="126">
        <f>'[2]Yearly Butadiene'!AC34</f>
        <v>1260.0554393526311</v>
      </c>
      <c r="AD34" s="126">
        <f>'[2]Yearly Butadiene'!AD34</f>
        <v>1302.5323553765941</v>
      </c>
      <c r="AE34" s="126">
        <f>'[2]Yearly Butadiene'!AE34</f>
        <v>1344.3561272546383</v>
      </c>
      <c r="AF34" s="126">
        <f>'[2]Yearly Butadiene'!AF34</f>
        <v>1385.5337948650522</v>
      </c>
      <c r="AG34" s="126">
        <f>'[2]Yearly Butadiene'!AG34</f>
        <v>1426.0723316901942</v>
      </c>
      <c r="AH34" s="126">
        <f>'[2]Yearly Butadiene'!AH34</f>
        <v>1465.9786453999841</v>
      </c>
      <c r="AI34" s="141"/>
      <c r="AJ34" s="126">
        <f>'[3]Yearly Butadiene'!D34</f>
        <v>0</v>
      </c>
      <c r="AK34" s="126">
        <f>'[3]Yearly Butadiene'!E34</f>
        <v>5.6651170356000051</v>
      </c>
      <c r="AL34" s="126">
        <f>'[3]Yearly Butadiene'!F34</f>
        <v>11.33023407120001</v>
      </c>
      <c r="AM34" s="126">
        <f>'[3]Yearly Butadiene'!G34</f>
        <v>16.995351106800015</v>
      </c>
      <c r="AN34" s="126">
        <f>'[3]Yearly Butadiene'!H34</f>
        <v>22.66046814240002</v>
      </c>
      <c r="AO34" s="126">
        <f>'[3]Yearly Butadiene'!I34</f>
        <v>28.325585178000029</v>
      </c>
      <c r="AP34" s="126">
        <f>'[3]Yearly Butadiene'!J34</f>
        <v>33.990702213600031</v>
      </c>
      <c r="AQ34" s="126">
        <f>'[3]Yearly Butadiene'!K34</f>
        <v>39.655819249200036</v>
      </c>
      <c r="AR34" s="126">
        <f>'[3]Yearly Butadiene'!L34</f>
        <v>45.320936284800041</v>
      </c>
      <c r="AS34" s="126">
        <f>'[3]Yearly Butadiene'!M34</f>
        <v>50.986053320400046</v>
      </c>
      <c r="AT34" s="126">
        <f>'[3]Yearly Butadiene'!N34</f>
        <v>56.651170356000058</v>
      </c>
      <c r="AU34" s="126">
        <f>'[3]Yearly Butadiene'!O34</f>
        <v>62.316287391600049</v>
      </c>
      <c r="AV34" s="126">
        <f>'[3]Yearly Butadiene'!P34</f>
        <v>67.981404427200061</v>
      </c>
      <c r="AW34" s="126">
        <f>'[3]Yearly Butadiene'!Q34</f>
        <v>73.646521462800067</v>
      </c>
      <c r="AX34" s="126">
        <f>'[3]Yearly Butadiene'!R34</f>
        <v>79.311638498400072</v>
      </c>
      <c r="AY34" s="126">
        <f>'[3]Yearly Butadiene'!S34</f>
        <v>84.976755534000077</v>
      </c>
      <c r="AZ34" s="126">
        <f>'[3]Yearly Butadiene'!T34</f>
        <v>90.641872569600082</v>
      </c>
      <c r="BA34" s="126">
        <f>'[3]Yearly Butadiene'!U34</f>
        <v>96.306989605200087</v>
      </c>
      <c r="BB34" s="126">
        <f>'[3]Yearly Butadiene'!V34</f>
        <v>101.97210664080011</v>
      </c>
      <c r="BC34" s="126">
        <f>'[3]Yearly Butadiene'!W34</f>
        <v>107.6372236764001</v>
      </c>
      <c r="BD34" s="126">
        <f>'[3]Yearly Butadiene'!X34</f>
        <v>113.3023407120001</v>
      </c>
      <c r="BE34" s="126">
        <f>'[3]Yearly Butadiene'!Y34</f>
        <v>119.13912796080011</v>
      </c>
      <c r="BF34" s="126">
        <f>'[3]Yearly Butadiene'!Z34</f>
        <v>124.9759152096001</v>
      </c>
      <c r="BG34" s="126">
        <f>'[3]Yearly Butadiene'!AA34</f>
        <v>130.81270245840011</v>
      </c>
      <c r="BH34" s="126">
        <f>'[3]Yearly Butadiene'!AB34</f>
        <v>136.64948970720013</v>
      </c>
      <c r="BI34" s="126">
        <f>'[3]Yearly Butadiene'!AC34</f>
        <v>142.48627695600013</v>
      </c>
      <c r="BJ34" s="126">
        <f>'[3]Yearly Butadiene'!AD34</f>
        <v>148.32306420480015</v>
      </c>
      <c r="BK34" s="126">
        <f>'[3]Yearly Butadiene'!AE34</f>
        <v>154.15985145360014</v>
      </c>
      <c r="BL34" s="126">
        <f>'[3]Yearly Butadiene'!AF34</f>
        <v>159.99663870240013</v>
      </c>
      <c r="BM34" s="126">
        <f>'[3]Yearly Butadiene'!AG34</f>
        <v>165.83342595120013</v>
      </c>
      <c r="BN34" s="126">
        <f>'[3]Yearly Butadiene'!AH34</f>
        <v>171.67021320000015</v>
      </c>
      <c r="BP34" s="126">
        <f t="shared" si="111"/>
        <v>0</v>
      </c>
      <c r="BQ34" s="126">
        <f t="shared" si="112"/>
        <v>64.917838533480719</v>
      </c>
      <c r="BR34" s="126">
        <f t="shared" si="113"/>
        <v>129.00992380860939</v>
      </c>
      <c r="BS34" s="126">
        <f t="shared" si="114"/>
        <v>192.28488667507241</v>
      </c>
      <c r="BT34" s="126">
        <f t="shared" si="115"/>
        <v>254.75127779549683</v>
      </c>
      <c r="BU34" s="126">
        <f t="shared" si="116"/>
        <v>316.41756834388559</v>
      </c>
      <c r="BV34" s="126">
        <f t="shared" si="117"/>
        <v>377.29215069821328</v>
      </c>
      <c r="BW34" s="126">
        <f t="shared" si="118"/>
        <v>437.3833391272284</v>
      </c>
      <c r="BX34" s="126">
        <f t="shared" si="119"/>
        <v>496.69937047151143</v>
      </c>
      <c r="BY34" s="126">
        <f t="shared" si="120"/>
        <v>555.24840481883234</v>
      </c>
      <c r="BZ34" s="126">
        <f t="shared" si="121"/>
        <v>613.03852617385758</v>
      </c>
      <c r="CA34" s="126">
        <f t="shared" si="122"/>
        <v>670.07774312224876</v>
      </c>
      <c r="CB34" s="126">
        <f t="shared" si="123"/>
        <v>726.37398948920213</v>
      </c>
      <c r="CC34" s="126">
        <f t="shared" si="124"/>
        <v>781.9351249924714</v>
      </c>
      <c r="CD34" s="126">
        <f t="shared" si="125"/>
        <v>836.76893588992004</v>
      </c>
      <c r="CE34" s="126">
        <f t="shared" si="126"/>
        <v>890.88313562164774</v>
      </c>
      <c r="CF34" s="126">
        <f t="shared" si="127"/>
        <v>944.28536544673489</v>
      </c>
      <c r="CG34" s="126">
        <f t="shared" si="128"/>
        <v>996.98319507464817</v>
      </c>
      <c r="CH34" s="126">
        <f t="shared" si="129"/>
        <v>1048.9841232913527</v>
      </c>
      <c r="CI34" s="126">
        <f t="shared" si="130"/>
        <v>1100.295578580171</v>
      </c>
      <c r="CJ34" s="126">
        <f t="shared" si="131"/>
        <v>1150.9249197374352</v>
      </c>
      <c r="CK34" s="126">
        <f t="shared" si="132"/>
        <v>1202.6123072426867</v>
      </c>
      <c r="CL34" s="126">
        <f t="shared" si="133"/>
        <v>1253.6103345009003</v>
      </c>
      <c r="CM34" s="126">
        <f t="shared" si="134"/>
        <v>1303.9263822969501</v>
      </c>
      <c r="CN34" s="126">
        <f t="shared" si="135"/>
        <v>1353.5677620272977</v>
      </c>
      <c r="CO34" s="126">
        <f t="shared" si="136"/>
        <v>1402.5417163086313</v>
      </c>
      <c r="CP34" s="126">
        <f t="shared" si="137"/>
        <v>1450.8554195813942</v>
      </c>
      <c r="CQ34" s="126">
        <f t="shared" si="138"/>
        <v>1498.5159787082384</v>
      </c>
      <c r="CR34" s="126">
        <f t="shared" si="139"/>
        <v>1545.5304335674523</v>
      </c>
      <c r="CS34" s="126">
        <f t="shared" si="140"/>
        <v>1591.9057576413943</v>
      </c>
      <c r="CT34" s="126">
        <f t="shared" si="141"/>
        <v>1637.6488585999841</v>
      </c>
      <c r="CU34" s="141"/>
      <c r="CV34" s="126">
        <f>'[2]Yearly Butadiene'!AJ34</f>
        <v>0</v>
      </c>
      <c r="CW34" s="126">
        <f>'[2]Yearly Butadiene'!AK34</f>
        <v>29.626360748940357</v>
      </c>
      <c r="CX34" s="126">
        <f>'[2]Yearly Butadiene'!AL34</f>
        <v>58.839844868704688</v>
      </c>
      <c r="CY34" s="126">
        <f>'[2]Yearly Butadiene'!AM34</f>
        <v>87.644767784136207</v>
      </c>
      <c r="CZ34" s="126">
        <f>'[2]Yearly Butadiene'!AN34</f>
        <v>116.04540482654841</v>
      </c>
      <c r="DA34" s="126">
        <f>'[2]Yearly Butadiene'!AO34</f>
        <v>144.04599158294278</v>
      </c>
      <c r="DB34" s="126">
        <f>'[2]Yearly Butadiene'!AP34</f>
        <v>171.65072424230661</v>
      </c>
      <c r="DC34" s="126">
        <f>'[2]Yearly Butadiene'!AQ34</f>
        <v>198.86375993901419</v>
      </c>
      <c r="DD34" s="126">
        <f>'[2]Yearly Butadiene'!AR34</f>
        <v>225.68921709335569</v>
      </c>
      <c r="DE34" s="126">
        <f>'[2]Yearly Butadiene'!AS34</f>
        <v>252.13117574921617</v>
      </c>
      <c r="DF34" s="126">
        <f>'[2]Yearly Butadiene'!AT34</f>
        <v>278.19367790892875</v>
      </c>
      <c r="DG34" s="126">
        <f>'[2]Yearly Butadiene'!AU34</f>
        <v>303.88072786532433</v>
      </c>
      <c r="DH34" s="126">
        <f>'[2]Yearly Butadiene'!AV34</f>
        <v>329.19629253100106</v>
      </c>
      <c r="DI34" s="126">
        <f>'[2]Yearly Butadiene'!AW34</f>
        <v>354.14430176483569</v>
      </c>
      <c r="DJ34" s="126">
        <f>'[2]Yearly Butadiene'!AX34</f>
        <v>378.72864869576</v>
      </c>
      <c r="DK34" s="126">
        <f>'[2]Yearly Butadiene'!AY34</f>
        <v>402.95319004382384</v>
      </c>
      <c r="DL34" s="126">
        <f>'[2]Yearly Butadiene'!AZ34</f>
        <v>426.8217464385674</v>
      </c>
      <c r="DM34" s="126">
        <f>'[2]Yearly Butadiene'!BA34</f>
        <v>450.33810273472403</v>
      </c>
      <c r="DN34" s="126">
        <f>'[2]Yearly Butadiene'!BB34</f>
        <v>473.5060083252763</v>
      </c>
      <c r="DO34" s="126">
        <f>'[2]Yearly Butadiene'!BC34</f>
        <v>496.32917745188541</v>
      </c>
      <c r="DP34" s="126">
        <f>'[2]Yearly Butadiene'!BD34</f>
        <v>518.81128951271751</v>
      </c>
      <c r="DQ34" s="126">
        <f>'[2]Yearly Butadiene'!BE34</f>
        <v>541.73658964094329</v>
      </c>
      <c r="DR34" s="126">
        <f>'[2]Yearly Butadiene'!BF34</f>
        <v>564.31720964565011</v>
      </c>
      <c r="DS34" s="126">
        <f>'[2]Yearly Butadiene'!BG34</f>
        <v>586.55683991927503</v>
      </c>
      <c r="DT34" s="126">
        <f>'[2]Yearly Butadiene'!BH34</f>
        <v>608.45913616004884</v>
      </c>
      <c r="DU34" s="126">
        <f>'[2]Yearly Butadiene'!BI34</f>
        <v>630.02771967631554</v>
      </c>
      <c r="DV34" s="126">
        <f>'[2]Yearly Butadiene'!BJ34</f>
        <v>651.26617768829703</v>
      </c>
      <c r="DW34" s="126">
        <f>'[2]Yearly Butadiene'!BK34</f>
        <v>672.17806362731915</v>
      </c>
      <c r="DX34" s="126">
        <f>'[2]Yearly Butadiene'!BL34</f>
        <v>692.76689743252609</v>
      </c>
      <c r="DY34" s="126">
        <f>'[2]Yearly Butadiene'!BM34</f>
        <v>713.03616584509712</v>
      </c>
      <c r="DZ34" s="126">
        <f>'[2]Yearly Butadiene'!BN34</f>
        <v>732.98932269999204</v>
      </c>
      <c r="EB34" s="126">
        <f>'[3]Yearly Butadiene'!AJ34</f>
        <v>0</v>
      </c>
      <c r="EC34" s="126">
        <f>'[3]Yearly Butadiene'!AK34</f>
        <v>2.8325585178000026</v>
      </c>
      <c r="ED34" s="126">
        <f>'[3]Yearly Butadiene'!AL34</f>
        <v>5.6651170356000051</v>
      </c>
      <c r="EE34" s="126">
        <f>'[3]Yearly Butadiene'!AM34</f>
        <v>8.4976755534000077</v>
      </c>
      <c r="EF34" s="126">
        <f>'[3]Yearly Butadiene'!AN34</f>
        <v>11.33023407120001</v>
      </c>
      <c r="EG34" s="126">
        <f>'[3]Yearly Butadiene'!AO34</f>
        <v>14.162792589000015</v>
      </c>
      <c r="EH34" s="126">
        <f>'[3]Yearly Butadiene'!AP34</f>
        <v>16.995351106800015</v>
      </c>
      <c r="EI34" s="126">
        <f>'[3]Yearly Butadiene'!AQ34</f>
        <v>19.827909624600018</v>
      </c>
      <c r="EJ34" s="126">
        <f>'[3]Yearly Butadiene'!AR34</f>
        <v>22.66046814240002</v>
      </c>
      <c r="EK34" s="126">
        <f>'[3]Yearly Butadiene'!AS34</f>
        <v>25.493026660200023</v>
      </c>
      <c r="EL34" s="126">
        <f>'[3]Yearly Butadiene'!AT34</f>
        <v>28.325585178000029</v>
      </c>
      <c r="EM34" s="126">
        <f>'[3]Yearly Butadiene'!AU34</f>
        <v>31.158143695800025</v>
      </c>
      <c r="EN34" s="126">
        <f>'[3]Yearly Butadiene'!AV34</f>
        <v>33.990702213600031</v>
      </c>
      <c r="EO34" s="126">
        <f>'[3]Yearly Butadiene'!AW34</f>
        <v>36.823260731400033</v>
      </c>
      <c r="EP34" s="126">
        <f>'[3]Yearly Butadiene'!AX34</f>
        <v>39.655819249200036</v>
      </c>
      <c r="EQ34" s="126">
        <f>'[3]Yearly Butadiene'!AY34</f>
        <v>42.488377767000038</v>
      </c>
      <c r="ER34" s="126">
        <f>'[3]Yearly Butadiene'!AZ34</f>
        <v>45.320936284800041</v>
      </c>
      <c r="ES34" s="126">
        <f>'[3]Yearly Butadiene'!BA34</f>
        <v>48.153494802600044</v>
      </c>
      <c r="ET34" s="126">
        <f>'[3]Yearly Butadiene'!BB34</f>
        <v>50.986053320400053</v>
      </c>
      <c r="EU34" s="126">
        <f>'[3]Yearly Butadiene'!BC34</f>
        <v>53.818611838200049</v>
      </c>
      <c r="EV34" s="126">
        <f>'[3]Yearly Butadiene'!BD34</f>
        <v>56.651170356000051</v>
      </c>
      <c r="EW34" s="126">
        <f>'[3]Yearly Butadiene'!BE34</f>
        <v>59.569563980400055</v>
      </c>
      <c r="EX34" s="126">
        <f>'[3]Yearly Butadiene'!BF34</f>
        <v>62.487957604800052</v>
      </c>
      <c r="EY34" s="126">
        <f>'[3]Yearly Butadiene'!BG34</f>
        <v>65.406351229200055</v>
      </c>
      <c r="EZ34" s="126">
        <f>'[3]Yearly Butadiene'!BH34</f>
        <v>68.324744853600066</v>
      </c>
      <c r="FA34" s="126">
        <f>'[3]Yearly Butadiene'!BI34</f>
        <v>71.243138478000063</v>
      </c>
      <c r="FB34" s="126">
        <f>'[3]Yearly Butadiene'!BJ34</f>
        <v>74.161532102400074</v>
      </c>
      <c r="FC34" s="126">
        <f>'[3]Yearly Butadiene'!BK34</f>
        <v>77.07992572680007</v>
      </c>
      <c r="FD34" s="126">
        <f>'[3]Yearly Butadiene'!BL34</f>
        <v>79.998319351200067</v>
      </c>
      <c r="FE34" s="126">
        <f>'[3]Yearly Butadiene'!BM34</f>
        <v>82.916712975600063</v>
      </c>
      <c r="FF34" s="126">
        <f>'[3]Yearly Butadiene'!BN34</f>
        <v>85.835106600000074</v>
      </c>
      <c r="FG34" s="141"/>
      <c r="FH34" s="126">
        <f t="shared" si="142"/>
        <v>0</v>
      </c>
      <c r="FI34" s="126">
        <f t="shared" si="143"/>
        <v>32.458919266740359</v>
      </c>
      <c r="FJ34" s="126">
        <f t="shared" si="144"/>
        <v>64.504961904304693</v>
      </c>
      <c r="FK34" s="126">
        <f t="shared" si="145"/>
        <v>96.142443337536207</v>
      </c>
      <c r="FL34" s="126">
        <f t="shared" si="146"/>
        <v>127.37563889774842</v>
      </c>
      <c r="FM34" s="126">
        <f t="shared" si="147"/>
        <v>158.2087841719428</v>
      </c>
      <c r="FN34" s="126">
        <f t="shared" si="148"/>
        <v>188.64607534910664</v>
      </c>
      <c r="FO34" s="126">
        <f t="shared" si="149"/>
        <v>218.6916695636142</v>
      </c>
      <c r="FP34" s="126">
        <f t="shared" si="150"/>
        <v>248.34968523575571</v>
      </c>
      <c r="FQ34" s="126">
        <f t="shared" si="151"/>
        <v>277.62420240941617</v>
      </c>
      <c r="FR34" s="126">
        <f t="shared" si="152"/>
        <v>306.51926308692879</v>
      </c>
      <c r="FS34" s="126">
        <f t="shared" si="153"/>
        <v>335.03887156112438</v>
      </c>
      <c r="FT34" s="126">
        <f t="shared" si="154"/>
        <v>363.18699474460107</v>
      </c>
      <c r="FU34" s="126">
        <f t="shared" si="155"/>
        <v>390.9675624962357</v>
      </c>
      <c r="FV34" s="126">
        <f t="shared" si="156"/>
        <v>418.38446794496002</v>
      </c>
      <c r="FW34" s="126">
        <f t="shared" si="157"/>
        <v>445.44156781082387</v>
      </c>
      <c r="FX34" s="126">
        <f t="shared" si="158"/>
        <v>472.14268272336744</v>
      </c>
      <c r="FY34" s="126">
        <f t="shared" si="159"/>
        <v>498.49159753732408</v>
      </c>
      <c r="FZ34" s="126">
        <f t="shared" si="160"/>
        <v>524.49206164567636</v>
      </c>
      <c r="GA34" s="126">
        <f t="shared" si="161"/>
        <v>550.14778929008548</v>
      </c>
      <c r="GB34" s="126">
        <f t="shared" si="162"/>
        <v>575.46245986871759</v>
      </c>
      <c r="GC34" s="126">
        <f t="shared" si="163"/>
        <v>601.30615362134336</v>
      </c>
      <c r="GD34" s="126">
        <f t="shared" si="164"/>
        <v>626.80516725045015</v>
      </c>
      <c r="GE34" s="126">
        <f t="shared" si="165"/>
        <v>651.96319114847506</v>
      </c>
      <c r="GF34" s="126">
        <f t="shared" si="166"/>
        <v>676.78388101364885</v>
      </c>
      <c r="GG34" s="126">
        <f t="shared" si="167"/>
        <v>701.27085815431565</v>
      </c>
      <c r="GH34" s="126">
        <f t="shared" si="168"/>
        <v>725.42770979069712</v>
      </c>
      <c r="GI34" s="126">
        <f t="shared" si="169"/>
        <v>749.25798935411922</v>
      </c>
      <c r="GJ34" s="126">
        <f t="shared" si="170"/>
        <v>772.76521678372615</v>
      </c>
      <c r="GK34" s="126">
        <f t="shared" si="171"/>
        <v>795.95287882069715</v>
      </c>
      <c r="GL34" s="126">
        <f t="shared" si="172"/>
        <v>818.82442929999206</v>
      </c>
      <c r="HG34" s="218"/>
      <c r="HH34" s="14"/>
      <c r="HI34" s="76"/>
      <c r="HJ34" s="76"/>
      <c r="HK34" s="76"/>
      <c r="HL34" s="76"/>
      <c r="HM34" s="76"/>
      <c r="HN34" s="76"/>
      <c r="HO34" s="14"/>
    </row>
    <row r="35" spans="1:223" s="14" customFormat="1" outlineLevel="1">
      <c r="A35" s="10"/>
      <c r="B35" s="10" t="s">
        <v>48</v>
      </c>
      <c r="C35" s="62" t="s">
        <v>197</v>
      </c>
      <c r="D35" s="133">
        <f>'[2]Yearly Butadiene'!D35</f>
        <v>9040.6811006642947</v>
      </c>
      <c r="E35" s="133">
        <f>'[2]Yearly Butadiene'!E35</f>
        <v>8700.274606605486</v>
      </c>
      <c r="F35" s="133">
        <f>'[2]Yearly Butadiene'!F35</f>
        <v>8364.1730993664751</v>
      </c>
      <c r="G35" s="133">
        <f>'[2]Yearly Butadiene'!G35</f>
        <v>8032.3331121764422</v>
      </c>
      <c r="H35" s="133">
        <f>'[2]Yearly Butadiene'!H35</f>
        <v>7704.7115749990162</v>
      </c>
      <c r="I35" s="133">
        <f>'[2]Yearly Butadiene'!I35</f>
        <v>7381.2658111138244</v>
      </c>
      <c r="J35" s="133">
        <f>'[2]Yearly Butadiene'!J35</f>
        <v>7061.9535337264115</v>
      </c>
      <c r="K35" s="133">
        <f>'[2]Yearly Butadiene'!K35</f>
        <v>6746.732842606295</v>
      </c>
      <c r="L35" s="133">
        <f>'[2]Yearly Butadiene'!L35</f>
        <v>6435.5622207529595</v>
      </c>
      <c r="M35" s="133">
        <f>'[2]Yearly Butadiene'!M35</f>
        <v>6128.4005310895327</v>
      </c>
      <c r="N35" s="133">
        <f>'[2]Yearly Butadiene'!N35</f>
        <v>5825.2070131839318</v>
      </c>
      <c r="O35" s="133">
        <f>'[2]Yearly Butadiene'!O35</f>
        <v>5602.1207462114335</v>
      </c>
      <c r="P35" s="133">
        <f>'[2]Yearly Butadiene'!P35</f>
        <v>5381.8606006204573</v>
      </c>
      <c r="Q35" s="133">
        <f>'[2]Yearly Butadiene'!Q35</f>
        <v>5164.3980229389554</v>
      </c>
      <c r="R35" s="133">
        <f>'[2]Yearly Butadiene'!R35</f>
        <v>4949.7047204004293</v>
      </c>
      <c r="S35" s="133">
        <f>'[2]Yearly Butadiene'!S35</f>
        <v>4737.7526586970798</v>
      </c>
      <c r="T35" s="133">
        <f>'[2]Yearly Butadiene'!T35</f>
        <v>4528.5140597516174</v>
      </c>
      <c r="U35" s="133">
        <f>'[2]Yearly Butadiene'!U35</f>
        <v>4321.9613995075833</v>
      </c>
      <c r="V35" s="133">
        <f>'[2]Yearly Butadiene'!V35</f>
        <v>4118.0674057380074</v>
      </c>
      <c r="W35" s="133">
        <f>'[2]Yearly Butadiene'!W35</f>
        <v>3916.8050558722939</v>
      </c>
      <c r="X35" s="133">
        <f>'[2]Yearly Butadiene'!X35</f>
        <v>3718.1475748411422</v>
      </c>
      <c r="Y35" s="133">
        <f>'[2]Yearly Butadiene'!Y35</f>
        <v>3486.9414206427855</v>
      </c>
      <c r="Z35" s="133">
        <f>'[2]Yearly Butadiene'!Z35</f>
        <v>3258.7768535031773</v>
      </c>
      <c r="AA35" s="133">
        <f>'[2]Yearly Butadiene'!AA35</f>
        <v>3033.6227114460139</v>
      </c>
      <c r="AB35" s="133">
        <f>'[2]Yearly Butadiene'!AB35</f>
        <v>2811.4481190912802</v>
      </c>
      <c r="AC35" s="133">
        <f>'[2]Yearly Butadiene'!AC35</f>
        <v>2592.2224851742376</v>
      </c>
      <c r="AD35" s="133">
        <f>'[2]Yearly Butadiene'!AD35</f>
        <v>2375.9155000850833</v>
      </c>
      <c r="AE35" s="133">
        <f>'[2]Yearly Butadiene'!AE35</f>
        <v>2162.4971334290922</v>
      </c>
      <c r="AF35" s="133">
        <f>'[2]Yearly Butadiene'!AF35</f>
        <v>1951.9376316070957</v>
      </c>
      <c r="AG35" s="133">
        <f>'[2]Yearly Butadiene'!AG35</f>
        <v>1744.2075154161118</v>
      </c>
      <c r="AH35" s="133">
        <f>'[2]Yearly Butadiene'!AH35</f>
        <v>1539.2775776699837</v>
      </c>
      <c r="AI35" s="156"/>
      <c r="AJ35" s="133">
        <f>'[3]Yearly Butadiene'!D35</f>
        <v>858.35106600000074</v>
      </c>
      <c r="AK35" s="133">
        <f>'[3]Yearly Butadiene'!E35</f>
        <v>831.8280180606007</v>
      </c>
      <c r="AL35" s="133">
        <f>'[3]Yearly Butadiene'!F35</f>
        <v>805.30497012120065</v>
      </c>
      <c r="AM35" s="133">
        <f>'[3]Yearly Butadiene'!G35</f>
        <v>778.78192218180061</v>
      </c>
      <c r="AN35" s="133">
        <f>'[3]Yearly Butadiene'!H35</f>
        <v>752.25887424240068</v>
      </c>
      <c r="AO35" s="133">
        <f>'[3]Yearly Butadiene'!I35</f>
        <v>725.73582630300064</v>
      </c>
      <c r="AP35" s="133">
        <f>'[3]Yearly Butadiene'!J35</f>
        <v>699.21277836360071</v>
      </c>
      <c r="AQ35" s="133">
        <f>'[3]Yearly Butadiene'!K35</f>
        <v>672.68973042420066</v>
      </c>
      <c r="AR35" s="133">
        <f>'[3]Yearly Butadiene'!L35</f>
        <v>646.16668248480062</v>
      </c>
      <c r="AS35" s="133">
        <f>'[3]Yearly Butadiene'!M35</f>
        <v>619.64363454540057</v>
      </c>
      <c r="AT35" s="133">
        <f>'[3]Yearly Butadiene'!N35</f>
        <v>593.12058660600053</v>
      </c>
      <c r="AU35" s="133">
        <f>'[3]Yearly Butadiene'!O35</f>
        <v>574.40853336720045</v>
      </c>
      <c r="AV35" s="133">
        <f>'[3]Yearly Butadiene'!P35</f>
        <v>555.69648012840048</v>
      </c>
      <c r="AW35" s="133">
        <f>'[3]Yearly Butadiene'!Q35</f>
        <v>536.98442688960051</v>
      </c>
      <c r="AX35" s="133">
        <f>'[3]Yearly Butadiene'!R35</f>
        <v>518.27237365080043</v>
      </c>
      <c r="AY35" s="133">
        <f>'[3]Yearly Butadiene'!S35</f>
        <v>499.56032041200046</v>
      </c>
      <c r="AZ35" s="133">
        <f>'[3]Yearly Butadiene'!T35</f>
        <v>480.84826717320038</v>
      </c>
      <c r="BA35" s="133">
        <f>'[3]Yearly Butadiene'!U35</f>
        <v>462.13621393440042</v>
      </c>
      <c r="BB35" s="133">
        <f>'[3]Yearly Butadiene'!V35</f>
        <v>443.42416069560034</v>
      </c>
      <c r="BC35" s="133">
        <f>'[3]Yearly Butadiene'!W35</f>
        <v>424.71210745680031</v>
      </c>
      <c r="BD35" s="133">
        <f>'[3]Yearly Butadiene'!X35</f>
        <v>406.00005421800034</v>
      </c>
      <c r="BE35" s="133">
        <f>'[3]Yearly Butadiene'!Y35</f>
        <v>383.42542118220024</v>
      </c>
      <c r="BF35" s="133">
        <f>'[3]Yearly Butadiene'!Z35</f>
        <v>360.8507881464003</v>
      </c>
      <c r="BG35" s="133">
        <f>'[3]Yearly Butadiene'!AA35</f>
        <v>338.27615511060026</v>
      </c>
      <c r="BH35" s="133">
        <f>'[3]Yearly Butadiene'!AB35</f>
        <v>315.70152207480021</v>
      </c>
      <c r="BI35" s="133">
        <f>'[3]Yearly Butadiene'!AC35</f>
        <v>293.12688903900028</v>
      </c>
      <c r="BJ35" s="133">
        <f>'[3]Yearly Butadiene'!AD35</f>
        <v>270.55225600320011</v>
      </c>
      <c r="BK35" s="133">
        <f>'[3]Yearly Butadiene'!AE35</f>
        <v>247.97762296740018</v>
      </c>
      <c r="BL35" s="133">
        <f>'[3]Yearly Butadiene'!AF35</f>
        <v>225.4029899316001</v>
      </c>
      <c r="BM35" s="133">
        <f>'[3]Yearly Butadiene'!AG35</f>
        <v>202.82835689580014</v>
      </c>
      <c r="BN35" s="133">
        <f>'[3]Yearly Butadiene'!AH35</f>
        <v>180.25372386000015</v>
      </c>
      <c r="BP35" s="133">
        <f t="shared" si="111"/>
        <v>9899.0321666642958</v>
      </c>
      <c r="BQ35" s="133">
        <f t="shared" si="112"/>
        <v>9532.1026246660876</v>
      </c>
      <c r="BR35" s="133">
        <f t="shared" si="113"/>
        <v>9169.4780694876754</v>
      </c>
      <c r="BS35" s="133">
        <f t="shared" si="114"/>
        <v>8811.1150343582431</v>
      </c>
      <c r="BT35" s="133">
        <f t="shared" si="115"/>
        <v>8456.9704492414166</v>
      </c>
      <c r="BU35" s="133">
        <f t="shared" si="116"/>
        <v>8107.0016374168254</v>
      </c>
      <c r="BV35" s="133">
        <f t="shared" si="117"/>
        <v>7761.1663120900121</v>
      </c>
      <c r="BW35" s="133">
        <f t="shared" si="118"/>
        <v>7419.4225730304952</v>
      </c>
      <c r="BX35" s="133">
        <f t="shared" si="119"/>
        <v>7081.7289032377603</v>
      </c>
      <c r="BY35" s="133">
        <f t="shared" si="120"/>
        <v>6748.0441656349331</v>
      </c>
      <c r="BZ35" s="133">
        <f t="shared" si="121"/>
        <v>6418.3275997899327</v>
      </c>
      <c r="CA35" s="133">
        <f t="shared" si="122"/>
        <v>6176.5292795786336</v>
      </c>
      <c r="CB35" s="133">
        <f t="shared" si="123"/>
        <v>5937.5570807488575</v>
      </c>
      <c r="CC35" s="133">
        <f t="shared" si="124"/>
        <v>5701.3824498285558</v>
      </c>
      <c r="CD35" s="133">
        <f t="shared" si="125"/>
        <v>5467.9770940512299</v>
      </c>
      <c r="CE35" s="133">
        <f t="shared" si="126"/>
        <v>5237.3129791090805</v>
      </c>
      <c r="CF35" s="133">
        <f t="shared" si="127"/>
        <v>5009.3623269248183</v>
      </c>
      <c r="CG35" s="133">
        <f t="shared" si="128"/>
        <v>4784.0976134419834</v>
      </c>
      <c r="CH35" s="133">
        <f t="shared" si="129"/>
        <v>4561.4915664336077</v>
      </c>
      <c r="CI35" s="133">
        <f t="shared" si="130"/>
        <v>4341.5171633290938</v>
      </c>
      <c r="CJ35" s="133">
        <f t="shared" si="131"/>
        <v>4124.1476290591427</v>
      </c>
      <c r="CK35" s="133">
        <f t="shared" si="132"/>
        <v>3870.3668418249858</v>
      </c>
      <c r="CL35" s="133">
        <f t="shared" si="133"/>
        <v>3619.6276416495775</v>
      </c>
      <c r="CM35" s="133">
        <f t="shared" si="134"/>
        <v>3371.8988665566139</v>
      </c>
      <c r="CN35" s="133">
        <f t="shared" si="135"/>
        <v>3127.1496411660805</v>
      </c>
      <c r="CO35" s="133">
        <f t="shared" si="136"/>
        <v>2885.3493742132378</v>
      </c>
      <c r="CP35" s="133">
        <f t="shared" si="137"/>
        <v>2646.4677560882833</v>
      </c>
      <c r="CQ35" s="133">
        <f t="shared" si="138"/>
        <v>2410.4747563964925</v>
      </c>
      <c r="CR35" s="133">
        <f t="shared" si="139"/>
        <v>2177.3406215386958</v>
      </c>
      <c r="CS35" s="133">
        <f t="shared" si="140"/>
        <v>1947.035872311912</v>
      </c>
      <c r="CT35" s="133">
        <f t="shared" si="141"/>
        <v>1719.5313015299839</v>
      </c>
      <c r="CU35" s="156"/>
      <c r="CV35" s="133">
        <f>'[2]Yearly Butadiene'!AJ35</f>
        <v>9040.6811006642947</v>
      </c>
      <c r="CW35" s="133">
        <f>'[2]Yearly Butadiene'!AK35</f>
        <v>8838.9798410209787</v>
      </c>
      <c r="CX35" s="133">
        <f>'[2]Yearly Butadiene'!AL35</f>
        <v>8639.6505548881378</v>
      </c>
      <c r="CY35" s="133">
        <f>'[2]Yearly Butadiene'!AM35</f>
        <v>8442.6699795294426</v>
      </c>
      <c r="CZ35" s="133">
        <f>'[2]Yearly Butadiene'!AN35</f>
        <v>8248.0150612324014</v>
      </c>
      <c r="DA35" s="133">
        <f>'[2]Yearly Butadiene'!AO35</f>
        <v>8055.6629535248749</v>
      </c>
      <c r="DB35" s="133">
        <f>'[2]Yearly Butadiene'!AP35</f>
        <v>7865.5910154063013</v>
      </c>
      <c r="DC35" s="133">
        <f>'[2]Yearly Butadiene'!AQ35</f>
        <v>7677.776809593498</v>
      </c>
      <c r="DD35" s="133">
        <f>'[2]Yearly Butadiene'!AR35</f>
        <v>7492.1981007809418</v>
      </c>
      <c r="DE35" s="133">
        <f>'[2]Yearly Butadiene'!AS35</f>
        <v>7308.832853915409</v>
      </c>
      <c r="DF35" s="133">
        <f>'[2]Yearly Butadiene'!AT35</f>
        <v>7127.6592324848261</v>
      </c>
      <c r="DG35" s="133">
        <f>'[2]Yearly Butadiene'!AU35</f>
        <v>6986.7453299283661</v>
      </c>
      <c r="DH35" s="133">
        <f>'[2]Yearly Butadiene'!AV35</f>
        <v>6847.4491453986257</v>
      </c>
      <c r="DI35" s="133">
        <f>'[2]Yearly Butadiene'!AW35</f>
        <v>6709.7549760946022</v>
      </c>
      <c r="DJ35" s="133">
        <f>'[2]Yearly Butadiene'!AX35</f>
        <v>6573.6472595049763</v>
      </c>
      <c r="DK35" s="133">
        <f>'[2]Yearly Butadiene'!AY35</f>
        <v>6439.1105722154471</v>
      </c>
      <c r="DL35" s="133">
        <f>'[2]Yearly Butadiene'!AZ35</f>
        <v>6306.1296287258792</v>
      </c>
      <c r="DM35" s="133">
        <f>'[2]Yearly Butadiene'!BA35</f>
        <v>6174.6892802771781</v>
      </c>
      <c r="DN35" s="133">
        <f>'[2]Yearly Butadiene'!BB35</f>
        <v>6044.7745136878266</v>
      </c>
      <c r="DO35" s="133">
        <f>'[2]Yearly Butadiene'!BC35</f>
        <v>5916.3704501999855</v>
      </c>
      <c r="DP35" s="133">
        <f>'[2]Yearly Butadiene'!BD35</f>
        <v>5789.4623443350974</v>
      </c>
      <c r="DQ35" s="133">
        <f>'[2]Yearly Butadiene'!BE35</f>
        <v>5646.4720766106093</v>
      </c>
      <c r="DR35" s="133">
        <f>'[2]Yearly Butadiene'!BF35</f>
        <v>5505.1934380541306</v>
      </c>
      <c r="DS35" s="133">
        <f>'[2]Yearly Butadiene'!BG35</f>
        <v>5365.6095179229742</v>
      </c>
      <c r="DT35" s="133">
        <f>'[2]Yearly Butadiene'!BH35</f>
        <v>5227.703558038409</v>
      </c>
      <c r="DU35" s="133">
        <f>'[2]Yearly Butadiene'!BI35</f>
        <v>5091.4589514805857</v>
      </c>
      <c r="DV35" s="133">
        <f>'[2]Yearly Butadiene'!BJ35</f>
        <v>4956.8592412942598</v>
      </c>
      <c r="DW35" s="133">
        <f>'[2]Yearly Butadiene'!BK35</f>
        <v>4823.8881192051876</v>
      </c>
      <c r="DX35" s="133">
        <f>'[2]Yearly Butadiene'!BL35</f>
        <v>4692.5294243471426</v>
      </c>
      <c r="DY35" s="133">
        <f>'[2]Yearly Butadiene'!BM35</f>
        <v>4562.7671419994485</v>
      </c>
      <c r="DZ35" s="133">
        <f>'[2]Yearly Butadiene'!BN35</f>
        <v>4434.5854023349521</v>
      </c>
      <c r="EB35" s="133">
        <f>'[3]Yearly Butadiene'!AJ35</f>
        <v>858.35106600000074</v>
      </c>
      <c r="EC35" s="133">
        <f>'[3]Yearly Butadiene'!AK35</f>
        <v>845.08954203030078</v>
      </c>
      <c r="ED35" s="133">
        <f>'[3]Yearly Butadiene'!AL35</f>
        <v>831.8280180606007</v>
      </c>
      <c r="EE35" s="133">
        <f>'[3]Yearly Butadiene'!AM35</f>
        <v>818.56649409090073</v>
      </c>
      <c r="EF35" s="133">
        <f>'[3]Yearly Butadiene'!AN35</f>
        <v>805.30497012120065</v>
      </c>
      <c r="EG35" s="133">
        <f>'[3]Yearly Butadiene'!AO35</f>
        <v>792.04344615150069</v>
      </c>
      <c r="EH35" s="133">
        <f>'[3]Yearly Butadiene'!AP35</f>
        <v>778.78192218180061</v>
      </c>
      <c r="EI35" s="133">
        <f>'[3]Yearly Butadiene'!AQ35</f>
        <v>765.52039821210064</v>
      </c>
      <c r="EJ35" s="133">
        <f>'[3]Yearly Butadiene'!AR35</f>
        <v>752.25887424240068</v>
      </c>
      <c r="EK35" s="133">
        <f>'[3]Yearly Butadiene'!AS35</f>
        <v>738.9973502727006</v>
      </c>
      <c r="EL35" s="133">
        <f>'[3]Yearly Butadiene'!AT35</f>
        <v>725.73582630300064</v>
      </c>
      <c r="EM35" s="133">
        <f>'[3]Yearly Butadiene'!AU35</f>
        <v>716.3797996836006</v>
      </c>
      <c r="EN35" s="133">
        <f>'[3]Yearly Butadiene'!AV35</f>
        <v>707.02377306420067</v>
      </c>
      <c r="EO35" s="133">
        <f>'[3]Yearly Butadiene'!AW35</f>
        <v>697.66774644480051</v>
      </c>
      <c r="EP35" s="133">
        <f>'[3]Yearly Butadiene'!AX35</f>
        <v>688.31171982540059</v>
      </c>
      <c r="EQ35" s="133">
        <f>'[3]Yearly Butadiene'!AY35</f>
        <v>678.95569320600055</v>
      </c>
      <c r="ER35" s="133">
        <f>'[3]Yearly Butadiene'!AZ35</f>
        <v>669.59966658660062</v>
      </c>
      <c r="ES35" s="133">
        <f>'[3]Yearly Butadiene'!BA35</f>
        <v>660.24363996720058</v>
      </c>
      <c r="ET35" s="133">
        <f>'[3]Yearly Butadiene'!BB35</f>
        <v>650.88761334780054</v>
      </c>
      <c r="EU35" s="133">
        <f>'[3]Yearly Butadiene'!BC35</f>
        <v>641.53158672840061</v>
      </c>
      <c r="EV35" s="133">
        <f>'[3]Yearly Butadiene'!BD35</f>
        <v>632.17556010900046</v>
      </c>
      <c r="EW35" s="133">
        <f>'[3]Yearly Butadiene'!BE35</f>
        <v>620.88824359110049</v>
      </c>
      <c r="EX35" s="133">
        <f>'[3]Yearly Butadiene'!BF35</f>
        <v>609.60092707320052</v>
      </c>
      <c r="EY35" s="133">
        <f>'[3]Yearly Butadiene'!BG35</f>
        <v>598.31361055530056</v>
      </c>
      <c r="EZ35" s="133">
        <f>'[3]Yearly Butadiene'!BH35</f>
        <v>587.02629403740048</v>
      </c>
      <c r="FA35" s="133">
        <f>'[3]Yearly Butadiene'!BI35</f>
        <v>575.73897751950051</v>
      </c>
      <c r="FB35" s="133">
        <f>'[3]Yearly Butadiene'!BJ35</f>
        <v>564.45166100160043</v>
      </c>
      <c r="FC35" s="133">
        <f>'[3]Yearly Butadiene'!BK35</f>
        <v>553.16434448370046</v>
      </c>
      <c r="FD35" s="133">
        <f>'[3]Yearly Butadiene'!BL35</f>
        <v>541.87702796580038</v>
      </c>
      <c r="FE35" s="133">
        <f>'[3]Yearly Butadiene'!BM35</f>
        <v>530.58971144790041</v>
      </c>
      <c r="FF35" s="133">
        <f>'[3]Yearly Butadiene'!BN35</f>
        <v>519.30239493000045</v>
      </c>
      <c r="FG35" s="156"/>
      <c r="FH35" s="133">
        <f t="shared" si="142"/>
        <v>9899.0321666642958</v>
      </c>
      <c r="FI35" s="133">
        <f t="shared" si="143"/>
        <v>9684.0693830512791</v>
      </c>
      <c r="FJ35" s="133">
        <f t="shared" si="144"/>
        <v>9471.4785729487376</v>
      </c>
      <c r="FK35" s="133">
        <f t="shared" si="145"/>
        <v>9261.2364736203435</v>
      </c>
      <c r="FL35" s="133">
        <f t="shared" si="146"/>
        <v>9053.3200313536017</v>
      </c>
      <c r="FM35" s="133">
        <f t="shared" si="147"/>
        <v>8847.7063996763754</v>
      </c>
      <c r="FN35" s="133">
        <f t="shared" si="148"/>
        <v>8644.3729375881012</v>
      </c>
      <c r="FO35" s="133">
        <f t="shared" si="149"/>
        <v>8443.2972078055991</v>
      </c>
      <c r="FP35" s="133">
        <f t="shared" si="150"/>
        <v>8244.4569750233422</v>
      </c>
      <c r="FQ35" s="133">
        <f t="shared" si="151"/>
        <v>8047.8302041881097</v>
      </c>
      <c r="FR35" s="133">
        <f t="shared" si="152"/>
        <v>7853.3950587878271</v>
      </c>
      <c r="FS35" s="133">
        <f t="shared" si="153"/>
        <v>7703.1251296119663</v>
      </c>
      <c r="FT35" s="133">
        <f t="shared" si="154"/>
        <v>7554.4729184628268</v>
      </c>
      <c r="FU35" s="133">
        <f t="shared" si="155"/>
        <v>7407.4227225394025</v>
      </c>
      <c r="FV35" s="133">
        <f t="shared" si="156"/>
        <v>7261.9589793303767</v>
      </c>
      <c r="FW35" s="133">
        <f t="shared" si="157"/>
        <v>7118.0662654214475</v>
      </c>
      <c r="FX35" s="133">
        <f t="shared" si="158"/>
        <v>6975.7292953124797</v>
      </c>
      <c r="FY35" s="133">
        <f t="shared" si="159"/>
        <v>6834.9329202443787</v>
      </c>
      <c r="FZ35" s="133">
        <f t="shared" si="160"/>
        <v>6695.6621270356272</v>
      </c>
      <c r="GA35" s="133">
        <f t="shared" si="161"/>
        <v>6557.9020369283862</v>
      </c>
      <c r="GB35" s="133">
        <f t="shared" si="162"/>
        <v>6421.6379044440982</v>
      </c>
      <c r="GC35" s="133">
        <f t="shared" si="163"/>
        <v>6267.3603202017093</v>
      </c>
      <c r="GD35" s="133">
        <f t="shared" si="164"/>
        <v>6114.7943651273308</v>
      </c>
      <c r="GE35" s="133">
        <f t="shared" si="165"/>
        <v>5963.9231284782745</v>
      </c>
      <c r="GF35" s="133">
        <f t="shared" si="166"/>
        <v>5814.7298520758095</v>
      </c>
      <c r="GG35" s="133">
        <f t="shared" si="167"/>
        <v>5667.1979290000863</v>
      </c>
      <c r="GH35" s="133">
        <f t="shared" si="168"/>
        <v>5521.3109022958606</v>
      </c>
      <c r="GI35" s="133">
        <f t="shared" si="169"/>
        <v>5377.0524636888877</v>
      </c>
      <c r="GJ35" s="133">
        <f t="shared" si="170"/>
        <v>5234.4064523129427</v>
      </c>
      <c r="GK35" s="133">
        <f t="shared" si="171"/>
        <v>5093.3568534473488</v>
      </c>
      <c r="GL35" s="133">
        <f t="shared" si="172"/>
        <v>4953.8877972649525</v>
      </c>
      <c r="HG35" s="75" t="s">
        <v>34</v>
      </c>
      <c r="HH35" s="79">
        <f>HH26+'Yearly LC Ethylene'!CZ20+'Yearly LC Propylene'!CZ20</f>
        <v>12787895.460540619</v>
      </c>
      <c r="HI35" s="74"/>
      <c r="HJ35" s="79" t="s">
        <v>35</v>
      </c>
      <c r="HK35" s="74"/>
      <c r="HL35" s="74" t="s">
        <v>35</v>
      </c>
      <c r="HM35" s="74"/>
      <c r="HN35" s="195" t="s">
        <v>35</v>
      </c>
      <c r="HO35" s="1"/>
    </row>
    <row r="36" spans="1:223" outlineLevel="1">
      <c r="A36" s="1" t="s">
        <v>60</v>
      </c>
      <c r="B36" s="1" t="s">
        <v>61</v>
      </c>
      <c r="C36" s="5" t="s">
        <v>197</v>
      </c>
      <c r="D36" s="124">
        <f>'[2]Yearly Butadiene'!D36</f>
        <v>280873.4199254759</v>
      </c>
      <c r="E36" s="124">
        <f>'[2]Yearly Butadiene'!E36</f>
        <v>280504.50709615776</v>
      </c>
      <c r="F36" s="124">
        <f>'[2]Yearly Butadiene'!F36</f>
        <v>280130.07785471273</v>
      </c>
      <c r="G36" s="124">
        <f>'[2]Yearly Butadiene'!G36</f>
        <v>279750.21181767067</v>
      </c>
      <c r="H36" s="124">
        <f>'[2]Yearly Butadiene'!H36</f>
        <v>279364.98783711734</v>
      </c>
      <c r="I36" s="124">
        <f>'[2]Yearly Butadiene'!I36</f>
        <v>278974.48400708893</v>
      </c>
      <c r="J36" s="124">
        <f>'[2]Yearly Butadiene'!J36</f>
        <v>278135.91371921112</v>
      </c>
      <c r="K36" s="124">
        <f>'[2]Yearly Butadiene'!K36</f>
        <v>277296.9651896985</v>
      </c>
      <c r="L36" s="124">
        <f>'[2]Yearly Butadiene'!L36</f>
        <v>276457.67607181735</v>
      </c>
      <c r="M36" s="124">
        <f>'[2]Yearly Butadiene'!M36</f>
        <v>275618.08355936548</v>
      </c>
      <c r="N36" s="124">
        <f>'[2]Yearly Butadiene'!N36</f>
        <v>274778.22439098317</v>
      </c>
      <c r="O36" s="124">
        <f>'[2]Yearly Butadiene'!O36</f>
        <v>273116.96149627236</v>
      </c>
      <c r="P36" s="124">
        <f>'[2]Yearly Butadiene'!P36</f>
        <v>271465.58866504766</v>
      </c>
      <c r="Q36" s="124">
        <f>'[2]Yearly Butadiene'!Q36</f>
        <v>269824.04819643119</v>
      </c>
      <c r="R36" s="124">
        <f>'[2]Yearly Butadiene'!R36</f>
        <v>268192.28271701268</v>
      </c>
      <c r="S36" s="124">
        <f>'[2]Yearly Butadiene'!S36</f>
        <v>266570.23517906445</v>
      </c>
      <c r="T36" s="124">
        <f>'[2]Yearly Butadiene'!T36</f>
        <v>264239.54451704025</v>
      </c>
      <c r="U36" s="124">
        <f>'[2]Yearly Butadiene'!U36</f>
        <v>261928.68024205358</v>
      </c>
      <c r="V36" s="124">
        <f>'[2]Yearly Butadiene'!V36</f>
        <v>259637.47702810023</v>
      </c>
      <c r="W36" s="124">
        <f>'[2]Yearly Butadiene'!W36</f>
        <v>257365.77090710518</v>
      </c>
      <c r="X36" s="124">
        <f>'[2]Yearly Butadiene'!X36</f>
        <v>255113.39925790025</v>
      </c>
      <c r="Y36" s="124">
        <f>'[2]Yearly Butadiene'!Y36</f>
        <v>252379.04297468736</v>
      </c>
      <c r="Z36" s="124">
        <f>'[2]Yearly Butadiene'!Z36</f>
        <v>249671.63168954835</v>
      </c>
      <c r="AA36" s="124">
        <f>'[2]Yearly Butadiene'!AA36</f>
        <v>246990.91254889918</v>
      </c>
      <c r="AB36" s="124">
        <f>'[2]Yearly Butadiene'!AB36</f>
        <v>244336.63499805346</v>
      </c>
      <c r="AC36" s="124">
        <f>'[2]Yearly Butadiene'!AC36</f>
        <v>241708.55076077458</v>
      </c>
      <c r="AD36" s="124">
        <f>'[2]Yearly Butadiene'!AD36</f>
        <v>238852.07522523188</v>
      </c>
      <c r="AE36" s="124">
        <f>'[2]Yearly Butadiene'!AE36</f>
        <v>236025.58951464441</v>
      </c>
      <c r="AF36" s="124">
        <f>'[2]Yearly Butadiene'!AF36</f>
        <v>233228.79788207024</v>
      </c>
      <c r="AG36" s="124">
        <f>'[2]Yearly Butadiene'!AG36</f>
        <v>230461.40738795695</v>
      </c>
      <c r="AH36" s="124">
        <f>'[2]Yearly Butadiene'!AH36</f>
        <v>227723.12787415623</v>
      </c>
      <c r="AI36" s="187"/>
      <c r="AJ36" s="124">
        <f>'[3]Yearly Butadiene'!D36</f>
        <v>25253.845689000016</v>
      </c>
      <c r="AK36" s="124">
        <f>'[3]Yearly Butadiene'!E36</f>
        <v>25253.845689000016</v>
      </c>
      <c r="AL36" s="124">
        <f>'[3]Yearly Butadiene'!F36</f>
        <v>25253.845689000016</v>
      </c>
      <c r="AM36" s="124">
        <f>'[3]Yearly Butadiene'!G36</f>
        <v>25253.845689000016</v>
      </c>
      <c r="AN36" s="124">
        <f>'[3]Yearly Butadiene'!H36</f>
        <v>25253.845689000016</v>
      </c>
      <c r="AO36" s="124">
        <f>'[3]Yearly Butadiene'!I36</f>
        <v>25253.845689000016</v>
      </c>
      <c r="AP36" s="124">
        <f>'[3]Yearly Butadiene'!J36</f>
        <v>25253.845689000016</v>
      </c>
      <c r="AQ36" s="124">
        <f>'[3]Yearly Butadiene'!K36</f>
        <v>25253.845689000016</v>
      </c>
      <c r="AR36" s="124">
        <f>'[3]Yearly Butadiene'!L36</f>
        <v>25253.845689000016</v>
      </c>
      <c r="AS36" s="124">
        <f>'[3]Yearly Butadiene'!M36</f>
        <v>25253.845689000016</v>
      </c>
      <c r="AT36" s="124">
        <f>'[3]Yearly Butadiene'!N36</f>
        <v>25253.845689000016</v>
      </c>
      <c r="AU36" s="124">
        <f>'[3]Yearly Butadiene'!O36</f>
        <v>25253.845689000016</v>
      </c>
      <c r="AV36" s="124">
        <f>'[3]Yearly Butadiene'!P36</f>
        <v>25253.845689000016</v>
      </c>
      <c r="AW36" s="124">
        <f>'[3]Yearly Butadiene'!Q36</f>
        <v>25253.845689000016</v>
      </c>
      <c r="AX36" s="124">
        <f>'[3]Yearly Butadiene'!R36</f>
        <v>25253.845689000016</v>
      </c>
      <c r="AY36" s="124">
        <f>'[3]Yearly Butadiene'!S36</f>
        <v>25253.845689000016</v>
      </c>
      <c r="AZ36" s="124">
        <f>'[3]Yearly Butadiene'!T36</f>
        <v>25253.845689000016</v>
      </c>
      <c r="BA36" s="124">
        <f>'[3]Yearly Butadiene'!U36</f>
        <v>25253.845689000016</v>
      </c>
      <c r="BB36" s="124">
        <f>'[3]Yearly Butadiene'!V36</f>
        <v>25253.845689000016</v>
      </c>
      <c r="BC36" s="124">
        <f>'[3]Yearly Butadiene'!W36</f>
        <v>25253.845689000016</v>
      </c>
      <c r="BD36" s="124">
        <f>'[3]Yearly Butadiene'!X36</f>
        <v>25253.845689000016</v>
      </c>
      <c r="BE36" s="124">
        <f>'[3]Yearly Butadiene'!Y36</f>
        <v>25253.845689000016</v>
      </c>
      <c r="BF36" s="124">
        <f>'[3]Yearly Butadiene'!Z36</f>
        <v>25253.845689000016</v>
      </c>
      <c r="BG36" s="124">
        <f>'[3]Yearly Butadiene'!AA36</f>
        <v>25253.845689000016</v>
      </c>
      <c r="BH36" s="124">
        <f>'[3]Yearly Butadiene'!AB36</f>
        <v>25253.845689000016</v>
      </c>
      <c r="BI36" s="124">
        <f>'[3]Yearly Butadiene'!AC36</f>
        <v>25253.845689000016</v>
      </c>
      <c r="BJ36" s="124">
        <f>'[3]Yearly Butadiene'!AD36</f>
        <v>25253.845689000016</v>
      </c>
      <c r="BK36" s="124">
        <f>'[3]Yearly Butadiene'!AE36</f>
        <v>25253.845689000016</v>
      </c>
      <c r="BL36" s="124">
        <f>'[3]Yearly Butadiene'!AF36</f>
        <v>25253.845689000016</v>
      </c>
      <c r="BM36" s="124">
        <f>'[3]Yearly Butadiene'!AG36</f>
        <v>25253.845689000016</v>
      </c>
      <c r="BN36" s="124">
        <f>'[3]Yearly Butadiene'!AH36</f>
        <v>25253.845689000016</v>
      </c>
      <c r="BP36" s="124">
        <f t="shared" si="111"/>
        <v>306127.26561447594</v>
      </c>
      <c r="BQ36" s="124">
        <f t="shared" si="112"/>
        <v>305758.3527851578</v>
      </c>
      <c r="BR36" s="124">
        <f t="shared" si="113"/>
        <v>305383.92354371276</v>
      </c>
      <c r="BS36" s="124">
        <f t="shared" si="114"/>
        <v>305004.05750667071</v>
      </c>
      <c r="BT36" s="124">
        <f t="shared" si="115"/>
        <v>304618.83352611738</v>
      </c>
      <c r="BU36" s="124">
        <f t="shared" si="116"/>
        <v>304228.32969608897</v>
      </c>
      <c r="BV36" s="124">
        <f t="shared" si="117"/>
        <v>303389.75940821116</v>
      </c>
      <c r="BW36" s="124">
        <f t="shared" si="118"/>
        <v>302550.81087869854</v>
      </c>
      <c r="BX36" s="124">
        <f t="shared" si="119"/>
        <v>301711.52176081738</v>
      </c>
      <c r="BY36" s="124">
        <f t="shared" si="120"/>
        <v>300871.92924836552</v>
      </c>
      <c r="BZ36" s="124">
        <f t="shared" si="121"/>
        <v>300032.07007998321</v>
      </c>
      <c r="CA36" s="124">
        <f t="shared" si="122"/>
        <v>298370.8071852724</v>
      </c>
      <c r="CB36" s="124">
        <f t="shared" si="123"/>
        <v>296719.4343540477</v>
      </c>
      <c r="CC36" s="124">
        <f t="shared" si="124"/>
        <v>295077.89388543123</v>
      </c>
      <c r="CD36" s="124">
        <f t="shared" si="125"/>
        <v>293446.12840601272</v>
      </c>
      <c r="CE36" s="124">
        <f t="shared" si="126"/>
        <v>291824.08086806448</v>
      </c>
      <c r="CF36" s="124">
        <f t="shared" si="127"/>
        <v>289493.39020604029</v>
      </c>
      <c r="CG36" s="124">
        <f t="shared" si="128"/>
        <v>287182.52593105362</v>
      </c>
      <c r="CH36" s="124">
        <f t="shared" si="129"/>
        <v>284891.32271710027</v>
      </c>
      <c r="CI36" s="124">
        <f t="shared" si="130"/>
        <v>282619.61659610522</v>
      </c>
      <c r="CJ36" s="124">
        <f t="shared" si="131"/>
        <v>280367.24494690029</v>
      </c>
      <c r="CK36" s="124">
        <f t="shared" si="132"/>
        <v>277632.88866368739</v>
      </c>
      <c r="CL36" s="124">
        <f t="shared" si="133"/>
        <v>274925.47737854836</v>
      </c>
      <c r="CM36" s="124">
        <f t="shared" si="134"/>
        <v>272244.75823789922</v>
      </c>
      <c r="CN36" s="124">
        <f t="shared" si="135"/>
        <v>269590.48068705347</v>
      </c>
      <c r="CO36" s="124">
        <f t="shared" si="136"/>
        <v>266962.39644977462</v>
      </c>
      <c r="CP36" s="124">
        <f t="shared" si="137"/>
        <v>264105.92091423192</v>
      </c>
      <c r="CQ36" s="124">
        <f t="shared" si="138"/>
        <v>261279.43520364442</v>
      </c>
      <c r="CR36" s="124">
        <f t="shared" si="139"/>
        <v>258482.64357107025</v>
      </c>
      <c r="CS36" s="124">
        <f t="shared" si="140"/>
        <v>255715.25307695696</v>
      </c>
      <c r="CT36" s="124">
        <f t="shared" si="141"/>
        <v>252976.97356315624</v>
      </c>
      <c r="CU36" s="187"/>
      <c r="CV36" s="124">
        <f>'[2]Yearly Butadiene'!AJ36</f>
        <v>280873.4199254759</v>
      </c>
      <c r="CW36" s="124">
        <f>'[2]Yearly Butadiene'!AK36</f>
        <v>280504.50709615776</v>
      </c>
      <c r="CX36" s="124">
        <f>'[2]Yearly Butadiene'!AL36</f>
        <v>280130.07785471273</v>
      </c>
      <c r="CY36" s="124">
        <f>'[2]Yearly Butadiene'!AM36</f>
        <v>279750.21181767067</v>
      </c>
      <c r="CZ36" s="124">
        <f>'[2]Yearly Butadiene'!AN36</f>
        <v>279364.98783711734</v>
      </c>
      <c r="DA36" s="124">
        <f>'[2]Yearly Butadiene'!AO36</f>
        <v>278974.48400708893</v>
      </c>
      <c r="DB36" s="124">
        <f>'[2]Yearly Butadiene'!AP36</f>
        <v>278135.91371921112</v>
      </c>
      <c r="DC36" s="124">
        <f>'[2]Yearly Butadiene'!AQ36</f>
        <v>277296.9651896985</v>
      </c>
      <c r="DD36" s="124">
        <f>'[2]Yearly Butadiene'!AR36</f>
        <v>276457.67607181735</v>
      </c>
      <c r="DE36" s="124">
        <f>'[2]Yearly Butadiene'!AS36</f>
        <v>275618.08355936548</v>
      </c>
      <c r="DF36" s="124">
        <f>'[2]Yearly Butadiene'!AT36</f>
        <v>274778.22439098317</v>
      </c>
      <c r="DG36" s="124">
        <f>'[2]Yearly Butadiene'!AU36</f>
        <v>273116.96149627236</v>
      </c>
      <c r="DH36" s="124">
        <f>'[2]Yearly Butadiene'!AV36</f>
        <v>271465.58866504766</v>
      </c>
      <c r="DI36" s="124">
        <f>'[2]Yearly Butadiene'!AW36</f>
        <v>269824.04819643119</v>
      </c>
      <c r="DJ36" s="124">
        <f>'[2]Yearly Butadiene'!AX36</f>
        <v>268192.28271701268</v>
      </c>
      <c r="DK36" s="124">
        <f>'[2]Yearly Butadiene'!AY36</f>
        <v>266570.23517906445</v>
      </c>
      <c r="DL36" s="124">
        <f>'[2]Yearly Butadiene'!AZ36</f>
        <v>264239.54451704025</v>
      </c>
      <c r="DM36" s="124">
        <f>'[2]Yearly Butadiene'!BA36</f>
        <v>261928.68024205358</v>
      </c>
      <c r="DN36" s="124">
        <f>'[2]Yearly Butadiene'!BB36</f>
        <v>259637.47702810023</v>
      </c>
      <c r="DO36" s="124">
        <f>'[2]Yearly Butadiene'!BC36</f>
        <v>257365.77090710518</v>
      </c>
      <c r="DP36" s="124">
        <f>'[2]Yearly Butadiene'!BD36</f>
        <v>255113.39925790025</v>
      </c>
      <c r="DQ36" s="124">
        <f>'[2]Yearly Butadiene'!BE36</f>
        <v>252379.04297468736</v>
      </c>
      <c r="DR36" s="124">
        <f>'[2]Yearly Butadiene'!BF36</f>
        <v>249671.63168954835</v>
      </c>
      <c r="DS36" s="124">
        <f>'[2]Yearly Butadiene'!BG36</f>
        <v>246990.91254889918</v>
      </c>
      <c r="DT36" s="124">
        <f>'[2]Yearly Butadiene'!BH36</f>
        <v>244336.63499805346</v>
      </c>
      <c r="DU36" s="124">
        <f>'[2]Yearly Butadiene'!BI36</f>
        <v>241708.55076077458</v>
      </c>
      <c r="DV36" s="124">
        <f>'[2]Yearly Butadiene'!BJ36</f>
        <v>238852.07522523188</v>
      </c>
      <c r="DW36" s="124">
        <f>'[2]Yearly Butadiene'!BK36</f>
        <v>236025.58951464441</v>
      </c>
      <c r="DX36" s="124">
        <f>'[2]Yearly Butadiene'!BL36</f>
        <v>233228.79788207024</v>
      </c>
      <c r="DY36" s="124">
        <f>'[2]Yearly Butadiene'!BM36</f>
        <v>230461.40738795695</v>
      </c>
      <c r="DZ36" s="124">
        <f>'[2]Yearly Butadiene'!BN36</f>
        <v>227723.12787415623</v>
      </c>
      <c r="EB36" s="124">
        <f>'[3]Yearly Butadiene'!AJ36</f>
        <v>25253.845689000016</v>
      </c>
      <c r="EC36" s="124">
        <f>'[3]Yearly Butadiene'!AK36</f>
        <v>25253.845689000016</v>
      </c>
      <c r="ED36" s="124">
        <f>'[3]Yearly Butadiene'!AL36</f>
        <v>25253.845689000016</v>
      </c>
      <c r="EE36" s="124">
        <f>'[3]Yearly Butadiene'!AM36</f>
        <v>25253.845689000016</v>
      </c>
      <c r="EF36" s="124">
        <f>'[3]Yearly Butadiene'!AN36</f>
        <v>25253.845689000016</v>
      </c>
      <c r="EG36" s="124">
        <f>'[3]Yearly Butadiene'!AO36</f>
        <v>25253.845689000016</v>
      </c>
      <c r="EH36" s="124">
        <f>'[3]Yearly Butadiene'!AP36</f>
        <v>25253.845689000016</v>
      </c>
      <c r="EI36" s="124">
        <f>'[3]Yearly Butadiene'!AQ36</f>
        <v>25253.845689000016</v>
      </c>
      <c r="EJ36" s="124">
        <f>'[3]Yearly Butadiene'!AR36</f>
        <v>25253.845689000016</v>
      </c>
      <c r="EK36" s="124">
        <f>'[3]Yearly Butadiene'!AS36</f>
        <v>25253.845689000016</v>
      </c>
      <c r="EL36" s="124">
        <f>'[3]Yearly Butadiene'!AT36</f>
        <v>25253.845689000016</v>
      </c>
      <c r="EM36" s="124">
        <f>'[3]Yearly Butadiene'!AU36</f>
        <v>25253.845689000016</v>
      </c>
      <c r="EN36" s="124">
        <f>'[3]Yearly Butadiene'!AV36</f>
        <v>25253.845689000016</v>
      </c>
      <c r="EO36" s="124">
        <f>'[3]Yearly Butadiene'!AW36</f>
        <v>25253.845689000016</v>
      </c>
      <c r="EP36" s="124">
        <f>'[3]Yearly Butadiene'!AX36</f>
        <v>25253.845689000016</v>
      </c>
      <c r="EQ36" s="124">
        <f>'[3]Yearly Butadiene'!AY36</f>
        <v>25253.845689000016</v>
      </c>
      <c r="ER36" s="124">
        <f>'[3]Yearly Butadiene'!AZ36</f>
        <v>25253.845689000016</v>
      </c>
      <c r="ES36" s="124">
        <f>'[3]Yearly Butadiene'!BA36</f>
        <v>25253.845689000016</v>
      </c>
      <c r="ET36" s="124">
        <f>'[3]Yearly Butadiene'!BB36</f>
        <v>25253.845689000016</v>
      </c>
      <c r="EU36" s="124">
        <f>'[3]Yearly Butadiene'!BC36</f>
        <v>25253.845689000016</v>
      </c>
      <c r="EV36" s="124">
        <f>'[3]Yearly Butadiene'!BD36</f>
        <v>25253.845689000016</v>
      </c>
      <c r="EW36" s="124">
        <f>'[3]Yearly Butadiene'!BE36</f>
        <v>25253.845689000016</v>
      </c>
      <c r="EX36" s="124">
        <f>'[3]Yearly Butadiene'!BF36</f>
        <v>25253.845689000016</v>
      </c>
      <c r="EY36" s="124">
        <f>'[3]Yearly Butadiene'!BG36</f>
        <v>25253.845689000016</v>
      </c>
      <c r="EZ36" s="124">
        <f>'[3]Yearly Butadiene'!BH36</f>
        <v>25253.845689000016</v>
      </c>
      <c r="FA36" s="124">
        <f>'[3]Yearly Butadiene'!BI36</f>
        <v>25253.845689000016</v>
      </c>
      <c r="FB36" s="124">
        <f>'[3]Yearly Butadiene'!BJ36</f>
        <v>25253.845689000016</v>
      </c>
      <c r="FC36" s="124">
        <f>'[3]Yearly Butadiene'!BK36</f>
        <v>25253.845689000016</v>
      </c>
      <c r="FD36" s="124">
        <f>'[3]Yearly Butadiene'!BL36</f>
        <v>25253.845689000016</v>
      </c>
      <c r="FE36" s="124">
        <f>'[3]Yearly Butadiene'!BM36</f>
        <v>25253.845689000016</v>
      </c>
      <c r="FF36" s="124">
        <f>'[3]Yearly Butadiene'!BN36</f>
        <v>25253.845689000016</v>
      </c>
      <c r="FG36" s="187"/>
      <c r="FH36" s="124">
        <f t="shared" si="142"/>
        <v>306127.26561447594</v>
      </c>
      <c r="FI36" s="124">
        <f t="shared" si="143"/>
        <v>305758.3527851578</v>
      </c>
      <c r="FJ36" s="124">
        <f t="shared" si="144"/>
        <v>305383.92354371276</v>
      </c>
      <c r="FK36" s="124">
        <f t="shared" si="145"/>
        <v>305004.05750667071</v>
      </c>
      <c r="FL36" s="124">
        <f t="shared" si="146"/>
        <v>304618.83352611738</v>
      </c>
      <c r="FM36" s="124">
        <f t="shared" si="147"/>
        <v>304228.32969608897</v>
      </c>
      <c r="FN36" s="124">
        <f t="shared" si="148"/>
        <v>303389.75940821116</v>
      </c>
      <c r="FO36" s="124">
        <f t="shared" si="149"/>
        <v>302550.81087869854</v>
      </c>
      <c r="FP36" s="124">
        <f t="shared" si="150"/>
        <v>301711.52176081738</v>
      </c>
      <c r="FQ36" s="124">
        <f t="shared" si="151"/>
        <v>300871.92924836552</v>
      </c>
      <c r="FR36" s="124">
        <f t="shared" si="152"/>
        <v>300032.07007998321</v>
      </c>
      <c r="FS36" s="124">
        <f t="shared" si="153"/>
        <v>298370.8071852724</v>
      </c>
      <c r="FT36" s="124">
        <f t="shared" si="154"/>
        <v>296719.4343540477</v>
      </c>
      <c r="FU36" s="124">
        <f t="shared" si="155"/>
        <v>295077.89388543123</v>
      </c>
      <c r="FV36" s="124">
        <f t="shared" si="156"/>
        <v>293446.12840601272</v>
      </c>
      <c r="FW36" s="124">
        <f t="shared" si="157"/>
        <v>291824.08086806448</v>
      </c>
      <c r="FX36" s="124">
        <f t="shared" si="158"/>
        <v>289493.39020604029</v>
      </c>
      <c r="FY36" s="124">
        <f t="shared" si="159"/>
        <v>287182.52593105362</v>
      </c>
      <c r="FZ36" s="124">
        <f t="shared" si="160"/>
        <v>284891.32271710027</v>
      </c>
      <c r="GA36" s="124">
        <f t="shared" si="161"/>
        <v>282619.61659610522</v>
      </c>
      <c r="GB36" s="124">
        <f t="shared" si="162"/>
        <v>280367.24494690029</v>
      </c>
      <c r="GC36" s="124">
        <f t="shared" si="163"/>
        <v>277632.88866368739</v>
      </c>
      <c r="GD36" s="124">
        <f t="shared" si="164"/>
        <v>274925.47737854836</v>
      </c>
      <c r="GE36" s="124">
        <f t="shared" si="165"/>
        <v>272244.75823789922</v>
      </c>
      <c r="GF36" s="124">
        <f t="shared" si="166"/>
        <v>269590.48068705347</v>
      </c>
      <c r="GG36" s="124">
        <f t="shared" si="167"/>
        <v>266962.39644977462</v>
      </c>
      <c r="GH36" s="124">
        <f t="shared" si="168"/>
        <v>264105.92091423192</v>
      </c>
      <c r="GI36" s="124">
        <f t="shared" si="169"/>
        <v>261279.43520364442</v>
      </c>
      <c r="GJ36" s="124">
        <f t="shared" si="170"/>
        <v>258482.64357107025</v>
      </c>
      <c r="GK36" s="124">
        <f t="shared" si="171"/>
        <v>255715.25307695696</v>
      </c>
      <c r="GL36" s="124">
        <f t="shared" si="172"/>
        <v>252976.97356315624</v>
      </c>
      <c r="HG36" s="75" t="s">
        <v>38</v>
      </c>
      <c r="HH36" s="74"/>
      <c r="HI36" s="74"/>
      <c r="HJ36" s="74"/>
      <c r="HK36" s="74"/>
      <c r="HL36" s="79"/>
      <c r="HM36" s="84">
        <f>HM27+'Yearly LC Ethylene'!DE21+'Yearly LC Propylene'!DE21</f>
        <v>4578048.7275347095</v>
      </c>
      <c r="HN36" s="74"/>
      <c r="HO36" s="74"/>
    </row>
    <row r="37" spans="1:223" outlineLevel="1">
      <c r="B37" s="1" t="s">
        <v>19</v>
      </c>
      <c r="C37" s="5" t="s">
        <v>197</v>
      </c>
      <c r="D37" s="124">
        <f>'[2]Yearly Butadiene'!D37</f>
        <v>0</v>
      </c>
      <c r="E37" s="124">
        <f>'[2]Yearly Butadiene'!E37</f>
        <v>1388.4973101259809</v>
      </c>
      <c r="F37" s="124">
        <f>'[2]Yearly Butadiene'!F37</f>
        <v>2773.2877707616562</v>
      </c>
      <c r="G37" s="124">
        <f>'[2]Yearly Butadiene'!G37</f>
        <v>4154.2906454924087</v>
      </c>
      <c r="H37" s="124">
        <f>'[2]Yearly Butadiene'!H37</f>
        <v>5531.4267591749231</v>
      </c>
      <c r="I37" s="124">
        <f>'[2]Yearly Butadiene'!I37</f>
        <v>6904.6184791754513</v>
      </c>
      <c r="J37" s="124">
        <f>'[2]Yearly Butadiene'!J37</f>
        <v>8260.6366374605695</v>
      </c>
      <c r="K37" s="124">
        <f>'[2]Yearly Butadiene'!K37</f>
        <v>9608.3398438230524</v>
      </c>
      <c r="L37" s="124">
        <f>'[2]Yearly Butadiene'!L37</f>
        <v>10947.723972443968</v>
      </c>
      <c r="M37" s="124">
        <f>'[2]Yearly Butadiene'!M37</f>
        <v>12278.785622569732</v>
      </c>
      <c r="N37" s="124">
        <f>'[2]Yearly Butadiene'!N37</f>
        <v>13601.52210735367</v>
      </c>
      <c r="O37" s="124">
        <f>'[2]Yearly Butadiene'!O37</f>
        <v>14871.21855347203</v>
      </c>
      <c r="P37" s="124">
        <f>'[2]Yearly Butadiene'!P37</f>
        <v>16125.055966703831</v>
      </c>
      <c r="Q37" s="124">
        <f>'[2]Yearly Butadiene'!Q37</f>
        <v>17363.17750144035</v>
      </c>
      <c r="R37" s="124">
        <f>'[2]Yearly Butadiene'!R37</f>
        <v>18585.725192288977</v>
      </c>
      <c r="S37" s="124">
        <f>'[2]Yearly Butadiene'!S37</f>
        <v>19792.839962045535</v>
      </c>
      <c r="T37" s="124">
        <f>'[2]Yearly Butadiene'!T37</f>
        <v>20927.771925749588</v>
      </c>
      <c r="U37" s="124">
        <f>'[2]Yearly Butadiene'!U37</f>
        <v>22041.29844236881</v>
      </c>
      <c r="V37" s="124">
        <f>'[2]Yearly Butadiene'!V37</f>
        <v>23133.699203203731</v>
      </c>
      <c r="W37" s="124">
        <f>'[2]Yearly Butadiene'!W37</f>
        <v>24205.250753813241</v>
      </c>
      <c r="X37" s="124">
        <f>'[2]Yearly Butadiene'!X37</f>
        <v>25256.226526532126</v>
      </c>
      <c r="Y37" s="124">
        <f>'[2]Yearly Butadiene'!Y37</f>
        <v>26272.658373664952</v>
      </c>
      <c r="Z37" s="124">
        <f>'[2]Yearly Butadiene'!Z37</f>
        <v>27264.142180498675</v>
      </c>
      <c r="AA37" s="124">
        <f>'[2]Yearly Butadiene'!AA37</f>
        <v>28231.061304339175</v>
      </c>
      <c r="AB37" s="124">
        <f>'[2]Yearly Butadiene'!AB37</f>
        <v>29173.794218767584</v>
      </c>
      <c r="AC37" s="124">
        <f>'[2]Yearly Butadiene'!AC37</f>
        <v>30092.714569716438</v>
      </c>
      <c r="AD37" s="124">
        <f>'[2]Yearly Butadiene'!AD37</f>
        <v>30955.228949190056</v>
      </c>
      <c r="AE37" s="124">
        <f>'[2]Yearly Butadiene'!AE37</f>
        <v>31792.646907622599</v>
      </c>
      <c r="AF37" s="124">
        <f>'[2]Yearly Butadiene'!AF37</f>
        <v>32605.385943913414</v>
      </c>
      <c r="AG37" s="124">
        <f>'[2]Yearly Butadiene'!AG37</f>
        <v>33393.857930514961</v>
      </c>
      <c r="AH37" s="124">
        <f>'[2]Yearly Butadiene'!AH37</f>
        <v>34158.46918112343</v>
      </c>
      <c r="AI37" s="187"/>
      <c r="AJ37" s="124">
        <f>'[3]Yearly Butadiene'!D37</f>
        <v>0</v>
      </c>
      <c r="AK37" s="124">
        <f>'[3]Yearly Butadiene'!E37</f>
        <v>125.00653616055008</v>
      </c>
      <c r="AL37" s="124">
        <f>'[3]Yearly Butadiene'!F37</f>
        <v>250.01307232110017</v>
      </c>
      <c r="AM37" s="124">
        <f>'[3]Yearly Butadiene'!G37</f>
        <v>375.01960848165027</v>
      </c>
      <c r="AN37" s="124">
        <f>'[3]Yearly Butadiene'!H37</f>
        <v>500.02614464220034</v>
      </c>
      <c r="AO37" s="124">
        <f>'[3]Yearly Butadiene'!I37</f>
        <v>625.03268080275041</v>
      </c>
      <c r="AP37" s="124">
        <f>'[3]Yearly Butadiene'!J37</f>
        <v>750.03921696330053</v>
      </c>
      <c r="AQ37" s="124">
        <f>'[3]Yearly Butadiene'!K37</f>
        <v>875.04575312385055</v>
      </c>
      <c r="AR37" s="124">
        <f>'[3]Yearly Butadiene'!L37</f>
        <v>1000.0522892844007</v>
      </c>
      <c r="AS37" s="124">
        <f>'[3]Yearly Butadiene'!M37</f>
        <v>1125.0588254449508</v>
      </c>
      <c r="AT37" s="124">
        <f>'[3]Yearly Butadiene'!N37</f>
        <v>1250.0653616055008</v>
      </c>
      <c r="AU37" s="124">
        <f>'[3]Yearly Butadiene'!O37</f>
        <v>1375.0718977660508</v>
      </c>
      <c r="AV37" s="124">
        <f>'[3]Yearly Butadiene'!P37</f>
        <v>1500.0784339266011</v>
      </c>
      <c r="AW37" s="124">
        <f>'[3]Yearly Butadiene'!Q37</f>
        <v>1625.0849700871511</v>
      </c>
      <c r="AX37" s="124">
        <f>'[3]Yearly Butadiene'!R37</f>
        <v>1750.0915062477011</v>
      </c>
      <c r="AY37" s="124">
        <f>'[3]Yearly Butadiene'!S37</f>
        <v>1875.0980424082511</v>
      </c>
      <c r="AZ37" s="124">
        <f>'[3]Yearly Butadiene'!T37</f>
        <v>2000.1045785688013</v>
      </c>
      <c r="BA37" s="124">
        <f>'[3]Yearly Butadiene'!U37</f>
        <v>2125.1111147293514</v>
      </c>
      <c r="BB37" s="124">
        <f>'[3]Yearly Butadiene'!V37</f>
        <v>2250.1176508899016</v>
      </c>
      <c r="BC37" s="124">
        <f>'[3]Yearly Butadiene'!W37</f>
        <v>2375.1241870504514</v>
      </c>
      <c r="BD37" s="124">
        <f>'[3]Yearly Butadiene'!X37</f>
        <v>2500.1307232110016</v>
      </c>
      <c r="BE37" s="124">
        <f>'[3]Yearly Butadiene'!Y37</f>
        <v>2628.9253362249019</v>
      </c>
      <c r="BF37" s="124">
        <f>'[3]Yearly Butadiene'!Z37</f>
        <v>2757.7199492388017</v>
      </c>
      <c r="BG37" s="124">
        <f>'[3]Yearly Butadiene'!AA37</f>
        <v>2886.5145622527016</v>
      </c>
      <c r="BH37" s="124">
        <f>'[3]Yearly Butadiene'!AB37</f>
        <v>3015.3091752666019</v>
      </c>
      <c r="BI37" s="124">
        <f>'[3]Yearly Butadiene'!AC37</f>
        <v>3144.1037882805022</v>
      </c>
      <c r="BJ37" s="124">
        <f>'[3]Yearly Butadiene'!AD37</f>
        <v>3272.8984012944024</v>
      </c>
      <c r="BK37" s="124">
        <f>'[3]Yearly Butadiene'!AE37</f>
        <v>3401.6930143083023</v>
      </c>
      <c r="BL37" s="124">
        <f>'[3]Yearly Butadiene'!AF37</f>
        <v>3530.4876273222017</v>
      </c>
      <c r="BM37" s="124">
        <f>'[3]Yearly Butadiene'!AG37</f>
        <v>3659.2822403361019</v>
      </c>
      <c r="BN37" s="124">
        <f>'[3]Yearly Butadiene'!AH37</f>
        <v>3788.0768533500022</v>
      </c>
      <c r="BP37" s="124">
        <f t="shared" si="111"/>
        <v>0</v>
      </c>
      <c r="BQ37" s="124">
        <f t="shared" si="112"/>
        <v>1513.5038462865309</v>
      </c>
      <c r="BR37" s="124">
        <f t="shared" si="113"/>
        <v>3023.3008430827563</v>
      </c>
      <c r="BS37" s="124">
        <f t="shared" si="114"/>
        <v>4529.3102539740594</v>
      </c>
      <c r="BT37" s="124">
        <f t="shared" si="115"/>
        <v>6031.4529038171231</v>
      </c>
      <c r="BU37" s="124">
        <f t="shared" si="116"/>
        <v>7529.6511599782016</v>
      </c>
      <c r="BV37" s="124">
        <f t="shared" si="117"/>
        <v>9010.6758544238692</v>
      </c>
      <c r="BW37" s="124">
        <f t="shared" si="118"/>
        <v>10483.385596946902</v>
      </c>
      <c r="BX37" s="124">
        <f t="shared" si="119"/>
        <v>11947.776261728368</v>
      </c>
      <c r="BY37" s="124">
        <f t="shared" si="120"/>
        <v>13403.844448014683</v>
      </c>
      <c r="BZ37" s="124">
        <f t="shared" si="121"/>
        <v>14851.587468959171</v>
      </c>
      <c r="CA37" s="124">
        <f t="shared" si="122"/>
        <v>16246.290451238081</v>
      </c>
      <c r="CB37" s="124">
        <f t="shared" si="123"/>
        <v>17625.134400630432</v>
      </c>
      <c r="CC37" s="124">
        <f t="shared" si="124"/>
        <v>18988.262471527501</v>
      </c>
      <c r="CD37" s="124">
        <f t="shared" si="125"/>
        <v>20335.816698536677</v>
      </c>
      <c r="CE37" s="124">
        <f t="shared" si="126"/>
        <v>21667.938004453787</v>
      </c>
      <c r="CF37" s="124">
        <f t="shared" si="127"/>
        <v>22927.876504318388</v>
      </c>
      <c r="CG37" s="124">
        <f t="shared" si="128"/>
        <v>24166.409557098163</v>
      </c>
      <c r="CH37" s="124">
        <f t="shared" si="129"/>
        <v>25383.816854093631</v>
      </c>
      <c r="CI37" s="124">
        <f t="shared" si="130"/>
        <v>26580.374940863694</v>
      </c>
      <c r="CJ37" s="124">
        <f t="shared" si="131"/>
        <v>27756.357249743127</v>
      </c>
      <c r="CK37" s="124">
        <f t="shared" si="132"/>
        <v>28901.583709889856</v>
      </c>
      <c r="CL37" s="124">
        <f t="shared" si="133"/>
        <v>30021.862129737478</v>
      </c>
      <c r="CM37" s="124">
        <f t="shared" si="134"/>
        <v>31117.575866591877</v>
      </c>
      <c r="CN37" s="124">
        <f t="shared" si="135"/>
        <v>32189.103394034184</v>
      </c>
      <c r="CO37" s="124">
        <f t="shared" si="136"/>
        <v>33236.818357996941</v>
      </c>
      <c r="CP37" s="124">
        <f t="shared" si="137"/>
        <v>34228.127350484458</v>
      </c>
      <c r="CQ37" s="124">
        <f t="shared" si="138"/>
        <v>35194.339921930899</v>
      </c>
      <c r="CR37" s="124">
        <f t="shared" si="139"/>
        <v>36135.873571235614</v>
      </c>
      <c r="CS37" s="124">
        <f t="shared" si="140"/>
        <v>37053.14017085106</v>
      </c>
      <c r="CT37" s="124">
        <f t="shared" si="141"/>
        <v>37946.546034473431</v>
      </c>
      <c r="CU37" s="187"/>
      <c r="CV37" s="124">
        <f>'[2]Yearly Butadiene'!AJ37</f>
        <v>0</v>
      </c>
      <c r="CW37" s="124">
        <f>'[2]Yearly Butadiene'!AK37</f>
        <v>694.24865506299045</v>
      </c>
      <c r="CX37" s="124">
        <f>'[2]Yearly Butadiene'!AL37</f>
        <v>1386.6438853808281</v>
      </c>
      <c r="CY37" s="124">
        <f>'[2]Yearly Butadiene'!AM37</f>
        <v>2077.1453227462043</v>
      </c>
      <c r="CZ37" s="124">
        <f>'[2]Yearly Butadiene'!AN37</f>
        <v>2765.7133795874615</v>
      </c>
      <c r="DA37" s="124">
        <f>'[2]Yearly Butadiene'!AO37</f>
        <v>3452.3092395877256</v>
      </c>
      <c r="DB37" s="124">
        <f>'[2]Yearly Butadiene'!AP37</f>
        <v>4130.3183187302848</v>
      </c>
      <c r="DC37" s="124">
        <f>'[2]Yearly Butadiene'!AQ37</f>
        <v>4804.1699219115262</v>
      </c>
      <c r="DD37" s="124">
        <f>'[2]Yearly Butadiene'!AR37</f>
        <v>5473.8619862219839</v>
      </c>
      <c r="DE37" s="124">
        <f>'[2]Yearly Butadiene'!AS37</f>
        <v>6139.3928112848662</v>
      </c>
      <c r="DF37" s="124">
        <f>'[2]Yearly Butadiene'!AT37</f>
        <v>6800.7610536768352</v>
      </c>
      <c r="DG37" s="124">
        <f>'[2]Yearly Butadiene'!AU37</f>
        <v>7435.6092767360151</v>
      </c>
      <c r="DH37" s="124">
        <f>'[2]Yearly Butadiene'!AV37</f>
        <v>8062.5279833519153</v>
      </c>
      <c r="DI37" s="124">
        <f>'[2]Yearly Butadiene'!AW37</f>
        <v>8681.5887507201751</v>
      </c>
      <c r="DJ37" s="124">
        <f>'[2]Yearly Butadiene'!AX37</f>
        <v>9292.8625961444886</v>
      </c>
      <c r="DK37" s="124">
        <f>'[2]Yearly Butadiene'!AY37</f>
        <v>9896.4199810227674</v>
      </c>
      <c r="DL37" s="124">
        <f>'[2]Yearly Butadiene'!AZ37</f>
        <v>10463.885962874794</v>
      </c>
      <c r="DM37" s="124">
        <f>'[2]Yearly Butadiene'!BA37</f>
        <v>11020.649221184405</v>
      </c>
      <c r="DN37" s="124">
        <f>'[2]Yearly Butadiene'!BB37</f>
        <v>11566.849601601865</v>
      </c>
      <c r="DO37" s="124">
        <f>'[2]Yearly Butadiene'!BC37</f>
        <v>12102.625376906621</v>
      </c>
      <c r="DP37" s="124">
        <f>'[2]Yearly Butadiene'!BD37</f>
        <v>12628.113263266063</v>
      </c>
      <c r="DQ37" s="124">
        <f>'[2]Yearly Butadiene'!BE37</f>
        <v>13136.329186832476</v>
      </c>
      <c r="DR37" s="124">
        <f>'[2]Yearly Butadiene'!BF37</f>
        <v>13632.071090249337</v>
      </c>
      <c r="DS37" s="124">
        <f>'[2]Yearly Butadiene'!BG37</f>
        <v>14115.530652169587</v>
      </c>
      <c r="DT37" s="124">
        <f>'[2]Yearly Butadiene'!BH37</f>
        <v>14586.897109383792</v>
      </c>
      <c r="DU37" s="124">
        <f>'[2]Yearly Butadiene'!BI37</f>
        <v>15046.357284858219</v>
      </c>
      <c r="DV37" s="124">
        <f>'[2]Yearly Butadiene'!BJ37</f>
        <v>15477.614474595028</v>
      </c>
      <c r="DW37" s="124">
        <f>'[2]Yearly Butadiene'!BK37</f>
        <v>15896.323453811299</v>
      </c>
      <c r="DX37" s="124">
        <f>'[2]Yearly Butadiene'!BL37</f>
        <v>16302.692971956707</v>
      </c>
      <c r="DY37" s="124">
        <f>'[2]Yearly Butadiene'!BM37</f>
        <v>16696.928965257481</v>
      </c>
      <c r="DZ37" s="124">
        <f>'[2]Yearly Butadiene'!BN37</f>
        <v>17079.234590561715</v>
      </c>
      <c r="EB37" s="124">
        <f>'[3]Yearly Butadiene'!AJ37</f>
        <v>0</v>
      </c>
      <c r="EC37" s="124">
        <f>'[3]Yearly Butadiene'!AK37</f>
        <v>62.503268080275042</v>
      </c>
      <c r="ED37" s="124">
        <f>'[3]Yearly Butadiene'!AL37</f>
        <v>125.00653616055008</v>
      </c>
      <c r="EE37" s="124">
        <f>'[3]Yearly Butadiene'!AM37</f>
        <v>187.50980424082513</v>
      </c>
      <c r="EF37" s="124">
        <f>'[3]Yearly Butadiene'!AN37</f>
        <v>250.01307232110017</v>
      </c>
      <c r="EG37" s="124">
        <f>'[3]Yearly Butadiene'!AO37</f>
        <v>312.5163404013752</v>
      </c>
      <c r="EH37" s="124">
        <f>'[3]Yearly Butadiene'!AP37</f>
        <v>375.01960848165027</v>
      </c>
      <c r="EI37" s="124">
        <f>'[3]Yearly Butadiene'!AQ37</f>
        <v>437.52287656192527</v>
      </c>
      <c r="EJ37" s="124">
        <f>'[3]Yearly Butadiene'!AR37</f>
        <v>500.02614464220034</v>
      </c>
      <c r="EK37" s="124">
        <f>'[3]Yearly Butadiene'!AS37</f>
        <v>562.5294127224754</v>
      </c>
      <c r="EL37" s="124">
        <f>'[3]Yearly Butadiene'!AT37</f>
        <v>625.03268080275041</v>
      </c>
      <c r="EM37" s="124">
        <f>'[3]Yearly Butadiene'!AU37</f>
        <v>687.53594888302541</v>
      </c>
      <c r="EN37" s="124">
        <f>'[3]Yearly Butadiene'!AV37</f>
        <v>750.03921696330053</v>
      </c>
      <c r="EO37" s="124">
        <f>'[3]Yearly Butadiene'!AW37</f>
        <v>812.54248504357554</v>
      </c>
      <c r="EP37" s="124">
        <f>'[3]Yearly Butadiene'!AX37</f>
        <v>875.04575312385055</v>
      </c>
      <c r="EQ37" s="124">
        <f>'[3]Yearly Butadiene'!AY37</f>
        <v>937.54902120412555</v>
      </c>
      <c r="ER37" s="124">
        <f>'[3]Yearly Butadiene'!AZ37</f>
        <v>1000.0522892844007</v>
      </c>
      <c r="ES37" s="124">
        <f>'[3]Yearly Butadiene'!BA37</f>
        <v>1062.5555573646757</v>
      </c>
      <c r="ET37" s="124">
        <f>'[3]Yearly Butadiene'!BB37</f>
        <v>1125.0588254449508</v>
      </c>
      <c r="EU37" s="124">
        <f>'[3]Yearly Butadiene'!BC37</f>
        <v>1187.5620935252257</v>
      </c>
      <c r="EV37" s="124">
        <f>'[3]Yearly Butadiene'!BD37</f>
        <v>1250.0653616055008</v>
      </c>
      <c r="EW37" s="124">
        <f>'[3]Yearly Butadiene'!BE37</f>
        <v>1314.462668112451</v>
      </c>
      <c r="EX37" s="124">
        <f>'[3]Yearly Butadiene'!BF37</f>
        <v>1378.8599746194009</v>
      </c>
      <c r="EY37" s="124">
        <f>'[3]Yearly Butadiene'!BG37</f>
        <v>1443.2572811263508</v>
      </c>
      <c r="EZ37" s="124">
        <f>'[3]Yearly Butadiene'!BH37</f>
        <v>1507.6545876333009</v>
      </c>
      <c r="FA37" s="124">
        <f>'[3]Yearly Butadiene'!BI37</f>
        <v>1572.0518941402511</v>
      </c>
      <c r="FB37" s="124">
        <f>'[3]Yearly Butadiene'!BJ37</f>
        <v>1636.4492006472012</v>
      </c>
      <c r="FC37" s="124">
        <f>'[3]Yearly Butadiene'!BK37</f>
        <v>1700.8465071541511</v>
      </c>
      <c r="FD37" s="124">
        <f>'[3]Yearly Butadiene'!BL37</f>
        <v>1765.2438136611008</v>
      </c>
      <c r="FE37" s="124">
        <f>'[3]Yearly Butadiene'!BM37</f>
        <v>1829.641120168051</v>
      </c>
      <c r="FF37" s="124">
        <f>'[3]Yearly Butadiene'!BN37</f>
        <v>1894.0384266750011</v>
      </c>
      <c r="FG37" s="187"/>
      <c r="FH37" s="124">
        <f t="shared" si="142"/>
        <v>0</v>
      </c>
      <c r="FI37" s="124">
        <f t="shared" si="143"/>
        <v>756.75192314326546</v>
      </c>
      <c r="FJ37" s="124">
        <f t="shared" si="144"/>
        <v>1511.6504215413781</v>
      </c>
      <c r="FK37" s="124">
        <f t="shared" si="145"/>
        <v>2264.6551269870297</v>
      </c>
      <c r="FL37" s="124">
        <f t="shared" si="146"/>
        <v>3015.7264519085616</v>
      </c>
      <c r="FM37" s="124">
        <f t="shared" si="147"/>
        <v>3764.8255799891008</v>
      </c>
      <c r="FN37" s="124">
        <f t="shared" si="148"/>
        <v>4505.3379272119346</v>
      </c>
      <c r="FO37" s="124">
        <f t="shared" si="149"/>
        <v>5241.6927984734511</v>
      </c>
      <c r="FP37" s="124">
        <f t="shared" si="150"/>
        <v>5973.8881308641839</v>
      </c>
      <c r="FQ37" s="124">
        <f t="shared" si="151"/>
        <v>6701.9222240073414</v>
      </c>
      <c r="FR37" s="124">
        <f t="shared" si="152"/>
        <v>7425.7937344795855</v>
      </c>
      <c r="FS37" s="124">
        <f t="shared" si="153"/>
        <v>8123.1452256190405</v>
      </c>
      <c r="FT37" s="124">
        <f t="shared" si="154"/>
        <v>8812.5672003152158</v>
      </c>
      <c r="FU37" s="124">
        <f t="shared" si="155"/>
        <v>9494.1312357637507</v>
      </c>
      <c r="FV37" s="124">
        <f t="shared" si="156"/>
        <v>10167.908349268338</v>
      </c>
      <c r="FW37" s="124">
        <f t="shared" si="157"/>
        <v>10833.969002226893</v>
      </c>
      <c r="FX37" s="124">
        <f t="shared" si="158"/>
        <v>11463.938252159194</v>
      </c>
      <c r="FY37" s="124">
        <f t="shared" si="159"/>
        <v>12083.204778549081</v>
      </c>
      <c r="FZ37" s="124">
        <f t="shared" si="160"/>
        <v>12691.908427046816</v>
      </c>
      <c r="GA37" s="124">
        <f t="shared" si="161"/>
        <v>13290.187470431847</v>
      </c>
      <c r="GB37" s="124">
        <f t="shared" si="162"/>
        <v>13878.178624871563</v>
      </c>
      <c r="GC37" s="124">
        <f t="shared" si="163"/>
        <v>14450.791854944928</v>
      </c>
      <c r="GD37" s="124">
        <f t="shared" si="164"/>
        <v>15010.931064868739</v>
      </c>
      <c r="GE37" s="124">
        <f t="shared" si="165"/>
        <v>15558.787933295938</v>
      </c>
      <c r="GF37" s="124">
        <f t="shared" si="166"/>
        <v>16094.551697017092</v>
      </c>
      <c r="GG37" s="124">
        <f t="shared" si="167"/>
        <v>16618.40917899847</v>
      </c>
      <c r="GH37" s="124">
        <f t="shared" si="168"/>
        <v>17114.063675242229</v>
      </c>
      <c r="GI37" s="124">
        <f t="shared" si="169"/>
        <v>17597.16996096545</v>
      </c>
      <c r="GJ37" s="124">
        <f t="shared" si="170"/>
        <v>18067.936785617807</v>
      </c>
      <c r="GK37" s="124">
        <f t="shared" si="171"/>
        <v>18526.57008542553</v>
      </c>
      <c r="GL37" s="124">
        <f t="shared" si="172"/>
        <v>18973.273017236716</v>
      </c>
      <c r="HG37" s="75" t="s">
        <v>41</v>
      </c>
      <c r="HH37" s="74"/>
      <c r="HI37" s="74"/>
      <c r="HJ37" s="74"/>
      <c r="HK37" s="74"/>
      <c r="HL37" s="74"/>
      <c r="HM37" s="79"/>
      <c r="HN37" s="74"/>
      <c r="HO37" s="74"/>
    </row>
    <row r="38" spans="1:223" outlineLevel="1">
      <c r="B38" s="1" t="s">
        <v>23</v>
      </c>
      <c r="C38" s="5" t="s">
        <v>197</v>
      </c>
      <c r="D38" s="124">
        <f>'[2]Yearly Butadiene'!D38</f>
        <v>0</v>
      </c>
      <c r="E38" s="124">
        <f>'[2]Yearly Butadiene'!E38</f>
        <v>462.83243670866034</v>
      </c>
      <c r="F38" s="124">
        <f>'[2]Yearly Butadiene'!F38</f>
        <v>924.42925692055201</v>
      </c>
      <c r="G38" s="124">
        <f>'[2]Yearly Butadiene'!G38</f>
        <v>1384.7635484974699</v>
      </c>
      <c r="H38" s="124">
        <f>'[2]Yearly Butadiene'!H38</f>
        <v>1843.8089197249749</v>
      </c>
      <c r="I38" s="124">
        <f>'[2]Yearly Butadiene'!I38</f>
        <v>2301.5394930584839</v>
      </c>
      <c r="J38" s="124">
        <f>'[2]Yearly Butadiene'!J38</f>
        <v>2753.54554582019</v>
      </c>
      <c r="K38" s="124">
        <f>'[2]Yearly Butadiene'!K38</f>
        <v>3202.7799479410178</v>
      </c>
      <c r="L38" s="124">
        <f>'[2]Yearly Butadiene'!L38</f>
        <v>3649.2413241479894</v>
      </c>
      <c r="M38" s="124">
        <f>'[2]Yearly Butadiene'!M38</f>
        <v>4092.9285408565775</v>
      </c>
      <c r="N38" s="124">
        <f>'[2]Yearly Butadiene'!N38</f>
        <v>4533.8407024512226</v>
      </c>
      <c r="O38" s="124">
        <f>'[2]Yearly Butadiene'!O38</f>
        <v>4957.0728511573443</v>
      </c>
      <c r="P38" s="124">
        <f>'[2]Yearly Butadiene'!P38</f>
        <v>5375.0186555679447</v>
      </c>
      <c r="Q38" s="124">
        <f>'[2]Yearly Butadiene'!Q38</f>
        <v>5787.7258338134507</v>
      </c>
      <c r="R38" s="124">
        <f>'[2]Yearly Butadiene'!R38</f>
        <v>6195.2417307629948</v>
      </c>
      <c r="S38" s="124">
        <f>'[2]Yearly Butadiene'!S38</f>
        <v>6597.6133206818467</v>
      </c>
      <c r="T38" s="124">
        <f>'[2]Yearly Butadiene'!T38</f>
        <v>6975.9239752498634</v>
      </c>
      <c r="U38" s="124">
        <f>'[2]Yearly Butadiene'!U38</f>
        <v>7347.0994807896031</v>
      </c>
      <c r="V38" s="124">
        <f>'[2]Yearly Butadiene'!V38</f>
        <v>7711.233067734579</v>
      </c>
      <c r="W38" s="124">
        <f>'[2]Yearly Butadiene'!W38</f>
        <v>8068.4169179377477</v>
      </c>
      <c r="X38" s="124">
        <f>'[2]Yearly Butadiene'!X38</f>
        <v>8418.7421755107098</v>
      </c>
      <c r="Y38" s="124">
        <f>'[2]Yearly Butadiene'!Y38</f>
        <v>8757.552791221653</v>
      </c>
      <c r="Z38" s="124">
        <f>'[2]Yearly Butadiene'!Z38</f>
        <v>9088.0473934995607</v>
      </c>
      <c r="AA38" s="124">
        <f>'[2]Yearly Butadiene'!AA38</f>
        <v>9410.3537681130601</v>
      </c>
      <c r="AB38" s="124">
        <f>'[2]Yearly Butadiene'!AB38</f>
        <v>9724.5980729225284</v>
      </c>
      <c r="AC38" s="124">
        <f>'[2]Yearly Butadiene'!AC38</f>
        <v>10030.904856572146</v>
      </c>
      <c r="AD38" s="124">
        <f>'[2]Yearly Butadiene'!AD38</f>
        <v>10318.40964973002</v>
      </c>
      <c r="AE38" s="124">
        <f>'[2]Yearly Butadiene'!AE38</f>
        <v>10597.548969207535</v>
      </c>
      <c r="AF38" s="124">
        <f>'[2]Yearly Butadiene'!AF38</f>
        <v>10868.461981304474</v>
      </c>
      <c r="AG38" s="124">
        <f>'[2]Yearly Butadiene'!AG38</f>
        <v>11131.28597683832</v>
      </c>
      <c r="AH38" s="124">
        <f>'[2]Yearly Butadiene'!AH38</f>
        <v>11386.156393707812</v>
      </c>
      <c r="AI38" s="187"/>
      <c r="AJ38" s="124">
        <f>'[3]Yearly Butadiene'!D38</f>
        <v>0</v>
      </c>
      <c r="AK38" s="124">
        <f>'[3]Yearly Butadiene'!E38</f>
        <v>41.66884538685003</v>
      </c>
      <c r="AL38" s="124">
        <f>'[3]Yearly Butadiene'!F38</f>
        <v>83.337690773700061</v>
      </c>
      <c r="AM38" s="124">
        <f>'[3]Yearly Butadiene'!G38</f>
        <v>125.00653616055008</v>
      </c>
      <c r="AN38" s="124">
        <f>'[3]Yearly Butadiene'!H38</f>
        <v>166.67538154740012</v>
      </c>
      <c r="AO38" s="124">
        <f>'[3]Yearly Butadiene'!I38</f>
        <v>208.34422693425012</v>
      </c>
      <c r="AP38" s="124">
        <f>'[3]Yearly Butadiene'!J38</f>
        <v>250.01307232110017</v>
      </c>
      <c r="AQ38" s="124">
        <f>'[3]Yearly Butadiene'!K38</f>
        <v>291.68191770795022</v>
      </c>
      <c r="AR38" s="124">
        <f>'[3]Yearly Butadiene'!L38</f>
        <v>333.35076309480024</v>
      </c>
      <c r="AS38" s="124">
        <f>'[3]Yearly Butadiene'!M38</f>
        <v>375.01960848165027</v>
      </c>
      <c r="AT38" s="124">
        <f>'[3]Yearly Butadiene'!N38</f>
        <v>416.68845386850023</v>
      </c>
      <c r="AU38" s="124">
        <f>'[3]Yearly Butadiene'!O38</f>
        <v>458.35729925535031</v>
      </c>
      <c r="AV38" s="124">
        <f>'[3]Yearly Butadiene'!P38</f>
        <v>500.02614464220034</v>
      </c>
      <c r="AW38" s="124">
        <f>'[3]Yearly Butadiene'!Q38</f>
        <v>541.69499002905036</v>
      </c>
      <c r="AX38" s="124">
        <f>'[3]Yearly Butadiene'!R38</f>
        <v>583.36383541590044</v>
      </c>
      <c r="AY38" s="124">
        <f>'[3]Yearly Butadiene'!S38</f>
        <v>625.03268080275052</v>
      </c>
      <c r="AZ38" s="124">
        <f>'[3]Yearly Butadiene'!T38</f>
        <v>666.70152618960049</v>
      </c>
      <c r="BA38" s="124">
        <f>'[3]Yearly Butadiene'!U38</f>
        <v>708.37037157645045</v>
      </c>
      <c r="BB38" s="124">
        <f>'[3]Yearly Butadiene'!V38</f>
        <v>750.03921696330053</v>
      </c>
      <c r="BC38" s="124">
        <f>'[3]Yearly Butadiene'!W38</f>
        <v>791.7080623501505</v>
      </c>
      <c r="BD38" s="124">
        <f>'[3]Yearly Butadiene'!X38</f>
        <v>833.37690773700047</v>
      </c>
      <c r="BE38" s="124">
        <f>'[3]Yearly Butadiene'!Y38</f>
        <v>876.30844540830071</v>
      </c>
      <c r="BF38" s="124">
        <f>'[3]Yearly Butadiene'!Z38</f>
        <v>919.23998307960062</v>
      </c>
      <c r="BG38" s="124">
        <f>'[3]Yearly Butadiene'!AA38</f>
        <v>962.17152075090075</v>
      </c>
      <c r="BH38" s="124">
        <f>'[3]Yearly Butadiene'!AB38</f>
        <v>1005.1030584222008</v>
      </c>
      <c r="BI38" s="124">
        <f>'[3]Yearly Butadiene'!AC38</f>
        <v>1048.0345960935008</v>
      </c>
      <c r="BJ38" s="124">
        <f>'[3]Yearly Butadiene'!AD38</f>
        <v>1090.9661337648008</v>
      </c>
      <c r="BK38" s="124">
        <f>'[3]Yearly Butadiene'!AE38</f>
        <v>1133.8976714361008</v>
      </c>
      <c r="BL38" s="124">
        <f>'[3]Yearly Butadiene'!AF38</f>
        <v>1176.8292091074009</v>
      </c>
      <c r="BM38" s="124">
        <f>'[3]Yearly Butadiene'!AG38</f>
        <v>1219.7607467787009</v>
      </c>
      <c r="BN38" s="124">
        <f>'[3]Yearly Butadiene'!AH38</f>
        <v>1262.6922844500009</v>
      </c>
      <c r="BP38" s="124">
        <f t="shared" si="111"/>
        <v>0</v>
      </c>
      <c r="BQ38" s="124">
        <f t="shared" si="112"/>
        <v>504.50128209551036</v>
      </c>
      <c r="BR38" s="124">
        <f t="shared" si="113"/>
        <v>1007.7669476942521</v>
      </c>
      <c r="BS38" s="124">
        <f t="shared" si="114"/>
        <v>1509.7700846580199</v>
      </c>
      <c r="BT38" s="124">
        <f t="shared" si="115"/>
        <v>2010.484301272375</v>
      </c>
      <c r="BU38" s="124">
        <f t="shared" si="116"/>
        <v>2509.8837199927339</v>
      </c>
      <c r="BV38" s="124">
        <f t="shared" si="117"/>
        <v>3003.55861814129</v>
      </c>
      <c r="BW38" s="124">
        <f t="shared" si="118"/>
        <v>3494.4618656489679</v>
      </c>
      <c r="BX38" s="124">
        <f t="shared" si="119"/>
        <v>3982.5920872427896</v>
      </c>
      <c r="BY38" s="124">
        <f t="shared" si="120"/>
        <v>4467.9481493382282</v>
      </c>
      <c r="BZ38" s="124">
        <f t="shared" si="121"/>
        <v>4950.5291563197225</v>
      </c>
      <c r="CA38" s="124">
        <f t="shared" si="122"/>
        <v>5415.4301504126943</v>
      </c>
      <c r="CB38" s="124">
        <f t="shared" si="123"/>
        <v>5875.0448002101448</v>
      </c>
      <c r="CC38" s="124">
        <f t="shared" si="124"/>
        <v>6329.4208238425008</v>
      </c>
      <c r="CD38" s="124">
        <f t="shared" si="125"/>
        <v>6778.6055661788951</v>
      </c>
      <c r="CE38" s="124">
        <f t="shared" si="126"/>
        <v>7222.646001484597</v>
      </c>
      <c r="CF38" s="124">
        <f t="shared" si="127"/>
        <v>7642.6255014394637</v>
      </c>
      <c r="CG38" s="124">
        <f t="shared" si="128"/>
        <v>8055.4698523660536</v>
      </c>
      <c r="CH38" s="124">
        <f t="shared" si="129"/>
        <v>8461.2722846978795</v>
      </c>
      <c r="CI38" s="124">
        <f t="shared" si="130"/>
        <v>8860.1249802878974</v>
      </c>
      <c r="CJ38" s="124">
        <f t="shared" si="131"/>
        <v>9252.1190832477096</v>
      </c>
      <c r="CK38" s="124">
        <f t="shared" si="132"/>
        <v>9633.8612366299531</v>
      </c>
      <c r="CL38" s="124">
        <f t="shared" si="133"/>
        <v>10007.287376579161</v>
      </c>
      <c r="CM38" s="124">
        <f t="shared" si="134"/>
        <v>10372.525288863961</v>
      </c>
      <c r="CN38" s="124">
        <f t="shared" si="135"/>
        <v>10729.701131344729</v>
      </c>
      <c r="CO38" s="124">
        <f t="shared" si="136"/>
        <v>11078.939452665647</v>
      </c>
      <c r="CP38" s="124">
        <f t="shared" si="137"/>
        <v>11409.375783494821</v>
      </c>
      <c r="CQ38" s="124">
        <f t="shared" si="138"/>
        <v>11731.446640643637</v>
      </c>
      <c r="CR38" s="124">
        <f t="shared" si="139"/>
        <v>12045.291190411874</v>
      </c>
      <c r="CS38" s="124">
        <f t="shared" si="140"/>
        <v>12351.046723617021</v>
      </c>
      <c r="CT38" s="124">
        <f t="shared" si="141"/>
        <v>12648.848678157812</v>
      </c>
      <c r="CU38" s="187"/>
      <c r="CV38" s="124">
        <f>'[2]Yearly Butadiene'!AJ38</f>
        <v>0</v>
      </c>
      <c r="CW38" s="124">
        <f>'[2]Yearly Butadiene'!AK38</f>
        <v>231.41621835433017</v>
      </c>
      <c r="CX38" s="124">
        <f>'[2]Yearly Butadiene'!AL38</f>
        <v>462.214628460276</v>
      </c>
      <c r="CY38" s="124">
        <f>'[2]Yearly Butadiene'!AM38</f>
        <v>692.38177424873493</v>
      </c>
      <c r="CZ38" s="124">
        <f>'[2]Yearly Butadiene'!AN38</f>
        <v>921.90445986248744</v>
      </c>
      <c r="DA38" s="124">
        <f>'[2]Yearly Butadiene'!AO38</f>
        <v>1150.769746529242</v>
      </c>
      <c r="DB38" s="124">
        <f>'[2]Yearly Butadiene'!AP38</f>
        <v>1376.772772910095</v>
      </c>
      <c r="DC38" s="124">
        <f>'[2]Yearly Butadiene'!AQ38</f>
        <v>1601.3899739705089</v>
      </c>
      <c r="DD38" s="124">
        <f>'[2]Yearly Butadiene'!AR38</f>
        <v>1824.6206620739947</v>
      </c>
      <c r="DE38" s="124">
        <f>'[2]Yearly Butadiene'!AS38</f>
        <v>2046.4642704282887</v>
      </c>
      <c r="DF38" s="124">
        <f>'[2]Yearly Butadiene'!AT38</f>
        <v>2266.9203512256113</v>
      </c>
      <c r="DG38" s="124">
        <f>'[2]Yearly Butadiene'!AU38</f>
        <v>2478.5364255786722</v>
      </c>
      <c r="DH38" s="124">
        <f>'[2]Yearly Butadiene'!AV38</f>
        <v>2687.5093277839724</v>
      </c>
      <c r="DI38" s="124">
        <f>'[2]Yearly Butadiene'!AW38</f>
        <v>2893.8629169067253</v>
      </c>
      <c r="DJ38" s="124">
        <f>'[2]Yearly Butadiene'!AX38</f>
        <v>3097.6208653814974</v>
      </c>
      <c r="DK38" s="124">
        <f>'[2]Yearly Butadiene'!AY38</f>
        <v>3298.8066603409234</v>
      </c>
      <c r="DL38" s="124">
        <f>'[2]Yearly Butadiene'!AZ38</f>
        <v>3487.9619876249317</v>
      </c>
      <c r="DM38" s="124">
        <f>'[2]Yearly Butadiene'!BA38</f>
        <v>3673.5497403948016</v>
      </c>
      <c r="DN38" s="124">
        <f>'[2]Yearly Butadiene'!BB38</f>
        <v>3855.6165338672895</v>
      </c>
      <c r="DO38" s="124">
        <f>'[2]Yearly Butadiene'!BC38</f>
        <v>4034.2084589688739</v>
      </c>
      <c r="DP38" s="124">
        <f>'[2]Yearly Butadiene'!BD38</f>
        <v>4209.3710877553549</v>
      </c>
      <c r="DQ38" s="124">
        <f>'[2]Yearly Butadiene'!BE38</f>
        <v>4378.7763956108265</v>
      </c>
      <c r="DR38" s="124">
        <f>'[2]Yearly Butadiene'!BF38</f>
        <v>4544.0236967497804</v>
      </c>
      <c r="DS38" s="124">
        <f>'[2]Yearly Butadiene'!BG38</f>
        <v>4705.1768840565301</v>
      </c>
      <c r="DT38" s="124">
        <f>'[2]Yearly Butadiene'!BH38</f>
        <v>4862.2990364612642</v>
      </c>
      <c r="DU38" s="124">
        <f>'[2]Yearly Butadiene'!BI38</f>
        <v>5015.452428286073</v>
      </c>
      <c r="DV38" s="124">
        <f>'[2]Yearly Butadiene'!BJ38</f>
        <v>5159.2048248650099</v>
      </c>
      <c r="DW38" s="124">
        <f>'[2]Yearly Butadiene'!BK38</f>
        <v>5298.7744846037676</v>
      </c>
      <c r="DX38" s="124">
        <f>'[2]Yearly Butadiene'!BL38</f>
        <v>5434.2309906522369</v>
      </c>
      <c r="DY38" s="124">
        <f>'[2]Yearly Butadiene'!BM38</f>
        <v>5565.6429884191602</v>
      </c>
      <c r="DZ38" s="124">
        <f>'[2]Yearly Butadiene'!BN38</f>
        <v>5693.0781968539059</v>
      </c>
      <c r="EB38" s="124">
        <f>'[3]Yearly Butadiene'!AJ38</f>
        <v>0</v>
      </c>
      <c r="EC38" s="124">
        <f>'[3]Yearly Butadiene'!AK38</f>
        <v>20.834422693425015</v>
      </c>
      <c r="ED38" s="124">
        <f>'[3]Yearly Butadiene'!AL38</f>
        <v>41.66884538685003</v>
      </c>
      <c r="EE38" s="124">
        <f>'[3]Yearly Butadiene'!AM38</f>
        <v>62.503268080275042</v>
      </c>
      <c r="EF38" s="124">
        <f>'[3]Yearly Butadiene'!AN38</f>
        <v>83.337690773700061</v>
      </c>
      <c r="EG38" s="124">
        <f>'[3]Yearly Butadiene'!AO38</f>
        <v>104.17211346712506</v>
      </c>
      <c r="EH38" s="124">
        <f>'[3]Yearly Butadiene'!AP38</f>
        <v>125.00653616055008</v>
      </c>
      <c r="EI38" s="124">
        <f>'[3]Yearly Butadiene'!AQ38</f>
        <v>145.84095885397511</v>
      </c>
      <c r="EJ38" s="124">
        <f>'[3]Yearly Butadiene'!AR38</f>
        <v>166.67538154740012</v>
      </c>
      <c r="EK38" s="124">
        <f>'[3]Yearly Butadiene'!AS38</f>
        <v>187.50980424082513</v>
      </c>
      <c r="EL38" s="124">
        <f>'[3]Yearly Butadiene'!AT38</f>
        <v>208.34422693425012</v>
      </c>
      <c r="EM38" s="124">
        <f>'[3]Yearly Butadiene'!AU38</f>
        <v>229.17864962767516</v>
      </c>
      <c r="EN38" s="124">
        <f>'[3]Yearly Butadiene'!AV38</f>
        <v>250.01307232110017</v>
      </c>
      <c r="EO38" s="124">
        <f>'[3]Yearly Butadiene'!AW38</f>
        <v>270.84749501452518</v>
      </c>
      <c r="EP38" s="124">
        <f>'[3]Yearly Butadiene'!AX38</f>
        <v>291.68191770795022</v>
      </c>
      <c r="EQ38" s="124">
        <f>'[3]Yearly Butadiene'!AY38</f>
        <v>312.51634040137526</v>
      </c>
      <c r="ER38" s="124">
        <f>'[3]Yearly Butadiene'!AZ38</f>
        <v>333.35076309480024</v>
      </c>
      <c r="ES38" s="124">
        <f>'[3]Yearly Butadiene'!BA38</f>
        <v>354.18518578822523</v>
      </c>
      <c r="ET38" s="124">
        <f>'[3]Yearly Butadiene'!BB38</f>
        <v>375.01960848165027</v>
      </c>
      <c r="EU38" s="124">
        <f>'[3]Yearly Butadiene'!BC38</f>
        <v>395.85403117507525</v>
      </c>
      <c r="EV38" s="124">
        <f>'[3]Yearly Butadiene'!BD38</f>
        <v>416.68845386850023</v>
      </c>
      <c r="EW38" s="124">
        <f>'[3]Yearly Butadiene'!BE38</f>
        <v>438.15422270415036</v>
      </c>
      <c r="EX38" s="124">
        <f>'[3]Yearly Butadiene'!BF38</f>
        <v>459.61999153980031</v>
      </c>
      <c r="EY38" s="124">
        <f>'[3]Yearly Butadiene'!BG38</f>
        <v>481.08576037545038</v>
      </c>
      <c r="EZ38" s="124">
        <f>'[3]Yearly Butadiene'!BH38</f>
        <v>502.55152921110039</v>
      </c>
      <c r="FA38" s="124">
        <f>'[3]Yearly Butadiene'!BI38</f>
        <v>524.0172980467504</v>
      </c>
      <c r="FB38" s="124">
        <f>'[3]Yearly Butadiene'!BJ38</f>
        <v>545.48306688240041</v>
      </c>
      <c r="FC38" s="124">
        <f>'[3]Yearly Butadiene'!BK38</f>
        <v>566.94883571805042</v>
      </c>
      <c r="FD38" s="124">
        <f>'[3]Yearly Butadiene'!BL38</f>
        <v>588.41460455370043</v>
      </c>
      <c r="FE38" s="124">
        <f>'[3]Yearly Butadiene'!BM38</f>
        <v>609.88037338935044</v>
      </c>
      <c r="FF38" s="124">
        <f>'[3]Yearly Butadiene'!BN38</f>
        <v>631.34614222500045</v>
      </c>
      <c r="FG38" s="187"/>
      <c r="FH38" s="124">
        <f t="shared" si="142"/>
        <v>0</v>
      </c>
      <c r="FI38" s="124">
        <f t="shared" si="143"/>
        <v>252.25064104775518</v>
      </c>
      <c r="FJ38" s="124">
        <f t="shared" si="144"/>
        <v>503.88347384712603</v>
      </c>
      <c r="FK38" s="124">
        <f t="shared" si="145"/>
        <v>754.88504232900993</v>
      </c>
      <c r="FL38" s="124">
        <f t="shared" si="146"/>
        <v>1005.2421506361875</v>
      </c>
      <c r="FM38" s="124">
        <f t="shared" si="147"/>
        <v>1254.9418599963669</v>
      </c>
      <c r="FN38" s="124">
        <f t="shared" si="148"/>
        <v>1501.779309070645</v>
      </c>
      <c r="FO38" s="124">
        <f t="shared" si="149"/>
        <v>1747.2309328244839</v>
      </c>
      <c r="FP38" s="124">
        <f t="shared" si="150"/>
        <v>1991.2960436213948</v>
      </c>
      <c r="FQ38" s="124">
        <f t="shared" si="151"/>
        <v>2233.9740746691141</v>
      </c>
      <c r="FR38" s="124">
        <f t="shared" si="152"/>
        <v>2475.2645781598612</v>
      </c>
      <c r="FS38" s="124">
        <f t="shared" si="153"/>
        <v>2707.7150752063471</v>
      </c>
      <c r="FT38" s="124">
        <f t="shared" si="154"/>
        <v>2937.5224001050724</v>
      </c>
      <c r="FU38" s="124">
        <f t="shared" si="155"/>
        <v>3164.7104119212504</v>
      </c>
      <c r="FV38" s="124">
        <f t="shared" si="156"/>
        <v>3389.3027830894475</v>
      </c>
      <c r="FW38" s="124">
        <f t="shared" si="157"/>
        <v>3611.3230007422985</v>
      </c>
      <c r="FX38" s="124">
        <f t="shared" si="158"/>
        <v>3821.3127507197319</v>
      </c>
      <c r="FY38" s="124">
        <f t="shared" si="159"/>
        <v>4027.7349261830268</v>
      </c>
      <c r="FZ38" s="124">
        <f t="shared" si="160"/>
        <v>4230.6361423489398</v>
      </c>
      <c r="GA38" s="124">
        <f t="shared" si="161"/>
        <v>4430.0624901439487</v>
      </c>
      <c r="GB38" s="124">
        <f t="shared" si="162"/>
        <v>4626.0595416238548</v>
      </c>
      <c r="GC38" s="124">
        <f t="shared" si="163"/>
        <v>4816.9306183149765</v>
      </c>
      <c r="GD38" s="124">
        <f t="shared" si="164"/>
        <v>5003.6436882895805</v>
      </c>
      <c r="GE38" s="124">
        <f t="shared" si="165"/>
        <v>5186.2626444319803</v>
      </c>
      <c r="GF38" s="124">
        <f t="shared" si="166"/>
        <v>5364.8505656723646</v>
      </c>
      <c r="GG38" s="124">
        <f t="shared" si="167"/>
        <v>5539.4697263328235</v>
      </c>
      <c r="GH38" s="124">
        <f t="shared" si="168"/>
        <v>5704.6878917474105</v>
      </c>
      <c r="GI38" s="124">
        <f t="shared" si="169"/>
        <v>5865.7233203218184</v>
      </c>
      <c r="GJ38" s="124">
        <f t="shared" si="170"/>
        <v>6022.6455952059368</v>
      </c>
      <c r="GK38" s="124">
        <f t="shared" si="171"/>
        <v>6175.5233618085103</v>
      </c>
      <c r="GL38" s="124">
        <f t="shared" si="172"/>
        <v>6324.4243390789061</v>
      </c>
      <c r="HG38" s="75" t="s">
        <v>43</v>
      </c>
      <c r="HH38" s="74"/>
      <c r="HI38" s="74"/>
      <c r="HJ38" s="74"/>
      <c r="HK38" s="74"/>
      <c r="HL38" s="74"/>
      <c r="HM38" s="74"/>
      <c r="HN38" s="79"/>
      <c r="HO38" s="74"/>
    </row>
    <row r="39" spans="1:223" outlineLevel="1">
      <c r="A39" s="25"/>
      <c r="B39" s="25" t="s">
        <v>48</v>
      </c>
      <c r="C39" s="26" t="s">
        <v>197</v>
      </c>
      <c r="D39" s="167">
        <f>'[2]Yearly Butadiene'!D39</f>
        <v>280873.4199254759</v>
      </c>
      <c r="E39" s="167">
        <f>'[2]Yearly Butadiene'!E39</f>
        <v>278653.17734932312</v>
      </c>
      <c r="F39" s="167">
        <f>'[2]Yearly Butadiene'!F39</f>
        <v>276432.36082703056</v>
      </c>
      <c r="G39" s="167">
        <f>'[2]Yearly Butadiene'!G39</f>
        <v>274211.15762368077</v>
      </c>
      <c r="H39" s="167">
        <f>'[2]Yearly Butadiene'!H39</f>
        <v>271989.75215821748</v>
      </c>
      <c r="I39" s="167">
        <f>'[2]Yearly Butadiene'!I39</f>
        <v>269768.32603485504</v>
      </c>
      <c r="J39" s="167">
        <f>'[2]Yearly Butadiene'!J39</f>
        <v>267121.73153593036</v>
      </c>
      <c r="K39" s="167">
        <f>'[2]Yearly Butadiene'!K39</f>
        <v>264485.84539793443</v>
      </c>
      <c r="L39" s="167">
        <f>'[2]Yearly Butadiene'!L39</f>
        <v>261860.71077522539</v>
      </c>
      <c r="M39" s="167">
        <f>'[2]Yearly Butadiene'!M39</f>
        <v>259246.36939593917</v>
      </c>
      <c r="N39" s="167">
        <f>'[2]Yearly Butadiene'!N39</f>
        <v>256642.86158117829</v>
      </c>
      <c r="O39" s="167">
        <f>'[2]Yearly Butadiene'!O39</f>
        <v>253288.670091643</v>
      </c>
      <c r="P39" s="167">
        <f>'[2]Yearly Butadiene'!P39</f>
        <v>249965.51404277587</v>
      </c>
      <c r="Q39" s="167">
        <f>'[2]Yearly Butadiene'!Q39</f>
        <v>246673.1448611774</v>
      </c>
      <c r="R39" s="167">
        <f>'[2]Yearly Butadiene'!R39</f>
        <v>243411.3157939607</v>
      </c>
      <c r="S39" s="167">
        <f>'[2]Yearly Butadiene'!S39</f>
        <v>240179.78189633705</v>
      </c>
      <c r="T39" s="167">
        <f>'[2]Yearly Butadiene'!T39</f>
        <v>236335.84861604081</v>
      </c>
      <c r="U39" s="167">
        <f>'[2]Yearly Butadiene'!U39</f>
        <v>232540.28231889519</v>
      </c>
      <c r="V39" s="167">
        <f>'[2]Yearly Butadiene'!V39</f>
        <v>228792.54475716193</v>
      </c>
      <c r="W39" s="167">
        <f>'[2]Yearly Butadiene'!W39</f>
        <v>225092.10323535418</v>
      </c>
      <c r="X39" s="167">
        <f>'[2]Yearly Butadiene'!X39</f>
        <v>221438.43055585743</v>
      </c>
      <c r="Y39" s="167">
        <f>'[2]Yearly Butadiene'!Y39</f>
        <v>217348.83180980076</v>
      </c>
      <c r="Z39" s="167">
        <f>'[2]Yearly Butadiene'!Z39</f>
        <v>213319.44211555013</v>
      </c>
      <c r="AA39" s="167">
        <f>'[2]Yearly Butadiene'!AA39</f>
        <v>209349.49747644694</v>
      </c>
      <c r="AB39" s="167">
        <f>'[2]Yearly Butadiene'!AB39</f>
        <v>205438.24270636335</v>
      </c>
      <c r="AC39" s="167">
        <f>'[2]Yearly Butadiene'!AC39</f>
        <v>201584.931334486</v>
      </c>
      <c r="AD39" s="167">
        <f>'[2]Yearly Butadiene'!AD39</f>
        <v>197578.4366263118</v>
      </c>
      <c r="AE39" s="167">
        <f>'[2]Yearly Butadiene'!AE39</f>
        <v>193635.39363781427</v>
      </c>
      <c r="AF39" s="167">
        <f>'[2]Yearly Butadiene'!AF39</f>
        <v>189754.94995685233</v>
      </c>
      <c r="AG39" s="167">
        <f>'[2]Yearly Butadiene'!AG39</f>
        <v>185936.26348060367</v>
      </c>
      <c r="AH39" s="167">
        <f>'[2]Yearly Butadiene'!AH39</f>
        <v>182178.50229932499</v>
      </c>
      <c r="AI39" s="187"/>
      <c r="AJ39" s="167">
        <f>'[3]Yearly Butadiene'!D39</f>
        <v>25253.845689000016</v>
      </c>
      <c r="AK39" s="167">
        <f>'[3]Yearly Butadiene'!E39</f>
        <v>25087.170307452619</v>
      </c>
      <c r="AL39" s="167">
        <f>'[3]Yearly Butadiene'!F39</f>
        <v>24920.494925905215</v>
      </c>
      <c r="AM39" s="167">
        <f>'[3]Yearly Butadiene'!G39</f>
        <v>24753.819544357819</v>
      </c>
      <c r="AN39" s="167">
        <f>'[3]Yearly Butadiene'!H39</f>
        <v>24587.144162810415</v>
      </c>
      <c r="AO39" s="167">
        <f>'[3]Yearly Butadiene'!I39</f>
        <v>24420.468781263018</v>
      </c>
      <c r="AP39" s="167">
        <f>'[3]Yearly Butadiene'!J39</f>
        <v>24253.793399715614</v>
      </c>
      <c r="AQ39" s="167">
        <f>'[3]Yearly Butadiene'!K39</f>
        <v>24087.118018168218</v>
      </c>
      <c r="AR39" s="167">
        <f>'[3]Yearly Butadiene'!L39</f>
        <v>23920.442636620814</v>
      </c>
      <c r="AS39" s="167">
        <f>'[3]Yearly Butadiene'!M39</f>
        <v>23753.767255073417</v>
      </c>
      <c r="AT39" s="167">
        <f>'[3]Yearly Butadiene'!N39</f>
        <v>23587.091873526013</v>
      </c>
      <c r="AU39" s="167">
        <f>'[3]Yearly Butadiene'!O39</f>
        <v>23420.416491978616</v>
      </c>
      <c r="AV39" s="167">
        <f>'[3]Yearly Butadiene'!P39</f>
        <v>23253.741110431212</v>
      </c>
      <c r="AW39" s="167">
        <f>'[3]Yearly Butadiene'!Q39</f>
        <v>23087.065728883816</v>
      </c>
      <c r="AX39" s="167">
        <f>'[3]Yearly Butadiene'!R39</f>
        <v>22920.390347336415</v>
      </c>
      <c r="AY39" s="167">
        <f>'[3]Yearly Butadiene'!S39</f>
        <v>22753.714965789015</v>
      </c>
      <c r="AZ39" s="167">
        <f>'[3]Yearly Butadiene'!T39</f>
        <v>22587.039584241615</v>
      </c>
      <c r="BA39" s="167">
        <f>'[3]Yearly Butadiene'!U39</f>
        <v>22420.364202694214</v>
      </c>
      <c r="BB39" s="167">
        <f>'[3]Yearly Butadiene'!V39</f>
        <v>22253.688821146814</v>
      </c>
      <c r="BC39" s="167">
        <f>'[3]Yearly Butadiene'!W39</f>
        <v>22087.013439599414</v>
      </c>
      <c r="BD39" s="167">
        <f>'[3]Yearly Butadiene'!X39</f>
        <v>21920.338058052013</v>
      </c>
      <c r="BE39" s="167">
        <f>'[3]Yearly Butadiene'!Y39</f>
        <v>21748.611907366816</v>
      </c>
      <c r="BF39" s="167">
        <f>'[3]Yearly Butadiene'!Z39</f>
        <v>21576.885756681611</v>
      </c>
      <c r="BG39" s="167">
        <f>'[3]Yearly Butadiene'!AA39</f>
        <v>21405.159605996414</v>
      </c>
      <c r="BH39" s="167">
        <f>'[3]Yearly Butadiene'!AB39</f>
        <v>21233.433455311213</v>
      </c>
      <c r="BI39" s="167">
        <f>'[3]Yearly Butadiene'!AC39</f>
        <v>21061.707304626012</v>
      </c>
      <c r="BJ39" s="167">
        <f>'[3]Yearly Butadiene'!AD39</f>
        <v>20889.981153940815</v>
      </c>
      <c r="BK39" s="167">
        <f>'[3]Yearly Butadiene'!AE39</f>
        <v>20718.255003255614</v>
      </c>
      <c r="BL39" s="167">
        <f>'[3]Yearly Butadiene'!AF39</f>
        <v>20546.528852570413</v>
      </c>
      <c r="BM39" s="167">
        <f>'[3]Yearly Butadiene'!AG39</f>
        <v>20374.802701885212</v>
      </c>
      <c r="BN39" s="167">
        <f>'[3]Yearly Butadiene'!AH39</f>
        <v>20203.076551200014</v>
      </c>
      <c r="BP39" s="167">
        <f t="shared" si="111"/>
        <v>306127.26561447594</v>
      </c>
      <c r="BQ39" s="167">
        <f t="shared" si="112"/>
        <v>303740.34765677573</v>
      </c>
      <c r="BR39" s="167">
        <f t="shared" si="113"/>
        <v>301352.85575293575</v>
      </c>
      <c r="BS39" s="167">
        <f t="shared" si="114"/>
        <v>298964.9771680386</v>
      </c>
      <c r="BT39" s="167">
        <f t="shared" si="115"/>
        <v>296576.89632102789</v>
      </c>
      <c r="BU39" s="167">
        <f t="shared" si="116"/>
        <v>294188.79481611808</v>
      </c>
      <c r="BV39" s="167">
        <f t="shared" si="117"/>
        <v>291375.52493564598</v>
      </c>
      <c r="BW39" s="167">
        <f t="shared" si="118"/>
        <v>288572.96341610263</v>
      </c>
      <c r="BX39" s="167">
        <f t="shared" si="119"/>
        <v>285781.1534118462</v>
      </c>
      <c r="BY39" s="167">
        <f t="shared" si="120"/>
        <v>283000.13665101258</v>
      </c>
      <c r="BZ39" s="167">
        <f t="shared" si="121"/>
        <v>280229.95345470431</v>
      </c>
      <c r="CA39" s="167">
        <f t="shared" si="122"/>
        <v>276709.08658362163</v>
      </c>
      <c r="CB39" s="167">
        <f t="shared" si="123"/>
        <v>273219.25515320711</v>
      </c>
      <c r="CC39" s="167">
        <f t="shared" si="124"/>
        <v>269760.21059006121</v>
      </c>
      <c r="CD39" s="167">
        <f t="shared" si="125"/>
        <v>266331.70614129712</v>
      </c>
      <c r="CE39" s="167">
        <f t="shared" si="126"/>
        <v>262933.49686212605</v>
      </c>
      <c r="CF39" s="167">
        <f t="shared" si="127"/>
        <v>258922.88820028241</v>
      </c>
      <c r="CG39" s="167">
        <f t="shared" si="128"/>
        <v>254960.6465215894</v>
      </c>
      <c r="CH39" s="167">
        <f t="shared" si="129"/>
        <v>251046.23357830875</v>
      </c>
      <c r="CI39" s="167">
        <f t="shared" si="130"/>
        <v>247179.11667495361</v>
      </c>
      <c r="CJ39" s="167">
        <f t="shared" si="131"/>
        <v>243358.76861390943</v>
      </c>
      <c r="CK39" s="167">
        <f t="shared" si="132"/>
        <v>239097.44371716757</v>
      </c>
      <c r="CL39" s="167">
        <f t="shared" si="133"/>
        <v>234896.32787223175</v>
      </c>
      <c r="CM39" s="167">
        <f t="shared" si="134"/>
        <v>230754.65708244336</v>
      </c>
      <c r="CN39" s="167">
        <f t="shared" si="135"/>
        <v>226671.67616167455</v>
      </c>
      <c r="CO39" s="167">
        <f t="shared" si="136"/>
        <v>222646.638639112</v>
      </c>
      <c r="CP39" s="167">
        <f t="shared" si="137"/>
        <v>218468.41778025261</v>
      </c>
      <c r="CQ39" s="167">
        <f t="shared" si="138"/>
        <v>214353.64864106989</v>
      </c>
      <c r="CR39" s="167">
        <f t="shared" si="139"/>
        <v>210301.47880942276</v>
      </c>
      <c r="CS39" s="167">
        <f t="shared" si="140"/>
        <v>206311.06618248887</v>
      </c>
      <c r="CT39" s="167">
        <f t="shared" si="141"/>
        <v>202381.57885052499</v>
      </c>
      <c r="CU39" s="187"/>
      <c r="CV39" s="167">
        <f>'[2]Yearly Butadiene'!AJ39</f>
        <v>280873.4199254759</v>
      </c>
      <c r="CW39" s="167">
        <f>'[2]Yearly Butadiene'!AK39</f>
        <v>279578.84222274047</v>
      </c>
      <c r="CX39" s="167">
        <f>'[2]Yearly Butadiene'!AL39</f>
        <v>278281.21934087161</v>
      </c>
      <c r="CY39" s="167">
        <f>'[2]Yearly Butadiene'!AM39</f>
        <v>276980.68472067575</v>
      </c>
      <c r="CZ39" s="167">
        <f>'[2]Yearly Butadiene'!AN39</f>
        <v>275677.36999766738</v>
      </c>
      <c r="DA39" s="167">
        <f>'[2]Yearly Butadiene'!AO39</f>
        <v>274371.40502097196</v>
      </c>
      <c r="DB39" s="167">
        <f>'[2]Yearly Butadiene'!AP39</f>
        <v>272628.82262757077</v>
      </c>
      <c r="DC39" s="167">
        <f>'[2]Yearly Butadiene'!AQ39</f>
        <v>270891.40529381641</v>
      </c>
      <c r="DD39" s="167">
        <f>'[2]Yearly Butadiene'!AR39</f>
        <v>269159.19342352136</v>
      </c>
      <c r="DE39" s="167">
        <f>'[2]Yearly Butadiene'!AS39</f>
        <v>267432.22647765232</v>
      </c>
      <c r="DF39" s="167">
        <f>'[2]Yearly Butadiene'!AT39</f>
        <v>265710.54298608075</v>
      </c>
      <c r="DG39" s="167">
        <f>'[2]Yearly Butadiene'!AU39</f>
        <v>263202.81579395762</v>
      </c>
      <c r="DH39" s="167">
        <f>'[2]Yearly Butadiene'!AV39</f>
        <v>260715.55135391178</v>
      </c>
      <c r="DI39" s="167">
        <f>'[2]Yearly Butadiene'!AW39</f>
        <v>258248.59652880431</v>
      </c>
      <c r="DJ39" s="167">
        <f>'[2]Yearly Butadiene'!AX39</f>
        <v>255801.79925548669</v>
      </c>
      <c r="DK39" s="167">
        <f>'[2]Yearly Butadiene'!AY39</f>
        <v>253375.00853770075</v>
      </c>
      <c r="DL39" s="167">
        <f>'[2]Yearly Butadiene'!AZ39</f>
        <v>250287.69656654052</v>
      </c>
      <c r="DM39" s="167">
        <f>'[2]Yearly Butadiene'!BA39</f>
        <v>247234.48128047437</v>
      </c>
      <c r="DN39" s="167">
        <f>'[2]Yearly Butadiene'!BB39</f>
        <v>244215.01089263108</v>
      </c>
      <c r="DO39" s="167">
        <f>'[2]Yearly Butadiene'!BC39</f>
        <v>241228.93707122968</v>
      </c>
      <c r="DP39" s="167">
        <f>'[2]Yearly Butadiene'!BD39</f>
        <v>238275.91490687881</v>
      </c>
      <c r="DQ39" s="167">
        <f>'[2]Yearly Butadiene'!BE39</f>
        <v>234863.93739224406</v>
      </c>
      <c r="DR39" s="167">
        <f>'[2]Yearly Butadiene'!BF39</f>
        <v>231495.53690254921</v>
      </c>
      <c r="DS39" s="167">
        <f>'[2]Yearly Butadiene'!BG39</f>
        <v>228170.20501267308</v>
      </c>
      <c r="DT39" s="167">
        <f>'[2]Yearly Butadiene'!BH39</f>
        <v>224887.43885220838</v>
      </c>
      <c r="DU39" s="167">
        <f>'[2]Yearly Butadiene'!BI39</f>
        <v>221646.74104763029</v>
      </c>
      <c r="DV39" s="167">
        <f>'[2]Yearly Butadiene'!BJ39</f>
        <v>218215.25592577184</v>
      </c>
      <c r="DW39" s="167">
        <f>'[2]Yearly Butadiene'!BK39</f>
        <v>214830.49157622934</v>
      </c>
      <c r="DX39" s="167">
        <f>'[2]Yearly Butadiene'!BL39</f>
        <v>211491.8739194613</v>
      </c>
      <c r="DY39" s="167">
        <f>'[2]Yearly Butadiene'!BM39</f>
        <v>208198.83543428031</v>
      </c>
      <c r="DZ39" s="167">
        <f>'[2]Yearly Butadiene'!BN39</f>
        <v>204950.81508674062</v>
      </c>
      <c r="EB39" s="167">
        <f>'[3]Yearly Butadiene'!AJ39</f>
        <v>25253.845689000016</v>
      </c>
      <c r="EC39" s="167">
        <f>'[3]Yearly Butadiene'!AK39</f>
        <v>25170.507998226316</v>
      </c>
      <c r="ED39" s="167">
        <f>'[3]Yearly Butadiene'!AL39</f>
        <v>25087.170307452619</v>
      </c>
      <c r="EE39" s="167">
        <f>'[3]Yearly Butadiene'!AM39</f>
        <v>25003.832616678916</v>
      </c>
      <c r="EF39" s="167">
        <f>'[3]Yearly Butadiene'!AN39</f>
        <v>24920.494925905215</v>
      </c>
      <c r="EG39" s="167">
        <f>'[3]Yearly Butadiene'!AO39</f>
        <v>24837.157235131515</v>
      </c>
      <c r="EH39" s="167">
        <f>'[3]Yearly Butadiene'!AP39</f>
        <v>24753.819544357819</v>
      </c>
      <c r="EI39" s="167">
        <f>'[3]Yearly Butadiene'!AQ39</f>
        <v>24670.481853584115</v>
      </c>
      <c r="EJ39" s="167">
        <f>'[3]Yearly Butadiene'!AR39</f>
        <v>24587.144162810415</v>
      </c>
      <c r="EK39" s="167">
        <f>'[3]Yearly Butadiene'!AS39</f>
        <v>24503.806472036715</v>
      </c>
      <c r="EL39" s="167">
        <f>'[3]Yearly Butadiene'!AT39</f>
        <v>24420.468781263018</v>
      </c>
      <c r="EM39" s="167">
        <f>'[3]Yearly Butadiene'!AU39</f>
        <v>24337.131090489314</v>
      </c>
      <c r="EN39" s="167">
        <f>'[3]Yearly Butadiene'!AV39</f>
        <v>24253.793399715614</v>
      </c>
      <c r="EO39" s="167">
        <f>'[3]Yearly Butadiene'!AW39</f>
        <v>24170.455708941918</v>
      </c>
      <c r="EP39" s="167">
        <f>'[3]Yearly Butadiene'!AX39</f>
        <v>24087.118018168218</v>
      </c>
      <c r="EQ39" s="167">
        <f>'[3]Yearly Butadiene'!AY39</f>
        <v>24003.780327394514</v>
      </c>
      <c r="ER39" s="167">
        <f>'[3]Yearly Butadiene'!AZ39</f>
        <v>23920.442636620814</v>
      </c>
      <c r="ES39" s="167">
        <f>'[3]Yearly Butadiene'!BA39</f>
        <v>23837.104945847117</v>
      </c>
      <c r="ET39" s="167">
        <f>'[3]Yearly Butadiene'!BB39</f>
        <v>23753.767255073417</v>
      </c>
      <c r="EU39" s="167">
        <f>'[3]Yearly Butadiene'!BC39</f>
        <v>23670.429564299713</v>
      </c>
      <c r="EV39" s="167">
        <f>'[3]Yearly Butadiene'!BD39</f>
        <v>23587.091873526013</v>
      </c>
      <c r="EW39" s="167">
        <f>'[3]Yearly Butadiene'!BE39</f>
        <v>23501.228798183416</v>
      </c>
      <c r="EX39" s="167">
        <f>'[3]Yearly Butadiene'!BF39</f>
        <v>23415.365722840816</v>
      </c>
      <c r="EY39" s="167">
        <f>'[3]Yearly Butadiene'!BG39</f>
        <v>23329.502647498211</v>
      </c>
      <c r="EZ39" s="167">
        <f>'[3]Yearly Butadiene'!BH39</f>
        <v>23243.639572155615</v>
      </c>
      <c r="FA39" s="167">
        <f>'[3]Yearly Butadiene'!BI39</f>
        <v>23157.776496813014</v>
      </c>
      <c r="FB39" s="167">
        <f>'[3]Yearly Butadiene'!BJ39</f>
        <v>23071.913421470414</v>
      </c>
      <c r="FC39" s="167">
        <f>'[3]Yearly Butadiene'!BK39</f>
        <v>22986.050346127817</v>
      </c>
      <c r="FD39" s="167">
        <f>'[3]Yearly Butadiene'!BL39</f>
        <v>22900.187270785213</v>
      </c>
      <c r="FE39" s="167">
        <f>'[3]Yearly Butadiene'!BM39</f>
        <v>22814.324195442616</v>
      </c>
      <c r="FF39" s="167">
        <f>'[3]Yearly Butadiene'!BN39</f>
        <v>22728.461120100015</v>
      </c>
      <c r="FG39" s="187"/>
      <c r="FH39" s="167">
        <f t="shared" si="142"/>
        <v>306127.26561447594</v>
      </c>
      <c r="FI39" s="167">
        <f t="shared" si="143"/>
        <v>304749.35022096679</v>
      </c>
      <c r="FJ39" s="167">
        <f t="shared" si="144"/>
        <v>303368.38964832423</v>
      </c>
      <c r="FK39" s="167">
        <f t="shared" si="145"/>
        <v>301984.51733735466</v>
      </c>
      <c r="FL39" s="167">
        <f t="shared" si="146"/>
        <v>300597.86492357258</v>
      </c>
      <c r="FM39" s="167">
        <f t="shared" si="147"/>
        <v>299208.5622561035</v>
      </c>
      <c r="FN39" s="167">
        <f t="shared" si="148"/>
        <v>297382.6421719286</v>
      </c>
      <c r="FO39" s="167">
        <f t="shared" si="149"/>
        <v>295561.88714740053</v>
      </c>
      <c r="FP39" s="167">
        <f t="shared" si="150"/>
        <v>293746.33758633176</v>
      </c>
      <c r="FQ39" s="167">
        <f t="shared" si="151"/>
        <v>291936.03294968902</v>
      </c>
      <c r="FR39" s="167">
        <f t="shared" si="152"/>
        <v>290131.01176734379</v>
      </c>
      <c r="FS39" s="167">
        <f t="shared" si="153"/>
        <v>287539.94688444695</v>
      </c>
      <c r="FT39" s="167">
        <f t="shared" si="154"/>
        <v>284969.34475362737</v>
      </c>
      <c r="FU39" s="167">
        <f t="shared" si="155"/>
        <v>282419.05223774625</v>
      </c>
      <c r="FV39" s="167">
        <f t="shared" si="156"/>
        <v>279888.91727365489</v>
      </c>
      <c r="FW39" s="167">
        <f t="shared" si="157"/>
        <v>277378.78886509524</v>
      </c>
      <c r="FX39" s="167">
        <f t="shared" si="158"/>
        <v>274208.13920316135</v>
      </c>
      <c r="FY39" s="167">
        <f t="shared" si="159"/>
        <v>271071.58622632147</v>
      </c>
      <c r="FZ39" s="167">
        <f t="shared" si="160"/>
        <v>267968.77814770449</v>
      </c>
      <c r="GA39" s="167">
        <f t="shared" si="161"/>
        <v>264899.36663552938</v>
      </c>
      <c r="GB39" s="167">
        <f t="shared" si="162"/>
        <v>261863.00678040483</v>
      </c>
      <c r="GC39" s="167">
        <f t="shared" si="163"/>
        <v>258365.16619042747</v>
      </c>
      <c r="GD39" s="167">
        <f t="shared" si="164"/>
        <v>254910.90262539004</v>
      </c>
      <c r="GE39" s="167">
        <f t="shared" si="165"/>
        <v>251499.70766017129</v>
      </c>
      <c r="GF39" s="167">
        <f t="shared" si="166"/>
        <v>248131.07842436398</v>
      </c>
      <c r="GG39" s="167">
        <f t="shared" si="167"/>
        <v>244804.51754444331</v>
      </c>
      <c r="GH39" s="167">
        <f t="shared" si="168"/>
        <v>241287.16934724225</v>
      </c>
      <c r="GI39" s="167">
        <f t="shared" si="169"/>
        <v>237816.54192235717</v>
      </c>
      <c r="GJ39" s="167">
        <f t="shared" si="170"/>
        <v>234392.06119024652</v>
      </c>
      <c r="GK39" s="167">
        <f t="shared" si="171"/>
        <v>231013.15962972291</v>
      </c>
      <c r="GL39" s="167">
        <f t="shared" si="172"/>
        <v>227679.27620684064</v>
      </c>
      <c r="HG39" s="75" t="s">
        <v>46</v>
      </c>
      <c r="HH39" s="74"/>
      <c r="HI39" s="74"/>
      <c r="HJ39" s="74"/>
      <c r="HK39" s="74"/>
      <c r="HL39" s="74"/>
      <c r="HM39" s="74"/>
      <c r="HN39" s="79"/>
      <c r="HO39" s="74"/>
    </row>
    <row r="40" spans="1:223" s="13" customFormat="1" outlineLevel="2">
      <c r="B40" s="6" t="s">
        <v>62</v>
      </c>
      <c r="C40" s="7" t="s">
        <v>197</v>
      </c>
      <c r="D40" s="125">
        <f>'[2]Yearly Butadiene'!D40</f>
        <v>0</v>
      </c>
      <c r="E40" s="125">
        <f>'[2]Yearly Butadiene'!E40</f>
        <v>0</v>
      </c>
      <c r="F40" s="125">
        <f>'[2]Yearly Butadiene'!F40</f>
        <v>0</v>
      </c>
      <c r="G40" s="125">
        <f>'[2]Yearly Butadiene'!G40</f>
        <v>0</v>
      </c>
      <c r="H40" s="125">
        <f>'[2]Yearly Butadiene'!H40</f>
        <v>0</v>
      </c>
      <c r="I40" s="125">
        <f>'[2]Yearly Butadiene'!I40</f>
        <v>0</v>
      </c>
      <c r="J40" s="125">
        <f>'[2]Yearly Butadiene'!J40</f>
        <v>0</v>
      </c>
      <c r="K40" s="125">
        <f>'[2]Yearly Butadiene'!K40</f>
        <v>0</v>
      </c>
      <c r="L40" s="125">
        <f>'[2]Yearly Butadiene'!L40</f>
        <v>0</v>
      </c>
      <c r="M40" s="125">
        <f>'[2]Yearly Butadiene'!M40</f>
        <v>0</v>
      </c>
      <c r="N40" s="125">
        <f>'[2]Yearly Butadiene'!N40</f>
        <v>0</v>
      </c>
      <c r="O40" s="125">
        <f>'[2]Yearly Butadiene'!O40</f>
        <v>0</v>
      </c>
      <c r="P40" s="125">
        <f>'[2]Yearly Butadiene'!P40</f>
        <v>0</v>
      </c>
      <c r="Q40" s="125">
        <f>'[2]Yearly Butadiene'!Q40</f>
        <v>0</v>
      </c>
      <c r="R40" s="125">
        <f>'[2]Yearly Butadiene'!R40</f>
        <v>0</v>
      </c>
      <c r="S40" s="125">
        <f>'[2]Yearly Butadiene'!S40</f>
        <v>0</v>
      </c>
      <c r="T40" s="125">
        <f>'[2]Yearly Butadiene'!T40</f>
        <v>0</v>
      </c>
      <c r="U40" s="125">
        <f>'[2]Yearly Butadiene'!U40</f>
        <v>0</v>
      </c>
      <c r="V40" s="125">
        <f>'[2]Yearly Butadiene'!V40</f>
        <v>0</v>
      </c>
      <c r="W40" s="125">
        <f>'[2]Yearly Butadiene'!W40</f>
        <v>0</v>
      </c>
      <c r="X40" s="125">
        <f>'[2]Yearly Butadiene'!X40</f>
        <v>0</v>
      </c>
      <c r="Y40" s="125">
        <f>'[2]Yearly Butadiene'!Y40</f>
        <v>0</v>
      </c>
      <c r="Z40" s="125">
        <f>'[2]Yearly Butadiene'!Z40</f>
        <v>0</v>
      </c>
      <c r="AA40" s="125">
        <f>'[2]Yearly Butadiene'!AA40</f>
        <v>0</v>
      </c>
      <c r="AB40" s="125">
        <f>'[2]Yearly Butadiene'!AB40</f>
        <v>0</v>
      </c>
      <c r="AC40" s="125">
        <f>'[2]Yearly Butadiene'!AC40</f>
        <v>0</v>
      </c>
      <c r="AD40" s="125">
        <f>'[2]Yearly Butadiene'!AD40</f>
        <v>0</v>
      </c>
      <c r="AE40" s="125">
        <f>'[2]Yearly Butadiene'!AE40</f>
        <v>0</v>
      </c>
      <c r="AF40" s="125">
        <f>'[2]Yearly Butadiene'!AF40</f>
        <v>0</v>
      </c>
      <c r="AG40" s="125">
        <f>'[2]Yearly Butadiene'!AG40</f>
        <v>0</v>
      </c>
      <c r="AH40" s="125">
        <f>'[2]Yearly Butadiene'!AH40</f>
        <v>0</v>
      </c>
      <c r="AI40" s="201"/>
      <c r="AJ40" s="125">
        <f>'[3]Yearly Butadiene'!D40</f>
        <v>0</v>
      </c>
      <c r="AK40" s="125">
        <f>'[3]Yearly Butadiene'!E40</f>
        <v>0</v>
      </c>
      <c r="AL40" s="125">
        <f>'[3]Yearly Butadiene'!F40</f>
        <v>0</v>
      </c>
      <c r="AM40" s="125">
        <f>'[3]Yearly Butadiene'!G40</f>
        <v>0</v>
      </c>
      <c r="AN40" s="125">
        <f>'[3]Yearly Butadiene'!H40</f>
        <v>0</v>
      </c>
      <c r="AO40" s="125">
        <f>'[3]Yearly Butadiene'!I40</f>
        <v>0</v>
      </c>
      <c r="AP40" s="125">
        <f>'[3]Yearly Butadiene'!J40</f>
        <v>0</v>
      </c>
      <c r="AQ40" s="125">
        <f>'[3]Yearly Butadiene'!K40</f>
        <v>0</v>
      </c>
      <c r="AR40" s="125">
        <f>'[3]Yearly Butadiene'!L40</f>
        <v>0</v>
      </c>
      <c r="AS40" s="125">
        <f>'[3]Yearly Butadiene'!M40</f>
        <v>0</v>
      </c>
      <c r="AT40" s="125">
        <f>'[3]Yearly Butadiene'!N40</f>
        <v>0</v>
      </c>
      <c r="AU40" s="125">
        <f>'[3]Yearly Butadiene'!O40</f>
        <v>0</v>
      </c>
      <c r="AV40" s="125">
        <f>'[3]Yearly Butadiene'!P40</f>
        <v>0</v>
      </c>
      <c r="AW40" s="125">
        <f>'[3]Yearly Butadiene'!Q40</f>
        <v>0</v>
      </c>
      <c r="AX40" s="125">
        <f>'[3]Yearly Butadiene'!R40</f>
        <v>0</v>
      </c>
      <c r="AY40" s="125">
        <f>'[3]Yearly Butadiene'!S40</f>
        <v>0</v>
      </c>
      <c r="AZ40" s="125">
        <f>'[3]Yearly Butadiene'!T40</f>
        <v>0</v>
      </c>
      <c r="BA40" s="125">
        <f>'[3]Yearly Butadiene'!U40</f>
        <v>0</v>
      </c>
      <c r="BB40" s="125">
        <f>'[3]Yearly Butadiene'!V40</f>
        <v>0</v>
      </c>
      <c r="BC40" s="125">
        <f>'[3]Yearly Butadiene'!W40</f>
        <v>0</v>
      </c>
      <c r="BD40" s="125">
        <f>'[3]Yearly Butadiene'!X40</f>
        <v>0</v>
      </c>
      <c r="BE40" s="125">
        <f>'[3]Yearly Butadiene'!Y40</f>
        <v>0</v>
      </c>
      <c r="BF40" s="125">
        <f>'[3]Yearly Butadiene'!Z40</f>
        <v>0</v>
      </c>
      <c r="BG40" s="125">
        <f>'[3]Yearly Butadiene'!AA40</f>
        <v>0</v>
      </c>
      <c r="BH40" s="125">
        <f>'[3]Yearly Butadiene'!AB40</f>
        <v>0</v>
      </c>
      <c r="BI40" s="125">
        <f>'[3]Yearly Butadiene'!AC40</f>
        <v>0</v>
      </c>
      <c r="BJ40" s="125">
        <f>'[3]Yearly Butadiene'!AD40</f>
        <v>0</v>
      </c>
      <c r="BK40" s="125">
        <f>'[3]Yearly Butadiene'!AE40</f>
        <v>0</v>
      </c>
      <c r="BL40" s="125">
        <f>'[3]Yearly Butadiene'!AF40</f>
        <v>0</v>
      </c>
      <c r="BM40" s="125">
        <f>'[3]Yearly Butadiene'!AG40</f>
        <v>0</v>
      </c>
      <c r="BN40" s="125">
        <f>'[3]Yearly Butadiene'!AH40</f>
        <v>0</v>
      </c>
      <c r="BP40" s="125">
        <f t="shared" si="111"/>
        <v>0</v>
      </c>
      <c r="BQ40" s="125">
        <f t="shared" si="112"/>
        <v>0</v>
      </c>
      <c r="BR40" s="125">
        <f t="shared" si="113"/>
        <v>0</v>
      </c>
      <c r="BS40" s="125">
        <f t="shared" si="114"/>
        <v>0</v>
      </c>
      <c r="BT40" s="125">
        <f t="shared" si="115"/>
        <v>0</v>
      </c>
      <c r="BU40" s="125">
        <f t="shared" si="116"/>
        <v>0</v>
      </c>
      <c r="BV40" s="125">
        <f t="shared" si="117"/>
        <v>0</v>
      </c>
      <c r="BW40" s="125">
        <f t="shared" si="118"/>
        <v>0</v>
      </c>
      <c r="BX40" s="125">
        <f t="shared" si="119"/>
        <v>0</v>
      </c>
      <c r="BY40" s="125">
        <f t="shared" si="120"/>
        <v>0</v>
      </c>
      <c r="BZ40" s="125">
        <f t="shared" si="121"/>
        <v>0</v>
      </c>
      <c r="CA40" s="125">
        <f t="shared" si="122"/>
        <v>0</v>
      </c>
      <c r="CB40" s="125">
        <f t="shared" si="123"/>
        <v>0</v>
      </c>
      <c r="CC40" s="125">
        <f t="shared" si="124"/>
        <v>0</v>
      </c>
      <c r="CD40" s="125">
        <f t="shared" si="125"/>
        <v>0</v>
      </c>
      <c r="CE40" s="125">
        <f t="shared" si="126"/>
        <v>0</v>
      </c>
      <c r="CF40" s="125">
        <f t="shared" si="127"/>
        <v>0</v>
      </c>
      <c r="CG40" s="125">
        <f t="shared" si="128"/>
        <v>0</v>
      </c>
      <c r="CH40" s="125">
        <f t="shared" si="129"/>
        <v>0</v>
      </c>
      <c r="CI40" s="125">
        <f t="shared" si="130"/>
        <v>0</v>
      </c>
      <c r="CJ40" s="125">
        <f t="shared" si="131"/>
        <v>0</v>
      </c>
      <c r="CK40" s="125">
        <f t="shared" si="132"/>
        <v>0</v>
      </c>
      <c r="CL40" s="125">
        <f t="shared" si="133"/>
        <v>0</v>
      </c>
      <c r="CM40" s="125">
        <f t="shared" si="134"/>
        <v>0</v>
      </c>
      <c r="CN40" s="125">
        <f t="shared" si="135"/>
        <v>0</v>
      </c>
      <c r="CO40" s="125">
        <f t="shared" si="136"/>
        <v>0</v>
      </c>
      <c r="CP40" s="125">
        <f t="shared" si="137"/>
        <v>0</v>
      </c>
      <c r="CQ40" s="125">
        <f t="shared" si="138"/>
        <v>0</v>
      </c>
      <c r="CR40" s="125">
        <f t="shared" si="139"/>
        <v>0</v>
      </c>
      <c r="CS40" s="125">
        <f t="shared" si="140"/>
        <v>0</v>
      </c>
      <c r="CT40" s="125">
        <f t="shared" si="141"/>
        <v>0</v>
      </c>
      <c r="CU40" s="201"/>
      <c r="CV40" s="125">
        <f>'[2]Yearly Butadiene'!AJ40</f>
        <v>0</v>
      </c>
      <c r="CW40" s="125">
        <f>'[2]Yearly Butadiene'!AK40</f>
        <v>0</v>
      </c>
      <c r="CX40" s="125">
        <f>'[2]Yearly Butadiene'!AL40</f>
        <v>0</v>
      </c>
      <c r="CY40" s="125">
        <f>'[2]Yearly Butadiene'!AM40</f>
        <v>0</v>
      </c>
      <c r="CZ40" s="125">
        <f>'[2]Yearly Butadiene'!AN40</f>
        <v>0</v>
      </c>
      <c r="DA40" s="125">
        <f>'[2]Yearly Butadiene'!AO40</f>
        <v>0</v>
      </c>
      <c r="DB40" s="125">
        <f>'[2]Yearly Butadiene'!AP40</f>
        <v>0</v>
      </c>
      <c r="DC40" s="125">
        <f>'[2]Yearly Butadiene'!AQ40</f>
        <v>0</v>
      </c>
      <c r="DD40" s="125">
        <f>'[2]Yearly Butadiene'!AR40</f>
        <v>0</v>
      </c>
      <c r="DE40" s="125">
        <f>'[2]Yearly Butadiene'!AS40</f>
        <v>0</v>
      </c>
      <c r="DF40" s="125">
        <f>'[2]Yearly Butadiene'!AT40</f>
        <v>0</v>
      </c>
      <c r="DG40" s="125">
        <f>'[2]Yearly Butadiene'!AU40</f>
        <v>0</v>
      </c>
      <c r="DH40" s="125">
        <f>'[2]Yearly Butadiene'!AV40</f>
        <v>0</v>
      </c>
      <c r="DI40" s="125">
        <f>'[2]Yearly Butadiene'!AW40</f>
        <v>0</v>
      </c>
      <c r="DJ40" s="125">
        <f>'[2]Yearly Butadiene'!AX40</f>
        <v>0</v>
      </c>
      <c r="DK40" s="125">
        <f>'[2]Yearly Butadiene'!AY40</f>
        <v>0</v>
      </c>
      <c r="DL40" s="125">
        <f>'[2]Yearly Butadiene'!AZ40</f>
        <v>0</v>
      </c>
      <c r="DM40" s="125">
        <f>'[2]Yearly Butadiene'!BA40</f>
        <v>0</v>
      </c>
      <c r="DN40" s="125">
        <f>'[2]Yearly Butadiene'!BB40</f>
        <v>0</v>
      </c>
      <c r="DO40" s="125">
        <f>'[2]Yearly Butadiene'!BC40</f>
        <v>0</v>
      </c>
      <c r="DP40" s="125">
        <f>'[2]Yearly Butadiene'!BD40</f>
        <v>0</v>
      </c>
      <c r="DQ40" s="125">
        <f>'[2]Yearly Butadiene'!BE40</f>
        <v>0</v>
      </c>
      <c r="DR40" s="125">
        <f>'[2]Yearly Butadiene'!BF40</f>
        <v>0</v>
      </c>
      <c r="DS40" s="125">
        <f>'[2]Yearly Butadiene'!BG40</f>
        <v>0</v>
      </c>
      <c r="DT40" s="125">
        <f>'[2]Yearly Butadiene'!BH40</f>
        <v>0</v>
      </c>
      <c r="DU40" s="125">
        <f>'[2]Yearly Butadiene'!BI40</f>
        <v>0</v>
      </c>
      <c r="DV40" s="125">
        <f>'[2]Yearly Butadiene'!BJ40</f>
        <v>0</v>
      </c>
      <c r="DW40" s="125">
        <f>'[2]Yearly Butadiene'!BK40</f>
        <v>0</v>
      </c>
      <c r="DX40" s="125">
        <f>'[2]Yearly Butadiene'!BL40</f>
        <v>0</v>
      </c>
      <c r="DY40" s="125">
        <f>'[2]Yearly Butadiene'!BM40</f>
        <v>0</v>
      </c>
      <c r="DZ40" s="125">
        <f>'[2]Yearly Butadiene'!BN40</f>
        <v>0</v>
      </c>
      <c r="EB40" s="125">
        <f>'[3]Yearly Butadiene'!AJ40</f>
        <v>0</v>
      </c>
      <c r="EC40" s="125">
        <f>'[3]Yearly Butadiene'!AK40</f>
        <v>0</v>
      </c>
      <c r="ED40" s="125">
        <f>'[3]Yearly Butadiene'!AL40</f>
        <v>0</v>
      </c>
      <c r="EE40" s="125">
        <f>'[3]Yearly Butadiene'!AM40</f>
        <v>0</v>
      </c>
      <c r="EF40" s="125">
        <f>'[3]Yearly Butadiene'!AN40</f>
        <v>0</v>
      </c>
      <c r="EG40" s="125">
        <f>'[3]Yearly Butadiene'!AO40</f>
        <v>0</v>
      </c>
      <c r="EH40" s="125">
        <f>'[3]Yearly Butadiene'!AP40</f>
        <v>0</v>
      </c>
      <c r="EI40" s="125">
        <f>'[3]Yearly Butadiene'!AQ40</f>
        <v>0</v>
      </c>
      <c r="EJ40" s="125">
        <f>'[3]Yearly Butadiene'!AR40</f>
        <v>0</v>
      </c>
      <c r="EK40" s="125">
        <f>'[3]Yearly Butadiene'!AS40</f>
        <v>0</v>
      </c>
      <c r="EL40" s="125">
        <f>'[3]Yearly Butadiene'!AT40</f>
        <v>0</v>
      </c>
      <c r="EM40" s="125">
        <f>'[3]Yearly Butadiene'!AU40</f>
        <v>0</v>
      </c>
      <c r="EN40" s="125">
        <f>'[3]Yearly Butadiene'!AV40</f>
        <v>0</v>
      </c>
      <c r="EO40" s="125">
        <f>'[3]Yearly Butadiene'!AW40</f>
        <v>0</v>
      </c>
      <c r="EP40" s="125">
        <f>'[3]Yearly Butadiene'!AX40</f>
        <v>0</v>
      </c>
      <c r="EQ40" s="125">
        <f>'[3]Yearly Butadiene'!AY40</f>
        <v>0</v>
      </c>
      <c r="ER40" s="125">
        <f>'[3]Yearly Butadiene'!AZ40</f>
        <v>0</v>
      </c>
      <c r="ES40" s="125">
        <f>'[3]Yearly Butadiene'!BA40</f>
        <v>0</v>
      </c>
      <c r="ET40" s="125">
        <f>'[3]Yearly Butadiene'!BB40</f>
        <v>0</v>
      </c>
      <c r="EU40" s="125">
        <f>'[3]Yearly Butadiene'!BC40</f>
        <v>0</v>
      </c>
      <c r="EV40" s="125">
        <f>'[3]Yearly Butadiene'!BD40</f>
        <v>0</v>
      </c>
      <c r="EW40" s="125">
        <f>'[3]Yearly Butadiene'!BE40</f>
        <v>0</v>
      </c>
      <c r="EX40" s="125">
        <f>'[3]Yearly Butadiene'!BF40</f>
        <v>0</v>
      </c>
      <c r="EY40" s="125">
        <f>'[3]Yearly Butadiene'!BG40</f>
        <v>0</v>
      </c>
      <c r="EZ40" s="125">
        <f>'[3]Yearly Butadiene'!BH40</f>
        <v>0</v>
      </c>
      <c r="FA40" s="125">
        <f>'[3]Yearly Butadiene'!BI40</f>
        <v>0</v>
      </c>
      <c r="FB40" s="125">
        <f>'[3]Yearly Butadiene'!BJ40</f>
        <v>0</v>
      </c>
      <c r="FC40" s="125">
        <f>'[3]Yearly Butadiene'!BK40</f>
        <v>0</v>
      </c>
      <c r="FD40" s="125">
        <f>'[3]Yearly Butadiene'!BL40</f>
        <v>0</v>
      </c>
      <c r="FE40" s="125">
        <f>'[3]Yearly Butadiene'!BM40</f>
        <v>0</v>
      </c>
      <c r="FF40" s="125">
        <f>'[3]Yearly Butadiene'!BN40</f>
        <v>0</v>
      </c>
      <c r="FG40" s="201"/>
      <c r="FH40" s="125">
        <f t="shared" si="142"/>
        <v>0</v>
      </c>
      <c r="FI40" s="125">
        <f t="shared" si="143"/>
        <v>0</v>
      </c>
      <c r="FJ40" s="125">
        <f t="shared" si="144"/>
        <v>0</v>
      </c>
      <c r="FK40" s="125">
        <f t="shared" si="145"/>
        <v>0</v>
      </c>
      <c r="FL40" s="125">
        <f t="shared" si="146"/>
        <v>0</v>
      </c>
      <c r="FM40" s="125">
        <f t="shared" si="147"/>
        <v>0</v>
      </c>
      <c r="FN40" s="125">
        <f t="shared" si="148"/>
        <v>0</v>
      </c>
      <c r="FO40" s="125">
        <f t="shared" si="149"/>
        <v>0</v>
      </c>
      <c r="FP40" s="125">
        <f t="shared" si="150"/>
        <v>0</v>
      </c>
      <c r="FQ40" s="125">
        <f t="shared" si="151"/>
        <v>0</v>
      </c>
      <c r="FR40" s="125">
        <f t="shared" si="152"/>
        <v>0</v>
      </c>
      <c r="FS40" s="125">
        <f t="shared" si="153"/>
        <v>0</v>
      </c>
      <c r="FT40" s="125">
        <f t="shared" si="154"/>
        <v>0</v>
      </c>
      <c r="FU40" s="125">
        <f t="shared" si="155"/>
        <v>0</v>
      </c>
      <c r="FV40" s="125">
        <f t="shared" si="156"/>
        <v>0</v>
      </c>
      <c r="FW40" s="125">
        <f t="shared" si="157"/>
        <v>0</v>
      </c>
      <c r="FX40" s="125">
        <f t="shared" si="158"/>
        <v>0</v>
      </c>
      <c r="FY40" s="125">
        <f t="shared" si="159"/>
        <v>0</v>
      </c>
      <c r="FZ40" s="125">
        <f t="shared" si="160"/>
        <v>0</v>
      </c>
      <c r="GA40" s="125">
        <f t="shared" si="161"/>
        <v>0</v>
      </c>
      <c r="GB40" s="125">
        <f t="shared" si="162"/>
        <v>0</v>
      </c>
      <c r="GC40" s="125">
        <f t="shared" si="163"/>
        <v>0</v>
      </c>
      <c r="GD40" s="125">
        <f t="shared" si="164"/>
        <v>0</v>
      </c>
      <c r="GE40" s="125">
        <f t="shared" si="165"/>
        <v>0</v>
      </c>
      <c r="GF40" s="125">
        <f t="shared" si="166"/>
        <v>0</v>
      </c>
      <c r="GG40" s="125">
        <f t="shared" si="167"/>
        <v>0</v>
      </c>
      <c r="GH40" s="125">
        <f t="shared" si="168"/>
        <v>0</v>
      </c>
      <c r="GI40" s="125">
        <f t="shared" si="169"/>
        <v>0</v>
      </c>
      <c r="GJ40" s="125">
        <f t="shared" si="170"/>
        <v>0</v>
      </c>
      <c r="GK40" s="125">
        <f t="shared" si="171"/>
        <v>0</v>
      </c>
      <c r="GL40" s="125">
        <f t="shared" si="172"/>
        <v>0</v>
      </c>
      <c r="HG40" s="75" t="s">
        <v>26</v>
      </c>
      <c r="HH40" s="74"/>
      <c r="HI40" s="79">
        <f>HI31+'Yearly LC Ethylene'!DA25+'Yearly LC Propylene'!DA25</f>
        <v>-1992749.5967792557</v>
      </c>
      <c r="HJ40" s="74"/>
      <c r="HK40" s="197">
        <f>HK31+'Yearly LC Ethylene'!DC25+'Yearly LC Propylene'!DC25</f>
        <v>1027584.8247146162</v>
      </c>
      <c r="HL40" s="74"/>
      <c r="HM40" s="74"/>
      <c r="HN40" s="74"/>
      <c r="HO40" s="74"/>
    </row>
    <row r="41" spans="1:223" outlineLevel="2">
      <c r="B41" s="1" t="s">
        <v>63</v>
      </c>
      <c r="C41" s="5" t="s">
        <v>197</v>
      </c>
      <c r="D41" s="124">
        <f>'[2]Yearly Butadiene'!D41</f>
        <v>0</v>
      </c>
      <c r="E41" s="124">
        <f>'[2]Yearly Butadiene'!E41</f>
        <v>0</v>
      </c>
      <c r="F41" s="124">
        <f>'[2]Yearly Butadiene'!F41</f>
        <v>0</v>
      </c>
      <c r="G41" s="124">
        <f>'[2]Yearly Butadiene'!G41</f>
        <v>0</v>
      </c>
      <c r="H41" s="124">
        <f>'[2]Yearly Butadiene'!H41</f>
        <v>0</v>
      </c>
      <c r="I41" s="124">
        <f>'[2]Yearly Butadiene'!I41</f>
        <v>0</v>
      </c>
      <c r="J41" s="124">
        <f>'[2]Yearly Butadiene'!J41</f>
        <v>0</v>
      </c>
      <c r="K41" s="124">
        <f>'[2]Yearly Butadiene'!K41</f>
        <v>0</v>
      </c>
      <c r="L41" s="124">
        <f>'[2]Yearly Butadiene'!L41</f>
        <v>0</v>
      </c>
      <c r="M41" s="124">
        <f>'[2]Yearly Butadiene'!M41</f>
        <v>0</v>
      </c>
      <c r="N41" s="124">
        <f>'[2]Yearly Butadiene'!N41</f>
        <v>0</v>
      </c>
      <c r="O41" s="124">
        <f>'[2]Yearly Butadiene'!O41</f>
        <v>0</v>
      </c>
      <c r="P41" s="124">
        <f>'[2]Yearly Butadiene'!P41</f>
        <v>0</v>
      </c>
      <c r="Q41" s="124">
        <f>'[2]Yearly Butadiene'!Q41</f>
        <v>0</v>
      </c>
      <c r="R41" s="124">
        <f>'[2]Yearly Butadiene'!R41</f>
        <v>0</v>
      </c>
      <c r="S41" s="124">
        <f>'[2]Yearly Butadiene'!S41</f>
        <v>0</v>
      </c>
      <c r="T41" s="124">
        <f>'[2]Yearly Butadiene'!T41</f>
        <v>0</v>
      </c>
      <c r="U41" s="124">
        <f>'[2]Yearly Butadiene'!U41</f>
        <v>0</v>
      </c>
      <c r="V41" s="124">
        <f>'[2]Yearly Butadiene'!V41</f>
        <v>0</v>
      </c>
      <c r="W41" s="124">
        <f>'[2]Yearly Butadiene'!W41</f>
        <v>0</v>
      </c>
      <c r="X41" s="124">
        <f>'[2]Yearly Butadiene'!X41</f>
        <v>0</v>
      </c>
      <c r="Y41" s="124">
        <f>'[2]Yearly Butadiene'!Y41</f>
        <v>0</v>
      </c>
      <c r="Z41" s="124">
        <f>'[2]Yearly Butadiene'!Z41</f>
        <v>0</v>
      </c>
      <c r="AA41" s="124">
        <f>'[2]Yearly Butadiene'!AA41</f>
        <v>0</v>
      </c>
      <c r="AB41" s="124">
        <f>'[2]Yearly Butadiene'!AB41</f>
        <v>0</v>
      </c>
      <c r="AC41" s="124">
        <f>'[2]Yearly Butadiene'!AC41</f>
        <v>0</v>
      </c>
      <c r="AD41" s="124">
        <f>'[2]Yearly Butadiene'!AD41</f>
        <v>0</v>
      </c>
      <c r="AE41" s="124">
        <f>'[2]Yearly Butadiene'!AE41</f>
        <v>0</v>
      </c>
      <c r="AF41" s="124">
        <f>'[2]Yearly Butadiene'!AF41</f>
        <v>0</v>
      </c>
      <c r="AG41" s="124">
        <f>'[2]Yearly Butadiene'!AG41</f>
        <v>0</v>
      </c>
      <c r="AH41" s="124">
        <f>'[2]Yearly Butadiene'!AH41</f>
        <v>0</v>
      </c>
      <c r="AI41" s="187"/>
      <c r="AJ41" s="124">
        <f>'[3]Yearly Butadiene'!D41</f>
        <v>0</v>
      </c>
      <c r="AK41" s="124">
        <f>'[3]Yearly Butadiene'!E41</f>
        <v>0</v>
      </c>
      <c r="AL41" s="124">
        <f>'[3]Yearly Butadiene'!F41</f>
        <v>0</v>
      </c>
      <c r="AM41" s="124">
        <f>'[3]Yearly Butadiene'!G41</f>
        <v>0</v>
      </c>
      <c r="AN41" s="124">
        <f>'[3]Yearly Butadiene'!H41</f>
        <v>0</v>
      </c>
      <c r="AO41" s="124">
        <f>'[3]Yearly Butadiene'!I41</f>
        <v>0</v>
      </c>
      <c r="AP41" s="124">
        <f>'[3]Yearly Butadiene'!J41</f>
        <v>0</v>
      </c>
      <c r="AQ41" s="124">
        <f>'[3]Yearly Butadiene'!K41</f>
        <v>0</v>
      </c>
      <c r="AR41" s="124">
        <f>'[3]Yearly Butadiene'!L41</f>
        <v>0</v>
      </c>
      <c r="AS41" s="124">
        <f>'[3]Yearly Butadiene'!M41</f>
        <v>0</v>
      </c>
      <c r="AT41" s="124">
        <f>'[3]Yearly Butadiene'!N41</f>
        <v>0</v>
      </c>
      <c r="AU41" s="124">
        <f>'[3]Yearly Butadiene'!O41</f>
        <v>0</v>
      </c>
      <c r="AV41" s="124">
        <f>'[3]Yearly Butadiene'!P41</f>
        <v>0</v>
      </c>
      <c r="AW41" s="124">
        <f>'[3]Yearly Butadiene'!Q41</f>
        <v>0</v>
      </c>
      <c r="AX41" s="124">
        <f>'[3]Yearly Butadiene'!R41</f>
        <v>0</v>
      </c>
      <c r="AY41" s="124">
        <f>'[3]Yearly Butadiene'!S41</f>
        <v>0</v>
      </c>
      <c r="AZ41" s="124">
        <f>'[3]Yearly Butadiene'!T41</f>
        <v>0</v>
      </c>
      <c r="BA41" s="124">
        <f>'[3]Yearly Butadiene'!U41</f>
        <v>0</v>
      </c>
      <c r="BB41" s="124">
        <f>'[3]Yearly Butadiene'!V41</f>
        <v>0</v>
      </c>
      <c r="BC41" s="124">
        <f>'[3]Yearly Butadiene'!W41</f>
        <v>0</v>
      </c>
      <c r="BD41" s="124">
        <f>'[3]Yearly Butadiene'!X41</f>
        <v>0</v>
      </c>
      <c r="BE41" s="124">
        <f>'[3]Yearly Butadiene'!Y41</f>
        <v>0</v>
      </c>
      <c r="BF41" s="124">
        <f>'[3]Yearly Butadiene'!Z41</f>
        <v>0</v>
      </c>
      <c r="BG41" s="124">
        <f>'[3]Yearly Butadiene'!AA41</f>
        <v>0</v>
      </c>
      <c r="BH41" s="124">
        <f>'[3]Yearly Butadiene'!AB41</f>
        <v>0</v>
      </c>
      <c r="BI41" s="124">
        <f>'[3]Yearly Butadiene'!AC41</f>
        <v>0</v>
      </c>
      <c r="BJ41" s="124">
        <f>'[3]Yearly Butadiene'!AD41</f>
        <v>0</v>
      </c>
      <c r="BK41" s="124">
        <f>'[3]Yearly Butadiene'!AE41</f>
        <v>0</v>
      </c>
      <c r="BL41" s="124">
        <f>'[3]Yearly Butadiene'!AF41</f>
        <v>0</v>
      </c>
      <c r="BM41" s="124">
        <f>'[3]Yearly Butadiene'!AG41</f>
        <v>0</v>
      </c>
      <c r="BN41" s="124">
        <f>'[3]Yearly Butadiene'!AH41</f>
        <v>0</v>
      </c>
      <c r="BP41" s="124">
        <f t="shared" si="111"/>
        <v>0</v>
      </c>
      <c r="BQ41" s="124">
        <f t="shared" si="112"/>
        <v>0</v>
      </c>
      <c r="BR41" s="124">
        <f t="shared" si="113"/>
        <v>0</v>
      </c>
      <c r="BS41" s="124">
        <f t="shared" si="114"/>
        <v>0</v>
      </c>
      <c r="BT41" s="124">
        <f t="shared" si="115"/>
        <v>0</v>
      </c>
      <c r="BU41" s="124">
        <f t="shared" si="116"/>
        <v>0</v>
      </c>
      <c r="BV41" s="124">
        <f t="shared" si="117"/>
        <v>0</v>
      </c>
      <c r="BW41" s="124">
        <f t="shared" si="118"/>
        <v>0</v>
      </c>
      <c r="BX41" s="124">
        <f t="shared" si="119"/>
        <v>0</v>
      </c>
      <c r="BY41" s="124">
        <f t="shared" si="120"/>
        <v>0</v>
      </c>
      <c r="BZ41" s="124">
        <f t="shared" si="121"/>
        <v>0</v>
      </c>
      <c r="CA41" s="124">
        <f t="shared" si="122"/>
        <v>0</v>
      </c>
      <c r="CB41" s="124">
        <f t="shared" si="123"/>
        <v>0</v>
      </c>
      <c r="CC41" s="124">
        <f t="shared" si="124"/>
        <v>0</v>
      </c>
      <c r="CD41" s="124">
        <f t="shared" si="125"/>
        <v>0</v>
      </c>
      <c r="CE41" s="124">
        <f t="shared" si="126"/>
        <v>0</v>
      </c>
      <c r="CF41" s="124">
        <f t="shared" si="127"/>
        <v>0</v>
      </c>
      <c r="CG41" s="124">
        <f t="shared" si="128"/>
        <v>0</v>
      </c>
      <c r="CH41" s="124">
        <f t="shared" si="129"/>
        <v>0</v>
      </c>
      <c r="CI41" s="124">
        <f t="shared" si="130"/>
        <v>0</v>
      </c>
      <c r="CJ41" s="124">
        <f t="shared" si="131"/>
        <v>0</v>
      </c>
      <c r="CK41" s="124">
        <f t="shared" si="132"/>
        <v>0</v>
      </c>
      <c r="CL41" s="124">
        <f t="shared" si="133"/>
        <v>0</v>
      </c>
      <c r="CM41" s="124">
        <f t="shared" si="134"/>
        <v>0</v>
      </c>
      <c r="CN41" s="124">
        <f t="shared" si="135"/>
        <v>0</v>
      </c>
      <c r="CO41" s="124">
        <f t="shared" si="136"/>
        <v>0</v>
      </c>
      <c r="CP41" s="124">
        <f t="shared" si="137"/>
        <v>0</v>
      </c>
      <c r="CQ41" s="124">
        <f t="shared" si="138"/>
        <v>0</v>
      </c>
      <c r="CR41" s="124">
        <f t="shared" si="139"/>
        <v>0</v>
      </c>
      <c r="CS41" s="124">
        <f t="shared" si="140"/>
        <v>0</v>
      </c>
      <c r="CT41" s="124">
        <f t="shared" si="141"/>
        <v>0</v>
      </c>
      <c r="CU41" s="187"/>
      <c r="CV41" s="124">
        <f>'[2]Yearly Butadiene'!AJ41</f>
        <v>0</v>
      </c>
      <c r="CW41" s="124">
        <f>'[2]Yearly Butadiene'!AK41</f>
        <v>0</v>
      </c>
      <c r="CX41" s="124">
        <f>'[2]Yearly Butadiene'!AL41</f>
        <v>0</v>
      </c>
      <c r="CY41" s="124">
        <f>'[2]Yearly Butadiene'!AM41</f>
        <v>0</v>
      </c>
      <c r="CZ41" s="124">
        <f>'[2]Yearly Butadiene'!AN41</f>
        <v>0</v>
      </c>
      <c r="DA41" s="124">
        <f>'[2]Yearly Butadiene'!AO41</f>
        <v>0</v>
      </c>
      <c r="DB41" s="124">
        <f>'[2]Yearly Butadiene'!AP41</f>
        <v>0</v>
      </c>
      <c r="DC41" s="124">
        <f>'[2]Yearly Butadiene'!AQ41</f>
        <v>0</v>
      </c>
      <c r="DD41" s="124">
        <f>'[2]Yearly Butadiene'!AR41</f>
        <v>0</v>
      </c>
      <c r="DE41" s="124">
        <f>'[2]Yearly Butadiene'!AS41</f>
        <v>0</v>
      </c>
      <c r="DF41" s="124">
        <f>'[2]Yearly Butadiene'!AT41</f>
        <v>0</v>
      </c>
      <c r="DG41" s="124">
        <f>'[2]Yearly Butadiene'!AU41</f>
        <v>0</v>
      </c>
      <c r="DH41" s="124">
        <f>'[2]Yearly Butadiene'!AV41</f>
        <v>0</v>
      </c>
      <c r="DI41" s="124">
        <f>'[2]Yearly Butadiene'!AW41</f>
        <v>0</v>
      </c>
      <c r="DJ41" s="124">
        <f>'[2]Yearly Butadiene'!AX41</f>
        <v>0</v>
      </c>
      <c r="DK41" s="124">
        <f>'[2]Yearly Butadiene'!AY41</f>
        <v>0</v>
      </c>
      <c r="DL41" s="124">
        <f>'[2]Yearly Butadiene'!AZ41</f>
        <v>0</v>
      </c>
      <c r="DM41" s="124">
        <f>'[2]Yearly Butadiene'!BA41</f>
        <v>0</v>
      </c>
      <c r="DN41" s="124">
        <f>'[2]Yearly Butadiene'!BB41</f>
        <v>0</v>
      </c>
      <c r="DO41" s="124">
        <f>'[2]Yearly Butadiene'!BC41</f>
        <v>0</v>
      </c>
      <c r="DP41" s="124">
        <f>'[2]Yearly Butadiene'!BD41</f>
        <v>0</v>
      </c>
      <c r="DQ41" s="124">
        <f>'[2]Yearly Butadiene'!BE41</f>
        <v>0</v>
      </c>
      <c r="DR41" s="124">
        <f>'[2]Yearly Butadiene'!BF41</f>
        <v>0</v>
      </c>
      <c r="DS41" s="124">
        <f>'[2]Yearly Butadiene'!BG41</f>
        <v>0</v>
      </c>
      <c r="DT41" s="124">
        <f>'[2]Yearly Butadiene'!BH41</f>
        <v>0</v>
      </c>
      <c r="DU41" s="124">
        <f>'[2]Yearly Butadiene'!BI41</f>
        <v>0</v>
      </c>
      <c r="DV41" s="124">
        <f>'[2]Yearly Butadiene'!BJ41</f>
        <v>0</v>
      </c>
      <c r="DW41" s="124">
        <f>'[2]Yearly Butadiene'!BK41</f>
        <v>0</v>
      </c>
      <c r="DX41" s="124">
        <f>'[2]Yearly Butadiene'!BL41</f>
        <v>0</v>
      </c>
      <c r="DY41" s="124">
        <f>'[2]Yearly Butadiene'!BM41</f>
        <v>0</v>
      </c>
      <c r="DZ41" s="124">
        <f>'[2]Yearly Butadiene'!BN41</f>
        <v>0</v>
      </c>
      <c r="EB41" s="124">
        <f>'[3]Yearly Butadiene'!AJ41</f>
        <v>0</v>
      </c>
      <c r="EC41" s="124">
        <f>'[3]Yearly Butadiene'!AK41</f>
        <v>0</v>
      </c>
      <c r="ED41" s="124">
        <f>'[3]Yearly Butadiene'!AL41</f>
        <v>0</v>
      </c>
      <c r="EE41" s="124">
        <f>'[3]Yearly Butadiene'!AM41</f>
        <v>0</v>
      </c>
      <c r="EF41" s="124">
        <f>'[3]Yearly Butadiene'!AN41</f>
        <v>0</v>
      </c>
      <c r="EG41" s="124">
        <f>'[3]Yearly Butadiene'!AO41</f>
        <v>0</v>
      </c>
      <c r="EH41" s="124">
        <f>'[3]Yearly Butadiene'!AP41</f>
        <v>0</v>
      </c>
      <c r="EI41" s="124">
        <f>'[3]Yearly Butadiene'!AQ41</f>
        <v>0</v>
      </c>
      <c r="EJ41" s="124">
        <f>'[3]Yearly Butadiene'!AR41</f>
        <v>0</v>
      </c>
      <c r="EK41" s="124">
        <f>'[3]Yearly Butadiene'!AS41</f>
        <v>0</v>
      </c>
      <c r="EL41" s="124">
        <f>'[3]Yearly Butadiene'!AT41</f>
        <v>0</v>
      </c>
      <c r="EM41" s="124">
        <f>'[3]Yearly Butadiene'!AU41</f>
        <v>0</v>
      </c>
      <c r="EN41" s="124">
        <f>'[3]Yearly Butadiene'!AV41</f>
        <v>0</v>
      </c>
      <c r="EO41" s="124">
        <f>'[3]Yearly Butadiene'!AW41</f>
        <v>0</v>
      </c>
      <c r="EP41" s="124">
        <f>'[3]Yearly Butadiene'!AX41</f>
        <v>0</v>
      </c>
      <c r="EQ41" s="124">
        <f>'[3]Yearly Butadiene'!AY41</f>
        <v>0</v>
      </c>
      <c r="ER41" s="124">
        <f>'[3]Yearly Butadiene'!AZ41</f>
        <v>0</v>
      </c>
      <c r="ES41" s="124">
        <f>'[3]Yearly Butadiene'!BA41</f>
        <v>0</v>
      </c>
      <c r="ET41" s="124">
        <f>'[3]Yearly Butadiene'!BB41</f>
        <v>0</v>
      </c>
      <c r="EU41" s="124">
        <f>'[3]Yearly Butadiene'!BC41</f>
        <v>0</v>
      </c>
      <c r="EV41" s="124">
        <f>'[3]Yearly Butadiene'!BD41</f>
        <v>0</v>
      </c>
      <c r="EW41" s="124">
        <f>'[3]Yearly Butadiene'!BE41</f>
        <v>0</v>
      </c>
      <c r="EX41" s="124">
        <f>'[3]Yearly Butadiene'!BF41</f>
        <v>0</v>
      </c>
      <c r="EY41" s="124">
        <f>'[3]Yearly Butadiene'!BG41</f>
        <v>0</v>
      </c>
      <c r="EZ41" s="124">
        <f>'[3]Yearly Butadiene'!BH41</f>
        <v>0</v>
      </c>
      <c r="FA41" s="124">
        <f>'[3]Yearly Butadiene'!BI41</f>
        <v>0</v>
      </c>
      <c r="FB41" s="124">
        <f>'[3]Yearly Butadiene'!BJ41</f>
        <v>0</v>
      </c>
      <c r="FC41" s="124">
        <f>'[3]Yearly Butadiene'!BK41</f>
        <v>0</v>
      </c>
      <c r="FD41" s="124">
        <f>'[3]Yearly Butadiene'!BL41</f>
        <v>0</v>
      </c>
      <c r="FE41" s="124">
        <f>'[3]Yearly Butadiene'!BM41</f>
        <v>0</v>
      </c>
      <c r="FF41" s="124">
        <f>'[3]Yearly Butadiene'!BN41</f>
        <v>0</v>
      </c>
      <c r="FG41" s="187"/>
      <c r="FH41" s="124">
        <f t="shared" si="142"/>
        <v>0</v>
      </c>
      <c r="FI41" s="124">
        <f t="shared" si="143"/>
        <v>0</v>
      </c>
      <c r="FJ41" s="124">
        <f t="shared" si="144"/>
        <v>0</v>
      </c>
      <c r="FK41" s="124">
        <f t="shared" si="145"/>
        <v>0</v>
      </c>
      <c r="FL41" s="124">
        <f t="shared" si="146"/>
        <v>0</v>
      </c>
      <c r="FM41" s="124">
        <f t="shared" si="147"/>
        <v>0</v>
      </c>
      <c r="FN41" s="124">
        <f t="shared" si="148"/>
        <v>0</v>
      </c>
      <c r="FO41" s="124">
        <f t="shared" si="149"/>
        <v>0</v>
      </c>
      <c r="FP41" s="124">
        <f t="shared" si="150"/>
        <v>0</v>
      </c>
      <c r="FQ41" s="124">
        <f t="shared" si="151"/>
        <v>0</v>
      </c>
      <c r="FR41" s="124">
        <f t="shared" si="152"/>
        <v>0</v>
      </c>
      <c r="FS41" s="124">
        <f t="shared" si="153"/>
        <v>0</v>
      </c>
      <c r="FT41" s="124">
        <f t="shared" si="154"/>
        <v>0</v>
      </c>
      <c r="FU41" s="124">
        <f t="shared" si="155"/>
        <v>0</v>
      </c>
      <c r="FV41" s="124">
        <f t="shared" si="156"/>
        <v>0</v>
      </c>
      <c r="FW41" s="124">
        <f t="shared" si="157"/>
        <v>0</v>
      </c>
      <c r="FX41" s="124">
        <f t="shared" si="158"/>
        <v>0</v>
      </c>
      <c r="FY41" s="124">
        <f t="shared" si="159"/>
        <v>0</v>
      </c>
      <c r="FZ41" s="124">
        <f t="shared" si="160"/>
        <v>0</v>
      </c>
      <c r="GA41" s="124">
        <f t="shared" si="161"/>
        <v>0</v>
      </c>
      <c r="GB41" s="124">
        <f t="shared" si="162"/>
        <v>0</v>
      </c>
      <c r="GC41" s="124">
        <f t="shared" si="163"/>
        <v>0</v>
      </c>
      <c r="GD41" s="124">
        <f t="shared" si="164"/>
        <v>0</v>
      </c>
      <c r="GE41" s="124">
        <f t="shared" si="165"/>
        <v>0</v>
      </c>
      <c r="GF41" s="124">
        <f t="shared" si="166"/>
        <v>0</v>
      </c>
      <c r="GG41" s="124">
        <f t="shared" si="167"/>
        <v>0</v>
      </c>
      <c r="GH41" s="124">
        <f t="shared" si="168"/>
        <v>0</v>
      </c>
      <c r="GI41" s="124">
        <f t="shared" si="169"/>
        <v>0</v>
      </c>
      <c r="GJ41" s="124">
        <f t="shared" si="170"/>
        <v>0</v>
      </c>
      <c r="GK41" s="124">
        <f t="shared" si="171"/>
        <v>0</v>
      </c>
      <c r="GL41" s="124">
        <f t="shared" si="172"/>
        <v>0</v>
      </c>
    </row>
    <row r="42" spans="1:223" s="38" customFormat="1" ht="15.6" customHeight="1" outlineLevel="1">
      <c r="A42" s="35" t="s">
        <v>64</v>
      </c>
      <c r="B42" s="36" t="s">
        <v>65</v>
      </c>
      <c r="C42" s="37" t="s">
        <v>197</v>
      </c>
      <c r="D42" s="128">
        <f>'[2]Yearly Butadiene'!D42</f>
        <v>0</v>
      </c>
      <c r="E42" s="128">
        <f>'[2]Yearly Butadiene'!E42</f>
        <v>0</v>
      </c>
      <c r="F42" s="128">
        <f>'[2]Yearly Butadiene'!F42</f>
        <v>0</v>
      </c>
      <c r="G42" s="128">
        <f>'[2]Yearly Butadiene'!G42</f>
        <v>0</v>
      </c>
      <c r="H42" s="128">
        <f>'[2]Yearly Butadiene'!H42</f>
        <v>0</v>
      </c>
      <c r="I42" s="128">
        <f>'[2]Yearly Butadiene'!I42</f>
        <v>0</v>
      </c>
      <c r="J42" s="128">
        <f>'[2]Yearly Butadiene'!J42</f>
        <v>0</v>
      </c>
      <c r="K42" s="128">
        <f>'[2]Yearly Butadiene'!K42</f>
        <v>0</v>
      </c>
      <c r="L42" s="128">
        <f>'[2]Yearly Butadiene'!L42</f>
        <v>0</v>
      </c>
      <c r="M42" s="128">
        <f>'[2]Yearly Butadiene'!M42</f>
        <v>0</v>
      </c>
      <c r="N42" s="128">
        <f>'[2]Yearly Butadiene'!N42</f>
        <v>0</v>
      </c>
      <c r="O42" s="128">
        <f>'[2]Yearly Butadiene'!O42</f>
        <v>0</v>
      </c>
      <c r="P42" s="128">
        <f>'[2]Yearly Butadiene'!P42</f>
        <v>0</v>
      </c>
      <c r="Q42" s="128">
        <f>'[2]Yearly Butadiene'!Q42</f>
        <v>0</v>
      </c>
      <c r="R42" s="128">
        <f>'[2]Yearly Butadiene'!R42</f>
        <v>0</v>
      </c>
      <c r="S42" s="128">
        <f>'[2]Yearly Butadiene'!S42</f>
        <v>0</v>
      </c>
      <c r="T42" s="128">
        <f>'[2]Yearly Butadiene'!T42</f>
        <v>0</v>
      </c>
      <c r="U42" s="128">
        <f>'[2]Yearly Butadiene'!U42</f>
        <v>0</v>
      </c>
      <c r="V42" s="128">
        <f>'[2]Yearly Butadiene'!V42</f>
        <v>0</v>
      </c>
      <c r="W42" s="128">
        <f>'[2]Yearly Butadiene'!W42</f>
        <v>0</v>
      </c>
      <c r="X42" s="128">
        <f>'[2]Yearly Butadiene'!X42</f>
        <v>0</v>
      </c>
      <c r="Y42" s="128">
        <f>'[2]Yearly Butadiene'!Y42</f>
        <v>0</v>
      </c>
      <c r="Z42" s="128">
        <f>'[2]Yearly Butadiene'!Z42</f>
        <v>0</v>
      </c>
      <c r="AA42" s="128">
        <f>'[2]Yearly Butadiene'!AA42</f>
        <v>0</v>
      </c>
      <c r="AB42" s="128">
        <f>'[2]Yearly Butadiene'!AB42</f>
        <v>0</v>
      </c>
      <c r="AC42" s="128">
        <f>'[2]Yearly Butadiene'!AC42</f>
        <v>0</v>
      </c>
      <c r="AD42" s="128">
        <f>'[2]Yearly Butadiene'!AD42</f>
        <v>0</v>
      </c>
      <c r="AE42" s="128">
        <f>'[2]Yearly Butadiene'!AE42</f>
        <v>0</v>
      </c>
      <c r="AF42" s="128">
        <f>'[2]Yearly Butadiene'!AF42</f>
        <v>0</v>
      </c>
      <c r="AG42" s="128">
        <f>'[2]Yearly Butadiene'!AG42</f>
        <v>0</v>
      </c>
      <c r="AH42" s="128">
        <f>'[2]Yearly Butadiene'!AH42</f>
        <v>0</v>
      </c>
      <c r="AI42" s="202"/>
      <c r="AJ42" s="128">
        <f>'[3]Yearly Butadiene'!D42</f>
        <v>0</v>
      </c>
      <c r="AK42" s="128">
        <f>'[3]Yearly Butadiene'!E42</f>
        <v>0</v>
      </c>
      <c r="AL42" s="128">
        <f>'[3]Yearly Butadiene'!F42</f>
        <v>0</v>
      </c>
      <c r="AM42" s="128">
        <f>'[3]Yearly Butadiene'!G42</f>
        <v>0</v>
      </c>
      <c r="AN42" s="128">
        <f>'[3]Yearly Butadiene'!H42</f>
        <v>0</v>
      </c>
      <c r="AO42" s="128">
        <f>'[3]Yearly Butadiene'!I42</f>
        <v>0</v>
      </c>
      <c r="AP42" s="128">
        <f>'[3]Yearly Butadiene'!J42</f>
        <v>0</v>
      </c>
      <c r="AQ42" s="128">
        <f>'[3]Yearly Butadiene'!K42</f>
        <v>0</v>
      </c>
      <c r="AR42" s="128">
        <f>'[3]Yearly Butadiene'!L42</f>
        <v>0</v>
      </c>
      <c r="AS42" s="128">
        <f>'[3]Yearly Butadiene'!M42</f>
        <v>0</v>
      </c>
      <c r="AT42" s="128">
        <f>'[3]Yearly Butadiene'!N42</f>
        <v>0</v>
      </c>
      <c r="AU42" s="128">
        <f>'[3]Yearly Butadiene'!O42</f>
        <v>0</v>
      </c>
      <c r="AV42" s="128">
        <f>'[3]Yearly Butadiene'!P42</f>
        <v>0</v>
      </c>
      <c r="AW42" s="128">
        <f>'[3]Yearly Butadiene'!Q42</f>
        <v>0</v>
      </c>
      <c r="AX42" s="128">
        <f>'[3]Yearly Butadiene'!R42</f>
        <v>0</v>
      </c>
      <c r="AY42" s="128">
        <f>'[3]Yearly Butadiene'!S42</f>
        <v>0</v>
      </c>
      <c r="AZ42" s="128">
        <f>'[3]Yearly Butadiene'!T42</f>
        <v>0</v>
      </c>
      <c r="BA42" s="128">
        <f>'[3]Yearly Butadiene'!U42</f>
        <v>0</v>
      </c>
      <c r="BB42" s="128">
        <f>'[3]Yearly Butadiene'!V42</f>
        <v>0</v>
      </c>
      <c r="BC42" s="128">
        <f>'[3]Yearly Butadiene'!W42</f>
        <v>0</v>
      </c>
      <c r="BD42" s="128">
        <f>'[3]Yearly Butadiene'!X42</f>
        <v>0</v>
      </c>
      <c r="BE42" s="128">
        <f>'[3]Yearly Butadiene'!Y42</f>
        <v>0</v>
      </c>
      <c r="BF42" s="128">
        <f>'[3]Yearly Butadiene'!Z42</f>
        <v>0</v>
      </c>
      <c r="BG42" s="128">
        <f>'[3]Yearly Butadiene'!AA42</f>
        <v>0</v>
      </c>
      <c r="BH42" s="128">
        <f>'[3]Yearly Butadiene'!AB42</f>
        <v>0</v>
      </c>
      <c r="BI42" s="128">
        <f>'[3]Yearly Butadiene'!AC42</f>
        <v>0</v>
      </c>
      <c r="BJ42" s="128">
        <f>'[3]Yearly Butadiene'!AD42</f>
        <v>0</v>
      </c>
      <c r="BK42" s="128">
        <f>'[3]Yearly Butadiene'!AE42</f>
        <v>0</v>
      </c>
      <c r="BL42" s="128">
        <f>'[3]Yearly Butadiene'!AF42</f>
        <v>0</v>
      </c>
      <c r="BM42" s="128">
        <f>'[3]Yearly Butadiene'!AG42</f>
        <v>0</v>
      </c>
      <c r="BN42" s="128">
        <f>'[3]Yearly Butadiene'!AH42</f>
        <v>0</v>
      </c>
      <c r="BP42" s="128">
        <f t="shared" si="111"/>
        <v>0</v>
      </c>
      <c r="BQ42" s="128">
        <f t="shared" si="112"/>
        <v>0</v>
      </c>
      <c r="BR42" s="128">
        <f t="shared" si="113"/>
        <v>0</v>
      </c>
      <c r="BS42" s="128">
        <f t="shared" si="114"/>
        <v>0</v>
      </c>
      <c r="BT42" s="128">
        <f t="shared" si="115"/>
        <v>0</v>
      </c>
      <c r="BU42" s="128">
        <f t="shared" si="116"/>
        <v>0</v>
      </c>
      <c r="BV42" s="128">
        <f t="shared" si="117"/>
        <v>0</v>
      </c>
      <c r="BW42" s="128">
        <f t="shared" si="118"/>
        <v>0</v>
      </c>
      <c r="BX42" s="128">
        <f t="shared" si="119"/>
        <v>0</v>
      </c>
      <c r="BY42" s="128">
        <f t="shared" si="120"/>
        <v>0</v>
      </c>
      <c r="BZ42" s="128">
        <f t="shared" si="121"/>
        <v>0</v>
      </c>
      <c r="CA42" s="128">
        <f t="shared" si="122"/>
        <v>0</v>
      </c>
      <c r="CB42" s="128">
        <f t="shared" si="123"/>
        <v>0</v>
      </c>
      <c r="CC42" s="128">
        <f t="shared" si="124"/>
        <v>0</v>
      </c>
      <c r="CD42" s="128">
        <f t="shared" si="125"/>
        <v>0</v>
      </c>
      <c r="CE42" s="128">
        <f t="shared" si="126"/>
        <v>0</v>
      </c>
      <c r="CF42" s="128">
        <f t="shared" si="127"/>
        <v>0</v>
      </c>
      <c r="CG42" s="128">
        <f t="shared" si="128"/>
        <v>0</v>
      </c>
      <c r="CH42" s="128">
        <f t="shared" si="129"/>
        <v>0</v>
      </c>
      <c r="CI42" s="128">
        <f t="shared" si="130"/>
        <v>0</v>
      </c>
      <c r="CJ42" s="128">
        <f t="shared" si="131"/>
        <v>0</v>
      </c>
      <c r="CK42" s="128">
        <f t="shared" si="132"/>
        <v>0</v>
      </c>
      <c r="CL42" s="128">
        <f t="shared" si="133"/>
        <v>0</v>
      </c>
      <c r="CM42" s="128">
        <f t="shared" si="134"/>
        <v>0</v>
      </c>
      <c r="CN42" s="128">
        <f t="shared" si="135"/>
        <v>0</v>
      </c>
      <c r="CO42" s="128">
        <f t="shared" si="136"/>
        <v>0</v>
      </c>
      <c r="CP42" s="128">
        <f t="shared" si="137"/>
        <v>0</v>
      </c>
      <c r="CQ42" s="128">
        <f t="shared" si="138"/>
        <v>0</v>
      </c>
      <c r="CR42" s="128">
        <f t="shared" si="139"/>
        <v>0</v>
      </c>
      <c r="CS42" s="128">
        <f t="shared" si="140"/>
        <v>0</v>
      </c>
      <c r="CT42" s="128">
        <f t="shared" si="141"/>
        <v>0</v>
      </c>
      <c r="CU42" s="202"/>
      <c r="CV42" s="128">
        <f>'[2]Yearly Butadiene'!AJ42</f>
        <v>0</v>
      </c>
      <c r="CW42" s="128">
        <f>'[2]Yearly Butadiene'!AK42</f>
        <v>0</v>
      </c>
      <c r="CX42" s="128">
        <f>'[2]Yearly Butadiene'!AL42</f>
        <v>0</v>
      </c>
      <c r="CY42" s="128">
        <f>'[2]Yearly Butadiene'!AM42</f>
        <v>0</v>
      </c>
      <c r="CZ42" s="128">
        <f>'[2]Yearly Butadiene'!AN42</f>
        <v>0</v>
      </c>
      <c r="DA42" s="128">
        <f>'[2]Yearly Butadiene'!AO42</f>
        <v>0</v>
      </c>
      <c r="DB42" s="128">
        <f>'[2]Yearly Butadiene'!AP42</f>
        <v>0</v>
      </c>
      <c r="DC42" s="128">
        <f>'[2]Yearly Butadiene'!AQ42</f>
        <v>0</v>
      </c>
      <c r="DD42" s="128">
        <f>'[2]Yearly Butadiene'!AR42</f>
        <v>0</v>
      </c>
      <c r="DE42" s="128">
        <f>'[2]Yearly Butadiene'!AS42</f>
        <v>0</v>
      </c>
      <c r="DF42" s="128">
        <f>'[2]Yearly Butadiene'!AT42</f>
        <v>0</v>
      </c>
      <c r="DG42" s="128">
        <f>'[2]Yearly Butadiene'!AU42</f>
        <v>0</v>
      </c>
      <c r="DH42" s="128">
        <f>'[2]Yearly Butadiene'!AV42</f>
        <v>0</v>
      </c>
      <c r="DI42" s="128">
        <f>'[2]Yearly Butadiene'!AW42</f>
        <v>0</v>
      </c>
      <c r="DJ42" s="128">
        <f>'[2]Yearly Butadiene'!AX42</f>
        <v>0</v>
      </c>
      <c r="DK42" s="128">
        <f>'[2]Yearly Butadiene'!AY42</f>
        <v>0</v>
      </c>
      <c r="DL42" s="128">
        <f>'[2]Yearly Butadiene'!AZ42</f>
        <v>0</v>
      </c>
      <c r="DM42" s="128">
        <f>'[2]Yearly Butadiene'!BA42</f>
        <v>0</v>
      </c>
      <c r="DN42" s="128">
        <f>'[2]Yearly Butadiene'!BB42</f>
        <v>0</v>
      </c>
      <c r="DO42" s="128">
        <f>'[2]Yearly Butadiene'!BC42</f>
        <v>0</v>
      </c>
      <c r="DP42" s="128">
        <f>'[2]Yearly Butadiene'!BD42</f>
        <v>0</v>
      </c>
      <c r="DQ42" s="128">
        <f>'[2]Yearly Butadiene'!BE42</f>
        <v>0</v>
      </c>
      <c r="DR42" s="128">
        <f>'[2]Yearly Butadiene'!BF42</f>
        <v>0</v>
      </c>
      <c r="DS42" s="128">
        <f>'[2]Yearly Butadiene'!BG42</f>
        <v>0</v>
      </c>
      <c r="DT42" s="128">
        <f>'[2]Yearly Butadiene'!BH42</f>
        <v>0</v>
      </c>
      <c r="DU42" s="128">
        <f>'[2]Yearly Butadiene'!BI42</f>
        <v>0</v>
      </c>
      <c r="DV42" s="128">
        <f>'[2]Yearly Butadiene'!BJ42</f>
        <v>0</v>
      </c>
      <c r="DW42" s="128">
        <f>'[2]Yearly Butadiene'!BK42</f>
        <v>0</v>
      </c>
      <c r="DX42" s="128">
        <f>'[2]Yearly Butadiene'!BL42</f>
        <v>0</v>
      </c>
      <c r="DY42" s="128">
        <f>'[2]Yearly Butadiene'!BM42</f>
        <v>0</v>
      </c>
      <c r="DZ42" s="128">
        <f>'[2]Yearly Butadiene'!BN42</f>
        <v>0</v>
      </c>
      <c r="EB42" s="128">
        <f>'[3]Yearly Butadiene'!AJ42</f>
        <v>0</v>
      </c>
      <c r="EC42" s="128">
        <f>'[3]Yearly Butadiene'!AK42</f>
        <v>0</v>
      </c>
      <c r="ED42" s="128">
        <f>'[3]Yearly Butadiene'!AL42</f>
        <v>0</v>
      </c>
      <c r="EE42" s="128">
        <f>'[3]Yearly Butadiene'!AM42</f>
        <v>0</v>
      </c>
      <c r="EF42" s="128">
        <f>'[3]Yearly Butadiene'!AN42</f>
        <v>0</v>
      </c>
      <c r="EG42" s="128">
        <f>'[3]Yearly Butadiene'!AO42</f>
        <v>0</v>
      </c>
      <c r="EH42" s="128">
        <f>'[3]Yearly Butadiene'!AP42</f>
        <v>0</v>
      </c>
      <c r="EI42" s="128">
        <f>'[3]Yearly Butadiene'!AQ42</f>
        <v>0</v>
      </c>
      <c r="EJ42" s="128">
        <f>'[3]Yearly Butadiene'!AR42</f>
        <v>0</v>
      </c>
      <c r="EK42" s="128">
        <f>'[3]Yearly Butadiene'!AS42</f>
        <v>0</v>
      </c>
      <c r="EL42" s="128">
        <f>'[3]Yearly Butadiene'!AT42</f>
        <v>0</v>
      </c>
      <c r="EM42" s="128">
        <f>'[3]Yearly Butadiene'!AU42</f>
        <v>0</v>
      </c>
      <c r="EN42" s="128">
        <f>'[3]Yearly Butadiene'!AV42</f>
        <v>0</v>
      </c>
      <c r="EO42" s="128">
        <f>'[3]Yearly Butadiene'!AW42</f>
        <v>0</v>
      </c>
      <c r="EP42" s="128">
        <f>'[3]Yearly Butadiene'!AX42</f>
        <v>0</v>
      </c>
      <c r="EQ42" s="128">
        <f>'[3]Yearly Butadiene'!AY42</f>
        <v>0</v>
      </c>
      <c r="ER42" s="128">
        <f>'[3]Yearly Butadiene'!AZ42</f>
        <v>0</v>
      </c>
      <c r="ES42" s="128">
        <f>'[3]Yearly Butadiene'!BA42</f>
        <v>0</v>
      </c>
      <c r="ET42" s="128">
        <f>'[3]Yearly Butadiene'!BB42</f>
        <v>0</v>
      </c>
      <c r="EU42" s="128">
        <f>'[3]Yearly Butadiene'!BC42</f>
        <v>0</v>
      </c>
      <c r="EV42" s="128">
        <f>'[3]Yearly Butadiene'!BD42</f>
        <v>0</v>
      </c>
      <c r="EW42" s="128">
        <f>'[3]Yearly Butadiene'!BE42</f>
        <v>0</v>
      </c>
      <c r="EX42" s="128">
        <f>'[3]Yearly Butadiene'!BF42</f>
        <v>0</v>
      </c>
      <c r="EY42" s="128">
        <f>'[3]Yearly Butadiene'!BG42</f>
        <v>0</v>
      </c>
      <c r="EZ42" s="128">
        <f>'[3]Yearly Butadiene'!BH42</f>
        <v>0</v>
      </c>
      <c r="FA42" s="128">
        <f>'[3]Yearly Butadiene'!BI42</f>
        <v>0</v>
      </c>
      <c r="FB42" s="128">
        <f>'[3]Yearly Butadiene'!BJ42</f>
        <v>0</v>
      </c>
      <c r="FC42" s="128">
        <f>'[3]Yearly Butadiene'!BK42</f>
        <v>0</v>
      </c>
      <c r="FD42" s="128">
        <f>'[3]Yearly Butadiene'!BL42</f>
        <v>0</v>
      </c>
      <c r="FE42" s="128">
        <f>'[3]Yearly Butadiene'!BM42</f>
        <v>0</v>
      </c>
      <c r="FF42" s="128">
        <f>'[3]Yearly Butadiene'!BN42</f>
        <v>0</v>
      </c>
      <c r="FG42" s="202"/>
      <c r="FH42" s="128">
        <f t="shared" si="142"/>
        <v>0</v>
      </c>
      <c r="FI42" s="128">
        <f t="shared" si="143"/>
        <v>0</v>
      </c>
      <c r="FJ42" s="128">
        <f t="shared" si="144"/>
        <v>0</v>
      </c>
      <c r="FK42" s="128">
        <f t="shared" si="145"/>
        <v>0</v>
      </c>
      <c r="FL42" s="128">
        <f t="shared" si="146"/>
        <v>0</v>
      </c>
      <c r="FM42" s="128">
        <f t="shared" si="147"/>
        <v>0</v>
      </c>
      <c r="FN42" s="128">
        <f t="shared" si="148"/>
        <v>0</v>
      </c>
      <c r="FO42" s="128">
        <f t="shared" si="149"/>
        <v>0</v>
      </c>
      <c r="FP42" s="128">
        <f t="shared" si="150"/>
        <v>0</v>
      </c>
      <c r="FQ42" s="128">
        <f t="shared" si="151"/>
        <v>0</v>
      </c>
      <c r="FR42" s="128">
        <f t="shared" si="152"/>
        <v>0</v>
      </c>
      <c r="FS42" s="128">
        <f t="shared" si="153"/>
        <v>0</v>
      </c>
      <c r="FT42" s="128">
        <f t="shared" si="154"/>
        <v>0</v>
      </c>
      <c r="FU42" s="128">
        <f t="shared" si="155"/>
        <v>0</v>
      </c>
      <c r="FV42" s="128">
        <f t="shared" si="156"/>
        <v>0</v>
      </c>
      <c r="FW42" s="128">
        <f t="shared" si="157"/>
        <v>0</v>
      </c>
      <c r="FX42" s="128">
        <f t="shared" si="158"/>
        <v>0</v>
      </c>
      <c r="FY42" s="128">
        <f t="shared" si="159"/>
        <v>0</v>
      </c>
      <c r="FZ42" s="128">
        <f t="shared" si="160"/>
        <v>0</v>
      </c>
      <c r="GA42" s="128">
        <f t="shared" si="161"/>
        <v>0</v>
      </c>
      <c r="GB42" s="128">
        <f t="shared" si="162"/>
        <v>0</v>
      </c>
      <c r="GC42" s="128">
        <f t="shared" si="163"/>
        <v>0</v>
      </c>
      <c r="GD42" s="128">
        <f t="shared" si="164"/>
        <v>0</v>
      </c>
      <c r="GE42" s="128">
        <f t="shared" si="165"/>
        <v>0</v>
      </c>
      <c r="GF42" s="128">
        <f t="shared" si="166"/>
        <v>0</v>
      </c>
      <c r="GG42" s="128">
        <f t="shared" si="167"/>
        <v>0</v>
      </c>
      <c r="GH42" s="128">
        <f t="shared" si="168"/>
        <v>0</v>
      </c>
      <c r="GI42" s="128">
        <f t="shared" si="169"/>
        <v>0</v>
      </c>
      <c r="GJ42" s="128">
        <f t="shared" si="170"/>
        <v>0</v>
      </c>
      <c r="GK42" s="128">
        <f t="shared" si="171"/>
        <v>0</v>
      </c>
      <c r="GL42" s="128">
        <f t="shared" si="172"/>
        <v>0</v>
      </c>
    </row>
    <row r="43" spans="1:223" outlineLevel="1">
      <c r="A43" s="1" t="s">
        <v>3</v>
      </c>
      <c r="B43" s="1" t="s">
        <v>19</v>
      </c>
      <c r="C43" s="5" t="s">
        <v>197</v>
      </c>
      <c r="D43" s="123">
        <f>'[2]Yearly Butadiene'!D43</f>
        <v>0</v>
      </c>
      <c r="E43" s="123">
        <f>'[2]Yearly Butadiene'!E43</f>
        <v>5985.2339031513402</v>
      </c>
      <c r="F43" s="123">
        <f>'[2]Yearly Butadiene'!F43</f>
        <v>11902.700266880816</v>
      </c>
      <c r="G43" s="123">
        <f>'[2]Yearly Butadiene'!G43</f>
        <v>17752.987923049819</v>
      </c>
      <c r="H43" s="123">
        <f>'[2]Yearly Butadiene'!H43</f>
        <v>23536.681044000165</v>
      </c>
      <c r="I43" s="123">
        <f>'[2]Yearly Butadiene'!I43</f>
        <v>29254.359177975886</v>
      </c>
      <c r="J43" s="123">
        <f>'[2]Yearly Butadiene'!J43</f>
        <v>34893.444224944535</v>
      </c>
      <c r="K43" s="123">
        <f>'[2]Yearly Butadiene'!K43</f>
        <v>40463.439803104164</v>
      </c>
      <c r="L43" s="123">
        <f>'[2]Yearly Butadiene'!L43</f>
        <v>45964.980788280795</v>
      </c>
      <c r="M43" s="123">
        <f>'[2]Yearly Butadiene'!M43</f>
        <v>51398.696826998814</v>
      </c>
      <c r="N43" s="123">
        <f>'[2]Yearly Butadiene'!N43</f>
        <v>56765.212377277276</v>
      </c>
      <c r="O43" s="123">
        <f>'[2]Yearly Butadiene'!O43</f>
        <v>66412.157966503859</v>
      </c>
      <c r="P43" s="123">
        <f>'[2]Yearly Butadiene'!P43</f>
        <v>75924.402377333143</v>
      </c>
      <c r="Q43" s="123">
        <f>'[2]Yearly Butadiene'!Q43</f>
        <v>85303.338214999618</v>
      </c>
      <c r="R43" s="123">
        <f>'[2]Yearly Butadiene'!R43</f>
        <v>94550.345322700334</v>
      </c>
      <c r="S43" s="123">
        <f>'[2]Yearly Butadiene'!S43</f>
        <v>103666.79089114946</v>
      </c>
      <c r="T43" s="123">
        <f>'[2]Yearly Butadiene'!T43</f>
        <v>112597.13986336534</v>
      </c>
      <c r="U43" s="123">
        <f>'[2]Yearly Butadiene'!U43</f>
        <v>121393.3730862432</v>
      </c>
      <c r="V43" s="123">
        <f>'[2]Yearly Butadiene'!V43</f>
        <v>130056.96249801168</v>
      </c>
      <c r="W43" s="123">
        <f>'[2]Yearly Butadiene'!W43</f>
        <v>138589.36574838019</v>
      </c>
      <c r="X43" s="123">
        <f>'[2]Yearly Butadiene'!X43</f>
        <v>146992.0263284556</v>
      </c>
      <c r="Y43" s="123">
        <f>'[2]Yearly Butadiene'!Y43</f>
        <v>161532.69265236301</v>
      </c>
      <c r="Z43" s="123">
        <f>'[2]Yearly Butadiene'!Z43</f>
        <v>175854.02478473197</v>
      </c>
      <c r="AA43" s="123">
        <f>'[2]Yearly Butadiene'!AA43</f>
        <v>189958.45841818277</v>
      </c>
      <c r="AB43" s="123">
        <f>'[2]Yearly Butadiene'!AB43</f>
        <v>203848.40519821495</v>
      </c>
      <c r="AC43" s="123">
        <f>'[2]Yearly Butadiene'!AC43</f>
        <v>217526.25294669834</v>
      </c>
      <c r="AD43" s="123">
        <f>'[2]Yearly Butadiene'!AD43</f>
        <v>230961.4036016053</v>
      </c>
      <c r="AE43" s="123">
        <f>'[2]Yearly Butadiene'!AE43</f>
        <v>244187.14339398948</v>
      </c>
      <c r="AF43" s="123">
        <f>'[2]Yearly Butadiene'!AF43</f>
        <v>257205.84800126179</v>
      </c>
      <c r="AG43" s="123">
        <f>'[2]Yearly Butadiene'!AG43</f>
        <v>270019.86913415085</v>
      </c>
      <c r="AH43" s="123">
        <f>'[2]Yearly Butadiene'!AH43</f>
        <v>282631.53476490802</v>
      </c>
      <c r="AI43" s="187"/>
      <c r="AJ43" s="123">
        <f>'[3]Yearly Butadiene'!D43</f>
        <v>0</v>
      </c>
      <c r="AK43" s="123">
        <f>'[3]Yearly Butadiene'!E43</f>
        <v>568.0395162170131</v>
      </c>
      <c r="AL43" s="123">
        <f>'[3]Yearly Butadiene'!F43</f>
        <v>1136.0790324340262</v>
      </c>
      <c r="AM43" s="123">
        <f>'[3]Yearly Butadiene'!G43</f>
        <v>1704.1185486510392</v>
      </c>
      <c r="AN43" s="123">
        <f>'[3]Yearly Butadiene'!H43</f>
        <v>2272.1580648680524</v>
      </c>
      <c r="AO43" s="123">
        <f>'[3]Yearly Butadiene'!I43</f>
        <v>2840.1975810850649</v>
      </c>
      <c r="AP43" s="123">
        <f>'[3]Yearly Butadiene'!J43</f>
        <v>3408.2370973020784</v>
      </c>
      <c r="AQ43" s="123">
        <f>'[3]Yearly Butadiene'!K43</f>
        <v>3976.2766135190914</v>
      </c>
      <c r="AR43" s="123">
        <f>'[3]Yearly Butadiene'!L43</f>
        <v>4544.3161297361048</v>
      </c>
      <c r="AS43" s="123">
        <f>'[3]Yearly Butadiene'!M43</f>
        <v>5112.3556459531173</v>
      </c>
      <c r="AT43" s="123">
        <f>'[3]Yearly Butadiene'!N43</f>
        <v>5680.3951621701299</v>
      </c>
      <c r="AU43" s="123">
        <f>'[3]Yearly Butadiene'!O43</f>
        <v>6717.4125794994579</v>
      </c>
      <c r="AV43" s="123">
        <f>'[3]Yearly Butadiene'!P43</f>
        <v>7754.429996828786</v>
      </c>
      <c r="AW43" s="123">
        <f>'[3]Yearly Butadiene'!Q43</f>
        <v>8791.447414158114</v>
      </c>
      <c r="AX43" s="123">
        <f>'[3]Yearly Butadiene'!R43</f>
        <v>9828.4648314874412</v>
      </c>
      <c r="AY43" s="123">
        <f>'[3]Yearly Butadiene'!S43</f>
        <v>10865.48224881677</v>
      </c>
      <c r="AZ43" s="123">
        <f>'[3]Yearly Butadiene'!T43</f>
        <v>11902.499666146101</v>
      </c>
      <c r="BA43" s="123">
        <f>'[3]Yearly Butadiene'!U43</f>
        <v>12939.517083475428</v>
      </c>
      <c r="BB43" s="123">
        <f>'[3]Yearly Butadiene'!V43</f>
        <v>13976.534500804755</v>
      </c>
      <c r="BC43" s="123">
        <f>'[3]Yearly Butadiene'!W43</f>
        <v>15013.551918134081</v>
      </c>
      <c r="BD43" s="123">
        <f>'[3]Yearly Butadiene'!X43</f>
        <v>16050.569335463408</v>
      </c>
      <c r="BE43" s="123">
        <f>'[3]Yearly Butadiene'!Y43</f>
        <v>17811.284664106784</v>
      </c>
      <c r="BF43" s="123">
        <f>'[3]Yearly Butadiene'!Z43</f>
        <v>19571.999992750159</v>
      </c>
      <c r="BG43" s="123">
        <f>'[3]Yearly Butadiene'!AA43</f>
        <v>21332.715321393538</v>
      </c>
      <c r="BH43" s="123">
        <f>'[3]Yearly Butadiene'!AB43</f>
        <v>23093.430650036913</v>
      </c>
      <c r="BI43" s="123">
        <f>'[3]Yearly Butadiene'!AC43</f>
        <v>24854.145978680288</v>
      </c>
      <c r="BJ43" s="123">
        <f>'[3]Yearly Butadiene'!AD43</f>
        <v>26614.861307323667</v>
      </c>
      <c r="BK43" s="123">
        <f>'[3]Yearly Butadiene'!AE43</f>
        <v>28375.576635967045</v>
      </c>
      <c r="BL43" s="123">
        <f>'[3]Yearly Butadiene'!AF43</f>
        <v>30136.29196461042</v>
      </c>
      <c r="BM43" s="123">
        <f>'[3]Yearly Butadiene'!AG43</f>
        <v>31897.007293253795</v>
      </c>
      <c r="BN43" s="123">
        <f>'[3]Yearly Butadiene'!AH43</f>
        <v>33657.722621897177</v>
      </c>
      <c r="BP43" s="123">
        <f t="shared" si="111"/>
        <v>0</v>
      </c>
      <c r="BQ43" s="123">
        <f t="shared" si="112"/>
        <v>6553.2734193683536</v>
      </c>
      <c r="BR43" s="123">
        <f t="shared" si="113"/>
        <v>13038.779299314843</v>
      </c>
      <c r="BS43" s="123">
        <f t="shared" si="114"/>
        <v>19457.106471700859</v>
      </c>
      <c r="BT43" s="123">
        <f t="shared" si="115"/>
        <v>25808.839108868218</v>
      </c>
      <c r="BU43" s="123">
        <f t="shared" si="116"/>
        <v>32094.55675906095</v>
      </c>
      <c r="BV43" s="123">
        <f t="shared" si="117"/>
        <v>38301.681322246615</v>
      </c>
      <c r="BW43" s="123">
        <f t="shared" si="118"/>
        <v>44439.716416623254</v>
      </c>
      <c r="BX43" s="123">
        <f t="shared" si="119"/>
        <v>50509.296918016902</v>
      </c>
      <c r="BY43" s="123">
        <f t="shared" si="120"/>
        <v>56511.052472951931</v>
      </c>
      <c r="BZ43" s="123">
        <f t="shared" si="121"/>
        <v>62445.607539447403</v>
      </c>
      <c r="CA43" s="123">
        <f t="shared" si="122"/>
        <v>73129.57054600332</v>
      </c>
      <c r="CB43" s="123">
        <f t="shared" si="123"/>
        <v>83678.832374161924</v>
      </c>
      <c r="CC43" s="123">
        <f t="shared" si="124"/>
        <v>94094.785629157734</v>
      </c>
      <c r="CD43" s="123">
        <f t="shared" si="125"/>
        <v>104378.81015418777</v>
      </c>
      <c r="CE43" s="123">
        <f t="shared" si="126"/>
        <v>114532.27313996623</v>
      </c>
      <c r="CF43" s="123">
        <f t="shared" si="127"/>
        <v>124499.63952951145</v>
      </c>
      <c r="CG43" s="123">
        <f t="shared" si="128"/>
        <v>134332.89016971862</v>
      </c>
      <c r="CH43" s="123">
        <f t="shared" si="129"/>
        <v>144033.49699881644</v>
      </c>
      <c r="CI43" s="123">
        <f t="shared" si="130"/>
        <v>153602.91766651429</v>
      </c>
      <c r="CJ43" s="123">
        <f t="shared" si="131"/>
        <v>163042.595663919</v>
      </c>
      <c r="CK43" s="123">
        <f t="shared" si="132"/>
        <v>179343.9773164698</v>
      </c>
      <c r="CL43" s="123">
        <f t="shared" si="133"/>
        <v>195426.02477748212</v>
      </c>
      <c r="CM43" s="123">
        <f t="shared" si="134"/>
        <v>211291.1737395763</v>
      </c>
      <c r="CN43" s="123">
        <f t="shared" si="135"/>
        <v>226941.83584825188</v>
      </c>
      <c r="CO43" s="123">
        <f t="shared" si="136"/>
        <v>242380.39892537863</v>
      </c>
      <c r="CP43" s="123">
        <f t="shared" si="137"/>
        <v>257576.26490892898</v>
      </c>
      <c r="CQ43" s="123">
        <f t="shared" si="138"/>
        <v>272562.72002995654</v>
      </c>
      <c r="CR43" s="123">
        <f t="shared" si="139"/>
        <v>287342.13996587222</v>
      </c>
      <c r="CS43" s="123">
        <f t="shared" si="140"/>
        <v>301916.87642740464</v>
      </c>
      <c r="CT43" s="123">
        <f t="shared" si="141"/>
        <v>316289.2573868052</v>
      </c>
      <c r="CU43" s="187"/>
      <c r="CV43" s="123">
        <f>'[2]Yearly Butadiene'!AJ43</f>
        <v>0</v>
      </c>
      <c r="CW43" s="123">
        <f>'[2]Yearly Butadiene'!AK43</f>
        <v>2804.553130865037</v>
      </c>
      <c r="CX43" s="123">
        <f>'[2]Yearly Butadiene'!AL43</f>
        <v>5577.8433726943949</v>
      </c>
      <c r="CY43" s="123">
        <f>'[2]Yearly Butadiene'!AM43</f>
        <v>8320.1377477307342</v>
      </c>
      <c r="CZ43" s="123">
        <f>'[2]Yearly Butadiene'!AN43</f>
        <v>11031.701202964807</v>
      </c>
      <c r="DA43" s="123">
        <f>'[2]Yearly Butadiene'!AO43</f>
        <v>13712.79662562958</v>
      </c>
      <c r="DB43" s="123">
        <f>'[2]Yearly Butadiene'!AP43</f>
        <v>16357.108328912633</v>
      </c>
      <c r="DC43" s="123">
        <f>'[2]Yearly Butadiene'!AQ43</f>
        <v>18969.361733029786</v>
      </c>
      <c r="DD43" s="123">
        <f>'[2]Yearly Butadiene'!AR43</f>
        <v>21549.848132762207</v>
      </c>
      <c r="DE43" s="123">
        <f>'[2]Yearly Butadiene'!AS43</f>
        <v>24098.856451848071</v>
      </c>
      <c r="DF43" s="123">
        <f>'[2]Yearly Butadiene'!AT43</f>
        <v>26616.67326125512</v>
      </c>
      <c r="DG43" s="123">
        <f>'[2]Yearly Butadiene'!AU43</f>
        <v>31284.36984769634</v>
      </c>
      <c r="DH43" s="123">
        <f>'[2]Yearly Butadiene'!AV43</f>
        <v>35886.972504357123</v>
      </c>
      <c r="DI43" s="123">
        <f>'[2]Yearly Butadiene'!AW43</f>
        <v>40425.153648310108</v>
      </c>
      <c r="DJ43" s="123">
        <f>'[2]Yearly Butadiene'!AX43</f>
        <v>44899.579538911552</v>
      </c>
      <c r="DK43" s="123">
        <f>'[2]Yearly Butadiene'!AY43</f>
        <v>49310.910330626357</v>
      </c>
      <c r="DL43" s="123">
        <f>'[2]Yearly Butadiene'!AZ43</f>
        <v>53631.355273485715</v>
      </c>
      <c r="DM43" s="123">
        <f>'[2]Yearly Butadiene'!BA43</f>
        <v>57886.881786953862</v>
      </c>
      <c r="DN43" s="123">
        <f>'[2]Yearly Butadiene'!BB43</f>
        <v>62078.20305175276</v>
      </c>
      <c r="DO43" s="123">
        <f>'[2]Yearly Butadiene'!BC43</f>
        <v>66206.025318048269</v>
      </c>
      <c r="DP43" s="123">
        <f>'[2]Yearly Butadiene'!BD43</f>
        <v>70271.047968536659</v>
      </c>
      <c r="DQ43" s="123">
        <f>'[2]Yearly Butadiene'!BE43</f>
        <v>77398.626465382753</v>
      </c>
      <c r="DR43" s="123">
        <f>'[2]Yearly Butadiene'!BF43</f>
        <v>84418.683897729177</v>
      </c>
      <c r="DS43" s="123">
        <f>'[2]Yearly Butadiene'!BG43</f>
        <v>91332.415135822506</v>
      </c>
      <c r="DT43" s="123">
        <f>'[2]Yearly Butadiene'!BH43</f>
        <v>98141.003242348088</v>
      </c>
      <c r="DU43" s="123">
        <f>'[2]Yearly Butadiene'!BI43</f>
        <v>104845.61958228087</v>
      </c>
      <c r="DV43" s="123">
        <f>'[2]Yearly Butadiene'!BJ43</f>
        <v>111430.94279087293</v>
      </c>
      <c r="DW43" s="123">
        <f>'[2]Yearly Butadiene'!BK43</f>
        <v>117913.59386027977</v>
      </c>
      <c r="DX43" s="123">
        <f>'[2]Yearly Butadiene'!BL43</f>
        <v>124294.73871435125</v>
      </c>
      <c r="DY43" s="123">
        <f>'[2]Yearly Butadiene'!BM43</f>
        <v>130575.53150027993</v>
      </c>
      <c r="DZ43" s="123">
        <f>'[2]Yearly Butadiene'!BN43</f>
        <v>136757.11470088735</v>
      </c>
      <c r="EB43" s="123">
        <f>'[3]Yearly Butadiene'!AJ43</f>
        <v>0</v>
      </c>
      <c r="EC43" s="123">
        <f>'[3]Yearly Butadiene'!AK43</f>
        <v>266.19026698129426</v>
      </c>
      <c r="ED43" s="123">
        <f>'[3]Yearly Butadiene'!AL43</f>
        <v>532.38053396258852</v>
      </c>
      <c r="EE43" s="123">
        <f>'[3]Yearly Butadiene'!AM43</f>
        <v>798.57080094388277</v>
      </c>
      <c r="EF43" s="123">
        <f>'[3]Yearly Butadiene'!AN43</f>
        <v>1064.761067925177</v>
      </c>
      <c r="EG43" s="123">
        <f>'[3]Yearly Butadiene'!AO43</f>
        <v>1330.9513349064712</v>
      </c>
      <c r="EH43" s="123">
        <f>'[3]Yearly Butadiene'!AP43</f>
        <v>1597.1416018877655</v>
      </c>
      <c r="EI43" s="123">
        <f>'[3]Yearly Butadiene'!AQ43</f>
        <v>1863.3318688690597</v>
      </c>
      <c r="EJ43" s="123">
        <f>'[3]Yearly Butadiene'!AR43</f>
        <v>2129.5221358503541</v>
      </c>
      <c r="EK43" s="123">
        <f>'[3]Yearly Butadiene'!AS43</f>
        <v>2395.7124028316484</v>
      </c>
      <c r="EL43" s="123">
        <f>'[3]Yearly Butadiene'!AT43</f>
        <v>2661.9026698129423</v>
      </c>
      <c r="EM43" s="123">
        <f>'[3]Yearly Butadiene'!AU43</f>
        <v>3163.3330809324307</v>
      </c>
      <c r="EN43" s="123">
        <f>'[3]Yearly Butadiene'!AV43</f>
        <v>3664.763492051919</v>
      </c>
      <c r="EO43" s="123">
        <f>'[3]Yearly Butadiene'!AW43</f>
        <v>4166.1939031714064</v>
      </c>
      <c r="EP43" s="123">
        <f>'[3]Yearly Butadiene'!AX43</f>
        <v>4667.6243142908952</v>
      </c>
      <c r="EQ43" s="123">
        <f>'[3]Yearly Butadiene'!AY43</f>
        <v>5169.054725410384</v>
      </c>
      <c r="ER43" s="123">
        <f>'[3]Yearly Butadiene'!AZ43</f>
        <v>5670.4851365298728</v>
      </c>
      <c r="ES43" s="123">
        <f>'[3]Yearly Butadiene'!BA43</f>
        <v>6171.9155476493615</v>
      </c>
      <c r="ET43" s="123">
        <f>'[3]Yearly Butadiene'!BB43</f>
        <v>6673.3459587688503</v>
      </c>
      <c r="EU43" s="123">
        <f>'[3]Yearly Butadiene'!BC43</f>
        <v>7174.7763698883364</v>
      </c>
      <c r="EV43" s="123">
        <f>'[3]Yearly Butadiene'!BD43</f>
        <v>7676.2067810078252</v>
      </c>
      <c r="EW43" s="123">
        <f>'[3]Yearly Butadiene'!BE43</f>
        <v>8538.9732221134618</v>
      </c>
      <c r="EX43" s="123">
        <f>'[3]Yearly Butadiene'!BF43</f>
        <v>9401.7396632190976</v>
      </c>
      <c r="EY43" s="123">
        <f>'[3]Yearly Butadiene'!BG43</f>
        <v>10264.506104324735</v>
      </c>
      <c r="EZ43" s="123">
        <f>'[3]Yearly Butadiene'!BH43</f>
        <v>11127.272545430371</v>
      </c>
      <c r="FA43" s="123">
        <f>'[3]Yearly Butadiene'!BI43</f>
        <v>11990.038986536008</v>
      </c>
      <c r="FB43" s="123">
        <f>'[3]Yearly Butadiene'!BJ43</f>
        <v>12852.805427641646</v>
      </c>
      <c r="FC43" s="123">
        <f>'[3]Yearly Butadiene'!BK43</f>
        <v>13715.571868747284</v>
      </c>
      <c r="FD43" s="123">
        <f>'[3]Yearly Butadiene'!BL43</f>
        <v>14578.338309852919</v>
      </c>
      <c r="FE43" s="123">
        <f>'[3]Yearly Butadiene'!BM43</f>
        <v>15441.104750958557</v>
      </c>
      <c r="FF43" s="123">
        <f>'[3]Yearly Butadiene'!BN43</f>
        <v>16303.871192064194</v>
      </c>
      <c r="FG43" s="187"/>
      <c r="FH43" s="123">
        <f t="shared" si="142"/>
        <v>0</v>
      </c>
      <c r="FI43" s="123">
        <f t="shared" si="143"/>
        <v>3070.7433978463314</v>
      </c>
      <c r="FJ43" s="123">
        <f t="shared" si="144"/>
        <v>6110.2239066569837</v>
      </c>
      <c r="FK43" s="123">
        <f t="shared" si="145"/>
        <v>9118.7085486746164</v>
      </c>
      <c r="FL43" s="123">
        <f t="shared" si="146"/>
        <v>12096.462270889984</v>
      </c>
      <c r="FM43" s="123">
        <f t="shared" si="147"/>
        <v>15043.747960536051</v>
      </c>
      <c r="FN43" s="123">
        <f t="shared" si="148"/>
        <v>17954.249930800397</v>
      </c>
      <c r="FO43" s="123">
        <f t="shared" si="149"/>
        <v>20832.693601898845</v>
      </c>
      <c r="FP43" s="123">
        <f t="shared" si="150"/>
        <v>23679.370268612562</v>
      </c>
      <c r="FQ43" s="123">
        <f t="shared" si="151"/>
        <v>26494.568854679717</v>
      </c>
      <c r="FR43" s="123">
        <f t="shared" si="152"/>
        <v>29278.575931068062</v>
      </c>
      <c r="FS43" s="123">
        <f t="shared" si="153"/>
        <v>34447.702928628772</v>
      </c>
      <c r="FT43" s="123">
        <f t="shared" si="154"/>
        <v>39551.735996409043</v>
      </c>
      <c r="FU43" s="123">
        <f t="shared" si="155"/>
        <v>44591.347551481515</v>
      </c>
      <c r="FV43" s="123">
        <f t="shared" si="156"/>
        <v>49567.203853202445</v>
      </c>
      <c r="FW43" s="123">
        <f t="shared" si="157"/>
        <v>54479.965056036744</v>
      </c>
      <c r="FX43" s="123">
        <f t="shared" si="158"/>
        <v>59301.840410015589</v>
      </c>
      <c r="FY43" s="123">
        <f t="shared" si="159"/>
        <v>64058.797334603223</v>
      </c>
      <c r="FZ43" s="123">
        <f t="shared" si="160"/>
        <v>68751.549010521616</v>
      </c>
      <c r="GA43" s="123">
        <f t="shared" si="161"/>
        <v>73380.801687936604</v>
      </c>
      <c r="GB43" s="123">
        <f t="shared" si="162"/>
        <v>77947.254749544489</v>
      </c>
      <c r="GC43" s="123">
        <f t="shared" si="163"/>
        <v>85937.599687496215</v>
      </c>
      <c r="GD43" s="123">
        <f t="shared" si="164"/>
        <v>93820.423560948271</v>
      </c>
      <c r="GE43" s="123">
        <f t="shared" si="165"/>
        <v>101596.92124014725</v>
      </c>
      <c r="GF43" s="123">
        <f t="shared" si="166"/>
        <v>109268.27578777846</v>
      </c>
      <c r="GG43" s="123">
        <f t="shared" si="167"/>
        <v>116835.65856881687</v>
      </c>
      <c r="GH43" s="123">
        <f t="shared" si="168"/>
        <v>124283.74821851458</v>
      </c>
      <c r="GI43" s="123">
        <f t="shared" si="169"/>
        <v>131629.16572902707</v>
      </c>
      <c r="GJ43" s="123">
        <f t="shared" si="170"/>
        <v>138873.07702420416</v>
      </c>
      <c r="GK43" s="123">
        <f t="shared" si="171"/>
        <v>146016.63625123849</v>
      </c>
      <c r="GL43" s="123">
        <f t="shared" si="172"/>
        <v>153060.98589295155</v>
      </c>
    </row>
    <row r="44" spans="1:223" outlineLevel="1">
      <c r="B44" s="1" t="s">
        <v>23</v>
      </c>
      <c r="C44" s="5" t="s">
        <v>197</v>
      </c>
      <c r="D44" s="123">
        <f>'[2]Yearly Butadiene'!D44</f>
        <v>0</v>
      </c>
      <c r="E44" s="123">
        <f>'[2]Yearly Butadiene'!E44</f>
        <v>553.12457968692422</v>
      </c>
      <c r="F44" s="123">
        <f>'[2]Yearly Butadiene'!F44</f>
        <v>1103.755220400355</v>
      </c>
      <c r="G44" s="123">
        <f>'[2]Yearly Butadiene'!G44</f>
        <v>1651.8781621053868</v>
      </c>
      <c r="H44" s="123">
        <f>'[2]Yearly Butadiene'!H44</f>
        <v>2197.4800429979873</v>
      </c>
      <c r="I44" s="123">
        <f>'[2]Yearly Butadiene'!I44</f>
        <v>2740.5478943153967</v>
      </c>
      <c r="J44" s="123">
        <f>'[2]Yearly Butadiene'!J44</f>
        <v>3276.6847820884595</v>
      </c>
      <c r="K44" s="123">
        <f>'[2]Yearly Butadiene'!K44</f>
        <v>3808.8562459301602</v>
      </c>
      <c r="L44" s="123">
        <f>'[2]Yearly Butadiene'!L44</f>
        <v>4337.0734622608206</v>
      </c>
      <c r="M44" s="123">
        <f>'[2]Yearly Butadiene'!M44</f>
        <v>4861.347732229593</v>
      </c>
      <c r="N44" s="123">
        <f>'[2]Yearly Butadiene'!N44</f>
        <v>5381.6904790155104</v>
      </c>
      <c r="O44" s="123">
        <f>'[2]Yearly Butadiene'!O44</f>
        <v>5883.2089487114836</v>
      </c>
      <c r="P44" s="123">
        <f>'[2]Yearly Butadiene'!P44</f>
        <v>6364.1092442415047</v>
      </c>
      <c r="Q44" s="123">
        <f>'[2]Yearly Butadiene'!Q44</f>
        <v>6850.6932022105866</v>
      </c>
      <c r="R44" s="123">
        <f>'[2]Yearly Butadiene'!R44</f>
        <v>7331.0082987485694</v>
      </c>
      <c r="S44" s="123">
        <f>'[2]Yearly Butadiene'!S44</f>
        <v>7805.1129384060632</v>
      </c>
      <c r="T44" s="123">
        <f>'[2]Yearly Butadiene'!T44</f>
        <v>8254.1018161751017</v>
      </c>
      <c r="U44" s="123">
        <f>'[2]Yearly Butadiene'!U44</f>
        <v>8694.9119356530537</v>
      </c>
      <c r="V44" s="123">
        <f>'[2]Yearly Butadiene'!V44</f>
        <v>9127.6476394388446</v>
      </c>
      <c r="W44" s="123">
        <f>'[2]Yearly Butadiene'!W44</f>
        <v>9552.4121173616186</v>
      </c>
      <c r="X44" s="123">
        <f>'[2]Yearly Butadiene'!X44</f>
        <v>9969.3074182323853</v>
      </c>
      <c r="Y44" s="123">
        <f>'[2]Yearly Butadiene'!Y44</f>
        <v>10367.480677454065</v>
      </c>
      <c r="Z44" s="123">
        <f>'[2]Yearly Butadiene'!Z44</f>
        <v>10755.47181418089</v>
      </c>
      <c r="AA44" s="123">
        <f>'[2]Yearly Butadiene'!AA44</f>
        <v>11134.395276169622</v>
      </c>
      <c r="AB44" s="123">
        <f>'[2]Yearly Butadiene'!AB44</f>
        <v>11504.386685683685</v>
      </c>
      <c r="AC44" s="123">
        <f>'[2]Yearly Butadiene'!AC44</f>
        <v>11865.579966573787</v>
      </c>
      <c r="AD44" s="123">
        <f>'[2]Yearly Butadiene'!AD44</f>
        <v>12207.119936301564</v>
      </c>
      <c r="AE44" s="123">
        <f>'[2]Yearly Butadiene'!AE44</f>
        <v>12539.452310835864</v>
      </c>
      <c r="AF44" s="123">
        <f>'[2]Yearly Butadiene'!AF44</f>
        <v>12862.725368768262</v>
      </c>
      <c r="AG44" s="123">
        <f>'[2]Yearly Butadiene'!AG44</f>
        <v>13177.085427106282</v>
      </c>
      <c r="AH44" s="123">
        <f>'[2]Yearly Butadiene'!AH44</f>
        <v>13482.676864594432</v>
      </c>
      <c r="AI44" s="187"/>
      <c r="AJ44" s="123">
        <f>'[3]Yearly Butadiene'!D44</f>
        <v>0</v>
      </c>
      <c r="AK44" s="123">
        <f>'[3]Yearly Butadiene'!E44</f>
        <v>49.287773129082183</v>
      </c>
      <c r="AL44" s="123">
        <f>'[3]Yearly Butadiene'!F44</f>
        <v>98.575546258164366</v>
      </c>
      <c r="AM44" s="123">
        <f>'[3]Yearly Butadiene'!G44</f>
        <v>147.86331938724652</v>
      </c>
      <c r="AN44" s="123">
        <f>'[3]Yearly Butadiene'!H44</f>
        <v>197.15109251632873</v>
      </c>
      <c r="AO44" s="123">
        <f>'[3]Yearly Butadiene'!I44</f>
        <v>246.43886564541089</v>
      </c>
      <c r="AP44" s="123">
        <f>'[3]Yearly Butadiene'!J44</f>
        <v>295.72663877449304</v>
      </c>
      <c r="AQ44" s="123">
        <f>'[3]Yearly Butadiene'!K44</f>
        <v>345.01441190357525</v>
      </c>
      <c r="AR44" s="123">
        <f>'[3]Yearly Butadiene'!L44</f>
        <v>394.30218503265746</v>
      </c>
      <c r="AS44" s="123">
        <f>'[3]Yearly Butadiene'!M44</f>
        <v>443.58995816173962</v>
      </c>
      <c r="AT44" s="123">
        <f>'[3]Yearly Butadiene'!N44</f>
        <v>492.87773129082177</v>
      </c>
      <c r="AU44" s="123">
        <f>'[3]Yearly Butadiene'!O44</f>
        <v>542.16550441990398</v>
      </c>
      <c r="AV44" s="123">
        <f>'[3]Yearly Butadiene'!P44</f>
        <v>590.39067343094951</v>
      </c>
      <c r="AW44" s="123">
        <f>'[3]Yearly Butadiene'!Q44</f>
        <v>639.7883711239665</v>
      </c>
      <c r="AX44" s="123">
        <f>'[3]Yearly Butadiene'!R44</f>
        <v>689.18606881698361</v>
      </c>
      <c r="AY44" s="123">
        <f>'[3]Yearly Butadiene'!S44</f>
        <v>738.5837665100006</v>
      </c>
      <c r="AZ44" s="123">
        <f>'[3]Yearly Butadiene'!T44</f>
        <v>787.98146420301759</v>
      </c>
      <c r="BA44" s="123">
        <f>'[3]Yearly Butadiene'!U44</f>
        <v>837.37916189603447</v>
      </c>
      <c r="BB44" s="123">
        <f>'[3]Yearly Butadiene'!V44</f>
        <v>886.77685958905158</v>
      </c>
      <c r="BC44" s="123">
        <f>'[3]Yearly Butadiene'!W44</f>
        <v>936.17455728206846</v>
      </c>
      <c r="BD44" s="123">
        <f>'[3]Yearly Butadiene'!X44</f>
        <v>985.57225497508546</v>
      </c>
      <c r="BE44" s="123">
        <f>'[3]Yearly Butadiene'!Y44</f>
        <v>1039.7489895697749</v>
      </c>
      <c r="BF44" s="123">
        <f>'[3]Yearly Butadiene'!Z44</f>
        <v>1090.5598521861293</v>
      </c>
      <c r="BG44" s="123">
        <f>'[3]Yearly Butadiene'!AA44</f>
        <v>1141.3707148024839</v>
      </c>
      <c r="BH44" s="123">
        <f>'[3]Yearly Butadiene'!AB44</f>
        <v>1192.1815774188385</v>
      </c>
      <c r="BI44" s="123">
        <f>'[3]Yearly Butadiene'!AC44</f>
        <v>1242.9924400351929</v>
      </c>
      <c r="BJ44" s="123">
        <f>'[3]Yearly Butadiene'!AD44</f>
        <v>1293.8033026515475</v>
      </c>
      <c r="BK44" s="123">
        <f>'[3]Yearly Butadiene'!AE44</f>
        <v>1344.6141652679019</v>
      </c>
      <c r="BL44" s="123">
        <f>'[3]Yearly Butadiene'!AF44</f>
        <v>1395.4250278842565</v>
      </c>
      <c r="BM44" s="123">
        <f>'[3]Yearly Butadiene'!AG44</f>
        <v>1446.2358905006108</v>
      </c>
      <c r="BN44" s="123">
        <f>'[3]Yearly Butadiene'!AH44</f>
        <v>1497.0467531169654</v>
      </c>
      <c r="BP44" s="123">
        <f t="shared" si="111"/>
        <v>0</v>
      </c>
      <c r="BQ44" s="123">
        <f t="shared" si="112"/>
        <v>602.41235281600643</v>
      </c>
      <c r="BR44" s="123">
        <f t="shared" si="113"/>
        <v>1202.3307666585195</v>
      </c>
      <c r="BS44" s="123">
        <f t="shared" si="114"/>
        <v>1799.7414814926333</v>
      </c>
      <c r="BT44" s="123">
        <f t="shared" si="115"/>
        <v>2394.6311355143162</v>
      </c>
      <c r="BU44" s="123">
        <f t="shared" si="116"/>
        <v>2986.9867599608074</v>
      </c>
      <c r="BV44" s="123">
        <f t="shared" si="117"/>
        <v>3572.4114208629526</v>
      </c>
      <c r="BW44" s="123">
        <f t="shared" si="118"/>
        <v>4153.8706578337351</v>
      </c>
      <c r="BX44" s="123">
        <f t="shared" si="119"/>
        <v>4731.3756472934783</v>
      </c>
      <c r="BY44" s="123">
        <f t="shared" si="120"/>
        <v>5304.9376903913326</v>
      </c>
      <c r="BZ44" s="123">
        <f t="shared" si="121"/>
        <v>5874.5682103063318</v>
      </c>
      <c r="CA44" s="123">
        <f t="shared" si="122"/>
        <v>6425.3744531313878</v>
      </c>
      <c r="CB44" s="123">
        <f t="shared" si="123"/>
        <v>6954.4999176724541</v>
      </c>
      <c r="CC44" s="123">
        <f t="shared" si="124"/>
        <v>7490.4815733345531</v>
      </c>
      <c r="CD44" s="123">
        <f t="shared" si="125"/>
        <v>8020.194367565553</v>
      </c>
      <c r="CE44" s="123">
        <f t="shared" si="126"/>
        <v>8543.696704916063</v>
      </c>
      <c r="CF44" s="123">
        <f t="shared" si="127"/>
        <v>9042.0832803781195</v>
      </c>
      <c r="CG44" s="123">
        <f t="shared" si="128"/>
        <v>9532.2910975490886</v>
      </c>
      <c r="CH44" s="123">
        <f t="shared" si="129"/>
        <v>10014.424499027897</v>
      </c>
      <c r="CI44" s="123">
        <f t="shared" si="130"/>
        <v>10488.586674643688</v>
      </c>
      <c r="CJ44" s="123">
        <f t="shared" si="131"/>
        <v>10954.879673207472</v>
      </c>
      <c r="CK44" s="123">
        <f t="shared" si="132"/>
        <v>11407.229667023839</v>
      </c>
      <c r="CL44" s="123">
        <f t="shared" si="133"/>
        <v>11846.03166636702</v>
      </c>
      <c r="CM44" s="123">
        <f t="shared" si="134"/>
        <v>12275.765990972106</v>
      </c>
      <c r="CN44" s="123">
        <f t="shared" si="135"/>
        <v>12696.568263102523</v>
      </c>
      <c r="CO44" s="123">
        <f t="shared" si="136"/>
        <v>13108.572406608979</v>
      </c>
      <c r="CP44" s="123">
        <f t="shared" si="137"/>
        <v>13500.923238953112</v>
      </c>
      <c r="CQ44" s="123">
        <f t="shared" si="138"/>
        <v>13884.066476103766</v>
      </c>
      <c r="CR44" s="123">
        <f t="shared" si="139"/>
        <v>14258.15039665252</v>
      </c>
      <c r="CS44" s="123">
        <f t="shared" si="140"/>
        <v>14623.321317606893</v>
      </c>
      <c r="CT44" s="123">
        <f t="shared" si="141"/>
        <v>14979.723617711397</v>
      </c>
      <c r="CU44" s="187"/>
      <c r="CV44" s="123">
        <f>'[2]Yearly Butadiene'!AJ44</f>
        <v>0</v>
      </c>
      <c r="CW44" s="123">
        <f>'[2]Yearly Butadiene'!AK44</f>
        <v>287.73648157640002</v>
      </c>
      <c r="CX44" s="123">
        <f>'[2]Yearly Butadiene'!AL44</f>
        <v>574.07026874743917</v>
      </c>
      <c r="CY44" s="123">
        <f>'[2]Yearly Butadiene'!AM44</f>
        <v>858.99610914696541</v>
      </c>
      <c r="CZ44" s="123">
        <f>'[2]Yearly Butadiene'!AN44</f>
        <v>1142.508934402163</v>
      </c>
      <c r="DA44" s="123">
        <f>'[2]Yearly Butadiene'!AO44</f>
        <v>1424.6038576704682</v>
      </c>
      <c r="DB44" s="123">
        <f>'[2]Yearly Butadiene'!AP44</f>
        <v>1703.0839946463457</v>
      </c>
      <c r="DC44" s="123">
        <f>'[2]Yearly Butadiene'!AQ44</f>
        <v>1979.4336830850812</v>
      </c>
      <c r="DD44" s="123">
        <f>'[2]Yearly Butadiene'!AR44</f>
        <v>2253.6600645438134</v>
      </c>
      <c r="DE44" s="123">
        <f>'[2]Yearly Butadiene'!AS44</f>
        <v>2525.7703284696463</v>
      </c>
      <c r="DF44" s="123">
        <f>'[2]Yearly Butadiene'!AT44</f>
        <v>2795.7717109764703</v>
      </c>
      <c r="DG44" s="123">
        <f>'[2]Yearly Butadiene'!AU44</f>
        <v>3056.2193454121984</v>
      </c>
      <c r="DH44" s="123">
        <f>'[2]Yearly Butadiene'!AV44</f>
        <v>3301.1059034209129</v>
      </c>
      <c r="DI44" s="123">
        <f>'[2]Yearly Butadiene'!AW44</f>
        <v>3553.0309564575809</v>
      </c>
      <c r="DJ44" s="123">
        <f>'[2]Yearly Butadiene'!AX44</f>
        <v>3801.6954867881445</v>
      </c>
      <c r="DK44" s="123">
        <f>'[2]Yearly Butadiene'!AY44</f>
        <v>4047.1300347521965</v>
      </c>
      <c r="DL44" s="123">
        <f>'[2]Yearly Butadiene'!AZ44</f>
        <v>4279.8832733848676</v>
      </c>
      <c r="DM44" s="123">
        <f>'[2]Yearly Butadiene'!BA44</f>
        <v>4508.4250176083669</v>
      </c>
      <c r="DN44" s="123">
        <f>'[2]Yearly Butadiene'!BB44</f>
        <v>4732.8087395387593</v>
      </c>
      <c r="DO44" s="123">
        <f>'[2]Yearly Butadiene'!BC44</f>
        <v>4953.0873227080447</v>
      </c>
      <c r="DP44" s="123">
        <f>'[2]Yearly Butadiene'!BD44</f>
        <v>5169.3130680468394</v>
      </c>
      <c r="DQ44" s="123">
        <f>'[2]Yearly Butadiene'!BE44</f>
        <v>5373.2640332292222</v>
      </c>
      <c r="DR44" s="123">
        <f>'[2]Yearly Butadiene'!BF44</f>
        <v>5571.7003075908551</v>
      </c>
      <c r="DS44" s="123">
        <f>'[2]Yearly Butadiene'!BG44</f>
        <v>5765.5316562432945</v>
      </c>
      <c r="DT44" s="123">
        <f>'[2]Yearly Butadiene'!BH44</f>
        <v>5954.8266654006229</v>
      </c>
      <c r="DU44" s="123">
        <f>'[2]Yearly Butadiene'!BI44</f>
        <v>6139.6530647205363</v>
      </c>
      <c r="DV44" s="123">
        <f>'[2]Yearly Butadiene'!BJ44</f>
        <v>6314.5840233809631</v>
      </c>
      <c r="DW44" s="123">
        <f>'[2]Yearly Butadiene'!BK44</f>
        <v>6484.8431525924607</v>
      </c>
      <c r="DX44" s="123">
        <f>'[2]Yearly Butadiene'!BL44</f>
        <v>6650.5053377196764</v>
      </c>
      <c r="DY44" s="123">
        <f>'[2]Yearly Butadiene'!BM44</f>
        <v>6811.6444762411375</v>
      </c>
      <c r="DZ44" s="123">
        <f>'[2]Yearly Butadiene'!BN44</f>
        <v>6968.3334894724057</v>
      </c>
      <c r="EB44" s="123">
        <f>'[3]Yearly Butadiene'!AJ44</f>
        <v>0</v>
      </c>
      <c r="EC44" s="123">
        <f>'[3]Yearly Butadiene'!AK44</f>
        <v>25.366796525994985</v>
      </c>
      <c r="ED44" s="123">
        <f>'[3]Yearly Butadiene'!AL44</f>
        <v>50.73359305198997</v>
      </c>
      <c r="EE44" s="123">
        <f>'[3]Yearly Butadiene'!AM44</f>
        <v>76.100389577984942</v>
      </c>
      <c r="EF44" s="123">
        <f>'[3]Yearly Butadiene'!AN44</f>
        <v>101.46718610397994</v>
      </c>
      <c r="EG44" s="123">
        <f>'[3]Yearly Butadiene'!AO44</f>
        <v>126.8339826299749</v>
      </c>
      <c r="EH44" s="123">
        <f>'[3]Yearly Butadiene'!AP44</f>
        <v>152.20077915596988</v>
      </c>
      <c r="EI44" s="123">
        <f>'[3]Yearly Butadiene'!AQ44</f>
        <v>177.56757568196488</v>
      </c>
      <c r="EJ44" s="123">
        <f>'[3]Yearly Butadiene'!AR44</f>
        <v>202.93437220795988</v>
      </c>
      <c r="EK44" s="123">
        <f>'[3]Yearly Butadiene'!AS44</f>
        <v>228.30116873395485</v>
      </c>
      <c r="EL44" s="123">
        <f>'[3]Yearly Butadiene'!AT44</f>
        <v>253.6679652599498</v>
      </c>
      <c r="EM44" s="123">
        <f>'[3]Yearly Butadiene'!AU44</f>
        <v>279.0347617859448</v>
      </c>
      <c r="EN44" s="123">
        <f>'[3]Yearly Butadiene'!AV44</f>
        <v>303.47709272924794</v>
      </c>
      <c r="EO44" s="123">
        <f>'[3]Yearly Butadiene'!AW44</f>
        <v>328.93952362586623</v>
      </c>
      <c r="EP44" s="123">
        <f>'[3]Yearly Butadiene'!AX44</f>
        <v>354.40195452248452</v>
      </c>
      <c r="EQ44" s="123">
        <f>'[3]Yearly Butadiene'!AY44</f>
        <v>379.8643854191028</v>
      </c>
      <c r="ER44" s="123">
        <f>'[3]Yearly Butadiene'!AZ44</f>
        <v>405.32681631572109</v>
      </c>
      <c r="ES44" s="123">
        <f>'[3]Yearly Butadiene'!BA44</f>
        <v>430.78924721233932</v>
      </c>
      <c r="ET44" s="123">
        <f>'[3]Yearly Butadiene'!BB44</f>
        <v>456.25167810895761</v>
      </c>
      <c r="EU44" s="123">
        <f>'[3]Yearly Butadiene'!BC44</f>
        <v>481.71410900557589</v>
      </c>
      <c r="EV44" s="123">
        <f>'[3]Yearly Butadiene'!BD44</f>
        <v>507.17653990219412</v>
      </c>
      <c r="EW44" s="123">
        <f>'[3]Yearly Butadiene'!BE44</f>
        <v>536.26601877913686</v>
      </c>
      <c r="EX44" s="123">
        <f>'[3]Yearly Butadiene'!BF44</f>
        <v>562.42718903492823</v>
      </c>
      <c r="EY44" s="123">
        <f>'[3]Yearly Butadiene'!BG44</f>
        <v>588.58835929071972</v>
      </c>
      <c r="EZ44" s="123">
        <f>'[3]Yearly Butadiene'!BH44</f>
        <v>614.7495295465111</v>
      </c>
      <c r="FA44" s="123">
        <f>'[3]Yearly Butadiene'!BI44</f>
        <v>640.91069980230247</v>
      </c>
      <c r="FB44" s="123">
        <f>'[3]Yearly Butadiene'!BJ44</f>
        <v>667.07187005809396</v>
      </c>
      <c r="FC44" s="123">
        <f>'[3]Yearly Butadiene'!BK44</f>
        <v>693.23304031388534</v>
      </c>
      <c r="FD44" s="123">
        <f>'[3]Yearly Butadiene'!BL44</f>
        <v>719.39421056967672</v>
      </c>
      <c r="FE44" s="123">
        <f>'[3]Yearly Butadiene'!BM44</f>
        <v>745.55538082546809</v>
      </c>
      <c r="FF44" s="123">
        <f>'[3]Yearly Butadiene'!BN44</f>
        <v>771.71655108125947</v>
      </c>
      <c r="FG44" s="187"/>
      <c r="FH44" s="123">
        <f t="shared" si="142"/>
        <v>0</v>
      </c>
      <c r="FI44" s="123">
        <f t="shared" si="143"/>
        <v>313.103278102395</v>
      </c>
      <c r="FJ44" s="123">
        <f t="shared" si="144"/>
        <v>624.80386179942911</v>
      </c>
      <c r="FK44" s="123">
        <f t="shared" si="145"/>
        <v>935.09649872495038</v>
      </c>
      <c r="FL44" s="123">
        <f t="shared" si="146"/>
        <v>1243.9761205061429</v>
      </c>
      <c r="FM44" s="123">
        <f t="shared" si="147"/>
        <v>1551.437840300443</v>
      </c>
      <c r="FN44" s="123">
        <f t="shared" si="148"/>
        <v>1855.2847738023156</v>
      </c>
      <c r="FO44" s="123">
        <f t="shared" si="149"/>
        <v>2157.0012587670462</v>
      </c>
      <c r="FP44" s="123">
        <f t="shared" si="150"/>
        <v>2456.5944367517732</v>
      </c>
      <c r="FQ44" s="123">
        <f t="shared" si="151"/>
        <v>2754.0714972036012</v>
      </c>
      <c r="FR44" s="123">
        <f t="shared" si="152"/>
        <v>3049.4396762364199</v>
      </c>
      <c r="FS44" s="123">
        <f t="shared" si="153"/>
        <v>3335.2541071981432</v>
      </c>
      <c r="FT44" s="123">
        <f t="shared" si="154"/>
        <v>3604.5829961501609</v>
      </c>
      <c r="FU44" s="123">
        <f t="shared" si="155"/>
        <v>3881.970480083447</v>
      </c>
      <c r="FV44" s="123">
        <f t="shared" si="156"/>
        <v>4156.0974413106287</v>
      </c>
      <c r="FW44" s="123">
        <f t="shared" si="157"/>
        <v>4426.9944201712997</v>
      </c>
      <c r="FX44" s="123">
        <f t="shared" si="158"/>
        <v>4685.2100897005885</v>
      </c>
      <c r="FY44" s="123">
        <f t="shared" si="159"/>
        <v>4939.2142648207064</v>
      </c>
      <c r="FZ44" s="123">
        <f t="shared" si="160"/>
        <v>5189.0604176477173</v>
      </c>
      <c r="GA44" s="123">
        <f t="shared" si="161"/>
        <v>5434.8014317136203</v>
      </c>
      <c r="GB44" s="123">
        <f t="shared" si="162"/>
        <v>5676.4896079490336</v>
      </c>
      <c r="GC44" s="123">
        <f t="shared" si="163"/>
        <v>5909.5300520083592</v>
      </c>
      <c r="GD44" s="123">
        <f t="shared" si="164"/>
        <v>6134.1274966257834</v>
      </c>
      <c r="GE44" s="123">
        <f t="shared" si="165"/>
        <v>6354.1200155340139</v>
      </c>
      <c r="GF44" s="123">
        <f t="shared" si="166"/>
        <v>6569.5761949471344</v>
      </c>
      <c r="GG44" s="123">
        <f t="shared" si="167"/>
        <v>6780.5637645228389</v>
      </c>
      <c r="GH44" s="123">
        <f t="shared" si="168"/>
        <v>6981.6558934390569</v>
      </c>
      <c r="GI44" s="123">
        <f t="shared" si="169"/>
        <v>7178.0761929063465</v>
      </c>
      <c r="GJ44" s="123">
        <f t="shared" si="170"/>
        <v>7369.8995482893533</v>
      </c>
      <c r="GK44" s="123">
        <f t="shared" si="171"/>
        <v>7557.1998570666055</v>
      </c>
      <c r="GL44" s="123">
        <f t="shared" si="172"/>
        <v>7740.050040553665</v>
      </c>
    </row>
    <row r="45" spans="1:223" outlineLevel="1">
      <c r="B45" s="1" t="s">
        <v>66</v>
      </c>
      <c r="C45" s="5" t="s">
        <v>197</v>
      </c>
      <c r="D45" s="123">
        <f>'[2]Yearly Butadiene'!D45</f>
        <v>0</v>
      </c>
      <c r="E45" s="123">
        <f>'[2]Yearly Butadiene'!E45</f>
        <v>0</v>
      </c>
      <c r="F45" s="123">
        <f>'[2]Yearly Butadiene'!F45</f>
        <v>0</v>
      </c>
      <c r="G45" s="123">
        <f>'[2]Yearly Butadiene'!G45</f>
        <v>0</v>
      </c>
      <c r="H45" s="123">
        <f>'[2]Yearly Butadiene'!H45</f>
        <v>0</v>
      </c>
      <c r="I45" s="123">
        <f>'[2]Yearly Butadiene'!I45</f>
        <v>0</v>
      </c>
      <c r="J45" s="123">
        <f>'[2]Yearly Butadiene'!J45</f>
        <v>0</v>
      </c>
      <c r="K45" s="123">
        <f>'[2]Yearly Butadiene'!K45</f>
        <v>0</v>
      </c>
      <c r="L45" s="123">
        <f>'[2]Yearly Butadiene'!L45</f>
        <v>0</v>
      </c>
      <c r="M45" s="123">
        <f>'[2]Yearly Butadiene'!M45</f>
        <v>0</v>
      </c>
      <c r="N45" s="123">
        <f>'[2]Yearly Butadiene'!N45</f>
        <v>0</v>
      </c>
      <c r="O45" s="123">
        <f>'[2]Yearly Butadiene'!O45</f>
        <v>0</v>
      </c>
      <c r="P45" s="123">
        <f>'[2]Yearly Butadiene'!P45</f>
        <v>0</v>
      </c>
      <c r="Q45" s="123">
        <f>'[2]Yearly Butadiene'!Q45</f>
        <v>0</v>
      </c>
      <c r="R45" s="123">
        <f>'[2]Yearly Butadiene'!R45</f>
        <v>0</v>
      </c>
      <c r="S45" s="123">
        <f>'[2]Yearly Butadiene'!S45</f>
        <v>0</v>
      </c>
      <c r="T45" s="123">
        <f>'[2]Yearly Butadiene'!T45</f>
        <v>0</v>
      </c>
      <c r="U45" s="123">
        <f>'[2]Yearly Butadiene'!U45</f>
        <v>0</v>
      </c>
      <c r="V45" s="123">
        <f>'[2]Yearly Butadiene'!V45</f>
        <v>0</v>
      </c>
      <c r="W45" s="123">
        <f>'[2]Yearly Butadiene'!W45</f>
        <v>0</v>
      </c>
      <c r="X45" s="123">
        <f>'[2]Yearly Butadiene'!X45</f>
        <v>0</v>
      </c>
      <c r="Y45" s="123">
        <f>'[2]Yearly Butadiene'!Y45</f>
        <v>0</v>
      </c>
      <c r="Z45" s="123">
        <f>'[2]Yearly Butadiene'!Z45</f>
        <v>0</v>
      </c>
      <c r="AA45" s="123">
        <f>'[2]Yearly Butadiene'!AA45</f>
        <v>0</v>
      </c>
      <c r="AB45" s="123">
        <f>'[2]Yearly Butadiene'!AB45</f>
        <v>0</v>
      </c>
      <c r="AC45" s="123">
        <f>'[2]Yearly Butadiene'!AC45</f>
        <v>0</v>
      </c>
      <c r="AD45" s="123">
        <f>'[2]Yearly Butadiene'!AD45</f>
        <v>0</v>
      </c>
      <c r="AE45" s="123">
        <f>'[2]Yearly Butadiene'!AE45</f>
        <v>0</v>
      </c>
      <c r="AF45" s="123">
        <f>'[2]Yearly Butadiene'!AF45</f>
        <v>0</v>
      </c>
      <c r="AG45" s="123">
        <f>'[2]Yearly Butadiene'!AG45</f>
        <v>0</v>
      </c>
      <c r="AH45" s="123">
        <f>'[2]Yearly Butadiene'!AH45</f>
        <v>0</v>
      </c>
      <c r="AI45" s="187"/>
      <c r="AJ45" s="123">
        <f>'[3]Yearly Butadiene'!D45</f>
        <v>0</v>
      </c>
      <c r="AK45" s="123">
        <f>'[3]Yearly Butadiene'!E45</f>
        <v>0</v>
      </c>
      <c r="AL45" s="123">
        <f>'[3]Yearly Butadiene'!F45</f>
        <v>0</v>
      </c>
      <c r="AM45" s="123">
        <f>'[3]Yearly Butadiene'!G45</f>
        <v>0</v>
      </c>
      <c r="AN45" s="123">
        <f>'[3]Yearly Butadiene'!H45</f>
        <v>0</v>
      </c>
      <c r="AO45" s="123">
        <f>'[3]Yearly Butadiene'!I45</f>
        <v>0</v>
      </c>
      <c r="AP45" s="123">
        <f>'[3]Yearly Butadiene'!J45</f>
        <v>0</v>
      </c>
      <c r="AQ45" s="123">
        <f>'[3]Yearly Butadiene'!K45</f>
        <v>0</v>
      </c>
      <c r="AR45" s="123">
        <f>'[3]Yearly Butadiene'!L45</f>
        <v>0</v>
      </c>
      <c r="AS45" s="123">
        <f>'[3]Yearly Butadiene'!M45</f>
        <v>0</v>
      </c>
      <c r="AT45" s="123">
        <f>'[3]Yearly Butadiene'!N45</f>
        <v>0</v>
      </c>
      <c r="AU45" s="123">
        <f>'[3]Yearly Butadiene'!O45</f>
        <v>0</v>
      </c>
      <c r="AV45" s="123">
        <f>'[3]Yearly Butadiene'!P45</f>
        <v>0</v>
      </c>
      <c r="AW45" s="123">
        <f>'[3]Yearly Butadiene'!Q45</f>
        <v>0</v>
      </c>
      <c r="AX45" s="123">
        <f>'[3]Yearly Butadiene'!R45</f>
        <v>0</v>
      </c>
      <c r="AY45" s="123">
        <f>'[3]Yearly Butadiene'!S45</f>
        <v>0</v>
      </c>
      <c r="AZ45" s="123">
        <f>'[3]Yearly Butadiene'!T45</f>
        <v>0</v>
      </c>
      <c r="BA45" s="123">
        <f>'[3]Yearly Butadiene'!U45</f>
        <v>0</v>
      </c>
      <c r="BB45" s="123">
        <f>'[3]Yearly Butadiene'!V45</f>
        <v>0</v>
      </c>
      <c r="BC45" s="123">
        <f>'[3]Yearly Butadiene'!W45</f>
        <v>0</v>
      </c>
      <c r="BD45" s="123">
        <f>'[3]Yearly Butadiene'!X45</f>
        <v>0</v>
      </c>
      <c r="BE45" s="123">
        <f>'[3]Yearly Butadiene'!Y45</f>
        <v>0</v>
      </c>
      <c r="BF45" s="123">
        <f>'[3]Yearly Butadiene'!Z45</f>
        <v>0</v>
      </c>
      <c r="BG45" s="123">
        <f>'[3]Yearly Butadiene'!AA45</f>
        <v>0</v>
      </c>
      <c r="BH45" s="123">
        <f>'[3]Yearly Butadiene'!AB45</f>
        <v>0</v>
      </c>
      <c r="BI45" s="123">
        <f>'[3]Yearly Butadiene'!AC45</f>
        <v>0</v>
      </c>
      <c r="BJ45" s="123">
        <f>'[3]Yearly Butadiene'!AD45</f>
        <v>0</v>
      </c>
      <c r="BK45" s="123">
        <f>'[3]Yearly Butadiene'!AE45</f>
        <v>0</v>
      </c>
      <c r="BL45" s="123">
        <f>'[3]Yearly Butadiene'!AF45</f>
        <v>0</v>
      </c>
      <c r="BM45" s="123">
        <f>'[3]Yearly Butadiene'!AG45</f>
        <v>0</v>
      </c>
      <c r="BN45" s="123">
        <f>'[3]Yearly Butadiene'!AH45</f>
        <v>0</v>
      </c>
      <c r="BP45" s="123">
        <f t="shared" si="111"/>
        <v>0</v>
      </c>
      <c r="BQ45" s="123">
        <f t="shared" si="112"/>
        <v>0</v>
      </c>
      <c r="BR45" s="123">
        <f t="shared" si="113"/>
        <v>0</v>
      </c>
      <c r="BS45" s="123">
        <f t="shared" si="114"/>
        <v>0</v>
      </c>
      <c r="BT45" s="123">
        <f t="shared" si="115"/>
        <v>0</v>
      </c>
      <c r="BU45" s="123">
        <f t="shared" si="116"/>
        <v>0</v>
      </c>
      <c r="BV45" s="123">
        <f t="shared" si="117"/>
        <v>0</v>
      </c>
      <c r="BW45" s="123">
        <f t="shared" si="118"/>
        <v>0</v>
      </c>
      <c r="BX45" s="123">
        <f t="shared" si="119"/>
        <v>0</v>
      </c>
      <c r="BY45" s="123">
        <f t="shared" si="120"/>
        <v>0</v>
      </c>
      <c r="BZ45" s="123">
        <f t="shared" si="121"/>
        <v>0</v>
      </c>
      <c r="CA45" s="123">
        <f t="shared" si="122"/>
        <v>0</v>
      </c>
      <c r="CB45" s="123">
        <f t="shared" si="123"/>
        <v>0</v>
      </c>
      <c r="CC45" s="123">
        <f t="shared" si="124"/>
        <v>0</v>
      </c>
      <c r="CD45" s="123">
        <f t="shared" si="125"/>
        <v>0</v>
      </c>
      <c r="CE45" s="123">
        <f t="shared" si="126"/>
        <v>0</v>
      </c>
      <c r="CF45" s="123">
        <f t="shared" si="127"/>
        <v>0</v>
      </c>
      <c r="CG45" s="123">
        <f t="shared" si="128"/>
        <v>0</v>
      </c>
      <c r="CH45" s="123">
        <f t="shared" si="129"/>
        <v>0</v>
      </c>
      <c r="CI45" s="123">
        <f t="shared" si="130"/>
        <v>0</v>
      </c>
      <c r="CJ45" s="123">
        <f t="shared" si="131"/>
        <v>0</v>
      </c>
      <c r="CK45" s="123">
        <f t="shared" si="132"/>
        <v>0</v>
      </c>
      <c r="CL45" s="123">
        <f t="shared" si="133"/>
        <v>0</v>
      </c>
      <c r="CM45" s="123">
        <f t="shared" si="134"/>
        <v>0</v>
      </c>
      <c r="CN45" s="123">
        <f t="shared" si="135"/>
        <v>0</v>
      </c>
      <c r="CO45" s="123">
        <f t="shared" si="136"/>
        <v>0</v>
      </c>
      <c r="CP45" s="123">
        <f t="shared" si="137"/>
        <v>0</v>
      </c>
      <c r="CQ45" s="123">
        <f t="shared" si="138"/>
        <v>0</v>
      </c>
      <c r="CR45" s="123">
        <f t="shared" si="139"/>
        <v>0</v>
      </c>
      <c r="CS45" s="123">
        <f t="shared" si="140"/>
        <v>0</v>
      </c>
      <c r="CT45" s="123">
        <f t="shared" si="141"/>
        <v>0</v>
      </c>
      <c r="CU45" s="187"/>
      <c r="CV45" s="123">
        <f>'[2]Yearly Butadiene'!AJ45</f>
        <v>0</v>
      </c>
      <c r="CW45" s="123">
        <f>'[2]Yearly Butadiene'!AK45</f>
        <v>0</v>
      </c>
      <c r="CX45" s="123">
        <f>'[2]Yearly Butadiene'!AL45</f>
        <v>0</v>
      </c>
      <c r="CY45" s="123">
        <f>'[2]Yearly Butadiene'!AM45</f>
        <v>0</v>
      </c>
      <c r="CZ45" s="123">
        <f>'[2]Yearly Butadiene'!AN45</f>
        <v>0</v>
      </c>
      <c r="DA45" s="123">
        <f>'[2]Yearly Butadiene'!AO45</f>
        <v>0</v>
      </c>
      <c r="DB45" s="123">
        <f>'[2]Yearly Butadiene'!AP45</f>
        <v>0</v>
      </c>
      <c r="DC45" s="123">
        <f>'[2]Yearly Butadiene'!AQ45</f>
        <v>0</v>
      </c>
      <c r="DD45" s="123">
        <f>'[2]Yearly Butadiene'!AR45</f>
        <v>0</v>
      </c>
      <c r="DE45" s="123">
        <f>'[2]Yearly Butadiene'!AS45</f>
        <v>0</v>
      </c>
      <c r="DF45" s="123">
        <f>'[2]Yearly Butadiene'!AT45</f>
        <v>0</v>
      </c>
      <c r="DG45" s="123">
        <f>'[2]Yearly Butadiene'!AU45</f>
        <v>0</v>
      </c>
      <c r="DH45" s="123">
        <f>'[2]Yearly Butadiene'!AV45</f>
        <v>0</v>
      </c>
      <c r="DI45" s="123">
        <f>'[2]Yearly Butadiene'!AW45</f>
        <v>0</v>
      </c>
      <c r="DJ45" s="123">
        <f>'[2]Yearly Butadiene'!AX45</f>
        <v>0</v>
      </c>
      <c r="DK45" s="123">
        <f>'[2]Yearly Butadiene'!AY45</f>
        <v>0</v>
      </c>
      <c r="DL45" s="123">
        <f>'[2]Yearly Butadiene'!AZ45</f>
        <v>0</v>
      </c>
      <c r="DM45" s="123">
        <f>'[2]Yearly Butadiene'!BA45</f>
        <v>0</v>
      </c>
      <c r="DN45" s="123">
        <f>'[2]Yearly Butadiene'!BB45</f>
        <v>0</v>
      </c>
      <c r="DO45" s="123">
        <f>'[2]Yearly Butadiene'!BC45</f>
        <v>0</v>
      </c>
      <c r="DP45" s="123">
        <f>'[2]Yearly Butadiene'!BD45</f>
        <v>0</v>
      </c>
      <c r="DQ45" s="123">
        <f>'[2]Yearly Butadiene'!BE45</f>
        <v>0</v>
      </c>
      <c r="DR45" s="123">
        <f>'[2]Yearly Butadiene'!BF45</f>
        <v>0</v>
      </c>
      <c r="DS45" s="123">
        <f>'[2]Yearly Butadiene'!BG45</f>
        <v>0</v>
      </c>
      <c r="DT45" s="123">
        <f>'[2]Yearly Butadiene'!BH45</f>
        <v>0</v>
      </c>
      <c r="DU45" s="123">
        <f>'[2]Yearly Butadiene'!BI45</f>
        <v>0</v>
      </c>
      <c r="DV45" s="123">
        <f>'[2]Yearly Butadiene'!BJ45</f>
        <v>0</v>
      </c>
      <c r="DW45" s="123">
        <f>'[2]Yearly Butadiene'!BK45</f>
        <v>0</v>
      </c>
      <c r="DX45" s="123">
        <f>'[2]Yearly Butadiene'!BL45</f>
        <v>0</v>
      </c>
      <c r="DY45" s="123">
        <f>'[2]Yearly Butadiene'!BM45</f>
        <v>0</v>
      </c>
      <c r="DZ45" s="123">
        <f>'[2]Yearly Butadiene'!BN45</f>
        <v>0</v>
      </c>
      <c r="EB45" s="123">
        <f>'[3]Yearly Butadiene'!AJ45</f>
        <v>0</v>
      </c>
      <c r="EC45" s="123">
        <f>'[3]Yearly Butadiene'!AK45</f>
        <v>0</v>
      </c>
      <c r="ED45" s="123">
        <f>'[3]Yearly Butadiene'!AL45</f>
        <v>0</v>
      </c>
      <c r="EE45" s="123">
        <f>'[3]Yearly Butadiene'!AM45</f>
        <v>0</v>
      </c>
      <c r="EF45" s="123">
        <f>'[3]Yearly Butadiene'!AN45</f>
        <v>0</v>
      </c>
      <c r="EG45" s="123">
        <f>'[3]Yearly Butadiene'!AO45</f>
        <v>0</v>
      </c>
      <c r="EH45" s="123">
        <f>'[3]Yearly Butadiene'!AP45</f>
        <v>0</v>
      </c>
      <c r="EI45" s="123">
        <f>'[3]Yearly Butadiene'!AQ45</f>
        <v>0</v>
      </c>
      <c r="EJ45" s="123">
        <f>'[3]Yearly Butadiene'!AR45</f>
        <v>0</v>
      </c>
      <c r="EK45" s="123">
        <f>'[3]Yearly Butadiene'!AS45</f>
        <v>0</v>
      </c>
      <c r="EL45" s="123">
        <f>'[3]Yearly Butadiene'!AT45</f>
        <v>0</v>
      </c>
      <c r="EM45" s="123">
        <f>'[3]Yearly Butadiene'!AU45</f>
        <v>0</v>
      </c>
      <c r="EN45" s="123">
        <f>'[3]Yearly Butadiene'!AV45</f>
        <v>0</v>
      </c>
      <c r="EO45" s="123">
        <f>'[3]Yearly Butadiene'!AW45</f>
        <v>0</v>
      </c>
      <c r="EP45" s="123">
        <f>'[3]Yearly Butadiene'!AX45</f>
        <v>0</v>
      </c>
      <c r="EQ45" s="123">
        <f>'[3]Yearly Butadiene'!AY45</f>
        <v>0</v>
      </c>
      <c r="ER45" s="123">
        <f>'[3]Yearly Butadiene'!AZ45</f>
        <v>0</v>
      </c>
      <c r="ES45" s="123">
        <f>'[3]Yearly Butadiene'!BA45</f>
        <v>0</v>
      </c>
      <c r="ET45" s="123">
        <f>'[3]Yearly Butadiene'!BB45</f>
        <v>0</v>
      </c>
      <c r="EU45" s="123">
        <f>'[3]Yearly Butadiene'!BC45</f>
        <v>0</v>
      </c>
      <c r="EV45" s="123">
        <f>'[3]Yearly Butadiene'!BD45</f>
        <v>0</v>
      </c>
      <c r="EW45" s="123">
        <f>'[3]Yearly Butadiene'!BE45</f>
        <v>0</v>
      </c>
      <c r="EX45" s="123">
        <f>'[3]Yearly Butadiene'!BF45</f>
        <v>0</v>
      </c>
      <c r="EY45" s="123">
        <f>'[3]Yearly Butadiene'!BG45</f>
        <v>0</v>
      </c>
      <c r="EZ45" s="123">
        <f>'[3]Yearly Butadiene'!BH45</f>
        <v>0</v>
      </c>
      <c r="FA45" s="123">
        <f>'[3]Yearly Butadiene'!BI45</f>
        <v>0</v>
      </c>
      <c r="FB45" s="123">
        <f>'[3]Yearly Butadiene'!BJ45</f>
        <v>0</v>
      </c>
      <c r="FC45" s="123">
        <f>'[3]Yearly Butadiene'!BK45</f>
        <v>0</v>
      </c>
      <c r="FD45" s="123">
        <f>'[3]Yearly Butadiene'!BL45</f>
        <v>0</v>
      </c>
      <c r="FE45" s="123">
        <f>'[3]Yearly Butadiene'!BM45</f>
        <v>0</v>
      </c>
      <c r="FF45" s="123">
        <f>'[3]Yearly Butadiene'!BN45</f>
        <v>0</v>
      </c>
      <c r="FG45" s="187"/>
      <c r="FH45" s="123">
        <f t="shared" si="142"/>
        <v>0</v>
      </c>
      <c r="FI45" s="123">
        <f t="shared" si="143"/>
        <v>0</v>
      </c>
      <c r="FJ45" s="123">
        <f t="shared" si="144"/>
        <v>0</v>
      </c>
      <c r="FK45" s="123">
        <f t="shared" si="145"/>
        <v>0</v>
      </c>
      <c r="FL45" s="123">
        <f t="shared" si="146"/>
        <v>0</v>
      </c>
      <c r="FM45" s="123">
        <f t="shared" si="147"/>
        <v>0</v>
      </c>
      <c r="FN45" s="123">
        <f t="shared" si="148"/>
        <v>0</v>
      </c>
      <c r="FO45" s="123">
        <f t="shared" si="149"/>
        <v>0</v>
      </c>
      <c r="FP45" s="123">
        <f t="shared" si="150"/>
        <v>0</v>
      </c>
      <c r="FQ45" s="123">
        <f t="shared" si="151"/>
        <v>0</v>
      </c>
      <c r="FR45" s="123">
        <f t="shared" si="152"/>
        <v>0</v>
      </c>
      <c r="FS45" s="123">
        <f t="shared" si="153"/>
        <v>0</v>
      </c>
      <c r="FT45" s="123">
        <f t="shared" si="154"/>
        <v>0</v>
      </c>
      <c r="FU45" s="123">
        <f t="shared" si="155"/>
        <v>0</v>
      </c>
      <c r="FV45" s="123">
        <f t="shared" si="156"/>
        <v>0</v>
      </c>
      <c r="FW45" s="123">
        <f t="shared" si="157"/>
        <v>0</v>
      </c>
      <c r="FX45" s="123">
        <f t="shared" si="158"/>
        <v>0</v>
      </c>
      <c r="FY45" s="123">
        <f t="shared" si="159"/>
        <v>0</v>
      </c>
      <c r="FZ45" s="123">
        <f t="shared" si="160"/>
        <v>0</v>
      </c>
      <c r="GA45" s="123">
        <f t="shared" si="161"/>
        <v>0</v>
      </c>
      <c r="GB45" s="123">
        <f t="shared" si="162"/>
        <v>0</v>
      </c>
      <c r="GC45" s="123">
        <f t="shared" si="163"/>
        <v>0</v>
      </c>
      <c r="GD45" s="123">
        <f t="shared" si="164"/>
        <v>0</v>
      </c>
      <c r="GE45" s="123">
        <f t="shared" si="165"/>
        <v>0</v>
      </c>
      <c r="GF45" s="123">
        <f t="shared" si="166"/>
        <v>0</v>
      </c>
      <c r="GG45" s="123">
        <f t="shared" si="167"/>
        <v>0</v>
      </c>
      <c r="GH45" s="123">
        <f t="shared" si="168"/>
        <v>0</v>
      </c>
      <c r="GI45" s="123">
        <f t="shared" si="169"/>
        <v>0</v>
      </c>
      <c r="GJ45" s="123">
        <f t="shared" si="170"/>
        <v>0</v>
      </c>
      <c r="GK45" s="123">
        <f t="shared" si="171"/>
        <v>0</v>
      </c>
      <c r="GL45" s="123">
        <f t="shared" si="172"/>
        <v>0</v>
      </c>
    </row>
    <row r="46" spans="1:223" s="38" customFormat="1">
      <c r="A46" s="19" t="s">
        <v>67</v>
      </c>
      <c r="B46" s="19"/>
      <c r="C46" s="20" t="s">
        <v>197</v>
      </c>
      <c r="D46" s="137">
        <f>'[2]Yearly Butadiene'!D46</f>
        <v>846505.72103598283</v>
      </c>
      <c r="E46" s="137">
        <f>'[2]Yearly Butadiene'!E46</f>
        <v>835657.08885580394</v>
      </c>
      <c r="F46" s="137">
        <f>'[2]Yearly Butadiene'!F46</f>
        <v>824900.66538826143</v>
      </c>
      <c r="G46" s="137">
        <f>'[2]Yearly Butadiene'!G46</f>
        <v>814235.76380967174</v>
      </c>
      <c r="H46" s="137">
        <f>'[2]Yearly Butadiene'!H46</f>
        <v>803661.70212666248</v>
      </c>
      <c r="I46" s="137">
        <f>'[2]Yearly Butadiene'!I46</f>
        <v>793177.80314304365</v>
      </c>
      <c r="J46" s="137">
        <f>'[2]Yearly Butadiene'!J46</f>
        <v>782358.06788864534</v>
      </c>
      <c r="K46" s="137">
        <f>'[2]Yearly Butadiene'!K46</f>
        <v>771637.5293318599</v>
      </c>
      <c r="L46" s="137">
        <f>'[2]Yearly Butadiene'!L46</f>
        <v>761015.3942803822</v>
      </c>
      <c r="M46" s="137">
        <f>'[2]Yearly Butadiene'!M46</f>
        <v>750490.8754746631</v>
      </c>
      <c r="N46" s="137">
        <f>'[2]Yearly Butadiene'!N46</f>
        <v>740063.19154515048</v>
      </c>
      <c r="O46" s="137">
        <f>'[2]Yearly Butadiene'!O46</f>
        <v>724578.2866907398</v>
      </c>
      <c r="P46" s="137">
        <f>'[2]Yearly Butadiene'!P46</f>
        <v>709284.20011936279</v>
      </c>
      <c r="Q46" s="137">
        <f>'[2]Yearly Butadiene'!Q46</f>
        <v>694153.00124413241</v>
      </c>
      <c r="R46" s="137">
        <f>'[2]Yearly Butadiene'!R46</f>
        <v>679195.02817155235</v>
      </c>
      <c r="S46" s="137">
        <f>'[2]Yearly Butadiene'!S46</f>
        <v>664408.62229261617</v>
      </c>
      <c r="T46" s="137">
        <f>'[2]Yearly Butadiene'!T46</f>
        <v>649149.68816389586</v>
      </c>
      <c r="U46" s="137">
        <f>'[2]Yearly Butadiene'!U46</f>
        <v>634077.60392373917</v>
      </c>
      <c r="V46" s="137">
        <f>'[2]Yearly Butadiene'!V46</f>
        <v>619190.45565215463</v>
      </c>
      <c r="W46" s="137">
        <f>'[2]Yearly Butadiene'!W46</f>
        <v>604486.34742905817</v>
      </c>
      <c r="X46" s="137">
        <f>'[2]Yearly Butadiene'!X46</f>
        <v>589963.40117321548</v>
      </c>
      <c r="Y46" s="137">
        <f>'[2]Yearly Butadiene'!Y46</f>
        <v>568863.23349316639</v>
      </c>
      <c r="Z46" s="137">
        <f>'[2]Yearly Butadiene'!Z46</f>
        <v>548043.40647683816</v>
      </c>
      <c r="AA46" s="137">
        <f>'[2]Yearly Butadiene'!AA46</f>
        <v>527499.9507374703</v>
      </c>
      <c r="AB46" s="137">
        <f>'[2]Yearly Butadiene'!AB46</f>
        <v>507229.90321924986</v>
      </c>
      <c r="AC46" s="137">
        <f>'[2]Yearly Butadiene'!AC46</f>
        <v>487230.32981821144</v>
      </c>
      <c r="AD46" s="137">
        <f>'[2]Yearly Butadiene'!AD46</f>
        <v>467287.93622841645</v>
      </c>
      <c r="AE46" s="137">
        <f>'[2]Yearly Butadiene'!AE46</f>
        <v>447617.20982275403</v>
      </c>
      <c r="AF46" s="137">
        <f>'[2]Yearly Butadiene'!AF46</f>
        <v>428215.17022242764</v>
      </c>
      <c r="AG46" s="137">
        <f>'[2]Yearly Butadiene'!AG46</f>
        <v>409078.86690389621</v>
      </c>
      <c r="AH46" s="137">
        <f>'[2]Yearly Butadiene'!AH46</f>
        <v>390205.37891356065</v>
      </c>
      <c r="AI46" s="202"/>
      <c r="AJ46" s="137">
        <f>'[3]Yearly Butadiene'!D46</f>
        <v>80369.95000000007</v>
      </c>
      <c r="AK46" s="137">
        <f>'[3]Yearly Butadiene'!E46</f>
        <v>79752.622710653974</v>
      </c>
      <c r="AL46" s="137">
        <f>'[3]Yearly Butadiene'!F46</f>
        <v>79135.295421307892</v>
      </c>
      <c r="AM46" s="137">
        <f>'[3]Yearly Butadiene'!G46</f>
        <v>78517.968131961781</v>
      </c>
      <c r="AN46" s="137">
        <f>'[3]Yearly Butadiene'!H46</f>
        <v>77900.640842615685</v>
      </c>
      <c r="AO46" s="137">
        <f>'[3]Yearly Butadiene'!I46</f>
        <v>77283.313553269589</v>
      </c>
      <c r="AP46" s="137">
        <f>'[3]Yearly Butadiene'!J46</f>
        <v>76665.986263923507</v>
      </c>
      <c r="AQ46" s="137">
        <f>'[3]Yearly Butadiene'!K46</f>
        <v>76048.658974577411</v>
      </c>
      <c r="AR46" s="137">
        <f>'[3]Yearly Butadiene'!L46</f>
        <v>75431.3316852313</v>
      </c>
      <c r="AS46" s="137">
        <f>'[3]Yearly Butadiene'!M46</f>
        <v>74814.004395885204</v>
      </c>
      <c r="AT46" s="137">
        <f>'[3]Yearly Butadiene'!N46</f>
        <v>74196.677106539122</v>
      </c>
      <c r="AU46" s="137">
        <f>'[3]Yearly Butadiene'!O46</f>
        <v>73110.371916080709</v>
      </c>
      <c r="AV46" s="137">
        <f>'[3]Yearly Butadiene'!P46</f>
        <v>72025.129329740332</v>
      </c>
      <c r="AW46" s="137">
        <f>'[3]Yearly Butadiene'!Q46</f>
        <v>70938.714214717984</v>
      </c>
      <c r="AX46" s="137">
        <f>'[3]Yearly Butadiene'!R46</f>
        <v>69852.299099695651</v>
      </c>
      <c r="AY46" s="137">
        <f>'[3]Yearly Butadiene'!S46</f>
        <v>68765.883984673303</v>
      </c>
      <c r="AZ46" s="137">
        <f>'[3]Yearly Butadiene'!T46</f>
        <v>67679.468869650955</v>
      </c>
      <c r="BA46" s="137">
        <f>'[3]Yearly Butadiene'!U46</f>
        <v>66593.053754628607</v>
      </c>
      <c r="BB46" s="137">
        <f>'[3]Yearly Butadiene'!V46</f>
        <v>65506.638639606259</v>
      </c>
      <c r="BC46" s="137">
        <f>'[3]Yearly Butadiene'!W46</f>
        <v>64420.223524583926</v>
      </c>
      <c r="BD46" s="137">
        <f>'[3]Yearly Butadiene'!X46</f>
        <v>63333.808409561578</v>
      </c>
      <c r="BE46" s="137">
        <f>'[3]Yearly Butadiene'!Y46</f>
        <v>61518.916346323509</v>
      </c>
      <c r="BF46" s="137">
        <f>'[3]Yearly Butadiene'!Z46</f>
        <v>59707.390155063775</v>
      </c>
      <c r="BG46" s="137">
        <f>'[3]Yearly Butadiene'!AA46</f>
        <v>57895.863963804048</v>
      </c>
      <c r="BH46" s="137">
        <f>'[3]Yearly Butadiene'!AB46</f>
        <v>56084.337772544321</v>
      </c>
      <c r="BI46" s="137">
        <f>'[3]Yearly Butadiene'!AC46</f>
        <v>54272.811581284586</v>
      </c>
      <c r="BJ46" s="137">
        <f>'[3]Yearly Butadiene'!AD46</f>
        <v>52461.285390024859</v>
      </c>
      <c r="BK46" s="137">
        <f>'[3]Yearly Butadiene'!AE46</f>
        <v>50649.759198765125</v>
      </c>
      <c r="BL46" s="137">
        <f>'[3]Yearly Butadiene'!AF46</f>
        <v>48838.233007505391</v>
      </c>
      <c r="BM46" s="137">
        <f>'[3]Yearly Butadiene'!AG46</f>
        <v>47026.706816245664</v>
      </c>
      <c r="BN46" s="137">
        <f>'[3]Yearly Butadiene'!AH46</f>
        <v>45215.180624985929</v>
      </c>
      <c r="BP46" s="137">
        <f t="shared" si="111"/>
        <v>926875.6710359829</v>
      </c>
      <c r="BQ46" s="137">
        <f t="shared" si="112"/>
        <v>915409.71156645787</v>
      </c>
      <c r="BR46" s="137">
        <f t="shared" si="113"/>
        <v>904035.96080956934</v>
      </c>
      <c r="BS46" s="137">
        <f t="shared" si="114"/>
        <v>892753.73194163351</v>
      </c>
      <c r="BT46" s="137">
        <f t="shared" si="115"/>
        <v>881562.34296927811</v>
      </c>
      <c r="BU46" s="137">
        <f t="shared" si="116"/>
        <v>870461.11669631326</v>
      </c>
      <c r="BV46" s="137">
        <f t="shared" si="117"/>
        <v>859024.0541525688</v>
      </c>
      <c r="BW46" s="137">
        <f t="shared" si="118"/>
        <v>847686.18830643734</v>
      </c>
      <c r="BX46" s="137">
        <f t="shared" si="119"/>
        <v>836446.7259656135</v>
      </c>
      <c r="BY46" s="137">
        <f t="shared" si="120"/>
        <v>825304.87987054826</v>
      </c>
      <c r="BZ46" s="137">
        <f t="shared" si="121"/>
        <v>814259.86865168961</v>
      </c>
      <c r="CA46" s="137">
        <f t="shared" si="122"/>
        <v>797688.65860682051</v>
      </c>
      <c r="CB46" s="137">
        <f t="shared" si="123"/>
        <v>781309.3294491031</v>
      </c>
      <c r="CC46" s="137">
        <f t="shared" si="124"/>
        <v>765091.71545885038</v>
      </c>
      <c r="CD46" s="137">
        <f t="shared" si="125"/>
        <v>749047.32727124798</v>
      </c>
      <c r="CE46" s="137">
        <f t="shared" si="126"/>
        <v>733174.50627728947</v>
      </c>
      <c r="CF46" s="137">
        <f t="shared" si="127"/>
        <v>716829.15703354683</v>
      </c>
      <c r="CG46" s="137">
        <f t="shared" si="128"/>
        <v>700670.6576783678</v>
      </c>
      <c r="CH46" s="137">
        <f t="shared" si="129"/>
        <v>684697.09429176094</v>
      </c>
      <c r="CI46" s="137">
        <f t="shared" si="130"/>
        <v>668906.57095364213</v>
      </c>
      <c r="CJ46" s="137">
        <f t="shared" si="131"/>
        <v>653297.209582777</v>
      </c>
      <c r="CK46" s="137">
        <f t="shared" si="132"/>
        <v>630382.14983948995</v>
      </c>
      <c r="CL46" s="137">
        <f t="shared" si="133"/>
        <v>607750.79663190199</v>
      </c>
      <c r="CM46" s="137">
        <f t="shared" si="134"/>
        <v>585395.81470127439</v>
      </c>
      <c r="CN46" s="137">
        <f t="shared" si="135"/>
        <v>563314.24099179415</v>
      </c>
      <c r="CO46" s="137">
        <f t="shared" si="136"/>
        <v>541503.141399496</v>
      </c>
      <c r="CP46" s="137">
        <f t="shared" si="137"/>
        <v>519749.22161844128</v>
      </c>
      <c r="CQ46" s="137">
        <f t="shared" si="138"/>
        <v>498266.96902151918</v>
      </c>
      <c r="CR46" s="137">
        <f t="shared" si="139"/>
        <v>477053.403229933</v>
      </c>
      <c r="CS46" s="137">
        <f t="shared" si="140"/>
        <v>456105.5737201419</v>
      </c>
      <c r="CT46" s="137">
        <f t="shared" si="141"/>
        <v>435420.5595385466</v>
      </c>
      <c r="CU46" s="202"/>
      <c r="CV46" s="137">
        <f>'[2]Yearly Butadiene'!AJ46</f>
        <v>846505.72103598283</v>
      </c>
      <c r="CW46" s="137">
        <f>'[2]Yearly Butadiene'!AK46</f>
        <v>839103.15772620088</v>
      </c>
      <c r="CX46" s="137">
        <f>'[2]Yearly Butadiene'!AL46</f>
        <v>831755.20723410079</v>
      </c>
      <c r="CY46" s="137">
        <f>'[2]Yearly Butadiene'!AM46</f>
        <v>824461.49603794923</v>
      </c>
      <c r="CZ46" s="137">
        <f>'[2]Yearly Butadiene'!AN46</f>
        <v>817221.65307629376</v>
      </c>
      <c r="DA46" s="137">
        <f>'[2]Yearly Butadiene'!AO46</f>
        <v>810035.30973203504</v>
      </c>
      <c r="DB46" s="137">
        <f>'[2]Yearly Butadiene'!AP46</f>
        <v>802468.00457211945</v>
      </c>
      <c r="DC46" s="137">
        <f>'[2]Yearly Butadiene'!AQ46</f>
        <v>794961.02996477927</v>
      </c>
      <c r="DD46" s="137">
        <f>'[2]Yearly Butadiene'!AR46</f>
        <v>787513.94033361773</v>
      </c>
      <c r="DE46" s="137">
        <f>'[2]Yearly Butadiene'!AS46</f>
        <v>780126.29325357382</v>
      </c>
      <c r="DF46" s="137">
        <f>'[2]Yearly Butadiene'!AT46</f>
        <v>772797.64942921163</v>
      </c>
      <c r="DG46" s="137">
        <f>'[2]Yearly Butadiene'!AU46</f>
        <v>762533.06441284658</v>
      </c>
      <c r="DH46" s="137">
        <f>'[2]Yearly Butadiene'!AV46</f>
        <v>752384.63333315938</v>
      </c>
      <c r="DI46" s="137">
        <f>'[2]Yearly Butadiene'!AW46</f>
        <v>742328.84805657493</v>
      </c>
      <c r="DJ46" s="137">
        <f>'[2]Yearly Butadiene'!AX46</f>
        <v>732375.10676730145</v>
      </c>
      <c r="DK46" s="137">
        <f>'[2]Yearly Butadiene'!AY46</f>
        <v>722522.48575679306</v>
      </c>
      <c r="DL46" s="137">
        <f>'[2]Yearly Butadiene'!AZ46</f>
        <v>712089.6912965657</v>
      </c>
      <c r="DM46" s="137">
        <f>'[2]Yearly Butadiene'!BA46</f>
        <v>701770.58214107319</v>
      </c>
      <c r="DN46" s="137">
        <f>'[2]Yearly Butadiene'!BB46</f>
        <v>691564.05399831361</v>
      </c>
      <c r="DO46" s="137">
        <f>'[2]Yearly Butadiene'!BC46</f>
        <v>681469.01265404373</v>
      </c>
      <c r="DP46" s="137">
        <f>'[2]Yearly Butadiene'!BD46</f>
        <v>671484.37388332014</v>
      </c>
      <c r="DQ46" s="137">
        <f>'[2]Yearly Butadiene'!BE46</f>
        <v>657991.51632437145</v>
      </c>
      <c r="DR46" s="137">
        <f>'[2]Yearly Butadiene'!BF46</f>
        <v>644662.51887043088</v>
      </c>
      <c r="DS46" s="137">
        <f>'[2]Yearly Butadiene'!BG46</f>
        <v>631494.85763975699</v>
      </c>
      <c r="DT46" s="137">
        <f>'[2]Yearly Butadiene'!BH46</f>
        <v>618486.86519539973</v>
      </c>
      <c r="DU46" s="137">
        <f>'[2]Yearly Butadiene'!BI46</f>
        <v>605636.89008448215</v>
      </c>
      <c r="DV46" s="137">
        <f>'[2]Yearly Butadiene'!BJ46</f>
        <v>592710.93295206944</v>
      </c>
      <c r="DW46" s="137">
        <f>'[2]Yearly Butadiene'!BK46</f>
        <v>579945.3685147072</v>
      </c>
      <c r="DX46" s="137">
        <f>'[2]Yearly Butadiene'!BL46</f>
        <v>567338.49954038684</v>
      </c>
      <c r="DY46" s="137">
        <f>'[2]Yearly Butadiene'!BM46</f>
        <v>554888.64548863238</v>
      </c>
      <c r="DZ46" s="137">
        <f>'[2]Yearly Butadiene'!BN46</f>
        <v>542594.14235270338</v>
      </c>
      <c r="EB46" s="137">
        <f>'[3]Yearly Butadiene'!AJ46</f>
        <v>80369.95000000007</v>
      </c>
      <c r="EC46" s="137">
        <f>'[3]Yearly Butadiene'!AK46</f>
        <v>80078.392936492775</v>
      </c>
      <c r="ED46" s="137">
        <f>'[3]Yearly Butadiene'!AL46</f>
        <v>79786.835872985495</v>
      </c>
      <c r="EE46" s="137">
        <f>'[3]Yearly Butadiene'!AM46</f>
        <v>79495.278809478201</v>
      </c>
      <c r="EF46" s="137">
        <f>'[3]Yearly Butadiene'!AN46</f>
        <v>79203.721745970906</v>
      </c>
      <c r="EG46" s="137">
        <f>'[3]Yearly Butadiene'!AO46</f>
        <v>78912.164682463626</v>
      </c>
      <c r="EH46" s="137">
        <f>'[3]Yearly Butadiene'!AP46</f>
        <v>78620.607618956332</v>
      </c>
      <c r="EI46" s="137">
        <f>'[3]Yearly Butadiene'!AQ46</f>
        <v>78329.050555449037</v>
      </c>
      <c r="EJ46" s="137">
        <f>'[3]Yearly Butadiene'!AR46</f>
        <v>78037.493491941757</v>
      </c>
      <c r="EK46" s="137">
        <f>'[3]Yearly Butadiene'!AS46</f>
        <v>77745.936428434463</v>
      </c>
      <c r="EL46" s="137">
        <f>'[3]Yearly Butadiene'!AT46</f>
        <v>77454.379364927168</v>
      </c>
      <c r="EM46" s="137">
        <f>'[3]Yearly Butadiene'!AU46</f>
        <v>76927.582157281693</v>
      </c>
      <c r="EN46" s="137">
        <f>'[3]Yearly Butadiene'!AV46</f>
        <v>76401.709415218909</v>
      </c>
      <c r="EO46" s="137">
        <f>'[3]Yearly Butadiene'!AW46</f>
        <v>75874.816573202799</v>
      </c>
      <c r="EP46" s="137">
        <f>'[3]Yearly Butadiene'!AX46</f>
        <v>75347.923731186689</v>
      </c>
      <c r="EQ46" s="137">
        <f>'[3]Yearly Butadiene'!AY46</f>
        <v>74821.030889170579</v>
      </c>
      <c r="ER46" s="137">
        <f>'[3]Yearly Butadiene'!AZ46</f>
        <v>74294.138047154484</v>
      </c>
      <c r="ES46" s="137">
        <f>'[3]Yearly Butadiene'!BA46</f>
        <v>73767.245205138373</v>
      </c>
      <c r="ET46" s="137">
        <f>'[3]Yearly Butadiene'!BB46</f>
        <v>73240.352363122263</v>
      </c>
      <c r="EU46" s="137">
        <f>'[3]Yearly Butadiene'!BC46</f>
        <v>72713.459521106153</v>
      </c>
      <c r="EV46" s="137">
        <f>'[3]Yearly Butadiene'!BD46</f>
        <v>72186.566679090043</v>
      </c>
      <c r="EW46" s="137">
        <f>'[3]Yearly Butadiene'!BE46</f>
        <v>71294.710759107475</v>
      </c>
      <c r="EX46" s="137">
        <f>'[3]Yearly Butadiene'!BF46</f>
        <v>70405.783147746042</v>
      </c>
      <c r="EY46" s="137">
        <f>'[3]Yearly Butadiene'!BG46</f>
        <v>69516.85553638461</v>
      </c>
      <c r="EZ46" s="137">
        <f>'[3]Yearly Butadiene'!BH46</f>
        <v>68627.927925023192</v>
      </c>
      <c r="FA46" s="137">
        <f>'[3]Yearly Butadiene'!BI46</f>
        <v>67739.00031366176</v>
      </c>
      <c r="FB46" s="137">
        <f>'[3]Yearly Butadiene'!BJ46</f>
        <v>66850.072702300327</v>
      </c>
      <c r="FC46" s="137">
        <f>'[3]Yearly Butadiene'!BK46</f>
        <v>65961.145090938895</v>
      </c>
      <c r="FD46" s="137">
        <f>'[3]Yearly Butadiene'!BL46</f>
        <v>65072.217479577477</v>
      </c>
      <c r="FE46" s="137">
        <f>'[3]Yearly Butadiene'!BM46</f>
        <v>64183.289868216045</v>
      </c>
      <c r="FF46" s="137">
        <f>'[3]Yearly Butadiene'!BN46</f>
        <v>63294.362256854612</v>
      </c>
      <c r="FG46" s="202"/>
      <c r="FH46" s="137">
        <f t="shared" si="142"/>
        <v>926875.6710359829</v>
      </c>
      <c r="FI46" s="137">
        <f t="shared" si="143"/>
        <v>919181.55066269368</v>
      </c>
      <c r="FJ46" s="137">
        <f t="shared" si="144"/>
        <v>911542.04310708633</v>
      </c>
      <c r="FK46" s="137">
        <f t="shared" si="145"/>
        <v>903956.77484742738</v>
      </c>
      <c r="FL46" s="137">
        <f t="shared" si="146"/>
        <v>896425.37482226465</v>
      </c>
      <c r="FM46" s="137">
        <f t="shared" si="147"/>
        <v>888947.47441449866</v>
      </c>
      <c r="FN46" s="137">
        <f t="shared" si="148"/>
        <v>881088.61219107581</v>
      </c>
      <c r="FO46" s="137">
        <f t="shared" si="149"/>
        <v>873290.08052022825</v>
      </c>
      <c r="FP46" s="137">
        <f t="shared" si="150"/>
        <v>865551.43382555945</v>
      </c>
      <c r="FQ46" s="137">
        <f t="shared" si="151"/>
        <v>857872.22968200827</v>
      </c>
      <c r="FR46" s="137">
        <f t="shared" si="152"/>
        <v>850252.02879413881</v>
      </c>
      <c r="FS46" s="137">
        <f t="shared" si="153"/>
        <v>839460.64657012827</v>
      </c>
      <c r="FT46" s="137">
        <f t="shared" si="154"/>
        <v>828786.34274837829</v>
      </c>
      <c r="FU46" s="137">
        <f t="shared" si="155"/>
        <v>818203.66462977778</v>
      </c>
      <c r="FV46" s="137">
        <f t="shared" si="156"/>
        <v>807723.03049848811</v>
      </c>
      <c r="FW46" s="137">
        <f t="shared" si="157"/>
        <v>797343.51664596365</v>
      </c>
      <c r="FX46" s="137">
        <f t="shared" si="158"/>
        <v>786383.82934372022</v>
      </c>
      <c r="FY46" s="137">
        <f t="shared" si="159"/>
        <v>775537.82734621153</v>
      </c>
      <c r="FZ46" s="137">
        <f t="shared" si="160"/>
        <v>764804.40636143589</v>
      </c>
      <c r="GA46" s="137">
        <f t="shared" si="161"/>
        <v>754182.47217514995</v>
      </c>
      <c r="GB46" s="137">
        <f t="shared" si="162"/>
        <v>743670.94056241016</v>
      </c>
      <c r="GC46" s="137">
        <f t="shared" si="163"/>
        <v>729286.22708347894</v>
      </c>
      <c r="GD46" s="137">
        <f t="shared" si="164"/>
        <v>715068.30201817688</v>
      </c>
      <c r="GE46" s="137">
        <f t="shared" si="165"/>
        <v>701011.71317614161</v>
      </c>
      <c r="GF46" s="137">
        <f t="shared" si="166"/>
        <v>687114.79312042287</v>
      </c>
      <c r="GG46" s="137">
        <f t="shared" si="167"/>
        <v>673375.89039814391</v>
      </c>
      <c r="GH46" s="137">
        <f t="shared" si="168"/>
        <v>659561.00565436971</v>
      </c>
      <c r="GI46" s="137">
        <f t="shared" si="169"/>
        <v>645906.51360564609</v>
      </c>
      <c r="GJ46" s="137">
        <f t="shared" si="170"/>
        <v>632410.71701996436</v>
      </c>
      <c r="GK46" s="137">
        <f t="shared" si="171"/>
        <v>619071.93535684841</v>
      </c>
      <c r="GL46" s="137">
        <f t="shared" si="172"/>
        <v>605888.50460955803</v>
      </c>
    </row>
    <row r="47" spans="1:223">
      <c r="A47" s="203"/>
      <c r="C47" s="5"/>
      <c r="D47" s="126">
        <f>'[2]Yearly Butadiene'!D47</f>
        <v>0</v>
      </c>
      <c r="E47" s="126">
        <f>'[2]Yearly Butadiene'!E47</f>
        <v>0</v>
      </c>
      <c r="F47" s="126">
        <f>'[2]Yearly Butadiene'!F47</f>
        <v>0</v>
      </c>
      <c r="G47" s="126">
        <f>'[2]Yearly Butadiene'!G47</f>
        <v>0</v>
      </c>
      <c r="H47" s="126">
        <f>'[2]Yearly Butadiene'!H47</f>
        <v>0</v>
      </c>
      <c r="I47" s="126">
        <f>'[2]Yearly Butadiene'!I47</f>
        <v>0</v>
      </c>
      <c r="J47" s="126">
        <f>'[2]Yearly Butadiene'!J47</f>
        <v>0</v>
      </c>
      <c r="K47" s="126">
        <f>'[2]Yearly Butadiene'!K47</f>
        <v>0</v>
      </c>
      <c r="L47" s="126">
        <f>'[2]Yearly Butadiene'!L47</f>
        <v>0</v>
      </c>
      <c r="M47" s="126">
        <f>'[2]Yearly Butadiene'!M47</f>
        <v>0</v>
      </c>
      <c r="N47" s="126">
        <f>'[2]Yearly Butadiene'!N47</f>
        <v>0</v>
      </c>
      <c r="O47" s="126">
        <f>'[2]Yearly Butadiene'!O47</f>
        <v>0</v>
      </c>
      <c r="P47" s="126">
        <f>'[2]Yearly Butadiene'!P47</f>
        <v>0</v>
      </c>
      <c r="Q47" s="126">
        <f>'[2]Yearly Butadiene'!Q47</f>
        <v>0</v>
      </c>
      <c r="R47" s="126">
        <f>'[2]Yearly Butadiene'!R47</f>
        <v>0</v>
      </c>
      <c r="S47" s="126">
        <f>'[2]Yearly Butadiene'!S47</f>
        <v>0</v>
      </c>
      <c r="T47" s="126">
        <f>'[2]Yearly Butadiene'!T47</f>
        <v>0</v>
      </c>
      <c r="U47" s="126">
        <f>'[2]Yearly Butadiene'!U47</f>
        <v>0</v>
      </c>
      <c r="V47" s="126">
        <f>'[2]Yearly Butadiene'!V47</f>
        <v>0</v>
      </c>
      <c r="W47" s="126">
        <f>'[2]Yearly Butadiene'!W47</f>
        <v>0</v>
      </c>
      <c r="X47" s="126">
        <f>'[2]Yearly Butadiene'!X47</f>
        <v>0</v>
      </c>
      <c r="Y47" s="126">
        <f>'[2]Yearly Butadiene'!Y47</f>
        <v>0</v>
      </c>
      <c r="Z47" s="126">
        <f>'[2]Yearly Butadiene'!Z47</f>
        <v>0</v>
      </c>
      <c r="AA47" s="126">
        <f>'[2]Yearly Butadiene'!AA47</f>
        <v>0</v>
      </c>
      <c r="AB47" s="126">
        <f>'[2]Yearly Butadiene'!AB47</f>
        <v>0</v>
      </c>
      <c r="AC47" s="126">
        <f>'[2]Yearly Butadiene'!AC47</f>
        <v>0</v>
      </c>
      <c r="AD47" s="126">
        <f>'[2]Yearly Butadiene'!AD47</f>
        <v>0</v>
      </c>
      <c r="AE47" s="126">
        <f>'[2]Yearly Butadiene'!AE47</f>
        <v>0</v>
      </c>
      <c r="AF47" s="126">
        <f>'[2]Yearly Butadiene'!AF47</f>
        <v>0</v>
      </c>
      <c r="AG47" s="126">
        <f>'[2]Yearly Butadiene'!AG47</f>
        <v>0</v>
      </c>
      <c r="AH47" s="126">
        <f>'[2]Yearly Butadiene'!AH47</f>
        <v>0</v>
      </c>
      <c r="AI47" s="141"/>
      <c r="AJ47" s="126">
        <f>'[3]Yearly Butadiene'!D47</f>
        <v>0</v>
      </c>
      <c r="AK47" s="126">
        <f>'[3]Yearly Butadiene'!E47</f>
        <v>0</v>
      </c>
      <c r="AL47" s="126">
        <f>'[3]Yearly Butadiene'!F47</f>
        <v>0</v>
      </c>
      <c r="AM47" s="126">
        <f>'[3]Yearly Butadiene'!G47</f>
        <v>0</v>
      </c>
      <c r="AN47" s="126">
        <f>'[3]Yearly Butadiene'!H47</f>
        <v>0</v>
      </c>
      <c r="AO47" s="126">
        <f>'[3]Yearly Butadiene'!I47</f>
        <v>0</v>
      </c>
      <c r="AP47" s="126">
        <f>'[3]Yearly Butadiene'!J47</f>
        <v>0</v>
      </c>
      <c r="AQ47" s="126">
        <f>'[3]Yearly Butadiene'!K47</f>
        <v>0</v>
      </c>
      <c r="AR47" s="126">
        <f>'[3]Yearly Butadiene'!L47</f>
        <v>0</v>
      </c>
      <c r="AS47" s="126">
        <f>'[3]Yearly Butadiene'!M47</f>
        <v>0</v>
      </c>
      <c r="AT47" s="126">
        <f>'[3]Yearly Butadiene'!N47</f>
        <v>0</v>
      </c>
      <c r="AU47" s="126">
        <f>'[3]Yearly Butadiene'!O47</f>
        <v>0</v>
      </c>
      <c r="AV47" s="126">
        <f>'[3]Yearly Butadiene'!P47</f>
        <v>0</v>
      </c>
      <c r="AW47" s="126">
        <f>'[3]Yearly Butadiene'!Q47</f>
        <v>0</v>
      </c>
      <c r="AX47" s="126">
        <f>'[3]Yearly Butadiene'!R47</f>
        <v>0</v>
      </c>
      <c r="AY47" s="126">
        <f>'[3]Yearly Butadiene'!S47</f>
        <v>0</v>
      </c>
      <c r="AZ47" s="126">
        <f>'[3]Yearly Butadiene'!T47</f>
        <v>0</v>
      </c>
      <c r="BA47" s="126">
        <f>'[3]Yearly Butadiene'!U47</f>
        <v>0</v>
      </c>
      <c r="BB47" s="126">
        <f>'[3]Yearly Butadiene'!V47</f>
        <v>0</v>
      </c>
      <c r="BC47" s="126">
        <f>'[3]Yearly Butadiene'!W47</f>
        <v>0</v>
      </c>
      <c r="BD47" s="126">
        <f>'[3]Yearly Butadiene'!X47</f>
        <v>0</v>
      </c>
      <c r="BE47" s="126">
        <f>'[3]Yearly Butadiene'!Y47</f>
        <v>0</v>
      </c>
      <c r="BF47" s="126">
        <f>'[3]Yearly Butadiene'!Z47</f>
        <v>0</v>
      </c>
      <c r="BG47" s="126">
        <f>'[3]Yearly Butadiene'!AA47</f>
        <v>0</v>
      </c>
      <c r="BH47" s="126">
        <f>'[3]Yearly Butadiene'!AB47</f>
        <v>0</v>
      </c>
      <c r="BI47" s="126">
        <f>'[3]Yearly Butadiene'!AC47</f>
        <v>0</v>
      </c>
      <c r="BJ47" s="126">
        <f>'[3]Yearly Butadiene'!AD47</f>
        <v>0</v>
      </c>
      <c r="BK47" s="126">
        <f>'[3]Yearly Butadiene'!AE47</f>
        <v>0</v>
      </c>
      <c r="BL47" s="126">
        <f>'[3]Yearly Butadiene'!AF47</f>
        <v>0</v>
      </c>
      <c r="BM47" s="126">
        <f>'[3]Yearly Butadiene'!AG47</f>
        <v>0</v>
      </c>
      <c r="BN47" s="126">
        <f>'[3]Yearly Butadiene'!AH47</f>
        <v>0</v>
      </c>
      <c r="BP47" s="126">
        <f t="shared" si="111"/>
        <v>0</v>
      </c>
      <c r="BQ47" s="126">
        <f t="shared" si="112"/>
        <v>0</v>
      </c>
      <c r="BR47" s="126">
        <f t="shared" si="113"/>
        <v>0</v>
      </c>
      <c r="BS47" s="126">
        <f t="shared" si="114"/>
        <v>0</v>
      </c>
      <c r="BT47" s="126">
        <f t="shared" si="115"/>
        <v>0</v>
      </c>
      <c r="BU47" s="126">
        <f t="shared" si="116"/>
        <v>0</v>
      </c>
      <c r="BV47" s="126">
        <f t="shared" si="117"/>
        <v>0</v>
      </c>
      <c r="BW47" s="126">
        <f t="shared" si="118"/>
        <v>0</v>
      </c>
      <c r="BX47" s="126">
        <f t="shared" si="119"/>
        <v>0</v>
      </c>
      <c r="BY47" s="126">
        <f t="shared" si="120"/>
        <v>0</v>
      </c>
      <c r="BZ47" s="126">
        <f t="shared" si="121"/>
        <v>0</v>
      </c>
      <c r="CA47" s="126">
        <f t="shared" si="122"/>
        <v>0</v>
      </c>
      <c r="CB47" s="126">
        <f t="shared" si="123"/>
        <v>0</v>
      </c>
      <c r="CC47" s="126">
        <f t="shared" si="124"/>
        <v>0</v>
      </c>
      <c r="CD47" s="126">
        <f t="shared" si="125"/>
        <v>0</v>
      </c>
      <c r="CE47" s="126">
        <f t="shared" si="126"/>
        <v>0</v>
      </c>
      <c r="CF47" s="126">
        <f t="shared" si="127"/>
        <v>0</v>
      </c>
      <c r="CG47" s="126">
        <f t="shared" si="128"/>
        <v>0</v>
      </c>
      <c r="CH47" s="126">
        <f t="shared" si="129"/>
        <v>0</v>
      </c>
      <c r="CI47" s="126">
        <f t="shared" si="130"/>
        <v>0</v>
      </c>
      <c r="CJ47" s="126">
        <f t="shared" si="131"/>
        <v>0</v>
      </c>
      <c r="CK47" s="126">
        <f t="shared" si="132"/>
        <v>0</v>
      </c>
      <c r="CL47" s="126">
        <f t="shared" si="133"/>
        <v>0</v>
      </c>
      <c r="CM47" s="126">
        <f t="shared" si="134"/>
        <v>0</v>
      </c>
      <c r="CN47" s="126">
        <f t="shared" si="135"/>
        <v>0</v>
      </c>
      <c r="CO47" s="126">
        <f t="shared" si="136"/>
        <v>0</v>
      </c>
      <c r="CP47" s="126">
        <f t="shared" si="137"/>
        <v>0</v>
      </c>
      <c r="CQ47" s="126">
        <f t="shared" si="138"/>
        <v>0</v>
      </c>
      <c r="CR47" s="126">
        <f t="shared" si="139"/>
        <v>0</v>
      </c>
      <c r="CS47" s="126">
        <f t="shared" si="140"/>
        <v>0</v>
      </c>
      <c r="CT47" s="126">
        <f t="shared" si="141"/>
        <v>0</v>
      </c>
      <c r="CU47" s="141"/>
      <c r="CV47" s="126">
        <f>'[2]Yearly Butadiene'!AJ47</f>
        <v>0</v>
      </c>
      <c r="CW47" s="126">
        <f>'[2]Yearly Butadiene'!AK47</f>
        <v>0</v>
      </c>
      <c r="CX47" s="126">
        <f>'[2]Yearly Butadiene'!AL47</f>
        <v>0</v>
      </c>
      <c r="CY47" s="126">
        <f>'[2]Yearly Butadiene'!AM47</f>
        <v>0</v>
      </c>
      <c r="CZ47" s="126">
        <f>'[2]Yearly Butadiene'!AN47</f>
        <v>0</v>
      </c>
      <c r="DA47" s="126">
        <f>'[2]Yearly Butadiene'!AO47</f>
        <v>0</v>
      </c>
      <c r="DB47" s="126">
        <f>'[2]Yearly Butadiene'!AP47</f>
        <v>0</v>
      </c>
      <c r="DC47" s="126">
        <f>'[2]Yearly Butadiene'!AQ47</f>
        <v>0</v>
      </c>
      <c r="DD47" s="126">
        <f>'[2]Yearly Butadiene'!AR47</f>
        <v>0</v>
      </c>
      <c r="DE47" s="126">
        <f>'[2]Yearly Butadiene'!AS47</f>
        <v>0</v>
      </c>
      <c r="DF47" s="126">
        <f>'[2]Yearly Butadiene'!AT47</f>
        <v>0</v>
      </c>
      <c r="DG47" s="126">
        <f>'[2]Yearly Butadiene'!AU47</f>
        <v>0</v>
      </c>
      <c r="DH47" s="126">
        <f>'[2]Yearly Butadiene'!AV47</f>
        <v>0</v>
      </c>
      <c r="DI47" s="126">
        <f>'[2]Yearly Butadiene'!AW47</f>
        <v>0</v>
      </c>
      <c r="DJ47" s="126">
        <f>'[2]Yearly Butadiene'!AX47</f>
        <v>0</v>
      </c>
      <c r="DK47" s="126">
        <f>'[2]Yearly Butadiene'!AY47</f>
        <v>0</v>
      </c>
      <c r="DL47" s="126">
        <f>'[2]Yearly Butadiene'!AZ47</f>
        <v>0</v>
      </c>
      <c r="DM47" s="126">
        <f>'[2]Yearly Butadiene'!BA47</f>
        <v>0</v>
      </c>
      <c r="DN47" s="126">
        <f>'[2]Yearly Butadiene'!BB47</f>
        <v>0</v>
      </c>
      <c r="DO47" s="126">
        <f>'[2]Yearly Butadiene'!BC47</f>
        <v>0</v>
      </c>
      <c r="DP47" s="126">
        <f>'[2]Yearly Butadiene'!BD47</f>
        <v>0</v>
      </c>
      <c r="DQ47" s="126">
        <f>'[2]Yearly Butadiene'!BE47</f>
        <v>0</v>
      </c>
      <c r="DR47" s="126">
        <f>'[2]Yearly Butadiene'!BF47</f>
        <v>0</v>
      </c>
      <c r="DS47" s="126">
        <f>'[2]Yearly Butadiene'!BG47</f>
        <v>0</v>
      </c>
      <c r="DT47" s="126">
        <f>'[2]Yearly Butadiene'!BH47</f>
        <v>0</v>
      </c>
      <c r="DU47" s="126">
        <f>'[2]Yearly Butadiene'!BI47</f>
        <v>0</v>
      </c>
      <c r="DV47" s="126">
        <f>'[2]Yearly Butadiene'!BJ47</f>
        <v>0</v>
      </c>
      <c r="DW47" s="126">
        <f>'[2]Yearly Butadiene'!BK47</f>
        <v>0</v>
      </c>
      <c r="DX47" s="126">
        <f>'[2]Yearly Butadiene'!BL47</f>
        <v>0</v>
      </c>
      <c r="DY47" s="126">
        <f>'[2]Yearly Butadiene'!BM47</f>
        <v>0</v>
      </c>
      <c r="DZ47" s="126">
        <f>'[2]Yearly Butadiene'!BN47</f>
        <v>0</v>
      </c>
      <c r="EB47" s="126">
        <f>'[3]Yearly Butadiene'!AJ47</f>
        <v>0</v>
      </c>
      <c r="EC47" s="126">
        <f>'[3]Yearly Butadiene'!AK47</f>
        <v>0</v>
      </c>
      <c r="ED47" s="126">
        <f>'[3]Yearly Butadiene'!AL47</f>
        <v>0</v>
      </c>
      <c r="EE47" s="126">
        <f>'[3]Yearly Butadiene'!AM47</f>
        <v>0</v>
      </c>
      <c r="EF47" s="126">
        <f>'[3]Yearly Butadiene'!AN47</f>
        <v>0</v>
      </c>
      <c r="EG47" s="126">
        <f>'[3]Yearly Butadiene'!AO47</f>
        <v>0</v>
      </c>
      <c r="EH47" s="126">
        <f>'[3]Yearly Butadiene'!AP47</f>
        <v>0</v>
      </c>
      <c r="EI47" s="126">
        <f>'[3]Yearly Butadiene'!AQ47</f>
        <v>0</v>
      </c>
      <c r="EJ47" s="126">
        <f>'[3]Yearly Butadiene'!AR47</f>
        <v>0</v>
      </c>
      <c r="EK47" s="126">
        <f>'[3]Yearly Butadiene'!AS47</f>
        <v>0</v>
      </c>
      <c r="EL47" s="126">
        <f>'[3]Yearly Butadiene'!AT47</f>
        <v>0</v>
      </c>
      <c r="EM47" s="126">
        <f>'[3]Yearly Butadiene'!AU47</f>
        <v>0</v>
      </c>
      <c r="EN47" s="126">
        <f>'[3]Yearly Butadiene'!AV47</f>
        <v>0</v>
      </c>
      <c r="EO47" s="126">
        <f>'[3]Yearly Butadiene'!AW47</f>
        <v>0</v>
      </c>
      <c r="EP47" s="126">
        <f>'[3]Yearly Butadiene'!AX47</f>
        <v>0</v>
      </c>
      <c r="EQ47" s="126">
        <f>'[3]Yearly Butadiene'!AY47</f>
        <v>0</v>
      </c>
      <c r="ER47" s="126">
        <f>'[3]Yearly Butadiene'!AZ47</f>
        <v>0</v>
      </c>
      <c r="ES47" s="126">
        <f>'[3]Yearly Butadiene'!BA47</f>
        <v>0</v>
      </c>
      <c r="ET47" s="126">
        <f>'[3]Yearly Butadiene'!BB47</f>
        <v>0</v>
      </c>
      <c r="EU47" s="126">
        <f>'[3]Yearly Butadiene'!BC47</f>
        <v>0</v>
      </c>
      <c r="EV47" s="126">
        <f>'[3]Yearly Butadiene'!BD47</f>
        <v>0</v>
      </c>
      <c r="EW47" s="126">
        <f>'[3]Yearly Butadiene'!BE47</f>
        <v>0</v>
      </c>
      <c r="EX47" s="126">
        <f>'[3]Yearly Butadiene'!BF47</f>
        <v>0</v>
      </c>
      <c r="EY47" s="126">
        <f>'[3]Yearly Butadiene'!BG47</f>
        <v>0</v>
      </c>
      <c r="EZ47" s="126">
        <f>'[3]Yearly Butadiene'!BH47</f>
        <v>0</v>
      </c>
      <c r="FA47" s="126">
        <f>'[3]Yearly Butadiene'!BI47</f>
        <v>0</v>
      </c>
      <c r="FB47" s="126">
        <f>'[3]Yearly Butadiene'!BJ47</f>
        <v>0</v>
      </c>
      <c r="FC47" s="126">
        <f>'[3]Yearly Butadiene'!BK47</f>
        <v>0</v>
      </c>
      <c r="FD47" s="126">
        <f>'[3]Yearly Butadiene'!BL47</f>
        <v>0</v>
      </c>
      <c r="FE47" s="126">
        <f>'[3]Yearly Butadiene'!BM47</f>
        <v>0</v>
      </c>
      <c r="FF47" s="126">
        <f>'[3]Yearly Butadiene'!BN47</f>
        <v>0</v>
      </c>
      <c r="FG47" s="141"/>
      <c r="FH47" s="126">
        <f t="shared" si="142"/>
        <v>0</v>
      </c>
      <c r="FI47" s="126">
        <f t="shared" si="143"/>
        <v>0</v>
      </c>
      <c r="FJ47" s="126">
        <f t="shared" si="144"/>
        <v>0</v>
      </c>
      <c r="FK47" s="126">
        <f t="shared" si="145"/>
        <v>0</v>
      </c>
      <c r="FL47" s="126">
        <f t="shared" si="146"/>
        <v>0</v>
      </c>
      <c r="FM47" s="126">
        <f t="shared" si="147"/>
        <v>0</v>
      </c>
      <c r="FN47" s="126">
        <f t="shared" si="148"/>
        <v>0</v>
      </c>
      <c r="FO47" s="126">
        <f t="shared" si="149"/>
        <v>0</v>
      </c>
      <c r="FP47" s="126">
        <f t="shared" si="150"/>
        <v>0</v>
      </c>
      <c r="FQ47" s="126">
        <f t="shared" si="151"/>
        <v>0</v>
      </c>
      <c r="FR47" s="126">
        <f t="shared" si="152"/>
        <v>0</v>
      </c>
      <c r="FS47" s="126">
        <f t="shared" si="153"/>
        <v>0</v>
      </c>
      <c r="FT47" s="126">
        <f t="shared" si="154"/>
        <v>0</v>
      </c>
      <c r="FU47" s="126">
        <f t="shared" si="155"/>
        <v>0</v>
      </c>
      <c r="FV47" s="126">
        <f t="shared" si="156"/>
        <v>0</v>
      </c>
      <c r="FW47" s="126">
        <f t="shared" si="157"/>
        <v>0</v>
      </c>
      <c r="FX47" s="126">
        <f t="shared" si="158"/>
        <v>0</v>
      </c>
      <c r="FY47" s="126">
        <f t="shared" si="159"/>
        <v>0</v>
      </c>
      <c r="FZ47" s="126">
        <f t="shared" si="160"/>
        <v>0</v>
      </c>
      <c r="GA47" s="126">
        <f t="shared" si="161"/>
        <v>0</v>
      </c>
      <c r="GB47" s="126">
        <f t="shared" si="162"/>
        <v>0</v>
      </c>
      <c r="GC47" s="126">
        <f t="shared" si="163"/>
        <v>0</v>
      </c>
      <c r="GD47" s="126">
        <f t="shared" si="164"/>
        <v>0</v>
      </c>
      <c r="GE47" s="126">
        <f t="shared" si="165"/>
        <v>0</v>
      </c>
      <c r="GF47" s="126">
        <f t="shared" si="166"/>
        <v>0</v>
      </c>
      <c r="GG47" s="126">
        <f t="shared" si="167"/>
        <v>0</v>
      </c>
      <c r="GH47" s="126">
        <f t="shared" si="168"/>
        <v>0</v>
      </c>
      <c r="GI47" s="126">
        <f t="shared" si="169"/>
        <v>0</v>
      </c>
      <c r="GJ47" s="126">
        <f t="shared" si="170"/>
        <v>0</v>
      </c>
      <c r="GK47" s="126">
        <f t="shared" si="171"/>
        <v>0</v>
      </c>
      <c r="GL47" s="126">
        <f t="shared" si="172"/>
        <v>0</v>
      </c>
    </row>
    <row r="48" spans="1:223" outlineLevel="1">
      <c r="A48" s="6" t="s">
        <v>68</v>
      </c>
      <c r="B48" s="6" t="s">
        <v>48</v>
      </c>
      <c r="C48" s="17" t="s">
        <v>197</v>
      </c>
      <c r="D48" s="132">
        <f>'[2]Yearly Butadiene'!D48</f>
        <v>3721.0980653873412</v>
      </c>
      <c r="E48" s="132">
        <f>'[2]Yearly Butadiene'!E48</f>
        <v>3630.4705059146545</v>
      </c>
      <c r="F48" s="132">
        <f>'[2]Yearly Butadiene'!F48</f>
        <v>3540.9252695525292</v>
      </c>
      <c r="G48" s="132">
        <f>'[2]Yearly Butadiene'!G48</f>
        <v>3452.4516732323837</v>
      </c>
      <c r="H48" s="132">
        <f>'[2]Yearly Butadiene'!H48</f>
        <v>3365.0391302152102</v>
      </c>
      <c r="I48" s="132">
        <f>'[2]Yearly Butadiene'!I48</f>
        <v>3278.6771492678154</v>
      </c>
      <c r="J48" s="132">
        <f>'[2]Yearly Butadiene'!J48</f>
        <v>3193.3553338458692</v>
      </c>
      <c r="K48" s="132">
        <f>'[2]Yearly Butadiene'!K48</f>
        <v>3109.0633812836991</v>
      </c>
      <c r="L48" s="132">
        <f>'[2]Yearly Butadiene'!L48</f>
        <v>3025.791081990777</v>
      </c>
      <c r="M48" s="132">
        <f>'[2]Yearly Butadiene'!M48</f>
        <v>2943.5283186548477</v>
      </c>
      <c r="N48" s="132">
        <f>'[2]Yearly Butadiene'!N48</f>
        <v>2862.2650654516428</v>
      </c>
      <c r="O48" s="132">
        <f>'[2]Yearly Butadiene'!O48</f>
        <v>2752.8656205150892</v>
      </c>
      <c r="P48" s="132">
        <f>'[2]Yearly Butadiene'!P48</f>
        <v>2659.0514613002747</v>
      </c>
      <c r="Q48" s="132">
        <f>'[2]Yearly Butadiene'!Q48</f>
        <v>2554.566447803586</v>
      </c>
      <c r="R48" s="132">
        <f>'[2]Yearly Butadiene'!R48</f>
        <v>2451.4084431013043</v>
      </c>
      <c r="S48" s="132">
        <f>'[2]Yearly Butadiene'!S48</f>
        <v>2349.5640269881269</v>
      </c>
      <c r="T48" s="132">
        <f>'[2]Yearly Butadiene'!T48</f>
        <v>2249.0199018529602</v>
      </c>
      <c r="U48" s="132">
        <f>'[2]Yearly Butadiene'!U48</f>
        <v>2149.7628916220333</v>
      </c>
      <c r="V48" s="132">
        <f>'[2]Yearly Butadiene'!V48</f>
        <v>2051.7799407107887</v>
      </c>
      <c r="W48" s="132">
        <f>'[2]Yearly Butadiene'!W48</f>
        <v>1955.0581129844804</v>
      </c>
      <c r="X48" s="132">
        <f>'[2]Yearly Butadiene'!X48</f>
        <v>1859.5845907274067</v>
      </c>
      <c r="Y48" s="132">
        <f>'[2]Yearly Butadiene'!Y48</f>
        <v>1786.3944520678347</v>
      </c>
      <c r="Z48" s="132">
        <f>'[2]Yearly Butadiene'!Z48</f>
        <v>1715.0975481265325</v>
      </c>
      <c r="AA48" s="132">
        <f>'[2]Yearly Butadiene'!AA48</f>
        <v>1644.7075102674869</v>
      </c>
      <c r="AB48" s="132">
        <f>'[2]Yearly Butadiene'!AB48</f>
        <v>1575.2151620345239</v>
      </c>
      <c r="AC48" s="132">
        <f>'[2]Yearly Butadiene'!AC48</f>
        <v>1506.6114108238271</v>
      </c>
      <c r="AD48" s="132">
        <f>'[2]Yearly Butadiene'!AD48</f>
        <v>1438.8872471609104</v>
      </c>
      <c r="AE48" s="132">
        <f>'[2]Yearly Butadiene'!AE48</f>
        <v>1372.0337439836017</v>
      </c>
      <c r="AF48" s="132">
        <f>'[2]Yearly Butadiene'!AF48</f>
        <v>1306.0420559309775</v>
      </c>
      <c r="AG48" s="132">
        <f>'[2]Yearly Butadiene'!AG48</f>
        <v>1240.9034186382089</v>
      </c>
      <c r="AH48" s="132">
        <f>'[2]Yearly Butadiene'!AH48</f>
        <v>1176.6091480372656</v>
      </c>
      <c r="AI48" s="187"/>
      <c r="AJ48" s="132">
        <f>'[3]Yearly Butadiene'!D48</f>
        <v>302.82249017857168</v>
      </c>
      <c r="AK48" s="132">
        <f>'[3]Yearly Butadiene'!E48</f>
        <v>298.79495105919665</v>
      </c>
      <c r="AL48" s="132">
        <f>'[3]Yearly Butadiene'!F48</f>
        <v>294.76741193982167</v>
      </c>
      <c r="AM48" s="132">
        <f>'[3]Yearly Butadiene'!G48</f>
        <v>290.73987282044664</v>
      </c>
      <c r="AN48" s="132">
        <f>'[3]Yearly Butadiene'!H48</f>
        <v>286.71233370107171</v>
      </c>
      <c r="AO48" s="132">
        <f>'[3]Yearly Butadiene'!I48</f>
        <v>282.68479458169668</v>
      </c>
      <c r="AP48" s="132">
        <f>'[3]Yearly Butadiene'!J48</f>
        <v>278.6572554623217</v>
      </c>
      <c r="AQ48" s="132">
        <f>'[3]Yearly Butadiene'!K48</f>
        <v>274.62971634294667</v>
      </c>
      <c r="AR48" s="132">
        <f>'[3]Yearly Butadiene'!L48</f>
        <v>270.60217722357163</v>
      </c>
      <c r="AS48" s="132">
        <f>'[3]Yearly Butadiene'!M48</f>
        <v>266.57463810419665</v>
      </c>
      <c r="AT48" s="132">
        <f>'[3]Yearly Butadiene'!N48</f>
        <v>262.54709898482162</v>
      </c>
      <c r="AU48" s="132">
        <f>'[3]Yearly Butadiene'!O48</f>
        <v>255.38958660696096</v>
      </c>
      <c r="AV48" s="132">
        <f>'[3]Yearly Butadiene'!P48</f>
        <v>249.29467834713682</v>
      </c>
      <c r="AW48" s="132">
        <f>'[3]Yearly Butadiene'!Q48</f>
        <v>242.0272414053413</v>
      </c>
      <c r="AX48" s="132">
        <f>'[3]Yearly Butadiene'!R48</f>
        <v>234.75980446354572</v>
      </c>
      <c r="AY48" s="132">
        <f>'[3]Yearly Butadiene'!S48</f>
        <v>227.49236752175023</v>
      </c>
      <c r="AZ48" s="132">
        <f>'[3]Yearly Butadiene'!T48</f>
        <v>220.22493057995464</v>
      </c>
      <c r="BA48" s="132">
        <f>'[3]Yearly Butadiene'!U48</f>
        <v>212.95749363815912</v>
      </c>
      <c r="BB48" s="132">
        <f>'[3]Yearly Butadiene'!V48</f>
        <v>205.69005669636357</v>
      </c>
      <c r="BC48" s="132">
        <f>'[3]Yearly Butadiene'!W48</f>
        <v>198.42261975456805</v>
      </c>
      <c r="BD48" s="132">
        <f>'[3]Yearly Butadiene'!X48</f>
        <v>191.15518281277249</v>
      </c>
      <c r="BE48" s="132">
        <f>'[3]Yearly Butadiene'!Y48</f>
        <v>180.36622313269035</v>
      </c>
      <c r="BF48" s="132">
        <f>'[3]Yearly Butadiene'!Z48</f>
        <v>172.94313543094302</v>
      </c>
      <c r="BG48" s="132">
        <f>'[3]Yearly Butadiene'!AA48</f>
        <v>165.52004772919568</v>
      </c>
      <c r="BH48" s="132">
        <f>'[3]Yearly Butadiene'!AB48</f>
        <v>158.09696002744835</v>
      </c>
      <c r="BI48" s="132">
        <f>'[3]Yearly Butadiene'!AC48</f>
        <v>150.67387232570104</v>
      </c>
      <c r="BJ48" s="132">
        <f>'[3]Yearly Butadiene'!AD48</f>
        <v>143.25078462395371</v>
      </c>
      <c r="BK48" s="132">
        <f>'[3]Yearly Butadiene'!AE48</f>
        <v>135.82769692220637</v>
      </c>
      <c r="BL48" s="132">
        <f>'[3]Yearly Butadiene'!AF48</f>
        <v>128.40460922045906</v>
      </c>
      <c r="BM48" s="132">
        <f>'[3]Yearly Butadiene'!AG48</f>
        <v>120.9815215187117</v>
      </c>
      <c r="BN48" s="132">
        <f>'[3]Yearly Butadiene'!AH48</f>
        <v>113.55843381696438</v>
      </c>
      <c r="BP48" s="132">
        <f t="shared" si="111"/>
        <v>4023.9205555659128</v>
      </c>
      <c r="BQ48" s="132">
        <f t="shared" si="112"/>
        <v>3929.2654569738511</v>
      </c>
      <c r="BR48" s="132">
        <f t="shared" si="113"/>
        <v>3835.6926814923509</v>
      </c>
      <c r="BS48" s="132">
        <f t="shared" si="114"/>
        <v>3743.1915460528303</v>
      </c>
      <c r="BT48" s="132">
        <f t="shared" si="115"/>
        <v>3651.7514639162819</v>
      </c>
      <c r="BU48" s="132">
        <f t="shared" si="116"/>
        <v>3561.361943849512</v>
      </c>
      <c r="BV48" s="132">
        <f t="shared" si="117"/>
        <v>3472.0125893081909</v>
      </c>
      <c r="BW48" s="132">
        <f t="shared" si="118"/>
        <v>3383.6930976266458</v>
      </c>
      <c r="BX48" s="132">
        <f t="shared" si="119"/>
        <v>3296.3932592143487</v>
      </c>
      <c r="BY48" s="132">
        <f t="shared" si="120"/>
        <v>3210.1029567590444</v>
      </c>
      <c r="BZ48" s="132">
        <f t="shared" si="121"/>
        <v>3124.8121644364646</v>
      </c>
      <c r="CA48" s="132">
        <f t="shared" si="122"/>
        <v>3008.2552071220503</v>
      </c>
      <c r="CB48" s="132">
        <f t="shared" si="123"/>
        <v>2908.3461396474113</v>
      </c>
      <c r="CC48" s="132">
        <f t="shared" si="124"/>
        <v>2796.5936892089271</v>
      </c>
      <c r="CD48" s="132">
        <f t="shared" si="125"/>
        <v>2686.1682475648499</v>
      </c>
      <c r="CE48" s="132">
        <f t="shared" si="126"/>
        <v>2577.056394509877</v>
      </c>
      <c r="CF48" s="132">
        <f t="shared" si="127"/>
        <v>2469.2448324329148</v>
      </c>
      <c r="CG48" s="132">
        <f t="shared" si="128"/>
        <v>2362.7203852601924</v>
      </c>
      <c r="CH48" s="132">
        <f t="shared" si="129"/>
        <v>2257.4699974071523</v>
      </c>
      <c r="CI48" s="132">
        <f t="shared" si="130"/>
        <v>2153.4807327390486</v>
      </c>
      <c r="CJ48" s="132">
        <f t="shared" si="131"/>
        <v>2050.7397735401792</v>
      </c>
      <c r="CK48" s="132">
        <f t="shared" si="132"/>
        <v>1966.7606752005249</v>
      </c>
      <c r="CL48" s="132">
        <f t="shared" si="133"/>
        <v>1888.0406835574754</v>
      </c>
      <c r="CM48" s="132">
        <f t="shared" si="134"/>
        <v>1810.2275579966827</v>
      </c>
      <c r="CN48" s="132">
        <f t="shared" si="135"/>
        <v>1733.3121220619723</v>
      </c>
      <c r="CO48" s="132">
        <f t="shared" si="136"/>
        <v>1657.2852831495281</v>
      </c>
      <c r="CP48" s="132">
        <f t="shared" si="137"/>
        <v>1582.1380317848641</v>
      </c>
      <c r="CQ48" s="132">
        <f t="shared" si="138"/>
        <v>1507.861440905808</v>
      </c>
      <c r="CR48" s="132">
        <f t="shared" si="139"/>
        <v>1434.4466651514367</v>
      </c>
      <c r="CS48" s="132">
        <f t="shared" si="140"/>
        <v>1361.8849401569205</v>
      </c>
      <c r="CT48" s="132">
        <f t="shared" si="141"/>
        <v>1290.1675818542301</v>
      </c>
      <c r="CU48" s="187"/>
      <c r="CV48" s="132">
        <f>'[2]Yearly Butadiene'!AJ48</f>
        <v>3721.0980653873412</v>
      </c>
      <c r="CW48" s="132">
        <f>'[2]Yearly Butadiene'!AK48</f>
        <v>3643.2308490369323</v>
      </c>
      <c r="CX48" s="132">
        <f>'[2]Yearly Butadiene'!AL48</f>
        <v>3566.2681260764489</v>
      </c>
      <c r="CY48" s="132">
        <f>'[2]Yearly Butadiene'!AM48</f>
        <v>3490.2010721300508</v>
      </c>
      <c r="CZ48" s="132">
        <f>'[2]Yearly Butadiene'!AN48</f>
        <v>3415.0209418828258</v>
      </c>
      <c r="DA48" s="132">
        <f>'[2]Yearly Butadiene'!AO48</f>
        <v>3340.719068407439</v>
      </c>
      <c r="DB48" s="132">
        <f>'[2]Yearly Butadiene'!AP48</f>
        <v>3267.2868624963348</v>
      </c>
      <c r="DC48" s="132">
        <f>'[2]Yearly Butadiene'!AQ48</f>
        <v>3194.7158119994374</v>
      </c>
      <c r="DD48" s="132">
        <f>'[2]Yearly Butadiene'!AR48</f>
        <v>3122.9974811673096</v>
      </c>
      <c r="DE48" s="132">
        <f>'[2]Yearly Butadiene'!AS48</f>
        <v>3052.1235099997175</v>
      </c>
      <c r="DF48" s="132">
        <f>'[2]Yearly Butadiene'!AT48</f>
        <v>2982.0856135995728</v>
      </c>
      <c r="DG48" s="132">
        <f>'[2]Yearly Butadiene'!AU48</f>
        <v>2891.0312564726669</v>
      </c>
      <c r="DH48" s="132">
        <f>'[2]Yearly Butadiene'!AV48</f>
        <v>2813.3127561148144</v>
      </c>
      <c r="DI48" s="132">
        <f>'[2]Yearly Butadiene'!AW48</f>
        <v>2726.3506255795319</v>
      </c>
      <c r="DJ48" s="132">
        <f>'[2]Yearly Butadiene'!AX48</f>
        <v>2640.4638127881844</v>
      </c>
      <c r="DK48" s="132">
        <f>'[2]Yearly Butadiene'!AY48</f>
        <v>2555.6415543290277</v>
      </c>
      <c r="DL48" s="132">
        <f>'[2]Yearly Butadiene'!AZ48</f>
        <v>2471.8731845796992</v>
      </c>
      <c r="DM48" s="132">
        <f>'[2]Yearly Butadiene'!BA48</f>
        <v>2389.1481348670204</v>
      </c>
      <c r="DN48" s="132">
        <f>'[2]Yearly Butadiene'!BB48</f>
        <v>2307.4559326337567</v>
      </c>
      <c r="DO48" s="132">
        <f>'[2]Yearly Butadiene'!BC48</f>
        <v>2226.7862006122855</v>
      </c>
      <c r="DP48" s="132">
        <f>'[2]Yearly Butadiene'!BD48</f>
        <v>2147.1286560051099</v>
      </c>
      <c r="DQ48" s="132">
        <f>'[2]Yearly Butadiene'!BE48</f>
        <v>2085.1135135138311</v>
      </c>
      <c r="DR48" s="132">
        <f>'[2]Yearly Butadiene'!BF48</f>
        <v>2024.6870129169074</v>
      </c>
      <c r="DS48" s="132">
        <f>'[2]Yearly Butadiene'!BG48</f>
        <v>1965.0013831448875</v>
      </c>
      <c r="DT48" s="132">
        <f>'[2]Yearly Butadiene'!BH48</f>
        <v>1906.0492332717181</v>
      </c>
      <c r="DU48" s="132">
        <f>'[2]Yearly Butadiene'!BI48</f>
        <v>1847.823239400047</v>
      </c>
      <c r="DV48" s="132">
        <f>'[2]Yearly Butadiene'!BJ48</f>
        <v>1790.3161440859622</v>
      </c>
      <c r="DW48" s="132">
        <f>'[2]Yearly Butadiene'!BK48</f>
        <v>1733.5207557684926</v>
      </c>
      <c r="DX48" s="132">
        <f>'[2]Yearly Butadiene'!BL48</f>
        <v>1677.4299482038311</v>
      </c>
      <c r="DY48" s="132">
        <f>'[2]Yearly Butadiene'!BM48</f>
        <v>1622.0366599042466</v>
      </c>
      <c r="DZ48" s="132">
        <f>'[2]Yearly Butadiene'!BN48</f>
        <v>1567.3338935816407</v>
      </c>
      <c r="EB48" s="132">
        <f>'[3]Yearly Butadiene'!AJ48</f>
        <v>302.82249017857168</v>
      </c>
      <c r="EC48" s="132">
        <f>'[3]Yearly Butadiene'!AK48</f>
        <v>299.588115838372</v>
      </c>
      <c r="ED48" s="132">
        <f>'[3]Yearly Butadiene'!AL48</f>
        <v>296.35374149817227</v>
      </c>
      <c r="EE48" s="132">
        <f>'[3]Yearly Butadiene'!AM48</f>
        <v>293.11936715797265</v>
      </c>
      <c r="EF48" s="132">
        <f>'[3]Yearly Butadiene'!AN48</f>
        <v>289.88499281777297</v>
      </c>
      <c r="EG48" s="132">
        <f>'[3]Yearly Butadiene'!AO48</f>
        <v>286.65061847757329</v>
      </c>
      <c r="EH48" s="132">
        <f>'[3]Yearly Butadiene'!AP48</f>
        <v>283.41624413737355</v>
      </c>
      <c r="EI48" s="132">
        <f>'[3]Yearly Butadiene'!AQ48</f>
        <v>280.18186979717393</v>
      </c>
      <c r="EJ48" s="132">
        <f>'[3]Yearly Butadiene'!AR48</f>
        <v>276.94749545697425</v>
      </c>
      <c r="EK48" s="132">
        <f>'[3]Yearly Butadiene'!AS48</f>
        <v>273.71312111677457</v>
      </c>
      <c r="EL48" s="132">
        <f>'[3]Yearly Butadiene'!AT48</f>
        <v>270.47874677657484</v>
      </c>
      <c r="EM48" s="132">
        <f>'[3]Yearly Butadiene'!AU48</f>
        <v>264.92819222509576</v>
      </c>
      <c r="EN48" s="132">
        <f>'[3]Yearly Butadiene'!AV48</f>
        <v>260.3021032563085</v>
      </c>
      <c r="EO48" s="132">
        <f>'[3]Yearly Butadiene'!AW48</f>
        <v>254.65591433420607</v>
      </c>
      <c r="EP48" s="132">
        <f>'[3]Yearly Butadiene'!AX48</f>
        <v>249.00972541210365</v>
      </c>
      <c r="EQ48" s="132">
        <f>'[3]Yearly Butadiene'!AY48</f>
        <v>243.36353649000131</v>
      </c>
      <c r="ER48" s="132">
        <f>'[3]Yearly Butadiene'!AZ48</f>
        <v>237.71734756789888</v>
      </c>
      <c r="ES48" s="132">
        <f>'[3]Yearly Butadiene'!BA48</f>
        <v>232.07115864579646</v>
      </c>
      <c r="ET48" s="132">
        <f>'[3]Yearly Butadiene'!BB48</f>
        <v>226.42496972369403</v>
      </c>
      <c r="EU48" s="132">
        <f>'[3]Yearly Butadiene'!BC48</f>
        <v>220.77878080159167</v>
      </c>
      <c r="EV48" s="132">
        <f>'[3]Yearly Butadiene'!BD48</f>
        <v>215.13259187948927</v>
      </c>
      <c r="EW48" s="132">
        <f>'[3]Yearly Butadiene'!BE48</f>
        <v>206.44566845853183</v>
      </c>
      <c r="EX48" s="132">
        <f>'[3]Yearly Butadiene'!BF48</f>
        <v>200.68705365872574</v>
      </c>
      <c r="EY48" s="132">
        <f>'[3]Yearly Butadiene'!BG48</f>
        <v>194.92843885891966</v>
      </c>
      <c r="EZ48" s="132">
        <f>'[3]Yearly Butadiene'!BH48</f>
        <v>189.16982405911352</v>
      </c>
      <c r="FA48" s="132">
        <f>'[3]Yearly Butadiene'!BI48</f>
        <v>183.41120925930744</v>
      </c>
      <c r="FB48" s="132">
        <f>'[3]Yearly Butadiene'!BJ48</f>
        <v>177.65259445950136</v>
      </c>
      <c r="FC48" s="132">
        <f>'[3]Yearly Butadiene'!BK48</f>
        <v>171.89397965969522</v>
      </c>
      <c r="FD48" s="132">
        <f>'[3]Yearly Butadiene'!BL48</f>
        <v>166.13536485988914</v>
      </c>
      <c r="FE48" s="132">
        <f>'[3]Yearly Butadiene'!BM48</f>
        <v>160.37675006008303</v>
      </c>
      <c r="FF48" s="132">
        <f>'[3]Yearly Butadiene'!BN48</f>
        <v>154.61813526027694</v>
      </c>
      <c r="FG48" s="187"/>
      <c r="FH48" s="132">
        <f t="shared" si="142"/>
        <v>4023.9205555659128</v>
      </c>
      <c r="FI48" s="132">
        <f t="shared" si="143"/>
        <v>3942.8189648753041</v>
      </c>
      <c r="FJ48" s="132">
        <f t="shared" si="144"/>
        <v>3862.6218675746213</v>
      </c>
      <c r="FK48" s="132">
        <f t="shared" si="145"/>
        <v>3783.3204392880234</v>
      </c>
      <c r="FL48" s="132">
        <f t="shared" si="146"/>
        <v>3704.9059347005987</v>
      </c>
      <c r="FM48" s="132">
        <f t="shared" si="147"/>
        <v>3627.369686885012</v>
      </c>
      <c r="FN48" s="132">
        <f t="shared" si="148"/>
        <v>3550.7031066337086</v>
      </c>
      <c r="FO48" s="132">
        <f t="shared" si="149"/>
        <v>3474.8976817966113</v>
      </c>
      <c r="FP48" s="132">
        <f t="shared" si="150"/>
        <v>3399.9449766242838</v>
      </c>
      <c r="FQ48" s="132">
        <f t="shared" si="151"/>
        <v>3325.8366311164918</v>
      </c>
      <c r="FR48" s="132">
        <f t="shared" si="152"/>
        <v>3252.5643603761478</v>
      </c>
      <c r="FS48" s="132">
        <f t="shared" si="153"/>
        <v>3155.9594486977626</v>
      </c>
      <c r="FT48" s="132">
        <f t="shared" si="154"/>
        <v>3073.6148593711227</v>
      </c>
      <c r="FU48" s="132">
        <f t="shared" si="155"/>
        <v>2981.0065399137379</v>
      </c>
      <c r="FV48" s="132">
        <f t="shared" si="156"/>
        <v>2889.4735382002882</v>
      </c>
      <c r="FW48" s="132">
        <f t="shared" si="157"/>
        <v>2799.0050908190292</v>
      </c>
      <c r="FX48" s="132">
        <f t="shared" si="158"/>
        <v>2709.590532147598</v>
      </c>
      <c r="FY48" s="132">
        <f t="shared" si="159"/>
        <v>2621.2192935128169</v>
      </c>
      <c r="FZ48" s="132">
        <f t="shared" si="160"/>
        <v>2533.8809023574509</v>
      </c>
      <c r="GA48" s="132">
        <f t="shared" si="161"/>
        <v>2447.5649814138769</v>
      </c>
      <c r="GB48" s="132">
        <f t="shared" si="162"/>
        <v>2362.261247884599</v>
      </c>
      <c r="GC48" s="132">
        <f t="shared" si="163"/>
        <v>2291.5591819723631</v>
      </c>
      <c r="GD48" s="132">
        <f t="shared" si="164"/>
        <v>2225.3740665756332</v>
      </c>
      <c r="GE48" s="132">
        <f t="shared" si="165"/>
        <v>2159.9298220038072</v>
      </c>
      <c r="GF48" s="132">
        <f t="shared" si="166"/>
        <v>2095.2190573308317</v>
      </c>
      <c r="GG48" s="132">
        <f t="shared" si="167"/>
        <v>2031.2344486593545</v>
      </c>
      <c r="GH48" s="132">
        <f t="shared" si="168"/>
        <v>1967.9687385454636</v>
      </c>
      <c r="GI48" s="132">
        <f t="shared" si="169"/>
        <v>1905.4147354281877</v>
      </c>
      <c r="GJ48" s="132">
        <f t="shared" si="170"/>
        <v>1843.5653130637202</v>
      </c>
      <c r="GK48" s="132">
        <f t="shared" si="171"/>
        <v>1782.4134099643295</v>
      </c>
      <c r="GL48" s="132">
        <f t="shared" si="172"/>
        <v>1721.9520288419176</v>
      </c>
    </row>
    <row r="49" spans="1:194" outlineLevel="1">
      <c r="A49"/>
      <c r="B49" t="s">
        <v>69</v>
      </c>
      <c r="C49" s="5" t="s">
        <v>197</v>
      </c>
      <c r="D49" s="124">
        <f>'[2]Yearly Butadiene'!D49</f>
        <v>0</v>
      </c>
      <c r="E49" s="124">
        <f>'[2]Yearly Butadiene'!E49</f>
        <v>0</v>
      </c>
      <c r="F49" s="124">
        <f>'[2]Yearly Butadiene'!F49</f>
        <v>0</v>
      </c>
      <c r="G49" s="124">
        <f>'[2]Yearly Butadiene'!G49</f>
        <v>0</v>
      </c>
      <c r="H49" s="124">
        <f>'[2]Yearly Butadiene'!H49</f>
        <v>0</v>
      </c>
      <c r="I49" s="124">
        <f>'[2]Yearly Butadiene'!I49</f>
        <v>0</v>
      </c>
      <c r="J49" s="124">
        <f>'[2]Yearly Butadiene'!J49</f>
        <v>0</v>
      </c>
      <c r="K49" s="124">
        <f>'[2]Yearly Butadiene'!K49</f>
        <v>0</v>
      </c>
      <c r="L49" s="124">
        <f>'[2]Yearly Butadiene'!L49</f>
        <v>0</v>
      </c>
      <c r="M49" s="124">
        <f>'[2]Yearly Butadiene'!M49</f>
        <v>0</v>
      </c>
      <c r="N49" s="124">
        <f>'[2]Yearly Butadiene'!N49</f>
        <v>0</v>
      </c>
      <c r="O49" s="124">
        <f>'[2]Yearly Butadiene'!O49</f>
        <v>0</v>
      </c>
      <c r="P49" s="124">
        <f>'[2]Yearly Butadiene'!P49</f>
        <v>0</v>
      </c>
      <c r="Q49" s="124">
        <f>'[2]Yearly Butadiene'!Q49</f>
        <v>0</v>
      </c>
      <c r="R49" s="124">
        <f>'[2]Yearly Butadiene'!R49</f>
        <v>0</v>
      </c>
      <c r="S49" s="124">
        <f>'[2]Yearly Butadiene'!S49</f>
        <v>0</v>
      </c>
      <c r="T49" s="124">
        <f>'[2]Yearly Butadiene'!T49</f>
        <v>0</v>
      </c>
      <c r="U49" s="124">
        <f>'[2]Yearly Butadiene'!U49</f>
        <v>0</v>
      </c>
      <c r="V49" s="124">
        <f>'[2]Yearly Butadiene'!V49</f>
        <v>0</v>
      </c>
      <c r="W49" s="124">
        <f>'[2]Yearly Butadiene'!W49</f>
        <v>0</v>
      </c>
      <c r="X49" s="124">
        <f>'[2]Yearly Butadiene'!X49</f>
        <v>0</v>
      </c>
      <c r="Y49" s="124">
        <f>'[2]Yearly Butadiene'!Y49</f>
        <v>0</v>
      </c>
      <c r="Z49" s="124">
        <f>'[2]Yearly Butadiene'!Z49</f>
        <v>0</v>
      </c>
      <c r="AA49" s="124">
        <f>'[2]Yearly Butadiene'!AA49</f>
        <v>0</v>
      </c>
      <c r="AB49" s="124">
        <f>'[2]Yearly Butadiene'!AB49</f>
        <v>0</v>
      </c>
      <c r="AC49" s="124">
        <f>'[2]Yearly Butadiene'!AC49</f>
        <v>0</v>
      </c>
      <c r="AD49" s="124">
        <f>'[2]Yearly Butadiene'!AD49</f>
        <v>0</v>
      </c>
      <c r="AE49" s="124">
        <f>'[2]Yearly Butadiene'!AE49</f>
        <v>0</v>
      </c>
      <c r="AF49" s="124">
        <f>'[2]Yearly Butadiene'!AF49</f>
        <v>0</v>
      </c>
      <c r="AG49" s="124">
        <f>'[2]Yearly Butadiene'!AG49</f>
        <v>0</v>
      </c>
      <c r="AH49" s="124">
        <f>'[2]Yearly Butadiene'!AH49</f>
        <v>0</v>
      </c>
      <c r="AI49" s="187"/>
      <c r="AJ49" s="124">
        <f>'[3]Yearly Butadiene'!D49</f>
        <v>0</v>
      </c>
      <c r="AK49" s="124">
        <f>'[3]Yearly Butadiene'!E49</f>
        <v>0</v>
      </c>
      <c r="AL49" s="124">
        <f>'[3]Yearly Butadiene'!F49</f>
        <v>0</v>
      </c>
      <c r="AM49" s="124">
        <f>'[3]Yearly Butadiene'!G49</f>
        <v>0</v>
      </c>
      <c r="AN49" s="124">
        <f>'[3]Yearly Butadiene'!H49</f>
        <v>0</v>
      </c>
      <c r="AO49" s="124">
        <f>'[3]Yearly Butadiene'!I49</f>
        <v>0</v>
      </c>
      <c r="AP49" s="124">
        <f>'[3]Yearly Butadiene'!J49</f>
        <v>0</v>
      </c>
      <c r="AQ49" s="124">
        <f>'[3]Yearly Butadiene'!K49</f>
        <v>0</v>
      </c>
      <c r="AR49" s="124">
        <f>'[3]Yearly Butadiene'!L49</f>
        <v>0</v>
      </c>
      <c r="AS49" s="124">
        <f>'[3]Yearly Butadiene'!M49</f>
        <v>0</v>
      </c>
      <c r="AT49" s="124">
        <f>'[3]Yearly Butadiene'!N49</f>
        <v>0</v>
      </c>
      <c r="AU49" s="124">
        <f>'[3]Yearly Butadiene'!O49</f>
        <v>0</v>
      </c>
      <c r="AV49" s="124">
        <f>'[3]Yearly Butadiene'!P49</f>
        <v>0</v>
      </c>
      <c r="AW49" s="124">
        <f>'[3]Yearly Butadiene'!Q49</f>
        <v>0</v>
      </c>
      <c r="AX49" s="124">
        <f>'[3]Yearly Butadiene'!R49</f>
        <v>0</v>
      </c>
      <c r="AY49" s="124">
        <f>'[3]Yearly Butadiene'!S49</f>
        <v>0</v>
      </c>
      <c r="AZ49" s="124">
        <f>'[3]Yearly Butadiene'!T49</f>
        <v>0</v>
      </c>
      <c r="BA49" s="124">
        <f>'[3]Yearly Butadiene'!U49</f>
        <v>0</v>
      </c>
      <c r="BB49" s="124">
        <f>'[3]Yearly Butadiene'!V49</f>
        <v>0</v>
      </c>
      <c r="BC49" s="124">
        <f>'[3]Yearly Butadiene'!W49</f>
        <v>0</v>
      </c>
      <c r="BD49" s="124">
        <f>'[3]Yearly Butadiene'!X49</f>
        <v>0</v>
      </c>
      <c r="BE49" s="124">
        <f>'[3]Yearly Butadiene'!Y49</f>
        <v>0</v>
      </c>
      <c r="BF49" s="124">
        <f>'[3]Yearly Butadiene'!Z49</f>
        <v>0</v>
      </c>
      <c r="BG49" s="124">
        <f>'[3]Yearly Butadiene'!AA49</f>
        <v>0</v>
      </c>
      <c r="BH49" s="124">
        <f>'[3]Yearly Butadiene'!AB49</f>
        <v>0</v>
      </c>
      <c r="BI49" s="124">
        <f>'[3]Yearly Butadiene'!AC49</f>
        <v>0</v>
      </c>
      <c r="BJ49" s="124">
        <f>'[3]Yearly Butadiene'!AD49</f>
        <v>0</v>
      </c>
      <c r="BK49" s="124">
        <f>'[3]Yearly Butadiene'!AE49</f>
        <v>0</v>
      </c>
      <c r="BL49" s="124">
        <f>'[3]Yearly Butadiene'!AF49</f>
        <v>0</v>
      </c>
      <c r="BM49" s="124">
        <f>'[3]Yearly Butadiene'!AG49</f>
        <v>0</v>
      </c>
      <c r="BN49" s="124">
        <f>'[3]Yearly Butadiene'!AH49</f>
        <v>0</v>
      </c>
      <c r="BP49" s="124">
        <f t="shared" si="111"/>
        <v>0</v>
      </c>
      <c r="BQ49" s="124">
        <f t="shared" si="112"/>
        <v>0</v>
      </c>
      <c r="BR49" s="124">
        <f t="shared" si="113"/>
        <v>0</v>
      </c>
      <c r="BS49" s="124">
        <f t="shared" si="114"/>
        <v>0</v>
      </c>
      <c r="BT49" s="124">
        <f t="shared" si="115"/>
        <v>0</v>
      </c>
      <c r="BU49" s="124">
        <f t="shared" si="116"/>
        <v>0</v>
      </c>
      <c r="BV49" s="124">
        <f t="shared" si="117"/>
        <v>0</v>
      </c>
      <c r="BW49" s="124">
        <f t="shared" si="118"/>
        <v>0</v>
      </c>
      <c r="BX49" s="124">
        <f t="shared" si="119"/>
        <v>0</v>
      </c>
      <c r="BY49" s="124">
        <f t="shared" si="120"/>
        <v>0</v>
      </c>
      <c r="BZ49" s="124">
        <f t="shared" si="121"/>
        <v>0</v>
      </c>
      <c r="CA49" s="124">
        <f t="shared" si="122"/>
        <v>0</v>
      </c>
      <c r="CB49" s="124">
        <f t="shared" si="123"/>
        <v>0</v>
      </c>
      <c r="CC49" s="124">
        <f t="shared" si="124"/>
        <v>0</v>
      </c>
      <c r="CD49" s="124">
        <f t="shared" si="125"/>
        <v>0</v>
      </c>
      <c r="CE49" s="124">
        <f t="shared" si="126"/>
        <v>0</v>
      </c>
      <c r="CF49" s="124">
        <f t="shared" si="127"/>
        <v>0</v>
      </c>
      <c r="CG49" s="124">
        <f t="shared" si="128"/>
        <v>0</v>
      </c>
      <c r="CH49" s="124">
        <f t="shared" si="129"/>
        <v>0</v>
      </c>
      <c r="CI49" s="124">
        <f t="shared" si="130"/>
        <v>0</v>
      </c>
      <c r="CJ49" s="124">
        <f t="shared" si="131"/>
        <v>0</v>
      </c>
      <c r="CK49" s="124">
        <f t="shared" si="132"/>
        <v>0</v>
      </c>
      <c r="CL49" s="124">
        <f t="shared" si="133"/>
        <v>0</v>
      </c>
      <c r="CM49" s="124">
        <f t="shared" si="134"/>
        <v>0</v>
      </c>
      <c r="CN49" s="124">
        <f t="shared" si="135"/>
        <v>0</v>
      </c>
      <c r="CO49" s="124">
        <f t="shared" si="136"/>
        <v>0</v>
      </c>
      <c r="CP49" s="124">
        <f t="shared" si="137"/>
        <v>0</v>
      </c>
      <c r="CQ49" s="124">
        <f t="shared" si="138"/>
        <v>0</v>
      </c>
      <c r="CR49" s="124">
        <f t="shared" si="139"/>
        <v>0</v>
      </c>
      <c r="CS49" s="124">
        <f t="shared" si="140"/>
        <v>0</v>
      </c>
      <c r="CT49" s="124">
        <f t="shared" si="141"/>
        <v>0</v>
      </c>
      <c r="CU49" s="187"/>
      <c r="CV49" s="124">
        <f>'[2]Yearly Butadiene'!AJ49</f>
        <v>0</v>
      </c>
      <c r="CW49" s="124">
        <f>'[2]Yearly Butadiene'!AK49</f>
        <v>0</v>
      </c>
      <c r="CX49" s="124">
        <f>'[2]Yearly Butadiene'!AL49</f>
        <v>0</v>
      </c>
      <c r="CY49" s="124">
        <f>'[2]Yearly Butadiene'!AM49</f>
        <v>0</v>
      </c>
      <c r="CZ49" s="124">
        <f>'[2]Yearly Butadiene'!AN49</f>
        <v>0</v>
      </c>
      <c r="DA49" s="124">
        <f>'[2]Yearly Butadiene'!AO49</f>
        <v>0</v>
      </c>
      <c r="DB49" s="124">
        <f>'[2]Yearly Butadiene'!AP49</f>
        <v>0</v>
      </c>
      <c r="DC49" s="124">
        <f>'[2]Yearly Butadiene'!AQ49</f>
        <v>0</v>
      </c>
      <c r="DD49" s="124">
        <f>'[2]Yearly Butadiene'!AR49</f>
        <v>0</v>
      </c>
      <c r="DE49" s="124">
        <f>'[2]Yearly Butadiene'!AS49</f>
        <v>0</v>
      </c>
      <c r="DF49" s="124">
        <f>'[2]Yearly Butadiene'!AT49</f>
        <v>0</v>
      </c>
      <c r="DG49" s="124">
        <f>'[2]Yearly Butadiene'!AU49</f>
        <v>0</v>
      </c>
      <c r="DH49" s="124">
        <f>'[2]Yearly Butadiene'!AV49</f>
        <v>0</v>
      </c>
      <c r="DI49" s="124">
        <f>'[2]Yearly Butadiene'!AW49</f>
        <v>0</v>
      </c>
      <c r="DJ49" s="124">
        <f>'[2]Yearly Butadiene'!AX49</f>
        <v>0</v>
      </c>
      <c r="DK49" s="124">
        <f>'[2]Yearly Butadiene'!AY49</f>
        <v>0</v>
      </c>
      <c r="DL49" s="124">
        <f>'[2]Yearly Butadiene'!AZ49</f>
        <v>0</v>
      </c>
      <c r="DM49" s="124">
        <f>'[2]Yearly Butadiene'!BA49</f>
        <v>0</v>
      </c>
      <c r="DN49" s="124">
        <f>'[2]Yearly Butadiene'!BB49</f>
        <v>0</v>
      </c>
      <c r="DO49" s="124">
        <f>'[2]Yearly Butadiene'!BC49</f>
        <v>0</v>
      </c>
      <c r="DP49" s="124">
        <f>'[2]Yearly Butadiene'!BD49</f>
        <v>0</v>
      </c>
      <c r="DQ49" s="124">
        <f>'[2]Yearly Butadiene'!BE49</f>
        <v>0</v>
      </c>
      <c r="DR49" s="124">
        <f>'[2]Yearly Butadiene'!BF49</f>
        <v>0</v>
      </c>
      <c r="DS49" s="124">
        <f>'[2]Yearly Butadiene'!BG49</f>
        <v>0</v>
      </c>
      <c r="DT49" s="124">
        <f>'[2]Yearly Butadiene'!BH49</f>
        <v>0</v>
      </c>
      <c r="DU49" s="124">
        <f>'[2]Yearly Butadiene'!BI49</f>
        <v>0</v>
      </c>
      <c r="DV49" s="124">
        <f>'[2]Yearly Butadiene'!BJ49</f>
        <v>0</v>
      </c>
      <c r="DW49" s="124">
        <f>'[2]Yearly Butadiene'!BK49</f>
        <v>0</v>
      </c>
      <c r="DX49" s="124">
        <f>'[2]Yearly Butadiene'!BL49</f>
        <v>0</v>
      </c>
      <c r="DY49" s="124">
        <f>'[2]Yearly Butadiene'!BM49</f>
        <v>0</v>
      </c>
      <c r="DZ49" s="124">
        <f>'[2]Yearly Butadiene'!BN49</f>
        <v>0</v>
      </c>
      <c r="EB49" s="124">
        <f>'[3]Yearly Butadiene'!AJ49</f>
        <v>0</v>
      </c>
      <c r="EC49" s="124">
        <f>'[3]Yearly Butadiene'!AK49</f>
        <v>0</v>
      </c>
      <c r="ED49" s="124">
        <f>'[3]Yearly Butadiene'!AL49</f>
        <v>0</v>
      </c>
      <c r="EE49" s="124">
        <f>'[3]Yearly Butadiene'!AM49</f>
        <v>0</v>
      </c>
      <c r="EF49" s="124">
        <f>'[3]Yearly Butadiene'!AN49</f>
        <v>0</v>
      </c>
      <c r="EG49" s="124">
        <f>'[3]Yearly Butadiene'!AO49</f>
        <v>0</v>
      </c>
      <c r="EH49" s="124">
        <f>'[3]Yearly Butadiene'!AP49</f>
        <v>0</v>
      </c>
      <c r="EI49" s="124">
        <f>'[3]Yearly Butadiene'!AQ49</f>
        <v>0</v>
      </c>
      <c r="EJ49" s="124">
        <f>'[3]Yearly Butadiene'!AR49</f>
        <v>0</v>
      </c>
      <c r="EK49" s="124">
        <f>'[3]Yearly Butadiene'!AS49</f>
        <v>0</v>
      </c>
      <c r="EL49" s="124">
        <f>'[3]Yearly Butadiene'!AT49</f>
        <v>0</v>
      </c>
      <c r="EM49" s="124">
        <f>'[3]Yearly Butadiene'!AU49</f>
        <v>0</v>
      </c>
      <c r="EN49" s="124">
        <f>'[3]Yearly Butadiene'!AV49</f>
        <v>0</v>
      </c>
      <c r="EO49" s="124">
        <f>'[3]Yearly Butadiene'!AW49</f>
        <v>0</v>
      </c>
      <c r="EP49" s="124">
        <f>'[3]Yearly Butadiene'!AX49</f>
        <v>0</v>
      </c>
      <c r="EQ49" s="124">
        <f>'[3]Yearly Butadiene'!AY49</f>
        <v>0</v>
      </c>
      <c r="ER49" s="124">
        <f>'[3]Yearly Butadiene'!AZ49</f>
        <v>0</v>
      </c>
      <c r="ES49" s="124">
        <f>'[3]Yearly Butadiene'!BA49</f>
        <v>0</v>
      </c>
      <c r="ET49" s="124">
        <f>'[3]Yearly Butadiene'!BB49</f>
        <v>0</v>
      </c>
      <c r="EU49" s="124">
        <f>'[3]Yearly Butadiene'!BC49</f>
        <v>0</v>
      </c>
      <c r="EV49" s="124">
        <f>'[3]Yearly Butadiene'!BD49</f>
        <v>0</v>
      </c>
      <c r="EW49" s="124">
        <f>'[3]Yearly Butadiene'!BE49</f>
        <v>0</v>
      </c>
      <c r="EX49" s="124">
        <f>'[3]Yearly Butadiene'!BF49</f>
        <v>0</v>
      </c>
      <c r="EY49" s="124">
        <f>'[3]Yearly Butadiene'!BG49</f>
        <v>0</v>
      </c>
      <c r="EZ49" s="124">
        <f>'[3]Yearly Butadiene'!BH49</f>
        <v>0</v>
      </c>
      <c r="FA49" s="124">
        <f>'[3]Yearly Butadiene'!BI49</f>
        <v>0</v>
      </c>
      <c r="FB49" s="124">
        <f>'[3]Yearly Butadiene'!BJ49</f>
        <v>0</v>
      </c>
      <c r="FC49" s="124">
        <f>'[3]Yearly Butadiene'!BK49</f>
        <v>0</v>
      </c>
      <c r="FD49" s="124">
        <f>'[3]Yearly Butadiene'!BL49</f>
        <v>0</v>
      </c>
      <c r="FE49" s="124">
        <f>'[3]Yearly Butadiene'!BM49</f>
        <v>0</v>
      </c>
      <c r="FF49" s="124">
        <f>'[3]Yearly Butadiene'!BN49</f>
        <v>0</v>
      </c>
      <c r="FG49" s="187"/>
      <c r="FH49" s="124">
        <f t="shared" si="142"/>
        <v>0</v>
      </c>
      <c r="FI49" s="124">
        <f t="shared" si="143"/>
        <v>0</v>
      </c>
      <c r="FJ49" s="124">
        <f t="shared" si="144"/>
        <v>0</v>
      </c>
      <c r="FK49" s="124">
        <f t="shared" si="145"/>
        <v>0</v>
      </c>
      <c r="FL49" s="124">
        <f t="shared" si="146"/>
        <v>0</v>
      </c>
      <c r="FM49" s="124">
        <f t="shared" si="147"/>
        <v>0</v>
      </c>
      <c r="FN49" s="124">
        <f t="shared" si="148"/>
        <v>0</v>
      </c>
      <c r="FO49" s="124">
        <f t="shared" si="149"/>
        <v>0</v>
      </c>
      <c r="FP49" s="124">
        <f t="shared" si="150"/>
        <v>0</v>
      </c>
      <c r="FQ49" s="124">
        <f t="shared" si="151"/>
        <v>0</v>
      </c>
      <c r="FR49" s="124">
        <f t="shared" si="152"/>
        <v>0</v>
      </c>
      <c r="FS49" s="124">
        <f t="shared" si="153"/>
        <v>0</v>
      </c>
      <c r="FT49" s="124">
        <f t="shared" si="154"/>
        <v>0</v>
      </c>
      <c r="FU49" s="124">
        <f t="shared" si="155"/>
        <v>0</v>
      </c>
      <c r="FV49" s="124">
        <f t="shared" si="156"/>
        <v>0</v>
      </c>
      <c r="FW49" s="124">
        <f t="shared" si="157"/>
        <v>0</v>
      </c>
      <c r="FX49" s="124">
        <f t="shared" si="158"/>
        <v>0</v>
      </c>
      <c r="FY49" s="124">
        <f t="shared" si="159"/>
        <v>0</v>
      </c>
      <c r="FZ49" s="124">
        <f t="shared" si="160"/>
        <v>0</v>
      </c>
      <c r="GA49" s="124">
        <f t="shared" si="161"/>
        <v>0</v>
      </c>
      <c r="GB49" s="124">
        <f t="shared" si="162"/>
        <v>0</v>
      </c>
      <c r="GC49" s="124">
        <f t="shared" si="163"/>
        <v>0</v>
      </c>
      <c r="GD49" s="124">
        <f t="shared" si="164"/>
        <v>0</v>
      </c>
      <c r="GE49" s="124">
        <f t="shared" si="165"/>
        <v>0</v>
      </c>
      <c r="GF49" s="124">
        <f t="shared" si="166"/>
        <v>0</v>
      </c>
      <c r="GG49" s="124">
        <f t="shared" si="167"/>
        <v>0</v>
      </c>
      <c r="GH49" s="124">
        <f t="shared" si="168"/>
        <v>0</v>
      </c>
      <c r="GI49" s="124">
        <f t="shared" si="169"/>
        <v>0</v>
      </c>
      <c r="GJ49" s="124">
        <f t="shared" si="170"/>
        <v>0</v>
      </c>
      <c r="GK49" s="124">
        <f t="shared" si="171"/>
        <v>0</v>
      </c>
      <c r="GL49" s="124">
        <f t="shared" si="172"/>
        <v>0</v>
      </c>
    </row>
    <row r="50" spans="1:194" outlineLevel="1">
      <c r="A50"/>
      <c r="B50" s="28" t="s">
        <v>70</v>
      </c>
      <c r="C50" s="5" t="s">
        <v>197</v>
      </c>
      <c r="D50" s="124">
        <f>'[2]Yearly Butadiene'!D50</f>
        <v>0</v>
      </c>
      <c r="E50" s="124">
        <f>'[2]Yearly Butadiene'!E50</f>
        <v>0</v>
      </c>
      <c r="F50" s="124">
        <f>'[2]Yearly Butadiene'!F50</f>
        <v>0</v>
      </c>
      <c r="G50" s="124">
        <f>'[2]Yearly Butadiene'!G50</f>
        <v>0</v>
      </c>
      <c r="H50" s="124">
        <f>'[2]Yearly Butadiene'!H50</f>
        <v>0</v>
      </c>
      <c r="I50" s="124">
        <f>'[2]Yearly Butadiene'!I50</f>
        <v>0</v>
      </c>
      <c r="J50" s="124">
        <f>'[2]Yearly Butadiene'!J50</f>
        <v>0</v>
      </c>
      <c r="K50" s="124">
        <f>'[2]Yearly Butadiene'!K50</f>
        <v>0</v>
      </c>
      <c r="L50" s="124">
        <f>'[2]Yearly Butadiene'!L50</f>
        <v>0</v>
      </c>
      <c r="M50" s="124">
        <f>'[2]Yearly Butadiene'!M50</f>
        <v>0</v>
      </c>
      <c r="N50" s="124">
        <f>'[2]Yearly Butadiene'!N50</f>
        <v>0</v>
      </c>
      <c r="O50" s="124">
        <f>'[2]Yearly Butadiene'!O50</f>
        <v>0</v>
      </c>
      <c r="P50" s="124">
        <f>'[2]Yearly Butadiene'!P50</f>
        <v>0</v>
      </c>
      <c r="Q50" s="124">
        <f>'[2]Yearly Butadiene'!Q50</f>
        <v>0</v>
      </c>
      <c r="R50" s="124">
        <f>'[2]Yearly Butadiene'!R50</f>
        <v>0</v>
      </c>
      <c r="S50" s="124">
        <f>'[2]Yearly Butadiene'!S50</f>
        <v>0</v>
      </c>
      <c r="T50" s="124">
        <f>'[2]Yearly Butadiene'!T50</f>
        <v>0</v>
      </c>
      <c r="U50" s="124">
        <f>'[2]Yearly Butadiene'!U50</f>
        <v>0</v>
      </c>
      <c r="V50" s="124">
        <f>'[2]Yearly Butadiene'!V50</f>
        <v>0</v>
      </c>
      <c r="W50" s="124">
        <f>'[2]Yearly Butadiene'!W50</f>
        <v>0</v>
      </c>
      <c r="X50" s="124">
        <f>'[2]Yearly Butadiene'!X50</f>
        <v>0</v>
      </c>
      <c r="Y50" s="124">
        <f>'[2]Yearly Butadiene'!Y50</f>
        <v>0</v>
      </c>
      <c r="Z50" s="124">
        <f>'[2]Yearly Butadiene'!Z50</f>
        <v>0</v>
      </c>
      <c r="AA50" s="124">
        <f>'[2]Yearly Butadiene'!AA50</f>
        <v>0</v>
      </c>
      <c r="AB50" s="124">
        <f>'[2]Yearly Butadiene'!AB50</f>
        <v>0</v>
      </c>
      <c r="AC50" s="124">
        <f>'[2]Yearly Butadiene'!AC50</f>
        <v>0</v>
      </c>
      <c r="AD50" s="124">
        <f>'[2]Yearly Butadiene'!AD50</f>
        <v>0</v>
      </c>
      <c r="AE50" s="124">
        <f>'[2]Yearly Butadiene'!AE50</f>
        <v>0</v>
      </c>
      <c r="AF50" s="124">
        <f>'[2]Yearly Butadiene'!AF50</f>
        <v>0</v>
      </c>
      <c r="AG50" s="124">
        <f>'[2]Yearly Butadiene'!AG50</f>
        <v>0</v>
      </c>
      <c r="AH50" s="124">
        <f>'[2]Yearly Butadiene'!AH50</f>
        <v>0</v>
      </c>
      <c r="AI50" s="187"/>
      <c r="AJ50" s="124">
        <f>'[3]Yearly Butadiene'!D50</f>
        <v>0</v>
      </c>
      <c r="AK50" s="124">
        <f>'[3]Yearly Butadiene'!E50</f>
        <v>0</v>
      </c>
      <c r="AL50" s="124">
        <f>'[3]Yearly Butadiene'!F50</f>
        <v>0</v>
      </c>
      <c r="AM50" s="124">
        <f>'[3]Yearly Butadiene'!G50</f>
        <v>0</v>
      </c>
      <c r="AN50" s="124">
        <f>'[3]Yearly Butadiene'!H50</f>
        <v>0</v>
      </c>
      <c r="AO50" s="124">
        <f>'[3]Yearly Butadiene'!I50</f>
        <v>0</v>
      </c>
      <c r="AP50" s="124">
        <f>'[3]Yearly Butadiene'!J50</f>
        <v>0</v>
      </c>
      <c r="AQ50" s="124">
        <f>'[3]Yearly Butadiene'!K50</f>
        <v>0</v>
      </c>
      <c r="AR50" s="124">
        <f>'[3]Yearly Butadiene'!L50</f>
        <v>0</v>
      </c>
      <c r="AS50" s="124">
        <f>'[3]Yearly Butadiene'!M50</f>
        <v>0</v>
      </c>
      <c r="AT50" s="124">
        <f>'[3]Yearly Butadiene'!N50</f>
        <v>0</v>
      </c>
      <c r="AU50" s="124">
        <f>'[3]Yearly Butadiene'!O50</f>
        <v>0</v>
      </c>
      <c r="AV50" s="124">
        <f>'[3]Yearly Butadiene'!P50</f>
        <v>0</v>
      </c>
      <c r="AW50" s="124">
        <f>'[3]Yearly Butadiene'!Q50</f>
        <v>0</v>
      </c>
      <c r="AX50" s="124">
        <f>'[3]Yearly Butadiene'!R50</f>
        <v>0</v>
      </c>
      <c r="AY50" s="124">
        <f>'[3]Yearly Butadiene'!S50</f>
        <v>0</v>
      </c>
      <c r="AZ50" s="124">
        <f>'[3]Yearly Butadiene'!T50</f>
        <v>0</v>
      </c>
      <c r="BA50" s="124">
        <f>'[3]Yearly Butadiene'!U50</f>
        <v>0</v>
      </c>
      <c r="BB50" s="124">
        <f>'[3]Yearly Butadiene'!V50</f>
        <v>0</v>
      </c>
      <c r="BC50" s="124">
        <f>'[3]Yearly Butadiene'!W50</f>
        <v>0</v>
      </c>
      <c r="BD50" s="124">
        <f>'[3]Yearly Butadiene'!X50</f>
        <v>0</v>
      </c>
      <c r="BE50" s="124">
        <f>'[3]Yearly Butadiene'!Y50</f>
        <v>0</v>
      </c>
      <c r="BF50" s="124">
        <f>'[3]Yearly Butadiene'!Z50</f>
        <v>0</v>
      </c>
      <c r="BG50" s="124">
        <f>'[3]Yearly Butadiene'!AA50</f>
        <v>0</v>
      </c>
      <c r="BH50" s="124">
        <f>'[3]Yearly Butadiene'!AB50</f>
        <v>0</v>
      </c>
      <c r="BI50" s="124">
        <f>'[3]Yearly Butadiene'!AC50</f>
        <v>0</v>
      </c>
      <c r="BJ50" s="124">
        <f>'[3]Yearly Butadiene'!AD50</f>
        <v>0</v>
      </c>
      <c r="BK50" s="124">
        <f>'[3]Yearly Butadiene'!AE50</f>
        <v>0</v>
      </c>
      <c r="BL50" s="124">
        <f>'[3]Yearly Butadiene'!AF50</f>
        <v>0</v>
      </c>
      <c r="BM50" s="124">
        <f>'[3]Yearly Butadiene'!AG50</f>
        <v>0</v>
      </c>
      <c r="BN50" s="124">
        <f>'[3]Yearly Butadiene'!AH50</f>
        <v>0</v>
      </c>
      <c r="BP50" s="124">
        <f t="shared" si="111"/>
        <v>0</v>
      </c>
      <c r="BQ50" s="124">
        <f t="shared" si="112"/>
        <v>0</v>
      </c>
      <c r="BR50" s="124">
        <f t="shared" si="113"/>
        <v>0</v>
      </c>
      <c r="BS50" s="124">
        <f t="shared" si="114"/>
        <v>0</v>
      </c>
      <c r="BT50" s="124">
        <f t="shared" si="115"/>
        <v>0</v>
      </c>
      <c r="BU50" s="124">
        <f t="shared" si="116"/>
        <v>0</v>
      </c>
      <c r="BV50" s="124">
        <f t="shared" si="117"/>
        <v>0</v>
      </c>
      <c r="BW50" s="124">
        <f t="shared" si="118"/>
        <v>0</v>
      </c>
      <c r="BX50" s="124">
        <f t="shared" si="119"/>
        <v>0</v>
      </c>
      <c r="BY50" s="124">
        <f t="shared" si="120"/>
        <v>0</v>
      </c>
      <c r="BZ50" s="124">
        <f t="shared" si="121"/>
        <v>0</v>
      </c>
      <c r="CA50" s="124">
        <f t="shared" si="122"/>
        <v>0</v>
      </c>
      <c r="CB50" s="124">
        <f t="shared" si="123"/>
        <v>0</v>
      </c>
      <c r="CC50" s="124">
        <f t="shared" si="124"/>
        <v>0</v>
      </c>
      <c r="CD50" s="124">
        <f t="shared" si="125"/>
        <v>0</v>
      </c>
      <c r="CE50" s="124">
        <f t="shared" si="126"/>
        <v>0</v>
      </c>
      <c r="CF50" s="124">
        <f t="shared" si="127"/>
        <v>0</v>
      </c>
      <c r="CG50" s="124">
        <f t="shared" si="128"/>
        <v>0</v>
      </c>
      <c r="CH50" s="124">
        <f t="shared" si="129"/>
        <v>0</v>
      </c>
      <c r="CI50" s="124">
        <f t="shared" si="130"/>
        <v>0</v>
      </c>
      <c r="CJ50" s="124">
        <f t="shared" si="131"/>
        <v>0</v>
      </c>
      <c r="CK50" s="124">
        <f t="shared" si="132"/>
        <v>0</v>
      </c>
      <c r="CL50" s="124">
        <f t="shared" si="133"/>
        <v>0</v>
      </c>
      <c r="CM50" s="124">
        <f t="shared" si="134"/>
        <v>0</v>
      </c>
      <c r="CN50" s="124">
        <f t="shared" si="135"/>
        <v>0</v>
      </c>
      <c r="CO50" s="124">
        <f t="shared" si="136"/>
        <v>0</v>
      </c>
      <c r="CP50" s="124">
        <f t="shared" si="137"/>
        <v>0</v>
      </c>
      <c r="CQ50" s="124">
        <f t="shared" si="138"/>
        <v>0</v>
      </c>
      <c r="CR50" s="124">
        <f t="shared" si="139"/>
        <v>0</v>
      </c>
      <c r="CS50" s="124">
        <f t="shared" si="140"/>
        <v>0</v>
      </c>
      <c r="CT50" s="124">
        <f t="shared" si="141"/>
        <v>0</v>
      </c>
      <c r="CU50" s="187"/>
      <c r="CV50" s="124">
        <f>'[2]Yearly Butadiene'!AJ50</f>
        <v>0</v>
      </c>
      <c r="CW50" s="124">
        <f>'[2]Yearly Butadiene'!AK50</f>
        <v>0</v>
      </c>
      <c r="CX50" s="124">
        <f>'[2]Yearly Butadiene'!AL50</f>
        <v>0</v>
      </c>
      <c r="CY50" s="124">
        <f>'[2]Yearly Butadiene'!AM50</f>
        <v>0</v>
      </c>
      <c r="CZ50" s="124">
        <f>'[2]Yearly Butadiene'!AN50</f>
        <v>0</v>
      </c>
      <c r="DA50" s="124">
        <f>'[2]Yearly Butadiene'!AO50</f>
        <v>0</v>
      </c>
      <c r="DB50" s="124">
        <f>'[2]Yearly Butadiene'!AP50</f>
        <v>0</v>
      </c>
      <c r="DC50" s="124">
        <f>'[2]Yearly Butadiene'!AQ50</f>
        <v>0</v>
      </c>
      <c r="DD50" s="124">
        <f>'[2]Yearly Butadiene'!AR50</f>
        <v>0</v>
      </c>
      <c r="DE50" s="124">
        <f>'[2]Yearly Butadiene'!AS50</f>
        <v>0</v>
      </c>
      <c r="DF50" s="124">
        <f>'[2]Yearly Butadiene'!AT50</f>
        <v>0</v>
      </c>
      <c r="DG50" s="124">
        <f>'[2]Yearly Butadiene'!AU50</f>
        <v>0</v>
      </c>
      <c r="DH50" s="124">
        <f>'[2]Yearly Butadiene'!AV50</f>
        <v>0</v>
      </c>
      <c r="DI50" s="124">
        <f>'[2]Yearly Butadiene'!AW50</f>
        <v>0</v>
      </c>
      <c r="DJ50" s="124">
        <f>'[2]Yearly Butadiene'!AX50</f>
        <v>0</v>
      </c>
      <c r="DK50" s="124">
        <f>'[2]Yearly Butadiene'!AY50</f>
        <v>0</v>
      </c>
      <c r="DL50" s="124">
        <f>'[2]Yearly Butadiene'!AZ50</f>
        <v>0</v>
      </c>
      <c r="DM50" s="124">
        <f>'[2]Yearly Butadiene'!BA50</f>
        <v>0</v>
      </c>
      <c r="DN50" s="124">
        <f>'[2]Yearly Butadiene'!BB50</f>
        <v>0</v>
      </c>
      <c r="DO50" s="124">
        <f>'[2]Yearly Butadiene'!BC50</f>
        <v>0</v>
      </c>
      <c r="DP50" s="124">
        <f>'[2]Yearly Butadiene'!BD50</f>
        <v>0</v>
      </c>
      <c r="DQ50" s="124">
        <f>'[2]Yearly Butadiene'!BE50</f>
        <v>0</v>
      </c>
      <c r="DR50" s="124">
        <f>'[2]Yearly Butadiene'!BF50</f>
        <v>0</v>
      </c>
      <c r="DS50" s="124">
        <f>'[2]Yearly Butadiene'!BG50</f>
        <v>0</v>
      </c>
      <c r="DT50" s="124">
        <f>'[2]Yearly Butadiene'!BH50</f>
        <v>0</v>
      </c>
      <c r="DU50" s="124">
        <f>'[2]Yearly Butadiene'!BI50</f>
        <v>0</v>
      </c>
      <c r="DV50" s="124">
        <f>'[2]Yearly Butadiene'!BJ50</f>
        <v>0</v>
      </c>
      <c r="DW50" s="124">
        <f>'[2]Yearly Butadiene'!BK50</f>
        <v>0</v>
      </c>
      <c r="DX50" s="124">
        <f>'[2]Yearly Butadiene'!BL50</f>
        <v>0</v>
      </c>
      <c r="DY50" s="124">
        <f>'[2]Yearly Butadiene'!BM50</f>
        <v>0</v>
      </c>
      <c r="DZ50" s="124">
        <f>'[2]Yearly Butadiene'!BN50</f>
        <v>0</v>
      </c>
      <c r="EB50" s="124">
        <f>'[3]Yearly Butadiene'!AJ50</f>
        <v>0</v>
      </c>
      <c r="EC50" s="124">
        <f>'[3]Yearly Butadiene'!AK50</f>
        <v>0</v>
      </c>
      <c r="ED50" s="124">
        <f>'[3]Yearly Butadiene'!AL50</f>
        <v>0</v>
      </c>
      <c r="EE50" s="124">
        <f>'[3]Yearly Butadiene'!AM50</f>
        <v>0</v>
      </c>
      <c r="EF50" s="124">
        <f>'[3]Yearly Butadiene'!AN50</f>
        <v>0</v>
      </c>
      <c r="EG50" s="124">
        <f>'[3]Yearly Butadiene'!AO50</f>
        <v>0</v>
      </c>
      <c r="EH50" s="124">
        <f>'[3]Yearly Butadiene'!AP50</f>
        <v>0</v>
      </c>
      <c r="EI50" s="124">
        <f>'[3]Yearly Butadiene'!AQ50</f>
        <v>0</v>
      </c>
      <c r="EJ50" s="124">
        <f>'[3]Yearly Butadiene'!AR50</f>
        <v>0</v>
      </c>
      <c r="EK50" s="124">
        <f>'[3]Yearly Butadiene'!AS50</f>
        <v>0</v>
      </c>
      <c r="EL50" s="124">
        <f>'[3]Yearly Butadiene'!AT50</f>
        <v>0</v>
      </c>
      <c r="EM50" s="124">
        <f>'[3]Yearly Butadiene'!AU50</f>
        <v>0</v>
      </c>
      <c r="EN50" s="124">
        <f>'[3]Yearly Butadiene'!AV50</f>
        <v>0</v>
      </c>
      <c r="EO50" s="124">
        <f>'[3]Yearly Butadiene'!AW50</f>
        <v>0</v>
      </c>
      <c r="EP50" s="124">
        <f>'[3]Yearly Butadiene'!AX50</f>
        <v>0</v>
      </c>
      <c r="EQ50" s="124">
        <f>'[3]Yearly Butadiene'!AY50</f>
        <v>0</v>
      </c>
      <c r="ER50" s="124">
        <f>'[3]Yearly Butadiene'!AZ50</f>
        <v>0</v>
      </c>
      <c r="ES50" s="124">
        <f>'[3]Yearly Butadiene'!BA50</f>
        <v>0</v>
      </c>
      <c r="ET50" s="124">
        <f>'[3]Yearly Butadiene'!BB50</f>
        <v>0</v>
      </c>
      <c r="EU50" s="124">
        <f>'[3]Yearly Butadiene'!BC50</f>
        <v>0</v>
      </c>
      <c r="EV50" s="124">
        <f>'[3]Yearly Butadiene'!BD50</f>
        <v>0</v>
      </c>
      <c r="EW50" s="124">
        <f>'[3]Yearly Butadiene'!BE50</f>
        <v>0</v>
      </c>
      <c r="EX50" s="124">
        <f>'[3]Yearly Butadiene'!BF50</f>
        <v>0</v>
      </c>
      <c r="EY50" s="124">
        <f>'[3]Yearly Butadiene'!BG50</f>
        <v>0</v>
      </c>
      <c r="EZ50" s="124">
        <f>'[3]Yearly Butadiene'!BH50</f>
        <v>0</v>
      </c>
      <c r="FA50" s="124">
        <f>'[3]Yearly Butadiene'!BI50</f>
        <v>0</v>
      </c>
      <c r="FB50" s="124">
        <f>'[3]Yearly Butadiene'!BJ50</f>
        <v>0</v>
      </c>
      <c r="FC50" s="124">
        <f>'[3]Yearly Butadiene'!BK50</f>
        <v>0</v>
      </c>
      <c r="FD50" s="124">
        <f>'[3]Yearly Butadiene'!BL50</f>
        <v>0</v>
      </c>
      <c r="FE50" s="124">
        <f>'[3]Yearly Butadiene'!BM50</f>
        <v>0</v>
      </c>
      <c r="FF50" s="124">
        <f>'[3]Yearly Butadiene'!BN50</f>
        <v>0</v>
      </c>
      <c r="FG50" s="187"/>
      <c r="FH50" s="124">
        <f t="shared" si="142"/>
        <v>0</v>
      </c>
      <c r="FI50" s="124">
        <f t="shared" si="143"/>
        <v>0</v>
      </c>
      <c r="FJ50" s="124">
        <f t="shared" si="144"/>
        <v>0</v>
      </c>
      <c r="FK50" s="124">
        <f t="shared" si="145"/>
        <v>0</v>
      </c>
      <c r="FL50" s="124">
        <f t="shared" si="146"/>
        <v>0</v>
      </c>
      <c r="FM50" s="124">
        <f t="shared" si="147"/>
        <v>0</v>
      </c>
      <c r="FN50" s="124">
        <f t="shared" si="148"/>
        <v>0</v>
      </c>
      <c r="FO50" s="124">
        <f t="shared" si="149"/>
        <v>0</v>
      </c>
      <c r="FP50" s="124">
        <f t="shared" si="150"/>
        <v>0</v>
      </c>
      <c r="FQ50" s="124">
        <f t="shared" si="151"/>
        <v>0</v>
      </c>
      <c r="FR50" s="124">
        <f t="shared" si="152"/>
        <v>0</v>
      </c>
      <c r="FS50" s="124">
        <f t="shared" si="153"/>
        <v>0</v>
      </c>
      <c r="FT50" s="124">
        <f t="shared" si="154"/>
        <v>0</v>
      </c>
      <c r="FU50" s="124">
        <f t="shared" si="155"/>
        <v>0</v>
      </c>
      <c r="FV50" s="124">
        <f t="shared" si="156"/>
        <v>0</v>
      </c>
      <c r="FW50" s="124">
        <f t="shared" si="157"/>
        <v>0</v>
      </c>
      <c r="FX50" s="124">
        <f t="shared" si="158"/>
        <v>0</v>
      </c>
      <c r="FY50" s="124">
        <f t="shared" si="159"/>
        <v>0</v>
      </c>
      <c r="FZ50" s="124">
        <f t="shared" si="160"/>
        <v>0</v>
      </c>
      <c r="GA50" s="124">
        <f t="shared" si="161"/>
        <v>0</v>
      </c>
      <c r="GB50" s="124">
        <f t="shared" si="162"/>
        <v>0</v>
      </c>
      <c r="GC50" s="124">
        <f t="shared" si="163"/>
        <v>0</v>
      </c>
      <c r="GD50" s="124">
        <f t="shared" si="164"/>
        <v>0</v>
      </c>
      <c r="GE50" s="124">
        <f t="shared" si="165"/>
        <v>0</v>
      </c>
      <c r="GF50" s="124">
        <f t="shared" si="166"/>
        <v>0</v>
      </c>
      <c r="GG50" s="124">
        <f t="shared" si="167"/>
        <v>0</v>
      </c>
      <c r="GH50" s="124">
        <f t="shared" si="168"/>
        <v>0</v>
      </c>
      <c r="GI50" s="124">
        <f t="shared" si="169"/>
        <v>0</v>
      </c>
      <c r="GJ50" s="124">
        <f t="shared" si="170"/>
        <v>0</v>
      </c>
      <c r="GK50" s="124">
        <f t="shared" si="171"/>
        <v>0</v>
      </c>
      <c r="GL50" s="124">
        <f t="shared" si="172"/>
        <v>0</v>
      </c>
    </row>
    <row r="51" spans="1:194" outlineLevel="1">
      <c r="A51" s="10"/>
      <c r="B51" s="10" t="s">
        <v>71</v>
      </c>
      <c r="C51" s="11" t="s">
        <v>197</v>
      </c>
      <c r="D51" s="133">
        <f>'[2]Yearly Butadiene'!D51</f>
        <v>3721.0980653873412</v>
      </c>
      <c r="E51" s="133">
        <f>'[2]Yearly Butadiene'!E51</f>
        <v>3630.4705059146545</v>
      </c>
      <c r="F51" s="133">
        <f>'[2]Yearly Butadiene'!F51</f>
        <v>3540.9252695525292</v>
      </c>
      <c r="G51" s="133">
        <f>'[2]Yearly Butadiene'!G51</f>
        <v>3452.4516732323837</v>
      </c>
      <c r="H51" s="133">
        <f>'[2]Yearly Butadiene'!H51</f>
        <v>3365.0391302152102</v>
      </c>
      <c r="I51" s="133">
        <f>'[2]Yearly Butadiene'!I51</f>
        <v>3278.6771492678154</v>
      </c>
      <c r="J51" s="133">
        <f>'[2]Yearly Butadiene'!J51</f>
        <v>3193.3553338458692</v>
      </c>
      <c r="K51" s="133">
        <f>'[2]Yearly Butadiene'!K51</f>
        <v>3109.0633812836991</v>
      </c>
      <c r="L51" s="133">
        <f>'[2]Yearly Butadiene'!L51</f>
        <v>3025.791081990777</v>
      </c>
      <c r="M51" s="133">
        <f>'[2]Yearly Butadiene'!M51</f>
        <v>2943.5283186548477</v>
      </c>
      <c r="N51" s="133">
        <f>'[2]Yearly Butadiene'!N51</f>
        <v>2862.2650654516428</v>
      </c>
      <c r="O51" s="133">
        <f>'[2]Yearly Butadiene'!O51</f>
        <v>2752.8656205150892</v>
      </c>
      <c r="P51" s="133">
        <f>'[2]Yearly Butadiene'!P51</f>
        <v>2659.0514613002747</v>
      </c>
      <c r="Q51" s="133">
        <f>'[2]Yearly Butadiene'!Q51</f>
        <v>2554.566447803586</v>
      </c>
      <c r="R51" s="133">
        <f>'[2]Yearly Butadiene'!R51</f>
        <v>2451.4084431013043</v>
      </c>
      <c r="S51" s="133">
        <f>'[2]Yearly Butadiene'!S51</f>
        <v>2349.5640269881269</v>
      </c>
      <c r="T51" s="133">
        <f>'[2]Yearly Butadiene'!T51</f>
        <v>2249.0199018529602</v>
      </c>
      <c r="U51" s="133">
        <f>'[2]Yearly Butadiene'!U51</f>
        <v>2149.7628916220333</v>
      </c>
      <c r="V51" s="133">
        <f>'[2]Yearly Butadiene'!V51</f>
        <v>2051.7799407107887</v>
      </c>
      <c r="W51" s="133">
        <f>'[2]Yearly Butadiene'!W51</f>
        <v>1955.0581129844804</v>
      </c>
      <c r="X51" s="133">
        <f>'[2]Yearly Butadiene'!X51</f>
        <v>1859.5845907274067</v>
      </c>
      <c r="Y51" s="133">
        <f>'[2]Yearly Butadiene'!Y51</f>
        <v>1786.3944520678347</v>
      </c>
      <c r="Z51" s="133">
        <f>'[2]Yearly Butadiene'!Z51</f>
        <v>1715.0975481265325</v>
      </c>
      <c r="AA51" s="133">
        <f>'[2]Yearly Butadiene'!AA51</f>
        <v>1644.7075102674869</v>
      </c>
      <c r="AB51" s="133">
        <f>'[2]Yearly Butadiene'!AB51</f>
        <v>1575.2151620345239</v>
      </c>
      <c r="AC51" s="133">
        <f>'[2]Yearly Butadiene'!AC51</f>
        <v>1506.6114108238271</v>
      </c>
      <c r="AD51" s="133">
        <f>'[2]Yearly Butadiene'!AD51</f>
        <v>1438.8872471609104</v>
      </c>
      <c r="AE51" s="133">
        <f>'[2]Yearly Butadiene'!AE51</f>
        <v>1372.0337439836017</v>
      </c>
      <c r="AF51" s="133">
        <f>'[2]Yearly Butadiene'!AF51</f>
        <v>1306.0420559309775</v>
      </c>
      <c r="AG51" s="133">
        <f>'[2]Yearly Butadiene'!AG51</f>
        <v>1240.9034186382089</v>
      </c>
      <c r="AH51" s="133">
        <f>'[2]Yearly Butadiene'!AH51</f>
        <v>1176.6091480372656</v>
      </c>
      <c r="AI51" s="187"/>
      <c r="AJ51" s="133">
        <f>'[3]Yearly Butadiene'!D51</f>
        <v>302.82249017857168</v>
      </c>
      <c r="AK51" s="133">
        <f>'[3]Yearly Butadiene'!E51</f>
        <v>298.79495105919665</v>
      </c>
      <c r="AL51" s="133">
        <f>'[3]Yearly Butadiene'!F51</f>
        <v>294.76741193982167</v>
      </c>
      <c r="AM51" s="133">
        <f>'[3]Yearly Butadiene'!G51</f>
        <v>290.73987282044664</v>
      </c>
      <c r="AN51" s="133">
        <f>'[3]Yearly Butadiene'!H51</f>
        <v>286.71233370107171</v>
      </c>
      <c r="AO51" s="133">
        <f>'[3]Yearly Butadiene'!I51</f>
        <v>282.68479458169668</v>
      </c>
      <c r="AP51" s="133">
        <f>'[3]Yearly Butadiene'!J51</f>
        <v>278.6572554623217</v>
      </c>
      <c r="AQ51" s="133">
        <f>'[3]Yearly Butadiene'!K51</f>
        <v>274.62971634294667</v>
      </c>
      <c r="AR51" s="133">
        <f>'[3]Yearly Butadiene'!L51</f>
        <v>270.60217722357163</v>
      </c>
      <c r="AS51" s="133">
        <f>'[3]Yearly Butadiene'!M51</f>
        <v>266.57463810419665</v>
      </c>
      <c r="AT51" s="133">
        <f>'[3]Yearly Butadiene'!N51</f>
        <v>262.54709898482162</v>
      </c>
      <c r="AU51" s="133">
        <f>'[3]Yearly Butadiene'!O51</f>
        <v>255.38958660696096</v>
      </c>
      <c r="AV51" s="133">
        <f>'[3]Yearly Butadiene'!P51</f>
        <v>249.29467834713682</v>
      </c>
      <c r="AW51" s="133">
        <f>'[3]Yearly Butadiene'!Q51</f>
        <v>242.0272414053413</v>
      </c>
      <c r="AX51" s="133">
        <f>'[3]Yearly Butadiene'!R51</f>
        <v>234.75980446354572</v>
      </c>
      <c r="AY51" s="133">
        <f>'[3]Yearly Butadiene'!S51</f>
        <v>227.49236752175023</v>
      </c>
      <c r="AZ51" s="133">
        <f>'[3]Yearly Butadiene'!T51</f>
        <v>220.22493057995464</v>
      </c>
      <c r="BA51" s="133">
        <f>'[3]Yearly Butadiene'!U51</f>
        <v>212.95749363815912</v>
      </c>
      <c r="BB51" s="133">
        <f>'[3]Yearly Butadiene'!V51</f>
        <v>205.69005669636357</v>
      </c>
      <c r="BC51" s="133">
        <f>'[3]Yearly Butadiene'!W51</f>
        <v>198.42261975456805</v>
      </c>
      <c r="BD51" s="133">
        <f>'[3]Yearly Butadiene'!X51</f>
        <v>191.15518281277249</v>
      </c>
      <c r="BE51" s="133">
        <f>'[3]Yearly Butadiene'!Y51</f>
        <v>180.36622313269035</v>
      </c>
      <c r="BF51" s="133">
        <f>'[3]Yearly Butadiene'!Z51</f>
        <v>172.94313543094302</v>
      </c>
      <c r="BG51" s="133">
        <f>'[3]Yearly Butadiene'!AA51</f>
        <v>165.52004772919568</v>
      </c>
      <c r="BH51" s="133">
        <f>'[3]Yearly Butadiene'!AB51</f>
        <v>158.09696002744835</v>
      </c>
      <c r="BI51" s="133">
        <f>'[3]Yearly Butadiene'!AC51</f>
        <v>150.67387232570104</v>
      </c>
      <c r="BJ51" s="133">
        <f>'[3]Yearly Butadiene'!AD51</f>
        <v>143.25078462395371</v>
      </c>
      <c r="BK51" s="133">
        <f>'[3]Yearly Butadiene'!AE51</f>
        <v>135.82769692220637</v>
      </c>
      <c r="BL51" s="133">
        <f>'[3]Yearly Butadiene'!AF51</f>
        <v>128.40460922045906</v>
      </c>
      <c r="BM51" s="133">
        <f>'[3]Yearly Butadiene'!AG51</f>
        <v>120.9815215187117</v>
      </c>
      <c r="BN51" s="133">
        <f>'[3]Yearly Butadiene'!AH51</f>
        <v>113.55843381696438</v>
      </c>
      <c r="BP51" s="133">
        <f t="shared" si="111"/>
        <v>4023.9205555659128</v>
      </c>
      <c r="BQ51" s="133">
        <f t="shared" si="112"/>
        <v>3929.2654569738511</v>
      </c>
      <c r="BR51" s="133">
        <f t="shared" si="113"/>
        <v>3835.6926814923509</v>
      </c>
      <c r="BS51" s="133">
        <f t="shared" si="114"/>
        <v>3743.1915460528303</v>
      </c>
      <c r="BT51" s="133">
        <f t="shared" si="115"/>
        <v>3651.7514639162819</v>
      </c>
      <c r="BU51" s="133">
        <f t="shared" si="116"/>
        <v>3561.361943849512</v>
      </c>
      <c r="BV51" s="133">
        <f t="shared" si="117"/>
        <v>3472.0125893081909</v>
      </c>
      <c r="BW51" s="133">
        <f t="shared" si="118"/>
        <v>3383.6930976266458</v>
      </c>
      <c r="BX51" s="133">
        <f t="shared" si="119"/>
        <v>3296.3932592143487</v>
      </c>
      <c r="BY51" s="133">
        <f t="shared" si="120"/>
        <v>3210.1029567590444</v>
      </c>
      <c r="BZ51" s="133">
        <f t="shared" si="121"/>
        <v>3124.8121644364646</v>
      </c>
      <c r="CA51" s="133">
        <f t="shared" si="122"/>
        <v>3008.2552071220503</v>
      </c>
      <c r="CB51" s="133">
        <f t="shared" si="123"/>
        <v>2908.3461396474113</v>
      </c>
      <c r="CC51" s="133">
        <f t="shared" si="124"/>
        <v>2796.5936892089271</v>
      </c>
      <c r="CD51" s="133">
        <f t="shared" si="125"/>
        <v>2686.1682475648499</v>
      </c>
      <c r="CE51" s="133">
        <f t="shared" si="126"/>
        <v>2577.056394509877</v>
      </c>
      <c r="CF51" s="133">
        <f t="shared" si="127"/>
        <v>2469.2448324329148</v>
      </c>
      <c r="CG51" s="133">
        <f t="shared" si="128"/>
        <v>2362.7203852601924</v>
      </c>
      <c r="CH51" s="133">
        <f t="shared" si="129"/>
        <v>2257.4699974071523</v>
      </c>
      <c r="CI51" s="133">
        <f t="shared" si="130"/>
        <v>2153.4807327390486</v>
      </c>
      <c r="CJ51" s="133">
        <f t="shared" si="131"/>
        <v>2050.7397735401792</v>
      </c>
      <c r="CK51" s="133">
        <f t="shared" si="132"/>
        <v>1966.7606752005249</v>
      </c>
      <c r="CL51" s="133">
        <f t="shared" si="133"/>
        <v>1888.0406835574754</v>
      </c>
      <c r="CM51" s="133">
        <f t="shared" si="134"/>
        <v>1810.2275579966827</v>
      </c>
      <c r="CN51" s="133">
        <f t="shared" si="135"/>
        <v>1733.3121220619723</v>
      </c>
      <c r="CO51" s="133">
        <f t="shared" si="136"/>
        <v>1657.2852831495281</v>
      </c>
      <c r="CP51" s="133">
        <f t="shared" si="137"/>
        <v>1582.1380317848641</v>
      </c>
      <c r="CQ51" s="133">
        <f t="shared" si="138"/>
        <v>1507.861440905808</v>
      </c>
      <c r="CR51" s="133">
        <f t="shared" si="139"/>
        <v>1434.4466651514367</v>
      </c>
      <c r="CS51" s="133">
        <f t="shared" si="140"/>
        <v>1361.8849401569205</v>
      </c>
      <c r="CT51" s="133">
        <f t="shared" si="141"/>
        <v>1290.1675818542301</v>
      </c>
      <c r="CU51" s="187"/>
      <c r="CV51" s="133">
        <f>'[2]Yearly Butadiene'!AJ51</f>
        <v>3721.0980653873412</v>
      </c>
      <c r="CW51" s="133">
        <f>'[2]Yearly Butadiene'!AK51</f>
        <v>3643.2308490369323</v>
      </c>
      <c r="CX51" s="133">
        <f>'[2]Yearly Butadiene'!AL51</f>
        <v>3566.2681260764489</v>
      </c>
      <c r="CY51" s="133">
        <f>'[2]Yearly Butadiene'!AM51</f>
        <v>3490.2010721300508</v>
      </c>
      <c r="CZ51" s="133">
        <f>'[2]Yearly Butadiene'!AN51</f>
        <v>3415.0209418828258</v>
      </c>
      <c r="DA51" s="133">
        <f>'[2]Yearly Butadiene'!AO51</f>
        <v>3340.719068407439</v>
      </c>
      <c r="DB51" s="133">
        <f>'[2]Yearly Butadiene'!AP51</f>
        <v>3267.2868624963348</v>
      </c>
      <c r="DC51" s="133">
        <f>'[2]Yearly Butadiene'!AQ51</f>
        <v>3194.7158119994374</v>
      </c>
      <c r="DD51" s="133">
        <f>'[2]Yearly Butadiene'!AR51</f>
        <v>3122.9974811673096</v>
      </c>
      <c r="DE51" s="133">
        <f>'[2]Yearly Butadiene'!AS51</f>
        <v>3052.1235099997175</v>
      </c>
      <c r="DF51" s="133">
        <f>'[2]Yearly Butadiene'!AT51</f>
        <v>2982.0856135995728</v>
      </c>
      <c r="DG51" s="133">
        <f>'[2]Yearly Butadiene'!AU51</f>
        <v>2891.0312564726669</v>
      </c>
      <c r="DH51" s="133">
        <f>'[2]Yearly Butadiene'!AV51</f>
        <v>2813.3127561148144</v>
      </c>
      <c r="DI51" s="133">
        <f>'[2]Yearly Butadiene'!AW51</f>
        <v>2726.3506255795319</v>
      </c>
      <c r="DJ51" s="133">
        <f>'[2]Yearly Butadiene'!AX51</f>
        <v>2640.4638127881844</v>
      </c>
      <c r="DK51" s="133">
        <f>'[2]Yearly Butadiene'!AY51</f>
        <v>2555.6415543290277</v>
      </c>
      <c r="DL51" s="133">
        <f>'[2]Yearly Butadiene'!AZ51</f>
        <v>2471.8731845796992</v>
      </c>
      <c r="DM51" s="133">
        <f>'[2]Yearly Butadiene'!BA51</f>
        <v>2389.1481348670204</v>
      </c>
      <c r="DN51" s="133">
        <f>'[2]Yearly Butadiene'!BB51</f>
        <v>2307.4559326337567</v>
      </c>
      <c r="DO51" s="133">
        <f>'[2]Yearly Butadiene'!BC51</f>
        <v>2226.7862006122855</v>
      </c>
      <c r="DP51" s="133">
        <f>'[2]Yearly Butadiene'!BD51</f>
        <v>2147.1286560051099</v>
      </c>
      <c r="DQ51" s="133">
        <f>'[2]Yearly Butadiene'!BE51</f>
        <v>2085.1135135138311</v>
      </c>
      <c r="DR51" s="133">
        <f>'[2]Yearly Butadiene'!BF51</f>
        <v>2024.6870129169074</v>
      </c>
      <c r="DS51" s="133">
        <f>'[2]Yearly Butadiene'!BG51</f>
        <v>1965.0013831448875</v>
      </c>
      <c r="DT51" s="133">
        <f>'[2]Yearly Butadiene'!BH51</f>
        <v>1906.0492332717181</v>
      </c>
      <c r="DU51" s="133">
        <f>'[2]Yearly Butadiene'!BI51</f>
        <v>1847.823239400047</v>
      </c>
      <c r="DV51" s="133">
        <f>'[2]Yearly Butadiene'!BJ51</f>
        <v>1790.3161440859622</v>
      </c>
      <c r="DW51" s="133">
        <f>'[2]Yearly Butadiene'!BK51</f>
        <v>1733.5207557684926</v>
      </c>
      <c r="DX51" s="133">
        <f>'[2]Yearly Butadiene'!BL51</f>
        <v>1677.4299482038311</v>
      </c>
      <c r="DY51" s="133">
        <f>'[2]Yearly Butadiene'!BM51</f>
        <v>1622.0366599042466</v>
      </c>
      <c r="DZ51" s="133">
        <f>'[2]Yearly Butadiene'!BN51</f>
        <v>1567.3338935816407</v>
      </c>
      <c r="EB51" s="133">
        <f>'[3]Yearly Butadiene'!AJ51</f>
        <v>302.82249017857168</v>
      </c>
      <c r="EC51" s="133">
        <f>'[3]Yearly Butadiene'!AK51</f>
        <v>299.588115838372</v>
      </c>
      <c r="ED51" s="133">
        <f>'[3]Yearly Butadiene'!AL51</f>
        <v>296.35374149817227</v>
      </c>
      <c r="EE51" s="133">
        <f>'[3]Yearly Butadiene'!AM51</f>
        <v>293.11936715797265</v>
      </c>
      <c r="EF51" s="133">
        <f>'[3]Yearly Butadiene'!AN51</f>
        <v>289.88499281777297</v>
      </c>
      <c r="EG51" s="133">
        <f>'[3]Yearly Butadiene'!AO51</f>
        <v>286.65061847757329</v>
      </c>
      <c r="EH51" s="133">
        <f>'[3]Yearly Butadiene'!AP51</f>
        <v>283.41624413737355</v>
      </c>
      <c r="EI51" s="133">
        <f>'[3]Yearly Butadiene'!AQ51</f>
        <v>280.18186979717393</v>
      </c>
      <c r="EJ51" s="133">
        <f>'[3]Yearly Butadiene'!AR51</f>
        <v>276.94749545697425</v>
      </c>
      <c r="EK51" s="133">
        <f>'[3]Yearly Butadiene'!AS51</f>
        <v>273.71312111677457</v>
      </c>
      <c r="EL51" s="133">
        <f>'[3]Yearly Butadiene'!AT51</f>
        <v>270.47874677657484</v>
      </c>
      <c r="EM51" s="133">
        <f>'[3]Yearly Butadiene'!AU51</f>
        <v>264.92819222509576</v>
      </c>
      <c r="EN51" s="133">
        <f>'[3]Yearly Butadiene'!AV51</f>
        <v>260.3021032563085</v>
      </c>
      <c r="EO51" s="133">
        <f>'[3]Yearly Butadiene'!AW51</f>
        <v>254.65591433420607</v>
      </c>
      <c r="EP51" s="133">
        <f>'[3]Yearly Butadiene'!AX51</f>
        <v>249.00972541210365</v>
      </c>
      <c r="EQ51" s="133">
        <f>'[3]Yearly Butadiene'!AY51</f>
        <v>243.36353649000131</v>
      </c>
      <c r="ER51" s="133">
        <f>'[3]Yearly Butadiene'!AZ51</f>
        <v>237.71734756789888</v>
      </c>
      <c r="ES51" s="133">
        <f>'[3]Yearly Butadiene'!BA51</f>
        <v>232.07115864579646</v>
      </c>
      <c r="ET51" s="133">
        <f>'[3]Yearly Butadiene'!BB51</f>
        <v>226.42496972369403</v>
      </c>
      <c r="EU51" s="133">
        <f>'[3]Yearly Butadiene'!BC51</f>
        <v>220.77878080159167</v>
      </c>
      <c r="EV51" s="133">
        <f>'[3]Yearly Butadiene'!BD51</f>
        <v>215.13259187948927</v>
      </c>
      <c r="EW51" s="133">
        <f>'[3]Yearly Butadiene'!BE51</f>
        <v>206.44566845853183</v>
      </c>
      <c r="EX51" s="133">
        <f>'[3]Yearly Butadiene'!BF51</f>
        <v>200.68705365872574</v>
      </c>
      <c r="EY51" s="133">
        <f>'[3]Yearly Butadiene'!BG51</f>
        <v>194.92843885891966</v>
      </c>
      <c r="EZ51" s="133">
        <f>'[3]Yearly Butadiene'!BH51</f>
        <v>189.16982405911352</v>
      </c>
      <c r="FA51" s="133">
        <f>'[3]Yearly Butadiene'!BI51</f>
        <v>183.41120925930744</v>
      </c>
      <c r="FB51" s="133">
        <f>'[3]Yearly Butadiene'!BJ51</f>
        <v>177.65259445950136</v>
      </c>
      <c r="FC51" s="133">
        <f>'[3]Yearly Butadiene'!BK51</f>
        <v>171.89397965969522</v>
      </c>
      <c r="FD51" s="133">
        <f>'[3]Yearly Butadiene'!BL51</f>
        <v>166.13536485988914</v>
      </c>
      <c r="FE51" s="133">
        <f>'[3]Yearly Butadiene'!BM51</f>
        <v>160.37675006008303</v>
      </c>
      <c r="FF51" s="133">
        <f>'[3]Yearly Butadiene'!BN51</f>
        <v>154.61813526027694</v>
      </c>
      <c r="FG51" s="187"/>
      <c r="FH51" s="133">
        <f t="shared" si="142"/>
        <v>4023.9205555659128</v>
      </c>
      <c r="FI51" s="133">
        <f t="shared" si="143"/>
        <v>3942.8189648753041</v>
      </c>
      <c r="FJ51" s="133">
        <f t="shared" si="144"/>
        <v>3862.6218675746213</v>
      </c>
      <c r="FK51" s="133">
        <f t="shared" si="145"/>
        <v>3783.3204392880234</v>
      </c>
      <c r="FL51" s="133">
        <f t="shared" si="146"/>
        <v>3704.9059347005987</v>
      </c>
      <c r="FM51" s="133">
        <f t="shared" si="147"/>
        <v>3627.369686885012</v>
      </c>
      <c r="FN51" s="133">
        <f t="shared" si="148"/>
        <v>3550.7031066337086</v>
      </c>
      <c r="FO51" s="133">
        <f t="shared" si="149"/>
        <v>3474.8976817966113</v>
      </c>
      <c r="FP51" s="133">
        <f t="shared" si="150"/>
        <v>3399.9449766242838</v>
      </c>
      <c r="FQ51" s="133">
        <f t="shared" si="151"/>
        <v>3325.8366311164918</v>
      </c>
      <c r="FR51" s="133">
        <f t="shared" si="152"/>
        <v>3252.5643603761478</v>
      </c>
      <c r="FS51" s="133">
        <f t="shared" si="153"/>
        <v>3155.9594486977626</v>
      </c>
      <c r="FT51" s="133">
        <f t="shared" si="154"/>
        <v>3073.6148593711227</v>
      </c>
      <c r="FU51" s="133">
        <f t="shared" si="155"/>
        <v>2981.0065399137379</v>
      </c>
      <c r="FV51" s="133">
        <f t="shared" si="156"/>
        <v>2889.4735382002882</v>
      </c>
      <c r="FW51" s="133">
        <f t="shared" si="157"/>
        <v>2799.0050908190292</v>
      </c>
      <c r="FX51" s="133">
        <f t="shared" si="158"/>
        <v>2709.590532147598</v>
      </c>
      <c r="FY51" s="133">
        <f t="shared" si="159"/>
        <v>2621.2192935128169</v>
      </c>
      <c r="FZ51" s="133">
        <f t="shared" si="160"/>
        <v>2533.8809023574509</v>
      </c>
      <c r="GA51" s="133">
        <f t="shared" si="161"/>
        <v>2447.5649814138769</v>
      </c>
      <c r="GB51" s="133">
        <f t="shared" si="162"/>
        <v>2362.261247884599</v>
      </c>
      <c r="GC51" s="133">
        <f t="shared" si="163"/>
        <v>2291.5591819723631</v>
      </c>
      <c r="GD51" s="133">
        <f t="shared" si="164"/>
        <v>2225.3740665756332</v>
      </c>
      <c r="GE51" s="133">
        <f t="shared" si="165"/>
        <v>2159.9298220038072</v>
      </c>
      <c r="GF51" s="133">
        <f t="shared" si="166"/>
        <v>2095.2190573308317</v>
      </c>
      <c r="GG51" s="133">
        <f t="shared" si="167"/>
        <v>2031.2344486593545</v>
      </c>
      <c r="GH51" s="133">
        <f t="shared" si="168"/>
        <v>1967.9687385454636</v>
      </c>
      <c r="GI51" s="133">
        <f t="shared" si="169"/>
        <v>1905.4147354281877</v>
      </c>
      <c r="GJ51" s="133">
        <f t="shared" si="170"/>
        <v>1843.5653130637202</v>
      </c>
      <c r="GK51" s="133">
        <f t="shared" si="171"/>
        <v>1782.4134099643295</v>
      </c>
      <c r="GL51" s="133">
        <f t="shared" si="172"/>
        <v>1721.9520288419176</v>
      </c>
    </row>
    <row r="52" spans="1:194" outlineLevel="1">
      <c r="A52" s="6" t="s">
        <v>72</v>
      </c>
      <c r="B52" s="6" t="s">
        <v>48</v>
      </c>
      <c r="C52" s="17" t="s">
        <v>197</v>
      </c>
      <c r="D52" s="132">
        <f>'[2]Yearly Butadiene'!D52</f>
        <v>443858.22061087564</v>
      </c>
      <c r="E52" s="132">
        <f>'[2]Yearly Butadiene'!E52</f>
        <v>438385.25596857682</v>
      </c>
      <c r="F52" s="132">
        <f>'[2]Yearly Butadiene'!F52</f>
        <v>432967.01219719957</v>
      </c>
      <c r="G52" s="132">
        <f>'[2]Yearly Butadiene'!G52</f>
        <v>427602.99243361806</v>
      </c>
      <c r="H52" s="132">
        <f>'[2]Yearly Butadiene'!H52</f>
        <v>422292.7040821418</v>
      </c>
      <c r="I52" s="132">
        <f>'[2]Yearly Butadiene'!I52</f>
        <v>417035.65877916839</v>
      </c>
      <c r="J52" s="132">
        <f>'[2]Yearly Butadiene'!J52</f>
        <v>411831.37235812203</v>
      </c>
      <c r="K52" s="132">
        <f>'[2]Yearly Butadiene'!K52</f>
        <v>406679.36481467553</v>
      </c>
      <c r="L52" s="132">
        <f>'[2]Yearly Butadiene'!L52</f>
        <v>401579.16027225245</v>
      </c>
      <c r="M52" s="132">
        <f>'[2]Yearly Butadiene'!M52</f>
        <v>396530.28694780869</v>
      </c>
      <c r="N52" s="132">
        <f>'[2]Yearly Butadiene'!N52</f>
        <v>391532.27711788996</v>
      </c>
      <c r="O52" s="132">
        <f>'[2]Yearly Butadiene'!O52</f>
        <v>382145.88927875739</v>
      </c>
      <c r="P52" s="132">
        <f>'[2]Yearly Butadiene'!P52</f>
        <v>372871.3008883443</v>
      </c>
      <c r="Q52" s="132">
        <f>'[2]Yearly Butadiene'!Q52</f>
        <v>363707.40964130673</v>
      </c>
      <c r="R52" s="132">
        <f>'[2]Yearly Butadiene'!R52</f>
        <v>354653.12316586677</v>
      </c>
      <c r="S52" s="132">
        <f>'[2]Yearly Butadiene'!S52</f>
        <v>345707.35893889813</v>
      </c>
      <c r="T52" s="132">
        <f>'[2]Yearly Butadiene'!T52</f>
        <v>336869.04420171329</v>
      </c>
      <c r="U52" s="132">
        <f>'[2]Yearly Butadiene'!U52</f>
        <v>328137.11587654555</v>
      </c>
      <c r="V52" s="132">
        <f>'[2]Yearly Butadiene'!V52</f>
        <v>319510.52048372116</v>
      </c>
      <c r="W52" s="132">
        <f>'[2]Yearly Butadiene'!W52</f>
        <v>310988.21405951597</v>
      </c>
      <c r="X52" s="132">
        <f>'[2]Yearly Butadiene'!X52</f>
        <v>302569.16207468993</v>
      </c>
      <c r="Y52" s="132">
        <f>'[2]Yearly Butadiene'!Y52</f>
        <v>288043.83727303706</v>
      </c>
      <c r="Z52" s="132">
        <f>'[2]Yearly Butadiene'!Z52</f>
        <v>273706.24828643503</v>
      </c>
      <c r="AA52" s="132">
        <f>'[2]Yearly Butadiene'!AA52</f>
        <v>259554.48406630309</v>
      </c>
      <c r="AB52" s="132">
        <f>'[2]Yearly Butadiene'!AB52</f>
        <v>245586.65108136681</v>
      </c>
      <c r="AC52" s="132">
        <f>'[2]Yearly Butadiene'!AC52</f>
        <v>231800.87316632314</v>
      </c>
      <c r="AD52" s="132">
        <f>'[2]Yearly Butadiene'!AD52</f>
        <v>218195.29137176464</v>
      </c>
      <c r="AE52" s="132">
        <f>'[2]Yearly Butadiene'!AE52</f>
        <v>204768.06381535169</v>
      </c>
      <c r="AF52" s="132">
        <f>'[2]Yearly Butadiene'!AF52</f>
        <v>191517.36553422298</v>
      </c>
      <c r="AG52" s="132">
        <f>'[2]Yearly Butadiene'!AG52</f>
        <v>178441.38833863399</v>
      </c>
      <c r="AH52" s="132">
        <f>'[2]Yearly Butadiene'!AH52</f>
        <v>165538.34066681383</v>
      </c>
      <c r="AI52" s="187"/>
      <c r="AJ52" s="132">
        <f>'[3]Yearly Butadiene'!D52</f>
        <v>43857.307643928616</v>
      </c>
      <c r="AK52" s="132">
        <f>'[3]Yearly Butadiene'!E52</f>
        <v>43620.478182651401</v>
      </c>
      <c r="AL52" s="132">
        <f>'[3]Yearly Butadiene'!F52</f>
        <v>43383.648721374186</v>
      </c>
      <c r="AM52" s="132">
        <f>'[3]Yearly Butadiene'!G52</f>
        <v>43146.819260096971</v>
      </c>
      <c r="AN52" s="132">
        <f>'[3]Yearly Butadiene'!H52</f>
        <v>42909.989798819755</v>
      </c>
      <c r="AO52" s="132">
        <f>'[3]Yearly Butadiene'!I52</f>
        <v>42673.16033754254</v>
      </c>
      <c r="AP52" s="132">
        <f>'[3]Yearly Butadiene'!J52</f>
        <v>42436.330876265332</v>
      </c>
      <c r="AQ52" s="132">
        <f>'[3]Yearly Butadiene'!K52</f>
        <v>42199.501414988117</v>
      </c>
      <c r="AR52" s="132">
        <f>'[3]Yearly Butadiene'!L52</f>
        <v>41962.671953710902</v>
      </c>
      <c r="AS52" s="132">
        <f>'[3]Yearly Butadiene'!M52</f>
        <v>41725.842492433687</v>
      </c>
      <c r="AT52" s="132">
        <f>'[3]Yearly Butadiene'!N52</f>
        <v>41489.013031156472</v>
      </c>
      <c r="AU52" s="132">
        <f>'[3]Yearly Butadiene'!O52</f>
        <v>40778.524647324826</v>
      </c>
      <c r="AV52" s="132">
        <f>'[3]Yearly Butadiene'!P52</f>
        <v>40068.036263493181</v>
      </c>
      <c r="AW52" s="132">
        <f>'[3]Yearly Butadiene'!Q52</f>
        <v>39357.547879661543</v>
      </c>
      <c r="AX52" s="132">
        <f>'[3]Yearly Butadiene'!R52</f>
        <v>38647.059495829897</v>
      </c>
      <c r="AY52" s="132">
        <f>'[3]Yearly Butadiene'!S52</f>
        <v>37936.571111998252</v>
      </c>
      <c r="AZ52" s="132">
        <f>'[3]Yearly Butadiene'!T52</f>
        <v>37226.082728166606</v>
      </c>
      <c r="BA52" s="132">
        <f>'[3]Yearly Butadiene'!U52</f>
        <v>36515.594344334968</v>
      </c>
      <c r="BB52" s="132">
        <f>'[3]Yearly Butadiene'!V52</f>
        <v>35805.105960503322</v>
      </c>
      <c r="BC52" s="132">
        <f>'[3]Yearly Butadiene'!W52</f>
        <v>35094.617576671677</v>
      </c>
      <c r="BD52" s="132">
        <f>'[3]Yearly Butadiene'!X52</f>
        <v>34384.129192840031</v>
      </c>
      <c r="BE52" s="132">
        <f>'[3]Yearly Butadiene'!Y52</f>
        <v>32963.152425176748</v>
      </c>
      <c r="BF52" s="132">
        <f>'[3]Yearly Butadiene'!Z52</f>
        <v>31542.17565751346</v>
      </c>
      <c r="BG52" s="132">
        <f>'[3]Yearly Butadiene'!AA52</f>
        <v>30121.198889850173</v>
      </c>
      <c r="BH52" s="132">
        <f>'[3]Yearly Butadiene'!AB52</f>
        <v>28700.222122186886</v>
      </c>
      <c r="BI52" s="132">
        <f>'[3]Yearly Butadiene'!AC52</f>
        <v>27279.245354523602</v>
      </c>
      <c r="BJ52" s="132">
        <f>'[3]Yearly Butadiene'!AD52</f>
        <v>25858.268586860311</v>
      </c>
      <c r="BK52" s="132">
        <f>'[3]Yearly Butadiene'!AE52</f>
        <v>24437.291819197024</v>
      </c>
      <c r="BL52" s="132">
        <f>'[3]Yearly Butadiene'!AF52</f>
        <v>23016.31505153374</v>
      </c>
      <c r="BM52" s="132">
        <f>'[3]Yearly Butadiene'!AG52</f>
        <v>21595.338283870453</v>
      </c>
      <c r="BN52" s="132">
        <f>'[3]Yearly Butadiene'!AH52</f>
        <v>20174.361516207162</v>
      </c>
      <c r="BP52" s="132">
        <f t="shared" si="111"/>
        <v>487715.52825480426</v>
      </c>
      <c r="BQ52" s="132">
        <f t="shared" si="112"/>
        <v>482005.73415122821</v>
      </c>
      <c r="BR52" s="132">
        <f t="shared" si="113"/>
        <v>476350.66091857373</v>
      </c>
      <c r="BS52" s="132">
        <f t="shared" si="114"/>
        <v>470749.81169371505</v>
      </c>
      <c r="BT52" s="132">
        <f t="shared" si="115"/>
        <v>465202.69388096157</v>
      </c>
      <c r="BU52" s="132">
        <f t="shared" si="116"/>
        <v>459708.81911671092</v>
      </c>
      <c r="BV52" s="132">
        <f t="shared" si="117"/>
        <v>454267.70323438733</v>
      </c>
      <c r="BW52" s="132">
        <f t="shared" si="118"/>
        <v>448878.86622966366</v>
      </c>
      <c r="BX52" s="132">
        <f t="shared" si="119"/>
        <v>443541.83222596336</v>
      </c>
      <c r="BY52" s="132">
        <f t="shared" si="120"/>
        <v>438256.12944024237</v>
      </c>
      <c r="BZ52" s="132">
        <f t="shared" si="121"/>
        <v>433021.29014904646</v>
      </c>
      <c r="CA52" s="132">
        <f t="shared" si="122"/>
        <v>422924.4139260822</v>
      </c>
      <c r="CB52" s="132">
        <f t="shared" si="123"/>
        <v>412939.33715183748</v>
      </c>
      <c r="CC52" s="132">
        <f t="shared" si="124"/>
        <v>403064.95752096828</v>
      </c>
      <c r="CD52" s="132">
        <f t="shared" si="125"/>
        <v>393300.18266169669</v>
      </c>
      <c r="CE52" s="132">
        <f t="shared" si="126"/>
        <v>383643.93005089636</v>
      </c>
      <c r="CF52" s="132">
        <f t="shared" si="127"/>
        <v>374095.12692987989</v>
      </c>
      <c r="CG52" s="132">
        <f t="shared" si="128"/>
        <v>364652.71022088052</v>
      </c>
      <c r="CH52" s="132">
        <f t="shared" si="129"/>
        <v>355315.6264442245</v>
      </c>
      <c r="CI52" s="132">
        <f t="shared" si="130"/>
        <v>346082.83163618762</v>
      </c>
      <c r="CJ52" s="132">
        <f t="shared" si="131"/>
        <v>336953.29126752994</v>
      </c>
      <c r="CK52" s="132">
        <f t="shared" si="132"/>
        <v>321006.98969821382</v>
      </c>
      <c r="CL52" s="132">
        <f t="shared" si="133"/>
        <v>305248.42394394847</v>
      </c>
      <c r="CM52" s="132">
        <f t="shared" si="134"/>
        <v>289675.68295615329</v>
      </c>
      <c r="CN52" s="132">
        <f t="shared" si="135"/>
        <v>274286.87320355373</v>
      </c>
      <c r="CO52" s="132">
        <f t="shared" si="136"/>
        <v>259080.11852084674</v>
      </c>
      <c r="CP52" s="132">
        <f t="shared" si="137"/>
        <v>244053.55995862494</v>
      </c>
      <c r="CQ52" s="132">
        <f t="shared" si="138"/>
        <v>229205.3556345487</v>
      </c>
      <c r="CR52" s="132">
        <f t="shared" si="139"/>
        <v>214533.68058575672</v>
      </c>
      <c r="CS52" s="132">
        <f t="shared" si="140"/>
        <v>200036.72662250444</v>
      </c>
      <c r="CT52" s="132">
        <f t="shared" si="141"/>
        <v>185712.702183021</v>
      </c>
      <c r="CU52" s="187"/>
      <c r="CV52" s="132">
        <f>'[2]Yearly Butadiene'!AJ52</f>
        <v>443858.22061087564</v>
      </c>
      <c r="CW52" s="132">
        <f>'[2]Yearly Butadiene'!AK52</f>
        <v>439575.32251906465</v>
      </c>
      <c r="CX52" s="132">
        <f>'[2]Yearly Butadiene'!AL52</f>
        <v>435330.5603834762</v>
      </c>
      <c r="CY52" s="132">
        <f>'[2]Yearly Butadiene'!AM52</f>
        <v>431123.6106880522</v>
      </c>
      <c r="CZ52" s="132">
        <f>'[2]Yearly Butadiene'!AN52</f>
        <v>426954.15257364541</v>
      </c>
      <c r="DA52" s="132">
        <f>'[2]Yearly Butadiene'!AO52</f>
        <v>422821.86781670048</v>
      </c>
      <c r="DB52" s="132">
        <f>'[2]Yearly Butadiene'!AP52</f>
        <v>418726.44080810295</v>
      </c>
      <c r="DC52" s="132">
        <f>'[2]Yearly Butadiene'!AQ52</f>
        <v>414667.55853219511</v>
      </c>
      <c r="DD52" s="132">
        <f>'[2]Yearly Butadiene'!AR52</f>
        <v>410644.91054595716</v>
      </c>
      <c r="DE52" s="132">
        <f>'[2]Yearly Butadiene'!AS52</f>
        <v>406658.1889583529</v>
      </c>
      <c r="DF52" s="132">
        <f>'[2]Yearly Butadiene'!AT52</f>
        <v>402707.08840983815</v>
      </c>
      <c r="DG52" s="132">
        <f>'[2]Yearly Butadiene'!AU52</f>
        <v>396571.91714892769</v>
      </c>
      <c r="DH52" s="132">
        <f>'[2]Yearly Butadiene'!AV52</f>
        <v>390502.69339970208</v>
      </c>
      <c r="DI52" s="132">
        <f>'[2]Yearly Butadiene'!AW52</f>
        <v>384498.79599588556</v>
      </c>
      <c r="DJ52" s="132">
        <f>'[2]Yearly Butadiene'!AX52</f>
        <v>378559.60922584462</v>
      </c>
      <c r="DK52" s="132">
        <f>'[2]Yearly Butadiene'!AY52</f>
        <v>372684.52278673119</v>
      </c>
      <c r="DL52" s="132">
        <f>'[2]Yearly Butadiene'!AZ52</f>
        <v>366872.93173900066</v>
      </c>
      <c r="DM52" s="132">
        <f>'[2]Yearly Butadiene'!BA52</f>
        <v>361124.2364613004</v>
      </c>
      <c r="DN52" s="132">
        <f>'[2]Yearly Butadiene'!BB52</f>
        <v>355437.84260572708</v>
      </c>
      <c r="DO52" s="132">
        <f>'[2]Yearly Butadiene'!BC52</f>
        <v>349813.16105344956</v>
      </c>
      <c r="DP52" s="132">
        <f>'[2]Yearly Butadiene'!BD52</f>
        <v>344249.60787069314</v>
      </c>
      <c r="DQ52" s="132">
        <f>'[2]Yearly Butadiene'!BE52</f>
        <v>335642.35322475503</v>
      </c>
      <c r="DR52" s="132">
        <f>'[2]Yearly Butadiene'!BF52</f>
        <v>327138.33568829187</v>
      </c>
      <c r="DS52" s="132">
        <f>'[2]Yearly Butadiene'!BG52</f>
        <v>318736.53445183462</v>
      </c>
      <c r="DT52" s="132">
        <f>'[2]Yearly Butadiene'!BH52</f>
        <v>310435.93791947834</v>
      </c>
      <c r="DU52" s="132">
        <f>'[2]Yearly Butadiene'!BI52</f>
        <v>302235.54363004514</v>
      </c>
      <c r="DV52" s="132">
        <f>'[2]Yearly Butadiene'!BJ52</f>
        <v>294134.35817889846</v>
      </c>
      <c r="DW52" s="132">
        <f>'[2]Yearly Butadiene'!BK52</f>
        <v>286131.39714040351</v>
      </c>
      <c r="DX52" s="132">
        <f>'[2]Yearly Butadiene'!BL52</f>
        <v>278225.68499102816</v>
      </c>
      <c r="DY52" s="132">
        <f>'[2]Yearly Butadiene'!BM52</f>
        <v>270416.25503308012</v>
      </c>
      <c r="DZ52" s="132">
        <f>'[2]Yearly Butadiene'!BN52</f>
        <v>262702.14931907412</v>
      </c>
      <c r="EB52" s="132">
        <f>'[3]Yearly Butadiene'!AJ52</f>
        <v>43857.307643928616</v>
      </c>
      <c r="EC52" s="132">
        <f>'[3]Yearly Butadiene'!AK52</f>
        <v>43738.892913290008</v>
      </c>
      <c r="ED52" s="132">
        <f>'[3]Yearly Butadiene'!AL52</f>
        <v>43620.478182651401</v>
      </c>
      <c r="EE52" s="132">
        <f>'[3]Yearly Butadiene'!AM52</f>
        <v>43502.063452012793</v>
      </c>
      <c r="EF52" s="132">
        <f>'[3]Yearly Butadiene'!AN52</f>
        <v>43383.648721374186</v>
      </c>
      <c r="EG52" s="132">
        <f>'[3]Yearly Butadiene'!AO52</f>
        <v>43265.233990735578</v>
      </c>
      <c r="EH52" s="132">
        <f>'[3]Yearly Butadiene'!AP52</f>
        <v>43146.819260096971</v>
      </c>
      <c r="EI52" s="132">
        <f>'[3]Yearly Butadiene'!AQ52</f>
        <v>43028.404529458363</v>
      </c>
      <c r="EJ52" s="132">
        <f>'[3]Yearly Butadiene'!AR52</f>
        <v>42909.989798819755</v>
      </c>
      <c r="EK52" s="132">
        <f>'[3]Yearly Butadiene'!AS52</f>
        <v>42791.575068181148</v>
      </c>
      <c r="EL52" s="132">
        <f>'[3]Yearly Butadiene'!AT52</f>
        <v>42673.16033754254</v>
      </c>
      <c r="EM52" s="132">
        <f>'[3]Yearly Butadiene'!AU52</f>
        <v>42317.916145626725</v>
      </c>
      <c r="EN52" s="132">
        <f>'[3]Yearly Butadiene'!AV52</f>
        <v>41962.671953710902</v>
      </c>
      <c r="EO52" s="132">
        <f>'[3]Yearly Butadiene'!AW52</f>
        <v>41607.427761795079</v>
      </c>
      <c r="EP52" s="132">
        <f>'[3]Yearly Butadiene'!AX52</f>
        <v>41252.183569879257</v>
      </c>
      <c r="EQ52" s="132">
        <f>'[3]Yearly Butadiene'!AY52</f>
        <v>40896.939377963434</v>
      </c>
      <c r="ER52" s="132">
        <f>'[3]Yearly Butadiene'!AZ52</f>
        <v>40541.695186047611</v>
      </c>
      <c r="ES52" s="132">
        <f>'[3]Yearly Butadiene'!BA52</f>
        <v>40186.450994131788</v>
      </c>
      <c r="ET52" s="132">
        <f>'[3]Yearly Butadiene'!BB52</f>
        <v>39831.206802215966</v>
      </c>
      <c r="EU52" s="132">
        <f>'[3]Yearly Butadiene'!BC52</f>
        <v>39475.96261030015</v>
      </c>
      <c r="EV52" s="132">
        <f>'[3]Yearly Butadiene'!BD52</f>
        <v>39120.718418384327</v>
      </c>
      <c r="EW52" s="132">
        <f>'[3]Yearly Butadiene'!BE52</f>
        <v>38410.230034552682</v>
      </c>
      <c r="EX52" s="132">
        <f>'[3]Yearly Butadiene'!BF52</f>
        <v>37699.741650721036</v>
      </c>
      <c r="EY52" s="132">
        <f>'[3]Yearly Butadiene'!BG52</f>
        <v>36989.253266889398</v>
      </c>
      <c r="EZ52" s="132">
        <f>'[3]Yearly Butadiene'!BH52</f>
        <v>36278.764883057753</v>
      </c>
      <c r="FA52" s="132">
        <f>'[3]Yearly Butadiene'!BI52</f>
        <v>35568.276499226107</v>
      </c>
      <c r="FB52" s="132">
        <f>'[3]Yearly Butadiene'!BJ52</f>
        <v>34857.788115394462</v>
      </c>
      <c r="FC52" s="132">
        <f>'[3]Yearly Butadiene'!BK52</f>
        <v>34147.299731562816</v>
      </c>
      <c r="FD52" s="132">
        <f>'[3]Yearly Butadiene'!BL52</f>
        <v>33436.811347731178</v>
      </c>
      <c r="FE52" s="132">
        <f>'[3]Yearly Butadiene'!BM52</f>
        <v>32726.322963899533</v>
      </c>
      <c r="FF52" s="132">
        <f>'[3]Yearly Butadiene'!BN52</f>
        <v>32015.834580067887</v>
      </c>
      <c r="FG52" s="187"/>
      <c r="FH52" s="132">
        <f t="shared" si="142"/>
        <v>487715.52825480426</v>
      </c>
      <c r="FI52" s="132">
        <f t="shared" si="143"/>
        <v>483314.21543235466</v>
      </c>
      <c r="FJ52" s="132">
        <f t="shared" si="144"/>
        <v>478951.03856612759</v>
      </c>
      <c r="FK52" s="132">
        <f t="shared" si="145"/>
        <v>474625.67414006498</v>
      </c>
      <c r="FL52" s="132">
        <f t="shared" si="146"/>
        <v>470337.80129501957</v>
      </c>
      <c r="FM52" s="132">
        <f t="shared" si="147"/>
        <v>466087.10180743609</v>
      </c>
      <c r="FN52" s="132">
        <f t="shared" si="148"/>
        <v>461873.26006819995</v>
      </c>
      <c r="FO52" s="132">
        <f t="shared" si="149"/>
        <v>457695.96306165349</v>
      </c>
      <c r="FP52" s="132">
        <f t="shared" si="150"/>
        <v>453554.90034477692</v>
      </c>
      <c r="FQ52" s="132">
        <f t="shared" si="151"/>
        <v>449449.76402653405</v>
      </c>
      <c r="FR52" s="132">
        <f t="shared" si="152"/>
        <v>445380.24874738068</v>
      </c>
      <c r="FS52" s="132">
        <f t="shared" si="153"/>
        <v>438889.83329455444</v>
      </c>
      <c r="FT52" s="132">
        <f t="shared" si="154"/>
        <v>432465.36535341298</v>
      </c>
      <c r="FU52" s="132">
        <f t="shared" si="155"/>
        <v>426106.22375768062</v>
      </c>
      <c r="FV52" s="132">
        <f t="shared" si="156"/>
        <v>419811.79279572389</v>
      </c>
      <c r="FW52" s="132">
        <f t="shared" si="157"/>
        <v>413581.46216469462</v>
      </c>
      <c r="FX52" s="132">
        <f t="shared" si="158"/>
        <v>407414.6269250483</v>
      </c>
      <c r="FY52" s="132">
        <f t="shared" si="159"/>
        <v>401310.6874554322</v>
      </c>
      <c r="FZ52" s="132">
        <f t="shared" si="160"/>
        <v>395269.04940794304</v>
      </c>
      <c r="GA52" s="132">
        <f t="shared" si="161"/>
        <v>389289.12366374972</v>
      </c>
      <c r="GB52" s="132">
        <f t="shared" si="162"/>
        <v>383370.32628907746</v>
      </c>
      <c r="GC52" s="132">
        <f t="shared" si="163"/>
        <v>374052.58325930772</v>
      </c>
      <c r="GD52" s="132">
        <f t="shared" si="164"/>
        <v>364838.07733901293</v>
      </c>
      <c r="GE52" s="132">
        <f t="shared" si="165"/>
        <v>355725.78771872399</v>
      </c>
      <c r="GF52" s="132">
        <f t="shared" si="166"/>
        <v>346714.70280253608</v>
      </c>
      <c r="GG52" s="132">
        <f t="shared" si="167"/>
        <v>337803.82012927125</v>
      </c>
      <c r="GH52" s="132">
        <f t="shared" si="168"/>
        <v>328992.14629429294</v>
      </c>
      <c r="GI52" s="132">
        <f t="shared" si="169"/>
        <v>320278.69687196636</v>
      </c>
      <c r="GJ52" s="132">
        <f t="shared" si="170"/>
        <v>311662.49633875932</v>
      </c>
      <c r="GK52" s="132">
        <f t="shared" si="171"/>
        <v>303142.57799697964</v>
      </c>
      <c r="GL52" s="132">
        <f t="shared" si="172"/>
        <v>294717.98389914201</v>
      </c>
    </row>
    <row r="53" spans="1:194" outlineLevel="1">
      <c r="A53"/>
      <c r="B53" t="s">
        <v>69</v>
      </c>
      <c r="C53" s="5" t="s">
        <v>197</v>
      </c>
      <c r="D53" s="124">
        <f>'[2]Yearly Butadiene'!D53</f>
        <v>0</v>
      </c>
      <c r="E53" s="124">
        <f>'[2]Yearly Butadiene'!E53</f>
        <v>218.41209292783094</v>
      </c>
      <c r="F53" s="124">
        <f>'[2]Yearly Butadiene'!F53</f>
        <v>462.34858478895598</v>
      </c>
      <c r="G53" s="124">
        <f>'[2]Yearly Butadiene'!G53</f>
        <v>731.63724130312755</v>
      </c>
      <c r="H53" s="124">
        <f>'[2]Yearly Butadiene'!H53</f>
        <v>1026.10659332973</v>
      </c>
      <c r="I53" s="124">
        <f>'[2]Yearly Butadiene'!I53</f>
        <v>1345.5859340439622</v>
      </c>
      <c r="J53" s="124">
        <f>'[2]Yearly Butadiene'!J53</f>
        <v>1689.9053161223899</v>
      </c>
      <c r="K53" s="124">
        <f>'[2]Yearly Butadiene'!K53</f>
        <v>2058.8955489378336</v>
      </c>
      <c r="L53" s="124">
        <f>'[2]Yearly Butadiene'!L53</f>
        <v>2452.3881957635685</v>
      </c>
      <c r="M53" s="124">
        <f>'[2]Yearly Butadiene'!M53</f>
        <v>2870.2155709868061</v>
      </c>
      <c r="N53" s="124">
        <f>'[2]Yearly Butadiene'!N53</f>
        <v>3312.2107373314284</v>
      </c>
      <c r="O53" s="124">
        <f>'[2]Yearly Butadiene'!O53</f>
        <v>3778.2075030899409</v>
      </c>
      <c r="P53" s="124">
        <f>'[2]Yearly Butadiene'!P53</f>
        <v>4268.0404193646291</v>
      </c>
      <c r="Q53" s="124">
        <f>'[2]Yearly Butadiene'!Q53</f>
        <v>4755.7244355203575</v>
      </c>
      <c r="R53" s="124">
        <f>'[2]Yearly Butadiene'!R53</f>
        <v>5261.1161940929514</v>
      </c>
      <c r="S53" s="124">
        <f>'[2]Yearly Butadiene'!S53</f>
        <v>5783.6742815741327</v>
      </c>
      <c r="T53" s="124">
        <f>'[2]Yearly Butadiene'!T53</f>
        <v>6322.8615264307837</v>
      </c>
      <c r="U53" s="124">
        <f>'[2]Yearly Butadiene'!U53</f>
        <v>6878.1449767045233</v>
      </c>
      <c r="V53" s="124">
        <f>'[2]Yearly Butadiene'!V53</f>
        <v>7448.9958777079464</v>
      </c>
      <c r="W53" s="124">
        <f>'[2]Yearly Butadiene'!W53</f>
        <v>8034.8896498171298</v>
      </c>
      <c r="X53" s="124">
        <f>'[2]Yearly Butadiene'!X53</f>
        <v>8635.305866360035</v>
      </c>
      <c r="Y53" s="124">
        <f>'[2]Yearly Butadiene'!Y53</f>
        <v>9249.7282316004857</v>
      </c>
      <c r="Z53" s="124">
        <f>'[2]Yearly Butadiene'!Z53</f>
        <v>9877.6445588172828</v>
      </c>
      <c r="AA53" s="124">
        <f>'[2]Yearly Butadiene'!AA53</f>
        <v>10397.772450281755</v>
      </c>
      <c r="AB53" s="124">
        <f>'[2]Yearly Butadiene'!AB53</f>
        <v>10913.896437427262</v>
      </c>
      <c r="AC53" s="124">
        <f>'[2]Yearly Butadiene'!AC53</f>
        <v>11424.811775831808</v>
      </c>
      <c r="AD53" s="124">
        <f>'[2]Yearly Butadiene'!AD53</f>
        <v>11929.324453785091</v>
      </c>
      <c r="AE53" s="124">
        <f>'[2]Yearly Butadiene'!AE53</f>
        <v>12426.251132902526</v>
      </c>
      <c r="AF53" s="124">
        <f>'[2]Yearly Butadiene'!AF53</f>
        <v>12914.419089001763</v>
      </c>
      <c r="AG53" s="124">
        <f>'[2]Yearly Butadiene'!AG53</f>
        <v>13392.666153240682</v>
      </c>
      <c r="AH53" s="124">
        <f>'[2]Yearly Butadiene'!AH53</f>
        <v>13859.840653515856</v>
      </c>
      <c r="AI53" s="187"/>
      <c r="AJ53" s="124">
        <f>'[3]Yearly Butadiene'!D53</f>
        <v>0</v>
      </c>
      <c r="AK53" s="124">
        <f>'[3]Yearly Butadiene'!E53</f>
        <v>65.852698146110498</v>
      </c>
      <c r="AL53" s="124">
        <f>'[3]Yearly Butadiene'!F53</f>
        <v>147.20014879718818</v>
      </c>
      <c r="AM53" s="124">
        <f>'[3]Yearly Butadiene'!G53</f>
        <v>244.04235195323304</v>
      </c>
      <c r="AN53" s="124">
        <f>'[3]Yearly Butadiene'!H53</f>
        <v>356.37930761424496</v>
      </c>
      <c r="AO53" s="124">
        <f>'[3]Yearly Butadiene'!I53</f>
        <v>484.21101578022427</v>
      </c>
      <c r="AP53" s="124">
        <f>'[3]Yearly Butadiene'!J53</f>
        <v>627.53747645117062</v>
      </c>
      <c r="AQ53" s="124">
        <f>'[3]Yearly Butadiene'!K53</f>
        <v>786.35868962708423</v>
      </c>
      <c r="AR53" s="124">
        <f>'[3]Yearly Butadiene'!L53</f>
        <v>960.67465530796483</v>
      </c>
      <c r="AS53" s="124">
        <f>'[3]Yearly Butadiene'!M53</f>
        <v>1150.4853734938126</v>
      </c>
      <c r="AT53" s="124">
        <f>'[3]Yearly Butadiene'!N53</f>
        <v>1355.7908441846275</v>
      </c>
      <c r="AU53" s="124">
        <f>'[3]Yearly Butadiene'!O53</f>
        <v>1576.5910673804099</v>
      </c>
      <c r="AV53" s="124">
        <f>'[3]Yearly Butadiene'!P53</f>
        <v>1812.8860430811592</v>
      </c>
      <c r="AW53" s="124">
        <f>'[3]Yearly Butadiene'!Q53</f>
        <v>2053.5265221219265</v>
      </c>
      <c r="AX53" s="124">
        <f>'[3]Yearly Butadiene'!R53</f>
        <v>2306.7750812759859</v>
      </c>
      <c r="AY53" s="124">
        <f>'[3]Yearly Butadiene'!S53</f>
        <v>2572.3807055527568</v>
      </c>
      <c r="AZ53" s="124">
        <f>'[3]Yearly Butadiene'!T53</f>
        <v>2850.092379961658</v>
      </c>
      <c r="BA53" s="124">
        <f>'[3]Yearly Butadiene'!U53</f>
        <v>3139.6590895121099</v>
      </c>
      <c r="BB53" s="124">
        <f>'[3]Yearly Butadiene'!V53</f>
        <v>3440.8298192135326</v>
      </c>
      <c r="BC53" s="124">
        <f>'[3]Yearly Butadiene'!W53</f>
        <v>3753.3535540753442</v>
      </c>
      <c r="BD53" s="124">
        <f>'[3]Yearly Butadiene'!X53</f>
        <v>4076.979279106964</v>
      </c>
      <c r="BE53" s="124">
        <f>'[3]Yearly Butadiene'!Y53</f>
        <v>4411.4559793178132</v>
      </c>
      <c r="BF53" s="124">
        <f>'[3]Yearly Butadiene'!Z53</f>
        <v>4756.5326397173103</v>
      </c>
      <c r="BG53" s="124">
        <f>'[3]Yearly Butadiene'!AA53</f>
        <v>5053.2625733508075</v>
      </c>
      <c r="BH53" s="124">
        <f>'[3]Yearly Butadiene'!AB53</f>
        <v>5350.9702258673697</v>
      </c>
      <c r="BI53" s="124">
        <f>'[3]Yearly Butadiene'!AC53</f>
        <v>5648.9025522952543</v>
      </c>
      <c r="BJ53" s="124">
        <f>'[3]Yearly Butadiene'!AD53</f>
        <v>5946.3065076627172</v>
      </c>
      <c r="BK53" s="124">
        <f>'[3]Yearly Butadiene'!AE53</f>
        <v>6242.4290469980206</v>
      </c>
      <c r="BL53" s="124">
        <f>'[3]Yearly Butadiene'!AF53</f>
        <v>6536.5171253294211</v>
      </c>
      <c r="BM53" s="124">
        <f>'[3]Yearly Butadiene'!AG53</f>
        <v>6827.817697685181</v>
      </c>
      <c r="BN53" s="124">
        <f>'[3]Yearly Butadiene'!AH53</f>
        <v>7115.5777190935505</v>
      </c>
      <c r="BP53" s="124">
        <f t="shared" si="111"/>
        <v>0</v>
      </c>
      <c r="BQ53" s="124">
        <f t="shared" si="112"/>
        <v>284.26479107394141</v>
      </c>
      <c r="BR53" s="124">
        <f t="shared" si="113"/>
        <v>609.54873358614418</v>
      </c>
      <c r="BS53" s="124">
        <f t="shared" si="114"/>
        <v>975.67959325636059</v>
      </c>
      <c r="BT53" s="124">
        <f t="shared" si="115"/>
        <v>1382.4859009439749</v>
      </c>
      <c r="BU53" s="124">
        <f t="shared" si="116"/>
        <v>1829.7969498241864</v>
      </c>
      <c r="BV53" s="124">
        <f t="shared" si="117"/>
        <v>2317.4427925735604</v>
      </c>
      <c r="BW53" s="124">
        <f t="shared" si="118"/>
        <v>2845.2542385649176</v>
      </c>
      <c r="BX53" s="124">
        <f t="shared" si="119"/>
        <v>3413.0628510715333</v>
      </c>
      <c r="BY53" s="124">
        <f t="shared" si="120"/>
        <v>4020.700944480619</v>
      </c>
      <c r="BZ53" s="124">
        <f t="shared" si="121"/>
        <v>4668.0015815160559</v>
      </c>
      <c r="CA53" s="124">
        <f t="shared" si="122"/>
        <v>5354.7985704703506</v>
      </c>
      <c r="CB53" s="124">
        <f t="shared" si="123"/>
        <v>6080.9264624457883</v>
      </c>
      <c r="CC53" s="124">
        <f t="shared" si="124"/>
        <v>6809.2509576422835</v>
      </c>
      <c r="CD53" s="124">
        <f t="shared" si="125"/>
        <v>7567.8912753689374</v>
      </c>
      <c r="CE53" s="124">
        <f t="shared" si="126"/>
        <v>8356.0549871268886</v>
      </c>
      <c r="CF53" s="124">
        <f t="shared" si="127"/>
        <v>9172.9539063924421</v>
      </c>
      <c r="CG53" s="124">
        <f t="shared" si="128"/>
        <v>10017.804066216633</v>
      </c>
      <c r="CH53" s="124">
        <f t="shared" si="129"/>
        <v>10889.825696921478</v>
      </c>
      <c r="CI53" s="124">
        <f t="shared" si="130"/>
        <v>11788.243203892474</v>
      </c>
      <c r="CJ53" s="124">
        <f t="shared" si="131"/>
        <v>12712.285145466998</v>
      </c>
      <c r="CK53" s="124">
        <f t="shared" si="132"/>
        <v>13661.184210918298</v>
      </c>
      <c r="CL53" s="124">
        <f t="shared" si="133"/>
        <v>14634.177198534593</v>
      </c>
      <c r="CM53" s="124">
        <f t="shared" si="134"/>
        <v>15451.035023632561</v>
      </c>
      <c r="CN53" s="124">
        <f t="shared" si="135"/>
        <v>16264.866663294632</v>
      </c>
      <c r="CO53" s="124">
        <f t="shared" si="136"/>
        <v>17073.714328127062</v>
      </c>
      <c r="CP53" s="124">
        <f t="shared" si="137"/>
        <v>17875.630961447809</v>
      </c>
      <c r="CQ53" s="124">
        <f t="shared" si="138"/>
        <v>18668.680179900548</v>
      </c>
      <c r="CR53" s="124">
        <f t="shared" si="139"/>
        <v>19450.936214331185</v>
      </c>
      <c r="CS53" s="124">
        <f t="shared" si="140"/>
        <v>20220.483850925862</v>
      </c>
      <c r="CT53" s="124">
        <f t="shared" si="141"/>
        <v>20975.418372609405</v>
      </c>
      <c r="CU53" s="187"/>
      <c r="CV53" s="124">
        <f>'[2]Yearly Butadiene'!AJ53</f>
        <v>0</v>
      </c>
      <c r="CW53" s="124">
        <f>'[2]Yearly Butadiene'!AK53</f>
        <v>218.41209292783094</v>
      </c>
      <c r="CX53" s="124">
        <f>'[2]Yearly Butadiene'!AL53</f>
        <v>462.34858478895598</v>
      </c>
      <c r="CY53" s="124">
        <f>'[2]Yearly Butadiene'!AM53</f>
        <v>731.63724130312755</v>
      </c>
      <c r="CZ53" s="124">
        <f>'[2]Yearly Butadiene'!AN53</f>
        <v>1026.10659332973</v>
      </c>
      <c r="DA53" s="124">
        <f>'[2]Yearly Butadiene'!AO53</f>
        <v>1345.5859340439622</v>
      </c>
      <c r="DB53" s="124">
        <f>'[2]Yearly Butadiene'!AP53</f>
        <v>1689.9053161223899</v>
      </c>
      <c r="DC53" s="124">
        <f>'[2]Yearly Butadiene'!AQ53</f>
        <v>2058.8955489378336</v>
      </c>
      <c r="DD53" s="124">
        <f>'[2]Yearly Butadiene'!AR53</f>
        <v>2452.3881957635685</v>
      </c>
      <c r="DE53" s="124">
        <f>'[2]Yearly Butadiene'!AS53</f>
        <v>2870.2155709868061</v>
      </c>
      <c r="DF53" s="124">
        <f>'[2]Yearly Butadiene'!AT53</f>
        <v>3312.2107373314284</v>
      </c>
      <c r="DG53" s="124">
        <f>'[2]Yearly Butadiene'!AU53</f>
        <v>3778.2075030899409</v>
      </c>
      <c r="DH53" s="124">
        <f>'[2]Yearly Butadiene'!AV53</f>
        <v>4268.0404193646291</v>
      </c>
      <c r="DI53" s="124">
        <f>'[2]Yearly Butadiene'!AW53</f>
        <v>4755.7244355203575</v>
      </c>
      <c r="DJ53" s="124">
        <f>'[2]Yearly Butadiene'!AX53</f>
        <v>5261.1161940929514</v>
      </c>
      <c r="DK53" s="124">
        <f>'[2]Yearly Butadiene'!AY53</f>
        <v>5783.6742815741327</v>
      </c>
      <c r="DL53" s="124">
        <f>'[2]Yearly Butadiene'!AZ53</f>
        <v>6322.8615264307837</v>
      </c>
      <c r="DM53" s="124">
        <f>'[2]Yearly Butadiene'!BA53</f>
        <v>6878.1449767045233</v>
      </c>
      <c r="DN53" s="124">
        <f>'[2]Yearly Butadiene'!BB53</f>
        <v>7448.9958777079464</v>
      </c>
      <c r="DO53" s="124">
        <f>'[2]Yearly Butadiene'!BC53</f>
        <v>8034.8896498171298</v>
      </c>
      <c r="DP53" s="124">
        <f>'[2]Yearly Butadiene'!BD53</f>
        <v>8635.305866360035</v>
      </c>
      <c r="DQ53" s="124">
        <f>'[2]Yearly Butadiene'!BE53</f>
        <v>9249.7282316004857</v>
      </c>
      <c r="DR53" s="124">
        <f>'[2]Yearly Butadiene'!BF53</f>
        <v>9877.6445588172828</v>
      </c>
      <c r="DS53" s="124">
        <f>'[2]Yearly Butadiene'!BG53</f>
        <v>10397.772450281755</v>
      </c>
      <c r="DT53" s="124">
        <f>'[2]Yearly Butadiene'!BH53</f>
        <v>10913.896437427262</v>
      </c>
      <c r="DU53" s="124">
        <f>'[2]Yearly Butadiene'!BI53</f>
        <v>11424.811775831808</v>
      </c>
      <c r="DV53" s="124">
        <f>'[2]Yearly Butadiene'!BJ53</f>
        <v>11929.324453785091</v>
      </c>
      <c r="DW53" s="124">
        <f>'[2]Yearly Butadiene'!BK53</f>
        <v>12426.251132902526</v>
      </c>
      <c r="DX53" s="124">
        <f>'[2]Yearly Butadiene'!BL53</f>
        <v>12914.419089001763</v>
      </c>
      <c r="DY53" s="124">
        <f>'[2]Yearly Butadiene'!BM53</f>
        <v>13392.666153240682</v>
      </c>
      <c r="DZ53" s="124">
        <f>'[2]Yearly Butadiene'!BN53</f>
        <v>13859.840653515856</v>
      </c>
      <c r="EB53" s="124">
        <f>'[3]Yearly Butadiene'!AJ53</f>
        <v>0</v>
      </c>
      <c r="EC53" s="124">
        <f>'[3]Yearly Butadiene'!AK53</f>
        <v>65.852698146110498</v>
      </c>
      <c r="ED53" s="124">
        <f>'[3]Yearly Butadiene'!AL53</f>
        <v>147.20014879718818</v>
      </c>
      <c r="EE53" s="124">
        <f>'[3]Yearly Butadiene'!AM53</f>
        <v>244.04235195323304</v>
      </c>
      <c r="EF53" s="124">
        <f>'[3]Yearly Butadiene'!AN53</f>
        <v>356.37930761424496</v>
      </c>
      <c r="EG53" s="124">
        <f>'[3]Yearly Butadiene'!AO53</f>
        <v>484.21101578022427</v>
      </c>
      <c r="EH53" s="124">
        <f>'[3]Yearly Butadiene'!AP53</f>
        <v>627.53747645117062</v>
      </c>
      <c r="EI53" s="124">
        <f>'[3]Yearly Butadiene'!AQ53</f>
        <v>786.35868962708423</v>
      </c>
      <c r="EJ53" s="124">
        <f>'[3]Yearly Butadiene'!AR53</f>
        <v>960.67465530796483</v>
      </c>
      <c r="EK53" s="124">
        <f>'[3]Yearly Butadiene'!AS53</f>
        <v>1150.4853734938126</v>
      </c>
      <c r="EL53" s="124">
        <f>'[3]Yearly Butadiene'!AT53</f>
        <v>1355.7908441846275</v>
      </c>
      <c r="EM53" s="124">
        <f>'[3]Yearly Butadiene'!AU53</f>
        <v>1576.5910673804099</v>
      </c>
      <c r="EN53" s="124">
        <f>'[3]Yearly Butadiene'!AV53</f>
        <v>1812.8860430811592</v>
      </c>
      <c r="EO53" s="124">
        <f>'[3]Yearly Butadiene'!AW53</f>
        <v>2053.5265221219265</v>
      </c>
      <c r="EP53" s="124">
        <f>'[3]Yearly Butadiene'!AX53</f>
        <v>2306.7750812759859</v>
      </c>
      <c r="EQ53" s="124">
        <f>'[3]Yearly Butadiene'!AY53</f>
        <v>2572.3807055527568</v>
      </c>
      <c r="ER53" s="124">
        <f>'[3]Yearly Butadiene'!AZ53</f>
        <v>2850.092379961658</v>
      </c>
      <c r="ES53" s="124">
        <f>'[3]Yearly Butadiene'!BA53</f>
        <v>3139.6590895121099</v>
      </c>
      <c r="ET53" s="124">
        <f>'[3]Yearly Butadiene'!BB53</f>
        <v>3440.8298192135326</v>
      </c>
      <c r="EU53" s="124">
        <f>'[3]Yearly Butadiene'!BC53</f>
        <v>3753.3535540753442</v>
      </c>
      <c r="EV53" s="124">
        <f>'[3]Yearly Butadiene'!BD53</f>
        <v>4076.979279106964</v>
      </c>
      <c r="EW53" s="124">
        <f>'[3]Yearly Butadiene'!BE53</f>
        <v>4411.4559793178132</v>
      </c>
      <c r="EX53" s="124">
        <f>'[3]Yearly Butadiene'!BF53</f>
        <v>4756.5326397173103</v>
      </c>
      <c r="EY53" s="124">
        <f>'[3]Yearly Butadiene'!BG53</f>
        <v>5053.2625733508075</v>
      </c>
      <c r="EZ53" s="124">
        <f>'[3]Yearly Butadiene'!BH53</f>
        <v>5350.9702258673697</v>
      </c>
      <c r="FA53" s="124">
        <f>'[3]Yearly Butadiene'!BI53</f>
        <v>5648.9025522952543</v>
      </c>
      <c r="FB53" s="124">
        <f>'[3]Yearly Butadiene'!BJ53</f>
        <v>5946.3065076627172</v>
      </c>
      <c r="FC53" s="124">
        <f>'[3]Yearly Butadiene'!BK53</f>
        <v>6242.4290469980206</v>
      </c>
      <c r="FD53" s="124">
        <f>'[3]Yearly Butadiene'!BL53</f>
        <v>6536.5171253294211</v>
      </c>
      <c r="FE53" s="124">
        <f>'[3]Yearly Butadiene'!BM53</f>
        <v>6827.817697685181</v>
      </c>
      <c r="FF53" s="124">
        <f>'[3]Yearly Butadiene'!BN53</f>
        <v>7115.5777190935505</v>
      </c>
      <c r="FG53" s="187"/>
      <c r="FH53" s="124">
        <f t="shared" si="142"/>
        <v>0</v>
      </c>
      <c r="FI53" s="124">
        <f t="shared" si="143"/>
        <v>284.26479107394141</v>
      </c>
      <c r="FJ53" s="124">
        <f t="shared" si="144"/>
        <v>609.54873358614418</v>
      </c>
      <c r="FK53" s="124">
        <f t="shared" si="145"/>
        <v>975.67959325636059</v>
      </c>
      <c r="FL53" s="124">
        <f t="shared" si="146"/>
        <v>1382.4859009439749</v>
      </c>
      <c r="FM53" s="124">
        <f t="shared" si="147"/>
        <v>1829.7969498241864</v>
      </c>
      <c r="FN53" s="124">
        <f t="shared" si="148"/>
        <v>2317.4427925735604</v>
      </c>
      <c r="FO53" s="124">
        <f t="shared" si="149"/>
        <v>2845.2542385649176</v>
      </c>
      <c r="FP53" s="124">
        <f t="shared" si="150"/>
        <v>3413.0628510715333</v>
      </c>
      <c r="FQ53" s="124">
        <f t="shared" si="151"/>
        <v>4020.700944480619</v>
      </c>
      <c r="FR53" s="124">
        <f t="shared" si="152"/>
        <v>4668.0015815160559</v>
      </c>
      <c r="FS53" s="124">
        <f t="shared" si="153"/>
        <v>5354.7985704703506</v>
      </c>
      <c r="FT53" s="124">
        <f t="shared" si="154"/>
        <v>6080.9264624457883</v>
      </c>
      <c r="FU53" s="124">
        <f t="shared" si="155"/>
        <v>6809.2509576422835</v>
      </c>
      <c r="FV53" s="124">
        <f t="shared" si="156"/>
        <v>7567.8912753689374</v>
      </c>
      <c r="FW53" s="124">
        <f t="shared" si="157"/>
        <v>8356.0549871268886</v>
      </c>
      <c r="FX53" s="124">
        <f t="shared" si="158"/>
        <v>9172.9539063924421</v>
      </c>
      <c r="FY53" s="124">
        <f t="shared" si="159"/>
        <v>10017.804066216633</v>
      </c>
      <c r="FZ53" s="124">
        <f t="shared" si="160"/>
        <v>10889.825696921478</v>
      </c>
      <c r="GA53" s="124">
        <f t="shared" si="161"/>
        <v>11788.243203892474</v>
      </c>
      <c r="GB53" s="124">
        <f t="shared" si="162"/>
        <v>12712.285145466998</v>
      </c>
      <c r="GC53" s="124">
        <f t="shared" si="163"/>
        <v>13661.184210918298</v>
      </c>
      <c r="GD53" s="124">
        <f t="shared" si="164"/>
        <v>14634.177198534593</v>
      </c>
      <c r="GE53" s="124">
        <f t="shared" si="165"/>
        <v>15451.035023632561</v>
      </c>
      <c r="GF53" s="124">
        <f t="shared" si="166"/>
        <v>16264.866663294632</v>
      </c>
      <c r="GG53" s="124">
        <f t="shared" si="167"/>
        <v>17073.714328127062</v>
      </c>
      <c r="GH53" s="124">
        <f t="shared" si="168"/>
        <v>17875.630961447809</v>
      </c>
      <c r="GI53" s="124">
        <f t="shared" si="169"/>
        <v>18668.680179900548</v>
      </c>
      <c r="GJ53" s="124">
        <f t="shared" si="170"/>
        <v>19450.936214331185</v>
      </c>
      <c r="GK53" s="124">
        <f t="shared" si="171"/>
        <v>20220.483850925862</v>
      </c>
      <c r="GL53" s="124">
        <f t="shared" si="172"/>
        <v>20975.418372609405</v>
      </c>
    </row>
    <row r="54" spans="1:194" outlineLevel="1">
      <c r="A54" s="10"/>
      <c r="B54" s="10" t="s">
        <v>71</v>
      </c>
      <c r="C54" s="11" t="s">
        <v>197</v>
      </c>
      <c r="D54" s="133">
        <f>'[2]Yearly Butadiene'!D54</f>
        <v>443858.22061087564</v>
      </c>
      <c r="E54" s="133">
        <f>'[2]Yearly Butadiene'!E54</f>
        <v>438166.84387564898</v>
      </c>
      <c r="F54" s="133">
        <f>'[2]Yearly Butadiene'!F54</f>
        <v>432504.6636124106</v>
      </c>
      <c r="G54" s="133">
        <f>'[2]Yearly Butadiene'!G54</f>
        <v>426871.35519231495</v>
      </c>
      <c r="H54" s="133">
        <f>'[2]Yearly Butadiene'!H54</f>
        <v>421266.59748881205</v>
      </c>
      <c r="I54" s="133">
        <f>'[2]Yearly Butadiene'!I54</f>
        <v>415690.07284512441</v>
      </c>
      <c r="J54" s="133">
        <f>'[2]Yearly Butadiene'!J54</f>
        <v>410141.46704199963</v>
      </c>
      <c r="K54" s="133">
        <f>'[2]Yearly Butadiene'!K54</f>
        <v>404620.46926573769</v>
      </c>
      <c r="L54" s="133">
        <f>'[2]Yearly Butadiene'!L54</f>
        <v>399126.77207648888</v>
      </c>
      <c r="M54" s="133">
        <f>'[2]Yearly Butadiene'!M54</f>
        <v>393660.0713768219</v>
      </c>
      <c r="N54" s="133">
        <f>'[2]Yearly Butadiene'!N54</f>
        <v>388220.06638055854</v>
      </c>
      <c r="O54" s="133">
        <f>'[2]Yearly Butadiene'!O54</f>
        <v>378367.68177566747</v>
      </c>
      <c r="P54" s="133">
        <f>'[2]Yearly Butadiene'!P54</f>
        <v>368603.26046897966</v>
      </c>
      <c r="Q54" s="133">
        <f>'[2]Yearly Butadiene'!Q54</f>
        <v>358951.68520578637</v>
      </c>
      <c r="R54" s="133">
        <f>'[2]Yearly Butadiene'!R54</f>
        <v>349392.00697177381</v>
      </c>
      <c r="S54" s="133">
        <f>'[2]Yearly Butadiene'!S54</f>
        <v>339923.68465732399</v>
      </c>
      <c r="T54" s="133">
        <f>'[2]Yearly Butadiene'!T54</f>
        <v>330546.18267528253</v>
      </c>
      <c r="U54" s="133">
        <f>'[2]Yearly Butadiene'!U54</f>
        <v>321258.97089984105</v>
      </c>
      <c r="V54" s="133">
        <f>'[2]Yearly Butadiene'!V54</f>
        <v>312061.5246060132</v>
      </c>
      <c r="W54" s="133">
        <f>'[2]Yearly Butadiene'!W54</f>
        <v>302953.32440969883</v>
      </c>
      <c r="X54" s="133">
        <f>'[2]Yearly Butadiene'!X54</f>
        <v>293933.8562083299</v>
      </c>
      <c r="Y54" s="133">
        <f>'[2]Yearly Butadiene'!Y54</f>
        <v>278794.10904143658</v>
      </c>
      <c r="Z54" s="133">
        <f>'[2]Yearly Butadiene'!Z54</f>
        <v>263828.60372761777</v>
      </c>
      <c r="AA54" s="133">
        <f>'[2]Yearly Butadiene'!AA54</f>
        <v>249156.71161602135</v>
      </c>
      <c r="AB54" s="133">
        <f>'[2]Yearly Butadiene'!AB54</f>
        <v>234672.75464393955</v>
      </c>
      <c r="AC54" s="133">
        <f>'[2]Yearly Butadiene'!AC54</f>
        <v>220376.06139049135</v>
      </c>
      <c r="AD54" s="133">
        <f>'[2]Yearly Butadiene'!AD54</f>
        <v>206265.96691797956</v>
      </c>
      <c r="AE54" s="133">
        <f>'[2]Yearly Butadiene'!AE54</f>
        <v>192341.81268244918</v>
      </c>
      <c r="AF54" s="133">
        <f>'[2]Yearly Butadiene'!AF54</f>
        <v>178602.9464452212</v>
      </c>
      <c r="AG54" s="133">
        <f>'[2]Yearly Butadiene'!AG54</f>
        <v>165048.7221853933</v>
      </c>
      <c r="AH54" s="133">
        <f>'[2]Yearly Butadiene'!AH54</f>
        <v>151678.50001329798</v>
      </c>
      <c r="AI54" s="187"/>
      <c r="AJ54" s="133">
        <f>'[3]Yearly Butadiene'!D54</f>
        <v>43857.307643928616</v>
      </c>
      <c r="AK54" s="133">
        <f>'[3]Yearly Butadiene'!E54</f>
        <v>43554.62548450529</v>
      </c>
      <c r="AL54" s="133">
        <f>'[3]Yearly Butadiene'!F54</f>
        <v>43236.448572576999</v>
      </c>
      <c r="AM54" s="133">
        <f>'[3]Yearly Butadiene'!G54</f>
        <v>42902.776908143736</v>
      </c>
      <c r="AN54" s="133">
        <f>'[3]Yearly Butadiene'!H54</f>
        <v>42553.610491205509</v>
      </c>
      <c r="AO54" s="133">
        <f>'[3]Yearly Butadiene'!I54</f>
        <v>42188.949321762317</v>
      </c>
      <c r="AP54" s="133">
        <f>'[3]Yearly Butadiene'!J54</f>
        <v>41808.79339981416</v>
      </c>
      <c r="AQ54" s="133">
        <f>'[3]Yearly Butadiene'!K54</f>
        <v>41413.142725361031</v>
      </c>
      <c r="AR54" s="133">
        <f>'[3]Yearly Butadiene'!L54</f>
        <v>41001.997298402937</v>
      </c>
      <c r="AS54" s="133">
        <f>'[3]Yearly Butadiene'!M54</f>
        <v>40575.357118939872</v>
      </c>
      <c r="AT54" s="133">
        <f>'[3]Yearly Butadiene'!N54</f>
        <v>40133.222186971841</v>
      </c>
      <c r="AU54" s="133">
        <f>'[3]Yearly Butadiene'!O54</f>
        <v>39201.933579944416</v>
      </c>
      <c r="AV54" s="133">
        <f>'[3]Yearly Butadiene'!P54</f>
        <v>38255.150220412019</v>
      </c>
      <c r="AW54" s="133">
        <f>'[3]Yearly Butadiene'!Q54</f>
        <v>37304.021357539619</v>
      </c>
      <c r="AX54" s="133">
        <f>'[3]Yearly Butadiene'!R54</f>
        <v>36340.284414553913</v>
      </c>
      <c r="AY54" s="133">
        <f>'[3]Yearly Butadiene'!S54</f>
        <v>35364.190406445494</v>
      </c>
      <c r="AZ54" s="133">
        <f>'[3]Yearly Butadiene'!T54</f>
        <v>34375.990348204949</v>
      </c>
      <c r="BA54" s="133">
        <f>'[3]Yearly Butadiene'!U54</f>
        <v>33375.935254822856</v>
      </c>
      <c r="BB54" s="133">
        <f>'[3]Yearly Butadiene'!V54</f>
        <v>32364.276141289789</v>
      </c>
      <c r="BC54" s="133">
        <f>'[3]Yearly Butadiene'!W54</f>
        <v>31341.264022596333</v>
      </c>
      <c r="BD54" s="133">
        <f>'[3]Yearly Butadiene'!X54</f>
        <v>30307.149913733068</v>
      </c>
      <c r="BE54" s="133">
        <f>'[3]Yearly Butadiene'!Y54</f>
        <v>28551.696445858935</v>
      </c>
      <c r="BF54" s="133">
        <f>'[3]Yearly Butadiene'!Z54</f>
        <v>26785.643017796152</v>
      </c>
      <c r="BG54" s="133">
        <f>'[3]Yearly Butadiene'!AA54</f>
        <v>25067.936316499367</v>
      </c>
      <c r="BH54" s="133">
        <f>'[3]Yearly Butadiene'!AB54</f>
        <v>23349.251896319518</v>
      </c>
      <c r="BI54" s="133">
        <f>'[3]Yearly Butadiene'!AC54</f>
        <v>21630.342802228348</v>
      </c>
      <c r="BJ54" s="133">
        <f>'[3]Yearly Butadiene'!AD54</f>
        <v>19911.962079197594</v>
      </c>
      <c r="BK54" s="133">
        <f>'[3]Yearly Butadiene'!AE54</f>
        <v>18194.862772199005</v>
      </c>
      <c r="BL54" s="133">
        <f>'[3]Yearly Butadiene'!AF54</f>
        <v>16479.797926204319</v>
      </c>
      <c r="BM54" s="133">
        <f>'[3]Yearly Butadiene'!AG54</f>
        <v>14767.520586185272</v>
      </c>
      <c r="BN54" s="133">
        <f>'[3]Yearly Butadiene'!AH54</f>
        <v>13058.78379711361</v>
      </c>
      <c r="BP54" s="133">
        <f t="shared" si="111"/>
        <v>487715.52825480426</v>
      </c>
      <c r="BQ54" s="133">
        <f t="shared" si="112"/>
        <v>481721.46936015424</v>
      </c>
      <c r="BR54" s="133">
        <f t="shared" si="113"/>
        <v>475741.11218498758</v>
      </c>
      <c r="BS54" s="133">
        <f t="shared" si="114"/>
        <v>469774.13210045866</v>
      </c>
      <c r="BT54" s="133">
        <f t="shared" si="115"/>
        <v>463820.20798001759</v>
      </c>
      <c r="BU54" s="133">
        <f t="shared" si="116"/>
        <v>457879.02216688672</v>
      </c>
      <c r="BV54" s="133">
        <f t="shared" si="117"/>
        <v>451950.26044181379</v>
      </c>
      <c r="BW54" s="133">
        <f t="shared" si="118"/>
        <v>446033.61199109873</v>
      </c>
      <c r="BX54" s="133">
        <f t="shared" si="119"/>
        <v>440128.76937489182</v>
      </c>
      <c r="BY54" s="133">
        <f t="shared" si="120"/>
        <v>434235.42849576176</v>
      </c>
      <c r="BZ54" s="133">
        <f t="shared" si="121"/>
        <v>428353.2885675304</v>
      </c>
      <c r="CA54" s="133">
        <f t="shared" si="122"/>
        <v>417569.6153556119</v>
      </c>
      <c r="CB54" s="133">
        <f t="shared" si="123"/>
        <v>406858.41068939166</v>
      </c>
      <c r="CC54" s="133">
        <f t="shared" si="124"/>
        <v>396255.70656332601</v>
      </c>
      <c r="CD54" s="133">
        <f t="shared" si="125"/>
        <v>385732.29138632771</v>
      </c>
      <c r="CE54" s="133">
        <f t="shared" si="126"/>
        <v>375287.87506376946</v>
      </c>
      <c r="CF54" s="133">
        <f t="shared" si="127"/>
        <v>364922.1730234875</v>
      </c>
      <c r="CG54" s="133">
        <f t="shared" si="128"/>
        <v>354634.90615466388</v>
      </c>
      <c r="CH54" s="133">
        <f t="shared" si="129"/>
        <v>344425.800747303</v>
      </c>
      <c r="CI54" s="133">
        <f t="shared" si="130"/>
        <v>334294.58843229519</v>
      </c>
      <c r="CJ54" s="133">
        <f t="shared" si="131"/>
        <v>324241.00612206297</v>
      </c>
      <c r="CK54" s="133">
        <f t="shared" si="132"/>
        <v>307345.8054872955</v>
      </c>
      <c r="CL54" s="133">
        <f t="shared" si="133"/>
        <v>290614.24674541393</v>
      </c>
      <c r="CM54" s="133">
        <f t="shared" si="134"/>
        <v>274224.64793252072</v>
      </c>
      <c r="CN54" s="133">
        <f t="shared" si="135"/>
        <v>258022.00654025906</v>
      </c>
      <c r="CO54" s="133">
        <f t="shared" si="136"/>
        <v>242006.4041927197</v>
      </c>
      <c r="CP54" s="133">
        <f t="shared" si="137"/>
        <v>226177.92899717717</v>
      </c>
      <c r="CQ54" s="133">
        <f t="shared" si="138"/>
        <v>210536.67545464818</v>
      </c>
      <c r="CR54" s="133">
        <f t="shared" si="139"/>
        <v>195082.74437142551</v>
      </c>
      <c r="CS54" s="133">
        <f t="shared" si="140"/>
        <v>179816.24277157857</v>
      </c>
      <c r="CT54" s="133">
        <f t="shared" si="141"/>
        <v>164737.28381041158</v>
      </c>
      <c r="CU54" s="187"/>
      <c r="CV54" s="133">
        <f>'[2]Yearly Butadiene'!AJ54</f>
        <v>443858.22061087564</v>
      </c>
      <c r="CW54" s="133">
        <f>'[2]Yearly Butadiene'!AK54</f>
        <v>439356.9104261368</v>
      </c>
      <c r="CX54" s="133">
        <f>'[2]Yearly Butadiene'!AL54</f>
        <v>434868.21179868723</v>
      </c>
      <c r="CY54" s="133">
        <f>'[2]Yearly Butadiene'!AM54</f>
        <v>430391.97344674909</v>
      </c>
      <c r="CZ54" s="133">
        <f>'[2]Yearly Butadiene'!AN54</f>
        <v>425928.04598031566</v>
      </c>
      <c r="DA54" s="133">
        <f>'[2]Yearly Butadiene'!AO54</f>
        <v>421476.28188265651</v>
      </c>
      <c r="DB54" s="133">
        <f>'[2]Yearly Butadiene'!AP54</f>
        <v>417036.53549198055</v>
      </c>
      <c r="DC54" s="133">
        <f>'[2]Yearly Butadiene'!AQ54</f>
        <v>412608.66298325727</v>
      </c>
      <c r="DD54" s="133">
        <f>'[2]Yearly Butadiene'!AR54</f>
        <v>408192.52235019358</v>
      </c>
      <c r="DE54" s="133">
        <f>'[2]Yearly Butadiene'!AS54</f>
        <v>403787.9733873661</v>
      </c>
      <c r="DF54" s="133">
        <f>'[2]Yearly Butadiene'!AT54</f>
        <v>399394.87767250673</v>
      </c>
      <c r="DG54" s="133">
        <f>'[2]Yearly Butadiene'!AU54</f>
        <v>392793.70964583778</v>
      </c>
      <c r="DH54" s="133">
        <f>'[2]Yearly Butadiene'!AV54</f>
        <v>386234.65298033744</v>
      </c>
      <c r="DI54" s="133">
        <f>'[2]Yearly Butadiene'!AW54</f>
        <v>379743.07156036521</v>
      </c>
      <c r="DJ54" s="133">
        <f>'[2]Yearly Butadiene'!AX54</f>
        <v>373298.49303175166</v>
      </c>
      <c r="DK54" s="133">
        <f>'[2]Yearly Butadiene'!AY54</f>
        <v>366900.84850515705</v>
      </c>
      <c r="DL54" s="133">
        <f>'[2]Yearly Butadiene'!AZ54</f>
        <v>360550.0702125699</v>
      </c>
      <c r="DM54" s="133">
        <f>'[2]Yearly Butadiene'!BA54</f>
        <v>354246.09148459591</v>
      </c>
      <c r="DN54" s="133">
        <f>'[2]Yearly Butadiene'!BB54</f>
        <v>347988.84672801913</v>
      </c>
      <c r="DO54" s="133">
        <f>'[2]Yearly Butadiene'!BC54</f>
        <v>341778.27140363242</v>
      </c>
      <c r="DP54" s="133">
        <f>'[2]Yearly Butadiene'!BD54</f>
        <v>335614.30200433312</v>
      </c>
      <c r="DQ54" s="133">
        <f>'[2]Yearly Butadiene'!BE54</f>
        <v>326392.62499315455</v>
      </c>
      <c r="DR54" s="133">
        <f>'[2]Yearly Butadiene'!BF54</f>
        <v>317260.69112947461</v>
      </c>
      <c r="DS54" s="133">
        <f>'[2]Yearly Butadiene'!BG54</f>
        <v>308338.76200155285</v>
      </c>
      <c r="DT54" s="133">
        <f>'[2]Yearly Butadiene'!BH54</f>
        <v>299522.04148205108</v>
      </c>
      <c r="DU54" s="133">
        <f>'[2]Yearly Butadiene'!BI54</f>
        <v>290810.73185421334</v>
      </c>
      <c r="DV54" s="133">
        <f>'[2]Yearly Butadiene'!BJ54</f>
        <v>282205.03372511338</v>
      </c>
      <c r="DW54" s="133">
        <f>'[2]Yearly Butadiene'!BK54</f>
        <v>273705.146007501</v>
      </c>
      <c r="DX54" s="133">
        <f>'[2]Yearly Butadiene'!BL54</f>
        <v>265311.26590202638</v>
      </c>
      <c r="DY54" s="133">
        <f>'[2]Yearly Butadiene'!BM54</f>
        <v>257023.58887983943</v>
      </c>
      <c r="DZ54" s="133">
        <f>'[2]Yearly Butadiene'!BN54</f>
        <v>248842.30866555826</v>
      </c>
      <c r="EB54" s="133">
        <f>'[3]Yearly Butadiene'!AJ54</f>
        <v>43857.307643928616</v>
      </c>
      <c r="EC54" s="133">
        <f>'[3]Yearly Butadiene'!AK54</f>
        <v>43673.040215143898</v>
      </c>
      <c r="ED54" s="133">
        <f>'[3]Yearly Butadiene'!AL54</f>
        <v>43473.278033854214</v>
      </c>
      <c r="EE54" s="133">
        <f>'[3]Yearly Butadiene'!AM54</f>
        <v>43258.021100059559</v>
      </c>
      <c r="EF54" s="133">
        <f>'[3]Yearly Butadiene'!AN54</f>
        <v>43027.269413759939</v>
      </c>
      <c r="EG54" s="133">
        <f>'[3]Yearly Butadiene'!AO54</f>
        <v>42781.022974955355</v>
      </c>
      <c r="EH54" s="133">
        <f>'[3]Yearly Butadiene'!AP54</f>
        <v>42519.281783645798</v>
      </c>
      <c r="EI54" s="133">
        <f>'[3]Yearly Butadiene'!AQ54</f>
        <v>42242.045839831277</v>
      </c>
      <c r="EJ54" s="133">
        <f>'[3]Yearly Butadiene'!AR54</f>
        <v>41949.315143511791</v>
      </c>
      <c r="EK54" s="133">
        <f>'[3]Yearly Butadiene'!AS54</f>
        <v>41641.089694687333</v>
      </c>
      <c r="EL54" s="133">
        <f>'[3]Yearly Butadiene'!AT54</f>
        <v>41317.36949335791</v>
      </c>
      <c r="EM54" s="133">
        <f>'[3]Yearly Butadiene'!AU54</f>
        <v>40741.325078246315</v>
      </c>
      <c r="EN54" s="133">
        <f>'[3]Yearly Butadiene'!AV54</f>
        <v>40149.78591062974</v>
      </c>
      <c r="EO54" s="133">
        <f>'[3]Yearly Butadiene'!AW54</f>
        <v>39553.901239673156</v>
      </c>
      <c r="EP54" s="133">
        <f>'[3]Yearly Butadiene'!AX54</f>
        <v>38945.408488603272</v>
      </c>
      <c r="EQ54" s="133">
        <f>'[3]Yearly Butadiene'!AY54</f>
        <v>38324.558672410676</v>
      </c>
      <c r="ER54" s="133">
        <f>'[3]Yearly Butadiene'!AZ54</f>
        <v>37691.602806085953</v>
      </c>
      <c r="ES54" s="133">
        <f>'[3]Yearly Butadiene'!BA54</f>
        <v>37046.791904619677</v>
      </c>
      <c r="ET54" s="133">
        <f>'[3]Yearly Butadiene'!BB54</f>
        <v>36390.376983002432</v>
      </c>
      <c r="EU54" s="133">
        <f>'[3]Yearly Butadiene'!BC54</f>
        <v>35722.609056224806</v>
      </c>
      <c r="EV54" s="133">
        <f>'[3]Yearly Butadiene'!BD54</f>
        <v>35043.739139277364</v>
      </c>
      <c r="EW54" s="133">
        <f>'[3]Yearly Butadiene'!BE54</f>
        <v>33998.77405523487</v>
      </c>
      <c r="EX54" s="133">
        <f>'[3]Yearly Butadiene'!BF54</f>
        <v>32943.209011003724</v>
      </c>
      <c r="EY54" s="133">
        <f>'[3]Yearly Butadiene'!BG54</f>
        <v>31935.990693538592</v>
      </c>
      <c r="EZ54" s="133">
        <f>'[3]Yearly Butadiene'!BH54</f>
        <v>30927.794657190381</v>
      </c>
      <c r="FA54" s="133">
        <f>'[3]Yearly Butadiene'!BI54</f>
        <v>29919.373946930853</v>
      </c>
      <c r="FB54" s="133">
        <f>'[3]Yearly Butadiene'!BJ54</f>
        <v>28911.481607731745</v>
      </c>
      <c r="FC54" s="133">
        <f>'[3]Yearly Butadiene'!BK54</f>
        <v>27904.870684564798</v>
      </c>
      <c r="FD54" s="133">
        <f>'[3]Yearly Butadiene'!BL54</f>
        <v>26900.294222401757</v>
      </c>
      <c r="FE54" s="133">
        <f>'[3]Yearly Butadiene'!BM54</f>
        <v>25898.50526621435</v>
      </c>
      <c r="FF54" s="133">
        <f>'[3]Yearly Butadiene'!BN54</f>
        <v>24900.256860974336</v>
      </c>
      <c r="FG54" s="187"/>
      <c r="FH54" s="133">
        <f t="shared" si="142"/>
        <v>487715.52825480426</v>
      </c>
      <c r="FI54" s="133">
        <f t="shared" si="143"/>
        <v>483029.95064128068</v>
      </c>
      <c r="FJ54" s="133">
        <f t="shared" si="144"/>
        <v>478341.48983254144</v>
      </c>
      <c r="FK54" s="133">
        <f t="shared" si="145"/>
        <v>473649.99454680865</v>
      </c>
      <c r="FL54" s="133">
        <f t="shared" si="146"/>
        <v>468955.31539407559</v>
      </c>
      <c r="FM54" s="133">
        <f t="shared" si="147"/>
        <v>464257.30485761189</v>
      </c>
      <c r="FN54" s="133">
        <f t="shared" si="148"/>
        <v>459555.81727562635</v>
      </c>
      <c r="FO54" s="133">
        <f t="shared" si="149"/>
        <v>454850.70882308856</v>
      </c>
      <c r="FP54" s="133">
        <f t="shared" si="150"/>
        <v>450141.83749370539</v>
      </c>
      <c r="FQ54" s="133">
        <f t="shared" si="151"/>
        <v>445429.06308205344</v>
      </c>
      <c r="FR54" s="133">
        <f t="shared" si="152"/>
        <v>440712.24716586462</v>
      </c>
      <c r="FS54" s="133">
        <f t="shared" si="153"/>
        <v>433535.03472408408</v>
      </c>
      <c r="FT54" s="133">
        <f t="shared" si="154"/>
        <v>426384.43889096717</v>
      </c>
      <c r="FU54" s="133">
        <f t="shared" si="155"/>
        <v>419296.97280003835</v>
      </c>
      <c r="FV54" s="133">
        <f t="shared" si="156"/>
        <v>412243.90152035491</v>
      </c>
      <c r="FW54" s="133">
        <f t="shared" si="157"/>
        <v>405225.40717756771</v>
      </c>
      <c r="FX54" s="133">
        <f t="shared" si="158"/>
        <v>398241.67301865586</v>
      </c>
      <c r="FY54" s="133">
        <f t="shared" si="159"/>
        <v>391292.88338921557</v>
      </c>
      <c r="FZ54" s="133">
        <f t="shared" si="160"/>
        <v>384379.22371102154</v>
      </c>
      <c r="GA54" s="133">
        <f t="shared" si="161"/>
        <v>377500.88045985723</v>
      </c>
      <c r="GB54" s="133">
        <f t="shared" si="162"/>
        <v>370658.04114361049</v>
      </c>
      <c r="GC54" s="133">
        <f t="shared" si="163"/>
        <v>360391.3990483894</v>
      </c>
      <c r="GD54" s="133">
        <f t="shared" si="164"/>
        <v>350203.90014047833</v>
      </c>
      <c r="GE54" s="133">
        <f t="shared" si="165"/>
        <v>340274.75269509142</v>
      </c>
      <c r="GF54" s="133">
        <f t="shared" si="166"/>
        <v>330449.83613924147</v>
      </c>
      <c r="GG54" s="133">
        <f t="shared" si="167"/>
        <v>320730.10580114421</v>
      </c>
      <c r="GH54" s="133">
        <f t="shared" si="168"/>
        <v>311116.5153328451</v>
      </c>
      <c r="GI54" s="133">
        <f t="shared" si="169"/>
        <v>301610.01669206581</v>
      </c>
      <c r="GJ54" s="133">
        <f t="shared" si="170"/>
        <v>292211.56012442813</v>
      </c>
      <c r="GK54" s="133">
        <f t="shared" si="171"/>
        <v>282922.09414605377</v>
      </c>
      <c r="GL54" s="133">
        <f t="shared" si="172"/>
        <v>273742.56552653259</v>
      </c>
    </row>
    <row r="55" spans="1:194" outlineLevel="1">
      <c r="A55" s="6" t="s">
        <v>73</v>
      </c>
      <c r="B55" s="6" t="s">
        <v>48</v>
      </c>
      <c r="C55" s="5" t="s">
        <v>197</v>
      </c>
      <c r="D55" s="123">
        <f>'[2]Yearly Butadiene'!D55</f>
        <v>9040.6811006642947</v>
      </c>
      <c r="E55" s="123">
        <f>'[2]Yearly Butadiene'!E55</f>
        <v>8700.274606605486</v>
      </c>
      <c r="F55" s="123">
        <f>'[2]Yearly Butadiene'!F55</f>
        <v>8364.1730993664751</v>
      </c>
      <c r="G55" s="123">
        <f>'[2]Yearly Butadiene'!G55</f>
        <v>8032.3331121764422</v>
      </c>
      <c r="H55" s="123">
        <f>'[2]Yearly Butadiene'!H55</f>
        <v>7704.7115749990162</v>
      </c>
      <c r="I55" s="123">
        <f>'[2]Yearly Butadiene'!I55</f>
        <v>7381.2658111138244</v>
      </c>
      <c r="J55" s="123">
        <f>'[2]Yearly Butadiene'!J55</f>
        <v>7061.9535337264115</v>
      </c>
      <c r="K55" s="123">
        <f>'[2]Yearly Butadiene'!K55</f>
        <v>6746.732842606295</v>
      </c>
      <c r="L55" s="123">
        <f>'[2]Yearly Butadiene'!L55</f>
        <v>6435.5622207529595</v>
      </c>
      <c r="M55" s="123">
        <f>'[2]Yearly Butadiene'!M55</f>
        <v>6128.4005310895327</v>
      </c>
      <c r="N55" s="123">
        <f>'[2]Yearly Butadiene'!N55</f>
        <v>5825.2070131839318</v>
      </c>
      <c r="O55" s="123">
        <f>'[2]Yearly Butadiene'!O55</f>
        <v>5602.1207462114335</v>
      </c>
      <c r="P55" s="123">
        <f>'[2]Yearly Butadiene'!P55</f>
        <v>5381.8606006204573</v>
      </c>
      <c r="Q55" s="123">
        <f>'[2]Yearly Butadiene'!Q55</f>
        <v>5164.3980229389554</v>
      </c>
      <c r="R55" s="123">
        <f>'[2]Yearly Butadiene'!R55</f>
        <v>4949.7047204004293</v>
      </c>
      <c r="S55" s="123">
        <f>'[2]Yearly Butadiene'!S55</f>
        <v>4737.7526586970798</v>
      </c>
      <c r="T55" s="123">
        <f>'[2]Yearly Butadiene'!T55</f>
        <v>4528.5140597516174</v>
      </c>
      <c r="U55" s="123">
        <f>'[2]Yearly Butadiene'!U55</f>
        <v>4321.9613995075833</v>
      </c>
      <c r="V55" s="123">
        <f>'[2]Yearly Butadiene'!V55</f>
        <v>4118.0674057380074</v>
      </c>
      <c r="W55" s="123">
        <f>'[2]Yearly Butadiene'!W55</f>
        <v>3916.8050558722939</v>
      </c>
      <c r="X55" s="123">
        <f>'[2]Yearly Butadiene'!X55</f>
        <v>3718.1475748411422</v>
      </c>
      <c r="Y55" s="123">
        <f>'[2]Yearly Butadiene'!Y55</f>
        <v>3486.9414206427855</v>
      </c>
      <c r="Z55" s="123">
        <f>'[2]Yearly Butadiene'!Z55</f>
        <v>3258.7768535031773</v>
      </c>
      <c r="AA55" s="123">
        <f>'[2]Yearly Butadiene'!AA55</f>
        <v>3033.6227114460139</v>
      </c>
      <c r="AB55" s="123">
        <f>'[2]Yearly Butadiene'!AB55</f>
        <v>2811.4481190912802</v>
      </c>
      <c r="AC55" s="123">
        <f>'[2]Yearly Butadiene'!AC55</f>
        <v>2592.2224851742376</v>
      </c>
      <c r="AD55" s="123">
        <f>'[2]Yearly Butadiene'!AD55</f>
        <v>2375.9155000850833</v>
      </c>
      <c r="AE55" s="123">
        <f>'[2]Yearly Butadiene'!AE55</f>
        <v>2162.4971334290922</v>
      </c>
      <c r="AF55" s="123">
        <f>'[2]Yearly Butadiene'!AF55</f>
        <v>1951.9376316070957</v>
      </c>
      <c r="AG55" s="123">
        <f>'[2]Yearly Butadiene'!AG55</f>
        <v>1744.2075154161118</v>
      </c>
      <c r="AH55" s="123">
        <f>'[2]Yearly Butadiene'!AH55</f>
        <v>1539.2775776699837</v>
      </c>
      <c r="AI55" s="187"/>
      <c r="AJ55" s="123">
        <f>'[3]Yearly Butadiene'!D55</f>
        <v>858.35106600000074</v>
      </c>
      <c r="AK55" s="123">
        <f>'[3]Yearly Butadiene'!E55</f>
        <v>831.8280180606007</v>
      </c>
      <c r="AL55" s="123">
        <f>'[3]Yearly Butadiene'!F55</f>
        <v>805.30497012120065</v>
      </c>
      <c r="AM55" s="123">
        <f>'[3]Yearly Butadiene'!G55</f>
        <v>778.78192218180061</v>
      </c>
      <c r="AN55" s="123">
        <f>'[3]Yearly Butadiene'!H55</f>
        <v>752.25887424240068</v>
      </c>
      <c r="AO55" s="123">
        <f>'[3]Yearly Butadiene'!I55</f>
        <v>725.73582630300064</v>
      </c>
      <c r="AP55" s="123">
        <f>'[3]Yearly Butadiene'!J55</f>
        <v>699.21277836360071</v>
      </c>
      <c r="AQ55" s="123">
        <f>'[3]Yearly Butadiene'!K55</f>
        <v>672.68973042420066</v>
      </c>
      <c r="AR55" s="123">
        <f>'[3]Yearly Butadiene'!L55</f>
        <v>646.16668248480062</v>
      </c>
      <c r="AS55" s="123">
        <f>'[3]Yearly Butadiene'!M55</f>
        <v>619.64363454540057</v>
      </c>
      <c r="AT55" s="123">
        <f>'[3]Yearly Butadiene'!N55</f>
        <v>593.12058660600053</v>
      </c>
      <c r="AU55" s="123">
        <f>'[3]Yearly Butadiene'!O55</f>
        <v>574.40853336720045</v>
      </c>
      <c r="AV55" s="123">
        <f>'[3]Yearly Butadiene'!P55</f>
        <v>555.69648012840048</v>
      </c>
      <c r="AW55" s="123">
        <f>'[3]Yearly Butadiene'!Q55</f>
        <v>536.98442688960051</v>
      </c>
      <c r="AX55" s="123">
        <f>'[3]Yearly Butadiene'!R55</f>
        <v>518.27237365080043</v>
      </c>
      <c r="AY55" s="123">
        <f>'[3]Yearly Butadiene'!S55</f>
        <v>499.56032041200046</v>
      </c>
      <c r="AZ55" s="123">
        <f>'[3]Yearly Butadiene'!T55</f>
        <v>480.84826717320038</v>
      </c>
      <c r="BA55" s="123">
        <f>'[3]Yearly Butadiene'!U55</f>
        <v>462.13621393440042</v>
      </c>
      <c r="BB55" s="123">
        <f>'[3]Yearly Butadiene'!V55</f>
        <v>443.42416069560034</v>
      </c>
      <c r="BC55" s="123">
        <f>'[3]Yearly Butadiene'!W55</f>
        <v>424.71210745680031</v>
      </c>
      <c r="BD55" s="123">
        <f>'[3]Yearly Butadiene'!X55</f>
        <v>406.00005421800034</v>
      </c>
      <c r="BE55" s="123">
        <f>'[3]Yearly Butadiene'!Y55</f>
        <v>383.42542118220024</v>
      </c>
      <c r="BF55" s="123">
        <f>'[3]Yearly Butadiene'!Z55</f>
        <v>360.8507881464003</v>
      </c>
      <c r="BG55" s="123">
        <f>'[3]Yearly Butadiene'!AA55</f>
        <v>338.27615511060026</v>
      </c>
      <c r="BH55" s="123">
        <f>'[3]Yearly Butadiene'!AB55</f>
        <v>315.70152207480021</v>
      </c>
      <c r="BI55" s="123">
        <f>'[3]Yearly Butadiene'!AC55</f>
        <v>293.12688903900028</v>
      </c>
      <c r="BJ55" s="123">
        <f>'[3]Yearly Butadiene'!AD55</f>
        <v>270.55225600320011</v>
      </c>
      <c r="BK55" s="123">
        <f>'[3]Yearly Butadiene'!AE55</f>
        <v>247.97762296740018</v>
      </c>
      <c r="BL55" s="123">
        <f>'[3]Yearly Butadiene'!AF55</f>
        <v>225.4029899316001</v>
      </c>
      <c r="BM55" s="123">
        <f>'[3]Yearly Butadiene'!AG55</f>
        <v>202.82835689580014</v>
      </c>
      <c r="BN55" s="123">
        <f>'[3]Yearly Butadiene'!AH55</f>
        <v>180.25372386000015</v>
      </c>
      <c r="BP55" s="123">
        <f t="shared" si="111"/>
        <v>9899.0321666642958</v>
      </c>
      <c r="BQ55" s="123">
        <f t="shared" si="112"/>
        <v>9532.1026246660876</v>
      </c>
      <c r="BR55" s="123">
        <f t="shared" si="113"/>
        <v>9169.4780694876754</v>
      </c>
      <c r="BS55" s="123">
        <f t="shared" si="114"/>
        <v>8811.1150343582431</v>
      </c>
      <c r="BT55" s="123">
        <f t="shared" si="115"/>
        <v>8456.9704492414166</v>
      </c>
      <c r="BU55" s="123">
        <f t="shared" si="116"/>
        <v>8107.0016374168254</v>
      </c>
      <c r="BV55" s="123">
        <f t="shared" si="117"/>
        <v>7761.1663120900121</v>
      </c>
      <c r="BW55" s="123">
        <f t="shared" si="118"/>
        <v>7419.4225730304952</v>
      </c>
      <c r="BX55" s="123">
        <f t="shared" si="119"/>
        <v>7081.7289032377603</v>
      </c>
      <c r="BY55" s="123">
        <f t="shared" si="120"/>
        <v>6748.0441656349331</v>
      </c>
      <c r="BZ55" s="123">
        <f t="shared" si="121"/>
        <v>6418.3275997899327</v>
      </c>
      <c r="CA55" s="123">
        <f t="shared" si="122"/>
        <v>6176.5292795786336</v>
      </c>
      <c r="CB55" s="123">
        <f t="shared" si="123"/>
        <v>5937.5570807488575</v>
      </c>
      <c r="CC55" s="123">
        <f t="shared" si="124"/>
        <v>5701.3824498285558</v>
      </c>
      <c r="CD55" s="123">
        <f t="shared" si="125"/>
        <v>5467.9770940512299</v>
      </c>
      <c r="CE55" s="123">
        <f t="shared" si="126"/>
        <v>5237.3129791090805</v>
      </c>
      <c r="CF55" s="123">
        <f t="shared" si="127"/>
        <v>5009.3623269248183</v>
      </c>
      <c r="CG55" s="123">
        <f t="shared" si="128"/>
        <v>4784.0976134419834</v>
      </c>
      <c r="CH55" s="123">
        <f t="shared" si="129"/>
        <v>4561.4915664336077</v>
      </c>
      <c r="CI55" s="123">
        <f t="shared" si="130"/>
        <v>4341.5171633290938</v>
      </c>
      <c r="CJ55" s="123">
        <f t="shared" si="131"/>
        <v>4124.1476290591427</v>
      </c>
      <c r="CK55" s="123">
        <f t="shared" si="132"/>
        <v>3870.3668418249858</v>
      </c>
      <c r="CL55" s="123">
        <f t="shared" si="133"/>
        <v>3619.6276416495775</v>
      </c>
      <c r="CM55" s="123">
        <f t="shared" si="134"/>
        <v>3371.8988665566139</v>
      </c>
      <c r="CN55" s="123">
        <f t="shared" si="135"/>
        <v>3127.1496411660805</v>
      </c>
      <c r="CO55" s="123">
        <f t="shared" si="136"/>
        <v>2885.3493742132378</v>
      </c>
      <c r="CP55" s="123">
        <f t="shared" si="137"/>
        <v>2646.4677560882833</v>
      </c>
      <c r="CQ55" s="123">
        <f t="shared" si="138"/>
        <v>2410.4747563964925</v>
      </c>
      <c r="CR55" s="123">
        <f t="shared" si="139"/>
        <v>2177.3406215386958</v>
      </c>
      <c r="CS55" s="123">
        <f t="shared" si="140"/>
        <v>1947.035872311912</v>
      </c>
      <c r="CT55" s="123">
        <f t="shared" si="141"/>
        <v>1719.5313015299839</v>
      </c>
      <c r="CU55" s="187"/>
      <c r="CV55" s="123">
        <f>'[2]Yearly Butadiene'!AJ55</f>
        <v>9040.6811006642947</v>
      </c>
      <c r="CW55" s="123">
        <f>'[2]Yearly Butadiene'!AK55</f>
        <v>8838.9798410209787</v>
      </c>
      <c r="CX55" s="123">
        <f>'[2]Yearly Butadiene'!AL55</f>
        <v>8639.6505548881378</v>
      </c>
      <c r="CY55" s="123">
        <f>'[2]Yearly Butadiene'!AM55</f>
        <v>8442.6699795294426</v>
      </c>
      <c r="CZ55" s="123">
        <f>'[2]Yearly Butadiene'!AN55</f>
        <v>8248.0150612324014</v>
      </c>
      <c r="DA55" s="123">
        <f>'[2]Yearly Butadiene'!AO55</f>
        <v>8055.6629535248749</v>
      </c>
      <c r="DB55" s="123">
        <f>'[2]Yearly Butadiene'!AP55</f>
        <v>7865.5910154063013</v>
      </c>
      <c r="DC55" s="123">
        <f>'[2]Yearly Butadiene'!AQ55</f>
        <v>7677.776809593498</v>
      </c>
      <c r="DD55" s="123">
        <f>'[2]Yearly Butadiene'!AR55</f>
        <v>7492.1981007809418</v>
      </c>
      <c r="DE55" s="123">
        <f>'[2]Yearly Butadiene'!AS55</f>
        <v>7308.832853915409</v>
      </c>
      <c r="DF55" s="123">
        <f>'[2]Yearly Butadiene'!AT55</f>
        <v>7127.6592324848261</v>
      </c>
      <c r="DG55" s="123">
        <f>'[2]Yearly Butadiene'!AU55</f>
        <v>6986.7453299283661</v>
      </c>
      <c r="DH55" s="123">
        <f>'[2]Yearly Butadiene'!AV55</f>
        <v>6847.4491453986257</v>
      </c>
      <c r="DI55" s="123">
        <f>'[2]Yearly Butadiene'!AW55</f>
        <v>6709.7549760946022</v>
      </c>
      <c r="DJ55" s="123">
        <f>'[2]Yearly Butadiene'!AX55</f>
        <v>6573.6472595049763</v>
      </c>
      <c r="DK55" s="123">
        <f>'[2]Yearly Butadiene'!AY55</f>
        <v>6439.1105722154471</v>
      </c>
      <c r="DL55" s="123">
        <f>'[2]Yearly Butadiene'!AZ55</f>
        <v>6306.1296287258792</v>
      </c>
      <c r="DM55" s="123">
        <f>'[2]Yearly Butadiene'!BA55</f>
        <v>6174.6892802771781</v>
      </c>
      <c r="DN55" s="123">
        <f>'[2]Yearly Butadiene'!BB55</f>
        <v>6044.7745136878266</v>
      </c>
      <c r="DO55" s="123">
        <f>'[2]Yearly Butadiene'!BC55</f>
        <v>5916.3704501999855</v>
      </c>
      <c r="DP55" s="123">
        <f>'[2]Yearly Butadiene'!BD55</f>
        <v>5789.4623443350974</v>
      </c>
      <c r="DQ55" s="123">
        <f>'[2]Yearly Butadiene'!BE55</f>
        <v>5646.4720766106093</v>
      </c>
      <c r="DR55" s="123">
        <f>'[2]Yearly Butadiene'!BF55</f>
        <v>5505.1934380541306</v>
      </c>
      <c r="DS55" s="123">
        <f>'[2]Yearly Butadiene'!BG55</f>
        <v>5365.6095179229742</v>
      </c>
      <c r="DT55" s="123">
        <f>'[2]Yearly Butadiene'!BH55</f>
        <v>5227.703558038409</v>
      </c>
      <c r="DU55" s="123">
        <f>'[2]Yearly Butadiene'!BI55</f>
        <v>5091.4589514805857</v>
      </c>
      <c r="DV55" s="123">
        <f>'[2]Yearly Butadiene'!BJ55</f>
        <v>4956.8592412942598</v>
      </c>
      <c r="DW55" s="123">
        <f>'[2]Yearly Butadiene'!BK55</f>
        <v>4823.8881192051876</v>
      </c>
      <c r="DX55" s="123">
        <f>'[2]Yearly Butadiene'!BL55</f>
        <v>4692.5294243471426</v>
      </c>
      <c r="DY55" s="123">
        <f>'[2]Yearly Butadiene'!BM55</f>
        <v>4562.7671419994485</v>
      </c>
      <c r="DZ55" s="123">
        <f>'[2]Yearly Butadiene'!BN55</f>
        <v>4434.5854023349521</v>
      </c>
      <c r="EB55" s="123">
        <f>'[3]Yearly Butadiene'!AJ55</f>
        <v>858.35106600000074</v>
      </c>
      <c r="EC55" s="123">
        <f>'[3]Yearly Butadiene'!AK55</f>
        <v>845.08954203030078</v>
      </c>
      <c r="ED55" s="123">
        <f>'[3]Yearly Butadiene'!AL55</f>
        <v>831.8280180606007</v>
      </c>
      <c r="EE55" s="123">
        <f>'[3]Yearly Butadiene'!AM55</f>
        <v>818.56649409090073</v>
      </c>
      <c r="EF55" s="123">
        <f>'[3]Yearly Butadiene'!AN55</f>
        <v>805.30497012120065</v>
      </c>
      <c r="EG55" s="123">
        <f>'[3]Yearly Butadiene'!AO55</f>
        <v>792.04344615150069</v>
      </c>
      <c r="EH55" s="123">
        <f>'[3]Yearly Butadiene'!AP55</f>
        <v>778.78192218180061</v>
      </c>
      <c r="EI55" s="123">
        <f>'[3]Yearly Butadiene'!AQ55</f>
        <v>765.52039821210064</v>
      </c>
      <c r="EJ55" s="123">
        <f>'[3]Yearly Butadiene'!AR55</f>
        <v>752.25887424240068</v>
      </c>
      <c r="EK55" s="123">
        <f>'[3]Yearly Butadiene'!AS55</f>
        <v>738.9973502727006</v>
      </c>
      <c r="EL55" s="123">
        <f>'[3]Yearly Butadiene'!AT55</f>
        <v>725.73582630300064</v>
      </c>
      <c r="EM55" s="123">
        <f>'[3]Yearly Butadiene'!AU55</f>
        <v>716.3797996836006</v>
      </c>
      <c r="EN55" s="123">
        <f>'[3]Yearly Butadiene'!AV55</f>
        <v>707.02377306420067</v>
      </c>
      <c r="EO55" s="123">
        <f>'[3]Yearly Butadiene'!AW55</f>
        <v>697.66774644480051</v>
      </c>
      <c r="EP55" s="123">
        <f>'[3]Yearly Butadiene'!AX55</f>
        <v>688.31171982540059</v>
      </c>
      <c r="EQ55" s="123">
        <f>'[3]Yearly Butadiene'!AY55</f>
        <v>678.95569320600055</v>
      </c>
      <c r="ER55" s="123">
        <f>'[3]Yearly Butadiene'!AZ55</f>
        <v>669.59966658660062</v>
      </c>
      <c r="ES55" s="123">
        <f>'[3]Yearly Butadiene'!BA55</f>
        <v>660.24363996720058</v>
      </c>
      <c r="ET55" s="123">
        <f>'[3]Yearly Butadiene'!BB55</f>
        <v>650.88761334780054</v>
      </c>
      <c r="EU55" s="123">
        <f>'[3]Yearly Butadiene'!BC55</f>
        <v>641.53158672840061</v>
      </c>
      <c r="EV55" s="123">
        <f>'[3]Yearly Butadiene'!BD55</f>
        <v>632.17556010900046</v>
      </c>
      <c r="EW55" s="123">
        <f>'[3]Yearly Butadiene'!BE55</f>
        <v>620.88824359110049</v>
      </c>
      <c r="EX55" s="123">
        <f>'[3]Yearly Butadiene'!BF55</f>
        <v>609.60092707320052</v>
      </c>
      <c r="EY55" s="123">
        <f>'[3]Yearly Butadiene'!BG55</f>
        <v>598.31361055530056</v>
      </c>
      <c r="EZ55" s="123">
        <f>'[3]Yearly Butadiene'!BH55</f>
        <v>587.02629403740048</v>
      </c>
      <c r="FA55" s="123">
        <f>'[3]Yearly Butadiene'!BI55</f>
        <v>575.73897751950051</v>
      </c>
      <c r="FB55" s="123">
        <f>'[3]Yearly Butadiene'!BJ55</f>
        <v>564.45166100160043</v>
      </c>
      <c r="FC55" s="123">
        <f>'[3]Yearly Butadiene'!BK55</f>
        <v>553.16434448370046</v>
      </c>
      <c r="FD55" s="123">
        <f>'[3]Yearly Butadiene'!BL55</f>
        <v>541.87702796580038</v>
      </c>
      <c r="FE55" s="123">
        <f>'[3]Yearly Butadiene'!BM55</f>
        <v>530.58971144790041</v>
      </c>
      <c r="FF55" s="123">
        <f>'[3]Yearly Butadiene'!BN55</f>
        <v>519.30239493000045</v>
      </c>
      <c r="FG55" s="187"/>
      <c r="FH55" s="123">
        <f t="shared" si="142"/>
        <v>9899.0321666642958</v>
      </c>
      <c r="FI55" s="123">
        <f t="shared" si="143"/>
        <v>9684.0693830512791</v>
      </c>
      <c r="FJ55" s="123">
        <f t="shared" si="144"/>
        <v>9471.4785729487376</v>
      </c>
      <c r="FK55" s="123">
        <f t="shared" si="145"/>
        <v>9261.2364736203435</v>
      </c>
      <c r="FL55" s="123">
        <f t="shared" si="146"/>
        <v>9053.3200313536017</v>
      </c>
      <c r="FM55" s="123">
        <f t="shared" si="147"/>
        <v>8847.7063996763754</v>
      </c>
      <c r="FN55" s="123">
        <f t="shared" si="148"/>
        <v>8644.3729375881012</v>
      </c>
      <c r="FO55" s="123">
        <f t="shared" si="149"/>
        <v>8443.2972078055991</v>
      </c>
      <c r="FP55" s="123">
        <f t="shared" si="150"/>
        <v>8244.4569750233422</v>
      </c>
      <c r="FQ55" s="123">
        <f t="shared" si="151"/>
        <v>8047.8302041881097</v>
      </c>
      <c r="FR55" s="123">
        <f t="shared" si="152"/>
        <v>7853.3950587878271</v>
      </c>
      <c r="FS55" s="123">
        <f t="shared" si="153"/>
        <v>7703.1251296119663</v>
      </c>
      <c r="FT55" s="123">
        <f t="shared" si="154"/>
        <v>7554.4729184628268</v>
      </c>
      <c r="FU55" s="123">
        <f t="shared" si="155"/>
        <v>7407.4227225394025</v>
      </c>
      <c r="FV55" s="123">
        <f t="shared" si="156"/>
        <v>7261.9589793303767</v>
      </c>
      <c r="FW55" s="123">
        <f t="shared" si="157"/>
        <v>7118.0662654214475</v>
      </c>
      <c r="FX55" s="123">
        <f t="shared" si="158"/>
        <v>6975.7292953124797</v>
      </c>
      <c r="FY55" s="123">
        <f t="shared" si="159"/>
        <v>6834.9329202443787</v>
      </c>
      <c r="FZ55" s="123">
        <f t="shared" si="160"/>
        <v>6695.6621270356272</v>
      </c>
      <c r="GA55" s="123">
        <f t="shared" si="161"/>
        <v>6557.9020369283862</v>
      </c>
      <c r="GB55" s="123">
        <f t="shared" si="162"/>
        <v>6421.6379044440982</v>
      </c>
      <c r="GC55" s="123">
        <f t="shared" si="163"/>
        <v>6267.3603202017093</v>
      </c>
      <c r="GD55" s="123">
        <f t="shared" si="164"/>
        <v>6114.7943651273308</v>
      </c>
      <c r="GE55" s="123">
        <f t="shared" si="165"/>
        <v>5963.9231284782745</v>
      </c>
      <c r="GF55" s="123">
        <f t="shared" si="166"/>
        <v>5814.7298520758095</v>
      </c>
      <c r="GG55" s="123">
        <f t="shared" si="167"/>
        <v>5667.1979290000863</v>
      </c>
      <c r="GH55" s="123">
        <f t="shared" si="168"/>
        <v>5521.3109022958606</v>
      </c>
      <c r="GI55" s="123">
        <f t="shared" si="169"/>
        <v>5377.0524636888877</v>
      </c>
      <c r="GJ55" s="123">
        <f t="shared" si="170"/>
        <v>5234.4064523129427</v>
      </c>
      <c r="GK55" s="123">
        <f t="shared" si="171"/>
        <v>5093.3568534473488</v>
      </c>
      <c r="GL55" s="123">
        <f t="shared" si="172"/>
        <v>4953.8877972649525</v>
      </c>
    </row>
    <row r="56" spans="1:194" outlineLevel="1">
      <c r="A56"/>
      <c r="B56" t="s">
        <v>69</v>
      </c>
      <c r="C56" s="5" t="s">
        <v>197</v>
      </c>
      <c r="D56" s="124">
        <f>'[2]Yearly Butadiene'!D56</f>
        <v>0</v>
      </c>
      <c r="E56" s="124">
        <f>'[2]Yearly Butadiene'!E56</f>
        <v>0</v>
      </c>
      <c r="F56" s="124">
        <f>'[2]Yearly Butadiene'!F56</f>
        <v>0</v>
      </c>
      <c r="G56" s="124">
        <f>'[2]Yearly Butadiene'!G56</f>
        <v>0</v>
      </c>
      <c r="H56" s="124">
        <f>'[2]Yearly Butadiene'!H56</f>
        <v>0</v>
      </c>
      <c r="I56" s="124">
        <f>'[2]Yearly Butadiene'!I56</f>
        <v>0</v>
      </c>
      <c r="J56" s="124">
        <f>'[2]Yearly Butadiene'!J56</f>
        <v>0</v>
      </c>
      <c r="K56" s="124">
        <f>'[2]Yearly Butadiene'!K56</f>
        <v>0</v>
      </c>
      <c r="L56" s="124">
        <f>'[2]Yearly Butadiene'!L56</f>
        <v>0</v>
      </c>
      <c r="M56" s="124">
        <f>'[2]Yearly Butadiene'!M56</f>
        <v>0</v>
      </c>
      <c r="N56" s="124">
        <f>'[2]Yearly Butadiene'!N56</f>
        <v>0</v>
      </c>
      <c r="O56" s="124">
        <f>'[2]Yearly Butadiene'!O56</f>
        <v>0</v>
      </c>
      <c r="P56" s="124">
        <f>'[2]Yearly Butadiene'!P56</f>
        <v>0</v>
      </c>
      <c r="Q56" s="124">
        <f>'[2]Yearly Butadiene'!Q56</f>
        <v>0</v>
      </c>
      <c r="R56" s="124">
        <f>'[2]Yearly Butadiene'!R56</f>
        <v>0</v>
      </c>
      <c r="S56" s="124">
        <f>'[2]Yearly Butadiene'!S56</f>
        <v>0</v>
      </c>
      <c r="T56" s="124">
        <f>'[2]Yearly Butadiene'!T56</f>
        <v>0</v>
      </c>
      <c r="U56" s="124">
        <f>'[2]Yearly Butadiene'!U56</f>
        <v>0</v>
      </c>
      <c r="V56" s="124">
        <f>'[2]Yearly Butadiene'!V56</f>
        <v>0</v>
      </c>
      <c r="W56" s="124">
        <f>'[2]Yearly Butadiene'!W56</f>
        <v>0</v>
      </c>
      <c r="X56" s="124">
        <f>'[2]Yearly Butadiene'!X56</f>
        <v>0</v>
      </c>
      <c r="Y56" s="124">
        <f>'[2]Yearly Butadiene'!Y56</f>
        <v>0</v>
      </c>
      <c r="Z56" s="124">
        <f>'[2]Yearly Butadiene'!Z56</f>
        <v>0</v>
      </c>
      <c r="AA56" s="124">
        <f>'[2]Yearly Butadiene'!AA56</f>
        <v>0</v>
      </c>
      <c r="AB56" s="124">
        <f>'[2]Yearly Butadiene'!AB56</f>
        <v>0</v>
      </c>
      <c r="AC56" s="124">
        <f>'[2]Yearly Butadiene'!AC56</f>
        <v>0</v>
      </c>
      <c r="AD56" s="124">
        <f>'[2]Yearly Butadiene'!AD56</f>
        <v>0</v>
      </c>
      <c r="AE56" s="124">
        <f>'[2]Yearly Butadiene'!AE56</f>
        <v>0</v>
      </c>
      <c r="AF56" s="124">
        <f>'[2]Yearly Butadiene'!AF56</f>
        <v>0</v>
      </c>
      <c r="AG56" s="124">
        <f>'[2]Yearly Butadiene'!AG56</f>
        <v>0</v>
      </c>
      <c r="AH56" s="124">
        <f>'[2]Yearly Butadiene'!AH56</f>
        <v>0</v>
      </c>
      <c r="AI56" s="187"/>
      <c r="AJ56" s="124">
        <f>'[3]Yearly Butadiene'!D56</f>
        <v>0</v>
      </c>
      <c r="AK56" s="124">
        <f>'[3]Yearly Butadiene'!E56</f>
        <v>0</v>
      </c>
      <c r="AL56" s="124">
        <f>'[3]Yearly Butadiene'!F56</f>
        <v>0</v>
      </c>
      <c r="AM56" s="124">
        <f>'[3]Yearly Butadiene'!G56</f>
        <v>0</v>
      </c>
      <c r="AN56" s="124">
        <f>'[3]Yearly Butadiene'!H56</f>
        <v>0</v>
      </c>
      <c r="AO56" s="124">
        <f>'[3]Yearly Butadiene'!I56</f>
        <v>0</v>
      </c>
      <c r="AP56" s="124">
        <f>'[3]Yearly Butadiene'!J56</f>
        <v>0</v>
      </c>
      <c r="AQ56" s="124">
        <f>'[3]Yearly Butadiene'!K56</f>
        <v>0</v>
      </c>
      <c r="AR56" s="124">
        <f>'[3]Yearly Butadiene'!L56</f>
        <v>0</v>
      </c>
      <c r="AS56" s="124">
        <f>'[3]Yearly Butadiene'!M56</f>
        <v>0</v>
      </c>
      <c r="AT56" s="124">
        <f>'[3]Yearly Butadiene'!N56</f>
        <v>0</v>
      </c>
      <c r="AU56" s="124">
        <f>'[3]Yearly Butadiene'!O56</f>
        <v>0</v>
      </c>
      <c r="AV56" s="124">
        <f>'[3]Yearly Butadiene'!P56</f>
        <v>0</v>
      </c>
      <c r="AW56" s="124">
        <f>'[3]Yearly Butadiene'!Q56</f>
        <v>0</v>
      </c>
      <c r="AX56" s="124">
        <f>'[3]Yearly Butadiene'!R56</f>
        <v>0</v>
      </c>
      <c r="AY56" s="124">
        <f>'[3]Yearly Butadiene'!S56</f>
        <v>0</v>
      </c>
      <c r="AZ56" s="124">
        <f>'[3]Yearly Butadiene'!T56</f>
        <v>0</v>
      </c>
      <c r="BA56" s="124">
        <f>'[3]Yearly Butadiene'!U56</f>
        <v>0</v>
      </c>
      <c r="BB56" s="124">
        <f>'[3]Yearly Butadiene'!V56</f>
        <v>0</v>
      </c>
      <c r="BC56" s="124">
        <f>'[3]Yearly Butadiene'!W56</f>
        <v>0</v>
      </c>
      <c r="BD56" s="124">
        <f>'[3]Yearly Butadiene'!X56</f>
        <v>0</v>
      </c>
      <c r="BE56" s="124">
        <f>'[3]Yearly Butadiene'!Y56</f>
        <v>0</v>
      </c>
      <c r="BF56" s="124">
        <f>'[3]Yearly Butadiene'!Z56</f>
        <v>0</v>
      </c>
      <c r="BG56" s="124">
        <f>'[3]Yearly Butadiene'!AA56</f>
        <v>0</v>
      </c>
      <c r="BH56" s="124">
        <f>'[3]Yearly Butadiene'!AB56</f>
        <v>0</v>
      </c>
      <c r="BI56" s="124">
        <f>'[3]Yearly Butadiene'!AC56</f>
        <v>0</v>
      </c>
      <c r="BJ56" s="124">
        <f>'[3]Yearly Butadiene'!AD56</f>
        <v>0</v>
      </c>
      <c r="BK56" s="124">
        <f>'[3]Yearly Butadiene'!AE56</f>
        <v>0</v>
      </c>
      <c r="BL56" s="124">
        <f>'[3]Yearly Butadiene'!AF56</f>
        <v>0</v>
      </c>
      <c r="BM56" s="124">
        <f>'[3]Yearly Butadiene'!AG56</f>
        <v>0</v>
      </c>
      <c r="BN56" s="124">
        <f>'[3]Yearly Butadiene'!AH56</f>
        <v>0</v>
      </c>
      <c r="BP56" s="124">
        <f t="shared" si="111"/>
        <v>0</v>
      </c>
      <c r="BQ56" s="124">
        <f t="shared" si="112"/>
        <v>0</v>
      </c>
      <c r="BR56" s="124">
        <f t="shared" si="113"/>
        <v>0</v>
      </c>
      <c r="BS56" s="124">
        <f t="shared" si="114"/>
        <v>0</v>
      </c>
      <c r="BT56" s="124">
        <f t="shared" si="115"/>
        <v>0</v>
      </c>
      <c r="BU56" s="124">
        <f t="shared" si="116"/>
        <v>0</v>
      </c>
      <c r="BV56" s="124">
        <f t="shared" si="117"/>
        <v>0</v>
      </c>
      <c r="BW56" s="124">
        <f t="shared" si="118"/>
        <v>0</v>
      </c>
      <c r="BX56" s="124">
        <f t="shared" si="119"/>
        <v>0</v>
      </c>
      <c r="BY56" s="124">
        <f t="shared" si="120"/>
        <v>0</v>
      </c>
      <c r="BZ56" s="124">
        <f t="shared" si="121"/>
        <v>0</v>
      </c>
      <c r="CA56" s="124">
        <f t="shared" si="122"/>
        <v>0</v>
      </c>
      <c r="CB56" s="124">
        <f t="shared" si="123"/>
        <v>0</v>
      </c>
      <c r="CC56" s="124">
        <f t="shared" si="124"/>
        <v>0</v>
      </c>
      <c r="CD56" s="124">
        <f t="shared" si="125"/>
        <v>0</v>
      </c>
      <c r="CE56" s="124">
        <f t="shared" si="126"/>
        <v>0</v>
      </c>
      <c r="CF56" s="124">
        <f t="shared" si="127"/>
        <v>0</v>
      </c>
      <c r="CG56" s="124">
        <f t="shared" si="128"/>
        <v>0</v>
      </c>
      <c r="CH56" s="124">
        <f t="shared" si="129"/>
        <v>0</v>
      </c>
      <c r="CI56" s="124">
        <f t="shared" si="130"/>
        <v>0</v>
      </c>
      <c r="CJ56" s="124">
        <f t="shared" si="131"/>
        <v>0</v>
      </c>
      <c r="CK56" s="124">
        <f t="shared" si="132"/>
        <v>0</v>
      </c>
      <c r="CL56" s="124">
        <f t="shared" si="133"/>
        <v>0</v>
      </c>
      <c r="CM56" s="124">
        <f t="shared" si="134"/>
        <v>0</v>
      </c>
      <c r="CN56" s="124">
        <f t="shared" si="135"/>
        <v>0</v>
      </c>
      <c r="CO56" s="124">
        <f t="shared" si="136"/>
        <v>0</v>
      </c>
      <c r="CP56" s="124">
        <f t="shared" si="137"/>
        <v>0</v>
      </c>
      <c r="CQ56" s="124">
        <f t="shared" si="138"/>
        <v>0</v>
      </c>
      <c r="CR56" s="124">
        <f t="shared" si="139"/>
        <v>0</v>
      </c>
      <c r="CS56" s="124">
        <f t="shared" si="140"/>
        <v>0</v>
      </c>
      <c r="CT56" s="124">
        <f t="shared" si="141"/>
        <v>0</v>
      </c>
      <c r="CU56" s="187"/>
      <c r="CV56" s="124">
        <f>'[2]Yearly Butadiene'!AJ56</f>
        <v>0</v>
      </c>
      <c r="CW56" s="124">
        <f>'[2]Yearly Butadiene'!AK56</f>
        <v>0</v>
      </c>
      <c r="CX56" s="124">
        <f>'[2]Yearly Butadiene'!AL56</f>
        <v>0</v>
      </c>
      <c r="CY56" s="124">
        <f>'[2]Yearly Butadiene'!AM56</f>
        <v>0</v>
      </c>
      <c r="CZ56" s="124">
        <f>'[2]Yearly Butadiene'!AN56</f>
        <v>0</v>
      </c>
      <c r="DA56" s="124">
        <f>'[2]Yearly Butadiene'!AO56</f>
        <v>0</v>
      </c>
      <c r="DB56" s="124">
        <f>'[2]Yearly Butadiene'!AP56</f>
        <v>0</v>
      </c>
      <c r="DC56" s="124">
        <f>'[2]Yearly Butadiene'!AQ56</f>
        <v>0</v>
      </c>
      <c r="DD56" s="124">
        <f>'[2]Yearly Butadiene'!AR56</f>
        <v>0</v>
      </c>
      <c r="DE56" s="124">
        <f>'[2]Yearly Butadiene'!AS56</f>
        <v>0</v>
      </c>
      <c r="DF56" s="124">
        <f>'[2]Yearly Butadiene'!AT56</f>
        <v>0</v>
      </c>
      <c r="DG56" s="124">
        <f>'[2]Yearly Butadiene'!AU56</f>
        <v>0</v>
      </c>
      <c r="DH56" s="124">
        <f>'[2]Yearly Butadiene'!AV56</f>
        <v>0</v>
      </c>
      <c r="DI56" s="124">
        <f>'[2]Yearly Butadiene'!AW56</f>
        <v>0</v>
      </c>
      <c r="DJ56" s="124">
        <f>'[2]Yearly Butadiene'!AX56</f>
        <v>0</v>
      </c>
      <c r="DK56" s="124">
        <f>'[2]Yearly Butadiene'!AY56</f>
        <v>0</v>
      </c>
      <c r="DL56" s="124">
        <f>'[2]Yearly Butadiene'!AZ56</f>
        <v>0</v>
      </c>
      <c r="DM56" s="124">
        <f>'[2]Yearly Butadiene'!BA56</f>
        <v>0</v>
      </c>
      <c r="DN56" s="124">
        <f>'[2]Yearly Butadiene'!BB56</f>
        <v>0</v>
      </c>
      <c r="DO56" s="124">
        <f>'[2]Yearly Butadiene'!BC56</f>
        <v>0</v>
      </c>
      <c r="DP56" s="124">
        <f>'[2]Yearly Butadiene'!BD56</f>
        <v>0</v>
      </c>
      <c r="DQ56" s="124">
        <f>'[2]Yearly Butadiene'!BE56</f>
        <v>0</v>
      </c>
      <c r="DR56" s="124">
        <f>'[2]Yearly Butadiene'!BF56</f>
        <v>0</v>
      </c>
      <c r="DS56" s="124">
        <f>'[2]Yearly Butadiene'!BG56</f>
        <v>0</v>
      </c>
      <c r="DT56" s="124">
        <f>'[2]Yearly Butadiene'!BH56</f>
        <v>0</v>
      </c>
      <c r="DU56" s="124">
        <f>'[2]Yearly Butadiene'!BI56</f>
        <v>0</v>
      </c>
      <c r="DV56" s="124">
        <f>'[2]Yearly Butadiene'!BJ56</f>
        <v>0</v>
      </c>
      <c r="DW56" s="124">
        <f>'[2]Yearly Butadiene'!BK56</f>
        <v>0</v>
      </c>
      <c r="DX56" s="124">
        <f>'[2]Yearly Butadiene'!BL56</f>
        <v>0</v>
      </c>
      <c r="DY56" s="124">
        <f>'[2]Yearly Butadiene'!BM56</f>
        <v>0</v>
      </c>
      <c r="DZ56" s="124">
        <f>'[2]Yearly Butadiene'!BN56</f>
        <v>0</v>
      </c>
      <c r="EB56" s="124">
        <f>'[3]Yearly Butadiene'!AJ56</f>
        <v>0</v>
      </c>
      <c r="EC56" s="124">
        <f>'[3]Yearly Butadiene'!AK56</f>
        <v>0</v>
      </c>
      <c r="ED56" s="124">
        <f>'[3]Yearly Butadiene'!AL56</f>
        <v>0</v>
      </c>
      <c r="EE56" s="124">
        <f>'[3]Yearly Butadiene'!AM56</f>
        <v>0</v>
      </c>
      <c r="EF56" s="124">
        <f>'[3]Yearly Butadiene'!AN56</f>
        <v>0</v>
      </c>
      <c r="EG56" s="124">
        <f>'[3]Yearly Butadiene'!AO56</f>
        <v>0</v>
      </c>
      <c r="EH56" s="124">
        <f>'[3]Yearly Butadiene'!AP56</f>
        <v>0</v>
      </c>
      <c r="EI56" s="124">
        <f>'[3]Yearly Butadiene'!AQ56</f>
        <v>0</v>
      </c>
      <c r="EJ56" s="124">
        <f>'[3]Yearly Butadiene'!AR56</f>
        <v>0</v>
      </c>
      <c r="EK56" s="124">
        <f>'[3]Yearly Butadiene'!AS56</f>
        <v>0</v>
      </c>
      <c r="EL56" s="124">
        <f>'[3]Yearly Butadiene'!AT56</f>
        <v>0</v>
      </c>
      <c r="EM56" s="124">
        <f>'[3]Yearly Butadiene'!AU56</f>
        <v>0</v>
      </c>
      <c r="EN56" s="124">
        <f>'[3]Yearly Butadiene'!AV56</f>
        <v>0</v>
      </c>
      <c r="EO56" s="124">
        <f>'[3]Yearly Butadiene'!AW56</f>
        <v>0</v>
      </c>
      <c r="EP56" s="124">
        <f>'[3]Yearly Butadiene'!AX56</f>
        <v>0</v>
      </c>
      <c r="EQ56" s="124">
        <f>'[3]Yearly Butadiene'!AY56</f>
        <v>0</v>
      </c>
      <c r="ER56" s="124">
        <f>'[3]Yearly Butadiene'!AZ56</f>
        <v>0</v>
      </c>
      <c r="ES56" s="124">
        <f>'[3]Yearly Butadiene'!BA56</f>
        <v>0</v>
      </c>
      <c r="ET56" s="124">
        <f>'[3]Yearly Butadiene'!BB56</f>
        <v>0</v>
      </c>
      <c r="EU56" s="124">
        <f>'[3]Yearly Butadiene'!BC56</f>
        <v>0</v>
      </c>
      <c r="EV56" s="124">
        <f>'[3]Yearly Butadiene'!BD56</f>
        <v>0</v>
      </c>
      <c r="EW56" s="124">
        <f>'[3]Yearly Butadiene'!BE56</f>
        <v>0</v>
      </c>
      <c r="EX56" s="124">
        <f>'[3]Yearly Butadiene'!BF56</f>
        <v>0</v>
      </c>
      <c r="EY56" s="124">
        <f>'[3]Yearly Butadiene'!BG56</f>
        <v>0</v>
      </c>
      <c r="EZ56" s="124">
        <f>'[3]Yearly Butadiene'!BH56</f>
        <v>0</v>
      </c>
      <c r="FA56" s="124">
        <f>'[3]Yearly Butadiene'!BI56</f>
        <v>0</v>
      </c>
      <c r="FB56" s="124">
        <f>'[3]Yearly Butadiene'!BJ56</f>
        <v>0</v>
      </c>
      <c r="FC56" s="124">
        <f>'[3]Yearly Butadiene'!BK56</f>
        <v>0</v>
      </c>
      <c r="FD56" s="124">
        <f>'[3]Yearly Butadiene'!BL56</f>
        <v>0</v>
      </c>
      <c r="FE56" s="124">
        <f>'[3]Yearly Butadiene'!BM56</f>
        <v>0</v>
      </c>
      <c r="FF56" s="124">
        <f>'[3]Yearly Butadiene'!BN56</f>
        <v>0</v>
      </c>
      <c r="FG56" s="187"/>
      <c r="FH56" s="124">
        <f t="shared" si="142"/>
        <v>0</v>
      </c>
      <c r="FI56" s="124">
        <f t="shared" si="143"/>
        <v>0</v>
      </c>
      <c r="FJ56" s="124">
        <f t="shared" si="144"/>
        <v>0</v>
      </c>
      <c r="FK56" s="124">
        <f t="shared" si="145"/>
        <v>0</v>
      </c>
      <c r="FL56" s="124">
        <f t="shared" si="146"/>
        <v>0</v>
      </c>
      <c r="FM56" s="124">
        <f t="shared" si="147"/>
        <v>0</v>
      </c>
      <c r="FN56" s="124">
        <f t="shared" si="148"/>
        <v>0</v>
      </c>
      <c r="FO56" s="124">
        <f t="shared" si="149"/>
        <v>0</v>
      </c>
      <c r="FP56" s="124">
        <f t="shared" si="150"/>
        <v>0</v>
      </c>
      <c r="FQ56" s="124">
        <f t="shared" si="151"/>
        <v>0</v>
      </c>
      <c r="FR56" s="124">
        <f t="shared" si="152"/>
        <v>0</v>
      </c>
      <c r="FS56" s="124">
        <f t="shared" si="153"/>
        <v>0</v>
      </c>
      <c r="FT56" s="124">
        <f t="shared" si="154"/>
        <v>0</v>
      </c>
      <c r="FU56" s="124">
        <f t="shared" si="155"/>
        <v>0</v>
      </c>
      <c r="FV56" s="124">
        <f t="shared" si="156"/>
        <v>0</v>
      </c>
      <c r="FW56" s="124">
        <f t="shared" si="157"/>
        <v>0</v>
      </c>
      <c r="FX56" s="124">
        <f t="shared" si="158"/>
        <v>0</v>
      </c>
      <c r="FY56" s="124">
        <f t="shared" si="159"/>
        <v>0</v>
      </c>
      <c r="FZ56" s="124">
        <f t="shared" si="160"/>
        <v>0</v>
      </c>
      <c r="GA56" s="124">
        <f t="shared" si="161"/>
        <v>0</v>
      </c>
      <c r="GB56" s="124">
        <f t="shared" si="162"/>
        <v>0</v>
      </c>
      <c r="GC56" s="124">
        <f t="shared" si="163"/>
        <v>0</v>
      </c>
      <c r="GD56" s="124">
        <f t="shared" si="164"/>
        <v>0</v>
      </c>
      <c r="GE56" s="124">
        <f t="shared" si="165"/>
        <v>0</v>
      </c>
      <c r="GF56" s="124">
        <f t="shared" si="166"/>
        <v>0</v>
      </c>
      <c r="GG56" s="124">
        <f t="shared" si="167"/>
        <v>0</v>
      </c>
      <c r="GH56" s="124">
        <f t="shared" si="168"/>
        <v>0</v>
      </c>
      <c r="GI56" s="124">
        <f t="shared" si="169"/>
        <v>0</v>
      </c>
      <c r="GJ56" s="124">
        <f t="shared" si="170"/>
        <v>0</v>
      </c>
      <c r="GK56" s="124">
        <f t="shared" si="171"/>
        <v>0</v>
      </c>
      <c r="GL56" s="124">
        <f t="shared" si="172"/>
        <v>0</v>
      </c>
    </row>
    <row r="57" spans="1:194" outlineLevel="1">
      <c r="A57"/>
      <c r="B57" t="s">
        <v>74</v>
      </c>
      <c r="C57" s="5" t="s">
        <v>197</v>
      </c>
      <c r="D57" s="124">
        <f>'[2]Yearly Butadiene'!D57</f>
        <v>0</v>
      </c>
      <c r="E57" s="124">
        <f>'[2]Yearly Butadiene'!E57</f>
        <v>0</v>
      </c>
      <c r="F57" s="124">
        <f>'[2]Yearly Butadiene'!F57</f>
        <v>0</v>
      </c>
      <c r="G57" s="124">
        <f>'[2]Yearly Butadiene'!G57</f>
        <v>0</v>
      </c>
      <c r="H57" s="124">
        <f>'[2]Yearly Butadiene'!H57</f>
        <v>0</v>
      </c>
      <c r="I57" s="124">
        <f>'[2]Yearly Butadiene'!I57</f>
        <v>0</v>
      </c>
      <c r="J57" s="124">
        <f>'[2]Yearly Butadiene'!J57</f>
        <v>0</v>
      </c>
      <c r="K57" s="124">
        <f>'[2]Yearly Butadiene'!K57</f>
        <v>0</v>
      </c>
      <c r="L57" s="124">
        <f>'[2]Yearly Butadiene'!L57</f>
        <v>0</v>
      </c>
      <c r="M57" s="124">
        <f>'[2]Yearly Butadiene'!M57</f>
        <v>0</v>
      </c>
      <c r="N57" s="124">
        <f>'[2]Yearly Butadiene'!N57</f>
        <v>0</v>
      </c>
      <c r="O57" s="124">
        <f>'[2]Yearly Butadiene'!O57</f>
        <v>0</v>
      </c>
      <c r="P57" s="124">
        <f>'[2]Yearly Butadiene'!P57</f>
        <v>0</v>
      </c>
      <c r="Q57" s="124">
        <f>'[2]Yearly Butadiene'!Q57</f>
        <v>0</v>
      </c>
      <c r="R57" s="124">
        <f>'[2]Yearly Butadiene'!R57</f>
        <v>0</v>
      </c>
      <c r="S57" s="124">
        <f>'[2]Yearly Butadiene'!S57</f>
        <v>0</v>
      </c>
      <c r="T57" s="124">
        <f>'[2]Yearly Butadiene'!T57</f>
        <v>0</v>
      </c>
      <c r="U57" s="124">
        <f>'[2]Yearly Butadiene'!U57</f>
        <v>0</v>
      </c>
      <c r="V57" s="124">
        <f>'[2]Yearly Butadiene'!V57</f>
        <v>0</v>
      </c>
      <c r="W57" s="124">
        <f>'[2]Yearly Butadiene'!W57</f>
        <v>0</v>
      </c>
      <c r="X57" s="124">
        <f>'[2]Yearly Butadiene'!X57</f>
        <v>0</v>
      </c>
      <c r="Y57" s="124">
        <f>'[2]Yearly Butadiene'!Y57</f>
        <v>0</v>
      </c>
      <c r="Z57" s="124">
        <f>'[2]Yearly Butadiene'!Z57</f>
        <v>0</v>
      </c>
      <c r="AA57" s="124">
        <f>'[2]Yearly Butadiene'!AA57</f>
        <v>0</v>
      </c>
      <c r="AB57" s="124">
        <f>'[2]Yearly Butadiene'!AB57</f>
        <v>0</v>
      </c>
      <c r="AC57" s="124">
        <f>'[2]Yearly Butadiene'!AC57</f>
        <v>0</v>
      </c>
      <c r="AD57" s="124">
        <f>'[2]Yearly Butadiene'!AD57</f>
        <v>0</v>
      </c>
      <c r="AE57" s="124">
        <f>'[2]Yearly Butadiene'!AE57</f>
        <v>0</v>
      </c>
      <c r="AF57" s="124">
        <f>'[2]Yearly Butadiene'!AF57</f>
        <v>0</v>
      </c>
      <c r="AG57" s="124">
        <f>'[2]Yearly Butadiene'!AG57</f>
        <v>0</v>
      </c>
      <c r="AH57" s="124">
        <f>'[2]Yearly Butadiene'!AH57</f>
        <v>0</v>
      </c>
      <c r="AI57" s="187"/>
      <c r="AJ57" s="124">
        <f>'[3]Yearly Butadiene'!D57</f>
        <v>0</v>
      </c>
      <c r="AK57" s="124">
        <f>'[3]Yearly Butadiene'!E57</f>
        <v>0</v>
      </c>
      <c r="AL57" s="124">
        <f>'[3]Yearly Butadiene'!F57</f>
        <v>0</v>
      </c>
      <c r="AM57" s="124">
        <f>'[3]Yearly Butadiene'!G57</f>
        <v>0</v>
      </c>
      <c r="AN57" s="124">
        <f>'[3]Yearly Butadiene'!H57</f>
        <v>0</v>
      </c>
      <c r="AO57" s="124">
        <f>'[3]Yearly Butadiene'!I57</f>
        <v>0</v>
      </c>
      <c r="AP57" s="124">
        <f>'[3]Yearly Butadiene'!J57</f>
        <v>0</v>
      </c>
      <c r="AQ57" s="124">
        <f>'[3]Yearly Butadiene'!K57</f>
        <v>0</v>
      </c>
      <c r="AR57" s="124">
        <f>'[3]Yearly Butadiene'!L57</f>
        <v>0</v>
      </c>
      <c r="AS57" s="124">
        <f>'[3]Yearly Butadiene'!M57</f>
        <v>0</v>
      </c>
      <c r="AT57" s="124">
        <f>'[3]Yearly Butadiene'!N57</f>
        <v>0</v>
      </c>
      <c r="AU57" s="124">
        <f>'[3]Yearly Butadiene'!O57</f>
        <v>0</v>
      </c>
      <c r="AV57" s="124">
        <f>'[3]Yearly Butadiene'!P57</f>
        <v>0</v>
      </c>
      <c r="AW57" s="124">
        <f>'[3]Yearly Butadiene'!Q57</f>
        <v>0</v>
      </c>
      <c r="AX57" s="124">
        <f>'[3]Yearly Butadiene'!R57</f>
        <v>0</v>
      </c>
      <c r="AY57" s="124">
        <f>'[3]Yearly Butadiene'!S57</f>
        <v>0</v>
      </c>
      <c r="AZ57" s="124">
        <f>'[3]Yearly Butadiene'!T57</f>
        <v>0</v>
      </c>
      <c r="BA57" s="124">
        <f>'[3]Yearly Butadiene'!U57</f>
        <v>0</v>
      </c>
      <c r="BB57" s="124">
        <f>'[3]Yearly Butadiene'!V57</f>
        <v>0</v>
      </c>
      <c r="BC57" s="124">
        <f>'[3]Yearly Butadiene'!W57</f>
        <v>0</v>
      </c>
      <c r="BD57" s="124">
        <f>'[3]Yearly Butadiene'!X57</f>
        <v>0</v>
      </c>
      <c r="BE57" s="124">
        <f>'[3]Yearly Butadiene'!Y57</f>
        <v>0</v>
      </c>
      <c r="BF57" s="124">
        <f>'[3]Yearly Butadiene'!Z57</f>
        <v>0</v>
      </c>
      <c r="BG57" s="124">
        <f>'[3]Yearly Butadiene'!AA57</f>
        <v>0</v>
      </c>
      <c r="BH57" s="124">
        <f>'[3]Yearly Butadiene'!AB57</f>
        <v>0</v>
      </c>
      <c r="BI57" s="124">
        <f>'[3]Yearly Butadiene'!AC57</f>
        <v>0</v>
      </c>
      <c r="BJ57" s="124">
        <f>'[3]Yearly Butadiene'!AD57</f>
        <v>0</v>
      </c>
      <c r="BK57" s="124">
        <f>'[3]Yearly Butadiene'!AE57</f>
        <v>0</v>
      </c>
      <c r="BL57" s="124">
        <f>'[3]Yearly Butadiene'!AF57</f>
        <v>0</v>
      </c>
      <c r="BM57" s="124">
        <f>'[3]Yearly Butadiene'!AG57</f>
        <v>0</v>
      </c>
      <c r="BN57" s="124">
        <f>'[3]Yearly Butadiene'!AH57</f>
        <v>0</v>
      </c>
      <c r="BP57" s="124">
        <f t="shared" si="111"/>
        <v>0</v>
      </c>
      <c r="BQ57" s="124">
        <f t="shared" si="112"/>
        <v>0</v>
      </c>
      <c r="BR57" s="124">
        <f t="shared" si="113"/>
        <v>0</v>
      </c>
      <c r="BS57" s="124">
        <f t="shared" si="114"/>
        <v>0</v>
      </c>
      <c r="BT57" s="124">
        <f t="shared" si="115"/>
        <v>0</v>
      </c>
      <c r="BU57" s="124">
        <f t="shared" si="116"/>
        <v>0</v>
      </c>
      <c r="BV57" s="124">
        <f t="shared" si="117"/>
        <v>0</v>
      </c>
      <c r="BW57" s="124">
        <f t="shared" si="118"/>
        <v>0</v>
      </c>
      <c r="BX57" s="124">
        <f t="shared" si="119"/>
        <v>0</v>
      </c>
      <c r="BY57" s="124">
        <f t="shared" si="120"/>
        <v>0</v>
      </c>
      <c r="BZ57" s="124">
        <f t="shared" si="121"/>
        <v>0</v>
      </c>
      <c r="CA57" s="124">
        <f t="shared" si="122"/>
        <v>0</v>
      </c>
      <c r="CB57" s="124">
        <f t="shared" si="123"/>
        <v>0</v>
      </c>
      <c r="CC57" s="124">
        <f t="shared" si="124"/>
        <v>0</v>
      </c>
      <c r="CD57" s="124">
        <f t="shared" si="125"/>
        <v>0</v>
      </c>
      <c r="CE57" s="124">
        <f t="shared" si="126"/>
        <v>0</v>
      </c>
      <c r="CF57" s="124">
        <f t="shared" si="127"/>
        <v>0</v>
      </c>
      <c r="CG57" s="124">
        <f t="shared" si="128"/>
        <v>0</v>
      </c>
      <c r="CH57" s="124">
        <f t="shared" si="129"/>
        <v>0</v>
      </c>
      <c r="CI57" s="124">
        <f t="shared" si="130"/>
        <v>0</v>
      </c>
      <c r="CJ57" s="124">
        <f t="shared" si="131"/>
        <v>0</v>
      </c>
      <c r="CK57" s="124">
        <f t="shared" si="132"/>
        <v>0</v>
      </c>
      <c r="CL57" s="124">
        <f t="shared" si="133"/>
        <v>0</v>
      </c>
      <c r="CM57" s="124">
        <f t="shared" si="134"/>
        <v>0</v>
      </c>
      <c r="CN57" s="124">
        <f t="shared" si="135"/>
        <v>0</v>
      </c>
      <c r="CO57" s="124">
        <f t="shared" si="136"/>
        <v>0</v>
      </c>
      <c r="CP57" s="124">
        <f t="shared" si="137"/>
        <v>0</v>
      </c>
      <c r="CQ57" s="124">
        <f t="shared" si="138"/>
        <v>0</v>
      </c>
      <c r="CR57" s="124">
        <f t="shared" si="139"/>
        <v>0</v>
      </c>
      <c r="CS57" s="124">
        <f t="shared" si="140"/>
        <v>0</v>
      </c>
      <c r="CT57" s="124">
        <f t="shared" si="141"/>
        <v>0</v>
      </c>
      <c r="CU57" s="187"/>
      <c r="CV57" s="124">
        <f>'[2]Yearly Butadiene'!AJ57</f>
        <v>0</v>
      </c>
      <c r="CW57" s="124">
        <f>'[2]Yearly Butadiene'!AK57</f>
        <v>0</v>
      </c>
      <c r="CX57" s="124">
        <f>'[2]Yearly Butadiene'!AL57</f>
        <v>0</v>
      </c>
      <c r="CY57" s="124">
        <f>'[2]Yearly Butadiene'!AM57</f>
        <v>0</v>
      </c>
      <c r="CZ57" s="124">
        <f>'[2]Yearly Butadiene'!AN57</f>
        <v>0</v>
      </c>
      <c r="DA57" s="124">
        <f>'[2]Yearly Butadiene'!AO57</f>
        <v>0</v>
      </c>
      <c r="DB57" s="124">
        <f>'[2]Yearly Butadiene'!AP57</f>
        <v>0</v>
      </c>
      <c r="DC57" s="124">
        <f>'[2]Yearly Butadiene'!AQ57</f>
        <v>0</v>
      </c>
      <c r="DD57" s="124">
        <f>'[2]Yearly Butadiene'!AR57</f>
        <v>0</v>
      </c>
      <c r="DE57" s="124">
        <f>'[2]Yearly Butadiene'!AS57</f>
        <v>0</v>
      </c>
      <c r="DF57" s="124">
        <f>'[2]Yearly Butadiene'!AT57</f>
        <v>0</v>
      </c>
      <c r="DG57" s="124">
        <f>'[2]Yearly Butadiene'!AU57</f>
        <v>0</v>
      </c>
      <c r="DH57" s="124">
        <f>'[2]Yearly Butadiene'!AV57</f>
        <v>0</v>
      </c>
      <c r="DI57" s="124">
        <f>'[2]Yearly Butadiene'!AW57</f>
        <v>0</v>
      </c>
      <c r="DJ57" s="124">
        <f>'[2]Yearly Butadiene'!AX57</f>
        <v>0</v>
      </c>
      <c r="DK57" s="124">
        <f>'[2]Yearly Butadiene'!AY57</f>
        <v>0</v>
      </c>
      <c r="DL57" s="124">
        <f>'[2]Yearly Butadiene'!AZ57</f>
        <v>0</v>
      </c>
      <c r="DM57" s="124">
        <f>'[2]Yearly Butadiene'!BA57</f>
        <v>0</v>
      </c>
      <c r="DN57" s="124">
        <f>'[2]Yearly Butadiene'!BB57</f>
        <v>0</v>
      </c>
      <c r="DO57" s="124">
        <f>'[2]Yearly Butadiene'!BC57</f>
        <v>0</v>
      </c>
      <c r="DP57" s="124">
        <f>'[2]Yearly Butadiene'!BD57</f>
        <v>0</v>
      </c>
      <c r="DQ57" s="124">
        <f>'[2]Yearly Butadiene'!BE57</f>
        <v>0</v>
      </c>
      <c r="DR57" s="124">
        <f>'[2]Yearly Butadiene'!BF57</f>
        <v>0</v>
      </c>
      <c r="DS57" s="124">
        <f>'[2]Yearly Butadiene'!BG57</f>
        <v>0</v>
      </c>
      <c r="DT57" s="124">
        <f>'[2]Yearly Butadiene'!BH57</f>
        <v>0</v>
      </c>
      <c r="DU57" s="124">
        <f>'[2]Yearly Butadiene'!BI57</f>
        <v>0</v>
      </c>
      <c r="DV57" s="124">
        <f>'[2]Yearly Butadiene'!BJ57</f>
        <v>0</v>
      </c>
      <c r="DW57" s="124">
        <f>'[2]Yearly Butadiene'!BK57</f>
        <v>0</v>
      </c>
      <c r="DX57" s="124">
        <f>'[2]Yearly Butadiene'!BL57</f>
        <v>0</v>
      </c>
      <c r="DY57" s="124">
        <f>'[2]Yearly Butadiene'!BM57</f>
        <v>0</v>
      </c>
      <c r="DZ57" s="124">
        <f>'[2]Yearly Butadiene'!BN57</f>
        <v>0</v>
      </c>
      <c r="EB57" s="124">
        <f>'[3]Yearly Butadiene'!AJ57</f>
        <v>0</v>
      </c>
      <c r="EC57" s="124">
        <f>'[3]Yearly Butadiene'!AK57</f>
        <v>0</v>
      </c>
      <c r="ED57" s="124">
        <f>'[3]Yearly Butadiene'!AL57</f>
        <v>0</v>
      </c>
      <c r="EE57" s="124">
        <f>'[3]Yearly Butadiene'!AM57</f>
        <v>0</v>
      </c>
      <c r="EF57" s="124">
        <f>'[3]Yearly Butadiene'!AN57</f>
        <v>0</v>
      </c>
      <c r="EG57" s="124">
        <f>'[3]Yearly Butadiene'!AO57</f>
        <v>0</v>
      </c>
      <c r="EH57" s="124">
        <f>'[3]Yearly Butadiene'!AP57</f>
        <v>0</v>
      </c>
      <c r="EI57" s="124">
        <f>'[3]Yearly Butadiene'!AQ57</f>
        <v>0</v>
      </c>
      <c r="EJ57" s="124">
        <f>'[3]Yearly Butadiene'!AR57</f>
        <v>0</v>
      </c>
      <c r="EK57" s="124">
        <f>'[3]Yearly Butadiene'!AS57</f>
        <v>0</v>
      </c>
      <c r="EL57" s="124">
        <f>'[3]Yearly Butadiene'!AT57</f>
        <v>0</v>
      </c>
      <c r="EM57" s="124">
        <f>'[3]Yearly Butadiene'!AU57</f>
        <v>0</v>
      </c>
      <c r="EN57" s="124">
        <f>'[3]Yearly Butadiene'!AV57</f>
        <v>0</v>
      </c>
      <c r="EO57" s="124">
        <f>'[3]Yearly Butadiene'!AW57</f>
        <v>0</v>
      </c>
      <c r="EP57" s="124">
        <f>'[3]Yearly Butadiene'!AX57</f>
        <v>0</v>
      </c>
      <c r="EQ57" s="124">
        <f>'[3]Yearly Butadiene'!AY57</f>
        <v>0</v>
      </c>
      <c r="ER57" s="124">
        <f>'[3]Yearly Butadiene'!AZ57</f>
        <v>0</v>
      </c>
      <c r="ES57" s="124">
        <f>'[3]Yearly Butadiene'!BA57</f>
        <v>0</v>
      </c>
      <c r="ET57" s="124">
        <f>'[3]Yearly Butadiene'!BB57</f>
        <v>0</v>
      </c>
      <c r="EU57" s="124">
        <f>'[3]Yearly Butadiene'!BC57</f>
        <v>0</v>
      </c>
      <c r="EV57" s="124">
        <f>'[3]Yearly Butadiene'!BD57</f>
        <v>0</v>
      </c>
      <c r="EW57" s="124">
        <f>'[3]Yearly Butadiene'!BE57</f>
        <v>0</v>
      </c>
      <c r="EX57" s="124">
        <f>'[3]Yearly Butadiene'!BF57</f>
        <v>0</v>
      </c>
      <c r="EY57" s="124">
        <f>'[3]Yearly Butadiene'!BG57</f>
        <v>0</v>
      </c>
      <c r="EZ57" s="124">
        <f>'[3]Yearly Butadiene'!BH57</f>
        <v>0</v>
      </c>
      <c r="FA57" s="124">
        <f>'[3]Yearly Butadiene'!BI57</f>
        <v>0</v>
      </c>
      <c r="FB57" s="124">
        <f>'[3]Yearly Butadiene'!BJ57</f>
        <v>0</v>
      </c>
      <c r="FC57" s="124">
        <f>'[3]Yearly Butadiene'!BK57</f>
        <v>0</v>
      </c>
      <c r="FD57" s="124">
        <f>'[3]Yearly Butadiene'!BL57</f>
        <v>0</v>
      </c>
      <c r="FE57" s="124">
        <f>'[3]Yearly Butadiene'!BM57</f>
        <v>0</v>
      </c>
      <c r="FF57" s="124">
        <f>'[3]Yearly Butadiene'!BN57</f>
        <v>0</v>
      </c>
      <c r="FG57" s="187"/>
      <c r="FH57" s="124">
        <f t="shared" si="142"/>
        <v>0</v>
      </c>
      <c r="FI57" s="124">
        <f t="shared" si="143"/>
        <v>0</v>
      </c>
      <c r="FJ57" s="124">
        <f t="shared" si="144"/>
        <v>0</v>
      </c>
      <c r="FK57" s="124">
        <f t="shared" si="145"/>
        <v>0</v>
      </c>
      <c r="FL57" s="124">
        <f t="shared" si="146"/>
        <v>0</v>
      </c>
      <c r="FM57" s="124">
        <f t="shared" si="147"/>
        <v>0</v>
      </c>
      <c r="FN57" s="124">
        <f t="shared" si="148"/>
        <v>0</v>
      </c>
      <c r="FO57" s="124">
        <f t="shared" si="149"/>
        <v>0</v>
      </c>
      <c r="FP57" s="124">
        <f t="shared" si="150"/>
        <v>0</v>
      </c>
      <c r="FQ57" s="124">
        <f t="shared" si="151"/>
        <v>0</v>
      </c>
      <c r="FR57" s="124">
        <f t="shared" si="152"/>
        <v>0</v>
      </c>
      <c r="FS57" s="124">
        <f t="shared" si="153"/>
        <v>0</v>
      </c>
      <c r="FT57" s="124">
        <f t="shared" si="154"/>
        <v>0</v>
      </c>
      <c r="FU57" s="124">
        <f t="shared" si="155"/>
        <v>0</v>
      </c>
      <c r="FV57" s="124">
        <f t="shared" si="156"/>
        <v>0</v>
      </c>
      <c r="FW57" s="124">
        <f t="shared" si="157"/>
        <v>0</v>
      </c>
      <c r="FX57" s="124">
        <f t="shared" si="158"/>
        <v>0</v>
      </c>
      <c r="FY57" s="124">
        <f t="shared" si="159"/>
        <v>0</v>
      </c>
      <c r="FZ57" s="124">
        <f t="shared" si="160"/>
        <v>0</v>
      </c>
      <c r="GA57" s="124">
        <f t="shared" si="161"/>
        <v>0</v>
      </c>
      <c r="GB57" s="124">
        <f t="shared" si="162"/>
        <v>0</v>
      </c>
      <c r="GC57" s="124">
        <f t="shared" si="163"/>
        <v>0</v>
      </c>
      <c r="GD57" s="124">
        <f t="shared" si="164"/>
        <v>0</v>
      </c>
      <c r="GE57" s="124">
        <f t="shared" si="165"/>
        <v>0</v>
      </c>
      <c r="GF57" s="124">
        <f t="shared" si="166"/>
        <v>0</v>
      </c>
      <c r="GG57" s="124">
        <f t="shared" si="167"/>
        <v>0</v>
      </c>
      <c r="GH57" s="124">
        <f t="shared" si="168"/>
        <v>0</v>
      </c>
      <c r="GI57" s="124">
        <f t="shared" si="169"/>
        <v>0</v>
      </c>
      <c r="GJ57" s="124">
        <f t="shared" si="170"/>
        <v>0</v>
      </c>
      <c r="GK57" s="124">
        <f t="shared" si="171"/>
        <v>0</v>
      </c>
      <c r="GL57" s="124">
        <f t="shared" si="172"/>
        <v>0</v>
      </c>
    </row>
    <row r="58" spans="1:194" outlineLevel="1">
      <c r="A58" s="10"/>
      <c r="B58" s="10" t="s">
        <v>71</v>
      </c>
      <c r="C58" s="5" t="s">
        <v>197</v>
      </c>
      <c r="D58" s="133">
        <f>'[2]Yearly Butadiene'!D58</f>
        <v>9040.6811006642947</v>
      </c>
      <c r="E58" s="133">
        <f>'[2]Yearly Butadiene'!E58</f>
        <v>8700.274606605486</v>
      </c>
      <c r="F58" s="133">
        <f>'[2]Yearly Butadiene'!F58</f>
        <v>8364.1730993664751</v>
      </c>
      <c r="G58" s="133">
        <f>'[2]Yearly Butadiene'!G58</f>
        <v>8032.3331121764422</v>
      </c>
      <c r="H58" s="133">
        <f>'[2]Yearly Butadiene'!H58</f>
        <v>7704.7115749990162</v>
      </c>
      <c r="I58" s="133">
        <f>'[2]Yearly Butadiene'!I58</f>
        <v>7381.2658111138244</v>
      </c>
      <c r="J58" s="133">
        <f>'[2]Yearly Butadiene'!J58</f>
        <v>7061.9535337264115</v>
      </c>
      <c r="K58" s="133">
        <f>'[2]Yearly Butadiene'!K58</f>
        <v>6746.732842606295</v>
      </c>
      <c r="L58" s="133">
        <f>'[2]Yearly Butadiene'!L58</f>
        <v>6435.5622207529595</v>
      </c>
      <c r="M58" s="133">
        <f>'[2]Yearly Butadiene'!M58</f>
        <v>6128.4005310895327</v>
      </c>
      <c r="N58" s="133">
        <f>'[2]Yearly Butadiene'!N58</f>
        <v>5825.2070131839318</v>
      </c>
      <c r="O58" s="133">
        <f>'[2]Yearly Butadiene'!O58</f>
        <v>5602.1207462114335</v>
      </c>
      <c r="P58" s="133">
        <f>'[2]Yearly Butadiene'!P58</f>
        <v>5381.8606006204573</v>
      </c>
      <c r="Q58" s="133">
        <f>'[2]Yearly Butadiene'!Q58</f>
        <v>5164.3980229389554</v>
      </c>
      <c r="R58" s="133">
        <f>'[2]Yearly Butadiene'!R58</f>
        <v>4949.7047204004293</v>
      </c>
      <c r="S58" s="133">
        <f>'[2]Yearly Butadiene'!S58</f>
        <v>4737.7526586970798</v>
      </c>
      <c r="T58" s="133">
        <f>'[2]Yearly Butadiene'!T58</f>
        <v>4528.5140597516174</v>
      </c>
      <c r="U58" s="133">
        <f>'[2]Yearly Butadiene'!U58</f>
        <v>4321.9613995075833</v>
      </c>
      <c r="V58" s="133">
        <f>'[2]Yearly Butadiene'!V58</f>
        <v>4118.0674057380074</v>
      </c>
      <c r="W58" s="133">
        <f>'[2]Yearly Butadiene'!W58</f>
        <v>3916.8050558722939</v>
      </c>
      <c r="X58" s="133">
        <f>'[2]Yearly Butadiene'!X58</f>
        <v>3718.1475748411422</v>
      </c>
      <c r="Y58" s="133">
        <f>'[2]Yearly Butadiene'!Y58</f>
        <v>3486.9414206427855</v>
      </c>
      <c r="Z58" s="133">
        <f>'[2]Yearly Butadiene'!Z58</f>
        <v>3258.7768535031773</v>
      </c>
      <c r="AA58" s="133">
        <f>'[2]Yearly Butadiene'!AA58</f>
        <v>3033.6227114460139</v>
      </c>
      <c r="AB58" s="133">
        <f>'[2]Yearly Butadiene'!AB58</f>
        <v>2811.4481190912802</v>
      </c>
      <c r="AC58" s="133">
        <f>'[2]Yearly Butadiene'!AC58</f>
        <v>2592.2224851742376</v>
      </c>
      <c r="AD58" s="133">
        <f>'[2]Yearly Butadiene'!AD58</f>
        <v>2375.9155000850833</v>
      </c>
      <c r="AE58" s="133">
        <f>'[2]Yearly Butadiene'!AE58</f>
        <v>2162.4971334290922</v>
      </c>
      <c r="AF58" s="133">
        <f>'[2]Yearly Butadiene'!AF58</f>
        <v>1951.9376316070957</v>
      </c>
      <c r="AG58" s="133">
        <f>'[2]Yearly Butadiene'!AG58</f>
        <v>1744.2075154161118</v>
      </c>
      <c r="AH58" s="133">
        <f>'[2]Yearly Butadiene'!AH58</f>
        <v>1539.2775776699837</v>
      </c>
      <c r="AI58" s="187"/>
      <c r="AJ58" s="133">
        <f>'[3]Yearly Butadiene'!D58</f>
        <v>858.35106600000074</v>
      </c>
      <c r="AK58" s="133">
        <f>'[3]Yearly Butadiene'!E58</f>
        <v>831.8280180606007</v>
      </c>
      <c r="AL58" s="133">
        <f>'[3]Yearly Butadiene'!F58</f>
        <v>805.30497012120065</v>
      </c>
      <c r="AM58" s="133">
        <f>'[3]Yearly Butadiene'!G58</f>
        <v>778.78192218180061</v>
      </c>
      <c r="AN58" s="133">
        <f>'[3]Yearly Butadiene'!H58</f>
        <v>752.25887424240068</v>
      </c>
      <c r="AO58" s="133">
        <f>'[3]Yearly Butadiene'!I58</f>
        <v>725.73582630300064</v>
      </c>
      <c r="AP58" s="133">
        <f>'[3]Yearly Butadiene'!J58</f>
        <v>699.21277836360071</v>
      </c>
      <c r="AQ58" s="133">
        <f>'[3]Yearly Butadiene'!K58</f>
        <v>672.68973042420066</v>
      </c>
      <c r="AR58" s="133">
        <f>'[3]Yearly Butadiene'!L58</f>
        <v>646.16668248480062</v>
      </c>
      <c r="AS58" s="133">
        <f>'[3]Yearly Butadiene'!M58</f>
        <v>619.64363454540057</v>
      </c>
      <c r="AT58" s="133">
        <f>'[3]Yearly Butadiene'!N58</f>
        <v>593.12058660600053</v>
      </c>
      <c r="AU58" s="133">
        <f>'[3]Yearly Butadiene'!O58</f>
        <v>574.40853336720045</v>
      </c>
      <c r="AV58" s="133">
        <f>'[3]Yearly Butadiene'!P58</f>
        <v>555.69648012840048</v>
      </c>
      <c r="AW58" s="133">
        <f>'[3]Yearly Butadiene'!Q58</f>
        <v>536.98442688960051</v>
      </c>
      <c r="AX58" s="133">
        <f>'[3]Yearly Butadiene'!R58</f>
        <v>518.27237365080043</v>
      </c>
      <c r="AY58" s="133">
        <f>'[3]Yearly Butadiene'!S58</f>
        <v>499.56032041200046</v>
      </c>
      <c r="AZ58" s="133">
        <f>'[3]Yearly Butadiene'!T58</f>
        <v>480.84826717320038</v>
      </c>
      <c r="BA58" s="133">
        <f>'[3]Yearly Butadiene'!U58</f>
        <v>462.13621393440042</v>
      </c>
      <c r="BB58" s="133">
        <f>'[3]Yearly Butadiene'!V58</f>
        <v>443.42416069560034</v>
      </c>
      <c r="BC58" s="133">
        <f>'[3]Yearly Butadiene'!W58</f>
        <v>424.71210745680031</v>
      </c>
      <c r="BD58" s="133">
        <f>'[3]Yearly Butadiene'!X58</f>
        <v>406.00005421800034</v>
      </c>
      <c r="BE58" s="133">
        <f>'[3]Yearly Butadiene'!Y58</f>
        <v>383.42542118220024</v>
      </c>
      <c r="BF58" s="133">
        <f>'[3]Yearly Butadiene'!Z58</f>
        <v>360.8507881464003</v>
      </c>
      <c r="BG58" s="133">
        <f>'[3]Yearly Butadiene'!AA58</f>
        <v>338.27615511060026</v>
      </c>
      <c r="BH58" s="133">
        <f>'[3]Yearly Butadiene'!AB58</f>
        <v>315.70152207480021</v>
      </c>
      <c r="BI58" s="133">
        <f>'[3]Yearly Butadiene'!AC58</f>
        <v>293.12688903900028</v>
      </c>
      <c r="BJ58" s="133">
        <f>'[3]Yearly Butadiene'!AD58</f>
        <v>270.55225600320011</v>
      </c>
      <c r="BK58" s="133">
        <f>'[3]Yearly Butadiene'!AE58</f>
        <v>247.97762296740018</v>
      </c>
      <c r="BL58" s="133">
        <f>'[3]Yearly Butadiene'!AF58</f>
        <v>225.4029899316001</v>
      </c>
      <c r="BM58" s="133">
        <f>'[3]Yearly Butadiene'!AG58</f>
        <v>202.82835689580014</v>
      </c>
      <c r="BN58" s="133">
        <f>'[3]Yearly Butadiene'!AH58</f>
        <v>180.25372386000015</v>
      </c>
      <c r="BP58" s="133">
        <f t="shared" si="111"/>
        <v>9899.0321666642958</v>
      </c>
      <c r="BQ58" s="133">
        <f t="shared" si="112"/>
        <v>9532.1026246660876</v>
      </c>
      <c r="BR58" s="133">
        <f t="shared" si="113"/>
        <v>9169.4780694876754</v>
      </c>
      <c r="BS58" s="133">
        <f t="shared" si="114"/>
        <v>8811.1150343582431</v>
      </c>
      <c r="BT58" s="133">
        <f t="shared" si="115"/>
        <v>8456.9704492414166</v>
      </c>
      <c r="BU58" s="133">
        <f t="shared" si="116"/>
        <v>8107.0016374168254</v>
      </c>
      <c r="BV58" s="133">
        <f t="shared" si="117"/>
        <v>7761.1663120900121</v>
      </c>
      <c r="BW58" s="133">
        <f t="shared" si="118"/>
        <v>7419.4225730304952</v>
      </c>
      <c r="BX58" s="133">
        <f t="shared" si="119"/>
        <v>7081.7289032377603</v>
      </c>
      <c r="BY58" s="133">
        <f t="shared" si="120"/>
        <v>6748.0441656349331</v>
      </c>
      <c r="BZ58" s="133">
        <f t="shared" si="121"/>
        <v>6418.3275997899327</v>
      </c>
      <c r="CA58" s="133">
        <f t="shared" si="122"/>
        <v>6176.5292795786336</v>
      </c>
      <c r="CB58" s="133">
        <f t="shared" si="123"/>
        <v>5937.5570807488575</v>
      </c>
      <c r="CC58" s="133">
        <f t="shared" si="124"/>
        <v>5701.3824498285558</v>
      </c>
      <c r="CD58" s="133">
        <f t="shared" si="125"/>
        <v>5467.9770940512299</v>
      </c>
      <c r="CE58" s="133">
        <f t="shared" si="126"/>
        <v>5237.3129791090805</v>
      </c>
      <c r="CF58" s="133">
        <f t="shared" si="127"/>
        <v>5009.3623269248183</v>
      </c>
      <c r="CG58" s="133">
        <f t="shared" si="128"/>
        <v>4784.0976134419834</v>
      </c>
      <c r="CH58" s="133">
        <f t="shared" si="129"/>
        <v>4561.4915664336077</v>
      </c>
      <c r="CI58" s="133">
        <f t="shared" si="130"/>
        <v>4341.5171633290938</v>
      </c>
      <c r="CJ58" s="133">
        <f t="shared" si="131"/>
        <v>4124.1476290591427</v>
      </c>
      <c r="CK58" s="133">
        <f t="shared" si="132"/>
        <v>3870.3668418249858</v>
      </c>
      <c r="CL58" s="133">
        <f t="shared" si="133"/>
        <v>3619.6276416495775</v>
      </c>
      <c r="CM58" s="133">
        <f t="shared" si="134"/>
        <v>3371.8988665566139</v>
      </c>
      <c r="CN58" s="133">
        <f t="shared" si="135"/>
        <v>3127.1496411660805</v>
      </c>
      <c r="CO58" s="133">
        <f t="shared" si="136"/>
        <v>2885.3493742132378</v>
      </c>
      <c r="CP58" s="133">
        <f t="shared" si="137"/>
        <v>2646.4677560882833</v>
      </c>
      <c r="CQ58" s="133">
        <f t="shared" si="138"/>
        <v>2410.4747563964925</v>
      </c>
      <c r="CR58" s="133">
        <f t="shared" si="139"/>
        <v>2177.3406215386958</v>
      </c>
      <c r="CS58" s="133">
        <f t="shared" si="140"/>
        <v>1947.035872311912</v>
      </c>
      <c r="CT58" s="133">
        <f t="shared" si="141"/>
        <v>1719.5313015299839</v>
      </c>
      <c r="CU58" s="187"/>
      <c r="CV58" s="133">
        <f>'[2]Yearly Butadiene'!AJ58</f>
        <v>9040.6811006642947</v>
      </c>
      <c r="CW58" s="133">
        <f>'[2]Yearly Butadiene'!AK58</f>
        <v>8838.9798410209787</v>
      </c>
      <c r="CX58" s="133">
        <f>'[2]Yearly Butadiene'!AL58</f>
        <v>8639.6505548881378</v>
      </c>
      <c r="CY58" s="133">
        <f>'[2]Yearly Butadiene'!AM58</f>
        <v>8442.6699795294426</v>
      </c>
      <c r="CZ58" s="133">
        <f>'[2]Yearly Butadiene'!AN58</f>
        <v>8248.0150612324014</v>
      </c>
      <c r="DA58" s="133">
        <f>'[2]Yearly Butadiene'!AO58</f>
        <v>8055.6629535248749</v>
      </c>
      <c r="DB58" s="133">
        <f>'[2]Yearly Butadiene'!AP58</f>
        <v>7865.5910154063013</v>
      </c>
      <c r="DC58" s="133">
        <f>'[2]Yearly Butadiene'!AQ58</f>
        <v>7677.776809593498</v>
      </c>
      <c r="DD58" s="133">
        <f>'[2]Yearly Butadiene'!AR58</f>
        <v>7492.1981007809418</v>
      </c>
      <c r="DE58" s="133">
        <f>'[2]Yearly Butadiene'!AS58</f>
        <v>7308.832853915409</v>
      </c>
      <c r="DF58" s="133">
        <f>'[2]Yearly Butadiene'!AT58</f>
        <v>7127.6592324848261</v>
      </c>
      <c r="DG58" s="133">
        <f>'[2]Yearly Butadiene'!AU58</f>
        <v>6986.7453299283661</v>
      </c>
      <c r="DH58" s="133">
        <f>'[2]Yearly Butadiene'!AV58</f>
        <v>6847.4491453986257</v>
      </c>
      <c r="DI58" s="133">
        <f>'[2]Yearly Butadiene'!AW58</f>
        <v>6709.7549760946022</v>
      </c>
      <c r="DJ58" s="133">
        <f>'[2]Yearly Butadiene'!AX58</f>
        <v>6573.6472595049763</v>
      </c>
      <c r="DK58" s="133">
        <f>'[2]Yearly Butadiene'!AY58</f>
        <v>6439.1105722154471</v>
      </c>
      <c r="DL58" s="133">
        <f>'[2]Yearly Butadiene'!AZ58</f>
        <v>6306.1296287258792</v>
      </c>
      <c r="DM58" s="133">
        <f>'[2]Yearly Butadiene'!BA58</f>
        <v>6174.6892802771781</v>
      </c>
      <c r="DN58" s="133">
        <f>'[2]Yearly Butadiene'!BB58</f>
        <v>6044.7745136878266</v>
      </c>
      <c r="DO58" s="133">
        <f>'[2]Yearly Butadiene'!BC58</f>
        <v>5916.3704501999855</v>
      </c>
      <c r="DP58" s="133">
        <f>'[2]Yearly Butadiene'!BD58</f>
        <v>5789.4623443350974</v>
      </c>
      <c r="DQ58" s="133">
        <f>'[2]Yearly Butadiene'!BE58</f>
        <v>5646.4720766106093</v>
      </c>
      <c r="DR58" s="133">
        <f>'[2]Yearly Butadiene'!BF58</f>
        <v>5505.1934380541306</v>
      </c>
      <c r="DS58" s="133">
        <f>'[2]Yearly Butadiene'!BG58</f>
        <v>5365.6095179229742</v>
      </c>
      <c r="DT58" s="133">
        <f>'[2]Yearly Butadiene'!BH58</f>
        <v>5227.703558038409</v>
      </c>
      <c r="DU58" s="133">
        <f>'[2]Yearly Butadiene'!BI58</f>
        <v>5091.4589514805857</v>
      </c>
      <c r="DV58" s="133">
        <f>'[2]Yearly Butadiene'!BJ58</f>
        <v>4956.8592412942598</v>
      </c>
      <c r="DW58" s="133">
        <f>'[2]Yearly Butadiene'!BK58</f>
        <v>4823.8881192051876</v>
      </c>
      <c r="DX58" s="133">
        <f>'[2]Yearly Butadiene'!BL58</f>
        <v>4692.5294243471426</v>
      </c>
      <c r="DY58" s="133">
        <f>'[2]Yearly Butadiene'!BM58</f>
        <v>4562.7671419994485</v>
      </c>
      <c r="DZ58" s="133">
        <f>'[2]Yearly Butadiene'!BN58</f>
        <v>4434.5854023349521</v>
      </c>
      <c r="EB58" s="133">
        <f>'[3]Yearly Butadiene'!AJ58</f>
        <v>858.35106600000074</v>
      </c>
      <c r="EC58" s="133">
        <f>'[3]Yearly Butadiene'!AK58</f>
        <v>845.08954203030078</v>
      </c>
      <c r="ED58" s="133">
        <f>'[3]Yearly Butadiene'!AL58</f>
        <v>831.8280180606007</v>
      </c>
      <c r="EE58" s="133">
        <f>'[3]Yearly Butadiene'!AM58</f>
        <v>818.56649409090073</v>
      </c>
      <c r="EF58" s="133">
        <f>'[3]Yearly Butadiene'!AN58</f>
        <v>805.30497012120065</v>
      </c>
      <c r="EG58" s="133">
        <f>'[3]Yearly Butadiene'!AO58</f>
        <v>792.04344615150069</v>
      </c>
      <c r="EH58" s="133">
        <f>'[3]Yearly Butadiene'!AP58</f>
        <v>778.78192218180061</v>
      </c>
      <c r="EI58" s="133">
        <f>'[3]Yearly Butadiene'!AQ58</f>
        <v>765.52039821210064</v>
      </c>
      <c r="EJ58" s="133">
        <f>'[3]Yearly Butadiene'!AR58</f>
        <v>752.25887424240068</v>
      </c>
      <c r="EK58" s="133">
        <f>'[3]Yearly Butadiene'!AS58</f>
        <v>738.9973502727006</v>
      </c>
      <c r="EL58" s="133">
        <f>'[3]Yearly Butadiene'!AT58</f>
        <v>725.73582630300064</v>
      </c>
      <c r="EM58" s="133">
        <f>'[3]Yearly Butadiene'!AU58</f>
        <v>716.3797996836006</v>
      </c>
      <c r="EN58" s="133">
        <f>'[3]Yearly Butadiene'!AV58</f>
        <v>707.02377306420067</v>
      </c>
      <c r="EO58" s="133">
        <f>'[3]Yearly Butadiene'!AW58</f>
        <v>697.66774644480051</v>
      </c>
      <c r="EP58" s="133">
        <f>'[3]Yearly Butadiene'!AX58</f>
        <v>688.31171982540059</v>
      </c>
      <c r="EQ58" s="133">
        <f>'[3]Yearly Butadiene'!AY58</f>
        <v>678.95569320600055</v>
      </c>
      <c r="ER58" s="133">
        <f>'[3]Yearly Butadiene'!AZ58</f>
        <v>669.59966658660062</v>
      </c>
      <c r="ES58" s="133">
        <f>'[3]Yearly Butadiene'!BA58</f>
        <v>660.24363996720058</v>
      </c>
      <c r="ET58" s="133">
        <f>'[3]Yearly Butadiene'!BB58</f>
        <v>650.88761334780054</v>
      </c>
      <c r="EU58" s="133">
        <f>'[3]Yearly Butadiene'!BC58</f>
        <v>641.53158672840061</v>
      </c>
      <c r="EV58" s="133">
        <f>'[3]Yearly Butadiene'!BD58</f>
        <v>632.17556010900046</v>
      </c>
      <c r="EW58" s="133">
        <f>'[3]Yearly Butadiene'!BE58</f>
        <v>620.88824359110049</v>
      </c>
      <c r="EX58" s="133">
        <f>'[3]Yearly Butadiene'!BF58</f>
        <v>609.60092707320052</v>
      </c>
      <c r="EY58" s="133">
        <f>'[3]Yearly Butadiene'!BG58</f>
        <v>598.31361055530056</v>
      </c>
      <c r="EZ58" s="133">
        <f>'[3]Yearly Butadiene'!BH58</f>
        <v>587.02629403740048</v>
      </c>
      <c r="FA58" s="133">
        <f>'[3]Yearly Butadiene'!BI58</f>
        <v>575.73897751950051</v>
      </c>
      <c r="FB58" s="133">
        <f>'[3]Yearly Butadiene'!BJ58</f>
        <v>564.45166100160043</v>
      </c>
      <c r="FC58" s="133">
        <f>'[3]Yearly Butadiene'!BK58</f>
        <v>553.16434448370046</v>
      </c>
      <c r="FD58" s="133">
        <f>'[3]Yearly Butadiene'!BL58</f>
        <v>541.87702796580038</v>
      </c>
      <c r="FE58" s="133">
        <f>'[3]Yearly Butadiene'!BM58</f>
        <v>530.58971144790041</v>
      </c>
      <c r="FF58" s="133">
        <f>'[3]Yearly Butadiene'!BN58</f>
        <v>519.30239493000045</v>
      </c>
      <c r="FG58" s="187"/>
      <c r="FH58" s="133">
        <f t="shared" si="142"/>
        <v>9899.0321666642958</v>
      </c>
      <c r="FI58" s="133">
        <f t="shared" si="143"/>
        <v>9684.0693830512791</v>
      </c>
      <c r="FJ58" s="133">
        <f t="shared" si="144"/>
        <v>9471.4785729487376</v>
      </c>
      <c r="FK58" s="133">
        <f t="shared" si="145"/>
        <v>9261.2364736203435</v>
      </c>
      <c r="FL58" s="133">
        <f t="shared" si="146"/>
        <v>9053.3200313536017</v>
      </c>
      <c r="FM58" s="133">
        <f t="shared" si="147"/>
        <v>8847.7063996763754</v>
      </c>
      <c r="FN58" s="133">
        <f t="shared" si="148"/>
        <v>8644.3729375881012</v>
      </c>
      <c r="FO58" s="133">
        <f t="shared" si="149"/>
        <v>8443.2972078055991</v>
      </c>
      <c r="FP58" s="133">
        <f t="shared" si="150"/>
        <v>8244.4569750233422</v>
      </c>
      <c r="FQ58" s="133">
        <f t="shared" si="151"/>
        <v>8047.8302041881097</v>
      </c>
      <c r="FR58" s="133">
        <f t="shared" si="152"/>
        <v>7853.3950587878271</v>
      </c>
      <c r="FS58" s="133">
        <f t="shared" si="153"/>
        <v>7703.1251296119663</v>
      </c>
      <c r="FT58" s="133">
        <f t="shared" si="154"/>
        <v>7554.4729184628268</v>
      </c>
      <c r="FU58" s="133">
        <f t="shared" si="155"/>
        <v>7407.4227225394025</v>
      </c>
      <c r="FV58" s="133">
        <f t="shared" si="156"/>
        <v>7261.9589793303767</v>
      </c>
      <c r="FW58" s="133">
        <f t="shared" si="157"/>
        <v>7118.0662654214475</v>
      </c>
      <c r="FX58" s="133">
        <f t="shared" si="158"/>
        <v>6975.7292953124797</v>
      </c>
      <c r="FY58" s="133">
        <f t="shared" si="159"/>
        <v>6834.9329202443787</v>
      </c>
      <c r="FZ58" s="133">
        <f t="shared" si="160"/>
        <v>6695.6621270356272</v>
      </c>
      <c r="GA58" s="133">
        <f t="shared" si="161"/>
        <v>6557.9020369283862</v>
      </c>
      <c r="GB58" s="133">
        <f t="shared" si="162"/>
        <v>6421.6379044440982</v>
      </c>
      <c r="GC58" s="133">
        <f t="shared" si="163"/>
        <v>6267.3603202017093</v>
      </c>
      <c r="GD58" s="133">
        <f t="shared" si="164"/>
        <v>6114.7943651273308</v>
      </c>
      <c r="GE58" s="133">
        <f t="shared" si="165"/>
        <v>5963.9231284782745</v>
      </c>
      <c r="GF58" s="133">
        <f t="shared" si="166"/>
        <v>5814.7298520758095</v>
      </c>
      <c r="GG58" s="133">
        <f t="shared" si="167"/>
        <v>5667.1979290000863</v>
      </c>
      <c r="GH58" s="133">
        <f t="shared" si="168"/>
        <v>5521.3109022958606</v>
      </c>
      <c r="GI58" s="133">
        <f t="shared" si="169"/>
        <v>5377.0524636888877</v>
      </c>
      <c r="GJ58" s="133">
        <f t="shared" si="170"/>
        <v>5234.4064523129427</v>
      </c>
      <c r="GK58" s="133">
        <f t="shared" si="171"/>
        <v>5093.3568534473488</v>
      </c>
      <c r="GL58" s="133">
        <f t="shared" si="172"/>
        <v>4953.8877972649525</v>
      </c>
    </row>
    <row r="59" spans="1:194" outlineLevel="1">
      <c r="A59" s="6" t="s">
        <v>75</v>
      </c>
      <c r="B59" s="6" t="s">
        <v>48</v>
      </c>
      <c r="C59" s="17" t="s">
        <v>197</v>
      </c>
      <c r="D59" s="132">
        <f>'[2]Yearly Butadiene'!D59</f>
        <v>109012.30133357966</v>
      </c>
      <c r="E59" s="132">
        <f>'[2]Yearly Butadiene'!E59</f>
        <v>106287.91042538382</v>
      </c>
      <c r="F59" s="132">
        <f>'[2]Yearly Butadiene'!F59</f>
        <v>103596.19399511235</v>
      </c>
      <c r="G59" s="132">
        <f>'[2]Yearly Butadiene'!G59</f>
        <v>100936.82896696401</v>
      </c>
      <c r="H59" s="132">
        <f>'[2]Yearly Butadiene'!H59</f>
        <v>98309.495181089034</v>
      </c>
      <c r="I59" s="132">
        <f>'[2]Yearly Butadiene'!I59</f>
        <v>95713.875368638677</v>
      </c>
      <c r="J59" s="132">
        <f>'[2]Yearly Butadiene'!J59</f>
        <v>93149.655127020771</v>
      </c>
      <c r="K59" s="132">
        <f>'[2]Yearly Butadiene'!K59</f>
        <v>90616.522895359958</v>
      </c>
      <c r="L59" s="132">
        <f>'[2]Yearly Butadiene'!L59</f>
        <v>88114.169930160599</v>
      </c>
      <c r="M59" s="132">
        <f>'[2]Yearly Butadiene'!M59</f>
        <v>85642.290281170921</v>
      </c>
      <c r="N59" s="132">
        <f>'[2]Yearly Butadiene'!N59</f>
        <v>83200.580767446692</v>
      </c>
      <c r="O59" s="132">
        <f>'[2]Yearly Butadiene'!O59</f>
        <v>80788.740953612913</v>
      </c>
      <c r="P59" s="132">
        <f>'[2]Yearly Butadiene'!P59</f>
        <v>78406.473126321856</v>
      </c>
      <c r="Q59" s="132">
        <f>'[2]Yearly Butadiene'!Q59</f>
        <v>76053.482270905777</v>
      </c>
      <c r="R59" s="132">
        <f>'[2]Yearly Butadiene'!R59</f>
        <v>73729.476048223063</v>
      </c>
      <c r="S59" s="132">
        <f>'[2]Yearly Butadiene'!S59</f>
        <v>71434.164771695738</v>
      </c>
      <c r="T59" s="132">
        <f>'[2]Yearly Butadiene'!T59</f>
        <v>69167.26138453724</v>
      </c>
      <c r="U59" s="132">
        <f>'[2]Yearly Butadiene'!U59</f>
        <v>66928.481437168783</v>
      </c>
      <c r="V59" s="132">
        <f>'[2]Yearly Butadiene'!V59</f>
        <v>64717.543064822705</v>
      </c>
      <c r="W59" s="132">
        <f>'[2]Yearly Butadiene'!W59</f>
        <v>62534.166965331286</v>
      </c>
      <c r="X59" s="132">
        <f>'[2]Yearly Butadiene'!X59</f>
        <v>60378.076377099715</v>
      </c>
      <c r="Y59" s="132">
        <f>'[2]Yearly Butadiene'!Y59</f>
        <v>58197.228537617877</v>
      </c>
      <c r="Z59" s="132">
        <f>'[2]Yearly Butadiene'!Z59</f>
        <v>56043.841673223222</v>
      </c>
      <c r="AA59" s="132">
        <f>'[2]Yearly Butadiene'!AA59</f>
        <v>53917.63897300684</v>
      </c>
      <c r="AB59" s="132">
        <f>'[2]Yearly Butadiene'!AB59</f>
        <v>51818.346150393867</v>
      </c>
      <c r="AC59" s="132">
        <f>'[2]Yearly Butadiene'!AC59</f>
        <v>49745.691421404263</v>
      </c>
      <c r="AD59" s="132">
        <f>'[2]Yearly Butadiene'!AD59</f>
        <v>47699.405483094037</v>
      </c>
      <c r="AE59" s="132">
        <f>'[2]Yearly Butadiene'!AE59</f>
        <v>45679.221492175391</v>
      </c>
      <c r="AF59" s="132">
        <f>'[2]Yearly Butadiene'!AF59</f>
        <v>43684.875043814296</v>
      </c>
      <c r="AG59" s="132">
        <f>'[2]Yearly Butadiene'!AG59</f>
        <v>41716.104150604275</v>
      </c>
      <c r="AH59" s="132">
        <f>'[2]Yearly Butadiene'!AH59</f>
        <v>39772.64922171463</v>
      </c>
      <c r="AI59" s="187"/>
      <c r="AJ59" s="132">
        <f>'[3]Yearly Butadiene'!D59</f>
        <v>10097.623110892866</v>
      </c>
      <c r="AK59" s="132">
        <f>'[3]Yearly Butadiene'!E59</f>
        <v>9914.3512514301601</v>
      </c>
      <c r="AL59" s="132">
        <f>'[3]Yearly Butadiene'!F59</f>
        <v>9731.0793919674543</v>
      </c>
      <c r="AM59" s="132">
        <f>'[3]Yearly Butadiene'!G59</f>
        <v>9547.8075325047503</v>
      </c>
      <c r="AN59" s="132">
        <f>'[3]Yearly Butadiene'!H59</f>
        <v>9364.5356730420444</v>
      </c>
      <c r="AO59" s="132">
        <f>'[3]Yearly Butadiene'!I59</f>
        <v>9181.2638135793386</v>
      </c>
      <c r="AP59" s="132">
        <f>'[3]Yearly Butadiene'!J59</f>
        <v>8997.9919541166328</v>
      </c>
      <c r="AQ59" s="132">
        <f>'[3]Yearly Butadiene'!K59</f>
        <v>8814.7200946539269</v>
      </c>
      <c r="AR59" s="132">
        <f>'[3]Yearly Butadiene'!L59</f>
        <v>8631.4482351912211</v>
      </c>
      <c r="AS59" s="132">
        <f>'[3]Yearly Butadiene'!M59</f>
        <v>8448.1763757285153</v>
      </c>
      <c r="AT59" s="132">
        <f>'[3]Yearly Butadiene'!N59</f>
        <v>8264.9045162658113</v>
      </c>
      <c r="AU59" s="132">
        <f>'[3]Yearly Butadiene'!O59</f>
        <v>8081.6326568031054</v>
      </c>
      <c r="AV59" s="132">
        <f>'[3]Yearly Butadiene'!P59</f>
        <v>7898.3607973403996</v>
      </c>
      <c r="AW59" s="132">
        <f>'[3]Yearly Butadiene'!Q59</f>
        <v>7715.0889378776938</v>
      </c>
      <c r="AX59" s="132">
        <f>'[3]Yearly Butadiene'!R59</f>
        <v>7531.8170784149879</v>
      </c>
      <c r="AY59" s="132">
        <f>'[3]Yearly Butadiene'!S59</f>
        <v>7348.545218952283</v>
      </c>
      <c r="AZ59" s="132">
        <f>'[3]Yearly Butadiene'!T59</f>
        <v>7165.2733594895772</v>
      </c>
      <c r="BA59" s="132">
        <f>'[3]Yearly Butadiene'!U59</f>
        <v>6982.0015000268722</v>
      </c>
      <c r="BB59" s="132">
        <f>'[3]Yearly Butadiene'!V59</f>
        <v>6798.7296405641664</v>
      </c>
      <c r="BC59" s="132">
        <f>'[3]Yearly Butadiene'!W59</f>
        <v>6615.4577811014606</v>
      </c>
      <c r="BD59" s="132">
        <f>'[3]Yearly Butadiene'!X59</f>
        <v>6432.1859216387547</v>
      </c>
      <c r="BE59" s="132">
        <f>'[3]Yearly Butadiene'!Y59</f>
        <v>6243.3603694650583</v>
      </c>
      <c r="BF59" s="132">
        <f>'[3]Yearly Butadiene'!Z59</f>
        <v>6054.5348172913618</v>
      </c>
      <c r="BG59" s="132">
        <f>'[3]Yearly Butadiene'!AA59</f>
        <v>5865.7092651176654</v>
      </c>
      <c r="BH59" s="132">
        <f>'[3]Yearly Butadiene'!AB59</f>
        <v>5676.8837129439689</v>
      </c>
      <c r="BI59" s="132">
        <f>'[3]Yearly Butadiene'!AC59</f>
        <v>5488.0581607702716</v>
      </c>
      <c r="BJ59" s="132">
        <f>'[3]Yearly Butadiene'!AD59</f>
        <v>5299.2326085965751</v>
      </c>
      <c r="BK59" s="132">
        <f>'[3]Yearly Butadiene'!AE59</f>
        <v>5110.4070564228787</v>
      </c>
      <c r="BL59" s="132">
        <f>'[3]Yearly Butadiene'!AF59</f>
        <v>4921.5815042491831</v>
      </c>
      <c r="BM59" s="132">
        <f>'[3]Yearly Butadiene'!AG59</f>
        <v>4732.7559520754858</v>
      </c>
      <c r="BN59" s="132">
        <f>'[3]Yearly Butadiene'!AH59</f>
        <v>4543.9303999017893</v>
      </c>
      <c r="BP59" s="132">
        <f t="shared" si="111"/>
        <v>119109.92444447252</v>
      </c>
      <c r="BQ59" s="132">
        <f t="shared" si="112"/>
        <v>116202.26167681397</v>
      </c>
      <c r="BR59" s="132">
        <f t="shared" si="113"/>
        <v>113327.2733870798</v>
      </c>
      <c r="BS59" s="132">
        <f t="shared" si="114"/>
        <v>110484.63649946876</v>
      </c>
      <c r="BT59" s="132">
        <f t="shared" si="115"/>
        <v>107674.03085413108</v>
      </c>
      <c r="BU59" s="132">
        <f t="shared" si="116"/>
        <v>104895.13918221802</v>
      </c>
      <c r="BV59" s="132">
        <f t="shared" si="117"/>
        <v>102147.6470811374</v>
      </c>
      <c r="BW59" s="132">
        <f t="shared" si="118"/>
        <v>99431.242990013881</v>
      </c>
      <c r="BX59" s="132">
        <f t="shared" si="119"/>
        <v>96745.618165351814</v>
      </c>
      <c r="BY59" s="132">
        <f t="shared" si="120"/>
        <v>94090.466656899429</v>
      </c>
      <c r="BZ59" s="132">
        <f t="shared" si="121"/>
        <v>91465.485283712507</v>
      </c>
      <c r="CA59" s="132">
        <f t="shared" si="122"/>
        <v>88870.37361041602</v>
      </c>
      <c r="CB59" s="132">
        <f t="shared" si="123"/>
        <v>86304.833923662256</v>
      </c>
      <c r="CC59" s="132">
        <f t="shared" si="124"/>
        <v>83768.571208783469</v>
      </c>
      <c r="CD59" s="132">
        <f t="shared" si="125"/>
        <v>81261.293126638047</v>
      </c>
      <c r="CE59" s="132">
        <f t="shared" si="126"/>
        <v>78782.709990648014</v>
      </c>
      <c r="CF59" s="132">
        <f t="shared" si="127"/>
        <v>76332.534744026823</v>
      </c>
      <c r="CG59" s="132">
        <f t="shared" si="128"/>
        <v>73910.482937195658</v>
      </c>
      <c r="CH59" s="132">
        <f t="shared" si="129"/>
        <v>71516.272705386873</v>
      </c>
      <c r="CI59" s="132">
        <f t="shared" si="130"/>
        <v>69149.624746432746</v>
      </c>
      <c r="CJ59" s="132">
        <f t="shared" si="131"/>
        <v>66810.262298738468</v>
      </c>
      <c r="CK59" s="132">
        <f t="shared" si="132"/>
        <v>64440.588907082936</v>
      </c>
      <c r="CL59" s="132">
        <f t="shared" si="133"/>
        <v>62098.37649051458</v>
      </c>
      <c r="CM59" s="132">
        <f t="shared" si="134"/>
        <v>59783.348238124505</v>
      </c>
      <c r="CN59" s="132">
        <f t="shared" si="135"/>
        <v>57495.229863337838</v>
      </c>
      <c r="CO59" s="132">
        <f t="shared" si="136"/>
        <v>55233.749582174532</v>
      </c>
      <c r="CP59" s="132">
        <f t="shared" si="137"/>
        <v>52998.638091690613</v>
      </c>
      <c r="CQ59" s="132">
        <f t="shared" si="138"/>
        <v>50789.628548598266</v>
      </c>
      <c r="CR59" s="132">
        <f t="shared" si="139"/>
        <v>48606.456548063477</v>
      </c>
      <c r="CS59" s="132">
        <f t="shared" si="140"/>
        <v>46448.860102679762</v>
      </c>
      <c r="CT59" s="132">
        <f t="shared" si="141"/>
        <v>44316.579621616416</v>
      </c>
      <c r="CU59" s="187"/>
      <c r="CV59" s="132">
        <f>'[2]Yearly Butadiene'!AJ59</f>
        <v>109012.30133357966</v>
      </c>
      <c r="CW59" s="132">
        <f>'[2]Yearly Butadiene'!AK59</f>
        <v>107466.78229433777</v>
      </c>
      <c r="CX59" s="132">
        <f>'[2]Yearly Butadiene'!AL59</f>
        <v>105937.50882878833</v>
      </c>
      <c r="CY59" s="132">
        <f>'[2]Yearly Butadiene'!AM59</f>
        <v>104424.32957756176</v>
      </c>
      <c r="CZ59" s="132">
        <f>'[2]Yearly Butadiene'!AN59</f>
        <v>102927.09450186566</v>
      </c>
      <c r="DA59" s="132">
        <f>'[2]Yearly Butadiene'!AO59</f>
        <v>101445.65487243012</v>
      </c>
      <c r="DB59" s="132">
        <f>'[2]Yearly Butadiene'!AP59</f>
        <v>99979.86325854309</v>
      </c>
      <c r="DC59" s="132">
        <f>'[2]Yearly Butadiene'!AQ59</f>
        <v>98529.573517174824</v>
      </c>
      <c r="DD59" s="132">
        <f>'[2]Yearly Butadiene'!AR59</f>
        <v>97094.640782191011</v>
      </c>
      <c r="DE59" s="132">
        <f>'[2]Yearly Butadiene'!AS59</f>
        <v>95674.921453653515</v>
      </c>
      <c r="DF59" s="132">
        <f>'[2]Yearly Butadiene'!AT59</f>
        <v>94270.273187208382</v>
      </c>
      <c r="DG59" s="132">
        <f>'[2]Yearly Butadiene'!AU59</f>
        <v>92880.55488356018</v>
      </c>
      <c r="DH59" s="132">
        <f>'[2]Yearly Butadiene'!AV59</f>
        <v>91505.626678032073</v>
      </c>
      <c r="DI59" s="132">
        <f>'[2]Yearly Butadiene'!AW59</f>
        <v>90145.349930210985</v>
      </c>
      <c r="DJ59" s="132">
        <f>'[2]Yearly Butadiene'!AX59</f>
        <v>88799.587213677005</v>
      </c>
      <c r="DK59" s="132">
        <f>'[2]Yearly Butadiene'!AY59</f>
        <v>87468.202305816652</v>
      </c>
      <c r="DL59" s="132">
        <f>'[2]Yearly Butadiene'!AZ59</f>
        <v>86151.060177718988</v>
      </c>
      <c r="DM59" s="132">
        <f>'[2]Yearly Butadiene'!BA59</f>
        <v>84848.026984154189</v>
      </c>
      <c r="DN59" s="132">
        <f>'[2]Yearly Butadiene'!BB59</f>
        <v>83558.97005363385</v>
      </c>
      <c r="DO59" s="132">
        <f>'[2]Yearly Butadiene'!BC59</f>
        <v>82283.75787855222</v>
      </c>
      <c r="DP59" s="132">
        <f>'[2]Yearly Butadiene'!BD59</f>
        <v>81022.260105407913</v>
      </c>
      <c r="DQ59" s="132">
        <f>'[2]Yearly Butadiene'!BE59</f>
        <v>79753.640117247909</v>
      </c>
      <c r="DR59" s="132">
        <f>'[2]Yearly Butadiene'!BF59</f>
        <v>78498.765828618722</v>
      </c>
      <c r="DS59" s="132">
        <f>'[2]Yearly Butadiene'!BG59</f>
        <v>77257.507274181407</v>
      </c>
      <c r="DT59" s="132">
        <f>'[2]Yearly Butadiene'!BH59</f>
        <v>76029.735632402866</v>
      </c>
      <c r="DU59" s="132">
        <f>'[2]Yearly Butadiene'!BI59</f>
        <v>74815.323215926124</v>
      </c>
      <c r="DV59" s="132">
        <f>'[2]Yearly Butadiene'!BJ59</f>
        <v>73614.143462018925</v>
      </c>
      <c r="DW59" s="132">
        <f>'[2]Yearly Butadiene'!BK59</f>
        <v>72426.070923100619</v>
      </c>
      <c r="DX59" s="132">
        <f>'[2]Yearly Butadiene'!BL59</f>
        <v>71250.981257346371</v>
      </c>
      <c r="DY59" s="132">
        <f>'[2]Yearly Butadiene'!BM59</f>
        <v>70088.751219368161</v>
      </c>
      <c r="DZ59" s="132">
        <f>'[2]Yearly Butadiene'!BN59</f>
        <v>68939.258650972042</v>
      </c>
      <c r="EB59" s="132">
        <f>'[3]Yearly Butadiene'!AJ59</f>
        <v>10097.623110892866</v>
      </c>
      <c r="EC59" s="132">
        <f>'[3]Yearly Butadiene'!AK59</f>
        <v>10024.314367107783</v>
      </c>
      <c r="ED59" s="132">
        <f>'[3]Yearly Butadiene'!AL59</f>
        <v>9951.0056233227024</v>
      </c>
      <c r="EE59" s="132">
        <f>'[3]Yearly Butadiene'!AM59</f>
        <v>9877.6968795376197</v>
      </c>
      <c r="EF59" s="132">
        <f>'[3]Yearly Butadiene'!AN59</f>
        <v>9804.388135752537</v>
      </c>
      <c r="EG59" s="132">
        <f>'[3]Yearly Butadiene'!AO59</f>
        <v>9731.0793919674543</v>
      </c>
      <c r="EH59" s="132">
        <f>'[3]Yearly Butadiene'!AP59</f>
        <v>9657.7706481823734</v>
      </c>
      <c r="EI59" s="132">
        <f>'[3]Yearly Butadiene'!AQ59</f>
        <v>9584.4619043972907</v>
      </c>
      <c r="EJ59" s="132">
        <f>'[3]Yearly Butadiene'!AR59</f>
        <v>9511.153160612208</v>
      </c>
      <c r="EK59" s="132">
        <f>'[3]Yearly Butadiene'!AS59</f>
        <v>9437.8444168271253</v>
      </c>
      <c r="EL59" s="132">
        <f>'[3]Yearly Butadiene'!AT59</f>
        <v>9364.5356730420444</v>
      </c>
      <c r="EM59" s="132">
        <f>'[3]Yearly Butadiene'!AU59</f>
        <v>9291.2269292569617</v>
      </c>
      <c r="EN59" s="132">
        <f>'[3]Yearly Butadiene'!AV59</f>
        <v>9217.918185471879</v>
      </c>
      <c r="EO59" s="132">
        <f>'[3]Yearly Butadiene'!AW59</f>
        <v>9144.6094416867963</v>
      </c>
      <c r="EP59" s="132">
        <f>'[3]Yearly Butadiene'!AX59</f>
        <v>9071.3006979017155</v>
      </c>
      <c r="EQ59" s="132">
        <f>'[3]Yearly Butadiene'!AY59</f>
        <v>8997.9919541166328</v>
      </c>
      <c r="ER59" s="132">
        <f>'[3]Yearly Butadiene'!AZ59</f>
        <v>8924.6832103315501</v>
      </c>
      <c r="ES59" s="132">
        <f>'[3]Yearly Butadiene'!BA59</f>
        <v>8851.3744665464692</v>
      </c>
      <c r="ET59" s="132">
        <f>'[3]Yearly Butadiene'!BB59</f>
        <v>8778.0657227613865</v>
      </c>
      <c r="EU59" s="132">
        <f>'[3]Yearly Butadiene'!BC59</f>
        <v>8704.7569789763038</v>
      </c>
      <c r="EV59" s="132">
        <f>'[3]Yearly Butadiene'!BD59</f>
        <v>8631.4482351912211</v>
      </c>
      <c r="EW59" s="132">
        <f>'[3]Yearly Butadiene'!BE59</f>
        <v>8555.9180143217436</v>
      </c>
      <c r="EX59" s="132">
        <f>'[3]Yearly Butadiene'!BF59</f>
        <v>8480.3877934522643</v>
      </c>
      <c r="EY59" s="132">
        <f>'[3]Yearly Butadiene'!BG59</f>
        <v>8404.8575725827868</v>
      </c>
      <c r="EZ59" s="132">
        <f>'[3]Yearly Butadiene'!BH59</f>
        <v>8329.3273517133075</v>
      </c>
      <c r="FA59" s="132">
        <f>'[3]Yearly Butadiene'!BI59</f>
        <v>8253.7971308438282</v>
      </c>
      <c r="FB59" s="132">
        <f>'[3]Yearly Butadiene'!BJ59</f>
        <v>8178.2669099743498</v>
      </c>
      <c r="FC59" s="132">
        <f>'[3]Yearly Butadiene'!BK59</f>
        <v>8102.7366891048714</v>
      </c>
      <c r="FD59" s="132">
        <f>'[3]Yearly Butadiene'!BL59</f>
        <v>8027.206468235393</v>
      </c>
      <c r="FE59" s="132">
        <f>'[3]Yearly Butadiene'!BM59</f>
        <v>7951.6762473659146</v>
      </c>
      <c r="FF59" s="132">
        <f>'[3]Yearly Butadiene'!BN59</f>
        <v>7876.1460264964353</v>
      </c>
      <c r="FG59" s="187"/>
      <c r="FH59" s="132">
        <f t="shared" si="142"/>
        <v>119109.92444447252</v>
      </c>
      <c r="FI59" s="132">
        <f t="shared" si="143"/>
        <v>117491.09666144555</v>
      </c>
      <c r="FJ59" s="132">
        <f t="shared" si="144"/>
        <v>115888.51445211103</v>
      </c>
      <c r="FK59" s="132">
        <f t="shared" si="145"/>
        <v>114302.02645709937</v>
      </c>
      <c r="FL59" s="132">
        <f t="shared" si="146"/>
        <v>112731.4826376182</v>
      </c>
      <c r="FM59" s="132">
        <f t="shared" si="147"/>
        <v>111176.73426439759</v>
      </c>
      <c r="FN59" s="132">
        <f t="shared" si="148"/>
        <v>109637.63390672546</v>
      </c>
      <c r="FO59" s="132">
        <f t="shared" si="149"/>
        <v>108114.03542157212</v>
      </c>
      <c r="FP59" s="132">
        <f t="shared" si="150"/>
        <v>106605.79394280323</v>
      </c>
      <c r="FQ59" s="132">
        <f t="shared" si="151"/>
        <v>105112.76587048064</v>
      </c>
      <c r="FR59" s="132">
        <f t="shared" si="152"/>
        <v>103634.80886025043</v>
      </c>
      <c r="FS59" s="132">
        <f t="shared" si="153"/>
        <v>102171.78181281715</v>
      </c>
      <c r="FT59" s="132">
        <f t="shared" si="154"/>
        <v>100723.54486350395</v>
      </c>
      <c r="FU59" s="132">
        <f t="shared" si="155"/>
        <v>99289.959371897785</v>
      </c>
      <c r="FV59" s="132">
        <f t="shared" si="156"/>
        <v>97870.887911578728</v>
      </c>
      <c r="FW59" s="132">
        <f t="shared" si="157"/>
        <v>96466.194259933283</v>
      </c>
      <c r="FX59" s="132">
        <f t="shared" si="158"/>
        <v>95075.743388050541</v>
      </c>
      <c r="FY59" s="132">
        <f t="shared" si="159"/>
        <v>93699.40145070065</v>
      </c>
      <c r="FZ59" s="132">
        <f t="shared" si="160"/>
        <v>92337.035776395234</v>
      </c>
      <c r="GA59" s="132">
        <f t="shared" si="161"/>
        <v>90988.514857528528</v>
      </c>
      <c r="GB59" s="132">
        <f t="shared" si="162"/>
        <v>89653.708340599129</v>
      </c>
      <c r="GC59" s="132">
        <f t="shared" si="163"/>
        <v>88309.558131569647</v>
      </c>
      <c r="GD59" s="132">
        <f t="shared" si="164"/>
        <v>86979.153622070982</v>
      </c>
      <c r="GE59" s="132">
        <f t="shared" si="165"/>
        <v>85662.364846764191</v>
      </c>
      <c r="GF59" s="132">
        <f t="shared" si="166"/>
        <v>84359.062984116172</v>
      </c>
      <c r="GG59" s="132">
        <f t="shared" si="167"/>
        <v>83069.120346769952</v>
      </c>
      <c r="GH59" s="132">
        <f t="shared" si="168"/>
        <v>81792.410371993275</v>
      </c>
      <c r="GI59" s="132">
        <f t="shared" si="169"/>
        <v>80528.807612205492</v>
      </c>
      <c r="GJ59" s="132">
        <f t="shared" si="170"/>
        <v>79278.187725581767</v>
      </c>
      <c r="GK59" s="132">
        <f t="shared" si="171"/>
        <v>78040.42746673408</v>
      </c>
      <c r="GL59" s="132">
        <f t="shared" si="172"/>
        <v>76815.404677468483</v>
      </c>
    </row>
    <row r="60" spans="1:194" outlineLevel="1">
      <c r="A60"/>
      <c r="B60" t="s">
        <v>69</v>
      </c>
      <c r="C60" s="5" t="s">
        <v>197</v>
      </c>
      <c r="D60" s="124">
        <f>'[2]Yearly Butadiene'!D60</f>
        <v>0</v>
      </c>
      <c r="E60" s="124">
        <f>'[2]Yearly Butadiene'!E60</f>
        <v>142.6016254286524</v>
      </c>
      <c r="F60" s="124">
        <f>'[2]Yearly Butadiene'!F60</f>
        <v>284.57364334423386</v>
      </c>
      <c r="G60" s="124">
        <f>'[2]Yearly Butadiene'!G60</f>
        <v>425.91813860527594</v>
      </c>
      <c r="H60" s="124">
        <f>'[2]Yearly Butadiene'!H60</f>
        <v>566.63718993366842</v>
      </c>
      <c r="I60" s="124">
        <f>'[2]Yearly Butadiene'!I60</f>
        <v>706.73286993159377</v>
      </c>
      <c r="J60" s="124">
        <f>'[2]Yearly Butadiene'!J60</f>
        <v>846.20724509841557</v>
      </c>
      <c r="K60" s="124">
        <f>'[2]Yearly Butadiene'!K60</f>
        <v>985.06237584752296</v>
      </c>
      <c r="L60" s="124">
        <f>'[2]Yearly Butadiene'!L60</f>
        <v>1123.30031652313</v>
      </c>
      <c r="M60" s="124">
        <f>'[2]Yearly Butadiene'!M60</f>
        <v>1260.9231154170316</v>
      </c>
      <c r="N60" s="124">
        <f>'[2]Yearly Butadiene'!N60</f>
        <v>1397.9328147853137</v>
      </c>
      <c r="O60" s="124">
        <f>'[2]Yearly Butadiene'!O60</f>
        <v>1534.331450865019</v>
      </c>
      <c r="P60" s="124">
        <f>'[2]Yearly Butadiene'!P60</f>
        <v>1670.1210538907708</v>
      </c>
      <c r="Q60" s="124">
        <f>'[2]Yearly Butadiene'!Q60</f>
        <v>1805.30364811135</v>
      </c>
      <c r="R60" s="124">
        <f>'[2]Yearly Butadiene'!R60</f>
        <v>1939.8812518062293</v>
      </c>
      <c r="S60" s="124">
        <f>'[2]Yearly Butadiene'!S60</f>
        <v>2073.8558773020654</v>
      </c>
      <c r="T60" s="124">
        <f>'[2]Yearly Butadiene'!T60</f>
        <v>2207.2295309891438</v>
      </c>
      <c r="U60" s="124">
        <f>'[2]Yearly Butadiene'!U60</f>
        <v>2340.0042133377815</v>
      </c>
      <c r="V60" s="124">
        <f>'[2]Yearly Butadiene'!V60</f>
        <v>2472.1819189146895</v>
      </c>
      <c r="W60" s="124">
        <f>'[2]Yearly Butadiene'!W60</f>
        <v>2603.7646363992844</v>
      </c>
      <c r="X60" s="124">
        <f>'[2]Yearly Butadiene'!X60</f>
        <v>2734.7543485999681</v>
      </c>
      <c r="Y60" s="124">
        <f>'[2]Yearly Butadiene'!Y60</f>
        <v>2865.1530324703504</v>
      </c>
      <c r="Z60" s="124">
        <f>'[2]Yearly Butadiene'!Z60</f>
        <v>2994.96265912544</v>
      </c>
      <c r="AA60" s="124">
        <f>'[2]Yearly Butadiene'!AA60</f>
        <v>3124.1851938577884</v>
      </c>
      <c r="AB60" s="124">
        <f>'[2]Yearly Butadiene'!AB60</f>
        <v>3252.8225961535895</v>
      </c>
      <c r="AC60" s="124">
        <f>'[2]Yearly Butadiene'!AC60</f>
        <v>3380.8768197087384</v>
      </c>
      <c r="AD60" s="124">
        <f>'[2]Yearly Butadiene'!AD60</f>
        <v>3508.3498124448452</v>
      </c>
      <c r="AE60" s="124">
        <f>'[2]Yearly Butadiene'!AE60</f>
        <v>3635.2435165252118</v>
      </c>
      <c r="AF60" s="124">
        <f>'[2]Yearly Butadiene'!AF60</f>
        <v>3761.5598683707622</v>
      </c>
      <c r="AG60" s="124">
        <f>'[2]Yearly Butadiene'!AG60</f>
        <v>3887.3007986759267</v>
      </c>
      <c r="AH60" s="124">
        <f>'[2]Yearly Butadiene'!AH60</f>
        <v>4012.4682324244945</v>
      </c>
      <c r="AI60" s="187"/>
      <c r="AJ60" s="124">
        <f>'[3]Yearly Butadiene'!D60</f>
        <v>0</v>
      </c>
      <c r="AK60" s="124">
        <f>'[3]Yearly Butadiene'!E60</f>
        <v>10.933845936328451</v>
      </c>
      <c r="AL60" s="124">
        <f>'[3]Yearly Butadiene'!F60</f>
        <v>21.867691872656902</v>
      </c>
      <c r="AM60" s="124">
        <f>'[3]Yearly Butadiene'!G60</f>
        <v>32.801537808985351</v>
      </c>
      <c r="AN60" s="124">
        <f>'[3]Yearly Butadiene'!H60</f>
        <v>43.735383745313804</v>
      </c>
      <c r="AO60" s="124">
        <f>'[3]Yearly Butadiene'!I60</f>
        <v>54.66922968164225</v>
      </c>
      <c r="AP60" s="124">
        <f>'[3]Yearly Butadiene'!J60</f>
        <v>65.603075617970703</v>
      </c>
      <c r="AQ60" s="124">
        <f>'[3]Yearly Butadiene'!K60</f>
        <v>76.536921554299155</v>
      </c>
      <c r="AR60" s="124">
        <f>'[3]Yearly Butadiene'!L60</f>
        <v>87.470767490627608</v>
      </c>
      <c r="AS60" s="124">
        <f>'[3]Yearly Butadiene'!M60</f>
        <v>98.404613426956061</v>
      </c>
      <c r="AT60" s="124">
        <f>'[3]Yearly Butadiene'!N60</f>
        <v>109.33845936328451</v>
      </c>
      <c r="AU60" s="124">
        <f>'[3]Yearly Butadiene'!O60</f>
        <v>120.27230529961297</v>
      </c>
      <c r="AV60" s="124">
        <f>'[3]Yearly Butadiene'!P60</f>
        <v>131.20615123594143</v>
      </c>
      <c r="AW60" s="124">
        <f>'[3]Yearly Butadiene'!Q60</f>
        <v>142.13999717226986</v>
      </c>
      <c r="AX60" s="124">
        <f>'[3]Yearly Butadiene'!R60</f>
        <v>153.07384310859831</v>
      </c>
      <c r="AY60" s="124">
        <f>'[3]Yearly Butadiene'!S60</f>
        <v>164.00768904492676</v>
      </c>
      <c r="AZ60" s="124">
        <f>'[3]Yearly Butadiene'!T60</f>
        <v>174.94153498125522</v>
      </c>
      <c r="BA60" s="124">
        <f>'[3]Yearly Butadiene'!U60</f>
        <v>185.87538091758367</v>
      </c>
      <c r="BB60" s="124">
        <f>'[3]Yearly Butadiene'!V60</f>
        <v>196.80922685391215</v>
      </c>
      <c r="BC60" s="124">
        <f>'[3]Yearly Butadiene'!W60</f>
        <v>207.74307279024057</v>
      </c>
      <c r="BD60" s="124">
        <f>'[3]Yearly Butadiene'!X60</f>
        <v>218.67691872656903</v>
      </c>
      <c r="BE60" s="124">
        <f>'[3]Yearly Butadiene'!Y60</f>
        <v>229.61076466289751</v>
      </c>
      <c r="BF60" s="124">
        <f>'[3]Yearly Butadiene'!Z60</f>
        <v>240.54461059922593</v>
      </c>
      <c r="BG60" s="124">
        <f>'[3]Yearly Butadiene'!AA60</f>
        <v>251.47845653555439</v>
      </c>
      <c r="BH60" s="124">
        <f>'[3]Yearly Butadiene'!AB60</f>
        <v>262.41230247188287</v>
      </c>
      <c r="BI60" s="124">
        <f>'[3]Yearly Butadiene'!AC60</f>
        <v>273.34614840821132</v>
      </c>
      <c r="BJ60" s="124">
        <f>'[3]Yearly Butadiene'!AD60</f>
        <v>284.27999434453977</v>
      </c>
      <c r="BK60" s="124">
        <f>'[3]Yearly Butadiene'!AE60</f>
        <v>295.21384028086823</v>
      </c>
      <c r="BL60" s="124">
        <f>'[3]Yearly Butadiene'!AF60</f>
        <v>306.14768621719662</v>
      </c>
      <c r="BM60" s="124">
        <f>'[3]Yearly Butadiene'!AG60</f>
        <v>317.08153215352513</v>
      </c>
      <c r="BN60" s="124">
        <f>'[3]Yearly Butadiene'!AH60</f>
        <v>328.01537808985358</v>
      </c>
      <c r="BP60" s="124">
        <f t="shared" si="111"/>
        <v>0</v>
      </c>
      <c r="BQ60" s="124">
        <f t="shared" si="112"/>
        <v>153.53547136498085</v>
      </c>
      <c r="BR60" s="124">
        <f t="shared" si="113"/>
        <v>306.44133521689076</v>
      </c>
      <c r="BS60" s="124">
        <f t="shared" si="114"/>
        <v>458.7196764142613</v>
      </c>
      <c r="BT60" s="124">
        <f t="shared" si="115"/>
        <v>610.37257367898223</v>
      </c>
      <c r="BU60" s="124">
        <f t="shared" si="116"/>
        <v>761.40209961323603</v>
      </c>
      <c r="BV60" s="124">
        <f t="shared" si="117"/>
        <v>911.81032071638629</v>
      </c>
      <c r="BW60" s="124">
        <f t="shared" si="118"/>
        <v>1061.599297401822</v>
      </c>
      <c r="BX60" s="124">
        <f t="shared" si="119"/>
        <v>1210.7710840137577</v>
      </c>
      <c r="BY60" s="124">
        <f t="shared" si="120"/>
        <v>1359.3277288439876</v>
      </c>
      <c r="BZ60" s="124">
        <f t="shared" si="121"/>
        <v>1507.2712741485982</v>
      </c>
      <c r="CA60" s="124">
        <f t="shared" si="122"/>
        <v>1654.6037561646319</v>
      </c>
      <c r="CB60" s="124">
        <f t="shared" si="123"/>
        <v>1801.3272051267122</v>
      </c>
      <c r="CC60" s="124">
        <f t="shared" si="124"/>
        <v>1947.4436452836198</v>
      </c>
      <c r="CD60" s="124">
        <f t="shared" si="125"/>
        <v>2092.9550949148274</v>
      </c>
      <c r="CE60" s="124">
        <f t="shared" si="126"/>
        <v>2237.8635663469922</v>
      </c>
      <c r="CF60" s="124">
        <f t="shared" si="127"/>
        <v>2382.171065970399</v>
      </c>
      <c r="CG60" s="124">
        <f t="shared" si="128"/>
        <v>2525.8795942553652</v>
      </c>
      <c r="CH60" s="124">
        <f t="shared" si="129"/>
        <v>2668.9911457686017</v>
      </c>
      <c r="CI60" s="124">
        <f t="shared" si="130"/>
        <v>2811.507709189525</v>
      </c>
      <c r="CJ60" s="124">
        <f t="shared" si="131"/>
        <v>2953.4312673265372</v>
      </c>
      <c r="CK60" s="124">
        <f t="shared" si="132"/>
        <v>3094.7637971332479</v>
      </c>
      <c r="CL60" s="124">
        <f t="shared" si="133"/>
        <v>3235.507269724666</v>
      </c>
      <c r="CM60" s="124">
        <f t="shared" si="134"/>
        <v>3375.6636503933428</v>
      </c>
      <c r="CN60" s="124">
        <f t="shared" si="135"/>
        <v>3515.2348986254724</v>
      </c>
      <c r="CO60" s="124">
        <f t="shared" si="136"/>
        <v>3654.2229681169497</v>
      </c>
      <c r="CP60" s="124">
        <f t="shared" si="137"/>
        <v>3792.6298067893849</v>
      </c>
      <c r="CQ60" s="124">
        <f t="shared" si="138"/>
        <v>3930.45735680608</v>
      </c>
      <c r="CR60" s="124">
        <f t="shared" si="139"/>
        <v>4067.7075545879588</v>
      </c>
      <c r="CS60" s="124">
        <f t="shared" si="140"/>
        <v>4204.3823308294523</v>
      </c>
      <c r="CT60" s="124">
        <f t="shared" si="141"/>
        <v>4340.4836105143477</v>
      </c>
      <c r="CU60" s="187"/>
      <c r="CV60" s="124">
        <f>'[2]Yearly Butadiene'!AJ60</f>
        <v>0</v>
      </c>
      <c r="CW60" s="124">
        <f>'[2]Yearly Butadiene'!AK60</f>
        <v>142.6016254286524</v>
      </c>
      <c r="CX60" s="124">
        <f>'[2]Yearly Butadiene'!AL60</f>
        <v>284.57364334423386</v>
      </c>
      <c r="CY60" s="124">
        <f>'[2]Yearly Butadiene'!AM60</f>
        <v>425.91813860527594</v>
      </c>
      <c r="CZ60" s="124">
        <f>'[2]Yearly Butadiene'!AN60</f>
        <v>566.63718993366842</v>
      </c>
      <c r="DA60" s="124">
        <f>'[2]Yearly Butadiene'!AO60</f>
        <v>706.73286993159377</v>
      </c>
      <c r="DB60" s="124">
        <f>'[2]Yearly Butadiene'!AP60</f>
        <v>846.20724509841557</v>
      </c>
      <c r="DC60" s="124">
        <f>'[2]Yearly Butadiene'!AQ60</f>
        <v>985.06237584752296</v>
      </c>
      <c r="DD60" s="124">
        <f>'[2]Yearly Butadiene'!AR60</f>
        <v>1123.30031652313</v>
      </c>
      <c r="DE60" s="124">
        <f>'[2]Yearly Butadiene'!AS60</f>
        <v>1260.9231154170316</v>
      </c>
      <c r="DF60" s="124">
        <f>'[2]Yearly Butadiene'!AT60</f>
        <v>1397.9328147853137</v>
      </c>
      <c r="DG60" s="124">
        <f>'[2]Yearly Butadiene'!AU60</f>
        <v>1534.331450865019</v>
      </c>
      <c r="DH60" s="124">
        <f>'[2]Yearly Butadiene'!AV60</f>
        <v>1670.1210538907708</v>
      </c>
      <c r="DI60" s="124">
        <f>'[2]Yearly Butadiene'!AW60</f>
        <v>1805.30364811135</v>
      </c>
      <c r="DJ60" s="124">
        <f>'[2]Yearly Butadiene'!AX60</f>
        <v>1939.8812518062293</v>
      </c>
      <c r="DK60" s="124">
        <f>'[2]Yearly Butadiene'!AY60</f>
        <v>2073.8558773020654</v>
      </c>
      <c r="DL60" s="124">
        <f>'[2]Yearly Butadiene'!AZ60</f>
        <v>2207.2295309891438</v>
      </c>
      <c r="DM60" s="124">
        <f>'[2]Yearly Butadiene'!BA60</f>
        <v>2340.0042133377815</v>
      </c>
      <c r="DN60" s="124">
        <f>'[2]Yearly Butadiene'!BB60</f>
        <v>2472.1819189146895</v>
      </c>
      <c r="DO60" s="124">
        <f>'[2]Yearly Butadiene'!BC60</f>
        <v>2603.7646363992844</v>
      </c>
      <c r="DP60" s="124">
        <f>'[2]Yearly Butadiene'!BD60</f>
        <v>2734.7543485999681</v>
      </c>
      <c r="DQ60" s="124">
        <f>'[2]Yearly Butadiene'!BE60</f>
        <v>2865.1530324703504</v>
      </c>
      <c r="DR60" s="124">
        <f>'[2]Yearly Butadiene'!BF60</f>
        <v>2994.96265912544</v>
      </c>
      <c r="DS60" s="124">
        <f>'[2]Yearly Butadiene'!BG60</f>
        <v>3124.1851938577884</v>
      </c>
      <c r="DT60" s="124">
        <f>'[2]Yearly Butadiene'!BH60</f>
        <v>3252.8225961535895</v>
      </c>
      <c r="DU60" s="124">
        <f>'[2]Yearly Butadiene'!BI60</f>
        <v>3380.8768197087384</v>
      </c>
      <c r="DV60" s="124">
        <f>'[2]Yearly Butadiene'!BJ60</f>
        <v>3508.3498124448452</v>
      </c>
      <c r="DW60" s="124">
        <f>'[2]Yearly Butadiene'!BK60</f>
        <v>3635.2435165252118</v>
      </c>
      <c r="DX60" s="124">
        <f>'[2]Yearly Butadiene'!BL60</f>
        <v>3761.5598683707622</v>
      </c>
      <c r="DY60" s="124">
        <f>'[2]Yearly Butadiene'!BM60</f>
        <v>3887.3007986759267</v>
      </c>
      <c r="DZ60" s="124">
        <f>'[2]Yearly Butadiene'!BN60</f>
        <v>4012.4682324244945</v>
      </c>
      <c r="EB60" s="124">
        <f>'[3]Yearly Butadiene'!AJ60</f>
        <v>0</v>
      </c>
      <c r="EC60" s="124">
        <f>'[3]Yearly Butadiene'!AK60</f>
        <v>10.933845936328451</v>
      </c>
      <c r="ED60" s="124">
        <f>'[3]Yearly Butadiene'!AL60</f>
        <v>21.867691872656902</v>
      </c>
      <c r="EE60" s="124">
        <f>'[3]Yearly Butadiene'!AM60</f>
        <v>32.801537808985351</v>
      </c>
      <c r="EF60" s="124">
        <f>'[3]Yearly Butadiene'!AN60</f>
        <v>43.735383745313804</v>
      </c>
      <c r="EG60" s="124">
        <f>'[3]Yearly Butadiene'!AO60</f>
        <v>54.66922968164225</v>
      </c>
      <c r="EH60" s="124">
        <f>'[3]Yearly Butadiene'!AP60</f>
        <v>65.603075617970703</v>
      </c>
      <c r="EI60" s="124">
        <f>'[3]Yearly Butadiene'!AQ60</f>
        <v>76.536921554299155</v>
      </c>
      <c r="EJ60" s="124">
        <f>'[3]Yearly Butadiene'!AR60</f>
        <v>87.470767490627608</v>
      </c>
      <c r="EK60" s="124">
        <f>'[3]Yearly Butadiene'!AS60</f>
        <v>98.404613426956061</v>
      </c>
      <c r="EL60" s="124">
        <f>'[3]Yearly Butadiene'!AT60</f>
        <v>109.33845936328451</v>
      </c>
      <c r="EM60" s="124">
        <f>'[3]Yearly Butadiene'!AU60</f>
        <v>120.27230529961297</v>
      </c>
      <c r="EN60" s="124">
        <f>'[3]Yearly Butadiene'!AV60</f>
        <v>131.20615123594143</v>
      </c>
      <c r="EO60" s="124">
        <f>'[3]Yearly Butadiene'!AW60</f>
        <v>142.13999717226986</v>
      </c>
      <c r="EP60" s="124">
        <f>'[3]Yearly Butadiene'!AX60</f>
        <v>153.07384310859831</v>
      </c>
      <c r="EQ60" s="124">
        <f>'[3]Yearly Butadiene'!AY60</f>
        <v>164.00768904492676</v>
      </c>
      <c r="ER60" s="124">
        <f>'[3]Yearly Butadiene'!AZ60</f>
        <v>174.94153498125522</v>
      </c>
      <c r="ES60" s="124">
        <f>'[3]Yearly Butadiene'!BA60</f>
        <v>185.87538091758367</v>
      </c>
      <c r="ET60" s="124">
        <f>'[3]Yearly Butadiene'!BB60</f>
        <v>196.80922685391215</v>
      </c>
      <c r="EU60" s="124">
        <f>'[3]Yearly Butadiene'!BC60</f>
        <v>207.74307279024057</v>
      </c>
      <c r="EV60" s="124">
        <f>'[3]Yearly Butadiene'!BD60</f>
        <v>218.67691872656903</v>
      </c>
      <c r="EW60" s="124">
        <f>'[3]Yearly Butadiene'!BE60</f>
        <v>229.61076466289751</v>
      </c>
      <c r="EX60" s="124">
        <f>'[3]Yearly Butadiene'!BF60</f>
        <v>240.54461059922593</v>
      </c>
      <c r="EY60" s="124">
        <f>'[3]Yearly Butadiene'!BG60</f>
        <v>251.47845653555439</v>
      </c>
      <c r="EZ60" s="124">
        <f>'[3]Yearly Butadiene'!BH60</f>
        <v>262.41230247188287</v>
      </c>
      <c r="FA60" s="124">
        <f>'[3]Yearly Butadiene'!BI60</f>
        <v>273.34614840821132</v>
      </c>
      <c r="FB60" s="124">
        <f>'[3]Yearly Butadiene'!BJ60</f>
        <v>284.27999434453977</v>
      </c>
      <c r="FC60" s="124">
        <f>'[3]Yearly Butadiene'!BK60</f>
        <v>295.21384028086823</v>
      </c>
      <c r="FD60" s="124">
        <f>'[3]Yearly Butadiene'!BL60</f>
        <v>306.14768621719662</v>
      </c>
      <c r="FE60" s="124">
        <f>'[3]Yearly Butadiene'!BM60</f>
        <v>317.08153215352513</v>
      </c>
      <c r="FF60" s="124">
        <f>'[3]Yearly Butadiene'!BN60</f>
        <v>328.01537808985358</v>
      </c>
      <c r="FG60" s="187"/>
      <c r="FH60" s="124">
        <f t="shared" si="142"/>
        <v>0</v>
      </c>
      <c r="FI60" s="124">
        <f t="shared" si="143"/>
        <v>153.53547136498085</v>
      </c>
      <c r="FJ60" s="124">
        <f t="shared" si="144"/>
        <v>306.44133521689076</v>
      </c>
      <c r="FK60" s="124">
        <f t="shared" si="145"/>
        <v>458.7196764142613</v>
      </c>
      <c r="FL60" s="124">
        <f t="shared" si="146"/>
        <v>610.37257367898223</v>
      </c>
      <c r="FM60" s="124">
        <f t="shared" si="147"/>
        <v>761.40209961323603</v>
      </c>
      <c r="FN60" s="124">
        <f t="shared" si="148"/>
        <v>911.81032071638629</v>
      </c>
      <c r="FO60" s="124">
        <f t="shared" si="149"/>
        <v>1061.599297401822</v>
      </c>
      <c r="FP60" s="124">
        <f t="shared" si="150"/>
        <v>1210.7710840137577</v>
      </c>
      <c r="FQ60" s="124">
        <f t="shared" si="151"/>
        <v>1359.3277288439876</v>
      </c>
      <c r="FR60" s="124">
        <f t="shared" si="152"/>
        <v>1507.2712741485982</v>
      </c>
      <c r="FS60" s="124">
        <f t="shared" si="153"/>
        <v>1654.6037561646319</v>
      </c>
      <c r="FT60" s="124">
        <f t="shared" si="154"/>
        <v>1801.3272051267122</v>
      </c>
      <c r="FU60" s="124">
        <f t="shared" si="155"/>
        <v>1947.4436452836198</v>
      </c>
      <c r="FV60" s="124">
        <f t="shared" si="156"/>
        <v>2092.9550949148274</v>
      </c>
      <c r="FW60" s="124">
        <f t="shared" si="157"/>
        <v>2237.8635663469922</v>
      </c>
      <c r="FX60" s="124">
        <f t="shared" si="158"/>
        <v>2382.171065970399</v>
      </c>
      <c r="FY60" s="124">
        <f t="shared" si="159"/>
        <v>2525.8795942553652</v>
      </c>
      <c r="FZ60" s="124">
        <f t="shared" si="160"/>
        <v>2668.9911457686017</v>
      </c>
      <c r="GA60" s="124">
        <f t="shared" si="161"/>
        <v>2811.507709189525</v>
      </c>
      <c r="GB60" s="124">
        <f t="shared" si="162"/>
        <v>2953.4312673265372</v>
      </c>
      <c r="GC60" s="124">
        <f t="shared" si="163"/>
        <v>3094.7637971332479</v>
      </c>
      <c r="GD60" s="124">
        <f t="shared" si="164"/>
        <v>3235.507269724666</v>
      </c>
      <c r="GE60" s="124">
        <f t="shared" si="165"/>
        <v>3375.6636503933428</v>
      </c>
      <c r="GF60" s="124">
        <f t="shared" si="166"/>
        <v>3515.2348986254724</v>
      </c>
      <c r="GG60" s="124">
        <f t="shared" si="167"/>
        <v>3654.2229681169497</v>
      </c>
      <c r="GH60" s="124">
        <f t="shared" si="168"/>
        <v>3792.6298067893849</v>
      </c>
      <c r="GI60" s="124">
        <f t="shared" si="169"/>
        <v>3930.45735680608</v>
      </c>
      <c r="GJ60" s="124">
        <f t="shared" si="170"/>
        <v>4067.7075545879588</v>
      </c>
      <c r="GK60" s="124">
        <f t="shared" si="171"/>
        <v>4204.3823308294523</v>
      </c>
      <c r="GL60" s="124">
        <f t="shared" si="172"/>
        <v>4340.4836105143477</v>
      </c>
    </row>
    <row r="61" spans="1:194" outlineLevel="1">
      <c r="A61"/>
      <c r="B61" t="s">
        <v>74</v>
      </c>
      <c r="C61" s="5" t="s">
        <v>197</v>
      </c>
      <c r="D61" s="124">
        <f>'[2]Yearly Butadiene'!D61</f>
        <v>0</v>
      </c>
      <c r="E61" s="124">
        <f>'[2]Yearly Butadiene'!E61</f>
        <v>0</v>
      </c>
      <c r="F61" s="124">
        <f>'[2]Yearly Butadiene'!F61</f>
        <v>0</v>
      </c>
      <c r="G61" s="124">
        <f>'[2]Yearly Butadiene'!G61</f>
        <v>0</v>
      </c>
      <c r="H61" s="124">
        <f>'[2]Yearly Butadiene'!H61</f>
        <v>0</v>
      </c>
      <c r="I61" s="124">
        <f>'[2]Yearly Butadiene'!I61</f>
        <v>0</v>
      </c>
      <c r="J61" s="124">
        <f>'[2]Yearly Butadiene'!J61</f>
        <v>0</v>
      </c>
      <c r="K61" s="124">
        <f>'[2]Yearly Butadiene'!K61</f>
        <v>0</v>
      </c>
      <c r="L61" s="124">
        <f>'[2]Yearly Butadiene'!L61</f>
        <v>0</v>
      </c>
      <c r="M61" s="124">
        <f>'[2]Yearly Butadiene'!M61</f>
        <v>0</v>
      </c>
      <c r="N61" s="124">
        <f>'[2]Yearly Butadiene'!N61</f>
        <v>0</v>
      </c>
      <c r="O61" s="124">
        <f>'[2]Yearly Butadiene'!O61</f>
        <v>0</v>
      </c>
      <c r="P61" s="124">
        <f>'[2]Yearly Butadiene'!P61</f>
        <v>0</v>
      </c>
      <c r="Q61" s="124">
        <f>'[2]Yearly Butadiene'!Q61</f>
        <v>0</v>
      </c>
      <c r="R61" s="124">
        <f>'[2]Yearly Butadiene'!R61</f>
        <v>0</v>
      </c>
      <c r="S61" s="124">
        <f>'[2]Yearly Butadiene'!S61</f>
        <v>0</v>
      </c>
      <c r="T61" s="124">
        <f>'[2]Yearly Butadiene'!T61</f>
        <v>0</v>
      </c>
      <c r="U61" s="124">
        <f>'[2]Yearly Butadiene'!U61</f>
        <v>0</v>
      </c>
      <c r="V61" s="124">
        <f>'[2]Yearly Butadiene'!V61</f>
        <v>0</v>
      </c>
      <c r="W61" s="124">
        <f>'[2]Yearly Butadiene'!W61</f>
        <v>0</v>
      </c>
      <c r="X61" s="124">
        <f>'[2]Yearly Butadiene'!X61</f>
        <v>0</v>
      </c>
      <c r="Y61" s="124">
        <f>'[2]Yearly Butadiene'!Y61</f>
        <v>0</v>
      </c>
      <c r="Z61" s="124">
        <f>'[2]Yearly Butadiene'!Z61</f>
        <v>0</v>
      </c>
      <c r="AA61" s="124">
        <f>'[2]Yearly Butadiene'!AA61</f>
        <v>0</v>
      </c>
      <c r="AB61" s="124">
        <f>'[2]Yearly Butadiene'!AB61</f>
        <v>0</v>
      </c>
      <c r="AC61" s="124">
        <f>'[2]Yearly Butadiene'!AC61</f>
        <v>0</v>
      </c>
      <c r="AD61" s="124">
        <f>'[2]Yearly Butadiene'!AD61</f>
        <v>0</v>
      </c>
      <c r="AE61" s="124">
        <f>'[2]Yearly Butadiene'!AE61</f>
        <v>0</v>
      </c>
      <c r="AF61" s="124">
        <f>'[2]Yearly Butadiene'!AF61</f>
        <v>0</v>
      </c>
      <c r="AG61" s="124">
        <f>'[2]Yearly Butadiene'!AG61</f>
        <v>0</v>
      </c>
      <c r="AH61" s="124">
        <f>'[2]Yearly Butadiene'!AH61</f>
        <v>0</v>
      </c>
      <c r="AI61" s="187"/>
      <c r="AJ61" s="124">
        <f>'[3]Yearly Butadiene'!D61</f>
        <v>0</v>
      </c>
      <c r="AK61" s="124">
        <f>'[3]Yearly Butadiene'!E61</f>
        <v>0</v>
      </c>
      <c r="AL61" s="124">
        <f>'[3]Yearly Butadiene'!F61</f>
        <v>0</v>
      </c>
      <c r="AM61" s="124">
        <f>'[3]Yearly Butadiene'!G61</f>
        <v>0</v>
      </c>
      <c r="AN61" s="124">
        <f>'[3]Yearly Butadiene'!H61</f>
        <v>0</v>
      </c>
      <c r="AO61" s="124">
        <f>'[3]Yearly Butadiene'!I61</f>
        <v>0</v>
      </c>
      <c r="AP61" s="124">
        <f>'[3]Yearly Butadiene'!J61</f>
        <v>0</v>
      </c>
      <c r="AQ61" s="124">
        <f>'[3]Yearly Butadiene'!K61</f>
        <v>0</v>
      </c>
      <c r="AR61" s="124">
        <f>'[3]Yearly Butadiene'!L61</f>
        <v>0</v>
      </c>
      <c r="AS61" s="124">
        <f>'[3]Yearly Butadiene'!M61</f>
        <v>0</v>
      </c>
      <c r="AT61" s="124">
        <f>'[3]Yearly Butadiene'!N61</f>
        <v>0</v>
      </c>
      <c r="AU61" s="124">
        <f>'[3]Yearly Butadiene'!O61</f>
        <v>0</v>
      </c>
      <c r="AV61" s="124">
        <f>'[3]Yearly Butadiene'!P61</f>
        <v>0</v>
      </c>
      <c r="AW61" s="124">
        <f>'[3]Yearly Butadiene'!Q61</f>
        <v>0</v>
      </c>
      <c r="AX61" s="124">
        <f>'[3]Yearly Butadiene'!R61</f>
        <v>0</v>
      </c>
      <c r="AY61" s="124">
        <f>'[3]Yearly Butadiene'!S61</f>
        <v>0</v>
      </c>
      <c r="AZ61" s="124">
        <f>'[3]Yearly Butadiene'!T61</f>
        <v>0</v>
      </c>
      <c r="BA61" s="124">
        <f>'[3]Yearly Butadiene'!U61</f>
        <v>0</v>
      </c>
      <c r="BB61" s="124">
        <f>'[3]Yearly Butadiene'!V61</f>
        <v>0</v>
      </c>
      <c r="BC61" s="124">
        <f>'[3]Yearly Butadiene'!W61</f>
        <v>0</v>
      </c>
      <c r="BD61" s="124">
        <f>'[3]Yearly Butadiene'!X61</f>
        <v>0</v>
      </c>
      <c r="BE61" s="124">
        <f>'[3]Yearly Butadiene'!Y61</f>
        <v>0</v>
      </c>
      <c r="BF61" s="124">
        <f>'[3]Yearly Butadiene'!Z61</f>
        <v>0</v>
      </c>
      <c r="BG61" s="124">
        <f>'[3]Yearly Butadiene'!AA61</f>
        <v>0</v>
      </c>
      <c r="BH61" s="124">
        <f>'[3]Yearly Butadiene'!AB61</f>
        <v>0</v>
      </c>
      <c r="BI61" s="124">
        <f>'[3]Yearly Butadiene'!AC61</f>
        <v>0</v>
      </c>
      <c r="BJ61" s="124">
        <f>'[3]Yearly Butadiene'!AD61</f>
        <v>0</v>
      </c>
      <c r="BK61" s="124">
        <f>'[3]Yearly Butadiene'!AE61</f>
        <v>0</v>
      </c>
      <c r="BL61" s="124">
        <f>'[3]Yearly Butadiene'!AF61</f>
        <v>0</v>
      </c>
      <c r="BM61" s="124">
        <f>'[3]Yearly Butadiene'!AG61</f>
        <v>0</v>
      </c>
      <c r="BN61" s="124">
        <f>'[3]Yearly Butadiene'!AH61</f>
        <v>0</v>
      </c>
      <c r="BP61" s="124">
        <f t="shared" si="111"/>
        <v>0</v>
      </c>
      <c r="BQ61" s="124">
        <f t="shared" si="112"/>
        <v>0</v>
      </c>
      <c r="BR61" s="124">
        <f t="shared" si="113"/>
        <v>0</v>
      </c>
      <c r="BS61" s="124">
        <f t="shared" si="114"/>
        <v>0</v>
      </c>
      <c r="BT61" s="124">
        <f t="shared" si="115"/>
        <v>0</v>
      </c>
      <c r="BU61" s="124">
        <f t="shared" si="116"/>
        <v>0</v>
      </c>
      <c r="BV61" s="124">
        <f t="shared" si="117"/>
        <v>0</v>
      </c>
      <c r="BW61" s="124">
        <f t="shared" si="118"/>
        <v>0</v>
      </c>
      <c r="BX61" s="124">
        <f t="shared" si="119"/>
        <v>0</v>
      </c>
      <c r="BY61" s="124">
        <f t="shared" si="120"/>
        <v>0</v>
      </c>
      <c r="BZ61" s="124">
        <f t="shared" si="121"/>
        <v>0</v>
      </c>
      <c r="CA61" s="124">
        <f t="shared" si="122"/>
        <v>0</v>
      </c>
      <c r="CB61" s="124">
        <f t="shared" si="123"/>
        <v>0</v>
      </c>
      <c r="CC61" s="124">
        <f t="shared" si="124"/>
        <v>0</v>
      </c>
      <c r="CD61" s="124">
        <f t="shared" si="125"/>
        <v>0</v>
      </c>
      <c r="CE61" s="124">
        <f t="shared" si="126"/>
        <v>0</v>
      </c>
      <c r="CF61" s="124">
        <f t="shared" si="127"/>
        <v>0</v>
      </c>
      <c r="CG61" s="124">
        <f t="shared" si="128"/>
        <v>0</v>
      </c>
      <c r="CH61" s="124">
        <f t="shared" si="129"/>
        <v>0</v>
      </c>
      <c r="CI61" s="124">
        <f t="shared" si="130"/>
        <v>0</v>
      </c>
      <c r="CJ61" s="124">
        <f t="shared" si="131"/>
        <v>0</v>
      </c>
      <c r="CK61" s="124">
        <f t="shared" si="132"/>
        <v>0</v>
      </c>
      <c r="CL61" s="124">
        <f t="shared" si="133"/>
        <v>0</v>
      </c>
      <c r="CM61" s="124">
        <f t="shared" si="134"/>
        <v>0</v>
      </c>
      <c r="CN61" s="124">
        <f t="shared" si="135"/>
        <v>0</v>
      </c>
      <c r="CO61" s="124">
        <f t="shared" si="136"/>
        <v>0</v>
      </c>
      <c r="CP61" s="124">
        <f t="shared" si="137"/>
        <v>0</v>
      </c>
      <c r="CQ61" s="124">
        <f t="shared" si="138"/>
        <v>0</v>
      </c>
      <c r="CR61" s="124">
        <f t="shared" si="139"/>
        <v>0</v>
      </c>
      <c r="CS61" s="124">
        <f t="shared" si="140"/>
        <v>0</v>
      </c>
      <c r="CT61" s="124">
        <f t="shared" si="141"/>
        <v>0</v>
      </c>
      <c r="CU61" s="187"/>
      <c r="CV61" s="124">
        <f>'[2]Yearly Butadiene'!AJ61</f>
        <v>0</v>
      </c>
      <c r="CW61" s="124">
        <f>'[2]Yearly Butadiene'!AK61</f>
        <v>0</v>
      </c>
      <c r="CX61" s="124">
        <f>'[2]Yearly Butadiene'!AL61</f>
        <v>0</v>
      </c>
      <c r="CY61" s="124">
        <f>'[2]Yearly Butadiene'!AM61</f>
        <v>0</v>
      </c>
      <c r="CZ61" s="124">
        <f>'[2]Yearly Butadiene'!AN61</f>
        <v>0</v>
      </c>
      <c r="DA61" s="124">
        <f>'[2]Yearly Butadiene'!AO61</f>
        <v>0</v>
      </c>
      <c r="DB61" s="124">
        <f>'[2]Yearly Butadiene'!AP61</f>
        <v>0</v>
      </c>
      <c r="DC61" s="124">
        <f>'[2]Yearly Butadiene'!AQ61</f>
        <v>0</v>
      </c>
      <c r="DD61" s="124">
        <f>'[2]Yearly Butadiene'!AR61</f>
        <v>0</v>
      </c>
      <c r="DE61" s="124">
        <f>'[2]Yearly Butadiene'!AS61</f>
        <v>0</v>
      </c>
      <c r="DF61" s="124">
        <f>'[2]Yearly Butadiene'!AT61</f>
        <v>0</v>
      </c>
      <c r="DG61" s="124">
        <f>'[2]Yearly Butadiene'!AU61</f>
        <v>0</v>
      </c>
      <c r="DH61" s="124">
        <f>'[2]Yearly Butadiene'!AV61</f>
        <v>0</v>
      </c>
      <c r="DI61" s="124">
        <f>'[2]Yearly Butadiene'!AW61</f>
        <v>0</v>
      </c>
      <c r="DJ61" s="124">
        <f>'[2]Yearly Butadiene'!AX61</f>
        <v>0</v>
      </c>
      <c r="DK61" s="124">
        <f>'[2]Yearly Butadiene'!AY61</f>
        <v>0</v>
      </c>
      <c r="DL61" s="124">
        <f>'[2]Yearly Butadiene'!AZ61</f>
        <v>0</v>
      </c>
      <c r="DM61" s="124">
        <f>'[2]Yearly Butadiene'!BA61</f>
        <v>0</v>
      </c>
      <c r="DN61" s="124">
        <f>'[2]Yearly Butadiene'!BB61</f>
        <v>0</v>
      </c>
      <c r="DO61" s="124">
        <f>'[2]Yearly Butadiene'!BC61</f>
        <v>0</v>
      </c>
      <c r="DP61" s="124">
        <f>'[2]Yearly Butadiene'!BD61</f>
        <v>0</v>
      </c>
      <c r="DQ61" s="124">
        <f>'[2]Yearly Butadiene'!BE61</f>
        <v>0</v>
      </c>
      <c r="DR61" s="124">
        <f>'[2]Yearly Butadiene'!BF61</f>
        <v>0</v>
      </c>
      <c r="DS61" s="124">
        <f>'[2]Yearly Butadiene'!BG61</f>
        <v>0</v>
      </c>
      <c r="DT61" s="124">
        <f>'[2]Yearly Butadiene'!BH61</f>
        <v>0</v>
      </c>
      <c r="DU61" s="124">
        <f>'[2]Yearly Butadiene'!BI61</f>
        <v>0</v>
      </c>
      <c r="DV61" s="124">
        <f>'[2]Yearly Butadiene'!BJ61</f>
        <v>0</v>
      </c>
      <c r="DW61" s="124">
        <f>'[2]Yearly Butadiene'!BK61</f>
        <v>0</v>
      </c>
      <c r="DX61" s="124">
        <f>'[2]Yearly Butadiene'!BL61</f>
        <v>0</v>
      </c>
      <c r="DY61" s="124">
        <f>'[2]Yearly Butadiene'!BM61</f>
        <v>0</v>
      </c>
      <c r="DZ61" s="124">
        <f>'[2]Yearly Butadiene'!BN61</f>
        <v>0</v>
      </c>
      <c r="EB61" s="124">
        <f>'[3]Yearly Butadiene'!AJ61</f>
        <v>0</v>
      </c>
      <c r="EC61" s="124">
        <f>'[3]Yearly Butadiene'!AK61</f>
        <v>0</v>
      </c>
      <c r="ED61" s="124">
        <f>'[3]Yearly Butadiene'!AL61</f>
        <v>0</v>
      </c>
      <c r="EE61" s="124">
        <f>'[3]Yearly Butadiene'!AM61</f>
        <v>0</v>
      </c>
      <c r="EF61" s="124">
        <f>'[3]Yearly Butadiene'!AN61</f>
        <v>0</v>
      </c>
      <c r="EG61" s="124">
        <f>'[3]Yearly Butadiene'!AO61</f>
        <v>0</v>
      </c>
      <c r="EH61" s="124">
        <f>'[3]Yearly Butadiene'!AP61</f>
        <v>0</v>
      </c>
      <c r="EI61" s="124">
        <f>'[3]Yearly Butadiene'!AQ61</f>
        <v>0</v>
      </c>
      <c r="EJ61" s="124">
        <f>'[3]Yearly Butadiene'!AR61</f>
        <v>0</v>
      </c>
      <c r="EK61" s="124">
        <f>'[3]Yearly Butadiene'!AS61</f>
        <v>0</v>
      </c>
      <c r="EL61" s="124">
        <f>'[3]Yearly Butadiene'!AT61</f>
        <v>0</v>
      </c>
      <c r="EM61" s="124">
        <f>'[3]Yearly Butadiene'!AU61</f>
        <v>0</v>
      </c>
      <c r="EN61" s="124">
        <f>'[3]Yearly Butadiene'!AV61</f>
        <v>0</v>
      </c>
      <c r="EO61" s="124">
        <f>'[3]Yearly Butadiene'!AW61</f>
        <v>0</v>
      </c>
      <c r="EP61" s="124">
        <f>'[3]Yearly Butadiene'!AX61</f>
        <v>0</v>
      </c>
      <c r="EQ61" s="124">
        <f>'[3]Yearly Butadiene'!AY61</f>
        <v>0</v>
      </c>
      <c r="ER61" s="124">
        <f>'[3]Yearly Butadiene'!AZ61</f>
        <v>0</v>
      </c>
      <c r="ES61" s="124">
        <f>'[3]Yearly Butadiene'!BA61</f>
        <v>0</v>
      </c>
      <c r="ET61" s="124">
        <f>'[3]Yearly Butadiene'!BB61</f>
        <v>0</v>
      </c>
      <c r="EU61" s="124">
        <f>'[3]Yearly Butadiene'!BC61</f>
        <v>0</v>
      </c>
      <c r="EV61" s="124">
        <f>'[3]Yearly Butadiene'!BD61</f>
        <v>0</v>
      </c>
      <c r="EW61" s="124">
        <f>'[3]Yearly Butadiene'!BE61</f>
        <v>0</v>
      </c>
      <c r="EX61" s="124">
        <f>'[3]Yearly Butadiene'!BF61</f>
        <v>0</v>
      </c>
      <c r="EY61" s="124">
        <f>'[3]Yearly Butadiene'!BG61</f>
        <v>0</v>
      </c>
      <c r="EZ61" s="124">
        <f>'[3]Yearly Butadiene'!BH61</f>
        <v>0</v>
      </c>
      <c r="FA61" s="124">
        <f>'[3]Yearly Butadiene'!BI61</f>
        <v>0</v>
      </c>
      <c r="FB61" s="124">
        <f>'[3]Yearly Butadiene'!BJ61</f>
        <v>0</v>
      </c>
      <c r="FC61" s="124">
        <f>'[3]Yearly Butadiene'!BK61</f>
        <v>0</v>
      </c>
      <c r="FD61" s="124">
        <f>'[3]Yearly Butadiene'!BL61</f>
        <v>0</v>
      </c>
      <c r="FE61" s="124">
        <f>'[3]Yearly Butadiene'!BM61</f>
        <v>0</v>
      </c>
      <c r="FF61" s="124">
        <f>'[3]Yearly Butadiene'!BN61</f>
        <v>0</v>
      </c>
      <c r="FG61" s="187"/>
      <c r="FH61" s="124">
        <f t="shared" si="142"/>
        <v>0</v>
      </c>
      <c r="FI61" s="124">
        <f t="shared" si="143"/>
        <v>0</v>
      </c>
      <c r="FJ61" s="124">
        <f t="shared" si="144"/>
        <v>0</v>
      </c>
      <c r="FK61" s="124">
        <f t="shared" si="145"/>
        <v>0</v>
      </c>
      <c r="FL61" s="124">
        <f t="shared" si="146"/>
        <v>0</v>
      </c>
      <c r="FM61" s="124">
        <f t="shared" si="147"/>
        <v>0</v>
      </c>
      <c r="FN61" s="124">
        <f t="shared" si="148"/>
        <v>0</v>
      </c>
      <c r="FO61" s="124">
        <f t="shared" si="149"/>
        <v>0</v>
      </c>
      <c r="FP61" s="124">
        <f t="shared" si="150"/>
        <v>0</v>
      </c>
      <c r="FQ61" s="124">
        <f t="shared" si="151"/>
        <v>0</v>
      </c>
      <c r="FR61" s="124">
        <f t="shared" si="152"/>
        <v>0</v>
      </c>
      <c r="FS61" s="124">
        <f t="shared" si="153"/>
        <v>0</v>
      </c>
      <c r="FT61" s="124">
        <f t="shared" si="154"/>
        <v>0</v>
      </c>
      <c r="FU61" s="124">
        <f t="shared" si="155"/>
        <v>0</v>
      </c>
      <c r="FV61" s="124">
        <f t="shared" si="156"/>
        <v>0</v>
      </c>
      <c r="FW61" s="124">
        <f t="shared" si="157"/>
        <v>0</v>
      </c>
      <c r="FX61" s="124">
        <f t="shared" si="158"/>
        <v>0</v>
      </c>
      <c r="FY61" s="124">
        <f t="shared" si="159"/>
        <v>0</v>
      </c>
      <c r="FZ61" s="124">
        <f t="shared" si="160"/>
        <v>0</v>
      </c>
      <c r="GA61" s="124">
        <f t="shared" si="161"/>
        <v>0</v>
      </c>
      <c r="GB61" s="124">
        <f t="shared" si="162"/>
        <v>0</v>
      </c>
      <c r="GC61" s="124">
        <f t="shared" si="163"/>
        <v>0</v>
      </c>
      <c r="GD61" s="124">
        <f t="shared" si="164"/>
        <v>0</v>
      </c>
      <c r="GE61" s="124">
        <f t="shared" si="165"/>
        <v>0</v>
      </c>
      <c r="GF61" s="124">
        <f t="shared" si="166"/>
        <v>0</v>
      </c>
      <c r="GG61" s="124">
        <f t="shared" si="167"/>
        <v>0</v>
      </c>
      <c r="GH61" s="124">
        <f t="shared" si="168"/>
        <v>0</v>
      </c>
      <c r="GI61" s="124">
        <f t="shared" si="169"/>
        <v>0</v>
      </c>
      <c r="GJ61" s="124">
        <f t="shared" si="170"/>
        <v>0</v>
      </c>
      <c r="GK61" s="124">
        <f t="shared" si="171"/>
        <v>0</v>
      </c>
      <c r="GL61" s="124">
        <f t="shared" si="172"/>
        <v>0</v>
      </c>
    </row>
    <row r="62" spans="1:194" outlineLevel="1">
      <c r="A62" s="28"/>
      <c r="B62" s="28" t="s">
        <v>70</v>
      </c>
      <c r="C62" s="40" t="s">
        <v>197</v>
      </c>
      <c r="D62" s="204">
        <f>'[2]Yearly Butadiene'!D62</f>
        <v>0</v>
      </c>
      <c r="E62" s="204">
        <f>'[2]Yearly Butadiene'!E62</f>
        <v>957.21136338194265</v>
      </c>
      <c r="F62" s="204">
        <f>'[2]Yearly Butadiene'!F62</f>
        <v>1886.2664727051633</v>
      </c>
      <c r="G62" s="204">
        <f>'[2]Yearly Butadiene'!G62</f>
        <v>2787.3376054332184</v>
      </c>
      <c r="H62" s="204">
        <f>'[2]Yearly Butadiene'!H62</f>
        <v>3660.5962994343681</v>
      </c>
      <c r="I62" s="204">
        <f>'[2]Yearly Butadiene'!I62</f>
        <v>4506.2133556639565</v>
      </c>
      <c r="J62" s="204">
        <f>'[2]Yearly Butadiene'!J62</f>
        <v>5324.3588408378964</v>
      </c>
      <c r="K62" s="204">
        <f>'[2]Yearly Butadiene'!K62</f>
        <v>6115.2020900974385</v>
      </c>
      <c r="L62" s="204">
        <f>'[2]Yearly Butadiene'!L62</f>
        <v>6878.9117096651353</v>
      </c>
      <c r="M62" s="204">
        <f>'[2]Yearly Butadiene'!M62</f>
        <v>7615.6555794921442</v>
      </c>
      <c r="N62" s="204">
        <f>'[2]Yearly Butadiene'!N62</f>
        <v>8325.6008558967842</v>
      </c>
      <c r="O62" s="204">
        <f>'[2]Yearly Butadiene'!O62</f>
        <v>9008.91397419442</v>
      </c>
      <c r="P62" s="204">
        <f>'[2]Yearly Butadiene'!P62</f>
        <v>9665.7606513187638</v>
      </c>
      <c r="Q62" s="204">
        <f>'[2]Yearly Butadiene'!Q62</f>
        <v>10140.787983607905</v>
      </c>
      <c r="R62" s="204">
        <f>'[2]Yearly Butadiene'!R62</f>
        <v>10583.150556568951</v>
      </c>
      <c r="S62" s="204">
        <f>'[2]Yearly Butadiene'!S62</f>
        <v>10993.432719540284</v>
      </c>
      <c r="T62" s="204">
        <f>'[2]Yearly Butadiene'!T62</f>
        <v>11372.214595897662</v>
      </c>
      <c r="U62" s="204">
        <f>'[2]Yearly Butadiene'!U62</f>
        <v>11720.072104678547</v>
      </c>
      <c r="V62" s="204">
        <f>'[2]Yearly Butadiene'!V62</f>
        <v>12037.576982114781</v>
      </c>
      <c r="W62" s="204">
        <f>'[2]Yearly Butadiene'!W62</f>
        <v>12325.296803073714</v>
      </c>
      <c r="X62" s="204">
        <f>'[2]Yearly Butadiene'!X62</f>
        <v>12583.795002408322</v>
      </c>
      <c r="Y62" s="204">
        <f>'[2]Yearly Butadiene'!Y62</f>
        <v>12813.630896216691</v>
      </c>
      <c r="Z62" s="204">
        <f>'[2]Yearly Butadiene'!Z62</f>
        <v>13015.359703010978</v>
      </c>
      <c r="AA62" s="204">
        <f>'[2]Yearly Butadiene'!AA62</f>
        <v>12825.634353274174</v>
      </c>
      <c r="AB62" s="204">
        <f>'[2]Yearly Butadiene'!AB62</f>
        <v>12601.298730179886</v>
      </c>
      <c r="AC62" s="204">
        <f>'[2]Yearly Butadiene'!AC62</f>
        <v>12343.68567825808</v>
      </c>
      <c r="AD62" s="204">
        <f>'[2]Yearly Butadiene'!AD62</f>
        <v>12054.117292054008</v>
      </c>
      <c r="AE62" s="204">
        <f>'[2]Yearly Butadiene'!AE62</f>
        <v>11733.904973575009</v>
      </c>
      <c r="AF62" s="204">
        <f>'[2]Yearly Butadiene'!AF62</f>
        <v>11384.349489487704</v>
      </c>
      <c r="AG62" s="204">
        <f>'[2]Yearly Butadiene'!AG62</f>
        <v>11006.741028066663</v>
      </c>
      <c r="AH62" s="204">
        <f>'[2]Yearly Butadiene'!AH62</f>
        <v>10602.359255895506</v>
      </c>
      <c r="AI62" s="187"/>
      <c r="AJ62" s="124">
        <f>'[3]Yearly Butadiene'!D62</f>
        <v>0</v>
      </c>
      <c r="AK62" s="124">
        <f>'[3]Yearly Butadiene'!E62</f>
        <v>637.99643439202373</v>
      </c>
      <c r="AL62" s="124">
        <f>'[3]Yearly Butadiene'!F62</f>
        <v>1262.0475915295765</v>
      </c>
      <c r="AM62" s="124">
        <f>'[3]Yearly Butadiene'!G62</f>
        <v>1872.1534714126583</v>
      </c>
      <c r="AN62" s="124">
        <f>'[3]Yearly Butadiene'!H62</f>
        <v>2468.3140740412691</v>
      </c>
      <c r="AO62" s="124">
        <f>'[3]Yearly Butadiene'!I62</f>
        <v>3050.5293994154126</v>
      </c>
      <c r="AP62" s="124">
        <f>'[3]Yearly Butadiene'!J62</f>
        <v>3618.7994475350824</v>
      </c>
      <c r="AQ62" s="124">
        <f>'[3]Yearly Butadiene'!K62</f>
        <v>4173.1242184002822</v>
      </c>
      <c r="AR62" s="124">
        <f>'[3]Yearly Butadiene'!L62</f>
        <v>4713.5037120110155</v>
      </c>
      <c r="AS62" s="124">
        <f>'[3]Yearly Butadiene'!M62</f>
        <v>5239.9379283672733</v>
      </c>
      <c r="AT62" s="124">
        <f>'[3]Yearly Butadiene'!N62</f>
        <v>5752.4268674690647</v>
      </c>
      <c r="AU62" s="124">
        <f>'[3]Yearly Butadiene'!O62</f>
        <v>6250.9705293163825</v>
      </c>
      <c r="AV62" s="124">
        <f>'[3]Yearly Butadiene'!P62</f>
        <v>6735.5689139092319</v>
      </c>
      <c r="AW62" s="124">
        <f>'[3]Yearly Butadiene'!Q62</f>
        <v>7139.069235892568</v>
      </c>
      <c r="AX62" s="124">
        <f>'[3]Yearly Butadiene'!R62</f>
        <v>7523.6918360565305</v>
      </c>
      <c r="AY62" s="124">
        <f>'[3]Yearly Butadiene'!S62</f>
        <v>7889.6626278926378</v>
      </c>
      <c r="AZ62" s="124">
        <f>'[3]Yearly Butadiene'!T62</f>
        <v>8237.207524892412</v>
      </c>
      <c r="BA62" s="124">
        <f>'[3]Yearly Butadiene'!U62</f>
        <v>8566.5524405473789</v>
      </c>
      <c r="BB62" s="124">
        <f>'[3]Yearly Butadiene'!V62</f>
        <v>8877.9232883490586</v>
      </c>
      <c r="BC62" s="124">
        <f>'[3]Yearly Butadiene'!W62</f>
        <v>9171.545981788975</v>
      </c>
      <c r="BD62" s="124">
        <f>'[3]Yearly Butadiene'!X62</f>
        <v>9447.6464343586467</v>
      </c>
      <c r="BE62" s="124">
        <f>'[3]Yearly Butadiene'!Y62</f>
        <v>9706.4505595495957</v>
      </c>
      <c r="BF62" s="124">
        <f>'[3]Yearly Butadiene'!Z62</f>
        <v>9948.184270853355</v>
      </c>
      <c r="BG62" s="124">
        <f>'[3]Yearly Butadiene'!AA62</f>
        <v>9996.2208701479649</v>
      </c>
      <c r="BH62" s="124">
        <f>'[3]Yearly Butadiene'!AB62</f>
        <v>10020.786173295575</v>
      </c>
      <c r="BI62" s="124">
        <f>'[3]Yearly Butadiene'!AC62</f>
        <v>10022.557920770761</v>
      </c>
      <c r="BJ62" s="124">
        <f>'[3]Yearly Butadiene'!AD62</f>
        <v>10002.213853048073</v>
      </c>
      <c r="BK62" s="124">
        <f>'[3]Yearly Butadiene'!AE62</f>
        <v>9960.4317106020917</v>
      </c>
      <c r="BL62" s="124">
        <f>'[3]Yearly Butadiene'!AF62</f>
        <v>9897.8892339073773</v>
      </c>
      <c r="BM62" s="124">
        <f>'[3]Yearly Butadiene'!AG62</f>
        <v>9815.2641634385072</v>
      </c>
      <c r="BN62" s="124">
        <f>'[3]Yearly Butadiene'!AH62</f>
        <v>9713.2342396700351</v>
      </c>
      <c r="BP62" s="204">
        <f t="shared" si="111"/>
        <v>0</v>
      </c>
      <c r="BQ62" s="204">
        <f t="shared" si="112"/>
        <v>1595.2077977739664</v>
      </c>
      <c r="BR62" s="204">
        <f t="shared" si="113"/>
        <v>3148.3140642347398</v>
      </c>
      <c r="BS62" s="204">
        <f t="shared" si="114"/>
        <v>4659.4910768458767</v>
      </c>
      <c r="BT62" s="204">
        <f t="shared" si="115"/>
        <v>6128.9103734756372</v>
      </c>
      <c r="BU62" s="204">
        <f t="shared" si="116"/>
        <v>7556.7427550793691</v>
      </c>
      <c r="BV62" s="204">
        <f t="shared" si="117"/>
        <v>8943.1582883729789</v>
      </c>
      <c r="BW62" s="204">
        <f t="shared" si="118"/>
        <v>10288.326308497721</v>
      </c>
      <c r="BX62" s="204">
        <f t="shared" si="119"/>
        <v>11592.415421676151</v>
      </c>
      <c r="BY62" s="204">
        <f t="shared" si="120"/>
        <v>12855.593507859418</v>
      </c>
      <c r="BZ62" s="204">
        <f t="shared" si="121"/>
        <v>14078.027723365849</v>
      </c>
      <c r="CA62" s="204">
        <f t="shared" si="122"/>
        <v>15259.884503510802</v>
      </c>
      <c r="CB62" s="204">
        <f t="shared" si="123"/>
        <v>16401.329565227996</v>
      </c>
      <c r="CC62" s="204">
        <f t="shared" si="124"/>
        <v>17279.857219500474</v>
      </c>
      <c r="CD62" s="204">
        <f t="shared" si="125"/>
        <v>18106.842392625484</v>
      </c>
      <c r="CE62" s="204">
        <f t="shared" si="126"/>
        <v>18883.095347432922</v>
      </c>
      <c r="CF62" s="204">
        <f t="shared" si="127"/>
        <v>19609.422120790074</v>
      </c>
      <c r="CG62" s="204">
        <f t="shared" si="128"/>
        <v>20286.624545225925</v>
      </c>
      <c r="CH62" s="204">
        <f t="shared" si="129"/>
        <v>20915.500270463839</v>
      </c>
      <c r="CI62" s="204">
        <f t="shared" si="130"/>
        <v>21496.842784862689</v>
      </c>
      <c r="CJ62" s="204">
        <f t="shared" si="131"/>
        <v>22031.441436766967</v>
      </c>
      <c r="CK62" s="204">
        <f t="shared" si="132"/>
        <v>22520.081455766289</v>
      </c>
      <c r="CL62" s="204">
        <f t="shared" si="133"/>
        <v>22963.543973864333</v>
      </c>
      <c r="CM62" s="204">
        <f t="shared" si="134"/>
        <v>22821.855223422139</v>
      </c>
      <c r="CN62" s="204">
        <f t="shared" si="135"/>
        <v>22622.084903475461</v>
      </c>
      <c r="CO62" s="204">
        <f t="shared" si="136"/>
        <v>22366.243599028843</v>
      </c>
      <c r="CP62" s="204">
        <f t="shared" si="137"/>
        <v>22056.331145102082</v>
      </c>
      <c r="CQ62" s="204">
        <f t="shared" si="138"/>
        <v>21694.336684177099</v>
      </c>
      <c r="CR62" s="204">
        <f t="shared" si="139"/>
        <v>21282.238723395079</v>
      </c>
      <c r="CS62" s="204">
        <f t="shared" si="140"/>
        <v>20822.00519150517</v>
      </c>
      <c r="CT62" s="204">
        <f t="shared" si="141"/>
        <v>20315.593495565539</v>
      </c>
      <c r="CU62" s="187"/>
      <c r="CV62" s="124">
        <f>'[2]Yearly Butadiene'!AJ62</f>
        <v>0</v>
      </c>
      <c r="CW62" s="124">
        <f>'[2]Yearly Butadiene'!AK62</f>
        <v>957.21136338194265</v>
      </c>
      <c r="CX62" s="124">
        <f>'[2]Yearly Butadiene'!AL62</f>
        <v>1886.2664727051633</v>
      </c>
      <c r="CY62" s="124">
        <f>'[2]Yearly Butadiene'!AM62</f>
        <v>2787.3376054332184</v>
      </c>
      <c r="CZ62" s="124">
        <f>'[2]Yearly Butadiene'!AN62</f>
        <v>3660.5962994343681</v>
      </c>
      <c r="DA62" s="124">
        <f>'[2]Yearly Butadiene'!AO62</f>
        <v>4506.2133556639565</v>
      </c>
      <c r="DB62" s="124">
        <f>'[2]Yearly Butadiene'!AP62</f>
        <v>5324.3588408378964</v>
      </c>
      <c r="DC62" s="124">
        <f>'[2]Yearly Butadiene'!AQ62</f>
        <v>6115.2020900974385</v>
      </c>
      <c r="DD62" s="124">
        <f>'[2]Yearly Butadiene'!AR62</f>
        <v>6878.9117096651353</v>
      </c>
      <c r="DE62" s="124">
        <f>'[2]Yearly Butadiene'!AS62</f>
        <v>7615.6555794921442</v>
      </c>
      <c r="DF62" s="124">
        <f>'[2]Yearly Butadiene'!AT62</f>
        <v>8325.6008558967842</v>
      </c>
      <c r="DG62" s="124">
        <f>'[2]Yearly Butadiene'!AU62</f>
        <v>9008.91397419442</v>
      </c>
      <c r="DH62" s="124">
        <f>'[2]Yearly Butadiene'!AV62</f>
        <v>9665.7606513187638</v>
      </c>
      <c r="DI62" s="124">
        <f>'[2]Yearly Butadiene'!AW62</f>
        <v>10140.787983607905</v>
      </c>
      <c r="DJ62" s="124">
        <f>'[2]Yearly Butadiene'!AX62</f>
        <v>10583.150556568951</v>
      </c>
      <c r="DK62" s="124">
        <f>'[2]Yearly Butadiene'!AY62</f>
        <v>10993.432719540284</v>
      </c>
      <c r="DL62" s="124">
        <f>'[2]Yearly Butadiene'!AZ62</f>
        <v>11372.214595897662</v>
      </c>
      <c r="DM62" s="124">
        <f>'[2]Yearly Butadiene'!BA62</f>
        <v>11720.072104678547</v>
      </c>
      <c r="DN62" s="124">
        <f>'[2]Yearly Butadiene'!BB62</f>
        <v>12037.576982114781</v>
      </c>
      <c r="DO62" s="124">
        <f>'[2]Yearly Butadiene'!BC62</f>
        <v>12325.296803073714</v>
      </c>
      <c r="DP62" s="124">
        <f>'[2]Yearly Butadiene'!BD62</f>
        <v>12583.795002408322</v>
      </c>
      <c r="DQ62" s="124">
        <f>'[2]Yearly Butadiene'!BE62</f>
        <v>12813.630896216691</v>
      </c>
      <c r="DR62" s="124">
        <f>'[2]Yearly Butadiene'!BF62</f>
        <v>13015.359703010978</v>
      </c>
      <c r="DS62" s="124">
        <f>'[2]Yearly Butadiene'!BG62</f>
        <v>12825.634353274174</v>
      </c>
      <c r="DT62" s="124">
        <f>'[2]Yearly Butadiene'!BH62</f>
        <v>12601.298730179886</v>
      </c>
      <c r="DU62" s="124">
        <f>'[2]Yearly Butadiene'!BI62</f>
        <v>12343.68567825808</v>
      </c>
      <c r="DV62" s="124">
        <f>'[2]Yearly Butadiene'!BJ62</f>
        <v>12054.117292054008</v>
      </c>
      <c r="DW62" s="124">
        <f>'[2]Yearly Butadiene'!BK62</f>
        <v>11733.904973575009</v>
      </c>
      <c r="DX62" s="124">
        <f>'[2]Yearly Butadiene'!BL62</f>
        <v>11384.349489487704</v>
      </c>
      <c r="DY62" s="124">
        <f>'[2]Yearly Butadiene'!BM62</f>
        <v>11006.741028066663</v>
      </c>
      <c r="DZ62" s="124">
        <f>'[2]Yearly Butadiene'!BN62</f>
        <v>10602.359255895506</v>
      </c>
      <c r="EB62" s="204">
        <f>'[3]Yearly Butadiene'!AJ62</f>
        <v>0</v>
      </c>
      <c r="EC62" s="204">
        <f>'[3]Yearly Butadiene'!AK62</f>
        <v>637.99643439202373</v>
      </c>
      <c r="ED62" s="204">
        <f>'[3]Yearly Butadiene'!AL62</f>
        <v>1262.0475915295765</v>
      </c>
      <c r="EE62" s="204">
        <f>'[3]Yearly Butadiene'!AM62</f>
        <v>1872.1534714126583</v>
      </c>
      <c r="EF62" s="204">
        <f>'[3]Yearly Butadiene'!AN62</f>
        <v>2468.3140740412691</v>
      </c>
      <c r="EG62" s="204">
        <f>'[3]Yearly Butadiene'!AO62</f>
        <v>3050.5293994154126</v>
      </c>
      <c r="EH62" s="204">
        <f>'[3]Yearly Butadiene'!AP62</f>
        <v>3618.7994475350824</v>
      </c>
      <c r="EI62" s="204">
        <f>'[3]Yearly Butadiene'!AQ62</f>
        <v>4173.1242184002822</v>
      </c>
      <c r="EJ62" s="204">
        <f>'[3]Yearly Butadiene'!AR62</f>
        <v>4713.5037120110155</v>
      </c>
      <c r="EK62" s="204">
        <f>'[3]Yearly Butadiene'!AS62</f>
        <v>5239.9379283672733</v>
      </c>
      <c r="EL62" s="204">
        <f>'[3]Yearly Butadiene'!AT62</f>
        <v>5752.4268674690647</v>
      </c>
      <c r="EM62" s="204">
        <f>'[3]Yearly Butadiene'!AU62</f>
        <v>6250.9705293163825</v>
      </c>
      <c r="EN62" s="204">
        <f>'[3]Yearly Butadiene'!AV62</f>
        <v>6735.5689139092319</v>
      </c>
      <c r="EO62" s="204">
        <f>'[3]Yearly Butadiene'!AW62</f>
        <v>7139.069235892568</v>
      </c>
      <c r="EP62" s="204">
        <f>'[3]Yearly Butadiene'!AX62</f>
        <v>7523.6918360565305</v>
      </c>
      <c r="EQ62" s="204">
        <f>'[3]Yearly Butadiene'!AY62</f>
        <v>7889.6626278926378</v>
      </c>
      <c r="ER62" s="204">
        <f>'[3]Yearly Butadiene'!AZ62</f>
        <v>8237.207524892412</v>
      </c>
      <c r="ES62" s="204">
        <f>'[3]Yearly Butadiene'!BA62</f>
        <v>8566.5524405473789</v>
      </c>
      <c r="ET62" s="204">
        <f>'[3]Yearly Butadiene'!BB62</f>
        <v>8877.9232883490586</v>
      </c>
      <c r="EU62" s="204">
        <f>'[3]Yearly Butadiene'!BC62</f>
        <v>9171.545981788975</v>
      </c>
      <c r="EV62" s="204">
        <f>'[3]Yearly Butadiene'!BD62</f>
        <v>9447.6464343586467</v>
      </c>
      <c r="EW62" s="204">
        <f>'[3]Yearly Butadiene'!BE62</f>
        <v>9706.4505595495957</v>
      </c>
      <c r="EX62" s="204">
        <f>'[3]Yearly Butadiene'!BF62</f>
        <v>9948.184270853355</v>
      </c>
      <c r="EY62" s="204">
        <f>'[3]Yearly Butadiene'!BG62</f>
        <v>9996.2208701479649</v>
      </c>
      <c r="EZ62" s="204">
        <f>'[3]Yearly Butadiene'!BH62</f>
        <v>10020.786173295575</v>
      </c>
      <c r="FA62" s="204">
        <f>'[3]Yearly Butadiene'!BI62</f>
        <v>10022.557920770761</v>
      </c>
      <c r="FB62" s="204">
        <f>'[3]Yearly Butadiene'!BJ62</f>
        <v>10002.213853048073</v>
      </c>
      <c r="FC62" s="204">
        <f>'[3]Yearly Butadiene'!BK62</f>
        <v>9960.4317106020917</v>
      </c>
      <c r="FD62" s="204">
        <f>'[3]Yearly Butadiene'!BL62</f>
        <v>9897.8892339073773</v>
      </c>
      <c r="FE62" s="204">
        <f>'[3]Yearly Butadiene'!BM62</f>
        <v>9815.2641634385072</v>
      </c>
      <c r="FF62" s="204">
        <f>'[3]Yearly Butadiene'!BN62</f>
        <v>9713.2342396700351</v>
      </c>
      <c r="FG62" s="187"/>
      <c r="FH62" s="124">
        <f t="shared" si="142"/>
        <v>0</v>
      </c>
      <c r="FI62" s="124">
        <f t="shared" si="143"/>
        <v>1595.2077977739664</v>
      </c>
      <c r="FJ62" s="124">
        <f t="shared" si="144"/>
        <v>3148.3140642347398</v>
      </c>
      <c r="FK62" s="124">
        <f t="shared" si="145"/>
        <v>4659.4910768458767</v>
      </c>
      <c r="FL62" s="124">
        <f t="shared" si="146"/>
        <v>6128.9103734756372</v>
      </c>
      <c r="FM62" s="124">
        <f t="shared" si="147"/>
        <v>7556.7427550793691</v>
      </c>
      <c r="FN62" s="124">
        <f t="shared" si="148"/>
        <v>8943.1582883729789</v>
      </c>
      <c r="FO62" s="124">
        <f t="shared" si="149"/>
        <v>10288.326308497721</v>
      </c>
      <c r="FP62" s="124">
        <f t="shared" si="150"/>
        <v>11592.415421676151</v>
      </c>
      <c r="FQ62" s="124">
        <f t="shared" si="151"/>
        <v>12855.593507859418</v>
      </c>
      <c r="FR62" s="124">
        <f t="shared" si="152"/>
        <v>14078.027723365849</v>
      </c>
      <c r="FS62" s="124">
        <f t="shared" si="153"/>
        <v>15259.884503510802</v>
      </c>
      <c r="FT62" s="124">
        <f t="shared" si="154"/>
        <v>16401.329565227996</v>
      </c>
      <c r="FU62" s="124">
        <f t="shared" si="155"/>
        <v>17279.857219500474</v>
      </c>
      <c r="FV62" s="124">
        <f t="shared" si="156"/>
        <v>18106.842392625484</v>
      </c>
      <c r="FW62" s="124">
        <f t="shared" si="157"/>
        <v>18883.095347432922</v>
      </c>
      <c r="FX62" s="124">
        <f t="shared" si="158"/>
        <v>19609.422120790074</v>
      </c>
      <c r="FY62" s="124">
        <f t="shared" si="159"/>
        <v>20286.624545225925</v>
      </c>
      <c r="FZ62" s="124">
        <f t="shared" si="160"/>
        <v>20915.500270463839</v>
      </c>
      <c r="GA62" s="124">
        <f t="shared" si="161"/>
        <v>21496.842784862689</v>
      </c>
      <c r="GB62" s="124">
        <f t="shared" si="162"/>
        <v>22031.441436766967</v>
      </c>
      <c r="GC62" s="124">
        <f t="shared" si="163"/>
        <v>22520.081455766289</v>
      </c>
      <c r="GD62" s="124">
        <f t="shared" si="164"/>
        <v>22963.543973864333</v>
      </c>
      <c r="GE62" s="124">
        <f t="shared" si="165"/>
        <v>22821.855223422139</v>
      </c>
      <c r="GF62" s="124">
        <f t="shared" si="166"/>
        <v>22622.084903475461</v>
      </c>
      <c r="GG62" s="124">
        <f t="shared" si="167"/>
        <v>22366.243599028843</v>
      </c>
      <c r="GH62" s="124">
        <f t="shared" si="168"/>
        <v>22056.331145102082</v>
      </c>
      <c r="GI62" s="124">
        <f t="shared" si="169"/>
        <v>21694.336684177099</v>
      </c>
      <c r="GJ62" s="124">
        <f t="shared" si="170"/>
        <v>21282.238723395079</v>
      </c>
      <c r="GK62" s="124">
        <f t="shared" si="171"/>
        <v>20822.00519150517</v>
      </c>
      <c r="GL62" s="124">
        <f t="shared" si="172"/>
        <v>20315.593495565539</v>
      </c>
    </row>
    <row r="63" spans="1:194" outlineLevel="1">
      <c r="A63" s="28"/>
      <c r="B63" s="28" t="s">
        <v>76</v>
      </c>
      <c r="C63" s="40" t="s">
        <v>197</v>
      </c>
      <c r="D63" s="204">
        <f>'[2]Yearly Butadiene'!D63</f>
        <v>0</v>
      </c>
      <c r="E63" s="204">
        <f>'[2]Yearly Butadiene'!E63</f>
        <v>0</v>
      </c>
      <c r="F63" s="204">
        <f>'[2]Yearly Butadiene'!F63</f>
        <v>0</v>
      </c>
      <c r="G63" s="204">
        <f>'[2]Yearly Butadiene'!G63</f>
        <v>0</v>
      </c>
      <c r="H63" s="204">
        <f>'[2]Yearly Butadiene'!H63</f>
        <v>0</v>
      </c>
      <c r="I63" s="204">
        <f>'[2]Yearly Butadiene'!I63</f>
        <v>0</v>
      </c>
      <c r="J63" s="204">
        <f>'[2]Yearly Butadiene'!J63</f>
        <v>0</v>
      </c>
      <c r="K63" s="204">
        <f>'[2]Yearly Butadiene'!K63</f>
        <v>0</v>
      </c>
      <c r="L63" s="204">
        <f>'[2]Yearly Butadiene'!L63</f>
        <v>0</v>
      </c>
      <c r="M63" s="204">
        <f>'[2]Yearly Butadiene'!M63</f>
        <v>0</v>
      </c>
      <c r="N63" s="204">
        <f>'[2]Yearly Butadiene'!N63</f>
        <v>0</v>
      </c>
      <c r="O63" s="204">
        <f>'[2]Yearly Butadiene'!O63</f>
        <v>0</v>
      </c>
      <c r="P63" s="204">
        <f>'[2]Yearly Butadiene'!P63</f>
        <v>0</v>
      </c>
      <c r="Q63" s="204">
        <f>'[2]Yearly Butadiene'!Q63</f>
        <v>0</v>
      </c>
      <c r="R63" s="204">
        <f>'[2]Yearly Butadiene'!R63</f>
        <v>0</v>
      </c>
      <c r="S63" s="204">
        <f>'[2]Yearly Butadiene'!S63</f>
        <v>0</v>
      </c>
      <c r="T63" s="204">
        <f>'[2]Yearly Butadiene'!T63</f>
        <v>0</v>
      </c>
      <c r="U63" s="204">
        <f>'[2]Yearly Butadiene'!U63</f>
        <v>0</v>
      </c>
      <c r="V63" s="204">
        <f>'[2]Yearly Butadiene'!V63</f>
        <v>0</v>
      </c>
      <c r="W63" s="204">
        <f>'[2]Yearly Butadiene'!W63</f>
        <v>0</v>
      </c>
      <c r="X63" s="204">
        <f>'[2]Yearly Butadiene'!X63</f>
        <v>0</v>
      </c>
      <c r="Y63" s="204">
        <f>'[2]Yearly Butadiene'!Y63</f>
        <v>0</v>
      </c>
      <c r="Z63" s="204">
        <f>'[2]Yearly Butadiene'!Z63</f>
        <v>0</v>
      </c>
      <c r="AA63" s="204">
        <f>'[2]Yearly Butadiene'!AA63</f>
        <v>0</v>
      </c>
      <c r="AB63" s="204">
        <f>'[2]Yearly Butadiene'!AB63</f>
        <v>0</v>
      </c>
      <c r="AC63" s="204">
        <f>'[2]Yearly Butadiene'!AC63</f>
        <v>0</v>
      </c>
      <c r="AD63" s="204">
        <f>'[2]Yearly Butadiene'!AD63</f>
        <v>0</v>
      </c>
      <c r="AE63" s="204">
        <f>'[2]Yearly Butadiene'!AE63</f>
        <v>0</v>
      </c>
      <c r="AF63" s="204">
        <f>'[2]Yearly Butadiene'!AF63</f>
        <v>0</v>
      </c>
      <c r="AG63" s="204">
        <f>'[2]Yearly Butadiene'!AG63</f>
        <v>0</v>
      </c>
      <c r="AH63" s="204">
        <f>'[2]Yearly Butadiene'!AH63</f>
        <v>0</v>
      </c>
      <c r="AI63" s="187"/>
      <c r="AJ63" s="124">
        <f>'[3]Yearly Butadiene'!D63</f>
        <v>0</v>
      </c>
      <c r="AK63" s="124">
        <f>'[3]Yearly Butadiene'!E63</f>
        <v>0</v>
      </c>
      <c r="AL63" s="124">
        <f>'[3]Yearly Butadiene'!F63</f>
        <v>0</v>
      </c>
      <c r="AM63" s="124">
        <f>'[3]Yearly Butadiene'!G63</f>
        <v>0</v>
      </c>
      <c r="AN63" s="124">
        <f>'[3]Yearly Butadiene'!H63</f>
        <v>0</v>
      </c>
      <c r="AO63" s="124">
        <f>'[3]Yearly Butadiene'!I63</f>
        <v>0</v>
      </c>
      <c r="AP63" s="124">
        <f>'[3]Yearly Butadiene'!J63</f>
        <v>0</v>
      </c>
      <c r="AQ63" s="124">
        <f>'[3]Yearly Butadiene'!K63</f>
        <v>0</v>
      </c>
      <c r="AR63" s="124">
        <f>'[3]Yearly Butadiene'!L63</f>
        <v>0</v>
      </c>
      <c r="AS63" s="124">
        <f>'[3]Yearly Butadiene'!M63</f>
        <v>0</v>
      </c>
      <c r="AT63" s="124">
        <f>'[3]Yearly Butadiene'!N63</f>
        <v>0</v>
      </c>
      <c r="AU63" s="124">
        <f>'[3]Yearly Butadiene'!O63</f>
        <v>0</v>
      </c>
      <c r="AV63" s="124">
        <f>'[3]Yearly Butadiene'!P63</f>
        <v>0</v>
      </c>
      <c r="AW63" s="124">
        <f>'[3]Yearly Butadiene'!Q63</f>
        <v>0</v>
      </c>
      <c r="AX63" s="124">
        <f>'[3]Yearly Butadiene'!R63</f>
        <v>0</v>
      </c>
      <c r="AY63" s="124">
        <f>'[3]Yearly Butadiene'!S63</f>
        <v>0</v>
      </c>
      <c r="AZ63" s="124">
        <f>'[3]Yearly Butadiene'!T63</f>
        <v>0</v>
      </c>
      <c r="BA63" s="124">
        <f>'[3]Yearly Butadiene'!U63</f>
        <v>0</v>
      </c>
      <c r="BB63" s="124">
        <f>'[3]Yearly Butadiene'!V63</f>
        <v>0</v>
      </c>
      <c r="BC63" s="124">
        <f>'[3]Yearly Butadiene'!W63</f>
        <v>0</v>
      </c>
      <c r="BD63" s="124">
        <f>'[3]Yearly Butadiene'!X63</f>
        <v>0</v>
      </c>
      <c r="BE63" s="124">
        <f>'[3]Yearly Butadiene'!Y63</f>
        <v>0</v>
      </c>
      <c r="BF63" s="124">
        <f>'[3]Yearly Butadiene'!Z63</f>
        <v>0</v>
      </c>
      <c r="BG63" s="124">
        <f>'[3]Yearly Butadiene'!AA63</f>
        <v>0</v>
      </c>
      <c r="BH63" s="124">
        <f>'[3]Yearly Butadiene'!AB63</f>
        <v>0</v>
      </c>
      <c r="BI63" s="124">
        <f>'[3]Yearly Butadiene'!AC63</f>
        <v>0</v>
      </c>
      <c r="BJ63" s="124">
        <f>'[3]Yearly Butadiene'!AD63</f>
        <v>0</v>
      </c>
      <c r="BK63" s="124">
        <f>'[3]Yearly Butadiene'!AE63</f>
        <v>0</v>
      </c>
      <c r="BL63" s="124">
        <f>'[3]Yearly Butadiene'!AF63</f>
        <v>0</v>
      </c>
      <c r="BM63" s="124">
        <f>'[3]Yearly Butadiene'!AG63</f>
        <v>0</v>
      </c>
      <c r="BN63" s="124">
        <f>'[3]Yearly Butadiene'!AH63</f>
        <v>0</v>
      </c>
      <c r="BP63" s="204">
        <f t="shared" si="111"/>
        <v>0</v>
      </c>
      <c r="BQ63" s="204">
        <f t="shared" si="112"/>
        <v>0</v>
      </c>
      <c r="BR63" s="204">
        <f t="shared" si="113"/>
        <v>0</v>
      </c>
      <c r="BS63" s="204">
        <f t="shared" si="114"/>
        <v>0</v>
      </c>
      <c r="BT63" s="204">
        <f t="shared" si="115"/>
        <v>0</v>
      </c>
      <c r="BU63" s="204">
        <f t="shared" si="116"/>
        <v>0</v>
      </c>
      <c r="BV63" s="204">
        <f t="shared" si="117"/>
        <v>0</v>
      </c>
      <c r="BW63" s="204">
        <f t="shared" si="118"/>
        <v>0</v>
      </c>
      <c r="BX63" s="204">
        <f t="shared" si="119"/>
        <v>0</v>
      </c>
      <c r="BY63" s="204">
        <f t="shared" si="120"/>
        <v>0</v>
      </c>
      <c r="BZ63" s="204">
        <f t="shared" si="121"/>
        <v>0</v>
      </c>
      <c r="CA63" s="204">
        <f t="shared" si="122"/>
        <v>0</v>
      </c>
      <c r="CB63" s="204">
        <f t="shared" si="123"/>
        <v>0</v>
      </c>
      <c r="CC63" s="204">
        <f t="shared" si="124"/>
        <v>0</v>
      </c>
      <c r="CD63" s="204">
        <f t="shared" si="125"/>
        <v>0</v>
      </c>
      <c r="CE63" s="204">
        <f t="shared" si="126"/>
        <v>0</v>
      </c>
      <c r="CF63" s="204">
        <f t="shared" si="127"/>
        <v>0</v>
      </c>
      <c r="CG63" s="204">
        <f t="shared" si="128"/>
        <v>0</v>
      </c>
      <c r="CH63" s="204">
        <f t="shared" si="129"/>
        <v>0</v>
      </c>
      <c r="CI63" s="204">
        <f t="shared" si="130"/>
        <v>0</v>
      </c>
      <c r="CJ63" s="204">
        <f t="shared" si="131"/>
        <v>0</v>
      </c>
      <c r="CK63" s="204">
        <f t="shared" si="132"/>
        <v>0</v>
      </c>
      <c r="CL63" s="204">
        <f t="shared" si="133"/>
        <v>0</v>
      </c>
      <c r="CM63" s="204">
        <f t="shared" si="134"/>
        <v>0</v>
      </c>
      <c r="CN63" s="204">
        <f t="shared" si="135"/>
        <v>0</v>
      </c>
      <c r="CO63" s="204">
        <f t="shared" si="136"/>
        <v>0</v>
      </c>
      <c r="CP63" s="204">
        <f t="shared" si="137"/>
        <v>0</v>
      </c>
      <c r="CQ63" s="204">
        <f t="shared" si="138"/>
        <v>0</v>
      </c>
      <c r="CR63" s="204">
        <f t="shared" si="139"/>
        <v>0</v>
      </c>
      <c r="CS63" s="204">
        <f t="shared" si="140"/>
        <v>0</v>
      </c>
      <c r="CT63" s="204">
        <f t="shared" si="141"/>
        <v>0</v>
      </c>
      <c r="CU63" s="187"/>
      <c r="CV63" s="124">
        <f>'[2]Yearly Butadiene'!AJ63</f>
        <v>0</v>
      </c>
      <c r="CW63" s="124">
        <f>'[2]Yearly Butadiene'!AK63</f>
        <v>0</v>
      </c>
      <c r="CX63" s="124">
        <f>'[2]Yearly Butadiene'!AL63</f>
        <v>0</v>
      </c>
      <c r="CY63" s="124">
        <f>'[2]Yearly Butadiene'!AM63</f>
        <v>0</v>
      </c>
      <c r="CZ63" s="124">
        <f>'[2]Yearly Butadiene'!AN63</f>
        <v>0</v>
      </c>
      <c r="DA63" s="124">
        <f>'[2]Yearly Butadiene'!AO63</f>
        <v>0</v>
      </c>
      <c r="DB63" s="124">
        <f>'[2]Yearly Butadiene'!AP63</f>
        <v>0</v>
      </c>
      <c r="DC63" s="124">
        <f>'[2]Yearly Butadiene'!AQ63</f>
        <v>0</v>
      </c>
      <c r="DD63" s="124">
        <f>'[2]Yearly Butadiene'!AR63</f>
        <v>0</v>
      </c>
      <c r="DE63" s="124">
        <f>'[2]Yearly Butadiene'!AS63</f>
        <v>0</v>
      </c>
      <c r="DF63" s="124">
        <f>'[2]Yearly Butadiene'!AT63</f>
        <v>0</v>
      </c>
      <c r="DG63" s="124">
        <f>'[2]Yearly Butadiene'!AU63</f>
        <v>0</v>
      </c>
      <c r="DH63" s="124">
        <f>'[2]Yearly Butadiene'!AV63</f>
        <v>0</v>
      </c>
      <c r="DI63" s="124">
        <f>'[2]Yearly Butadiene'!AW63</f>
        <v>0</v>
      </c>
      <c r="DJ63" s="124">
        <f>'[2]Yearly Butadiene'!AX63</f>
        <v>0</v>
      </c>
      <c r="DK63" s="124">
        <f>'[2]Yearly Butadiene'!AY63</f>
        <v>0</v>
      </c>
      <c r="DL63" s="124">
        <f>'[2]Yearly Butadiene'!AZ63</f>
        <v>0</v>
      </c>
      <c r="DM63" s="124">
        <f>'[2]Yearly Butadiene'!BA63</f>
        <v>0</v>
      </c>
      <c r="DN63" s="124">
        <f>'[2]Yearly Butadiene'!BB63</f>
        <v>0</v>
      </c>
      <c r="DO63" s="124">
        <f>'[2]Yearly Butadiene'!BC63</f>
        <v>0</v>
      </c>
      <c r="DP63" s="124">
        <f>'[2]Yearly Butadiene'!BD63</f>
        <v>0</v>
      </c>
      <c r="DQ63" s="124">
        <f>'[2]Yearly Butadiene'!BE63</f>
        <v>0</v>
      </c>
      <c r="DR63" s="124">
        <f>'[2]Yearly Butadiene'!BF63</f>
        <v>0</v>
      </c>
      <c r="DS63" s="124">
        <f>'[2]Yearly Butadiene'!BG63</f>
        <v>0</v>
      </c>
      <c r="DT63" s="124">
        <f>'[2]Yearly Butadiene'!BH63</f>
        <v>0</v>
      </c>
      <c r="DU63" s="124">
        <f>'[2]Yearly Butadiene'!BI63</f>
        <v>0</v>
      </c>
      <c r="DV63" s="124">
        <f>'[2]Yearly Butadiene'!BJ63</f>
        <v>0</v>
      </c>
      <c r="DW63" s="124">
        <f>'[2]Yearly Butadiene'!BK63</f>
        <v>0</v>
      </c>
      <c r="DX63" s="124">
        <f>'[2]Yearly Butadiene'!BL63</f>
        <v>0</v>
      </c>
      <c r="DY63" s="124">
        <f>'[2]Yearly Butadiene'!BM63</f>
        <v>0</v>
      </c>
      <c r="DZ63" s="124">
        <f>'[2]Yearly Butadiene'!BN63</f>
        <v>0</v>
      </c>
      <c r="EB63" s="204">
        <f>'[3]Yearly Butadiene'!AJ63</f>
        <v>0</v>
      </c>
      <c r="EC63" s="204">
        <f>'[3]Yearly Butadiene'!AK63</f>
        <v>0</v>
      </c>
      <c r="ED63" s="204">
        <f>'[3]Yearly Butadiene'!AL63</f>
        <v>0</v>
      </c>
      <c r="EE63" s="204">
        <f>'[3]Yearly Butadiene'!AM63</f>
        <v>0</v>
      </c>
      <c r="EF63" s="204">
        <f>'[3]Yearly Butadiene'!AN63</f>
        <v>0</v>
      </c>
      <c r="EG63" s="204">
        <f>'[3]Yearly Butadiene'!AO63</f>
        <v>0</v>
      </c>
      <c r="EH63" s="204">
        <f>'[3]Yearly Butadiene'!AP63</f>
        <v>0</v>
      </c>
      <c r="EI63" s="204">
        <f>'[3]Yearly Butadiene'!AQ63</f>
        <v>0</v>
      </c>
      <c r="EJ63" s="204">
        <f>'[3]Yearly Butadiene'!AR63</f>
        <v>0</v>
      </c>
      <c r="EK63" s="204">
        <f>'[3]Yearly Butadiene'!AS63</f>
        <v>0</v>
      </c>
      <c r="EL63" s="204">
        <f>'[3]Yearly Butadiene'!AT63</f>
        <v>0</v>
      </c>
      <c r="EM63" s="204">
        <f>'[3]Yearly Butadiene'!AU63</f>
        <v>0</v>
      </c>
      <c r="EN63" s="204">
        <f>'[3]Yearly Butadiene'!AV63</f>
        <v>0</v>
      </c>
      <c r="EO63" s="204">
        <f>'[3]Yearly Butadiene'!AW63</f>
        <v>0</v>
      </c>
      <c r="EP63" s="204">
        <f>'[3]Yearly Butadiene'!AX63</f>
        <v>0</v>
      </c>
      <c r="EQ63" s="204">
        <f>'[3]Yearly Butadiene'!AY63</f>
        <v>0</v>
      </c>
      <c r="ER63" s="204">
        <f>'[3]Yearly Butadiene'!AZ63</f>
        <v>0</v>
      </c>
      <c r="ES63" s="204">
        <f>'[3]Yearly Butadiene'!BA63</f>
        <v>0</v>
      </c>
      <c r="ET63" s="204">
        <f>'[3]Yearly Butadiene'!BB63</f>
        <v>0</v>
      </c>
      <c r="EU63" s="204">
        <f>'[3]Yearly Butadiene'!BC63</f>
        <v>0</v>
      </c>
      <c r="EV63" s="204">
        <f>'[3]Yearly Butadiene'!BD63</f>
        <v>0</v>
      </c>
      <c r="EW63" s="204">
        <f>'[3]Yearly Butadiene'!BE63</f>
        <v>0</v>
      </c>
      <c r="EX63" s="204">
        <f>'[3]Yearly Butadiene'!BF63</f>
        <v>0</v>
      </c>
      <c r="EY63" s="204">
        <f>'[3]Yearly Butadiene'!BG63</f>
        <v>0</v>
      </c>
      <c r="EZ63" s="204">
        <f>'[3]Yearly Butadiene'!BH63</f>
        <v>0</v>
      </c>
      <c r="FA63" s="204">
        <f>'[3]Yearly Butadiene'!BI63</f>
        <v>0</v>
      </c>
      <c r="FB63" s="204">
        <f>'[3]Yearly Butadiene'!BJ63</f>
        <v>0</v>
      </c>
      <c r="FC63" s="204">
        <f>'[3]Yearly Butadiene'!BK63</f>
        <v>0</v>
      </c>
      <c r="FD63" s="204">
        <f>'[3]Yearly Butadiene'!BL63</f>
        <v>0</v>
      </c>
      <c r="FE63" s="204">
        <f>'[3]Yearly Butadiene'!BM63</f>
        <v>0</v>
      </c>
      <c r="FF63" s="204">
        <f>'[3]Yearly Butadiene'!BN63</f>
        <v>0</v>
      </c>
      <c r="FG63" s="187"/>
      <c r="FH63" s="124">
        <f t="shared" si="142"/>
        <v>0</v>
      </c>
      <c r="FI63" s="124">
        <f t="shared" si="143"/>
        <v>0</v>
      </c>
      <c r="FJ63" s="124">
        <f t="shared" si="144"/>
        <v>0</v>
      </c>
      <c r="FK63" s="124">
        <f t="shared" si="145"/>
        <v>0</v>
      </c>
      <c r="FL63" s="124">
        <f t="shared" si="146"/>
        <v>0</v>
      </c>
      <c r="FM63" s="124">
        <f t="shared" si="147"/>
        <v>0</v>
      </c>
      <c r="FN63" s="124">
        <f t="shared" si="148"/>
        <v>0</v>
      </c>
      <c r="FO63" s="124">
        <f t="shared" si="149"/>
        <v>0</v>
      </c>
      <c r="FP63" s="124">
        <f t="shared" si="150"/>
        <v>0</v>
      </c>
      <c r="FQ63" s="124">
        <f t="shared" si="151"/>
        <v>0</v>
      </c>
      <c r="FR63" s="124">
        <f t="shared" si="152"/>
        <v>0</v>
      </c>
      <c r="FS63" s="124">
        <f t="shared" si="153"/>
        <v>0</v>
      </c>
      <c r="FT63" s="124">
        <f t="shared" si="154"/>
        <v>0</v>
      </c>
      <c r="FU63" s="124">
        <f t="shared" si="155"/>
        <v>0</v>
      </c>
      <c r="FV63" s="124">
        <f t="shared" si="156"/>
        <v>0</v>
      </c>
      <c r="FW63" s="124">
        <f t="shared" si="157"/>
        <v>0</v>
      </c>
      <c r="FX63" s="124">
        <f t="shared" si="158"/>
        <v>0</v>
      </c>
      <c r="FY63" s="124">
        <f t="shared" si="159"/>
        <v>0</v>
      </c>
      <c r="FZ63" s="124">
        <f t="shared" si="160"/>
        <v>0</v>
      </c>
      <c r="GA63" s="124">
        <f t="shared" si="161"/>
        <v>0</v>
      </c>
      <c r="GB63" s="124">
        <f t="shared" si="162"/>
        <v>0</v>
      </c>
      <c r="GC63" s="124">
        <f t="shared" si="163"/>
        <v>0</v>
      </c>
      <c r="GD63" s="124">
        <f t="shared" si="164"/>
        <v>0</v>
      </c>
      <c r="GE63" s="124">
        <f t="shared" si="165"/>
        <v>0</v>
      </c>
      <c r="GF63" s="124">
        <f t="shared" si="166"/>
        <v>0</v>
      </c>
      <c r="GG63" s="124">
        <f t="shared" si="167"/>
        <v>0</v>
      </c>
      <c r="GH63" s="124">
        <f t="shared" si="168"/>
        <v>0</v>
      </c>
      <c r="GI63" s="124">
        <f t="shared" si="169"/>
        <v>0</v>
      </c>
      <c r="GJ63" s="124">
        <f t="shared" si="170"/>
        <v>0</v>
      </c>
      <c r="GK63" s="124">
        <f t="shared" si="171"/>
        <v>0</v>
      </c>
      <c r="GL63" s="124">
        <f t="shared" si="172"/>
        <v>0</v>
      </c>
    </row>
    <row r="64" spans="1:194" outlineLevel="1">
      <c r="A64" s="42"/>
      <c r="B64" s="42" t="s">
        <v>71</v>
      </c>
      <c r="C64" s="43" t="s">
        <v>197</v>
      </c>
      <c r="D64" s="135">
        <f>'[2]Yearly Butadiene'!D64</f>
        <v>109012.30133357966</v>
      </c>
      <c r="E64" s="135">
        <f>'[2]Yearly Butadiene'!E64</f>
        <v>105188.09743657323</v>
      </c>
      <c r="F64" s="135">
        <f>'[2]Yearly Butadiene'!F64</f>
        <v>101425.35387906295</v>
      </c>
      <c r="G64" s="135">
        <f>'[2]Yearly Butadiene'!G64</f>
        <v>97723.573222925508</v>
      </c>
      <c r="H64" s="135">
        <f>'[2]Yearly Butadiene'!H64</f>
        <v>94082.261691720996</v>
      </c>
      <c r="I64" s="135">
        <f>'[2]Yearly Butadiene'!I64</f>
        <v>90500.929143043119</v>
      </c>
      <c r="J64" s="135">
        <f>'[2]Yearly Butadiene'!J64</f>
        <v>86979.089041084459</v>
      </c>
      <c r="K64" s="135">
        <f>'[2]Yearly Butadiene'!K64</f>
        <v>83516.258429415</v>
      </c>
      <c r="L64" s="135">
        <f>'[2]Yearly Butadiene'!L64</f>
        <v>80111.957903972332</v>
      </c>
      <c r="M64" s="135">
        <f>'[2]Yearly Butadiene'!M64</f>
        <v>76765.71158626175</v>
      </c>
      <c r="N64" s="135">
        <f>'[2]Yearly Butadiene'!N64</f>
        <v>73477.047096764596</v>
      </c>
      <c r="O64" s="135">
        <f>'[2]Yearly Butadiene'!O64</f>
        <v>70245.495528553467</v>
      </c>
      <c r="P64" s="135">
        <f>'[2]Yearly Butadiene'!P64</f>
        <v>67070.591421112316</v>
      </c>
      <c r="Q64" s="135">
        <f>'[2]Yearly Butadiene'!Q64</f>
        <v>64107.390639186517</v>
      </c>
      <c r="R64" s="135">
        <f>'[2]Yearly Butadiene'!R64</f>
        <v>61206.444239847879</v>
      </c>
      <c r="S64" s="135">
        <f>'[2]Yearly Butadiene'!S64</f>
        <v>58366.876174853387</v>
      </c>
      <c r="T64" s="135">
        <f>'[2]Yearly Butadiene'!T64</f>
        <v>55587.817257650429</v>
      </c>
      <c r="U64" s="135">
        <f>'[2]Yearly Butadiene'!U64</f>
        <v>52868.405119152456</v>
      </c>
      <c r="V64" s="135">
        <f>'[2]Yearly Butadiene'!V64</f>
        <v>50207.784163793229</v>
      </c>
      <c r="W64" s="135">
        <f>'[2]Yearly Butadiene'!W64</f>
        <v>47605.105525858293</v>
      </c>
      <c r="X64" s="135">
        <f>'[2]Yearly Butadiene'!X64</f>
        <v>45059.527026091426</v>
      </c>
      <c r="Y64" s="135">
        <f>'[2]Yearly Butadiene'!Y64</f>
        <v>42518.444608930833</v>
      </c>
      <c r="Z64" s="135">
        <f>'[2]Yearly Butadiene'!Z64</f>
        <v>40033.519311086799</v>
      </c>
      <c r="AA64" s="135">
        <f>'[2]Yearly Butadiene'!AA64</f>
        <v>37967.819425874877</v>
      </c>
      <c r="AB64" s="135">
        <f>'[2]Yearly Butadiene'!AB64</f>
        <v>35964.224824060395</v>
      </c>
      <c r="AC64" s="135">
        <f>'[2]Yearly Butadiene'!AC64</f>
        <v>34021.128923437442</v>
      </c>
      <c r="AD64" s="135">
        <f>'[2]Yearly Butadiene'!AD64</f>
        <v>32136.938378595183</v>
      </c>
      <c r="AE64" s="135">
        <f>'[2]Yearly Butadiene'!AE64</f>
        <v>30310.073002075173</v>
      </c>
      <c r="AF64" s="135">
        <f>'[2]Yearly Butadiene'!AF64</f>
        <v>28538.965685955827</v>
      </c>
      <c r="AG64" s="135">
        <f>'[2]Yearly Butadiene'!AG64</f>
        <v>26822.062323861686</v>
      </c>
      <c r="AH64" s="135">
        <f>'[2]Yearly Butadiene'!AH64</f>
        <v>25157.82173339463</v>
      </c>
      <c r="AI64" s="187"/>
      <c r="AJ64" s="135">
        <f>'[3]Yearly Butadiene'!D64</f>
        <v>10097.623110892866</v>
      </c>
      <c r="AK64" s="135">
        <f>'[3]Yearly Butadiene'!E64</f>
        <v>9265.4209711018084</v>
      </c>
      <c r="AL64" s="135">
        <f>'[3]Yearly Butadiene'!F64</f>
        <v>8447.1641085652227</v>
      </c>
      <c r="AM64" s="135">
        <f>'[3]Yearly Butadiene'!G64</f>
        <v>7642.8525232831062</v>
      </c>
      <c r="AN64" s="135">
        <f>'[3]Yearly Butadiene'!H64</f>
        <v>6852.4862152554615</v>
      </c>
      <c r="AO64" s="135">
        <f>'[3]Yearly Butadiene'!I64</f>
        <v>6076.0651844822842</v>
      </c>
      <c r="AP64" s="135">
        <f>'[3]Yearly Butadiene'!J64</f>
        <v>5313.5894309635805</v>
      </c>
      <c r="AQ64" s="135">
        <f>'[3]Yearly Butadiene'!K64</f>
        <v>4565.0589546993451</v>
      </c>
      <c r="AR64" s="135">
        <f>'[3]Yearly Butadiene'!L64</f>
        <v>3830.473755689578</v>
      </c>
      <c r="AS64" s="135">
        <f>'[3]Yearly Butadiene'!M64</f>
        <v>3109.8338339342863</v>
      </c>
      <c r="AT64" s="135">
        <f>'[3]Yearly Butadiene'!N64</f>
        <v>2403.139189433462</v>
      </c>
      <c r="AU64" s="135">
        <f>'[3]Yearly Butadiene'!O64</f>
        <v>1710.3898221871104</v>
      </c>
      <c r="AV64" s="135">
        <f>'[3]Yearly Butadiene'!P64</f>
        <v>1031.5857321952262</v>
      </c>
      <c r="AW64" s="135">
        <f>'[3]Yearly Butadiene'!Q64</f>
        <v>433.87970481285629</v>
      </c>
      <c r="AX64" s="135">
        <f>'[3]Yearly Butadiene'!R64</f>
        <v>-144.94860075014094</v>
      </c>
      <c r="AY64" s="135">
        <f>'[3]Yearly Butadiene'!S64</f>
        <v>-705.12509798528117</v>
      </c>
      <c r="AZ64" s="135">
        <f>'[3]Yearly Butadiene'!T64</f>
        <v>-1246.8757003840901</v>
      </c>
      <c r="BA64" s="135">
        <f>'[3]Yearly Butadiene'!U64</f>
        <v>-1770.4263214380899</v>
      </c>
      <c r="BB64" s="135">
        <f>'[3]Yearly Butadiene'!V64</f>
        <v>-2276.0028746388043</v>
      </c>
      <c r="BC64" s="135">
        <f>'[3]Yearly Butadiene'!W64</f>
        <v>-2763.8312734777546</v>
      </c>
      <c r="BD64" s="135">
        <f>'[3]Yearly Butadiene'!X64</f>
        <v>-3234.1374314464611</v>
      </c>
      <c r="BE64" s="135">
        <f>'[3]Yearly Butadiene'!Y64</f>
        <v>-3692.7009547474354</v>
      </c>
      <c r="BF64" s="135">
        <f>'[3]Yearly Butadiene'!Z64</f>
        <v>-4134.1940641612191</v>
      </c>
      <c r="BG64" s="135">
        <f>'[3]Yearly Butadiene'!AA64</f>
        <v>-4381.9900615658535</v>
      </c>
      <c r="BH64" s="135">
        <f>'[3]Yearly Butadiene'!AB64</f>
        <v>-4606.3147628234892</v>
      </c>
      <c r="BI64" s="135">
        <f>'[3]Yearly Butadiene'!AC64</f>
        <v>-4807.8459084087008</v>
      </c>
      <c r="BJ64" s="135">
        <f>'[3]Yearly Butadiene'!AD64</f>
        <v>-4987.261238796038</v>
      </c>
      <c r="BK64" s="135">
        <f>'[3]Yearly Butadiene'!AE64</f>
        <v>-5145.2384944600817</v>
      </c>
      <c r="BL64" s="135">
        <f>'[3]Yearly Butadiene'!AF64</f>
        <v>-5282.4554158753908</v>
      </c>
      <c r="BM64" s="135">
        <f>'[3]Yearly Butadiene'!AG64</f>
        <v>-5399.5897435165462</v>
      </c>
      <c r="BN64" s="135">
        <f>'[3]Yearly Butadiene'!AH64</f>
        <v>-5497.3192178580994</v>
      </c>
      <c r="BP64" s="135">
        <f t="shared" si="111"/>
        <v>119109.92444447252</v>
      </c>
      <c r="BQ64" s="135">
        <f t="shared" si="112"/>
        <v>114453.51840767503</v>
      </c>
      <c r="BR64" s="135">
        <f t="shared" si="113"/>
        <v>109872.51798762818</v>
      </c>
      <c r="BS64" s="135">
        <f t="shared" si="114"/>
        <v>105366.42574620861</v>
      </c>
      <c r="BT64" s="135">
        <f t="shared" si="115"/>
        <v>100934.74790697645</v>
      </c>
      <c r="BU64" s="135">
        <f t="shared" si="116"/>
        <v>96576.994327525405</v>
      </c>
      <c r="BV64" s="135">
        <f t="shared" si="117"/>
        <v>92292.678472048035</v>
      </c>
      <c r="BW64" s="135">
        <f t="shared" si="118"/>
        <v>88081.317384114343</v>
      </c>
      <c r="BX64" s="135">
        <f t="shared" si="119"/>
        <v>83942.431659661903</v>
      </c>
      <c r="BY64" s="135">
        <f t="shared" si="120"/>
        <v>79875.545420196038</v>
      </c>
      <c r="BZ64" s="135">
        <f t="shared" si="121"/>
        <v>75880.186286198063</v>
      </c>
      <c r="CA64" s="135">
        <f t="shared" si="122"/>
        <v>71955.885350740573</v>
      </c>
      <c r="CB64" s="135">
        <f t="shared" si="123"/>
        <v>68102.177153307537</v>
      </c>
      <c r="CC64" s="135">
        <f t="shared" si="124"/>
        <v>64541.270343999371</v>
      </c>
      <c r="CD64" s="135">
        <f t="shared" si="125"/>
        <v>61061.495639097739</v>
      </c>
      <c r="CE64" s="135">
        <f t="shared" si="126"/>
        <v>57661.75107686811</v>
      </c>
      <c r="CF64" s="135">
        <f t="shared" si="127"/>
        <v>54340.941557266342</v>
      </c>
      <c r="CG64" s="135">
        <f t="shared" si="128"/>
        <v>51097.978797714364</v>
      </c>
      <c r="CH64" s="135">
        <f t="shared" si="129"/>
        <v>47931.781289154424</v>
      </c>
      <c r="CI64" s="135">
        <f t="shared" si="130"/>
        <v>44841.274252380535</v>
      </c>
      <c r="CJ64" s="135">
        <f t="shared" si="131"/>
        <v>41825.389594644963</v>
      </c>
      <c r="CK64" s="135">
        <f t="shared" si="132"/>
        <v>38825.743654183396</v>
      </c>
      <c r="CL64" s="135">
        <f t="shared" si="133"/>
        <v>35899.325246925582</v>
      </c>
      <c r="CM64" s="135">
        <f t="shared" si="134"/>
        <v>33585.829364309022</v>
      </c>
      <c r="CN64" s="135">
        <f t="shared" si="135"/>
        <v>31357.910061236907</v>
      </c>
      <c r="CO64" s="135">
        <f t="shared" si="136"/>
        <v>29213.283015028741</v>
      </c>
      <c r="CP64" s="135">
        <f t="shared" si="137"/>
        <v>27149.677139799147</v>
      </c>
      <c r="CQ64" s="135">
        <f t="shared" si="138"/>
        <v>25164.834507615091</v>
      </c>
      <c r="CR64" s="135">
        <f t="shared" si="139"/>
        <v>23256.510270080435</v>
      </c>
      <c r="CS64" s="135">
        <f t="shared" si="140"/>
        <v>21422.47258034514</v>
      </c>
      <c r="CT64" s="135">
        <f t="shared" si="141"/>
        <v>19660.502515536529</v>
      </c>
      <c r="CU64" s="187"/>
      <c r="CV64" s="135">
        <f>'[2]Yearly Butadiene'!AJ64</f>
        <v>109012.30133357966</v>
      </c>
      <c r="CW64" s="135">
        <f>'[2]Yearly Butadiene'!AK64</f>
        <v>106366.96930552718</v>
      </c>
      <c r="CX64" s="135">
        <f>'[2]Yearly Butadiene'!AL64</f>
        <v>103766.66871273893</v>
      </c>
      <c r="CY64" s="135">
        <f>'[2]Yearly Butadiene'!AM64</f>
        <v>101211.07383352326</v>
      </c>
      <c r="CZ64" s="135">
        <f>'[2]Yearly Butadiene'!AN64</f>
        <v>98699.861012497626</v>
      </c>
      <c r="DA64" s="135">
        <f>'[2]Yearly Butadiene'!AO64</f>
        <v>96232.708646834566</v>
      </c>
      <c r="DB64" s="135">
        <f>'[2]Yearly Butadiene'!AP64</f>
        <v>93809.297172606777</v>
      </c>
      <c r="DC64" s="135">
        <f>'[2]Yearly Butadiene'!AQ64</f>
        <v>91429.309051229851</v>
      </c>
      <c r="DD64" s="135">
        <f>'[2]Yearly Butadiene'!AR64</f>
        <v>89092.428756002744</v>
      </c>
      <c r="DE64" s="135">
        <f>'[2]Yearly Butadiene'!AS64</f>
        <v>86798.342758744344</v>
      </c>
      <c r="DF64" s="135">
        <f>'[2]Yearly Butadiene'!AT64</f>
        <v>84546.739516526286</v>
      </c>
      <c r="DG64" s="135">
        <f>'[2]Yearly Butadiene'!AU64</f>
        <v>82337.309458500735</v>
      </c>
      <c r="DH64" s="135">
        <f>'[2]Yearly Butadiene'!AV64</f>
        <v>80169.744972822533</v>
      </c>
      <c r="DI64" s="135">
        <f>'[2]Yearly Butadiene'!AW64</f>
        <v>78199.258298491724</v>
      </c>
      <c r="DJ64" s="135">
        <f>'[2]Yearly Butadiene'!AX64</f>
        <v>76276.555405301828</v>
      </c>
      <c r="DK64" s="135">
        <f>'[2]Yearly Butadiene'!AY64</f>
        <v>74400.913708974302</v>
      </c>
      <c r="DL64" s="135">
        <f>'[2]Yearly Butadiene'!AZ64</f>
        <v>72571.616050832177</v>
      </c>
      <c r="DM64" s="135">
        <f>'[2]Yearly Butadiene'!BA64</f>
        <v>70787.950666137855</v>
      </c>
      <c r="DN64" s="135">
        <f>'[2]Yearly Butadiene'!BB64</f>
        <v>69049.211152604374</v>
      </c>
      <c r="DO64" s="135">
        <f>'[2]Yearly Butadiene'!BC64</f>
        <v>67354.696439079227</v>
      </c>
      <c r="DP64" s="135">
        <f>'[2]Yearly Butadiene'!BD64</f>
        <v>65703.710754399624</v>
      </c>
      <c r="DQ64" s="135">
        <f>'[2]Yearly Butadiene'!BE64</f>
        <v>64074.856188560865</v>
      </c>
      <c r="DR64" s="135">
        <f>'[2]Yearly Butadiene'!BF64</f>
        <v>62488.443466482306</v>
      </c>
      <c r="DS64" s="135">
        <f>'[2]Yearly Butadiene'!BG64</f>
        <v>61307.687727049444</v>
      </c>
      <c r="DT64" s="135">
        <f>'[2]Yearly Butadiene'!BH64</f>
        <v>60175.614306069387</v>
      </c>
      <c r="DU64" s="135">
        <f>'[2]Yearly Butadiene'!BI64</f>
        <v>59090.760717959311</v>
      </c>
      <c r="DV64" s="135">
        <f>'[2]Yearly Butadiene'!BJ64</f>
        <v>58051.67635752006</v>
      </c>
      <c r="DW64" s="135">
        <f>'[2]Yearly Butadiene'!BK64</f>
        <v>57056.9224330004</v>
      </c>
      <c r="DX64" s="135">
        <f>'[2]Yearly Butadiene'!BL64</f>
        <v>56105.071899487899</v>
      </c>
      <c r="DY64" s="135">
        <f>'[2]Yearly Butadiene'!BM64</f>
        <v>55194.709392625562</v>
      </c>
      <c r="DZ64" s="135">
        <f>'[2]Yearly Butadiene'!BN64</f>
        <v>54324.431162652043</v>
      </c>
      <c r="EB64" s="135">
        <f>'[3]Yearly Butadiene'!AJ64</f>
        <v>10097.623110892866</v>
      </c>
      <c r="EC64" s="135">
        <f>'[3]Yearly Butadiene'!AK64</f>
        <v>9375.3840867794315</v>
      </c>
      <c r="ED64" s="135">
        <f>'[3]Yearly Butadiene'!AL64</f>
        <v>8667.090339920469</v>
      </c>
      <c r="EE64" s="135">
        <f>'[3]Yearly Butadiene'!AM64</f>
        <v>7972.7418703159756</v>
      </c>
      <c r="EF64" s="135">
        <f>'[3]Yearly Butadiene'!AN64</f>
        <v>7292.338677965954</v>
      </c>
      <c r="EG64" s="135">
        <f>'[3]Yearly Butadiene'!AO64</f>
        <v>6625.8807628703998</v>
      </c>
      <c r="EH64" s="135">
        <f>'[3]Yearly Butadiene'!AP64</f>
        <v>5973.3681250293212</v>
      </c>
      <c r="EI64" s="135">
        <f>'[3]Yearly Butadiene'!AQ64</f>
        <v>5334.8007644427089</v>
      </c>
      <c r="EJ64" s="135">
        <f>'[3]Yearly Butadiene'!AR64</f>
        <v>4710.1786811105649</v>
      </c>
      <c r="EK64" s="135">
        <f>'[3]Yearly Butadiene'!AS64</f>
        <v>4099.5018750328964</v>
      </c>
      <c r="EL64" s="135">
        <f>'[3]Yearly Butadiene'!AT64</f>
        <v>3502.7703462096961</v>
      </c>
      <c r="EM64" s="135">
        <f>'[3]Yearly Butadiene'!AU64</f>
        <v>2919.9840946409658</v>
      </c>
      <c r="EN64" s="135">
        <f>'[3]Yearly Butadiene'!AV64</f>
        <v>2351.1431203267057</v>
      </c>
      <c r="EO64" s="135">
        <f>'[3]Yearly Butadiene'!AW64</f>
        <v>1863.4002086219589</v>
      </c>
      <c r="EP64" s="135">
        <f>'[3]Yearly Butadiene'!AX64</f>
        <v>1394.5350187365875</v>
      </c>
      <c r="EQ64" s="135">
        <f>'[3]Yearly Butadiene'!AY64</f>
        <v>944.32163717906769</v>
      </c>
      <c r="ER64" s="135">
        <f>'[3]Yearly Butadiene'!AZ64</f>
        <v>512.53415045788279</v>
      </c>
      <c r="ES64" s="135">
        <f>'[3]Yearly Butadiene'!BA64</f>
        <v>98.946645081507086</v>
      </c>
      <c r="ET64" s="135">
        <f>'[3]Yearly Butadiene'!BB64</f>
        <v>-296.66679244158513</v>
      </c>
      <c r="EU64" s="135">
        <f>'[3]Yearly Butadiene'!BC64</f>
        <v>-674.5320756029123</v>
      </c>
      <c r="EV64" s="135">
        <f>'[3]Yearly Butadiene'!BD64</f>
        <v>-1034.8751178939947</v>
      </c>
      <c r="EW64" s="135">
        <f>'[3]Yearly Butadiene'!BE64</f>
        <v>-1380.1433098907492</v>
      </c>
      <c r="EX64" s="135">
        <f>'[3]Yearly Butadiene'!BF64</f>
        <v>-1708.3410880003157</v>
      </c>
      <c r="EY64" s="135">
        <f>'[3]Yearly Butadiene'!BG64</f>
        <v>-1842.841754100732</v>
      </c>
      <c r="EZ64" s="135">
        <f>'[3]Yearly Butadiene'!BH64</f>
        <v>-1953.8711240541506</v>
      </c>
      <c r="FA64" s="135">
        <f>'[3]Yearly Butadiene'!BI64</f>
        <v>-2042.1069383351442</v>
      </c>
      <c r="FB64" s="135">
        <f>'[3]Yearly Butadiene'!BJ64</f>
        <v>-2108.2269374182633</v>
      </c>
      <c r="FC64" s="135">
        <f>'[3]Yearly Butadiene'!BK64</f>
        <v>-2152.908861778089</v>
      </c>
      <c r="FD64" s="135">
        <f>'[3]Yearly Butadiene'!BL64</f>
        <v>-2176.8304518891809</v>
      </c>
      <c r="FE64" s="135">
        <f>'[3]Yearly Butadiene'!BM64</f>
        <v>-2180.6694482261173</v>
      </c>
      <c r="FF64" s="135">
        <f>'[3]Yearly Butadiene'!BN64</f>
        <v>-2165.1035912634534</v>
      </c>
      <c r="FG64" s="187"/>
      <c r="FH64" s="135">
        <f t="shared" si="142"/>
        <v>119109.92444447252</v>
      </c>
      <c r="FI64" s="135">
        <f t="shared" si="143"/>
        <v>115742.35339230661</v>
      </c>
      <c r="FJ64" s="135">
        <f t="shared" si="144"/>
        <v>112433.7590526594</v>
      </c>
      <c r="FK64" s="135">
        <f t="shared" si="145"/>
        <v>109183.81570383924</v>
      </c>
      <c r="FL64" s="135">
        <f t="shared" si="146"/>
        <v>105992.19969046357</v>
      </c>
      <c r="FM64" s="135">
        <f t="shared" si="147"/>
        <v>102858.58940970496</v>
      </c>
      <c r="FN64" s="135">
        <f t="shared" si="148"/>
        <v>99782.665297636093</v>
      </c>
      <c r="FO64" s="135">
        <f t="shared" si="149"/>
        <v>96764.109815672564</v>
      </c>
      <c r="FP64" s="135">
        <f t="shared" si="150"/>
        <v>93802.607437113315</v>
      </c>
      <c r="FQ64" s="135">
        <f t="shared" si="151"/>
        <v>90897.844633777248</v>
      </c>
      <c r="FR64" s="135">
        <f t="shared" si="152"/>
        <v>88049.509862735984</v>
      </c>
      <c r="FS64" s="135">
        <f t="shared" si="153"/>
        <v>85257.293553141702</v>
      </c>
      <c r="FT64" s="135">
        <f t="shared" si="154"/>
        <v>82520.888093149231</v>
      </c>
      <c r="FU64" s="135">
        <f t="shared" si="155"/>
        <v>80062.65850711368</v>
      </c>
      <c r="FV64" s="135">
        <f t="shared" si="156"/>
        <v>77671.090424038412</v>
      </c>
      <c r="FW64" s="135">
        <f t="shared" si="157"/>
        <v>75345.235346153364</v>
      </c>
      <c r="FX64" s="135">
        <f t="shared" si="158"/>
        <v>73084.15020129006</v>
      </c>
      <c r="FY64" s="135">
        <f t="shared" si="159"/>
        <v>70886.897311219363</v>
      </c>
      <c r="FZ64" s="135">
        <f t="shared" si="160"/>
        <v>68752.544360162792</v>
      </c>
      <c r="GA64" s="135">
        <f t="shared" si="161"/>
        <v>66680.164363476317</v>
      </c>
      <c r="GB64" s="135">
        <f t="shared" si="162"/>
        <v>64668.835636505632</v>
      </c>
      <c r="GC64" s="135">
        <f t="shared" si="163"/>
        <v>62694.712878670114</v>
      </c>
      <c r="GD64" s="135">
        <f t="shared" si="164"/>
        <v>60780.102378481992</v>
      </c>
      <c r="GE64" s="135">
        <f t="shared" si="165"/>
        <v>59464.845972948715</v>
      </c>
      <c r="GF64" s="135">
        <f t="shared" si="166"/>
        <v>58221.743182015234</v>
      </c>
      <c r="GG64" s="135">
        <f t="shared" si="167"/>
        <v>57048.653779624168</v>
      </c>
      <c r="GH64" s="135">
        <f t="shared" si="168"/>
        <v>55943.449420101795</v>
      </c>
      <c r="GI64" s="135">
        <f t="shared" si="169"/>
        <v>54904.013571222313</v>
      </c>
      <c r="GJ64" s="135">
        <f t="shared" si="170"/>
        <v>53928.241447598717</v>
      </c>
      <c r="GK64" s="135">
        <f t="shared" si="171"/>
        <v>53014.039944399447</v>
      </c>
      <c r="GL64" s="135">
        <f t="shared" si="172"/>
        <v>52159.327571388589</v>
      </c>
    </row>
    <row r="65" spans="1:195" outlineLevel="1">
      <c r="A65" s="25" t="s">
        <v>77</v>
      </c>
      <c r="B65" s="45" t="s">
        <v>48</v>
      </c>
      <c r="C65" s="46" t="s">
        <v>197</v>
      </c>
      <c r="D65" s="167">
        <f>'[2]Yearly Butadiene'!D65</f>
        <v>280873.4199254759</v>
      </c>
      <c r="E65" s="167">
        <f>'[2]Yearly Butadiene'!E65</f>
        <v>278653.17734932312</v>
      </c>
      <c r="F65" s="167">
        <f>'[2]Yearly Butadiene'!F65</f>
        <v>276432.36082703056</v>
      </c>
      <c r="G65" s="167">
        <f>'[2]Yearly Butadiene'!G65</f>
        <v>274211.15762368077</v>
      </c>
      <c r="H65" s="167">
        <f>'[2]Yearly Butadiene'!H65</f>
        <v>271989.75215821748</v>
      </c>
      <c r="I65" s="167">
        <f>'[2]Yearly Butadiene'!I65</f>
        <v>269768.32603485504</v>
      </c>
      <c r="J65" s="167">
        <f>'[2]Yearly Butadiene'!J65</f>
        <v>267121.73153593036</v>
      </c>
      <c r="K65" s="167">
        <f>'[2]Yearly Butadiene'!K65</f>
        <v>264485.84539793443</v>
      </c>
      <c r="L65" s="167">
        <f>'[2]Yearly Butadiene'!L65</f>
        <v>261860.71077522539</v>
      </c>
      <c r="M65" s="167">
        <f>'[2]Yearly Butadiene'!M65</f>
        <v>259246.36939593917</v>
      </c>
      <c r="N65" s="167">
        <f>'[2]Yearly Butadiene'!N65</f>
        <v>256642.86158117829</v>
      </c>
      <c r="O65" s="167">
        <f>'[2]Yearly Butadiene'!O65</f>
        <v>253288.670091643</v>
      </c>
      <c r="P65" s="167">
        <f>'[2]Yearly Butadiene'!P65</f>
        <v>249965.51404277587</v>
      </c>
      <c r="Q65" s="167">
        <f>'[2]Yearly Butadiene'!Q65</f>
        <v>246673.1448611774</v>
      </c>
      <c r="R65" s="167">
        <f>'[2]Yearly Butadiene'!R65</f>
        <v>243411.3157939607</v>
      </c>
      <c r="S65" s="167">
        <f>'[2]Yearly Butadiene'!S65</f>
        <v>240179.78189633705</v>
      </c>
      <c r="T65" s="167">
        <f>'[2]Yearly Butadiene'!T65</f>
        <v>236335.84861604081</v>
      </c>
      <c r="U65" s="167">
        <f>'[2]Yearly Butadiene'!U65</f>
        <v>232540.28231889519</v>
      </c>
      <c r="V65" s="167">
        <f>'[2]Yearly Butadiene'!V65</f>
        <v>228792.54475716193</v>
      </c>
      <c r="W65" s="167">
        <f>'[2]Yearly Butadiene'!W65</f>
        <v>225092.10323535418</v>
      </c>
      <c r="X65" s="167">
        <f>'[2]Yearly Butadiene'!X65</f>
        <v>221438.43055585743</v>
      </c>
      <c r="Y65" s="167">
        <f>'[2]Yearly Butadiene'!Y65</f>
        <v>217348.83180980076</v>
      </c>
      <c r="Z65" s="167">
        <f>'[2]Yearly Butadiene'!Z65</f>
        <v>213319.44211555013</v>
      </c>
      <c r="AA65" s="167">
        <f>'[2]Yearly Butadiene'!AA65</f>
        <v>209349.49747644694</v>
      </c>
      <c r="AB65" s="167">
        <f>'[2]Yearly Butadiene'!AB65</f>
        <v>205438.24270636335</v>
      </c>
      <c r="AC65" s="167">
        <f>'[2]Yearly Butadiene'!AC65</f>
        <v>201584.931334486</v>
      </c>
      <c r="AD65" s="167">
        <f>'[2]Yearly Butadiene'!AD65</f>
        <v>197578.4366263118</v>
      </c>
      <c r="AE65" s="167">
        <f>'[2]Yearly Butadiene'!AE65</f>
        <v>193635.39363781427</v>
      </c>
      <c r="AF65" s="167">
        <f>'[2]Yearly Butadiene'!AF65</f>
        <v>189754.94995685233</v>
      </c>
      <c r="AG65" s="167">
        <f>'[2]Yearly Butadiene'!AG65</f>
        <v>185936.26348060367</v>
      </c>
      <c r="AH65" s="167">
        <f>'[2]Yearly Butadiene'!AH65</f>
        <v>182178.50229932499</v>
      </c>
      <c r="AI65" s="205"/>
      <c r="AJ65" s="167">
        <f>'[3]Yearly Butadiene'!D65</f>
        <v>25253.845689000016</v>
      </c>
      <c r="AK65" s="167">
        <f>'[3]Yearly Butadiene'!E65</f>
        <v>25087.170307452619</v>
      </c>
      <c r="AL65" s="167">
        <f>'[3]Yearly Butadiene'!F65</f>
        <v>24920.494925905215</v>
      </c>
      <c r="AM65" s="167">
        <f>'[3]Yearly Butadiene'!G65</f>
        <v>24753.819544357819</v>
      </c>
      <c r="AN65" s="167">
        <f>'[3]Yearly Butadiene'!H65</f>
        <v>24587.144162810415</v>
      </c>
      <c r="AO65" s="167">
        <f>'[3]Yearly Butadiene'!I65</f>
        <v>24420.468781263018</v>
      </c>
      <c r="AP65" s="167">
        <f>'[3]Yearly Butadiene'!J65</f>
        <v>24253.793399715614</v>
      </c>
      <c r="AQ65" s="167">
        <f>'[3]Yearly Butadiene'!K65</f>
        <v>24087.118018168218</v>
      </c>
      <c r="AR65" s="167">
        <f>'[3]Yearly Butadiene'!L65</f>
        <v>23920.442636620814</v>
      </c>
      <c r="AS65" s="167">
        <f>'[3]Yearly Butadiene'!M65</f>
        <v>23753.767255073417</v>
      </c>
      <c r="AT65" s="167">
        <f>'[3]Yearly Butadiene'!N65</f>
        <v>23587.091873526013</v>
      </c>
      <c r="AU65" s="167">
        <f>'[3]Yearly Butadiene'!O65</f>
        <v>23420.416491978616</v>
      </c>
      <c r="AV65" s="167">
        <f>'[3]Yearly Butadiene'!P65</f>
        <v>23253.741110431212</v>
      </c>
      <c r="AW65" s="167">
        <f>'[3]Yearly Butadiene'!Q65</f>
        <v>23087.065728883816</v>
      </c>
      <c r="AX65" s="167">
        <f>'[3]Yearly Butadiene'!R65</f>
        <v>22920.390347336415</v>
      </c>
      <c r="AY65" s="167">
        <f>'[3]Yearly Butadiene'!S65</f>
        <v>22753.714965789015</v>
      </c>
      <c r="AZ65" s="167">
        <f>'[3]Yearly Butadiene'!T65</f>
        <v>22587.039584241615</v>
      </c>
      <c r="BA65" s="167">
        <f>'[3]Yearly Butadiene'!U65</f>
        <v>22420.364202694214</v>
      </c>
      <c r="BB65" s="167">
        <f>'[3]Yearly Butadiene'!V65</f>
        <v>22253.688821146814</v>
      </c>
      <c r="BC65" s="167">
        <f>'[3]Yearly Butadiene'!W65</f>
        <v>22087.013439599414</v>
      </c>
      <c r="BD65" s="167">
        <f>'[3]Yearly Butadiene'!X65</f>
        <v>21920.338058052013</v>
      </c>
      <c r="BE65" s="167">
        <f>'[3]Yearly Butadiene'!Y65</f>
        <v>21748.611907366816</v>
      </c>
      <c r="BF65" s="167">
        <f>'[3]Yearly Butadiene'!Z65</f>
        <v>21576.885756681611</v>
      </c>
      <c r="BG65" s="167">
        <f>'[3]Yearly Butadiene'!AA65</f>
        <v>21405.159605996414</v>
      </c>
      <c r="BH65" s="167">
        <f>'[3]Yearly Butadiene'!AB65</f>
        <v>21233.433455311213</v>
      </c>
      <c r="BI65" s="167">
        <f>'[3]Yearly Butadiene'!AC65</f>
        <v>21061.707304626012</v>
      </c>
      <c r="BJ65" s="167">
        <f>'[3]Yearly Butadiene'!AD65</f>
        <v>20889.981153940815</v>
      </c>
      <c r="BK65" s="167">
        <f>'[3]Yearly Butadiene'!AE65</f>
        <v>20718.255003255614</v>
      </c>
      <c r="BL65" s="167">
        <f>'[3]Yearly Butadiene'!AF65</f>
        <v>20546.528852570413</v>
      </c>
      <c r="BM65" s="167">
        <f>'[3]Yearly Butadiene'!AG65</f>
        <v>20374.802701885212</v>
      </c>
      <c r="BN65" s="167">
        <f>'[3]Yearly Butadiene'!AH65</f>
        <v>20203.076551200014</v>
      </c>
      <c r="BP65" s="167">
        <f t="shared" si="111"/>
        <v>306127.26561447594</v>
      </c>
      <c r="BQ65" s="167">
        <f t="shared" si="112"/>
        <v>303740.34765677573</v>
      </c>
      <c r="BR65" s="167">
        <f t="shared" si="113"/>
        <v>301352.85575293575</v>
      </c>
      <c r="BS65" s="167">
        <f t="shared" si="114"/>
        <v>298964.9771680386</v>
      </c>
      <c r="BT65" s="167">
        <f t="shared" si="115"/>
        <v>296576.89632102789</v>
      </c>
      <c r="BU65" s="167">
        <f t="shared" si="116"/>
        <v>294188.79481611808</v>
      </c>
      <c r="BV65" s="167">
        <f t="shared" si="117"/>
        <v>291375.52493564598</v>
      </c>
      <c r="BW65" s="167">
        <f t="shared" si="118"/>
        <v>288572.96341610263</v>
      </c>
      <c r="BX65" s="167">
        <f t="shared" si="119"/>
        <v>285781.1534118462</v>
      </c>
      <c r="BY65" s="167">
        <f t="shared" si="120"/>
        <v>283000.13665101258</v>
      </c>
      <c r="BZ65" s="167">
        <f t="shared" si="121"/>
        <v>280229.95345470431</v>
      </c>
      <c r="CA65" s="167">
        <f t="shared" si="122"/>
        <v>276709.08658362163</v>
      </c>
      <c r="CB65" s="167">
        <f t="shared" si="123"/>
        <v>273219.25515320711</v>
      </c>
      <c r="CC65" s="167">
        <f t="shared" si="124"/>
        <v>269760.21059006121</v>
      </c>
      <c r="CD65" s="167">
        <f t="shared" si="125"/>
        <v>266331.70614129712</v>
      </c>
      <c r="CE65" s="167">
        <f t="shared" si="126"/>
        <v>262933.49686212605</v>
      </c>
      <c r="CF65" s="167">
        <f t="shared" si="127"/>
        <v>258922.88820028241</v>
      </c>
      <c r="CG65" s="167">
        <f t="shared" si="128"/>
        <v>254960.6465215894</v>
      </c>
      <c r="CH65" s="167">
        <f t="shared" si="129"/>
        <v>251046.23357830875</v>
      </c>
      <c r="CI65" s="167">
        <f t="shared" si="130"/>
        <v>247179.11667495361</v>
      </c>
      <c r="CJ65" s="167">
        <f t="shared" si="131"/>
        <v>243358.76861390943</v>
      </c>
      <c r="CK65" s="167">
        <f t="shared" si="132"/>
        <v>239097.44371716757</v>
      </c>
      <c r="CL65" s="167">
        <f t="shared" si="133"/>
        <v>234896.32787223175</v>
      </c>
      <c r="CM65" s="167">
        <f t="shared" si="134"/>
        <v>230754.65708244336</v>
      </c>
      <c r="CN65" s="167">
        <f t="shared" si="135"/>
        <v>226671.67616167455</v>
      </c>
      <c r="CO65" s="167">
        <f t="shared" si="136"/>
        <v>222646.638639112</v>
      </c>
      <c r="CP65" s="167">
        <f t="shared" si="137"/>
        <v>218468.41778025261</v>
      </c>
      <c r="CQ65" s="167">
        <f t="shared" si="138"/>
        <v>214353.64864106989</v>
      </c>
      <c r="CR65" s="167">
        <f t="shared" si="139"/>
        <v>210301.47880942276</v>
      </c>
      <c r="CS65" s="167">
        <f t="shared" si="140"/>
        <v>206311.06618248887</v>
      </c>
      <c r="CT65" s="167">
        <f t="shared" si="141"/>
        <v>202381.57885052499</v>
      </c>
      <c r="CU65" s="205"/>
      <c r="CV65" s="167">
        <f>'[2]Yearly Butadiene'!AJ65</f>
        <v>280873.4199254759</v>
      </c>
      <c r="CW65" s="167">
        <f>'[2]Yearly Butadiene'!AK65</f>
        <v>279578.84222274047</v>
      </c>
      <c r="CX65" s="167">
        <f>'[2]Yearly Butadiene'!AL65</f>
        <v>278281.21934087161</v>
      </c>
      <c r="CY65" s="167">
        <f>'[2]Yearly Butadiene'!AM65</f>
        <v>276980.68472067575</v>
      </c>
      <c r="CZ65" s="167">
        <f>'[2]Yearly Butadiene'!AN65</f>
        <v>275677.36999766738</v>
      </c>
      <c r="DA65" s="167">
        <f>'[2]Yearly Butadiene'!AO65</f>
        <v>274371.40502097196</v>
      </c>
      <c r="DB65" s="167">
        <f>'[2]Yearly Butadiene'!AP65</f>
        <v>272628.82262757077</v>
      </c>
      <c r="DC65" s="167">
        <f>'[2]Yearly Butadiene'!AQ65</f>
        <v>270891.40529381641</v>
      </c>
      <c r="DD65" s="167">
        <f>'[2]Yearly Butadiene'!AR65</f>
        <v>269159.19342352136</v>
      </c>
      <c r="DE65" s="167">
        <f>'[2]Yearly Butadiene'!AS65</f>
        <v>267432.22647765232</v>
      </c>
      <c r="DF65" s="167">
        <f>'[2]Yearly Butadiene'!AT65</f>
        <v>265710.54298608075</v>
      </c>
      <c r="DG65" s="167">
        <f>'[2]Yearly Butadiene'!AU65</f>
        <v>263202.81579395762</v>
      </c>
      <c r="DH65" s="167">
        <f>'[2]Yearly Butadiene'!AV65</f>
        <v>260715.55135391178</v>
      </c>
      <c r="DI65" s="167">
        <f>'[2]Yearly Butadiene'!AW65</f>
        <v>258248.59652880431</v>
      </c>
      <c r="DJ65" s="167">
        <f>'[2]Yearly Butadiene'!AX65</f>
        <v>255801.79925548669</v>
      </c>
      <c r="DK65" s="167">
        <f>'[2]Yearly Butadiene'!AY65</f>
        <v>253375.00853770075</v>
      </c>
      <c r="DL65" s="167">
        <f>'[2]Yearly Butadiene'!AZ65</f>
        <v>250287.69656654052</v>
      </c>
      <c r="DM65" s="167">
        <f>'[2]Yearly Butadiene'!BA65</f>
        <v>247234.48128047437</v>
      </c>
      <c r="DN65" s="167">
        <f>'[2]Yearly Butadiene'!BB65</f>
        <v>244215.01089263108</v>
      </c>
      <c r="DO65" s="167">
        <f>'[2]Yearly Butadiene'!BC65</f>
        <v>241228.93707122968</v>
      </c>
      <c r="DP65" s="167">
        <f>'[2]Yearly Butadiene'!BD65</f>
        <v>238275.91490687881</v>
      </c>
      <c r="DQ65" s="167">
        <f>'[2]Yearly Butadiene'!BE65</f>
        <v>234863.93739224406</v>
      </c>
      <c r="DR65" s="167">
        <f>'[2]Yearly Butadiene'!BF65</f>
        <v>231495.53690254921</v>
      </c>
      <c r="DS65" s="167">
        <f>'[2]Yearly Butadiene'!BG65</f>
        <v>228170.20501267308</v>
      </c>
      <c r="DT65" s="167">
        <f>'[2]Yearly Butadiene'!BH65</f>
        <v>224887.43885220838</v>
      </c>
      <c r="DU65" s="167">
        <f>'[2]Yearly Butadiene'!BI65</f>
        <v>221646.74104763029</v>
      </c>
      <c r="DV65" s="167">
        <f>'[2]Yearly Butadiene'!BJ65</f>
        <v>218215.25592577184</v>
      </c>
      <c r="DW65" s="167">
        <f>'[2]Yearly Butadiene'!BK65</f>
        <v>214830.49157622934</v>
      </c>
      <c r="DX65" s="167">
        <f>'[2]Yearly Butadiene'!BL65</f>
        <v>211491.8739194613</v>
      </c>
      <c r="DY65" s="167">
        <f>'[2]Yearly Butadiene'!BM65</f>
        <v>208198.83543428031</v>
      </c>
      <c r="DZ65" s="167">
        <f>'[2]Yearly Butadiene'!BN65</f>
        <v>204950.81508674062</v>
      </c>
      <c r="EB65" s="167">
        <f>'[3]Yearly Butadiene'!AJ65</f>
        <v>25253.845689000016</v>
      </c>
      <c r="EC65" s="167">
        <f>'[3]Yearly Butadiene'!AK65</f>
        <v>25170.507998226316</v>
      </c>
      <c r="ED65" s="167">
        <f>'[3]Yearly Butadiene'!AL65</f>
        <v>25087.170307452619</v>
      </c>
      <c r="EE65" s="167">
        <f>'[3]Yearly Butadiene'!AM65</f>
        <v>25003.832616678916</v>
      </c>
      <c r="EF65" s="167">
        <f>'[3]Yearly Butadiene'!AN65</f>
        <v>24920.494925905215</v>
      </c>
      <c r="EG65" s="167">
        <f>'[3]Yearly Butadiene'!AO65</f>
        <v>24837.157235131515</v>
      </c>
      <c r="EH65" s="167">
        <f>'[3]Yearly Butadiene'!AP65</f>
        <v>24753.819544357819</v>
      </c>
      <c r="EI65" s="167">
        <f>'[3]Yearly Butadiene'!AQ65</f>
        <v>24670.481853584115</v>
      </c>
      <c r="EJ65" s="167">
        <f>'[3]Yearly Butadiene'!AR65</f>
        <v>24587.144162810415</v>
      </c>
      <c r="EK65" s="167">
        <f>'[3]Yearly Butadiene'!AS65</f>
        <v>24503.806472036715</v>
      </c>
      <c r="EL65" s="167">
        <f>'[3]Yearly Butadiene'!AT65</f>
        <v>24420.468781263018</v>
      </c>
      <c r="EM65" s="167">
        <f>'[3]Yearly Butadiene'!AU65</f>
        <v>24337.131090489314</v>
      </c>
      <c r="EN65" s="167">
        <f>'[3]Yearly Butadiene'!AV65</f>
        <v>24253.793399715614</v>
      </c>
      <c r="EO65" s="167">
        <f>'[3]Yearly Butadiene'!AW65</f>
        <v>24170.455708941918</v>
      </c>
      <c r="EP65" s="167">
        <f>'[3]Yearly Butadiene'!AX65</f>
        <v>24087.118018168218</v>
      </c>
      <c r="EQ65" s="167">
        <f>'[3]Yearly Butadiene'!AY65</f>
        <v>24003.780327394514</v>
      </c>
      <c r="ER65" s="167">
        <f>'[3]Yearly Butadiene'!AZ65</f>
        <v>23920.442636620814</v>
      </c>
      <c r="ES65" s="167">
        <f>'[3]Yearly Butadiene'!BA65</f>
        <v>23837.104945847117</v>
      </c>
      <c r="ET65" s="167">
        <f>'[3]Yearly Butadiene'!BB65</f>
        <v>23753.767255073417</v>
      </c>
      <c r="EU65" s="167">
        <f>'[3]Yearly Butadiene'!BC65</f>
        <v>23670.429564299713</v>
      </c>
      <c r="EV65" s="167">
        <f>'[3]Yearly Butadiene'!BD65</f>
        <v>23587.091873526013</v>
      </c>
      <c r="EW65" s="167">
        <f>'[3]Yearly Butadiene'!BE65</f>
        <v>23501.228798183416</v>
      </c>
      <c r="EX65" s="167">
        <f>'[3]Yearly Butadiene'!BF65</f>
        <v>23415.365722840816</v>
      </c>
      <c r="EY65" s="167">
        <f>'[3]Yearly Butadiene'!BG65</f>
        <v>23329.502647498211</v>
      </c>
      <c r="EZ65" s="167">
        <f>'[3]Yearly Butadiene'!BH65</f>
        <v>23243.639572155615</v>
      </c>
      <c r="FA65" s="167">
        <f>'[3]Yearly Butadiene'!BI65</f>
        <v>23157.776496813014</v>
      </c>
      <c r="FB65" s="167">
        <f>'[3]Yearly Butadiene'!BJ65</f>
        <v>23071.913421470414</v>
      </c>
      <c r="FC65" s="167">
        <f>'[3]Yearly Butadiene'!BK65</f>
        <v>22986.050346127817</v>
      </c>
      <c r="FD65" s="167">
        <f>'[3]Yearly Butadiene'!BL65</f>
        <v>22900.187270785213</v>
      </c>
      <c r="FE65" s="167">
        <f>'[3]Yearly Butadiene'!BM65</f>
        <v>22814.324195442616</v>
      </c>
      <c r="FF65" s="167">
        <f>'[3]Yearly Butadiene'!BN65</f>
        <v>22728.461120100015</v>
      </c>
      <c r="FG65" s="205"/>
      <c r="FH65" s="167">
        <f t="shared" si="142"/>
        <v>306127.26561447594</v>
      </c>
      <c r="FI65" s="167">
        <f t="shared" si="143"/>
        <v>304749.35022096679</v>
      </c>
      <c r="FJ65" s="167">
        <f t="shared" si="144"/>
        <v>303368.38964832423</v>
      </c>
      <c r="FK65" s="167">
        <f t="shared" si="145"/>
        <v>301984.51733735466</v>
      </c>
      <c r="FL65" s="167">
        <f t="shared" si="146"/>
        <v>300597.86492357258</v>
      </c>
      <c r="FM65" s="167">
        <f t="shared" si="147"/>
        <v>299208.5622561035</v>
      </c>
      <c r="FN65" s="167">
        <f t="shared" si="148"/>
        <v>297382.6421719286</v>
      </c>
      <c r="FO65" s="167">
        <f t="shared" si="149"/>
        <v>295561.88714740053</v>
      </c>
      <c r="FP65" s="167">
        <f t="shared" si="150"/>
        <v>293746.33758633176</v>
      </c>
      <c r="FQ65" s="167">
        <f t="shared" si="151"/>
        <v>291936.03294968902</v>
      </c>
      <c r="FR65" s="167">
        <f t="shared" si="152"/>
        <v>290131.01176734379</v>
      </c>
      <c r="FS65" s="167">
        <f t="shared" si="153"/>
        <v>287539.94688444695</v>
      </c>
      <c r="FT65" s="167">
        <f t="shared" si="154"/>
        <v>284969.34475362737</v>
      </c>
      <c r="FU65" s="167">
        <f t="shared" si="155"/>
        <v>282419.05223774625</v>
      </c>
      <c r="FV65" s="167">
        <f t="shared" si="156"/>
        <v>279888.91727365489</v>
      </c>
      <c r="FW65" s="167">
        <f t="shared" si="157"/>
        <v>277378.78886509524</v>
      </c>
      <c r="FX65" s="167">
        <f t="shared" si="158"/>
        <v>274208.13920316135</v>
      </c>
      <c r="FY65" s="167">
        <f t="shared" si="159"/>
        <v>271071.58622632147</v>
      </c>
      <c r="FZ65" s="167">
        <f t="shared" si="160"/>
        <v>267968.77814770449</v>
      </c>
      <c r="GA65" s="167">
        <f t="shared" si="161"/>
        <v>264899.36663552938</v>
      </c>
      <c r="GB65" s="167">
        <f t="shared" si="162"/>
        <v>261863.00678040483</v>
      </c>
      <c r="GC65" s="167">
        <f t="shared" si="163"/>
        <v>258365.16619042747</v>
      </c>
      <c r="GD65" s="167">
        <f t="shared" si="164"/>
        <v>254910.90262539004</v>
      </c>
      <c r="GE65" s="167">
        <f t="shared" si="165"/>
        <v>251499.70766017129</v>
      </c>
      <c r="GF65" s="167">
        <f t="shared" si="166"/>
        <v>248131.07842436398</v>
      </c>
      <c r="GG65" s="167">
        <f t="shared" si="167"/>
        <v>244804.51754444331</v>
      </c>
      <c r="GH65" s="167">
        <f t="shared" si="168"/>
        <v>241287.16934724225</v>
      </c>
      <c r="GI65" s="167">
        <f t="shared" si="169"/>
        <v>237816.54192235717</v>
      </c>
      <c r="GJ65" s="167">
        <f t="shared" si="170"/>
        <v>234392.06119024652</v>
      </c>
      <c r="GK65" s="167">
        <f t="shared" si="171"/>
        <v>231013.15962972291</v>
      </c>
      <c r="GL65" s="167">
        <f t="shared" si="172"/>
        <v>227679.27620684064</v>
      </c>
    </row>
    <row r="66" spans="1:195" outlineLevel="1">
      <c r="A66" s="25"/>
      <c r="B66" s="28" t="s">
        <v>69</v>
      </c>
      <c r="C66" s="40" t="s">
        <v>197</v>
      </c>
      <c r="D66" s="204">
        <f>'[2]Yearly Butadiene'!D66</f>
        <v>0</v>
      </c>
      <c r="E66" s="204">
        <f>'[2]Yearly Butadiene'!E66</f>
        <v>0</v>
      </c>
      <c r="F66" s="204">
        <f>'[2]Yearly Butadiene'!F66</f>
        <v>0</v>
      </c>
      <c r="G66" s="204">
        <f>'[2]Yearly Butadiene'!G66</f>
        <v>0</v>
      </c>
      <c r="H66" s="204">
        <f>'[2]Yearly Butadiene'!H66</f>
        <v>0</v>
      </c>
      <c r="I66" s="204">
        <f>'[2]Yearly Butadiene'!I66</f>
        <v>0</v>
      </c>
      <c r="J66" s="204">
        <f>'[2]Yearly Butadiene'!J66</f>
        <v>0</v>
      </c>
      <c r="K66" s="204">
        <f>'[2]Yearly Butadiene'!K66</f>
        <v>0</v>
      </c>
      <c r="L66" s="204">
        <f>'[2]Yearly Butadiene'!L66</f>
        <v>0</v>
      </c>
      <c r="M66" s="204">
        <f>'[2]Yearly Butadiene'!M66</f>
        <v>0</v>
      </c>
      <c r="N66" s="204">
        <f>'[2]Yearly Butadiene'!N66</f>
        <v>0</v>
      </c>
      <c r="O66" s="204">
        <f>'[2]Yearly Butadiene'!O66</f>
        <v>0</v>
      </c>
      <c r="P66" s="204">
        <f>'[2]Yearly Butadiene'!P66</f>
        <v>0</v>
      </c>
      <c r="Q66" s="204">
        <f>'[2]Yearly Butadiene'!Q66</f>
        <v>0</v>
      </c>
      <c r="R66" s="204">
        <f>'[2]Yearly Butadiene'!R66</f>
        <v>0</v>
      </c>
      <c r="S66" s="204">
        <f>'[2]Yearly Butadiene'!S66</f>
        <v>0</v>
      </c>
      <c r="T66" s="204">
        <f>'[2]Yearly Butadiene'!T66</f>
        <v>0</v>
      </c>
      <c r="U66" s="204">
        <f>'[2]Yearly Butadiene'!U66</f>
        <v>0</v>
      </c>
      <c r="V66" s="204">
        <f>'[2]Yearly Butadiene'!V66</f>
        <v>0</v>
      </c>
      <c r="W66" s="204">
        <f>'[2]Yearly Butadiene'!W66</f>
        <v>0</v>
      </c>
      <c r="X66" s="204">
        <f>'[2]Yearly Butadiene'!X66</f>
        <v>0</v>
      </c>
      <c r="Y66" s="204">
        <f>'[2]Yearly Butadiene'!Y66</f>
        <v>0</v>
      </c>
      <c r="Z66" s="204">
        <f>'[2]Yearly Butadiene'!Z66</f>
        <v>0</v>
      </c>
      <c r="AA66" s="204">
        <f>'[2]Yearly Butadiene'!AA66</f>
        <v>0</v>
      </c>
      <c r="AB66" s="204">
        <f>'[2]Yearly Butadiene'!AB66</f>
        <v>0</v>
      </c>
      <c r="AC66" s="204">
        <f>'[2]Yearly Butadiene'!AC66</f>
        <v>0</v>
      </c>
      <c r="AD66" s="204">
        <f>'[2]Yearly Butadiene'!AD66</f>
        <v>0</v>
      </c>
      <c r="AE66" s="204">
        <f>'[2]Yearly Butadiene'!AE66</f>
        <v>0</v>
      </c>
      <c r="AF66" s="204">
        <f>'[2]Yearly Butadiene'!AF66</f>
        <v>0</v>
      </c>
      <c r="AG66" s="204">
        <f>'[2]Yearly Butadiene'!AG66</f>
        <v>0</v>
      </c>
      <c r="AH66" s="204">
        <f>'[2]Yearly Butadiene'!AH66</f>
        <v>0</v>
      </c>
      <c r="AI66" s="187"/>
      <c r="AJ66" s="204">
        <f>'[3]Yearly Butadiene'!D66</f>
        <v>0</v>
      </c>
      <c r="AK66" s="204">
        <f>'[3]Yearly Butadiene'!E66</f>
        <v>0</v>
      </c>
      <c r="AL66" s="204">
        <f>'[3]Yearly Butadiene'!F66</f>
        <v>0</v>
      </c>
      <c r="AM66" s="204">
        <f>'[3]Yearly Butadiene'!G66</f>
        <v>0</v>
      </c>
      <c r="AN66" s="204">
        <f>'[3]Yearly Butadiene'!H66</f>
        <v>0</v>
      </c>
      <c r="AO66" s="204">
        <f>'[3]Yearly Butadiene'!I66</f>
        <v>0</v>
      </c>
      <c r="AP66" s="204">
        <f>'[3]Yearly Butadiene'!J66</f>
        <v>0</v>
      </c>
      <c r="AQ66" s="204">
        <f>'[3]Yearly Butadiene'!K66</f>
        <v>0</v>
      </c>
      <c r="AR66" s="204">
        <f>'[3]Yearly Butadiene'!L66</f>
        <v>0</v>
      </c>
      <c r="AS66" s="204">
        <f>'[3]Yearly Butadiene'!M66</f>
        <v>0</v>
      </c>
      <c r="AT66" s="204">
        <f>'[3]Yearly Butadiene'!N66</f>
        <v>0</v>
      </c>
      <c r="AU66" s="204">
        <f>'[3]Yearly Butadiene'!O66</f>
        <v>0</v>
      </c>
      <c r="AV66" s="204">
        <f>'[3]Yearly Butadiene'!P66</f>
        <v>0</v>
      </c>
      <c r="AW66" s="204">
        <f>'[3]Yearly Butadiene'!Q66</f>
        <v>0</v>
      </c>
      <c r="AX66" s="204">
        <f>'[3]Yearly Butadiene'!R66</f>
        <v>0</v>
      </c>
      <c r="AY66" s="204">
        <f>'[3]Yearly Butadiene'!S66</f>
        <v>0</v>
      </c>
      <c r="AZ66" s="204">
        <f>'[3]Yearly Butadiene'!T66</f>
        <v>0</v>
      </c>
      <c r="BA66" s="204">
        <f>'[3]Yearly Butadiene'!U66</f>
        <v>0</v>
      </c>
      <c r="BB66" s="204">
        <f>'[3]Yearly Butadiene'!V66</f>
        <v>0</v>
      </c>
      <c r="BC66" s="204">
        <f>'[3]Yearly Butadiene'!W66</f>
        <v>0</v>
      </c>
      <c r="BD66" s="204">
        <f>'[3]Yearly Butadiene'!X66</f>
        <v>0</v>
      </c>
      <c r="BE66" s="204">
        <f>'[3]Yearly Butadiene'!Y66</f>
        <v>0</v>
      </c>
      <c r="BF66" s="204">
        <f>'[3]Yearly Butadiene'!Z66</f>
        <v>0</v>
      </c>
      <c r="BG66" s="204">
        <f>'[3]Yearly Butadiene'!AA66</f>
        <v>0</v>
      </c>
      <c r="BH66" s="204">
        <f>'[3]Yearly Butadiene'!AB66</f>
        <v>0</v>
      </c>
      <c r="BI66" s="204">
        <f>'[3]Yearly Butadiene'!AC66</f>
        <v>0</v>
      </c>
      <c r="BJ66" s="204">
        <f>'[3]Yearly Butadiene'!AD66</f>
        <v>0</v>
      </c>
      <c r="BK66" s="204">
        <f>'[3]Yearly Butadiene'!AE66</f>
        <v>0</v>
      </c>
      <c r="BL66" s="204">
        <f>'[3]Yearly Butadiene'!AF66</f>
        <v>0</v>
      </c>
      <c r="BM66" s="204">
        <f>'[3]Yearly Butadiene'!AG66</f>
        <v>0</v>
      </c>
      <c r="BN66" s="204">
        <f>'[3]Yearly Butadiene'!AH66</f>
        <v>0</v>
      </c>
      <c r="BP66" s="204">
        <f t="shared" si="111"/>
        <v>0</v>
      </c>
      <c r="BQ66" s="204">
        <f t="shared" si="112"/>
        <v>0</v>
      </c>
      <c r="BR66" s="204">
        <f t="shared" si="113"/>
        <v>0</v>
      </c>
      <c r="BS66" s="204">
        <f t="shared" si="114"/>
        <v>0</v>
      </c>
      <c r="BT66" s="204">
        <f t="shared" si="115"/>
        <v>0</v>
      </c>
      <c r="BU66" s="204">
        <f t="shared" si="116"/>
        <v>0</v>
      </c>
      <c r="BV66" s="204">
        <f t="shared" si="117"/>
        <v>0</v>
      </c>
      <c r="BW66" s="204">
        <f t="shared" si="118"/>
        <v>0</v>
      </c>
      <c r="BX66" s="204">
        <f t="shared" si="119"/>
        <v>0</v>
      </c>
      <c r="BY66" s="204">
        <f t="shared" si="120"/>
        <v>0</v>
      </c>
      <c r="BZ66" s="204">
        <f t="shared" si="121"/>
        <v>0</v>
      </c>
      <c r="CA66" s="204">
        <f t="shared" si="122"/>
        <v>0</v>
      </c>
      <c r="CB66" s="204">
        <f t="shared" si="123"/>
        <v>0</v>
      </c>
      <c r="CC66" s="204">
        <f t="shared" si="124"/>
        <v>0</v>
      </c>
      <c r="CD66" s="204">
        <f t="shared" si="125"/>
        <v>0</v>
      </c>
      <c r="CE66" s="204">
        <f t="shared" si="126"/>
        <v>0</v>
      </c>
      <c r="CF66" s="204">
        <f t="shared" si="127"/>
        <v>0</v>
      </c>
      <c r="CG66" s="204">
        <f t="shared" si="128"/>
        <v>0</v>
      </c>
      <c r="CH66" s="204">
        <f t="shared" si="129"/>
        <v>0</v>
      </c>
      <c r="CI66" s="204">
        <f t="shared" si="130"/>
        <v>0</v>
      </c>
      <c r="CJ66" s="204">
        <f t="shared" si="131"/>
        <v>0</v>
      </c>
      <c r="CK66" s="204">
        <f t="shared" si="132"/>
        <v>0</v>
      </c>
      <c r="CL66" s="204">
        <f t="shared" si="133"/>
        <v>0</v>
      </c>
      <c r="CM66" s="204">
        <f t="shared" si="134"/>
        <v>0</v>
      </c>
      <c r="CN66" s="204">
        <f t="shared" si="135"/>
        <v>0</v>
      </c>
      <c r="CO66" s="204">
        <f t="shared" si="136"/>
        <v>0</v>
      </c>
      <c r="CP66" s="204">
        <f t="shared" si="137"/>
        <v>0</v>
      </c>
      <c r="CQ66" s="204">
        <f t="shared" si="138"/>
        <v>0</v>
      </c>
      <c r="CR66" s="204">
        <f t="shared" si="139"/>
        <v>0</v>
      </c>
      <c r="CS66" s="204">
        <f t="shared" si="140"/>
        <v>0</v>
      </c>
      <c r="CT66" s="204">
        <f t="shared" si="141"/>
        <v>0</v>
      </c>
      <c r="CU66" s="187"/>
      <c r="CV66" s="204">
        <f>'[2]Yearly Butadiene'!AJ66</f>
        <v>0</v>
      </c>
      <c r="CW66" s="204">
        <f>'[2]Yearly Butadiene'!AK66</f>
        <v>0</v>
      </c>
      <c r="CX66" s="204">
        <f>'[2]Yearly Butadiene'!AL66</f>
        <v>0</v>
      </c>
      <c r="CY66" s="204">
        <f>'[2]Yearly Butadiene'!AM66</f>
        <v>0</v>
      </c>
      <c r="CZ66" s="204">
        <f>'[2]Yearly Butadiene'!AN66</f>
        <v>0</v>
      </c>
      <c r="DA66" s="204">
        <f>'[2]Yearly Butadiene'!AO66</f>
        <v>0</v>
      </c>
      <c r="DB66" s="204">
        <f>'[2]Yearly Butadiene'!AP66</f>
        <v>0</v>
      </c>
      <c r="DC66" s="204">
        <f>'[2]Yearly Butadiene'!AQ66</f>
        <v>0</v>
      </c>
      <c r="DD66" s="204">
        <f>'[2]Yearly Butadiene'!AR66</f>
        <v>0</v>
      </c>
      <c r="DE66" s="204">
        <f>'[2]Yearly Butadiene'!AS66</f>
        <v>0</v>
      </c>
      <c r="DF66" s="204">
        <f>'[2]Yearly Butadiene'!AT66</f>
        <v>0</v>
      </c>
      <c r="DG66" s="204">
        <f>'[2]Yearly Butadiene'!AU66</f>
        <v>0</v>
      </c>
      <c r="DH66" s="204">
        <f>'[2]Yearly Butadiene'!AV66</f>
        <v>0</v>
      </c>
      <c r="DI66" s="204">
        <f>'[2]Yearly Butadiene'!AW66</f>
        <v>0</v>
      </c>
      <c r="DJ66" s="204">
        <f>'[2]Yearly Butadiene'!AX66</f>
        <v>0</v>
      </c>
      <c r="DK66" s="204">
        <f>'[2]Yearly Butadiene'!AY66</f>
        <v>0</v>
      </c>
      <c r="DL66" s="204">
        <f>'[2]Yearly Butadiene'!AZ66</f>
        <v>0</v>
      </c>
      <c r="DM66" s="204">
        <f>'[2]Yearly Butadiene'!BA66</f>
        <v>0</v>
      </c>
      <c r="DN66" s="204">
        <f>'[2]Yearly Butadiene'!BB66</f>
        <v>0</v>
      </c>
      <c r="DO66" s="204">
        <f>'[2]Yearly Butadiene'!BC66</f>
        <v>0</v>
      </c>
      <c r="DP66" s="204">
        <f>'[2]Yearly Butadiene'!BD66</f>
        <v>0</v>
      </c>
      <c r="DQ66" s="204">
        <f>'[2]Yearly Butadiene'!BE66</f>
        <v>0</v>
      </c>
      <c r="DR66" s="204">
        <f>'[2]Yearly Butadiene'!BF66</f>
        <v>0</v>
      </c>
      <c r="DS66" s="204">
        <f>'[2]Yearly Butadiene'!BG66</f>
        <v>0</v>
      </c>
      <c r="DT66" s="204">
        <f>'[2]Yearly Butadiene'!BH66</f>
        <v>0</v>
      </c>
      <c r="DU66" s="204">
        <f>'[2]Yearly Butadiene'!BI66</f>
        <v>0</v>
      </c>
      <c r="DV66" s="204">
        <f>'[2]Yearly Butadiene'!BJ66</f>
        <v>0</v>
      </c>
      <c r="DW66" s="204">
        <f>'[2]Yearly Butadiene'!BK66</f>
        <v>0</v>
      </c>
      <c r="DX66" s="204">
        <f>'[2]Yearly Butadiene'!BL66</f>
        <v>0</v>
      </c>
      <c r="DY66" s="204">
        <f>'[2]Yearly Butadiene'!BM66</f>
        <v>0</v>
      </c>
      <c r="DZ66" s="204">
        <f>'[2]Yearly Butadiene'!BN66</f>
        <v>0</v>
      </c>
      <c r="EB66" s="204">
        <f>'[3]Yearly Butadiene'!AJ66</f>
        <v>0</v>
      </c>
      <c r="EC66" s="204">
        <f>'[3]Yearly Butadiene'!AK66</f>
        <v>0</v>
      </c>
      <c r="ED66" s="204">
        <f>'[3]Yearly Butadiene'!AL66</f>
        <v>0</v>
      </c>
      <c r="EE66" s="204">
        <f>'[3]Yearly Butadiene'!AM66</f>
        <v>0</v>
      </c>
      <c r="EF66" s="204">
        <f>'[3]Yearly Butadiene'!AN66</f>
        <v>0</v>
      </c>
      <c r="EG66" s="204">
        <f>'[3]Yearly Butadiene'!AO66</f>
        <v>0</v>
      </c>
      <c r="EH66" s="204">
        <f>'[3]Yearly Butadiene'!AP66</f>
        <v>0</v>
      </c>
      <c r="EI66" s="204">
        <f>'[3]Yearly Butadiene'!AQ66</f>
        <v>0</v>
      </c>
      <c r="EJ66" s="204">
        <f>'[3]Yearly Butadiene'!AR66</f>
        <v>0</v>
      </c>
      <c r="EK66" s="204">
        <f>'[3]Yearly Butadiene'!AS66</f>
        <v>0</v>
      </c>
      <c r="EL66" s="204">
        <f>'[3]Yearly Butadiene'!AT66</f>
        <v>0</v>
      </c>
      <c r="EM66" s="204">
        <f>'[3]Yearly Butadiene'!AU66</f>
        <v>0</v>
      </c>
      <c r="EN66" s="204">
        <f>'[3]Yearly Butadiene'!AV66</f>
        <v>0</v>
      </c>
      <c r="EO66" s="204">
        <f>'[3]Yearly Butadiene'!AW66</f>
        <v>0</v>
      </c>
      <c r="EP66" s="204">
        <f>'[3]Yearly Butadiene'!AX66</f>
        <v>0</v>
      </c>
      <c r="EQ66" s="204">
        <f>'[3]Yearly Butadiene'!AY66</f>
        <v>0</v>
      </c>
      <c r="ER66" s="204">
        <f>'[3]Yearly Butadiene'!AZ66</f>
        <v>0</v>
      </c>
      <c r="ES66" s="204">
        <f>'[3]Yearly Butadiene'!BA66</f>
        <v>0</v>
      </c>
      <c r="ET66" s="204">
        <f>'[3]Yearly Butadiene'!BB66</f>
        <v>0</v>
      </c>
      <c r="EU66" s="204">
        <f>'[3]Yearly Butadiene'!BC66</f>
        <v>0</v>
      </c>
      <c r="EV66" s="204">
        <f>'[3]Yearly Butadiene'!BD66</f>
        <v>0</v>
      </c>
      <c r="EW66" s="204">
        <f>'[3]Yearly Butadiene'!BE66</f>
        <v>0</v>
      </c>
      <c r="EX66" s="204">
        <f>'[3]Yearly Butadiene'!BF66</f>
        <v>0</v>
      </c>
      <c r="EY66" s="204">
        <f>'[3]Yearly Butadiene'!BG66</f>
        <v>0</v>
      </c>
      <c r="EZ66" s="204">
        <f>'[3]Yearly Butadiene'!BH66</f>
        <v>0</v>
      </c>
      <c r="FA66" s="204">
        <f>'[3]Yearly Butadiene'!BI66</f>
        <v>0</v>
      </c>
      <c r="FB66" s="204">
        <f>'[3]Yearly Butadiene'!BJ66</f>
        <v>0</v>
      </c>
      <c r="FC66" s="204">
        <f>'[3]Yearly Butadiene'!BK66</f>
        <v>0</v>
      </c>
      <c r="FD66" s="204">
        <f>'[3]Yearly Butadiene'!BL66</f>
        <v>0</v>
      </c>
      <c r="FE66" s="204">
        <f>'[3]Yearly Butadiene'!BM66</f>
        <v>0</v>
      </c>
      <c r="FF66" s="204">
        <f>'[3]Yearly Butadiene'!BN66</f>
        <v>0</v>
      </c>
      <c r="FG66" s="187"/>
      <c r="FH66" s="204">
        <f t="shared" si="142"/>
        <v>0</v>
      </c>
      <c r="FI66" s="204">
        <f t="shared" si="143"/>
        <v>0</v>
      </c>
      <c r="FJ66" s="204">
        <f t="shared" si="144"/>
        <v>0</v>
      </c>
      <c r="FK66" s="204">
        <f t="shared" si="145"/>
        <v>0</v>
      </c>
      <c r="FL66" s="204">
        <f t="shared" si="146"/>
        <v>0</v>
      </c>
      <c r="FM66" s="204">
        <f t="shared" si="147"/>
        <v>0</v>
      </c>
      <c r="FN66" s="204">
        <f t="shared" si="148"/>
        <v>0</v>
      </c>
      <c r="FO66" s="204">
        <f t="shared" si="149"/>
        <v>0</v>
      </c>
      <c r="FP66" s="204">
        <f t="shared" si="150"/>
        <v>0</v>
      </c>
      <c r="FQ66" s="204">
        <f t="shared" si="151"/>
        <v>0</v>
      </c>
      <c r="FR66" s="204">
        <f t="shared" si="152"/>
        <v>0</v>
      </c>
      <c r="FS66" s="204">
        <f t="shared" si="153"/>
        <v>0</v>
      </c>
      <c r="FT66" s="204">
        <f t="shared" si="154"/>
        <v>0</v>
      </c>
      <c r="FU66" s="204">
        <f t="shared" si="155"/>
        <v>0</v>
      </c>
      <c r="FV66" s="204">
        <f t="shared" si="156"/>
        <v>0</v>
      </c>
      <c r="FW66" s="204">
        <f t="shared" si="157"/>
        <v>0</v>
      </c>
      <c r="FX66" s="204">
        <f t="shared" si="158"/>
        <v>0</v>
      </c>
      <c r="FY66" s="204">
        <f t="shared" si="159"/>
        <v>0</v>
      </c>
      <c r="FZ66" s="204">
        <f t="shared" si="160"/>
        <v>0</v>
      </c>
      <c r="GA66" s="204">
        <f t="shared" si="161"/>
        <v>0</v>
      </c>
      <c r="GB66" s="204">
        <f t="shared" si="162"/>
        <v>0</v>
      </c>
      <c r="GC66" s="204">
        <f t="shared" si="163"/>
        <v>0</v>
      </c>
      <c r="GD66" s="204">
        <f t="shared" si="164"/>
        <v>0</v>
      </c>
      <c r="GE66" s="204">
        <f t="shared" si="165"/>
        <v>0</v>
      </c>
      <c r="GF66" s="204">
        <f t="shared" si="166"/>
        <v>0</v>
      </c>
      <c r="GG66" s="204">
        <f t="shared" si="167"/>
        <v>0</v>
      </c>
      <c r="GH66" s="204">
        <f t="shared" si="168"/>
        <v>0</v>
      </c>
      <c r="GI66" s="204">
        <f t="shared" si="169"/>
        <v>0</v>
      </c>
      <c r="GJ66" s="204">
        <f t="shared" si="170"/>
        <v>0</v>
      </c>
      <c r="GK66" s="204">
        <f t="shared" si="171"/>
        <v>0</v>
      </c>
      <c r="GL66" s="204">
        <f t="shared" si="172"/>
        <v>0</v>
      </c>
    </row>
    <row r="67" spans="1:195" outlineLevel="1">
      <c r="A67"/>
      <c r="B67" t="s">
        <v>74</v>
      </c>
      <c r="C67" s="5" t="s">
        <v>197</v>
      </c>
      <c r="D67" s="124">
        <f>'[2]Yearly Butadiene'!D67</f>
        <v>0</v>
      </c>
      <c r="E67" s="124">
        <f>'[2]Yearly Butadiene'!E67</f>
        <v>0</v>
      </c>
      <c r="F67" s="124">
        <f>'[2]Yearly Butadiene'!F67</f>
        <v>0</v>
      </c>
      <c r="G67" s="124">
        <f>'[2]Yearly Butadiene'!G67</f>
        <v>0</v>
      </c>
      <c r="H67" s="124">
        <f>'[2]Yearly Butadiene'!H67</f>
        <v>0</v>
      </c>
      <c r="I67" s="124">
        <f>'[2]Yearly Butadiene'!I67</f>
        <v>0</v>
      </c>
      <c r="J67" s="124">
        <f>'[2]Yearly Butadiene'!J67</f>
        <v>0</v>
      </c>
      <c r="K67" s="124">
        <f>'[2]Yearly Butadiene'!K67</f>
        <v>0</v>
      </c>
      <c r="L67" s="124">
        <f>'[2]Yearly Butadiene'!L67</f>
        <v>0</v>
      </c>
      <c r="M67" s="124">
        <f>'[2]Yearly Butadiene'!M67</f>
        <v>0</v>
      </c>
      <c r="N67" s="124">
        <f>'[2]Yearly Butadiene'!N67</f>
        <v>0</v>
      </c>
      <c r="O67" s="124">
        <f>'[2]Yearly Butadiene'!O67</f>
        <v>0</v>
      </c>
      <c r="P67" s="124">
        <f>'[2]Yearly Butadiene'!P67</f>
        <v>0</v>
      </c>
      <c r="Q67" s="124">
        <f>'[2]Yearly Butadiene'!Q67</f>
        <v>0</v>
      </c>
      <c r="R67" s="124">
        <f>'[2]Yearly Butadiene'!R67</f>
        <v>0</v>
      </c>
      <c r="S67" s="124">
        <f>'[2]Yearly Butadiene'!S67</f>
        <v>0</v>
      </c>
      <c r="T67" s="124">
        <f>'[2]Yearly Butadiene'!T67</f>
        <v>0</v>
      </c>
      <c r="U67" s="124">
        <f>'[2]Yearly Butadiene'!U67</f>
        <v>0</v>
      </c>
      <c r="V67" s="124">
        <f>'[2]Yearly Butadiene'!V67</f>
        <v>0</v>
      </c>
      <c r="W67" s="124">
        <f>'[2]Yearly Butadiene'!W67</f>
        <v>0</v>
      </c>
      <c r="X67" s="124">
        <f>'[2]Yearly Butadiene'!X67</f>
        <v>0</v>
      </c>
      <c r="Y67" s="124">
        <f>'[2]Yearly Butadiene'!Y67</f>
        <v>0</v>
      </c>
      <c r="Z67" s="124">
        <f>'[2]Yearly Butadiene'!Z67</f>
        <v>0</v>
      </c>
      <c r="AA67" s="124">
        <f>'[2]Yearly Butadiene'!AA67</f>
        <v>0</v>
      </c>
      <c r="AB67" s="124">
        <f>'[2]Yearly Butadiene'!AB67</f>
        <v>0</v>
      </c>
      <c r="AC67" s="124">
        <f>'[2]Yearly Butadiene'!AC67</f>
        <v>0</v>
      </c>
      <c r="AD67" s="124">
        <f>'[2]Yearly Butadiene'!AD67</f>
        <v>0</v>
      </c>
      <c r="AE67" s="124">
        <f>'[2]Yearly Butadiene'!AE67</f>
        <v>0</v>
      </c>
      <c r="AF67" s="124">
        <f>'[2]Yearly Butadiene'!AF67</f>
        <v>0</v>
      </c>
      <c r="AG67" s="124">
        <f>'[2]Yearly Butadiene'!AG67</f>
        <v>0</v>
      </c>
      <c r="AH67" s="124">
        <f>'[2]Yearly Butadiene'!AH67</f>
        <v>0</v>
      </c>
      <c r="AI67" s="187"/>
      <c r="AJ67" s="204">
        <f>'[3]Yearly Butadiene'!D67</f>
        <v>0</v>
      </c>
      <c r="AK67" s="204">
        <f>'[3]Yearly Butadiene'!E67</f>
        <v>0</v>
      </c>
      <c r="AL67" s="204">
        <f>'[3]Yearly Butadiene'!F67</f>
        <v>0</v>
      </c>
      <c r="AM67" s="204">
        <f>'[3]Yearly Butadiene'!G67</f>
        <v>0</v>
      </c>
      <c r="AN67" s="204">
        <f>'[3]Yearly Butadiene'!H67</f>
        <v>0</v>
      </c>
      <c r="AO67" s="204">
        <f>'[3]Yearly Butadiene'!I67</f>
        <v>0</v>
      </c>
      <c r="AP67" s="204">
        <f>'[3]Yearly Butadiene'!J67</f>
        <v>0</v>
      </c>
      <c r="AQ67" s="204">
        <f>'[3]Yearly Butadiene'!K67</f>
        <v>0</v>
      </c>
      <c r="AR67" s="204">
        <f>'[3]Yearly Butadiene'!L67</f>
        <v>0</v>
      </c>
      <c r="AS67" s="204">
        <f>'[3]Yearly Butadiene'!M67</f>
        <v>0</v>
      </c>
      <c r="AT67" s="204">
        <f>'[3]Yearly Butadiene'!N67</f>
        <v>0</v>
      </c>
      <c r="AU67" s="204">
        <f>'[3]Yearly Butadiene'!O67</f>
        <v>0</v>
      </c>
      <c r="AV67" s="204">
        <f>'[3]Yearly Butadiene'!P67</f>
        <v>0</v>
      </c>
      <c r="AW67" s="204">
        <f>'[3]Yearly Butadiene'!Q67</f>
        <v>0</v>
      </c>
      <c r="AX67" s="204">
        <f>'[3]Yearly Butadiene'!R67</f>
        <v>0</v>
      </c>
      <c r="AY67" s="204">
        <f>'[3]Yearly Butadiene'!S67</f>
        <v>0</v>
      </c>
      <c r="AZ67" s="204">
        <f>'[3]Yearly Butadiene'!T67</f>
        <v>0</v>
      </c>
      <c r="BA67" s="204">
        <f>'[3]Yearly Butadiene'!U67</f>
        <v>0</v>
      </c>
      <c r="BB67" s="204">
        <f>'[3]Yearly Butadiene'!V67</f>
        <v>0</v>
      </c>
      <c r="BC67" s="204">
        <f>'[3]Yearly Butadiene'!W67</f>
        <v>0</v>
      </c>
      <c r="BD67" s="204">
        <f>'[3]Yearly Butadiene'!X67</f>
        <v>0</v>
      </c>
      <c r="BE67" s="204">
        <f>'[3]Yearly Butadiene'!Y67</f>
        <v>0</v>
      </c>
      <c r="BF67" s="204">
        <f>'[3]Yearly Butadiene'!Z67</f>
        <v>0</v>
      </c>
      <c r="BG67" s="204">
        <f>'[3]Yearly Butadiene'!AA67</f>
        <v>0</v>
      </c>
      <c r="BH67" s="204">
        <f>'[3]Yearly Butadiene'!AB67</f>
        <v>0</v>
      </c>
      <c r="BI67" s="204">
        <f>'[3]Yearly Butadiene'!AC67</f>
        <v>0</v>
      </c>
      <c r="BJ67" s="204">
        <f>'[3]Yearly Butadiene'!AD67</f>
        <v>0</v>
      </c>
      <c r="BK67" s="204">
        <f>'[3]Yearly Butadiene'!AE67</f>
        <v>0</v>
      </c>
      <c r="BL67" s="204">
        <f>'[3]Yearly Butadiene'!AF67</f>
        <v>0</v>
      </c>
      <c r="BM67" s="204">
        <f>'[3]Yearly Butadiene'!AG67</f>
        <v>0</v>
      </c>
      <c r="BN67" s="204">
        <f>'[3]Yearly Butadiene'!AH67</f>
        <v>0</v>
      </c>
      <c r="BP67" s="124">
        <f t="shared" si="111"/>
        <v>0</v>
      </c>
      <c r="BQ67" s="124">
        <f t="shared" si="112"/>
        <v>0</v>
      </c>
      <c r="BR67" s="124">
        <f t="shared" si="113"/>
        <v>0</v>
      </c>
      <c r="BS67" s="124">
        <f t="shared" si="114"/>
        <v>0</v>
      </c>
      <c r="BT67" s="124">
        <f t="shared" si="115"/>
        <v>0</v>
      </c>
      <c r="BU67" s="124">
        <f t="shared" si="116"/>
        <v>0</v>
      </c>
      <c r="BV67" s="124">
        <f t="shared" si="117"/>
        <v>0</v>
      </c>
      <c r="BW67" s="124">
        <f t="shared" si="118"/>
        <v>0</v>
      </c>
      <c r="BX67" s="124">
        <f t="shared" si="119"/>
        <v>0</v>
      </c>
      <c r="BY67" s="124">
        <f t="shared" si="120"/>
        <v>0</v>
      </c>
      <c r="BZ67" s="124">
        <f t="shared" si="121"/>
        <v>0</v>
      </c>
      <c r="CA67" s="124">
        <f t="shared" si="122"/>
        <v>0</v>
      </c>
      <c r="CB67" s="124">
        <f t="shared" si="123"/>
        <v>0</v>
      </c>
      <c r="CC67" s="124">
        <f t="shared" si="124"/>
        <v>0</v>
      </c>
      <c r="CD67" s="124">
        <f t="shared" si="125"/>
        <v>0</v>
      </c>
      <c r="CE67" s="124">
        <f t="shared" si="126"/>
        <v>0</v>
      </c>
      <c r="CF67" s="124">
        <f t="shared" si="127"/>
        <v>0</v>
      </c>
      <c r="CG67" s="124">
        <f t="shared" si="128"/>
        <v>0</v>
      </c>
      <c r="CH67" s="124">
        <f t="shared" si="129"/>
        <v>0</v>
      </c>
      <c r="CI67" s="124">
        <f t="shared" si="130"/>
        <v>0</v>
      </c>
      <c r="CJ67" s="124">
        <f t="shared" si="131"/>
        <v>0</v>
      </c>
      <c r="CK67" s="124">
        <f t="shared" si="132"/>
        <v>0</v>
      </c>
      <c r="CL67" s="124">
        <f t="shared" si="133"/>
        <v>0</v>
      </c>
      <c r="CM67" s="124">
        <f t="shared" si="134"/>
        <v>0</v>
      </c>
      <c r="CN67" s="124">
        <f t="shared" si="135"/>
        <v>0</v>
      </c>
      <c r="CO67" s="124">
        <f t="shared" si="136"/>
        <v>0</v>
      </c>
      <c r="CP67" s="124">
        <f t="shared" si="137"/>
        <v>0</v>
      </c>
      <c r="CQ67" s="124">
        <f t="shared" si="138"/>
        <v>0</v>
      </c>
      <c r="CR67" s="124">
        <f t="shared" si="139"/>
        <v>0</v>
      </c>
      <c r="CS67" s="124">
        <f t="shared" si="140"/>
        <v>0</v>
      </c>
      <c r="CT67" s="124">
        <f t="shared" si="141"/>
        <v>0</v>
      </c>
      <c r="CU67" s="187"/>
      <c r="CV67" s="204">
        <f>'[2]Yearly Butadiene'!AJ67</f>
        <v>0</v>
      </c>
      <c r="CW67" s="204">
        <f>'[2]Yearly Butadiene'!AK67</f>
        <v>0</v>
      </c>
      <c r="CX67" s="204">
        <f>'[2]Yearly Butadiene'!AL67</f>
        <v>0</v>
      </c>
      <c r="CY67" s="204">
        <f>'[2]Yearly Butadiene'!AM67</f>
        <v>0</v>
      </c>
      <c r="CZ67" s="204">
        <f>'[2]Yearly Butadiene'!AN67</f>
        <v>0</v>
      </c>
      <c r="DA67" s="204">
        <f>'[2]Yearly Butadiene'!AO67</f>
        <v>0</v>
      </c>
      <c r="DB67" s="204">
        <f>'[2]Yearly Butadiene'!AP67</f>
        <v>0</v>
      </c>
      <c r="DC67" s="204">
        <f>'[2]Yearly Butadiene'!AQ67</f>
        <v>0</v>
      </c>
      <c r="DD67" s="204">
        <f>'[2]Yearly Butadiene'!AR67</f>
        <v>0</v>
      </c>
      <c r="DE67" s="204">
        <f>'[2]Yearly Butadiene'!AS67</f>
        <v>0</v>
      </c>
      <c r="DF67" s="204">
        <f>'[2]Yearly Butadiene'!AT67</f>
        <v>0</v>
      </c>
      <c r="DG67" s="204">
        <f>'[2]Yearly Butadiene'!AU67</f>
        <v>0</v>
      </c>
      <c r="DH67" s="204">
        <f>'[2]Yearly Butadiene'!AV67</f>
        <v>0</v>
      </c>
      <c r="DI67" s="204">
        <f>'[2]Yearly Butadiene'!AW67</f>
        <v>0</v>
      </c>
      <c r="DJ67" s="204">
        <f>'[2]Yearly Butadiene'!AX67</f>
        <v>0</v>
      </c>
      <c r="DK67" s="204">
        <f>'[2]Yearly Butadiene'!AY67</f>
        <v>0</v>
      </c>
      <c r="DL67" s="204">
        <f>'[2]Yearly Butadiene'!AZ67</f>
        <v>0</v>
      </c>
      <c r="DM67" s="204">
        <f>'[2]Yearly Butadiene'!BA67</f>
        <v>0</v>
      </c>
      <c r="DN67" s="204">
        <f>'[2]Yearly Butadiene'!BB67</f>
        <v>0</v>
      </c>
      <c r="DO67" s="204">
        <f>'[2]Yearly Butadiene'!BC67</f>
        <v>0</v>
      </c>
      <c r="DP67" s="204">
        <f>'[2]Yearly Butadiene'!BD67</f>
        <v>0</v>
      </c>
      <c r="DQ67" s="204">
        <f>'[2]Yearly Butadiene'!BE67</f>
        <v>0</v>
      </c>
      <c r="DR67" s="204">
        <f>'[2]Yearly Butadiene'!BF67</f>
        <v>0</v>
      </c>
      <c r="DS67" s="204">
        <f>'[2]Yearly Butadiene'!BG67</f>
        <v>0</v>
      </c>
      <c r="DT67" s="204">
        <f>'[2]Yearly Butadiene'!BH67</f>
        <v>0</v>
      </c>
      <c r="DU67" s="204">
        <f>'[2]Yearly Butadiene'!BI67</f>
        <v>0</v>
      </c>
      <c r="DV67" s="204">
        <f>'[2]Yearly Butadiene'!BJ67</f>
        <v>0</v>
      </c>
      <c r="DW67" s="204">
        <f>'[2]Yearly Butadiene'!BK67</f>
        <v>0</v>
      </c>
      <c r="DX67" s="204">
        <f>'[2]Yearly Butadiene'!BL67</f>
        <v>0</v>
      </c>
      <c r="DY67" s="204">
        <f>'[2]Yearly Butadiene'!BM67</f>
        <v>0</v>
      </c>
      <c r="DZ67" s="204">
        <f>'[2]Yearly Butadiene'!BN67</f>
        <v>0</v>
      </c>
      <c r="EB67" s="124">
        <f>'[3]Yearly Butadiene'!AJ67</f>
        <v>0</v>
      </c>
      <c r="EC67" s="124">
        <f>'[3]Yearly Butadiene'!AK67</f>
        <v>0</v>
      </c>
      <c r="ED67" s="124">
        <f>'[3]Yearly Butadiene'!AL67</f>
        <v>0</v>
      </c>
      <c r="EE67" s="124">
        <f>'[3]Yearly Butadiene'!AM67</f>
        <v>0</v>
      </c>
      <c r="EF67" s="124">
        <f>'[3]Yearly Butadiene'!AN67</f>
        <v>0</v>
      </c>
      <c r="EG67" s="124">
        <f>'[3]Yearly Butadiene'!AO67</f>
        <v>0</v>
      </c>
      <c r="EH67" s="124">
        <f>'[3]Yearly Butadiene'!AP67</f>
        <v>0</v>
      </c>
      <c r="EI67" s="124">
        <f>'[3]Yearly Butadiene'!AQ67</f>
        <v>0</v>
      </c>
      <c r="EJ67" s="124">
        <f>'[3]Yearly Butadiene'!AR67</f>
        <v>0</v>
      </c>
      <c r="EK67" s="124">
        <f>'[3]Yearly Butadiene'!AS67</f>
        <v>0</v>
      </c>
      <c r="EL67" s="124">
        <f>'[3]Yearly Butadiene'!AT67</f>
        <v>0</v>
      </c>
      <c r="EM67" s="124">
        <f>'[3]Yearly Butadiene'!AU67</f>
        <v>0</v>
      </c>
      <c r="EN67" s="124">
        <f>'[3]Yearly Butadiene'!AV67</f>
        <v>0</v>
      </c>
      <c r="EO67" s="124">
        <f>'[3]Yearly Butadiene'!AW67</f>
        <v>0</v>
      </c>
      <c r="EP67" s="124">
        <f>'[3]Yearly Butadiene'!AX67</f>
        <v>0</v>
      </c>
      <c r="EQ67" s="124">
        <f>'[3]Yearly Butadiene'!AY67</f>
        <v>0</v>
      </c>
      <c r="ER67" s="124">
        <f>'[3]Yearly Butadiene'!AZ67</f>
        <v>0</v>
      </c>
      <c r="ES67" s="124">
        <f>'[3]Yearly Butadiene'!BA67</f>
        <v>0</v>
      </c>
      <c r="ET67" s="124">
        <f>'[3]Yearly Butadiene'!BB67</f>
        <v>0</v>
      </c>
      <c r="EU67" s="124">
        <f>'[3]Yearly Butadiene'!BC67</f>
        <v>0</v>
      </c>
      <c r="EV67" s="124">
        <f>'[3]Yearly Butadiene'!BD67</f>
        <v>0</v>
      </c>
      <c r="EW67" s="124">
        <f>'[3]Yearly Butadiene'!BE67</f>
        <v>0</v>
      </c>
      <c r="EX67" s="124">
        <f>'[3]Yearly Butadiene'!BF67</f>
        <v>0</v>
      </c>
      <c r="EY67" s="124">
        <f>'[3]Yearly Butadiene'!BG67</f>
        <v>0</v>
      </c>
      <c r="EZ67" s="124">
        <f>'[3]Yearly Butadiene'!BH67</f>
        <v>0</v>
      </c>
      <c r="FA67" s="124">
        <f>'[3]Yearly Butadiene'!BI67</f>
        <v>0</v>
      </c>
      <c r="FB67" s="124">
        <f>'[3]Yearly Butadiene'!BJ67</f>
        <v>0</v>
      </c>
      <c r="FC67" s="124">
        <f>'[3]Yearly Butadiene'!BK67</f>
        <v>0</v>
      </c>
      <c r="FD67" s="124">
        <f>'[3]Yearly Butadiene'!BL67</f>
        <v>0</v>
      </c>
      <c r="FE67" s="124">
        <f>'[3]Yearly Butadiene'!BM67</f>
        <v>0</v>
      </c>
      <c r="FF67" s="124">
        <f>'[3]Yearly Butadiene'!BN67</f>
        <v>0</v>
      </c>
      <c r="FG67" s="187"/>
      <c r="FH67" s="204">
        <f t="shared" si="142"/>
        <v>0</v>
      </c>
      <c r="FI67" s="204">
        <f t="shared" si="143"/>
        <v>0</v>
      </c>
      <c r="FJ67" s="204">
        <f t="shared" si="144"/>
        <v>0</v>
      </c>
      <c r="FK67" s="204">
        <f t="shared" si="145"/>
        <v>0</v>
      </c>
      <c r="FL67" s="204">
        <f t="shared" si="146"/>
        <v>0</v>
      </c>
      <c r="FM67" s="204">
        <f t="shared" si="147"/>
        <v>0</v>
      </c>
      <c r="FN67" s="204">
        <f t="shared" si="148"/>
        <v>0</v>
      </c>
      <c r="FO67" s="204">
        <f t="shared" si="149"/>
        <v>0</v>
      </c>
      <c r="FP67" s="204">
        <f t="shared" si="150"/>
        <v>0</v>
      </c>
      <c r="FQ67" s="204">
        <f t="shared" si="151"/>
        <v>0</v>
      </c>
      <c r="FR67" s="204">
        <f t="shared" si="152"/>
        <v>0</v>
      </c>
      <c r="FS67" s="204">
        <f t="shared" si="153"/>
        <v>0</v>
      </c>
      <c r="FT67" s="204">
        <f t="shared" si="154"/>
        <v>0</v>
      </c>
      <c r="FU67" s="204">
        <f t="shared" si="155"/>
        <v>0</v>
      </c>
      <c r="FV67" s="204">
        <f t="shared" si="156"/>
        <v>0</v>
      </c>
      <c r="FW67" s="204">
        <f t="shared" si="157"/>
        <v>0</v>
      </c>
      <c r="FX67" s="204">
        <f t="shared" si="158"/>
        <v>0</v>
      </c>
      <c r="FY67" s="204">
        <f t="shared" si="159"/>
        <v>0</v>
      </c>
      <c r="FZ67" s="204">
        <f t="shared" si="160"/>
        <v>0</v>
      </c>
      <c r="GA67" s="204">
        <f t="shared" si="161"/>
        <v>0</v>
      </c>
      <c r="GB67" s="204">
        <f t="shared" si="162"/>
        <v>0</v>
      </c>
      <c r="GC67" s="204">
        <f t="shared" si="163"/>
        <v>0</v>
      </c>
      <c r="GD67" s="204">
        <f t="shared" si="164"/>
        <v>0</v>
      </c>
      <c r="GE67" s="204">
        <f t="shared" si="165"/>
        <v>0</v>
      </c>
      <c r="GF67" s="204">
        <f t="shared" si="166"/>
        <v>0</v>
      </c>
      <c r="GG67" s="204">
        <f t="shared" si="167"/>
        <v>0</v>
      </c>
      <c r="GH67" s="204">
        <f t="shared" si="168"/>
        <v>0</v>
      </c>
      <c r="GI67" s="204">
        <f t="shared" si="169"/>
        <v>0</v>
      </c>
      <c r="GJ67" s="204">
        <f t="shared" si="170"/>
        <v>0</v>
      </c>
      <c r="GK67" s="204">
        <f t="shared" si="171"/>
        <v>0</v>
      </c>
      <c r="GL67" s="204">
        <f t="shared" si="172"/>
        <v>0</v>
      </c>
    </row>
    <row r="68" spans="1:195" outlineLevel="1">
      <c r="A68" s="28"/>
      <c r="B68" s="28" t="s">
        <v>70</v>
      </c>
      <c r="C68" s="40" t="s">
        <v>197</v>
      </c>
      <c r="D68" s="204">
        <f>'[2]Yearly Butadiene'!D68</f>
        <v>0</v>
      </c>
      <c r="E68" s="204">
        <f>'[2]Yearly Butadiene'!E68</f>
        <v>0</v>
      </c>
      <c r="F68" s="204">
        <f>'[2]Yearly Butadiene'!F68</f>
        <v>0</v>
      </c>
      <c r="G68" s="204">
        <f>'[2]Yearly Butadiene'!G68</f>
        <v>0</v>
      </c>
      <c r="H68" s="204">
        <f>'[2]Yearly Butadiene'!H68</f>
        <v>0</v>
      </c>
      <c r="I68" s="204">
        <f>'[2]Yearly Butadiene'!I68</f>
        <v>0</v>
      </c>
      <c r="J68" s="204">
        <f>'[2]Yearly Butadiene'!J68</f>
        <v>0</v>
      </c>
      <c r="K68" s="204">
        <f>'[2]Yearly Butadiene'!K68</f>
        <v>0</v>
      </c>
      <c r="L68" s="204">
        <f>'[2]Yearly Butadiene'!L68</f>
        <v>0</v>
      </c>
      <c r="M68" s="204">
        <f>'[2]Yearly Butadiene'!M68</f>
        <v>0</v>
      </c>
      <c r="N68" s="204">
        <f>'[2]Yearly Butadiene'!N68</f>
        <v>0</v>
      </c>
      <c r="O68" s="204">
        <f>'[2]Yearly Butadiene'!O68</f>
        <v>0</v>
      </c>
      <c r="P68" s="204">
        <f>'[2]Yearly Butadiene'!P68</f>
        <v>0</v>
      </c>
      <c r="Q68" s="204">
        <f>'[2]Yearly Butadiene'!Q68</f>
        <v>0</v>
      </c>
      <c r="R68" s="204">
        <f>'[2]Yearly Butadiene'!R68</f>
        <v>0</v>
      </c>
      <c r="S68" s="204">
        <f>'[2]Yearly Butadiene'!S68</f>
        <v>0</v>
      </c>
      <c r="T68" s="204">
        <f>'[2]Yearly Butadiene'!T68</f>
        <v>0</v>
      </c>
      <c r="U68" s="204">
        <f>'[2]Yearly Butadiene'!U68</f>
        <v>0</v>
      </c>
      <c r="V68" s="204">
        <f>'[2]Yearly Butadiene'!V68</f>
        <v>0</v>
      </c>
      <c r="W68" s="204">
        <f>'[2]Yearly Butadiene'!W68</f>
        <v>0</v>
      </c>
      <c r="X68" s="204">
        <f>'[2]Yearly Butadiene'!X68</f>
        <v>0</v>
      </c>
      <c r="Y68" s="204">
        <f>'[2]Yearly Butadiene'!Y68</f>
        <v>0</v>
      </c>
      <c r="Z68" s="204">
        <f>'[2]Yearly Butadiene'!Z68</f>
        <v>0</v>
      </c>
      <c r="AA68" s="204">
        <f>'[2]Yearly Butadiene'!AA68</f>
        <v>0</v>
      </c>
      <c r="AB68" s="204">
        <f>'[2]Yearly Butadiene'!AB68</f>
        <v>0</v>
      </c>
      <c r="AC68" s="204">
        <f>'[2]Yearly Butadiene'!AC68</f>
        <v>0</v>
      </c>
      <c r="AD68" s="204">
        <f>'[2]Yearly Butadiene'!AD68</f>
        <v>0</v>
      </c>
      <c r="AE68" s="204">
        <f>'[2]Yearly Butadiene'!AE68</f>
        <v>0</v>
      </c>
      <c r="AF68" s="204">
        <f>'[2]Yearly Butadiene'!AF68</f>
        <v>0</v>
      </c>
      <c r="AG68" s="204">
        <f>'[2]Yearly Butadiene'!AG68</f>
        <v>0</v>
      </c>
      <c r="AH68" s="204">
        <f>'[2]Yearly Butadiene'!AH68</f>
        <v>0</v>
      </c>
      <c r="AI68" s="187"/>
      <c r="AJ68" s="204">
        <f>'[3]Yearly Butadiene'!D68</f>
        <v>0</v>
      </c>
      <c r="AK68" s="204">
        <f>'[3]Yearly Butadiene'!E68</f>
        <v>0</v>
      </c>
      <c r="AL68" s="204">
        <f>'[3]Yearly Butadiene'!F68</f>
        <v>0</v>
      </c>
      <c r="AM68" s="204">
        <f>'[3]Yearly Butadiene'!G68</f>
        <v>0</v>
      </c>
      <c r="AN68" s="204">
        <f>'[3]Yearly Butadiene'!H68</f>
        <v>0</v>
      </c>
      <c r="AO68" s="204">
        <f>'[3]Yearly Butadiene'!I68</f>
        <v>0</v>
      </c>
      <c r="AP68" s="204">
        <f>'[3]Yearly Butadiene'!J68</f>
        <v>0</v>
      </c>
      <c r="AQ68" s="204">
        <f>'[3]Yearly Butadiene'!K68</f>
        <v>0</v>
      </c>
      <c r="AR68" s="204">
        <f>'[3]Yearly Butadiene'!L68</f>
        <v>0</v>
      </c>
      <c r="AS68" s="204">
        <f>'[3]Yearly Butadiene'!M68</f>
        <v>0</v>
      </c>
      <c r="AT68" s="204">
        <f>'[3]Yearly Butadiene'!N68</f>
        <v>0</v>
      </c>
      <c r="AU68" s="204">
        <f>'[3]Yearly Butadiene'!O68</f>
        <v>0</v>
      </c>
      <c r="AV68" s="204">
        <f>'[3]Yearly Butadiene'!P68</f>
        <v>0</v>
      </c>
      <c r="AW68" s="204">
        <f>'[3]Yearly Butadiene'!Q68</f>
        <v>0</v>
      </c>
      <c r="AX68" s="204">
        <f>'[3]Yearly Butadiene'!R68</f>
        <v>0</v>
      </c>
      <c r="AY68" s="204">
        <f>'[3]Yearly Butadiene'!S68</f>
        <v>0</v>
      </c>
      <c r="AZ68" s="204">
        <f>'[3]Yearly Butadiene'!T68</f>
        <v>0</v>
      </c>
      <c r="BA68" s="204">
        <f>'[3]Yearly Butadiene'!U68</f>
        <v>0</v>
      </c>
      <c r="BB68" s="204">
        <f>'[3]Yearly Butadiene'!V68</f>
        <v>0</v>
      </c>
      <c r="BC68" s="204">
        <f>'[3]Yearly Butadiene'!W68</f>
        <v>0</v>
      </c>
      <c r="BD68" s="204">
        <f>'[3]Yearly Butadiene'!X68</f>
        <v>0</v>
      </c>
      <c r="BE68" s="204">
        <f>'[3]Yearly Butadiene'!Y68</f>
        <v>0</v>
      </c>
      <c r="BF68" s="204">
        <f>'[3]Yearly Butadiene'!Z68</f>
        <v>0</v>
      </c>
      <c r="BG68" s="204">
        <f>'[3]Yearly Butadiene'!AA68</f>
        <v>0</v>
      </c>
      <c r="BH68" s="204">
        <f>'[3]Yearly Butadiene'!AB68</f>
        <v>0</v>
      </c>
      <c r="BI68" s="204">
        <f>'[3]Yearly Butadiene'!AC68</f>
        <v>0</v>
      </c>
      <c r="BJ68" s="204">
        <f>'[3]Yearly Butadiene'!AD68</f>
        <v>0</v>
      </c>
      <c r="BK68" s="204">
        <f>'[3]Yearly Butadiene'!AE68</f>
        <v>0</v>
      </c>
      <c r="BL68" s="204">
        <f>'[3]Yearly Butadiene'!AF68</f>
        <v>0</v>
      </c>
      <c r="BM68" s="204">
        <f>'[3]Yearly Butadiene'!AG68</f>
        <v>0</v>
      </c>
      <c r="BN68" s="204">
        <f>'[3]Yearly Butadiene'!AH68</f>
        <v>0</v>
      </c>
      <c r="BP68" s="204">
        <f t="shared" si="111"/>
        <v>0</v>
      </c>
      <c r="BQ68" s="204">
        <f t="shared" si="112"/>
        <v>0</v>
      </c>
      <c r="BR68" s="204">
        <f t="shared" si="113"/>
        <v>0</v>
      </c>
      <c r="BS68" s="204">
        <f t="shared" si="114"/>
        <v>0</v>
      </c>
      <c r="BT68" s="204">
        <f t="shared" si="115"/>
        <v>0</v>
      </c>
      <c r="BU68" s="204">
        <f t="shared" si="116"/>
        <v>0</v>
      </c>
      <c r="BV68" s="204">
        <f t="shared" si="117"/>
        <v>0</v>
      </c>
      <c r="BW68" s="204">
        <f t="shared" si="118"/>
        <v>0</v>
      </c>
      <c r="BX68" s="204">
        <f t="shared" si="119"/>
        <v>0</v>
      </c>
      <c r="BY68" s="204">
        <f t="shared" si="120"/>
        <v>0</v>
      </c>
      <c r="BZ68" s="204">
        <f t="shared" si="121"/>
        <v>0</v>
      </c>
      <c r="CA68" s="204">
        <f t="shared" si="122"/>
        <v>0</v>
      </c>
      <c r="CB68" s="204">
        <f t="shared" si="123"/>
        <v>0</v>
      </c>
      <c r="CC68" s="204">
        <f t="shared" si="124"/>
        <v>0</v>
      </c>
      <c r="CD68" s="204">
        <f t="shared" si="125"/>
        <v>0</v>
      </c>
      <c r="CE68" s="204">
        <f t="shared" si="126"/>
        <v>0</v>
      </c>
      <c r="CF68" s="204">
        <f t="shared" si="127"/>
        <v>0</v>
      </c>
      <c r="CG68" s="204">
        <f t="shared" si="128"/>
        <v>0</v>
      </c>
      <c r="CH68" s="204">
        <f t="shared" si="129"/>
        <v>0</v>
      </c>
      <c r="CI68" s="204">
        <f t="shared" si="130"/>
        <v>0</v>
      </c>
      <c r="CJ68" s="204">
        <f t="shared" si="131"/>
        <v>0</v>
      </c>
      <c r="CK68" s="204">
        <f t="shared" si="132"/>
        <v>0</v>
      </c>
      <c r="CL68" s="204">
        <f t="shared" si="133"/>
        <v>0</v>
      </c>
      <c r="CM68" s="204">
        <f t="shared" si="134"/>
        <v>0</v>
      </c>
      <c r="CN68" s="204">
        <f t="shared" si="135"/>
        <v>0</v>
      </c>
      <c r="CO68" s="204">
        <f t="shared" si="136"/>
        <v>0</v>
      </c>
      <c r="CP68" s="204">
        <f t="shared" si="137"/>
        <v>0</v>
      </c>
      <c r="CQ68" s="204">
        <f t="shared" si="138"/>
        <v>0</v>
      </c>
      <c r="CR68" s="204">
        <f t="shared" si="139"/>
        <v>0</v>
      </c>
      <c r="CS68" s="204">
        <f t="shared" si="140"/>
        <v>0</v>
      </c>
      <c r="CT68" s="204">
        <f t="shared" si="141"/>
        <v>0</v>
      </c>
      <c r="CU68" s="187"/>
      <c r="CV68" s="204">
        <f>'[2]Yearly Butadiene'!AJ68</f>
        <v>0</v>
      </c>
      <c r="CW68" s="204">
        <f>'[2]Yearly Butadiene'!AK68</f>
        <v>0</v>
      </c>
      <c r="CX68" s="204">
        <f>'[2]Yearly Butadiene'!AL68</f>
        <v>0</v>
      </c>
      <c r="CY68" s="204">
        <f>'[2]Yearly Butadiene'!AM68</f>
        <v>0</v>
      </c>
      <c r="CZ68" s="204">
        <f>'[2]Yearly Butadiene'!AN68</f>
        <v>0</v>
      </c>
      <c r="DA68" s="204">
        <f>'[2]Yearly Butadiene'!AO68</f>
        <v>0</v>
      </c>
      <c r="DB68" s="204">
        <f>'[2]Yearly Butadiene'!AP68</f>
        <v>0</v>
      </c>
      <c r="DC68" s="204">
        <f>'[2]Yearly Butadiene'!AQ68</f>
        <v>0</v>
      </c>
      <c r="DD68" s="204">
        <f>'[2]Yearly Butadiene'!AR68</f>
        <v>0</v>
      </c>
      <c r="DE68" s="204">
        <f>'[2]Yearly Butadiene'!AS68</f>
        <v>0</v>
      </c>
      <c r="DF68" s="204">
        <f>'[2]Yearly Butadiene'!AT68</f>
        <v>0</v>
      </c>
      <c r="DG68" s="204">
        <f>'[2]Yearly Butadiene'!AU68</f>
        <v>0</v>
      </c>
      <c r="DH68" s="204">
        <f>'[2]Yearly Butadiene'!AV68</f>
        <v>0</v>
      </c>
      <c r="DI68" s="204">
        <f>'[2]Yearly Butadiene'!AW68</f>
        <v>0</v>
      </c>
      <c r="DJ68" s="204">
        <f>'[2]Yearly Butadiene'!AX68</f>
        <v>0</v>
      </c>
      <c r="DK68" s="204">
        <f>'[2]Yearly Butadiene'!AY68</f>
        <v>0</v>
      </c>
      <c r="DL68" s="204">
        <f>'[2]Yearly Butadiene'!AZ68</f>
        <v>0</v>
      </c>
      <c r="DM68" s="204">
        <f>'[2]Yearly Butadiene'!BA68</f>
        <v>0</v>
      </c>
      <c r="DN68" s="204">
        <f>'[2]Yearly Butadiene'!BB68</f>
        <v>0</v>
      </c>
      <c r="DO68" s="204">
        <f>'[2]Yearly Butadiene'!BC68</f>
        <v>0</v>
      </c>
      <c r="DP68" s="204">
        <f>'[2]Yearly Butadiene'!BD68</f>
        <v>0</v>
      </c>
      <c r="DQ68" s="204">
        <f>'[2]Yearly Butadiene'!BE68</f>
        <v>0</v>
      </c>
      <c r="DR68" s="204">
        <f>'[2]Yearly Butadiene'!BF68</f>
        <v>0</v>
      </c>
      <c r="DS68" s="204">
        <f>'[2]Yearly Butadiene'!BG68</f>
        <v>0</v>
      </c>
      <c r="DT68" s="204">
        <f>'[2]Yearly Butadiene'!BH68</f>
        <v>0</v>
      </c>
      <c r="DU68" s="204">
        <f>'[2]Yearly Butadiene'!BI68</f>
        <v>0</v>
      </c>
      <c r="DV68" s="204">
        <f>'[2]Yearly Butadiene'!BJ68</f>
        <v>0</v>
      </c>
      <c r="DW68" s="204">
        <f>'[2]Yearly Butadiene'!BK68</f>
        <v>0</v>
      </c>
      <c r="DX68" s="204">
        <f>'[2]Yearly Butadiene'!BL68</f>
        <v>0</v>
      </c>
      <c r="DY68" s="204">
        <f>'[2]Yearly Butadiene'!BM68</f>
        <v>0</v>
      </c>
      <c r="DZ68" s="204">
        <f>'[2]Yearly Butadiene'!BN68</f>
        <v>0</v>
      </c>
      <c r="EB68" s="204">
        <f>'[3]Yearly Butadiene'!AJ68</f>
        <v>0</v>
      </c>
      <c r="EC68" s="204">
        <f>'[3]Yearly Butadiene'!AK68</f>
        <v>0</v>
      </c>
      <c r="ED68" s="204">
        <f>'[3]Yearly Butadiene'!AL68</f>
        <v>0</v>
      </c>
      <c r="EE68" s="204">
        <f>'[3]Yearly Butadiene'!AM68</f>
        <v>0</v>
      </c>
      <c r="EF68" s="204">
        <f>'[3]Yearly Butadiene'!AN68</f>
        <v>0</v>
      </c>
      <c r="EG68" s="204">
        <f>'[3]Yearly Butadiene'!AO68</f>
        <v>0</v>
      </c>
      <c r="EH68" s="204">
        <f>'[3]Yearly Butadiene'!AP68</f>
        <v>0</v>
      </c>
      <c r="EI68" s="204">
        <f>'[3]Yearly Butadiene'!AQ68</f>
        <v>0</v>
      </c>
      <c r="EJ68" s="204">
        <f>'[3]Yearly Butadiene'!AR68</f>
        <v>0</v>
      </c>
      <c r="EK68" s="204">
        <f>'[3]Yearly Butadiene'!AS68</f>
        <v>0</v>
      </c>
      <c r="EL68" s="204">
        <f>'[3]Yearly Butadiene'!AT68</f>
        <v>0</v>
      </c>
      <c r="EM68" s="204">
        <f>'[3]Yearly Butadiene'!AU68</f>
        <v>0</v>
      </c>
      <c r="EN68" s="204">
        <f>'[3]Yearly Butadiene'!AV68</f>
        <v>0</v>
      </c>
      <c r="EO68" s="204">
        <f>'[3]Yearly Butadiene'!AW68</f>
        <v>0</v>
      </c>
      <c r="EP68" s="204">
        <f>'[3]Yearly Butadiene'!AX68</f>
        <v>0</v>
      </c>
      <c r="EQ68" s="204">
        <f>'[3]Yearly Butadiene'!AY68</f>
        <v>0</v>
      </c>
      <c r="ER68" s="204">
        <f>'[3]Yearly Butadiene'!AZ68</f>
        <v>0</v>
      </c>
      <c r="ES68" s="204">
        <f>'[3]Yearly Butadiene'!BA68</f>
        <v>0</v>
      </c>
      <c r="ET68" s="204">
        <f>'[3]Yearly Butadiene'!BB68</f>
        <v>0</v>
      </c>
      <c r="EU68" s="204">
        <f>'[3]Yearly Butadiene'!BC68</f>
        <v>0</v>
      </c>
      <c r="EV68" s="204">
        <f>'[3]Yearly Butadiene'!BD68</f>
        <v>0</v>
      </c>
      <c r="EW68" s="204">
        <f>'[3]Yearly Butadiene'!BE68</f>
        <v>0</v>
      </c>
      <c r="EX68" s="204">
        <f>'[3]Yearly Butadiene'!BF68</f>
        <v>0</v>
      </c>
      <c r="EY68" s="204">
        <f>'[3]Yearly Butadiene'!BG68</f>
        <v>0</v>
      </c>
      <c r="EZ68" s="204">
        <f>'[3]Yearly Butadiene'!BH68</f>
        <v>0</v>
      </c>
      <c r="FA68" s="204">
        <f>'[3]Yearly Butadiene'!BI68</f>
        <v>0</v>
      </c>
      <c r="FB68" s="204">
        <f>'[3]Yearly Butadiene'!BJ68</f>
        <v>0</v>
      </c>
      <c r="FC68" s="204">
        <f>'[3]Yearly Butadiene'!BK68</f>
        <v>0</v>
      </c>
      <c r="FD68" s="204">
        <f>'[3]Yearly Butadiene'!BL68</f>
        <v>0</v>
      </c>
      <c r="FE68" s="204">
        <f>'[3]Yearly Butadiene'!BM68</f>
        <v>0</v>
      </c>
      <c r="FF68" s="204">
        <f>'[3]Yearly Butadiene'!BN68</f>
        <v>0</v>
      </c>
      <c r="FG68" s="187"/>
      <c r="FH68" s="204">
        <f t="shared" si="142"/>
        <v>0</v>
      </c>
      <c r="FI68" s="204">
        <f t="shared" si="143"/>
        <v>0</v>
      </c>
      <c r="FJ68" s="204">
        <f t="shared" si="144"/>
        <v>0</v>
      </c>
      <c r="FK68" s="204">
        <f t="shared" si="145"/>
        <v>0</v>
      </c>
      <c r="FL68" s="204">
        <f t="shared" si="146"/>
        <v>0</v>
      </c>
      <c r="FM68" s="204">
        <f t="shared" si="147"/>
        <v>0</v>
      </c>
      <c r="FN68" s="204">
        <f t="shared" si="148"/>
        <v>0</v>
      </c>
      <c r="FO68" s="204">
        <f t="shared" si="149"/>
        <v>0</v>
      </c>
      <c r="FP68" s="204">
        <f t="shared" si="150"/>
        <v>0</v>
      </c>
      <c r="FQ68" s="204">
        <f t="shared" si="151"/>
        <v>0</v>
      </c>
      <c r="FR68" s="204">
        <f t="shared" si="152"/>
        <v>0</v>
      </c>
      <c r="FS68" s="204">
        <f t="shared" si="153"/>
        <v>0</v>
      </c>
      <c r="FT68" s="204">
        <f t="shared" si="154"/>
        <v>0</v>
      </c>
      <c r="FU68" s="204">
        <f t="shared" si="155"/>
        <v>0</v>
      </c>
      <c r="FV68" s="204">
        <f t="shared" si="156"/>
        <v>0</v>
      </c>
      <c r="FW68" s="204">
        <f t="shared" si="157"/>
        <v>0</v>
      </c>
      <c r="FX68" s="204">
        <f t="shared" si="158"/>
        <v>0</v>
      </c>
      <c r="FY68" s="204">
        <f t="shared" si="159"/>
        <v>0</v>
      </c>
      <c r="FZ68" s="204">
        <f t="shared" si="160"/>
        <v>0</v>
      </c>
      <c r="GA68" s="204">
        <f t="shared" si="161"/>
        <v>0</v>
      </c>
      <c r="GB68" s="204">
        <f t="shared" si="162"/>
        <v>0</v>
      </c>
      <c r="GC68" s="204">
        <f t="shared" si="163"/>
        <v>0</v>
      </c>
      <c r="GD68" s="204">
        <f t="shared" si="164"/>
        <v>0</v>
      </c>
      <c r="GE68" s="204">
        <f t="shared" si="165"/>
        <v>0</v>
      </c>
      <c r="GF68" s="204">
        <f t="shared" si="166"/>
        <v>0</v>
      </c>
      <c r="GG68" s="204">
        <f t="shared" si="167"/>
        <v>0</v>
      </c>
      <c r="GH68" s="204">
        <f t="shared" si="168"/>
        <v>0</v>
      </c>
      <c r="GI68" s="204">
        <f t="shared" si="169"/>
        <v>0</v>
      </c>
      <c r="GJ68" s="204">
        <f t="shared" si="170"/>
        <v>0</v>
      </c>
      <c r="GK68" s="204">
        <f t="shared" si="171"/>
        <v>0</v>
      </c>
      <c r="GL68" s="204">
        <f t="shared" si="172"/>
        <v>0</v>
      </c>
    </row>
    <row r="69" spans="1:195" outlineLevel="1">
      <c r="A69" s="28"/>
      <c r="B69" s="28" t="s">
        <v>78</v>
      </c>
      <c r="C69" s="40" t="s">
        <v>197</v>
      </c>
      <c r="D69" s="204">
        <f>'[2]Yearly Butadiene'!D69</f>
        <v>0</v>
      </c>
      <c r="E69" s="204">
        <f>'[2]Yearly Butadiene'!E69</f>
        <v>0</v>
      </c>
      <c r="F69" s="204">
        <f>'[2]Yearly Butadiene'!F69</f>
        <v>0</v>
      </c>
      <c r="G69" s="204">
        <f>'[2]Yearly Butadiene'!G69</f>
        <v>0</v>
      </c>
      <c r="H69" s="204">
        <f>'[2]Yearly Butadiene'!H69</f>
        <v>0</v>
      </c>
      <c r="I69" s="204">
        <f>'[2]Yearly Butadiene'!I69</f>
        <v>0</v>
      </c>
      <c r="J69" s="204">
        <f>'[2]Yearly Butadiene'!J69</f>
        <v>0</v>
      </c>
      <c r="K69" s="204">
        <f>'[2]Yearly Butadiene'!K69</f>
        <v>0</v>
      </c>
      <c r="L69" s="204">
        <f>'[2]Yearly Butadiene'!L69</f>
        <v>0</v>
      </c>
      <c r="M69" s="204">
        <f>'[2]Yearly Butadiene'!M69</f>
        <v>0</v>
      </c>
      <c r="N69" s="204">
        <f>'[2]Yearly Butadiene'!N69</f>
        <v>0</v>
      </c>
      <c r="O69" s="204">
        <f>'[2]Yearly Butadiene'!O69</f>
        <v>0</v>
      </c>
      <c r="P69" s="204">
        <f>'[2]Yearly Butadiene'!P69</f>
        <v>0</v>
      </c>
      <c r="Q69" s="204">
        <f>'[2]Yearly Butadiene'!Q69</f>
        <v>0</v>
      </c>
      <c r="R69" s="204">
        <f>'[2]Yearly Butadiene'!R69</f>
        <v>0</v>
      </c>
      <c r="S69" s="204">
        <f>'[2]Yearly Butadiene'!S69</f>
        <v>0</v>
      </c>
      <c r="T69" s="204">
        <f>'[2]Yearly Butadiene'!T69</f>
        <v>0</v>
      </c>
      <c r="U69" s="204">
        <f>'[2]Yearly Butadiene'!U69</f>
        <v>0</v>
      </c>
      <c r="V69" s="204">
        <f>'[2]Yearly Butadiene'!V69</f>
        <v>0</v>
      </c>
      <c r="W69" s="204">
        <f>'[2]Yearly Butadiene'!W69</f>
        <v>0</v>
      </c>
      <c r="X69" s="204">
        <f>'[2]Yearly Butadiene'!X69</f>
        <v>0</v>
      </c>
      <c r="Y69" s="204">
        <f>'[2]Yearly Butadiene'!Y69</f>
        <v>0</v>
      </c>
      <c r="Z69" s="204">
        <f>'[2]Yearly Butadiene'!Z69</f>
        <v>0</v>
      </c>
      <c r="AA69" s="204">
        <f>'[2]Yearly Butadiene'!AA69</f>
        <v>0</v>
      </c>
      <c r="AB69" s="204">
        <f>'[2]Yearly Butadiene'!AB69</f>
        <v>0</v>
      </c>
      <c r="AC69" s="204">
        <f>'[2]Yearly Butadiene'!AC69</f>
        <v>0</v>
      </c>
      <c r="AD69" s="204">
        <f>'[2]Yearly Butadiene'!AD69</f>
        <v>0</v>
      </c>
      <c r="AE69" s="204">
        <f>'[2]Yearly Butadiene'!AE69</f>
        <v>0</v>
      </c>
      <c r="AF69" s="204">
        <f>'[2]Yearly Butadiene'!AF69</f>
        <v>0</v>
      </c>
      <c r="AG69" s="204">
        <f>'[2]Yearly Butadiene'!AG69</f>
        <v>0</v>
      </c>
      <c r="AH69" s="204">
        <f>'[2]Yearly Butadiene'!AH69</f>
        <v>0</v>
      </c>
      <c r="AI69" s="187"/>
      <c r="AJ69" s="204">
        <f>'[3]Yearly Butadiene'!D69</f>
        <v>0</v>
      </c>
      <c r="AK69" s="204">
        <f>'[3]Yearly Butadiene'!E69</f>
        <v>0</v>
      </c>
      <c r="AL69" s="204">
        <f>'[3]Yearly Butadiene'!F69</f>
        <v>0</v>
      </c>
      <c r="AM69" s="204">
        <f>'[3]Yearly Butadiene'!G69</f>
        <v>0</v>
      </c>
      <c r="AN69" s="204">
        <f>'[3]Yearly Butadiene'!H69</f>
        <v>0</v>
      </c>
      <c r="AO69" s="204">
        <f>'[3]Yearly Butadiene'!I69</f>
        <v>0</v>
      </c>
      <c r="AP69" s="204">
        <f>'[3]Yearly Butadiene'!J69</f>
        <v>0</v>
      </c>
      <c r="AQ69" s="204">
        <f>'[3]Yearly Butadiene'!K69</f>
        <v>0</v>
      </c>
      <c r="AR69" s="204">
        <f>'[3]Yearly Butadiene'!L69</f>
        <v>0</v>
      </c>
      <c r="AS69" s="204">
        <f>'[3]Yearly Butadiene'!M69</f>
        <v>0</v>
      </c>
      <c r="AT69" s="204">
        <f>'[3]Yearly Butadiene'!N69</f>
        <v>0</v>
      </c>
      <c r="AU69" s="204">
        <f>'[3]Yearly Butadiene'!O69</f>
        <v>0</v>
      </c>
      <c r="AV69" s="204">
        <f>'[3]Yearly Butadiene'!P69</f>
        <v>0</v>
      </c>
      <c r="AW69" s="204">
        <f>'[3]Yearly Butadiene'!Q69</f>
        <v>0</v>
      </c>
      <c r="AX69" s="204">
        <f>'[3]Yearly Butadiene'!R69</f>
        <v>0</v>
      </c>
      <c r="AY69" s="204">
        <f>'[3]Yearly Butadiene'!S69</f>
        <v>0</v>
      </c>
      <c r="AZ69" s="204">
        <f>'[3]Yearly Butadiene'!T69</f>
        <v>0</v>
      </c>
      <c r="BA69" s="204">
        <f>'[3]Yearly Butadiene'!U69</f>
        <v>0</v>
      </c>
      <c r="BB69" s="204">
        <f>'[3]Yearly Butadiene'!V69</f>
        <v>0</v>
      </c>
      <c r="BC69" s="204">
        <f>'[3]Yearly Butadiene'!W69</f>
        <v>0</v>
      </c>
      <c r="BD69" s="204">
        <f>'[3]Yearly Butadiene'!X69</f>
        <v>0</v>
      </c>
      <c r="BE69" s="204">
        <f>'[3]Yearly Butadiene'!Y69</f>
        <v>0</v>
      </c>
      <c r="BF69" s="204">
        <f>'[3]Yearly Butadiene'!Z69</f>
        <v>0</v>
      </c>
      <c r="BG69" s="204">
        <f>'[3]Yearly Butadiene'!AA69</f>
        <v>0</v>
      </c>
      <c r="BH69" s="204">
        <f>'[3]Yearly Butadiene'!AB69</f>
        <v>0</v>
      </c>
      <c r="BI69" s="204">
        <f>'[3]Yearly Butadiene'!AC69</f>
        <v>0</v>
      </c>
      <c r="BJ69" s="204">
        <f>'[3]Yearly Butadiene'!AD69</f>
        <v>0</v>
      </c>
      <c r="BK69" s="204">
        <f>'[3]Yearly Butadiene'!AE69</f>
        <v>0</v>
      </c>
      <c r="BL69" s="204">
        <f>'[3]Yearly Butadiene'!AF69</f>
        <v>0</v>
      </c>
      <c r="BM69" s="204">
        <f>'[3]Yearly Butadiene'!AG69</f>
        <v>0</v>
      </c>
      <c r="BN69" s="204">
        <f>'[3]Yearly Butadiene'!AH69</f>
        <v>0</v>
      </c>
      <c r="BP69" s="204">
        <f t="shared" ref="BP69:BP78" si="173">D69+AJ69</f>
        <v>0</v>
      </c>
      <c r="BQ69" s="204">
        <f t="shared" ref="BQ69:BQ78" si="174">E69+AK69</f>
        <v>0</v>
      </c>
      <c r="BR69" s="204">
        <f t="shared" ref="BR69:BR78" si="175">F69+AL69</f>
        <v>0</v>
      </c>
      <c r="BS69" s="204">
        <f t="shared" ref="BS69:BS78" si="176">G69+AM69</f>
        <v>0</v>
      </c>
      <c r="BT69" s="204">
        <f t="shared" ref="BT69:BT78" si="177">H69+AN69</f>
        <v>0</v>
      </c>
      <c r="BU69" s="204">
        <f t="shared" ref="BU69:BU78" si="178">I69+AO69</f>
        <v>0</v>
      </c>
      <c r="BV69" s="204">
        <f t="shared" ref="BV69:BV78" si="179">J69+AP69</f>
        <v>0</v>
      </c>
      <c r="BW69" s="204">
        <f t="shared" ref="BW69:BW78" si="180">K69+AQ69</f>
        <v>0</v>
      </c>
      <c r="BX69" s="204">
        <f t="shared" ref="BX69:BX78" si="181">L69+AR69</f>
        <v>0</v>
      </c>
      <c r="BY69" s="204">
        <f t="shared" ref="BY69:BY78" si="182">M69+AS69</f>
        <v>0</v>
      </c>
      <c r="BZ69" s="204">
        <f t="shared" ref="BZ69:BZ78" si="183">N69+AT69</f>
        <v>0</v>
      </c>
      <c r="CA69" s="204">
        <f t="shared" ref="CA69:CA78" si="184">O69+AU69</f>
        <v>0</v>
      </c>
      <c r="CB69" s="204">
        <f t="shared" ref="CB69:CB78" si="185">P69+AV69</f>
        <v>0</v>
      </c>
      <c r="CC69" s="204">
        <f t="shared" ref="CC69:CC78" si="186">Q69+AW69</f>
        <v>0</v>
      </c>
      <c r="CD69" s="204">
        <f t="shared" ref="CD69:CD78" si="187">R69+AX69</f>
        <v>0</v>
      </c>
      <c r="CE69" s="204">
        <f t="shared" ref="CE69:CE78" si="188">S69+AY69</f>
        <v>0</v>
      </c>
      <c r="CF69" s="204">
        <f t="shared" ref="CF69:CF78" si="189">T69+AZ69</f>
        <v>0</v>
      </c>
      <c r="CG69" s="204">
        <f t="shared" ref="CG69:CG78" si="190">U69+BA69</f>
        <v>0</v>
      </c>
      <c r="CH69" s="204">
        <f t="shared" ref="CH69:CH78" si="191">V69+BB69</f>
        <v>0</v>
      </c>
      <c r="CI69" s="204">
        <f t="shared" ref="CI69:CI78" si="192">W69+BC69</f>
        <v>0</v>
      </c>
      <c r="CJ69" s="204">
        <f t="shared" ref="CJ69:CJ78" si="193">X69+BD69</f>
        <v>0</v>
      </c>
      <c r="CK69" s="204">
        <f t="shared" ref="CK69:CK78" si="194">Y69+BE69</f>
        <v>0</v>
      </c>
      <c r="CL69" s="204">
        <f t="shared" ref="CL69:CL78" si="195">Z69+BF69</f>
        <v>0</v>
      </c>
      <c r="CM69" s="204">
        <f t="shared" ref="CM69:CM78" si="196">AA69+BG69</f>
        <v>0</v>
      </c>
      <c r="CN69" s="204">
        <f t="shared" ref="CN69:CN78" si="197">AB69+BH69</f>
        <v>0</v>
      </c>
      <c r="CO69" s="204">
        <f t="shared" ref="CO69:CO78" si="198">AC69+BI69</f>
        <v>0</v>
      </c>
      <c r="CP69" s="204">
        <f t="shared" ref="CP69:CP78" si="199">AD69+BJ69</f>
        <v>0</v>
      </c>
      <c r="CQ69" s="204">
        <f t="shared" ref="CQ69:CQ78" si="200">AE69+BK69</f>
        <v>0</v>
      </c>
      <c r="CR69" s="204">
        <f t="shared" ref="CR69:CR78" si="201">AF69+BL69</f>
        <v>0</v>
      </c>
      <c r="CS69" s="204">
        <f t="shared" ref="CS69:CS78" si="202">AG69+BM69</f>
        <v>0</v>
      </c>
      <c r="CT69" s="204">
        <f t="shared" ref="CT69:CT78" si="203">AH69+BN69</f>
        <v>0</v>
      </c>
      <c r="CU69" s="187"/>
      <c r="CV69" s="204">
        <f>'[2]Yearly Butadiene'!AJ69</f>
        <v>0</v>
      </c>
      <c r="CW69" s="204">
        <f>'[2]Yearly Butadiene'!AK69</f>
        <v>0</v>
      </c>
      <c r="CX69" s="204">
        <f>'[2]Yearly Butadiene'!AL69</f>
        <v>0</v>
      </c>
      <c r="CY69" s="204">
        <f>'[2]Yearly Butadiene'!AM69</f>
        <v>0</v>
      </c>
      <c r="CZ69" s="204">
        <f>'[2]Yearly Butadiene'!AN69</f>
        <v>0</v>
      </c>
      <c r="DA69" s="204">
        <f>'[2]Yearly Butadiene'!AO69</f>
        <v>0</v>
      </c>
      <c r="DB69" s="204">
        <f>'[2]Yearly Butadiene'!AP69</f>
        <v>0</v>
      </c>
      <c r="DC69" s="204">
        <f>'[2]Yearly Butadiene'!AQ69</f>
        <v>0</v>
      </c>
      <c r="DD69" s="204">
        <f>'[2]Yearly Butadiene'!AR69</f>
        <v>0</v>
      </c>
      <c r="DE69" s="204">
        <f>'[2]Yearly Butadiene'!AS69</f>
        <v>0</v>
      </c>
      <c r="DF69" s="204">
        <f>'[2]Yearly Butadiene'!AT69</f>
        <v>0</v>
      </c>
      <c r="DG69" s="204">
        <f>'[2]Yearly Butadiene'!AU69</f>
        <v>0</v>
      </c>
      <c r="DH69" s="204">
        <f>'[2]Yearly Butadiene'!AV69</f>
        <v>0</v>
      </c>
      <c r="DI69" s="204">
        <f>'[2]Yearly Butadiene'!AW69</f>
        <v>0</v>
      </c>
      <c r="DJ69" s="204">
        <f>'[2]Yearly Butadiene'!AX69</f>
        <v>0</v>
      </c>
      <c r="DK69" s="204">
        <f>'[2]Yearly Butadiene'!AY69</f>
        <v>0</v>
      </c>
      <c r="DL69" s="204">
        <f>'[2]Yearly Butadiene'!AZ69</f>
        <v>0</v>
      </c>
      <c r="DM69" s="204">
        <f>'[2]Yearly Butadiene'!BA69</f>
        <v>0</v>
      </c>
      <c r="DN69" s="204">
        <f>'[2]Yearly Butadiene'!BB69</f>
        <v>0</v>
      </c>
      <c r="DO69" s="204">
        <f>'[2]Yearly Butadiene'!BC69</f>
        <v>0</v>
      </c>
      <c r="DP69" s="204">
        <f>'[2]Yearly Butadiene'!BD69</f>
        <v>0</v>
      </c>
      <c r="DQ69" s="204">
        <f>'[2]Yearly Butadiene'!BE69</f>
        <v>0</v>
      </c>
      <c r="DR69" s="204">
        <f>'[2]Yearly Butadiene'!BF69</f>
        <v>0</v>
      </c>
      <c r="DS69" s="204">
        <f>'[2]Yearly Butadiene'!BG69</f>
        <v>0</v>
      </c>
      <c r="DT69" s="204">
        <f>'[2]Yearly Butadiene'!BH69</f>
        <v>0</v>
      </c>
      <c r="DU69" s="204">
        <f>'[2]Yearly Butadiene'!BI69</f>
        <v>0</v>
      </c>
      <c r="DV69" s="204">
        <f>'[2]Yearly Butadiene'!BJ69</f>
        <v>0</v>
      </c>
      <c r="DW69" s="204">
        <f>'[2]Yearly Butadiene'!BK69</f>
        <v>0</v>
      </c>
      <c r="DX69" s="204">
        <f>'[2]Yearly Butadiene'!BL69</f>
        <v>0</v>
      </c>
      <c r="DY69" s="204">
        <f>'[2]Yearly Butadiene'!BM69</f>
        <v>0</v>
      </c>
      <c r="DZ69" s="204">
        <f>'[2]Yearly Butadiene'!BN69</f>
        <v>0</v>
      </c>
      <c r="EB69" s="204">
        <f>'[3]Yearly Butadiene'!AJ69</f>
        <v>0</v>
      </c>
      <c r="EC69" s="204">
        <f>'[3]Yearly Butadiene'!AK69</f>
        <v>0</v>
      </c>
      <c r="ED69" s="204">
        <f>'[3]Yearly Butadiene'!AL69</f>
        <v>0</v>
      </c>
      <c r="EE69" s="204">
        <f>'[3]Yearly Butadiene'!AM69</f>
        <v>0</v>
      </c>
      <c r="EF69" s="204">
        <f>'[3]Yearly Butadiene'!AN69</f>
        <v>0</v>
      </c>
      <c r="EG69" s="204">
        <f>'[3]Yearly Butadiene'!AO69</f>
        <v>0</v>
      </c>
      <c r="EH69" s="204">
        <f>'[3]Yearly Butadiene'!AP69</f>
        <v>0</v>
      </c>
      <c r="EI69" s="204">
        <f>'[3]Yearly Butadiene'!AQ69</f>
        <v>0</v>
      </c>
      <c r="EJ69" s="204">
        <f>'[3]Yearly Butadiene'!AR69</f>
        <v>0</v>
      </c>
      <c r="EK69" s="204">
        <f>'[3]Yearly Butadiene'!AS69</f>
        <v>0</v>
      </c>
      <c r="EL69" s="204">
        <f>'[3]Yearly Butadiene'!AT69</f>
        <v>0</v>
      </c>
      <c r="EM69" s="204">
        <f>'[3]Yearly Butadiene'!AU69</f>
        <v>0</v>
      </c>
      <c r="EN69" s="204">
        <f>'[3]Yearly Butadiene'!AV69</f>
        <v>0</v>
      </c>
      <c r="EO69" s="204">
        <f>'[3]Yearly Butadiene'!AW69</f>
        <v>0</v>
      </c>
      <c r="EP69" s="204">
        <f>'[3]Yearly Butadiene'!AX69</f>
        <v>0</v>
      </c>
      <c r="EQ69" s="204">
        <f>'[3]Yearly Butadiene'!AY69</f>
        <v>0</v>
      </c>
      <c r="ER69" s="204">
        <f>'[3]Yearly Butadiene'!AZ69</f>
        <v>0</v>
      </c>
      <c r="ES69" s="204">
        <f>'[3]Yearly Butadiene'!BA69</f>
        <v>0</v>
      </c>
      <c r="ET69" s="204">
        <f>'[3]Yearly Butadiene'!BB69</f>
        <v>0</v>
      </c>
      <c r="EU69" s="204">
        <f>'[3]Yearly Butadiene'!BC69</f>
        <v>0</v>
      </c>
      <c r="EV69" s="204">
        <f>'[3]Yearly Butadiene'!BD69</f>
        <v>0</v>
      </c>
      <c r="EW69" s="204">
        <f>'[3]Yearly Butadiene'!BE69</f>
        <v>0</v>
      </c>
      <c r="EX69" s="204">
        <f>'[3]Yearly Butadiene'!BF69</f>
        <v>0</v>
      </c>
      <c r="EY69" s="204">
        <f>'[3]Yearly Butadiene'!BG69</f>
        <v>0</v>
      </c>
      <c r="EZ69" s="204">
        <f>'[3]Yearly Butadiene'!BH69</f>
        <v>0</v>
      </c>
      <c r="FA69" s="204">
        <f>'[3]Yearly Butadiene'!BI69</f>
        <v>0</v>
      </c>
      <c r="FB69" s="204">
        <f>'[3]Yearly Butadiene'!BJ69</f>
        <v>0</v>
      </c>
      <c r="FC69" s="204">
        <f>'[3]Yearly Butadiene'!BK69</f>
        <v>0</v>
      </c>
      <c r="FD69" s="204">
        <f>'[3]Yearly Butadiene'!BL69</f>
        <v>0</v>
      </c>
      <c r="FE69" s="204">
        <f>'[3]Yearly Butadiene'!BM69</f>
        <v>0</v>
      </c>
      <c r="FF69" s="204">
        <f>'[3]Yearly Butadiene'!BN69</f>
        <v>0</v>
      </c>
      <c r="FG69" s="187"/>
      <c r="FH69" s="204">
        <f t="shared" ref="FH69:FH78" si="204">EB69+CV69</f>
        <v>0</v>
      </c>
      <c r="FI69" s="204">
        <f t="shared" ref="FI69:FI78" si="205">EC69+CW69</f>
        <v>0</v>
      </c>
      <c r="FJ69" s="204">
        <f t="shared" ref="FJ69:FJ78" si="206">ED69+CX69</f>
        <v>0</v>
      </c>
      <c r="FK69" s="204">
        <f t="shared" ref="FK69:FK78" si="207">EE69+CY69</f>
        <v>0</v>
      </c>
      <c r="FL69" s="204">
        <f t="shared" ref="FL69:FL78" si="208">EF69+CZ69</f>
        <v>0</v>
      </c>
      <c r="FM69" s="204">
        <f t="shared" ref="FM69:FM78" si="209">EG69+DA69</f>
        <v>0</v>
      </c>
      <c r="FN69" s="204">
        <f t="shared" ref="FN69:FN78" si="210">EH69+DB69</f>
        <v>0</v>
      </c>
      <c r="FO69" s="204">
        <f t="shared" ref="FO69:FO78" si="211">EI69+DC69</f>
        <v>0</v>
      </c>
      <c r="FP69" s="204">
        <f t="shared" ref="FP69:FP78" si="212">EJ69+DD69</f>
        <v>0</v>
      </c>
      <c r="FQ69" s="204">
        <f t="shared" ref="FQ69:FQ78" si="213">EK69+DE69</f>
        <v>0</v>
      </c>
      <c r="FR69" s="204">
        <f t="shared" ref="FR69:FR78" si="214">EL69+DF69</f>
        <v>0</v>
      </c>
      <c r="FS69" s="204">
        <f t="shared" ref="FS69:FS78" si="215">EM69+DG69</f>
        <v>0</v>
      </c>
      <c r="FT69" s="204">
        <f t="shared" ref="FT69:FT78" si="216">EN69+DH69</f>
        <v>0</v>
      </c>
      <c r="FU69" s="204">
        <f t="shared" ref="FU69:FU78" si="217">EO69+DI69</f>
        <v>0</v>
      </c>
      <c r="FV69" s="204">
        <f t="shared" ref="FV69:FV78" si="218">EP69+DJ69</f>
        <v>0</v>
      </c>
      <c r="FW69" s="204">
        <f t="shared" ref="FW69:FW78" si="219">EQ69+DK69</f>
        <v>0</v>
      </c>
      <c r="FX69" s="204">
        <f t="shared" ref="FX69:FX78" si="220">ER69+DL69</f>
        <v>0</v>
      </c>
      <c r="FY69" s="204">
        <f t="shared" ref="FY69:FY78" si="221">ES69+DM69</f>
        <v>0</v>
      </c>
      <c r="FZ69" s="204">
        <f t="shared" ref="FZ69:FZ78" si="222">ET69+DN69</f>
        <v>0</v>
      </c>
      <c r="GA69" s="204">
        <f t="shared" ref="GA69:GA78" si="223">EU69+DO69</f>
        <v>0</v>
      </c>
      <c r="GB69" s="204">
        <f t="shared" ref="GB69:GB78" si="224">EV69+DP69</f>
        <v>0</v>
      </c>
      <c r="GC69" s="204">
        <f t="shared" ref="GC69:GC78" si="225">EW69+DQ69</f>
        <v>0</v>
      </c>
      <c r="GD69" s="204">
        <f t="shared" ref="GD69:GD78" si="226">EX69+DR69</f>
        <v>0</v>
      </c>
      <c r="GE69" s="204">
        <f t="shared" ref="GE69:GE78" si="227">EY69+DS69</f>
        <v>0</v>
      </c>
      <c r="GF69" s="204">
        <f t="shared" ref="GF69:GF78" si="228">EZ69+DT69</f>
        <v>0</v>
      </c>
      <c r="GG69" s="204">
        <f t="shared" ref="GG69:GG78" si="229">FA69+DU69</f>
        <v>0</v>
      </c>
      <c r="GH69" s="204">
        <f t="shared" ref="GH69:GH78" si="230">FB69+DV69</f>
        <v>0</v>
      </c>
      <c r="GI69" s="204">
        <f t="shared" ref="GI69:GI78" si="231">FC69+DW69</f>
        <v>0</v>
      </c>
      <c r="GJ69" s="204">
        <f t="shared" ref="GJ69:GJ78" si="232">FD69+DX69</f>
        <v>0</v>
      </c>
      <c r="GK69" s="204">
        <f t="shared" ref="GK69:GK78" si="233">FE69+DY69</f>
        <v>0</v>
      </c>
      <c r="GL69" s="204">
        <f t="shared" ref="GL69:GL78" si="234">FF69+DZ69</f>
        <v>0</v>
      </c>
    </row>
    <row r="70" spans="1:195" outlineLevel="1">
      <c r="A70" s="25"/>
      <c r="B70" s="42" t="s">
        <v>71</v>
      </c>
      <c r="C70" s="26" t="s">
        <v>197</v>
      </c>
      <c r="D70" s="135">
        <f>'[2]Yearly Butadiene'!D70</f>
        <v>280873.4199254759</v>
      </c>
      <c r="E70" s="135">
        <f>'[2]Yearly Butadiene'!E70</f>
        <v>278653.17734932312</v>
      </c>
      <c r="F70" s="135">
        <f>'[2]Yearly Butadiene'!F70</f>
        <v>276432.36082703056</v>
      </c>
      <c r="G70" s="135">
        <f>'[2]Yearly Butadiene'!G70</f>
        <v>274211.15762368077</v>
      </c>
      <c r="H70" s="135">
        <f>'[2]Yearly Butadiene'!H70</f>
        <v>271989.75215821748</v>
      </c>
      <c r="I70" s="135">
        <f>'[2]Yearly Butadiene'!I70</f>
        <v>269768.32603485504</v>
      </c>
      <c r="J70" s="135">
        <f>'[2]Yearly Butadiene'!J70</f>
        <v>267121.73153593036</v>
      </c>
      <c r="K70" s="135">
        <f>'[2]Yearly Butadiene'!K70</f>
        <v>264485.84539793443</v>
      </c>
      <c r="L70" s="135">
        <f>'[2]Yearly Butadiene'!L70</f>
        <v>261860.71077522539</v>
      </c>
      <c r="M70" s="135">
        <f>'[2]Yearly Butadiene'!M70</f>
        <v>259246.36939593917</v>
      </c>
      <c r="N70" s="135">
        <f>'[2]Yearly Butadiene'!N70</f>
        <v>256642.86158117829</v>
      </c>
      <c r="O70" s="135">
        <f>'[2]Yearly Butadiene'!O70</f>
        <v>253288.670091643</v>
      </c>
      <c r="P70" s="135">
        <f>'[2]Yearly Butadiene'!P70</f>
        <v>249965.51404277587</v>
      </c>
      <c r="Q70" s="135">
        <f>'[2]Yearly Butadiene'!Q70</f>
        <v>246673.1448611774</v>
      </c>
      <c r="R70" s="135">
        <f>'[2]Yearly Butadiene'!R70</f>
        <v>243411.3157939607</v>
      </c>
      <c r="S70" s="135">
        <f>'[2]Yearly Butadiene'!S70</f>
        <v>240179.78189633705</v>
      </c>
      <c r="T70" s="135">
        <f>'[2]Yearly Butadiene'!T70</f>
        <v>236335.84861604081</v>
      </c>
      <c r="U70" s="135">
        <f>'[2]Yearly Butadiene'!U70</f>
        <v>232540.28231889519</v>
      </c>
      <c r="V70" s="135">
        <f>'[2]Yearly Butadiene'!V70</f>
        <v>228792.54475716193</v>
      </c>
      <c r="W70" s="135">
        <f>'[2]Yearly Butadiene'!W70</f>
        <v>225092.10323535418</v>
      </c>
      <c r="X70" s="135">
        <f>'[2]Yearly Butadiene'!X70</f>
        <v>221438.43055585743</v>
      </c>
      <c r="Y70" s="135">
        <f>'[2]Yearly Butadiene'!Y70</f>
        <v>217348.83180980076</v>
      </c>
      <c r="Z70" s="135">
        <f>'[2]Yearly Butadiene'!Z70</f>
        <v>213319.44211555013</v>
      </c>
      <c r="AA70" s="135">
        <f>'[2]Yearly Butadiene'!AA70</f>
        <v>209349.49747644694</v>
      </c>
      <c r="AB70" s="135">
        <f>'[2]Yearly Butadiene'!AB70</f>
        <v>205438.24270636335</v>
      </c>
      <c r="AC70" s="135">
        <f>'[2]Yearly Butadiene'!AC70</f>
        <v>201584.931334486</v>
      </c>
      <c r="AD70" s="135">
        <f>'[2]Yearly Butadiene'!AD70</f>
        <v>197578.4366263118</v>
      </c>
      <c r="AE70" s="135">
        <f>'[2]Yearly Butadiene'!AE70</f>
        <v>193635.39363781427</v>
      </c>
      <c r="AF70" s="135">
        <f>'[2]Yearly Butadiene'!AF70</f>
        <v>189754.94995685233</v>
      </c>
      <c r="AG70" s="135">
        <f>'[2]Yearly Butadiene'!AG70</f>
        <v>185936.26348060367</v>
      </c>
      <c r="AH70" s="135">
        <f>'[2]Yearly Butadiene'!AH70</f>
        <v>182178.50229932499</v>
      </c>
      <c r="AI70" s="187"/>
      <c r="AJ70" s="135">
        <f>'[3]Yearly Butadiene'!D70</f>
        <v>25253.845689000016</v>
      </c>
      <c r="AK70" s="135">
        <f>'[3]Yearly Butadiene'!E70</f>
        <v>25087.170307452619</v>
      </c>
      <c r="AL70" s="135">
        <f>'[3]Yearly Butadiene'!F70</f>
        <v>24920.494925905215</v>
      </c>
      <c r="AM70" s="135">
        <f>'[3]Yearly Butadiene'!G70</f>
        <v>24753.819544357819</v>
      </c>
      <c r="AN70" s="135">
        <f>'[3]Yearly Butadiene'!H70</f>
        <v>24587.144162810415</v>
      </c>
      <c r="AO70" s="135">
        <f>'[3]Yearly Butadiene'!I70</f>
        <v>24420.468781263018</v>
      </c>
      <c r="AP70" s="135">
        <f>'[3]Yearly Butadiene'!J70</f>
        <v>24253.793399715614</v>
      </c>
      <c r="AQ70" s="135">
        <f>'[3]Yearly Butadiene'!K70</f>
        <v>24087.118018168218</v>
      </c>
      <c r="AR70" s="135">
        <f>'[3]Yearly Butadiene'!L70</f>
        <v>23920.442636620814</v>
      </c>
      <c r="AS70" s="135">
        <f>'[3]Yearly Butadiene'!M70</f>
        <v>23753.767255073417</v>
      </c>
      <c r="AT70" s="135">
        <f>'[3]Yearly Butadiene'!N70</f>
        <v>23587.091873526013</v>
      </c>
      <c r="AU70" s="135">
        <f>'[3]Yearly Butadiene'!O70</f>
        <v>23420.416491978616</v>
      </c>
      <c r="AV70" s="135">
        <f>'[3]Yearly Butadiene'!P70</f>
        <v>23253.741110431212</v>
      </c>
      <c r="AW70" s="135">
        <f>'[3]Yearly Butadiene'!Q70</f>
        <v>23087.065728883816</v>
      </c>
      <c r="AX70" s="135">
        <f>'[3]Yearly Butadiene'!R70</f>
        <v>22920.390347336415</v>
      </c>
      <c r="AY70" s="135">
        <f>'[3]Yearly Butadiene'!S70</f>
        <v>22753.714965789015</v>
      </c>
      <c r="AZ70" s="135">
        <f>'[3]Yearly Butadiene'!T70</f>
        <v>22587.039584241615</v>
      </c>
      <c r="BA70" s="135">
        <f>'[3]Yearly Butadiene'!U70</f>
        <v>22420.364202694214</v>
      </c>
      <c r="BB70" s="135">
        <f>'[3]Yearly Butadiene'!V70</f>
        <v>22253.688821146814</v>
      </c>
      <c r="BC70" s="135">
        <f>'[3]Yearly Butadiene'!W70</f>
        <v>22087.013439599414</v>
      </c>
      <c r="BD70" s="135">
        <f>'[3]Yearly Butadiene'!X70</f>
        <v>21920.338058052013</v>
      </c>
      <c r="BE70" s="135">
        <f>'[3]Yearly Butadiene'!Y70</f>
        <v>21748.611907366816</v>
      </c>
      <c r="BF70" s="135">
        <f>'[3]Yearly Butadiene'!Z70</f>
        <v>21576.885756681611</v>
      </c>
      <c r="BG70" s="135">
        <f>'[3]Yearly Butadiene'!AA70</f>
        <v>21405.159605996414</v>
      </c>
      <c r="BH70" s="135">
        <f>'[3]Yearly Butadiene'!AB70</f>
        <v>21233.433455311213</v>
      </c>
      <c r="BI70" s="135">
        <f>'[3]Yearly Butadiene'!AC70</f>
        <v>21061.707304626012</v>
      </c>
      <c r="BJ70" s="135">
        <f>'[3]Yearly Butadiene'!AD70</f>
        <v>20889.981153940815</v>
      </c>
      <c r="BK70" s="135">
        <f>'[3]Yearly Butadiene'!AE70</f>
        <v>20718.255003255614</v>
      </c>
      <c r="BL70" s="135">
        <f>'[3]Yearly Butadiene'!AF70</f>
        <v>20546.528852570413</v>
      </c>
      <c r="BM70" s="135">
        <f>'[3]Yearly Butadiene'!AG70</f>
        <v>20374.802701885212</v>
      </c>
      <c r="BN70" s="135">
        <f>'[3]Yearly Butadiene'!AH70</f>
        <v>20203.076551200014</v>
      </c>
      <c r="BP70" s="135">
        <f t="shared" si="173"/>
        <v>306127.26561447594</v>
      </c>
      <c r="BQ70" s="135">
        <f t="shared" si="174"/>
        <v>303740.34765677573</v>
      </c>
      <c r="BR70" s="135">
        <f t="shared" si="175"/>
        <v>301352.85575293575</v>
      </c>
      <c r="BS70" s="135">
        <f t="shared" si="176"/>
        <v>298964.9771680386</v>
      </c>
      <c r="BT70" s="135">
        <f t="shared" si="177"/>
        <v>296576.89632102789</v>
      </c>
      <c r="BU70" s="135">
        <f t="shared" si="178"/>
        <v>294188.79481611808</v>
      </c>
      <c r="BV70" s="135">
        <f t="shared" si="179"/>
        <v>291375.52493564598</v>
      </c>
      <c r="BW70" s="135">
        <f t="shared" si="180"/>
        <v>288572.96341610263</v>
      </c>
      <c r="BX70" s="135">
        <f t="shared" si="181"/>
        <v>285781.1534118462</v>
      </c>
      <c r="BY70" s="135">
        <f t="shared" si="182"/>
        <v>283000.13665101258</v>
      </c>
      <c r="BZ70" s="135">
        <f t="shared" si="183"/>
        <v>280229.95345470431</v>
      </c>
      <c r="CA70" s="135">
        <f t="shared" si="184"/>
        <v>276709.08658362163</v>
      </c>
      <c r="CB70" s="135">
        <f t="shared" si="185"/>
        <v>273219.25515320711</v>
      </c>
      <c r="CC70" s="135">
        <f t="shared" si="186"/>
        <v>269760.21059006121</v>
      </c>
      <c r="CD70" s="135">
        <f t="shared" si="187"/>
        <v>266331.70614129712</v>
      </c>
      <c r="CE70" s="135">
        <f t="shared" si="188"/>
        <v>262933.49686212605</v>
      </c>
      <c r="CF70" s="135">
        <f t="shared" si="189"/>
        <v>258922.88820028241</v>
      </c>
      <c r="CG70" s="135">
        <f t="shared" si="190"/>
        <v>254960.6465215894</v>
      </c>
      <c r="CH70" s="135">
        <f t="shared" si="191"/>
        <v>251046.23357830875</v>
      </c>
      <c r="CI70" s="135">
        <f t="shared" si="192"/>
        <v>247179.11667495361</v>
      </c>
      <c r="CJ70" s="135">
        <f t="shared" si="193"/>
        <v>243358.76861390943</v>
      </c>
      <c r="CK70" s="135">
        <f t="shared" si="194"/>
        <v>239097.44371716757</v>
      </c>
      <c r="CL70" s="135">
        <f t="shared" si="195"/>
        <v>234896.32787223175</v>
      </c>
      <c r="CM70" s="135">
        <f t="shared" si="196"/>
        <v>230754.65708244336</v>
      </c>
      <c r="CN70" s="135">
        <f t="shared" si="197"/>
        <v>226671.67616167455</v>
      </c>
      <c r="CO70" s="135">
        <f t="shared" si="198"/>
        <v>222646.638639112</v>
      </c>
      <c r="CP70" s="135">
        <f t="shared" si="199"/>
        <v>218468.41778025261</v>
      </c>
      <c r="CQ70" s="135">
        <f t="shared" si="200"/>
        <v>214353.64864106989</v>
      </c>
      <c r="CR70" s="135">
        <f t="shared" si="201"/>
        <v>210301.47880942276</v>
      </c>
      <c r="CS70" s="135">
        <f t="shared" si="202"/>
        <v>206311.06618248887</v>
      </c>
      <c r="CT70" s="135">
        <f t="shared" si="203"/>
        <v>202381.57885052499</v>
      </c>
      <c r="CU70" s="187"/>
      <c r="CV70" s="135">
        <f>'[2]Yearly Butadiene'!AJ70</f>
        <v>280873.4199254759</v>
      </c>
      <c r="CW70" s="135">
        <f>'[2]Yearly Butadiene'!AK70</f>
        <v>279578.84222274047</v>
      </c>
      <c r="CX70" s="135">
        <f>'[2]Yearly Butadiene'!AL70</f>
        <v>278281.21934087161</v>
      </c>
      <c r="CY70" s="135">
        <f>'[2]Yearly Butadiene'!AM70</f>
        <v>276980.68472067575</v>
      </c>
      <c r="CZ70" s="135">
        <f>'[2]Yearly Butadiene'!AN70</f>
        <v>275677.36999766738</v>
      </c>
      <c r="DA70" s="135">
        <f>'[2]Yearly Butadiene'!AO70</f>
        <v>274371.40502097196</v>
      </c>
      <c r="DB70" s="135">
        <f>'[2]Yearly Butadiene'!AP70</f>
        <v>272628.82262757077</v>
      </c>
      <c r="DC70" s="135">
        <f>'[2]Yearly Butadiene'!AQ70</f>
        <v>270891.40529381641</v>
      </c>
      <c r="DD70" s="135">
        <f>'[2]Yearly Butadiene'!AR70</f>
        <v>269159.19342352136</v>
      </c>
      <c r="DE70" s="135">
        <f>'[2]Yearly Butadiene'!AS70</f>
        <v>267432.22647765232</v>
      </c>
      <c r="DF70" s="135">
        <f>'[2]Yearly Butadiene'!AT70</f>
        <v>265710.54298608075</v>
      </c>
      <c r="DG70" s="135">
        <f>'[2]Yearly Butadiene'!AU70</f>
        <v>263202.81579395762</v>
      </c>
      <c r="DH70" s="135">
        <f>'[2]Yearly Butadiene'!AV70</f>
        <v>260715.55135391178</v>
      </c>
      <c r="DI70" s="135">
        <f>'[2]Yearly Butadiene'!AW70</f>
        <v>258248.59652880431</v>
      </c>
      <c r="DJ70" s="135">
        <f>'[2]Yearly Butadiene'!AX70</f>
        <v>255801.79925548669</v>
      </c>
      <c r="DK70" s="135">
        <f>'[2]Yearly Butadiene'!AY70</f>
        <v>253375.00853770075</v>
      </c>
      <c r="DL70" s="135">
        <f>'[2]Yearly Butadiene'!AZ70</f>
        <v>250287.69656654052</v>
      </c>
      <c r="DM70" s="135">
        <f>'[2]Yearly Butadiene'!BA70</f>
        <v>247234.48128047437</v>
      </c>
      <c r="DN70" s="135">
        <f>'[2]Yearly Butadiene'!BB70</f>
        <v>244215.01089263108</v>
      </c>
      <c r="DO70" s="135">
        <f>'[2]Yearly Butadiene'!BC70</f>
        <v>241228.93707122968</v>
      </c>
      <c r="DP70" s="135">
        <f>'[2]Yearly Butadiene'!BD70</f>
        <v>238275.91490687881</v>
      </c>
      <c r="DQ70" s="135">
        <f>'[2]Yearly Butadiene'!BE70</f>
        <v>234863.93739224406</v>
      </c>
      <c r="DR70" s="135">
        <f>'[2]Yearly Butadiene'!BF70</f>
        <v>231495.53690254921</v>
      </c>
      <c r="DS70" s="135">
        <f>'[2]Yearly Butadiene'!BG70</f>
        <v>228170.20501267308</v>
      </c>
      <c r="DT70" s="135">
        <f>'[2]Yearly Butadiene'!BH70</f>
        <v>224887.43885220838</v>
      </c>
      <c r="DU70" s="135">
        <f>'[2]Yearly Butadiene'!BI70</f>
        <v>221646.74104763029</v>
      </c>
      <c r="DV70" s="135">
        <f>'[2]Yearly Butadiene'!BJ70</f>
        <v>218215.25592577184</v>
      </c>
      <c r="DW70" s="135">
        <f>'[2]Yearly Butadiene'!BK70</f>
        <v>214830.49157622934</v>
      </c>
      <c r="DX70" s="135">
        <f>'[2]Yearly Butadiene'!BL70</f>
        <v>211491.8739194613</v>
      </c>
      <c r="DY70" s="135">
        <f>'[2]Yearly Butadiene'!BM70</f>
        <v>208198.83543428031</v>
      </c>
      <c r="DZ70" s="135">
        <f>'[2]Yearly Butadiene'!BN70</f>
        <v>204950.81508674062</v>
      </c>
      <c r="EB70" s="135">
        <f>'[3]Yearly Butadiene'!AJ70</f>
        <v>25253.845689000016</v>
      </c>
      <c r="EC70" s="135">
        <f>'[3]Yearly Butadiene'!AK70</f>
        <v>25170.507998226316</v>
      </c>
      <c r="ED70" s="135">
        <f>'[3]Yearly Butadiene'!AL70</f>
        <v>25087.170307452619</v>
      </c>
      <c r="EE70" s="135">
        <f>'[3]Yearly Butadiene'!AM70</f>
        <v>25003.832616678916</v>
      </c>
      <c r="EF70" s="135">
        <f>'[3]Yearly Butadiene'!AN70</f>
        <v>24920.494925905215</v>
      </c>
      <c r="EG70" s="135">
        <f>'[3]Yearly Butadiene'!AO70</f>
        <v>24837.157235131515</v>
      </c>
      <c r="EH70" s="135">
        <f>'[3]Yearly Butadiene'!AP70</f>
        <v>24753.819544357819</v>
      </c>
      <c r="EI70" s="135">
        <f>'[3]Yearly Butadiene'!AQ70</f>
        <v>24670.481853584115</v>
      </c>
      <c r="EJ70" s="135">
        <f>'[3]Yearly Butadiene'!AR70</f>
        <v>24587.144162810415</v>
      </c>
      <c r="EK70" s="135">
        <f>'[3]Yearly Butadiene'!AS70</f>
        <v>24503.806472036715</v>
      </c>
      <c r="EL70" s="135">
        <f>'[3]Yearly Butadiene'!AT70</f>
        <v>24420.468781263018</v>
      </c>
      <c r="EM70" s="135">
        <f>'[3]Yearly Butadiene'!AU70</f>
        <v>24337.131090489314</v>
      </c>
      <c r="EN70" s="135">
        <f>'[3]Yearly Butadiene'!AV70</f>
        <v>24253.793399715614</v>
      </c>
      <c r="EO70" s="135">
        <f>'[3]Yearly Butadiene'!AW70</f>
        <v>24170.455708941918</v>
      </c>
      <c r="EP70" s="135">
        <f>'[3]Yearly Butadiene'!AX70</f>
        <v>24087.118018168218</v>
      </c>
      <c r="EQ70" s="135">
        <f>'[3]Yearly Butadiene'!AY70</f>
        <v>24003.780327394514</v>
      </c>
      <c r="ER70" s="135">
        <f>'[3]Yearly Butadiene'!AZ70</f>
        <v>23920.442636620814</v>
      </c>
      <c r="ES70" s="135">
        <f>'[3]Yearly Butadiene'!BA70</f>
        <v>23837.104945847117</v>
      </c>
      <c r="ET70" s="135">
        <f>'[3]Yearly Butadiene'!BB70</f>
        <v>23753.767255073417</v>
      </c>
      <c r="EU70" s="135">
        <f>'[3]Yearly Butadiene'!BC70</f>
        <v>23670.429564299713</v>
      </c>
      <c r="EV70" s="135">
        <f>'[3]Yearly Butadiene'!BD70</f>
        <v>23587.091873526013</v>
      </c>
      <c r="EW70" s="135">
        <f>'[3]Yearly Butadiene'!BE70</f>
        <v>23501.228798183416</v>
      </c>
      <c r="EX70" s="135">
        <f>'[3]Yearly Butadiene'!BF70</f>
        <v>23415.365722840816</v>
      </c>
      <c r="EY70" s="135">
        <f>'[3]Yearly Butadiene'!BG70</f>
        <v>23329.502647498211</v>
      </c>
      <c r="EZ70" s="135">
        <f>'[3]Yearly Butadiene'!BH70</f>
        <v>23243.639572155615</v>
      </c>
      <c r="FA70" s="135">
        <f>'[3]Yearly Butadiene'!BI70</f>
        <v>23157.776496813014</v>
      </c>
      <c r="FB70" s="135">
        <f>'[3]Yearly Butadiene'!BJ70</f>
        <v>23071.913421470414</v>
      </c>
      <c r="FC70" s="135">
        <f>'[3]Yearly Butadiene'!BK70</f>
        <v>22986.050346127817</v>
      </c>
      <c r="FD70" s="135">
        <f>'[3]Yearly Butadiene'!BL70</f>
        <v>22900.187270785213</v>
      </c>
      <c r="FE70" s="135">
        <f>'[3]Yearly Butadiene'!BM70</f>
        <v>22814.324195442616</v>
      </c>
      <c r="FF70" s="135">
        <f>'[3]Yearly Butadiene'!BN70</f>
        <v>22728.461120100015</v>
      </c>
      <c r="FG70" s="187"/>
      <c r="FH70" s="135">
        <f t="shared" si="204"/>
        <v>306127.26561447594</v>
      </c>
      <c r="FI70" s="135">
        <f t="shared" si="205"/>
        <v>304749.35022096679</v>
      </c>
      <c r="FJ70" s="135">
        <f t="shared" si="206"/>
        <v>303368.38964832423</v>
      </c>
      <c r="FK70" s="135">
        <f t="shared" si="207"/>
        <v>301984.51733735466</v>
      </c>
      <c r="FL70" s="135">
        <f t="shared" si="208"/>
        <v>300597.86492357258</v>
      </c>
      <c r="FM70" s="135">
        <f t="shared" si="209"/>
        <v>299208.5622561035</v>
      </c>
      <c r="FN70" s="135">
        <f t="shared" si="210"/>
        <v>297382.6421719286</v>
      </c>
      <c r="FO70" s="135">
        <f t="shared" si="211"/>
        <v>295561.88714740053</v>
      </c>
      <c r="FP70" s="135">
        <f t="shared" si="212"/>
        <v>293746.33758633176</v>
      </c>
      <c r="FQ70" s="135">
        <f t="shared" si="213"/>
        <v>291936.03294968902</v>
      </c>
      <c r="FR70" s="135">
        <f t="shared" si="214"/>
        <v>290131.01176734379</v>
      </c>
      <c r="FS70" s="135">
        <f t="shared" si="215"/>
        <v>287539.94688444695</v>
      </c>
      <c r="FT70" s="135">
        <f t="shared" si="216"/>
        <v>284969.34475362737</v>
      </c>
      <c r="FU70" s="135">
        <f t="shared" si="217"/>
        <v>282419.05223774625</v>
      </c>
      <c r="FV70" s="135">
        <f t="shared" si="218"/>
        <v>279888.91727365489</v>
      </c>
      <c r="FW70" s="135">
        <f t="shared" si="219"/>
        <v>277378.78886509524</v>
      </c>
      <c r="FX70" s="135">
        <f t="shared" si="220"/>
        <v>274208.13920316135</v>
      </c>
      <c r="FY70" s="135">
        <f t="shared" si="221"/>
        <v>271071.58622632147</v>
      </c>
      <c r="FZ70" s="135">
        <f t="shared" si="222"/>
        <v>267968.77814770449</v>
      </c>
      <c r="GA70" s="135">
        <f t="shared" si="223"/>
        <v>264899.36663552938</v>
      </c>
      <c r="GB70" s="135">
        <f t="shared" si="224"/>
        <v>261863.00678040483</v>
      </c>
      <c r="GC70" s="135">
        <f t="shared" si="225"/>
        <v>258365.16619042747</v>
      </c>
      <c r="GD70" s="135">
        <f t="shared" si="226"/>
        <v>254910.90262539004</v>
      </c>
      <c r="GE70" s="135">
        <f t="shared" si="227"/>
        <v>251499.70766017129</v>
      </c>
      <c r="GF70" s="135">
        <f t="shared" si="228"/>
        <v>248131.07842436398</v>
      </c>
      <c r="GG70" s="135">
        <f t="shared" si="229"/>
        <v>244804.51754444331</v>
      </c>
      <c r="GH70" s="135">
        <f t="shared" si="230"/>
        <v>241287.16934724225</v>
      </c>
      <c r="GI70" s="135">
        <f t="shared" si="231"/>
        <v>237816.54192235717</v>
      </c>
      <c r="GJ70" s="135">
        <f t="shared" si="232"/>
        <v>234392.06119024652</v>
      </c>
      <c r="GK70" s="135">
        <f t="shared" si="233"/>
        <v>231013.15962972291</v>
      </c>
      <c r="GL70" s="135">
        <f t="shared" si="234"/>
        <v>227679.27620684064</v>
      </c>
    </row>
    <row r="71" spans="1:195" outlineLevel="1">
      <c r="A71" s="6" t="s">
        <v>3</v>
      </c>
      <c r="B71" s="6" t="s">
        <v>79</v>
      </c>
      <c r="C71" s="17" t="s">
        <v>197</v>
      </c>
      <c r="D71" s="132">
        <f>'[2]Yearly Butadiene'!D71</f>
        <v>0</v>
      </c>
      <c r="E71" s="132">
        <f>'[2]Yearly Butadiene'!E71</f>
        <v>957.21136338194265</v>
      </c>
      <c r="F71" s="132">
        <f>'[2]Yearly Butadiene'!F71</f>
        <v>1886.2664727051633</v>
      </c>
      <c r="G71" s="132">
        <f>'[2]Yearly Butadiene'!G71</f>
        <v>2787.3376054332184</v>
      </c>
      <c r="H71" s="132">
        <f>'[2]Yearly Butadiene'!H71</f>
        <v>3660.5962994343681</v>
      </c>
      <c r="I71" s="132">
        <f>'[2]Yearly Butadiene'!I71</f>
        <v>4506.2133556639565</v>
      </c>
      <c r="J71" s="132">
        <f>'[2]Yearly Butadiene'!J71</f>
        <v>5324.3588408378964</v>
      </c>
      <c r="K71" s="132">
        <f>'[2]Yearly Butadiene'!K71</f>
        <v>6115.2020900974385</v>
      </c>
      <c r="L71" s="132">
        <f>'[2]Yearly Butadiene'!L71</f>
        <v>6878.9117096651353</v>
      </c>
      <c r="M71" s="132">
        <f>'[2]Yearly Butadiene'!M71</f>
        <v>7615.6555794921442</v>
      </c>
      <c r="N71" s="132">
        <f>'[2]Yearly Butadiene'!N71</f>
        <v>8325.6008558967842</v>
      </c>
      <c r="O71" s="132">
        <f>'[2]Yearly Butadiene'!O71</f>
        <v>9008.91397419442</v>
      </c>
      <c r="P71" s="132">
        <f>'[2]Yearly Butadiene'!P71</f>
        <v>9665.7606513187638</v>
      </c>
      <c r="Q71" s="132">
        <f>'[2]Yearly Butadiene'!Q71</f>
        <v>10140.787983607905</v>
      </c>
      <c r="R71" s="132">
        <f>'[2]Yearly Butadiene'!R71</f>
        <v>10583.150556568951</v>
      </c>
      <c r="S71" s="132">
        <f>'[2]Yearly Butadiene'!S71</f>
        <v>10993.432719540284</v>
      </c>
      <c r="T71" s="132">
        <f>'[2]Yearly Butadiene'!T71</f>
        <v>11372.214595897662</v>
      </c>
      <c r="U71" s="132">
        <f>'[2]Yearly Butadiene'!U71</f>
        <v>11720.072104678547</v>
      </c>
      <c r="V71" s="132">
        <f>'[2]Yearly Butadiene'!V71</f>
        <v>12037.576982114781</v>
      </c>
      <c r="W71" s="132">
        <f>'[2]Yearly Butadiene'!W71</f>
        <v>12325.296803073714</v>
      </c>
      <c r="X71" s="132">
        <f>'[2]Yearly Butadiene'!X71</f>
        <v>12583.795002408322</v>
      </c>
      <c r="Y71" s="132">
        <f>'[2]Yearly Butadiene'!Y71</f>
        <v>12813.630896216691</v>
      </c>
      <c r="Z71" s="132">
        <f>'[2]Yearly Butadiene'!Z71</f>
        <v>13015.359703010978</v>
      </c>
      <c r="AA71" s="132">
        <f>'[2]Yearly Butadiene'!AA71</f>
        <v>12825.634353274174</v>
      </c>
      <c r="AB71" s="132">
        <f>'[2]Yearly Butadiene'!AB71</f>
        <v>12601.298730179886</v>
      </c>
      <c r="AC71" s="132">
        <f>'[2]Yearly Butadiene'!AC71</f>
        <v>12343.68567825808</v>
      </c>
      <c r="AD71" s="132">
        <f>'[2]Yearly Butadiene'!AD71</f>
        <v>12054.117292054008</v>
      </c>
      <c r="AE71" s="132">
        <f>'[2]Yearly Butadiene'!AE71</f>
        <v>11733.904973575009</v>
      </c>
      <c r="AF71" s="132">
        <f>'[2]Yearly Butadiene'!AF71</f>
        <v>11384.349489487704</v>
      </c>
      <c r="AG71" s="132">
        <f>'[2]Yearly Butadiene'!AG71</f>
        <v>11006.741028066663</v>
      </c>
      <c r="AH71" s="132">
        <f>'[2]Yearly Butadiene'!AH71</f>
        <v>10602.359255895506</v>
      </c>
      <c r="AI71" s="187"/>
      <c r="AJ71" s="132">
        <f>'[3]Yearly Butadiene'!D71</f>
        <v>0</v>
      </c>
      <c r="AK71" s="132">
        <f>'[3]Yearly Butadiene'!E71</f>
        <v>637.99643439202373</v>
      </c>
      <c r="AL71" s="132">
        <f>'[3]Yearly Butadiene'!F71</f>
        <v>1262.0475915295765</v>
      </c>
      <c r="AM71" s="132">
        <f>'[3]Yearly Butadiene'!G71</f>
        <v>1872.1534714126583</v>
      </c>
      <c r="AN71" s="132">
        <f>'[3]Yearly Butadiene'!H71</f>
        <v>2468.3140740412691</v>
      </c>
      <c r="AO71" s="132">
        <f>'[3]Yearly Butadiene'!I71</f>
        <v>3050.5293994154126</v>
      </c>
      <c r="AP71" s="132">
        <f>'[3]Yearly Butadiene'!J71</f>
        <v>3618.7994475350824</v>
      </c>
      <c r="AQ71" s="132">
        <f>'[3]Yearly Butadiene'!K71</f>
        <v>4173.1242184002822</v>
      </c>
      <c r="AR71" s="132">
        <f>'[3]Yearly Butadiene'!L71</f>
        <v>4713.5037120110155</v>
      </c>
      <c r="AS71" s="132">
        <f>'[3]Yearly Butadiene'!M71</f>
        <v>5239.9379283672733</v>
      </c>
      <c r="AT71" s="132">
        <f>'[3]Yearly Butadiene'!N71</f>
        <v>5752.4268674690647</v>
      </c>
      <c r="AU71" s="132">
        <f>'[3]Yearly Butadiene'!O71</f>
        <v>6250.9705293163825</v>
      </c>
      <c r="AV71" s="132">
        <f>'[3]Yearly Butadiene'!P71</f>
        <v>6735.5689139092319</v>
      </c>
      <c r="AW71" s="132">
        <f>'[3]Yearly Butadiene'!Q71</f>
        <v>7139.069235892568</v>
      </c>
      <c r="AX71" s="132">
        <f>'[3]Yearly Butadiene'!R71</f>
        <v>7523.6918360565305</v>
      </c>
      <c r="AY71" s="132">
        <f>'[3]Yearly Butadiene'!S71</f>
        <v>7889.6626278926378</v>
      </c>
      <c r="AZ71" s="132">
        <f>'[3]Yearly Butadiene'!T71</f>
        <v>8237.207524892412</v>
      </c>
      <c r="BA71" s="132">
        <f>'[3]Yearly Butadiene'!U71</f>
        <v>8566.5524405473789</v>
      </c>
      <c r="BB71" s="132">
        <f>'[3]Yearly Butadiene'!V71</f>
        <v>8877.9232883490586</v>
      </c>
      <c r="BC71" s="132">
        <f>'[3]Yearly Butadiene'!W71</f>
        <v>9171.545981788975</v>
      </c>
      <c r="BD71" s="132">
        <f>'[3]Yearly Butadiene'!X71</f>
        <v>9447.6464343586467</v>
      </c>
      <c r="BE71" s="132">
        <f>'[3]Yearly Butadiene'!Y71</f>
        <v>9706.4505595495957</v>
      </c>
      <c r="BF71" s="132">
        <f>'[3]Yearly Butadiene'!Z71</f>
        <v>9948.184270853355</v>
      </c>
      <c r="BG71" s="132">
        <f>'[3]Yearly Butadiene'!AA71</f>
        <v>9996.2208701479649</v>
      </c>
      <c r="BH71" s="132">
        <f>'[3]Yearly Butadiene'!AB71</f>
        <v>10020.786173295575</v>
      </c>
      <c r="BI71" s="132">
        <f>'[3]Yearly Butadiene'!AC71</f>
        <v>10022.557920770761</v>
      </c>
      <c r="BJ71" s="132">
        <f>'[3]Yearly Butadiene'!AD71</f>
        <v>10002.213853048073</v>
      </c>
      <c r="BK71" s="132">
        <f>'[3]Yearly Butadiene'!AE71</f>
        <v>9960.4317106020917</v>
      </c>
      <c r="BL71" s="132">
        <f>'[3]Yearly Butadiene'!AF71</f>
        <v>9897.8892339073773</v>
      </c>
      <c r="BM71" s="132">
        <f>'[3]Yearly Butadiene'!AG71</f>
        <v>9815.2641634385072</v>
      </c>
      <c r="BN71" s="132">
        <f>'[3]Yearly Butadiene'!AH71</f>
        <v>9713.2342396700351</v>
      </c>
      <c r="BP71" s="132">
        <f t="shared" si="173"/>
        <v>0</v>
      </c>
      <c r="BQ71" s="132">
        <f t="shared" si="174"/>
        <v>1595.2077977739664</v>
      </c>
      <c r="BR71" s="132">
        <f t="shared" si="175"/>
        <v>3148.3140642347398</v>
      </c>
      <c r="BS71" s="132">
        <f t="shared" si="176"/>
        <v>4659.4910768458767</v>
      </c>
      <c r="BT71" s="132">
        <f t="shared" si="177"/>
        <v>6128.9103734756372</v>
      </c>
      <c r="BU71" s="132">
        <f t="shared" si="178"/>
        <v>7556.7427550793691</v>
      </c>
      <c r="BV71" s="132">
        <f t="shared" si="179"/>
        <v>8943.1582883729789</v>
      </c>
      <c r="BW71" s="132">
        <f t="shared" si="180"/>
        <v>10288.326308497721</v>
      </c>
      <c r="BX71" s="132">
        <f t="shared" si="181"/>
        <v>11592.415421676151</v>
      </c>
      <c r="BY71" s="132">
        <f t="shared" si="182"/>
        <v>12855.593507859418</v>
      </c>
      <c r="BZ71" s="132">
        <f t="shared" si="183"/>
        <v>14078.027723365849</v>
      </c>
      <c r="CA71" s="132">
        <f t="shared" si="184"/>
        <v>15259.884503510802</v>
      </c>
      <c r="CB71" s="132">
        <f t="shared" si="185"/>
        <v>16401.329565227996</v>
      </c>
      <c r="CC71" s="132">
        <f t="shared" si="186"/>
        <v>17279.857219500474</v>
      </c>
      <c r="CD71" s="132">
        <f t="shared" si="187"/>
        <v>18106.842392625484</v>
      </c>
      <c r="CE71" s="132">
        <f t="shared" si="188"/>
        <v>18883.095347432922</v>
      </c>
      <c r="CF71" s="132">
        <f t="shared" si="189"/>
        <v>19609.422120790074</v>
      </c>
      <c r="CG71" s="132">
        <f t="shared" si="190"/>
        <v>20286.624545225925</v>
      </c>
      <c r="CH71" s="132">
        <f t="shared" si="191"/>
        <v>20915.500270463839</v>
      </c>
      <c r="CI71" s="132">
        <f t="shared" si="192"/>
        <v>21496.842784862689</v>
      </c>
      <c r="CJ71" s="132">
        <f t="shared" si="193"/>
        <v>22031.441436766967</v>
      </c>
      <c r="CK71" s="132">
        <f t="shared" si="194"/>
        <v>22520.081455766289</v>
      </c>
      <c r="CL71" s="132">
        <f t="shared" si="195"/>
        <v>22963.543973864333</v>
      </c>
      <c r="CM71" s="132">
        <f t="shared" si="196"/>
        <v>22821.855223422139</v>
      </c>
      <c r="CN71" s="132">
        <f t="shared" si="197"/>
        <v>22622.084903475461</v>
      </c>
      <c r="CO71" s="132">
        <f t="shared" si="198"/>
        <v>22366.243599028843</v>
      </c>
      <c r="CP71" s="132">
        <f t="shared" si="199"/>
        <v>22056.331145102082</v>
      </c>
      <c r="CQ71" s="132">
        <f t="shared" si="200"/>
        <v>21694.336684177099</v>
      </c>
      <c r="CR71" s="132">
        <f t="shared" si="201"/>
        <v>21282.238723395079</v>
      </c>
      <c r="CS71" s="132">
        <f t="shared" si="202"/>
        <v>20822.00519150517</v>
      </c>
      <c r="CT71" s="132">
        <f t="shared" si="203"/>
        <v>20315.593495565539</v>
      </c>
      <c r="CU71" s="187"/>
      <c r="CV71" s="132">
        <f>'[2]Yearly Butadiene'!AJ71</f>
        <v>0</v>
      </c>
      <c r="CW71" s="132">
        <f>'[2]Yearly Butadiene'!AK71</f>
        <v>957.21136338194265</v>
      </c>
      <c r="CX71" s="132">
        <f>'[2]Yearly Butadiene'!AL71</f>
        <v>1886.2664727051633</v>
      </c>
      <c r="CY71" s="132">
        <f>'[2]Yearly Butadiene'!AM71</f>
        <v>2787.3376054332184</v>
      </c>
      <c r="CZ71" s="132">
        <f>'[2]Yearly Butadiene'!AN71</f>
        <v>3660.5962994343681</v>
      </c>
      <c r="DA71" s="132">
        <f>'[2]Yearly Butadiene'!AO71</f>
        <v>4506.2133556639565</v>
      </c>
      <c r="DB71" s="132">
        <f>'[2]Yearly Butadiene'!AP71</f>
        <v>5324.3588408378964</v>
      </c>
      <c r="DC71" s="132">
        <f>'[2]Yearly Butadiene'!AQ71</f>
        <v>6115.2020900974385</v>
      </c>
      <c r="DD71" s="132">
        <f>'[2]Yearly Butadiene'!AR71</f>
        <v>6878.9117096651353</v>
      </c>
      <c r="DE71" s="132">
        <f>'[2]Yearly Butadiene'!AS71</f>
        <v>7615.6555794921442</v>
      </c>
      <c r="DF71" s="132">
        <f>'[2]Yearly Butadiene'!AT71</f>
        <v>8325.6008558967842</v>
      </c>
      <c r="DG71" s="132">
        <f>'[2]Yearly Butadiene'!AU71</f>
        <v>9008.91397419442</v>
      </c>
      <c r="DH71" s="132">
        <f>'[2]Yearly Butadiene'!AV71</f>
        <v>9665.7606513187638</v>
      </c>
      <c r="DI71" s="132">
        <f>'[2]Yearly Butadiene'!AW71</f>
        <v>10140.787983607905</v>
      </c>
      <c r="DJ71" s="132">
        <f>'[2]Yearly Butadiene'!AX71</f>
        <v>10583.150556568951</v>
      </c>
      <c r="DK71" s="132">
        <f>'[2]Yearly Butadiene'!AY71</f>
        <v>10993.432719540284</v>
      </c>
      <c r="DL71" s="132">
        <f>'[2]Yearly Butadiene'!AZ71</f>
        <v>11372.214595897662</v>
      </c>
      <c r="DM71" s="132">
        <f>'[2]Yearly Butadiene'!BA71</f>
        <v>11720.072104678547</v>
      </c>
      <c r="DN71" s="132">
        <f>'[2]Yearly Butadiene'!BB71</f>
        <v>12037.576982114781</v>
      </c>
      <c r="DO71" s="132">
        <f>'[2]Yearly Butadiene'!BC71</f>
        <v>12325.296803073714</v>
      </c>
      <c r="DP71" s="132">
        <f>'[2]Yearly Butadiene'!BD71</f>
        <v>12583.795002408322</v>
      </c>
      <c r="DQ71" s="132">
        <f>'[2]Yearly Butadiene'!BE71</f>
        <v>12813.630896216691</v>
      </c>
      <c r="DR71" s="132">
        <f>'[2]Yearly Butadiene'!BF71</f>
        <v>13015.359703010978</v>
      </c>
      <c r="DS71" s="132">
        <f>'[2]Yearly Butadiene'!BG71</f>
        <v>12825.634353274174</v>
      </c>
      <c r="DT71" s="132">
        <f>'[2]Yearly Butadiene'!BH71</f>
        <v>12601.298730179886</v>
      </c>
      <c r="DU71" s="132">
        <f>'[2]Yearly Butadiene'!BI71</f>
        <v>12343.68567825808</v>
      </c>
      <c r="DV71" s="132">
        <f>'[2]Yearly Butadiene'!BJ71</f>
        <v>12054.117292054008</v>
      </c>
      <c r="DW71" s="132">
        <f>'[2]Yearly Butadiene'!BK71</f>
        <v>11733.904973575009</v>
      </c>
      <c r="DX71" s="132">
        <f>'[2]Yearly Butadiene'!BL71</f>
        <v>11384.349489487704</v>
      </c>
      <c r="DY71" s="132">
        <f>'[2]Yearly Butadiene'!BM71</f>
        <v>11006.741028066663</v>
      </c>
      <c r="DZ71" s="132">
        <f>'[2]Yearly Butadiene'!BN71</f>
        <v>10602.359255895506</v>
      </c>
      <c r="EB71" s="132">
        <f>'[3]Yearly Butadiene'!AJ71</f>
        <v>0</v>
      </c>
      <c r="EC71" s="132">
        <f>'[3]Yearly Butadiene'!AK71</f>
        <v>637.99643439202373</v>
      </c>
      <c r="ED71" s="132">
        <f>'[3]Yearly Butadiene'!AL71</f>
        <v>1262.0475915295765</v>
      </c>
      <c r="EE71" s="132">
        <f>'[3]Yearly Butadiene'!AM71</f>
        <v>1872.1534714126583</v>
      </c>
      <c r="EF71" s="132">
        <f>'[3]Yearly Butadiene'!AN71</f>
        <v>2468.3140740412691</v>
      </c>
      <c r="EG71" s="132">
        <f>'[3]Yearly Butadiene'!AO71</f>
        <v>3050.5293994154126</v>
      </c>
      <c r="EH71" s="132">
        <f>'[3]Yearly Butadiene'!AP71</f>
        <v>3618.7994475350824</v>
      </c>
      <c r="EI71" s="132">
        <f>'[3]Yearly Butadiene'!AQ71</f>
        <v>4173.1242184002822</v>
      </c>
      <c r="EJ71" s="132">
        <f>'[3]Yearly Butadiene'!AR71</f>
        <v>4713.5037120110155</v>
      </c>
      <c r="EK71" s="132">
        <f>'[3]Yearly Butadiene'!AS71</f>
        <v>5239.9379283672733</v>
      </c>
      <c r="EL71" s="132">
        <f>'[3]Yearly Butadiene'!AT71</f>
        <v>5752.4268674690647</v>
      </c>
      <c r="EM71" s="132">
        <f>'[3]Yearly Butadiene'!AU71</f>
        <v>6250.9705293163825</v>
      </c>
      <c r="EN71" s="132">
        <f>'[3]Yearly Butadiene'!AV71</f>
        <v>6735.5689139092319</v>
      </c>
      <c r="EO71" s="132">
        <f>'[3]Yearly Butadiene'!AW71</f>
        <v>7139.069235892568</v>
      </c>
      <c r="EP71" s="132">
        <f>'[3]Yearly Butadiene'!AX71</f>
        <v>7523.6918360565305</v>
      </c>
      <c r="EQ71" s="132">
        <f>'[3]Yearly Butadiene'!AY71</f>
        <v>7889.6626278926378</v>
      </c>
      <c r="ER71" s="132">
        <f>'[3]Yearly Butadiene'!AZ71</f>
        <v>8237.207524892412</v>
      </c>
      <c r="ES71" s="132">
        <f>'[3]Yearly Butadiene'!BA71</f>
        <v>8566.5524405473789</v>
      </c>
      <c r="ET71" s="132">
        <f>'[3]Yearly Butadiene'!BB71</f>
        <v>8877.9232883490586</v>
      </c>
      <c r="EU71" s="132">
        <f>'[3]Yearly Butadiene'!BC71</f>
        <v>9171.545981788975</v>
      </c>
      <c r="EV71" s="132">
        <f>'[3]Yearly Butadiene'!BD71</f>
        <v>9447.6464343586467</v>
      </c>
      <c r="EW71" s="132">
        <f>'[3]Yearly Butadiene'!BE71</f>
        <v>9706.4505595495957</v>
      </c>
      <c r="EX71" s="132">
        <f>'[3]Yearly Butadiene'!BF71</f>
        <v>9948.184270853355</v>
      </c>
      <c r="EY71" s="132">
        <f>'[3]Yearly Butadiene'!BG71</f>
        <v>9996.2208701479649</v>
      </c>
      <c r="EZ71" s="132">
        <f>'[3]Yearly Butadiene'!BH71</f>
        <v>10020.786173295575</v>
      </c>
      <c r="FA71" s="132">
        <f>'[3]Yearly Butadiene'!BI71</f>
        <v>10022.557920770761</v>
      </c>
      <c r="FB71" s="132">
        <f>'[3]Yearly Butadiene'!BJ71</f>
        <v>10002.213853048073</v>
      </c>
      <c r="FC71" s="132">
        <f>'[3]Yearly Butadiene'!BK71</f>
        <v>9960.4317106020917</v>
      </c>
      <c r="FD71" s="132">
        <f>'[3]Yearly Butadiene'!BL71</f>
        <v>9897.8892339073773</v>
      </c>
      <c r="FE71" s="132">
        <f>'[3]Yearly Butadiene'!BM71</f>
        <v>9815.2641634385072</v>
      </c>
      <c r="FF71" s="132">
        <f>'[3]Yearly Butadiene'!BN71</f>
        <v>9713.2342396700351</v>
      </c>
      <c r="FG71" s="187"/>
      <c r="FH71" s="132">
        <f t="shared" si="204"/>
        <v>0</v>
      </c>
      <c r="FI71" s="132">
        <f t="shared" si="205"/>
        <v>1595.2077977739664</v>
      </c>
      <c r="FJ71" s="132">
        <f t="shared" si="206"/>
        <v>3148.3140642347398</v>
      </c>
      <c r="FK71" s="132">
        <f t="shared" si="207"/>
        <v>4659.4910768458767</v>
      </c>
      <c r="FL71" s="132">
        <f t="shared" si="208"/>
        <v>6128.9103734756372</v>
      </c>
      <c r="FM71" s="132">
        <f t="shared" si="209"/>
        <v>7556.7427550793691</v>
      </c>
      <c r="FN71" s="132">
        <f t="shared" si="210"/>
        <v>8943.1582883729789</v>
      </c>
      <c r="FO71" s="132">
        <f t="shared" si="211"/>
        <v>10288.326308497721</v>
      </c>
      <c r="FP71" s="132">
        <f t="shared" si="212"/>
        <v>11592.415421676151</v>
      </c>
      <c r="FQ71" s="132">
        <f t="shared" si="213"/>
        <v>12855.593507859418</v>
      </c>
      <c r="FR71" s="132">
        <f t="shared" si="214"/>
        <v>14078.027723365849</v>
      </c>
      <c r="FS71" s="132">
        <f t="shared" si="215"/>
        <v>15259.884503510802</v>
      </c>
      <c r="FT71" s="132">
        <f t="shared" si="216"/>
        <v>16401.329565227996</v>
      </c>
      <c r="FU71" s="132">
        <f t="shared" si="217"/>
        <v>17279.857219500474</v>
      </c>
      <c r="FV71" s="132">
        <f t="shared" si="218"/>
        <v>18106.842392625484</v>
      </c>
      <c r="FW71" s="132">
        <f t="shared" si="219"/>
        <v>18883.095347432922</v>
      </c>
      <c r="FX71" s="132">
        <f t="shared" si="220"/>
        <v>19609.422120790074</v>
      </c>
      <c r="FY71" s="132">
        <f t="shared" si="221"/>
        <v>20286.624545225925</v>
      </c>
      <c r="FZ71" s="132">
        <f t="shared" si="222"/>
        <v>20915.500270463839</v>
      </c>
      <c r="GA71" s="132">
        <f t="shared" si="223"/>
        <v>21496.842784862689</v>
      </c>
      <c r="GB71" s="132">
        <f t="shared" si="224"/>
        <v>22031.441436766967</v>
      </c>
      <c r="GC71" s="132">
        <f t="shared" si="225"/>
        <v>22520.081455766289</v>
      </c>
      <c r="GD71" s="132">
        <f t="shared" si="226"/>
        <v>22963.543973864333</v>
      </c>
      <c r="GE71" s="132">
        <f t="shared" si="227"/>
        <v>22821.855223422139</v>
      </c>
      <c r="GF71" s="132">
        <f t="shared" si="228"/>
        <v>22622.084903475461</v>
      </c>
      <c r="GG71" s="132">
        <f t="shared" si="229"/>
        <v>22366.243599028843</v>
      </c>
      <c r="GH71" s="132">
        <f t="shared" si="230"/>
        <v>22056.331145102082</v>
      </c>
      <c r="GI71" s="132">
        <f t="shared" si="231"/>
        <v>21694.336684177099</v>
      </c>
      <c r="GJ71" s="132">
        <f t="shared" si="232"/>
        <v>21282.238723395079</v>
      </c>
      <c r="GK71" s="132">
        <f t="shared" si="233"/>
        <v>20822.00519150517</v>
      </c>
      <c r="GL71" s="132">
        <f t="shared" si="234"/>
        <v>20315.593495565539</v>
      </c>
    </row>
    <row r="72" spans="1:195" outlineLevel="1">
      <c r="A72" s="14"/>
      <c r="B72" s="10" t="s">
        <v>80</v>
      </c>
      <c r="C72" s="11" t="s">
        <v>197</v>
      </c>
      <c r="D72" s="133">
        <f>'[2]Yearly Butadiene'!D72</f>
        <v>0</v>
      </c>
      <c r="E72" s="133">
        <f>'[2]Yearly Butadiene'!E72</f>
        <v>361.01371835648331</v>
      </c>
      <c r="F72" s="133">
        <f>'[2]Yearly Butadiene'!F72</f>
        <v>746.92222813318983</v>
      </c>
      <c r="G72" s="133">
        <f>'[2]Yearly Butadiene'!G72</f>
        <v>1157.5553799084034</v>
      </c>
      <c r="H72" s="133">
        <f>'[2]Yearly Butadiene'!H72</f>
        <v>1592.7437832633984</v>
      </c>
      <c r="I72" s="133">
        <f>'[2]Yearly Butadiene'!I72</f>
        <v>2052.318803975556</v>
      </c>
      <c r="J72" s="133">
        <f>'[2]Yearly Butadiene'!J72</f>
        <v>2536.1125612208052</v>
      </c>
      <c r="K72" s="133">
        <f>'[2]Yearly Butadiene'!K72</f>
        <v>3043.9579247853567</v>
      </c>
      <c r="L72" s="133">
        <f>'[2]Yearly Butadiene'!L72</f>
        <v>3575.6885122866988</v>
      </c>
      <c r="M72" s="133">
        <f>'[2]Yearly Butadiene'!M72</f>
        <v>4131.1386864038377</v>
      </c>
      <c r="N72" s="133">
        <f>'[2]Yearly Butadiene'!N72</f>
        <v>4710.1435521167423</v>
      </c>
      <c r="O72" s="133">
        <f>'[2]Yearly Butadiene'!O72</f>
        <v>5312.5389539549597</v>
      </c>
      <c r="P72" s="133">
        <f>'[2]Yearly Butadiene'!P72</f>
        <v>5938.1614732553999</v>
      </c>
      <c r="Q72" s="133">
        <f>'[2]Yearly Butadiene'!Q72</f>
        <v>6561.028083631707</v>
      </c>
      <c r="R72" s="133">
        <f>'[2]Yearly Butadiene'!R72</f>
        <v>7200.997445899181</v>
      </c>
      <c r="S72" s="133">
        <f>'[2]Yearly Butadiene'!S72</f>
        <v>7857.5301588761977</v>
      </c>
      <c r="T72" s="133">
        <f>'[2]Yearly Butadiene'!T72</f>
        <v>8530.0910574199279</v>
      </c>
      <c r="U72" s="133">
        <f>'[2]Yearly Butadiene'!U72</f>
        <v>9218.1491900423043</v>
      </c>
      <c r="V72" s="133">
        <f>'[2]Yearly Butadiene'!V72</f>
        <v>9921.1777966226364</v>
      </c>
      <c r="W72" s="133">
        <f>'[2]Yearly Butadiene'!W72</f>
        <v>10638.654286216413</v>
      </c>
      <c r="X72" s="133">
        <f>'[2]Yearly Butadiene'!X72</f>
        <v>11370.060214960004</v>
      </c>
      <c r="Y72" s="133">
        <f>'[2]Yearly Butadiene'!Y72</f>
        <v>12114.881264070837</v>
      </c>
      <c r="Z72" s="133">
        <f>'[2]Yearly Butadiene'!Z72</f>
        <v>12872.607217942723</v>
      </c>
      <c r="AA72" s="133">
        <f>'[2]Yearly Butadiene'!AA72</f>
        <v>13521.957644139544</v>
      </c>
      <c r="AB72" s="133">
        <f>'[2]Yearly Butadiene'!AB72</f>
        <v>14166.719033580852</v>
      </c>
      <c r="AC72" s="133">
        <f>'[2]Yearly Butadiene'!AC72</f>
        <v>14805.688595540545</v>
      </c>
      <c r="AD72" s="133">
        <f>'[2]Yearly Butadiene'!AD72</f>
        <v>15437.674266229937</v>
      </c>
      <c r="AE72" s="133">
        <f>'[2]Yearly Butadiene'!AE72</f>
        <v>16061.494649427737</v>
      </c>
      <c r="AF72" s="133">
        <f>'[2]Yearly Butadiene'!AF72</f>
        <v>16675.978957372525</v>
      </c>
      <c r="AG72" s="133">
        <f>'[2]Yearly Butadiene'!AG72</f>
        <v>17279.966951916609</v>
      </c>
      <c r="AH72" s="133">
        <f>'[2]Yearly Butadiene'!AH72</f>
        <v>17872.308885940351</v>
      </c>
      <c r="AI72" s="187"/>
      <c r="AJ72" s="133">
        <f>'[3]Yearly Butadiene'!D72</f>
        <v>0</v>
      </c>
      <c r="AK72" s="133">
        <f>'[3]Yearly Butadiene'!E72</f>
        <v>76.786544082438951</v>
      </c>
      <c r="AL72" s="133">
        <f>'[3]Yearly Butadiene'!F72</f>
        <v>169.06784066984508</v>
      </c>
      <c r="AM72" s="133">
        <f>'[3]Yearly Butadiene'!G72</f>
        <v>276.8438897622184</v>
      </c>
      <c r="AN72" s="133">
        <f>'[3]Yearly Butadiene'!H72</f>
        <v>400.11469135955878</v>
      </c>
      <c r="AO72" s="133">
        <f>'[3]Yearly Butadiene'!I72</f>
        <v>538.88024546186648</v>
      </c>
      <c r="AP72" s="133">
        <f>'[3]Yearly Butadiene'!J72</f>
        <v>693.14055206914134</v>
      </c>
      <c r="AQ72" s="133">
        <f>'[3]Yearly Butadiene'!K72</f>
        <v>862.8956111813834</v>
      </c>
      <c r="AR72" s="133">
        <f>'[3]Yearly Butadiene'!L72</f>
        <v>1048.1454227985923</v>
      </c>
      <c r="AS72" s="133">
        <f>'[3]Yearly Butadiene'!M72</f>
        <v>1248.8899869207687</v>
      </c>
      <c r="AT72" s="133">
        <f>'[3]Yearly Butadiene'!N72</f>
        <v>1465.1293035479121</v>
      </c>
      <c r="AU72" s="133">
        <f>'[3]Yearly Butadiene'!O72</f>
        <v>1696.8633726800228</v>
      </c>
      <c r="AV72" s="133">
        <f>'[3]Yearly Butadiene'!P72</f>
        <v>1944.0921943171006</v>
      </c>
      <c r="AW72" s="133">
        <f>'[3]Yearly Butadiene'!Q72</f>
        <v>2195.6665192941964</v>
      </c>
      <c r="AX72" s="133">
        <f>'[3]Yearly Butadiene'!R72</f>
        <v>2459.8489243845843</v>
      </c>
      <c r="AY72" s="133">
        <f>'[3]Yearly Butadiene'!S72</f>
        <v>2736.3883945976836</v>
      </c>
      <c r="AZ72" s="133">
        <f>'[3]Yearly Butadiene'!T72</f>
        <v>3025.0339149429133</v>
      </c>
      <c r="BA72" s="133">
        <f>'[3]Yearly Butadiene'!U72</f>
        <v>3325.5344704296936</v>
      </c>
      <c r="BB72" s="133">
        <f>'[3]Yearly Butadiene'!V72</f>
        <v>3637.6390460674447</v>
      </c>
      <c r="BC72" s="133">
        <f>'[3]Yearly Butadiene'!W72</f>
        <v>3961.0966268655848</v>
      </c>
      <c r="BD72" s="133">
        <f>'[3]Yearly Butadiene'!X72</f>
        <v>4295.656197833533</v>
      </c>
      <c r="BE72" s="133">
        <f>'[3]Yearly Butadiene'!Y72</f>
        <v>4641.0667439807112</v>
      </c>
      <c r="BF72" s="133">
        <f>'[3]Yearly Butadiene'!Z72</f>
        <v>4997.0772503165363</v>
      </c>
      <c r="BG72" s="133">
        <f>'[3]Yearly Butadiene'!AA72</f>
        <v>5304.7410298863615</v>
      </c>
      <c r="BH72" s="133">
        <f>'[3]Yearly Butadiene'!AB72</f>
        <v>5613.3825283392525</v>
      </c>
      <c r="BI72" s="133">
        <f>'[3]Yearly Butadiene'!AC72</f>
        <v>5922.2487007034651</v>
      </c>
      <c r="BJ72" s="133">
        <f>'[3]Yearly Butadiene'!AD72</f>
        <v>6230.586502007257</v>
      </c>
      <c r="BK72" s="133">
        <f>'[3]Yearly Butadiene'!AE72</f>
        <v>6537.6428872788892</v>
      </c>
      <c r="BL72" s="133">
        <f>'[3]Yearly Butadiene'!AF72</f>
        <v>6842.6648115466178</v>
      </c>
      <c r="BM72" s="133">
        <f>'[3]Yearly Butadiene'!AG72</f>
        <v>7144.8992298387057</v>
      </c>
      <c r="BN72" s="133">
        <f>'[3]Yearly Butadiene'!AH72</f>
        <v>7443.5930971834041</v>
      </c>
      <c r="BP72" s="133">
        <f t="shared" si="173"/>
        <v>0</v>
      </c>
      <c r="BQ72" s="133">
        <f t="shared" si="174"/>
        <v>437.80026243892223</v>
      </c>
      <c r="BR72" s="133">
        <f t="shared" si="175"/>
        <v>915.99006880303489</v>
      </c>
      <c r="BS72" s="133">
        <f t="shared" si="176"/>
        <v>1434.3992696706218</v>
      </c>
      <c r="BT72" s="133">
        <f t="shared" si="177"/>
        <v>1992.8584746229571</v>
      </c>
      <c r="BU72" s="133">
        <f t="shared" si="178"/>
        <v>2591.1990494374222</v>
      </c>
      <c r="BV72" s="133">
        <f t="shared" si="179"/>
        <v>3229.2531132899467</v>
      </c>
      <c r="BW72" s="133">
        <f t="shared" si="180"/>
        <v>3906.8535359667403</v>
      </c>
      <c r="BX72" s="133">
        <f t="shared" si="181"/>
        <v>4623.8339350852912</v>
      </c>
      <c r="BY72" s="133">
        <f t="shared" si="182"/>
        <v>5380.0286733246066</v>
      </c>
      <c r="BZ72" s="133">
        <f t="shared" si="183"/>
        <v>6175.2728556646543</v>
      </c>
      <c r="CA72" s="133">
        <f t="shared" si="184"/>
        <v>7009.4023266349823</v>
      </c>
      <c r="CB72" s="133">
        <f t="shared" si="185"/>
        <v>7882.2536675725005</v>
      </c>
      <c r="CC72" s="133">
        <f t="shared" si="186"/>
        <v>8756.6946029259034</v>
      </c>
      <c r="CD72" s="133">
        <f t="shared" si="187"/>
        <v>9660.8463702837653</v>
      </c>
      <c r="CE72" s="133">
        <f t="shared" si="188"/>
        <v>10593.918553473881</v>
      </c>
      <c r="CF72" s="133">
        <f t="shared" si="189"/>
        <v>11555.124972362841</v>
      </c>
      <c r="CG72" s="133">
        <f t="shared" si="190"/>
        <v>12543.683660471997</v>
      </c>
      <c r="CH72" s="133">
        <f t="shared" si="191"/>
        <v>13558.816842690081</v>
      </c>
      <c r="CI72" s="133">
        <f t="shared" si="192"/>
        <v>14599.750913081998</v>
      </c>
      <c r="CJ72" s="133">
        <f t="shared" si="193"/>
        <v>15665.716412793536</v>
      </c>
      <c r="CK72" s="133">
        <f t="shared" si="194"/>
        <v>16755.94800805155</v>
      </c>
      <c r="CL72" s="133">
        <f t="shared" si="195"/>
        <v>17869.68446825926</v>
      </c>
      <c r="CM72" s="133">
        <f t="shared" si="196"/>
        <v>18826.698674025905</v>
      </c>
      <c r="CN72" s="133">
        <f t="shared" si="197"/>
        <v>19780.101561920106</v>
      </c>
      <c r="CO72" s="133">
        <f t="shared" si="198"/>
        <v>20727.93729624401</v>
      </c>
      <c r="CP72" s="133">
        <f t="shared" si="199"/>
        <v>21668.260768237193</v>
      </c>
      <c r="CQ72" s="133">
        <f t="shared" si="200"/>
        <v>22599.137536706628</v>
      </c>
      <c r="CR72" s="133">
        <f t="shared" si="201"/>
        <v>23518.643768919144</v>
      </c>
      <c r="CS72" s="133">
        <f t="shared" si="202"/>
        <v>24424.866181755315</v>
      </c>
      <c r="CT72" s="133">
        <f t="shared" si="203"/>
        <v>25315.901983123753</v>
      </c>
      <c r="CU72" s="187"/>
      <c r="CV72" s="133">
        <f>'[2]Yearly Butadiene'!AJ72</f>
        <v>0</v>
      </c>
      <c r="CW72" s="133">
        <f>'[2]Yearly Butadiene'!AK72</f>
        <v>361.01371835648331</v>
      </c>
      <c r="CX72" s="133">
        <f>'[2]Yearly Butadiene'!AL72</f>
        <v>746.92222813318983</v>
      </c>
      <c r="CY72" s="133">
        <f>'[2]Yearly Butadiene'!AM72</f>
        <v>1157.5553799084034</v>
      </c>
      <c r="CZ72" s="133">
        <f>'[2]Yearly Butadiene'!AN72</f>
        <v>1592.7437832633984</v>
      </c>
      <c r="DA72" s="133">
        <f>'[2]Yearly Butadiene'!AO72</f>
        <v>2052.318803975556</v>
      </c>
      <c r="DB72" s="133">
        <f>'[2]Yearly Butadiene'!AP72</f>
        <v>2536.1125612208052</v>
      </c>
      <c r="DC72" s="133">
        <f>'[2]Yearly Butadiene'!AQ72</f>
        <v>3043.9579247853567</v>
      </c>
      <c r="DD72" s="133">
        <f>'[2]Yearly Butadiene'!AR72</f>
        <v>3575.6885122866988</v>
      </c>
      <c r="DE72" s="133">
        <f>'[2]Yearly Butadiene'!AS72</f>
        <v>4131.1386864038377</v>
      </c>
      <c r="DF72" s="133">
        <f>'[2]Yearly Butadiene'!AT72</f>
        <v>4710.1435521167423</v>
      </c>
      <c r="DG72" s="133">
        <f>'[2]Yearly Butadiene'!AU72</f>
        <v>5312.5389539549597</v>
      </c>
      <c r="DH72" s="133">
        <f>'[2]Yearly Butadiene'!AV72</f>
        <v>5938.1614732553999</v>
      </c>
      <c r="DI72" s="133">
        <f>'[2]Yearly Butadiene'!AW72</f>
        <v>6561.028083631707</v>
      </c>
      <c r="DJ72" s="133">
        <f>'[2]Yearly Butadiene'!AX72</f>
        <v>7200.997445899181</v>
      </c>
      <c r="DK72" s="133">
        <f>'[2]Yearly Butadiene'!AY72</f>
        <v>7857.5301588761977</v>
      </c>
      <c r="DL72" s="133">
        <f>'[2]Yearly Butadiene'!AZ72</f>
        <v>8530.0910574199279</v>
      </c>
      <c r="DM72" s="133">
        <f>'[2]Yearly Butadiene'!BA72</f>
        <v>9218.1491900423043</v>
      </c>
      <c r="DN72" s="133">
        <f>'[2]Yearly Butadiene'!BB72</f>
        <v>9921.1777966226364</v>
      </c>
      <c r="DO72" s="133">
        <f>'[2]Yearly Butadiene'!BC72</f>
        <v>10638.654286216413</v>
      </c>
      <c r="DP72" s="133">
        <f>'[2]Yearly Butadiene'!BD72</f>
        <v>11370.060214960004</v>
      </c>
      <c r="DQ72" s="133">
        <f>'[2]Yearly Butadiene'!BE72</f>
        <v>12114.881264070837</v>
      </c>
      <c r="DR72" s="133">
        <f>'[2]Yearly Butadiene'!BF72</f>
        <v>12872.607217942723</v>
      </c>
      <c r="DS72" s="133">
        <f>'[2]Yearly Butadiene'!BG72</f>
        <v>13521.957644139544</v>
      </c>
      <c r="DT72" s="133">
        <f>'[2]Yearly Butadiene'!BH72</f>
        <v>14166.719033580852</v>
      </c>
      <c r="DU72" s="133">
        <f>'[2]Yearly Butadiene'!BI72</f>
        <v>14805.688595540545</v>
      </c>
      <c r="DV72" s="133">
        <f>'[2]Yearly Butadiene'!BJ72</f>
        <v>15437.674266229937</v>
      </c>
      <c r="DW72" s="133">
        <f>'[2]Yearly Butadiene'!BK72</f>
        <v>16061.494649427737</v>
      </c>
      <c r="DX72" s="133">
        <f>'[2]Yearly Butadiene'!BL72</f>
        <v>16675.978957372525</v>
      </c>
      <c r="DY72" s="133">
        <f>'[2]Yearly Butadiene'!BM72</f>
        <v>17279.966951916609</v>
      </c>
      <c r="DZ72" s="133">
        <f>'[2]Yearly Butadiene'!BN72</f>
        <v>17872.308885940351</v>
      </c>
      <c r="EB72" s="133">
        <f>'[3]Yearly Butadiene'!AJ72</f>
        <v>0</v>
      </c>
      <c r="EC72" s="133">
        <f>'[3]Yearly Butadiene'!AK72</f>
        <v>76.786544082438951</v>
      </c>
      <c r="ED72" s="133">
        <f>'[3]Yearly Butadiene'!AL72</f>
        <v>169.06784066984508</v>
      </c>
      <c r="EE72" s="133">
        <f>'[3]Yearly Butadiene'!AM72</f>
        <v>276.8438897622184</v>
      </c>
      <c r="EF72" s="133">
        <f>'[3]Yearly Butadiene'!AN72</f>
        <v>400.11469135955878</v>
      </c>
      <c r="EG72" s="133">
        <f>'[3]Yearly Butadiene'!AO72</f>
        <v>538.88024546186648</v>
      </c>
      <c r="EH72" s="133">
        <f>'[3]Yearly Butadiene'!AP72</f>
        <v>693.14055206914134</v>
      </c>
      <c r="EI72" s="133">
        <f>'[3]Yearly Butadiene'!AQ72</f>
        <v>862.8956111813834</v>
      </c>
      <c r="EJ72" s="133">
        <f>'[3]Yearly Butadiene'!AR72</f>
        <v>1048.1454227985923</v>
      </c>
      <c r="EK72" s="133">
        <f>'[3]Yearly Butadiene'!AS72</f>
        <v>1248.8899869207687</v>
      </c>
      <c r="EL72" s="133">
        <f>'[3]Yearly Butadiene'!AT72</f>
        <v>1465.1293035479121</v>
      </c>
      <c r="EM72" s="133">
        <f>'[3]Yearly Butadiene'!AU72</f>
        <v>1696.8633726800228</v>
      </c>
      <c r="EN72" s="133">
        <f>'[3]Yearly Butadiene'!AV72</f>
        <v>1944.0921943171006</v>
      </c>
      <c r="EO72" s="133">
        <f>'[3]Yearly Butadiene'!AW72</f>
        <v>2195.6665192941964</v>
      </c>
      <c r="EP72" s="133">
        <f>'[3]Yearly Butadiene'!AX72</f>
        <v>2459.8489243845843</v>
      </c>
      <c r="EQ72" s="133">
        <f>'[3]Yearly Butadiene'!AY72</f>
        <v>2736.3883945976836</v>
      </c>
      <c r="ER72" s="133">
        <f>'[3]Yearly Butadiene'!AZ72</f>
        <v>3025.0339149429133</v>
      </c>
      <c r="ES72" s="133">
        <f>'[3]Yearly Butadiene'!BA72</f>
        <v>3325.5344704296936</v>
      </c>
      <c r="ET72" s="133">
        <f>'[3]Yearly Butadiene'!BB72</f>
        <v>3637.6390460674447</v>
      </c>
      <c r="EU72" s="133">
        <f>'[3]Yearly Butadiene'!BC72</f>
        <v>3961.0966268655848</v>
      </c>
      <c r="EV72" s="133">
        <f>'[3]Yearly Butadiene'!BD72</f>
        <v>4295.656197833533</v>
      </c>
      <c r="EW72" s="133">
        <f>'[3]Yearly Butadiene'!BE72</f>
        <v>4641.0667439807112</v>
      </c>
      <c r="EX72" s="133">
        <f>'[3]Yearly Butadiene'!BF72</f>
        <v>4997.0772503165363</v>
      </c>
      <c r="EY72" s="133">
        <f>'[3]Yearly Butadiene'!BG72</f>
        <v>5304.7410298863615</v>
      </c>
      <c r="EZ72" s="133">
        <f>'[3]Yearly Butadiene'!BH72</f>
        <v>5613.3825283392525</v>
      </c>
      <c r="FA72" s="133">
        <f>'[3]Yearly Butadiene'!BI72</f>
        <v>5922.2487007034651</v>
      </c>
      <c r="FB72" s="133">
        <f>'[3]Yearly Butadiene'!BJ72</f>
        <v>6230.586502007257</v>
      </c>
      <c r="FC72" s="133">
        <f>'[3]Yearly Butadiene'!BK72</f>
        <v>6537.6428872788892</v>
      </c>
      <c r="FD72" s="133">
        <f>'[3]Yearly Butadiene'!BL72</f>
        <v>6842.6648115466178</v>
      </c>
      <c r="FE72" s="133">
        <f>'[3]Yearly Butadiene'!BM72</f>
        <v>7144.8992298387057</v>
      </c>
      <c r="FF72" s="133">
        <f>'[3]Yearly Butadiene'!BN72</f>
        <v>7443.5930971834041</v>
      </c>
      <c r="FG72" s="187"/>
      <c r="FH72" s="133">
        <f t="shared" si="204"/>
        <v>0</v>
      </c>
      <c r="FI72" s="133">
        <f t="shared" si="205"/>
        <v>437.80026243892223</v>
      </c>
      <c r="FJ72" s="133">
        <f t="shared" si="206"/>
        <v>915.99006880303489</v>
      </c>
      <c r="FK72" s="133">
        <f t="shared" si="207"/>
        <v>1434.3992696706218</v>
      </c>
      <c r="FL72" s="133">
        <f t="shared" si="208"/>
        <v>1992.8584746229571</v>
      </c>
      <c r="FM72" s="133">
        <f t="shared" si="209"/>
        <v>2591.1990494374222</v>
      </c>
      <c r="FN72" s="133">
        <f t="shared" si="210"/>
        <v>3229.2531132899467</v>
      </c>
      <c r="FO72" s="133">
        <f t="shared" si="211"/>
        <v>3906.8535359667403</v>
      </c>
      <c r="FP72" s="133">
        <f t="shared" si="212"/>
        <v>4623.8339350852912</v>
      </c>
      <c r="FQ72" s="133">
        <f t="shared" si="213"/>
        <v>5380.0286733246066</v>
      </c>
      <c r="FR72" s="133">
        <f t="shared" si="214"/>
        <v>6175.2728556646543</v>
      </c>
      <c r="FS72" s="133">
        <f t="shared" si="215"/>
        <v>7009.4023266349823</v>
      </c>
      <c r="FT72" s="133">
        <f t="shared" si="216"/>
        <v>7882.2536675725005</v>
      </c>
      <c r="FU72" s="133">
        <f t="shared" si="217"/>
        <v>8756.6946029259034</v>
      </c>
      <c r="FV72" s="133">
        <f t="shared" si="218"/>
        <v>9660.8463702837653</v>
      </c>
      <c r="FW72" s="133">
        <f t="shared" si="219"/>
        <v>10593.918553473881</v>
      </c>
      <c r="FX72" s="133">
        <f t="shared" si="220"/>
        <v>11555.124972362841</v>
      </c>
      <c r="FY72" s="133">
        <f t="shared" si="221"/>
        <v>12543.683660471997</v>
      </c>
      <c r="FZ72" s="133">
        <f t="shared" si="222"/>
        <v>13558.816842690081</v>
      </c>
      <c r="GA72" s="133">
        <f t="shared" si="223"/>
        <v>14599.750913081998</v>
      </c>
      <c r="GB72" s="133">
        <f t="shared" si="224"/>
        <v>15665.716412793536</v>
      </c>
      <c r="GC72" s="133">
        <f t="shared" si="225"/>
        <v>16755.94800805155</v>
      </c>
      <c r="GD72" s="133">
        <f t="shared" si="226"/>
        <v>17869.68446825926</v>
      </c>
      <c r="GE72" s="133">
        <f t="shared" si="227"/>
        <v>18826.698674025905</v>
      </c>
      <c r="GF72" s="133">
        <f t="shared" si="228"/>
        <v>19780.101561920106</v>
      </c>
      <c r="GG72" s="133">
        <f t="shared" si="229"/>
        <v>20727.93729624401</v>
      </c>
      <c r="GH72" s="133">
        <f t="shared" si="230"/>
        <v>21668.260768237193</v>
      </c>
      <c r="GI72" s="133">
        <f t="shared" si="231"/>
        <v>22599.137536706628</v>
      </c>
      <c r="GJ72" s="133">
        <f t="shared" si="232"/>
        <v>23518.643768919144</v>
      </c>
      <c r="GK72" s="133">
        <f t="shared" si="233"/>
        <v>24424.866181755315</v>
      </c>
      <c r="GL72" s="133">
        <f t="shared" si="234"/>
        <v>25315.901983123753</v>
      </c>
    </row>
    <row r="73" spans="1:195">
      <c r="A73" s="19" t="s">
        <v>81</v>
      </c>
      <c r="B73" s="19"/>
      <c r="C73" s="20" t="s">
        <v>197</v>
      </c>
      <c r="D73" s="137">
        <f>'[2]Yearly Butadiene'!D73</f>
        <v>846505.72103598283</v>
      </c>
      <c r="E73" s="137">
        <f>'[2]Yearly Butadiene'!E73</f>
        <v>834338.86377406551</v>
      </c>
      <c r="F73" s="137">
        <f>'[2]Yearly Butadiene'!F73</f>
        <v>822267.47668742307</v>
      </c>
      <c r="G73" s="137">
        <f>'[2]Yearly Butadiene'!G73</f>
        <v>810290.87082433014</v>
      </c>
      <c r="H73" s="137">
        <f>'[2]Yearly Butadiene'!H73</f>
        <v>798408.36204396479</v>
      </c>
      <c r="I73" s="137">
        <f>'[2]Yearly Butadiene'!I73</f>
        <v>786619.27098340413</v>
      </c>
      <c r="J73" s="137">
        <f>'[2]Yearly Butadiene'!J73</f>
        <v>774497.59648658673</v>
      </c>
      <c r="K73" s="137">
        <f>'[2]Yearly Butadiene'!K73</f>
        <v>762478.3693169771</v>
      </c>
      <c r="L73" s="137">
        <f>'[2]Yearly Butadiene'!L73</f>
        <v>750560.79405843036</v>
      </c>
      <c r="M73" s="137">
        <f>'[2]Yearly Butadiene'!M73</f>
        <v>738744.08120876714</v>
      </c>
      <c r="N73" s="137">
        <f>'[2]Yearly Butadiene'!N73</f>
        <v>727027.44713713694</v>
      </c>
      <c r="O73" s="137">
        <f>'[2]Yearly Butadiene'!O73</f>
        <v>710256.83376259042</v>
      </c>
      <c r="P73" s="137">
        <f>'[2]Yearly Butadiene'!P73</f>
        <v>693680.27799478872</v>
      </c>
      <c r="Q73" s="137">
        <f>'[2]Yearly Butadiene'!Q73</f>
        <v>677451.1851768929</v>
      </c>
      <c r="R73" s="137">
        <f>'[2]Yearly Butadiene'!R73</f>
        <v>661410.88016908418</v>
      </c>
      <c r="S73" s="137">
        <f>'[2]Yearly Butadiene'!S73</f>
        <v>645557.65941419965</v>
      </c>
      <c r="T73" s="137">
        <f>'[2]Yearly Butadiene'!T73</f>
        <v>629247.38251057826</v>
      </c>
      <c r="U73" s="137">
        <f>'[2]Yearly Butadiene'!U73</f>
        <v>613139.38262901839</v>
      </c>
      <c r="V73" s="137">
        <f>'[2]Yearly Butadiene'!V73</f>
        <v>597231.7008734172</v>
      </c>
      <c r="W73" s="137">
        <f>'[2]Yearly Butadiene'!W73</f>
        <v>581522.39633976808</v>
      </c>
      <c r="X73" s="137">
        <f>'[2]Yearly Butadiene'!X73</f>
        <v>566009.54595584713</v>
      </c>
      <c r="Y73" s="137">
        <f>'[2]Yearly Butadiene'!Y73</f>
        <v>543934.72133287881</v>
      </c>
      <c r="Z73" s="137">
        <f>'[2]Yearly Butadiene'!Z73</f>
        <v>522155.43955588446</v>
      </c>
      <c r="AA73" s="137">
        <f>'[2]Yearly Butadiene'!AA73</f>
        <v>501152.35874005657</v>
      </c>
      <c r="AB73" s="137">
        <f>'[2]Yearly Butadiene'!AB73</f>
        <v>480461.8854554891</v>
      </c>
      <c r="AC73" s="137">
        <f>'[2]Yearly Butadiene'!AC73</f>
        <v>460080.95554441283</v>
      </c>
      <c r="AD73" s="137">
        <f>'[2]Yearly Butadiene'!AD73</f>
        <v>439796.14467013255</v>
      </c>
      <c r="AE73" s="137">
        <f>'[2]Yearly Butadiene'!AE73</f>
        <v>419821.81019975129</v>
      </c>
      <c r="AF73" s="137">
        <f>'[2]Yearly Butadiene'!AF73</f>
        <v>400154.84177556739</v>
      </c>
      <c r="AG73" s="137">
        <f>'[2]Yearly Butadiene'!AG73</f>
        <v>380792.15892391291</v>
      </c>
      <c r="AH73" s="137">
        <f>'[2]Yearly Butadiene'!AH73</f>
        <v>361730.71077172481</v>
      </c>
      <c r="AI73" s="187"/>
      <c r="AJ73" s="137">
        <f>'[3]Yearly Butadiene'!D73</f>
        <v>80369.95000000007</v>
      </c>
      <c r="AK73" s="137">
        <f>'[3]Yearly Butadiene'!E73</f>
        <v>79037.839732179506</v>
      </c>
      <c r="AL73" s="137">
        <f>'[3]Yearly Butadiene'!F73</f>
        <v>77704.179989108467</v>
      </c>
      <c r="AM73" s="137">
        <f>'[3]Yearly Butadiene'!G73</f>
        <v>76368.970770786895</v>
      </c>
      <c r="AN73" s="137">
        <f>'[3]Yearly Butadiene'!H73</f>
        <v>75032.212077214863</v>
      </c>
      <c r="AO73" s="137">
        <f>'[3]Yearly Butadiene'!I73</f>
        <v>73693.903908392313</v>
      </c>
      <c r="AP73" s="137">
        <f>'[3]Yearly Butadiene'!J73</f>
        <v>72354.046264319273</v>
      </c>
      <c r="AQ73" s="137">
        <f>'[3]Yearly Butadiene'!K73</f>
        <v>71012.639144995745</v>
      </c>
      <c r="AR73" s="137">
        <f>'[3]Yearly Butadiene'!L73</f>
        <v>69669.682550421683</v>
      </c>
      <c r="AS73" s="137">
        <f>'[3]Yearly Butadiene'!M73</f>
        <v>68325.176480597162</v>
      </c>
      <c r="AT73" s="137">
        <f>'[3]Yearly Butadiene'!N73</f>
        <v>66979.120935522136</v>
      </c>
      <c r="AU73" s="137">
        <f>'[3]Yearly Butadiene'!O73</f>
        <v>65162.538014084297</v>
      </c>
      <c r="AV73" s="137">
        <f>'[3]Yearly Butadiene'!P73</f>
        <v>63345.468221514006</v>
      </c>
      <c r="AW73" s="137">
        <f>'[3]Yearly Butadiene'!Q73</f>
        <v>61603.978459531223</v>
      </c>
      <c r="AX73" s="137">
        <f>'[3]Yearly Butadiene'!R73</f>
        <v>59868.758339254535</v>
      </c>
      <c r="AY73" s="137">
        <f>'[3]Yearly Butadiene'!S73</f>
        <v>58139.832962182976</v>
      </c>
      <c r="AZ73" s="137">
        <f>'[3]Yearly Butadiene'!T73</f>
        <v>56417.227429815634</v>
      </c>
      <c r="BA73" s="137">
        <f>'[3]Yearly Butadiene'!U73</f>
        <v>54700.966843651535</v>
      </c>
      <c r="BB73" s="137">
        <f>'[3]Yearly Butadiene'!V73</f>
        <v>52991.076305189752</v>
      </c>
      <c r="BC73" s="137">
        <f>'[3]Yearly Butadiene'!W73</f>
        <v>51287.580915929364</v>
      </c>
      <c r="BD73" s="137">
        <f>'[3]Yearly Butadiene'!X73</f>
        <v>49590.505777369399</v>
      </c>
      <c r="BE73" s="137">
        <f>'[3]Yearly Butadiene'!Y73</f>
        <v>47171.3990427932</v>
      </c>
      <c r="BF73" s="137">
        <f>'[3]Yearly Butadiene'!Z73</f>
        <v>44762.128633893881</v>
      </c>
      <c r="BG73" s="137">
        <f>'[3]Yearly Butadiene'!AA73</f>
        <v>42594.902063769718</v>
      </c>
      <c r="BH73" s="137">
        <f>'[3]Yearly Butadiene'!AB73</f>
        <v>40450.169070909498</v>
      </c>
      <c r="BI73" s="137">
        <f>'[3]Yearly Butadiene'!AC73</f>
        <v>38328.004959810358</v>
      </c>
      <c r="BJ73" s="137">
        <f>'[3]Yearly Butadiene'!AD73</f>
        <v>36228.485034969526</v>
      </c>
      <c r="BK73" s="137">
        <f>'[3]Yearly Butadiene'!AE73</f>
        <v>34151.684600884146</v>
      </c>
      <c r="BL73" s="137">
        <f>'[3]Yearly Butadiene'!AF73</f>
        <v>32097.678962051396</v>
      </c>
      <c r="BM73" s="137">
        <f>'[3]Yearly Butadiene'!AG73</f>
        <v>30066.543422968451</v>
      </c>
      <c r="BN73" s="137">
        <f>'[3]Yearly Butadiene'!AH73</f>
        <v>28058.353288132494</v>
      </c>
      <c r="BO73" s="2"/>
      <c r="BP73" s="137">
        <f t="shared" si="173"/>
        <v>926875.6710359829</v>
      </c>
      <c r="BQ73" s="137">
        <f t="shared" si="174"/>
        <v>913376.70350624504</v>
      </c>
      <c r="BR73" s="137">
        <f t="shared" si="175"/>
        <v>899971.65667653154</v>
      </c>
      <c r="BS73" s="137">
        <f t="shared" si="176"/>
        <v>886659.841595117</v>
      </c>
      <c r="BT73" s="137">
        <f t="shared" si="177"/>
        <v>873440.57412117964</v>
      </c>
      <c r="BU73" s="137">
        <f t="shared" si="178"/>
        <v>860313.17489179643</v>
      </c>
      <c r="BV73" s="137">
        <f t="shared" si="179"/>
        <v>846851.64275090606</v>
      </c>
      <c r="BW73" s="137">
        <f t="shared" si="180"/>
        <v>833491.00846197281</v>
      </c>
      <c r="BX73" s="137">
        <f t="shared" si="181"/>
        <v>820230.47660885204</v>
      </c>
      <c r="BY73" s="137">
        <f t="shared" si="182"/>
        <v>807069.25768936425</v>
      </c>
      <c r="BZ73" s="137">
        <f t="shared" si="183"/>
        <v>794006.56807265908</v>
      </c>
      <c r="CA73" s="137">
        <f t="shared" si="184"/>
        <v>775419.37177667476</v>
      </c>
      <c r="CB73" s="137">
        <f t="shared" si="185"/>
        <v>757025.74621630274</v>
      </c>
      <c r="CC73" s="137">
        <f t="shared" si="186"/>
        <v>739055.16363642411</v>
      </c>
      <c r="CD73" s="137">
        <f t="shared" si="187"/>
        <v>721279.63850833871</v>
      </c>
      <c r="CE73" s="137">
        <f t="shared" si="188"/>
        <v>703697.49237638258</v>
      </c>
      <c r="CF73" s="137">
        <f t="shared" si="189"/>
        <v>685664.60994039394</v>
      </c>
      <c r="CG73" s="137">
        <f t="shared" si="190"/>
        <v>667840.34947266988</v>
      </c>
      <c r="CH73" s="137">
        <f t="shared" si="191"/>
        <v>650222.77717860695</v>
      </c>
      <c r="CI73" s="137">
        <f t="shared" si="192"/>
        <v>632809.97725569748</v>
      </c>
      <c r="CJ73" s="137">
        <f t="shared" si="193"/>
        <v>615600.0517332165</v>
      </c>
      <c r="CK73" s="137">
        <f t="shared" si="194"/>
        <v>591106.12037567201</v>
      </c>
      <c r="CL73" s="137">
        <f t="shared" si="195"/>
        <v>566917.56818977837</v>
      </c>
      <c r="CM73" s="137">
        <f t="shared" si="196"/>
        <v>543747.26080382627</v>
      </c>
      <c r="CN73" s="137">
        <f t="shared" si="197"/>
        <v>520912.0545263986</v>
      </c>
      <c r="CO73" s="137">
        <f t="shared" si="198"/>
        <v>498408.96050422319</v>
      </c>
      <c r="CP73" s="137">
        <f t="shared" si="199"/>
        <v>476024.62970510207</v>
      </c>
      <c r="CQ73" s="137">
        <f t="shared" si="200"/>
        <v>453973.49480063544</v>
      </c>
      <c r="CR73" s="137">
        <f t="shared" si="201"/>
        <v>432252.52073761879</v>
      </c>
      <c r="CS73" s="137">
        <f t="shared" si="202"/>
        <v>410858.70234688139</v>
      </c>
      <c r="CT73" s="137">
        <f t="shared" si="203"/>
        <v>389789.06405985728</v>
      </c>
      <c r="CU73" s="187"/>
      <c r="CV73" s="137">
        <f>'[2]Yearly Butadiene'!AJ73</f>
        <v>846505.72103598283</v>
      </c>
      <c r="CW73" s="137">
        <f>'[2]Yearly Butadiene'!AK73</f>
        <v>837784.93264446245</v>
      </c>
      <c r="CX73" s="137">
        <f>'[2]Yearly Butadiene'!AL73</f>
        <v>829122.01853326242</v>
      </c>
      <c r="CY73" s="137">
        <f>'[2]Yearly Butadiene'!AM73</f>
        <v>820516.60305260762</v>
      </c>
      <c r="CZ73" s="137">
        <f>'[2]Yearly Butadiene'!AN73</f>
        <v>811968.31299359608</v>
      </c>
      <c r="DA73" s="137">
        <f>'[2]Yearly Butadiene'!AO73</f>
        <v>803476.77757239551</v>
      </c>
      <c r="DB73" s="137">
        <f>'[2]Yearly Butadiene'!AP73</f>
        <v>794607.53317006084</v>
      </c>
      <c r="DC73" s="137">
        <f>'[2]Yearly Butadiene'!AQ73</f>
        <v>785801.86994989647</v>
      </c>
      <c r="DD73" s="137">
        <f>'[2]Yearly Butadiene'!AR73</f>
        <v>777059.34011166589</v>
      </c>
      <c r="DE73" s="137">
        <f>'[2]Yearly Butadiene'!AS73</f>
        <v>768379.49898767786</v>
      </c>
      <c r="DF73" s="137">
        <f>'[2]Yearly Butadiene'!AT73</f>
        <v>759761.90502119809</v>
      </c>
      <c r="DG73" s="137">
        <f>'[2]Yearly Butadiene'!AU73</f>
        <v>748211.61148469721</v>
      </c>
      <c r="DH73" s="137">
        <f>'[2]Yearly Butadiene'!AV73</f>
        <v>736780.71120858518</v>
      </c>
      <c r="DI73" s="137">
        <f>'[2]Yearly Butadiene'!AW73</f>
        <v>725627.03198933543</v>
      </c>
      <c r="DJ73" s="137">
        <f>'[2]Yearly Butadiene'!AX73</f>
        <v>714590.95876483328</v>
      </c>
      <c r="DK73" s="137">
        <f>'[2]Yearly Butadiene'!AY73</f>
        <v>703671.52287837653</v>
      </c>
      <c r="DL73" s="137">
        <f>'[2]Yearly Butadiene'!AZ73</f>
        <v>692187.3856432481</v>
      </c>
      <c r="DM73" s="137">
        <f>'[2]Yearly Butadiene'!BA73</f>
        <v>680832.36084635241</v>
      </c>
      <c r="DN73" s="137">
        <f>'[2]Yearly Butadiene'!BB73</f>
        <v>669605.29921957618</v>
      </c>
      <c r="DO73" s="137">
        <f>'[2]Yearly Butadiene'!BC73</f>
        <v>658505.06156475365</v>
      </c>
      <c r="DP73" s="137">
        <f>'[2]Yearly Butadiene'!BD73</f>
        <v>647530.51866595179</v>
      </c>
      <c r="DQ73" s="137">
        <f>'[2]Yearly Butadiene'!BE73</f>
        <v>633063.00416408386</v>
      </c>
      <c r="DR73" s="137">
        <f>'[2]Yearly Butadiene'!BF73</f>
        <v>618774.55194947717</v>
      </c>
      <c r="DS73" s="137">
        <f>'[2]Yearly Butadiene'!BG73</f>
        <v>605147.26564234332</v>
      </c>
      <c r="DT73" s="137">
        <f>'[2]Yearly Butadiene'!BH73</f>
        <v>591718.84743163898</v>
      </c>
      <c r="DU73" s="137">
        <f>'[2]Yearly Butadiene'!BI73</f>
        <v>578487.51581068349</v>
      </c>
      <c r="DV73" s="137">
        <f>'[2]Yearly Butadiene'!BJ73</f>
        <v>565219.14139378548</v>
      </c>
      <c r="DW73" s="137">
        <f>'[2]Yearly Butadiene'!BK73</f>
        <v>552149.96889170446</v>
      </c>
      <c r="DX73" s="137">
        <f>'[2]Yearly Butadiene'!BL73</f>
        <v>539278.17109352665</v>
      </c>
      <c r="DY73" s="137">
        <f>'[2]Yearly Butadiene'!BM73</f>
        <v>526601.93750864919</v>
      </c>
      <c r="DZ73" s="137">
        <f>'[2]Yearly Butadiene'!BN73</f>
        <v>514119.47421086754</v>
      </c>
      <c r="EA73" s="2"/>
      <c r="EB73" s="137">
        <f>'[3]Yearly Butadiene'!AJ73</f>
        <v>80369.95000000007</v>
      </c>
      <c r="EC73" s="137">
        <f>'[3]Yearly Butadiene'!AK73</f>
        <v>79363.609958018307</v>
      </c>
      <c r="ED73" s="137">
        <f>'[3]Yearly Butadiene'!AL73</f>
        <v>78355.72044078607</v>
      </c>
      <c r="EE73" s="137">
        <f>'[3]Yearly Butadiene'!AM73</f>
        <v>77346.281448303314</v>
      </c>
      <c r="EF73" s="137">
        <f>'[3]Yearly Butadiene'!AN73</f>
        <v>76335.292980570084</v>
      </c>
      <c r="EG73" s="137">
        <f>'[3]Yearly Butadiene'!AO73</f>
        <v>75322.755037586336</v>
      </c>
      <c r="EH73" s="137">
        <f>'[3]Yearly Butadiene'!AP73</f>
        <v>74308.667619352098</v>
      </c>
      <c r="EI73" s="137">
        <f>'[3]Yearly Butadiene'!AQ73</f>
        <v>73293.030725867371</v>
      </c>
      <c r="EJ73" s="137">
        <f>'[3]Yearly Butadiene'!AR73</f>
        <v>72275.84435713214</v>
      </c>
      <c r="EK73" s="137">
        <f>'[3]Yearly Butadiene'!AS73</f>
        <v>71257.108513146421</v>
      </c>
      <c r="EL73" s="137">
        <f>'[3]Yearly Butadiene'!AT73</f>
        <v>70236.823193910182</v>
      </c>
      <c r="EM73" s="137">
        <f>'[3]Yearly Butadiene'!AU73</f>
        <v>68979.748255285289</v>
      </c>
      <c r="EN73" s="137">
        <f>'[3]Yearly Butadiene'!AV73</f>
        <v>67722.048306992583</v>
      </c>
      <c r="EO73" s="137">
        <f>'[3]Yearly Butadiene'!AW73</f>
        <v>66540.080818016024</v>
      </c>
      <c r="EP73" s="137">
        <f>'[3]Yearly Butadiene'!AX73</f>
        <v>65364.382970745573</v>
      </c>
      <c r="EQ73" s="137">
        <f>'[3]Yearly Butadiene'!AY73</f>
        <v>64194.979866680253</v>
      </c>
      <c r="ER73" s="137">
        <f>'[3]Yearly Butadiene'!AZ73</f>
        <v>63031.896607319162</v>
      </c>
      <c r="ES73" s="137">
        <f>'[3]Yearly Butadiene'!BA73</f>
        <v>61875.158294161301</v>
      </c>
      <c r="ET73" s="137">
        <f>'[3]Yearly Butadiene'!BB73</f>
        <v>60724.790028705756</v>
      </c>
      <c r="EU73" s="137">
        <f>'[3]Yearly Butadiene'!BC73</f>
        <v>59580.816912451592</v>
      </c>
      <c r="EV73" s="137">
        <f>'[3]Yearly Butadiene'!BD73</f>
        <v>58443.264046897864</v>
      </c>
      <c r="EW73" s="137">
        <f>'[3]Yearly Butadiene'!BE73</f>
        <v>56947.193455577173</v>
      </c>
      <c r="EX73" s="137">
        <f>'[3]Yearly Butadiene'!BF73</f>
        <v>55460.521626576156</v>
      </c>
      <c r="EY73" s="137">
        <f>'[3]Yearly Butadiene'!BG73</f>
        <v>54215.89363635028</v>
      </c>
      <c r="EZ73" s="137">
        <f>'[3]Yearly Butadiene'!BH73</f>
        <v>52993.759223388362</v>
      </c>
      <c r="FA73" s="137">
        <f>'[3]Yearly Butadiene'!BI73</f>
        <v>51794.193692187531</v>
      </c>
      <c r="FB73" s="137">
        <f>'[3]Yearly Butadiene'!BJ73</f>
        <v>50617.272347244994</v>
      </c>
      <c r="FC73" s="137">
        <f>'[3]Yearly Butadiene'!BK73</f>
        <v>49463.070493057916</v>
      </c>
      <c r="FD73" s="137">
        <f>'[3]Yearly Butadiene'!BL73</f>
        <v>48331.663434123482</v>
      </c>
      <c r="FE73" s="137">
        <f>'[3]Yearly Butadiene'!BM73</f>
        <v>47223.126474938836</v>
      </c>
      <c r="FF73" s="137">
        <f>'[3]Yearly Butadiene'!BN73</f>
        <v>46137.534920001177</v>
      </c>
      <c r="FG73" s="187"/>
      <c r="FH73" s="137">
        <f t="shared" si="204"/>
        <v>926875.6710359829</v>
      </c>
      <c r="FI73" s="137">
        <f t="shared" si="205"/>
        <v>917148.54260248074</v>
      </c>
      <c r="FJ73" s="137">
        <f t="shared" si="206"/>
        <v>907477.73897404852</v>
      </c>
      <c r="FK73" s="137">
        <f t="shared" si="207"/>
        <v>897862.88450091099</v>
      </c>
      <c r="FL73" s="137">
        <f t="shared" si="208"/>
        <v>888303.60597416619</v>
      </c>
      <c r="FM73" s="137">
        <f t="shared" si="209"/>
        <v>878799.53260998183</v>
      </c>
      <c r="FN73" s="137">
        <f t="shared" si="210"/>
        <v>868916.20078941295</v>
      </c>
      <c r="FO73" s="137">
        <f t="shared" si="211"/>
        <v>859094.90067576384</v>
      </c>
      <c r="FP73" s="137">
        <f t="shared" si="212"/>
        <v>849335.18446879799</v>
      </c>
      <c r="FQ73" s="137">
        <f t="shared" si="213"/>
        <v>839636.60750082426</v>
      </c>
      <c r="FR73" s="137">
        <f t="shared" si="214"/>
        <v>829998.72821510828</v>
      </c>
      <c r="FS73" s="137">
        <f t="shared" si="215"/>
        <v>817191.35973998252</v>
      </c>
      <c r="FT73" s="137">
        <f t="shared" si="216"/>
        <v>804502.75951557781</v>
      </c>
      <c r="FU73" s="137">
        <f t="shared" si="217"/>
        <v>792167.1128073514</v>
      </c>
      <c r="FV73" s="137">
        <f t="shared" si="218"/>
        <v>779955.34173557884</v>
      </c>
      <c r="FW73" s="137">
        <f t="shared" si="219"/>
        <v>767866.50274505676</v>
      </c>
      <c r="FX73" s="137">
        <f t="shared" si="220"/>
        <v>755219.28225056722</v>
      </c>
      <c r="FY73" s="137">
        <f t="shared" si="221"/>
        <v>742707.51914051373</v>
      </c>
      <c r="FZ73" s="137">
        <f t="shared" si="222"/>
        <v>730330.0892482819</v>
      </c>
      <c r="GA73" s="137">
        <f t="shared" si="223"/>
        <v>718085.87847720529</v>
      </c>
      <c r="GB73" s="137">
        <f t="shared" si="224"/>
        <v>705973.78271284967</v>
      </c>
      <c r="GC73" s="137">
        <f t="shared" si="225"/>
        <v>690010.19761966099</v>
      </c>
      <c r="GD73" s="137">
        <f t="shared" si="226"/>
        <v>674235.07357605337</v>
      </c>
      <c r="GE73" s="137">
        <f t="shared" si="227"/>
        <v>659363.15927869361</v>
      </c>
      <c r="GF73" s="137">
        <f t="shared" si="228"/>
        <v>644712.60665502737</v>
      </c>
      <c r="GG73" s="137">
        <f t="shared" si="229"/>
        <v>630281.70950287103</v>
      </c>
      <c r="GH73" s="137">
        <f t="shared" si="230"/>
        <v>615836.4137410305</v>
      </c>
      <c r="GI73" s="137">
        <f t="shared" si="231"/>
        <v>601613.03938476241</v>
      </c>
      <c r="GJ73" s="137">
        <f t="shared" si="232"/>
        <v>587609.83452765015</v>
      </c>
      <c r="GK73" s="137">
        <f t="shared" si="233"/>
        <v>573825.06398358801</v>
      </c>
      <c r="GL73" s="137">
        <f t="shared" si="234"/>
        <v>560257.00913086871</v>
      </c>
      <c r="GM73" s="2"/>
    </row>
    <row r="74" spans="1:195" hidden="1">
      <c r="A74" s="1" t="s">
        <v>82</v>
      </c>
      <c r="C74" s="7" t="s">
        <v>197</v>
      </c>
      <c r="D74" s="141">
        <f>'[2]Yearly Butadiene'!D74</f>
        <v>0</v>
      </c>
      <c r="E74" s="141">
        <f>'[2]Yearly Butadiene'!E74</f>
        <v>0</v>
      </c>
      <c r="F74" s="141">
        <f>'[2]Yearly Butadiene'!F74</f>
        <v>0</v>
      </c>
      <c r="G74" s="141">
        <f>'[2]Yearly Butadiene'!G74</f>
        <v>0</v>
      </c>
      <c r="H74" s="141">
        <f>'[2]Yearly Butadiene'!H74</f>
        <v>0</v>
      </c>
      <c r="I74" s="141">
        <f>'[2]Yearly Butadiene'!I74</f>
        <v>0</v>
      </c>
      <c r="J74" s="141">
        <f>'[2]Yearly Butadiene'!J74</f>
        <v>0</v>
      </c>
      <c r="K74" s="141">
        <f>'[2]Yearly Butadiene'!K74</f>
        <v>0</v>
      </c>
      <c r="L74" s="141">
        <f>'[2]Yearly Butadiene'!L74</f>
        <v>0</v>
      </c>
      <c r="M74" s="141">
        <f>'[2]Yearly Butadiene'!M74</f>
        <v>0</v>
      </c>
      <c r="N74" s="141">
        <f>'[2]Yearly Butadiene'!N74</f>
        <v>0</v>
      </c>
      <c r="O74" s="141">
        <f>'[2]Yearly Butadiene'!O74</f>
        <v>0</v>
      </c>
      <c r="P74" s="141">
        <f>'[2]Yearly Butadiene'!P74</f>
        <v>0</v>
      </c>
      <c r="Q74" s="141">
        <f>'[2]Yearly Butadiene'!Q74</f>
        <v>0</v>
      </c>
      <c r="R74" s="141">
        <f>'[2]Yearly Butadiene'!R74</f>
        <v>0</v>
      </c>
      <c r="S74" s="141">
        <f>'[2]Yearly Butadiene'!S74</f>
        <v>0</v>
      </c>
      <c r="T74" s="141">
        <f>'[2]Yearly Butadiene'!T74</f>
        <v>0</v>
      </c>
      <c r="U74" s="141">
        <f>'[2]Yearly Butadiene'!U74</f>
        <v>0</v>
      </c>
      <c r="V74" s="141">
        <f>'[2]Yearly Butadiene'!V74</f>
        <v>0</v>
      </c>
      <c r="W74" s="141">
        <f>'[2]Yearly Butadiene'!W74</f>
        <v>0</v>
      </c>
      <c r="X74" s="141">
        <f>'[2]Yearly Butadiene'!X74</f>
        <v>0</v>
      </c>
      <c r="Y74" s="141">
        <f>'[2]Yearly Butadiene'!Y74</f>
        <v>0</v>
      </c>
      <c r="Z74" s="141">
        <f>'[2]Yearly Butadiene'!Z74</f>
        <v>0</v>
      </c>
      <c r="AA74" s="141">
        <f>'[2]Yearly Butadiene'!AA74</f>
        <v>0</v>
      </c>
      <c r="AB74" s="141">
        <f>'[2]Yearly Butadiene'!AB74</f>
        <v>0</v>
      </c>
      <c r="AC74" s="141">
        <f>'[2]Yearly Butadiene'!AC74</f>
        <v>0</v>
      </c>
      <c r="AD74" s="141">
        <f>'[2]Yearly Butadiene'!AD74</f>
        <v>0</v>
      </c>
      <c r="AE74" s="141">
        <f>'[2]Yearly Butadiene'!AE74</f>
        <v>0</v>
      </c>
      <c r="AF74" s="141">
        <f>'[2]Yearly Butadiene'!AF74</f>
        <v>0</v>
      </c>
      <c r="AG74" s="141">
        <f>'[2]Yearly Butadiene'!AG74</f>
        <v>0</v>
      </c>
      <c r="AH74" s="141">
        <f>'[2]Yearly Butadiene'!AH74</f>
        <v>0</v>
      </c>
      <c r="AI74" s="141"/>
      <c r="AJ74" s="141">
        <f>'[3]Yearly Butadiene'!D74</f>
        <v>0</v>
      </c>
      <c r="AK74" s="141">
        <f>'[3]Yearly Butadiene'!E74</f>
        <v>0</v>
      </c>
      <c r="AL74" s="141">
        <f>'[3]Yearly Butadiene'!F74</f>
        <v>0</v>
      </c>
      <c r="AM74" s="141">
        <f>'[3]Yearly Butadiene'!G74</f>
        <v>0</v>
      </c>
      <c r="AN74" s="141">
        <f>'[3]Yearly Butadiene'!H74</f>
        <v>0</v>
      </c>
      <c r="AO74" s="141">
        <f>'[3]Yearly Butadiene'!I74</f>
        <v>0</v>
      </c>
      <c r="AP74" s="141">
        <f>'[3]Yearly Butadiene'!J74</f>
        <v>0</v>
      </c>
      <c r="AQ74" s="141">
        <f>'[3]Yearly Butadiene'!K74</f>
        <v>0</v>
      </c>
      <c r="AR74" s="141">
        <f>'[3]Yearly Butadiene'!L74</f>
        <v>0</v>
      </c>
      <c r="AS74" s="141">
        <f>'[3]Yearly Butadiene'!M74</f>
        <v>0</v>
      </c>
      <c r="AT74" s="141">
        <f>'[3]Yearly Butadiene'!N74</f>
        <v>0</v>
      </c>
      <c r="AU74" s="141">
        <f>'[3]Yearly Butadiene'!O74</f>
        <v>0</v>
      </c>
      <c r="AV74" s="141">
        <f>'[3]Yearly Butadiene'!P74</f>
        <v>0</v>
      </c>
      <c r="AW74" s="141">
        <f>'[3]Yearly Butadiene'!Q74</f>
        <v>0</v>
      </c>
      <c r="AX74" s="141">
        <f>'[3]Yearly Butadiene'!R74</f>
        <v>0</v>
      </c>
      <c r="AY74" s="141">
        <f>'[3]Yearly Butadiene'!S74</f>
        <v>0</v>
      </c>
      <c r="AZ74" s="141">
        <f>'[3]Yearly Butadiene'!T74</f>
        <v>0</v>
      </c>
      <c r="BA74" s="141">
        <f>'[3]Yearly Butadiene'!U74</f>
        <v>0</v>
      </c>
      <c r="BB74" s="141">
        <f>'[3]Yearly Butadiene'!V74</f>
        <v>0</v>
      </c>
      <c r="BC74" s="141">
        <f>'[3]Yearly Butadiene'!W74</f>
        <v>0</v>
      </c>
      <c r="BD74" s="141">
        <f>'[3]Yearly Butadiene'!X74</f>
        <v>0</v>
      </c>
      <c r="BE74" s="141">
        <f>'[3]Yearly Butadiene'!Y74</f>
        <v>0</v>
      </c>
      <c r="BF74" s="141">
        <f>'[3]Yearly Butadiene'!Z74</f>
        <v>0</v>
      </c>
      <c r="BG74" s="141">
        <f>'[3]Yearly Butadiene'!AA74</f>
        <v>0</v>
      </c>
      <c r="BH74" s="141">
        <f>'[3]Yearly Butadiene'!AB74</f>
        <v>0</v>
      </c>
      <c r="BI74" s="141">
        <f>'[3]Yearly Butadiene'!AC74</f>
        <v>0</v>
      </c>
      <c r="BJ74" s="141">
        <f>'[3]Yearly Butadiene'!AD74</f>
        <v>0</v>
      </c>
      <c r="BK74" s="141">
        <f>'[3]Yearly Butadiene'!AE74</f>
        <v>0</v>
      </c>
      <c r="BL74" s="141">
        <f>'[3]Yearly Butadiene'!AF74</f>
        <v>0</v>
      </c>
      <c r="BM74" s="141">
        <f>'[3]Yearly Butadiene'!AG74</f>
        <v>0</v>
      </c>
      <c r="BN74" s="141">
        <f>'[3]Yearly Butadiene'!AH74</f>
        <v>0</v>
      </c>
      <c r="BP74" s="141">
        <f t="shared" si="173"/>
        <v>0</v>
      </c>
      <c r="BQ74" s="141">
        <f t="shared" si="174"/>
        <v>0</v>
      </c>
      <c r="BR74" s="141">
        <f t="shared" si="175"/>
        <v>0</v>
      </c>
      <c r="BS74" s="141">
        <f t="shared" si="176"/>
        <v>0</v>
      </c>
      <c r="BT74" s="141">
        <f t="shared" si="177"/>
        <v>0</v>
      </c>
      <c r="BU74" s="141">
        <f t="shared" si="178"/>
        <v>0</v>
      </c>
      <c r="BV74" s="141">
        <f t="shared" si="179"/>
        <v>0</v>
      </c>
      <c r="BW74" s="141">
        <f t="shared" si="180"/>
        <v>0</v>
      </c>
      <c r="BX74" s="141">
        <f t="shared" si="181"/>
        <v>0</v>
      </c>
      <c r="BY74" s="141">
        <f t="shared" si="182"/>
        <v>0</v>
      </c>
      <c r="BZ74" s="141">
        <f t="shared" si="183"/>
        <v>0</v>
      </c>
      <c r="CA74" s="141">
        <f t="shared" si="184"/>
        <v>0</v>
      </c>
      <c r="CB74" s="141">
        <f t="shared" si="185"/>
        <v>0</v>
      </c>
      <c r="CC74" s="141">
        <f t="shared" si="186"/>
        <v>0</v>
      </c>
      <c r="CD74" s="141">
        <f t="shared" si="187"/>
        <v>0</v>
      </c>
      <c r="CE74" s="141">
        <f t="shared" si="188"/>
        <v>0</v>
      </c>
      <c r="CF74" s="141">
        <f t="shared" si="189"/>
        <v>0</v>
      </c>
      <c r="CG74" s="141">
        <f t="shared" si="190"/>
        <v>0</v>
      </c>
      <c r="CH74" s="141">
        <f t="shared" si="191"/>
        <v>0</v>
      </c>
      <c r="CI74" s="141">
        <f t="shared" si="192"/>
        <v>0</v>
      </c>
      <c r="CJ74" s="141">
        <f t="shared" si="193"/>
        <v>0</v>
      </c>
      <c r="CK74" s="141">
        <f t="shared" si="194"/>
        <v>0</v>
      </c>
      <c r="CL74" s="141">
        <f t="shared" si="195"/>
        <v>0</v>
      </c>
      <c r="CM74" s="141">
        <f t="shared" si="196"/>
        <v>0</v>
      </c>
      <c r="CN74" s="141">
        <f t="shared" si="197"/>
        <v>0</v>
      </c>
      <c r="CO74" s="141">
        <f t="shared" si="198"/>
        <v>0</v>
      </c>
      <c r="CP74" s="141">
        <f t="shared" si="199"/>
        <v>0</v>
      </c>
      <c r="CQ74" s="141">
        <f t="shared" si="200"/>
        <v>0</v>
      </c>
      <c r="CR74" s="141">
        <f t="shared" si="201"/>
        <v>0</v>
      </c>
      <c r="CS74" s="141">
        <f t="shared" si="202"/>
        <v>0</v>
      </c>
      <c r="CT74" s="141">
        <f t="shared" si="203"/>
        <v>0</v>
      </c>
      <c r="CU74" s="141"/>
      <c r="CV74" s="141">
        <f>'[2]Yearly Butadiene'!AJ74</f>
        <v>0</v>
      </c>
      <c r="CW74" s="141">
        <f>'[2]Yearly Butadiene'!AK74</f>
        <v>0</v>
      </c>
      <c r="CX74" s="141">
        <f>'[2]Yearly Butadiene'!AL74</f>
        <v>0</v>
      </c>
      <c r="CY74" s="141">
        <f>'[2]Yearly Butadiene'!AM74</f>
        <v>0</v>
      </c>
      <c r="CZ74" s="141">
        <f>'[2]Yearly Butadiene'!AN74</f>
        <v>0</v>
      </c>
      <c r="DA74" s="141">
        <f>'[2]Yearly Butadiene'!AO74</f>
        <v>0</v>
      </c>
      <c r="DB74" s="141">
        <f>'[2]Yearly Butadiene'!AP74</f>
        <v>0</v>
      </c>
      <c r="DC74" s="141">
        <f>'[2]Yearly Butadiene'!AQ74</f>
        <v>0</v>
      </c>
      <c r="DD74" s="141">
        <f>'[2]Yearly Butadiene'!AR74</f>
        <v>0</v>
      </c>
      <c r="DE74" s="141">
        <f>'[2]Yearly Butadiene'!AS74</f>
        <v>0</v>
      </c>
      <c r="DF74" s="141">
        <f>'[2]Yearly Butadiene'!AT74</f>
        <v>0</v>
      </c>
      <c r="DG74" s="141">
        <f>'[2]Yearly Butadiene'!AU74</f>
        <v>0</v>
      </c>
      <c r="DH74" s="141">
        <f>'[2]Yearly Butadiene'!AV74</f>
        <v>0</v>
      </c>
      <c r="DI74" s="141">
        <f>'[2]Yearly Butadiene'!AW74</f>
        <v>0</v>
      </c>
      <c r="DJ74" s="141">
        <f>'[2]Yearly Butadiene'!AX74</f>
        <v>0</v>
      </c>
      <c r="DK74" s="141">
        <f>'[2]Yearly Butadiene'!AY74</f>
        <v>0</v>
      </c>
      <c r="DL74" s="141">
        <f>'[2]Yearly Butadiene'!AZ74</f>
        <v>0</v>
      </c>
      <c r="DM74" s="141">
        <f>'[2]Yearly Butadiene'!BA74</f>
        <v>0</v>
      </c>
      <c r="DN74" s="141">
        <f>'[2]Yearly Butadiene'!BB74</f>
        <v>0</v>
      </c>
      <c r="DO74" s="141">
        <f>'[2]Yearly Butadiene'!BC74</f>
        <v>0</v>
      </c>
      <c r="DP74" s="141">
        <f>'[2]Yearly Butadiene'!BD74</f>
        <v>0</v>
      </c>
      <c r="DQ74" s="141">
        <f>'[2]Yearly Butadiene'!BE74</f>
        <v>0</v>
      </c>
      <c r="DR74" s="141">
        <f>'[2]Yearly Butadiene'!BF74</f>
        <v>0</v>
      </c>
      <c r="DS74" s="141">
        <f>'[2]Yearly Butadiene'!BG74</f>
        <v>0</v>
      </c>
      <c r="DT74" s="141">
        <f>'[2]Yearly Butadiene'!BH74</f>
        <v>0</v>
      </c>
      <c r="DU74" s="141">
        <f>'[2]Yearly Butadiene'!BI74</f>
        <v>0</v>
      </c>
      <c r="DV74" s="141">
        <f>'[2]Yearly Butadiene'!BJ74</f>
        <v>0</v>
      </c>
      <c r="DW74" s="141">
        <f>'[2]Yearly Butadiene'!BK74</f>
        <v>0</v>
      </c>
      <c r="DX74" s="141">
        <f>'[2]Yearly Butadiene'!BL74</f>
        <v>0</v>
      </c>
      <c r="DY74" s="141">
        <f>'[2]Yearly Butadiene'!BM74</f>
        <v>0</v>
      </c>
      <c r="DZ74" s="141">
        <f>'[2]Yearly Butadiene'!BN74</f>
        <v>0</v>
      </c>
      <c r="EB74" s="141">
        <f>'[3]Yearly Butadiene'!AJ74</f>
        <v>0</v>
      </c>
      <c r="EC74" s="141">
        <f>'[3]Yearly Butadiene'!AK74</f>
        <v>0</v>
      </c>
      <c r="ED74" s="141">
        <f>'[3]Yearly Butadiene'!AL74</f>
        <v>0</v>
      </c>
      <c r="EE74" s="141">
        <f>'[3]Yearly Butadiene'!AM74</f>
        <v>0</v>
      </c>
      <c r="EF74" s="141">
        <f>'[3]Yearly Butadiene'!AN74</f>
        <v>0</v>
      </c>
      <c r="EG74" s="141">
        <f>'[3]Yearly Butadiene'!AO74</f>
        <v>0</v>
      </c>
      <c r="EH74" s="141">
        <f>'[3]Yearly Butadiene'!AP74</f>
        <v>0</v>
      </c>
      <c r="EI74" s="141">
        <f>'[3]Yearly Butadiene'!AQ74</f>
        <v>0</v>
      </c>
      <c r="EJ74" s="141">
        <f>'[3]Yearly Butadiene'!AR74</f>
        <v>0</v>
      </c>
      <c r="EK74" s="141">
        <f>'[3]Yearly Butadiene'!AS74</f>
        <v>0</v>
      </c>
      <c r="EL74" s="141">
        <f>'[3]Yearly Butadiene'!AT74</f>
        <v>0</v>
      </c>
      <c r="EM74" s="141">
        <f>'[3]Yearly Butadiene'!AU74</f>
        <v>0</v>
      </c>
      <c r="EN74" s="141">
        <f>'[3]Yearly Butadiene'!AV74</f>
        <v>0</v>
      </c>
      <c r="EO74" s="141">
        <f>'[3]Yearly Butadiene'!AW74</f>
        <v>0</v>
      </c>
      <c r="EP74" s="141">
        <f>'[3]Yearly Butadiene'!AX74</f>
        <v>0</v>
      </c>
      <c r="EQ74" s="141">
        <f>'[3]Yearly Butadiene'!AY74</f>
        <v>0</v>
      </c>
      <c r="ER74" s="141">
        <f>'[3]Yearly Butadiene'!AZ74</f>
        <v>0</v>
      </c>
      <c r="ES74" s="141">
        <f>'[3]Yearly Butadiene'!BA74</f>
        <v>0</v>
      </c>
      <c r="ET74" s="141">
        <f>'[3]Yearly Butadiene'!BB74</f>
        <v>0</v>
      </c>
      <c r="EU74" s="141">
        <f>'[3]Yearly Butadiene'!BC74</f>
        <v>0</v>
      </c>
      <c r="EV74" s="141">
        <f>'[3]Yearly Butadiene'!BD74</f>
        <v>0</v>
      </c>
      <c r="EW74" s="141">
        <f>'[3]Yearly Butadiene'!BE74</f>
        <v>0</v>
      </c>
      <c r="EX74" s="141">
        <f>'[3]Yearly Butadiene'!BF74</f>
        <v>0</v>
      </c>
      <c r="EY74" s="141">
        <f>'[3]Yearly Butadiene'!BG74</f>
        <v>0</v>
      </c>
      <c r="EZ74" s="141">
        <f>'[3]Yearly Butadiene'!BH74</f>
        <v>0</v>
      </c>
      <c r="FA74" s="141">
        <f>'[3]Yearly Butadiene'!BI74</f>
        <v>0</v>
      </c>
      <c r="FB74" s="141">
        <f>'[3]Yearly Butadiene'!BJ74</f>
        <v>0</v>
      </c>
      <c r="FC74" s="141">
        <f>'[3]Yearly Butadiene'!BK74</f>
        <v>0</v>
      </c>
      <c r="FD74" s="141">
        <f>'[3]Yearly Butadiene'!BL74</f>
        <v>0</v>
      </c>
      <c r="FE74" s="141">
        <f>'[3]Yearly Butadiene'!BM74</f>
        <v>0</v>
      </c>
      <c r="FF74" s="141">
        <f>'[3]Yearly Butadiene'!BN74</f>
        <v>0</v>
      </c>
      <c r="FG74" s="141"/>
      <c r="FH74" s="141">
        <f t="shared" si="204"/>
        <v>0</v>
      </c>
      <c r="FI74" s="141">
        <f t="shared" si="205"/>
        <v>0</v>
      </c>
      <c r="FJ74" s="141">
        <f t="shared" si="206"/>
        <v>0</v>
      </c>
      <c r="FK74" s="141">
        <f t="shared" si="207"/>
        <v>0</v>
      </c>
      <c r="FL74" s="141">
        <f t="shared" si="208"/>
        <v>0</v>
      </c>
      <c r="FM74" s="141">
        <f t="shared" si="209"/>
        <v>0</v>
      </c>
      <c r="FN74" s="141">
        <f t="shared" si="210"/>
        <v>0</v>
      </c>
      <c r="FO74" s="141">
        <f t="shared" si="211"/>
        <v>0</v>
      </c>
      <c r="FP74" s="141">
        <f t="shared" si="212"/>
        <v>0</v>
      </c>
      <c r="FQ74" s="141">
        <f t="shared" si="213"/>
        <v>0</v>
      </c>
      <c r="FR74" s="141">
        <f t="shared" si="214"/>
        <v>0</v>
      </c>
      <c r="FS74" s="141">
        <f t="shared" si="215"/>
        <v>0</v>
      </c>
      <c r="FT74" s="141">
        <f t="shared" si="216"/>
        <v>0</v>
      </c>
      <c r="FU74" s="141">
        <f t="shared" si="217"/>
        <v>0</v>
      </c>
      <c r="FV74" s="141">
        <f t="shared" si="218"/>
        <v>0</v>
      </c>
      <c r="FW74" s="141">
        <f t="shared" si="219"/>
        <v>0</v>
      </c>
      <c r="FX74" s="141">
        <f t="shared" si="220"/>
        <v>0</v>
      </c>
      <c r="FY74" s="141">
        <f t="shared" si="221"/>
        <v>0</v>
      </c>
      <c r="FZ74" s="141">
        <f t="shared" si="222"/>
        <v>0</v>
      </c>
      <c r="GA74" s="141">
        <f t="shared" si="223"/>
        <v>0</v>
      </c>
      <c r="GB74" s="141">
        <f t="shared" si="224"/>
        <v>0</v>
      </c>
      <c r="GC74" s="141">
        <f t="shared" si="225"/>
        <v>0</v>
      </c>
      <c r="GD74" s="141">
        <f t="shared" si="226"/>
        <v>0</v>
      </c>
      <c r="GE74" s="141">
        <f t="shared" si="227"/>
        <v>0</v>
      </c>
      <c r="GF74" s="141">
        <f t="shared" si="228"/>
        <v>0</v>
      </c>
      <c r="GG74" s="141">
        <f t="shared" si="229"/>
        <v>0</v>
      </c>
      <c r="GH74" s="141">
        <f t="shared" si="230"/>
        <v>0</v>
      </c>
      <c r="GI74" s="141">
        <f t="shared" si="231"/>
        <v>0</v>
      </c>
      <c r="GJ74" s="141">
        <f t="shared" si="232"/>
        <v>0</v>
      </c>
      <c r="GK74" s="141">
        <f t="shared" si="233"/>
        <v>0</v>
      </c>
      <c r="GL74" s="141">
        <f t="shared" si="234"/>
        <v>0</v>
      </c>
    </row>
    <row r="75" spans="1:195" hidden="1">
      <c r="A75" s="1" t="s">
        <v>83</v>
      </c>
      <c r="C75" s="62" t="s">
        <v>197</v>
      </c>
      <c r="D75" s="141">
        <f>'[2]Yearly Butadiene'!D75</f>
        <v>0</v>
      </c>
      <c r="E75" s="141">
        <f>'[2]Yearly Butadiene'!E75</f>
        <v>1.7746554319815253</v>
      </c>
      <c r="F75" s="141">
        <f>'[2]Yearly Butadiene'!F75</f>
        <v>3.5168455805053878</v>
      </c>
      <c r="G75" s="141">
        <f>'[2]Yearly Butadiene'!G75</f>
        <v>6.9467300824973046</v>
      </c>
      <c r="H75" s="141">
        <f>'[2]Yearly Butadiene'!H75</f>
        <v>13.66424632725418</v>
      </c>
      <c r="I75" s="141">
        <f>'[2]Yearly Butadiene'!I75</f>
        <v>26.729519034873881</v>
      </c>
      <c r="J75" s="141">
        <f>'[2]Yearly Butadiene'!J75</f>
        <v>51.568593984922821</v>
      </c>
      <c r="K75" s="141">
        <f>'[2]Yearly Butadiene'!K75</f>
        <v>98.492267557668512</v>
      </c>
      <c r="L75" s="141">
        <f>'[2]Yearly Butadiene'!L75</f>
        <v>185.59714552248505</v>
      </c>
      <c r="M75" s="141">
        <f>'[2]Yearly Butadiene'!M75</f>
        <v>343.53644450817018</v>
      </c>
      <c r="N75" s="141">
        <f>'[2]Yearly Butadiene'!N75</f>
        <v>0</v>
      </c>
      <c r="O75" s="141">
        <f>'[2]Yearly Butadiene'!O75</f>
        <v>1088.5736769471855</v>
      </c>
      <c r="P75" s="141">
        <f>'[2]Yearly Butadiene'!P75</f>
        <v>1838.2128631626176</v>
      </c>
      <c r="Q75" s="141">
        <f>'[2]Yearly Butadiene'!Q75</f>
        <v>2967.9030236588601</v>
      </c>
      <c r="R75" s="141">
        <f>'[2]Yearly Butadiene'!R75</f>
        <v>4548.9353872002503</v>
      </c>
      <c r="S75" s="141">
        <f>'[2]Yearly Butadiene'!S75</f>
        <v>6587.5001807080325</v>
      </c>
      <c r="T75" s="141">
        <f>'[2]Yearly Butadiene'!T75</f>
        <v>8998.0024819662995</v>
      </c>
      <c r="U75" s="141">
        <f>'[2]Yearly Butadiene'!U75</f>
        <v>11612.785253857437</v>
      </c>
      <c r="V75" s="141">
        <f>'[2]Yearly Butadiene'!V75</f>
        <v>14228.559582523385</v>
      </c>
      <c r="W75" s="141">
        <f>'[2]Yearly Butadiene'!W75</f>
        <v>16664.076044657912</v>
      </c>
      <c r="X75" s="141">
        <f>'[2]Yearly Butadiene'!X75</f>
        <v>0</v>
      </c>
      <c r="Y75" s="141">
        <f>'[2]Yearly Butadiene'!Y75</f>
        <v>20601.88770035511</v>
      </c>
      <c r="Z75" s="141">
        <f>'[2]Yearly Butadiene'!Z75</f>
        <v>22061.482794488071</v>
      </c>
      <c r="AA75" s="141">
        <f>'[2]Yearly Butadiene'!AA75</f>
        <v>23271.385242935452</v>
      </c>
      <c r="AB75" s="141">
        <f>'[2]Yearly Butadiene'!AB75</f>
        <v>24231.412276641699</v>
      </c>
      <c r="AC75" s="141">
        <f>'[2]Yearly Butadiene'!AC75</f>
        <v>24991.553376357555</v>
      </c>
      <c r="AD75" s="141">
        <f>'[2]Yearly Butadiene'!AD75</f>
        <v>25589.840815326243</v>
      </c>
      <c r="AE75" s="141">
        <f>'[2]Yearly Butadiene'!AE75</f>
        <v>26069.718724183836</v>
      </c>
      <c r="AF75" s="141">
        <f>'[2]Yearly Butadiene'!AF75</f>
        <v>26460.493805704991</v>
      </c>
      <c r="AG75" s="141">
        <f>'[2]Yearly Butadiene'!AG75</f>
        <v>26784.52855564194</v>
      </c>
      <c r="AH75" s="141">
        <f>'[2]Yearly Butadiene'!AH75</f>
        <v>0</v>
      </c>
      <c r="AI75" s="141"/>
      <c r="AJ75" s="141">
        <f>'[3]Yearly Butadiene'!D75</f>
        <v>0</v>
      </c>
      <c r="AK75" s="141">
        <f>'[3]Yearly Butadiene'!E75</f>
        <v>0.15248904940141958</v>
      </c>
      <c r="AL75" s="141">
        <f>'[3]Yearly Butadiene'!F75</f>
        <v>0.3023793122066355</v>
      </c>
      <c r="AM75" s="141">
        <f>'[3]Yearly Butadiene'!G75</f>
        <v>0.59775851773595579</v>
      </c>
      <c r="AN75" s="141">
        <f>'[3]Yearly Butadiene'!H75</f>
        <v>1.1769285779159731</v>
      </c>
      <c r="AO75" s="141">
        <f>'[3]Yearly Butadiene'!I75</f>
        <v>2.3048740406095929</v>
      </c>
      <c r="AP75" s="141">
        <f>'[3]Yearly Butadiene'!J75</f>
        <v>4.4621636005362353</v>
      </c>
      <c r="AQ75" s="141">
        <f>'[3]Yearly Butadiene'!K75</f>
        <v>8.5526323486410742</v>
      </c>
      <c r="AR75" s="141">
        <f>'[3]Yearly Butadiene'!L75</f>
        <v>16.174692467443911</v>
      </c>
      <c r="AS75" s="141">
        <f>'[3]Yearly Butadiene'!M75</f>
        <v>30.049047977877144</v>
      </c>
      <c r="AT75" s="141">
        <f>'[3]Yearly Butadiene'!N75</f>
        <v>0</v>
      </c>
      <c r="AU75" s="141">
        <f>'[3]Yearly Butadiene'!O75</f>
        <v>95.982277533573296</v>
      </c>
      <c r="AV75" s="141">
        <f>'[3]Yearly Butadiene'!P75</f>
        <v>162.72668605570252</v>
      </c>
      <c r="AW75" s="141">
        <f>'[3]Yearly Butadiene'!Q75</f>
        <v>263.37159087640623</v>
      </c>
      <c r="AX75" s="141">
        <f>'[3]Yearly Butadiene'!R75</f>
        <v>404.71349911729385</v>
      </c>
      <c r="AY75" s="141">
        <f>'[3]Yearly Butadiene'!S75</f>
        <v>587.89195162875137</v>
      </c>
      <c r="AZ75" s="141">
        <f>'[3]Yearly Butadiene'!T75</f>
        <v>805.42534230984256</v>
      </c>
      <c r="BA75" s="141">
        <f>'[3]Yearly Butadiene'!U75</f>
        <v>1042.8418286073659</v>
      </c>
      <c r="BB75" s="141">
        <f>'[3]Yearly Butadiene'!V75</f>
        <v>1282.2593838112984</v>
      </c>
      <c r="BC75" s="141">
        <f>'[3]Yearly Butadiene'!W75</f>
        <v>1507.6915123541478</v>
      </c>
      <c r="BD75" s="141">
        <f>'[3]Yearly Butadiene'!X75</f>
        <v>0</v>
      </c>
      <c r="BE75" s="141">
        <f>'[3]Yearly Butadiene'!Y75</f>
        <v>1879.7865598952776</v>
      </c>
      <c r="BF75" s="141">
        <f>'[3]Yearly Butadiene'!Z75</f>
        <v>2025.5603920139004</v>
      </c>
      <c r="BG75" s="141">
        <f>'[3]Yearly Butadiene'!AA75</f>
        <v>2151.2272456857413</v>
      </c>
      <c r="BH75" s="141">
        <f>'[3]Yearly Butadiene'!AB75</f>
        <v>2266.1767308053531</v>
      </c>
      <c r="BI75" s="141">
        <f>'[3]Yearly Butadiene'!AC75</f>
        <v>2382.0028110554708</v>
      </c>
      <c r="BJ75" s="141">
        <f>'[3]Yearly Butadiene'!AD75</f>
        <v>2511.9380857957262</v>
      </c>
      <c r="BK75" s="141">
        <f>'[3]Yearly Butadiene'!AE75</f>
        <v>2671.6562448140057</v>
      </c>
      <c r="BL75" s="141">
        <f>'[3]Yearly Butadiene'!AF75</f>
        <v>2875.1424041938317</v>
      </c>
      <c r="BM75" s="141">
        <f>'[3]Yearly Butadiene'!AG75</f>
        <v>3130.8115587059415</v>
      </c>
      <c r="BN75" s="141">
        <f>'[3]Yearly Butadiene'!AH75</f>
        <v>0</v>
      </c>
      <c r="BP75" s="141">
        <f t="shared" si="173"/>
        <v>0</v>
      </c>
      <c r="BQ75" s="141">
        <f t="shared" si="174"/>
        <v>1.9271444813829448</v>
      </c>
      <c r="BR75" s="141">
        <f t="shared" si="175"/>
        <v>3.8192248927120231</v>
      </c>
      <c r="BS75" s="141">
        <f t="shared" si="176"/>
        <v>7.5444886002332607</v>
      </c>
      <c r="BT75" s="141">
        <f t="shared" si="177"/>
        <v>14.841174905170153</v>
      </c>
      <c r="BU75" s="141">
        <f t="shared" si="178"/>
        <v>29.034393075483475</v>
      </c>
      <c r="BV75" s="141">
        <f t="shared" si="179"/>
        <v>56.030757585459057</v>
      </c>
      <c r="BW75" s="141">
        <f t="shared" si="180"/>
        <v>107.04489990630958</v>
      </c>
      <c r="BX75" s="141">
        <f t="shared" si="181"/>
        <v>201.77183798992897</v>
      </c>
      <c r="BY75" s="141">
        <f t="shared" si="182"/>
        <v>373.58549248604731</v>
      </c>
      <c r="BZ75" s="141">
        <f t="shared" si="183"/>
        <v>0</v>
      </c>
      <c r="CA75" s="141">
        <f t="shared" si="184"/>
        <v>1184.5559544807588</v>
      </c>
      <c r="CB75" s="141">
        <f t="shared" si="185"/>
        <v>2000.9395492183201</v>
      </c>
      <c r="CC75" s="141">
        <f t="shared" si="186"/>
        <v>3231.2746145352662</v>
      </c>
      <c r="CD75" s="141">
        <f t="shared" si="187"/>
        <v>4953.6488863175437</v>
      </c>
      <c r="CE75" s="141">
        <f t="shared" si="188"/>
        <v>7175.392132336784</v>
      </c>
      <c r="CF75" s="141">
        <f t="shared" si="189"/>
        <v>9803.4278242761429</v>
      </c>
      <c r="CG75" s="141">
        <f t="shared" si="190"/>
        <v>12655.627082464804</v>
      </c>
      <c r="CH75" s="141">
        <f t="shared" si="191"/>
        <v>15510.818966334684</v>
      </c>
      <c r="CI75" s="141">
        <f t="shared" si="192"/>
        <v>18171.767557012059</v>
      </c>
      <c r="CJ75" s="141">
        <f t="shared" si="193"/>
        <v>0</v>
      </c>
      <c r="CK75" s="141">
        <f t="shared" si="194"/>
        <v>22481.674260250387</v>
      </c>
      <c r="CL75" s="141">
        <f t="shared" si="195"/>
        <v>24087.043186501971</v>
      </c>
      <c r="CM75" s="141">
        <f t="shared" si="196"/>
        <v>25422.612488621195</v>
      </c>
      <c r="CN75" s="141">
        <f t="shared" si="197"/>
        <v>26497.589007447052</v>
      </c>
      <c r="CO75" s="141">
        <f t="shared" si="198"/>
        <v>27373.556187413025</v>
      </c>
      <c r="CP75" s="141">
        <f t="shared" si="199"/>
        <v>28101.778901121968</v>
      </c>
      <c r="CQ75" s="141">
        <f t="shared" si="200"/>
        <v>28741.374968997843</v>
      </c>
      <c r="CR75" s="141">
        <f t="shared" si="201"/>
        <v>29335.636209898825</v>
      </c>
      <c r="CS75" s="141">
        <f t="shared" si="202"/>
        <v>29915.34011434788</v>
      </c>
      <c r="CT75" s="141">
        <f t="shared" si="203"/>
        <v>0</v>
      </c>
      <c r="CU75" s="141"/>
      <c r="CV75" s="141">
        <f>'[2]Yearly Butadiene'!AJ75</f>
        <v>0</v>
      </c>
      <c r="CW75" s="141">
        <f>'[2]Yearly Butadiene'!AK75</f>
        <v>1.7753124928531556</v>
      </c>
      <c r="CX75" s="141">
        <f>'[2]Yearly Butadiene'!AL75</f>
        <v>3.5194838808294731</v>
      </c>
      <c r="CY75" s="141">
        <f>'[2]Yearly Butadiene'!AM75</f>
        <v>6.9546439586555193</v>
      </c>
      <c r="CZ75" s="141">
        <f>'[2]Yearly Butadiene'!AN75</f>
        <v>13.685245697645806</v>
      </c>
      <c r="DA75" s="141">
        <f>'[2]Yearly Butadiene'!AO75</f>
        <v>26.78144047015223</v>
      </c>
      <c r="DB75" s="141">
        <f>'[2]Yearly Butadiene'!AP75</f>
        <v>51.85813619675082</v>
      </c>
      <c r="DC75" s="141">
        <f>'[2]Yearly Butadiene'!AQ75</f>
        <v>99.419068205889914</v>
      </c>
      <c r="DD75" s="141">
        <f>'[2]Yearly Butadiene'!AR75</f>
        <v>188.07082814727107</v>
      </c>
      <c r="DE75" s="141">
        <f>'[2]Yearly Butadiene'!AS75</f>
        <v>349.50379486819185</v>
      </c>
      <c r="DF75" s="141">
        <f>'[2]Yearly Butadiene'!AT75</f>
        <v>0</v>
      </c>
      <c r="DG75" s="141">
        <f>'[2]Yearly Butadiene'!AU75</f>
        <v>1117.0069869104498</v>
      </c>
      <c r="DH75" s="141">
        <f>'[2]Yearly Butadiene'!AV75</f>
        <v>1894.7557069799468</v>
      </c>
      <c r="DI75" s="141">
        <f>'[2]Yearly Butadiene'!AW75</f>
        <v>3072.2102935842604</v>
      </c>
      <c r="DJ75" s="141">
        <f>'[2]Yearly Butadiene'!AX75</f>
        <v>4729.2173044111632</v>
      </c>
      <c r="DK75" s="141">
        <f>'[2]Yearly Butadiene'!AY75</f>
        <v>6878.8138596344261</v>
      </c>
      <c r="DL75" s="141">
        <f>'[2]Yearly Butadiene'!AZ75</f>
        <v>9438.1813835022294</v>
      </c>
      <c r="DM75" s="141">
        <f>'[2]Yearly Butadiene'!BA75</f>
        <v>12236.70677194875</v>
      </c>
      <c r="DN75" s="141">
        <f>'[2]Yearly Butadiene'!BB75</f>
        <v>15063.035984347278</v>
      </c>
      <c r="DO75" s="141">
        <f>'[2]Yearly Butadiene'!BC75</f>
        <v>17725.339654474556</v>
      </c>
      <c r="DP75" s="141">
        <f>'[2]Yearly Butadiene'!BD75</f>
        <v>0</v>
      </c>
      <c r="DQ75" s="141">
        <f>'[2]Yearly Butadiene'!BE75</f>
        <v>22123.492119910727</v>
      </c>
      <c r="DR75" s="141">
        <f>'[2]Yearly Butadiene'!BF75</f>
        <v>23803.717354304081</v>
      </c>
      <c r="DS75" s="141">
        <f>'[2]Yearly Butadiene'!BG75</f>
        <v>25196.849288464997</v>
      </c>
      <c r="DT75" s="141">
        <f>'[2]Yearly Butadiene'!BH75</f>
        <v>26328.000403293467</v>
      </c>
      <c r="DU75" s="141">
        <f>'[2]Yearly Butadiene'!BI75</f>
        <v>27248.938982160107</v>
      </c>
      <c r="DV75" s="141">
        <f>'[2]Yearly Butadiene'!BJ75</f>
        <v>28003.108842878606</v>
      </c>
      <c r="DW75" s="141">
        <f>'[2]Yearly Butadiene'!BK75</f>
        <v>28632.725573890821</v>
      </c>
      <c r="DX75" s="141">
        <f>'[2]Yearly Butadiene'!BL75</f>
        <v>29168.767696498253</v>
      </c>
      <c r="DY75" s="141">
        <f>'[2]Yearly Butadiene'!BM75</f>
        <v>29634.989085119865</v>
      </c>
      <c r="DZ75" s="141">
        <f>'[2]Yearly Butadiene'!BN75</f>
        <v>0</v>
      </c>
      <c r="EB75" s="141">
        <f>'[3]Yearly Butadiene'!AJ75</f>
        <v>0</v>
      </c>
      <c r="EC75" s="141">
        <f>'[3]Yearly Butadiene'!AK75</f>
        <v>0.15250411500978978</v>
      </c>
      <c r="ED75" s="141">
        <f>'[3]Yearly Butadiene'!AL75</f>
        <v>0.30244099037677524</v>
      </c>
      <c r="EE75" s="141">
        <f>'[3]Yearly Butadiene'!AM75</f>
        <v>0.59794716544732196</v>
      </c>
      <c r="EF75" s="141">
        <f>'[3]Yearly Butadiene'!AN75</f>
        <v>1.1774390078187331</v>
      </c>
      <c r="EG75" s="141">
        <f>'[3]Yearly Butadiene'!AO75</f>
        <v>2.3061609351026484</v>
      </c>
      <c r="EH75" s="141">
        <f>'[3]Yearly Butadiene'!AP75</f>
        <v>4.4748724255287273</v>
      </c>
      <c r="EI75" s="141">
        <f>'[3]Yearly Butadiene'!AQ75</f>
        <v>8.5978669313484701</v>
      </c>
      <c r="EJ75" s="141">
        <f>'[3]Yearly Butadiene'!AR75</f>
        <v>16.302237208714605</v>
      </c>
      <c r="EK75" s="141">
        <f>'[3]Yearly Butadiene'!AS75</f>
        <v>30.368842158726199</v>
      </c>
      <c r="EL75" s="141">
        <f>'[3]Yearly Butadiene'!AT75</f>
        <v>0</v>
      </c>
      <c r="EM75" s="141">
        <f>'[3]Yearly Butadiene'!AU75</f>
        <v>97.595360494579651</v>
      </c>
      <c r="EN75" s="141">
        <f>'[3]Yearly Butadiene'!AV75</f>
        <v>166.01515303780729</v>
      </c>
      <c r="EO75" s="141">
        <f>'[3]Yearly Butadiene'!AW75</f>
        <v>269.77710280185823</v>
      </c>
      <c r="EP75" s="141">
        <f>'[3]Yearly Butadiene'!AX75</f>
        <v>416.26338837116435</v>
      </c>
      <c r="EQ75" s="141">
        <f>'[3]Yearly Butadiene'!AY75</f>
        <v>607.21232428408541</v>
      </c>
      <c r="ER75" s="141">
        <f>'[3]Yearly Butadiene'!AZ75</f>
        <v>835.4684328391096</v>
      </c>
      <c r="ES75" s="141">
        <f>'[3]Yearly Butadiene'!BA75</f>
        <v>1086.488606512459</v>
      </c>
      <c r="ET75" s="141">
        <f>'[3]Yearly Butadiene'!BB75</f>
        <v>1341.9180373431598</v>
      </c>
      <c r="EU75" s="141">
        <f>'[3]Yearly Butadiene'!BC75</f>
        <v>1585.0701703863506</v>
      </c>
      <c r="EV75" s="141">
        <f>'[3]Yearly Butadiene'!BD75</f>
        <v>0</v>
      </c>
      <c r="EW75" s="141">
        <f>'[3]Yearly Butadiene'!BE75</f>
        <v>1995.3305835934741</v>
      </c>
      <c r="EX75" s="141">
        <f>'[3]Yearly Butadiene'!BF75</f>
        <v>2160.6318851297847</v>
      </c>
      <c r="EY75" s="141">
        <f>'[3]Yearly Butadiene'!BG75</f>
        <v>2305.8477976518284</v>
      </c>
      <c r="EZ75" s="141">
        <f>'[3]Yearly Butadiene'!BH75</f>
        <v>2440.5524024825786</v>
      </c>
      <c r="FA75" s="141">
        <f>'[3]Yearly Butadiene'!BI75</f>
        <v>2577.0682576264985</v>
      </c>
      <c r="FB75" s="141">
        <f>'[3]Yearly Butadiene'!BJ75</f>
        <v>2730.0809430954</v>
      </c>
      <c r="FC75" s="141">
        <f>'[3]Yearly Butadiene'!BK75</f>
        <v>2916.5486029382782</v>
      </c>
      <c r="FD75" s="141">
        <f>'[3]Yearly Butadiene'!BL75</f>
        <v>3152.1553473062991</v>
      </c>
      <c r="FE75" s="141">
        <f>'[3]Yearly Butadiene'!BM75</f>
        <v>3446.6799891482983</v>
      </c>
      <c r="FF75" s="141">
        <f>'[3]Yearly Butadiene'!BN75</f>
        <v>0</v>
      </c>
      <c r="FG75" s="141"/>
      <c r="FH75" s="141">
        <f t="shared" si="204"/>
        <v>0</v>
      </c>
      <c r="FI75" s="141">
        <f t="shared" si="205"/>
        <v>1.9278166078629453</v>
      </c>
      <c r="FJ75" s="141">
        <f t="shared" si="206"/>
        <v>3.8219248712062481</v>
      </c>
      <c r="FK75" s="141">
        <f t="shared" si="207"/>
        <v>7.5525911241028414</v>
      </c>
      <c r="FL75" s="141">
        <f t="shared" si="208"/>
        <v>14.86268470546454</v>
      </c>
      <c r="FM75" s="141">
        <f t="shared" si="209"/>
        <v>29.08760140525488</v>
      </c>
      <c r="FN75" s="141">
        <f t="shared" si="210"/>
        <v>56.33300862227955</v>
      </c>
      <c r="FO75" s="141">
        <f t="shared" si="211"/>
        <v>108.01693513723839</v>
      </c>
      <c r="FP75" s="141">
        <f t="shared" si="212"/>
        <v>204.37306535598569</v>
      </c>
      <c r="FQ75" s="141">
        <f t="shared" si="213"/>
        <v>379.87263702691803</v>
      </c>
      <c r="FR75" s="141">
        <f t="shared" si="214"/>
        <v>0</v>
      </c>
      <c r="FS75" s="141">
        <f t="shared" si="215"/>
        <v>1214.6023474050294</v>
      </c>
      <c r="FT75" s="141">
        <f t="shared" si="216"/>
        <v>2060.7708600177539</v>
      </c>
      <c r="FU75" s="141">
        <f t="shared" si="217"/>
        <v>3341.9873963861187</v>
      </c>
      <c r="FV75" s="141">
        <f t="shared" si="218"/>
        <v>5145.4806927823274</v>
      </c>
      <c r="FW75" s="141">
        <f t="shared" si="219"/>
        <v>7486.0261839185114</v>
      </c>
      <c r="FX75" s="141">
        <f t="shared" si="220"/>
        <v>10273.64981634134</v>
      </c>
      <c r="FY75" s="141">
        <f t="shared" si="221"/>
        <v>13323.195378461209</v>
      </c>
      <c r="FZ75" s="141">
        <f t="shared" si="222"/>
        <v>16404.954021690439</v>
      </c>
      <c r="GA75" s="141">
        <f t="shared" si="223"/>
        <v>19310.409824860908</v>
      </c>
      <c r="GB75" s="141">
        <f t="shared" si="224"/>
        <v>0</v>
      </c>
      <c r="GC75" s="141">
        <f t="shared" si="225"/>
        <v>24118.8227035042</v>
      </c>
      <c r="GD75" s="141">
        <f t="shared" si="226"/>
        <v>25964.349239433865</v>
      </c>
      <c r="GE75" s="141">
        <f t="shared" si="227"/>
        <v>27502.697086116827</v>
      </c>
      <c r="GF75" s="141">
        <f t="shared" si="228"/>
        <v>28768.552805776046</v>
      </c>
      <c r="GG75" s="141">
        <f t="shared" si="229"/>
        <v>29826.007239786606</v>
      </c>
      <c r="GH75" s="141">
        <f t="shared" si="230"/>
        <v>30733.189785974006</v>
      </c>
      <c r="GI75" s="141">
        <f t="shared" si="231"/>
        <v>31549.274176829098</v>
      </c>
      <c r="GJ75" s="141">
        <f t="shared" si="232"/>
        <v>32320.923043804552</v>
      </c>
      <c r="GK75" s="141">
        <f t="shared" si="233"/>
        <v>33081.66907426816</v>
      </c>
      <c r="GL75" s="141">
        <f t="shared" si="234"/>
        <v>0</v>
      </c>
    </row>
    <row r="76" spans="1:195" s="21" customFormat="1">
      <c r="A76" s="19" t="s">
        <v>84</v>
      </c>
      <c r="B76" s="19"/>
      <c r="C76" s="20" t="s">
        <v>197</v>
      </c>
      <c r="D76" s="137">
        <f>'[2]Yearly Butadiene'!D76</f>
        <v>846505.72103598283</v>
      </c>
      <c r="E76" s="137">
        <f>'[2]Yearly Butadiene'!E76</f>
        <v>834337.08911863354</v>
      </c>
      <c r="F76" s="137">
        <f>'[2]Yearly Butadiene'!F76</f>
        <v>822263.95984184253</v>
      </c>
      <c r="G76" s="137">
        <f>'[2]Yearly Butadiene'!G76</f>
        <v>810283.92409424763</v>
      </c>
      <c r="H76" s="137">
        <f>'[2]Yearly Butadiene'!H76</f>
        <v>798394.69779763755</v>
      </c>
      <c r="I76" s="137">
        <f>'[2]Yearly Butadiene'!I76</f>
        <v>786592.54146436928</v>
      </c>
      <c r="J76" s="137">
        <f>'[2]Yearly Butadiene'!J76</f>
        <v>774446.02789260179</v>
      </c>
      <c r="K76" s="137">
        <f>'[2]Yearly Butadiene'!K76</f>
        <v>762379.87704941945</v>
      </c>
      <c r="L76" s="137">
        <f>'[2]Yearly Butadiene'!L76</f>
        <v>750375.19691290788</v>
      </c>
      <c r="M76" s="137">
        <f>'[2]Yearly Butadiene'!M76</f>
        <v>738400.54476425902</v>
      </c>
      <c r="N76" s="137">
        <f>'[2]Yearly Butadiene'!N76</f>
        <v>727027.44713713694</v>
      </c>
      <c r="O76" s="137">
        <f>'[2]Yearly Butadiene'!O76</f>
        <v>709168.26008564327</v>
      </c>
      <c r="P76" s="137">
        <f>'[2]Yearly Butadiene'!P76</f>
        <v>691842.06513162609</v>
      </c>
      <c r="Q76" s="137">
        <f>'[2]Yearly Butadiene'!Q76</f>
        <v>674483.282153234</v>
      </c>
      <c r="R76" s="137">
        <f>'[2]Yearly Butadiene'!R76</f>
        <v>656861.94478188397</v>
      </c>
      <c r="S76" s="137">
        <f>'[2]Yearly Butadiene'!S76</f>
        <v>638970.15923349163</v>
      </c>
      <c r="T76" s="137">
        <f>'[2]Yearly Butadiene'!T76</f>
        <v>620249.38002861198</v>
      </c>
      <c r="U76" s="137">
        <f>'[2]Yearly Butadiene'!U76</f>
        <v>601526.59737516101</v>
      </c>
      <c r="V76" s="137">
        <f>'[2]Yearly Butadiene'!V76</f>
        <v>583003.14129089378</v>
      </c>
      <c r="W76" s="137">
        <f>'[2]Yearly Butadiene'!W76</f>
        <v>564858.32029511011</v>
      </c>
      <c r="X76" s="137">
        <f>'[2]Yearly Butadiene'!X76</f>
        <v>566009.54595584713</v>
      </c>
      <c r="Y76" s="137">
        <f>'[2]Yearly Butadiene'!Y76</f>
        <v>523332.83363252372</v>
      </c>
      <c r="Z76" s="137">
        <f>'[2]Yearly Butadiene'!Z76</f>
        <v>500093.95676139637</v>
      </c>
      <c r="AA76" s="137">
        <f>'[2]Yearly Butadiene'!AA76</f>
        <v>477880.97349712113</v>
      </c>
      <c r="AB76" s="137">
        <f>'[2]Yearly Butadiene'!AB76</f>
        <v>456230.4731788474</v>
      </c>
      <c r="AC76" s="137">
        <f>'[2]Yearly Butadiene'!AC76</f>
        <v>435089.4021680553</v>
      </c>
      <c r="AD76" s="137">
        <f>'[2]Yearly Butadiene'!AD76</f>
        <v>414206.30385480629</v>
      </c>
      <c r="AE76" s="137">
        <f>'[2]Yearly Butadiene'!AE76</f>
        <v>393752.09147556743</v>
      </c>
      <c r="AF76" s="137">
        <f>'[2]Yearly Butadiene'!AF76</f>
        <v>373694.3479698624</v>
      </c>
      <c r="AG76" s="137">
        <f>'[2]Yearly Butadiene'!AG76</f>
        <v>354007.63036827097</v>
      </c>
      <c r="AH76" s="137">
        <f>'[2]Yearly Butadiene'!AH76</f>
        <v>361730.71077172481</v>
      </c>
      <c r="AI76" s="202"/>
      <c r="AJ76" s="137">
        <f>'[3]Yearly Butadiene'!D76</f>
        <v>80369.95000000007</v>
      </c>
      <c r="AK76" s="137">
        <f>'[3]Yearly Butadiene'!E76</f>
        <v>79037.687243130102</v>
      </c>
      <c r="AL76" s="137">
        <f>'[3]Yearly Butadiene'!F76</f>
        <v>77703.877609796255</v>
      </c>
      <c r="AM76" s="137">
        <f>'[3]Yearly Butadiene'!G76</f>
        <v>76368.373012269163</v>
      </c>
      <c r="AN76" s="137">
        <f>'[3]Yearly Butadiene'!H76</f>
        <v>75031.035148636947</v>
      </c>
      <c r="AO76" s="137">
        <f>'[3]Yearly Butadiene'!I76</f>
        <v>73691.599034351704</v>
      </c>
      <c r="AP76" s="137">
        <f>'[3]Yearly Butadiene'!J76</f>
        <v>72349.584100718741</v>
      </c>
      <c r="AQ76" s="137">
        <f>'[3]Yearly Butadiene'!K76</f>
        <v>71004.086512647104</v>
      </c>
      <c r="AR76" s="137">
        <f>'[3]Yearly Butadiene'!L76</f>
        <v>69653.507857954246</v>
      </c>
      <c r="AS76" s="137">
        <f>'[3]Yearly Butadiene'!M76</f>
        <v>68295.12743261928</v>
      </c>
      <c r="AT76" s="137">
        <f>'[3]Yearly Butadiene'!N76</f>
        <v>66979.120935522136</v>
      </c>
      <c r="AU76" s="137">
        <f>'[3]Yearly Butadiene'!O76</f>
        <v>65066.555736550727</v>
      </c>
      <c r="AV76" s="137">
        <f>'[3]Yearly Butadiene'!P76</f>
        <v>63182.741535458306</v>
      </c>
      <c r="AW76" s="137">
        <f>'[3]Yearly Butadiene'!Q76</f>
        <v>61340.606868654817</v>
      </c>
      <c r="AX76" s="137">
        <f>'[3]Yearly Butadiene'!R76</f>
        <v>59464.044840137241</v>
      </c>
      <c r="AY76" s="137">
        <f>'[3]Yearly Butadiene'!S76</f>
        <v>57551.941010554227</v>
      </c>
      <c r="AZ76" s="137">
        <f>'[3]Yearly Butadiene'!T76</f>
        <v>55611.802087505792</v>
      </c>
      <c r="BA76" s="137">
        <f>'[3]Yearly Butadiene'!U76</f>
        <v>53658.12501504417</v>
      </c>
      <c r="BB76" s="137">
        <f>'[3]Yearly Butadiene'!V76</f>
        <v>51708.816921378457</v>
      </c>
      <c r="BC76" s="137">
        <f>'[3]Yearly Butadiene'!W76</f>
        <v>49779.889403575216</v>
      </c>
      <c r="BD76" s="137">
        <f>'[3]Yearly Butadiene'!X76</f>
        <v>49590.505777369399</v>
      </c>
      <c r="BE76" s="137">
        <f>'[3]Yearly Butadiene'!Y76</f>
        <v>45291.612482897923</v>
      </c>
      <c r="BF76" s="137">
        <f>'[3]Yearly Butadiene'!Z76</f>
        <v>42736.568241879977</v>
      </c>
      <c r="BG76" s="137">
        <f>'[3]Yearly Butadiene'!AA76</f>
        <v>40443.674818083979</v>
      </c>
      <c r="BH76" s="137">
        <f>'[3]Yearly Butadiene'!AB76</f>
        <v>38183.992340104145</v>
      </c>
      <c r="BI76" s="137">
        <f>'[3]Yearly Butadiene'!AC76</f>
        <v>35946.002148754887</v>
      </c>
      <c r="BJ76" s="137">
        <f>'[3]Yearly Butadiene'!AD76</f>
        <v>33716.546949173797</v>
      </c>
      <c r="BK76" s="137">
        <f>'[3]Yearly Butadiene'!AE76</f>
        <v>31480.028356070139</v>
      </c>
      <c r="BL76" s="137">
        <f>'[3]Yearly Butadiene'!AF76</f>
        <v>29222.536557857566</v>
      </c>
      <c r="BM76" s="137">
        <f>'[3]Yearly Butadiene'!AG76</f>
        <v>26935.73186426251</v>
      </c>
      <c r="BN76" s="137">
        <f>'[3]Yearly Butadiene'!AH76</f>
        <v>28058.353288132494</v>
      </c>
      <c r="BP76" s="137">
        <f t="shared" si="173"/>
        <v>926875.6710359829</v>
      </c>
      <c r="BQ76" s="137">
        <f t="shared" si="174"/>
        <v>913374.77636176359</v>
      </c>
      <c r="BR76" s="137">
        <f t="shared" si="175"/>
        <v>899967.83745163877</v>
      </c>
      <c r="BS76" s="137">
        <f t="shared" si="176"/>
        <v>886652.29710651678</v>
      </c>
      <c r="BT76" s="137">
        <f t="shared" si="177"/>
        <v>873425.73294627445</v>
      </c>
      <c r="BU76" s="137">
        <f t="shared" si="178"/>
        <v>860284.14049872104</v>
      </c>
      <c r="BV76" s="137">
        <f t="shared" si="179"/>
        <v>846795.61199332052</v>
      </c>
      <c r="BW76" s="137">
        <f t="shared" si="180"/>
        <v>833383.96356206655</v>
      </c>
      <c r="BX76" s="137">
        <f t="shared" si="181"/>
        <v>820028.70477086212</v>
      </c>
      <c r="BY76" s="137">
        <f t="shared" si="182"/>
        <v>806695.67219687835</v>
      </c>
      <c r="BZ76" s="137">
        <f t="shared" si="183"/>
        <v>794006.56807265908</v>
      </c>
      <c r="CA76" s="137">
        <f t="shared" si="184"/>
        <v>774234.81582219398</v>
      </c>
      <c r="CB76" s="137">
        <f t="shared" si="185"/>
        <v>755024.80666708434</v>
      </c>
      <c r="CC76" s="137">
        <f t="shared" si="186"/>
        <v>735823.88902188884</v>
      </c>
      <c r="CD76" s="137">
        <f t="shared" si="187"/>
        <v>716325.98962202121</v>
      </c>
      <c r="CE76" s="137">
        <f t="shared" si="188"/>
        <v>696522.10024404584</v>
      </c>
      <c r="CF76" s="137">
        <f t="shared" si="189"/>
        <v>675861.18211611779</v>
      </c>
      <c r="CG76" s="137">
        <f t="shared" si="190"/>
        <v>655184.72239020513</v>
      </c>
      <c r="CH76" s="137">
        <f t="shared" si="191"/>
        <v>634711.95821227226</v>
      </c>
      <c r="CI76" s="137">
        <f t="shared" si="192"/>
        <v>614638.20969868533</v>
      </c>
      <c r="CJ76" s="137">
        <f t="shared" si="193"/>
        <v>615600.0517332165</v>
      </c>
      <c r="CK76" s="137">
        <f t="shared" si="194"/>
        <v>568624.4461154216</v>
      </c>
      <c r="CL76" s="137">
        <f t="shared" si="195"/>
        <v>542830.5250032763</v>
      </c>
      <c r="CM76" s="137">
        <f t="shared" si="196"/>
        <v>518324.64831520512</v>
      </c>
      <c r="CN76" s="137">
        <f t="shared" si="197"/>
        <v>494414.46551895153</v>
      </c>
      <c r="CO76" s="137">
        <f t="shared" si="198"/>
        <v>471035.40431681019</v>
      </c>
      <c r="CP76" s="137">
        <f t="shared" si="199"/>
        <v>447922.85080398008</v>
      </c>
      <c r="CQ76" s="137">
        <f t="shared" si="200"/>
        <v>425232.1198316376</v>
      </c>
      <c r="CR76" s="137">
        <f t="shared" si="201"/>
        <v>402916.88452771999</v>
      </c>
      <c r="CS76" s="137">
        <f t="shared" si="202"/>
        <v>380943.36223253346</v>
      </c>
      <c r="CT76" s="137">
        <f t="shared" si="203"/>
        <v>389789.06405985728</v>
      </c>
      <c r="CU76" s="202"/>
      <c r="CV76" s="137">
        <f>'[2]Yearly Butadiene'!AJ76</f>
        <v>846505.72103598283</v>
      </c>
      <c r="CW76" s="137">
        <f>'[2]Yearly Butadiene'!AK76</f>
        <v>837783.15733196959</v>
      </c>
      <c r="CX76" s="137">
        <f>'[2]Yearly Butadiene'!AL76</f>
        <v>829118.49904938159</v>
      </c>
      <c r="CY76" s="137">
        <f>'[2]Yearly Butadiene'!AM76</f>
        <v>820509.64840864902</v>
      </c>
      <c r="CZ76" s="137">
        <f>'[2]Yearly Butadiene'!AN76</f>
        <v>811954.62774789846</v>
      </c>
      <c r="DA76" s="137">
        <f>'[2]Yearly Butadiene'!AO76</f>
        <v>803449.99613192538</v>
      </c>
      <c r="DB76" s="137">
        <f>'[2]Yearly Butadiene'!AP76</f>
        <v>794555.6750338641</v>
      </c>
      <c r="DC76" s="137">
        <f>'[2]Yearly Butadiene'!AQ76</f>
        <v>785702.4508816906</v>
      </c>
      <c r="DD76" s="137">
        <f>'[2]Yearly Butadiene'!AR76</f>
        <v>776871.26928351866</v>
      </c>
      <c r="DE76" s="137">
        <f>'[2]Yearly Butadiene'!AS76</f>
        <v>768029.99519280961</v>
      </c>
      <c r="DF76" s="137">
        <f>'[2]Yearly Butadiene'!AT76</f>
        <v>759761.90502119809</v>
      </c>
      <c r="DG76" s="137">
        <f>'[2]Yearly Butadiene'!AU76</f>
        <v>747094.60449778673</v>
      </c>
      <c r="DH76" s="137">
        <f>'[2]Yearly Butadiene'!AV76</f>
        <v>734885.95550160529</v>
      </c>
      <c r="DI76" s="137">
        <f>'[2]Yearly Butadiene'!AW76</f>
        <v>722554.82169575116</v>
      </c>
      <c r="DJ76" s="137">
        <f>'[2]Yearly Butadiene'!AX76</f>
        <v>709861.74146042217</v>
      </c>
      <c r="DK76" s="137">
        <f>'[2]Yearly Butadiene'!AY76</f>
        <v>696792.70901874208</v>
      </c>
      <c r="DL76" s="137">
        <f>'[2]Yearly Butadiene'!AZ76</f>
        <v>682749.20425974589</v>
      </c>
      <c r="DM76" s="137">
        <f>'[2]Yearly Butadiene'!BA76</f>
        <v>668595.65407440369</v>
      </c>
      <c r="DN76" s="137">
        <f>'[2]Yearly Butadiene'!BB76</f>
        <v>654542.26323522895</v>
      </c>
      <c r="DO76" s="137">
        <f>'[2]Yearly Butadiene'!BC76</f>
        <v>640779.72191027913</v>
      </c>
      <c r="DP76" s="137">
        <f>'[2]Yearly Butadiene'!BD76</f>
        <v>647530.51866595179</v>
      </c>
      <c r="DQ76" s="137">
        <f>'[2]Yearly Butadiene'!BE76</f>
        <v>610939.51204417308</v>
      </c>
      <c r="DR76" s="137">
        <f>'[2]Yearly Butadiene'!BF76</f>
        <v>594970.83459517313</v>
      </c>
      <c r="DS76" s="137">
        <f>'[2]Yearly Butadiene'!BG76</f>
        <v>579950.41635387833</v>
      </c>
      <c r="DT76" s="137">
        <f>'[2]Yearly Butadiene'!BH76</f>
        <v>565390.84702834557</v>
      </c>
      <c r="DU76" s="137">
        <f>'[2]Yearly Butadiene'!BI76</f>
        <v>551238.57682852342</v>
      </c>
      <c r="DV76" s="137">
        <f>'[2]Yearly Butadiene'!BJ76</f>
        <v>537216.03255090688</v>
      </c>
      <c r="DW76" s="137">
        <f>'[2]Yearly Butadiene'!BK76</f>
        <v>523517.24331781361</v>
      </c>
      <c r="DX76" s="137">
        <f>'[2]Yearly Butadiene'!BL76</f>
        <v>510109.40339702839</v>
      </c>
      <c r="DY76" s="137">
        <f>'[2]Yearly Butadiene'!BM76</f>
        <v>496966.94842352933</v>
      </c>
      <c r="DZ76" s="137">
        <f>'[2]Yearly Butadiene'!BN76</f>
        <v>514119.47421086754</v>
      </c>
      <c r="EB76" s="137">
        <f>'[3]Yearly Butadiene'!AJ76</f>
        <v>80369.95000000007</v>
      </c>
      <c r="EC76" s="137">
        <f>'[3]Yearly Butadiene'!AK76</f>
        <v>79363.457453903291</v>
      </c>
      <c r="ED76" s="137">
        <f>'[3]Yearly Butadiene'!AL76</f>
        <v>78355.417999795696</v>
      </c>
      <c r="EE76" s="137">
        <f>'[3]Yearly Butadiene'!AM76</f>
        <v>77345.683501137872</v>
      </c>
      <c r="EF76" s="137">
        <f>'[3]Yearly Butadiene'!AN76</f>
        <v>76334.115541562263</v>
      </c>
      <c r="EG76" s="137">
        <f>'[3]Yearly Butadiene'!AO76</f>
        <v>75320.448876651237</v>
      </c>
      <c r="EH76" s="137">
        <f>'[3]Yearly Butadiene'!AP76</f>
        <v>74304.192746926565</v>
      </c>
      <c r="EI76" s="137">
        <f>'[3]Yearly Butadiene'!AQ76</f>
        <v>73284.432858936023</v>
      </c>
      <c r="EJ76" s="137">
        <f>'[3]Yearly Butadiene'!AR76</f>
        <v>72259.542119923426</v>
      </c>
      <c r="EK76" s="137">
        <f>'[3]Yearly Butadiene'!AS76</f>
        <v>71226.739670987692</v>
      </c>
      <c r="EL76" s="137">
        <f>'[3]Yearly Butadiene'!AT76</f>
        <v>70236.823193910182</v>
      </c>
      <c r="EM76" s="137">
        <f>'[3]Yearly Butadiene'!AU76</f>
        <v>68882.152894790706</v>
      </c>
      <c r="EN76" s="137">
        <f>'[3]Yearly Butadiene'!AV76</f>
        <v>67556.033153954777</v>
      </c>
      <c r="EO76" s="137">
        <f>'[3]Yearly Butadiene'!AW76</f>
        <v>66270.303715214162</v>
      </c>
      <c r="EP76" s="137">
        <f>'[3]Yearly Butadiene'!AX76</f>
        <v>64948.119582374406</v>
      </c>
      <c r="EQ76" s="137">
        <f>'[3]Yearly Butadiene'!AY76</f>
        <v>63587.76754239617</v>
      </c>
      <c r="ER76" s="137">
        <f>'[3]Yearly Butadiene'!AZ76</f>
        <v>62196.428174480054</v>
      </c>
      <c r="ES76" s="137">
        <f>'[3]Yearly Butadiene'!BA76</f>
        <v>60788.669687648842</v>
      </c>
      <c r="ET76" s="137">
        <f>'[3]Yearly Butadiene'!BB76</f>
        <v>59382.871991362597</v>
      </c>
      <c r="EU76" s="137">
        <f>'[3]Yearly Butadiene'!BC76</f>
        <v>57995.746742065239</v>
      </c>
      <c r="EV76" s="137">
        <f>'[3]Yearly Butadiene'!BD76</f>
        <v>58443.264046897864</v>
      </c>
      <c r="EW76" s="137">
        <f>'[3]Yearly Butadiene'!BE76</f>
        <v>54951.8628719837</v>
      </c>
      <c r="EX76" s="137">
        <f>'[3]Yearly Butadiene'!BF76</f>
        <v>53299.889741446372</v>
      </c>
      <c r="EY76" s="137">
        <f>'[3]Yearly Butadiene'!BG76</f>
        <v>51910.045838698454</v>
      </c>
      <c r="EZ76" s="137">
        <f>'[3]Yearly Butadiene'!BH76</f>
        <v>50553.206820905783</v>
      </c>
      <c r="FA76" s="137">
        <f>'[3]Yearly Butadiene'!BI76</f>
        <v>49217.125434561036</v>
      </c>
      <c r="FB76" s="137">
        <f>'[3]Yearly Butadiene'!BJ76</f>
        <v>47887.191404149591</v>
      </c>
      <c r="FC76" s="137">
        <f>'[3]Yearly Butadiene'!BK76</f>
        <v>46546.521890119635</v>
      </c>
      <c r="FD76" s="137">
        <f>'[3]Yearly Butadiene'!BL76</f>
        <v>45179.508086817186</v>
      </c>
      <c r="FE76" s="137">
        <f>'[3]Yearly Butadiene'!BM76</f>
        <v>43776.44648579054</v>
      </c>
      <c r="FF76" s="137">
        <f>'[3]Yearly Butadiene'!BN76</f>
        <v>46137.534920001177</v>
      </c>
      <c r="FG76" s="202"/>
      <c r="FH76" s="137">
        <f t="shared" si="204"/>
        <v>926875.6710359829</v>
      </c>
      <c r="FI76" s="137">
        <f t="shared" si="205"/>
        <v>917146.61478587287</v>
      </c>
      <c r="FJ76" s="137">
        <f t="shared" si="206"/>
        <v>907473.91704917722</v>
      </c>
      <c r="FK76" s="137">
        <f t="shared" si="207"/>
        <v>897855.33190978691</v>
      </c>
      <c r="FL76" s="137">
        <f t="shared" si="208"/>
        <v>888288.74328946066</v>
      </c>
      <c r="FM76" s="137">
        <f t="shared" si="209"/>
        <v>878770.44500857661</v>
      </c>
      <c r="FN76" s="137">
        <f t="shared" si="210"/>
        <v>868859.86778079066</v>
      </c>
      <c r="FO76" s="137">
        <f t="shared" si="211"/>
        <v>858986.88374062662</v>
      </c>
      <c r="FP76" s="137">
        <f t="shared" si="212"/>
        <v>849130.81140344206</v>
      </c>
      <c r="FQ76" s="137">
        <f t="shared" si="213"/>
        <v>839256.73486379732</v>
      </c>
      <c r="FR76" s="137">
        <f t="shared" si="214"/>
        <v>829998.72821510828</v>
      </c>
      <c r="FS76" s="137">
        <f t="shared" si="215"/>
        <v>815976.75739257748</v>
      </c>
      <c r="FT76" s="137">
        <f t="shared" si="216"/>
        <v>802441.98865556007</v>
      </c>
      <c r="FU76" s="137">
        <f t="shared" si="217"/>
        <v>788825.12541096529</v>
      </c>
      <c r="FV76" s="137">
        <f t="shared" si="218"/>
        <v>774809.86104279663</v>
      </c>
      <c r="FW76" s="137">
        <f t="shared" si="219"/>
        <v>760380.47656113829</v>
      </c>
      <c r="FX76" s="137">
        <f t="shared" si="220"/>
        <v>744945.63243422599</v>
      </c>
      <c r="FY76" s="137">
        <f t="shared" si="221"/>
        <v>729384.32376205258</v>
      </c>
      <c r="FZ76" s="137">
        <f t="shared" si="222"/>
        <v>713925.13522659149</v>
      </c>
      <c r="GA76" s="137">
        <f t="shared" si="223"/>
        <v>698775.46865234431</v>
      </c>
      <c r="GB76" s="137">
        <f t="shared" si="224"/>
        <v>705973.78271284967</v>
      </c>
      <c r="GC76" s="137">
        <f t="shared" si="225"/>
        <v>665891.37491615675</v>
      </c>
      <c r="GD76" s="137">
        <f t="shared" si="226"/>
        <v>648270.72433661949</v>
      </c>
      <c r="GE76" s="137">
        <f t="shared" si="227"/>
        <v>631860.46219257684</v>
      </c>
      <c r="GF76" s="137">
        <f t="shared" si="228"/>
        <v>615944.05384925136</v>
      </c>
      <c r="GG76" s="137">
        <f t="shared" si="229"/>
        <v>600455.70226308447</v>
      </c>
      <c r="GH76" s="137">
        <f t="shared" si="230"/>
        <v>585103.22395505651</v>
      </c>
      <c r="GI76" s="137">
        <f t="shared" si="231"/>
        <v>570063.76520793326</v>
      </c>
      <c r="GJ76" s="137">
        <f t="shared" si="232"/>
        <v>555288.91148384556</v>
      </c>
      <c r="GK76" s="137">
        <f t="shared" si="233"/>
        <v>540743.39490931993</v>
      </c>
      <c r="GL76" s="137">
        <f t="shared" si="234"/>
        <v>560257.00913086871</v>
      </c>
    </row>
    <row r="77" spans="1:195" s="66" customFormat="1">
      <c r="A77" s="65" t="s">
        <v>85</v>
      </c>
      <c r="C77" s="69" t="s">
        <v>197</v>
      </c>
      <c r="D77" s="139">
        <f>'[2]Yearly Butadiene'!D77</f>
        <v>439503.08114830282</v>
      </c>
      <c r="E77" s="139">
        <f>'[2]Yearly Butadiene'!E77</f>
        <v>436622.07540715253</v>
      </c>
      <c r="F77" s="139">
        <f>'[2]Yearly Butadiene'!F77</f>
        <v>433751.24282147165</v>
      </c>
      <c r="G77" s="139">
        <f>'[2]Yearly Butadiene'!G77</f>
        <v>430890.55340968393</v>
      </c>
      <c r="H77" s="139">
        <f>'[2]Yearly Butadiene'!H77</f>
        <v>428039.97727103491</v>
      </c>
      <c r="I77" s="139">
        <f>'[2]Yearly Butadiene'!I77</f>
        <v>425199.48458538455</v>
      </c>
      <c r="J77" s="139">
        <f>'[2]Yearly Butadiene'!J77</f>
        <v>420454.32907209848</v>
      </c>
      <c r="K77" s="139">
        <f>'[2]Yearly Butadiene'!K77</f>
        <v>415726.35436669301</v>
      </c>
      <c r="L77" s="139">
        <f>'[2]Yearly Butadiene'!L77</f>
        <v>411015.51148589124</v>
      </c>
      <c r="M77" s="139">
        <f>'[2]Yearly Butadiene'!M77</f>
        <v>406321.75157068373</v>
      </c>
      <c r="N77" s="139">
        <f>'[2]Yearly Butadiene'!N77</f>
        <v>401645.02588603582</v>
      </c>
      <c r="O77" s="139">
        <f>'[2]Yearly Butadiene'!O77</f>
        <v>396702.4355711111</v>
      </c>
      <c r="P77" s="139">
        <f>'[2]Yearly Butadiene'!P77</f>
        <v>391916.44565475016</v>
      </c>
      <c r="Q77" s="139">
        <f>'[2]Yearly Butadiene'!Q77</f>
        <v>386605.66693817993</v>
      </c>
      <c r="R77" s="139">
        <f>'[2]Yearly Butadiene'!R77</f>
        <v>381328.08657462517</v>
      </c>
      <c r="S77" s="139">
        <f>'[2]Yearly Butadiene'!S77</f>
        <v>376083.5581285946</v>
      </c>
      <c r="T77" s="139">
        <f>'[2]Yearly Butadiene'!T77</f>
        <v>370871.9379487352</v>
      </c>
      <c r="U77" s="139">
        <f>'[2]Yearly Butadiene'!U77</f>
        <v>365693.07842994289</v>
      </c>
      <c r="V77" s="139">
        <f>'[2]Yearly Butadiene'!V77</f>
        <v>360546.83475606184</v>
      </c>
      <c r="W77" s="139">
        <f>'[2]Yearly Butadiene'!W77</f>
        <v>355433.06264711602</v>
      </c>
      <c r="X77" s="139">
        <f>'[2]Yearly Butadiene'!X77</f>
        <v>350351.61835752323</v>
      </c>
      <c r="Y77" s="139">
        <f>'[2]Yearly Butadiene'!Y77</f>
        <v>345517.50033709675</v>
      </c>
      <c r="Z77" s="139">
        <f>'[2]Yearly Butadiene'!Z77</f>
        <v>340724.51879634999</v>
      </c>
      <c r="AA77" s="139">
        <f>'[2]Yearly Butadiene'!AA77</f>
        <v>335261.62883863901</v>
      </c>
      <c r="AB77" s="139">
        <f>'[2]Yearly Butadiene'!AB77</f>
        <v>329859.17885470547</v>
      </c>
      <c r="AC77" s="139">
        <f>'[2]Yearly Butadiene'!AC77</f>
        <v>324516.8447699424</v>
      </c>
      <c r="AD77" s="139">
        <f>'[2]Yearly Butadiene'!AD77</f>
        <v>319178.41311121592</v>
      </c>
      <c r="AE77" s="139">
        <f>'[2]Yearly Butadiene'!AE77</f>
        <v>313899.66232342576</v>
      </c>
      <c r="AF77" s="139">
        <f>'[2]Yearly Butadiene'!AF77</f>
        <v>308680.27171406144</v>
      </c>
      <c r="AG77" s="139">
        <f>'[2]Yearly Butadiene'!AG77</f>
        <v>303519.92189936037</v>
      </c>
      <c r="AH77" s="139">
        <f>'[2]Yearly Butadiene'!AH77</f>
        <v>298418.29479968559</v>
      </c>
      <c r="AI77" s="198"/>
      <c r="AJ77" s="139">
        <f>'[3]Yearly Butadiene'!D77</f>
        <v>83288.685423126662</v>
      </c>
      <c r="AK77" s="139">
        <f>'[3]Yearly Butadiene'!E77</f>
        <v>82894.04085143478</v>
      </c>
      <c r="AL77" s="139">
        <f>'[3]Yearly Butadiene'!F77</f>
        <v>82499.081065627834</v>
      </c>
      <c r="AM77" s="139">
        <f>'[3]Yearly Butadiene'!G77</f>
        <v>82103.806065705838</v>
      </c>
      <c r="AN77" s="139">
        <f>'[3]Yearly Butadiene'!H77</f>
        <v>81708.215851668792</v>
      </c>
      <c r="AO77" s="139">
        <f>'[3]Yearly Butadiene'!I77</f>
        <v>81312.310423516668</v>
      </c>
      <c r="AP77" s="139">
        <f>'[3]Yearly Butadiene'!J77</f>
        <v>80665.669424157692</v>
      </c>
      <c r="AQ77" s="139">
        <f>'[3]Yearly Butadiene'!K77</f>
        <v>80016.394503673568</v>
      </c>
      <c r="AR77" s="139">
        <f>'[3]Yearly Butadiene'!L77</f>
        <v>79364.485662064253</v>
      </c>
      <c r="AS77" s="139">
        <f>'[3]Yearly Butadiene'!M77</f>
        <v>78709.942899329777</v>
      </c>
      <c r="AT77" s="139">
        <f>'[3]Yearly Butadiene'!N77</f>
        <v>78052.766215470154</v>
      </c>
      <c r="AU77" s="139">
        <f>'[3]Yearly Butadiene'!O77</f>
        <v>77365.886823508132</v>
      </c>
      <c r="AV77" s="139">
        <f>'[3]Yearly Butadiene'!P77</f>
        <v>76685.359790834875</v>
      </c>
      <c r="AW77" s="139">
        <f>'[3]Yearly Butadiene'!Q77</f>
        <v>75797.686688464251</v>
      </c>
      <c r="AX77" s="139">
        <f>'[3]Yearly Butadiene'!R77</f>
        <v>74912.983111805035</v>
      </c>
      <c r="AY77" s="139">
        <f>'[3]Yearly Butadiene'!S77</f>
        <v>74031.249060857255</v>
      </c>
      <c r="AZ77" s="139">
        <f>'[3]Yearly Butadiene'!T77</f>
        <v>73152.497167408947</v>
      </c>
      <c r="BA77" s="139">
        <f>'[3]Yearly Butadiene'!U77</f>
        <v>72276.714911457806</v>
      </c>
      <c r="BB77" s="139">
        <f>'[3]Yearly Butadiene'!V77</f>
        <v>71403.902293003805</v>
      </c>
      <c r="BC77" s="139">
        <f>'[3]Yearly Butadiene'!W77</f>
        <v>70534.059312046971</v>
      </c>
      <c r="BD77" s="139">
        <f>'[3]Yearly Butadiene'!X77</f>
        <v>69667.185968587277</v>
      </c>
      <c r="BE77" s="139">
        <f>'[3]Yearly Butadiene'!Y77</f>
        <v>68771.449203900964</v>
      </c>
      <c r="BF77" s="139">
        <f>'[3]Yearly Butadiene'!Z77</f>
        <v>67908.964222738708</v>
      </c>
      <c r="BG77" s="139">
        <f>'[3]Yearly Butadiene'!AA77</f>
        <v>66719.770342818927</v>
      </c>
      <c r="BH77" s="139">
        <f>'[3]Yearly Butadiene'!AB77</f>
        <v>65545.247951331025</v>
      </c>
      <c r="BI77" s="139">
        <f>'[3]Yearly Butadiene'!AC77</f>
        <v>64385.397048275008</v>
      </c>
      <c r="BJ77" s="139">
        <f>'[3]Yearly Butadiene'!AD77</f>
        <v>63231.921333898128</v>
      </c>
      <c r="BK77" s="139">
        <f>'[3]Yearly Butadiene'!AE77</f>
        <v>62093.046800328084</v>
      </c>
      <c r="BL77" s="139">
        <f>'[3]Yearly Butadiene'!AF77</f>
        <v>60968.77344756489</v>
      </c>
      <c r="BM77" s="139">
        <f>'[3]Yearly Butadiene'!AG77</f>
        <v>59859.101275608562</v>
      </c>
      <c r="BN77" s="139">
        <f>'[3]Yearly Butadiene'!AH77</f>
        <v>58764.030284459077</v>
      </c>
      <c r="BP77" s="139">
        <f t="shared" si="173"/>
        <v>522791.7665714295</v>
      </c>
      <c r="BQ77" s="139">
        <f t="shared" si="174"/>
        <v>519516.11625858734</v>
      </c>
      <c r="BR77" s="139">
        <f t="shared" si="175"/>
        <v>516250.32388709951</v>
      </c>
      <c r="BS77" s="139">
        <f t="shared" si="176"/>
        <v>512994.35947538976</v>
      </c>
      <c r="BT77" s="139">
        <f t="shared" si="177"/>
        <v>509748.1931227037</v>
      </c>
      <c r="BU77" s="139">
        <f t="shared" si="178"/>
        <v>506511.79500890122</v>
      </c>
      <c r="BV77" s="139">
        <f t="shared" si="179"/>
        <v>501119.99849625619</v>
      </c>
      <c r="BW77" s="139">
        <f t="shared" si="180"/>
        <v>495742.7488703666</v>
      </c>
      <c r="BX77" s="139">
        <f t="shared" si="181"/>
        <v>490379.99714795547</v>
      </c>
      <c r="BY77" s="139">
        <f t="shared" si="182"/>
        <v>485031.69447001349</v>
      </c>
      <c r="BZ77" s="139">
        <f t="shared" si="183"/>
        <v>479697.79210150597</v>
      </c>
      <c r="CA77" s="139">
        <f t="shared" si="184"/>
        <v>474068.32239461923</v>
      </c>
      <c r="CB77" s="139">
        <f t="shared" si="185"/>
        <v>468601.80544558505</v>
      </c>
      <c r="CC77" s="139">
        <f t="shared" si="186"/>
        <v>462403.35362664418</v>
      </c>
      <c r="CD77" s="139">
        <f t="shared" si="187"/>
        <v>456241.06968643022</v>
      </c>
      <c r="CE77" s="139">
        <f t="shared" si="188"/>
        <v>450114.80718945188</v>
      </c>
      <c r="CF77" s="139">
        <f t="shared" si="189"/>
        <v>444024.43511614413</v>
      </c>
      <c r="CG77" s="139">
        <f t="shared" si="190"/>
        <v>437969.79334140068</v>
      </c>
      <c r="CH77" s="139">
        <f t="shared" si="191"/>
        <v>431950.73704906565</v>
      </c>
      <c r="CI77" s="139">
        <f t="shared" si="192"/>
        <v>425967.12195916299</v>
      </c>
      <c r="CJ77" s="139">
        <f t="shared" si="193"/>
        <v>420018.80432611052</v>
      </c>
      <c r="CK77" s="139">
        <f t="shared" si="194"/>
        <v>414288.94954099774</v>
      </c>
      <c r="CL77" s="139">
        <f t="shared" si="195"/>
        <v>408633.48301908869</v>
      </c>
      <c r="CM77" s="139">
        <f t="shared" si="196"/>
        <v>401981.39918145793</v>
      </c>
      <c r="CN77" s="139">
        <f t="shared" si="197"/>
        <v>395404.4268060365</v>
      </c>
      <c r="CO77" s="139">
        <f t="shared" si="198"/>
        <v>388902.24181821739</v>
      </c>
      <c r="CP77" s="139">
        <f t="shared" si="199"/>
        <v>382410.33444511407</v>
      </c>
      <c r="CQ77" s="139">
        <f t="shared" si="200"/>
        <v>375992.70912375383</v>
      </c>
      <c r="CR77" s="139">
        <f t="shared" si="201"/>
        <v>369649.0451616263</v>
      </c>
      <c r="CS77" s="139">
        <f t="shared" si="202"/>
        <v>363379.02317496896</v>
      </c>
      <c r="CT77" s="139">
        <f t="shared" si="203"/>
        <v>357182.32508414466</v>
      </c>
      <c r="CU77" s="198"/>
      <c r="CV77" s="139">
        <f>'[2]Yearly Butadiene'!AJ77</f>
        <v>439503.08114830282</v>
      </c>
      <c r="CW77" s="139">
        <f>'[2]Yearly Butadiene'!AK77</f>
        <v>436739.80821622186</v>
      </c>
      <c r="CX77" s="139">
        <f>'[2]Yearly Butadiene'!AL77</f>
        <v>433986.26851801097</v>
      </c>
      <c r="CY77" s="139">
        <f>'[2]Yearly Butadiene'!AM77</f>
        <v>431242.43326430127</v>
      </c>
      <c r="CZ77" s="139">
        <f>'[2]Yearly Butadiene'!AN77</f>
        <v>428508.27374381444</v>
      </c>
      <c r="DA77" s="139">
        <f>'[2]Yearly Butadiene'!AO77</f>
        <v>425783.76132316218</v>
      </c>
      <c r="DB77" s="139">
        <f>'[2]Yearly Butadiene'!AP77</f>
        <v>422111.50917619374</v>
      </c>
      <c r="DC77" s="139">
        <f>'[2]Yearly Butadiene'!AQ77</f>
        <v>418452.42547222076</v>
      </c>
      <c r="DD77" s="139">
        <f>'[2]Yearly Butadiene'!AR77</f>
        <v>414806.47210844973</v>
      </c>
      <c r="DE77" s="139">
        <f>'[2]Yearly Butadiene'!AS77</f>
        <v>411173.61108141381</v>
      </c>
      <c r="DF77" s="139">
        <f>'[2]Yearly Butadiene'!AT77</f>
        <v>407553.8044867306</v>
      </c>
      <c r="DG77" s="139">
        <f>'[2]Yearly Butadiene'!AU77</f>
        <v>403734.87683174654</v>
      </c>
      <c r="DH77" s="139">
        <f>'[2]Yearly Butadiene'!AV77</f>
        <v>400048.92217586498</v>
      </c>
      <c r="DI77" s="139">
        <f>'[2]Yearly Butadiene'!AW77</f>
        <v>396063.31113629666</v>
      </c>
      <c r="DJ77" s="139">
        <f>'[2]Yearly Butadiene'!AX77</f>
        <v>392099.01613770315</v>
      </c>
      <c r="DK77" s="139">
        <f>'[2]Yearly Butadiene'!AY77</f>
        <v>388155.9499762163</v>
      </c>
      <c r="DL77" s="139">
        <f>'[2]Yearly Butadiene'!AZ77</f>
        <v>384234.02687801304</v>
      </c>
      <c r="DM77" s="139">
        <f>'[2]Yearly Butadiene'!BA77</f>
        <v>380333.15913027292</v>
      </c>
      <c r="DN77" s="139">
        <f>'[2]Yearly Butadiene'!BB77</f>
        <v>376453.26045243023</v>
      </c>
      <c r="DO77" s="139">
        <f>'[2]Yearly Butadiene'!BC77</f>
        <v>372594.24486969237</v>
      </c>
      <c r="DP77" s="139">
        <f>'[2]Yearly Butadiene'!BD77</f>
        <v>368756.02671205025</v>
      </c>
      <c r="DQ77" s="139">
        <f>'[2]Yearly Butadiene'!BE77</f>
        <v>365108.61192059203</v>
      </c>
      <c r="DR77" s="139">
        <f>'[2]Yearly Butadiene'!BF77</f>
        <v>361489.7013002531</v>
      </c>
      <c r="DS77" s="139">
        <f>'[2]Yearly Butadiene'!BG77</f>
        <v>357540.1822198974</v>
      </c>
      <c r="DT77" s="139">
        <f>'[2]Yearly Butadiene'!BH77</f>
        <v>353625.2158968047</v>
      </c>
      <c r="DU77" s="139">
        <f>'[2]Yearly Butadiene'!BI77</f>
        <v>349744.62735114619</v>
      </c>
      <c r="DV77" s="139">
        <f>'[2]Yearly Butadiene'!BJ77</f>
        <v>345870.29693930311</v>
      </c>
      <c r="DW77" s="139">
        <f>'[2]Yearly Butadiene'!BK77</f>
        <v>342030.10101205471</v>
      </c>
      <c r="DX77" s="139">
        <f>'[2]Yearly Butadiene'!BL77</f>
        <v>338223.86638676439</v>
      </c>
      <c r="DY77" s="139">
        <f>'[2]Yearly Butadiene'!BM77</f>
        <v>334451.42057036597</v>
      </c>
      <c r="DZ77" s="139">
        <f>'[2]Yearly Butadiene'!BN77</f>
        <v>330712.59175696259</v>
      </c>
      <c r="EB77" s="139">
        <f>'[3]Yearly Butadiene'!AJ77</f>
        <v>83288.685423126662</v>
      </c>
      <c r="EC77" s="139">
        <f>'[3]Yearly Butadiene'!AK77</f>
        <v>82900.589953665913</v>
      </c>
      <c r="ED77" s="139">
        <f>'[3]Yearly Butadiene'!AL77</f>
        <v>82512.241346888492</v>
      </c>
      <c r="EE77" s="139">
        <f>'[3]Yearly Butadiene'!AM77</f>
        <v>82123.639602794428</v>
      </c>
      <c r="EF77" s="139">
        <f>'[3]Yearly Butadiene'!AN77</f>
        <v>81734.784721383709</v>
      </c>
      <c r="EG77" s="139">
        <f>'[3]Yearly Butadiene'!AO77</f>
        <v>81345.676702656347</v>
      </c>
      <c r="EH77" s="139">
        <f>'[3]Yearly Butadiene'!AP77</f>
        <v>80831.105368066404</v>
      </c>
      <c r="EI77" s="139">
        <f>'[3]Yearly Butadiene'!AQ77</f>
        <v>80315.121542654786</v>
      </c>
      <c r="EJ77" s="139">
        <f>'[3]Yearly Butadiene'!AR77</f>
        <v>79797.725226421404</v>
      </c>
      <c r="EK77" s="139">
        <f>'[3]Yearly Butadiene'!AS77</f>
        <v>79278.916419366346</v>
      </c>
      <c r="EL77" s="139">
        <f>'[3]Yearly Butadiene'!AT77</f>
        <v>78758.695121489553</v>
      </c>
      <c r="EM77" s="139">
        <f>'[3]Yearly Butadiene'!AU77</f>
        <v>78217.030430427927</v>
      </c>
      <c r="EN77" s="139">
        <f>'[3]Yearly Butadiene'!AV77</f>
        <v>77681.803158136478</v>
      </c>
      <c r="EO77" s="139">
        <f>'[3]Yearly Butadiene'!AW77</f>
        <v>77039.093427368614</v>
      </c>
      <c r="EP77" s="139">
        <f>'[3]Yearly Butadiene'!AX77</f>
        <v>76397.710954073307</v>
      </c>
      <c r="EQ77" s="139">
        <f>'[3]Yearly Butadiene'!AY77</f>
        <v>75757.655738250454</v>
      </c>
      <c r="ER77" s="139">
        <f>'[3]Yearly Butadiene'!AZ77</f>
        <v>75118.934095794189</v>
      </c>
      <c r="ES77" s="139">
        <f>'[3]Yearly Butadiene'!BA77</f>
        <v>74481.539766703281</v>
      </c>
      <c r="ET77" s="139">
        <f>'[3]Yearly Butadiene'!BB77</f>
        <v>73845.472750977759</v>
      </c>
      <c r="EU77" s="139">
        <f>'[3]Yearly Butadiene'!BC77</f>
        <v>73210.733048617592</v>
      </c>
      <c r="EV77" s="139">
        <f>'[3]Yearly Butadiene'!BD77</f>
        <v>72577.320659622826</v>
      </c>
      <c r="EW77" s="139">
        <f>'[3]Yearly Butadiene'!BE77</f>
        <v>71917.748645228814</v>
      </c>
      <c r="EX77" s="139">
        <f>'[3]Yearly Butadiene'!BF77</f>
        <v>71285.851210571098</v>
      </c>
      <c r="EY77" s="139">
        <f>'[3]Yearly Butadiene'!BG77</f>
        <v>70490.439113154076</v>
      </c>
      <c r="EZ77" s="139">
        <f>'[3]Yearly Butadiene'!BH77</f>
        <v>69702.2025465724</v>
      </c>
      <c r="FA77" s="139">
        <f>'[3]Yearly Butadiene'!BI77</f>
        <v>68921.141510826157</v>
      </c>
      <c r="FB77" s="139">
        <f>'[3]Yearly Butadiene'!BJ77</f>
        <v>68143.107856038943</v>
      </c>
      <c r="FC77" s="139">
        <f>'[3]Yearly Butadiene'!BK77</f>
        <v>67372.214578274565</v>
      </c>
      <c r="FD77" s="139">
        <f>'[3]Yearly Butadiene'!BL77</f>
        <v>66608.46167753308</v>
      </c>
      <c r="FE77" s="139">
        <f>'[3]Yearly Butadiene'!BM77</f>
        <v>65851.849153814459</v>
      </c>
      <c r="FF77" s="139">
        <f>'[3]Yearly Butadiene'!BN77</f>
        <v>65102.377007118688</v>
      </c>
      <c r="FG77" s="198"/>
      <c r="FH77" s="139">
        <f t="shared" si="204"/>
        <v>522791.7665714295</v>
      </c>
      <c r="FI77" s="139">
        <f t="shared" si="205"/>
        <v>519640.39816988778</v>
      </c>
      <c r="FJ77" s="139">
        <f t="shared" si="206"/>
        <v>516498.50986489945</v>
      </c>
      <c r="FK77" s="139">
        <f t="shared" si="207"/>
        <v>513366.0728670957</v>
      </c>
      <c r="FL77" s="139">
        <f t="shared" si="208"/>
        <v>510243.05846519815</v>
      </c>
      <c r="FM77" s="139">
        <f t="shared" si="209"/>
        <v>507129.43802581856</v>
      </c>
      <c r="FN77" s="139">
        <f t="shared" si="210"/>
        <v>502942.61454426014</v>
      </c>
      <c r="FO77" s="139">
        <f t="shared" si="211"/>
        <v>498767.54701487557</v>
      </c>
      <c r="FP77" s="139">
        <f t="shared" si="212"/>
        <v>494604.19733487116</v>
      </c>
      <c r="FQ77" s="139">
        <f t="shared" si="213"/>
        <v>490452.52750078018</v>
      </c>
      <c r="FR77" s="139">
        <f t="shared" si="214"/>
        <v>486312.49960822018</v>
      </c>
      <c r="FS77" s="139">
        <f t="shared" si="215"/>
        <v>481951.90726217447</v>
      </c>
      <c r="FT77" s="139">
        <f t="shared" si="216"/>
        <v>477730.72533400147</v>
      </c>
      <c r="FU77" s="139">
        <f t="shared" si="217"/>
        <v>473102.40456366527</v>
      </c>
      <c r="FV77" s="139">
        <f t="shared" si="218"/>
        <v>468496.72709177644</v>
      </c>
      <c r="FW77" s="139">
        <f t="shared" si="219"/>
        <v>463913.60571446677</v>
      </c>
      <c r="FX77" s="139">
        <f t="shared" si="220"/>
        <v>459352.96097380726</v>
      </c>
      <c r="FY77" s="139">
        <f t="shared" si="221"/>
        <v>454814.69889697619</v>
      </c>
      <c r="FZ77" s="139">
        <f t="shared" si="222"/>
        <v>450298.73320340796</v>
      </c>
      <c r="GA77" s="139">
        <f t="shared" si="223"/>
        <v>445804.97791830997</v>
      </c>
      <c r="GB77" s="139">
        <f t="shared" si="224"/>
        <v>441333.3473716731</v>
      </c>
      <c r="GC77" s="139">
        <f t="shared" si="225"/>
        <v>437026.36056582083</v>
      </c>
      <c r="GD77" s="139">
        <f t="shared" si="226"/>
        <v>432775.55251082417</v>
      </c>
      <c r="GE77" s="139">
        <f t="shared" si="227"/>
        <v>428030.62133305147</v>
      </c>
      <c r="GF77" s="139">
        <f t="shared" si="228"/>
        <v>423327.41844337713</v>
      </c>
      <c r="GG77" s="139">
        <f t="shared" si="229"/>
        <v>418665.76886197238</v>
      </c>
      <c r="GH77" s="139">
        <f t="shared" si="230"/>
        <v>414013.40479534207</v>
      </c>
      <c r="GI77" s="139">
        <f t="shared" si="231"/>
        <v>409402.31559032929</v>
      </c>
      <c r="GJ77" s="139">
        <f t="shared" si="232"/>
        <v>404832.32806429744</v>
      </c>
      <c r="GK77" s="139">
        <f t="shared" si="233"/>
        <v>400303.26972418046</v>
      </c>
      <c r="GL77" s="139">
        <f t="shared" si="234"/>
        <v>395814.96876408125</v>
      </c>
    </row>
    <row r="78" spans="1:195" s="68" customFormat="1">
      <c r="A78" s="67" t="s">
        <v>86</v>
      </c>
      <c r="C78" s="71" t="s">
        <v>197</v>
      </c>
      <c r="D78" s="140">
        <f>'[2]Yearly Butadiene'!D78</f>
        <v>439503.08114830282</v>
      </c>
      <c r="E78" s="140">
        <f>'[2]Yearly Butadiene'!E78</f>
        <v>436622.07540715253</v>
      </c>
      <c r="F78" s="140">
        <f>'[2]Yearly Butadiene'!F78</f>
        <v>433751.24282147165</v>
      </c>
      <c r="G78" s="140">
        <f>'[2]Yearly Butadiene'!G78</f>
        <v>430890.55340968393</v>
      </c>
      <c r="H78" s="140">
        <f>'[2]Yearly Butadiene'!H78</f>
        <v>428039.97727103491</v>
      </c>
      <c r="I78" s="140">
        <f>'[2]Yearly Butadiene'!I78</f>
        <v>425199.48458538455</v>
      </c>
      <c r="J78" s="140">
        <f>'[2]Yearly Butadiene'!J78</f>
        <v>420454.32907209848</v>
      </c>
      <c r="K78" s="140">
        <f>'[2]Yearly Butadiene'!K78</f>
        <v>415726.35436669301</v>
      </c>
      <c r="L78" s="140">
        <f>'[2]Yearly Butadiene'!L78</f>
        <v>411015.51148589124</v>
      </c>
      <c r="M78" s="140">
        <f>'[2]Yearly Butadiene'!M78</f>
        <v>406321.75157068373</v>
      </c>
      <c r="N78" s="140">
        <f>'[2]Yearly Butadiene'!N78</f>
        <v>401645.02588603582</v>
      </c>
      <c r="O78" s="140">
        <f>'[2]Yearly Butadiene'!O78</f>
        <v>396702.4355711111</v>
      </c>
      <c r="P78" s="140">
        <f>'[2]Yearly Butadiene'!P78</f>
        <v>391916.44565475016</v>
      </c>
      <c r="Q78" s="140">
        <f>'[2]Yearly Butadiene'!Q78</f>
        <v>386605.66693817993</v>
      </c>
      <c r="R78" s="140">
        <f>'[2]Yearly Butadiene'!R78</f>
        <v>381328.08657462517</v>
      </c>
      <c r="S78" s="140">
        <f>'[2]Yearly Butadiene'!S78</f>
        <v>376083.5581285946</v>
      </c>
      <c r="T78" s="140">
        <f>'[2]Yearly Butadiene'!T78</f>
        <v>370871.9379487352</v>
      </c>
      <c r="U78" s="140">
        <f>'[2]Yearly Butadiene'!U78</f>
        <v>365693.07842994289</v>
      </c>
      <c r="V78" s="140">
        <f>'[2]Yearly Butadiene'!V78</f>
        <v>360546.83475606184</v>
      </c>
      <c r="W78" s="140">
        <f>'[2]Yearly Butadiene'!W78</f>
        <v>355433.06264711602</v>
      </c>
      <c r="X78" s="140">
        <f>'[2]Yearly Butadiene'!X78</f>
        <v>350351.61835752323</v>
      </c>
      <c r="Y78" s="140">
        <f>'[2]Yearly Butadiene'!Y78</f>
        <v>345517.50033709675</v>
      </c>
      <c r="Z78" s="140">
        <f>'[2]Yearly Butadiene'!Z78</f>
        <v>340724.51879634999</v>
      </c>
      <c r="AA78" s="140">
        <f>'[2]Yearly Butadiene'!AA78</f>
        <v>335261.62883863901</v>
      </c>
      <c r="AB78" s="140">
        <f>'[2]Yearly Butadiene'!AB78</f>
        <v>329859.17885470547</v>
      </c>
      <c r="AC78" s="140">
        <f>'[2]Yearly Butadiene'!AC78</f>
        <v>324516.8447699424</v>
      </c>
      <c r="AD78" s="140">
        <f>'[2]Yearly Butadiene'!AD78</f>
        <v>319178.41311121592</v>
      </c>
      <c r="AE78" s="140">
        <f>'[2]Yearly Butadiene'!AE78</f>
        <v>313899.66232342576</v>
      </c>
      <c r="AF78" s="140">
        <f>'[2]Yearly Butadiene'!AF78</f>
        <v>308680.27171406144</v>
      </c>
      <c r="AG78" s="140">
        <f>'[2]Yearly Butadiene'!AG78</f>
        <v>303519.92189936037</v>
      </c>
      <c r="AH78" s="140">
        <f>'[2]Yearly Butadiene'!AH78</f>
        <v>298418.29479968559</v>
      </c>
      <c r="AI78" s="136"/>
      <c r="AJ78" s="140">
        <f>'[3]Yearly Butadiene'!D78</f>
        <v>83288.685423126662</v>
      </c>
      <c r="AK78" s="140">
        <f>'[3]Yearly Butadiene'!E78</f>
        <v>82894.04085143478</v>
      </c>
      <c r="AL78" s="140">
        <f>'[3]Yearly Butadiene'!F78</f>
        <v>82499.081065627834</v>
      </c>
      <c r="AM78" s="140">
        <f>'[3]Yearly Butadiene'!G78</f>
        <v>82103.806065705838</v>
      </c>
      <c r="AN78" s="140">
        <f>'[3]Yearly Butadiene'!H78</f>
        <v>81708.215851668792</v>
      </c>
      <c r="AO78" s="140">
        <f>'[3]Yearly Butadiene'!I78</f>
        <v>81312.310423516668</v>
      </c>
      <c r="AP78" s="140">
        <f>'[3]Yearly Butadiene'!J78</f>
        <v>80665.669424157692</v>
      </c>
      <c r="AQ78" s="140">
        <f>'[3]Yearly Butadiene'!K78</f>
        <v>80016.394503673568</v>
      </c>
      <c r="AR78" s="140">
        <f>'[3]Yearly Butadiene'!L78</f>
        <v>79364.485662064253</v>
      </c>
      <c r="AS78" s="140">
        <f>'[3]Yearly Butadiene'!M78</f>
        <v>78709.942899329777</v>
      </c>
      <c r="AT78" s="140">
        <f>'[3]Yearly Butadiene'!N78</f>
        <v>78052.766215470154</v>
      </c>
      <c r="AU78" s="140">
        <f>'[3]Yearly Butadiene'!O78</f>
        <v>77365.886823508132</v>
      </c>
      <c r="AV78" s="140">
        <f>'[3]Yearly Butadiene'!P78</f>
        <v>76685.359790834875</v>
      </c>
      <c r="AW78" s="140">
        <f>'[3]Yearly Butadiene'!Q78</f>
        <v>75797.686688464251</v>
      </c>
      <c r="AX78" s="140">
        <f>'[3]Yearly Butadiene'!R78</f>
        <v>74912.983111805035</v>
      </c>
      <c r="AY78" s="140">
        <f>'[3]Yearly Butadiene'!S78</f>
        <v>74031.249060857255</v>
      </c>
      <c r="AZ78" s="140">
        <f>'[3]Yearly Butadiene'!T78</f>
        <v>73152.497167408947</v>
      </c>
      <c r="BA78" s="140">
        <f>'[3]Yearly Butadiene'!U78</f>
        <v>72276.714911457806</v>
      </c>
      <c r="BB78" s="140">
        <f>'[3]Yearly Butadiene'!V78</f>
        <v>71403.902293003805</v>
      </c>
      <c r="BC78" s="140">
        <f>'[3]Yearly Butadiene'!W78</f>
        <v>70534.059312046971</v>
      </c>
      <c r="BD78" s="140">
        <f>'[3]Yearly Butadiene'!X78</f>
        <v>69667.185968587277</v>
      </c>
      <c r="BE78" s="140">
        <f>'[3]Yearly Butadiene'!Y78</f>
        <v>68771.449203900964</v>
      </c>
      <c r="BF78" s="140">
        <f>'[3]Yearly Butadiene'!Z78</f>
        <v>67908.964222738708</v>
      </c>
      <c r="BG78" s="140">
        <f>'[3]Yearly Butadiene'!AA78</f>
        <v>66719.770342818927</v>
      </c>
      <c r="BH78" s="140">
        <f>'[3]Yearly Butadiene'!AB78</f>
        <v>65545.247951331025</v>
      </c>
      <c r="BI78" s="140">
        <f>'[3]Yearly Butadiene'!AC78</f>
        <v>64385.397048275008</v>
      </c>
      <c r="BJ78" s="140">
        <f>'[3]Yearly Butadiene'!AD78</f>
        <v>63231.921333898128</v>
      </c>
      <c r="BK78" s="140">
        <f>'[3]Yearly Butadiene'!AE78</f>
        <v>62093.046800328084</v>
      </c>
      <c r="BL78" s="140">
        <f>'[3]Yearly Butadiene'!AF78</f>
        <v>60968.77344756489</v>
      </c>
      <c r="BM78" s="140">
        <f>'[3]Yearly Butadiene'!AG78</f>
        <v>59859.101275608562</v>
      </c>
      <c r="BN78" s="140">
        <f>'[3]Yearly Butadiene'!AH78</f>
        <v>58764.030284459077</v>
      </c>
      <c r="BP78" s="140">
        <f t="shared" si="173"/>
        <v>522791.7665714295</v>
      </c>
      <c r="BQ78" s="140">
        <f t="shared" si="174"/>
        <v>519516.11625858734</v>
      </c>
      <c r="BR78" s="140">
        <f t="shared" si="175"/>
        <v>516250.32388709951</v>
      </c>
      <c r="BS78" s="140">
        <f t="shared" si="176"/>
        <v>512994.35947538976</v>
      </c>
      <c r="BT78" s="140">
        <f t="shared" si="177"/>
        <v>509748.1931227037</v>
      </c>
      <c r="BU78" s="140">
        <f t="shared" si="178"/>
        <v>506511.79500890122</v>
      </c>
      <c r="BV78" s="140">
        <f t="shared" si="179"/>
        <v>501119.99849625619</v>
      </c>
      <c r="BW78" s="140">
        <f t="shared" si="180"/>
        <v>495742.7488703666</v>
      </c>
      <c r="BX78" s="140">
        <f t="shared" si="181"/>
        <v>490379.99714795547</v>
      </c>
      <c r="BY78" s="140">
        <f t="shared" si="182"/>
        <v>485031.69447001349</v>
      </c>
      <c r="BZ78" s="140">
        <f t="shared" si="183"/>
        <v>479697.79210150597</v>
      </c>
      <c r="CA78" s="140">
        <f t="shared" si="184"/>
        <v>474068.32239461923</v>
      </c>
      <c r="CB78" s="140">
        <f t="shared" si="185"/>
        <v>468601.80544558505</v>
      </c>
      <c r="CC78" s="140">
        <f t="shared" si="186"/>
        <v>462403.35362664418</v>
      </c>
      <c r="CD78" s="140">
        <f t="shared" si="187"/>
        <v>456241.06968643022</v>
      </c>
      <c r="CE78" s="140">
        <f t="shared" si="188"/>
        <v>450114.80718945188</v>
      </c>
      <c r="CF78" s="140">
        <f t="shared" si="189"/>
        <v>444024.43511614413</v>
      </c>
      <c r="CG78" s="140">
        <f t="shared" si="190"/>
        <v>437969.79334140068</v>
      </c>
      <c r="CH78" s="140">
        <f t="shared" si="191"/>
        <v>431950.73704906565</v>
      </c>
      <c r="CI78" s="140">
        <f t="shared" si="192"/>
        <v>425967.12195916299</v>
      </c>
      <c r="CJ78" s="140">
        <f t="shared" si="193"/>
        <v>420018.80432611052</v>
      </c>
      <c r="CK78" s="140">
        <f t="shared" si="194"/>
        <v>414288.94954099774</v>
      </c>
      <c r="CL78" s="140">
        <f t="shared" si="195"/>
        <v>408633.48301908869</v>
      </c>
      <c r="CM78" s="140">
        <f t="shared" si="196"/>
        <v>401981.39918145793</v>
      </c>
      <c r="CN78" s="140">
        <f t="shared" si="197"/>
        <v>395404.4268060365</v>
      </c>
      <c r="CO78" s="140">
        <f t="shared" si="198"/>
        <v>388902.24181821739</v>
      </c>
      <c r="CP78" s="140">
        <f t="shared" si="199"/>
        <v>382410.33444511407</v>
      </c>
      <c r="CQ78" s="140">
        <f t="shared" si="200"/>
        <v>375992.70912375383</v>
      </c>
      <c r="CR78" s="140">
        <f t="shared" si="201"/>
        <v>369649.0451616263</v>
      </c>
      <c r="CS78" s="140">
        <f t="shared" si="202"/>
        <v>363379.02317496896</v>
      </c>
      <c r="CT78" s="140">
        <f t="shared" si="203"/>
        <v>357182.32508414466</v>
      </c>
      <c r="CU78" s="136"/>
      <c r="CV78" s="140">
        <f>'[2]Yearly Butadiene'!AJ78</f>
        <v>439503.08114830282</v>
      </c>
      <c r="CW78" s="140">
        <f>'[2]Yearly Butadiene'!AK78</f>
        <v>436739.80821622186</v>
      </c>
      <c r="CX78" s="140">
        <f>'[2]Yearly Butadiene'!AL78</f>
        <v>433986.26851801097</v>
      </c>
      <c r="CY78" s="140">
        <f>'[2]Yearly Butadiene'!AM78</f>
        <v>431242.43326430127</v>
      </c>
      <c r="CZ78" s="140">
        <f>'[2]Yearly Butadiene'!AN78</f>
        <v>428508.27374381444</v>
      </c>
      <c r="DA78" s="140">
        <f>'[2]Yearly Butadiene'!AO78</f>
        <v>425783.76132316218</v>
      </c>
      <c r="DB78" s="140">
        <f>'[2]Yearly Butadiene'!AP78</f>
        <v>422111.50917619374</v>
      </c>
      <c r="DC78" s="140">
        <f>'[2]Yearly Butadiene'!AQ78</f>
        <v>418452.42547222076</v>
      </c>
      <c r="DD78" s="140">
        <f>'[2]Yearly Butadiene'!AR78</f>
        <v>414806.47210844973</v>
      </c>
      <c r="DE78" s="140">
        <f>'[2]Yearly Butadiene'!AS78</f>
        <v>411173.61108141381</v>
      </c>
      <c r="DF78" s="140">
        <f>'[2]Yearly Butadiene'!AT78</f>
        <v>407553.8044867306</v>
      </c>
      <c r="DG78" s="140">
        <f>'[2]Yearly Butadiene'!AU78</f>
        <v>403734.87683174654</v>
      </c>
      <c r="DH78" s="140">
        <f>'[2]Yearly Butadiene'!AV78</f>
        <v>400048.92217586498</v>
      </c>
      <c r="DI78" s="140">
        <f>'[2]Yearly Butadiene'!AW78</f>
        <v>396063.31113629666</v>
      </c>
      <c r="DJ78" s="140">
        <f>'[2]Yearly Butadiene'!AX78</f>
        <v>392099.01613770315</v>
      </c>
      <c r="DK78" s="140">
        <f>'[2]Yearly Butadiene'!AY78</f>
        <v>388155.9499762163</v>
      </c>
      <c r="DL78" s="140">
        <f>'[2]Yearly Butadiene'!AZ78</f>
        <v>384234.02687801304</v>
      </c>
      <c r="DM78" s="140">
        <f>'[2]Yearly Butadiene'!BA78</f>
        <v>380333.15913027292</v>
      </c>
      <c r="DN78" s="140">
        <f>'[2]Yearly Butadiene'!BB78</f>
        <v>376453.26045243023</v>
      </c>
      <c r="DO78" s="140">
        <f>'[2]Yearly Butadiene'!BC78</f>
        <v>372594.24486969237</v>
      </c>
      <c r="DP78" s="140">
        <f>'[2]Yearly Butadiene'!BD78</f>
        <v>368756.02671205025</v>
      </c>
      <c r="DQ78" s="140">
        <f>'[2]Yearly Butadiene'!BE78</f>
        <v>365108.61192059203</v>
      </c>
      <c r="DR78" s="140">
        <f>'[2]Yearly Butadiene'!BF78</f>
        <v>361489.7013002531</v>
      </c>
      <c r="DS78" s="140">
        <f>'[2]Yearly Butadiene'!BG78</f>
        <v>357540.1822198974</v>
      </c>
      <c r="DT78" s="140">
        <f>'[2]Yearly Butadiene'!BH78</f>
        <v>353625.2158968047</v>
      </c>
      <c r="DU78" s="140">
        <f>'[2]Yearly Butadiene'!BI78</f>
        <v>349744.62735114619</v>
      </c>
      <c r="DV78" s="140">
        <f>'[2]Yearly Butadiene'!BJ78</f>
        <v>345870.29693930311</v>
      </c>
      <c r="DW78" s="140">
        <f>'[2]Yearly Butadiene'!BK78</f>
        <v>342030.10101205471</v>
      </c>
      <c r="DX78" s="140">
        <f>'[2]Yearly Butadiene'!BL78</f>
        <v>338223.86638676439</v>
      </c>
      <c r="DY78" s="140">
        <f>'[2]Yearly Butadiene'!BM78</f>
        <v>334451.42057036597</v>
      </c>
      <c r="DZ78" s="140">
        <f>'[2]Yearly Butadiene'!BN78</f>
        <v>330712.59175696259</v>
      </c>
      <c r="EB78" s="140">
        <f>'[3]Yearly Butadiene'!AJ78</f>
        <v>83288.685423126662</v>
      </c>
      <c r="EC78" s="140">
        <f>'[3]Yearly Butadiene'!AK78</f>
        <v>82900.589953665913</v>
      </c>
      <c r="ED78" s="140">
        <f>'[3]Yearly Butadiene'!AL78</f>
        <v>82512.241346888492</v>
      </c>
      <c r="EE78" s="140">
        <f>'[3]Yearly Butadiene'!AM78</f>
        <v>82123.639602794428</v>
      </c>
      <c r="EF78" s="140">
        <f>'[3]Yearly Butadiene'!AN78</f>
        <v>81734.784721383709</v>
      </c>
      <c r="EG78" s="140">
        <f>'[3]Yearly Butadiene'!AO78</f>
        <v>81345.676702656347</v>
      </c>
      <c r="EH78" s="140">
        <f>'[3]Yearly Butadiene'!AP78</f>
        <v>80831.105368066404</v>
      </c>
      <c r="EI78" s="140">
        <f>'[3]Yearly Butadiene'!AQ78</f>
        <v>80315.121542654786</v>
      </c>
      <c r="EJ78" s="140">
        <f>'[3]Yearly Butadiene'!AR78</f>
        <v>79797.725226421404</v>
      </c>
      <c r="EK78" s="140">
        <f>'[3]Yearly Butadiene'!AS78</f>
        <v>79278.916419366346</v>
      </c>
      <c r="EL78" s="140">
        <f>'[3]Yearly Butadiene'!AT78</f>
        <v>78758.695121489553</v>
      </c>
      <c r="EM78" s="140">
        <f>'[3]Yearly Butadiene'!AU78</f>
        <v>78217.030430427927</v>
      </c>
      <c r="EN78" s="140">
        <f>'[3]Yearly Butadiene'!AV78</f>
        <v>77681.803158136478</v>
      </c>
      <c r="EO78" s="140">
        <f>'[3]Yearly Butadiene'!AW78</f>
        <v>77039.093427368614</v>
      </c>
      <c r="EP78" s="140">
        <f>'[3]Yearly Butadiene'!AX78</f>
        <v>76397.710954073307</v>
      </c>
      <c r="EQ78" s="140">
        <f>'[3]Yearly Butadiene'!AY78</f>
        <v>75757.655738250454</v>
      </c>
      <c r="ER78" s="140">
        <f>'[3]Yearly Butadiene'!AZ78</f>
        <v>75118.934095794189</v>
      </c>
      <c r="ES78" s="140">
        <f>'[3]Yearly Butadiene'!BA78</f>
        <v>74481.539766703281</v>
      </c>
      <c r="ET78" s="140">
        <f>'[3]Yearly Butadiene'!BB78</f>
        <v>73845.472750977759</v>
      </c>
      <c r="EU78" s="140">
        <f>'[3]Yearly Butadiene'!BC78</f>
        <v>73210.733048617592</v>
      </c>
      <c r="EV78" s="140">
        <f>'[3]Yearly Butadiene'!BD78</f>
        <v>72577.320659622826</v>
      </c>
      <c r="EW78" s="140">
        <f>'[3]Yearly Butadiene'!BE78</f>
        <v>71917.748645228814</v>
      </c>
      <c r="EX78" s="140">
        <f>'[3]Yearly Butadiene'!BF78</f>
        <v>71285.851210571098</v>
      </c>
      <c r="EY78" s="140">
        <f>'[3]Yearly Butadiene'!BG78</f>
        <v>70490.439113154076</v>
      </c>
      <c r="EZ78" s="140">
        <f>'[3]Yearly Butadiene'!BH78</f>
        <v>69702.2025465724</v>
      </c>
      <c r="FA78" s="140">
        <f>'[3]Yearly Butadiene'!BI78</f>
        <v>68921.141510826157</v>
      </c>
      <c r="FB78" s="140">
        <f>'[3]Yearly Butadiene'!BJ78</f>
        <v>68143.107856038943</v>
      </c>
      <c r="FC78" s="140">
        <f>'[3]Yearly Butadiene'!BK78</f>
        <v>67372.214578274565</v>
      </c>
      <c r="FD78" s="140">
        <f>'[3]Yearly Butadiene'!BL78</f>
        <v>66608.46167753308</v>
      </c>
      <c r="FE78" s="140">
        <f>'[3]Yearly Butadiene'!BM78</f>
        <v>65851.849153814459</v>
      </c>
      <c r="FF78" s="140">
        <f>'[3]Yearly Butadiene'!BN78</f>
        <v>65102.377007118688</v>
      </c>
      <c r="FG78" s="136"/>
      <c r="FH78" s="140">
        <f t="shared" si="204"/>
        <v>522791.7665714295</v>
      </c>
      <c r="FI78" s="140">
        <f t="shared" si="205"/>
        <v>519640.39816988778</v>
      </c>
      <c r="FJ78" s="140">
        <f t="shared" si="206"/>
        <v>516498.50986489945</v>
      </c>
      <c r="FK78" s="140">
        <f t="shared" si="207"/>
        <v>513366.0728670957</v>
      </c>
      <c r="FL78" s="140">
        <f t="shared" si="208"/>
        <v>510243.05846519815</v>
      </c>
      <c r="FM78" s="140">
        <f t="shared" si="209"/>
        <v>507129.43802581856</v>
      </c>
      <c r="FN78" s="140">
        <f t="shared" si="210"/>
        <v>502942.61454426014</v>
      </c>
      <c r="FO78" s="140">
        <f t="shared" si="211"/>
        <v>498767.54701487557</v>
      </c>
      <c r="FP78" s="140">
        <f t="shared" si="212"/>
        <v>494604.19733487116</v>
      </c>
      <c r="FQ78" s="140">
        <f t="shared" si="213"/>
        <v>490452.52750078018</v>
      </c>
      <c r="FR78" s="140">
        <f t="shared" si="214"/>
        <v>486312.49960822018</v>
      </c>
      <c r="FS78" s="140">
        <f t="shared" si="215"/>
        <v>481951.90726217447</v>
      </c>
      <c r="FT78" s="140">
        <f t="shared" si="216"/>
        <v>477730.72533400147</v>
      </c>
      <c r="FU78" s="140">
        <f t="shared" si="217"/>
        <v>473102.40456366527</v>
      </c>
      <c r="FV78" s="140">
        <f t="shared" si="218"/>
        <v>468496.72709177644</v>
      </c>
      <c r="FW78" s="140">
        <f t="shared" si="219"/>
        <v>463913.60571446677</v>
      </c>
      <c r="FX78" s="140">
        <f t="shared" si="220"/>
        <v>459352.96097380726</v>
      </c>
      <c r="FY78" s="140">
        <f t="shared" si="221"/>
        <v>454814.69889697619</v>
      </c>
      <c r="FZ78" s="140">
        <f t="shared" si="222"/>
        <v>450298.73320340796</v>
      </c>
      <c r="GA78" s="140">
        <f t="shared" si="223"/>
        <v>445804.97791830997</v>
      </c>
      <c r="GB78" s="140">
        <f t="shared" si="224"/>
        <v>441333.3473716731</v>
      </c>
      <c r="GC78" s="140">
        <f t="shared" si="225"/>
        <v>437026.36056582083</v>
      </c>
      <c r="GD78" s="140">
        <f t="shared" si="226"/>
        <v>432775.55251082417</v>
      </c>
      <c r="GE78" s="140">
        <f t="shared" si="227"/>
        <v>428030.62133305147</v>
      </c>
      <c r="GF78" s="140">
        <f t="shared" si="228"/>
        <v>423327.41844337713</v>
      </c>
      <c r="GG78" s="140">
        <f t="shared" si="229"/>
        <v>418665.76886197238</v>
      </c>
      <c r="GH78" s="140">
        <f t="shared" si="230"/>
        <v>414013.40479534207</v>
      </c>
      <c r="GI78" s="140">
        <f t="shared" si="231"/>
        <v>409402.31559032929</v>
      </c>
      <c r="GJ78" s="140">
        <f t="shared" si="232"/>
        <v>404832.32806429744</v>
      </c>
      <c r="GK78" s="140">
        <f t="shared" si="233"/>
        <v>400303.26972418046</v>
      </c>
      <c r="GL78" s="140">
        <f t="shared" si="234"/>
        <v>395814.96876408125</v>
      </c>
    </row>
  </sheetData>
  <mergeCells count="8">
    <mergeCell ref="D1:CT1"/>
    <mergeCell ref="CV1:GL1"/>
    <mergeCell ref="D2:AH2"/>
    <mergeCell ref="AJ2:BN2"/>
    <mergeCell ref="BP2:CT2"/>
    <mergeCell ref="CV2:DZ2"/>
    <mergeCell ref="EB2:FF2"/>
    <mergeCell ref="FH2:GL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C5642-89C9-4C4F-847C-7C5A2116916C}">
  <sheetPr>
    <tabColor theme="9"/>
  </sheetPr>
  <dimension ref="A2:DK245"/>
  <sheetViews>
    <sheetView zoomScale="85" zoomScaleNormal="85" workbookViewId="0">
      <pane xSplit="3" ySplit="3" topLeftCell="D21" activePane="bottomRight" state="frozen"/>
      <selection pane="topRight" activeCell="B152" sqref="B152"/>
      <selection pane="bottomLeft" activeCell="B152" sqref="B152"/>
      <selection pane="bottomRight" activeCell="X28" sqref="X28"/>
    </sheetView>
  </sheetViews>
  <sheetFormatPr defaultRowHeight="15" outlineLevelRow="1" outlineLevelCol="1"/>
  <cols>
    <col min="1" max="1" width="29.42578125" style="1" customWidth="1"/>
    <col min="2" max="2" width="57.5703125" style="1" customWidth="1"/>
    <col min="3" max="3" width="10.5703125" customWidth="1"/>
    <col min="4" max="4" width="14.28515625" style="124" customWidth="1"/>
    <col min="5" max="13" width="8.85546875" style="124" hidden="1" customWidth="1" outlineLevel="1"/>
    <col min="14" max="14" width="13.42578125" style="124" customWidth="1" collapsed="1"/>
    <col min="15" max="23" width="8.85546875" style="124" hidden="1" customWidth="1" outlineLevel="1"/>
    <col min="24" max="24" width="14.140625" style="124" customWidth="1" collapsed="1"/>
    <col min="25" max="33" width="8.85546875" style="124" hidden="1" customWidth="1" outlineLevel="1"/>
    <col min="34" max="34" width="13" style="124" customWidth="1" collapsed="1"/>
    <col min="35" max="35" width="8.7109375" style="124"/>
    <col min="36" max="36" width="13.42578125" style="124" customWidth="1"/>
    <col min="37" max="45" width="13.42578125" style="124" hidden="1" customWidth="1" outlineLevel="1"/>
    <col min="46" max="46" width="13.42578125" style="124" customWidth="1" collapsed="1"/>
    <col min="47" max="55" width="13.42578125" style="124" hidden="1" customWidth="1" outlineLevel="1"/>
    <col min="56" max="56" width="13.42578125" style="124" customWidth="1" collapsed="1"/>
    <col min="57" max="65" width="13.42578125" style="124" hidden="1" customWidth="1" outlineLevel="1"/>
    <col min="66" max="66" width="13.42578125" style="124" customWidth="1" collapsed="1"/>
    <col min="67" max="67" width="8.7109375" style="124"/>
    <col min="68" max="68" width="13" style="124" customWidth="1"/>
    <col min="69" max="69" width="12" style="124" hidden="1" customWidth="1" outlineLevel="1"/>
    <col min="70" max="77" width="8.85546875" style="124" hidden="1" customWidth="1" outlineLevel="1"/>
    <col min="78" max="78" width="15.28515625" style="124" bestFit="1" customWidth="1" collapsed="1"/>
    <col min="79" max="87" width="8.85546875" style="124" hidden="1" customWidth="1" outlineLevel="1"/>
    <col min="88" max="88" width="15.28515625" style="124" bestFit="1" customWidth="1" collapsed="1"/>
    <col min="89" max="97" width="8.85546875" style="124" hidden="1" customWidth="1" outlineLevel="1"/>
    <col min="98" max="98" width="15.28515625" style="124" bestFit="1" customWidth="1" collapsed="1"/>
  </cols>
  <sheetData>
    <row r="2" spans="1:111" s="4" customFormat="1">
      <c r="A2" s="3" t="s">
        <v>113</v>
      </c>
      <c r="B2" s="3"/>
      <c r="C2" s="3"/>
      <c r="D2" s="383" t="s">
        <v>15</v>
      </c>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154"/>
      <c r="AJ2" s="383" t="s">
        <v>16</v>
      </c>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154"/>
      <c r="BP2" s="383" t="s">
        <v>3</v>
      </c>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row>
    <row r="3" spans="1:111" s="158" customFormat="1">
      <c r="D3" s="159">
        <v>2020</v>
      </c>
      <c r="E3" s="159">
        <f>D3+1</f>
        <v>2021</v>
      </c>
      <c r="F3" s="159">
        <f t="shared" ref="F3:AH3" si="0">E3+1</f>
        <v>2022</v>
      </c>
      <c r="G3" s="159">
        <f t="shared" si="0"/>
        <v>2023</v>
      </c>
      <c r="H3" s="159">
        <f t="shared" si="0"/>
        <v>2024</v>
      </c>
      <c r="I3" s="159">
        <f t="shared" si="0"/>
        <v>2025</v>
      </c>
      <c r="J3" s="159">
        <f t="shared" si="0"/>
        <v>2026</v>
      </c>
      <c r="K3" s="159">
        <f t="shared" si="0"/>
        <v>2027</v>
      </c>
      <c r="L3" s="159">
        <f t="shared" si="0"/>
        <v>2028</v>
      </c>
      <c r="M3" s="159">
        <f t="shared" si="0"/>
        <v>2029</v>
      </c>
      <c r="N3" s="159">
        <f t="shared" si="0"/>
        <v>2030</v>
      </c>
      <c r="O3" s="159">
        <f t="shared" si="0"/>
        <v>2031</v>
      </c>
      <c r="P3" s="159">
        <f t="shared" si="0"/>
        <v>2032</v>
      </c>
      <c r="Q3" s="159">
        <f t="shared" si="0"/>
        <v>2033</v>
      </c>
      <c r="R3" s="159">
        <f>Q3+1</f>
        <v>2034</v>
      </c>
      <c r="S3" s="159">
        <f t="shared" si="0"/>
        <v>2035</v>
      </c>
      <c r="T3" s="159">
        <f t="shared" si="0"/>
        <v>2036</v>
      </c>
      <c r="U3" s="159">
        <f t="shared" si="0"/>
        <v>2037</v>
      </c>
      <c r="V3" s="159">
        <f t="shared" si="0"/>
        <v>2038</v>
      </c>
      <c r="W3" s="159">
        <f t="shared" si="0"/>
        <v>2039</v>
      </c>
      <c r="X3" s="159">
        <f t="shared" si="0"/>
        <v>2040</v>
      </c>
      <c r="Y3" s="159">
        <f t="shared" si="0"/>
        <v>2041</v>
      </c>
      <c r="Z3" s="159">
        <f t="shared" si="0"/>
        <v>2042</v>
      </c>
      <c r="AA3" s="159">
        <f t="shared" si="0"/>
        <v>2043</v>
      </c>
      <c r="AB3" s="159">
        <f t="shared" si="0"/>
        <v>2044</v>
      </c>
      <c r="AC3" s="159">
        <f>AB3+1</f>
        <v>2045</v>
      </c>
      <c r="AD3" s="159">
        <f t="shared" si="0"/>
        <v>2046</v>
      </c>
      <c r="AE3" s="159">
        <f t="shared" si="0"/>
        <v>2047</v>
      </c>
      <c r="AF3" s="159">
        <f t="shared" si="0"/>
        <v>2048</v>
      </c>
      <c r="AG3" s="159">
        <f>AF3+1</f>
        <v>2049</v>
      </c>
      <c r="AH3" s="159">
        <f t="shared" si="0"/>
        <v>2050</v>
      </c>
      <c r="AI3" s="159"/>
      <c r="AJ3" s="159">
        <v>2020</v>
      </c>
      <c r="AK3" s="159">
        <f>AJ3+1</f>
        <v>2021</v>
      </c>
      <c r="AL3" s="159">
        <f t="shared" ref="AL3" si="1">AK3+1</f>
        <v>2022</v>
      </c>
      <c r="AM3" s="159">
        <f t="shared" ref="AM3" si="2">AL3+1</f>
        <v>2023</v>
      </c>
      <c r="AN3" s="159">
        <f t="shared" ref="AN3" si="3">AM3+1</f>
        <v>2024</v>
      </c>
      <c r="AO3" s="159">
        <f t="shared" ref="AO3" si="4">AN3+1</f>
        <v>2025</v>
      </c>
      <c r="AP3" s="159">
        <f t="shared" ref="AP3" si="5">AO3+1</f>
        <v>2026</v>
      </c>
      <c r="AQ3" s="159">
        <f t="shared" ref="AQ3" si="6">AP3+1</f>
        <v>2027</v>
      </c>
      <c r="AR3" s="159">
        <f t="shared" ref="AR3" si="7">AQ3+1</f>
        <v>2028</v>
      </c>
      <c r="AS3" s="159">
        <f t="shared" ref="AS3" si="8">AR3+1</f>
        <v>2029</v>
      </c>
      <c r="AT3" s="159">
        <f t="shared" ref="AT3" si="9">AS3+1</f>
        <v>2030</v>
      </c>
      <c r="AU3" s="159">
        <f t="shared" ref="AU3" si="10">AT3+1</f>
        <v>2031</v>
      </c>
      <c r="AV3" s="159">
        <f t="shared" ref="AV3" si="11">AU3+1</f>
        <v>2032</v>
      </c>
      <c r="AW3" s="159">
        <f t="shared" ref="AW3" si="12">AV3+1</f>
        <v>2033</v>
      </c>
      <c r="AX3" s="159">
        <f>AW3+1</f>
        <v>2034</v>
      </c>
      <c r="AY3" s="159">
        <f t="shared" ref="AY3" si="13">AX3+1</f>
        <v>2035</v>
      </c>
      <c r="AZ3" s="159">
        <f t="shared" ref="AZ3" si="14">AY3+1</f>
        <v>2036</v>
      </c>
      <c r="BA3" s="159">
        <f t="shared" ref="BA3" si="15">AZ3+1</f>
        <v>2037</v>
      </c>
      <c r="BB3" s="159">
        <f t="shared" ref="BB3" si="16">BA3+1</f>
        <v>2038</v>
      </c>
      <c r="BC3" s="159">
        <f t="shared" ref="BC3" si="17">BB3+1</f>
        <v>2039</v>
      </c>
      <c r="BD3" s="159">
        <f t="shared" ref="BD3" si="18">BC3+1</f>
        <v>2040</v>
      </c>
      <c r="BE3" s="159">
        <f t="shared" ref="BE3" si="19">BD3+1</f>
        <v>2041</v>
      </c>
      <c r="BF3" s="159">
        <f t="shared" ref="BF3" si="20">BE3+1</f>
        <v>2042</v>
      </c>
      <c r="BG3" s="159">
        <f t="shared" ref="BG3" si="21">BF3+1</f>
        <v>2043</v>
      </c>
      <c r="BH3" s="159">
        <f t="shared" ref="BH3" si="22">BG3+1</f>
        <v>2044</v>
      </c>
      <c r="BI3" s="159">
        <f>BH3+1</f>
        <v>2045</v>
      </c>
      <c r="BJ3" s="159">
        <f t="shared" ref="BJ3" si="23">BI3+1</f>
        <v>2046</v>
      </c>
      <c r="BK3" s="159">
        <f t="shared" ref="BK3" si="24">BJ3+1</f>
        <v>2047</v>
      </c>
      <c r="BL3" s="159">
        <f t="shared" ref="BL3" si="25">BK3+1</f>
        <v>2048</v>
      </c>
      <c r="BM3" s="159">
        <f>BL3+1</f>
        <v>2049</v>
      </c>
      <c r="BN3" s="159">
        <f t="shared" ref="BN3" si="26">BM3+1</f>
        <v>2050</v>
      </c>
      <c r="BO3" s="159"/>
      <c r="BP3" s="159">
        <v>2020</v>
      </c>
      <c r="BQ3" s="159">
        <f>BP3+1</f>
        <v>2021</v>
      </c>
      <c r="BR3" s="159">
        <f t="shared" ref="BR3" si="27">BQ3+1</f>
        <v>2022</v>
      </c>
      <c r="BS3" s="159">
        <f t="shared" ref="BS3" si="28">BR3+1</f>
        <v>2023</v>
      </c>
      <c r="BT3" s="159">
        <f t="shared" ref="BT3" si="29">BS3+1</f>
        <v>2024</v>
      </c>
      <c r="BU3" s="159">
        <f t="shared" ref="BU3" si="30">BT3+1</f>
        <v>2025</v>
      </c>
      <c r="BV3" s="159">
        <f t="shared" ref="BV3" si="31">BU3+1</f>
        <v>2026</v>
      </c>
      <c r="BW3" s="159">
        <f t="shared" ref="BW3" si="32">BV3+1</f>
        <v>2027</v>
      </c>
      <c r="BX3" s="159">
        <f t="shared" ref="BX3" si="33">BW3+1</f>
        <v>2028</v>
      </c>
      <c r="BY3" s="159">
        <f t="shared" ref="BY3" si="34">BX3+1</f>
        <v>2029</v>
      </c>
      <c r="BZ3" s="159">
        <f t="shared" ref="BZ3" si="35">BY3+1</f>
        <v>2030</v>
      </c>
      <c r="CA3" s="159">
        <f t="shared" ref="CA3" si="36">BZ3+1</f>
        <v>2031</v>
      </c>
      <c r="CB3" s="159">
        <f t="shared" ref="CB3" si="37">CA3+1</f>
        <v>2032</v>
      </c>
      <c r="CC3" s="159">
        <f t="shared" ref="CC3" si="38">CB3+1</f>
        <v>2033</v>
      </c>
      <c r="CD3" s="159">
        <f>CC3+1</f>
        <v>2034</v>
      </c>
      <c r="CE3" s="159">
        <f t="shared" ref="CE3" si="39">CD3+1</f>
        <v>2035</v>
      </c>
      <c r="CF3" s="159">
        <f t="shared" ref="CF3" si="40">CE3+1</f>
        <v>2036</v>
      </c>
      <c r="CG3" s="159">
        <f t="shared" ref="CG3" si="41">CF3+1</f>
        <v>2037</v>
      </c>
      <c r="CH3" s="159">
        <f t="shared" ref="CH3" si="42">CG3+1</f>
        <v>2038</v>
      </c>
      <c r="CI3" s="159">
        <f t="shared" ref="CI3" si="43">CH3+1</f>
        <v>2039</v>
      </c>
      <c r="CJ3" s="159">
        <f t="shared" ref="CJ3" si="44">CI3+1</f>
        <v>2040</v>
      </c>
      <c r="CK3" s="159">
        <f t="shared" ref="CK3" si="45">CJ3+1</f>
        <v>2041</v>
      </c>
      <c r="CL3" s="159">
        <f t="shared" ref="CL3" si="46">CK3+1</f>
        <v>2042</v>
      </c>
      <c r="CM3" s="159">
        <f t="shared" ref="CM3" si="47">CL3+1</f>
        <v>2043</v>
      </c>
      <c r="CN3" s="159">
        <f t="shared" ref="CN3" si="48">CM3+1</f>
        <v>2044</v>
      </c>
      <c r="CO3" s="159">
        <f>CN3+1</f>
        <v>2045</v>
      </c>
      <c r="CP3" s="159">
        <f t="shared" ref="CP3" si="49">CO3+1</f>
        <v>2046</v>
      </c>
      <c r="CQ3" s="159">
        <f t="shared" ref="CQ3" si="50">CP3+1</f>
        <v>2047</v>
      </c>
      <c r="CR3" s="159">
        <f t="shared" ref="CR3" si="51">CQ3+1</f>
        <v>2048</v>
      </c>
      <c r="CS3" s="159">
        <f>CR3+1</f>
        <v>2049</v>
      </c>
      <c r="CT3" s="159">
        <f t="shared" ref="CT3" si="52">CS3+1</f>
        <v>2050</v>
      </c>
    </row>
    <row r="4" spans="1:111">
      <c r="A4" s="1" t="s">
        <v>114</v>
      </c>
      <c r="C4" s="5" t="s">
        <v>197</v>
      </c>
      <c r="D4" s="124">
        <f>'[2]Yearly HC Ethylene'!D4</f>
        <v>5341060.7015464325</v>
      </c>
      <c r="E4" s="124">
        <f>'[2]Yearly HC Ethylene'!E4</f>
        <v>5313864.8623622619</v>
      </c>
      <c r="F4" s="124">
        <f>'[2]Yearly HC Ethylene'!F4</f>
        <v>5286807.5001043538</v>
      </c>
      <c r="G4" s="124">
        <f>'[2]Yearly HC Ethylene'!G4</f>
        <v>5259887.909670027</v>
      </c>
      <c r="H4" s="124">
        <f>'[2]Yearly HC Ethylene'!H4</f>
        <v>5233105.389546874</v>
      </c>
      <c r="I4" s="124">
        <f>'[2]Yearly HC Ethylene'!I4</f>
        <v>5206459.2417944744</v>
      </c>
      <c r="J4" s="124">
        <f>'[2]Yearly HC Ethylene'!J4</f>
        <v>5177154.5047407569</v>
      </c>
      <c r="K4" s="124">
        <f>'[2]Yearly HC Ethylene'!K4</f>
        <v>5148014.7104195002</v>
      </c>
      <c r="L4" s="124">
        <f>'[2]Yearly HC Ethylene'!L4</f>
        <v>5119038.9304447938</v>
      </c>
      <c r="M4" s="124">
        <f>'[2]Yearly HC Ethylene'!M4</f>
        <v>5090226.2416561795</v>
      </c>
      <c r="N4" s="124">
        <f>'[2]Yearly HC Ethylene'!N4</f>
        <v>5061575.7260892428</v>
      </c>
      <c r="O4" s="124">
        <f>'[2]Yearly HC Ethylene'!O4</f>
        <v>5027905.2457716037</v>
      </c>
      <c r="P4" s="124">
        <f>'[2]Yearly HC Ethylene'!P4</f>
        <v>4994458.7473335555</v>
      </c>
      <c r="Q4" s="124">
        <f>'[2]Yearly HC Ethylene'!Q4</f>
        <v>4961234.7408087561</v>
      </c>
      <c r="R4" s="124">
        <f>'[2]Yearly HC Ethylene'!R4</f>
        <v>4928231.7461423781</v>
      </c>
      <c r="S4" s="124">
        <f>'[2]Yearly HC Ethylene'!S4</f>
        <v>4895448.2931251777</v>
      </c>
      <c r="T4" s="124">
        <f>'[2]Yearly HC Ethylene'!T4</f>
        <v>4858350.7522049826</v>
      </c>
      <c r="U4" s="124">
        <f>'[2]Yearly HC Ethylene'!U4</f>
        <v>4821534.335190081</v>
      </c>
      <c r="V4" s="124">
        <f>'[2]Yearly HC Ethylene'!V4</f>
        <v>4784996.9117330648</v>
      </c>
      <c r="W4" s="124">
        <f>'[2]Yearly HC Ethylene'!W4</f>
        <v>4748736.3676302275</v>
      </c>
      <c r="X4" s="124">
        <f>'[2]Yearly HC Ethylene'!X4</f>
        <v>4712750.6046992252</v>
      </c>
      <c r="Y4" s="124">
        <f>'[2]Yearly HC Ethylene'!Y4</f>
        <v>4673875.4659375874</v>
      </c>
      <c r="Z4" s="124">
        <f>'[2]Yearly HC Ethylene'!Z4</f>
        <v>4635321.0053829039</v>
      </c>
      <c r="AA4" s="124">
        <f>'[2]Yearly HC Ethylene'!AA4</f>
        <v>4597084.5777838472</v>
      </c>
      <c r="AB4" s="124">
        <f>'[2]Yearly HC Ethylene'!AB4</f>
        <v>4559163.559709576</v>
      </c>
      <c r="AC4" s="124">
        <f>'[2]Yearly HC Ethylene'!AC4</f>
        <v>4521555.3493697401</v>
      </c>
      <c r="AD4" s="124">
        <f>'[2]Yearly HC Ethylene'!AD4</f>
        <v>4482652.6072071437</v>
      </c>
      <c r="AE4" s="124">
        <f>'[2]Yearly HC Ethylene'!AE4</f>
        <v>4444084.5780428043</v>
      </c>
      <c r="AF4" s="124">
        <f>'[2]Yearly HC Ethylene'!AF4</f>
        <v>4405848.3820593869</v>
      </c>
      <c r="AG4" s="124">
        <f>'[2]Yearly HC Ethylene'!AG4</f>
        <v>4367941.1642170493</v>
      </c>
      <c r="AH4" s="124">
        <f>'[2]Yearly HC Ethylene'!AH4</f>
        <v>4330360.0940402551</v>
      </c>
      <c r="AJ4" s="124">
        <f>'[3]Yearly HC Ethylene'!D4</f>
        <v>1049369.6122000003</v>
      </c>
      <c r="AK4" s="124">
        <f>'[3]Yearly HC Ethylene'!E4</f>
        <v>1049369.6122000003</v>
      </c>
      <c r="AL4" s="124">
        <f>'[3]Yearly HC Ethylene'!F4</f>
        <v>1049369.6122000003</v>
      </c>
      <c r="AM4" s="124">
        <f>'[3]Yearly HC Ethylene'!G4</f>
        <v>1049369.6122000003</v>
      </c>
      <c r="AN4" s="124">
        <f>'[3]Yearly HC Ethylene'!H4</f>
        <v>1049369.6122000003</v>
      </c>
      <c r="AO4" s="124">
        <f>'[3]Yearly HC Ethylene'!I4</f>
        <v>1049369.6122000003</v>
      </c>
      <c r="AP4" s="124">
        <f>'[3]Yearly HC Ethylene'!J4</f>
        <v>1049369.6122000003</v>
      </c>
      <c r="AQ4" s="124">
        <f>'[3]Yearly HC Ethylene'!K4</f>
        <v>1049369.6122000003</v>
      </c>
      <c r="AR4" s="124">
        <f>'[3]Yearly HC Ethylene'!L4</f>
        <v>1049369.6122000003</v>
      </c>
      <c r="AS4" s="124">
        <f>'[3]Yearly HC Ethylene'!M4</f>
        <v>1049369.6122000003</v>
      </c>
      <c r="AT4" s="124">
        <f>'[3]Yearly HC Ethylene'!N4</f>
        <v>1049369.6122000003</v>
      </c>
      <c r="AU4" s="124">
        <f>'[3]Yearly HC Ethylene'!O4</f>
        <v>1049369.6122000003</v>
      </c>
      <c r="AV4" s="124">
        <f>'[3]Yearly HC Ethylene'!P4</f>
        <v>1049369.6122000003</v>
      </c>
      <c r="AW4" s="124">
        <f>'[3]Yearly HC Ethylene'!Q4</f>
        <v>1049369.6122000003</v>
      </c>
      <c r="AX4" s="124">
        <f>'[3]Yearly HC Ethylene'!R4</f>
        <v>1049369.6122000003</v>
      </c>
      <c r="AY4" s="124">
        <f>'[3]Yearly HC Ethylene'!S4</f>
        <v>1049369.6122000003</v>
      </c>
      <c r="AZ4" s="124">
        <f>'[3]Yearly HC Ethylene'!T4</f>
        <v>1049369.6122000003</v>
      </c>
      <c r="BA4" s="124">
        <f>'[3]Yearly HC Ethylene'!U4</f>
        <v>1049369.6122000003</v>
      </c>
      <c r="BB4" s="124">
        <f>'[3]Yearly HC Ethylene'!V4</f>
        <v>1049369.6122000003</v>
      </c>
      <c r="BC4" s="124">
        <f>'[3]Yearly HC Ethylene'!W4</f>
        <v>1049369.6122000003</v>
      </c>
      <c r="BD4" s="124">
        <f>'[3]Yearly HC Ethylene'!X4</f>
        <v>1049369.6122000003</v>
      </c>
      <c r="BE4" s="124">
        <f>'[3]Yearly HC Ethylene'!Y4</f>
        <v>1049369.6122000003</v>
      </c>
      <c r="BF4" s="124">
        <f>'[3]Yearly HC Ethylene'!Z4</f>
        <v>1049369.6122000003</v>
      </c>
      <c r="BG4" s="124">
        <f>'[3]Yearly HC Ethylene'!AA4</f>
        <v>1049369.6122000003</v>
      </c>
      <c r="BH4" s="124">
        <f>'[3]Yearly HC Ethylene'!AB4</f>
        <v>1049369.6122000003</v>
      </c>
      <c r="BI4" s="124">
        <f>'[3]Yearly HC Ethylene'!AC4</f>
        <v>1049369.6122000003</v>
      </c>
      <c r="BJ4" s="124">
        <f>'[3]Yearly HC Ethylene'!AD4</f>
        <v>1049369.6122000003</v>
      </c>
      <c r="BK4" s="124">
        <f>'[3]Yearly HC Ethylene'!AE4</f>
        <v>1049369.6122000003</v>
      </c>
      <c r="BL4" s="124">
        <f>'[3]Yearly HC Ethylene'!AF4</f>
        <v>1049369.6122000003</v>
      </c>
      <c r="BM4" s="124">
        <f>'[3]Yearly HC Ethylene'!AG4</f>
        <v>1049369.6122000003</v>
      </c>
      <c r="BN4" s="124">
        <f>'[3]Yearly HC Ethylene'!AH4</f>
        <v>1049369.6122000003</v>
      </c>
      <c r="BP4" s="124">
        <f>D4+AJ4</f>
        <v>6390430.3137464328</v>
      </c>
      <c r="BQ4" s="124">
        <f t="shared" ref="BQ4:CT4" si="53">E4+AK4</f>
        <v>6363234.4745622622</v>
      </c>
      <c r="BR4" s="124">
        <f t="shared" si="53"/>
        <v>6336177.1123043541</v>
      </c>
      <c r="BS4" s="124">
        <f t="shared" si="53"/>
        <v>6309257.5218700273</v>
      </c>
      <c r="BT4" s="124">
        <f t="shared" si="53"/>
        <v>6282475.0017468743</v>
      </c>
      <c r="BU4" s="124">
        <f t="shared" si="53"/>
        <v>6255828.8539944747</v>
      </c>
      <c r="BV4" s="124">
        <f t="shared" si="53"/>
        <v>6226524.1169407573</v>
      </c>
      <c r="BW4" s="124">
        <f t="shared" si="53"/>
        <v>6197384.3226195006</v>
      </c>
      <c r="BX4" s="124">
        <f t="shared" si="53"/>
        <v>6168408.5426447941</v>
      </c>
      <c r="BY4" s="124">
        <f t="shared" si="53"/>
        <v>6139595.8538561799</v>
      </c>
      <c r="BZ4" s="124">
        <f t="shared" si="53"/>
        <v>6110945.3382892432</v>
      </c>
      <c r="CA4" s="124">
        <f t="shared" si="53"/>
        <v>6077274.857971604</v>
      </c>
      <c r="CB4" s="124">
        <f t="shared" si="53"/>
        <v>6043828.3595335558</v>
      </c>
      <c r="CC4" s="124">
        <f t="shared" si="53"/>
        <v>6010604.3530087564</v>
      </c>
      <c r="CD4" s="124">
        <f t="shared" si="53"/>
        <v>5977601.3583423784</v>
      </c>
      <c r="CE4" s="124">
        <f t="shared" si="53"/>
        <v>5944817.9053251781</v>
      </c>
      <c r="CF4" s="124">
        <f t="shared" si="53"/>
        <v>5907720.3644049829</v>
      </c>
      <c r="CG4" s="124">
        <f t="shared" si="53"/>
        <v>5870903.9473900814</v>
      </c>
      <c r="CH4" s="124">
        <f t="shared" si="53"/>
        <v>5834366.5239330651</v>
      </c>
      <c r="CI4" s="124">
        <f t="shared" si="53"/>
        <v>5798105.9798302278</v>
      </c>
      <c r="CJ4" s="124">
        <f t="shared" si="53"/>
        <v>5762120.2168992255</v>
      </c>
      <c r="CK4" s="124">
        <f t="shared" si="53"/>
        <v>5723245.0781375878</v>
      </c>
      <c r="CL4" s="124">
        <f t="shared" si="53"/>
        <v>5684690.6175829042</v>
      </c>
      <c r="CM4" s="124">
        <f t="shared" si="53"/>
        <v>5646454.1899838476</v>
      </c>
      <c r="CN4" s="124">
        <f t="shared" si="53"/>
        <v>5608533.1719095763</v>
      </c>
      <c r="CO4" s="124">
        <f t="shared" si="53"/>
        <v>5570924.9615697404</v>
      </c>
      <c r="CP4" s="124">
        <f t="shared" si="53"/>
        <v>5532022.219407144</v>
      </c>
      <c r="CQ4" s="124">
        <f t="shared" si="53"/>
        <v>5493454.1902428046</v>
      </c>
      <c r="CR4" s="124">
        <f t="shared" si="53"/>
        <v>5455217.9942593873</v>
      </c>
      <c r="CS4" s="124">
        <f t="shared" si="53"/>
        <v>5417310.7764170496</v>
      </c>
      <c r="CT4" s="124">
        <f t="shared" si="53"/>
        <v>5379729.7062402554</v>
      </c>
    </row>
    <row r="5" spans="1:111" s="13" customFormat="1">
      <c r="A5" s="380" t="s">
        <v>115</v>
      </c>
      <c r="B5" s="6" t="s">
        <v>116</v>
      </c>
      <c r="C5" s="7" t="s">
        <v>197</v>
      </c>
      <c r="D5" s="125">
        <f>'[2]Yearly HC Ethylene'!D5</f>
        <v>2331196</v>
      </c>
      <c r="E5" s="125">
        <f>'[2]Yearly HC Ethylene'!E5</f>
        <v>2319325.9174329876</v>
      </c>
      <c r="F5" s="125">
        <f>'[2]Yearly HC Ethylene'!F5</f>
        <v>2307516.2754553324</v>
      </c>
      <c r="G5" s="125">
        <f>'[2]Yearly HC Ethylene'!G5</f>
        <v>2295766.7663130811</v>
      </c>
      <c r="H5" s="125">
        <f>'[2]Yearly HC Ethylene'!H5</f>
        <v>2284077.0838193139</v>
      </c>
      <c r="I5" s="125">
        <f>'[2]Yearly HC Ethylene'!I5</f>
        <v>2272446.9233461674</v>
      </c>
      <c r="J5" s="125">
        <f>'[2]Yearly HC Ethylene'!J5</f>
        <v>2259656.3767453958</v>
      </c>
      <c r="K5" s="125">
        <f>'[2]Yearly HC Ethylene'!K5</f>
        <v>2246937.8221813431</v>
      </c>
      <c r="L5" s="125">
        <f>'[2]Yearly HC Ethylene'!L5</f>
        <v>2234290.8544443245</v>
      </c>
      <c r="M5" s="125">
        <f>'[2]Yearly HC Ethylene'!M5</f>
        <v>2221715.0706053926</v>
      </c>
      <c r="N5" s="125">
        <f>'[2]Yearly HC Ethylene'!N5</f>
        <v>2209210.0700035002</v>
      </c>
      <c r="O5" s="125">
        <f>'[2]Yearly HC Ethylene'!O5</f>
        <v>2194514.0211434243</v>
      </c>
      <c r="P5" s="125">
        <f>'[2]Yearly HC Ethylene'!P5</f>
        <v>2179915.7329513035</v>
      </c>
      <c r="Q5" s="125">
        <f>'[2]Yearly HC Ethylene'!Q5</f>
        <v>2165414.5551062063</v>
      </c>
      <c r="R5" s="125">
        <f>'[2]Yearly HC Ethylene'!R5</f>
        <v>2151009.8416132466</v>
      </c>
      <c r="S5" s="125">
        <f>'[2]Yearly HC Ethylene'!S5</f>
        <v>2136700.9507748112</v>
      </c>
      <c r="T5" s="125">
        <f>'[2]Yearly HC Ethylene'!T5</f>
        <v>2120509.1035303199</v>
      </c>
      <c r="U5" s="125">
        <f>'[2]Yearly HC Ethylene'!U5</f>
        <v>2104439.9575543865</v>
      </c>
      <c r="V5" s="125">
        <f>'[2]Yearly HC Ethylene'!V5</f>
        <v>2088492.5830209646</v>
      </c>
      <c r="W5" s="125">
        <f>'[2]Yearly HC Ethylene'!W5</f>
        <v>2072666.0571501984</v>
      </c>
      <c r="X5" s="125">
        <f>'[2]Yearly HC Ethylene'!X5</f>
        <v>2056959.4641550258</v>
      </c>
      <c r="Y5" s="125">
        <f>'[2]Yearly HC Ethylene'!Y5</f>
        <v>2039991.754360165</v>
      </c>
      <c r="Z5" s="125">
        <f>'[2]Yearly HC Ethylene'!Z5</f>
        <v>2023164.0099757558</v>
      </c>
      <c r="AA5" s="125">
        <f>'[2]Yearly HC Ethylene'!AA5</f>
        <v>2006475.0764372544</v>
      </c>
      <c r="AB5" s="125">
        <f>'[2]Yearly HC Ethylene'!AB5</f>
        <v>1989923.8087040356</v>
      </c>
      <c r="AC5" s="125">
        <f>'[2]Yearly HC Ethylene'!AC5</f>
        <v>1973509.0711808316</v>
      </c>
      <c r="AD5" s="125">
        <f>'[2]Yearly HC Ethylene'!AD5</f>
        <v>1956529.3134161956</v>
      </c>
      <c r="AE5" s="125">
        <f>'[2]Yearly HC Ethylene'!AE5</f>
        <v>1939695.6467833188</v>
      </c>
      <c r="AF5" s="125">
        <f>'[2]Yearly HC Ethylene'!AF5</f>
        <v>1923006.8143373684</v>
      </c>
      <c r="AG5" s="125">
        <f>'[2]Yearly HC Ethylene'!AG5</f>
        <v>1906461.5699480658</v>
      </c>
      <c r="AH5" s="125">
        <f>'[2]Yearly HC Ethylene'!AH5</f>
        <v>1890058.6782066377</v>
      </c>
      <c r="AI5" s="125"/>
      <c r="AJ5" s="125">
        <f>'[3]Yearly HC Ethylene'!D5</f>
        <v>458015.06089865312</v>
      </c>
      <c r="AK5" s="125">
        <f>'[3]Yearly HC Ethylene'!E5</f>
        <v>458015.06089865312</v>
      </c>
      <c r="AL5" s="125">
        <f>'[3]Yearly HC Ethylene'!F5</f>
        <v>458015.06089865312</v>
      </c>
      <c r="AM5" s="125">
        <f>'[3]Yearly HC Ethylene'!G5</f>
        <v>458015.06089865312</v>
      </c>
      <c r="AN5" s="125">
        <f>'[3]Yearly HC Ethylene'!H5</f>
        <v>458015.06089865312</v>
      </c>
      <c r="AO5" s="125">
        <f>'[3]Yearly HC Ethylene'!I5</f>
        <v>458015.06089865312</v>
      </c>
      <c r="AP5" s="125">
        <f>'[3]Yearly HC Ethylene'!J5</f>
        <v>458015.06089865312</v>
      </c>
      <c r="AQ5" s="125">
        <f>'[3]Yearly HC Ethylene'!K5</f>
        <v>458015.06089865312</v>
      </c>
      <c r="AR5" s="125">
        <f>'[3]Yearly HC Ethylene'!L5</f>
        <v>458015.06089865312</v>
      </c>
      <c r="AS5" s="125">
        <f>'[3]Yearly HC Ethylene'!M5</f>
        <v>458015.06089865312</v>
      </c>
      <c r="AT5" s="125">
        <f>'[3]Yearly HC Ethylene'!N5</f>
        <v>458015.06089865312</v>
      </c>
      <c r="AU5" s="125">
        <f>'[3]Yearly HC Ethylene'!O5</f>
        <v>458015.06089865312</v>
      </c>
      <c r="AV5" s="125">
        <f>'[3]Yearly HC Ethylene'!P5</f>
        <v>458015.06089865312</v>
      </c>
      <c r="AW5" s="125">
        <f>'[3]Yearly HC Ethylene'!Q5</f>
        <v>458015.06089865312</v>
      </c>
      <c r="AX5" s="125">
        <f>'[3]Yearly HC Ethylene'!R5</f>
        <v>458015.06089865312</v>
      </c>
      <c r="AY5" s="125">
        <f>'[3]Yearly HC Ethylene'!S5</f>
        <v>458015.06089865312</v>
      </c>
      <c r="AZ5" s="125">
        <f>'[3]Yearly HC Ethylene'!T5</f>
        <v>458015.06089865312</v>
      </c>
      <c r="BA5" s="125">
        <f>'[3]Yearly HC Ethylene'!U5</f>
        <v>458015.06089865312</v>
      </c>
      <c r="BB5" s="125">
        <f>'[3]Yearly HC Ethylene'!V5</f>
        <v>458015.06089865312</v>
      </c>
      <c r="BC5" s="125">
        <f>'[3]Yearly HC Ethylene'!W5</f>
        <v>458015.06089865312</v>
      </c>
      <c r="BD5" s="125">
        <f>'[3]Yearly HC Ethylene'!X5</f>
        <v>458015.06089865312</v>
      </c>
      <c r="BE5" s="125">
        <f>'[3]Yearly HC Ethylene'!Y5</f>
        <v>458015.06089865312</v>
      </c>
      <c r="BF5" s="125">
        <f>'[3]Yearly HC Ethylene'!Z5</f>
        <v>458015.06089865312</v>
      </c>
      <c r="BG5" s="125">
        <f>'[3]Yearly HC Ethylene'!AA5</f>
        <v>458015.06089865312</v>
      </c>
      <c r="BH5" s="125">
        <f>'[3]Yearly HC Ethylene'!AB5</f>
        <v>458015.06089865312</v>
      </c>
      <c r="BI5" s="125">
        <f>'[3]Yearly HC Ethylene'!AC5</f>
        <v>458015.06089865312</v>
      </c>
      <c r="BJ5" s="125">
        <f>'[3]Yearly HC Ethylene'!AD5</f>
        <v>458015.06089865312</v>
      </c>
      <c r="BK5" s="125">
        <f>'[3]Yearly HC Ethylene'!AE5</f>
        <v>458015.06089865312</v>
      </c>
      <c r="BL5" s="125">
        <f>'[3]Yearly HC Ethylene'!AF5</f>
        <v>458015.06089865312</v>
      </c>
      <c r="BM5" s="125">
        <f>'[3]Yearly HC Ethylene'!AG5</f>
        <v>458015.06089865312</v>
      </c>
      <c r="BN5" s="125">
        <f>'[3]Yearly HC Ethylene'!AH5</f>
        <v>458015.06089865312</v>
      </c>
      <c r="BO5" s="125"/>
      <c r="BP5" s="125">
        <f t="shared" ref="BP5:BP68" si="54">D5+AJ5</f>
        <v>2789211.0608986532</v>
      </c>
      <c r="BQ5" s="125">
        <f t="shared" ref="BQ5:BQ68" si="55">E5+AK5</f>
        <v>2777340.9783316408</v>
      </c>
      <c r="BR5" s="125">
        <f t="shared" ref="BR5:BR68" si="56">F5+AL5</f>
        <v>2765531.3363539856</v>
      </c>
      <c r="BS5" s="125">
        <f t="shared" ref="BS5:BS68" si="57">G5+AM5</f>
        <v>2753781.8272117344</v>
      </c>
      <c r="BT5" s="125">
        <f t="shared" ref="BT5:BT68" si="58">H5+AN5</f>
        <v>2742092.1447179671</v>
      </c>
      <c r="BU5" s="125">
        <f t="shared" ref="BU5:BU68" si="59">I5+AO5</f>
        <v>2730461.9842448207</v>
      </c>
      <c r="BV5" s="125">
        <f t="shared" ref="BV5:BV68" si="60">J5+AP5</f>
        <v>2717671.4376440491</v>
      </c>
      <c r="BW5" s="125">
        <f t="shared" ref="BW5:BW68" si="61">K5+AQ5</f>
        <v>2704952.8830799963</v>
      </c>
      <c r="BX5" s="125">
        <f t="shared" ref="BX5:BX68" si="62">L5+AR5</f>
        <v>2692305.9153429777</v>
      </c>
      <c r="BY5" s="125">
        <f t="shared" ref="BY5:BY68" si="63">M5+AS5</f>
        <v>2679730.1315040458</v>
      </c>
      <c r="BZ5" s="125">
        <f t="shared" ref="BZ5:BZ68" si="64">N5+AT5</f>
        <v>2667225.1309021534</v>
      </c>
      <c r="CA5" s="125">
        <f t="shared" ref="CA5:CA68" si="65">O5+AU5</f>
        <v>2652529.0820420776</v>
      </c>
      <c r="CB5" s="125">
        <f t="shared" ref="CB5:CB68" si="66">P5+AV5</f>
        <v>2637930.7938499567</v>
      </c>
      <c r="CC5" s="125">
        <f t="shared" ref="CC5:CC68" si="67">Q5+AW5</f>
        <v>2623429.6160048596</v>
      </c>
      <c r="CD5" s="125">
        <f t="shared" ref="CD5:CD68" si="68">R5+AX5</f>
        <v>2609024.9025118998</v>
      </c>
      <c r="CE5" s="125">
        <f t="shared" ref="CE5:CE68" si="69">S5+AY5</f>
        <v>2594716.0116734644</v>
      </c>
      <c r="CF5" s="125">
        <f t="shared" ref="CF5:CF68" si="70">T5+AZ5</f>
        <v>2578524.1644289731</v>
      </c>
      <c r="CG5" s="125">
        <f t="shared" ref="CG5:CG68" si="71">U5+BA5</f>
        <v>2562455.0184530397</v>
      </c>
      <c r="CH5" s="125">
        <f t="shared" ref="CH5:CH68" si="72">V5+BB5</f>
        <v>2546507.6439196179</v>
      </c>
      <c r="CI5" s="125">
        <f t="shared" ref="CI5:CI68" si="73">W5+BC5</f>
        <v>2530681.1180488514</v>
      </c>
      <c r="CJ5" s="125">
        <f t="shared" ref="CJ5:CJ68" si="74">X5+BD5</f>
        <v>2514974.525053679</v>
      </c>
      <c r="CK5" s="125">
        <f t="shared" ref="CK5:CK68" si="75">Y5+BE5</f>
        <v>2498006.8152588182</v>
      </c>
      <c r="CL5" s="125">
        <f t="shared" ref="CL5:CL68" si="76">Z5+BF5</f>
        <v>2481179.0708744088</v>
      </c>
      <c r="CM5" s="125">
        <f t="shared" ref="CM5:CM68" si="77">AA5+BG5</f>
        <v>2464490.1373359077</v>
      </c>
      <c r="CN5" s="125">
        <f t="shared" ref="CN5:CN68" si="78">AB5+BH5</f>
        <v>2447938.8696026886</v>
      </c>
      <c r="CO5" s="125">
        <f t="shared" ref="CO5:CO68" si="79">AC5+BI5</f>
        <v>2431524.1320794849</v>
      </c>
      <c r="CP5" s="125">
        <f t="shared" ref="CP5:CP68" si="80">AD5+BJ5</f>
        <v>2414544.3743148488</v>
      </c>
      <c r="CQ5" s="125">
        <f t="shared" ref="CQ5:CQ68" si="81">AE5+BK5</f>
        <v>2397710.7076819721</v>
      </c>
      <c r="CR5" s="125">
        <f t="shared" ref="CR5:CR68" si="82">AF5+BL5</f>
        <v>2381021.8752360214</v>
      </c>
      <c r="CS5" s="125">
        <f t="shared" ref="CS5:CS68" si="83">AG5+BM5</f>
        <v>2364476.6308467188</v>
      </c>
      <c r="CT5" s="125">
        <f t="shared" ref="CT5:CT68" si="84">AH5+BN5</f>
        <v>2348073.7391052907</v>
      </c>
    </row>
    <row r="6" spans="1:111">
      <c r="A6" s="381"/>
      <c r="B6" s="1" t="s">
        <v>117</v>
      </c>
      <c r="C6" s="5" t="s">
        <v>197</v>
      </c>
      <c r="D6" s="126">
        <f>'[2]Yearly HC Ethylene'!D6</f>
        <v>1080464.2518371809</v>
      </c>
      <c r="E6" s="126">
        <f>'[2]Yearly HC Ethylene'!E6</f>
        <v>1074962.6981797395</v>
      </c>
      <c r="F6" s="126">
        <f>'[2]Yearly HC Ethylene'!F6</f>
        <v>1069489.1575663155</v>
      </c>
      <c r="G6" s="126">
        <f>'[2]Yearly HC Ethylene'!G6</f>
        <v>1064043.4873589037</v>
      </c>
      <c r="H6" s="126">
        <f>'[2]Yearly HC Ethylene'!H6</f>
        <v>1058625.5456457909</v>
      </c>
      <c r="I6" s="126">
        <f>'[2]Yearly HC Ethylene'!I6</f>
        <v>1053235.1912378541</v>
      </c>
      <c r="J6" s="126">
        <f>'[2]Yearly HC Ethylene'!J6</f>
        <v>1047307.0203060271</v>
      </c>
      <c r="K6" s="126">
        <f>'[2]Yearly HC Ethylene'!K6</f>
        <v>1041412.2162906206</v>
      </c>
      <c r="L6" s="126">
        <f>'[2]Yearly HC Ethylene'!L6</f>
        <v>1035550.591384784</v>
      </c>
      <c r="M6" s="126">
        <f>'[2]Yearly HC Ethylene'!M6</f>
        <v>1029721.9588387442</v>
      </c>
      <c r="N6" s="126">
        <f>'[2]Yearly HC Ethylene'!N6</f>
        <v>1023926.1329538564</v>
      </c>
      <c r="O6" s="126">
        <f>'[2]Yearly HC Ethylene'!O6</f>
        <v>1017114.7985844748</v>
      </c>
      <c r="P6" s="126">
        <f>'[2]Yearly HC Ethylene'!P6</f>
        <v>1010348.7743936289</v>
      </c>
      <c r="Q6" s="126">
        <f>'[2]Yearly HC Ethylene'!Q6</f>
        <v>1003627.7589701463</v>
      </c>
      <c r="R6" s="126">
        <f>'[2]Yearly HC Ethylene'!R6</f>
        <v>996951.45290789346</v>
      </c>
      <c r="S6" s="126">
        <f>'[2]Yearly HC Ethylene'!S6</f>
        <v>990319.55879243941</v>
      </c>
      <c r="T6" s="126">
        <f>'[2]Yearly HC Ethylene'!T6</f>
        <v>982814.95080628933</v>
      </c>
      <c r="U6" s="126">
        <f>'[2]Yearly HC Ethylene'!U6</f>
        <v>975367.2124846084</v>
      </c>
      <c r="V6" s="126">
        <f>'[2]Yearly HC Ethylene'!V6</f>
        <v>967975.91287101049</v>
      </c>
      <c r="W6" s="126">
        <f>'[2]Yearly HC Ethylene'!W6</f>
        <v>960640.62427488237</v>
      </c>
      <c r="X6" s="126">
        <f>'[2]Yearly HC Ethylene'!X6</f>
        <v>953360.92224663578</v>
      </c>
      <c r="Y6" s="126">
        <f>'[2]Yearly HC Ethylene'!Y6</f>
        <v>945496.71697651071</v>
      </c>
      <c r="Z6" s="126">
        <f>'[2]Yearly HC Ethylene'!Z6</f>
        <v>937697.38296666858</v>
      </c>
      <c r="AA6" s="126">
        <f>'[2]Yearly HC Ethylene'!AA6</f>
        <v>929962.38509877701</v>
      </c>
      <c r="AB6" s="126">
        <f>'[2]Yearly HC Ethylene'!AB6</f>
        <v>922291.19266865565</v>
      </c>
      <c r="AC6" s="126">
        <f>'[2]Yearly HC Ethylene'!AC6</f>
        <v>914683.27934986469</v>
      </c>
      <c r="AD6" s="126">
        <f>'[2]Yearly HC Ethylene'!AD6</f>
        <v>906813.49007880199</v>
      </c>
      <c r="AE6" s="126">
        <f>'[2]Yearly HC Ethylene'!AE6</f>
        <v>899011.41122135392</v>
      </c>
      <c r="AF6" s="126">
        <f>'[2]Yearly HC Ethylene'!AF6</f>
        <v>891276.46020790422</v>
      </c>
      <c r="AG6" s="126">
        <f>'[2]Yearly HC Ethylene'!AG6</f>
        <v>883608.05948117364</v>
      </c>
      <c r="AH6" s="126">
        <f>'[2]Yearly HC Ethylene'!AH6</f>
        <v>876005.6364530935</v>
      </c>
      <c r="AI6" s="126"/>
      <c r="AJ6" s="126">
        <f>'[3]Yearly HC Ethylene'!D6</f>
        <v>212281.12097997082</v>
      </c>
      <c r="AK6" s="126">
        <f>'[3]Yearly HC Ethylene'!E6</f>
        <v>212281.12097997082</v>
      </c>
      <c r="AL6" s="126">
        <f>'[3]Yearly HC Ethylene'!F6</f>
        <v>212281.12097997082</v>
      </c>
      <c r="AM6" s="126">
        <f>'[3]Yearly HC Ethylene'!G6</f>
        <v>212281.12097997082</v>
      </c>
      <c r="AN6" s="126">
        <f>'[3]Yearly HC Ethylene'!H6</f>
        <v>212281.12097997082</v>
      </c>
      <c r="AO6" s="126">
        <f>'[3]Yearly HC Ethylene'!I6</f>
        <v>212281.12097997082</v>
      </c>
      <c r="AP6" s="126">
        <f>'[3]Yearly HC Ethylene'!J6</f>
        <v>212281.12097997082</v>
      </c>
      <c r="AQ6" s="126">
        <f>'[3]Yearly HC Ethylene'!K6</f>
        <v>212281.12097997082</v>
      </c>
      <c r="AR6" s="126">
        <f>'[3]Yearly HC Ethylene'!L6</f>
        <v>212281.12097997082</v>
      </c>
      <c r="AS6" s="126">
        <f>'[3]Yearly HC Ethylene'!M6</f>
        <v>212281.12097997082</v>
      </c>
      <c r="AT6" s="126">
        <f>'[3]Yearly HC Ethylene'!N6</f>
        <v>212281.12097997082</v>
      </c>
      <c r="AU6" s="126">
        <f>'[3]Yearly HC Ethylene'!O6</f>
        <v>212281.12097997082</v>
      </c>
      <c r="AV6" s="126">
        <f>'[3]Yearly HC Ethylene'!P6</f>
        <v>212281.12097997082</v>
      </c>
      <c r="AW6" s="126">
        <f>'[3]Yearly HC Ethylene'!Q6</f>
        <v>212281.12097997082</v>
      </c>
      <c r="AX6" s="126">
        <f>'[3]Yearly HC Ethylene'!R6</f>
        <v>212281.12097997082</v>
      </c>
      <c r="AY6" s="126">
        <f>'[3]Yearly HC Ethylene'!S6</f>
        <v>212281.12097997082</v>
      </c>
      <c r="AZ6" s="126">
        <f>'[3]Yearly HC Ethylene'!T6</f>
        <v>212281.12097997082</v>
      </c>
      <c r="BA6" s="126">
        <f>'[3]Yearly HC Ethylene'!U6</f>
        <v>212281.12097997082</v>
      </c>
      <c r="BB6" s="126">
        <f>'[3]Yearly HC Ethylene'!V6</f>
        <v>212281.12097997082</v>
      </c>
      <c r="BC6" s="126">
        <f>'[3]Yearly HC Ethylene'!W6</f>
        <v>212281.12097997082</v>
      </c>
      <c r="BD6" s="126">
        <f>'[3]Yearly HC Ethylene'!X6</f>
        <v>212281.12097997082</v>
      </c>
      <c r="BE6" s="126">
        <f>'[3]Yearly HC Ethylene'!Y6</f>
        <v>212281.12097997082</v>
      </c>
      <c r="BF6" s="126">
        <f>'[3]Yearly HC Ethylene'!Z6</f>
        <v>212281.12097997082</v>
      </c>
      <c r="BG6" s="126">
        <f>'[3]Yearly HC Ethylene'!AA6</f>
        <v>212281.12097997082</v>
      </c>
      <c r="BH6" s="126">
        <f>'[3]Yearly HC Ethylene'!AB6</f>
        <v>212281.12097997082</v>
      </c>
      <c r="BI6" s="126">
        <f>'[3]Yearly HC Ethylene'!AC6</f>
        <v>212281.12097997082</v>
      </c>
      <c r="BJ6" s="126">
        <f>'[3]Yearly HC Ethylene'!AD6</f>
        <v>212281.12097997082</v>
      </c>
      <c r="BK6" s="126">
        <f>'[3]Yearly HC Ethylene'!AE6</f>
        <v>212281.12097997082</v>
      </c>
      <c r="BL6" s="126">
        <f>'[3]Yearly HC Ethylene'!AF6</f>
        <v>212281.12097997082</v>
      </c>
      <c r="BM6" s="126">
        <f>'[3]Yearly HC Ethylene'!AG6</f>
        <v>212281.12097997082</v>
      </c>
      <c r="BN6" s="126">
        <f>'[3]Yearly HC Ethylene'!AH6</f>
        <v>212281.12097997082</v>
      </c>
      <c r="BO6" s="126"/>
      <c r="BP6" s="126">
        <f t="shared" si="54"/>
        <v>1292745.3728171517</v>
      </c>
      <c r="BQ6" s="126">
        <f t="shared" si="55"/>
        <v>1287243.8191597103</v>
      </c>
      <c r="BR6" s="126">
        <f t="shared" si="56"/>
        <v>1281770.2785462863</v>
      </c>
      <c r="BS6" s="126">
        <f t="shared" si="57"/>
        <v>1276324.6083388745</v>
      </c>
      <c r="BT6" s="126">
        <f t="shared" si="58"/>
        <v>1270906.6666257617</v>
      </c>
      <c r="BU6" s="126">
        <f t="shared" si="59"/>
        <v>1265516.3122178249</v>
      </c>
      <c r="BV6" s="126">
        <f t="shared" si="60"/>
        <v>1259588.141285998</v>
      </c>
      <c r="BW6" s="126">
        <f t="shared" si="61"/>
        <v>1253693.3372705914</v>
      </c>
      <c r="BX6" s="126">
        <f t="shared" si="62"/>
        <v>1247831.7123647549</v>
      </c>
      <c r="BY6" s="126">
        <f t="shared" si="63"/>
        <v>1242003.0798187151</v>
      </c>
      <c r="BZ6" s="126">
        <f t="shared" si="64"/>
        <v>1236207.2539338272</v>
      </c>
      <c r="CA6" s="126">
        <f t="shared" si="65"/>
        <v>1229395.9195644457</v>
      </c>
      <c r="CB6" s="126">
        <f t="shared" si="66"/>
        <v>1222629.8953735998</v>
      </c>
      <c r="CC6" s="126">
        <f t="shared" si="67"/>
        <v>1215908.8799501171</v>
      </c>
      <c r="CD6" s="126">
        <f t="shared" si="68"/>
        <v>1209232.5738878644</v>
      </c>
      <c r="CE6" s="126">
        <f t="shared" si="69"/>
        <v>1202600.6797724103</v>
      </c>
      <c r="CF6" s="126">
        <f t="shared" si="70"/>
        <v>1195096.0717862602</v>
      </c>
      <c r="CG6" s="126">
        <f t="shared" si="71"/>
        <v>1187648.3334645792</v>
      </c>
      <c r="CH6" s="126">
        <f t="shared" si="72"/>
        <v>1180257.0338509814</v>
      </c>
      <c r="CI6" s="126">
        <f t="shared" si="73"/>
        <v>1172921.7452548533</v>
      </c>
      <c r="CJ6" s="126">
        <f t="shared" si="74"/>
        <v>1165642.0432266067</v>
      </c>
      <c r="CK6" s="126">
        <f t="shared" si="75"/>
        <v>1157777.8379564816</v>
      </c>
      <c r="CL6" s="126">
        <f t="shared" si="76"/>
        <v>1149978.5039466394</v>
      </c>
      <c r="CM6" s="126">
        <f t="shared" si="77"/>
        <v>1142243.5060787478</v>
      </c>
      <c r="CN6" s="126">
        <f t="shared" si="78"/>
        <v>1134572.3136486264</v>
      </c>
      <c r="CO6" s="126">
        <f t="shared" si="79"/>
        <v>1126964.4003298355</v>
      </c>
      <c r="CP6" s="126">
        <f t="shared" si="80"/>
        <v>1119094.6110587728</v>
      </c>
      <c r="CQ6" s="126">
        <f t="shared" si="81"/>
        <v>1111292.5322013248</v>
      </c>
      <c r="CR6" s="126">
        <f t="shared" si="82"/>
        <v>1103557.581187875</v>
      </c>
      <c r="CS6" s="126">
        <f t="shared" si="83"/>
        <v>1095889.1804611445</v>
      </c>
      <c r="CT6" s="126">
        <f t="shared" si="84"/>
        <v>1088286.7574330643</v>
      </c>
    </row>
    <row r="7" spans="1:111">
      <c r="A7" s="381"/>
      <c r="B7" s="1" t="s">
        <v>118</v>
      </c>
      <c r="C7" s="5" t="s">
        <v>197</v>
      </c>
      <c r="D7" s="126">
        <f>'[2]Yearly HC Ethylene'!D7</f>
        <v>926112.21586044075</v>
      </c>
      <c r="E7" s="126">
        <f>'[2]Yearly HC Ethylene'!E7</f>
        <v>921396.59843977669</v>
      </c>
      <c r="F7" s="126">
        <f>'[2]Yearly HC Ethylene'!F7</f>
        <v>916704.99219969881</v>
      </c>
      <c r="G7" s="126">
        <f>'[2]Yearly HC Ethylene'!G7</f>
        <v>912037.27487906034</v>
      </c>
      <c r="H7" s="126">
        <f>'[2]Yearly HC Ethylene'!H7</f>
        <v>907393.32483924925</v>
      </c>
      <c r="I7" s="126">
        <f>'[2]Yearly HC Ethylene'!I7</f>
        <v>902773.02106101764</v>
      </c>
      <c r="J7" s="126">
        <f>'[2]Yearly HC Ethylene'!J7</f>
        <v>897691.73169088038</v>
      </c>
      <c r="K7" s="126">
        <f>'[2]Yearly HC Ethylene'!K7</f>
        <v>892639.04253481759</v>
      </c>
      <c r="L7" s="126">
        <f>'[2]Yearly HC Ethylene'!L7</f>
        <v>887614.79261552903</v>
      </c>
      <c r="M7" s="126">
        <f>'[2]Yearly HC Ethylene'!M7</f>
        <v>882618.8218617806</v>
      </c>
      <c r="N7" s="126">
        <f>'[2]Yearly HC Ethylene'!N7</f>
        <v>877650.97110330535</v>
      </c>
      <c r="O7" s="126">
        <f>'[2]Yearly HC Ethylene'!O7</f>
        <v>871812.68450097833</v>
      </c>
      <c r="P7" s="126">
        <f>'[2]Yearly HC Ethylene'!P7</f>
        <v>866013.23519453907</v>
      </c>
      <c r="Q7" s="126">
        <f>'[2]Yearly HC Ethylene'!Q7</f>
        <v>860252.36483155389</v>
      </c>
      <c r="R7" s="126">
        <f>'[2]Yearly HC Ethylene'!R7</f>
        <v>854529.81677819428</v>
      </c>
      <c r="S7" s="126">
        <f>'[2]Yearly HC Ethylene'!S7</f>
        <v>848845.33610780514</v>
      </c>
      <c r="T7" s="126">
        <f>'[2]Yearly HC Ethylene'!T7</f>
        <v>842412.81497681933</v>
      </c>
      <c r="U7" s="126">
        <f>'[2]Yearly HC Ethylene'!U7</f>
        <v>836029.03927252139</v>
      </c>
      <c r="V7" s="126">
        <f>'[2]Yearly HC Ethylene'!V7</f>
        <v>829693.63960372319</v>
      </c>
      <c r="W7" s="126">
        <f>'[2]Yearly HC Ethylene'!W7</f>
        <v>823406.24937847059</v>
      </c>
      <c r="X7" s="126">
        <f>'[2]Yearly HC Ethylene'!X7</f>
        <v>817166.5047828306</v>
      </c>
      <c r="Y7" s="126">
        <f>'[2]Yearly HC Ethylene'!Y7</f>
        <v>810425.75740843767</v>
      </c>
      <c r="Z7" s="126">
        <f>'[2]Yearly HC Ethylene'!Z7</f>
        <v>803740.61397143011</v>
      </c>
      <c r="AA7" s="126">
        <f>'[2]Yearly HC Ethylene'!AA7</f>
        <v>797110.61579895159</v>
      </c>
      <c r="AB7" s="126">
        <f>'[2]Yearly HC Ethylene'!AB7</f>
        <v>790535.30800170475</v>
      </c>
      <c r="AC7" s="126">
        <f>'[2]Yearly HC Ethylene'!AC7</f>
        <v>784014.23944274103</v>
      </c>
      <c r="AD7" s="126">
        <f>'[2]Yearly HC Ethylene'!AD7</f>
        <v>777268.70578183024</v>
      </c>
      <c r="AE7" s="126">
        <f>'[2]Yearly HC Ethylene'!AE7</f>
        <v>770581.20961830323</v>
      </c>
      <c r="AF7" s="126">
        <f>'[2]Yearly HC Ethylene'!AF7</f>
        <v>763951.25160677498</v>
      </c>
      <c r="AG7" s="126">
        <f>'[2]Yearly HC Ethylene'!AG7</f>
        <v>757378.33669814887</v>
      </c>
      <c r="AH7" s="126">
        <f>'[2]Yearly HC Ethylene'!AH7</f>
        <v>750861.97410265158</v>
      </c>
      <c r="AI7" s="126"/>
      <c r="AJ7" s="126">
        <f>'[3]Yearly HC Ethylene'!D7</f>
        <v>181955.2465542607</v>
      </c>
      <c r="AK7" s="126">
        <f>'[3]Yearly HC Ethylene'!E7</f>
        <v>181955.2465542607</v>
      </c>
      <c r="AL7" s="126">
        <f>'[3]Yearly HC Ethylene'!F7</f>
        <v>181955.2465542607</v>
      </c>
      <c r="AM7" s="126">
        <f>'[3]Yearly HC Ethylene'!G7</f>
        <v>181955.2465542607</v>
      </c>
      <c r="AN7" s="126">
        <f>'[3]Yearly HC Ethylene'!H7</f>
        <v>181955.2465542607</v>
      </c>
      <c r="AO7" s="126">
        <f>'[3]Yearly HC Ethylene'!I7</f>
        <v>181955.2465542607</v>
      </c>
      <c r="AP7" s="126">
        <f>'[3]Yearly HC Ethylene'!J7</f>
        <v>181955.2465542607</v>
      </c>
      <c r="AQ7" s="126">
        <f>'[3]Yearly HC Ethylene'!K7</f>
        <v>181955.2465542607</v>
      </c>
      <c r="AR7" s="126">
        <f>'[3]Yearly HC Ethylene'!L7</f>
        <v>181955.2465542607</v>
      </c>
      <c r="AS7" s="126">
        <f>'[3]Yearly HC Ethylene'!M7</f>
        <v>181955.2465542607</v>
      </c>
      <c r="AT7" s="126">
        <f>'[3]Yearly HC Ethylene'!N7</f>
        <v>181955.2465542607</v>
      </c>
      <c r="AU7" s="126">
        <f>'[3]Yearly HC Ethylene'!O7</f>
        <v>181955.2465542607</v>
      </c>
      <c r="AV7" s="126">
        <f>'[3]Yearly HC Ethylene'!P7</f>
        <v>181955.2465542607</v>
      </c>
      <c r="AW7" s="126">
        <f>'[3]Yearly HC Ethylene'!Q7</f>
        <v>181955.2465542607</v>
      </c>
      <c r="AX7" s="126">
        <f>'[3]Yearly HC Ethylene'!R7</f>
        <v>181955.2465542607</v>
      </c>
      <c r="AY7" s="126">
        <f>'[3]Yearly HC Ethylene'!S7</f>
        <v>181955.2465542607</v>
      </c>
      <c r="AZ7" s="126">
        <f>'[3]Yearly HC Ethylene'!T7</f>
        <v>181955.2465542607</v>
      </c>
      <c r="BA7" s="126">
        <f>'[3]Yearly HC Ethylene'!U7</f>
        <v>181955.2465542607</v>
      </c>
      <c r="BB7" s="126">
        <f>'[3]Yearly HC Ethylene'!V7</f>
        <v>181955.2465542607</v>
      </c>
      <c r="BC7" s="126">
        <f>'[3]Yearly HC Ethylene'!W7</f>
        <v>181955.2465542607</v>
      </c>
      <c r="BD7" s="126">
        <f>'[3]Yearly HC Ethylene'!X7</f>
        <v>181955.2465542607</v>
      </c>
      <c r="BE7" s="126">
        <f>'[3]Yearly HC Ethylene'!Y7</f>
        <v>181955.2465542607</v>
      </c>
      <c r="BF7" s="126">
        <f>'[3]Yearly HC Ethylene'!Z7</f>
        <v>181955.2465542607</v>
      </c>
      <c r="BG7" s="126">
        <f>'[3]Yearly HC Ethylene'!AA7</f>
        <v>181955.2465542607</v>
      </c>
      <c r="BH7" s="126">
        <f>'[3]Yearly HC Ethylene'!AB7</f>
        <v>181955.2465542607</v>
      </c>
      <c r="BI7" s="126">
        <f>'[3]Yearly HC Ethylene'!AC7</f>
        <v>181955.2465542607</v>
      </c>
      <c r="BJ7" s="126">
        <f>'[3]Yearly HC Ethylene'!AD7</f>
        <v>181955.2465542607</v>
      </c>
      <c r="BK7" s="126">
        <f>'[3]Yearly HC Ethylene'!AE7</f>
        <v>181955.2465542607</v>
      </c>
      <c r="BL7" s="126">
        <f>'[3]Yearly HC Ethylene'!AF7</f>
        <v>181955.2465542607</v>
      </c>
      <c r="BM7" s="126">
        <f>'[3]Yearly HC Ethylene'!AG7</f>
        <v>181955.2465542607</v>
      </c>
      <c r="BN7" s="126">
        <f>'[3]Yearly HC Ethylene'!AH7</f>
        <v>181955.2465542607</v>
      </c>
      <c r="BO7" s="126"/>
      <c r="BP7" s="126">
        <f t="shared" si="54"/>
        <v>1108067.4624147015</v>
      </c>
      <c r="BQ7" s="126">
        <f t="shared" si="55"/>
        <v>1103351.8449940374</v>
      </c>
      <c r="BR7" s="126">
        <f t="shared" si="56"/>
        <v>1098660.2387539595</v>
      </c>
      <c r="BS7" s="126">
        <f t="shared" si="57"/>
        <v>1093992.5214333211</v>
      </c>
      <c r="BT7" s="126">
        <f t="shared" si="58"/>
        <v>1089348.5713935099</v>
      </c>
      <c r="BU7" s="126">
        <f t="shared" si="59"/>
        <v>1084728.2676152783</v>
      </c>
      <c r="BV7" s="126">
        <f t="shared" si="60"/>
        <v>1079646.978245141</v>
      </c>
      <c r="BW7" s="126">
        <f t="shared" si="61"/>
        <v>1074594.2890890783</v>
      </c>
      <c r="BX7" s="126">
        <f t="shared" si="62"/>
        <v>1069570.0391697898</v>
      </c>
      <c r="BY7" s="126">
        <f t="shared" si="63"/>
        <v>1064574.0684160413</v>
      </c>
      <c r="BZ7" s="126">
        <f t="shared" si="64"/>
        <v>1059606.2176575661</v>
      </c>
      <c r="CA7" s="126">
        <f t="shared" si="65"/>
        <v>1053767.9310552389</v>
      </c>
      <c r="CB7" s="126">
        <f t="shared" si="66"/>
        <v>1047968.4817487998</v>
      </c>
      <c r="CC7" s="126">
        <f t="shared" si="67"/>
        <v>1042207.6113858146</v>
      </c>
      <c r="CD7" s="126">
        <f t="shared" si="68"/>
        <v>1036485.063332455</v>
      </c>
      <c r="CE7" s="126">
        <f t="shared" si="69"/>
        <v>1030800.5826620659</v>
      </c>
      <c r="CF7" s="126">
        <f t="shared" si="70"/>
        <v>1024368.06153108</v>
      </c>
      <c r="CG7" s="126">
        <f t="shared" si="71"/>
        <v>1017984.2858267821</v>
      </c>
      <c r="CH7" s="126">
        <f t="shared" si="72"/>
        <v>1011648.8861579839</v>
      </c>
      <c r="CI7" s="126">
        <f t="shared" si="73"/>
        <v>1005361.4959327313</v>
      </c>
      <c r="CJ7" s="126">
        <f t="shared" si="74"/>
        <v>999121.75133709132</v>
      </c>
      <c r="CK7" s="126">
        <f t="shared" si="75"/>
        <v>992381.00396269839</v>
      </c>
      <c r="CL7" s="126">
        <f t="shared" si="76"/>
        <v>985695.86052569083</v>
      </c>
      <c r="CM7" s="126">
        <f t="shared" si="77"/>
        <v>979065.86235321232</v>
      </c>
      <c r="CN7" s="126">
        <f t="shared" si="78"/>
        <v>972490.55455596547</v>
      </c>
      <c r="CO7" s="126">
        <f t="shared" si="79"/>
        <v>965969.48599700176</v>
      </c>
      <c r="CP7" s="126">
        <f t="shared" si="80"/>
        <v>959223.95233609097</v>
      </c>
      <c r="CQ7" s="126">
        <f t="shared" si="81"/>
        <v>952536.45617256395</v>
      </c>
      <c r="CR7" s="126">
        <f t="shared" si="82"/>
        <v>945906.49816103571</v>
      </c>
      <c r="CS7" s="126">
        <f t="shared" si="83"/>
        <v>939333.58325240959</v>
      </c>
      <c r="CT7" s="126">
        <f t="shared" si="84"/>
        <v>932817.22065691231</v>
      </c>
    </row>
    <row r="8" spans="1:111" s="14" customFormat="1">
      <c r="A8" s="382"/>
      <c r="B8" s="10" t="s">
        <v>119</v>
      </c>
      <c r="C8" s="62" t="s">
        <v>197</v>
      </c>
      <c r="D8" s="127">
        <f>'[2]Yearly HC Ethylene'!D8</f>
        <v>1003288.2338488111</v>
      </c>
      <c r="E8" s="127">
        <f>'[2]Yearly HC Ethylene'!E8</f>
        <v>998179.64830975793</v>
      </c>
      <c r="F8" s="127">
        <f>'[2]Yearly HC Ethylene'!F8</f>
        <v>993097.07488300744</v>
      </c>
      <c r="G8" s="127">
        <f>'[2]Yearly HC Ethylene'!G8</f>
        <v>988040.38111898117</v>
      </c>
      <c r="H8" s="127">
        <f>'[2]Yearly HC Ethylene'!H8</f>
        <v>983009.43524251971</v>
      </c>
      <c r="I8" s="127">
        <f>'[2]Yearly HC Ethylene'!I8</f>
        <v>978004.10614943504</v>
      </c>
      <c r="J8" s="127">
        <f>'[2]Yearly HC Ethylene'!J8</f>
        <v>972499.37599845324</v>
      </c>
      <c r="K8" s="127">
        <f>'[2]Yearly HC Ethylene'!K8</f>
        <v>967025.62941271905</v>
      </c>
      <c r="L8" s="127">
        <f>'[2]Yearly HC Ethylene'!L8</f>
        <v>961582.69200015627</v>
      </c>
      <c r="M8" s="127">
        <f>'[2]Yearly HC Ethylene'!M8</f>
        <v>956170.39035026217</v>
      </c>
      <c r="N8" s="127">
        <f>'[2]Yearly HC Ethylene'!N8</f>
        <v>950788.55202858103</v>
      </c>
      <c r="O8" s="127">
        <f>'[2]Yearly HC Ethylene'!O8</f>
        <v>944463.74154272629</v>
      </c>
      <c r="P8" s="127">
        <f>'[2]Yearly HC Ethylene'!P8</f>
        <v>938181.004794084</v>
      </c>
      <c r="Q8" s="127">
        <f>'[2]Yearly HC Ethylene'!Q8</f>
        <v>931940.06190084945</v>
      </c>
      <c r="R8" s="127">
        <f>'[2]Yearly HC Ethylene'!R8</f>
        <v>925740.63484304398</v>
      </c>
      <c r="S8" s="127">
        <f>'[2]Yearly HC Ethylene'!S8</f>
        <v>919582.44745012186</v>
      </c>
      <c r="T8" s="127">
        <f>'[2]Yearly HC Ethylene'!T8</f>
        <v>912613.88289155392</v>
      </c>
      <c r="U8" s="127">
        <f>'[2]Yearly HC Ethylene'!U8</f>
        <v>905698.12587856501</v>
      </c>
      <c r="V8" s="127">
        <f>'[2]Yearly HC Ethylene'!V8</f>
        <v>898834.77623736626</v>
      </c>
      <c r="W8" s="127">
        <f>'[2]Yearly HC Ethylene'!W8</f>
        <v>892023.43682667613</v>
      </c>
      <c r="X8" s="127">
        <f>'[2]Yearly HC Ethylene'!X8</f>
        <v>885263.71351473313</v>
      </c>
      <c r="Y8" s="127">
        <f>'[2]Yearly HC Ethylene'!Y8</f>
        <v>877961.23719247384</v>
      </c>
      <c r="Z8" s="127">
        <f>'[2]Yearly HC Ethylene'!Z8</f>
        <v>870718.99846904911</v>
      </c>
      <c r="AA8" s="127">
        <f>'[2]Yearly HC Ethylene'!AA8</f>
        <v>863536.50044886442</v>
      </c>
      <c r="AB8" s="127">
        <f>'[2]Yearly HC Ethylene'!AB8</f>
        <v>856413.2503351802</v>
      </c>
      <c r="AC8" s="127">
        <f>'[2]Yearly HC Ethylene'!AC8</f>
        <v>849348.75939630298</v>
      </c>
      <c r="AD8" s="127">
        <f>'[2]Yearly HC Ethylene'!AD8</f>
        <v>842041.09793031588</v>
      </c>
      <c r="AE8" s="127">
        <f>'[2]Yearly HC Ethylene'!AE8</f>
        <v>834796.31041982863</v>
      </c>
      <c r="AF8" s="127">
        <f>'[2]Yearly HC Ethylene'!AF8</f>
        <v>827613.85590733914</v>
      </c>
      <c r="AG8" s="127">
        <f>'[2]Yearly HC Ethylene'!AG8</f>
        <v>820493.19808966108</v>
      </c>
      <c r="AH8" s="127">
        <f>'[2]Yearly HC Ethylene'!AH8</f>
        <v>813433.8052778719</v>
      </c>
      <c r="AI8" s="127"/>
      <c r="AJ8" s="127">
        <f>'[3]Yearly HC Ethylene'!D8</f>
        <v>197118.1837671157</v>
      </c>
      <c r="AK8" s="127">
        <f>'[3]Yearly HC Ethylene'!E8</f>
        <v>197118.1837671157</v>
      </c>
      <c r="AL8" s="127">
        <f>'[3]Yearly HC Ethylene'!F8</f>
        <v>197118.1837671157</v>
      </c>
      <c r="AM8" s="127">
        <f>'[3]Yearly HC Ethylene'!G8</f>
        <v>197118.1837671157</v>
      </c>
      <c r="AN8" s="127">
        <f>'[3]Yearly HC Ethylene'!H8</f>
        <v>197118.1837671157</v>
      </c>
      <c r="AO8" s="127">
        <f>'[3]Yearly HC Ethylene'!I8</f>
        <v>197118.1837671157</v>
      </c>
      <c r="AP8" s="127">
        <f>'[3]Yearly HC Ethylene'!J8</f>
        <v>197118.1837671157</v>
      </c>
      <c r="AQ8" s="127">
        <f>'[3]Yearly HC Ethylene'!K8</f>
        <v>197118.1837671157</v>
      </c>
      <c r="AR8" s="127">
        <f>'[3]Yearly HC Ethylene'!L8</f>
        <v>197118.1837671157</v>
      </c>
      <c r="AS8" s="127">
        <f>'[3]Yearly HC Ethylene'!M8</f>
        <v>197118.1837671157</v>
      </c>
      <c r="AT8" s="127">
        <f>'[3]Yearly HC Ethylene'!N8</f>
        <v>197118.1837671157</v>
      </c>
      <c r="AU8" s="127">
        <f>'[3]Yearly HC Ethylene'!O8</f>
        <v>197118.1837671157</v>
      </c>
      <c r="AV8" s="127">
        <f>'[3]Yearly HC Ethylene'!P8</f>
        <v>197118.1837671157</v>
      </c>
      <c r="AW8" s="127">
        <f>'[3]Yearly HC Ethylene'!Q8</f>
        <v>197118.1837671157</v>
      </c>
      <c r="AX8" s="127">
        <f>'[3]Yearly HC Ethylene'!R8</f>
        <v>197118.1837671157</v>
      </c>
      <c r="AY8" s="127">
        <f>'[3]Yearly HC Ethylene'!S8</f>
        <v>197118.1837671157</v>
      </c>
      <c r="AZ8" s="127">
        <f>'[3]Yearly HC Ethylene'!T8</f>
        <v>197118.1837671157</v>
      </c>
      <c r="BA8" s="127">
        <f>'[3]Yearly HC Ethylene'!U8</f>
        <v>197118.1837671157</v>
      </c>
      <c r="BB8" s="127">
        <f>'[3]Yearly HC Ethylene'!V8</f>
        <v>197118.1837671157</v>
      </c>
      <c r="BC8" s="127">
        <f>'[3]Yearly HC Ethylene'!W8</f>
        <v>197118.1837671157</v>
      </c>
      <c r="BD8" s="127">
        <f>'[3]Yearly HC Ethylene'!X8</f>
        <v>197118.1837671157</v>
      </c>
      <c r="BE8" s="127">
        <f>'[3]Yearly HC Ethylene'!Y8</f>
        <v>197118.1837671157</v>
      </c>
      <c r="BF8" s="127">
        <f>'[3]Yearly HC Ethylene'!Z8</f>
        <v>197118.1837671157</v>
      </c>
      <c r="BG8" s="127">
        <f>'[3]Yearly HC Ethylene'!AA8</f>
        <v>197118.1837671157</v>
      </c>
      <c r="BH8" s="127">
        <f>'[3]Yearly HC Ethylene'!AB8</f>
        <v>197118.1837671157</v>
      </c>
      <c r="BI8" s="127">
        <f>'[3]Yearly HC Ethylene'!AC8</f>
        <v>197118.1837671157</v>
      </c>
      <c r="BJ8" s="127">
        <f>'[3]Yearly HC Ethylene'!AD8</f>
        <v>197118.1837671157</v>
      </c>
      <c r="BK8" s="127">
        <f>'[3]Yearly HC Ethylene'!AE8</f>
        <v>197118.1837671157</v>
      </c>
      <c r="BL8" s="127">
        <f>'[3]Yearly HC Ethylene'!AF8</f>
        <v>197118.1837671157</v>
      </c>
      <c r="BM8" s="127">
        <f>'[3]Yearly HC Ethylene'!AG8</f>
        <v>197118.1837671157</v>
      </c>
      <c r="BN8" s="127">
        <f>'[3]Yearly HC Ethylene'!AH8</f>
        <v>197118.1837671157</v>
      </c>
      <c r="BO8" s="127"/>
      <c r="BP8" s="127">
        <f t="shared" si="54"/>
        <v>1200406.4176159268</v>
      </c>
      <c r="BQ8" s="127">
        <f t="shared" si="55"/>
        <v>1195297.8320768736</v>
      </c>
      <c r="BR8" s="127">
        <f t="shared" si="56"/>
        <v>1190215.2586501231</v>
      </c>
      <c r="BS8" s="127">
        <f t="shared" si="57"/>
        <v>1185158.5648860969</v>
      </c>
      <c r="BT8" s="127">
        <f t="shared" si="58"/>
        <v>1180127.6190096354</v>
      </c>
      <c r="BU8" s="127">
        <f t="shared" si="59"/>
        <v>1175122.2899165507</v>
      </c>
      <c r="BV8" s="127">
        <f t="shared" si="60"/>
        <v>1169617.5597655689</v>
      </c>
      <c r="BW8" s="127">
        <f t="shared" si="61"/>
        <v>1164143.8131798347</v>
      </c>
      <c r="BX8" s="127">
        <f t="shared" si="62"/>
        <v>1158700.875767272</v>
      </c>
      <c r="BY8" s="127">
        <f t="shared" si="63"/>
        <v>1153288.5741173779</v>
      </c>
      <c r="BZ8" s="127">
        <f t="shared" si="64"/>
        <v>1147906.7357956967</v>
      </c>
      <c r="CA8" s="127">
        <f t="shared" si="65"/>
        <v>1141581.925309842</v>
      </c>
      <c r="CB8" s="127">
        <f t="shared" si="66"/>
        <v>1135299.1885611997</v>
      </c>
      <c r="CC8" s="127">
        <f t="shared" si="67"/>
        <v>1129058.2456679652</v>
      </c>
      <c r="CD8" s="127">
        <f t="shared" si="68"/>
        <v>1122858.8186101597</v>
      </c>
      <c r="CE8" s="127">
        <f t="shared" si="69"/>
        <v>1116700.6312172376</v>
      </c>
      <c r="CF8" s="127">
        <f t="shared" si="70"/>
        <v>1109732.0666586696</v>
      </c>
      <c r="CG8" s="127">
        <f t="shared" si="71"/>
        <v>1102816.3096456807</v>
      </c>
      <c r="CH8" s="127">
        <f t="shared" si="72"/>
        <v>1095952.960004482</v>
      </c>
      <c r="CI8" s="127">
        <f t="shared" si="73"/>
        <v>1089141.6205937918</v>
      </c>
      <c r="CJ8" s="127">
        <f t="shared" si="74"/>
        <v>1082381.8972818488</v>
      </c>
      <c r="CK8" s="127">
        <f t="shared" si="75"/>
        <v>1075079.4209595895</v>
      </c>
      <c r="CL8" s="127">
        <f t="shared" si="76"/>
        <v>1067837.1822361648</v>
      </c>
      <c r="CM8" s="127">
        <f t="shared" si="77"/>
        <v>1060654.6842159801</v>
      </c>
      <c r="CN8" s="127">
        <f t="shared" si="78"/>
        <v>1053531.4341022959</v>
      </c>
      <c r="CO8" s="127">
        <f t="shared" si="79"/>
        <v>1046466.9431634187</v>
      </c>
      <c r="CP8" s="127">
        <f t="shared" si="80"/>
        <v>1039159.2816974316</v>
      </c>
      <c r="CQ8" s="127">
        <f t="shared" si="81"/>
        <v>1031914.4941869443</v>
      </c>
      <c r="CR8" s="127">
        <f t="shared" si="82"/>
        <v>1024732.0396744548</v>
      </c>
      <c r="CS8" s="127">
        <f t="shared" si="83"/>
        <v>1017611.3818567768</v>
      </c>
      <c r="CT8" s="127">
        <f t="shared" si="84"/>
        <v>1010551.9890449876</v>
      </c>
    </row>
    <row r="9" spans="1:111" s="13" customFormat="1" ht="60">
      <c r="A9" s="380" t="s">
        <v>120</v>
      </c>
      <c r="B9" s="6" t="s">
        <v>121</v>
      </c>
      <c r="C9" s="7" t="s">
        <v>197</v>
      </c>
      <c r="D9" s="125">
        <f>'[2]Yearly HC Ethylene'!D9</f>
        <v>422147.26400000002</v>
      </c>
      <c r="E9" s="125">
        <f>'[2]Yearly HC Ethylene'!E9</f>
        <v>419997.75667452486</v>
      </c>
      <c r="F9" s="125">
        <f>'[2]Yearly HC Ethylene'!F9</f>
        <v>417859.19430152548</v>
      </c>
      <c r="G9" s="125">
        <f>'[2]Yearly HC Ethylene'!G9</f>
        <v>415731.5211510291</v>
      </c>
      <c r="H9" s="125">
        <f>'[2]Yearly HC Ethylene'!H9</f>
        <v>413614.68177683133</v>
      </c>
      <c r="I9" s="125">
        <f>'[2]Yearly HC Ethylene'!I9</f>
        <v>411508.62101505074</v>
      </c>
      <c r="J9" s="125">
        <f>'[2]Yearly HC Ethylene'!J9</f>
        <v>409192.43041907332</v>
      </c>
      <c r="K9" s="125">
        <f>'[2]Yearly HC Ethylene'!K9</f>
        <v>406889.27658248064</v>
      </c>
      <c r="L9" s="125">
        <f>'[2]Yearly HC Ethylene'!L9</f>
        <v>404599.08612741862</v>
      </c>
      <c r="M9" s="125">
        <f>'[2]Yearly HC Ethylene'!M9</f>
        <v>402321.78608904325</v>
      </c>
      <c r="N9" s="125">
        <f>'[2]Yearly HC Ethylene'!N9</f>
        <v>400057.30391319568</v>
      </c>
      <c r="O9" s="125">
        <f>'[2]Yearly HC Ethylene'!O9</f>
        <v>397396.05328566738</v>
      </c>
      <c r="P9" s="125">
        <f>'[2]Yearly HC Ethylene'!P9</f>
        <v>394752.50575925299</v>
      </c>
      <c r="Q9" s="125">
        <f>'[2]Yearly HC Ethylene'!Q9</f>
        <v>392126.54356985091</v>
      </c>
      <c r="R9" s="125">
        <f>'[2]Yearly HC Ethylene'!R9</f>
        <v>389518.04973674688</v>
      </c>
      <c r="S9" s="125">
        <f>'[2]Yearly HC Ethylene'!S9</f>
        <v>386926.90805740282</v>
      </c>
      <c r="T9" s="125">
        <f>'[2]Yearly HC Ethylene'!T9</f>
        <v>383994.78908784041</v>
      </c>
      <c r="U9" s="125">
        <f>'[2]Yearly HC Ethylene'!U9</f>
        <v>381084.88961625722</v>
      </c>
      <c r="V9" s="125">
        <f>'[2]Yearly HC Ethylene'!V9</f>
        <v>378197.04126405204</v>
      </c>
      <c r="W9" s="125">
        <f>'[2]Yearly HC Ethylene'!W9</f>
        <v>375331.07692859106</v>
      </c>
      <c r="X9" s="125">
        <f>'[2]Yearly HC Ethylene'!X9</f>
        <v>372486.83077353862</v>
      </c>
      <c r="Y9" s="125">
        <f>'[2]Yearly HC Ethylene'!Y9</f>
        <v>369414.21385662281</v>
      </c>
      <c r="Z9" s="125">
        <f>'[2]Yearly HC Ethylene'!Z9</f>
        <v>366366.94273434498</v>
      </c>
      <c r="AA9" s="125">
        <f>'[2]Yearly HC Ethylene'!AA9</f>
        <v>363344.80833107891</v>
      </c>
      <c r="AB9" s="125">
        <f>'[2]Yearly HC Ethylene'!AB9</f>
        <v>360347.60329584812</v>
      </c>
      <c r="AC9" s="125">
        <f>'[2]Yearly HC Ethylene'!AC9</f>
        <v>357375.12198809936</v>
      </c>
      <c r="AD9" s="125">
        <f>'[2]Yearly HC Ethylene'!AD9</f>
        <v>354300.32335095177</v>
      </c>
      <c r="AE9" s="125">
        <f>'[2]Yearly HC Ethylene'!AE9</f>
        <v>351251.97979161271</v>
      </c>
      <c r="AF9" s="125">
        <f>'[2]Yearly HC Ethylene'!AF9</f>
        <v>348229.86369480559</v>
      </c>
      <c r="AG9" s="125">
        <f>'[2]Yearly HC Ethylene'!AG9</f>
        <v>345233.74940361967</v>
      </c>
      <c r="AH9" s="125">
        <f>'[2]Yearly HC Ethylene'!AH9</f>
        <v>342263.41320266016</v>
      </c>
      <c r="AI9" s="125"/>
      <c r="AJ9" s="125">
        <f>'[3]Yearly HC Ethylene'!D9</f>
        <v>82940.175270187392</v>
      </c>
      <c r="AK9" s="125">
        <f>'[3]Yearly HC Ethylene'!E9</f>
        <v>82940.175270187392</v>
      </c>
      <c r="AL9" s="125">
        <f>'[3]Yearly HC Ethylene'!F9</f>
        <v>82940.175270187392</v>
      </c>
      <c r="AM9" s="125">
        <f>'[3]Yearly HC Ethylene'!G9</f>
        <v>82940.175270187392</v>
      </c>
      <c r="AN9" s="125">
        <f>'[3]Yearly HC Ethylene'!H9</f>
        <v>82940.175270187392</v>
      </c>
      <c r="AO9" s="125">
        <f>'[3]Yearly HC Ethylene'!I9</f>
        <v>82940.175270187392</v>
      </c>
      <c r="AP9" s="125">
        <f>'[3]Yearly HC Ethylene'!J9</f>
        <v>82940.175270187392</v>
      </c>
      <c r="AQ9" s="125">
        <f>'[3]Yearly HC Ethylene'!K9</f>
        <v>82940.175270187392</v>
      </c>
      <c r="AR9" s="125">
        <f>'[3]Yearly HC Ethylene'!L9</f>
        <v>82940.175270187392</v>
      </c>
      <c r="AS9" s="125">
        <f>'[3]Yearly HC Ethylene'!M9</f>
        <v>82940.175270187392</v>
      </c>
      <c r="AT9" s="125">
        <f>'[3]Yearly HC Ethylene'!N9</f>
        <v>82940.175270187392</v>
      </c>
      <c r="AU9" s="125">
        <f>'[3]Yearly HC Ethylene'!O9</f>
        <v>82940.175270187392</v>
      </c>
      <c r="AV9" s="125">
        <f>'[3]Yearly HC Ethylene'!P9</f>
        <v>82940.175270187392</v>
      </c>
      <c r="AW9" s="125">
        <f>'[3]Yearly HC Ethylene'!Q9</f>
        <v>82940.175270187392</v>
      </c>
      <c r="AX9" s="125">
        <f>'[3]Yearly HC Ethylene'!R9</f>
        <v>82940.175270187392</v>
      </c>
      <c r="AY9" s="125">
        <f>'[3]Yearly HC Ethylene'!S9</f>
        <v>82940.175270187392</v>
      </c>
      <c r="AZ9" s="125">
        <f>'[3]Yearly HC Ethylene'!T9</f>
        <v>82940.175270187392</v>
      </c>
      <c r="BA9" s="125">
        <f>'[3]Yearly HC Ethylene'!U9</f>
        <v>82940.175270187392</v>
      </c>
      <c r="BB9" s="125">
        <f>'[3]Yearly HC Ethylene'!V9</f>
        <v>82940.175270187392</v>
      </c>
      <c r="BC9" s="125">
        <f>'[3]Yearly HC Ethylene'!W9</f>
        <v>82940.175270187392</v>
      </c>
      <c r="BD9" s="125">
        <f>'[3]Yearly HC Ethylene'!X9</f>
        <v>82940.175270187392</v>
      </c>
      <c r="BE9" s="125">
        <f>'[3]Yearly HC Ethylene'!Y9</f>
        <v>82940.175270187392</v>
      </c>
      <c r="BF9" s="125">
        <f>'[3]Yearly HC Ethylene'!Z9</f>
        <v>82940.175270187392</v>
      </c>
      <c r="BG9" s="125">
        <f>'[3]Yearly HC Ethylene'!AA9</f>
        <v>82940.175270187392</v>
      </c>
      <c r="BH9" s="125">
        <f>'[3]Yearly HC Ethylene'!AB9</f>
        <v>82940.175270187392</v>
      </c>
      <c r="BI9" s="125">
        <f>'[3]Yearly HC Ethylene'!AC9</f>
        <v>82940.175270187392</v>
      </c>
      <c r="BJ9" s="125">
        <f>'[3]Yearly HC Ethylene'!AD9</f>
        <v>82940.175270187392</v>
      </c>
      <c r="BK9" s="125">
        <f>'[3]Yearly HC Ethylene'!AE9</f>
        <v>82940.175270187392</v>
      </c>
      <c r="BL9" s="125">
        <f>'[3]Yearly HC Ethylene'!AF9</f>
        <v>82940.175270187392</v>
      </c>
      <c r="BM9" s="125">
        <f>'[3]Yearly HC Ethylene'!AG9</f>
        <v>82940.175270187392</v>
      </c>
      <c r="BN9" s="125">
        <f>'[3]Yearly HC Ethylene'!AH9</f>
        <v>82940.175270187392</v>
      </c>
      <c r="BO9" s="125"/>
      <c r="BP9" s="125">
        <f t="shared" si="54"/>
        <v>505087.4392701874</v>
      </c>
      <c r="BQ9" s="125">
        <f t="shared" si="55"/>
        <v>502937.93194471224</v>
      </c>
      <c r="BR9" s="125">
        <f t="shared" si="56"/>
        <v>500799.36957171286</v>
      </c>
      <c r="BS9" s="125">
        <f t="shared" si="57"/>
        <v>498671.69642121647</v>
      </c>
      <c r="BT9" s="125">
        <f t="shared" si="58"/>
        <v>496554.85704701871</v>
      </c>
      <c r="BU9" s="125">
        <f t="shared" si="59"/>
        <v>494448.79628523812</v>
      </c>
      <c r="BV9" s="125">
        <f t="shared" si="60"/>
        <v>492132.6056892607</v>
      </c>
      <c r="BW9" s="125">
        <f t="shared" si="61"/>
        <v>489829.45185266802</v>
      </c>
      <c r="BX9" s="125">
        <f t="shared" si="62"/>
        <v>487539.26139760599</v>
      </c>
      <c r="BY9" s="125">
        <f t="shared" si="63"/>
        <v>485261.96135923063</v>
      </c>
      <c r="BZ9" s="125">
        <f t="shared" si="64"/>
        <v>482997.47918338305</v>
      </c>
      <c r="CA9" s="125">
        <f t="shared" si="65"/>
        <v>480336.22855585476</v>
      </c>
      <c r="CB9" s="125">
        <f t="shared" si="66"/>
        <v>477692.68102944037</v>
      </c>
      <c r="CC9" s="125">
        <f t="shared" si="67"/>
        <v>475066.71884003829</v>
      </c>
      <c r="CD9" s="125">
        <f t="shared" si="68"/>
        <v>472458.22500693426</v>
      </c>
      <c r="CE9" s="125">
        <f t="shared" si="69"/>
        <v>469867.0833275902</v>
      </c>
      <c r="CF9" s="125">
        <f t="shared" si="70"/>
        <v>466934.96435802779</v>
      </c>
      <c r="CG9" s="125">
        <f t="shared" si="71"/>
        <v>464025.0648864446</v>
      </c>
      <c r="CH9" s="125">
        <f t="shared" si="72"/>
        <v>461137.21653423941</v>
      </c>
      <c r="CI9" s="125">
        <f t="shared" si="73"/>
        <v>458271.25219877844</v>
      </c>
      <c r="CJ9" s="125">
        <f t="shared" si="74"/>
        <v>455427.006043726</v>
      </c>
      <c r="CK9" s="125">
        <f t="shared" si="75"/>
        <v>452354.38912681019</v>
      </c>
      <c r="CL9" s="125">
        <f t="shared" si="76"/>
        <v>449307.11800453236</v>
      </c>
      <c r="CM9" s="125">
        <f t="shared" si="77"/>
        <v>446284.98360126629</v>
      </c>
      <c r="CN9" s="125">
        <f t="shared" si="78"/>
        <v>443287.7785660355</v>
      </c>
      <c r="CO9" s="125">
        <f t="shared" si="79"/>
        <v>440315.29725828674</v>
      </c>
      <c r="CP9" s="125">
        <f t="shared" si="80"/>
        <v>437240.49862113915</v>
      </c>
      <c r="CQ9" s="125">
        <f t="shared" si="81"/>
        <v>434192.15506180009</v>
      </c>
      <c r="CR9" s="125">
        <f t="shared" si="82"/>
        <v>431170.03896499297</v>
      </c>
      <c r="CS9" s="125">
        <f t="shared" si="83"/>
        <v>428173.92467380705</v>
      </c>
      <c r="CT9" s="125">
        <f t="shared" si="84"/>
        <v>425203.58847284754</v>
      </c>
      <c r="CY9" s="75"/>
      <c r="CZ9" s="76" t="s">
        <v>104</v>
      </c>
      <c r="DA9" s="76" t="s">
        <v>105</v>
      </c>
      <c r="DB9" s="76" t="s">
        <v>106</v>
      </c>
      <c r="DC9" s="76" t="s">
        <v>107</v>
      </c>
      <c r="DD9" s="76" t="s">
        <v>38</v>
      </c>
      <c r="DE9" s="80" t="s">
        <v>41</v>
      </c>
      <c r="DF9" s="76" t="s">
        <v>43</v>
      </c>
      <c r="DG9" s="76" t="s">
        <v>109</v>
      </c>
    </row>
    <row r="10" spans="1:111" s="14" customFormat="1">
      <c r="A10" s="382"/>
      <c r="B10" s="10" t="s">
        <v>122</v>
      </c>
      <c r="C10" s="62" t="s">
        <v>197</v>
      </c>
      <c r="D10" s="127">
        <f>'[2]Yearly HC Ethylene'!D10</f>
        <v>381143.85015608743</v>
      </c>
      <c r="E10" s="127">
        <f>'[2]Yearly HC Ethylene'!E10</f>
        <v>379203.12575056264</v>
      </c>
      <c r="F10" s="127">
        <f>'[2]Yearly HC Ethylene'!F10</f>
        <v>377272.28320779558</v>
      </c>
      <c r="G10" s="127">
        <f>'[2]Yearly HC Ethylene'!G10</f>
        <v>375351.27221089869</v>
      </c>
      <c r="H10" s="127">
        <f>'[2]Yearly HC Ethylene'!H10</f>
        <v>373440.04269919032</v>
      </c>
      <c r="I10" s="127">
        <f>'[2]Yearly HC Ethylene'!I10</f>
        <v>371538.54486688954</v>
      </c>
      <c r="J10" s="127">
        <f>'[2]Yearly HC Ethylene'!J10</f>
        <v>369447.32723567414</v>
      </c>
      <c r="K10" s="127">
        <f>'[2]Yearly HC Ethylene'!K10</f>
        <v>367367.880095681</v>
      </c>
      <c r="L10" s="127">
        <f>'[2]Yearly HC Ethylene'!L10</f>
        <v>365300.13719629071</v>
      </c>
      <c r="M10" s="127">
        <f>'[2]Yearly HC Ethylene'!M10</f>
        <v>363244.03265977761</v>
      </c>
      <c r="N10" s="127">
        <f>'[2]Yearly HC Ethylene'!N10</f>
        <v>361199.5009792113</v>
      </c>
      <c r="O10" s="127">
        <f>'[2]Yearly HC Ethylene'!O10</f>
        <v>358796.73920173256</v>
      </c>
      <c r="P10" s="127">
        <f>'[2]Yearly HC Ethylene'!P10</f>
        <v>356409.96101266867</v>
      </c>
      <c r="Q10" s="127">
        <f>'[2]Yearly HC Ethylene'!Q10</f>
        <v>354039.06008641509</v>
      </c>
      <c r="R10" s="127">
        <f>'[2]Yearly HC Ethylene'!R10</f>
        <v>351683.93080466363</v>
      </c>
      <c r="S10" s="127">
        <f>'[2]Yearly HC Ethylene'!S10</f>
        <v>349344.46825169749</v>
      </c>
      <c r="T10" s="127">
        <f>'[2]Yearly HC Ethylene'!T10</f>
        <v>346697.14773471619</v>
      </c>
      <c r="U10" s="127">
        <f>'[2]Yearly HC Ethylene'!U10</f>
        <v>344069.88852271199</v>
      </c>
      <c r="V10" s="127">
        <f>'[2]Yearly HC Ethylene'!V10</f>
        <v>341462.53859179688</v>
      </c>
      <c r="W10" s="127">
        <f>'[2]Yearly HC Ethylene'!W10</f>
        <v>338874.94707011495</v>
      </c>
      <c r="X10" s="127">
        <f>'[2]Yearly HC Ethylene'!X10</f>
        <v>336306.96422911197</v>
      </c>
      <c r="Y10" s="127">
        <f>'[2]Yearly HC Ethylene'!Y10</f>
        <v>333532.79241363856</v>
      </c>
      <c r="Z10" s="127">
        <f>'[2]Yearly HC Ethylene'!Z10</f>
        <v>330781.50454075437</v>
      </c>
      <c r="AA10" s="127">
        <f>'[2]Yearly HC Ethylene'!AA10</f>
        <v>328052.91184247268</v>
      </c>
      <c r="AB10" s="127">
        <f>'[2]Yearly HC Ethylene'!AB10</f>
        <v>325346.82710794016</v>
      </c>
      <c r="AC10" s="127">
        <f>'[2]Yearly HC Ethylene'!AC10</f>
        <v>322663.06467059231</v>
      </c>
      <c r="AD10" s="127">
        <f>'[2]Yearly HC Ethylene'!AD10</f>
        <v>319886.92304666573</v>
      </c>
      <c r="AE10" s="127">
        <f>'[2]Yearly HC Ethylene'!AE10</f>
        <v>317134.66690316744</v>
      </c>
      <c r="AF10" s="127">
        <f>'[2]Yearly HC Ethylene'!AF10</f>
        <v>314406.09073322744</v>
      </c>
      <c r="AG10" s="127">
        <f>'[2]Yearly HC Ethylene'!AG10</f>
        <v>311700.99079812452</v>
      </c>
      <c r="AH10" s="127">
        <f>'[2]Yearly HC Ethylene'!AH10</f>
        <v>309019.16511207266</v>
      </c>
      <c r="AI10" s="127"/>
      <c r="AJ10" s="127">
        <f>'[3]Yearly HC Ethylene'!D10</f>
        <v>74884.146910164345</v>
      </c>
      <c r="AK10" s="127">
        <f>'[3]Yearly HC Ethylene'!E10</f>
        <v>74884.146910164345</v>
      </c>
      <c r="AL10" s="127">
        <f>'[3]Yearly HC Ethylene'!F10</f>
        <v>74884.146910164345</v>
      </c>
      <c r="AM10" s="127">
        <f>'[3]Yearly HC Ethylene'!G10</f>
        <v>74884.146910164345</v>
      </c>
      <c r="AN10" s="127">
        <f>'[3]Yearly HC Ethylene'!H10</f>
        <v>74884.146910164345</v>
      </c>
      <c r="AO10" s="127">
        <f>'[3]Yearly HC Ethylene'!I10</f>
        <v>74884.146910164345</v>
      </c>
      <c r="AP10" s="127">
        <f>'[3]Yearly HC Ethylene'!J10</f>
        <v>74884.146910164345</v>
      </c>
      <c r="AQ10" s="127">
        <f>'[3]Yearly HC Ethylene'!K10</f>
        <v>74884.146910164345</v>
      </c>
      <c r="AR10" s="127">
        <f>'[3]Yearly HC Ethylene'!L10</f>
        <v>74884.146910164345</v>
      </c>
      <c r="AS10" s="127">
        <f>'[3]Yearly HC Ethylene'!M10</f>
        <v>74884.146910164345</v>
      </c>
      <c r="AT10" s="127">
        <f>'[3]Yearly HC Ethylene'!N10</f>
        <v>74884.146910164345</v>
      </c>
      <c r="AU10" s="127">
        <f>'[3]Yearly HC Ethylene'!O10</f>
        <v>74884.146910164345</v>
      </c>
      <c r="AV10" s="127">
        <f>'[3]Yearly HC Ethylene'!P10</f>
        <v>74884.146910164345</v>
      </c>
      <c r="AW10" s="127">
        <f>'[3]Yearly HC Ethylene'!Q10</f>
        <v>74884.146910164345</v>
      </c>
      <c r="AX10" s="127">
        <f>'[3]Yearly HC Ethylene'!R10</f>
        <v>74884.146910164345</v>
      </c>
      <c r="AY10" s="127">
        <f>'[3]Yearly HC Ethylene'!S10</f>
        <v>74884.146910164345</v>
      </c>
      <c r="AZ10" s="127">
        <f>'[3]Yearly HC Ethylene'!T10</f>
        <v>74884.146910164345</v>
      </c>
      <c r="BA10" s="127">
        <f>'[3]Yearly HC Ethylene'!U10</f>
        <v>74884.146910164345</v>
      </c>
      <c r="BB10" s="127">
        <f>'[3]Yearly HC Ethylene'!V10</f>
        <v>74884.146910164345</v>
      </c>
      <c r="BC10" s="127">
        <f>'[3]Yearly HC Ethylene'!W10</f>
        <v>74884.146910164345</v>
      </c>
      <c r="BD10" s="127">
        <f>'[3]Yearly HC Ethylene'!X10</f>
        <v>74884.146910164345</v>
      </c>
      <c r="BE10" s="127">
        <f>'[3]Yearly HC Ethylene'!Y10</f>
        <v>74884.146910164345</v>
      </c>
      <c r="BF10" s="127">
        <f>'[3]Yearly HC Ethylene'!Z10</f>
        <v>74884.146910164345</v>
      </c>
      <c r="BG10" s="127">
        <f>'[3]Yearly HC Ethylene'!AA10</f>
        <v>74884.146910164345</v>
      </c>
      <c r="BH10" s="127">
        <f>'[3]Yearly HC Ethylene'!AB10</f>
        <v>74884.146910164345</v>
      </c>
      <c r="BI10" s="127">
        <f>'[3]Yearly HC Ethylene'!AC10</f>
        <v>74884.146910164345</v>
      </c>
      <c r="BJ10" s="127">
        <f>'[3]Yearly HC Ethylene'!AD10</f>
        <v>74884.146910164345</v>
      </c>
      <c r="BK10" s="127">
        <f>'[3]Yearly HC Ethylene'!AE10</f>
        <v>74884.146910164345</v>
      </c>
      <c r="BL10" s="127">
        <f>'[3]Yearly HC Ethylene'!AF10</f>
        <v>74884.146910164345</v>
      </c>
      <c r="BM10" s="127">
        <f>'[3]Yearly HC Ethylene'!AG10</f>
        <v>74884.146910164345</v>
      </c>
      <c r="BN10" s="127">
        <f>'[3]Yearly HC Ethylene'!AH10</f>
        <v>74884.146910164345</v>
      </c>
      <c r="BO10" s="127"/>
      <c r="BP10" s="127">
        <f t="shared" si="54"/>
        <v>456027.99706625176</v>
      </c>
      <c r="BQ10" s="127">
        <f t="shared" si="55"/>
        <v>454087.27266072697</v>
      </c>
      <c r="BR10" s="127">
        <f t="shared" si="56"/>
        <v>452156.43011795991</v>
      </c>
      <c r="BS10" s="127">
        <f t="shared" si="57"/>
        <v>450235.41912106302</v>
      </c>
      <c r="BT10" s="127">
        <f t="shared" si="58"/>
        <v>448324.18960935465</v>
      </c>
      <c r="BU10" s="127">
        <f t="shared" si="59"/>
        <v>446422.69177705387</v>
      </c>
      <c r="BV10" s="127">
        <f t="shared" si="60"/>
        <v>444331.47414583847</v>
      </c>
      <c r="BW10" s="127">
        <f t="shared" si="61"/>
        <v>442252.02700584533</v>
      </c>
      <c r="BX10" s="127">
        <f t="shared" si="62"/>
        <v>440184.28410645504</v>
      </c>
      <c r="BY10" s="127">
        <f t="shared" si="63"/>
        <v>438128.17956994195</v>
      </c>
      <c r="BZ10" s="127">
        <f t="shared" si="64"/>
        <v>436083.64788937563</v>
      </c>
      <c r="CA10" s="127">
        <f t="shared" si="65"/>
        <v>433680.88611189689</v>
      </c>
      <c r="CB10" s="127">
        <f t="shared" si="66"/>
        <v>431294.10792283301</v>
      </c>
      <c r="CC10" s="127">
        <f t="shared" si="67"/>
        <v>428923.20699657942</v>
      </c>
      <c r="CD10" s="127">
        <f t="shared" si="68"/>
        <v>426568.07771482796</v>
      </c>
      <c r="CE10" s="127">
        <f t="shared" si="69"/>
        <v>424228.61516186182</v>
      </c>
      <c r="CF10" s="127">
        <f t="shared" si="70"/>
        <v>421581.29464488052</v>
      </c>
      <c r="CG10" s="127">
        <f t="shared" si="71"/>
        <v>418954.03543287632</v>
      </c>
      <c r="CH10" s="127">
        <f t="shared" si="72"/>
        <v>416346.68550196121</v>
      </c>
      <c r="CI10" s="127">
        <f t="shared" si="73"/>
        <v>413759.09398027929</v>
      </c>
      <c r="CJ10" s="127">
        <f t="shared" si="74"/>
        <v>411191.1111392763</v>
      </c>
      <c r="CK10" s="127">
        <f t="shared" si="75"/>
        <v>408416.93932380289</v>
      </c>
      <c r="CL10" s="127">
        <f t="shared" si="76"/>
        <v>405665.6514509187</v>
      </c>
      <c r="CM10" s="127">
        <f t="shared" si="77"/>
        <v>402937.05875263701</v>
      </c>
      <c r="CN10" s="127">
        <f t="shared" si="78"/>
        <v>400230.97401810449</v>
      </c>
      <c r="CO10" s="127">
        <f t="shared" si="79"/>
        <v>397547.21158075664</v>
      </c>
      <c r="CP10" s="127">
        <f t="shared" si="80"/>
        <v>394771.06995683006</v>
      </c>
      <c r="CQ10" s="127">
        <f t="shared" si="81"/>
        <v>392018.81381333177</v>
      </c>
      <c r="CR10" s="127">
        <f t="shared" si="82"/>
        <v>389290.23764339177</v>
      </c>
      <c r="CS10" s="127">
        <f t="shared" si="83"/>
        <v>386585.13770828885</v>
      </c>
      <c r="CT10" s="127">
        <f t="shared" si="84"/>
        <v>383903.31202223699</v>
      </c>
    </row>
    <row r="11" spans="1:111">
      <c r="D11" s="124">
        <f>'[2]Yearly HC Ethylene'!D11</f>
        <v>0</v>
      </c>
      <c r="E11" s="124">
        <f>'[2]Yearly HC Ethylene'!E11</f>
        <v>0</v>
      </c>
      <c r="F11" s="124">
        <f>'[2]Yearly HC Ethylene'!F11</f>
        <v>0</v>
      </c>
      <c r="G11" s="124">
        <f>'[2]Yearly HC Ethylene'!G11</f>
        <v>0</v>
      </c>
      <c r="H11" s="124">
        <f>'[2]Yearly HC Ethylene'!H11</f>
        <v>0</v>
      </c>
      <c r="I11" s="124">
        <f>'[2]Yearly HC Ethylene'!I11</f>
        <v>0</v>
      </c>
      <c r="J11" s="124">
        <f>'[2]Yearly HC Ethylene'!J11</f>
        <v>0</v>
      </c>
      <c r="K11" s="124">
        <f>'[2]Yearly HC Ethylene'!K11</f>
        <v>0</v>
      </c>
      <c r="L11" s="124">
        <f>'[2]Yearly HC Ethylene'!L11</f>
        <v>0</v>
      </c>
      <c r="M11" s="124">
        <f>'[2]Yearly HC Ethylene'!M11</f>
        <v>0</v>
      </c>
      <c r="N11" s="124">
        <f>'[2]Yearly HC Ethylene'!N11</f>
        <v>0</v>
      </c>
      <c r="O11" s="124">
        <f>'[2]Yearly HC Ethylene'!O11</f>
        <v>0</v>
      </c>
      <c r="P11" s="124">
        <f>'[2]Yearly HC Ethylene'!P11</f>
        <v>0</v>
      </c>
      <c r="Q11" s="124">
        <f>'[2]Yearly HC Ethylene'!Q11</f>
        <v>0</v>
      </c>
      <c r="R11" s="124">
        <f>'[2]Yearly HC Ethylene'!R11</f>
        <v>0</v>
      </c>
      <c r="S11" s="124">
        <f>'[2]Yearly HC Ethylene'!S11</f>
        <v>0</v>
      </c>
      <c r="T11" s="124">
        <f>'[2]Yearly HC Ethylene'!T11</f>
        <v>0</v>
      </c>
      <c r="U11" s="124">
        <f>'[2]Yearly HC Ethylene'!U11</f>
        <v>0</v>
      </c>
      <c r="V11" s="124">
        <f>'[2]Yearly HC Ethylene'!V11</f>
        <v>0</v>
      </c>
      <c r="W11" s="124">
        <f>'[2]Yearly HC Ethylene'!W11</f>
        <v>0</v>
      </c>
      <c r="X11" s="124">
        <f>'[2]Yearly HC Ethylene'!X11</f>
        <v>0</v>
      </c>
      <c r="Y11" s="124">
        <f>'[2]Yearly HC Ethylene'!Y11</f>
        <v>0</v>
      </c>
      <c r="Z11" s="124">
        <f>'[2]Yearly HC Ethylene'!Z11</f>
        <v>0</v>
      </c>
      <c r="AA11" s="124">
        <f>'[2]Yearly HC Ethylene'!AA11</f>
        <v>0</v>
      </c>
      <c r="AB11" s="124">
        <f>'[2]Yearly HC Ethylene'!AB11</f>
        <v>0</v>
      </c>
      <c r="AC11" s="124">
        <f>'[2]Yearly HC Ethylene'!AC11</f>
        <v>0</v>
      </c>
      <c r="AD11" s="124">
        <f>'[2]Yearly HC Ethylene'!AD11</f>
        <v>0</v>
      </c>
      <c r="AE11" s="124">
        <f>'[2]Yearly HC Ethylene'!AE11</f>
        <v>0</v>
      </c>
      <c r="AF11" s="124">
        <f>'[2]Yearly HC Ethylene'!AF11</f>
        <v>0</v>
      </c>
      <c r="AG11" s="124">
        <f>'[2]Yearly HC Ethylene'!AG11</f>
        <v>0</v>
      </c>
      <c r="AH11" s="124">
        <f>'[2]Yearly HC Ethylene'!AH11</f>
        <v>0</v>
      </c>
      <c r="AJ11" s="124">
        <f>'[3]Yearly HC Ethylene'!D11</f>
        <v>0</v>
      </c>
      <c r="AK11" s="124">
        <f>'[3]Yearly HC Ethylene'!E11</f>
        <v>0</v>
      </c>
      <c r="AL11" s="124">
        <f>'[3]Yearly HC Ethylene'!F11</f>
        <v>0</v>
      </c>
      <c r="AM11" s="124">
        <f>'[3]Yearly HC Ethylene'!G11</f>
        <v>0</v>
      </c>
      <c r="AN11" s="124">
        <f>'[3]Yearly HC Ethylene'!H11</f>
        <v>0</v>
      </c>
      <c r="AO11" s="124">
        <f>'[3]Yearly HC Ethylene'!I11</f>
        <v>0</v>
      </c>
      <c r="AP11" s="124">
        <f>'[3]Yearly HC Ethylene'!J11</f>
        <v>0</v>
      </c>
      <c r="AQ11" s="124">
        <f>'[3]Yearly HC Ethylene'!K11</f>
        <v>0</v>
      </c>
      <c r="AR11" s="124">
        <f>'[3]Yearly HC Ethylene'!L11</f>
        <v>0</v>
      </c>
      <c r="AS11" s="124">
        <f>'[3]Yearly HC Ethylene'!M11</f>
        <v>0</v>
      </c>
      <c r="AT11" s="124">
        <f>'[3]Yearly HC Ethylene'!N11</f>
        <v>0</v>
      </c>
      <c r="AU11" s="124">
        <f>'[3]Yearly HC Ethylene'!O11</f>
        <v>0</v>
      </c>
      <c r="AV11" s="124">
        <f>'[3]Yearly HC Ethylene'!P11</f>
        <v>0</v>
      </c>
      <c r="AW11" s="124">
        <f>'[3]Yearly HC Ethylene'!Q11</f>
        <v>0</v>
      </c>
      <c r="AX11" s="124">
        <f>'[3]Yearly HC Ethylene'!R11</f>
        <v>0</v>
      </c>
      <c r="AY11" s="124">
        <f>'[3]Yearly HC Ethylene'!S11</f>
        <v>0</v>
      </c>
      <c r="AZ11" s="124">
        <f>'[3]Yearly HC Ethylene'!T11</f>
        <v>0</v>
      </c>
      <c r="BA11" s="124">
        <f>'[3]Yearly HC Ethylene'!U11</f>
        <v>0</v>
      </c>
      <c r="BB11" s="124">
        <f>'[3]Yearly HC Ethylene'!V11</f>
        <v>0</v>
      </c>
      <c r="BC11" s="124">
        <f>'[3]Yearly HC Ethylene'!W11</f>
        <v>0</v>
      </c>
      <c r="BD11" s="124">
        <f>'[3]Yearly HC Ethylene'!X11</f>
        <v>0</v>
      </c>
      <c r="BE11" s="124">
        <f>'[3]Yearly HC Ethylene'!Y11</f>
        <v>0</v>
      </c>
      <c r="BF11" s="124">
        <f>'[3]Yearly HC Ethylene'!Z11</f>
        <v>0</v>
      </c>
      <c r="BG11" s="124">
        <f>'[3]Yearly HC Ethylene'!AA11</f>
        <v>0</v>
      </c>
      <c r="BH11" s="124">
        <f>'[3]Yearly HC Ethylene'!AB11</f>
        <v>0</v>
      </c>
      <c r="BI11" s="124">
        <f>'[3]Yearly HC Ethylene'!AC11</f>
        <v>0</v>
      </c>
      <c r="BJ11" s="124">
        <f>'[3]Yearly HC Ethylene'!AD11</f>
        <v>0</v>
      </c>
      <c r="BK11" s="124">
        <f>'[3]Yearly HC Ethylene'!AE11</f>
        <v>0</v>
      </c>
      <c r="BL11" s="124">
        <f>'[3]Yearly HC Ethylene'!AF11</f>
        <v>0</v>
      </c>
      <c r="BM11" s="124">
        <f>'[3]Yearly HC Ethylene'!AG11</f>
        <v>0</v>
      </c>
      <c r="BN11" s="124">
        <f>'[3]Yearly HC Ethylene'!AH11</f>
        <v>0</v>
      </c>
      <c r="BP11" s="124">
        <f t="shared" si="54"/>
        <v>0</v>
      </c>
      <c r="BQ11" s="124">
        <f t="shared" si="55"/>
        <v>0</v>
      </c>
      <c r="BR11" s="124">
        <f t="shared" si="56"/>
        <v>0</v>
      </c>
      <c r="BS11" s="124">
        <f t="shared" si="57"/>
        <v>0</v>
      </c>
      <c r="BT11" s="124">
        <f t="shared" si="58"/>
        <v>0</v>
      </c>
      <c r="BU11" s="124">
        <f t="shared" si="59"/>
        <v>0</v>
      </c>
      <c r="BV11" s="124">
        <f t="shared" si="60"/>
        <v>0</v>
      </c>
      <c r="BW11" s="124">
        <f t="shared" si="61"/>
        <v>0</v>
      </c>
      <c r="BX11" s="124">
        <f t="shared" si="62"/>
        <v>0</v>
      </c>
      <c r="BY11" s="124">
        <f t="shared" si="63"/>
        <v>0</v>
      </c>
      <c r="BZ11" s="124">
        <f t="shared" si="64"/>
        <v>0</v>
      </c>
      <c r="CA11" s="124">
        <f t="shared" si="65"/>
        <v>0</v>
      </c>
      <c r="CB11" s="124">
        <f t="shared" si="66"/>
        <v>0</v>
      </c>
      <c r="CC11" s="124">
        <f t="shared" si="67"/>
        <v>0</v>
      </c>
      <c r="CD11" s="124">
        <f t="shared" si="68"/>
        <v>0</v>
      </c>
      <c r="CE11" s="124">
        <f t="shared" si="69"/>
        <v>0</v>
      </c>
      <c r="CF11" s="124">
        <f t="shared" si="70"/>
        <v>0</v>
      </c>
      <c r="CG11" s="124">
        <f t="shared" si="71"/>
        <v>0</v>
      </c>
      <c r="CH11" s="124">
        <f t="shared" si="72"/>
        <v>0</v>
      </c>
      <c r="CI11" s="124">
        <f t="shared" si="73"/>
        <v>0</v>
      </c>
      <c r="CJ11" s="124">
        <f t="shared" si="74"/>
        <v>0</v>
      </c>
      <c r="CK11" s="124">
        <f t="shared" si="75"/>
        <v>0</v>
      </c>
      <c r="CL11" s="124">
        <f t="shared" si="76"/>
        <v>0</v>
      </c>
      <c r="CM11" s="124">
        <f t="shared" si="77"/>
        <v>0</v>
      </c>
      <c r="CN11" s="124">
        <f t="shared" si="78"/>
        <v>0</v>
      </c>
      <c r="CO11" s="124">
        <f t="shared" si="79"/>
        <v>0</v>
      </c>
      <c r="CP11" s="124">
        <f t="shared" si="80"/>
        <v>0</v>
      </c>
      <c r="CQ11" s="124">
        <f t="shared" si="81"/>
        <v>0</v>
      </c>
      <c r="CR11" s="124">
        <f t="shared" si="82"/>
        <v>0</v>
      </c>
      <c r="CS11" s="124">
        <f t="shared" si="83"/>
        <v>0</v>
      </c>
      <c r="CT11" s="124">
        <f t="shared" si="84"/>
        <v>0</v>
      </c>
      <c r="CY11" s="75" t="s">
        <v>34</v>
      </c>
      <c r="CZ11" s="79">
        <f>BP4</f>
        <v>6390430.3137464328</v>
      </c>
      <c r="DA11" s="74"/>
      <c r="DB11" s="79" t="s">
        <v>35</v>
      </c>
      <c r="DC11" s="74"/>
      <c r="DD11" s="74"/>
      <c r="DE11" s="74"/>
      <c r="DF11" s="74"/>
      <c r="DG11" s="77" t="s">
        <v>35</v>
      </c>
    </row>
    <row r="12" spans="1:111">
      <c r="A12" s="6" t="s">
        <v>123</v>
      </c>
      <c r="B12" s="6" t="s">
        <v>50</v>
      </c>
      <c r="C12" s="7" t="s">
        <v>197</v>
      </c>
      <c r="D12" s="125">
        <f>'[2]Yearly HC Ethylene'!D12</f>
        <v>582875.6940607368</v>
      </c>
      <c r="E12" s="125">
        <f>'[2]Yearly HC Ethylene'!E12</f>
        <v>592784.58085976925</v>
      </c>
      <c r="F12" s="125">
        <f>'[2]Yearly HC Ethylene'!F12</f>
        <v>602861.91873438528</v>
      </c>
      <c r="G12" s="125">
        <f>'[2]Yearly HC Ethylene'!G12</f>
        <v>613110.57135286974</v>
      </c>
      <c r="H12" s="125">
        <f>'[2]Yearly HC Ethylene'!H12</f>
        <v>623533.45106586849</v>
      </c>
      <c r="I12" s="125">
        <f>'[2]Yearly HC Ethylene'!I12</f>
        <v>634133.51973398821</v>
      </c>
      <c r="J12" s="125">
        <f>'[2]Yearly HC Ethylene'!J12</f>
        <v>644913.78956946591</v>
      </c>
      <c r="K12" s="125">
        <f>'[2]Yearly HC Ethylene'!K12</f>
        <v>655877.32399214676</v>
      </c>
      <c r="L12" s="125">
        <f>'[2]Yearly HC Ethylene'!L12</f>
        <v>667027.23850001325</v>
      </c>
      <c r="M12" s="125">
        <f>'[2]Yearly HC Ethylene'!M12</f>
        <v>678366.70155451342</v>
      </c>
      <c r="N12" s="125">
        <f>'[2]Yearly HC Ethylene'!N12</f>
        <v>689898.93548094004</v>
      </c>
      <c r="O12" s="125">
        <f>'[2]Yearly HC Ethylene'!O12</f>
        <v>701627.21738411591</v>
      </c>
      <c r="P12" s="125">
        <f>'[2]Yearly HC Ethylene'!P12</f>
        <v>713554.88007964578</v>
      </c>
      <c r="Q12" s="125">
        <f>'[2]Yearly HC Ethylene'!Q12</f>
        <v>725685.3130409997</v>
      </c>
      <c r="R12" s="125">
        <f>'[2]Yearly HC Ethylene'!R12</f>
        <v>738021.96336269658</v>
      </c>
      <c r="S12" s="125">
        <f>'[2]Yearly HC Ethylene'!S12</f>
        <v>750568.33673986234</v>
      </c>
      <c r="T12" s="125">
        <f>'[2]Yearly HC Ethylene'!T12</f>
        <v>763327.99846443988</v>
      </c>
      <c r="U12" s="125">
        <f>'[2]Yearly HC Ethylene'!U12</f>
        <v>776304.57443833526</v>
      </c>
      <c r="V12" s="125">
        <f>'[2]Yearly HC Ethylene'!V12</f>
        <v>789501.75220378686</v>
      </c>
      <c r="W12" s="125">
        <f>'[2]Yearly HC Ethylene'!W12</f>
        <v>802923.28199125116</v>
      </c>
      <c r="X12" s="125">
        <f>'[2]Yearly HC Ethylene'!X12</f>
        <v>816572.97778510232</v>
      </c>
      <c r="Y12" s="125">
        <f>'[2]Yearly HC Ethylene'!Y12</f>
        <v>830454.71840744896</v>
      </c>
      <c r="Z12" s="125">
        <f>'[2]Yearly HC Ethylene'!Z12</f>
        <v>844572.44862037548</v>
      </c>
      <c r="AA12" s="125">
        <f>'[2]Yearly HC Ethylene'!AA12</f>
        <v>858930.18024692184</v>
      </c>
      <c r="AB12" s="125">
        <f>'[2]Yearly HC Ethylene'!AB12</f>
        <v>873531.99331111938</v>
      </c>
      <c r="AC12" s="125">
        <f>'[2]Yearly HC Ethylene'!AC12</f>
        <v>888382.03719740838</v>
      </c>
      <c r="AD12" s="125">
        <f>'[2]Yearly HC Ethylene'!AD12</f>
        <v>903484.53182976425</v>
      </c>
      <c r="AE12" s="125">
        <f>'[2]Yearly HC Ethylene'!AE12</f>
        <v>918843.76887087012</v>
      </c>
      <c r="AF12" s="125">
        <f>'[2]Yearly HC Ethylene'!AF12</f>
        <v>934464.11294167477</v>
      </c>
      <c r="AG12" s="125">
        <f>'[2]Yearly HC Ethylene'!AG12</f>
        <v>950350.00286168314</v>
      </c>
      <c r="AH12" s="125">
        <f>'[2]Yearly HC Ethylene'!AH12</f>
        <v>966505.95291033166</v>
      </c>
      <c r="AJ12" s="125">
        <f>'[3]Yearly HC Ethylene'!D12</f>
        <v>93277.946794923075</v>
      </c>
      <c r="AK12" s="125">
        <f>'[3]Yearly HC Ethylene'!E12</f>
        <v>94863.671890436759</v>
      </c>
      <c r="AL12" s="125">
        <f>'[3]Yearly HC Ethylene'!F12</f>
        <v>96476.354312574171</v>
      </c>
      <c r="AM12" s="125">
        <f>'[3]Yearly HC Ethylene'!G12</f>
        <v>98116.452335887923</v>
      </c>
      <c r="AN12" s="125">
        <f>'[3]Yearly HC Ethylene'!H12</f>
        <v>99784.432025598013</v>
      </c>
      <c r="AO12" s="125">
        <f>'[3]Yearly HC Ethylene'!I12</f>
        <v>101480.76737003317</v>
      </c>
      <c r="AP12" s="125">
        <f>'[3]Yearly HC Ethylene'!J12</f>
        <v>103205.94041532373</v>
      </c>
      <c r="AQ12" s="125">
        <f>'[3]Yearly HC Ethylene'!K12</f>
        <v>104960.44140238423</v>
      </c>
      <c r="AR12" s="125">
        <f>'[3]Yearly HC Ethylene'!L12</f>
        <v>106744.76890622475</v>
      </c>
      <c r="AS12" s="125">
        <f>'[3]Yearly HC Ethylene'!M12</f>
        <v>108559.42997763056</v>
      </c>
      <c r="AT12" s="125">
        <f>'[3]Yearly HC Ethylene'!N12</f>
        <v>110404.94028725027</v>
      </c>
      <c r="AU12" s="125">
        <f>'[3]Yearly HC Ethylene'!O12</f>
        <v>112281.82427213351</v>
      </c>
      <c r="AV12" s="125">
        <f>'[3]Yearly HC Ethylene'!P12</f>
        <v>114190.61528475977</v>
      </c>
      <c r="AW12" s="125">
        <f>'[3]Yearly HC Ethylene'!Q12</f>
        <v>116131.85574460067</v>
      </c>
      <c r="AX12" s="125">
        <f>'[3]Yearly HC Ethylene'!R12</f>
        <v>118106.09729225887</v>
      </c>
      <c r="AY12" s="125">
        <f>'[3]Yearly HC Ethylene'!S12</f>
        <v>120113.90094622727</v>
      </c>
      <c r="AZ12" s="125">
        <f>'[3]Yearly HC Ethylene'!T12</f>
        <v>122155.83726231311</v>
      </c>
      <c r="BA12" s="125">
        <f>'[3]Yearly HC Ethylene'!U12</f>
        <v>124232.48649577242</v>
      </c>
      <c r="BB12" s="125">
        <f>'[3]Yearly HC Ethylene'!V12</f>
        <v>126344.43876620055</v>
      </c>
      <c r="BC12" s="125">
        <f>'[3]Yearly HC Ethylene'!W12</f>
        <v>128492.29422522594</v>
      </c>
      <c r="BD12" s="125">
        <f>'[3]Yearly HC Ethylene'!X12</f>
        <v>130676.66322705477</v>
      </c>
      <c r="BE12" s="125">
        <f>'[3]Yearly HC Ethylene'!Y12</f>
        <v>132898.16650191467</v>
      </c>
      <c r="BF12" s="125">
        <f>'[3]Yearly HC Ethylene'!Z12</f>
        <v>135157.4353324472</v>
      </c>
      <c r="BG12" s="125">
        <f>'[3]Yearly HC Ethylene'!AA12</f>
        <v>137455.11173309881</v>
      </c>
      <c r="BH12" s="125">
        <f>'[3]Yearly HC Ethylene'!AB12</f>
        <v>139791.84863256148</v>
      </c>
      <c r="BI12" s="125">
        <f>'[3]Yearly HC Ethylene'!AC12</f>
        <v>142168.310059315</v>
      </c>
      <c r="BJ12" s="125">
        <f>'[3]Yearly HC Ethylene'!AD12</f>
        <v>144585.17133032336</v>
      </c>
      <c r="BK12" s="125">
        <f>'[3]Yearly HC Ethylene'!AE12</f>
        <v>147043.11924293885</v>
      </c>
      <c r="BL12" s="125">
        <f>'[3]Yearly HC Ethylene'!AF12</f>
        <v>149542.8522700688</v>
      </c>
      <c r="BM12" s="125">
        <f>'[3]Yearly HC Ethylene'!AG12</f>
        <v>152085.08075865995</v>
      </c>
      <c r="BN12" s="125">
        <f>'[3]Yearly HC Ethylene'!AH12</f>
        <v>154670.52713155717</v>
      </c>
      <c r="BP12" s="125">
        <f t="shared" si="54"/>
        <v>676153.64085565985</v>
      </c>
      <c r="BQ12" s="125">
        <f t="shared" si="55"/>
        <v>687648.25275020604</v>
      </c>
      <c r="BR12" s="125">
        <f t="shared" si="56"/>
        <v>699338.27304695942</v>
      </c>
      <c r="BS12" s="125">
        <f t="shared" si="57"/>
        <v>711227.02368875768</v>
      </c>
      <c r="BT12" s="125">
        <f t="shared" si="58"/>
        <v>723317.8830914665</v>
      </c>
      <c r="BU12" s="125">
        <f t="shared" si="59"/>
        <v>735614.28710402141</v>
      </c>
      <c r="BV12" s="125">
        <f t="shared" si="60"/>
        <v>748119.72998478962</v>
      </c>
      <c r="BW12" s="125">
        <f t="shared" si="61"/>
        <v>760837.76539453096</v>
      </c>
      <c r="BX12" s="125">
        <f t="shared" si="62"/>
        <v>773772.007406238</v>
      </c>
      <c r="BY12" s="125">
        <f t="shared" si="63"/>
        <v>786926.13153214403</v>
      </c>
      <c r="BZ12" s="125">
        <f t="shared" si="64"/>
        <v>800303.87576819025</v>
      </c>
      <c r="CA12" s="125">
        <f t="shared" si="65"/>
        <v>813909.04165624944</v>
      </c>
      <c r="CB12" s="125">
        <f t="shared" si="66"/>
        <v>827745.49536440556</v>
      </c>
      <c r="CC12" s="125">
        <f t="shared" si="67"/>
        <v>841817.16878560034</v>
      </c>
      <c r="CD12" s="125">
        <f t="shared" si="68"/>
        <v>856128.06065495545</v>
      </c>
      <c r="CE12" s="125">
        <f t="shared" si="69"/>
        <v>870682.23768608959</v>
      </c>
      <c r="CF12" s="125">
        <f t="shared" si="70"/>
        <v>885483.83572675299</v>
      </c>
      <c r="CG12" s="125">
        <f t="shared" si="71"/>
        <v>900537.06093410763</v>
      </c>
      <c r="CH12" s="125">
        <f t="shared" si="72"/>
        <v>915846.19096998742</v>
      </c>
      <c r="CI12" s="125">
        <f t="shared" si="73"/>
        <v>931415.57621647709</v>
      </c>
      <c r="CJ12" s="125">
        <f t="shared" si="74"/>
        <v>947249.64101215708</v>
      </c>
      <c r="CK12" s="125">
        <f t="shared" si="75"/>
        <v>963352.8849093637</v>
      </c>
      <c r="CL12" s="125">
        <f t="shared" si="76"/>
        <v>979729.88395282265</v>
      </c>
      <c r="CM12" s="125">
        <f t="shared" si="77"/>
        <v>996385.2919800207</v>
      </c>
      <c r="CN12" s="125">
        <f t="shared" si="78"/>
        <v>1013323.8419436809</v>
      </c>
      <c r="CO12" s="125">
        <f t="shared" si="79"/>
        <v>1030550.3472567233</v>
      </c>
      <c r="CP12" s="125">
        <f t="shared" si="80"/>
        <v>1048069.7031600876</v>
      </c>
      <c r="CQ12" s="125">
        <f t="shared" si="81"/>
        <v>1065886.8881138091</v>
      </c>
      <c r="CR12" s="125">
        <f t="shared" si="82"/>
        <v>1084006.9652117435</v>
      </c>
      <c r="CS12" s="125">
        <f t="shared" si="83"/>
        <v>1102435.0836203431</v>
      </c>
      <c r="CT12" s="125">
        <f t="shared" si="84"/>
        <v>1121176.4800418888</v>
      </c>
      <c r="CY12" s="75" t="s">
        <v>38</v>
      </c>
      <c r="CZ12" s="74"/>
      <c r="DA12" s="74"/>
      <c r="DB12" s="74"/>
      <c r="DC12" s="74"/>
      <c r="DD12" s="79">
        <f>CT81</f>
        <v>2036058.9592085052</v>
      </c>
      <c r="DE12" s="74"/>
      <c r="DF12" s="74"/>
      <c r="DG12" s="74"/>
    </row>
    <row r="13" spans="1:111" ht="14.45" customHeight="1" outlineLevel="1">
      <c r="B13" s="1" t="s">
        <v>124</v>
      </c>
      <c r="C13" s="5" t="s">
        <v>197</v>
      </c>
      <c r="D13" s="126">
        <f>'[2]Yearly HC Ethylene'!D13</f>
        <v>0</v>
      </c>
      <c r="E13" s="126">
        <f>'[2]Yearly HC Ethylene'!E13</f>
        <v>1185.5691617195389</v>
      </c>
      <c r="F13" s="126">
        <f>'[2]Yearly HC Ethylene'!F13</f>
        <v>2411.4476749375417</v>
      </c>
      <c r="G13" s="126">
        <f>'[2]Yearly HC Ethylene'!G13</f>
        <v>3678.6634281172192</v>
      </c>
      <c r="H13" s="126">
        <f>'[2]Yearly HC Ethylene'!H13</f>
        <v>4988.2676085269495</v>
      </c>
      <c r="I13" s="126">
        <f>'[2]Yearly HC Ethylene'!I13</f>
        <v>6341.3351973398831</v>
      </c>
      <c r="J13" s="126">
        <f>'[2]Yearly HC Ethylene'!J13</f>
        <v>7738.9654748335925</v>
      </c>
      <c r="K13" s="126">
        <f>'[2]Yearly HC Ethylene'!K13</f>
        <v>9182.2825358900554</v>
      </c>
      <c r="L13" s="126">
        <f>'[2]Yearly HC Ethylene'!L13</f>
        <v>10672.435816000214</v>
      </c>
      <c r="M13" s="126">
        <f>'[2]Yearly HC Ethylene'!M13</f>
        <v>12210.600627981245</v>
      </c>
      <c r="N13" s="126">
        <f>'[2]Yearly HC Ethylene'!N13</f>
        <v>13797.978709618803</v>
      </c>
      <c r="O13" s="126">
        <f>'[2]Yearly HC Ethylene'!O13</f>
        <v>17540.680434602898</v>
      </c>
      <c r="P13" s="126">
        <f>'[2]Yearly HC Ethylene'!P13</f>
        <v>21406.646402389371</v>
      </c>
      <c r="Q13" s="126">
        <f>'[2]Yearly HC Ethylene'!Q13</f>
        <v>25398.985956434986</v>
      </c>
      <c r="R13" s="126">
        <f>'[2]Yearly HC Ethylene'!R13</f>
        <v>29520.878534507869</v>
      </c>
      <c r="S13" s="126">
        <f>'[2]Yearly HC Ethylene'!S13</f>
        <v>33775.575153293801</v>
      </c>
      <c r="T13" s="126">
        <f>'[2]Yearly HC Ethylene'!T13</f>
        <v>38166.399923221994</v>
      </c>
      <c r="U13" s="126">
        <f>'[2]Yearly HC Ethylene'!U13</f>
        <v>42696.751594108442</v>
      </c>
      <c r="V13" s="126">
        <f>'[2]Yearly HC Ethylene'!V13</f>
        <v>47370.105132227211</v>
      </c>
      <c r="W13" s="126">
        <f>'[2]Yearly HC Ethylene'!W13</f>
        <v>52190.013329431313</v>
      </c>
      <c r="X13" s="126">
        <f>'[2]Yearly HC Ethylene'!X13</f>
        <v>57160.108444957157</v>
      </c>
      <c r="Y13" s="126">
        <f>'[2]Yearly HC Ethylene'!Y13</f>
        <v>60623.194443743771</v>
      </c>
      <c r="Z13" s="126">
        <f>'[2]Yearly HC Ethylene'!Z13</f>
        <v>64187.506095148543</v>
      </c>
      <c r="AA13" s="126">
        <f>'[2]Yearly HC Ethylene'!AA13</f>
        <v>67855.484239506826</v>
      </c>
      <c r="AB13" s="126">
        <f>'[2]Yearly HC Ethylene'!AB13</f>
        <v>71629.623451511798</v>
      </c>
      <c r="AC13" s="126">
        <f>'[2]Yearly HC Ethylene'!AC13</f>
        <v>75512.473161779722</v>
      </c>
      <c r="AD13" s="126">
        <f>'[2]Yearly HC Ethylene'!AD13</f>
        <v>79506.63880101926</v>
      </c>
      <c r="AE13" s="126">
        <f>'[2]Yearly HC Ethylene'!AE13</f>
        <v>83614.782967249193</v>
      </c>
      <c r="AF13" s="126">
        <f>'[2]Yearly HC Ethylene'!AF13</f>
        <v>87839.626616517431</v>
      </c>
      <c r="AG13" s="126">
        <f>'[2]Yearly HC Ethylene'!AG13</f>
        <v>92183.950277583266</v>
      </c>
      <c r="AH13" s="126">
        <f>'[2]Yearly HC Ethylene'!AH13</f>
        <v>96650.595291033169</v>
      </c>
      <c r="AJ13" s="126">
        <f>'[3]Yearly HC Ethylene'!D13</f>
        <v>0</v>
      </c>
      <c r="AK13" s="126">
        <f>'[3]Yearly HC Ethylene'!E13</f>
        <v>189.72734378087355</v>
      </c>
      <c r="AL13" s="126">
        <f>'[3]Yearly HC Ethylene'!F13</f>
        <v>385.90541725029675</v>
      </c>
      <c r="AM13" s="126">
        <f>'[3]Yearly HC Ethylene'!G13</f>
        <v>588.6987140153276</v>
      </c>
      <c r="AN13" s="126">
        <f>'[3]Yearly HC Ethylene'!H13</f>
        <v>798.27545620478429</v>
      </c>
      <c r="AO13" s="126">
        <f>'[3]Yearly HC Ethylene'!I13</f>
        <v>1014.8076737003319</v>
      </c>
      <c r="AP13" s="126">
        <f>'[3]Yearly HC Ethylene'!J13</f>
        <v>1238.471284983885</v>
      </c>
      <c r="AQ13" s="126">
        <f>'[3]Yearly HC Ethylene'!K13</f>
        <v>1469.4461796333794</v>
      </c>
      <c r="AR13" s="126">
        <f>'[3]Yearly HC Ethylene'!L13</f>
        <v>1707.9163024995964</v>
      </c>
      <c r="AS13" s="126">
        <f>'[3]Yearly HC Ethylene'!M13</f>
        <v>1954.0697395973507</v>
      </c>
      <c r="AT13" s="126">
        <f>'[3]Yearly HC Ethylene'!N13</f>
        <v>2208.0988057450058</v>
      </c>
      <c r="AU13" s="126">
        <f>'[3]Yearly HC Ethylene'!O13</f>
        <v>2807.0456068033382</v>
      </c>
      <c r="AV13" s="126">
        <f>'[3]Yearly HC Ethylene'!P13</f>
        <v>3425.7184585427931</v>
      </c>
      <c r="AW13" s="126">
        <f>'[3]Yearly HC Ethylene'!Q13</f>
        <v>4064.614951061023</v>
      </c>
      <c r="AX13" s="126">
        <f>'[3]Yearly HC Ethylene'!R13</f>
        <v>4724.2438916903557</v>
      </c>
      <c r="AY13" s="126">
        <f>'[3]Yearly HC Ethylene'!S13</f>
        <v>5405.1255425802265</v>
      </c>
      <c r="AZ13" s="126">
        <f>'[3]Yearly HC Ethylene'!T13</f>
        <v>6107.7918631156554</v>
      </c>
      <c r="BA13" s="126">
        <f>'[3]Yearly HC Ethylene'!U13</f>
        <v>6832.7867572674841</v>
      </c>
      <c r="BB13" s="126">
        <f>'[3]Yearly HC Ethylene'!V13</f>
        <v>7580.6663259720326</v>
      </c>
      <c r="BC13" s="126">
        <f>'[3]Yearly HC Ethylene'!W13</f>
        <v>8351.9991246396839</v>
      </c>
      <c r="BD13" s="126">
        <f>'[3]Yearly HC Ethylene'!X13</f>
        <v>9147.3664258938334</v>
      </c>
      <c r="BE13" s="126">
        <f>'[3]Yearly HC Ethylene'!Y13</f>
        <v>9701.5661546397714</v>
      </c>
      <c r="BF13" s="126">
        <f>'[3]Yearly HC Ethylene'!Z13</f>
        <v>10271.965085265989</v>
      </c>
      <c r="BG13" s="126">
        <f>'[3]Yearly HC Ethylene'!AA13</f>
        <v>10858.953826914805</v>
      </c>
      <c r="BH13" s="126">
        <f>'[3]Yearly HC Ethylene'!AB13</f>
        <v>11462.931587870042</v>
      </c>
      <c r="BI13" s="126">
        <f>'[3]Yearly HC Ethylene'!AC13</f>
        <v>12084.306355041776</v>
      </c>
      <c r="BJ13" s="126">
        <f>'[3]Yearly HC Ethylene'!AD13</f>
        <v>12723.495077068457</v>
      </c>
      <c r="BK13" s="126">
        <f>'[3]Yearly HC Ethylene'!AE13</f>
        <v>13380.923851107436</v>
      </c>
      <c r="BL13" s="126">
        <f>'[3]Yearly HC Ethylene'!AF13</f>
        <v>14057.028113386468</v>
      </c>
      <c r="BM13" s="126">
        <f>'[3]Yearly HC Ethylene'!AG13</f>
        <v>14752.252833590017</v>
      </c>
      <c r="BN13" s="126">
        <f>'[3]Yearly HC Ethylene'!AH13</f>
        <v>15467.052713155717</v>
      </c>
      <c r="BP13" s="126">
        <f t="shared" si="54"/>
        <v>0</v>
      </c>
      <c r="BQ13" s="126">
        <f t="shared" si="55"/>
        <v>1375.2965055004124</v>
      </c>
      <c r="BR13" s="126">
        <f t="shared" si="56"/>
        <v>2797.3530921878382</v>
      </c>
      <c r="BS13" s="126">
        <f t="shared" si="57"/>
        <v>4267.362142132547</v>
      </c>
      <c r="BT13" s="126">
        <f t="shared" si="58"/>
        <v>5786.5430647317335</v>
      </c>
      <c r="BU13" s="126">
        <f t="shared" si="59"/>
        <v>7356.1428710402151</v>
      </c>
      <c r="BV13" s="126">
        <f t="shared" si="60"/>
        <v>8977.4367598174777</v>
      </c>
      <c r="BW13" s="126">
        <f t="shared" si="61"/>
        <v>10651.728715523435</v>
      </c>
      <c r="BX13" s="126">
        <f t="shared" si="62"/>
        <v>12380.35211849981</v>
      </c>
      <c r="BY13" s="126">
        <f t="shared" si="63"/>
        <v>14164.670367578596</v>
      </c>
      <c r="BZ13" s="126">
        <f t="shared" si="64"/>
        <v>16006.07751536381</v>
      </c>
      <c r="CA13" s="126">
        <f t="shared" si="65"/>
        <v>20347.726041406237</v>
      </c>
      <c r="CB13" s="126">
        <f t="shared" si="66"/>
        <v>24832.364860932164</v>
      </c>
      <c r="CC13" s="126">
        <f t="shared" si="67"/>
        <v>29463.600907496009</v>
      </c>
      <c r="CD13" s="126">
        <f t="shared" si="68"/>
        <v>34245.122426198228</v>
      </c>
      <c r="CE13" s="126">
        <f t="shared" si="69"/>
        <v>39180.700695874024</v>
      </c>
      <c r="CF13" s="126">
        <f t="shared" si="70"/>
        <v>44274.191786337651</v>
      </c>
      <c r="CG13" s="126">
        <f t="shared" si="71"/>
        <v>49529.53835137593</v>
      </c>
      <c r="CH13" s="126">
        <f t="shared" si="72"/>
        <v>54950.77145819924</v>
      </c>
      <c r="CI13" s="126">
        <f t="shared" si="73"/>
        <v>60542.012454070995</v>
      </c>
      <c r="CJ13" s="126">
        <f t="shared" si="74"/>
        <v>66307.474870850987</v>
      </c>
      <c r="CK13" s="126">
        <f t="shared" si="75"/>
        <v>70324.760598383538</v>
      </c>
      <c r="CL13" s="126">
        <f t="shared" si="76"/>
        <v>74459.471180414534</v>
      </c>
      <c r="CM13" s="126">
        <f t="shared" si="77"/>
        <v>78714.43806642163</v>
      </c>
      <c r="CN13" s="126">
        <f t="shared" si="78"/>
        <v>83092.555039381841</v>
      </c>
      <c r="CO13" s="126">
        <f t="shared" si="79"/>
        <v>87596.779516821494</v>
      </c>
      <c r="CP13" s="126">
        <f t="shared" si="80"/>
        <v>92230.133878087712</v>
      </c>
      <c r="CQ13" s="126">
        <f t="shared" si="81"/>
        <v>96995.70681835663</v>
      </c>
      <c r="CR13" s="126">
        <f t="shared" si="82"/>
        <v>101896.65472990389</v>
      </c>
      <c r="CS13" s="126">
        <f t="shared" si="83"/>
        <v>106936.20311117328</v>
      </c>
      <c r="CT13" s="126">
        <f t="shared" si="84"/>
        <v>112117.64800418889</v>
      </c>
      <c r="CY13" s="75" t="s">
        <v>41</v>
      </c>
      <c r="CZ13" s="74"/>
      <c r="DA13" s="74"/>
      <c r="DB13" s="74"/>
      <c r="DC13" s="74"/>
      <c r="DD13" s="74"/>
      <c r="DE13" s="79">
        <f>CT82</f>
        <v>625657.81050790357</v>
      </c>
      <c r="DF13" s="74"/>
      <c r="DG13" s="74"/>
    </row>
    <row r="14" spans="1:111" ht="14.45" customHeight="1" outlineLevel="1">
      <c r="B14" s="1" t="s">
        <v>39</v>
      </c>
      <c r="C14" s="5" t="s">
        <v>197</v>
      </c>
      <c r="D14" s="126">
        <f>'[2]Yearly HC Ethylene'!D14</f>
        <v>582875.6940607368</v>
      </c>
      <c r="E14" s="126">
        <f>'[2]Yearly HC Ethylene'!E14</f>
        <v>593970.15002148878</v>
      </c>
      <c r="F14" s="126">
        <f>'[2]Yearly HC Ethylene'!F14</f>
        <v>605273.36640932283</v>
      </c>
      <c r="G14" s="126">
        <f>'[2]Yearly HC Ethylene'!G14</f>
        <v>616789.23478098691</v>
      </c>
      <c r="H14" s="126">
        <f>'[2]Yearly HC Ethylene'!H14</f>
        <v>628521.71867439547</v>
      </c>
      <c r="I14" s="126">
        <f>'[2]Yearly HC Ethylene'!I14</f>
        <v>640474.8549313281</v>
      </c>
      <c r="J14" s="126">
        <f>'[2]Yearly HC Ethylene'!J14</f>
        <v>652652.75504429953</v>
      </c>
      <c r="K14" s="126">
        <f>'[2]Yearly HC Ethylene'!K14</f>
        <v>665059.60652803676</v>
      </c>
      <c r="L14" s="126">
        <f>'[2]Yearly HC Ethylene'!L14</f>
        <v>677699.67431601346</v>
      </c>
      <c r="M14" s="126">
        <f>'[2]Yearly HC Ethylene'!M14</f>
        <v>690577.30218249466</v>
      </c>
      <c r="N14" s="126">
        <f>'[2]Yearly HC Ethylene'!N14</f>
        <v>703696.91419055883</v>
      </c>
      <c r="O14" s="126">
        <f>'[2]Yearly HC Ethylene'!O14</f>
        <v>719167.8978187188</v>
      </c>
      <c r="P14" s="126">
        <f>'[2]Yearly HC Ethylene'!P14</f>
        <v>734961.52648203517</v>
      </c>
      <c r="Q14" s="126">
        <f>'[2]Yearly HC Ethylene'!Q14</f>
        <v>751084.29899743467</v>
      </c>
      <c r="R14" s="126">
        <f>'[2]Yearly HC Ethylene'!R14</f>
        <v>767542.8418972044</v>
      </c>
      <c r="S14" s="126">
        <f>'[2]Yearly HC Ethylene'!S14</f>
        <v>784343.91189315612</v>
      </c>
      <c r="T14" s="126">
        <f>'[2]Yearly HC Ethylene'!T14</f>
        <v>801494.3983876619</v>
      </c>
      <c r="U14" s="126">
        <f>'[2]Yearly HC Ethylene'!U14</f>
        <v>819001.32603244367</v>
      </c>
      <c r="V14" s="126">
        <f>'[2]Yearly HC Ethylene'!V14</f>
        <v>836871.85733601404</v>
      </c>
      <c r="W14" s="126">
        <f>'[2]Yearly HC Ethylene'!W14</f>
        <v>855113.29532068246</v>
      </c>
      <c r="X14" s="126">
        <f>'[2]Yearly HC Ethylene'!X14</f>
        <v>873733.0862300595</v>
      </c>
      <c r="Y14" s="126">
        <f>'[2]Yearly HC Ethylene'!Y14</f>
        <v>891077.91285119276</v>
      </c>
      <c r="Z14" s="126">
        <f>'[2]Yearly HC Ethylene'!Z14</f>
        <v>908759.95471552399</v>
      </c>
      <c r="AA14" s="126">
        <f>'[2]Yearly HC Ethylene'!AA14</f>
        <v>926785.66448642872</v>
      </c>
      <c r="AB14" s="126">
        <f>'[2]Yearly HC Ethylene'!AB14</f>
        <v>945161.61676263122</v>
      </c>
      <c r="AC14" s="126">
        <f>'[2]Yearly HC Ethylene'!AC14</f>
        <v>963894.51035918808</v>
      </c>
      <c r="AD14" s="126">
        <f>'[2]Yearly HC Ethylene'!AD14</f>
        <v>982991.17063078354</v>
      </c>
      <c r="AE14" s="126">
        <f>'[2]Yearly HC Ethylene'!AE14</f>
        <v>1002458.5518381193</v>
      </c>
      <c r="AF14" s="126">
        <f>'[2]Yearly HC Ethylene'!AF14</f>
        <v>1022303.7395581922</v>
      </c>
      <c r="AG14" s="126">
        <f>'[2]Yearly HC Ethylene'!AG14</f>
        <v>1042533.9531392665</v>
      </c>
      <c r="AH14" s="126">
        <f>'[2]Yearly HC Ethylene'!AH14</f>
        <v>1063156.5482013649</v>
      </c>
      <c r="AJ14" s="126">
        <f>'[3]Yearly HC Ethylene'!D14</f>
        <v>93277.946794923075</v>
      </c>
      <c r="AK14" s="126">
        <f>'[3]Yearly HC Ethylene'!E14</f>
        <v>95053.399234217635</v>
      </c>
      <c r="AL14" s="126">
        <f>'[3]Yearly HC Ethylene'!F14</f>
        <v>96862.259729824465</v>
      </c>
      <c r="AM14" s="126">
        <f>'[3]Yearly HC Ethylene'!G14</f>
        <v>98705.151049903245</v>
      </c>
      <c r="AN14" s="126">
        <f>'[3]Yearly HC Ethylene'!H14</f>
        <v>100582.70748180279</v>
      </c>
      <c r="AO14" s="126">
        <f>'[3]Yearly HC Ethylene'!I14</f>
        <v>102495.57504373349</v>
      </c>
      <c r="AP14" s="126">
        <f>'[3]Yearly HC Ethylene'!J14</f>
        <v>104444.41170030761</v>
      </c>
      <c r="AQ14" s="126">
        <f>'[3]Yearly HC Ethylene'!K14</f>
        <v>106429.8875820176</v>
      </c>
      <c r="AR14" s="126">
        <f>'[3]Yearly HC Ethylene'!L14</f>
        <v>108452.68520872435</v>
      </c>
      <c r="AS14" s="126">
        <f>'[3]Yearly HC Ethylene'!M14</f>
        <v>110513.49971722791</v>
      </c>
      <c r="AT14" s="126">
        <f>'[3]Yearly HC Ethylene'!N14</f>
        <v>112613.03909299527</v>
      </c>
      <c r="AU14" s="126">
        <f>'[3]Yearly HC Ethylene'!O14</f>
        <v>115088.86987893685</v>
      </c>
      <c r="AV14" s="126">
        <f>'[3]Yearly HC Ethylene'!P14</f>
        <v>117616.33374330256</v>
      </c>
      <c r="AW14" s="126">
        <f>'[3]Yearly HC Ethylene'!Q14</f>
        <v>120196.4706956617</v>
      </c>
      <c r="AX14" s="126">
        <f>'[3]Yearly HC Ethylene'!R14</f>
        <v>122830.34118394923</v>
      </c>
      <c r="AY14" s="126">
        <f>'[3]Yearly HC Ethylene'!S14</f>
        <v>125519.02648880749</v>
      </c>
      <c r="AZ14" s="126">
        <f>'[3]Yearly HC Ethylene'!T14</f>
        <v>128263.62912542876</v>
      </c>
      <c r="BA14" s="126">
        <f>'[3]Yearly HC Ethylene'!U14</f>
        <v>131065.27325303991</v>
      </c>
      <c r="BB14" s="126">
        <f>'[3]Yearly HC Ethylene'!V14</f>
        <v>133925.10509217257</v>
      </c>
      <c r="BC14" s="126">
        <f>'[3]Yearly HC Ethylene'!W14</f>
        <v>136844.29334986562</v>
      </c>
      <c r="BD14" s="126">
        <f>'[3]Yearly HC Ethylene'!X14</f>
        <v>139824.02965294861</v>
      </c>
      <c r="BE14" s="126">
        <f>'[3]Yearly HC Ethylene'!Y14</f>
        <v>142599.73265655444</v>
      </c>
      <c r="BF14" s="126">
        <f>'[3]Yearly HC Ethylene'!Z14</f>
        <v>145429.40041771319</v>
      </c>
      <c r="BG14" s="126">
        <f>'[3]Yearly HC Ethylene'!AA14</f>
        <v>148314.06556001361</v>
      </c>
      <c r="BH14" s="126">
        <f>'[3]Yearly HC Ethylene'!AB14</f>
        <v>151254.78022043151</v>
      </c>
      <c r="BI14" s="126">
        <f>'[3]Yearly HC Ethylene'!AC14</f>
        <v>154252.61641435677</v>
      </c>
      <c r="BJ14" s="126">
        <f>'[3]Yearly HC Ethylene'!AD14</f>
        <v>157308.66640739181</v>
      </c>
      <c r="BK14" s="126">
        <f>'[3]Yearly HC Ethylene'!AE14</f>
        <v>160424.0430940463</v>
      </c>
      <c r="BL14" s="126">
        <f>'[3]Yearly HC Ethylene'!AF14</f>
        <v>163599.88038345528</v>
      </c>
      <c r="BM14" s="126">
        <f>'[3]Yearly HC Ethylene'!AG14</f>
        <v>166837.33359224998</v>
      </c>
      <c r="BN14" s="126">
        <f>'[3]Yearly HC Ethylene'!AH14</f>
        <v>170137.57984471289</v>
      </c>
      <c r="BP14" s="126">
        <f t="shared" si="54"/>
        <v>676153.64085565985</v>
      </c>
      <c r="BQ14" s="126">
        <f t="shared" si="55"/>
        <v>689023.54925570637</v>
      </c>
      <c r="BR14" s="126">
        <f t="shared" si="56"/>
        <v>702135.62613914732</v>
      </c>
      <c r="BS14" s="126">
        <f t="shared" si="57"/>
        <v>715494.38583089015</v>
      </c>
      <c r="BT14" s="126">
        <f t="shared" si="58"/>
        <v>729104.42615619826</v>
      </c>
      <c r="BU14" s="126">
        <f t="shared" si="59"/>
        <v>742970.42997506156</v>
      </c>
      <c r="BV14" s="126">
        <f t="shared" si="60"/>
        <v>757097.16674460715</v>
      </c>
      <c r="BW14" s="126">
        <f t="shared" si="61"/>
        <v>771489.49411005434</v>
      </c>
      <c r="BX14" s="126">
        <f t="shared" si="62"/>
        <v>786152.35952473781</v>
      </c>
      <c r="BY14" s="126">
        <f t="shared" si="63"/>
        <v>801090.80189972254</v>
      </c>
      <c r="BZ14" s="126">
        <f t="shared" si="64"/>
        <v>816309.95328355406</v>
      </c>
      <c r="CA14" s="126">
        <f t="shared" si="65"/>
        <v>834256.7676976556</v>
      </c>
      <c r="CB14" s="126">
        <f t="shared" si="66"/>
        <v>852577.86022533779</v>
      </c>
      <c r="CC14" s="126">
        <f t="shared" si="67"/>
        <v>871280.7696930964</v>
      </c>
      <c r="CD14" s="126">
        <f t="shared" si="68"/>
        <v>890373.18308115366</v>
      </c>
      <c r="CE14" s="126">
        <f t="shared" si="69"/>
        <v>909862.93838196364</v>
      </c>
      <c r="CF14" s="126">
        <f t="shared" si="70"/>
        <v>929758.02751309064</v>
      </c>
      <c r="CG14" s="126">
        <f t="shared" si="71"/>
        <v>950066.59928548359</v>
      </c>
      <c r="CH14" s="126">
        <f t="shared" si="72"/>
        <v>970796.96242818655</v>
      </c>
      <c r="CI14" s="126">
        <f t="shared" si="73"/>
        <v>991957.58867054805</v>
      </c>
      <c r="CJ14" s="126">
        <f t="shared" si="74"/>
        <v>1013557.1158830081</v>
      </c>
      <c r="CK14" s="126">
        <f t="shared" si="75"/>
        <v>1033677.6455077472</v>
      </c>
      <c r="CL14" s="126">
        <f t="shared" si="76"/>
        <v>1054189.3551332371</v>
      </c>
      <c r="CM14" s="126">
        <f t="shared" si="77"/>
        <v>1075099.7300464422</v>
      </c>
      <c r="CN14" s="126">
        <f t="shared" si="78"/>
        <v>1096416.3969830628</v>
      </c>
      <c r="CO14" s="126">
        <f t="shared" si="79"/>
        <v>1118147.1267735448</v>
      </c>
      <c r="CP14" s="126">
        <f t="shared" si="80"/>
        <v>1140299.8370381754</v>
      </c>
      <c r="CQ14" s="126">
        <f t="shared" si="81"/>
        <v>1162882.5949321655</v>
      </c>
      <c r="CR14" s="126">
        <f t="shared" si="82"/>
        <v>1185903.6199416474</v>
      </c>
      <c r="CS14" s="126">
        <f t="shared" si="83"/>
        <v>1209371.2867315165</v>
      </c>
      <c r="CT14" s="126">
        <f t="shared" si="84"/>
        <v>1233294.1280460779</v>
      </c>
      <c r="CY14" s="75" t="s">
        <v>43</v>
      </c>
      <c r="CZ14" s="74"/>
      <c r="DA14" s="74"/>
      <c r="DB14" s="74"/>
      <c r="DC14" s="74"/>
      <c r="DD14" s="74"/>
      <c r="DE14" s="74"/>
      <c r="DF14" s="79">
        <f>CT146+CT147</f>
        <v>577963.96045422193</v>
      </c>
      <c r="DG14" s="74"/>
    </row>
    <row r="15" spans="1:111" ht="14.45" customHeight="1" outlineLevel="1">
      <c r="B15" s="9" t="s">
        <v>42</v>
      </c>
      <c r="C15" s="5" t="s">
        <v>197</v>
      </c>
      <c r="D15" s="126">
        <f>'[2]Yearly HC Ethylene'!D15</f>
        <v>0</v>
      </c>
      <c r="E15" s="126">
        <f>'[2]Yearly HC Ethylene'!E15</f>
        <v>1960.101495070913</v>
      </c>
      <c r="F15" s="126">
        <f>'[2]Yearly HC Ethylene'!F15</f>
        <v>3994.8042183015305</v>
      </c>
      <c r="G15" s="126">
        <f>'[2]Yearly HC Ethylene'!G15</f>
        <v>6106.2134243317705</v>
      </c>
      <c r="H15" s="126">
        <f>'[2]Yearly HC Ethylene'!H15</f>
        <v>8296.4866865020194</v>
      </c>
      <c r="I15" s="126">
        <f>'[2]Yearly HC Ethylene'!I15</f>
        <v>10567.835106366914</v>
      </c>
      <c r="J15" s="126">
        <f>'[2]Yearly HC Ethylene'!J15</f>
        <v>12922.524549877131</v>
      </c>
      <c r="K15" s="126">
        <f>'[2]Yearly HC Ethylene'!K15</f>
        <v>15362.876910797651</v>
      </c>
      <c r="L15" s="126">
        <f>'[2]Yearly HC Ethylene'!L15</f>
        <v>17891.271401942755</v>
      </c>
      <c r="M15" s="126">
        <f>'[2]Yearly HC Ethylene'!M15</f>
        <v>20510.145874820093</v>
      </c>
      <c r="N15" s="126">
        <f>'[2]Yearly HC Ethylene'!N15</f>
        <v>23221.998168288443</v>
      </c>
      <c r="O15" s="126">
        <f>'[2]Yearly HC Ethylene'!O15</f>
        <v>30852.302816423038</v>
      </c>
      <c r="P15" s="126">
        <f>'[2]Yearly HC Ethylene'!P15</f>
        <v>38805.968598251464</v>
      </c>
      <c r="Q15" s="126">
        <f>'[2]Yearly HC Ethylene'!Q15</f>
        <v>47092.985547139157</v>
      </c>
      <c r="R15" s="126">
        <f>'[2]Yearly HC Ethylene'!R15</f>
        <v>55723.610321737047</v>
      </c>
      <c r="S15" s="126">
        <f>'[2]Yearly HC Ethylene'!S15</f>
        <v>64708.37273118538</v>
      </c>
      <c r="T15" s="126">
        <f>'[2]Yearly HC Ethylene'!T15</f>
        <v>74058.082411019961</v>
      </c>
      <c r="U15" s="126">
        <f>'[2]Yearly HC Ethylene'!U15</f>
        <v>83783.835653119007</v>
      </c>
      <c r="V15" s="126">
        <f>'[2]Yearly HC Ethylene'!V15</f>
        <v>93897.022393100808</v>
      </c>
      <c r="W15" s="126">
        <f>'[2]Yearly HC Ethylene'!W15</f>
        <v>104409.33335865533</v>
      </c>
      <c r="X15" s="126">
        <f>'[2]Yearly HC Ethylene'!X15</f>
        <v>115332.76738236786</v>
      </c>
      <c r="Y15" s="126">
        <f>'[2]Yearly HC Ethylene'!Y15</f>
        <v>135265.62717081109</v>
      </c>
      <c r="Z15" s="126">
        <f>'[2]Yearly HC Ethylene'!Z15</f>
        <v>155943.20822918392</v>
      </c>
      <c r="AA15" s="126">
        <f>'[2]Yearly HC Ethylene'!AA15</f>
        <v>177386.77618270251</v>
      </c>
      <c r="AB15" s="126">
        <f>'[2]Yearly HC Ethylene'!AB15</f>
        <v>199618.13346026774</v>
      </c>
      <c r="AC15" s="126">
        <f>'[2]Yearly HC Ethylene'!AC15</f>
        <v>222659.63189297242</v>
      </c>
      <c r="AD15" s="126">
        <f>'[2]Yearly HC Ethylene'!AD15</f>
        <v>246534.18559420053</v>
      </c>
      <c r="AE15" s="126">
        <f>'[2]Yearly HC Ethylene'!AE15</f>
        <v>271265.28412739508</v>
      </c>
      <c r="AF15" s="126">
        <f>'[2]Yearly HC Ethylene'!AF15</f>
        <v>296877.00596769899</v>
      </c>
      <c r="AG15" s="126">
        <f>'[2]Yearly HC Ethylene'!AG15</f>
        <v>323394.03226380044</v>
      </c>
      <c r="AH15" s="126">
        <f>'[2]Yearly HC Ethylene'!AH15</f>
        <v>350841.66090645042</v>
      </c>
      <c r="AJ15" s="126">
        <f>'[3]Yearly HC Ethylene'!D15</f>
        <v>0</v>
      </c>
      <c r="AK15" s="126">
        <f>'[3]Yearly HC Ethylene'!E15</f>
        <v>313.67621747291821</v>
      </c>
      <c r="AL15" s="126">
        <f>'[3]Yearly HC Ethylene'!F15</f>
        <v>639.29091421684143</v>
      </c>
      <c r="AM15" s="126">
        <f>'[3]Yearly HC Ethylene'!G15</f>
        <v>977.18099539404216</v>
      </c>
      <c r="AN15" s="126">
        <f>'[3]Yearly HC Ethylene'!H15</f>
        <v>1327.6917387597969</v>
      </c>
      <c r="AO15" s="126">
        <f>'[3]Yearly HC Ethylene'!I15</f>
        <v>1691.1769882216026</v>
      </c>
      <c r="AP15" s="126">
        <f>'[3]Yearly HC Ethylene'!J15</f>
        <v>2067.9993516660907</v>
      </c>
      <c r="AQ15" s="126">
        <f>'[3]Yearly HC Ethylene'!K15</f>
        <v>2458.5304031446067</v>
      </c>
      <c r="AR15" s="126">
        <f>'[3]Yearly HC Ethylene'!L15</f>
        <v>2863.1508895103229</v>
      </c>
      <c r="AS15" s="126">
        <f>'[3]Yearly HC Ethylene'!M15</f>
        <v>3282.2509416016696</v>
      </c>
      <c r="AT15" s="126">
        <f>'[3]Yearly HC Ethylene'!N15</f>
        <v>3716.2302900688442</v>
      </c>
      <c r="AU15" s="126">
        <f>'[3]Yearly HC Ethylene'!O15</f>
        <v>4937.312517806391</v>
      </c>
      <c r="AV15" s="126">
        <f>'[3]Yearly HC Ethylene'!P15</f>
        <v>6210.1424216463765</v>
      </c>
      <c r="AW15" s="126">
        <f>'[3]Yearly HC Ethylene'!Q15</f>
        <v>7536.3187126179891</v>
      </c>
      <c r="AX15" s="126">
        <f>'[3]Yearly HC Ethylene'!R15</f>
        <v>8917.482769954715</v>
      </c>
      <c r="AY15" s="126">
        <f>'[3]Yearly HC Ethylene'!S15</f>
        <v>10355.319685326618</v>
      </c>
      <c r="AZ15" s="126">
        <f>'[3]Yearly HC Ethylene'!T15</f>
        <v>11851.559331189619</v>
      </c>
      <c r="BA15" s="126">
        <f>'[3]Yearly HC Ethylene'!U15</f>
        <v>13407.977453785985</v>
      </c>
      <c r="BB15" s="126">
        <f>'[3]Yearly HC Ethylene'!V15</f>
        <v>15026.396791341767</v>
      </c>
      <c r="BC15" s="126">
        <f>'[3]Yearly HC Ethylene'!W15</f>
        <v>16708.688218018593</v>
      </c>
      <c r="BD15" s="126">
        <f>'[3]Yearly HC Ethylene'!X15</f>
        <v>18456.771914189216</v>
      </c>
      <c r="BE15" s="126">
        <f>'[3]Yearly HC Ethylene'!Y15</f>
        <v>21646.639417264967</v>
      </c>
      <c r="BF15" s="126">
        <f>'[3]Yearly HC Ethylene'!Z15</f>
        <v>24955.685111679584</v>
      </c>
      <c r="BG15" s="126">
        <f>'[3]Yearly HC Ethylene'!AA15</f>
        <v>28387.312148186611</v>
      </c>
      <c r="BH15" s="126">
        <f>'[3]Yearly HC Ethylene'!AB15</f>
        <v>31945.00958255514</v>
      </c>
      <c r="BI15" s="126">
        <f>'[3]Yearly HC Ethylene'!AC15</f>
        <v>35632.354391716413</v>
      </c>
      <c r="BJ15" s="126">
        <f>'[3]Yearly HC Ethylene'!AD15</f>
        <v>39453.01353497387</v>
      </c>
      <c r="BK15" s="126">
        <f>'[3]Yearly HC Ethylene'!AE15</f>
        <v>43410.74606124893</v>
      </c>
      <c r="BL15" s="126">
        <f>'[3]Yearly HC Ethylene'!AF15</f>
        <v>47509.405263355409</v>
      </c>
      <c r="BM15" s="126">
        <f>'[3]Yearly HC Ethylene'!AG15</f>
        <v>51752.940880315939</v>
      </c>
      <c r="BN15" s="126">
        <f>'[3]Yearly HC Ethylene'!AH15</f>
        <v>56145.401348755258</v>
      </c>
      <c r="BP15" s="126">
        <f t="shared" si="54"/>
        <v>0</v>
      </c>
      <c r="BQ15" s="126">
        <f t="shared" si="55"/>
        <v>2273.7777125438311</v>
      </c>
      <c r="BR15" s="126">
        <f t="shared" si="56"/>
        <v>4634.0951325183723</v>
      </c>
      <c r="BS15" s="126">
        <f t="shared" si="57"/>
        <v>7083.3944197258124</v>
      </c>
      <c r="BT15" s="126">
        <f t="shared" si="58"/>
        <v>9624.1784252618163</v>
      </c>
      <c r="BU15" s="126">
        <f t="shared" si="59"/>
        <v>12259.012094588517</v>
      </c>
      <c r="BV15" s="126">
        <f t="shared" si="60"/>
        <v>14990.523901543222</v>
      </c>
      <c r="BW15" s="126">
        <f t="shared" si="61"/>
        <v>17821.407313942258</v>
      </c>
      <c r="BX15" s="126">
        <f t="shared" si="62"/>
        <v>20754.422291453076</v>
      </c>
      <c r="BY15" s="126">
        <f t="shared" si="63"/>
        <v>23792.396816421762</v>
      </c>
      <c r="BZ15" s="126">
        <f t="shared" si="64"/>
        <v>26938.228458357287</v>
      </c>
      <c r="CA15" s="126">
        <f t="shared" si="65"/>
        <v>35789.615334229427</v>
      </c>
      <c r="CB15" s="126">
        <f t="shared" si="66"/>
        <v>45016.111019897842</v>
      </c>
      <c r="CC15" s="126">
        <f t="shared" si="67"/>
        <v>54629.304259757148</v>
      </c>
      <c r="CD15" s="126">
        <f t="shared" si="68"/>
        <v>64641.093091691764</v>
      </c>
      <c r="CE15" s="126">
        <f t="shared" si="69"/>
        <v>75063.692416512</v>
      </c>
      <c r="CF15" s="126">
        <f t="shared" si="70"/>
        <v>85909.641742209584</v>
      </c>
      <c r="CG15" s="126">
        <f t="shared" si="71"/>
        <v>97191.813106905</v>
      </c>
      <c r="CH15" s="126">
        <f t="shared" si="72"/>
        <v>108923.41918444258</v>
      </c>
      <c r="CI15" s="126">
        <f t="shared" si="73"/>
        <v>121118.02157667393</v>
      </c>
      <c r="CJ15" s="126">
        <f t="shared" si="74"/>
        <v>133789.53929655708</v>
      </c>
      <c r="CK15" s="126">
        <f t="shared" si="75"/>
        <v>156912.26658807605</v>
      </c>
      <c r="CL15" s="126">
        <f t="shared" si="76"/>
        <v>180898.89334086349</v>
      </c>
      <c r="CM15" s="126">
        <f t="shared" si="77"/>
        <v>205774.08833088912</v>
      </c>
      <c r="CN15" s="126">
        <f t="shared" si="78"/>
        <v>231563.14304282289</v>
      </c>
      <c r="CO15" s="126">
        <f t="shared" si="79"/>
        <v>258291.98628468884</v>
      </c>
      <c r="CP15" s="126">
        <f t="shared" si="80"/>
        <v>285987.19912917441</v>
      </c>
      <c r="CQ15" s="126">
        <f t="shared" si="81"/>
        <v>314676.03018864401</v>
      </c>
      <c r="CR15" s="126">
        <f t="shared" si="82"/>
        <v>344386.4112310544</v>
      </c>
      <c r="CS15" s="126">
        <f t="shared" si="83"/>
        <v>375146.9731441164</v>
      </c>
      <c r="CT15" s="126">
        <f t="shared" si="84"/>
        <v>406987.0622552057</v>
      </c>
      <c r="CY15" s="75" t="s">
        <v>212</v>
      </c>
      <c r="DF15" s="221">
        <f>DJ28</f>
        <v>-158560.2369734972</v>
      </c>
      <c r="DG15" s="74"/>
    </row>
    <row r="16" spans="1:111" outlineLevel="1">
      <c r="B16" s="9" t="s">
        <v>44</v>
      </c>
      <c r="C16" s="5" t="s">
        <v>197</v>
      </c>
      <c r="D16" s="126">
        <f>'[2]Yearly HC Ethylene'!D16</f>
        <v>0</v>
      </c>
      <c r="E16" s="126">
        <f>'[2]Yearly HC Ethylene'!E16</f>
        <v>1243.2211019054776</v>
      </c>
      <c r="F16" s="126">
        <f>'[2]Yearly HC Ethylene'!F16</f>
        <v>2525.3699612022897</v>
      </c>
      <c r="G16" s="126">
        <f>'[2]Yearly HC Ethylene'!G16</f>
        <v>3847.3030345469274</v>
      </c>
      <c r="H16" s="126">
        <f>'[2]Yearly HC Ethylene'!H16</f>
        <v>5209.8919486983059</v>
      </c>
      <c r="I16" s="126">
        <f>'[2]Yearly HC Ethylene'!I16</f>
        <v>6614.0237081620926</v>
      </c>
      <c r="J16" s="126">
        <f>'[2]Yearly HC Ethylene'!J16</f>
        <v>8060.6009042297219</v>
      </c>
      <c r="K16" s="126">
        <f>'[2]Yearly HC Ethylene'!K16</f>
        <v>9550.5419253734162</v>
      </c>
      <c r="L16" s="126">
        <f>'[2]Yearly HC Ethylene'!L16</f>
        <v>11084.78116895639</v>
      </c>
      <c r="M16" s="126">
        <f>'[2]Yearly HC Ethylene'!M16</f>
        <v>12664.269254215051</v>
      </c>
      <c r="N16" s="126">
        <f>'[2]Yearly HC Ethylene'!N16</f>
        <v>14289.973236467678</v>
      </c>
      <c r="O16" s="126">
        <f>'[2]Yearly HC Ethylene'!O16</f>
        <v>18791.015743562675</v>
      </c>
      <c r="P16" s="126">
        <f>'[2]Yearly HC Ethylene'!P16</f>
        <v>23390.826744895137</v>
      </c>
      <c r="Q16" s="126">
        <f>'[2]Yearly HC Ethylene'!Q16</f>
        <v>28089.253406666787</v>
      </c>
      <c r="R16" s="126">
        <f>'[2]Yearly HC Ethylene'!R16</f>
        <v>32886.0484987866</v>
      </c>
      <c r="S16" s="126">
        <f>'[2]Yearly HC Ethylene'!S16</f>
        <v>37780.865806003465</v>
      </c>
      <c r="T16" s="126">
        <f>'[2]Yearly HC Ethylene'!T16</f>
        <v>42773.255379426548</v>
      </c>
      <c r="U16" s="126">
        <f>'[2]Yearly HC Ethylene'!U16</f>
        <v>47862.658623694035</v>
      </c>
      <c r="V16" s="126">
        <f>'[2]Yearly HC Ethylene'!V16</f>
        <v>53048.403214924023</v>
      </c>
      <c r="W16" s="126">
        <f>'[2]Yearly HC Ethylene'!W16</f>
        <v>58329.697844449503</v>
      </c>
      <c r="X16" s="126">
        <f>'[2]Yearly HC Ethylene'!X16</f>
        <v>63705.626783206098</v>
      </c>
      <c r="Y16" s="126">
        <f>'[2]Yearly HC Ethylene'!Y16</f>
        <v>73011.466796724882</v>
      </c>
      <c r="Z16" s="126">
        <f>'[2]Yearly HC Ethylene'!Z16</f>
        <v>82207.588716308339</v>
      </c>
      <c r="AA16" s="126">
        <f>'[2]Yearly HC Ethylene'!AA16</f>
        <v>91276.784595393852</v>
      </c>
      <c r="AB16" s="126">
        <f>'[2]Yearly HC Ethylene'!AB16</f>
        <v>100201.04415583763</v>
      </c>
      <c r="AC16" s="126">
        <f>'[2]Yearly HC Ethylene'!AC16</f>
        <v>108961.5271345337</v>
      </c>
      <c r="AD16" s="126">
        <f>'[2]Yearly HC Ethylene'!AD16</f>
        <v>117538.53481183865</v>
      </c>
      <c r="AE16" s="126">
        <f>'[2]Yearly HC Ethylene'!AE16</f>
        <v>125911.48069978671</v>
      </c>
      <c r="AF16" s="126">
        <f>'[2]Yearly HC Ethylene'!AF16</f>
        <v>134058.86036752313</v>
      </c>
      <c r="AG16" s="126">
        <f>'[2]Yearly HC Ethylene'!AG16</f>
        <v>141958.22038081699</v>
      </c>
      <c r="AH16" s="126">
        <f>'[2]Yearly HC Ethylene'!AH16</f>
        <v>149586.12633193206</v>
      </c>
      <c r="AJ16" s="126">
        <f>'[3]Yearly HC Ethylene'!D16</f>
        <v>0</v>
      </c>
      <c r="AK16" s="126">
        <f>'[3]Yearly HC Ethylene'!E16</f>
        <v>198.95341833516392</v>
      </c>
      <c r="AL16" s="126">
        <f>'[3]Yearly HC Ethylene'!F16</f>
        <v>404.13646902555212</v>
      </c>
      <c r="AM16" s="126">
        <f>'[3]Yearly HC Ethylene'!G16</f>
        <v>615.68621134340799</v>
      </c>
      <c r="AN16" s="126">
        <f>'[3]Yearly HC Ethylene'!H16</f>
        <v>833.74213224156131</v>
      </c>
      <c r="AO16" s="126">
        <f>'[3]Yearly HC Ethylene'!I16</f>
        <v>1058.4461795828749</v>
      </c>
      <c r="AP16" s="126">
        <f>'[3]Yearly HC Ethylene'!J16</f>
        <v>1289.9427955928832</v>
      </c>
      <c r="AQ16" s="126">
        <f>'[3]Yearly HC Ethylene'!K16</f>
        <v>1528.3789505294333</v>
      </c>
      <c r="AR16" s="126">
        <f>'[3]Yearly HC Ethylene'!L16</f>
        <v>1773.904176562796</v>
      </c>
      <c r="AS16" s="126">
        <f>'[3]Yearly HC Ethylene'!M16</f>
        <v>2026.6706018593359</v>
      </c>
      <c r="AT16" s="126">
        <f>'[3]Yearly HC Ethylene'!N16</f>
        <v>2286.8329848614553</v>
      </c>
      <c r="AU16" s="126">
        <f>'[3]Yearly HC Ethylene'!O16</f>
        <v>3007.1375159588615</v>
      </c>
      <c r="AV16" s="126">
        <f>'[3]Yearly HC Ethylene'!P16</f>
        <v>3743.2480284076482</v>
      </c>
      <c r="AW16" s="126">
        <f>'[3]Yearly HC Ethylene'!Q16</f>
        <v>4495.1400641234441</v>
      </c>
      <c r="AX16" s="126">
        <f>'[3]Yearly HC Ethylene'!R16</f>
        <v>5262.7740587265471</v>
      </c>
      <c r="AY16" s="126">
        <f>'[3]Yearly HC Ethylene'!S16</f>
        <v>6046.0946071827457</v>
      </c>
      <c r="AZ16" s="126">
        <f>'[3]Yearly HC Ethylene'!T16</f>
        <v>6845.0297039012621</v>
      </c>
      <c r="BA16" s="126">
        <f>'[3]Yearly HC Ethylene'!U16</f>
        <v>7659.4899565314308</v>
      </c>
      <c r="BB16" s="126">
        <f>'[3]Yearly HC Ethylene'!V16</f>
        <v>8489.3677726793212</v>
      </c>
      <c r="BC16" s="126">
        <f>'[3]Yearly HC Ethylene'!W16</f>
        <v>9334.5365187445132</v>
      </c>
      <c r="BD16" s="126">
        <f>'[3]Yearly HC Ethylene'!X16</f>
        <v>10194.84965005579</v>
      </c>
      <c r="BE16" s="126">
        <f>'[3]Yearly HC Ethylene'!Y16</f>
        <v>11684.068806915364</v>
      </c>
      <c r="BF16" s="126">
        <f>'[3]Yearly HC Ethylene'!Z16</f>
        <v>13155.72971141887</v>
      </c>
      <c r="BG16" s="126">
        <f>'[3]Yearly HC Ethylene'!AA16</f>
        <v>14607.078565560529</v>
      </c>
      <c r="BH16" s="126">
        <f>'[3]Yearly HC Ethylene'!AB16</f>
        <v>16035.233173730583</v>
      </c>
      <c r="BI16" s="126">
        <f>'[3]Yearly HC Ethylene'!AC16</f>
        <v>17437.178517328131</v>
      </c>
      <c r="BJ16" s="126">
        <f>'[3]Yearly HC Ethylene'!AD16</f>
        <v>18809.7621984379</v>
      </c>
      <c r="BK16" s="126">
        <f>'[3]Yearly HC Ethylene'!AE16</f>
        <v>20149.689749047709</v>
      </c>
      <c r="BL16" s="126">
        <f>'[3]Yearly HC Ethylene'!AF16</f>
        <v>21453.519802194456</v>
      </c>
      <c r="BM16" s="126">
        <f>'[3]Yearly HC Ethylene'!AG16</f>
        <v>22717.659121335782</v>
      </c>
      <c r="BN16" s="126">
        <f>'[3]Yearly HC Ethylene'!AH16</f>
        <v>23938.357484151104</v>
      </c>
      <c r="BP16" s="126">
        <f t="shared" si="54"/>
        <v>0</v>
      </c>
      <c r="BQ16" s="126">
        <f t="shared" si="55"/>
        <v>1442.1745202406414</v>
      </c>
      <c r="BR16" s="126">
        <f t="shared" si="56"/>
        <v>2929.506430227842</v>
      </c>
      <c r="BS16" s="126">
        <f t="shared" si="57"/>
        <v>4462.989245890335</v>
      </c>
      <c r="BT16" s="126">
        <f t="shared" si="58"/>
        <v>6043.6340809398671</v>
      </c>
      <c r="BU16" s="126">
        <f t="shared" si="59"/>
        <v>7672.4698877449673</v>
      </c>
      <c r="BV16" s="126">
        <f t="shared" si="60"/>
        <v>9350.543699822605</v>
      </c>
      <c r="BW16" s="126">
        <f t="shared" si="61"/>
        <v>11078.92087590285</v>
      </c>
      <c r="BX16" s="126">
        <f t="shared" si="62"/>
        <v>12858.685345519185</v>
      </c>
      <c r="BY16" s="126">
        <f t="shared" si="63"/>
        <v>14690.939856074387</v>
      </c>
      <c r="BZ16" s="126">
        <f t="shared" si="64"/>
        <v>16576.806221329134</v>
      </c>
      <c r="CA16" s="126">
        <f t="shared" si="65"/>
        <v>21798.153259521536</v>
      </c>
      <c r="CB16" s="126">
        <f t="shared" si="66"/>
        <v>27134.074773302786</v>
      </c>
      <c r="CC16" s="126">
        <f t="shared" si="67"/>
        <v>32584.39347079023</v>
      </c>
      <c r="CD16" s="126">
        <f t="shared" si="68"/>
        <v>38148.822557513151</v>
      </c>
      <c r="CE16" s="126">
        <f t="shared" si="69"/>
        <v>43826.960413186214</v>
      </c>
      <c r="CF16" s="126">
        <f t="shared" si="70"/>
        <v>49618.285083327806</v>
      </c>
      <c r="CG16" s="126">
        <f t="shared" si="71"/>
        <v>55522.148580225468</v>
      </c>
      <c r="CH16" s="126">
        <f t="shared" si="72"/>
        <v>61537.770987603348</v>
      </c>
      <c r="CI16" s="126">
        <f t="shared" si="73"/>
        <v>67664.234363194017</v>
      </c>
      <c r="CJ16" s="126">
        <f t="shared" si="74"/>
        <v>73900.476433261894</v>
      </c>
      <c r="CK16" s="126">
        <f t="shared" si="75"/>
        <v>84695.535603640252</v>
      </c>
      <c r="CL16" s="126">
        <f t="shared" si="76"/>
        <v>95363.318427727208</v>
      </c>
      <c r="CM16" s="126">
        <f t="shared" si="77"/>
        <v>105883.86316095438</v>
      </c>
      <c r="CN16" s="126">
        <f t="shared" si="78"/>
        <v>116236.27732956821</v>
      </c>
      <c r="CO16" s="126">
        <f t="shared" si="79"/>
        <v>126398.70565186182</v>
      </c>
      <c r="CP16" s="126">
        <f t="shared" si="80"/>
        <v>136348.29701027655</v>
      </c>
      <c r="CQ16" s="126">
        <f t="shared" si="81"/>
        <v>146061.17044883443</v>
      </c>
      <c r="CR16" s="126">
        <f t="shared" si="82"/>
        <v>155512.38016971759</v>
      </c>
      <c r="CS16" s="126">
        <f t="shared" si="83"/>
        <v>164675.87950215276</v>
      </c>
      <c r="CT16" s="126">
        <f t="shared" si="84"/>
        <v>173524.48381608317</v>
      </c>
      <c r="CY16" s="75" t="s">
        <v>26</v>
      </c>
      <c r="CZ16" s="74"/>
      <c r="DA16" s="79">
        <f>CT4-BP4</f>
        <v>-1010700.6075061774</v>
      </c>
      <c r="DB16" s="74"/>
      <c r="DC16" s="78">
        <f>CT83</f>
        <v>861365.50151858758</v>
      </c>
      <c r="DD16" s="74"/>
      <c r="DE16" s="74"/>
      <c r="DF16" s="74"/>
    </row>
    <row r="17" spans="1:115" outlineLevel="1">
      <c r="B17" s="1" t="s">
        <v>19</v>
      </c>
      <c r="C17" s="5" t="s">
        <v>197</v>
      </c>
      <c r="D17" s="126">
        <f>'[2]Yearly HC Ethylene'!D17</f>
        <v>0</v>
      </c>
      <c r="E17" s="126">
        <f>'[2]Yearly HC Ethylene'!E17</f>
        <v>3203.3225969763907</v>
      </c>
      <c r="F17" s="126">
        <f>'[2]Yearly HC Ethylene'!F17</f>
        <v>6520.1741795038197</v>
      </c>
      <c r="G17" s="126">
        <f>'[2]Yearly HC Ethylene'!G17</f>
        <v>9953.5164588786974</v>
      </c>
      <c r="H17" s="126">
        <f>'[2]Yearly HC Ethylene'!H17</f>
        <v>13506.378635200326</v>
      </c>
      <c r="I17" s="126">
        <f>'[2]Yearly HC Ethylene'!I17</f>
        <v>17181.858814529005</v>
      </c>
      <c r="J17" s="126">
        <f>'[2]Yearly HC Ethylene'!J17</f>
        <v>20983.125454106852</v>
      </c>
      <c r="K17" s="126">
        <f>'[2]Yearly HC Ethylene'!K17</f>
        <v>24913.418836171069</v>
      </c>
      <c r="L17" s="126">
        <f>'[2]Yearly HC Ethylene'!L17</f>
        <v>28976.052570899144</v>
      </c>
      <c r="M17" s="126">
        <f>'[2]Yearly HC Ethylene'!M17</f>
        <v>33174.415129035144</v>
      </c>
      <c r="N17" s="126">
        <f>'[2]Yearly HC Ethylene'!N17</f>
        <v>37511.971404756121</v>
      </c>
      <c r="O17" s="126">
        <f>'[2]Yearly HC Ethylene'!O17</f>
        <v>49643.31855998571</v>
      </c>
      <c r="P17" s="126">
        <f>'[2]Yearly HC Ethylene'!P17</f>
        <v>62196.795343146601</v>
      </c>
      <c r="Q17" s="126">
        <f>'[2]Yearly HC Ethylene'!Q17</f>
        <v>75182.238953805936</v>
      </c>
      <c r="R17" s="126">
        <f>'[2]Yearly HC Ethylene'!R17</f>
        <v>88609.658820523648</v>
      </c>
      <c r="S17" s="126">
        <f>'[2]Yearly HC Ethylene'!S17</f>
        <v>102489.23853718885</v>
      </c>
      <c r="T17" s="126">
        <f>'[2]Yearly HC Ethylene'!T17</f>
        <v>116831.3377904465</v>
      </c>
      <c r="U17" s="126">
        <f>'[2]Yearly HC Ethylene'!U17</f>
        <v>131646.49427681306</v>
      </c>
      <c r="V17" s="126">
        <f>'[2]Yearly HC Ethylene'!V17</f>
        <v>146945.42560802482</v>
      </c>
      <c r="W17" s="126">
        <f>'[2]Yearly HC Ethylene'!W17</f>
        <v>162739.03120310482</v>
      </c>
      <c r="X17" s="126">
        <f>'[2]Yearly HC Ethylene'!X17</f>
        <v>179038.39416557396</v>
      </c>
      <c r="Y17" s="126">
        <f>'[2]Yearly HC Ethylene'!Y17</f>
        <v>208277.09396753597</v>
      </c>
      <c r="Z17" s="126">
        <f>'[2]Yearly HC Ethylene'!Z17</f>
        <v>238150.79694549227</v>
      </c>
      <c r="AA17" s="126">
        <f>'[2]Yearly HC Ethylene'!AA17</f>
        <v>268663.56077809638</v>
      </c>
      <c r="AB17" s="126">
        <f>'[2]Yearly HC Ethylene'!AB17</f>
        <v>299819.17761610536</v>
      </c>
      <c r="AC17" s="126">
        <f>'[2]Yearly HC Ethylene'!AC17</f>
        <v>331621.15902750613</v>
      </c>
      <c r="AD17" s="126">
        <f>'[2]Yearly HC Ethylene'!AD17</f>
        <v>364072.72040603915</v>
      </c>
      <c r="AE17" s="126">
        <f>'[2]Yearly HC Ethylene'!AE17</f>
        <v>397176.76482718182</v>
      </c>
      <c r="AF17" s="126">
        <f>'[2]Yearly HC Ethylene'!AF17</f>
        <v>430935.86633522215</v>
      </c>
      <c r="AG17" s="126">
        <f>'[2]Yearly HC Ethylene'!AG17</f>
        <v>465352.25264461746</v>
      </c>
      <c r="AH17" s="126">
        <f>'[2]Yearly HC Ethylene'!AH17</f>
        <v>500427.7872383825</v>
      </c>
      <c r="AJ17" s="126">
        <f>'[3]Yearly HC Ethylene'!D17</f>
        <v>0</v>
      </c>
      <c r="AK17" s="126">
        <f>'[3]Yearly HC Ethylene'!E17</f>
        <v>512.62963580808218</v>
      </c>
      <c r="AL17" s="126">
        <f>'[3]Yearly HC Ethylene'!F17</f>
        <v>1043.4273832423935</v>
      </c>
      <c r="AM17" s="126">
        <f>'[3]Yearly HC Ethylene'!G17</f>
        <v>1592.86720673745</v>
      </c>
      <c r="AN17" s="126">
        <f>'[3]Yearly HC Ethylene'!H17</f>
        <v>2161.4338710013581</v>
      </c>
      <c r="AO17" s="126">
        <f>'[3]Yearly HC Ethylene'!I17</f>
        <v>2749.6231678044778</v>
      </c>
      <c r="AP17" s="126">
        <f>'[3]Yearly HC Ethylene'!J17</f>
        <v>3357.9421472589738</v>
      </c>
      <c r="AQ17" s="126">
        <f>'[3]Yearly HC Ethylene'!K17</f>
        <v>3986.9093536740402</v>
      </c>
      <c r="AR17" s="126">
        <f>'[3]Yearly HC Ethylene'!L17</f>
        <v>4637.0550660731187</v>
      </c>
      <c r="AS17" s="126">
        <f>'[3]Yearly HC Ethylene'!M17</f>
        <v>5308.9215434610051</v>
      </c>
      <c r="AT17" s="126">
        <f>'[3]Yearly HC Ethylene'!N17</f>
        <v>6003.0632749302995</v>
      </c>
      <c r="AU17" s="126">
        <f>'[3]Yearly HC Ethylene'!O17</f>
        <v>7944.4500337652526</v>
      </c>
      <c r="AV17" s="126">
        <f>'[3]Yearly HC Ethylene'!P17</f>
        <v>9953.3904500540248</v>
      </c>
      <c r="AW17" s="126">
        <f>'[3]Yearly HC Ethylene'!Q17</f>
        <v>12031.458776741434</v>
      </c>
      <c r="AX17" s="126">
        <f>'[3]Yearly HC Ethylene'!R17</f>
        <v>14180.256828681262</v>
      </c>
      <c r="AY17" s="126">
        <f>'[3]Yearly HC Ethylene'!S17</f>
        <v>16401.414292509362</v>
      </c>
      <c r="AZ17" s="126">
        <f>'[3]Yearly HC Ethylene'!T17</f>
        <v>18696.589035090881</v>
      </c>
      <c r="BA17" s="126">
        <f>'[3]Yearly HC Ethylene'!U17</f>
        <v>21067.467410317415</v>
      </c>
      <c r="BB17" s="126">
        <f>'[3]Yearly HC Ethylene'!V17</f>
        <v>23515.76456402109</v>
      </c>
      <c r="BC17" s="126">
        <f>'[3]Yearly HC Ethylene'!W17</f>
        <v>26043.224736763106</v>
      </c>
      <c r="BD17" s="126">
        <f>'[3]Yearly HC Ethylene'!X17</f>
        <v>28651.621564245004</v>
      </c>
      <c r="BE17" s="126">
        <f>'[3]Yearly HC Ethylene'!Y17</f>
        <v>33330.708224180329</v>
      </c>
      <c r="BF17" s="126">
        <f>'[3]Yearly HC Ethylene'!Z17</f>
        <v>38111.414823098457</v>
      </c>
      <c r="BG17" s="126">
        <f>'[3]Yearly HC Ethylene'!AA17</f>
        <v>42994.39071374714</v>
      </c>
      <c r="BH17" s="126">
        <f>'[3]Yearly HC Ethylene'!AB17</f>
        <v>47980.242756285719</v>
      </c>
      <c r="BI17" s="126">
        <f>'[3]Yearly HC Ethylene'!AC17</f>
        <v>53069.532909044545</v>
      </c>
      <c r="BJ17" s="126">
        <f>'[3]Yearly HC Ethylene'!AD17</f>
        <v>58262.77573341177</v>
      </c>
      <c r="BK17" s="126">
        <f>'[3]Yearly HC Ethylene'!AE17</f>
        <v>63560.435810296636</v>
      </c>
      <c r="BL17" s="126">
        <f>'[3]Yearly HC Ethylene'!AF17</f>
        <v>68962.925065549862</v>
      </c>
      <c r="BM17" s="126">
        <f>'[3]Yearly HC Ethylene'!AG17</f>
        <v>74470.600001651721</v>
      </c>
      <c r="BN17" s="126">
        <f>'[3]Yearly HC Ethylene'!AH17</f>
        <v>80083.758832906358</v>
      </c>
      <c r="BP17" s="126">
        <f t="shared" si="54"/>
        <v>0</v>
      </c>
      <c r="BQ17" s="126">
        <f t="shared" si="55"/>
        <v>3715.9522327844729</v>
      </c>
      <c r="BR17" s="126">
        <f t="shared" si="56"/>
        <v>7563.6015627462129</v>
      </c>
      <c r="BS17" s="126">
        <f t="shared" si="57"/>
        <v>11546.383665616147</v>
      </c>
      <c r="BT17" s="126">
        <f t="shared" si="58"/>
        <v>15667.812506201684</v>
      </c>
      <c r="BU17" s="126">
        <f t="shared" si="59"/>
        <v>19931.481982333484</v>
      </c>
      <c r="BV17" s="126">
        <f t="shared" si="60"/>
        <v>24341.067601365827</v>
      </c>
      <c r="BW17" s="126">
        <f t="shared" si="61"/>
        <v>28900.32818984511</v>
      </c>
      <c r="BX17" s="126">
        <f t="shared" si="62"/>
        <v>33613.107636972265</v>
      </c>
      <c r="BY17" s="126">
        <f t="shared" si="63"/>
        <v>38483.336672496152</v>
      </c>
      <c r="BZ17" s="126">
        <f t="shared" si="64"/>
        <v>43515.034679686418</v>
      </c>
      <c r="CA17" s="126">
        <f t="shared" si="65"/>
        <v>57587.76859375096</v>
      </c>
      <c r="CB17" s="126">
        <f t="shared" si="66"/>
        <v>72150.185793200624</v>
      </c>
      <c r="CC17" s="126">
        <f t="shared" si="67"/>
        <v>87213.69773054737</v>
      </c>
      <c r="CD17" s="126">
        <f t="shared" si="68"/>
        <v>102789.91564920491</v>
      </c>
      <c r="CE17" s="126">
        <f t="shared" si="69"/>
        <v>118890.65282969821</v>
      </c>
      <c r="CF17" s="126">
        <f t="shared" si="70"/>
        <v>135527.92682553738</v>
      </c>
      <c r="CG17" s="126">
        <f t="shared" si="71"/>
        <v>152713.96168713048</v>
      </c>
      <c r="CH17" s="126">
        <f t="shared" si="72"/>
        <v>170461.1901720459</v>
      </c>
      <c r="CI17" s="126">
        <f t="shared" si="73"/>
        <v>188782.25593986793</v>
      </c>
      <c r="CJ17" s="126">
        <f t="shared" si="74"/>
        <v>207690.01572981896</v>
      </c>
      <c r="CK17" s="126">
        <f t="shared" si="75"/>
        <v>241607.8021917163</v>
      </c>
      <c r="CL17" s="126">
        <f t="shared" si="76"/>
        <v>276262.21176859073</v>
      </c>
      <c r="CM17" s="126">
        <f t="shared" si="77"/>
        <v>311657.9514918435</v>
      </c>
      <c r="CN17" s="126">
        <f t="shared" si="78"/>
        <v>347799.42037239106</v>
      </c>
      <c r="CO17" s="126">
        <f t="shared" si="79"/>
        <v>384690.69193655066</v>
      </c>
      <c r="CP17" s="126">
        <f t="shared" si="80"/>
        <v>422335.49613945093</v>
      </c>
      <c r="CQ17" s="126">
        <f t="shared" si="81"/>
        <v>460737.20063747844</v>
      </c>
      <c r="CR17" s="126">
        <f t="shared" si="82"/>
        <v>499898.791400772</v>
      </c>
      <c r="CS17" s="126">
        <f t="shared" si="83"/>
        <v>539822.85264626914</v>
      </c>
      <c r="CT17" s="126">
        <f t="shared" si="84"/>
        <v>580511.54607128887</v>
      </c>
    </row>
    <row r="18" spans="1:115" outlineLevel="1">
      <c r="B18" s="1" t="s">
        <v>23</v>
      </c>
      <c r="C18" s="5" t="s">
        <v>197</v>
      </c>
      <c r="D18" s="126">
        <f>'[2]Yearly HC Ethylene'!D18</f>
        <v>0</v>
      </c>
      <c r="E18" s="126">
        <f>'[2]Yearly HC Ethylene'!E18</f>
        <v>0</v>
      </c>
      <c r="F18" s="126">
        <f>'[2]Yearly HC Ethylene'!F18</f>
        <v>0</v>
      </c>
      <c r="G18" s="126">
        <f>'[2]Yearly HC Ethylene'!G18</f>
        <v>0</v>
      </c>
      <c r="H18" s="126">
        <f>'[2]Yearly HC Ethylene'!H18</f>
        <v>0</v>
      </c>
      <c r="I18" s="126">
        <f>'[2]Yearly HC Ethylene'!I18</f>
        <v>0</v>
      </c>
      <c r="J18" s="126">
        <f>'[2]Yearly HC Ethylene'!J18</f>
        <v>0</v>
      </c>
      <c r="K18" s="126">
        <f>'[2]Yearly HC Ethylene'!K18</f>
        <v>0</v>
      </c>
      <c r="L18" s="126">
        <f>'[2]Yearly HC Ethylene'!L18</f>
        <v>0</v>
      </c>
      <c r="M18" s="126">
        <f>'[2]Yearly HC Ethylene'!M18</f>
        <v>0</v>
      </c>
      <c r="N18" s="126">
        <f>'[2]Yearly HC Ethylene'!N18</f>
        <v>0</v>
      </c>
      <c r="O18" s="126">
        <f>'[2]Yearly HC Ethylene'!O18</f>
        <v>0</v>
      </c>
      <c r="P18" s="126">
        <f>'[2]Yearly HC Ethylene'!P18</f>
        <v>0</v>
      </c>
      <c r="Q18" s="126">
        <f>'[2]Yearly HC Ethylene'!Q18</f>
        <v>0</v>
      </c>
      <c r="R18" s="126">
        <f>'[2]Yearly HC Ethylene'!R18</f>
        <v>0</v>
      </c>
      <c r="S18" s="126">
        <f>'[2]Yearly HC Ethylene'!S18</f>
        <v>0</v>
      </c>
      <c r="T18" s="126">
        <f>'[2]Yearly HC Ethylene'!T18</f>
        <v>0</v>
      </c>
      <c r="U18" s="126">
        <f>'[2]Yearly HC Ethylene'!U18</f>
        <v>0</v>
      </c>
      <c r="V18" s="126">
        <f>'[2]Yearly HC Ethylene'!V18</f>
        <v>0</v>
      </c>
      <c r="W18" s="126">
        <f>'[2]Yearly HC Ethylene'!W18</f>
        <v>0</v>
      </c>
      <c r="X18" s="126">
        <f>'[2]Yearly HC Ethylene'!X18</f>
        <v>0</v>
      </c>
      <c r="Y18" s="126">
        <f>'[2]Yearly HC Ethylene'!Y18</f>
        <v>0</v>
      </c>
      <c r="Z18" s="126">
        <f>'[2]Yearly HC Ethylene'!Z18</f>
        <v>0</v>
      </c>
      <c r="AA18" s="126">
        <f>'[2]Yearly HC Ethylene'!AA18</f>
        <v>0</v>
      </c>
      <c r="AB18" s="126">
        <f>'[2]Yearly HC Ethylene'!AB18</f>
        <v>0</v>
      </c>
      <c r="AC18" s="126">
        <f>'[2]Yearly HC Ethylene'!AC18</f>
        <v>0</v>
      </c>
      <c r="AD18" s="126">
        <f>'[2]Yearly HC Ethylene'!AD18</f>
        <v>0</v>
      </c>
      <c r="AE18" s="126">
        <f>'[2]Yearly HC Ethylene'!AE18</f>
        <v>0</v>
      </c>
      <c r="AF18" s="126">
        <f>'[2]Yearly HC Ethylene'!AF18</f>
        <v>0</v>
      </c>
      <c r="AG18" s="126">
        <f>'[2]Yearly HC Ethylene'!AG18</f>
        <v>0</v>
      </c>
      <c r="AH18" s="126">
        <f>'[2]Yearly HC Ethylene'!AH18</f>
        <v>0</v>
      </c>
      <c r="AJ18" s="126">
        <f>'[3]Yearly HC Ethylene'!D18</f>
        <v>0</v>
      </c>
      <c r="AK18" s="126">
        <f>'[3]Yearly HC Ethylene'!E18</f>
        <v>0</v>
      </c>
      <c r="AL18" s="126">
        <f>'[3]Yearly HC Ethylene'!F18</f>
        <v>0</v>
      </c>
      <c r="AM18" s="126">
        <f>'[3]Yearly HC Ethylene'!G18</f>
        <v>0</v>
      </c>
      <c r="AN18" s="126">
        <f>'[3]Yearly HC Ethylene'!H18</f>
        <v>0</v>
      </c>
      <c r="AO18" s="126">
        <f>'[3]Yearly HC Ethylene'!I18</f>
        <v>0</v>
      </c>
      <c r="AP18" s="126">
        <f>'[3]Yearly HC Ethylene'!J18</f>
        <v>0</v>
      </c>
      <c r="AQ18" s="126">
        <f>'[3]Yearly HC Ethylene'!K18</f>
        <v>0</v>
      </c>
      <c r="AR18" s="126">
        <f>'[3]Yearly HC Ethylene'!L18</f>
        <v>0</v>
      </c>
      <c r="AS18" s="126">
        <f>'[3]Yearly HC Ethylene'!M18</f>
        <v>0</v>
      </c>
      <c r="AT18" s="126">
        <f>'[3]Yearly HC Ethylene'!N18</f>
        <v>0</v>
      </c>
      <c r="AU18" s="126">
        <f>'[3]Yearly HC Ethylene'!O18</f>
        <v>0</v>
      </c>
      <c r="AV18" s="126">
        <f>'[3]Yearly HC Ethylene'!P18</f>
        <v>0</v>
      </c>
      <c r="AW18" s="126">
        <f>'[3]Yearly HC Ethylene'!Q18</f>
        <v>0</v>
      </c>
      <c r="AX18" s="126">
        <f>'[3]Yearly HC Ethylene'!R18</f>
        <v>0</v>
      </c>
      <c r="AY18" s="126">
        <f>'[3]Yearly HC Ethylene'!S18</f>
        <v>0</v>
      </c>
      <c r="AZ18" s="126">
        <f>'[3]Yearly HC Ethylene'!T18</f>
        <v>0</v>
      </c>
      <c r="BA18" s="126">
        <f>'[3]Yearly HC Ethylene'!U18</f>
        <v>0</v>
      </c>
      <c r="BB18" s="126">
        <f>'[3]Yearly HC Ethylene'!V18</f>
        <v>0</v>
      </c>
      <c r="BC18" s="126">
        <f>'[3]Yearly HC Ethylene'!W18</f>
        <v>0</v>
      </c>
      <c r="BD18" s="126">
        <f>'[3]Yearly HC Ethylene'!X18</f>
        <v>0</v>
      </c>
      <c r="BE18" s="126">
        <f>'[3]Yearly HC Ethylene'!Y18</f>
        <v>0</v>
      </c>
      <c r="BF18" s="126">
        <f>'[3]Yearly HC Ethylene'!Z18</f>
        <v>0</v>
      </c>
      <c r="BG18" s="126">
        <f>'[3]Yearly HC Ethylene'!AA18</f>
        <v>0</v>
      </c>
      <c r="BH18" s="126">
        <f>'[3]Yearly HC Ethylene'!AB18</f>
        <v>0</v>
      </c>
      <c r="BI18" s="126">
        <f>'[3]Yearly HC Ethylene'!AC18</f>
        <v>0</v>
      </c>
      <c r="BJ18" s="126">
        <f>'[3]Yearly HC Ethylene'!AD18</f>
        <v>0</v>
      </c>
      <c r="BK18" s="126">
        <f>'[3]Yearly HC Ethylene'!AE18</f>
        <v>0</v>
      </c>
      <c r="BL18" s="126">
        <f>'[3]Yearly HC Ethylene'!AF18</f>
        <v>0</v>
      </c>
      <c r="BM18" s="126">
        <f>'[3]Yearly HC Ethylene'!AG18</f>
        <v>0</v>
      </c>
      <c r="BN18" s="126">
        <f>'[3]Yearly HC Ethylene'!AH18</f>
        <v>0</v>
      </c>
      <c r="BP18" s="126">
        <f t="shared" si="54"/>
        <v>0</v>
      </c>
      <c r="BQ18" s="126">
        <f t="shared" si="55"/>
        <v>0</v>
      </c>
      <c r="BR18" s="126">
        <f t="shared" si="56"/>
        <v>0</v>
      </c>
      <c r="BS18" s="126">
        <f t="shared" si="57"/>
        <v>0</v>
      </c>
      <c r="BT18" s="126">
        <f t="shared" si="58"/>
        <v>0</v>
      </c>
      <c r="BU18" s="126">
        <f t="shared" si="59"/>
        <v>0</v>
      </c>
      <c r="BV18" s="126">
        <f t="shared" si="60"/>
        <v>0</v>
      </c>
      <c r="BW18" s="126">
        <f t="shared" si="61"/>
        <v>0</v>
      </c>
      <c r="BX18" s="126">
        <f t="shared" si="62"/>
        <v>0</v>
      </c>
      <c r="BY18" s="126">
        <f t="shared" si="63"/>
        <v>0</v>
      </c>
      <c r="BZ18" s="126">
        <f t="shared" si="64"/>
        <v>0</v>
      </c>
      <c r="CA18" s="126">
        <f t="shared" si="65"/>
        <v>0</v>
      </c>
      <c r="CB18" s="126">
        <f t="shared" si="66"/>
        <v>0</v>
      </c>
      <c r="CC18" s="126">
        <f t="shared" si="67"/>
        <v>0</v>
      </c>
      <c r="CD18" s="126">
        <f t="shared" si="68"/>
        <v>0</v>
      </c>
      <c r="CE18" s="126">
        <f t="shared" si="69"/>
        <v>0</v>
      </c>
      <c r="CF18" s="126">
        <f t="shared" si="70"/>
        <v>0</v>
      </c>
      <c r="CG18" s="126">
        <f t="shared" si="71"/>
        <v>0</v>
      </c>
      <c r="CH18" s="126">
        <f t="shared" si="72"/>
        <v>0</v>
      </c>
      <c r="CI18" s="126">
        <f t="shared" si="73"/>
        <v>0</v>
      </c>
      <c r="CJ18" s="126">
        <f t="shared" si="74"/>
        <v>0</v>
      </c>
      <c r="CK18" s="126">
        <f t="shared" si="75"/>
        <v>0</v>
      </c>
      <c r="CL18" s="126">
        <f t="shared" si="76"/>
        <v>0</v>
      </c>
      <c r="CM18" s="126">
        <f t="shared" si="77"/>
        <v>0</v>
      </c>
      <c r="CN18" s="126">
        <f t="shared" si="78"/>
        <v>0</v>
      </c>
      <c r="CO18" s="126">
        <f t="shared" si="79"/>
        <v>0</v>
      </c>
      <c r="CP18" s="126">
        <f t="shared" si="80"/>
        <v>0</v>
      </c>
      <c r="CQ18" s="126">
        <f t="shared" si="81"/>
        <v>0</v>
      </c>
      <c r="CR18" s="126">
        <f t="shared" si="82"/>
        <v>0</v>
      </c>
      <c r="CS18" s="126">
        <f t="shared" si="83"/>
        <v>0</v>
      </c>
      <c r="CT18" s="126">
        <f t="shared" si="84"/>
        <v>0</v>
      </c>
    </row>
    <row r="19" spans="1:115" s="36" customFormat="1" ht="75">
      <c r="A19" s="36" t="s">
        <v>48</v>
      </c>
      <c r="B19" s="36" t="s">
        <v>3</v>
      </c>
      <c r="C19" s="37" t="s">
        <v>197</v>
      </c>
      <c r="D19" s="128">
        <f>'[2]Yearly HC Ethylene'!D19</f>
        <v>582875.6940607368</v>
      </c>
      <c r="E19" s="128">
        <f>'[2]Yearly HC Ethylene'!E19</f>
        <v>590766.82742451236</v>
      </c>
      <c r="F19" s="128">
        <f>'[2]Yearly HC Ethylene'!F19</f>
        <v>598753.19222981902</v>
      </c>
      <c r="G19" s="128">
        <f>'[2]Yearly HC Ethylene'!G19</f>
        <v>606835.71832210827</v>
      </c>
      <c r="H19" s="128">
        <f>'[2]Yearly HC Ethylene'!H19</f>
        <v>615015.34003919514</v>
      </c>
      <c r="I19" s="128">
        <f>'[2]Yearly HC Ethylene'!I19</f>
        <v>623292.99611679907</v>
      </c>
      <c r="J19" s="128">
        <f>'[2]Yearly HC Ethylene'!J19</f>
        <v>631669.62959019269</v>
      </c>
      <c r="K19" s="128">
        <f>'[2]Yearly HC Ethylene'!K19</f>
        <v>640146.18769186572</v>
      </c>
      <c r="L19" s="128">
        <f>'[2]Yearly HC Ethylene'!L19</f>
        <v>648723.62174511433</v>
      </c>
      <c r="M19" s="128">
        <f>'[2]Yearly HC Ethylene'!M19</f>
        <v>657402.88705345953</v>
      </c>
      <c r="N19" s="128">
        <f>'[2]Yearly HC Ethylene'!N19</f>
        <v>666184.94278580276</v>
      </c>
      <c r="O19" s="128">
        <f>'[2]Yearly HC Ethylene'!O19</f>
        <v>669524.57925873308</v>
      </c>
      <c r="P19" s="128">
        <f>'[2]Yearly HC Ethylene'!P19</f>
        <v>672764.73113888851</v>
      </c>
      <c r="Q19" s="128">
        <f>'[2]Yearly HC Ethylene'!Q19</f>
        <v>675902.06004362879</v>
      </c>
      <c r="R19" s="128">
        <f>'[2]Yearly HC Ethylene'!R19</f>
        <v>678933.18307668075</v>
      </c>
      <c r="S19" s="128">
        <f>'[2]Yearly HC Ethylene'!S19</f>
        <v>681854.67335596727</v>
      </c>
      <c r="T19" s="128">
        <f>'[2]Yearly HC Ethylene'!T19</f>
        <v>684663.06059721543</v>
      </c>
      <c r="U19" s="128">
        <f>'[2]Yearly HC Ethylene'!U19</f>
        <v>687354.83175563067</v>
      </c>
      <c r="V19" s="128">
        <f>'[2]Yearly HC Ethylene'!V19</f>
        <v>689926.43172798923</v>
      </c>
      <c r="W19" s="128">
        <f>'[2]Yearly HC Ethylene'!W19</f>
        <v>692374.26411757758</v>
      </c>
      <c r="X19" s="128">
        <f>'[2]Yearly HC Ethylene'!X19</f>
        <v>694694.69206448551</v>
      </c>
      <c r="Y19" s="128">
        <f>'[2]Yearly HC Ethylene'!Y19</f>
        <v>682800.81888365676</v>
      </c>
      <c r="Z19" s="128">
        <f>'[2]Yearly HC Ethylene'!Z19</f>
        <v>670609.15777003171</v>
      </c>
      <c r="AA19" s="128">
        <f>'[2]Yearly HC Ethylene'!AA19</f>
        <v>658122.1037083324</v>
      </c>
      <c r="AB19" s="128">
        <f>'[2]Yearly HC Ethylene'!AB19</f>
        <v>645342.43914652593</v>
      </c>
      <c r="AC19" s="128">
        <f>'[2]Yearly HC Ethylene'!AC19</f>
        <v>632273.35133168194</v>
      </c>
      <c r="AD19" s="128">
        <f>'[2]Yearly HC Ethylene'!AD19</f>
        <v>618918.45022474439</v>
      </c>
      <c r="AE19" s="128">
        <f>'[2]Yearly HC Ethylene'!AE19</f>
        <v>605281.78701093746</v>
      </c>
      <c r="AF19" s="128">
        <f>'[2]Yearly HC Ethylene'!AF19</f>
        <v>591367.87322297005</v>
      </c>
      <c r="AG19" s="128">
        <f>'[2]Yearly HC Ethylene'!AG19</f>
        <v>577181.70049464901</v>
      </c>
      <c r="AH19" s="128">
        <f>'[2]Yearly HC Ethylene'!AH19</f>
        <v>562728.76096298243</v>
      </c>
      <c r="AI19" s="128"/>
      <c r="AJ19" s="128">
        <f>'[3]Yearly HC Ethylene'!D19</f>
        <v>93277.946794923075</v>
      </c>
      <c r="AK19" s="128">
        <f>'[3]Yearly HC Ethylene'!E19</f>
        <v>94540.769598409548</v>
      </c>
      <c r="AL19" s="128">
        <f>'[3]Yearly HC Ethylene'!F19</f>
        <v>95818.832346582072</v>
      </c>
      <c r="AM19" s="128">
        <f>'[3]Yearly HC Ethylene'!G19</f>
        <v>97112.283843165787</v>
      </c>
      <c r="AN19" s="128">
        <f>'[3]Yearly HC Ethylene'!H19</f>
        <v>98421.273610801436</v>
      </c>
      <c r="AO19" s="128">
        <f>'[3]Yearly HC Ethylene'!I19</f>
        <v>99745.951875929022</v>
      </c>
      <c r="AP19" s="128">
        <f>'[3]Yearly HC Ethylene'!J19</f>
        <v>101086.46955304864</v>
      </c>
      <c r="AQ19" s="128">
        <f>'[3]Yearly HC Ethylene'!K19</f>
        <v>102442.97822834356</v>
      </c>
      <c r="AR19" s="128">
        <f>'[3]Yearly HC Ethylene'!L19</f>
        <v>103815.63014265122</v>
      </c>
      <c r="AS19" s="128">
        <f>'[3]Yearly HC Ethylene'!M19</f>
        <v>105204.5781737669</v>
      </c>
      <c r="AT19" s="128">
        <f>'[3]Yearly HC Ethylene'!N19</f>
        <v>106609.97581806497</v>
      </c>
      <c r="AU19" s="128">
        <f>'[3]Yearly HC Ethylene'!O19</f>
        <v>107144.41984517159</v>
      </c>
      <c r="AV19" s="128">
        <f>'[3]Yearly HC Ethylene'!P19</f>
        <v>107662.94329324854</v>
      </c>
      <c r="AW19" s="128">
        <f>'[3]Yearly HC Ethylene'!Q19</f>
        <v>108165.01191892027</v>
      </c>
      <c r="AX19" s="128">
        <f>'[3]Yearly HC Ethylene'!R19</f>
        <v>108650.08435526797</v>
      </c>
      <c r="AY19" s="128">
        <f>'[3]Yearly HC Ethylene'!S19</f>
        <v>109117.61219629813</v>
      </c>
      <c r="AZ19" s="128">
        <f>'[3]Yearly HC Ethylene'!T19</f>
        <v>109567.04009033789</v>
      </c>
      <c r="BA19" s="128">
        <f>'[3]Yearly HC Ethylene'!U19</f>
        <v>109997.80584272249</v>
      </c>
      <c r="BB19" s="128">
        <f>'[3]Yearly HC Ethylene'!V19</f>
        <v>110409.34052815149</v>
      </c>
      <c r="BC19" s="128">
        <f>'[3]Yearly HC Ethylene'!W19</f>
        <v>110801.06861310251</v>
      </c>
      <c r="BD19" s="128">
        <f>'[3]Yearly HC Ethylene'!X19</f>
        <v>111172.40808870361</v>
      </c>
      <c r="BE19" s="128">
        <f>'[3]Yearly HC Ethylene'!Y19</f>
        <v>109269.02443237411</v>
      </c>
      <c r="BF19" s="128">
        <f>'[3]Yearly HC Ethylene'!Z19</f>
        <v>107317.98559461473</v>
      </c>
      <c r="BG19" s="128">
        <f>'[3]Yearly HC Ethylene'!AA19</f>
        <v>105319.67484626647</v>
      </c>
      <c r="BH19" s="128">
        <f>'[3]Yearly HC Ethylene'!AB19</f>
        <v>103274.53746414579</v>
      </c>
      <c r="BI19" s="128">
        <f>'[3]Yearly HC Ethylene'!AC19</f>
        <v>101183.08350531223</v>
      </c>
      <c r="BJ19" s="128">
        <f>'[3]Yearly HC Ethylene'!AD19</f>
        <v>99045.89067398003</v>
      </c>
      <c r="BK19" s="128">
        <f>'[3]Yearly HC Ethylene'!AE19</f>
        <v>96863.607283749661</v>
      </c>
      <c r="BL19" s="128">
        <f>'[3]Yearly HC Ethylene'!AF19</f>
        <v>94636.95531790542</v>
      </c>
      <c r="BM19" s="128">
        <f>'[3]Yearly HC Ethylene'!AG19</f>
        <v>92366.733590598262</v>
      </c>
      <c r="BN19" s="128">
        <f>'[3]Yearly HC Ethylene'!AH19</f>
        <v>90053.821011806533</v>
      </c>
      <c r="BO19" s="128"/>
      <c r="BP19" s="128">
        <f t="shared" si="54"/>
        <v>676153.64085565985</v>
      </c>
      <c r="BQ19" s="128">
        <f t="shared" si="55"/>
        <v>685307.59702292189</v>
      </c>
      <c r="BR19" s="128">
        <f t="shared" si="56"/>
        <v>694572.02457640111</v>
      </c>
      <c r="BS19" s="128">
        <f t="shared" si="57"/>
        <v>703948.002165274</v>
      </c>
      <c r="BT19" s="128">
        <f t="shared" si="58"/>
        <v>713436.61364999658</v>
      </c>
      <c r="BU19" s="128">
        <f t="shared" si="59"/>
        <v>723038.94799272809</v>
      </c>
      <c r="BV19" s="128">
        <f t="shared" si="60"/>
        <v>732756.0991432413</v>
      </c>
      <c r="BW19" s="128">
        <f t="shared" si="61"/>
        <v>742589.16592020926</v>
      </c>
      <c r="BX19" s="128">
        <f t="shared" si="62"/>
        <v>752539.2518877656</v>
      </c>
      <c r="BY19" s="128">
        <f t="shared" si="63"/>
        <v>762607.46522722649</v>
      </c>
      <c r="BZ19" s="128">
        <f t="shared" si="64"/>
        <v>772794.91860386776</v>
      </c>
      <c r="CA19" s="128">
        <f t="shared" si="65"/>
        <v>776668.9991039047</v>
      </c>
      <c r="CB19" s="128">
        <f t="shared" si="66"/>
        <v>780427.67443213705</v>
      </c>
      <c r="CC19" s="128">
        <f t="shared" si="67"/>
        <v>784067.07196254912</v>
      </c>
      <c r="CD19" s="128">
        <f t="shared" si="68"/>
        <v>787583.26743194868</v>
      </c>
      <c r="CE19" s="128">
        <f t="shared" si="69"/>
        <v>790972.28555226536</v>
      </c>
      <c r="CF19" s="128">
        <f t="shared" si="70"/>
        <v>794230.10068755329</v>
      </c>
      <c r="CG19" s="128">
        <f t="shared" si="71"/>
        <v>797352.63759835321</v>
      </c>
      <c r="CH19" s="128">
        <f t="shared" si="72"/>
        <v>800335.77225614071</v>
      </c>
      <c r="CI19" s="128">
        <f t="shared" si="73"/>
        <v>803175.33273068012</v>
      </c>
      <c r="CJ19" s="128">
        <f t="shared" si="74"/>
        <v>805867.10015318915</v>
      </c>
      <c r="CK19" s="128">
        <f t="shared" si="75"/>
        <v>792069.84331603092</v>
      </c>
      <c r="CL19" s="128">
        <f t="shared" si="76"/>
        <v>777927.14336464647</v>
      </c>
      <c r="CM19" s="128">
        <f t="shared" si="77"/>
        <v>763441.77855459892</v>
      </c>
      <c r="CN19" s="128">
        <f t="shared" si="78"/>
        <v>748616.97661067173</v>
      </c>
      <c r="CO19" s="128">
        <f t="shared" si="79"/>
        <v>733456.43483699416</v>
      </c>
      <c r="CP19" s="128">
        <f t="shared" si="80"/>
        <v>717964.34089872439</v>
      </c>
      <c r="CQ19" s="128">
        <f t="shared" si="81"/>
        <v>702145.39429468708</v>
      </c>
      <c r="CR19" s="128">
        <f t="shared" si="82"/>
        <v>686004.82854087546</v>
      </c>
      <c r="CS19" s="128">
        <f t="shared" si="83"/>
        <v>669548.43408524722</v>
      </c>
      <c r="CT19" s="128">
        <f t="shared" si="84"/>
        <v>652782.58197478892</v>
      </c>
      <c r="CY19" s="75"/>
      <c r="CZ19" s="76" t="s">
        <v>104</v>
      </c>
      <c r="DA19" s="76" t="s">
        <v>105</v>
      </c>
      <c r="DB19" s="76" t="s">
        <v>106</v>
      </c>
      <c r="DC19" s="76" t="s">
        <v>125</v>
      </c>
      <c r="DD19" s="76" t="s">
        <v>126</v>
      </c>
      <c r="DE19" s="76" t="s">
        <v>127</v>
      </c>
      <c r="DF19" s="76" t="s">
        <v>128</v>
      </c>
      <c r="DG19" s="76" t="s">
        <v>129</v>
      </c>
      <c r="DH19" s="76" t="s">
        <v>99</v>
      </c>
      <c r="DI19" s="76" t="s">
        <v>130</v>
      </c>
    </row>
    <row r="20" spans="1:115" s="13" customFormat="1">
      <c r="A20" s="380" t="s">
        <v>115</v>
      </c>
      <c r="B20" s="6" t="s">
        <v>116</v>
      </c>
      <c r="C20" s="7" t="s">
        <v>197</v>
      </c>
      <c r="D20" s="125">
        <f>'[2]Yearly HC Ethylene'!D20</f>
        <v>36825.842975206615</v>
      </c>
      <c r="E20" s="125">
        <f>'[2]Yearly HC Ethylene'!E20</f>
        <v>37324.401486244016</v>
      </c>
      <c r="F20" s="125">
        <f>'[2]Yearly HC Ethylene'!F20</f>
        <v>37828.97667999415</v>
      </c>
      <c r="G20" s="125">
        <f>'[2]Yearly HC Ethylene'!G20</f>
        <v>38339.627303704394</v>
      </c>
      <c r="H20" s="125">
        <f>'[2]Yearly HC Ethylene'!H20</f>
        <v>38856.412388447767</v>
      </c>
      <c r="I20" s="125">
        <f>'[2]Yearly HC Ethylene'!I20</f>
        <v>39379.391243155063</v>
      </c>
      <c r="J20" s="125">
        <f>'[2]Yearly HC Ethylene'!J20</f>
        <v>39908.623448401057</v>
      </c>
      <c r="K20" s="125">
        <f>'[2]Yearly HC Ethylene'!K20</f>
        <v>40444.168849938935</v>
      </c>
      <c r="L20" s="125">
        <f>'[2]Yearly HC Ethylene'!L20</f>
        <v>40986.087551977333</v>
      </c>
      <c r="M20" s="125">
        <f>'[2]Yearly HC Ethylene'!M20</f>
        <v>41534.439910193825</v>
      </c>
      <c r="N20" s="125">
        <f>'[2]Yearly HC Ethylene'!N20</f>
        <v>42089.28652447911</v>
      </c>
      <c r="O20" s="125">
        <f>'[2]Yearly HC Ethylene'!O20</f>
        <v>42300.283362397677</v>
      </c>
      <c r="P20" s="125">
        <f>'[2]Yearly HC Ethylene'!P20</f>
        <v>42504.994805283801</v>
      </c>
      <c r="Q20" s="125">
        <f>'[2]Yearly HC Ethylene'!Q20</f>
        <v>42703.209935516184</v>
      </c>
      <c r="R20" s="125">
        <f>'[2]Yearly HC Ethylene'!R20</f>
        <v>42894.7150231208</v>
      </c>
      <c r="S20" s="125">
        <f>'[2]Yearly HC Ethylene'!S20</f>
        <v>43079.293559118887</v>
      </c>
      <c r="T20" s="125">
        <f>'[2]Yearly HC Ethylene'!T20</f>
        <v>43256.726292399064</v>
      </c>
      <c r="U20" s="125">
        <f>'[2]Yearly HC Ethylene'!U20</f>
        <v>43426.791270258065</v>
      </c>
      <c r="V20" s="125">
        <f>'[2]Yearly HC Ethylene'!V20</f>
        <v>43589.26388275862</v>
      </c>
      <c r="W20" s="125">
        <f>'[2]Yearly HC Ethylene'!W20</f>
        <v>43743.916911058019</v>
      </c>
      <c r="X20" s="125">
        <f>'[2]Yearly HC Ethylene'!X20</f>
        <v>43890.520579865675</v>
      </c>
      <c r="Y20" s="125">
        <f>'[2]Yearly HC Ethylene'!Y20</f>
        <v>43139.070638502053</v>
      </c>
      <c r="Z20" s="125">
        <f>'[2]Yearly HC Ethylene'!Z20</f>
        <v>42368.806579883567</v>
      </c>
      <c r="AA20" s="125">
        <f>'[2]Yearly HC Ethylene'!AA20</f>
        <v>41579.879718144955</v>
      </c>
      <c r="AB20" s="125">
        <f>'[2]Yearly HC Ethylene'!AB20</f>
        <v>40772.465847186977</v>
      </c>
      <c r="AC20" s="125">
        <f>'[2]Yearly HC Ethylene'!AC20</f>
        <v>39946.766335948683</v>
      </c>
      <c r="AD20" s="125">
        <f>'[2]Yearly HC Ethylene'!AD20</f>
        <v>39103.009260255203</v>
      </c>
      <c r="AE20" s="125">
        <f>'[2]Yearly HC Ethylene'!AE20</f>
        <v>38241.450572297457</v>
      </c>
      <c r="AF20" s="125">
        <f>'[2]Yearly HC Ethylene'!AF20</f>
        <v>37362.375308828225</v>
      </c>
      <c r="AG20" s="125">
        <f>'[2]Yearly HC Ethylene'!AG20</f>
        <v>36466.098839187223</v>
      </c>
      <c r="AH20" s="125">
        <f>'[2]Yearly HC Ethylene'!AH20</f>
        <v>35552.968154297399</v>
      </c>
      <c r="AI20" s="125"/>
      <c r="AJ20" s="125">
        <f>'[3]Yearly HC Ethylene'!D20</f>
        <v>7235.252082164473</v>
      </c>
      <c r="AK20" s="125">
        <f>'[3]Yearly HC Ethylene'!E20</f>
        <v>7333.2049384641314</v>
      </c>
      <c r="AL20" s="125">
        <f>'[3]Yearly HC Ethylene'!F20</f>
        <v>7432.3399052766235</v>
      </c>
      <c r="AM20" s="125">
        <f>'[3]Yearly HC Ethylene'!G20</f>
        <v>7532.6685247992118</v>
      </c>
      <c r="AN20" s="125">
        <f>'[3]Yearly HC Ethylene'!H20</f>
        <v>7634.2023949929899</v>
      </c>
      <c r="AO20" s="125">
        <f>'[3]Yearly HC Ethylene'!I20</f>
        <v>7736.9531684103567</v>
      </c>
      <c r="AP20" s="125">
        <f>'[3]Yearly HC Ethylene'!J20</f>
        <v>7840.9325509741875</v>
      </c>
      <c r="AQ20" s="125">
        <f>'[3]Yearly HC Ethylene'!K20</f>
        <v>7946.1523007075302</v>
      </c>
      <c r="AR20" s="125">
        <f>'[3]Yearly HC Ethylene'!L20</f>
        <v>8052.6242264127177</v>
      </c>
      <c r="AS20" s="125">
        <f>'[3]Yearly HC Ethylene'!M20</f>
        <v>8160.3601862987362</v>
      </c>
      <c r="AT20" s="125">
        <f>'[3]Yearly HC Ethylene'!N20</f>
        <v>8269.372086555637</v>
      </c>
      <c r="AU20" s="125">
        <f>'[3]Yearly HC Ethylene'!O20</f>
        <v>8310.8270862934096</v>
      </c>
      <c r="AV20" s="125">
        <f>'[3]Yearly HC Ethylene'!P20</f>
        <v>8351.0471810345389</v>
      </c>
      <c r="AW20" s="125">
        <f>'[3]Yearly HC Ethylene'!Q20</f>
        <v>8389.9909313431435</v>
      </c>
      <c r="AX20" s="125">
        <f>'[3]Yearly HC Ethylene'!R20</f>
        <v>8427.616345234399</v>
      </c>
      <c r="AY20" s="125">
        <f>'[3]Yearly HC Ethylene'!S20</f>
        <v>8463.8808847264645</v>
      </c>
      <c r="AZ20" s="125">
        <f>'[3]Yearly HC Ethylene'!T20</f>
        <v>8498.7414730848577</v>
      </c>
      <c r="BA20" s="125">
        <f>'[3]Yearly HC Ethylene'!U20</f>
        <v>8532.15450278756</v>
      </c>
      <c r="BB20" s="125">
        <f>'[3]Yearly HC Ethylene'!V20</f>
        <v>8564.0758442401038</v>
      </c>
      <c r="BC20" s="125">
        <f>'[3]Yearly HC Ethylene'!W20</f>
        <v>8594.4608552707978</v>
      </c>
      <c r="BD20" s="125">
        <f>'[3]Yearly HC Ethylene'!X20</f>
        <v>8623.2643914371729</v>
      </c>
      <c r="BE20" s="125">
        <f>'[3]Yearly HC Ethylene'!Y20</f>
        <v>8475.625415282464</v>
      </c>
      <c r="BF20" s="125">
        <f>'[3]Yearly HC Ethylene'!Z20</f>
        <v>8324.2899892967507</v>
      </c>
      <c r="BG20" s="125">
        <f>'[3]Yearly HC Ethylene'!AA20</f>
        <v>8169.2878424915079</v>
      </c>
      <c r="BH20" s="125">
        <f>'[3]Yearly HC Ethylene'!AB20</f>
        <v>8010.6535134701653</v>
      </c>
      <c r="BI20" s="125">
        <f>'[3]Yearly HC Ethylene'!AC20</f>
        <v>7848.4265656185944</v>
      </c>
      <c r="BJ20" s="125">
        <f>'[3]Yearly HC Ethylene'!AD20</f>
        <v>7682.6518094816493</v>
      </c>
      <c r="BK20" s="125">
        <f>'[3]Yearly HC Ethylene'!AE20</f>
        <v>7513.3795325333685</v>
      </c>
      <c r="BL20" s="125">
        <f>'[3]Yearly HC Ethylene'!AF20</f>
        <v>7340.6657365538131</v>
      </c>
      <c r="BM20" s="125">
        <f>'[3]Yearly HC Ethylene'!AG20</f>
        <v>7164.5723828312357</v>
      </c>
      <c r="BN20" s="125">
        <f>'[3]Yearly HC Ethylene'!AH20</f>
        <v>6985.1676454139442</v>
      </c>
      <c r="BO20" s="125"/>
      <c r="BP20" s="125">
        <f t="shared" si="54"/>
        <v>44061.095057371087</v>
      </c>
      <c r="BQ20" s="125">
        <f t="shared" si="55"/>
        <v>44657.606424708145</v>
      </c>
      <c r="BR20" s="125">
        <f t="shared" si="56"/>
        <v>45261.316585270775</v>
      </c>
      <c r="BS20" s="125">
        <f t="shared" si="57"/>
        <v>45872.295828503607</v>
      </c>
      <c r="BT20" s="125">
        <f t="shared" si="58"/>
        <v>46490.61478344076</v>
      </c>
      <c r="BU20" s="125">
        <f t="shared" si="59"/>
        <v>47116.34441156542</v>
      </c>
      <c r="BV20" s="125">
        <f t="shared" si="60"/>
        <v>47749.555999375247</v>
      </c>
      <c r="BW20" s="125">
        <f t="shared" si="61"/>
        <v>48390.321150646465</v>
      </c>
      <c r="BX20" s="125">
        <f t="shared" si="62"/>
        <v>49038.711778390047</v>
      </c>
      <c r="BY20" s="125">
        <f t="shared" si="63"/>
        <v>49694.80009649256</v>
      </c>
      <c r="BZ20" s="125">
        <f t="shared" si="64"/>
        <v>50358.658611034749</v>
      </c>
      <c r="CA20" s="125">
        <f t="shared" si="65"/>
        <v>50611.110448691084</v>
      </c>
      <c r="CB20" s="125">
        <f t="shared" si="66"/>
        <v>50856.041986318342</v>
      </c>
      <c r="CC20" s="125">
        <f t="shared" si="67"/>
        <v>51093.200866859326</v>
      </c>
      <c r="CD20" s="125">
        <f t="shared" si="68"/>
        <v>51322.331368355197</v>
      </c>
      <c r="CE20" s="125">
        <f t="shared" si="69"/>
        <v>51543.174443845353</v>
      </c>
      <c r="CF20" s="125">
        <f t="shared" si="70"/>
        <v>51755.467765483918</v>
      </c>
      <c r="CG20" s="125">
        <f t="shared" si="71"/>
        <v>51958.945773045627</v>
      </c>
      <c r="CH20" s="125">
        <f t="shared" si="72"/>
        <v>52153.339726998725</v>
      </c>
      <c r="CI20" s="125">
        <f t="shared" si="73"/>
        <v>52338.37776632882</v>
      </c>
      <c r="CJ20" s="125">
        <f t="shared" si="74"/>
        <v>52513.784971302848</v>
      </c>
      <c r="CK20" s="125">
        <f t="shared" si="75"/>
        <v>51614.696053784515</v>
      </c>
      <c r="CL20" s="125">
        <f t="shared" si="76"/>
        <v>50693.096569180314</v>
      </c>
      <c r="CM20" s="125">
        <f t="shared" si="77"/>
        <v>49749.167560636466</v>
      </c>
      <c r="CN20" s="125">
        <f t="shared" si="78"/>
        <v>48783.11936065714</v>
      </c>
      <c r="CO20" s="125">
        <f t="shared" si="79"/>
        <v>47795.192901567279</v>
      </c>
      <c r="CP20" s="125">
        <f t="shared" si="80"/>
        <v>46785.661069736852</v>
      </c>
      <c r="CQ20" s="125">
        <f t="shared" si="81"/>
        <v>45754.830104830828</v>
      </c>
      <c r="CR20" s="125">
        <f t="shared" si="82"/>
        <v>44703.041045382037</v>
      </c>
      <c r="CS20" s="125">
        <f t="shared" si="83"/>
        <v>43630.671222018456</v>
      </c>
      <c r="CT20" s="125">
        <f t="shared" si="84"/>
        <v>42538.135799711345</v>
      </c>
    </row>
    <row r="21" spans="1:115">
      <c r="A21" s="381"/>
      <c r="B21" s="1" t="s">
        <v>117</v>
      </c>
      <c r="C21" s="5" t="s">
        <v>197</v>
      </c>
      <c r="D21" s="126">
        <f>'[2]Yearly HC Ethylene'!D21</f>
        <v>0</v>
      </c>
      <c r="E21" s="126">
        <f>'[2]Yearly HC Ethylene'!E21</f>
        <v>0</v>
      </c>
      <c r="F21" s="126">
        <f>'[2]Yearly HC Ethylene'!F21</f>
        <v>0</v>
      </c>
      <c r="G21" s="126">
        <f>'[2]Yearly HC Ethylene'!G21</f>
        <v>0</v>
      </c>
      <c r="H21" s="126">
        <f>'[2]Yearly HC Ethylene'!H21</f>
        <v>0</v>
      </c>
      <c r="I21" s="126">
        <f>'[2]Yearly HC Ethylene'!I21</f>
        <v>0</v>
      </c>
      <c r="J21" s="126">
        <f>'[2]Yearly HC Ethylene'!J21</f>
        <v>0</v>
      </c>
      <c r="K21" s="126">
        <f>'[2]Yearly HC Ethylene'!K21</f>
        <v>0</v>
      </c>
      <c r="L21" s="126">
        <f>'[2]Yearly HC Ethylene'!L21</f>
        <v>0</v>
      </c>
      <c r="M21" s="126">
        <f>'[2]Yearly HC Ethylene'!M21</f>
        <v>0</v>
      </c>
      <c r="N21" s="126">
        <f>'[2]Yearly HC Ethylene'!N21</f>
        <v>0</v>
      </c>
      <c r="O21" s="126">
        <f>'[2]Yearly HC Ethylene'!O21</f>
        <v>0</v>
      </c>
      <c r="P21" s="126">
        <f>'[2]Yearly HC Ethylene'!P21</f>
        <v>0</v>
      </c>
      <c r="Q21" s="126">
        <f>'[2]Yearly HC Ethylene'!Q21</f>
        <v>0</v>
      </c>
      <c r="R21" s="126">
        <f>'[2]Yearly HC Ethylene'!R21</f>
        <v>0</v>
      </c>
      <c r="S21" s="126">
        <f>'[2]Yearly HC Ethylene'!S21</f>
        <v>0</v>
      </c>
      <c r="T21" s="126">
        <f>'[2]Yearly HC Ethylene'!T21</f>
        <v>0</v>
      </c>
      <c r="U21" s="126">
        <f>'[2]Yearly HC Ethylene'!U21</f>
        <v>0</v>
      </c>
      <c r="V21" s="126">
        <f>'[2]Yearly HC Ethylene'!V21</f>
        <v>0</v>
      </c>
      <c r="W21" s="126">
        <f>'[2]Yearly HC Ethylene'!W21</f>
        <v>0</v>
      </c>
      <c r="X21" s="126">
        <f>'[2]Yearly HC Ethylene'!X21</f>
        <v>0</v>
      </c>
      <c r="Y21" s="126">
        <f>'[2]Yearly HC Ethylene'!Y21</f>
        <v>0</v>
      </c>
      <c r="Z21" s="126">
        <f>'[2]Yearly HC Ethylene'!Z21</f>
        <v>0</v>
      </c>
      <c r="AA21" s="126">
        <f>'[2]Yearly HC Ethylene'!AA21</f>
        <v>0</v>
      </c>
      <c r="AB21" s="126">
        <f>'[2]Yearly HC Ethylene'!AB21</f>
        <v>0</v>
      </c>
      <c r="AC21" s="126">
        <f>'[2]Yearly HC Ethylene'!AC21</f>
        <v>0</v>
      </c>
      <c r="AD21" s="126">
        <f>'[2]Yearly HC Ethylene'!AD21</f>
        <v>0</v>
      </c>
      <c r="AE21" s="126">
        <f>'[2]Yearly HC Ethylene'!AE21</f>
        <v>0</v>
      </c>
      <c r="AF21" s="126">
        <f>'[2]Yearly HC Ethylene'!AF21</f>
        <v>0</v>
      </c>
      <c r="AG21" s="126">
        <f>'[2]Yearly HC Ethylene'!AG21</f>
        <v>0</v>
      </c>
      <c r="AH21" s="126">
        <f>'[2]Yearly HC Ethylene'!AH21</f>
        <v>0</v>
      </c>
      <c r="AI21" s="126"/>
      <c r="AJ21" s="126">
        <f>'[3]Yearly HC Ethylene'!D21</f>
        <v>0</v>
      </c>
      <c r="AK21" s="126">
        <f>'[3]Yearly HC Ethylene'!E21</f>
        <v>0</v>
      </c>
      <c r="AL21" s="126">
        <f>'[3]Yearly HC Ethylene'!F21</f>
        <v>0</v>
      </c>
      <c r="AM21" s="126">
        <f>'[3]Yearly HC Ethylene'!G21</f>
        <v>0</v>
      </c>
      <c r="AN21" s="126">
        <f>'[3]Yearly HC Ethylene'!H21</f>
        <v>0</v>
      </c>
      <c r="AO21" s="126">
        <f>'[3]Yearly HC Ethylene'!I21</f>
        <v>0</v>
      </c>
      <c r="AP21" s="126">
        <f>'[3]Yearly HC Ethylene'!J21</f>
        <v>0</v>
      </c>
      <c r="AQ21" s="126">
        <f>'[3]Yearly HC Ethylene'!K21</f>
        <v>0</v>
      </c>
      <c r="AR21" s="126">
        <f>'[3]Yearly HC Ethylene'!L21</f>
        <v>0</v>
      </c>
      <c r="AS21" s="126">
        <f>'[3]Yearly HC Ethylene'!M21</f>
        <v>0</v>
      </c>
      <c r="AT21" s="126">
        <f>'[3]Yearly HC Ethylene'!N21</f>
        <v>0</v>
      </c>
      <c r="AU21" s="126">
        <f>'[3]Yearly HC Ethylene'!O21</f>
        <v>0</v>
      </c>
      <c r="AV21" s="126">
        <f>'[3]Yearly HC Ethylene'!P21</f>
        <v>0</v>
      </c>
      <c r="AW21" s="126">
        <f>'[3]Yearly HC Ethylene'!Q21</f>
        <v>0</v>
      </c>
      <c r="AX21" s="126">
        <f>'[3]Yearly HC Ethylene'!R21</f>
        <v>0</v>
      </c>
      <c r="AY21" s="126">
        <f>'[3]Yearly HC Ethylene'!S21</f>
        <v>0</v>
      </c>
      <c r="AZ21" s="126">
        <f>'[3]Yearly HC Ethylene'!T21</f>
        <v>0</v>
      </c>
      <c r="BA21" s="126">
        <f>'[3]Yearly HC Ethylene'!U21</f>
        <v>0</v>
      </c>
      <c r="BB21" s="126">
        <f>'[3]Yearly HC Ethylene'!V21</f>
        <v>0</v>
      </c>
      <c r="BC21" s="126">
        <f>'[3]Yearly HC Ethylene'!W21</f>
        <v>0</v>
      </c>
      <c r="BD21" s="126">
        <f>'[3]Yearly HC Ethylene'!X21</f>
        <v>0</v>
      </c>
      <c r="BE21" s="126">
        <f>'[3]Yearly HC Ethylene'!Y21</f>
        <v>0</v>
      </c>
      <c r="BF21" s="126">
        <f>'[3]Yearly HC Ethylene'!Z21</f>
        <v>0</v>
      </c>
      <c r="BG21" s="126">
        <f>'[3]Yearly HC Ethylene'!AA21</f>
        <v>0</v>
      </c>
      <c r="BH21" s="126">
        <f>'[3]Yearly HC Ethylene'!AB21</f>
        <v>0</v>
      </c>
      <c r="BI21" s="126">
        <f>'[3]Yearly HC Ethylene'!AC21</f>
        <v>0</v>
      </c>
      <c r="BJ21" s="126">
        <f>'[3]Yearly HC Ethylene'!AD21</f>
        <v>0</v>
      </c>
      <c r="BK21" s="126">
        <f>'[3]Yearly HC Ethylene'!AE21</f>
        <v>0</v>
      </c>
      <c r="BL21" s="126">
        <f>'[3]Yearly HC Ethylene'!AF21</f>
        <v>0</v>
      </c>
      <c r="BM21" s="126">
        <f>'[3]Yearly HC Ethylene'!AG21</f>
        <v>0</v>
      </c>
      <c r="BN21" s="126">
        <f>'[3]Yearly HC Ethylene'!AH21</f>
        <v>0</v>
      </c>
      <c r="BO21" s="126"/>
      <c r="BP21" s="126">
        <f t="shared" si="54"/>
        <v>0</v>
      </c>
      <c r="BQ21" s="126">
        <f t="shared" si="55"/>
        <v>0</v>
      </c>
      <c r="BR21" s="126">
        <f t="shared" si="56"/>
        <v>0</v>
      </c>
      <c r="BS21" s="126">
        <f t="shared" si="57"/>
        <v>0</v>
      </c>
      <c r="BT21" s="126">
        <f t="shared" si="58"/>
        <v>0</v>
      </c>
      <c r="BU21" s="126">
        <f t="shared" si="59"/>
        <v>0</v>
      </c>
      <c r="BV21" s="126">
        <f t="shared" si="60"/>
        <v>0</v>
      </c>
      <c r="BW21" s="126">
        <f t="shared" si="61"/>
        <v>0</v>
      </c>
      <c r="BX21" s="126">
        <f t="shared" si="62"/>
        <v>0</v>
      </c>
      <c r="BY21" s="126">
        <f t="shared" si="63"/>
        <v>0</v>
      </c>
      <c r="BZ21" s="126">
        <f t="shared" si="64"/>
        <v>0</v>
      </c>
      <c r="CA21" s="126">
        <f t="shared" si="65"/>
        <v>0</v>
      </c>
      <c r="CB21" s="126">
        <f t="shared" si="66"/>
        <v>0</v>
      </c>
      <c r="CC21" s="126">
        <f t="shared" si="67"/>
        <v>0</v>
      </c>
      <c r="CD21" s="126">
        <f t="shared" si="68"/>
        <v>0</v>
      </c>
      <c r="CE21" s="126">
        <f t="shared" si="69"/>
        <v>0</v>
      </c>
      <c r="CF21" s="126">
        <f t="shared" si="70"/>
        <v>0</v>
      </c>
      <c r="CG21" s="126">
        <f t="shared" si="71"/>
        <v>0</v>
      </c>
      <c r="CH21" s="126">
        <f t="shared" si="72"/>
        <v>0</v>
      </c>
      <c r="CI21" s="126">
        <f t="shared" si="73"/>
        <v>0</v>
      </c>
      <c r="CJ21" s="126">
        <f t="shared" si="74"/>
        <v>0</v>
      </c>
      <c r="CK21" s="126">
        <f t="shared" si="75"/>
        <v>0</v>
      </c>
      <c r="CL21" s="126">
        <f t="shared" si="76"/>
        <v>0</v>
      </c>
      <c r="CM21" s="126">
        <f t="shared" si="77"/>
        <v>0</v>
      </c>
      <c r="CN21" s="126">
        <f t="shared" si="78"/>
        <v>0</v>
      </c>
      <c r="CO21" s="126">
        <f t="shared" si="79"/>
        <v>0</v>
      </c>
      <c r="CP21" s="126">
        <f t="shared" si="80"/>
        <v>0</v>
      </c>
      <c r="CQ21" s="126">
        <f t="shared" si="81"/>
        <v>0</v>
      </c>
      <c r="CR21" s="126">
        <f t="shared" si="82"/>
        <v>0</v>
      </c>
      <c r="CS21" s="126">
        <f t="shared" si="83"/>
        <v>0</v>
      </c>
      <c r="CT21" s="126">
        <f t="shared" si="84"/>
        <v>0</v>
      </c>
      <c r="CY21" s="75" t="s">
        <v>3</v>
      </c>
      <c r="CZ21" s="84">
        <f>BP4</f>
        <v>6390430.3137464328</v>
      </c>
      <c r="DA21" s="81"/>
      <c r="DB21" s="84" t="s">
        <v>35</v>
      </c>
      <c r="DC21" s="84"/>
      <c r="DD21" s="84"/>
      <c r="DE21" s="84"/>
      <c r="DF21" s="84"/>
      <c r="DG21" s="81"/>
      <c r="DH21" s="74"/>
      <c r="DI21" s="84" t="s">
        <v>35</v>
      </c>
    </row>
    <row r="22" spans="1:115">
      <c r="A22" s="381"/>
      <c r="B22" s="1" t="s">
        <v>118</v>
      </c>
      <c r="C22" s="5" t="s">
        <v>197</v>
      </c>
      <c r="D22" s="126">
        <f>'[2]Yearly HC Ethylene'!D22</f>
        <v>23746.467073344633</v>
      </c>
      <c r="E22" s="126">
        <f>'[2]Yearly HC Ethylene'!E22</f>
        <v>24067.953353358811</v>
      </c>
      <c r="F22" s="126">
        <f>'[2]Yearly HC Ethylene'!F22</f>
        <v>24393.319380484951</v>
      </c>
      <c r="G22" s="126">
        <f>'[2]Yearly HC Ethylene'!G22</f>
        <v>24722.603036804292</v>
      </c>
      <c r="H22" s="126">
        <f>'[2]Yearly HC Ethylene'!H22</f>
        <v>25055.842387417833</v>
      </c>
      <c r="I22" s="126">
        <f>'[2]Yearly HC Ethylene'!I22</f>
        <v>25393.075676598033</v>
      </c>
      <c r="J22" s="126">
        <f>'[2]Yearly HC Ethylene'!J22</f>
        <v>25734.341323781962</v>
      </c>
      <c r="K22" s="126">
        <f>'[2]Yearly HC Ethylene'!K22</f>
        <v>26079.677919402118</v>
      </c>
      <c r="L22" s="126">
        <f>'[2]Yearly HC Ethylene'!L22</f>
        <v>26429.124220551243</v>
      </c>
      <c r="M22" s="126">
        <f>'[2]Yearly HC Ethylene'!M22</f>
        <v>26782.719146477193</v>
      </c>
      <c r="N22" s="126">
        <f>'[2]Yearly HC Ethylene'!N22</f>
        <v>27140.501773904154</v>
      </c>
      <c r="O22" s="126">
        <f>'[2]Yearly HC Ethylene'!O22</f>
        <v>27276.559201498858</v>
      </c>
      <c r="P22" s="126">
        <f>'[2]Yearly HC Ethylene'!P22</f>
        <v>27408.563607787808</v>
      </c>
      <c r="Q22" s="126">
        <f>'[2]Yearly HC Ethylene'!Q22</f>
        <v>27536.378986424788</v>
      </c>
      <c r="R22" s="126">
        <f>'[2]Yearly HC Ethylene'!R22</f>
        <v>27659.867517569692</v>
      </c>
      <c r="S22" s="126">
        <f>'[2]Yearly HC Ethylene'!S22</f>
        <v>27778.88958939234</v>
      </c>
      <c r="T22" s="126">
        <f>'[2]Yearly HC Ethylene'!T22</f>
        <v>27893.303821848822</v>
      </c>
      <c r="U22" s="126">
        <f>'[2]Yearly HC Ethylene'!U22</f>
        <v>28002.967092823419</v>
      </c>
      <c r="V22" s="126">
        <f>'[2]Yearly HC Ethylene'!V22</f>
        <v>28107.73456673195</v>
      </c>
      <c r="W22" s="126">
        <f>'[2]Yearly HC Ethylene'!W22</f>
        <v>28207.459725685603</v>
      </c>
      <c r="X22" s="126">
        <f>'[2]Yearly HC Ethylene'!X22</f>
        <v>28301.994403317185</v>
      </c>
      <c r="Y22" s="126">
        <f>'[2]Yearly HC Ethylene'!Y22</f>
        <v>27817.435738852349</v>
      </c>
      <c r="Z22" s="126">
        <f>'[2]Yearly HC Ethylene'!Z22</f>
        <v>27320.745137144211</v>
      </c>
      <c r="AA22" s="126">
        <f>'[2]Yearly HC Ethylene'!AA22</f>
        <v>26812.020170327669</v>
      </c>
      <c r="AB22" s="126">
        <f>'[2]Yearly HC Ethylene'!AB22</f>
        <v>26291.374195864195</v>
      </c>
      <c r="AC22" s="126">
        <f>'[2]Yearly HC Ethylene'!AC22</f>
        <v>25758.937062807996</v>
      </c>
      <c r="AD22" s="126">
        <f>'[2]Yearly HC Ethylene'!AD22</f>
        <v>25214.855841657227</v>
      </c>
      <c r="AE22" s="126">
        <f>'[2]Yearly HC Ethylene'!AE22</f>
        <v>24659.295578471483</v>
      </c>
      <c r="AF22" s="126">
        <f>'[2]Yearly HC Ethylene'!AF22</f>
        <v>24092.440073954778</v>
      </c>
      <c r="AG22" s="126">
        <f>'[2]Yearly HC Ethylene'!AG22</f>
        <v>23514.492688221533</v>
      </c>
      <c r="AH22" s="126">
        <f>'[2]Yearly HC Ethylene'!AH22</f>
        <v>22925.677171982148</v>
      </c>
      <c r="AI22" s="126"/>
      <c r="AJ22" s="126">
        <f>'[3]Yearly HC Ethylene'!D22</f>
        <v>4665.5191424169407</v>
      </c>
      <c r="AK22" s="126">
        <f>'[3]Yearly HC Ethylene'!E22</f>
        <v>4728.6822390071775</v>
      </c>
      <c r="AL22" s="126">
        <f>'[3]Yearly HC Ethylene'!F22</f>
        <v>4792.6075978052068</v>
      </c>
      <c r="AM22" s="126">
        <f>'[3]Yearly HC Ethylene'!G22</f>
        <v>4857.3026615845019</v>
      </c>
      <c r="AN22" s="126">
        <f>'[3]Yearly HC Ethylene'!H22</f>
        <v>4922.7749090768148</v>
      </c>
      <c r="AO22" s="126">
        <f>'[3]Yearly HC Ethylene'!I22</f>
        <v>4989.0318542160994</v>
      </c>
      <c r="AP22" s="126">
        <f>'[3]Yearly HC Ethylene'!J22</f>
        <v>5056.0810453512786</v>
      </c>
      <c r="AQ22" s="126">
        <f>'[3]Yearly HC Ethylene'!K22</f>
        <v>5123.9300644271098</v>
      </c>
      <c r="AR22" s="126">
        <f>'[3]Yearly HC Ethylene'!L22</f>
        <v>5192.5865261324425</v>
      </c>
      <c r="AS22" s="126">
        <f>'[3]Yearly HC Ethylene'!M22</f>
        <v>5262.0580770150918</v>
      </c>
      <c r="AT22" s="126">
        <f>'[3]Yearly HC Ethylene'!N22</f>
        <v>5332.352394562583</v>
      </c>
      <c r="AU22" s="126">
        <f>'[3]Yearly HC Ethylene'!O22</f>
        <v>5359.0838881759482</v>
      </c>
      <c r="AV22" s="126">
        <f>'[3]Yearly HC Ethylene'!P22</f>
        <v>5385.0190760303058</v>
      </c>
      <c r="AW22" s="126">
        <f>'[3]Yearly HC Ethylene'!Q22</f>
        <v>5410.1312366681068</v>
      </c>
      <c r="AX22" s="126">
        <f>'[3]Yearly HC Ethylene'!R22</f>
        <v>5434.3932923307884</v>
      </c>
      <c r="AY22" s="126">
        <f>'[3]Yearly HC Ethylene'!S22</f>
        <v>5457.7778131836612</v>
      </c>
      <c r="AZ22" s="126">
        <f>'[3]Yearly HC Ethylene'!T22</f>
        <v>5480.2570219873096</v>
      </c>
      <c r="BA22" s="126">
        <f>'[3]Yearly HC Ethylene'!U22</f>
        <v>5501.8027992337411</v>
      </c>
      <c r="BB22" s="126">
        <f>'[3]Yearly HC Ethylene'!V22</f>
        <v>5522.3866887661598</v>
      </c>
      <c r="BC22" s="126">
        <f>'[3]Yearly HC Ethylene'!W22</f>
        <v>5541.9799039017753</v>
      </c>
      <c r="BD22" s="126">
        <f>'[3]Yearly HC Ethylene'!X22</f>
        <v>5560.5533340777301</v>
      </c>
      <c r="BE22" s="126">
        <f>'[3]Yearly HC Ethylene'!Y22</f>
        <v>5465.3510575579357</v>
      </c>
      <c r="BF22" s="126">
        <f>'[3]Yearly HC Ethylene'!Z22</f>
        <v>5367.7651933967336</v>
      </c>
      <c r="BG22" s="126">
        <f>'[3]Yearly HC Ethylene'!AA22</f>
        <v>5267.8149118000147</v>
      </c>
      <c r="BH22" s="126">
        <f>'[3]Yearly HC Ethylene'!AB22</f>
        <v>5165.5224843505312</v>
      </c>
      <c r="BI22" s="126">
        <f>'[3]Yearly HC Ethylene'!AC22</f>
        <v>5060.9134227695058</v>
      </c>
      <c r="BJ22" s="126">
        <f>'[3]Yearly HC Ethylene'!AD22</f>
        <v>4954.0166223120659</v>
      </c>
      <c r="BK22" s="126">
        <f>'[3]Yearly HC Ethylene'!AE22</f>
        <v>4844.8645099303158</v>
      </c>
      <c r="BL22" s="126">
        <f>'[3]Yearly HC Ethylene'!AF22</f>
        <v>4733.4931973414323</v>
      </c>
      <c r="BM22" s="126">
        <f>'[3]Yearly HC Ethylene'!AG22</f>
        <v>4619.9426391417655</v>
      </c>
      <c r="BN22" s="126">
        <f>'[3]Yearly HC Ethylene'!AH22</f>
        <v>4504.2567961116401</v>
      </c>
      <c r="BO22" s="126"/>
      <c r="BP22" s="126">
        <f t="shared" si="54"/>
        <v>28411.986215761572</v>
      </c>
      <c r="BQ22" s="126">
        <f t="shared" si="55"/>
        <v>28796.635592365987</v>
      </c>
      <c r="BR22" s="126">
        <f t="shared" si="56"/>
        <v>29185.926978290157</v>
      </c>
      <c r="BS22" s="126">
        <f t="shared" si="57"/>
        <v>29579.905698388793</v>
      </c>
      <c r="BT22" s="126">
        <f t="shared" si="58"/>
        <v>29978.617296494649</v>
      </c>
      <c r="BU22" s="126">
        <f t="shared" si="59"/>
        <v>30382.107530814133</v>
      </c>
      <c r="BV22" s="126">
        <f t="shared" si="60"/>
        <v>30790.422369133241</v>
      </c>
      <c r="BW22" s="126">
        <f t="shared" si="61"/>
        <v>31203.607983829228</v>
      </c>
      <c r="BX22" s="126">
        <f t="shared" si="62"/>
        <v>31621.710746683686</v>
      </c>
      <c r="BY22" s="126">
        <f t="shared" si="63"/>
        <v>32044.777223492285</v>
      </c>
      <c r="BZ22" s="126">
        <f t="shared" si="64"/>
        <v>32472.854168466736</v>
      </c>
      <c r="CA22" s="126">
        <f t="shared" si="65"/>
        <v>32635.643089674806</v>
      </c>
      <c r="CB22" s="126">
        <f t="shared" si="66"/>
        <v>32793.582683818116</v>
      </c>
      <c r="CC22" s="126">
        <f t="shared" si="67"/>
        <v>32946.510223092897</v>
      </c>
      <c r="CD22" s="126">
        <f t="shared" si="68"/>
        <v>33094.260809900479</v>
      </c>
      <c r="CE22" s="126">
        <f t="shared" si="69"/>
        <v>33236.667402576</v>
      </c>
      <c r="CF22" s="126">
        <f t="shared" si="70"/>
        <v>33373.560843836131</v>
      </c>
      <c r="CG22" s="126">
        <f t="shared" si="71"/>
        <v>33504.769892057157</v>
      </c>
      <c r="CH22" s="126">
        <f t="shared" si="72"/>
        <v>33630.12125549811</v>
      </c>
      <c r="CI22" s="126">
        <f t="shared" si="73"/>
        <v>33749.439629587381</v>
      </c>
      <c r="CJ22" s="126">
        <f t="shared" si="74"/>
        <v>33862.547737394918</v>
      </c>
      <c r="CK22" s="126">
        <f t="shared" si="75"/>
        <v>33282.786796410284</v>
      </c>
      <c r="CL22" s="126">
        <f t="shared" si="76"/>
        <v>32688.510330540943</v>
      </c>
      <c r="CM22" s="126">
        <f t="shared" si="77"/>
        <v>32079.835082127684</v>
      </c>
      <c r="CN22" s="126">
        <f t="shared" si="78"/>
        <v>31456.896680214726</v>
      </c>
      <c r="CO22" s="126">
        <f t="shared" si="79"/>
        <v>30819.850485577503</v>
      </c>
      <c r="CP22" s="126">
        <f t="shared" si="80"/>
        <v>30168.872463969292</v>
      </c>
      <c r="CQ22" s="126">
        <f t="shared" si="81"/>
        <v>29504.160088401797</v>
      </c>
      <c r="CR22" s="126">
        <f t="shared" si="82"/>
        <v>28825.93327129621</v>
      </c>
      <c r="CS22" s="126">
        <f t="shared" si="83"/>
        <v>28134.435327363299</v>
      </c>
      <c r="CT22" s="126">
        <f t="shared" si="84"/>
        <v>27429.933968093788</v>
      </c>
      <c r="CY22" s="75" t="s">
        <v>19</v>
      </c>
      <c r="CZ22" s="81"/>
      <c r="DA22" s="81"/>
      <c r="DB22" s="81"/>
      <c r="DC22" s="83">
        <f>-CT29</f>
        <v>-719481.13502301904</v>
      </c>
      <c r="DD22" s="82">
        <f>-CT41</f>
        <v>-482811.15304613963</v>
      </c>
      <c r="DE22" s="83">
        <f>-CT17+CT13</f>
        <v>-468393.89806709997</v>
      </c>
      <c r="DF22" s="83">
        <f>-CT53</f>
        <v>-17415.146281744757</v>
      </c>
      <c r="DG22" s="82">
        <f>-CT63</f>
        <v>-235839.97878631306</v>
      </c>
      <c r="DH22" s="81"/>
      <c r="DI22" s="81"/>
    </row>
    <row r="23" spans="1:115" s="14" customFormat="1">
      <c r="A23" s="382"/>
      <c r="B23" s="10" t="s">
        <v>119</v>
      </c>
      <c r="C23" s="62" t="s">
        <v>197</v>
      </c>
      <c r="D23" s="127">
        <f>'[2]Yearly HC Ethylene'!D23</f>
        <v>522303.38401218556</v>
      </c>
      <c r="E23" s="127">
        <f>'[2]Yearly HC Ethylene'!E23</f>
        <v>529374.47258490953</v>
      </c>
      <c r="F23" s="127">
        <f>'[2]Yearly HC Ethylene'!F23</f>
        <v>536530.89616933989</v>
      </c>
      <c r="G23" s="127">
        <f>'[2]Yearly HC Ethylene'!G23</f>
        <v>543773.48798159952</v>
      </c>
      <c r="H23" s="127">
        <f>'[2]Yearly HC Ethylene'!H23</f>
        <v>551103.08526332956</v>
      </c>
      <c r="I23" s="127">
        <f>'[2]Yearly HC Ethylene'!I23</f>
        <v>558520.52919704595</v>
      </c>
      <c r="J23" s="127">
        <f>'[2]Yearly HC Ethylene'!J23</f>
        <v>566026.66481800971</v>
      </c>
      <c r="K23" s="127">
        <f>'[2]Yearly HC Ethylene'!K23</f>
        <v>573622.34092252469</v>
      </c>
      <c r="L23" s="127">
        <f>'[2]Yearly HC Ethylene'!L23</f>
        <v>581308.40997258574</v>
      </c>
      <c r="M23" s="127">
        <f>'[2]Yearly HC Ethylene'!M23</f>
        <v>589085.72799678845</v>
      </c>
      <c r="N23" s="127">
        <f>'[2]Yearly HC Ethylene'!N23</f>
        <v>596955.15448741952</v>
      </c>
      <c r="O23" s="127">
        <f>'[2]Yearly HC Ethylene'!O23</f>
        <v>599947.73669483652</v>
      </c>
      <c r="P23" s="127">
        <f>'[2]Yearly HC Ethylene'!P23</f>
        <v>602851.17272581696</v>
      </c>
      <c r="Q23" s="127">
        <f>'[2]Yearly HC Ethylene'!Q23</f>
        <v>605662.47112168779</v>
      </c>
      <c r="R23" s="127">
        <f>'[2]Yearly HC Ethylene'!R23</f>
        <v>608378.6005359902</v>
      </c>
      <c r="S23" s="127">
        <f>'[2]Yearly HC Ethylene'!S23</f>
        <v>610996.49020745605</v>
      </c>
      <c r="T23" s="127">
        <f>'[2]Yearly HC Ethylene'!T23</f>
        <v>613513.0304829675</v>
      </c>
      <c r="U23" s="127">
        <f>'[2]Yearly HC Ethylene'!U23</f>
        <v>615925.07339254918</v>
      </c>
      <c r="V23" s="127">
        <f>'[2]Yearly HC Ethylene'!V23</f>
        <v>618229.43327849871</v>
      </c>
      <c r="W23" s="127">
        <f>'[2]Yearly HC Ethylene'!W23</f>
        <v>620422.88748083392</v>
      </c>
      <c r="X23" s="127">
        <f>'[2]Yearly HC Ethylene'!X23</f>
        <v>622502.17708130262</v>
      </c>
      <c r="Y23" s="127">
        <f>'[2]Yearly HC Ethylene'!Y23</f>
        <v>611844.31250630238</v>
      </c>
      <c r="Z23" s="127">
        <f>'[2]Yearly HC Ethylene'!Z23</f>
        <v>600919.60605300392</v>
      </c>
      <c r="AA23" s="127">
        <f>'[2]Yearly HC Ethylene'!AA23</f>
        <v>589730.20381985977</v>
      </c>
      <c r="AB23" s="127">
        <f>'[2]Yearly HC Ethylene'!AB23</f>
        <v>578278.59910347476</v>
      </c>
      <c r="AC23" s="127">
        <f>'[2]Yearly HC Ethylene'!AC23</f>
        <v>566567.64793292526</v>
      </c>
      <c r="AD23" s="127">
        <f>'[2]Yearly HC Ethylene'!AD23</f>
        <v>554600.58512283198</v>
      </c>
      <c r="AE23" s="127">
        <f>'[2]Yearly HC Ethylene'!AE23</f>
        <v>542381.04086016852</v>
      </c>
      <c r="AF23" s="127">
        <f>'[2]Yearly HC Ethylene'!AF23</f>
        <v>529913.0578401871</v>
      </c>
      <c r="AG23" s="127">
        <f>'[2]Yearly HC Ethylene'!AG23</f>
        <v>517201.10896724026</v>
      </c>
      <c r="AH23" s="127">
        <f>'[2]Yearly HC Ethylene'!AH23</f>
        <v>504250.11563670286</v>
      </c>
      <c r="AI23" s="127"/>
      <c r="AJ23" s="127">
        <f>'[3]Yearly HC Ethylene'!D23</f>
        <v>81377.175570341657</v>
      </c>
      <c r="AK23" s="127">
        <f>'[3]Yearly HC Ethylene'!E23</f>
        <v>82478.882420938244</v>
      </c>
      <c r="AL23" s="127">
        <f>'[3]Yearly HC Ethylene'!F23</f>
        <v>83593.884843500244</v>
      </c>
      <c r="AM23" s="127">
        <f>'[3]Yearly HC Ethylene'!G23</f>
        <v>84722.312656782073</v>
      </c>
      <c r="AN23" s="127">
        <f>'[3]Yearly HC Ethylene'!H23</f>
        <v>85864.29630673163</v>
      </c>
      <c r="AO23" s="127">
        <f>'[3]Yearly HC Ethylene'!I23</f>
        <v>87019.966853302569</v>
      </c>
      <c r="AP23" s="127">
        <f>'[3]Yearly HC Ethylene'!J23</f>
        <v>88189.455956723163</v>
      </c>
      <c r="AQ23" s="127">
        <f>'[3]Yearly HC Ethylene'!K23</f>
        <v>89372.89586320892</v>
      </c>
      <c r="AR23" s="127">
        <f>'[3]Yearly HC Ethylene'!L23</f>
        <v>90570.419390106064</v>
      </c>
      <c r="AS23" s="127">
        <f>'[3]Yearly HC Ethylene'!M23</f>
        <v>91782.159910453076</v>
      </c>
      <c r="AT23" s="127">
        <f>'[3]Yearly HC Ethylene'!N23</f>
        <v>93008.251336946749</v>
      </c>
      <c r="AU23" s="127">
        <f>'[3]Yearly HC Ethylene'!O23</f>
        <v>93474.508870702237</v>
      </c>
      <c r="AV23" s="127">
        <f>'[3]Yearly HC Ethylene'!P23</f>
        <v>93926.877036183694</v>
      </c>
      <c r="AW23" s="127">
        <f>'[3]Yearly HC Ethylene'!Q23</f>
        <v>94364.889750909017</v>
      </c>
      <c r="AX23" s="127">
        <f>'[3]Yearly HC Ethylene'!R23</f>
        <v>94788.074717702781</v>
      </c>
      <c r="AY23" s="127">
        <f>'[3]Yearly HC Ethylene'!S23</f>
        <v>95195.953498388</v>
      </c>
      <c r="AZ23" s="127">
        <f>'[3]Yearly HC Ethylene'!T23</f>
        <v>95588.04159526572</v>
      </c>
      <c r="BA23" s="127">
        <f>'[3]Yearly HC Ethylene'!U23</f>
        <v>95963.84854070119</v>
      </c>
      <c r="BB23" s="127">
        <f>'[3]Yearly HC Ethylene'!V23</f>
        <v>96322.877995145216</v>
      </c>
      <c r="BC23" s="127">
        <f>'[3]Yearly HC Ethylene'!W23</f>
        <v>96664.627853929938</v>
      </c>
      <c r="BD23" s="127">
        <f>'[3]Yearly HC Ethylene'!X23</f>
        <v>96988.590363188705</v>
      </c>
      <c r="BE23" s="127">
        <f>'[3]Yearly HC Ethylene'!Y23</f>
        <v>95328.047959533709</v>
      </c>
      <c r="BF23" s="127">
        <f>'[3]Yearly HC Ethylene'!Z23</f>
        <v>93625.930411921247</v>
      </c>
      <c r="BG23" s="127">
        <f>'[3]Yearly HC Ethylene'!AA23</f>
        <v>91882.572091974944</v>
      </c>
      <c r="BH23" s="127">
        <f>'[3]Yearly HC Ethylene'!AB23</f>
        <v>90098.361466325092</v>
      </c>
      <c r="BI23" s="127">
        <f>'[3]Yearly HC Ethylene'!AC23</f>
        <v>88273.743516924122</v>
      </c>
      <c r="BJ23" s="127">
        <f>'[3]Yearly HC Ethylene'!AD23</f>
        <v>86409.222242186312</v>
      </c>
      <c r="BK23" s="127">
        <f>'[3]Yearly HC Ethylene'!AE23</f>
        <v>84505.363241285973</v>
      </c>
      <c r="BL23" s="127">
        <f>'[3]Yearly HC Ethylene'!AF23</f>
        <v>82562.796384010173</v>
      </c>
      <c r="BM23" s="127">
        <f>'[3]Yearly HC Ethylene'!AG23</f>
        <v>80582.218568625263</v>
      </c>
      <c r="BN23" s="127">
        <f>'[3]Yearly HC Ethylene'!AH23</f>
        <v>78564.396570280951</v>
      </c>
      <c r="BO23" s="127"/>
      <c r="BP23" s="127">
        <f t="shared" si="54"/>
        <v>603680.55958252726</v>
      </c>
      <c r="BQ23" s="127">
        <f t="shared" si="55"/>
        <v>611853.35500584776</v>
      </c>
      <c r="BR23" s="127">
        <f t="shared" si="56"/>
        <v>620124.7810128401</v>
      </c>
      <c r="BS23" s="127">
        <f t="shared" si="57"/>
        <v>628495.80063838162</v>
      </c>
      <c r="BT23" s="127">
        <f t="shared" si="58"/>
        <v>636967.3815700612</v>
      </c>
      <c r="BU23" s="127">
        <f t="shared" si="59"/>
        <v>645540.49605034851</v>
      </c>
      <c r="BV23" s="127">
        <f t="shared" si="60"/>
        <v>654216.1207747329</v>
      </c>
      <c r="BW23" s="127">
        <f t="shared" si="61"/>
        <v>662995.23678573361</v>
      </c>
      <c r="BX23" s="127">
        <f t="shared" si="62"/>
        <v>671878.82936269185</v>
      </c>
      <c r="BY23" s="127">
        <f t="shared" si="63"/>
        <v>680867.88790724147</v>
      </c>
      <c r="BZ23" s="127">
        <f t="shared" si="64"/>
        <v>689963.40582436626</v>
      </c>
      <c r="CA23" s="127">
        <f t="shared" si="65"/>
        <v>693422.24556553876</v>
      </c>
      <c r="CB23" s="127">
        <f t="shared" si="66"/>
        <v>696778.04976200068</v>
      </c>
      <c r="CC23" s="127">
        <f t="shared" si="67"/>
        <v>700027.36087259685</v>
      </c>
      <c r="CD23" s="127">
        <f t="shared" si="68"/>
        <v>703166.67525369301</v>
      </c>
      <c r="CE23" s="127">
        <f t="shared" si="69"/>
        <v>706192.44370584399</v>
      </c>
      <c r="CF23" s="127">
        <f t="shared" si="70"/>
        <v>709101.07207823324</v>
      </c>
      <c r="CG23" s="127">
        <f t="shared" si="71"/>
        <v>711888.92193325039</v>
      </c>
      <c r="CH23" s="127">
        <f t="shared" si="72"/>
        <v>714552.31127364398</v>
      </c>
      <c r="CI23" s="127">
        <f t="shared" si="73"/>
        <v>717087.5153347638</v>
      </c>
      <c r="CJ23" s="127">
        <f t="shared" si="74"/>
        <v>719490.76744449139</v>
      </c>
      <c r="CK23" s="127">
        <f t="shared" si="75"/>
        <v>707172.36046583613</v>
      </c>
      <c r="CL23" s="127">
        <f t="shared" si="76"/>
        <v>694545.53646492516</v>
      </c>
      <c r="CM23" s="127">
        <f t="shared" si="77"/>
        <v>681612.77591183467</v>
      </c>
      <c r="CN23" s="127">
        <f t="shared" si="78"/>
        <v>668376.96056979988</v>
      </c>
      <c r="CO23" s="127">
        <f t="shared" si="79"/>
        <v>654841.39144984935</v>
      </c>
      <c r="CP23" s="127">
        <f t="shared" si="80"/>
        <v>641009.80736501829</v>
      </c>
      <c r="CQ23" s="127">
        <f t="shared" si="81"/>
        <v>626886.40410145454</v>
      </c>
      <c r="CR23" s="127">
        <f t="shared" si="82"/>
        <v>612475.85422419733</v>
      </c>
      <c r="CS23" s="127">
        <f t="shared" si="83"/>
        <v>597783.32753586548</v>
      </c>
      <c r="CT23" s="127">
        <f t="shared" si="84"/>
        <v>582814.51220698375</v>
      </c>
      <c r="CY23" s="75" t="s">
        <v>23</v>
      </c>
      <c r="CZ23" s="81"/>
      <c r="DA23" s="81"/>
      <c r="DB23" s="81"/>
      <c r="DC23" s="83">
        <f>-CT32</f>
        <v>-371075.43680213363</v>
      </c>
      <c r="DD23" s="82">
        <f>-CT42</f>
        <v>-170065.60802612506</v>
      </c>
      <c r="DE23" s="81">
        <v>0</v>
      </c>
      <c r="DF23" s="82">
        <f>-CT54</f>
        <v>-5903.439417540596</v>
      </c>
      <c r="DG23" s="82">
        <f>-CT64</f>
        <v>-78613.326262104354</v>
      </c>
      <c r="DH23" s="81"/>
      <c r="DI23" s="81"/>
    </row>
    <row r="24" spans="1:115" s="13" customFormat="1">
      <c r="A24" s="380" t="s">
        <v>120</v>
      </c>
      <c r="B24" s="6" t="s">
        <v>121</v>
      </c>
      <c r="C24" s="7" t="s">
        <v>197</v>
      </c>
      <c r="D24" s="125">
        <f>'[2]Yearly HC Ethylene'!D24</f>
        <v>10824.28882051282</v>
      </c>
      <c r="E24" s="125">
        <f>'[2]Yearly HC Ethylene'!E24</f>
        <v>10970.831055025332</v>
      </c>
      <c r="F24" s="125">
        <f>'[2]Yearly HC Ethylene'!F24</f>
        <v>11119.141784327436</v>
      </c>
      <c r="G24" s="125">
        <f>'[2]Yearly HC Ethylene'!G24</f>
        <v>11269.238276107299</v>
      </c>
      <c r="H24" s="125">
        <f>'[2]Yearly HC Ethylene'!H24</f>
        <v>11421.137881478493</v>
      </c>
      <c r="I24" s="125">
        <f>'[2]Yearly HC Ethylene'!I24</f>
        <v>11574.858033225843</v>
      </c>
      <c r="J24" s="125">
        <f>'[2]Yearly HC Ethylene'!J24</f>
        <v>11730.416243978992</v>
      </c>
      <c r="K24" s="125">
        <f>'[2]Yearly HC Ethylene'!K24</f>
        <v>11887.830104311974</v>
      </c>
      <c r="L24" s="125">
        <f>'[2]Yearly HC Ethylene'!L24</f>
        <v>12047.117280767114</v>
      </c>
      <c r="M24" s="125">
        <f>'[2]Yearly HC Ethylene'!M24</f>
        <v>12208.295513801475</v>
      </c>
      <c r="N24" s="125">
        <f>'[2]Yearly HC Ethylene'!N24</f>
        <v>12371.382615654134</v>
      </c>
      <c r="O24" s="125">
        <f>'[2]Yearly HC Ethylene'!O24</f>
        <v>12433.401310389327</v>
      </c>
      <c r="P24" s="125">
        <f>'[2]Yearly HC Ethylene'!P24</f>
        <v>12493.572527220811</v>
      </c>
      <c r="Q24" s="125">
        <f>'[2]Yearly HC Ethylene'!Q24</f>
        <v>12551.83427073814</v>
      </c>
      <c r="R24" s="125">
        <f>'[2]Yearly HC Ethylene'!R24</f>
        <v>12608.123718890776</v>
      </c>
      <c r="S24" s="125">
        <f>'[2]Yearly HC Ethylene'!S24</f>
        <v>12662.377232790126</v>
      </c>
      <c r="T24" s="125">
        <f>'[2]Yearly HC Ethylene'!T24</f>
        <v>12714.530367547441</v>
      </c>
      <c r="U24" s="125">
        <f>'[2]Yearly HC Ethylene'!U24</f>
        <v>12764.517884190016</v>
      </c>
      <c r="V24" s="125">
        <f>'[2]Yearly HC Ethylene'!V24</f>
        <v>12812.273762699389</v>
      </c>
      <c r="W24" s="125">
        <f>'[2]Yearly HC Ethylene'!W24</f>
        <v>12857.731216216656</v>
      </c>
      <c r="X24" s="125">
        <f>'[2]Yearly HC Ethylene'!X24</f>
        <v>12900.822706461408</v>
      </c>
      <c r="Y24" s="125">
        <f>'[2]Yearly HC Ethylene'!Y24</f>
        <v>12679.947621403518</v>
      </c>
      <c r="Z24" s="125">
        <f>'[2]Yearly HC Ethylene'!Z24</f>
        <v>12453.542467714022</v>
      </c>
      <c r="AA24" s="125">
        <f>'[2]Yearly HC Ethylene'!AA24</f>
        <v>12221.651721439213</v>
      </c>
      <c r="AB24" s="125">
        <f>'[2]Yearly HC Ethylene'!AB24</f>
        <v>11984.327054008749</v>
      </c>
      <c r="AC24" s="125">
        <f>'[2]Yearly HC Ethylene'!AC24</f>
        <v>11741.627654171063</v>
      </c>
      <c r="AD24" s="125">
        <f>'[2]Yearly HC Ethylene'!AD24</f>
        <v>11493.620560679503</v>
      </c>
      <c r="AE24" s="125">
        <f>'[2]Yearly HC Ethylene'!AE24</f>
        <v>11240.381006039697</v>
      </c>
      <c r="AF24" s="125">
        <f>'[2]Yearly HC Ethylene'!AF24</f>
        <v>10981.992771636873</v>
      </c>
      <c r="AG24" s="125">
        <f>'[2]Yearly HC Ethylene'!AG24</f>
        <v>10718.548554570192</v>
      </c>
      <c r="AH24" s="125">
        <f>'[2]Yearly HC Ethylene'!AH24</f>
        <v>10450.150346529859</v>
      </c>
      <c r="AI24" s="125"/>
      <c r="AJ24" s="125">
        <f>'[3]Yearly HC Ethylene'!D24</f>
        <v>2126.6711607740358</v>
      </c>
      <c r="AK24" s="125">
        <f>'[3]Yearly HC Ethylene'!E24</f>
        <v>2155.4626268131301</v>
      </c>
      <c r="AL24" s="125">
        <f>'[3]Yearly HC Ethylene'!F24</f>
        <v>2184.6015528035773</v>
      </c>
      <c r="AM24" s="125">
        <f>'[3]Yearly HC Ethylene'!G24</f>
        <v>2214.0913313649803</v>
      </c>
      <c r="AN24" s="125">
        <f>'[3]Yearly HC Ethylene'!H24</f>
        <v>2243.9353715077095</v>
      </c>
      <c r="AO24" s="125">
        <f>'[3]Yearly HC Ethylene'!I24</f>
        <v>2274.1370982882599</v>
      </c>
      <c r="AP24" s="125">
        <f>'[3]Yearly HC Ethylene'!J24</f>
        <v>2304.6999524504108</v>
      </c>
      <c r="AQ24" s="125">
        <f>'[3]Yearly HC Ethylene'!K24</f>
        <v>2335.6273900518408</v>
      </c>
      <c r="AR24" s="125">
        <f>'[3]Yearly HC Ethylene'!L24</f>
        <v>2366.9228820758813</v>
      </c>
      <c r="AS24" s="125">
        <f>'[3]Yearly HC Ethylene'!M24</f>
        <v>2398.5899140280508</v>
      </c>
      <c r="AT24" s="125">
        <f>'[3]Yearly HC Ethylene'!N24</f>
        <v>2430.6319855170336</v>
      </c>
      <c r="AU24" s="125">
        <f>'[3]Yearly HC Ethylene'!O24</f>
        <v>2442.8169310325525</v>
      </c>
      <c r="AV24" s="125">
        <f>'[3]Yearly HC Ethylene'!P24</f>
        <v>2454.6388986154666</v>
      </c>
      <c r="AW24" s="125">
        <f>'[3]Yearly HC Ethylene'!Q24</f>
        <v>2466.0857078949739</v>
      </c>
      <c r="AX24" s="125">
        <f>'[3]Yearly HC Ethylene'!R24</f>
        <v>2477.1450160885288</v>
      </c>
      <c r="AY24" s="125">
        <f>'[3]Yearly HC Ethylene'!S24</f>
        <v>2487.804319927664</v>
      </c>
      <c r="AZ24" s="125">
        <f>'[3]Yearly HC Ethylene'!T24</f>
        <v>2498.0509577873408</v>
      </c>
      <c r="BA24" s="125">
        <f>'[3]Yearly HC Ethylene'!U24</f>
        <v>2507.8721120271475</v>
      </c>
      <c r="BB24" s="125">
        <f>'[3]Yearly HC Ethylene'!V24</f>
        <v>2517.2548115529448</v>
      </c>
      <c r="BC24" s="125">
        <f>'[3]Yearly HC Ethylene'!W24</f>
        <v>2526.1859346078099</v>
      </c>
      <c r="BD24" s="125">
        <f>'[3]Yearly HC Ethylene'!X24</f>
        <v>2534.6522118014323</v>
      </c>
      <c r="BE24" s="125">
        <f>'[3]Yearly HC Ethylene'!Y24</f>
        <v>2491.2564117340908</v>
      </c>
      <c r="BF24" s="125">
        <f>'[3]Yearly HC Ethylene'!Z24</f>
        <v>2446.7741072625395</v>
      </c>
      <c r="BG24" s="125">
        <f>'[3]Yearly HC Ethylene'!AA24</f>
        <v>2401.2140366906565</v>
      </c>
      <c r="BH24" s="125">
        <f>'[3]Yearly HC Ethylene'!AB24</f>
        <v>2354.5863520146718</v>
      </c>
      <c r="BI24" s="125">
        <f>'[3]Yearly HC Ethylene'!AC24</f>
        <v>2306.9026821745019</v>
      </c>
      <c r="BJ24" s="125">
        <f>'[3]Yearly HC Ethylene'!AD24</f>
        <v>2258.1761984173086</v>
      </c>
      <c r="BK24" s="125">
        <f>'[3]Yearly HC Ethylene'!AE24</f>
        <v>2208.421681834277</v>
      </c>
      <c r="BL24" s="125">
        <f>'[3]Yearly HC Ethylene'!AF24</f>
        <v>2157.6555931332391</v>
      </c>
      <c r="BM24" s="125">
        <f>'[3]Yearly HC Ethylene'!AG24</f>
        <v>2105.8961447114016</v>
      </c>
      <c r="BN24" s="125">
        <f>'[3]Yearly HC Ethylene'!AH24</f>
        <v>2053.1633750941396</v>
      </c>
      <c r="BO24" s="125"/>
      <c r="BP24" s="125">
        <f t="shared" si="54"/>
        <v>12950.959981286856</v>
      </c>
      <c r="BQ24" s="125">
        <f t="shared" si="55"/>
        <v>13126.293681838462</v>
      </c>
      <c r="BR24" s="125">
        <f t="shared" si="56"/>
        <v>13303.743337131013</v>
      </c>
      <c r="BS24" s="125">
        <f t="shared" si="57"/>
        <v>13483.329607472278</v>
      </c>
      <c r="BT24" s="125">
        <f t="shared" si="58"/>
        <v>13665.073252986203</v>
      </c>
      <c r="BU24" s="125">
        <f t="shared" si="59"/>
        <v>13848.995131514102</v>
      </c>
      <c r="BV24" s="125">
        <f t="shared" si="60"/>
        <v>14035.116196429404</v>
      </c>
      <c r="BW24" s="125">
        <f t="shared" si="61"/>
        <v>14223.457494363814</v>
      </c>
      <c r="BX24" s="125">
        <f t="shared" si="62"/>
        <v>14414.040162842995</v>
      </c>
      <c r="BY24" s="125">
        <f t="shared" si="63"/>
        <v>14606.885427829526</v>
      </c>
      <c r="BZ24" s="125">
        <f t="shared" si="64"/>
        <v>14802.014601171168</v>
      </c>
      <c r="CA24" s="125">
        <f t="shared" si="65"/>
        <v>14876.218241421879</v>
      </c>
      <c r="CB24" s="125">
        <f t="shared" si="66"/>
        <v>14948.211425836278</v>
      </c>
      <c r="CC24" s="125">
        <f t="shared" si="67"/>
        <v>15017.919978633114</v>
      </c>
      <c r="CD24" s="125">
        <f t="shared" si="68"/>
        <v>15085.268734979305</v>
      </c>
      <c r="CE24" s="125">
        <f t="shared" si="69"/>
        <v>15150.18155271779</v>
      </c>
      <c r="CF24" s="125">
        <f t="shared" si="70"/>
        <v>15212.581325334781</v>
      </c>
      <c r="CG24" s="125">
        <f t="shared" si="71"/>
        <v>15272.389996217164</v>
      </c>
      <c r="CH24" s="125">
        <f t="shared" si="72"/>
        <v>15329.528574252334</v>
      </c>
      <c r="CI24" s="125">
        <f t="shared" si="73"/>
        <v>15383.917150824465</v>
      </c>
      <c r="CJ24" s="125">
        <f t="shared" si="74"/>
        <v>15435.47491826284</v>
      </c>
      <c r="CK24" s="125">
        <f t="shared" si="75"/>
        <v>15171.204033137608</v>
      </c>
      <c r="CL24" s="125">
        <f t="shared" si="76"/>
        <v>14900.316574976561</v>
      </c>
      <c r="CM24" s="125">
        <f t="shared" si="77"/>
        <v>14622.86575812987</v>
      </c>
      <c r="CN24" s="125">
        <f t="shared" si="78"/>
        <v>14338.913406023421</v>
      </c>
      <c r="CO24" s="125">
        <f t="shared" si="79"/>
        <v>14048.530336345564</v>
      </c>
      <c r="CP24" s="125">
        <f t="shared" si="80"/>
        <v>13751.796759096811</v>
      </c>
      <c r="CQ24" s="125">
        <f t="shared" si="81"/>
        <v>13448.802687873975</v>
      </c>
      <c r="CR24" s="125">
        <f t="shared" si="82"/>
        <v>13139.648364770112</v>
      </c>
      <c r="CS24" s="125">
        <f t="shared" si="83"/>
        <v>12824.444699281594</v>
      </c>
      <c r="CT24" s="125">
        <f t="shared" si="84"/>
        <v>12503.313721623999</v>
      </c>
      <c r="CY24" s="75" t="s">
        <v>26</v>
      </c>
      <c r="CZ24" s="81"/>
      <c r="DA24" s="84">
        <f>CT4-BP4</f>
        <v>-1010700.6075061774</v>
      </c>
      <c r="DB24" s="81"/>
      <c r="DC24" s="81"/>
      <c r="DD24" s="81"/>
      <c r="DE24" s="81"/>
      <c r="DF24" s="81"/>
      <c r="DG24" s="81"/>
      <c r="DH24" s="83">
        <f>CT74</f>
        <v>749247.85351439868</v>
      </c>
      <c r="DI24" s="81"/>
    </row>
    <row r="25" spans="1:115" s="14" customFormat="1">
      <c r="A25" s="382"/>
      <c r="B25" s="10" t="s">
        <v>122</v>
      </c>
      <c r="C25" s="62" t="s">
        <v>197</v>
      </c>
      <c r="D25" s="127">
        <f>'[2]Yearly HC Ethylene'!D25</f>
        <v>0</v>
      </c>
      <c r="E25" s="127">
        <f>'[2]Yearly HC Ethylene'!E25</f>
        <v>0</v>
      </c>
      <c r="F25" s="127">
        <f>'[2]Yearly HC Ethylene'!F25</f>
        <v>0</v>
      </c>
      <c r="G25" s="127">
        <f>'[2]Yearly HC Ethylene'!G25</f>
        <v>0</v>
      </c>
      <c r="H25" s="127">
        <f>'[2]Yearly HC Ethylene'!H25</f>
        <v>0</v>
      </c>
      <c r="I25" s="127">
        <f>'[2]Yearly HC Ethylene'!I25</f>
        <v>0</v>
      </c>
      <c r="J25" s="127">
        <f>'[2]Yearly HC Ethylene'!J25</f>
        <v>0</v>
      </c>
      <c r="K25" s="127">
        <f>'[2]Yearly HC Ethylene'!K25</f>
        <v>0</v>
      </c>
      <c r="L25" s="127">
        <f>'[2]Yearly HC Ethylene'!L25</f>
        <v>0</v>
      </c>
      <c r="M25" s="127">
        <f>'[2]Yearly HC Ethylene'!M25</f>
        <v>0</v>
      </c>
      <c r="N25" s="127">
        <f>'[2]Yearly HC Ethylene'!N25</f>
        <v>0</v>
      </c>
      <c r="O25" s="127">
        <f>'[2]Yearly HC Ethylene'!O25</f>
        <v>0</v>
      </c>
      <c r="P25" s="127">
        <f>'[2]Yearly HC Ethylene'!P25</f>
        <v>0</v>
      </c>
      <c r="Q25" s="127">
        <f>'[2]Yearly HC Ethylene'!Q25</f>
        <v>0</v>
      </c>
      <c r="R25" s="127">
        <f>'[2]Yearly HC Ethylene'!R25</f>
        <v>0</v>
      </c>
      <c r="S25" s="127">
        <f>'[2]Yearly HC Ethylene'!S25</f>
        <v>0</v>
      </c>
      <c r="T25" s="127">
        <f>'[2]Yearly HC Ethylene'!T25</f>
        <v>0</v>
      </c>
      <c r="U25" s="127">
        <f>'[2]Yearly HC Ethylene'!U25</f>
        <v>0</v>
      </c>
      <c r="V25" s="127">
        <f>'[2]Yearly HC Ethylene'!V25</f>
        <v>0</v>
      </c>
      <c r="W25" s="127">
        <f>'[2]Yearly HC Ethylene'!W25</f>
        <v>0</v>
      </c>
      <c r="X25" s="127">
        <f>'[2]Yearly HC Ethylene'!X25</f>
        <v>0</v>
      </c>
      <c r="Y25" s="127">
        <f>'[2]Yearly HC Ethylene'!Y25</f>
        <v>0</v>
      </c>
      <c r="Z25" s="127">
        <f>'[2]Yearly HC Ethylene'!Z25</f>
        <v>0</v>
      </c>
      <c r="AA25" s="127">
        <f>'[2]Yearly HC Ethylene'!AA25</f>
        <v>0</v>
      </c>
      <c r="AB25" s="127">
        <f>'[2]Yearly HC Ethylene'!AB25</f>
        <v>0</v>
      </c>
      <c r="AC25" s="127">
        <f>'[2]Yearly HC Ethylene'!AC25</f>
        <v>0</v>
      </c>
      <c r="AD25" s="127">
        <f>'[2]Yearly HC Ethylene'!AD25</f>
        <v>0</v>
      </c>
      <c r="AE25" s="127">
        <f>'[2]Yearly HC Ethylene'!AE25</f>
        <v>0</v>
      </c>
      <c r="AF25" s="127">
        <f>'[2]Yearly HC Ethylene'!AF25</f>
        <v>0</v>
      </c>
      <c r="AG25" s="127">
        <f>'[2]Yearly HC Ethylene'!AG25</f>
        <v>0</v>
      </c>
      <c r="AH25" s="127">
        <f>'[2]Yearly HC Ethylene'!AH25</f>
        <v>0</v>
      </c>
      <c r="AI25" s="127"/>
      <c r="AJ25" s="127">
        <f>'[3]Yearly HC Ethylene'!D25</f>
        <v>0</v>
      </c>
      <c r="AK25" s="127">
        <f>'[3]Yearly HC Ethylene'!E25</f>
        <v>0</v>
      </c>
      <c r="AL25" s="127">
        <f>'[3]Yearly HC Ethylene'!F25</f>
        <v>0</v>
      </c>
      <c r="AM25" s="127">
        <f>'[3]Yearly HC Ethylene'!G25</f>
        <v>0</v>
      </c>
      <c r="AN25" s="127">
        <f>'[3]Yearly HC Ethylene'!H25</f>
        <v>0</v>
      </c>
      <c r="AO25" s="127">
        <f>'[3]Yearly HC Ethylene'!I25</f>
        <v>0</v>
      </c>
      <c r="AP25" s="127">
        <f>'[3]Yearly HC Ethylene'!J25</f>
        <v>0</v>
      </c>
      <c r="AQ25" s="127">
        <f>'[3]Yearly HC Ethylene'!K25</f>
        <v>0</v>
      </c>
      <c r="AR25" s="127">
        <f>'[3]Yearly HC Ethylene'!L25</f>
        <v>0</v>
      </c>
      <c r="AS25" s="127">
        <f>'[3]Yearly HC Ethylene'!M25</f>
        <v>0</v>
      </c>
      <c r="AT25" s="127">
        <f>'[3]Yearly HC Ethylene'!N25</f>
        <v>0</v>
      </c>
      <c r="AU25" s="127">
        <f>'[3]Yearly HC Ethylene'!O25</f>
        <v>0</v>
      </c>
      <c r="AV25" s="127">
        <f>'[3]Yearly HC Ethylene'!P25</f>
        <v>0</v>
      </c>
      <c r="AW25" s="127">
        <f>'[3]Yearly HC Ethylene'!Q25</f>
        <v>0</v>
      </c>
      <c r="AX25" s="127">
        <f>'[3]Yearly HC Ethylene'!R25</f>
        <v>0</v>
      </c>
      <c r="AY25" s="127">
        <f>'[3]Yearly HC Ethylene'!S25</f>
        <v>0</v>
      </c>
      <c r="AZ25" s="127">
        <f>'[3]Yearly HC Ethylene'!T25</f>
        <v>0</v>
      </c>
      <c r="BA25" s="127">
        <f>'[3]Yearly HC Ethylene'!U25</f>
        <v>0</v>
      </c>
      <c r="BB25" s="127">
        <f>'[3]Yearly HC Ethylene'!V25</f>
        <v>0</v>
      </c>
      <c r="BC25" s="127">
        <f>'[3]Yearly HC Ethylene'!W25</f>
        <v>0</v>
      </c>
      <c r="BD25" s="127">
        <f>'[3]Yearly HC Ethylene'!X25</f>
        <v>0</v>
      </c>
      <c r="BE25" s="127">
        <f>'[3]Yearly HC Ethylene'!Y25</f>
        <v>0</v>
      </c>
      <c r="BF25" s="127">
        <f>'[3]Yearly HC Ethylene'!Z25</f>
        <v>0</v>
      </c>
      <c r="BG25" s="127">
        <f>'[3]Yearly HC Ethylene'!AA25</f>
        <v>0</v>
      </c>
      <c r="BH25" s="127">
        <f>'[3]Yearly HC Ethylene'!AB25</f>
        <v>0</v>
      </c>
      <c r="BI25" s="127">
        <f>'[3]Yearly HC Ethylene'!AC25</f>
        <v>0</v>
      </c>
      <c r="BJ25" s="127">
        <f>'[3]Yearly HC Ethylene'!AD25</f>
        <v>0</v>
      </c>
      <c r="BK25" s="127">
        <f>'[3]Yearly HC Ethylene'!AE25</f>
        <v>0</v>
      </c>
      <c r="BL25" s="127">
        <f>'[3]Yearly HC Ethylene'!AF25</f>
        <v>0</v>
      </c>
      <c r="BM25" s="127">
        <f>'[3]Yearly HC Ethylene'!AG25</f>
        <v>0</v>
      </c>
      <c r="BN25" s="127">
        <f>'[3]Yearly HC Ethylene'!AH25</f>
        <v>0</v>
      </c>
      <c r="BO25" s="127"/>
      <c r="BP25" s="127">
        <f t="shared" si="54"/>
        <v>0</v>
      </c>
      <c r="BQ25" s="127">
        <f t="shared" si="55"/>
        <v>0</v>
      </c>
      <c r="BR25" s="127">
        <f t="shared" si="56"/>
        <v>0</v>
      </c>
      <c r="BS25" s="127">
        <f t="shared" si="57"/>
        <v>0</v>
      </c>
      <c r="BT25" s="127">
        <f t="shared" si="58"/>
        <v>0</v>
      </c>
      <c r="BU25" s="127">
        <f t="shared" si="59"/>
        <v>0</v>
      </c>
      <c r="BV25" s="127">
        <f t="shared" si="60"/>
        <v>0</v>
      </c>
      <c r="BW25" s="127">
        <f t="shared" si="61"/>
        <v>0</v>
      </c>
      <c r="BX25" s="127">
        <f t="shared" si="62"/>
        <v>0</v>
      </c>
      <c r="BY25" s="127">
        <f t="shared" si="63"/>
        <v>0</v>
      </c>
      <c r="BZ25" s="127">
        <f t="shared" si="64"/>
        <v>0</v>
      </c>
      <c r="CA25" s="127">
        <f t="shared" si="65"/>
        <v>0</v>
      </c>
      <c r="CB25" s="127">
        <f t="shared" si="66"/>
        <v>0</v>
      </c>
      <c r="CC25" s="127">
        <f t="shared" si="67"/>
        <v>0</v>
      </c>
      <c r="CD25" s="127">
        <f t="shared" si="68"/>
        <v>0</v>
      </c>
      <c r="CE25" s="127">
        <f t="shared" si="69"/>
        <v>0</v>
      </c>
      <c r="CF25" s="127">
        <f t="shared" si="70"/>
        <v>0</v>
      </c>
      <c r="CG25" s="127">
        <f t="shared" si="71"/>
        <v>0</v>
      </c>
      <c r="CH25" s="127">
        <f t="shared" si="72"/>
        <v>0</v>
      </c>
      <c r="CI25" s="127">
        <f t="shared" si="73"/>
        <v>0</v>
      </c>
      <c r="CJ25" s="127">
        <f t="shared" si="74"/>
        <v>0</v>
      </c>
      <c r="CK25" s="127">
        <f t="shared" si="75"/>
        <v>0</v>
      </c>
      <c r="CL25" s="127">
        <f t="shared" si="76"/>
        <v>0</v>
      </c>
      <c r="CM25" s="127">
        <f t="shared" si="77"/>
        <v>0</v>
      </c>
      <c r="CN25" s="127">
        <f t="shared" si="78"/>
        <v>0</v>
      </c>
      <c r="CO25" s="127">
        <f t="shared" si="79"/>
        <v>0</v>
      </c>
      <c r="CP25" s="127">
        <f t="shared" si="80"/>
        <v>0</v>
      </c>
      <c r="CQ25" s="127">
        <f t="shared" si="81"/>
        <v>0</v>
      </c>
      <c r="CR25" s="127">
        <f t="shared" si="82"/>
        <v>0</v>
      </c>
      <c r="CS25" s="127">
        <f t="shared" si="83"/>
        <v>0</v>
      </c>
      <c r="CT25" s="127">
        <f t="shared" si="84"/>
        <v>0</v>
      </c>
    </row>
    <row r="26" spans="1:115" ht="17.45" customHeight="1">
      <c r="A26" s="1" t="s">
        <v>131</v>
      </c>
      <c r="B26" s="1" t="s">
        <v>50</v>
      </c>
      <c r="C26" s="5" t="s">
        <v>197</v>
      </c>
      <c r="D26" s="124">
        <f>'[2]Yearly HC Ethylene'!D26</f>
        <v>1749397.7312644324</v>
      </c>
      <c r="E26" s="124">
        <f>'[2]Yearly HC Ethylene'!E26</f>
        <v>1737207.8196432679</v>
      </c>
      <c r="F26" s="124">
        <f>'[2]Yearly HC Ethylene'!F26</f>
        <v>1725102.8480804311</v>
      </c>
      <c r="G26" s="124">
        <f>'[2]Yearly HC Ethylene'!G26</f>
        <v>1713082.2247083404</v>
      </c>
      <c r="H26" s="124">
        <f>'[2]Yearly HC Ethylene'!H26</f>
        <v>1701145.3617835843</v>
      </c>
      <c r="I26" s="124">
        <f>'[2]Yearly HC Ethylene'!I26</f>
        <v>1689291.6756581841</v>
      </c>
      <c r="J26" s="124">
        <f>'[2]Yearly HC Ethylene'!J26</f>
        <v>1677520.5867510559</v>
      </c>
      <c r="K26" s="124">
        <f>'[2]Yearly HC Ethylene'!K26</f>
        <v>1665831.5195196725</v>
      </c>
      <c r="L26" s="124">
        <f>'[2]Yearly HC Ethylene'!L26</f>
        <v>1654223.9024319232</v>
      </c>
      <c r="M26" s="124">
        <f>'[2]Yearly HC Ethylene'!M26</f>
        <v>1642697.1679381679</v>
      </c>
      <c r="N26" s="124">
        <f>'[2]Yearly HC Ethylene'!N26</f>
        <v>1631250.7524434878</v>
      </c>
      <c r="O26" s="124">
        <f>'[2]Yearly HC Ethylene'!O26</f>
        <v>1619884.0962801282</v>
      </c>
      <c r="P26" s="124">
        <f>'[2]Yearly HC Ethylene'!P26</f>
        <v>1608596.6436801341</v>
      </c>
      <c r="Q26" s="124">
        <f>'[2]Yearly HC Ethylene'!Q26</f>
        <v>1597387.8427481756</v>
      </c>
      <c r="R26" s="124">
        <f>'[2]Yearly HC Ethylene'!R26</f>
        <v>1586257.1454345642</v>
      </c>
      <c r="S26" s="124">
        <f>'[2]Yearly HC Ethylene'!S26</f>
        <v>1575204.0075084551</v>
      </c>
      <c r="T26" s="124">
        <f>'[2]Yearly HC Ethylene'!T26</f>
        <v>1564227.8885312378</v>
      </c>
      <c r="U26" s="124">
        <f>'[2]Yearly HC Ethylene'!U26</f>
        <v>1553328.2518301117</v>
      </c>
      <c r="V26" s="124">
        <f>'[2]Yearly HC Ethylene'!V26</f>
        <v>1542504.5644718453</v>
      </c>
      <c r="W26" s="124">
        <f>'[2]Yearly HC Ethylene'!W26</f>
        <v>1531756.2972367185</v>
      </c>
      <c r="X26" s="124">
        <f>'[2]Yearly HC Ethylene'!X26</f>
        <v>1521082.9245926475</v>
      </c>
      <c r="Y26" s="124">
        <f>'[2]Yearly HC Ethylene'!Y26</f>
        <v>1510483.9246694881</v>
      </c>
      <c r="Z26" s="124">
        <f>'[2]Yearly HC Ethylene'!Z26</f>
        <v>1499958.7792335199</v>
      </c>
      <c r="AA26" s="124">
        <f>'[2]Yearly HC Ethylene'!AA26</f>
        <v>1489506.9736621073</v>
      </c>
      <c r="AB26" s="124">
        <f>'[2]Yearly HC Ethylene'!AB26</f>
        <v>1479127.9969185363</v>
      </c>
      <c r="AC26" s="124">
        <f>'[2]Yearly HC Ethylene'!AC26</f>
        <v>1468821.3415270289</v>
      </c>
      <c r="AD26" s="124">
        <f>'[2]Yearly HC Ethylene'!AD26</f>
        <v>1458586.5035479299</v>
      </c>
      <c r="AE26" s="124">
        <f>'[2]Yearly HC Ethylene'!AE26</f>
        <v>1448422.9825530665</v>
      </c>
      <c r="AF26" s="124">
        <f>'[2]Yearly HC Ethylene'!AF26</f>
        <v>1438330.2816012802</v>
      </c>
      <c r="AG26" s="124">
        <f>'[2]Yearly HC Ethylene'!AG26</f>
        <v>1428307.9072141296</v>
      </c>
      <c r="AH26" s="124">
        <f>'[2]Yearly HC Ethylene'!AH26</f>
        <v>1418355.3693517612</v>
      </c>
      <c r="AJ26" s="124">
        <f>'[3]Yearly HC Ethylene'!D26</f>
        <v>360575.67443292518</v>
      </c>
      <c r="AK26" s="124">
        <f>'[3]Yearly HC Ethylene'!E26</f>
        <v>360575.67443292518</v>
      </c>
      <c r="AL26" s="124">
        <f>'[3]Yearly HC Ethylene'!F26</f>
        <v>360575.67443292518</v>
      </c>
      <c r="AM26" s="124">
        <f>'[3]Yearly HC Ethylene'!G26</f>
        <v>360575.67443292518</v>
      </c>
      <c r="AN26" s="124">
        <f>'[3]Yearly HC Ethylene'!H26</f>
        <v>360575.67443292518</v>
      </c>
      <c r="AO26" s="124">
        <f>'[3]Yearly HC Ethylene'!I26</f>
        <v>360575.67443292518</v>
      </c>
      <c r="AP26" s="124">
        <f>'[3]Yearly HC Ethylene'!J26</f>
        <v>360575.67443292518</v>
      </c>
      <c r="AQ26" s="124">
        <f>'[3]Yearly HC Ethylene'!K26</f>
        <v>360575.67443292518</v>
      </c>
      <c r="AR26" s="124">
        <f>'[3]Yearly HC Ethylene'!L26</f>
        <v>360575.67443292518</v>
      </c>
      <c r="AS26" s="124">
        <f>'[3]Yearly HC Ethylene'!M26</f>
        <v>360575.67443292518</v>
      </c>
      <c r="AT26" s="124">
        <f>'[3]Yearly HC Ethylene'!N26</f>
        <v>360575.67443292518</v>
      </c>
      <c r="AU26" s="124">
        <f>'[3]Yearly HC Ethylene'!O26</f>
        <v>360575.67443292518</v>
      </c>
      <c r="AV26" s="124">
        <f>'[3]Yearly HC Ethylene'!P26</f>
        <v>360575.67443292518</v>
      </c>
      <c r="AW26" s="124">
        <f>'[3]Yearly HC Ethylene'!Q26</f>
        <v>360575.67443292518</v>
      </c>
      <c r="AX26" s="124">
        <f>'[3]Yearly HC Ethylene'!R26</f>
        <v>360575.67443292518</v>
      </c>
      <c r="AY26" s="124">
        <f>'[3]Yearly HC Ethylene'!S26</f>
        <v>360575.67443292518</v>
      </c>
      <c r="AZ26" s="124">
        <f>'[3]Yearly HC Ethylene'!T26</f>
        <v>360575.67443292518</v>
      </c>
      <c r="BA26" s="124">
        <f>'[3]Yearly HC Ethylene'!U26</f>
        <v>360575.67443292518</v>
      </c>
      <c r="BB26" s="124">
        <f>'[3]Yearly HC Ethylene'!V26</f>
        <v>360575.67443292518</v>
      </c>
      <c r="BC26" s="124">
        <f>'[3]Yearly HC Ethylene'!W26</f>
        <v>360575.67443292518</v>
      </c>
      <c r="BD26" s="124">
        <f>'[3]Yearly HC Ethylene'!X26</f>
        <v>360575.67443292518</v>
      </c>
      <c r="BE26" s="124">
        <f>'[3]Yearly HC Ethylene'!Y26</f>
        <v>360575.67443292518</v>
      </c>
      <c r="BF26" s="124">
        <f>'[3]Yearly HC Ethylene'!Z26</f>
        <v>360575.67443292518</v>
      </c>
      <c r="BG26" s="124">
        <f>'[3]Yearly HC Ethylene'!AA26</f>
        <v>360575.67443292518</v>
      </c>
      <c r="BH26" s="124">
        <f>'[3]Yearly HC Ethylene'!AB26</f>
        <v>360575.67443292518</v>
      </c>
      <c r="BI26" s="124">
        <f>'[3]Yearly HC Ethylene'!AC26</f>
        <v>360575.67443292518</v>
      </c>
      <c r="BJ26" s="124">
        <f>'[3]Yearly HC Ethylene'!AD26</f>
        <v>360575.67443292518</v>
      </c>
      <c r="BK26" s="124">
        <f>'[3]Yearly HC Ethylene'!AE26</f>
        <v>360575.67443292518</v>
      </c>
      <c r="BL26" s="124">
        <f>'[3]Yearly HC Ethylene'!AF26</f>
        <v>360575.67443292518</v>
      </c>
      <c r="BM26" s="124">
        <f>'[3]Yearly HC Ethylene'!AG26</f>
        <v>360575.67443292518</v>
      </c>
      <c r="BN26" s="124">
        <f>'[3]Yearly HC Ethylene'!AH26</f>
        <v>360575.67443292518</v>
      </c>
      <c r="BP26" s="124">
        <f t="shared" si="54"/>
        <v>2109973.4056973578</v>
      </c>
      <c r="BQ26" s="124">
        <f t="shared" si="55"/>
        <v>2097783.4940761933</v>
      </c>
      <c r="BR26" s="124">
        <f t="shared" si="56"/>
        <v>2085678.5225133563</v>
      </c>
      <c r="BS26" s="124">
        <f t="shared" si="57"/>
        <v>2073657.8991412655</v>
      </c>
      <c r="BT26" s="124">
        <f t="shared" si="58"/>
        <v>2061721.0362165095</v>
      </c>
      <c r="BU26" s="124">
        <f t="shared" si="59"/>
        <v>2049867.3500911093</v>
      </c>
      <c r="BV26" s="124">
        <f t="shared" si="60"/>
        <v>2038096.2611839811</v>
      </c>
      <c r="BW26" s="124">
        <f t="shared" si="61"/>
        <v>2026407.1939525977</v>
      </c>
      <c r="BX26" s="124">
        <f t="shared" si="62"/>
        <v>2014799.5768648484</v>
      </c>
      <c r="BY26" s="124">
        <f t="shared" si="63"/>
        <v>2003272.8423710931</v>
      </c>
      <c r="BZ26" s="124">
        <f t="shared" si="64"/>
        <v>1991826.4268764129</v>
      </c>
      <c r="CA26" s="124">
        <f t="shared" si="65"/>
        <v>1980459.7707130534</v>
      </c>
      <c r="CB26" s="124">
        <f t="shared" si="66"/>
        <v>1969172.3181130593</v>
      </c>
      <c r="CC26" s="124">
        <f t="shared" si="67"/>
        <v>1957963.5171811008</v>
      </c>
      <c r="CD26" s="124">
        <f t="shared" si="68"/>
        <v>1946832.8198674894</v>
      </c>
      <c r="CE26" s="124">
        <f t="shared" si="69"/>
        <v>1935779.6819413803</v>
      </c>
      <c r="CF26" s="124">
        <f t="shared" si="70"/>
        <v>1924803.562964163</v>
      </c>
      <c r="CG26" s="124">
        <f t="shared" si="71"/>
        <v>1913903.9262630369</v>
      </c>
      <c r="CH26" s="124">
        <f t="shared" si="72"/>
        <v>1903080.2389047705</v>
      </c>
      <c r="CI26" s="124">
        <f t="shared" si="73"/>
        <v>1892331.9716696437</v>
      </c>
      <c r="CJ26" s="124">
        <f t="shared" si="74"/>
        <v>1881658.5990255727</v>
      </c>
      <c r="CK26" s="124">
        <f t="shared" si="75"/>
        <v>1871059.5991024133</v>
      </c>
      <c r="CL26" s="124">
        <f t="shared" si="76"/>
        <v>1860534.4536664451</v>
      </c>
      <c r="CM26" s="124">
        <f t="shared" si="77"/>
        <v>1850082.6480950324</v>
      </c>
      <c r="CN26" s="124">
        <f t="shared" si="78"/>
        <v>1839703.6713514614</v>
      </c>
      <c r="CO26" s="124">
        <f t="shared" si="79"/>
        <v>1829397.0159599541</v>
      </c>
      <c r="CP26" s="124">
        <f t="shared" si="80"/>
        <v>1819162.1779808551</v>
      </c>
      <c r="CQ26" s="124">
        <f t="shared" si="81"/>
        <v>1808998.6569859916</v>
      </c>
      <c r="CR26" s="124">
        <f t="shared" si="82"/>
        <v>1798905.9560342054</v>
      </c>
      <c r="CS26" s="124">
        <f t="shared" si="83"/>
        <v>1788883.5816470548</v>
      </c>
      <c r="CT26" s="124">
        <f t="shared" si="84"/>
        <v>1778931.0437846864</v>
      </c>
      <c r="CY26" s="75"/>
      <c r="CZ26" s="76" t="s">
        <v>104</v>
      </c>
      <c r="DA26" s="76" t="s">
        <v>105</v>
      </c>
      <c r="DB26" s="76" t="s">
        <v>106</v>
      </c>
      <c r="DC26" s="76" t="s">
        <v>132</v>
      </c>
      <c r="DD26" s="80" t="s">
        <v>130</v>
      </c>
      <c r="DE26" s="76" t="s">
        <v>133</v>
      </c>
      <c r="DF26" s="76" t="s">
        <v>134</v>
      </c>
      <c r="DG26" s="76" t="s">
        <v>135</v>
      </c>
      <c r="DH26" s="76" t="s">
        <v>136</v>
      </c>
      <c r="DI26" s="76" t="s">
        <v>137</v>
      </c>
      <c r="DJ26" s="76" t="s">
        <v>211</v>
      </c>
      <c r="DK26" s="76" t="s">
        <v>109</v>
      </c>
    </row>
    <row r="27" spans="1:115" outlineLevel="1">
      <c r="B27" s="9" t="s">
        <v>51</v>
      </c>
      <c r="C27" s="5" t="s">
        <v>197</v>
      </c>
      <c r="D27" s="126">
        <f>'[2]Yearly HC Ethylene'!D27</f>
        <v>0</v>
      </c>
      <c r="E27" s="126">
        <f>'[2]Yearly HC Ethylene'!E27</f>
        <v>4690.461113036823</v>
      </c>
      <c r="F27" s="126">
        <f>'[2]Yearly HC Ethylene'!F27</f>
        <v>9315.5553796343283</v>
      </c>
      <c r="G27" s="126">
        <f>'[2]Yearly HC Ethylene'!G27</f>
        <v>13875.966020137555</v>
      </c>
      <c r="H27" s="126">
        <f>'[2]Yearly HC Ethylene'!H27</f>
        <v>18372.36990726271</v>
      </c>
      <c r="I27" s="126">
        <f>'[2]Yearly HC Ethylene'!I27</f>
        <v>22805.437621385485</v>
      </c>
      <c r="J27" s="126">
        <f>'[2]Yearly HC Ethylene'!J27</f>
        <v>27175.833505367103</v>
      </c>
      <c r="K27" s="126">
        <f>'[2]Yearly HC Ethylene'!K27</f>
        <v>31484.215718921812</v>
      </c>
      <c r="L27" s="126">
        <f>'[2]Yearly HC Ethylene'!L27</f>
        <v>35731.236292529538</v>
      </c>
      <c r="M27" s="126">
        <f>'[2]Yearly HC Ethylene'!M27</f>
        <v>39917.541180897475</v>
      </c>
      <c r="N27" s="126">
        <f>'[2]Yearly HC Ethylene'!N27</f>
        <v>44043.770315974172</v>
      </c>
      <c r="O27" s="126">
        <f>'[2]Yearly HC Ethylene'!O27</f>
        <v>57149.51091676292</v>
      </c>
      <c r="P27" s="126">
        <f>'[2]Yearly HC Ethylene'!P27</f>
        <v>70070.469798706632</v>
      </c>
      <c r="Q27" s="126">
        <f>'[2]Yearly HC Ethylene'!Q27</f>
        <v>82808.585768065401</v>
      </c>
      <c r="R27" s="126">
        <f>'[2]Yearly HC Ethylene'!R27</f>
        <v>95365.779583525975</v>
      </c>
      <c r="S27" s="126">
        <f>'[2]Yearly HC Ethylene'!S27</f>
        <v>107743.95411357832</v>
      </c>
      <c r="T27" s="126">
        <f>'[2]Yearly HC Ethylene'!T27</f>
        <v>119944.99449257529</v>
      </c>
      <c r="U27" s="126">
        <f>'[2]Yearly HC Ethylene'!U27</f>
        <v>131970.76827548628</v>
      </c>
      <c r="V27" s="126">
        <f>'[2]Yearly HC Ethylene'!V27</f>
        <v>143823.12559135485</v>
      </c>
      <c r="W27" s="126">
        <f>'[2]Yearly HC Ethylene'!W27</f>
        <v>155503.89929547164</v>
      </c>
      <c r="X27" s="126">
        <f>'[2]Yearly HC Ethylene'!X27</f>
        <v>167014.90512027266</v>
      </c>
      <c r="Y27" s="126">
        <f>'[2]Yearly HC Ethylene'!Y27</f>
        <v>176454.7320798896</v>
      </c>
      <c r="Z27" s="126">
        <f>'[2]Yearly HC Ethylene'!Z27</f>
        <v>185754.89522027908</v>
      </c>
      <c r="AA27" s="126">
        <f>'[2]Yearly HC Ethylene'!AA27</f>
        <v>194916.88257342333</v>
      </c>
      <c r="AB27" s="126">
        <f>'[2]Yearly HC Ethylene'!AB27</f>
        <v>203942.16821512775</v>
      </c>
      <c r="AC27" s="126">
        <f>'[2]Yearly HC Ethylene'!AC27</f>
        <v>212832.21238726648</v>
      </c>
      <c r="AD27" s="126">
        <f>'[2]Yearly HC Ethylene'!AD27</f>
        <v>221588.46161900152</v>
      </c>
      <c r="AE27" s="126">
        <f>'[2]Yearly HC Ethylene'!AE27</f>
        <v>230212.34884698436</v>
      </c>
      <c r="AF27" s="126">
        <f>'[2]Yearly HC Ethylene'!AF27</f>
        <v>238705.29353454843</v>
      </c>
      <c r="AG27" s="126">
        <f>'[2]Yearly HC Ethylene'!AG27</f>
        <v>247068.70178990014</v>
      </c>
      <c r="AH27" s="126">
        <f>'[2]Yearly HC Ethylene'!AH27</f>
        <v>255303.966483317</v>
      </c>
      <c r="AJ27" s="126">
        <f>'[3]Yearly HC Ethylene'!D27</f>
        <v>0</v>
      </c>
      <c r="AK27" s="126">
        <f>'[3]Yearly HC Ethylene'!E27</f>
        <v>363.46027982838859</v>
      </c>
      <c r="AL27" s="126">
        <f>'[3]Yearly HC Ethylene'!F27</f>
        <v>726.92055965677719</v>
      </c>
      <c r="AM27" s="126">
        <f>'[3]Yearly HC Ethylene'!G27</f>
        <v>1090.3808394851658</v>
      </c>
      <c r="AN27" s="126">
        <f>'[3]Yearly HC Ethylene'!H27</f>
        <v>1453.8411193135544</v>
      </c>
      <c r="AO27" s="126">
        <f>'[3]Yearly HC Ethylene'!I27</f>
        <v>1817.301399141943</v>
      </c>
      <c r="AP27" s="126">
        <f>'[3]Yearly HC Ethylene'!J27</f>
        <v>2180.7616789703316</v>
      </c>
      <c r="AQ27" s="126">
        <f>'[3]Yearly HC Ethylene'!K27</f>
        <v>2544.2219587987206</v>
      </c>
      <c r="AR27" s="126">
        <f>'[3]Yearly HC Ethylene'!L27</f>
        <v>2907.6822386271087</v>
      </c>
      <c r="AS27" s="126">
        <f>'[3]Yearly HC Ethylene'!M27</f>
        <v>3271.1425184554969</v>
      </c>
      <c r="AT27" s="126">
        <f>'[3]Yearly HC Ethylene'!N27</f>
        <v>3634.6027982838859</v>
      </c>
      <c r="AU27" s="126">
        <f>'[3]Yearly HC Ethylene'!O27</f>
        <v>5724.4994072971203</v>
      </c>
      <c r="AV27" s="126">
        <f>'[3]Yearly HC Ethylene'!P27</f>
        <v>7814.3960163103538</v>
      </c>
      <c r="AW27" s="126">
        <f>'[3]Yearly HC Ethylene'!Q27</f>
        <v>9904.292625323591</v>
      </c>
      <c r="AX27" s="126">
        <f>'[3]Yearly HC Ethylene'!R27</f>
        <v>11994.189234336824</v>
      </c>
      <c r="AY27" s="126">
        <f>'[3]Yearly HC Ethylene'!S27</f>
        <v>14084.08584335006</v>
      </c>
      <c r="AZ27" s="126">
        <f>'[3]Yearly HC Ethylene'!T27</f>
        <v>16173.982452363294</v>
      </c>
      <c r="BA27" s="126">
        <f>'[3]Yearly HC Ethylene'!U27</f>
        <v>18263.879061376527</v>
      </c>
      <c r="BB27" s="126">
        <f>'[3]Yearly HC Ethylene'!V27</f>
        <v>20353.775670389761</v>
      </c>
      <c r="BC27" s="126">
        <f>'[3]Yearly HC Ethylene'!W27</f>
        <v>22443.672279402999</v>
      </c>
      <c r="BD27" s="126">
        <f>'[3]Yearly HC Ethylene'!X27</f>
        <v>24533.56888841623</v>
      </c>
      <c r="BE27" s="126">
        <f>'[3]Yearly HC Ethylene'!Y27</f>
        <v>26623.465497429468</v>
      </c>
      <c r="BF27" s="126">
        <f>'[3]Yearly HC Ethylene'!Z27</f>
        <v>28713.362106442699</v>
      </c>
      <c r="BG27" s="126">
        <f>'[3]Yearly HC Ethylene'!AA27</f>
        <v>30803.258715455937</v>
      </c>
      <c r="BH27" s="126">
        <f>'[3]Yearly HC Ethylene'!AB27</f>
        <v>32893.155324469168</v>
      </c>
      <c r="BI27" s="126">
        <f>'[3]Yearly HC Ethylene'!AC27</f>
        <v>34983.051933482406</v>
      </c>
      <c r="BJ27" s="126">
        <f>'[3]Yearly HC Ethylene'!AD27</f>
        <v>37072.948542495637</v>
      </c>
      <c r="BK27" s="126">
        <f>'[3]Yearly HC Ethylene'!AE27</f>
        <v>39162.845151508867</v>
      </c>
      <c r="BL27" s="126">
        <f>'[3]Yearly HC Ethylene'!AF27</f>
        <v>41252.741760522105</v>
      </c>
      <c r="BM27" s="126">
        <f>'[3]Yearly HC Ethylene'!AG27</f>
        <v>43342.638369535336</v>
      </c>
      <c r="BN27" s="126">
        <f>'[3]Yearly HC Ethylene'!AH27</f>
        <v>45432.534978548574</v>
      </c>
      <c r="BP27" s="126">
        <f t="shared" si="54"/>
        <v>0</v>
      </c>
      <c r="BQ27" s="126">
        <f t="shared" si="55"/>
        <v>5053.9213928652116</v>
      </c>
      <c r="BR27" s="126">
        <f t="shared" si="56"/>
        <v>10042.475939291106</v>
      </c>
      <c r="BS27" s="126">
        <f t="shared" si="57"/>
        <v>14966.346859622721</v>
      </c>
      <c r="BT27" s="126">
        <f t="shared" si="58"/>
        <v>19826.211026576264</v>
      </c>
      <c r="BU27" s="126">
        <f t="shared" si="59"/>
        <v>24622.739020527428</v>
      </c>
      <c r="BV27" s="126">
        <f t="shared" si="60"/>
        <v>29356.595184337435</v>
      </c>
      <c r="BW27" s="126">
        <f t="shared" si="61"/>
        <v>34028.437677720533</v>
      </c>
      <c r="BX27" s="126">
        <f t="shared" si="62"/>
        <v>38638.918531156647</v>
      </c>
      <c r="BY27" s="126">
        <f t="shared" si="63"/>
        <v>43188.683699352972</v>
      </c>
      <c r="BZ27" s="126">
        <f t="shared" si="64"/>
        <v>47678.373114258058</v>
      </c>
      <c r="CA27" s="126">
        <f t="shared" si="65"/>
        <v>62874.010324060044</v>
      </c>
      <c r="CB27" s="126">
        <f t="shared" si="66"/>
        <v>77884.865815016979</v>
      </c>
      <c r="CC27" s="126">
        <f t="shared" si="67"/>
        <v>92712.878393388994</v>
      </c>
      <c r="CD27" s="126">
        <f t="shared" si="68"/>
        <v>107359.9688178628</v>
      </c>
      <c r="CE27" s="126">
        <f t="shared" si="69"/>
        <v>121828.03995692838</v>
      </c>
      <c r="CF27" s="126">
        <f t="shared" si="70"/>
        <v>136118.97694493859</v>
      </c>
      <c r="CG27" s="126">
        <f t="shared" si="71"/>
        <v>150234.64733686281</v>
      </c>
      <c r="CH27" s="126">
        <f t="shared" si="72"/>
        <v>164176.90126174461</v>
      </c>
      <c r="CI27" s="126">
        <f t="shared" si="73"/>
        <v>177947.57157487463</v>
      </c>
      <c r="CJ27" s="126">
        <f t="shared" si="74"/>
        <v>191548.47400868888</v>
      </c>
      <c r="CK27" s="126">
        <f t="shared" si="75"/>
        <v>203078.19757731905</v>
      </c>
      <c r="CL27" s="126">
        <f t="shared" si="76"/>
        <v>214468.2573267218</v>
      </c>
      <c r="CM27" s="126">
        <f t="shared" si="77"/>
        <v>225720.14128887927</v>
      </c>
      <c r="CN27" s="126">
        <f t="shared" si="78"/>
        <v>236835.32353959692</v>
      </c>
      <c r="CO27" s="126">
        <f t="shared" si="79"/>
        <v>247815.26432074889</v>
      </c>
      <c r="CP27" s="126">
        <f t="shared" si="80"/>
        <v>258661.41016149716</v>
      </c>
      <c r="CQ27" s="126">
        <f t="shared" si="81"/>
        <v>269375.19399849325</v>
      </c>
      <c r="CR27" s="126">
        <f t="shared" si="82"/>
        <v>279958.03529507056</v>
      </c>
      <c r="CS27" s="126">
        <f t="shared" si="83"/>
        <v>290411.34015943547</v>
      </c>
      <c r="CT27" s="126">
        <f t="shared" si="84"/>
        <v>300736.50146186556</v>
      </c>
    </row>
    <row r="28" spans="1:115" outlineLevel="1">
      <c r="B28" s="9" t="s">
        <v>52</v>
      </c>
      <c r="C28" s="5" t="s">
        <v>197</v>
      </c>
      <c r="D28" s="126">
        <f>'[2]Yearly HC Ethylene'!D28</f>
        <v>0</v>
      </c>
      <c r="E28" s="126">
        <f>'[2]Yearly HC Ethylene'!E28</f>
        <v>11133.764916093705</v>
      </c>
      <c r="F28" s="126">
        <f>'[2]Yearly HC Ethylene'!F28</f>
        <v>22112.368306694971</v>
      </c>
      <c r="G28" s="126">
        <f>'[2]Yearly HC Ethylene'!G28</f>
        <v>32937.431934467262</v>
      </c>
      <c r="H28" s="126">
        <f>'[2]Yearly HC Ethylene'!H28</f>
        <v>43610.562494683967</v>
      </c>
      <c r="I28" s="126">
        <f>'[2]Yearly HC Ethylene'!I28</f>
        <v>54133.351746466513</v>
      </c>
      <c r="J28" s="126">
        <f>'[2]Yearly HC Ethylene'!J28</f>
        <v>64507.376642925105</v>
      </c>
      <c r="K28" s="126">
        <f>'[2]Yearly HC Ethylene'!K28</f>
        <v>74734.199460211064</v>
      </c>
      <c r="L28" s="126">
        <f>'[2]Yearly HC Ethylene'!L28</f>
        <v>84815.367925489583</v>
      </c>
      <c r="M28" s="126">
        <f>'[2]Yearly HC Ethylene'!M28</f>
        <v>94752.41534384148</v>
      </c>
      <c r="N28" s="126">
        <f>'[2]Yearly HC Ethylene'!N28</f>
        <v>104546.86072410314</v>
      </c>
      <c r="O28" s="126">
        <f>'[2]Yearly HC Ethylene'!O28</f>
        <v>118854.13591226558</v>
      </c>
      <c r="P28" s="126">
        <f>'[2]Yearly HC Ethylene'!P28</f>
        <v>132956.94698673781</v>
      </c>
      <c r="Q28" s="126">
        <f>'[2]Yearly HC Ethylene'!Q28</f>
        <v>146857.44871089628</v>
      </c>
      <c r="R28" s="126">
        <f>'[2]Yearly HC Ethylene'!R28</f>
        <v>160557.77574659573</v>
      </c>
      <c r="S28" s="126">
        <f>'[2]Yearly HC Ethylene'!S28</f>
        <v>174060.0428296843</v>
      </c>
      <c r="T28" s="126">
        <f>'[2]Yearly HC Ethylene'!T28</f>
        <v>187366.34494404876</v>
      </c>
      <c r="U28" s="126">
        <f>'[2]Yearly HC Ethylene'!U28</f>
        <v>200478.75749420156</v>
      </c>
      <c r="V28" s="126">
        <f>'[2]Yearly HC Ethylene'!V28</f>
        <v>213399.33647642189</v>
      </c>
      <c r="W28" s="126">
        <f>'[2]Yearly HC Ethylene'!W28</f>
        <v>226130.11864846229</v>
      </c>
      <c r="X28" s="126">
        <f>'[2]Yearly HC Ethylene'!X28</f>
        <v>238673.12169783234</v>
      </c>
      <c r="Y28" s="126">
        <f>'[2]Yearly HC Ethylene'!Y28</f>
        <v>246690.72409309616</v>
      </c>
      <c r="Z28" s="126">
        <f>'[2]Yearly HC Ethylene'!Z28</f>
        <v>254585.00368174692</v>
      </c>
      <c r="AA28" s="126">
        <f>'[2]Yearly HC Ethylene'!AA28</f>
        <v>262357.28981992259</v>
      </c>
      <c r="AB28" s="126">
        <f>'[2]Yearly HC Ethylene'!AB28</f>
        <v>270008.89932549116</v>
      </c>
      <c r="AC28" s="126">
        <f>'[2]Yearly HC Ethylene'!AC28</f>
        <v>277541.13658823975</v>
      </c>
      <c r="AD28" s="126">
        <f>'[2]Yearly HC Ethylene'!AD28</f>
        <v>284955.29367913777</v>
      </c>
      <c r="AE28" s="126">
        <f>'[2]Yearly HC Ethylene'!AE28</f>
        <v>292252.65045867994</v>
      </c>
      <c r="AF28" s="126">
        <f>'[2]Yearly HC Ethylene'!AF28</f>
        <v>299434.47468431771</v>
      </c>
      <c r="AG28" s="126">
        <f>'[2]Yearly HC Ethylene'!AG28</f>
        <v>306502.02211698733</v>
      </c>
      <c r="AH28" s="126">
        <f>'[2]Yearly HC Ethylene'!AH28</f>
        <v>313456.53662673925</v>
      </c>
      <c r="AJ28" s="126">
        <f>'[3]Yearly HC Ethylene'!D28</f>
        <v>0</v>
      </c>
      <c r="AK28" s="126">
        <f>'[3]Yearly HC Ethylene'!E28</f>
        <v>2105.761938688283</v>
      </c>
      <c r="AL28" s="126">
        <f>'[3]Yearly HC Ethylene'!F28</f>
        <v>4211.5238773765659</v>
      </c>
      <c r="AM28" s="126">
        <f>'[3]Yearly HC Ethylene'!G28</f>
        <v>6317.2858160648502</v>
      </c>
      <c r="AN28" s="126">
        <f>'[3]Yearly HC Ethylene'!H28</f>
        <v>8423.0477547531318</v>
      </c>
      <c r="AO28" s="126">
        <f>'[3]Yearly HC Ethylene'!I28</f>
        <v>10528.809693441415</v>
      </c>
      <c r="AP28" s="126">
        <f>'[3]Yearly HC Ethylene'!J28</f>
        <v>12634.5716321297</v>
      </c>
      <c r="AQ28" s="126">
        <f>'[3]Yearly HC Ethylene'!K28</f>
        <v>14740.333570817982</v>
      </c>
      <c r="AR28" s="126">
        <f>'[3]Yearly HC Ethylene'!L28</f>
        <v>16846.095509506264</v>
      </c>
      <c r="AS28" s="126">
        <f>'[3]Yearly HC Ethylene'!M28</f>
        <v>18951.857448194547</v>
      </c>
      <c r="AT28" s="126">
        <f>'[3]Yearly HC Ethylene'!N28</f>
        <v>21057.61938688283</v>
      </c>
      <c r="AU28" s="126">
        <f>'[3]Yearly HC Ethylene'!O28</f>
        <v>25163.855167324982</v>
      </c>
      <c r="AV28" s="126">
        <f>'[3]Yearly HC Ethylene'!P28</f>
        <v>29270.090947767138</v>
      </c>
      <c r="AW28" s="126">
        <f>'[3]Yearly HC Ethylene'!Q28</f>
        <v>33376.326728209286</v>
      </c>
      <c r="AX28" s="126">
        <f>'[3]Yearly HC Ethylene'!R28</f>
        <v>37482.562508651434</v>
      </c>
      <c r="AY28" s="126">
        <f>'[3]Yearly HC Ethylene'!S28</f>
        <v>41588.798289093589</v>
      </c>
      <c r="AZ28" s="126">
        <f>'[3]Yearly HC Ethylene'!T28</f>
        <v>45695.034069535737</v>
      </c>
      <c r="BA28" s="126">
        <f>'[3]Yearly HC Ethylene'!U28</f>
        <v>49801.269849977893</v>
      </c>
      <c r="BB28" s="126">
        <f>'[3]Yearly HC Ethylene'!V28</f>
        <v>53907.505630420048</v>
      </c>
      <c r="BC28" s="126">
        <f>'[3]Yearly HC Ethylene'!W28</f>
        <v>58013.741410862189</v>
      </c>
      <c r="BD28" s="126">
        <f>'[3]Yearly HC Ethylene'!X28</f>
        <v>62119.977191304344</v>
      </c>
      <c r="BE28" s="126">
        <f>'[3]Yearly HC Ethylene'!Y28</f>
        <v>66436.789165615322</v>
      </c>
      <c r="BF28" s="126">
        <f>'[3]Yearly HC Ethylene'!Z28</f>
        <v>70753.601139926293</v>
      </c>
      <c r="BG28" s="126">
        <f>'[3]Yearly HC Ethylene'!AA28</f>
        <v>75070.413114237279</v>
      </c>
      <c r="BH28" s="126">
        <f>'[3]Yearly HC Ethylene'!AB28</f>
        <v>79387.225088548264</v>
      </c>
      <c r="BI28" s="126">
        <f>'[3]Yearly HC Ethylene'!AC28</f>
        <v>83704.037062859235</v>
      </c>
      <c r="BJ28" s="126">
        <f>'[3]Yearly HC Ethylene'!AD28</f>
        <v>88020.849037170221</v>
      </c>
      <c r="BK28" s="126">
        <f>'[3]Yearly HC Ethylene'!AE28</f>
        <v>92337.661011481207</v>
      </c>
      <c r="BL28" s="126">
        <f>'[3]Yearly HC Ethylene'!AF28</f>
        <v>96654.472985792177</v>
      </c>
      <c r="BM28" s="126">
        <f>'[3]Yearly HC Ethylene'!AG28</f>
        <v>100971.28496010318</v>
      </c>
      <c r="BN28" s="126">
        <f>'[3]Yearly HC Ethylene'!AH28</f>
        <v>105288.09693441415</v>
      </c>
      <c r="BP28" s="126">
        <f t="shared" si="54"/>
        <v>0</v>
      </c>
      <c r="BQ28" s="126">
        <f t="shared" si="55"/>
        <v>13239.526854781989</v>
      </c>
      <c r="BR28" s="126">
        <f t="shared" si="56"/>
        <v>26323.892184071537</v>
      </c>
      <c r="BS28" s="126">
        <f t="shared" si="57"/>
        <v>39254.717750532116</v>
      </c>
      <c r="BT28" s="126">
        <f t="shared" si="58"/>
        <v>52033.610249437101</v>
      </c>
      <c r="BU28" s="126">
        <f t="shared" si="59"/>
        <v>64662.161439907926</v>
      </c>
      <c r="BV28" s="126">
        <f t="shared" si="60"/>
        <v>77141.948275054805</v>
      </c>
      <c r="BW28" s="126">
        <f t="shared" si="61"/>
        <v>89474.533031029045</v>
      </c>
      <c r="BX28" s="126">
        <f t="shared" si="62"/>
        <v>101661.46343499585</v>
      </c>
      <c r="BY28" s="126">
        <f t="shared" si="63"/>
        <v>113704.27279203603</v>
      </c>
      <c r="BZ28" s="126">
        <f t="shared" si="64"/>
        <v>125604.48011098597</v>
      </c>
      <c r="CA28" s="126">
        <f t="shared" si="65"/>
        <v>144017.99107959057</v>
      </c>
      <c r="CB28" s="126">
        <f t="shared" si="66"/>
        <v>162227.03793450494</v>
      </c>
      <c r="CC28" s="126">
        <f t="shared" si="67"/>
        <v>180233.77543910558</v>
      </c>
      <c r="CD28" s="126">
        <f t="shared" si="68"/>
        <v>198040.33825524716</v>
      </c>
      <c r="CE28" s="126">
        <f t="shared" si="69"/>
        <v>215648.8411187779</v>
      </c>
      <c r="CF28" s="126">
        <f t="shared" si="70"/>
        <v>233061.37901358449</v>
      </c>
      <c r="CG28" s="126">
        <f t="shared" si="71"/>
        <v>250280.02734417946</v>
      </c>
      <c r="CH28" s="126">
        <f t="shared" si="72"/>
        <v>267306.84210684191</v>
      </c>
      <c r="CI28" s="126">
        <f t="shared" si="73"/>
        <v>284143.86005932448</v>
      </c>
      <c r="CJ28" s="126">
        <f t="shared" si="74"/>
        <v>300793.09888913669</v>
      </c>
      <c r="CK28" s="126">
        <f t="shared" si="75"/>
        <v>313127.51325871149</v>
      </c>
      <c r="CL28" s="126">
        <f t="shared" si="76"/>
        <v>325338.60482167325</v>
      </c>
      <c r="CM28" s="126">
        <f t="shared" si="77"/>
        <v>337427.7029341599</v>
      </c>
      <c r="CN28" s="126">
        <f t="shared" si="78"/>
        <v>349396.12441403943</v>
      </c>
      <c r="CO28" s="126">
        <f t="shared" si="79"/>
        <v>361245.17365109897</v>
      </c>
      <c r="CP28" s="126">
        <f t="shared" si="80"/>
        <v>372976.14271630801</v>
      </c>
      <c r="CQ28" s="126">
        <f t="shared" si="81"/>
        <v>384590.31147016113</v>
      </c>
      <c r="CR28" s="126">
        <f t="shared" si="82"/>
        <v>396088.94767010992</v>
      </c>
      <c r="CS28" s="126">
        <f t="shared" si="83"/>
        <v>407473.30707709049</v>
      </c>
      <c r="CT28" s="126">
        <f t="shared" si="84"/>
        <v>418744.63356115343</v>
      </c>
      <c r="CY28" s="75" t="s">
        <v>34</v>
      </c>
      <c r="CZ28" s="84">
        <f>BP4</f>
        <v>6390430.3137464328</v>
      </c>
      <c r="DA28" s="84">
        <f>CT4-BP4</f>
        <v>-1010700.6075061774</v>
      </c>
      <c r="DB28" s="84" t="s">
        <v>35</v>
      </c>
      <c r="DC28" s="84">
        <f>SUM(DC22:DH24)</f>
        <v>-1800351.2681978212</v>
      </c>
      <c r="DD28" s="84" t="s">
        <v>35</v>
      </c>
      <c r="DE28" s="84">
        <f>-CT93-CT104-CT114-CT124-CT136</f>
        <v>-129109.69372820923</v>
      </c>
      <c r="DF28" s="84">
        <f>-CT123</f>
        <v>-179434.66727094172</v>
      </c>
      <c r="DG28" s="84">
        <f>-CT103-CT94-CT126-CT138</f>
        <v>-22146.623728678533</v>
      </c>
      <c r="DH28" s="84">
        <f>-CT113-CT137-CT125</f>
        <v>-19518.402273182743</v>
      </c>
      <c r="DI28" s="85">
        <f>-CT135</f>
        <v>-227754.57345320965</v>
      </c>
      <c r="DJ28" s="221">
        <f>-(CT155+CT156)</f>
        <v>-158560.2369734972</v>
      </c>
      <c r="DK28" s="74" t="s">
        <v>35</v>
      </c>
    </row>
    <row r="29" spans="1:115" outlineLevel="1">
      <c r="B29" s="1" t="s">
        <v>19</v>
      </c>
      <c r="C29" s="5" t="s">
        <v>197</v>
      </c>
      <c r="D29" s="124">
        <f>'[2]Yearly HC Ethylene'!D29</f>
        <v>0</v>
      </c>
      <c r="E29" s="124">
        <f>'[2]Yearly HC Ethylene'!E29</f>
        <v>15824.226029130528</v>
      </c>
      <c r="F29" s="124">
        <f>'[2]Yearly HC Ethylene'!F29</f>
        <v>31427.923686329297</v>
      </c>
      <c r="G29" s="124">
        <f>'[2]Yearly HC Ethylene'!G29</f>
        <v>46813.397954604821</v>
      </c>
      <c r="H29" s="124">
        <f>'[2]Yearly HC Ethylene'!H29</f>
        <v>61982.932401946673</v>
      </c>
      <c r="I29" s="124">
        <f>'[2]Yearly HC Ethylene'!I29</f>
        <v>76938.789367852005</v>
      </c>
      <c r="J29" s="124">
        <f>'[2]Yearly HC Ethylene'!J29</f>
        <v>91683.210148292215</v>
      </c>
      <c r="K29" s="124">
        <f>'[2]Yearly HC Ethylene'!K29</f>
        <v>106218.41517913288</v>
      </c>
      <c r="L29" s="124">
        <f>'[2]Yearly HC Ethylene'!L29</f>
        <v>120546.60421801911</v>
      </c>
      <c r="M29" s="124">
        <f>'[2]Yearly HC Ethylene'!M29</f>
        <v>134669.95652473895</v>
      </c>
      <c r="N29" s="124">
        <f>'[2]Yearly HC Ethylene'!N29</f>
        <v>148590.63104007731</v>
      </c>
      <c r="O29" s="124">
        <f>'[2]Yearly HC Ethylene'!O29</f>
        <v>176003.6468290285</v>
      </c>
      <c r="P29" s="124">
        <f>'[2]Yearly HC Ethylene'!P29</f>
        <v>203027.41678544442</v>
      </c>
      <c r="Q29" s="124">
        <f>'[2]Yearly HC Ethylene'!Q29</f>
        <v>229666.03447896166</v>
      </c>
      <c r="R29" s="124">
        <f>'[2]Yearly HC Ethylene'!R29</f>
        <v>255923.55533012172</v>
      </c>
      <c r="S29" s="124">
        <f>'[2]Yearly HC Ethylene'!S29</f>
        <v>281803.99694326264</v>
      </c>
      <c r="T29" s="124">
        <f>'[2]Yearly HC Ethylene'!T29</f>
        <v>307311.33943662408</v>
      </c>
      <c r="U29" s="124">
        <f>'[2]Yearly HC Ethylene'!U29</f>
        <v>332449.52576968784</v>
      </c>
      <c r="V29" s="124">
        <f>'[2]Yearly HC Ethylene'!V29</f>
        <v>357222.46206777671</v>
      </c>
      <c r="W29" s="124">
        <f>'[2]Yearly HC Ethylene'!W29</f>
        <v>381634.01794393396</v>
      </c>
      <c r="X29" s="124">
        <f>'[2]Yearly HC Ethylene'!X29</f>
        <v>405688.02681810502</v>
      </c>
      <c r="Y29" s="124">
        <f>'[2]Yearly HC Ethylene'!Y29</f>
        <v>423145.45617298572</v>
      </c>
      <c r="Z29" s="124">
        <f>'[2]Yearly HC Ethylene'!Z29</f>
        <v>440339.89890202601</v>
      </c>
      <c r="AA29" s="124">
        <f>'[2]Yearly HC Ethylene'!AA29</f>
        <v>457274.17239334591</v>
      </c>
      <c r="AB29" s="124">
        <f>'[2]Yearly HC Ethylene'!AB29</f>
        <v>473951.06754061894</v>
      </c>
      <c r="AC29" s="124">
        <f>'[2]Yearly HC Ethylene'!AC29</f>
        <v>490373.34897550626</v>
      </c>
      <c r="AD29" s="124">
        <f>'[2]Yearly HC Ethylene'!AD29</f>
        <v>506543.75529813929</v>
      </c>
      <c r="AE29" s="124">
        <f>'[2]Yearly HC Ethylene'!AE29</f>
        <v>522464.99930566433</v>
      </c>
      <c r="AF29" s="124">
        <f>'[2]Yearly HC Ethylene'!AF29</f>
        <v>538139.76821886608</v>
      </c>
      <c r="AG29" s="124">
        <f>'[2]Yearly HC Ethylene'!AG29</f>
        <v>553570.72390688746</v>
      </c>
      <c r="AH29" s="124">
        <f>'[2]Yearly HC Ethylene'!AH29</f>
        <v>568760.50311005628</v>
      </c>
      <c r="AJ29" s="124">
        <f>'[3]Yearly HC Ethylene'!D29</f>
        <v>0</v>
      </c>
      <c r="AK29" s="124">
        <f>'[3]Yearly HC Ethylene'!E29</f>
        <v>2469.2222185166715</v>
      </c>
      <c r="AL29" s="124">
        <f>'[3]Yearly HC Ethylene'!F29</f>
        <v>4938.4444370333431</v>
      </c>
      <c r="AM29" s="124">
        <f>'[3]Yearly HC Ethylene'!G29</f>
        <v>7407.666655550016</v>
      </c>
      <c r="AN29" s="124">
        <f>'[3]Yearly HC Ethylene'!H29</f>
        <v>9876.8888740666862</v>
      </c>
      <c r="AO29" s="124">
        <f>'[3]Yearly HC Ethylene'!I29</f>
        <v>12346.111092583358</v>
      </c>
      <c r="AP29" s="124">
        <f>'[3]Yearly HC Ethylene'!J29</f>
        <v>14815.333311100032</v>
      </c>
      <c r="AQ29" s="124">
        <f>'[3]Yearly HC Ethylene'!K29</f>
        <v>17284.555529616704</v>
      </c>
      <c r="AR29" s="124">
        <f>'[3]Yearly HC Ethylene'!L29</f>
        <v>19753.777748133372</v>
      </c>
      <c r="AS29" s="124">
        <f>'[3]Yearly HC Ethylene'!M29</f>
        <v>22222.999966650044</v>
      </c>
      <c r="AT29" s="124">
        <f>'[3]Yearly HC Ethylene'!N29</f>
        <v>24692.222185166716</v>
      </c>
      <c r="AU29" s="124">
        <f>'[3]Yearly HC Ethylene'!O29</f>
        <v>30888.354574622103</v>
      </c>
      <c r="AV29" s="124">
        <f>'[3]Yearly HC Ethylene'!P29</f>
        <v>37084.486964077492</v>
      </c>
      <c r="AW29" s="124">
        <f>'[3]Yearly HC Ethylene'!Q29</f>
        <v>43280.619353532878</v>
      </c>
      <c r="AX29" s="124">
        <f>'[3]Yearly HC Ethylene'!R29</f>
        <v>49476.751742988257</v>
      </c>
      <c r="AY29" s="124">
        <f>'[3]Yearly HC Ethylene'!S29</f>
        <v>55672.884132443651</v>
      </c>
      <c r="AZ29" s="124">
        <f>'[3]Yearly HC Ethylene'!T29</f>
        <v>61869.01652189903</v>
      </c>
      <c r="BA29" s="124">
        <f>'[3]Yearly HC Ethylene'!U29</f>
        <v>68065.148911354423</v>
      </c>
      <c r="BB29" s="124">
        <f>'[3]Yearly HC Ethylene'!V29</f>
        <v>74261.281300809816</v>
      </c>
      <c r="BC29" s="124">
        <f>'[3]Yearly HC Ethylene'!W29</f>
        <v>80457.413690265181</v>
      </c>
      <c r="BD29" s="124">
        <f>'[3]Yearly HC Ethylene'!X29</f>
        <v>86653.546079720574</v>
      </c>
      <c r="BE29" s="124">
        <f>'[3]Yearly HC Ethylene'!Y29</f>
        <v>93060.254663044791</v>
      </c>
      <c r="BF29" s="124">
        <f>'[3]Yearly HC Ethylene'!Z29</f>
        <v>99466.963246368992</v>
      </c>
      <c r="BG29" s="124">
        <f>'[3]Yearly HC Ethylene'!AA29</f>
        <v>105873.67182969322</v>
      </c>
      <c r="BH29" s="124">
        <f>'[3]Yearly HC Ethylene'!AB29</f>
        <v>112280.38041301744</v>
      </c>
      <c r="BI29" s="124">
        <f>'[3]Yearly HC Ethylene'!AC29</f>
        <v>118687.08899634164</v>
      </c>
      <c r="BJ29" s="124">
        <f>'[3]Yearly HC Ethylene'!AD29</f>
        <v>125093.79757966586</v>
      </c>
      <c r="BK29" s="124">
        <f>'[3]Yearly HC Ethylene'!AE29</f>
        <v>131500.50616299006</v>
      </c>
      <c r="BL29" s="124">
        <f>'[3]Yearly HC Ethylene'!AF29</f>
        <v>137907.21474631428</v>
      </c>
      <c r="BM29" s="124">
        <f>'[3]Yearly HC Ethylene'!AG29</f>
        <v>144313.92332963852</v>
      </c>
      <c r="BN29" s="124">
        <f>'[3]Yearly HC Ethylene'!AH29</f>
        <v>150720.63191296271</v>
      </c>
      <c r="BP29" s="124">
        <f t="shared" si="54"/>
        <v>0</v>
      </c>
      <c r="BQ29" s="124">
        <f t="shared" si="55"/>
        <v>18293.4482476472</v>
      </c>
      <c r="BR29" s="124">
        <f t="shared" si="56"/>
        <v>36366.368123362641</v>
      </c>
      <c r="BS29" s="124">
        <f t="shared" si="57"/>
        <v>54221.064610154834</v>
      </c>
      <c r="BT29" s="124">
        <f t="shared" si="58"/>
        <v>71859.821276013361</v>
      </c>
      <c r="BU29" s="124">
        <f t="shared" si="59"/>
        <v>89284.900460435369</v>
      </c>
      <c r="BV29" s="124">
        <f t="shared" si="60"/>
        <v>106498.54345939224</v>
      </c>
      <c r="BW29" s="124">
        <f t="shared" si="61"/>
        <v>123502.97070874958</v>
      </c>
      <c r="BX29" s="124">
        <f t="shared" si="62"/>
        <v>140300.38196615249</v>
      </c>
      <c r="BY29" s="124">
        <f t="shared" si="63"/>
        <v>156892.95649138899</v>
      </c>
      <c r="BZ29" s="124">
        <f t="shared" si="64"/>
        <v>173282.85322524403</v>
      </c>
      <c r="CA29" s="124">
        <f t="shared" si="65"/>
        <v>206892.00140365059</v>
      </c>
      <c r="CB29" s="124">
        <f t="shared" si="66"/>
        <v>240111.90374952191</v>
      </c>
      <c r="CC29" s="124">
        <f t="shared" si="67"/>
        <v>272946.65383249451</v>
      </c>
      <c r="CD29" s="124">
        <f t="shared" si="68"/>
        <v>305400.30707310996</v>
      </c>
      <c r="CE29" s="124">
        <f t="shared" si="69"/>
        <v>337476.88107570627</v>
      </c>
      <c r="CF29" s="124">
        <f t="shared" si="70"/>
        <v>369180.35595852311</v>
      </c>
      <c r="CG29" s="124">
        <f t="shared" si="71"/>
        <v>400514.67468104226</v>
      </c>
      <c r="CH29" s="124">
        <f t="shared" si="72"/>
        <v>431483.74336858653</v>
      </c>
      <c r="CI29" s="124">
        <f t="shared" si="73"/>
        <v>462091.43163419911</v>
      </c>
      <c r="CJ29" s="124">
        <f t="shared" si="74"/>
        <v>492341.57289782562</v>
      </c>
      <c r="CK29" s="124">
        <f t="shared" si="75"/>
        <v>516205.71083603054</v>
      </c>
      <c r="CL29" s="124">
        <f t="shared" si="76"/>
        <v>539806.86214839504</v>
      </c>
      <c r="CM29" s="124">
        <f t="shared" si="77"/>
        <v>563147.84422303911</v>
      </c>
      <c r="CN29" s="124">
        <f t="shared" si="78"/>
        <v>586231.44795363641</v>
      </c>
      <c r="CO29" s="124">
        <f t="shared" si="79"/>
        <v>609060.43797184795</v>
      </c>
      <c r="CP29" s="124">
        <f t="shared" si="80"/>
        <v>631637.5528778052</v>
      </c>
      <c r="CQ29" s="124">
        <f t="shared" si="81"/>
        <v>653965.50546865445</v>
      </c>
      <c r="CR29" s="124">
        <f t="shared" si="82"/>
        <v>676046.98296518042</v>
      </c>
      <c r="CS29" s="124">
        <f t="shared" si="83"/>
        <v>697884.64723652601</v>
      </c>
      <c r="CT29" s="124">
        <f t="shared" si="84"/>
        <v>719481.13502301904</v>
      </c>
    </row>
    <row r="30" spans="1:115" outlineLevel="1">
      <c r="B30" s="9" t="s">
        <v>54</v>
      </c>
      <c r="C30" s="5" t="s">
        <v>197</v>
      </c>
      <c r="D30" s="126">
        <f>'[2]Yearly HC Ethylene'!D30</f>
        <v>0</v>
      </c>
      <c r="E30" s="126">
        <f>'[2]Yearly HC Ethylene'!E30</f>
        <v>8536.6392257270181</v>
      </c>
      <c r="F30" s="126">
        <f>'[2]Yearly HC Ethylene'!F30</f>
        <v>16954.310790934476</v>
      </c>
      <c r="G30" s="126">
        <f>'[2]Yearly HC Ethylene'!G30</f>
        <v>25254.25815665035</v>
      </c>
      <c r="H30" s="126">
        <f>'[2]Yearly HC Ethylene'!H30</f>
        <v>33437.713231218135</v>
      </c>
      <c r="I30" s="126">
        <f>'[2]Yearly HC Ethylene'!I30</f>
        <v>41505.896470921587</v>
      </c>
      <c r="J30" s="126">
        <f>'[2]Yearly HC Ethylene'!J30</f>
        <v>49460.01697976813</v>
      </c>
      <c r="K30" s="126">
        <f>'[2]Yearly HC Ethylene'!K30</f>
        <v>57301.272608437699</v>
      </c>
      <c r="L30" s="126">
        <f>'[2]Yearly HC Ethylene'!L30</f>
        <v>65030.850052403766</v>
      </c>
      <c r="M30" s="126">
        <f>'[2]Yearly HC Ethylene'!M30</f>
        <v>72649.92494923342</v>
      </c>
      <c r="N30" s="126">
        <f>'[2]Yearly HC Ethylene'!N30</f>
        <v>80159.661975072988</v>
      </c>
      <c r="O30" s="126">
        <f>'[2]Yearly HC Ethylene'!O30</f>
        <v>87561.214940326041</v>
      </c>
      <c r="P30" s="126">
        <f>'[2]Yearly HC Ethylene'!P30</f>
        <v>94855.72688453013</v>
      </c>
      <c r="Q30" s="126">
        <f>'[2]Yearly HC Ethylene'!Q30</f>
        <v>102044.33017043895</v>
      </c>
      <c r="R30" s="126">
        <f>'[2]Yearly HC Ethylene'!R30</f>
        <v>109128.14657731628</v>
      </c>
      <c r="S30" s="126">
        <f>'[2]Yearly HC Ethylene'!S30</f>
        <v>116108.28739344825</v>
      </c>
      <c r="T30" s="126">
        <f>'[2]Yearly HC Ethylene'!T30</f>
        <v>122985.85350788003</v>
      </c>
      <c r="U30" s="126">
        <f>'[2]Yearly HC Ethylene'!U30</f>
        <v>129761.93550138389</v>
      </c>
      <c r="V30" s="126">
        <f>'[2]Yearly HC Ethylene'!V30</f>
        <v>136437.61373666365</v>
      </c>
      <c r="W30" s="126">
        <f>'[2]Yearly HC Ethylene'!W30</f>
        <v>143013.95844780345</v>
      </c>
      <c r="X30" s="126">
        <f>'[2]Yearly HC Ethylene'!X30</f>
        <v>149492.0298289654</v>
      </c>
      <c r="Y30" s="126">
        <f>'[2]Yearly HC Ethylene'!Y30</f>
        <v>149211.64401455072</v>
      </c>
      <c r="Z30" s="126">
        <f>'[2]Yearly HC Ethylene'!Z30</f>
        <v>152707.8033962062</v>
      </c>
      <c r="AA30" s="126">
        <f>'[2]Yearly HC Ethylene'!AA30</f>
        <v>156147.99506294602</v>
      </c>
      <c r="AB30" s="126">
        <f>'[2]Yearly HC Ethylene'!AB30</f>
        <v>159532.82923564565</v>
      </c>
      <c r="AC30" s="126">
        <f>'[2]Yearly HC Ethylene'!AC30</f>
        <v>162862.91034851698</v>
      </c>
      <c r="AD30" s="126">
        <f>'[2]Yearly HC Ethylene'!AD30</f>
        <v>166138.83710012343</v>
      </c>
      <c r="AE30" s="126">
        <f>'[2]Yearly HC Ethylene'!AE30</f>
        <v>169361.20250396495</v>
      </c>
      <c r="AF30" s="126">
        <f>'[2]Yearly HC Ethylene'!AF30</f>
        <v>172530.59393863677</v>
      </c>
      <c r="AG30" s="126">
        <f>'[2]Yearly HC Ethylene'!AG30</f>
        <v>175647.5931975648</v>
      </c>
      <c r="AH30" s="126">
        <f>'[2]Yearly HC Ethylene'!AH30</f>
        <v>178712.77653832192</v>
      </c>
      <c r="AJ30" s="126">
        <f>'[3]Yearly HC Ethylene'!D30</f>
        <v>0</v>
      </c>
      <c r="AK30" s="126">
        <f>'[3]Yearly HC Ethylene'!E30</f>
        <v>930.2852400369469</v>
      </c>
      <c r="AL30" s="126">
        <f>'[3]Yearly HC Ethylene'!F30</f>
        <v>1860.5704800738938</v>
      </c>
      <c r="AM30" s="126">
        <f>'[3]Yearly HC Ethylene'!G30</f>
        <v>2790.8557201108406</v>
      </c>
      <c r="AN30" s="126">
        <f>'[3]Yearly HC Ethylene'!H30</f>
        <v>3721.1409601477876</v>
      </c>
      <c r="AO30" s="126">
        <f>'[3]Yearly HC Ethylene'!I30</f>
        <v>4651.4262001847346</v>
      </c>
      <c r="AP30" s="126">
        <f>'[3]Yearly HC Ethylene'!J30</f>
        <v>5581.7114402216812</v>
      </c>
      <c r="AQ30" s="126">
        <f>'[3]Yearly HC Ethylene'!K30</f>
        <v>6511.9966802586287</v>
      </c>
      <c r="AR30" s="126">
        <f>'[3]Yearly HC Ethylene'!L30</f>
        <v>7442.2819202955752</v>
      </c>
      <c r="AS30" s="126">
        <f>'[3]Yearly HC Ethylene'!M30</f>
        <v>8372.5671603325209</v>
      </c>
      <c r="AT30" s="126">
        <f>'[3]Yearly HC Ethylene'!N30</f>
        <v>9302.8524003694693</v>
      </c>
      <c r="AU30" s="126">
        <f>'[3]Yearly HC Ethylene'!O30</f>
        <v>10233.137640406414</v>
      </c>
      <c r="AV30" s="126">
        <f>'[3]Yearly HC Ethylene'!P30</f>
        <v>11163.422880443362</v>
      </c>
      <c r="AW30" s="126">
        <f>'[3]Yearly HC Ethylene'!Q30</f>
        <v>12093.708120480311</v>
      </c>
      <c r="AX30" s="126">
        <f>'[3]Yearly HC Ethylene'!R30</f>
        <v>13023.993360517257</v>
      </c>
      <c r="AY30" s="126">
        <f>'[3]Yearly HC Ethylene'!S30</f>
        <v>13954.278600554204</v>
      </c>
      <c r="AZ30" s="126">
        <f>'[3]Yearly HC Ethylene'!T30</f>
        <v>14884.56384059115</v>
      </c>
      <c r="BA30" s="126">
        <f>'[3]Yearly HC Ethylene'!U30</f>
        <v>15814.849080628097</v>
      </c>
      <c r="BB30" s="126">
        <f>'[3]Yearly HC Ethylene'!V30</f>
        <v>16745.134320665042</v>
      </c>
      <c r="BC30" s="126">
        <f>'[3]Yearly HC Ethylene'!W30</f>
        <v>17675.419560701994</v>
      </c>
      <c r="BD30" s="126">
        <f>'[3]Yearly HC Ethylene'!X30</f>
        <v>18605.704800738939</v>
      </c>
      <c r="BE30" s="126">
        <f>'[3]Yearly HC Ethylene'!Y30</f>
        <v>22078.769696876876</v>
      </c>
      <c r="BF30" s="126">
        <f>'[3]Yearly HC Ethylene'!Z30</f>
        <v>23071.073952916282</v>
      </c>
      <c r="BG30" s="126">
        <f>'[3]Yearly HC Ethylene'!AA30</f>
        <v>24063.378208955695</v>
      </c>
      <c r="BH30" s="126">
        <f>'[3]Yearly HC Ethylene'!AB30</f>
        <v>25055.682464995105</v>
      </c>
      <c r="BI30" s="126">
        <f>'[3]Yearly HC Ethylene'!AC30</f>
        <v>26047.986721034515</v>
      </c>
      <c r="BJ30" s="126">
        <f>'[3]Yearly HC Ethylene'!AD30</f>
        <v>27040.290977073924</v>
      </c>
      <c r="BK30" s="126">
        <f>'[3]Yearly HC Ethylene'!AE30</f>
        <v>28032.595233113334</v>
      </c>
      <c r="BL30" s="126">
        <f>'[3]Yearly HC Ethylene'!AF30</f>
        <v>29024.89948915274</v>
      </c>
      <c r="BM30" s="126">
        <f>'[3]Yearly HC Ethylene'!AG30</f>
        <v>30017.203745192153</v>
      </c>
      <c r="BN30" s="126">
        <f>'[3]Yearly HC Ethylene'!AH30</f>
        <v>31009.508001231563</v>
      </c>
      <c r="BP30" s="126">
        <f t="shared" si="54"/>
        <v>0</v>
      </c>
      <c r="BQ30" s="126">
        <f t="shared" si="55"/>
        <v>9466.9244657639647</v>
      </c>
      <c r="BR30" s="126">
        <f t="shared" si="56"/>
        <v>18814.881271008369</v>
      </c>
      <c r="BS30" s="126">
        <f t="shared" si="57"/>
        <v>28045.113876761192</v>
      </c>
      <c r="BT30" s="126">
        <f t="shared" si="58"/>
        <v>37158.854191365921</v>
      </c>
      <c r="BU30" s="126">
        <f t="shared" si="59"/>
        <v>46157.322671106318</v>
      </c>
      <c r="BV30" s="126">
        <f t="shared" si="60"/>
        <v>55041.728419989813</v>
      </c>
      <c r="BW30" s="126">
        <f t="shared" si="61"/>
        <v>63813.269288696327</v>
      </c>
      <c r="BX30" s="126">
        <f t="shared" si="62"/>
        <v>72473.131972699339</v>
      </c>
      <c r="BY30" s="126">
        <f t="shared" si="63"/>
        <v>81022.492109565937</v>
      </c>
      <c r="BZ30" s="126">
        <f t="shared" si="64"/>
        <v>89462.514375442464</v>
      </c>
      <c r="CA30" s="126">
        <f t="shared" si="65"/>
        <v>97794.352580732462</v>
      </c>
      <c r="CB30" s="126">
        <f t="shared" si="66"/>
        <v>106019.1497649735</v>
      </c>
      <c r="CC30" s="126">
        <f t="shared" si="67"/>
        <v>114138.03829091926</v>
      </c>
      <c r="CD30" s="126">
        <f t="shared" si="68"/>
        <v>122152.13993783353</v>
      </c>
      <c r="CE30" s="126">
        <f t="shared" si="69"/>
        <v>130062.56599400245</v>
      </c>
      <c r="CF30" s="126">
        <f t="shared" si="70"/>
        <v>137870.41734847118</v>
      </c>
      <c r="CG30" s="126">
        <f t="shared" si="71"/>
        <v>145576.78458201198</v>
      </c>
      <c r="CH30" s="126">
        <f t="shared" si="72"/>
        <v>153182.74805732869</v>
      </c>
      <c r="CI30" s="126">
        <f t="shared" si="73"/>
        <v>160689.37800850545</v>
      </c>
      <c r="CJ30" s="126">
        <f t="shared" si="74"/>
        <v>168097.73462970433</v>
      </c>
      <c r="CK30" s="126">
        <f t="shared" si="75"/>
        <v>171290.41371142759</v>
      </c>
      <c r="CL30" s="126">
        <f t="shared" si="76"/>
        <v>175778.87734912249</v>
      </c>
      <c r="CM30" s="126">
        <f t="shared" si="77"/>
        <v>180211.37327190171</v>
      </c>
      <c r="CN30" s="126">
        <f t="shared" si="78"/>
        <v>184588.51170064075</v>
      </c>
      <c r="CO30" s="126">
        <f t="shared" si="79"/>
        <v>188910.89706955149</v>
      </c>
      <c r="CP30" s="126">
        <f t="shared" si="80"/>
        <v>193179.12807719735</v>
      </c>
      <c r="CQ30" s="126">
        <f t="shared" si="81"/>
        <v>197393.79773707828</v>
      </c>
      <c r="CR30" s="126">
        <f t="shared" si="82"/>
        <v>201555.49342778951</v>
      </c>
      <c r="CS30" s="126">
        <f t="shared" si="83"/>
        <v>205664.79694275695</v>
      </c>
      <c r="CT30" s="126">
        <f t="shared" si="84"/>
        <v>209722.28453955348</v>
      </c>
    </row>
    <row r="31" spans="1:115" outlineLevel="1">
      <c r="B31" s="9" t="s">
        <v>55</v>
      </c>
      <c r="C31" s="5" t="s">
        <v>197</v>
      </c>
      <c r="D31" s="126">
        <f>'[2]Yearly HC Ethylene'!D31</f>
        <v>0</v>
      </c>
      <c r="E31" s="126">
        <f>'[2]Yearly HC Ethylene'!E31</f>
        <v>6055.9064592764316</v>
      </c>
      <c r="F31" s="126">
        <f>'[2]Yearly HC Ethylene'!F31</f>
        <v>12027.417056816765</v>
      </c>
      <c r="G31" s="126">
        <f>'[2]Yearly HC Ethylene'!G31</f>
        <v>17915.413905999823</v>
      </c>
      <c r="H31" s="126">
        <f>'[2]Yearly HC Ethylene'!H31</f>
        <v>23720.770924710298</v>
      </c>
      <c r="I31" s="126">
        <f>'[2]Yearly HC Ethylene'!I31</f>
        <v>29444.35390672215</v>
      </c>
      <c r="J31" s="126">
        <f>'[2]Yearly HC Ethylene'!J31</f>
        <v>35087.020592485089</v>
      </c>
      <c r="K31" s="126">
        <f>'[2]Yearly HC Ethylene'!K31</f>
        <v>40649.620739319049</v>
      </c>
      <c r="L31" s="126">
        <f>'[2]Yearly HC Ethylene'!L31</f>
        <v>46132.99619102147</v>
      </c>
      <c r="M31" s="126">
        <f>'[2]Yearly HC Ethylene'!M31</f>
        <v>51537.980946892087</v>
      </c>
      <c r="N31" s="126">
        <f>'[2]Yearly HC Ethylene'!N31</f>
        <v>56865.401230179988</v>
      </c>
      <c r="O31" s="126">
        <f>'[2]Yearly HC Ethylene'!O31</f>
        <v>62116.075555957796</v>
      </c>
      <c r="P31" s="126">
        <f>'[2]Yearly HC Ethylene'!P31</f>
        <v>60615.138727154801</v>
      </c>
      <c r="Q31" s="126">
        <f>'[2]Yearly HC Ethylene'!Q31</f>
        <v>64700.597182672107</v>
      </c>
      <c r="R31" s="126">
        <f>'[2]Yearly HC Ethylene'!R31</f>
        <v>68726.177083097937</v>
      </c>
      <c r="S31" s="126">
        <f>'[2]Yearly HC Ethylene'!S31</f>
        <v>72692.514538500196</v>
      </c>
      <c r="T31" s="126">
        <f>'[2]Yearly HC Ethylene'!T31</f>
        <v>76600.239701374725</v>
      </c>
      <c r="U31" s="126">
        <f>'[2]Yearly HC Ethylene'!U31</f>
        <v>80449.976818785144</v>
      </c>
      <c r="V31" s="126">
        <f>'[2]Yearly HC Ethylene'!V31</f>
        <v>84242.344284065373</v>
      </c>
      <c r="W31" s="126">
        <f>'[2]Yearly HC Ethylene'!W31</f>
        <v>87977.954688088153</v>
      </c>
      <c r="X31" s="126">
        <f>'[2]Yearly HC Ethylene'!X31</f>
        <v>91657.414870103763</v>
      </c>
      <c r="Y31" s="126">
        <f>'[2]Yearly HC Ethylene'!Y31</f>
        <v>98290.209946092931</v>
      </c>
      <c r="Z31" s="126">
        <f>'[2]Yearly HC Ethylene'!Z31</f>
        <v>100593.2355705168</v>
      </c>
      <c r="AA31" s="126">
        <f>'[2]Yearly HC Ethylene'!AA31</f>
        <v>102859.39357321049</v>
      </c>
      <c r="AB31" s="126">
        <f>'[2]Yearly HC Ethylene'!AB31</f>
        <v>105089.08592506817</v>
      </c>
      <c r="AC31" s="126">
        <f>'[2]Yearly HC Ethylene'!AC31</f>
        <v>107282.7107851342</v>
      </c>
      <c r="AD31" s="126">
        <f>'[2]Yearly HC Ethylene'!AD31</f>
        <v>109440.66253420828</v>
      </c>
      <c r="AE31" s="126">
        <f>'[2]Yearly HC Ethylene'!AE31</f>
        <v>111563.33180816739</v>
      </c>
      <c r="AF31" s="126">
        <f>'[2]Yearly HC Ethylene'!AF31</f>
        <v>113651.10553100676</v>
      </c>
      <c r="AG31" s="126">
        <f>'[2]Yearly HC Ethylene'!AG31</f>
        <v>115704.36694760222</v>
      </c>
      <c r="AH31" s="126">
        <f>'[2]Yearly HC Ethylene'!AH31</f>
        <v>117723.49565619619</v>
      </c>
      <c r="AJ31" s="126">
        <f>'[3]Yearly HC Ethylene'!D31</f>
        <v>0</v>
      </c>
      <c r="AK31" s="126">
        <f>'[3]Yearly HC Ethylene'!E31</f>
        <v>1396.1490114042865</v>
      </c>
      <c r="AL31" s="126">
        <f>'[3]Yearly HC Ethylene'!F31</f>
        <v>2792.298022808573</v>
      </c>
      <c r="AM31" s="126">
        <f>'[3]Yearly HC Ethylene'!G31</f>
        <v>4188.4470342128589</v>
      </c>
      <c r="AN31" s="126">
        <f>'[3]Yearly HC Ethylene'!H31</f>
        <v>5584.596045617146</v>
      </c>
      <c r="AO31" s="126">
        <f>'[3]Yearly HC Ethylene'!I31</f>
        <v>6980.7450570214323</v>
      </c>
      <c r="AP31" s="126">
        <f>'[3]Yearly HC Ethylene'!J31</f>
        <v>8376.8940684257177</v>
      </c>
      <c r="AQ31" s="126">
        <f>'[3]Yearly HC Ethylene'!K31</f>
        <v>9773.0430798300058</v>
      </c>
      <c r="AR31" s="126">
        <f>'[3]Yearly HC Ethylene'!L31</f>
        <v>11169.192091234292</v>
      </c>
      <c r="AS31" s="126">
        <f>'[3]Yearly HC Ethylene'!M31</f>
        <v>12565.341102638577</v>
      </c>
      <c r="AT31" s="126">
        <f>'[3]Yearly HC Ethylene'!N31</f>
        <v>13961.490114042865</v>
      </c>
      <c r="AU31" s="126">
        <f>'[3]Yearly HC Ethylene'!O31</f>
        <v>15357.639125447149</v>
      </c>
      <c r="AV31" s="126">
        <f>'[3]Yearly HC Ethylene'!P31</f>
        <v>15488.528095266302</v>
      </c>
      <c r="AW31" s="126">
        <f>'[3]Yearly HC Ethylene'!Q31</f>
        <v>17015.56607648974</v>
      </c>
      <c r="AX31" s="126">
        <f>'[3]Yearly HC Ethylene'!R31</f>
        <v>18542.604057713179</v>
      </c>
      <c r="AY31" s="126">
        <f>'[3]Yearly HC Ethylene'!S31</f>
        <v>20069.642038936618</v>
      </c>
      <c r="AZ31" s="126">
        <f>'[3]Yearly HC Ethylene'!T31</f>
        <v>21596.680020160056</v>
      </c>
      <c r="BA31" s="126">
        <f>'[3]Yearly HC Ethylene'!U31</f>
        <v>23123.718001383495</v>
      </c>
      <c r="BB31" s="126">
        <f>'[3]Yearly HC Ethylene'!V31</f>
        <v>24650.755982606934</v>
      </c>
      <c r="BC31" s="126">
        <f>'[3]Yearly HC Ethylene'!W31</f>
        <v>26177.793963830372</v>
      </c>
      <c r="BD31" s="126">
        <f>'[3]Yearly HC Ethylene'!X31</f>
        <v>27704.831945053807</v>
      </c>
      <c r="BE31" s="126">
        <f>'[3]Yearly HC Ethylene'!Y31</f>
        <v>30671.648594287919</v>
      </c>
      <c r="BF31" s="126">
        <f>'[3]Yearly HC Ethylene'!Z31</f>
        <v>32111.427262298585</v>
      </c>
      <c r="BG31" s="126">
        <f>'[3]Yearly HC Ethylene'!AA31</f>
        <v>33551.205930309261</v>
      </c>
      <c r="BH31" s="126">
        <f>'[3]Yearly HC Ethylene'!AB31</f>
        <v>34990.984598319927</v>
      </c>
      <c r="BI31" s="126">
        <f>'[3]Yearly HC Ethylene'!AC31</f>
        <v>36430.763266330599</v>
      </c>
      <c r="BJ31" s="126">
        <f>'[3]Yearly HC Ethylene'!AD31</f>
        <v>37870.541934341265</v>
      </c>
      <c r="BK31" s="126">
        <f>'[3]Yearly HC Ethylene'!AE31</f>
        <v>39310.320602351938</v>
      </c>
      <c r="BL31" s="126">
        <f>'[3]Yearly HC Ethylene'!AF31</f>
        <v>40750.099270362603</v>
      </c>
      <c r="BM31" s="126">
        <f>'[3]Yearly HC Ethylene'!AG31</f>
        <v>42189.877938373284</v>
      </c>
      <c r="BN31" s="126">
        <f>'[3]Yearly HC Ethylene'!AH31</f>
        <v>43629.656606383949</v>
      </c>
      <c r="BP31" s="126">
        <f t="shared" si="54"/>
        <v>0</v>
      </c>
      <c r="BQ31" s="126">
        <f t="shared" si="55"/>
        <v>7452.0554706807179</v>
      </c>
      <c r="BR31" s="126">
        <f t="shared" si="56"/>
        <v>14819.715079625337</v>
      </c>
      <c r="BS31" s="126">
        <f t="shared" si="57"/>
        <v>22103.860940212682</v>
      </c>
      <c r="BT31" s="126">
        <f t="shared" si="58"/>
        <v>29305.366970327443</v>
      </c>
      <c r="BU31" s="126">
        <f t="shared" si="59"/>
        <v>36425.098963743585</v>
      </c>
      <c r="BV31" s="126">
        <f t="shared" si="60"/>
        <v>43463.914660910807</v>
      </c>
      <c r="BW31" s="126">
        <f t="shared" si="61"/>
        <v>50422.663819149057</v>
      </c>
      <c r="BX31" s="126">
        <f t="shared" si="62"/>
        <v>57302.18828225576</v>
      </c>
      <c r="BY31" s="126">
        <f t="shared" si="63"/>
        <v>64103.32204953066</v>
      </c>
      <c r="BZ31" s="126">
        <f t="shared" si="64"/>
        <v>70826.891344222851</v>
      </c>
      <c r="CA31" s="126">
        <f t="shared" si="65"/>
        <v>77473.714681404948</v>
      </c>
      <c r="CB31" s="126">
        <f t="shared" si="66"/>
        <v>76103.666822421103</v>
      </c>
      <c r="CC31" s="126">
        <f t="shared" si="67"/>
        <v>81716.16325916184</v>
      </c>
      <c r="CD31" s="126">
        <f t="shared" si="68"/>
        <v>87268.781140811116</v>
      </c>
      <c r="CE31" s="126">
        <f t="shared" si="69"/>
        <v>92762.156577436806</v>
      </c>
      <c r="CF31" s="126">
        <f t="shared" si="70"/>
        <v>98196.919721534781</v>
      </c>
      <c r="CG31" s="126">
        <f t="shared" si="71"/>
        <v>103573.69482016863</v>
      </c>
      <c r="CH31" s="126">
        <f t="shared" si="72"/>
        <v>108893.10026667231</v>
      </c>
      <c r="CI31" s="126">
        <f t="shared" si="73"/>
        <v>114155.74865191852</v>
      </c>
      <c r="CJ31" s="126">
        <f t="shared" si="74"/>
        <v>119362.24681515757</v>
      </c>
      <c r="CK31" s="126">
        <f t="shared" si="75"/>
        <v>128961.85854038085</v>
      </c>
      <c r="CL31" s="126">
        <f t="shared" si="76"/>
        <v>132704.66283281537</v>
      </c>
      <c r="CM31" s="126">
        <f t="shared" si="77"/>
        <v>136410.59950351974</v>
      </c>
      <c r="CN31" s="126">
        <f t="shared" si="78"/>
        <v>140080.0705233881</v>
      </c>
      <c r="CO31" s="126">
        <f t="shared" si="79"/>
        <v>143713.47405146481</v>
      </c>
      <c r="CP31" s="126">
        <f t="shared" si="80"/>
        <v>147311.20446854955</v>
      </c>
      <c r="CQ31" s="126">
        <f t="shared" si="81"/>
        <v>150873.65241051934</v>
      </c>
      <c r="CR31" s="126">
        <f t="shared" si="82"/>
        <v>154401.20480136937</v>
      </c>
      <c r="CS31" s="126">
        <f t="shared" si="83"/>
        <v>157894.24488597549</v>
      </c>
      <c r="CT31" s="126">
        <f t="shared" si="84"/>
        <v>161353.15226258014</v>
      </c>
    </row>
    <row r="32" spans="1:115" outlineLevel="1">
      <c r="B32" s="1" t="s">
        <v>23</v>
      </c>
      <c r="C32" s="5" t="s">
        <v>197</v>
      </c>
      <c r="D32" s="124">
        <f>'[2]Yearly HC Ethylene'!D32</f>
        <v>0</v>
      </c>
      <c r="E32" s="124">
        <f>'[2]Yearly HC Ethylene'!E32</f>
        <v>14592.54568500345</v>
      </c>
      <c r="F32" s="124">
        <f>'[2]Yearly HC Ethylene'!F32</f>
        <v>28981.727847751241</v>
      </c>
      <c r="G32" s="124">
        <f>'[2]Yearly HC Ethylene'!G32</f>
        <v>43169.672062650177</v>
      </c>
      <c r="H32" s="124">
        <f>'[2]Yearly HC Ethylene'!H32</f>
        <v>57158.484155928432</v>
      </c>
      <c r="I32" s="124">
        <f>'[2]Yearly HC Ethylene'!I32</f>
        <v>70950.250377643737</v>
      </c>
      <c r="J32" s="124">
        <f>'[2]Yearly HC Ethylene'!J32</f>
        <v>84547.037572253219</v>
      </c>
      <c r="K32" s="124">
        <f>'[2]Yearly HC Ethylene'!K32</f>
        <v>97950.893347756748</v>
      </c>
      <c r="L32" s="124">
        <f>'[2]Yearly HC Ethylene'!L32</f>
        <v>111163.84624342524</v>
      </c>
      <c r="M32" s="124">
        <f>'[2]Yearly HC Ethylene'!M32</f>
        <v>124187.90589612551</v>
      </c>
      <c r="N32" s="124">
        <f>'[2]Yearly HC Ethylene'!N32</f>
        <v>137025.06320525298</v>
      </c>
      <c r="O32" s="124">
        <f>'[2]Yearly HC Ethylene'!O32</f>
        <v>149677.29049628385</v>
      </c>
      <c r="P32" s="124">
        <f>'[2]Yearly HC Ethylene'!P32</f>
        <v>155470.86561168492</v>
      </c>
      <c r="Q32" s="124">
        <f>'[2]Yearly HC Ethylene'!Q32</f>
        <v>166744.92735311104</v>
      </c>
      <c r="R32" s="124">
        <f>'[2]Yearly HC Ethylene'!R32</f>
        <v>177854.3236604142</v>
      </c>
      <c r="S32" s="124">
        <f>'[2]Yearly HC Ethylene'!S32</f>
        <v>188800.80193194846</v>
      </c>
      <c r="T32" s="124">
        <f>'[2]Yearly HC Ethylene'!T32</f>
        <v>199586.09320925476</v>
      </c>
      <c r="U32" s="124">
        <f>'[2]Yearly HC Ethylene'!U32</f>
        <v>210211.91232016904</v>
      </c>
      <c r="V32" s="124">
        <f>'[2]Yearly HC Ethylene'!V32</f>
        <v>220679.95802072901</v>
      </c>
      <c r="W32" s="124">
        <f>'[2]Yearly HC Ethylene'!W32</f>
        <v>230991.91313589161</v>
      </c>
      <c r="X32" s="124">
        <f>'[2]Yearly HC Ethylene'!X32</f>
        <v>241149.44469906916</v>
      </c>
      <c r="Y32" s="124">
        <f>'[2]Yearly HC Ethylene'!Y32</f>
        <v>247501.85396064364</v>
      </c>
      <c r="Z32" s="124">
        <f>'[2]Yearly HC Ethylene'!Z32</f>
        <v>253301.03896672302</v>
      </c>
      <c r="AA32" s="124">
        <f>'[2]Yearly HC Ethylene'!AA32</f>
        <v>259007.38863615651</v>
      </c>
      <c r="AB32" s="124">
        <f>'[2]Yearly HC Ethylene'!AB32</f>
        <v>264621.91516071383</v>
      </c>
      <c r="AC32" s="124">
        <f>'[2]Yearly HC Ethylene'!AC32</f>
        <v>270145.62113365118</v>
      </c>
      <c r="AD32" s="124">
        <f>'[2]Yearly HC Ethylene'!AD32</f>
        <v>275579.49963433173</v>
      </c>
      <c r="AE32" s="124">
        <f>'[2]Yearly HC Ethylene'!AE32</f>
        <v>280924.53431213234</v>
      </c>
      <c r="AF32" s="124">
        <f>'[2]Yearly HC Ethylene'!AF32</f>
        <v>286181.69946964353</v>
      </c>
      <c r="AG32" s="124">
        <f>'[2]Yearly HC Ethylene'!AG32</f>
        <v>291351.96014516702</v>
      </c>
      <c r="AH32" s="124">
        <f>'[2]Yearly HC Ethylene'!AH32</f>
        <v>296436.27219451813</v>
      </c>
      <c r="AJ32" s="124">
        <f>'[3]Yearly HC Ethylene'!D32</f>
        <v>0</v>
      </c>
      <c r="AK32" s="124">
        <f>'[3]Yearly HC Ethylene'!E32</f>
        <v>2326.4342514412333</v>
      </c>
      <c r="AL32" s="124">
        <f>'[3]Yearly HC Ethylene'!F32</f>
        <v>4652.8685028824666</v>
      </c>
      <c r="AM32" s="124">
        <f>'[3]Yearly HC Ethylene'!G32</f>
        <v>6979.3027543236994</v>
      </c>
      <c r="AN32" s="124">
        <f>'[3]Yearly HC Ethylene'!H32</f>
        <v>9305.7370057649332</v>
      </c>
      <c r="AO32" s="124">
        <f>'[3]Yearly HC Ethylene'!I32</f>
        <v>11632.171257206166</v>
      </c>
      <c r="AP32" s="124">
        <f>'[3]Yearly HC Ethylene'!J32</f>
        <v>13958.605508647399</v>
      </c>
      <c r="AQ32" s="124">
        <f>'[3]Yearly HC Ethylene'!K32</f>
        <v>16285.039760088635</v>
      </c>
      <c r="AR32" s="124">
        <f>'[3]Yearly HC Ethylene'!L32</f>
        <v>18611.474011529866</v>
      </c>
      <c r="AS32" s="124">
        <f>'[3]Yearly HC Ethylene'!M32</f>
        <v>20937.908262971097</v>
      </c>
      <c r="AT32" s="124">
        <f>'[3]Yearly HC Ethylene'!N32</f>
        <v>23264.342514412332</v>
      </c>
      <c r="AU32" s="124">
        <f>'[3]Yearly HC Ethylene'!O32</f>
        <v>25590.776765853563</v>
      </c>
      <c r="AV32" s="124">
        <f>'[3]Yearly HC Ethylene'!P32</f>
        <v>26651.950975709664</v>
      </c>
      <c r="AW32" s="124">
        <f>'[3]Yearly HC Ethylene'!Q32</f>
        <v>29109.274196970051</v>
      </c>
      <c r="AX32" s="124">
        <f>'[3]Yearly HC Ethylene'!R32</f>
        <v>31566.597418230434</v>
      </c>
      <c r="AY32" s="124">
        <f>'[3]Yearly HC Ethylene'!S32</f>
        <v>34023.920639490825</v>
      </c>
      <c r="AZ32" s="124">
        <f>'[3]Yearly HC Ethylene'!T32</f>
        <v>36481.243860751209</v>
      </c>
      <c r="BA32" s="124">
        <f>'[3]Yearly HC Ethylene'!U32</f>
        <v>38938.567082011592</v>
      </c>
      <c r="BB32" s="124">
        <f>'[3]Yearly HC Ethylene'!V32</f>
        <v>41395.890303271975</v>
      </c>
      <c r="BC32" s="124">
        <f>'[3]Yearly HC Ethylene'!W32</f>
        <v>43853.213524532366</v>
      </c>
      <c r="BD32" s="124">
        <f>'[3]Yearly HC Ethylene'!X32</f>
        <v>46310.53674579275</v>
      </c>
      <c r="BE32" s="124">
        <f>'[3]Yearly HC Ethylene'!Y32</f>
        <v>52750.418291164795</v>
      </c>
      <c r="BF32" s="124">
        <f>'[3]Yearly HC Ethylene'!Z32</f>
        <v>55182.50121521487</v>
      </c>
      <c r="BG32" s="124">
        <f>'[3]Yearly HC Ethylene'!AA32</f>
        <v>57614.58413926496</v>
      </c>
      <c r="BH32" s="124">
        <f>'[3]Yearly HC Ethylene'!AB32</f>
        <v>60046.667063315035</v>
      </c>
      <c r="BI32" s="124">
        <f>'[3]Yearly HC Ethylene'!AC32</f>
        <v>62478.74998736511</v>
      </c>
      <c r="BJ32" s="124">
        <f>'[3]Yearly HC Ethylene'!AD32</f>
        <v>64910.832911415186</v>
      </c>
      <c r="BK32" s="124">
        <f>'[3]Yearly HC Ethylene'!AE32</f>
        <v>67342.915835465275</v>
      </c>
      <c r="BL32" s="124">
        <f>'[3]Yearly HC Ethylene'!AF32</f>
        <v>69774.998759515351</v>
      </c>
      <c r="BM32" s="124">
        <f>'[3]Yearly HC Ethylene'!AG32</f>
        <v>72207.08168356544</v>
      </c>
      <c r="BN32" s="124">
        <f>'[3]Yearly HC Ethylene'!AH32</f>
        <v>74639.164607615516</v>
      </c>
      <c r="BP32" s="124">
        <f t="shared" si="54"/>
        <v>0</v>
      </c>
      <c r="BQ32" s="124">
        <f t="shared" si="55"/>
        <v>16918.979936444684</v>
      </c>
      <c r="BR32" s="124">
        <f t="shared" si="56"/>
        <v>33634.596350633707</v>
      </c>
      <c r="BS32" s="124">
        <f t="shared" si="57"/>
        <v>50148.974816973874</v>
      </c>
      <c r="BT32" s="124">
        <f t="shared" si="58"/>
        <v>66464.221161693364</v>
      </c>
      <c r="BU32" s="124">
        <f t="shared" si="59"/>
        <v>82582.421634849903</v>
      </c>
      <c r="BV32" s="124">
        <f t="shared" si="60"/>
        <v>98505.643080900612</v>
      </c>
      <c r="BW32" s="124">
        <f t="shared" si="61"/>
        <v>114235.93310784538</v>
      </c>
      <c r="BX32" s="124">
        <f t="shared" si="62"/>
        <v>129775.32025495511</v>
      </c>
      <c r="BY32" s="124">
        <f t="shared" si="63"/>
        <v>145125.8141590966</v>
      </c>
      <c r="BZ32" s="124">
        <f t="shared" si="64"/>
        <v>160289.40571966532</v>
      </c>
      <c r="CA32" s="124">
        <f t="shared" si="65"/>
        <v>175268.06726213743</v>
      </c>
      <c r="CB32" s="124">
        <f t="shared" si="66"/>
        <v>182122.81658739457</v>
      </c>
      <c r="CC32" s="124">
        <f t="shared" si="67"/>
        <v>195854.20155008108</v>
      </c>
      <c r="CD32" s="124">
        <f t="shared" si="68"/>
        <v>209420.92107864463</v>
      </c>
      <c r="CE32" s="124">
        <f t="shared" si="69"/>
        <v>222824.72257143928</v>
      </c>
      <c r="CF32" s="124">
        <f t="shared" si="70"/>
        <v>236067.33707000597</v>
      </c>
      <c r="CG32" s="124">
        <f t="shared" si="71"/>
        <v>249150.47940218064</v>
      </c>
      <c r="CH32" s="124">
        <f t="shared" si="72"/>
        <v>262075.84832400098</v>
      </c>
      <c r="CI32" s="124">
        <f t="shared" si="73"/>
        <v>274845.12666042399</v>
      </c>
      <c r="CJ32" s="124">
        <f t="shared" si="74"/>
        <v>287459.98144486191</v>
      </c>
      <c r="CK32" s="124">
        <f t="shared" si="75"/>
        <v>300252.27225180843</v>
      </c>
      <c r="CL32" s="124">
        <f t="shared" si="76"/>
        <v>308483.54018193786</v>
      </c>
      <c r="CM32" s="124">
        <f t="shared" si="77"/>
        <v>316621.97277542145</v>
      </c>
      <c r="CN32" s="124">
        <f t="shared" si="78"/>
        <v>324668.58222402888</v>
      </c>
      <c r="CO32" s="124">
        <f t="shared" si="79"/>
        <v>332624.37112101627</v>
      </c>
      <c r="CP32" s="124">
        <f t="shared" si="80"/>
        <v>340490.33254574693</v>
      </c>
      <c r="CQ32" s="124">
        <f t="shared" si="81"/>
        <v>348267.45014759758</v>
      </c>
      <c r="CR32" s="124">
        <f t="shared" si="82"/>
        <v>355956.69822915888</v>
      </c>
      <c r="CS32" s="124">
        <f t="shared" si="83"/>
        <v>363559.04182873247</v>
      </c>
      <c r="CT32" s="124">
        <f t="shared" si="84"/>
        <v>371075.43680213363</v>
      </c>
    </row>
    <row r="33" spans="1:98" s="36" customFormat="1">
      <c r="A33" s="36" t="s">
        <v>48</v>
      </c>
      <c r="B33" s="36" t="s">
        <v>3</v>
      </c>
      <c r="C33" s="37" t="s">
        <v>197</v>
      </c>
      <c r="D33" s="128">
        <f>'[2]Yearly HC Ethylene'!D33</f>
        <v>1749397.7312644324</v>
      </c>
      <c r="E33" s="128">
        <f>'[2]Yearly HC Ethylene'!E33</f>
        <v>1706791.0479291338</v>
      </c>
      <c r="F33" s="128">
        <f>'[2]Yearly HC Ethylene'!F33</f>
        <v>1664693.1965463506</v>
      </c>
      <c r="G33" s="128">
        <f>'[2]Yearly HC Ethylene'!G33</f>
        <v>1623099.1546910855</v>
      </c>
      <c r="H33" s="128">
        <f>'[2]Yearly HC Ethylene'!H33</f>
        <v>1582003.9452257091</v>
      </c>
      <c r="I33" s="128">
        <f>'[2]Yearly HC Ethylene'!I33</f>
        <v>1541402.6359126884</v>
      </c>
      <c r="J33" s="128">
        <f>'[2]Yearly HC Ethylene'!J33</f>
        <v>1501290.3390305105</v>
      </c>
      <c r="K33" s="128">
        <f>'[2]Yearly HC Ethylene'!K33</f>
        <v>1461662.2109927828</v>
      </c>
      <c r="L33" s="128">
        <f>'[2]Yearly HC Ethylene'!L33</f>
        <v>1422513.4519704788</v>
      </c>
      <c r="M33" s="128">
        <f>'[2]Yearly HC Ethylene'!M33</f>
        <v>1383839.3055173033</v>
      </c>
      <c r="N33" s="128">
        <f>'[2]Yearly HC Ethylene'!N33</f>
        <v>1345635.0581981577</v>
      </c>
      <c r="O33" s="128">
        <f>'[2]Yearly HC Ethylene'!O33</f>
        <v>1294203.1589548157</v>
      </c>
      <c r="P33" s="128">
        <f>'[2]Yearly HC Ethylene'!P33</f>
        <v>1250098.3612830047</v>
      </c>
      <c r="Q33" s="128">
        <f>'[2]Yearly HC Ethylene'!Q33</f>
        <v>1200976.8809161028</v>
      </c>
      <c r="R33" s="128">
        <f>'[2]Yearly HC Ethylene'!R33</f>
        <v>1152479.2664440284</v>
      </c>
      <c r="S33" s="128">
        <f>'[2]Yearly HC Ethylene'!S33</f>
        <v>1104599.208633244</v>
      </c>
      <c r="T33" s="128">
        <f>'[2]Yearly HC Ethylene'!T33</f>
        <v>1057330.4558853589</v>
      </c>
      <c r="U33" s="128">
        <f>'[2]Yearly HC Ethylene'!U33</f>
        <v>1010666.813740255</v>
      </c>
      <c r="V33" s="128">
        <f>'[2]Yearly HC Ethylene'!V33</f>
        <v>964602.14438333968</v>
      </c>
      <c r="W33" s="128">
        <f>'[2]Yearly HC Ethylene'!W33</f>
        <v>919130.36615689308</v>
      </c>
      <c r="X33" s="128">
        <f>'[2]Yearly HC Ethylene'!X33</f>
        <v>874245.45307547331</v>
      </c>
      <c r="Y33" s="128">
        <f>'[2]Yearly HC Ethylene'!Y33</f>
        <v>839836.61453585874</v>
      </c>
      <c r="Z33" s="128">
        <f>'[2]Yearly HC Ethylene'!Z33</f>
        <v>806317.84136477089</v>
      </c>
      <c r="AA33" s="128">
        <f>'[2]Yearly HC Ethylene'!AA33</f>
        <v>773225.41263260483</v>
      </c>
      <c r="AB33" s="128">
        <f>'[2]Yearly HC Ethylene'!AB33</f>
        <v>740555.01421720348</v>
      </c>
      <c r="AC33" s="128">
        <f>'[2]Yearly HC Ethylene'!AC33</f>
        <v>708302.37141787144</v>
      </c>
      <c r="AD33" s="128">
        <f>'[2]Yearly HC Ethylene'!AD33</f>
        <v>676463.24861545884</v>
      </c>
      <c r="AE33" s="128">
        <f>'[2]Yearly HC Ethylene'!AE33</f>
        <v>645033.44893526984</v>
      </c>
      <c r="AF33" s="128">
        <f>'[2]Yearly HC Ethylene'!AF33</f>
        <v>614008.81391277059</v>
      </c>
      <c r="AG33" s="128">
        <f>'[2]Yearly HC Ethylene'!AG33</f>
        <v>583385.22316207504</v>
      </c>
      <c r="AH33" s="128">
        <f>'[2]Yearly HC Ethylene'!AH33</f>
        <v>553158.59404718678</v>
      </c>
      <c r="AI33" s="128"/>
      <c r="AJ33" s="128">
        <f>'[3]Yearly HC Ethylene'!D33</f>
        <v>360575.67443292518</v>
      </c>
      <c r="AK33" s="128">
        <f>'[3]Yearly HC Ethylene'!E33</f>
        <v>355780.01796296728</v>
      </c>
      <c r="AL33" s="128">
        <f>'[3]Yearly HC Ethylene'!F33</f>
        <v>350984.36149300938</v>
      </c>
      <c r="AM33" s="128">
        <f>'[3]Yearly HC Ethylene'!G33</f>
        <v>346188.70502305147</v>
      </c>
      <c r="AN33" s="128">
        <f>'[3]Yearly HC Ethylene'!H33</f>
        <v>341393.04855309357</v>
      </c>
      <c r="AO33" s="128">
        <f>'[3]Yearly HC Ethylene'!I33</f>
        <v>336597.39208313567</v>
      </c>
      <c r="AP33" s="128">
        <f>'[3]Yearly HC Ethylene'!J33</f>
        <v>331801.73561317776</v>
      </c>
      <c r="AQ33" s="128">
        <f>'[3]Yearly HC Ethylene'!K33</f>
        <v>327006.07914321986</v>
      </c>
      <c r="AR33" s="128">
        <f>'[3]Yearly HC Ethylene'!L33</f>
        <v>322210.42267326196</v>
      </c>
      <c r="AS33" s="128">
        <f>'[3]Yearly HC Ethylene'!M33</f>
        <v>317414.76620330405</v>
      </c>
      <c r="AT33" s="128">
        <f>'[3]Yearly HC Ethylene'!N33</f>
        <v>312619.10973334615</v>
      </c>
      <c r="AU33" s="128">
        <f>'[3]Yearly HC Ethylene'!O33</f>
        <v>304096.54309244949</v>
      </c>
      <c r="AV33" s="128">
        <f>'[3]Yearly HC Ethylene'!P33</f>
        <v>296839.23649313801</v>
      </c>
      <c r="AW33" s="128">
        <f>'[3]Yearly HC Ethylene'!Q33</f>
        <v>288185.78088242223</v>
      </c>
      <c r="AX33" s="128">
        <f>'[3]Yearly HC Ethylene'!R33</f>
        <v>279532.3252717065</v>
      </c>
      <c r="AY33" s="128">
        <f>'[3]Yearly HC Ethylene'!S33</f>
        <v>270878.86966099072</v>
      </c>
      <c r="AZ33" s="128">
        <f>'[3]Yearly HC Ethylene'!T33</f>
        <v>262225.41405027494</v>
      </c>
      <c r="BA33" s="128">
        <f>'[3]Yearly HC Ethylene'!U33</f>
        <v>253571.95843955915</v>
      </c>
      <c r="BB33" s="128">
        <f>'[3]Yearly HC Ethylene'!V33</f>
        <v>244918.5028288434</v>
      </c>
      <c r="BC33" s="128">
        <f>'[3]Yearly HC Ethylene'!W33</f>
        <v>236265.04721812767</v>
      </c>
      <c r="BD33" s="128">
        <f>'[3]Yearly HC Ethylene'!X33</f>
        <v>227611.59160741183</v>
      </c>
      <c r="BE33" s="128">
        <f>'[3]Yearly HC Ethylene'!Y33</f>
        <v>214765.00147871557</v>
      </c>
      <c r="BF33" s="128">
        <f>'[3]Yearly HC Ethylene'!Z33</f>
        <v>205926.20997134133</v>
      </c>
      <c r="BG33" s="128">
        <f>'[3]Yearly HC Ethylene'!AA33</f>
        <v>197087.41846396698</v>
      </c>
      <c r="BH33" s="128">
        <f>'[3]Yearly HC Ethylene'!AB33</f>
        <v>188248.62695659272</v>
      </c>
      <c r="BI33" s="128">
        <f>'[3]Yearly HC Ethylene'!AC33</f>
        <v>179409.83544921846</v>
      </c>
      <c r="BJ33" s="128">
        <f>'[3]Yearly HC Ethylene'!AD33</f>
        <v>170571.04394184414</v>
      </c>
      <c r="BK33" s="128">
        <f>'[3]Yearly HC Ethylene'!AE33</f>
        <v>161732.25243446985</v>
      </c>
      <c r="BL33" s="128">
        <f>'[3]Yearly HC Ethylene'!AF33</f>
        <v>152893.46092709556</v>
      </c>
      <c r="BM33" s="128">
        <f>'[3]Yearly HC Ethylene'!AG33</f>
        <v>144054.66941972123</v>
      </c>
      <c r="BN33" s="128">
        <f>'[3]Yearly HC Ethylene'!AH33</f>
        <v>135215.87791234697</v>
      </c>
      <c r="BO33" s="128"/>
      <c r="BP33" s="128">
        <f t="shared" si="54"/>
        <v>2109973.4056973578</v>
      </c>
      <c r="BQ33" s="128">
        <f t="shared" si="55"/>
        <v>2062571.065892101</v>
      </c>
      <c r="BR33" s="128">
        <f t="shared" si="56"/>
        <v>2015677.55803936</v>
      </c>
      <c r="BS33" s="128">
        <f t="shared" si="57"/>
        <v>1969287.8597141369</v>
      </c>
      <c r="BT33" s="128">
        <f t="shared" si="58"/>
        <v>1923396.9937788027</v>
      </c>
      <c r="BU33" s="128">
        <f t="shared" si="59"/>
        <v>1878000.0279958241</v>
      </c>
      <c r="BV33" s="128">
        <f t="shared" si="60"/>
        <v>1833092.0746436883</v>
      </c>
      <c r="BW33" s="128">
        <f t="shared" si="61"/>
        <v>1788668.2901360027</v>
      </c>
      <c r="BX33" s="128">
        <f t="shared" si="62"/>
        <v>1744723.8746437407</v>
      </c>
      <c r="BY33" s="128">
        <f t="shared" si="63"/>
        <v>1701254.0717206073</v>
      </c>
      <c r="BZ33" s="128">
        <f t="shared" si="64"/>
        <v>1658254.1679315038</v>
      </c>
      <c r="CA33" s="128">
        <f t="shared" si="65"/>
        <v>1598299.7020472651</v>
      </c>
      <c r="CB33" s="128">
        <f t="shared" si="66"/>
        <v>1546937.5977761429</v>
      </c>
      <c r="CC33" s="128">
        <f t="shared" si="67"/>
        <v>1489162.6617985251</v>
      </c>
      <c r="CD33" s="128">
        <f t="shared" si="68"/>
        <v>1432011.5917157349</v>
      </c>
      <c r="CE33" s="128">
        <f t="shared" si="69"/>
        <v>1375478.0782942348</v>
      </c>
      <c r="CF33" s="128">
        <f t="shared" si="70"/>
        <v>1319555.8699356338</v>
      </c>
      <c r="CG33" s="128">
        <f t="shared" si="71"/>
        <v>1264238.7721798141</v>
      </c>
      <c r="CH33" s="128">
        <f t="shared" si="72"/>
        <v>1209520.6472121831</v>
      </c>
      <c r="CI33" s="128">
        <f t="shared" si="73"/>
        <v>1155395.4133750207</v>
      </c>
      <c r="CJ33" s="128">
        <f t="shared" si="74"/>
        <v>1101857.0446828851</v>
      </c>
      <c r="CK33" s="128">
        <f t="shared" si="75"/>
        <v>1054601.6160145742</v>
      </c>
      <c r="CL33" s="128">
        <f t="shared" si="76"/>
        <v>1012244.0513361122</v>
      </c>
      <c r="CM33" s="128">
        <f t="shared" si="77"/>
        <v>970312.83109657187</v>
      </c>
      <c r="CN33" s="128">
        <f t="shared" si="78"/>
        <v>928803.64117379626</v>
      </c>
      <c r="CO33" s="128">
        <f t="shared" si="79"/>
        <v>887712.20686708996</v>
      </c>
      <c r="CP33" s="128">
        <f t="shared" si="80"/>
        <v>847034.29255730298</v>
      </c>
      <c r="CQ33" s="128">
        <f t="shared" si="81"/>
        <v>806765.70136973972</v>
      </c>
      <c r="CR33" s="128">
        <f t="shared" si="82"/>
        <v>766902.27483986621</v>
      </c>
      <c r="CS33" s="128">
        <f t="shared" si="83"/>
        <v>727439.89258179627</v>
      </c>
      <c r="CT33" s="128">
        <f t="shared" si="84"/>
        <v>688374.47195953375</v>
      </c>
    </row>
    <row r="34" spans="1:98" s="13" customFormat="1">
      <c r="A34" s="380" t="s">
        <v>115</v>
      </c>
      <c r="B34" s="6" t="s">
        <v>116</v>
      </c>
      <c r="C34" s="7" t="s">
        <v>197</v>
      </c>
      <c r="D34" s="125">
        <f>'[2]Yearly HC Ethylene'!D34</f>
        <v>1121142.3305785127</v>
      </c>
      <c r="E34" s="125">
        <f>'[2]Yearly HC Ethylene'!E34</f>
        <v>1087404.0519571493</v>
      </c>
      <c r="F34" s="125">
        <f>'[2]Yearly HC Ethylene'!F34</f>
        <v>1054081.5183441045</v>
      </c>
      <c r="G34" s="125">
        <f>'[2]Yearly HC Ethylene'!G34</f>
        <v>1021170.5739900402</v>
      </c>
      <c r="H34" s="125">
        <f>'[2]Yearly HC Ethylene'!H34</f>
        <v>988667.10087462026</v>
      </c>
      <c r="I34" s="125">
        <f>'[2]Yearly HC Ethylene'!I34</f>
        <v>956567.01838249131</v>
      </c>
      <c r="J34" s="125">
        <f>'[2]Yearly HC Ethylene'!J34</f>
        <v>924866.28298194834</v>
      </c>
      <c r="K34" s="125">
        <f>'[2]Yearly HC Ethylene'!K34</f>
        <v>893560.88790626184</v>
      </c>
      <c r="L34" s="125">
        <f>'[2]Yearly HC Ethylene'!L34</f>
        <v>862646.86283764616</v>
      </c>
      <c r="M34" s="125">
        <f>'[2]Yearly HC Ethylene'!M34</f>
        <v>832120.27359384659</v>
      </c>
      <c r="N34" s="125">
        <f>'[2]Yearly HC Ethylene'!N34</f>
        <v>801977.22181732417</v>
      </c>
      <c r="O34" s="125">
        <f>'[2]Yearly HC Ethylene'!O34</f>
        <v>760189.44502033072</v>
      </c>
      <c r="P34" s="125">
        <f>'[2]Yearly HC Ethylene'!P34</f>
        <v>724896.89632220496</v>
      </c>
      <c r="Q34" s="125">
        <f>'[2]Yearly HC Ethylene'!Q34</f>
        <v>685094.59738256317</v>
      </c>
      <c r="R34" s="125">
        <f>'[2]Yearly HC Ethylene'!R34</f>
        <v>645811.79164443293</v>
      </c>
      <c r="S34" s="125">
        <f>'[2]Yearly HC Ethylene'!S34</f>
        <v>607043.17194257164</v>
      </c>
      <c r="T34" s="125">
        <f>'[2]Yearly HC Ethylene'!T34</f>
        <v>568783.47984963423</v>
      </c>
      <c r="U34" s="125">
        <f>'[2]Yearly HC Ethylene'!U34</f>
        <v>531027.50525464013</v>
      </c>
      <c r="V34" s="125">
        <f>'[2]Yearly HC Ethylene'!V34</f>
        <v>493770.08594494563</v>
      </c>
      <c r="W34" s="125">
        <f>'[2]Yearly HC Ethylene'!W34</f>
        <v>457006.10719170037</v>
      </c>
      <c r="X34" s="125">
        <f>'[2]Yearly HC Ethylene'!X34</f>
        <v>420730.50133875071</v>
      </c>
      <c r="Y34" s="125">
        <f>'[2]Yearly HC Ethylene'!Y34</f>
        <v>392835.05735314201</v>
      </c>
      <c r="Z34" s="125">
        <f>'[2]Yearly HC Ethylene'!Z34</f>
        <v>366231.91423365608</v>
      </c>
      <c r="AA34" s="125">
        <f>'[2]Yearly HC Ethylene'!AA34</f>
        <v>339980.44213972596</v>
      </c>
      <c r="AB34" s="125">
        <f>'[2]Yearly HC Ethylene'!AB34</f>
        <v>314077.03182640899</v>
      </c>
      <c r="AC34" s="125">
        <f>'[2]Yearly HC Ethylene'!AC34</f>
        <v>288518.10727265175</v>
      </c>
      <c r="AD34" s="125">
        <f>'[2]Yearly HC Ethylene'!AD34</f>
        <v>263300.12539352046</v>
      </c>
      <c r="AE34" s="125">
        <f>'[2]Yearly HC Ethylene'!AE34</f>
        <v>238419.5757548293</v>
      </c>
      <c r="AF34" s="125">
        <f>'[2]Yearly HC Ethylene'!AF34</f>
        <v>213872.98029014532</v>
      </c>
      <c r="AG34" s="125">
        <f>'[2]Yearly HC Ethylene'!AG34</f>
        <v>189656.89302015351</v>
      </c>
      <c r="AH34" s="125">
        <f>'[2]Yearly HC Ethylene'!AH34</f>
        <v>165767.89977436018</v>
      </c>
      <c r="AI34" s="125"/>
      <c r="AJ34" s="125">
        <f>'[3]Yearly HC Ethylene'!D34</f>
        <v>220273.23005700734</v>
      </c>
      <c r="AK34" s="125">
        <f>'[3]Yearly HC Ethylene'!E34</f>
        <v>216195.11917917093</v>
      </c>
      <c r="AL34" s="125">
        <f>'[3]Yearly HC Ethylene'!F34</f>
        <v>212117.00830133457</v>
      </c>
      <c r="AM34" s="125">
        <f>'[3]Yearly HC Ethylene'!G34</f>
        <v>208038.89742349819</v>
      </c>
      <c r="AN34" s="125">
        <f>'[3]Yearly HC Ethylene'!H34</f>
        <v>203960.7865456618</v>
      </c>
      <c r="AO34" s="125">
        <f>'[3]Yearly HC Ethylene'!I34</f>
        <v>199882.67566782542</v>
      </c>
      <c r="AP34" s="125">
        <f>'[3]Yearly HC Ethylene'!J34</f>
        <v>195804.56478998903</v>
      </c>
      <c r="AQ34" s="125">
        <f>'[3]Yearly HC Ethylene'!K34</f>
        <v>191726.45391215262</v>
      </c>
      <c r="AR34" s="125">
        <f>'[3]Yearly HC Ethylene'!L34</f>
        <v>187648.34303431632</v>
      </c>
      <c r="AS34" s="125">
        <f>'[3]Yearly HC Ethylene'!M34</f>
        <v>183570.23215647991</v>
      </c>
      <c r="AT34" s="125">
        <f>'[3]Yearly HC Ethylene'!N34</f>
        <v>179492.12127864352</v>
      </c>
      <c r="AU34" s="125">
        <f>'[3]Yearly HC Ethylene'!O34</f>
        <v>172194.0696281211</v>
      </c>
      <c r="AV34" s="125">
        <f>'[3]Yearly HC Ethylene'!P34</f>
        <v>165962.60082257129</v>
      </c>
      <c r="AW34" s="125">
        <f>'[3]Yearly HC Ethylene'!Q34</f>
        <v>158554.2130156724</v>
      </c>
      <c r="AX34" s="125">
        <f>'[3]Yearly HC Ethylene'!R34</f>
        <v>151145.82520877352</v>
      </c>
      <c r="AY34" s="125">
        <f>'[3]Yearly HC Ethylene'!S34</f>
        <v>143737.43740187463</v>
      </c>
      <c r="AZ34" s="125">
        <f>'[3]Yearly HC Ethylene'!T34</f>
        <v>136329.04959497578</v>
      </c>
      <c r="BA34" s="125">
        <f>'[3]Yearly HC Ethylene'!U34</f>
        <v>128920.66178807688</v>
      </c>
      <c r="BB34" s="125">
        <f>'[3]Yearly HC Ethylene'!V34</f>
        <v>121512.27398117798</v>
      </c>
      <c r="BC34" s="125">
        <f>'[3]Yearly HC Ethylene'!W34</f>
        <v>114103.88617427912</v>
      </c>
      <c r="BD34" s="125">
        <f>'[3]Yearly HC Ethylene'!X34</f>
        <v>106695.49836738023</v>
      </c>
      <c r="BE34" s="125">
        <f>'[3]Yearly HC Ethylene'!Y34</f>
        <v>95848.660929089005</v>
      </c>
      <c r="BF34" s="125">
        <f>'[3]Yearly HC Ethylene'!Z34</f>
        <v>88279.45637139304</v>
      </c>
      <c r="BG34" s="125">
        <f>'[3]Yearly HC Ethylene'!AA34</f>
        <v>80710.251813697047</v>
      </c>
      <c r="BH34" s="125">
        <f>'[3]Yearly HC Ethylene'!AB34</f>
        <v>73141.047256001097</v>
      </c>
      <c r="BI34" s="125">
        <f>'[3]Yearly HC Ethylene'!AC34</f>
        <v>65571.842698305103</v>
      </c>
      <c r="BJ34" s="125">
        <f>'[3]Yearly HC Ethylene'!AD34</f>
        <v>58002.638140609168</v>
      </c>
      <c r="BK34" s="125">
        <f>'[3]Yearly HC Ethylene'!AE34</f>
        <v>50433.433582913181</v>
      </c>
      <c r="BL34" s="125">
        <f>'[3]Yearly HC Ethylene'!AF34</f>
        <v>42864.229025217217</v>
      </c>
      <c r="BM34" s="125">
        <f>'[3]Yearly HC Ethylene'!AG34</f>
        <v>35295.024467521253</v>
      </c>
      <c r="BN34" s="125">
        <f>'[3]Yearly HC Ethylene'!AH34</f>
        <v>27725.819909825281</v>
      </c>
      <c r="BO34" s="125"/>
      <c r="BP34" s="125">
        <f t="shared" si="54"/>
        <v>1341415.5606355201</v>
      </c>
      <c r="BQ34" s="125">
        <f t="shared" si="55"/>
        <v>1303599.1711363201</v>
      </c>
      <c r="BR34" s="125">
        <f t="shared" si="56"/>
        <v>1266198.5266454392</v>
      </c>
      <c r="BS34" s="125">
        <f t="shared" si="57"/>
        <v>1229209.4714135383</v>
      </c>
      <c r="BT34" s="125">
        <f t="shared" si="58"/>
        <v>1192627.887420282</v>
      </c>
      <c r="BU34" s="125">
        <f t="shared" si="59"/>
        <v>1156449.6940503167</v>
      </c>
      <c r="BV34" s="125">
        <f t="shared" si="60"/>
        <v>1120670.8477719375</v>
      </c>
      <c r="BW34" s="125">
        <f t="shared" si="61"/>
        <v>1085287.3418184144</v>
      </c>
      <c r="BX34" s="125">
        <f t="shared" si="62"/>
        <v>1050295.2058719625</v>
      </c>
      <c r="BY34" s="125">
        <f t="shared" si="63"/>
        <v>1015690.5057503264</v>
      </c>
      <c r="BZ34" s="125">
        <f t="shared" si="64"/>
        <v>981469.34309596766</v>
      </c>
      <c r="CA34" s="125">
        <f t="shared" si="65"/>
        <v>932383.51464845182</v>
      </c>
      <c r="CB34" s="125">
        <f t="shared" si="66"/>
        <v>890859.49714477628</v>
      </c>
      <c r="CC34" s="125">
        <f t="shared" si="67"/>
        <v>843648.81039823557</v>
      </c>
      <c r="CD34" s="125">
        <f t="shared" si="68"/>
        <v>796957.61685320642</v>
      </c>
      <c r="CE34" s="125">
        <f t="shared" si="69"/>
        <v>750780.60934444633</v>
      </c>
      <c r="CF34" s="125">
        <f t="shared" si="70"/>
        <v>705112.52944461</v>
      </c>
      <c r="CG34" s="125">
        <f t="shared" si="71"/>
        <v>659948.16704271699</v>
      </c>
      <c r="CH34" s="125">
        <f t="shared" si="72"/>
        <v>615282.35992612364</v>
      </c>
      <c r="CI34" s="125">
        <f t="shared" si="73"/>
        <v>571109.99336597952</v>
      </c>
      <c r="CJ34" s="125">
        <f t="shared" si="74"/>
        <v>527425.99970613094</v>
      </c>
      <c r="CK34" s="125">
        <f t="shared" si="75"/>
        <v>488683.71828223101</v>
      </c>
      <c r="CL34" s="125">
        <f t="shared" si="76"/>
        <v>454511.37060504913</v>
      </c>
      <c r="CM34" s="125">
        <f t="shared" si="77"/>
        <v>420690.693953423</v>
      </c>
      <c r="CN34" s="125">
        <f t="shared" si="78"/>
        <v>387218.07908241008</v>
      </c>
      <c r="CO34" s="125">
        <f t="shared" si="79"/>
        <v>354089.94997095683</v>
      </c>
      <c r="CP34" s="125">
        <f t="shared" si="80"/>
        <v>321302.7635341296</v>
      </c>
      <c r="CQ34" s="125">
        <f t="shared" si="81"/>
        <v>288853.00933774246</v>
      </c>
      <c r="CR34" s="125">
        <f t="shared" si="82"/>
        <v>256737.20931536253</v>
      </c>
      <c r="CS34" s="125">
        <f t="shared" si="83"/>
        <v>224951.91748767477</v>
      </c>
      <c r="CT34" s="125">
        <f t="shared" si="84"/>
        <v>193493.71968418546</v>
      </c>
    </row>
    <row r="35" spans="1:98">
      <c r="A35" s="381"/>
      <c r="B35" s="1" t="s">
        <v>117</v>
      </c>
      <c r="C35" s="5" t="s">
        <v>197</v>
      </c>
      <c r="D35" s="126">
        <f>'[2]Yearly HC Ethylene'!D35</f>
        <v>921454.73749526253</v>
      </c>
      <c r="E35" s="126">
        <f>'[2]Yearly HC Ethylene'!E35</f>
        <v>899012.65385319979</v>
      </c>
      <c r="F35" s="126">
        <f>'[2]Yearly HC Ethylene'!F35</f>
        <v>876838.58565717028</v>
      </c>
      <c r="G35" s="126">
        <f>'[2]Yearly HC Ethylene'!G35</f>
        <v>854929.88746112969</v>
      </c>
      <c r="H35" s="126">
        <f>'[2]Yearly HC Ethylene'!H35</f>
        <v>833283.93767310679</v>
      </c>
      <c r="I35" s="126">
        <f>'[2]Yearly HC Ethylene'!I35</f>
        <v>811898.13835121528</v>
      </c>
      <c r="J35" s="126">
        <f>'[2]Yearly HC Ethylene'!J35</f>
        <v>790769.91500135174</v>
      </c>
      <c r="K35" s="126">
        <f>'[2]Yearly HC Ethylene'!K35</f>
        <v>769896.71637656551</v>
      </c>
      <c r="L35" s="126">
        <f>'[2]Yearly HC Ethylene'!L35</f>
        <v>749276.01427808451</v>
      </c>
      <c r="M35" s="126">
        <f>'[2]Yearly HC Ethylene'!M35</f>
        <v>728905.3033579858</v>
      </c>
      <c r="N35" s="126">
        <f>'[2]Yearly HC Ethylene'!N35</f>
        <v>708782.10092349828</v>
      </c>
      <c r="O35" s="126">
        <f>'[2]Yearly HC Ethylene'!O35</f>
        <v>681691.53920092061</v>
      </c>
      <c r="P35" s="126">
        <f>'[2]Yearly HC Ethylene'!P35</f>
        <v>658460.35852962418</v>
      </c>
      <c r="Q35" s="126">
        <f>'[2]Yearly HC Ethylene'!Q35</f>
        <v>632586.75643906533</v>
      </c>
      <c r="R35" s="126">
        <f>'[2]Yearly HC Ethylene'!R35</f>
        <v>607041.76125937444</v>
      </c>
      <c r="S35" s="126">
        <f>'[2]Yearly HC Ethylene'!S35</f>
        <v>581822.04974791303</v>
      </c>
      <c r="T35" s="126">
        <f>'[2]Yearly HC Ethylene'!T35</f>
        <v>556924.3290200202</v>
      </c>
      <c r="U35" s="126">
        <f>'[2]Yearly HC Ethylene'!U35</f>
        <v>532345.33628729777</v>
      </c>
      <c r="V35" s="126">
        <f>'[2]Yearly HC Ethylene'!V35</f>
        <v>508081.83859806572</v>
      </c>
      <c r="W35" s="126">
        <f>'[2]Yearly HC Ethylene'!W35</f>
        <v>484130.63257997599</v>
      </c>
      <c r="X35" s="126">
        <f>'[2]Yearly HC Ethylene'!X35</f>
        <v>460488.54418476392</v>
      </c>
      <c r="Y35" s="126">
        <f>'[2]Yearly HC Ethylene'!Y35</f>
        <v>442364.48542019649</v>
      </c>
      <c r="Z35" s="126">
        <f>'[2]Yearly HC Ethylene'!Z35</f>
        <v>424709.2479738759</v>
      </c>
      <c r="AA35" s="126">
        <f>'[2]Yearly HC Ethylene'!AA35</f>
        <v>407278.57758627977</v>
      </c>
      <c r="AB35" s="126">
        <f>'[2]Yearly HC Ethylene'!AB35</f>
        <v>390070.20189348044</v>
      </c>
      <c r="AC35" s="126">
        <f>'[2]Yearly HC Ethylene'!AC35</f>
        <v>373081.8692958919</v>
      </c>
      <c r="AD35" s="126">
        <f>'[2]Yearly HC Ethylene'!AD35</f>
        <v>356311.34877922735</v>
      </c>
      <c r="AE35" s="126">
        <f>'[2]Yearly HC Ethylene'!AE35</f>
        <v>339756.42973694374</v>
      </c>
      <c r="AF35" s="126">
        <f>'[2]Yearly HC Ethylene'!AF35</f>
        <v>323414.92179416126</v>
      </c>
      <c r="AG35" s="126">
        <f>'[2]Yearly HC Ethylene'!AG35</f>
        <v>307284.65463304584</v>
      </c>
      <c r="AH35" s="126">
        <f>'[2]Yearly HC Ethylene'!AH35</f>
        <v>291363.47781964339</v>
      </c>
      <c r="AI35" s="126"/>
      <c r="AJ35" s="126">
        <f>'[3]Yearly HC Ethylene'!D35</f>
        <v>181040.18182479939</v>
      </c>
      <c r="AK35" s="126">
        <f>'[3]Yearly HC Ethylene'!E35</f>
        <v>178632.34740652959</v>
      </c>
      <c r="AL35" s="126">
        <f>'[3]Yearly HC Ethylene'!F35</f>
        <v>176224.51298825978</v>
      </c>
      <c r="AM35" s="126">
        <f>'[3]Yearly HC Ethylene'!G35</f>
        <v>173816.67856998992</v>
      </c>
      <c r="AN35" s="126">
        <f>'[3]Yearly HC Ethylene'!H35</f>
        <v>171408.84415172008</v>
      </c>
      <c r="AO35" s="126">
        <f>'[3]Yearly HC Ethylene'!I35</f>
        <v>169001.00973345028</v>
      </c>
      <c r="AP35" s="126">
        <f>'[3]Yearly HC Ethylene'!J35</f>
        <v>166593.17531518042</v>
      </c>
      <c r="AQ35" s="126">
        <f>'[3]Yearly HC Ethylene'!K35</f>
        <v>164185.34089691061</v>
      </c>
      <c r="AR35" s="126">
        <f>'[3]Yearly HC Ethylene'!L35</f>
        <v>161777.50647864075</v>
      </c>
      <c r="AS35" s="126">
        <f>'[3]Yearly HC Ethylene'!M35</f>
        <v>159369.67206037094</v>
      </c>
      <c r="AT35" s="126">
        <f>'[3]Yearly HC Ethylene'!N35</f>
        <v>156961.83764210111</v>
      </c>
      <c r="AU35" s="126">
        <f>'[3]Yearly HC Ethylene'!O35</f>
        <v>152682.77190449016</v>
      </c>
      <c r="AV35" s="126">
        <f>'[3]Yearly HC Ethylene'!P35</f>
        <v>149038.97616490239</v>
      </c>
      <c r="AW35" s="126">
        <f>'[3]Yearly HC Ethylene'!Q35</f>
        <v>144694.19284128904</v>
      </c>
      <c r="AX35" s="126">
        <f>'[3]Yearly HC Ethylene'!R35</f>
        <v>140349.4095176757</v>
      </c>
      <c r="AY35" s="126">
        <f>'[3]Yearly HC Ethylene'!S35</f>
        <v>136004.62619406232</v>
      </c>
      <c r="AZ35" s="126">
        <f>'[3]Yearly HC Ethylene'!T35</f>
        <v>131659.84287044895</v>
      </c>
      <c r="BA35" s="126">
        <f>'[3]Yearly HC Ethylene'!U35</f>
        <v>127315.0595468356</v>
      </c>
      <c r="BB35" s="126">
        <f>'[3]Yearly HC Ethylene'!V35</f>
        <v>122970.27622322223</v>
      </c>
      <c r="BC35" s="126">
        <f>'[3]Yearly HC Ethylene'!W35</f>
        <v>118625.49289960889</v>
      </c>
      <c r="BD35" s="126">
        <f>'[3]Yearly HC Ethylene'!X35</f>
        <v>114280.7095759955</v>
      </c>
      <c r="BE35" s="126">
        <f>'[3]Yearly HC Ethylene'!Y35</f>
        <v>107830.60997794155</v>
      </c>
      <c r="BF35" s="126">
        <f>'[3]Yearly HC Ethylene'!Z35</f>
        <v>103392.77200087027</v>
      </c>
      <c r="BG35" s="126">
        <f>'[3]Yearly HC Ethylene'!AA35</f>
        <v>98954.934023798924</v>
      </c>
      <c r="BH35" s="126">
        <f>'[3]Yearly HC Ethylene'!AB35</f>
        <v>94517.096046727631</v>
      </c>
      <c r="BI35" s="126">
        <f>'[3]Yearly HC Ethylene'!AC35</f>
        <v>90079.258069656338</v>
      </c>
      <c r="BJ35" s="126">
        <f>'[3]Yearly HC Ethylene'!AD35</f>
        <v>85641.420092585031</v>
      </c>
      <c r="BK35" s="126">
        <f>'[3]Yearly HC Ethylene'!AE35</f>
        <v>81203.582115513724</v>
      </c>
      <c r="BL35" s="126">
        <f>'[3]Yearly HC Ethylene'!AF35</f>
        <v>76765.744138442402</v>
      </c>
      <c r="BM35" s="126">
        <f>'[3]Yearly HC Ethylene'!AG35</f>
        <v>72327.90616137108</v>
      </c>
      <c r="BN35" s="126">
        <f>'[3]Yearly HC Ethylene'!AH35</f>
        <v>67890.068184299802</v>
      </c>
      <c r="BO35" s="126"/>
      <c r="BP35" s="126">
        <f t="shared" si="54"/>
        <v>1102494.9193200618</v>
      </c>
      <c r="BQ35" s="126">
        <f t="shared" si="55"/>
        <v>1077645.0012597293</v>
      </c>
      <c r="BR35" s="126">
        <f t="shared" si="56"/>
        <v>1053063.0986454301</v>
      </c>
      <c r="BS35" s="126">
        <f t="shared" si="57"/>
        <v>1028746.5660311196</v>
      </c>
      <c r="BT35" s="126">
        <f t="shared" si="58"/>
        <v>1004692.7818248268</v>
      </c>
      <c r="BU35" s="126">
        <f t="shared" si="59"/>
        <v>980899.14808466553</v>
      </c>
      <c r="BV35" s="126">
        <f t="shared" si="60"/>
        <v>957363.09031653218</v>
      </c>
      <c r="BW35" s="126">
        <f t="shared" si="61"/>
        <v>934082.05727347615</v>
      </c>
      <c r="BX35" s="126">
        <f t="shared" si="62"/>
        <v>911053.52075672522</v>
      </c>
      <c r="BY35" s="126">
        <f t="shared" si="63"/>
        <v>888274.97541835671</v>
      </c>
      <c r="BZ35" s="126">
        <f t="shared" si="64"/>
        <v>865743.93856559938</v>
      </c>
      <c r="CA35" s="126">
        <f t="shared" si="65"/>
        <v>834374.3111054108</v>
      </c>
      <c r="CB35" s="126">
        <f t="shared" si="66"/>
        <v>807499.33469452662</v>
      </c>
      <c r="CC35" s="126">
        <f t="shared" si="67"/>
        <v>777280.94928035443</v>
      </c>
      <c r="CD35" s="126">
        <f t="shared" si="68"/>
        <v>747391.17077705008</v>
      </c>
      <c r="CE35" s="126">
        <f t="shared" si="69"/>
        <v>717826.67594197532</v>
      </c>
      <c r="CF35" s="126">
        <f t="shared" si="70"/>
        <v>688584.17189046915</v>
      </c>
      <c r="CG35" s="126">
        <f t="shared" si="71"/>
        <v>659660.39583413338</v>
      </c>
      <c r="CH35" s="126">
        <f t="shared" si="72"/>
        <v>631052.11482128792</v>
      </c>
      <c r="CI35" s="126">
        <f t="shared" si="73"/>
        <v>602756.12547958491</v>
      </c>
      <c r="CJ35" s="126">
        <f t="shared" si="74"/>
        <v>574769.25376075937</v>
      </c>
      <c r="CK35" s="126">
        <f t="shared" si="75"/>
        <v>550195.09539813804</v>
      </c>
      <c r="CL35" s="126">
        <f t="shared" si="76"/>
        <v>528102.01997474616</v>
      </c>
      <c r="CM35" s="126">
        <f t="shared" si="77"/>
        <v>506233.51161007868</v>
      </c>
      <c r="CN35" s="126">
        <f t="shared" si="78"/>
        <v>484587.29794020805</v>
      </c>
      <c r="CO35" s="126">
        <f t="shared" si="79"/>
        <v>463161.12736554822</v>
      </c>
      <c r="CP35" s="126">
        <f t="shared" si="80"/>
        <v>441952.76887181238</v>
      </c>
      <c r="CQ35" s="126">
        <f t="shared" si="81"/>
        <v>420960.01185245748</v>
      </c>
      <c r="CR35" s="126">
        <f t="shared" si="82"/>
        <v>400180.66593260365</v>
      </c>
      <c r="CS35" s="126">
        <f t="shared" si="83"/>
        <v>379612.56079441693</v>
      </c>
      <c r="CT35" s="126">
        <f t="shared" si="84"/>
        <v>359253.54600394319</v>
      </c>
    </row>
    <row r="36" spans="1:98">
      <c r="A36" s="381"/>
      <c r="B36" s="1" t="s">
        <v>118</v>
      </c>
      <c r="C36" s="5" t="s">
        <v>197</v>
      </c>
      <c r="D36" s="126">
        <f>'[2]Yearly HC Ethylene'!D36</f>
        <v>118732.33536672319</v>
      </c>
      <c r="E36" s="126">
        <f>'[2]Yearly HC Ethylene'!E36</f>
        <v>117283.79028487926</v>
      </c>
      <c r="F36" s="126">
        <f>'[2]Yearly HC Ethylene'!F36</f>
        <v>115849.66739023243</v>
      </c>
      <c r="G36" s="126">
        <f>'[2]Yearly HC Ethylene'!G36</f>
        <v>114429.83602589044</v>
      </c>
      <c r="H36" s="126">
        <f>'[2]Yearly HC Ethylene'!H36</f>
        <v>113024.16665555842</v>
      </c>
      <c r="I36" s="126">
        <f>'[2]Yearly HC Ethylene'!I36</f>
        <v>111632.53085426599</v>
      </c>
      <c r="J36" s="126">
        <f>'[2]Yearly HC Ethylene'!J36</f>
        <v>110254.80129916919</v>
      </c>
      <c r="K36" s="126">
        <f>'[2]Yearly HC Ethylene'!K36</f>
        <v>108890.85176042668</v>
      </c>
      <c r="L36" s="126">
        <f>'[2]Yearly HC Ethylene'!L36</f>
        <v>107540.55709214948</v>
      </c>
      <c r="M36" s="126">
        <f>'[2]Yearly HC Ethylene'!M36</f>
        <v>106203.79322342391</v>
      </c>
      <c r="N36" s="126">
        <f>'[2]Yearly HC Ethylene'!N36</f>
        <v>104880.43714940682</v>
      </c>
      <c r="O36" s="126">
        <f>'[2]Yearly HC Ethylene'!O36</f>
        <v>102706.81222866957</v>
      </c>
      <c r="P36" s="126">
        <f>'[2]Yearly HC Ethylene'!P36</f>
        <v>100558.38686097047</v>
      </c>
      <c r="Q36" s="126">
        <f>'[2]Yearly HC Ethylene'!Q36</f>
        <v>98434.915400157319</v>
      </c>
      <c r="R36" s="126">
        <f>'[2]Yearly HC Ethylene'!R36</f>
        <v>96336.154399896899</v>
      </c>
      <c r="S36" s="126">
        <f>'[2]Yearly HC Ethylene'!S36</f>
        <v>94261.862594945051</v>
      </c>
      <c r="T36" s="126">
        <f>'[2]Yearly HC Ethylene'!T36</f>
        <v>92211.800882571028</v>
      </c>
      <c r="U36" s="126">
        <f>'[2]Yearly HC Ethylene'!U36</f>
        <v>90185.73230413477</v>
      </c>
      <c r="V36" s="126">
        <f>'[2]Yearly HC Ethylene'!V36</f>
        <v>88183.422026815999</v>
      </c>
      <c r="W36" s="126">
        <f>'[2]Yearly HC Ethylene'!W36</f>
        <v>86204.637325493823</v>
      </c>
      <c r="X36" s="126">
        <f>'[2]Yearly HC Ethylene'!X36</f>
        <v>84249.147564775529</v>
      </c>
      <c r="Y36" s="126">
        <f>'[2]Yearly HC Ethylene'!Y36</f>
        <v>82565.253142591479</v>
      </c>
      <c r="Z36" s="126">
        <f>'[2]Yearly HC Ethylene'!Z36</f>
        <v>80900.735057907805</v>
      </c>
      <c r="AA36" s="126">
        <f>'[2]Yearly HC Ethylene'!AA36</f>
        <v>79255.405039305697</v>
      </c>
      <c r="AB36" s="126">
        <f>'[2]Yearly HC Ethylene'!AB36</f>
        <v>77629.076498343682</v>
      </c>
      <c r="AC36" s="126">
        <f>'[2]Yearly HC Ethylene'!AC36</f>
        <v>76021.564515244725</v>
      </c>
      <c r="AD36" s="126">
        <f>'[2]Yearly HC Ethylene'!AD36</f>
        <v>74432.685824701024</v>
      </c>
      <c r="AE36" s="126">
        <f>'[2]Yearly HC Ethylene'!AE36</f>
        <v>72862.258801795877</v>
      </c>
      <c r="AF36" s="126">
        <f>'[2]Yearly HC Ethylene'!AF36</f>
        <v>71310.103448041016</v>
      </c>
      <c r="AG36" s="126">
        <f>'[2]Yearly HC Ethylene'!AG36</f>
        <v>69776.041377529313</v>
      </c>
      <c r="AH36" s="126">
        <f>'[2]Yearly HC Ethylene'!AH36</f>
        <v>68259.8958032011</v>
      </c>
      <c r="AI36" s="126"/>
      <c r="AJ36" s="126">
        <f>'[3]Yearly HC Ethylene'!D36</f>
        <v>23327.595712084702</v>
      </c>
      <c r="AK36" s="126">
        <f>'[3]Yearly HC Ethylene'!E36</f>
        <v>23223.179005828024</v>
      </c>
      <c r="AL36" s="126">
        <f>'[3]Yearly HC Ethylene'!F36</f>
        <v>23118.76229957135</v>
      </c>
      <c r="AM36" s="126">
        <f>'[3]Yearly HC Ethylene'!G36</f>
        <v>23014.345593314676</v>
      </c>
      <c r="AN36" s="126">
        <f>'[3]Yearly HC Ethylene'!H36</f>
        <v>22909.928887057999</v>
      </c>
      <c r="AO36" s="126">
        <f>'[3]Yearly HC Ethylene'!I36</f>
        <v>22805.512180801321</v>
      </c>
      <c r="AP36" s="126">
        <f>'[3]Yearly HC Ethylene'!J36</f>
        <v>22701.095474544647</v>
      </c>
      <c r="AQ36" s="126">
        <f>'[3]Yearly HC Ethylene'!K36</f>
        <v>22596.678768287969</v>
      </c>
      <c r="AR36" s="126">
        <f>'[3]Yearly HC Ethylene'!L36</f>
        <v>22492.262062031295</v>
      </c>
      <c r="AS36" s="126">
        <f>'[3]Yearly HC Ethylene'!M36</f>
        <v>22387.845355774618</v>
      </c>
      <c r="AT36" s="126">
        <f>'[3]Yearly HC Ethylene'!N36</f>
        <v>22283.428649517944</v>
      </c>
      <c r="AU36" s="126">
        <f>'[3]Yearly HC Ethylene'!O36</f>
        <v>21983.626136856732</v>
      </c>
      <c r="AV36" s="126">
        <f>'[3]Yearly HC Ethylene'!P36</f>
        <v>21683.82362419552</v>
      </c>
      <c r="AW36" s="126">
        <f>'[3]Yearly HC Ethylene'!Q36</f>
        <v>21384.021111534308</v>
      </c>
      <c r="AX36" s="126">
        <f>'[3]Yearly HC Ethylene'!R36</f>
        <v>21084.218598873096</v>
      </c>
      <c r="AY36" s="126">
        <f>'[3]Yearly HC Ethylene'!S36</f>
        <v>20784.416086211884</v>
      </c>
      <c r="AZ36" s="126">
        <f>'[3]Yearly HC Ethylene'!T36</f>
        <v>20484.613573550672</v>
      </c>
      <c r="BA36" s="126">
        <f>'[3]Yearly HC Ethylene'!U36</f>
        <v>20184.81106088946</v>
      </c>
      <c r="BB36" s="126">
        <f>'[3]Yearly HC Ethylene'!V36</f>
        <v>19885.008548228245</v>
      </c>
      <c r="BC36" s="126">
        <f>'[3]Yearly HC Ethylene'!W36</f>
        <v>19585.206035567029</v>
      </c>
      <c r="BD36" s="126">
        <f>'[3]Yearly HC Ethylene'!X36</f>
        <v>19285.403522905821</v>
      </c>
      <c r="BE36" s="126">
        <f>'[3]Yearly HC Ethylene'!Y36</f>
        <v>18977.690653710011</v>
      </c>
      <c r="BF36" s="126">
        <f>'[3]Yearly HC Ethylene'!Z36</f>
        <v>18669.977784514202</v>
      </c>
      <c r="BG36" s="126">
        <f>'[3]Yearly HC Ethylene'!AA36</f>
        <v>18362.264915318392</v>
      </c>
      <c r="BH36" s="126">
        <f>'[3]Yearly HC Ethylene'!AB36</f>
        <v>18054.552046122582</v>
      </c>
      <c r="BI36" s="126">
        <f>'[3]Yearly HC Ethylene'!AC36</f>
        <v>17746.839176926773</v>
      </c>
      <c r="BJ36" s="126">
        <f>'[3]Yearly HC Ethylene'!AD36</f>
        <v>17439.126307730963</v>
      </c>
      <c r="BK36" s="126">
        <f>'[3]Yearly HC Ethylene'!AE36</f>
        <v>17131.413438535154</v>
      </c>
      <c r="BL36" s="126">
        <f>'[3]Yearly HC Ethylene'!AF36</f>
        <v>16823.700569339348</v>
      </c>
      <c r="BM36" s="126">
        <f>'[3]Yearly HC Ethylene'!AG36</f>
        <v>16515.987700143538</v>
      </c>
      <c r="BN36" s="126">
        <f>'[3]Yearly HC Ethylene'!AH36</f>
        <v>16208.274830947728</v>
      </c>
      <c r="BO36" s="126"/>
      <c r="BP36" s="126">
        <f t="shared" si="54"/>
        <v>142059.93107880789</v>
      </c>
      <c r="BQ36" s="126">
        <f t="shared" si="55"/>
        <v>140506.96929070729</v>
      </c>
      <c r="BR36" s="126">
        <f t="shared" si="56"/>
        <v>138968.42968980377</v>
      </c>
      <c r="BS36" s="126">
        <f t="shared" si="57"/>
        <v>137444.1816192051</v>
      </c>
      <c r="BT36" s="126">
        <f t="shared" si="58"/>
        <v>135934.09554261641</v>
      </c>
      <c r="BU36" s="126">
        <f t="shared" si="59"/>
        <v>134438.04303506733</v>
      </c>
      <c r="BV36" s="126">
        <f t="shared" si="60"/>
        <v>132955.89677371384</v>
      </c>
      <c r="BW36" s="126">
        <f t="shared" si="61"/>
        <v>131487.53052871465</v>
      </c>
      <c r="BX36" s="126">
        <f t="shared" si="62"/>
        <v>130032.81915418078</v>
      </c>
      <c r="BY36" s="126">
        <f t="shared" si="63"/>
        <v>128591.63857919854</v>
      </c>
      <c r="BZ36" s="126">
        <f t="shared" si="64"/>
        <v>127163.86579892476</v>
      </c>
      <c r="CA36" s="126">
        <f t="shared" si="65"/>
        <v>124690.43836552631</v>
      </c>
      <c r="CB36" s="126">
        <f t="shared" si="66"/>
        <v>122242.21048516598</v>
      </c>
      <c r="CC36" s="126">
        <f t="shared" si="67"/>
        <v>119818.93651169163</v>
      </c>
      <c r="CD36" s="126">
        <f t="shared" si="68"/>
        <v>117420.37299876999</v>
      </c>
      <c r="CE36" s="126">
        <f t="shared" si="69"/>
        <v>115046.27868115694</v>
      </c>
      <c r="CF36" s="126">
        <f t="shared" si="70"/>
        <v>112696.4144561217</v>
      </c>
      <c r="CG36" s="126">
        <f t="shared" si="71"/>
        <v>110370.54336502423</v>
      </c>
      <c r="CH36" s="126">
        <f t="shared" si="72"/>
        <v>108068.43057504424</v>
      </c>
      <c r="CI36" s="126">
        <f t="shared" si="73"/>
        <v>105789.84336106085</v>
      </c>
      <c r="CJ36" s="126">
        <f t="shared" si="74"/>
        <v>103534.55108768135</v>
      </c>
      <c r="CK36" s="126">
        <f t="shared" si="75"/>
        <v>101542.94379630149</v>
      </c>
      <c r="CL36" s="126">
        <f t="shared" si="76"/>
        <v>99570.712842422014</v>
      </c>
      <c r="CM36" s="126">
        <f t="shared" si="77"/>
        <v>97617.669954624085</v>
      </c>
      <c r="CN36" s="126">
        <f t="shared" si="78"/>
        <v>95683.628544466264</v>
      </c>
      <c r="CO36" s="126">
        <f t="shared" si="79"/>
        <v>93768.403692171501</v>
      </c>
      <c r="CP36" s="126">
        <f t="shared" si="80"/>
        <v>91871.81213243198</v>
      </c>
      <c r="CQ36" s="126">
        <f t="shared" si="81"/>
        <v>89993.672240331027</v>
      </c>
      <c r="CR36" s="126">
        <f t="shared" si="82"/>
        <v>88133.80401738036</v>
      </c>
      <c r="CS36" s="126">
        <f t="shared" si="83"/>
        <v>86292.029077672851</v>
      </c>
      <c r="CT36" s="126">
        <f t="shared" si="84"/>
        <v>84468.170634148832</v>
      </c>
    </row>
    <row r="37" spans="1:98" s="14" customFormat="1">
      <c r="A37" s="382"/>
      <c r="B37" s="10" t="s">
        <v>119</v>
      </c>
      <c r="C37" s="62" t="s">
        <v>197</v>
      </c>
      <c r="D37" s="127">
        <f>'[2]Yearly HC Ethylene'!D37</f>
        <v>-411931.67217606585</v>
      </c>
      <c r="E37" s="127">
        <f>'[2]Yearly HC Ethylene'!E37</f>
        <v>-396909.4481660946</v>
      </c>
      <c r="F37" s="127">
        <f>'[2]Yearly HC Ethylene'!F37</f>
        <v>-382076.57484515663</v>
      </c>
      <c r="G37" s="127">
        <f>'[2]Yearly HC Ethylene'!G37</f>
        <v>-367431.14278597489</v>
      </c>
      <c r="H37" s="127">
        <f>'[2]Yearly HC Ethylene'!H37</f>
        <v>-352971.25997757632</v>
      </c>
      <c r="I37" s="127">
        <f>'[2]Yearly HC Ethylene'!I37</f>
        <v>-338695.05167528416</v>
      </c>
      <c r="J37" s="127">
        <f>'[2]Yearly HC Ethylene'!J37</f>
        <v>-324600.66025195876</v>
      </c>
      <c r="K37" s="127">
        <f>'[2]Yearly HC Ethylene'!K37</f>
        <v>-310686.24505047116</v>
      </c>
      <c r="L37" s="127">
        <f>'[2]Yearly HC Ethylene'!L37</f>
        <v>-296949.98223740142</v>
      </c>
      <c r="M37" s="127">
        <f>'[2]Yearly HC Ethylene'!M37</f>
        <v>-283390.06465795299</v>
      </c>
      <c r="N37" s="127">
        <f>'[2]Yearly HC Ethylene'!N37</f>
        <v>-270004.70169207157</v>
      </c>
      <c r="O37" s="127">
        <f>'[2]Yearly HC Ethylene'!O37</f>
        <v>-250384.63749510521</v>
      </c>
      <c r="P37" s="127">
        <f>'[2]Yearly HC Ethylene'!P37</f>
        <v>-233817.28042979486</v>
      </c>
      <c r="Q37" s="127">
        <f>'[2]Yearly HC Ethylene'!Q37</f>
        <v>-215139.38830568304</v>
      </c>
      <c r="R37" s="127">
        <f>'[2]Yearly HC Ethylene'!R37</f>
        <v>-196710.44085967593</v>
      </c>
      <c r="S37" s="127">
        <f>'[2]Yearly HC Ethylene'!S37</f>
        <v>-178527.8756521857</v>
      </c>
      <c r="T37" s="127">
        <f>'[2]Yearly HC Ethylene'!T37</f>
        <v>-160589.1538668666</v>
      </c>
      <c r="U37" s="127">
        <f>'[2]Yearly HC Ethylene'!U37</f>
        <v>-142891.7601058177</v>
      </c>
      <c r="V37" s="127">
        <f>'[2]Yearly HC Ethylene'!V37</f>
        <v>-125433.20218648767</v>
      </c>
      <c r="W37" s="127">
        <f>'[2]Yearly HC Ethylene'!W37</f>
        <v>-108211.0109402771</v>
      </c>
      <c r="X37" s="127">
        <f>'[2]Yearly HC Ethylene'!X37</f>
        <v>-91222.740012816837</v>
      </c>
      <c r="Y37" s="127">
        <f>'[2]Yearly HC Ethylene'!Y37</f>
        <v>-77928.181380071241</v>
      </c>
      <c r="Z37" s="127">
        <f>'[2]Yearly HC Ethylene'!Z37</f>
        <v>-65524.055900668885</v>
      </c>
      <c r="AA37" s="127">
        <f>'[2]Yearly HC Ethylene'!AA37</f>
        <v>-53289.012132706601</v>
      </c>
      <c r="AB37" s="127">
        <f>'[2]Yearly HC Ethylene'!AB37</f>
        <v>-41221.296001029623</v>
      </c>
      <c r="AC37" s="127">
        <f>'[2]Yearly HC Ethylene'!AC37</f>
        <v>-29319.169665916925</v>
      </c>
      <c r="AD37" s="127">
        <f>'[2]Yearly HC Ethylene'!AD37</f>
        <v>-17580.911381989994</v>
      </c>
      <c r="AE37" s="127">
        <f>'[2]Yearly HC Ethylene'!AE37</f>
        <v>-6004.8153582991072</v>
      </c>
      <c r="AF37" s="127">
        <f>'[2]Yearly HC Ethylene'!AF37</f>
        <v>5410.8083804229973</v>
      </c>
      <c r="AG37" s="127">
        <f>'[2]Yearly HC Ethylene'!AG37</f>
        <v>16667.634131346378</v>
      </c>
      <c r="AH37" s="127">
        <f>'[2]Yearly HC Ethylene'!AH37</f>
        <v>27767.32064998211</v>
      </c>
      <c r="AI37" s="127"/>
      <c r="AJ37" s="127">
        <f>'[3]Yearly HC Ethylene'!D37</f>
        <v>-64065.333160966286</v>
      </c>
      <c r="AK37" s="127">
        <f>'[3]Yearly HC Ethylene'!E37</f>
        <v>-62270.627628561262</v>
      </c>
      <c r="AL37" s="127">
        <f>'[3]Yearly HC Ethylene'!F37</f>
        <v>-60475.922096156326</v>
      </c>
      <c r="AM37" s="127">
        <f>'[3]Yearly HC Ethylene'!G37</f>
        <v>-58681.21656375131</v>
      </c>
      <c r="AN37" s="127">
        <f>'[3]Yearly HC Ethylene'!H37</f>
        <v>-56886.511031346316</v>
      </c>
      <c r="AO37" s="127">
        <f>'[3]Yearly HC Ethylene'!I37</f>
        <v>-55091.80549894135</v>
      </c>
      <c r="AP37" s="127">
        <f>'[3]Yearly HC Ethylene'!J37</f>
        <v>-53297.099966536334</v>
      </c>
      <c r="AQ37" s="127">
        <f>'[3]Yearly HC Ethylene'!K37</f>
        <v>-51502.394434131333</v>
      </c>
      <c r="AR37" s="127">
        <f>'[3]Yearly HC Ethylene'!L37</f>
        <v>-49707.688901726404</v>
      </c>
      <c r="AS37" s="127">
        <f>'[3]Yearly HC Ethylene'!M37</f>
        <v>-47912.98336932141</v>
      </c>
      <c r="AT37" s="127">
        <f>'[3]Yearly HC Ethylene'!N37</f>
        <v>-46118.277836916415</v>
      </c>
      <c r="AU37" s="127">
        <f>'[3]Yearly HC Ethylene'!O37</f>
        <v>-42763.924577018508</v>
      </c>
      <c r="AV37" s="127">
        <f>'[3]Yearly HC Ethylene'!P37</f>
        <v>-39846.164118531175</v>
      </c>
      <c r="AW37" s="127">
        <f>'[3]Yearly HC Ethylene'!Q37</f>
        <v>-36446.646086073524</v>
      </c>
      <c r="AX37" s="127">
        <f>'[3]Yearly HC Ethylene'!R37</f>
        <v>-33047.128053615801</v>
      </c>
      <c r="AY37" s="127">
        <f>'[3]Yearly HC Ethylene'!S37</f>
        <v>-29647.610021158118</v>
      </c>
      <c r="AZ37" s="127">
        <f>'[3]Yearly HC Ethylene'!T37</f>
        <v>-26248.09198870046</v>
      </c>
      <c r="BA37" s="127">
        <f>'[3]Yearly HC Ethylene'!U37</f>
        <v>-22848.573956242788</v>
      </c>
      <c r="BB37" s="127">
        <f>'[3]Yearly HC Ethylene'!V37</f>
        <v>-19449.055923785054</v>
      </c>
      <c r="BC37" s="127">
        <f>'[3]Yearly HC Ethylene'!W37</f>
        <v>-16049.537891327363</v>
      </c>
      <c r="BD37" s="127">
        <f>'[3]Yearly HC Ethylene'!X37</f>
        <v>-12650.019858869724</v>
      </c>
      <c r="BE37" s="127">
        <f>'[3]Yearly HC Ethylene'!Y37</f>
        <v>-7891.9600820250016</v>
      </c>
      <c r="BF37" s="127">
        <f>'[3]Yearly HC Ethylene'!Z37</f>
        <v>-4415.9961854361827</v>
      </c>
      <c r="BG37" s="127">
        <f>'[3]Yearly HC Ethylene'!AA37</f>
        <v>-940.03228884737837</v>
      </c>
      <c r="BH37" s="127">
        <f>'[3]Yearly HC Ethylene'!AB37</f>
        <v>2535.9316077414114</v>
      </c>
      <c r="BI37" s="127">
        <f>'[3]Yearly HC Ethylene'!AC37</f>
        <v>6011.8955043302449</v>
      </c>
      <c r="BJ37" s="127">
        <f>'[3]Yearly HC Ethylene'!AD37</f>
        <v>9487.8594009189765</v>
      </c>
      <c r="BK37" s="127">
        <f>'[3]Yearly HC Ethylene'!AE37</f>
        <v>12963.823297507781</v>
      </c>
      <c r="BL37" s="127">
        <f>'[3]Yearly HC Ethylene'!AF37</f>
        <v>16439.787194096596</v>
      </c>
      <c r="BM37" s="127">
        <f>'[3]Yearly HC Ethylene'!AG37</f>
        <v>19915.751090685357</v>
      </c>
      <c r="BN37" s="127">
        <f>'[3]Yearly HC Ethylene'!AH37</f>
        <v>23391.714987274161</v>
      </c>
      <c r="BO37" s="127"/>
      <c r="BP37" s="127">
        <f t="shared" si="54"/>
        <v>-475997.00533703214</v>
      </c>
      <c r="BQ37" s="127">
        <f t="shared" si="55"/>
        <v>-459180.07579465589</v>
      </c>
      <c r="BR37" s="127">
        <f t="shared" si="56"/>
        <v>-442552.49694131297</v>
      </c>
      <c r="BS37" s="127">
        <f t="shared" si="57"/>
        <v>-426112.35934972623</v>
      </c>
      <c r="BT37" s="127">
        <f t="shared" si="58"/>
        <v>-409857.77100892266</v>
      </c>
      <c r="BU37" s="127">
        <f t="shared" si="59"/>
        <v>-393786.8571742255</v>
      </c>
      <c r="BV37" s="127">
        <f t="shared" si="60"/>
        <v>-377897.7602184951</v>
      </c>
      <c r="BW37" s="127">
        <f t="shared" si="61"/>
        <v>-362188.63948460249</v>
      </c>
      <c r="BX37" s="127">
        <f t="shared" si="62"/>
        <v>-346657.67113912781</v>
      </c>
      <c r="BY37" s="127">
        <f t="shared" si="63"/>
        <v>-331303.04802727437</v>
      </c>
      <c r="BZ37" s="127">
        <f t="shared" si="64"/>
        <v>-316122.97952898801</v>
      </c>
      <c r="CA37" s="127">
        <f t="shared" si="65"/>
        <v>-293148.56207212375</v>
      </c>
      <c r="CB37" s="127">
        <f t="shared" si="66"/>
        <v>-273663.44454832602</v>
      </c>
      <c r="CC37" s="127">
        <f t="shared" si="67"/>
        <v>-251586.03439175658</v>
      </c>
      <c r="CD37" s="127">
        <f t="shared" si="68"/>
        <v>-229757.56891329173</v>
      </c>
      <c r="CE37" s="127">
        <f t="shared" si="69"/>
        <v>-208175.48567334382</v>
      </c>
      <c r="CF37" s="127">
        <f t="shared" si="70"/>
        <v>-186837.24585556707</v>
      </c>
      <c r="CG37" s="127">
        <f t="shared" si="71"/>
        <v>-165740.33406206049</v>
      </c>
      <c r="CH37" s="127">
        <f t="shared" si="72"/>
        <v>-144882.25811027273</v>
      </c>
      <c r="CI37" s="127">
        <f t="shared" si="73"/>
        <v>-124260.54883160446</v>
      </c>
      <c r="CJ37" s="127">
        <f t="shared" si="74"/>
        <v>-103872.75987168656</v>
      </c>
      <c r="CK37" s="127">
        <f t="shared" si="75"/>
        <v>-85820.141462096246</v>
      </c>
      <c r="CL37" s="127">
        <f t="shared" si="76"/>
        <v>-69940.052086105075</v>
      </c>
      <c r="CM37" s="127">
        <f t="shared" si="77"/>
        <v>-54229.044421553976</v>
      </c>
      <c r="CN37" s="127">
        <f t="shared" si="78"/>
        <v>-38685.364393288211</v>
      </c>
      <c r="CO37" s="127">
        <f t="shared" si="79"/>
        <v>-23307.27416158668</v>
      </c>
      <c r="CP37" s="127">
        <f t="shared" si="80"/>
        <v>-8093.0519810710175</v>
      </c>
      <c r="CQ37" s="127">
        <f t="shared" si="81"/>
        <v>6959.0079392086736</v>
      </c>
      <c r="CR37" s="127">
        <f t="shared" si="82"/>
        <v>21850.595574519593</v>
      </c>
      <c r="CS37" s="127">
        <f t="shared" si="83"/>
        <v>36583.385222031735</v>
      </c>
      <c r="CT37" s="127">
        <f t="shared" si="84"/>
        <v>51159.035637256267</v>
      </c>
    </row>
    <row r="38" spans="1:98" s="13" customFormat="1">
      <c r="A38" s="380" t="s">
        <v>120</v>
      </c>
      <c r="B38" s="6" t="s">
        <v>121</v>
      </c>
      <c r="C38" s="7" t="s">
        <v>197</v>
      </c>
      <c r="D38" s="125">
        <f>'[2]Yearly HC Ethylene'!D38</f>
        <v>54121.444102564106</v>
      </c>
      <c r="E38" s="125">
        <f>'[2]Yearly HC Ethylene'!E38</f>
        <v>53461.157657132731</v>
      </c>
      <c r="F38" s="125">
        <f>'[2]Yearly HC Ethylene'!F38</f>
        <v>52807.445238867695</v>
      </c>
      <c r="G38" s="125">
        <f>'[2]Yearly HC Ethylene'!G38</f>
        <v>52160.247290785905</v>
      </c>
      <c r="H38" s="125">
        <f>'[2]Yearly HC Ethylene'!H38</f>
        <v>51519.504766703176</v>
      </c>
      <c r="I38" s="125">
        <f>'[2]Yearly HC Ethylene'!I38</f>
        <v>50885.15912700742</v>
      </c>
      <c r="J38" s="125">
        <f>'[2]Yearly HC Ethylene'!J38</f>
        <v>50257.152334465885</v>
      </c>
      <c r="K38" s="125">
        <f>'[2]Yearly HC Ethylene'!K38</f>
        <v>49635.426850066287</v>
      </c>
      <c r="L38" s="125">
        <f>'[2]Yearly HC Ethylene'!L38</f>
        <v>49019.925628891484</v>
      </c>
      <c r="M38" s="125">
        <f>'[2]Yearly HC Ethylene'!M38</f>
        <v>48410.59211602743</v>
      </c>
      <c r="N38" s="125">
        <f>'[2]Yearly HC Ethylene'!N38</f>
        <v>47807.370242504185</v>
      </c>
      <c r="O38" s="125">
        <f>'[2]Yearly HC Ethylene'!O38</f>
        <v>46816.57258587364</v>
      </c>
      <c r="P38" s="125">
        <f>'[2]Yearly HC Ethylene'!P38</f>
        <v>45837.261574367622</v>
      </c>
      <c r="Q38" s="125">
        <f>'[2]Yearly HC Ethylene'!Q38</f>
        <v>44869.325235755023</v>
      </c>
      <c r="R38" s="125">
        <f>'[2]Yearly HC Ethylene'!R38</f>
        <v>43912.652600542366</v>
      </c>
      <c r="S38" s="125">
        <f>'[2]Yearly HC Ethylene'!S38</f>
        <v>42967.13369343619</v>
      </c>
      <c r="T38" s="125">
        <f>'[2]Yearly HC Ethylene'!T38</f>
        <v>42032.659524875751</v>
      </c>
      <c r="U38" s="125">
        <f>'[2]Yearly HC Ethylene'!U38</f>
        <v>41109.122082635469</v>
      </c>
      <c r="V38" s="125">
        <f>'[2]Yearly HC Ethylene'!V38</f>
        <v>40196.414323496509</v>
      </c>
      <c r="W38" s="125">
        <f>'[2]Yearly HC Ethylene'!W38</f>
        <v>39294.430164987047</v>
      </c>
      <c r="X38" s="125">
        <f>'[2]Yearly HC Ethylene'!X38</f>
        <v>38403.064477190477</v>
      </c>
      <c r="Y38" s="125">
        <f>'[2]Yearly HC Ethylene'!Y38</f>
        <v>37635.499368971476</v>
      </c>
      <c r="Z38" s="125">
        <f>'[2]Yearly HC Ethylene'!Z38</f>
        <v>36876.766525052677</v>
      </c>
      <c r="AA38" s="125">
        <f>'[2]Yearly HC Ethylene'!AA38</f>
        <v>36126.780126174839</v>
      </c>
      <c r="AB38" s="125">
        <f>'[2]Yearly HC Ethylene'!AB38</f>
        <v>35385.455120225794</v>
      </c>
      <c r="AC38" s="125">
        <f>'[2]Yearly HC Ethylene'!AC38</f>
        <v>34652.707215716233</v>
      </c>
      <c r="AD38" s="125">
        <f>'[2]Yearly HC Ethylene'!AD38</f>
        <v>33928.452875309173</v>
      </c>
      <c r="AE38" s="125">
        <f>'[2]Yearly HC Ethylene'!AE38</f>
        <v>33212.609309402709</v>
      </c>
      <c r="AF38" s="125">
        <f>'[2]Yearly HC Ethylene'!AF38</f>
        <v>32505.094469765496</v>
      </c>
      <c r="AG38" s="125">
        <f>'[2]Yearly HC Ethylene'!AG38</f>
        <v>31805.827043224737</v>
      </c>
      <c r="AH38" s="125">
        <f>'[2]Yearly HC Ethylene'!AH38</f>
        <v>31114.726445406021</v>
      </c>
      <c r="AI38" s="125"/>
      <c r="AJ38" s="125">
        <f>'[3]Yearly HC Ethylene'!D38</f>
        <v>10633.355803870178</v>
      </c>
      <c r="AK38" s="125">
        <f>'[3]Yearly HC Ethylene'!E38</f>
        <v>10585.759814845031</v>
      </c>
      <c r="AL38" s="125">
        <f>'[3]Yearly HC Ethylene'!F38</f>
        <v>10538.163825819885</v>
      </c>
      <c r="AM38" s="125">
        <f>'[3]Yearly HC Ethylene'!G38</f>
        <v>10490.56783679474</v>
      </c>
      <c r="AN38" s="125">
        <f>'[3]Yearly HC Ethylene'!H38</f>
        <v>10442.971847769593</v>
      </c>
      <c r="AO38" s="125">
        <f>'[3]Yearly HC Ethylene'!I38</f>
        <v>10395.375858744446</v>
      </c>
      <c r="AP38" s="125">
        <f>'[3]Yearly HC Ethylene'!J38</f>
        <v>10347.779869719301</v>
      </c>
      <c r="AQ38" s="125">
        <f>'[3]Yearly HC Ethylene'!K38</f>
        <v>10300.183880694154</v>
      </c>
      <c r="AR38" s="125">
        <f>'[3]Yearly HC Ethylene'!L38</f>
        <v>10252.587891669009</v>
      </c>
      <c r="AS38" s="125">
        <f>'[3]Yearly HC Ethylene'!M38</f>
        <v>10204.991902643862</v>
      </c>
      <c r="AT38" s="125">
        <f>'[3]Yearly HC Ethylene'!N38</f>
        <v>10157.395913618717</v>
      </c>
      <c r="AU38" s="125">
        <f>'[3]Yearly HC Ethylene'!O38</f>
        <v>10020.737733008638</v>
      </c>
      <c r="AV38" s="125">
        <f>'[3]Yearly HC Ethylene'!P38</f>
        <v>9884.0795523985598</v>
      </c>
      <c r="AW38" s="125">
        <f>'[3]Yearly HC Ethylene'!Q38</f>
        <v>9747.4213717884813</v>
      </c>
      <c r="AX38" s="125">
        <f>'[3]Yearly HC Ethylene'!R38</f>
        <v>9610.7631911784028</v>
      </c>
      <c r="AY38" s="125">
        <f>'[3]Yearly HC Ethylene'!S38</f>
        <v>9474.1050105683244</v>
      </c>
      <c r="AZ38" s="125">
        <f>'[3]Yearly HC Ethylene'!T38</f>
        <v>9337.4468299582459</v>
      </c>
      <c r="BA38" s="125">
        <f>'[3]Yearly HC Ethylene'!U38</f>
        <v>9200.7886493481674</v>
      </c>
      <c r="BB38" s="125">
        <f>'[3]Yearly HC Ethylene'!V38</f>
        <v>9064.1304687380871</v>
      </c>
      <c r="BC38" s="125">
        <f>'[3]Yearly HC Ethylene'!W38</f>
        <v>8927.4722881280068</v>
      </c>
      <c r="BD38" s="125">
        <f>'[3]Yearly HC Ethylene'!X38</f>
        <v>8790.8141075179301</v>
      </c>
      <c r="BE38" s="125">
        <f>'[3]Yearly HC Ethylene'!Y38</f>
        <v>8650.5501701635221</v>
      </c>
      <c r="BF38" s="125">
        <f>'[3]Yearly HC Ethylene'!Z38</f>
        <v>8510.2862328091142</v>
      </c>
      <c r="BG38" s="125">
        <f>'[3]Yearly HC Ethylene'!AA38</f>
        <v>8370.0222954547062</v>
      </c>
      <c r="BH38" s="125">
        <f>'[3]Yearly HC Ethylene'!AB38</f>
        <v>8229.7583581002982</v>
      </c>
      <c r="BI38" s="125">
        <f>'[3]Yearly HC Ethylene'!AC38</f>
        <v>8089.4944207458902</v>
      </c>
      <c r="BJ38" s="125">
        <f>'[3]Yearly HC Ethylene'!AD38</f>
        <v>7949.2304833914823</v>
      </c>
      <c r="BK38" s="125">
        <f>'[3]Yearly HC Ethylene'!AE38</f>
        <v>7808.9665460370743</v>
      </c>
      <c r="BL38" s="125">
        <f>'[3]Yearly HC Ethylene'!AF38</f>
        <v>7668.7026086826672</v>
      </c>
      <c r="BM38" s="125">
        <f>'[3]Yearly HC Ethylene'!AG38</f>
        <v>7528.4386713282593</v>
      </c>
      <c r="BN38" s="125">
        <f>'[3]Yearly HC Ethylene'!AH38</f>
        <v>7388.1747339738513</v>
      </c>
      <c r="BO38" s="125"/>
      <c r="BP38" s="125">
        <f t="shared" si="54"/>
        <v>64754.799906434288</v>
      </c>
      <c r="BQ38" s="125">
        <f t="shared" si="55"/>
        <v>64046.917471977766</v>
      </c>
      <c r="BR38" s="125">
        <f t="shared" si="56"/>
        <v>63345.609064687582</v>
      </c>
      <c r="BS38" s="125">
        <f t="shared" si="57"/>
        <v>62650.815127580645</v>
      </c>
      <c r="BT38" s="125">
        <f t="shared" si="58"/>
        <v>61962.476614472769</v>
      </c>
      <c r="BU38" s="125">
        <f t="shared" si="59"/>
        <v>61280.534985751867</v>
      </c>
      <c r="BV38" s="125">
        <f t="shared" si="60"/>
        <v>60604.932204185185</v>
      </c>
      <c r="BW38" s="125">
        <f t="shared" si="61"/>
        <v>59935.61073076044</v>
      </c>
      <c r="BX38" s="125">
        <f t="shared" si="62"/>
        <v>59272.513520560489</v>
      </c>
      <c r="BY38" s="125">
        <f t="shared" si="63"/>
        <v>58615.584018671289</v>
      </c>
      <c r="BZ38" s="125">
        <f t="shared" si="64"/>
        <v>57964.766156122903</v>
      </c>
      <c r="CA38" s="125">
        <f t="shared" si="65"/>
        <v>56837.310318882279</v>
      </c>
      <c r="CB38" s="125">
        <f t="shared" si="66"/>
        <v>55721.34112676618</v>
      </c>
      <c r="CC38" s="125">
        <f t="shared" si="67"/>
        <v>54616.746607543508</v>
      </c>
      <c r="CD38" s="125">
        <f t="shared" si="68"/>
        <v>53523.41579172077</v>
      </c>
      <c r="CE38" s="125">
        <f t="shared" si="69"/>
        <v>52441.238704004514</v>
      </c>
      <c r="CF38" s="125">
        <f t="shared" si="70"/>
        <v>51370.106354833995</v>
      </c>
      <c r="CG38" s="125">
        <f t="shared" si="71"/>
        <v>50309.910731983633</v>
      </c>
      <c r="CH38" s="125">
        <f t="shared" si="72"/>
        <v>49260.544792234592</v>
      </c>
      <c r="CI38" s="125">
        <f t="shared" si="73"/>
        <v>48221.90245311505</v>
      </c>
      <c r="CJ38" s="125">
        <f t="shared" si="74"/>
        <v>47193.878584708407</v>
      </c>
      <c r="CK38" s="125">
        <f t="shared" si="75"/>
        <v>46286.049539134998</v>
      </c>
      <c r="CL38" s="125">
        <f t="shared" si="76"/>
        <v>45387.052757861791</v>
      </c>
      <c r="CM38" s="125">
        <f t="shared" si="77"/>
        <v>44496.802421629545</v>
      </c>
      <c r="CN38" s="125">
        <f t="shared" si="78"/>
        <v>43615.213478326092</v>
      </c>
      <c r="CO38" s="125">
        <f t="shared" si="79"/>
        <v>42742.201636462123</v>
      </c>
      <c r="CP38" s="125">
        <f t="shared" si="80"/>
        <v>41877.683358700655</v>
      </c>
      <c r="CQ38" s="125">
        <f t="shared" si="81"/>
        <v>41021.575855439783</v>
      </c>
      <c r="CR38" s="125">
        <f t="shared" si="82"/>
        <v>40173.797078448166</v>
      </c>
      <c r="CS38" s="125">
        <f t="shared" si="83"/>
        <v>39334.265714552996</v>
      </c>
      <c r="CT38" s="125">
        <f t="shared" si="84"/>
        <v>38502.901179379871</v>
      </c>
    </row>
    <row r="39" spans="1:98" s="14" customFormat="1">
      <c r="A39" s="382"/>
      <c r="B39" s="10" t="s">
        <v>122</v>
      </c>
      <c r="C39" s="62" t="s">
        <v>197</v>
      </c>
      <c r="D39" s="127">
        <f>'[2]Yearly HC Ethylene'!D39</f>
        <v>308424.77602250775</v>
      </c>
      <c r="E39" s="127">
        <f>'[2]Yearly HC Ethylene'!E39</f>
        <v>300913.07269175444</v>
      </c>
      <c r="F39" s="127">
        <f>'[2]Yearly HC Ethylene'!F39</f>
        <v>293491.07816659915</v>
      </c>
      <c r="G39" s="127">
        <f>'[2]Yearly HC Ethylene'!G39</f>
        <v>286157.90697641548</v>
      </c>
      <c r="H39" s="127">
        <f>'[2]Yearly HC Ethylene'!H39</f>
        <v>278912.68163489428</v>
      </c>
      <c r="I39" s="127">
        <f>'[2]Yearly HC Ethylene'!I39</f>
        <v>271754.53257176618</v>
      </c>
      <c r="J39" s="127">
        <f>'[2]Yearly HC Ethylene'!J39</f>
        <v>264682.59806508763</v>
      </c>
      <c r="K39" s="127">
        <f>'[2]Yearly HC Ethylene'!K39</f>
        <v>257696.02417408724</v>
      </c>
      <c r="L39" s="127">
        <f>'[2]Yearly HC Ethylene'!L39</f>
        <v>250793.96467256607</v>
      </c>
      <c r="M39" s="127">
        <f>'[2]Yearly HC Ethylene'!M39</f>
        <v>243975.58098284851</v>
      </c>
      <c r="N39" s="127">
        <f>'[2]Yearly HC Ethylene'!N39</f>
        <v>237240.04211027929</v>
      </c>
      <c r="O39" s="127">
        <f>'[2]Yearly HC Ethylene'!O39</f>
        <v>228172.4231686024</v>
      </c>
      <c r="P39" s="127">
        <f>'[2]Yearly HC Ethylene'!P39</f>
        <v>220396.59717984096</v>
      </c>
      <c r="Q39" s="127">
        <f>'[2]Yearly HC Ethylene'!Q39</f>
        <v>211736.31295213397</v>
      </c>
      <c r="R39" s="127">
        <f>'[2]Yearly HC Ethylene'!R39</f>
        <v>203186.01840569926</v>
      </c>
      <c r="S39" s="127">
        <f>'[2]Yearly HC Ethylene'!S39</f>
        <v>194744.60120118383</v>
      </c>
      <c r="T39" s="127">
        <f>'[2]Yearly HC Ethylene'!T39</f>
        <v>186410.95916050707</v>
      </c>
      <c r="U39" s="127">
        <f>'[2]Yearly HC Ethylene'!U39</f>
        <v>178184.00017926059</v>
      </c>
      <c r="V39" s="127">
        <f>'[2]Yearly HC Ethylene'!V39</f>
        <v>170062.6421398349</v>
      </c>
      <c r="W39" s="127">
        <f>'[2]Yearly HC Ethylene'!W39</f>
        <v>162045.81282526834</v>
      </c>
      <c r="X39" s="127">
        <f>'[2]Yearly HC Ethylene'!X39</f>
        <v>154132.44983381146</v>
      </c>
      <c r="Y39" s="127">
        <f>'[2]Yearly HC Ethylene'!Y39</f>
        <v>148066.05445092462</v>
      </c>
      <c r="Z39" s="127">
        <f>'[2]Yearly HC Ethylene'!Z39</f>
        <v>142156.58062282612</v>
      </c>
      <c r="AA39" s="127">
        <f>'[2]Yearly HC Ethylene'!AA39</f>
        <v>136322.2727708421</v>
      </c>
      <c r="AB39" s="127">
        <f>'[2]Yearly HC Ethylene'!AB39</f>
        <v>130562.37030054838</v>
      </c>
      <c r="AC39" s="127">
        <f>'[2]Yearly HC Ethylene'!AC39</f>
        <v>124876.11956765869</v>
      </c>
      <c r="AD39" s="127">
        <f>'[2]Yearly HC Ethylene'!AD39</f>
        <v>119262.77381809634</v>
      </c>
      <c r="AE39" s="127">
        <f>'[2]Yearly HC Ethylene'!AE39</f>
        <v>113721.59312856375</v>
      </c>
      <c r="AF39" s="127">
        <f>'[2]Yearly HC Ethylene'!AF39</f>
        <v>108251.84434760571</v>
      </c>
      <c r="AG39" s="127">
        <f>'[2]Yearly HC Ethylene'!AG39</f>
        <v>102852.80103716225</v>
      </c>
      <c r="AH39" s="127">
        <f>'[2]Yearly HC Ethylene'!AH39</f>
        <v>97523.743414607423</v>
      </c>
      <c r="AI39" s="127"/>
      <c r="AJ39" s="127">
        <f>'[3]Yearly HC Ethylene'!D39</f>
        <v>60596.874982885318</v>
      </c>
      <c r="AK39" s="127">
        <f>'[3]Yearly HC Ethylene'!E39</f>
        <v>59790.936545612953</v>
      </c>
      <c r="AL39" s="127">
        <f>'[3]Yearly HC Ethylene'!F39</f>
        <v>58984.99810834058</v>
      </c>
      <c r="AM39" s="127">
        <f>'[3]Yearly HC Ethylene'!G39</f>
        <v>58179.0596710682</v>
      </c>
      <c r="AN39" s="127">
        <f>'[3]Yearly HC Ethylene'!H39</f>
        <v>57373.12123379582</v>
      </c>
      <c r="AO39" s="127">
        <f>'[3]Yearly HC Ethylene'!I39</f>
        <v>56567.182796523455</v>
      </c>
      <c r="AP39" s="127">
        <f>'[3]Yearly HC Ethylene'!J39</f>
        <v>55761.244359251075</v>
      </c>
      <c r="AQ39" s="127">
        <f>'[3]Yearly HC Ethylene'!K39</f>
        <v>54955.305921978703</v>
      </c>
      <c r="AR39" s="127">
        <f>'[3]Yearly HC Ethylene'!L39</f>
        <v>54149.367484706323</v>
      </c>
      <c r="AS39" s="127">
        <f>'[3]Yearly HC Ethylene'!M39</f>
        <v>53343.429047433958</v>
      </c>
      <c r="AT39" s="127">
        <f>'[3]Yearly HC Ethylene'!N39</f>
        <v>52537.490610161578</v>
      </c>
      <c r="AU39" s="127">
        <f>'[3]Yearly HC Ethylene'!O39</f>
        <v>51105.222873066101</v>
      </c>
      <c r="AV39" s="127">
        <f>'[3]Yearly HC Ethylene'!P39</f>
        <v>49885.589570285563</v>
      </c>
      <c r="AW39" s="127">
        <f>'[3]Yearly HC Ethylene'!Q39</f>
        <v>48431.325167571296</v>
      </c>
      <c r="AX39" s="127">
        <f>'[3]Yearly HC Ethylene'!R39</f>
        <v>46977.060764857037</v>
      </c>
      <c r="AY39" s="127">
        <f>'[3]Yearly HC Ethylene'!S39</f>
        <v>45522.79636214277</v>
      </c>
      <c r="AZ39" s="127">
        <f>'[3]Yearly HC Ethylene'!T39</f>
        <v>44068.531959428503</v>
      </c>
      <c r="BA39" s="127">
        <f>'[3]Yearly HC Ethylene'!U39</f>
        <v>42614.267556714243</v>
      </c>
      <c r="BB39" s="127">
        <f>'[3]Yearly HC Ethylene'!V39</f>
        <v>41160.003153999976</v>
      </c>
      <c r="BC39" s="127">
        <f>'[3]Yearly HC Ethylene'!W39</f>
        <v>39705.738751285717</v>
      </c>
      <c r="BD39" s="127">
        <f>'[3]Yearly HC Ethylene'!X39</f>
        <v>38251.474348571443</v>
      </c>
      <c r="BE39" s="127">
        <f>'[3]Yearly HC Ethylene'!Y39</f>
        <v>36092.528886681204</v>
      </c>
      <c r="BF39" s="127">
        <f>'[3]Yearly HC Ethylene'!Z39</f>
        <v>34607.11769022575</v>
      </c>
      <c r="BG39" s="127">
        <f>'[3]Yearly HC Ethylene'!AA39</f>
        <v>33121.706493770267</v>
      </c>
      <c r="BH39" s="127">
        <f>'[3]Yearly HC Ethylene'!AB39</f>
        <v>31636.295297314806</v>
      </c>
      <c r="BI39" s="127">
        <f>'[3]Yearly HC Ethylene'!AC39</f>
        <v>30150.884100859341</v>
      </c>
      <c r="BJ39" s="127">
        <f>'[3]Yearly HC Ethylene'!AD39</f>
        <v>28665.472904403872</v>
      </c>
      <c r="BK39" s="127">
        <f>'[3]Yearly HC Ethylene'!AE39</f>
        <v>27180.061707948404</v>
      </c>
      <c r="BL39" s="127">
        <f>'[3]Yearly HC Ethylene'!AF39</f>
        <v>25694.650511492935</v>
      </c>
      <c r="BM39" s="127">
        <f>'[3]Yearly HC Ethylene'!AG39</f>
        <v>24209.239315037463</v>
      </c>
      <c r="BN39" s="127">
        <f>'[3]Yearly HC Ethylene'!AH39</f>
        <v>22723.828118582001</v>
      </c>
      <c r="BO39" s="127"/>
      <c r="BP39" s="127">
        <f t="shared" si="54"/>
        <v>369021.65100539307</v>
      </c>
      <c r="BQ39" s="127">
        <f t="shared" si="55"/>
        <v>360704.00923736737</v>
      </c>
      <c r="BR39" s="127">
        <f t="shared" si="56"/>
        <v>352476.07627493975</v>
      </c>
      <c r="BS39" s="127">
        <f t="shared" si="57"/>
        <v>344336.9666474837</v>
      </c>
      <c r="BT39" s="127">
        <f t="shared" si="58"/>
        <v>336285.80286869011</v>
      </c>
      <c r="BU39" s="127">
        <f t="shared" si="59"/>
        <v>328321.71536828962</v>
      </c>
      <c r="BV39" s="127">
        <f t="shared" si="60"/>
        <v>320443.84242433868</v>
      </c>
      <c r="BW39" s="127">
        <f t="shared" si="61"/>
        <v>312651.33009606594</v>
      </c>
      <c r="BX39" s="127">
        <f t="shared" si="62"/>
        <v>304943.33215727238</v>
      </c>
      <c r="BY39" s="127">
        <f t="shared" si="63"/>
        <v>297319.01003028249</v>
      </c>
      <c r="BZ39" s="127">
        <f t="shared" si="64"/>
        <v>289777.53272044088</v>
      </c>
      <c r="CA39" s="127">
        <f t="shared" si="65"/>
        <v>279277.64604166849</v>
      </c>
      <c r="CB39" s="127">
        <f t="shared" si="66"/>
        <v>270282.18675012654</v>
      </c>
      <c r="CC39" s="127">
        <f t="shared" si="67"/>
        <v>260167.63811970525</v>
      </c>
      <c r="CD39" s="127">
        <f t="shared" si="68"/>
        <v>250163.0791705563</v>
      </c>
      <c r="CE39" s="127">
        <f t="shared" si="69"/>
        <v>240267.39756332661</v>
      </c>
      <c r="CF39" s="127">
        <f t="shared" si="70"/>
        <v>230479.49111993558</v>
      </c>
      <c r="CG39" s="127">
        <f t="shared" si="71"/>
        <v>220798.26773597483</v>
      </c>
      <c r="CH39" s="127">
        <f t="shared" si="72"/>
        <v>211222.64529383488</v>
      </c>
      <c r="CI39" s="127">
        <f t="shared" si="73"/>
        <v>201751.55157655405</v>
      </c>
      <c r="CJ39" s="127">
        <f t="shared" si="74"/>
        <v>192383.92418238291</v>
      </c>
      <c r="CK39" s="127">
        <f t="shared" si="75"/>
        <v>184158.58333760581</v>
      </c>
      <c r="CL39" s="127">
        <f t="shared" si="76"/>
        <v>176763.69831305186</v>
      </c>
      <c r="CM39" s="127">
        <f t="shared" si="77"/>
        <v>169443.97926461237</v>
      </c>
      <c r="CN39" s="127">
        <f t="shared" si="78"/>
        <v>162198.6655978632</v>
      </c>
      <c r="CO39" s="127">
        <f t="shared" si="79"/>
        <v>155027.00366851804</v>
      </c>
      <c r="CP39" s="127">
        <f t="shared" si="80"/>
        <v>147928.24672250022</v>
      </c>
      <c r="CQ39" s="127">
        <f t="shared" si="81"/>
        <v>140901.65483651214</v>
      </c>
      <c r="CR39" s="127">
        <f t="shared" si="82"/>
        <v>133946.49485909866</v>
      </c>
      <c r="CS39" s="127">
        <f t="shared" si="83"/>
        <v>127062.04035219972</v>
      </c>
      <c r="CT39" s="127">
        <f t="shared" si="84"/>
        <v>120247.57153318942</v>
      </c>
    </row>
    <row r="40" spans="1:98" s="13" customFormat="1">
      <c r="A40" s="6" t="s">
        <v>138</v>
      </c>
      <c r="B40" s="6" t="s">
        <v>50</v>
      </c>
      <c r="C40" s="7" t="s">
        <v>197</v>
      </c>
      <c r="D40" s="125">
        <f>'[2]Yearly HC Ethylene'!D40</f>
        <v>833693.90944694402</v>
      </c>
      <c r="E40" s="125">
        <f>'[2]Yearly HC Ethylene'!E40</f>
        <v>827884.67870790791</v>
      </c>
      <c r="F40" s="125">
        <f>'[2]Yearly HC Ethylene'!F40</f>
        <v>822115.92704806011</v>
      </c>
      <c r="G40" s="125">
        <f>'[2]Yearly HC Ethylene'!G40</f>
        <v>816387.37240667269</v>
      </c>
      <c r="H40" s="125">
        <f>'[2]Yearly HC Ethylene'!H40</f>
        <v>810698.73468843405</v>
      </c>
      <c r="I40" s="125">
        <f>'[2]Yearly HC Ethylene'!I40</f>
        <v>805049.73574975412</v>
      </c>
      <c r="J40" s="125">
        <f>'[2]Yearly HC Ethylene'!J40</f>
        <v>799440.09938516468</v>
      </c>
      <c r="K40" s="125">
        <f>'[2]Yearly HC Ethylene'!K40</f>
        <v>793869.55131381413</v>
      </c>
      <c r="L40" s="125">
        <f>'[2]Yearly HC Ethylene'!L40</f>
        <v>788337.81916605693</v>
      </c>
      <c r="M40" s="125">
        <f>'[2]Yearly HC Ethylene'!M40</f>
        <v>782844.63247013616</v>
      </c>
      <c r="N40" s="125">
        <f>'[2]Yearly HC Ethylene'!N40</f>
        <v>777389.72263895872</v>
      </c>
      <c r="O40" s="125">
        <f>'[2]Yearly HC Ethylene'!O40</f>
        <v>771972.82295696286</v>
      </c>
      <c r="P40" s="125">
        <f>'[2]Yearly HC Ethylene'!P40</f>
        <v>766593.66856707772</v>
      </c>
      <c r="Q40" s="125">
        <f>'[2]Yearly HC Ethylene'!Q40</f>
        <v>761251.99645777256</v>
      </c>
      <c r="R40" s="125">
        <f>'[2]Yearly HC Ethylene'!R40</f>
        <v>755947.54545019742</v>
      </c>
      <c r="S40" s="125">
        <f>'[2]Yearly HC Ethylene'!S40</f>
        <v>750680.05618541269</v>
      </c>
      <c r="T40" s="125">
        <f>'[2]Yearly HC Ethylene'!T40</f>
        <v>745449.2711117079</v>
      </c>
      <c r="U40" s="125">
        <f>'[2]Yearly HC Ethylene'!U40</f>
        <v>740254.93447200884</v>
      </c>
      <c r="V40" s="125">
        <f>'[2]Yearly HC Ethylene'!V40</f>
        <v>735096.79229137243</v>
      </c>
      <c r="W40" s="125">
        <f>'[2]Yearly HC Ethylene'!W40</f>
        <v>729974.59236456861</v>
      </c>
      <c r="X40" s="125">
        <f>'[2]Yearly HC Ethylene'!X40</f>
        <v>724888.08424374915</v>
      </c>
      <c r="Y40" s="125">
        <f>'[2]Yearly HC Ethylene'!Y40</f>
        <v>719837.01922620181</v>
      </c>
      <c r="Z40" s="125">
        <f>'[2]Yearly HC Ethylene'!Z40</f>
        <v>714821.15034219017</v>
      </c>
      <c r="AA40" s="125">
        <f>'[2]Yearly HC Ethylene'!AA40</f>
        <v>709840.23234287824</v>
      </c>
      <c r="AB40" s="125">
        <f>'[2]Yearly HC Ethylene'!AB40</f>
        <v>704894.02168833918</v>
      </c>
      <c r="AC40" s="125">
        <f>'[2]Yearly HC Ethylene'!AC40</f>
        <v>699982.27653564746</v>
      </c>
      <c r="AD40" s="125">
        <f>'[2]Yearly HC Ethylene'!AD40</f>
        <v>695104.75672705378</v>
      </c>
      <c r="AE40" s="125">
        <f>'[2]Yearly HC Ethylene'!AE40</f>
        <v>690261.22377824318</v>
      </c>
      <c r="AF40" s="125">
        <f>'[2]Yearly HC Ethylene'!AF40</f>
        <v>685451.44086667395</v>
      </c>
      <c r="AG40" s="125">
        <f>'[2]Yearly HC Ethylene'!AG40</f>
        <v>680675.17281999858</v>
      </c>
      <c r="AH40" s="125">
        <f>'[2]Yearly HC Ethylene'!AH40</f>
        <v>675932.18610456516</v>
      </c>
      <c r="AI40" s="125"/>
      <c r="AJ40" s="125">
        <f>'[3]Yearly HC Ethylene'!D40</f>
        <v>201906.27397932502</v>
      </c>
      <c r="AK40" s="125">
        <f>'[3]Yearly HC Ethylene'!E40</f>
        <v>201906.27397932502</v>
      </c>
      <c r="AL40" s="125">
        <f>'[3]Yearly HC Ethylene'!F40</f>
        <v>201906.27397932502</v>
      </c>
      <c r="AM40" s="125">
        <f>'[3]Yearly HC Ethylene'!G40</f>
        <v>201906.27397932502</v>
      </c>
      <c r="AN40" s="125">
        <f>'[3]Yearly HC Ethylene'!H40</f>
        <v>201906.27397932502</v>
      </c>
      <c r="AO40" s="125">
        <f>'[3]Yearly HC Ethylene'!I40</f>
        <v>201906.27397932502</v>
      </c>
      <c r="AP40" s="125">
        <f>'[3]Yearly HC Ethylene'!J40</f>
        <v>201906.27397932502</v>
      </c>
      <c r="AQ40" s="125">
        <f>'[3]Yearly HC Ethylene'!K40</f>
        <v>201906.27397932502</v>
      </c>
      <c r="AR40" s="125">
        <f>'[3]Yearly HC Ethylene'!L40</f>
        <v>201906.27397932502</v>
      </c>
      <c r="AS40" s="125">
        <f>'[3]Yearly HC Ethylene'!M40</f>
        <v>201906.27397932502</v>
      </c>
      <c r="AT40" s="125">
        <f>'[3]Yearly HC Ethylene'!N40</f>
        <v>201906.27397932502</v>
      </c>
      <c r="AU40" s="125">
        <f>'[3]Yearly HC Ethylene'!O40</f>
        <v>201906.27397932502</v>
      </c>
      <c r="AV40" s="125">
        <f>'[3]Yearly HC Ethylene'!P40</f>
        <v>201906.27397932502</v>
      </c>
      <c r="AW40" s="125">
        <f>'[3]Yearly HC Ethylene'!Q40</f>
        <v>201906.27397932502</v>
      </c>
      <c r="AX40" s="125">
        <f>'[3]Yearly HC Ethylene'!R40</f>
        <v>201906.27397932502</v>
      </c>
      <c r="AY40" s="125">
        <f>'[3]Yearly HC Ethylene'!S40</f>
        <v>201906.27397932502</v>
      </c>
      <c r="AZ40" s="125">
        <f>'[3]Yearly HC Ethylene'!T40</f>
        <v>201906.27397932502</v>
      </c>
      <c r="BA40" s="125">
        <f>'[3]Yearly HC Ethylene'!U40</f>
        <v>201906.27397932502</v>
      </c>
      <c r="BB40" s="125">
        <f>'[3]Yearly HC Ethylene'!V40</f>
        <v>201906.27397932502</v>
      </c>
      <c r="BC40" s="125">
        <f>'[3]Yearly HC Ethylene'!W40</f>
        <v>201906.27397932502</v>
      </c>
      <c r="BD40" s="125">
        <f>'[3]Yearly HC Ethylene'!X40</f>
        <v>201906.27397932502</v>
      </c>
      <c r="BE40" s="125">
        <f>'[3]Yearly HC Ethylene'!Y40</f>
        <v>201906.27397932502</v>
      </c>
      <c r="BF40" s="125">
        <f>'[3]Yearly HC Ethylene'!Z40</f>
        <v>201906.27397932502</v>
      </c>
      <c r="BG40" s="125">
        <f>'[3]Yearly HC Ethylene'!AA40</f>
        <v>201906.27397932502</v>
      </c>
      <c r="BH40" s="125">
        <f>'[3]Yearly HC Ethylene'!AB40</f>
        <v>201906.27397932502</v>
      </c>
      <c r="BI40" s="125">
        <f>'[3]Yearly HC Ethylene'!AC40</f>
        <v>201906.27397932502</v>
      </c>
      <c r="BJ40" s="125">
        <f>'[3]Yearly HC Ethylene'!AD40</f>
        <v>201906.27397932502</v>
      </c>
      <c r="BK40" s="125">
        <f>'[3]Yearly HC Ethylene'!AE40</f>
        <v>201906.27397932502</v>
      </c>
      <c r="BL40" s="125">
        <f>'[3]Yearly HC Ethylene'!AF40</f>
        <v>201906.27397932502</v>
      </c>
      <c r="BM40" s="125">
        <f>'[3]Yearly HC Ethylene'!AG40</f>
        <v>201906.27397932502</v>
      </c>
      <c r="BN40" s="125">
        <f>'[3]Yearly HC Ethylene'!AH40</f>
        <v>201906.27397932502</v>
      </c>
      <c r="BO40" s="125"/>
      <c r="BP40" s="125">
        <f t="shared" si="54"/>
        <v>1035600.1834262691</v>
      </c>
      <c r="BQ40" s="125">
        <f t="shared" si="55"/>
        <v>1029790.952687233</v>
      </c>
      <c r="BR40" s="125">
        <f t="shared" si="56"/>
        <v>1024022.2010273852</v>
      </c>
      <c r="BS40" s="125">
        <f t="shared" si="57"/>
        <v>1018293.6463859978</v>
      </c>
      <c r="BT40" s="125">
        <f t="shared" si="58"/>
        <v>1012605.0086677591</v>
      </c>
      <c r="BU40" s="125">
        <f t="shared" si="59"/>
        <v>1006956.0097290792</v>
      </c>
      <c r="BV40" s="125">
        <f t="shared" si="60"/>
        <v>1001346.3733644898</v>
      </c>
      <c r="BW40" s="125">
        <f t="shared" si="61"/>
        <v>995775.82529313909</v>
      </c>
      <c r="BX40" s="125">
        <f t="shared" si="62"/>
        <v>990244.09314538189</v>
      </c>
      <c r="BY40" s="125">
        <f t="shared" si="63"/>
        <v>984750.90644946112</v>
      </c>
      <c r="BZ40" s="125">
        <f t="shared" si="64"/>
        <v>979295.99661828368</v>
      </c>
      <c r="CA40" s="125">
        <f t="shared" si="65"/>
        <v>973879.09693628782</v>
      </c>
      <c r="CB40" s="125">
        <f t="shared" si="66"/>
        <v>968499.9425464028</v>
      </c>
      <c r="CC40" s="125">
        <f t="shared" si="67"/>
        <v>963158.27043709764</v>
      </c>
      <c r="CD40" s="125">
        <f t="shared" si="68"/>
        <v>957853.81942952238</v>
      </c>
      <c r="CE40" s="125">
        <f t="shared" si="69"/>
        <v>952586.33016473777</v>
      </c>
      <c r="CF40" s="125">
        <f t="shared" si="70"/>
        <v>947355.54509103298</v>
      </c>
      <c r="CG40" s="125">
        <f t="shared" si="71"/>
        <v>942161.20845133392</v>
      </c>
      <c r="CH40" s="125">
        <f t="shared" si="72"/>
        <v>937003.0662706974</v>
      </c>
      <c r="CI40" s="125">
        <f t="shared" si="73"/>
        <v>931880.86634389358</v>
      </c>
      <c r="CJ40" s="125">
        <f t="shared" si="74"/>
        <v>926794.35822307412</v>
      </c>
      <c r="CK40" s="125">
        <f t="shared" si="75"/>
        <v>921743.29320552689</v>
      </c>
      <c r="CL40" s="125">
        <f t="shared" si="76"/>
        <v>916727.42432151525</v>
      </c>
      <c r="CM40" s="125">
        <f t="shared" si="77"/>
        <v>911746.5063222032</v>
      </c>
      <c r="CN40" s="125">
        <f t="shared" si="78"/>
        <v>906800.29566766415</v>
      </c>
      <c r="CO40" s="125">
        <f t="shared" si="79"/>
        <v>901888.55051497254</v>
      </c>
      <c r="CP40" s="125">
        <f t="shared" si="80"/>
        <v>897011.03070637886</v>
      </c>
      <c r="CQ40" s="125">
        <f t="shared" si="81"/>
        <v>892167.49775756826</v>
      </c>
      <c r="CR40" s="125">
        <f t="shared" si="82"/>
        <v>887357.71484599891</v>
      </c>
      <c r="CS40" s="125">
        <f t="shared" si="83"/>
        <v>882581.44679932366</v>
      </c>
      <c r="CT40" s="125">
        <f t="shared" si="84"/>
        <v>877838.46008389024</v>
      </c>
    </row>
    <row r="41" spans="1:98" outlineLevel="1">
      <c r="B41" s="1" t="s">
        <v>19</v>
      </c>
      <c r="C41" s="5" t="s">
        <v>197</v>
      </c>
      <c r="D41" s="126">
        <f>'[2]Yearly HC Ethylene'!D41</f>
        <v>0</v>
      </c>
      <c r="E41" s="126">
        <f>'[2]Yearly HC Ethylene'!E41</f>
        <v>15026.10691854853</v>
      </c>
      <c r="F41" s="126">
        <f>'[2]Yearly HC Ethylene'!F41</f>
        <v>29842.808151844587</v>
      </c>
      <c r="G41" s="126">
        <f>'[2]Yearly HC Ethylene'!G41</f>
        <v>44452.292427543332</v>
      </c>
      <c r="H41" s="126">
        <f>'[2]Yearly HC Ethylene'!H41</f>
        <v>58856.72813838032</v>
      </c>
      <c r="I41" s="126">
        <f>'[2]Yearly HC Ethylene'!I41</f>
        <v>73058.263519290194</v>
      </c>
      <c r="J41" s="126">
        <f>'[2]Yearly HC Ethylene'!J41</f>
        <v>87059.026823044449</v>
      </c>
      <c r="K41" s="126">
        <f>'[2]Yearly HC Ethylene'!K41</f>
        <v>100861.12649442011</v>
      </c>
      <c r="L41" s="126">
        <f>'[2]Yearly HC Ethylene'!L41</f>
        <v>114466.65134291149</v>
      </c>
      <c r="M41" s="126">
        <f>'[2]Yearly HC Ethylene'!M41</f>
        <v>127877.67071399675</v>
      </c>
      <c r="N41" s="126">
        <f>'[2]Yearly HC Ethylene'!N41</f>
        <v>141096.23465897102</v>
      </c>
      <c r="O41" s="126">
        <f>'[2]Yearly HC Ethylene'!O41</f>
        <v>154124.37410335764</v>
      </c>
      <c r="P41" s="126">
        <f>'[2]Yearly HC Ethylene'!P41</f>
        <v>166964.10101390956</v>
      </c>
      <c r="Q41" s="126">
        <f>'[2]Yearly HC Ethylene'!Q41</f>
        <v>179617.40856421148</v>
      </c>
      <c r="R41" s="126">
        <f>'[2]Yearly HC Ethylene'!R41</f>
        <v>192086.27129889518</v>
      </c>
      <c r="S41" s="126">
        <f>'[2]Yearly HC Ethylene'!S41</f>
        <v>204372.64529647864</v>
      </c>
      <c r="T41" s="126">
        <f>'[2]Yearly HC Ethylene'!T41</f>
        <v>216478.46833084</v>
      </c>
      <c r="U41" s="126">
        <f>'[2]Yearly HC Ethylene'!U41</f>
        <v>228405.66003133837</v>
      </c>
      <c r="V41" s="126">
        <f>'[2]Yearly HC Ethylene'!V41</f>
        <v>240156.12204159141</v>
      </c>
      <c r="W41" s="126">
        <f>'[2]Yearly HC Ethylene'!W41</f>
        <v>251731.7381769215</v>
      </c>
      <c r="X41" s="126">
        <f>'[2]Yearly HC Ethylene'!X41</f>
        <v>263134.37458048097</v>
      </c>
      <c r="Y41" s="126">
        <f>'[2]Yearly HC Ethylene'!Y41</f>
        <v>274761.79023864132</v>
      </c>
      <c r="Z41" s="126">
        <f>'[2]Yearly HC Ethylene'!Z41</f>
        <v>286214.38859701296</v>
      </c>
      <c r="AA41" s="126">
        <f>'[2]Yearly HC Ethylene'!AA41</f>
        <v>297494.04137490026</v>
      </c>
      <c r="AB41" s="126">
        <f>'[2]Yearly HC Ethylene'!AB41</f>
        <v>308602.60269515496</v>
      </c>
      <c r="AC41" s="126">
        <f>'[2]Yearly HC Ethylene'!AC41</f>
        <v>319541.90923852311</v>
      </c>
      <c r="AD41" s="126">
        <f>'[2]Yearly HC Ethylene'!AD41</f>
        <v>330313.78039669601</v>
      </c>
      <c r="AE41" s="126">
        <f>'[2]Yearly HC Ethylene'!AE41</f>
        <v>340920.01842407434</v>
      </c>
      <c r="AF41" s="126">
        <f>'[2]Yearly HC Ethylene'!AF41</f>
        <v>351362.40858825709</v>
      </c>
      <c r="AG41" s="126">
        <f>'[2]Yearly HC Ethylene'!AG41</f>
        <v>361642.71931926528</v>
      </c>
      <c r="AH41" s="126">
        <f>'[2]Yearly HC Ethylene'!AH41</f>
        <v>371762.70235751086</v>
      </c>
      <c r="AI41" s="126"/>
      <c r="AJ41" s="126">
        <f>'[3]Yearly HC Ethylene'!D41</f>
        <v>0</v>
      </c>
      <c r="AK41" s="126">
        <f>'[3]Yearly HC Ethylene'!E41</f>
        <v>3664.5988727247495</v>
      </c>
      <c r="AL41" s="126">
        <f>'[3]Yearly HC Ethylene'!F41</f>
        <v>7329.1977454494991</v>
      </c>
      <c r="AM41" s="126">
        <f>'[3]Yearly HC Ethylene'!G41</f>
        <v>10993.796618174249</v>
      </c>
      <c r="AN41" s="126">
        <f>'[3]Yearly HC Ethylene'!H41</f>
        <v>14658.395490898998</v>
      </c>
      <c r="AO41" s="126">
        <f>'[3]Yearly HC Ethylene'!I41</f>
        <v>18322.994363623748</v>
      </c>
      <c r="AP41" s="126">
        <f>'[3]Yearly HC Ethylene'!J41</f>
        <v>21987.593236348497</v>
      </c>
      <c r="AQ41" s="126">
        <f>'[3]Yearly HC Ethylene'!K41</f>
        <v>25652.192109073247</v>
      </c>
      <c r="AR41" s="126">
        <f>'[3]Yearly HC Ethylene'!L41</f>
        <v>29316.790981797996</v>
      </c>
      <c r="AS41" s="126">
        <f>'[3]Yearly HC Ethylene'!M41</f>
        <v>32981.389854522749</v>
      </c>
      <c r="AT41" s="126">
        <f>'[3]Yearly HC Ethylene'!N41</f>
        <v>36645.988727247495</v>
      </c>
      <c r="AU41" s="126">
        <f>'[3]Yearly HC Ethylene'!O41</f>
        <v>40310.587599972241</v>
      </c>
      <c r="AV41" s="126">
        <f>'[3]Yearly HC Ethylene'!P41</f>
        <v>43975.186472696994</v>
      </c>
      <c r="AW41" s="126">
        <f>'[3]Yearly HC Ethylene'!Q41</f>
        <v>47639.785345421747</v>
      </c>
      <c r="AX41" s="126">
        <f>'[3]Yearly HC Ethylene'!R41</f>
        <v>51304.384218146493</v>
      </c>
      <c r="AY41" s="126">
        <f>'[3]Yearly HC Ethylene'!S41</f>
        <v>54968.983090871239</v>
      </c>
      <c r="AZ41" s="126">
        <f>'[3]Yearly HC Ethylene'!T41</f>
        <v>58633.581963595992</v>
      </c>
      <c r="BA41" s="126">
        <f>'[3]Yearly HC Ethylene'!U41</f>
        <v>62298.180836320746</v>
      </c>
      <c r="BB41" s="126">
        <f>'[3]Yearly HC Ethylene'!V41</f>
        <v>65962.779709045499</v>
      </c>
      <c r="BC41" s="126">
        <f>'[3]Yearly HC Ethylene'!W41</f>
        <v>69627.378581770245</v>
      </c>
      <c r="BD41" s="126">
        <f>'[3]Yearly HC Ethylene'!X41</f>
        <v>73291.977454494991</v>
      </c>
      <c r="BE41" s="126">
        <f>'[3]Yearly HC Ethylene'!Y41</f>
        <v>77067.624777908379</v>
      </c>
      <c r="BF41" s="126">
        <f>'[3]Yearly HC Ethylene'!Z41</f>
        <v>80843.272101321738</v>
      </c>
      <c r="BG41" s="126">
        <f>'[3]Yearly HC Ethylene'!AA41</f>
        <v>84618.919424735126</v>
      </c>
      <c r="BH41" s="126">
        <f>'[3]Yearly HC Ethylene'!AB41</f>
        <v>88394.5667481485</v>
      </c>
      <c r="BI41" s="126">
        <f>'[3]Yearly HC Ethylene'!AC41</f>
        <v>92170.214071561888</v>
      </c>
      <c r="BJ41" s="126">
        <f>'[3]Yearly HC Ethylene'!AD41</f>
        <v>95945.861394975276</v>
      </c>
      <c r="BK41" s="126">
        <f>'[3]Yearly HC Ethylene'!AE41</f>
        <v>99721.508718388635</v>
      </c>
      <c r="BL41" s="126">
        <f>'[3]Yearly HC Ethylene'!AF41</f>
        <v>103497.15604180201</v>
      </c>
      <c r="BM41" s="126">
        <f>'[3]Yearly HC Ethylene'!AG41</f>
        <v>107272.80336521538</v>
      </c>
      <c r="BN41" s="126">
        <f>'[3]Yearly HC Ethylene'!AH41</f>
        <v>111048.45068862877</v>
      </c>
      <c r="BO41" s="126"/>
      <c r="BP41" s="126">
        <f t="shared" si="54"/>
        <v>0</v>
      </c>
      <c r="BQ41" s="126">
        <f t="shared" si="55"/>
        <v>18690.705791273278</v>
      </c>
      <c r="BR41" s="126">
        <f t="shared" si="56"/>
        <v>37172.00589729409</v>
      </c>
      <c r="BS41" s="126">
        <f t="shared" si="57"/>
        <v>55446.089045717585</v>
      </c>
      <c r="BT41" s="126">
        <f t="shared" si="58"/>
        <v>73515.123629279318</v>
      </c>
      <c r="BU41" s="126">
        <f t="shared" si="59"/>
        <v>91381.257882913938</v>
      </c>
      <c r="BV41" s="126">
        <f t="shared" si="60"/>
        <v>109046.62005939294</v>
      </c>
      <c r="BW41" s="126">
        <f t="shared" si="61"/>
        <v>126513.31860349336</v>
      </c>
      <c r="BX41" s="126">
        <f t="shared" si="62"/>
        <v>143783.4423247095</v>
      </c>
      <c r="BY41" s="126">
        <f t="shared" si="63"/>
        <v>160859.06056851949</v>
      </c>
      <c r="BZ41" s="126">
        <f t="shared" si="64"/>
        <v>177742.22338621851</v>
      </c>
      <c r="CA41" s="126">
        <f t="shared" si="65"/>
        <v>194434.96170332987</v>
      </c>
      <c r="CB41" s="126">
        <f t="shared" si="66"/>
        <v>210939.28748660657</v>
      </c>
      <c r="CC41" s="126">
        <f t="shared" si="67"/>
        <v>227257.19390963324</v>
      </c>
      <c r="CD41" s="126">
        <f t="shared" si="68"/>
        <v>243390.65551704168</v>
      </c>
      <c r="CE41" s="126">
        <f t="shared" si="69"/>
        <v>259341.62838734989</v>
      </c>
      <c r="CF41" s="126">
        <f t="shared" si="70"/>
        <v>275112.05029443599</v>
      </c>
      <c r="CG41" s="126">
        <f t="shared" si="71"/>
        <v>290703.84086765914</v>
      </c>
      <c r="CH41" s="126">
        <f t="shared" si="72"/>
        <v>306118.90175063693</v>
      </c>
      <c r="CI41" s="126">
        <f t="shared" si="73"/>
        <v>321359.11675869173</v>
      </c>
      <c r="CJ41" s="126">
        <f t="shared" si="74"/>
        <v>336426.35203497595</v>
      </c>
      <c r="CK41" s="126">
        <f t="shared" si="75"/>
        <v>351829.4150165497</v>
      </c>
      <c r="CL41" s="126">
        <f t="shared" si="76"/>
        <v>367057.66069833469</v>
      </c>
      <c r="CM41" s="126">
        <f t="shared" si="77"/>
        <v>382112.96079963539</v>
      </c>
      <c r="CN41" s="126">
        <f t="shared" si="78"/>
        <v>396997.16944330349</v>
      </c>
      <c r="CO41" s="126">
        <f t="shared" si="79"/>
        <v>411712.12331008498</v>
      </c>
      <c r="CP41" s="126">
        <f t="shared" si="80"/>
        <v>426259.64179167128</v>
      </c>
      <c r="CQ41" s="126">
        <f t="shared" si="81"/>
        <v>440641.52714246296</v>
      </c>
      <c r="CR41" s="126">
        <f t="shared" si="82"/>
        <v>454859.56463005912</v>
      </c>
      <c r="CS41" s="126">
        <f t="shared" si="83"/>
        <v>468915.52268448065</v>
      </c>
      <c r="CT41" s="126">
        <f t="shared" si="84"/>
        <v>482811.15304613963</v>
      </c>
    </row>
    <row r="42" spans="1:98" outlineLevel="1">
      <c r="B42" s="1" t="s">
        <v>23</v>
      </c>
      <c r="C42" s="5" t="s">
        <v>197</v>
      </c>
      <c r="D42" s="126">
        <f>'[2]Yearly HC Ethylene'!D42</f>
        <v>0</v>
      </c>
      <c r="E42" s="126">
        <f>'[2]Yearly HC Ethylene'!E42</f>
        <v>5292.8023581185007</v>
      </c>
      <c r="F42" s="126">
        <f>'[2]Yearly HC Ethylene'!F42</f>
        <v>10511.843567676322</v>
      </c>
      <c r="G42" s="126">
        <f>'[2]Yearly HC Ethylene'!G42</f>
        <v>15657.894587043274</v>
      </c>
      <c r="H42" s="126">
        <f>'[2]Yearly HC Ethylene'!H42</f>
        <v>20731.719211808344</v>
      </c>
      <c r="I42" s="126">
        <f>'[2]Yearly HC Ethylene'!I42</f>
        <v>25734.074137168071</v>
      </c>
      <c r="J42" s="126">
        <f>'[2]Yearly HC Ethylene'!J42</f>
        <v>30665.709019793248</v>
      </c>
      <c r="K42" s="126">
        <f>'[2]Yearly HC Ethylene'!K42</f>
        <v>35527.366539178198</v>
      </c>
      <c r="L42" s="126">
        <f>'[2]Yearly HC Ethylene'!L42</f>
        <v>40319.78245847681</v>
      </c>
      <c r="M42" s="126">
        <f>'[2]Yearly HC Ethylene'!M42</f>
        <v>45043.685684829579</v>
      </c>
      <c r="N42" s="126">
        <f>'[2]Yearly HC Ethylene'!N42</f>
        <v>49699.798329185644</v>
      </c>
      <c r="O42" s="126">
        <f>'[2]Yearly HC Ethylene'!O42</f>
        <v>54288.835765624106</v>
      </c>
      <c r="P42" s="126">
        <f>'[2]Yearly HC Ethylene'!P42</f>
        <v>58811.506690178605</v>
      </c>
      <c r="Q42" s="126">
        <f>'[2]Yearly HC Ethylene'!Q42</f>
        <v>63268.51317916916</v>
      </c>
      <c r="R42" s="126">
        <f>'[2]Yearly HC Ethylene'!R42</f>
        <v>67660.550747045374</v>
      </c>
      <c r="S42" s="126">
        <f>'[2]Yearly HC Ethylene'!S42</f>
        <v>71988.308403744988</v>
      </c>
      <c r="T42" s="126">
        <f>'[2]Yearly HC Ethylene'!T42</f>
        <v>76252.468711571593</v>
      </c>
      <c r="U42" s="126">
        <f>'[2]Yearly HC Ethylene'!U42</f>
        <v>80453.707841595504</v>
      </c>
      <c r="V42" s="126">
        <f>'[2]Yearly HC Ethylene'!V42</f>
        <v>84592.695629581824</v>
      </c>
      <c r="W42" s="126">
        <f>'[2]Yearly HC Ethylene'!W42</f>
        <v>88670.095631449236</v>
      </c>
      <c r="X42" s="126">
        <f>'[2]Yearly HC Ethylene'!X42</f>
        <v>92686.565178263641</v>
      </c>
      <c r="Y42" s="126">
        <f>'[2]Yearly HC Ethylene'!Y42</f>
        <v>96782.211066312419</v>
      </c>
      <c r="Z42" s="126">
        <f>'[2]Yearly HC Ethylene'!Z42</f>
        <v>100816.27923355991</v>
      </c>
      <c r="AA42" s="126">
        <f>'[2]Yearly HC Ethylene'!AA42</f>
        <v>104789.42897521814</v>
      </c>
      <c r="AB42" s="126">
        <f>'[2]Yearly HC Ethylene'!AB42</f>
        <v>108702.31338831714</v>
      </c>
      <c r="AC42" s="126">
        <f>'[2]Yearly HC Ethylene'!AC42</f>
        <v>112555.57942607226</v>
      </c>
      <c r="AD42" s="126">
        <f>'[2]Yearly HC Ethylene'!AD42</f>
        <v>116349.86795179463</v>
      </c>
      <c r="AE42" s="126">
        <f>'[2]Yearly HC Ethylene'!AE42</f>
        <v>120085.81379234882</v>
      </c>
      <c r="AF42" s="126">
        <f>'[2]Yearly HC Ethylene'!AF42</f>
        <v>123764.04579116112</v>
      </c>
      <c r="AG42" s="126">
        <f>'[2]Yearly HC Ethylene'!AG42</f>
        <v>127385.18686078204</v>
      </c>
      <c r="AH42" s="126">
        <f>'[2]Yearly HC Ethylene'!AH42</f>
        <v>130949.85403500705</v>
      </c>
      <c r="AI42" s="126"/>
      <c r="AJ42" s="126">
        <f>'[3]Yearly HC Ethylene'!D42</f>
        <v>0</v>
      </c>
      <c r="AK42" s="126">
        <f>'[3]Yearly HC Ethylene'!E42</f>
        <v>1290.8198817068937</v>
      </c>
      <c r="AL42" s="126">
        <f>'[3]Yearly HC Ethylene'!F42</f>
        <v>2581.6397634137875</v>
      </c>
      <c r="AM42" s="126">
        <f>'[3]Yearly HC Ethylene'!G42</f>
        <v>3872.4596451206817</v>
      </c>
      <c r="AN42" s="126">
        <f>'[3]Yearly HC Ethylene'!H42</f>
        <v>5163.279526827575</v>
      </c>
      <c r="AO42" s="126">
        <f>'[3]Yearly HC Ethylene'!I42</f>
        <v>6454.0994085344691</v>
      </c>
      <c r="AP42" s="126">
        <f>'[3]Yearly HC Ethylene'!J42</f>
        <v>7744.9192902413633</v>
      </c>
      <c r="AQ42" s="126">
        <f>'[3]Yearly HC Ethylene'!K42</f>
        <v>9035.7391719482566</v>
      </c>
      <c r="AR42" s="126">
        <f>'[3]Yearly HC Ethylene'!L42</f>
        <v>10326.55905365515</v>
      </c>
      <c r="AS42" s="126">
        <f>'[3]Yearly HC Ethylene'!M42</f>
        <v>11617.378935362045</v>
      </c>
      <c r="AT42" s="126">
        <f>'[3]Yearly HC Ethylene'!N42</f>
        <v>12908.198817068938</v>
      </c>
      <c r="AU42" s="126">
        <f>'[3]Yearly HC Ethylene'!O42</f>
        <v>14199.01869877583</v>
      </c>
      <c r="AV42" s="126">
        <f>'[3]Yearly HC Ethylene'!P42</f>
        <v>15489.838580482725</v>
      </c>
      <c r="AW42" s="126">
        <f>'[3]Yearly HC Ethylene'!Q42</f>
        <v>16780.658462189622</v>
      </c>
      <c r="AX42" s="126">
        <f>'[3]Yearly HC Ethylene'!R42</f>
        <v>18071.478343896513</v>
      </c>
      <c r="AY42" s="126">
        <f>'[3]Yearly HC Ethylene'!S42</f>
        <v>19362.298225603405</v>
      </c>
      <c r="AZ42" s="126">
        <f>'[3]Yearly HC Ethylene'!T42</f>
        <v>20653.1181073103</v>
      </c>
      <c r="BA42" s="126">
        <f>'[3]Yearly HC Ethylene'!U42</f>
        <v>21943.937989017195</v>
      </c>
      <c r="BB42" s="126">
        <f>'[3]Yearly HC Ethylene'!V42</f>
        <v>23234.75787072409</v>
      </c>
      <c r="BC42" s="126">
        <f>'[3]Yearly HC Ethylene'!W42</f>
        <v>24525.577752430981</v>
      </c>
      <c r="BD42" s="126">
        <f>'[3]Yearly HC Ethylene'!X42</f>
        <v>25816.397634137877</v>
      </c>
      <c r="BE42" s="126">
        <f>'[3]Yearly HC Ethylene'!Y42</f>
        <v>27146.33326983589</v>
      </c>
      <c r="BF42" s="126">
        <f>'[3]Yearly HC Ethylene'!Z42</f>
        <v>28476.268905533896</v>
      </c>
      <c r="BG42" s="126">
        <f>'[3]Yearly HC Ethylene'!AA42</f>
        <v>29806.204541231909</v>
      </c>
      <c r="BH42" s="126">
        <f>'[3]Yearly HC Ethylene'!AB42</f>
        <v>31136.140176929923</v>
      </c>
      <c r="BI42" s="126">
        <f>'[3]Yearly HC Ethylene'!AC42</f>
        <v>32466.075812627936</v>
      </c>
      <c r="BJ42" s="126">
        <f>'[3]Yearly HC Ethylene'!AD42</f>
        <v>33796.011448325946</v>
      </c>
      <c r="BK42" s="126">
        <f>'[3]Yearly HC Ethylene'!AE42</f>
        <v>35125.947084023959</v>
      </c>
      <c r="BL42" s="126">
        <f>'[3]Yearly HC Ethylene'!AF42</f>
        <v>36455.882719721965</v>
      </c>
      <c r="BM42" s="126">
        <f>'[3]Yearly HC Ethylene'!AG42</f>
        <v>37785.818355419979</v>
      </c>
      <c r="BN42" s="126">
        <f>'[3]Yearly HC Ethylene'!AH42</f>
        <v>39115.753991117992</v>
      </c>
      <c r="BO42" s="126"/>
      <c r="BP42" s="126">
        <f t="shared" si="54"/>
        <v>0</v>
      </c>
      <c r="BQ42" s="126">
        <f t="shared" si="55"/>
        <v>6583.622239825394</v>
      </c>
      <c r="BR42" s="126">
        <f t="shared" si="56"/>
        <v>13093.483331090109</v>
      </c>
      <c r="BS42" s="126">
        <f t="shared" si="57"/>
        <v>19530.354232163954</v>
      </c>
      <c r="BT42" s="126">
        <f t="shared" si="58"/>
        <v>25894.998738635921</v>
      </c>
      <c r="BU42" s="126">
        <f t="shared" si="59"/>
        <v>32188.173545702539</v>
      </c>
      <c r="BV42" s="126">
        <f t="shared" si="60"/>
        <v>38410.628310034612</v>
      </c>
      <c r="BW42" s="126">
        <f t="shared" si="61"/>
        <v>44563.105711126453</v>
      </c>
      <c r="BX42" s="126">
        <f t="shared" si="62"/>
        <v>50646.341512131956</v>
      </c>
      <c r="BY42" s="126">
        <f t="shared" si="63"/>
        <v>56661.064620191624</v>
      </c>
      <c r="BZ42" s="126">
        <f t="shared" si="64"/>
        <v>62607.99714625458</v>
      </c>
      <c r="CA42" s="126">
        <f t="shared" si="65"/>
        <v>68487.854464399934</v>
      </c>
      <c r="CB42" s="126">
        <f t="shared" si="66"/>
        <v>74301.345270661332</v>
      </c>
      <c r="CC42" s="126">
        <f t="shared" si="67"/>
        <v>80049.171641358786</v>
      </c>
      <c r="CD42" s="126">
        <f t="shared" si="68"/>
        <v>85732.029090941884</v>
      </c>
      <c r="CE42" s="126">
        <f t="shared" si="69"/>
        <v>91350.606629348389</v>
      </c>
      <c r="CF42" s="126">
        <f t="shared" si="70"/>
        <v>96905.586818881886</v>
      </c>
      <c r="CG42" s="126">
        <f t="shared" si="71"/>
        <v>102397.6458306127</v>
      </c>
      <c r="CH42" s="126">
        <f t="shared" si="72"/>
        <v>107827.45350030591</v>
      </c>
      <c r="CI42" s="126">
        <f t="shared" si="73"/>
        <v>113195.67338388022</v>
      </c>
      <c r="CJ42" s="126">
        <f t="shared" si="74"/>
        <v>118502.96281240151</v>
      </c>
      <c r="CK42" s="126">
        <f t="shared" si="75"/>
        <v>123928.5443361483</v>
      </c>
      <c r="CL42" s="126">
        <f t="shared" si="76"/>
        <v>129292.54813909381</v>
      </c>
      <c r="CM42" s="126">
        <f t="shared" si="77"/>
        <v>134595.63351645003</v>
      </c>
      <c r="CN42" s="126">
        <f t="shared" si="78"/>
        <v>139838.45356524707</v>
      </c>
      <c r="CO42" s="126">
        <f t="shared" si="79"/>
        <v>145021.65523870019</v>
      </c>
      <c r="CP42" s="126">
        <f t="shared" si="80"/>
        <v>150145.87940012058</v>
      </c>
      <c r="CQ42" s="126">
        <f t="shared" si="81"/>
        <v>155211.76087637278</v>
      </c>
      <c r="CR42" s="126">
        <f t="shared" si="82"/>
        <v>160219.92851088307</v>
      </c>
      <c r="CS42" s="126">
        <f t="shared" si="83"/>
        <v>165171.005216202</v>
      </c>
      <c r="CT42" s="126">
        <f t="shared" si="84"/>
        <v>170065.60802612506</v>
      </c>
    </row>
    <row r="43" spans="1:98" s="38" customFormat="1">
      <c r="A43" s="35" t="s">
        <v>48</v>
      </c>
      <c r="B43" s="36" t="s">
        <v>3</v>
      </c>
      <c r="C43" s="37" t="s">
        <v>197</v>
      </c>
      <c r="D43" s="128">
        <f>'[2]Yearly HC Ethylene'!D43</f>
        <v>833693.90944694402</v>
      </c>
      <c r="E43" s="128">
        <f>'[2]Yearly HC Ethylene'!E43</f>
        <v>807565.76943124086</v>
      </c>
      <c r="F43" s="128">
        <f>'[2]Yearly HC Ethylene'!F43</f>
        <v>781761.2753285392</v>
      </c>
      <c r="G43" s="128">
        <f>'[2]Yearly HC Ethylene'!G43</f>
        <v>756277.18539208604</v>
      </c>
      <c r="H43" s="128">
        <f>'[2]Yearly HC Ethylene'!H43</f>
        <v>731110.28733824543</v>
      </c>
      <c r="I43" s="128">
        <f>'[2]Yearly HC Ethylene'!I43</f>
        <v>706257.39809329587</v>
      </c>
      <c r="J43" s="128">
        <f>'[2]Yearly HC Ethylene'!J43</f>
        <v>681715.36354232708</v>
      </c>
      <c r="K43" s="128">
        <f>'[2]Yearly HC Ethylene'!K43</f>
        <v>657481.05828021583</v>
      </c>
      <c r="L43" s="128">
        <f>'[2]Yearly HC Ethylene'!L43</f>
        <v>633551.38536466856</v>
      </c>
      <c r="M43" s="128">
        <f>'[2]Yearly HC Ethylene'!M43</f>
        <v>609923.27607130981</v>
      </c>
      <c r="N43" s="128">
        <f>'[2]Yearly HC Ethylene'!N43</f>
        <v>586593.68965080194</v>
      </c>
      <c r="O43" s="128">
        <f>'[2]Yearly HC Ethylene'!O43</f>
        <v>563559.61308798112</v>
      </c>
      <c r="P43" s="128">
        <f>'[2]Yearly HC Ethylene'!P43</f>
        <v>540818.06086298951</v>
      </c>
      <c r="Q43" s="128">
        <f>'[2]Yearly HC Ethylene'!Q43</f>
        <v>518366.07471439196</v>
      </c>
      <c r="R43" s="128">
        <f>'[2]Yearly HC Ethylene'!R43</f>
        <v>496200.7234042568</v>
      </c>
      <c r="S43" s="128">
        <f>'[2]Yearly HC Ethylene'!S43</f>
        <v>474319.10248518904</v>
      </c>
      <c r="T43" s="128">
        <f>'[2]Yearly HC Ethylene'!T43</f>
        <v>452718.33406929631</v>
      </c>
      <c r="U43" s="128">
        <f>'[2]Yearly HC Ethylene'!U43</f>
        <v>431395.56659907498</v>
      </c>
      <c r="V43" s="128">
        <f>'[2]Yearly HC Ethylene'!V43</f>
        <v>410347.97462019918</v>
      </c>
      <c r="W43" s="128">
        <f>'[2]Yearly HC Ethylene'!W43</f>
        <v>389572.75855619786</v>
      </c>
      <c r="X43" s="128">
        <f>'[2]Yearly HC Ethylene'!X43</f>
        <v>369067.14448500454</v>
      </c>
      <c r="Y43" s="128">
        <f>'[2]Yearly HC Ethylene'!Y43</f>
        <v>348293.0179212481</v>
      </c>
      <c r="Z43" s="128">
        <f>'[2]Yearly HC Ethylene'!Z43</f>
        <v>327790.4825116173</v>
      </c>
      <c r="AA43" s="128">
        <f>'[2]Yearly HC Ethylene'!AA43</f>
        <v>307556.76199275983</v>
      </c>
      <c r="AB43" s="128">
        <f>'[2]Yearly HC Ethylene'!AB43</f>
        <v>287589.1056048671</v>
      </c>
      <c r="AC43" s="128">
        <f>'[2]Yearly HC Ethylene'!AC43</f>
        <v>267884.7878710521</v>
      </c>
      <c r="AD43" s="128">
        <f>'[2]Yearly HC Ethylene'!AD43</f>
        <v>248441.10837856313</v>
      </c>
      <c r="AE43" s="128">
        <f>'[2]Yearly HC Ethylene'!AE43</f>
        <v>229255.39156182</v>
      </c>
      <c r="AF43" s="128">
        <f>'[2]Yearly HC Ethylene'!AF43</f>
        <v>210324.98648725572</v>
      </c>
      <c r="AG43" s="128">
        <f>'[2]Yearly HC Ethylene'!AG43</f>
        <v>191647.26663995127</v>
      </c>
      <c r="AH43" s="128">
        <f>'[2]Yearly HC Ethylene'!AH43</f>
        <v>173219.62971204723</v>
      </c>
      <c r="AI43" s="155"/>
      <c r="AJ43" s="128">
        <f>'[3]Yearly HC Ethylene'!D43</f>
        <v>201906.27397932502</v>
      </c>
      <c r="AK43" s="128">
        <f>'[3]Yearly HC Ethylene'!E43</f>
        <v>196950.85522489337</v>
      </c>
      <c r="AL43" s="128">
        <f>'[3]Yearly HC Ethylene'!F43</f>
        <v>191995.43647046175</v>
      </c>
      <c r="AM43" s="128">
        <f>'[3]Yearly HC Ethylene'!G43</f>
        <v>187040.0177160301</v>
      </c>
      <c r="AN43" s="128">
        <f>'[3]Yearly HC Ethylene'!H43</f>
        <v>182084.59896159847</v>
      </c>
      <c r="AO43" s="128">
        <f>'[3]Yearly HC Ethylene'!I43</f>
        <v>177129.18020716679</v>
      </c>
      <c r="AP43" s="128">
        <f>'[3]Yearly HC Ethylene'!J43</f>
        <v>172173.76145273517</v>
      </c>
      <c r="AQ43" s="128">
        <f>'[3]Yearly HC Ethylene'!K43</f>
        <v>167218.34269830352</v>
      </c>
      <c r="AR43" s="128">
        <f>'[3]Yearly HC Ethylene'!L43</f>
        <v>162262.92394387187</v>
      </c>
      <c r="AS43" s="128">
        <f>'[3]Yearly HC Ethylene'!M43</f>
        <v>157307.50518944024</v>
      </c>
      <c r="AT43" s="128">
        <f>'[3]Yearly HC Ethylene'!N43</f>
        <v>152352.08643500859</v>
      </c>
      <c r="AU43" s="128">
        <f>'[3]Yearly HC Ethylene'!O43</f>
        <v>147396.66768057697</v>
      </c>
      <c r="AV43" s="128">
        <f>'[3]Yearly HC Ethylene'!P43</f>
        <v>142441.24892614529</v>
      </c>
      <c r="AW43" s="128">
        <f>'[3]Yearly HC Ethylene'!Q43</f>
        <v>137485.83017171363</v>
      </c>
      <c r="AX43" s="128">
        <f>'[3]Yearly HC Ethylene'!R43</f>
        <v>132530.41141728201</v>
      </c>
      <c r="AY43" s="128">
        <f>'[3]Yearly HC Ethylene'!S43</f>
        <v>127574.99266285037</v>
      </c>
      <c r="AZ43" s="128">
        <f>'[3]Yearly HC Ethylene'!T43</f>
        <v>122619.57390841874</v>
      </c>
      <c r="BA43" s="128">
        <f>'[3]Yearly HC Ethylene'!U43</f>
        <v>117664.15515398709</v>
      </c>
      <c r="BB43" s="128">
        <f>'[3]Yearly HC Ethylene'!V43</f>
        <v>112708.73639955545</v>
      </c>
      <c r="BC43" s="128">
        <f>'[3]Yearly HC Ethylene'!W43</f>
        <v>107753.31764512381</v>
      </c>
      <c r="BD43" s="128">
        <f>'[3]Yearly HC Ethylene'!X43</f>
        <v>102797.89889069216</v>
      </c>
      <c r="BE43" s="128">
        <f>'[3]Yearly HC Ethylene'!Y43</f>
        <v>97692.315931580757</v>
      </c>
      <c r="BF43" s="128">
        <f>'[3]Yearly HC Ethylene'!Z43</f>
        <v>92586.732972469385</v>
      </c>
      <c r="BG43" s="128">
        <f>'[3]Yearly HC Ethylene'!AA43</f>
        <v>87481.150013357983</v>
      </c>
      <c r="BH43" s="128">
        <f>'[3]Yearly HC Ethylene'!AB43</f>
        <v>82375.567054246596</v>
      </c>
      <c r="BI43" s="128">
        <f>'[3]Yearly HC Ethylene'!AC43</f>
        <v>77269.984095135194</v>
      </c>
      <c r="BJ43" s="128">
        <f>'[3]Yearly HC Ethylene'!AD43</f>
        <v>72164.401136023807</v>
      </c>
      <c r="BK43" s="128">
        <f>'[3]Yearly HC Ethylene'!AE43</f>
        <v>67058.818176912435</v>
      </c>
      <c r="BL43" s="128">
        <f>'[3]Yearly HC Ethylene'!AF43</f>
        <v>61953.235217801048</v>
      </c>
      <c r="BM43" s="128">
        <f>'[3]Yearly HC Ethylene'!AG43</f>
        <v>56847.652258689661</v>
      </c>
      <c r="BN43" s="128">
        <f>'[3]Yearly HC Ethylene'!AH43</f>
        <v>51742.069299578259</v>
      </c>
      <c r="BO43" s="155"/>
      <c r="BP43" s="128">
        <f t="shared" si="54"/>
        <v>1035600.1834262691</v>
      </c>
      <c r="BQ43" s="128">
        <f t="shared" si="55"/>
        <v>1004516.6246561343</v>
      </c>
      <c r="BR43" s="128">
        <f t="shared" si="56"/>
        <v>973756.71179900097</v>
      </c>
      <c r="BS43" s="128">
        <f t="shared" si="57"/>
        <v>943317.20310811617</v>
      </c>
      <c r="BT43" s="128">
        <f t="shared" si="58"/>
        <v>913194.8862998439</v>
      </c>
      <c r="BU43" s="128">
        <f t="shared" si="59"/>
        <v>883386.57830046269</v>
      </c>
      <c r="BV43" s="128">
        <f t="shared" si="60"/>
        <v>853889.12499506224</v>
      </c>
      <c r="BW43" s="128">
        <f t="shared" si="61"/>
        <v>824699.40097851935</v>
      </c>
      <c r="BX43" s="128">
        <f t="shared" si="62"/>
        <v>795814.30930854043</v>
      </c>
      <c r="BY43" s="128">
        <f t="shared" si="63"/>
        <v>767230.78126075002</v>
      </c>
      <c r="BZ43" s="128">
        <f t="shared" si="64"/>
        <v>738945.7760858105</v>
      </c>
      <c r="CA43" s="128">
        <f t="shared" si="65"/>
        <v>710956.28076855815</v>
      </c>
      <c r="CB43" s="128">
        <f t="shared" si="66"/>
        <v>683259.30978913477</v>
      </c>
      <c r="CC43" s="128">
        <f t="shared" si="67"/>
        <v>655851.90488610556</v>
      </c>
      <c r="CD43" s="128">
        <f t="shared" si="68"/>
        <v>628731.13482153881</v>
      </c>
      <c r="CE43" s="128">
        <f t="shared" si="69"/>
        <v>601894.0951480394</v>
      </c>
      <c r="CF43" s="128">
        <f t="shared" si="70"/>
        <v>575337.90797771502</v>
      </c>
      <c r="CG43" s="128">
        <f t="shared" si="71"/>
        <v>549059.7217530621</v>
      </c>
      <c r="CH43" s="128">
        <f t="shared" si="72"/>
        <v>523056.71101975464</v>
      </c>
      <c r="CI43" s="128">
        <f t="shared" si="73"/>
        <v>497326.07620132167</v>
      </c>
      <c r="CJ43" s="128">
        <f t="shared" si="74"/>
        <v>471865.0433756967</v>
      </c>
      <c r="CK43" s="128">
        <f t="shared" si="75"/>
        <v>445985.33385282883</v>
      </c>
      <c r="CL43" s="128">
        <f t="shared" si="76"/>
        <v>420377.21548408666</v>
      </c>
      <c r="CM43" s="128">
        <f t="shared" si="77"/>
        <v>395037.91200611781</v>
      </c>
      <c r="CN43" s="128">
        <f t="shared" si="78"/>
        <v>369964.67265911371</v>
      </c>
      <c r="CO43" s="128">
        <f t="shared" si="79"/>
        <v>345154.77196618728</v>
      </c>
      <c r="CP43" s="128">
        <f t="shared" si="80"/>
        <v>320605.50951458694</v>
      </c>
      <c r="CQ43" s="128">
        <f t="shared" si="81"/>
        <v>296314.20973873243</v>
      </c>
      <c r="CR43" s="128">
        <f t="shared" si="82"/>
        <v>272278.22170505679</v>
      </c>
      <c r="CS43" s="128">
        <f t="shared" si="83"/>
        <v>248494.91889864093</v>
      </c>
      <c r="CT43" s="128">
        <f t="shared" si="84"/>
        <v>224961.69901162549</v>
      </c>
    </row>
    <row r="44" spans="1:98" s="13" customFormat="1">
      <c r="A44" s="380" t="s">
        <v>115</v>
      </c>
      <c r="B44" s="6" t="s">
        <v>116</v>
      </c>
      <c r="C44" s="7" t="s">
        <v>197</v>
      </c>
      <c r="D44" s="125">
        <f>'[2]Yearly HC Ethylene'!D44</f>
        <v>180037.45454545456</v>
      </c>
      <c r="E44" s="125">
        <f>'[2]Yearly HC Ethylene'!E44</f>
        <v>174395.04338335909</v>
      </c>
      <c r="F44" s="125">
        <f>'[2]Yearly HC Ethylene'!F44</f>
        <v>168822.52404329879</v>
      </c>
      <c r="G44" s="125">
        <f>'[2]Yearly HC Ethylene'!G44</f>
        <v>163319.19646518308</v>
      </c>
      <c r="H44" s="125">
        <f>'[2]Yearly HC Ethylene'!H44</f>
        <v>157884.36695152597</v>
      </c>
      <c r="I44" s="125">
        <f>'[2]Yearly HC Ethylene'!I44</f>
        <v>152517.34811276646</v>
      </c>
      <c r="J44" s="125">
        <f>'[2]Yearly HC Ethylene'!J44</f>
        <v>147217.45881304235</v>
      </c>
      <c r="K44" s="125">
        <f>'[2]Yearly HC Ethylene'!K44</f>
        <v>141984.02411641323</v>
      </c>
      <c r="L44" s="125">
        <f>'[2]Yearly HC Ethylene'!L44</f>
        <v>136816.37523352951</v>
      </c>
      <c r="M44" s="125">
        <f>'[2]Yearly HC Ethylene'!M44</f>
        <v>131713.84946874363</v>
      </c>
      <c r="N44" s="125">
        <f>'[2]Yearly HC Ethylene'!N44</f>
        <v>126675.79016765942</v>
      </c>
      <c r="O44" s="125">
        <f>'[2]Yearly HC Ethylene'!O44</f>
        <v>121701.54666511733</v>
      </c>
      <c r="P44" s="125">
        <f>'[2]Yearly HC Ethylene'!P44</f>
        <v>116790.47423361054</v>
      </c>
      <c r="Q44" s="125">
        <f>'[2]Yearly HC Ethylene'!Q44</f>
        <v>111941.9340321296</v>
      </c>
      <c r="R44" s="125">
        <f>'[2]Yearly HC Ethylene'!R44</f>
        <v>107155.29305543138</v>
      </c>
      <c r="S44" s="125">
        <f>'[2]Yearly HC Ethylene'!S44</f>
        <v>102429.92408372938</v>
      </c>
      <c r="T44" s="125">
        <f>'[2]Yearly HC Ethylene'!T44</f>
        <v>97765.205632801706</v>
      </c>
      <c r="U44" s="125">
        <f>'[2]Yearly HC Ethylene'!U44</f>
        <v>93160.52190451356</v>
      </c>
      <c r="V44" s="125">
        <f>'[2]Yearly HC Ethylene'!V44</f>
        <v>88615.262737750658</v>
      </c>
      <c r="W44" s="125">
        <f>'[2]Yearly HC Ethylene'!W44</f>
        <v>84128.823559760393</v>
      </c>
      <c r="X44" s="125">
        <f>'[2]Yearly HC Ethylene'!X44</f>
        <v>79700.605337897461</v>
      </c>
      <c r="Y44" s="125">
        <f>'[2]Yearly HC Ethylene'!Y44</f>
        <v>75214.401439124907</v>
      </c>
      <c r="Z44" s="125">
        <f>'[2]Yearly HC Ethylene'!Z44</f>
        <v>70786.848058860123</v>
      </c>
      <c r="AA44" s="125">
        <f>'[2]Yearly HC Ethylene'!AA44</f>
        <v>66417.345658853606</v>
      </c>
      <c r="AB44" s="125">
        <f>'[2]Yearly HC Ethylene'!AB44</f>
        <v>62105.300208384513</v>
      </c>
      <c r="AC44" s="125">
        <f>'[2]Yearly HC Ethylene'!AC44</f>
        <v>57850.123136616938</v>
      </c>
      <c r="AD44" s="125">
        <f>'[2]Yearly HC Ethylene'!AD44</f>
        <v>53651.231285352733</v>
      </c>
      <c r="AE44" s="125">
        <f>'[2]Yearly HC Ethylene'!AE44</f>
        <v>49508.046862177842</v>
      </c>
      <c r="AF44" s="125">
        <f>'[2]Yearly HC Ethylene'!AF44</f>
        <v>45419.997393998536</v>
      </c>
      <c r="AG44" s="125">
        <f>'[2]Yearly HC Ethylene'!AG44</f>
        <v>41386.515680964847</v>
      </c>
      <c r="AH44" s="125">
        <f>'[2]Yearly HC Ethylene'!AH44</f>
        <v>37407.039750777789</v>
      </c>
      <c r="AI44" s="125"/>
      <c r="AJ44" s="125">
        <f>'[3]Yearly HC Ethylene'!D44</f>
        <v>35372.343512804095</v>
      </c>
      <c r="AK44" s="125">
        <f>'[3]Yearly HC Ethylene'!E44</f>
        <v>34504.194291995351</v>
      </c>
      <c r="AL44" s="125">
        <f>'[3]Yearly HC Ethylene'!F44</f>
        <v>33636.045071186607</v>
      </c>
      <c r="AM44" s="125">
        <f>'[3]Yearly HC Ethylene'!G44</f>
        <v>32767.895850377863</v>
      </c>
      <c r="AN44" s="125">
        <f>'[3]Yearly HC Ethylene'!H44</f>
        <v>31899.746629569123</v>
      </c>
      <c r="AO44" s="125">
        <f>'[3]Yearly HC Ethylene'!I44</f>
        <v>31031.597408760372</v>
      </c>
      <c r="AP44" s="125">
        <f>'[3]Yearly HC Ethylene'!J44</f>
        <v>30163.448187951628</v>
      </c>
      <c r="AQ44" s="125">
        <f>'[3]Yearly HC Ethylene'!K44</f>
        <v>29295.298967142884</v>
      </c>
      <c r="AR44" s="125">
        <f>'[3]Yearly HC Ethylene'!L44</f>
        <v>28427.149746334137</v>
      </c>
      <c r="AS44" s="125">
        <f>'[3]Yearly HC Ethylene'!M44</f>
        <v>27559.000525525396</v>
      </c>
      <c r="AT44" s="125">
        <f>'[3]Yearly HC Ethylene'!N44</f>
        <v>26690.851304716653</v>
      </c>
      <c r="AU44" s="125">
        <f>'[3]Yearly HC Ethylene'!O44</f>
        <v>25822.702083907909</v>
      </c>
      <c r="AV44" s="125">
        <f>'[3]Yearly HC Ethylene'!P44</f>
        <v>24954.552863099158</v>
      </c>
      <c r="AW44" s="125">
        <f>'[3]Yearly HC Ethylene'!Q44</f>
        <v>24086.403642290414</v>
      </c>
      <c r="AX44" s="125">
        <f>'[3]Yearly HC Ethylene'!R44</f>
        <v>23218.254421481673</v>
      </c>
      <c r="AY44" s="125">
        <f>'[3]Yearly HC Ethylene'!S44</f>
        <v>22350.10520067293</v>
      </c>
      <c r="AZ44" s="125">
        <f>'[3]Yearly HC Ethylene'!T44</f>
        <v>21481.955979864186</v>
      </c>
      <c r="BA44" s="125">
        <f>'[3]Yearly HC Ethylene'!U44</f>
        <v>20613.806759055438</v>
      </c>
      <c r="BB44" s="125">
        <f>'[3]Yearly HC Ethylene'!V44</f>
        <v>19745.657538246698</v>
      </c>
      <c r="BC44" s="125">
        <f>'[3]Yearly HC Ethylene'!W44</f>
        <v>18877.508317437954</v>
      </c>
      <c r="BD44" s="125">
        <f>'[3]Yearly HC Ethylene'!X44</f>
        <v>18009.359096629207</v>
      </c>
      <c r="BE44" s="125">
        <f>'[3]Yearly HC Ethylene'!Y44</f>
        <v>17114.902323674742</v>
      </c>
      <c r="BF44" s="125">
        <f>'[3]Yearly HC Ethylene'!Z44</f>
        <v>16220.44555072028</v>
      </c>
      <c r="BG44" s="125">
        <f>'[3]Yearly HC Ethylene'!AA44</f>
        <v>15325.988777765815</v>
      </c>
      <c r="BH44" s="125">
        <f>'[3]Yearly HC Ethylene'!AB44</f>
        <v>14431.53200481135</v>
      </c>
      <c r="BI44" s="125">
        <f>'[3]Yearly HC Ethylene'!AC44</f>
        <v>13537.075231856885</v>
      </c>
      <c r="BJ44" s="125">
        <f>'[3]Yearly HC Ethylene'!AD44</f>
        <v>12642.618458902421</v>
      </c>
      <c r="BK44" s="125">
        <f>'[3]Yearly HC Ethylene'!AE44</f>
        <v>11748.16168594796</v>
      </c>
      <c r="BL44" s="125">
        <f>'[3]Yearly HC Ethylene'!AF44</f>
        <v>10853.704912993497</v>
      </c>
      <c r="BM44" s="125">
        <f>'[3]Yearly HC Ethylene'!AG44</f>
        <v>9959.2481400390334</v>
      </c>
      <c r="BN44" s="125">
        <f>'[3]Yearly HC Ethylene'!AH44</f>
        <v>9064.7913670845683</v>
      </c>
      <c r="BO44" s="125"/>
      <c r="BP44" s="125">
        <f t="shared" si="54"/>
        <v>215409.79805825866</v>
      </c>
      <c r="BQ44" s="125">
        <f t="shared" si="55"/>
        <v>208899.23767535444</v>
      </c>
      <c r="BR44" s="125">
        <f t="shared" si="56"/>
        <v>202458.56911448541</v>
      </c>
      <c r="BS44" s="125">
        <f t="shared" si="57"/>
        <v>196087.09231556093</v>
      </c>
      <c r="BT44" s="125">
        <f t="shared" si="58"/>
        <v>189784.11358109509</v>
      </c>
      <c r="BU44" s="125">
        <f t="shared" si="59"/>
        <v>183548.94552152682</v>
      </c>
      <c r="BV44" s="125">
        <f t="shared" si="60"/>
        <v>177380.90700099399</v>
      </c>
      <c r="BW44" s="125">
        <f t="shared" si="61"/>
        <v>171279.32308355611</v>
      </c>
      <c r="BX44" s="125">
        <f t="shared" si="62"/>
        <v>165243.52497986367</v>
      </c>
      <c r="BY44" s="125">
        <f t="shared" si="63"/>
        <v>159272.84999426903</v>
      </c>
      <c r="BZ44" s="125">
        <f t="shared" si="64"/>
        <v>153366.64147237607</v>
      </c>
      <c r="CA44" s="125">
        <f t="shared" si="65"/>
        <v>147524.24874902525</v>
      </c>
      <c r="CB44" s="125">
        <f t="shared" si="66"/>
        <v>141745.0270967097</v>
      </c>
      <c r="CC44" s="125">
        <f t="shared" si="67"/>
        <v>136028.33767442001</v>
      </c>
      <c r="CD44" s="125">
        <f t="shared" si="68"/>
        <v>130373.54747691305</v>
      </c>
      <c r="CE44" s="125">
        <f t="shared" si="69"/>
        <v>124780.02928440231</v>
      </c>
      <c r="CF44" s="125">
        <f t="shared" si="70"/>
        <v>119247.16161266589</v>
      </c>
      <c r="CG44" s="125">
        <f t="shared" si="71"/>
        <v>113774.328663569</v>
      </c>
      <c r="CH44" s="125">
        <f t="shared" si="72"/>
        <v>108360.92027599736</v>
      </c>
      <c r="CI44" s="125">
        <f t="shared" si="73"/>
        <v>103006.33187719835</v>
      </c>
      <c r="CJ44" s="125">
        <f t="shared" si="74"/>
        <v>97709.964434526672</v>
      </c>
      <c r="CK44" s="125">
        <f t="shared" si="75"/>
        <v>92329.303762799653</v>
      </c>
      <c r="CL44" s="125">
        <f t="shared" si="76"/>
        <v>87007.293609580403</v>
      </c>
      <c r="CM44" s="125">
        <f t="shared" si="77"/>
        <v>81743.334436619421</v>
      </c>
      <c r="CN44" s="125">
        <f t="shared" si="78"/>
        <v>76536.832213195856</v>
      </c>
      <c r="CO44" s="125">
        <f t="shared" si="79"/>
        <v>71387.198368473822</v>
      </c>
      <c r="CP44" s="125">
        <f t="shared" si="80"/>
        <v>66293.84974425516</v>
      </c>
      <c r="CQ44" s="125">
        <f t="shared" si="81"/>
        <v>61256.208548125804</v>
      </c>
      <c r="CR44" s="125">
        <f t="shared" si="82"/>
        <v>56273.702306992032</v>
      </c>
      <c r="CS44" s="125">
        <f t="shared" si="83"/>
        <v>51345.763821003879</v>
      </c>
      <c r="CT44" s="125">
        <f t="shared" si="84"/>
        <v>46471.831117862355</v>
      </c>
    </row>
    <row r="45" spans="1:98">
      <c r="A45" s="381"/>
      <c r="B45" s="1" t="s">
        <v>117</v>
      </c>
      <c r="C45" s="5" t="s">
        <v>197</v>
      </c>
      <c r="D45" s="126">
        <f>'[2]Yearly HC Ethylene'!D45</f>
        <v>64852.242082509627</v>
      </c>
      <c r="E45" s="126">
        <f>'[2]Yearly HC Ethylene'!E45</f>
        <v>62819.759366415223</v>
      </c>
      <c r="F45" s="126">
        <f>'[2]Yearly HC Ethylene'!F45</f>
        <v>60812.452752558282</v>
      </c>
      <c r="G45" s="126">
        <f>'[2]Yearly HC Ethylene'!G45</f>
        <v>58830.070068597372</v>
      </c>
      <c r="H45" s="126">
        <f>'[2]Yearly HC Ethylene'!H45</f>
        <v>56872.361434098355</v>
      </c>
      <c r="I45" s="126">
        <f>'[2]Yearly HC Ethylene'!I45</f>
        <v>54939.079240838146</v>
      </c>
      <c r="J45" s="126">
        <f>'[2]Yearly HC Ethylene'!J45</f>
        <v>53029.978133271485</v>
      </c>
      <c r="K45" s="126">
        <f>'[2]Yearly HC Ethylene'!K45</f>
        <v>51144.814989159662</v>
      </c>
      <c r="L45" s="126">
        <f>'[2]Yearly HC Ethylene'!L45</f>
        <v>49283.348900359946</v>
      </c>
      <c r="M45" s="126">
        <f>'[2]Yearly HC Ethylene'!M45</f>
        <v>47445.341153774134</v>
      </c>
      <c r="N45" s="126">
        <f>'[2]Yearly HC Ethylene'!N45</f>
        <v>45630.555212455118</v>
      </c>
      <c r="O45" s="126">
        <f>'[2]Yearly HC Ethylene'!O45</f>
        <v>43838.756696870325</v>
      </c>
      <c r="P45" s="126">
        <f>'[2]Yearly HC Ethylene'!P45</f>
        <v>42069.713366320415</v>
      </c>
      <c r="Q45" s="126">
        <f>'[2]Yearly HC Ethylene'!Q45</f>
        <v>40323.195100512377</v>
      </c>
      <c r="R45" s="126">
        <f>'[2]Yearly HC Ethylene'!R45</f>
        <v>38598.973881285354</v>
      </c>
      <c r="S45" s="126">
        <f>'[2]Yearly HC Ethylene'!S45</f>
        <v>36896.823774488388</v>
      </c>
      <c r="T45" s="126">
        <f>'[2]Yearly HC Ethylene'!T45</f>
        <v>35216.520912008564</v>
      </c>
      <c r="U45" s="126">
        <f>'[2]Yearly HC Ethylene'!U45</f>
        <v>33557.843473948349</v>
      </c>
      <c r="V45" s="126">
        <f>'[2]Yearly HC Ethylene'!V45</f>
        <v>31920.571670951202</v>
      </c>
      <c r="W45" s="126">
        <f>'[2]Yearly HC Ethylene'!W45</f>
        <v>30304.487726673811</v>
      </c>
      <c r="X45" s="126">
        <f>'[2]Yearly HC Ethylene'!X45</f>
        <v>28709.375860404169</v>
      </c>
      <c r="Y45" s="126">
        <f>'[2]Yearly HC Ethylene'!Y45</f>
        <v>27093.376667296037</v>
      </c>
      <c r="Z45" s="126">
        <f>'[2]Yearly HC Ethylene'!Z45</f>
        <v>25498.50428712877</v>
      </c>
      <c r="AA45" s="126">
        <f>'[2]Yearly HC Ethylene'!AA45</f>
        <v>23924.542757064006</v>
      </c>
      <c r="AB45" s="126">
        <f>'[2]Yearly HC Ethylene'!AB45</f>
        <v>22371.278098159357</v>
      </c>
      <c r="AC45" s="126">
        <f>'[2]Yearly HC Ethylene'!AC45</f>
        <v>20838.498298206432</v>
      </c>
      <c r="AD45" s="126">
        <f>'[2]Yearly HC Ethylene'!AD45</f>
        <v>19325.993294711658</v>
      </c>
      <c r="AE45" s="126">
        <f>'[2]Yearly HC Ethylene'!AE45</f>
        <v>17833.554958018874</v>
      </c>
      <c r="AF45" s="126">
        <f>'[2]Yearly HC Ethylene'!AF45</f>
        <v>16360.977074572382</v>
      </c>
      <c r="AG45" s="126">
        <f>'[2]Yearly HC Ethylene'!AG45</f>
        <v>14908.055330319472</v>
      </c>
      <c r="AH45" s="126">
        <f>'[2]Yearly HC Ethylene'!AH45</f>
        <v>13474.587294251154</v>
      </c>
      <c r="AI45" s="126"/>
      <c r="AJ45" s="126">
        <f>'[3]Yearly HC Ethylene'!D45</f>
        <v>12741.658619367416</v>
      </c>
      <c r="AK45" s="126">
        <f>'[3]Yearly HC Ethylene'!E45</f>
        <v>12428.938004794318</v>
      </c>
      <c r="AL45" s="126">
        <f>'[3]Yearly HC Ethylene'!F45</f>
        <v>12116.217390221222</v>
      </c>
      <c r="AM45" s="126">
        <f>'[3]Yearly HC Ethylene'!G45</f>
        <v>11803.496775648122</v>
      </c>
      <c r="AN45" s="126">
        <f>'[3]Yearly HC Ethylene'!H45</f>
        <v>11490.776161075024</v>
      </c>
      <c r="AO45" s="126">
        <f>'[3]Yearly HC Ethylene'!I45</f>
        <v>11178.055546501924</v>
      </c>
      <c r="AP45" s="126">
        <f>'[3]Yearly HC Ethylene'!J45</f>
        <v>10865.334931928828</v>
      </c>
      <c r="AQ45" s="126">
        <f>'[3]Yearly HC Ethylene'!K45</f>
        <v>10552.61431735573</v>
      </c>
      <c r="AR45" s="126">
        <f>'[3]Yearly HC Ethylene'!L45</f>
        <v>10239.89370278263</v>
      </c>
      <c r="AS45" s="126">
        <f>'[3]Yearly HC Ethylene'!M45</f>
        <v>9927.1730882095326</v>
      </c>
      <c r="AT45" s="126">
        <f>'[3]Yearly HC Ethylene'!N45</f>
        <v>9614.4524736364328</v>
      </c>
      <c r="AU45" s="126">
        <f>'[3]Yearly HC Ethylene'!O45</f>
        <v>9301.7318590633367</v>
      </c>
      <c r="AV45" s="126">
        <f>'[3]Yearly HC Ethylene'!P45</f>
        <v>8989.011244490237</v>
      </c>
      <c r="AW45" s="126">
        <f>'[3]Yearly HC Ethylene'!Q45</f>
        <v>8676.2906299171373</v>
      </c>
      <c r="AX45" s="126">
        <f>'[3]Yearly HC Ethylene'!R45</f>
        <v>8363.5700153440393</v>
      </c>
      <c r="AY45" s="126">
        <f>'[3]Yearly HC Ethylene'!S45</f>
        <v>8050.8494007709432</v>
      </c>
      <c r="AZ45" s="126">
        <f>'[3]Yearly HC Ethylene'!T45</f>
        <v>7738.1287861978444</v>
      </c>
      <c r="BA45" s="126">
        <f>'[3]Yearly HC Ethylene'!U45</f>
        <v>7425.4081716247447</v>
      </c>
      <c r="BB45" s="126">
        <f>'[3]Yearly HC Ethylene'!V45</f>
        <v>7112.6875570516468</v>
      </c>
      <c r="BC45" s="126">
        <f>'[3]Yearly HC Ethylene'!W45</f>
        <v>6799.9669424785488</v>
      </c>
      <c r="BD45" s="126">
        <f>'[3]Yearly HC Ethylene'!X45</f>
        <v>6487.24632790545</v>
      </c>
      <c r="BE45" s="126">
        <f>'[3]Yearly HC Ethylene'!Y45</f>
        <v>6165.0493310725597</v>
      </c>
      <c r="BF45" s="126">
        <f>'[3]Yearly HC Ethylene'!Z45</f>
        <v>5842.852334239672</v>
      </c>
      <c r="BG45" s="126">
        <f>'[3]Yearly HC Ethylene'!AA45</f>
        <v>5520.6553374067817</v>
      </c>
      <c r="BH45" s="126">
        <f>'[3]Yearly HC Ethylene'!AB45</f>
        <v>5198.4583405738922</v>
      </c>
      <c r="BI45" s="126">
        <f>'[3]Yearly HC Ethylene'!AC45</f>
        <v>4876.2613437410037</v>
      </c>
      <c r="BJ45" s="126">
        <f>'[3]Yearly HC Ethylene'!AD45</f>
        <v>4554.0643469081142</v>
      </c>
      <c r="BK45" s="126">
        <f>'[3]Yearly HC Ethylene'!AE45</f>
        <v>4231.8673500752266</v>
      </c>
      <c r="BL45" s="126">
        <f>'[3]Yearly HC Ethylene'!AF45</f>
        <v>3909.6703532423371</v>
      </c>
      <c r="BM45" s="126">
        <f>'[3]Yearly HC Ethylene'!AG45</f>
        <v>3587.4733564094481</v>
      </c>
      <c r="BN45" s="126">
        <f>'[3]Yearly HC Ethylene'!AH45</f>
        <v>3265.2763595765582</v>
      </c>
      <c r="BO45" s="126"/>
      <c r="BP45" s="126">
        <f t="shared" si="54"/>
        <v>77593.90070187705</v>
      </c>
      <c r="BQ45" s="126">
        <f t="shared" si="55"/>
        <v>75248.697371209535</v>
      </c>
      <c r="BR45" s="126">
        <f t="shared" si="56"/>
        <v>72928.670142779505</v>
      </c>
      <c r="BS45" s="126">
        <f t="shared" si="57"/>
        <v>70633.566844245492</v>
      </c>
      <c r="BT45" s="126">
        <f t="shared" si="58"/>
        <v>68363.137595173379</v>
      </c>
      <c r="BU45" s="126">
        <f t="shared" si="59"/>
        <v>66117.134787340066</v>
      </c>
      <c r="BV45" s="126">
        <f t="shared" si="60"/>
        <v>63895.313065200316</v>
      </c>
      <c r="BW45" s="126">
        <f t="shared" si="61"/>
        <v>61697.429306515391</v>
      </c>
      <c r="BX45" s="126">
        <f t="shared" si="62"/>
        <v>59523.242603142578</v>
      </c>
      <c r="BY45" s="126">
        <f t="shared" si="63"/>
        <v>57372.514241983663</v>
      </c>
      <c r="BZ45" s="126">
        <f t="shared" si="64"/>
        <v>55245.007686091551</v>
      </c>
      <c r="CA45" s="126">
        <f t="shared" si="65"/>
        <v>53140.488555933662</v>
      </c>
      <c r="CB45" s="126">
        <f t="shared" si="66"/>
        <v>51058.724610810648</v>
      </c>
      <c r="CC45" s="126">
        <f t="shared" si="67"/>
        <v>48999.485730429515</v>
      </c>
      <c r="CD45" s="126">
        <f t="shared" si="68"/>
        <v>46962.543896629395</v>
      </c>
      <c r="CE45" s="126">
        <f t="shared" si="69"/>
        <v>44947.673175259333</v>
      </c>
      <c r="CF45" s="126">
        <f t="shared" si="70"/>
        <v>42954.649698206405</v>
      </c>
      <c r="CG45" s="126">
        <f t="shared" si="71"/>
        <v>40983.251645573095</v>
      </c>
      <c r="CH45" s="126">
        <f t="shared" si="72"/>
        <v>39033.259228002848</v>
      </c>
      <c r="CI45" s="126">
        <f t="shared" si="73"/>
        <v>37104.454669152357</v>
      </c>
      <c r="CJ45" s="126">
        <f t="shared" si="74"/>
        <v>35196.622188309615</v>
      </c>
      <c r="CK45" s="126">
        <f t="shared" si="75"/>
        <v>33258.425998368599</v>
      </c>
      <c r="CL45" s="126">
        <f t="shared" si="76"/>
        <v>31341.356621368443</v>
      </c>
      <c r="CM45" s="126">
        <f t="shared" si="77"/>
        <v>29445.198094470787</v>
      </c>
      <c r="CN45" s="126">
        <f t="shared" si="78"/>
        <v>27569.736438733249</v>
      </c>
      <c r="CO45" s="126">
        <f t="shared" si="79"/>
        <v>25714.759641947436</v>
      </c>
      <c r="CP45" s="126">
        <f t="shared" si="80"/>
        <v>23880.057641619773</v>
      </c>
      <c r="CQ45" s="126">
        <f t="shared" si="81"/>
        <v>22065.422308094101</v>
      </c>
      <c r="CR45" s="126">
        <f t="shared" si="82"/>
        <v>20270.647427814718</v>
      </c>
      <c r="CS45" s="126">
        <f t="shared" si="83"/>
        <v>18495.528686728921</v>
      </c>
      <c r="CT45" s="126">
        <f t="shared" si="84"/>
        <v>16739.863653827713</v>
      </c>
    </row>
    <row r="46" spans="1:98">
      <c r="A46" s="381"/>
      <c r="B46" s="1" t="s">
        <v>118</v>
      </c>
      <c r="C46" s="5" t="s">
        <v>197</v>
      </c>
      <c r="D46" s="126">
        <f>'[2]Yearly HC Ethylene'!D46</f>
        <v>641154.61098030512</v>
      </c>
      <c r="E46" s="126">
        <f>'[2]Yearly HC Ethylene'!E46</f>
        <v>621060.69250785268</v>
      </c>
      <c r="F46" s="126">
        <f>'[2]Yearly HC Ethylene'!F46</f>
        <v>601215.67482152127</v>
      </c>
      <c r="G46" s="126">
        <f>'[2]Yearly HC Ethylene'!G46</f>
        <v>581617.064846989</v>
      </c>
      <c r="H46" s="126">
        <f>'[2]Yearly HC Ethylene'!H46</f>
        <v>562262.39216862514</v>
      </c>
      <c r="I46" s="126">
        <f>'[2]Yearly HC Ethylene'!I46</f>
        <v>543149.20883476466</v>
      </c>
      <c r="J46" s="126">
        <f>'[2]Yearly HC Ethylene'!J46</f>
        <v>524275.08916459698</v>
      </c>
      <c r="K46" s="126">
        <f>'[2]Yearly HC Ethylene'!K46</f>
        <v>505637.62955665227</v>
      </c>
      <c r="L46" s="126">
        <f>'[2]Yearly HC Ethylene'!L46</f>
        <v>487234.44829887908</v>
      </c>
      <c r="M46" s="126">
        <f>'[2]Yearly HC Ethylene'!M46</f>
        <v>469063.18538029393</v>
      </c>
      <c r="N46" s="126">
        <f>'[2]Yearly HC Ethylene'!N46</f>
        <v>451121.50230419362</v>
      </c>
      <c r="O46" s="126">
        <f>'[2]Yearly HC Ethylene'!O46</f>
        <v>433407.08190291829</v>
      </c>
      <c r="P46" s="126">
        <f>'[2]Yearly HC Ethylene'!P46</f>
        <v>415917.62815414922</v>
      </c>
      <c r="Q46" s="126">
        <f>'[2]Yearly HC Ethylene'!Q46</f>
        <v>398650.86599873332</v>
      </c>
      <c r="R46" s="126">
        <f>'[2]Yearly HC Ethylene'!R46</f>
        <v>381604.54116001748</v>
      </c>
      <c r="S46" s="126">
        <f>'[2]Yearly HC Ethylene'!S46</f>
        <v>364776.4199646854</v>
      </c>
      <c r="T46" s="126">
        <f>'[2]Yearly HC Ethylene'!T46</f>
        <v>348164.28916507954</v>
      </c>
      <c r="U46" s="126">
        <f>'[2]Yearly HC Ethylene'!U46</f>
        <v>331765.95576300105</v>
      </c>
      <c r="V46" s="126">
        <f>'[2]Yearly HC Ethylene'!V46</f>
        <v>315579.246834972</v>
      </c>
      <c r="W46" s="126">
        <f>'[2]Yearly HC Ethylene'!W46</f>
        <v>299602.00935895054</v>
      </c>
      <c r="X46" s="126">
        <f>'[2]Yearly HC Ethylene'!X46</f>
        <v>283832.11004248576</v>
      </c>
      <c r="Y46" s="126">
        <f>'[2]Yearly HC Ethylene'!Y46</f>
        <v>267855.71044964629</v>
      </c>
      <c r="Z46" s="126">
        <f>'[2]Yearly HC Ethylene'!Z46</f>
        <v>252088.17878638624</v>
      </c>
      <c r="AA46" s="126">
        <f>'[2]Yearly HC Ethylene'!AA46</f>
        <v>236527.37995968221</v>
      </c>
      <c r="AB46" s="126">
        <f>'[2]Yearly HC Ethylene'!AB46</f>
        <v>221171.19849008194</v>
      </c>
      <c r="AC46" s="126">
        <f>'[2]Yearly HC Ethylene'!AC46</f>
        <v>206017.53834203395</v>
      </c>
      <c r="AD46" s="126">
        <f>'[2]Yearly HC Ethylene'!AD46</f>
        <v>191064.32275562952</v>
      </c>
      <c r="AE46" s="126">
        <f>'[2]Yearly HC Ethylene'!AE46</f>
        <v>176309.49407974593</v>
      </c>
      <c r="AF46" s="126">
        <f>'[2]Yearly HC Ethylene'!AF46</f>
        <v>161751.01360657864</v>
      </c>
      <c r="AG46" s="126">
        <f>'[2]Yearly HC Ethylene'!AG46</f>
        <v>147386.8614075518</v>
      </c>
      <c r="AH46" s="126">
        <f>'[2]Yearly HC Ethylene'!AH46</f>
        <v>133215.03617059588</v>
      </c>
      <c r="AI46" s="126"/>
      <c r="AJ46" s="126">
        <f>'[3]Yearly HC Ethylene'!D46</f>
        <v>125969.0168452574</v>
      </c>
      <c r="AK46" s="126">
        <f>'[3]Yearly HC Ethylene'!E46</f>
        <v>122877.33863115583</v>
      </c>
      <c r="AL46" s="126">
        <f>'[3]Yearly HC Ethylene'!F46</f>
        <v>119785.66041705426</v>
      </c>
      <c r="AM46" s="126">
        <f>'[3]Yearly HC Ethylene'!G46</f>
        <v>116693.98220295265</v>
      </c>
      <c r="AN46" s="126">
        <f>'[3]Yearly HC Ethylene'!H46</f>
        <v>113602.30398885108</v>
      </c>
      <c r="AO46" s="126">
        <f>'[3]Yearly HC Ethylene'!I46</f>
        <v>110510.6257747495</v>
      </c>
      <c r="AP46" s="126">
        <f>'[3]Yearly HC Ethylene'!J46</f>
        <v>107418.94756064792</v>
      </c>
      <c r="AQ46" s="126">
        <f>'[3]Yearly HC Ethylene'!K46</f>
        <v>104327.26934654634</v>
      </c>
      <c r="AR46" s="126">
        <f>'[3]Yearly HC Ethylene'!L46</f>
        <v>101235.59113244474</v>
      </c>
      <c r="AS46" s="126">
        <f>'[3]Yearly HC Ethylene'!M46</f>
        <v>98143.91291834318</v>
      </c>
      <c r="AT46" s="126">
        <f>'[3]Yearly HC Ethylene'!N46</f>
        <v>95052.234704241593</v>
      </c>
      <c r="AU46" s="126">
        <f>'[3]Yearly HC Ethylene'!O46</f>
        <v>91960.556490140021</v>
      </c>
      <c r="AV46" s="126">
        <f>'[3]Yearly HC Ethylene'!P46</f>
        <v>88868.87827603842</v>
      </c>
      <c r="AW46" s="126">
        <f>'[3]Yearly HC Ethylene'!Q46</f>
        <v>85777.200061936834</v>
      </c>
      <c r="AX46" s="126">
        <f>'[3]Yearly HC Ethylene'!R46</f>
        <v>82685.521847835276</v>
      </c>
      <c r="AY46" s="126">
        <f>'[3]Yearly HC Ethylene'!S46</f>
        <v>79593.843633733675</v>
      </c>
      <c r="AZ46" s="126">
        <f>'[3]Yearly HC Ethylene'!T46</f>
        <v>76502.165419632103</v>
      </c>
      <c r="BA46" s="126">
        <f>'[3]Yearly HC Ethylene'!U46</f>
        <v>73410.487205530517</v>
      </c>
      <c r="BB46" s="126">
        <f>'[3]Yearly HC Ethylene'!V46</f>
        <v>70318.808991428945</v>
      </c>
      <c r="BC46" s="126">
        <f>'[3]Yearly HC Ethylene'!W46</f>
        <v>67227.130777327373</v>
      </c>
      <c r="BD46" s="126">
        <f>'[3]Yearly HC Ethylene'!X46</f>
        <v>64135.452563225779</v>
      </c>
      <c r="BE46" s="126">
        <f>'[3]Yearly HC Ethylene'!Y46</f>
        <v>60950.08713051505</v>
      </c>
      <c r="BF46" s="126">
        <f>'[3]Yearly HC Ethylene'!Z46</f>
        <v>57764.721697804343</v>
      </c>
      <c r="BG46" s="126">
        <f>'[3]Yearly HC Ethylene'!AA46</f>
        <v>54579.356265093622</v>
      </c>
      <c r="BH46" s="126">
        <f>'[3]Yearly HC Ethylene'!AB46</f>
        <v>51393.9908323829</v>
      </c>
      <c r="BI46" s="126">
        <f>'[3]Yearly HC Ethylene'!AC46</f>
        <v>48208.625399672172</v>
      </c>
      <c r="BJ46" s="126">
        <f>'[3]Yearly HC Ethylene'!AD46</f>
        <v>45023.259966961457</v>
      </c>
      <c r="BK46" s="126">
        <f>'[3]Yearly HC Ethylene'!AE46</f>
        <v>41837.89453425075</v>
      </c>
      <c r="BL46" s="126">
        <f>'[3]Yearly HC Ethylene'!AF46</f>
        <v>38652.529101540029</v>
      </c>
      <c r="BM46" s="126">
        <f>'[3]Yearly HC Ethylene'!AG46</f>
        <v>35467.163668829307</v>
      </c>
      <c r="BN46" s="126">
        <f>'[3]Yearly HC Ethylene'!AH46</f>
        <v>32281.798236118582</v>
      </c>
      <c r="BO46" s="126"/>
      <c r="BP46" s="126">
        <f t="shared" si="54"/>
        <v>767123.62782556249</v>
      </c>
      <c r="BQ46" s="126">
        <f t="shared" si="55"/>
        <v>743938.03113900847</v>
      </c>
      <c r="BR46" s="126">
        <f t="shared" si="56"/>
        <v>721001.33523857547</v>
      </c>
      <c r="BS46" s="126">
        <f t="shared" si="57"/>
        <v>698311.04704994161</v>
      </c>
      <c r="BT46" s="126">
        <f t="shared" si="58"/>
        <v>675864.69615747617</v>
      </c>
      <c r="BU46" s="126">
        <f t="shared" si="59"/>
        <v>653659.8346095141</v>
      </c>
      <c r="BV46" s="126">
        <f t="shared" si="60"/>
        <v>631694.03672524495</v>
      </c>
      <c r="BW46" s="126">
        <f t="shared" si="61"/>
        <v>609964.89890319866</v>
      </c>
      <c r="BX46" s="126">
        <f t="shared" si="62"/>
        <v>588470.03943132376</v>
      </c>
      <c r="BY46" s="126">
        <f t="shared" si="63"/>
        <v>567207.09829863708</v>
      </c>
      <c r="BZ46" s="126">
        <f t="shared" si="64"/>
        <v>546173.73700843519</v>
      </c>
      <c r="CA46" s="126">
        <f t="shared" si="65"/>
        <v>525367.63839305833</v>
      </c>
      <c r="CB46" s="126">
        <f t="shared" si="66"/>
        <v>504786.50643018761</v>
      </c>
      <c r="CC46" s="126">
        <f t="shared" si="67"/>
        <v>484428.06606067019</v>
      </c>
      <c r="CD46" s="126">
        <f t="shared" si="68"/>
        <v>464290.06300785276</v>
      </c>
      <c r="CE46" s="126">
        <f t="shared" si="69"/>
        <v>444370.26359841909</v>
      </c>
      <c r="CF46" s="126">
        <f t="shared" si="70"/>
        <v>424666.45458471164</v>
      </c>
      <c r="CG46" s="126">
        <f t="shared" si="71"/>
        <v>405176.44296853157</v>
      </c>
      <c r="CH46" s="126">
        <f t="shared" si="72"/>
        <v>385898.05582640093</v>
      </c>
      <c r="CI46" s="126">
        <f t="shared" si="73"/>
        <v>366829.14013627789</v>
      </c>
      <c r="CJ46" s="126">
        <f t="shared" si="74"/>
        <v>347967.56260571152</v>
      </c>
      <c r="CK46" s="126">
        <f t="shared" si="75"/>
        <v>328805.79758016136</v>
      </c>
      <c r="CL46" s="126">
        <f t="shared" si="76"/>
        <v>309852.90048419056</v>
      </c>
      <c r="CM46" s="126">
        <f t="shared" si="77"/>
        <v>291106.73622477584</v>
      </c>
      <c r="CN46" s="126">
        <f t="shared" si="78"/>
        <v>272565.18932246487</v>
      </c>
      <c r="CO46" s="126">
        <f t="shared" si="79"/>
        <v>254226.16374170611</v>
      </c>
      <c r="CP46" s="126">
        <f t="shared" si="80"/>
        <v>236087.58272259097</v>
      </c>
      <c r="CQ46" s="126">
        <f t="shared" si="81"/>
        <v>218147.38861399668</v>
      </c>
      <c r="CR46" s="126">
        <f t="shared" si="82"/>
        <v>200403.54270811868</v>
      </c>
      <c r="CS46" s="126">
        <f t="shared" si="83"/>
        <v>182854.02507638111</v>
      </c>
      <c r="CT46" s="126">
        <f t="shared" si="84"/>
        <v>165496.83440671445</v>
      </c>
    </row>
    <row r="47" spans="1:98" s="14" customFormat="1">
      <c r="A47" s="382"/>
      <c r="B47" s="10" t="s">
        <v>119</v>
      </c>
      <c r="C47" s="62" t="s">
        <v>197</v>
      </c>
      <c r="D47" s="127">
        <f>'[2]Yearly HC Ethylene'!D47</f>
        <v>-52350.398161325254</v>
      </c>
      <c r="E47" s="127">
        <f>'[2]Yearly HC Ethylene'!E47</f>
        <v>-50709.725826386129</v>
      </c>
      <c r="F47" s="127">
        <f>'[2]Yearly HC Ethylene'!F47</f>
        <v>-49089.37628883915</v>
      </c>
      <c r="G47" s="127">
        <f>'[2]Yearly HC Ethylene'!G47</f>
        <v>-47489.145988683333</v>
      </c>
      <c r="H47" s="127">
        <f>'[2]Yearly HC Ethylene'!H47</f>
        <v>-45908.833216004074</v>
      </c>
      <c r="I47" s="127">
        <f>'[2]Yearly HC Ethylene'!I47</f>
        <v>-44348.238095073379</v>
      </c>
      <c r="J47" s="127">
        <f>'[2]Yearly HC Ethylene'!J47</f>
        <v>-42807.162568583735</v>
      </c>
      <c r="K47" s="127">
        <f>'[2]Yearly HC Ethylene'!K47</f>
        <v>-41285.410382009344</v>
      </c>
      <c r="L47" s="127">
        <f>'[2]Yearly HC Ethylene'!L47</f>
        <v>-39782.787068099948</v>
      </c>
      <c r="M47" s="127">
        <f>'[2]Yearly HC Ethylene'!M47</f>
        <v>-38299.0999315019</v>
      </c>
      <c r="N47" s="127">
        <f>'[2]Yearly HC Ethylene'!N47</f>
        <v>-36834.158033506246</v>
      </c>
      <c r="O47" s="127">
        <f>'[2]Yearly HC Ethylene'!O47</f>
        <v>-35387.77217692486</v>
      </c>
      <c r="P47" s="127">
        <f>'[2]Yearly HC Ethylene'!P47</f>
        <v>-33959.754891090677</v>
      </c>
      <c r="Q47" s="127">
        <f>'[2]Yearly HC Ethylene'!Q47</f>
        <v>-32549.92041698331</v>
      </c>
      <c r="R47" s="127">
        <f>'[2]Yearly HC Ethylene'!R47</f>
        <v>-31158.084692477423</v>
      </c>
      <c r="S47" s="127">
        <f>'[2]Yearly HC Ethylene'!S47</f>
        <v>-29784.065337714099</v>
      </c>
      <c r="T47" s="127">
        <f>'[2]Yearly HC Ethylene'!T47</f>
        <v>-28427.68164059351</v>
      </c>
      <c r="U47" s="127">
        <f>'[2]Yearly HC Ethylene'!U47</f>
        <v>-27088.754542387964</v>
      </c>
      <c r="V47" s="127">
        <f>'[2]Yearly HC Ethylene'!V47</f>
        <v>-25767.106623474683</v>
      </c>
      <c r="W47" s="127">
        <f>'[2]Yearly HC Ethylene'!W47</f>
        <v>-24462.56208918686</v>
      </c>
      <c r="X47" s="127">
        <f>'[2]Yearly HC Ethylene'!X47</f>
        <v>-23174.946755782876</v>
      </c>
      <c r="Y47" s="127">
        <f>'[2]Yearly HC Ethylene'!Y47</f>
        <v>-21870.470634819125</v>
      </c>
      <c r="Z47" s="127">
        <f>'[2]Yearly HC Ethylene'!Z47</f>
        <v>-20583.048620757821</v>
      </c>
      <c r="AA47" s="127">
        <f>'[2]Yearly HC Ethylene'!AA47</f>
        <v>-19312.506382839987</v>
      </c>
      <c r="AB47" s="127">
        <f>'[2]Yearly HC Ethylene'!AB47</f>
        <v>-18058.671191758709</v>
      </c>
      <c r="AC47" s="127">
        <f>'[2]Yearly HC Ethylene'!AC47</f>
        <v>-16821.371905805252</v>
      </c>
      <c r="AD47" s="127">
        <f>'[2]Yearly HC Ethylene'!AD47</f>
        <v>-15600.438957130769</v>
      </c>
      <c r="AE47" s="127">
        <f>'[2]Yearly HC Ethylene'!AE47</f>
        <v>-14395.704338122654</v>
      </c>
      <c r="AF47" s="127">
        <f>'[2]Yearly HC Ethylene'!AF47</f>
        <v>-13207.001587893814</v>
      </c>
      <c r="AG47" s="127">
        <f>'[2]Yearly HC Ethylene'!AG47</f>
        <v>-12034.165778884839</v>
      </c>
      <c r="AH47" s="127">
        <f>'[2]Yearly HC Ethylene'!AH47</f>
        <v>-10877.033503577579</v>
      </c>
      <c r="AI47" s="127"/>
      <c r="AJ47" s="127">
        <f>'[3]Yearly HC Ethylene'!D47</f>
        <v>27823.255001896119</v>
      </c>
      <c r="AK47" s="127">
        <f>'[3]Yearly HC Ethylene'!E47</f>
        <v>27140.384296947857</v>
      </c>
      <c r="AL47" s="127">
        <f>'[3]Yearly HC Ethylene'!F47</f>
        <v>26457.513591999654</v>
      </c>
      <c r="AM47" s="127">
        <f>'[3]Yearly HC Ethylene'!G47</f>
        <v>25774.64288705145</v>
      </c>
      <c r="AN47" s="127">
        <f>'[3]Yearly HC Ethylene'!H47</f>
        <v>25091.772182103246</v>
      </c>
      <c r="AO47" s="127">
        <f>'[3]Yearly HC Ethylene'!I47</f>
        <v>24408.901477155014</v>
      </c>
      <c r="AP47" s="127">
        <f>'[3]Yearly HC Ethylene'!J47</f>
        <v>23726.030772206781</v>
      </c>
      <c r="AQ47" s="127">
        <f>'[3]Yearly HC Ethylene'!K47</f>
        <v>23043.160067258577</v>
      </c>
      <c r="AR47" s="127">
        <f>'[3]Yearly HC Ethylene'!L47</f>
        <v>22360.289362310374</v>
      </c>
      <c r="AS47" s="127">
        <f>'[3]Yearly HC Ethylene'!M47</f>
        <v>21677.418657362141</v>
      </c>
      <c r="AT47" s="127">
        <f>'[3]Yearly HC Ethylene'!N47</f>
        <v>20994.547952413908</v>
      </c>
      <c r="AU47" s="127">
        <f>'[3]Yearly HC Ethylene'!O47</f>
        <v>20311.677247465705</v>
      </c>
      <c r="AV47" s="127">
        <f>'[3]Yearly HC Ethylene'!P47</f>
        <v>19628.806542517472</v>
      </c>
      <c r="AW47" s="127">
        <f>'[3]Yearly HC Ethylene'!Q47</f>
        <v>18945.935837569254</v>
      </c>
      <c r="AX47" s="127">
        <f>'[3]Yearly HC Ethylene'!R47</f>
        <v>18263.065132621021</v>
      </c>
      <c r="AY47" s="127">
        <f>'[3]Yearly HC Ethylene'!S47</f>
        <v>17580.194427672817</v>
      </c>
      <c r="AZ47" s="127">
        <f>'[3]Yearly HC Ethylene'!T47</f>
        <v>16897.323722724599</v>
      </c>
      <c r="BA47" s="127">
        <f>'[3]Yearly HC Ethylene'!U47</f>
        <v>16214.453017776381</v>
      </c>
      <c r="BB47" s="127">
        <f>'[3]Yearly HC Ethylene'!V47</f>
        <v>15531.582312828163</v>
      </c>
      <c r="BC47" s="127">
        <f>'[3]Yearly HC Ethylene'!W47</f>
        <v>14848.71160787993</v>
      </c>
      <c r="BD47" s="127">
        <f>'[3]Yearly HC Ethylene'!X47</f>
        <v>14165.840902931726</v>
      </c>
      <c r="BE47" s="127">
        <f>'[3]Yearly HC Ethylene'!Y47</f>
        <v>13462.277146318404</v>
      </c>
      <c r="BF47" s="127">
        <f>'[3]Yearly HC Ethylene'!Z47</f>
        <v>12758.713389705081</v>
      </c>
      <c r="BG47" s="127">
        <f>'[3]Yearly HC Ethylene'!AA47</f>
        <v>12055.149633091758</v>
      </c>
      <c r="BH47" s="127">
        <f>'[3]Yearly HC Ethylene'!AB47</f>
        <v>11351.58587647845</v>
      </c>
      <c r="BI47" s="127">
        <f>'[3]Yearly HC Ethylene'!AC47</f>
        <v>10648.022119865127</v>
      </c>
      <c r="BJ47" s="127">
        <f>'[3]Yearly HC Ethylene'!AD47</f>
        <v>9944.4583632518188</v>
      </c>
      <c r="BK47" s="127">
        <f>'[3]Yearly HC Ethylene'!AE47</f>
        <v>9240.894606638496</v>
      </c>
      <c r="BL47" s="127">
        <f>'[3]Yearly HC Ethylene'!AF47</f>
        <v>8537.3308500251878</v>
      </c>
      <c r="BM47" s="127">
        <f>'[3]Yearly HC Ethylene'!AG47</f>
        <v>7833.7670934118723</v>
      </c>
      <c r="BN47" s="127">
        <f>'[3]Yearly HC Ethylene'!AH47</f>
        <v>7130.2033367985496</v>
      </c>
      <c r="BO47" s="127"/>
      <c r="BP47" s="127">
        <f t="shared" si="54"/>
        <v>-24527.143159429135</v>
      </c>
      <c r="BQ47" s="127">
        <f t="shared" si="55"/>
        <v>-23569.341529438272</v>
      </c>
      <c r="BR47" s="127">
        <f t="shared" si="56"/>
        <v>-22631.862696839496</v>
      </c>
      <c r="BS47" s="127">
        <f t="shared" si="57"/>
        <v>-21714.503101631883</v>
      </c>
      <c r="BT47" s="127">
        <f t="shared" si="58"/>
        <v>-20817.061033900827</v>
      </c>
      <c r="BU47" s="127">
        <f t="shared" si="59"/>
        <v>-19939.336617918365</v>
      </c>
      <c r="BV47" s="127">
        <f t="shared" si="60"/>
        <v>-19081.131796376954</v>
      </c>
      <c r="BW47" s="127">
        <f t="shared" si="61"/>
        <v>-18242.250314750767</v>
      </c>
      <c r="BX47" s="127">
        <f t="shared" si="62"/>
        <v>-17422.497705789574</v>
      </c>
      <c r="BY47" s="127">
        <f t="shared" si="63"/>
        <v>-16621.681274139759</v>
      </c>
      <c r="BZ47" s="127">
        <f t="shared" si="64"/>
        <v>-15839.610081092338</v>
      </c>
      <c r="CA47" s="127">
        <f t="shared" si="65"/>
        <v>-15076.094929459156</v>
      </c>
      <c r="CB47" s="127">
        <f t="shared" si="66"/>
        <v>-14330.948348573205</v>
      </c>
      <c r="CC47" s="127">
        <f t="shared" si="67"/>
        <v>-13603.984579414056</v>
      </c>
      <c r="CD47" s="127">
        <f t="shared" si="68"/>
        <v>-12895.019559856402</v>
      </c>
      <c r="CE47" s="127">
        <f t="shared" si="69"/>
        <v>-12203.870910041282</v>
      </c>
      <c r="CF47" s="127">
        <f t="shared" si="70"/>
        <v>-11530.357917868911</v>
      </c>
      <c r="CG47" s="127">
        <f t="shared" si="71"/>
        <v>-10874.301524611583</v>
      </c>
      <c r="CH47" s="127">
        <f t="shared" si="72"/>
        <v>-10235.52431064652</v>
      </c>
      <c r="CI47" s="127">
        <f t="shared" si="73"/>
        <v>-9613.8504813069303</v>
      </c>
      <c r="CJ47" s="127">
        <f t="shared" si="74"/>
        <v>-9009.1058528511494</v>
      </c>
      <c r="CK47" s="127">
        <f t="shared" si="75"/>
        <v>-8408.1934885007213</v>
      </c>
      <c r="CL47" s="127">
        <f t="shared" si="76"/>
        <v>-7824.3352310527407</v>
      </c>
      <c r="CM47" s="127">
        <f t="shared" si="77"/>
        <v>-7257.356749748229</v>
      </c>
      <c r="CN47" s="127">
        <f t="shared" si="78"/>
        <v>-6707.0853152802592</v>
      </c>
      <c r="CO47" s="127">
        <f t="shared" si="79"/>
        <v>-6173.349785940125</v>
      </c>
      <c r="CP47" s="127">
        <f t="shared" si="80"/>
        <v>-5655.9805938789505</v>
      </c>
      <c r="CQ47" s="127">
        <f t="shared" si="81"/>
        <v>-5154.809731484158</v>
      </c>
      <c r="CR47" s="127">
        <f t="shared" si="82"/>
        <v>-4669.670737868626</v>
      </c>
      <c r="CS47" s="127">
        <f t="shared" si="83"/>
        <v>-4200.3986854729665</v>
      </c>
      <c r="CT47" s="127">
        <f t="shared" si="84"/>
        <v>-3746.8301667790292</v>
      </c>
    </row>
    <row r="48" spans="1:98" s="13" customFormat="1">
      <c r="A48" s="380" t="s">
        <v>120</v>
      </c>
      <c r="B48" s="6" t="s">
        <v>121</v>
      </c>
      <c r="C48" s="7" t="s">
        <v>197</v>
      </c>
      <c r="D48" s="125">
        <f>'[2]Yearly HC Ethylene'!D48</f>
        <v>292255.79815384618</v>
      </c>
      <c r="E48" s="125">
        <f>'[2]Yearly HC Ethylene'!E48</f>
        <v>283096.44083092845</v>
      </c>
      <c r="F48" s="125">
        <f>'[2]Yearly HC Ethylene'!F48</f>
        <v>274050.53929022484</v>
      </c>
      <c r="G48" s="125">
        <f>'[2]Yearly HC Ethylene'!G48</f>
        <v>265116.95712030918</v>
      </c>
      <c r="H48" s="125">
        <f>'[2]Yearly HC Ethylene'!H48</f>
        <v>256294.56823820624</v>
      </c>
      <c r="I48" s="125">
        <f>'[2]Yearly HC Ethylene'!I48</f>
        <v>247582.25680063045</v>
      </c>
      <c r="J48" s="125">
        <f>'[2]Yearly HC Ethylene'!J48</f>
        <v>238978.91711596036</v>
      </c>
      <c r="K48" s="125">
        <f>'[2]Yearly HC Ethylene'!K48</f>
        <v>230483.45355694173</v>
      </c>
      <c r="L48" s="125">
        <f>'[2]Yearly HC Ethylene'!L48</f>
        <v>222094.78047411551</v>
      </c>
      <c r="M48" s="125">
        <f>'[2]Yearly HC Ethylene'!M48</f>
        <v>213811.82210996264</v>
      </c>
      <c r="N48" s="125">
        <f>'[2]Yearly HC Ethylene'!N48</f>
        <v>205633.51251376118</v>
      </c>
      <c r="O48" s="125">
        <f>'[2]Yearly HC Ethylene'!O48</f>
        <v>197558.79545715012</v>
      </c>
      <c r="P48" s="125">
        <f>'[2]Yearly HC Ethylene'!P48</f>
        <v>189586.62435039302</v>
      </c>
      <c r="Q48" s="125">
        <f>'[2]Yearly HC Ethylene'!Q48</f>
        <v>181715.96215933733</v>
      </c>
      <c r="R48" s="125">
        <f>'[2]Yearly HC Ethylene'!R48</f>
        <v>173945.78132306217</v>
      </c>
      <c r="S48" s="125">
        <f>'[2]Yearly HC Ethylene'!S48</f>
        <v>166275.0636722107</v>
      </c>
      <c r="T48" s="125">
        <f>'[2]Yearly HC Ethylene'!T48</f>
        <v>158702.80034799976</v>
      </c>
      <c r="U48" s="125">
        <f>'[2]Yearly HC Ethylene'!U48</f>
        <v>151227.99172190294</v>
      </c>
      <c r="V48" s="125">
        <f>'[2]Yearly HC Ethylene'!V48</f>
        <v>143849.64731600045</v>
      </c>
      <c r="W48" s="125">
        <f>'[2]Yearly HC Ethylene'!W48</f>
        <v>136566.78572399105</v>
      </c>
      <c r="X48" s="125">
        <f>'[2]Yearly HC Ethylene'!X48</f>
        <v>129378.43453286037</v>
      </c>
      <c r="Y48" s="125">
        <f>'[2]Yearly HC Ethylene'!Y48</f>
        <v>122095.95487090953</v>
      </c>
      <c r="Z48" s="125">
        <f>'[2]Yearly HC Ethylene'!Z48</f>
        <v>114908.68292083123</v>
      </c>
      <c r="AA48" s="125">
        <f>'[2]Yearly HC Ethylene'!AA48</f>
        <v>107815.64544886097</v>
      </c>
      <c r="AB48" s="125">
        <f>'[2]Yearly HC Ethylene'!AB48</f>
        <v>100815.87816163609</v>
      </c>
      <c r="AC48" s="125">
        <f>'[2]Yearly HC Ethylene'!AC48</f>
        <v>93908.425628855461</v>
      </c>
      <c r="AD48" s="125">
        <f>'[2]Yearly HC Ethylene'!AD48</f>
        <v>87092.341206582772</v>
      </c>
      <c r="AE48" s="125">
        <f>'[2]Yearly HC Ethylene'!AE48</f>
        <v>80366.686961188796</v>
      </c>
      <c r="AF48" s="125">
        <f>'[2]Yearly HC Ethylene'!AF48</f>
        <v>73730.533593926506</v>
      </c>
      <c r="AG48" s="125">
        <f>'[2]Yearly HC Ethylene'!AG48</f>
        <v>67182.960366134706</v>
      </c>
      <c r="AH48" s="125">
        <f>'[2]Yearly HC Ethylene'!AH48</f>
        <v>60723.055025064648</v>
      </c>
      <c r="AI48" s="125"/>
      <c r="AJ48" s="125">
        <f>'[3]Yearly HC Ethylene'!D48</f>
        <v>57420.121340898964</v>
      </c>
      <c r="AK48" s="125">
        <f>'[3]Yearly HC Ethylene'!E48</f>
        <v>56010.849897439177</v>
      </c>
      <c r="AL48" s="125">
        <f>'[3]Yearly HC Ethylene'!F48</f>
        <v>54601.578453979389</v>
      </c>
      <c r="AM48" s="125">
        <f>'[3]Yearly HC Ethylene'!G48</f>
        <v>53192.307010519595</v>
      </c>
      <c r="AN48" s="125">
        <f>'[3]Yearly HC Ethylene'!H48</f>
        <v>51783.035567059807</v>
      </c>
      <c r="AO48" s="125">
        <f>'[3]Yearly HC Ethylene'!I48</f>
        <v>50373.764123600013</v>
      </c>
      <c r="AP48" s="125">
        <f>'[3]Yearly HC Ethylene'!J48</f>
        <v>48964.492680140225</v>
      </c>
      <c r="AQ48" s="125">
        <f>'[3]Yearly HC Ethylene'!K48</f>
        <v>47555.221236680431</v>
      </c>
      <c r="AR48" s="125">
        <f>'[3]Yearly HC Ethylene'!L48</f>
        <v>46145.949793220636</v>
      </c>
      <c r="AS48" s="125">
        <f>'[3]Yearly HC Ethylene'!M48</f>
        <v>44736.678349760856</v>
      </c>
      <c r="AT48" s="125">
        <f>'[3]Yearly HC Ethylene'!N48</f>
        <v>43327.406906301061</v>
      </c>
      <c r="AU48" s="125">
        <f>'[3]Yearly HC Ethylene'!O48</f>
        <v>41918.135462841274</v>
      </c>
      <c r="AV48" s="125">
        <f>'[3]Yearly HC Ethylene'!P48</f>
        <v>40508.864019381472</v>
      </c>
      <c r="AW48" s="125">
        <f>'[3]Yearly HC Ethylene'!Q48</f>
        <v>39099.592575921677</v>
      </c>
      <c r="AX48" s="125">
        <f>'[3]Yearly HC Ethylene'!R48</f>
        <v>37690.321132461897</v>
      </c>
      <c r="AY48" s="125">
        <f>'[3]Yearly HC Ethylene'!S48</f>
        <v>36281.049689002102</v>
      </c>
      <c r="AZ48" s="125">
        <f>'[3]Yearly HC Ethylene'!T48</f>
        <v>34871.778245542315</v>
      </c>
      <c r="BA48" s="125">
        <f>'[3]Yearly HC Ethylene'!U48</f>
        <v>33462.50680208252</v>
      </c>
      <c r="BB48" s="125">
        <f>'[3]Yearly HC Ethylene'!V48</f>
        <v>32053.235358622733</v>
      </c>
      <c r="BC48" s="125">
        <f>'[3]Yearly HC Ethylene'!W48</f>
        <v>30643.963915162945</v>
      </c>
      <c r="BD48" s="125">
        <f>'[3]Yearly HC Ethylene'!X48</f>
        <v>29234.692471703151</v>
      </c>
      <c r="BE48" s="125">
        <f>'[3]Yearly HC Ethylene'!Y48</f>
        <v>27782.715832987</v>
      </c>
      <c r="BF48" s="125">
        <f>'[3]Yearly HC Ethylene'!Z48</f>
        <v>26330.739194270856</v>
      </c>
      <c r="BG48" s="125">
        <f>'[3]Yearly HC Ethylene'!AA48</f>
        <v>24878.762555554706</v>
      </c>
      <c r="BH48" s="125">
        <f>'[3]Yearly HC Ethylene'!AB48</f>
        <v>23426.785916838558</v>
      </c>
      <c r="BI48" s="125">
        <f>'[3]Yearly HC Ethylene'!AC48</f>
        <v>21974.809278122408</v>
      </c>
      <c r="BJ48" s="125">
        <f>'[3]Yearly HC Ethylene'!AD48</f>
        <v>20522.832639406261</v>
      </c>
      <c r="BK48" s="125">
        <f>'[3]Yearly HC Ethylene'!AE48</f>
        <v>19070.856000690117</v>
      </c>
      <c r="BL48" s="125">
        <f>'[3]Yearly HC Ethylene'!AF48</f>
        <v>17618.87936197397</v>
      </c>
      <c r="BM48" s="125">
        <f>'[3]Yearly HC Ethylene'!AG48</f>
        <v>16166.902723257821</v>
      </c>
      <c r="BN48" s="125">
        <f>'[3]Yearly HC Ethylene'!AH48</f>
        <v>14714.92608454167</v>
      </c>
      <c r="BO48" s="125"/>
      <c r="BP48" s="125">
        <f t="shared" si="54"/>
        <v>349675.91949474515</v>
      </c>
      <c r="BQ48" s="125">
        <f t="shared" si="55"/>
        <v>339107.29072836763</v>
      </c>
      <c r="BR48" s="125">
        <f t="shared" si="56"/>
        <v>328652.11774420424</v>
      </c>
      <c r="BS48" s="125">
        <f t="shared" si="57"/>
        <v>318309.26413082879</v>
      </c>
      <c r="BT48" s="125">
        <f t="shared" si="58"/>
        <v>308077.60380526603</v>
      </c>
      <c r="BU48" s="125">
        <f t="shared" si="59"/>
        <v>297956.02092423046</v>
      </c>
      <c r="BV48" s="125">
        <f t="shared" si="60"/>
        <v>287943.40979610058</v>
      </c>
      <c r="BW48" s="125">
        <f t="shared" si="61"/>
        <v>278038.67479362217</v>
      </c>
      <c r="BX48" s="125">
        <f t="shared" si="62"/>
        <v>268240.73026733613</v>
      </c>
      <c r="BY48" s="125">
        <f t="shared" si="63"/>
        <v>258548.50045972349</v>
      </c>
      <c r="BZ48" s="125">
        <f t="shared" si="64"/>
        <v>248960.91942006224</v>
      </c>
      <c r="CA48" s="125">
        <f t="shared" si="65"/>
        <v>239476.9309199914</v>
      </c>
      <c r="CB48" s="125">
        <f t="shared" si="66"/>
        <v>230095.48836977448</v>
      </c>
      <c r="CC48" s="125">
        <f t="shared" si="67"/>
        <v>220815.55473525901</v>
      </c>
      <c r="CD48" s="125">
        <f t="shared" si="68"/>
        <v>211636.10245552406</v>
      </c>
      <c r="CE48" s="125">
        <f t="shared" si="69"/>
        <v>202556.1133612128</v>
      </c>
      <c r="CF48" s="125">
        <f t="shared" si="70"/>
        <v>193574.57859354207</v>
      </c>
      <c r="CG48" s="125">
        <f t="shared" si="71"/>
        <v>184690.49852398547</v>
      </c>
      <c r="CH48" s="125">
        <f t="shared" si="72"/>
        <v>175902.88267462319</v>
      </c>
      <c r="CI48" s="125">
        <f t="shared" si="73"/>
        <v>167210.749639154</v>
      </c>
      <c r="CJ48" s="125">
        <f t="shared" si="74"/>
        <v>158613.12700456352</v>
      </c>
      <c r="CK48" s="125">
        <f t="shared" si="75"/>
        <v>149878.67070389653</v>
      </c>
      <c r="CL48" s="125">
        <f t="shared" si="76"/>
        <v>141239.42211510209</v>
      </c>
      <c r="CM48" s="125">
        <f t="shared" si="77"/>
        <v>132694.40800441569</v>
      </c>
      <c r="CN48" s="125">
        <f t="shared" si="78"/>
        <v>124242.66407847466</v>
      </c>
      <c r="CO48" s="125">
        <f t="shared" si="79"/>
        <v>115883.23490697787</v>
      </c>
      <c r="CP48" s="125">
        <f t="shared" si="80"/>
        <v>107615.17384598903</v>
      </c>
      <c r="CQ48" s="125">
        <f t="shared" si="81"/>
        <v>99437.542961878906</v>
      </c>
      <c r="CR48" s="125">
        <f t="shared" si="82"/>
        <v>91349.41295590048</v>
      </c>
      <c r="CS48" s="125">
        <f t="shared" si="83"/>
        <v>83349.863089392529</v>
      </c>
      <c r="CT48" s="125">
        <f t="shared" si="84"/>
        <v>75437.98110960632</v>
      </c>
    </row>
    <row r="49" spans="1:98" s="14" customFormat="1">
      <c r="A49" s="382"/>
      <c r="B49" s="10" t="s">
        <v>122</v>
      </c>
      <c r="C49" s="62" t="s">
        <v>197</v>
      </c>
      <c r="D49" s="127">
        <f>'[2]Yearly HC Ethylene'!D49</f>
        <v>21707.02197834033</v>
      </c>
      <c r="E49" s="127">
        <f>'[2]Yearly HC Ethylene'!E49</f>
        <v>21026.719407879827</v>
      </c>
      <c r="F49" s="127">
        <f>'[2]Yearly HC Ethylene'!F49</f>
        <v>20354.843657943158</v>
      </c>
      <c r="G49" s="127">
        <f>'[2]Yearly HC Ethylene'!G49</f>
        <v>19691.310322650403</v>
      </c>
      <c r="H49" s="127">
        <f>'[2]Yearly HC Ethylene'!H49</f>
        <v>19036.035763257525</v>
      </c>
      <c r="I49" s="127">
        <f>'[2]Yearly HC Ethylene'!I49</f>
        <v>18388.937101563741</v>
      </c>
      <c r="J49" s="127">
        <f>'[2]Yearly HC Ethylene'!J49</f>
        <v>17749.932213373453</v>
      </c>
      <c r="K49" s="127">
        <f>'[2]Yearly HC Ethylene'!K49</f>
        <v>17118.939722012408</v>
      </c>
      <c r="L49" s="127">
        <f>'[2]Yearly HC Ethylene'!L49</f>
        <v>16495.8789918976</v>
      </c>
      <c r="M49" s="127">
        <f>'[2]Yearly HC Ethylene'!M49</f>
        <v>15880.670122160493</v>
      </c>
      <c r="N49" s="127">
        <f>'[2]Yearly HC Ethylene'!N49</f>
        <v>15273.233940323085</v>
      </c>
      <c r="O49" s="127">
        <f>'[2]Yearly HC Ethylene'!O49</f>
        <v>14673.491996026507</v>
      </c>
      <c r="P49" s="127">
        <f>'[2]Yearly HC Ethylene'!P49</f>
        <v>14081.36655481158</v>
      </c>
      <c r="Q49" s="127">
        <f>'[2]Yearly HC Ethylene'!Q49</f>
        <v>13496.780591951054</v>
      </c>
      <c r="R49" s="127">
        <f>'[2]Yearly HC Ethylene'!R49</f>
        <v>12919.657786332958</v>
      </c>
      <c r="S49" s="127">
        <f>'[2]Yearly HC Ethylene'!S49</f>
        <v>12349.92251439483</v>
      </c>
      <c r="T49" s="127">
        <f>'[2]Yearly HC Ethylene'!T49</f>
        <v>11787.499844108233</v>
      </c>
      <c r="U49" s="127">
        <f>'[2]Yearly HC Ethylene'!U49</f>
        <v>11232.31552901328</v>
      </c>
      <c r="V49" s="127">
        <f>'[2]Yearly HC Ethylene'!V49</f>
        <v>10684.296002302714</v>
      </c>
      <c r="W49" s="127">
        <f>'[2]Yearly HC Ethylene'!W49</f>
        <v>10143.368370955126</v>
      </c>
      <c r="X49" s="127">
        <f>'[2]Yearly HC Ethylene'!X49</f>
        <v>9609.4604099169555</v>
      </c>
      <c r="Y49" s="127">
        <f>'[2]Yearly HC Ethylene'!Y49</f>
        <v>9068.561146061913</v>
      </c>
      <c r="Z49" s="127">
        <f>'[2]Yearly HC Ethylene'!Z49</f>
        <v>8534.7333446284192</v>
      </c>
      <c r="AA49" s="127">
        <f>'[2]Yearly HC Ethylene'!AA49</f>
        <v>8007.9047196024785</v>
      </c>
      <c r="AB49" s="127">
        <f>'[2]Yearly HC Ethylene'!AB49</f>
        <v>7488.003649009951</v>
      </c>
      <c r="AC49" s="127">
        <f>'[2]Yearly HC Ethylene'!AC49</f>
        <v>6974.9591691721826</v>
      </c>
      <c r="AD49" s="127">
        <f>'[2]Yearly HC Ethylene'!AD49</f>
        <v>6468.7009690094246</v>
      </c>
      <c r="AE49" s="127">
        <f>'[2]Yearly HC Ethylene'!AE49</f>
        <v>5969.159384391718</v>
      </c>
      <c r="AF49" s="127">
        <f>'[2]Yearly HC Ethylene'!AF49</f>
        <v>5476.2653925367813</v>
      </c>
      <c r="AG49" s="127">
        <f>'[2]Yearly HC Ethylene'!AG49</f>
        <v>4989.9506064545849</v>
      </c>
      <c r="AH49" s="127">
        <f>'[2]Yearly HC Ethylene'!AH49</f>
        <v>4510.1472694381882</v>
      </c>
      <c r="AI49" s="127"/>
      <c r="AJ49" s="127">
        <f>'[3]Yearly HC Ethylene'!D49</f>
        <v>4264.8250054212294</v>
      </c>
      <c r="AK49" s="127">
        <f>'[3]Yearly HC Ethylene'!E49</f>
        <v>4160.1527067367542</v>
      </c>
      <c r="AL49" s="127">
        <f>'[3]Yearly HC Ethylene'!F49</f>
        <v>4055.4804080522795</v>
      </c>
      <c r="AM49" s="127">
        <f>'[3]Yearly HC Ethylene'!G49</f>
        <v>3950.8081093678038</v>
      </c>
      <c r="AN49" s="127">
        <f>'[3]Yearly HC Ethylene'!H49</f>
        <v>3846.1358106833291</v>
      </c>
      <c r="AO49" s="127">
        <f>'[3]Yearly HC Ethylene'!I49</f>
        <v>3741.4635119988534</v>
      </c>
      <c r="AP49" s="127">
        <f>'[3]Yearly HC Ethylene'!J49</f>
        <v>3636.7912133143786</v>
      </c>
      <c r="AQ49" s="127">
        <f>'[3]Yearly HC Ethylene'!K49</f>
        <v>3532.1189146299034</v>
      </c>
      <c r="AR49" s="127">
        <f>'[3]Yearly HC Ethylene'!L49</f>
        <v>3427.4466159454278</v>
      </c>
      <c r="AS49" s="127">
        <f>'[3]Yearly HC Ethylene'!M49</f>
        <v>3322.774317260953</v>
      </c>
      <c r="AT49" s="127">
        <f>'[3]Yearly HC Ethylene'!N49</f>
        <v>3218.1020185764773</v>
      </c>
      <c r="AU49" s="127">
        <f>'[3]Yearly HC Ethylene'!O49</f>
        <v>3113.4297198920026</v>
      </c>
      <c r="AV49" s="127">
        <f>'[3]Yearly HC Ethylene'!P49</f>
        <v>3008.7574212075269</v>
      </c>
      <c r="AW49" s="127">
        <f>'[3]Yearly HC Ethylene'!Q49</f>
        <v>2904.0851225230513</v>
      </c>
      <c r="AX49" s="127">
        <f>'[3]Yearly HC Ethylene'!R49</f>
        <v>2799.4128238385765</v>
      </c>
      <c r="AY49" s="127">
        <f>'[3]Yearly HC Ethylene'!S49</f>
        <v>2694.7405251541018</v>
      </c>
      <c r="AZ49" s="127">
        <f>'[3]Yearly HC Ethylene'!T49</f>
        <v>2590.0682264696266</v>
      </c>
      <c r="BA49" s="127">
        <f>'[3]Yearly HC Ethylene'!U49</f>
        <v>2485.3959277851509</v>
      </c>
      <c r="BB49" s="127">
        <f>'[3]Yearly HC Ethylene'!V49</f>
        <v>2380.7236291006757</v>
      </c>
      <c r="BC49" s="127">
        <f>'[3]Yearly HC Ethylene'!W49</f>
        <v>2276.0513304162005</v>
      </c>
      <c r="BD49" s="127">
        <f>'[3]Yearly HC Ethylene'!X49</f>
        <v>2171.3790317317253</v>
      </c>
      <c r="BE49" s="127">
        <f>'[3]Yearly HC Ethylene'!Y49</f>
        <v>2063.5348452083263</v>
      </c>
      <c r="BF49" s="127">
        <f>'[3]Yearly HC Ethylene'!Z49</f>
        <v>1955.6906586849279</v>
      </c>
      <c r="BG49" s="127">
        <f>'[3]Yearly HC Ethylene'!AA49</f>
        <v>1847.8464721615289</v>
      </c>
      <c r="BH49" s="127">
        <f>'[3]Yearly HC Ethylene'!AB49</f>
        <v>1740.0022856381302</v>
      </c>
      <c r="BI49" s="127">
        <f>'[3]Yearly HC Ethylene'!AC49</f>
        <v>1632.1580991147316</v>
      </c>
      <c r="BJ49" s="127">
        <f>'[3]Yearly HC Ethylene'!AD49</f>
        <v>1524.3139125913328</v>
      </c>
      <c r="BK49" s="127">
        <f>'[3]Yearly HC Ethylene'!AE49</f>
        <v>1416.4697260679345</v>
      </c>
      <c r="BL49" s="127">
        <f>'[3]Yearly HC Ethylene'!AF49</f>
        <v>1308.6255395445357</v>
      </c>
      <c r="BM49" s="127">
        <f>'[3]Yearly HC Ethylene'!AG49</f>
        <v>1200.7813530211372</v>
      </c>
      <c r="BN49" s="127">
        <f>'[3]Yearly HC Ethylene'!AH49</f>
        <v>1092.9371664977382</v>
      </c>
      <c r="BO49" s="127"/>
      <c r="BP49" s="127">
        <f t="shared" si="54"/>
        <v>25971.846983761559</v>
      </c>
      <c r="BQ49" s="127">
        <f t="shared" si="55"/>
        <v>25186.872114616581</v>
      </c>
      <c r="BR49" s="127">
        <f t="shared" si="56"/>
        <v>24410.324065995439</v>
      </c>
      <c r="BS49" s="127">
        <f t="shared" si="57"/>
        <v>23642.118432018207</v>
      </c>
      <c r="BT49" s="127">
        <f t="shared" si="58"/>
        <v>22882.171573940854</v>
      </c>
      <c r="BU49" s="127">
        <f t="shared" si="59"/>
        <v>22130.400613562593</v>
      </c>
      <c r="BV49" s="127">
        <f t="shared" si="60"/>
        <v>21386.723426687833</v>
      </c>
      <c r="BW49" s="127">
        <f t="shared" si="61"/>
        <v>20651.058636642312</v>
      </c>
      <c r="BX49" s="127">
        <f t="shared" si="62"/>
        <v>19923.325607843028</v>
      </c>
      <c r="BY49" s="127">
        <f t="shared" si="63"/>
        <v>19203.444439421444</v>
      </c>
      <c r="BZ49" s="127">
        <f t="shared" si="64"/>
        <v>18491.335958899563</v>
      </c>
      <c r="CA49" s="127">
        <f t="shared" si="65"/>
        <v>17786.92171591851</v>
      </c>
      <c r="CB49" s="127">
        <f t="shared" si="66"/>
        <v>17090.123976019109</v>
      </c>
      <c r="CC49" s="127">
        <f t="shared" si="67"/>
        <v>16400.865714474105</v>
      </c>
      <c r="CD49" s="127">
        <f t="shared" si="68"/>
        <v>15719.070610171535</v>
      </c>
      <c r="CE49" s="127">
        <f t="shared" si="69"/>
        <v>15044.663039548932</v>
      </c>
      <c r="CF49" s="127">
        <f t="shared" si="70"/>
        <v>14377.56807057786</v>
      </c>
      <c r="CG49" s="127">
        <f t="shared" si="71"/>
        <v>13717.711456798432</v>
      </c>
      <c r="CH49" s="127">
        <f t="shared" si="72"/>
        <v>13065.019631403389</v>
      </c>
      <c r="CI49" s="127">
        <f t="shared" si="73"/>
        <v>12419.419701371327</v>
      </c>
      <c r="CJ49" s="127">
        <f t="shared" si="74"/>
        <v>11780.839441648681</v>
      </c>
      <c r="CK49" s="127">
        <f t="shared" si="75"/>
        <v>11132.095991270238</v>
      </c>
      <c r="CL49" s="127">
        <f t="shared" si="76"/>
        <v>10490.424003313346</v>
      </c>
      <c r="CM49" s="127">
        <f t="shared" si="77"/>
        <v>9855.7511917640077</v>
      </c>
      <c r="CN49" s="127">
        <f t="shared" si="78"/>
        <v>9228.0059346480812</v>
      </c>
      <c r="CO49" s="127">
        <f t="shared" si="79"/>
        <v>8607.1172682869146</v>
      </c>
      <c r="CP49" s="127">
        <f t="shared" si="80"/>
        <v>7993.0148816007577</v>
      </c>
      <c r="CQ49" s="127">
        <f t="shared" si="81"/>
        <v>7385.629110459653</v>
      </c>
      <c r="CR49" s="127">
        <f t="shared" si="82"/>
        <v>6784.8909320813173</v>
      </c>
      <c r="CS49" s="127">
        <f t="shared" si="83"/>
        <v>6190.7319594757219</v>
      </c>
      <c r="CT49" s="127">
        <f t="shared" si="84"/>
        <v>5603.0844359359262</v>
      </c>
    </row>
    <row r="50" spans="1:98">
      <c r="A50" s="1" t="s">
        <v>139</v>
      </c>
      <c r="B50" s="6" t="s">
        <v>50</v>
      </c>
      <c r="C50" s="7" t="s">
        <v>197</v>
      </c>
      <c r="D50" s="125">
        <f>'[2]Yearly HC Ethylene'!D50</f>
        <v>29305.030176899061</v>
      </c>
      <c r="E50" s="125">
        <f>'[2]Yearly HC Ethylene'!E50</f>
        <v>29100.830913616741</v>
      </c>
      <c r="F50" s="125">
        <f>'[2]Yearly HC Ethylene'!F50</f>
        <v>28898.054523434137</v>
      </c>
      <c r="G50" s="125">
        <f>'[2]Yearly HC Ethylene'!G50</f>
        <v>28696.69109168346</v>
      </c>
      <c r="H50" s="125">
        <f>'[2]Yearly HC Ethylene'!H50</f>
        <v>28496.730772782943</v>
      </c>
      <c r="I50" s="125">
        <f>'[2]Yearly HC Ethylene'!I50</f>
        <v>28298.163789755436</v>
      </c>
      <c r="J50" s="125">
        <f>'[2]Yearly HC Ethylene'!J50</f>
        <v>28100.980433750377</v>
      </c>
      <c r="K50" s="125">
        <f>'[2]Yearly HC Ethylene'!K50</f>
        <v>27905.171063569072</v>
      </c>
      <c r="L50" s="125">
        <f>'[2]Yearly HC Ethylene'!L50</f>
        <v>27710.726105193298</v>
      </c>
      <c r="M50" s="125">
        <f>'[2]Yearly HC Ethylene'!M50</f>
        <v>27517.636051317182</v>
      </c>
      <c r="N50" s="125">
        <f>'[2]Yearly HC Ethylene'!N50</f>
        <v>27325.891460882347</v>
      </c>
      <c r="O50" s="125">
        <f>'[2]Yearly HC Ethylene'!O50</f>
        <v>27135.482958616296</v>
      </c>
      <c r="P50" s="125">
        <f>'[2]Yearly HC Ethylene'!P50</f>
        <v>26946.401234574008</v>
      </c>
      <c r="Q50" s="125">
        <f>'[2]Yearly HC Ethylene'!Q50</f>
        <v>26758.637043682735</v>
      </c>
      <c r="R50" s="125">
        <f>'[2]Yearly HC Ethylene'!R50</f>
        <v>26572.18120528997</v>
      </c>
      <c r="S50" s="125">
        <f>'[2]Yearly HC Ethylene'!S50</f>
        <v>26387.024602714559</v>
      </c>
      <c r="T50" s="125">
        <f>'[2]Yearly HC Ethylene'!T50</f>
        <v>26203.158182800948</v>
      </c>
      <c r="U50" s="125">
        <f>'[2]Yearly HC Ethylene'!U50</f>
        <v>26020.572955476531</v>
      </c>
      <c r="V50" s="125">
        <f>'[2]Yearly HC Ethylene'!V50</f>
        <v>25839.25999331208</v>
      </c>
      <c r="W50" s="125">
        <f>'[2]Yearly HC Ethylene'!W50</f>
        <v>25659.210431085252</v>
      </c>
      <c r="X50" s="125">
        <f>'[2]Yearly HC Ethylene'!X50</f>
        <v>25480.41546534712</v>
      </c>
      <c r="Y50" s="125">
        <f>'[2]Yearly HC Ethylene'!Y50</f>
        <v>25302.866353991729</v>
      </c>
      <c r="Z50" s="125">
        <f>'[2]Yearly HC Ethylene'!Z50</f>
        <v>25126.554415828668</v>
      </c>
      <c r="AA50" s="125">
        <f>'[2]Yearly HC Ethylene'!AA50</f>
        <v>24951.471030158591</v>
      </c>
      <c r="AB50" s="125">
        <f>'[2]Yearly HC Ethylene'!AB50</f>
        <v>24777.607636351717</v>
      </c>
      <c r="AC50" s="125">
        <f>'[2]Yearly HC Ethylene'!AC50</f>
        <v>24604.955733429269</v>
      </c>
      <c r="AD50" s="125">
        <f>'[2]Yearly HC Ethylene'!AD50</f>
        <v>24433.506879647812</v>
      </c>
      <c r="AE50" s="125">
        <f>'[2]Yearly HC Ethylene'!AE50</f>
        <v>24263.252692086502</v>
      </c>
      <c r="AF50" s="125">
        <f>'[2]Yearly HC Ethylene'!AF50</f>
        <v>24094.184846237211</v>
      </c>
      <c r="AG50" s="125">
        <f>'[2]Yearly HC Ethylene'!AG50</f>
        <v>23926.295075597489</v>
      </c>
      <c r="AH50" s="125">
        <f>'[2]Yearly HC Ethylene'!AH50</f>
        <v>23759.575171266395</v>
      </c>
      <c r="AJ50" s="125">
        <f>'[3]Yearly HC Ethylene'!D50</f>
        <v>5757.6219164365802</v>
      </c>
      <c r="AK50" s="125">
        <f>'[3]Yearly HC Ethylene'!E50</f>
        <v>5757.6219164365802</v>
      </c>
      <c r="AL50" s="125">
        <f>'[3]Yearly HC Ethylene'!F50</f>
        <v>5757.6219164365802</v>
      </c>
      <c r="AM50" s="125">
        <f>'[3]Yearly HC Ethylene'!G50</f>
        <v>5757.6219164365802</v>
      </c>
      <c r="AN50" s="125">
        <f>'[3]Yearly HC Ethylene'!H50</f>
        <v>5757.6219164365802</v>
      </c>
      <c r="AO50" s="125">
        <f>'[3]Yearly HC Ethylene'!I50</f>
        <v>5757.6219164365802</v>
      </c>
      <c r="AP50" s="125">
        <f>'[3]Yearly HC Ethylene'!J50</f>
        <v>5757.6219164365802</v>
      </c>
      <c r="AQ50" s="125">
        <f>'[3]Yearly HC Ethylene'!K50</f>
        <v>5757.6219164365802</v>
      </c>
      <c r="AR50" s="125">
        <f>'[3]Yearly HC Ethylene'!L50</f>
        <v>5757.6219164365802</v>
      </c>
      <c r="AS50" s="125">
        <f>'[3]Yearly HC Ethylene'!M50</f>
        <v>5757.6219164365802</v>
      </c>
      <c r="AT50" s="125">
        <f>'[3]Yearly HC Ethylene'!N50</f>
        <v>5757.6219164365802</v>
      </c>
      <c r="AU50" s="125">
        <f>'[3]Yearly HC Ethylene'!O50</f>
        <v>5757.6219164365802</v>
      </c>
      <c r="AV50" s="125">
        <f>'[3]Yearly HC Ethylene'!P50</f>
        <v>5757.6219164365802</v>
      </c>
      <c r="AW50" s="125">
        <f>'[3]Yearly HC Ethylene'!Q50</f>
        <v>5757.6219164365802</v>
      </c>
      <c r="AX50" s="125">
        <f>'[3]Yearly HC Ethylene'!R50</f>
        <v>5757.6219164365802</v>
      </c>
      <c r="AY50" s="125">
        <f>'[3]Yearly HC Ethylene'!S50</f>
        <v>5757.6219164365802</v>
      </c>
      <c r="AZ50" s="125">
        <f>'[3]Yearly HC Ethylene'!T50</f>
        <v>5757.6219164365802</v>
      </c>
      <c r="BA50" s="125">
        <f>'[3]Yearly HC Ethylene'!U50</f>
        <v>5757.6219164365802</v>
      </c>
      <c r="BB50" s="125">
        <f>'[3]Yearly HC Ethylene'!V50</f>
        <v>5757.6219164365802</v>
      </c>
      <c r="BC50" s="125">
        <f>'[3]Yearly HC Ethylene'!W50</f>
        <v>5757.6219164365802</v>
      </c>
      <c r="BD50" s="125">
        <f>'[3]Yearly HC Ethylene'!X50</f>
        <v>5757.6219164365802</v>
      </c>
      <c r="BE50" s="125">
        <f>'[3]Yearly HC Ethylene'!Y50</f>
        <v>5757.6219164365802</v>
      </c>
      <c r="BF50" s="125">
        <f>'[3]Yearly HC Ethylene'!Z50</f>
        <v>5757.6219164365802</v>
      </c>
      <c r="BG50" s="125">
        <f>'[3]Yearly HC Ethylene'!AA50</f>
        <v>5757.6219164365802</v>
      </c>
      <c r="BH50" s="125">
        <f>'[3]Yearly HC Ethylene'!AB50</f>
        <v>5757.6219164365802</v>
      </c>
      <c r="BI50" s="125">
        <f>'[3]Yearly HC Ethylene'!AC50</f>
        <v>5757.6219164365802</v>
      </c>
      <c r="BJ50" s="125">
        <f>'[3]Yearly HC Ethylene'!AD50</f>
        <v>5757.6219164365802</v>
      </c>
      <c r="BK50" s="125">
        <f>'[3]Yearly HC Ethylene'!AE50</f>
        <v>5757.6219164365802</v>
      </c>
      <c r="BL50" s="125">
        <f>'[3]Yearly HC Ethylene'!AF50</f>
        <v>5757.6219164365802</v>
      </c>
      <c r="BM50" s="125">
        <f>'[3]Yearly HC Ethylene'!AG50</f>
        <v>5757.6219164365802</v>
      </c>
      <c r="BN50" s="125">
        <f>'[3]Yearly HC Ethylene'!AH50</f>
        <v>5757.6219164365802</v>
      </c>
      <c r="BP50" s="125">
        <f t="shared" si="54"/>
        <v>35062.652093335644</v>
      </c>
      <c r="BQ50" s="125">
        <f t="shared" si="55"/>
        <v>34858.45283005332</v>
      </c>
      <c r="BR50" s="125">
        <f t="shared" si="56"/>
        <v>34655.676439870716</v>
      </c>
      <c r="BS50" s="125">
        <f t="shared" si="57"/>
        <v>34454.313008120043</v>
      </c>
      <c r="BT50" s="125">
        <f t="shared" si="58"/>
        <v>34254.352689219522</v>
      </c>
      <c r="BU50" s="125">
        <f t="shared" si="59"/>
        <v>34055.785706192015</v>
      </c>
      <c r="BV50" s="125">
        <f t="shared" si="60"/>
        <v>33858.602350186957</v>
      </c>
      <c r="BW50" s="125">
        <f t="shared" si="61"/>
        <v>33662.792980005652</v>
      </c>
      <c r="BX50" s="125">
        <f t="shared" si="62"/>
        <v>33468.348021629878</v>
      </c>
      <c r="BY50" s="125">
        <f t="shared" si="63"/>
        <v>33275.257967753765</v>
      </c>
      <c r="BZ50" s="125">
        <f t="shared" si="64"/>
        <v>33083.51337731893</v>
      </c>
      <c r="CA50" s="125">
        <f t="shared" si="65"/>
        <v>32893.104875052879</v>
      </c>
      <c r="CB50" s="125">
        <f t="shared" si="66"/>
        <v>32704.023151010588</v>
      </c>
      <c r="CC50" s="125">
        <f t="shared" si="67"/>
        <v>32516.258960119314</v>
      </c>
      <c r="CD50" s="125">
        <f t="shared" si="68"/>
        <v>32329.803121726549</v>
      </c>
      <c r="CE50" s="125">
        <f t="shared" si="69"/>
        <v>32144.646519151138</v>
      </c>
      <c r="CF50" s="125">
        <f t="shared" si="70"/>
        <v>31960.780099237527</v>
      </c>
      <c r="CG50" s="125">
        <f t="shared" si="71"/>
        <v>31778.194871913111</v>
      </c>
      <c r="CH50" s="125">
        <f t="shared" si="72"/>
        <v>31596.881909748659</v>
      </c>
      <c r="CI50" s="125">
        <f t="shared" si="73"/>
        <v>31416.832347521831</v>
      </c>
      <c r="CJ50" s="125">
        <f t="shared" si="74"/>
        <v>31238.037381783699</v>
      </c>
      <c r="CK50" s="125">
        <f t="shared" si="75"/>
        <v>31060.488270428308</v>
      </c>
      <c r="CL50" s="125">
        <f t="shared" si="76"/>
        <v>30884.176332265248</v>
      </c>
      <c r="CM50" s="125">
        <f t="shared" si="77"/>
        <v>30709.09294659517</v>
      </c>
      <c r="CN50" s="125">
        <f t="shared" si="78"/>
        <v>30535.229552788296</v>
      </c>
      <c r="CO50" s="125">
        <f t="shared" si="79"/>
        <v>30362.577649865849</v>
      </c>
      <c r="CP50" s="125">
        <f t="shared" si="80"/>
        <v>30191.128796084391</v>
      </c>
      <c r="CQ50" s="125">
        <f t="shared" si="81"/>
        <v>30020.874608523081</v>
      </c>
      <c r="CR50" s="125">
        <f t="shared" si="82"/>
        <v>29851.80676267379</v>
      </c>
      <c r="CS50" s="125">
        <f t="shared" si="83"/>
        <v>29683.916992034068</v>
      </c>
      <c r="CT50" s="125">
        <f t="shared" si="84"/>
        <v>29517.197087702974</v>
      </c>
    </row>
    <row r="51" spans="1:98" outlineLevel="1">
      <c r="B51" s="9" t="s">
        <v>58</v>
      </c>
      <c r="C51" s="5" t="s">
        <v>197</v>
      </c>
      <c r="D51" s="126">
        <f>'[2]Yearly HC Ethylene'!D51</f>
        <v>0</v>
      </c>
      <c r="E51" s="126">
        <f>'[2]Yearly HC Ethylene'!E51</f>
        <v>509.26454098829288</v>
      </c>
      <c r="F51" s="126">
        <f>'[2]Yearly HC Ethylene'!F51</f>
        <v>1011.4319083201948</v>
      </c>
      <c r="G51" s="126">
        <f>'[2]Yearly HC Ethylene'!G51</f>
        <v>1506.5762823133816</v>
      </c>
      <c r="H51" s="126">
        <f>'[2]Yearly HC Ethylene'!H51</f>
        <v>1994.7711540948058</v>
      </c>
      <c r="I51" s="126">
        <f>'[2]Yearly HC Ethylene'!I51</f>
        <v>2476.0893316036004</v>
      </c>
      <c r="J51" s="126">
        <f>'[2]Yearly HC Ethylene'!J51</f>
        <v>2950.6029455437892</v>
      </c>
      <c r="K51" s="126">
        <f>'[2]Yearly HC Ethylene'!K51</f>
        <v>3418.3834552872113</v>
      </c>
      <c r="L51" s="126">
        <f>'[2]Yearly HC Ethylene'!L51</f>
        <v>3879.5016547270616</v>
      </c>
      <c r="M51" s="126">
        <f>'[2]Yearly HC Ethylene'!M51</f>
        <v>4334.0276780824552</v>
      </c>
      <c r="N51" s="126">
        <f>'[2]Yearly HC Ethylene'!N51</f>
        <v>4782.0310056544104</v>
      </c>
      <c r="O51" s="126">
        <f>'[2]Yearly HC Ethylene'!O51</f>
        <v>4884.3869325509331</v>
      </c>
      <c r="P51" s="126">
        <f>'[2]Yearly HC Ethylene'!P51</f>
        <v>4985.0842283961911</v>
      </c>
      <c r="Q51" s="126">
        <f>'[2]Yearly HC Ethylene'!Q51</f>
        <v>5084.1410382997201</v>
      </c>
      <c r="R51" s="126">
        <f>'[2]Yearly HC Ethylene'!R51</f>
        <v>5181.5753350315445</v>
      </c>
      <c r="S51" s="126">
        <f>'[2]Yearly HC Ethylene'!S51</f>
        <v>5277.4049205429119</v>
      </c>
      <c r="T51" s="126">
        <f>'[2]Yearly HC Ethylene'!T51</f>
        <v>5371.647427474194</v>
      </c>
      <c r="U51" s="126">
        <f>'[2]Yearly HC Ethylene'!U51</f>
        <v>5464.3203206500712</v>
      </c>
      <c r="V51" s="126">
        <f>'[2]Yearly HC Ethylene'!V51</f>
        <v>5555.4408985620976</v>
      </c>
      <c r="W51" s="126">
        <f>'[2]Yearly HC Ethylene'!W51</f>
        <v>5645.0262948387553</v>
      </c>
      <c r="X51" s="126">
        <f>'[2]Yearly HC Ethylene'!X51</f>
        <v>5733.0934797031023</v>
      </c>
      <c r="Y51" s="126">
        <f>'[2]Yearly HC Ethylene'!Y51</f>
        <v>5756.4020955331189</v>
      </c>
      <c r="Z51" s="126">
        <f>'[2]Yearly HC Ethylene'!Z51</f>
        <v>5779.1075156405941</v>
      </c>
      <c r="AA51" s="126">
        <f>'[2]Yearly HC Ethylene'!AA51</f>
        <v>5801.2170145118725</v>
      </c>
      <c r="AB51" s="126">
        <f>'[2]Yearly HC Ethylene'!AB51</f>
        <v>5822.7377945426542</v>
      </c>
      <c r="AC51" s="126">
        <f>'[2]Yearly HC Ethylene'!AC51</f>
        <v>5843.676986689451</v>
      </c>
      <c r="AD51" s="126">
        <f>'[2]Yearly HC Ethylene'!AD51</f>
        <v>5864.0416511154745</v>
      </c>
      <c r="AE51" s="126">
        <f>'[2]Yearly HC Ethylene'!AE51</f>
        <v>5883.8387778309761</v>
      </c>
      <c r="AF51" s="126">
        <f>'[2]Yearly HC Ethylene'!AF51</f>
        <v>5903.0752873281162</v>
      </c>
      <c r="AG51" s="126">
        <f>'[2]Yearly HC Ethylene'!AG51</f>
        <v>5921.7580312103782</v>
      </c>
      <c r="AH51" s="126">
        <f>'[2]Yearly HC Ethylene'!AH51</f>
        <v>5939.8937928165988</v>
      </c>
      <c r="AJ51" s="126">
        <f>'[3]Yearly HC Ethylene'!D51</f>
        <v>0</v>
      </c>
      <c r="AK51" s="126">
        <f>'[3]Yearly HC Ethylene'!E51</f>
        <v>100.75838353764014</v>
      </c>
      <c r="AL51" s="126">
        <f>'[3]Yearly HC Ethylene'!F51</f>
        <v>201.51676707528028</v>
      </c>
      <c r="AM51" s="126">
        <f>'[3]Yearly HC Ethylene'!G51</f>
        <v>302.27515061292041</v>
      </c>
      <c r="AN51" s="126">
        <f>'[3]Yearly HC Ethylene'!H51</f>
        <v>403.03353415056057</v>
      </c>
      <c r="AO51" s="126">
        <f>'[3]Yearly HC Ethylene'!I51</f>
        <v>503.79191768820073</v>
      </c>
      <c r="AP51" s="126">
        <f>'[3]Yearly HC Ethylene'!J51</f>
        <v>604.55030122584083</v>
      </c>
      <c r="AQ51" s="126">
        <f>'[3]Yearly HC Ethylene'!K51</f>
        <v>705.3086847634811</v>
      </c>
      <c r="AR51" s="126">
        <f>'[3]Yearly HC Ethylene'!L51</f>
        <v>806.06706830112114</v>
      </c>
      <c r="AS51" s="126">
        <f>'[3]Yearly HC Ethylene'!M51</f>
        <v>906.82545183876141</v>
      </c>
      <c r="AT51" s="126">
        <f>'[3]Yearly HC Ethylene'!N51</f>
        <v>1007.5838353764015</v>
      </c>
      <c r="AU51" s="126">
        <f>'[3]Yearly HC Ethylene'!O51</f>
        <v>1036.3719449585844</v>
      </c>
      <c r="AV51" s="126">
        <f>'[3]Yearly HC Ethylene'!P51</f>
        <v>1065.1600545407673</v>
      </c>
      <c r="AW51" s="126">
        <f>'[3]Yearly HC Ethylene'!Q51</f>
        <v>1093.9481641229502</v>
      </c>
      <c r="AX51" s="126">
        <f>'[3]Yearly HC Ethylene'!R51</f>
        <v>1122.7362737051333</v>
      </c>
      <c r="AY51" s="126">
        <f>'[3]Yearly HC Ethylene'!S51</f>
        <v>1151.5243832873161</v>
      </c>
      <c r="AZ51" s="126">
        <f>'[3]Yearly HC Ethylene'!T51</f>
        <v>1180.3124928694988</v>
      </c>
      <c r="BA51" s="126">
        <f>'[3]Yearly HC Ethylene'!U51</f>
        <v>1209.1006024516819</v>
      </c>
      <c r="BB51" s="126">
        <f>'[3]Yearly HC Ethylene'!V51</f>
        <v>1237.8887120338647</v>
      </c>
      <c r="BC51" s="126">
        <f>'[3]Yearly HC Ethylene'!W51</f>
        <v>1266.6768216160476</v>
      </c>
      <c r="BD51" s="126">
        <f>'[3]Yearly HC Ethylene'!X51</f>
        <v>1295.4649311982305</v>
      </c>
      <c r="BE51" s="126">
        <f>'[3]Yearly HC Ethylene'!Y51</f>
        <v>1309.858985989322</v>
      </c>
      <c r="BF51" s="126">
        <f>'[3]Yearly HC Ethylene'!Z51</f>
        <v>1324.2530407804136</v>
      </c>
      <c r="BG51" s="126">
        <f>'[3]Yearly HC Ethylene'!AA51</f>
        <v>1338.6470955715049</v>
      </c>
      <c r="BH51" s="126">
        <f>'[3]Yearly HC Ethylene'!AB51</f>
        <v>1353.0411503625965</v>
      </c>
      <c r="BI51" s="126">
        <f>'[3]Yearly HC Ethylene'!AC51</f>
        <v>1367.4352051536878</v>
      </c>
      <c r="BJ51" s="126">
        <f>'[3]Yearly HC Ethylene'!AD51</f>
        <v>1381.8292599447791</v>
      </c>
      <c r="BK51" s="126">
        <f>'[3]Yearly HC Ethylene'!AE51</f>
        <v>1396.2233147358706</v>
      </c>
      <c r="BL51" s="126">
        <f>'[3]Yearly HC Ethylene'!AF51</f>
        <v>1410.6173695269622</v>
      </c>
      <c r="BM51" s="126">
        <f>'[3]Yearly HC Ethylene'!AG51</f>
        <v>1425.0114243180535</v>
      </c>
      <c r="BN51" s="126">
        <f>'[3]Yearly HC Ethylene'!AH51</f>
        <v>1439.4054791091451</v>
      </c>
      <c r="BP51" s="126">
        <f t="shared" si="54"/>
        <v>0</v>
      </c>
      <c r="BQ51" s="126">
        <f t="shared" si="55"/>
        <v>610.02292452593304</v>
      </c>
      <c r="BR51" s="126">
        <f t="shared" si="56"/>
        <v>1212.948675395475</v>
      </c>
      <c r="BS51" s="126">
        <f t="shared" si="57"/>
        <v>1808.8514329263021</v>
      </c>
      <c r="BT51" s="126">
        <f t="shared" si="58"/>
        <v>2397.8046882453664</v>
      </c>
      <c r="BU51" s="126">
        <f t="shared" si="59"/>
        <v>2979.8812492918009</v>
      </c>
      <c r="BV51" s="126">
        <f t="shared" si="60"/>
        <v>3555.1532467696302</v>
      </c>
      <c r="BW51" s="126">
        <f t="shared" si="61"/>
        <v>4123.6921400506926</v>
      </c>
      <c r="BX51" s="126">
        <f t="shared" si="62"/>
        <v>4685.5687230281828</v>
      </c>
      <c r="BY51" s="126">
        <f t="shared" si="63"/>
        <v>5240.8531299212164</v>
      </c>
      <c r="BZ51" s="126">
        <f t="shared" si="64"/>
        <v>5789.6148410308115</v>
      </c>
      <c r="CA51" s="126">
        <f t="shared" si="65"/>
        <v>5920.7588775095173</v>
      </c>
      <c r="CB51" s="126">
        <f t="shared" si="66"/>
        <v>6050.2442829369584</v>
      </c>
      <c r="CC51" s="126">
        <f t="shared" si="67"/>
        <v>6178.0892024226705</v>
      </c>
      <c r="CD51" s="126">
        <f t="shared" si="68"/>
        <v>6304.311608736678</v>
      </c>
      <c r="CE51" s="126">
        <f t="shared" si="69"/>
        <v>6428.9293038302276</v>
      </c>
      <c r="CF51" s="126">
        <f t="shared" si="70"/>
        <v>6551.9599203436928</v>
      </c>
      <c r="CG51" s="126">
        <f t="shared" si="71"/>
        <v>6673.420923101753</v>
      </c>
      <c r="CH51" s="126">
        <f t="shared" si="72"/>
        <v>6793.3296105959625</v>
      </c>
      <c r="CI51" s="126">
        <f t="shared" si="73"/>
        <v>6911.7031164548025</v>
      </c>
      <c r="CJ51" s="126">
        <f t="shared" si="74"/>
        <v>7028.5584109013325</v>
      </c>
      <c r="CK51" s="126">
        <f t="shared" si="75"/>
        <v>7066.2610815224407</v>
      </c>
      <c r="CL51" s="126">
        <f t="shared" si="76"/>
        <v>7103.3605564210075</v>
      </c>
      <c r="CM51" s="126">
        <f t="shared" si="77"/>
        <v>7139.8641100833775</v>
      </c>
      <c r="CN51" s="126">
        <f t="shared" si="78"/>
        <v>7175.7789449052507</v>
      </c>
      <c r="CO51" s="126">
        <f t="shared" si="79"/>
        <v>7211.112191843139</v>
      </c>
      <c r="CP51" s="126">
        <f t="shared" si="80"/>
        <v>7245.870911060254</v>
      </c>
      <c r="CQ51" s="126">
        <f t="shared" si="81"/>
        <v>7280.0620925668463</v>
      </c>
      <c r="CR51" s="126">
        <f t="shared" si="82"/>
        <v>7313.6926568550789</v>
      </c>
      <c r="CS51" s="126">
        <f t="shared" si="83"/>
        <v>7346.7694555284315</v>
      </c>
      <c r="CT51" s="126">
        <f t="shared" si="84"/>
        <v>7379.2992719257436</v>
      </c>
    </row>
    <row r="52" spans="1:98" outlineLevel="1">
      <c r="B52" s="9" t="s">
        <v>59</v>
      </c>
      <c r="C52" s="5" t="s">
        <v>197</v>
      </c>
      <c r="D52" s="126">
        <f>'[2]Yearly HC Ethylene'!D52</f>
        <v>0</v>
      </c>
      <c r="E52" s="126">
        <f>'[2]Yearly HC Ethylene'!E52</f>
        <v>197.88565021259387</v>
      </c>
      <c r="F52" s="126">
        <f>'[2]Yearly HC Ethylene'!F52</f>
        <v>393.0135415187043</v>
      </c>
      <c r="G52" s="126">
        <f>'[2]Yearly HC Ethylene'!G52</f>
        <v>585.41249827034267</v>
      </c>
      <c r="H52" s="126">
        <f>'[2]Yearly HC Ethylene'!H52</f>
        <v>775.11107701969615</v>
      </c>
      <c r="I52" s="126">
        <f>'[2]Yearly HC Ethylene'!I52</f>
        <v>962.13756885168516</v>
      </c>
      <c r="J52" s="126">
        <f>'[2]Yearly HC Ethylene'!J52</f>
        <v>1146.5200016970155</v>
      </c>
      <c r="K52" s="126">
        <f>'[2]Yearly HC Ethylene'!K52</f>
        <v>1328.286142625888</v>
      </c>
      <c r="L52" s="126">
        <f>'[2]Yearly HC Ethylene'!L52</f>
        <v>1507.4635001225156</v>
      </c>
      <c r="M52" s="126">
        <f>'[2]Yearly HC Ethylene'!M52</f>
        <v>1684.0793263406117</v>
      </c>
      <c r="N52" s="126">
        <f>'[2]Yearly HC Ethylene'!N52</f>
        <v>1858.1606193399998</v>
      </c>
      <c r="O52" s="126">
        <f>'[2]Yearly HC Ethylene'!O52</f>
        <v>2121.9947673637944</v>
      </c>
      <c r="P52" s="126">
        <f>'[2]Yearly HC Ethylene'!P52</f>
        <v>2382.0618691363429</v>
      </c>
      <c r="Q52" s="126">
        <f>'[2]Yearly HC Ethylene'!Q52</f>
        <v>2638.401612507118</v>
      </c>
      <c r="R52" s="126">
        <f>'[2]Yearly HC Ethylene'!R52</f>
        <v>2891.0533151355489</v>
      </c>
      <c r="S52" s="126">
        <f>'[2]Yearly HC Ethylene'!S52</f>
        <v>3140.0559277230327</v>
      </c>
      <c r="T52" s="126">
        <f>'[2]Yearly HC Ethylene'!T52</f>
        <v>3385.4480372178828</v>
      </c>
      <c r="U52" s="126">
        <f>'[2]Yearly HC Ethylene'!U52</f>
        <v>3627.267869993429</v>
      </c>
      <c r="V52" s="126">
        <f>'[2]Yearly HC Ethylene'!V52</f>
        <v>3865.5532949994872</v>
      </c>
      <c r="W52" s="126">
        <f>'[2]Yearly HC Ethylene'!W52</f>
        <v>4100.3418268874229</v>
      </c>
      <c r="X52" s="126">
        <f>'[2]Yearly HC Ethylene'!X52</f>
        <v>4331.6706291090104</v>
      </c>
      <c r="Y52" s="126">
        <f>'[2]Yearly HC Ethylene'!Y52</f>
        <v>4731.636008196454</v>
      </c>
      <c r="Z52" s="126">
        <f>'[2]Yearly HC Ethylene'!Z52</f>
        <v>5125.8171008290492</v>
      </c>
      <c r="AA52" s="126">
        <f>'[2]Yearly HC Ethylene'!AA52</f>
        <v>5514.2750976650495</v>
      </c>
      <c r="AB52" s="126">
        <f>'[2]Yearly HC Ethylene'!AB52</f>
        <v>5897.0706174517081</v>
      </c>
      <c r="AC52" s="126">
        <f>'[2]Yearly HC Ethylene'!AC52</f>
        <v>6274.2637120244635</v>
      </c>
      <c r="AD52" s="126">
        <f>'[2]Yearly HC Ethylene'!AD52</f>
        <v>6645.9138712642061</v>
      </c>
      <c r="AE52" s="126">
        <f>'[2]Yearly HC Ethylene'!AE52</f>
        <v>7012.0800280129997</v>
      </c>
      <c r="AF52" s="126">
        <f>'[2]Yearly HC Ethylene'!AF52</f>
        <v>7372.8205629485874</v>
      </c>
      <c r="AG52" s="126">
        <f>'[2]Yearly HC Ethylene'!AG52</f>
        <v>7728.1933094179894</v>
      </c>
      <c r="AH52" s="126">
        <f>'[2]Yearly HC Ethylene'!AH52</f>
        <v>8078.2555582305749</v>
      </c>
      <c r="AJ52" s="126">
        <f>'[3]Yearly HC Ethylene'!D52</f>
        <v>0</v>
      </c>
      <c r="AK52" s="126">
        <f>'[3]Yearly HC Ethylene'!E52</f>
        <v>39.151829031768749</v>
      </c>
      <c r="AL52" s="126">
        <f>'[3]Yearly HC Ethylene'!F52</f>
        <v>78.303658063537497</v>
      </c>
      <c r="AM52" s="126">
        <f>'[3]Yearly HC Ethylene'!G52</f>
        <v>117.45548709530627</v>
      </c>
      <c r="AN52" s="126">
        <f>'[3]Yearly HC Ethylene'!H52</f>
        <v>156.60731612707499</v>
      </c>
      <c r="AO52" s="126">
        <f>'[3]Yearly HC Ethylene'!I52</f>
        <v>195.75914515884375</v>
      </c>
      <c r="AP52" s="126">
        <f>'[3]Yearly HC Ethylene'!J52</f>
        <v>234.91097419061254</v>
      </c>
      <c r="AQ52" s="126">
        <f>'[3]Yearly HC Ethylene'!K52</f>
        <v>274.06280322238126</v>
      </c>
      <c r="AR52" s="126">
        <f>'[3]Yearly HC Ethylene'!L52</f>
        <v>313.21463225414999</v>
      </c>
      <c r="AS52" s="126">
        <f>'[3]Yearly HC Ethylene'!M52</f>
        <v>352.36646128591872</v>
      </c>
      <c r="AT52" s="126">
        <f>'[3]Yearly HC Ethylene'!N52</f>
        <v>391.5182903176875</v>
      </c>
      <c r="AU52" s="126">
        <f>'[3]Yearly HC Ethylene'!O52</f>
        <v>450.24603386534062</v>
      </c>
      <c r="AV52" s="126">
        <f>'[3]Yearly HC Ethylene'!P52</f>
        <v>508.97377741299374</v>
      </c>
      <c r="AW52" s="126">
        <f>'[3]Yearly HC Ethylene'!Q52</f>
        <v>567.70152096064692</v>
      </c>
      <c r="AX52" s="126">
        <f>'[3]Yearly HC Ethylene'!R52</f>
        <v>626.42926450829998</v>
      </c>
      <c r="AY52" s="126">
        <f>'[3]Yearly HC Ethylene'!S52</f>
        <v>685.15700805595304</v>
      </c>
      <c r="AZ52" s="126">
        <f>'[3]Yearly HC Ethylene'!T52</f>
        <v>743.88475160360622</v>
      </c>
      <c r="BA52" s="126">
        <f>'[3]Yearly HC Ethylene'!U52</f>
        <v>802.6124951512594</v>
      </c>
      <c r="BB52" s="126">
        <f>'[3]Yearly HC Ethylene'!V52</f>
        <v>861.34023869891246</v>
      </c>
      <c r="BC52" s="126">
        <f>'[3]Yearly HC Ethylene'!W52</f>
        <v>920.06798224656552</v>
      </c>
      <c r="BD52" s="126">
        <f>'[3]Yearly HC Ethylene'!X52</f>
        <v>978.7957257942187</v>
      </c>
      <c r="BE52" s="126">
        <f>'[3]Yearly HC Ethylene'!Y52</f>
        <v>1076.6752983736405</v>
      </c>
      <c r="BF52" s="126">
        <f>'[3]Yearly HC Ethylene'!Z52</f>
        <v>1174.5548709530624</v>
      </c>
      <c r="BG52" s="126">
        <f>'[3]Yearly HC Ethylene'!AA52</f>
        <v>1272.4344435324842</v>
      </c>
      <c r="BH52" s="126">
        <f>'[3]Yearly HC Ethylene'!AB52</f>
        <v>1370.3140161119061</v>
      </c>
      <c r="BI52" s="126">
        <f>'[3]Yearly HC Ethylene'!AC52</f>
        <v>1468.1935886913279</v>
      </c>
      <c r="BJ52" s="126">
        <f>'[3]Yearly HC Ethylene'!AD52</f>
        <v>1566.07316127075</v>
      </c>
      <c r="BK52" s="126">
        <f>'[3]Yearly HC Ethylene'!AE52</f>
        <v>1663.9527338501719</v>
      </c>
      <c r="BL52" s="126">
        <f>'[3]Yearly HC Ethylene'!AF52</f>
        <v>1761.8323064295937</v>
      </c>
      <c r="BM52" s="126">
        <f>'[3]Yearly HC Ethylene'!AG52</f>
        <v>1859.7118790090155</v>
      </c>
      <c r="BN52" s="126">
        <f>'[3]Yearly HC Ethylene'!AH52</f>
        <v>1957.5914515884374</v>
      </c>
      <c r="BP52" s="126">
        <f t="shared" si="54"/>
        <v>0</v>
      </c>
      <c r="BQ52" s="126">
        <f t="shared" si="55"/>
        <v>237.03747924436263</v>
      </c>
      <c r="BR52" s="126">
        <f t="shared" si="56"/>
        <v>471.31719958224181</v>
      </c>
      <c r="BS52" s="126">
        <f t="shared" si="57"/>
        <v>702.86798536564891</v>
      </c>
      <c r="BT52" s="126">
        <f t="shared" si="58"/>
        <v>931.71839314677118</v>
      </c>
      <c r="BU52" s="126">
        <f t="shared" si="59"/>
        <v>1157.896714010529</v>
      </c>
      <c r="BV52" s="126">
        <f t="shared" si="60"/>
        <v>1381.4309758876279</v>
      </c>
      <c r="BW52" s="126">
        <f t="shared" si="61"/>
        <v>1602.3489458482693</v>
      </c>
      <c r="BX52" s="126">
        <f t="shared" si="62"/>
        <v>1820.6781323766656</v>
      </c>
      <c r="BY52" s="126">
        <f t="shared" si="63"/>
        <v>2036.4457876265305</v>
      </c>
      <c r="BZ52" s="126">
        <f t="shared" si="64"/>
        <v>2249.6789096576872</v>
      </c>
      <c r="CA52" s="126">
        <f t="shared" si="65"/>
        <v>2572.2408012291348</v>
      </c>
      <c r="CB52" s="126">
        <f t="shared" si="66"/>
        <v>2891.0356465493369</v>
      </c>
      <c r="CC52" s="126">
        <f t="shared" si="67"/>
        <v>3206.103133467765</v>
      </c>
      <c r="CD52" s="126">
        <f t="shared" si="68"/>
        <v>3517.482579643849</v>
      </c>
      <c r="CE52" s="126">
        <f t="shared" si="69"/>
        <v>3825.2129357789859</v>
      </c>
      <c r="CF52" s="126">
        <f t="shared" si="70"/>
        <v>4129.332788821489</v>
      </c>
      <c r="CG52" s="126">
        <f t="shared" si="71"/>
        <v>4429.8803651446888</v>
      </c>
      <c r="CH52" s="126">
        <f t="shared" si="72"/>
        <v>4726.8935336983996</v>
      </c>
      <c r="CI52" s="126">
        <f t="shared" si="73"/>
        <v>5020.4098091339883</v>
      </c>
      <c r="CJ52" s="126">
        <f t="shared" si="74"/>
        <v>5310.4663549032293</v>
      </c>
      <c r="CK52" s="126">
        <f t="shared" si="75"/>
        <v>5808.3113065700945</v>
      </c>
      <c r="CL52" s="126">
        <f t="shared" si="76"/>
        <v>6300.3719717821114</v>
      </c>
      <c r="CM52" s="126">
        <f t="shared" si="77"/>
        <v>6786.7095411975333</v>
      </c>
      <c r="CN52" s="126">
        <f t="shared" si="78"/>
        <v>7267.3846335636144</v>
      </c>
      <c r="CO52" s="126">
        <f t="shared" si="79"/>
        <v>7742.4573007157915</v>
      </c>
      <c r="CP52" s="126">
        <f t="shared" si="80"/>
        <v>8211.9870325349566</v>
      </c>
      <c r="CQ52" s="126">
        <f t="shared" si="81"/>
        <v>8676.0327618631709</v>
      </c>
      <c r="CR52" s="126">
        <f t="shared" si="82"/>
        <v>9134.6528693781802</v>
      </c>
      <c r="CS52" s="126">
        <f t="shared" si="83"/>
        <v>9587.9051884270048</v>
      </c>
      <c r="CT52" s="126">
        <f t="shared" si="84"/>
        <v>10035.847009819012</v>
      </c>
    </row>
    <row r="53" spans="1:98" outlineLevel="1">
      <c r="B53" s="1" t="s">
        <v>19</v>
      </c>
      <c r="C53" s="5" t="s">
        <v>197</v>
      </c>
      <c r="D53" s="126">
        <f>'[2]Yearly HC Ethylene'!D53</f>
        <v>0</v>
      </c>
      <c r="E53" s="126">
        <f>'[2]Yearly HC Ethylene'!E53</f>
        <v>707.15019120088675</v>
      </c>
      <c r="F53" s="126">
        <f>'[2]Yearly HC Ethylene'!F53</f>
        <v>1404.4454498388991</v>
      </c>
      <c r="G53" s="126">
        <f>'[2]Yearly HC Ethylene'!G53</f>
        <v>2091.9887805837243</v>
      </c>
      <c r="H53" s="126">
        <f>'[2]Yearly HC Ethylene'!H53</f>
        <v>2769.8822311145018</v>
      </c>
      <c r="I53" s="126">
        <f>'[2]Yearly HC Ethylene'!I53</f>
        <v>3438.2269004552854</v>
      </c>
      <c r="J53" s="126">
        <f>'[2]Yearly HC Ethylene'!J53</f>
        <v>4097.1229472408049</v>
      </c>
      <c r="K53" s="126">
        <f>'[2]Yearly HC Ethylene'!K53</f>
        <v>4746.6695979130991</v>
      </c>
      <c r="L53" s="126">
        <f>'[2]Yearly HC Ethylene'!L53</f>
        <v>5386.9651548495767</v>
      </c>
      <c r="M53" s="126">
        <f>'[2]Yearly HC Ethylene'!M53</f>
        <v>6018.1070044230673</v>
      </c>
      <c r="N53" s="126">
        <f>'[2]Yearly HC Ethylene'!N53</f>
        <v>6640.1916249944097</v>
      </c>
      <c r="O53" s="126">
        <f>'[2]Yearly HC Ethylene'!O53</f>
        <v>7006.3816999147275</v>
      </c>
      <c r="P53" s="126">
        <f>'[2]Yearly HC Ethylene'!P53</f>
        <v>7367.1460975325335</v>
      </c>
      <c r="Q53" s="126">
        <f>'[2]Yearly HC Ethylene'!Q53</f>
        <v>7722.5426508068376</v>
      </c>
      <c r="R53" s="126">
        <f>'[2]Yearly HC Ethylene'!R53</f>
        <v>8072.6286501670929</v>
      </c>
      <c r="S53" s="126">
        <f>'[2]Yearly HC Ethylene'!S53</f>
        <v>8417.4608482659442</v>
      </c>
      <c r="T53" s="126">
        <f>'[2]Yearly HC Ethylene'!T53</f>
        <v>8757.0954646920763</v>
      </c>
      <c r="U53" s="126">
        <f>'[2]Yearly HC Ethylene'!U53</f>
        <v>9091.5881906435006</v>
      </c>
      <c r="V53" s="126">
        <f>'[2]Yearly HC Ethylene'!V53</f>
        <v>9420.9941935615843</v>
      </c>
      <c r="W53" s="126">
        <f>'[2]Yearly HC Ethylene'!W53</f>
        <v>9745.3681217261783</v>
      </c>
      <c r="X53" s="126">
        <f>'[2]Yearly HC Ethylene'!X53</f>
        <v>10064.764108812113</v>
      </c>
      <c r="Y53" s="126">
        <f>'[2]Yearly HC Ethylene'!Y53</f>
        <v>10488.038103729574</v>
      </c>
      <c r="Z53" s="126">
        <f>'[2]Yearly HC Ethylene'!Z53</f>
        <v>10904.924616469643</v>
      </c>
      <c r="AA53" s="126">
        <f>'[2]Yearly HC Ethylene'!AA53</f>
        <v>11315.492112176922</v>
      </c>
      <c r="AB53" s="126">
        <f>'[2]Yearly HC Ethylene'!AB53</f>
        <v>11719.808411994363</v>
      </c>
      <c r="AC53" s="126">
        <f>'[2]Yearly HC Ethylene'!AC53</f>
        <v>12117.940698713915</v>
      </c>
      <c r="AD53" s="126">
        <f>'[2]Yearly HC Ethylene'!AD53</f>
        <v>12509.955522379681</v>
      </c>
      <c r="AE53" s="126">
        <f>'[2]Yearly HC Ethylene'!AE53</f>
        <v>12895.918805843976</v>
      </c>
      <c r="AF53" s="126">
        <f>'[2]Yearly HC Ethylene'!AF53</f>
        <v>13275.895850276704</v>
      </c>
      <c r="AG53" s="126">
        <f>'[2]Yearly HC Ethylene'!AG53</f>
        <v>13649.951340628368</v>
      </c>
      <c r="AH53" s="126">
        <f>'[2]Yearly HC Ethylene'!AH53</f>
        <v>14018.149351047174</v>
      </c>
      <c r="AJ53" s="126">
        <f>'[3]Yearly HC Ethylene'!D53</f>
        <v>0</v>
      </c>
      <c r="AK53" s="126">
        <f>'[3]Yearly HC Ethylene'!E53</f>
        <v>139.91021256940888</v>
      </c>
      <c r="AL53" s="126">
        <f>'[3]Yearly HC Ethylene'!F53</f>
        <v>279.82042513881777</v>
      </c>
      <c r="AM53" s="126">
        <f>'[3]Yearly HC Ethylene'!G53</f>
        <v>419.73063770822671</v>
      </c>
      <c r="AN53" s="126">
        <f>'[3]Yearly HC Ethylene'!H53</f>
        <v>559.64085027763554</v>
      </c>
      <c r="AO53" s="126">
        <f>'[3]Yearly HC Ethylene'!I53</f>
        <v>699.55106284704448</v>
      </c>
      <c r="AP53" s="126">
        <f>'[3]Yearly HC Ethylene'!J53</f>
        <v>839.46127541645342</v>
      </c>
      <c r="AQ53" s="126">
        <f>'[3]Yearly HC Ethylene'!K53</f>
        <v>979.37148798586236</v>
      </c>
      <c r="AR53" s="126">
        <f>'[3]Yearly HC Ethylene'!L53</f>
        <v>1119.2817005552711</v>
      </c>
      <c r="AS53" s="126">
        <f>'[3]Yearly HC Ethylene'!M53</f>
        <v>1259.19191312468</v>
      </c>
      <c r="AT53" s="126">
        <f>'[3]Yearly HC Ethylene'!N53</f>
        <v>1399.102125694089</v>
      </c>
      <c r="AU53" s="126">
        <f>'[3]Yearly HC Ethylene'!O53</f>
        <v>1486.6179788239251</v>
      </c>
      <c r="AV53" s="126">
        <f>'[3]Yearly HC Ethylene'!P53</f>
        <v>1574.133831953761</v>
      </c>
      <c r="AW53" s="126">
        <f>'[3]Yearly HC Ethylene'!Q53</f>
        <v>1661.649685083597</v>
      </c>
      <c r="AX53" s="126">
        <f>'[3]Yearly HC Ethylene'!R53</f>
        <v>1749.1655382134331</v>
      </c>
      <c r="AY53" s="126">
        <f>'[3]Yearly HC Ethylene'!S53</f>
        <v>1836.6813913432693</v>
      </c>
      <c r="AZ53" s="126">
        <f>'[3]Yearly HC Ethylene'!T53</f>
        <v>1924.197244473105</v>
      </c>
      <c r="BA53" s="126">
        <f>'[3]Yearly HC Ethylene'!U53</f>
        <v>2011.7130976029412</v>
      </c>
      <c r="BB53" s="126">
        <f>'[3]Yearly HC Ethylene'!V53</f>
        <v>2099.2289507327773</v>
      </c>
      <c r="BC53" s="126">
        <f>'[3]Yearly HC Ethylene'!W53</f>
        <v>2186.744803862613</v>
      </c>
      <c r="BD53" s="126">
        <f>'[3]Yearly HC Ethylene'!X53</f>
        <v>2274.2606569924492</v>
      </c>
      <c r="BE53" s="126">
        <f>'[3]Yearly HC Ethylene'!Y53</f>
        <v>2386.5342843629624</v>
      </c>
      <c r="BF53" s="126">
        <f>'[3]Yearly HC Ethylene'!Z53</f>
        <v>2498.807911733476</v>
      </c>
      <c r="BG53" s="126">
        <f>'[3]Yearly HC Ethylene'!AA53</f>
        <v>2611.0815391039891</v>
      </c>
      <c r="BH53" s="126">
        <f>'[3]Yearly HC Ethylene'!AB53</f>
        <v>2723.3551664745028</v>
      </c>
      <c r="BI53" s="126">
        <f>'[3]Yearly HC Ethylene'!AC53</f>
        <v>2835.6287938450159</v>
      </c>
      <c r="BJ53" s="126">
        <f>'[3]Yearly HC Ethylene'!AD53</f>
        <v>2947.9024212155291</v>
      </c>
      <c r="BK53" s="126">
        <f>'[3]Yearly HC Ethylene'!AE53</f>
        <v>3060.1760485860423</v>
      </c>
      <c r="BL53" s="126">
        <f>'[3]Yearly HC Ethylene'!AF53</f>
        <v>3172.4496759565559</v>
      </c>
      <c r="BM53" s="126">
        <f>'[3]Yearly HC Ethylene'!AG53</f>
        <v>3284.7233033270691</v>
      </c>
      <c r="BN53" s="126">
        <f>'[3]Yearly HC Ethylene'!AH53</f>
        <v>3396.9969306975827</v>
      </c>
      <c r="BP53" s="126">
        <f t="shared" si="54"/>
        <v>0</v>
      </c>
      <c r="BQ53" s="126">
        <f t="shared" si="55"/>
        <v>847.06040377029558</v>
      </c>
      <c r="BR53" s="126">
        <f t="shared" si="56"/>
        <v>1684.265874977717</v>
      </c>
      <c r="BS53" s="126">
        <f t="shared" si="57"/>
        <v>2511.7194182919511</v>
      </c>
      <c r="BT53" s="126">
        <f t="shared" si="58"/>
        <v>3329.5230813921371</v>
      </c>
      <c r="BU53" s="126">
        <f t="shared" si="59"/>
        <v>4137.7779633023301</v>
      </c>
      <c r="BV53" s="126">
        <f t="shared" si="60"/>
        <v>4936.5842226572586</v>
      </c>
      <c r="BW53" s="126">
        <f t="shared" si="61"/>
        <v>5726.0410858989617</v>
      </c>
      <c r="BX53" s="126">
        <f t="shared" si="62"/>
        <v>6506.2468554048482</v>
      </c>
      <c r="BY53" s="126">
        <f t="shared" si="63"/>
        <v>7277.2989175477469</v>
      </c>
      <c r="BZ53" s="126">
        <f t="shared" si="64"/>
        <v>8039.2937506884991</v>
      </c>
      <c r="CA53" s="126">
        <f t="shared" si="65"/>
        <v>8492.9996787386517</v>
      </c>
      <c r="CB53" s="126">
        <f t="shared" si="66"/>
        <v>8941.2799294862943</v>
      </c>
      <c r="CC53" s="126">
        <f t="shared" si="67"/>
        <v>9384.1923358904351</v>
      </c>
      <c r="CD53" s="126">
        <f t="shared" si="68"/>
        <v>9821.7941883805252</v>
      </c>
      <c r="CE53" s="126">
        <f t="shared" si="69"/>
        <v>10254.142239609213</v>
      </c>
      <c r="CF53" s="126">
        <f t="shared" si="70"/>
        <v>10681.292709165182</v>
      </c>
      <c r="CG53" s="126">
        <f t="shared" si="71"/>
        <v>11103.301288246443</v>
      </c>
      <c r="CH53" s="126">
        <f t="shared" si="72"/>
        <v>11520.223144294361</v>
      </c>
      <c r="CI53" s="126">
        <f t="shared" si="73"/>
        <v>11932.112925588792</v>
      </c>
      <c r="CJ53" s="126">
        <f t="shared" si="74"/>
        <v>12339.024765804563</v>
      </c>
      <c r="CK53" s="126">
        <f t="shared" si="75"/>
        <v>12874.572388092536</v>
      </c>
      <c r="CL53" s="126">
        <f t="shared" si="76"/>
        <v>13403.73252820312</v>
      </c>
      <c r="CM53" s="126">
        <f t="shared" si="77"/>
        <v>13926.573651280911</v>
      </c>
      <c r="CN53" s="126">
        <f t="shared" si="78"/>
        <v>14443.163578468866</v>
      </c>
      <c r="CO53" s="126">
        <f t="shared" si="79"/>
        <v>14953.569492558931</v>
      </c>
      <c r="CP53" s="126">
        <f t="shared" si="80"/>
        <v>15457.857943595211</v>
      </c>
      <c r="CQ53" s="126">
        <f t="shared" si="81"/>
        <v>15956.094854430019</v>
      </c>
      <c r="CR53" s="126">
        <f t="shared" si="82"/>
        <v>16448.345526233261</v>
      </c>
      <c r="CS53" s="126">
        <f t="shared" si="83"/>
        <v>16934.674643955437</v>
      </c>
      <c r="CT53" s="126">
        <f t="shared" si="84"/>
        <v>17415.146281744757</v>
      </c>
    </row>
    <row r="54" spans="1:98" outlineLevel="1">
      <c r="B54" s="1" t="s">
        <v>23</v>
      </c>
      <c r="C54" s="5" t="s">
        <v>197</v>
      </c>
      <c r="D54" s="126">
        <f>'[2]Yearly HC Ethylene'!D54</f>
        <v>0</v>
      </c>
      <c r="E54" s="126">
        <f>'[2]Yearly HC Ethylene'!E54</f>
        <v>192.0654840298705</v>
      </c>
      <c r="F54" s="126">
        <f>'[2]Yearly HC Ethylene'!F54</f>
        <v>381.45431970933066</v>
      </c>
      <c r="G54" s="126">
        <f>'[2]Yearly HC Ethylene'!G54</f>
        <v>568.1944836153325</v>
      </c>
      <c r="H54" s="126">
        <f>'[2]Yearly HC Ethylene'!H54</f>
        <v>752.31369240146978</v>
      </c>
      <c r="I54" s="126">
        <f>'[2]Yearly HC Ethylene'!I54</f>
        <v>933.83940506192937</v>
      </c>
      <c r="J54" s="126">
        <f>'[2]Yearly HC Ethylene'!J54</f>
        <v>1112.798825176515</v>
      </c>
      <c r="K54" s="126">
        <f>'[2]Yearly HC Ethylene'!K54</f>
        <v>1289.2189031368912</v>
      </c>
      <c r="L54" s="126">
        <f>'[2]Yearly HC Ethylene'!L54</f>
        <v>1463.1263383542062</v>
      </c>
      <c r="M54" s="126">
        <f>'[2]Yearly HC Ethylene'!M54</f>
        <v>1634.5475814482411</v>
      </c>
      <c r="N54" s="126">
        <f>'[2]Yearly HC Ethylene'!N54</f>
        <v>1803.5088364182352</v>
      </c>
      <c r="O54" s="126">
        <f>'[2]Yearly HC Ethylene'!O54</f>
        <v>1970.0360627955433</v>
      </c>
      <c r="P54" s="126">
        <f>'[2]Yearly HC Ethylene'!P54</f>
        <v>2134.1549777782616</v>
      </c>
      <c r="Q54" s="126">
        <f>'[2]Yearly HC Ethylene'!Q54</f>
        <v>2295.8910583479792</v>
      </c>
      <c r="R54" s="126">
        <f>'[2]Yearly HC Ethylene'!R54</f>
        <v>2455.2695433687936</v>
      </c>
      <c r="S54" s="126">
        <f>'[2]Yearly HC Ethylene'!S54</f>
        <v>2612.3154356687414</v>
      </c>
      <c r="T54" s="126">
        <f>'[2]Yearly HC Ethylene'!T54</f>
        <v>2767.0535041037801</v>
      </c>
      <c r="U54" s="126">
        <f>'[2]Yearly HC Ethylene'!U54</f>
        <v>2919.5082856044673</v>
      </c>
      <c r="V54" s="126">
        <f>'[2]Yearly HC Ethylene'!V54</f>
        <v>3069.7040872054754</v>
      </c>
      <c r="W54" s="126">
        <f>'[2]Yearly HC Ethylene'!W54</f>
        <v>3217.6649880580908</v>
      </c>
      <c r="X54" s="126">
        <f>'[2]Yearly HC Ethylene'!X54</f>
        <v>3363.4148414258202</v>
      </c>
      <c r="Y54" s="126">
        <f>'[2]Yearly HC Ethylene'!Y54</f>
        <v>3512.0378499340527</v>
      </c>
      <c r="Z54" s="126">
        <f>'[2]Yearly HC Ethylene'!Z54</f>
        <v>3658.4263229446542</v>
      </c>
      <c r="AA54" s="126">
        <f>'[2]Yearly HC Ethylene'!AA54</f>
        <v>3802.6041849961694</v>
      </c>
      <c r="AB54" s="126">
        <f>'[2]Yearly HC Ethylene'!AB54</f>
        <v>3944.5951357071935</v>
      </c>
      <c r="AC54" s="126">
        <f>'[2]Yearly HC Ethylene'!AC54</f>
        <v>4084.4226517492589</v>
      </c>
      <c r="AD54" s="126">
        <f>'[2]Yearly HC Ethylene'!AD54</f>
        <v>4222.1099888031422</v>
      </c>
      <c r="AE54" s="126">
        <f>'[2]Yearly HC Ethylene'!AE54</f>
        <v>4357.6801834987364</v>
      </c>
      <c r="AF54" s="126">
        <f>'[2]Yearly HC Ethylene'!AF54</f>
        <v>4491.1560553386162</v>
      </c>
      <c r="AG54" s="126">
        <f>'[2]Yearly HC Ethylene'!AG54</f>
        <v>4622.560208605435</v>
      </c>
      <c r="AH54" s="126">
        <f>'[2]Yearly HC Ethylene'!AH54</f>
        <v>4751.9150342532794</v>
      </c>
      <c r="AJ54" s="126">
        <f>'[3]Yearly HC Ethylene'!D54</f>
        <v>0</v>
      </c>
      <c r="AK54" s="126">
        <f>'[3]Yearly HC Ethylene'!E54</f>
        <v>38.000304648481432</v>
      </c>
      <c r="AL54" s="126">
        <f>'[3]Yearly HC Ethylene'!F54</f>
        <v>76.000609296962864</v>
      </c>
      <c r="AM54" s="126">
        <f>'[3]Yearly HC Ethylene'!G54</f>
        <v>114.0009139454443</v>
      </c>
      <c r="AN54" s="126">
        <f>'[3]Yearly HC Ethylene'!H54</f>
        <v>152.00121859392573</v>
      </c>
      <c r="AO54" s="126">
        <f>'[3]Yearly HC Ethylene'!I54</f>
        <v>190.00152324240716</v>
      </c>
      <c r="AP54" s="126">
        <f>'[3]Yearly HC Ethylene'!J54</f>
        <v>228.00182789088859</v>
      </c>
      <c r="AQ54" s="126">
        <f>'[3]Yearly HC Ethylene'!K54</f>
        <v>266.00213253937005</v>
      </c>
      <c r="AR54" s="126">
        <f>'[3]Yearly HC Ethylene'!L54</f>
        <v>304.00243718785146</v>
      </c>
      <c r="AS54" s="126">
        <f>'[3]Yearly HC Ethylene'!M54</f>
        <v>342.00274183633286</v>
      </c>
      <c r="AT54" s="126">
        <f>'[3]Yearly HC Ethylene'!N54</f>
        <v>380.00304648481432</v>
      </c>
      <c r="AU54" s="126">
        <f>'[3]Yearly HC Ethylene'!O54</f>
        <v>418.00335113329572</v>
      </c>
      <c r="AV54" s="126">
        <f>'[3]Yearly HC Ethylene'!P54</f>
        <v>456.00365578177724</v>
      </c>
      <c r="AW54" s="126">
        <f>'[3]Yearly HC Ethylene'!Q54</f>
        <v>494.0039604302587</v>
      </c>
      <c r="AX54" s="126">
        <f>'[3]Yearly HC Ethylene'!R54</f>
        <v>532.0042650787401</v>
      </c>
      <c r="AY54" s="126">
        <f>'[3]Yearly HC Ethylene'!S54</f>
        <v>570.00456972722145</v>
      </c>
      <c r="AZ54" s="126">
        <f>'[3]Yearly HC Ethylene'!T54</f>
        <v>608.00487437570291</v>
      </c>
      <c r="BA54" s="126">
        <f>'[3]Yearly HC Ethylene'!U54</f>
        <v>646.00517902418437</v>
      </c>
      <c r="BB54" s="126">
        <f>'[3]Yearly HC Ethylene'!V54</f>
        <v>684.00548367266583</v>
      </c>
      <c r="BC54" s="126">
        <f>'[3]Yearly HC Ethylene'!W54</f>
        <v>722.00578832114718</v>
      </c>
      <c r="BD54" s="126">
        <f>'[3]Yearly HC Ethylene'!X54</f>
        <v>760.00609296962864</v>
      </c>
      <c r="BE54" s="126">
        <f>'[3]Yearly HC Ethylene'!Y54</f>
        <v>799.15792200139742</v>
      </c>
      <c r="BF54" s="126">
        <f>'[3]Yearly HC Ethylene'!Z54</f>
        <v>838.30975103316609</v>
      </c>
      <c r="BG54" s="126">
        <f>'[3]Yearly HC Ethylene'!AA54</f>
        <v>877.46158006493488</v>
      </c>
      <c r="BH54" s="126">
        <f>'[3]Yearly HC Ethylene'!AB54</f>
        <v>916.61340909670366</v>
      </c>
      <c r="BI54" s="126">
        <f>'[3]Yearly HC Ethylene'!AC54</f>
        <v>955.76523812847245</v>
      </c>
      <c r="BJ54" s="126">
        <f>'[3]Yearly HC Ethylene'!AD54</f>
        <v>994.91706716024123</v>
      </c>
      <c r="BK54" s="126">
        <f>'[3]Yearly HC Ethylene'!AE54</f>
        <v>1034.06889619201</v>
      </c>
      <c r="BL54" s="126">
        <f>'[3]Yearly HC Ethylene'!AF54</f>
        <v>1073.2207252237786</v>
      </c>
      <c r="BM54" s="126">
        <f>'[3]Yearly HC Ethylene'!AG54</f>
        <v>1112.3725542555474</v>
      </c>
      <c r="BN54" s="126">
        <f>'[3]Yearly HC Ethylene'!AH54</f>
        <v>1151.5243832873161</v>
      </c>
      <c r="BP54" s="126">
        <f t="shared" si="54"/>
        <v>0</v>
      </c>
      <c r="BQ54" s="126">
        <f t="shared" si="55"/>
        <v>230.06578867835194</v>
      </c>
      <c r="BR54" s="126">
        <f t="shared" si="56"/>
        <v>457.45492900629353</v>
      </c>
      <c r="BS54" s="126">
        <f t="shared" si="57"/>
        <v>682.19539756077677</v>
      </c>
      <c r="BT54" s="126">
        <f t="shared" si="58"/>
        <v>904.31491099539551</v>
      </c>
      <c r="BU54" s="126">
        <f t="shared" si="59"/>
        <v>1123.8409283043366</v>
      </c>
      <c r="BV54" s="126">
        <f t="shared" si="60"/>
        <v>1340.8006530674036</v>
      </c>
      <c r="BW54" s="126">
        <f t="shared" si="61"/>
        <v>1555.2210356762612</v>
      </c>
      <c r="BX54" s="126">
        <f t="shared" si="62"/>
        <v>1767.1287755420576</v>
      </c>
      <c r="BY54" s="126">
        <f t="shared" si="63"/>
        <v>1976.550323284574</v>
      </c>
      <c r="BZ54" s="126">
        <f t="shared" si="64"/>
        <v>2183.5118829030494</v>
      </c>
      <c r="CA54" s="126">
        <f t="shared" si="65"/>
        <v>2388.0394139288392</v>
      </c>
      <c r="CB54" s="126">
        <f t="shared" si="66"/>
        <v>2590.1586335600387</v>
      </c>
      <c r="CC54" s="126">
        <f t="shared" si="67"/>
        <v>2789.895018778238</v>
      </c>
      <c r="CD54" s="126">
        <f t="shared" si="68"/>
        <v>2987.2738084475336</v>
      </c>
      <c r="CE54" s="126">
        <f t="shared" si="69"/>
        <v>3182.3200053959627</v>
      </c>
      <c r="CF54" s="126">
        <f t="shared" si="70"/>
        <v>3375.0583784794831</v>
      </c>
      <c r="CG54" s="126">
        <f t="shared" si="71"/>
        <v>3565.5134646286515</v>
      </c>
      <c r="CH54" s="126">
        <f t="shared" si="72"/>
        <v>3753.7095708781412</v>
      </c>
      <c r="CI54" s="126">
        <f t="shared" si="73"/>
        <v>3939.6707763792379</v>
      </c>
      <c r="CJ54" s="126">
        <f t="shared" si="74"/>
        <v>4123.420934395449</v>
      </c>
      <c r="CK54" s="126">
        <f t="shared" si="75"/>
        <v>4311.1957719354505</v>
      </c>
      <c r="CL54" s="126">
        <f t="shared" si="76"/>
        <v>4496.7360739778205</v>
      </c>
      <c r="CM54" s="126">
        <f t="shared" si="77"/>
        <v>4680.0657650611047</v>
      </c>
      <c r="CN54" s="126">
        <f t="shared" si="78"/>
        <v>4861.208544803897</v>
      </c>
      <c r="CO54" s="126">
        <f t="shared" si="79"/>
        <v>5040.1878898777313</v>
      </c>
      <c r="CP54" s="126">
        <f t="shared" si="80"/>
        <v>5217.0270559633836</v>
      </c>
      <c r="CQ54" s="126">
        <f t="shared" si="81"/>
        <v>5391.7490796907459</v>
      </c>
      <c r="CR54" s="126">
        <f t="shared" si="82"/>
        <v>5564.3767805623947</v>
      </c>
      <c r="CS54" s="126">
        <f t="shared" si="83"/>
        <v>5734.9327628609826</v>
      </c>
      <c r="CT54" s="126">
        <f t="shared" si="84"/>
        <v>5903.439417540596</v>
      </c>
    </row>
    <row r="55" spans="1:98">
      <c r="B55" s="1" t="s">
        <v>48</v>
      </c>
      <c r="C55" s="12" t="s">
        <v>197</v>
      </c>
      <c r="D55" s="129">
        <f>'[2]Yearly HC Ethylene'!D55</f>
        <v>29305.030176899061</v>
      </c>
      <c r="E55" s="129">
        <f>'[2]Yearly HC Ethylene'!E55</f>
        <v>28201.615238385984</v>
      </c>
      <c r="F55" s="129">
        <f>'[2]Yearly HC Ethylene'!F55</f>
        <v>27112.154753885909</v>
      </c>
      <c r="G55" s="129">
        <f>'[2]Yearly HC Ethylene'!G55</f>
        <v>26036.507827484405</v>
      </c>
      <c r="H55" s="129">
        <f>'[2]Yearly HC Ethylene'!H55</f>
        <v>24974.534849266973</v>
      </c>
      <c r="I55" s="129">
        <f>'[2]Yearly HC Ethylene'!I55</f>
        <v>23926.097484238224</v>
      </c>
      <c r="J55" s="129">
        <f>'[2]Yearly HC Ethylene'!J55</f>
        <v>22891.058661333056</v>
      </c>
      <c r="K55" s="129">
        <f>'[2]Yearly HC Ethylene'!K55</f>
        <v>21869.282562519082</v>
      </c>
      <c r="L55" s="129">
        <f>'[2]Yearly HC Ethylene'!L55</f>
        <v>20860.634611989513</v>
      </c>
      <c r="M55" s="129">
        <f>'[2]Yearly HC Ethylene'!M55</f>
        <v>19864.981465445875</v>
      </c>
      <c r="N55" s="129">
        <f>'[2]Yearly HC Ethylene'!N55</f>
        <v>18882.190999469702</v>
      </c>
      <c r="O55" s="129">
        <f>'[2]Yearly HC Ethylene'!O55</f>
        <v>18159.065195906027</v>
      </c>
      <c r="P55" s="129">
        <f>'[2]Yearly HC Ethylene'!P55</f>
        <v>17445.100159263213</v>
      </c>
      <c r="Q55" s="129">
        <f>'[2]Yearly HC Ethylene'!Q55</f>
        <v>16740.20333452792</v>
      </c>
      <c r="R55" s="129">
        <f>'[2]Yearly HC Ethylene'!R55</f>
        <v>16044.283011754085</v>
      </c>
      <c r="S55" s="129">
        <f>'[2]Yearly HC Ethylene'!S55</f>
        <v>15357.248318779875</v>
      </c>
      <c r="T55" s="129">
        <f>'[2]Yearly HC Ethylene'!T55</f>
        <v>14679.009214005091</v>
      </c>
      <c r="U55" s="129">
        <f>'[2]Yearly HC Ethylene'!U55</f>
        <v>14009.476479228564</v>
      </c>
      <c r="V55" s="129">
        <f>'[2]Yearly HC Ethylene'!V55</f>
        <v>13348.561712545019</v>
      </c>
      <c r="W55" s="129">
        <f>'[2]Yearly HC Ethylene'!W55</f>
        <v>12696.177321300984</v>
      </c>
      <c r="X55" s="129">
        <f>'[2]Yearly HC Ethylene'!X55</f>
        <v>12052.236515109187</v>
      </c>
      <c r="Y55" s="129">
        <f>'[2]Yearly HC Ethylene'!Y55</f>
        <v>11302.790400328102</v>
      </c>
      <c r="Z55" s="129">
        <f>'[2]Yearly HC Ethylene'!Z55</f>
        <v>10563.203476414372</v>
      </c>
      <c r="AA55" s="129">
        <f>'[2]Yearly HC Ethylene'!AA55</f>
        <v>9833.3747329854996</v>
      </c>
      <c r="AB55" s="129">
        <f>'[2]Yearly HC Ethylene'!AB55</f>
        <v>9113.20408865016</v>
      </c>
      <c r="AC55" s="129">
        <f>'[2]Yearly HC Ethylene'!AC55</f>
        <v>8402.5923829660951</v>
      </c>
      <c r="AD55" s="129">
        <f>'[2]Yearly HC Ethylene'!AD55</f>
        <v>7701.441368464988</v>
      </c>
      <c r="AE55" s="129">
        <f>'[2]Yearly HC Ethylene'!AE55</f>
        <v>7009.6537027437898</v>
      </c>
      <c r="AF55" s="129">
        <f>'[2]Yearly HC Ethylene'!AF55</f>
        <v>6327.1329406218911</v>
      </c>
      <c r="AG55" s="129">
        <f>'[2]Yearly HC Ethylene'!AG55</f>
        <v>5653.7835263636862</v>
      </c>
      <c r="AH55" s="129">
        <f>'[2]Yearly HC Ethylene'!AH55</f>
        <v>4989.510785965942</v>
      </c>
      <c r="AI55" s="126"/>
      <c r="AJ55" s="129">
        <f>'[3]Yearly HC Ethylene'!D55</f>
        <v>5757.6219164365802</v>
      </c>
      <c r="AK55" s="129">
        <f>'[3]Yearly HC Ethylene'!E55</f>
        <v>5579.7113992186896</v>
      </c>
      <c r="AL55" s="129">
        <f>'[3]Yearly HC Ethylene'!F55</f>
        <v>5401.8008820007999</v>
      </c>
      <c r="AM55" s="129">
        <f>'[3]Yearly HC Ethylene'!G55</f>
        <v>5223.8903647829093</v>
      </c>
      <c r="AN55" s="129">
        <f>'[3]Yearly HC Ethylene'!H55</f>
        <v>5045.9798475650186</v>
      </c>
      <c r="AO55" s="129">
        <f>'[3]Yearly HC Ethylene'!I55</f>
        <v>4868.069330347128</v>
      </c>
      <c r="AP55" s="129">
        <f>'[3]Yearly HC Ethylene'!J55</f>
        <v>4690.1588131292383</v>
      </c>
      <c r="AQ55" s="129">
        <f>'[3]Yearly HC Ethylene'!K55</f>
        <v>4512.2482959113477</v>
      </c>
      <c r="AR55" s="129">
        <f>'[3]Yearly HC Ethylene'!L55</f>
        <v>4334.3377786934579</v>
      </c>
      <c r="AS55" s="129">
        <f>'[3]Yearly HC Ethylene'!M55</f>
        <v>4156.4272614755673</v>
      </c>
      <c r="AT55" s="129">
        <f>'[3]Yearly HC Ethylene'!N55</f>
        <v>3978.5167442576776</v>
      </c>
      <c r="AU55" s="129">
        <f>'[3]Yearly HC Ethylene'!O55</f>
        <v>3853.0005864793593</v>
      </c>
      <c r="AV55" s="129">
        <f>'[3]Yearly HC Ethylene'!P55</f>
        <v>3727.4844287010424</v>
      </c>
      <c r="AW55" s="129">
        <f>'[3]Yearly HC Ethylene'!Q55</f>
        <v>3601.9682709227245</v>
      </c>
      <c r="AX55" s="129">
        <f>'[3]Yearly HC Ethylene'!R55</f>
        <v>3476.4521131444071</v>
      </c>
      <c r="AY55" s="129">
        <f>'[3]Yearly HC Ethylene'!S55</f>
        <v>3350.9359553660897</v>
      </c>
      <c r="AZ55" s="129">
        <f>'[3]Yearly HC Ethylene'!T55</f>
        <v>3225.4197975877723</v>
      </c>
      <c r="BA55" s="129">
        <f>'[3]Yearly HC Ethylene'!U55</f>
        <v>3099.9036398094549</v>
      </c>
      <c r="BB55" s="129">
        <f>'[3]Yearly HC Ethylene'!V55</f>
        <v>2974.3874820311371</v>
      </c>
      <c r="BC55" s="129">
        <f>'[3]Yearly HC Ethylene'!W55</f>
        <v>2848.8713242528202</v>
      </c>
      <c r="BD55" s="129">
        <f>'[3]Yearly HC Ethylene'!X55</f>
        <v>2723.3551664745023</v>
      </c>
      <c r="BE55" s="129">
        <f>'[3]Yearly HC Ethylene'!Y55</f>
        <v>2571.9297100722206</v>
      </c>
      <c r="BF55" s="129">
        <f>'[3]Yearly HC Ethylene'!Z55</f>
        <v>2420.5042536699384</v>
      </c>
      <c r="BG55" s="129">
        <f>'[3]Yearly HC Ethylene'!AA55</f>
        <v>2269.0787972676562</v>
      </c>
      <c r="BH55" s="129">
        <f>'[3]Yearly HC Ethylene'!AB55</f>
        <v>2117.653340865374</v>
      </c>
      <c r="BI55" s="129">
        <f>'[3]Yearly HC Ethylene'!AC55</f>
        <v>1966.2278844630919</v>
      </c>
      <c r="BJ55" s="129">
        <f>'[3]Yearly HC Ethylene'!AD55</f>
        <v>1814.8024280608099</v>
      </c>
      <c r="BK55" s="129">
        <f>'[3]Yearly HC Ethylene'!AE55</f>
        <v>1663.376971658528</v>
      </c>
      <c r="BL55" s="129">
        <f>'[3]Yearly HC Ethylene'!AF55</f>
        <v>1511.9515152562458</v>
      </c>
      <c r="BM55" s="129">
        <f>'[3]Yearly HC Ethylene'!AG55</f>
        <v>1360.5260588539638</v>
      </c>
      <c r="BN55" s="129">
        <f>'[3]Yearly HC Ethylene'!AH55</f>
        <v>1209.1006024516814</v>
      </c>
      <c r="BO55" s="126"/>
      <c r="BP55" s="129">
        <f t="shared" si="54"/>
        <v>35062.652093335644</v>
      </c>
      <c r="BQ55" s="129">
        <f t="shared" si="55"/>
        <v>33781.326637604674</v>
      </c>
      <c r="BR55" s="129">
        <f t="shared" si="56"/>
        <v>32513.955635886708</v>
      </c>
      <c r="BS55" s="129">
        <f t="shared" si="57"/>
        <v>31260.398192267316</v>
      </c>
      <c r="BT55" s="129">
        <f t="shared" si="58"/>
        <v>30020.51469683199</v>
      </c>
      <c r="BU55" s="129">
        <f t="shared" si="59"/>
        <v>28794.166814585351</v>
      </c>
      <c r="BV55" s="129">
        <f t="shared" si="60"/>
        <v>27581.217474462293</v>
      </c>
      <c r="BW55" s="129">
        <f t="shared" si="61"/>
        <v>26381.530858430429</v>
      </c>
      <c r="BX55" s="129">
        <f t="shared" si="62"/>
        <v>25194.972390682971</v>
      </c>
      <c r="BY55" s="129">
        <f t="shared" si="63"/>
        <v>24021.408726921443</v>
      </c>
      <c r="BZ55" s="129">
        <f t="shared" si="64"/>
        <v>22860.70774372738</v>
      </c>
      <c r="CA55" s="129">
        <f t="shared" si="65"/>
        <v>22012.065782385387</v>
      </c>
      <c r="CB55" s="129">
        <f t="shared" si="66"/>
        <v>21172.584587964255</v>
      </c>
      <c r="CC55" s="129">
        <f t="shared" si="67"/>
        <v>20342.171605450643</v>
      </c>
      <c r="CD55" s="129">
        <f t="shared" si="68"/>
        <v>19520.735124898492</v>
      </c>
      <c r="CE55" s="129">
        <f t="shared" si="69"/>
        <v>18708.184274145966</v>
      </c>
      <c r="CF55" s="129">
        <f t="shared" si="70"/>
        <v>17904.429011592863</v>
      </c>
      <c r="CG55" s="129">
        <f t="shared" si="71"/>
        <v>17109.380119038018</v>
      </c>
      <c r="CH55" s="129">
        <f t="shared" si="72"/>
        <v>16322.949194576157</v>
      </c>
      <c r="CI55" s="129">
        <f t="shared" si="73"/>
        <v>15545.048645553805</v>
      </c>
      <c r="CJ55" s="129">
        <f t="shared" si="74"/>
        <v>14775.59168158369</v>
      </c>
      <c r="CK55" s="129">
        <f t="shared" si="75"/>
        <v>13874.720110400322</v>
      </c>
      <c r="CL55" s="129">
        <f t="shared" si="76"/>
        <v>12983.70773008431</v>
      </c>
      <c r="CM55" s="129">
        <f t="shared" si="77"/>
        <v>12102.453530253155</v>
      </c>
      <c r="CN55" s="129">
        <f t="shared" si="78"/>
        <v>11230.857429515534</v>
      </c>
      <c r="CO55" s="129">
        <f t="shared" si="79"/>
        <v>10368.820267429186</v>
      </c>
      <c r="CP55" s="129">
        <f t="shared" si="80"/>
        <v>9516.2437965257977</v>
      </c>
      <c r="CQ55" s="129">
        <f t="shared" si="81"/>
        <v>8673.0306744023183</v>
      </c>
      <c r="CR55" s="129">
        <f t="shared" si="82"/>
        <v>7839.0844558781373</v>
      </c>
      <c r="CS55" s="129">
        <f t="shared" si="83"/>
        <v>7014.3095852176502</v>
      </c>
      <c r="CT55" s="129">
        <f t="shared" si="84"/>
        <v>6198.6113884176229</v>
      </c>
    </row>
    <row r="56" spans="1:98" s="13" customFormat="1">
      <c r="A56" s="380" t="s">
        <v>115</v>
      </c>
      <c r="B56" s="6" t="s">
        <v>116</v>
      </c>
      <c r="C56" s="7" t="s">
        <v>197</v>
      </c>
      <c r="D56" s="125">
        <f>'[2]Yearly HC Ethylene'!D56</f>
        <v>0</v>
      </c>
      <c r="E56" s="125">
        <f>'[2]Yearly HC Ethylene'!E56</f>
        <v>0</v>
      </c>
      <c r="F56" s="125">
        <f>'[2]Yearly HC Ethylene'!F56</f>
        <v>0</v>
      </c>
      <c r="G56" s="125">
        <f>'[2]Yearly HC Ethylene'!G56</f>
        <v>0</v>
      </c>
      <c r="H56" s="125">
        <f>'[2]Yearly HC Ethylene'!H56</f>
        <v>0</v>
      </c>
      <c r="I56" s="125">
        <f>'[2]Yearly HC Ethylene'!I56</f>
        <v>0</v>
      </c>
      <c r="J56" s="125">
        <f>'[2]Yearly HC Ethylene'!J56</f>
        <v>0</v>
      </c>
      <c r="K56" s="125">
        <f>'[2]Yearly HC Ethylene'!K56</f>
        <v>0</v>
      </c>
      <c r="L56" s="125">
        <f>'[2]Yearly HC Ethylene'!L56</f>
        <v>0</v>
      </c>
      <c r="M56" s="125">
        <f>'[2]Yearly HC Ethylene'!M56</f>
        <v>0</v>
      </c>
      <c r="N56" s="125">
        <f>'[2]Yearly HC Ethylene'!N56</f>
        <v>0</v>
      </c>
      <c r="O56" s="125">
        <f>'[2]Yearly HC Ethylene'!O56</f>
        <v>0</v>
      </c>
      <c r="P56" s="125">
        <f>'[2]Yearly HC Ethylene'!P56</f>
        <v>0</v>
      </c>
      <c r="Q56" s="125">
        <f>'[2]Yearly HC Ethylene'!Q56</f>
        <v>0</v>
      </c>
      <c r="R56" s="125">
        <f>'[2]Yearly HC Ethylene'!R56</f>
        <v>0</v>
      </c>
      <c r="S56" s="125">
        <f>'[2]Yearly HC Ethylene'!S56</f>
        <v>0</v>
      </c>
      <c r="T56" s="125">
        <f>'[2]Yearly HC Ethylene'!T56</f>
        <v>0</v>
      </c>
      <c r="U56" s="125">
        <f>'[2]Yearly HC Ethylene'!U56</f>
        <v>0</v>
      </c>
      <c r="V56" s="125">
        <f>'[2]Yearly HC Ethylene'!V56</f>
        <v>0</v>
      </c>
      <c r="W56" s="125">
        <f>'[2]Yearly HC Ethylene'!W56</f>
        <v>0</v>
      </c>
      <c r="X56" s="125">
        <f>'[2]Yearly HC Ethylene'!X56</f>
        <v>0</v>
      </c>
      <c r="Y56" s="125">
        <f>'[2]Yearly HC Ethylene'!Y56</f>
        <v>0</v>
      </c>
      <c r="Z56" s="125">
        <f>'[2]Yearly HC Ethylene'!Z56</f>
        <v>0</v>
      </c>
      <c r="AA56" s="125">
        <f>'[2]Yearly HC Ethylene'!AA56</f>
        <v>0</v>
      </c>
      <c r="AB56" s="125">
        <f>'[2]Yearly HC Ethylene'!AB56</f>
        <v>0</v>
      </c>
      <c r="AC56" s="125">
        <f>'[2]Yearly HC Ethylene'!AC56</f>
        <v>0</v>
      </c>
      <c r="AD56" s="125">
        <f>'[2]Yearly HC Ethylene'!AD56</f>
        <v>0</v>
      </c>
      <c r="AE56" s="125">
        <f>'[2]Yearly HC Ethylene'!AE56</f>
        <v>0</v>
      </c>
      <c r="AF56" s="125">
        <f>'[2]Yearly HC Ethylene'!AF56</f>
        <v>0</v>
      </c>
      <c r="AG56" s="125">
        <f>'[2]Yearly HC Ethylene'!AG56</f>
        <v>0</v>
      </c>
      <c r="AH56" s="125">
        <f>'[2]Yearly HC Ethylene'!AH56</f>
        <v>0</v>
      </c>
      <c r="AI56" s="125"/>
      <c r="AJ56" s="125">
        <f>'[3]Yearly HC Ethylene'!D56</f>
        <v>0</v>
      </c>
      <c r="AK56" s="125">
        <f>'[3]Yearly HC Ethylene'!E56</f>
        <v>0</v>
      </c>
      <c r="AL56" s="125">
        <f>'[3]Yearly HC Ethylene'!F56</f>
        <v>0</v>
      </c>
      <c r="AM56" s="125">
        <f>'[3]Yearly HC Ethylene'!G56</f>
        <v>0</v>
      </c>
      <c r="AN56" s="125">
        <f>'[3]Yearly HC Ethylene'!H56</f>
        <v>0</v>
      </c>
      <c r="AO56" s="125">
        <f>'[3]Yearly HC Ethylene'!I56</f>
        <v>0</v>
      </c>
      <c r="AP56" s="125">
        <f>'[3]Yearly HC Ethylene'!J56</f>
        <v>0</v>
      </c>
      <c r="AQ56" s="125">
        <f>'[3]Yearly HC Ethylene'!K56</f>
        <v>0</v>
      </c>
      <c r="AR56" s="125">
        <f>'[3]Yearly HC Ethylene'!L56</f>
        <v>0</v>
      </c>
      <c r="AS56" s="125">
        <f>'[3]Yearly HC Ethylene'!M56</f>
        <v>0</v>
      </c>
      <c r="AT56" s="125">
        <f>'[3]Yearly HC Ethylene'!N56</f>
        <v>0</v>
      </c>
      <c r="AU56" s="125">
        <f>'[3]Yearly HC Ethylene'!O56</f>
        <v>0</v>
      </c>
      <c r="AV56" s="125">
        <f>'[3]Yearly HC Ethylene'!P56</f>
        <v>0</v>
      </c>
      <c r="AW56" s="125">
        <f>'[3]Yearly HC Ethylene'!Q56</f>
        <v>0</v>
      </c>
      <c r="AX56" s="125">
        <f>'[3]Yearly HC Ethylene'!R56</f>
        <v>0</v>
      </c>
      <c r="AY56" s="125">
        <f>'[3]Yearly HC Ethylene'!S56</f>
        <v>0</v>
      </c>
      <c r="AZ56" s="125">
        <f>'[3]Yearly HC Ethylene'!T56</f>
        <v>0</v>
      </c>
      <c r="BA56" s="125">
        <f>'[3]Yearly HC Ethylene'!U56</f>
        <v>0</v>
      </c>
      <c r="BB56" s="125">
        <f>'[3]Yearly HC Ethylene'!V56</f>
        <v>0</v>
      </c>
      <c r="BC56" s="125">
        <f>'[3]Yearly HC Ethylene'!W56</f>
        <v>0</v>
      </c>
      <c r="BD56" s="125">
        <f>'[3]Yearly HC Ethylene'!X56</f>
        <v>0</v>
      </c>
      <c r="BE56" s="125">
        <f>'[3]Yearly HC Ethylene'!Y56</f>
        <v>0</v>
      </c>
      <c r="BF56" s="125">
        <f>'[3]Yearly HC Ethylene'!Z56</f>
        <v>0</v>
      </c>
      <c r="BG56" s="125">
        <f>'[3]Yearly HC Ethylene'!AA56</f>
        <v>0</v>
      </c>
      <c r="BH56" s="125">
        <f>'[3]Yearly HC Ethylene'!AB56</f>
        <v>0</v>
      </c>
      <c r="BI56" s="125">
        <f>'[3]Yearly HC Ethylene'!AC56</f>
        <v>0</v>
      </c>
      <c r="BJ56" s="125">
        <f>'[3]Yearly HC Ethylene'!AD56</f>
        <v>0</v>
      </c>
      <c r="BK56" s="125">
        <f>'[3]Yearly HC Ethylene'!AE56</f>
        <v>0</v>
      </c>
      <c r="BL56" s="125">
        <f>'[3]Yearly HC Ethylene'!AF56</f>
        <v>0</v>
      </c>
      <c r="BM56" s="125">
        <f>'[3]Yearly HC Ethylene'!AG56</f>
        <v>0</v>
      </c>
      <c r="BN56" s="125">
        <f>'[3]Yearly HC Ethylene'!AH56</f>
        <v>0</v>
      </c>
      <c r="BO56" s="125"/>
      <c r="BP56" s="125">
        <f t="shared" si="54"/>
        <v>0</v>
      </c>
      <c r="BQ56" s="125">
        <f t="shared" si="55"/>
        <v>0</v>
      </c>
      <c r="BR56" s="125">
        <f t="shared" si="56"/>
        <v>0</v>
      </c>
      <c r="BS56" s="125">
        <f t="shared" si="57"/>
        <v>0</v>
      </c>
      <c r="BT56" s="125">
        <f t="shared" si="58"/>
        <v>0</v>
      </c>
      <c r="BU56" s="125">
        <f t="shared" si="59"/>
        <v>0</v>
      </c>
      <c r="BV56" s="125">
        <f t="shared" si="60"/>
        <v>0</v>
      </c>
      <c r="BW56" s="125">
        <f t="shared" si="61"/>
        <v>0</v>
      </c>
      <c r="BX56" s="125">
        <f t="shared" si="62"/>
        <v>0</v>
      </c>
      <c r="BY56" s="125">
        <f t="shared" si="63"/>
        <v>0</v>
      </c>
      <c r="BZ56" s="125">
        <f t="shared" si="64"/>
        <v>0</v>
      </c>
      <c r="CA56" s="125">
        <f t="shared" si="65"/>
        <v>0</v>
      </c>
      <c r="CB56" s="125">
        <f t="shared" si="66"/>
        <v>0</v>
      </c>
      <c r="CC56" s="125">
        <f t="shared" si="67"/>
        <v>0</v>
      </c>
      <c r="CD56" s="125">
        <f t="shared" si="68"/>
        <v>0</v>
      </c>
      <c r="CE56" s="125">
        <f t="shared" si="69"/>
        <v>0</v>
      </c>
      <c r="CF56" s="125">
        <f t="shared" si="70"/>
        <v>0</v>
      </c>
      <c r="CG56" s="125">
        <f t="shared" si="71"/>
        <v>0</v>
      </c>
      <c r="CH56" s="125">
        <f t="shared" si="72"/>
        <v>0</v>
      </c>
      <c r="CI56" s="125">
        <f t="shared" si="73"/>
        <v>0</v>
      </c>
      <c r="CJ56" s="125">
        <f t="shared" si="74"/>
        <v>0</v>
      </c>
      <c r="CK56" s="125">
        <f t="shared" si="75"/>
        <v>0</v>
      </c>
      <c r="CL56" s="125">
        <f t="shared" si="76"/>
        <v>0</v>
      </c>
      <c r="CM56" s="125">
        <f t="shared" si="77"/>
        <v>0</v>
      </c>
      <c r="CN56" s="125">
        <f t="shared" si="78"/>
        <v>0</v>
      </c>
      <c r="CO56" s="125">
        <f t="shared" si="79"/>
        <v>0</v>
      </c>
      <c r="CP56" s="125">
        <f t="shared" si="80"/>
        <v>0</v>
      </c>
      <c r="CQ56" s="125">
        <f t="shared" si="81"/>
        <v>0</v>
      </c>
      <c r="CR56" s="125">
        <f t="shared" si="82"/>
        <v>0</v>
      </c>
      <c r="CS56" s="125">
        <f t="shared" si="83"/>
        <v>0</v>
      </c>
      <c r="CT56" s="125">
        <f t="shared" si="84"/>
        <v>0</v>
      </c>
    </row>
    <row r="57" spans="1:98">
      <c r="A57" s="381"/>
      <c r="B57" s="1" t="s">
        <v>117</v>
      </c>
      <c r="C57" s="5" t="s">
        <v>197</v>
      </c>
      <c r="D57" s="126">
        <f>'[2]Yearly HC Ethylene'!D57</f>
        <v>29305.030176899061</v>
      </c>
      <c r="E57" s="126">
        <f>'[2]Yearly HC Ethylene'!E57</f>
        <v>28201.615238385984</v>
      </c>
      <c r="F57" s="126">
        <f>'[2]Yearly HC Ethylene'!F57</f>
        <v>27112.154753885909</v>
      </c>
      <c r="G57" s="126">
        <f>'[2]Yearly HC Ethylene'!G57</f>
        <v>26036.507827484405</v>
      </c>
      <c r="H57" s="126">
        <f>'[2]Yearly HC Ethylene'!H57</f>
        <v>24974.534849266973</v>
      </c>
      <c r="I57" s="126">
        <f>'[2]Yearly HC Ethylene'!I57</f>
        <v>23926.097484238224</v>
      </c>
      <c r="J57" s="126">
        <f>'[2]Yearly HC Ethylene'!J57</f>
        <v>22891.058661333056</v>
      </c>
      <c r="K57" s="126">
        <f>'[2]Yearly HC Ethylene'!K57</f>
        <v>21869.282562519082</v>
      </c>
      <c r="L57" s="126">
        <f>'[2]Yearly HC Ethylene'!L57</f>
        <v>20860.634611989513</v>
      </c>
      <c r="M57" s="126">
        <f>'[2]Yearly HC Ethylene'!M57</f>
        <v>19864.981465445875</v>
      </c>
      <c r="N57" s="126">
        <f>'[2]Yearly HC Ethylene'!N57</f>
        <v>18882.190999469702</v>
      </c>
      <c r="O57" s="126">
        <f>'[2]Yearly HC Ethylene'!O57</f>
        <v>18159.065195906027</v>
      </c>
      <c r="P57" s="126">
        <f>'[2]Yearly HC Ethylene'!P57</f>
        <v>17445.100159263213</v>
      </c>
      <c r="Q57" s="126">
        <f>'[2]Yearly HC Ethylene'!Q57</f>
        <v>16740.20333452792</v>
      </c>
      <c r="R57" s="126">
        <f>'[2]Yearly HC Ethylene'!R57</f>
        <v>16044.283011754085</v>
      </c>
      <c r="S57" s="126">
        <f>'[2]Yearly HC Ethylene'!S57</f>
        <v>15357.248318779875</v>
      </c>
      <c r="T57" s="126">
        <f>'[2]Yearly HC Ethylene'!T57</f>
        <v>14679.009214005091</v>
      </c>
      <c r="U57" s="126">
        <f>'[2]Yearly HC Ethylene'!U57</f>
        <v>14009.476479228564</v>
      </c>
      <c r="V57" s="126">
        <f>'[2]Yearly HC Ethylene'!V57</f>
        <v>13348.561712545019</v>
      </c>
      <c r="W57" s="126">
        <f>'[2]Yearly HC Ethylene'!W57</f>
        <v>12696.177321300984</v>
      </c>
      <c r="X57" s="126">
        <f>'[2]Yearly HC Ethylene'!X57</f>
        <v>12052.236515109187</v>
      </c>
      <c r="Y57" s="126">
        <f>'[2]Yearly HC Ethylene'!Y57</f>
        <v>11302.790400328102</v>
      </c>
      <c r="Z57" s="126">
        <f>'[2]Yearly HC Ethylene'!Z57</f>
        <v>10563.203476414372</v>
      </c>
      <c r="AA57" s="126">
        <f>'[2]Yearly HC Ethylene'!AA57</f>
        <v>9833.3747329854996</v>
      </c>
      <c r="AB57" s="126">
        <f>'[2]Yearly HC Ethylene'!AB57</f>
        <v>9113.20408865016</v>
      </c>
      <c r="AC57" s="126">
        <f>'[2]Yearly HC Ethylene'!AC57</f>
        <v>8402.5923829660951</v>
      </c>
      <c r="AD57" s="126">
        <f>'[2]Yearly HC Ethylene'!AD57</f>
        <v>7701.441368464988</v>
      </c>
      <c r="AE57" s="126">
        <f>'[2]Yearly HC Ethylene'!AE57</f>
        <v>7009.6537027437898</v>
      </c>
      <c r="AF57" s="126">
        <f>'[2]Yearly HC Ethylene'!AF57</f>
        <v>6327.1329406218911</v>
      </c>
      <c r="AG57" s="126">
        <f>'[2]Yearly HC Ethylene'!AG57</f>
        <v>5653.7835263636862</v>
      </c>
      <c r="AH57" s="126">
        <f>'[2]Yearly HC Ethylene'!AH57</f>
        <v>4989.510785965942</v>
      </c>
      <c r="AI57" s="126"/>
      <c r="AJ57" s="126">
        <f>'[3]Yearly HC Ethylene'!D57</f>
        <v>5757.6219164365802</v>
      </c>
      <c r="AK57" s="126">
        <f>'[3]Yearly HC Ethylene'!E57</f>
        <v>5579.7113992186896</v>
      </c>
      <c r="AL57" s="126">
        <f>'[3]Yearly HC Ethylene'!F57</f>
        <v>5401.8008820007999</v>
      </c>
      <c r="AM57" s="126">
        <f>'[3]Yearly HC Ethylene'!G57</f>
        <v>5223.8903647829093</v>
      </c>
      <c r="AN57" s="126">
        <f>'[3]Yearly HC Ethylene'!H57</f>
        <v>5045.9798475650186</v>
      </c>
      <c r="AO57" s="126">
        <f>'[3]Yearly HC Ethylene'!I57</f>
        <v>4868.069330347128</v>
      </c>
      <c r="AP57" s="126">
        <f>'[3]Yearly HC Ethylene'!J57</f>
        <v>4690.1588131292383</v>
      </c>
      <c r="AQ57" s="126">
        <f>'[3]Yearly HC Ethylene'!K57</f>
        <v>4512.2482959113477</v>
      </c>
      <c r="AR57" s="126">
        <f>'[3]Yearly HC Ethylene'!L57</f>
        <v>4334.3377786934579</v>
      </c>
      <c r="AS57" s="126">
        <f>'[3]Yearly HC Ethylene'!M57</f>
        <v>4156.4272614755673</v>
      </c>
      <c r="AT57" s="126">
        <f>'[3]Yearly HC Ethylene'!N57</f>
        <v>3978.5167442576776</v>
      </c>
      <c r="AU57" s="126">
        <f>'[3]Yearly HC Ethylene'!O57</f>
        <v>3853.0005864793593</v>
      </c>
      <c r="AV57" s="126">
        <f>'[3]Yearly HC Ethylene'!P57</f>
        <v>3727.4844287010424</v>
      </c>
      <c r="AW57" s="126">
        <f>'[3]Yearly HC Ethylene'!Q57</f>
        <v>3601.9682709227245</v>
      </c>
      <c r="AX57" s="126">
        <f>'[3]Yearly HC Ethylene'!R57</f>
        <v>3476.4521131444071</v>
      </c>
      <c r="AY57" s="126">
        <f>'[3]Yearly HC Ethylene'!S57</f>
        <v>3350.9359553660897</v>
      </c>
      <c r="AZ57" s="126">
        <f>'[3]Yearly HC Ethylene'!T57</f>
        <v>3225.4197975877723</v>
      </c>
      <c r="BA57" s="126">
        <f>'[3]Yearly HC Ethylene'!U57</f>
        <v>3099.9036398094549</v>
      </c>
      <c r="BB57" s="126">
        <f>'[3]Yearly HC Ethylene'!V57</f>
        <v>2974.3874820311371</v>
      </c>
      <c r="BC57" s="126">
        <f>'[3]Yearly HC Ethylene'!W57</f>
        <v>2848.8713242528202</v>
      </c>
      <c r="BD57" s="126">
        <f>'[3]Yearly HC Ethylene'!X57</f>
        <v>2723.3551664745023</v>
      </c>
      <c r="BE57" s="126">
        <f>'[3]Yearly HC Ethylene'!Y57</f>
        <v>2571.9297100722206</v>
      </c>
      <c r="BF57" s="126">
        <f>'[3]Yearly HC Ethylene'!Z57</f>
        <v>2420.5042536699384</v>
      </c>
      <c r="BG57" s="126">
        <f>'[3]Yearly HC Ethylene'!AA57</f>
        <v>2269.0787972676562</v>
      </c>
      <c r="BH57" s="126">
        <f>'[3]Yearly HC Ethylene'!AB57</f>
        <v>2117.653340865374</v>
      </c>
      <c r="BI57" s="126">
        <f>'[3]Yearly HC Ethylene'!AC57</f>
        <v>1966.2278844630919</v>
      </c>
      <c r="BJ57" s="126">
        <f>'[3]Yearly HC Ethylene'!AD57</f>
        <v>1814.8024280608099</v>
      </c>
      <c r="BK57" s="126">
        <f>'[3]Yearly HC Ethylene'!AE57</f>
        <v>1663.376971658528</v>
      </c>
      <c r="BL57" s="126">
        <f>'[3]Yearly HC Ethylene'!AF57</f>
        <v>1511.9515152562458</v>
      </c>
      <c r="BM57" s="126">
        <f>'[3]Yearly HC Ethylene'!AG57</f>
        <v>1360.5260588539638</v>
      </c>
      <c r="BN57" s="126">
        <f>'[3]Yearly HC Ethylene'!AH57</f>
        <v>1209.1006024516814</v>
      </c>
      <c r="BO57" s="126"/>
      <c r="BP57" s="126">
        <f t="shared" si="54"/>
        <v>35062.652093335644</v>
      </c>
      <c r="BQ57" s="126">
        <f t="shared" si="55"/>
        <v>33781.326637604674</v>
      </c>
      <c r="BR57" s="126">
        <f t="shared" si="56"/>
        <v>32513.955635886708</v>
      </c>
      <c r="BS57" s="126">
        <f t="shared" si="57"/>
        <v>31260.398192267316</v>
      </c>
      <c r="BT57" s="126">
        <f t="shared" si="58"/>
        <v>30020.51469683199</v>
      </c>
      <c r="BU57" s="126">
        <f t="shared" si="59"/>
        <v>28794.166814585351</v>
      </c>
      <c r="BV57" s="126">
        <f t="shared" si="60"/>
        <v>27581.217474462293</v>
      </c>
      <c r="BW57" s="126">
        <f t="shared" si="61"/>
        <v>26381.530858430429</v>
      </c>
      <c r="BX57" s="126">
        <f t="shared" si="62"/>
        <v>25194.972390682971</v>
      </c>
      <c r="BY57" s="126">
        <f t="shared" si="63"/>
        <v>24021.408726921443</v>
      </c>
      <c r="BZ57" s="126">
        <f t="shared" si="64"/>
        <v>22860.70774372738</v>
      </c>
      <c r="CA57" s="126">
        <f t="shared" si="65"/>
        <v>22012.065782385387</v>
      </c>
      <c r="CB57" s="126">
        <f t="shared" si="66"/>
        <v>21172.584587964255</v>
      </c>
      <c r="CC57" s="126">
        <f t="shared" si="67"/>
        <v>20342.171605450643</v>
      </c>
      <c r="CD57" s="126">
        <f t="shared" si="68"/>
        <v>19520.735124898492</v>
      </c>
      <c r="CE57" s="126">
        <f t="shared" si="69"/>
        <v>18708.184274145966</v>
      </c>
      <c r="CF57" s="126">
        <f t="shared" si="70"/>
        <v>17904.429011592863</v>
      </c>
      <c r="CG57" s="126">
        <f t="shared" si="71"/>
        <v>17109.380119038018</v>
      </c>
      <c r="CH57" s="126">
        <f t="shared" si="72"/>
        <v>16322.949194576157</v>
      </c>
      <c r="CI57" s="126">
        <f t="shared" si="73"/>
        <v>15545.048645553805</v>
      </c>
      <c r="CJ57" s="126">
        <f t="shared" si="74"/>
        <v>14775.59168158369</v>
      </c>
      <c r="CK57" s="126">
        <f t="shared" si="75"/>
        <v>13874.720110400322</v>
      </c>
      <c r="CL57" s="126">
        <f t="shared" si="76"/>
        <v>12983.70773008431</v>
      </c>
      <c r="CM57" s="126">
        <f t="shared" si="77"/>
        <v>12102.453530253155</v>
      </c>
      <c r="CN57" s="126">
        <f t="shared" si="78"/>
        <v>11230.857429515534</v>
      </c>
      <c r="CO57" s="126">
        <f t="shared" si="79"/>
        <v>10368.820267429186</v>
      </c>
      <c r="CP57" s="126">
        <f t="shared" si="80"/>
        <v>9516.2437965257977</v>
      </c>
      <c r="CQ57" s="126">
        <f t="shared" si="81"/>
        <v>8673.0306744023183</v>
      </c>
      <c r="CR57" s="126">
        <f t="shared" si="82"/>
        <v>7839.0844558781373</v>
      </c>
      <c r="CS57" s="126">
        <f t="shared" si="83"/>
        <v>7014.3095852176502</v>
      </c>
      <c r="CT57" s="126">
        <f t="shared" si="84"/>
        <v>6198.6113884176229</v>
      </c>
    </row>
    <row r="58" spans="1:98">
      <c r="A58" s="381"/>
      <c r="B58" s="1" t="s">
        <v>118</v>
      </c>
      <c r="C58" s="5" t="s">
        <v>197</v>
      </c>
      <c r="D58" s="126">
        <f>'[2]Yearly HC Ethylene'!D58</f>
        <v>0</v>
      </c>
      <c r="E58" s="126">
        <f>'[2]Yearly HC Ethylene'!E58</f>
        <v>0</v>
      </c>
      <c r="F58" s="126">
        <f>'[2]Yearly HC Ethylene'!F58</f>
        <v>0</v>
      </c>
      <c r="G58" s="126">
        <f>'[2]Yearly HC Ethylene'!G58</f>
        <v>0</v>
      </c>
      <c r="H58" s="126">
        <f>'[2]Yearly HC Ethylene'!H58</f>
        <v>0</v>
      </c>
      <c r="I58" s="126">
        <f>'[2]Yearly HC Ethylene'!I58</f>
        <v>0</v>
      </c>
      <c r="J58" s="126">
        <f>'[2]Yearly HC Ethylene'!J58</f>
        <v>0</v>
      </c>
      <c r="K58" s="126">
        <f>'[2]Yearly HC Ethylene'!K58</f>
        <v>0</v>
      </c>
      <c r="L58" s="126">
        <f>'[2]Yearly HC Ethylene'!L58</f>
        <v>0</v>
      </c>
      <c r="M58" s="126">
        <f>'[2]Yearly HC Ethylene'!M58</f>
        <v>0</v>
      </c>
      <c r="N58" s="126">
        <f>'[2]Yearly HC Ethylene'!N58</f>
        <v>0</v>
      </c>
      <c r="O58" s="126">
        <f>'[2]Yearly HC Ethylene'!O58</f>
        <v>0</v>
      </c>
      <c r="P58" s="126">
        <f>'[2]Yearly HC Ethylene'!P58</f>
        <v>0</v>
      </c>
      <c r="Q58" s="126">
        <f>'[2]Yearly HC Ethylene'!Q58</f>
        <v>0</v>
      </c>
      <c r="R58" s="126">
        <f>'[2]Yearly HC Ethylene'!R58</f>
        <v>0</v>
      </c>
      <c r="S58" s="126">
        <f>'[2]Yearly HC Ethylene'!S58</f>
        <v>0</v>
      </c>
      <c r="T58" s="126">
        <f>'[2]Yearly HC Ethylene'!T58</f>
        <v>0</v>
      </c>
      <c r="U58" s="126">
        <f>'[2]Yearly HC Ethylene'!U58</f>
        <v>0</v>
      </c>
      <c r="V58" s="126">
        <f>'[2]Yearly HC Ethylene'!V58</f>
        <v>0</v>
      </c>
      <c r="W58" s="126">
        <f>'[2]Yearly HC Ethylene'!W58</f>
        <v>0</v>
      </c>
      <c r="X58" s="126">
        <f>'[2]Yearly HC Ethylene'!X58</f>
        <v>0</v>
      </c>
      <c r="Y58" s="126">
        <f>'[2]Yearly HC Ethylene'!Y58</f>
        <v>0</v>
      </c>
      <c r="Z58" s="126">
        <f>'[2]Yearly HC Ethylene'!Z58</f>
        <v>0</v>
      </c>
      <c r="AA58" s="126">
        <f>'[2]Yearly HC Ethylene'!AA58</f>
        <v>0</v>
      </c>
      <c r="AB58" s="126">
        <f>'[2]Yearly HC Ethylene'!AB58</f>
        <v>0</v>
      </c>
      <c r="AC58" s="126">
        <f>'[2]Yearly HC Ethylene'!AC58</f>
        <v>0</v>
      </c>
      <c r="AD58" s="126">
        <f>'[2]Yearly HC Ethylene'!AD58</f>
        <v>0</v>
      </c>
      <c r="AE58" s="126">
        <f>'[2]Yearly HC Ethylene'!AE58</f>
        <v>0</v>
      </c>
      <c r="AF58" s="126">
        <f>'[2]Yearly HC Ethylene'!AF58</f>
        <v>0</v>
      </c>
      <c r="AG58" s="126">
        <f>'[2]Yearly HC Ethylene'!AG58</f>
        <v>0</v>
      </c>
      <c r="AH58" s="126">
        <f>'[2]Yearly HC Ethylene'!AH58</f>
        <v>0</v>
      </c>
      <c r="AI58" s="126"/>
      <c r="AJ58" s="126">
        <f>'[3]Yearly HC Ethylene'!D58</f>
        <v>0</v>
      </c>
      <c r="AK58" s="126">
        <f>'[3]Yearly HC Ethylene'!E58</f>
        <v>0</v>
      </c>
      <c r="AL58" s="126">
        <f>'[3]Yearly HC Ethylene'!F58</f>
        <v>0</v>
      </c>
      <c r="AM58" s="126">
        <f>'[3]Yearly HC Ethylene'!G58</f>
        <v>0</v>
      </c>
      <c r="AN58" s="126">
        <f>'[3]Yearly HC Ethylene'!H58</f>
        <v>0</v>
      </c>
      <c r="AO58" s="126">
        <f>'[3]Yearly HC Ethylene'!I58</f>
        <v>0</v>
      </c>
      <c r="AP58" s="126">
        <f>'[3]Yearly HC Ethylene'!J58</f>
        <v>0</v>
      </c>
      <c r="AQ58" s="126">
        <f>'[3]Yearly HC Ethylene'!K58</f>
        <v>0</v>
      </c>
      <c r="AR58" s="126">
        <f>'[3]Yearly HC Ethylene'!L58</f>
        <v>0</v>
      </c>
      <c r="AS58" s="126">
        <f>'[3]Yearly HC Ethylene'!M58</f>
        <v>0</v>
      </c>
      <c r="AT58" s="126">
        <f>'[3]Yearly HC Ethylene'!N58</f>
        <v>0</v>
      </c>
      <c r="AU58" s="126">
        <f>'[3]Yearly HC Ethylene'!O58</f>
        <v>0</v>
      </c>
      <c r="AV58" s="126">
        <f>'[3]Yearly HC Ethylene'!P58</f>
        <v>0</v>
      </c>
      <c r="AW58" s="126">
        <f>'[3]Yearly HC Ethylene'!Q58</f>
        <v>0</v>
      </c>
      <c r="AX58" s="126">
        <f>'[3]Yearly HC Ethylene'!R58</f>
        <v>0</v>
      </c>
      <c r="AY58" s="126">
        <f>'[3]Yearly HC Ethylene'!S58</f>
        <v>0</v>
      </c>
      <c r="AZ58" s="126">
        <f>'[3]Yearly HC Ethylene'!T58</f>
        <v>0</v>
      </c>
      <c r="BA58" s="126">
        <f>'[3]Yearly HC Ethylene'!U58</f>
        <v>0</v>
      </c>
      <c r="BB58" s="126">
        <f>'[3]Yearly HC Ethylene'!V58</f>
        <v>0</v>
      </c>
      <c r="BC58" s="126">
        <f>'[3]Yearly HC Ethylene'!W58</f>
        <v>0</v>
      </c>
      <c r="BD58" s="126">
        <f>'[3]Yearly HC Ethylene'!X58</f>
        <v>0</v>
      </c>
      <c r="BE58" s="126">
        <f>'[3]Yearly HC Ethylene'!Y58</f>
        <v>0</v>
      </c>
      <c r="BF58" s="126">
        <f>'[3]Yearly HC Ethylene'!Z58</f>
        <v>0</v>
      </c>
      <c r="BG58" s="126">
        <f>'[3]Yearly HC Ethylene'!AA58</f>
        <v>0</v>
      </c>
      <c r="BH58" s="126">
        <f>'[3]Yearly HC Ethylene'!AB58</f>
        <v>0</v>
      </c>
      <c r="BI58" s="126">
        <f>'[3]Yearly HC Ethylene'!AC58</f>
        <v>0</v>
      </c>
      <c r="BJ58" s="126">
        <f>'[3]Yearly HC Ethylene'!AD58</f>
        <v>0</v>
      </c>
      <c r="BK58" s="126">
        <f>'[3]Yearly HC Ethylene'!AE58</f>
        <v>0</v>
      </c>
      <c r="BL58" s="126">
        <f>'[3]Yearly HC Ethylene'!AF58</f>
        <v>0</v>
      </c>
      <c r="BM58" s="126">
        <f>'[3]Yearly HC Ethylene'!AG58</f>
        <v>0</v>
      </c>
      <c r="BN58" s="126">
        <f>'[3]Yearly HC Ethylene'!AH58</f>
        <v>0</v>
      </c>
      <c r="BO58" s="126"/>
      <c r="BP58" s="126">
        <f t="shared" si="54"/>
        <v>0</v>
      </c>
      <c r="BQ58" s="126">
        <f t="shared" si="55"/>
        <v>0</v>
      </c>
      <c r="BR58" s="126">
        <f t="shared" si="56"/>
        <v>0</v>
      </c>
      <c r="BS58" s="126">
        <f t="shared" si="57"/>
        <v>0</v>
      </c>
      <c r="BT58" s="126">
        <f t="shared" si="58"/>
        <v>0</v>
      </c>
      <c r="BU58" s="126">
        <f t="shared" si="59"/>
        <v>0</v>
      </c>
      <c r="BV58" s="126">
        <f t="shared" si="60"/>
        <v>0</v>
      </c>
      <c r="BW58" s="126">
        <f t="shared" si="61"/>
        <v>0</v>
      </c>
      <c r="BX58" s="126">
        <f t="shared" si="62"/>
        <v>0</v>
      </c>
      <c r="BY58" s="126">
        <f t="shared" si="63"/>
        <v>0</v>
      </c>
      <c r="BZ58" s="126">
        <f t="shared" si="64"/>
        <v>0</v>
      </c>
      <c r="CA58" s="126">
        <f t="shared" si="65"/>
        <v>0</v>
      </c>
      <c r="CB58" s="126">
        <f t="shared" si="66"/>
        <v>0</v>
      </c>
      <c r="CC58" s="126">
        <f t="shared" si="67"/>
        <v>0</v>
      </c>
      <c r="CD58" s="126">
        <f t="shared" si="68"/>
        <v>0</v>
      </c>
      <c r="CE58" s="126">
        <f t="shared" si="69"/>
        <v>0</v>
      </c>
      <c r="CF58" s="126">
        <f t="shared" si="70"/>
        <v>0</v>
      </c>
      <c r="CG58" s="126">
        <f t="shared" si="71"/>
        <v>0</v>
      </c>
      <c r="CH58" s="126">
        <f t="shared" si="72"/>
        <v>0</v>
      </c>
      <c r="CI58" s="126">
        <f t="shared" si="73"/>
        <v>0</v>
      </c>
      <c r="CJ58" s="126">
        <f t="shared" si="74"/>
        <v>0</v>
      </c>
      <c r="CK58" s="126">
        <f t="shared" si="75"/>
        <v>0</v>
      </c>
      <c r="CL58" s="126">
        <f t="shared" si="76"/>
        <v>0</v>
      </c>
      <c r="CM58" s="126">
        <f t="shared" si="77"/>
        <v>0</v>
      </c>
      <c r="CN58" s="126">
        <f t="shared" si="78"/>
        <v>0</v>
      </c>
      <c r="CO58" s="126">
        <f t="shared" si="79"/>
        <v>0</v>
      </c>
      <c r="CP58" s="126">
        <f t="shared" si="80"/>
        <v>0</v>
      </c>
      <c r="CQ58" s="126">
        <f t="shared" si="81"/>
        <v>0</v>
      </c>
      <c r="CR58" s="126">
        <f t="shared" si="82"/>
        <v>0</v>
      </c>
      <c r="CS58" s="126">
        <f t="shared" si="83"/>
        <v>0</v>
      </c>
      <c r="CT58" s="126">
        <f t="shared" si="84"/>
        <v>0</v>
      </c>
    </row>
    <row r="59" spans="1:98" s="14" customFormat="1">
      <c r="A59" s="382"/>
      <c r="B59" s="10" t="s">
        <v>119</v>
      </c>
      <c r="C59" s="62" t="s">
        <v>197</v>
      </c>
      <c r="D59" s="127">
        <f>'[2]Yearly HC Ethylene'!D59</f>
        <v>0</v>
      </c>
      <c r="E59" s="127">
        <f>'[2]Yearly HC Ethylene'!E59</f>
        <v>0</v>
      </c>
      <c r="F59" s="127">
        <f>'[2]Yearly HC Ethylene'!F59</f>
        <v>0</v>
      </c>
      <c r="G59" s="127">
        <f>'[2]Yearly HC Ethylene'!G59</f>
        <v>0</v>
      </c>
      <c r="H59" s="127">
        <f>'[2]Yearly HC Ethylene'!H59</f>
        <v>0</v>
      </c>
      <c r="I59" s="127">
        <f>'[2]Yearly HC Ethylene'!I59</f>
        <v>0</v>
      </c>
      <c r="J59" s="127">
        <f>'[2]Yearly HC Ethylene'!J59</f>
        <v>0</v>
      </c>
      <c r="K59" s="127">
        <f>'[2]Yearly HC Ethylene'!K59</f>
        <v>0</v>
      </c>
      <c r="L59" s="127">
        <f>'[2]Yearly HC Ethylene'!L59</f>
        <v>0</v>
      </c>
      <c r="M59" s="127">
        <f>'[2]Yearly HC Ethylene'!M59</f>
        <v>0</v>
      </c>
      <c r="N59" s="127">
        <f>'[2]Yearly HC Ethylene'!N59</f>
        <v>0</v>
      </c>
      <c r="O59" s="127">
        <f>'[2]Yearly HC Ethylene'!O59</f>
        <v>0</v>
      </c>
      <c r="P59" s="127">
        <f>'[2]Yearly HC Ethylene'!P59</f>
        <v>0</v>
      </c>
      <c r="Q59" s="127">
        <f>'[2]Yearly HC Ethylene'!Q59</f>
        <v>0</v>
      </c>
      <c r="R59" s="127">
        <f>'[2]Yearly HC Ethylene'!R59</f>
        <v>0</v>
      </c>
      <c r="S59" s="127">
        <f>'[2]Yearly HC Ethylene'!S59</f>
        <v>0</v>
      </c>
      <c r="T59" s="127">
        <f>'[2]Yearly HC Ethylene'!T59</f>
        <v>0</v>
      </c>
      <c r="U59" s="127">
        <f>'[2]Yearly HC Ethylene'!U59</f>
        <v>0</v>
      </c>
      <c r="V59" s="127">
        <f>'[2]Yearly HC Ethylene'!V59</f>
        <v>0</v>
      </c>
      <c r="W59" s="127">
        <f>'[2]Yearly HC Ethylene'!W59</f>
        <v>0</v>
      </c>
      <c r="X59" s="127">
        <f>'[2]Yearly HC Ethylene'!X59</f>
        <v>0</v>
      </c>
      <c r="Y59" s="127">
        <f>'[2]Yearly HC Ethylene'!Y59</f>
        <v>0</v>
      </c>
      <c r="Z59" s="127">
        <f>'[2]Yearly HC Ethylene'!Z59</f>
        <v>0</v>
      </c>
      <c r="AA59" s="127">
        <f>'[2]Yearly HC Ethylene'!AA59</f>
        <v>0</v>
      </c>
      <c r="AB59" s="127">
        <f>'[2]Yearly HC Ethylene'!AB59</f>
        <v>0</v>
      </c>
      <c r="AC59" s="127">
        <f>'[2]Yearly HC Ethylene'!AC59</f>
        <v>0</v>
      </c>
      <c r="AD59" s="127">
        <f>'[2]Yearly HC Ethylene'!AD59</f>
        <v>0</v>
      </c>
      <c r="AE59" s="127">
        <f>'[2]Yearly HC Ethylene'!AE59</f>
        <v>0</v>
      </c>
      <c r="AF59" s="127">
        <f>'[2]Yearly HC Ethylene'!AF59</f>
        <v>0</v>
      </c>
      <c r="AG59" s="127">
        <f>'[2]Yearly HC Ethylene'!AG59</f>
        <v>0</v>
      </c>
      <c r="AH59" s="127">
        <f>'[2]Yearly HC Ethylene'!AH59</f>
        <v>0</v>
      </c>
      <c r="AI59" s="127"/>
      <c r="AJ59" s="127">
        <f>'[3]Yearly HC Ethylene'!D59</f>
        <v>0</v>
      </c>
      <c r="AK59" s="127">
        <f>'[3]Yearly HC Ethylene'!E59</f>
        <v>0</v>
      </c>
      <c r="AL59" s="127">
        <f>'[3]Yearly HC Ethylene'!F59</f>
        <v>0</v>
      </c>
      <c r="AM59" s="127">
        <f>'[3]Yearly HC Ethylene'!G59</f>
        <v>0</v>
      </c>
      <c r="AN59" s="127">
        <f>'[3]Yearly HC Ethylene'!H59</f>
        <v>0</v>
      </c>
      <c r="AO59" s="127">
        <f>'[3]Yearly HC Ethylene'!I59</f>
        <v>0</v>
      </c>
      <c r="AP59" s="127">
        <f>'[3]Yearly HC Ethylene'!J59</f>
        <v>0</v>
      </c>
      <c r="AQ59" s="127">
        <f>'[3]Yearly HC Ethylene'!K59</f>
        <v>0</v>
      </c>
      <c r="AR59" s="127">
        <f>'[3]Yearly HC Ethylene'!L59</f>
        <v>0</v>
      </c>
      <c r="AS59" s="127">
        <f>'[3]Yearly HC Ethylene'!M59</f>
        <v>0</v>
      </c>
      <c r="AT59" s="127">
        <f>'[3]Yearly HC Ethylene'!N59</f>
        <v>0</v>
      </c>
      <c r="AU59" s="127">
        <f>'[3]Yearly HC Ethylene'!O59</f>
        <v>0</v>
      </c>
      <c r="AV59" s="127">
        <f>'[3]Yearly HC Ethylene'!P59</f>
        <v>0</v>
      </c>
      <c r="AW59" s="127">
        <f>'[3]Yearly HC Ethylene'!Q59</f>
        <v>0</v>
      </c>
      <c r="AX59" s="127">
        <f>'[3]Yearly HC Ethylene'!R59</f>
        <v>0</v>
      </c>
      <c r="AY59" s="127">
        <f>'[3]Yearly HC Ethylene'!S59</f>
        <v>0</v>
      </c>
      <c r="AZ59" s="127">
        <f>'[3]Yearly HC Ethylene'!T59</f>
        <v>0</v>
      </c>
      <c r="BA59" s="127">
        <f>'[3]Yearly HC Ethylene'!U59</f>
        <v>0</v>
      </c>
      <c r="BB59" s="127">
        <f>'[3]Yearly HC Ethylene'!V59</f>
        <v>0</v>
      </c>
      <c r="BC59" s="127">
        <f>'[3]Yearly HC Ethylene'!W59</f>
        <v>0</v>
      </c>
      <c r="BD59" s="127">
        <f>'[3]Yearly HC Ethylene'!X59</f>
        <v>0</v>
      </c>
      <c r="BE59" s="127">
        <f>'[3]Yearly HC Ethylene'!Y59</f>
        <v>0</v>
      </c>
      <c r="BF59" s="127">
        <f>'[3]Yearly HC Ethylene'!Z59</f>
        <v>0</v>
      </c>
      <c r="BG59" s="127">
        <f>'[3]Yearly HC Ethylene'!AA59</f>
        <v>0</v>
      </c>
      <c r="BH59" s="127">
        <f>'[3]Yearly HC Ethylene'!AB59</f>
        <v>0</v>
      </c>
      <c r="BI59" s="127">
        <f>'[3]Yearly HC Ethylene'!AC59</f>
        <v>0</v>
      </c>
      <c r="BJ59" s="127">
        <f>'[3]Yearly HC Ethylene'!AD59</f>
        <v>0</v>
      </c>
      <c r="BK59" s="127">
        <f>'[3]Yearly HC Ethylene'!AE59</f>
        <v>0</v>
      </c>
      <c r="BL59" s="127">
        <f>'[3]Yearly HC Ethylene'!AF59</f>
        <v>0</v>
      </c>
      <c r="BM59" s="127">
        <f>'[3]Yearly HC Ethylene'!AG59</f>
        <v>0</v>
      </c>
      <c r="BN59" s="127">
        <f>'[3]Yearly HC Ethylene'!AH59</f>
        <v>0</v>
      </c>
      <c r="BO59" s="127"/>
      <c r="BP59" s="127">
        <f t="shared" si="54"/>
        <v>0</v>
      </c>
      <c r="BQ59" s="127">
        <f t="shared" si="55"/>
        <v>0</v>
      </c>
      <c r="BR59" s="127">
        <f t="shared" si="56"/>
        <v>0</v>
      </c>
      <c r="BS59" s="127">
        <f t="shared" si="57"/>
        <v>0</v>
      </c>
      <c r="BT59" s="127">
        <f t="shared" si="58"/>
        <v>0</v>
      </c>
      <c r="BU59" s="127">
        <f t="shared" si="59"/>
        <v>0</v>
      </c>
      <c r="BV59" s="127">
        <f t="shared" si="60"/>
        <v>0</v>
      </c>
      <c r="BW59" s="127">
        <f t="shared" si="61"/>
        <v>0</v>
      </c>
      <c r="BX59" s="127">
        <f t="shared" si="62"/>
        <v>0</v>
      </c>
      <c r="BY59" s="127">
        <f t="shared" si="63"/>
        <v>0</v>
      </c>
      <c r="BZ59" s="127">
        <f t="shared" si="64"/>
        <v>0</v>
      </c>
      <c r="CA59" s="127">
        <f t="shared" si="65"/>
        <v>0</v>
      </c>
      <c r="CB59" s="127">
        <f t="shared" si="66"/>
        <v>0</v>
      </c>
      <c r="CC59" s="127">
        <f t="shared" si="67"/>
        <v>0</v>
      </c>
      <c r="CD59" s="127">
        <f t="shared" si="68"/>
        <v>0</v>
      </c>
      <c r="CE59" s="127">
        <f t="shared" si="69"/>
        <v>0</v>
      </c>
      <c r="CF59" s="127">
        <f t="shared" si="70"/>
        <v>0</v>
      </c>
      <c r="CG59" s="127">
        <f t="shared" si="71"/>
        <v>0</v>
      </c>
      <c r="CH59" s="127">
        <f t="shared" si="72"/>
        <v>0</v>
      </c>
      <c r="CI59" s="127">
        <f t="shared" si="73"/>
        <v>0</v>
      </c>
      <c r="CJ59" s="127">
        <f t="shared" si="74"/>
        <v>0</v>
      </c>
      <c r="CK59" s="127">
        <f t="shared" si="75"/>
        <v>0</v>
      </c>
      <c r="CL59" s="127">
        <f t="shared" si="76"/>
        <v>0</v>
      </c>
      <c r="CM59" s="127">
        <f t="shared" si="77"/>
        <v>0</v>
      </c>
      <c r="CN59" s="127">
        <f t="shared" si="78"/>
        <v>0</v>
      </c>
      <c r="CO59" s="127">
        <f t="shared" si="79"/>
        <v>0</v>
      </c>
      <c r="CP59" s="127">
        <f t="shared" si="80"/>
        <v>0</v>
      </c>
      <c r="CQ59" s="127">
        <f t="shared" si="81"/>
        <v>0</v>
      </c>
      <c r="CR59" s="127">
        <f t="shared" si="82"/>
        <v>0</v>
      </c>
      <c r="CS59" s="127">
        <f t="shared" si="83"/>
        <v>0</v>
      </c>
      <c r="CT59" s="127">
        <f t="shared" si="84"/>
        <v>0</v>
      </c>
    </row>
    <row r="60" spans="1:98" s="13" customFormat="1">
      <c r="A60" s="380" t="s">
        <v>120</v>
      </c>
      <c r="B60" s="6" t="s">
        <v>121</v>
      </c>
      <c r="C60" s="7" t="s">
        <v>197</v>
      </c>
      <c r="D60" s="125">
        <f>'[2]Yearly HC Ethylene'!D60</f>
        <v>0</v>
      </c>
      <c r="E60" s="125">
        <f>'[2]Yearly HC Ethylene'!E60</f>
        <v>0</v>
      </c>
      <c r="F60" s="125">
        <f>'[2]Yearly HC Ethylene'!F60</f>
        <v>0</v>
      </c>
      <c r="G60" s="125">
        <f>'[2]Yearly HC Ethylene'!G60</f>
        <v>0</v>
      </c>
      <c r="H60" s="125">
        <f>'[2]Yearly HC Ethylene'!H60</f>
        <v>0</v>
      </c>
      <c r="I60" s="125">
        <f>'[2]Yearly HC Ethylene'!I60</f>
        <v>0</v>
      </c>
      <c r="J60" s="125">
        <f>'[2]Yearly HC Ethylene'!J60</f>
        <v>0</v>
      </c>
      <c r="K60" s="125">
        <f>'[2]Yearly HC Ethylene'!K60</f>
        <v>0</v>
      </c>
      <c r="L60" s="125">
        <f>'[2]Yearly HC Ethylene'!L60</f>
        <v>0</v>
      </c>
      <c r="M60" s="125">
        <f>'[2]Yearly HC Ethylene'!M60</f>
        <v>0</v>
      </c>
      <c r="N60" s="125">
        <f>'[2]Yearly HC Ethylene'!N60</f>
        <v>0</v>
      </c>
      <c r="O60" s="125">
        <f>'[2]Yearly HC Ethylene'!O60</f>
        <v>0</v>
      </c>
      <c r="P60" s="125">
        <f>'[2]Yearly HC Ethylene'!P60</f>
        <v>0</v>
      </c>
      <c r="Q60" s="125">
        <f>'[2]Yearly HC Ethylene'!Q60</f>
        <v>0</v>
      </c>
      <c r="R60" s="125">
        <f>'[2]Yearly HC Ethylene'!R60</f>
        <v>0</v>
      </c>
      <c r="S60" s="125">
        <f>'[2]Yearly HC Ethylene'!S60</f>
        <v>0</v>
      </c>
      <c r="T60" s="125">
        <f>'[2]Yearly HC Ethylene'!T60</f>
        <v>0</v>
      </c>
      <c r="U60" s="125">
        <f>'[2]Yearly HC Ethylene'!U60</f>
        <v>0</v>
      </c>
      <c r="V60" s="125">
        <f>'[2]Yearly HC Ethylene'!V60</f>
        <v>0</v>
      </c>
      <c r="W60" s="125">
        <f>'[2]Yearly HC Ethylene'!W60</f>
        <v>0</v>
      </c>
      <c r="X60" s="125">
        <f>'[2]Yearly HC Ethylene'!X60</f>
        <v>0</v>
      </c>
      <c r="Y60" s="125">
        <f>'[2]Yearly HC Ethylene'!Y60</f>
        <v>0</v>
      </c>
      <c r="Z60" s="125">
        <f>'[2]Yearly HC Ethylene'!Z60</f>
        <v>0</v>
      </c>
      <c r="AA60" s="125">
        <f>'[2]Yearly HC Ethylene'!AA60</f>
        <v>0</v>
      </c>
      <c r="AB60" s="125">
        <f>'[2]Yearly HC Ethylene'!AB60</f>
        <v>0</v>
      </c>
      <c r="AC60" s="125">
        <f>'[2]Yearly HC Ethylene'!AC60</f>
        <v>0</v>
      </c>
      <c r="AD60" s="125">
        <f>'[2]Yearly HC Ethylene'!AD60</f>
        <v>0</v>
      </c>
      <c r="AE60" s="125">
        <f>'[2]Yearly HC Ethylene'!AE60</f>
        <v>0</v>
      </c>
      <c r="AF60" s="125">
        <f>'[2]Yearly HC Ethylene'!AF60</f>
        <v>0</v>
      </c>
      <c r="AG60" s="125">
        <f>'[2]Yearly HC Ethylene'!AG60</f>
        <v>0</v>
      </c>
      <c r="AH60" s="125">
        <f>'[2]Yearly HC Ethylene'!AH60</f>
        <v>0</v>
      </c>
      <c r="AI60" s="125"/>
      <c r="AJ60" s="125">
        <f>'[3]Yearly HC Ethylene'!D60</f>
        <v>0</v>
      </c>
      <c r="AK60" s="125">
        <f>'[3]Yearly HC Ethylene'!E60</f>
        <v>0</v>
      </c>
      <c r="AL60" s="125">
        <f>'[3]Yearly HC Ethylene'!F60</f>
        <v>0</v>
      </c>
      <c r="AM60" s="125">
        <f>'[3]Yearly HC Ethylene'!G60</f>
        <v>0</v>
      </c>
      <c r="AN60" s="125">
        <f>'[3]Yearly HC Ethylene'!H60</f>
        <v>0</v>
      </c>
      <c r="AO60" s="125">
        <f>'[3]Yearly HC Ethylene'!I60</f>
        <v>0</v>
      </c>
      <c r="AP60" s="125">
        <f>'[3]Yearly HC Ethylene'!J60</f>
        <v>0</v>
      </c>
      <c r="AQ60" s="125">
        <f>'[3]Yearly HC Ethylene'!K60</f>
        <v>0</v>
      </c>
      <c r="AR60" s="125">
        <f>'[3]Yearly HC Ethylene'!L60</f>
        <v>0</v>
      </c>
      <c r="AS60" s="125">
        <f>'[3]Yearly HC Ethylene'!M60</f>
        <v>0</v>
      </c>
      <c r="AT60" s="125">
        <f>'[3]Yearly HC Ethylene'!N60</f>
        <v>0</v>
      </c>
      <c r="AU60" s="125">
        <f>'[3]Yearly HC Ethylene'!O60</f>
        <v>0</v>
      </c>
      <c r="AV60" s="125">
        <f>'[3]Yearly HC Ethylene'!P60</f>
        <v>0</v>
      </c>
      <c r="AW60" s="125">
        <f>'[3]Yearly HC Ethylene'!Q60</f>
        <v>0</v>
      </c>
      <c r="AX60" s="125">
        <f>'[3]Yearly HC Ethylene'!R60</f>
        <v>0</v>
      </c>
      <c r="AY60" s="125">
        <f>'[3]Yearly HC Ethylene'!S60</f>
        <v>0</v>
      </c>
      <c r="AZ60" s="125">
        <f>'[3]Yearly HC Ethylene'!T60</f>
        <v>0</v>
      </c>
      <c r="BA60" s="125">
        <f>'[3]Yearly HC Ethylene'!U60</f>
        <v>0</v>
      </c>
      <c r="BB60" s="125">
        <f>'[3]Yearly HC Ethylene'!V60</f>
        <v>0</v>
      </c>
      <c r="BC60" s="125">
        <f>'[3]Yearly HC Ethylene'!W60</f>
        <v>0</v>
      </c>
      <c r="BD60" s="125">
        <f>'[3]Yearly HC Ethylene'!X60</f>
        <v>0</v>
      </c>
      <c r="BE60" s="125">
        <f>'[3]Yearly HC Ethylene'!Y60</f>
        <v>0</v>
      </c>
      <c r="BF60" s="125">
        <f>'[3]Yearly HC Ethylene'!Z60</f>
        <v>0</v>
      </c>
      <c r="BG60" s="125">
        <f>'[3]Yearly HC Ethylene'!AA60</f>
        <v>0</v>
      </c>
      <c r="BH60" s="125">
        <f>'[3]Yearly HC Ethylene'!AB60</f>
        <v>0</v>
      </c>
      <c r="BI60" s="125">
        <f>'[3]Yearly HC Ethylene'!AC60</f>
        <v>0</v>
      </c>
      <c r="BJ60" s="125">
        <f>'[3]Yearly HC Ethylene'!AD60</f>
        <v>0</v>
      </c>
      <c r="BK60" s="125">
        <f>'[3]Yearly HC Ethylene'!AE60</f>
        <v>0</v>
      </c>
      <c r="BL60" s="125">
        <f>'[3]Yearly HC Ethylene'!AF60</f>
        <v>0</v>
      </c>
      <c r="BM60" s="125">
        <f>'[3]Yearly HC Ethylene'!AG60</f>
        <v>0</v>
      </c>
      <c r="BN60" s="125">
        <f>'[3]Yearly HC Ethylene'!AH60</f>
        <v>0</v>
      </c>
      <c r="BO60" s="125"/>
      <c r="BP60" s="125">
        <f t="shared" si="54"/>
        <v>0</v>
      </c>
      <c r="BQ60" s="125">
        <f t="shared" si="55"/>
        <v>0</v>
      </c>
      <c r="BR60" s="125">
        <f t="shared" si="56"/>
        <v>0</v>
      </c>
      <c r="BS60" s="125">
        <f t="shared" si="57"/>
        <v>0</v>
      </c>
      <c r="BT60" s="125">
        <f t="shared" si="58"/>
        <v>0</v>
      </c>
      <c r="BU60" s="125">
        <f t="shared" si="59"/>
        <v>0</v>
      </c>
      <c r="BV60" s="125">
        <f t="shared" si="60"/>
        <v>0</v>
      </c>
      <c r="BW60" s="125">
        <f t="shared" si="61"/>
        <v>0</v>
      </c>
      <c r="BX60" s="125">
        <f t="shared" si="62"/>
        <v>0</v>
      </c>
      <c r="BY60" s="125">
        <f t="shared" si="63"/>
        <v>0</v>
      </c>
      <c r="BZ60" s="125">
        <f t="shared" si="64"/>
        <v>0</v>
      </c>
      <c r="CA60" s="125">
        <f t="shared" si="65"/>
        <v>0</v>
      </c>
      <c r="CB60" s="125">
        <f t="shared" si="66"/>
        <v>0</v>
      </c>
      <c r="CC60" s="125">
        <f t="shared" si="67"/>
        <v>0</v>
      </c>
      <c r="CD60" s="125">
        <f t="shared" si="68"/>
        <v>0</v>
      </c>
      <c r="CE60" s="125">
        <f t="shared" si="69"/>
        <v>0</v>
      </c>
      <c r="CF60" s="125">
        <f t="shared" si="70"/>
        <v>0</v>
      </c>
      <c r="CG60" s="125">
        <f t="shared" si="71"/>
        <v>0</v>
      </c>
      <c r="CH60" s="125">
        <f t="shared" si="72"/>
        <v>0</v>
      </c>
      <c r="CI60" s="125">
        <f t="shared" si="73"/>
        <v>0</v>
      </c>
      <c r="CJ60" s="125">
        <f t="shared" si="74"/>
        <v>0</v>
      </c>
      <c r="CK60" s="125">
        <f t="shared" si="75"/>
        <v>0</v>
      </c>
      <c r="CL60" s="125">
        <f t="shared" si="76"/>
        <v>0</v>
      </c>
      <c r="CM60" s="125">
        <f t="shared" si="77"/>
        <v>0</v>
      </c>
      <c r="CN60" s="125">
        <f t="shared" si="78"/>
        <v>0</v>
      </c>
      <c r="CO60" s="125">
        <f t="shared" si="79"/>
        <v>0</v>
      </c>
      <c r="CP60" s="125">
        <f t="shared" si="80"/>
        <v>0</v>
      </c>
      <c r="CQ60" s="125">
        <f t="shared" si="81"/>
        <v>0</v>
      </c>
      <c r="CR60" s="125">
        <f t="shared" si="82"/>
        <v>0</v>
      </c>
      <c r="CS60" s="125">
        <f t="shared" si="83"/>
        <v>0</v>
      </c>
      <c r="CT60" s="125">
        <f t="shared" si="84"/>
        <v>0</v>
      </c>
    </row>
    <row r="61" spans="1:98" s="14" customFormat="1">
      <c r="A61" s="382"/>
      <c r="B61" s="10" t="s">
        <v>122</v>
      </c>
      <c r="C61" s="62" t="s">
        <v>197</v>
      </c>
      <c r="D61" s="127">
        <f>'[2]Yearly HC Ethylene'!D61</f>
        <v>29305.030176899061</v>
      </c>
      <c r="E61" s="127">
        <f>'[2]Yearly HC Ethylene'!E61</f>
        <v>28201.615238385984</v>
      </c>
      <c r="F61" s="127">
        <f>'[2]Yearly HC Ethylene'!F61</f>
        <v>27112.154753885909</v>
      </c>
      <c r="G61" s="127">
        <f>'[2]Yearly HC Ethylene'!G61</f>
        <v>26036.507827484405</v>
      </c>
      <c r="H61" s="127">
        <f>'[2]Yearly HC Ethylene'!H61</f>
        <v>24974.534849266973</v>
      </c>
      <c r="I61" s="127">
        <f>'[2]Yearly HC Ethylene'!I61</f>
        <v>23926.097484238224</v>
      </c>
      <c r="J61" s="127">
        <f>'[2]Yearly HC Ethylene'!J61</f>
        <v>22891.058661333056</v>
      </c>
      <c r="K61" s="127">
        <f>'[2]Yearly HC Ethylene'!K61</f>
        <v>21869.282562519082</v>
      </c>
      <c r="L61" s="127">
        <f>'[2]Yearly HC Ethylene'!L61</f>
        <v>20860.634611989513</v>
      </c>
      <c r="M61" s="127">
        <f>'[2]Yearly HC Ethylene'!M61</f>
        <v>19864.981465445875</v>
      </c>
      <c r="N61" s="127">
        <f>'[2]Yearly HC Ethylene'!N61</f>
        <v>18882.190999469702</v>
      </c>
      <c r="O61" s="127">
        <f>'[2]Yearly HC Ethylene'!O61</f>
        <v>18159.065195906027</v>
      </c>
      <c r="P61" s="127">
        <f>'[2]Yearly HC Ethylene'!P61</f>
        <v>17445.100159263213</v>
      </c>
      <c r="Q61" s="127">
        <f>'[2]Yearly HC Ethylene'!Q61</f>
        <v>16740.20333452792</v>
      </c>
      <c r="R61" s="127">
        <f>'[2]Yearly HC Ethylene'!R61</f>
        <v>16044.283011754085</v>
      </c>
      <c r="S61" s="127">
        <f>'[2]Yearly HC Ethylene'!S61</f>
        <v>15357.248318779875</v>
      </c>
      <c r="T61" s="127">
        <f>'[2]Yearly HC Ethylene'!T61</f>
        <v>14679.009214005091</v>
      </c>
      <c r="U61" s="127">
        <f>'[2]Yearly HC Ethylene'!U61</f>
        <v>14009.476479228564</v>
      </c>
      <c r="V61" s="127">
        <f>'[2]Yearly HC Ethylene'!V61</f>
        <v>13348.561712545019</v>
      </c>
      <c r="W61" s="127">
        <f>'[2]Yearly HC Ethylene'!W61</f>
        <v>12696.177321300984</v>
      </c>
      <c r="X61" s="127">
        <f>'[2]Yearly HC Ethylene'!X61</f>
        <v>12052.236515109187</v>
      </c>
      <c r="Y61" s="127">
        <f>'[2]Yearly HC Ethylene'!Y61</f>
        <v>11302.790400328102</v>
      </c>
      <c r="Z61" s="127">
        <f>'[2]Yearly HC Ethylene'!Z61</f>
        <v>10563.203476414372</v>
      </c>
      <c r="AA61" s="127">
        <f>'[2]Yearly HC Ethylene'!AA61</f>
        <v>9833.3747329854996</v>
      </c>
      <c r="AB61" s="127">
        <f>'[2]Yearly HC Ethylene'!AB61</f>
        <v>9113.20408865016</v>
      </c>
      <c r="AC61" s="127">
        <f>'[2]Yearly HC Ethylene'!AC61</f>
        <v>8402.5923829660951</v>
      </c>
      <c r="AD61" s="127">
        <f>'[2]Yearly HC Ethylene'!AD61</f>
        <v>7701.441368464988</v>
      </c>
      <c r="AE61" s="127">
        <f>'[2]Yearly HC Ethylene'!AE61</f>
        <v>7009.6537027437898</v>
      </c>
      <c r="AF61" s="127">
        <f>'[2]Yearly HC Ethylene'!AF61</f>
        <v>6327.1329406218911</v>
      </c>
      <c r="AG61" s="127">
        <f>'[2]Yearly HC Ethylene'!AG61</f>
        <v>5653.7835263636862</v>
      </c>
      <c r="AH61" s="127">
        <f>'[2]Yearly HC Ethylene'!AH61</f>
        <v>4989.510785965942</v>
      </c>
      <c r="AI61" s="127"/>
      <c r="AJ61" s="127">
        <f>'[3]Yearly HC Ethylene'!D61</f>
        <v>5757.6219164365802</v>
      </c>
      <c r="AK61" s="127">
        <f>'[3]Yearly HC Ethylene'!E61</f>
        <v>5579.7113992186896</v>
      </c>
      <c r="AL61" s="127">
        <f>'[3]Yearly HC Ethylene'!F61</f>
        <v>5401.8008820007999</v>
      </c>
      <c r="AM61" s="127">
        <f>'[3]Yearly HC Ethylene'!G61</f>
        <v>5223.8903647829093</v>
      </c>
      <c r="AN61" s="127">
        <f>'[3]Yearly HC Ethylene'!H61</f>
        <v>5045.9798475650186</v>
      </c>
      <c r="AO61" s="127">
        <f>'[3]Yearly HC Ethylene'!I61</f>
        <v>4868.069330347128</v>
      </c>
      <c r="AP61" s="127">
        <f>'[3]Yearly HC Ethylene'!J61</f>
        <v>4690.1588131292383</v>
      </c>
      <c r="AQ61" s="127">
        <f>'[3]Yearly HC Ethylene'!K61</f>
        <v>4512.2482959113477</v>
      </c>
      <c r="AR61" s="127">
        <f>'[3]Yearly HC Ethylene'!L61</f>
        <v>4334.3377786934579</v>
      </c>
      <c r="AS61" s="127">
        <f>'[3]Yearly HC Ethylene'!M61</f>
        <v>4156.4272614755673</v>
      </c>
      <c r="AT61" s="127">
        <f>'[3]Yearly HC Ethylene'!N61</f>
        <v>3978.5167442576776</v>
      </c>
      <c r="AU61" s="127">
        <f>'[3]Yearly HC Ethylene'!O61</f>
        <v>3853.0005864793593</v>
      </c>
      <c r="AV61" s="127">
        <f>'[3]Yearly HC Ethylene'!P61</f>
        <v>3727.4844287010424</v>
      </c>
      <c r="AW61" s="127">
        <f>'[3]Yearly HC Ethylene'!Q61</f>
        <v>3601.9682709227245</v>
      </c>
      <c r="AX61" s="127">
        <f>'[3]Yearly HC Ethylene'!R61</f>
        <v>3476.4521131444071</v>
      </c>
      <c r="AY61" s="127">
        <f>'[3]Yearly HC Ethylene'!S61</f>
        <v>3350.9359553660897</v>
      </c>
      <c r="AZ61" s="127">
        <f>'[3]Yearly HC Ethylene'!T61</f>
        <v>3225.4197975877723</v>
      </c>
      <c r="BA61" s="127">
        <f>'[3]Yearly HC Ethylene'!U61</f>
        <v>3099.9036398094549</v>
      </c>
      <c r="BB61" s="127">
        <f>'[3]Yearly HC Ethylene'!V61</f>
        <v>2974.3874820311371</v>
      </c>
      <c r="BC61" s="127">
        <f>'[3]Yearly HC Ethylene'!W61</f>
        <v>2848.8713242528202</v>
      </c>
      <c r="BD61" s="127">
        <f>'[3]Yearly HC Ethylene'!X61</f>
        <v>2723.3551664745023</v>
      </c>
      <c r="BE61" s="127">
        <f>'[3]Yearly HC Ethylene'!Y61</f>
        <v>2571.9297100722206</v>
      </c>
      <c r="BF61" s="127">
        <f>'[3]Yearly HC Ethylene'!Z61</f>
        <v>2420.5042536699384</v>
      </c>
      <c r="BG61" s="127">
        <f>'[3]Yearly HC Ethylene'!AA61</f>
        <v>2269.0787972676562</v>
      </c>
      <c r="BH61" s="127">
        <f>'[3]Yearly HC Ethylene'!AB61</f>
        <v>2117.653340865374</v>
      </c>
      <c r="BI61" s="127">
        <f>'[3]Yearly HC Ethylene'!AC61</f>
        <v>1966.2278844630919</v>
      </c>
      <c r="BJ61" s="127">
        <f>'[3]Yearly HC Ethylene'!AD61</f>
        <v>1814.8024280608099</v>
      </c>
      <c r="BK61" s="127">
        <f>'[3]Yearly HC Ethylene'!AE61</f>
        <v>1663.376971658528</v>
      </c>
      <c r="BL61" s="127">
        <f>'[3]Yearly HC Ethylene'!AF61</f>
        <v>1511.9515152562458</v>
      </c>
      <c r="BM61" s="127">
        <f>'[3]Yearly HC Ethylene'!AG61</f>
        <v>1360.5260588539638</v>
      </c>
      <c r="BN61" s="127">
        <f>'[3]Yearly HC Ethylene'!AH61</f>
        <v>1209.1006024516814</v>
      </c>
      <c r="BO61" s="127"/>
      <c r="BP61" s="127">
        <f t="shared" si="54"/>
        <v>35062.652093335644</v>
      </c>
      <c r="BQ61" s="127">
        <f t="shared" si="55"/>
        <v>33781.326637604674</v>
      </c>
      <c r="BR61" s="127">
        <f t="shared" si="56"/>
        <v>32513.955635886708</v>
      </c>
      <c r="BS61" s="127">
        <f t="shared" si="57"/>
        <v>31260.398192267316</v>
      </c>
      <c r="BT61" s="127">
        <f t="shared" si="58"/>
        <v>30020.51469683199</v>
      </c>
      <c r="BU61" s="127">
        <f t="shared" si="59"/>
        <v>28794.166814585351</v>
      </c>
      <c r="BV61" s="127">
        <f t="shared" si="60"/>
        <v>27581.217474462293</v>
      </c>
      <c r="BW61" s="127">
        <f t="shared" si="61"/>
        <v>26381.530858430429</v>
      </c>
      <c r="BX61" s="127">
        <f t="shared" si="62"/>
        <v>25194.972390682971</v>
      </c>
      <c r="BY61" s="127">
        <f t="shared" si="63"/>
        <v>24021.408726921443</v>
      </c>
      <c r="BZ61" s="127">
        <f t="shared" si="64"/>
        <v>22860.70774372738</v>
      </c>
      <c r="CA61" s="127">
        <f t="shared" si="65"/>
        <v>22012.065782385387</v>
      </c>
      <c r="CB61" s="127">
        <f t="shared" si="66"/>
        <v>21172.584587964255</v>
      </c>
      <c r="CC61" s="127">
        <f t="shared" si="67"/>
        <v>20342.171605450643</v>
      </c>
      <c r="CD61" s="127">
        <f t="shared" si="68"/>
        <v>19520.735124898492</v>
      </c>
      <c r="CE61" s="127">
        <f t="shared" si="69"/>
        <v>18708.184274145966</v>
      </c>
      <c r="CF61" s="127">
        <f t="shared" si="70"/>
        <v>17904.429011592863</v>
      </c>
      <c r="CG61" s="127">
        <f t="shared" si="71"/>
        <v>17109.380119038018</v>
      </c>
      <c r="CH61" s="127">
        <f t="shared" si="72"/>
        <v>16322.949194576157</v>
      </c>
      <c r="CI61" s="127">
        <f t="shared" si="73"/>
        <v>15545.048645553805</v>
      </c>
      <c r="CJ61" s="127">
        <f t="shared" si="74"/>
        <v>14775.59168158369</v>
      </c>
      <c r="CK61" s="127">
        <f t="shared" si="75"/>
        <v>13874.720110400322</v>
      </c>
      <c r="CL61" s="127">
        <f t="shared" si="76"/>
        <v>12983.70773008431</v>
      </c>
      <c r="CM61" s="127">
        <f t="shared" si="77"/>
        <v>12102.453530253155</v>
      </c>
      <c r="CN61" s="127">
        <f t="shared" si="78"/>
        <v>11230.857429515534</v>
      </c>
      <c r="CO61" s="127">
        <f t="shared" si="79"/>
        <v>10368.820267429186</v>
      </c>
      <c r="CP61" s="127">
        <f t="shared" si="80"/>
        <v>9516.2437965257977</v>
      </c>
      <c r="CQ61" s="127">
        <f t="shared" si="81"/>
        <v>8673.0306744023183</v>
      </c>
      <c r="CR61" s="127">
        <f t="shared" si="82"/>
        <v>7839.0844558781373</v>
      </c>
      <c r="CS61" s="127">
        <f t="shared" si="83"/>
        <v>7014.3095852176502</v>
      </c>
      <c r="CT61" s="127">
        <f t="shared" si="84"/>
        <v>6198.6113884176229</v>
      </c>
    </row>
    <row r="62" spans="1:98" s="13" customFormat="1">
      <c r="A62" s="6" t="s">
        <v>60</v>
      </c>
      <c r="B62" s="6" t="s">
        <v>50</v>
      </c>
      <c r="C62" s="7" t="s">
        <v>197</v>
      </c>
      <c r="D62" s="125">
        <f>'[2]Yearly HC Ethylene'!D62</f>
        <v>2145788.3365974198</v>
      </c>
      <c r="E62" s="125">
        <f>'[2]Yearly HC Ethylene'!E62</f>
        <v>2126886.9522377001</v>
      </c>
      <c r="F62" s="125">
        <f>'[2]Yearly HC Ethylene'!F62</f>
        <v>2107828.7517180429</v>
      </c>
      <c r="G62" s="125">
        <f>'[2]Yearly HC Ethylene'!G62</f>
        <v>2088611.0501104614</v>
      </c>
      <c r="H62" s="125">
        <f>'[2]Yearly HC Ethylene'!H62</f>
        <v>2069231.1112362044</v>
      </c>
      <c r="I62" s="125">
        <f>'[2]Yearly HC Ethylene'!I62</f>
        <v>2049686.146862793</v>
      </c>
      <c r="J62" s="125">
        <f>'[2]Yearly HC Ethylene'!J62</f>
        <v>2027179.0486013195</v>
      </c>
      <c r="K62" s="125">
        <f>'[2]Yearly HC Ethylene'!K62</f>
        <v>2004531.144530297</v>
      </c>
      <c r="L62" s="125">
        <f>'[2]Yearly HC Ethylene'!L62</f>
        <v>1981739.2442416076</v>
      </c>
      <c r="M62" s="125">
        <f>'[2]Yearly HC Ethylene'!M62</f>
        <v>1958800.1036420446</v>
      </c>
      <c r="N62" s="125">
        <f>'[2]Yearly HC Ethylene'!N62</f>
        <v>1935710.4240649741</v>
      </c>
      <c r="O62" s="125">
        <f>'[2]Yearly HC Ethylene'!O62</f>
        <v>1907285.6261917804</v>
      </c>
      <c r="P62" s="125">
        <f>'[2]Yearly HC Ethylene'!P62</f>
        <v>1878767.1537721243</v>
      </c>
      <c r="Q62" s="125">
        <f>'[2]Yearly HC Ethylene'!Q62</f>
        <v>1850150.9515181258</v>
      </c>
      <c r="R62" s="125">
        <f>'[2]Yearly HC Ethylene'!R62</f>
        <v>1821432.9106896301</v>
      </c>
      <c r="S62" s="125">
        <f>'[2]Yearly HC Ethylene'!S62</f>
        <v>1792608.8680887334</v>
      </c>
      <c r="T62" s="125">
        <f>'[2]Yearly HC Ethylene'!T62</f>
        <v>1759142.4359147958</v>
      </c>
      <c r="U62" s="125">
        <f>'[2]Yearly HC Ethylene'!U62</f>
        <v>1725626.0014941485</v>
      </c>
      <c r="V62" s="125">
        <f>'[2]Yearly HC Ethylene'!V62</f>
        <v>1692054.5427727478</v>
      </c>
      <c r="W62" s="125">
        <f>'[2]Yearly HC Ethylene'!W62</f>
        <v>1658422.9856066036</v>
      </c>
      <c r="X62" s="125">
        <f>'[2]Yearly HC Ethylene'!X62</f>
        <v>1624726.2026123791</v>
      </c>
      <c r="Y62" s="125">
        <f>'[2]Yearly HC Ethylene'!Y62</f>
        <v>1587796.9372804572</v>
      </c>
      <c r="Z62" s="125">
        <f>'[2]Yearly HC Ethylene'!Z62</f>
        <v>1550842.0727709897</v>
      </c>
      <c r="AA62" s="125">
        <f>'[2]Yearly HC Ethylene'!AA62</f>
        <v>1513855.7205017812</v>
      </c>
      <c r="AB62" s="125">
        <f>'[2]Yearly HC Ethylene'!AB62</f>
        <v>1476831.9401552295</v>
      </c>
      <c r="AC62" s="125">
        <f>'[2]Yearly HC Ethylene'!AC62</f>
        <v>1439764.7383762263</v>
      </c>
      <c r="AD62" s="125">
        <f>'[2]Yearly HC Ethylene'!AD62</f>
        <v>1401043.3082227479</v>
      </c>
      <c r="AE62" s="125">
        <f>'[2]Yearly HC Ethylene'!AE62</f>
        <v>1362293.3501485381</v>
      </c>
      <c r="AF62" s="125">
        <f>'[2]Yearly HC Ethylene'!AF62</f>
        <v>1323508.3618035205</v>
      </c>
      <c r="AG62" s="125">
        <f>'[2]Yearly HC Ethylene'!AG62</f>
        <v>1284681.7862456404</v>
      </c>
      <c r="AH62" s="125">
        <f>'[2]Yearly HC Ethylene'!AH62</f>
        <v>1245807.0105023307</v>
      </c>
      <c r="AI62" s="125"/>
      <c r="AJ62" s="125">
        <f>'[3]Yearly HC Ethylene'!D62</f>
        <v>387852.09507639048</v>
      </c>
      <c r="AK62" s="125">
        <f>'[3]Yearly HC Ethylene'!E62</f>
        <v>386266.36998087674</v>
      </c>
      <c r="AL62" s="125">
        <f>'[3]Yearly HC Ethylene'!F62</f>
        <v>384653.68755873939</v>
      </c>
      <c r="AM62" s="125">
        <f>'[3]Yearly HC Ethylene'!G62</f>
        <v>383013.58953542559</v>
      </c>
      <c r="AN62" s="125">
        <f>'[3]Yearly HC Ethylene'!H62</f>
        <v>381345.60984571552</v>
      </c>
      <c r="AO62" s="125">
        <f>'[3]Yearly HC Ethylene'!I62</f>
        <v>379649.27450128034</v>
      </c>
      <c r="AP62" s="125">
        <f>'[3]Yearly HC Ethylene'!J62</f>
        <v>377924.10145598982</v>
      </c>
      <c r="AQ62" s="125">
        <f>'[3]Yearly HC Ethylene'!K62</f>
        <v>376169.60046892933</v>
      </c>
      <c r="AR62" s="125">
        <f>'[3]Yearly HC Ethylene'!L62</f>
        <v>374385.27296508878</v>
      </c>
      <c r="AS62" s="125">
        <f>'[3]Yearly HC Ethylene'!M62</f>
        <v>372570.61189368303</v>
      </c>
      <c r="AT62" s="125">
        <f>'[3]Yearly HC Ethylene'!N62</f>
        <v>370725.1015840632</v>
      </c>
      <c r="AU62" s="125">
        <f>'[3]Yearly HC Ethylene'!O62</f>
        <v>368848.21759918</v>
      </c>
      <c r="AV62" s="125">
        <f>'[3]Yearly HC Ethylene'!P62</f>
        <v>366939.42658655375</v>
      </c>
      <c r="AW62" s="125">
        <f>'[3]Yearly HC Ethylene'!Q62</f>
        <v>364998.18612671288</v>
      </c>
      <c r="AX62" s="125">
        <f>'[3]Yearly HC Ethylene'!R62</f>
        <v>363023.94457905466</v>
      </c>
      <c r="AY62" s="125">
        <f>'[3]Yearly HC Ethylene'!S62</f>
        <v>361016.14092508628</v>
      </c>
      <c r="AZ62" s="125">
        <f>'[3]Yearly HC Ethylene'!T62</f>
        <v>358974.20460900042</v>
      </c>
      <c r="BA62" s="125">
        <f>'[3]Yearly HC Ethylene'!U62</f>
        <v>356897.55537554115</v>
      </c>
      <c r="BB62" s="125">
        <f>'[3]Yearly HC Ethylene'!V62</f>
        <v>354785.60310511297</v>
      </c>
      <c r="BC62" s="125">
        <f>'[3]Yearly HC Ethylene'!W62</f>
        <v>352637.74764608761</v>
      </c>
      <c r="BD62" s="125">
        <f>'[3]Yearly HC Ethylene'!X62</f>
        <v>350453.37864425877</v>
      </c>
      <c r="BE62" s="125">
        <f>'[3]Yearly HC Ethylene'!Y62</f>
        <v>348231.87536939891</v>
      </c>
      <c r="BF62" s="125">
        <f>'[3]Yearly HC Ethylene'!Z62</f>
        <v>345972.60653886636</v>
      </c>
      <c r="BG62" s="125">
        <f>'[3]Yearly HC Ethylene'!AA62</f>
        <v>343674.93013821478</v>
      </c>
      <c r="BH62" s="125">
        <f>'[3]Yearly HC Ethylene'!AB62</f>
        <v>341338.19323875202</v>
      </c>
      <c r="BI62" s="125">
        <f>'[3]Yearly HC Ethylene'!AC62</f>
        <v>338961.73181199847</v>
      </c>
      <c r="BJ62" s="125">
        <f>'[3]Yearly HC Ethylene'!AD62</f>
        <v>336544.8705409902</v>
      </c>
      <c r="BK62" s="125">
        <f>'[3]Yearly HC Ethylene'!AE62</f>
        <v>334086.92262837471</v>
      </c>
      <c r="BL62" s="125">
        <f>'[3]Yearly HC Ethylene'!AF62</f>
        <v>331587.1896012447</v>
      </c>
      <c r="BM62" s="125">
        <f>'[3]Yearly HC Ethylene'!AG62</f>
        <v>329044.96111265355</v>
      </c>
      <c r="BN62" s="125">
        <f>'[3]Yearly HC Ethylene'!AH62</f>
        <v>326459.5147397563</v>
      </c>
      <c r="BO62" s="125"/>
      <c r="BP62" s="125">
        <f t="shared" si="54"/>
        <v>2533640.4316738104</v>
      </c>
      <c r="BQ62" s="125">
        <f t="shared" si="55"/>
        <v>2513153.3222185769</v>
      </c>
      <c r="BR62" s="125">
        <f t="shared" si="56"/>
        <v>2492482.4392767823</v>
      </c>
      <c r="BS62" s="125">
        <f t="shared" si="57"/>
        <v>2471624.6396458871</v>
      </c>
      <c r="BT62" s="125">
        <f t="shared" si="58"/>
        <v>2450576.72108192</v>
      </c>
      <c r="BU62" s="125">
        <f t="shared" si="59"/>
        <v>2429335.4213640732</v>
      </c>
      <c r="BV62" s="125">
        <f t="shared" si="60"/>
        <v>2405103.1500573093</v>
      </c>
      <c r="BW62" s="125">
        <f t="shared" si="61"/>
        <v>2380700.7449992262</v>
      </c>
      <c r="BX62" s="125">
        <f t="shared" si="62"/>
        <v>2356124.5172066963</v>
      </c>
      <c r="BY62" s="125">
        <f t="shared" si="63"/>
        <v>2331370.7155357278</v>
      </c>
      <c r="BZ62" s="125">
        <f t="shared" si="64"/>
        <v>2306435.5256490372</v>
      </c>
      <c r="CA62" s="125">
        <f t="shared" si="65"/>
        <v>2276133.8437909605</v>
      </c>
      <c r="CB62" s="125">
        <f t="shared" si="66"/>
        <v>2245706.580358678</v>
      </c>
      <c r="CC62" s="125">
        <f t="shared" si="67"/>
        <v>2215149.1376448385</v>
      </c>
      <c r="CD62" s="125">
        <f t="shared" si="68"/>
        <v>2184456.8552686847</v>
      </c>
      <c r="CE62" s="125">
        <f t="shared" si="69"/>
        <v>2153625.0090138195</v>
      </c>
      <c r="CF62" s="125">
        <f t="shared" si="70"/>
        <v>2118116.6405237964</v>
      </c>
      <c r="CG62" s="125">
        <f t="shared" si="71"/>
        <v>2082523.5568696896</v>
      </c>
      <c r="CH62" s="125">
        <f t="shared" si="72"/>
        <v>2046840.1458778607</v>
      </c>
      <c r="CI62" s="125">
        <f t="shared" si="73"/>
        <v>2011060.7332526911</v>
      </c>
      <c r="CJ62" s="125">
        <f t="shared" si="74"/>
        <v>1975179.5812566378</v>
      </c>
      <c r="CK62" s="125">
        <f t="shared" si="75"/>
        <v>1936028.8126498561</v>
      </c>
      <c r="CL62" s="125">
        <f t="shared" si="76"/>
        <v>1896814.6793098561</v>
      </c>
      <c r="CM62" s="125">
        <f t="shared" si="77"/>
        <v>1857530.6506399959</v>
      </c>
      <c r="CN62" s="125">
        <f t="shared" si="78"/>
        <v>1818170.1333939815</v>
      </c>
      <c r="CO62" s="125">
        <f t="shared" si="79"/>
        <v>1778726.4701882247</v>
      </c>
      <c r="CP62" s="125">
        <f t="shared" si="80"/>
        <v>1737588.1787637381</v>
      </c>
      <c r="CQ62" s="125">
        <f t="shared" si="81"/>
        <v>1696380.2727769129</v>
      </c>
      <c r="CR62" s="125">
        <f t="shared" si="82"/>
        <v>1655095.5514047651</v>
      </c>
      <c r="CS62" s="125">
        <f t="shared" si="83"/>
        <v>1613726.747358294</v>
      </c>
      <c r="CT62" s="125">
        <f t="shared" si="84"/>
        <v>1572266.525242087</v>
      </c>
    </row>
    <row r="63" spans="1:98" outlineLevel="1">
      <c r="B63" s="1" t="s">
        <v>19</v>
      </c>
      <c r="C63" s="5" t="s">
        <v>197</v>
      </c>
      <c r="D63" s="126">
        <f>'[2]Yearly HC Ethylene'!D63</f>
        <v>0</v>
      </c>
      <c r="E63" s="126">
        <f>'[2]Yearly HC Ethylene'!E63</f>
        <v>10528.090413576614</v>
      </c>
      <c r="F63" s="126">
        <f>'[2]Yearly HC Ethylene'!F63</f>
        <v>20867.504642008626</v>
      </c>
      <c r="G63" s="126">
        <f>'[2]Yearly HC Ethylene'!G63</f>
        <v>31015.874094140356</v>
      </c>
      <c r="H63" s="126">
        <f>'[2]Yearly HC Ethylene'!H63</f>
        <v>40970.776002476843</v>
      </c>
      <c r="I63" s="126">
        <f>'[2]Yearly HC Ethylene'!I63</f>
        <v>50729.732134854123</v>
      </c>
      <c r="J63" s="126">
        <f>'[2]Yearly HC Ethylene'!J63</f>
        <v>60207.217743459194</v>
      </c>
      <c r="K63" s="126">
        <f>'[2]Yearly HC Ethylene'!K63</f>
        <v>69457.004157974807</v>
      </c>
      <c r="L63" s="126">
        <f>'[2]Yearly HC Ethylene'!L63</f>
        <v>78476.874071967657</v>
      </c>
      <c r="M63" s="126">
        <f>'[2]Yearly HC Ethylene'!M63</f>
        <v>87264.544617253094</v>
      </c>
      <c r="N63" s="126">
        <f>'[2]Yearly HC Ethylene'!N63</f>
        <v>95817.665991216214</v>
      </c>
      <c r="O63" s="126">
        <f>'[2]Yearly HC Ethylene'!O63</f>
        <v>103851.70234614244</v>
      </c>
      <c r="P63" s="126">
        <f>'[2]Yearly HC Ethylene'!P63</f>
        <v>111598.76893406418</v>
      </c>
      <c r="Q63" s="126">
        <f>'[2]Yearly HC Ethylene'!Q63</f>
        <v>119057.2137301914</v>
      </c>
      <c r="R63" s="126">
        <f>'[2]Yearly HC Ethylene'!R63</f>
        <v>126225.30071079137</v>
      </c>
      <c r="S63" s="126">
        <f>'[2]Yearly HC Ethylene'!S63</f>
        <v>133101.20845558846</v>
      </c>
      <c r="T63" s="126">
        <f>'[2]Yearly HC Ethylene'!T63</f>
        <v>139324.08092445182</v>
      </c>
      <c r="U63" s="126">
        <f>'[2]Yearly HC Ethylene'!U63</f>
        <v>145211.4280257326</v>
      </c>
      <c r="V63" s="126">
        <f>'[2]Yearly HC Ethylene'!V63</f>
        <v>150762.05976105185</v>
      </c>
      <c r="W63" s="126">
        <f>'[2]Yearly HC Ethylene'!W63</f>
        <v>155974.68179630107</v>
      </c>
      <c r="X63" s="126">
        <f>'[2]Yearly HC Ethylene'!X63</f>
        <v>160847.89405862553</v>
      </c>
      <c r="Y63" s="126">
        <f>'[2]Yearly HC Ethylene'!Y63</f>
        <v>165289.66117089562</v>
      </c>
      <c r="Z63" s="126">
        <f>'[2]Yearly HC Ethylene'!Z63</f>
        <v>169351.95434659207</v>
      </c>
      <c r="AA63" s="126">
        <f>'[2]Yearly HC Ethylene'!AA63</f>
        <v>173033.70885335357</v>
      </c>
      <c r="AB63" s="126">
        <f>'[2]Yearly HC Ethylene'!AB63</f>
        <v>176333.73365453442</v>
      </c>
      <c r="AC63" s="126">
        <f>'[2]Yearly HC Ethylene'!AC63</f>
        <v>179250.70992784016</v>
      </c>
      <c r="AD63" s="126">
        <f>'[2]Yearly HC Ethylene'!AD63</f>
        <v>181575.21274566813</v>
      </c>
      <c r="AE63" s="126">
        <f>'[2]Yearly HC Ethylene'!AE63</f>
        <v>183500.91426500806</v>
      </c>
      <c r="AF63" s="126">
        <f>'[2]Yearly HC Ethylene'!AF63</f>
        <v>185026.46898013214</v>
      </c>
      <c r="AG63" s="126">
        <f>'[2]Yearly HC Ethylene'!AG63</f>
        <v>186150.39082699327</v>
      </c>
      <c r="AH63" s="126">
        <f>'[2]Yearly HC Ethylene'!AH63</f>
        <v>186871.05157534961</v>
      </c>
      <c r="AJ63" s="126">
        <f>'[3]Yearly HC Ethylene'!D63</f>
        <v>0</v>
      </c>
      <c r="AK63" s="126">
        <f>'[3]Yearly HC Ethylene'!E63</f>
        <v>1912.0185314053401</v>
      </c>
      <c r="AL63" s="126">
        <f>'[3]Yearly HC Ethylene'!F63</f>
        <v>3808.0715068315199</v>
      </c>
      <c r="AM63" s="126">
        <f>'[3]Yearly HC Ethylene'!G63</f>
        <v>5687.7518046010691</v>
      </c>
      <c r="AN63" s="126">
        <f>'[3]Yearly HC Ethylene'!H63</f>
        <v>7550.6430749451665</v>
      </c>
      <c r="AO63" s="126">
        <f>'[3]Yearly HC Ethylene'!I63</f>
        <v>9396.3195439066876</v>
      </c>
      <c r="AP63" s="126">
        <f>'[3]Yearly HC Ethylene'!J63</f>
        <v>11224.345813242897</v>
      </c>
      <c r="AQ63" s="126">
        <f>'[3]Yearly HC Ethylene'!K63</f>
        <v>13034.276656248401</v>
      </c>
      <c r="AR63" s="126">
        <f>'[3]Yearly HC Ethylene'!L63</f>
        <v>14825.656809417516</v>
      </c>
      <c r="AS63" s="126">
        <f>'[3]Yearly HC Ethylene'!M63</f>
        <v>16598.020759863582</v>
      </c>
      <c r="AT63" s="126">
        <f>'[3]Yearly HC Ethylene'!N63</f>
        <v>18350.892528411128</v>
      </c>
      <c r="AU63" s="126">
        <f>'[3]Yearly HC Ethylene'!O63</f>
        <v>20083.78544827535</v>
      </c>
      <c r="AV63" s="126">
        <f>'[3]Yearly HC Ethylene'!P63</f>
        <v>21796.201939241295</v>
      </c>
      <c r="AW63" s="126">
        <f>'[3]Yearly HC Ethylene'!Q63</f>
        <v>23487.633277253975</v>
      </c>
      <c r="AX63" s="126">
        <f>'[3]Yearly HC Ethylene'!R63</f>
        <v>25157.55935932849</v>
      </c>
      <c r="AY63" s="126">
        <f>'[3]Yearly HC Ethylene'!S63</f>
        <v>26805.448463687655</v>
      </c>
      <c r="AZ63" s="126">
        <f>'[3]Yearly HC Ethylene'!T63</f>
        <v>28430.757005032832</v>
      </c>
      <c r="BA63" s="126">
        <f>'[3]Yearly HC Ethylene'!U63</f>
        <v>30032.929284851787</v>
      </c>
      <c r="BB63" s="126">
        <f>'[3]Yearly HC Ethylene'!V63</f>
        <v>31611.397236665569</v>
      </c>
      <c r="BC63" s="126">
        <f>'[3]Yearly HC Ethylene'!W63</f>
        <v>33165.580166114538</v>
      </c>
      <c r="BD63" s="126">
        <f>'[3]Yearly HC Ethylene'!X63</f>
        <v>34694.884485781622</v>
      </c>
      <c r="BE63" s="126">
        <f>'[3]Yearly HC Ethylene'!Y63</f>
        <v>36250.938225954429</v>
      </c>
      <c r="BF63" s="126">
        <f>'[3]Yearly HC Ethylene'!Z63</f>
        <v>37780.208634044204</v>
      </c>
      <c r="BG63" s="126">
        <f>'[3]Yearly HC Ethylene'!AA63</f>
        <v>39282.044514797948</v>
      </c>
      <c r="BH63" s="126">
        <f>'[3]Yearly HC Ethylene'!AB63</f>
        <v>40755.780272706987</v>
      </c>
      <c r="BI63" s="126">
        <f>'[3]Yearly HC Ethylene'!AC63</f>
        <v>42200.735610593816</v>
      </c>
      <c r="BJ63" s="126">
        <f>'[3]Yearly HC Ethylene'!AD63</f>
        <v>43616.215222112332</v>
      </c>
      <c r="BK63" s="126">
        <f>'[3]Yearly HC Ethylene'!AE63</f>
        <v>45001.508478042073</v>
      </c>
      <c r="BL63" s="126">
        <f>'[3]Yearly HC Ethylene'!AF63</f>
        <v>46355.889106254006</v>
      </c>
      <c r="BM63" s="126">
        <f>'[3]Yearly HC Ethylene'!AG63</f>
        <v>47678.614865223499</v>
      </c>
      <c r="BN63" s="126">
        <f>'[3]Yearly HC Ethylene'!AH63</f>
        <v>48968.92721096344</v>
      </c>
      <c r="BP63" s="126">
        <f t="shared" si="54"/>
        <v>0</v>
      </c>
      <c r="BQ63" s="126">
        <f t="shared" si="55"/>
        <v>12440.108944981954</v>
      </c>
      <c r="BR63" s="126">
        <f t="shared" si="56"/>
        <v>24675.576148840144</v>
      </c>
      <c r="BS63" s="126">
        <f t="shared" si="57"/>
        <v>36703.625898741426</v>
      </c>
      <c r="BT63" s="126">
        <f t="shared" si="58"/>
        <v>48521.419077422011</v>
      </c>
      <c r="BU63" s="126">
        <f t="shared" si="59"/>
        <v>60126.051678760807</v>
      </c>
      <c r="BV63" s="126">
        <f t="shared" si="60"/>
        <v>71431.563556702095</v>
      </c>
      <c r="BW63" s="126">
        <f t="shared" si="61"/>
        <v>82491.28081422321</v>
      </c>
      <c r="BX63" s="126">
        <f t="shared" si="62"/>
        <v>93302.530881385173</v>
      </c>
      <c r="BY63" s="126">
        <f t="shared" si="63"/>
        <v>103862.56537711667</v>
      </c>
      <c r="BZ63" s="126">
        <f t="shared" si="64"/>
        <v>114168.55851962735</v>
      </c>
      <c r="CA63" s="126">
        <f t="shared" si="65"/>
        <v>123935.48779441779</v>
      </c>
      <c r="CB63" s="126">
        <f t="shared" si="66"/>
        <v>133394.97087330549</v>
      </c>
      <c r="CC63" s="126">
        <f t="shared" si="67"/>
        <v>142544.84700744538</v>
      </c>
      <c r="CD63" s="126">
        <f t="shared" si="68"/>
        <v>151382.86007011987</v>
      </c>
      <c r="CE63" s="126">
        <f t="shared" si="69"/>
        <v>159906.65691927611</v>
      </c>
      <c r="CF63" s="126">
        <f t="shared" si="70"/>
        <v>167754.83792948464</v>
      </c>
      <c r="CG63" s="126">
        <f t="shared" si="71"/>
        <v>175244.3573105844</v>
      </c>
      <c r="CH63" s="126">
        <f t="shared" si="72"/>
        <v>182373.45699771741</v>
      </c>
      <c r="CI63" s="126">
        <f t="shared" si="73"/>
        <v>189140.26196241559</v>
      </c>
      <c r="CJ63" s="126">
        <f t="shared" si="74"/>
        <v>195542.77854440716</v>
      </c>
      <c r="CK63" s="126">
        <f t="shared" si="75"/>
        <v>201540.59939685004</v>
      </c>
      <c r="CL63" s="126">
        <f t="shared" si="76"/>
        <v>207132.16298063629</v>
      </c>
      <c r="CM63" s="126">
        <f t="shared" si="77"/>
        <v>212315.75336815152</v>
      </c>
      <c r="CN63" s="126">
        <f t="shared" si="78"/>
        <v>217089.51392724141</v>
      </c>
      <c r="CO63" s="126">
        <f t="shared" si="79"/>
        <v>221451.44553843397</v>
      </c>
      <c r="CP63" s="126">
        <f t="shared" si="80"/>
        <v>225191.42796778047</v>
      </c>
      <c r="CQ63" s="126">
        <f t="shared" si="81"/>
        <v>228502.42274305015</v>
      </c>
      <c r="CR63" s="126">
        <f t="shared" si="82"/>
        <v>231382.35808638614</v>
      </c>
      <c r="CS63" s="126">
        <f t="shared" si="83"/>
        <v>233829.00569221677</v>
      </c>
      <c r="CT63" s="126">
        <f t="shared" si="84"/>
        <v>235839.97878631306</v>
      </c>
    </row>
    <row r="64" spans="1:98" outlineLevel="1">
      <c r="B64" s="1" t="s">
        <v>23</v>
      </c>
      <c r="C64" s="5" t="s">
        <v>197</v>
      </c>
      <c r="D64" s="126">
        <f>'[2]Yearly HC Ethylene'!D64</f>
        <v>0</v>
      </c>
      <c r="E64" s="126">
        <f>'[2]Yearly HC Ethylene'!E64</f>
        <v>3509.363471192205</v>
      </c>
      <c r="F64" s="126">
        <f>'[2]Yearly HC Ethylene'!F64</f>
        <v>6955.8348806695431</v>
      </c>
      <c r="G64" s="126">
        <f>'[2]Yearly HC Ethylene'!G64</f>
        <v>10338.624698046784</v>
      </c>
      <c r="H64" s="126">
        <f>'[2]Yearly HC Ethylene'!H64</f>
        <v>13656.92533415895</v>
      </c>
      <c r="I64" s="126">
        <f>'[2]Yearly HC Ethylene'!I64</f>
        <v>16909.910711618046</v>
      </c>
      <c r="J64" s="126">
        <f>'[2]Yearly HC Ethylene'!J64</f>
        <v>20069.072581153065</v>
      </c>
      <c r="K64" s="126">
        <f>'[2]Yearly HC Ethylene'!K64</f>
        <v>23152.334719324932</v>
      </c>
      <c r="L64" s="126">
        <f>'[2]Yearly HC Ethylene'!L64</f>
        <v>26158.958023989224</v>
      </c>
      <c r="M64" s="126">
        <f>'[2]Yearly HC Ethylene'!M64</f>
        <v>29088.181539084366</v>
      </c>
      <c r="N64" s="126">
        <f>'[2]Yearly HC Ethylene'!N64</f>
        <v>31939.221997072069</v>
      </c>
      <c r="O64" s="126">
        <f>'[2]Yearly HC Ethylene'!O64</f>
        <v>34617.234115380816</v>
      </c>
      <c r="P64" s="126">
        <f>'[2]Yearly HC Ethylene'!P64</f>
        <v>37199.589644688065</v>
      </c>
      <c r="Q64" s="126">
        <f>'[2]Yearly HC Ethylene'!Q64</f>
        <v>39685.737910063806</v>
      </c>
      <c r="R64" s="126">
        <f>'[2]Yearly HC Ethylene'!R64</f>
        <v>42075.100236930455</v>
      </c>
      <c r="S64" s="126">
        <f>'[2]Yearly HC Ethylene'!S64</f>
        <v>44367.069485196153</v>
      </c>
      <c r="T64" s="126">
        <f>'[2]Yearly HC Ethylene'!T64</f>
        <v>46441.360308150615</v>
      </c>
      <c r="U64" s="126">
        <f>'[2]Yearly HC Ethylene'!U64</f>
        <v>48403.80934191087</v>
      </c>
      <c r="V64" s="126">
        <f>'[2]Yearly HC Ethylene'!V64</f>
        <v>50254.01992035062</v>
      </c>
      <c r="W64" s="126">
        <f>'[2]Yearly HC Ethylene'!W64</f>
        <v>51991.560598767021</v>
      </c>
      <c r="X64" s="126">
        <f>'[2]Yearly HC Ethylene'!X64</f>
        <v>53615.964686208521</v>
      </c>
      <c r="Y64" s="126">
        <f>'[2]Yearly HC Ethylene'!Y64</f>
        <v>55096.553723631878</v>
      </c>
      <c r="Z64" s="126">
        <f>'[2]Yearly HC Ethylene'!Z64</f>
        <v>56450.651448864031</v>
      </c>
      <c r="AA64" s="126">
        <f>'[2]Yearly HC Ethylene'!AA64</f>
        <v>57677.902951117867</v>
      </c>
      <c r="AB64" s="126">
        <f>'[2]Yearly HC Ethylene'!AB64</f>
        <v>58777.911218178138</v>
      </c>
      <c r="AC64" s="126">
        <f>'[2]Yearly HC Ethylene'!AC64</f>
        <v>59750.236642613403</v>
      </c>
      <c r="AD64" s="126">
        <f>'[2]Yearly HC Ethylene'!AD64</f>
        <v>60525.070915222714</v>
      </c>
      <c r="AE64" s="126">
        <f>'[2]Yearly HC Ethylene'!AE64</f>
        <v>61166.971421669368</v>
      </c>
      <c r="AF64" s="126">
        <f>'[2]Yearly HC Ethylene'!AF64</f>
        <v>61675.489660044055</v>
      </c>
      <c r="AG64" s="126">
        <f>'[2]Yearly HC Ethylene'!AG64</f>
        <v>62050.130275664429</v>
      </c>
      <c r="AH64" s="126">
        <f>'[2]Yearly HC Ethylene'!AH64</f>
        <v>62290.350525116541</v>
      </c>
      <c r="AJ64" s="126">
        <f>'[3]Yearly HC Ethylene'!D64</f>
        <v>0</v>
      </c>
      <c r="AK64" s="126">
        <f>'[3]Yearly HC Ethylene'!E64</f>
        <v>637.33951046844663</v>
      </c>
      <c r="AL64" s="126">
        <f>'[3]Yearly HC Ethylene'!F64</f>
        <v>1269.35716894384</v>
      </c>
      <c r="AM64" s="126">
        <f>'[3]Yearly HC Ethylene'!G64</f>
        <v>1895.9172682003568</v>
      </c>
      <c r="AN64" s="126">
        <f>'[3]Yearly HC Ethylene'!H64</f>
        <v>2516.8810249817225</v>
      </c>
      <c r="AO64" s="126">
        <f>'[3]Yearly HC Ethylene'!I64</f>
        <v>3132.1065146355631</v>
      </c>
      <c r="AP64" s="126">
        <f>'[3]Yearly HC Ethylene'!J64</f>
        <v>3741.4486044142991</v>
      </c>
      <c r="AQ64" s="126">
        <f>'[3]Yearly HC Ethylene'!K64</f>
        <v>4344.7588854161349</v>
      </c>
      <c r="AR64" s="126">
        <f>'[3]Yearly HC Ethylene'!L64</f>
        <v>4941.8856031391724</v>
      </c>
      <c r="AS64" s="126">
        <f>'[3]Yearly HC Ethylene'!M64</f>
        <v>5532.673586621193</v>
      </c>
      <c r="AT64" s="126">
        <f>'[3]Yearly HC Ethylene'!N64</f>
        <v>6116.964176137044</v>
      </c>
      <c r="AU64" s="126">
        <f>'[3]Yearly HC Ethylene'!O64</f>
        <v>6694.5951494251167</v>
      </c>
      <c r="AV64" s="126">
        <f>'[3]Yearly HC Ethylene'!P64</f>
        <v>7265.4006464137647</v>
      </c>
      <c r="AW64" s="126">
        <f>'[3]Yearly HC Ethylene'!Q64</f>
        <v>7829.2110924179924</v>
      </c>
      <c r="AX64" s="126">
        <f>'[3]Yearly HC Ethylene'!R64</f>
        <v>8385.8531197761622</v>
      </c>
      <c r="AY64" s="126">
        <f>'[3]Yearly HC Ethylene'!S64</f>
        <v>8935.1494878958856</v>
      </c>
      <c r="AZ64" s="126">
        <f>'[3]Yearly HC Ethylene'!T64</f>
        <v>9476.919001677612</v>
      </c>
      <c r="BA64" s="126">
        <f>'[3]Yearly HC Ethylene'!U64</f>
        <v>10010.976428283931</v>
      </c>
      <c r="BB64" s="126">
        <f>'[3]Yearly HC Ethylene'!V64</f>
        <v>10537.132412221858</v>
      </c>
      <c r="BC64" s="126">
        <f>'[3]Yearly HC Ethylene'!W64</f>
        <v>11055.193388704845</v>
      </c>
      <c r="BD64" s="126">
        <f>'[3]Yearly HC Ethylene'!X64</f>
        <v>11564.961495260541</v>
      </c>
      <c r="BE64" s="126">
        <f>'[3]Yearly HC Ethylene'!Y64</f>
        <v>12083.646075318144</v>
      </c>
      <c r="BF64" s="126">
        <f>'[3]Yearly HC Ethylene'!Z64</f>
        <v>12593.402878014736</v>
      </c>
      <c r="BG64" s="126">
        <f>'[3]Yearly HC Ethylene'!AA64</f>
        <v>13094.014838265983</v>
      </c>
      <c r="BH64" s="126">
        <f>'[3]Yearly HC Ethylene'!AB64</f>
        <v>13585.260090902333</v>
      </c>
      <c r="BI64" s="126">
        <f>'[3]Yearly HC Ethylene'!AC64</f>
        <v>14066.911870197937</v>
      </c>
      <c r="BJ64" s="126">
        <f>'[3]Yearly HC Ethylene'!AD64</f>
        <v>14538.73840737078</v>
      </c>
      <c r="BK64" s="126">
        <f>'[3]Yearly HC Ethylene'!AE64</f>
        <v>15000.502826014026</v>
      </c>
      <c r="BL64" s="126">
        <f>'[3]Yearly HC Ethylene'!AF64</f>
        <v>15451.963035418001</v>
      </c>
      <c r="BM64" s="126">
        <f>'[3]Yearly HC Ethylene'!AG64</f>
        <v>15892.871621741166</v>
      </c>
      <c r="BN64" s="126">
        <f>'[3]Yearly HC Ethylene'!AH64</f>
        <v>16322.975736987815</v>
      </c>
      <c r="BP64" s="126">
        <f t="shared" si="54"/>
        <v>0</v>
      </c>
      <c r="BQ64" s="126">
        <f t="shared" si="55"/>
        <v>4146.7029816606519</v>
      </c>
      <c r="BR64" s="126">
        <f t="shared" si="56"/>
        <v>8225.1920496133826</v>
      </c>
      <c r="BS64" s="126">
        <f t="shared" si="57"/>
        <v>12234.541966247141</v>
      </c>
      <c r="BT64" s="126">
        <f t="shared" si="58"/>
        <v>16173.806359140672</v>
      </c>
      <c r="BU64" s="126">
        <f t="shared" si="59"/>
        <v>20042.017226253607</v>
      </c>
      <c r="BV64" s="126">
        <f t="shared" si="60"/>
        <v>23810.521185567362</v>
      </c>
      <c r="BW64" s="126">
        <f t="shared" si="61"/>
        <v>27497.093604741065</v>
      </c>
      <c r="BX64" s="126">
        <f t="shared" si="62"/>
        <v>31100.843627128397</v>
      </c>
      <c r="BY64" s="126">
        <f t="shared" si="63"/>
        <v>34620.855125705559</v>
      </c>
      <c r="BZ64" s="126">
        <f t="shared" si="64"/>
        <v>38056.186173209113</v>
      </c>
      <c r="CA64" s="126">
        <f t="shared" si="65"/>
        <v>41311.829264805929</v>
      </c>
      <c r="CB64" s="126">
        <f t="shared" si="66"/>
        <v>44464.990291101829</v>
      </c>
      <c r="CC64" s="126">
        <f t="shared" si="67"/>
        <v>47514.949002481801</v>
      </c>
      <c r="CD64" s="126">
        <f t="shared" si="68"/>
        <v>50460.953356706617</v>
      </c>
      <c r="CE64" s="126">
        <f t="shared" si="69"/>
        <v>53302.218973092036</v>
      </c>
      <c r="CF64" s="126">
        <f t="shared" si="70"/>
        <v>55918.279309828227</v>
      </c>
      <c r="CG64" s="126">
        <f t="shared" si="71"/>
        <v>58414.785770194801</v>
      </c>
      <c r="CH64" s="126">
        <f t="shared" si="72"/>
        <v>60791.152332572477</v>
      </c>
      <c r="CI64" s="126">
        <f t="shared" si="73"/>
        <v>63046.753987471864</v>
      </c>
      <c r="CJ64" s="126">
        <f t="shared" si="74"/>
        <v>65180.926181469062</v>
      </c>
      <c r="CK64" s="126">
        <f t="shared" si="75"/>
        <v>67180.199798950023</v>
      </c>
      <c r="CL64" s="126">
        <f t="shared" si="76"/>
        <v>69044.054326878773</v>
      </c>
      <c r="CM64" s="126">
        <f t="shared" si="77"/>
        <v>70771.91778938385</v>
      </c>
      <c r="CN64" s="126">
        <f t="shared" si="78"/>
        <v>72363.17130908047</v>
      </c>
      <c r="CO64" s="126">
        <f t="shared" si="79"/>
        <v>73817.148512811342</v>
      </c>
      <c r="CP64" s="126">
        <f t="shared" si="80"/>
        <v>75063.809322593501</v>
      </c>
      <c r="CQ64" s="126">
        <f t="shared" si="81"/>
        <v>76167.474247683393</v>
      </c>
      <c r="CR64" s="126">
        <f t="shared" si="82"/>
        <v>77127.452695462052</v>
      </c>
      <c r="CS64" s="126">
        <f t="shared" si="83"/>
        <v>77943.0018974056</v>
      </c>
      <c r="CT64" s="126">
        <f t="shared" si="84"/>
        <v>78613.326262104354</v>
      </c>
    </row>
    <row r="65" spans="1:98" s="28" customFormat="1">
      <c r="A65" s="25"/>
      <c r="B65" s="25" t="s">
        <v>48</v>
      </c>
      <c r="C65" s="26" t="s">
        <v>197</v>
      </c>
      <c r="D65" s="130">
        <f>'[2]Yearly HC Ethylene'!D65</f>
        <v>2145788.3365974198</v>
      </c>
      <c r="E65" s="130">
        <f>'[2]Yearly HC Ethylene'!E65</f>
        <v>2112849.4983529313</v>
      </c>
      <c r="F65" s="130">
        <f>'[2]Yearly HC Ethylene'!F65</f>
        <v>2080005.4121953647</v>
      </c>
      <c r="G65" s="130">
        <f>'[2]Yearly HC Ethylene'!G65</f>
        <v>2047256.5513182743</v>
      </c>
      <c r="H65" s="130">
        <f>'[2]Yearly HC Ethylene'!H65</f>
        <v>2014603.4098995684</v>
      </c>
      <c r="I65" s="130">
        <f>'[2]Yearly HC Ethylene'!I65</f>
        <v>1982046.5040163207</v>
      </c>
      <c r="J65" s="130">
        <f>'[2]Yearly HC Ethylene'!J65</f>
        <v>1946902.7582767073</v>
      </c>
      <c r="K65" s="130">
        <f>'[2]Yearly HC Ethylene'!K65</f>
        <v>1911921.8056529972</v>
      </c>
      <c r="L65" s="130">
        <f>'[2]Yearly HC Ethylene'!L65</f>
        <v>1877103.4121456509</v>
      </c>
      <c r="M65" s="130">
        <f>'[2]Yearly HC Ethylene'!M65</f>
        <v>1842447.3774857072</v>
      </c>
      <c r="N65" s="130">
        <f>'[2]Yearly HC Ethylene'!N65</f>
        <v>1807953.5360766859</v>
      </c>
      <c r="O65" s="130">
        <f>'[2]Yearly HC Ethylene'!O65</f>
        <v>1768816.6897302573</v>
      </c>
      <c r="P65" s="130">
        <f>'[2]Yearly HC Ethylene'!P65</f>
        <v>1729968.7951933723</v>
      </c>
      <c r="Q65" s="130">
        <f>'[2]Yearly HC Ethylene'!Q65</f>
        <v>1691407.9998778708</v>
      </c>
      <c r="R65" s="130">
        <f>'[2]Yearly HC Ethylene'!R65</f>
        <v>1653132.5097419084</v>
      </c>
      <c r="S65" s="130">
        <f>'[2]Yearly HC Ethylene'!S65</f>
        <v>1615140.5901479488</v>
      </c>
      <c r="T65" s="130">
        <f>'[2]Yearly HC Ethylene'!T65</f>
        <v>1573376.9946821935</v>
      </c>
      <c r="U65" s="130">
        <f>'[2]Yearly HC Ethylene'!U65</f>
        <v>1532010.7641265052</v>
      </c>
      <c r="V65" s="130">
        <f>'[2]Yearly HC Ethylene'!V65</f>
        <v>1491038.4630913455</v>
      </c>
      <c r="W65" s="130">
        <f>'[2]Yearly HC Ethylene'!W65</f>
        <v>1450456.7432115353</v>
      </c>
      <c r="X65" s="130">
        <f>'[2]Yearly HC Ethylene'!X65</f>
        <v>1410262.343867545</v>
      </c>
      <c r="Y65" s="130">
        <f>'[2]Yearly HC Ethylene'!Y65</f>
        <v>1367410.7223859297</v>
      </c>
      <c r="Z65" s="130">
        <f>'[2]Yearly HC Ethylene'!Z65</f>
        <v>1325039.4669755336</v>
      </c>
      <c r="AA65" s="130">
        <f>'[2]Yearly HC Ethylene'!AA65</f>
        <v>1283144.1086973099</v>
      </c>
      <c r="AB65" s="130">
        <f>'[2]Yearly HC Ethylene'!AB65</f>
        <v>1241720.2952825169</v>
      </c>
      <c r="AC65" s="130">
        <f>'[2]Yearly HC Ethylene'!AC65</f>
        <v>1200763.7918057728</v>
      </c>
      <c r="AD65" s="130">
        <f>'[2]Yearly HC Ethylene'!AD65</f>
        <v>1158943.0245618571</v>
      </c>
      <c r="AE65" s="130">
        <f>'[2]Yearly HC Ethylene'!AE65</f>
        <v>1117625.4644618605</v>
      </c>
      <c r="AF65" s="130">
        <f>'[2]Yearly HC Ethylene'!AF65</f>
        <v>1076806.4031633444</v>
      </c>
      <c r="AG65" s="130">
        <f>'[2]Yearly HC Ethylene'!AG65</f>
        <v>1036481.2651429828</v>
      </c>
      <c r="AH65" s="130">
        <f>'[2]Yearly HC Ethylene'!AH65</f>
        <v>996645.60840186453</v>
      </c>
      <c r="AI65" s="134"/>
      <c r="AJ65" s="130">
        <f>'[3]Yearly HC Ethylene'!D65</f>
        <v>387852.09507639048</v>
      </c>
      <c r="AK65" s="130">
        <f>'[3]Yearly HC Ethylene'!E65</f>
        <v>383717.0119390029</v>
      </c>
      <c r="AL65" s="130">
        <f>'[3]Yearly HC Ethylene'!F65</f>
        <v>379576.25888296403</v>
      </c>
      <c r="AM65" s="130">
        <f>'[3]Yearly HC Ethylene'!G65</f>
        <v>375429.92046262417</v>
      </c>
      <c r="AN65" s="130">
        <f>'[3]Yearly HC Ethylene'!H65</f>
        <v>371278.08574578864</v>
      </c>
      <c r="AO65" s="130">
        <f>'[3]Yearly HC Ethylene'!I65</f>
        <v>367120.84844273812</v>
      </c>
      <c r="AP65" s="130">
        <f>'[3]Yearly HC Ethylene'!J65</f>
        <v>362958.30703833263</v>
      </c>
      <c r="AQ65" s="130">
        <f>'[3]Yearly HC Ethylene'!K65</f>
        <v>358790.56492726482</v>
      </c>
      <c r="AR65" s="130">
        <f>'[3]Yearly HC Ethylene'!L65</f>
        <v>354617.73055253207</v>
      </c>
      <c r="AS65" s="130">
        <f>'[3]Yearly HC Ethylene'!M65</f>
        <v>350439.91754719825</v>
      </c>
      <c r="AT65" s="130">
        <f>'[3]Yearly HC Ethylene'!N65</f>
        <v>346257.24487951503</v>
      </c>
      <c r="AU65" s="130">
        <f>'[3]Yearly HC Ethylene'!O65</f>
        <v>342069.83700147958</v>
      </c>
      <c r="AV65" s="130">
        <f>'[3]Yearly HC Ethylene'!P65</f>
        <v>337877.82400089863</v>
      </c>
      <c r="AW65" s="130">
        <f>'[3]Yearly HC Ethylene'!Q65</f>
        <v>333681.34175704088</v>
      </c>
      <c r="AX65" s="130">
        <f>'[3]Yearly HC Ethylene'!R65</f>
        <v>329480.53209995001</v>
      </c>
      <c r="AY65" s="130">
        <f>'[3]Yearly HC Ethylene'!S65</f>
        <v>325275.54297350271</v>
      </c>
      <c r="AZ65" s="130">
        <f>'[3]Yearly HC Ethylene'!T65</f>
        <v>321066.52860228997</v>
      </c>
      <c r="BA65" s="130">
        <f>'[3]Yearly HC Ethylene'!U65</f>
        <v>316853.64966240549</v>
      </c>
      <c r="BB65" s="130">
        <f>'[3]Yearly HC Ethylene'!V65</f>
        <v>312637.07345622551</v>
      </c>
      <c r="BC65" s="130">
        <f>'[3]Yearly HC Ethylene'!W65</f>
        <v>308416.9740912682</v>
      </c>
      <c r="BD65" s="130">
        <f>'[3]Yearly HC Ethylene'!X65</f>
        <v>304193.53266321664</v>
      </c>
      <c r="BE65" s="130">
        <f>'[3]Yearly HC Ethylene'!Y65</f>
        <v>299897.29106812633</v>
      </c>
      <c r="BF65" s="130">
        <f>'[3]Yearly HC Ethylene'!Z65</f>
        <v>295598.99502680742</v>
      </c>
      <c r="BG65" s="130">
        <f>'[3]Yearly HC Ethylene'!AA65</f>
        <v>291298.87078515091</v>
      </c>
      <c r="BH65" s="130">
        <f>'[3]Yearly HC Ethylene'!AB65</f>
        <v>286997.1528751427</v>
      </c>
      <c r="BI65" s="130">
        <f>'[3]Yearly HC Ethylene'!AC65</f>
        <v>282694.08433120674</v>
      </c>
      <c r="BJ65" s="130">
        <f>'[3]Yearly HC Ethylene'!AD65</f>
        <v>278389.91691150714</v>
      </c>
      <c r="BK65" s="130">
        <f>'[3]Yearly HC Ethylene'!AE65</f>
        <v>274084.91132431861</v>
      </c>
      <c r="BL65" s="130">
        <f>'[3]Yearly HC Ethylene'!AF65</f>
        <v>269779.33745957265</v>
      </c>
      <c r="BM65" s="130">
        <f>'[3]Yearly HC Ethylene'!AG65</f>
        <v>265473.47462568892</v>
      </c>
      <c r="BN65" s="130">
        <f>'[3]Yearly HC Ethylene'!AH65</f>
        <v>261167.61179180504</v>
      </c>
      <c r="BO65" s="134"/>
      <c r="BP65" s="130">
        <f t="shared" si="54"/>
        <v>2533640.4316738104</v>
      </c>
      <c r="BQ65" s="130">
        <f t="shared" si="55"/>
        <v>2496566.510291934</v>
      </c>
      <c r="BR65" s="130">
        <f t="shared" si="56"/>
        <v>2459581.671078329</v>
      </c>
      <c r="BS65" s="130">
        <f t="shared" si="57"/>
        <v>2422686.4717808985</v>
      </c>
      <c r="BT65" s="130">
        <f t="shared" si="58"/>
        <v>2385881.4956453573</v>
      </c>
      <c r="BU65" s="130">
        <f t="shared" si="59"/>
        <v>2349167.3524590586</v>
      </c>
      <c r="BV65" s="130">
        <f t="shared" si="60"/>
        <v>2309861.0653150398</v>
      </c>
      <c r="BW65" s="130">
        <f t="shared" si="61"/>
        <v>2270712.370580262</v>
      </c>
      <c r="BX65" s="130">
        <f t="shared" si="62"/>
        <v>2231721.1426981832</v>
      </c>
      <c r="BY65" s="130">
        <f t="shared" si="63"/>
        <v>2192887.2950329054</v>
      </c>
      <c r="BZ65" s="130">
        <f t="shared" si="64"/>
        <v>2154210.7809562008</v>
      </c>
      <c r="CA65" s="130">
        <f t="shared" si="65"/>
        <v>2110886.526731737</v>
      </c>
      <c r="CB65" s="130">
        <f t="shared" si="66"/>
        <v>2067846.619194271</v>
      </c>
      <c r="CC65" s="130">
        <f t="shared" si="67"/>
        <v>2025089.3416349117</v>
      </c>
      <c r="CD65" s="130">
        <f t="shared" si="68"/>
        <v>1982613.0418418585</v>
      </c>
      <c r="CE65" s="130">
        <f t="shared" si="69"/>
        <v>1940416.1331214516</v>
      </c>
      <c r="CF65" s="130">
        <f t="shared" si="70"/>
        <v>1894443.5232844835</v>
      </c>
      <c r="CG65" s="130">
        <f t="shared" si="71"/>
        <v>1848864.4137889107</v>
      </c>
      <c r="CH65" s="130">
        <f t="shared" si="72"/>
        <v>1803675.536547571</v>
      </c>
      <c r="CI65" s="130">
        <f t="shared" si="73"/>
        <v>1758873.7173028034</v>
      </c>
      <c r="CJ65" s="130">
        <f t="shared" si="74"/>
        <v>1714455.8765307616</v>
      </c>
      <c r="CK65" s="130">
        <f t="shared" si="75"/>
        <v>1667308.0134540559</v>
      </c>
      <c r="CL65" s="130">
        <f t="shared" si="76"/>
        <v>1620638.4620023412</v>
      </c>
      <c r="CM65" s="130">
        <f t="shared" si="77"/>
        <v>1574442.9794824608</v>
      </c>
      <c r="CN65" s="130">
        <f t="shared" si="78"/>
        <v>1528717.4481576595</v>
      </c>
      <c r="CO65" s="130">
        <f t="shared" si="79"/>
        <v>1483457.8761369796</v>
      </c>
      <c r="CP65" s="130">
        <f t="shared" si="80"/>
        <v>1437332.9414733644</v>
      </c>
      <c r="CQ65" s="130">
        <f t="shared" si="81"/>
        <v>1391710.3757861792</v>
      </c>
      <c r="CR65" s="130">
        <f t="shared" si="82"/>
        <v>1346585.740622917</v>
      </c>
      <c r="CS65" s="130">
        <f t="shared" si="83"/>
        <v>1301954.7397686718</v>
      </c>
      <c r="CT65" s="130">
        <f t="shared" si="84"/>
        <v>1257813.2201936697</v>
      </c>
    </row>
    <row r="66" spans="1:98" s="13" customFormat="1">
      <c r="A66" s="380" t="s">
        <v>115</v>
      </c>
      <c r="B66" s="6" t="s">
        <v>116</v>
      </c>
      <c r="C66" s="7" t="s">
        <v>197</v>
      </c>
      <c r="D66" s="125">
        <f>'[2]Yearly HC Ethylene'!D66</f>
        <v>243158.34476609659</v>
      </c>
      <c r="E66" s="125">
        <f>'[2]Yearly HC Ethylene'!E66</f>
        <v>239425.75229672543</v>
      </c>
      <c r="F66" s="125">
        <f>'[2]Yearly HC Ethylene'!F66</f>
        <v>235703.89702832888</v>
      </c>
      <c r="G66" s="125">
        <f>'[2]Yearly HC Ethylene'!G66</f>
        <v>231992.83258267358</v>
      </c>
      <c r="H66" s="125">
        <f>'[2]Yearly HC Ethylene'!H66</f>
        <v>228292.61495944983</v>
      </c>
      <c r="I66" s="125">
        <f>'[2]Yearly HC Ethylene'!I66</f>
        <v>224603.30263993685</v>
      </c>
      <c r="J66" s="125">
        <f>'[2]Yearly HC Ethylene'!J66</f>
        <v>220620.85250858997</v>
      </c>
      <c r="K66" s="125">
        <f>'[2]Yearly HC Ethylene'!K66</f>
        <v>216656.84991185184</v>
      </c>
      <c r="L66" s="125">
        <f>'[2]Yearly HC Ethylene'!L66</f>
        <v>212711.2683331552</v>
      </c>
      <c r="M66" s="125">
        <f>'[2]Yearly HC Ethylene'!M66</f>
        <v>208784.08507824433</v>
      </c>
      <c r="N66" s="125">
        <f>'[2]Yearly HC Ethylene'!N66</f>
        <v>204875.28138191058</v>
      </c>
      <c r="O66" s="125">
        <f>'[2]Yearly HC Ethylene'!O66</f>
        <v>200440.3375364925</v>
      </c>
      <c r="P66" s="125">
        <f>'[2]Yearly HC Ethylene'!P66</f>
        <v>196038.13738835687</v>
      </c>
      <c r="Q66" s="125">
        <f>'[2]Yearly HC Ethylene'!Q66</f>
        <v>191668.47100427645</v>
      </c>
      <c r="R66" s="125">
        <f>'[2]Yearly HC Ethylene'!R66</f>
        <v>187331.13508542726</v>
      </c>
      <c r="S66" s="125">
        <f>'[2]Yearly HC Ethylene'!S66</f>
        <v>183025.93306461532</v>
      </c>
      <c r="T66" s="125">
        <f>'[2]Yearly HC Ethylene'!T66</f>
        <v>178293.32893412735</v>
      </c>
      <c r="U66" s="125">
        <f>'[2]Yearly HC Ethylene'!U66</f>
        <v>173605.75375274493</v>
      </c>
      <c r="V66" s="125">
        <f>'[2]Yearly HC Ethylene'!V66</f>
        <v>168962.81822595125</v>
      </c>
      <c r="W66" s="125">
        <f>'[2]Yearly HC Ethylene'!W66</f>
        <v>164364.14292073293</v>
      </c>
      <c r="X66" s="125">
        <f>'[2]Yearly HC Ethylene'!X66</f>
        <v>159809.35834731589</v>
      </c>
      <c r="Y66" s="125">
        <f>'[2]Yearly HC Ethylene'!Y66</f>
        <v>154953.46032032993</v>
      </c>
      <c r="Z66" s="125">
        <f>'[2]Yearly HC Ethylene'!Z66</f>
        <v>150151.99684160177</v>
      </c>
      <c r="AA66" s="125">
        <f>'[2]Yearly HC Ethylene'!AA66</f>
        <v>145404.4614959351</v>
      </c>
      <c r="AB66" s="125">
        <f>'[2]Yearly HC Ethylene'!AB66</f>
        <v>140710.3610890829</v>
      </c>
      <c r="AC66" s="125">
        <f>'[2]Yearly HC Ethylene'!AC66</f>
        <v>136069.21572401683</v>
      </c>
      <c r="AD66" s="125">
        <f>'[2]Yearly HC Ethylene'!AD66</f>
        <v>131330.13295129384</v>
      </c>
      <c r="AE66" s="125">
        <f>'[2]Yearly HC Ethylene'!AE66</f>
        <v>126648.07305175129</v>
      </c>
      <c r="AF66" s="125">
        <f>'[2]Yearly HC Ethylene'!AF66</f>
        <v>122022.50248126721</v>
      </c>
      <c r="AG66" s="125">
        <f>'[2]Yearly HC Ethylene'!AG66</f>
        <v>117452.90274663358</v>
      </c>
      <c r="AH66" s="125">
        <f>'[2]Yearly HC Ethylene'!AH66</f>
        <v>112938.77048548036</v>
      </c>
      <c r="AI66" s="125"/>
      <c r="AJ66" s="125">
        <f>'[3]Yearly HC Ethylene'!D66</f>
        <v>50640.115629722037</v>
      </c>
      <c r="AK66" s="125">
        <f>'[3]Yearly HC Ethylene'!E66</f>
        <v>50100.216294707287</v>
      </c>
      <c r="AL66" s="125">
        <f>'[3]Yearly HC Ethylene'!F66</f>
        <v>49559.576663740139</v>
      </c>
      <c r="AM66" s="125">
        <f>'[3]Yearly HC Ethylene'!G66</f>
        <v>49018.207776704439</v>
      </c>
      <c r="AN66" s="125">
        <f>'[3]Yearly HC Ethylene'!H66</f>
        <v>48476.121262785688</v>
      </c>
      <c r="AO66" s="125">
        <f>'[3]Yearly HC Ethylene'!I66</f>
        <v>47933.329357316652</v>
      </c>
      <c r="AP66" s="125">
        <f>'[3]Yearly HC Ethylene'!J66</f>
        <v>47389.8449190256</v>
      </c>
      <c r="AQ66" s="125">
        <f>'[3]Yearly HC Ethylene'!K66</f>
        <v>46845.681447695715</v>
      </c>
      <c r="AR66" s="125">
        <f>'[3]Yearly HC Ethylene'!L66</f>
        <v>46300.853102244793</v>
      </c>
      <c r="AS66" s="125">
        <f>'[3]Yearly HC Ethylene'!M66</f>
        <v>45755.374719234402</v>
      </c>
      <c r="AT66" s="125">
        <f>'[3]Yearly HC Ethylene'!N66</f>
        <v>45209.261831817777</v>
      </c>
      <c r="AU66" s="125">
        <f>'[3]Yearly HC Ethylene'!O66</f>
        <v>44662.530689136285</v>
      </c>
      <c r="AV66" s="125">
        <f>'[3]Yearly HC Ethylene'!P66</f>
        <v>44115.198276173796</v>
      </c>
      <c r="AW66" s="125">
        <f>'[3]Yearly HC Ethylene'!Q66</f>
        <v>43567.282334079486</v>
      </c>
      <c r="AX66" s="125">
        <f>'[3]Yearly HC Ethylene'!R66</f>
        <v>43018.801380968653</v>
      </c>
      <c r="AY66" s="125">
        <f>'[3]Yearly HC Ethylene'!S66</f>
        <v>42469.774733212435</v>
      </c>
      <c r="AZ66" s="125">
        <f>'[3]Yearly HC Ethylene'!T66</f>
        <v>41920.222527226812</v>
      </c>
      <c r="BA66" s="125">
        <f>'[3]Yearly HC Ethylene'!U66</f>
        <v>41370.165741771649</v>
      </c>
      <c r="BB66" s="125">
        <f>'[3]Yearly HC Ethylene'!V66</f>
        <v>40819.626220770908</v>
      </c>
      <c r="BC66" s="125">
        <f>'[3]Yearly HC Ethylene'!W66</f>
        <v>40268.62669666556</v>
      </c>
      <c r="BD66" s="125">
        <f>'[3]Yearly HC Ethylene'!X66</f>
        <v>39717.19081431003</v>
      </c>
      <c r="BE66" s="125">
        <f>'[3]Yearly HC Ethylene'!Y66</f>
        <v>39156.249739321785</v>
      </c>
      <c r="BF66" s="125">
        <f>'[3]Yearly HC Ethylene'!Z66</f>
        <v>38595.040424466089</v>
      </c>
      <c r="BG66" s="125">
        <f>'[3]Yearly HC Ethylene'!AA66</f>
        <v>38033.592409658362</v>
      </c>
      <c r="BH66" s="125">
        <f>'[3]Yearly HC Ethylene'!AB66</f>
        <v>37471.936316692416</v>
      </c>
      <c r="BI66" s="125">
        <f>'[3]Yearly HC Ethylene'!AC66</f>
        <v>36910.103877487425</v>
      </c>
      <c r="BJ66" s="125">
        <f>'[3]Yearly HC Ethylene'!AD66</f>
        <v>36348.127962982333</v>
      </c>
      <c r="BK66" s="125">
        <f>'[3]Yearly HC Ethylene'!AE66</f>
        <v>35786.042612692065</v>
      </c>
      <c r="BL66" s="125">
        <f>'[3]Yearly HC Ethylene'!AF66</f>
        <v>35223.883064939459</v>
      </c>
      <c r="BM66" s="125">
        <f>'[3]Yearly HC Ethylene'!AG66</f>
        <v>34661.685787777278</v>
      </c>
      <c r="BN66" s="125">
        <f>'[3]Yearly HC Ethylene'!AH66</f>
        <v>34099.488510615076</v>
      </c>
      <c r="BO66" s="125"/>
      <c r="BP66" s="125">
        <f t="shared" si="54"/>
        <v>293798.46039581863</v>
      </c>
      <c r="BQ66" s="125">
        <f t="shared" si="55"/>
        <v>289525.96859143273</v>
      </c>
      <c r="BR66" s="125">
        <f t="shared" si="56"/>
        <v>285263.473692069</v>
      </c>
      <c r="BS66" s="125">
        <f t="shared" si="57"/>
        <v>281011.04035937804</v>
      </c>
      <c r="BT66" s="125">
        <f t="shared" si="58"/>
        <v>276768.73622223549</v>
      </c>
      <c r="BU66" s="125">
        <f t="shared" si="59"/>
        <v>272536.63199725351</v>
      </c>
      <c r="BV66" s="125">
        <f t="shared" si="60"/>
        <v>268010.69742761558</v>
      </c>
      <c r="BW66" s="125">
        <f t="shared" si="61"/>
        <v>263502.53135954757</v>
      </c>
      <c r="BX66" s="125">
        <f t="shared" si="62"/>
        <v>259012.12143539998</v>
      </c>
      <c r="BY66" s="125">
        <f t="shared" si="63"/>
        <v>254539.45979747875</v>
      </c>
      <c r="BZ66" s="125">
        <f t="shared" si="64"/>
        <v>250084.54321372835</v>
      </c>
      <c r="CA66" s="125">
        <f t="shared" si="65"/>
        <v>245102.8682256288</v>
      </c>
      <c r="CB66" s="125">
        <f t="shared" si="66"/>
        <v>240153.33566453066</v>
      </c>
      <c r="CC66" s="125">
        <f t="shared" si="67"/>
        <v>235235.75333835592</v>
      </c>
      <c r="CD66" s="125">
        <f t="shared" si="68"/>
        <v>230349.93646639591</v>
      </c>
      <c r="CE66" s="125">
        <f t="shared" si="69"/>
        <v>225495.70779782775</v>
      </c>
      <c r="CF66" s="125">
        <f t="shared" si="70"/>
        <v>220213.55146135416</v>
      </c>
      <c r="CG66" s="125">
        <f t="shared" si="71"/>
        <v>214975.91949451657</v>
      </c>
      <c r="CH66" s="125">
        <f t="shared" si="72"/>
        <v>209782.44444672216</v>
      </c>
      <c r="CI66" s="125">
        <f t="shared" si="73"/>
        <v>204632.7696173985</v>
      </c>
      <c r="CJ66" s="125">
        <f t="shared" si="74"/>
        <v>199526.54916162591</v>
      </c>
      <c r="CK66" s="125">
        <f t="shared" si="75"/>
        <v>194109.71005965173</v>
      </c>
      <c r="CL66" s="125">
        <f t="shared" si="76"/>
        <v>188747.03726606787</v>
      </c>
      <c r="CM66" s="125">
        <f t="shared" si="77"/>
        <v>183438.05390559346</v>
      </c>
      <c r="CN66" s="125">
        <f t="shared" si="78"/>
        <v>178182.29740577532</v>
      </c>
      <c r="CO66" s="125">
        <f t="shared" si="79"/>
        <v>172979.31960150425</v>
      </c>
      <c r="CP66" s="125">
        <f t="shared" si="80"/>
        <v>167678.26091427618</v>
      </c>
      <c r="CQ66" s="125">
        <f t="shared" si="81"/>
        <v>162434.11566444335</v>
      </c>
      <c r="CR66" s="125">
        <f t="shared" si="82"/>
        <v>157246.38554620667</v>
      </c>
      <c r="CS66" s="125">
        <f t="shared" si="83"/>
        <v>152114.58853441087</v>
      </c>
      <c r="CT66" s="125">
        <f t="shared" si="84"/>
        <v>147038.25899609545</v>
      </c>
    </row>
    <row r="67" spans="1:98">
      <c r="A67" s="381"/>
      <c r="B67" s="1" t="s">
        <v>117</v>
      </c>
      <c r="C67" s="5" t="s">
        <v>197</v>
      </c>
      <c r="D67" s="126">
        <f>'[2]Yearly HC Ethylene'!D67</f>
        <v>107053.65149258176</v>
      </c>
      <c r="E67" s="126">
        <f>'[2]Yearly HC Ethylene'!E67</f>
        <v>105410.32868676043</v>
      </c>
      <c r="F67" s="126">
        <f>'[2]Yearly HC Ethylene'!F67</f>
        <v>103771.73307453899</v>
      </c>
      <c r="G67" s="126">
        <f>'[2]Yearly HC Ethylene'!G67</f>
        <v>102137.88826360373</v>
      </c>
      <c r="H67" s="126">
        <f>'[2]Yearly HC Ethylene'!H67</f>
        <v>100508.81890855302</v>
      </c>
      <c r="I67" s="126">
        <f>'[2]Yearly HC Ethylene'!I67</f>
        <v>98884.550756537283</v>
      </c>
      <c r="J67" s="126">
        <f>'[2]Yearly HC Ethylene'!J67</f>
        <v>97131.224836927562</v>
      </c>
      <c r="K67" s="126">
        <f>'[2]Yearly HC Ethylene'!K67</f>
        <v>95386.020686458854</v>
      </c>
      <c r="L67" s="126">
        <f>'[2]Yearly HC Ethylene'!L67</f>
        <v>93648.926630864531</v>
      </c>
      <c r="M67" s="126">
        <f>'[2]Yearly HC Ethylene'!M67</f>
        <v>91919.932678700774</v>
      </c>
      <c r="N67" s="126">
        <f>'[2]Yearly HC Ethylene'!N67</f>
        <v>90199.030568338261</v>
      </c>
      <c r="O67" s="126">
        <f>'[2]Yearly HC Ethylene'!O67</f>
        <v>88246.488354443602</v>
      </c>
      <c r="P67" s="126">
        <f>'[2]Yearly HC Ethylene'!P67</f>
        <v>86308.361982871051</v>
      </c>
      <c r="Q67" s="126">
        <f>'[2]Yearly HC Ethylene'!Q67</f>
        <v>84384.559027763011</v>
      </c>
      <c r="R67" s="126">
        <f>'[2]Yearly HC Ethylene'!R67</f>
        <v>82474.989984144981</v>
      </c>
      <c r="S67" s="126">
        <f>'[2]Yearly HC Ethylene'!S67</f>
        <v>80579.568310730872</v>
      </c>
      <c r="T67" s="126">
        <f>'[2]Yearly HC Ethylene'!T67</f>
        <v>78495.97725106572</v>
      </c>
      <c r="U67" s="126">
        <f>'[2]Yearly HC Ethylene'!U67</f>
        <v>76432.210777018918</v>
      </c>
      <c r="V67" s="126">
        <f>'[2]Yearly HC Ethylene'!V67</f>
        <v>74388.097496571863</v>
      </c>
      <c r="W67" s="126">
        <f>'[2]Yearly HC Ethylene'!W67</f>
        <v>72363.470359362371</v>
      </c>
      <c r="X67" s="126">
        <f>'[2]Yearly HC Ethylene'!X67</f>
        <v>70358.166692669693</v>
      </c>
      <c r="Y67" s="126">
        <f>'[2]Yearly HC Ethylene'!Y67</f>
        <v>68220.293877469681</v>
      </c>
      <c r="Z67" s="126">
        <f>'[2]Yearly HC Ethylene'!Z67</f>
        <v>66106.3865863151</v>
      </c>
      <c r="AA67" s="126">
        <f>'[2]Yearly HC Ethylene'!AA67</f>
        <v>64016.221863271741</v>
      </c>
      <c r="AB67" s="126">
        <f>'[2]Yearly HC Ethylene'!AB67</f>
        <v>61949.582573101645</v>
      </c>
      <c r="AC67" s="126">
        <f>'[2]Yearly HC Ethylene'!AC67</f>
        <v>59906.2574348419</v>
      </c>
      <c r="AD67" s="126">
        <f>'[2]Yearly HC Ethylene'!AD67</f>
        <v>57819.814067933752</v>
      </c>
      <c r="AE67" s="126">
        <f>'[2]Yearly HC Ethylene'!AE67</f>
        <v>55758.475769076795</v>
      </c>
      <c r="AF67" s="126">
        <f>'[2]Yearly HC Ethylene'!AF67</f>
        <v>53722.007638471281</v>
      </c>
      <c r="AG67" s="126">
        <f>'[2]Yearly HC Ethylene'!AG67</f>
        <v>51710.181402679795</v>
      </c>
      <c r="AH67" s="126">
        <f>'[2]Yearly HC Ethylene'!AH67</f>
        <v>49722.775449814901</v>
      </c>
      <c r="AI67" s="126"/>
      <c r="AJ67" s="126">
        <f>'[3]Yearly HC Ethylene'!D67</f>
        <v>22294.975298434343</v>
      </c>
      <c r="AK67" s="126">
        <f>'[3]Yearly HC Ethylene'!E67</f>
        <v>22057.277532777385</v>
      </c>
      <c r="AL67" s="126">
        <f>'[3]Yearly HC Ethylene'!F67</f>
        <v>21819.253842114787</v>
      </c>
      <c r="AM67" s="126">
        <f>'[3]Yearly HC Ethylene'!G67</f>
        <v>21580.909086900254</v>
      </c>
      <c r="AN67" s="126">
        <f>'[3]Yearly HC Ethylene'!H67</f>
        <v>21342.248387035273</v>
      </c>
      <c r="AO67" s="126">
        <f>'[3]Yearly HC Ethylene'!I67</f>
        <v>21103.277129285623</v>
      </c>
      <c r="AP67" s="126">
        <f>'[3]Yearly HC Ethylene'!J67</f>
        <v>20864.000974875133</v>
      </c>
      <c r="AQ67" s="126">
        <f>'[3]Yearly HC Ethylene'!K67</f>
        <v>20624.425867260463</v>
      </c>
      <c r="AR67" s="126">
        <f>'[3]Yearly HC Ethylene'!L67</f>
        <v>20384.558040090928</v>
      </c>
      <c r="AS67" s="126">
        <f>'[3]Yearly HC Ethylene'!M67</f>
        <v>20144.404025357428</v>
      </c>
      <c r="AT67" s="126">
        <f>'[3]Yearly HC Ethylene'!N67</f>
        <v>19903.970661734456</v>
      </c>
      <c r="AU67" s="126">
        <f>'[3]Yearly HC Ethylene'!O67</f>
        <v>19663.265103119691</v>
      </c>
      <c r="AV67" s="126">
        <f>'[3]Yearly HC Ethylene'!P67</f>
        <v>19422.294827375117</v>
      </c>
      <c r="AW67" s="126">
        <f>'[3]Yearly HC Ethylene'!Q67</f>
        <v>19181.067645274426</v>
      </c>
      <c r="AX67" s="126">
        <f>'[3]Yearly HC Ethylene'!R67</f>
        <v>18939.591709660832</v>
      </c>
      <c r="AY67" s="126">
        <f>'[3]Yearly HC Ethylene'!S67</f>
        <v>18697.87552482016</v>
      </c>
      <c r="AZ67" s="126">
        <f>'[3]Yearly HC Ethylene'!T67</f>
        <v>18455.927956073723</v>
      </c>
      <c r="BA67" s="126">
        <f>'[3]Yearly HC Ethylene'!U67</f>
        <v>18213.758239595794</v>
      </c>
      <c r="BB67" s="126">
        <f>'[3]Yearly HC Ethylene'!V67</f>
        <v>17971.3759924605</v>
      </c>
      <c r="BC67" s="126">
        <f>'[3]Yearly HC Ethylene'!W67</f>
        <v>17728.79122292321</v>
      </c>
      <c r="BD67" s="126">
        <f>'[3]Yearly HC Ethylene'!X67</f>
        <v>17486.014340941307</v>
      </c>
      <c r="BE67" s="126">
        <f>'[3]Yearly HC Ethylene'!Y67</f>
        <v>17239.052673195823</v>
      </c>
      <c r="BF67" s="126">
        <f>'[3]Yearly HC Ethylene'!Z67</f>
        <v>16991.972909329423</v>
      </c>
      <c r="BG67" s="126">
        <f>'[3]Yearly HC Ethylene'!AA67</f>
        <v>16744.788054677429</v>
      </c>
      <c r="BH67" s="126">
        <f>'[3]Yearly HC Ethylene'!AB67</f>
        <v>16497.511590886312</v>
      </c>
      <c r="BI67" s="126">
        <f>'[3]Yearly HC Ethylene'!AC67</f>
        <v>16250.157488349811</v>
      </c>
      <c r="BJ67" s="126">
        <f>'[3]Yearly HC Ethylene'!AD67</f>
        <v>16002.740218930063</v>
      </c>
      <c r="BK67" s="126">
        <f>'[3]Yearly HC Ethylene'!AE67</f>
        <v>15755.274768970108</v>
      </c>
      <c r="BL67" s="126">
        <f>'[3]Yearly HC Ethylene'!AF67</f>
        <v>15507.776652603896</v>
      </c>
      <c r="BM67" s="126">
        <f>'[3]Yearly HC Ethylene'!AG67</f>
        <v>15260.261925370112</v>
      </c>
      <c r="BN67" s="126">
        <f>'[3]Yearly HC Ethylene'!AH67</f>
        <v>15012.747198136321</v>
      </c>
      <c r="BO67" s="126"/>
      <c r="BP67" s="126">
        <f t="shared" si="54"/>
        <v>129348.62679101611</v>
      </c>
      <c r="BQ67" s="126">
        <f t="shared" si="55"/>
        <v>127467.60621953782</v>
      </c>
      <c r="BR67" s="126">
        <f t="shared" si="56"/>
        <v>125590.98691665378</v>
      </c>
      <c r="BS67" s="126">
        <f t="shared" si="57"/>
        <v>123718.79735050398</v>
      </c>
      <c r="BT67" s="126">
        <f t="shared" si="58"/>
        <v>121851.06729558829</v>
      </c>
      <c r="BU67" s="126">
        <f t="shared" si="59"/>
        <v>119987.8278858229</v>
      </c>
      <c r="BV67" s="126">
        <f t="shared" si="60"/>
        <v>117995.22581180269</v>
      </c>
      <c r="BW67" s="126">
        <f t="shared" si="61"/>
        <v>116010.44655371932</v>
      </c>
      <c r="BX67" s="126">
        <f t="shared" si="62"/>
        <v>114033.48467095545</v>
      </c>
      <c r="BY67" s="126">
        <f t="shared" si="63"/>
        <v>112064.33670405819</v>
      </c>
      <c r="BZ67" s="126">
        <f t="shared" si="64"/>
        <v>110103.00123007272</v>
      </c>
      <c r="CA67" s="126">
        <f t="shared" si="65"/>
        <v>107909.75345756329</v>
      </c>
      <c r="CB67" s="126">
        <f t="shared" si="66"/>
        <v>105730.65681024618</v>
      </c>
      <c r="CC67" s="126">
        <f t="shared" si="67"/>
        <v>103565.62667303743</v>
      </c>
      <c r="CD67" s="126">
        <f t="shared" si="68"/>
        <v>101414.58169380581</v>
      </c>
      <c r="CE67" s="126">
        <f t="shared" si="69"/>
        <v>99277.443835551036</v>
      </c>
      <c r="CF67" s="126">
        <f t="shared" si="70"/>
        <v>96951.90520713944</v>
      </c>
      <c r="CG67" s="126">
        <f t="shared" si="71"/>
        <v>94645.969016614719</v>
      </c>
      <c r="CH67" s="126">
        <f t="shared" si="72"/>
        <v>92359.47348903236</v>
      </c>
      <c r="CI67" s="126">
        <f t="shared" si="73"/>
        <v>90092.261582285573</v>
      </c>
      <c r="CJ67" s="126">
        <f t="shared" si="74"/>
        <v>87844.181033611007</v>
      </c>
      <c r="CK67" s="126">
        <f t="shared" si="75"/>
        <v>85459.346550665505</v>
      </c>
      <c r="CL67" s="126">
        <f t="shared" si="76"/>
        <v>83098.359495644516</v>
      </c>
      <c r="CM67" s="126">
        <f t="shared" si="77"/>
        <v>80761.009917949166</v>
      </c>
      <c r="CN67" s="126">
        <f t="shared" si="78"/>
        <v>78447.09416398796</v>
      </c>
      <c r="CO67" s="126">
        <f t="shared" si="79"/>
        <v>76156.414923191711</v>
      </c>
      <c r="CP67" s="126">
        <f t="shared" si="80"/>
        <v>73822.554286863815</v>
      </c>
      <c r="CQ67" s="126">
        <f t="shared" si="81"/>
        <v>71513.750538046908</v>
      </c>
      <c r="CR67" s="126">
        <f t="shared" si="82"/>
        <v>69229.784291075179</v>
      </c>
      <c r="CS67" s="126">
        <f t="shared" si="83"/>
        <v>66970.443328049907</v>
      </c>
      <c r="CT67" s="126">
        <f t="shared" si="84"/>
        <v>64735.52264795122</v>
      </c>
    </row>
    <row r="68" spans="1:98">
      <c r="A68" s="381"/>
      <c r="B68" s="1" t="s">
        <v>118</v>
      </c>
      <c r="C68" s="5" t="s">
        <v>197</v>
      </c>
      <c r="D68" s="126">
        <f>'[2]Yearly HC Ethylene'!D68</f>
        <v>235194.27504285253</v>
      </c>
      <c r="E68" s="126">
        <f>'[2]Yearly HC Ethylene'!E68</f>
        <v>231583.93470800348</v>
      </c>
      <c r="F68" s="126">
        <f>'[2]Yearly HC Ethylene'!F68</f>
        <v>227983.97990280448</v>
      </c>
      <c r="G68" s="126">
        <f>'[2]Yearly HC Ethylene'!G68</f>
        <v>224394.46249276947</v>
      </c>
      <c r="H68" s="126">
        <f>'[2]Yearly HC Ethylene'!H68</f>
        <v>220815.43664345285</v>
      </c>
      <c r="I68" s="126">
        <f>'[2]Yearly HC Ethylene'!I68</f>
        <v>217246.95892071957</v>
      </c>
      <c r="J68" s="126">
        <f>'[2]Yearly HC Ethylene'!J68</f>
        <v>213394.94441372235</v>
      </c>
      <c r="K68" s="126">
        <f>'[2]Yearly HC Ethylene'!K68</f>
        <v>209560.77323648127</v>
      </c>
      <c r="L68" s="126">
        <f>'[2]Yearly HC Ethylene'!L68</f>
        <v>205744.41974091585</v>
      </c>
      <c r="M68" s="126">
        <f>'[2]Yearly HC Ethylene'!M68</f>
        <v>201945.86197606643</v>
      </c>
      <c r="N68" s="126">
        <f>'[2]Yearly HC Ethylene'!N68</f>
        <v>198165.0817913338</v>
      </c>
      <c r="O68" s="126">
        <f>'[2]Yearly HC Ethylene'!O68</f>
        <v>193875.39391908643</v>
      </c>
      <c r="P68" s="126">
        <f>'[2]Yearly HC Ethylene'!P68</f>
        <v>189617.37730267027</v>
      </c>
      <c r="Q68" s="126">
        <f>'[2]Yearly HC Ethylene'!Q68</f>
        <v>185390.82888471847</v>
      </c>
      <c r="R68" s="126">
        <f>'[2]Yearly HC Ethylene'!R68</f>
        <v>181195.55202497367</v>
      </c>
      <c r="S68" s="126">
        <f>'[2]Yearly HC Ethylene'!S68</f>
        <v>177031.35659432987</v>
      </c>
      <c r="T68" s="126">
        <f>'[2]Yearly HC Ethylene'!T68</f>
        <v>172453.75758737148</v>
      </c>
      <c r="U68" s="126">
        <f>'[2]Yearly HC Ethylene'!U68</f>
        <v>167919.71271404161</v>
      </c>
      <c r="V68" s="126">
        <f>'[2]Yearly HC Ethylene'!V68</f>
        <v>163428.84543023372</v>
      </c>
      <c r="W68" s="126">
        <f>'[2]Yearly HC Ethylene'!W68</f>
        <v>158980.78873035483</v>
      </c>
      <c r="X68" s="126">
        <f>'[2]Yearly HC Ethylene'!X68</f>
        <v>154575.18522638432</v>
      </c>
      <c r="Y68" s="126">
        <f>'[2]Yearly HC Ethylene'!Y68</f>
        <v>149878.33051947472</v>
      </c>
      <c r="Z68" s="126">
        <f>'[2]Yearly HC Ethylene'!Z68</f>
        <v>145234.12748745253</v>
      </c>
      <c r="AA68" s="126">
        <f>'[2]Yearly HC Ethylene'!AA68</f>
        <v>140642.08630153938</v>
      </c>
      <c r="AB68" s="126">
        <f>'[2]Yearly HC Ethylene'!AB68</f>
        <v>136101.72992088555</v>
      </c>
      <c r="AC68" s="126">
        <f>'[2]Yearly HC Ethylene'!AC68</f>
        <v>131612.59416634162</v>
      </c>
      <c r="AD68" s="126">
        <f>'[2]Yearly HC Ethylene'!AD68</f>
        <v>127028.72870957172</v>
      </c>
      <c r="AE68" s="126">
        <f>'[2]Yearly HC Ethylene'!AE68</f>
        <v>122500.01847822266</v>
      </c>
      <c r="AF68" s="126">
        <f>'[2]Yearly HC Ethylene'!AF68</f>
        <v>118025.94740313348</v>
      </c>
      <c r="AG68" s="126">
        <f>'[2]Yearly HC Ethylene'!AG68</f>
        <v>113606.01397310046</v>
      </c>
      <c r="AH68" s="126">
        <f>'[2]Yearly HC Ethylene'!AH68</f>
        <v>109239.73131218346</v>
      </c>
      <c r="AI68" s="126"/>
      <c r="AJ68" s="126">
        <f>'[3]Yearly HC Ethylene'!D68</f>
        <v>48981.519820245696</v>
      </c>
      <c r="AK68" s="126">
        <f>'[3]Yearly HC Ethylene'!E68</f>
        <v>48459.303596010992</v>
      </c>
      <c r="AL68" s="126">
        <f>'[3]Yearly HC Ethylene'!F68</f>
        <v>47936.371322446335</v>
      </c>
      <c r="AM68" s="126">
        <f>'[3]Yearly HC Ethylene'!G68</f>
        <v>47412.7336778506</v>
      </c>
      <c r="AN68" s="126">
        <f>'[3]Yearly HC Ethylene'!H68</f>
        <v>46888.401910523142</v>
      </c>
      <c r="AO68" s="126">
        <f>'[3]Yearly HC Ethylene'!I68</f>
        <v>46363.38785505767</v>
      </c>
      <c r="AP68" s="126">
        <f>'[3]Yearly HC Ethylene'!J68</f>
        <v>45837.703949025592</v>
      </c>
      <c r="AQ68" s="126">
        <f>'[3]Yearly HC Ethylene'!K68</f>
        <v>45311.363250057002</v>
      </c>
      <c r="AR68" s="126">
        <f>'[3]Yearly HC Ethylene'!L68</f>
        <v>44784.379453328205</v>
      </c>
      <c r="AS68" s="126">
        <f>'[3]Yearly HC Ethylene'!M68</f>
        <v>44256.766909464714</v>
      </c>
      <c r="AT68" s="126">
        <f>'[3]Yearly HC Ethylene'!N68</f>
        <v>43728.540642868487</v>
      </c>
      <c r="AU68" s="126">
        <f>'[3]Yearly HC Ethylene'!O68</f>
        <v>43199.716370479167</v>
      </c>
      <c r="AV68" s="126">
        <f>'[3]Yearly HC Ethylene'!P68</f>
        <v>42670.310520978106</v>
      </c>
      <c r="AW68" s="126">
        <f>'[3]Yearly HC Ethylene'!Q68</f>
        <v>42140.340254445589</v>
      </c>
      <c r="AX68" s="126">
        <f>'[3]Yearly HC Ethylene'!R68</f>
        <v>41609.823482480366</v>
      </c>
      <c r="AY68" s="126">
        <f>'[3]Yearly HC Ethylene'!S68</f>
        <v>41078.778888792076</v>
      </c>
      <c r="AZ68" s="126">
        <f>'[3]Yearly HC Ethylene'!T68</f>
        <v>40547.225950276552</v>
      </c>
      <c r="BA68" s="126">
        <f>'[3]Yearly HC Ethylene'!U68</f>
        <v>40015.184958584592</v>
      </c>
      <c r="BB68" s="126">
        <f>'[3]Yearly HC Ethylene'!V68</f>
        <v>39482.677042194708</v>
      </c>
      <c r="BC68" s="126">
        <f>'[3]Yearly HC Ethylene'!W68</f>
        <v>38949.724189001143</v>
      </c>
      <c r="BD68" s="126">
        <f>'[3]Yearly HC Ethylene'!X68</f>
        <v>38416.349269427716</v>
      </c>
      <c r="BE68" s="126">
        <f>'[3]Yearly HC Ethylene'!Y68</f>
        <v>37873.780477061046</v>
      </c>
      <c r="BF68" s="126">
        <f>'[3]Yearly HC Ethylene'!Z68</f>
        <v>37330.95223038191</v>
      </c>
      <c r="BG68" s="126">
        <f>'[3]Yearly HC Ethylene'!AA68</f>
        <v>36787.893101796486</v>
      </c>
      <c r="BH68" s="126">
        <f>'[3]Yearly HC Ethylene'!AB68</f>
        <v>36244.63271015499</v>
      </c>
      <c r="BI68" s="126">
        <f>'[3]Yearly HC Ethylene'!AC68</f>
        <v>35701.20174807353</v>
      </c>
      <c r="BJ68" s="126">
        <f>'[3]Yearly HC Ethylene'!AD68</f>
        <v>35157.632009882094</v>
      </c>
      <c r="BK68" s="126">
        <f>'[3]Yearly HC Ethylene'!AE68</f>
        <v>34613.956420212766</v>
      </c>
      <c r="BL68" s="126">
        <f>'[3]Yearly HC Ethylene'!AF68</f>
        <v>34070.209063241418</v>
      </c>
      <c r="BM68" s="126">
        <f>'[3]Yearly HC Ethylene'!AG68</f>
        <v>33526.425212597023</v>
      </c>
      <c r="BN68" s="126">
        <f>'[3]Yearly HC Ethylene'!AH68</f>
        <v>32982.641361952607</v>
      </c>
      <c r="BO68" s="126"/>
      <c r="BP68" s="126">
        <f t="shared" si="54"/>
        <v>284175.79486309824</v>
      </c>
      <c r="BQ68" s="126">
        <f t="shared" si="55"/>
        <v>280043.23830401449</v>
      </c>
      <c r="BR68" s="126">
        <f t="shared" si="56"/>
        <v>275920.35122525081</v>
      </c>
      <c r="BS68" s="126">
        <f t="shared" si="57"/>
        <v>271807.19617062004</v>
      </c>
      <c r="BT68" s="126">
        <f t="shared" si="58"/>
        <v>267703.83855397598</v>
      </c>
      <c r="BU68" s="126">
        <f t="shared" si="59"/>
        <v>263610.34677577723</v>
      </c>
      <c r="BV68" s="126">
        <f t="shared" si="60"/>
        <v>259232.64836274795</v>
      </c>
      <c r="BW68" s="126">
        <f t="shared" si="61"/>
        <v>254872.13648653828</v>
      </c>
      <c r="BX68" s="126">
        <f t="shared" si="62"/>
        <v>250528.79919424406</v>
      </c>
      <c r="BY68" s="126">
        <f t="shared" si="63"/>
        <v>246202.62888553116</v>
      </c>
      <c r="BZ68" s="126">
        <f t="shared" si="64"/>
        <v>241893.62243420229</v>
      </c>
      <c r="CA68" s="126">
        <f t="shared" si="65"/>
        <v>237075.11028956561</v>
      </c>
      <c r="CB68" s="126">
        <f t="shared" si="66"/>
        <v>232287.68782364839</v>
      </c>
      <c r="CC68" s="126">
        <f t="shared" si="67"/>
        <v>227531.16913916406</v>
      </c>
      <c r="CD68" s="126">
        <f t="shared" si="68"/>
        <v>222805.37550745404</v>
      </c>
      <c r="CE68" s="126">
        <f t="shared" si="69"/>
        <v>218110.13548312197</v>
      </c>
      <c r="CF68" s="126">
        <f t="shared" si="70"/>
        <v>213000.98353764805</v>
      </c>
      <c r="CG68" s="126">
        <f t="shared" si="71"/>
        <v>207934.89767262619</v>
      </c>
      <c r="CH68" s="126">
        <f t="shared" si="72"/>
        <v>202911.52247242842</v>
      </c>
      <c r="CI68" s="126">
        <f t="shared" si="73"/>
        <v>197930.51291935597</v>
      </c>
      <c r="CJ68" s="126">
        <f t="shared" si="74"/>
        <v>192991.53449581203</v>
      </c>
      <c r="CK68" s="126">
        <f t="shared" si="75"/>
        <v>187752.11099653578</v>
      </c>
      <c r="CL68" s="126">
        <f t="shared" si="76"/>
        <v>182565.07971783442</v>
      </c>
      <c r="CM68" s="126">
        <f t="shared" si="77"/>
        <v>177429.97940333586</v>
      </c>
      <c r="CN68" s="126">
        <f t="shared" si="78"/>
        <v>172346.36263104054</v>
      </c>
      <c r="CO68" s="126">
        <f t="shared" si="79"/>
        <v>167313.79591441515</v>
      </c>
      <c r="CP68" s="126">
        <f t="shared" si="80"/>
        <v>162186.36071945381</v>
      </c>
      <c r="CQ68" s="126">
        <f t="shared" si="81"/>
        <v>157113.97489843541</v>
      </c>
      <c r="CR68" s="126">
        <f t="shared" si="82"/>
        <v>152096.1564663749</v>
      </c>
      <c r="CS68" s="126">
        <f t="shared" si="83"/>
        <v>147132.43918569747</v>
      </c>
      <c r="CT68" s="126">
        <f t="shared" si="84"/>
        <v>142222.37267413607</v>
      </c>
    </row>
    <row r="69" spans="1:98" s="14" customFormat="1">
      <c r="A69" s="382"/>
      <c r="B69" s="10" t="s">
        <v>119</v>
      </c>
      <c r="C69" s="62" t="s">
        <v>197</v>
      </c>
      <c r="D69" s="127">
        <f>'[2]Yearly HC Ethylene'!D69</f>
        <v>1560382.065295889</v>
      </c>
      <c r="E69" s="127">
        <f>'[2]Yearly HC Ethylene'!E69</f>
        <v>1536429.4826614419</v>
      </c>
      <c r="F69" s="127">
        <f>'[2]Yearly HC Ethylene'!F69</f>
        <v>1512545.8021896924</v>
      </c>
      <c r="G69" s="127">
        <f>'[2]Yearly HC Ethylene'!G69</f>
        <v>1488731.3679792276</v>
      </c>
      <c r="H69" s="127">
        <f>'[2]Yearly HC Ethylene'!H69</f>
        <v>1464986.5393881127</v>
      </c>
      <c r="I69" s="127">
        <f>'[2]Yearly HC Ethylene'!I69</f>
        <v>1441311.691699127</v>
      </c>
      <c r="J69" s="127">
        <f>'[2]Yearly HC Ethylene'!J69</f>
        <v>1415755.7365174675</v>
      </c>
      <c r="K69" s="127">
        <f>'[2]Yearly HC Ethylene'!K69</f>
        <v>1390318.1618182054</v>
      </c>
      <c r="L69" s="127">
        <f>'[2]Yearly HC Ethylene'!L69</f>
        <v>1364998.7974407154</v>
      </c>
      <c r="M69" s="127">
        <f>'[2]Yearly HC Ethylene'!M69</f>
        <v>1339797.4977526956</v>
      </c>
      <c r="N69" s="127">
        <f>'[2]Yearly HC Ethylene'!N69</f>
        <v>1314714.1423351034</v>
      </c>
      <c r="O69" s="127">
        <f>'[2]Yearly HC Ethylene'!O69</f>
        <v>1286254.4699202348</v>
      </c>
      <c r="P69" s="127">
        <f>'[2]Yearly HC Ethylene'!P69</f>
        <v>1258004.9185194741</v>
      </c>
      <c r="Q69" s="127">
        <f>'[2]Yearly HC Ethylene'!Q69</f>
        <v>1229964.1409611129</v>
      </c>
      <c r="R69" s="127">
        <f>'[2]Yearly HC Ethylene'!R69</f>
        <v>1202130.8326473625</v>
      </c>
      <c r="S69" s="127">
        <f>'[2]Yearly HC Ethylene'!S69</f>
        <v>1174503.7321782727</v>
      </c>
      <c r="T69" s="127">
        <f>'[2]Yearly HC Ethylene'!T69</f>
        <v>1144133.930909629</v>
      </c>
      <c r="U69" s="127">
        <f>'[2]Yearly HC Ethylene'!U69</f>
        <v>1114053.0868826997</v>
      </c>
      <c r="V69" s="127">
        <f>'[2]Yearly HC Ethylene'!V69</f>
        <v>1084258.7019385886</v>
      </c>
      <c r="W69" s="127">
        <f>'[2]Yearly HC Ethylene'!W69</f>
        <v>1054748.3412010851</v>
      </c>
      <c r="X69" s="127">
        <f>'[2]Yearly HC Ethylene'!X69</f>
        <v>1025519.6336011752</v>
      </c>
      <c r="Y69" s="127">
        <f>'[2]Yearly HC Ethylene'!Y69</f>
        <v>994358.63766865537</v>
      </c>
      <c r="Z69" s="127">
        <f>'[2]Yearly HC Ethylene'!Z69</f>
        <v>963546.95606016426</v>
      </c>
      <c r="AA69" s="127">
        <f>'[2]Yearly HC Ethylene'!AA69</f>
        <v>933081.33903656364</v>
      </c>
      <c r="AB69" s="127">
        <f>'[2]Yearly HC Ethylene'!AB69</f>
        <v>902958.62169944681</v>
      </c>
      <c r="AC69" s="127">
        <f>'[2]Yearly HC Ethylene'!AC69</f>
        <v>873175.72448057251</v>
      </c>
      <c r="AD69" s="127">
        <f>'[2]Yearly HC Ethylene'!AD69</f>
        <v>842764.3488330578</v>
      </c>
      <c r="AE69" s="127">
        <f>'[2]Yearly HC Ethylene'!AE69</f>
        <v>812718.89716280974</v>
      </c>
      <c r="AF69" s="127">
        <f>'[2]Yearly HC Ethylene'!AF69</f>
        <v>783035.94564047246</v>
      </c>
      <c r="AG69" s="127">
        <f>'[2]Yearly HC Ethylene'!AG69</f>
        <v>753712.16702056897</v>
      </c>
      <c r="AH69" s="127">
        <f>'[2]Yearly HC Ethylene'!AH69</f>
        <v>724744.33115438581</v>
      </c>
      <c r="AI69" s="127"/>
      <c r="AJ69" s="127">
        <f>'[3]Yearly HC Ethylene'!D69</f>
        <v>265935.48432798841</v>
      </c>
      <c r="AK69" s="127">
        <f>'[3]Yearly HC Ethylene'!E69</f>
        <v>263100.21451550722</v>
      </c>
      <c r="AL69" s="127">
        <f>'[3]Yearly HC Ethylene'!F69</f>
        <v>260261.05705466276</v>
      </c>
      <c r="AM69" s="127">
        <f>'[3]Yearly HC Ethylene'!G69</f>
        <v>257418.06992116888</v>
      </c>
      <c r="AN69" s="127">
        <f>'[3]Yearly HC Ethylene'!H69</f>
        <v>254571.31418544456</v>
      </c>
      <c r="AO69" s="127">
        <f>'[3]Yearly HC Ethylene'!I69</f>
        <v>251720.85410107818</v>
      </c>
      <c r="AP69" s="127">
        <f>'[3]Yearly HC Ethylene'!J69</f>
        <v>248866.7571954063</v>
      </c>
      <c r="AQ69" s="127">
        <f>'[3]Yearly HC Ethylene'!K69</f>
        <v>246009.09436225164</v>
      </c>
      <c r="AR69" s="127">
        <f>'[3]Yearly HC Ethylene'!L69</f>
        <v>243147.93995686813</v>
      </c>
      <c r="AS69" s="127">
        <f>'[3]Yearly HC Ethylene'!M69</f>
        <v>240283.37189314171</v>
      </c>
      <c r="AT69" s="127">
        <f>'[3]Yearly HC Ethylene'!N69</f>
        <v>237415.4717430943</v>
      </c>
      <c r="AU69" s="127">
        <f>'[3]Yearly HC Ethylene'!O69</f>
        <v>234544.32483874445</v>
      </c>
      <c r="AV69" s="127">
        <f>'[3]Yearly HC Ethylene'!P69</f>
        <v>231670.02037637163</v>
      </c>
      <c r="AW69" s="127">
        <f>'[3]Yearly HC Ethylene'!Q69</f>
        <v>228792.65152324137</v>
      </c>
      <c r="AX69" s="127">
        <f>'[3]Yearly HC Ethylene'!R69</f>
        <v>225912.31552684016</v>
      </c>
      <c r="AY69" s="127">
        <f>'[3]Yearly HC Ethylene'!S69</f>
        <v>223029.11382667805</v>
      </c>
      <c r="AZ69" s="127">
        <f>'[3]Yearly HC Ethylene'!T69</f>
        <v>220143.15216871287</v>
      </c>
      <c r="BA69" s="127">
        <f>'[3]Yearly HC Ethylene'!U69</f>
        <v>217254.54072245344</v>
      </c>
      <c r="BB69" s="127">
        <f>'[3]Yearly HC Ethylene'!V69</f>
        <v>214363.3942007994</v>
      </c>
      <c r="BC69" s="127">
        <f>'[3]Yearly HC Ethylene'!W69</f>
        <v>211469.8319826783</v>
      </c>
      <c r="BD69" s="127">
        <f>'[3]Yearly HC Ethylene'!X69</f>
        <v>208573.97823853759</v>
      </c>
      <c r="BE69" s="127">
        <f>'[3]Yearly HC Ethylene'!Y69</f>
        <v>205628.20817854768</v>
      </c>
      <c r="BF69" s="127">
        <f>'[3]Yearly HC Ethylene'!Z69</f>
        <v>202681.02946262999</v>
      </c>
      <c r="BG69" s="127">
        <f>'[3]Yearly HC Ethylene'!AA69</f>
        <v>199732.59721901864</v>
      </c>
      <c r="BH69" s="127">
        <f>'[3]Yearly HC Ethylene'!AB69</f>
        <v>196783.07225740899</v>
      </c>
      <c r="BI69" s="127">
        <f>'[3]Yearly HC Ethylene'!AC69</f>
        <v>193832.62121729599</v>
      </c>
      <c r="BJ69" s="127">
        <f>'[3]Yearly HC Ethylene'!AD69</f>
        <v>190881.41671971267</v>
      </c>
      <c r="BK69" s="127">
        <f>'[3]Yearly HC Ethylene'!AE69</f>
        <v>187929.63752244366</v>
      </c>
      <c r="BL69" s="127">
        <f>'[3]Yearly HC Ethylene'!AF69</f>
        <v>184977.46867878787</v>
      </c>
      <c r="BM69" s="127">
        <f>'[3]Yearly HC Ethylene'!AG69</f>
        <v>182025.1016999445</v>
      </c>
      <c r="BN69" s="127">
        <f>'[3]Yearly HC Ethylene'!AH69</f>
        <v>179072.73472110103</v>
      </c>
      <c r="BO69" s="127"/>
      <c r="BP69" s="127">
        <f t="shared" ref="BP69:BP132" si="85">D69+AJ69</f>
        <v>1826317.5496238775</v>
      </c>
      <c r="BQ69" s="127">
        <f t="shared" ref="BQ69:BQ132" si="86">E69+AK69</f>
        <v>1799529.6971769491</v>
      </c>
      <c r="BR69" s="127">
        <f t="shared" ref="BR69:BR132" si="87">F69+AL69</f>
        <v>1772806.8592443552</v>
      </c>
      <c r="BS69" s="127">
        <f t="shared" ref="BS69:BS132" si="88">G69+AM69</f>
        <v>1746149.4379003965</v>
      </c>
      <c r="BT69" s="127">
        <f t="shared" ref="BT69:BT132" si="89">H69+AN69</f>
        <v>1719557.8535735572</v>
      </c>
      <c r="BU69" s="127">
        <f t="shared" ref="BU69:BU132" si="90">I69+AO69</f>
        <v>1693032.5458002051</v>
      </c>
      <c r="BV69" s="127">
        <f t="shared" ref="BV69:BV132" si="91">J69+AP69</f>
        <v>1664622.4937128739</v>
      </c>
      <c r="BW69" s="127">
        <f t="shared" ref="BW69:BW132" si="92">K69+AQ69</f>
        <v>1636327.2561804571</v>
      </c>
      <c r="BX69" s="127">
        <f t="shared" ref="BX69:BX132" si="93">L69+AR69</f>
        <v>1608146.7373975834</v>
      </c>
      <c r="BY69" s="127">
        <f t="shared" ref="BY69:BY132" si="94">M69+AS69</f>
        <v>1580080.8696458372</v>
      </c>
      <c r="BZ69" s="127">
        <f t="shared" ref="BZ69:BZ132" si="95">N69+AT69</f>
        <v>1552129.6140781976</v>
      </c>
      <c r="CA69" s="127">
        <f t="shared" ref="CA69:CA132" si="96">O69+AU69</f>
        <v>1520798.7947589792</v>
      </c>
      <c r="CB69" s="127">
        <f t="shared" ref="CB69:CB132" si="97">P69+AV69</f>
        <v>1489674.9388958458</v>
      </c>
      <c r="CC69" s="127">
        <f t="shared" ref="CC69:CC132" si="98">Q69+AW69</f>
        <v>1458756.7924843542</v>
      </c>
      <c r="CD69" s="127">
        <f t="shared" ref="CD69:CD132" si="99">R69+AX69</f>
        <v>1428043.1481742025</v>
      </c>
      <c r="CE69" s="127">
        <f t="shared" ref="CE69:CE132" si="100">S69+AY69</f>
        <v>1397532.8460049508</v>
      </c>
      <c r="CF69" s="127">
        <f t="shared" ref="CF69:CF132" si="101">T69+AZ69</f>
        <v>1364277.0830783418</v>
      </c>
      <c r="CG69" s="127">
        <f t="shared" ref="CG69:CG132" si="102">U69+BA69</f>
        <v>1331307.6276051532</v>
      </c>
      <c r="CH69" s="127">
        <f t="shared" ref="CH69:CH132" si="103">V69+BB69</f>
        <v>1298622.0961393882</v>
      </c>
      <c r="CI69" s="127">
        <f t="shared" ref="CI69:CI132" si="104">W69+BC69</f>
        <v>1266218.1731837634</v>
      </c>
      <c r="CJ69" s="127">
        <f t="shared" ref="CJ69:CJ132" si="105">X69+BD69</f>
        <v>1234093.6118397128</v>
      </c>
      <c r="CK69" s="127">
        <f t="shared" ref="CK69:CK132" si="106">Y69+BE69</f>
        <v>1199986.8458472029</v>
      </c>
      <c r="CL69" s="127">
        <f t="shared" ref="CL69:CL132" si="107">Z69+BF69</f>
        <v>1166227.9855227943</v>
      </c>
      <c r="CM69" s="127">
        <f t="shared" ref="CM69:CM132" si="108">AA69+BG69</f>
        <v>1132813.9362555824</v>
      </c>
      <c r="CN69" s="127">
        <f t="shared" ref="CN69:CN132" si="109">AB69+BH69</f>
        <v>1099741.6939568557</v>
      </c>
      <c r="CO69" s="127">
        <f t="shared" ref="CO69:CO132" si="110">AC69+BI69</f>
        <v>1067008.3456978686</v>
      </c>
      <c r="CP69" s="127">
        <f t="shared" ref="CP69:CP132" si="111">AD69+BJ69</f>
        <v>1033645.7655527705</v>
      </c>
      <c r="CQ69" s="127">
        <f t="shared" ref="CQ69:CQ132" si="112">AE69+BK69</f>
        <v>1000648.5346852534</v>
      </c>
      <c r="CR69" s="127">
        <f t="shared" ref="CR69:CR132" si="113">AF69+BL69</f>
        <v>968013.41431926028</v>
      </c>
      <c r="CS69" s="127">
        <f t="shared" ref="CS69:CS132" si="114">AG69+BM69</f>
        <v>935737.26872051344</v>
      </c>
      <c r="CT69" s="127">
        <f t="shared" ref="CT69:CT132" si="115">AH69+BN69</f>
        <v>903817.06587548682</v>
      </c>
    </row>
    <row r="70" spans="1:98" s="13" customFormat="1">
      <c r="A70" s="380" t="s">
        <v>120</v>
      </c>
      <c r="B70" s="6" t="s">
        <v>121</v>
      </c>
      <c r="C70" s="7" t="s">
        <v>197</v>
      </c>
      <c r="D70" s="125">
        <f>'[2]Yearly HC Ethylene'!D70</f>
        <v>107207.97978629141</v>
      </c>
      <c r="E70" s="125">
        <f>'[2]Yearly HC Ethylene'!E70</f>
        <v>105562.28797015513</v>
      </c>
      <c r="F70" s="125">
        <f>'[2]Yearly HC Ethylene'!F70</f>
        <v>103921.33016233001</v>
      </c>
      <c r="G70" s="125">
        <f>'[2]Yearly HC Ethylene'!G70</f>
        <v>102285.13000453509</v>
      </c>
      <c r="H70" s="125">
        <f>'[2]Yearly HC Ethylene'!H70</f>
        <v>100653.71218691075</v>
      </c>
      <c r="I70" s="125">
        <f>'[2]Yearly HC Ethylene'!I70</f>
        <v>99027.10249372448</v>
      </c>
      <c r="J70" s="125">
        <f>'[2]Yearly HC Ethylene'!J70</f>
        <v>97271.248983568177</v>
      </c>
      <c r="K70" s="125">
        <f>'[2]Yearly HC Ethylene'!K70</f>
        <v>95523.52895087628</v>
      </c>
      <c r="L70" s="125">
        <f>'[2]Yearly HC Ethylene'!L70</f>
        <v>93783.930704552578</v>
      </c>
      <c r="M70" s="125">
        <f>'[2]Yearly HC Ethylene'!M70</f>
        <v>92052.444238749624</v>
      </c>
      <c r="N70" s="125">
        <f>'[2]Yearly HC Ethylene'!N70</f>
        <v>90329.061279928137</v>
      </c>
      <c r="O70" s="125">
        <f>'[2]Yearly HC Ethylene'!O70</f>
        <v>88373.704285742788</v>
      </c>
      <c r="P70" s="125">
        <f>'[2]Yearly HC Ethylene'!P70</f>
        <v>86432.783915724154</v>
      </c>
      <c r="Q70" s="125">
        <f>'[2]Yearly HC Ethylene'!Q70</f>
        <v>84506.207610773708</v>
      </c>
      <c r="R70" s="125">
        <f>'[2]Yearly HC Ethylene'!R70</f>
        <v>82593.885736886805</v>
      </c>
      <c r="S70" s="125">
        <f>'[2]Yearly HC Ethylene'!S70</f>
        <v>80695.731628019639</v>
      </c>
      <c r="T70" s="125">
        <f>'[2]Yearly HC Ethylene'!T70</f>
        <v>78609.136868354137</v>
      </c>
      <c r="U70" s="125">
        <f>'[2]Yearly HC Ethylene'!U70</f>
        <v>76542.395273383241</v>
      </c>
      <c r="V70" s="125">
        <f>'[2]Yearly HC Ethylene'!V70</f>
        <v>74495.335204010073</v>
      </c>
      <c r="W70" s="125">
        <f>'[2]Yearly HC Ethylene'!W70</f>
        <v>72467.78936905296</v>
      </c>
      <c r="X70" s="125">
        <f>'[2]Yearly HC Ethylene'!X70</f>
        <v>70459.594861282603</v>
      </c>
      <c r="Y70" s="125">
        <f>'[2]Yearly HC Ethylene'!Y70</f>
        <v>68318.640093630354</v>
      </c>
      <c r="Z70" s="125">
        <f>'[2]Yearly HC Ethylene'!Z70</f>
        <v>66201.685398667003</v>
      </c>
      <c r="AA70" s="125">
        <f>'[2]Yearly HC Ethylene'!AA70</f>
        <v>64108.507499045518</v>
      </c>
      <c r="AB70" s="125">
        <f>'[2]Yearly HC Ethylene'!AB70</f>
        <v>62038.888946506326</v>
      </c>
      <c r="AC70" s="125">
        <f>'[2]Yearly HC Ethylene'!AC70</f>
        <v>59992.61815550438</v>
      </c>
      <c r="AD70" s="125">
        <f>'[2]Yearly HC Ethylene'!AD70</f>
        <v>57903.166976716435</v>
      </c>
      <c r="AE70" s="125">
        <f>'[2]Yearly HC Ethylene'!AE70</f>
        <v>55838.85705738706</v>
      </c>
      <c r="AF70" s="125">
        <f>'[2]Yearly HC Ethylene'!AF70</f>
        <v>53799.453159085548</v>
      </c>
      <c r="AG70" s="125">
        <f>'[2]Yearly HC Ethylene'!AG70</f>
        <v>51784.726679296029</v>
      </c>
      <c r="AH70" s="125">
        <f>'[2]Yearly HC Ethylene'!AH70</f>
        <v>49794.455686655856</v>
      </c>
      <c r="AI70" s="125"/>
      <c r="AJ70" s="125">
        <f>'[3]Yearly HC Ethylene'!D70</f>
        <v>22327.115682700864</v>
      </c>
      <c r="AK70" s="125">
        <f>'[3]Yearly HC Ethylene'!E70</f>
        <v>22089.07525250065</v>
      </c>
      <c r="AL70" s="125">
        <f>'[3]Yearly HC Ethylene'!F70</f>
        <v>21850.70842744207</v>
      </c>
      <c r="AM70" s="125">
        <f>'[3]Yearly HC Ethylene'!G70</f>
        <v>21612.020074985649</v>
      </c>
      <c r="AN70" s="125">
        <f>'[3]Yearly HC Ethylene'!H70</f>
        <v>21373.015322413714</v>
      </c>
      <c r="AO70" s="125">
        <f>'[3]Yearly HC Ethylene'!I70</f>
        <v>21133.699564257586</v>
      </c>
      <c r="AP70" s="125">
        <f>'[3]Yearly HC Ethylene'!J70</f>
        <v>20894.078469902302</v>
      </c>
      <c r="AQ70" s="125">
        <f>'[3]Yearly HC Ethylene'!K70</f>
        <v>20654.157991372602</v>
      </c>
      <c r="AR70" s="125">
        <f>'[3]Yearly HC Ethylene'!L70</f>
        <v>20413.944371304213</v>
      </c>
      <c r="AS70" s="125">
        <f>'[3]Yearly HC Ethylene'!M70</f>
        <v>20173.44415110453</v>
      </c>
      <c r="AT70" s="125">
        <f>'[3]Yearly HC Ethylene'!N70</f>
        <v>19932.66417930667</v>
      </c>
      <c r="AU70" s="125">
        <f>'[3]Yearly HC Ethylene'!O70</f>
        <v>19691.611620121355</v>
      </c>
      <c r="AV70" s="125">
        <f>'[3]Yearly HC Ethylene'!P70</f>
        <v>19450.293962190637</v>
      </c>
      <c r="AW70" s="125">
        <f>'[3]Yearly HC Ethylene'!Q70</f>
        <v>19208.719027548195</v>
      </c>
      <c r="AX70" s="125">
        <f>'[3]Yearly HC Ethylene'!R70</f>
        <v>18966.894980790366</v>
      </c>
      <c r="AY70" s="125">
        <f>'[3]Yearly HC Ethylene'!S70</f>
        <v>18724.83033846274</v>
      </c>
      <c r="AZ70" s="125">
        <f>'[3]Yearly HC Ethylene'!T70</f>
        <v>18482.533978666852</v>
      </c>
      <c r="BA70" s="125">
        <f>'[3]Yearly HC Ethylene'!U70</f>
        <v>18240.015150891824</v>
      </c>
      <c r="BB70" s="125">
        <f>'[3]Yearly HC Ethylene'!V70</f>
        <v>17997.283486075725</v>
      </c>
      <c r="BC70" s="125">
        <f>'[3]Yearly HC Ethylene'!W70</f>
        <v>17754.349006901812</v>
      </c>
      <c r="BD70" s="125">
        <f>'[3]Yearly HC Ethylene'!X70</f>
        <v>17511.222138334437</v>
      </c>
      <c r="BE70" s="125">
        <f>'[3]Yearly HC Ethylene'!Y70</f>
        <v>17263.904451226106</v>
      </c>
      <c r="BF70" s="125">
        <f>'[3]Yearly HC Ethylene'!Z70</f>
        <v>17016.468497749767</v>
      </c>
      <c r="BG70" s="125">
        <f>'[3]Yearly HC Ethylene'!AA70</f>
        <v>16768.927301989199</v>
      </c>
      <c r="BH70" s="125">
        <f>'[3]Yearly HC Ethylene'!AB70</f>
        <v>16521.294365025991</v>
      </c>
      <c r="BI70" s="125">
        <f>'[3]Yearly HC Ethylene'!AC70</f>
        <v>16273.583677393568</v>
      </c>
      <c r="BJ70" s="125">
        <f>'[3]Yearly HC Ethylene'!AD70</f>
        <v>16025.809731816666</v>
      </c>
      <c r="BK70" s="125">
        <f>'[3]Yearly HC Ethylene'!AE70</f>
        <v>15777.987536242603</v>
      </c>
      <c r="BL70" s="125">
        <f>'[3]Yearly HC Ethylene'!AF70</f>
        <v>15530.132627170466</v>
      </c>
      <c r="BM70" s="125">
        <f>'[3]Yearly HC Ethylene'!AG70</f>
        <v>15282.261083284569</v>
      </c>
      <c r="BN70" s="125">
        <f>'[3]Yearly HC Ethylene'!AH70</f>
        <v>15034.389539398664</v>
      </c>
      <c r="BO70" s="125"/>
      <c r="BP70" s="125">
        <f t="shared" si="85"/>
        <v>129535.09546899228</v>
      </c>
      <c r="BQ70" s="125">
        <f t="shared" si="86"/>
        <v>127651.36322265578</v>
      </c>
      <c r="BR70" s="125">
        <f t="shared" si="87"/>
        <v>125772.03858977207</v>
      </c>
      <c r="BS70" s="125">
        <f t="shared" si="88"/>
        <v>123897.15007952074</v>
      </c>
      <c r="BT70" s="125">
        <f t="shared" si="89"/>
        <v>122026.72750932447</v>
      </c>
      <c r="BU70" s="125">
        <f t="shared" si="90"/>
        <v>120160.80205798207</v>
      </c>
      <c r="BV70" s="125">
        <f t="shared" si="91"/>
        <v>118165.32745347048</v>
      </c>
      <c r="BW70" s="125">
        <f t="shared" si="92"/>
        <v>116177.68694224888</v>
      </c>
      <c r="BX70" s="125">
        <f t="shared" si="93"/>
        <v>114197.87507585679</v>
      </c>
      <c r="BY70" s="125">
        <f t="shared" si="94"/>
        <v>112225.88838985415</v>
      </c>
      <c r="BZ70" s="125">
        <f t="shared" si="95"/>
        <v>110261.7254592348</v>
      </c>
      <c r="CA70" s="125">
        <f t="shared" si="96"/>
        <v>108065.31590586415</v>
      </c>
      <c r="CB70" s="125">
        <f t="shared" si="97"/>
        <v>105883.07787791479</v>
      </c>
      <c r="CC70" s="125">
        <f t="shared" si="98"/>
        <v>103714.92663832191</v>
      </c>
      <c r="CD70" s="125">
        <f t="shared" si="99"/>
        <v>101560.78071767717</v>
      </c>
      <c r="CE70" s="125">
        <f t="shared" si="100"/>
        <v>99420.561966482375</v>
      </c>
      <c r="CF70" s="125">
        <f t="shared" si="101"/>
        <v>97091.670847020985</v>
      </c>
      <c r="CG70" s="125">
        <f t="shared" si="102"/>
        <v>94782.410424275062</v>
      </c>
      <c r="CH70" s="125">
        <f t="shared" si="103"/>
        <v>92492.618690085801</v>
      </c>
      <c r="CI70" s="125">
        <f t="shared" si="104"/>
        <v>90222.138375954775</v>
      </c>
      <c r="CJ70" s="125">
        <f t="shared" si="105"/>
        <v>87970.816999617033</v>
      </c>
      <c r="CK70" s="125">
        <f t="shared" si="106"/>
        <v>85582.544544856457</v>
      </c>
      <c r="CL70" s="125">
        <f t="shared" si="107"/>
        <v>83218.15389641677</v>
      </c>
      <c r="CM70" s="125">
        <f t="shared" si="108"/>
        <v>80877.434801034717</v>
      </c>
      <c r="CN70" s="125">
        <f t="shared" si="109"/>
        <v>78560.18331153231</v>
      </c>
      <c r="CO70" s="125">
        <f t="shared" si="110"/>
        <v>76266.201832897947</v>
      </c>
      <c r="CP70" s="125">
        <f t="shared" si="111"/>
        <v>73928.976708533097</v>
      </c>
      <c r="CQ70" s="125">
        <f t="shared" si="112"/>
        <v>71616.844593629663</v>
      </c>
      <c r="CR70" s="125">
        <f t="shared" si="113"/>
        <v>69329.585786256008</v>
      </c>
      <c r="CS70" s="125">
        <f t="shared" si="114"/>
        <v>67066.987762580597</v>
      </c>
      <c r="CT70" s="125">
        <f t="shared" si="115"/>
        <v>64828.845226054516</v>
      </c>
    </row>
    <row r="71" spans="1:98" s="14" customFormat="1">
      <c r="A71" s="382"/>
      <c r="B71" s="10" t="s">
        <v>122</v>
      </c>
      <c r="C71" s="62" t="s">
        <v>197</v>
      </c>
      <c r="D71" s="127">
        <f>'[2]Yearly HC Ethylene'!D71</f>
        <v>35832.469182091416</v>
      </c>
      <c r="E71" s="127">
        <f>'[2]Yearly HC Ethylene'!E71</f>
        <v>35282.424293618824</v>
      </c>
      <c r="F71" s="127">
        <f>'[2]Yearly HC Ethylene'!F71</f>
        <v>34733.961668026801</v>
      </c>
      <c r="G71" s="127">
        <f>'[2]Yearly HC Ethylene'!G71</f>
        <v>34187.08920716343</v>
      </c>
      <c r="H71" s="127">
        <f>'[2]Yearly HC Ethylene'!H71</f>
        <v>33641.815163294043</v>
      </c>
      <c r="I71" s="127">
        <f>'[2]Yearly HC Ethylene'!I71</f>
        <v>33098.148154377588</v>
      </c>
      <c r="J71" s="127">
        <f>'[2]Yearly HC Ethylene'!J71</f>
        <v>32511.283567279119</v>
      </c>
      <c r="K71" s="127">
        <f>'[2]Yearly HC Ethylene'!K71</f>
        <v>31927.137458610781</v>
      </c>
      <c r="L71" s="127">
        <f>'[2]Yearly HC Ethylene'!L71</f>
        <v>31345.705920819742</v>
      </c>
      <c r="M71" s="127">
        <f>'[2]Yearly HC Ethylene'!M71</f>
        <v>30766.985609619303</v>
      </c>
      <c r="N71" s="127">
        <f>'[2]Yearly HC Ethylene'!N71</f>
        <v>30190.973759717726</v>
      </c>
      <c r="O71" s="127">
        <f>'[2]Yearly HC Ethylene'!O71</f>
        <v>29537.428479097744</v>
      </c>
      <c r="P71" s="127">
        <f>'[2]Yearly HC Ethylene'!P71</f>
        <v>28888.708397978564</v>
      </c>
      <c r="Q71" s="127">
        <f>'[2]Yearly HC Ethylene'!Q71</f>
        <v>28244.782580033887</v>
      </c>
      <c r="R71" s="127">
        <f>'[2]Yearly HC Ethylene'!R71</f>
        <v>27605.621066600968</v>
      </c>
      <c r="S71" s="127">
        <f>'[2]Yearly HC Ethylene'!S71</f>
        <v>26971.194891008206</v>
      </c>
      <c r="T71" s="127">
        <f>'[2]Yearly HC Ethylene'!T71</f>
        <v>26273.785588358623</v>
      </c>
      <c r="U71" s="127">
        <f>'[2]Yearly HC Ethylene'!U71</f>
        <v>25583.011873036638</v>
      </c>
      <c r="V71" s="127">
        <f>'[2]Yearly HC Ethylene'!V71</f>
        <v>24898.816377552786</v>
      </c>
      <c r="W71" s="127">
        <f>'[2]Yearly HC Ethylene'!W71</f>
        <v>24221.143187635371</v>
      </c>
      <c r="X71" s="127">
        <f>'[2]Yearly HC Ethylene'!X71</f>
        <v>23549.937854275213</v>
      </c>
      <c r="Y71" s="127">
        <f>'[2]Yearly HC Ethylene'!Y71</f>
        <v>22834.359630666524</v>
      </c>
      <c r="Z71" s="127">
        <f>'[2]Yearly HC Ethylene'!Z71</f>
        <v>22126.803028831757</v>
      </c>
      <c r="AA71" s="127">
        <f>'[2]Yearly HC Ethylene'!AA71</f>
        <v>21427.193422062428</v>
      </c>
      <c r="AB71" s="127">
        <f>'[2]Yearly HC Ethylene'!AB71</f>
        <v>20735.458131924745</v>
      </c>
      <c r="AC71" s="127">
        <f>'[2]Yearly HC Ethylene'!AC71</f>
        <v>20051.526439498928</v>
      </c>
      <c r="AD71" s="127">
        <f>'[2]Yearly HC Ethylene'!AD71</f>
        <v>19353.162426664712</v>
      </c>
      <c r="AE71" s="127">
        <f>'[2]Yearly HC Ethylene'!AE71</f>
        <v>18663.201458142539</v>
      </c>
      <c r="AF71" s="127">
        <f>'[2]Yearly HC Ethylene'!AF71</f>
        <v>17981.564909432291</v>
      </c>
      <c r="AG71" s="127">
        <f>'[2]Yearly HC Ethylene'!AG71</f>
        <v>17308.176373977087</v>
      </c>
      <c r="AH71" s="127">
        <f>'[2]Yearly HC Ethylene'!AH71</f>
        <v>16642.961674941143</v>
      </c>
      <c r="AI71" s="127"/>
      <c r="AJ71" s="127">
        <f>'[3]Yearly HC Ethylene'!D71</f>
        <v>7462.4639529647093</v>
      </c>
      <c r="AK71" s="127">
        <f>'[3]Yearly HC Ethylene'!E71</f>
        <v>7382.9029315160833</v>
      </c>
      <c r="AL71" s="127">
        <f>'[3]Yearly HC Ethylene'!F71</f>
        <v>7303.2328180602508</v>
      </c>
      <c r="AM71" s="127">
        <f>'[3]Yearly HC Ethylene'!G71</f>
        <v>7223.4552394642533</v>
      </c>
      <c r="AN71" s="127">
        <f>'[3]Yearly HC Ethylene'!H71</f>
        <v>7143.5719094362175</v>
      </c>
      <c r="AO71" s="127">
        <f>'[3]Yearly HC Ethylene'!I71</f>
        <v>7063.5846310077623</v>
      </c>
      <c r="AP71" s="127">
        <f>'[3]Yearly HC Ethylene'!J71</f>
        <v>6983.4952990757511</v>
      </c>
      <c r="AQ71" s="127">
        <f>'[3]Yearly HC Ethylene'!K71</f>
        <v>6903.3059030046252</v>
      </c>
      <c r="AR71" s="127">
        <f>'[3]Yearly HC Ethylene'!L71</f>
        <v>6823.0185292906781</v>
      </c>
      <c r="AS71" s="127">
        <f>'[3]Yearly HC Ethylene'!M71</f>
        <v>6742.6353642896229</v>
      </c>
      <c r="AT71" s="127">
        <f>'[3]Yearly HC Ethylene'!N71</f>
        <v>6662.1586970087901</v>
      </c>
      <c r="AU71" s="127">
        <f>'[3]Yearly HC Ethylene'!O71</f>
        <v>6581.5909219654568</v>
      </c>
      <c r="AV71" s="127">
        <f>'[3]Yearly HC Ethylene'!P71</f>
        <v>6500.9345421126327</v>
      </c>
      <c r="AW71" s="127">
        <f>'[3]Yearly HC Ethylene'!Q71</f>
        <v>6420.1921718338881</v>
      </c>
      <c r="AX71" s="127">
        <f>'[3]Yearly HC Ethylene'!R71</f>
        <v>6339.366540008612</v>
      </c>
      <c r="AY71" s="127">
        <f>'[3]Yearly HC Ethylene'!S71</f>
        <v>6258.4604931493295</v>
      </c>
      <c r="AZ71" s="127">
        <f>'[3]Yearly HC Ethylene'!T71</f>
        <v>6177.4769986125802</v>
      </c>
      <c r="BA71" s="127">
        <f>'[3]Yearly HC Ethylene'!U71</f>
        <v>6096.4191478849707</v>
      </c>
      <c r="BB71" s="127">
        <f>'[3]Yearly HC Ethylene'!V71</f>
        <v>6015.2901599460274</v>
      </c>
      <c r="BC71" s="127">
        <f>'[3]Yearly HC Ethylene'!W71</f>
        <v>5934.0933847095275</v>
      </c>
      <c r="BD71" s="127">
        <f>'[3]Yearly HC Ethylene'!X71</f>
        <v>5852.8323065449631</v>
      </c>
      <c r="BE71" s="127">
        <f>'[3]Yearly HC Ethylene'!Y71</f>
        <v>5770.1705175702909</v>
      </c>
      <c r="BF71" s="127">
        <f>'[3]Yearly HC Ethylene'!Z71</f>
        <v>5687.4692000456407</v>
      </c>
      <c r="BG71" s="127">
        <f>'[3]Yearly HC Ethylene'!AA71</f>
        <v>5604.7327070525816</v>
      </c>
      <c r="BH71" s="127">
        <f>'[3]Yearly HC Ethylene'!AB71</f>
        <v>5521.965551101197</v>
      </c>
      <c r="BI71" s="127">
        <f>'[3]Yearly HC Ethylene'!AC71</f>
        <v>5439.1724082926376</v>
      </c>
      <c r="BJ71" s="127">
        <f>'[3]Yearly HC Ethylene'!AD71</f>
        <v>5356.3581225770804</v>
      </c>
      <c r="BK71" s="127">
        <f>'[3]Yearly HC Ethylene'!AE71</f>
        <v>5273.5277101092079</v>
      </c>
      <c r="BL71" s="127">
        <f>'[3]Yearly HC Ethylene'!AF71</f>
        <v>5190.6863637032657</v>
      </c>
      <c r="BM71" s="127">
        <f>'[3]Yearly HC Ethylene'!AG71</f>
        <v>5107.8394573898186</v>
      </c>
      <c r="BN71" s="127">
        <f>'[3]Yearly HC Ethylene'!AH71</f>
        <v>5024.9925510763696</v>
      </c>
      <c r="BO71" s="127"/>
      <c r="BP71" s="127">
        <f t="shared" si="85"/>
        <v>43294.933135056126</v>
      </c>
      <c r="BQ71" s="127">
        <f t="shared" si="86"/>
        <v>42665.327225134904</v>
      </c>
      <c r="BR71" s="127">
        <f t="shared" si="87"/>
        <v>42037.19448608705</v>
      </c>
      <c r="BS71" s="127">
        <f t="shared" si="88"/>
        <v>41410.544446627682</v>
      </c>
      <c r="BT71" s="127">
        <f t="shared" si="89"/>
        <v>40785.387072730256</v>
      </c>
      <c r="BU71" s="127">
        <f t="shared" si="90"/>
        <v>40161.732785385349</v>
      </c>
      <c r="BV71" s="127">
        <f t="shared" si="91"/>
        <v>39494.778866354871</v>
      </c>
      <c r="BW71" s="127">
        <f t="shared" si="92"/>
        <v>38830.443361615406</v>
      </c>
      <c r="BX71" s="127">
        <f t="shared" si="93"/>
        <v>38168.724450110421</v>
      </c>
      <c r="BY71" s="127">
        <f t="shared" si="94"/>
        <v>37509.620973908924</v>
      </c>
      <c r="BZ71" s="127">
        <f t="shared" si="95"/>
        <v>36853.132456726518</v>
      </c>
      <c r="CA71" s="127">
        <f t="shared" si="96"/>
        <v>36119.019401063197</v>
      </c>
      <c r="CB71" s="127">
        <f t="shared" si="97"/>
        <v>35389.642940091195</v>
      </c>
      <c r="CC71" s="127">
        <f t="shared" si="98"/>
        <v>34664.974751867776</v>
      </c>
      <c r="CD71" s="127">
        <f t="shared" si="99"/>
        <v>33944.987606609582</v>
      </c>
      <c r="CE71" s="127">
        <f t="shared" si="100"/>
        <v>33229.655384157537</v>
      </c>
      <c r="CF71" s="127">
        <f t="shared" si="101"/>
        <v>32451.262586971203</v>
      </c>
      <c r="CG71" s="127">
        <f t="shared" si="102"/>
        <v>31679.431020921609</v>
      </c>
      <c r="CH71" s="127">
        <f t="shared" si="103"/>
        <v>30914.106537498814</v>
      </c>
      <c r="CI71" s="127">
        <f t="shared" si="104"/>
        <v>30155.236572344897</v>
      </c>
      <c r="CJ71" s="127">
        <f t="shared" si="105"/>
        <v>29402.770160820175</v>
      </c>
      <c r="CK71" s="127">
        <f t="shared" si="106"/>
        <v>28604.530148236816</v>
      </c>
      <c r="CL71" s="127">
        <f t="shared" si="107"/>
        <v>27814.272228877398</v>
      </c>
      <c r="CM71" s="127">
        <f t="shared" si="108"/>
        <v>27031.926129115011</v>
      </c>
      <c r="CN71" s="127">
        <f t="shared" si="109"/>
        <v>26257.42368302594</v>
      </c>
      <c r="CO71" s="127">
        <f t="shared" si="110"/>
        <v>25490.698847791566</v>
      </c>
      <c r="CP71" s="127">
        <f t="shared" si="111"/>
        <v>24709.520549241792</v>
      </c>
      <c r="CQ71" s="127">
        <f t="shared" si="112"/>
        <v>23936.729168251746</v>
      </c>
      <c r="CR71" s="127">
        <f t="shared" si="113"/>
        <v>23172.251273135556</v>
      </c>
      <c r="CS71" s="127">
        <f t="shared" si="114"/>
        <v>22416.015831366905</v>
      </c>
      <c r="CT71" s="127">
        <f t="shared" si="115"/>
        <v>21667.954226017515</v>
      </c>
    </row>
    <row r="72" spans="1:98" s="13" customFormat="1" outlineLevel="1">
      <c r="B72" s="6" t="s">
        <v>62</v>
      </c>
      <c r="C72" s="7" t="s">
        <v>197</v>
      </c>
      <c r="D72" s="125">
        <f>'[2]Yearly HC Ethylene'!D72</f>
        <v>0</v>
      </c>
      <c r="E72" s="125">
        <f>'[2]Yearly HC Ethylene'!E72</f>
        <v>729.19798588721312</v>
      </c>
      <c r="F72" s="125">
        <f>'[2]Yearly HC Ethylene'!F72</f>
        <v>766.87350720893528</v>
      </c>
      <c r="G72" s="125">
        <f>'[2]Yearly HC Ethylene'!G72</f>
        <v>806.49561222168882</v>
      </c>
      <c r="H72" s="125">
        <f>'[2]Yearly HC Ethylene'!H72</f>
        <v>848.16487519580949</v>
      </c>
      <c r="I72" s="125">
        <f>'[2]Yearly HC Ethylene'!I72</f>
        <v>891.9870667792037</v>
      </c>
      <c r="J72" s="125">
        <f>'[2]Yearly HC Ethylene'!J72</f>
        <v>938.07342247895167</v>
      </c>
      <c r="K72" s="125">
        <f>'[2]Yearly HC Ethylene'!K72</f>
        <v>986.54092501455375</v>
      </c>
      <c r="L72" s="125">
        <f>'[2]Yearly HC Ethylene'!L72</f>
        <v>1037.5126012595351</v>
      </c>
      <c r="M72" s="125">
        <f>'[2]Yearly HC Ethylene'!M72</f>
        <v>1091.1178345251603</v>
      </c>
      <c r="N72" s="125">
        <f>'[2]Yearly HC Ethylene'!N72</f>
        <v>1147.492692978926</v>
      </c>
      <c r="O72" s="125">
        <f>'[2]Yearly HC Ethylene'!O72</f>
        <v>1206.7802750314795</v>
      </c>
      <c r="P72" s="125">
        <f>'[2]Yearly HC Ethylene'!P72</f>
        <v>1269.1310725686676</v>
      </c>
      <c r="Q72" s="125">
        <f>'[2]Yearly HC Ethylene'!Q72</f>
        <v>1334.7033529507123</v>
      </c>
      <c r="R72" s="125">
        <f>'[2]Yearly HC Ethylene'!R72</f>
        <v>1403.6635607481669</v>
      </c>
      <c r="S72" s="125">
        <f>'[2]Yearly HC Ethylene'!S72</f>
        <v>1476.1867402343896</v>
      </c>
      <c r="T72" s="125">
        <f>'[2]Yearly HC Ethylene'!T72</f>
        <v>1552.456979706973</v>
      </c>
      <c r="U72" s="125">
        <f>'[2]Yearly HC Ethylene'!U72</f>
        <v>1632.6678787659423</v>
      </c>
      <c r="V72" s="125">
        <f>'[2]Yearly HC Ethylene'!V72</f>
        <v>1717.0230397348676</v>
      </c>
      <c r="W72" s="125">
        <f>'[2]Yearly HC Ethylene'!W72</f>
        <v>1805.7365844722526</v>
      </c>
      <c r="X72" s="125">
        <f>'[2]Yearly HC Ethylene'!X72</f>
        <v>1899.0336978850387</v>
      </c>
      <c r="Y72" s="125">
        <f>'[2]Yearly HC Ethylene'!Y72</f>
        <v>1997.1511995238889</v>
      </c>
      <c r="Z72" s="125">
        <f>'[2]Yearly HC Ethylene'!Z72</f>
        <v>2100.3381447110919</v>
      </c>
      <c r="AA72" s="125">
        <f>'[2]Yearly HC Ethylene'!AA72</f>
        <v>2208.8564567270055</v>
      </c>
      <c r="AB72" s="125">
        <f>'[2]Yearly HC Ethylene'!AB72</f>
        <v>2322.9815916597131</v>
      </c>
      <c r="AC72" s="125">
        <f>'[2]Yearly HC Ethylene'!AC72</f>
        <v>2443.0032376055087</v>
      </c>
      <c r="AD72" s="125">
        <f>'[2]Yearly HC Ethylene'!AD72</f>
        <v>2569.2260499949975</v>
      </c>
      <c r="AE72" s="125">
        <f>'[2]Yearly HC Ethylene'!AE72</f>
        <v>2701.9704249114175</v>
      </c>
      <c r="AF72" s="125">
        <f>'[2]Yearly HC Ethylene'!AF72</f>
        <v>2841.5733123639234</v>
      </c>
      <c r="AG72" s="125">
        <f>'[2]Yearly HC Ethylene'!AG72</f>
        <v>2988.3890715804514</v>
      </c>
      <c r="AH72" s="125">
        <f>'[2]Yearly HC Ethylene'!AH72</f>
        <v>3142.7903704909827</v>
      </c>
      <c r="AI72" s="125"/>
      <c r="AJ72" s="125">
        <f>'[3]Yearly HC Ethylene'!D72</f>
        <v>0</v>
      </c>
      <c r="AK72" s="125">
        <f>'[3]Yearly HC Ethylene'!E72</f>
        <v>19.678547415288921</v>
      </c>
      <c r="AL72" s="125">
        <f>'[3]Yearly HC Ethylene'!F72</f>
        <v>20.695280246528409</v>
      </c>
      <c r="AM72" s="125">
        <f>'[3]Yearly HC Ethylene'!G72</f>
        <v>21.764544681259892</v>
      </c>
      <c r="AN72" s="125">
        <f>'[3]Yearly HC Ethylene'!H72</f>
        <v>22.889054873370061</v>
      </c>
      <c r="AO72" s="125">
        <f>'[3]Yearly HC Ethylene'!I72</f>
        <v>24.071665209116489</v>
      </c>
      <c r="AP72" s="125">
        <f>'[3]Yearly HC Ethylene'!J72</f>
        <v>25.315377552523369</v>
      </c>
      <c r="AQ72" s="125">
        <f>'[3]Yearly HC Ethylene'!K72</f>
        <v>26.623348865125159</v>
      </c>
      <c r="AR72" s="125">
        <f>'[3]Yearly HC Ethylene'!L72</f>
        <v>27.998899219399956</v>
      </c>
      <c r="AS72" s="125">
        <f>'[3]Yearly HC Ethylene'!M72</f>
        <v>29.445520226233601</v>
      </c>
      <c r="AT72" s="125">
        <f>'[3]Yearly HC Ethylene'!N72</f>
        <v>30.966883897806085</v>
      </c>
      <c r="AU72" s="125">
        <f>'[3]Yearly HC Ethylene'!O72</f>
        <v>32.566851968397359</v>
      </c>
      <c r="AV72" s="125">
        <f>'[3]Yearly HC Ethylene'!P72</f>
        <v>34.249485696771934</v>
      </c>
      <c r="AW72" s="125">
        <f>'[3]Yearly HC Ethylene'!Q72</f>
        <v>36.019056175023735</v>
      </c>
      <c r="AX72" s="125">
        <f>'[3]Yearly HC Ethylene'!R72</f>
        <v>37.880055170048777</v>
      </c>
      <c r="AY72" s="125">
        <f>'[3]Yearly HC Ethylene'!S72</f>
        <v>39.837206525164952</v>
      </c>
      <c r="AZ72" s="125">
        <f>'[3]Yearly HC Ethylene'!T72</f>
        <v>41.895478150820288</v>
      </c>
      <c r="BA72" s="125">
        <f>'[3]Yearly HC Ethylene'!U72</f>
        <v>44.060094634825525</v>
      </c>
      <c r="BB72" s="125">
        <f>'[3]Yearly HC Ethylene'!V72</f>
        <v>46.336550504120922</v>
      </c>
      <c r="BC72" s="125">
        <f>'[3]Yearly HC Ethylene'!W72</f>
        <v>48.730624171739372</v>
      </c>
      <c r="BD72" s="125">
        <f>'[3]Yearly HC Ethylene'!X72</f>
        <v>51.248392604367858</v>
      </c>
      <c r="BE72" s="125">
        <f>'[3]Yearly HC Ethylene'!Y72</f>
        <v>53.896246747739617</v>
      </c>
      <c r="BF72" s="125">
        <f>'[3]Yearly HC Ethylene'!Z72</f>
        <v>56.680907749010224</v>
      </c>
      <c r="BG72" s="125">
        <f>'[3]Yearly HC Ethylene'!AA72</f>
        <v>59.609444017296866</v>
      </c>
      <c r="BH72" s="125">
        <f>'[3]Yearly HC Ethylene'!AB72</f>
        <v>62.689289165685544</v>
      </c>
      <c r="BI72" s="125">
        <f>'[3]Yearly HC Ethylene'!AC72</f>
        <v>65.928260880249042</v>
      </c>
      <c r="BJ72" s="125">
        <f>'[3]Yearly HC Ethylene'!AD72</f>
        <v>69.334580763971076</v>
      </c>
      <c r="BK72" s="125">
        <f>'[3]Yearly HC Ethylene'!AE72</f>
        <v>72.916895205949942</v>
      </c>
      <c r="BL72" s="125">
        <f>'[3]Yearly HC Ethylene'!AF72</f>
        <v>76.68429732884924</v>
      </c>
      <c r="BM72" s="125">
        <f>'[3]Yearly HC Ethylene'!AG72</f>
        <v>80.646350070312735</v>
      </c>
      <c r="BN72" s="125">
        <f>'[3]Yearly HC Ethylene'!AH72</f>
        <v>84.813110456926097</v>
      </c>
      <c r="BO72" s="125"/>
      <c r="BP72" s="125">
        <f t="shared" si="85"/>
        <v>0</v>
      </c>
      <c r="BQ72" s="125">
        <f t="shared" si="86"/>
        <v>748.87653330250203</v>
      </c>
      <c r="BR72" s="125">
        <f t="shared" si="87"/>
        <v>787.56878745546373</v>
      </c>
      <c r="BS72" s="125">
        <f t="shared" si="88"/>
        <v>828.26015690294867</v>
      </c>
      <c r="BT72" s="125">
        <f t="shared" si="89"/>
        <v>871.0539300691795</v>
      </c>
      <c r="BU72" s="125">
        <f t="shared" si="90"/>
        <v>916.05873198832023</v>
      </c>
      <c r="BV72" s="125">
        <f t="shared" si="91"/>
        <v>963.38880003147506</v>
      </c>
      <c r="BW72" s="125">
        <f t="shared" si="92"/>
        <v>1013.1642738796789</v>
      </c>
      <c r="BX72" s="125">
        <f t="shared" si="93"/>
        <v>1065.511500478935</v>
      </c>
      <c r="BY72" s="125">
        <f t="shared" si="94"/>
        <v>1120.5633547513939</v>
      </c>
      <c r="BZ72" s="125">
        <f t="shared" si="95"/>
        <v>1178.4595768767322</v>
      </c>
      <c r="CA72" s="125">
        <f t="shared" si="96"/>
        <v>1239.3471269998768</v>
      </c>
      <c r="CB72" s="125">
        <f t="shared" si="97"/>
        <v>1303.3805582654395</v>
      </c>
      <c r="CC72" s="125">
        <f t="shared" si="98"/>
        <v>1370.722409125736</v>
      </c>
      <c r="CD72" s="125">
        <f t="shared" si="99"/>
        <v>1441.5436159182157</v>
      </c>
      <c r="CE72" s="125">
        <f t="shared" si="100"/>
        <v>1516.0239467595545</v>
      </c>
      <c r="CF72" s="125">
        <f t="shared" si="101"/>
        <v>1594.3524578577933</v>
      </c>
      <c r="CG72" s="125">
        <f t="shared" si="102"/>
        <v>1676.7279734007677</v>
      </c>
      <c r="CH72" s="125">
        <f t="shared" si="103"/>
        <v>1763.3595902389884</v>
      </c>
      <c r="CI72" s="125">
        <f t="shared" si="104"/>
        <v>1854.4672086439921</v>
      </c>
      <c r="CJ72" s="125">
        <f t="shared" si="105"/>
        <v>1950.2820904894065</v>
      </c>
      <c r="CK72" s="125">
        <f t="shared" si="106"/>
        <v>2051.0474462716284</v>
      </c>
      <c r="CL72" s="125">
        <f t="shared" si="107"/>
        <v>2157.0190524601021</v>
      </c>
      <c r="CM72" s="125">
        <f t="shared" si="108"/>
        <v>2268.4659007443024</v>
      </c>
      <c r="CN72" s="125">
        <f t="shared" si="109"/>
        <v>2385.6708808253989</v>
      </c>
      <c r="CO72" s="125">
        <f t="shared" si="110"/>
        <v>2508.9314984857579</v>
      </c>
      <c r="CP72" s="125">
        <f t="shared" si="111"/>
        <v>2638.5606307589687</v>
      </c>
      <c r="CQ72" s="125">
        <f t="shared" si="112"/>
        <v>2774.8873201173674</v>
      </c>
      <c r="CR72" s="125">
        <f t="shared" si="113"/>
        <v>2918.2576096927728</v>
      </c>
      <c r="CS72" s="125">
        <f t="shared" si="114"/>
        <v>3069.035421650764</v>
      </c>
      <c r="CT72" s="125">
        <f t="shared" si="115"/>
        <v>3227.6034809479088</v>
      </c>
    </row>
    <row r="73" spans="1:98" outlineLevel="1">
      <c r="B73" s="1" t="s">
        <v>63</v>
      </c>
      <c r="C73" s="5" t="s">
        <v>197</v>
      </c>
      <c r="D73" s="126">
        <f>'[2]Yearly HC Ethylene'!D73</f>
        <v>0</v>
      </c>
      <c r="E73" s="126">
        <f>'[2]Yearly HC Ethylene'!E73</f>
        <v>22385.593101243907</v>
      </c>
      <c r="F73" s="126">
        <f>'[2]Yearly HC Ethylene'!F73</f>
        <v>23725.314373926591</v>
      </c>
      <c r="G73" s="126">
        <f>'[2]Yearly HC Ethylene'!G73</f>
        <v>25145.21458492738</v>
      </c>
      <c r="H73" s="126">
        <f>'[2]Yearly HC Ethylene'!H73</f>
        <v>26650.092241428971</v>
      </c>
      <c r="I73" s="126">
        <f>'[2]Yearly HC Ethylene'!I73</f>
        <v>28245.033029163329</v>
      </c>
      <c r="J73" s="126">
        <f>'[2]Yearly HC Ethylene'!J73</f>
        <v>29935.426999323143</v>
      </c>
      <c r="K73" s="126">
        <f>'[2]Yearly HC Ethylene'!K73</f>
        <v>31726.986784067201</v>
      </c>
      <c r="L73" s="126">
        <f>'[2]Yearly HC Ethylene'!L73</f>
        <v>33625.766902176954</v>
      </c>
      <c r="M73" s="126">
        <f>'[2]Yearly HC Ethylene'!M73</f>
        <v>35638.184220108684</v>
      </c>
      <c r="N73" s="126">
        <f>'[2]Yearly HC Ethylene'!N73</f>
        <v>37771.03963758747</v>
      </c>
      <c r="O73" s="126">
        <f>'[2]Yearly HC Ethylene'!O73</f>
        <v>40031.541071029664</v>
      </c>
      <c r="P73" s="126">
        <f>'[2]Yearly HC Ethylene'!P73</f>
        <v>42427.327812465126</v>
      </c>
      <c r="Q73" s="126">
        <f>'[2]Yearly HC Ethylene'!Q73</f>
        <v>44966.496346278975</v>
      </c>
      <c r="R73" s="126">
        <f>'[2]Yearly HC Ethylene'!R73</f>
        <v>47657.627711021356</v>
      </c>
      <c r="S73" s="126">
        <f>'[2]Yearly HC Ethylene'!S73</f>
        <v>50509.816498751046</v>
      </c>
      <c r="T73" s="126">
        <f>'[2]Yearly HC Ethylene'!T73</f>
        <v>53532.701589917779</v>
      </c>
      <c r="U73" s="126">
        <f>'[2]Yearly HC Ethylene'!U73</f>
        <v>56736.498727649348</v>
      </c>
      <c r="V73" s="126">
        <f>'[2]Yearly HC Ethylene'!V73</f>
        <v>60132.035041527131</v>
      </c>
      <c r="W73" s="126">
        <f>'[2]Yearly HC Ethylene'!W73</f>
        <v>63730.785637523411</v>
      </c>
      <c r="X73" s="126">
        <f>'[2]Yearly HC Ethylene'!X73</f>
        <v>67544.91237775379</v>
      </c>
      <c r="Y73" s="126">
        <f>'[2]Yearly HC Ethylene'!Y73</f>
        <v>71587.304981098932</v>
      </c>
      <c r="Z73" s="126">
        <f>'[2]Yearly HC Ethylene'!Z73</f>
        <v>75871.624583596917</v>
      </c>
      <c r="AA73" s="126">
        <f>'[2]Yearly HC Ethylene'!AA73</f>
        <v>80412.349905812793</v>
      </c>
      <c r="AB73" s="126">
        <f>'[2]Yearly HC Ethylene'!AB73</f>
        <v>85224.826183210724</v>
      </c>
      <c r="AC73" s="126">
        <f>'[2]Yearly HC Ethylene'!AC73</f>
        <v>90325.317024884542</v>
      </c>
      <c r="AD73" s="126">
        <f>'[2]Yearly HC Ethylene'!AD73</f>
        <v>95731.059375902303</v>
      </c>
      <c r="AE73" s="126">
        <f>'[2]Yearly HC Ethylene'!AE73</f>
        <v>101460.32176900876</v>
      </c>
      <c r="AF73" s="126">
        <f>'[2]Yearly HC Ethylene'!AF73</f>
        <v>107532.46606254637</v>
      </c>
      <c r="AG73" s="126">
        <f>'[2]Yearly HC Ethylene'!AG73</f>
        <v>113968.01287323225</v>
      </c>
      <c r="AH73" s="126">
        <f>'[2]Yearly HC Ethylene'!AH73</f>
        <v>120788.71092492521</v>
      </c>
      <c r="AI73" s="126"/>
      <c r="AJ73" s="126">
        <f>'[3]Yearly HC Ethylene'!D73</f>
        <v>0</v>
      </c>
      <c r="AK73" s="126">
        <f>'[3]Yearly HC Ethylene'!E73</f>
        <v>16019.637288703534</v>
      </c>
      <c r="AL73" s="126">
        <f>'[3]Yearly HC Ethylene'!F73</f>
        <v>18177.248054955788</v>
      </c>
      <c r="AM73" s="126">
        <f>'[3]Yearly HC Ethylene'!G73</f>
        <v>20625.457424331875</v>
      </c>
      <c r="AN73" s="126">
        <f>'[3]Yearly HC Ethylene'!H73</f>
        <v>23403.404777047337</v>
      </c>
      <c r="AO73" s="126">
        <f>'[3]Yearly HC Ethylene'!I73</f>
        <v>26555.500995201066</v>
      </c>
      <c r="AP73" s="126">
        <f>'[3]Yearly HC Ethylene'!J73</f>
        <v>30132.138456953839</v>
      </c>
      <c r="AQ73" s="126">
        <f>'[3]Yearly HC Ethylene'!K73</f>
        <v>34190.496656535062</v>
      </c>
      <c r="AR73" s="126">
        <f>'[3]Yearly HC Ethylene'!L73</f>
        <v>38795.456329477922</v>
      </c>
      <c r="AS73" s="126">
        <f>'[3]Yearly HC Ethylene'!M73</f>
        <v>44020.636697149377</v>
      </c>
      <c r="AT73" s="126">
        <f>'[3]Yearly HC Ethylene'!N73</f>
        <v>49949.57241294266</v>
      </c>
      <c r="AU73" s="126">
        <f>'[3]Yearly HC Ethylene'!O73</f>
        <v>56677.049025903136</v>
      </c>
      <c r="AV73" s="126">
        <f>'[3]Yearly HC Ethylene'!P73</f>
        <v>64310.618311764993</v>
      </c>
      <c r="AW73" s="126">
        <f>'[3]Yearly HC Ethylene'!Q73</f>
        <v>72972.317696909711</v>
      </c>
      <c r="AX73" s="126">
        <f>'[3]Yearly HC Ethylene'!R73</f>
        <v>82800.62126357395</v>
      </c>
      <c r="AY73" s="126">
        <f>'[3]Yearly HC Ethylene'!S73</f>
        <v>93952.653526916241</v>
      </c>
      <c r="AZ73" s="126">
        <f>'[3]Yearly HC Ethylene'!T73</f>
        <v>106606.70137546456</v>
      </c>
      <c r="BA73" s="126">
        <f>'[3]Yearly HC Ethylene'!U73</f>
        <v>120965.06433319145</v>
      </c>
      <c r="BB73" s="126">
        <f>'[3]Yearly HC Ethylene'!V73</f>
        <v>137257.28871018993</v>
      </c>
      <c r="BC73" s="126">
        <f>'[3]Yearly HC Ethylene'!W73</f>
        <v>155743.83734612778</v>
      </c>
      <c r="BD73" s="126">
        <f>'[3]Yearly HC Ethylene'!X73</f>
        <v>176720.25361445398</v>
      </c>
      <c r="BE73" s="126">
        <f>'[3]Yearly HC Ethylene'!Y73</f>
        <v>200521.88625705134</v>
      </c>
      <c r="BF73" s="126">
        <f>'[3]Yearly HC Ethylene'!Z73</f>
        <v>227529.25058498859</v>
      </c>
      <c r="BG73" s="126">
        <f>'[3]Yearly HC Ethylene'!AA73</f>
        <v>258174.11175457685</v>
      </c>
      <c r="BH73" s="126">
        <f>'[3]Yearly HC Ethylene'!AB73</f>
        <v>292946.38737170905</v>
      </c>
      <c r="BI73" s="126">
        <f>'[3]Yearly HC Ethylene'!AC73</f>
        <v>332401.97977601469</v>
      </c>
      <c r="BJ73" s="126">
        <f>'[3]Yearly HC Ethylene'!AD73</f>
        <v>377171.66321909946</v>
      </c>
      <c r="BK73" s="126">
        <f>'[3]Yearly HC Ethylene'!AE73</f>
        <v>427971.16801566898</v>
      </c>
      <c r="BL73" s="126">
        <f>'[3]Yearly HC Ethylene'!AF73</f>
        <v>485612.62288227235</v>
      </c>
      <c r="BM73" s="126">
        <f>'[3]Yearly HC Ethylene'!AG73</f>
        <v>551017.5383916659</v>
      </c>
      <c r="BN73" s="126">
        <f>'[3]Yearly HC Ethylene'!AH73</f>
        <v>625231.53910852561</v>
      </c>
      <c r="BO73" s="126"/>
      <c r="BP73" s="126">
        <f t="shared" si="85"/>
        <v>0</v>
      </c>
      <c r="BQ73" s="126">
        <f t="shared" si="86"/>
        <v>38405.230389947443</v>
      </c>
      <c r="BR73" s="126">
        <f t="shared" si="87"/>
        <v>41902.562428882375</v>
      </c>
      <c r="BS73" s="126">
        <f t="shared" si="88"/>
        <v>45770.672009259259</v>
      </c>
      <c r="BT73" s="126">
        <f t="shared" si="89"/>
        <v>50053.497018476308</v>
      </c>
      <c r="BU73" s="126">
        <f t="shared" si="90"/>
        <v>54800.534024364395</v>
      </c>
      <c r="BV73" s="126">
        <f t="shared" si="91"/>
        <v>60067.565456276978</v>
      </c>
      <c r="BW73" s="126">
        <f t="shared" si="92"/>
        <v>65917.483440602256</v>
      </c>
      <c r="BX73" s="126">
        <f t="shared" si="93"/>
        <v>72421.223231654876</v>
      </c>
      <c r="BY73" s="126">
        <f t="shared" si="94"/>
        <v>79658.820917258068</v>
      </c>
      <c r="BZ73" s="126">
        <f t="shared" si="95"/>
        <v>87720.612050530122</v>
      </c>
      <c r="CA73" s="126">
        <f t="shared" si="96"/>
        <v>96708.590096932807</v>
      </c>
      <c r="CB73" s="126">
        <f t="shared" si="97"/>
        <v>106737.94612423012</v>
      </c>
      <c r="CC73" s="126">
        <f t="shared" si="98"/>
        <v>117938.81404318869</v>
      </c>
      <c r="CD73" s="126">
        <f t="shared" si="99"/>
        <v>130458.24897459531</v>
      </c>
      <c r="CE73" s="126">
        <f t="shared" si="100"/>
        <v>144462.47002566728</v>
      </c>
      <c r="CF73" s="126">
        <f t="shared" si="101"/>
        <v>160139.40296538232</v>
      </c>
      <c r="CG73" s="126">
        <f t="shared" si="102"/>
        <v>177701.5630608408</v>
      </c>
      <c r="CH73" s="126">
        <f t="shared" si="103"/>
        <v>197389.32375171705</v>
      </c>
      <c r="CI73" s="126">
        <f t="shared" si="104"/>
        <v>219474.62298365118</v>
      </c>
      <c r="CJ73" s="126">
        <f t="shared" si="105"/>
        <v>244265.16599220777</v>
      </c>
      <c r="CK73" s="126">
        <f t="shared" si="106"/>
        <v>272109.19123815029</v>
      </c>
      <c r="CL73" s="126">
        <f t="shared" si="107"/>
        <v>303400.87516858551</v>
      </c>
      <c r="CM73" s="126">
        <f t="shared" si="108"/>
        <v>338586.46166038967</v>
      </c>
      <c r="CN73" s="126">
        <f t="shared" si="109"/>
        <v>378171.21355491976</v>
      </c>
      <c r="CO73" s="126">
        <f t="shared" si="110"/>
        <v>422727.2968008992</v>
      </c>
      <c r="CP73" s="126">
        <f t="shared" si="111"/>
        <v>472902.72259500175</v>
      </c>
      <c r="CQ73" s="126">
        <f t="shared" si="112"/>
        <v>529431.48978467775</v>
      </c>
      <c r="CR73" s="126">
        <f t="shared" si="113"/>
        <v>593145.08894481871</v>
      </c>
      <c r="CS73" s="126">
        <f t="shared" si="114"/>
        <v>664985.55126489815</v>
      </c>
      <c r="CT73" s="126">
        <f t="shared" si="115"/>
        <v>746020.25003345078</v>
      </c>
    </row>
    <row r="74" spans="1:98" s="38" customFormat="1">
      <c r="A74" s="35" t="s">
        <v>64</v>
      </c>
      <c r="B74" s="36" t="s">
        <v>65</v>
      </c>
      <c r="C74" s="37" t="s">
        <v>197</v>
      </c>
      <c r="D74" s="128">
        <f>'[2]Yearly HC Ethylene'!D74</f>
        <v>0</v>
      </c>
      <c r="E74" s="128">
        <f>'[2]Yearly HC Ethylene'!E74</f>
        <v>23114.791087131121</v>
      </c>
      <c r="F74" s="128">
        <f>'[2]Yearly HC Ethylene'!F74</f>
        <v>24492.187881135527</v>
      </c>
      <c r="G74" s="128">
        <f>'[2]Yearly HC Ethylene'!G74</f>
        <v>25951.71019714907</v>
      </c>
      <c r="H74" s="128">
        <f>'[2]Yearly HC Ethylene'!H74</f>
        <v>27498.25711662478</v>
      </c>
      <c r="I74" s="128">
        <f>'[2]Yearly HC Ethylene'!I74</f>
        <v>29137.020095942531</v>
      </c>
      <c r="J74" s="128">
        <f>'[2]Yearly HC Ethylene'!J74</f>
        <v>30873.500421802095</v>
      </c>
      <c r="K74" s="128">
        <f>'[2]Yearly HC Ethylene'!K74</f>
        <v>32713.527709081754</v>
      </c>
      <c r="L74" s="128">
        <f>'[2]Yearly HC Ethylene'!L74</f>
        <v>34663.27950343649</v>
      </c>
      <c r="M74" s="128">
        <f>'[2]Yearly HC Ethylene'!M74</f>
        <v>36729.302054633845</v>
      </c>
      <c r="N74" s="128">
        <f>'[2]Yearly HC Ethylene'!N74</f>
        <v>38918.532330566399</v>
      </c>
      <c r="O74" s="128">
        <f>'[2]Yearly HC Ethylene'!O74</f>
        <v>41238.321346061144</v>
      </c>
      <c r="P74" s="128">
        <f>'[2]Yearly HC Ethylene'!P74</f>
        <v>43696.458885033797</v>
      </c>
      <c r="Q74" s="128">
        <f>'[2]Yearly HC Ethylene'!Q74</f>
        <v>46301.199699229684</v>
      </c>
      <c r="R74" s="128">
        <f>'[2]Yearly HC Ethylene'!R74</f>
        <v>49061.291271769522</v>
      </c>
      <c r="S74" s="128">
        <f>'[2]Yearly HC Ethylene'!S74</f>
        <v>51986.003238985439</v>
      </c>
      <c r="T74" s="128">
        <f>'[2]Yearly HC Ethylene'!T74</f>
        <v>55085.158569624749</v>
      </c>
      <c r="U74" s="128">
        <f>'[2]Yearly HC Ethylene'!U74</f>
        <v>58369.166606415289</v>
      </c>
      <c r="V74" s="128">
        <f>'[2]Yearly HC Ethylene'!V74</f>
        <v>61849.058081261996</v>
      </c>
      <c r="W74" s="128">
        <f>'[2]Yearly HC Ethylene'!W74</f>
        <v>65536.522221995663</v>
      </c>
      <c r="X74" s="128">
        <f>'[2]Yearly HC Ethylene'!X74</f>
        <v>69443.946075638829</v>
      </c>
      <c r="Y74" s="128">
        <f>'[2]Yearly HC Ethylene'!Y74</f>
        <v>73584.456180622816</v>
      </c>
      <c r="Z74" s="128">
        <f>'[2]Yearly HC Ethylene'!Z74</f>
        <v>77971.962728308004</v>
      </c>
      <c r="AA74" s="128">
        <f>'[2]Yearly HC Ethylene'!AA74</f>
        <v>82621.2063625398</v>
      </c>
      <c r="AB74" s="128">
        <f>'[2]Yearly HC Ethylene'!AB74</f>
        <v>87547.807774870438</v>
      </c>
      <c r="AC74" s="128">
        <f>'[2]Yearly HC Ethylene'!AC74</f>
        <v>92768.320262490044</v>
      </c>
      <c r="AD74" s="128">
        <f>'[2]Yearly HC Ethylene'!AD74</f>
        <v>98300.285425897295</v>
      </c>
      <c r="AE74" s="128">
        <f>'[2]Yearly HC Ethylene'!AE74</f>
        <v>104162.29219392018</v>
      </c>
      <c r="AF74" s="128">
        <f>'[2]Yearly HC Ethylene'!AF74</f>
        <v>110374.0393749103</v>
      </c>
      <c r="AG74" s="128">
        <f>'[2]Yearly HC Ethylene'!AG74</f>
        <v>116956.40194481269</v>
      </c>
      <c r="AH74" s="128">
        <f>'[2]Yearly HC Ethylene'!AH74</f>
        <v>123931.50129541619</v>
      </c>
      <c r="AI74" s="155"/>
      <c r="AJ74" s="128">
        <f>'[3]Yearly HC Ethylene'!D74</f>
        <v>0</v>
      </c>
      <c r="AK74" s="128">
        <f>'[3]Yearly HC Ethylene'!E74</f>
        <v>16039.315836118823</v>
      </c>
      <c r="AL74" s="128">
        <f>'[3]Yearly HC Ethylene'!F74</f>
        <v>18197.943335202315</v>
      </c>
      <c r="AM74" s="128">
        <f>'[3]Yearly HC Ethylene'!G74</f>
        <v>20647.221969013135</v>
      </c>
      <c r="AN74" s="128">
        <f>'[3]Yearly HC Ethylene'!H74</f>
        <v>23426.293831920706</v>
      </c>
      <c r="AO74" s="128">
        <f>'[3]Yearly HC Ethylene'!I74</f>
        <v>26579.572660410184</v>
      </c>
      <c r="AP74" s="128">
        <f>'[3]Yearly HC Ethylene'!J74</f>
        <v>30157.453834506363</v>
      </c>
      <c r="AQ74" s="128">
        <f>'[3]Yearly HC Ethylene'!K74</f>
        <v>34217.120005400189</v>
      </c>
      <c r="AR74" s="128">
        <f>'[3]Yearly HC Ethylene'!L74</f>
        <v>38823.455228697319</v>
      </c>
      <c r="AS74" s="128">
        <f>'[3]Yearly HC Ethylene'!M74</f>
        <v>44050.08221737561</v>
      </c>
      <c r="AT74" s="128">
        <f>'[3]Yearly HC Ethylene'!N74</f>
        <v>49980.539296840463</v>
      </c>
      <c r="AU74" s="128">
        <f>'[3]Yearly HC Ethylene'!O74</f>
        <v>56709.615877871533</v>
      </c>
      <c r="AV74" s="128">
        <f>'[3]Yearly HC Ethylene'!P74</f>
        <v>64344.867797461768</v>
      </c>
      <c r="AW74" s="128">
        <f>'[3]Yearly HC Ethylene'!Q74</f>
        <v>73008.336753084732</v>
      </c>
      <c r="AX74" s="128">
        <f>'[3]Yearly HC Ethylene'!R74</f>
        <v>82838.501318744005</v>
      </c>
      <c r="AY74" s="128">
        <f>'[3]Yearly HC Ethylene'!S74</f>
        <v>93992.490733441402</v>
      </c>
      <c r="AZ74" s="128">
        <f>'[3]Yearly HC Ethylene'!T74</f>
        <v>106648.59685361538</v>
      </c>
      <c r="BA74" s="128">
        <f>'[3]Yearly HC Ethylene'!U74</f>
        <v>121009.12442782627</v>
      </c>
      <c r="BB74" s="128">
        <f>'[3]Yearly HC Ethylene'!V74</f>
        <v>137303.62526069404</v>
      </c>
      <c r="BC74" s="128">
        <f>'[3]Yearly HC Ethylene'!W74</f>
        <v>155792.56797029951</v>
      </c>
      <c r="BD74" s="128">
        <f>'[3]Yearly HC Ethylene'!X74</f>
        <v>176771.50200705836</v>
      </c>
      <c r="BE74" s="128">
        <f>'[3]Yearly HC Ethylene'!Y74</f>
        <v>200575.7825037991</v>
      </c>
      <c r="BF74" s="128">
        <f>'[3]Yearly HC Ethylene'!Z74</f>
        <v>227585.93149273761</v>
      </c>
      <c r="BG74" s="128">
        <f>'[3]Yearly HC Ethylene'!AA74</f>
        <v>258233.72119859414</v>
      </c>
      <c r="BH74" s="128">
        <f>'[3]Yearly HC Ethylene'!AB74</f>
        <v>293009.07666087471</v>
      </c>
      <c r="BI74" s="128">
        <f>'[3]Yearly HC Ethylene'!AC74</f>
        <v>332467.90803689492</v>
      </c>
      <c r="BJ74" s="128">
        <f>'[3]Yearly HC Ethylene'!AD74</f>
        <v>377240.99779986346</v>
      </c>
      <c r="BK74" s="128">
        <f>'[3]Yearly HC Ethylene'!AE74</f>
        <v>428044.08491087495</v>
      </c>
      <c r="BL74" s="128">
        <f>'[3]Yearly HC Ethylene'!AF74</f>
        <v>485689.30717960122</v>
      </c>
      <c r="BM74" s="128">
        <f>'[3]Yearly HC Ethylene'!AG74</f>
        <v>551098.18474173627</v>
      </c>
      <c r="BN74" s="128">
        <f>'[3]Yearly HC Ethylene'!AH74</f>
        <v>625316.35221898253</v>
      </c>
      <c r="BO74" s="155"/>
      <c r="BP74" s="128">
        <f t="shared" si="85"/>
        <v>0</v>
      </c>
      <c r="BQ74" s="128">
        <f t="shared" si="86"/>
        <v>39154.106923249943</v>
      </c>
      <c r="BR74" s="128">
        <f t="shared" si="87"/>
        <v>42690.131216337846</v>
      </c>
      <c r="BS74" s="128">
        <f t="shared" si="88"/>
        <v>46598.932166162209</v>
      </c>
      <c r="BT74" s="128">
        <f t="shared" si="89"/>
        <v>50924.550948545482</v>
      </c>
      <c r="BU74" s="128">
        <f t="shared" si="90"/>
        <v>55716.592756352715</v>
      </c>
      <c r="BV74" s="128">
        <f t="shared" si="91"/>
        <v>61030.954256308454</v>
      </c>
      <c r="BW74" s="128">
        <f t="shared" si="92"/>
        <v>66930.647714481951</v>
      </c>
      <c r="BX74" s="128">
        <f t="shared" si="93"/>
        <v>73486.734732133802</v>
      </c>
      <c r="BY74" s="128">
        <f t="shared" si="94"/>
        <v>80779.384272009454</v>
      </c>
      <c r="BZ74" s="128">
        <f t="shared" si="95"/>
        <v>88899.071627406869</v>
      </c>
      <c r="CA74" s="128">
        <f t="shared" si="96"/>
        <v>97947.937223932677</v>
      </c>
      <c r="CB74" s="128">
        <f t="shared" si="97"/>
        <v>108041.32668249556</v>
      </c>
      <c r="CC74" s="128">
        <f t="shared" si="98"/>
        <v>119309.53645231441</v>
      </c>
      <c r="CD74" s="128">
        <f t="shared" si="99"/>
        <v>131899.79259051353</v>
      </c>
      <c r="CE74" s="128">
        <f t="shared" si="100"/>
        <v>145978.49397242683</v>
      </c>
      <c r="CF74" s="128">
        <f t="shared" si="101"/>
        <v>161733.75542324013</v>
      </c>
      <c r="CG74" s="128">
        <f t="shared" si="102"/>
        <v>179378.29103424156</v>
      </c>
      <c r="CH74" s="128">
        <f t="shared" si="103"/>
        <v>199152.68334195603</v>
      </c>
      <c r="CI74" s="128">
        <f t="shared" si="104"/>
        <v>221329.09019229517</v>
      </c>
      <c r="CJ74" s="128">
        <f t="shared" si="105"/>
        <v>246215.44808269717</v>
      </c>
      <c r="CK74" s="128">
        <f t="shared" si="106"/>
        <v>274160.23868442193</v>
      </c>
      <c r="CL74" s="128">
        <f t="shared" si="107"/>
        <v>305557.8942210456</v>
      </c>
      <c r="CM74" s="128">
        <f t="shared" si="108"/>
        <v>340854.92756113393</v>
      </c>
      <c r="CN74" s="128">
        <f t="shared" si="109"/>
        <v>380556.88443574513</v>
      </c>
      <c r="CO74" s="128">
        <f t="shared" si="110"/>
        <v>425236.22829938494</v>
      </c>
      <c r="CP74" s="128">
        <f t="shared" si="111"/>
        <v>475541.28322576074</v>
      </c>
      <c r="CQ74" s="128">
        <f t="shared" si="112"/>
        <v>532206.37710479507</v>
      </c>
      <c r="CR74" s="128">
        <f t="shared" si="113"/>
        <v>596063.34655451146</v>
      </c>
      <c r="CS74" s="128">
        <f t="shared" si="114"/>
        <v>668054.58668654901</v>
      </c>
      <c r="CT74" s="128">
        <f t="shared" si="115"/>
        <v>749247.85351439868</v>
      </c>
    </row>
    <row r="75" spans="1:98" s="13" customFormat="1">
      <c r="A75" s="380" t="s">
        <v>115</v>
      </c>
      <c r="B75" s="6" t="s">
        <v>116</v>
      </c>
      <c r="C75" s="7" t="s">
        <v>197</v>
      </c>
      <c r="D75" s="125">
        <f>'[2]Yearly HC Ethylene'!D75</f>
        <v>0</v>
      </c>
      <c r="E75" s="125">
        <f>'[2]Yearly HC Ethylene'!E75</f>
        <v>10461.576604048369</v>
      </c>
      <c r="F75" s="125">
        <f>'[2]Yearly HC Ethylene'!F75</f>
        <v>11087.675571310678</v>
      </c>
      <c r="G75" s="125">
        <f>'[2]Yearly HC Ethylene'!G75</f>
        <v>11751.244982239699</v>
      </c>
      <c r="H75" s="125">
        <f>'[2]Yearly HC Ethylene'!H75</f>
        <v>12454.527348358351</v>
      </c>
      <c r="I75" s="125">
        <f>'[2]Yearly HC Ethylene'!I75</f>
        <v>13199.899389846814</v>
      </c>
      <c r="J75" s="125">
        <f>'[2]Yearly HC Ethylene'!J75</f>
        <v>13989.880067591988</v>
      </c>
      <c r="K75" s="125">
        <f>'[2]Yearly HC Ethylene'!K75</f>
        <v>14827.139095935128</v>
      </c>
      <c r="L75" s="125">
        <f>'[2]Yearly HC Ethylene'!L75</f>
        <v>15714.50596488556</v>
      </c>
      <c r="M75" s="125">
        <f>'[2]Yearly HC Ethylene'!M75</f>
        <v>16654.979502291477</v>
      </c>
      <c r="N75" s="125">
        <f>'[2]Yearly HC Ethylene'!N75</f>
        <v>17651.738008282278</v>
      </c>
      <c r="O75" s="125">
        <f>'[2]Yearly HC Ethylene'!O75</f>
        <v>18708.149996231914</v>
      </c>
      <c r="P75" s="125">
        <f>'[2]Yearly HC Ethylene'!P75</f>
        <v>19827.785576541723</v>
      </c>
      <c r="Q75" s="125">
        <f>'[2]Yearly HC Ethylene'!Q75</f>
        <v>21014.428521713755</v>
      </c>
      <c r="R75" s="125">
        <f>'[2]Yearly HC Ethylene'!R75</f>
        <v>22272.089053488773</v>
      </c>
      <c r="S75" s="125">
        <f>'[2]Yearly HC Ethylene'!S75</f>
        <v>23605.017395261588</v>
      </c>
      <c r="T75" s="125">
        <f>'[2]Yearly HC Ethylene'!T75</f>
        <v>25017.718135574753</v>
      </c>
      <c r="U75" s="125">
        <f>'[2]Yearly HC Ethylene'!U75</f>
        <v>26514.965451230968</v>
      </c>
      <c r="V75" s="125">
        <f>'[2]Yearly HC Ethylene'!V75</f>
        <v>28101.819241470126</v>
      </c>
      <c r="W75" s="125">
        <f>'[2]Yearly HC Ethylene'!W75</f>
        <v>29783.642227736582</v>
      </c>
      <c r="X75" s="125">
        <f>'[2]Yearly HC Ethylene'!X75</f>
        <v>31566.11807682419</v>
      </c>
      <c r="Y75" s="125">
        <f>'[2]Yearly HC Ethylene'!Y75</f>
        <v>33455.270608645369</v>
      </c>
      <c r="Z75" s="125">
        <f>'[2]Yearly HC Ethylene'!Z75</f>
        <v>35457.484153537698</v>
      </c>
      <c r="AA75" s="125">
        <f>'[2]Yearly HC Ethylene'!AA75</f>
        <v>37579.525127902765</v>
      </c>
      <c r="AB75" s="125">
        <f>'[2]Yearly HC Ethylene'!AB75</f>
        <v>39828.564901093603</v>
      </c>
      <c r="AC75" s="125">
        <f>'[2]Yearly HC Ethylene'!AC75</f>
        <v>42212.204030827124</v>
      </c>
      <c r="AD75" s="125">
        <f>'[2]Yearly HC Ethylene'!AD75</f>
        <v>44738.497949024822</v>
      </c>
      <c r="AE75" s="125">
        <f>'[2]Yearly HC Ethylene'!AE75</f>
        <v>47415.984184886322</v>
      </c>
      <c r="AF75" s="125">
        <f>'[2]Yearly HC Ethylene'!AF75</f>
        <v>50253.711217195734</v>
      </c>
      <c r="AG75" s="125">
        <f>'[2]Yearly HC Ethylene'!AG75</f>
        <v>53261.269053364405</v>
      </c>
      <c r="AH75" s="125">
        <f>'[2]Yearly HC Ethylene'!AH75</f>
        <v>56448.821638553869</v>
      </c>
      <c r="AI75" s="125"/>
      <c r="AJ75" s="125">
        <f>'[3]Yearly HC Ethylene'!D75</f>
        <v>0</v>
      </c>
      <c r="AK75" s="125">
        <f>'[3]Yearly HC Ethylene'!E75</f>
        <v>7486.541093947123</v>
      </c>
      <c r="AL75" s="125">
        <f>'[3]Yearly HC Ethylene'!F75</f>
        <v>8494.8686468862143</v>
      </c>
      <c r="AM75" s="125">
        <f>'[3]Yearly HC Ethylene'!G75</f>
        <v>9639.0031687923456</v>
      </c>
      <c r="AN75" s="125">
        <f>'[3]Yearly HC Ethylene'!H75</f>
        <v>10937.235871451061</v>
      </c>
      <c r="AO75" s="125">
        <f>'[3]Yearly HC Ethylene'!I75</f>
        <v>12410.321525264451</v>
      </c>
      <c r="AP75" s="125">
        <f>'[3]Yearly HC Ethylene'!J75</f>
        <v>14081.810264553496</v>
      </c>
      <c r="AQ75" s="125">
        <f>'[3]Yearly HC Ethylene'!K75</f>
        <v>15978.424082180138</v>
      </c>
      <c r="AR75" s="125">
        <f>'[3]Yearly HC Ethylene'!L75</f>
        <v>18130.484032486671</v>
      </c>
      <c r="AS75" s="125">
        <f>'[3]Yearly HC Ethylene'!M75</f>
        <v>20572.394972220809</v>
      </c>
      <c r="AT75" s="125">
        <f>'[3]Yearly HC Ethylene'!N75</f>
        <v>23343.195588971194</v>
      </c>
      <c r="AU75" s="125">
        <f>'[3]Yearly HC Ethylene'!O75</f>
        <v>26487.182510386247</v>
      </c>
      <c r="AV75" s="125">
        <f>'[3]Yearly HC Ethylene'!P75</f>
        <v>30054.618471773265</v>
      </c>
      <c r="AW75" s="125">
        <f>'[3]Yearly HC Ethylene'!Q75</f>
        <v>34102.535863512814</v>
      </c>
      <c r="AX75" s="125">
        <f>'[3]Yearly HC Ethylene'!R75</f>
        <v>38695.648504552752</v>
      </c>
      <c r="AY75" s="125">
        <f>'[3]Yearly HC Ethylene'!S75</f>
        <v>43907.386218452826</v>
      </c>
      <c r="AZ75" s="125">
        <f>'[3]Yearly HC Ethylene'!T75</f>
        <v>49821.068751685583</v>
      </c>
      <c r="BA75" s="125">
        <f>'[3]Yearly HC Ethylene'!U75</f>
        <v>56531.23780155737</v>
      </c>
      <c r="BB75" s="125">
        <f>'[3]Yearly HC Ethylene'!V75</f>
        <v>64145.168448802215</v>
      </c>
      <c r="BC75" s="125">
        <f>'[3]Yearly HC Ethylene'!W75</f>
        <v>72784.584158032769</v>
      </c>
      <c r="BD75" s="125">
        <f>'[3]Yearly HC Ethylene'!X75</f>
        <v>82587.602763660281</v>
      </c>
      <c r="BE75" s="125">
        <f>'[3]Yearly HC Ethylene'!Y75</f>
        <v>93710.944551647772</v>
      </c>
      <c r="BF75" s="125">
        <f>'[3]Yearly HC Ethylene'!Z75</f>
        <v>106332.43773756915</v>
      </c>
      <c r="BG75" s="125">
        <f>'[3]Yearly HC Ethylene'!AA75</f>
        <v>120653.86139590682</v>
      </c>
      <c r="BH75" s="125">
        <f>'[3]Yearly HC Ethylene'!AB75</f>
        <v>136904.17129033164</v>
      </c>
      <c r="BI75" s="125">
        <f>'[3]Yearly HC Ethylene'!AC75</f>
        <v>155343.16017612605</v>
      </c>
      <c r="BJ75" s="125">
        <f>'[3]Yearly HC Ethylene'!AD75</f>
        <v>176265.61109179116</v>
      </c>
      <c r="BK75" s="125">
        <f>'[3]Yearly HC Ethylene'!AE75</f>
        <v>200006.0100382682</v>
      </c>
      <c r="BL75" s="125">
        <f>'[3]Yearly HC Ethylene'!AF75</f>
        <v>226943.89338710203</v>
      </c>
      <c r="BM75" s="125">
        <f>'[3]Yearly HC Ethylene'!AG75</f>
        <v>257509.91550624842</v>
      </c>
      <c r="BN75" s="125">
        <f>'[3]Yearly HC Ethylene'!AH75</f>
        <v>292192.73360630521</v>
      </c>
      <c r="BO75" s="125"/>
      <c r="BP75" s="125">
        <f t="shared" si="85"/>
        <v>0</v>
      </c>
      <c r="BQ75" s="125">
        <f t="shared" si="86"/>
        <v>17948.117697995491</v>
      </c>
      <c r="BR75" s="125">
        <f t="shared" si="87"/>
        <v>19582.54421819689</v>
      </c>
      <c r="BS75" s="125">
        <f t="shared" si="88"/>
        <v>21390.248151032043</v>
      </c>
      <c r="BT75" s="125">
        <f t="shared" si="89"/>
        <v>23391.763219809414</v>
      </c>
      <c r="BU75" s="125">
        <f t="shared" si="90"/>
        <v>25610.220915111266</v>
      </c>
      <c r="BV75" s="125">
        <f t="shared" si="91"/>
        <v>28071.690332145485</v>
      </c>
      <c r="BW75" s="125">
        <f t="shared" si="92"/>
        <v>30805.563178115266</v>
      </c>
      <c r="BX75" s="125">
        <f t="shared" si="93"/>
        <v>33844.989997372235</v>
      </c>
      <c r="BY75" s="125">
        <f t="shared" si="94"/>
        <v>37227.374474512282</v>
      </c>
      <c r="BZ75" s="125">
        <f t="shared" si="95"/>
        <v>40994.933597253475</v>
      </c>
      <c r="CA75" s="125">
        <f t="shared" si="96"/>
        <v>45195.332506618157</v>
      </c>
      <c r="CB75" s="125">
        <f t="shared" si="97"/>
        <v>49882.404048314987</v>
      </c>
      <c r="CC75" s="125">
        <f t="shared" si="98"/>
        <v>55116.964385226573</v>
      </c>
      <c r="CD75" s="125">
        <f t="shared" si="99"/>
        <v>60967.737558041525</v>
      </c>
      <c r="CE75" s="125">
        <f t="shared" si="100"/>
        <v>67512.403613714414</v>
      </c>
      <c r="CF75" s="125">
        <f t="shared" si="101"/>
        <v>74838.786887260329</v>
      </c>
      <c r="CG75" s="125">
        <f t="shared" si="102"/>
        <v>83046.203252788342</v>
      </c>
      <c r="CH75" s="125">
        <f t="shared" si="103"/>
        <v>92246.987690272334</v>
      </c>
      <c r="CI75" s="125">
        <f t="shared" si="104"/>
        <v>102568.22638576935</v>
      </c>
      <c r="CJ75" s="125">
        <f t="shared" si="105"/>
        <v>114153.72084048447</v>
      </c>
      <c r="CK75" s="125">
        <f t="shared" si="106"/>
        <v>127166.21516029314</v>
      </c>
      <c r="CL75" s="125">
        <f t="shared" si="107"/>
        <v>141789.92189110685</v>
      </c>
      <c r="CM75" s="125">
        <f t="shared" si="108"/>
        <v>158233.38652380958</v>
      </c>
      <c r="CN75" s="125">
        <f t="shared" si="109"/>
        <v>176732.73619142524</v>
      </c>
      <c r="CO75" s="125">
        <f t="shared" si="110"/>
        <v>197555.36420695318</v>
      </c>
      <c r="CP75" s="125">
        <f t="shared" si="111"/>
        <v>221004.10904081597</v>
      </c>
      <c r="CQ75" s="125">
        <f t="shared" si="112"/>
        <v>247421.99422315453</v>
      </c>
      <c r="CR75" s="125">
        <f t="shared" si="113"/>
        <v>277197.60460429778</v>
      </c>
      <c r="CS75" s="125">
        <f t="shared" si="114"/>
        <v>310771.18455961283</v>
      </c>
      <c r="CT75" s="125">
        <f t="shared" si="115"/>
        <v>348641.55524485908</v>
      </c>
    </row>
    <row r="76" spans="1:98">
      <c r="A76" s="381"/>
      <c r="B76" s="1" t="s">
        <v>117</v>
      </c>
      <c r="C76" s="5" t="s">
        <v>197</v>
      </c>
      <c r="D76" s="126">
        <f>'[2]Yearly HC Ethylene'!D76</f>
        <v>0</v>
      </c>
      <c r="E76" s="126">
        <f>'[2]Yearly HC Ethylene'!E76</f>
        <v>4848.1318232500498</v>
      </c>
      <c r="F76" s="126">
        <f>'[2]Yearly HC Ethylene'!F76</f>
        <v>5135.2977127376153</v>
      </c>
      <c r="G76" s="126">
        <f>'[2]Yearly HC Ethylene'!G76</f>
        <v>5439.4956556421439</v>
      </c>
      <c r="H76" s="126">
        <f>'[2]Yearly HC Ethylene'!H76</f>
        <v>5761.7370154657692</v>
      </c>
      <c r="I76" s="126">
        <f>'[2]Yearly HC Ethylene'!I76</f>
        <v>6103.09327189538</v>
      </c>
      <c r="J76" s="126">
        <f>'[2]Yearly HC Ethylene'!J76</f>
        <v>6464.6995973503281</v>
      </c>
      <c r="K76" s="126">
        <f>'[2]Yearly HC Ethylene'!K76</f>
        <v>6847.758646479474</v>
      </c>
      <c r="L76" s="126">
        <f>'[2]Yearly HC Ethylene'!L76</f>
        <v>7253.5445712950077</v>
      </c>
      <c r="M76" s="126">
        <f>'[2]Yearly HC Ethylene'!M76</f>
        <v>7683.4072753874989</v>
      </c>
      <c r="N76" s="126">
        <f>'[2]Yearly HC Ethylene'!N76</f>
        <v>8138.7769214675827</v>
      </c>
      <c r="O76" s="126">
        <f>'[2]Yearly HC Ethylene'!O76</f>
        <v>8621.1687073294161</v>
      </c>
      <c r="P76" s="126">
        <f>'[2]Yearly HC Ethylene'!P76</f>
        <v>9132.1879262307866</v>
      </c>
      <c r="Q76" s="126">
        <f>'[2]Yearly HC Ethylene'!Q76</f>
        <v>9673.5353286383943</v>
      </c>
      <c r="R76" s="126">
        <f>'[2]Yearly HC Ethylene'!R76</f>
        <v>10247.012803297843</v>
      </c>
      <c r="S76" s="126">
        <f>'[2]Yearly HC Ethylene'!S76</f>
        <v>10854.529396657876</v>
      </c>
      <c r="T76" s="126">
        <f>'[2]Yearly HC Ethylene'!T76</f>
        <v>11498.107690814095</v>
      </c>
      <c r="U76" s="126">
        <f>'[2]Yearly HC Ethylene'!U76</f>
        <v>12179.8905613391</v>
      </c>
      <c r="V76" s="126">
        <f>'[2]Yearly HC Ethylene'!V76</f>
        <v>12902.148337640345</v>
      </c>
      <c r="W76" s="126">
        <f>'[2]Yearly HC Ethylene'!W76</f>
        <v>13667.286389837518</v>
      </c>
      <c r="X76" s="126">
        <f>'[2]Yearly HC Ethylene'!X76</f>
        <v>14477.853167581457</v>
      </c>
      <c r="Y76" s="126">
        <f>'[2]Yearly HC Ethylene'!Y76</f>
        <v>15336.548717752816</v>
      </c>
      <c r="Z76" s="126">
        <f>'[2]Yearly HC Ethylene'!Z76</f>
        <v>16246.233709585986</v>
      </c>
      <c r="AA76" s="126">
        <f>'[2]Yearly HC Ethylene'!AA76</f>
        <v>17209.938997464687</v>
      </c>
      <c r="AB76" s="126">
        <f>'[2]Yearly HC Ethylene'!AB76</f>
        <v>18230.8757534414</v>
      </c>
      <c r="AC76" s="126">
        <f>'[2]Yearly HC Ethylene'!AC76</f>
        <v>19312.446203442953</v>
      </c>
      <c r="AD76" s="126">
        <f>'[2]Yearly HC Ethylene'!AD76</f>
        <v>20458.255003150996</v>
      </c>
      <c r="AE76" s="126">
        <f>'[2]Yearly HC Ethylene'!AE76</f>
        <v>21672.121291692703</v>
      </c>
      <c r="AF76" s="126">
        <f>'[2]Yearly HC Ethylene'!AF76</f>
        <v>22958.091463551562</v>
      </c>
      <c r="AG76" s="126">
        <f>'[2]Yearly HC Ethylene'!AG76</f>
        <v>24320.452701517828</v>
      </c>
      <c r="AH76" s="126">
        <f>'[2]Yearly HC Ethylene'!AH76</f>
        <v>25763.74731605429</v>
      </c>
      <c r="AI76" s="126"/>
      <c r="AJ76" s="126">
        <f>'[3]Yearly HC Ethylene'!D76</f>
        <v>0</v>
      </c>
      <c r="AK76" s="126">
        <f>'[3]Yearly HC Ethylene'!E76</f>
        <v>3218.3568853992688</v>
      </c>
      <c r="AL76" s="126">
        <f>'[3]Yearly HC Ethylene'!F76</f>
        <v>3651.0056316459272</v>
      </c>
      <c r="AM76" s="126">
        <f>'[3]Yearly HC Ethylene'!G76</f>
        <v>4141.8836303944918</v>
      </c>
      <c r="AN76" s="126">
        <f>'[3]Yearly HC Ethylene'!H76</f>
        <v>4698.8313294871396</v>
      </c>
      <c r="AO76" s="126">
        <f>'[3]Yearly HC Ethylene'!I76</f>
        <v>5330.7450577178943</v>
      </c>
      <c r="AP76" s="126">
        <f>'[3]Yearly HC Ethylene'!J76</f>
        <v>6047.7192307277601</v>
      </c>
      <c r="AQ76" s="126">
        <f>'[3]Yearly HC Ethylene'!K76</f>
        <v>6861.2077096526209</v>
      </c>
      <c r="AR76" s="126">
        <f>'[3]Yearly HC Ethylene'!L76</f>
        <v>7784.2068921039872</v>
      </c>
      <c r="AS76" s="126">
        <f>'[3]Yearly HC Ethylene'!M76</f>
        <v>8831.4634624934624</v>
      </c>
      <c r="AT76" s="126">
        <f>'[3]Yearly HC Ethylene'!N76</f>
        <v>10019.710122936558</v>
      </c>
      <c r="AU76" s="126">
        <f>'[3]Yearly HC Ethylene'!O76</f>
        <v>11367.93307329259</v>
      </c>
      <c r="AV76" s="126">
        <f>'[3]Yearly HC Ethylene'!P76</f>
        <v>12897.675516465499</v>
      </c>
      <c r="AW76" s="126">
        <f>'[3]Yearly HC Ethylene'!Q76</f>
        <v>14633.382041021576</v>
      </c>
      <c r="AX76" s="126">
        <f>'[3]Yearly HC Ethylene'!R76</f>
        <v>16602.789386679058</v>
      </c>
      <c r="AY76" s="126">
        <f>'[3]Yearly HC Ethylene'!S76</f>
        <v>18837.369839742369</v>
      </c>
      <c r="AZ76" s="126">
        <f>'[3]Yearly HC Ethylene'!T76</f>
        <v>21372.834346940661</v>
      </c>
      <c r="BA76" s="126">
        <f>'[3]Yearly HC Ethylene'!U76</f>
        <v>24249.703390842002</v>
      </c>
      <c r="BB76" s="126">
        <f>'[3]Yearly HC Ethylene'!V76</f>
        <v>27513.954753310154</v>
      </c>
      <c r="BC76" s="126">
        <f>'[3]Yearly HC Ethylene'!W76</f>
        <v>31217.758522671342</v>
      </c>
      <c r="BD76" s="126">
        <f>'[3]Yearly HC Ethylene'!X76</f>
        <v>35420.311095013734</v>
      </c>
      <c r="BE76" s="126">
        <f>'[3]Yearly HC Ethylene'!Y76</f>
        <v>40188.78150265148</v>
      </c>
      <c r="BF76" s="126">
        <f>'[3]Yearly HC Ethylene'!Z76</f>
        <v>45599.385198546996</v>
      </c>
      <c r="BG76" s="126">
        <f>'[3]Yearly HC Ethylene'!AA76</f>
        <v>51738.602463111572</v>
      </c>
      <c r="BH76" s="126">
        <f>'[3]Yearly HC Ethylene'!AB76</f>
        <v>58704.560911867826</v>
      </c>
      <c r="BI76" s="126">
        <f>'[3]Yearly HC Ethylene'!AC76</f>
        <v>66608.604205922718</v>
      </c>
      <c r="BJ76" s="126">
        <f>'[3]Yearly HC Ethylene'!AD76</f>
        <v>75577.072044006767</v>
      </c>
      <c r="BK76" s="126">
        <f>'[3]Yearly HC Ethylene'!AE76</f>
        <v>85753.319892575062</v>
      </c>
      <c r="BL76" s="126">
        <f>'[3]Yearly HC Ethylene'!AF76</f>
        <v>97300.010743136721</v>
      </c>
      <c r="BM76" s="126">
        <f>'[3]Yearly HC Ethylene'!AG76</f>
        <v>110401.7155348559</v>
      </c>
      <c r="BN76" s="126">
        <f>'[3]Yearly HC Ethylene'!AH76</f>
        <v>125267.86381507355</v>
      </c>
      <c r="BO76" s="126"/>
      <c r="BP76" s="126">
        <f t="shared" si="85"/>
        <v>0</v>
      </c>
      <c r="BQ76" s="126">
        <f t="shared" si="86"/>
        <v>8066.4887086493181</v>
      </c>
      <c r="BR76" s="126">
        <f t="shared" si="87"/>
        <v>8786.3033443835429</v>
      </c>
      <c r="BS76" s="126">
        <f t="shared" si="88"/>
        <v>9581.3792860366357</v>
      </c>
      <c r="BT76" s="126">
        <f t="shared" si="89"/>
        <v>10460.56834495291</v>
      </c>
      <c r="BU76" s="126">
        <f t="shared" si="90"/>
        <v>11433.838329613274</v>
      </c>
      <c r="BV76" s="126">
        <f t="shared" si="91"/>
        <v>12512.418828078087</v>
      </c>
      <c r="BW76" s="126">
        <f t="shared" si="92"/>
        <v>13708.966356132096</v>
      </c>
      <c r="BX76" s="126">
        <f t="shared" si="93"/>
        <v>15037.751463398996</v>
      </c>
      <c r="BY76" s="126">
        <f t="shared" si="94"/>
        <v>16514.870737880963</v>
      </c>
      <c r="BZ76" s="126">
        <f t="shared" si="95"/>
        <v>18158.487044404141</v>
      </c>
      <c r="CA76" s="126">
        <f t="shared" si="96"/>
        <v>19989.101780622004</v>
      </c>
      <c r="CB76" s="126">
        <f t="shared" si="97"/>
        <v>22029.863442696285</v>
      </c>
      <c r="CC76" s="126">
        <f t="shared" si="98"/>
        <v>24306.917369659968</v>
      </c>
      <c r="CD76" s="126">
        <f t="shared" si="99"/>
        <v>26849.802189976901</v>
      </c>
      <c r="CE76" s="126">
        <f t="shared" si="100"/>
        <v>29691.899236400244</v>
      </c>
      <c r="CF76" s="126">
        <f t="shared" si="101"/>
        <v>32870.942037754758</v>
      </c>
      <c r="CG76" s="126">
        <f t="shared" si="102"/>
        <v>36429.593952181101</v>
      </c>
      <c r="CH76" s="126">
        <f t="shared" si="103"/>
        <v>40416.103090950499</v>
      </c>
      <c r="CI76" s="126">
        <f t="shared" si="104"/>
        <v>44885.044912508863</v>
      </c>
      <c r="CJ76" s="126">
        <f t="shared" si="105"/>
        <v>49898.164262595194</v>
      </c>
      <c r="CK76" s="126">
        <f t="shared" si="106"/>
        <v>55525.330220404299</v>
      </c>
      <c r="CL76" s="126">
        <f t="shared" si="107"/>
        <v>61845.618908132979</v>
      </c>
      <c r="CM76" s="126">
        <f t="shared" si="108"/>
        <v>68948.541460576263</v>
      </c>
      <c r="CN76" s="126">
        <f t="shared" si="109"/>
        <v>76935.436665309229</v>
      </c>
      <c r="CO76" s="126">
        <f t="shared" si="110"/>
        <v>85921.050409365678</v>
      </c>
      <c r="CP76" s="126">
        <f t="shared" si="111"/>
        <v>96035.327047157771</v>
      </c>
      <c r="CQ76" s="126">
        <f t="shared" si="112"/>
        <v>107425.44118426777</v>
      </c>
      <c r="CR76" s="126">
        <f t="shared" si="113"/>
        <v>120258.10220668829</v>
      </c>
      <c r="CS76" s="126">
        <f t="shared" si="114"/>
        <v>134722.16823637372</v>
      </c>
      <c r="CT76" s="126">
        <f t="shared" si="115"/>
        <v>151031.61113112784</v>
      </c>
    </row>
    <row r="77" spans="1:98">
      <c r="A77" s="381"/>
      <c r="B77" s="1" t="s">
        <v>118</v>
      </c>
      <c r="C77" s="5" t="s">
        <v>197</v>
      </c>
      <c r="D77" s="126">
        <f>'[2]Yearly HC Ethylene'!D77</f>
        <v>0</v>
      </c>
      <c r="E77" s="126">
        <f>'[2]Yearly HC Ethylene'!E77</f>
        <v>218.75939576616392</v>
      </c>
      <c r="F77" s="126">
        <f>'[2]Yearly HC Ethylene'!F77</f>
        <v>230.06205216268057</v>
      </c>
      <c r="G77" s="126">
        <f>'[2]Yearly HC Ethylene'!G77</f>
        <v>241.94868366650664</v>
      </c>
      <c r="H77" s="126">
        <f>'[2]Yearly HC Ethylene'!H77</f>
        <v>254.44946255874282</v>
      </c>
      <c r="I77" s="126">
        <f>'[2]Yearly HC Ethylene'!I77</f>
        <v>267.59612003376111</v>
      </c>
      <c r="J77" s="126">
        <f>'[2]Yearly HC Ethylene'!J77</f>
        <v>281.42202674368548</v>
      </c>
      <c r="K77" s="126">
        <f>'[2]Yearly HC Ethylene'!K77</f>
        <v>295.96227750436611</v>
      </c>
      <c r="L77" s="126">
        <f>'[2]Yearly HC Ethylene'!L77</f>
        <v>311.25378037786055</v>
      </c>
      <c r="M77" s="126">
        <f>'[2]Yearly HC Ethylene'!M77</f>
        <v>327.33535035754807</v>
      </c>
      <c r="N77" s="126">
        <f>'[2]Yearly HC Ethylene'!N77</f>
        <v>344.24780789367782</v>
      </c>
      <c r="O77" s="126">
        <f>'[2]Yearly HC Ethylene'!O77</f>
        <v>362.03408250944386</v>
      </c>
      <c r="P77" s="126">
        <f>'[2]Yearly HC Ethylene'!P77</f>
        <v>380.73932177060027</v>
      </c>
      <c r="Q77" s="126">
        <f>'[2]Yearly HC Ethylene'!Q77</f>
        <v>400.41100588521368</v>
      </c>
      <c r="R77" s="126">
        <f>'[2]Yearly HC Ethylene'!R77</f>
        <v>421.09906822445004</v>
      </c>
      <c r="S77" s="126">
        <f>'[2]Yearly HC Ethylene'!S77</f>
        <v>442.8560220703169</v>
      </c>
      <c r="T77" s="126">
        <f>'[2]Yearly HC Ethylene'!T77</f>
        <v>465.73709391209189</v>
      </c>
      <c r="U77" s="126">
        <f>'[2]Yearly HC Ethylene'!U77</f>
        <v>489.80036362978268</v>
      </c>
      <c r="V77" s="126">
        <f>'[2]Yearly HC Ethylene'!V77</f>
        <v>515.10691192046022</v>
      </c>
      <c r="W77" s="126">
        <f>'[2]Yearly HC Ethylene'!W77</f>
        <v>541.72097534167574</v>
      </c>
      <c r="X77" s="126">
        <f>'[2]Yearly HC Ethylene'!X77</f>
        <v>569.71010936551158</v>
      </c>
      <c r="Y77" s="126">
        <f>'[2]Yearly HC Ethylene'!Y77</f>
        <v>599.14535985716668</v>
      </c>
      <c r="Z77" s="126">
        <f>'[2]Yearly HC Ethylene'!Z77</f>
        <v>630.1014434133275</v>
      </c>
      <c r="AA77" s="126">
        <f>'[2]Yearly HC Ethylene'!AA77</f>
        <v>662.65693701810164</v>
      </c>
      <c r="AB77" s="126">
        <f>'[2]Yearly HC Ethylene'!AB77</f>
        <v>696.89447749791395</v>
      </c>
      <c r="AC77" s="126">
        <f>'[2]Yearly HC Ethylene'!AC77</f>
        <v>732.90097128165257</v>
      </c>
      <c r="AD77" s="126">
        <f>'[2]Yearly HC Ethylene'!AD77</f>
        <v>770.76781499849926</v>
      </c>
      <c r="AE77" s="126">
        <f>'[2]Yearly HC Ethylene'!AE77</f>
        <v>810.59112747342522</v>
      </c>
      <c r="AF77" s="126">
        <f>'[2]Yearly HC Ethylene'!AF77</f>
        <v>852.47199370917701</v>
      </c>
      <c r="AG77" s="126">
        <f>'[2]Yearly HC Ethylene'!AG77</f>
        <v>896.51672147413535</v>
      </c>
      <c r="AH77" s="126">
        <f>'[2]Yearly HC Ethylene'!AH77</f>
        <v>942.83711114729476</v>
      </c>
      <c r="AI77" s="126"/>
      <c r="AJ77" s="126">
        <f>'[3]Yearly HC Ethylene'!D77</f>
        <v>0</v>
      </c>
      <c r="AK77" s="126">
        <f>'[3]Yearly HC Ethylene'!E77</f>
        <v>5.9035642245866766</v>
      </c>
      <c r="AL77" s="126">
        <f>'[3]Yearly HC Ethylene'!F77</f>
        <v>6.2085840739585221</v>
      </c>
      <c r="AM77" s="126">
        <f>'[3]Yearly HC Ethylene'!G77</f>
        <v>6.5293634043779676</v>
      </c>
      <c r="AN77" s="126">
        <f>'[3]Yearly HC Ethylene'!H77</f>
        <v>6.8667164620110182</v>
      </c>
      <c r="AO77" s="126">
        <f>'[3]Yearly HC Ethylene'!I77</f>
        <v>7.2214995627349463</v>
      </c>
      <c r="AP77" s="126">
        <f>'[3]Yearly HC Ethylene'!J77</f>
        <v>7.59461326575701</v>
      </c>
      <c r="AQ77" s="126">
        <f>'[3]Yearly HC Ethylene'!K77</f>
        <v>7.987004659537547</v>
      </c>
      <c r="AR77" s="126">
        <f>'[3]Yearly HC Ethylene'!L77</f>
        <v>8.3996697658199864</v>
      </c>
      <c r="AS77" s="126">
        <f>'[3]Yearly HC Ethylene'!M77</f>
        <v>8.8336560678700806</v>
      </c>
      <c r="AT77" s="126">
        <f>'[3]Yearly HC Ethylene'!N77</f>
        <v>9.2900651693418244</v>
      </c>
      <c r="AU77" s="126">
        <f>'[3]Yearly HC Ethylene'!O77</f>
        <v>9.7700555905192079</v>
      </c>
      <c r="AV77" s="126">
        <f>'[3]Yearly HC Ethylene'!P77</f>
        <v>10.274845709031579</v>
      </c>
      <c r="AW77" s="126">
        <f>'[3]Yearly HC Ethylene'!Q77</f>
        <v>10.805716852507119</v>
      </c>
      <c r="AX77" s="126">
        <f>'[3]Yearly HC Ethylene'!R77</f>
        <v>11.364016551014632</v>
      </c>
      <c r="AY77" s="126">
        <f>'[3]Yearly HC Ethylene'!S77</f>
        <v>11.951161957549486</v>
      </c>
      <c r="AZ77" s="126">
        <f>'[3]Yearly HC Ethylene'!T77</f>
        <v>12.568643445246087</v>
      </c>
      <c r="BA77" s="126">
        <f>'[3]Yearly HC Ethylene'!U77</f>
        <v>13.218028390447657</v>
      </c>
      <c r="BB77" s="126">
        <f>'[3]Yearly HC Ethylene'!V77</f>
        <v>13.900965151236276</v>
      </c>
      <c r="BC77" s="126">
        <f>'[3]Yearly HC Ethylene'!W77</f>
        <v>14.619187251521812</v>
      </c>
      <c r="BD77" s="126">
        <f>'[3]Yearly HC Ethylene'!X77</f>
        <v>15.374517781310356</v>
      </c>
      <c r="BE77" s="126">
        <f>'[3]Yearly HC Ethylene'!Y77</f>
        <v>16.168874024321884</v>
      </c>
      <c r="BF77" s="126">
        <f>'[3]Yearly HC Ethylene'!Z77</f>
        <v>17.004272324703066</v>
      </c>
      <c r="BG77" s="126">
        <f>'[3]Yearly HC Ethylene'!AA77</f>
        <v>17.882833205189058</v>
      </c>
      <c r="BH77" s="126">
        <f>'[3]Yearly HC Ethylene'!AB77</f>
        <v>18.806786749705662</v>
      </c>
      <c r="BI77" s="126">
        <f>'[3]Yearly HC Ethylene'!AC77</f>
        <v>19.77847826407471</v>
      </c>
      <c r="BJ77" s="126">
        <f>'[3]Yearly HC Ethylene'!AD77</f>
        <v>20.800374229191323</v>
      </c>
      <c r="BK77" s="126">
        <f>'[3]Yearly HC Ethylene'!AE77</f>
        <v>21.875068561784982</v>
      </c>
      <c r="BL77" s="126">
        <f>'[3]Yearly HC Ethylene'!AF77</f>
        <v>23.005289198654772</v>
      </c>
      <c r="BM77" s="126">
        <f>'[3]Yearly HC Ethylene'!AG77</f>
        <v>24.193905021093819</v>
      </c>
      <c r="BN77" s="126">
        <f>'[3]Yearly HC Ethylene'!AH77</f>
        <v>25.443933137077828</v>
      </c>
      <c r="BO77" s="126"/>
      <c r="BP77" s="126">
        <f t="shared" si="85"/>
        <v>0</v>
      </c>
      <c r="BQ77" s="126">
        <f t="shared" si="86"/>
        <v>224.66295999075061</v>
      </c>
      <c r="BR77" s="126">
        <f t="shared" si="87"/>
        <v>236.27063623663909</v>
      </c>
      <c r="BS77" s="126">
        <f t="shared" si="88"/>
        <v>248.4780470708846</v>
      </c>
      <c r="BT77" s="126">
        <f t="shared" si="89"/>
        <v>261.31617902075385</v>
      </c>
      <c r="BU77" s="126">
        <f t="shared" si="90"/>
        <v>274.81761959649606</v>
      </c>
      <c r="BV77" s="126">
        <f t="shared" si="91"/>
        <v>289.01664000944248</v>
      </c>
      <c r="BW77" s="126">
        <f t="shared" si="92"/>
        <v>303.94928216390366</v>
      </c>
      <c r="BX77" s="126">
        <f t="shared" si="93"/>
        <v>319.65345014368052</v>
      </c>
      <c r="BY77" s="126">
        <f t="shared" si="94"/>
        <v>336.16900642541816</v>
      </c>
      <c r="BZ77" s="126">
        <f t="shared" si="95"/>
        <v>353.53787306301962</v>
      </c>
      <c r="CA77" s="126">
        <f t="shared" si="96"/>
        <v>371.8041380999631</v>
      </c>
      <c r="CB77" s="126">
        <f t="shared" si="97"/>
        <v>391.01416747963185</v>
      </c>
      <c r="CC77" s="126">
        <f t="shared" si="98"/>
        <v>411.21672273772083</v>
      </c>
      <c r="CD77" s="126">
        <f t="shared" si="99"/>
        <v>432.46308477546467</v>
      </c>
      <c r="CE77" s="126">
        <f t="shared" si="100"/>
        <v>454.80718402786636</v>
      </c>
      <c r="CF77" s="126">
        <f t="shared" si="101"/>
        <v>478.30573735733799</v>
      </c>
      <c r="CG77" s="126">
        <f t="shared" si="102"/>
        <v>503.01839202023035</v>
      </c>
      <c r="CH77" s="126">
        <f t="shared" si="103"/>
        <v>529.0078770716965</v>
      </c>
      <c r="CI77" s="126">
        <f t="shared" si="104"/>
        <v>556.34016259319753</v>
      </c>
      <c r="CJ77" s="126">
        <f t="shared" si="105"/>
        <v>585.08462714682196</v>
      </c>
      <c r="CK77" s="126">
        <f t="shared" si="106"/>
        <v>615.31423388148858</v>
      </c>
      <c r="CL77" s="126">
        <f t="shared" si="107"/>
        <v>647.10571573803054</v>
      </c>
      <c r="CM77" s="126">
        <f t="shared" si="108"/>
        <v>680.5397702232907</v>
      </c>
      <c r="CN77" s="126">
        <f t="shared" si="109"/>
        <v>715.70126424761963</v>
      </c>
      <c r="CO77" s="126">
        <f t="shared" si="110"/>
        <v>752.67944954572727</v>
      </c>
      <c r="CP77" s="126">
        <f t="shared" si="111"/>
        <v>791.5681892276906</v>
      </c>
      <c r="CQ77" s="126">
        <f t="shared" si="112"/>
        <v>832.46619603521015</v>
      </c>
      <c r="CR77" s="126">
        <f t="shared" si="113"/>
        <v>875.47728290783175</v>
      </c>
      <c r="CS77" s="126">
        <f t="shared" si="114"/>
        <v>920.71062649522912</v>
      </c>
      <c r="CT77" s="126">
        <f t="shared" si="115"/>
        <v>968.28104428437257</v>
      </c>
    </row>
    <row r="78" spans="1:98" s="14" customFormat="1">
      <c r="A78" s="382"/>
      <c r="B78" s="10" t="s">
        <v>119</v>
      </c>
      <c r="C78" s="62" t="s">
        <v>197</v>
      </c>
      <c r="D78" s="127">
        <f>'[2]Yearly HC Ethylene'!D78</f>
        <v>0</v>
      </c>
      <c r="E78" s="127">
        <f>'[2]Yearly HC Ethylene'!E78</f>
        <v>7586.3232640665346</v>
      </c>
      <c r="F78" s="127">
        <f>'[2]Yearly HC Ethylene'!F78</f>
        <v>8039.1525449245501</v>
      </c>
      <c r="G78" s="127">
        <f>'[2]Yearly HC Ethylene'!G78</f>
        <v>8519.020875600716</v>
      </c>
      <c r="H78" s="127">
        <f>'[2]Yearly HC Ethylene'!H78</f>
        <v>9027.5432902419143</v>
      </c>
      <c r="I78" s="127">
        <f>'[2]Yearly HC Ethylene'!I78</f>
        <v>9566.4313141665752</v>
      </c>
      <c r="J78" s="127">
        <f>'[2]Yearly HC Ethylene'!J78</f>
        <v>10137.498730116091</v>
      </c>
      <c r="K78" s="127">
        <f>'[2]Yearly HC Ethylene'!K78</f>
        <v>10742.667689162783</v>
      </c>
      <c r="L78" s="127">
        <f>'[2]Yearly HC Ethylene'!L78</f>
        <v>11383.975186878057</v>
      </c>
      <c r="M78" s="127">
        <f>'[2]Yearly HC Ethylene'!M78</f>
        <v>12063.579926597316</v>
      </c>
      <c r="N78" s="127">
        <f>'[2]Yearly HC Ethylene'!N78</f>
        <v>12783.769592922852</v>
      </c>
      <c r="O78" s="127">
        <f>'[2]Yearly HC Ethylene'!O78</f>
        <v>13546.968559990368</v>
      </c>
      <c r="P78" s="127">
        <f>'[2]Yearly HC Ethylene'!P78</f>
        <v>14355.746060490681</v>
      </c>
      <c r="Q78" s="127">
        <f>'[2]Yearly HC Ethylene'!Q78</f>
        <v>15212.824842992322</v>
      </c>
      <c r="R78" s="127">
        <f>'[2]Yearly HC Ethylene'!R78</f>
        <v>16121.09034675845</v>
      </c>
      <c r="S78" s="127">
        <f>'[2]Yearly HC Ethylene'!S78</f>
        <v>17083.60042499565</v>
      </c>
      <c r="T78" s="127">
        <f>'[2]Yearly HC Ethylene'!T78</f>
        <v>18103.595649323808</v>
      </c>
      <c r="U78" s="127">
        <f>'[2]Yearly HC Ethylene'!U78</f>
        <v>19184.510230215437</v>
      </c>
      <c r="V78" s="127">
        <f>'[2]Yearly HC Ethylene'!V78</f>
        <v>20329.983590231062</v>
      </c>
      <c r="W78" s="127">
        <f>'[2]Yearly HC Ethylene'!W78</f>
        <v>21543.872629079884</v>
      </c>
      <c r="X78" s="127">
        <f>'[2]Yearly HC Ethylene'!X78</f>
        <v>22830.264721867668</v>
      </c>
      <c r="Y78" s="127">
        <f>'[2]Yearly HC Ethylene'!Y78</f>
        <v>24193.491494367459</v>
      </c>
      <c r="Z78" s="127">
        <f>'[2]Yearly HC Ethylene'!Z78</f>
        <v>25638.143421770994</v>
      </c>
      <c r="AA78" s="127">
        <f>'[2]Yearly HC Ethylene'!AA78</f>
        <v>27169.085300154238</v>
      </c>
      <c r="AB78" s="127">
        <f>'[2]Yearly HC Ethylene'!AB78</f>
        <v>28791.472642837514</v>
      </c>
      <c r="AC78" s="127">
        <f>'[2]Yearly HC Ethylene'!AC78</f>
        <v>30510.769056938316</v>
      </c>
      <c r="AD78" s="127">
        <f>'[2]Yearly HC Ethylene'!AD78</f>
        <v>32332.764658722976</v>
      </c>
      <c r="AE78" s="127">
        <f>'[2]Yearly HC Ethylene'!AE78</f>
        <v>34263.59558986772</v>
      </c>
      <c r="AF78" s="127">
        <f>'[2]Yearly HC Ethylene'!AF78</f>
        <v>36309.764700453808</v>
      </c>
      <c r="AG78" s="127">
        <f>'[2]Yearly HC Ethylene'!AG78</f>
        <v>38478.163468456325</v>
      </c>
      <c r="AH78" s="127">
        <f>'[2]Yearly HC Ethylene'!AH78</f>
        <v>40776.095229660728</v>
      </c>
      <c r="AI78" s="127"/>
      <c r="AJ78" s="127">
        <f>'[3]Yearly HC Ethylene'!D78</f>
        <v>0</v>
      </c>
      <c r="AK78" s="127">
        <f>'[3]Yearly HC Ethylene'!E78</f>
        <v>5328.5142925478422</v>
      </c>
      <c r="AL78" s="127">
        <f>'[3]Yearly HC Ethylene'!F78</f>
        <v>6045.860472596215</v>
      </c>
      <c r="AM78" s="127">
        <f>'[3]Yearly HC Ethylene'!G78</f>
        <v>6859.8058064219176</v>
      </c>
      <c r="AN78" s="127">
        <f>'[3]Yearly HC Ethylene'!H78</f>
        <v>7783.3599145204944</v>
      </c>
      <c r="AO78" s="127">
        <f>'[3]Yearly HC Ethylene'!I78</f>
        <v>8831.284577865099</v>
      </c>
      <c r="AP78" s="127">
        <f>'[3]Yearly HC Ethylene'!J78</f>
        <v>10020.329725959346</v>
      </c>
      <c r="AQ78" s="127">
        <f>'[3]Yearly HC Ethylene'!K78</f>
        <v>11369.501208907888</v>
      </c>
      <c r="AR78" s="127">
        <f>'[3]Yearly HC Ethylene'!L78</f>
        <v>12900.36463434084</v>
      </c>
      <c r="AS78" s="127">
        <f>'[3]Yearly HC Ethylene'!M78</f>
        <v>14637.390126593464</v>
      </c>
      <c r="AT78" s="127">
        <f>'[3]Yearly HC Ethylene'!N78</f>
        <v>16608.343519763366</v>
      </c>
      <c r="AU78" s="127">
        <f>'[3]Yearly HC Ethylene'!O78</f>
        <v>18844.730238602173</v>
      </c>
      <c r="AV78" s="127">
        <f>'[3]Yearly HC Ethylene'!P78</f>
        <v>21382.298963513964</v>
      </c>
      <c r="AW78" s="127">
        <f>'[3]Yearly HC Ethylene'!Q78</f>
        <v>24261.613131697832</v>
      </c>
      <c r="AX78" s="127">
        <f>'[3]Yearly HC Ethylene'!R78</f>
        <v>27528.699410961166</v>
      </c>
      <c r="AY78" s="127">
        <f>'[3]Yearly HC Ethylene'!S78</f>
        <v>31235.783513288658</v>
      </c>
      <c r="AZ78" s="127">
        <f>'[3]Yearly HC Ethylene'!T78</f>
        <v>35442.125111543886</v>
      </c>
      <c r="BA78" s="127">
        <f>'[3]Yearly HC Ethylene'!U78</f>
        <v>40214.965207036446</v>
      </c>
      <c r="BB78" s="127">
        <f>'[3]Yearly HC Ethylene'!V78</f>
        <v>45630.601093430429</v>
      </c>
      <c r="BC78" s="127">
        <f>'[3]Yearly HC Ethylene'!W78</f>
        <v>51775.606102343867</v>
      </c>
      <c r="BD78" s="127">
        <f>'[3]Yearly HC Ethylene'!X78</f>
        <v>58748.213630602993</v>
      </c>
      <c r="BE78" s="127">
        <f>'[3]Yearly HC Ethylene'!Y78</f>
        <v>66659.887575475499</v>
      </c>
      <c r="BF78" s="127">
        <f>'[3]Yearly HC Ethylene'!Z78</f>
        <v>75637.104284296729</v>
      </c>
      <c r="BG78" s="127">
        <f>'[3]Yearly HC Ethylene'!AA78</f>
        <v>85823.374506370557</v>
      </c>
      <c r="BH78" s="127">
        <f>'[3]Yearly HC Ethylene'!AB78</f>
        <v>97381.537671925544</v>
      </c>
      <c r="BI78" s="127">
        <f>'[3]Yearly HC Ethylene'!AC78</f>
        <v>110496.36517658208</v>
      </c>
      <c r="BJ78" s="127">
        <f>'[3]Yearly HC Ethylene'!AD78</f>
        <v>125377.51428983628</v>
      </c>
      <c r="BK78" s="127">
        <f>'[3]Yearly HC Ethylene'!AE78</f>
        <v>142262.87991146985</v>
      </c>
      <c r="BL78" s="127">
        <f>'[3]Yearly HC Ethylene'!AF78</f>
        <v>161422.39776016376</v>
      </c>
      <c r="BM78" s="127">
        <f>'[3]Yearly HC Ethylene'!AG78</f>
        <v>183162.35979561074</v>
      </c>
      <c r="BN78" s="127">
        <f>'[3]Yearly HC Ethylene'!AH78</f>
        <v>207830.31086446665</v>
      </c>
      <c r="BO78" s="127"/>
      <c r="BP78" s="127">
        <f t="shared" si="85"/>
        <v>0</v>
      </c>
      <c r="BQ78" s="127">
        <f t="shared" si="86"/>
        <v>12914.837556614377</v>
      </c>
      <c r="BR78" s="127">
        <f t="shared" si="87"/>
        <v>14085.013017520765</v>
      </c>
      <c r="BS78" s="127">
        <f t="shared" si="88"/>
        <v>15378.826682022634</v>
      </c>
      <c r="BT78" s="127">
        <f t="shared" si="89"/>
        <v>16810.90320476241</v>
      </c>
      <c r="BU78" s="127">
        <f t="shared" si="90"/>
        <v>18397.715892031672</v>
      </c>
      <c r="BV78" s="127">
        <f t="shared" si="91"/>
        <v>20157.828456075436</v>
      </c>
      <c r="BW78" s="127">
        <f t="shared" si="92"/>
        <v>22112.168898070671</v>
      </c>
      <c r="BX78" s="127">
        <f t="shared" si="93"/>
        <v>24284.339821218899</v>
      </c>
      <c r="BY78" s="127">
        <f t="shared" si="94"/>
        <v>26700.97005319078</v>
      </c>
      <c r="BZ78" s="127">
        <f t="shared" si="95"/>
        <v>29392.113112686216</v>
      </c>
      <c r="CA78" s="127">
        <f t="shared" si="96"/>
        <v>32391.698798592541</v>
      </c>
      <c r="CB78" s="127">
        <f t="shared" si="97"/>
        <v>35738.045024004648</v>
      </c>
      <c r="CC78" s="127">
        <f t="shared" si="98"/>
        <v>39474.437974690154</v>
      </c>
      <c r="CD78" s="127">
        <f t="shared" si="99"/>
        <v>43649.789757719613</v>
      </c>
      <c r="CE78" s="127">
        <f t="shared" si="100"/>
        <v>48319.383938284307</v>
      </c>
      <c r="CF78" s="127">
        <f t="shared" si="101"/>
        <v>53545.720760867698</v>
      </c>
      <c r="CG78" s="127">
        <f t="shared" si="102"/>
        <v>59399.47543725188</v>
      </c>
      <c r="CH78" s="127">
        <f t="shared" si="103"/>
        <v>65960.584683661495</v>
      </c>
      <c r="CI78" s="127">
        <f t="shared" si="104"/>
        <v>73319.478731423747</v>
      </c>
      <c r="CJ78" s="127">
        <f t="shared" si="105"/>
        <v>81578.478352470658</v>
      </c>
      <c r="CK78" s="127">
        <f t="shared" si="106"/>
        <v>90853.379069842951</v>
      </c>
      <c r="CL78" s="127">
        <f t="shared" si="107"/>
        <v>101275.24770606772</v>
      </c>
      <c r="CM78" s="127">
        <f t="shared" si="108"/>
        <v>112992.4598065248</v>
      </c>
      <c r="CN78" s="127">
        <f t="shared" si="109"/>
        <v>126173.01031476306</v>
      </c>
      <c r="CO78" s="127">
        <f t="shared" si="110"/>
        <v>141007.1342335204</v>
      </c>
      <c r="CP78" s="127">
        <f t="shared" si="111"/>
        <v>157710.27894855925</v>
      </c>
      <c r="CQ78" s="127">
        <f t="shared" si="112"/>
        <v>176526.47550133755</v>
      </c>
      <c r="CR78" s="127">
        <f t="shared" si="113"/>
        <v>197732.16246061758</v>
      </c>
      <c r="CS78" s="127">
        <f t="shared" si="114"/>
        <v>221640.52326406707</v>
      </c>
      <c r="CT78" s="127">
        <f t="shared" si="115"/>
        <v>248606.40609412739</v>
      </c>
    </row>
    <row r="79" spans="1:98" s="13" customFormat="1">
      <c r="A79" s="380" t="s">
        <v>120</v>
      </c>
      <c r="B79" s="6" t="s">
        <v>121</v>
      </c>
      <c r="C79" s="7" t="s">
        <v>197</v>
      </c>
      <c r="D79" s="125">
        <f>'[2]Yearly HC Ethylene'!D79</f>
        <v>0</v>
      </c>
      <c r="E79" s="125">
        <f>'[2]Yearly HC Ethylene'!E79</f>
        <v>218.75939576616392</v>
      </c>
      <c r="F79" s="125">
        <f>'[2]Yearly HC Ethylene'!F79</f>
        <v>230.06205216268057</v>
      </c>
      <c r="G79" s="125">
        <f>'[2]Yearly HC Ethylene'!G79</f>
        <v>241.94868366650664</v>
      </c>
      <c r="H79" s="125">
        <f>'[2]Yearly HC Ethylene'!H79</f>
        <v>254.44946255874282</v>
      </c>
      <c r="I79" s="125">
        <f>'[2]Yearly HC Ethylene'!I79</f>
        <v>267.59612003376111</v>
      </c>
      <c r="J79" s="125">
        <f>'[2]Yearly HC Ethylene'!J79</f>
        <v>281.42202674368548</v>
      </c>
      <c r="K79" s="125">
        <f>'[2]Yearly HC Ethylene'!K79</f>
        <v>295.96227750436611</v>
      </c>
      <c r="L79" s="125">
        <f>'[2]Yearly HC Ethylene'!L79</f>
        <v>311.25378037786055</v>
      </c>
      <c r="M79" s="125">
        <f>'[2]Yearly HC Ethylene'!M79</f>
        <v>327.33535035754807</v>
      </c>
      <c r="N79" s="125">
        <f>'[2]Yearly HC Ethylene'!N79</f>
        <v>344.24780789367782</v>
      </c>
      <c r="O79" s="125">
        <f>'[2]Yearly HC Ethylene'!O79</f>
        <v>362.03408250944386</v>
      </c>
      <c r="P79" s="125">
        <f>'[2]Yearly HC Ethylene'!P79</f>
        <v>380.73932177060027</v>
      </c>
      <c r="Q79" s="125">
        <f>'[2]Yearly HC Ethylene'!Q79</f>
        <v>400.41100588521368</v>
      </c>
      <c r="R79" s="125">
        <f>'[2]Yearly HC Ethylene'!R79</f>
        <v>421.09906822445004</v>
      </c>
      <c r="S79" s="125">
        <f>'[2]Yearly HC Ethylene'!S79</f>
        <v>442.8560220703169</v>
      </c>
      <c r="T79" s="125">
        <f>'[2]Yearly HC Ethylene'!T79</f>
        <v>465.73709391209189</v>
      </c>
      <c r="U79" s="125">
        <f>'[2]Yearly HC Ethylene'!U79</f>
        <v>489.80036362978268</v>
      </c>
      <c r="V79" s="125">
        <f>'[2]Yearly HC Ethylene'!V79</f>
        <v>515.10691192046022</v>
      </c>
      <c r="W79" s="125">
        <f>'[2]Yearly HC Ethylene'!W79</f>
        <v>541.72097534167574</v>
      </c>
      <c r="X79" s="125">
        <f>'[2]Yearly HC Ethylene'!X79</f>
        <v>569.71010936551158</v>
      </c>
      <c r="Y79" s="125">
        <f>'[2]Yearly HC Ethylene'!Y79</f>
        <v>599.14535985716668</v>
      </c>
      <c r="Z79" s="125">
        <f>'[2]Yearly HC Ethylene'!Z79</f>
        <v>630.1014434133275</v>
      </c>
      <c r="AA79" s="125">
        <f>'[2]Yearly HC Ethylene'!AA79</f>
        <v>662.65693701810164</v>
      </c>
      <c r="AB79" s="125">
        <f>'[2]Yearly HC Ethylene'!AB79</f>
        <v>696.89447749791395</v>
      </c>
      <c r="AC79" s="125">
        <f>'[2]Yearly HC Ethylene'!AC79</f>
        <v>732.90097128165257</v>
      </c>
      <c r="AD79" s="125">
        <f>'[2]Yearly HC Ethylene'!AD79</f>
        <v>770.76781499849926</v>
      </c>
      <c r="AE79" s="125">
        <f>'[2]Yearly HC Ethylene'!AE79</f>
        <v>810.59112747342522</v>
      </c>
      <c r="AF79" s="125">
        <f>'[2]Yearly HC Ethylene'!AF79</f>
        <v>852.47199370917701</v>
      </c>
      <c r="AG79" s="125">
        <f>'[2]Yearly HC Ethylene'!AG79</f>
        <v>896.51672147413535</v>
      </c>
      <c r="AH79" s="125">
        <f>'[2]Yearly HC Ethylene'!AH79</f>
        <v>942.83711114729476</v>
      </c>
      <c r="AI79" s="125"/>
      <c r="AJ79" s="125">
        <f>'[3]Yearly HC Ethylene'!D79</f>
        <v>0</v>
      </c>
      <c r="AK79" s="125">
        <f>'[3]Yearly HC Ethylene'!E79</f>
        <v>5.9035642245866766</v>
      </c>
      <c r="AL79" s="125">
        <f>'[3]Yearly HC Ethylene'!F79</f>
        <v>6.2085840739585221</v>
      </c>
      <c r="AM79" s="125">
        <f>'[3]Yearly HC Ethylene'!G79</f>
        <v>6.5293634043779676</v>
      </c>
      <c r="AN79" s="125">
        <f>'[3]Yearly HC Ethylene'!H79</f>
        <v>6.8667164620110182</v>
      </c>
      <c r="AO79" s="125">
        <f>'[3]Yearly HC Ethylene'!I79</f>
        <v>7.2214995627349463</v>
      </c>
      <c r="AP79" s="125">
        <f>'[3]Yearly HC Ethylene'!J79</f>
        <v>7.59461326575701</v>
      </c>
      <c r="AQ79" s="125">
        <f>'[3]Yearly HC Ethylene'!K79</f>
        <v>7.987004659537547</v>
      </c>
      <c r="AR79" s="125">
        <f>'[3]Yearly HC Ethylene'!L79</f>
        <v>8.3996697658199864</v>
      </c>
      <c r="AS79" s="125">
        <f>'[3]Yearly HC Ethylene'!M79</f>
        <v>8.8336560678700806</v>
      </c>
      <c r="AT79" s="125">
        <f>'[3]Yearly HC Ethylene'!N79</f>
        <v>9.2900651693418244</v>
      </c>
      <c r="AU79" s="125">
        <f>'[3]Yearly HC Ethylene'!O79</f>
        <v>9.7700555905192079</v>
      </c>
      <c r="AV79" s="125">
        <f>'[3]Yearly HC Ethylene'!P79</f>
        <v>10.274845709031579</v>
      </c>
      <c r="AW79" s="125">
        <f>'[3]Yearly HC Ethylene'!Q79</f>
        <v>10.805716852507119</v>
      </c>
      <c r="AX79" s="125">
        <f>'[3]Yearly HC Ethylene'!R79</f>
        <v>11.364016551014632</v>
      </c>
      <c r="AY79" s="125">
        <f>'[3]Yearly HC Ethylene'!S79</f>
        <v>11.951161957549486</v>
      </c>
      <c r="AZ79" s="125">
        <f>'[3]Yearly HC Ethylene'!T79</f>
        <v>12.568643445246087</v>
      </c>
      <c r="BA79" s="125">
        <f>'[3]Yearly HC Ethylene'!U79</f>
        <v>13.218028390447657</v>
      </c>
      <c r="BB79" s="125">
        <f>'[3]Yearly HC Ethylene'!V79</f>
        <v>13.900965151236276</v>
      </c>
      <c r="BC79" s="125">
        <f>'[3]Yearly HC Ethylene'!W79</f>
        <v>14.619187251521812</v>
      </c>
      <c r="BD79" s="125">
        <f>'[3]Yearly HC Ethylene'!X79</f>
        <v>15.374517781310356</v>
      </c>
      <c r="BE79" s="125">
        <f>'[3]Yearly HC Ethylene'!Y79</f>
        <v>16.168874024321884</v>
      </c>
      <c r="BF79" s="125">
        <f>'[3]Yearly HC Ethylene'!Z79</f>
        <v>17.004272324703066</v>
      </c>
      <c r="BG79" s="125">
        <f>'[3]Yearly HC Ethylene'!AA79</f>
        <v>17.882833205189058</v>
      </c>
      <c r="BH79" s="125">
        <f>'[3]Yearly HC Ethylene'!AB79</f>
        <v>18.806786749705662</v>
      </c>
      <c r="BI79" s="125">
        <f>'[3]Yearly HC Ethylene'!AC79</f>
        <v>19.77847826407471</v>
      </c>
      <c r="BJ79" s="125">
        <f>'[3]Yearly HC Ethylene'!AD79</f>
        <v>20.800374229191323</v>
      </c>
      <c r="BK79" s="125">
        <f>'[3]Yearly HC Ethylene'!AE79</f>
        <v>21.875068561784982</v>
      </c>
      <c r="BL79" s="125">
        <f>'[3]Yearly HC Ethylene'!AF79</f>
        <v>23.005289198654772</v>
      </c>
      <c r="BM79" s="125">
        <f>'[3]Yearly HC Ethylene'!AG79</f>
        <v>24.193905021093819</v>
      </c>
      <c r="BN79" s="125">
        <f>'[3]Yearly HC Ethylene'!AH79</f>
        <v>25.443933137077828</v>
      </c>
      <c r="BO79" s="125"/>
      <c r="BP79" s="125">
        <f t="shared" si="85"/>
        <v>0</v>
      </c>
      <c r="BQ79" s="125">
        <f t="shared" si="86"/>
        <v>224.66295999075061</v>
      </c>
      <c r="BR79" s="125">
        <f t="shared" si="87"/>
        <v>236.27063623663909</v>
      </c>
      <c r="BS79" s="125">
        <f t="shared" si="88"/>
        <v>248.4780470708846</v>
      </c>
      <c r="BT79" s="125">
        <f t="shared" si="89"/>
        <v>261.31617902075385</v>
      </c>
      <c r="BU79" s="125">
        <f t="shared" si="90"/>
        <v>274.81761959649606</v>
      </c>
      <c r="BV79" s="125">
        <f t="shared" si="91"/>
        <v>289.01664000944248</v>
      </c>
      <c r="BW79" s="125">
        <f t="shared" si="92"/>
        <v>303.94928216390366</v>
      </c>
      <c r="BX79" s="125">
        <f t="shared" si="93"/>
        <v>319.65345014368052</v>
      </c>
      <c r="BY79" s="125">
        <f t="shared" si="94"/>
        <v>336.16900642541816</v>
      </c>
      <c r="BZ79" s="125">
        <f t="shared" si="95"/>
        <v>353.53787306301962</v>
      </c>
      <c r="CA79" s="125">
        <f t="shared" si="96"/>
        <v>371.8041380999631</v>
      </c>
      <c r="CB79" s="125">
        <f t="shared" si="97"/>
        <v>391.01416747963185</v>
      </c>
      <c r="CC79" s="125">
        <f t="shared" si="98"/>
        <v>411.21672273772083</v>
      </c>
      <c r="CD79" s="125">
        <f t="shared" si="99"/>
        <v>432.46308477546467</v>
      </c>
      <c r="CE79" s="125">
        <f t="shared" si="100"/>
        <v>454.80718402786636</v>
      </c>
      <c r="CF79" s="125">
        <f t="shared" si="101"/>
        <v>478.30573735733799</v>
      </c>
      <c r="CG79" s="125">
        <f t="shared" si="102"/>
        <v>503.01839202023035</v>
      </c>
      <c r="CH79" s="125">
        <f t="shared" si="103"/>
        <v>529.0078770716965</v>
      </c>
      <c r="CI79" s="125">
        <f t="shared" si="104"/>
        <v>556.34016259319753</v>
      </c>
      <c r="CJ79" s="125">
        <f t="shared" si="105"/>
        <v>585.08462714682196</v>
      </c>
      <c r="CK79" s="125">
        <f t="shared" si="106"/>
        <v>615.31423388148858</v>
      </c>
      <c r="CL79" s="125">
        <f t="shared" si="107"/>
        <v>647.10571573803054</v>
      </c>
      <c r="CM79" s="125">
        <f t="shared" si="108"/>
        <v>680.5397702232907</v>
      </c>
      <c r="CN79" s="125">
        <f t="shared" si="109"/>
        <v>715.70126424761963</v>
      </c>
      <c r="CO79" s="125">
        <f t="shared" si="110"/>
        <v>752.67944954572727</v>
      </c>
      <c r="CP79" s="125">
        <f t="shared" si="111"/>
        <v>791.5681892276906</v>
      </c>
      <c r="CQ79" s="125">
        <f t="shared" si="112"/>
        <v>832.46619603521015</v>
      </c>
      <c r="CR79" s="125">
        <f t="shared" si="113"/>
        <v>875.47728290783175</v>
      </c>
      <c r="CS79" s="125">
        <f t="shared" si="114"/>
        <v>920.71062649522912</v>
      </c>
      <c r="CT79" s="125">
        <f t="shared" si="115"/>
        <v>968.28104428437257</v>
      </c>
    </row>
    <row r="80" spans="1:98" s="14" customFormat="1">
      <c r="A80" s="382"/>
      <c r="B80" s="10" t="s">
        <v>122</v>
      </c>
      <c r="C80" s="62" t="s">
        <v>197</v>
      </c>
      <c r="D80" s="127">
        <f>'[2]Yearly HC Ethylene'!D80</f>
        <v>0</v>
      </c>
      <c r="E80" s="127">
        <f>'[2]Yearly HC Ethylene'!E80</f>
        <v>218.75939576616392</v>
      </c>
      <c r="F80" s="127">
        <f>'[2]Yearly HC Ethylene'!F80</f>
        <v>8039.1525449245501</v>
      </c>
      <c r="G80" s="127">
        <f>'[2]Yearly HC Ethylene'!G80</f>
        <v>25145.214584927377</v>
      </c>
      <c r="H80" s="127">
        <f>'[2]Yearly HC Ethylene'!H80</f>
        <v>0</v>
      </c>
      <c r="I80" s="127">
        <f>'[2]Yearly HC Ethylene'!I80</f>
        <v>0</v>
      </c>
      <c r="J80" s="127">
        <f>'[2]Yearly HC Ethylene'!J80</f>
        <v>0</v>
      </c>
      <c r="K80" s="127">
        <f>'[2]Yearly HC Ethylene'!K80</f>
        <v>0</v>
      </c>
      <c r="L80" s="127">
        <f>'[2]Yearly HC Ethylene'!L80</f>
        <v>0</v>
      </c>
      <c r="M80" s="127">
        <f>'[2]Yearly HC Ethylene'!M80</f>
        <v>0</v>
      </c>
      <c r="N80" s="127">
        <f>'[2]Yearly HC Ethylene'!N80</f>
        <v>0</v>
      </c>
      <c r="O80" s="127">
        <f>'[2]Yearly HC Ethylene'!O80</f>
        <v>0</v>
      </c>
      <c r="P80" s="127">
        <f>'[2]Yearly HC Ethylene'!P80</f>
        <v>0</v>
      </c>
      <c r="Q80" s="127">
        <f>'[2]Yearly HC Ethylene'!Q80</f>
        <v>0</v>
      </c>
      <c r="R80" s="127">
        <f>'[2]Yearly HC Ethylene'!R80</f>
        <v>0</v>
      </c>
      <c r="S80" s="127">
        <f>'[2]Yearly HC Ethylene'!S80</f>
        <v>0</v>
      </c>
      <c r="T80" s="127">
        <f>'[2]Yearly HC Ethylene'!T80</f>
        <v>0</v>
      </c>
      <c r="U80" s="127">
        <f>'[2]Yearly HC Ethylene'!U80</f>
        <v>0</v>
      </c>
      <c r="V80" s="127">
        <f>'[2]Yearly HC Ethylene'!V80</f>
        <v>0</v>
      </c>
      <c r="W80" s="127">
        <f>'[2]Yearly HC Ethylene'!W80</f>
        <v>0</v>
      </c>
      <c r="X80" s="127">
        <f>'[2]Yearly HC Ethylene'!X80</f>
        <v>0</v>
      </c>
      <c r="Y80" s="127">
        <f>'[2]Yearly HC Ethylene'!Y80</f>
        <v>0</v>
      </c>
      <c r="Z80" s="127">
        <f>'[2]Yearly HC Ethylene'!Z80</f>
        <v>0</v>
      </c>
      <c r="AA80" s="127">
        <f>'[2]Yearly HC Ethylene'!AA80</f>
        <v>0</v>
      </c>
      <c r="AB80" s="127">
        <f>'[2]Yearly HC Ethylene'!AB80</f>
        <v>0</v>
      </c>
      <c r="AC80" s="127">
        <f>'[2]Yearly HC Ethylene'!AC80</f>
        <v>0</v>
      </c>
      <c r="AD80" s="127">
        <f>'[2]Yearly HC Ethylene'!AD80</f>
        <v>0</v>
      </c>
      <c r="AE80" s="127">
        <f>'[2]Yearly HC Ethylene'!AE80</f>
        <v>0</v>
      </c>
      <c r="AF80" s="127">
        <f>'[2]Yearly HC Ethylene'!AF80</f>
        <v>0</v>
      </c>
      <c r="AG80" s="127">
        <f>'[2]Yearly HC Ethylene'!AG80</f>
        <v>0</v>
      </c>
      <c r="AH80" s="127">
        <f>'[2]Yearly HC Ethylene'!AH80</f>
        <v>0</v>
      </c>
      <c r="AI80" s="127"/>
      <c r="AJ80" s="127">
        <f>'[3]Yearly HC Ethylene'!D80</f>
        <v>0</v>
      </c>
      <c r="AK80" s="127">
        <f>'[3]Yearly HC Ethylene'!E80</f>
        <v>5.9035642245866766</v>
      </c>
      <c r="AL80" s="127">
        <f>'[3]Yearly HC Ethylene'!F80</f>
        <v>6045.860472596215</v>
      </c>
      <c r="AM80" s="127">
        <f>'[3]Yearly HC Ethylene'!G80</f>
        <v>20625.457424331871</v>
      </c>
      <c r="AN80" s="127">
        <f>'[3]Yearly HC Ethylene'!H80</f>
        <v>0</v>
      </c>
      <c r="AO80" s="127">
        <f>'[3]Yearly HC Ethylene'!I80</f>
        <v>0</v>
      </c>
      <c r="AP80" s="127">
        <f>'[3]Yearly HC Ethylene'!J80</f>
        <v>0</v>
      </c>
      <c r="AQ80" s="127">
        <f>'[3]Yearly HC Ethylene'!K80</f>
        <v>0</v>
      </c>
      <c r="AR80" s="127">
        <f>'[3]Yearly HC Ethylene'!L80</f>
        <v>0</v>
      </c>
      <c r="AS80" s="127">
        <f>'[3]Yearly HC Ethylene'!M80</f>
        <v>0</v>
      </c>
      <c r="AT80" s="127">
        <f>'[3]Yearly HC Ethylene'!N80</f>
        <v>0</v>
      </c>
      <c r="AU80" s="127">
        <f>'[3]Yearly HC Ethylene'!O80</f>
        <v>0</v>
      </c>
      <c r="AV80" s="127">
        <f>'[3]Yearly HC Ethylene'!P80</f>
        <v>0</v>
      </c>
      <c r="AW80" s="127">
        <f>'[3]Yearly HC Ethylene'!Q80</f>
        <v>0</v>
      </c>
      <c r="AX80" s="127">
        <f>'[3]Yearly HC Ethylene'!R80</f>
        <v>0</v>
      </c>
      <c r="AY80" s="127">
        <f>'[3]Yearly HC Ethylene'!S80</f>
        <v>0</v>
      </c>
      <c r="AZ80" s="127">
        <f>'[3]Yearly HC Ethylene'!T80</f>
        <v>0</v>
      </c>
      <c r="BA80" s="127">
        <f>'[3]Yearly HC Ethylene'!U80</f>
        <v>0</v>
      </c>
      <c r="BB80" s="127">
        <f>'[3]Yearly HC Ethylene'!V80</f>
        <v>0</v>
      </c>
      <c r="BC80" s="127">
        <f>'[3]Yearly HC Ethylene'!W80</f>
        <v>0</v>
      </c>
      <c r="BD80" s="127">
        <f>'[3]Yearly HC Ethylene'!X80</f>
        <v>0</v>
      </c>
      <c r="BE80" s="127">
        <f>'[3]Yearly HC Ethylene'!Y80</f>
        <v>0</v>
      </c>
      <c r="BF80" s="127">
        <f>'[3]Yearly HC Ethylene'!Z80</f>
        <v>0</v>
      </c>
      <c r="BG80" s="127">
        <f>'[3]Yearly HC Ethylene'!AA80</f>
        <v>0</v>
      </c>
      <c r="BH80" s="127">
        <f>'[3]Yearly HC Ethylene'!AB80</f>
        <v>0</v>
      </c>
      <c r="BI80" s="127">
        <f>'[3]Yearly HC Ethylene'!AC80</f>
        <v>0</v>
      </c>
      <c r="BJ80" s="127">
        <f>'[3]Yearly HC Ethylene'!AD80</f>
        <v>0</v>
      </c>
      <c r="BK80" s="127">
        <f>'[3]Yearly HC Ethylene'!AE80</f>
        <v>0</v>
      </c>
      <c r="BL80" s="127">
        <f>'[3]Yearly HC Ethylene'!AF80</f>
        <v>0</v>
      </c>
      <c r="BM80" s="127">
        <f>'[3]Yearly HC Ethylene'!AG80</f>
        <v>0</v>
      </c>
      <c r="BN80" s="127">
        <f>'[3]Yearly HC Ethylene'!AH80</f>
        <v>0</v>
      </c>
      <c r="BO80" s="127"/>
      <c r="BP80" s="127">
        <f t="shared" si="85"/>
        <v>0</v>
      </c>
      <c r="BQ80" s="127">
        <f t="shared" si="86"/>
        <v>224.66295999075061</v>
      </c>
      <c r="BR80" s="127">
        <f t="shared" si="87"/>
        <v>14085.013017520765</v>
      </c>
      <c r="BS80" s="127">
        <f t="shared" si="88"/>
        <v>45770.672009259244</v>
      </c>
      <c r="BT80" s="127">
        <f t="shared" si="89"/>
        <v>0</v>
      </c>
      <c r="BU80" s="127">
        <f t="shared" si="90"/>
        <v>0</v>
      </c>
      <c r="BV80" s="127">
        <f t="shared" si="91"/>
        <v>0</v>
      </c>
      <c r="BW80" s="127">
        <f t="shared" si="92"/>
        <v>0</v>
      </c>
      <c r="BX80" s="127">
        <f t="shared" si="93"/>
        <v>0</v>
      </c>
      <c r="BY80" s="127">
        <f t="shared" si="94"/>
        <v>0</v>
      </c>
      <c r="BZ80" s="127">
        <f t="shared" si="95"/>
        <v>0</v>
      </c>
      <c r="CA80" s="127">
        <f t="shared" si="96"/>
        <v>0</v>
      </c>
      <c r="CB80" s="127">
        <f t="shared" si="97"/>
        <v>0</v>
      </c>
      <c r="CC80" s="127">
        <f t="shared" si="98"/>
        <v>0</v>
      </c>
      <c r="CD80" s="127">
        <f t="shared" si="99"/>
        <v>0</v>
      </c>
      <c r="CE80" s="127">
        <f t="shared" si="100"/>
        <v>0</v>
      </c>
      <c r="CF80" s="127">
        <f t="shared" si="101"/>
        <v>0</v>
      </c>
      <c r="CG80" s="127">
        <f t="shared" si="102"/>
        <v>0</v>
      </c>
      <c r="CH80" s="127">
        <f t="shared" si="103"/>
        <v>0</v>
      </c>
      <c r="CI80" s="127">
        <f t="shared" si="104"/>
        <v>0</v>
      </c>
      <c r="CJ80" s="127">
        <f t="shared" si="105"/>
        <v>0</v>
      </c>
      <c r="CK80" s="127">
        <f t="shared" si="106"/>
        <v>0</v>
      </c>
      <c r="CL80" s="127">
        <f t="shared" si="107"/>
        <v>0</v>
      </c>
      <c r="CM80" s="127">
        <f t="shared" si="108"/>
        <v>0</v>
      </c>
      <c r="CN80" s="127">
        <f t="shared" si="109"/>
        <v>0</v>
      </c>
      <c r="CO80" s="127">
        <f t="shared" si="110"/>
        <v>0</v>
      </c>
      <c r="CP80" s="127">
        <f t="shared" si="111"/>
        <v>0</v>
      </c>
      <c r="CQ80" s="127">
        <f t="shared" si="112"/>
        <v>0</v>
      </c>
      <c r="CR80" s="127">
        <f t="shared" si="113"/>
        <v>0</v>
      </c>
      <c r="CS80" s="127">
        <f t="shared" si="114"/>
        <v>0</v>
      </c>
      <c r="CT80" s="127">
        <f t="shared" si="115"/>
        <v>0</v>
      </c>
    </row>
    <row r="81" spans="1:98" outlineLevel="1">
      <c r="A81" s="1" t="s">
        <v>3</v>
      </c>
      <c r="B81" s="1" t="s">
        <v>19</v>
      </c>
      <c r="C81" s="5" t="s">
        <v>197</v>
      </c>
      <c r="D81" s="129">
        <f>'[2]Yearly HC Ethylene'!D81</f>
        <v>0</v>
      </c>
      <c r="E81" s="129">
        <f>'[2]Yearly HC Ethylene'!E81</f>
        <v>45288.896149432956</v>
      </c>
      <c r="F81" s="129">
        <f>'[2]Yearly HC Ethylene'!F81</f>
        <v>90062.856109525223</v>
      </c>
      <c r="G81" s="129">
        <f>'[2]Yearly HC Ethylene'!G81</f>
        <v>134327.06971575093</v>
      </c>
      <c r="H81" s="129">
        <f>'[2]Yearly HC Ethylene'!H81</f>
        <v>178086.69740911864</v>
      </c>
      <c r="I81" s="129">
        <f>'[2]Yearly HC Ethylene'!I81</f>
        <v>221346.87073698061</v>
      </c>
      <c r="J81" s="129">
        <f>'[2]Yearly HC Ethylene'!J81</f>
        <v>264029.70311614353</v>
      </c>
      <c r="K81" s="129">
        <f>'[2]Yearly HC Ethylene'!K81</f>
        <v>306196.63426561194</v>
      </c>
      <c r="L81" s="129">
        <f>'[2]Yearly HC Ethylene'!L81</f>
        <v>347853.14735864697</v>
      </c>
      <c r="M81" s="129">
        <f>'[2]Yearly HC Ethylene'!M81</f>
        <v>389004.69398944697</v>
      </c>
      <c r="N81" s="129">
        <f>'[2]Yearly HC Ethylene'!N81</f>
        <v>429656.69472001505</v>
      </c>
      <c r="O81" s="129">
        <f>'[2]Yearly HC Ethylene'!O81</f>
        <v>490629.42353842908</v>
      </c>
      <c r="P81" s="129">
        <f>'[2]Yearly HC Ethylene'!P81</f>
        <v>551154.22817409725</v>
      </c>
      <c r="Q81" s="129">
        <f>'[2]Yearly HC Ethylene'!Q81</f>
        <v>611245.43837797735</v>
      </c>
      <c r="R81" s="129">
        <f>'[2]Yearly HC Ethylene'!R81</f>
        <v>670917.41481049906</v>
      </c>
      <c r="S81" s="129">
        <f>'[2]Yearly HC Ethylene'!S81</f>
        <v>730184.55008078448</v>
      </c>
      <c r="T81" s="129">
        <f>'[2]Yearly HC Ethylene'!T81</f>
        <v>788702.32194705447</v>
      </c>
      <c r="U81" s="129">
        <f>'[2]Yearly HC Ethylene'!U81</f>
        <v>846804.69629421539</v>
      </c>
      <c r="V81" s="129">
        <f>'[2]Yearly HC Ethylene'!V81</f>
        <v>904507.06367200636</v>
      </c>
      <c r="W81" s="129">
        <f>'[2]Yearly HC Ethylene'!W81</f>
        <v>961824.83724198746</v>
      </c>
      <c r="X81" s="129">
        <f>'[2]Yearly HC Ethylene'!X81</f>
        <v>1018773.4537315976</v>
      </c>
      <c r="Y81" s="129">
        <f>'[2]Yearly HC Ethylene'!Y81</f>
        <v>1081962.0396537883</v>
      </c>
      <c r="Z81" s="129">
        <f>'[2]Yearly HC Ethylene'!Z81</f>
        <v>1144961.9634075928</v>
      </c>
      <c r="AA81" s="129">
        <f>'[2]Yearly HC Ethylene'!AA81</f>
        <v>1207780.9755118731</v>
      </c>
      <c r="AB81" s="129">
        <f>'[2]Yearly HC Ethylene'!AB81</f>
        <v>1270426.3899184079</v>
      </c>
      <c r="AC81" s="129">
        <f>'[2]Yearly HC Ethylene'!AC81</f>
        <v>1332905.0678680898</v>
      </c>
      <c r="AD81" s="129">
        <f>'[2]Yearly HC Ethylene'!AD81</f>
        <v>1395015.4243689221</v>
      </c>
      <c r="AE81" s="129">
        <f>'[2]Yearly HC Ethylene'!AE81</f>
        <v>1456958.6156277726</v>
      </c>
      <c r="AF81" s="129">
        <f>'[2]Yearly HC Ethylene'!AF81</f>
        <v>1518740.4079727542</v>
      </c>
      <c r="AG81" s="129">
        <f>'[2]Yearly HC Ethylene'!AG81</f>
        <v>1580366.0380383916</v>
      </c>
      <c r="AH81" s="129">
        <f>'[2]Yearly HC Ethylene'!AH81</f>
        <v>1641840.1936323463</v>
      </c>
      <c r="AI81" s="126"/>
      <c r="AJ81" s="129">
        <f>'[3]Yearly HC Ethylene'!D81</f>
        <v>0</v>
      </c>
      <c r="AK81" s="129">
        <f>'[3]Yearly HC Ethylene'!E81</f>
        <v>8698.3794710242528</v>
      </c>
      <c r="AL81" s="129">
        <f>'[3]Yearly HC Ethylene'!F81</f>
        <v>17398.961497695575</v>
      </c>
      <c r="AM81" s="129">
        <f>'[3]Yearly HC Ethylene'!G81</f>
        <v>26101.812922771012</v>
      </c>
      <c r="AN81" s="129">
        <f>'[3]Yearly HC Ethylene'!H81</f>
        <v>34807.002161189841</v>
      </c>
      <c r="AO81" s="129">
        <f>'[3]Yearly HC Ethylene'!I81</f>
        <v>43514.599230765307</v>
      </c>
      <c r="AP81" s="129">
        <f>'[3]Yearly HC Ethylene'!J81</f>
        <v>52224.675783366853</v>
      </c>
      <c r="AQ81" s="129">
        <f>'[3]Yearly HC Ethylene'!K81</f>
        <v>60937.305136598254</v>
      </c>
      <c r="AR81" s="129">
        <f>'[3]Yearly HC Ethylene'!L81</f>
        <v>69652.562305977277</v>
      </c>
      <c r="AS81" s="129">
        <f>'[3]Yearly HC Ethylene'!M81</f>
        <v>78370.524037622061</v>
      </c>
      <c r="AT81" s="129">
        <f>'[3]Yearly HC Ethylene'!N81</f>
        <v>87091.268841449724</v>
      </c>
      <c r="AU81" s="129">
        <f>'[3]Yearly HC Ethylene'!O81</f>
        <v>100713.79563545887</v>
      </c>
      <c r="AV81" s="129">
        <f>'[3]Yearly HC Ethylene'!P81</f>
        <v>114383.39965802357</v>
      </c>
      <c r="AW81" s="129">
        <f>'[3]Yearly HC Ethylene'!Q81</f>
        <v>128101.14643803364</v>
      </c>
      <c r="AX81" s="129">
        <f>'[3]Yearly HC Ethylene'!R81</f>
        <v>141868.11768735794</v>
      </c>
      <c r="AY81" s="129">
        <f>'[3]Yearly HC Ethylene'!S81</f>
        <v>155685.41137085517</v>
      </c>
      <c r="AZ81" s="129">
        <f>'[3]Yearly HC Ethylene'!T81</f>
        <v>169554.14177009181</v>
      </c>
      <c r="BA81" s="129">
        <f>'[3]Yearly HC Ethylene'!U81</f>
        <v>183475.43954044732</v>
      </c>
      <c r="BB81" s="129">
        <f>'[3]Yearly HC Ethylene'!V81</f>
        <v>197450.45176127471</v>
      </c>
      <c r="BC81" s="129">
        <f>'[3]Yearly HC Ethylene'!W81</f>
        <v>211480.34197877569</v>
      </c>
      <c r="BD81" s="129">
        <f>'[3]Yearly HC Ethylene'!X81</f>
        <v>225566.29024123462</v>
      </c>
      <c r="BE81" s="129">
        <f>'[3]Yearly HC Ethylene'!Y81</f>
        <v>242096.06017545087</v>
      </c>
      <c r="BF81" s="129">
        <f>'[3]Yearly HC Ethylene'!Z81</f>
        <v>258700.66671656683</v>
      </c>
      <c r="BG81" s="129">
        <f>'[3]Yearly HC Ethylene'!AA81</f>
        <v>275380.10802207747</v>
      </c>
      <c r="BH81" s="129">
        <f>'[3]Yearly HC Ethylene'!AB81</f>
        <v>292134.32535663317</v>
      </c>
      <c r="BI81" s="129">
        <f>'[3]Yearly HC Ethylene'!AC81</f>
        <v>308963.20038138691</v>
      </c>
      <c r="BJ81" s="129">
        <f>'[3]Yearly HC Ethylene'!AD81</f>
        <v>325866.55235138076</v>
      </c>
      <c r="BK81" s="129">
        <f>'[3]Yearly HC Ethylene'!AE81</f>
        <v>342844.13521830342</v>
      </c>
      <c r="BL81" s="129">
        <f>'[3]Yearly HC Ethylene'!AF81</f>
        <v>359895.63463587675</v>
      </c>
      <c r="BM81" s="129">
        <f>'[3]Yearly HC Ethylene'!AG81</f>
        <v>377020.66486505617</v>
      </c>
      <c r="BN81" s="129">
        <f>'[3]Yearly HC Ethylene'!AH81</f>
        <v>394218.76557615888</v>
      </c>
      <c r="BO81" s="126"/>
      <c r="BP81" s="129">
        <f t="shared" si="85"/>
        <v>0</v>
      </c>
      <c r="BQ81" s="129">
        <f t="shared" si="86"/>
        <v>53987.275620457207</v>
      </c>
      <c r="BR81" s="129">
        <f t="shared" si="87"/>
        <v>107461.8176072208</v>
      </c>
      <c r="BS81" s="129">
        <f t="shared" si="88"/>
        <v>160428.88263852193</v>
      </c>
      <c r="BT81" s="129">
        <f t="shared" si="89"/>
        <v>212893.6995703085</v>
      </c>
      <c r="BU81" s="129">
        <f t="shared" si="90"/>
        <v>264861.46996774594</v>
      </c>
      <c r="BV81" s="129">
        <f t="shared" si="91"/>
        <v>316254.37889951037</v>
      </c>
      <c r="BW81" s="129">
        <f t="shared" si="92"/>
        <v>367133.93940221018</v>
      </c>
      <c r="BX81" s="129">
        <f t="shared" si="93"/>
        <v>417505.70966462424</v>
      </c>
      <c r="BY81" s="129">
        <f t="shared" si="94"/>
        <v>467375.218027069</v>
      </c>
      <c r="BZ81" s="129">
        <f t="shared" si="95"/>
        <v>516747.9635614648</v>
      </c>
      <c r="CA81" s="129">
        <f t="shared" si="96"/>
        <v>591343.21917388798</v>
      </c>
      <c r="CB81" s="129">
        <f t="shared" si="97"/>
        <v>665537.62783212087</v>
      </c>
      <c r="CC81" s="129">
        <f t="shared" si="98"/>
        <v>739346.58481601102</v>
      </c>
      <c r="CD81" s="129">
        <f t="shared" si="99"/>
        <v>812785.532497857</v>
      </c>
      <c r="CE81" s="129">
        <f t="shared" si="100"/>
        <v>885869.96145163965</v>
      </c>
      <c r="CF81" s="129">
        <f t="shared" si="101"/>
        <v>958256.46371714631</v>
      </c>
      <c r="CG81" s="129">
        <f t="shared" si="102"/>
        <v>1030280.1358346627</v>
      </c>
      <c r="CH81" s="129">
        <f t="shared" si="103"/>
        <v>1101957.5154332812</v>
      </c>
      <c r="CI81" s="129">
        <f t="shared" si="104"/>
        <v>1173305.179220763</v>
      </c>
      <c r="CJ81" s="129">
        <f t="shared" si="105"/>
        <v>1244339.7439728323</v>
      </c>
      <c r="CK81" s="129">
        <f t="shared" si="106"/>
        <v>1324058.0998292393</v>
      </c>
      <c r="CL81" s="129">
        <f t="shared" si="107"/>
        <v>1403662.6301241596</v>
      </c>
      <c r="CM81" s="129">
        <f t="shared" si="108"/>
        <v>1483161.0835339506</v>
      </c>
      <c r="CN81" s="129">
        <f t="shared" si="109"/>
        <v>1562560.7152750411</v>
      </c>
      <c r="CO81" s="129">
        <f t="shared" si="110"/>
        <v>1641868.2682494768</v>
      </c>
      <c r="CP81" s="129">
        <f t="shared" si="111"/>
        <v>1720881.9767203028</v>
      </c>
      <c r="CQ81" s="129">
        <f t="shared" si="112"/>
        <v>1799802.7508460761</v>
      </c>
      <c r="CR81" s="129">
        <f t="shared" si="113"/>
        <v>1878636.0426086308</v>
      </c>
      <c r="CS81" s="129">
        <f t="shared" si="114"/>
        <v>1957386.7029034477</v>
      </c>
      <c r="CT81" s="129">
        <f t="shared" si="115"/>
        <v>2036058.9592085052</v>
      </c>
    </row>
    <row r="82" spans="1:98" outlineLevel="1">
      <c r="B82" s="1" t="s">
        <v>23</v>
      </c>
      <c r="C82" s="5" t="s">
        <v>197</v>
      </c>
      <c r="D82" s="129">
        <f>'[2]Yearly HC Ethylene'!D82</f>
        <v>0</v>
      </c>
      <c r="E82" s="129">
        <f>'[2]Yearly HC Ethylene'!E82</f>
        <v>23586.776998344027</v>
      </c>
      <c r="F82" s="129">
        <f>'[2]Yearly HC Ethylene'!F82</f>
        <v>46830.860615806436</v>
      </c>
      <c r="G82" s="129">
        <f>'[2]Yearly HC Ethylene'!G82</f>
        <v>69734.385831355568</v>
      </c>
      <c r="H82" s="129">
        <f>'[2]Yearly HC Ethylene'!H82</f>
        <v>92299.442394297192</v>
      </c>
      <c r="I82" s="129">
        <f>'[2]Yearly HC Ethylene'!I82</f>
        <v>114528.07463149179</v>
      </c>
      <c r="J82" s="129">
        <f>'[2]Yearly HC Ethylene'!J82</f>
        <v>136394.61799837605</v>
      </c>
      <c r="K82" s="129">
        <f>'[2]Yearly HC Ethylene'!K82</f>
        <v>157919.81350939677</v>
      </c>
      <c r="L82" s="129">
        <f>'[2]Yearly HC Ethylene'!L82</f>
        <v>179105.71306424547</v>
      </c>
      <c r="M82" s="129">
        <f>'[2]Yearly HC Ethylene'!M82</f>
        <v>199954.32070148768</v>
      </c>
      <c r="N82" s="129">
        <f>'[2]Yearly HC Ethylene'!N82</f>
        <v>220467.59236792894</v>
      </c>
      <c r="O82" s="129">
        <f>'[2]Yearly HC Ethylene'!O82</f>
        <v>240553.39644008433</v>
      </c>
      <c r="P82" s="129">
        <f>'[2]Yearly HC Ethylene'!P82</f>
        <v>253616.11692432984</v>
      </c>
      <c r="Q82" s="129">
        <f>'[2]Yearly HC Ethylene'!Q82</f>
        <v>271995.06950069201</v>
      </c>
      <c r="R82" s="129">
        <f>'[2]Yearly HC Ethylene'!R82</f>
        <v>290045.24418775883</v>
      </c>
      <c r="S82" s="129">
        <f>'[2]Yearly HC Ethylene'!S82</f>
        <v>307768.49525655835</v>
      </c>
      <c r="T82" s="129">
        <f>'[2]Yearly HC Ethylene'!T82</f>
        <v>325046.97573308076</v>
      </c>
      <c r="U82" s="129">
        <f>'[2]Yearly HC Ethylene'!U82</f>
        <v>341988.93778927985</v>
      </c>
      <c r="V82" s="129">
        <f>'[2]Yearly HC Ethylene'!V82</f>
        <v>358596.37765786692</v>
      </c>
      <c r="W82" s="129">
        <f>'[2]Yearly HC Ethylene'!W82</f>
        <v>374871.23435416596</v>
      </c>
      <c r="X82" s="129">
        <f>'[2]Yearly HC Ethylene'!X82</f>
        <v>390815.38940496714</v>
      </c>
      <c r="Y82" s="129">
        <f>'[2]Yearly HC Ethylene'!Y82</f>
        <v>402892.65660052199</v>
      </c>
      <c r="Z82" s="129">
        <f>'[2]Yearly HC Ethylene'!Z82</f>
        <v>414226.39597209159</v>
      </c>
      <c r="AA82" s="129">
        <f>'[2]Yearly HC Ethylene'!AA82</f>
        <v>425277.32474748872</v>
      </c>
      <c r="AB82" s="129">
        <f>'[2]Yearly HC Ethylene'!AB82</f>
        <v>436046.73490291624</v>
      </c>
      <c r="AC82" s="129">
        <f>'[2]Yearly HC Ethylene'!AC82</f>
        <v>446535.85985408613</v>
      </c>
      <c r="AD82" s="129">
        <f>'[2]Yearly HC Ethylene'!AD82</f>
        <v>456676.54849015217</v>
      </c>
      <c r="AE82" s="129">
        <f>'[2]Yearly HC Ethylene'!AE82</f>
        <v>466534.99970964924</v>
      </c>
      <c r="AF82" s="129">
        <f>'[2]Yearly HC Ethylene'!AF82</f>
        <v>476112.39097618731</v>
      </c>
      <c r="AG82" s="129">
        <f>'[2]Yearly HC Ethylene'!AG82</f>
        <v>485409.83749021892</v>
      </c>
      <c r="AH82" s="129">
        <f>'[2]Yearly HC Ethylene'!AH82</f>
        <v>494428.39178889501</v>
      </c>
      <c r="AI82" s="126"/>
      <c r="AJ82" s="129">
        <f>'[3]Yearly HC Ethylene'!D82</f>
        <v>0</v>
      </c>
      <c r="AK82" s="129">
        <f>'[3]Yearly HC Ethylene'!E82</f>
        <v>4292.5939482650556</v>
      </c>
      <c r="AL82" s="129">
        <f>'[3]Yearly HC Ethylene'!F82</f>
        <v>8579.866044537057</v>
      </c>
      <c r="AM82" s="129">
        <f>'[3]Yearly HC Ethylene'!G82</f>
        <v>12861.680581590183</v>
      </c>
      <c r="AN82" s="129">
        <f>'[3]Yearly HC Ethylene'!H82</f>
        <v>17137.898776168156</v>
      </c>
      <c r="AO82" s="129">
        <f>'[3]Yearly HC Ethylene'!I82</f>
        <v>21408.378703618604</v>
      </c>
      <c r="AP82" s="129">
        <f>'[3]Yearly HC Ethylene'!J82</f>
        <v>25672.975231193948</v>
      </c>
      <c r="AQ82" s="129">
        <f>'[3]Yearly HC Ethylene'!K82</f>
        <v>29931.539949992395</v>
      </c>
      <c r="AR82" s="129">
        <f>'[3]Yearly HC Ethylene'!L82</f>
        <v>34183.92110551204</v>
      </c>
      <c r="AS82" s="129">
        <f>'[3]Yearly HC Ethylene'!M82</f>
        <v>38429.963526790671</v>
      </c>
      <c r="AT82" s="129">
        <f>'[3]Yearly HC Ethylene'!N82</f>
        <v>42669.508554103129</v>
      </c>
      <c r="AU82" s="129">
        <f>'[3]Yearly HC Ethylene'!O82</f>
        <v>46902.393965187803</v>
      </c>
      <c r="AV82" s="129">
        <f>'[3]Yearly HC Ethylene'!P82</f>
        <v>49863.193858387931</v>
      </c>
      <c r="AW82" s="129">
        <f>'[3]Yearly HC Ethylene'!Q82</f>
        <v>54213.147712007929</v>
      </c>
      <c r="AX82" s="129">
        <f>'[3]Yearly HC Ethylene'!R82</f>
        <v>58555.93314698185</v>
      </c>
      <c r="AY82" s="129">
        <f>'[3]Yearly HC Ethylene'!S82</f>
        <v>62891.372922717339</v>
      </c>
      <c r="AZ82" s="129">
        <f>'[3]Yearly HC Ethylene'!T82</f>
        <v>67219.285844114827</v>
      </c>
      <c r="BA82" s="129">
        <f>'[3]Yearly HC Ethylene'!U82</f>
        <v>71539.486678336907</v>
      </c>
      <c r="BB82" s="129">
        <f>'[3]Yearly HC Ethylene'!V82</f>
        <v>75851.786069890601</v>
      </c>
      <c r="BC82" s="129">
        <f>'[3]Yearly HC Ethylene'!W82</f>
        <v>80155.990453989347</v>
      </c>
      <c r="BD82" s="129">
        <f>'[3]Yearly HC Ethylene'!X82</f>
        <v>84451.90196816079</v>
      </c>
      <c r="BE82" s="129">
        <f>'[3]Yearly HC Ethylene'!Y82</f>
        <v>92779.555558320237</v>
      </c>
      <c r="BF82" s="129">
        <f>'[3]Yearly HC Ethylene'!Z82</f>
        <v>97090.482749796662</v>
      </c>
      <c r="BG82" s="129">
        <f>'[3]Yearly HC Ethylene'!AA82</f>
        <v>101392.26509882779</v>
      </c>
      <c r="BH82" s="129">
        <f>'[3]Yearly HC Ethylene'!AB82</f>
        <v>105684.68074024399</v>
      </c>
      <c r="BI82" s="129">
        <f>'[3]Yearly HC Ethylene'!AC82</f>
        <v>109967.50290831945</v>
      </c>
      <c r="BJ82" s="129">
        <f>'[3]Yearly HC Ethylene'!AD82</f>
        <v>114240.49983427215</v>
      </c>
      <c r="BK82" s="129">
        <f>'[3]Yearly HC Ethylene'!AE82</f>
        <v>118503.43464169528</v>
      </c>
      <c r="BL82" s="129">
        <f>'[3]Yearly HC Ethylene'!AF82</f>
        <v>122756.06523987908</v>
      </c>
      <c r="BM82" s="129">
        <f>'[3]Yearly HC Ethylene'!AG82</f>
        <v>126998.14421498214</v>
      </c>
      <c r="BN82" s="129">
        <f>'[3]Yearly HC Ethylene'!AH82</f>
        <v>131229.41871900862</v>
      </c>
      <c r="BO82" s="126"/>
      <c r="BP82" s="129">
        <f t="shared" si="85"/>
        <v>0</v>
      </c>
      <c r="BQ82" s="129">
        <f t="shared" si="86"/>
        <v>27879.37094660908</v>
      </c>
      <c r="BR82" s="129">
        <f t="shared" si="87"/>
        <v>55410.726660343491</v>
      </c>
      <c r="BS82" s="129">
        <f t="shared" si="88"/>
        <v>82596.066412945744</v>
      </c>
      <c r="BT82" s="129">
        <f t="shared" si="89"/>
        <v>109437.34117046534</v>
      </c>
      <c r="BU82" s="129">
        <f t="shared" si="90"/>
        <v>135936.45333511039</v>
      </c>
      <c r="BV82" s="129">
        <f t="shared" si="91"/>
        <v>162067.59322956999</v>
      </c>
      <c r="BW82" s="129">
        <f t="shared" si="92"/>
        <v>187851.35345938918</v>
      </c>
      <c r="BX82" s="129">
        <f t="shared" si="93"/>
        <v>213289.63416975751</v>
      </c>
      <c r="BY82" s="129">
        <f t="shared" si="94"/>
        <v>238384.28422827835</v>
      </c>
      <c r="BZ82" s="129">
        <f t="shared" si="95"/>
        <v>263137.10092203208</v>
      </c>
      <c r="CA82" s="129">
        <f t="shared" si="96"/>
        <v>287455.79040527216</v>
      </c>
      <c r="CB82" s="129">
        <f t="shared" si="97"/>
        <v>303479.31078271777</v>
      </c>
      <c r="CC82" s="129">
        <f t="shared" si="98"/>
        <v>326208.21721269994</v>
      </c>
      <c r="CD82" s="129">
        <f t="shared" si="99"/>
        <v>348601.1773347407</v>
      </c>
      <c r="CE82" s="129">
        <f t="shared" si="100"/>
        <v>370659.86817927571</v>
      </c>
      <c r="CF82" s="129">
        <f t="shared" si="101"/>
        <v>392266.2615771956</v>
      </c>
      <c r="CG82" s="129">
        <f t="shared" si="102"/>
        <v>413528.42446761677</v>
      </c>
      <c r="CH82" s="129">
        <f t="shared" si="103"/>
        <v>434448.16372775752</v>
      </c>
      <c r="CI82" s="129">
        <f t="shared" si="104"/>
        <v>455027.22480815533</v>
      </c>
      <c r="CJ82" s="129">
        <f t="shared" si="105"/>
        <v>475267.29137312796</v>
      </c>
      <c r="CK82" s="129">
        <f t="shared" si="106"/>
        <v>495672.21215884225</v>
      </c>
      <c r="CL82" s="129">
        <f t="shared" si="107"/>
        <v>511316.87872188824</v>
      </c>
      <c r="CM82" s="129">
        <f t="shared" si="108"/>
        <v>526669.58984631649</v>
      </c>
      <c r="CN82" s="129">
        <f t="shared" si="109"/>
        <v>541731.41564316023</v>
      </c>
      <c r="CO82" s="129">
        <f t="shared" si="110"/>
        <v>556503.36276240554</v>
      </c>
      <c r="CP82" s="129">
        <f t="shared" si="111"/>
        <v>570917.04832442431</v>
      </c>
      <c r="CQ82" s="129">
        <f t="shared" si="112"/>
        <v>585038.43435134448</v>
      </c>
      <c r="CR82" s="129">
        <f t="shared" si="113"/>
        <v>598868.45621606638</v>
      </c>
      <c r="CS82" s="129">
        <f t="shared" si="114"/>
        <v>612407.98170520109</v>
      </c>
      <c r="CT82" s="129">
        <f t="shared" si="115"/>
        <v>625657.81050790357</v>
      </c>
    </row>
    <row r="83" spans="1:98" outlineLevel="1">
      <c r="B83" s="1" t="s">
        <v>66</v>
      </c>
      <c r="C83" s="5" t="s">
        <v>197</v>
      </c>
      <c r="D83" s="129">
        <f>'[2]Yearly HC Ethylene'!D83</f>
        <v>0</v>
      </c>
      <c r="E83" s="129">
        <f>'[2]Yearly HC Ethylene'!E83</f>
        <v>24300.360248850659</v>
      </c>
      <c r="F83" s="129">
        <f>'[2]Yearly HC Ethylene'!F83</f>
        <v>26903.63555607307</v>
      </c>
      <c r="G83" s="129">
        <f>'[2]Yearly HC Ethylene'!G83</f>
        <v>29630.373625266289</v>
      </c>
      <c r="H83" s="129">
        <f>'[2]Yearly HC Ethylene'!H83</f>
        <v>32486.524725151728</v>
      </c>
      <c r="I83" s="129">
        <f>'[2]Yearly HC Ethylene'!I83</f>
        <v>35478.355293282417</v>
      </c>
      <c r="J83" s="129">
        <f>'[2]Yearly HC Ethylene'!J83</f>
        <v>38612.465896635687</v>
      </c>
      <c r="K83" s="129">
        <f>'[2]Yearly HC Ethylene'!K83</f>
        <v>41895.810244971814</v>
      </c>
      <c r="L83" s="129">
        <f>'[2]Yearly HC Ethylene'!L83</f>
        <v>45335.715319436706</v>
      </c>
      <c r="M83" s="129">
        <f>'[2]Yearly HC Ethylene'!M83</f>
        <v>48939.902682615088</v>
      </c>
      <c r="N83" s="129">
        <f>'[2]Yearly HC Ethylene'!N83</f>
        <v>52716.5110401852</v>
      </c>
      <c r="O83" s="129">
        <f>'[2]Yearly HC Ethylene'!O83</f>
        <v>58779.001780664039</v>
      </c>
      <c r="P83" s="129">
        <f>'[2]Yearly HC Ethylene'!P83</f>
        <v>65103.105287423168</v>
      </c>
      <c r="Q83" s="129">
        <f>'[2]Yearly HC Ethylene'!Q83</f>
        <v>71700.185655664667</v>
      </c>
      <c r="R83" s="129">
        <f>'[2]Yearly HC Ethylene'!R83</f>
        <v>78582.169806277394</v>
      </c>
      <c r="S83" s="129">
        <f>'[2]Yearly HC Ethylene'!S83</f>
        <v>85761.578392279247</v>
      </c>
      <c r="T83" s="129">
        <f>'[2]Yearly HC Ethylene'!T83</f>
        <v>93251.558492846743</v>
      </c>
      <c r="U83" s="129">
        <f>'[2]Yearly HC Ethylene'!U83</f>
        <v>101065.91820052374</v>
      </c>
      <c r="V83" s="129">
        <f>'[2]Yearly HC Ethylene'!V83</f>
        <v>109219.1632134892</v>
      </c>
      <c r="W83" s="129">
        <f>'[2]Yearly HC Ethylene'!W83</f>
        <v>117726.53555142698</v>
      </c>
      <c r="X83" s="129">
        <f>'[2]Yearly HC Ethylene'!X83</f>
        <v>126604.05452059599</v>
      </c>
      <c r="Y83" s="129">
        <f>'[2]Yearly HC Ethylene'!Y83</f>
        <v>134207.65062436659</v>
      </c>
      <c r="Z83" s="129">
        <f>'[2]Yearly HC Ethylene'!Z83</f>
        <v>142159.46882345655</v>
      </c>
      <c r="AA83" s="129">
        <f>'[2]Yearly HC Ethylene'!AA83</f>
        <v>150476.69060204661</v>
      </c>
      <c r="AB83" s="129">
        <f>'[2]Yearly HC Ethylene'!AB83</f>
        <v>159177.43122638224</v>
      </c>
      <c r="AC83" s="129">
        <f>'[2]Yearly HC Ethylene'!AC83</f>
        <v>168280.79342426977</v>
      </c>
      <c r="AD83" s="129">
        <f>'[2]Yearly HC Ethylene'!AD83</f>
        <v>177806.92422691657</v>
      </c>
      <c r="AE83" s="129">
        <f>'[2]Yearly HC Ethylene'!AE83</f>
        <v>187777.07516116937</v>
      </c>
      <c r="AF83" s="129">
        <f>'[2]Yearly HC Ethylene'!AF83</f>
        <v>198213.66599142773</v>
      </c>
      <c r="AG83" s="129">
        <f>'[2]Yearly HC Ethylene'!AG83</f>
        <v>209140.35222239594</v>
      </c>
      <c r="AH83" s="129">
        <f>'[2]Yearly HC Ethylene'!AH83</f>
        <v>220582.09658644936</v>
      </c>
      <c r="AI83" s="126"/>
      <c r="AJ83" s="129">
        <f>'[3]Yearly HC Ethylene'!D83</f>
        <v>0</v>
      </c>
      <c r="AK83" s="129">
        <f>'[3]Yearly HC Ethylene'!E83</f>
        <v>16229.043179899698</v>
      </c>
      <c r="AL83" s="129">
        <f>'[3]Yearly HC Ethylene'!F83</f>
        <v>18583.848752452614</v>
      </c>
      <c r="AM83" s="129">
        <f>'[3]Yearly HC Ethylene'!G83</f>
        <v>21235.920683028464</v>
      </c>
      <c r="AN83" s="129">
        <f>'[3]Yearly HC Ethylene'!H83</f>
        <v>24224.569288125491</v>
      </c>
      <c r="AO83" s="129">
        <f>'[3]Yearly HC Ethylene'!I83</f>
        <v>27594.380334110516</v>
      </c>
      <c r="AP83" s="129">
        <f>'[3]Yearly HC Ethylene'!J83</f>
        <v>31395.925119490246</v>
      </c>
      <c r="AQ83" s="129">
        <f>'[3]Yearly HC Ethylene'!K83</f>
        <v>35686.566185033567</v>
      </c>
      <c r="AR83" s="129">
        <f>'[3]Yearly HC Ethylene'!L83</f>
        <v>40531.371531196914</v>
      </c>
      <c r="AS83" s="129">
        <f>'[3]Yearly HC Ethylene'!M83</f>
        <v>46004.151956972957</v>
      </c>
      <c r="AT83" s="129">
        <f>'[3]Yearly HC Ethylene'!N83</f>
        <v>52188.638102585472</v>
      </c>
      <c r="AU83" s="129">
        <f>'[3]Yearly HC Ethylene'!O83</f>
        <v>59516.661484674871</v>
      </c>
      <c r="AV83" s="129">
        <f>'[3]Yearly HC Ethylene'!P83</f>
        <v>67770.586256004564</v>
      </c>
      <c r="AW83" s="129">
        <f>'[3]Yearly HC Ethylene'!Q83</f>
        <v>77072.951704145758</v>
      </c>
      <c r="AX83" s="129">
        <f>'[3]Yearly HC Ethylene'!R83</f>
        <v>87562.745210434368</v>
      </c>
      <c r="AY83" s="129">
        <f>'[3]Yearly HC Ethylene'!S83</f>
        <v>99397.616276021625</v>
      </c>
      <c r="AZ83" s="129">
        <f>'[3]Yearly HC Ethylene'!T83</f>
        <v>112756.38871673103</v>
      </c>
      <c r="BA83" s="129">
        <f>'[3]Yearly HC Ethylene'!U83</f>
        <v>127841.91118509376</v>
      </c>
      <c r="BB83" s="129">
        <f>'[3]Yearly HC Ethylene'!V83</f>
        <v>144884.29158666608</v>
      </c>
      <c r="BC83" s="129">
        <f>'[3]Yearly HC Ethylene'!W83</f>
        <v>164144.56709493921</v>
      </c>
      <c r="BD83" s="129">
        <f>'[3]Yearly HC Ethylene'!X83</f>
        <v>185918.86843295218</v>
      </c>
      <c r="BE83" s="129">
        <f>'[3]Yearly HC Ethylene'!Y83</f>
        <v>210277.34865843886</v>
      </c>
      <c r="BF83" s="129">
        <f>'[3]Yearly HC Ethylene'!Z83</f>
        <v>237857.89657800359</v>
      </c>
      <c r="BG83" s="129">
        <f>'[3]Yearly HC Ethylene'!AA83</f>
        <v>269092.67502550897</v>
      </c>
      <c r="BH83" s="129">
        <f>'[3]Yearly HC Ethylene'!AB83</f>
        <v>304472.00824874477</v>
      </c>
      <c r="BI83" s="129">
        <f>'[3]Yearly HC Ethylene'!AC83</f>
        <v>344552.21439193672</v>
      </c>
      <c r="BJ83" s="129">
        <f>'[3]Yearly HC Ethylene'!AD83</f>
        <v>389964.49287693191</v>
      </c>
      <c r="BK83" s="129">
        <f>'[3]Yearly HC Ethylene'!AE83</f>
        <v>441425.00876198238</v>
      </c>
      <c r="BL83" s="129">
        <f>'[3]Yearly HC Ethylene'!AF83</f>
        <v>499746.3352929877</v>
      </c>
      <c r="BM83" s="129">
        <f>'[3]Yearly HC Ethylene'!AG83</f>
        <v>565850.4375753263</v>
      </c>
      <c r="BN83" s="129">
        <f>'[3]Yearly HC Ethylene'!AH83</f>
        <v>640783.40493213828</v>
      </c>
      <c r="BO83" s="126"/>
      <c r="BP83" s="129">
        <f t="shared" si="85"/>
        <v>0</v>
      </c>
      <c r="BQ83" s="129">
        <f t="shared" si="86"/>
        <v>40529.40342875036</v>
      </c>
      <c r="BR83" s="129">
        <f t="shared" si="87"/>
        <v>45487.484308525687</v>
      </c>
      <c r="BS83" s="129">
        <f t="shared" si="88"/>
        <v>50866.294308294753</v>
      </c>
      <c r="BT83" s="129">
        <f t="shared" si="89"/>
        <v>56711.094013277223</v>
      </c>
      <c r="BU83" s="129">
        <f t="shared" si="90"/>
        <v>63072.735627392933</v>
      </c>
      <c r="BV83" s="129">
        <f t="shared" si="91"/>
        <v>70008.391016125941</v>
      </c>
      <c r="BW83" s="129">
        <f t="shared" si="92"/>
        <v>77582.376430005388</v>
      </c>
      <c r="BX83" s="129">
        <f t="shared" si="93"/>
        <v>85867.086850633612</v>
      </c>
      <c r="BY83" s="129">
        <f t="shared" si="94"/>
        <v>94944.054639588052</v>
      </c>
      <c r="BZ83" s="129">
        <f t="shared" si="95"/>
        <v>104905.14914277068</v>
      </c>
      <c r="CA83" s="129">
        <f t="shared" si="96"/>
        <v>118295.66326533891</v>
      </c>
      <c r="CB83" s="129">
        <f t="shared" si="97"/>
        <v>132873.69154342773</v>
      </c>
      <c r="CC83" s="129">
        <f t="shared" si="98"/>
        <v>148773.13735981041</v>
      </c>
      <c r="CD83" s="129">
        <f t="shared" si="99"/>
        <v>166144.91501671175</v>
      </c>
      <c r="CE83" s="129">
        <f t="shared" si="100"/>
        <v>185159.19466830086</v>
      </c>
      <c r="CF83" s="129">
        <f t="shared" si="101"/>
        <v>206007.94720957777</v>
      </c>
      <c r="CG83" s="129">
        <f t="shared" si="102"/>
        <v>228907.82938561752</v>
      </c>
      <c r="CH83" s="129">
        <f t="shared" si="103"/>
        <v>254103.45480015528</v>
      </c>
      <c r="CI83" s="129">
        <f t="shared" si="104"/>
        <v>281871.10264636617</v>
      </c>
      <c r="CJ83" s="129">
        <f t="shared" si="105"/>
        <v>312522.92295354814</v>
      </c>
      <c r="CK83" s="129">
        <f t="shared" si="106"/>
        <v>344484.99928280548</v>
      </c>
      <c r="CL83" s="129">
        <f t="shared" si="107"/>
        <v>380017.36540146015</v>
      </c>
      <c r="CM83" s="129">
        <f t="shared" si="108"/>
        <v>419569.36562755558</v>
      </c>
      <c r="CN83" s="129">
        <f t="shared" si="109"/>
        <v>463649.43947512703</v>
      </c>
      <c r="CO83" s="129">
        <f t="shared" si="110"/>
        <v>512833.00781620649</v>
      </c>
      <c r="CP83" s="129">
        <f t="shared" si="111"/>
        <v>567771.41710384842</v>
      </c>
      <c r="CQ83" s="129">
        <f t="shared" si="112"/>
        <v>629202.08392315172</v>
      </c>
      <c r="CR83" s="129">
        <f t="shared" si="113"/>
        <v>697960.00128441537</v>
      </c>
      <c r="CS83" s="129">
        <f t="shared" si="114"/>
        <v>774990.78979772225</v>
      </c>
      <c r="CT83" s="129">
        <f t="shared" si="115"/>
        <v>861365.50151858758</v>
      </c>
    </row>
    <row r="84" spans="1:98" s="15" customFormat="1">
      <c r="A84" s="15" t="s">
        <v>140</v>
      </c>
      <c r="C84" s="16" t="s">
        <v>197</v>
      </c>
      <c r="D84" s="131">
        <f>'[2]Yearly HC Ethylene'!D84</f>
        <v>5341060.7015464325</v>
      </c>
      <c r="E84" s="131">
        <f>'[2]Yearly HC Ethylene'!E84</f>
        <v>5269289.5494633354</v>
      </c>
      <c r="F84" s="131">
        <f>'[2]Yearly HC Ethylene'!F84</f>
        <v>5176817.418935095</v>
      </c>
      <c r="G84" s="131">
        <f>'[2]Yearly HC Ethylene'!G84</f>
        <v>5085456.8277481869</v>
      </c>
      <c r="H84" s="131">
        <f>'[2]Yearly HC Ethylene'!H84</f>
        <v>4995205.7744686101</v>
      </c>
      <c r="I84" s="131">
        <f>'[2]Yearly HC Ethylene'!I84</f>
        <v>4906062.6517192842</v>
      </c>
      <c r="J84" s="131">
        <f>'[2]Yearly HC Ethylene'!J84</f>
        <v>4815342.6495228726</v>
      </c>
      <c r="K84" s="131">
        <f>'[2]Yearly HC Ethylene'!K84</f>
        <v>4725794.072889463</v>
      </c>
      <c r="L84" s="131">
        <f>'[2]Yearly HC Ethylene'!L84</f>
        <v>4637415.7853413383</v>
      </c>
      <c r="M84" s="131">
        <f>'[2]Yearly HC Ethylene'!M84</f>
        <v>4550207.1296478603</v>
      </c>
      <c r="N84" s="131">
        <f>'[2]Yearly HC Ethylene'!N84</f>
        <v>4464167.9500414841</v>
      </c>
      <c r="O84" s="131">
        <f>'[2]Yearly HC Ethylene'!O84</f>
        <v>4355501.4275737545</v>
      </c>
      <c r="P84" s="131">
        <f>'[2]Yearly HC Ethylene'!P84</f>
        <v>4254791.5075225523</v>
      </c>
      <c r="Q84" s="131">
        <f>'[2]Yearly HC Ethylene'!Q84</f>
        <v>4149694.4185857512</v>
      </c>
      <c r="R84" s="131">
        <f>'[2]Yearly HC Ethylene'!R84</f>
        <v>4045851.2569503975</v>
      </c>
      <c r="S84" s="131">
        <f>'[2]Yearly HC Ethylene'!S84</f>
        <v>3943256.8261801139</v>
      </c>
      <c r="T84" s="131">
        <f>'[2]Yearly HC Ethylene'!T84</f>
        <v>3837853.013017694</v>
      </c>
      <c r="U84" s="131">
        <f>'[2]Yearly HC Ethylene'!U84</f>
        <v>3733806.6193071092</v>
      </c>
      <c r="V84" s="131">
        <f>'[2]Yearly HC Ethylene'!V84</f>
        <v>3631112.6336166812</v>
      </c>
      <c r="W84" s="131">
        <f>'[2]Yearly HC Ethylene'!W84</f>
        <v>3529766.8315855009</v>
      </c>
      <c r="X84" s="131">
        <f>'[2]Yearly HC Ethylene'!X84</f>
        <v>3429765.8160832566</v>
      </c>
      <c r="Y84" s="131">
        <f>'[2]Yearly HC Ethylene'!Y84</f>
        <v>3323228.4203076437</v>
      </c>
      <c r="Z84" s="131">
        <f>'[2]Yearly HC Ethylene'!Z84</f>
        <v>3218292.1148266755</v>
      </c>
      <c r="AA84" s="131">
        <f>'[2]Yearly HC Ethylene'!AA84</f>
        <v>3114502.9681265317</v>
      </c>
      <c r="AB84" s="131">
        <f>'[2]Yearly HC Ethylene'!AB84</f>
        <v>3011867.8661146341</v>
      </c>
      <c r="AC84" s="131">
        <f>'[2]Yearly HC Ethylene'!AC84</f>
        <v>2910395.2150718342</v>
      </c>
      <c r="AD84" s="131">
        <f>'[2]Yearly HC Ethylene'!AD84</f>
        <v>2808767.5585749857</v>
      </c>
      <c r="AE84" s="131">
        <f>'[2]Yearly HC Ethylene'!AE84</f>
        <v>2708368.0378665514</v>
      </c>
      <c r="AF84" s="131">
        <f>'[2]Yearly HC Ethylene'!AF84</f>
        <v>2609209.249101873</v>
      </c>
      <c r="AG84" s="131">
        <f>'[2]Yearly HC Ethylene'!AG84</f>
        <v>2511305.640910835</v>
      </c>
      <c r="AH84" s="131">
        <f>'[2]Yearly HC Ethylene'!AH84</f>
        <v>2414673.6052054623</v>
      </c>
      <c r="AI84" s="131"/>
      <c r="AJ84" s="131">
        <f>'[3]Yearly HC Ethylene'!D84</f>
        <v>1049369.6122000003</v>
      </c>
      <c r="AK84" s="131">
        <f>'[3]Yearly HC Ethylene'!E84</f>
        <v>1052607.6819606107</v>
      </c>
      <c r="AL84" s="131">
        <f>'[3]Yearly HC Ethylene'!F84</f>
        <v>1041974.6334102202</v>
      </c>
      <c r="AM84" s="131">
        <f>'[3]Yearly HC Ethylene'!G84</f>
        <v>1031642.0393786676</v>
      </c>
      <c r="AN84" s="131">
        <f>'[3]Yearly HC Ethylene'!H84</f>
        <v>1021649.2805507679</v>
      </c>
      <c r="AO84" s="131">
        <f>'[3]Yearly HC Ethylene'!I84</f>
        <v>1012041.0145997268</v>
      </c>
      <c r="AP84" s="131">
        <f>'[3]Yearly HC Ethylene'!J84</f>
        <v>1002867.8863049299</v>
      </c>
      <c r="AQ84" s="131">
        <f>'[3]Yearly HC Ethylene'!K84</f>
        <v>994187.33329844323</v>
      </c>
      <c r="AR84" s="131">
        <f>'[3]Yearly HC Ethylene'!L84</f>
        <v>986064.50031970779</v>
      </c>
      <c r="AS84" s="131">
        <f>'[3]Yearly HC Ethylene'!M84</f>
        <v>978573.27659256058</v>
      </c>
      <c r="AT84" s="131">
        <f>'[3]Yearly HC Ethylene'!N84</f>
        <v>971797.47290703293</v>
      </c>
      <c r="AU84" s="131">
        <f>'[3]Yearly HC Ethylene'!O84</f>
        <v>961270.08408402838</v>
      </c>
      <c r="AV84" s="131">
        <f>'[3]Yearly HC Ethylene'!P84</f>
        <v>952893.60493959347</v>
      </c>
      <c r="AW84" s="131">
        <f>'[3]Yearly HC Ethylene'!Q84</f>
        <v>944128.26975410455</v>
      </c>
      <c r="AX84" s="131">
        <f>'[3]Yearly HC Ethylene'!R84</f>
        <v>936508.30657609482</v>
      </c>
      <c r="AY84" s="131">
        <f>'[3]Yearly HC Ethylene'!S84</f>
        <v>930190.44418244937</v>
      </c>
      <c r="AZ84" s="131">
        <f>'[3]Yearly HC Ethylene'!T84</f>
        <v>925352.57330252463</v>
      </c>
      <c r="BA84" s="131">
        <f>'[3]Yearly HC Ethylene'!U84</f>
        <v>922196.59716630983</v>
      </c>
      <c r="BB84" s="131">
        <f>'[3]Yearly HC Ethylene'!V84</f>
        <v>920951.66595550114</v>
      </c>
      <c r="BC84" s="131">
        <f>'[3]Yearly HC Ethylene'!W84</f>
        <v>921877.84686217457</v>
      </c>
      <c r="BD84" s="131">
        <f>'[3]Yearly HC Ethylene'!X84</f>
        <v>925270.28842355707</v>
      </c>
      <c r="BE84" s="131">
        <f>'[3]Yearly HC Ethylene'!Y84</f>
        <v>924771.34512466798</v>
      </c>
      <c r="BF84" s="131">
        <f>'[3]Yearly HC Ethylene'!Z84</f>
        <v>931436.3593116405</v>
      </c>
      <c r="BG84" s="131">
        <f>'[3]Yearly HC Ethylene'!AA84</f>
        <v>941689.91410460405</v>
      </c>
      <c r="BH84" s="131">
        <f>'[3]Yearly HC Ethylene'!AB84</f>
        <v>956022.61435186793</v>
      </c>
      <c r="BI84" s="131">
        <f>'[3]Yearly HC Ethylene'!AC84</f>
        <v>974991.12330223084</v>
      </c>
      <c r="BJ84" s="131">
        <f>'[3]Yearly HC Ethylene'!AD84</f>
        <v>999227.05289127945</v>
      </c>
      <c r="BK84" s="131">
        <f>'[3]Yearly HC Ethylene'!AE84</f>
        <v>1029447.0511019841</v>
      </c>
      <c r="BL84" s="131">
        <f>'[3]Yearly HC Ethylene'!AF84</f>
        <v>1066464.2476172324</v>
      </c>
      <c r="BM84" s="131">
        <f>'[3]Yearly HC Ethylene'!AG84</f>
        <v>1111201.2406952884</v>
      </c>
      <c r="BN84" s="131">
        <f>'[3]Yearly HC Ethylene'!AH84</f>
        <v>1164704.8328369712</v>
      </c>
      <c r="BO84" s="131"/>
      <c r="BP84" s="131">
        <f t="shared" si="85"/>
        <v>6390430.3137464328</v>
      </c>
      <c r="BQ84" s="131">
        <f t="shared" si="86"/>
        <v>6321897.2314239461</v>
      </c>
      <c r="BR84" s="131">
        <f t="shared" si="87"/>
        <v>6218792.052345315</v>
      </c>
      <c r="BS84" s="131">
        <f t="shared" si="88"/>
        <v>6117098.8671268541</v>
      </c>
      <c r="BT84" s="131">
        <f t="shared" si="89"/>
        <v>6016855.0550193777</v>
      </c>
      <c r="BU84" s="131">
        <f t="shared" si="90"/>
        <v>5918103.6663190108</v>
      </c>
      <c r="BV84" s="131">
        <f t="shared" si="91"/>
        <v>5818210.5358278025</v>
      </c>
      <c r="BW84" s="131">
        <f t="shared" si="92"/>
        <v>5719981.4061879059</v>
      </c>
      <c r="BX84" s="131">
        <f t="shared" si="93"/>
        <v>5623480.2856610464</v>
      </c>
      <c r="BY84" s="131">
        <f t="shared" si="94"/>
        <v>5528780.4062404204</v>
      </c>
      <c r="BZ84" s="131">
        <f t="shared" si="95"/>
        <v>5435965.4229485169</v>
      </c>
      <c r="CA84" s="131">
        <f t="shared" si="96"/>
        <v>5316771.5116577828</v>
      </c>
      <c r="CB84" s="131">
        <f t="shared" si="97"/>
        <v>5207685.1124621462</v>
      </c>
      <c r="CC84" s="131">
        <f t="shared" si="98"/>
        <v>5093822.6883398555</v>
      </c>
      <c r="CD84" s="131">
        <f t="shared" si="99"/>
        <v>4982359.5635264926</v>
      </c>
      <c r="CE84" s="131">
        <f t="shared" si="100"/>
        <v>4873447.2703625634</v>
      </c>
      <c r="CF84" s="131">
        <f t="shared" si="101"/>
        <v>4763205.5863202186</v>
      </c>
      <c r="CG84" s="131">
        <f t="shared" si="102"/>
        <v>4656003.2164734192</v>
      </c>
      <c r="CH84" s="131">
        <f t="shared" si="103"/>
        <v>4552064.2995721828</v>
      </c>
      <c r="CI84" s="131">
        <f t="shared" si="104"/>
        <v>4451644.678447675</v>
      </c>
      <c r="CJ84" s="131">
        <f t="shared" si="105"/>
        <v>4355036.1045068139</v>
      </c>
      <c r="CK84" s="131">
        <f t="shared" si="106"/>
        <v>4247999.7654323112</v>
      </c>
      <c r="CL84" s="131">
        <f t="shared" si="107"/>
        <v>4149728.4741383158</v>
      </c>
      <c r="CM84" s="131">
        <f t="shared" si="108"/>
        <v>4056192.8822311359</v>
      </c>
      <c r="CN84" s="131">
        <f t="shared" si="109"/>
        <v>3967890.4804665018</v>
      </c>
      <c r="CO84" s="131">
        <f t="shared" si="110"/>
        <v>3885386.3383740652</v>
      </c>
      <c r="CP84" s="131">
        <f t="shared" si="111"/>
        <v>3807994.6114662653</v>
      </c>
      <c r="CQ84" s="131">
        <f t="shared" si="112"/>
        <v>3737815.0889685354</v>
      </c>
      <c r="CR84" s="131">
        <f t="shared" si="113"/>
        <v>3675673.4967191052</v>
      </c>
      <c r="CS84" s="131">
        <f t="shared" si="114"/>
        <v>3622506.8816061234</v>
      </c>
      <c r="CT84" s="131">
        <f t="shared" si="115"/>
        <v>3579378.4380424335</v>
      </c>
    </row>
    <row r="85" spans="1:98" s="13" customFormat="1">
      <c r="A85" s="380" t="s">
        <v>115</v>
      </c>
      <c r="B85" s="6" t="s">
        <v>116</v>
      </c>
      <c r="C85" s="7" t="s">
        <v>197</v>
      </c>
      <c r="D85" s="125">
        <f>'[2]Yearly HC Ethylene'!D85</f>
        <v>1581163.9728652707</v>
      </c>
      <c r="E85" s="125">
        <f>'[2]Yearly HC Ethylene'!E85</f>
        <v>1549010.8257275263</v>
      </c>
      <c r="F85" s="125">
        <f>'[2]Yearly HC Ethylene'!F85</f>
        <v>1507524.591667037</v>
      </c>
      <c r="G85" s="125">
        <f>'[2]Yearly HC Ethylene'!G85</f>
        <v>1466573.475323841</v>
      </c>
      <c r="H85" s="125">
        <f>'[2]Yearly HC Ethylene'!H85</f>
        <v>1426155.0225224022</v>
      </c>
      <c r="I85" s="125">
        <f>'[2]Yearly HC Ethylene'!I85</f>
        <v>1386266.9597681963</v>
      </c>
      <c r="J85" s="125">
        <f>'[2]Yearly HC Ethylene'!J85</f>
        <v>1346603.0978195737</v>
      </c>
      <c r="K85" s="125">
        <f>'[2]Yearly HC Ethylene'!K85</f>
        <v>1307473.0698804008</v>
      </c>
      <c r="L85" s="125">
        <f>'[2]Yearly HC Ethylene'!L85</f>
        <v>1268875.0999211937</v>
      </c>
      <c r="M85" s="125">
        <f>'[2]Yearly HC Ethylene'!M85</f>
        <v>1230807.6275533198</v>
      </c>
      <c r="N85" s="125">
        <f>'[2]Yearly HC Ethylene'!N85</f>
        <v>1193269.3178996558</v>
      </c>
      <c r="O85" s="125">
        <f>'[2]Yearly HC Ethylene'!O85</f>
        <v>1143339.7625805703</v>
      </c>
      <c r="P85" s="125">
        <f>'[2]Yearly HC Ethylene'!P85</f>
        <v>1100058.288325998</v>
      </c>
      <c r="Q85" s="125">
        <f>'[2]Yearly HC Ethylene'!Q85</f>
        <v>1052422.6408761991</v>
      </c>
      <c r="R85" s="125">
        <f>'[2]Yearly HC Ethylene'!R85</f>
        <v>1005465.0238619011</v>
      </c>
      <c r="S85" s="125">
        <f>'[2]Yearly HC Ethylene'!S85</f>
        <v>959183.34004529682</v>
      </c>
      <c r="T85" s="125">
        <f>'[2]Yearly HC Ethylene'!T85</f>
        <v>913116.45884453715</v>
      </c>
      <c r="U85" s="125">
        <f>'[2]Yearly HC Ethylene'!U85</f>
        <v>867735.5376333876</v>
      </c>
      <c r="V85" s="125">
        <f>'[2]Yearly HC Ethylene'!V85</f>
        <v>823039.25003287627</v>
      </c>
      <c r="W85" s="125">
        <f>'[2]Yearly HC Ethylene'!W85</f>
        <v>779026.63281098823</v>
      </c>
      <c r="X85" s="125">
        <f>'[2]Yearly HC Ethylene'!X85</f>
        <v>735697.10368065396</v>
      </c>
      <c r="Y85" s="125">
        <f>'[2]Yearly HC Ethylene'!Y85</f>
        <v>699597.26035974431</v>
      </c>
      <c r="Z85" s="125">
        <f>'[2]Yearly HC Ethylene'!Z85</f>
        <v>664997.0498675392</v>
      </c>
      <c r="AA85" s="125">
        <f>'[2]Yearly HC Ethylene'!AA85</f>
        <v>630961.6541405624</v>
      </c>
      <c r="AB85" s="125">
        <f>'[2]Yearly HC Ethylene'!AB85</f>
        <v>597493.72387215693</v>
      </c>
      <c r="AC85" s="125">
        <f>'[2]Yearly HC Ethylene'!AC85</f>
        <v>564596.41650006128</v>
      </c>
      <c r="AD85" s="125">
        <f>'[2]Yearly HC Ethylene'!AD85</f>
        <v>532122.99683944706</v>
      </c>
      <c r="AE85" s="125">
        <f>'[2]Yearly HC Ethylene'!AE85</f>
        <v>500233.13042594225</v>
      </c>
      <c r="AF85" s="125">
        <f>'[2]Yearly HC Ethylene'!AF85</f>
        <v>468931.566691435</v>
      </c>
      <c r="AG85" s="125">
        <f>'[2]Yearly HC Ethylene'!AG85</f>
        <v>438223.67934030358</v>
      </c>
      <c r="AH85" s="125">
        <f>'[2]Yearly HC Ethylene'!AH85</f>
        <v>408115.49980346957</v>
      </c>
      <c r="AI85" s="125"/>
      <c r="AJ85" s="125">
        <f>'[3]Yearly HC Ethylene'!D85</f>
        <v>313520.94128169795</v>
      </c>
      <c r="AK85" s="125">
        <f>'[3]Yearly HC Ethylene'!E85</f>
        <v>315619.2757982848</v>
      </c>
      <c r="AL85" s="125">
        <f>'[3]Yearly HC Ethylene'!F85</f>
        <v>311239.83858842414</v>
      </c>
      <c r="AM85" s="125">
        <f>'[3]Yearly HC Ethylene'!G85</f>
        <v>306996.67274417204</v>
      </c>
      <c r="AN85" s="125">
        <f>'[3]Yearly HC Ethylene'!H85</f>
        <v>302908.09270446067</v>
      </c>
      <c r="AO85" s="125">
        <f>'[3]Yearly HC Ethylene'!I85</f>
        <v>298994.87712757726</v>
      </c>
      <c r="AP85" s="125">
        <f>'[3]Yearly HC Ethylene'!J85</f>
        <v>295280.60071249399</v>
      </c>
      <c r="AQ85" s="125">
        <f>'[3]Yearly HC Ethylene'!K85</f>
        <v>291792.01070987887</v>
      </c>
      <c r="AR85" s="125">
        <f>'[3]Yearly HC Ethylene'!L85</f>
        <v>288559.45414179465</v>
      </c>
      <c r="AS85" s="125">
        <f>'[3]Yearly HC Ethylene'!M85</f>
        <v>285617.36255975923</v>
      </c>
      <c r="AT85" s="125">
        <f>'[3]Yearly HC Ethylene'!N85</f>
        <v>283004.80209070479</v>
      </c>
      <c r="AU85" s="125">
        <f>'[3]Yearly HC Ethylene'!O85</f>
        <v>277477.3119978449</v>
      </c>
      <c r="AV85" s="125">
        <f>'[3]Yearly HC Ethylene'!P85</f>
        <v>273438.01761465205</v>
      </c>
      <c r="AW85" s="125">
        <f>'[3]Yearly HC Ethylene'!Q85</f>
        <v>268700.4257868983</v>
      </c>
      <c r="AX85" s="125">
        <f>'[3]Yearly HC Ethylene'!R85</f>
        <v>264506.145861011</v>
      </c>
      <c r="AY85" s="125">
        <f>'[3]Yearly HC Ethylene'!S85</f>
        <v>260928.58443893929</v>
      </c>
      <c r="AZ85" s="125">
        <f>'[3]Yearly HC Ethylene'!T85</f>
        <v>258051.03832683724</v>
      </c>
      <c r="BA85" s="125">
        <f>'[3]Yearly HC Ethylene'!U85</f>
        <v>255968.02659324891</v>
      </c>
      <c r="BB85" s="125">
        <f>'[3]Yearly HC Ethylene'!V85</f>
        <v>254786.80203323788</v>
      </c>
      <c r="BC85" s="125">
        <f>'[3]Yearly HC Ethylene'!W85</f>
        <v>254629.06620168622</v>
      </c>
      <c r="BD85" s="125">
        <f>'[3]Yearly HC Ethylene'!X85</f>
        <v>255632.91543341693</v>
      </c>
      <c r="BE85" s="125">
        <f>'[3]Yearly HC Ethylene'!Y85</f>
        <v>254306.38295901578</v>
      </c>
      <c r="BF85" s="125">
        <f>'[3]Yearly HC Ethylene'!Z85</f>
        <v>257751.6700734453</v>
      </c>
      <c r="BG85" s="125">
        <f>'[3]Yearly HC Ethylene'!AA85</f>
        <v>262892.98223951954</v>
      </c>
      <c r="BH85" s="125">
        <f>'[3]Yearly HC Ethylene'!AB85</f>
        <v>269959.34038130665</v>
      </c>
      <c r="BI85" s="125">
        <f>'[3]Yearly HC Ethylene'!AC85</f>
        <v>279210.60854939406</v>
      </c>
      <c r="BJ85" s="125">
        <f>'[3]Yearly HC Ethylene'!AD85</f>
        <v>290941.64746376674</v>
      </c>
      <c r="BK85" s="125">
        <f>'[3]Yearly HC Ethylene'!AE85</f>
        <v>305487.02745235479</v>
      </c>
      <c r="BL85" s="125">
        <f>'[3]Yearly HC Ethylene'!AF85</f>
        <v>323226.37612680602</v>
      </c>
      <c r="BM85" s="125">
        <f>'[3]Yearly HC Ethylene'!AG85</f>
        <v>344590.44628441718</v>
      </c>
      <c r="BN85" s="125">
        <f>'[3]Yearly HC Ethylene'!AH85</f>
        <v>370068.00103924406</v>
      </c>
      <c r="BO85" s="125"/>
      <c r="BP85" s="125">
        <f t="shared" si="85"/>
        <v>1894684.9141469686</v>
      </c>
      <c r="BQ85" s="125">
        <f t="shared" si="86"/>
        <v>1864630.101525811</v>
      </c>
      <c r="BR85" s="125">
        <f t="shared" si="87"/>
        <v>1818764.430255461</v>
      </c>
      <c r="BS85" s="125">
        <f t="shared" si="88"/>
        <v>1773570.1480680131</v>
      </c>
      <c r="BT85" s="125">
        <f t="shared" si="89"/>
        <v>1729063.115226863</v>
      </c>
      <c r="BU85" s="125">
        <f t="shared" si="90"/>
        <v>1685261.8368957737</v>
      </c>
      <c r="BV85" s="125">
        <f t="shared" si="91"/>
        <v>1641883.6985320677</v>
      </c>
      <c r="BW85" s="125">
        <f t="shared" si="92"/>
        <v>1599265.0805902798</v>
      </c>
      <c r="BX85" s="125">
        <f t="shared" si="93"/>
        <v>1557434.5540629884</v>
      </c>
      <c r="BY85" s="125">
        <f t="shared" si="94"/>
        <v>1516424.9901130791</v>
      </c>
      <c r="BZ85" s="125">
        <f t="shared" si="95"/>
        <v>1476274.1199903605</v>
      </c>
      <c r="CA85" s="125">
        <f t="shared" si="96"/>
        <v>1420817.0745784151</v>
      </c>
      <c r="CB85" s="125">
        <f t="shared" si="97"/>
        <v>1373496.3059406499</v>
      </c>
      <c r="CC85" s="125">
        <f t="shared" si="98"/>
        <v>1321123.0666630974</v>
      </c>
      <c r="CD85" s="125">
        <f t="shared" si="99"/>
        <v>1269971.1697229121</v>
      </c>
      <c r="CE85" s="125">
        <f t="shared" si="100"/>
        <v>1220111.9244842362</v>
      </c>
      <c r="CF85" s="125">
        <f t="shared" si="101"/>
        <v>1171167.4971713745</v>
      </c>
      <c r="CG85" s="125">
        <f t="shared" si="102"/>
        <v>1123703.5642266364</v>
      </c>
      <c r="CH85" s="125">
        <f t="shared" si="103"/>
        <v>1077826.0520661143</v>
      </c>
      <c r="CI85" s="125">
        <f t="shared" si="104"/>
        <v>1033655.6990126744</v>
      </c>
      <c r="CJ85" s="125">
        <f t="shared" si="105"/>
        <v>991330.01911407092</v>
      </c>
      <c r="CK85" s="125">
        <f t="shared" si="106"/>
        <v>953903.64331876009</v>
      </c>
      <c r="CL85" s="125">
        <f t="shared" si="107"/>
        <v>922748.71994098451</v>
      </c>
      <c r="CM85" s="125">
        <f t="shared" si="108"/>
        <v>893854.636380082</v>
      </c>
      <c r="CN85" s="125">
        <f t="shared" si="109"/>
        <v>867453.06425346364</v>
      </c>
      <c r="CO85" s="125">
        <f t="shared" si="110"/>
        <v>843807.02504945535</v>
      </c>
      <c r="CP85" s="125">
        <f t="shared" si="111"/>
        <v>823064.6443032138</v>
      </c>
      <c r="CQ85" s="125">
        <f t="shared" si="112"/>
        <v>805720.15787829703</v>
      </c>
      <c r="CR85" s="125">
        <f t="shared" si="113"/>
        <v>792157.94281824096</v>
      </c>
      <c r="CS85" s="125">
        <f t="shared" si="114"/>
        <v>782814.12562472071</v>
      </c>
      <c r="CT85" s="125">
        <f t="shared" si="115"/>
        <v>778183.50084271363</v>
      </c>
    </row>
    <row r="86" spans="1:98">
      <c r="A86" s="381"/>
      <c r="B86" s="1" t="s">
        <v>117</v>
      </c>
      <c r="C86" s="5" t="s">
        <v>197</v>
      </c>
      <c r="D86" s="126">
        <f>'[2]Yearly HC Ethylene'!D86</f>
        <v>1122665.661247253</v>
      </c>
      <c r="E86" s="126">
        <f>'[2]Yearly HC Ethylene'!E86</f>
        <v>1100292.4889680115</v>
      </c>
      <c r="F86" s="126">
        <f>'[2]Yearly HC Ethylene'!F86</f>
        <v>1073670.2239508913</v>
      </c>
      <c r="G86" s="126">
        <f>'[2]Yearly HC Ethylene'!G86</f>
        <v>1047373.8492764572</v>
      </c>
      <c r="H86" s="126">
        <f>'[2]Yearly HC Ethylene'!H86</f>
        <v>1021401.3898804908</v>
      </c>
      <c r="I86" s="126">
        <f>'[2]Yearly HC Ethylene'!I86</f>
        <v>995750.95910472434</v>
      </c>
      <c r="J86" s="126">
        <f>'[2]Yearly HC Ethylene'!J86</f>
        <v>970286.87623023416</v>
      </c>
      <c r="K86" s="126">
        <f>'[2]Yearly HC Ethylene'!K86</f>
        <v>945144.59326118266</v>
      </c>
      <c r="L86" s="126">
        <f>'[2]Yearly HC Ethylene'!L86</f>
        <v>920322.46899259347</v>
      </c>
      <c r="M86" s="126">
        <f>'[2]Yearly HC Ethylene'!M86</f>
        <v>895818.96593129414</v>
      </c>
      <c r="N86" s="126">
        <f>'[2]Yearly HC Ethylene'!N86</f>
        <v>871632.65462522896</v>
      </c>
      <c r="O86" s="126">
        <f>'[2]Yearly HC Ethylene'!O86</f>
        <v>840557.01815546991</v>
      </c>
      <c r="P86" s="126">
        <f>'[2]Yearly HC Ethylene'!P86</f>
        <v>813415.72196430981</v>
      </c>
      <c r="Q86" s="126">
        <f>'[2]Yearly HC Ethylene'!Q86</f>
        <v>783708.24923050695</v>
      </c>
      <c r="R86" s="126">
        <f>'[2]Yearly HC Ethylene'!R86</f>
        <v>754407.02093985665</v>
      </c>
      <c r="S86" s="126">
        <f>'[2]Yearly HC Ethylene'!S86</f>
        <v>725510.21954856999</v>
      </c>
      <c r="T86" s="126">
        <f>'[2]Yearly HC Ethylene'!T86</f>
        <v>696813.94408791361</v>
      </c>
      <c r="U86" s="126">
        <f>'[2]Yearly HC Ethylene'!U86</f>
        <v>668524.75757883268</v>
      </c>
      <c r="V86" s="126">
        <f>'[2]Yearly HC Ethylene'!V86</f>
        <v>640641.21781577403</v>
      </c>
      <c r="W86" s="126">
        <f>'[2]Yearly HC Ethylene'!W86</f>
        <v>613162.05437715072</v>
      </c>
      <c r="X86" s="126">
        <f>'[2]Yearly HC Ethylene'!X86</f>
        <v>586086.17642052844</v>
      </c>
      <c r="Y86" s="126">
        <f>'[2]Yearly HC Ethylene'!Y86</f>
        <v>564317.49508304312</v>
      </c>
      <c r="Z86" s="126">
        <f>'[2]Yearly HC Ethylene'!Z86</f>
        <v>543123.57603332005</v>
      </c>
      <c r="AA86" s="126">
        <f>'[2]Yearly HC Ethylene'!AA86</f>
        <v>522262.65593706566</v>
      </c>
      <c r="AB86" s="126">
        <f>'[2]Yearly HC Ethylene'!AB86</f>
        <v>501735.14240683301</v>
      </c>
      <c r="AC86" s="126">
        <f>'[2]Yearly HC Ethylene'!AC86</f>
        <v>481541.66361534921</v>
      </c>
      <c r="AD86" s="126">
        <f>'[2]Yearly HC Ethylene'!AD86</f>
        <v>461616.85251348873</v>
      </c>
      <c r="AE86" s="126">
        <f>'[2]Yearly HC Ethylene'!AE86</f>
        <v>442030.23545847595</v>
      </c>
      <c r="AF86" s="126">
        <f>'[2]Yearly HC Ethylene'!AF86</f>
        <v>422783.13091137836</v>
      </c>
      <c r="AG86" s="126">
        <f>'[2]Yearly HC Ethylene'!AG86</f>
        <v>403877.12759392662</v>
      </c>
      <c r="AH86" s="126">
        <f>'[2]Yearly HC Ethylene'!AH86</f>
        <v>385314.09866572969</v>
      </c>
      <c r="AI86" s="126"/>
      <c r="AJ86" s="126">
        <f>'[3]Yearly HC Ethylene'!D86</f>
        <v>221834.43765903774</v>
      </c>
      <c r="AK86" s="126">
        <f>'[3]Yearly HC Ethylene'!E86</f>
        <v>221916.63122871926</v>
      </c>
      <c r="AL86" s="126">
        <f>'[3]Yearly HC Ethylene'!F86</f>
        <v>219212.79073424253</v>
      </c>
      <c r="AM86" s="126">
        <f>'[3]Yearly HC Ethylene'!G86</f>
        <v>216566.85842771569</v>
      </c>
      <c r="AN86" s="126">
        <f>'[3]Yearly HC Ethylene'!H86</f>
        <v>213986.67987688255</v>
      </c>
      <c r="AO86" s="126">
        <f>'[3]Yearly HC Ethylene'!I86</f>
        <v>211481.15679730283</v>
      </c>
      <c r="AP86" s="126">
        <f>'[3]Yearly HC Ethylene'!J86</f>
        <v>209060.3892658414</v>
      </c>
      <c r="AQ86" s="126">
        <f>'[3]Yearly HC Ethylene'!K86</f>
        <v>206735.8370870908</v>
      </c>
      <c r="AR86" s="126">
        <f>'[3]Yearly HC Ethylene'!L86</f>
        <v>204520.50289231172</v>
      </c>
      <c r="AS86" s="126">
        <f>'[3]Yearly HC Ethylene'!M86</f>
        <v>202429.13989790692</v>
      </c>
      <c r="AT86" s="126">
        <f>'[3]Yearly HC Ethylene'!N86</f>
        <v>200478.48764466622</v>
      </c>
      <c r="AU86" s="126">
        <f>'[3]Yearly HC Ethylene'!O86</f>
        <v>196868.70252644515</v>
      </c>
      <c r="AV86" s="126">
        <f>'[3]Yearly HC Ethylene'!P86</f>
        <v>194075.44218193431</v>
      </c>
      <c r="AW86" s="126">
        <f>'[3]Yearly HC Ethylene'!Q86</f>
        <v>190786.9014284249</v>
      </c>
      <c r="AX86" s="126">
        <f>'[3]Yearly HC Ethylene'!R86</f>
        <v>187731.81274250406</v>
      </c>
      <c r="AY86" s="126">
        <f>'[3]Yearly HC Ethylene'!S86</f>
        <v>184941.65691476187</v>
      </c>
      <c r="AZ86" s="126">
        <f>'[3]Yearly HC Ethylene'!T86</f>
        <v>182452.15375724892</v>
      </c>
      <c r="BA86" s="126">
        <f>'[3]Yearly HC Ethylene'!U86</f>
        <v>180303.83298870761</v>
      </c>
      <c r="BB86" s="126">
        <f>'[3]Yearly HC Ethylene'!V86</f>
        <v>178542.68200807567</v>
      </c>
      <c r="BC86" s="126">
        <f>'[3]Yearly HC Ethylene'!W86</f>
        <v>177220.88091193483</v>
      </c>
      <c r="BD86" s="126">
        <f>'[3]Yearly HC Ethylene'!X86</f>
        <v>176397.63650633051</v>
      </c>
      <c r="BE86" s="126">
        <f>'[3]Yearly HC Ethylene'!Y86</f>
        <v>173995.42319493365</v>
      </c>
      <c r="BF86" s="126">
        <f>'[3]Yearly HC Ethylene'!Z86</f>
        <v>174247.48669665627</v>
      </c>
      <c r="BG86" s="126">
        <f>'[3]Yearly HC Ethylene'!AA86</f>
        <v>175228.05867626239</v>
      </c>
      <c r="BH86" s="126">
        <f>'[3]Yearly HC Ethylene'!AB86</f>
        <v>177035.28023092105</v>
      </c>
      <c r="BI86" s="126">
        <f>'[3]Yearly HC Ethylene'!AC86</f>
        <v>179780.50899213296</v>
      </c>
      <c r="BJ86" s="126">
        <f>'[3]Yearly HC Ethylene'!AD86</f>
        <v>183590.09913049079</v>
      </c>
      <c r="BK86" s="126">
        <f>'[3]Yearly HC Ethylene'!AE86</f>
        <v>188607.42109879263</v>
      </c>
      <c r="BL86" s="126">
        <f>'[3]Yearly HC Ethylene'!AF86</f>
        <v>194995.15340268161</v>
      </c>
      <c r="BM86" s="126">
        <f>'[3]Yearly HC Ethylene'!AG86</f>
        <v>202937.8830368605</v>
      </c>
      <c r="BN86" s="126">
        <f>'[3]Yearly HC Ethylene'!AH86</f>
        <v>212645.05615953793</v>
      </c>
      <c r="BO86" s="126"/>
      <c r="BP86" s="126">
        <f t="shared" si="85"/>
        <v>1344500.0989062907</v>
      </c>
      <c r="BQ86" s="126">
        <f t="shared" si="86"/>
        <v>1322209.1201967308</v>
      </c>
      <c r="BR86" s="126">
        <f t="shared" si="87"/>
        <v>1292883.0146851339</v>
      </c>
      <c r="BS86" s="126">
        <f t="shared" si="88"/>
        <v>1263940.7077041729</v>
      </c>
      <c r="BT86" s="126">
        <f t="shared" si="89"/>
        <v>1235388.0697573733</v>
      </c>
      <c r="BU86" s="126">
        <f t="shared" si="90"/>
        <v>1207232.1159020271</v>
      </c>
      <c r="BV86" s="126">
        <f t="shared" si="91"/>
        <v>1179347.2654960756</v>
      </c>
      <c r="BW86" s="126">
        <f t="shared" si="92"/>
        <v>1151880.4303482734</v>
      </c>
      <c r="BX86" s="126">
        <f t="shared" si="93"/>
        <v>1124842.9718849051</v>
      </c>
      <c r="BY86" s="126">
        <f t="shared" si="94"/>
        <v>1098248.1058292012</v>
      </c>
      <c r="BZ86" s="126">
        <f t="shared" si="95"/>
        <v>1072111.1422698952</v>
      </c>
      <c r="CA86" s="126">
        <f t="shared" si="96"/>
        <v>1037425.7206819151</v>
      </c>
      <c r="CB86" s="126">
        <f t="shared" si="97"/>
        <v>1007491.1641462441</v>
      </c>
      <c r="CC86" s="126">
        <f t="shared" si="98"/>
        <v>974495.15065893182</v>
      </c>
      <c r="CD86" s="126">
        <f t="shared" si="99"/>
        <v>942138.83368236071</v>
      </c>
      <c r="CE86" s="126">
        <f t="shared" si="100"/>
        <v>910451.87646333186</v>
      </c>
      <c r="CF86" s="126">
        <f t="shared" si="101"/>
        <v>879266.0978451625</v>
      </c>
      <c r="CG86" s="126">
        <f t="shared" si="102"/>
        <v>848828.59056754026</v>
      </c>
      <c r="CH86" s="126">
        <f t="shared" si="103"/>
        <v>819183.89982384967</v>
      </c>
      <c r="CI86" s="126">
        <f t="shared" si="104"/>
        <v>790382.93528908561</v>
      </c>
      <c r="CJ86" s="126">
        <f t="shared" si="105"/>
        <v>762483.8129268589</v>
      </c>
      <c r="CK86" s="126">
        <f t="shared" si="106"/>
        <v>738312.9182779768</v>
      </c>
      <c r="CL86" s="126">
        <f t="shared" si="107"/>
        <v>717371.06272997637</v>
      </c>
      <c r="CM86" s="126">
        <f t="shared" si="108"/>
        <v>697490.71461332799</v>
      </c>
      <c r="CN86" s="126">
        <f t="shared" si="109"/>
        <v>678770.42263775412</v>
      </c>
      <c r="CO86" s="126">
        <f t="shared" si="110"/>
        <v>661322.17260748218</v>
      </c>
      <c r="CP86" s="126">
        <f t="shared" si="111"/>
        <v>645206.95164397953</v>
      </c>
      <c r="CQ86" s="126">
        <f t="shared" si="112"/>
        <v>630637.65655726858</v>
      </c>
      <c r="CR86" s="126">
        <f t="shared" si="113"/>
        <v>617778.28431406</v>
      </c>
      <c r="CS86" s="126">
        <f t="shared" si="114"/>
        <v>606815.01063078712</v>
      </c>
      <c r="CT86" s="126">
        <f t="shared" si="115"/>
        <v>597959.15482526761</v>
      </c>
    </row>
    <row r="87" spans="1:98">
      <c r="A87" s="381"/>
      <c r="B87" s="1" t="s">
        <v>118</v>
      </c>
      <c r="C87" s="5" t="s">
        <v>197</v>
      </c>
      <c r="D87" s="126">
        <f>'[2]Yearly HC Ethylene'!D87</f>
        <v>1018827.6884632254</v>
      </c>
      <c r="E87" s="126">
        <f>'[2]Yearly HC Ethylene'!E87</f>
        <v>994215.13024986035</v>
      </c>
      <c r="F87" s="126">
        <f>'[2]Yearly HC Ethylene'!F87</f>
        <v>969672.70354720578</v>
      </c>
      <c r="G87" s="126">
        <f>'[2]Yearly HC Ethylene'!G87</f>
        <v>945405.91508611978</v>
      </c>
      <c r="H87" s="126">
        <f>'[2]Yearly HC Ethylene'!H87</f>
        <v>921412.28731761302</v>
      </c>
      <c r="I87" s="126">
        <f>'[2]Yearly HC Ethylene'!I87</f>
        <v>897689.37040638202</v>
      </c>
      <c r="J87" s="126">
        <f>'[2]Yearly HC Ethylene'!J87</f>
        <v>873940.59822801419</v>
      </c>
      <c r="K87" s="126">
        <f>'[2]Yearly HC Ethylene'!K87</f>
        <v>850464.89475046669</v>
      </c>
      <c r="L87" s="126">
        <f>'[2]Yearly HC Ethylene'!L87</f>
        <v>827259.80313287361</v>
      </c>
      <c r="M87" s="126">
        <f>'[2]Yearly HC Ethylene'!M87</f>
        <v>804322.89507661911</v>
      </c>
      <c r="N87" s="126">
        <f>'[2]Yearly HC Ethylene'!N87</f>
        <v>781651.77082673204</v>
      </c>
      <c r="O87" s="126">
        <f>'[2]Yearly HC Ethylene'!O87</f>
        <v>757627.88133468258</v>
      </c>
      <c r="P87" s="126">
        <f>'[2]Yearly HC Ethylene'!P87</f>
        <v>733882.6952473484</v>
      </c>
      <c r="Q87" s="126">
        <f>'[2]Yearly HC Ethylene'!Q87</f>
        <v>710413.40027591912</v>
      </c>
      <c r="R87" s="126">
        <f>'[2]Yearly HC Ethylene'!R87</f>
        <v>687217.21417068224</v>
      </c>
      <c r="S87" s="126">
        <f>'[2]Yearly HC Ethylene'!S87</f>
        <v>664291.38476542302</v>
      </c>
      <c r="T87" s="126">
        <f>'[2]Yearly HC Ethylene'!T87</f>
        <v>641188.88855078293</v>
      </c>
      <c r="U87" s="126">
        <f>'[2]Yearly HC Ethylene'!U87</f>
        <v>618364.16823763063</v>
      </c>
      <c r="V87" s="126">
        <f>'[2]Yearly HC Ethylene'!V87</f>
        <v>595814.35577067418</v>
      </c>
      <c r="W87" s="126">
        <f>'[2]Yearly HC Ethylene'!W87</f>
        <v>573536.61611582641</v>
      </c>
      <c r="X87" s="126">
        <f>'[2]Yearly HC Ethylene'!X87</f>
        <v>551528.14734632836</v>
      </c>
      <c r="Y87" s="126">
        <f>'[2]Yearly HC Ethylene'!Y87</f>
        <v>528715.87521042197</v>
      </c>
      <c r="Z87" s="126">
        <f>'[2]Yearly HC Ethylene'!Z87</f>
        <v>506173.88791230414</v>
      </c>
      <c r="AA87" s="126">
        <f>'[2]Yearly HC Ethylene'!AA87</f>
        <v>483899.54840787302</v>
      </c>
      <c r="AB87" s="126">
        <f>'[2]Yearly HC Ethylene'!AB87</f>
        <v>461890.27358267328</v>
      </c>
      <c r="AC87" s="126">
        <f>'[2]Yearly HC Ethylene'!AC87</f>
        <v>440143.53505770996</v>
      </c>
      <c r="AD87" s="126">
        <f>'[2]Yearly HC Ethylene'!AD87</f>
        <v>418511.36094655801</v>
      </c>
      <c r="AE87" s="126">
        <f>'[2]Yearly HC Ethylene'!AE87</f>
        <v>397141.6580657094</v>
      </c>
      <c r="AF87" s="126">
        <f>'[2]Yearly HC Ethylene'!AF87</f>
        <v>376031.97652541706</v>
      </c>
      <c r="AG87" s="126">
        <f>'[2]Yearly HC Ethylene'!AG87</f>
        <v>355179.92616787722</v>
      </c>
      <c r="AH87" s="126">
        <f>'[2]Yearly HC Ethylene'!AH87</f>
        <v>334583.17756910989</v>
      </c>
      <c r="AI87" s="126"/>
      <c r="AJ87" s="126">
        <f>'[3]Yearly HC Ethylene'!D87</f>
        <v>202943.65152000473</v>
      </c>
      <c r="AK87" s="126">
        <f>'[3]Yearly HC Ethylene'!E87</f>
        <v>199294.40703622659</v>
      </c>
      <c r="AL87" s="126">
        <f>'[3]Yearly HC Ethylene'!F87</f>
        <v>195639.61022095112</v>
      </c>
      <c r="AM87" s="126">
        <f>'[3]Yearly HC Ethylene'!G87</f>
        <v>191984.89349910681</v>
      </c>
      <c r="AN87" s="126">
        <f>'[3]Yearly HC Ethylene'!H87</f>
        <v>188330.27641197108</v>
      </c>
      <c r="AO87" s="126">
        <f>'[3]Yearly HC Ethylene'!I87</f>
        <v>184675.77916438732</v>
      </c>
      <c r="AP87" s="126">
        <f>'[3]Yearly HC Ethylene'!J87</f>
        <v>181021.42264283521</v>
      </c>
      <c r="AQ87" s="126">
        <f>'[3]Yearly HC Ethylene'!K87</f>
        <v>177367.22843397796</v>
      </c>
      <c r="AR87" s="126">
        <f>'[3]Yearly HC Ethylene'!L87</f>
        <v>173713.21884370249</v>
      </c>
      <c r="AS87" s="126">
        <f>'[3]Yearly HC Ethylene'!M87</f>
        <v>170059.41691666548</v>
      </c>
      <c r="AT87" s="126">
        <f>'[3]Yearly HC Ethylene'!N87</f>
        <v>166405.84645635996</v>
      </c>
      <c r="AU87" s="126">
        <f>'[3]Yearly HC Ethylene'!O87</f>
        <v>162512.75294124239</v>
      </c>
      <c r="AV87" s="126">
        <f>'[3]Yearly HC Ethylene'!P87</f>
        <v>158618.30634295137</v>
      </c>
      <c r="AW87" s="126">
        <f>'[3]Yearly HC Ethylene'!Q87</f>
        <v>154722.49838143736</v>
      </c>
      <c r="AX87" s="126">
        <f>'[3]Yearly HC Ethylene'!R87</f>
        <v>150825.32123807052</v>
      </c>
      <c r="AY87" s="126">
        <f>'[3]Yearly HC Ethylene'!S87</f>
        <v>146926.76758387886</v>
      </c>
      <c r="AZ87" s="126">
        <f>'[3]Yearly HC Ethylene'!T87</f>
        <v>143026.83060889188</v>
      </c>
      <c r="BA87" s="126">
        <f>'[3]Yearly HC Ethylene'!U87</f>
        <v>139125.50405262879</v>
      </c>
      <c r="BB87" s="126">
        <f>'[3]Yearly HC Ethylene'!V87</f>
        <v>135222.78223576929</v>
      </c>
      <c r="BC87" s="126">
        <f>'[3]Yearly HC Ethylene'!W87</f>
        <v>131318.66009304885</v>
      </c>
      <c r="BD87" s="126">
        <f>'[3]Yearly HC Ethylene'!X87</f>
        <v>127413.13320741834</v>
      </c>
      <c r="BE87" s="126">
        <f>'[3]Yearly HC Ethylene'!Y87</f>
        <v>123283.07819286836</v>
      </c>
      <c r="BF87" s="126">
        <f>'[3]Yearly HC Ethylene'!Z87</f>
        <v>119150.42117842189</v>
      </c>
      <c r="BG87" s="126">
        <f>'[3]Yearly HC Ethylene'!AA87</f>
        <v>115015.21202721371</v>
      </c>
      <c r="BH87" s="126">
        <f>'[3]Yearly HC Ethylene'!AB87</f>
        <v>110877.50485976071</v>
      </c>
      <c r="BI87" s="126">
        <f>'[3]Yearly HC Ethylene'!AC87</f>
        <v>106737.35822570606</v>
      </c>
      <c r="BJ87" s="126">
        <f>'[3]Yearly HC Ethylene'!AD87</f>
        <v>102594.83528111577</v>
      </c>
      <c r="BK87" s="126">
        <f>'[3]Yearly HC Ethylene'!AE87</f>
        <v>98450.003971490776</v>
      </c>
      <c r="BL87" s="126">
        <f>'[3]Yearly HC Ethylene'!AF87</f>
        <v>94302.937220660882</v>
      </c>
      <c r="BM87" s="126">
        <f>'[3]Yearly HC Ethylene'!AG87</f>
        <v>90153.713125732727</v>
      </c>
      <c r="BN87" s="126">
        <f>'[3]Yearly HC Ethylene'!AH87</f>
        <v>86002.415158267628</v>
      </c>
      <c r="BO87" s="126"/>
      <c r="BP87" s="126">
        <f t="shared" si="85"/>
        <v>1221771.33998323</v>
      </c>
      <c r="BQ87" s="126">
        <f t="shared" si="86"/>
        <v>1193509.5372860869</v>
      </c>
      <c r="BR87" s="126">
        <f t="shared" si="87"/>
        <v>1165312.3137681568</v>
      </c>
      <c r="BS87" s="126">
        <f t="shared" si="88"/>
        <v>1137390.8085852265</v>
      </c>
      <c r="BT87" s="126">
        <f t="shared" si="89"/>
        <v>1109742.5637295842</v>
      </c>
      <c r="BU87" s="126">
        <f t="shared" si="90"/>
        <v>1082365.1495707694</v>
      </c>
      <c r="BV87" s="126">
        <f t="shared" si="91"/>
        <v>1054962.0208708495</v>
      </c>
      <c r="BW87" s="126">
        <f t="shared" si="92"/>
        <v>1027832.1231844446</v>
      </c>
      <c r="BX87" s="126">
        <f t="shared" si="93"/>
        <v>1000973.0219765761</v>
      </c>
      <c r="BY87" s="126">
        <f t="shared" si="94"/>
        <v>974382.31199328462</v>
      </c>
      <c r="BZ87" s="126">
        <f t="shared" si="95"/>
        <v>948057.617283092</v>
      </c>
      <c r="CA87" s="126">
        <f t="shared" si="96"/>
        <v>920140.634275925</v>
      </c>
      <c r="CB87" s="126">
        <f t="shared" si="97"/>
        <v>892501.00159029977</v>
      </c>
      <c r="CC87" s="126">
        <f t="shared" si="98"/>
        <v>865135.89865735651</v>
      </c>
      <c r="CD87" s="126">
        <f t="shared" si="99"/>
        <v>838042.53540875274</v>
      </c>
      <c r="CE87" s="126">
        <f t="shared" si="100"/>
        <v>811218.15234930185</v>
      </c>
      <c r="CF87" s="126">
        <f t="shared" si="101"/>
        <v>784215.71915967483</v>
      </c>
      <c r="CG87" s="126">
        <f t="shared" si="102"/>
        <v>757489.67229025939</v>
      </c>
      <c r="CH87" s="126">
        <f t="shared" si="103"/>
        <v>731037.13800644351</v>
      </c>
      <c r="CI87" s="126">
        <f t="shared" si="104"/>
        <v>704855.27620887524</v>
      </c>
      <c r="CJ87" s="126">
        <f t="shared" si="105"/>
        <v>678941.28055374674</v>
      </c>
      <c r="CK87" s="126">
        <f t="shared" si="106"/>
        <v>651998.95340329036</v>
      </c>
      <c r="CL87" s="126">
        <f t="shared" si="107"/>
        <v>625324.30909072608</v>
      </c>
      <c r="CM87" s="126">
        <f t="shared" si="108"/>
        <v>598914.76043508667</v>
      </c>
      <c r="CN87" s="126">
        <f t="shared" si="109"/>
        <v>572767.77844243404</v>
      </c>
      <c r="CO87" s="126">
        <f t="shared" si="110"/>
        <v>546880.89328341605</v>
      </c>
      <c r="CP87" s="126">
        <f t="shared" si="111"/>
        <v>521106.19622767379</v>
      </c>
      <c r="CQ87" s="126">
        <f t="shared" si="112"/>
        <v>495591.66203720018</v>
      </c>
      <c r="CR87" s="126">
        <f t="shared" si="113"/>
        <v>470334.91374607792</v>
      </c>
      <c r="CS87" s="126">
        <f t="shared" si="114"/>
        <v>445333.63929360994</v>
      </c>
      <c r="CT87" s="126">
        <f t="shared" si="115"/>
        <v>420585.59272737755</v>
      </c>
    </row>
    <row r="88" spans="1:98" s="14" customFormat="1">
      <c r="A88" s="382"/>
      <c r="B88" s="10" t="s">
        <v>119</v>
      </c>
      <c r="C88" s="62" t="s">
        <v>197</v>
      </c>
      <c r="D88" s="127">
        <f>'[2]Yearly HC Ethylene'!D88</f>
        <v>1618403.3789706836</v>
      </c>
      <c r="E88" s="127">
        <f>'[2]Yearly HC Ethylene'!E88</f>
        <v>1625771.1045179372</v>
      </c>
      <c r="F88" s="127">
        <f>'[2]Yearly HC Ethylene'!F88</f>
        <v>1625949.8997699609</v>
      </c>
      <c r="G88" s="127">
        <f>'[2]Yearly HC Ethylene'!G88</f>
        <v>1626103.5880617695</v>
      </c>
      <c r="H88" s="127">
        <f>'[2]Yearly HC Ethylene'!H88</f>
        <v>1626237.0747481037</v>
      </c>
      <c r="I88" s="127">
        <f>'[2]Yearly HC Ethylene'!I88</f>
        <v>1626355.3624399821</v>
      </c>
      <c r="J88" s="127">
        <f>'[2]Yearly HC Ethylene'!J88</f>
        <v>1624512.0772450508</v>
      </c>
      <c r="K88" s="127">
        <f>'[2]Yearly HC Ethylene'!K88</f>
        <v>1622711.5149974125</v>
      </c>
      <c r="L88" s="127">
        <f>'[2]Yearly HC Ethylene'!L88</f>
        <v>1620958.4132946779</v>
      </c>
      <c r="M88" s="127">
        <f>'[2]Yearly HC Ethylene'!M88</f>
        <v>1619257.6410866266</v>
      </c>
      <c r="N88" s="127">
        <f>'[2]Yearly HC Ethylene'!N88</f>
        <v>1617614.2066898679</v>
      </c>
      <c r="O88" s="127">
        <f>'[2]Yearly HC Ethylene'!O88</f>
        <v>1613976.7655030317</v>
      </c>
      <c r="P88" s="127">
        <f>'[2]Yearly HC Ethylene'!P88</f>
        <v>1607434.8019848962</v>
      </c>
      <c r="Q88" s="127">
        <f>'[2]Yearly HC Ethylene'!Q88</f>
        <v>1603150.1282031266</v>
      </c>
      <c r="R88" s="127">
        <f>'[2]Yearly HC Ethylene'!R88</f>
        <v>1598761.9979779578</v>
      </c>
      <c r="S88" s="127">
        <f>'[2]Yearly HC Ethylene'!S88</f>
        <v>1594271.8818208245</v>
      </c>
      <c r="T88" s="127">
        <f>'[2]Yearly HC Ethylene'!T88</f>
        <v>1586733.7215344603</v>
      </c>
      <c r="U88" s="127">
        <f>'[2]Yearly HC Ethylene'!U88</f>
        <v>1579182.1558572587</v>
      </c>
      <c r="V88" s="127">
        <f>'[2]Yearly HC Ethylene'!V88</f>
        <v>1571617.809997356</v>
      </c>
      <c r="W88" s="127">
        <f>'[2]Yearly HC Ethylene'!W88</f>
        <v>1564041.528281535</v>
      </c>
      <c r="X88" s="127">
        <f>'[2]Yearly HC Ethylene'!X88</f>
        <v>1556454.3886357457</v>
      </c>
      <c r="Y88" s="127">
        <f>'[2]Yearly HC Ethylene'!Y88</f>
        <v>1530597.7896544347</v>
      </c>
      <c r="Z88" s="127">
        <f>'[2]Yearly HC Ethylene'!Z88</f>
        <v>1503997.6010135126</v>
      </c>
      <c r="AA88" s="127">
        <f>'[2]Yearly HC Ethylene'!AA88</f>
        <v>1477379.1096410311</v>
      </c>
      <c r="AB88" s="127">
        <f>'[2]Yearly HC Ethylene'!AB88</f>
        <v>1450748.7262529708</v>
      </c>
      <c r="AC88" s="127">
        <f>'[2]Yearly HC Ethylene'!AC88</f>
        <v>1424113.5998987139</v>
      </c>
      <c r="AD88" s="127">
        <f>'[2]Yearly HC Ethylene'!AD88</f>
        <v>1396516.348275492</v>
      </c>
      <c r="AE88" s="127">
        <f>'[2]Yearly HC Ethylene'!AE88</f>
        <v>1368963.0139164245</v>
      </c>
      <c r="AF88" s="127">
        <f>'[2]Yearly HC Ethylene'!AF88</f>
        <v>1341462.5749736424</v>
      </c>
      <c r="AG88" s="127">
        <f>'[2]Yearly HC Ethylene'!AG88</f>
        <v>1314024.9078087271</v>
      </c>
      <c r="AH88" s="127">
        <f>'[2]Yearly HC Ethylene'!AH88</f>
        <v>1286660.8291671537</v>
      </c>
      <c r="AI88" s="127"/>
      <c r="AJ88" s="127">
        <f>'[3]Yearly HC Ethylene'!D88</f>
        <v>311070.58173925988</v>
      </c>
      <c r="AK88" s="127">
        <f>'[3]Yearly HC Ethylene'!E88</f>
        <v>315777.36789737991</v>
      </c>
      <c r="AL88" s="127">
        <f>'[3]Yearly HC Ethylene'!F88</f>
        <v>315882.39386660251</v>
      </c>
      <c r="AM88" s="127">
        <f>'[3]Yearly HC Ethylene'!G88</f>
        <v>316093.61470767297</v>
      </c>
      <c r="AN88" s="127">
        <f>'[3]Yearly HC Ethylene'!H88</f>
        <v>316424.23155745363</v>
      </c>
      <c r="AO88" s="127">
        <f>'[3]Yearly HC Ethylene'!I88</f>
        <v>316889.20151045948</v>
      </c>
      <c r="AP88" s="127">
        <f>'[3]Yearly HC Ethylene'!J88</f>
        <v>317505.47368375922</v>
      </c>
      <c r="AQ88" s="127">
        <f>'[3]Yearly HC Ethylene'!K88</f>
        <v>318292.25706749567</v>
      </c>
      <c r="AR88" s="127">
        <f>'[3]Yearly HC Ethylene'!L88</f>
        <v>319271.32444189902</v>
      </c>
      <c r="AS88" s="127">
        <f>'[3]Yearly HC Ethylene'!M88</f>
        <v>320467.35721822898</v>
      </c>
      <c r="AT88" s="127">
        <f>'[3]Yearly HC Ethylene'!N88</f>
        <v>321908.33671530191</v>
      </c>
      <c r="AU88" s="127">
        <f>'[3]Yearly HC Ethylene'!O88</f>
        <v>324411.31661849603</v>
      </c>
      <c r="AV88" s="127">
        <f>'[3]Yearly HC Ethylene'!P88</f>
        <v>326761.83880005562</v>
      </c>
      <c r="AW88" s="127">
        <f>'[3]Yearly HC Ethylene'!Q88</f>
        <v>329918.44415734394</v>
      </c>
      <c r="AX88" s="127">
        <f>'[3]Yearly HC Ethylene'!R88</f>
        <v>333445.02673450933</v>
      </c>
      <c r="AY88" s="127">
        <f>'[3]Yearly HC Ethylene'!S88</f>
        <v>337393.43524486938</v>
      </c>
      <c r="AZ88" s="127">
        <f>'[3]Yearly HC Ethylene'!T88</f>
        <v>341822.5506095466</v>
      </c>
      <c r="BA88" s="127">
        <f>'[3]Yearly HC Ethylene'!U88</f>
        <v>346799.23353172466</v>
      </c>
      <c r="BB88" s="127">
        <f>'[3]Yearly HC Ethylene'!V88</f>
        <v>352399.39967841818</v>
      </c>
      <c r="BC88" s="127">
        <f>'[3]Yearly HC Ethylene'!W88</f>
        <v>358709.2396555047</v>
      </c>
      <c r="BD88" s="127">
        <f>'[3]Yearly HC Ethylene'!X88</f>
        <v>365826.60327639128</v>
      </c>
      <c r="BE88" s="127">
        <f>'[3]Yearly HC Ethylene'!Y88</f>
        <v>373186.4607778503</v>
      </c>
      <c r="BF88" s="127">
        <f>'[3]Yearly HC Ethylene'!Z88</f>
        <v>380286.78136311687</v>
      </c>
      <c r="BG88" s="127">
        <f>'[3]Yearly HC Ethylene'!AA88</f>
        <v>388553.66116160853</v>
      </c>
      <c r="BH88" s="127">
        <f>'[3]Yearly HC Ethylene'!AB88</f>
        <v>398150.48887987953</v>
      </c>
      <c r="BI88" s="127">
        <f>'[3]Yearly HC Ethylene'!AC88</f>
        <v>409262.64753499755</v>
      </c>
      <c r="BJ88" s="127">
        <f>'[3]Yearly HC Ethylene'!AD88</f>
        <v>422100.47101590608</v>
      </c>
      <c r="BK88" s="127">
        <f>'[3]Yearly HC Ethylene'!AE88</f>
        <v>436902.59857934574</v>
      </c>
      <c r="BL88" s="127">
        <f>'[3]Yearly HC Ethylene'!AF88</f>
        <v>453939.78086708358</v>
      </c>
      <c r="BM88" s="127">
        <f>'[3]Yearly HC Ethylene'!AG88</f>
        <v>473519.19824827777</v>
      </c>
      <c r="BN88" s="127">
        <f>'[3]Yearly HC Ethylene'!AH88</f>
        <v>495989.36047992134</v>
      </c>
      <c r="BO88" s="127"/>
      <c r="BP88" s="127">
        <f t="shared" si="85"/>
        <v>1929473.9607099434</v>
      </c>
      <c r="BQ88" s="127">
        <f t="shared" si="86"/>
        <v>1941548.4724153171</v>
      </c>
      <c r="BR88" s="127">
        <f t="shared" si="87"/>
        <v>1941832.2936365635</v>
      </c>
      <c r="BS88" s="127">
        <f t="shared" si="88"/>
        <v>1942197.2027694425</v>
      </c>
      <c r="BT88" s="127">
        <f t="shared" si="89"/>
        <v>1942661.3063055575</v>
      </c>
      <c r="BU88" s="127">
        <f t="shared" si="90"/>
        <v>1943244.5639504415</v>
      </c>
      <c r="BV88" s="127">
        <f t="shared" si="91"/>
        <v>1942017.5509288101</v>
      </c>
      <c r="BW88" s="127">
        <f t="shared" si="92"/>
        <v>1941003.7720649082</v>
      </c>
      <c r="BX88" s="127">
        <f t="shared" si="93"/>
        <v>1940229.7377365769</v>
      </c>
      <c r="BY88" s="127">
        <f t="shared" si="94"/>
        <v>1939724.9983048555</v>
      </c>
      <c r="BZ88" s="127">
        <f t="shared" si="95"/>
        <v>1939522.5434051699</v>
      </c>
      <c r="CA88" s="127">
        <f t="shared" si="96"/>
        <v>1938388.0821215278</v>
      </c>
      <c r="CB88" s="127">
        <f t="shared" si="97"/>
        <v>1934196.6407849519</v>
      </c>
      <c r="CC88" s="127">
        <f t="shared" si="98"/>
        <v>1933068.5723604704</v>
      </c>
      <c r="CD88" s="127">
        <f t="shared" si="99"/>
        <v>1932207.0247124671</v>
      </c>
      <c r="CE88" s="127">
        <f t="shared" si="100"/>
        <v>1931665.3170656939</v>
      </c>
      <c r="CF88" s="127">
        <f t="shared" si="101"/>
        <v>1928556.272144007</v>
      </c>
      <c r="CG88" s="127">
        <f t="shared" si="102"/>
        <v>1925981.3893889834</v>
      </c>
      <c r="CH88" s="127">
        <f t="shared" si="103"/>
        <v>1924017.2096757742</v>
      </c>
      <c r="CI88" s="127">
        <f t="shared" si="104"/>
        <v>1922750.7679370397</v>
      </c>
      <c r="CJ88" s="127">
        <f t="shared" si="105"/>
        <v>1922280.991912137</v>
      </c>
      <c r="CK88" s="127">
        <f t="shared" si="106"/>
        <v>1903784.250432285</v>
      </c>
      <c r="CL88" s="127">
        <f t="shared" si="107"/>
        <v>1884284.3823766294</v>
      </c>
      <c r="CM88" s="127">
        <f t="shared" si="108"/>
        <v>1865932.7708026397</v>
      </c>
      <c r="CN88" s="127">
        <f t="shared" si="109"/>
        <v>1848899.2151328502</v>
      </c>
      <c r="CO88" s="127">
        <f t="shared" si="110"/>
        <v>1833376.2474337113</v>
      </c>
      <c r="CP88" s="127">
        <f t="shared" si="111"/>
        <v>1818616.8192913979</v>
      </c>
      <c r="CQ88" s="127">
        <f t="shared" si="112"/>
        <v>1805865.6124957702</v>
      </c>
      <c r="CR88" s="127">
        <f t="shared" si="113"/>
        <v>1795402.3558407258</v>
      </c>
      <c r="CS88" s="127">
        <f t="shared" si="114"/>
        <v>1787544.106057005</v>
      </c>
      <c r="CT88" s="127">
        <f t="shared" si="115"/>
        <v>1782650.189647075</v>
      </c>
    </row>
    <row r="89" spans="1:98" s="13" customFormat="1">
      <c r="A89" s="380" t="s">
        <v>120</v>
      </c>
      <c r="B89" s="6" t="s">
        <v>121</v>
      </c>
      <c r="C89" s="7" t="s">
        <v>197</v>
      </c>
      <c r="D89" s="125">
        <f>'[2]Yearly HC Ethylene'!D89</f>
        <v>464409.51086321456</v>
      </c>
      <c r="E89" s="125">
        <f>'[2]Yearly HC Ethylene'!E89</f>
        <v>453309.47690900782</v>
      </c>
      <c r="F89" s="125">
        <f>'[2]Yearly HC Ethylene'!F89</f>
        <v>442128.51852791262</v>
      </c>
      <c r="G89" s="125">
        <f>'[2]Yearly HC Ethylene'!G89</f>
        <v>431073.52137540397</v>
      </c>
      <c r="H89" s="125">
        <f>'[2]Yearly HC Ethylene'!H89</f>
        <v>420143.37253585737</v>
      </c>
      <c r="I89" s="125">
        <f>'[2]Yearly HC Ethylene'!I89</f>
        <v>409336.97257462196</v>
      </c>
      <c r="J89" s="125">
        <f>'[2]Yearly HC Ethylene'!J89</f>
        <v>398519.15670471708</v>
      </c>
      <c r="K89" s="125">
        <f>'[2]Yearly HC Ethylene'!K89</f>
        <v>387826.20173970063</v>
      </c>
      <c r="L89" s="125">
        <f>'[2]Yearly HC Ethylene'!L89</f>
        <v>377257.00786870456</v>
      </c>
      <c r="M89" s="125">
        <f>'[2]Yearly HC Ethylene'!M89</f>
        <v>366810.48932889866</v>
      </c>
      <c r="N89" s="125">
        <f>'[2]Yearly HC Ethylene'!N89</f>
        <v>356485.5744597413</v>
      </c>
      <c r="O89" s="125">
        <f>'[2]Yearly HC Ethylene'!O89</f>
        <v>345544.50772166532</v>
      </c>
      <c r="P89" s="125">
        <f>'[2]Yearly HC Ethylene'!P89</f>
        <v>334730.98168947623</v>
      </c>
      <c r="Q89" s="125">
        <f>'[2]Yearly HC Ethylene'!Q89</f>
        <v>324043.74028248945</v>
      </c>
      <c r="R89" s="125">
        <f>'[2]Yearly HC Ethylene'!R89</f>
        <v>313481.54244760657</v>
      </c>
      <c r="S89" s="125">
        <f>'[2]Yearly HC Ethylene'!S89</f>
        <v>303043.16224852699</v>
      </c>
      <c r="T89" s="125">
        <f>'[2]Yearly HC Ethylene'!T89</f>
        <v>292524.86420268915</v>
      </c>
      <c r="U89" s="125">
        <f>'[2]Yearly HC Ethylene'!U89</f>
        <v>282133.82732574147</v>
      </c>
      <c r="V89" s="125">
        <f>'[2]Yearly HC Ethylene'!V89</f>
        <v>271868.77751812688</v>
      </c>
      <c r="W89" s="125">
        <f>'[2]Yearly HC Ethylene'!W89</f>
        <v>261728.45744958939</v>
      </c>
      <c r="X89" s="125">
        <f>'[2]Yearly HC Ethylene'!X89</f>
        <v>251711.6266871604</v>
      </c>
      <c r="Y89" s="125">
        <f>'[2]Yearly HC Ethylene'!Y89</f>
        <v>241329.18731477202</v>
      </c>
      <c r="Z89" s="125">
        <f>'[2]Yearly HC Ethylene'!Z89</f>
        <v>231070.77875567824</v>
      </c>
      <c r="AA89" s="125">
        <f>'[2]Yearly HC Ethylene'!AA89</f>
        <v>220935.24173253865</v>
      </c>
      <c r="AB89" s="125">
        <f>'[2]Yearly HC Ethylene'!AB89</f>
        <v>210921.44375987485</v>
      </c>
      <c r="AC89" s="125">
        <f>'[2]Yearly HC Ethylene'!AC89</f>
        <v>201028.27962552878</v>
      </c>
      <c r="AD89" s="125">
        <f>'[2]Yearly HC Ethylene'!AD89</f>
        <v>191188.34943428636</v>
      </c>
      <c r="AE89" s="125">
        <f>'[2]Yearly HC Ethylene'!AE89</f>
        <v>181469.1254614917</v>
      </c>
      <c r="AF89" s="125">
        <f>'[2]Yearly HC Ethylene'!AF89</f>
        <v>171869.5459881236</v>
      </c>
      <c r="AG89" s="125">
        <f>'[2]Yearly HC Ethylene'!AG89</f>
        <v>162388.57936469978</v>
      </c>
      <c r="AH89" s="125">
        <f>'[2]Yearly HC Ethylene'!AH89</f>
        <v>153025.22461480368</v>
      </c>
      <c r="AI89" s="125"/>
      <c r="AJ89" s="125">
        <f>'[3]Yearly HC Ethylene'!D89</f>
        <v>92507.263988244042</v>
      </c>
      <c r="AK89" s="125">
        <f>'[3]Yearly HC Ethylene'!E89</f>
        <v>90847.051155822584</v>
      </c>
      <c r="AL89" s="125">
        <f>'[3]Yearly HC Ethylene'!F89</f>
        <v>89181.260844118893</v>
      </c>
      <c r="AM89" s="125">
        <f>'[3]Yearly HC Ethylene'!G89</f>
        <v>87515.515617069337</v>
      </c>
      <c r="AN89" s="125">
        <f>'[3]Yearly HC Ethylene'!H89</f>
        <v>85849.82482521284</v>
      </c>
      <c r="AO89" s="125">
        <f>'[3]Yearly HC Ethylene'!I89</f>
        <v>84184.198144453025</v>
      </c>
      <c r="AP89" s="125">
        <f>'[3]Yearly HC Ethylene'!J89</f>
        <v>82518.645585477992</v>
      </c>
      <c r="AQ89" s="125">
        <f>'[3]Yearly HC Ethylene'!K89</f>
        <v>80853.177503458559</v>
      </c>
      <c r="AR89" s="125">
        <f>'[3]Yearly HC Ethylene'!L89</f>
        <v>79187.804608035556</v>
      </c>
      <c r="AS89" s="125">
        <f>'[3]Yearly HC Ethylene'!M89</f>
        <v>77522.537973605169</v>
      </c>
      <c r="AT89" s="125">
        <f>'[3]Yearly HC Ethylene'!N89</f>
        <v>75857.389049912832</v>
      </c>
      <c r="AU89" s="125">
        <f>'[3]Yearly HC Ethylene'!O89</f>
        <v>74083.071802594335</v>
      </c>
      <c r="AV89" s="125">
        <f>'[3]Yearly HC Ethylene'!P89</f>
        <v>72308.151278295176</v>
      </c>
      <c r="AW89" s="125">
        <f>'[3]Yearly HC Ethylene'!Q89</f>
        <v>70532.624400005836</v>
      </c>
      <c r="AX89" s="125">
        <f>'[3]Yearly HC Ethylene'!R89</f>
        <v>68756.488337070215</v>
      </c>
      <c r="AY89" s="125">
        <f>'[3]Yearly HC Ethylene'!S89</f>
        <v>66979.740519918385</v>
      </c>
      <c r="AZ89" s="125">
        <f>'[3]Yearly HC Ethylene'!T89</f>
        <v>65202.378655399989</v>
      </c>
      <c r="BA89" s="125">
        <f>'[3]Yearly HC Ethylene'!U89</f>
        <v>63424.400742740108</v>
      </c>
      <c r="BB89" s="125">
        <f>'[3]Yearly HC Ethylene'!V89</f>
        <v>61645.805090140733</v>
      </c>
      <c r="BC89" s="125">
        <f>'[3]Yearly HC Ethylene'!W89</f>
        <v>59866.590332052088</v>
      </c>
      <c r="BD89" s="125">
        <f>'[3]Yearly HC Ethylene'!X89</f>
        <v>58086.755447138261</v>
      </c>
      <c r="BE89" s="125">
        <f>'[3]Yearly HC Ethylene'!Y89</f>
        <v>56204.595740135039</v>
      </c>
      <c r="BF89" s="125">
        <f>'[3]Yearly HC Ethylene'!Z89</f>
        <v>54321.272304416983</v>
      </c>
      <c r="BG89" s="125">
        <f>'[3]Yearly HC Ethylene'!AA89</f>
        <v>52436.809022894464</v>
      </c>
      <c r="BH89" s="125">
        <f>'[3]Yearly HC Ethylene'!AB89</f>
        <v>50551.231778729227</v>
      </c>
      <c r="BI89" s="125">
        <f>'[3]Yearly HC Ethylene'!AC89</f>
        <v>48664.568536700441</v>
      </c>
      <c r="BJ89" s="125">
        <f>'[3]Yearly HC Ethylene'!AD89</f>
        <v>46776.84942726091</v>
      </c>
      <c r="BK89" s="125">
        <f>'[3]Yearly HC Ethylene'!AE89</f>
        <v>44888.106833365855</v>
      </c>
      <c r="BL89" s="125">
        <f>'[3]Yearly HC Ethylene'!AF89</f>
        <v>42998.375480158997</v>
      </c>
      <c r="BM89" s="125">
        <f>'[3]Yearly HC Ethylene'!AG89</f>
        <v>41107.69252760314</v>
      </c>
      <c r="BN89" s="125">
        <f>'[3]Yearly HC Ethylene'!AH89</f>
        <v>39216.097666145404</v>
      </c>
      <c r="BO89" s="125"/>
      <c r="BP89" s="125">
        <f t="shared" si="85"/>
        <v>556916.77485145861</v>
      </c>
      <c r="BQ89" s="125">
        <f t="shared" si="86"/>
        <v>544156.52806483046</v>
      </c>
      <c r="BR89" s="125">
        <f t="shared" si="87"/>
        <v>531309.77937203157</v>
      </c>
      <c r="BS89" s="125">
        <f t="shared" si="88"/>
        <v>518589.03699247329</v>
      </c>
      <c r="BT89" s="125">
        <f t="shared" si="89"/>
        <v>505993.1973610702</v>
      </c>
      <c r="BU89" s="125">
        <f t="shared" si="90"/>
        <v>493521.17071907502</v>
      </c>
      <c r="BV89" s="125">
        <f t="shared" si="91"/>
        <v>481037.80229019508</v>
      </c>
      <c r="BW89" s="125">
        <f t="shared" si="92"/>
        <v>468679.3792431592</v>
      </c>
      <c r="BX89" s="125">
        <f t="shared" si="93"/>
        <v>456444.8124767401</v>
      </c>
      <c r="BY89" s="125">
        <f t="shared" si="94"/>
        <v>444333.02730250382</v>
      </c>
      <c r="BZ89" s="125">
        <f t="shared" si="95"/>
        <v>432342.96350965416</v>
      </c>
      <c r="CA89" s="125">
        <f t="shared" si="96"/>
        <v>419627.57952425967</v>
      </c>
      <c r="CB89" s="125">
        <f t="shared" si="97"/>
        <v>407039.13296777138</v>
      </c>
      <c r="CC89" s="125">
        <f t="shared" si="98"/>
        <v>394576.3646824953</v>
      </c>
      <c r="CD89" s="125">
        <f t="shared" si="99"/>
        <v>382238.03078467678</v>
      </c>
      <c r="CE89" s="125">
        <f t="shared" si="100"/>
        <v>370022.90276844538</v>
      </c>
      <c r="CF89" s="125">
        <f t="shared" si="101"/>
        <v>357727.24285808916</v>
      </c>
      <c r="CG89" s="125">
        <f t="shared" si="102"/>
        <v>345558.22806848155</v>
      </c>
      <c r="CH89" s="125">
        <f t="shared" si="103"/>
        <v>333514.58260826761</v>
      </c>
      <c r="CI89" s="125">
        <f t="shared" si="104"/>
        <v>321595.04778164148</v>
      </c>
      <c r="CJ89" s="125">
        <f t="shared" si="105"/>
        <v>309798.38213429868</v>
      </c>
      <c r="CK89" s="125">
        <f t="shared" si="106"/>
        <v>297533.78305490705</v>
      </c>
      <c r="CL89" s="125">
        <f t="shared" si="107"/>
        <v>285392.0510600952</v>
      </c>
      <c r="CM89" s="125">
        <f t="shared" si="108"/>
        <v>273372.0507554331</v>
      </c>
      <c r="CN89" s="125">
        <f t="shared" si="109"/>
        <v>261472.67553860409</v>
      </c>
      <c r="CO89" s="125">
        <f t="shared" si="110"/>
        <v>249692.84816222923</v>
      </c>
      <c r="CP89" s="125">
        <f t="shared" si="111"/>
        <v>237965.19886154728</v>
      </c>
      <c r="CQ89" s="125">
        <f t="shared" si="112"/>
        <v>226357.23229485756</v>
      </c>
      <c r="CR89" s="125">
        <f t="shared" si="113"/>
        <v>214867.92146828258</v>
      </c>
      <c r="CS89" s="125">
        <f t="shared" si="114"/>
        <v>203496.2718923029</v>
      </c>
      <c r="CT89" s="125">
        <f t="shared" si="115"/>
        <v>192241.3222809491</v>
      </c>
    </row>
    <row r="90" spans="1:98" s="14" customFormat="1">
      <c r="A90" s="382"/>
      <c r="B90" s="10" t="s">
        <v>122</v>
      </c>
      <c r="C90" s="62" t="s">
        <v>197</v>
      </c>
      <c r="D90" s="127">
        <f>'[2]Yearly HC Ethylene'!D90</f>
        <v>395269.29735983856</v>
      </c>
      <c r="E90" s="127">
        <f>'[2]Yearly HC Ethylene'!E90</f>
        <v>385642.59102740523</v>
      </c>
      <c r="F90" s="127">
        <f>'[2]Yearly HC Ethylene'!F90</f>
        <v>383731.1907913796</v>
      </c>
      <c r="G90" s="127">
        <f>'[2]Yearly HC Ethylene'!G90</f>
        <v>391218.0289186411</v>
      </c>
      <c r="H90" s="127">
        <f>'[2]Yearly HC Ethylene'!H90</f>
        <v>356565.06741071283</v>
      </c>
      <c r="I90" s="127">
        <f>'[2]Yearly HC Ethylene'!I90</f>
        <v>347167.71531194571</v>
      </c>
      <c r="J90" s="127">
        <f>'[2]Yearly HC Ethylene'!J90</f>
        <v>337834.87250707322</v>
      </c>
      <c r="K90" s="127">
        <f>'[2]Yearly HC Ethylene'!K90</f>
        <v>328611.38391722948</v>
      </c>
      <c r="L90" s="127">
        <f>'[2]Yearly HC Ethylene'!L90</f>
        <v>319496.18419727287</v>
      </c>
      <c r="M90" s="127">
        <f>'[2]Yearly HC Ethylene'!M90</f>
        <v>310488.21818007418</v>
      </c>
      <c r="N90" s="127">
        <f>'[2]Yearly HC Ethylene'!N90</f>
        <v>301586.44080978981</v>
      </c>
      <c r="O90" s="127">
        <f>'[2]Yearly HC Ethylene'!O90</f>
        <v>290542.4088396327</v>
      </c>
      <c r="P90" s="127">
        <f>'[2]Yearly HC Ethylene'!P90</f>
        <v>280811.7722918943</v>
      </c>
      <c r="Q90" s="127">
        <f>'[2]Yearly HC Ethylene'!Q90</f>
        <v>270218.07945864683</v>
      </c>
      <c r="R90" s="127">
        <f>'[2]Yearly HC Ethylene'!R90</f>
        <v>259755.58027038726</v>
      </c>
      <c r="S90" s="127">
        <f>'[2]Yearly HC Ethylene'!S90</f>
        <v>249422.96692536672</v>
      </c>
      <c r="T90" s="127">
        <f>'[2]Yearly HC Ethylene'!T90</f>
        <v>239151.25380697902</v>
      </c>
      <c r="U90" s="127">
        <f>'[2]Yearly HC Ethylene'!U90</f>
        <v>229008.80406053906</v>
      </c>
      <c r="V90" s="127">
        <f>'[2]Yearly HC Ethylene'!V90</f>
        <v>218994.31623223543</v>
      </c>
      <c r="W90" s="127">
        <f>'[2]Yearly HC Ethylene'!W90</f>
        <v>209106.50170515984</v>
      </c>
      <c r="X90" s="127">
        <f>'[2]Yearly HC Ethylene'!X90</f>
        <v>199344.08461311285</v>
      </c>
      <c r="Y90" s="127">
        <f>'[2]Yearly HC Ethylene'!Y90</f>
        <v>191271.76562798119</v>
      </c>
      <c r="Z90" s="127">
        <f>'[2]Yearly HC Ethylene'!Z90</f>
        <v>183381.32047270067</v>
      </c>
      <c r="AA90" s="127">
        <f>'[2]Yearly HC Ethylene'!AA90</f>
        <v>175590.74564549254</v>
      </c>
      <c r="AB90" s="127">
        <f>'[2]Yearly HC Ethylene'!AB90</f>
        <v>167899.03617013321</v>
      </c>
      <c r="AC90" s="127">
        <f>'[2]Yearly HC Ethylene'!AC90</f>
        <v>160305.19755929592</v>
      </c>
      <c r="AD90" s="127">
        <f>'[2]Yearly HC Ethylene'!AD90</f>
        <v>152786.07858223544</v>
      </c>
      <c r="AE90" s="127">
        <f>'[2]Yearly HC Ethylene'!AE90</f>
        <v>145363.60767384179</v>
      </c>
      <c r="AF90" s="127">
        <f>'[2]Yearly HC Ethylene'!AF90</f>
        <v>138036.80759019667</v>
      </c>
      <c r="AG90" s="127">
        <f>'[2]Yearly HC Ethylene'!AG90</f>
        <v>130804.7115439576</v>
      </c>
      <c r="AH90" s="127">
        <f>'[2]Yearly HC Ethylene'!AH90</f>
        <v>123666.36314495272</v>
      </c>
      <c r="AI90" s="127"/>
      <c r="AJ90" s="127">
        <f>'[3]Yearly HC Ethylene'!D90</f>
        <v>78081.78585770783</v>
      </c>
      <c r="AK90" s="127">
        <f>'[3]Yearly HC Ethylene'!E90</f>
        <v>76919.607147309071</v>
      </c>
      <c r="AL90" s="127">
        <f>'[3]Yearly HC Ethylene'!F90</f>
        <v>81791.372689050128</v>
      </c>
      <c r="AM90" s="127">
        <f>'[3]Yearly HC Ethylene'!G90</f>
        <v>95202.67080901505</v>
      </c>
      <c r="AN90" s="127">
        <f>'[3]Yearly HC Ethylene'!H90</f>
        <v>73408.80880148038</v>
      </c>
      <c r="AO90" s="127">
        <f>'[3]Yearly HC Ethylene'!I90</f>
        <v>72240.300269877203</v>
      </c>
      <c r="AP90" s="127">
        <f>'[3]Yearly HC Ethylene'!J90</f>
        <v>71071.689684770434</v>
      </c>
      <c r="AQ90" s="127">
        <f>'[3]Yearly HC Ethylene'!K90</f>
        <v>69902.979035524579</v>
      </c>
      <c r="AR90" s="127">
        <f>'[3]Yearly HC Ethylene'!L90</f>
        <v>68734.170408635895</v>
      </c>
      <c r="AS90" s="127">
        <f>'[3]Yearly HC Ethylene'!M90</f>
        <v>67565.265990460102</v>
      </c>
      <c r="AT90" s="127">
        <f>'[3]Yearly HC Ethylene'!N90</f>
        <v>66396.268070004531</v>
      </c>
      <c r="AU90" s="127">
        <f>'[3]Yearly HC Ethylene'!O90</f>
        <v>64653.244101402917</v>
      </c>
      <c r="AV90" s="127">
        <f>'[3]Yearly HC Ethylene'!P90</f>
        <v>63122.765962306767</v>
      </c>
      <c r="AW90" s="127">
        <f>'[3]Yearly HC Ethylene'!Q90</f>
        <v>61357.57073285096</v>
      </c>
      <c r="AX90" s="127">
        <f>'[3]Yearly HC Ethylene'!R90</f>
        <v>59592.292241848627</v>
      </c>
      <c r="AY90" s="127">
        <f>'[3]Yearly HC Ethylene'!S90</f>
        <v>57826.933335812289</v>
      </c>
      <c r="AZ90" s="127">
        <f>'[3]Yearly HC Ethylene'!T90</f>
        <v>56061.496982098492</v>
      </c>
      <c r="BA90" s="127">
        <f>'[3]Yearly HC Ethylene'!U90</f>
        <v>54295.986272193819</v>
      </c>
      <c r="BB90" s="127">
        <f>'[3]Yearly HC Ethylene'!V90</f>
        <v>52530.404425077824</v>
      </c>
      <c r="BC90" s="127">
        <f>'[3]Yearly HC Ethylene'!W90</f>
        <v>50764.754790664265</v>
      </c>
      <c r="BD90" s="127">
        <f>'[3]Yearly HC Ethylene'!X90</f>
        <v>48999.040853322636</v>
      </c>
      <c r="BE90" s="127">
        <f>'[3]Yearly HC Ethylene'!Y90</f>
        <v>46498.163959532038</v>
      </c>
      <c r="BF90" s="127">
        <f>'[3]Yearly HC Ethylene'!Z90</f>
        <v>44670.781802626261</v>
      </c>
      <c r="BG90" s="127">
        <f>'[3]Yearly HC Ethylene'!AA90</f>
        <v>42843.364470252032</v>
      </c>
      <c r="BH90" s="127">
        <f>'[3]Yearly HC Ethylene'!AB90</f>
        <v>41015.916474919504</v>
      </c>
      <c r="BI90" s="127">
        <f>'[3]Yearly HC Ethylene'!AC90</f>
        <v>39188.442492729802</v>
      </c>
      <c r="BJ90" s="127">
        <f>'[3]Yearly HC Ethylene'!AD90</f>
        <v>37360.947367633096</v>
      </c>
      <c r="BK90" s="127">
        <f>'[3]Yearly HC Ethylene'!AE90</f>
        <v>35533.436115784076</v>
      </c>
      <c r="BL90" s="127">
        <f>'[3]Yearly HC Ethylene'!AF90</f>
        <v>33705.913929996983</v>
      </c>
      <c r="BM90" s="127">
        <f>'[3]Yearly HC Ethylene'!AG90</f>
        <v>31878.386184302384</v>
      </c>
      <c r="BN90" s="127">
        <f>'[3]Yearly HC Ethylene'!AH90</f>
        <v>30050.858438607793</v>
      </c>
      <c r="BO90" s="127"/>
      <c r="BP90" s="127">
        <f t="shared" si="85"/>
        <v>473351.0832175464</v>
      </c>
      <c r="BQ90" s="127">
        <f t="shared" si="86"/>
        <v>462562.19817471429</v>
      </c>
      <c r="BR90" s="127">
        <f t="shared" si="87"/>
        <v>465522.5634804297</v>
      </c>
      <c r="BS90" s="127">
        <f t="shared" si="88"/>
        <v>486420.69972765615</v>
      </c>
      <c r="BT90" s="127">
        <f t="shared" si="89"/>
        <v>429973.87621219322</v>
      </c>
      <c r="BU90" s="127">
        <f t="shared" si="90"/>
        <v>419408.0155818229</v>
      </c>
      <c r="BV90" s="127">
        <f t="shared" si="91"/>
        <v>408906.56219184364</v>
      </c>
      <c r="BW90" s="127">
        <f t="shared" si="92"/>
        <v>398514.36295275408</v>
      </c>
      <c r="BX90" s="127">
        <f t="shared" si="93"/>
        <v>388230.35460590874</v>
      </c>
      <c r="BY90" s="127">
        <f t="shared" si="94"/>
        <v>378053.4841705343</v>
      </c>
      <c r="BZ90" s="127">
        <f t="shared" si="95"/>
        <v>367982.70887979434</v>
      </c>
      <c r="CA90" s="127">
        <f t="shared" si="96"/>
        <v>355195.65294103563</v>
      </c>
      <c r="CB90" s="127">
        <f t="shared" si="97"/>
        <v>343934.53825420106</v>
      </c>
      <c r="CC90" s="127">
        <f t="shared" si="98"/>
        <v>331575.65019149776</v>
      </c>
      <c r="CD90" s="127">
        <f t="shared" si="99"/>
        <v>319347.87251223589</v>
      </c>
      <c r="CE90" s="127">
        <f t="shared" si="100"/>
        <v>307249.90026117902</v>
      </c>
      <c r="CF90" s="127">
        <f t="shared" si="101"/>
        <v>295212.75078907749</v>
      </c>
      <c r="CG90" s="127">
        <f t="shared" si="102"/>
        <v>283304.7903327329</v>
      </c>
      <c r="CH90" s="127">
        <f t="shared" si="103"/>
        <v>271524.72065731324</v>
      </c>
      <c r="CI90" s="127">
        <f t="shared" si="104"/>
        <v>259871.25649582411</v>
      </c>
      <c r="CJ90" s="127">
        <f t="shared" si="105"/>
        <v>248343.12546643548</v>
      </c>
      <c r="CK90" s="127">
        <f t="shared" si="106"/>
        <v>237769.92958751324</v>
      </c>
      <c r="CL90" s="127">
        <f t="shared" si="107"/>
        <v>228052.10227532694</v>
      </c>
      <c r="CM90" s="127">
        <f t="shared" si="108"/>
        <v>218434.11011574458</v>
      </c>
      <c r="CN90" s="127">
        <f t="shared" si="109"/>
        <v>208914.95264505272</v>
      </c>
      <c r="CO90" s="127">
        <f t="shared" si="110"/>
        <v>199493.64005202573</v>
      </c>
      <c r="CP90" s="127">
        <f t="shared" si="111"/>
        <v>190147.02594986855</v>
      </c>
      <c r="CQ90" s="127">
        <f t="shared" si="112"/>
        <v>180897.04378962587</v>
      </c>
      <c r="CR90" s="127">
        <f t="shared" si="113"/>
        <v>171742.72152019365</v>
      </c>
      <c r="CS90" s="127">
        <f t="shared" si="114"/>
        <v>162683.09772825998</v>
      </c>
      <c r="CT90" s="127">
        <f t="shared" si="115"/>
        <v>153717.22158356052</v>
      </c>
    </row>
    <row r="91" spans="1:98">
      <c r="A91" s="64"/>
      <c r="C91" s="5"/>
      <c r="D91" s="126">
        <f>'[2]Yearly HC Ethylene'!D91</f>
        <v>0</v>
      </c>
      <c r="E91" s="126">
        <f>'[2]Yearly HC Ethylene'!E91</f>
        <v>0</v>
      </c>
      <c r="F91" s="126">
        <f>'[2]Yearly HC Ethylene'!F91</f>
        <v>0</v>
      </c>
      <c r="G91" s="126">
        <f>'[2]Yearly HC Ethylene'!G91</f>
        <v>0</v>
      </c>
      <c r="H91" s="126">
        <f>'[2]Yearly HC Ethylene'!H91</f>
        <v>0</v>
      </c>
      <c r="I91" s="126">
        <f>'[2]Yearly HC Ethylene'!I91</f>
        <v>0</v>
      </c>
      <c r="J91" s="126">
        <f>'[2]Yearly HC Ethylene'!J91</f>
        <v>0</v>
      </c>
      <c r="K91" s="126">
        <f>'[2]Yearly HC Ethylene'!K91</f>
        <v>0</v>
      </c>
      <c r="L91" s="126">
        <f>'[2]Yearly HC Ethylene'!L91</f>
        <v>0</v>
      </c>
      <c r="M91" s="126">
        <f>'[2]Yearly HC Ethylene'!M91</f>
        <v>0</v>
      </c>
      <c r="N91" s="126">
        <f>'[2]Yearly HC Ethylene'!N91</f>
        <v>0</v>
      </c>
      <c r="O91" s="126">
        <f>'[2]Yearly HC Ethylene'!O91</f>
        <v>0</v>
      </c>
      <c r="P91" s="126">
        <f>'[2]Yearly HC Ethylene'!P91</f>
        <v>0</v>
      </c>
      <c r="Q91" s="126">
        <f>'[2]Yearly HC Ethylene'!Q91</f>
        <v>0</v>
      </c>
      <c r="R91" s="126">
        <f>'[2]Yearly HC Ethylene'!R91</f>
        <v>0</v>
      </c>
      <c r="S91" s="126">
        <f>'[2]Yearly HC Ethylene'!S91</f>
        <v>0</v>
      </c>
      <c r="T91" s="126">
        <f>'[2]Yearly HC Ethylene'!T91</f>
        <v>0</v>
      </c>
      <c r="U91" s="126">
        <f>'[2]Yearly HC Ethylene'!U91</f>
        <v>0</v>
      </c>
      <c r="V91" s="126">
        <f>'[2]Yearly HC Ethylene'!V91</f>
        <v>0</v>
      </c>
      <c r="W91" s="126">
        <f>'[2]Yearly HC Ethylene'!W91</f>
        <v>0</v>
      </c>
      <c r="X91" s="126">
        <f>'[2]Yearly HC Ethylene'!X91</f>
        <v>0</v>
      </c>
      <c r="Y91" s="126">
        <f>'[2]Yearly HC Ethylene'!Y91</f>
        <v>0</v>
      </c>
      <c r="Z91" s="126">
        <f>'[2]Yearly HC Ethylene'!Z91</f>
        <v>0</v>
      </c>
      <c r="AA91" s="126">
        <f>'[2]Yearly HC Ethylene'!AA91</f>
        <v>0</v>
      </c>
      <c r="AB91" s="126">
        <f>'[2]Yearly HC Ethylene'!AB91</f>
        <v>0</v>
      </c>
      <c r="AC91" s="126">
        <f>'[2]Yearly HC Ethylene'!AC91</f>
        <v>0</v>
      </c>
      <c r="AD91" s="126">
        <f>'[2]Yearly HC Ethylene'!AD91</f>
        <v>0</v>
      </c>
      <c r="AE91" s="126">
        <f>'[2]Yearly HC Ethylene'!AE91</f>
        <v>0</v>
      </c>
      <c r="AF91" s="126">
        <f>'[2]Yearly HC Ethylene'!AF91</f>
        <v>0</v>
      </c>
      <c r="AG91" s="126">
        <f>'[2]Yearly HC Ethylene'!AG91</f>
        <v>0</v>
      </c>
      <c r="AH91" s="126">
        <f>'[2]Yearly HC Ethylene'!AH91</f>
        <v>0</v>
      </c>
      <c r="AI91" s="126"/>
      <c r="AJ91" s="126">
        <f>'[3]Yearly HC Ethylene'!D91</f>
        <v>0</v>
      </c>
      <c r="AK91" s="126">
        <f>'[3]Yearly HC Ethylene'!E91</f>
        <v>0</v>
      </c>
      <c r="AL91" s="126">
        <f>'[3]Yearly HC Ethylene'!F91</f>
        <v>0</v>
      </c>
      <c r="AM91" s="126">
        <f>'[3]Yearly HC Ethylene'!G91</f>
        <v>0</v>
      </c>
      <c r="AN91" s="126">
        <f>'[3]Yearly HC Ethylene'!H91</f>
        <v>0</v>
      </c>
      <c r="AO91" s="126">
        <f>'[3]Yearly HC Ethylene'!I91</f>
        <v>0</v>
      </c>
      <c r="AP91" s="126">
        <f>'[3]Yearly HC Ethylene'!J91</f>
        <v>0</v>
      </c>
      <c r="AQ91" s="126">
        <f>'[3]Yearly HC Ethylene'!K91</f>
        <v>0</v>
      </c>
      <c r="AR91" s="126">
        <f>'[3]Yearly HC Ethylene'!L91</f>
        <v>0</v>
      </c>
      <c r="AS91" s="126">
        <f>'[3]Yearly HC Ethylene'!M91</f>
        <v>0</v>
      </c>
      <c r="AT91" s="126">
        <f>'[3]Yearly HC Ethylene'!N91</f>
        <v>0</v>
      </c>
      <c r="AU91" s="126">
        <f>'[3]Yearly HC Ethylene'!O91</f>
        <v>0</v>
      </c>
      <c r="AV91" s="126">
        <f>'[3]Yearly HC Ethylene'!P91</f>
        <v>0</v>
      </c>
      <c r="AW91" s="126">
        <f>'[3]Yearly HC Ethylene'!Q91</f>
        <v>0</v>
      </c>
      <c r="AX91" s="126">
        <f>'[3]Yearly HC Ethylene'!R91</f>
        <v>0</v>
      </c>
      <c r="AY91" s="126">
        <f>'[3]Yearly HC Ethylene'!S91</f>
        <v>0</v>
      </c>
      <c r="AZ91" s="126">
        <f>'[3]Yearly HC Ethylene'!T91</f>
        <v>0</v>
      </c>
      <c r="BA91" s="126">
        <f>'[3]Yearly HC Ethylene'!U91</f>
        <v>0</v>
      </c>
      <c r="BB91" s="126">
        <f>'[3]Yearly HC Ethylene'!V91</f>
        <v>0</v>
      </c>
      <c r="BC91" s="126">
        <f>'[3]Yearly HC Ethylene'!W91</f>
        <v>0</v>
      </c>
      <c r="BD91" s="126">
        <f>'[3]Yearly HC Ethylene'!X91</f>
        <v>0</v>
      </c>
      <c r="BE91" s="126">
        <f>'[3]Yearly HC Ethylene'!Y91</f>
        <v>0</v>
      </c>
      <c r="BF91" s="126">
        <f>'[3]Yearly HC Ethylene'!Z91</f>
        <v>0</v>
      </c>
      <c r="BG91" s="126">
        <f>'[3]Yearly HC Ethylene'!AA91</f>
        <v>0</v>
      </c>
      <c r="BH91" s="126">
        <f>'[3]Yearly HC Ethylene'!AB91</f>
        <v>0</v>
      </c>
      <c r="BI91" s="126">
        <f>'[3]Yearly HC Ethylene'!AC91</f>
        <v>0</v>
      </c>
      <c r="BJ91" s="126">
        <f>'[3]Yearly HC Ethylene'!AD91</f>
        <v>0</v>
      </c>
      <c r="BK91" s="126">
        <f>'[3]Yearly HC Ethylene'!AE91</f>
        <v>0</v>
      </c>
      <c r="BL91" s="126">
        <f>'[3]Yearly HC Ethylene'!AF91</f>
        <v>0</v>
      </c>
      <c r="BM91" s="126">
        <f>'[3]Yearly HC Ethylene'!AG91</f>
        <v>0</v>
      </c>
      <c r="BN91" s="126">
        <f>'[3]Yearly HC Ethylene'!AH91</f>
        <v>0</v>
      </c>
      <c r="BO91" s="126"/>
      <c r="BP91" s="126">
        <f t="shared" si="85"/>
        <v>0</v>
      </c>
      <c r="BQ91" s="126">
        <f t="shared" si="86"/>
        <v>0</v>
      </c>
      <c r="BR91" s="126">
        <f t="shared" si="87"/>
        <v>0</v>
      </c>
      <c r="BS91" s="126">
        <f t="shared" si="88"/>
        <v>0</v>
      </c>
      <c r="BT91" s="126">
        <f t="shared" si="89"/>
        <v>0</v>
      </c>
      <c r="BU91" s="126">
        <f t="shared" si="90"/>
        <v>0</v>
      </c>
      <c r="BV91" s="126">
        <f t="shared" si="91"/>
        <v>0</v>
      </c>
      <c r="BW91" s="126">
        <f t="shared" si="92"/>
        <v>0</v>
      </c>
      <c r="BX91" s="126">
        <f t="shared" si="93"/>
        <v>0</v>
      </c>
      <c r="BY91" s="126">
        <f t="shared" si="94"/>
        <v>0</v>
      </c>
      <c r="BZ91" s="126">
        <f t="shared" si="95"/>
        <v>0</v>
      </c>
      <c r="CA91" s="126">
        <f t="shared" si="96"/>
        <v>0</v>
      </c>
      <c r="CB91" s="126">
        <f t="shared" si="97"/>
        <v>0</v>
      </c>
      <c r="CC91" s="126">
        <f t="shared" si="98"/>
        <v>0</v>
      </c>
      <c r="CD91" s="126">
        <f t="shared" si="99"/>
        <v>0</v>
      </c>
      <c r="CE91" s="126">
        <f t="shared" si="100"/>
        <v>0</v>
      </c>
      <c r="CF91" s="126">
        <f t="shared" si="101"/>
        <v>0</v>
      </c>
      <c r="CG91" s="126">
        <f t="shared" si="102"/>
        <v>0</v>
      </c>
      <c r="CH91" s="126">
        <f t="shared" si="103"/>
        <v>0</v>
      </c>
      <c r="CI91" s="126">
        <f t="shared" si="104"/>
        <v>0</v>
      </c>
      <c r="CJ91" s="126">
        <f t="shared" si="105"/>
        <v>0</v>
      </c>
      <c r="CK91" s="126">
        <f t="shared" si="106"/>
        <v>0</v>
      </c>
      <c r="CL91" s="126">
        <f t="shared" si="107"/>
        <v>0</v>
      </c>
      <c r="CM91" s="126">
        <f t="shared" si="108"/>
        <v>0</v>
      </c>
      <c r="CN91" s="126">
        <f t="shared" si="109"/>
        <v>0</v>
      </c>
      <c r="CO91" s="126">
        <f t="shared" si="110"/>
        <v>0</v>
      </c>
      <c r="CP91" s="126">
        <f t="shared" si="111"/>
        <v>0</v>
      </c>
      <c r="CQ91" s="126">
        <f t="shared" si="112"/>
        <v>0</v>
      </c>
      <c r="CR91" s="126">
        <f t="shared" si="113"/>
        <v>0</v>
      </c>
      <c r="CS91" s="126">
        <f t="shared" si="114"/>
        <v>0</v>
      </c>
      <c r="CT91" s="126">
        <f t="shared" si="115"/>
        <v>0</v>
      </c>
    </row>
    <row r="92" spans="1:98" s="13" customFormat="1">
      <c r="A92" s="6" t="s">
        <v>68</v>
      </c>
      <c r="B92" s="6" t="s">
        <v>48</v>
      </c>
      <c r="C92" s="17" t="s">
        <v>197</v>
      </c>
      <c r="D92" s="132">
        <f>'[2]Yearly HC Ethylene'!D92</f>
        <v>1749397.7312644324</v>
      </c>
      <c r="E92" s="132">
        <f>'[2]Yearly HC Ethylene'!E92</f>
        <v>1706791.0479291338</v>
      </c>
      <c r="F92" s="132">
        <f>'[2]Yearly HC Ethylene'!F92</f>
        <v>1664693.1965463506</v>
      </c>
      <c r="G92" s="132">
        <f>'[2]Yearly HC Ethylene'!G92</f>
        <v>1623099.1546910855</v>
      </c>
      <c r="H92" s="132">
        <f>'[2]Yearly HC Ethylene'!H92</f>
        <v>1582003.9452257091</v>
      </c>
      <c r="I92" s="132">
        <f>'[2]Yearly HC Ethylene'!I92</f>
        <v>1541402.6359126884</v>
      </c>
      <c r="J92" s="132">
        <f>'[2]Yearly HC Ethylene'!J92</f>
        <v>1501290.3390305105</v>
      </c>
      <c r="K92" s="132">
        <f>'[2]Yearly HC Ethylene'!K92</f>
        <v>1461662.2109927828</v>
      </c>
      <c r="L92" s="132">
        <f>'[2]Yearly HC Ethylene'!L92</f>
        <v>1422513.4519704788</v>
      </c>
      <c r="M92" s="132">
        <f>'[2]Yearly HC Ethylene'!M92</f>
        <v>1383839.3055173033</v>
      </c>
      <c r="N92" s="132">
        <f>'[2]Yearly HC Ethylene'!N92</f>
        <v>1345635.0581981577</v>
      </c>
      <c r="O92" s="132">
        <f>'[2]Yearly HC Ethylene'!O92</f>
        <v>1294203.1589548157</v>
      </c>
      <c r="P92" s="132">
        <f>'[2]Yearly HC Ethylene'!P92</f>
        <v>1250098.3612830047</v>
      </c>
      <c r="Q92" s="132">
        <f>'[2]Yearly HC Ethylene'!Q92</f>
        <v>1200976.8809161028</v>
      </c>
      <c r="R92" s="132">
        <f>'[2]Yearly HC Ethylene'!R92</f>
        <v>1152479.2664440284</v>
      </c>
      <c r="S92" s="132">
        <f>'[2]Yearly HC Ethylene'!S92</f>
        <v>1104599.208633244</v>
      </c>
      <c r="T92" s="132">
        <f>'[2]Yearly HC Ethylene'!T92</f>
        <v>1057330.4558853589</v>
      </c>
      <c r="U92" s="132">
        <f>'[2]Yearly HC Ethylene'!U92</f>
        <v>1010666.813740255</v>
      </c>
      <c r="V92" s="132">
        <f>'[2]Yearly HC Ethylene'!V92</f>
        <v>964602.14438333968</v>
      </c>
      <c r="W92" s="132">
        <f>'[2]Yearly HC Ethylene'!W92</f>
        <v>919130.36615689308</v>
      </c>
      <c r="X92" s="132">
        <f>'[2]Yearly HC Ethylene'!X92</f>
        <v>874245.45307547331</v>
      </c>
      <c r="Y92" s="132">
        <f>'[2]Yearly HC Ethylene'!Y92</f>
        <v>839836.61453585874</v>
      </c>
      <c r="Z92" s="132">
        <f>'[2]Yearly HC Ethylene'!Z92</f>
        <v>806317.84136477089</v>
      </c>
      <c r="AA92" s="132">
        <f>'[2]Yearly HC Ethylene'!AA92</f>
        <v>773225.41263260483</v>
      </c>
      <c r="AB92" s="132">
        <f>'[2]Yearly HC Ethylene'!AB92</f>
        <v>740555.01421720348</v>
      </c>
      <c r="AC92" s="132">
        <f>'[2]Yearly HC Ethylene'!AC92</f>
        <v>708302.37141787144</v>
      </c>
      <c r="AD92" s="132">
        <f>'[2]Yearly HC Ethylene'!AD92</f>
        <v>676463.24861545884</v>
      </c>
      <c r="AE92" s="132">
        <f>'[2]Yearly HC Ethylene'!AE92</f>
        <v>645033.44893526984</v>
      </c>
      <c r="AF92" s="132">
        <f>'[2]Yearly HC Ethylene'!AF92</f>
        <v>614008.81391277059</v>
      </c>
      <c r="AG92" s="132">
        <f>'[2]Yearly HC Ethylene'!AG92</f>
        <v>583385.22316207504</v>
      </c>
      <c r="AH92" s="132">
        <f>'[2]Yearly HC Ethylene'!AH92</f>
        <v>553158.59404718678</v>
      </c>
      <c r="AI92" s="125"/>
      <c r="AJ92" s="132">
        <f>'[3]Yearly HC Ethylene'!D92</f>
        <v>360575.67443292518</v>
      </c>
      <c r="AK92" s="132">
        <f>'[3]Yearly HC Ethylene'!E92</f>
        <v>355780.01796296728</v>
      </c>
      <c r="AL92" s="132">
        <f>'[3]Yearly HC Ethylene'!F92</f>
        <v>350984.36149300938</v>
      </c>
      <c r="AM92" s="132">
        <f>'[3]Yearly HC Ethylene'!G92</f>
        <v>346188.70502305147</v>
      </c>
      <c r="AN92" s="132">
        <f>'[3]Yearly HC Ethylene'!H92</f>
        <v>341393.04855309357</v>
      </c>
      <c r="AO92" s="132">
        <f>'[3]Yearly HC Ethylene'!I92</f>
        <v>336597.39208313567</v>
      </c>
      <c r="AP92" s="132">
        <f>'[3]Yearly HC Ethylene'!J92</f>
        <v>331801.73561317776</v>
      </c>
      <c r="AQ92" s="132">
        <f>'[3]Yearly HC Ethylene'!K92</f>
        <v>327006.07914321986</v>
      </c>
      <c r="AR92" s="132">
        <f>'[3]Yearly HC Ethylene'!L92</f>
        <v>322210.42267326196</v>
      </c>
      <c r="AS92" s="132">
        <f>'[3]Yearly HC Ethylene'!M92</f>
        <v>317414.76620330405</v>
      </c>
      <c r="AT92" s="132">
        <f>'[3]Yearly HC Ethylene'!N92</f>
        <v>312619.10973334615</v>
      </c>
      <c r="AU92" s="132">
        <f>'[3]Yearly HC Ethylene'!O92</f>
        <v>304096.54309244949</v>
      </c>
      <c r="AV92" s="132">
        <f>'[3]Yearly HC Ethylene'!P92</f>
        <v>296839.23649313801</v>
      </c>
      <c r="AW92" s="132">
        <f>'[3]Yearly HC Ethylene'!Q92</f>
        <v>288185.78088242223</v>
      </c>
      <c r="AX92" s="132">
        <f>'[3]Yearly HC Ethylene'!R92</f>
        <v>279532.3252717065</v>
      </c>
      <c r="AY92" s="132">
        <f>'[3]Yearly HC Ethylene'!S92</f>
        <v>270878.86966099072</v>
      </c>
      <c r="AZ92" s="132">
        <f>'[3]Yearly HC Ethylene'!T92</f>
        <v>262225.41405027494</v>
      </c>
      <c r="BA92" s="132">
        <f>'[3]Yearly HC Ethylene'!U92</f>
        <v>253571.95843955915</v>
      </c>
      <c r="BB92" s="132">
        <f>'[3]Yearly HC Ethylene'!V92</f>
        <v>244918.5028288434</v>
      </c>
      <c r="BC92" s="132">
        <f>'[3]Yearly HC Ethylene'!W92</f>
        <v>236265.04721812767</v>
      </c>
      <c r="BD92" s="132">
        <f>'[3]Yearly HC Ethylene'!X92</f>
        <v>227611.59160741183</v>
      </c>
      <c r="BE92" s="132">
        <f>'[3]Yearly HC Ethylene'!Y92</f>
        <v>214765.00147871557</v>
      </c>
      <c r="BF92" s="132">
        <f>'[3]Yearly HC Ethylene'!Z92</f>
        <v>205926.20997134133</v>
      </c>
      <c r="BG92" s="132">
        <f>'[3]Yearly HC Ethylene'!AA92</f>
        <v>197087.41846396698</v>
      </c>
      <c r="BH92" s="132">
        <f>'[3]Yearly HC Ethylene'!AB92</f>
        <v>188248.62695659272</v>
      </c>
      <c r="BI92" s="132">
        <f>'[3]Yearly HC Ethylene'!AC92</f>
        <v>179409.83544921846</v>
      </c>
      <c r="BJ92" s="132">
        <f>'[3]Yearly HC Ethylene'!AD92</f>
        <v>170571.04394184414</v>
      </c>
      <c r="BK92" s="132">
        <f>'[3]Yearly HC Ethylene'!AE92</f>
        <v>161732.25243446985</v>
      </c>
      <c r="BL92" s="132">
        <f>'[3]Yearly HC Ethylene'!AF92</f>
        <v>152893.46092709556</v>
      </c>
      <c r="BM92" s="132">
        <f>'[3]Yearly HC Ethylene'!AG92</f>
        <v>144054.66941972123</v>
      </c>
      <c r="BN92" s="132">
        <f>'[3]Yearly HC Ethylene'!AH92</f>
        <v>135215.87791234697</v>
      </c>
      <c r="BO92" s="125"/>
      <c r="BP92" s="132">
        <f t="shared" si="85"/>
        <v>2109973.4056973578</v>
      </c>
      <c r="BQ92" s="132">
        <f t="shared" si="86"/>
        <v>2062571.065892101</v>
      </c>
      <c r="BR92" s="132">
        <f t="shared" si="87"/>
        <v>2015677.55803936</v>
      </c>
      <c r="BS92" s="132">
        <f t="shared" si="88"/>
        <v>1969287.8597141369</v>
      </c>
      <c r="BT92" s="132">
        <f t="shared" si="89"/>
        <v>1923396.9937788027</v>
      </c>
      <c r="BU92" s="132">
        <f t="shared" si="90"/>
        <v>1878000.0279958241</v>
      </c>
      <c r="BV92" s="132">
        <f t="shared" si="91"/>
        <v>1833092.0746436883</v>
      </c>
      <c r="BW92" s="132">
        <f t="shared" si="92"/>
        <v>1788668.2901360027</v>
      </c>
      <c r="BX92" s="132">
        <f t="shared" si="93"/>
        <v>1744723.8746437407</v>
      </c>
      <c r="BY92" s="132">
        <f t="shared" si="94"/>
        <v>1701254.0717206073</v>
      </c>
      <c r="BZ92" s="132">
        <f t="shared" si="95"/>
        <v>1658254.1679315038</v>
      </c>
      <c r="CA92" s="132">
        <f t="shared" si="96"/>
        <v>1598299.7020472651</v>
      </c>
      <c r="CB92" s="132">
        <f t="shared" si="97"/>
        <v>1546937.5977761429</v>
      </c>
      <c r="CC92" s="132">
        <f t="shared" si="98"/>
        <v>1489162.6617985251</v>
      </c>
      <c r="CD92" s="132">
        <f t="shared" si="99"/>
        <v>1432011.5917157349</v>
      </c>
      <c r="CE92" s="132">
        <f t="shared" si="100"/>
        <v>1375478.0782942348</v>
      </c>
      <c r="CF92" s="132">
        <f t="shared" si="101"/>
        <v>1319555.8699356338</v>
      </c>
      <c r="CG92" s="132">
        <f t="shared" si="102"/>
        <v>1264238.7721798141</v>
      </c>
      <c r="CH92" s="132">
        <f t="shared" si="103"/>
        <v>1209520.6472121831</v>
      </c>
      <c r="CI92" s="132">
        <f t="shared" si="104"/>
        <v>1155395.4133750207</v>
      </c>
      <c r="CJ92" s="132">
        <f t="shared" si="105"/>
        <v>1101857.0446828851</v>
      </c>
      <c r="CK92" s="132">
        <f t="shared" si="106"/>
        <v>1054601.6160145742</v>
      </c>
      <c r="CL92" s="132">
        <f t="shared" si="107"/>
        <v>1012244.0513361122</v>
      </c>
      <c r="CM92" s="132">
        <f t="shared" si="108"/>
        <v>970312.83109657187</v>
      </c>
      <c r="CN92" s="132">
        <f t="shared" si="109"/>
        <v>928803.64117379626</v>
      </c>
      <c r="CO92" s="132">
        <f t="shared" si="110"/>
        <v>887712.20686708996</v>
      </c>
      <c r="CP92" s="132">
        <f t="shared" si="111"/>
        <v>847034.29255730298</v>
      </c>
      <c r="CQ92" s="132">
        <f t="shared" si="112"/>
        <v>806765.70136973972</v>
      </c>
      <c r="CR92" s="132">
        <f t="shared" si="113"/>
        <v>766902.27483986621</v>
      </c>
      <c r="CS92" s="132">
        <f t="shared" si="114"/>
        <v>727439.89258179627</v>
      </c>
      <c r="CT92" s="132">
        <f t="shared" si="115"/>
        <v>688374.47195953375</v>
      </c>
    </row>
    <row r="93" spans="1:98" outlineLevel="1">
      <c r="A93"/>
      <c r="B93" t="s">
        <v>69</v>
      </c>
      <c r="C93" s="5" t="s">
        <v>197</v>
      </c>
      <c r="D93" s="126">
        <f>'[2]Yearly HC Ethylene'!D93</f>
        <v>0</v>
      </c>
      <c r="E93" s="126">
        <f>'[2]Yearly HC Ethylene'!E93</f>
        <v>8987.4057841153408</v>
      </c>
      <c r="F93" s="126">
        <f>'[2]Yearly HC Ethylene'!F93</f>
        <v>17604.503946876852</v>
      </c>
      <c r="G93" s="126">
        <f>'[2]Yearly HC Ethylene'!G93</f>
        <v>25848.757700689399</v>
      </c>
      <c r="H93" s="126">
        <f>'[2]Yearly HC Ethylene'!H93</f>
        <v>33717.663096321106</v>
      </c>
      <c r="I93" s="126">
        <f>'[2]Yearly HC Ethylene'!I93</f>
        <v>41208.748822829482</v>
      </c>
      <c r="J93" s="126">
        <f>'[2]Yearly HC Ethylene'!J93</f>
        <v>48319.57600841159</v>
      </c>
      <c r="K93" s="126">
        <f>'[2]Yearly HC Ethylene'!K93</f>
        <v>55047.738022175821</v>
      </c>
      <c r="L93" s="126">
        <f>'[2]Yearly HC Ethylene'!L93</f>
        <v>61390.860276830004</v>
      </c>
      <c r="M93" s="126">
        <f>'[2]Yearly HC Ethylene'!M93</f>
        <v>67346.600032283633</v>
      </c>
      <c r="N93" s="126">
        <f>'[2]Yearly HC Ethylene'!N93</f>
        <v>72912.646200160088</v>
      </c>
      <c r="O93" s="126">
        <f>'[2]Yearly HC Ethylene'!O93</f>
        <v>79028.247423442925</v>
      </c>
      <c r="P93" s="126">
        <f>'[2]Yearly HC Ethylene'!P93</f>
        <v>85562.174019773782</v>
      </c>
      <c r="Q93" s="126">
        <f>'[2]Yearly HC Ethylene'!Q93</f>
        <v>90347.400367655529</v>
      </c>
      <c r="R93" s="126">
        <f>'[2]Yearly HC Ethylene'!R93</f>
        <v>94346.35694347875</v>
      </c>
      <c r="S93" s="126">
        <f>'[2]Yearly HC Ethylene'!S93</f>
        <v>97554.953997101635</v>
      </c>
      <c r="T93" s="126">
        <f>'[2]Yearly HC Ethylene'!T93</f>
        <v>99969.1606715378</v>
      </c>
      <c r="U93" s="126">
        <f>'[2]Yearly HC Ethylene'!U93</f>
        <v>101585.00463622031</v>
      </c>
      <c r="V93" s="126">
        <f>'[2]Yearly HC Ethylene'!V93</f>
        <v>102398.57172197572</v>
      </c>
      <c r="W93" s="126">
        <f>'[2]Yearly HC Ethylene'!W93</f>
        <v>102406.00555770358</v>
      </c>
      <c r="X93" s="126">
        <f>'[2]Yearly HC Ethylene'!X93</f>
        <v>101603.50720875236</v>
      </c>
      <c r="Y93" s="126">
        <f>'[2]Yearly HC Ethylene'!Y93</f>
        <v>108199.90284590202</v>
      </c>
      <c r="Z93" s="126">
        <f>'[2]Yearly HC Ethylene'!Z93</f>
        <v>113998.31068794642</v>
      </c>
      <c r="AA93" s="126">
        <f>'[2]Yearly HC Ethylene'!AA93</f>
        <v>118865.92890001688</v>
      </c>
      <c r="AB93" s="126">
        <f>'[2]Yearly HC Ethylene'!AB93</f>
        <v>122798.28513732532</v>
      </c>
      <c r="AC93" s="126">
        <f>'[2]Yearly HC Ethylene'!AC93</f>
        <v>125790.97350833312</v>
      </c>
      <c r="AD93" s="126">
        <f>'[2]Yearly HC Ethylene'!AD93</f>
        <v>127839.6541586387</v>
      </c>
      <c r="AE93" s="126">
        <f>'[2]Yearly HC Ethylene'!AE93</f>
        <v>128940.05285681193</v>
      </c>
      <c r="AF93" s="126">
        <f>'[2]Yearly HC Ethylene'!AF93</f>
        <v>129087.96058216543</v>
      </c>
      <c r="AG93" s="126">
        <f>'[2]Yearly HC Ethylene'!AG93</f>
        <v>128279.23311445789</v>
      </c>
      <c r="AH93" s="126">
        <f>'[2]Yearly HC Ethylene'!AH93</f>
        <v>126509.79062551862</v>
      </c>
      <c r="AI93" s="126"/>
      <c r="AJ93" s="126">
        <f>'[3]Yearly HC Ethylene'!D93</f>
        <v>0</v>
      </c>
      <c r="AK93" s="126">
        <f>'[3]Yearly HC Ethylene'!E93</f>
        <v>3917.1739940017287</v>
      </c>
      <c r="AL93" s="126">
        <f>'[3]Yearly HC Ethylene'!F93</f>
        <v>7682.4132542010047</v>
      </c>
      <c r="AM93" s="126">
        <f>'[3]Yearly HC Ethylene'!G93</f>
        <v>11296.506748673288</v>
      </c>
      <c r="AN93" s="126">
        <f>'[3]Yearly HC Ethylene'!H93</f>
        <v>14760.243445494125</v>
      </c>
      <c r="AO93" s="126">
        <f>'[3]Yearly HC Ethylene'!I93</f>
        <v>18074.412312739034</v>
      </c>
      <c r="AP93" s="126">
        <f>'[3]Yearly HC Ethylene'!J93</f>
        <v>21239.802318483518</v>
      </c>
      <c r="AQ93" s="126">
        <f>'[3]Yearly HC Ethylene'!K93</f>
        <v>24257.202430803038</v>
      </c>
      <c r="AR93" s="126">
        <f>'[3]Yearly HC Ethylene'!L93</f>
        <v>27127.401617773139</v>
      </c>
      <c r="AS93" s="126">
        <f>'[3]Yearly HC Ethylene'!M93</f>
        <v>29851.188847469326</v>
      </c>
      <c r="AT93" s="126">
        <f>'[3]Yearly HC Ethylene'!N93</f>
        <v>32429.353087967145</v>
      </c>
      <c r="AU93" s="126">
        <f>'[3]Yearly HC Ethylene'!O93</f>
        <v>37373.894890578784</v>
      </c>
      <c r="AV93" s="126">
        <f>'[3]Yearly HC Ethylene'!P93</f>
        <v>42347.901120816459</v>
      </c>
      <c r="AW93" s="126">
        <f>'[3]Yearly HC Ethylene'!Q93</f>
        <v>46326.245187659559</v>
      </c>
      <c r="AX93" s="126">
        <f>'[3]Yearly HC Ethylene'!R93</f>
        <v>49830.056689946199</v>
      </c>
      <c r="AY93" s="126">
        <f>'[3]Yearly HC Ethylene'!S93</f>
        <v>52862.049446133824</v>
      </c>
      <c r="AZ93" s="126">
        <f>'[3]Yearly HC Ethylene'!T93</f>
        <v>55424.937274679891</v>
      </c>
      <c r="BA93" s="126">
        <f>'[3]Yearly HC Ethylene'!U93</f>
        <v>57521.433994041756</v>
      </c>
      <c r="BB93" s="126">
        <f>'[3]Yearly HC Ethylene'!V93</f>
        <v>59154.253422677022</v>
      </c>
      <c r="BC93" s="126">
        <f>'[3]Yearly HC Ethylene'!W93</f>
        <v>60326.109379043075</v>
      </c>
      <c r="BD93" s="126">
        <f>'[3]Yearly HC Ethylene'!X93</f>
        <v>61039.71568159727</v>
      </c>
      <c r="BE93" s="126">
        <f>'[3]Yearly HC Ethylene'!Y93</f>
        <v>63004.361968378245</v>
      </c>
      <c r="BF93" s="126">
        <f>'[3]Yearly HC Ethylene'!Z93</f>
        <v>66539.575239461992</v>
      </c>
      <c r="BG93" s="126">
        <f>'[3]Yearly HC Ethylene'!AA93</f>
        <v>69245.315705066867</v>
      </c>
      <c r="BH93" s="126">
        <f>'[3]Yearly HC Ethylene'!AB93</f>
        <v>71126.495667160634</v>
      </c>
      <c r="BI93" s="126">
        <f>'[3]Yearly HC Ethylene'!AC93</f>
        <v>72188.02742771068</v>
      </c>
      <c r="BJ93" s="126">
        <f>'[3]Yearly HC Ethylene'!AD93</f>
        <v>72434.823288684624</v>
      </c>
      <c r="BK93" s="126">
        <f>'[3]Yearly HC Ethylene'!AE93</f>
        <v>71871.795552050084</v>
      </c>
      <c r="BL93" s="126">
        <f>'[3]Yearly HC Ethylene'!AF93</f>
        <v>70503.856519774534</v>
      </c>
      <c r="BM93" s="126">
        <f>'[3]Yearly HC Ethylene'!AG93</f>
        <v>68335.918493825622</v>
      </c>
      <c r="BN93" s="126">
        <f>'[3]Yearly HC Ethylene'!AH93</f>
        <v>65372.893776171026</v>
      </c>
      <c r="BO93" s="126"/>
      <c r="BP93" s="126">
        <f t="shared" si="85"/>
        <v>0</v>
      </c>
      <c r="BQ93" s="126">
        <f t="shared" si="86"/>
        <v>12904.57977811707</v>
      </c>
      <c r="BR93" s="126">
        <f t="shared" si="87"/>
        <v>25286.917201077857</v>
      </c>
      <c r="BS93" s="126">
        <f t="shared" si="88"/>
        <v>37145.264449362687</v>
      </c>
      <c r="BT93" s="126">
        <f t="shared" si="89"/>
        <v>48477.906541815231</v>
      </c>
      <c r="BU93" s="126">
        <f t="shared" si="90"/>
        <v>59283.161135568516</v>
      </c>
      <c r="BV93" s="126">
        <f t="shared" si="91"/>
        <v>69559.378326895108</v>
      </c>
      <c r="BW93" s="126">
        <f t="shared" si="92"/>
        <v>79304.940452978859</v>
      </c>
      <c r="BX93" s="126">
        <f t="shared" si="93"/>
        <v>88518.261894603143</v>
      </c>
      <c r="BY93" s="126">
        <f t="shared" si="94"/>
        <v>97197.788879752959</v>
      </c>
      <c r="BZ93" s="126">
        <f t="shared" si="95"/>
        <v>105341.99928812723</v>
      </c>
      <c r="CA93" s="126">
        <f t="shared" si="96"/>
        <v>116402.14231402171</v>
      </c>
      <c r="CB93" s="126">
        <f t="shared" si="97"/>
        <v>127910.07514059024</v>
      </c>
      <c r="CC93" s="126">
        <f t="shared" si="98"/>
        <v>136673.64555531507</v>
      </c>
      <c r="CD93" s="126">
        <f t="shared" si="99"/>
        <v>144176.41363342496</v>
      </c>
      <c r="CE93" s="126">
        <f t="shared" si="100"/>
        <v>150417.00344323547</v>
      </c>
      <c r="CF93" s="126">
        <f t="shared" si="101"/>
        <v>155394.09794621769</v>
      </c>
      <c r="CG93" s="126">
        <f t="shared" si="102"/>
        <v>159106.43863026207</v>
      </c>
      <c r="CH93" s="126">
        <f t="shared" si="103"/>
        <v>161552.82514465274</v>
      </c>
      <c r="CI93" s="126">
        <f t="shared" si="104"/>
        <v>162732.11493674666</v>
      </c>
      <c r="CJ93" s="126">
        <f t="shared" si="105"/>
        <v>162643.22289034963</v>
      </c>
      <c r="CK93" s="126">
        <f t="shared" si="106"/>
        <v>171204.26481428026</v>
      </c>
      <c r="CL93" s="126">
        <f t="shared" si="107"/>
        <v>180537.88592740841</v>
      </c>
      <c r="CM93" s="126">
        <f t="shared" si="108"/>
        <v>188111.24460508375</v>
      </c>
      <c r="CN93" s="126">
        <f t="shared" si="109"/>
        <v>193924.78080448596</v>
      </c>
      <c r="CO93" s="126">
        <f t="shared" si="110"/>
        <v>197979.0009360438</v>
      </c>
      <c r="CP93" s="126">
        <f t="shared" si="111"/>
        <v>200274.47744732333</v>
      </c>
      <c r="CQ93" s="126">
        <f t="shared" si="112"/>
        <v>200811.84840886202</v>
      </c>
      <c r="CR93" s="126">
        <f t="shared" si="113"/>
        <v>199591.81710193996</v>
      </c>
      <c r="CS93" s="126">
        <f t="shared" si="114"/>
        <v>196615.15160828352</v>
      </c>
      <c r="CT93" s="126">
        <f t="shared" si="115"/>
        <v>191882.68440168965</v>
      </c>
    </row>
    <row r="94" spans="1:98" outlineLevel="1">
      <c r="A94"/>
      <c r="B94" s="28" t="s">
        <v>70</v>
      </c>
      <c r="C94" s="5" t="s">
        <v>197</v>
      </c>
      <c r="D94" s="126">
        <f>'[2]Yearly HC Ethylene'!D94</f>
        <v>0</v>
      </c>
      <c r="E94" s="126">
        <f>'[2]Yearly HC Ethylene'!E94</f>
        <v>31.008411721746825</v>
      </c>
      <c r="F94" s="126">
        <f>'[2]Yearly HC Ethylene'!F94</f>
        <v>58.537994333750021</v>
      </c>
      <c r="G94" s="126">
        <f>'[2]Yearly HC Ethylene'!G94</f>
        <v>82.660981442594107</v>
      </c>
      <c r="H94" s="126">
        <f>'[2]Yearly HC Ethylene'!H94</f>
        <v>103.44906918120887</v>
      </c>
      <c r="I94" s="126">
        <f>'[2]Yearly HC Ethylene'!I94</f>
        <v>120.97341899176104</v>
      </c>
      <c r="J94" s="126">
        <f>'[2]Yearly HC Ethylene'!J94</f>
        <v>135.30466039665828</v>
      </c>
      <c r="K94" s="126">
        <f>'[2]Yearly HC Ethylene'!K94</f>
        <v>146.51289375771501</v>
      </c>
      <c r="L94" s="126">
        <f>'[2]Yearly HC Ethylene'!L94</f>
        <v>154.66769302352691</v>
      </c>
      <c r="M94" s="126">
        <f>'[2]Yearly HC Ethylene'!M94</f>
        <v>159.83810846509414</v>
      </c>
      <c r="N94" s="126">
        <f>'[2]Yearly HC Ethylene'!N94</f>
        <v>162.09266939973918</v>
      </c>
      <c r="O94" s="126">
        <f>'[2]Yearly HC Ethylene'!O94</f>
        <v>149.28631159189081</v>
      </c>
      <c r="P94" s="126">
        <f>'[2]Yearly HC Ethylene'!P94</f>
        <v>134.7854168314534</v>
      </c>
      <c r="Q94" s="126">
        <f>'[2]Yearly HC Ethylene'!Q94</f>
        <v>115.79860269002313</v>
      </c>
      <c r="R94" s="126">
        <f>'[2]Yearly HC Ethylene'!R94</f>
        <v>95.319625261162287</v>
      </c>
      <c r="S94" s="126">
        <f>'[2]Yearly HC Ethylene'!S94</f>
        <v>73.408315128425443</v>
      </c>
      <c r="T94" s="126">
        <f>'[2]Yearly HC Ethylene'!T94</f>
        <v>50.123644876398544</v>
      </c>
      <c r="U94" s="126">
        <f>'[2]Yearly HC Ethylene'!U94</f>
        <v>25.523732029464668</v>
      </c>
      <c r="V94" s="126">
        <f>'[2]Yearly HC Ethylene'!V94</f>
        <v>-0.33415794429083689</v>
      </c>
      <c r="W94" s="126">
        <f>'[2]Yearly HC Ethylene'!W94</f>
        <v>-27.393608565078694</v>
      </c>
      <c r="X94" s="126">
        <f>'[2]Yearly HC Ethylene'!X94</f>
        <v>-55.599049210322391</v>
      </c>
      <c r="Y94" s="126">
        <f>'[2]Yearly HC Ethylene'!Y94</f>
        <v>-77.296375455115935</v>
      </c>
      <c r="Z94" s="126">
        <f>'[2]Yearly HC Ethylene'!Z94</f>
        <v>-101.08114215093849</v>
      </c>
      <c r="AA94" s="126">
        <f>'[2]Yearly HC Ethylene'!AA94</f>
        <v>-131.69344620111826</v>
      </c>
      <c r="AB94" s="126">
        <f>'[2]Yearly HC Ethylene'!AB94</f>
        <v>-163.81229978119006</v>
      </c>
      <c r="AC94" s="126">
        <f>'[2]Yearly HC Ethylene'!AC94</f>
        <v>-197.30079264046287</v>
      </c>
      <c r="AD94" s="126">
        <f>'[2]Yearly HC Ethylene'!AD94</f>
        <v>-232.02524537429122</v>
      </c>
      <c r="AE94" s="126">
        <f>'[2]Yearly HC Ethylene'!AE94</f>
        <v>-267.8552338366643</v>
      </c>
      <c r="AF94" s="126">
        <f>'[2]Yearly HC Ethylene'!AF94</f>
        <v>-304.66361120565165</v>
      </c>
      <c r="AG94" s="126">
        <f>'[2]Yearly HC Ethylene'!AG94</f>
        <v>-342.32652773437218</v>
      </c>
      <c r="AH94" s="126">
        <f>'[2]Yearly HC Ethylene'!AH94</f>
        <v>-380.72344821987093</v>
      </c>
      <c r="AI94" s="126"/>
      <c r="AJ94" s="126">
        <f>'[3]Yearly HC Ethylene'!D94</f>
        <v>0</v>
      </c>
      <c r="AK94" s="126">
        <f>'[3]Yearly HC Ethylene'!E94</f>
        <v>27.981481075998431</v>
      </c>
      <c r="AL94" s="126">
        <f>'[3]Yearly HC Ethylene'!F94</f>
        <v>55.832109847108569</v>
      </c>
      <c r="AM94" s="126">
        <f>'[3]Yearly HC Ethylene'!G94</f>
        <v>83.551868945219582</v>
      </c>
      <c r="AN94" s="126">
        <f>'[3]Yearly HC Ethylene'!H94</f>
        <v>111.14074100222038</v>
      </c>
      <c r="AO94" s="126">
        <f>'[3]Yearly HC Ethylene'!I94</f>
        <v>138.59870865000008</v>
      </c>
      <c r="AP94" s="126">
        <f>'[3]Yearly HC Ethylene'!J94</f>
        <v>165.92575452044755</v>
      </c>
      <c r="AQ94" s="126">
        <f>'[3]Yearly HC Ethylene'!K94</f>
        <v>193.12186124545215</v>
      </c>
      <c r="AR94" s="126">
        <f>'[3]Yearly HC Ethylene'!L94</f>
        <v>220.18701145690281</v>
      </c>
      <c r="AS94" s="126">
        <f>'[3]Yearly HC Ethylene'!M94</f>
        <v>247.12118778668841</v>
      </c>
      <c r="AT94" s="126">
        <f>'[3]Yearly HC Ethylene'!N94</f>
        <v>273.92437286669804</v>
      </c>
      <c r="AU94" s="126">
        <f>'[3]Yearly HC Ethylene'!O94</f>
        <v>325.5861166817424</v>
      </c>
      <c r="AV94" s="126">
        <f>'[3]Yearly HC Ethylene'!P94</f>
        <v>376.99816453974654</v>
      </c>
      <c r="AW94" s="126">
        <f>'[3]Yearly HC Ethylene'!Q94</f>
        <v>426.33847526423722</v>
      </c>
      <c r="AX94" s="126">
        <f>'[3]Yearly HC Ethylene'!R94</f>
        <v>475.07793741434045</v>
      </c>
      <c r="AY94" s="126">
        <f>'[3]Yearly HC Ethylene'!S94</f>
        <v>523.2179578944158</v>
      </c>
      <c r="AZ94" s="126">
        <f>'[3]Yearly HC Ethylene'!T94</f>
        <v>570.75997230633641</v>
      </c>
      <c r="BA94" s="126">
        <f>'[3]Yearly HC Ethylene'!U94</f>
        <v>617.7054447442373</v>
      </c>
      <c r="BB94" s="126">
        <f>'[3]Yearly HC Ethylene'!V94</f>
        <v>664.05586758921322</v>
      </c>
      <c r="BC94" s="126">
        <f>'[3]Yearly HC Ethylene'!W94</f>
        <v>709.81276130395679</v>
      </c>
      <c r="BD94" s="126">
        <f>'[3]Yearly HC Ethylene'!X94</f>
        <v>754.97767422734387</v>
      </c>
      <c r="BE94" s="126">
        <f>'[3]Yearly HC Ethylene'!Y94</f>
        <v>837.95118635023778</v>
      </c>
      <c r="BF94" s="126">
        <f>'[3]Yearly HC Ethylene'!Z94</f>
        <v>919.87464694689947</v>
      </c>
      <c r="BG94" s="126">
        <f>'[3]Yearly HC Ethylene'!AA94</f>
        <v>991.64895199342163</v>
      </c>
      <c r="BH94" s="126">
        <f>'[3]Yearly HC Ethylene'!AB94</f>
        <v>1060.9690421031726</v>
      </c>
      <c r="BI94" s="126">
        <f>'[3]Yearly HC Ethylene'!AC94</f>
        <v>1127.8449699896801</v>
      </c>
      <c r="BJ94" s="126">
        <f>'[3]Yearly HC Ethylene'!AD94</f>
        <v>1192.2875153839309</v>
      </c>
      <c r="BK94" s="126">
        <f>'[3]Yearly HC Ethylene'!AE94</f>
        <v>1254.3081767579085</v>
      </c>
      <c r="BL94" s="126">
        <f>'[3]Yearly HC Ethylene'!AF94</f>
        <v>1313.9191630459395</v>
      </c>
      <c r="BM94" s="126">
        <f>'[3]Yearly HC Ethylene'!AG94</f>
        <v>1371.1333853638371</v>
      </c>
      <c r="BN94" s="126">
        <f>'[3]Yearly HC Ethylene'!AH94</f>
        <v>251.49842646906112</v>
      </c>
      <c r="BO94" s="126"/>
      <c r="BP94" s="126">
        <f t="shared" si="85"/>
        <v>0</v>
      </c>
      <c r="BQ94" s="126">
        <f t="shared" si="86"/>
        <v>58.989892797745256</v>
      </c>
      <c r="BR94" s="126">
        <f t="shared" si="87"/>
        <v>114.37010418085859</v>
      </c>
      <c r="BS94" s="126">
        <f t="shared" si="88"/>
        <v>166.21285038781369</v>
      </c>
      <c r="BT94" s="126">
        <f t="shared" si="89"/>
        <v>214.58981018342925</v>
      </c>
      <c r="BU94" s="126">
        <f t="shared" si="90"/>
        <v>259.57212764176109</v>
      </c>
      <c r="BV94" s="126">
        <f t="shared" si="91"/>
        <v>301.2304149171058</v>
      </c>
      <c r="BW94" s="126">
        <f t="shared" si="92"/>
        <v>339.63475500316713</v>
      </c>
      <c r="BX94" s="126">
        <f t="shared" si="93"/>
        <v>374.85470448042975</v>
      </c>
      <c r="BY94" s="126">
        <f t="shared" si="94"/>
        <v>406.95929625178258</v>
      </c>
      <c r="BZ94" s="126">
        <f t="shared" si="95"/>
        <v>436.01704226643722</v>
      </c>
      <c r="CA94" s="126">
        <f t="shared" si="96"/>
        <v>474.8724282736332</v>
      </c>
      <c r="CB94" s="126">
        <f t="shared" si="97"/>
        <v>511.78358137119994</v>
      </c>
      <c r="CC94" s="126">
        <f t="shared" si="98"/>
        <v>542.13707795426035</v>
      </c>
      <c r="CD94" s="126">
        <f t="shared" si="99"/>
        <v>570.39756267550274</v>
      </c>
      <c r="CE94" s="126">
        <f t="shared" si="100"/>
        <v>596.62627302284125</v>
      </c>
      <c r="CF94" s="126">
        <f t="shared" si="101"/>
        <v>620.88361718273495</v>
      </c>
      <c r="CG94" s="126">
        <f t="shared" si="102"/>
        <v>643.22917677370197</v>
      </c>
      <c r="CH94" s="126">
        <f t="shared" si="103"/>
        <v>663.72170964492238</v>
      </c>
      <c r="CI94" s="126">
        <f t="shared" si="104"/>
        <v>682.4191527388781</v>
      </c>
      <c r="CJ94" s="126">
        <f t="shared" si="105"/>
        <v>699.37862501702148</v>
      </c>
      <c r="CK94" s="126">
        <f t="shared" si="106"/>
        <v>760.65481089512184</v>
      </c>
      <c r="CL94" s="126">
        <f t="shared" si="107"/>
        <v>818.79350479596098</v>
      </c>
      <c r="CM94" s="126">
        <f t="shared" si="108"/>
        <v>859.95550579230337</v>
      </c>
      <c r="CN94" s="126">
        <f t="shared" si="109"/>
        <v>897.15674232198251</v>
      </c>
      <c r="CO94" s="126">
        <f t="shared" si="110"/>
        <v>930.54417734921719</v>
      </c>
      <c r="CP94" s="126">
        <f t="shared" si="111"/>
        <v>960.26227000963968</v>
      </c>
      <c r="CQ94" s="126">
        <f t="shared" si="112"/>
        <v>986.45294292124424</v>
      </c>
      <c r="CR94" s="126">
        <f t="shared" si="113"/>
        <v>1009.2555518402878</v>
      </c>
      <c r="CS94" s="126">
        <f t="shared" si="114"/>
        <v>1028.806857629465</v>
      </c>
      <c r="CT94" s="126">
        <f t="shared" si="115"/>
        <v>-129.22502175080982</v>
      </c>
    </row>
    <row r="95" spans="1:98" s="14" customFormat="1">
      <c r="A95" s="10"/>
      <c r="B95" s="10" t="s">
        <v>71</v>
      </c>
      <c r="C95" s="11" t="s">
        <v>197</v>
      </c>
      <c r="D95" s="133">
        <f>'[2]Yearly HC Ethylene'!D95</f>
        <v>1749397.7312644324</v>
      </c>
      <c r="E95" s="133">
        <f>'[2]Yearly HC Ethylene'!E95</f>
        <v>1697772.6337332965</v>
      </c>
      <c r="F95" s="133">
        <f>'[2]Yearly HC Ethylene'!F95</f>
        <v>1647030.15460514</v>
      </c>
      <c r="G95" s="133">
        <f>'[2]Yearly HC Ethylene'!G95</f>
        <v>1597167.7360089535</v>
      </c>
      <c r="H95" s="133">
        <f>'[2]Yearly HC Ethylene'!H95</f>
        <v>1548182.8330602068</v>
      </c>
      <c r="I95" s="133">
        <f>'[2]Yearly HC Ethylene'!I95</f>
        <v>1500072.9136708672</v>
      </c>
      <c r="J95" s="133">
        <f>'[2]Yearly HC Ethylene'!J95</f>
        <v>1452835.4583617023</v>
      </c>
      <c r="K95" s="133">
        <f>'[2]Yearly HC Ethylene'!K95</f>
        <v>1406467.9600768492</v>
      </c>
      <c r="L95" s="133">
        <f>'[2]Yearly HC Ethylene'!L95</f>
        <v>1360967.9240006253</v>
      </c>
      <c r="M95" s="133">
        <f>'[2]Yearly HC Ethylene'!M95</f>
        <v>1316332.8673765545</v>
      </c>
      <c r="N95" s="133">
        <f>'[2]Yearly HC Ethylene'!N95</f>
        <v>1272560.319328598</v>
      </c>
      <c r="O95" s="133">
        <f>'[2]Yearly HC Ethylene'!O95</f>
        <v>1215025.6252197807</v>
      </c>
      <c r="P95" s="133">
        <f>'[2]Yearly HC Ethylene'!P95</f>
        <v>1164401.4018463995</v>
      </c>
      <c r="Q95" s="133">
        <f>'[2]Yearly HC Ethylene'!Q95</f>
        <v>1110513.6819457572</v>
      </c>
      <c r="R95" s="133">
        <f>'[2]Yearly HC Ethylene'!R95</f>
        <v>1058037.5898752883</v>
      </c>
      <c r="S95" s="133">
        <f>'[2]Yearly HC Ethylene'!S95</f>
        <v>1006970.846321014</v>
      </c>
      <c r="T95" s="133">
        <f>'[2]Yearly HC Ethylene'!T95</f>
        <v>957311.1715689447</v>
      </c>
      <c r="U95" s="133">
        <f>'[2]Yearly HC Ethylene'!U95</f>
        <v>909056.28537200519</v>
      </c>
      <c r="V95" s="133">
        <f>'[2]Yearly HC Ethylene'!V95</f>
        <v>862203.90681930829</v>
      </c>
      <c r="W95" s="133">
        <f>'[2]Yearly HC Ethylene'!W95</f>
        <v>816751.75420775462</v>
      </c>
      <c r="X95" s="133">
        <f>'[2]Yearly HC Ethylene'!X95</f>
        <v>772697.5449159313</v>
      </c>
      <c r="Y95" s="133">
        <f>'[2]Yearly HC Ethylene'!Y95</f>
        <v>731714.00806541182</v>
      </c>
      <c r="Z95" s="133">
        <f>'[2]Yearly HC Ethylene'!Z95</f>
        <v>692420.61181897542</v>
      </c>
      <c r="AA95" s="133">
        <f>'[2]Yearly HC Ethylene'!AA95</f>
        <v>654491.17717878905</v>
      </c>
      <c r="AB95" s="133">
        <f>'[2]Yearly HC Ethylene'!AB95</f>
        <v>617920.54137965944</v>
      </c>
      <c r="AC95" s="133">
        <f>'[2]Yearly HC Ethylene'!AC95</f>
        <v>582708.69870217878</v>
      </c>
      <c r="AD95" s="133">
        <f>'[2]Yearly HC Ethylene'!AD95</f>
        <v>548855.61970219447</v>
      </c>
      <c r="AE95" s="133">
        <f>'[2]Yearly HC Ethylene'!AE95</f>
        <v>516361.25131229463</v>
      </c>
      <c r="AF95" s="133">
        <f>'[2]Yearly HC Ethylene'!AF95</f>
        <v>485225.51694181084</v>
      </c>
      <c r="AG95" s="133">
        <f>'[2]Yearly HC Ethylene'!AG95</f>
        <v>455448.31657535146</v>
      </c>
      <c r="AH95" s="133">
        <f>'[2]Yearly HC Ethylene'!AH95</f>
        <v>427029.52686988801</v>
      </c>
      <c r="AI95" s="126"/>
      <c r="AJ95" s="133">
        <f>'[3]Yearly HC Ethylene'!D95</f>
        <v>360575.67443292518</v>
      </c>
      <c r="AK95" s="133">
        <f>'[3]Yearly HC Ethylene'!E95</f>
        <v>351834.86248788959</v>
      </c>
      <c r="AL95" s="133">
        <f>'[3]Yearly HC Ethylene'!F95</f>
        <v>343246.11612896126</v>
      </c>
      <c r="AM95" s="133">
        <f>'[3]Yearly HC Ethylene'!G95</f>
        <v>334808.64640543296</v>
      </c>
      <c r="AN95" s="133">
        <f>'[3]Yearly HC Ethylene'!H95</f>
        <v>326521.66436659725</v>
      </c>
      <c r="AO95" s="133">
        <f>'[3]Yearly HC Ethylene'!I95</f>
        <v>318384.38106174662</v>
      </c>
      <c r="AP95" s="133">
        <f>'[3]Yearly HC Ethylene'!J95</f>
        <v>310396.00754017377</v>
      </c>
      <c r="AQ95" s="133">
        <f>'[3]Yearly HC Ethylene'!K95</f>
        <v>302555.7548511714</v>
      </c>
      <c r="AR95" s="133">
        <f>'[3]Yearly HC Ethylene'!L95</f>
        <v>294862.83404403197</v>
      </c>
      <c r="AS95" s="133">
        <f>'[3]Yearly HC Ethylene'!M95</f>
        <v>287316.45616804803</v>
      </c>
      <c r="AT95" s="133">
        <f>'[3]Yearly HC Ethylene'!N95</f>
        <v>279915.83227251231</v>
      </c>
      <c r="AU95" s="133">
        <f>'[3]Yearly HC Ethylene'!O95</f>
        <v>266397.06208518898</v>
      </c>
      <c r="AV95" s="133">
        <f>'[3]Yearly HC Ethylene'!P95</f>
        <v>254114.33720778179</v>
      </c>
      <c r="AW95" s="133">
        <f>'[3]Yearly HC Ethylene'!Q95</f>
        <v>241433.19721949843</v>
      </c>
      <c r="AX95" s="133">
        <f>'[3]Yearly HC Ethylene'!R95</f>
        <v>229227.19064434594</v>
      </c>
      <c r="AY95" s="133">
        <f>'[3]Yearly HC Ethylene'!S95</f>
        <v>217493.60225696248</v>
      </c>
      <c r="AZ95" s="133">
        <f>'[3]Yearly HC Ethylene'!T95</f>
        <v>206229.7168032887</v>
      </c>
      <c r="BA95" s="133">
        <f>'[3]Yearly HC Ethylene'!U95</f>
        <v>195432.81900077316</v>
      </c>
      <c r="BB95" s="133">
        <f>'[3]Yearly HC Ethylene'!V95</f>
        <v>185100.19353857715</v>
      </c>
      <c r="BC95" s="133">
        <f>'[3]Yearly HC Ethylene'!W95</f>
        <v>175229.12507778063</v>
      </c>
      <c r="BD95" s="133">
        <f>'[3]Yearly HC Ethylene'!X95</f>
        <v>165816.8982515872</v>
      </c>
      <c r="BE95" s="133">
        <f>'[3]Yearly HC Ethylene'!Y95</f>
        <v>150922.68832398709</v>
      </c>
      <c r="BF95" s="133">
        <f>'[3]Yearly HC Ethylene'!Z95</f>
        <v>138466.76008493244</v>
      </c>
      <c r="BG95" s="133">
        <f>'[3]Yearly HC Ethylene'!AA95</f>
        <v>126850.45380690669</v>
      </c>
      <c r="BH95" s="133">
        <f>'[3]Yearly HC Ethylene'!AB95</f>
        <v>116061.16224732892</v>
      </c>
      <c r="BI95" s="133">
        <f>'[3]Yearly HC Ethylene'!AC95</f>
        <v>106093.96305151811</v>
      </c>
      <c r="BJ95" s="133">
        <f>'[3]Yearly HC Ethylene'!AD95</f>
        <v>96943.933137775588</v>
      </c>
      <c r="BK95" s="133">
        <f>'[3]Yearly HC Ethylene'!AE95</f>
        <v>88606.14870566185</v>
      </c>
      <c r="BL95" s="133">
        <f>'[3]Yearly HC Ethylene'!AF95</f>
        <v>81075.685244275082</v>
      </c>
      <c r="BM95" s="133">
        <f>'[3]Yearly HC Ethylene'!AG95</f>
        <v>74347.617540531777</v>
      </c>
      <c r="BN95" s="133">
        <f>'[3]Yearly HC Ethylene'!AH95</f>
        <v>69591.485709706889</v>
      </c>
      <c r="BO95" s="127"/>
      <c r="BP95" s="133">
        <f t="shared" si="85"/>
        <v>2109973.4056973578</v>
      </c>
      <c r="BQ95" s="133">
        <f t="shared" si="86"/>
        <v>2049607.4962211861</v>
      </c>
      <c r="BR95" s="133">
        <f t="shared" si="87"/>
        <v>1990276.2707341013</v>
      </c>
      <c r="BS95" s="133">
        <f t="shared" si="88"/>
        <v>1931976.3824143866</v>
      </c>
      <c r="BT95" s="133">
        <f t="shared" si="89"/>
        <v>1874704.4974268042</v>
      </c>
      <c r="BU95" s="133">
        <f t="shared" si="90"/>
        <v>1818457.294732614</v>
      </c>
      <c r="BV95" s="133">
        <f t="shared" si="91"/>
        <v>1763231.4659018761</v>
      </c>
      <c r="BW95" s="133">
        <f t="shared" si="92"/>
        <v>1709023.7149280207</v>
      </c>
      <c r="BX95" s="133">
        <f t="shared" si="93"/>
        <v>1655830.7580446573</v>
      </c>
      <c r="BY95" s="133">
        <f t="shared" si="94"/>
        <v>1603649.3235446026</v>
      </c>
      <c r="BZ95" s="133">
        <f t="shared" si="95"/>
        <v>1552476.1516011104</v>
      </c>
      <c r="CA95" s="133">
        <f t="shared" si="96"/>
        <v>1481422.6873049696</v>
      </c>
      <c r="CB95" s="133">
        <f t="shared" si="97"/>
        <v>1418515.7390541814</v>
      </c>
      <c r="CC95" s="133">
        <f t="shared" si="98"/>
        <v>1351946.8791652557</v>
      </c>
      <c r="CD95" s="133">
        <f t="shared" si="99"/>
        <v>1287264.7805196343</v>
      </c>
      <c r="CE95" s="133">
        <f t="shared" si="100"/>
        <v>1224464.4485779766</v>
      </c>
      <c r="CF95" s="133">
        <f t="shared" si="101"/>
        <v>1163540.8883722334</v>
      </c>
      <c r="CG95" s="133">
        <f t="shared" si="102"/>
        <v>1104489.1043727784</v>
      </c>
      <c r="CH95" s="133">
        <f t="shared" si="103"/>
        <v>1047304.1003578855</v>
      </c>
      <c r="CI95" s="133">
        <f t="shared" si="104"/>
        <v>991980.87928553531</v>
      </c>
      <c r="CJ95" s="133">
        <f t="shared" si="105"/>
        <v>938514.44316751848</v>
      </c>
      <c r="CK95" s="133">
        <f t="shared" si="106"/>
        <v>882636.69638939889</v>
      </c>
      <c r="CL95" s="133">
        <f t="shared" si="107"/>
        <v>830887.37190390786</v>
      </c>
      <c r="CM95" s="133">
        <f t="shared" si="108"/>
        <v>781341.63098569575</v>
      </c>
      <c r="CN95" s="133">
        <f t="shared" si="109"/>
        <v>733981.70362698834</v>
      </c>
      <c r="CO95" s="133">
        <f t="shared" si="110"/>
        <v>688802.66175369686</v>
      </c>
      <c r="CP95" s="133">
        <f t="shared" si="111"/>
        <v>645799.5528399701</v>
      </c>
      <c r="CQ95" s="133">
        <f t="shared" si="112"/>
        <v>604967.4000179565</v>
      </c>
      <c r="CR95" s="133">
        <f t="shared" si="113"/>
        <v>566301.20218608598</v>
      </c>
      <c r="CS95" s="133">
        <f t="shared" si="114"/>
        <v>529795.9341158832</v>
      </c>
      <c r="CT95" s="133">
        <f t="shared" si="115"/>
        <v>496621.01257959491</v>
      </c>
    </row>
    <row r="96" spans="1:98" s="13" customFormat="1">
      <c r="A96" s="380" t="s">
        <v>115</v>
      </c>
      <c r="B96" s="6" t="s">
        <v>116</v>
      </c>
      <c r="C96" s="7" t="s">
        <v>197</v>
      </c>
      <c r="D96" s="125">
        <f>'[2]Yearly HC Ethylene'!D96</f>
        <v>1121142.3305785127</v>
      </c>
      <c r="E96" s="125">
        <f>'[2]Yearly HC Ethylene'!E96</f>
        <v>1079238.7324167441</v>
      </c>
      <c r="F96" s="125">
        <f>'[2]Yearly HC Ethylene'!F96</f>
        <v>1038119.2316608048</v>
      </c>
      <c r="G96" s="125">
        <f>'[2]Yearly HC Ethylene'!G96</f>
        <v>997780.44384504179</v>
      </c>
      <c r="H96" s="125">
        <f>'[2]Yearly HC Ethylene'!H96</f>
        <v>958218.98396654462</v>
      </c>
      <c r="I96" s="125">
        <f>'[2]Yearly HC Ethylene'!I96</f>
        <v>919431.46650726488</v>
      </c>
      <c r="J96" s="125">
        <f>'[2]Yearly HC Ethylene'!J96</f>
        <v>881414.50545673771</v>
      </c>
      <c r="K96" s="125">
        <f>'[2]Yearly HC Ethylene'!K96</f>
        <v>844164.71433539409</v>
      </c>
      <c r="L96" s="125">
        <f>'[2]Yearly HC Ethylene'!L96</f>
        <v>807678.70621845103</v>
      </c>
      <c r="M96" s="125">
        <f>'[2]Yearly HC Ethylene'!M96</f>
        <v>771953.09376036969</v>
      </c>
      <c r="N96" s="125">
        <f>'[2]Yearly HC Ethylene'!N96</f>
        <v>736984.48921986879</v>
      </c>
      <c r="O96" s="125">
        <f>'[2]Yearly HC Ethylene'!O96</f>
        <v>689892.34639980074</v>
      </c>
      <c r="P96" s="125">
        <f>'[2]Yearly HC Ethylene'!P96</f>
        <v>648929.31287973979</v>
      </c>
      <c r="Q96" s="125">
        <f>'[2]Yearly HC Ethylene'!Q96</f>
        <v>605069.25028080225</v>
      </c>
      <c r="R96" s="125">
        <f>'[2]Yearly HC Ethylene'!R96</f>
        <v>562456.68883010536</v>
      </c>
      <c r="S96" s="125">
        <f>'[2]Yearly HC Ethylene'!S96</f>
        <v>521087.03508384305</v>
      </c>
      <c r="T96" s="125">
        <f>'[2]Yearly HC Ethylene'!T96</f>
        <v>480955.67463058565</v>
      </c>
      <c r="U96" s="125">
        <f>'[2]Yearly HC Ethylene'!U96</f>
        <v>442057.972301981</v>
      </c>
      <c r="V96" s="125">
        <f>'[2]Yearly HC Ethylene'!V96</f>
        <v>404389.27238291997</v>
      </c>
      <c r="W96" s="125">
        <f>'[2]Yearly HC Ethylene'!W96</f>
        <v>367944.89882116904</v>
      </c>
      <c r="X96" s="125">
        <f>'[2]Yearly HC Ethylene'!X96</f>
        <v>332720.15543646336</v>
      </c>
      <c r="Y96" s="125">
        <f>'[2]Yearly HC Ethylene'!Y96</f>
        <v>299196.97587279929</v>
      </c>
      <c r="Z96" s="125">
        <f>'[2]Yearly HC Ethylene'!Z96</f>
        <v>267701.417282813</v>
      </c>
      <c r="AA96" s="125">
        <f>'[2]Yearly HC Ethylene'!AA96</f>
        <v>237411.51451576661</v>
      </c>
      <c r="AB96" s="125">
        <f>'[2]Yearly HC Ethylene'!AB96</f>
        <v>208321.475565409</v>
      </c>
      <c r="AC96" s="125">
        <f>'[2]Yearly HC Ethylene'!AC96</f>
        <v>180428.09407056781</v>
      </c>
      <c r="AD96" s="125">
        <f>'[2]Yearly HC Ethylene'!AD96</f>
        <v>153728.1249877612</v>
      </c>
      <c r="AE96" s="125">
        <f>'[2]Yearly HC Ethylene'!AE96</f>
        <v>128218.28486226583</v>
      </c>
      <c r="AF96" s="125">
        <f>'[2]Yearly HC Ethylene'!AF96</f>
        <v>103895.25209372272</v>
      </c>
      <c r="AG96" s="125">
        <f>'[2]Yearly HC Ethylene'!AG96</f>
        <v>80755.667196532944</v>
      </c>
      <c r="AH96" s="125">
        <f>'[2]Yearly HC Ethylene'!AH96</f>
        <v>58796.13305529143</v>
      </c>
      <c r="AI96" s="126"/>
      <c r="AJ96" s="125">
        <f>'[3]Yearly HC Ethylene'!D96</f>
        <v>220273.23005700734</v>
      </c>
      <c r="AK96" s="125">
        <f>'[3]Yearly HC Ethylene'!E96</f>
        <v>212587.02343895467</v>
      </c>
      <c r="AL96" s="125">
        <f>'[3]Yearly HC Ethylene'!F96</f>
        <v>205046.58667509138</v>
      </c>
      <c r="AM96" s="125">
        <f>'[3]Yearly HC Ethylene'!G96</f>
        <v>197650.91273296633</v>
      </c>
      <c r="AN96" s="125">
        <f>'[3]Yearly HC Ethylene'!H96</f>
        <v>190398.99648663716</v>
      </c>
      <c r="AO96" s="125">
        <f>'[3]Yearly HC Ethylene'!I96</f>
        <v>183289.83471667007</v>
      </c>
      <c r="AP96" s="125">
        <f>'[3]Yearly HC Ethylene'!J96</f>
        <v>176322.42611014002</v>
      </c>
      <c r="AQ96" s="125">
        <f>'[3]Yearly HC Ethylene'!K96</f>
        <v>169495.77126063054</v>
      </c>
      <c r="AR96" s="125">
        <f>'[3]Yearly HC Ethylene'!L96</f>
        <v>162808.87266823402</v>
      </c>
      <c r="AS96" s="125">
        <f>'[3]Yearly HC Ethylene'!M96</f>
        <v>156260.73473955109</v>
      </c>
      <c r="AT96" s="125">
        <f>'[3]Yearly HC Ethylene'!N96</f>
        <v>149850.36378769143</v>
      </c>
      <c r="AU96" s="125">
        <f>'[3]Yearly HC Ethylene'!O96</f>
        <v>138024.54290610112</v>
      </c>
      <c r="AV96" s="125">
        <f>'[3]Yearly HC Ethylene'!P96</f>
        <v>127244.65969171905</v>
      </c>
      <c r="AW96" s="125">
        <f>'[3]Yearly HC Ethylene'!Q96</f>
        <v>116211.61273031132</v>
      </c>
      <c r="AX96" s="125">
        <f>'[3]Yearly HC Ethylene'!R96</f>
        <v>105620.33279203039</v>
      </c>
      <c r="AY96" s="125">
        <f>'[3]Yearly HC Ethylene'!S96</f>
        <v>95467.460333357623</v>
      </c>
      <c r="AZ96" s="125">
        <f>'[3]Yearly HC Ethylene'!T96</f>
        <v>85749.642364292988</v>
      </c>
      <c r="BA96" s="125">
        <f>'[3]Yearly HC Ethylene'!U96</f>
        <v>76463.532448937651</v>
      </c>
      <c r="BB96" s="125">
        <f>'[3]Yearly HC Ethylene'!V96</f>
        <v>67605.790706072876</v>
      </c>
      <c r="BC96" s="125">
        <f>'[3]Yearly HC Ethylene'!W96</f>
        <v>59173.083809735668</v>
      </c>
      <c r="BD96" s="125">
        <f>'[3]Yearly HC Ethylene'!X96</f>
        <v>51162.084989790274</v>
      </c>
      <c r="BE96" s="125">
        <f>'[3]Yearly HC Ethylene'!Y96</f>
        <v>38540.921118028222</v>
      </c>
      <c r="BF96" s="125">
        <f>'[3]Yearly HC Ethylene'!Z96</f>
        <v>27764.910837375231</v>
      </c>
      <c r="BG96" s="125">
        <f>'[3]Yearly HC Ethylene'!AA96</f>
        <v>17759.122370477467</v>
      </c>
      <c r="BH96" s="125">
        <f>'[3]Yearly HC Ethylene'!AB96</f>
        <v>8511.8172435277593</v>
      </c>
      <c r="BI96" s="125">
        <f>'[3]Yearly HC Ethylene'!AC96</f>
        <v>16.98870931637066</v>
      </c>
      <c r="BJ96" s="125">
        <f>'[3]Yearly HC Ethylene'!AD96</f>
        <v>-7731.358518203604</v>
      </c>
      <c r="BK96" s="125">
        <f>'[3]Yearly HC Ethylene'!AE96</f>
        <v>-14739.208247076182</v>
      </c>
      <c r="BL96" s="125">
        <f>'[3]Yearly HC Ethylene'!AF96</f>
        <v>-21012.532790648227</v>
      </c>
      <c r="BM96" s="125">
        <f>'[3]Yearly HC Ethylene'!AG96</f>
        <v>-26557.292951022377</v>
      </c>
      <c r="BN96" s="125">
        <f>'[3]Yearly HC Ethylene'!AH96</f>
        <v>-30536.788592554243</v>
      </c>
      <c r="BO96" s="125"/>
      <c r="BP96" s="125">
        <f t="shared" si="85"/>
        <v>1341415.5606355201</v>
      </c>
      <c r="BQ96" s="125">
        <f t="shared" si="86"/>
        <v>1291825.7558556988</v>
      </c>
      <c r="BR96" s="125">
        <f t="shared" si="87"/>
        <v>1243165.8183358961</v>
      </c>
      <c r="BS96" s="125">
        <f t="shared" si="88"/>
        <v>1195431.356578008</v>
      </c>
      <c r="BT96" s="125">
        <f t="shared" si="89"/>
        <v>1148617.9804531818</v>
      </c>
      <c r="BU96" s="125">
        <f t="shared" si="90"/>
        <v>1102721.3012239349</v>
      </c>
      <c r="BV96" s="125">
        <f t="shared" si="91"/>
        <v>1057736.9315668778</v>
      </c>
      <c r="BW96" s="125">
        <f t="shared" si="92"/>
        <v>1013660.4855960247</v>
      </c>
      <c r="BX96" s="125">
        <f t="shared" si="93"/>
        <v>970487.57888668508</v>
      </c>
      <c r="BY96" s="125">
        <f t="shared" si="94"/>
        <v>928213.82849992078</v>
      </c>
      <c r="BZ96" s="125">
        <f t="shared" si="95"/>
        <v>886834.85300756025</v>
      </c>
      <c r="CA96" s="125">
        <f t="shared" si="96"/>
        <v>827916.88930590183</v>
      </c>
      <c r="CB96" s="125">
        <f t="shared" si="97"/>
        <v>776173.9725714589</v>
      </c>
      <c r="CC96" s="125">
        <f t="shared" si="98"/>
        <v>721280.8630111136</v>
      </c>
      <c r="CD96" s="125">
        <f t="shared" si="99"/>
        <v>668077.02162213577</v>
      </c>
      <c r="CE96" s="125">
        <f t="shared" si="100"/>
        <v>616554.49541720073</v>
      </c>
      <c r="CF96" s="125">
        <f t="shared" si="101"/>
        <v>566705.3169948787</v>
      </c>
      <c r="CG96" s="125">
        <f t="shared" si="102"/>
        <v>518521.50475091866</v>
      </c>
      <c r="CH96" s="125">
        <f t="shared" si="103"/>
        <v>471995.06308899284</v>
      </c>
      <c r="CI96" s="125">
        <f t="shared" si="104"/>
        <v>427117.98263090471</v>
      </c>
      <c r="CJ96" s="125">
        <f t="shared" si="105"/>
        <v>383882.24042625364</v>
      </c>
      <c r="CK96" s="125">
        <f t="shared" si="106"/>
        <v>337737.89699082752</v>
      </c>
      <c r="CL96" s="125">
        <f t="shared" si="107"/>
        <v>295466.32812018821</v>
      </c>
      <c r="CM96" s="125">
        <f t="shared" si="108"/>
        <v>255170.63688624409</v>
      </c>
      <c r="CN96" s="125">
        <f t="shared" si="109"/>
        <v>216833.29280893676</v>
      </c>
      <c r="CO96" s="125">
        <f t="shared" si="110"/>
        <v>180445.08277988416</v>
      </c>
      <c r="CP96" s="125">
        <f t="shared" si="111"/>
        <v>145996.76646955759</v>
      </c>
      <c r="CQ96" s="125">
        <f t="shared" si="112"/>
        <v>113479.07661518965</v>
      </c>
      <c r="CR96" s="125">
        <f t="shared" si="113"/>
        <v>82882.719303074497</v>
      </c>
      <c r="CS96" s="125">
        <f t="shared" si="114"/>
        <v>54198.374245510568</v>
      </c>
      <c r="CT96" s="125">
        <f t="shared" si="115"/>
        <v>28259.344462737186</v>
      </c>
    </row>
    <row r="97" spans="1:98">
      <c r="A97" s="381"/>
      <c r="B97" s="1" t="s">
        <v>117</v>
      </c>
      <c r="C97" s="5" t="s">
        <v>197</v>
      </c>
      <c r="D97" s="126">
        <f>'[2]Yearly HC Ethylene'!D97</f>
        <v>921454.73749526253</v>
      </c>
      <c r="E97" s="126">
        <f>'[2]Yearly HC Ethylene'!E97</f>
        <v>898588.87041647639</v>
      </c>
      <c r="F97" s="126">
        <f>'[2]Yearly HC Ethylene'!F97</f>
        <v>876043.51555332833</v>
      </c>
      <c r="G97" s="126">
        <f>'[2]Yearly HC Ethylene'!G97</f>
        <v>853814.54158275877</v>
      </c>
      <c r="H97" s="126">
        <f>'[2]Yearly HC Ethylene'!H97</f>
        <v>831897.82371364022</v>
      </c>
      <c r="I97" s="126">
        <f>'[2]Yearly HC Ethylene'!I97</f>
        <v>810289.24374080426</v>
      </c>
      <c r="J97" s="126">
        <f>'[2]Yearly HC Ethylene'!J97</f>
        <v>788984.69009890407</v>
      </c>
      <c r="K97" s="126">
        <f>'[2]Yearly HC Ethylene'!K97</f>
        <v>767980.0579161098</v>
      </c>
      <c r="L97" s="126">
        <f>'[2]Yearly HC Ethylene'!L97</f>
        <v>747271.24906762887</v>
      </c>
      <c r="M97" s="126">
        <f>'[2]Yearly HC Ethylene'!M97</f>
        <v>726854.17222904984</v>
      </c>
      <c r="N97" s="126">
        <f>'[2]Yearly HC Ethylene'!N97</f>
        <v>706724.74292950856</v>
      </c>
      <c r="O97" s="126">
        <f>'[2]Yearly HC Ethylene'!O97</f>
        <v>679613.85233027209</v>
      </c>
      <c r="P97" s="126">
        <f>'[2]Yearly HC Ethylene'!P97</f>
        <v>656357.84006972122</v>
      </c>
      <c r="Q97" s="126">
        <f>'[2]Yearly HC Ethylene'!Q97</f>
        <v>630571.42745540862</v>
      </c>
      <c r="R97" s="126">
        <f>'[2]Yearly HC Ethylene'!R97</f>
        <v>605168.33051717549</v>
      </c>
      <c r="S97" s="126">
        <f>'[2]Yearly HC Ethylene'!S97</f>
        <v>580141.90987598186</v>
      </c>
      <c r="T97" s="126">
        <f>'[2]Yearly HC Ethylene'!T97</f>
        <v>555485.52924428054</v>
      </c>
      <c r="U97" s="126">
        <f>'[2]Yearly HC Ethylene'!U97</f>
        <v>531192.55562097905</v>
      </c>
      <c r="V97" s="126">
        <f>'[2]Yearly HC Ethylene'!V97</f>
        <v>507256.35948521027</v>
      </c>
      <c r="W97" s="126">
        <f>'[2]Yearly HC Ethylene'!W97</f>
        <v>483670.31498891709</v>
      </c>
      <c r="X97" s="126">
        <f>'[2]Yearly HC Ethylene'!X97</f>
        <v>460427.80014825083</v>
      </c>
      <c r="Y97" s="126">
        <f>'[2]Yearly HC Ethylene'!Y97</f>
        <v>442397.80362903234</v>
      </c>
      <c r="Z97" s="126">
        <f>'[2]Yearly HC Ethylene'!Z97</f>
        <v>424887.81829109351</v>
      </c>
      <c r="AA97" s="126">
        <f>'[2]Yearly HC Ethylene'!AA97</f>
        <v>407655.06130764633</v>
      </c>
      <c r="AB97" s="126">
        <f>'[2]Yearly HC Ethylene'!AB97</f>
        <v>390693.25615952059</v>
      </c>
      <c r="AC97" s="126">
        <f>'[2]Yearly HC Ethylene'!AC97</f>
        <v>373996.11806789867</v>
      </c>
      <c r="AD97" s="126">
        <f>'[2]Yearly HC Ethylene'!AD97</f>
        <v>357557.35432509129</v>
      </c>
      <c r="AE97" s="126">
        <f>'[2]Yearly HC Ethylene'!AE97</f>
        <v>341370.66462301335</v>
      </c>
      <c r="AF97" s="126">
        <f>'[2]Yearly HC Ethylene'!AF97</f>
        <v>325429.74137936556</v>
      </c>
      <c r="AG97" s="126">
        <f>'[2]Yearly HC Ethylene'!AG97</f>
        <v>309728.27006153297</v>
      </c>
      <c r="AH97" s="126">
        <f>'[2]Yearly HC Ethylene'!AH97</f>
        <v>294259.92950820725</v>
      </c>
      <c r="AI97" s="126"/>
      <c r="AJ97" s="126">
        <f>'[3]Yearly HC Ethylene'!D97</f>
        <v>181040.18182479939</v>
      </c>
      <c r="AK97" s="126">
        <f>'[3]Yearly HC Ethylene'!E97</f>
        <v>178411.25266186139</v>
      </c>
      <c r="AL97" s="126">
        <f>'[3]Yearly HC Ethylene'!F97</f>
        <v>175799.19959900808</v>
      </c>
      <c r="AM97" s="126">
        <f>'[3]Yearly HC Ethylene'!G97</f>
        <v>173203.61093176925</v>
      </c>
      <c r="AN97" s="126">
        <f>'[3]Yearly HC Ethylene'!H97</f>
        <v>170624.07742403724</v>
      </c>
      <c r="AO97" s="126">
        <f>'[3]Yearly HC Ethylene'!I97</f>
        <v>168060.19230806656</v>
      </c>
      <c r="AP97" s="126">
        <f>'[3]Yearly HC Ethylene'!J97</f>
        <v>165511.55128447391</v>
      </c>
      <c r="AQ97" s="126">
        <f>'[3]Yearly HC Ethylene'!K97</f>
        <v>162977.75252223856</v>
      </c>
      <c r="AR97" s="126">
        <f>'[3]Yearly HC Ethylene'!L97</f>
        <v>160458.39665870185</v>
      </c>
      <c r="AS97" s="126">
        <f>'[3]Yearly HC Ethylene'!M97</f>
        <v>157953.08679956768</v>
      </c>
      <c r="AT97" s="126">
        <f>'[3]Yearly HC Ethylene'!N97</f>
        <v>155461.42851890202</v>
      </c>
      <c r="AU97" s="126">
        <f>'[3]Yearly HC Ethylene'!O97</f>
        <v>150951.82262947754</v>
      </c>
      <c r="AV97" s="126">
        <f>'[3]Yearly HC Ethylene'!P97</f>
        <v>147083.36749864352</v>
      </c>
      <c r="AW97" s="126">
        <f>'[3]Yearly HC Ethylene'!Q97</f>
        <v>142583.57643089734</v>
      </c>
      <c r="AX97" s="126">
        <f>'[3]Yearly HC Ethylene'!R97</f>
        <v>138119.12515459454</v>
      </c>
      <c r="AY97" s="126">
        <f>'[3]Yearly HC Ethylene'!S97</f>
        <v>133688.73581177206</v>
      </c>
      <c r="AZ97" s="126">
        <f>'[3]Yearly HC Ethylene'!T97</f>
        <v>129291.13903490835</v>
      </c>
      <c r="BA97" s="126">
        <f>'[3]Yearly HC Ethylene'!U97</f>
        <v>124925.07394692322</v>
      </c>
      <c r="BB97" s="126">
        <f>'[3]Yearly HC Ethylene'!V97</f>
        <v>120589.28816117778</v>
      </c>
      <c r="BC97" s="126">
        <f>'[3]Yearly HC Ethylene'!W97</f>
        <v>116282.5377814747</v>
      </c>
      <c r="BD97" s="126">
        <f>'[3]Yearly HC Ethylene'!X97</f>
        <v>112003.58740205789</v>
      </c>
      <c r="BE97" s="126">
        <f>'[3]Yearly HC Ethylene'!Y97</f>
        <v>105550.52494571958</v>
      </c>
      <c r="BF97" s="126">
        <f>'[3]Yearly HC Ethylene'!Z97</f>
        <v>101026.25753899792</v>
      </c>
      <c r="BG97" s="126">
        <f>'[3]Yearly HC Ethylene'!AA97</f>
        <v>96552.576296501138</v>
      </c>
      <c r="BH97" s="126">
        <f>'[3]Yearly HC Ethylene'!AB97</f>
        <v>92127.271915683494</v>
      </c>
      <c r="BI97" s="126">
        <f>'[3]Yearly HC Ethylene'!AC97</f>
        <v>87748.150462607067</v>
      </c>
      <c r="BJ97" s="126">
        <f>'[3]Yearly HC Ethylene'!AD97</f>
        <v>83413.033371941972</v>
      </c>
      <c r="BK97" s="126">
        <f>'[3]Yearly HC Ethylene'!AE97</f>
        <v>79119.757446966294</v>
      </c>
      <c r="BL97" s="126">
        <f>'[3]Yearly HC Ethylene'!AF97</f>
        <v>74866.174859566032</v>
      </c>
      <c r="BM97" s="126">
        <f>'[3]Yearly HC Ethylene'!AG97</f>
        <v>70650.153150235245</v>
      </c>
      <c r="BN97" s="126">
        <f>'[3]Yearly HC Ethylene'!AH97</f>
        <v>66469.575228075963</v>
      </c>
      <c r="BO97" s="126"/>
      <c r="BP97" s="126">
        <f t="shared" si="85"/>
        <v>1102494.9193200618</v>
      </c>
      <c r="BQ97" s="126">
        <f t="shared" si="86"/>
        <v>1077000.1230783379</v>
      </c>
      <c r="BR97" s="126">
        <f t="shared" si="87"/>
        <v>1051842.7151523363</v>
      </c>
      <c r="BS97" s="126">
        <f t="shared" si="88"/>
        <v>1027018.152514528</v>
      </c>
      <c r="BT97" s="126">
        <f t="shared" si="89"/>
        <v>1002521.9011376775</v>
      </c>
      <c r="BU97" s="126">
        <f t="shared" si="90"/>
        <v>978349.43604887079</v>
      </c>
      <c r="BV97" s="126">
        <f t="shared" si="91"/>
        <v>954496.24138337793</v>
      </c>
      <c r="BW97" s="126">
        <f t="shared" si="92"/>
        <v>930957.81043834833</v>
      </c>
      <c r="BX97" s="126">
        <f t="shared" si="93"/>
        <v>907729.64572633069</v>
      </c>
      <c r="BY97" s="126">
        <f t="shared" si="94"/>
        <v>884807.25902861753</v>
      </c>
      <c r="BZ97" s="126">
        <f t="shared" si="95"/>
        <v>862186.17144841061</v>
      </c>
      <c r="CA97" s="126">
        <f t="shared" si="96"/>
        <v>830565.67495974968</v>
      </c>
      <c r="CB97" s="126">
        <f t="shared" si="97"/>
        <v>803441.20756836468</v>
      </c>
      <c r="CC97" s="126">
        <f t="shared" si="98"/>
        <v>773155.00388630596</v>
      </c>
      <c r="CD97" s="126">
        <f t="shared" si="99"/>
        <v>743287.45567177003</v>
      </c>
      <c r="CE97" s="126">
        <f t="shared" si="100"/>
        <v>713830.64568775392</v>
      </c>
      <c r="CF97" s="126">
        <f t="shared" si="101"/>
        <v>684776.66827918892</v>
      </c>
      <c r="CG97" s="126">
        <f t="shared" si="102"/>
        <v>656117.6295679023</v>
      </c>
      <c r="CH97" s="126">
        <f t="shared" si="103"/>
        <v>627845.64764638804</v>
      </c>
      <c r="CI97" s="126">
        <f t="shared" si="104"/>
        <v>599952.85277039185</v>
      </c>
      <c r="CJ97" s="126">
        <f t="shared" si="105"/>
        <v>572431.38755030872</v>
      </c>
      <c r="CK97" s="126">
        <f t="shared" si="106"/>
        <v>547948.32857475197</v>
      </c>
      <c r="CL97" s="126">
        <f t="shared" si="107"/>
        <v>525914.07583009149</v>
      </c>
      <c r="CM97" s="126">
        <f t="shared" si="108"/>
        <v>504207.63760414749</v>
      </c>
      <c r="CN97" s="126">
        <f t="shared" si="109"/>
        <v>482820.52807520411</v>
      </c>
      <c r="CO97" s="126">
        <f t="shared" si="110"/>
        <v>461744.26853050571</v>
      </c>
      <c r="CP97" s="126">
        <f t="shared" si="111"/>
        <v>440970.38769703323</v>
      </c>
      <c r="CQ97" s="126">
        <f t="shared" si="112"/>
        <v>420490.42206997966</v>
      </c>
      <c r="CR97" s="126">
        <f t="shared" si="113"/>
        <v>400295.91623893159</v>
      </c>
      <c r="CS97" s="126">
        <f t="shared" si="114"/>
        <v>380378.42321176821</v>
      </c>
      <c r="CT97" s="126">
        <f t="shared" si="115"/>
        <v>360729.50473628321</v>
      </c>
    </row>
    <row r="98" spans="1:98">
      <c r="A98" s="381"/>
      <c r="B98" s="1" t="s">
        <v>118</v>
      </c>
      <c r="C98" s="5" t="s">
        <v>197</v>
      </c>
      <c r="D98" s="126">
        <f>'[2]Yearly HC Ethylene'!D98</f>
        <v>118732.33536672319</v>
      </c>
      <c r="E98" s="126">
        <f>'[2]Yearly HC Ethylene'!E98</f>
        <v>117046.72039225011</v>
      </c>
      <c r="F98" s="126">
        <f>'[2]Yearly HC Ethylene'!F98</f>
        <v>115348.67567273803</v>
      </c>
      <c r="G98" s="126">
        <f>'[2]Yearly HC Ethylene'!G98</f>
        <v>113639.83982728701</v>
      </c>
      <c r="H98" s="126">
        <f>'[2]Yearly HC Ethylene'!H98</f>
        <v>111921.86692820923</v>
      </c>
      <c r="I98" s="126">
        <f>'[2]Yearly HC Ethylene'!I98</f>
        <v>110196.42625024795</v>
      </c>
      <c r="J98" s="126">
        <f>'[2]Yearly HC Ethylene'!J98</f>
        <v>108465.20202165114</v>
      </c>
      <c r="K98" s="126">
        <f>'[2]Yearly HC Ethylene'!K98</f>
        <v>106729.89317709007</v>
      </c>
      <c r="L98" s="126">
        <f>'[2]Yearly HC Ethylene'!L98</f>
        <v>104992.21311241221</v>
      </c>
      <c r="M98" s="126">
        <f>'[2]Yearly HC Ethylene'!M98</f>
        <v>103253.88944121882</v>
      </c>
      <c r="N98" s="126">
        <f>'[2]Yearly HC Ethylene'!N98</f>
        <v>101516.66375325649</v>
      </c>
      <c r="O98" s="126">
        <f>'[2]Yearly HC Ethylene'!O98</f>
        <v>98903.26853709537</v>
      </c>
      <c r="P98" s="126">
        <f>'[2]Yearly HC Ethylene'!P98</f>
        <v>96288.598036208481</v>
      </c>
      <c r="Q98" s="126">
        <f>'[2]Yearly HC Ethylene'!Q98</f>
        <v>93714.165808990816</v>
      </c>
      <c r="R98" s="126">
        <f>'[2]Yearly HC Ethylene'!R98</f>
        <v>91166.900140066864</v>
      </c>
      <c r="S98" s="126">
        <f>'[2]Yearly HC Ethylene'!S98</f>
        <v>88650.313936304083</v>
      </c>
      <c r="T98" s="126">
        <f>'[2]Yearly HC Ethylene'!T98</f>
        <v>86167.945190045968</v>
      </c>
      <c r="U98" s="126">
        <f>'[2]Yearly HC Ethylene'!U98</f>
        <v>83723.356532210077</v>
      </c>
      <c r="V98" s="126">
        <f>'[2]Yearly HC Ethylene'!V98</f>
        <v>81320.134788815427</v>
      </c>
      <c r="W98" s="126">
        <f>'[2]Yearly HC Ethylene'!W98</f>
        <v>78961.890540918161</v>
      </c>
      <c r="X98" s="126">
        <f>'[2]Yearly HC Ethylene'!X98</f>
        <v>76652.257687934005</v>
      </c>
      <c r="Y98" s="126">
        <f>'[2]Yearly HC Ethylene'!Y98</f>
        <v>74376.275106361631</v>
      </c>
      <c r="Z98" s="126">
        <f>'[2]Yearly HC Ethylene'!Z98</f>
        <v>72126.767513104554</v>
      </c>
      <c r="AA98" s="126">
        <f>'[2]Yearly HC Ethylene'!AA98</f>
        <v>69912.426324709362</v>
      </c>
      <c r="AB98" s="126">
        <f>'[2]Yearly HC Ethylene'!AB98</f>
        <v>67737.11785207763</v>
      </c>
      <c r="AC98" s="126">
        <f>'[2]Yearly HC Ethylene'!AC98</f>
        <v>65605.167567476281</v>
      </c>
      <c r="AD98" s="126">
        <f>'[2]Yearly HC Ethylene'!AD98</f>
        <v>63520.925327339355</v>
      </c>
      <c r="AE98" s="126">
        <f>'[2]Yearly HC Ethylene'!AE98</f>
        <v>61488.764932352409</v>
      </c>
      <c r="AF98" s="126">
        <f>'[2]Yearly HC Ethylene'!AF98</f>
        <v>59513.08369173095</v>
      </c>
      <c r="AG98" s="126">
        <f>'[2]Yearly HC Ethylene'!AG98</f>
        <v>57598.301991610431</v>
      </c>
      <c r="AH98" s="126">
        <f>'[2]Yearly HC Ethylene'!AH98</f>
        <v>55748.862867464777</v>
      </c>
      <c r="AI98" s="126"/>
      <c r="AJ98" s="126">
        <f>'[3]Yearly HC Ethylene'!D98</f>
        <v>23327.595712084702</v>
      </c>
      <c r="AK98" s="126">
        <f>'[3]Yearly HC Ethylene'!E98</f>
        <v>23163.611149717857</v>
      </c>
      <c r="AL98" s="126">
        <f>'[3]Yearly HC Ethylene'!F98</f>
        <v>22993.828088100207</v>
      </c>
      <c r="AM98" s="126">
        <f>'[3]Yearly HC Ethylene'!G98</f>
        <v>22818.585099501768</v>
      </c>
      <c r="AN98" s="126">
        <f>'[3]Yearly HC Ethylene'!H98</f>
        <v>22638.218409774949</v>
      </c>
      <c r="AO98" s="126">
        <f>'[3]Yearly HC Ethylene'!I98</f>
        <v>22453.061898354543</v>
      </c>
      <c r="AP98" s="126">
        <f>'[3]Yearly HC Ethylene'!J98</f>
        <v>22263.447098257755</v>
      </c>
      <c r="AQ98" s="126">
        <f>'[3]Yearly HC Ethylene'!K98</f>
        <v>22069.703196084156</v>
      </c>
      <c r="AR98" s="126">
        <f>'[3]Yearly HC Ethylene'!L98</f>
        <v>21872.157032015719</v>
      </c>
      <c r="AS98" s="126">
        <f>'[3]Yearly HC Ethylene'!M98</f>
        <v>21671.133099816812</v>
      </c>
      <c r="AT98" s="126">
        <f>'[3]Yearly HC Ethylene'!N98</f>
        <v>21466.953546834186</v>
      </c>
      <c r="AU98" s="126">
        <f>'[3]Yearly HC Ethylene'!O98</f>
        <v>21043.03028648502</v>
      </c>
      <c r="AV98" s="126">
        <f>'[3]Yearly HC Ethylene'!P98</f>
        <v>20611.132408191406</v>
      </c>
      <c r="AW98" s="126">
        <f>'[3]Yearly HC Ethylene'!Q98</f>
        <v>20181.190974874829</v>
      </c>
      <c r="AX98" s="126">
        <f>'[3]Yearly HC Ethylene'!R98</f>
        <v>19749.950650737206</v>
      </c>
      <c r="AY98" s="126">
        <f>'[3]Yearly HC Ethylene'!S98</f>
        <v>19318.446097455435</v>
      </c>
      <c r="AZ98" s="126">
        <f>'[3]Yearly HC Ethylene'!T98</f>
        <v>18887.703883127066</v>
      </c>
      <c r="BA98" s="126">
        <f>'[3]Yearly HC Ethylene'!U98</f>
        <v>18458.742481770281</v>
      </c>
      <c r="BB98" s="126">
        <f>'[3]Yearly HC Ethylene'!V98</f>
        <v>18032.572272828322</v>
      </c>
      <c r="BC98" s="126">
        <f>'[3]Yearly HC Ethylene'!W98</f>
        <v>17610.195540678287</v>
      </c>
      <c r="BD98" s="126">
        <f>'[3]Yearly HC Ethylene'!X98</f>
        <v>17192.606474144362</v>
      </c>
      <c r="BE98" s="126">
        <f>'[3]Yearly HC Ethylene'!Y98</f>
        <v>16743.352143487944</v>
      </c>
      <c r="BF98" s="126">
        <f>'[3]Yearly HC Ethylene'!Z98</f>
        <v>16264.973106520631</v>
      </c>
      <c r="BG98" s="126">
        <f>'[3]Yearly HC Ethylene'!AA98</f>
        <v>15795.771165245234</v>
      </c>
      <c r="BH98" s="126">
        <f>'[3]Yearly HC Ethylene'!AB98</f>
        <v>15336.95818456839</v>
      </c>
      <c r="BI98" s="126">
        <f>'[3]Yearly HC Ethylene'!AC98</f>
        <v>14890.307641482832</v>
      </c>
      <c r="BJ98" s="126">
        <f>'[3]Yearly HC Ethylene'!AD98</f>
        <v>14457.578190966131</v>
      </c>
      <c r="BK98" s="126">
        <f>'[3]Yearly HC Ethylene'!AE98</f>
        <v>14040.513653796334</v>
      </c>
      <c r="BL98" s="126">
        <f>'[3]Yearly HC Ethylene'!AF98</f>
        <v>13640.843004545171</v>
      </c>
      <c r="BM98" s="126">
        <f>'[3]Yearly HC Ethylene'!AG98</f>
        <v>13260.280359748864</v>
      </c>
      <c r="BN98" s="126">
        <f>'[3]Yearly HC Ethylene'!AH98</f>
        <v>13026.360611498474</v>
      </c>
      <c r="BO98" s="126"/>
      <c r="BP98" s="126">
        <f t="shared" si="85"/>
        <v>142059.93107880789</v>
      </c>
      <c r="BQ98" s="126">
        <f t="shared" si="86"/>
        <v>140210.33154196796</v>
      </c>
      <c r="BR98" s="126">
        <f t="shared" si="87"/>
        <v>138342.50376083824</v>
      </c>
      <c r="BS98" s="126">
        <f t="shared" si="88"/>
        <v>136458.42492678878</v>
      </c>
      <c r="BT98" s="126">
        <f t="shared" si="89"/>
        <v>134560.08533798417</v>
      </c>
      <c r="BU98" s="126">
        <f t="shared" si="90"/>
        <v>132649.48814860248</v>
      </c>
      <c r="BV98" s="126">
        <f t="shared" si="91"/>
        <v>130728.64911990889</v>
      </c>
      <c r="BW98" s="126">
        <f t="shared" si="92"/>
        <v>128799.59637317422</v>
      </c>
      <c r="BX98" s="126">
        <f t="shared" si="93"/>
        <v>126864.37014442793</v>
      </c>
      <c r="BY98" s="126">
        <f t="shared" si="94"/>
        <v>124925.02254103564</v>
      </c>
      <c r="BZ98" s="126">
        <f t="shared" si="95"/>
        <v>122983.61730009067</v>
      </c>
      <c r="CA98" s="126">
        <f t="shared" si="96"/>
        <v>119946.29882358039</v>
      </c>
      <c r="CB98" s="126">
        <f t="shared" si="97"/>
        <v>116899.73044439989</v>
      </c>
      <c r="CC98" s="126">
        <f t="shared" si="98"/>
        <v>113895.35678386565</v>
      </c>
      <c r="CD98" s="126">
        <f t="shared" si="99"/>
        <v>110916.85079080408</v>
      </c>
      <c r="CE98" s="126">
        <f t="shared" si="100"/>
        <v>107968.76003375952</v>
      </c>
      <c r="CF98" s="126">
        <f t="shared" si="101"/>
        <v>105055.64907317303</v>
      </c>
      <c r="CG98" s="126">
        <f t="shared" si="102"/>
        <v>102182.09901398036</v>
      </c>
      <c r="CH98" s="126">
        <f t="shared" si="103"/>
        <v>99352.707061643741</v>
      </c>
      <c r="CI98" s="126">
        <f t="shared" si="104"/>
        <v>96572.086081596441</v>
      </c>
      <c r="CJ98" s="126">
        <f t="shared" si="105"/>
        <v>93844.86416207836</v>
      </c>
      <c r="CK98" s="126">
        <f t="shared" si="106"/>
        <v>91119.627249849582</v>
      </c>
      <c r="CL98" s="126">
        <f t="shared" si="107"/>
        <v>88391.740619625183</v>
      </c>
      <c r="CM98" s="126">
        <f t="shared" si="108"/>
        <v>85708.197489954589</v>
      </c>
      <c r="CN98" s="126">
        <f t="shared" si="109"/>
        <v>83074.076036646016</v>
      </c>
      <c r="CO98" s="126">
        <f t="shared" si="110"/>
        <v>80495.475208959106</v>
      </c>
      <c r="CP98" s="126">
        <f t="shared" si="111"/>
        <v>77978.503518305486</v>
      </c>
      <c r="CQ98" s="126">
        <f t="shared" si="112"/>
        <v>75529.27858614875</v>
      </c>
      <c r="CR98" s="126">
        <f t="shared" si="113"/>
        <v>73153.926696276118</v>
      </c>
      <c r="CS98" s="126">
        <f t="shared" si="114"/>
        <v>70858.582351359291</v>
      </c>
      <c r="CT98" s="126">
        <f t="shared" si="115"/>
        <v>68775.223478963249</v>
      </c>
    </row>
    <row r="99" spans="1:98" s="14" customFormat="1">
      <c r="A99" s="382"/>
      <c r="B99" s="10" t="s">
        <v>119</v>
      </c>
      <c r="C99" s="62" t="s">
        <v>197</v>
      </c>
      <c r="D99" s="126">
        <f>'[2]Yearly HC Ethylene'!D99</f>
        <v>-411931.67217606585</v>
      </c>
      <c r="E99" s="126">
        <f>'[2]Yearly HC Ethylene'!E99</f>
        <v>-397101.68949217407</v>
      </c>
      <c r="F99" s="126">
        <f>'[2]Yearly HC Ethylene'!F99</f>
        <v>-382481.26828173123</v>
      </c>
      <c r="G99" s="126">
        <f>'[2]Yearly HC Ethylene'!G99</f>
        <v>-368067.08924613416</v>
      </c>
      <c r="H99" s="126">
        <f>'[2]Yearly HC Ethylene'!H99</f>
        <v>-353855.84154818737</v>
      </c>
      <c r="I99" s="126">
        <f>'[2]Yearly HC Ethylene'!I99</f>
        <v>-339844.22282744985</v>
      </c>
      <c r="J99" s="126">
        <f>'[2]Yearly HC Ethylene'!J99</f>
        <v>-326028.93921559065</v>
      </c>
      <c r="K99" s="126">
        <f>'[2]Yearly HC Ethylene'!K99</f>
        <v>-312406.70535174472</v>
      </c>
      <c r="L99" s="126">
        <f>'[2]Yearly HC Ethylene'!L99</f>
        <v>-298974.24439786701</v>
      </c>
      <c r="M99" s="126">
        <f>'[2]Yearly HC Ethylene'!M99</f>
        <v>-285728.28805408388</v>
      </c>
      <c r="N99" s="126">
        <f>'[2]Yearly HC Ethylene'!N99</f>
        <v>-272665.57657403604</v>
      </c>
      <c r="O99" s="126">
        <f>'[2]Yearly HC Ethylene'!O99</f>
        <v>-253383.84204738744</v>
      </c>
      <c r="P99" s="126">
        <f>'[2]Yearly HC Ethylene'!P99</f>
        <v>-237174.34913926997</v>
      </c>
      <c r="Q99" s="126">
        <f>'[2]Yearly HC Ethylene'!Q99</f>
        <v>-218841.16159944455</v>
      </c>
      <c r="R99" s="126">
        <f>'[2]Yearly HC Ethylene'!R99</f>
        <v>-200754.32961205929</v>
      </c>
      <c r="S99" s="126">
        <f>'[2]Yearly HC Ethylene'!S99</f>
        <v>-182908.41257511507</v>
      </c>
      <c r="T99" s="126">
        <f>'[2]Yearly HC Ethylene'!T99</f>
        <v>-165297.97749596759</v>
      </c>
      <c r="U99" s="126">
        <f>'[2]Yearly HC Ethylene'!U99</f>
        <v>-147917.59908316506</v>
      </c>
      <c r="V99" s="126">
        <f>'[2]Yearly HC Ethylene'!V99</f>
        <v>-130761.85983763749</v>
      </c>
      <c r="W99" s="126">
        <f>'[2]Yearly HC Ethylene'!W99</f>
        <v>-113825.35014324983</v>
      </c>
      <c r="X99" s="126">
        <f>'[2]Yearly HC Ethylene'!X99</f>
        <v>-97102.66835671704</v>
      </c>
      <c r="Y99" s="126">
        <f>'[2]Yearly HC Ethylene'!Y99</f>
        <v>-84257.046542781551</v>
      </c>
      <c r="Z99" s="126">
        <f>'[2]Yearly HC Ethylene'!Z99</f>
        <v>-72295.39126803579</v>
      </c>
      <c r="AA99" s="126">
        <f>'[2]Yearly HC Ethylene'!AA99</f>
        <v>-60487.824969333364</v>
      </c>
      <c r="AB99" s="126">
        <f>'[2]Yearly HC Ethylene'!AB99</f>
        <v>-48831.308197348029</v>
      </c>
      <c r="AC99" s="126">
        <f>'[2]Yearly HC Ethylene'!AC99</f>
        <v>-37320.681003764126</v>
      </c>
      <c r="AD99" s="126">
        <f>'[2]Yearly HC Ethylene'!AD99</f>
        <v>-25950.784937997625</v>
      </c>
      <c r="AE99" s="126">
        <f>'[2]Yearly HC Ethylene'!AE99</f>
        <v>-14716.463105337209</v>
      </c>
      <c r="AF99" s="126">
        <f>'[2]Yearly HC Ethylene'!AF99</f>
        <v>-3612.5602230086261</v>
      </c>
      <c r="AG99" s="126">
        <f>'[2]Yearly HC Ethylene'!AG99</f>
        <v>7366.0773256749671</v>
      </c>
      <c r="AH99" s="126">
        <f>'[2]Yearly HC Ethylene'!AH99</f>
        <v>18224.601438924525</v>
      </c>
      <c r="AI99" s="126"/>
      <c r="AJ99" s="126">
        <f>'[3]Yearly HC Ethylene'!D99</f>
        <v>-64065.333160966286</v>
      </c>
      <c r="AK99" s="126">
        <f>'[3]Yearly HC Ethylene'!E99</f>
        <v>-62327.024762644374</v>
      </c>
      <c r="AL99" s="126">
        <f>'[3]Yearly HC Ethylene'!F99</f>
        <v>-60593.498233238395</v>
      </c>
      <c r="AM99" s="126">
        <f>'[3]Yearly HC Ethylene'!G99</f>
        <v>-58864.46235880442</v>
      </c>
      <c r="AN99" s="126">
        <f>'[3]Yearly HC Ethylene'!H99</f>
        <v>-57139.627953852156</v>
      </c>
      <c r="AO99" s="126">
        <f>'[3]Yearly HC Ethylene'!I99</f>
        <v>-55418.70786134457</v>
      </c>
      <c r="AP99" s="126">
        <f>'[3]Yearly HC Ethylene'!J99</f>
        <v>-53701.416952697909</v>
      </c>
      <c r="AQ99" s="126">
        <f>'[3]Yearly HC Ethylene'!K99</f>
        <v>-51987.472127781926</v>
      </c>
      <c r="AR99" s="126">
        <f>'[3]Yearly HC Ethylene'!L99</f>
        <v>-50276.592314919726</v>
      </c>
      <c r="AS99" s="126">
        <f>'[3]Yearly HC Ethylene'!M99</f>
        <v>-48568.498470887593</v>
      </c>
      <c r="AT99" s="126">
        <f>'[3]Yearly HC Ethylene'!N99</f>
        <v>-46862.913580915352</v>
      </c>
      <c r="AU99" s="126">
        <f>'[3]Yearly HC Ethylene'!O99</f>
        <v>-43622.333736874782</v>
      </c>
      <c r="AV99" s="126">
        <f>'[3]Yearly HC Ethylene'!P99</f>
        <v>-40824.822390772191</v>
      </c>
      <c r="AW99" s="126">
        <f>'[3]Yearly HC Ethylene'!Q99</f>
        <v>-37543.182916585123</v>
      </c>
      <c r="AX99" s="126">
        <f>'[3]Yearly HC Ethylene'!R99</f>
        <v>-34262.217953016232</v>
      </c>
      <c r="AY99" s="126">
        <f>'[3]Yearly HC Ethylene'!S99</f>
        <v>-30981.03998562272</v>
      </c>
      <c r="AZ99" s="126">
        <f>'[3]Yearly HC Ethylene'!T99</f>
        <v>-27698.768479039787</v>
      </c>
      <c r="BA99" s="126">
        <f>'[3]Yearly HC Ethylene'!U99</f>
        <v>-24414.529876858101</v>
      </c>
      <c r="BB99" s="126">
        <f>'[3]Yearly HC Ethylene'!V99</f>
        <v>-21127.457601501937</v>
      </c>
      <c r="BC99" s="126">
        <f>'[3]Yearly HC Ethylene'!W99</f>
        <v>-17836.692054108145</v>
      </c>
      <c r="BD99" s="126">
        <f>'[3]Yearly HC Ethylene'!X99</f>
        <v>-14541.38061440544</v>
      </c>
      <c r="BE99" s="126">
        <f>'[3]Yearly HC Ethylene'!Y99</f>
        <v>-9912.1098832487914</v>
      </c>
      <c r="BF99" s="126">
        <f>'[3]Yearly HC Ethylene'!Z99</f>
        <v>-6589.3813979614888</v>
      </c>
      <c r="BG99" s="126">
        <f>'[3]Yearly HC Ethylene'!AA99</f>
        <v>-3257.0160253173131</v>
      </c>
      <c r="BH99" s="126">
        <f>'[3]Yearly HC Ethylene'!AB99</f>
        <v>85.114903549123937</v>
      </c>
      <c r="BI99" s="126">
        <f>'[3]Yearly HC Ethylene'!AC99</f>
        <v>3438.5162381116729</v>
      </c>
      <c r="BJ99" s="126">
        <f>'[3]Yearly HC Ethylene'!AD99</f>
        <v>6804.6800930709032</v>
      </c>
      <c r="BK99" s="126">
        <f>'[3]Yearly HC Ethylene'!AE99</f>
        <v>10185.085851975231</v>
      </c>
      <c r="BL99" s="126">
        <f>'[3]Yearly HC Ethylene'!AF99</f>
        <v>13581.200170811921</v>
      </c>
      <c r="BM99" s="126">
        <f>'[3]Yearly HC Ethylene'!AG99</f>
        <v>16994.476981569827</v>
      </c>
      <c r="BN99" s="126">
        <f>'[3]Yearly HC Ethylene'!AH99</f>
        <v>20632.338462686668</v>
      </c>
      <c r="BO99" s="127"/>
      <c r="BP99" s="126">
        <f t="shared" si="85"/>
        <v>-475997.00533703214</v>
      </c>
      <c r="BQ99" s="126">
        <f t="shared" si="86"/>
        <v>-459428.71425481845</v>
      </c>
      <c r="BR99" s="126">
        <f t="shared" si="87"/>
        <v>-443074.76651496964</v>
      </c>
      <c r="BS99" s="126">
        <f t="shared" si="88"/>
        <v>-426931.55160493858</v>
      </c>
      <c r="BT99" s="126">
        <f t="shared" si="89"/>
        <v>-410995.46950203954</v>
      </c>
      <c r="BU99" s="126">
        <f t="shared" si="90"/>
        <v>-395262.93068879441</v>
      </c>
      <c r="BV99" s="126">
        <f t="shared" si="91"/>
        <v>-379730.35616828856</v>
      </c>
      <c r="BW99" s="126">
        <f t="shared" si="92"/>
        <v>-364394.17747952667</v>
      </c>
      <c r="BX99" s="126">
        <f t="shared" si="93"/>
        <v>-349250.83671278675</v>
      </c>
      <c r="BY99" s="126">
        <f t="shared" si="94"/>
        <v>-334296.78652497148</v>
      </c>
      <c r="BZ99" s="126">
        <f t="shared" si="95"/>
        <v>-319528.4901549514</v>
      </c>
      <c r="CA99" s="126">
        <f t="shared" si="96"/>
        <v>-297006.17578426225</v>
      </c>
      <c r="CB99" s="126">
        <f t="shared" si="97"/>
        <v>-277999.17153004213</v>
      </c>
      <c r="CC99" s="126">
        <f t="shared" si="98"/>
        <v>-256384.34451602967</v>
      </c>
      <c r="CD99" s="126">
        <f t="shared" si="99"/>
        <v>-235016.54756507551</v>
      </c>
      <c r="CE99" s="126">
        <f t="shared" si="100"/>
        <v>-213889.45256073779</v>
      </c>
      <c r="CF99" s="126">
        <f t="shared" si="101"/>
        <v>-192996.74597500736</v>
      </c>
      <c r="CG99" s="126">
        <f t="shared" si="102"/>
        <v>-172332.12896002317</v>
      </c>
      <c r="CH99" s="126">
        <f t="shared" si="103"/>
        <v>-151889.31743913941</v>
      </c>
      <c r="CI99" s="126">
        <f t="shared" si="104"/>
        <v>-131662.04219735798</v>
      </c>
      <c r="CJ99" s="126">
        <f t="shared" si="105"/>
        <v>-111644.04897112248</v>
      </c>
      <c r="CK99" s="126">
        <f t="shared" si="106"/>
        <v>-94169.156426030342</v>
      </c>
      <c r="CL99" s="126">
        <f t="shared" si="107"/>
        <v>-78884.772665997283</v>
      </c>
      <c r="CM99" s="126">
        <f t="shared" si="108"/>
        <v>-63744.84099465068</v>
      </c>
      <c r="CN99" s="126">
        <f t="shared" si="109"/>
        <v>-48746.193293798904</v>
      </c>
      <c r="CO99" s="126">
        <f t="shared" si="110"/>
        <v>-33882.164765652451</v>
      </c>
      <c r="CP99" s="126">
        <f t="shared" si="111"/>
        <v>-19146.104844926722</v>
      </c>
      <c r="CQ99" s="126">
        <f t="shared" si="112"/>
        <v>-4531.3772533619776</v>
      </c>
      <c r="CR99" s="126">
        <f t="shared" si="113"/>
        <v>9968.6399478032945</v>
      </c>
      <c r="CS99" s="126">
        <f t="shared" si="114"/>
        <v>24360.554307244794</v>
      </c>
      <c r="CT99" s="126">
        <f t="shared" si="115"/>
        <v>38856.939901611193</v>
      </c>
    </row>
    <row r="100" spans="1:98" s="13" customFormat="1">
      <c r="A100" s="380" t="s">
        <v>120</v>
      </c>
      <c r="B100" s="6" t="s">
        <v>121</v>
      </c>
      <c r="C100" s="7" t="s">
        <v>197</v>
      </c>
      <c r="D100" s="125">
        <f>'[2]Yearly HC Ethylene'!D100</f>
        <v>54121.444102564106</v>
      </c>
      <c r="E100" s="125">
        <f>'[2]Yearly HC Ethylene'!E100</f>
        <v>53224.087764503587</v>
      </c>
      <c r="F100" s="125">
        <f>'[2]Yearly HC Ethylene'!F100</f>
        <v>52306.453521373303</v>
      </c>
      <c r="G100" s="125">
        <f>'[2]Yearly HC Ethylene'!G100</f>
        <v>51370.251092182472</v>
      </c>
      <c r="H100" s="125">
        <f>'[2]Yearly HC Ethylene'!H100</f>
        <v>50417.20503935399</v>
      </c>
      <c r="I100" s="125">
        <f>'[2]Yearly HC Ethylene'!I100</f>
        <v>49449.054522989383</v>
      </c>
      <c r="J100" s="125">
        <f>'[2]Yearly HC Ethylene'!J100</f>
        <v>48467.553056947836</v>
      </c>
      <c r="K100" s="125">
        <f>'[2]Yearly HC Ethylene'!K100</f>
        <v>47474.468266729666</v>
      </c>
      <c r="L100" s="125">
        <f>'[2]Yearly HC Ethylene'!L100</f>
        <v>46471.581649154214</v>
      </c>
      <c r="M100" s="125">
        <f>'[2]Yearly HC Ethylene'!M100</f>
        <v>45460.688333822342</v>
      </c>
      <c r="N100" s="125">
        <f>'[2]Yearly HC Ethylene'!N100</f>
        <v>44443.596846353859</v>
      </c>
      <c r="O100" s="125">
        <f>'[2]Yearly HC Ethylene'!O100</f>
        <v>43013.028894299445</v>
      </c>
      <c r="P100" s="125">
        <f>'[2]Yearly HC Ethylene'!P100</f>
        <v>41567.472749605644</v>
      </c>
      <c r="Q100" s="125">
        <f>'[2]Yearly HC Ethylene'!Q100</f>
        <v>40148.57564458852</v>
      </c>
      <c r="R100" s="125">
        <f>'[2]Yearly HC Ethylene'!R100</f>
        <v>38743.398340712331</v>
      </c>
      <c r="S100" s="125">
        <f>'[2]Yearly HC Ethylene'!S100</f>
        <v>37355.585034795222</v>
      </c>
      <c r="T100" s="125">
        <f>'[2]Yearly HC Ethylene'!T100</f>
        <v>35988.803832350692</v>
      </c>
      <c r="U100" s="125">
        <f>'[2]Yearly HC Ethylene'!U100</f>
        <v>34646.746310710769</v>
      </c>
      <c r="V100" s="125">
        <f>'[2]Yearly HC Ethylene'!V100</f>
        <v>33333.127085495929</v>
      </c>
      <c r="W100" s="125">
        <f>'[2]Yearly HC Ethylene'!W100</f>
        <v>32051.683380411392</v>
      </c>
      <c r="X100" s="125">
        <f>'[2]Yearly HC Ethylene'!X100</f>
        <v>30806.174600348953</v>
      </c>
      <c r="Y100" s="125">
        <f>'[2]Yearly HC Ethylene'!Y100</f>
        <v>29446.52133274162</v>
      </c>
      <c r="Z100" s="125">
        <f>'[2]Yearly HC Ethylene'!Z100</f>
        <v>28102.798980249427</v>
      </c>
      <c r="AA100" s="125">
        <f>'[2]Yearly HC Ethylene'!AA100</f>
        <v>26783.801411578508</v>
      </c>
      <c r="AB100" s="125">
        <f>'[2]Yearly HC Ethylene'!AB100</f>
        <v>25493.496473959742</v>
      </c>
      <c r="AC100" s="125">
        <f>'[2]Yearly HC Ethylene'!AC100</f>
        <v>24236.310267947782</v>
      </c>
      <c r="AD100" s="125">
        <f>'[2]Yearly HC Ethylene'!AD100</f>
        <v>23016.692377947504</v>
      </c>
      <c r="AE100" s="125">
        <f>'[2]Yearly HC Ethylene'!AE100</f>
        <v>21839.115439959238</v>
      </c>
      <c r="AF100" s="125">
        <f>'[2]Yearly HC Ethylene'!AF100</f>
        <v>20708.074713455426</v>
      </c>
      <c r="AG100" s="125">
        <f>'[2]Yearly HC Ethylene'!AG100</f>
        <v>19628.087657305856</v>
      </c>
      <c r="AH100" s="125">
        <f>'[2]Yearly HC Ethylene'!AH100</f>
        <v>18603.693509669698</v>
      </c>
      <c r="AI100" s="126"/>
      <c r="AJ100" s="125">
        <f>'[3]Yearly HC Ethylene'!D100</f>
        <v>10633.355803870178</v>
      </c>
      <c r="AK100" s="125">
        <f>'[3]Yearly HC Ethylene'!E100</f>
        <v>10526.191958734864</v>
      </c>
      <c r="AL100" s="125">
        <f>'[3]Yearly HC Ethylene'!F100</f>
        <v>10413.229614348744</v>
      </c>
      <c r="AM100" s="125">
        <f>'[3]Yearly HC Ethylene'!G100</f>
        <v>10294.807342981834</v>
      </c>
      <c r="AN100" s="125">
        <f>'[3]Yearly HC Ethylene'!H100</f>
        <v>10171.261370486542</v>
      </c>
      <c r="AO100" s="125">
        <f>'[3]Yearly HC Ethylene'!I100</f>
        <v>10042.92557629767</v>
      </c>
      <c r="AP100" s="125">
        <f>'[3]Yearly HC Ethylene'!J100</f>
        <v>9910.1314934324091</v>
      </c>
      <c r="AQ100" s="125">
        <f>'[3]Yearly HC Ethylene'!K100</f>
        <v>9773.2083084903388</v>
      </c>
      <c r="AR100" s="125">
        <f>'[3]Yearly HC Ethylene'!L100</f>
        <v>9632.4828616534342</v>
      </c>
      <c r="AS100" s="125">
        <f>'[3]Yearly HC Ethylene'!M100</f>
        <v>9488.2796466860564</v>
      </c>
      <c r="AT100" s="125">
        <f>'[3]Yearly HC Ethylene'!N100</f>
        <v>9340.9208109349602</v>
      </c>
      <c r="AU100" s="125">
        <f>'[3]Yearly HC Ethylene'!O100</f>
        <v>9080.1418826369263</v>
      </c>
      <c r="AV100" s="125">
        <f>'[3]Yearly HC Ethylene'!P100</f>
        <v>8811.3883363944442</v>
      </c>
      <c r="AW100" s="125">
        <f>'[3]Yearly HC Ethylene'!Q100</f>
        <v>8544.5912351290044</v>
      </c>
      <c r="AX100" s="125">
        <f>'[3]Yearly HC Ethylene'!R100</f>
        <v>8276.495243042511</v>
      </c>
      <c r="AY100" s="125">
        <f>'[3]Yearly HC Ethylene'!S100</f>
        <v>8008.135021811875</v>
      </c>
      <c r="AZ100" s="125">
        <f>'[3]Yearly HC Ethylene'!T100</f>
        <v>7740.5371395346383</v>
      </c>
      <c r="BA100" s="125">
        <f>'[3]Yearly HC Ethylene'!U100</f>
        <v>7474.7200702289892</v>
      </c>
      <c r="BB100" s="125">
        <f>'[3]Yearly HC Ethylene'!V100</f>
        <v>7211.6941933381631</v>
      </c>
      <c r="BC100" s="125">
        <f>'[3]Yearly HC Ethylene'!W100</f>
        <v>6952.461793239263</v>
      </c>
      <c r="BD100" s="125">
        <f>'[3]Yearly HC Ethylene'!X100</f>
        <v>6698.0170587564699</v>
      </c>
      <c r="BE100" s="125">
        <f>'[3]Yearly HC Ethylene'!Y100</f>
        <v>6416.2116599414549</v>
      </c>
      <c r="BF100" s="125">
        <f>'[3]Yearly HC Ethylene'!Z100</f>
        <v>6105.2815548155431</v>
      </c>
      <c r="BG100" s="125">
        <f>'[3]Yearly HC Ethylene'!AA100</f>
        <v>5803.5285453815486</v>
      </c>
      <c r="BH100" s="125">
        <f>'[3]Yearly HC Ethylene'!AB100</f>
        <v>5512.1644965461046</v>
      </c>
      <c r="BI100" s="125">
        <f>'[3]Yearly HC Ethylene'!AC100</f>
        <v>5232.9628853019485</v>
      </c>
      <c r="BJ100" s="125">
        <f>'[3]Yearly HC Ethylene'!AD100</f>
        <v>4967.68236662665</v>
      </c>
      <c r="BK100" s="125">
        <f>'[3]Yearly HC Ethylene'!AE100</f>
        <v>4718.0667612982552</v>
      </c>
      <c r="BL100" s="125">
        <f>'[3]Yearly HC Ethylene'!AF100</f>
        <v>4485.8450438884902</v>
      </c>
      <c r="BM100" s="125">
        <f>'[3]Yearly HC Ethylene'!AG100</f>
        <v>4272.7313309335841</v>
      </c>
      <c r="BN100" s="125">
        <f>'[3]Yearly HC Ethylene'!AH100</f>
        <v>4206.2605145245971</v>
      </c>
      <c r="BO100" s="125"/>
      <c r="BP100" s="125">
        <f t="shared" si="85"/>
        <v>64754.799906434288</v>
      </c>
      <c r="BQ100" s="125">
        <f t="shared" si="86"/>
        <v>63750.279723238447</v>
      </c>
      <c r="BR100" s="125">
        <f t="shared" si="87"/>
        <v>62719.683135722051</v>
      </c>
      <c r="BS100" s="125">
        <f t="shared" si="88"/>
        <v>61665.058435164305</v>
      </c>
      <c r="BT100" s="125">
        <f t="shared" si="89"/>
        <v>60588.466409840534</v>
      </c>
      <c r="BU100" s="125">
        <f t="shared" si="90"/>
        <v>59491.980099287051</v>
      </c>
      <c r="BV100" s="125">
        <f t="shared" si="91"/>
        <v>58377.684550380247</v>
      </c>
      <c r="BW100" s="125">
        <f t="shared" si="92"/>
        <v>57247.676575220001</v>
      </c>
      <c r="BX100" s="125">
        <f t="shared" si="93"/>
        <v>56104.06451080765</v>
      </c>
      <c r="BY100" s="125">
        <f t="shared" si="94"/>
        <v>54948.967980508402</v>
      </c>
      <c r="BZ100" s="125">
        <f t="shared" si="95"/>
        <v>53784.517657288816</v>
      </c>
      <c r="CA100" s="125">
        <f t="shared" si="96"/>
        <v>52093.170776936371</v>
      </c>
      <c r="CB100" s="125">
        <f t="shared" si="97"/>
        <v>50378.861086000092</v>
      </c>
      <c r="CC100" s="125">
        <f t="shared" si="98"/>
        <v>48693.166879717523</v>
      </c>
      <c r="CD100" s="125">
        <f t="shared" si="99"/>
        <v>47019.893583754842</v>
      </c>
      <c r="CE100" s="125">
        <f t="shared" si="100"/>
        <v>45363.720056607097</v>
      </c>
      <c r="CF100" s="125">
        <f t="shared" si="101"/>
        <v>43729.340971885329</v>
      </c>
      <c r="CG100" s="125">
        <f t="shared" si="102"/>
        <v>42121.466380939761</v>
      </c>
      <c r="CH100" s="125">
        <f t="shared" si="103"/>
        <v>40544.82127883409</v>
      </c>
      <c r="CI100" s="125">
        <f t="shared" si="104"/>
        <v>39004.145173650657</v>
      </c>
      <c r="CJ100" s="125">
        <f t="shared" si="105"/>
        <v>37504.191659105425</v>
      </c>
      <c r="CK100" s="125">
        <f t="shared" si="106"/>
        <v>35862.732992683072</v>
      </c>
      <c r="CL100" s="125">
        <f t="shared" si="107"/>
        <v>34208.080535064968</v>
      </c>
      <c r="CM100" s="125">
        <f t="shared" si="108"/>
        <v>32587.329956960057</v>
      </c>
      <c r="CN100" s="125">
        <f t="shared" si="109"/>
        <v>31005.660970505847</v>
      </c>
      <c r="CO100" s="125">
        <f t="shared" si="110"/>
        <v>29469.273153249731</v>
      </c>
      <c r="CP100" s="125">
        <f t="shared" si="111"/>
        <v>27984.374744574154</v>
      </c>
      <c r="CQ100" s="125">
        <f t="shared" si="112"/>
        <v>26557.182201257492</v>
      </c>
      <c r="CR100" s="125">
        <f t="shared" si="113"/>
        <v>25193.919757343916</v>
      </c>
      <c r="CS100" s="125">
        <f t="shared" si="114"/>
        <v>23900.81898823944</v>
      </c>
      <c r="CT100" s="125">
        <f t="shared" si="115"/>
        <v>22809.954024194296</v>
      </c>
    </row>
    <row r="101" spans="1:98" s="14" customFormat="1">
      <c r="A101" s="382"/>
      <c r="B101" s="10" t="s">
        <v>122</v>
      </c>
      <c r="C101" s="62" t="s">
        <v>197</v>
      </c>
      <c r="D101" s="127">
        <f>'[2]Yearly HC Ethylene'!D101</f>
        <v>308424.77602250775</v>
      </c>
      <c r="E101" s="127">
        <f>'[2]Yearly HC Ethylene'!E101</f>
        <v>300489.28925503109</v>
      </c>
      <c r="F101" s="127">
        <f>'[2]Yearly HC Ethylene'!F101</f>
        <v>292696.0080627572</v>
      </c>
      <c r="G101" s="127">
        <f>'[2]Yearly HC Ethylene'!G101</f>
        <v>285042.56109804462</v>
      </c>
      <c r="H101" s="127">
        <f>'[2]Yearly HC Ethylene'!H101</f>
        <v>277526.56767542777</v>
      </c>
      <c r="I101" s="127">
        <f>'[2]Yearly HC Ethylene'!I101</f>
        <v>270145.6379613551</v>
      </c>
      <c r="J101" s="127">
        <f>'[2]Yearly HC Ethylene'!J101</f>
        <v>262897.37316263991</v>
      </c>
      <c r="K101" s="127">
        <f>'[2]Yearly HC Ethylene'!K101</f>
        <v>255779.36571363156</v>
      </c>
      <c r="L101" s="127">
        <f>'[2]Yearly HC Ethylene'!L101</f>
        <v>248789.19946211047</v>
      </c>
      <c r="M101" s="127">
        <f>'[2]Yearly HC Ethylene'!M101</f>
        <v>241924.44985391258</v>
      </c>
      <c r="N101" s="127">
        <f>'[2]Yearly HC Ethylene'!N101</f>
        <v>235182.68411628954</v>
      </c>
      <c r="O101" s="127">
        <f>'[2]Yearly HC Ethylene'!O101</f>
        <v>226094.73629795393</v>
      </c>
      <c r="P101" s="127">
        <f>'[2]Yearly HC Ethylene'!P101</f>
        <v>218294.07871993797</v>
      </c>
      <c r="Q101" s="127">
        <f>'[2]Yearly HC Ethylene'!Q101</f>
        <v>209720.98396847726</v>
      </c>
      <c r="R101" s="127">
        <f>'[2]Yearly HC Ethylene'!R101</f>
        <v>201312.58766350031</v>
      </c>
      <c r="S101" s="127">
        <f>'[2]Yearly HC Ethylene'!S101</f>
        <v>193064.46132925263</v>
      </c>
      <c r="T101" s="127">
        <f>'[2]Yearly HC Ethylene'!T101</f>
        <v>184972.15938476738</v>
      </c>
      <c r="U101" s="127">
        <f>'[2]Yearly HC Ethylene'!U101</f>
        <v>177031.2195129419</v>
      </c>
      <c r="V101" s="127">
        <f>'[2]Yearly HC Ethylene'!V101</f>
        <v>169237.16302697943</v>
      </c>
      <c r="W101" s="127">
        <f>'[2]Yearly HC Ethylene'!W101</f>
        <v>161585.49523420946</v>
      </c>
      <c r="X101" s="127">
        <f>'[2]Yearly HC Ethylene'!X101</f>
        <v>154071.70579729837</v>
      </c>
      <c r="Y101" s="127">
        <f>'[2]Yearly HC Ethylene'!Y101</f>
        <v>148099.3726597605</v>
      </c>
      <c r="Z101" s="127">
        <f>'[2]Yearly HC Ethylene'!Z101</f>
        <v>142335.15094004374</v>
      </c>
      <c r="AA101" s="127">
        <f>'[2]Yearly HC Ethylene'!AA101</f>
        <v>136698.75649220863</v>
      </c>
      <c r="AB101" s="127">
        <f>'[2]Yearly HC Ethylene'!AB101</f>
        <v>131185.42456658857</v>
      </c>
      <c r="AC101" s="127">
        <f>'[2]Yearly HC Ethylene'!AC101</f>
        <v>125790.36833966544</v>
      </c>
      <c r="AD101" s="127">
        <f>'[2]Yearly HC Ethylene'!AD101</f>
        <v>120508.77936396028</v>
      </c>
      <c r="AE101" s="127">
        <f>'[2]Yearly HC Ethylene'!AE101</f>
        <v>115335.82801463333</v>
      </c>
      <c r="AF101" s="127">
        <f>'[2]Yearly HC Ethylene'!AF101</f>
        <v>110266.66393281003</v>
      </c>
      <c r="AG101" s="127">
        <f>'[2]Yearly HC Ethylene'!AG101</f>
        <v>105296.41646564937</v>
      </c>
      <c r="AH101" s="127">
        <f>'[2]Yearly HC Ethylene'!AH101</f>
        <v>100420.19510317125</v>
      </c>
      <c r="AI101" s="126"/>
      <c r="AJ101" s="127">
        <f>'[3]Yearly HC Ethylene'!D101</f>
        <v>60596.874982885318</v>
      </c>
      <c r="AK101" s="127">
        <f>'[3]Yearly HC Ethylene'!E101</f>
        <v>59569.841800944749</v>
      </c>
      <c r="AL101" s="127">
        <f>'[3]Yearly HC Ethylene'!F101</f>
        <v>58559.684719088858</v>
      </c>
      <c r="AM101" s="127">
        <f>'[3]Yearly HC Ethylene'!G101</f>
        <v>57565.992032847535</v>
      </c>
      <c r="AN101" s="127">
        <f>'[3]Yearly HC Ethylene'!H101</f>
        <v>56588.354506112984</v>
      </c>
      <c r="AO101" s="127">
        <f>'[3]Yearly HC Ethylene'!I101</f>
        <v>55626.365371139735</v>
      </c>
      <c r="AP101" s="127">
        <f>'[3]Yearly HC Ethylene'!J101</f>
        <v>54679.620328544566</v>
      </c>
      <c r="AQ101" s="127">
        <f>'[3]Yearly HC Ethylene'!K101</f>
        <v>53747.717547306653</v>
      </c>
      <c r="AR101" s="127">
        <f>'[3]Yearly HC Ethylene'!L101</f>
        <v>52830.257664767436</v>
      </c>
      <c r="AS101" s="127">
        <f>'[3]Yearly HC Ethylene'!M101</f>
        <v>51926.843786630692</v>
      </c>
      <c r="AT101" s="127">
        <f>'[3]Yearly HC Ethylene'!N101</f>
        <v>51037.081486962488</v>
      </c>
      <c r="AU101" s="127">
        <f>'[3]Yearly HC Ethylene'!O101</f>
        <v>49374.273598053485</v>
      </c>
      <c r="AV101" s="127">
        <f>'[3]Yearly HC Ethylene'!P101</f>
        <v>47929.980904026685</v>
      </c>
      <c r="AW101" s="127">
        <f>'[3]Yearly HC Ethylene'!Q101</f>
        <v>46320.7087571796</v>
      </c>
      <c r="AX101" s="127">
        <f>'[3]Yearly HC Ethylene'!R101</f>
        <v>44746.776401775882</v>
      </c>
      <c r="AY101" s="127">
        <f>'[3]Yearly HC Ethylene'!S101</f>
        <v>43206.905979852512</v>
      </c>
      <c r="AZ101" s="127">
        <f>'[3]Yearly HC Ethylene'!T101</f>
        <v>41699.828123887906</v>
      </c>
      <c r="BA101" s="127">
        <f>'[3]Yearly HC Ethylene'!U101</f>
        <v>40224.281956801853</v>
      </c>
      <c r="BB101" s="127">
        <f>'[3]Yearly HC Ethylene'!V101</f>
        <v>38779.015091955531</v>
      </c>
      <c r="BC101" s="127">
        <f>'[3]Yearly HC Ethylene'!W101</f>
        <v>37362.783633151543</v>
      </c>
      <c r="BD101" s="127">
        <f>'[3]Yearly HC Ethylene'!X101</f>
        <v>35974.352174633845</v>
      </c>
      <c r="BE101" s="127">
        <f>'[3]Yearly HC Ethylene'!Y101</f>
        <v>33812.443854459227</v>
      </c>
      <c r="BF101" s="127">
        <f>'[3]Yearly HC Ethylene'!Z101</f>
        <v>32240.6032283534</v>
      </c>
      <c r="BG101" s="127">
        <f>'[3]Yearly HC Ethylene'!AA101</f>
        <v>30719.348766472478</v>
      </c>
      <c r="BH101" s="127">
        <f>'[3]Yearly HC Ethylene'!AB101</f>
        <v>29246.471166270665</v>
      </c>
      <c r="BI101" s="127">
        <f>'[3]Yearly HC Ethylene'!AC101</f>
        <v>27819.776493810077</v>
      </c>
      <c r="BJ101" s="127">
        <f>'[3]Yearly HC Ethylene'!AD101</f>
        <v>26437.086183760821</v>
      </c>
      <c r="BK101" s="127">
        <f>'[3]Yearly HC Ethylene'!AE101</f>
        <v>25096.23703940097</v>
      </c>
      <c r="BL101" s="127">
        <f>'[3]Yearly HC Ethylene'!AF101</f>
        <v>23795.081232616569</v>
      </c>
      <c r="BM101" s="127">
        <f>'[3]Yearly HC Ethylene'!AG101</f>
        <v>22531.486303901635</v>
      </c>
      <c r="BN101" s="127">
        <f>'[3]Yearly HC Ethylene'!AH101</f>
        <v>21303.335162358169</v>
      </c>
      <c r="BO101" s="127"/>
      <c r="BP101" s="127">
        <f t="shared" si="85"/>
        <v>369021.65100539307</v>
      </c>
      <c r="BQ101" s="127">
        <f t="shared" si="86"/>
        <v>360059.13105597586</v>
      </c>
      <c r="BR101" s="127">
        <f t="shared" si="87"/>
        <v>351255.69278184604</v>
      </c>
      <c r="BS101" s="127">
        <f t="shared" si="88"/>
        <v>342608.55313089216</v>
      </c>
      <c r="BT101" s="127">
        <f t="shared" si="89"/>
        <v>334114.92218154075</v>
      </c>
      <c r="BU101" s="127">
        <f t="shared" si="90"/>
        <v>325772.00333249482</v>
      </c>
      <c r="BV101" s="127">
        <f t="shared" si="91"/>
        <v>317576.99349118449</v>
      </c>
      <c r="BW101" s="127">
        <f t="shared" si="92"/>
        <v>309527.08326093823</v>
      </c>
      <c r="BX101" s="127">
        <f t="shared" si="93"/>
        <v>301619.45712687791</v>
      </c>
      <c r="BY101" s="127">
        <f t="shared" si="94"/>
        <v>293851.29364054324</v>
      </c>
      <c r="BZ101" s="127">
        <f t="shared" si="95"/>
        <v>286219.76560325205</v>
      </c>
      <c r="CA101" s="127">
        <f t="shared" si="96"/>
        <v>275469.00989600742</v>
      </c>
      <c r="CB101" s="127">
        <f t="shared" si="97"/>
        <v>266224.05962396465</v>
      </c>
      <c r="CC101" s="127">
        <f t="shared" si="98"/>
        <v>256041.69272565685</v>
      </c>
      <c r="CD101" s="127">
        <f t="shared" si="99"/>
        <v>246059.3640652762</v>
      </c>
      <c r="CE101" s="127">
        <f t="shared" si="100"/>
        <v>236271.36730910515</v>
      </c>
      <c r="CF101" s="127">
        <f t="shared" si="101"/>
        <v>226671.98750865529</v>
      </c>
      <c r="CG101" s="127">
        <f t="shared" si="102"/>
        <v>217255.50146974376</v>
      </c>
      <c r="CH101" s="127">
        <f t="shared" si="103"/>
        <v>208016.17811893497</v>
      </c>
      <c r="CI101" s="127">
        <f t="shared" si="104"/>
        <v>198948.27886736102</v>
      </c>
      <c r="CJ101" s="127">
        <f t="shared" si="105"/>
        <v>190046.05797193223</v>
      </c>
      <c r="CK101" s="127">
        <f t="shared" si="106"/>
        <v>181911.81651421974</v>
      </c>
      <c r="CL101" s="127">
        <f t="shared" si="107"/>
        <v>174575.75416839714</v>
      </c>
      <c r="CM101" s="127">
        <f t="shared" si="108"/>
        <v>167418.10525868111</v>
      </c>
      <c r="CN101" s="127">
        <f t="shared" si="109"/>
        <v>160431.89573285924</v>
      </c>
      <c r="CO101" s="127">
        <f t="shared" si="110"/>
        <v>153610.14483347553</v>
      </c>
      <c r="CP101" s="127">
        <f t="shared" si="111"/>
        <v>146945.8655477211</v>
      </c>
      <c r="CQ101" s="127">
        <f t="shared" si="112"/>
        <v>140432.06505403429</v>
      </c>
      <c r="CR101" s="127">
        <f t="shared" si="113"/>
        <v>134061.7451654266</v>
      </c>
      <c r="CS101" s="127">
        <f t="shared" si="114"/>
        <v>127827.902769551</v>
      </c>
      <c r="CT101" s="127">
        <f t="shared" si="115"/>
        <v>121723.53026552942</v>
      </c>
    </row>
    <row r="102" spans="1:98" s="13" customFormat="1">
      <c r="A102" s="6" t="s">
        <v>72</v>
      </c>
      <c r="B102" s="6" t="s">
        <v>48</v>
      </c>
      <c r="C102" s="17" t="s">
        <v>197</v>
      </c>
      <c r="D102" s="132">
        <f>'[2]Yearly HC Ethylene'!D102</f>
        <v>582875.6940607368</v>
      </c>
      <c r="E102" s="132">
        <f>'[2]Yearly HC Ethylene'!E102</f>
        <v>590766.82742451236</v>
      </c>
      <c r="F102" s="132">
        <f>'[2]Yearly HC Ethylene'!F102</f>
        <v>598753.19222981902</v>
      </c>
      <c r="G102" s="132">
        <f>'[2]Yearly HC Ethylene'!G102</f>
        <v>606835.71832210827</v>
      </c>
      <c r="H102" s="132">
        <f>'[2]Yearly HC Ethylene'!H102</f>
        <v>615015.34003919514</v>
      </c>
      <c r="I102" s="132">
        <f>'[2]Yearly HC Ethylene'!I102</f>
        <v>623292.99611679907</v>
      </c>
      <c r="J102" s="132">
        <f>'[2]Yearly HC Ethylene'!J102</f>
        <v>631669.62959019269</v>
      </c>
      <c r="K102" s="132">
        <f>'[2]Yearly HC Ethylene'!K102</f>
        <v>640146.18769186572</v>
      </c>
      <c r="L102" s="132">
        <f>'[2]Yearly HC Ethylene'!L102</f>
        <v>648723.62174511433</v>
      </c>
      <c r="M102" s="132">
        <f>'[2]Yearly HC Ethylene'!M102</f>
        <v>657402.88705345953</v>
      </c>
      <c r="N102" s="132">
        <f>'[2]Yearly HC Ethylene'!N102</f>
        <v>666184.94278580276</v>
      </c>
      <c r="O102" s="132">
        <f>'[2]Yearly HC Ethylene'!O102</f>
        <v>669524.57925873308</v>
      </c>
      <c r="P102" s="132">
        <f>'[2]Yearly HC Ethylene'!P102</f>
        <v>672764.73113888851</v>
      </c>
      <c r="Q102" s="132">
        <f>'[2]Yearly HC Ethylene'!Q102</f>
        <v>675902.06004362879</v>
      </c>
      <c r="R102" s="132">
        <f>'[2]Yearly HC Ethylene'!R102</f>
        <v>678933.18307668075</v>
      </c>
      <c r="S102" s="132">
        <f>'[2]Yearly HC Ethylene'!S102</f>
        <v>681854.67335596727</v>
      </c>
      <c r="T102" s="132">
        <f>'[2]Yearly HC Ethylene'!T102</f>
        <v>684663.06059721543</v>
      </c>
      <c r="U102" s="132">
        <f>'[2]Yearly HC Ethylene'!U102</f>
        <v>687354.83175563067</v>
      </c>
      <c r="V102" s="132">
        <f>'[2]Yearly HC Ethylene'!V102</f>
        <v>689926.43172798923</v>
      </c>
      <c r="W102" s="132">
        <f>'[2]Yearly HC Ethylene'!W102</f>
        <v>692374.26411757758</v>
      </c>
      <c r="X102" s="132">
        <f>'[2]Yearly HC Ethylene'!X102</f>
        <v>694694.69206448551</v>
      </c>
      <c r="Y102" s="132">
        <f>'[2]Yearly HC Ethylene'!Y102</f>
        <v>682800.81888365676</v>
      </c>
      <c r="Z102" s="132">
        <f>'[2]Yearly HC Ethylene'!Z102</f>
        <v>670609.15777003171</v>
      </c>
      <c r="AA102" s="132">
        <f>'[2]Yearly HC Ethylene'!AA102</f>
        <v>658122.1037083324</v>
      </c>
      <c r="AB102" s="132">
        <f>'[2]Yearly HC Ethylene'!AB102</f>
        <v>645342.43914652593</v>
      </c>
      <c r="AC102" s="132">
        <f>'[2]Yearly HC Ethylene'!AC102</f>
        <v>632273.35133168194</v>
      </c>
      <c r="AD102" s="132">
        <f>'[2]Yearly HC Ethylene'!AD102</f>
        <v>618918.45022474439</v>
      </c>
      <c r="AE102" s="132">
        <f>'[2]Yearly HC Ethylene'!AE102</f>
        <v>605281.78701093746</v>
      </c>
      <c r="AF102" s="132">
        <f>'[2]Yearly HC Ethylene'!AF102</f>
        <v>591367.87322297005</v>
      </c>
      <c r="AG102" s="132">
        <f>'[2]Yearly HC Ethylene'!AG102</f>
        <v>577181.70049464901</v>
      </c>
      <c r="AH102" s="132">
        <f>'[2]Yearly HC Ethylene'!AH102</f>
        <v>562728.76096298243</v>
      </c>
      <c r="AI102" s="126"/>
      <c r="AJ102" s="132">
        <f>'[3]Yearly HC Ethylene'!D102</f>
        <v>93277.946794923075</v>
      </c>
      <c r="AK102" s="132">
        <f>'[3]Yearly HC Ethylene'!E102</f>
        <v>94540.769598409548</v>
      </c>
      <c r="AL102" s="132">
        <f>'[3]Yearly HC Ethylene'!F102</f>
        <v>95818.832346582072</v>
      </c>
      <c r="AM102" s="132">
        <f>'[3]Yearly HC Ethylene'!G102</f>
        <v>97112.283843165787</v>
      </c>
      <c r="AN102" s="132">
        <f>'[3]Yearly HC Ethylene'!H102</f>
        <v>98421.273610801436</v>
      </c>
      <c r="AO102" s="132">
        <f>'[3]Yearly HC Ethylene'!I102</f>
        <v>99745.951875929022</v>
      </c>
      <c r="AP102" s="132">
        <f>'[3]Yearly HC Ethylene'!J102</f>
        <v>101086.46955304864</v>
      </c>
      <c r="AQ102" s="132">
        <f>'[3]Yearly HC Ethylene'!K102</f>
        <v>102442.97822834356</v>
      </c>
      <c r="AR102" s="132">
        <f>'[3]Yearly HC Ethylene'!L102</f>
        <v>103815.63014265122</v>
      </c>
      <c r="AS102" s="132">
        <f>'[3]Yearly HC Ethylene'!M102</f>
        <v>105204.5781737669</v>
      </c>
      <c r="AT102" s="132">
        <f>'[3]Yearly HC Ethylene'!N102</f>
        <v>106609.97581806497</v>
      </c>
      <c r="AU102" s="132">
        <f>'[3]Yearly HC Ethylene'!O102</f>
        <v>107144.41984517159</v>
      </c>
      <c r="AV102" s="132">
        <f>'[3]Yearly HC Ethylene'!P102</f>
        <v>107662.94329324854</v>
      </c>
      <c r="AW102" s="132">
        <f>'[3]Yearly HC Ethylene'!Q102</f>
        <v>108165.01191892027</v>
      </c>
      <c r="AX102" s="132">
        <f>'[3]Yearly HC Ethylene'!R102</f>
        <v>108650.08435526797</v>
      </c>
      <c r="AY102" s="132">
        <f>'[3]Yearly HC Ethylene'!S102</f>
        <v>109117.61219629813</v>
      </c>
      <c r="AZ102" s="132">
        <f>'[3]Yearly HC Ethylene'!T102</f>
        <v>109567.04009033789</v>
      </c>
      <c r="BA102" s="132">
        <f>'[3]Yearly HC Ethylene'!U102</f>
        <v>109997.80584272249</v>
      </c>
      <c r="BB102" s="132">
        <f>'[3]Yearly HC Ethylene'!V102</f>
        <v>110409.34052815149</v>
      </c>
      <c r="BC102" s="132">
        <f>'[3]Yearly HC Ethylene'!W102</f>
        <v>110801.06861310251</v>
      </c>
      <c r="BD102" s="132">
        <f>'[3]Yearly HC Ethylene'!X102</f>
        <v>111172.40808870361</v>
      </c>
      <c r="BE102" s="132">
        <f>'[3]Yearly HC Ethylene'!Y102</f>
        <v>109269.02443237411</v>
      </c>
      <c r="BF102" s="132">
        <f>'[3]Yearly HC Ethylene'!Z102</f>
        <v>107317.98559461473</v>
      </c>
      <c r="BG102" s="132">
        <f>'[3]Yearly HC Ethylene'!AA102</f>
        <v>105319.67484626647</v>
      </c>
      <c r="BH102" s="132">
        <f>'[3]Yearly HC Ethylene'!AB102</f>
        <v>103274.53746414579</v>
      </c>
      <c r="BI102" s="132">
        <f>'[3]Yearly HC Ethylene'!AC102</f>
        <v>101183.08350531223</v>
      </c>
      <c r="BJ102" s="132">
        <f>'[3]Yearly HC Ethylene'!AD102</f>
        <v>99045.89067398003</v>
      </c>
      <c r="BK102" s="132">
        <f>'[3]Yearly HC Ethylene'!AE102</f>
        <v>96863.607283749661</v>
      </c>
      <c r="BL102" s="132">
        <f>'[3]Yearly HC Ethylene'!AF102</f>
        <v>94636.95531790542</v>
      </c>
      <c r="BM102" s="132">
        <f>'[3]Yearly HC Ethylene'!AG102</f>
        <v>92366.733590598262</v>
      </c>
      <c r="BN102" s="132">
        <f>'[3]Yearly HC Ethylene'!AH102</f>
        <v>90053.821011806533</v>
      </c>
      <c r="BO102" s="125"/>
      <c r="BP102" s="132">
        <f t="shared" si="85"/>
        <v>676153.64085565985</v>
      </c>
      <c r="BQ102" s="132">
        <f t="shared" si="86"/>
        <v>685307.59702292189</v>
      </c>
      <c r="BR102" s="132">
        <f t="shared" si="87"/>
        <v>694572.02457640111</v>
      </c>
      <c r="BS102" s="132">
        <f t="shared" si="88"/>
        <v>703948.002165274</v>
      </c>
      <c r="BT102" s="132">
        <f t="shared" si="89"/>
        <v>713436.61364999658</v>
      </c>
      <c r="BU102" s="132">
        <f t="shared" si="90"/>
        <v>723038.94799272809</v>
      </c>
      <c r="BV102" s="132">
        <f t="shared" si="91"/>
        <v>732756.0991432413</v>
      </c>
      <c r="BW102" s="132">
        <f t="shared" si="92"/>
        <v>742589.16592020926</v>
      </c>
      <c r="BX102" s="132">
        <f t="shared" si="93"/>
        <v>752539.2518877656</v>
      </c>
      <c r="BY102" s="132">
        <f t="shared" si="94"/>
        <v>762607.46522722649</v>
      </c>
      <c r="BZ102" s="132">
        <f t="shared" si="95"/>
        <v>772794.91860386776</v>
      </c>
      <c r="CA102" s="132">
        <f t="shared" si="96"/>
        <v>776668.9991039047</v>
      </c>
      <c r="CB102" s="132">
        <f t="shared" si="97"/>
        <v>780427.67443213705</v>
      </c>
      <c r="CC102" s="132">
        <f t="shared" si="98"/>
        <v>784067.07196254912</v>
      </c>
      <c r="CD102" s="132">
        <f t="shared" si="99"/>
        <v>787583.26743194868</v>
      </c>
      <c r="CE102" s="132">
        <f t="shared" si="100"/>
        <v>790972.28555226536</v>
      </c>
      <c r="CF102" s="132">
        <f t="shared" si="101"/>
        <v>794230.10068755329</v>
      </c>
      <c r="CG102" s="132">
        <f t="shared" si="102"/>
        <v>797352.63759835321</v>
      </c>
      <c r="CH102" s="132">
        <f t="shared" si="103"/>
        <v>800335.77225614071</v>
      </c>
      <c r="CI102" s="132">
        <f t="shared" si="104"/>
        <v>803175.33273068012</v>
      </c>
      <c r="CJ102" s="132">
        <f t="shared" si="105"/>
        <v>805867.10015318915</v>
      </c>
      <c r="CK102" s="132">
        <f t="shared" si="106"/>
        <v>792069.84331603092</v>
      </c>
      <c r="CL102" s="132">
        <f t="shared" si="107"/>
        <v>777927.14336464647</v>
      </c>
      <c r="CM102" s="132">
        <f t="shared" si="108"/>
        <v>763441.77855459892</v>
      </c>
      <c r="CN102" s="132">
        <f t="shared" si="109"/>
        <v>748616.97661067173</v>
      </c>
      <c r="CO102" s="132">
        <f t="shared" si="110"/>
        <v>733456.43483699416</v>
      </c>
      <c r="CP102" s="132">
        <f t="shared" si="111"/>
        <v>717964.34089872439</v>
      </c>
      <c r="CQ102" s="132">
        <f t="shared" si="112"/>
        <v>702145.39429468708</v>
      </c>
      <c r="CR102" s="132">
        <f t="shared" si="113"/>
        <v>686004.82854087546</v>
      </c>
      <c r="CS102" s="132">
        <f t="shared" si="114"/>
        <v>669548.43408524722</v>
      </c>
      <c r="CT102" s="132">
        <f t="shared" si="115"/>
        <v>652782.58197478892</v>
      </c>
    </row>
    <row r="103" spans="1:98" outlineLevel="1">
      <c r="A103"/>
      <c r="B103" t="s">
        <v>69</v>
      </c>
      <c r="C103" s="5" t="s">
        <v>197</v>
      </c>
      <c r="D103" s="126">
        <f>'[2]Yearly HC Ethylene'!D103</f>
        <v>0</v>
      </c>
      <c r="E103" s="126">
        <f>'[2]Yearly HC Ethylene'!E103</f>
        <v>203.3158289249194</v>
      </c>
      <c r="F103" s="126">
        <f>'[2]Yearly HC Ethylene'!F103</f>
        <v>427.79194847679003</v>
      </c>
      <c r="G103" s="126">
        <f>'[2]Yearly HC Ethylene'!G103</f>
        <v>672.87144752467793</v>
      </c>
      <c r="H103" s="126">
        <f>'[2]Yearly HC Ethylene'!H103</f>
        <v>938.00170513425724</v>
      </c>
      <c r="I103" s="126">
        <f>'[2]Yearly HC Ethylene'!I103</f>
        <v>1222.6343680529208</v>
      </c>
      <c r="J103" s="126">
        <f>'[2]Yearly HC Ethylene'!J103</f>
        <v>1526.2253282917234</v>
      </c>
      <c r="K103" s="126">
        <f>'[2]Yearly HC Ethylene'!K103</f>
        <v>1848.2347008037768</v>
      </c>
      <c r="L103" s="126">
        <f>'[2]Yearly HC Ethylene'!L103</f>
        <v>2188.1268012587507</v>
      </c>
      <c r="M103" s="126">
        <f>'[2]Yearly HC Ethylene'!M103</f>
        <v>2545.3701239130996</v>
      </c>
      <c r="N103" s="126">
        <f>'[2]Yearly HC Ethylene'!N103</f>
        <v>2919.4373195756493</v>
      </c>
      <c r="O103" s="126">
        <f>'[2]Yearly HC Ethylene'!O103</f>
        <v>3256.4350274899975</v>
      </c>
      <c r="P103" s="126">
        <f>'[2]Yearly HC Ethylene'!P103</f>
        <v>3602.6997715891698</v>
      </c>
      <c r="Q103" s="126">
        <f>'[2]Yearly HC Ethylene'!Q103</f>
        <v>3942.6591645392341</v>
      </c>
      <c r="R103" s="126">
        <f>'[2]Yearly HC Ethylene'!R103</f>
        <v>4288.6981678921602</v>
      </c>
      <c r="S103" s="126">
        <f>'[2]Yearly HC Ethylene'!S103</f>
        <v>4640.3914473317272</v>
      </c>
      <c r="T103" s="126">
        <f>'[2]Yearly HC Ethylene'!T103</f>
        <v>4997.32059909483</v>
      </c>
      <c r="U103" s="126">
        <f>'[2]Yearly HC Ethylene'!U103</f>
        <v>5359.0741218824041</v>
      </c>
      <c r="V103" s="126">
        <f>'[2]Yearly HC Ethylene'!V103</f>
        <v>5725.2473882777449</v>
      </c>
      <c r="W103" s="126">
        <f>'[2]Yearly HC Ethylene'!W103</f>
        <v>6095.4426156804093</v>
      </c>
      <c r="X103" s="126">
        <f>'[2]Yearly HC Ethylene'!X103</f>
        <v>6469.2688367638748</v>
      </c>
      <c r="Y103" s="126">
        <f>'[2]Yearly HC Ethylene'!Y103</f>
        <v>6935.2448313315526</v>
      </c>
      <c r="Z103" s="126">
        <f>'[2]Yearly HC Ethylene'!Z103</f>
        <v>7409.1584592906875</v>
      </c>
      <c r="AA103" s="126">
        <f>'[2]Yearly HC Ethylene'!AA103</f>
        <v>7821.3209569892078</v>
      </c>
      <c r="AB103" s="126">
        <f>'[2]Yearly HC Ethylene'!AB103</f>
        <v>8231.4575075153862</v>
      </c>
      <c r="AC103" s="126">
        <f>'[2]Yearly HC Ethylene'!AC103</f>
        <v>8638.711944742885</v>
      </c>
      <c r="AD103" s="126">
        <f>'[2]Yearly HC Ethylene'!AD103</f>
        <v>9042.2564199630106</v>
      </c>
      <c r="AE103" s="126">
        <f>'[2]Yearly HC Ethylene'!AE103</f>
        <v>9441.2914722561691</v>
      </c>
      <c r="AF103" s="126">
        <f>'[2]Yearly HC Ethylene'!AF103</f>
        <v>9835.0460809082178</v>
      </c>
      <c r="AG103" s="126">
        <f>'[2]Yearly HC Ethylene'!AG103</f>
        <v>10222.777700132119</v>
      </c>
      <c r="AH103" s="126">
        <f>'[2]Yearly HC Ethylene'!AH103</f>
        <v>10603.772276353024</v>
      </c>
      <c r="AI103" s="126"/>
      <c r="AJ103" s="126">
        <f>'[3]Yearly HC Ethylene'!D103</f>
        <v>0</v>
      </c>
      <c r="AK103" s="126">
        <f>'[3]Yearly HC Ethylene'!E103</f>
        <v>23.165186902814924</v>
      </c>
      <c r="AL103" s="126">
        <f>'[3]Yearly HC Ethylene'!F103</f>
        <v>47.443076488616228</v>
      </c>
      <c r="AM103" s="126">
        <f>'[3]Yearly HC Ethylene'!G103</f>
        <v>72.833813491661942</v>
      </c>
      <c r="AN103" s="126">
        <f>'[3]Yearly HC Ethylene'!H103</f>
        <v>99.337542646209982</v>
      </c>
      <c r="AO103" s="126">
        <f>'[3]Yearly HC Ethylene'!I103</f>
        <v>126.95440868651835</v>
      </c>
      <c r="AP103" s="126">
        <f>'[3]Yearly HC Ethylene'!J103</f>
        <v>155.68455634684489</v>
      </c>
      <c r="AQ103" s="126">
        <f>'[3]Yearly HC Ethylene'!K103</f>
        <v>185.52813036144784</v>
      </c>
      <c r="AR103" s="126">
        <f>'[3]Yearly HC Ethylene'!L103</f>
        <v>216.4852754645849</v>
      </c>
      <c r="AS103" s="126">
        <f>'[3]Yearly HC Ethylene'!M103</f>
        <v>248.5561363905141</v>
      </c>
      <c r="AT103" s="126">
        <f>'[3]Yearly HC Ethylene'!N103</f>
        <v>281.7408578734935</v>
      </c>
      <c r="AU103" s="126">
        <f>'[3]Yearly HC Ethylene'!O103</f>
        <v>340.167816717817</v>
      </c>
      <c r="AV103" s="126">
        <f>'[3]Yearly HC Ethylene'!P103</f>
        <v>400.71802130864165</v>
      </c>
      <c r="AW103" s="126">
        <f>'[3]Yearly HC Ethylene'!Q103</f>
        <v>461.55021755675978</v>
      </c>
      <c r="AX103" s="126">
        <f>'[3]Yearly HC Ethylene'!R103</f>
        <v>524.06044985909045</v>
      </c>
      <c r="AY103" s="126">
        <f>'[3]Yearly HC Ethylene'!S103</f>
        <v>588.22582271449949</v>
      </c>
      <c r="AZ103" s="126">
        <f>'[3]Yearly HC Ethylene'!T103</f>
        <v>654.02336223798773</v>
      </c>
      <c r="BA103" s="126">
        <f>'[3]Yearly HC Ethylene'!U103</f>
        <v>721.43001790640187</v>
      </c>
      <c r="BB103" s="126">
        <f>'[3]Yearly HC Ethylene'!V103</f>
        <v>790.42266430460916</v>
      </c>
      <c r="BC103" s="126">
        <f>'[3]Yearly HC Ethylene'!W103</f>
        <v>860.97810287212678</v>
      </c>
      <c r="BD103" s="126">
        <f>'[3]Yearly HC Ethylene'!X103</f>
        <v>933.07306365021179</v>
      </c>
      <c r="BE103" s="126">
        <f>'[3]Yearly HC Ethylene'!Y103</f>
        <v>1052.606400660532</v>
      </c>
      <c r="BF103" s="126">
        <f>'[3]Yearly HC Ethylene'!Z103</f>
        <v>1174.8876612754461</v>
      </c>
      <c r="BG103" s="126">
        <f>'[3]Yearly HC Ethylene'!AA103</f>
        <v>1288.5583992176175</v>
      </c>
      <c r="BH103" s="126">
        <f>'[3]Yearly HC Ethylene'!AB103</f>
        <v>1402.6724397770226</v>
      </c>
      <c r="BI103" s="126">
        <f>'[3]Yearly HC Ethylene'!AC103</f>
        <v>1517.0925559855903</v>
      </c>
      <c r="BJ103" s="126">
        <f>'[3]Yearly HC Ethylene'!AD103</f>
        <v>1631.6819408307101</v>
      </c>
      <c r="BK103" s="126">
        <f>'[3]Yearly HC Ethylene'!AE103</f>
        <v>1746.3042776332056</v>
      </c>
      <c r="BL103" s="126">
        <f>'[3]Yearly HC Ethylene'!AF103</f>
        <v>1860.8238104436007</v>
      </c>
      <c r="BM103" s="126">
        <f>'[3]Yearly HC Ethylene'!AG103</f>
        <v>1975.1054144566874</v>
      </c>
      <c r="BN103" s="126">
        <f>'[3]Yearly HC Ethylene'!AH103</f>
        <v>11876.231518584302</v>
      </c>
      <c r="BO103" s="126"/>
      <c r="BP103" s="126">
        <f t="shared" si="85"/>
        <v>0</v>
      </c>
      <c r="BQ103" s="126">
        <f t="shared" si="86"/>
        <v>226.48101582773432</v>
      </c>
      <c r="BR103" s="126">
        <f t="shared" si="87"/>
        <v>475.23502496540624</v>
      </c>
      <c r="BS103" s="126">
        <f t="shared" si="88"/>
        <v>745.70526101633982</v>
      </c>
      <c r="BT103" s="126">
        <f t="shared" si="89"/>
        <v>1037.3392477804673</v>
      </c>
      <c r="BU103" s="126">
        <f t="shared" si="90"/>
        <v>1349.588776739439</v>
      </c>
      <c r="BV103" s="126">
        <f t="shared" si="91"/>
        <v>1681.9098846385682</v>
      </c>
      <c r="BW103" s="126">
        <f t="shared" si="92"/>
        <v>2033.7628311652247</v>
      </c>
      <c r="BX103" s="126">
        <f t="shared" si="93"/>
        <v>2404.6120767233356</v>
      </c>
      <c r="BY103" s="126">
        <f t="shared" si="94"/>
        <v>2793.9262603036136</v>
      </c>
      <c r="BZ103" s="126">
        <f t="shared" si="95"/>
        <v>3201.1781774491428</v>
      </c>
      <c r="CA103" s="126">
        <f t="shared" si="96"/>
        <v>3596.6028442078145</v>
      </c>
      <c r="CB103" s="126">
        <f t="shared" si="97"/>
        <v>4003.4177928978115</v>
      </c>
      <c r="CC103" s="126">
        <f t="shared" si="98"/>
        <v>4404.2093820959935</v>
      </c>
      <c r="CD103" s="126">
        <f t="shared" si="99"/>
        <v>4812.7586177512503</v>
      </c>
      <c r="CE103" s="126">
        <f t="shared" si="100"/>
        <v>5228.6172700462266</v>
      </c>
      <c r="CF103" s="126">
        <f t="shared" si="101"/>
        <v>5651.3439613328173</v>
      </c>
      <c r="CG103" s="126">
        <f t="shared" si="102"/>
        <v>6080.5041397888062</v>
      </c>
      <c r="CH103" s="126">
        <f t="shared" si="103"/>
        <v>6515.6700525823544</v>
      </c>
      <c r="CI103" s="126">
        <f t="shared" si="104"/>
        <v>6956.4207185525356</v>
      </c>
      <c r="CJ103" s="126">
        <f t="shared" si="105"/>
        <v>7402.3419004140869</v>
      </c>
      <c r="CK103" s="126">
        <f t="shared" si="106"/>
        <v>7987.8512319920846</v>
      </c>
      <c r="CL103" s="126">
        <f t="shared" si="107"/>
        <v>8584.0461205661341</v>
      </c>
      <c r="CM103" s="126">
        <f t="shared" si="108"/>
        <v>9109.8793562068258</v>
      </c>
      <c r="CN103" s="126">
        <f t="shared" si="109"/>
        <v>9634.1299472924093</v>
      </c>
      <c r="CO103" s="126">
        <f t="shared" si="110"/>
        <v>10155.804500728475</v>
      </c>
      <c r="CP103" s="126">
        <f t="shared" si="111"/>
        <v>10673.93836079372</v>
      </c>
      <c r="CQ103" s="126">
        <f t="shared" si="112"/>
        <v>11187.595749889375</v>
      </c>
      <c r="CR103" s="126">
        <f t="shared" si="113"/>
        <v>11695.869891351818</v>
      </c>
      <c r="CS103" s="126">
        <f t="shared" si="114"/>
        <v>12197.883114588807</v>
      </c>
      <c r="CT103" s="126">
        <f t="shared" si="115"/>
        <v>22480.003794937325</v>
      </c>
    </row>
    <row r="104" spans="1:98" outlineLevel="1">
      <c r="A104"/>
      <c r="B104" t="s">
        <v>74</v>
      </c>
      <c r="C104" s="5" t="s">
        <v>197</v>
      </c>
      <c r="D104" s="126">
        <f>'[2]Yearly HC Ethylene'!D104</f>
        <v>0</v>
      </c>
      <c r="E104" s="126">
        <f>'[2]Yearly HC Ethylene'!E104</f>
        <v>1332.346963939548</v>
      </c>
      <c r="F104" s="126">
        <f>'[2]Yearly HC Ethylene'!F104</f>
        <v>2599.0139421890708</v>
      </c>
      <c r="G104" s="126">
        <f>'[2]Yearly HC Ethylene'!G104</f>
        <v>3799.5698980488014</v>
      </c>
      <c r="H104" s="126">
        <f>'[2]Yearly HC Ethylene'!H104</f>
        <v>4933.58946322681</v>
      </c>
      <c r="I104" s="126">
        <f>'[2]Yearly HC Ethylene'!I104</f>
        <v>6000.6529031838145</v>
      </c>
      <c r="J104" s="126">
        <f>'[2]Yearly HC Ethylene'!J104</f>
        <v>7000.3460826380688</v>
      </c>
      <c r="K104" s="126">
        <f>'[2]Yearly HC Ethylene'!K104</f>
        <v>7932.2604312303956</v>
      </c>
      <c r="L104" s="126">
        <f>'[2]Yearly HC Ethylene'!L104</f>
        <v>8795.9929093479586</v>
      </c>
      <c r="M104" s="126">
        <f>'[2]Yearly HC Ethylene'!M104</f>
        <v>9591.1459741067956</v>
      </c>
      <c r="N104" s="126">
        <f>'[2]Yearly HC Ethylene'!N104</f>
        <v>10317.327545492051</v>
      </c>
      <c r="O104" s="126">
        <f>'[2]Yearly HC Ethylene'!O104</f>
        <v>9043.5311959011378</v>
      </c>
      <c r="P104" s="126">
        <f>'[2]Yearly HC Ethylene'!P104</f>
        <v>8005.1775444997038</v>
      </c>
      <c r="Q104" s="126">
        <f>'[2]Yearly HC Ethylene'!Q104</f>
        <v>6735.0830455538598</v>
      </c>
      <c r="R104" s="126">
        <f>'[2]Yearly HC Ethylene'!R104</f>
        <v>5446.015319792903</v>
      </c>
      <c r="S104" s="126">
        <f>'[2]Yearly HC Ethylene'!S104</f>
        <v>4137.9573577981864</v>
      </c>
      <c r="T104" s="126">
        <f>'[2]Yearly HC Ethylene'!T104</f>
        <v>2810.8929086555872</v>
      </c>
      <c r="U104" s="126">
        <f>'[2]Yearly HC Ethylene'!U104</f>
        <v>1464.8064746016244</v>
      </c>
      <c r="V104" s="126">
        <f>'[2]Yearly HC Ethylene'!V104</f>
        <v>99.683305695878516</v>
      </c>
      <c r="W104" s="126">
        <f>'[2]Yearly HC Ethylene'!W104</f>
        <v>-1284.4906054802486</v>
      </c>
      <c r="X104" s="126">
        <f>'[2]Yearly HC Ethylene'!X104</f>
        <v>-2687.7285290989239</v>
      </c>
      <c r="Y104" s="126">
        <f>'[2]Yearly HC Ethylene'!Y104</f>
        <v>-3678.4703045975912</v>
      </c>
      <c r="Z104" s="126">
        <f>'[2]Yearly HC Ethylene'!Z104</f>
        <v>-4664.0939001073348</v>
      </c>
      <c r="AA104" s="126">
        <f>'[2]Yearly HC Ethylene'!AA104</f>
        <v>-5664.0714523042334</v>
      </c>
      <c r="AB104" s="126">
        <f>'[2]Yearly HC Ethylene'!AB104</f>
        <v>-6678.4139202478909</v>
      </c>
      <c r="AC104" s="126">
        <f>'[2]Yearly HC Ethylene'!AC104</f>
        <v>-7707.1317049531135</v>
      </c>
      <c r="AD104" s="126">
        <f>'[2]Yearly HC Ethylene'!AD104</f>
        <v>-8750.2346533561358</v>
      </c>
      <c r="AE104" s="126">
        <f>'[2]Yearly HC Ethylene'!AE104</f>
        <v>-9807.7320622611733</v>
      </c>
      <c r="AF104" s="126">
        <f>'[2]Yearly HC Ethylene'!AF104</f>
        <v>-10879.632682267649</v>
      </c>
      <c r="AG104" s="126">
        <f>'[2]Yearly HC Ethylene'!AG104</f>
        <v>-11965.944721678072</v>
      </c>
      <c r="AH104" s="126">
        <f>'[2]Yearly HC Ethylene'!AH104</f>
        <v>-13066.675850386455</v>
      </c>
      <c r="AI104" s="126"/>
      <c r="AJ104" s="126">
        <f>'[3]Yearly HC Ethylene'!D104</f>
        <v>0</v>
      </c>
      <c r="AK104" s="126">
        <f>'[3]Yearly HC Ethylene'!E104</f>
        <v>400.37596178660897</v>
      </c>
      <c r="AL104" s="126">
        <f>'[3]Yearly HC Ethylene'!F104</f>
        <v>779.67023316053019</v>
      </c>
      <c r="AM104" s="126">
        <f>'[3]Yearly HC Ethylene'!G104</f>
        <v>1137.9950260574369</v>
      </c>
      <c r="AN104" s="126">
        <f>'[3]Yearly HC Ethylene'!H104</f>
        <v>1475.4625524130133</v>
      </c>
      <c r="AO104" s="126">
        <f>'[3]Yearly HC Ethylene'!I104</f>
        <v>1792.1850241629145</v>
      </c>
      <c r="AP104" s="126">
        <f>'[3]Yearly HC Ethylene'!J104</f>
        <v>2088.2746532428246</v>
      </c>
      <c r="AQ104" s="126">
        <f>'[3]Yearly HC Ethylene'!K104</f>
        <v>2363.8436515884168</v>
      </c>
      <c r="AR104" s="126">
        <f>'[3]Yearly HC Ethylene'!L104</f>
        <v>2619.0042311353536</v>
      </c>
      <c r="AS104" s="126">
        <f>'[3]Yearly HC Ethylene'!M104</f>
        <v>2853.8686038193046</v>
      </c>
      <c r="AT104" s="126">
        <f>'[3]Yearly HC Ethylene'!N104</f>
        <v>3068.5489815759611</v>
      </c>
      <c r="AU104" s="126">
        <f>'[3]Yearly HC Ethylene'!O104</f>
        <v>3755.5712927639252</v>
      </c>
      <c r="AV104" s="126">
        <f>'[3]Yearly HC Ethylene'!P104</f>
        <v>4470.7254104319618</v>
      </c>
      <c r="AW104" s="126">
        <f>'[3]Yearly HC Ethylene'!Q104</f>
        <v>4990.552754167049</v>
      </c>
      <c r="AX104" s="126">
        <f>'[3]Yearly HC Ethylene'!R104</f>
        <v>5429.4459428395967</v>
      </c>
      <c r="AY104" s="126">
        <f>'[3]Yearly HC Ethylene'!S104</f>
        <v>5787.8712923360617</v>
      </c>
      <c r="AZ104" s="126">
        <f>'[3]Yearly HC Ethylene'!T104</f>
        <v>6066.2951185428647</v>
      </c>
      <c r="BA104" s="126">
        <f>'[3]Yearly HC Ethylene'!U104</f>
        <v>6265.1837373464514</v>
      </c>
      <c r="BB104" s="126">
        <f>'[3]Yearly HC Ethylene'!V104</f>
        <v>6385.0034646332679</v>
      </c>
      <c r="BC104" s="126">
        <f>'[3]Yearly HC Ethylene'!W104</f>
        <v>6426.2206162897564</v>
      </c>
      <c r="BD104" s="126">
        <f>'[3]Yearly HC Ethylene'!X104</f>
        <v>6389.3015082023339</v>
      </c>
      <c r="BE104" s="126">
        <f>'[3]Yearly HC Ethylene'!Y104</f>
        <v>6323.0060803765191</v>
      </c>
      <c r="BF104" s="126">
        <f>'[3]Yearly HC Ethylene'!Z104</f>
        <v>6612.0642816889194</v>
      </c>
      <c r="BG104" s="126">
        <f>'[3]Yearly HC Ethylene'!AA104</f>
        <v>6773.9269541320718</v>
      </c>
      <c r="BH104" s="126">
        <f>'[3]Yearly HC Ethylene'!AB104</f>
        <v>6809.3532059859317</v>
      </c>
      <c r="BI104" s="126">
        <f>'[3]Yearly HC Ethylene'!AC104</f>
        <v>6719.1021455304544</v>
      </c>
      <c r="BJ104" s="126">
        <f>'[3]Yearly HC Ethylene'!AD104</f>
        <v>6503.9328810455954</v>
      </c>
      <c r="BK104" s="126">
        <f>'[3]Yearly HC Ethylene'!AE104</f>
        <v>6164.6045208113101</v>
      </c>
      <c r="BL104" s="126">
        <f>'[3]Yearly HC Ethylene'!AF104</f>
        <v>5701.8761731075392</v>
      </c>
      <c r="BM104" s="126">
        <f>'[3]Yearly HC Ethylene'!AG104</f>
        <v>5116.5069462142565</v>
      </c>
      <c r="BN104" s="126">
        <f>'[3]Yearly HC Ethylene'!AH104</f>
        <v>4409.2559484114317</v>
      </c>
      <c r="BO104" s="126"/>
      <c r="BP104" s="126">
        <f t="shared" si="85"/>
        <v>0</v>
      </c>
      <c r="BQ104" s="126">
        <f t="shared" si="86"/>
        <v>1732.722925726157</v>
      </c>
      <c r="BR104" s="126">
        <f t="shared" si="87"/>
        <v>3378.684175349601</v>
      </c>
      <c r="BS104" s="126">
        <f t="shared" si="88"/>
        <v>4937.5649241062383</v>
      </c>
      <c r="BT104" s="126">
        <f t="shared" si="89"/>
        <v>6409.0520156398234</v>
      </c>
      <c r="BU104" s="126">
        <f t="shared" si="90"/>
        <v>7792.837927346729</v>
      </c>
      <c r="BV104" s="126">
        <f t="shared" si="91"/>
        <v>9088.6207358808933</v>
      </c>
      <c r="BW104" s="126">
        <f t="shared" si="92"/>
        <v>10296.104082818812</v>
      </c>
      <c r="BX104" s="126">
        <f t="shared" si="93"/>
        <v>11414.997140483312</v>
      </c>
      <c r="BY104" s="126">
        <f t="shared" si="94"/>
        <v>12445.0145779261</v>
      </c>
      <c r="BZ104" s="126">
        <f t="shared" si="95"/>
        <v>13385.876527068012</v>
      </c>
      <c r="CA104" s="126">
        <f t="shared" si="96"/>
        <v>12799.102488665063</v>
      </c>
      <c r="CB104" s="126">
        <f t="shared" si="97"/>
        <v>12475.902954931666</v>
      </c>
      <c r="CC104" s="126">
        <f t="shared" si="98"/>
        <v>11725.635799720909</v>
      </c>
      <c r="CD104" s="126">
        <f t="shared" si="99"/>
        <v>10875.4612626325</v>
      </c>
      <c r="CE104" s="126">
        <f t="shared" si="100"/>
        <v>9925.8286501342482</v>
      </c>
      <c r="CF104" s="126">
        <f t="shared" si="101"/>
        <v>8877.1880271984519</v>
      </c>
      <c r="CG104" s="126">
        <f t="shared" si="102"/>
        <v>7729.9902119480757</v>
      </c>
      <c r="CH104" s="126">
        <f t="shared" si="103"/>
        <v>6484.6867703291464</v>
      </c>
      <c r="CI104" s="126">
        <f t="shared" si="104"/>
        <v>5141.7300108095078</v>
      </c>
      <c r="CJ104" s="126">
        <f t="shared" si="105"/>
        <v>3701.57297910341</v>
      </c>
      <c r="CK104" s="126">
        <f t="shared" si="106"/>
        <v>2644.5357757789279</v>
      </c>
      <c r="CL104" s="126">
        <f t="shared" si="107"/>
        <v>1947.9703815815847</v>
      </c>
      <c r="CM104" s="126">
        <f t="shared" si="108"/>
        <v>1109.8555018278385</v>
      </c>
      <c r="CN104" s="126">
        <f t="shared" si="109"/>
        <v>130.93928573804078</v>
      </c>
      <c r="CO104" s="126">
        <f t="shared" si="110"/>
        <v>-988.02955942265908</v>
      </c>
      <c r="CP104" s="126">
        <f t="shared" si="111"/>
        <v>-2246.3017723105404</v>
      </c>
      <c r="CQ104" s="126">
        <f t="shared" si="112"/>
        <v>-3643.1275414498632</v>
      </c>
      <c r="CR104" s="126">
        <f t="shared" si="113"/>
        <v>-5177.75650916011</v>
      </c>
      <c r="CS104" s="126">
        <f t="shared" si="114"/>
        <v>-6849.4377754638153</v>
      </c>
      <c r="CT104" s="126">
        <f t="shared" si="115"/>
        <v>-8657.4199019750231</v>
      </c>
    </row>
    <row r="105" spans="1:98" s="14" customFormat="1">
      <c r="A105" s="10"/>
      <c r="B105" s="10" t="s">
        <v>71</v>
      </c>
      <c r="C105" s="11" t="s">
        <v>197</v>
      </c>
      <c r="D105" s="133">
        <f>'[2]Yearly HC Ethylene'!D105</f>
        <v>582875.6940607368</v>
      </c>
      <c r="E105" s="133">
        <f>'[2]Yearly HC Ethylene'!E105</f>
        <v>589231.16463164799</v>
      </c>
      <c r="F105" s="133">
        <f>'[2]Yearly HC Ethylene'!F105</f>
        <v>595726.38633915316</v>
      </c>
      <c r="G105" s="133">
        <f>'[2]Yearly HC Ethylene'!G105</f>
        <v>602363.27697653486</v>
      </c>
      <c r="H105" s="133">
        <f>'[2]Yearly HC Ethylene'!H105</f>
        <v>609143.74887083401</v>
      </c>
      <c r="I105" s="133">
        <f>'[2]Yearly HC Ethylene'!I105</f>
        <v>616069.7088455623</v>
      </c>
      <c r="J105" s="133">
        <f>'[2]Yearly HC Ethylene'!J105</f>
        <v>623143.05817926291</v>
      </c>
      <c r="K105" s="133">
        <f>'[2]Yearly HC Ethylene'!K105</f>
        <v>630365.69255983154</v>
      </c>
      <c r="L105" s="133">
        <f>'[2]Yearly HC Ethylene'!L105</f>
        <v>637739.50203450758</v>
      </c>
      <c r="M105" s="133">
        <f>'[2]Yearly HC Ethylene'!M105</f>
        <v>645266.37095543975</v>
      </c>
      <c r="N105" s="133">
        <f>'[2]Yearly HC Ethylene'!N105</f>
        <v>652948.17792073498</v>
      </c>
      <c r="O105" s="133">
        <f>'[2]Yearly HC Ethylene'!O105</f>
        <v>657224.61303534196</v>
      </c>
      <c r="P105" s="133">
        <f>'[2]Yearly HC Ethylene'!P105</f>
        <v>661156.85382279963</v>
      </c>
      <c r="Q105" s="133">
        <f>'[2]Yearly HC Ethylene'!Q105</f>
        <v>665224.31783353572</v>
      </c>
      <c r="R105" s="133">
        <f>'[2]Yearly HC Ethylene'!R105</f>
        <v>669198.46958899568</v>
      </c>
      <c r="S105" s="133">
        <f>'[2]Yearly HC Ethylene'!S105</f>
        <v>673076.32455083728</v>
      </c>
      <c r="T105" s="133">
        <f>'[2]Yearly HC Ethylene'!T105</f>
        <v>676854.84708946501</v>
      </c>
      <c r="U105" s="133">
        <f>'[2]Yearly HC Ethylene'!U105</f>
        <v>680530.95115914661</v>
      </c>
      <c r="V105" s="133">
        <f>'[2]Yearly HC Ethylene'!V105</f>
        <v>684101.50103401556</v>
      </c>
      <c r="W105" s="133">
        <f>'[2]Yearly HC Ethylene'!W105</f>
        <v>687563.31210737745</v>
      </c>
      <c r="X105" s="133">
        <f>'[2]Yearly HC Ethylene'!X105</f>
        <v>690913.1517568205</v>
      </c>
      <c r="Y105" s="133">
        <f>'[2]Yearly HC Ethylene'!Y105</f>
        <v>679544.04435692285</v>
      </c>
      <c r="Z105" s="133">
        <f>'[2]Yearly HC Ethylene'!Z105</f>
        <v>667864.09321084828</v>
      </c>
      <c r="AA105" s="133">
        <f>'[2]Yearly HC Ethylene'!AA105</f>
        <v>655964.85420364747</v>
      </c>
      <c r="AB105" s="133">
        <f>'[2]Yearly HC Ethylene'!AB105</f>
        <v>643789.39555925841</v>
      </c>
      <c r="AC105" s="133">
        <f>'[2]Yearly HC Ethylene'!AC105</f>
        <v>631341.77109189227</v>
      </c>
      <c r="AD105" s="133">
        <f>'[2]Yearly HC Ethylene'!AD105</f>
        <v>618626.42845813755</v>
      </c>
      <c r="AE105" s="133">
        <f>'[2]Yearly HC Ethylene'!AE105</f>
        <v>605648.22760094248</v>
      </c>
      <c r="AF105" s="133">
        <f>'[2]Yearly HC Ethylene'!AF105</f>
        <v>592412.45982432947</v>
      </c>
      <c r="AG105" s="133">
        <f>'[2]Yearly HC Ethylene'!AG105</f>
        <v>578924.86751619494</v>
      </c>
      <c r="AH105" s="133">
        <f>'[2]Yearly HC Ethylene'!AH105</f>
        <v>565191.66453701595</v>
      </c>
      <c r="AI105" s="126"/>
      <c r="AJ105" s="133">
        <f>'[3]Yearly HC Ethylene'!D105</f>
        <v>93277.946794923075</v>
      </c>
      <c r="AK105" s="133">
        <f>'[3]Yearly HC Ethylene'!E105</f>
        <v>94117.228449720133</v>
      </c>
      <c r="AL105" s="133">
        <f>'[3]Yearly HC Ethylene'!F105</f>
        <v>94991.719036932918</v>
      </c>
      <c r="AM105" s="133">
        <f>'[3]Yearly HC Ethylene'!G105</f>
        <v>95901.455003616691</v>
      </c>
      <c r="AN105" s="133">
        <f>'[3]Yearly HC Ethylene'!H105</f>
        <v>96846.473515742211</v>
      </c>
      <c r="AO105" s="133">
        <f>'[3]Yearly HC Ethylene'!I105</f>
        <v>97826.812443079587</v>
      </c>
      <c r="AP105" s="133">
        <f>'[3]Yearly HC Ethylene'!J105</f>
        <v>98842.510343458969</v>
      </c>
      <c r="AQ105" s="133">
        <f>'[3]Yearly HC Ethylene'!K105</f>
        <v>99893.606446393707</v>
      </c>
      <c r="AR105" s="133">
        <f>'[3]Yearly HC Ethylene'!L105</f>
        <v>100980.14063605128</v>
      </c>
      <c r="AS105" s="133">
        <f>'[3]Yearly HC Ethylene'!M105</f>
        <v>102102.15343355708</v>
      </c>
      <c r="AT105" s="133">
        <f>'[3]Yearly HC Ethylene'!N105</f>
        <v>103259.68597861551</v>
      </c>
      <c r="AU105" s="133">
        <f>'[3]Yearly HC Ethylene'!O105</f>
        <v>103048.68073568985</v>
      </c>
      <c r="AV105" s="133">
        <f>'[3]Yearly HC Ethylene'!P105</f>
        <v>102791.49986150794</v>
      </c>
      <c r="AW105" s="133">
        <f>'[3]Yearly HC Ethylene'!Q105</f>
        <v>102712.90894719647</v>
      </c>
      <c r="AX105" s="133">
        <f>'[3]Yearly HC Ethylene'!R105</f>
        <v>102696.5779625693</v>
      </c>
      <c r="AY105" s="133">
        <f>'[3]Yearly HC Ethylene'!S105</f>
        <v>102741.51508124756</v>
      </c>
      <c r="AZ105" s="133">
        <f>'[3]Yearly HC Ethylene'!T105</f>
        <v>102846.72160955703</v>
      </c>
      <c r="BA105" s="133">
        <f>'[3]Yearly HC Ethylene'!U105</f>
        <v>103011.19208746964</v>
      </c>
      <c r="BB105" s="133">
        <f>'[3]Yearly HC Ethylene'!V105</f>
        <v>103233.91439921361</v>
      </c>
      <c r="BC105" s="133">
        <f>'[3]Yearly HC Ethylene'!W105</f>
        <v>103513.86989394063</v>
      </c>
      <c r="BD105" s="133">
        <f>'[3]Yearly HC Ethylene'!X105</f>
        <v>103850.03351685106</v>
      </c>
      <c r="BE105" s="133">
        <f>'[3]Yearly HC Ethylene'!Y105</f>
        <v>101893.41195133705</v>
      </c>
      <c r="BF105" s="133">
        <f>'[3]Yearly HC Ethylene'!Z105</f>
        <v>99531.033651650374</v>
      </c>
      <c r="BG105" s="133">
        <f>'[3]Yearly HC Ethylene'!AA105</f>
        <v>97257.18949291679</v>
      </c>
      <c r="BH105" s="133">
        <f>'[3]Yearly HC Ethylene'!AB105</f>
        <v>95062.511818382845</v>
      </c>
      <c r="BI105" s="133">
        <f>'[3]Yearly HC Ethylene'!AC105</f>
        <v>92946.888803796173</v>
      </c>
      <c r="BJ105" s="133">
        <f>'[3]Yearly HC Ethylene'!AD105</f>
        <v>90910.275852103732</v>
      </c>
      <c r="BK105" s="133">
        <f>'[3]Yearly HC Ethylene'!AE105</f>
        <v>88952.698485305154</v>
      </c>
      <c r="BL105" s="133">
        <f>'[3]Yearly HC Ethylene'!AF105</f>
        <v>87074.255334354282</v>
      </c>
      <c r="BM105" s="133">
        <f>'[3]Yearly HC Ethylene'!AG105</f>
        <v>85275.121229927317</v>
      </c>
      <c r="BN105" s="133">
        <f>'[3]Yearly HC Ethylene'!AH105</f>
        <v>73768.333544810797</v>
      </c>
      <c r="BO105" s="127"/>
      <c r="BP105" s="133">
        <f t="shared" si="85"/>
        <v>676153.64085565985</v>
      </c>
      <c r="BQ105" s="133">
        <f t="shared" si="86"/>
        <v>683348.39308136818</v>
      </c>
      <c r="BR105" s="133">
        <f t="shared" si="87"/>
        <v>690718.10537608608</v>
      </c>
      <c r="BS105" s="133">
        <f t="shared" si="88"/>
        <v>698264.7319801515</v>
      </c>
      <c r="BT105" s="133">
        <f t="shared" si="89"/>
        <v>705990.22238657624</v>
      </c>
      <c r="BU105" s="133">
        <f t="shared" si="90"/>
        <v>713896.52128864184</v>
      </c>
      <c r="BV105" s="133">
        <f t="shared" si="91"/>
        <v>721985.56852272188</v>
      </c>
      <c r="BW105" s="133">
        <f t="shared" si="92"/>
        <v>730259.29900622531</v>
      </c>
      <c r="BX105" s="133">
        <f t="shared" si="93"/>
        <v>738719.64267055888</v>
      </c>
      <c r="BY105" s="133">
        <f t="shared" si="94"/>
        <v>747368.52438899688</v>
      </c>
      <c r="BZ105" s="133">
        <f t="shared" si="95"/>
        <v>756207.86389935052</v>
      </c>
      <c r="CA105" s="133">
        <f t="shared" si="96"/>
        <v>760273.29377103178</v>
      </c>
      <c r="CB105" s="133">
        <f t="shared" si="97"/>
        <v>763948.35368430754</v>
      </c>
      <c r="CC105" s="133">
        <f t="shared" si="98"/>
        <v>767937.22678073216</v>
      </c>
      <c r="CD105" s="133">
        <f t="shared" si="99"/>
        <v>771895.04755156499</v>
      </c>
      <c r="CE105" s="133">
        <f t="shared" si="100"/>
        <v>775817.83963208483</v>
      </c>
      <c r="CF105" s="133">
        <f t="shared" si="101"/>
        <v>779701.56869902206</v>
      </c>
      <c r="CG105" s="133">
        <f t="shared" si="102"/>
        <v>783542.14324661624</v>
      </c>
      <c r="CH105" s="133">
        <f t="shared" si="103"/>
        <v>787335.41543322918</v>
      </c>
      <c r="CI105" s="133">
        <f t="shared" si="104"/>
        <v>791077.18200131808</v>
      </c>
      <c r="CJ105" s="133">
        <f t="shared" si="105"/>
        <v>794763.18527367152</v>
      </c>
      <c r="CK105" s="133">
        <f t="shared" si="106"/>
        <v>781437.45630825986</v>
      </c>
      <c r="CL105" s="133">
        <f t="shared" si="107"/>
        <v>767395.1268624987</v>
      </c>
      <c r="CM105" s="133">
        <f t="shared" si="108"/>
        <v>753222.04369656427</v>
      </c>
      <c r="CN105" s="133">
        <f t="shared" si="109"/>
        <v>738851.9073776413</v>
      </c>
      <c r="CO105" s="133">
        <f t="shared" si="110"/>
        <v>724288.65989568841</v>
      </c>
      <c r="CP105" s="133">
        <f t="shared" si="111"/>
        <v>709536.70431024127</v>
      </c>
      <c r="CQ105" s="133">
        <f t="shared" si="112"/>
        <v>694600.92608624767</v>
      </c>
      <c r="CR105" s="133">
        <f t="shared" si="113"/>
        <v>679486.71515868371</v>
      </c>
      <c r="CS105" s="133">
        <f t="shared" si="114"/>
        <v>664199.98874612222</v>
      </c>
      <c r="CT105" s="133">
        <f t="shared" si="115"/>
        <v>638959.99808182672</v>
      </c>
    </row>
    <row r="106" spans="1:98" s="13" customFormat="1">
      <c r="A106" s="380" t="s">
        <v>115</v>
      </c>
      <c r="B106" s="6" t="s">
        <v>116</v>
      </c>
      <c r="C106" s="7" t="s">
        <v>197</v>
      </c>
      <c r="D106" s="125">
        <f>'[2]Yearly HC Ethylene'!D106</f>
        <v>36825.842975206615</v>
      </c>
      <c r="E106" s="125">
        <f>'[2]Yearly HC Ethylene'!E106</f>
        <v>35838.319571503016</v>
      </c>
      <c r="F106" s="125">
        <f>'[2]Yearly HC Ethylene'!F106</f>
        <v>34911.838709865806</v>
      </c>
      <c r="G106" s="125">
        <f>'[2]Yearly HC Ethylene'!G106</f>
        <v>34048.223228105046</v>
      </c>
      <c r="H106" s="125">
        <f>'[2]Yearly HC Ethylene'!H106</f>
        <v>33249.255514049073</v>
      </c>
      <c r="I106" s="125">
        <f>'[2]Yearly HC Ethylene'!I106</f>
        <v>32516.677857478946</v>
      </c>
      <c r="J106" s="125">
        <f>'[2]Yearly HC Ethylene'!J106</f>
        <v>31852.192799655593</v>
      </c>
      <c r="K106" s="125">
        <f>'[2]Yearly HC Ethylene'!K106</f>
        <v>31257.463480443817</v>
      </c>
      <c r="L106" s="125">
        <f>'[2]Yearly HC Ethylene'!L106</f>
        <v>30734.113983038704</v>
      </c>
      <c r="M106" s="125">
        <f>'[2]Yearly HC Ethylene'!M106</f>
        <v>30283.729676298339</v>
      </c>
      <c r="N106" s="125">
        <f>'[2]Yearly HC Ethylene'!N106</f>
        <v>29907.857554687762</v>
      </c>
      <c r="O106" s="125">
        <f>'[2]Yearly HC Ethylene'!O106</f>
        <v>31222.889007850928</v>
      </c>
      <c r="P106" s="125">
        <f>'[2]Yearly HC Ethylene'!P106</f>
        <v>32299.941595336597</v>
      </c>
      <c r="Q106" s="125">
        <f>'[2]Yearly HC Ethylene'!Q106</f>
        <v>33616.055460087919</v>
      </c>
      <c r="R106" s="125">
        <f>'[2]Yearly HC Ethylene'!R106</f>
        <v>34950.465145832393</v>
      </c>
      <c r="S106" s="125">
        <f>'[2]Yearly HC Ethylene'!S106</f>
        <v>36303.483877647115</v>
      </c>
      <c r="T106" s="125">
        <f>'[2]Yearly HC Ethylene'!T106</f>
        <v>37675.393049052174</v>
      </c>
      <c r="U106" s="125">
        <f>'[2]Yearly HC Ethylene'!U106</f>
        <v>39066.442779181751</v>
      </c>
      <c r="V106" s="125">
        <f>'[2]Yearly HC Ethylene'!V106</f>
        <v>40476.852471607184</v>
      </c>
      <c r="W106" s="125">
        <f>'[2]Yearly HC Ethylene'!W106</f>
        <v>41906.811374911762</v>
      </c>
      <c r="X106" s="125">
        <f>'[2]Yearly HC Ethylene'!X106</f>
        <v>43356.47914512334</v>
      </c>
      <c r="Y106" s="125">
        <f>'[2]Yearly HC Ethylene'!Y106</f>
        <v>43459.603947369797</v>
      </c>
      <c r="Z106" s="125">
        <f>'[2]Yearly HC Ethylene'!Z106</f>
        <v>43548.213153508674</v>
      </c>
      <c r="AA106" s="125">
        <f>'[2]Yearly HC Ethylene'!AA106</f>
        <v>43675.581927654261</v>
      </c>
      <c r="AB106" s="125">
        <f>'[2]Yearly HC Ethylene'!AB106</f>
        <v>43811.553652172173</v>
      </c>
      <c r="AC106" s="125">
        <f>'[2]Yearly HC Ethylene'!AC106</f>
        <v>43956.637966424591</v>
      </c>
      <c r="AD106" s="125">
        <f>'[2]Yearly HC Ethylene'!AD106</f>
        <v>44111.309378041798</v>
      </c>
      <c r="AE106" s="125">
        <f>'[2]Yearly HC Ethylene'!AE106</f>
        <v>44276.010431045652</v>
      </c>
      <c r="AF106" s="125">
        <f>'[2]Yearly HC Ethylene'!AF106</f>
        <v>44451.154926005904</v>
      </c>
      <c r="AG106" s="125">
        <f>'[2]Yearly HC Ethylene'!AG106</f>
        <v>44637.131191442721</v>
      </c>
      <c r="AH106" s="125">
        <f>'[2]Yearly HC Ethylene'!AH106</f>
        <v>44834.305405749197</v>
      </c>
      <c r="AI106" s="126"/>
      <c r="AJ106" s="125">
        <f>'[3]Yearly HC Ethylene'!D106</f>
        <v>7235.2520821644748</v>
      </c>
      <c r="AK106" s="125">
        <f>'[3]Yearly HC Ethylene'!E106</f>
        <v>6914.4386479821233</v>
      </c>
      <c r="AL106" s="125">
        <f>'[3]Yearly HC Ethylene'!F106</f>
        <v>6615.1358809843368</v>
      </c>
      <c r="AM106" s="125">
        <f>'[3]Yearly HC Ethylene'!G106</f>
        <v>6337.252939429698</v>
      </c>
      <c r="AN106" s="125">
        <f>'[3]Yearly HC Ethylene'!H106</f>
        <v>6080.6990390651281</v>
      </c>
      <c r="AO106" s="125">
        <f>'[3]Yearly HC Ethylene'!I106</f>
        <v>5845.3834519534084</v>
      </c>
      <c r="AP106" s="125">
        <f>'[3]Yearly HC Ethylene'!J106</f>
        <v>5631.2155052522921</v>
      </c>
      <c r="AQ106" s="125">
        <f>'[3]Yearly HC Ethylene'!K106</f>
        <v>5438.1045799442454</v>
      </c>
      <c r="AR106" s="125">
        <f>'[3]Yearly HC Ethylene'!L106</f>
        <v>5265.9601095155467</v>
      </c>
      <c r="AS106" s="125">
        <f>'[3]Yearly HC Ethylene'!M106</f>
        <v>5114.6915785836463</v>
      </c>
      <c r="AT106" s="125">
        <f>'[3]Yearly HC Ethylene'!N106</f>
        <v>4984.2085214715698</v>
      </c>
      <c r="AU106" s="125">
        <f>'[3]Yearly HC Ethylene'!O106</f>
        <v>4294.4850397345544</v>
      </c>
      <c r="AV106" s="125">
        <f>'[3]Yearly HC Ethylene'!P106</f>
        <v>3574.1057094917815</v>
      </c>
      <c r="AW106" s="125">
        <f>'[3]Yearly HC Ethylene'!Q106</f>
        <v>3047.9209382494701</v>
      </c>
      <c r="AX106" s="125">
        <f>'[3]Yearly HC Ethylene'!R106</f>
        <v>2600.4304727950657</v>
      </c>
      <c r="AY106" s="125">
        <f>'[3]Yearly HC Ethylene'!S106</f>
        <v>2231.1579046946681</v>
      </c>
      <c r="AZ106" s="125">
        <f>'[3]Yearly HC Ethylene'!T106</f>
        <v>1939.6260734666339</v>
      </c>
      <c r="BA106" s="125">
        <f>'[3]Yearly HC Ethylene'!U106</f>
        <v>1725.3570720590687</v>
      </c>
      <c r="BB106" s="125">
        <f>'[3]Yearly HC Ethylene'!V106</f>
        <v>1587.8722531082385</v>
      </c>
      <c r="BC106" s="125">
        <f>'[3]Yearly HC Ethylene'!W106</f>
        <v>1526.6922360079934</v>
      </c>
      <c r="BD106" s="125">
        <f>'[3]Yearly HC Ethylene'!X106</f>
        <v>1541.3369148212605</v>
      </c>
      <c r="BE106" s="125">
        <f>'[3]Yearly HC Ethylene'!Y106</f>
        <v>1374.037310692871</v>
      </c>
      <c r="BF106" s="125">
        <f>'[3]Yearly HC Ethylene'!Z106</f>
        <v>846.36270528329442</v>
      </c>
      <c r="BG106" s="125">
        <f>'[3]Yearly HC Ethylene'!AA106</f>
        <v>449.30277739498251</v>
      </c>
      <c r="BH106" s="125">
        <f>'[3]Yearly HC Ethylene'!AB106</f>
        <v>175.39830620235898</v>
      </c>
      <c r="BI106" s="125">
        <f>'[3]Yearly HC Ethylene'!AC106</f>
        <v>24.03420900256242</v>
      </c>
      <c r="BJ106" s="125">
        <f>'[3]Yearly HC Ethylene'!AD106</f>
        <v>-5.4012911337758851</v>
      </c>
      <c r="BK106" s="125">
        <f>'[3]Yearly HC Ethylene'!AE106</f>
        <v>86.483519539135159</v>
      </c>
      <c r="BL106" s="125">
        <f>'[3]Yearly HC Ethylene'!AF106</f>
        <v>299.0840391951233</v>
      </c>
      <c r="BM106" s="125">
        <f>'[3]Yearly HC Ethylene'!AG106</f>
        <v>631.79955325924766</v>
      </c>
      <c r="BN106" s="125">
        <f>'[3]Yearly HC Ethylene'!AH106</f>
        <v>-5938.0449709850136</v>
      </c>
      <c r="BO106" s="125"/>
      <c r="BP106" s="125">
        <f t="shared" si="85"/>
        <v>44061.095057371087</v>
      </c>
      <c r="BQ106" s="125">
        <f t="shared" si="86"/>
        <v>42752.758219485142</v>
      </c>
      <c r="BR106" s="125">
        <f t="shared" si="87"/>
        <v>41526.974590850143</v>
      </c>
      <c r="BS106" s="125">
        <f t="shared" si="88"/>
        <v>40385.47616753474</v>
      </c>
      <c r="BT106" s="125">
        <f t="shared" si="89"/>
        <v>39329.954553114199</v>
      </c>
      <c r="BU106" s="125">
        <f t="shared" si="90"/>
        <v>38362.061309432356</v>
      </c>
      <c r="BV106" s="125">
        <f t="shared" si="91"/>
        <v>37483.408304907884</v>
      </c>
      <c r="BW106" s="125">
        <f t="shared" si="92"/>
        <v>36695.568060388061</v>
      </c>
      <c r="BX106" s="125">
        <f t="shared" si="93"/>
        <v>36000.074092554249</v>
      </c>
      <c r="BY106" s="125">
        <f t="shared" si="94"/>
        <v>35398.421254881985</v>
      </c>
      <c r="BZ106" s="125">
        <f t="shared" si="95"/>
        <v>34892.066076159332</v>
      </c>
      <c r="CA106" s="125">
        <f t="shared" si="96"/>
        <v>35517.374047585487</v>
      </c>
      <c r="CB106" s="125">
        <f t="shared" si="97"/>
        <v>35874.047304828375</v>
      </c>
      <c r="CC106" s="125">
        <f t="shared" si="98"/>
        <v>36663.976398337385</v>
      </c>
      <c r="CD106" s="125">
        <f t="shared" si="99"/>
        <v>37550.895618627459</v>
      </c>
      <c r="CE106" s="125">
        <f t="shared" si="100"/>
        <v>38534.641782341787</v>
      </c>
      <c r="CF106" s="125">
        <f t="shared" si="101"/>
        <v>39615.01912251881</v>
      </c>
      <c r="CG106" s="125">
        <f t="shared" si="102"/>
        <v>40791.799851240823</v>
      </c>
      <c r="CH106" s="125">
        <f t="shared" si="103"/>
        <v>42064.724724715423</v>
      </c>
      <c r="CI106" s="125">
        <f t="shared" si="104"/>
        <v>43433.503610919754</v>
      </c>
      <c r="CJ106" s="125">
        <f t="shared" si="105"/>
        <v>44897.816059944598</v>
      </c>
      <c r="CK106" s="125">
        <f t="shared" si="106"/>
        <v>44833.641258062664</v>
      </c>
      <c r="CL106" s="125">
        <f t="shared" si="107"/>
        <v>44394.57585879197</v>
      </c>
      <c r="CM106" s="125">
        <f t="shared" si="108"/>
        <v>44124.88470504924</v>
      </c>
      <c r="CN106" s="125">
        <f t="shared" si="109"/>
        <v>43986.951958374535</v>
      </c>
      <c r="CO106" s="125">
        <f t="shared" si="110"/>
        <v>43980.672175427157</v>
      </c>
      <c r="CP106" s="125">
        <f t="shared" si="111"/>
        <v>44105.908086908021</v>
      </c>
      <c r="CQ106" s="125">
        <f t="shared" si="112"/>
        <v>44362.493950584787</v>
      </c>
      <c r="CR106" s="125">
        <f t="shared" si="113"/>
        <v>44750.238965201024</v>
      </c>
      <c r="CS106" s="125">
        <f t="shared" si="114"/>
        <v>45268.930744701967</v>
      </c>
      <c r="CT106" s="125">
        <f t="shared" si="115"/>
        <v>38896.260434764183</v>
      </c>
    </row>
    <row r="107" spans="1:98">
      <c r="A107" s="381"/>
      <c r="B107" s="1" t="s">
        <v>117</v>
      </c>
      <c r="C107" s="5" t="s">
        <v>197</v>
      </c>
      <c r="D107" s="126">
        <f>'[2]Yearly HC Ethylene'!D107</f>
        <v>0</v>
      </c>
      <c r="E107" s="126">
        <f>'[2]Yearly HC Ethylene'!E107</f>
        <v>0</v>
      </c>
      <c r="F107" s="126">
        <f>'[2]Yearly HC Ethylene'!F107</f>
        <v>0</v>
      </c>
      <c r="G107" s="126">
        <f>'[2]Yearly HC Ethylene'!G107</f>
        <v>0</v>
      </c>
      <c r="H107" s="126">
        <f>'[2]Yearly HC Ethylene'!H107</f>
        <v>0</v>
      </c>
      <c r="I107" s="126">
        <f>'[2]Yearly HC Ethylene'!I107</f>
        <v>0</v>
      </c>
      <c r="J107" s="126">
        <f>'[2]Yearly HC Ethylene'!J107</f>
        <v>0</v>
      </c>
      <c r="K107" s="126">
        <f>'[2]Yearly HC Ethylene'!K107</f>
        <v>0</v>
      </c>
      <c r="L107" s="126">
        <f>'[2]Yearly HC Ethylene'!L107</f>
        <v>0</v>
      </c>
      <c r="M107" s="126">
        <f>'[2]Yearly HC Ethylene'!M107</f>
        <v>0</v>
      </c>
      <c r="N107" s="126">
        <f>'[2]Yearly HC Ethylene'!N107</f>
        <v>0</v>
      </c>
      <c r="O107" s="126">
        <f>'[2]Yearly HC Ethylene'!O107</f>
        <v>0</v>
      </c>
      <c r="P107" s="126">
        <f>'[2]Yearly HC Ethylene'!P107</f>
        <v>0</v>
      </c>
      <c r="Q107" s="126">
        <f>'[2]Yearly HC Ethylene'!Q107</f>
        <v>0</v>
      </c>
      <c r="R107" s="126">
        <f>'[2]Yearly HC Ethylene'!R107</f>
        <v>0</v>
      </c>
      <c r="S107" s="126">
        <f>'[2]Yearly HC Ethylene'!S107</f>
        <v>0</v>
      </c>
      <c r="T107" s="126">
        <f>'[2]Yearly HC Ethylene'!T107</f>
        <v>0</v>
      </c>
      <c r="U107" s="126">
        <f>'[2]Yearly HC Ethylene'!U107</f>
        <v>0</v>
      </c>
      <c r="V107" s="126">
        <f>'[2]Yearly HC Ethylene'!V107</f>
        <v>0</v>
      </c>
      <c r="W107" s="126">
        <f>'[2]Yearly HC Ethylene'!W107</f>
        <v>0</v>
      </c>
      <c r="X107" s="126">
        <f>'[2]Yearly HC Ethylene'!X107</f>
        <v>0</v>
      </c>
      <c r="Y107" s="126">
        <f>'[2]Yearly HC Ethylene'!Y107</f>
        <v>0</v>
      </c>
      <c r="Z107" s="126">
        <f>'[2]Yearly HC Ethylene'!Z107</f>
        <v>0</v>
      </c>
      <c r="AA107" s="126">
        <f>'[2]Yearly HC Ethylene'!AA107</f>
        <v>0</v>
      </c>
      <c r="AB107" s="126">
        <f>'[2]Yearly HC Ethylene'!AB107</f>
        <v>0</v>
      </c>
      <c r="AC107" s="126">
        <f>'[2]Yearly HC Ethylene'!AC107</f>
        <v>0</v>
      </c>
      <c r="AD107" s="126">
        <f>'[2]Yearly HC Ethylene'!AD107</f>
        <v>0</v>
      </c>
      <c r="AE107" s="126">
        <f>'[2]Yearly HC Ethylene'!AE107</f>
        <v>0</v>
      </c>
      <c r="AF107" s="126">
        <f>'[2]Yearly HC Ethylene'!AF107</f>
        <v>0</v>
      </c>
      <c r="AG107" s="126">
        <f>'[2]Yearly HC Ethylene'!AG107</f>
        <v>0</v>
      </c>
      <c r="AH107" s="126">
        <f>'[2]Yearly HC Ethylene'!AH107</f>
        <v>0</v>
      </c>
      <c r="AI107" s="126"/>
      <c r="AJ107" s="126">
        <f>'[3]Yearly HC Ethylene'!D107</f>
        <v>0</v>
      </c>
      <c r="AK107" s="126">
        <f>'[3]Yearly HC Ethylene'!E107</f>
        <v>0</v>
      </c>
      <c r="AL107" s="126">
        <f>'[3]Yearly HC Ethylene'!F107</f>
        <v>0</v>
      </c>
      <c r="AM107" s="126">
        <f>'[3]Yearly HC Ethylene'!G107</f>
        <v>0</v>
      </c>
      <c r="AN107" s="126">
        <f>'[3]Yearly HC Ethylene'!H107</f>
        <v>0</v>
      </c>
      <c r="AO107" s="126">
        <f>'[3]Yearly HC Ethylene'!I107</f>
        <v>0</v>
      </c>
      <c r="AP107" s="126">
        <f>'[3]Yearly HC Ethylene'!J107</f>
        <v>0</v>
      </c>
      <c r="AQ107" s="126">
        <f>'[3]Yearly HC Ethylene'!K107</f>
        <v>0</v>
      </c>
      <c r="AR107" s="126">
        <f>'[3]Yearly HC Ethylene'!L107</f>
        <v>0</v>
      </c>
      <c r="AS107" s="126">
        <f>'[3]Yearly HC Ethylene'!M107</f>
        <v>0</v>
      </c>
      <c r="AT107" s="126">
        <f>'[3]Yearly HC Ethylene'!N107</f>
        <v>0</v>
      </c>
      <c r="AU107" s="126">
        <f>'[3]Yearly HC Ethylene'!O107</f>
        <v>0</v>
      </c>
      <c r="AV107" s="126">
        <f>'[3]Yearly HC Ethylene'!P107</f>
        <v>0</v>
      </c>
      <c r="AW107" s="126">
        <f>'[3]Yearly HC Ethylene'!Q107</f>
        <v>0</v>
      </c>
      <c r="AX107" s="126">
        <f>'[3]Yearly HC Ethylene'!R107</f>
        <v>0</v>
      </c>
      <c r="AY107" s="126">
        <f>'[3]Yearly HC Ethylene'!S107</f>
        <v>0</v>
      </c>
      <c r="AZ107" s="126">
        <f>'[3]Yearly HC Ethylene'!T107</f>
        <v>0</v>
      </c>
      <c r="BA107" s="126">
        <f>'[3]Yearly HC Ethylene'!U107</f>
        <v>0</v>
      </c>
      <c r="BB107" s="126">
        <f>'[3]Yearly HC Ethylene'!V107</f>
        <v>0</v>
      </c>
      <c r="BC107" s="126">
        <f>'[3]Yearly HC Ethylene'!W107</f>
        <v>0</v>
      </c>
      <c r="BD107" s="126">
        <f>'[3]Yearly HC Ethylene'!X107</f>
        <v>0</v>
      </c>
      <c r="BE107" s="126">
        <f>'[3]Yearly HC Ethylene'!Y107</f>
        <v>0</v>
      </c>
      <c r="BF107" s="126">
        <f>'[3]Yearly HC Ethylene'!Z107</f>
        <v>0</v>
      </c>
      <c r="BG107" s="126">
        <f>'[3]Yearly HC Ethylene'!AA107</f>
        <v>0</v>
      </c>
      <c r="BH107" s="126">
        <f>'[3]Yearly HC Ethylene'!AB107</f>
        <v>0</v>
      </c>
      <c r="BI107" s="126">
        <f>'[3]Yearly HC Ethylene'!AC107</f>
        <v>0</v>
      </c>
      <c r="BJ107" s="126">
        <f>'[3]Yearly HC Ethylene'!AD107</f>
        <v>0</v>
      </c>
      <c r="BK107" s="126">
        <f>'[3]Yearly HC Ethylene'!AE107</f>
        <v>0</v>
      </c>
      <c r="BL107" s="126">
        <f>'[3]Yearly HC Ethylene'!AF107</f>
        <v>0</v>
      </c>
      <c r="BM107" s="126">
        <f>'[3]Yearly HC Ethylene'!AG107</f>
        <v>0</v>
      </c>
      <c r="BN107" s="126">
        <f>'[3]Yearly HC Ethylene'!AH107</f>
        <v>0</v>
      </c>
      <c r="BO107" s="126"/>
      <c r="BP107" s="126">
        <f t="shared" si="85"/>
        <v>0</v>
      </c>
      <c r="BQ107" s="126">
        <f t="shared" si="86"/>
        <v>0</v>
      </c>
      <c r="BR107" s="126">
        <f t="shared" si="87"/>
        <v>0</v>
      </c>
      <c r="BS107" s="126">
        <f t="shared" si="88"/>
        <v>0</v>
      </c>
      <c r="BT107" s="126">
        <f t="shared" si="89"/>
        <v>0</v>
      </c>
      <c r="BU107" s="126">
        <f t="shared" si="90"/>
        <v>0</v>
      </c>
      <c r="BV107" s="126">
        <f t="shared" si="91"/>
        <v>0</v>
      </c>
      <c r="BW107" s="126">
        <f t="shared" si="92"/>
        <v>0</v>
      </c>
      <c r="BX107" s="126">
        <f t="shared" si="93"/>
        <v>0</v>
      </c>
      <c r="BY107" s="126">
        <f t="shared" si="94"/>
        <v>0</v>
      </c>
      <c r="BZ107" s="126">
        <f t="shared" si="95"/>
        <v>0</v>
      </c>
      <c r="CA107" s="126">
        <f t="shared" si="96"/>
        <v>0</v>
      </c>
      <c r="CB107" s="126">
        <f t="shared" si="97"/>
        <v>0</v>
      </c>
      <c r="CC107" s="126">
        <f t="shared" si="98"/>
        <v>0</v>
      </c>
      <c r="CD107" s="126">
        <f t="shared" si="99"/>
        <v>0</v>
      </c>
      <c r="CE107" s="126">
        <f t="shared" si="100"/>
        <v>0</v>
      </c>
      <c r="CF107" s="126">
        <f t="shared" si="101"/>
        <v>0</v>
      </c>
      <c r="CG107" s="126">
        <f t="shared" si="102"/>
        <v>0</v>
      </c>
      <c r="CH107" s="126">
        <f t="shared" si="103"/>
        <v>0</v>
      </c>
      <c r="CI107" s="126">
        <f t="shared" si="104"/>
        <v>0</v>
      </c>
      <c r="CJ107" s="126">
        <f t="shared" si="105"/>
        <v>0</v>
      </c>
      <c r="CK107" s="126">
        <f t="shared" si="106"/>
        <v>0</v>
      </c>
      <c r="CL107" s="126">
        <f t="shared" si="107"/>
        <v>0</v>
      </c>
      <c r="CM107" s="126">
        <f t="shared" si="108"/>
        <v>0</v>
      </c>
      <c r="CN107" s="126">
        <f t="shared" si="109"/>
        <v>0</v>
      </c>
      <c r="CO107" s="126">
        <f t="shared" si="110"/>
        <v>0</v>
      </c>
      <c r="CP107" s="126">
        <f t="shared" si="111"/>
        <v>0</v>
      </c>
      <c r="CQ107" s="126">
        <f t="shared" si="112"/>
        <v>0</v>
      </c>
      <c r="CR107" s="126">
        <f t="shared" si="113"/>
        <v>0</v>
      </c>
      <c r="CS107" s="126">
        <f t="shared" si="114"/>
        <v>0</v>
      </c>
      <c r="CT107" s="126">
        <f t="shared" si="115"/>
        <v>0</v>
      </c>
    </row>
    <row r="108" spans="1:98">
      <c r="A108" s="381"/>
      <c r="B108" s="1" t="s">
        <v>118</v>
      </c>
      <c r="C108" s="5" t="s">
        <v>197</v>
      </c>
      <c r="D108" s="126">
        <f>'[2]Yearly HC Ethylene'!D108</f>
        <v>23746.467073344633</v>
      </c>
      <c r="E108" s="126">
        <f>'[2]Yearly HC Ethylene'!E108</f>
        <v>24065.075164449387</v>
      </c>
      <c r="F108" s="126">
        <f>'[2]Yearly HC Ethylene'!F108</f>
        <v>24385.770744003428</v>
      </c>
      <c r="G108" s="126">
        <f>'[2]Yearly HC Ethylene'!G108</f>
        <v>24708.344942325792</v>
      </c>
      <c r="H108" s="126">
        <f>'[2]Yearly HC Ethylene'!H108</f>
        <v>25032.597897209813</v>
      </c>
      <c r="I108" s="126">
        <f>'[2]Yearly HC Ethylene'!I108</f>
        <v>25358.338664889943</v>
      </c>
      <c r="J108" s="126">
        <f>'[2]Yearly HC Ethylene'!J108</f>
        <v>25685.385131386975</v>
      </c>
      <c r="K108" s="126">
        <f>'[2]Yearly HC Ethylene'!K108</f>
        <v>26013.563924225215</v>
      </c>
      <c r="L108" s="126">
        <f>'[2]Yearly HC Ethylene'!L108</f>
        <v>26342.710324515236</v>
      </c>
      <c r="M108" s="126">
        <f>'[2]Yearly HC Ethylene'!M108</f>
        <v>26672.668179395627</v>
      </c>
      <c r="N108" s="126">
        <f>'[2]Yearly HC Ethylene'!N108</f>
        <v>27003.289814827305</v>
      </c>
      <c r="O108" s="126">
        <f>'[2]Yearly HC Ethylene'!O108</f>
        <v>27110.827461952922</v>
      </c>
      <c r="P108" s="126">
        <f>'[2]Yearly HC Ethylene'!P108</f>
        <v>27211.177497697048</v>
      </c>
      <c r="Q108" s="126">
        <f>'[2]Yearly HC Ethylene'!Q108</f>
        <v>27304.901094376077</v>
      </c>
      <c r="R108" s="126">
        <f>'[2]Yearly HC Ethylene'!R108</f>
        <v>27391.24376008541</v>
      </c>
      <c r="S108" s="126">
        <f>'[2]Yearly HC Ethylene'!S108</f>
        <v>27470.018541507994</v>
      </c>
      <c r="T108" s="126">
        <f>'[2]Yearly HC Ethylene'!T108</f>
        <v>27541.043066329494</v>
      </c>
      <c r="U108" s="126">
        <f>'[2]Yearly HC Ethylene'!U108</f>
        <v>27604.139432949494</v>
      </c>
      <c r="V108" s="126">
        <f>'[2]Yearly HC Ethylene'!V108</f>
        <v>27659.134103362288</v>
      </c>
      <c r="W108" s="126">
        <f>'[2]Yearly HC Ethylene'!W108</f>
        <v>27705.857799319507</v>
      </c>
      <c r="X108" s="126">
        <f>'[2]Yearly HC Ethylene'!X108</f>
        <v>27744.145401889415</v>
      </c>
      <c r="Y108" s="126">
        <f>'[2]Yearly HC Ethylene'!Y108</f>
        <v>27192.629687062778</v>
      </c>
      <c r="Z108" s="126">
        <f>'[2]Yearly HC Ethylene'!Z108</f>
        <v>26624.564466081199</v>
      </c>
      <c r="AA108" s="126">
        <f>'[2]Yearly HC Ethylene'!AA108</f>
        <v>26046.350938848525</v>
      </c>
      <c r="AB108" s="126">
        <f>'[2]Yearly HC Ethylene'!AB108</f>
        <v>25453.119729133847</v>
      </c>
      <c r="AC108" s="126">
        <f>'[2]Yearly HC Ethylene'!AC108</f>
        <v>24845.110396643715</v>
      </c>
      <c r="AD108" s="126">
        <f>'[2]Yearly HC Ethylene'!AD108</f>
        <v>24222.590454915382</v>
      </c>
      <c r="AE108" s="126">
        <f>'[2]Yearly HC Ethylene'!AE108</f>
        <v>23585.855552620513</v>
      </c>
      <c r="AF108" s="126">
        <f>'[2]Yearly HC Ethylene'!AF108</f>
        <v>22935.229680155793</v>
      </c>
      <c r="AG108" s="126">
        <f>'[2]Yearly HC Ethylene'!AG108</f>
        <v>22271.065402709592</v>
      </c>
      <c r="AH108" s="126">
        <f>'[2]Yearly HC Ethylene'!AH108</f>
        <v>21593.744121004765</v>
      </c>
      <c r="AI108" s="126"/>
      <c r="AJ108" s="126">
        <f>'[3]Yearly HC Ethylene'!D108</f>
        <v>4665.5191424169407</v>
      </c>
      <c r="AK108" s="126">
        <f>'[3]Yearly HC Ethylene'!E108</f>
        <v>4728.3222878923434</v>
      </c>
      <c r="AL108" s="126">
        <f>'[3]Yearly HC Ethylene'!F108</f>
        <v>4791.7142820784975</v>
      </c>
      <c r="AM108" s="126">
        <f>'[3]Yearly HC Ethylene'!G108</f>
        <v>4855.6906443836906</v>
      </c>
      <c r="AN108" s="126">
        <f>'[3]Yearly HC Ethylene'!H108</f>
        <v>4920.2469281068588</v>
      </c>
      <c r="AO108" s="126">
        <f>'[3]Yearly HC Ethylene'!I108</f>
        <v>4985.3787196815065</v>
      </c>
      <c r="AP108" s="126">
        <f>'[3]Yearly HC Ethylene'!J108</f>
        <v>5051.0816378884738</v>
      </c>
      <c r="AQ108" s="126">
        <f>'[3]Yearly HC Ethylene'!K108</f>
        <v>5117.351333036806</v>
      </c>
      <c r="AR108" s="126">
        <f>'[3]Yearly HC Ethylene'!L108</f>
        <v>5184.1834861120051</v>
      </c>
      <c r="AS108" s="126">
        <f>'[3]Yearly HC Ethylene'!M108</f>
        <v>5251.5738078909089</v>
      </c>
      <c r="AT108" s="126">
        <f>'[3]Yearly HC Ethylene'!N108</f>
        <v>5319.5180380224319</v>
      </c>
      <c r="AU108" s="126">
        <f>'[3]Yearly HC Ethylene'!O108</f>
        <v>5342.6707511700415</v>
      </c>
      <c r="AV108" s="126">
        <f>'[3]Yearly HC Ethylene'!P108</f>
        <v>5364.5188268920474</v>
      </c>
      <c r="AW108" s="126">
        <f>'[3]Yearly HC Ethylene'!Q108</f>
        <v>5385.0982814663312</v>
      </c>
      <c r="AX108" s="126">
        <f>'[3]Yearly HC Ethylene'!R108</f>
        <v>5404.3092135752977</v>
      </c>
      <c r="AY108" s="126">
        <f>'[3]Yearly HC Ethylene'!S108</f>
        <v>5422.1074409712382</v>
      </c>
      <c r="AZ108" s="126">
        <f>'[3]Yearly HC Ethylene'!T108</f>
        <v>5438.4487655593839</v>
      </c>
      <c r="BA108" s="126">
        <f>'[3]Yearly HC Ethylene'!U108</f>
        <v>5453.2889798277738</v>
      </c>
      <c r="BB108" s="126">
        <f>'[3]Yearly HC Ethylene'!V108</f>
        <v>5466.5838737233171</v>
      </c>
      <c r="BC108" s="126">
        <f>'[3]Yearly HC Ethylene'!W108</f>
        <v>5478.2892419934396</v>
      </c>
      <c r="BD108" s="126">
        <f>'[3]Yearly HC Ethylene'!X108</f>
        <v>5488.3608920133775</v>
      </c>
      <c r="BE108" s="126">
        <f>'[3]Yearly HC Ethylene'!Y108</f>
        <v>5380.583993114592</v>
      </c>
      <c r="BF108" s="126">
        <f>'[3]Yearly HC Ethylene'!Z108</f>
        <v>5269.3537887411067</v>
      </c>
      <c r="BG108" s="126">
        <f>'[3]Yearly HC Ethylene'!AA108</f>
        <v>5155.5930222901152</v>
      </c>
      <c r="BH108" s="126">
        <f>'[3]Yearly HC Ethylene'!AB108</f>
        <v>5038.6401787767245</v>
      </c>
      <c r="BI108" s="126">
        <f>'[3]Yearly HC Ethylene'!AC108</f>
        <v>4918.5282726591213</v>
      </c>
      <c r="BJ108" s="126">
        <f>'[3]Yearly HC Ethylene'!AD108</f>
        <v>4795.2956233187906</v>
      </c>
      <c r="BK108" s="126">
        <f>'[3]Yearly HC Ethylene'!AE108</f>
        <v>4668.9859889379377</v>
      </c>
      <c r="BL108" s="126">
        <f>'[3]Yearly HC Ethylene'!AF108</f>
        <v>4539.6487037720008</v>
      </c>
      <c r="BM108" s="126">
        <f>'[3]Yearly HC Ethylene'!AG108</f>
        <v>4407.3388189577845</v>
      </c>
      <c r="BN108" s="126">
        <f>'[3]Yearly HC Ethylene'!AH108</f>
        <v>3223.4868699864592</v>
      </c>
      <c r="BO108" s="126"/>
      <c r="BP108" s="126">
        <f t="shared" si="85"/>
        <v>28411.986215761572</v>
      </c>
      <c r="BQ108" s="126">
        <f t="shared" si="86"/>
        <v>28793.397452341731</v>
      </c>
      <c r="BR108" s="126">
        <f t="shared" si="87"/>
        <v>29177.485026081926</v>
      </c>
      <c r="BS108" s="126">
        <f t="shared" si="88"/>
        <v>29564.035586709484</v>
      </c>
      <c r="BT108" s="126">
        <f t="shared" si="89"/>
        <v>29952.844825316672</v>
      </c>
      <c r="BU108" s="126">
        <f t="shared" si="90"/>
        <v>30343.71738457145</v>
      </c>
      <c r="BV108" s="126">
        <f t="shared" si="91"/>
        <v>30736.466769275448</v>
      </c>
      <c r="BW108" s="126">
        <f t="shared" si="92"/>
        <v>31130.915257262022</v>
      </c>
      <c r="BX108" s="126">
        <f t="shared" si="93"/>
        <v>31526.89381062724</v>
      </c>
      <c r="BY108" s="126">
        <f t="shared" si="94"/>
        <v>31924.241987286536</v>
      </c>
      <c r="BZ108" s="126">
        <f t="shared" si="95"/>
        <v>32322.807852849735</v>
      </c>
      <c r="CA108" s="126">
        <f t="shared" si="96"/>
        <v>32453.498213122963</v>
      </c>
      <c r="CB108" s="126">
        <f t="shared" si="97"/>
        <v>32575.696324589095</v>
      </c>
      <c r="CC108" s="126">
        <f t="shared" si="98"/>
        <v>32689.99937584241</v>
      </c>
      <c r="CD108" s="126">
        <f t="shared" si="99"/>
        <v>32795.552973660706</v>
      </c>
      <c r="CE108" s="126">
        <f t="shared" si="100"/>
        <v>32892.125982479236</v>
      </c>
      <c r="CF108" s="126">
        <f t="shared" si="101"/>
        <v>32979.491831888881</v>
      </c>
      <c r="CG108" s="126">
        <f t="shared" si="102"/>
        <v>33057.42841277727</v>
      </c>
      <c r="CH108" s="126">
        <f t="shared" si="103"/>
        <v>33125.717977085602</v>
      </c>
      <c r="CI108" s="126">
        <f t="shared" si="104"/>
        <v>33184.147041312943</v>
      </c>
      <c r="CJ108" s="126">
        <f t="shared" si="105"/>
        <v>33232.506293902792</v>
      </c>
      <c r="CK108" s="126">
        <f t="shared" si="106"/>
        <v>32573.21368017737</v>
      </c>
      <c r="CL108" s="126">
        <f t="shared" si="107"/>
        <v>31893.918254822307</v>
      </c>
      <c r="CM108" s="126">
        <f t="shared" si="108"/>
        <v>31201.943961138641</v>
      </c>
      <c r="CN108" s="126">
        <f t="shared" si="109"/>
        <v>30491.759907910571</v>
      </c>
      <c r="CO108" s="126">
        <f t="shared" si="110"/>
        <v>29763.638669302836</v>
      </c>
      <c r="CP108" s="126">
        <f t="shared" si="111"/>
        <v>29017.886078234173</v>
      </c>
      <c r="CQ108" s="126">
        <f t="shared" si="112"/>
        <v>28254.84154155845</v>
      </c>
      <c r="CR108" s="126">
        <f t="shared" si="113"/>
        <v>27474.878383927793</v>
      </c>
      <c r="CS108" s="126">
        <f t="shared" si="114"/>
        <v>26678.404221667377</v>
      </c>
      <c r="CT108" s="126">
        <f t="shared" si="115"/>
        <v>24817.230990991226</v>
      </c>
    </row>
    <row r="109" spans="1:98">
      <c r="A109" s="382"/>
      <c r="B109" s="1" t="s">
        <v>119</v>
      </c>
      <c r="C109" s="5" t="s">
        <v>197</v>
      </c>
      <c r="D109" s="127">
        <f>'[2]Yearly HC Ethylene'!D109</f>
        <v>522303.38401218556</v>
      </c>
      <c r="E109" s="127">
        <f>'[2]Yearly HC Ethylene'!E109</f>
        <v>529327.7698956955</v>
      </c>
      <c r="F109" s="127">
        <f>'[2]Yearly HC Ethylene'!F109</f>
        <v>536428.77688528388</v>
      </c>
      <c r="G109" s="127">
        <f>'[2]Yearly HC Ethylene'!G109</f>
        <v>543606.70880610391</v>
      </c>
      <c r="H109" s="127">
        <f>'[2]Yearly HC Ethylene'!H109</f>
        <v>550861.89545957523</v>
      </c>
      <c r="I109" s="127">
        <f>'[2]Yearly HC Ethylene'!I109</f>
        <v>558194.69232319342</v>
      </c>
      <c r="J109" s="127">
        <f>'[2]Yearly HC Ethylene'!J109</f>
        <v>565605.48024822038</v>
      </c>
      <c r="K109" s="127">
        <f>'[2]Yearly HC Ethylene'!K109</f>
        <v>573094.66515516257</v>
      </c>
      <c r="L109" s="127">
        <f>'[2]Yearly HC Ethylene'!L109</f>
        <v>580662.67772695364</v>
      </c>
      <c r="M109" s="127">
        <f>'[2]Yearly HC Ethylene'!M109</f>
        <v>588309.97309974558</v>
      </c>
      <c r="N109" s="127">
        <f>'[2]Yearly HC Ethylene'!N109</f>
        <v>596037.03055122006</v>
      </c>
      <c r="O109" s="127">
        <f>'[2]Yearly HC Ethylene'!O109</f>
        <v>598890.89656553802</v>
      </c>
      <c r="P109" s="127">
        <f>'[2]Yearly HC Ethylene'!P109</f>
        <v>601645.73472976603</v>
      </c>
      <c r="Q109" s="127">
        <f>'[2]Yearly HC Ethylene'!Q109</f>
        <v>604303.36127907166</v>
      </c>
      <c r="R109" s="127">
        <f>'[2]Yearly HC Ethylene'!R109</f>
        <v>606856.76068307785</v>
      </c>
      <c r="S109" s="127">
        <f>'[2]Yearly HC Ethylene'!S109</f>
        <v>609302.8221316823</v>
      </c>
      <c r="T109" s="127">
        <f>'[2]Yearly HC Ethylene'!T109</f>
        <v>611638.41097408335</v>
      </c>
      <c r="U109" s="127">
        <f>'[2]Yearly HC Ethylene'!U109</f>
        <v>613860.36894701538</v>
      </c>
      <c r="V109" s="127">
        <f>'[2]Yearly HC Ethylene'!V109</f>
        <v>615965.51445904619</v>
      </c>
      <c r="W109" s="127">
        <f>'[2]Yearly HC Ethylene'!W109</f>
        <v>617950.6429331461</v>
      </c>
      <c r="X109" s="127">
        <f>'[2]Yearly HC Ethylene'!X109</f>
        <v>619812.52720980777</v>
      </c>
      <c r="Y109" s="127">
        <f>'[2]Yearly HC Ethylene'!Y109</f>
        <v>608891.81072249031</v>
      </c>
      <c r="Z109" s="127">
        <f>'[2]Yearly HC Ethylene'!Z109</f>
        <v>597691.31559125846</v>
      </c>
      <c r="AA109" s="127">
        <f>'[2]Yearly HC Ethylene'!AA109</f>
        <v>586242.92133714468</v>
      </c>
      <c r="AB109" s="127">
        <f>'[2]Yearly HC Ethylene'!AB109</f>
        <v>574524.72217795241</v>
      </c>
      <c r="AC109" s="127">
        <f>'[2]Yearly HC Ethylene'!AC109</f>
        <v>562540.02272882382</v>
      </c>
      <c r="AD109" s="127">
        <f>'[2]Yearly HC Ethylene'!AD109</f>
        <v>550292.52862518036</v>
      </c>
      <c r="AE109" s="127">
        <f>'[2]Yearly HC Ethylene'!AE109</f>
        <v>537786.36161727633</v>
      </c>
      <c r="AF109" s="127">
        <f>'[2]Yearly HC Ethylene'!AF109</f>
        <v>525026.07521816785</v>
      </c>
      <c r="AG109" s="127">
        <f>'[2]Yearly HC Ethylene'!AG109</f>
        <v>512016.67092204269</v>
      </c>
      <c r="AH109" s="127">
        <f>'[2]Yearly HC Ethylene'!AH109</f>
        <v>498763.61501026188</v>
      </c>
      <c r="AI109" s="126"/>
      <c r="AJ109" s="127">
        <f>'[3]Yearly HC Ethylene'!D109</f>
        <v>81377.175570341657</v>
      </c>
      <c r="AK109" s="127">
        <f>'[3]Yearly HC Ethylene'!E109</f>
        <v>82474.467513845666</v>
      </c>
      <c r="AL109" s="127">
        <f>'[3]Yearly HC Ethylene'!F109</f>
        <v>83584.868873870088</v>
      </c>
      <c r="AM109" s="127">
        <f>'[3]Yearly HC Ethylene'!G109</f>
        <v>84708.511419803297</v>
      </c>
      <c r="AN109" s="127">
        <f>'[3]Yearly HC Ethylene'!H109</f>
        <v>85845.52754857023</v>
      </c>
      <c r="AO109" s="127">
        <f>'[3]Yearly HC Ethylene'!I109</f>
        <v>86996.050271444677</v>
      </c>
      <c r="AP109" s="127">
        <f>'[3]Yearly HC Ethylene'!J109</f>
        <v>88160.213200318191</v>
      </c>
      <c r="AQ109" s="127">
        <f>'[3]Yearly HC Ethylene'!K109</f>
        <v>89338.150533412641</v>
      </c>
      <c r="AR109" s="127">
        <f>'[3]Yearly HC Ethylene'!L109</f>
        <v>90529.997040423739</v>
      </c>
      <c r="AS109" s="127">
        <f>'[3]Yearly HC Ethylene'!M109</f>
        <v>91735.888047082524</v>
      </c>
      <c r="AT109" s="127">
        <f>'[3]Yearly HC Ethylene'!N109</f>
        <v>92955.959419121515</v>
      </c>
      <c r="AU109" s="127">
        <f>'[3]Yearly HC Ethylene'!O109</f>
        <v>93411.524944785255</v>
      </c>
      <c r="AV109" s="127">
        <f>'[3]Yearly HC Ethylene'!P109</f>
        <v>93852.8753251241</v>
      </c>
      <c r="AW109" s="127">
        <f>'[3]Yearly HC Ethylene'!Q109</f>
        <v>94279.889727480651</v>
      </c>
      <c r="AX109" s="127">
        <f>'[3]Yearly HC Ethylene'!R109</f>
        <v>94691.83827619892</v>
      </c>
      <c r="AY109" s="127">
        <f>'[3]Yearly HC Ethylene'!S109</f>
        <v>95088.249735581659</v>
      </c>
      <c r="AZ109" s="127">
        <f>'[3]Yearly HC Ethylene'!T109</f>
        <v>95468.646770531021</v>
      </c>
      <c r="BA109" s="127">
        <f>'[3]Yearly HC Ethylene'!U109</f>
        <v>95832.546035582796</v>
      </c>
      <c r="BB109" s="127">
        <f>'[3]Yearly HC Ethylene'!V109</f>
        <v>96179.458272382049</v>
      </c>
      <c r="BC109" s="127">
        <f>'[3]Yearly HC Ethylene'!W109</f>
        <v>96508.888415939189</v>
      </c>
      <c r="BD109" s="127">
        <f>'[3]Yearly HC Ethylene'!X109</f>
        <v>96820.335710016428</v>
      </c>
      <c r="BE109" s="127">
        <f>'[3]Yearly HC Ethylene'!Y109</f>
        <v>95138.790647529589</v>
      </c>
      <c r="BF109" s="127">
        <f>'[3]Yearly HC Ethylene'!Z109</f>
        <v>93415.317157625963</v>
      </c>
      <c r="BG109" s="127">
        <f>'[3]Yearly HC Ethylene'!AA109</f>
        <v>91652.293693231681</v>
      </c>
      <c r="BH109" s="127">
        <f>'[3]Yearly HC Ethylene'!AB109</f>
        <v>89848.473333403745</v>
      </c>
      <c r="BI109" s="127">
        <f>'[3]Yearly HC Ethylene'!AC109</f>
        <v>88004.326322134497</v>
      </c>
      <c r="BJ109" s="127">
        <f>'[3]Yearly HC Ethylene'!AD109</f>
        <v>86120.381519918708</v>
      </c>
      <c r="BK109" s="127">
        <f>'[3]Yearly HC Ethylene'!AE109</f>
        <v>84197.228976828075</v>
      </c>
      <c r="BL109" s="127">
        <f>'[3]Yearly HC Ethylene'!AF109</f>
        <v>82235.522591387155</v>
      </c>
      <c r="BM109" s="127">
        <f>'[3]Yearly HC Ethylene'!AG109</f>
        <v>80235.982857710289</v>
      </c>
      <c r="BN109" s="127">
        <f>'[3]Yearly HC Ethylene'!AH109</f>
        <v>76482.891645809359</v>
      </c>
      <c r="BO109" s="126"/>
      <c r="BP109" s="127">
        <f t="shared" si="85"/>
        <v>603680.55958252726</v>
      </c>
      <c r="BQ109" s="127">
        <f t="shared" si="86"/>
        <v>611802.23740954115</v>
      </c>
      <c r="BR109" s="127">
        <f t="shared" si="87"/>
        <v>620013.64575915399</v>
      </c>
      <c r="BS109" s="127">
        <f t="shared" si="88"/>
        <v>628315.22022590716</v>
      </c>
      <c r="BT109" s="127">
        <f t="shared" si="89"/>
        <v>636707.42300814542</v>
      </c>
      <c r="BU109" s="127">
        <f t="shared" si="90"/>
        <v>645190.74259463814</v>
      </c>
      <c r="BV109" s="127">
        <f t="shared" si="91"/>
        <v>653765.69344853854</v>
      </c>
      <c r="BW109" s="127">
        <f t="shared" si="92"/>
        <v>662432.81568857515</v>
      </c>
      <c r="BX109" s="127">
        <f t="shared" si="93"/>
        <v>671192.67476737732</v>
      </c>
      <c r="BY109" s="127">
        <f t="shared" si="94"/>
        <v>680045.86114682816</v>
      </c>
      <c r="BZ109" s="127">
        <f t="shared" si="95"/>
        <v>688992.98997034156</v>
      </c>
      <c r="CA109" s="127">
        <f t="shared" si="96"/>
        <v>692302.4215103233</v>
      </c>
      <c r="CB109" s="127">
        <f t="shared" si="97"/>
        <v>695498.61005489016</v>
      </c>
      <c r="CC109" s="127">
        <f t="shared" si="98"/>
        <v>698583.25100655225</v>
      </c>
      <c r="CD109" s="127">
        <f t="shared" si="99"/>
        <v>701548.5989592768</v>
      </c>
      <c r="CE109" s="127">
        <f t="shared" si="100"/>
        <v>704391.07186726399</v>
      </c>
      <c r="CF109" s="127">
        <f t="shared" si="101"/>
        <v>707107.05774461431</v>
      </c>
      <c r="CG109" s="127">
        <f t="shared" si="102"/>
        <v>709692.91498259816</v>
      </c>
      <c r="CH109" s="127">
        <f t="shared" si="103"/>
        <v>712144.97273142822</v>
      </c>
      <c r="CI109" s="127">
        <f t="shared" si="104"/>
        <v>714459.53134908527</v>
      </c>
      <c r="CJ109" s="127">
        <f t="shared" si="105"/>
        <v>716632.8629198242</v>
      </c>
      <c r="CK109" s="127">
        <f t="shared" si="106"/>
        <v>704030.60137001984</v>
      </c>
      <c r="CL109" s="127">
        <f t="shared" si="107"/>
        <v>691106.63274888438</v>
      </c>
      <c r="CM109" s="127">
        <f t="shared" si="108"/>
        <v>677895.21503037633</v>
      </c>
      <c r="CN109" s="127">
        <f t="shared" si="109"/>
        <v>664373.19551135611</v>
      </c>
      <c r="CO109" s="127">
        <f t="shared" si="110"/>
        <v>650544.34905095829</v>
      </c>
      <c r="CP109" s="127">
        <f t="shared" si="111"/>
        <v>636412.91014509904</v>
      </c>
      <c r="CQ109" s="127">
        <f t="shared" si="112"/>
        <v>621983.59059410437</v>
      </c>
      <c r="CR109" s="127">
        <f t="shared" si="113"/>
        <v>607261.59780955501</v>
      </c>
      <c r="CS109" s="127">
        <f t="shared" si="114"/>
        <v>592252.65377975302</v>
      </c>
      <c r="CT109" s="127">
        <f t="shared" si="115"/>
        <v>575246.50665607129</v>
      </c>
    </row>
    <row r="110" spans="1:98" s="13" customFormat="1">
      <c r="A110" s="378" t="s">
        <v>120</v>
      </c>
      <c r="B110" s="6" t="s">
        <v>121</v>
      </c>
      <c r="C110" s="7" t="s">
        <v>197</v>
      </c>
      <c r="D110" s="125">
        <f>'[2]Yearly HC Ethylene'!D110</f>
        <v>10824.28882051282</v>
      </c>
      <c r="E110" s="125">
        <f>'[2]Yearly HC Ethylene'!E110</f>
        <v>10967.952866115906</v>
      </c>
      <c r="F110" s="125">
        <f>'[2]Yearly HC Ethylene'!F110</f>
        <v>11111.593147845912</v>
      </c>
      <c r="G110" s="125">
        <f>'[2]Yearly HC Ethylene'!G110</f>
        <v>11254.980181628798</v>
      </c>
      <c r="H110" s="125">
        <f>'[2]Yearly HC Ethylene'!H110</f>
        <v>11397.893391270472</v>
      </c>
      <c r="I110" s="125">
        <f>'[2]Yearly HC Ethylene'!I110</f>
        <v>11540.121021517753</v>
      </c>
      <c r="J110" s="125">
        <f>'[2]Yearly HC Ethylene'!J110</f>
        <v>11681.460051584005</v>
      </c>
      <c r="K110" s="125">
        <f>'[2]Yearly HC Ethylene'!K110</f>
        <v>11821.716109135068</v>
      </c>
      <c r="L110" s="125">
        <f>'[2]Yearly HC Ethylene'!L110</f>
        <v>11960.703384731107</v>
      </c>
      <c r="M110" s="125">
        <f>'[2]Yearly HC Ethylene'!M110</f>
        <v>12098.244546719909</v>
      </c>
      <c r="N110" s="125">
        <f>'[2]Yearly HC Ethylene'!N110</f>
        <v>12234.170656577286</v>
      </c>
      <c r="O110" s="125">
        <f>'[2]Yearly HC Ethylene'!O110</f>
        <v>12267.669570843391</v>
      </c>
      <c r="P110" s="125">
        <f>'[2]Yearly HC Ethylene'!P110</f>
        <v>12296.186417130053</v>
      </c>
      <c r="Q110" s="125">
        <f>'[2]Yearly HC Ethylene'!Q110</f>
        <v>12320.356378689428</v>
      </c>
      <c r="R110" s="125">
        <f>'[2]Yearly HC Ethylene'!R110</f>
        <v>12339.499961406496</v>
      </c>
      <c r="S110" s="125">
        <f>'[2]Yearly HC Ethylene'!S110</f>
        <v>12353.50618490578</v>
      </c>
      <c r="T110" s="125">
        <f>'[2]Yearly HC Ethylene'!T110</f>
        <v>12362.269612028113</v>
      </c>
      <c r="U110" s="125">
        <f>'[2]Yearly HC Ethylene'!U110</f>
        <v>12365.690224316091</v>
      </c>
      <c r="V110" s="125">
        <f>'[2]Yearly HC Ethylene'!V110</f>
        <v>12363.673299329728</v>
      </c>
      <c r="W110" s="125">
        <f>'[2]Yearly HC Ethylene'!W110</f>
        <v>12356.129289850562</v>
      </c>
      <c r="X110" s="125">
        <f>'[2]Yearly HC Ethylene'!X110</f>
        <v>12342.973705033635</v>
      </c>
      <c r="Y110" s="125">
        <f>'[2]Yearly HC Ethylene'!Y110</f>
        <v>12055.141569613945</v>
      </c>
      <c r="Z110" s="125">
        <f>'[2]Yearly HC Ethylene'!Z110</f>
        <v>11757.36179665101</v>
      </c>
      <c r="AA110" s="125">
        <f>'[2]Yearly HC Ethylene'!AA110</f>
        <v>11455.98248996007</v>
      </c>
      <c r="AB110" s="125">
        <f>'[2]Yearly HC Ethylene'!AB110</f>
        <v>11146.072587278401</v>
      </c>
      <c r="AC110" s="125">
        <f>'[2]Yearly HC Ethylene'!AC110</f>
        <v>10827.800988006782</v>
      </c>
      <c r="AD110" s="125">
        <f>'[2]Yearly HC Ethylene'!AD110</f>
        <v>10501.355173937658</v>
      </c>
      <c r="AE110" s="125">
        <f>'[2]Yearly HC Ethylene'!AE110</f>
        <v>10166.940980188727</v>
      </c>
      <c r="AF110" s="125">
        <f>'[2]Yearly HC Ethylene'!AF110</f>
        <v>9824.7823778378879</v>
      </c>
      <c r="AG110" s="125">
        <f>'[2]Yearly HC Ethylene'!AG110</f>
        <v>9475.1212690582506</v>
      </c>
      <c r="AH110" s="125">
        <f>'[2]Yearly HC Ethylene'!AH110</f>
        <v>9118.2172955524766</v>
      </c>
      <c r="AI110" s="126"/>
      <c r="AJ110" s="125">
        <f>'[3]Yearly HC Ethylene'!D110</f>
        <v>2126.6711607740358</v>
      </c>
      <c r="AK110" s="125">
        <f>'[3]Yearly HC Ethylene'!E110</f>
        <v>2155.102675698296</v>
      </c>
      <c r="AL110" s="125">
        <f>'[3]Yearly HC Ethylene'!F110</f>
        <v>2183.7082370768676</v>
      </c>
      <c r="AM110" s="125">
        <f>'[3]Yearly HC Ethylene'!G110</f>
        <v>2212.479314164169</v>
      </c>
      <c r="AN110" s="125">
        <f>'[3]Yearly HC Ethylene'!H110</f>
        <v>2241.4073905377536</v>
      </c>
      <c r="AO110" s="125">
        <f>'[3]Yearly HC Ethylene'!I110</f>
        <v>2270.4839637536666</v>
      </c>
      <c r="AP110" s="125">
        <f>'[3]Yearly HC Ethylene'!J110</f>
        <v>2299.700544987606</v>
      </c>
      <c r="AQ110" s="125">
        <f>'[3]Yearly HC Ethylene'!K110</f>
        <v>2329.0486586615366</v>
      </c>
      <c r="AR110" s="125">
        <f>'[3]Yearly HC Ethylene'!L110</f>
        <v>2358.5198420554439</v>
      </c>
      <c r="AS110" s="125">
        <f>'[3]Yearly HC Ethylene'!M110</f>
        <v>2388.1056449038683</v>
      </c>
      <c r="AT110" s="125">
        <f>'[3]Yearly HC Ethylene'!N110</f>
        <v>2417.7976289768831</v>
      </c>
      <c r="AU110" s="125">
        <f>'[3]Yearly HC Ethylene'!O110</f>
        <v>2426.4037940266458</v>
      </c>
      <c r="AV110" s="125">
        <f>'[3]Yearly HC Ethylene'!P110</f>
        <v>2434.1386494772082</v>
      </c>
      <c r="AW110" s="125">
        <f>'[3]Yearly HC Ethylene'!Q110</f>
        <v>2441.0527526931983</v>
      </c>
      <c r="AX110" s="125">
        <f>'[3]Yearly HC Ethylene'!R110</f>
        <v>2447.0609373330385</v>
      </c>
      <c r="AY110" s="125">
        <f>'[3]Yearly HC Ethylene'!S110</f>
        <v>2452.1339477152414</v>
      </c>
      <c r="AZ110" s="125">
        <f>'[3]Yearly HC Ethylene'!T110</f>
        <v>2456.2427013594147</v>
      </c>
      <c r="BA110" s="125">
        <f>'[3]Yearly HC Ethylene'!U110</f>
        <v>2459.3582926211798</v>
      </c>
      <c r="BB110" s="125">
        <f>'[3]Yearly HC Ethylene'!V110</f>
        <v>2461.4519965101026</v>
      </c>
      <c r="BC110" s="125">
        <f>'[3]Yearly HC Ethylene'!W110</f>
        <v>2462.4952726994743</v>
      </c>
      <c r="BD110" s="125">
        <f>'[3]Yearly HC Ethylene'!X110</f>
        <v>2462.45976973708</v>
      </c>
      <c r="BE110" s="125">
        <f>'[3]Yearly HC Ethylene'!Y110</f>
        <v>2406.489347290747</v>
      </c>
      <c r="BF110" s="125">
        <f>'[3]Yearly HC Ethylene'!Z110</f>
        <v>2348.3627026069125</v>
      </c>
      <c r="BG110" s="125">
        <f>'[3]Yearly HC Ethylene'!AA110</f>
        <v>2288.9921471807575</v>
      </c>
      <c r="BH110" s="125">
        <f>'[3]Yearly HC Ethylene'!AB110</f>
        <v>2227.7040464408656</v>
      </c>
      <c r="BI110" s="125">
        <f>'[3]Yearly HC Ethylene'!AC110</f>
        <v>2164.5175320641174</v>
      </c>
      <c r="BJ110" s="125">
        <f>'[3]Yearly HC Ethylene'!AD110</f>
        <v>2099.4551994240333</v>
      </c>
      <c r="BK110" s="125">
        <f>'[3]Yearly HC Ethylene'!AE110</f>
        <v>2032.5431608418987</v>
      </c>
      <c r="BL110" s="125">
        <f>'[3]Yearly HC Ethylene'!AF110</f>
        <v>1963.8110995638074</v>
      </c>
      <c r="BM110" s="125">
        <f>'[3]Yearly HC Ethylene'!AG110</f>
        <v>1893.2923245274203</v>
      </c>
      <c r="BN110" s="125">
        <f>'[3]Yearly HC Ethylene'!AH110</f>
        <v>772.39344896895864</v>
      </c>
      <c r="BO110" s="125"/>
      <c r="BP110" s="125">
        <f t="shared" si="85"/>
        <v>12950.959981286856</v>
      </c>
      <c r="BQ110" s="125">
        <f t="shared" si="86"/>
        <v>13123.055541814201</v>
      </c>
      <c r="BR110" s="125">
        <f t="shared" si="87"/>
        <v>13295.301384922779</v>
      </c>
      <c r="BS110" s="125">
        <f t="shared" si="88"/>
        <v>13467.459495792968</v>
      </c>
      <c r="BT110" s="125">
        <f t="shared" si="89"/>
        <v>13639.300781808226</v>
      </c>
      <c r="BU110" s="125">
        <f t="shared" si="90"/>
        <v>13810.604985271419</v>
      </c>
      <c r="BV110" s="125">
        <f t="shared" si="91"/>
        <v>13981.160596571612</v>
      </c>
      <c r="BW110" s="125">
        <f t="shared" si="92"/>
        <v>14150.764767796605</v>
      </c>
      <c r="BX110" s="125">
        <f t="shared" si="93"/>
        <v>14319.223226786551</v>
      </c>
      <c r="BY110" s="125">
        <f t="shared" si="94"/>
        <v>14486.350191623776</v>
      </c>
      <c r="BZ110" s="125">
        <f t="shared" si="95"/>
        <v>14651.968285554169</v>
      </c>
      <c r="CA110" s="125">
        <f t="shared" si="96"/>
        <v>14694.073364870037</v>
      </c>
      <c r="CB110" s="125">
        <f t="shared" si="97"/>
        <v>14730.325066607262</v>
      </c>
      <c r="CC110" s="125">
        <f t="shared" si="98"/>
        <v>14761.409131382627</v>
      </c>
      <c r="CD110" s="125">
        <f t="shared" si="99"/>
        <v>14786.560898739535</v>
      </c>
      <c r="CE110" s="125">
        <f t="shared" si="100"/>
        <v>14805.640132621022</v>
      </c>
      <c r="CF110" s="125">
        <f t="shared" si="101"/>
        <v>14818.512313387528</v>
      </c>
      <c r="CG110" s="125">
        <f t="shared" si="102"/>
        <v>14825.048516937271</v>
      </c>
      <c r="CH110" s="125">
        <f t="shared" si="103"/>
        <v>14825.125295839831</v>
      </c>
      <c r="CI110" s="125">
        <f t="shared" si="104"/>
        <v>14818.624562550036</v>
      </c>
      <c r="CJ110" s="125">
        <f t="shared" si="105"/>
        <v>14805.433474770714</v>
      </c>
      <c r="CK110" s="125">
        <f t="shared" si="106"/>
        <v>14461.630916904691</v>
      </c>
      <c r="CL110" s="125">
        <f t="shared" si="107"/>
        <v>14105.724499257922</v>
      </c>
      <c r="CM110" s="125">
        <f t="shared" si="108"/>
        <v>13744.974637140827</v>
      </c>
      <c r="CN110" s="125">
        <f t="shared" si="109"/>
        <v>13373.776633719266</v>
      </c>
      <c r="CO110" s="125">
        <f t="shared" si="110"/>
        <v>12992.318520070899</v>
      </c>
      <c r="CP110" s="125">
        <f t="shared" si="111"/>
        <v>12600.810373361692</v>
      </c>
      <c r="CQ110" s="125">
        <f t="shared" si="112"/>
        <v>12199.484141030625</v>
      </c>
      <c r="CR110" s="125">
        <f t="shared" si="113"/>
        <v>11788.593477401695</v>
      </c>
      <c r="CS110" s="125">
        <f t="shared" si="114"/>
        <v>11368.41359358567</v>
      </c>
      <c r="CT110" s="125">
        <f t="shared" si="115"/>
        <v>9890.6107445214348</v>
      </c>
    </row>
    <row r="111" spans="1:98" s="14" customFormat="1">
      <c r="A111" s="379"/>
      <c r="B111" s="10" t="s">
        <v>122</v>
      </c>
      <c r="C111" s="62" t="s">
        <v>197</v>
      </c>
      <c r="D111" s="127">
        <f>'[2]Yearly HC Ethylene'!D111</f>
        <v>0</v>
      </c>
      <c r="E111" s="127">
        <f>'[2]Yearly HC Ethylene'!E111</f>
        <v>0</v>
      </c>
      <c r="F111" s="127">
        <f>'[2]Yearly HC Ethylene'!F111</f>
        <v>0</v>
      </c>
      <c r="G111" s="127">
        <f>'[2]Yearly HC Ethylene'!G111</f>
        <v>0</v>
      </c>
      <c r="H111" s="127">
        <f>'[2]Yearly HC Ethylene'!H111</f>
        <v>0</v>
      </c>
      <c r="I111" s="127">
        <f>'[2]Yearly HC Ethylene'!I111</f>
        <v>0</v>
      </c>
      <c r="J111" s="127">
        <f>'[2]Yearly HC Ethylene'!J111</f>
        <v>0</v>
      </c>
      <c r="K111" s="127">
        <f>'[2]Yearly HC Ethylene'!K111</f>
        <v>0</v>
      </c>
      <c r="L111" s="127">
        <f>'[2]Yearly HC Ethylene'!L111</f>
        <v>0</v>
      </c>
      <c r="M111" s="127">
        <f>'[2]Yearly HC Ethylene'!M111</f>
        <v>0</v>
      </c>
      <c r="N111" s="127">
        <f>'[2]Yearly HC Ethylene'!N111</f>
        <v>0</v>
      </c>
      <c r="O111" s="127">
        <f>'[2]Yearly HC Ethylene'!O111</f>
        <v>0</v>
      </c>
      <c r="P111" s="127">
        <f>'[2]Yearly HC Ethylene'!P111</f>
        <v>0</v>
      </c>
      <c r="Q111" s="127">
        <f>'[2]Yearly HC Ethylene'!Q111</f>
        <v>0</v>
      </c>
      <c r="R111" s="127">
        <f>'[2]Yearly HC Ethylene'!R111</f>
        <v>0</v>
      </c>
      <c r="S111" s="127">
        <f>'[2]Yearly HC Ethylene'!S111</f>
        <v>0</v>
      </c>
      <c r="T111" s="127">
        <f>'[2]Yearly HC Ethylene'!T111</f>
        <v>0</v>
      </c>
      <c r="U111" s="127">
        <f>'[2]Yearly HC Ethylene'!U111</f>
        <v>0</v>
      </c>
      <c r="V111" s="127">
        <f>'[2]Yearly HC Ethylene'!V111</f>
        <v>0</v>
      </c>
      <c r="W111" s="127">
        <f>'[2]Yearly HC Ethylene'!W111</f>
        <v>0</v>
      </c>
      <c r="X111" s="127">
        <f>'[2]Yearly HC Ethylene'!X111</f>
        <v>0</v>
      </c>
      <c r="Y111" s="127">
        <f>'[2]Yearly HC Ethylene'!Y111</f>
        <v>0</v>
      </c>
      <c r="Z111" s="127">
        <f>'[2]Yearly HC Ethylene'!Z111</f>
        <v>0</v>
      </c>
      <c r="AA111" s="127">
        <f>'[2]Yearly HC Ethylene'!AA111</f>
        <v>0</v>
      </c>
      <c r="AB111" s="127">
        <f>'[2]Yearly HC Ethylene'!AB111</f>
        <v>0</v>
      </c>
      <c r="AC111" s="127">
        <f>'[2]Yearly HC Ethylene'!AC111</f>
        <v>0</v>
      </c>
      <c r="AD111" s="127">
        <f>'[2]Yearly HC Ethylene'!AD111</f>
        <v>0</v>
      </c>
      <c r="AE111" s="127">
        <f>'[2]Yearly HC Ethylene'!AE111</f>
        <v>0</v>
      </c>
      <c r="AF111" s="127">
        <f>'[2]Yearly HC Ethylene'!AF111</f>
        <v>0</v>
      </c>
      <c r="AG111" s="127">
        <f>'[2]Yearly HC Ethylene'!AG111</f>
        <v>0</v>
      </c>
      <c r="AH111" s="127">
        <f>'[2]Yearly HC Ethylene'!AH111</f>
        <v>0</v>
      </c>
      <c r="AI111" s="126"/>
      <c r="AJ111" s="127">
        <f>'[3]Yearly HC Ethylene'!D111</f>
        <v>0</v>
      </c>
      <c r="AK111" s="127">
        <f>'[3]Yearly HC Ethylene'!E111</f>
        <v>0</v>
      </c>
      <c r="AL111" s="127">
        <f>'[3]Yearly HC Ethylene'!F111</f>
        <v>0</v>
      </c>
      <c r="AM111" s="127">
        <f>'[3]Yearly HC Ethylene'!G111</f>
        <v>0</v>
      </c>
      <c r="AN111" s="127">
        <f>'[3]Yearly HC Ethylene'!H111</f>
        <v>0</v>
      </c>
      <c r="AO111" s="127">
        <f>'[3]Yearly HC Ethylene'!I111</f>
        <v>0</v>
      </c>
      <c r="AP111" s="127">
        <f>'[3]Yearly HC Ethylene'!J111</f>
        <v>0</v>
      </c>
      <c r="AQ111" s="127">
        <f>'[3]Yearly HC Ethylene'!K111</f>
        <v>0</v>
      </c>
      <c r="AR111" s="127">
        <f>'[3]Yearly HC Ethylene'!L111</f>
        <v>0</v>
      </c>
      <c r="AS111" s="127">
        <f>'[3]Yearly HC Ethylene'!M111</f>
        <v>0</v>
      </c>
      <c r="AT111" s="127">
        <f>'[3]Yearly HC Ethylene'!N111</f>
        <v>0</v>
      </c>
      <c r="AU111" s="127">
        <f>'[3]Yearly HC Ethylene'!O111</f>
        <v>0</v>
      </c>
      <c r="AV111" s="127">
        <f>'[3]Yearly HC Ethylene'!P111</f>
        <v>0</v>
      </c>
      <c r="AW111" s="127">
        <f>'[3]Yearly HC Ethylene'!Q111</f>
        <v>0</v>
      </c>
      <c r="AX111" s="127">
        <f>'[3]Yearly HC Ethylene'!R111</f>
        <v>0</v>
      </c>
      <c r="AY111" s="127">
        <f>'[3]Yearly HC Ethylene'!S111</f>
        <v>0</v>
      </c>
      <c r="AZ111" s="127">
        <f>'[3]Yearly HC Ethylene'!T111</f>
        <v>0</v>
      </c>
      <c r="BA111" s="127">
        <f>'[3]Yearly HC Ethylene'!U111</f>
        <v>0</v>
      </c>
      <c r="BB111" s="127">
        <f>'[3]Yearly HC Ethylene'!V111</f>
        <v>0</v>
      </c>
      <c r="BC111" s="127">
        <f>'[3]Yearly HC Ethylene'!W111</f>
        <v>0</v>
      </c>
      <c r="BD111" s="127">
        <f>'[3]Yearly HC Ethylene'!X111</f>
        <v>0</v>
      </c>
      <c r="BE111" s="127">
        <f>'[3]Yearly HC Ethylene'!Y111</f>
        <v>0</v>
      </c>
      <c r="BF111" s="127">
        <f>'[3]Yearly HC Ethylene'!Z111</f>
        <v>0</v>
      </c>
      <c r="BG111" s="127">
        <f>'[3]Yearly HC Ethylene'!AA111</f>
        <v>0</v>
      </c>
      <c r="BH111" s="127">
        <f>'[3]Yearly HC Ethylene'!AB111</f>
        <v>0</v>
      </c>
      <c r="BI111" s="127">
        <f>'[3]Yearly HC Ethylene'!AC111</f>
        <v>0</v>
      </c>
      <c r="BJ111" s="127">
        <f>'[3]Yearly HC Ethylene'!AD111</f>
        <v>0</v>
      </c>
      <c r="BK111" s="127">
        <f>'[3]Yearly HC Ethylene'!AE111</f>
        <v>0</v>
      </c>
      <c r="BL111" s="127">
        <f>'[3]Yearly HC Ethylene'!AF111</f>
        <v>0</v>
      </c>
      <c r="BM111" s="127">
        <f>'[3]Yearly HC Ethylene'!AG111</f>
        <v>0</v>
      </c>
      <c r="BN111" s="127">
        <f>'[3]Yearly HC Ethylene'!AH111</f>
        <v>0</v>
      </c>
      <c r="BO111" s="127"/>
      <c r="BP111" s="127">
        <f t="shared" si="85"/>
        <v>0</v>
      </c>
      <c r="BQ111" s="127">
        <f t="shared" si="86"/>
        <v>0</v>
      </c>
      <c r="BR111" s="127">
        <f t="shared" si="87"/>
        <v>0</v>
      </c>
      <c r="BS111" s="127">
        <f t="shared" si="88"/>
        <v>0</v>
      </c>
      <c r="BT111" s="127">
        <f t="shared" si="89"/>
        <v>0</v>
      </c>
      <c r="BU111" s="127">
        <f t="shared" si="90"/>
        <v>0</v>
      </c>
      <c r="BV111" s="127">
        <f t="shared" si="91"/>
        <v>0</v>
      </c>
      <c r="BW111" s="127">
        <f t="shared" si="92"/>
        <v>0</v>
      </c>
      <c r="BX111" s="127">
        <f t="shared" si="93"/>
        <v>0</v>
      </c>
      <c r="BY111" s="127">
        <f t="shared" si="94"/>
        <v>0</v>
      </c>
      <c r="BZ111" s="127">
        <f t="shared" si="95"/>
        <v>0</v>
      </c>
      <c r="CA111" s="127">
        <f t="shared" si="96"/>
        <v>0</v>
      </c>
      <c r="CB111" s="127">
        <f t="shared" si="97"/>
        <v>0</v>
      </c>
      <c r="CC111" s="127">
        <f t="shared" si="98"/>
        <v>0</v>
      </c>
      <c r="CD111" s="127">
        <f t="shared" si="99"/>
        <v>0</v>
      </c>
      <c r="CE111" s="127">
        <f t="shared" si="100"/>
        <v>0</v>
      </c>
      <c r="CF111" s="127">
        <f t="shared" si="101"/>
        <v>0</v>
      </c>
      <c r="CG111" s="127">
        <f t="shared" si="102"/>
        <v>0</v>
      </c>
      <c r="CH111" s="127">
        <f t="shared" si="103"/>
        <v>0</v>
      </c>
      <c r="CI111" s="127">
        <f t="shared" si="104"/>
        <v>0</v>
      </c>
      <c r="CJ111" s="127">
        <f t="shared" si="105"/>
        <v>0</v>
      </c>
      <c r="CK111" s="127">
        <f t="shared" si="106"/>
        <v>0</v>
      </c>
      <c r="CL111" s="127">
        <f t="shared" si="107"/>
        <v>0</v>
      </c>
      <c r="CM111" s="127">
        <f t="shared" si="108"/>
        <v>0</v>
      </c>
      <c r="CN111" s="127">
        <f t="shared" si="109"/>
        <v>0</v>
      </c>
      <c r="CO111" s="127">
        <f t="shared" si="110"/>
        <v>0</v>
      </c>
      <c r="CP111" s="127">
        <f t="shared" si="111"/>
        <v>0</v>
      </c>
      <c r="CQ111" s="127">
        <f t="shared" si="112"/>
        <v>0</v>
      </c>
      <c r="CR111" s="127">
        <f t="shared" si="113"/>
        <v>0</v>
      </c>
      <c r="CS111" s="127">
        <f t="shared" si="114"/>
        <v>0</v>
      </c>
      <c r="CT111" s="127">
        <f t="shared" si="115"/>
        <v>0</v>
      </c>
    </row>
    <row r="112" spans="1:98">
      <c r="A112" s="1" t="s">
        <v>73</v>
      </c>
      <c r="B112" s="1" t="s">
        <v>48</v>
      </c>
      <c r="C112" s="12" t="s">
        <v>197</v>
      </c>
      <c r="D112" s="129">
        <f>'[2]Yearly HC Ethylene'!D112</f>
        <v>29305.030176899061</v>
      </c>
      <c r="E112" s="129">
        <f>'[2]Yearly HC Ethylene'!E112</f>
        <v>28201.615238385984</v>
      </c>
      <c r="F112" s="129">
        <f>'[2]Yearly HC Ethylene'!F112</f>
        <v>27112.154753885909</v>
      </c>
      <c r="G112" s="129">
        <f>'[2]Yearly HC Ethylene'!G112</f>
        <v>26036.507827484405</v>
      </c>
      <c r="H112" s="129">
        <f>'[2]Yearly HC Ethylene'!H112</f>
        <v>24974.534849266973</v>
      </c>
      <c r="I112" s="129">
        <f>'[2]Yearly HC Ethylene'!I112</f>
        <v>23926.097484238224</v>
      </c>
      <c r="J112" s="129">
        <f>'[2]Yearly HC Ethylene'!J112</f>
        <v>22891.058661333056</v>
      </c>
      <c r="K112" s="129">
        <f>'[2]Yearly HC Ethylene'!K112</f>
        <v>21869.282562519082</v>
      </c>
      <c r="L112" s="129">
        <f>'[2]Yearly HC Ethylene'!L112</f>
        <v>20860.634611989513</v>
      </c>
      <c r="M112" s="129">
        <f>'[2]Yearly HC Ethylene'!M112</f>
        <v>19864.981465445875</v>
      </c>
      <c r="N112" s="129">
        <f>'[2]Yearly HC Ethylene'!N112</f>
        <v>18882.190999469702</v>
      </c>
      <c r="O112" s="129">
        <f>'[2]Yearly HC Ethylene'!O112</f>
        <v>18159.065195906027</v>
      </c>
      <c r="P112" s="129">
        <f>'[2]Yearly HC Ethylene'!P112</f>
        <v>17445.100159263213</v>
      </c>
      <c r="Q112" s="129">
        <f>'[2]Yearly HC Ethylene'!Q112</f>
        <v>16740.20333452792</v>
      </c>
      <c r="R112" s="129">
        <f>'[2]Yearly HC Ethylene'!R112</f>
        <v>16044.283011754085</v>
      </c>
      <c r="S112" s="129">
        <f>'[2]Yearly HC Ethylene'!S112</f>
        <v>15357.248318779875</v>
      </c>
      <c r="T112" s="129">
        <f>'[2]Yearly HC Ethylene'!T112</f>
        <v>14679.009214005091</v>
      </c>
      <c r="U112" s="129">
        <f>'[2]Yearly HC Ethylene'!U112</f>
        <v>14009.476479228564</v>
      </c>
      <c r="V112" s="129">
        <f>'[2]Yearly HC Ethylene'!V112</f>
        <v>13348.561712545019</v>
      </c>
      <c r="W112" s="129">
        <f>'[2]Yearly HC Ethylene'!W112</f>
        <v>12696.177321300984</v>
      </c>
      <c r="X112" s="129">
        <f>'[2]Yearly HC Ethylene'!X112</f>
        <v>12052.236515109187</v>
      </c>
      <c r="Y112" s="129">
        <f>'[2]Yearly HC Ethylene'!Y112</f>
        <v>11302.790400328102</v>
      </c>
      <c r="Z112" s="129">
        <f>'[2]Yearly HC Ethylene'!Z112</f>
        <v>10563.203476414372</v>
      </c>
      <c r="AA112" s="129">
        <f>'[2]Yearly HC Ethylene'!AA112</f>
        <v>9833.3747329854996</v>
      </c>
      <c r="AB112" s="129">
        <f>'[2]Yearly HC Ethylene'!AB112</f>
        <v>9113.20408865016</v>
      </c>
      <c r="AC112" s="129">
        <f>'[2]Yearly HC Ethylene'!AC112</f>
        <v>8402.5923829660951</v>
      </c>
      <c r="AD112" s="129">
        <f>'[2]Yearly HC Ethylene'!AD112</f>
        <v>7701.441368464988</v>
      </c>
      <c r="AE112" s="129">
        <f>'[2]Yearly HC Ethylene'!AE112</f>
        <v>7009.6537027437898</v>
      </c>
      <c r="AF112" s="129">
        <f>'[2]Yearly HC Ethylene'!AF112</f>
        <v>6327.1329406218911</v>
      </c>
      <c r="AG112" s="129">
        <f>'[2]Yearly HC Ethylene'!AG112</f>
        <v>5653.7835263636862</v>
      </c>
      <c r="AH112" s="129">
        <f>'[2]Yearly HC Ethylene'!AH112</f>
        <v>4989.510785965942</v>
      </c>
      <c r="AI112" s="126"/>
      <c r="AJ112" s="129">
        <f>'[3]Yearly HC Ethylene'!D112</f>
        <v>5757.6219164365802</v>
      </c>
      <c r="AK112" s="129">
        <f>'[3]Yearly HC Ethylene'!E112</f>
        <v>5579.7113992186896</v>
      </c>
      <c r="AL112" s="129">
        <f>'[3]Yearly HC Ethylene'!F112</f>
        <v>5401.8008820007999</v>
      </c>
      <c r="AM112" s="129">
        <f>'[3]Yearly HC Ethylene'!G112</f>
        <v>5223.8903647829093</v>
      </c>
      <c r="AN112" s="129">
        <f>'[3]Yearly HC Ethylene'!H112</f>
        <v>5045.9798475650186</v>
      </c>
      <c r="AO112" s="129">
        <f>'[3]Yearly HC Ethylene'!I112</f>
        <v>4868.069330347128</v>
      </c>
      <c r="AP112" s="129">
        <f>'[3]Yearly HC Ethylene'!J112</f>
        <v>4690.1588131292383</v>
      </c>
      <c r="AQ112" s="129">
        <f>'[3]Yearly HC Ethylene'!K112</f>
        <v>4512.2482959113477</v>
      </c>
      <c r="AR112" s="129">
        <f>'[3]Yearly HC Ethylene'!L112</f>
        <v>4334.3377786934579</v>
      </c>
      <c r="AS112" s="129">
        <f>'[3]Yearly HC Ethylene'!M112</f>
        <v>4156.4272614755673</v>
      </c>
      <c r="AT112" s="129">
        <f>'[3]Yearly HC Ethylene'!N112</f>
        <v>3978.5167442576776</v>
      </c>
      <c r="AU112" s="129">
        <f>'[3]Yearly HC Ethylene'!O112</f>
        <v>3853.0005864793593</v>
      </c>
      <c r="AV112" s="129">
        <f>'[3]Yearly HC Ethylene'!P112</f>
        <v>3727.4844287010424</v>
      </c>
      <c r="AW112" s="129">
        <f>'[3]Yearly HC Ethylene'!Q112</f>
        <v>3601.9682709227245</v>
      </c>
      <c r="AX112" s="129">
        <f>'[3]Yearly HC Ethylene'!R112</f>
        <v>3476.4521131444071</v>
      </c>
      <c r="AY112" s="129">
        <f>'[3]Yearly HC Ethylene'!S112</f>
        <v>3350.9359553660897</v>
      </c>
      <c r="AZ112" s="129">
        <f>'[3]Yearly HC Ethylene'!T112</f>
        <v>3225.4197975877723</v>
      </c>
      <c r="BA112" s="129">
        <f>'[3]Yearly HC Ethylene'!U112</f>
        <v>3099.9036398094549</v>
      </c>
      <c r="BB112" s="129">
        <f>'[3]Yearly HC Ethylene'!V112</f>
        <v>2974.3874820311371</v>
      </c>
      <c r="BC112" s="129">
        <f>'[3]Yearly HC Ethylene'!W112</f>
        <v>2848.8713242528202</v>
      </c>
      <c r="BD112" s="129">
        <f>'[3]Yearly HC Ethylene'!X112</f>
        <v>2723.3551664745023</v>
      </c>
      <c r="BE112" s="129">
        <f>'[3]Yearly HC Ethylene'!Y112</f>
        <v>2571.9297100722206</v>
      </c>
      <c r="BF112" s="129">
        <f>'[3]Yearly HC Ethylene'!Z112</f>
        <v>2420.5042536699384</v>
      </c>
      <c r="BG112" s="129">
        <f>'[3]Yearly HC Ethylene'!AA112</f>
        <v>2269.0787972676562</v>
      </c>
      <c r="BH112" s="129">
        <f>'[3]Yearly HC Ethylene'!AB112</f>
        <v>2117.653340865374</v>
      </c>
      <c r="BI112" s="129">
        <f>'[3]Yearly HC Ethylene'!AC112</f>
        <v>1966.2278844630919</v>
      </c>
      <c r="BJ112" s="129">
        <f>'[3]Yearly HC Ethylene'!AD112</f>
        <v>1814.8024280608099</v>
      </c>
      <c r="BK112" s="129">
        <f>'[3]Yearly HC Ethylene'!AE112</f>
        <v>1663.376971658528</v>
      </c>
      <c r="BL112" s="129">
        <f>'[3]Yearly HC Ethylene'!AF112</f>
        <v>1511.9515152562458</v>
      </c>
      <c r="BM112" s="129">
        <f>'[3]Yearly HC Ethylene'!AG112</f>
        <v>1360.5260588539638</v>
      </c>
      <c r="BN112" s="129">
        <f>'[3]Yearly HC Ethylene'!AH112</f>
        <v>1209.1006024516814</v>
      </c>
      <c r="BO112" s="126"/>
      <c r="BP112" s="129">
        <f t="shared" si="85"/>
        <v>35062.652093335644</v>
      </c>
      <c r="BQ112" s="129">
        <f t="shared" si="86"/>
        <v>33781.326637604674</v>
      </c>
      <c r="BR112" s="129">
        <f t="shared" si="87"/>
        <v>32513.955635886708</v>
      </c>
      <c r="BS112" s="129">
        <f t="shared" si="88"/>
        <v>31260.398192267316</v>
      </c>
      <c r="BT112" s="129">
        <f t="shared" si="89"/>
        <v>30020.51469683199</v>
      </c>
      <c r="BU112" s="129">
        <f t="shared" si="90"/>
        <v>28794.166814585351</v>
      </c>
      <c r="BV112" s="129">
        <f t="shared" si="91"/>
        <v>27581.217474462293</v>
      </c>
      <c r="BW112" s="129">
        <f t="shared" si="92"/>
        <v>26381.530858430429</v>
      </c>
      <c r="BX112" s="129">
        <f t="shared" si="93"/>
        <v>25194.972390682971</v>
      </c>
      <c r="BY112" s="129">
        <f t="shared" si="94"/>
        <v>24021.408726921443</v>
      </c>
      <c r="BZ112" s="129">
        <f t="shared" si="95"/>
        <v>22860.70774372738</v>
      </c>
      <c r="CA112" s="129">
        <f t="shared" si="96"/>
        <v>22012.065782385387</v>
      </c>
      <c r="CB112" s="129">
        <f t="shared" si="97"/>
        <v>21172.584587964255</v>
      </c>
      <c r="CC112" s="129">
        <f t="shared" si="98"/>
        <v>20342.171605450643</v>
      </c>
      <c r="CD112" s="129">
        <f t="shared" si="99"/>
        <v>19520.735124898492</v>
      </c>
      <c r="CE112" s="129">
        <f t="shared" si="100"/>
        <v>18708.184274145966</v>
      </c>
      <c r="CF112" s="129">
        <f t="shared" si="101"/>
        <v>17904.429011592863</v>
      </c>
      <c r="CG112" s="129">
        <f t="shared" si="102"/>
        <v>17109.380119038018</v>
      </c>
      <c r="CH112" s="129">
        <f t="shared" si="103"/>
        <v>16322.949194576157</v>
      </c>
      <c r="CI112" s="129">
        <f t="shared" si="104"/>
        <v>15545.048645553805</v>
      </c>
      <c r="CJ112" s="129">
        <f t="shared" si="105"/>
        <v>14775.59168158369</v>
      </c>
      <c r="CK112" s="129">
        <f t="shared" si="106"/>
        <v>13874.720110400322</v>
      </c>
      <c r="CL112" s="129">
        <f t="shared" si="107"/>
        <v>12983.70773008431</v>
      </c>
      <c r="CM112" s="129">
        <f t="shared" si="108"/>
        <v>12102.453530253155</v>
      </c>
      <c r="CN112" s="129">
        <f t="shared" si="109"/>
        <v>11230.857429515534</v>
      </c>
      <c r="CO112" s="129">
        <f t="shared" si="110"/>
        <v>10368.820267429186</v>
      </c>
      <c r="CP112" s="129">
        <f t="shared" si="111"/>
        <v>9516.2437965257977</v>
      </c>
      <c r="CQ112" s="129">
        <f t="shared" si="112"/>
        <v>8673.0306744023183</v>
      </c>
      <c r="CR112" s="129">
        <f t="shared" si="113"/>
        <v>7839.0844558781373</v>
      </c>
      <c r="CS112" s="129">
        <f t="shared" si="114"/>
        <v>7014.3095852176502</v>
      </c>
      <c r="CT112" s="129">
        <f t="shared" si="115"/>
        <v>6198.6113884176229</v>
      </c>
    </row>
    <row r="113" spans="1:98" outlineLevel="1">
      <c r="A113"/>
      <c r="B113" t="s">
        <v>69</v>
      </c>
      <c r="C113" s="5" t="s">
        <v>197</v>
      </c>
      <c r="D113" s="126">
        <f>'[2]Yearly HC Ethylene'!D113</f>
        <v>0</v>
      </c>
      <c r="E113" s="126">
        <f>'[2]Yearly HC Ethylene'!E113</f>
        <v>107.93123811254998</v>
      </c>
      <c r="F113" s="126">
        <f>'[2]Yearly HC Ethylene'!F113</f>
        <v>246.15536418239407</v>
      </c>
      <c r="G113" s="126">
        <f>'[2]Yearly HC Ethylene'!G113</f>
        <v>414.47017878823044</v>
      </c>
      <c r="H113" s="126">
        <f>'[2]Yearly HC Ethylene'!H113</f>
        <v>612.67437757178368</v>
      </c>
      <c r="I113" s="126">
        <f>'[2]Yearly HC Ethylene'!I113</f>
        <v>840.56754794033486</v>
      </c>
      <c r="J113" s="126">
        <f>'[2]Yearly HC Ethylene'!J113</f>
        <v>1064.0235056575727</v>
      </c>
      <c r="K113" s="126">
        <f>'[2]Yearly HC Ethylene'!K113</f>
        <v>1299.0538541841959</v>
      </c>
      <c r="L113" s="126">
        <f>'[2]Yearly HC Ethylene'!L113</f>
        <v>1542.7639106661261</v>
      </c>
      <c r="M113" s="126">
        <f>'[2]Yearly HC Ethylene'!M113</f>
        <v>1792.2842050901895</v>
      </c>
      <c r="N113" s="126">
        <f>'[2]Yearly HC Ethylene'!N113</f>
        <v>2044.7703417852506</v>
      </c>
      <c r="O113" s="126">
        <f>'[2]Yearly HC Ethylene'!O113</f>
        <v>2228.8624081464818</v>
      </c>
      <c r="P113" s="126">
        <f>'[2]Yearly HC Ethylene'!P113</f>
        <v>2408.0566041809666</v>
      </c>
      <c r="Q113" s="126">
        <f>'[2]Yearly HC Ethylene'!Q113</f>
        <v>2580.5124069527396</v>
      </c>
      <c r="R113" s="126">
        <f>'[2]Yearly HC Ethylene'!R113</f>
        <v>2744.4056811387513</v>
      </c>
      <c r="S113" s="126">
        <f>'[2]Yearly HC Ethylene'!S113</f>
        <v>2897.9285883452139</v>
      </c>
      <c r="T113" s="126">
        <f>'[2]Yearly HC Ethylene'!T113</f>
        <v>3081.1885036739882</v>
      </c>
      <c r="U113" s="126">
        <f>'[2]Yearly HC Ethylene'!U113</f>
        <v>3258.3120248214896</v>
      </c>
      <c r="V113" s="126">
        <f>'[2]Yearly HC Ethylene'!V113</f>
        <v>3428.0321187722752</v>
      </c>
      <c r="W113" s="126">
        <f>'[2]Yearly HC Ethylene'!W113</f>
        <v>3589.0931122665816</v>
      </c>
      <c r="X113" s="126">
        <f>'[2]Yearly HC Ethylene'!X113</f>
        <v>3740.2506287984488</v>
      </c>
      <c r="Y113" s="126">
        <f>'[2]Yearly HC Ethylene'!Y113</f>
        <v>3960.8833591073303</v>
      </c>
      <c r="Z113" s="126">
        <f>'[2]Yearly HC Ethylene'!Z113</f>
        <v>4168.267678501401</v>
      </c>
      <c r="AA113" s="126">
        <f>'[2]Yearly HC Ethylene'!AA113</f>
        <v>4360.5034070545144</v>
      </c>
      <c r="AB113" s="126">
        <f>'[2]Yearly HC Ethylene'!AB113</f>
        <v>4535.707521802241</v>
      </c>
      <c r="AC113" s="126">
        <f>'[2]Yearly HC Ethylene'!AC113</f>
        <v>4692.0140613675258</v>
      </c>
      <c r="AD113" s="126">
        <f>'[2]Yearly HC Ethylene'!AD113</f>
        <v>4779.4266836251854</v>
      </c>
      <c r="AE113" s="126">
        <f>'[2]Yearly HC Ethylene'!AE113</f>
        <v>4837.0038461130553</v>
      </c>
      <c r="AF113" s="126">
        <f>'[2]Yearly HC Ethylene'!AF113</f>
        <v>4862.5737933114024</v>
      </c>
      <c r="AG113" s="126">
        <f>'[2]Yearly HC Ethylene'!AG113</f>
        <v>4853.9848154769061</v>
      </c>
      <c r="AH113" s="126">
        <f>'[2]Yearly HC Ethylene'!AH113</f>
        <v>4809.1051364171144</v>
      </c>
      <c r="AI113" s="126"/>
      <c r="AJ113" s="126">
        <f>'[3]Yearly HC Ethylene'!D113</f>
        <v>0</v>
      </c>
      <c r="AK113" s="126">
        <f>'[3]Yearly HC Ethylene'!E113</f>
        <v>113.01547153909507</v>
      </c>
      <c r="AL113" s="126">
        <f>'[3]Yearly HC Ethylene'!F113</f>
        <v>233.64067154756015</v>
      </c>
      <c r="AM113" s="126">
        <f>'[3]Yearly HC Ethylene'!G113</f>
        <v>361.87560002539522</v>
      </c>
      <c r="AN113" s="126">
        <f>'[3]Yearly HC Ethylene'!H113</f>
        <v>497.72025697260017</v>
      </c>
      <c r="AO113" s="126">
        <f>'[3]Yearly HC Ethylene'!I113</f>
        <v>641.17464238917512</v>
      </c>
      <c r="AP113" s="126">
        <f>'[3]Yearly HC Ethylene'!J113</f>
        <v>750.56654906848905</v>
      </c>
      <c r="AQ113" s="126">
        <f>'[3]Yearly HC Ethylene'!K113</f>
        <v>857.76214075961423</v>
      </c>
      <c r="AR113" s="126">
        <f>'[3]Yearly HC Ethylene'!L113</f>
        <v>962.05599563344038</v>
      </c>
      <c r="AS113" s="126">
        <f>'[3]Yearly HC Ethylene'!M113</f>
        <v>1062.7426918608571</v>
      </c>
      <c r="AT113" s="126">
        <f>'[3]Yearly HC Ethylene'!N113</f>
        <v>1159.1168076127533</v>
      </c>
      <c r="AU113" s="126">
        <f>'[3]Yearly HC Ethylene'!O113</f>
        <v>1299.9722735011965</v>
      </c>
      <c r="AV113" s="126">
        <f>'[3]Yearly HC Ethylene'!P113</f>
        <v>1436.7536675216088</v>
      </c>
      <c r="AW113" s="126">
        <f>'[3]Yearly HC Ethylene'!Q113</f>
        <v>1568.1162793122498</v>
      </c>
      <c r="AX113" s="126">
        <f>'[3]Yearly HC Ethylene'!R113</f>
        <v>1692.715398511376</v>
      </c>
      <c r="AY113" s="126">
        <f>'[3]Yearly HC Ethylene'!S113</f>
        <v>1809.2063147572462</v>
      </c>
      <c r="AZ113" s="126">
        <f>'[3]Yearly HC Ethylene'!T113</f>
        <v>1950.3313472297855</v>
      </c>
      <c r="BA113" s="126">
        <f>'[3]Yearly HC Ethylene'!U113</f>
        <v>2086.7905953900163</v>
      </c>
      <c r="BB113" s="126">
        <f>'[3]Yearly HC Ethylene'!V113</f>
        <v>2217.6353639018203</v>
      </c>
      <c r="BC113" s="126">
        <f>'[3]Yearly HC Ethylene'!W113</f>
        <v>2341.9169574290854</v>
      </c>
      <c r="BD113" s="126">
        <f>'[3]Yearly HC Ethylene'!X113</f>
        <v>2458.6866806356938</v>
      </c>
      <c r="BE113" s="126">
        <f>'[3]Yearly HC Ethylene'!Y113</f>
        <v>2653.657719412995</v>
      </c>
      <c r="BF113" s="126">
        <f>'[3]Yearly HC Ethylene'!Z113</f>
        <v>2838.5052080674482</v>
      </c>
      <c r="BG113" s="126">
        <f>'[3]Yearly HC Ethylene'!AA113</f>
        <v>3011.5479143578377</v>
      </c>
      <c r="BH113" s="126">
        <f>'[3]Yearly HC Ethylene'!AB113</f>
        <v>3171.1046060429471</v>
      </c>
      <c r="BI113" s="126">
        <f>'[3]Yearly HC Ethylene'!AC113</f>
        <v>3315.4940508815548</v>
      </c>
      <c r="BJ113" s="126">
        <f>'[3]Yearly HC Ethylene'!AD113</f>
        <v>3403.1472701532616</v>
      </c>
      <c r="BK113" s="126">
        <f>'[3]Yearly HC Ethylene'!AE113</f>
        <v>3465.9358758224162</v>
      </c>
      <c r="BL113" s="126">
        <f>'[3]Yearly HC Ethylene'!AF113</f>
        <v>3501.8315922952588</v>
      </c>
      <c r="BM113" s="126">
        <f>'[3]Yearly HC Ethylene'!AG113</f>
        <v>3508.8061439780258</v>
      </c>
      <c r="BN113" s="126">
        <f>'[3]Yearly HC Ethylene'!AH113</f>
        <v>3828.2973639406146</v>
      </c>
      <c r="BO113" s="126"/>
      <c r="BP113" s="126">
        <f t="shared" si="85"/>
        <v>0</v>
      </c>
      <c r="BQ113" s="126">
        <f t="shared" si="86"/>
        <v>220.94670965164505</v>
      </c>
      <c r="BR113" s="126">
        <f t="shared" si="87"/>
        <v>479.79603572995421</v>
      </c>
      <c r="BS113" s="126">
        <f t="shared" si="88"/>
        <v>776.34577881362566</v>
      </c>
      <c r="BT113" s="126">
        <f t="shared" si="89"/>
        <v>1110.3946345443837</v>
      </c>
      <c r="BU113" s="126">
        <f t="shared" si="90"/>
        <v>1481.7421903295099</v>
      </c>
      <c r="BV113" s="126">
        <f t="shared" si="91"/>
        <v>1814.5900547260617</v>
      </c>
      <c r="BW113" s="126">
        <f t="shared" si="92"/>
        <v>2156.81599494381</v>
      </c>
      <c r="BX113" s="126">
        <f t="shared" si="93"/>
        <v>2504.8199062995664</v>
      </c>
      <c r="BY113" s="126">
        <f t="shared" si="94"/>
        <v>2855.0268969510466</v>
      </c>
      <c r="BZ113" s="126">
        <f t="shared" si="95"/>
        <v>3203.8871493980041</v>
      </c>
      <c r="CA113" s="126">
        <f t="shared" si="96"/>
        <v>3528.8346816476783</v>
      </c>
      <c r="CB113" s="126">
        <f t="shared" si="97"/>
        <v>3844.8102717025754</v>
      </c>
      <c r="CC113" s="126">
        <f t="shared" si="98"/>
        <v>4148.6286862649895</v>
      </c>
      <c r="CD113" s="126">
        <f t="shared" si="99"/>
        <v>4437.1210796501273</v>
      </c>
      <c r="CE113" s="126">
        <f t="shared" si="100"/>
        <v>4707.1349031024602</v>
      </c>
      <c r="CF113" s="126">
        <f t="shared" si="101"/>
        <v>5031.5198509037737</v>
      </c>
      <c r="CG113" s="126">
        <f t="shared" si="102"/>
        <v>5345.1026202115063</v>
      </c>
      <c r="CH113" s="126">
        <f t="shared" si="103"/>
        <v>5645.6674826740955</v>
      </c>
      <c r="CI113" s="126">
        <f t="shared" si="104"/>
        <v>5931.010069695667</v>
      </c>
      <c r="CJ113" s="126">
        <f t="shared" si="105"/>
        <v>6198.9373094341427</v>
      </c>
      <c r="CK113" s="126">
        <f t="shared" si="106"/>
        <v>6614.5410785203258</v>
      </c>
      <c r="CL113" s="126">
        <f t="shared" si="107"/>
        <v>7006.7728865688496</v>
      </c>
      <c r="CM113" s="126">
        <f t="shared" si="108"/>
        <v>7372.0513214123521</v>
      </c>
      <c r="CN113" s="126">
        <f t="shared" si="109"/>
        <v>7706.8121278451881</v>
      </c>
      <c r="CO113" s="126">
        <f t="shared" si="110"/>
        <v>8007.508112249081</v>
      </c>
      <c r="CP113" s="126">
        <f t="shared" si="111"/>
        <v>8182.5739537784466</v>
      </c>
      <c r="CQ113" s="126">
        <f t="shared" si="112"/>
        <v>8302.9397219354723</v>
      </c>
      <c r="CR113" s="126">
        <f t="shared" si="113"/>
        <v>8364.4053856066603</v>
      </c>
      <c r="CS113" s="126">
        <f t="shared" si="114"/>
        <v>8362.790959454931</v>
      </c>
      <c r="CT113" s="126">
        <f t="shared" si="115"/>
        <v>8637.4025003577299</v>
      </c>
    </row>
    <row r="114" spans="1:98" outlineLevel="1">
      <c r="A114"/>
      <c r="B114" t="s">
        <v>74</v>
      </c>
      <c r="C114" s="5" t="s">
        <v>197</v>
      </c>
      <c r="D114" s="126">
        <f>'[2]Yearly HC Ethylene'!D114</f>
        <v>0</v>
      </c>
      <c r="E114" s="126">
        <f>'[2]Yearly HC Ethylene'!E114</f>
        <v>465.9635396340891</v>
      </c>
      <c r="F114" s="126">
        <f>'[2]Yearly HC Ethylene'!F114</f>
        <v>837.36255650932435</v>
      </c>
      <c r="G114" s="126">
        <f>'[2]Yearly HC Ethylene'!G114</f>
        <v>1116.9534206284297</v>
      </c>
      <c r="H114" s="126">
        <f>'[2]Yearly HC Ethylene'!H114</f>
        <v>1307.5239583985676</v>
      </c>
      <c r="I114" s="126">
        <f>'[2]Yearly HC Ethylene'!I114</f>
        <v>1411.8929812075148</v>
      </c>
      <c r="J114" s="126">
        <f>'[2]Yearly HC Ethylene'!J114</f>
        <v>1432.9098173848906</v>
      </c>
      <c r="K114" s="126">
        <f>'[2]Yearly HC Ethylene'!K114</f>
        <v>1373.4538475306617</v>
      </c>
      <c r="L114" s="126">
        <f>'[2]Yearly HC Ethylene'!L114</f>
        <v>1236.4340431925666</v>
      </c>
      <c r="M114" s="126">
        <f>'[2]Yearly HC Ethylene'!M114</f>
        <v>1024.7885088747789</v>
      </c>
      <c r="N114" s="126">
        <f>'[2]Yearly HC Ethylene'!N114</f>
        <v>741.48402735986019</v>
      </c>
      <c r="O114" s="126">
        <f>'[2]Yearly HC Ethylene'!O114</f>
        <v>-886.67399967172241</v>
      </c>
      <c r="P114" s="126">
        <f>'[2]Yearly HC Ethylene'!P114</f>
        <v>-2322.8747788071341</v>
      </c>
      <c r="Q114" s="126">
        <f>'[2]Yearly HC Ethylene'!Q114</f>
        <v>-3872.3562585738473</v>
      </c>
      <c r="R114" s="126">
        <f>'[2]Yearly HC Ethylene'!R114</f>
        <v>-5393.5793386621153</v>
      </c>
      <c r="S114" s="126">
        <f>'[2]Yearly HC Ethylene'!S114</f>
        <v>-6885.6599941117493</v>
      </c>
      <c r="T114" s="126">
        <f>'[2]Yearly HC Ethylene'!T114</f>
        <v>-8347.7126892896158</v>
      </c>
      <c r="U114" s="126">
        <f>'[2]Yearly HC Ethylene'!U114</f>
        <v>-9778.8504405040003</v>
      </c>
      <c r="V114" s="126">
        <f>'[2]Yearly HC Ethylene'!V114</f>
        <v>-11178.184878099841</v>
      </c>
      <c r="W114" s="126">
        <f>'[2]Yearly HC Ethylene'!W114</f>
        <v>-12544.826308037686</v>
      </c>
      <c r="X114" s="126">
        <f>'[2]Yearly HC Ethylene'!X114</f>
        <v>-13877.8837729595</v>
      </c>
      <c r="Y114" s="126">
        <f>'[2]Yearly HC Ethylene'!Y114</f>
        <v>-14958.983829111039</v>
      </c>
      <c r="Z114" s="126">
        <f>'[2]Yearly HC Ethylene'!Z114</f>
        <v>-16006.4562866497</v>
      </c>
      <c r="AA114" s="126">
        <f>'[2]Yearly HC Ethylene'!AA114</f>
        <v>-17029.74309646065</v>
      </c>
      <c r="AB114" s="126">
        <f>'[2]Yearly HC Ethylene'!AB114</f>
        <v>-18028.172769006229</v>
      </c>
      <c r="AC114" s="126">
        <f>'[2]Yearly HC Ethylene'!AC114</f>
        <v>-19001.072879941123</v>
      </c>
      <c r="AD114" s="126">
        <f>'[2]Yearly HC Ethylene'!AD114</f>
        <v>-19947.770115633502</v>
      </c>
      <c r="AE114" s="126">
        <f>'[2]Yearly HC Ethylene'!AE114</f>
        <v>-20867.590318304297</v>
      </c>
      <c r="AF114" s="126">
        <f>'[2]Yearly HC Ethylene'!AF114</f>
        <v>-21759.858530786805</v>
      </c>
      <c r="AG114" s="126">
        <f>'[2]Yearly HC Ethylene'!AG114</f>
        <v>-22623.899040908796</v>
      </c>
      <c r="AH114" s="126">
        <f>'[2]Yearly HC Ethylene'!AH114</f>
        <v>-23459.035425499307</v>
      </c>
      <c r="AI114" s="126"/>
      <c r="AJ114" s="126">
        <f>'[3]Yearly HC Ethylene'!D114</f>
        <v>0</v>
      </c>
      <c r="AK114" s="126">
        <f>'[3]Yearly HC Ethylene'!E114</f>
        <v>-3.2736896147034713</v>
      </c>
      <c r="AL114" s="126">
        <f>'[3]Yearly HC Ethylene'!F114</f>
        <v>-36.043328351381206</v>
      </c>
      <c r="AM114" s="126">
        <f>'[3]Yearly HC Ethylene'!G114</f>
        <v>-97.227067836658534</v>
      </c>
      <c r="AN114" s="126">
        <f>'[3]Yearly HC Ethylene'!H114</f>
        <v>-185.75011102882854</v>
      </c>
      <c r="AO114" s="126">
        <f>'[3]Yearly HC Ethylene'!I114</f>
        <v>-300.54471221787026</v>
      </c>
      <c r="AP114" s="126">
        <f>'[3]Yearly HC Ethylene'!J114</f>
        <v>-440.55017702543046</v>
      </c>
      <c r="AQ114" s="126">
        <f>'[3]Yearly HC Ethylene'!K114</f>
        <v>-604.71286240482732</v>
      </c>
      <c r="AR114" s="126">
        <f>'[3]Yearly HC Ethylene'!L114</f>
        <v>-791.98617664106496</v>
      </c>
      <c r="AS114" s="126">
        <f>'[3]Yearly HC Ethylene'!M114</f>
        <v>-1001.3305793508043</v>
      </c>
      <c r="AT114" s="126">
        <f>'[3]Yearly HC Ethylene'!N114</f>
        <v>-1231.7135814823905</v>
      </c>
      <c r="AU114" s="126">
        <f>'[3]Yearly HC Ethylene'!O114</f>
        <v>-1156.6115424584059</v>
      </c>
      <c r="AV114" s="126">
        <f>'[3]Yearly HC Ethylene'!P114</f>
        <v>-1084.9416361021504</v>
      </c>
      <c r="AW114" s="126">
        <f>'[3]Yearly HC Ethylene'!Q114</f>
        <v>-1158.7206008751236</v>
      </c>
      <c r="AX114" s="126">
        <f>'[3]Yearly HC Ethylene'!R114</f>
        <v>-1298.5175661049507</v>
      </c>
      <c r="AY114" s="126">
        <f>'[3]Yearly HC Ethylene'!S114</f>
        <v>-1500.2391971148827</v>
      </c>
      <c r="AZ114" s="126">
        <f>'[3]Yearly HC Ethylene'!T114</f>
        <v>-1759.821462242704</v>
      </c>
      <c r="BA114" s="126">
        <f>'[3]Yearly HC Ethylene'!U114</f>
        <v>-2073.2296328407174</v>
      </c>
      <c r="BB114" s="126">
        <f>'[3]Yearly HC Ethylene'!V114</f>
        <v>-2436.4582832757278</v>
      </c>
      <c r="BC114" s="126">
        <f>'[3]Yearly HC Ethylene'!W114</f>
        <v>-2845.5312909290806</v>
      </c>
      <c r="BD114" s="126">
        <f>'[3]Yearly HC Ethylene'!X114</f>
        <v>-3296.501836196634</v>
      </c>
      <c r="BE114" s="126">
        <f>'[3]Yearly HC Ethylene'!Y114</f>
        <v>-3761.1159247749711</v>
      </c>
      <c r="BF114" s="126">
        <f>'[3]Yearly HC Ethylene'!Z114</f>
        <v>-4050.1571732283282</v>
      </c>
      <c r="BG114" s="126">
        <f>'[3]Yearly HC Ethylene'!AA114</f>
        <v>-4408.3814039634435</v>
      </c>
      <c r="BH114" s="126">
        <f>'[3]Yearly HC Ethylene'!AB114</f>
        <v>-4829.4471891409139</v>
      </c>
      <c r="BI114" s="126">
        <f>'[3]Yearly HC Ethylene'!AC114</f>
        <v>-5307.060802836726</v>
      </c>
      <c r="BJ114" s="126">
        <f>'[3]Yearly HC Ethylene'!AD114</f>
        <v>-5834.9762210422232</v>
      </c>
      <c r="BK114" s="126">
        <f>'[3]Yearly HC Ethylene'!AE114</f>
        <v>-6406.9951216641075</v>
      </c>
      <c r="BL114" s="126">
        <f>'[3]Yearly HC Ethylene'!AF114</f>
        <v>-7016.9668845244687</v>
      </c>
      <c r="BM114" s="126">
        <f>'[3]Yearly HC Ethylene'!AG114</f>
        <v>-7658.7885913607388</v>
      </c>
      <c r="BN114" s="126">
        <f>'[3]Yearly HC Ethylene'!AH114</f>
        <v>-8326.4050258257394</v>
      </c>
      <c r="BO114" s="126"/>
      <c r="BP114" s="126">
        <f t="shared" si="85"/>
        <v>0</v>
      </c>
      <c r="BQ114" s="126">
        <f t="shared" si="86"/>
        <v>462.68985001938563</v>
      </c>
      <c r="BR114" s="126">
        <f t="shared" si="87"/>
        <v>801.31922815794314</v>
      </c>
      <c r="BS114" s="126">
        <f t="shared" si="88"/>
        <v>1019.7263527917712</v>
      </c>
      <c r="BT114" s="126">
        <f t="shared" si="89"/>
        <v>1121.7738473697391</v>
      </c>
      <c r="BU114" s="126">
        <f t="shared" si="90"/>
        <v>1111.3482689896446</v>
      </c>
      <c r="BV114" s="126">
        <f t="shared" si="91"/>
        <v>992.35964035946017</v>
      </c>
      <c r="BW114" s="126">
        <f t="shared" si="92"/>
        <v>768.74098512583441</v>
      </c>
      <c r="BX114" s="126">
        <f t="shared" si="93"/>
        <v>444.44786655150165</v>
      </c>
      <c r="BY114" s="126">
        <f t="shared" si="94"/>
        <v>23.457929523974599</v>
      </c>
      <c r="BZ114" s="126">
        <f t="shared" si="95"/>
        <v>-490.22955412253032</v>
      </c>
      <c r="CA114" s="126">
        <f t="shared" si="96"/>
        <v>-2043.2855421301283</v>
      </c>
      <c r="CB114" s="126">
        <f t="shared" si="97"/>
        <v>-3407.8164149092845</v>
      </c>
      <c r="CC114" s="126">
        <f t="shared" si="98"/>
        <v>-5031.0768594489709</v>
      </c>
      <c r="CD114" s="126">
        <f t="shared" si="99"/>
        <v>-6692.096904767066</v>
      </c>
      <c r="CE114" s="126">
        <f t="shared" si="100"/>
        <v>-8385.899191226632</v>
      </c>
      <c r="CF114" s="126">
        <f t="shared" si="101"/>
        <v>-10107.53415153232</v>
      </c>
      <c r="CG114" s="126">
        <f t="shared" si="102"/>
        <v>-11852.080073344718</v>
      </c>
      <c r="CH114" s="126">
        <f t="shared" si="103"/>
        <v>-13614.643161375569</v>
      </c>
      <c r="CI114" s="126">
        <f t="shared" si="104"/>
        <v>-15390.357598966766</v>
      </c>
      <c r="CJ114" s="126">
        <f t="shared" si="105"/>
        <v>-17174.385609156132</v>
      </c>
      <c r="CK114" s="126">
        <f t="shared" si="106"/>
        <v>-18720.09975388601</v>
      </c>
      <c r="CL114" s="126">
        <f t="shared" si="107"/>
        <v>-20056.613459878026</v>
      </c>
      <c r="CM114" s="126">
        <f t="shared" si="108"/>
        <v>-21438.124500424092</v>
      </c>
      <c r="CN114" s="126">
        <f t="shared" si="109"/>
        <v>-22857.619958147145</v>
      </c>
      <c r="CO114" s="126">
        <f t="shared" si="110"/>
        <v>-24308.13368277785</v>
      </c>
      <c r="CP114" s="126">
        <f t="shared" si="111"/>
        <v>-25782.746336675726</v>
      </c>
      <c r="CQ114" s="126">
        <f t="shared" si="112"/>
        <v>-27274.585439968403</v>
      </c>
      <c r="CR114" s="126">
        <f t="shared" si="113"/>
        <v>-28776.825415311272</v>
      </c>
      <c r="CS114" s="126">
        <f t="shared" si="114"/>
        <v>-30282.687632269535</v>
      </c>
      <c r="CT114" s="126">
        <f t="shared" si="115"/>
        <v>-31785.440451325048</v>
      </c>
    </row>
    <row r="115" spans="1:98" s="14" customFormat="1">
      <c r="A115" s="10"/>
      <c r="B115" s="10" t="s">
        <v>71</v>
      </c>
      <c r="C115" s="11" t="s">
        <v>197</v>
      </c>
      <c r="D115" s="133">
        <f>'[2]Yearly HC Ethylene'!D115</f>
        <v>29305.030176899061</v>
      </c>
      <c r="E115" s="133">
        <f>'[2]Yearly HC Ethylene'!E115</f>
        <v>27627.720460639346</v>
      </c>
      <c r="F115" s="133">
        <f>'[2]Yearly HC Ethylene'!F115</f>
        <v>26028.636833194189</v>
      </c>
      <c r="G115" s="133">
        <f>'[2]Yearly HC Ethylene'!G115</f>
        <v>24505.084228067746</v>
      </c>
      <c r="H115" s="133">
        <f>'[2]Yearly HC Ethylene'!H115</f>
        <v>23054.336513296621</v>
      </c>
      <c r="I115" s="133">
        <f>'[2]Yearly HC Ethylene'!I115</f>
        <v>21673.636955090373</v>
      </c>
      <c r="J115" s="133">
        <f>'[2]Yearly HC Ethylene'!J115</f>
        <v>20394.125338290592</v>
      </c>
      <c r="K115" s="133">
        <f>'[2]Yearly HC Ethylene'!K115</f>
        <v>19196.774860804224</v>
      </c>
      <c r="L115" s="133">
        <f>'[2]Yearly HC Ethylene'!L115</f>
        <v>18081.43665813082</v>
      </c>
      <c r="M115" s="133">
        <f>'[2]Yearly HC Ethylene'!M115</f>
        <v>17047.908751480907</v>
      </c>
      <c r="N115" s="133">
        <f>'[2]Yearly HC Ethylene'!N115</f>
        <v>16095.936630324592</v>
      </c>
      <c r="O115" s="133">
        <f>'[2]Yearly HC Ethylene'!O115</f>
        <v>16816.876787431269</v>
      </c>
      <c r="P115" s="133">
        <f>'[2]Yearly HC Ethylene'!P115</f>
        <v>17359.918333889378</v>
      </c>
      <c r="Q115" s="133">
        <f>'[2]Yearly HC Ethylene'!Q115</f>
        <v>18032.04718614903</v>
      </c>
      <c r="R115" s="133">
        <f>'[2]Yearly HC Ethylene'!R115</f>
        <v>18693.45666927745</v>
      </c>
      <c r="S115" s="133">
        <f>'[2]Yearly HC Ethylene'!S115</f>
        <v>19344.979724546411</v>
      </c>
      <c r="T115" s="133">
        <f>'[2]Yearly HC Ethylene'!T115</f>
        <v>19945.533399620719</v>
      </c>
      <c r="U115" s="133">
        <f>'[2]Yearly HC Ethylene'!U115</f>
        <v>20530.014894911073</v>
      </c>
      <c r="V115" s="133">
        <f>'[2]Yearly HC Ethylene'!V115</f>
        <v>21098.714471872583</v>
      </c>
      <c r="W115" s="133">
        <f>'[2]Yearly HC Ethylene'!W115</f>
        <v>21651.910517072087</v>
      </c>
      <c r="X115" s="133">
        <f>'[2]Yearly HC Ethylene'!X115</f>
        <v>22189.86965927024</v>
      </c>
      <c r="Y115" s="133">
        <f>'[2]Yearly HC Ethylene'!Y115</f>
        <v>22300.890870331808</v>
      </c>
      <c r="Z115" s="133">
        <f>'[2]Yearly HC Ethylene'!Z115</f>
        <v>22401.392084562671</v>
      </c>
      <c r="AA115" s="133">
        <f>'[2]Yearly HC Ethylene'!AA115</f>
        <v>22502.614422391634</v>
      </c>
      <c r="AB115" s="133">
        <f>'[2]Yearly HC Ethylene'!AB115</f>
        <v>22605.669335854149</v>
      </c>
      <c r="AC115" s="133">
        <f>'[2]Yearly HC Ethylene'!AC115</f>
        <v>22711.651201539691</v>
      </c>
      <c r="AD115" s="133">
        <f>'[2]Yearly HC Ethylene'!AD115</f>
        <v>22869.784800473306</v>
      </c>
      <c r="AE115" s="133">
        <f>'[2]Yearly HC Ethylene'!AE115</f>
        <v>23040.240174935032</v>
      </c>
      <c r="AF115" s="133">
        <f>'[2]Yearly HC Ethylene'!AF115</f>
        <v>23224.417678097292</v>
      </c>
      <c r="AG115" s="133">
        <f>'[2]Yearly HC Ethylene'!AG115</f>
        <v>23423.697751795575</v>
      </c>
      <c r="AH115" s="133">
        <f>'[2]Yearly HC Ethylene'!AH115</f>
        <v>23639.441075048133</v>
      </c>
      <c r="AI115" s="127"/>
      <c r="AJ115" s="133">
        <f>'[3]Yearly HC Ethylene'!D115</f>
        <v>5757.6219164365802</v>
      </c>
      <c r="AK115" s="133">
        <f>'[3]Yearly HC Ethylene'!E115</f>
        <v>5469.9696172942977</v>
      </c>
      <c r="AL115" s="133">
        <f>'[3]Yearly HC Ethylene'!F115</f>
        <v>5204.2035388046206</v>
      </c>
      <c r="AM115" s="133">
        <f>'[3]Yearly HC Ethylene'!G115</f>
        <v>4959.2418325941726</v>
      </c>
      <c r="AN115" s="133">
        <f>'[3]Yearly HC Ethylene'!H115</f>
        <v>4734.0097016212467</v>
      </c>
      <c r="AO115" s="133">
        <f>'[3]Yearly HC Ethylene'!I115</f>
        <v>4527.4394001758228</v>
      </c>
      <c r="AP115" s="133">
        <f>'[3]Yearly HC Ethylene'!J115</f>
        <v>4380.14244108618</v>
      </c>
      <c r="AQ115" s="133">
        <f>'[3]Yearly HC Ethylene'!K115</f>
        <v>4259.1990175565606</v>
      </c>
      <c r="AR115" s="133">
        <f>'[3]Yearly HC Ethylene'!L115</f>
        <v>4164.2679597010829</v>
      </c>
      <c r="AS115" s="133">
        <f>'[3]Yearly HC Ethylene'!M115</f>
        <v>4095.0151489655145</v>
      </c>
      <c r="AT115" s="133">
        <f>'[3]Yearly HC Ethylene'!N115</f>
        <v>4051.1135181273148</v>
      </c>
      <c r="AU115" s="133">
        <f>'[3]Yearly HC Ethylene'!O115</f>
        <v>3709.6398554365687</v>
      </c>
      <c r="AV115" s="133">
        <f>'[3]Yearly HC Ethylene'!P115</f>
        <v>3375.6723972815839</v>
      </c>
      <c r="AW115" s="133">
        <f>'[3]Yearly HC Ethylene'!Q115</f>
        <v>3192.5725924855983</v>
      </c>
      <c r="AX115" s="133">
        <f>'[3]Yearly HC Ethylene'!R115</f>
        <v>3082.2542807379818</v>
      </c>
      <c r="AY115" s="133">
        <f>'[3]Yearly HC Ethylene'!S115</f>
        <v>3041.9688377237262</v>
      </c>
      <c r="AZ115" s="133">
        <f>'[3]Yearly HC Ethylene'!T115</f>
        <v>3034.9099126006909</v>
      </c>
      <c r="BA115" s="133">
        <f>'[3]Yearly HC Ethylene'!U115</f>
        <v>3086.3426772601561</v>
      </c>
      <c r="BB115" s="133">
        <f>'[3]Yearly HC Ethylene'!V115</f>
        <v>3193.2104014050446</v>
      </c>
      <c r="BC115" s="133">
        <f>'[3]Yearly HC Ethylene'!W115</f>
        <v>3352.4856577528153</v>
      </c>
      <c r="BD115" s="133">
        <f>'[3]Yearly HC Ethylene'!X115</f>
        <v>3561.1703220354425</v>
      </c>
      <c r="BE115" s="133">
        <f>'[3]Yearly HC Ethylene'!Y115</f>
        <v>3679.3879154341967</v>
      </c>
      <c r="BF115" s="133">
        <f>'[3]Yearly HC Ethylene'!Z115</f>
        <v>3632.1562188308185</v>
      </c>
      <c r="BG115" s="133">
        <f>'[3]Yearly HC Ethylene'!AA115</f>
        <v>3665.912286873262</v>
      </c>
      <c r="BH115" s="133">
        <f>'[3]Yearly HC Ethylene'!AB115</f>
        <v>3775.9959239633408</v>
      </c>
      <c r="BI115" s="133">
        <f>'[3]Yearly HC Ethylene'!AC115</f>
        <v>3957.7946364182631</v>
      </c>
      <c r="BJ115" s="133">
        <f>'[3]Yearly HC Ethylene'!AD115</f>
        <v>4246.6313789497717</v>
      </c>
      <c r="BK115" s="133">
        <f>'[3]Yearly HC Ethylene'!AE115</f>
        <v>4604.4362175002188</v>
      </c>
      <c r="BL115" s="133">
        <f>'[3]Yearly HC Ethylene'!AF115</f>
        <v>5027.0868074854552</v>
      </c>
      <c r="BM115" s="133">
        <f>'[3]Yearly HC Ethylene'!AG115</f>
        <v>5510.508506236677</v>
      </c>
      <c r="BN115" s="133">
        <f>'[3]Yearly HC Ethylene'!AH115</f>
        <v>5707.2082643368067</v>
      </c>
      <c r="BO115" s="127"/>
      <c r="BP115" s="133">
        <f t="shared" si="85"/>
        <v>35062.652093335644</v>
      </c>
      <c r="BQ115" s="133">
        <f t="shared" si="86"/>
        <v>33097.690077933643</v>
      </c>
      <c r="BR115" s="133">
        <f t="shared" si="87"/>
        <v>31232.840371998809</v>
      </c>
      <c r="BS115" s="133">
        <f t="shared" si="88"/>
        <v>29464.326060661919</v>
      </c>
      <c r="BT115" s="133">
        <f t="shared" si="89"/>
        <v>27788.346214917867</v>
      </c>
      <c r="BU115" s="133">
        <f t="shared" si="90"/>
        <v>26201.076355266196</v>
      </c>
      <c r="BV115" s="133">
        <f t="shared" si="91"/>
        <v>24774.267779376773</v>
      </c>
      <c r="BW115" s="133">
        <f t="shared" si="92"/>
        <v>23455.973878360783</v>
      </c>
      <c r="BX115" s="133">
        <f t="shared" si="93"/>
        <v>22245.704617831903</v>
      </c>
      <c r="BY115" s="133">
        <f t="shared" si="94"/>
        <v>21142.923900446422</v>
      </c>
      <c r="BZ115" s="133">
        <f t="shared" si="95"/>
        <v>20147.050148451905</v>
      </c>
      <c r="CA115" s="133">
        <f t="shared" si="96"/>
        <v>20526.516642867839</v>
      </c>
      <c r="CB115" s="133">
        <f t="shared" si="97"/>
        <v>20735.590731170963</v>
      </c>
      <c r="CC115" s="133">
        <f t="shared" si="98"/>
        <v>21224.619778634627</v>
      </c>
      <c r="CD115" s="133">
        <f t="shared" si="99"/>
        <v>21775.710950015433</v>
      </c>
      <c r="CE115" s="133">
        <f t="shared" si="100"/>
        <v>22386.948562270136</v>
      </c>
      <c r="CF115" s="133">
        <f t="shared" si="101"/>
        <v>22980.44331222141</v>
      </c>
      <c r="CG115" s="133">
        <f t="shared" si="102"/>
        <v>23616.35757217123</v>
      </c>
      <c r="CH115" s="133">
        <f t="shared" si="103"/>
        <v>24291.924873277629</v>
      </c>
      <c r="CI115" s="133">
        <f t="shared" si="104"/>
        <v>25004.396174824902</v>
      </c>
      <c r="CJ115" s="133">
        <f t="shared" si="105"/>
        <v>25751.039981305683</v>
      </c>
      <c r="CK115" s="133">
        <f t="shared" si="106"/>
        <v>25980.278785766004</v>
      </c>
      <c r="CL115" s="133">
        <f t="shared" si="107"/>
        <v>26033.548303393491</v>
      </c>
      <c r="CM115" s="133">
        <f t="shared" si="108"/>
        <v>26168.526709264897</v>
      </c>
      <c r="CN115" s="133">
        <f t="shared" si="109"/>
        <v>26381.665259817491</v>
      </c>
      <c r="CO115" s="133">
        <f t="shared" si="110"/>
        <v>26669.445837957956</v>
      </c>
      <c r="CP115" s="133">
        <f t="shared" si="111"/>
        <v>27116.416179423079</v>
      </c>
      <c r="CQ115" s="133">
        <f t="shared" si="112"/>
        <v>27644.676392435249</v>
      </c>
      <c r="CR115" s="133">
        <f t="shared" si="113"/>
        <v>28251.504485582747</v>
      </c>
      <c r="CS115" s="133">
        <f t="shared" si="114"/>
        <v>28934.206258032253</v>
      </c>
      <c r="CT115" s="133">
        <f t="shared" si="115"/>
        <v>29346.649339384938</v>
      </c>
    </row>
    <row r="116" spans="1:98" s="13" customFormat="1">
      <c r="A116" s="380" t="s">
        <v>115</v>
      </c>
      <c r="B116" s="6" t="s">
        <v>116</v>
      </c>
      <c r="C116" s="7" t="s">
        <v>197</v>
      </c>
      <c r="D116" s="125">
        <f>'[2]Yearly HC Ethylene'!D116</f>
        <v>0</v>
      </c>
      <c r="E116" s="125">
        <f>'[2]Yearly HC Ethylene'!E116</f>
        <v>0</v>
      </c>
      <c r="F116" s="125">
        <f>'[2]Yearly HC Ethylene'!F116</f>
        <v>0</v>
      </c>
      <c r="G116" s="125">
        <f>'[2]Yearly HC Ethylene'!G116</f>
        <v>0</v>
      </c>
      <c r="H116" s="125">
        <f>'[2]Yearly HC Ethylene'!H116</f>
        <v>0</v>
      </c>
      <c r="I116" s="125">
        <f>'[2]Yearly HC Ethylene'!I116</f>
        <v>0</v>
      </c>
      <c r="J116" s="125">
        <f>'[2]Yearly HC Ethylene'!J116</f>
        <v>0</v>
      </c>
      <c r="K116" s="125">
        <f>'[2]Yearly HC Ethylene'!K116</f>
        <v>0</v>
      </c>
      <c r="L116" s="125">
        <f>'[2]Yearly HC Ethylene'!L116</f>
        <v>0</v>
      </c>
      <c r="M116" s="125">
        <f>'[2]Yearly HC Ethylene'!M116</f>
        <v>0</v>
      </c>
      <c r="N116" s="125">
        <f>'[2]Yearly HC Ethylene'!N116</f>
        <v>0</v>
      </c>
      <c r="O116" s="125">
        <f>'[2]Yearly HC Ethylene'!O116</f>
        <v>0</v>
      </c>
      <c r="P116" s="125">
        <f>'[2]Yearly HC Ethylene'!P116</f>
        <v>0</v>
      </c>
      <c r="Q116" s="125">
        <f>'[2]Yearly HC Ethylene'!Q116</f>
        <v>0</v>
      </c>
      <c r="R116" s="125">
        <f>'[2]Yearly HC Ethylene'!R116</f>
        <v>0</v>
      </c>
      <c r="S116" s="125">
        <f>'[2]Yearly HC Ethylene'!S116</f>
        <v>0</v>
      </c>
      <c r="T116" s="125">
        <f>'[2]Yearly HC Ethylene'!T116</f>
        <v>0</v>
      </c>
      <c r="U116" s="125">
        <f>'[2]Yearly HC Ethylene'!U116</f>
        <v>0</v>
      </c>
      <c r="V116" s="125">
        <f>'[2]Yearly HC Ethylene'!V116</f>
        <v>0</v>
      </c>
      <c r="W116" s="125">
        <f>'[2]Yearly HC Ethylene'!W116</f>
        <v>0</v>
      </c>
      <c r="X116" s="125">
        <f>'[2]Yearly HC Ethylene'!X116</f>
        <v>0</v>
      </c>
      <c r="Y116" s="125">
        <f>'[2]Yearly HC Ethylene'!Y116</f>
        <v>0</v>
      </c>
      <c r="Z116" s="125">
        <f>'[2]Yearly HC Ethylene'!Z116</f>
        <v>0</v>
      </c>
      <c r="AA116" s="125">
        <f>'[2]Yearly HC Ethylene'!AA116</f>
        <v>0</v>
      </c>
      <c r="AB116" s="125">
        <f>'[2]Yearly HC Ethylene'!AB116</f>
        <v>0</v>
      </c>
      <c r="AC116" s="125">
        <f>'[2]Yearly HC Ethylene'!AC116</f>
        <v>0</v>
      </c>
      <c r="AD116" s="125">
        <f>'[2]Yearly HC Ethylene'!AD116</f>
        <v>0</v>
      </c>
      <c r="AE116" s="125">
        <f>'[2]Yearly HC Ethylene'!AE116</f>
        <v>0</v>
      </c>
      <c r="AF116" s="125">
        <f>'[2]Yearly HC Ethylene'!AF116</f>
        <v>0</v>
      </c>
      <c r="AG116" s="125">
        <f>'[2]Yearly HC Ethylene'!AG116</f>
        <v>0</v>
      </c>
      <c r="AH116" s="125">
        <f>'[2]Yearly HC Ethylene'!AH116</f>
        <v>0</v>
      </c>
      <c r="AI116" s="127"/>
      <c r="AJ116" s="125">
        <f>'[3]Yearly HC Ethylene'!D116</f>
        <v>0</v>
      </c>
      <c r="AK116" s="125">
        <f>'[3]Yearly HC Ethylene'!E116</f>
        <v>0</v>
      </c>
      <c r="AL116" s="125">
        <f>'[3]Yearly HC Ethylene'!F116</f>
        <v>0</v>
      </c>
      <c r="AM116" s="125">
        <f>'[3]Yearly HC Ethylene'!G116</f>
        <v>0</v>
      </c>
      <c r="AN116" s="125">
        <f>'[3]Yearly HC Ethylene'!H116</f>
        <v>0</v>
      </c>
      <c r="AO116" s="125">
        <f>'[3]Yearly HC Ethylene'!I116</f>
        <v>0</v>
      </c>
      <c r="AP116" s="125">
        <f>'[3]Yearly HC Ethylene'!J116</f>
        <v>0</v>
      </c>
      <c r="AQ116" s="125">
        <f>'[3]Yearly HC Ethylene'!K116</f>
        <v>0</v>
      </c>
      <c r="AR116" s="125">
        <f>'[3]Yearly HC Ethylene'!L116</f>
        <v>0</v>
      </c>
      <c r="AS116" s="125">
        <f>'[3]Yearly HC Ethylene'!M116</f>
        <v>0</v>
      </c>
      <c r="AT116" s="125">
        <f>'[3]Yearly HC Ethylene'!N116</f>
        <v>0</v>
      </c>
      <c r="AU116" s="125">
        <f>'[3]Yearly HC Ethylene'!O116</f>
        <v>0</v>
      </c>
      <c r="AV116" s="125">
        <f>'[3]Yearly HC Ethylene'!P116</f>
        <v>0</v>
      </c>
      <c r="AW116" s="125">
        <f>'[3]Yearly HC Ethylene'!Q116</f>
        <v>0</v>
      </c>
      <c r="AX116" s="125">
        <f>'[3]Yearly HC Ethylene'!R116</f>
        <v>0</v>
      </c>
      <c r="AY116" s="125">
        <f>'[3]Yearly HC Ethylene'!S116</f>
        <v>0</v>
      </c>
      <c r="AZ116" s="125">
        <f>'[3]Yearly HC Ethylene'!T116</f>
        <v>0</v>
      </c>
      <c r="BA116" s="125">
        <f>'[3]Yearly HC Ethylene'!U116</f>
        <v>0</v>
      </c>
      <c r="BB116" s="125">
        <f>'[3]Yearly HC Ethylene'!V116</f>
        <v>0</v>
      </c>
      <c r="BC116" s="125">
        <f>'[3]Yearly HC Ethylene'!W116</f>
        <v>0</v>
      </c>
      <c r="BD116" s="125">
        <f>'[3]Yearly HC Ethylene'!X116</f>
        <v>0</v>
      </c>
      <c r="BE116" s="125">
        <f>'[3]Yearly HC Ethylene'!Y116</f>
        <v>0</v>
      </c>
      <c r="BF116" s="125">
        <f>'[3]Yearly HC Ethylene'!Z116</f>
        <v>0</v>
      </c>
      <c r="BG116" s="125">
        <f>'[3]Yearly HC Ethylene'!AA116</f>
        <v>0</v>
      </c>
      <c r="BH116" s="125">
        <f>'[3]Yearly HC Ethylene'!AB116</f>
        <v>0</v>
      </c>
      <c r="BI116" s="125">
        <f>'[3]Yearly HC Ethylene'!AC116</f>
        <v>0</v>
      </c>
      <c r="BJ116" s="125">
        <f>'[3]Yearly HC Ethylene'!AD116</f>
        <v>0</v>
      </c>
      <c r="BK116" s="125">
        <f>'[3]Yearly HC Ethylene'!AE116</f>
        <v>0</v>
      </c>
      <c r="BL116" s="125">
        <f>'[3]Yearly HC Ethylene'!AF116</f>
        <v>0</v>
      </c>
      <c r="BM116" s="125">
        <f>'[3]Yearly HC Ethylene'!AG116</f>
        <v>0</v>
      </c>
      <c r="BN116" s="125">
        <f>'[3]Yearly HC Ethylene'!AH116</f>
        <v>0</v>
      </c>
      <c r="BO116" s="125"/>
      <c r="BP116" s="125">
        <f t="shared" si="85"/>
        <v>0</v>
      </c>
      <c r="BQ116" s="125">
        <f t="shared" si="86"/>
        <v>0</v>
      </c>
      <c r="BR116" s="125">
        <f t="shared" si="87"/>
        <v>0</v>
      </c>
      <c r="BS116" s="125">
        <f t="shared" si="88"/>
        <v>0</v>
      </c>
      <c r="BT116" s="125">
        <f t="shared" si="89"/>
        <v>0</v>
      </c>
      <c r="BU116" s="125">
        <f t="shared" si="90"/>
        <v>0</v>
      </c>
      <c r="BV116" s="125">
        <f t="shared" si="91"/>
        <v>0</v>
      </c>
      <c r="BW116" s="125">
        <f t="shared" si="92"/>
        <v>0</v>
      </c>
      <c r="BX116" s="125">
        <f t="shared" si="93"/>
        <v>0</v>
      </c>
      <c r="BY116" s="125">
        <f t="shared" si="94"/>
        <v>0</v>
      </c>
      <c r="BZ116" s="125">
        <f t="shared" si="95"/>
        <v>0</v>
      </c>
      <c r="CA116" s="125">
        <f t="shared" si="96"/>
        <v>0</v>
      </c>
      <c r="CB116" s="125">
        <f t="shared" si="97"/>
        <v>0</v>
      </c>
      <c r="CC116" s="125">
        <f t="shared" si="98"/>
        <v>0</v>
      </c>
      <c r="CD116" s="125">
        <f t="shared" si="99"/>
        <v>0</v>
      </c>
      <c r="CE116" s="125">
        <f t="shared" si="100"/>
        <v>0</v>
      </c>
      <c r="CF116" s="125">
        <f t="shared" si="101"/>
        <v>0</v>
      </c>
      <c r="CG116" s="125">
        <f t="shared" si="102"/>
        <v>0</v>
      </c>
      <c r="CH116" s="125">
        <f t="shared" si="103"/>
        <v>0</v>
      </c>
      <c r="CI116" s="125">
        <f t="shared" si="104"/>
        <v>0</v>
      </c>
      <c r="CJ116" s="125">
        <f t="shared" si="105"/>
        <v>0</v>
      </c>
      <c r="CK116" s="125">
        <f t="shared" si="106"/>
        <v>0</v>
      </c>
      <c r="CL116" s="125">
        <f t="shared" si="107"/>
        <v>0</v>
      </c>
      <c r="CM116" s="125">
        <f t="shared" si="108"/>
        <v>0</v>
      </c>
      <c r="CN116" s="125">
        <f t="shared" si="109"/>
        <v>0</v>
      </c>
      <c r="CO116" s="125">
        <f t="shared" si="110"/>
        <v>0</v>
      </c>
      <c r="CP116" s="125">
        <f t="shared" si="111"/>
        <v>0</v>
      </c>
      <c r="CQ116" s="125">
        <f t="shared" si="112"/>
        <v>0</v>
      </c>
      <c r="CR116" s="125">
        <f t="shared" si="113"/>
        <v>0</v>
      </c>
      <c r="CS116" s="125">
        <f t="shared" si="114"/>
        <v>0</v>
      </c>
      <c r="CT116" s="125">
        <f t="shared" si="115"/>
        <v>0</v>
      </c>
    </row>
    <row r="117" spans="1:98">
      <c r="A117" s="381"/>
      <c r="B117" s="1" t="s">
        <v>117</v>
      </c>
      <c r="C117" s="5" t="s">
        <v>197</v>
      </c>
      <c r="D117" s="126">
        <f>'[2]Yearly HC Ethylene'!D117</f>
        <v>29305.030176899061</v>
      </c>
      <c r="E117" s="126">
        <f>'[2]Yearly HC Ethylene'!E117</f>
        <v>27732.054061091741</v>
      </c>
      <c r="F117" s="126">
        <f>'[2]Yearly HC Ethylene'!F117</f>
        <v>26258.382160321191</v>
      </c>
      <c r="G117" s="126">
        <f>'[2]Yearly HC Ethylene'!G117</f>
        <v>24878.108198595219</v>
      </c>
      <c r="H117" s="126">
        <f>'[2]Yearly HC Ethylene'!H117</f>
        <v>23585.322569573946</v>
      </c>
      <c r="I117" s="126">
        <f>'[2]Yearly HC Ethylene'!I117</f>
        <v>22374.112648288097</v>
      </c>
      <c r="J117" s="126">
        <f>'[2]Yearly HC Ethylene'!J117</f>
        <v>21245.348299702713</v>
      </c>
      <c r="K117" s="126">
        <f>'[2]Yearly HC Ethylene'!K117</f>
        <v>20192.722069954616</v>
      </c>
      <c r="L117" s="126">
        <f>'[2]Yearly HC Ethylene'!L117</f>
        <v>19212.804895566838</v>
      </c>
      <c r="M117" s="126">
        <f>'[2]Yearly HC Ethylene'!M117</f>
        <v>18302.518198084428</v>
      </c>
      <c r="N117" s="126">
        <f>'[2]Yearly HC Ethylene'!N117</f>
        <v>17459.130172231493</v>
      </c>
      <c r="O117" s="126">
        <f>'[2]Yearly HC Ethylene'!O117</f>
        <v>18228.505609919412</v>
      </c>
      <c r="P117" s="126">
        <f>'[2]Yearly HC Ethylene'!P117</f>
        <v>18804.77111180361</v>
      </c>
      <c r="Q117" s="126">
        <f>'[2]Yearly HC Ethylene'!Q117</f>
        <v>19494.359393223029</v>
      </c>
      <c r="R117" s="126">
        <f>'[2]Yearly HC Ethylene'!R117</f>
        <v>20157.164716607833</v>
      </c>
      <c r="S117" s="126">
        <f>'[2]Yearly HC Ethylene'!S117</f>
        <v>20793.972322508595</v>
      </c>
      <c r="T117" s="126">
        <f>'[2]Yearly HC Ethylene'!T117</f>
        <v>21383.453467918214</v>
      </c>
      <c r="U117" s="126">
        <f>'[2]Yearly HC Ethylene'!U117</f>
        <v>21941.986172436289</v>
      </c>
      <c r="V117" s="126">
        <f>'[2]Yearly HC Ethylene'!V117</f>
        <v>22469.967496893176</v>
      </c>
      <c r="W117" s="126">
        <f>'[2]Yearly HC Ethylene'!W117</f>
        <v>22967.955727050645</v>
      </c>
      <c r="X117" s="126">
        <f>'[2]Yearly HC Ethylene'!X117</f>
        <v>23436.66857642688</v>
      </c>
      <c r="Y117" s="126">
        <f>'[2]Yearly HC Ethylene'!Y117</f>
        <v>23489.210037857119</v>
      </c>
      <c r="Z117" s="126">
        <f>'[2]Yearly HC Ethylene'!Z117</f>
        <v>23512.989841731196</v>
      </c>
      <c r="AA117" s="126">
        <f>'[2]Yearly HC Ethylene'!AA117</f>
        <v>23520.130519917166</v>
      </c>
      <c r="AB117" s="126">
        <f>'[2]Yearly HC Ethylene'!AB117</f>
        <v>23512.881719924637</v>
      </c>
      <c r="AC117" s="126">
        <f>'[2]Yearly HC Ethylene'!AC117</f>
        <v>23493.729922517115</v>
      </c>
      <c r="AD117" s="126">
        <f>'[2]Yearly HC Ethylene'!AD117</f>
        <v>23507.122603970638</v>
      </c>
      <c r="AE117" s="126">
        <f>'[2]Yearly HC Ethylene'!AE117</f>
        <v>23524.02559613809</v>
      </c>
      <c r="AF117" s="126">
        <f>'[2]Yearly HC Ethylene'!AF117</f>
        <v>23548.677916593067</v>
      </c>
      <c r="AG117" s="126">
        <f>'[2]Yearly HC Ethylene'!AG117</f>
        <v>23585.588901889576</v>
      </c>
      <c r="AH117" s="126">
        <f>'[2]Yearly HC Ethylene'!AH117</f>
        <v>23639.535015182053</v>
      </c>
      <c r="AI117" s="127"/>
      <c r="AJ117" s="126">
        <f>'[3]Yearly HC Ethylene'!D117</f>
        <v>5757.6219164365784</v>
      </c>
      <c r="AK117" s="126">
        <f>'[3]Yearly HC Ethylene'!E117</f>
        <v>5469.9808527098739</v>
      </c>
      <c r="AL117" s="126">
        <f>'[3]Yearly HC Ethylene'!F117</f>
        <v>5204.2267661557507</v>
      </c>
      <c r="AM117" s="126">
        <f>'[3]Yearly HC Ethylene'!G117</f>
        <v>4959.2778084008323</v>
      </c>
      <c r="AN117" s="126">
        <f>'[3]Yearly HC Ethylene'!H117</f>
        <v>4734.0591824034091</v>
      </c>
      <c r="AO117" s="126">
        <f>'[3]Yearly HC Ethylene'!I117</f>
        <v>4527.5031424534673</v>
      </c>
      <c r="AP117" s="126">
        <f>'[3]Yearly HC Ethylene'!J117</f>
        <v>4380.2170585432641</v>
      </c>
      <c r="AQ117" s="126">
        <f>'[3]Yearly HC Ethylene'!K117</f>
        <v>4259.2842918467668</v>
      </c>
      <c r="AR117" s="126">
        <f>'[3]Yearly HC Ethylene'!L117</f>
        <v>4164.3636023486997</v>
      </c>
      <c r="AS117" s="126">
        <f>'[3]Yearly HC Ethylene'!M117</f>
        <v>4095.1208013654227</v>
      </c>
      <c r="AT117" s="126">
        <f>'[3]Yearly HC Ethylene'!N117</f>
        <v>4051.2287515449948</v>
      </c>
      <c r="AU117" s="126">
        <f>'[3]Yearly HC Ethylene'!O117</f>
        <v>3709.7690919785505</v>
      </c>
      <c r="AV117" s="126">
        <f>'[3]Yearly HC Ethylene'!P117</f>
        <v>3375.8152319246392</v>
      </c>
      <c r="AW117" s="126">
        <f>'[3]Yearly HC Ethylene'!Q117</f>
        <v>3192.7284865223332</v>
      </c>
      <c r="AX117" s="126">
        <f>'[3]Yearly HC Ethylene'!R117</f>
        <v>3082.422561776832</v>
      </c>
      <c r="AY117" s="126">
        <f>'[3]Yearly HC Ethylene'!S117</f>
        <v>3042.1486996889485</v>
      </c>
      <c r="AZ117" s="126">
        <f>'[3]Yearly HC Ethylene'!T117</f>
        <v>3035.1038044891307</v>
      </c>
      <c r="BA117" s="126">
        <f>'[3]Yearly HC Ethylene'!U117</f>
        <v>3086.550135223591</v>
      </c>
      <c r="BB117" s="126">
        <f>'[3]Yearly HC Ethylene'!V117</f>
        <v>3193.4308672808511</v>
      </c>
      <c r="BC117" s="126">
        <f>'[3]Yearly HC Ethylene'!W117</f>
        <v>3352.7184790639708</v>
      </c>
      <c r="BD117" s="126">
        <f>'[3]Yearly HC Ethylene'!X117</f>
        <v>3561.4147519905218</v>
      </c>
      <c r="BE117" s="126">
        <f>'[3]Yearly HC Ethylene'!Y117</f>
        <v>3679.6517284048618</v>
      </c>
      <c r="BF117" s="126">
        <f>'[3]Yearly HC Ethylene'!Z117</f>
        <v>3632.4384083859045</v>
      </c>
      <c r="BG117" s="126">
        <f>'[3]Yearly HC Ethylene'!AA117</f>
        <v>3666.2116794421595</v>
      </c>
      <c r="BH117" s="126">
        <f>'[3]Yearly HC Ethylene'!AB117</f>
        <v>3776.3111788359988</v>
      </c>
      <c r="BI117" s="126">
        <f>'[3]Yearly HC Ethylene'!AC117</f>
        <v>3958.1242457451895</v>
      </c>
      <c r="BJ117" s="126">
        <f>'[3]Yearly HC Ethylene'!AD117</f>
        <v>4246.9697023078998</v>
      </c>
      <c r="BK117" s="126">
        <f>'[3]Yearly HC Ethylene'!AE117</f>
        <v>4604.780782977843</v>
      </c>
      <c r="BL117" s="126">
        <f>'[3]Yearly HC Ethylene'!AF117</f>
        <v>5027.4349415301649</v>
      </c>
      <c r="BM117" s="126">
        <f>'[3]Yearly HC Ethylene'!AG117</f>
        <v>5510.85733365536</v>
      </c>
      <c r="BN117" s="126">
        <f>'[3]Yearly HC Ethylene'!AH117</f>
        <v>5707.5888539255757</v>
      </c>
      <c r="BO117" s="126"/>
      <c r="BP117" s="126">
        <f t="shared" si="85"/>
        <v>35062.652093335637</v>
      </c>
      <c r="BQ117" s="126">
        <f t="shared" si="86"/>
        <v>33202.034913801617</v>
      </c>
      <c r="BR117" s="126">
        <f t="shared" si="87"/>
        <v>31462.60892647694</v>
      </c>
      <c r="BS117" s="126">
        <f t="shared" si="88"/>
        <v>29837.38600699605</v>
      </c>
      <c r="BT117" s="126">
        <f t="shared" si="89"/>
        <v>28319.381751977355</v>
      </c>
      <c r="BU117" s="126">
        <f t="shared" si="90"/>
        <v>26901.615790741565</v>
      </c>
      <c r="BV117" s="126">
        <f t="shared" si="91"/>
        <v>25625.565358245978</v>
      </c>
      <c r="BW117" s="126">
        <f t="shared" si="92"/>
        <v>24452.006361801381</v>
      </c>
      <c r="BX117" s="126">
        <f t="shared" si="93"/>
        <v>23377.16849791554</v>
      </c>
      <c r="BY117" s="126">
        <f t="shared" si="94"/>
        <v>22397.63899944985</v>
      </c>
      <c r="BZ117" s="126">
        <f t="shared" si="95"/>
        <v>21510.358923776486</v>
      </c>
      <c r="CA117" s="126">
        <f t="shared" si="96"/>
        <v>21938.274701897961</v>
      </c>
      <c r="CB117" s="126">
        <f t="shared" si="97"/>
        <v>22180.58634372825</v>
      </c>
      <c r="CC117" s="126">
        <f t="shared" si="98"/>
        <v>22687.087879745362</v>
      </c>
      <c r="CD117" s="126">
        <f t="shared" si="99"/>
        <v>23239.587278384664</v>
      </c>
      <c r="CE117" s="126">
        <f t="shared" si="100"/>
        <v>23836.121022197542</v>
      </c>
      <c r="CF117" s="126">
        <f t="shared" si="101"/>
        <v>24418.557272407346</v>
      </c>
      <c r="CG117" s="126">
        <f t="shared" si="102"/>
        <v>25028.536307659881</v>
      </c>
      <c r="CH117" s="126">
        <f t="shared" si="103"/>
        <v>25663.398364174027</v>
      </c>
      <c r="CI117" s="126">
        <f t="shared" si="104"/>
        <v>26320.674206114614</v>
      </c>
      <c r="CJ117" s="126">
        <f t="shared" si="105"/>
        <v>26998.0833284174</v>
      </c>
      <c r="CK117" s="126">
        <f t="shared" si="106"/>
        <v>27168.86176626198</v>
      </c>
      <c r="CL117" s="126">
        <f t="shared" si="107"/>
        <v>27145.4282501171</v>
      </c>
      <c r="CM117" s="126">
        <f t="shared" si="108"/>
        <v>27186.342199359326</v>
      </c>
      <c r="CN117" s="126">
        <f t="shared" si="109"/>
        <v>27289.192898760637</v>
      </c>
      <c r="CO117" s="126">
        <f t="shared" si="110"/>
        <v>27451.854168262304</v>
      </c>
      <c r="CP117" s="126">
        <f t="shared" si="111"/>
        <v>27754.092306278537</v>
      </c>
      <c r="CQ117" s="126">
        <f t="shared" si="112"/>
        <v>28128.806379115933</v>
      </c>
      <c r="CR117" s="126">
        <f t="shared" si="113"/>
        <v>28576.112858123233</v>
      </c>
      <c r="CS117" s="126">
        <f t="shared" si="114"/>
        <v>29096.446235544936</v>
      </c>
      <c r="CT117" s="126">
        <f t="shared" si="115"/>
        <v>29347.123869107629</v>
      </c>
    </row>
    <row r="118" spans="1:98">
      <c r="A118" s="381"/>
      <c r="B118" s="1" t="s">
        <v>118</v>
      </c>
      <c r="C118" s="5" t="s">
        <v>197</v>
      </c>
      <c r="D118" s="126">
        <f>'[2]Yearly HC Ethylene'!D118</f>
        <v>0</v>
      </c>
      <c r="E118" s="126">
        <f>'[2]Yearly HC Ethylene'!E118</f>
        <v>0</v>
      </c>
      <c r="F118" s="126">
        <f>'[2]Yearly HC Ethylene'!F118</f>
        <v>0</v>
      </c>
      <c r="G118" s="126">
        <f>'[2]Yearly HC Ethylene'!G118</f>
        <v>0</v>
      </c>
      <c r="H118" s="126">
        <f>'[2]Yearly HC Ethylene'!H118</f>
        <v>0</v>
      </c>
      <c r="I118" s="126">
        <f>'[2]Yearly HC Ethylene'!I118</f>
        <v>0</v>
      </c>
      <c r="J118" s="126">
        <f>'[2]Yearly HC Ethylene'!J118</f>
        <v>0</v>
      </c>
      <c r="K118" s="126">
        <f>'[2]Yearly HC Ethylene'!K118</f>
        <v>0</v>
      </c>
      <c r="L118" s="126">
        <f>'[2]Yearly HC Ethylene'!L118</f>
        <v>0</v>
      </c>
      <c r="M118" s="126">
        <f>'[2]Yearly HC Ethylene'!M118</f>
        <v>0</v>
      </c>
      <c r="N118" s="126">
        <f>'[2]Yearly HC Ethylene'!N118</f>
        <v>0</v>
      </c>
      <c r="O118" s="126">
        <f>'[2]Yearly HC Ethylene'!O118</f>
        <v>0</v>
      </c>
      <c r="P118" s="126">
        <f>'[2]Yearly HC Ethylene'!P118</f>
        <v>0</v>
      </c>
      <c r="Q118" s="126">
        <f>'[2]Yearly HC Ethylene'!Q118</f>
        <v>0</v>
      </c>
      <c r="R118" s="126">
        <f>'[2]Yearly HC Ethylene'!R118</f>
        <v>0</v>
      </c>
      <c r="S118" s="126">
        <f>'[2]Yearly HC Ethylene'!S118</f>
        <v>0</v>
      </c>
      <c r="T118" s="126">
        <f>'[2]Yearly HC Ethylene'!T118</f>
        <v>0</v>
      </c>
      <c r="U118" s="126">
        <f>'[2]Yearly HC Ethylene'!U118</f>
        <v>0</v>
      </c>
      <c r="V118" s="126">
        <f>'[2]Yearly HC Ethylene'!V118</f>
        <v>0</v>
      </c>
      <c r="W118" s="126">
        <f>'[2]Yearly HC Ethylene'!W118</f>
        <v>0</v>
      </c>
      <c r="X118" s="126">
        <f>'[2]Yearly HC Ethylene'!X118</f>
        <v>0</v>
      </c>
      <c r="Y118" s="126">
        <f>'[2]Yearly HC Ethylene'!Y118</f>
        <v>0</v>
      </c>
      <c r="Z118" s="126">
        <f>'[2]Yearly HC Ethylene'!Z118</f>
        <v>0</v>
      </c>
      <c r="AA118" s="126">
        <f>'[2]Yearly HC Ethylene'!AA118</f>
        <v>0</v>
      </c>
      <c r="AB118" s="126">
        <f>'[2]Yearly HC Ethylene'!AB118</f>
        <v>0</v>
      </c>
      <c r="AC118" s="126">
        <f>'[2]Yearly HC Ethylene'!AC118</f>
        <v>0</v>
      </c>
      <c r="AD118" s="126">
        <f>'[2]Yearly HC Ethylene'!AD118</f>
        <v>0</v>
      </c>
      <c r="AE118" s="126">
        <f>'[2]Yearly HC Ethylene'!AE118</f>
        <v>0</v>
      </c>
      <c r="AF118" s="126">
        <f>'[2]Yearly HC Ethylene'!AF118</f>
        <v>0</v>
      </c>
      <c r="AG118" s="126">
        <f>'[2]Yearly HC Ethylene'!AG118</f>
        <v>0</v>
      </c>
      <c r="AH118" s="126">
        <f>'[2]Yearly HC Ethylene'!AH118</f>
        <v>0</v>
      </c>
      <c r="AI118" s="127"/>
      <c r="AJ118" s="126">
        <f>'[3]Yearly HC Ethylene'!D118</f>
        <v>0</v>
      </c>
      <c r="AK118" s="126">
        <f>'[3]Yearly HC Ethylene'!E118</f>
        <v>0</v>
      </c>
      <c r="AL118" s="126">
        <f>'[3]Yearly HC Ethylene'!F118</f>
        <v>0</v>
      </c>
      <c r="AM118" s="126">
        <f>'[3]Yearly HC Ethylene'!G118</f>
        <v>0</v>
      </c>
      <c r="AN118" s="126">
        <f>'[3]Yearly HC Ethylene'!H118</f>
        <v>0</v>
      </c>
      <c r="AO118" s="126">
        <f>'[3]Yearly HC Ethylene'!I118</f>
        <v>0</v>
      </c>
      <c r="AP118" s="126">
        <f>'[3]Yearly HC Ethylene'!J118</f>
        <v>0</v>
      </c>
      <c r="AQ118" s="126">
        <f>'[3]Yearly HC Ethylene'!K118</f>
        <v>0</v>
      </c>
      <c r="AR118" s="126">
        <f>'[3]Yearly HC Ethylene'!L118</f>
        <v>0</v>
      </c>
      <c r="AS118" s="126">
        <f>'[3]Yearly HC Ethylene'!M118</f>
        <v>0</v>
      </c>
      <c r="AT118" s="126">
        <f>'[3]Yearly HC Ethylene'!N118</f>
        <v>0</v>
      </c>
      <c r="AU118" s="126">
        <f>'[3]Yearly HC Ethylene'!O118</f>
        <v>0</v>
      </c>
      <c r="AV118" s="126">
        <f>'[3]Yearly HC Ethylene'!P118</f>
        <v>0</v>
      </c>
      <c r="AW118" s="126">
        <f>'[3]Yearly HC Ethylene'!Q118</f>
        <v>0</v>
      </c>
      <c r="AX118" s="126">
        <f>'[3]Yearly HC Ethylene'!R118</f>
        <v>0</v>
      </c>
      <c r="AY118" s="126">
        <f>'[3]Yearly HC Ethylene'!S118</f>
        <v>0</v>
      </c>
      <c r="AZ118" s="126">
        <f>'[3]Yearly HC Ethylene'!T118</f>
        <v>0</v>
      </c>
      <c r="BA118" s="126">
        <f>'[3]Yearly HC Ethylene'!U118</f>
        <v>0</v>
      </c>
      <c r="BB118" s="126">
        <f>'[3]Yearly HC Ethylene'!V118</f>
        <v>0</v>
      </c>
      <c r="BC118" s="126">
        <f>'[3]Yearly HC Ethylene'!W118</f>
        <v>0</v>
      </c>
      <c r="BD118" s="126">
        <f>'[3]Yearly HC Ethylene'!X118</f>
        <v>0</v>
      </c>
      <c r="BE118" s="126">
        <f>'[3]Yearly HC Ethylene'!Y118</f>
        <v>0</v>
      </c>
      <c r="BF118" s="126">
        <f>'[3]Yearly HC Ethylene'!Z118</f>
        <v>0</v>
      </c>
      <c r="BG118" s="126">
        <f>'[3]Yearly HC Ethylene'!AA118</f>
        <v>0</v>
      </c>
      <c r="BH118" s="126">
        <f>'[3]Yearly HC Ethylene'!AB118</f>
        <v>0</v>
      </c>
      <c r="BI118" s="126">
        <f>'[3]Yearly HC Ethylene'!AC118</f>
        <v>0</v>
      </c>
      <c r="BJ118" s="126">
        <f>'[3]Yearly HC Ethylene'!AD118</f>
        <v>0</v>
      </c>
      <c r="BK118" s="126">
        <f>'[3]Yearly HC Ethylene'!AE118</f>
        <v>0</v>
      </c>
      <c r="BL118" s="126">
        <f>'[3]Yearly HC Ethylene'!AF118</f>
        <v>0</v>
      </c>
      <c r="BM118" s="126">
        <f>'[3]Yearly HC Ethylene'!AG118</f>
        <v>0</v>
      </c>
      <c r="BN118" s="126">
        <f>'[3]Yearly HC Ethylene'!AH118</f>
        <v>0</v>
      </c>
      <c r="BO118" s="126"/>
      <c r="BP118" s="126">
        <f t="shared" si="85"/>
        <v>0</v>
      </c>
      <c r="BQ118" s="126">
        <f t="shared" si="86"/>
        <v>0</v>
      </c>
      <c r="BR118" s="126">
        <f t="shared" si="87"/>
        <v>0</v>
      </c>
      <c r="BS118" s="126">
        <f t="shared" si="88"/>
        <v>0</v>
      </c>
      <c r="BT118" s="126">
        <f t="shared" si="89"/>
        <v>0</v>
      </c>
      <c r="BU118" s="126">
        <f t="shared" si="90"/>
        <v>0</v>
      </c>
      <c r="BV118" s="126">
        <f t="shared" si="91"/>
        <v>0</v>
      </c>
      <c r="BW118" s="126">
        <f t="shared" si="92"/>
        <v>0</v>
      </c>
      <c r="BX118" s="126">
        <f t="shared" si="93"/>
        <v>0</v>
      </c>
      <c r="BY118" s="126">
        <f t="shared" si="94"/>
        <v>0</v>
      </c>
      <c r="BZ118" s="126">
        <f t="shared" si="95"/>
        <v>0</v>
      </c>
      <c r="CA118" s="126">
        <f t="shared" si="96"/>
        <v>0</v>
      </c>
      <c r="CB118" s="126">
        <f t="shared" si="97"/>
        <v>0</v>
      </c>
      <c r="CC118" s="126">
        <f t="shared" si="98"/>
        <v>0</v>
      </c>
      <c r="CD118" s="126">
        <f t="shared" si="99"/>
        <v>0</v>
      </c>
      <c r="CE118" s="126">
        <f t="shared" si="100"/>
        <v>0</v>
      </c>
      <c r="CF118" s="126">
        <f t="shared" si="101"/>
        <v>0</v>
      </c>
      <c r="CG118" s="126">
        <f t="shared" si="102"/>
        <v>0</v>
      </c>
      <c r="CH118" s="126">
        <f t="shared" si="103"/>
        <v>0</v>
      </c>
      <c r="CI118" s="126">
        <f t="shared" si="104"/>
        <v>0</v>
      </c>
      <c r="CJ118" s="126">
        <f t="shared" si="105"/>
        <v>0</v>
      </c>
      <c r="CK118" s="126">
        <f t="shared" si="106"/>
        <v>0</v>
      </c>
      <c r="CL118" s="126">
        <f t="shared" si="107"/>
        <v>0</v>
      </c>
      <c r="CM118" s="126">
        <f t="shared" si="108"/>
        <v>0</v>
      </c>
      <c r="CN118" s="126">
        <f t="shared" si="109"/>
        <v>0</v>
      </c>
      <c r="CO118" s="126">
        <f t="shared" si="110"/>
        <v>0</v>
      </c>
      <c r="CP118" s="126">
        <f t="shared" si="111"/>
        <v>0</v>
      </c>
      <c r="CQ118" s="126">
        <f t="shared" si="112"/>
        <v>0</v>
      </c>
      <c r="CR118" s="126">
        <f t="shared" si="113"/>
        <v>0</v>
      </c>
      <c r="CS118" s="126">
        <f t="shared" si="114"/>
        <v>0</v>
      </c>
      <c r="CT118" s="126">
        <f t="shared" si="115"/>
        <v>0</v>
      </c>
    </row>
    <row r="119" spans="1:98">
      <c r="A119" s="382"/>
      <c r="B119" s="1" t="s">
        <v>119</v>
      </c>
      <c r="C119" s="5" t="s">
        <v>197</v>
      </c>
      <c r="D119" s="126">
        <f>'[2]Yearly HC Ethylene'!D119</f>
        <v>0</v>
      </c>
      <c r="E119" s="126">
        <f>'[2]Yearly HC Ethylene'!E119</f>
        <v>-9.3304030766975483</v>
      </c>
      <c r="F119" s="126">
        <f>'[2]Yearly HC Ethylene'!F119</f>
        <v>-18.867317712613332</v>
      </c>
      <c r="G119" s="126">
        <f>'[2]Yearly HC Ethylene'!G119</f>
        <v>-28.534296348739961</v>
      </c>
      <c r="H119" s="126">
        <f>'[2]Yearly HC Ethylene'!H119</f>
        <v>-38.257988468190177</v>
      </c>
      <c r="I119" s="126">
        <f>'[2]Yearly HC Ethylene'!I119</f>
        <v>-47.968183633538757</v>
      </c>
      <c r="J119" s="126">
        <f>'[2]Yearly HC Ethylene'!J119</f>
        <v>-57.597721200721956</v>
      </c>
      <c r="K119" s="126">
        <f>'[2]Yearly HC Ethylene'!K119</f>
        <v>-67.082804502311461</v>
      </c>
      <c r="L119" s="126">
        <f>'[2]Yearly HC Ethylene'!L119</f>
        <v>-76.362845140050055</v>
      </c>
      <c r="M119" s="126">
        <f>'[2]Yearly HC Ethylene'!M119</f>
        <v>-85.380552327491969</v>
      </c>
      <c r="N119" s="126">
        <f>'[2]Yearly HC Ethylene'!N119</f>
        <v>-94.081972170395943</v>
      </c>
      <c r="O119" s="126">
        <f>'[2]Yearly HC Ethylene'!O119</f>
        <v>-98.51659029973905</v>
      </c>
      <c r="P119" s="126">
        <f>'[2]Yearly HC Ethylene'!P119</f>
        <v>-102.68673672866478</v>
      </c>
      <c r="Q119" s="126">
        <f>'[2]Yearly HC Ethylene'!Q119</f>
        <v>-105.65010815715705</v>
      </c>
      <c r="R119" s="126">
        <f>'[2]Yearly HC Ethylene'!R119</f>
        <v>-107.86270132449459</v>
      </c>
      <c r="S119" s="126">
        <f>'[2]Yearly HC Ethylene'!S119</f>
        <v>-109.35171378910104</v>
      </c>
      <c r="T119" s="126">
        <f>'[2]Yearly HC Ethylene'!T119</f>
        <v>-110.1457640330087</v>
      </c>
      <c r="U119" s="126">
        <f>'[2]Yearly HC Ethylene'!U119</f>
        <v>-110.27372471564341</v>
      </c>
      <c r="V119" s="126">
        <f>'[2]Yearly HC Ethylene'!V119</f>
        <v>-109.76577312170463</v>
      </c>
      <c r="W119" s="126">
        <f>'[2]Yearly HC Ethylene'!W119</f>
        <v>-108.65307743770195</v>
      </c>
      <c r="X119" s="126">
        <f>'[2]Yearly HC Ethylene'!X119</f>
        <v>-106.96779828827727</v>
      </c>
      <c r="Y119" s="126">
        <f>'[2]Yearly HC Ethylene'!Y119</f>
        <v>-106.01282568610439</v>
      </c>
      <c r="Z119" s="126">
        <f>'[2]Yearly HC Ethylene'!Z119</f>
        <v>-104.6628438291703</v>
      </c>
      <c r="AA119" s="126">
        <f>'[2]Yearly HC Ethylene'!AA119</f>
        <v>-102.88549799776972</v>
      </c>
      <c r="AB119" s="126">
        <f>'[2]Yearly HC Ethylene'!AB119</f>
        <v>-100.70536033127533</v>
      </c>
      <c r="AC119" s="126">
        <f>'[2]Yearly HC Ethylene'!AC119</f>
        <v>-98.14775092916031</v>
      </c>
      <c r="AD119" s="126">
        <f>'[2]Yearly HC Ethylene'!AD119</f>
        <v>-95.237923773631891</v>
      </c>
      <c r="AE119" s="126">
        <f>'[2]Yearly HC Ethylene'!AE119</f>
        <v>-92.003322705283637</v>
      </c>
      <c r="AF119" s="126">
        <f>'[2]Yearly HC Ethylene'!AF119</f>
        <v>-88.471496879072447</v>
      </c>
      <c r="AG119" s="126">
        <f>'[2]Yearly HC Ethylene'!AG119</f>
        <v>-84.670746202005645</v>
      </c>
      <c r="AH119" s="126">
        <f>'[2]Yearly HC Ethylene'!AH119</f>
        <v>-80.630122078102289</v>
      </c>
      <c r="AI119" s="127"/>
      <c r="AJ119" s="126">
        <f>'[3]Yearly HC Ethylene'!D119</f>
        <v>0</v>
      </c>
      <c r="AK119" s="126">
        <f>'[3]Yearly HC Ethylene'!E119</f>
        <v>-0.5940315679672209</v>
      </c>
      <c r="AL119" s="126">
        <f>'[3]Yearly HC Ethylene'!F119</f>
        <v>-1.1866440239033811</v>
      </c>
      <c r="AM119" s="126">
        <f>'[3]Yearly HC Ethylene'!G119</f>
        <v>-1.7750076771520178</v>
      </c>
      <c r="AN119" s="126">
        <f>'[3]Yearly HC Ethylene'!H119</f>
        <v>-2.3564355522610385</v>
      </c>
      <c r="AO119" s="126">
        <f>'[3]Yearly HC Ethylene'!I119</f>
        <v>-2.9283822186079873</v>
      </c>
      <c r="AP119" s="126">
        <f>'[3]Yearly HC Ethylene'!J119</f>
        <v>-3.4842997840080896</v>
      </c>
      <c r="AQ119" s="126">
        <f>'[3]Yearly HC Ethylene'!K119</f>
        <v>-4.0250903661015016</v>
      </c>
      <c r="AR119" s="126">
        <f>'[3]Yearly HC Ethylene'!L119</f>
        <v>-4.5485560171045236</v>
      </c>
      <c r="AS119" s="126">
        <f>'[3]Yearly HC Ethylene'!M119</f>
        <v>-5.0526356525641649</v>
      </c>
      <c r="AT119" s="126">
        <f>'[3]Yearly HC Ethylene'!N119</f>
        <v>-5.5354038809834023</v>
      </c>
      <c r="AU119" s="126">
        <f>'[3]Yearly HC Ethylene'!O119</f>
        <v>-6.1188478876370578</v>
      </c>
      <c r="AV119" s="126">
        <f>'[3]Yearly HC Ethylene'!P119</f>
        <v>-6.7055058323485515</v>
      </c>
      <c r="AW119" s="126">
        <f>'[3]Yearly HC Ethylene'!Q119</f>
        <v>-7.2336154712361784</v>
      </c>
      <c r="AX119" s="126">
        <f>'[3]Yearly HC Ethylene'!R119</f>
        <v>-7.7254730769780702</v>
      </c>
      <c r="AY119" s="126">
        <f>'[3]Yearly HC Ethylene'!S119</f>
        <v>-8.1764086203758204</v>
      </c>
      <c r="AZ119" s="126">
        <f>'[3]Yearly HC Ethylene'!T119</f>
        <v>-8.5856687920628509</v>
      </c>
      <c r="BA119" s="126">
        <f>'[3]Yearly HC Ethylene'!U119</f>
        <v>-8.9468554644038694</v>
      </c>
      <c r="BB119" s="126">
        <f>'[3]Yearly HC Ethylene'!V119</f>
        <v>-9.2569072761235844</v>
      </c>
      <c r="BC119" s="126">
        <f>'[3]Yearly HC Ethylene'!W119</f>
        <v>-9.5132762379456111</v>
      </c>
      <c r="BD119" s="126">
        <f>'[3]Yearly HC Ethylene'!X119</f>
        <v>-9.7139228689001431</v>
      </c>
      <c r="BE119" s="126">
        <f>'[3]Yearly HC Ethylene'!Y119</f>
        <v>-9.8828920813178236</v>
      </c>
      <c r="BF119" s="126">
        <f>'[3]Yearly HC Ethylene'!Z119</f>
        <v>-10.148230715236476</v>
      </c>
      <c r="BG119" s="126">
        <f>'[3]Yearly HC Ethylene'!AA119</f>
        <v>-10.34038431751107</v>
      </c>
      <c r="BH119" s="126">
        <f>'[3]Yearly HC Ethylene'!AB119</f>
        <v>-10.457348203102784</v>
      </c>
      <c r="BI119" s="126">
        <f>'[3]Yearly HC Ethylene'!AC119</f>
        <v>-10.497920135675077</v>
      </c>
      <c r="BJ119" s="126">
        <f>'[3]Yearly HC Ethylene'!AD119</f>
        <v>-10.45772697593492</v>
      </c>
      <c r="BK119" s="126">
        <f>'[3]Yearly HC Ethylene'!AE119</f>
        <v>-10.340483283169718</v>
      </c>
      <c r="BL119" s="126">
        <f>'[3]Yearly HC Ethylene'!AF119</f>
        <v>-10.147312160720297</v>
      </c>
      <c r="BM119" s="126">
        <f>'[3]Yearly HC Ethylene'!AG119</f>
        <v>-9.8801074905175135</v>
      </c>
      <c r="BN119" s="126">
        <f>'[3]Yearly HC Ethylene'!AH119</f>
        <v>-9.5756716454846789</v>
      </c>
      <c r="BO119" s="126"/>
      <c r="BP119" s="126">
        <f t="shared" si="85"/>
        <v>0</v>
      </c>
      <c r="BQ119" s="126">
        <f t="shared" si="86"/>
        <v>-9.9244346446647693</v>
      </c>
      <c r="BR119" s="126">
        <f t="shared" si="87"/>
        <v>-20.053961736516712</v>
      </c>
      <c r="BS119" s="126">
        <f t="shared" si="88"/>
        <v>-30.309304025891979</v>
      </c>
      <c r="BT119" s="126">
        <f t="shared" si="89"/>
        <v>-40.614424020451217</v>
      </c>
      <c r="BU119" s="126">
        <f t="shared" si="90"/>
        <v>-50.896565852146743</v>
      </c>
      <c r="BV119" s="126">
        <f t="shared" si="91"/>
        <v>-61.082020984730043</v>
      </c>
      <c r="BW119" s="126">
        <f t="shared" si="92"/>
        <v>-71.107894868412956</v>
      </c>
      <c r="BX119" s="126">
        <f t="shared" si="93"/>
        <v>-80.911401157154586</v>
      </c>
      <c r="BY119" s="126">
        <f t="shared" si="94"/>
        <v>-90.433187980056132</v>
      </c>
      <c r="BZ119" s="126">
        <f t="shared" si="95"/>
        <v>-99.617376051379352</v>
      </c>
      <c r="CA119" s="126">
        <f t="shared" si="96"/>
        <v>-104.63543818737611</v>
      </c>
      <c r="CB119" s="126">
        <f t="shared" si="97"/>
        <v>-109.39224256101333</v>
      </c>
      <c r="CC119" s="126">
        <f t="shared" si="98"/>
        <v>-112.88372362839323</v>
      </c>
      <c r="CD119" s="126">
        <f t="shared" si="99"/>
        <v>-115.58817440147267</v>
      </c>
      <c r="CE119" s="126">
        <f t="shared" si="100"/>
        <v>-117.52812240947686</v>
      </c>
      <c r="CF119" s="126">
        <f t="shared" si="101"/>
        <v>-118.73143282507155</v>
      </c>
      <c r="CG119" s="126">
        <f t="shared" si="102"/>
        <v>-119.22058018004728</v>
      </c>
      <c r="CH119" s="126">
        <f t="shared" si="103"/>
        <v>-119.02268039782821</v>
      </c>
      <c r="CI119" s="126">
        <f t="shared" si="104"/>
        <v>-118.16635367564757</v>
      </c>
      <c r="CJ119" s="126">
        <f t="shared" si="105"/>
        <v>-116.68172115717741</v>
      </c>
      <c r="CK119" s="126">
        <f t="shared" si="106"/>
        <v>-115.89571776742221</v>
      </c>
      <c r="CL119" s="126">
        <f t="shared" si="107"/>
        <v>-114.81107454440678</v>
      </c>
      <c r="CM119" s="126">
        <f t="shared" si="108"/>
        <v>-113.22588231528078</v>
      </c>
      <c r="CN119" s="126">
        <f t="shared" si="109"/>
        <v>-111.16270853437811</v>
      </c>
      <c r="CO119" s="126">
        <f t="shared" si="110"/>
        <v>-108.64567106483538</v>
      </c>
      <c r="CP119" s="126">
        <f t="shared" si="111"/>
        <v>-105.69565074956681</v>
      </c>
      <c r="CQ119" s="126">
        <f t="shared" si="112"/>
        <v>-102.34380598845335</v>
      </c>
      <c r="CR119" s="126">
        <f t="shared" si="113"/>
        <v>-98.618809039792751</v>
      </c>
      <c r="CS119" s="126">
        <f t="shared" si="114"/>
        <v>-94.550853692523162</v>
      </c>
      <c r="CT119" s="126">
        <f t="shared" si="115"/>
        <v>-90.205793723586964</v>
      </c>
    </row>
    <row r="120" spans="1:98" s="13" customFormat="1">
      <c r="A120" s="378" t="s">
        <v>120</v>
      </c>
      <c r="B120" s="6" t="s">
        <v>121</v>
      </c>
      <c r="C120" s="7" t="s">
        <v>197</v>
      </c>
      <c r="D120" s="125">
        <f>'[2]Yearly HC Ethylene'!D120</f>
        <v>0</v>
      </c>
      <c r="E120" s="125">
        <f>'[2]Yearly HC Ethylene'!E120</f>
        <v>0</v>
      </c>
      <c r="F120" s="125">
        <f>'[2]Yearly HC Ethylene'!F120</f>
        <v>0</v>
      </c>
      <c r="G120" s="125">
        <f>'[2]Yearly HC Ethylene'!G120</f>
        <v>0</v>
      </c>
      <c r="H120" s="125">
        <f>'[2]Yearly HC Ethylene'!H120</f>
        <v>0</v>
      </c>
      <c r="I120" s="125">
        <f>'[2]Yearly HC Ethylene'!I120</f>
        <v>0</v>
      </c>
      <c r="J120" s="125">
        <f>'[2]Yearly HC Ethylene'!J120</f>
        <v>0</v>
      </c>
      <c r="K120" s="125">
        <f>'[2]Yearly HC Ethylene'!K120</f>
        <v>0</v>
      </c>
      <c r="L120" s="125">
        <f>'[2]Yearly HC Ethylene'!L120</f>
        <v>0</v>
      </c>
      <c r="M120" s="125">
        <f>'[2]Yearly HC Ethylene'!M120</f>
        <v>0</v>
      </c>
      <c r="N120" s="125">
        <f>'[2]Yearly HC Ethylene'!N120</f>
        <v>0</v>
      </c>
      <c r="O120" s="125">
        <f>'[2]Yearly HC Ethylene'!O120</f>
        <v>0</v>
      </c>
      <c r="P120" s="125">
        <f>'[2]Yearly HC Ethylene'!P120</f>
        <v>0</v>
      </c>
      <c r="Q120" s="125">
        <f>'[2]Yearly HC Ethylene'!Q120</f>
        <v>0</v>
      </c>
      <c r="R120" s="125">
        <f>'[2]Yearly HC Ethylene'!R120</f>
        <v>0</v>
      </c>
      <c r="S120" s="125">
        <f>'[2]Yearly HC Ethylene'!S120</f>
        <v>0</v>
      </c>
      <c r="T120" s="125">
        <f>'[2]Yearly HC Ethylene'!T120</f>
        <v>0</v>
      </c>
      <c r="U120" s="125">
        <f>'[2]Yearly HC Ethylene'!U120</f>
        <v>0</v>
      </c>
      <c r="V120" s="125">
        <f>'[2]Yearly HC Ethylene'!V120</f>
        <v>0</v>
      </c>
      <c r="W120" s="125">
        <f>'[2]Yearly HC Ethylene'!W120</f>
        <v>0</v>
      </c>
      <c r="X120" s="125">
        <f>'[2]Yearly HC Ethylene'!X120</f>
        <v>0</v>
      </c>
      <c r="Y120" s="125">
        <f>'[2]Yearly HC Ethylene'!Y120</f>
        <v>0</v>
      </c>
      <c r="Z120" s="125">
        <f>'[2]Yearly HC Ethylene'!Z120</f>
        <v>0</v>
      </c>
      <c r="AA120" s="125">
        <f>'[2]Yearly HC Ethylene'!AA120</f>
        <v>0</v>
      </c>
      <c r="AB120" s="125">
        <f>'[2]Yearly HC Ethylene'!AB120</f>
        <v>0</v>
      </c>
      <c r="AC120" s="125">
        <f>'[2]Yearly HC Ethylene'!AC120</f>
        <v>0</v>
      </c>
      <c r="AD120" s="125">
        <f>'[2]Yearly HC Ethylene'!AD120</f>
        <v>0</v>
      </c>
      <c r="AE120" s="125">
        <f>'[2]Yearly HC Ethylene'!AE120</f>
        <v>0</v>
      </c>
      <c r="AF120" s="125">
        <f>'[2]Yearly HC Ethylene'!AF120</f>
        <v>0</v>
      </c>
      <c r="AG120" s="125">
        <f>'[2]Yearly HC Ethylene'!AG120</f>
        <v>0</v>
      </c>
      <c r="AH120" s="125">
        <f>'[2]Yearly HC Ethylene'!AH120</f>
        <v>0</v>
      </c>
      <c r="AI120" s="125"/>
      <c r="AJ120" s="125">
        <f>'[3]Yearly HC Ethylene'!D120</f>
        <v>0</v>
      </c>
      <c r="AK120" s="125">
        <f>'[3]Yearly HC Ethylene'!E120</f>
        <v>0</v>
      </c>
      <c r="AL120" s="125">
        <f>'[3]Yearly HC Ethylene'!F120</f>
        <v>0</v>
      </c>
      <c r="AM120" s="125">
        <f>'[3]Yearly HC Ethylene'!G120</f>
        <v>0</v>
      </c>
      <c r="AN120" s="125">
        <f>'[3]Yearly HC Ethylene'!H120</f>
        <v>0</v>
      </c>
      <c r="AO120" s="125">
        <f>'[3]Yearly HC Ethylene'!I120</f>
        <v>0</v>
      </c>
      <c r="AP120" s="125">
        <f>'[3]Yearly HC Ethylene'!J120</f>
        <v>0</v>
      </c>
      <c r="AQ120" s="125">
        <f>'[3]Yearly HC Ethylene'!K120</f>
        <v>0</v>
      </c>
      <c r="AR120" s="125">
        <f>'[3]Yearly HC Ethylene'!L120</f>
        <v>0</v>
      </c>
      <c r="AS120" s="125">
        <f>'[3]Yearly HC Ethylene'!M120</f>
        <v>0</v>
      </c>
      <c r="AT120" s="125">
        <f>'[3]Yearly HC Ethylene'!N120</f>
        <v>0</v>
      </c>
      <c r="AU120" s="125">
        <f>'[3]Yearly HC Ethylene'!O120</f>
        <v>0</v>
      </c>
      <c r="AV120" s="125">
        <f>'[3]Yearly HC Ethylene'!P120</f>
        <v>0</v>
      </c>
      <c r="AW120" s="125">
        <f>'[3]Yearly HC Ethylene'!Q120</f>
        <v>0</v>
      </c>
      <c r="AX120" s="125">
        <f>'[3]Yearly HC Ethylene'!R120</f>
        <v>0</v>
      </c>
      <c r="AY120" s="125">
        <f>'[3]Yearly HC Ethylene'!S120</f>
        <v>0</v>
      </c>
      <c r="AZ120" s="125">
        <f>'[3]Yearly HC Ethylene'!T120</f>
        <v>0</v>
      </c>
      <c r="BA120" s="125">
        <f>'[3]Yearly HC Ethylene'!U120</f>
        <v>0</v>
      </c>
      <c r="BB120" s="125">
        <f>'[3]Yearly HC Ethylene'!V120</f>
        <v>0</v>
      </c>
      <c r="BC120" s="125">
        <f>'[3]Yearly HC Ethylene'!W120</f>
        <v>0</v>
      </c>
      <c r="BD120" s="125">
        <f>'[3]Yearly HC Ethylene'!X120</f>
        <v>0</v>
      </c>
      <c r="BE120" s="125">
        <f>'[3]Yearly HC Ethylene'!Y120</f>
        <v>0</v>
      </c>
      <c r="BF120" s="125">
        <f>'[3]Yearly HC Ethylene'!Z120</f>
        <v>0</v>
      </c>
      <c r="BG120" s="125">
        <f>'[3]Yearly HC Ethylene'!AA120</f>
        <v>0</v>
      </c>
      <c r="BH120" s="125">
        <f>'[3]Yearly HC Ethylene'!AB120</f>
        <v>0</v>
      </c>
      <c r="BI120" s="125">
        <f>'[3]Yearly HC Ethylene'!AC120</f>
        <v>0</v>
      </c>
      <c r="BJ120" s="125">
        <f>'[3]Yearly HC Ethylene'!AD120</f>
        <v>0</v>
      </c>
      <c r="BK120" s="125">
        <f>'[3]Yearly HC Ethylene'!AE120</f>
        <v>0</v>
      </c>
      <c r="BL120" s="125">
        <f>'[3]Yearly HC Ethylene'!AF120</f>
        <v>0</v>
      </c>
      <c r="BM120" s="125">
        <f>'[3]Yearly HC Ethylene'!AG120</f>
        <v>0</v>
      </c>
      <c r="BN120" s="125">
        <f>'[3]Yearly HC Ethylene'!AH120</f>
        <v>0</v>
      </c>
      <c r="BO120" s="125"/>
      <c r="BP120" s="125">
        <f t="shared" si="85"/>
        <v>0</v>
      </c>
      <c r="BQ120" s="125">
        <f t="shared" si="86"/>
        <v>0</v>
      </c>
      <c r="BR120" s="125">
        <f t="shared" si="87"/>
        <v>0</v>
      </c>
      <c r="BS120" s="125">
        <f t="shared" si="88"/>
        <v>0</v>
      </c>
      <c r="BT120" s="125">
        <f t="shared" si="89"/>
        <v>0</v>
      </c>
      <c r="BU120" s="125">
        <f t="shared" si="90"/>
        <v>0</v>
      </c>
      <c r="BV120" s="125">
        <f t="shared" si="91"/>
        <v>0</v>
      </c>
      <c r="BW120" s="125">
        <f t="shared" si="92"/>
        <v>0</v>
      </c>
      <c r="BX120" s="125">
        <f t="shared" si="93"/>
        <v>0</v>
      </c>
      <c r="BY120" s="125">
        <f t="shared" si="94"/>
        <v>0</v>
      </c>
      <c r="BZ120" s="125">
        <f t="shared" si="95"/>
        <v>0</v>
      </c>
      <c r="CA120" s="125">
        <f t="shared" si="96"/>
        <v>0</v>
      </c>
      <c r="CB120" s="125">
        <f t="shared" si="97"/>
        <v>0</v>
      </c>
      <c r="CC120" s="125">
        <f t="shared" si="98"/>
        <v>0</v>
      </c>
      <c r="CD120" s="125">
        <f t="shared" si="99"/>
        <v>0</v>
      </c>
      <c r="CE120" s="125">
        <f t="shared" si="100"/>
        <v>0</v>
      </c>
      <c r="CF120" s="125">
        <f t="shared" si="101"/>
        <v>0</v>
      </c>
      <c r="CG120" s="125">
        <f t="shared" si="102"/>
        <v>0</v>
      </c>
      <c r="CH120" s="125">
        <f t="shared" si="103"/>
        <v>0</v>
      </c>
      <c r="CI120" s="125">
        <f t="shared" si="104"/>
        <v>0</v>
      </c>
      <c r="CJ120" s="125">
        <f t="shared" si="105"/>
        <v>0</v>
      </c>
      <c r="CK120" s="125">
        <f t="shared" si="106"/>
        <v>0</v>
      </c>
      <c r="CL120" s="125">
        <f t="shared" si="107"/>
        <v>0</v>
      </c>
      <c r="CM120" s="125">
        <f t="shared" si="108"/>
        <v>0</v>
      </c>
      <c r="CN120" s="125">
        <f t="shared" si="109"/>
        <v>0</v>
      </c>
      <c r="CO120" s="125">
        <f t="shared" si="110"/>
        <v>0</v>
      </c>
      <c r="CP120" s="125">
        <f t="shared" si="111"/>
        <v>0</v>
      </c>
      <c r="CQ120" s="125">
        <f t="shared" si="112"/>
        <v>0</v>
      </c>
      <c r="CR120" s="125">
        <f t="shared" si="113"/>
        <v>0</v>
      </c>
      <c r="CS120" s="125">
        <f t="shared" si="114"/>
        <v>0</v>
      </c>
      <c r="CT120" s="125">
        <f t="shared" si="115"/>
        <v>0</v>
      </c>
    </row>
    <row r="121" spans="1:98" s="14" customFormat="1">
      <c r="A121" s="379"/>
      <c r="B121" s="10" t="s">
        <v>122</v>
      </c>
      <c r="C121" s="62" t="s">
        <v>197</v>
      </c>
      <c r="D121" s="127">
        <f>'[2]Yearly HC Ethylene'!D121</f>
        <v>29305.030176899061</v>
      </c>
      <c r="E121" s="127">
        <f>'[2]Yearly HC Ethylene'!E121</f>
        <v>27732.054061091741</v>
      </c>
      <c r="F121" s="127">
        <f>'[2]Yearly HC Ethylene'!F121</f>
        <v>26258.382160321191</v>
      </c>
      <c r="G121" s="127">
        <f>'[2]Yearly HC Ethylene'!G121</f>
        <v>24878.108198595219</v>
      </c>
      <c r="H121" s="127">
        <f>'[2]Yearly HC Ethylene'!H121</f>
        <v>23585.322569573946</v>
      </c>
      <c r="I121" s="127">
        <f>'[2]Yearly HC Ethylene'!I121</f>
        <v>22374.112648288097</v>
      </c>
      <c r="J121" s="127">
        <f>'[2]Yearly HC Ethylene'!J121</f>
        <v>21245.348299702713</v>
      </c>
      <c r="K121" s="127">
        <f>'[2]Yearly HC Ethylene'!K121</f>
        <v>20192.722069954616</v>
      </c>
      <c r="L121" s="127">
        <f>'[2]Yearly HC Ethylene'!L121</f>
        <v>19212.804895566838</v>
      </c>
      <c r="M121" s="127">
        <f>'[2]Yearly HC Ethylene'!M121</f>
        <v>18302.518198084428</v>
      </c>
      <c r="N121" s="127">
        <f>'[2]Yearly HC Ethylene'!N121</f>
        <v>17459.130172231493</v>
      </c>
      <c r="O121" s="127">
        <f>'[2]Yearly HC Ethylene'!O121</f>
        <v>18228.505609919412</v>
      </c>
      <c r="P121" s="127">
        <f>'[2]Yearly HC Ethylene'!P121</f>
        <v>18804.77111180361</v>
      </c>
      <c r="Q121" s="127">
        <f>'[2]Yearly HC Ethylene'!Q121</f>
        <v>19494.359393223029</v>
      </c>
      <c r="R121" s="127">
        <f>'[2]Yearly HC Ethylene'!R121</f>
        <v>20157.164716607833</v>
      </c>
      <c r="S121" s="127">
        <f>'[2]Yearly HC Ethylene'!S121</f>
        <v>20793.972322508595</v>
      </c>
      <c r="T121" s="127">
        <f>'[2]Yearly HC Ethylene'!T121</f>
        <v>21383.453467918214</v>
      </c>
      <c r="U121" s="127">
        <f>'[2]Yearly HC Ethylene'!U121</f>
        <v>21941.986172436289</v>
      </c>
      <c r="V121" s="127">
        <f>'[2]Yearly HC Ethylene'!V121</f>
        <v>22469.967496893176</v>
      </c>
      <c r="W121" s="127">
        <f>'[2]Yearly HC Ethylene'!W121</f>
        <v>22967.955727050645</v>
      </c>
      <c r="X121" s="127">
        <f>'[2]Yearly HC Ethylene'!X121</f>
        <v>23436.66857642688</v>
      </c>
      <c r="Y121" s="127">
        <f>'[2]Yearly HC Ethylene'!Y121</f>
        <v>23489.210037857119</v>
      </c>
      <c r="Z121" s="127">
        <f>'[2]Yearly HC Ethylene'!Z121</f>
        <v>23512.989841731196</v>
      </c>
      <c r="AA121" s="127">
        <f>'[2]Yearly HC Ethylene'!AA121</f>
        <v>23520.130519917166</v>
      </c>
      <c r="AB121" s="127">
        <f>'[2]Yearly HC Ethylene'!AB121</f>
        <v>23512.881719924637</v>
      </c>
      <c r="AC121" s="127">
        <f>'[2]Yearly HC Ethylene'!AC121</f>
        <v>23493.729922517115</v>
      </c>
      <c r="AD121" s="127">
        <f>'[2]Yearly HC Ethylene'!AD121</f>
        <v>23507.122603970638</v>
      </c>
      <c r="AE121" s="127">
        <f>'[2]Yearly HC Ethylene'!AE121</f>
        <v>23524.02559613809</v>
      </c>
      <c r="AF121" s="127">
        <f>'[2]Yearly HC Ethylene'!AF121</f>
        <v>23548.677916593067</v>
      </c>
      <c r="AG121" s="127">
        <f>'[2]Yearly HC Ethylene'!AG121</f>
        <v>23585.588901889576</v>
      </c>
      <c r="AH121" s="127">
        <f>'[2]Yearly HC Ethylene'!AH121</f>
        <v>23639.535015182053</v>
      </c>
      <c r="AI121" s="127"/>
      <c r="AJ121" s="127">
        <f>'[3]Yearly HC Ethylene'!D121</f>
        <v>5757.6219164365784</v>
      </c>
      <c r="AK121" s="127">
        <f>'[3]Yearly HC Ethylene'!E121</f>
        <v>5469.9808527098739</v>
      </c>
      <c r="AL121" s="127">
        <f>'[3]Yearly HC Ethylene'!F121</f>
        <v>5204.2267661557507</v>
      </c>
      <c r="AM121" s="127">
        <f>'[3]Yearly HC Ethylene'!G121</f>
        <v>4959.2778084008323</v>
      </c>
      <c r="AN121" s="127">
        <f>'[3]Yearly HC Ethylene'!H121</f>
        <v>4734.0591824034091</v>
      </c>
      <c r="AO121" s="127">
        <f>'[3]Yearly HC Ethylene'!I121</f>
        <v>4527.5031424534673</v>
      </c>
      <c r="AP121" s="127">
        <f>'[3]Yearly HC Ethylene'!J121</f>
        <v>4380.2170585432641</v>
      </c>
      <c r="AQ121" s="127">
        <f>'[3]Yearly HC Ethylene'!K121</f>
        <v>4259.2842918467668</v>
      </c>
      <c r="AR121" s="127">
        <f>'[3]Yearly HC Ethylene'!L121</f>
        <v>4164.3636023486997</v>
      </c>
      <c r="AS121" s="127">
        <f>'[3]Yearly HC Ethylene'!M121</f>
        <v>4095.1208013654227</v>
      </c>
      <c r="AT121" s="127">
        <f>'[3]Yearly HC Ethylene'!N121</f>
        <v>4051.2287515449948</v>
      </c>
      <c r="AU121" s="127">
        <f>'[3]Yearly HC Ethylene'!O121</f>
        <v>3709.7690919785505</v>
      </c>
      <c r="AV121" s="127">
        <f>'[3]Yearly HC Ethylene'!P121</f>
        <v>3375.8152319246392</v>
      </c>
      <c r="AW121" s="127">
        <f>'[3]Yearly HC Ethylene'!Q121</f>
        <v>3192.7284865223332</v>
      </c>
      <c r="AX121" s="127">
        <f>'[3]Yearly HC Ethylene'!R121</f>
        <v>3082.422561776832</v>
      </c>
      <c r="AY121" s="127">
        <f>'[3]Yearly HC Ethylene'!S121</f>
        <v>3042.1486996889485</v>
      </c>
      <c r="AZ121" s="127">
        <f>'[3]Yearly HC Ethylene'!T121</f>
        <v>3035.1038044891307</v>
      </c>
      <c r="BA121" s="127">
        <f>'[3]Yearly HC Ethylene'!U121</f>
        <v>3086.550135223591</v>
      </c>
      <c r="BB121" s="127">
        <f>'[3]Yearly HC Ethylene'!V121</f>
        <v>3193.4308672808511</v>
      </c>
      <c r="BC121" s="127">
        <f>'[3]Yearly HC Ethylene'!W121</f>
        <v>3352.7184790639708</v>
      </c>
      <c r="BD121" s="127">
        <f>'[3]Yearly HC Ethylene'!X121</f>
        <v>3561.4147519905218</v>
      </c>
      <c r="BE121" s="127">
        <f>'[3]Yearly HC Ethylene'!Y121</f>
        <v>3679.6517284048618</v>
      </c>
      <c r="BF121" s="127">
        <f>'[3]Yearly HC Ethylene'!Z121</f>
        <v>3632.4384083859045</v>
      </c>
      <c r="BG121" s="127">
        <f>'[3]Yearly HC Ethylene'!AA121</f>
        <v>3666.2116794421595</v>
      </c>
      <c r="BH121" s="127">
        <f>'[3]Yearly HC Ethylene'!AB121</f>
        <v>3776.3111788359988</v>
      </c>
      <c r="BI121" s="127">
        <f>'[3]Yearly HC Ethylene'!AC121</f>
        <v>3958.1242457451895</v>
      </c>
      <c r="BJ121" s="127">
        <f>'[3]Yearly HC Ethylene'!AD121</f>
        <v>4246.9697023078998</v>
      </c>
      <c r="BK121" s="127">
        <f>'[3]Yearly HC Ethylene'!AE121</f>
        <v>4604.780782977843</v>
      </c>
      <c r="BL121" s="127">
        <f>'[3]Yearly HC Ethylene'!AF121</f>
        <v>5027.4349415301649</v>
      </c>
      <c r="BM121" s="127">
        <f>'[3]Yearly HC Ethylene'!AG121</f>
        <v>5510.85733365536</v>
      </c>
      <c r="BN121" s="127">
        <f>'[3]Yearly HC Ethylene'!AH121</f>
        <v>5707.5888539255757</v>
      </c>
      <c r="BO121" s="127"/>
      <c r="BP121" s="127">
        <f t="shared" si="85"/>
        <v>35062.652093335637</v>
      </c>
      <c r="BQ121" s="127">
        <f t="shared" si="86"/>
        <v>33202.034913801617</v>
      </c>
      <c r="BR121" s="127">
        <f t="shared" si="87"/>
        <v>31462.60892647694</v>
      </c>
      <c r="BS121" s="127">
        <f t="shared" si="88"/>
        <v>29837.38600699605</v>
      </c>
      <c r="BT121" s="127">
        <f t="shared" si="89"/>
        <v>28319.381751977355</v>
      </c>
      <c r="BU121" s="127">
        <f t="shared" si="90"/>
        <v>26901.615790741565</v>
      </c>
      <c r="BV121" s="127">
        <f t="shared" si="91"/>
        <v>25625.565358245978</v>
      </c>
      <c r="BW121" s="127">
        <f t="shared" si="92"/>
        <v>24452.006361801381</v>
      </c>
      <c r="BX121" s="127">
        <f t="shared" si="93"/>
        <v>23377.16849791554</v>
      </c>
      <c r="BY121" s="127">
        <f t="shared" si="94"/>
        <v>22397.63899944985</v>
      </c>
      <c r="BZ121" s="127">
        <f t="shared" si="95"/>
        <v>21510.358923776486</v>
      </c>
      <c r="CA121" s="127">
        <f t="shared" si="96"/>
        <v>21938.274701897961</v>
      </c>
      <c r="CB121" s="127">
        <f t="shared" si="97"/>
        <v>22180.58634372825</v>
      </c>
      <c r="CC121" s="127">
        <f t="shared" si="98"/>
        <v>22687.087879745362</v>
      </c>
      <c r="CD121" s="127">
        <f t="shared" si="99"/>
        <v>23239.587278384664</v>
      </c>
      <c r="CE121" s="127">
        <f t="shared" si="100"/>
        <v>23836.121022197542</v>
      </c>
      <c r="CF121" s="127">
        <f t="shared" si="101"/>
        <v>24418.557272407346</v>
      </c>
      <c r="CG121" s="127">
        <f t="shared" si="102"/>
        <v>25028.536307659881</v>
      </c>
      <c r="CH121" s="127">
        <f t="shared" si="103"/>
        <v>25663.398364174027</v>
      </c>
      <c r="CI121" s="127">
        <f t="shared" si="104"/>
        <v>26320.674206114614</v>
      </c>
      <c r="CJ121" s="127">
        <f t="shared" si="105"/>
        <v>26998.0833284174</v>
      </c>
      <c r="CK121" s="127">
        <f t="shared" si="106"/>
        <v>27168.86176626198</v>
      </c>
      <c r="CL121" s="127">
        <f t="shared" si="107"/>
        <v>27145.4282501171</v>
      </c>
      <c r="CM121" s="127">
        <f t="shared" si="108"/>
        <v>27186.342199359326</v>
      </c>
      <c r="CN121" s="127">
        <f t="shared" si="109"/>
        <v>27289.192898760637</v>
      </c>
      <c r="CO121" s="127">
        <f t="shared" si="110"/>
        <v>27451.854168262304</v>
      </c>
      <c r="CP121" s="127">
        <f t="shared" si="111"/>
        <v>27754.092306278537</v>
      </c>
      <c r="CQ121" s="127">
        <f t="shared" si="112"/>
        <v>28128.806379115933</v>
      </c>
      <c r="CR121" s="127">
        <f t="shared" si="113"/>
        <v>28576.112858123233</v>
      </c>
      <c r="CS121" s="127">
        <f t="shared" si="114"/>
        <v>29096.446235544936</v>
      </c>
      <c r="CT121" s="127">
        <f t="shared" si="115"/>
        <v>29347.123869107629</v>
      </c>
    </row>
    <row r="122" spans="1:98" s="13" customFormat="1">
      <c r="A122" s="6" t="s">
        <v>75</v>
      </c>
      <c r="B122" s="6" t="s">
        <v>48</v>
      </c>
      <c r="C122" s="17" t="s">
        <v>197</v>
      </c>
      <c r="D122" s="132">
        <f>'[2]Yearly HC Ethylene'!D122</f>
        <v>833693.90944694402</v>
      </c>
      <c r="E122" s="132">
        <f>'[2]Yearly HC Ethylene'!E122</f>
        <v>807565.76943124086</v>
      </c>
      <c r="F122" s="132">
        <f>'[2]Yearly HC Ethylene'!F122</f>
        <v>781761.2753285392</v>
      </c>
      <c r="G122" s="132">
        <f>'[2]Yearly HC Ethylene'!G122</f>
        <v>756277.18539208604</v>
      </c>
      <c r="H122" s="132">
        <f>'[2]Yearly HC Ethylene'!H122</f>
        <v>731110.28733824543</v>
      </c>
      <c r="I122" s="132">
        <f>'[2]Yearly HC Ethylene'!I122</f>
        <v>706257.39809329587</v>
      </c>
      <c r="J122" s="132">
        <f>'[2]Yearly HC Ethylene'!J122</f>
        <v>681715.36354232708</v>
      </c>
      <c r="K122" s="132">
        <f>'[2]Yearly HC Ethylene'!K122</f>
        <v>657481.05828021583</v>
      </c>
      <c r="L122" s="132">
        <f>'[2]Yearly HC Ethylene'!L122</f>
        <v>633551.38536466856</v>
      </c>
      <c r="M122" s="132">
        <f>'[2]Yearly HC Ethylene'!M122</f>
        <v>609923.27607130981</v>
      </c>
      <c r="N122" s="132">
        <f>'[2]Yearly HC Ethylene'!N122</f>
        <v>586593.68965080194</v>
      </c>
      <c r="O122" s="132">
        <f>'[2]Yearly HC Ethylene'!O122</f>
        <v>563559.61308798112</v>
      </c>
      <c r="P122" s="132">
        <f>'[2]Yearly HC Ethylene'!P122</f>
        <v>540818.06086298951</v>
      </c>
      <c r="Q122" s="132">
        <f>'[2]Yearly HC Ethylene'!Q122</f>
        <v>518366.07471439196</v>
      </c>
      <c r="R122" s="132">
        <f>'[2]Yearly HC Ethylene'!R122</f>
        <v>496200.7234042568</v>
      </c>
      <c r="S122" s="132">
        <f>'[2]Yearly HC Ethylene'!S122</f>
        <v>474319.10248518904</v>
      </c>
      <c r="T122" s="132">
        <f>'[2]Yearly HC Ethylene'!T122</f>
        <v>452718.33406929631</v>
      </c>
      <c r="U122" s="132">
        <f>'[2]Yearly HC Ethylene'!U122</f>
        <v>431395.56659907498</v>
      </c>
      <c r="V122" s="132">
        <f>'[2]Yearly HC Ethylene'!V122</f>
        <v>410347.97462019918</v>
      </c>
      <c r="W122" s="132">
        <f>'[2]Yearly HC Ethylene'!W122</f>
        <v>389572.75855619786</v>
      </c>
      <c r="X122" s="132">
        <f>'[2]Yearly HC Ethylene'!X122</f>
        <v>369067.14448500454</v>
      </c>
      <c r="Y122" s="132">
        <f>'[2]Yearly HC Ethylene'!Y122</f>
        <v>348293.0179212481</v>
      </c>
      <c r="Z122" s="132">
        <f>'[2]Yearly HC Ethylene'!Z122</f>
        <v>327790.4825116173</v>
      </c>
      <c r="AA122" s="132">
        <f>'[2]Yearly HC Ethylene'!AA122</f>
        <v>307556.76199275983</v>
      </c>
      <c r="AB122" s="132">
        <f>'[2]Yearly HC Ethylene'!AB122</f>
        <v>287589.1056048671</v>
      </c>
      <c r="AC122" s="132">
        <f>'[2]Yearly HC Ethylene'!AC122</f>
        <v>267884.7878710521</v>
      </c>
      <c r="AD122" s="132">
        <f>'[2]Yearly HC Ethylene'!AD122</f>
        <v>248441.10837856313</v>
      </c>
      <c r="AE122" s="132">
        <f>'[2]Yearly HC Ethylene'!AE122</f>
        <v>229255.39156182</v>
      </c>
      <c r="AF122" s="132">
        <f>'[2]Yearly HC Ethylene'!AF122</f>
        <v>210324.98648725572</v>
      </c>
      <c r="AG122" s="132">
        <f>'[2]Yearly HC Ethylene'!AG122</f>
        <v>191647.26663995127</v>
      </c>
      <c r="AH122" s="132">
        <f>'[2]Yearly HC Ethylene'!AH122</f>
        <v>173219.62971204723</v>
      </c>
      <c r="AI122" s="125"/>
      <c r="AJ122" s="132">
        <f>'[3]Yearly HC Ethylene'!D122</f>
        <v>201906.27397932502</v>
      </c>
      <c r="AK122" s="132">
        <f>'[3]Yearly HC Ethylene'!E122</f>
        <v>196950.85522489337</v>
      </c>
      <c r="AL122" s="132">
        <f>'[3]Yearly HC Ethylene'!F122</f>
        <v>191995.43647046175</v>
      </c>
      <c r="AM122" s="132">
        <f>'[3]Yearly HC Ethylene'!G122</f>
        <v>187040.0177160301</v>
      </c>
      <c r="AN122" s="132">
        <f>'[3]Yearly HC Ethylene'!H122</f>
        <v>182084.59896159847</v>
      </c>
      <c r="AO122" s="132">
        <f>'[3]Yearly HC Ethylene'!I122</f>
        <v>177129.18020716679</v>
      </c>
      <c r="AP122" s="132">
        <f>'[3]Yearly HC Ethylene'!J122</f>
        <v>172173.76145273517</v>
      </c>
      <c r="AQ122" s="132">
        <f>'[3]Yearly HC Ethylene'!K122</f>
        <v>167218.34269830352</v>
      </c>
      <c r="AR122" s="132">
        <f>'[3]Yearly HC Ethylene'!L122</f>
        <v>162262.92394387187</v>
      </c>
      <c r="AS122" s="132">
        <f>'[3]Yearly HC Ethylene'!M122</f>
        <v>157307.50518944024</v>
      </c>
      <c r="AT122" s="132">
        <f>'[3]Yearly HC Ethylene'!N122</f>
        <v>152352.08643500859</v>
      </c>
      <c r="AU122" s="132">
        <f>'[3]Yearly HC Ethylene'!O122</f>
        <v>147396.66768057697</v>
      </c>
      <c r="AV122" s="132">
        <f>'[3]Yearly HC Ethylene'!P122</f>
        <v>142441.24892614529</v>
      </c>
      <c r="AW122" s="132">
        <f>'[3]Yearly HC Ethylene'!Q122</f>
        <v>137485.83017171363</v>
      </c>
      <c r="AX122" s="132">
        <f>'[3]Yearly HC Ethylene'!R122</f>
        <v>132530.41141728201</v>
      </c>
      <c r="AY122" s="132">
        <f>'[3]Yearly HC Ethylene'!S122</f>
        <v>127574.99266285037</v>
      </c>
      <c r="AZ122" s="132">
        <f>'[3]Yearly HC Ethylene'!T122</f>
        <v>122619.57390841874</v>
      </c>
      <c r="BA122" s="132">
        <f>'[3]Yearly HC Ethylene'!U122</f>
        <v>117664.15515398709</v>
      </c>
      <c r="BB122" s="132">
        <f>'[3]Yearly HC Ethylene'!V122</f>
        <v>112708.73639955545</v>
      </c>
      <c r="BC122" s="132">
        <f>'[3]Yearly HC Ethylene'!W122</f>
        <v>107753.31764512381</v>
      </c>
      <c r="BD122" s="132">
        <f>'[3]Yearly HC Ethylene'!X122</f>
        <v>102797.89889069216</v>
      </c>
      <c r="BE122" s="132">
        <f>'[3]Yearly HC Ethylene'!Y122</f>
        <v>97692.315931580757</v>
      </c>
      <c r="BF122" s="132">
        <f>'[3]Yearly HC Ethylene'!Z122</f>
        <v>92586.732972469385</v>
      </c>
      <c r="BG122" s="132">
        <f>'[3]Yearly HC Ethylene'!AA122</f>
        <v>87481.150013357983</v>
      </c>
      <c r="BH122" s="132">
        <f>'[3]Yearly HC Ethylene'!AB122</f>
        <v>82375.567054246596</v>
      </c>
      <c r="BI122" s="132">
        <f>'[3]Yearly HC Ethylene'!AC122</f>
        <v>77269.984095135194</v>
      </c>
      <c r="BJ122" s="132">
        <f>'[3]Yearly HC Ethylene'!AD122</f>
        <v>72164.401136023807</v>
      </c>
      <c r="BK122" s="132">
        <f>'[3]Yearly HC Ethylene'!AE122</f>
        <v>67058.818176912435</v>
      </c>
      <c r="BL122" s="132">
        <f>'[3]Yearly HC Ethylene'!AF122</f>
        <v>61953.235217801048</v>
      </c>
      <c r="BM122" s="132">
        <f>'[3]Yearly HC Ethylene'!AG122</f>
        <v>56847.652258689661</v>
      </c>
      <c r="BN122" s="132">
        <f>'[3]Yearly HC Ethylene'!AH122</f>
        <v>51742.069299578259</v>
      </c>
      <c r="BO122" s="125"/>
      <c r="BP122" s="132">
        <f t="shared" si="85"/>
        <v>1035600.1834262691</v>
      </c>
      <c r="BQ122" s="132">
        <f t="shared" si="86"/>
        <v>1004516.6246561343</v>
      </c>
      <c r="BR122" s="132">
        <f t="shared" si="87"/>
        <v>973756.71179900097</v>
      </c>
      <c r="BS122" s="132">
        <f t="shared" si="88"/>
        <v>943317.20310811617</v>
      </c>
      <c r="BT122" s="132">
        <f t="shared" si="89"/>
        <v>913194.8862998439</v>
      </c>
      <c r="BU122" s="132">
        <f t="shared" si="90"/>
        <v>883386.57830046269</v>
      </c>
      <c r="BV122" s="132">
        <f t="shared" si="91"/>
        <v>853889.12499506224</v>
      </c>
      <c r="BW122" s="132">
        <f t="shared" si="92"/>
        <v>824699.40097851935</v>
      </c>
      <c r="BX122" s="132">
        <f t="shared" si="93"/>
        <v>795814.30930854043</v>
      </c>
      <c r="BY122" s="132">
        <f t="shared" si="94"/>
        <v>767230.78126075002</v>
      </c>
      <c r="BZ122" s="132">
        <f t="shared" si="95"/>
        <v>738945.7760858105</v>
      </c>
      <c r="CA122" s="132">
        <f t="shared" si="96"/>
        <v>710956.28076855815</v>
      </c>
      <c r="CB122" s="132">
        <f t="shared" si="97"/>
        <v>683259.30978913477</v>
      </c>
      <c r="CC122" s="132">
        <f t="shared" si="98"/>
        <v>655851.90488610556</v>
      </c>
      <c r="CD122" s="132">
        <f t="shared" si="99"/>
        <v>628731.13482153881</v>
      </c>
      <c r="CE122" s="132">
        <f t="shared" si="100"/>
        <v>601894.0951480394</v>
      </c>
      <c r="CF122" s="132">
        <f t="shared" si="101"/>
        <v>575337.90797771502</v>
      </c>
      <c r="CG122" s="132">
        <f t="shared" si="102"/>
        <v>549059.7217530621</v>
      </c>
      <c r="CH122" s="132">
        <f t="shared" si="103"/>
        <v>523056.71101975464</v>
      </c>
      <c r="CI122" s="132">
        <f t="shared" si="104"/>
        <v>497326.07620132167</v>
      </c>
      <c r="CJ122" s="132">
        <f t="shared" si="105"/>
        <v>471865.0433756967</v>
      </c>
      <c r="CK122" s="132">
        <f t="shared" si="106"/>
        <v>445985.33385282883</v>
      </c>
      <c r="CL122" s="132">
        <f t="shared" si="107"/>
        <v>420377.21548408666</v>
      </c>
      <c r="CM122" s="132">
        <f t="shared" si="108"/>
        <v>395037.91200611781</v>
      </c>
      <c r="CN122" s="132">
        <f t="shared" si="109"/>
        <v>369964.67265911371</v>
      </c>
      <c r="CO122" s="132">
        <f t="shared" si="110"/>
        <v>345154.77196618728</v>
      </c>
      <c r="CP122" s="132">
        <f t="shared" si="111"/>
        <v>320605.50951458694</v>
      </c>
      <c r="CQ122" s="132">
        <f t="shared" si="112"/>
        <v>296314.20973873243</v>
      </c>
      <c r="CR122" s="132">
        <f t="shared" si="113"/>
        <v>272278.22170505679</v>
      </c>
      <c r="CS122" s="132">
        <f t="shared" si="114"/>
        <v>248494.91889864093</v>
      </c>
      <c r="CT122" s="132">
        <f t="shared" si="115"/>
        <v>224961.69901162549</v>
      </c>
    </row>
    <row r="123" spans="1:98" outlineLevel="1">
      <c r="A123"/>
      <c r="B123" t="s">
        <v>69</v>
      </c>
      <c r="C123" s="5" t="s">
        <v>197</v>
      </c>
      <c r="D123" s="126">
        <f>'[2]Yearly HC Ethylene'!D123</f>
        <v>0</v>
      </c>
      <c r="E123" s="126">
        <f>'[2]Yearly HC Ethylene'!E123</f>
        <v>5310.0285044200382</v>
      </c>
      <c r="F123" s="126">
        <f>'[2]Yearly HC Ethylene'!F123</f>
        <v>10593.863068295981</v>
      </c>
      <c r="G123" s="126">
        <f>'[2]Yearly HC Ethylene'!G123</f>
        <v>15851.599479874007</v>
      </c>
      <c r="H123" s="126">
        <f>'[2]Yearly HC Ethylene'!H123</f>
        <v>21083.333218853491</v>
      </c>
      <c r="I123" s="126">
        <f>'[2]Yearly HC Ethylene'!I123</f>
        <v>26289.159457311805</v>
      </c>
      <c r="J123" s="126">
        <f>'[2]Yearly HC Ethylene'!J123</f>
        <v>31469.173060626465</v>
      </c>
      <c r="K123" s="126">
        <f>'[2]Yearly HC Ethylene'!K123</f>
        <v>36623.468588394608</v>
      </c>
      <c r="L123" s="126">
        <f>'[2]Yearly HC Ethylene'!L123</f>
        <v>41752.140295349891</v>
      </c>
      <c r="M123" s="126">
        <f>'[2]Yearly HC Ethylene'!M123</f>
        <v>46855.282132276719</v>
      </c>
      <c r="N123" s="126">
        <f>'[2]Yearly HC Ethylene'!N123</f>
        <v>51932.987746921921</v>
      </c>
      <c r="O123" s="126">
        <f>'[2]Yearly HC Ethylene'!O123</f>
        <v>55281.281411664306</v>
      </c>
      <c r="P123" s="126">
        <f>'[2]Yearly HC Ethylene'!P123</f>
        <v>58612.723725790929</v>
      </c>
      <c r="Q123" s="126">
        <f>'[2]Yearly HC Ethylene'!Q123</f>
        <v>61927.376726311835</v>
      </c>
      <c r="R123" s="126">
        <f>'[2]Yearly HC Ethylene'!R123</f>
        <v>65225.302249730332</v>
      </c>
      <c r="S123" s="126">
        <f>'[2]Yearly HC Ethylene'!S123</f>
        <v>68506.561932645141</v>
      </c>
      <c r="T123" s="126">
        <f>'[2]Yearly HC Ethylene'!T123</f>
        <v>71771.217212350981</v>
      </c>
      <c r="U123" s="126">
        <f>'[2]Yearly HC Ethylene'!U123</f>
        <v>75019.329327437168</v>
      </c>
      <c r="V123" s="126">
        <f>'[2]Yearly HC Ethylene'!V123</f>
        <v>78250.959318384877</v>
      </c>
      <c r="W123" s="126">
        <f>'[2]Yearly HC Ethylene'!W123</f>
        <v>81466.168028162196</v>
      </c>
      <c r="X123" s="126">
        <f>'[2]Yearly HC Ethylene'!X123</f>
        <v>84665.016102818015</v>
      </c>
      <c r="Y123" s="126">
        <f>'[2]Yearly HC Ethylene'!Y123</f>
        <v>89677.799071829984</v>
      </c>
      <c r="Z123" s="126">
        <f>'[2]Yearly HC Ethylene'!Z123</f>
        <v>94665.319397258834</v>
      </c>
      <c r="AA123" s="126">
        <f>'[2]Yearly HC Ethylene'!AA123</f>
        <v>99627.670134547559</v>
      </c>
      <c r="AB123" s="126">
        <f>'[2]Yearly HC Ethylene'!AB123</f>
        <v>104564.94403827316</v>
      </c>
      <c r="AC123" s="126">
        <f>'[2]Yearly HC Ethylene'!AC123</f>
        <v>109477.23356305055</v>
      </c>
      <c r="AD123" s="126">
        <f>'[2]Yearly HC Ethylene'!AD123</f>
        <v>114364.63086443357</v>
      </c>
      <c r="AE123" s="126">
        <f>'[2]Yearly HC Ethylene'!AE123</f>
        <v>119227.22779981398</v>
      </c>
      <c r="AF123" s="126">
        <f>'[2]Yearly HC Ethylene'!AF123</f>
        <v>124065.11592931734</v>
      </c>
      <c r="AG123" s="126">
        <f>'[2]Yearly HC Ethylene'!AG123</f>
        <v>128878.38651669664</v>
      </c>
      <c r="AH123" s="126">
        <f>'[2]Yearly HC Ethylene'!AH123</f>
        <v>133667.1305302231</v>
      </c>
      <c r="AI123" s="126"/>
      <c r="AJ123" s="126">
        <f>'[3]Yearly HC Ethylene'!D123</f>
        <v>0</v>
      </c>
      <c r="AK123" s="126">
        <f>'[3]Yearly HC Ethylene'!E123</f>
        <v>779.23422146663711</v>
      </c>
      <c r="AL123" s="126">
        <f>'[3]Yearly HC Ethylene'!F123</f>
        <v>1554.8169929978728</v>
      </c>
      <c r="AM123" s="126">
        <f>'[3]Yearly HC Ethylene'!G123</f>
        <v>2326.7483145937076</v>
      </c>
      <c r="AN123" s="126">
        <f>'[3]Yearly HC Ethylene'!H123</f>
        <v>3095.0281862541406</v>
      </c>
      <c r="AO123" s="126">
        <f>'[3]Yearly HC Ethylene'!I123</f>
        <v>3859.6566079791728</v>
      </c>
      <c r="AP123" s="126">
        <f>'[3]Yearly HC Ethylene'!J123</f>
        <v>4620.6335797688025</v>
      </c>
      <c r="AQ123" s="126">
        <f>'[3]Yearly HC Ethylene'!K123</f>
        <v>5377.9591016230324</v>
      </c>
      <c r="AR123" s="126">
        <f>'[3]Yearly HC Ethylene'!L123</f>
        <v>6131.6331735418589</v>
      </c>
      <c r="AS123" s="126">
        <f>'[3]Yearly HC Ethylene'!M123</f>
        <v>6881.6557955252847</v>
      </c>
      <c r="AT123" s="126">
        <f>'[3]Yearly HC Ethylene'!N123</f>
        <v>7628.0269675733089</v>
      </c>
      <c r="AU123" s="126">
        <f>'[3]Yearly HC Ethylene'!O123</f>
        <v>9063.8194129772764</v>
      </c>
      <c r="AV123" s="126">
        <f>'[3]Yearly HC Ethylene'!P123</f>
        <v>10492.651281941886</v>
      </c>
      <c r="AW123" s="126">
        <f>'[3]Yearly HC Ethylene'!Q123</f>
        <v>11914.522574467133</v>
      </c>
      <c r="AX123" s="126">
        <f>'[3]Yearly HC Ethylene'!R123</f>
        <v>13329.433290553023</v>
      </c>
      <c r="AY123" s="126">
        <f>'[3]Yearly HC Ethylene'!S123</f>
        <v>14737.383430199556</v>
      </c>
      <c r="AZ123" s="126">
        <f>'[3]Yearly HC Ethylene'!T123</f>
        <v>16138.372993406727</v>
      </c>
      <c r="BA123" s="126">
        <f>'[3]Yearly HC Ethylene'!U123</f>
        <v>17532.401980174542</v>
      </c>
      <c r="BB123" s="126">
        <f>'[3]Yearly HC Ethylene'!V123</f>
        <v>18919.470390502996</v>
      </c>
      <c r="BC123" s="126">
        <f>'[3]Yearly HC Ethylene'!W123</f>
        <v>20299.578224392091</v>
      </c>
      <c r="BD123" s="126">
        <f>'[3]Yearly HC Ethylene'!X123</f>
        <v>21672.725481841826</v>
      </c>
      <c r="BE123" s="126">
        <f>'[3]Yearly HC Ethylene'!Y123</f>
        <v>24137.715002119323</v>
      </c>
      <c r="BF123" s="126">
        <f>'[3]Yearly HC Ethylene'!Z123</f>
        <v>26590.369323643517</v>
      </c>
      <c r="BG123" s="126">
        <f>'[3]Yearly HC Ethylene'!AA123</f>
        <v>29030.68844641442</v>
      </c>
      <c r="BH123" s="126">
        <f>'[3]Yearly HC Ethylene'!AB123</f>
        <v>31458.672370432036</v>
      </c>
      <c r="BI123" s="126">
        <f>'[3]Yearly HC Ethylene'!AC123</f>
        <v>33874.321095696345</v>
      </c>
      <c r="BJ123" s="126">
        <f>'[3]Yearly HC Ethylene'!AD123</f>
        <v>36277.63462220737</v>
      </c>
      <c r="BK123" s="126">
        <f>'[3]Yearly HC Ethylene'!AE123</f>
        <v>38668.612949965092</v>
      </c>
      <c r="BL123" s="126">
        <f>'[3]Yearly HC Ethylene'!AF123</f>
        <v>41047.256078969527</v>
      </c>
      <c r="BM123" s="126">
        <f>'[3]Yearly HC Ethylene'!AG123</f>
        <v>43413.564009220674</v>
      </c>
      <c r="BN123" s="126">
        <f>'[3]Yearly HC Ethylene'!AH123</f>
        <v>45767.536740718606</v>
      </c>
      <c r="BO123" s="126"/>
      <c r="BP123" s="126">
        <f t="shared" si="85"/>
        <v>0</v>
      </c>
      <c r="BQ123" s="126">
        <f t="shared" si="86"/>
        <v>6089.2627258866751</v>
      </c>
      <c r="BR123" s="126">
        <f t="shared" si="87"/>
        <v>12148.680061293853</v>
      </c>
      <c r="BS123" s="126">
        <f t="shared" si="88"/>
        <v>18178.347794467714</v>
      </c>
      <c r="BT123" s="126">
        <f t="shared" si="89"/>
        <v>24178.361405107633</v>
      </c>
      <c r="BU123" s="126">
        <f t="shared" si="90"/>
        <v>30148.816065290979</v>
      </c>
      <c r="BV123" s="126">
        <f t="shared" si="91"/>
        <v>36089.806640395269</v>
      </c>
      <c r="BW123" s="126">
        <f t="shared" si="92"/>
        <v>42001.427690017641</v>
      </c>
      <c r="BX123" s="126">
        <f t="shared" si="93"/>
        <v>47883.773468891748</v>
      </c>
      <c r="BY123" s="126">
        <f t="shared" si="94"/>
        <v>53736.937927802006</v>
      </c>
      <c r="BZ123" s="126">
        <f t="shared" si="95"/>
        <v>59561.014714495228</v>
      </c>
      <c r="CA123" s="126">
        <f t="shared" si="96"/>
        <v>64345.10082464158</v>
      </c>
      <c r="CB123" s="126">
        <f t="shared" si="97"/>
        <v>69105.375007732815</v>
      </c>
      <c r="CC123" s="126">
        <f t="shared" si="98"/>
        <v>73841.899300778969</v>
      </c>
      <c r="CD123" s="126">
        <f t="shared" si="99"/>
        <v>78554.735540283349</v>
      </c>
      <c r="CE123" s="126">
        <f t="shared" si="100"/>
        <v>83243.945362844694</v>
      </c>
      <c r="CF123" s="126">
        <f t="shared" si="101"/>
        <v>87909.590205757704</v>
      </c>
      <c r="CG123" s="126">
        <f t="shared" si="102"/>
        <v>92551.731307611713</v>
      </c>
      <c r="CH123" s="126">
        <f t="shared" si="103"/>
        <v>97170.429708887881</v>
      </c>
      <c r="CI123" s="126">
        <f t="shared" si="104"/>
        <v>101765.74625255429</v>
      </c>
      <c r="CJ123" s="126">
        <f t="shared" si="105"/>
        <v>106337.74158465985</v>
      </c>
      <c r="CK123" s="126">
        <f t="shared" si="106"/>
        <v>113815.51407394931</v>
      </c>
      <c r="CL123" s="126">
        <f t="shared" si="107"/>
        <v>121255.68872090236</v>
      </c>
      <c r="CM123" s="126">
        <f t="shared" si="108"/>
        <v>128658.35858096198</v>
      </c>
      <c r="CN123" s="126">
        <f t="shared" si="109"/>
        <v>136023.61640870519</v>
      </c>
      <c r="CO123" s="126">
        <f t="shared" si="110"/>
        <v>143351.5546587469</v>
      </c>
      <c r="CP123" s="126">
        <f t="shared" si="111"/>
        <v>150642.26548664094</v>
      </c>
      <c r="CQ123" s="126">
        <f t="shared" si="112"/>
        <v>157895.84074977908</v>
      </c>
      <c r="CR123" s="126">
        <f t="shared" si="113"/>
        <v>165112.37200828688</v>
      </c>
      <c r="CS123" s="126">
        <f t="shared" si="114"/>
        <v>172291.95052591732</v>
      </c>
      <c r="CT123" s="126">
        <f t="shared" si="115"/>
        <v>179434.66727094172</v>
      </c>
    </row>
    <row r="124" spans="1:98" outlineLevel="1">
      <c r="A124"/>
      <c r="B124" t="s">
        <v>74</v>
      </c>
      <c r="C124" s="5" t="s">
        <v>197</v>
      </c>
      <c r="D124" s="126">
        <f>'[2]Yearly HC Ethylene'!D124</f>
        <v>0</v>
      </c>
      <c r="E124" s="126">
        <f>'[2]Yearly HC Ethylene'!E124</f>
        <v>6813.57636014733</v>
      </c>
      <c r="F124" s="126">
        <f>'[2]Yearly HC Ethylene'!F124</f>
        <v>13362.861712633749</v>
      </c>
      <c r="G124" s="126">
        <f>'[2]Yearly HC Ethylene'!G124</f>
        <v>19642.744633601193</v>
      </c>
      <c r="H124" s="126">
        <f>'[2]Yearly HC Ethylene'!H124</f>
        <v>25648.113213248987</v>
      </c>
      <c r="I124" s="126">
        <f>'[2]Yearly HC Ethylene'!I124</f>
        <v>31373.85533791245</v>
      </c>
      <c r="J124" s="126">
        <f>'[2]Yearly HC Ethylene'!J124</f>
        <v>36814.858969630819</v>
      </c>
      <c r="K124" s="126">
        <f>'[2]Yearly HC Ethylene'!K124</f>
        <v>41966.012423222797</v>
      </c>
      <c r="L124" s="126">
        <f>'[2]Yearly HC Ethylene'!L124</f>
        <v>46822.204640880693</v>
      </c>
      <c r="M124" s="126">
        <f>'[2]Yearly HC Ethylene'!M124</f>
        <v>51378.325464300433</v>
      </c>
      <c r="N124" s="126">
        <f>'[2]Yearly HC Ethylene'!N124</f>
        <v>55629.265904360451</v>
      </c>
      <c r="O124" s="126">
        <f>'[2]Yearly HC Ethylene'!O124</f>
        <v>50297.786838344502</v>
      </c>
      <c r="P124" s="126">
        <f>'[2]Yearly HC Ethylene'!P124</f>
        <v>46060.738051082881</v>
      </c>
      <c r="Q124" s="126">
        <f>'[2]Yearly HC Ethylene'!Q124</f>
        <v>40670.80822748231</v>
      </c>
      <c r="R124" s="126">
        <f>'[2]Yearly HC Ethylene'!R124</f>
        <v>35148.956044764578</v>
      </c>
      <c r="S124" s="126">
        <f>'[2]Yearly HC Ethylene'!S124</f>
        <v>29494.204543662461</v>
      </c>
      <c r="T124" s="126">
        <f>'[2]Yearly HC Ethylene'!T124</f>
        <v>23705.579398474656</v>
      </c>
      <c r="U124" s="126">
        <f>'[2]Yearly HC Ethylene'!U124</f>
        <v>17782.108950428054</v>
      </c>
      <c r="V124" s="126">
        <f>'[2]Yearly HC Ethylene'!V124</f>
        <v>11722.82424066469</v>
      </c>
      <c r="W124" s="126">
        <f>'[2]Yearly HC Ethylene'!W124</f>
        <v>5526.7590428563708</v>
      </c>
      <c r="X124" s="126">
        <f>'[2]Yearly HC Ethylene'!X124</f>
        <v>-807.0501045526762</v>
      </c>
      <c r="Y124" s="126">
        <f>'[2]Yearly HC Ethylene'!Y124</f>
        <v>-5139.0627587702184</v>
      </c>
      <c r="Z124" s="126">
        <f>'[2]Yearly HC Ethylene'!Z124</f>
        <v>-9476.7388277566351</v>
      </c>
      <c r="AA124" s="126">
        <f>'[2]Yearly HC Ethylene'!AA124</f>
        <v>-13917.026212297409</v>
      </c>
      <c r="AB124" s="126">
        <f>'[2]Yearly HC Ethylene'!AB124</f>
        <v>-18460.656278909679</v>
      </c>
      <c r="AC124" s="126">
        <f>'[2]Yearly HC Ethylene'!AC124</f>
        <v>-23108.358279930515</v>
      </c>
      <c r="AD124" s="126">
        <f>'[2]Yearly HC Ethylene'!AD124</f>
        <v>-27860.859329666098</v>
      </c>
      <c r="AE124" s="126">
        <f>'[2]Yearly HC Ethylene'!AE124</f>
        <v>-32718.884380815318</v>
      </c>
      <c r="AF124" s="126">
        <f>'[2]Yearly HC Ethylene'!AF124</f>
        <v>-37683.15620116741</v>
      </c>
      <c r="AG124" s="126">
        <f>'[2]Yearly HC Ethylene'!AG124</f>
        <v>-42754.395350570994</v>
      </c>
      <c r="AH124" s="126">
        <f>'[2]Yearly HC Ethylene'!AH124</f>
        <v>-47933.320158172806</v>
      </c>
      <c r="AI124" s="126"/>
      <c r="AJ124" s="126">
        <f>'[3]Yearly HC Ethylene'!D124</f>
        <v>0</v>
      </c>
      <c r="AK124" s="126">
        <f>'[3]Yearly HC Ethylene'!E124</f>
        <v>2190.8065677781124</v>
      </c>
      <c r="AL124" s="126">
        <f>'[3]Yearly HC Ethylene'!F124</f>
        <v>4295.9251193391683</v>
      </c>
      <c r="AM124" s="126">
        <f>'[3]Yearly HC Ethylene'!G124</f>
        <v>6314.8868983083812</v>
      </c>
      <c r="AN124" s="126">
        <f>'[3]Yearly HC Ethylene'!H124</f>
        <v>8247.2301996427268</v>
      </c>
      <c r="AO124" s="126">
        <f>'[3]Yearly HC Ethylene'!I124</f>
        <v>10092.500369630667</v>
      </c>
      <c r="AP124" s="126">
        <f>'[3]Yearly HC Ethylene'!J124</f>
        <v>11850.249805892541</v>
      </c>
      <c r="AQ124" s="126">
        <f>'[3]Yearly HC Ethylene'!K124</f>
        <v>13520.037957380293</v>
      </c>
      <c r="AR124" s="126">
        <f>'[3]Yearly HC Ethylene'!L124</f>
        <v>15101.431324377452</v>
      </c>
      <c r="AS124" s="126">
        <f>'[3]Yearly HC Ethylene'!M124</f>
        <v>16594.003458499326</v>
      </c>
      <c r="AT124" s="126">
        <f>'[3]Yearly HC Ethylene'!N124</f>
        <v>17997.334962692898</v>
      </c>
      <c r="AU124" s="126">
        <f>'[3]Yearly HC Ethylene'!O124</f>
        <v>21675.914555925556</v>
      </c>
      <c r="AV124" s="126">
        <f>'[3]Yearly HC Ethylene'!P124</f>
        <v>25511.629944060551</v>
      </c>
      <c r="AW124" s="126">
        <f>'[3]Yearly HC Ethylene'!Q124</f>
        <v>28425.587925362284</v>
      </c>
      <c r="AX124" s="126">
        <f>'[3]Yearly HC Ethylene'!R124</f>
        <v>30963.364219668045</v>
      </c>
      <c r="AY124" s="126">
        <f>'[3]Yearly HC Ethylene'!S124</f>
        <v>33123.413300937376</v>
      </c>
      <c r="AZ124" s="126">
        <f>'[3]Yearly HC Ethylene'!T124</f>
        <v>34904.21894614429</v>
      </c>
      <c r="BA124" s="126">
        <f>'[3]Yearly HC Ethylene'!U124</f>
        <v>36304.294235277383</v>
      </c>
      <c r="BB124" s="126">
        <f>'[3]Yearly HC Ethylene'!V124</f>
        <v>37322.181551339731</v>
      </c>
      <c r="BC124" s="126">
        <f>'[3]Yearly HC Ethylene'!W124</f>
        <v>37956.452580348981</v>
      </c>
      <c r="BD124" s="126">
        <f>'[3]Yearly HC Ethylene'!X124</f>
        <v>38205.708311337206</v>
      </c>
      <c r="BE124" s="126">
        <f>'[3]Yearly HC Ethylene'!Y124</f>
        <v>38308.104280241838</v>
      </c>
      <c r="BF124" s="126">
        <f>'[3]Yearly HC Ethylene'!Z124</f>
        <v>40176.471910459062</v>
      </c>
      <c r="BG124" s="126">
        <f>'[3]Yearly HC Ethylene'!AA124</f>
        <v>41419.064713514948</v>
      </c>
      <c r="BH124" s="126">
        <f>'[3]Yearly HC Ethylene'!AB124</f>
        <v>42033.688799082403</v>
      </c>
      <c r="BI124" s="126">
        <f>'[3]Yearly HC Ethylene'!AC124</f>
        <v>42018.197978749566</v>
      </c>
      <c r="BJ124" s="126">
        <f>'[3]Yearly HC Ethylene'!AD124</f>
        <v>41370.493766019892</v>
      </c>
      <c r="BK124" s="126">
        <f>'[3]Yearly HC Ethylene'!AE124</f>
        <v>40088.525376312391</v>
      </c>
      <c r="BL124" s="126">
        <f>'[3]Yearly HC Ethylene'!AF124</f>
        <v>38170.289726961215</v>
      </c>
      <c r="BM124" s="126">
        <f>'[3]Yearly HC Ethylene'!AG124</f>
        <v>35613.831437216068</v>
      </c>
      <c r="BN124" s="126">
        <f>'[3]Yearly HC Ethylene'!AH124</f>
        <v>32417.24282824203</v>
      </c>
      <c r="BO124" s="126"/>
      <c r="BP124" s="126">
        <f t="shared" si="85"/>
        <v>0</v>
      </c>
      <c r="BQ124" s="126">
        <f t="shared" si="86"/>
        <v>9004.3829279254423</v>
      </c>
      <c r="BR124" s="126">
        <f t="shared" si="87"/>
        <v>17658.786831972917</v>
      </c>
      <c r="BS124" s="126">
        <f t="shared" si="88"/>
        <v>25957.631531909574</v>
      </c>
      <c r="BT124" s="126">
        <f t="shared" si="89"/>
        <v>33895.343412891714</v>
      </c>
      <c r="BU124" s="126">
        <f t="shared" si="90"/>
        <v>41466.355707543116</v>
      </c>
      <c r="BV124" s="126">
        <f t="shared" si="91"/>
        <v>48665.10877552336</v>
      </c>
      <c r="BW124" s="126">
        <f t="shared" si="92"/>
        <v>55486.05038060309</v>
      </c>
      <c r="BX124" s="126">
        <f t="shared" si="93"/>
        <v>61923.635965258145</v>
      </c>
      <c r="BY124" s="126">
        <f t="shared" si="94"/>
        <v>67972.328922799759</v>
      </c>
      <c r="BZ124" s="126">
        <f t="shared" si="95"/>
        <v>73626.600867053348</v>
      </c>
      <c r="CA124" s="126">
        <f t="shared" si="96"/>
        <v>71973.701394270058</v>
      </c>
      <c r="CB124" s="126">
        <f t="shared" si="97"/>
        <v>71572.367995143431</v>
      </c>
      <c r="CC124" s="126">
        <f t="shared" si="98"/>
        <v>69096.396152844594</v>
      </c>
      <c r="CD124" s="126">
        <f t="shared" si="99"/>
        <v>66112.320264432623</v>
      </c>
      <c r="CE124" s="126">
        <f t="shared" si="100"/>
        <v>62617.617844599838</v>
      </c>
      <c r="CF124" s="126">
        <f t="shared" si="101"/>
        <v>58609.798344618946</v>
      </c>
      <c r="CG124" s="126">
        <f t="shared" si="102"/>
        <v>54086.403185705436</v>
      </c>
      <c r="CH124" s="126">
        <f t="shared" si="103"/>
        <v>49045.00579200442</v>
      </c>
      <c r="CI124" s="126">
        <f t="shared" si="104"/>
        <v>43483.211623205352</v>
      </c>
      <c r="CJ124" s="126">
        <f t="shared" si="105"/>
        <v>37398.65820678453</v>
      </c>
      <c r="CK124" s="126">
        <f t="shared" si="106"/>
        <v>33169.041521471619</v>
      </c>
      <c r="CL124" s="126">
        <f t="shared" si="107"/>
        <v>30699.733082702427</v>
      </c>
      <c r="CM124" s="126">
        <f t="shared" si="108"/>
        <v>27502.038501217539</v>
      </c>
      <c r="CN124" s="126">
        <f t="shared" si="109"/>
        <v>23573.032520172725</v>
      </c>
      <c r="CO124" s="126">
        <f t="shared" si="110"/>
        <v>18909.839698819051</v>
      </c>
      <c r="CP124" s="126">
        <f t="shared" si="111"/>
        <v>13509.634436353794</v>
      </c>
      <c r="CQ124" s="126">
        <f t="shared" si="112"/>
        <v>7369.6409954970732</v>
      </c>
      <c r="CR124" s="126">
        <f t="shared" si="113"/>
        <v>487.13352579380444</v>
      </c>
      <c r="CS124" s="126">
        <f t="shared" si="114"/>
        <v>-7140.5639133549266</v>
      </c>
      <c r="CT124" s="126">
        <f t="shared" si="115"/>
        <v>-15516.077329930777</v>
      </c>
    </row>
    <row r="125" spans="1:98" outlineLevel="1">
      <c r="A125"/>
      <c r="B125" t="s">
        <v>78</v>
      </c>
      <c r="C125" s="5" t="s">
        <v>197</v>
      </c>
      <c r="D125" s="126">
        <f>'[2]Yearly HC Ethylene'!D125</f>
        <v>0</v>
      </c>
      <c r="E125" s="126">
        <f>'[2]Yearly HC Ethylene'!E125</f>
        <v>871.15927905129615</v>
      </c>
      <c r="F125" s="126">
        <f>'[2]Yearly HC Ethylene'!F125</f>
        <v>1723.0875492767586</v>
      </c>
      <c r="G125" s="126">
        <f>'[2]Yearly HC Ethylene'!G125</f>
        <v>2555.8994358607547</v>
      </c>
      <c r="H125" s="126">
        <f>'[2]Yearly HC Ethylene'!H125</f>
        <v>3369.70907664481</v>
      </c>
      <c r="I125" s="126">
        <f>'[2]Yearly HC Ethylene'!I125</f>
        <v>4164.6301238862052</v>
      </c>
      <c r="J125" s="126">
        <f>'[2]Yearly HC Ethylene'!J125</f>
        <v>4788.1057754590774</v>
      </c>
      <c r="K125" s="126">
        <f>'[2]Yearly HC Ethylene'!K125</f>
        <v>5346.1062460657304</v>
      </c>
      <c r="L125" s="126">
        <f>'[2]Yearly HC Ethylene'!L125</f>
        <v>5840.463376093192</v>
      </c>
      <c r="M125" s="126">
        <f>'[2]Yearly HC Ethylene'!M125</f>
        <v>6272.9947178156644</v>
      </c>
      <c r="N125" s="126">
        <f>'[2]Yearly HC Ethylene'!N125</f>
        <v>6645.503610802064</v>
      </c>
      <c r="O125" s="126">
        <f>'[2]Yearly HC Ethylene'!O125</f>
        <v>6752.1420011496366</v>
      </c>
      <c r="P125" s="126">
        <f>'[2]Yearly HC Ethylene'!P125</f>
        <v>6822.8270451794051</v>
      </c>
      <c r="Q125" s="126">
        <f>'[2]Yearly HC Ethylene'!Q125</f>
        <v>6858.73034479544</v>
      </c>
      <c r="R125" s="126">
        <f>'[2]Yearly HC Ethylene'!R125</f>
        <v>6861.0142028468781</v>
      </c>
      <c r="S125" s="126">
        <f>'[2]Yearly HC Ethylene'!S125</f>
        <v>6830.8316725280038</v>
      </c>
      <c r="T125" s="126">
        <f>'[2]Yearly HC Ethylene'!T125</f>
        <v>6862.6471218193383</v>
      </c>
      <c r="U125" s="126">
        <f>'[2]Yearly HC Ethylene'!U125</f>
        <v>6870.7884001670536</v>
      </c>
      <c r="V125" s="126">
        <f>'[2]Yearly HC Ethylene'!V125</f>
        <v>6856.0642375445523</v>
      </c>
      <c r="W125" s="126">
        <f>'[2]Yearly HC Ethylene'!W125</f>
        <v>6819.2769133065076</v>
      </c>
      <c r="X125" s="126">
        <f>'[2]Yearly HC Ethylene'!X125</f>
        <v>6761.2222905202734</v>
      </c>
      <c r="Y125" s="126">
        <f>'[2]Yearly HC Ethylene'!Y125</f>
        <v>6821.521340684847</v>
      </c>
      <c r="Z125" s="126">
        <f>'[2]Yearly HC Ethylene'!Z125</f>
        <v>6847.8683289665887</v>
      </c>
      <c r="AA125" s="126">
        <f>'[2]Yearly HC Ethylene'!AA125</f>
        <v>6841.4794834820814</v>
      </c>
      <c r="AB125" s="126">
        <f>'[2]Yearly HC Ethylene'!AB125</f>
        <v>6803.5612827033619</v>
      </c>
      <c r="AC125" s="126">
        <f>'[2]Yearly HC Ethylene'!AC125</f>
        <v>6735.3105074469322</v>
      </c>
      <c r="AD125" s="126">
        <f>'[2]Yearly HC Ethylene'!AD125</f>
        <v>6571.7116899846305</v>
      </c>
      <c r="AE125" s="126">
        <f>'[2]Yearly HC Ethylene'!AE125</f>
        <v>6376.0505244217529</v>
      </c>
      <c r="AF125" s="126">
        <f>'[2]Yearly HC Ethylene'!AF125</f>
        <v>6149.7256797761838</v>
      </c>
      <c r="AG125" s="126">
        <f>'[2]Yearly HC Ethylene'!AG125</f>
        <v>5894.1244187933844</v>
      </c>
      <c r="AH125" s="126">
        <f>'[2]Yearly HC Ethylene'!AH125</f>
        <v>5610.6226591533004</v>
      </c>
      <c r="AI125" s="126"/>
      <c r="AJ125" s="126">
        <f>'[3]Yearly HC Ethylene'!D125</f>
        <v>0</v>
      </c>
      <c r="AK125" s="126">
        <f>'[3]Yearly HC Ethylene'!E125</f>
        <v>195.47002811687616</v>
      </c>
      <c r="AL125" s="126">
        <f>'[3]Yearly HC Ethylene'!F125</f>
        <v>387.13519199906568</v>
      </c>
      <c r="AM125" s="126">
        <f>'[3]Yearly HC Ethylene'!G125</f>
        <v>574.99549164657219</v>
      </c>
      <c r="AN125" s="126">
        <f>'[3]Yearly HC Ethylene'!H125</f>
        <v>759.05092705939296</v>
      </c>
      <c r="AO125" s="126">
        <f>'[3]Yearly HC Ethylene'!I125</f>
        <v>939.30149823752708</v>
      </c>
      <c r="AP125" s="126">
        <f>'[3]Yearly HC Ethylene'!J125</f>
        <v>917.94633498245094</v>
      </c>
      <c r="AQ125" s="126">
        <f>'[3]Yearly HC Ethylene'!K125</f>
        <v>882.11710341328853</v>
      </c>
      <c r="AR125" s="126">
        <f>'[3]Yearly HC Ethylene'!L125</f>
        <v>832.1665144445933</v>
      </c>
      <c r="AS125" s="126">
        <f>'[3]Yearly HC Ethylene'!M125</f>
        <v>768.44727899092413</v>
      </c>
      <c r="AT125" s="126">
        <f>'[3]Yearly HC Ethylene'!N125</f>
        <v>691.31210796683263</v>
      </c>
      <c r="AU125" s="126">
        <f>'[3]Yearly HC Ethylene'!O125</f>
        <v>762.38189567236532</v>
      </c>
      <c r="AV125" s="126">
        <f>'[3]Yearly HC Ethylene'!P125</f>
        <v>805.8041638650684</v>
      </c>
      <c r="AW125" s="126">
        <f>'[3]Yearly HC Ethylene'!Q125</f>
        <v>822.2512677258137</v>
      </c>
      <c r="AX125" s="126">
        <f>'[3]Yearly HC Ethylene'!R125</f>
        <v>812.39556243547122</v>
      </c>
      <c r="AY125" s="126">
        <f>'[3]Yearly HC Ethylene'!S125</f>
        <v>776.90940317491277</v>
      </c>
      <c r="AZ125" s="126">
        <f>'[3]Yearly HC Ethylene'!T125</f>
        <v>799.20801660027337</v>
      </c>
      <c r="BA125" s="126">
        <f>'[3]Yearly HC Ethylene'!U125</f>
        <v>802.89702028078045</v>
      </c>
      <c r="BB125" s="126">
        <f>'[3]Yearly HC Ethylene'!V125</f>
        <v>788.45076188448638</v>
      </c>
      <c r="BC125" s="126">
        <f>'[3]Yearly HC Ethylene'!W125</f>
        <v>756.34358907945443</v>
      </c>
      <c r="BD125" s="126">
        <f>'[3]Yearly HC Ethylene'!X125</f>
        <v>707.04984953373969</v>
      </c>
      <c r="BE125" s="126">
        <f>'[3]Yearly HC Ethylene'!Y125</f>
        <v>805.48538191870375</v>
      </c>
      <c r="BF125" s="126">
        <f>'[3]Yearly HC Ethylene'!Z125</f>
        <v>871.86939485696803</v>
      </c>
      <c r="BG125" s="126">
        <f>'[3]Yearly HC Ethylene'!AA125</f>
        <v>907.04250446914466</v>
      </c>
      <c r="BH125" s="126">
        <f>'[3]Yearly HC Ethylene'!AB125</f>
        <v>911.84532687584397</v>
      </c>
      <c r="BI125" s="126">
        <f>'[3]Yearly HC Ethylene'!AC125</f>
        <v>887.11847819767263</v>
      </c>
      <c r="BJ125" s="126">
        <f>'[3]Yearly HC Ethylene'!AD125</f>
        <v>772.67254101614071</v>
      </c>
      <c r="BK125" s="126">
        <f>'[3]Yearly HC Ethylene'!AE125</f>
        <v>625.88461496782566</v>
      </c>
      <c r="BL125" s="126">
        <f>'[3]Yearly HC Ethylene'!AF125</f>
        <v>447.76883784961683</v>
      </c>
      <c r="BM125" s="126">
        <f>'[3]Yearly HC Ethylene'!AG125</f>
        <v>239.3393474583936</v>
      </c>
      <c r="BN125" s="126">
        <f>'[3]Yearly HC Ethylene'!AH125</f>
        <v>-170.12277274079406</v>
      </c>
      <c r="BO125" s="126"/>
      <c r="BP125" s="126">
        <f t="shared" si="85"/>
        <v>0</v>
      </c>
      <c r="BQ125" s="126">
        <f t="shared" si="86"/>
        <v>1066.6293071681723</v>
      </c>
      <c r="BR125" s="126">
        <f t="shared" si="87"/>
        <v>2110.2227412758243</v>
      </c>
      <c r="BS125" s="126">
        <f t="shared" si="88"/>
        <v>3130.8949275073269</v>
      </c>
      <c r="BT125" s="126">
        <f t="shared" si="89"/>
        <v>4128.760003704203</v>
      </c>
      <c r="BU125" s="126">
        <f t="shared" si="90"/>
        <v>5103.9316221237323</v>
      </c>
      <c r="BV125" s="126">
        <f t="shared" si="91"/>
        <v>5706.0521104415284</v>
      </c>
      <c r="BW125" s="126">
        <f t="shared" si="92"/>
        <v>6228.2233494790189</v>
      </c>
      <c r="BX125" s="126">
        <f t="shared" si="93"/>
        <v>6672.6298905377853</v>
      </c>
      <c r="BY125" s="126">
        <f t="shared" si="94"/>
        <v>7041.4419968065886</v>
      </c>
      <c r="BZ125" s="126">
        <f t="shared" si="95"/>
        <v>7336.8157187688967</v>
      </c>
      <c r="CA125" s="126">
        <f t="shared" si="96"/>
        <v>7514.5238968220019</v>
      </c>
      <c r="CB125" s="126">
        <f t="shared" si="97"/>
        <v>7628.6312090444735</v>
      </c>
      <c r="CC125" s="126">
        <f t="shared" si="98"/>
        <v>7680.9816125212537</v>
      </c>
      <c r="CD125" s="126">
        <f t="shared" si="99"/>
        <v>7673.4097652823493</v>
      </c>
      <c r="CE125" s="126">
        <f t="shared" si="100"/>
        <v>7607.7410757029165</v>
      </c>
      <c r="CF125" s="126">
        <f t="shared" si="101"/>
        <v>7661.8551384196116</v>
      </c>
      <c r="CG125" s="126">
        <f t="shared" si="102"/>
        <v>7673.6854204478341</v>
      </c>
      <c r="CH125" s="126">
        <f t="shared" si="103"/>
        <v>7644.5149994290387</v>
      </c>
      <c r="CI125" s="126">
        <f t="shared" si="104"/>
        <v>7575.620502385962</v>
      </c>
      <c r="CJ125" s="126">
        <f t="shared" si="105"/>
        <v>7468.2721400540131</v>
      </c>
      <c r="CK125" s="126">
        <f t="shared" si="106"/>
        <v>7627.0067226035508</v>
      </c>
      <c r="CL125" s="126">
        <f t="shared" si="107"/>
        <v>7719.7377238235567</v>
      </c>
      <c r="CM125" s="126">
        <f t="shared" si="108"/>
        <v>7748.521987951226</v>
      </c>
      <c r="CN125" s="126">
        <f t="shared" si="109"/>
        <v>7715.4066095792059</v>
      </c>
      <c r="CO125" s="126">
        <f t="shared" si="110"/>
        <v>7622.4289856446048</v>
      </c>
      <c r="CP125" s="126">
        <f t="shared" si="111"/>
        <v>7344.3842310007713</v>
      </c>
      <c r="CQ125" s="126">
        <f t="shared" si="112"/>
        <v>7001.9351393895786</v>
      </c>
      <c r="CR125" s="126">
        <f t="shared" si="113"/>
        <v>6597.4945176258007</v>
      </c>
      <c r="CS125" s="126">
        <f t="shared" si="114"/>
        <v>6133.463766251778</v>
      </c>
      <c r="CT125" s="126">
        <f t="shared" si="115"/>
        <v>5440.4998864125064</v>
      </c>
    </row>
    <row r="126" spans="1:98" outlineLevel="1">
      <c r="A126" s="28"/>
      <c r="B126" s="28" t="s">
        <v>70</v>
      </c>
      <c r="C126" s="40" t="s">
        <v>197</v>
      </c>
      <c r="D126" s="134">
        <f>'[2]Yearly HC Ethylene'!D126</f>
        <v>0</v>
      </c>
      <c r="E126" s="134">
        <f>'[2]Yearly HC Ethylene'!E126</f>
        <v>115.38412351623856</v>
      </c>
      <c r="F126" s="134">
        <f>'[2]Yearly HC Ethylene'!F126</f>
        <v>220.5462395327645</v>
      </c>
      <c r="G126" s="134">
        <f>'[2]Yearly HC Ethylene'!G126</f>
        <v>315.55233346798241</v>
      </c>
      <c r="H126" s="134">
        <f>'[2]Yearly HC Ethylene'!H126</f>
        <v>400.4681019430891</v>
      </c>
      <c r="I126" s="134">
        <f>'[2]Yearly HC Ethylene'!I126</f>
        <v>475.35895383995421</v>
      </c>
      <c r="J126" s="134">
        <f>'[2]Yearly HC Ethylene'!J126</f>
        <v>540.29001135551061</v>
      </c>
      <c r="K126" s="134">
        <f>'[2]Yearly HC Ethylene'!K126</f>
        <v>595.32611105264641</v>
      </c>
      <c r="L126" s="134">
        <f>'[2]Yearly HC Ethylene'!L126</f>
        <v>640.53180490764407</v>
      </c>
      <c r="M126" s="134">
        <f>'[2]Yearly HC Ethylene'!M126</f>
        <v>675.97136135414621</v>
      </c>
      <c r="N126" s="134">
        <f>'[2]Yearly HC Ethylene'!N126</f>
        <v>701.70876632367299</v>
      </c>
      <c r="O126" s="134">
        <f>'[2]Yearly HC Ethylene'!O126</f>
        <v>675.15462343302715</v>
      </c>
      <c r="P126" s="134">
        <f>'[2]Yearly HC Ethylene'!P126</f>
        <v>642.32784623835914</v>
      </c>
      <c r="Q126" s="134">
        <f>'[2]Yearly HC Ethylene'!Q126</f>
        <v>593.24819775314199</v>
      </c>
      <c r="R126" s="134">
        <f>'[2]Yearly HC Ethylene'!R126</f>
        <v>538.26535178846279</v>
      </c>
      <c r="S126" s="134">
        <f>'[2]Yearly HC Ethylene'!S126</f>
        <v>477.48502843917822</v>
      </c>
      <c r="T126" s="134">
        <f>'[2]Yearly HC Ethylene'!T126</f>
        <v>411.01246217556582</v>
      </c>
      <c r="U126" s="134">
        <f>'[2]Yearly HC Ethylene'!U126</f>
        <v>338.95239744896207</v>
      </c>
      <c r="V126" s="134">
        <f>'[2]Yearly HC Ethylene'!V126</f>
        <v>261.40908437049347</v>
      </c>
      <c r="W126" s="134">
        <f>'[2]Yearly HC Ethylene'!W126</f>
        <v>178.48627446227783</v>
      </c>
      <c r="X126" s="134">
        <f>'[2]Yearly HC Ethylene'!X126</f>
        <v>90.2872164805799</v>
      </c>
      <c r="Y126" s="134">
        <f>'[2]Yearly HC Ethylene'!Y126</f>
        <v>25.14040091527022</v>
      </c>
      <c r="Z126" s="134">
        <f>'[2]Yearly HC Ethylene'!Z126</f>
        <v>-48.641977138796847</v>
      </c>
      <c r="AA126" s="134">
        <f>'[2]Yearly HC Ethylene'!AA126</f>
        <v>-149.05883681166824</v>
      </c>
      <c r="AB126" s="134">
        <f>'[2]Yearly HC Ethylene'!AB126</f>
        <v>-256.48032494994141</v>
      </c>
      <c r="AC126" s="134">
        <f>'[2]Yearly HC Ethylene'!AC126</f>
        <v>-370.52161156564853</v>
      </c>
      <c r="AD126" s="134">
        <f>'[2]Yearly HC Ethylene'!AD126</f>
        <v>-490.80016331592265</v>
      </c>
      <c r="AE126" s="134">
        <f>'[2]Yearly HC Ethylene'!AE126</f>
        <v>-616.93591358906133</v>
      </c>
      <c r="AF126" s="134">
        <f>'[2]Yearly HC Ethylene'!AF126</f>
        <v>-748.55143025012353</v>
      </c>
      <c r="AG126" s="134">
        <f>'[2]Yearly HC Ethylene'!AG126</f>
        <v>-885.27208106425633</v>
      </c>
      <c r="AH126" s="134">
        <f>'[2]Yearly HC Ethylene'!AH126</f>
        <v>-1026.7261968158407</v>
      </c>
      <c r="AI126" s="126"/>
      <c r="AJ126" s="134">
        <f>'[3]Yearly HC Ethylene'!D126</f>
        <v>0</v>
      </c>
      <c r="AK126" s="134">
        <f>'[3]Yearly HC Ethylene'!E126</f>
        <v>134.87293354879921</v>
      </c>
      <c r="AL126" s="134">
        <f>'[3]Yearly HC Ethylene'!F126</f>
        <v>269.10335434533113</v>
      </c>
      <c r="AM126" s="134">
        <f>'[3]Yearly HC Ethylene'!G126</f>
        <v>402.69126238959609</v>
      </c>
      <c r="AN126" s="134">
        <f>'[3]Yearly HC Ethylene'!H126</f>
        <v>535.63665768159399</v>
      </c>
      <c r="AO126" s="134">
        <f>'[3]Yearly HC Ethylene'!I126</f>
        <v>667.93954022132471</v>
      </c>
      <c r="AP126" s="134">
        <f>'[3]Yearly HC Ethylene'!J126</f>
        <v>799.59991000878836</v>
      </c>
      <c r="AQ126" s="134">
        <f>'[3]Yearly HC Ethylene'!K126</f>
        <v>930.61776704398494</v>
      </c>
      <c r="AR126" s="134">
        <f>'[3]Yearly HC Ethylene'!L126</f>
        <v>1060.9931113269147</v>
      </c>
      <c r="AS126" s="134">
        <f>'[3]Yearly HC Ethylene'!M126</f>
        <v>1190.7259428575769</v>
      </c>
      <c r="AT126" s="134">
        <f>'[3]Yearly HC Ethylene'!N126</f>
        <v>1319.8162616359714</v>
      </c>
      <c r="AU126" s="134">
        <f>'[3]Yearly HC Ethylene'!O126</f>
        <v>1568.6834679016047</v>
      </c>
      <c r="AV126" s="134">
        <f>'[3]Yearly HC Ethylene'!P126</f>
        <v>1816.3258842332289</v>
      </c>
      <c r="AW126" s="134">
        <f>'[3]Yearly HC Ethylene'!Q126</f>
        <v>2053.9644043595054</v>
      </c>
      <c r="AX126" s="134">
        <f>'[3]Yearly HC Ethylene'!R126</f>
        <v>2288.6873066127409</v>
      </c>
      <c r="AY126" s="134">
        <f>'[3]Yearly HC Ethylene'!S126</f>
        <v>2520.5017491082285</v>
      </c>
      <c r="AZ126" s="134">
        <f>'[3]Yearly HC Ethylene'!T126</f>
        <v>2749.4150269754996</v>
      </c>
      <c r="BA126" s="134">
        <f>'[3]Yearly HC Ethylene'!U126</f>
        <v>2975.4345713397875</v>
      </c>
      <c r="BB126" s="134">
        <f>'[3]Yearly HC Ethylene'!V126</f>
        <v>3198.5679483035005</v>
      </c>
      <c r="BC126" s="134">
        <f>'[3]Yearly HC Ethylene'!W126</f>
        <v>3418.8228579276765</v>
      </c>
      <c r="BD126" s="134">
        <f>'[3]Yearly HC Ethylene'!X126</f>
        <v>3636.2071332134578</v>
      </c>
      <c r="BE126" s="134">
        <f>'[3]Yearly HC Ethylene'!Y126</f>
        <v>4035.6850495572367</v>
      </c>
      <c r="BF126" s="134">
        <f>'[3]Yearly HC Ethylene'!Z126</f>
        <v>4430.0707330205314</v>
      </c>
      <c r="BG126" s="134">
        <f>'[3]Yearly HC Ethylene'!AA126</f>
        <v>4775.5410369603997</v>
      </c>
      <c r="BH126" s="134">
        <f>'[3]Yearly HC Ethylene'!AB126</f>
        <v>5109.1616902174956</v>
      </c>
      <c r="BI126" s="134">
        <f>'[3]Yearly HC Ethylene'!AC126</f>
        <v>5430.9826478363084</v>
      </c>
      <c r="BJ126" s="134">
        <f>'[3]Yearly HC Ethylene'!AD126</f>
        <v>5741.057357252821</v>
      </c>
      <c r="BK126" s="134">
        <f>'[3]Yearly HC Ethylene'!AE126</f>
        <v>6039.4427176820318</v>
      </c>
      <c r="BL126" s="134">
        <f>'[3]Yearly HC Ethylene'!AF126</f>
        <v>6326.199039505469</v>
      </c>
      <c r="BM126" s="134">
        <f>'[3]Yearly HC Ethylene'!AG126</f>
        <v>6601.3900036587129</v>
      </c>
      <c r="BN126" s="134">
        <f>'[3]Yearly HC Ethylene'!AH126</f>
        <v>1210.2462175602836</v>
      </c>
      <c r="BO126" s="126"/>
      <c r="BP126" s="134">
        <f t="shared" si="85"/>
        <v>0</v>
      </c>
      <c r="BQ126" s="134">
        <f t="shared" si="86"/>
        <v>250.25705706503777</v>
      </c>
      <c r="BR126" s="134">
        <f t="shared" si="87"/>
        <v>489.64959387809563</v>
      </c>
      <c r="BS126" s="134">
        <f t="shared" si="88"/>
        <v>718.2435958575785</v>
      </c>
      <c r="BT126" s="134">
        <f t="shared" si="89"/>
        <v>936.10475962468308</v>
      </c>
      <c r="BU126" s="134">
        <f t="shared" si="90"/>
        <v>1143.2984940612789</v>
      </c>
      <c r="BV126" s="134">
        <f t="shared" si="91"/>
        <v>1339.889921364299</v>
      </c>
      <c r="BW126" s="134">
        <f t="shared" si="92"/>
        <v>1525.9438780966314</v>
      </c>
      <c r="BX126" s="134">
        <f t="shared" si="93"/>
        <v>1701.5249162345588</v>
      </c>
      <c r="BY126" s="134">
        <f t="shared" si="94"/>
        <v>1866.6973042117231</v>
      </c>
      <c r="BZ126" s="134">
        <f t="shared" si="95"/>
        <v>2021.5250279596444</v>
      </c>
      <c r="CA126" s="134">
        <f t="shared" si="96"/>
        <v>2243.8380913346318</v>
      </c>
      <c r="CB126" s="134">
        <f t="shared" si="97"/>
        <v>2458.653730471588</v>
      </c>
      <c r="CC126" s="134">
        <f t="shared" si="98"/>
        <v>2647.2126021126473</v>
      </c>
      <c r="CD126" s="134">
        <f t="shared" si="99"/>
        <v>2826.9526584012037</v>
      </c>
      <c r="CE126" s="134">
        <f t="shared" si="100"/>
        <v>2997.9867775474067</v>
      </c>
      <c r="CF126" s="134">
        <f t="shared" si="101"/>
        <v>3160.4274891510654</v>
      </c>
      <c r="CG126" s="134">
        <f t="shared" si="102"/>
        <v>3314.3869687887495</v>
      </c>
      <c r="CH126" s="134">
        <f t="shared" si="103"/>
        <v>3459.977032673994</v>
      </c>
      <c r="CI126" s="134">
        <f t="shared" si="104"/>
        <v>3597.3091323899544</v>
      </c>
      <c r="CJ126" s="134">
        <f t="shared" si="105"/>
        <v>3726.4943496940377</v>
      </c>
      <c r="CK126" s="134">
        <f t="shared" si="106"/>
        <v>4060.8254504725069</v>
      </c>
      <c r="CL126" s="134">
        <f t="shared" si="107"/>
        <v>4381.4287558817341</v>
      </c>
      <c r="CM126" s="134">
        <f t="shared" si="108"/>
        <v>4626.4822001487319</v>
      </c>
      <c r="CN126" s="134">
        <f t="shared" si="109"/>
        <v>4852.6813652675537</v>
      </c>
      <c r="CO126" s="134">
        <f t="shared" si="110"/>
        <v>5060.4610362706599</v>
      </c>
      <c r="CP126" s="134">
        <f t="shared" si="111"/>
        <v>5250.2571939368981</v>
      </c>
      <c r="CQ126" s="134">
        <f t="shared" si="112"/>
        <v>5422.5068040929709</v>
      </c>
      <c r="CR126" s="134">
        <f t="shared" si="113"/>
        <v>5577.6476092553457</v>
      </c>
      <c r="CS126" s="134">
        <f t="shared" si="114"/>
        <v>5716.1179225944561</v>
      </c>
      <c r="CT126" s="134">
        <f t="shared" si="115"/>
        <v>183.52002074444295</v>
      </c>
    </row>
    <row r="127" spans="1:98" s="14" customFormat="1">
      <c r="A127" s="42"/>
      <c r="B127" s="42" t="s">
        <v>71</v>
      </c>
      <c r="C127" s="43" t="s">
        <v>197</v>
      </c>
      <c r="D127" s="135">
        <f>'[2]Yearly HC Ethylene'!D127</f>
        <v>833693.90944694402</v>
      </c>
      <c r="E127" s="135">
        <f>'[2]Yearly HC Ethylene'!E127</f>
        <v>794455.62116410583</v>
      </c>
      <c r="F127" s="135">
        <f>'[2]Yearly HC Ethylene'!F127</f>
        <v>755860.91675879993</v>
      </c>
      <c r="G127" s="135">
        <f>'[2]Yearly HC Ethylene'!G127</f>
        <v>717911.38950928207</v>
      </c>
      <c r="H127" s="135">
        <f>'[2]Yearly HC Ethylene'!H127</f>
        <v>680608.66372755496</v>
      </c>
      <c r="I127" s="135">
        <f>'[2]Yearly HC Ethylene'!I127</f>
        <v>643954.39422034542</v>
      </c>
      <c r="J127" s="135">
        <f>'[2]Yearly HC Ethylene'!J127</f>
        <v>608102.93572525517</v>
      </c>
      <c r="K127" s="135">
        <f>'[2]Yearly HC Ethylene'!K127</f>
        <v>572950.14491148014</v>
      </c>
      <c r="L127" s="135">
        <f>'[2]Yearly HC Ethylene'!L127</f>
        <v>538496.0452474372</v>
      </c>
      <c r="M127" s="135">
        <f>'[2]Yearly HC Ethylene'!M127</f>
        <v>504740.70239556284</v>
      </c>
      <c r="N127" s="135">
        <f>'[2]Yearly HC Ethylene'!N127</f>
        <v>471684.22362239379</v>
      </c>
      <c r="O127" s="135">
        <f>'[2]Yearly HC Ethylene'!O127</f>
        <v>450553.2482133896</v>
      </c>
      <c r="P127" s="135">
        <f>'[2]Yearly HC Ethylene'!P127</f>
        <v>428679.44419469801</v>
      </c>
      <c r="Q127" s="135">
        <f>'[2]Yearly HC Ethylene'!Q127</f>
        <v>408315.91121804918</v>
      </c>
      <c r="R127" s="135">
        <f>'[2]Yearly HC Ethylene'!R127</f>
        <v>388427.18555512658</v>
      </c>
      <c r="S127" s="135">
        <f>'[2]Yearly HC Ethylene'!S127</f>
        <v>369010.01930791425</v>
      </c>
      <c r="T127" s="135">
        <f>'[2]Yearly HC Ethylene'!T127</f>
        <v>349967.87787447579</v>
      </c>
      <c r="U127" s="135">
        <f>'[2]Yearly HC Ethylene'!U127</f>
        <v>331384.38752359379</v>
      </c>
      <c r="V127" s="135">
        <f>'[2]Yearly HC Ethylene'!V127</f>
        <v>313256.71773923456</v>
      </c>
      <c r="W127" s="135">
        <f>'[2]Yearly HC Ethylene'!W127</f>
        <v>295582.0682974105</v>
      </c>
      <c r="X127" s="135">
        <f>'[2]Yearly HC Ethylene'!X127</f>
        <v>278357.66897973832</v>
      </c>
      <c r="Y127" s="135">
        <f>'[2]Yearly HC Ethylene'!Y127</f>
        <v>256907.61986658818</v>
      </c>
      <c r="Z127" s="135">
        <f>'[2]Yearly HC Ethylene'!Z127</f>
        <v>235802.67559028731</v>
      </c>
      <c r="AA127" s="135">
        <f>'[2]Yearly HC Ethylene'!AA127</f>
        <v>215153.69742383924</v>
      </c>
      <c r="AB127" s="135">
        <f>'[2]Yearly HC Ethylene'!AB127</f>
        <v>194937.73688775022</v>
      </c>
      <c r="AC127" s="135">
        <f>'[2]Yearly HC Ethylene'!AC127</f>
        <v>175151.12369205075</v>
      </c>
      <c r="AD127" s="135">
        <f>'[2]Yearly HC Ethylene'!AD127</f>
        <v>155856.42531712697</v>
      </c>
      <c r="AE127" s="135">
        <f>'[2]Yearly HC Ethylene'!AE127</f>
        <v>136987.93353198864</v>
      </c>
      <c r="AF127" s="135">
        <f>'[2]Yearly HC Ethylene'!AF127</f>
        <v>118541.85250957974</v>
      </c>
      <c r="AG127" s="135">
        <f>'[2]Yearly HC Ethylene'!AG127</f>
        <v>100514.42313609649</v>
      </c>
      <c r="AH127" s="135">
        <f>'[2]Yearly HC Ethylene'!AH127</f>
        <v>82901.922877659468</v>
      </c>
      <c r="AI127" s="127"/>
      <c r="AJ127" s="135">
        <f>'[3]Yearly HC Ethylene'!D127</f>
        <v>201906.27397932502</v>
      </c>
      <c r="AK127" s="135">
        <f>'[3]Yearly HC Ethylene'!E127</f>
        <v>193650.47147398297</v>
      </c>
      <c r="AL127" s="135">
        <f>'[3]Yearly HC Ethylene'!F127</f>
        <v>185488.45581178032</v>
      </c>
      <c r="AM127" s="135">
        <f>'[3]Yearly HC Ethylene'!G127</f>
        <v>177420.69574909183</v>
      </c>
      <c r="AN127" s="135">
        <f>'[3]Yearly HC Ethylene'!H127</f>
        <v>169447.6529909606</v>
      </c>
      <c r="AO127" s="135">
        <f>'[3]Yearly HC Ethylene'!I127</f>
        <v>161569.78219109809</v>
      </c>
      <c r="AP127" s="135">
        <f>'[3]Yearly HC Ethylene'!J127</f>
        <v>153985.33182208257</v>
      </c>
      <c r="AQ127" s="135">
        <f>'[3]Yearly HC Ethylene'!K127</f>
        <v>146507.61076884289</v>
      </c>
      <c r="AR127" s="135">
        <f>'[3]Yearly HC Ethylene'!L127</f>
        <v>139136.69982018103</v>
      </c>
      <c r="AS127" s="135">
        <f>'[3]Yearly HC Ethylene'!M127</f>
        <v>131872.67271356712</v>
      </c>
      <c r="AT127" s="135">
        <f>'[3]Yearly HC Ethylene'!N127</f>
        <v>124715.59613513958</v>
      </c>
      <c r="AU127" s="135">
        <f>'[3]Yearly HC Ethylene'!O127</f>
        <v>114325.86834810015</v>
      </c>
      <c r="AV127" s="135">
        <f>'[3]Yearly HC Ethylene'!P127</f>
        <v>103814.83765204455</v>
      </c>
      <c r="AW127" s="135">
        <f>'[3]Yearly HC Ethylene'!Q127</f>
        <v>94269.503999798893</v>
      </c>
      <c r="AX127" s="135">
        <f>'[3]Yearly HC Ethylene'!R127</f>
        <v>85136.531038012734</v>
      </c>
      <c r="AY127" s="135">
        <f>'[3]Yearly HC Ethylene'!S127</f>
        <v>76416.784779430309</v>
      </c>
      <c r="AZ127" s="135">
        <f>'[3]Yearly HC Ethylene'!T127</f>
        <v>68028.358925291948</v>
      </c>
      <c r="BA127" s="135">
        <f>'[3]Yearly HC Ethylene'!U127</f>
        <v>60049.127346914589</v>
      </c>
      <c r="BB127" s="135">
        <f>'[3]Yearly HC Ethylene'!V127</f>
        <v>52480.065747524743</v>
      </c>
      <c r="BC127" s="135">
        <f>'[3]Yearly HC Ethylene'!W127</f>
        <v>45322.120393375611</v>
      </c>
      <c r="BD127" s="135">
        <f>'[3]Yearly HC Ethylene'!X127</f>
        <v>38576.208114765926</v>
      </c>
      <c r="BE127" s="135">
        <f>'[3]Yearly HC Ethylene'!Y127</f>
        <v>30405.326217743655</v>
      </c>
      <c r="BF127" s="135">
        <f>'[3]Yearly HC Ethylene'!Z127</f>
        <v>20517.951610489305</v>
      </c>
      <c r="BG127" s="135">
        <f>'[3]Yearly HC Ethylene'!AA127</f>
        <v>11348.813311999067</v>
      </c>
      <c r="BH127" s="135">
        <f>'[3]Yearly HC Ethylene'!AB127</f>
        <v>2862.198867638821</v>
      </c>
      <c r="BI127" s="135">
        <f>'[3]Yearly HC Ethylene'!AC127</f>
        <v>-4940.6361053446972</v>
      </c>
      <c r="BJ127" s="135">
        <f>'[3]Yearly HC Ethylene'!AD127</f>
        <v>-11997.457150472415</v>
      </c>
      <c r="BK127" s="135">
        <f>'[3]Yearly HC Ethylene'!AE127</f>
        <v>-18363.647482014905</v>
      </c>
      <c r="BL127" s="135">
        <f>'[3]Yearly HC Ethylene'!AF127</f>
        <v>-24038.278465484778</v>
      </c>
      <c r="BM127" s="135">
        <f>'[3]Yearly HC Ethylene'!AG127</f>
        <v>-29020.472538864189</v>
      </c>
      <c r="BN127" s="135">
        <f>'[3]Yearly HC Ethylene'!AH127</f>
        <v>-27482.833714201868</v>
      </c>
      <c r="BO127" s="127"/>
      <c r="BP127" s="135">
        <f t="shared" si="85"/>
        <v>1035600.1834262691</v>
      </c>
      <c r="BQ127" s="135">
        <f t="shared" si="86"/>
        <v>988106.09263808886</v>
      </c>
      <c r="BR127" s="135">
        <f t="shared" si="87"/>
        <v>941349.37257058022</v>
      </c>
      <c r="BS127" s="135">
        <f t="shared" si="88"/>
        <v>895332.08525837387</v>
      </c>
      <c r="BT127" s="135">
        <f t="shared" si="89"/>
        <v>850056.31671851559</v>
      </c>
      <c r="BU127" s="135">
        <f t="shared" si="90"/>
        <v>805524.17641144351</v>
      </c>
      <c r="BV127" s="135">
        <f t="shared" si="91"/>
        <v>762088.2675473378</v>
      </c>
      <c r="BW127" s="135">
        <f t="shared" si="92"/>
        <v>719457.755680323</v>
      </c>
      <c r="BX127" s="135">
        <f t="shared" si="93"/>
        <v>677632.74506761821</v>
      </c>
      <c r="BY127" s="135">
        <f t="shared" si="94"/>
        <v>636613.37510912993</v>
      </c>
      <c r="BZ127" s="135">
        <f t="shared" si="95"/>
        <v>596399.81975753338</v>
      </c>
      <c r="CA127" s="135">
        <f t="shared" si="96"/>
        <v>564879.11656148976</v>
      </c>
      <c r="CB127" s="135">
        <f t="shared" si="97"/>
        <v>532494.28184674261</v>
      </c>
      <c r="CC127" s="135">
        <f t="shared" si="98"/>
        <v>502585.41521784809</v>
      </c>
      <c r="CD127" s="135">
        <f t="shared" si="99"/>
        <v>473563.71659313934</v>
      </c>
      <c r="CE127" s="135">
        <f t="shared" si="100"/>
        <v>445426.80408734456</v>
      </c>
      <c r="CF127" s="135">
        <f t="shared" si="101"/>
        <v>417996.23679976771</v>
      </c>
      <c r="CG127" s="135">
        <f t="shared" si="102"/>
        <v>391433.5148705084</v>
      </c>
      <c r="CH127" s="135">
        <f t="shared" si="103"/>
        <v>365736.78348675929</v>
      </c>
      <c r="CI127" s="135">
        <f t="shared" si="104"/>
        <v>340904.18869078613</v>
      </c>
      <c r="CJ127" s="135">
        <f t="shared" si="105"/>
        <v>316933.87709450425</v>
      </c>
      <c r="CK127" s="135">
        <f t="shared" si="106"/>
        <v>287312.94608433184</v>
      </c>
      <c r="CL127" s="135">
        <f t="shared" si="107"/>
        <v>256320.62720077662</v>
      </c>
      <c r="CM127" s="135">
        <f t="shared" si="108"/>
        <v>226502.51073583832</v>
      </c>
      <c r="CN127" s="135">
        <f t="shared" si="109"/>
        <v>197799.93575538904</v>
      </c>
      <c r="CO127" s="135">
        <f t="shared" si="110"/>
        <v>170210.48758670606</v>
      </c>
      <c r="CP127" s="135">
        <f t="shared" si="111"/>
        <v>143858.96816665455</v>
      </c>
      <c r="CQ127" s="135">
        <f t="shared" si="112"/>
        <v>118624.28604997374</v>
      </c>
      <c r="CR127" s="135">
        <f t="shared" si="113"/>
        <v>94503.574044094959</v>
      </c>
      <c r="CS127" s="135">
        <f t="shared" si="114"/>
        <v>71493.950597232295</v>
      </c>
      <c r="CT127" s="135">
        <f t="shared" si="115"/>
        <v>55419.089163457596</v>
      </c>
    </row>
    <row r="128" spans="1:98" s="13" customFormat="1">
      <c r="A128" s="380" t="s">
        <v>115</v>
      </c>
      <c r="B128" s="6" t="s">
        <v>116</v>
      </c>
      <c r="C128" s="7" t="s">
        <v>197</v>
      </c>
      <c r="D128" s="125">
        <f>'[2]Yearly HC Ethylene'!D128</f>
        <v>180037.45454545456</v>
      </c>
      <c r="E128" s="125">
        <f>'[2]Yearly HC Ethylene'!E128</f>
        <v>169632.01162882379</v>
      </c>
      <c r="F128" s="125">
        <f>'[2]Yearly HC Ethylene'!F128</f>
        <v>159613.65065854174</v>
      </c>
      <c r="G128" s="125">
        <f>'[2]Yearly HC Ethylene'!G128</f>
        <v>149977.32386044299</v>
      </c>
      <c r="H128" s="125">
        <f>'[2]Yearly HC Ethylene'!H128</f>
        <v>140717.7672260812</v>
      </c>
      <c r="I128" s="125">
        <f>'[2]Yearly HC Ethylene'!I128</f>
        <v>131829.50000552545</v>
      </c>
      <c r="J128" s="125">
        <f>'[2]Yearly HC Ethylene'!J128</f>
        <v>123306.82422370129</v>
      </c>
      <c r="K128" s="125">
        <f>'[2]Yearly HC Ethylene'!K128</f>
        <v>115143.8242200455</v>
      </c>
      <c r="L128" s="125">
        <f>'[2]Yearly HC Ethylene'!L128</f>
        <v>107334.36621125319</v>
      </c>
      <c r="M128" s="125">
        <f>'[2]Yearly HC Ethylene'!M128</f>
        <v>99872.097876889893</v>
      </c>
      <c r="N128" s="125">
        <f>'[2]Yearly HC Ethylene'!N128</f>
        <v>92750.447967647007</v>
      </c>
      <c r="O128" s="125">
        <f>'[2]Yearly HC Ethylene'!O128</f>
        <v>94284.068621980361</v>
      </c>
      <c r="P128" s="125">
        <f>'[2]Yearly HC Ethylene'!P128</f>
        <v>94747.351520771088</v>
      </c>
      <c r="Q128" s="125">
        <f>'[2]Yearly HC Ethylene'!Q128</f>
        <v>96092.171993007549</v>
      </c>
      <c r="R128" s="125">
        <f>'[2]Yearly HC Ethylene'!R128</f>
        <v>97415.180957464545</v>
      </c>
      <c r="S128" s="125">
        <f>'[2]Yearly HC Ethylene'!S128</f>
        <v>98712.047307856017</v>
      </c>
      <c r="T128" s="125">
        <f>'[2]Yearly HC Ethylene'!T128</f>
        <v>99978.412256951109</v>
      </c>
      <c r="U128" s="125">
        <f>'[2]Yearly HC Ethylene'!U128</f>
        <v>101209.88915178931</v>
      </c>
      <c r="V128" s="125">
        <f>'[2]Yearly HC Ethylene'!V128</f>
        <v>102402.06329283744</v>
      </c>
      <c r="W128" s="125">
        <f>'[2]Yearly HC Ethylene'!W128</f>
        <v>103550.49175708216</v>
      </c>
      <c r="X128" s="125">
        <f>'[2]Yearly HC Ethylene'!X128</f>
        <v>104650.7032250544</v>
      </c>
      <c r="Y128" s="125">
        <f>'[2]Yearly HC Ethylene'!Y128</f>
        <v>103529.77687021617</v>
      </c>
      <c r="Z128" s="125">
        <f>'[2]Yearly HC Ethylene'!Z128</f>
        <v>102268.90190742871</v>
      </c>
      <c r="AA128" s="125">
        <f>'[2]Yearly HC Ethylene'!AA128</f>
        <v>100948.44935203214</v>
      </c>
      <c r="AB128" s="125">
        <f>'[2]Yearly HC Ethylene'!AB128</f>
        <v>99553.600367033854</v>
      </c>
      <c r="AC128" s="125">
        <f>'[2]Yearly HC Ethylene'!AC128</f>
        <v>98080.916221997046</v>
      </c>
      <c r="AD128" s="125">
        <f>'[2]Yearly HC Ethylene'!AD128</f>
        <v>96526.964141863107</v>
      </c>
      <c r="AE128" s="125">
        <f>'[2]Yearly HC Ethylene'!AE128</f>
        <v>94888.316428426537</v>
      </c>
      <c r="AF128" s="125">
        <f>'[2]Yearly HC Ethylene'!AF128</f>
        <v>93161.549570766962</v>
      </c>
      <c r="AG128" s="125">
        <f>'[2]Yearly HC Ethylene'!AG128</f>
        <v>91343.243345685085</v>
      </c>
      <c r="AH128" s="125">
        <f>'[2]Yearly HC Ethylene'!AH128</f>
        <v>89429.979909172776</v>
      </c>
      <c r="AI128" s="125"/>
      <c r="AJ128" s="125">
        <f>'[3]Yearly HC Ethylene'!D128</f>
        <v>35372.343512804095</v>
      </c>
      <c r="AK128" s="125">
        <f>'[3]Yearly HC Ethylene'!E128</f>
        <v>33092.660886983191</v>
      </c>
      <c r="AL128" s="125">
        <f>'[3]Yearly HC Ethylene'!F128</f>
        <v>30942.279550320825</v>
      </c>
      <c r="AM128" s="125">
        <f>'[3]Yearly HC Ethylene'!G128</f>
        <v>28918.704068537867</v>
      </c>
      <c r="AN128" s="125">
        <f>'[3]Yearly HC Ethylene'!H128</f>
        <v>27019.41040889137</v>
      </c>
      <c r="AO128" s="125">
        <f>'[3]Yearly HC Ethylene'!I128</f>
        <v>25241.846351502409</v>
      </c>
      <c r="AP128" s="125">
        <f>'[3]Yearly HC Ethylene'!J128</f>
        <v>23583.431900683488</v>
      </c>
      <c r="AQ128" s="125">
        <f>'[3]Yearly HC Ethylene'!K128</f>
        <v>22041.559696266431</v>
      </c>
      <c r="AR128" s="125">
        <f>'[3]Yearly HC Ethylene'!L128</f>
        <v>20613.595424930143</v>
      </c>
      <c r="AS128" s="125">
        <f>'[3]Yearly HC Ethylene'!M128</f>
        <v>19296.87823152803</v>
      </c>
      <c r="AT128" s="125">
        <f>'[3]Yearly HC Ethylene'!N128</f>
        <v>18088.721130415772</v>
      </c>
      <c r="AU128" s="125">
        <f>'[3]Yearly HC Ethylene'!O128</f>
        <v>14557.132888162905</v>
      </c>
      <c r="AV128" s="125">
        <f>'[3]Yearly HC Ethylene'!P128</f>
        <v>10966.538484588305</v>
      </c>
      <c r="AW128" s="125">
        <f>'[3]Yearly HC Ethylene'!Q128</f>
        <v>8243.861048690098</v>
      </c>
      <c r="AX128" s="125">
        <f>'[3]Yearly HC Ethylene'!R128</f>
        <v>5895.5242990467668</v>
      </c>
      <c r="AY128" s="125">
        <f>'[3]Yearly HC Ethylene'!S128</f>
        <v>3909.7163502198237</v>
      </c>
      <c r="AZ128" s="125">
        <f>'[3]Yearly HC Ethylene'!T128</f>
        <v>2274.5293373370805</v>
      </c>
      <c r="BA128" s="125">
        <f>'[3]Yearly HC Ethylene'!U128</f>
        <v>977.96112795990121</v>
      </c>
      <c r="BB128" s="125">
        <f>'[3]Yearly HC Ethylene'!V128</f>
        <v>7.9170339346310357</v>
      </c>
      <c r="BC128" s="125">
        <f>'[3]Yearly HC Ethylene'!W128</f>
        <v>-647.78847677158774</v>
      </c>
      <c r="BD128" s="125">
        <f>'[3]Yearly HC Ethylene'!X128</f>
        <v>-1001.430068250691</v>
      </c>
      <c r="BE128" s="125">
        <f>'[3]Yearly HC Ethylene'!Y128</f>
        <v>-1903.1767264950504</v>
      </c>
      <c r="BF128" s="125">
        <f>'[3]Yearly HC Ethylene'!Z128</f>
        <v>-4129.3109468702023</v>
      </c>
      <c r="BG128" s="125">
        <f>'[3]Yearly HC Ethylene'!AA128</f>
        <v>-5838.8012144434178</v>
      </c>
      <c r="BH128" s="125">
        <f>'[3]Yearly HC Ethylene'!AB128</f>
        <v>-7076.6928233139624</v>
      </c>
      <c r="BI128" s="125">
        <f>'[3]Yearly HC Ethylene'!AC128</f>
        <v>-7863.3811999355676</v>
      </c>
      <c r="BJ128" s="125">
        <f>'[3]Yearly HC Ethylene'!AD128</f>
        <v>-8219.3969373879791</v>
      </c>
      <c r="BK128" s="125">
        <f>'[3]Yearly HC Ethylene'!AE128</f>
        <v>-8165.402939791029</v>
      </c>
      <c r="BL128" s="125">
        <f>'[3]Yearly HC Ethylene'!AF128</f>
        <v>-7722.1915673524418</v>
      </c>
      <c r="BM128" s="125">
        <f>'[3]Yearly HC Ethylene'!AG128</f>
        <v>-6910.6817820505003</v>
      </c>
      <c r="BN128" s="125">
        <f>'[3]Yearly HC Ethylene'!AH128</f>
        <v>-2100.4355168452221</v>
      </c>
      <c r="BO128" s="125"/>
      <c r="BP128" s="125">
        <f t="shared" si="85"/>
        <v>215409.79805825866</v>
      </c>
      <c r="BQ128" s="125">
        <f t="shared" si="86"/>
        <v>202724.67251580697</v>
      </c>
      <c r="BR128" s="125">
        <f t="shared" si="87"/>
        <v>190555.93020886256</v>
      </c>
      <c r="BS128" s="125">
        <f t="shared" si="88"/>
        <v>178896.02792898085</v>
      </c>
      <c r="BT128" s="125">
        <f t="shared" si="89"/>
        <v>167737.17763497256</v>
      </c>
      <c r="BU128" s="125">
        <f t="shared" si="90"/>
        <v>157071.34635702785</v>
      </c>
      <c r="BV128" s="125">
        <f t="shared" si="91"/>
        <v>146890.25612438479</v>
      </c>
      <c r="BW128" s="125">
        <f t="shared" si="92"/>
        <v>137185.38391631193</v>
      </c>
      <c r="BX128" s="125">
        <f t="shared" si="93"/>
        <v>127947.96163618333</v>
      </c>
      <c r="BY128" s="125">
        <f t="shared" si="94"/>
        <v>119168.97610841792</v>
      </c>
      <c r="BZ128" s="125">
        <f t="shared" si="95"/>
        <v>110839.16909806278</v>
      </c>
      <c r="CA128" s="125">
        <f t="shared" si="96"/>
        <v>108841.20151014326</v>
      </c>
      <c r="CB128" s="125">
        <f t="shared" si="97"/>
        <v>105713.8900053594</v>
      </c>
      <c r="CC128" s="125">
        <f t="shared" si="98"/>
        <v>104336.03304169765</v>
      </c>
      <c r="CD128" s="125">
        <f t="shared" si="99"/>
        <v>103310.70525651131</v>
      </c>
      <c r="CE128" s="125">
        <f t="shared" si="100"/>
        <v>102621.76365807584</v>
      </c>
      <c r="CF128" s="125">
        <f t="shared" si="101"/>
        <v>102252.94159428819</v>
      </c>
      <c r="CG128" s="125">
        <f t="shared" si="102"/>
        <v>102187.85027974921</v>
      </c>
      <c r="CH128" s="125">
        <f t="shared" si="103"/>
        <v>102409.98032677207</v>
      </c>
      <c r="CI128" s="125">
        <f t="shared" si="104"/>
        <v>102902.70328031057</v>
      </c>
      <c r="CJ128" s="125">
        <f t="shared" si="105"/>
        <v>103649.27315680371</v>
      </c>
      <c r="CK128" s="125">
        <f t="shared" si="106"/>
        <v>101626.60014372112</v>
      </c>
      <c r="CL128" s="125">
        <f t="shared" si="107"/>
        <v>98139.590960558504</v>
      </c>
      <c r="CM128" s="125">
        <f t="shared" si="108"/>
        <v>95109.648137588723</v>
      </c>
      <c r="CN128" s="125">
        <f t="shared" si="109"/>
        <v>92476.907543719892</v>
      </c>
      <c r="CO128" s="125">
        <f t="shared" si="110"/>
        <v>90217.535022061478</v>
      </c>
      <c r="CP128" s="125">
        <f t="shared" si="111"/>
        <v>88307.567204475126</v>
      </c>
      <c r="CQ128" s="125">
        <f t="shared" si="112"/>
        <v>86722.913488635502</v>
      </c>
      <c r="CR128" s="125">
        <f t="shared" si="113"/>
        <v>85439.358003414527</v>
      </c>
      <c r="CS128" s="125">
        <f t="shared" si="114"/>
        <v>84432.56156363459</v>
      </c>
      <c r="CT128" s="125">
        <f t="shared" si="115"/>
        <v>87329.54439232756</v>
      </c>
    </row>
    <row r="129" spans="1:98">
      <c r="A129" s="381"/>
      <c r="B129" s="1" t="s">
        <v>117</v>
      </c>
      <c r="C129" s="5" t="s">
        <v>197</v>
      </c>
      <c r="D129" s="126">
        <f>'[2]Yearly HC Ethylene'!D129</f>
        <v>64852.242082509627</v>
      </c>
      <c r="E129" s="126">
        <f>'[2]Yearly HC Ethylene'!E129</f>
        <v>62472.835676032169</v>
      </c>
      <c r="F129" s="126">
        <f>'[2]Yearly HC Ethylene'!F129</f>
        <v>60039.980312029045</v>
      </c>
      <c r="G129" s="126">
        <f>'[2]Yearly HC Ethylene'!G129</f>
        <v>57556.682431338988</v>
      </c>
      <c r="H129" s="126">
        <f>'[2]Yearly HC Ethylene'!H129</f>
        <v>55025.969628025094</v>
      </c>
      <c r="I129" s="126">
        <f>'[2]Yearly HC Ethylene'!I129</f>
        <v>52450.890712306595</v>
      </c>
      <c r="J129" s="126">
        <f>'[2]Yearly HC Ethylene'!J129</f>
        <v>49865.04916817254</v>
      </c>
      <c r="K129" s="126">
        <f>'[2]Yearly HC Ethylene'!K129</f>
        <v>47262.103506414642</v>
      </c>
      <c r="L129" s="126">
        <f>'[2]Yearly HC Ethylene'!L129</f>
        <v>44649.389126189126</v>
      </c>
      <c r="M129" s="126">
        <f>'[2]Yearly HC Ethylene'!M129</f>
        <v>42034.037727659117</v>
      </c>
      <c r="N129" s="126">
        <f>'[2]Yearly HC Ethylene'!N129</f>
        <v>39422.979637280965</v>
      </c>
      <c r="O129" s="126">
        <f>'[2]Yearly HC Ethylene'!O129</f>
        <v>37069.067367714655</v>
      </c>
      <c r="P129" s="126">
        <f>'[2]Yearly HC Ethylene'!P129</f>
        <v>34741.065244946774</v>
      </c>
      <c r="Q129" s="126">
        <f>'[2]Yearly HC Ethylene'!Q129</f>
        <v>32485.050322610859</v>
      </c>
      <c r="R129" s="126">
        <f>'[2]Yearly HC Ethylene'!R129</f>
        <v>30285.672327690987</v>
      </c>
      <c r="S129" s="126">
        <f>'[2]Yearly HC Ethylene'!S129</f>
        <v>28146.174724962977</v>
      </c>
      <c r="T129" s="126">
        <f>'[2]Yearly HC Ethylene'!T129</f>
        <v>26019.890688218744</v>
      </c>
      <c r="U129" s="126">
        <f>'[2]Yearly HC Ethylene'!U129</f>
        <v>23949.642222919709</v>
      </c>
      <c r="V129" s="126">
        <f>'[2]Yearly HC Ethylene'!V129</f>
        <v>21937.794977333549</v>
      </c>
      <c r="W129" s="126">
        <f>'[2]Yearly HC Ethylene'!W129</f>
        <v>19986.619242692082</v>
      </c>
      <c r="X129" s="126">
        <f>'[2]Yearly HC Ethylene'!X129</f>
        <v>18098.290964158434</v>
      </c>
      <c r="Y129" s="126">
        <f>'[2]Yearly HC Ethylene'!Y129</f>
        <v>16061.149458529453</v>
      </c>
      <c r="Z129" s="126">
        <f>'[2]Yearly HC Ethylene'!Z129</f>
        <v>14080.660300768468</v>
      </c>
      <c r="AA129" s="126">
        <f>'[2]Yearly HC Ethylene'!AA129</f>
        <v>12162.814897832801</v>
      </c>
      <c r="AB129" s="126">
        <f>'[2]Yearly HC Ethylene'!AB129</f>
        <v>10310.249937525663</v>
      </c>
      <c r="AC129" s="126">
        <f>'[2]Yearly HC Ethylene'!AC129</f>
        <v>8525.4560826379748</v>
      </c>
      <c r="AD129" s="126">
        <f>'[2]Yearly HC Ethylene'!AD129</f>
        <v>6868.1539748629002</v>
      </c>
      <c r="AE129" s="126">
        <f>'[2]Yearly HC Ethylene'!AE129</f>
        <v>5291.270708523607</v>
      </c>
      <c r="AF129" s="126">
        <f>'[2]Yearly HC Ethylene'!AF129</f>
        <v>3797.0621924982588</v>
      </c>
      <c r="AG129" s="126">
        <f>'[2]Yearly HC Ethylene'!AG129</f>
        <v>2387.6154871912368</v>
      </c>
      <c r="AH129" s="126">
        <f>'[2]Yearly HC Ethylene'!AH129</f>
        <v>1064.8506083388329</v>
      </c>
      <c r="AI129" s="126"/>
      <c r="AJ129" s="126">
        <f>'[3]Yearly HC Ethylene'!D129</f>
        <v>12741.658619367416</v>
      </c>
      <c r="AK129" s="126">
        <f>'[3]Yearly HC Ethylene'!E129</f>
        <v>12067.336954158005</v>
      </c>
      <c r="AL129" s="126">
        <f>'[3]Yearly HC Ethylene'!F129</f>
        <v>11389.802713084759</v>
      </c>
      <c r="AM129" s="126">
        <f>'[3]Yearly HC Ethylene'!G129</f>
        <v>10709.486680010627</v>
      </c>
      <c r="AN129" s="126">
        <f>'[3]Yearly HC Ethylene'!H129</f>
        <v>10026.822716832194</v>
      </c>
      <c r="AO129" s="126">
        <f>'[3]Yearly HC Ethylene'!I129</f>
        <v>9342.2477047185675</v>
      </c>
      <c r="AP129" s="126">
        <f>'[3]Yearly HC Ethylene'!J129</f>
        <v>8853.9826912059616</v>
      </c>
      <c r="AQ129" s="126">
        <f>'[3]Yearly HC Ethylene'!K129</f>
        <v>8375.3573572716741</v>
      </c>
      <c r="AR129" s="126">
        <f>'[3]Yearly HC Ethylene'!L129</f>
        <v>7906.4646134859458</v>
      </c>
      <c r="AS129" s="126">
        <f>'[3]Yearly HC Ethylene'!M129</f>
        <v>7447.4001546471418</v>
      </c>
      <c r="AT129" s="126">
        <f>'[3]Yearly HC Ethylene'!N129</f>
        <v>6998.2624010206709</v>
      </c>
      <c r="AU129" s="126">
        <f>'[3]Yearly HC Ethylene'!O129</f>
        <v>6354.5437691245397</v>
      </c>
      <c r="AV129" s="126">
        <f>'[3]Yearly HC Ethylene'!P129</f>
        <v>5723.0652602918808</v>
      </c>
      <c r="AW129" s="126">
        <f>'[3]Yearly HC Ethylene'!Q129</f>
        <v>5125.744926580338</v>
      </c>
      <c r="AX129" s="126">
        <f>'[3]Yearly HC Ethylene'!R129</f>
        <v>4553.789166555759</v>
      </c>
      <c r="AY129" s="126">
        <f>'[3]Yearly HC Ethylene'!S129</f>
        <v>4008.4452384653496</v>
      </c>
      <c r="AZ129" s="126">
        <f>'[3]Yearly HC Ethylene'!T129</f>
        <v>3408.2352770439993</v>
      </c>
      <c r="BA129" s="126">
        <f>'[3]Yearly HC Ethylene'!U129</f>
        <v>2831.4844165674367</v>
      </c>
      <c r="BB129" s="126">
        <f>'[3]Yearly HC Ethylene'!V129</f>
        <v>2279.66573681509</v>
      </c>
      <c r="BC129" s="126">
        <f>'[3]Yearly HC Ethylene'!W129</f>
        <v>1754.2611070842213</v>
      </c>
      <c r="BD129" s="126">
        <f>'[3]Yearly HC Ethylene'!X129</f>
        <v>1256.7609419981682</v>
      </c>
      <c r="BE129" s="126">
        <f>'[3]Yearly HC Ethylene'!Y129</f>
        <v>606.37904844060449</v>
      </c>
      <c r="BF129" s="126">
        <f>'[3]Yearly HC Ethylene'!Z129</f>
        <v>-77.04812621156816</v>
      </c>
      <c r="BG129" s="126">
        <f>'[3]Yearly HC Ethylene'!AA129</f>
        <v>-711.50735742430879</v>
      </c>
      <c r="BH129" s="126">
        <f>'[3]Yearly HC Ethylene'!AB129</f>
        <v>-1294.6225479996147</v>
      </c>
      <c r="BI129" s="126">
        <f>'[3]Yearly HC Ethylene'!AC129</f>
        <v>-1824.0049623837658</v>
      </c>
      <c r="BJ129" s="126">
        <f>'[3]Yearly HC Ethylene'!AD129</f>
        <v>-2236.2296579355243</v>
      </c>
      <c r="BK129" s="126">
        <f>'[3]Yearly HC Ethylene'!AE129</f>
        <v>-2585.4146778878712</v>
      </c>
      <c r="BL129" s="126">
        <f>'[3]Yearly HC Ethylene'!AF129</f>
        <v>-2869.3092611413813</v>
      </c>
      <c r="BM129" s="126">
        <f>'[3]Yearly HC Ethylene'!AG129</f>
        <v>-3085.6515983047725</v>
      </c>
      <c r="BN129" s="126">
        <f>'[3]Yearly HC Ethylene'!AH129</f>
        <v>-3060.453247693993</v>
      </c>
      <c r="BO129" s="126"/>
      <c r="BP129" s="126">
        <f t="shared" si="85"/>
        <v>77593.90070187705</v>
      </c>
      <c r="BQ129" s="126">
        <f t="shared" si="86"/>
        <v>74540.17263019018</v>
      </c>
      <c r="BR129" s="126">
        <f t="shared" si="87"/>
        <v>71429.783025113808</v>
      </c>
      <c r="BS129" s="126">
        <f t="shared" si="88"/>
        <v>68266.16911134962</v>
      </c>
      <c r="BT129" s="126">
        <f t="shared" si="89"/>
        <v>65052.792344857284</v>
      </c>
      <c r="BU129" s="126">
        <f t="shared" si="90"/>
        <v>61793.138417025162</v>
      </c>
      <c r="BV129" s="126">
        <f t="shared" si="91"/>
        <v>58719.031859378505</v>
      </c>
      <c r="BW129" s="126">
        <f t="shared" si="92"/>
        <v>55637.460863686312</v>
      </c>
      <c r="BX129" s="126">
        <f t="shared" si="93"/>
        <v>52555.853739675069</v>
      </c>
      <c r="BY129" s="126">
        <f t="shared" si="94"/>
        <v>49481.437882306258</v>
      </c>
      <c r="BZ129" s="126">
        <f t="shared" si="95"/>
        <v>46421.242038301636</v>
      </c>
      <c r="CA129" s="126">
        <f t="shared" si="96"/>
        <v>43423.611136839194</v>
      </c>
      <c r="CB129" s="126">
        <f t="shared" si="97"/>
        <v>40464.130505238652</v>
      </c>
      <c r="CC129" s="126">
        <f t="shared" si="98"/>
        <v>37610.7952491912</v>
      </c>
      <c r="CD129" s="126">
        <f t="shared" si="99"/>
        <v>34839.461494246745</v>
      </c>
      <c r="CE129" s="126">
        <f t="shared" si="100"/>
        <v>32154.619963428326</v>
      </c>
      <c r="CF129" s="126">
        <f t="shared" si="101"/>
        <v>29428.125965262741</v>
      </c>
      <c r="CG129" s="126">
        <f t="shared" si="102"/>
        <v>26781.126639487145</v>
      </c>
      <c r="CH129" s="126">
        <f t="shared" si="103"/>
        <v>24217.460714148641</v>
      </c>
      <c r="CI129" s="126">
        <f t="shared" si="104"/>
        <v>21740.880349776304</v>
      </c>
      <c r="CJ129" s="126">
        <f t="shared" si="105"/>
        <v>19355.051906156601</v>
      </c>
      <c r="CK129" s="126">
        <f t="shared" si="106"/>
        <v>16667.528506970059</v>
      </c>
      <c r="CL129" s="126">
        <f t="shared" si="107"/>
        <v>14003.6121745569</v>
      </c>
      <c r="CM129" s="126">
        <f t="shared" si="108"/>
        <v>11451.307540408492</v>
      </c>
      <c r="CN129" s="126">
        <f t="shared" si="109"/>
        <v>9015.6273895260492</v>
      </c>
      <c r="CO129" s="126">
        <f t="shared" si="110"/>
        <v>6701.4511202542089</v>
      </c>
      <c r="CP129" s="126">
        <f t="shared" si="111"/>
        <v>4631.9243169273759</v>
      </c>
      <c r="CQ129" s="126">
        <f t="shared" si="112"/>
        <v>2705.8560306357358</v>
      </c>
      <c r="CR129" s="126">
        <f t="shared" si="113"/>
        <v>927.75293135687753</v>
      </c>
      <c r="CS129" s="126">
        <f t="shared" si="114"/>
        <v>-698.03611111353575</v>
      </c>
      <c r="CT129" s="126">
        <f t="shared" si="115"/>
        <v>-1995.6026393551601</v>
      </c>
    </row>
    <row r="130" spans="1:98">
      <c r="A130" s="381"/>
      <c r="B130" s="1" t="s">
        <v>118</v>
      </c>
      <c r="C130" s="5" t="s">
        <v>197</v>
      </c>
      <c r="D130" s="126">
        <f>'[2]Yearly HC Ethylene'!D130</f>
        <v>641154.61098030512</v>
      </c>
      <c r="E130" s="126">
        <f>'[2]Yearly HC Ethylene'!E130</f>
        <v>614930.24681992864</v>
      </c>
      <c r="F130" s="126">
        <f>'[2]Yearly HC Ethylene'!F130</f>
        <v>589064.65937447874</v>
      </c>
      <c r="G130" s="126">
        <f>'[2]Yearly HC Ethylene'!G130</f>
        <v>563558.36533728894</v>
      </c>
      <c r="H130" s="126">
        <f>'[2]Yearly HC Ethylene'!H130</f>
        <v>538412.0070716698</v>
      </c>
      <c r="I130" s="126">
        <f>'[2]Yearly HC Ethylene'!I130</f>
        <v>513626.35244475171</v>
      </c>
      <c r="J130" s="126">
        <f>'[2]Yearly HC Ethylene'!J130</f>
        <v>489202.29465435049</v>
      </c>
      <c r="K130" s="126">
        <f>'[2]Yearly HC Ethylene'!K130</f>
        <v>465140.85204892396</v>
      </c>
      <c r="L130" s="126">
        <f>'[2]Yearly HC Ethylene'!L130</f>
        <v>441443.16794070345</v>
      </c>
      <c r="M130" s="126">
        <f>'[2]Yearly HC Ethylene'!M130</f>
        <v>418110.51041206729</v>
      </c>
      <c r="N130" s="126">
        <f>'[2]Yearly HC Ethylene'!N130</f>
        <v>395144.27211523417</v>
      </c>
      <c r="O130" s="126">
        <f>'[2]Yearly HC Ethylene'!O130</f>
        <v>374496.03700736945</v>
      </c>
      <c r="P130" s="126">
        <f>'[2]Yearly HC Ethylene'!P130</f>
        <v>354170.32460314047</v>
      </c>
      <c r="Q130" s="126">
        <f>'[2]Yearly HC Ethylene'!Q130</f>
        <v>334294.46554925758</v>
      </c>
      <c r="R130" s="126">
        <f>'[2]Yearly HC Ethylene'!R130</f>
        <v>314810.77435602574</v>
      </c>
      <c r="S130" s="126">
        <f>'[2]Yearly HC Ethylene'!S130</f>
        <v>295718.36996326642</v>
      </c>
      <c r="T130" s="126">
        <f>'[2]Yearly HC Ethylene'!T130</f>
        <v>277016.41081889858</v>
      </c>
      <c r="U130" s="126">
        <f>'[2]Yearly HC Ethylene'!U130</f>
        <v>258704.09469280177</v>
      </c>
      <c r="V130" s="126">
        <f>'[2]Yearly HC Ethylene'!V130</f>
        <v>240780.65849090068</v>
      </c>
      <c r="W130" s="126">
        <f>'[2]Yearly HC Ethylene'!W130</f>
        <v>223245.37806946813</v>
      </c>
      <c r="X130" s="126">
        <f>'[2]Yearly HC Ethylene'!X130</f>
        <v>206097.56804963795</v>
      </c>
      <c r="Y130" s="126">
        <f>'[2]Yearly HC Ethylene'!Y130</f>
        <v>187413.126173342</v>
      </c>
      <c r="Z130" s="126">
        <f>'[2]Yearly HC Ethylene'!Z130</f>
        <v>169142.83359536738</v>
      </c>
      <c r="AA130" s="126">
        <f>'[2]Yearly HC Ethylene'!AA130</f>
        <v>151296.64418250107</v>
      </c>
      <c r="AB130" s="126">
        <f>'[2]Yearly HC Ethylene'!AB130</f>
        <v>133871.08073542971</v>
      </c>
      <c r="AC130" s="126">
        <f>'[2]Yearly HC Ethylene'!AC130</f>
        <v>116864.57912599212</v>
      </c>
      <c r="AD130" s="126">
        <f>'[2]Yearly HC Ethylene'!AD130</f>
        <v>100275.60623059618</v>
      </c>
      <c r="AE130" s="126">
        <f>'[2]Yearly HC Ethylene'!AE130</f>
        <v>84102.659975787115</v>
      </c>
      <c r="AF130" s="126">
        <f>'[2]Yearly HC Ethylene'!AF130</f>
        <v>68344.269386011452</v>
      </c>
      <c r="AG130" s="126">
        <f>'[2]Yearly HC Ethylene'!AG130</f>
        <v>52998.994633306254</v>
      </c>
      <c r="AH130" s="126">
        <f>'[2]Yearly HC Ethylene'!AH130</f>
        <v>38065.427088648474</v>
      </c>
      <c r="AI130" s="126"/>
      <c r="AJ130" s="126">
        <f>'[3]Yearly HC Ethylene'!D130</f>
        <v>125969.0168452574</v>
      </c>
      <c r="AK130" s="126">
        <f>'[3]Yearly HC Ethylene'!E130</f>
        <v>121904.93747165555</v>
      </c>
      <c r="AL130" s="126">
        <f>'[3]Yearly HC Ethylene'!F130</f>
        <v>117832.01426980524</v>
      </c>
      <c r="AM130" s="126">
        <f>'[3]Yearly HC Ethylene'!G130</f>
        <v>113751.46954016268</v>
      </c>
      <c r="AN130" s="126">
        <f>'[3]Yearly HC Ethylene'!H130</f>
        <v>109664.53481836019</v>
      </c>
      <c r="AO130" s="126">
        <f>'[3]Yearly HC Ethylene'!I130</f>
        <v>105572.45069892274</v>
      </c>
      <c r="AP130" s="126">
        <f>'[3]Yearly HC Ethylene'!J130</f>
        <v>101476.46665898478</v>
      </c>
      <c r="AQ130" s="126">
        <f>'[3]Yearly HC Ethylene'!K130</f>
        <v>97377.840882006902</v>
      </c>
      <c r="AR130" s="126">
        <f>'[3]Yearly HC Ethylene'!L130</f>
        <v>93277.840081492584</v>
      </c>
      <c r="AS130" s="126">
        <f>'[3]Yearly HC Ethylene'!M130</f>
        <v>89177.739324704889</v>
      </c>
      <c r="AT130" s="126">
        <f>'[3]Yearly HC Ethylene'!N130</f>
        <v>85078.821856383089</v>
      </c>
      <c r="AU130" s="126">
        <f>'[3]Yearly HC Ethylene'!O130</f>
        <v>80466.457267738937</v>
      </c>
      <c r="AV130" s="126">
        <f>'[3]Yearly HC Ethylene'!P130</f>
        <v>75830.066166421224</v>
      </c>
      <c r="AW130" s="126">
        <f>'[3]Yearly HC Ethylene'!Q130</f>
        <v>71237.652626455878</v>
      </c>
      <c r="AX130" s="126">
        <f>'[3]Yearly HC Ethylene'!R130</f>
        <v>66664.485086309229</v>
      </c>
      <c r="AY130" s="126">
        <f>'[3]Yearly HC Ethylene'!S130</f>
        <v>62116.204638155454</v>
      </c>
      <c r="AZ130" s="126">
        <f>'[3]Yearly HC Ethylene'!T130</f>
        <v>57598.480846248349</v>
      </c>
      <c r="BA130" s="126">
        <f>'[3]Yearly HC Ethylene'!U130</f>
        <v>53117.011012179137</v>
      </c>
      <c r="BB130" s="126">
        <f>'[3]Yearly HC Ethylene'!V130</f>
        <v>48677.519440153686</v>
      </c>
      <c r="BC130" s="126">
        <f>'[3]Yearly HC Ethylene'!W130</f>
        <v>44285.756702288549</v>
      </c>
      <c r="BD130" s="126">
        <f>'[3]Yearly HC Ethylene'!X130</f>
        <v>39947.498903926273</v>
      </c>
      <c r="BE130" s="126">
        <f>'[3]Yearly HC Ethylene'!Y130</f>
        <v>35008.602893021249</v>
      </c>
      <c r="BF130" s="126">
        <f>'[3]Yearly HC Ethylene'!Z130</f>
        <v>29912.324867302097</v>
      </c>
      <c r="BG130" s="126">
        <f>'[3]Yearly HC Ethylene'!AA130</f>
        <v>24910.256527865731</v>
      </c>
      <c r="BH130" s="126">
        <f>'[3]Yearly HC Ethylene'!AB130</f>
        <v>20009.403683660999</v>
      </c>
      <c r="BI130" s="126">
        <f>'[3]Yearly HC Ethylene'!AC130</f>
        <v>15219.307024960486</v>
      </c>
      <c r="BJ130" s="126">
        <f>'[3]Yearly HC Ethylene'!AD130</f>
        <v>10549.543049707216</v>
      </c>
      <c r="BK130" s="126">
        <f>'[3]Yearly HC Ethylene'!AE130</f>
        <v>6009.7228181678001</v>
      </c>
      <c r="BL130" s="126">
        <f>'[3]Yearly HC Ethylene'!AF130</f>
        <v>1609.4907083551152</v>
      </c>
      <c r="BM130" s="126">
        <f>'[3]Yearly HC Ethylene'!AG130</f>
        <v>-2641.4768277792245</v>
      </c>
      <c r="BN130" s="126">
        <f>'[3]Yearly HC Ethylene'!AH130</f>
        <v>-6188.1847113348958</v>
      </c>
      <c r="BO130" s="126"/>
      <c r="BP130" s="126">
        <f t="shared" si="85"/>
        <v>767123.62782556249</v>
      </c>
      <c r="BQ130" s="126">
        <f t="shared" si="86"/>
        <v>736835.18429158418</v>
      </c>
      <c r="BR130" s="126">
        <f t="shared" si="87"/>
        <v>706896.67364428402</v>
      </c>
      <c r="BS130" s="126">
        <f t="shared" si="88"/>
        <v>677309.83487745165</v>
      </c>
      <c r="BT130" s="126">
        <f t="shared" si="89"/>
        <v>648076.54189003003</v>
      </c>
      <c r="BU130" s="126">
        <f t="shared" si="90"/>
        <v>619198.80314367451</v>
      </c>
      <c r="BV130" s="126">
        <f t="shared" si="91"/>
        <v>590678.76131333527</v>
      </c>
      <c r="BW130" s="126">
        <f t="shared" si="92"/>
        <v>562518.69293093088</v>
      </c>
      <c r="BX130" s="126">
        <f t="shared" si="93"/>
        <v>534721.00802219601</v>
      </c>
      <c r="BY130" s="126">
        <f t="shared" si="94"/>
        <v>507288.24973677215</v>
      </c>
      <c r="BZ130" s="126">
        <f t="shared" si="95"/>
        <v>480223.09397161729</v>
      </c>
      <c r="CA130" s="126">
        <f t="shared" si="96"/>
        <v>454962.49427510839</v>
      </c>
      <c r="CB130" s="126">
        <f t="shared" si="97"/>
        <v>430000.39076956169</v>
      </c>
      <c r="CC130" s="126">
        <f t="shared" si="98"/>
        <v>405532.11817571346</v>
      </c>
      <c r="CD130" s="126">
        <f t="shared" si="99"/>
        <v>381475.25944233499</v>
      </c>
      <c r="CE130" s="126">
        <f t="shared" si="100"/>
        <v>357834.57460142189</v>
      </c>
      <c r="CF130" s="126">
        <f t="shared" si="101"/>
        <v>334614.89166514692</v>
      </c>
      <c r="CG130" s="126">
        <f t="shared" si="102"/>
        <v>311821.1057049809</v>
      </c>
      <c r="CH130" s="126">
        <f t="shared" si="103"/>
        <v>289458.17793105438</v>
      </c>
      <c r="CI130" s="126">
        <f t="shared" si="104"/>
        <v>267531.13477175671</v>
      </c>
      <c r="CJ130" s="126">
        <f t="shared" si="105"/>
        <v>246045.06695356424</v>
      </c>
      <c r="CK130" s="126">
        <f t="shared" si="106"/>
        <v>222421.72906636324</v>
      </c>
      <c r="CL130" s="126">
        <f t="shared" si="107"/>
        <v>199055.15846266947</v>
      </c>
      <c r="CM130" s="126">
        <f t="shared" si="108"/>
        <v>176206.90071036681</v>
      </c>
      <c r="CN130" s="126">
        <f t="shared" si="109"/>
        <v>153880.4844190907</v>
      </c>
      <c r="CO130" s="126">
        <f t="shared" si="110"/>
        <v>132083.8861509526</v>
      </c>
      <c r="CP130" s="126">
        <f t="shared" si="111"/>
        <v>110825.14928030339</v>
      </c>
      <c r="CQ130" s="126">
        <f t="shared" si="112"/>
        <v>90112.382793954923</v>
      </c>
      <c r="CR130" s="126">
        <f t="shared" si="113"/>
        <v>69953.76009436656</v>
      </c>
      <c r="CS130" s="126">
        <f t="shared" si="114"/>
        <v>50357.51780552703</v>
      </c>
      <c r="CT130" s="126">
        <f t="shared" si="115"/>
        <v>31877.242377313578</v>
      </c>
    </row>
    <row r="131" spans="1:98">
      <c r="A131" s="382"/>
      <c r="B131" s="1" t="s">
        <v>119</v>
      </c>
      <c r="C131" s="5" t="s">
        <v>197</v>
      </c>
      <c r="D131" s="126">
        <f>'[2]Yearly HC Ethylene'!D131</f>
        <v>-52350.398161325254</v>
      </c>
      <c r="E131" s="126">
        <f>'[2]Yearly HC Ethylene'!E131</f>
        <v>-51756.337984873651</v>
      </c>
      <c r="F131" s="126">
        <f>'[2]Yearly HC Ethylene'!F131</f>
        <v>-51282.276942838049</v>
      </c>
      <c r="G131" s="126">
        <f>'[2]Yearly HC Ethylene'!G131</f>
        <v>-50923.317880297327</v>
      </c>
      <c r="H131" s="126">
        <f>'[2]Yearly HC Ethylene'!H131</f>
        <v>-50674.47686297098</v>
      </c>
      <c r="I131" s="126">
        <f>'[2]Yearly HC Ethylene'!I131</f>
        <v>-50530.683034124078</v>
      </c>
      <c r="J131" s="126">
        <f>'[2]Yearly HC Ethylene'!J131</f>
        <v>-50486.777884298484</v>
      </c>
      <c r="K131" s="126">
        <f>'[2]Yearly HC Ethylene'!K131</f>
        <v>-50537.516503817737</v>
      </c>
      <c r="L131" s="126">
        <f>'[2]Yearly HC Ethylene'!L131</f>
        <v>-50677.566419767805</v>
      </c>
      <c r="M131" s="126">
        <f>'[2]Yearly HC Ethylene'!M131</f>
        <v>-50901.50776057702</v>
      </c>
      <c r="N131" s="126">
        <f>'[2]Yearly HC Ethylene'!N131</f>
        <v>-51203.833158308698</v>
      </c>
      <c r="O131" s="126">
        <f>'[2]Yearly HC Ethylene'!O131</f>
        <v>-50991.320909745133</v>
      </c>
      <c r="P131" s="126">
        <f>'[2]Yearly HC Ethylene'!P131</f>
        <v>-50827.343240417184</v>
      </c>
      <c r="Q131" s="126">
        <f>'[2]Yearly HC Ethylene'!Q131</f>
        <v>-50577.708532012766</v>
      </c>
      <c r="R131" s="126">
        <f>'[2]Yearly HC Ethylene'!R131</f>
        <v>-50300.020868879481</v>
      </c>
      <c r="S131" s="126">
        <f>'[2]Yearly HC Ethylene'!S131</f>
        <v>-49991.774522357628</v>
      </c>
      <c r="T131" s="126">
        <f>'[2]Yearly HC Ethylene'!T131</f>
        <v>-49650.457231698951</v>
      </c>
      <c r="U131" s="126">
        <f>'[2]Yearly HC Ethylene'!U131</f>
        <v>-49273.547345189829</v>
      </c>
      <c r="V131" s="126">
        <f>'[2]Yearly HC Ethylene'!V131</f>
        <v>-48858.516224689993</v>
      </c>
      <c r="W131" s="126">
        <f>'[2]Yearly HC Ethylene'!W131</f>
        <v>-48402.827325374928</v>
      </c>
      <c r="X131" s="126">
        <f>'[2]Yearly HC Ethylene'!X131</f>
        <v>-47903.936065880196</v>
      </c>
      <c r="Y131" s="126">
        <f>'[2]Yearly HC Ethylene'!Y131</f>
        <v>-47689.884872072973</v>
      </c>
      <c r="Z131" s="126">
        <f>'[2]Yearly HC Ethylene'!Z131</f>
        <v>-47474.245686703958</v>
      </c>
      <c r="AA131" s="126">
        <f>'[2]Yearly HC Ethylene'!AA131</f>
        <v>-47236.253032320827</v>
      </c>
      <c r="AB131" s="126">
        <f>'[2]Yearly HC Ethylene'!AB131</f>
        <v>-46983.108921596213</v>
      </c>
      <c r="AC131" s="126">
        <f>'[2]Yearly HC Ethylene'!AC131</f>
        <v>-46712.827497458595</v>
      </c>
      <c r="AD131" s="126">
        <f>'[2]Yearly HC Ethylene'!AD131</f>
        <v>-46423.428238224325</v>
      </c>
      <c r="AE131" s="126">
        <f>'[2]Yearly HC Ethylene'!AE131</f>
        <v>-46112.938428603025</v>
      </c>
      <c r="AF131" s="126">
        <f>'[2]Yearly HC Ethylene'!AF131</f>
        <v>-45779.389376070525</v>
      </c>
      <c r="AG131" s="126">
        <f>'[2]Yearly HC Ethylene'!AG131</f>
        <v>-45420.816643674632</v>
      </c>
      <c r="AH131" s="126">
        <f>'[2]Yearly HC Ethylene'!AH131</f>
        <v>-45035.259316363677</v>
      </c>
      <c r="AI131" s="126"/>
      <c r="AJ131" s="126">
        <f>'[3]Yearly HC Ethylene'!D131</f>
        <v>27823.255001896119</v>
      </c>
      <c r="AK131" s="126">
        <f>'[3]Yearly HC Ethylene'!E131</f>
        <v>26599.15601007234</v>
      </c>
      <c r="AL131" s="126">
        <f>'[3]Yearly HC Ethylene'!F131</f>
        <v>25351.523490244021</v>
      </c>
      <c r="AM131" s="126">
        <f>'[3]Yearly HC Ethylene'!G131</f>
        <v>24081.668624007638</v>
      </c>
      <c r="AN131" s="126">
        <f>'[3]Yearly HC Ethylene'!H131</f>
        <v>22790.91182688218</v>
      </c>
      <c r="AO131" s="126">
        <f>'[3]Yearly HC Ethylene'!I131</f>
        <v>21480.582572025756</v>
      </c>
      <c r="AP131" s="126">
        <f>'[3]Yearly HC Ethylene'!J131</f>
        <v>20152.038878295229</v>
      </c>
      <c r="AQ131" s="126">
        <f>'[3]Yearly HC Ethylene'!K131</f>
        <v>18806.609201611634</v>
      </c>
      <c r="AR131" s="126">
        <f>'[3]Yearly HC Ethylene'!L131</f>
        <v>17445.649095286095</v>
      </c>
      <c r="AS131" s="126">
        <f>'[3]Yearly HC Ethylene'!M131</f>
        <v>16070.522465135713</v>
      </c>
      <c r="AT131" s="126">
        <f>'[3]Yearly HC Ethylene'!N131</f>
        <v>14682.601393200344</v>
      </c>
      <c r="AU131" s="126">
        <f>'[3]Yearly HC Ethylene'!O131</f>
        <v>13105.544718687908</v>
      </c>
      <c r="AV131" s="126">
        <f>'[3]Yearly HC Ethylene'!P131</f>
        <v>11477.834911970884</v>
      </c>
      <c r="AW131" s="126">
        <f>'[3]Yearly HC Ethylene'!Q131</f>
        <v>9868.74307628713</v>
      </c>
      <c r="AX131" s="126">
        <f>'[3]Yearly HC Ethylene'!R131</f>
        <v>8252.7487305849736</v>
      </c>
      <c r="AY131" s="126">
        <f>'[3]Yearly HC Ethylene'!S131</f>
        <v>6635.6424841555181</v>
      </c>
      <c r="AZ131" s="126">
        <f>'[3]Yearly HC Ethylene'!T131</f>
        <v>5023.2352783106307</v>
      </c>
      <c r="BA131" s="126">
        <f>'[3]Yearly HC Ethylene'!U131</f>
        <v>3421.3817676562885</v>
      </c>
      <c r="BB131" s="126">
        <f>'[3]Yearly HC Ethylene'!V131</f>
        <v>1835.9560587049909</v>
      </c>
      <c r="BC131" s="126">
        <f>'[3]Yearly HC Ethylene'!W131</f>
        <v>272.85861971838131</v>
      </c>
      <c r="BD131" s="126">
        <f>'[3]Yearly HC Ethylene'!X131</f>
        <v>-1261.9844513460739</v>
      </c>
      <c r="BE131" s="126">
        <f>'[3]Yearly HC Ethylene'!Y131</f>
        <v>-2901.9157551834978</v>
      </c>
      <c r="BF131" s="126">
        <f>'[3]Yearly HC Ethylene'!Z131</f>
        <v>-4744.0669208136096</v>
      </c>
      <c r="BG131" s="126">
        <f>'[3]Yearly HC Ethylene'!AA131</f>
        <v>-6532.7390656765674</v>
      </c>
      <c r="BH131" s="126">
        <f>'[3]Yearly HC Ethylene'!AB131</f>
        <v>-8264.2602702713848</v>
      </c>
      <c r="BI131" s="126">
        <f>'[3]Yearly HC Ethylene'!AC131</f>
        <v>-9928.9025234380133</v>
      </c>
      <c r="BJ131" s="126">
        <f>'[3]Yearly HC Ethylene'!AD131</f>
        <v>-11516.895480933523</v>
      </c>
      <c r="BK131" s="126">
        <f>'[3]Yearly HC Ethylene'!AE131</f>
        <v>-13018.445397439231</v>
      </c>
      <c r="BL131" s="126">
        <f>'[3]Yearly HC Ethylene'!AF131</f>
        <v>-14423.719012372865</v>
      </c>
      <c r="BM131" s="126">
        <f>'[3]Yearly HC Ethylene'!AG131</f>
        <v>-15722.850330314115</v>
      </c>
      <c r="BN131" s="126">
        <f>'[3]Yearly HC Ethylene'!AH131</f>
        <v>-16013.340535466759</v>
      </c>
      <c r="BO131" s="126"/>
      <c r="BP131" s="126">
        <f t="shared" si="85"/>
        <v>-24527.143159429135</v>
      </c>
      <c r="BQ131" s="126">
        <f t="shared" si="86"/>
        <v>-25157.181974801311</v>
      </c>
      <c r="BR131" s="126">
        <f t="shared" si="87"/>
        <v>-25930.753452594028</v>
      </c>
      <c r="BS131" s="126">
        <f t="shared" si="88"/>
        <v>-26841.649256289689</v>
      </c>
      <c r="BT131" s="126">
        <f t="shared" si="89"/>
        <v>-27883.565036088799</v>
      </c>
      <c r="BU131" s="126">
        <f t="shared" si="90"/>
        <v>-29050.100462098322</v>
      </c>
      <c r="BV131" s="126">
        <f t="shared" si="91"/>
        <v>-30334.739006003256</v>
      </c>
      <c r="BW131" s="126">
        <f t="shared" si="92"/>
        <v>-31730.907302206102</v>
      </c>
      <c r="BX131" s="126">
        <f t="shared" si="93"/>
        <v>-33231.917324481707</v>
      </c>
      <c r="BY131" s="126">
        <f t="shared" si="94"/>
        <v>-34830.985295441307</v>
      </c>
      <c r="BZ131" s="126">
        <f t="shared" si="95"/>
        <v>-36521.231765108358</v>
      </c>
      <c r="CA131" s="126">
        <f t="shared" si="96"/>
        <v>-37885.776191057223</v>
      </c>
      <c r="CB131" s="126">
        <f t="shared" si="97"/>
        <v>-39349.508328446303</v>
      </c>
      <c r="CC131" s="126">
        <f t="shared" si="98"/>
        <v>-40708.965455725636</v>
      </c>
      <c r="CD131" s="126">
        <f t="shared" si="99"/>
        <v>-42047.272138294509</v>
      </c>
      <c r="CE131" s="126">
        <f t="shared" si="100"/>
        <v>-43356.132038202108</v>
      </c>
      <c r="CF131" s="126">
        <f t="shared" si="101"/>
        <v>-44627.221953388318</v>
      </c>
      <c r="CG131" s="126">
        <f t="shared" si="102"/>
        <v>-45852.165577533538</v>
      </c>
      <c r="CH131" s="126">
        <f t="shared" si="103"/>
        <v>-47022.560165985</v>
      </c>
      <c r="CI131" s="126">
        <f t="shared" si="104"/>
        <v>-48129.968705656545</v>
      </c>
      <c r="CJ131" s="126">
        <f t="shared" si="105"/>
        <v>-49165.920517226274</v>
      </c>
      <c r="CK131" s="126">
        <f t="shared" si="106"/>
        <v>-50591.800627256467</v>
      </c>
      <c r="CL131" s="126">
        <f t="shared" si="107"/>
        <v>-52218.312607517568</v>
      </c>
      <c r="CM131" s="126">
        <f t="shared" si="108"/>
        <v>-53768.992097997398</v>
      </c>
      <c r="CN131" s="126">
        <f t="shared" si="109"/>
        <v>-55247.369191867598</v>
      </c>
      <c r="CO131" s="126">
        <f t="shared" si="110"/>
        <v>-56641.730020896604</v>
      </c>
      <c r="CP131" s="126">
        <f t="shared" si="111"/>
        <v>-57940.323719157852</v>
      </c>
      <c r="CQ131" s="126">
        <f t="shared" si="112"/>
        <v>-59131.383826042256</v>
      </c>
      <c r="CR131" s="126">
        <f t="shared" si="113"/>
        <v>-60203.10838844339</v>
      </c>
      <c r="CS131" s="126">
        <f t="shared" si="114"/>
        <v>-61143.666973988744</v>
      </c>
      <c r="CT131" s="126">
        <f t="shared" si="115"/>
        <v>-61048.59985183044</v>
      </c>
    </row>
    <row r="132" spans="1:98" s="13" customFormat="1">
      <c r="A132" s="378" t="s">
        <v>120</v>
      </c>
      <c r="B132" s="6" t="s">
        <v>121</v>
      </c>
      <c r="C132" s="7" t="s">
        <v>197</v>
      </c>
      <c r="D132" s="125">
        <f>'[2]Yearly HC Ethylene'!D132</f>
        <v>292255.79815384618</v>
      </c>
      <c r="E132" s="125">
        <f>'[2]Yearly HC Ethylene'!E132</f>
        <v>276965.9951430044</v>
      </c>
      <c r="F132" s="125">
        <f>'[2]Yearly HC Ethylene'!F132</f>
        <v>261899.52384318225</v>
      </c>
      <c r="G132" s="125">
        <f>'[2]Yearly HC Ethylene'!G132</f>
        <v>247058.25761060917</v>
      </c>
      <c r="H132" s="125">
        <f>'[2]Yearly HC Ethylene'!H132</f>
        <v>232444.18314125086</v>
      </c>
      <c r="I132" s="125">
        <f>'[2]Yearly HC Ethylene'!I132</f>
        <v>218059.4004106175</v>
      </c>
      <c r="J132" s="125">
        <f>'[2]Yearly HC Ethylene'!J132</f>
        <v>203906.1226057139</v>
      </c>
      <c r="K132" s="125">
        <f>'[2]Yearly HC Ethylene'!K132</f>
        <v>189986.67604921345</v>
      </c>
      <c r="L132" s="125">
        <f>'[2]Yearly HC Ethylene'!L132</f>
        <v>176303.50011593988</v>
      </c>
      <c r="M132" s="125">
        <f>'[2]Yearly HC Ethylene'!M132</f>
        <v>162859.14714173603</v>
      </c>
      <c r="N132" s="125">
        <f>'[2]Yearly HC Ethylene'!N132</f>
        <v>149656.28232480175</v>
      </c>
      <c r="O132" s="125">
        <f>'[2]Yearly HC Ethylene'!O132</f>
        <v>138647.75056160131</v>
      </c>
      <c r="P132" s="125">
        <f>'[2]Yearly HC Ethylene'!P132</f>
        <v>127839.32079938424</v>
      </c>
      <c r="Q132" s="125">
        <f>'[2]Yearly HC Ethylene'!Q132</f>
        <v>117359.56170986158</v>
      </c>
      <c r="R132" s="125">
        <f>'[2]Yearly HC Ethylene'!R132</f>
        <v>107152.01451907045</v>
      </c>
      <c r="S132" s="125">
        <f>'[2]Yearly HC Ethylene'!S132</f>
        <v>97217.013670791712</v>
      </c>
      <c r="T132" s="125">
        <f>'[2]Yearly HC Ethylene'!T132</f>
        <v>87554.922001818777</v>
      </c>
      <c r="U132" s="125">
        <f>'[2]Yearly HC Ethylene'!U132</f>
        <v>78166.130651703657</v>
      </c>
      <c r="V132" s="125">
        <f>'[2]Yearly HC Ethylene'!V132</f>
        <v>69051.058971929131</v>
      </c>
      <c r="W132" s="125">
        <f>'[2]Yearly HC Ethylene'!W132</f>
        <v>60210.154434508644</v>
      </c>
      <c r="X132" s="125">
        <f>'[2]Yearly HC Ethylene'!X132</f>
        <v>51643.892540012574</v>
      </c>
      <c r="Y132" s="125">
        <f>'[2]Yearly HC Ethylene'!Y132</f>
        <v>41653.370594605251</v>
      </c>
      <c r="Z132" s="125">
        <f>'[2]Yearly HC Ethylene'!Z132</f>
        <v>31963.337729812381</v>
      </c>
      <c r="AA132" s="125">
        <f>'[2]Yearly HC Ethylene'!AA132</f>
        <v>22584.909671679838</v>
      </c>
      <c r="AB132" s="125">
        <f>'[2]Yearly HC Ethylene'!AB132</f>
        <v>13515.760406983856</v>
      </c>
      <c r="AC132" s="125">
        <f>'[2]Yearly HC Ethylene'!AC132</f>
        <v>4755.4664128136355</v>
      </c>
      <c r="AD132" s="125">
        <f>'[2]Yearly HC Ethylene'!AD132</f>
        <v>-3696.3753184505622</v>
      </c>
      <c r="AE132" s="125">
        <f>'[2]Yearly HC Ethylene'!AE132</f>
        <v>-11840.147142770016</v>
      </c>
      <c r="AF132" s="125">
        <f>'[2]Yearly HC Ethylene'!AF132</f>
        <v>-19676.210626640677</v>
      </c>
      <c r="AG132" s="125">
        <f>'[2]Yearly HC Ethylene'!AG132</f>
        <v>-27204.906408110837</v>
      </c>
      <c r="AH132" s="125">
        <f>'[2]Yearly HC Ethylene'!AH132</f>
        <v>-34426.554056882756</v>
      </c>
      <c r="AI132" s="125"/>
      <c r="AJ132" s="125">
        <f>'[3]Yearly HC Ethylene'!D132</f>
        <v>57420.121340898964</v>
      </c>
      <c r="AK132" s="125">
        <f>'[3]Yearly HC Ethylene'!E132</f>
        <v>55038.448737938896</v>
      </c>
      <c r="AL132" s="125">
        <f>'[3]Yearly HC Ethylene'!F132</f>
        <v>52647.93230673037</v>
      </c>
      <c r="AM132" s="125">
        <f>'[3]Yearly HC Ethylene'!G132</f>
        <v>50249.794347729614</v>
      </c>
      <c r="AN132" s="125">
        <f>'[3]Yearly HC Ethylene'!H132</f>
        <v>47845.266396568913</v>
      </c>
      <c r="AO132" s="125">
        <f>'[3]Yearly HC Ethylene'!I132</f>
        <v>45435.589047773246</v>
      </c>
      <c r="AP132" s="125">
        <f>'[3]Yearly HC Ethylene'!J132</f>
        <v>43022.011778477077</v>
      </c>
      <c r="AQ132" s="125">
        <f>'[3]Yearly HC Ethylene'!K132</f>
        <v>40605.792772140994</v>
      </c>
      <c r="AR132" s="125">
        <f>'[3]Yearly HC Ethylene'!L132</f>
        <v>38188.198742268476</v>
      </c>
      <c r="AS132" s="125">
        <f>'[3]Yearly HC Ethylene'!M132</f>
        <v>35770.504756122573</v>
      </c>
      <c r="AT132" s="125">
        <f>'[3]Yearly HC Ethylene'!N132</f>
        <v>33353.994058442564</v>
      </c>
      <c r="AU132" s="125">
        <f>'[3]Yearly HC Ethylene'!O132</f>
        <v>30424.036240440189</v>
      </c>
      <c r="AV132" s="125">
        <f>'[3]Yearly HC Ethylene'!P132</f>
        <v>27470.051909764268</v>
      </c>
      <c r="AW132" s="125">
        <f>'[3]Yearly HC Ethylene'!Q132</f>
        <v>24560.045140440714</v>
      </c>
      <c r="AX132" s="125">
        <f>'[3]Yearly HC Ethylene'!R132</f>
        <v>21669.284370935853</v>
      </c>
      <c r="AY132" s="125">
        <f>'[3]Yearly HC Ethylene'!S132</f>
        <v>18803.410693423881</v>
      </c>
      <c r="AZ132" s="125">
        <f>'[3]Yearly HC Ethylene'!T132</f>
        <v>15968.093672158564</v>
      </c>
      <c r="BA132" s="125">
        <f>'[3]Yearly HC Ethylene'!U132</f>
        <v>13169.030608731144</v>
      </c>
      <c r="BB132" s="125">
        <f>'[3]Yearly HC Ethylene'!V132</f>
        <v>10411.945807347474</v>
      </c>
      <c r="BC132" s="125">
        <f>'[3]Yearly HC Ethylene'!W132</f>
        <v>7702.5898401241247</v>
      </c>
      <c r="BD132" s="125">
        <f>'[3]Yearly HC Ethylene'!X132</f>
        <v>5046.7388124036443</v>
      </c>
      <c r="BE132" s="125">
        <f>'[3]Yearly HC Ethylene'!Y132</f>
        <v>1841.2315954931983</v>
      </c>
      <c r="BF132" s="125">
        <f>'[3]Yearly HC Ethylene'!Z132</f>
        <v>-1521.6576362313899</v>
      </c>
      <c r="BG132" s="125">
        <f>'[3]Yearly HC Ethylene'!AA132</f>
        <v>-4790.3371816731851</v>
      </c>
      <c r="BH132" s="125">
        <f>'[3]Yearly HC Ethylene'!AB132</f>
        <v>-7957.8012318833426</v>
      </c>
      <c r="BI132" s="125">
        <f>'[3]Yearly HC Ethylene'!AC132</f>
        <v>-11014.509096589278</v>
      </c>
      <c r="BJ132" s="125">
        <f>'[3]Yearly HC Ethylene'!AD132</f>
        <v>-13950.884277847981</v>
      </c>
      <c r="BK132" s="125">
        <f>'[3]Yearly HC Ethylene'!AE132</f>
        <v>-16757.315715392833</v>
      </c>
      <c r="BL132" s="125">
        <f>'[3]Yearly HC Ethylene'!AF132</f>
        <v>-19424.159031210944</v>
      </c>
      <c r="BM132" s="125">
        <f>'[3]Yearly HC Ethylene'!AG132</f>
        <v>-21941.737773350709</v>
      </c>
      <c r="BN132" s="125">
        <f>'[3]Yearly HC Ethylene'!AH132</f>
        <v>-23755.056862911806</v>
      </c>
      <c r="BO132" s="125"/>
      <c r="BP132" s="125">
        <f t="shared" si="85"/>
        <v>349675.91949474515</v>
      </c>
      <c r="BQ132" s="125">
        <f t="shared" si="86"/>
        <v>332004.44388094329</v>
      </c>
      <c r="BR132" s="125">
        <f t="shared" si="87"/>
        <v>314547.45614991261</v>
      </c>
      <c r="BS132" s="125">
        <f t="shared" si="88"/>
        <v>297308.05195833876</v>
      </c>
      <c r="BT132" s="125">
        <f t="shared" si="89"/>
        <v>280289.44953781978</v>
      </c>
      <c r="BU132" s="125">
        <f t="shared" si="90"/>
        <v>263494.98945839074</v>
      </c>
      <c r="BV132" s="125">
        <f t="shared" si="91"/>
        <v>246928.13438419098</v>
      </c>
      <c r="BW132" s="125">
        <f t="shared" si="92"/>
        <v>230592.46882135444</v>
      </c>
      <c r="BX132" s="125">
        <f t="shared" si="93"/>
        <v>214491.69885820837</v>
      </c>
      <c r="BY132" s="125">
        <f t="shared" si="94"/>
        <v>198629.6518978586</v>
      </c>
      <c r="BZ132" s="125">
        <f t="shared" si="95"/>
        <v>183010.27638324432</v>
      </c>
      <c r="CA132" s="125">
        <f t="shared" si="96"/>
        <v>169071.78680204149</v>
      </c>
      <c r="CB132" s="125">
        <f t="shared" si="97"/>
        <v>155309.37270914851</v>
      </c>
      <c r="CC132" s="125">
        <f t="shared" si="98"/>
        <v>141919.60685030228</v>
      </c>
      <c r="CD132" s="125">
        <f t="shared" si="99"/>
        <v>128821.29889000631</v>
      </c>
      <c r="CE132" s="125">
        <f t="shared" si="100"/>
        <v>116020.42436421559</v>
      </c>
      <c r="CF132" s="125">
        <f t="shared" si="101"/>
        <v>103523.01567397734</v>
      </c>
      <c r="CG132" s="125">
        <f t="shared" si="102"/>
        <v>91335.161260434805</v>
      </c>
      <c r="CH132" s="125">
        <f t="shared" si="103"/>
        <v>79463.004779276613</v>
      </c>
      <c r="CI132" s="125">
        <f t="shared" si="104"/>
        <v>67912.744274632772</v>
      </c>
      <c r="CJ132" s="125">
        <f t="shared" si="105"/>
        <v>56690.631352416218</v>
      </c>
      <c r="CK132" s="125">
        <f t="shared" si="106"/>
        <v>43494.602190098449</v>
      </c>
      <c r="CL132" s="125">
        <f t="shared" si="107"/>
        <v>30441.680093580992</v>
      </c>
      <c r="CM132" s="125">
        <f t="shared" si="108"/>
        <v>17794.572490006653</v>
      </c>
      <c r="CN132" s="125">
        <f t="shared" si="109"/>
        <v>5557.9591751005137</v>
      </c>
      <c r="CO132" s="125">
        <f t="shared" si="110"/>
        <v>-6259.0426837756422</v>
      </c>
      <c r="CP132" s="125">
        <f t="shared" si="111"/>
        <v>-17647.259596298543</v>
      </c>
      <c r="CQ132" s="125">
        <f t="shared" si="112"/>
        <v>-28597.462858162849</v>
      </c>
      <c r="CR132" s="125">
        <f t="shared" si="113"/>
        <v>-39100.369657851625</v>
      </c>
      <c r="CS132" s="125">
        <f t="shared" si="114"/>
        <v>-49146.644181461546</v>
      </c>
      <c r="CT132" s="125">
        <f t="shared" si="115"/>
        <v>-58181.610919794563</v>
      </c>
    </row>
    <row r="133" spans="1:98" s="14" customFormat="1">
      <c r="A133" s="379"/>
      <c r="B133" s="10" t="s">
        <v>122</v>
      </c>
      <c r="C133" s="62" t="s">
        <v>197</v>
      </c>
      <c r="D133" s="127">
        <f>'[2]Yearly HC Ethylene'!D133</f>
        <v>21707.02197834033</v>
      </c>
      <c r="E133" s="127">
        <f>'[2]Yearly HC Ethylene'!E133</f>
        <v>20679.795717496774</v>
      </c>
      <c r="F133" s="127">
        <f>'[2]Yearly HC Ethylene'!F133</f>
        <v>19582.371217413922</v>
      </c>
      <c r="G133" s="127">
        <f>'[2]Yearly HC Ethylene'!G133</f>
        <v>18417.922685392019</v>
      </c>
      <c r="H133" s="127">
        <f>'[2]Yearly HC Ethylene'!H133</f>
        <v>17189.643957184267</v>
      </c>
      <c r="I133" s="127">
        <f>'[2]Yearly HC Ethylene'!I133</f>
        <v>15900.74857303219</v>
      </c>
      <c r="J133" s="127">
        <f>'[2]Yearly HC Ethylene'!J133</f>
        <v>14585.003248274505</v>
      </c>
      <c r="K133" s="127">
        <f>'[2]Yearly HC Ethylene'!K133</f>
        <v>13236.22823926739</v>
      </c>
      <c r="L133" s="127">
        <f>'[2]Yearly HC Ethylene'!L133</f>
        <v>11861.919217726781</v>
      </c>
      <c r="M133" s="127">
        <f>'[2]Yearly HC Ethylene'!M133</f>
        <v>10469.366696045472</v>
      </c>
      <c r="N133" s="127">
        <f>'[2]Yearly HC Ethylene'!N133</f>
        <v>9065.6583651489309</v>
      </c>
      <c r="O133" s="127">
        <f>'[2]Yearly HC Ethylene'!O133</f>
        <v>7903.8026668708408</v>
      </c>
      <c r="P133" s="127">
        <f>'[2]Yearly HC Ethylene'!P133</f>
        <v>6752.7184334379417</v>
      </c>
      <c r="Q133" s="127">
        <f>'[2]Yearly HC Ethylene'!Q133</f>
        <v>5658.6358140495358</v>
      </c>
      <c r="R133" s="127">
        <f>'[2]Yearly HC Ethylene'!R133</f>
        <v>4606.3562327385916</v>
      </c>
      <c r="S133" s="127">
        <f>'[2]Yearly HC Ethylene'!S133</f>
        <v>3599.2734648694168</v>
      </c>
      <c r="T133" s="127">
        <f>'[2]Yearly HC Ethylene'!T133</f>
        <v>2590.8696203184154</v>
      </c>
      <c r="U133" s="127">
        <f>'[2]Yearly HC Ethylene'!U133</f>
        <v>1624.1142779846396</v>
      </c>
      <c r="V133" s="127">
        <f>'[2]Yearly HC Ethylene'!V133</f>
        <v>701.51930868506133</v>
      </c>
      <c r="W133" s="127">
        <f>'[2]Yearly HC Ethylene'!W133</f>
        <v>-174.50011302660278</v>
      </c>
      <c r="X133" s="127">
        <f>'[2]Yearly HC Ethylene'!X133</f>
        <v>-1001.6244863287811</v>
      </c>
      <c r="Y133" s="127">
        <f>'[2]Yearly HC Ethylene'!Y133</f>
        <v>-1963.6660627046713</v>
      </c>
      <c r="Z133" s="127">
        <f>'[2]Yearly HC Ethylene'!Z133</f>
        <v>-2883.1106417318824</v>
      </c>
      <c r="AA133" s="127">
        <f>'[2]Yearly HC Ethylene'!AA133</f>
        <v>-3753.8231396287265</v>
      </c>
      <c r="AB133" s="127">
        <f>'[2]Yearly HC Ethylene'!AB133</f>
        <v>-4573.0245116237429</v>
      </c>
      <c r="AC133" s="127">
        <f>'[2]Yearly HC Ethylene'!AC133</f>
        <v>-5338.0830463962748</v>
      </c>
      <c r="AD133" s="127">
        <f>'[2]Yearly HC Ethylene'!AD133</f>
        <v>-5989.1383508393328</v>
      </c>
      <c r="AE133" s="127">
        <f>'[2]Yearly HC Ethylene'!AE133</f>
        <v>-6573.1248651035494</v>
      </c>
      <c r="AF133" s="127">
        <f>'[2]Yearly HC Ethylene'!AF133</f>
        <v>-7087.6494895373417</v>
      </c>
      <c r="AG133" s="127">
        <f>'[2]Yearly HC Ethylene'!AG133</f>
        <v>-7530.4892366736503</v>
      </c>
      <c r="AH133" s="127">
        <f>'[2]Yearly HC Ethylene'!AH133</f>
        <v>-7899.589416474133</v>
      </c>
      <c r="AI133" s="127"/>
      <c r="AJ133" s="127">
        <f>'[3]Yearly HC Ethylene'!D133</f>
        <v>4264.8250054212294</v>
      </c>
      <c r="AK133" s="127">
        <f>'[3]Yearly HC Ethylene'!E133</f>
        <v>3798.5516561004415</v>
      </c>
      <c r="AL133" s="127">
        <f>'[3]Yearly HC Ethylene'!F133</f>
        <v>3329.0657309158173</v>
      </c>
      <c r="AM133" s="127">
        <f>'[3]Yearly HC Ethylene'!G133</f>
        <v>2856.7980137303084</v>
      </c>
      <c r="AN133" s="127">
        <f>'[3]Yearly HC Ethylene'!H133</f>
        <v>2382.1823664404997</v>
      </c>
      <c r="AO133" s="127">
        <f>'[3]Yearly HC Ethylene'!I133</f>
        <v>1905.6556702154958</v>
      </c>
      <c r="AP133" s="127">
        <f>'[3]Yearly HC Ethylene'!J133</f>
        <v>1625.4389725915112</v>
      </c>
      <c r="AQ133" s="127">
        <f>'[3]Yearly HC Ethylene'!K133</f>
        <v>1354.8619545458482</v>
      </c>
      <c r="AR133" s="127">
        <f>'[3]Yearly HC Ethylene'!L133</f>
        <v>1094.0175266487431</v>
      </c>
      <c r="AS133" s="127">
        <f>'[3]Yearly HC Ethylene'!M133</f>
        <v>843.00138369856222</v>
      </c>
      <c r="AT133" s="127">
        <f>'[3]Yearly HC Ethylene'!N133</f>
        <v>601.91194596071546</v>
      </c>
      <c r="AU133" s="127">
        <f>'[3]Yearly HC Ethylene'!O133</f>
        <v>166.24162995320557</v>
      </c>
      <c r="AV133" s="127">
        <f>'[3]Yearly HC Ethylene'!P133</f>
        <v>-257.18856299082927</v>
      </c>
      <c r="AW133" s="127">
        <f>'[3]Yearly HC Ethylene'!Q133</f>
        <v>-646.46058081374804</v>
      </c>
      <c r="AX133" s="127">
        <f>'[3]Yearly HC Ethylene'!R133</f>
        <v>-1010.3680249497038</v>
      </c>
      <c r="AY133" s="127">
        <f>'[3]Yearly HC Ethylene'!S133</f>
        <v>-1347.6636371514919</v>
      </c>
      <c r="AZ133" s="127">
        <f>'[3]Yearly HC Ethylene'!T133</f>
        <v>-1739.8252826842186</v>
      </c>
      <c r="BA133" s="127">
        <f>'[3]Yearly HC Ethylene'!U133</f>
        <v>-2108.5278272721571</v>
      </c>
      <c r="BB133" s="127">
        <f>'[3]Yearly HC Ethylene'!V133</f>
        <v>-2452.2981911358811</v>
      </c>
      <c r="BC133" s="127">
        <f>'[3]Yearly HC Ethylene'!W133</f>
        <v>-2769.6545049781271</v>
      </c>
      <c r="BD133" s="127">
        <f>'[3]Yearly HC Ethylene'!X133</f>
        <v>-3059.1063541755566</v>
      </c>
      <c r="BE133" s="127">
        <f>'[3]Yearly HC Ethylene'!Y133</f>
        <v>-3495.1354374236289</v>
      </c>
      <c r="BF133" s="127">
        <f>'[3]Yearly HC Ethylene'!Z133</f>
        <v>-3964.209801766312</v>
      </c>
      <c r="BG133" s="127">
        <f>'[3]Yearly HC Ethylene'!AA133</f>
        <v>-4384.3162226695613</v>
      </c>
      <c r="BH133" s="127">
        <f>'[3]Yearly HC Ethylene'!AB133</f>
        <v>-4753.0786029353767</v>
      </c>
      <c r="BI133" s="127">
        <f>'[3]Yearly HC Ethylene'!AC133</f>
        <v>-5068.1082070100383</v>
      </c>
      <c r="BJ133" s="127">
        <f>'[3]Yearly HC Ethylene'!AD133</f>
        <v>-5265.9800922523054</v>
      </c>
      <c r="BK133" s="127">
        <f>'[3]Yearly HC Ethylene'!AE133</f>
        <v>-5400.8123018951628</v>
      </c>
      <c r="BL133" s="127">
        <f>'[3]Yearly HC Ethylene'!AF133</f>
        <v>-5470.3540748391824</v>
      </c>
      <c r="BM133" s="127">
        <f>'[3]Yearly HC Ethylene'!AG133</f>
        <v>-5472.3436016930837</v>
      </c>
      <c r="BN133" s="127">
        <f>'[3]Yearly HC Ethylene'!AH133</f>
        <v>-5232.7924407728133</v>
      </c>
      <c r="BO133" s="127"/>
      <c r="BP133" s="127">
        <f t="shared" ref="BP133:BP165" si="116">D133+AJ133</f>
        <v>25971.846983761559</v>
      </c>
      <c r="BQ133" s="127">
        <f t="shared" ref="BQ133:BQ165" si="117">E133+AK133</f>
        <v>24478.347373597215</v>
      </c>
      <c r="BR133" s="127">
        <f t="shared" ref="BR133:BR165" si="118">F133+AL133</f>
        <v>22911.436948329738</v>
      </c>
      <c r="BS133" s="127">
        <f t="shared" ref="BS133:BS165" si="119">G133+AM133</f>
        <v>21274.720699122328</v>
      </c>
      <c r="BT133" s="127">
        <f t="shared" ref="BT133:BT165" si="120">H133+AN133</f>
        <v>19571.826323624766</v>
      </c>
      <c r="BU133" s="127">
        <f t="shared" ref="BU133:BU165" si="121">I133+AO133</f>
        <v>17806.404243247685</v>
      </c>
      <c r="BV133" s="127">
        <f t="shared" ref="BV133:BV165" si="122">J133+AP133</f>
        <v>16210.442220866016</v>
      </c>
      <c r="BW133" s="127">
        <f t="shared" ref="BW133:BW165" si="123">K133+AQ133</f>
        <v>14591.090193813237</v>
      </c>
      <c r="BX133" s="127">
        <f t="shared" ref="BX133:BX165" si="124">L133+AR133</f>
        <v>12955.936744375525</v>
      </c>
      <c r="BY133" s="127">
        <f t="shared" ref="BY133:BY165" si="125">M133+AS133</f>
        <v>11312.368079744034</v>
      </c>
      <c r="BZ133" s="127">
        <f t="shared" ref="BZ133:BZ165" si="126">N133+AT133</f>
        <v>9667.5703111096464</v>
      </c>
      <c r="CA133" s="127">
        <f t="shared" ref="CA133:CA165" si="127">O133+AU133</f>
        <v>8070.0442968240459</v>
      </c>
      <c r="CB133" s="127">
        <f t="shared" ref="CB133:CB165" si="128">P133+AV133</f>
        <v>6495.5298704471124</v>
      </c>
      <c r="CC133" s="127">
        <f t="shared" ref="CC133:CC165" si="129">Q133+AW133</f>
        <v>5012.1752332357883</v>
      </c>
      <c r="CD133" s="127">
        <f t="shared" ref="CD133:CD165" si="130">R133+AX133</f>
        <v>3595.9882077888878</v>
      </c>
      <c r="CE133" s="127">
        <f t="shared" ref="CE133:CE165" si="131">S133+AY133</f>
        <v>2251.6098277179249</v>
      </c>
      <c r="CF133" s="127">
        <f t="shared" ref="CF133:CF165" si="132">T133+AZ133</f>
        <v>851.04433763419684</v>
      </c>
      <c r="CG133" s="127">
        <f t="shared" ref="CG133:CG165" si="133">U133+BA133</f>
        <v>-484.41354928751753</v>
      </c>
      <c r="CH133" s="127">
        <f t="shared" ref="CH133:CH165" si="134">V133+BB133</f>
        <v>-1750.7788824508198</v>
      </c>
      <c r="CI133" s="127">
        <f t="shared" ref="CI133:CI165" si="135">W133+BC133</f>
        <v>-2944.1546180047299</v>
      </c>
      <c r="CJ133" s="127">
        <f t="shared" ref="CJ133:CJ165" si="136">X133+BD133</f>
        <v>-4060.7308405043377</v>
      </c>
      <c r="CK133" s="127">
        <f t="shared" ref="CK133:CK165" si="137">Y133+BE133</f>
        <v>-5458.8015001283002</v>
      </c>
      <c r="CL133" s="127">
        <f t="shared" ref="CL133:CL165" si="138">Z133+BF133</f>
        <v>-6847.3204434981944</v>
      </c>
      <c r="CM133" s="127">
        <f t="shared" ref="CM133:CM165" si="139">AA133+BG133</f>
        <v>-8138.1393622982878</v>
      </c>
      <c r="CN133" s="127">
        <f t="shared" ref="CN133:CN165" si="140">AB133+BH133</f>
        <v>-9326.1031145591187</v>
      </c>
      <c r="CO133" s="127">
        <f t="shared" ref="CO133:CO165" si="141">AC133+BI133</f>
        <v>-10406.191253406312</v>
      </c>
      <c r="CP133" s="127">
        <f t="shared" ref="CP133:CP165" si="142">AD133+BJ133</f>
        <v>-11255.118443091638</v>
      </c>
      <c r="CQ133" s="127">
        <f t="shared" ref="CQ133:CQ165" si="143">AE133+BK133</f>
        <v>-11973.937166998712</v>
      </c>
      <c r="CR133" s="127">
        <f t="shared" ref="CR133:CR165" si="144">AF133+BL133</f>
        <v>-12558.003564376524</v>
      </c>
      <c r="CS133" s="127">
        <f t="shared" ref="CS133:CS165" si="145">AG133+BM133</f>
        <v>-13002.832838366734</v>
      </c>
      <c r="CT133" s="127">
        <f t="shared" ref="CT133:CT165" si="146">AH133+BN133</f>
        <v>-13132.381857246946</v>
      </c>
    </row>
    <row r="134" spans="1:98">
      <c r="A134" s="25" t="s">
        <v>77</v>
      </c>
      <c r="B134" s="45" t="s">
        <v>48</v>
      </c>
      <c r="C134" s="46" t="s">
        <v>197</v>
      </c>
      <c r="D134" s="130">
        <f>'[2]Yearly HC Ethylene'!D134</f>
        <v>2145788.3365974198</v>
      </c>
      <c r="E134" s="130">
        <f>'[2]Yearly HC Ethylene'!E134</f>
        <v>2135964.2894400624</v>
      </c>
      <c r="F134" s="130">
        <f>'[2]Yearly HC Ethylene'!F134</f>
        <v>2104497.6000765003</v>
      </c>
      <c r="G134" s="130">
        <f>'[2]Yearly HC Ethylene'!G134</f>
        <v>2073208.2615154234</v>
      </c>
      <c r="H134" s="130">
        <f>'[2]Yearly HC Ethylene'!H134</f>
        <v>2042101.6670161933</v>
      </c>
      <c r="I134" s="130">
        <f>'[2]Yearly HC Ethylene'!I134</f>
        <v>2011183.5241122632</v>
      </c>
      <c r="J134" s="130">
        <f>'[2]Yearly HC Ethylene'!J134</f>
        <v>1977776.2586985093</v>
      </c>
      <c r="K134" s="130">
        <f>'[2]Yearly HC Ethylene'!K134</f>
        <v>1944635.333362079</v>
      </c>
      <c r="L134" s="130">
        <f>'[2]Yearly HC Ethylene'!L134</f>
        <v>1911766.6916490875</v>
      </c>
      <c r="M134" s="130">
        <f>'[2]Yearly HC Ethylene'!M134</f>
        <v>1879176.679540341</v>
      </c>
      <c r="N134" s="130">
        <f>'[2]Yearly HC Ethylene'!N134</f>
        <v>1846872.0684072522</v>
      </c>
      <c r="O134" s="130">
        <f>'[2]Yearly HC Ethylene'!O134</f>
        <v>1810055.0110763183</v>
      </c>
      <c r="P134" s="130">
        <f>'[2]Yearly HC Ethylene'!P134</f>
        <v>1773665.2540784061</v>
      </c>
      <c r="Q134" s="130">
        <f>'[2]Yearly HC Ethylene'!Q134</f>
        <v>1737709.1995771006</v>
      </c>
      <c r="R134" s="130">
        <f>'[2]Yearly HC Ethylene'!R134</f>
        <v>1702193.8010136778</v>
      </c>
      <c r="S134" s="130">
        <f>'[2]Yearly HC Ethylene'!S134</f>
        <v>1667126.5933869344</v>
      </c>
      <c r="T134" s="130">
        <f>'[2]Yearly HC Ethylene'!T134</f>
        <v>1628462.1532518181</v>
      </c>
      <c r="U134" s="130">
        <f>'[2]Yearly HC Ethylene'!U134</f>
        <v>1590379.9307329205</v>
      </c>
      <c r="V134" s="130">
        <f>'[2]Yearly HC Ethylene'!V134</f>
        <v>1552887.5211726076</v>
      </c>
      <c r="W134" s="130">
        <f>'[2]Yearly HC Ethylene'!W134</f>
        <v>1515993.265433531</v>
      </c>
      <c r="X134" s="130">
        <f>'[2]Yearly HC Ethylene'!X134</f>
        <v>1479706.2899431838</v>
      </c>
      <c r="Y134" s="130">
        <f>'[2]Yearly HC Ethylene'!Y134</f>
        <v>1440995.1785665525</v>
      </c>
      <c r="Z134" s="130">
        <f>'[2]Yearly HC Ethylene'!Z134</f>
        <v>1403011.4297038417</v>
      </c>
      <c r="AA134" s="130">
        <f>'[2]Yearly HC Ethylene'!AA134</f>
        <v>1365765.3150598498</v>
      </c>
      <c r="AB134" s="130">
        <f>'[2]Yearly HC Ethylene'!AB134</f>
        <v>1329268.1030573873</v>
      </c>
      <c r="AC134" s="130">
        <f>'[2]Yearly HC Ethylene'!AC134</f>
        <v>1293532.1120682629</v>
      </c>
      <c r="AD134" s="130">
        <f>'[2]Yearly HC Ethylene'!AD134</f>
        <v>1257243.3099877543</v>
      </c>
      <c r="AE134" s="130">
        <f>'[2]Yearly HC Ethylene'!AE134</f>
        <v>1221787.7566557806</v>
      </c>
      <c r="AF134" s="130">
        <f>'[2]Yearly HC Ethylene'!AF134</f>
        <v>1187180.4425382547</v>
      </c>
      <c r="AG134" s="130">
        <f>'[2]Yearly HC Ethylene'!AG134</f>
        <v>1153437.6670877954</v>
      </c>
      <c r="AH134" s="130">
        <f>'[2]Yearly HC Ethylene'!AH134</f>
        <v>1120577.1096972807</v>
      </c>
      <c r="AI134" s="126"/>
      <c r="AJ134" s="130">
        <f>'[3]Yearly HC Ethylene'!D134</f>
        <v>387852.09507639048</v>
      </c>
      <c r="AK134" s="130">
        <f>'[3]Yearly HC Ethylene'!E134</f>
        <v>399756.32777512172</v>
      </c>
      <c r="AL134" s="130">
        <f>'[3]Yearly HC Ethylene'!F134</f>
        <v>397774.20221816632</v>
      </c>
      <c r="AM134" s="130">
        <f>'[3]Yearly HC Ethylene'!G134</f>
        <v>396077.14243163733</v>
      </c>
      <c r="AN134" s="130">
        <f>'[3]Yearly HC Ethylene'!H134</f>
        <v>394704.37957770936</v>
      </c>
      <c r="AO134" s="130">
        <f>'[3]Yearly HC Ethylene'!I134</f>
        <v>393700.42110314831</v>
      </c>
      <c r="AP134" s="130">
        <f>'[3]Yearly HC Ethylene'!J134</f>
        <v>393115.76087283902</v>
      </c>
      <c r="AQ134" s="130">
        <f>'[3]Yearly HC Ethylene'!K134</f>
        <v>393007.68493266503</v>
      </c>
      <c r="AR134" s="130">
        <f>'[3]Yearly HC Ethylene'!L134</f>
        <v>393441.1857812294</v>
      </c>
      <c r="AS134" s="130">
        <f>'[3]Yearly HC Ethylene'!M134</f>
        <v>394489.99976457388</v>
      </c>
      <c r="AT134" s="130">
        <f>'[3]Yearly HC Ethylene'!N134</f>
        <v>396237.78417635546</v>
      </c>
      <c r="AU134" s="130">
        <f>'[3]Yearly HC Ethylene'!O134</f>
        <v>398779.4528793511</v>
      </c>
      <c r="AV134" s="130">
        <f>'[3]Yearly HC Ethylene'!P134</f>
        <v>402222.69179836038</v>
      </c>
      <c r="AW134" s="130">
        <f>'[3]Yearly HC Ethylene'!Q134</f>
        <v>406689.67851012561</v>
      </c>
      <c r="AX134" s="130">
        <f>'[3]Yearly HC Ethylene'!R134</f>
        <v>412319.03341869405</v>
      </c>
      <c r="AY134" s="130">
        <f>'[3]Yearly HC Ethylene'!S134</f>
        <v>419268.03370694409</v>
      </c>
      <c r="AZ134" s="130">
        <f>'[3]Yearly HC Ethylene'!T134</f>
        <v>427715.12545590533</v>
      </c>
      <c r="BA134" s="130">
        <f>'[3]Yearly HC Ethylene'!U134</f>
        <v>437862.77409023175</v>
      </c>
      <c r="BB134" s="130">
        <f>'[3]Yearly HC Ethylene'!V134</f>
        <v>449940.69871691952</v>
      </c>
      <c r="BC134" s="130">
        <f>'[3]Yearly HC Ethylene'!W134</f>
        <v>464209.54206156771</v>
      </c>
      <c r="BD134" s="130">
        <f>'[3]Yearly HC Ethylene'!X134</f>
        <v>480965.034670275</v>
      </c>
      <c r="BE134" s="130">
        <f>'[3]Yearly HC Ethylene'!Y134</f>
        <v>500473.0735719254</v>
      </c>
      <c r="BF134" s="130">
        <f>'[3]Yearly HC Ethylene'!Z134</f>
        <v>523184.92651954503</v>
      </c>
      <c r="BG134" s="130">
        <f>'[3]Yearly HC Ethylene'!AA134</f>
        <v>549532.59198374511</v>
      </c>
      <c r="BH134" s="130">
        <f>'[3]Yearly HC Ethylene'!AB134</f>
        <v>580006.2295360174</v>
      </c>
      <c r="BI134" s="130">
        <f>'[3]Yearly HC Ethylene'!AC134</f>
        <v>615161.99236810161</v>
      </c>
      <c r="BJ134" s="130">
        <f>'[3]Yearly HC Ethylene'!AD134</f>
        <v>655630.9147113706</v>
      </c>
      <c r="BK134" s="130">
        <f>'[3]Yearly HC Ethylene'!AE134</f>
        <v>702128.99623519357</v>
      </c>
      <c r="BL134" s="130">
        <f>'[3]Yearly HC Ethylene'!AF134</f>
        <v>755468.64463917387</v>
      </c>
      <c r="BM134" s="130">
        <f>'[3]Yearly HC Ethylene'!AG134</f>
        <v>816571.65936742513</v>
      </c>
      <c r="BN134" s="130">
        <f>'[3]Yearly HC Ethylene'!AH134</f>
        <v>886483.96401078755</v>
      </c>
      <c r="BO134" s="126"/>
      <c r="BP134" s="130">
        <f t="shared" si="116"/>
        <v>2533640.4316738104</v>
      </c>
      <c r="BQ134" s="130">
        <f t="shared" si="117"/>
        <v>2535720.617215184</v>
      </c>
      <c r="BR134" s="130">
        <f t="shared" si="118"/>
        <v>2502271.8022946669</v>
      </c>
      <c r="BS134" s="130">
        <f t="shared" si="119"/>
        <v>2469285.4039470609</v>
      </c>
      <c r="BT134" s="130">
        <f t="shared" si="120"/>
        <v>2436806.0465939026</v>
      </c>
      <c r="BU134" s="130">
        <f t="shared" si="121"/>
        <v>2404883.9452154115</v>
      </c>
      <c r="BV134" s="130">
        <f t="shared" si="122"/>
        <v>2370892.0195713481</v>
      </c>
      <c r="BW134" s="130">
        <f t="shared" si="123"/>
        <v>2337643.0182947442</v>
      </c>
      <c r="BX134" s="130">
        <f t="shared" si="124"/>
        <v>2305207.877430317</v>
      </c>
      <c r="BY134" s="130">
        <f t="shared" si="125"/>
        <v>2273666.679304915</v>
      </c>
      <c r="BZ134" s="130">
        <f t="shared" si="126"/>
        <v>2243109.8525836077</v>
      </c>
      <c r="CA134" s="130">
        <f t="shared" si="127"/>
        <v>2208834.4639556697</v>
      </c>
      <c r="CB134" s="130">
        <f t="shared" si="128"/>
        <v>2175887.9458767665</v>
      </c>
      <c r="CC134" s="130">
        <f t="shared" si="129"/>
        <v>2144398.8780872263</v>
      </c>
      <c r="CD134" s="130">
        <f t="shared" si="130"/>
        <v>2114512.8344323719</v>
      </c>
      <c r="CE134" s="130">
        <f t="shared" si="131"/>
        <v>2086394.6270938786</v>
      </c>
      <c r="CF134" s="130">
        <f t="shared" si="132"/>
        <v>2056177.2787077236</v>
      </c>
      <c r="CG134" s="130">
        <f t="shared" si="133"/>
        <v>2028242.7048231522</v>
      </c>
      <c r="CH134" s="130">
        <f t="shared" si="134"/>
        <v>2002828.2198895272</v>
      </c>
      <c r="CI134" s="130">
        <f t="shared" si="135"/>
        <v>1980202.8074950988</v>
      </c>
      <c r="CJ134" s="130">
        <f t="shared" si="136"/>
        <v>1960671.3246134587</v>
      </c>
      <c r="CK134" s="130">
        <f t="shared" si="137"/>
        <v>1941468.2521384778</v>
      </c>
      <c r="CL134" s="130">
        <f t="shared" si="138"/>
        <v>1926196.3562233867</v>
      </c>
      <c r="CM134" s="130">
        <f t="shared" si="139"/>
        <v>1915297.9070435949</v>
      </c>
      <c r="CN134" s="130">
        <f t="shared" si="140"/>
        <v>1909274.3325934047</v>
      </c>
      <c r="CO134" s="130">
        <f t="shared" si="141"/>
        <v>1908694.1044363645</v>
      </c>
      <c r="CP134" s="130">
        <f t="shared" si="142"/>
        <v>1912874.2246991249</v>
      </c>
      <c r="CQ134" s="130">
        <f t="shared" si="143"/>
        <v>1923916.7528909743</v>
      </c>
      <c r="CR134" s="130">
        <f t="shared" si="144"/>
        <v>1942649.0871774284</v>
      </c>
      <c r="CS134" s="130">
        <f t="shared" si="145"/>
        <v>1970009.3264552206</v>
      </c>
      <c r="CT134" s="130">
        <f t="shared" si="146"/>
        <v>2007061.0737080681</v>
      </c>
    </row>
    <row r="135" spans="1:98">
      <c r="A135" s="25"/>
      <c r="B135" s="28" t="s">
        <v>69</v>
      </c>
      <c r="C135" s="40" t="s">
        <v>197</v>
      </c>
      <c r="D135" s="134">
        <f>'[2]Yearly HC Ethylene'!D135</f>
        <v>0</v>
      </c>
      <c r="E135" s="134">
        <f>'[2]Yearly HC Ethylene'!E135</f>
        <v>9047.1233987724409</v>
      </c>
      <c r="F135" s="134">
        <f>'[2]Yearly HC Ethylene'!F135</f>
        <v>18053.931875015056</v>
      </c>
      <c r="G135" s="134">
        <f>'[2]Yearly HC Ethylene'!G135</f>
        <v>27020.559335013459</v>
      </c>
      <c r="H135" s="134">
        <f>'[2]Yearly HC Ethylene'!H135</f>
        <v>35947.139290307096</v>
      </c>
      <c r="I135" s="134">
        <f>'[2]Yearly HC Ethylene'!I135</f>
        <v>44833.804858779666</v>
      </c>
      <c r="J135" s="134">
        <f>'[2]Yearly HC Ethylene'!J135</f>
        <v>52824.604359560093</v>
      </c>
      <c r="K135" s="134">
        <f>'[2]Yearly HC Ethylene'!K135</f>
        <v>60659.499036219466</v>
      </c>
      <c r="L135" s="134">
        <f>'[2]Yearly HC Ethylene'!L135</f>
        <v>68339.403276394994</v>
      </c>
      <c r="M135" s="134">
        <f>'[2]Yearly HC Ethylene'!M135</f>
        <v>75865.227605372085</v>
      </c>
      <c r="N135" s="134">
        <f>'[2]Yearly HC Ethylene'!N135</f>
        <v>83237.878699972294</v>
      </c>
      <c r="O135" s="134">
        <f>'[2]Yearly HC Ethylene'!O135</f>
        <v>87617.396430934517</v>
      </c>
      <c r="P135" s="134">
        <f>'[2]Yearly HC Ethylene'!P135</f>
        <v>91897.04502696378</v>
      </c>
      <c r="Q135" s="134">
        <f>'[2]Yearly HC Ethylene'!Q135</f>
        <v>96077.420151120226</v>
      </c>
      <c r="R135" s="134">
        <f>'[2]Yearly HC Ethylene'!R135</f>
        <v>100159.11493453762</v>
      </c>
      <c r="S135" s="134">
        <f>'[2]Yearly HC Ethylene'!S135</f>
        <v>104142.7199855581</v>
      </c>
      <c r="T135" s="134">
        <f>'[2]Yearly HC Ethylene'!T135</f>
        <v>108028.82339883537</v>
      </c>
      <c r="U135" s="134">
        <f>'[2]Yearly HC Ethylene'!U135</f>
        <v>111818.01076440982</v>
      </c>
      <c r="V135" s="134">
        <f>'[2]Yearly HC Ethylene'!V135</f>
        <v>115510.86517675268</v>
      </c>
      <c r="W135" s="134">
        <f>'[2]Yearly HC Ethylene'!W135</f>
        <v>119107.96724378105</v>
      </c>
      <c r="X135" s="134">
        <f>'[2]Yearly HC Ethylene'!X135</f>
        <v>122609.89509584373</v>
      </c>
      <c r="Y135" s="134">
        <f>'[2]Yearly HC Ethylene'!Y135</f>
        <v>128866.06537833417</v>
      </c>
      <c r="Z135" s="134">
        <f>'[2]Yearly HC Ethylene'!Z135</f>
        <v>134973.68045505771</v>
      </c>
      <c r="AA135" s="134">
        <f>'[2]Yearly HC Ethylene'!AA135</f>
        <v>140933.63056296692</v>
      </c>
      <c r="AB135" s="134">
        <f>'[2]Yearly HC Ethylene'!AB135</f>
        <v>146746.80214781512</v>
      </c>
      <c r="AC135" s="134">
        <f>'[2]Yearly HC Ethylene'!AC135</f>
        <v>152414.07787784719</v>
      </c>
      <c r="AD135" s="134">
        <f>'[2]Yearly HC Ethylene'!AD135</f>
        <v>157882.01452918802</v>
      </c>
      <c r="AE135" s="134">
        <f>'[2]Yearly HC Ethylene'!AE135</f>
        <v>163202.4538637597</v>
      </c>
      <c r="AF135" s="134">
        <f>'[2]Yearly HC Ethylene'!AF135</f>
        <v>168376.29031586478</v>
      </c>
      <c r="AG135" s="134">
        <f>'[2]Yearly HC Ethylene'!AG135</f>
        <v>173404.41449382217</v>
      </c>
      <c r="AH135" s="134">
        <f>'[2]Yearly HC Ethylene'!AH135</f>
        <v>178287.71319381584</v>
      </c>
      <c r="AI135" s="126"/>
      <c r="AJ135" s="134">
        <f>'[3]Yearly HC Ethylene'!D135</f>
        <v>0</v>
      </c>
      <c r="AK135" s="134">
        <f>'[3]Yearly HC Ethylene'!E135</f>
        <v>1010.8761175007676</v>
      </c>
      <c r="AL135" s="134">
        <f>'[3]Yearly HC Ethylene'!F135</f>
        <v>2021.7522350015352</v>
      </c>
      <c r="AM135" s="134">
        <f>'[3]Yearly HC Ethylene'!G135</f>
        <v>3032.6283525023064</v>
      </c>
      <c r="AN135" s="134">
        <f>'[3]Yearly HC Ethylene'!H135</f>
        <v>4043.5044700030739</v>
      </c>
      <c r="AO135" s="134">
        <f>'[3]Yearly HC Ethylene'!I135</f>
        <v>5054.3805875038415</v>
      </c>
      <c r="AP135" s="134">
        <f>'[3]Yearly HC Ethylene'!J135</f>
        <v>5885.4651898132179</v>
      </c>
      <c r="AQ135" s="134">
        <f>'[3]Yearly HC Ethylene'!K135</f>
        <v>6703.2062273715965</v>
      </c>
      <c r="AR135" s="134">
        <f>'[3]Yearly HC Ethylene'!L135</f>
        <v>7507.6037001789591</v>
      </c>
      <c r="AS135" s="134">
        <f>'[3]Yearly HC Ethylene'!M135</f>
        <v>8298.6576082353058</v>
      </c>
      <c r="AT135" s="134">
        <f>'[3]Yearly HC Ethylene'!N135</f>
        <v>9076.3679515406511</v>
      </c>
      <c r="AU135" s="134">
        <f>'[3]Yearly HC Ethylene'!O135</f>
        <v>10720.563394913246</v>
      </c>
      <c r="AV135" s="134">
        <f>'[3]Yearly HC Ethylene'!P135</f>
        <v>12339.322667979231</v>
      </c>
      <c r="AW135" s="134">
        <f>'[3]Yearly HC Ethylene'!Q135</f>
        <v>13932.645770738589</v>
      </c>
      <c r="AX135" s="134">
        <f>'[3]Yearly HC Ethylene'!R135</f>
        <v>15500.532703191351</v>
      </c>
      <c r="AY135" s="134">
        <f>'[3]Yearly HC Ethylene'!S135</f>
        <v>17042.983465337489</v>
      </c>
      <c r="AZ135" s="134">
        <f>'[3]Yearly HC Ethylene'!T135</f>
        <v>18559.998057177025</v>
      </c>
      <c r="BA135" s="134">
        <f>'[3]Yearly HC Ethylene'!U135</f>
        <v>20051.576478709929</v>
      </c>
      <c r="BB135" s="134">
        <f>'[3]Yearly HC Ethylene'!V135</f>
        <v>21517.718729936238</v>
      </c>
      <c r="BC135" s="134">
        <f>'[3]Yearly HC Ethylene'!W135</f>
        <v>22958.42481085593</v>
      </c>
      <c r="BD135" s="134">
        <f>'[3]Yearly HC Ethylene'!X135</f>
        <v>24373.694721469004</v>
      </c>
      <c r="BE135" s="134">
        <f>'[3]Yearly HC Ethylene'!Y135</f>
        <v>27094.327036819883</v>
      </c>
      <c r="BF135" s="134">
        <f>'[3]Yearly HC Ethylene'!Z135</f>
        <v>29769.882594665392</v>
      </c>
      <c r="BG135" s="134">
        <f>'[3]Yearly HC Ethylene'!AA135</f>
        <v>32400.361395005482</v>
      </c>
      <c r="BH135" s="134">
        <f>'[3]Yearly HC Ethylene'!AB135</f>
        <v>34985.763437840185</v>
      </c>
      <c r="BI135" s="134">
        <f>'[3]Yearly HC Ethylene'!AC135</f>
        <v>37526.088723169509</v>
      </c>
      <c r="BJ135" s="134">
        <f>'[3]Yearly HC Ethylene'!AD135</f>
        <v>40007.12847012245</v>
      </c>
      <c r="BK135" s="134">
        <f>'[3]Yearly HC Ethylene'!AE135</f>
        <v>42441.725497221356</v>
      </c>
      <c r="BL135" s="134">
        <f>'[3]Yearly HC Ethylene'!AF135</f>
        <v>44829.879804466225</v>
      </c>
      <c r="BM135" s="134">
        <f>'[3]Yearly HC Ethylene'!AG135</f>
        <v>47171.591391857059</v>
      </c>
      <c r="BN135" s="134">
        <f>'[3]Yearly HC Ethylene'!AH135</f>
        <v>49466.860259393827</v>
      </c>
      <c r="BO135" s="126"/>
      <c r="BP135" s="134">
        <f t="shared" si="116"/>
        <v>0</v>
      </c>
      <c r="BQ135" s="134">
        <f t="shared" si="117"/>
        <v>10057.999516273208</v>
      </c>
      <c r="BR135" s="134">
        <f t="shared" si="118"/>
        <v>20075.684110016591</v>
      </c>
      <c r="BS135" s="134">
        <f t="shared" si="119"/>
        <v>30053.187687515765</v>
      </c>
      <c r="BT135" s="134">
        <f t="shared" si="120"/>
        <v>39990.643760310166</v>
      </c>
      <c r="BU135" s="134">
        <f t="shared" si="121"/>
        <v>49888.185446283504</v>
      </c>
      <c r="BV135" s="134">
        <f t="shared" si="122"/>
        <v>58710.069549373307</v>
      </c>
      <c r="BW135" s="134">
        <f t="shared" si="123"/>
        <v>67362.705263591066</v>
      </c>
      <c r="BX135" s="134">
        <f t="shared" si="124"/>
        <v>75847.006976573961</v>
      </c>
      <c r="BY135" s="134">
        <f t="shared" si="125"/>
        <v>84163.885213607398</v>
      </c>
      <c r="BZ135" s="134">
        <f t="shared" si="126"/>
        <v>92314.246651512949</v>
      </c>
      <c r="CA135" s="134">
        <f t="shared" si="127"/>
        <v>98337.959825847764</v>
      </c>
      <c r="CB135" s="134">
        <f t="shared" si="128"/>
        <v>104236.36769494301</v>
      </c>
      <c r="CC135" s="134">
        <f t="shared" si="129"/>
        <v>110010.06592185881</v>
      </c>
      <c r="CD135" s="134">
        <f t="shared" si="130"/>
        <v>115659.64763772897</v>
      </c>
      <c r="CE135" s="134">
        <f t="shared" si="131"/>
        <v>121185.70345089558</v>
      </c>
      <c r="CF135" s="134">
        <f t="shared" si="132"/>
        <v>126588.8214560124</v>
      </c>
      <c r="CG135" s="134">
        <f t="shared" si="133"/>
        <v>131869.58724311975</v>
      </c>
      <c r="CH135" s="134">
        <f t="shared" si="134"/>
        <v>137028.5839066889</v>
      </c>
      <c r="CI135" s="134">
        <f t="shared" si="135"/>
        <v>142066.39205463699</v>
      </c>
      <c r="CJ135" s="134">
        <f t="shared" si="136"/>
        <v>146983.58981731275</v>
      </c>
      <c r="CK135" s="134">
        <f t="shared" si="137"/>
        <v>155960.39241515406</v>
      </c>
      <c r="CL135" s="134">
        <f t="shared" si="138"/>
        <v>164743.5630497231</v>
      </c>
      <c r="CM135" s="134">
        <f t="shared" si="139"/>
        <v>173333.99195797241</v>
      </c>
      <c r="CN135" s="134">
        <f t="shared" si="140"/>
        <v>181732.56558565531</v>
      </c>
      <c r="CO135" s="134">
        <f t="shared" si="141"/>
        <v>189940.16660101671</v>
      </c>
      <c r="CP135" s="134">
        <f t="shared" si="142"/>
        <v>197889.14299931045</v>
      </c>
      <c r="CQ135" s="134">
        <f t="shared" si="143"/>
        <v>205644.17936098104</v>
      </c>
      <c r="CR135" s="134">
        <f t="shared" si="144"/>
        <v>213206.17012033099</v>
      </c>
      <c r="CS135" s="134">
        <f t="shared" si="145"/>
        <v>220576.00588567922</v>
      </c>
      <c r="CT135" s="134">
        <f t="shared" si="146"/>
        <v>227754.57345320965</v>
      </c>
    </row>
    <row r="136" spans="1:98" outlineLevel="1">
      <c r="A136"/>
      <c r="B136" t="s">
        <v>74</v>
      </c>
      <c r="C136" s="5" t="s">
        <v>197</v>
      </c>
      <c r="D136" s="126">
        <f>'[2]Yearly HC Ethylene'!D136</f>
        <v>0</v>
      </c>
      <c r="E136" s="126">
        <f>'[2]Yearly HC Ethylene'!E136</f>
        <v>1048.6591751904161</v>
      </c>
      <c r="F136" s="126">
        <f>'[2]Yearly HC Ethylene'!F136</f>
        <v>2045.6231677562027</v>
      </c>
      <c r="G136" s="126">
        <f>'[2]Yearly HC Ethylene'!G136</f>
        <v>2990.5527187788539</v>
      </c>
      <c r="H136" s="126">
        <f>'[2]Yearly HC Ethylene'!H136</f>
        <v>3883.1130308113061</v>
      </c>
      <c r="I136" s="126">
        <f>'[2]Yearly HC Ethylene'!I136</f>
        <v>4722.9737406015556</v>
      </c>
      <c r="J136" s="126">
        <f>'[2]Yearly HC Ethylene'!J136</f>
        <v>5509.8088919424699</v>
      </c>
      <c r="K136" s="126">
        <f>'[2]Yearly HC Ethylene'!K136</f>
        <v>6243.2969086474623</v>
      </c>
      <c r="L136" s="126">
        <f>'[2]Yearly HC Ethylene'!L136</f>
        <v>6923.1205676512182</v>
      </c>
      <c r="M136" s="126">
        <f>'[2]Yearly HC Ethylene'!M136</f>
        <v>7548.9669722353428</v>
      </c>
      <c r="N136" s="126">
        <f>'[2]Yearly HC Ethylene'!N136</f>
        <v>8120.5275253780856</v>
      </c>
      <c r="O136" s="126">
        <f>'[2]Yearly HC Ethylene'!O136</f>
        <v>7117.9521711528796</v>
      </c>
      <c r="P136" s="126">
        <f>'[2]Yearly HC Ethylene'!P136</f>
        <v>6300.6882653494467</v>
      </c>
      <c r="Q136" s="126">
        <f>'[2]Yearly HC Ethylene'!Q136</f>
        <v>5301.0265513014674</v>
      </c>
      <c r="R136" s="126">
        <f>'[2]Yearly HC Ethylene'!R136</f>
        <v>4286.4314535920639</v>
      </c>
      <c r="S136" s="126">
        <f>'[2]Yearly HC Ethylene'!S136</f>
        <v>3256.8895845051375</v>
      </c>
      <c r="T136" s="126">
        <f>'[2]Yearly HC Ethylene'!T136</f>
        <v>2212.3881533257227</v>
      </c>
      <c r="U136" s="126">
        <f>'[2]Yearly HC Ethylene'!U136</f>
        <v>1152.9149621262004</v>
      </c>
      <c r="V136" s="126">
        <f>'[2]Yearly HC Ethylene'!V136</f>
        <v>78.458401572970615</v>
      </c>
      <c r="W136" s="126">
        <f>'[2]Yearly HC Ethylene'!W136</f>
        <v>-1010.9925532459602</v>
      </c>
      <c r="X136" s="126">
        <f>'[2]Yearly HC Ethylene'!X136</f>
        <v>-2115.4483469731495</v>
      </c>
      <c r="Y136" s="126">
        <f>'[2]Yearly HC Ethylene'!Y136</f>
        <v>-2895.2380573419068</v>
      </c>
      <c r="Z136" s="126">
        <f>'[2]Yearly HC Ethylene'!Z136</f>
        <v>-3670.9993677886305</v>
      </c>
      <c r="AA136" s="126">
        <f>'[2]Yearly HC Ethylene'!AA136</f>
        <v>-4458.0583422730779</v>
      </c>
      <c r="AB136" s="126">
        <f>'[2]Yearly HC Ethylene'!AB136</f>
        <v>-5256.4236064150828</v>
      </c>
      <c r="AC136" s="126">
        <f>'[2]Yearly HC Ethylene'!AC136</f>
        <v>-6066.1033466104745</v>
      </c>
      <c r="AD136" s="126">
        <f>'[2]Yearly HC Ethylene'!AD136</f>
        <v>-6887.1053131527515</v>
      </c>
      <c r="AE136" s="126">
        <f>'[2]Yearly HC Ethylene'!AE136</f>
        <v>-7719.4368233393616</v>
      </c>
      <c r="AF136" s="126">
        <f>'[2]Yearly HC Ethylene'!AF136</f>
        <v>-8563.1047645627332</v>
      </c>
      <c r="AG136" s="126">
        <f>'[2]Yearly HC Ethylene'!AG136</f>
        <v>-9418.1155973860295</v>
      </c>
      <c r="AH136" s="126">
        <f>'[2]Yearly HC Ethylene'!AH136</f>
        <v>-10284.475358603693</v>
      </c>
      <c r="AI136" s="126"/>
      <c r="AJ136" s="126">
        <f>'[3]Yearly HC Ethylene'!D136</f>
        <v>0</v>
      </c>
      <c r="AK136" s="126">
        <f>'[3]Yearly HC Ethylene'!E136</f>
        <v>315.12656779113604</v>
      </c>
      <c r="AL136" s="126">
        <f>'[3]Yearly HC Ethylene'!F136</f>
        <v>613.66022947137753</v>
      </c>
      <c r="AM136" s="126">
        <f>'[3]Yearly HC Ethylene'!G136</f>
        <v>895.689304434316</v>
      </c>
      <c r="AN136" s="126">
        <f>'[3]Yearly HC Ethylene'!H136</f>
        <v>1161.302112073543</v>
      </c>
      <c r="AO136" s="126">
        <f>'[3]Yearly HC Ethylene'!I136</f>
        <v>1410.5869717826499</v>
      </c>
      <c r="AP136" s="126">
        <f>'[3]Yearly HC Ethylene'!J136</f>
        <v>1643.6322029552248</v>
      </c>
      <c r="AQ136" s="126">
        <f>'[3]Yearly HC Ethylene'!K136</f>
        <v>1860.5261249848663</v>
      </c>
      <c r="AR136" s="126">
        <f>'[3]Yearly HC Ethylene'!L136</f>
        <v>2061.3570572651588</v>
      </c>
      <c r="AS136" s="126">
        <f>'[3]Yearly HC Ethylene'!M136</f>
        <v>2246.2133191896937</v>
      </c>
      <c r="AT136" s="126">
        <f>'[3]Yearly HC Ethylene'!N136</f>
        <v>2415.1832301520735</v>
      </c>
      <c r="AU136" s="126">
        <f>'[3]Yearly HC Ethylene'!O136</f>
        <v>2955.9224442510131</v>
      </c>
      <c r="AV136" s="126">
        <f>'[3]Yearly HC Ethylene'!P136</f>
        <v>3518.8035461452964</v>
      </c>
      <c r="AW136" s="126">
        <f>'[3]Yearly HC Ethylene'!Q136</f>
        <v>3927.9475065974657</v>
      </c>
      <c r="AX136" s="126">
        <f>'[3]Yearly HC Ethylene'!R136</f>
        <v>4273.3900840092538</v>
      </c>
      <c r="AY136" s="126">
        <f>'[3]Yearly HC Ethylene'!S136</f>
        <v>4555.498304722958</v>
      </c>
      <c r="AZ136" s="126">
        <f>'[3]Yearly HC Ethylene'!T136</f>
        <v>4774.6391950808829</v>
      </c>
      <c r="BA136" s="126">
        <f>'[3]Yearly HC Ethylene'!U136</f>
        <v>4931.1797814253187</v>
      </c>
      <c r="BB136" s="126">
        <f>'[3]Yearly HC Ethylene'!V136</f>
        <v>5025.4870900985879</v>
      </c>
      <c r="BC136" s="126">
        <f>'[3]Yearly HC Ethylene'!W136</f>
        <v>5057.9281474429808</v>
      </c>
      <c r="BD136" s="126">
        <f>'[3]Yearly HC Ethylene'!X136</f>
        <v>5028.8699798007874</v>
      </c>
      <c r="BE136" s="126">
        <f>'[3]Yearly HC Ethylene'!Y136</f>
        <v>4976.6903970461935</v>
      </c>
      <c r="BF136" s="126">
        <f>'[3]Yearly HC Ethylene'!Z136</f>
        <v>5204.2013556586535</v>
      </c>
      <c r="BG136" s="126">
        <f>'[3]Yearly HC Ethylene'!AA136</f>
        <v>5331.5996844516667</v>
      </c>
      <c r="BH136" s="126">
        <f>'[3]Yearly HC Ethylene'!AB136</f>
        <v>5359.48285982163</v>
      </c>
      <c r="BI136" s="126">
        <f>'[3]Yearly HC Ethylene'!AC136</f>
        <v>5288.4483581649038</v>
      </c>
      <c r="BJ136" s="126">
        <f>'[3]Yearly HC Ethylene'!AD136</f>
        <v>5119.0936558778631</v>
      </c>
      <c r="BK136" s="126">
        <f>'[3]Yearly HC Ethylene'!AE136</f>
        <v>4852.0162293568937</v>
      </c>
      <c r="BL136" s="126">
        <f>'[3]Yearly HC Ethylene'!AF136</f>
        <v>4487.8135549983563</v>
      </c>
      <c r="BM136" s="126">
        <f>'[3]Yearly HC Ethylene'!AG136</f>
        <v>4027.0831091986474</v>
      </c>
      <c r="BN136" s="126">
        <f>'[3]Yearly HC Ethylene'!AH136</f>
        <v>3470.4223683541495</v>
      </c>
      <c r="BO136" s="126"/>
      <c r="BP136" s="126">
        <f t="shared" si="116"/>
        <v>0</v>
      </c>
      <c r="BQ136" s="126">
        <f t="shared" si="117"/>
        <v>1363.7857429815522</v>
      </c>
      <c r="BR136" s="126">
        <f t="shared" si="118"/>
        <v>2659.2833972275803</v>
      </c>
      <c r="BS136" s="126">
        <f t="shared" si="119"/>
        <v>3886.2420232131699</v>
      </c>
      <c r="BT136" s="126">
        <f t="shared" si="120"/>
        <v>5044.415142884849</v>
      </c>
      <c r="BU136" s="126">
        <f t="shared" si="121"/>
        <v>6133.5607123842055</v>
      </c>
      <c r="BV136" s="126">
        <f t="shared" si="122"/>
        <v>7153.4410948976947</v>
      </c>
      <c r="BW136" s="126">
        <f t="shared" si="123"/>
        <v>8103.8230336323286</v>
      </c>
      <c r="BX136" s="126">
        <f t="shared" si="124"/>
        <v>8984.477624916377</v>
      </c>
      <c r="BY136" s="126">
        <f t="shared" si="125"/>
        <v>9795.1802914250366</v>
      </c>
      <c r="BZ136" s="126">
        <f t="shared" si="126"/>
        <v>10535.710755530159</v>
      </c>
      <c r="CA136" s="126">
        <f t="shared" si="127"/>
        <v>10073.874615403893</v>
      </c>
      <c r="CB136" s="126">
        <f t="shared" si="128"/>
        <v>9819.4918114947432</v>
      </c>
      <c r="CC136" s="126">
        <f t="shared" si="129"/>
        <v>9228.9740578989331</v>
      </c>
      <c r="CD136" s="126">
        <f t="shared" si="130"/>
        <v>8559.8215376013177</v>
      </c>
      <c r="CE136" s="126">
        <f t="shared" si="131"/>
        <v>7812.3878892280954</v>
      </c>
      <c r="CF136" s="126">
        <f t="shared" si="132"/>
        <v>6987.0273484066056</v>
      </c>
      <c r="CG136" s="126">
        <f t="shared" si="133"/>
        <v>6084.0947435515191</v>
      </c>
      <c r="CH136" s="126">
        <f t="shared" si="134"/>
        <v>5103.9454916715586</v>
      </c>
      <c r="CI136" s="126">
        <f t="shared" si="135"/>
        <v>4046.9355941970207</v>
      </c>
      <c r="CJ136" s="126">
        <f t="shared" si="136"/>
        <v>2913.4216328276379</v>
      </c>
      <c r="CK136" s="126">
        <f t="shared" si="137"/>
        <v>2081.4523397042867</v>
      </c>
      <c r="CL136" s="126">
        <f t="shared" si="138"/>
        <v>1533.201987870023</v>
      </c>
      <c r="CM136" s="126">
        <f t="shared" si="139"/>
        <v>873.54134217858882</v>
      </c>
      <c r="CN136" s="126">
        <f t="shared" si="140"/>
        <v>103.05925340654721</v>
      </c>
      <c r="CO136" s="126">
        <f t="shared" si="141"/>
        <v>-777.65498844557078</v>
      </c>
      <c r="CP136" s="126">
        <f t="shared" si="142"/>
        <v>-1768.0116572748884</v>
      </c>
      <c r="CQ136" s="126">
        <f t="shared" si="143"/>
        <v>-2867.4205939824678</v>
      </c>
      <c r="CR136" s="126">
        <f t="shared" si="144"/>
        <v>-4075.2912095643769</v>
      </c>
      <c r="CS136" s="126">
        <f t="shared" si="145"/>
        <v>-5391.0324881873821</v>
      </c>
      <c r="CT136" s="126">
        <f t="shared" si="146"/>
        <v>-6814.0529902495437</v>
      </c>
    </row>
    <row r="137" spans="1:98" outlineLevel="1">
      <c r="A137"/>
      <c r="B137" t="s">
        <v>78</v>
      </c>
      <c r="C137" s="5" t="s">
        <v>197</v>
      </c>
      <c r="D137" s="126">
        <f>'[2]Yearly HC Ethylene'!D137</f>
        <v>0</v>
      </c>
      <c r="E137" s="126">
        <f>'[2]Yearly HC Ethylene'!E137</f>
        <v>871.15927905129615</v>
      </c>
      <c r="F137" s="126">
        <f>'[2]Yearly HC Ethylene'!F137</f>
        <v>1723.0875492767586</v>
      </c>
      <c r="G137" s="126">
        <f>'[2]Yearly HC Ethylene'!G137</f>
        <v>2555.8994358607547</v>
      </c>
      <c r="H137" s="126">
        <f>'[2]Yearly HC Ethylene'!H137</f>
        <v>3369.70907664481</v>
      </c>
      <c r="I137" s="126">
        <f>'[2]Yearly HC Ethylene'!I137</f>
        <v>4164.6301238862052</v>
      </c>
      <c r="J137" s="126">
        <f>'[2]Yearly HC Ethylene'!J137</f>
        <v>4788.1057754590774</v>
      </c>
      <c r="K137" s="126">
        <f>'[2]Yearly HC Ethylene'!K137</f>
        <v>5346.1062460657304</v>
      </c>
      <c r="L137" s="126">
        <f>'[2]Yearly HC Ethylene'!L137</f>
        <v>5840.463376093192</v>
      </c>
      <c r="M137" s="126">
        <f>'[2]Yearly HC Ethylene'!M137</f>
        <v>6272.9947178156644</v>
      </c>
      <c r="N137" s="126">
        <f>'[2]Yearly HC Ethylene'!N137</f>
        <v>6645.503610802064</v>
      </c>
      <c r="O137" s="126">
        <f>'[2]Yearly HC Ethylene'!O137</f>
        <v>6752.1420011496366</v>
      </c>
      <c r="P137" s="126">
        <f>'[2]Yearly HC Ethylene'!P137</f>
        <v>6822.8270451794051</v>
      </c>
      <c r="Q137" s="126">
        <f>'[2]Yearly HC Ethylene'!Q137</f>
        <v>6858.73034479544</v>
      </c>
      <c r="R137" s="126">
        <f>'[2]Yearly HC Ethylene'!R137</f>
        <v>6861.0142028468781</v>
      </c>
      <c r="S137" s="126">
        <f>'[2]Yearly HC Ethylene'!S137</f>
        <v>6830.8316725280038</v>
      </c>
      <c r="T137" s="126">
        <f>'[2]Yearly HC Ethylene'!T137</f>
        <v>6862.6471218193383</v>
      </c>
      <c r="U137" s="126">
        <f>'[2]Yearly HC Ethylene'!U137</f>
        <v>6870.7884001670536</v>
      </c>
      <c r="V137" s="126">
        <f>'[2]Yearly HC Ethylene'!V137</f>
        <v>6856.0642375445523</v>
      </c>
      <c r="W137" s="126">
        <f>'[2]Yearly HC Ethylene'!W137</f>
        <v>6819.2769133065076</v>
      </c>
      <c r="X137" s="126">
        <f>'[2]Yearly HC Ethylene'!X137</f>
        <v>6761.2222905202734</v>
      </c>
      <c r="Y137" s="126">
        <f>'[2]Yearly HC Ethylene'!Y137</f>
        <v>6821.521340684847</v>
      </c>
      <c r="Z137" s="126">
        <f>'[2]Yearly HC Ethylene'!Z137</f>
        <v>6847.8683289665887</v>
      </c>
      <c r="AA137" s="126">
        <f>'[2]Yearly HC Ethylene'!AA137</f>
        <v>6841.4794834820814</v>
      </c>
      <c r="AB137" s="126">
        <f>'[2]Yearly HC Ethylene'!AB137</f>
        <v>6803.5612827033619</v>
      </c>
      <c r="AC137" s="126">
        <f>'[2]Yearly HC Ethylene'!AC137</f>
        <v>6735.3105074469322</v>
      </c>
      <c r="AD137" s="126">
        <f>'[2]Yearly HC Ethylene'!AD137</f>
        <v>6571.7116899846305</v>
      </c>
      <c r="AE137" s="126">
        <f>'[2]Yearly HC Ethylene'!AE137</f>
        <v>6376.0505244217529</v>
      </c>
      <c r="AF137" s="126">
        <f>'[2]Yearly HC Ethylene'!AF137</f>
        <v>6149.7256797761838</v>
      </c>
      <c r="AG137" s="126">
        <f>'[2]Yearly HC Ethylene'!AG137</f>
        <v>5894.1244187933844</v>
      </c>
      <c r="AH137" s="126">
        <f>'[2]Yearly HC Ethylene'!AH137</f>
        <v>5610.6226591533004</v>
      </c>
      <c r="AI137" s="126"/>
      <c r="AJ137" s="126">
        <f>'[3]Yearly HC Ethylene'!D137</f>
        <v>0</v>
      </c>
      <c r="AK137" s="126">
        <f>'[3]Yearly HC Ethylene'!E137</f>
        <v>195.47002811687616</v>
      </c>
      <c r="AL137" s="126">
        <f>'[3]Yearly HC Ethylene'!F137</f>
        <v>387.13519199906568</v>
      </c>
      <c r="AM137" s="126">
        <f>'[3]Yearly HC Ethylene'!G137</f>
        <v>574.99549164657219</v>
      </c>
      <c r="AN137" s="126">
        <f>'[3]Yearly HC Ethylene'!H137</f>
        <v>759.05092705939296</v>
      </c>
      <c r="AO137" s="126">
        <f>'[3]Yearly HC Ethylene'!I137</f>
        <v>939.30149823752708</v>
      </c>
      <c r="AP137" s="126">
        <f>'[3]Yearly HC Ethylene'!J137</f>
        <v>917.94633498245094</v>
      </c>
      <c r="AQ137" s="126">
        <f>'[3]Yearly HC Ethylene'!K137</f>
        <v>882.11710341328853</v>
      </c>
      <c r="AR137" s="126">
        <f>'[3]Yearly HC Ethylene'!L137</f>
        <v>832.1665144445933</v>
      </c>
      <c r="AS137" s="126">
        <f>'[3]Yearly HC Ethylene'!M137</f>
        <v>768.44727899092413</v>
      </c>
      <c r="AT137" s="126">
        <f>'[3]Yearly HC Ethylene'!N137</f>
        <v>691.31210796683263</v>
      </c>
      <c r="AU137" s="126">
        <f>'[3]Yearly HC Ethylene'!O137</f>
        <v>762.38189567236532</v>
      </c>
      <c r="AV137" s="126">
        <f>'[3]Yearly HC Ethylene'!P137</f>
        <v>805.8041638650684</v>
      </c>
      <c r="AW137" s="126">
        <f>'[3]Yearly HC Ethylene'!Q137</f>
        <v>822.2512677258137</v>
      </c>
      <c r="AX137" s="126">
        <f>'[3]Yearly HC Ethylene'!R137</f>
        <v>812.39556243547122</v>
      </c>
      <c r="AY137" s="126">
        <f>'[3]Yearly HC Ethylene'!S137</f>
        <v>776.90940317491277</v>
      </c>
      <c r="AZ137" s="126">
        <f>'[3]Yearly HC Ethylene'!T137</f>
        <v>799.20801660027337</v>
      </c>
      <c r="BA137" s="126">
        <f>'[3]Yearly HC Ethylene'!U137</f>
        <v>802.89702028078045</v>
      </c>
      <c r="BB137" s="126">
        <f>'[3]Yearly HC Ethylene'!V137</f>
        <v>788.45076188448638</v>
      </c>
      <c r="BC137" s="126">
        <f>'[3]Yearly HC Ethylene'!W137</f>
        <v>756.34358907945443</v>
      </c>
      <c r="BD137" s="126">
        <f>'[3]Yearly HC Ethylene'!X137</f>
        <v>707.04984953373969</v>
      </c>
      <c r="BE137" s="126">
        <f>'[3]Yearly HC Ethylene'!Y137</f>
        <v>805.48538191870375</v>
      </c>
      <c r="BF137" s="126">
        <f>'[3]Yearly HC Ethylene'!Z137</f>
        <v>871.86939485696803</v>
      </c>
      <c r="BG137" s="126">
        <f>'[3]Yearly HC Ethylene'!AA137</f>
        <v>907.04250446914466</v>
      </c>
      <c r="BH137" s="126">
        <f>'[3]Yearly HC Ethylene'!AB137</f>
        <v>911.84532687584397</v>
      </c>
      <c r="BI137" s="126">
        <f>'[3]Yearly HC Ethylene'!AC137</f>
        <v>887.11847819767263</v>
      </c>
      <c r="BJ137" s="126">
        <f>'[3]Yearly HC Ethylene'!AD137</f>
        <v>772.67254101614071</v>
      </c>
      <c r="BK137" s="126">
        <f>'[3]Yearly HC Ethylene'!AE137</f>
        <v>625.88461496782566</v>
      </c>
      <c r="BL137" s="126">
        <f>'[3]Yearly HC Ethylene'!AF137</f>
        <v>447.76883784961683</v>
      </c>
      <c r="BM137" s="126">
        <f>'[3]Yearly HC Ethylene'!AG137</f>
        <v>239.3393474583936</v>
      </c>
      <c r="BN137" s="126">
        <f>'[3]Yearly HC Ethylene'!AH137</f>
        <v>-170.12277274079406</v>
      </c>
      <c r="BO137" s="126"/>
      <c r="BP137" s="126">
        <f t="shared" si="116"/>
        <v>0</v>
      </c>
      <c r="BQ137" s="126">
        <f t="shared" si="117"/>
        <v>1066.6293071681723</v>
      </c>
      <c r="BR137" s="126">
        <f t="shared" si="118"/>
        <v>2110.2227412758243</v>
      </c>
      <c r="BS137" s="126">
        <f t="shared" si="119"/>
        <v>3130.8949275073269</v>
      </c>
      <c r="BT137" s="126">
        <f t="shared" si="120"/>
        <v>4128.760003704203</v>
      </c>
      <c r="BU137" s="126">
        <f t="shared" si="121"/>
        <v>5103.9316221237323</v>
      </c>
      <c r="BV137" s="126">
        <f t="shared" si="122"/>
        <v>5706.0521104415284</v>
      </c>
      <c r="BW137" s="126">
        <f t="shared" si="123"/>
        <v>6228.2233494790189</v>
      </c>
      <c r="BX137" s="126">
        <f t="shared" si="124"/>
        <v>6672.6298905377853</v>
      </c>
      <c r="BY137" s="126">
        <f t="shared" si="125"/>
        <v>7041.4419968065886</v>
      </c>
      <c r="BZ137" s="126">
        <f t="shared" si="126"/>
        <v>7336.8157187688967</v>
      </c>
      <c r="CA137" s="126">
        <f t="shared" si="127"/>
        <v>7514.5238968220019</v>
      </c>
      <c r="CB137" s="126">
        <f t="shared" si="128"/>
        <v>7628.6312090444735</v>
      </c>
      <c r="CC137" s="126">
        <f t="shared" si="129"/>
        <v>7680.9816125212537</v>
      </c>
      <c r="CD137" s="126">
        <f t="shared" si="130"/>
        <v>7673.4097652823493</v>
      </c>
      <c r="CE137" s="126">
        <f t="shared" si="131"/>
        <v>7607.7410757029165</v>
      </c>
      <c r="CF137" s="126">
        <f t="shared" si="132"/>
        <v>7661.8551384196116</v>
      </c>
      <c r="CG137" s="126">
        <f t="shared" si="133"/>
        <v>7673.6854204478341</v>
      </c>
      <c r="CH137" s="126">
        <f t="shared" si="134"/>
        <v>7644.5149994290387</v>
      </c>
      <c r="CI137" s="126">
        <f t="shared" si="135"/>
        <v>7575.620502385962</v>
      </c>
      <c r="CJ137" s="126">
        <f t="shared" si="136"/>
        <v>7468.2721400540131</v>
      </c>
      <c r="CK137" s="126">
        <f t="shared" si="137"/>
        <v>7627.0067226035508</v>
      </c>
      <c r="CL137" s="126">
        <f t="shared" si="138"/>
        <v>7719.7377238235567</v>
      </c>
      <c r="CM137" s="126">
        <f t="shared" si="139"/>
        <v>7748.521987951226</v>
      </c>
      <c r="CN137" s="126">
        <f t="shared" si="140"/>
        <v>7715.4066095792059</v>
      </c>
      <c r="CO137" s="126">
        <f t="shared" si="141"/>
        <v>7622.4289856446048</v>
      </c>
      <c r="CP137" s="126">
        <f t="shared" si="142"/>
        <v>7344.3842310007713</v>
      </c>
      <c r="CQ137" s="126">
        <f t="shared" si="143"/>
        <v>7001.9351393895786</v>
      </c>
      <c r="CR137" s="126">
        <f t="shared" si="144"/>
        <v>6597.4945176258007</v>
      </c>
      <c r="CS137" s="126">
        <f t="shared" si="145"/>
        <v>6133.463766251778</v>
      </c>
      <c r="CT137" s="126">
        <f t="shared" si="146"/>
        <v>5440.4998864125064</v>
      </c>
    </row>
    <row r="138" spans="1:98" outlineLevel="1">
      <c r="A138" s="28"/>
      <c r="B138" s="28" t="s">
        <v>70</v>
      </c>
      <c r="C138" s="40" t="s">
        <v>197</v>
      </c>
      <c r="D138" s="134">
        <f>'[2]Yearly HC Ethylene'!D138</f>
        <v>0</v>
      </c>
      <c r="E138" s="134">
        <f>'[2]Yearly HC Ethylene'!E138</f>
        <v>93.025235165240701</v>
      </c>
      <c r="F138" s="134">
        <f>'[2]Yearly HC Ethylene'!F138</f>
        <v>175.61398300125029</v>
      </c>
      <c r="G138" s="134">
        <f>'[2]Yearly HC Ethylene'!G138</f>
        <v>247.98294432778221</v>
      </c>
      <c r="H138" s="134">
        <f>'[2]Yearly HC Ethylene'!H138</f>
        <v>310.34720754362706</v>
      </c>
      <c r="I138" s="134">
        <f>'[2]Yearly HC Ethylene'!I138</f>
        <v>362.92025697528288</v>
      </c>
      <c r="J138" s="134">
        <f>'[2]Yearly HC Ethylene'!J138</f>
        <v>405.91398118997449</v>
      </c>
      <c r="K138" s="134">
        <f>'[2]Yearly HC Ethylene'!K138</f>
        <v>439.53868127314536</v>
      </c>
      <c r="L138" s="134">
        <f>'[2]Yearly HC Ethylene'!L138</f>
        <v>464.00307907058095</v>
      </c>
      <c r="M138" s="134">
        <f>'[2]Yearly HC Ethylene'!M138</f>
        <v>479.51432539528241</v>
      </c>
      <c r="N138" s="134">
        <f>'[2]Yearly HC Ethylene'!N138</f>
        <v>486.27800819921777</v>
      </c>
      <c r="O138" s="134">
        <f>'[2]Yearly HC Ethylene'!O138</f>
        <v>447.85893477567288</v>
      </c>
      <c r="P138" s="134">
        <f>'[2]Yearly HC Ethylene'!P138</f>
        <v>404.35625049436067</v>
      </c>
      <c r="Q138" s="134">
        <f>'[2]Yearly HC Ethylene'!Q138</f>
        <v>347.39580807006951</v>
      </c>
      <c r="R138" s="134">
        <f>'[2]Yearly HC Ethylene'!R138</f>
        <v>285.95887578348675</v>
      </c>
      <c r="S138" s="134">
        <f>'[2]Yearly HC Ethylene'!S138</f>
        <v>220.22494538527644</v>
      </c>
      <c r="T138" s="134">
        <f>'[2]Yearly HC Ethylene'!T138</f>
        <v>150.37093462919574</v>
      </c>
      <c r="U138" s="134">
        <f>'[2]Yearly HC Ethylene'!U138</f>
        <v>76.571196088393663</v>
      </c>
      <c r="V138" s="134">
        <f>'[2]Yearly HC Ethylene'!V138</f>
        <v>-1.0024738328725107</v>
      </c>
      <c r="W138" s="134">
        <f>'[2]Yearly HC Ethylene'!W138</f>
        <v>-82.180825695236308</v>
      </c>
      <c r="X138" s="134">
        <f>'[2]Yearly HC Ethylene'!X138</f>
        <v>-166.79714763096717</v>
      </c>
      <c r="Y138" s="134">
        <f>'[2]Yearly HC Ethylene'!Y138</f>
        <v>-231.88912636534792</v>
      </c>
      <c r="Z138" s="134">
        <f>'[2]Yearly HC Ethylene'!Z138</f>
        <v>-303.2434264528149</v>
      </c>
      <c r="AA138" s="134">
        <f>'[2]Yearly HC Ethylene'!AA138</f>
        <v>-395.08033860335445</v>
      </c>
      <c r="AB138" s="134">
        <f>'[2]Yearly HC Ethylene'!AB138</f>
        <v>-491.43689934356985</v>
      </c>
      <c r="AC138" s="134">
        <f>'[2]Yearly HC Ethylene'!AC138</f>
        <v>-591.90237792138828</v>
      </c>
      <c r="AD138" s="134">
        <f>'[2]Yearly HC Ethylene'!AD138</f>
        <v>-696.07573612287342</v>
      </c>
      <c r="AE138" s="134">
        <f>'[2]Yearly HC Ethylene'!AE138</f>
        <v>-803.56570150999255</v>
      </c>
      <c r="AF138" s="134">
        <f>'[2]Yearly HC Ethylene'!AF138</f>
        <v>-913.99083361695466</v>
      </c>
      <c r="AG138" s="134">
        <f>'[2]Yearly HC Ethylene'!AG138</f>
        <v>-1026.9795832031166</v>
      </c>
      <c r="AH138" s="134">
        <f>'[2]Yearly HC Ethylene'!AH138</f>
        <v>-1142.1703446596127</v>
      </c>
      <c r="AI138" s="126"/>
      <c r="AJ138" s="134">
        <f>'[3]Yearly HC Ethylene'!D138</f>
        <v>0</v>
      </c>
      <c r="AK138" s="134">
        <f>'[3]Yearly HC Ethylene'!E138</f>
        <v>83.94444322799535</v>
      </c>
      <c r="AL138" s="134">
        <f>'[3]Yearly HC Ethylene'!F138</f>
        <v>167.49632954132574</v>
      </c>
      <c r="AM138" s="134">
        <f>'[3]Yearly HC Ethylene'!G138</f>
        <v>250.65560683565866</v>
      </c>
      <c r="AN138" s="134">
        <f>'[3]Yearly HC Ethylene'!H138</f>
        <v>333.42222300666106</v>
      </c>
      <c r="AO138" s="134">
        <f>'[3]Yearly HC Ethylene'!I138</f>
        <v>415.79612595000026</v>
      </c>
      <c r="AP138" s="134">
        <f>'[3]Yearly HC Ethylene'!J138</f>
        <v>497.77726356134269</v>
      </c>
      <c r="AQ138" s="134">
        <f>'[3]Yearly HC Ethylene'!K138</f>
        <v>579.36558373635671</v>
      </c>
      <c r="AR138" s="134">
        <f>'[3]Yearly HC Ethylene'!L138</f>
        <v>660.5610343707084</v>
      </c>
      <c r="AS138" s="134">
        <f>'[3]Yearly HC Ethylene'!M138</f>
        <v>741.36356336006531</v>
      </c>
      <c r="AT138" s="134">
        <f>'[3]Yearly HC Ethylene'!N138</f>
        <v>821.77311860009411</v>
      </c>
      <c r="AU138" s="134">
        <f>'[3]Yearly HC Ethylene'!O138</f>
        <v>976.75835004522708</v>
      </c>
      <c r="AV138" s="134">
        <f>'[3]Yearly HC Ethylene'!P138</f>
        <v>1130.9944936192396</v>
      </c>
      <c r="AW138" s="134">
        <f>'[3]Yearly HC Ethylene'!Q138</f>
        <v>1279.015425792712</v>
      </c>
      <c r="AX138" s="134">
        <f>'[3]Yearly HC Ethylene'!R138</f>
        <v>1425.233812243021</v>
      </c>
      <c r="AY138" s="134">
        <f>'[3]Yearly HC Ethylene'!S138</f>
        <v>1569.6538736832472</v>
      </c>
      <c r="AZ138" s="134">
        <f>'[3]Yearly HC Ethylene'!T138</f>
        <v>1712.2799169190089</v>
      </c>
      <c r="BA138" s="134">
        <f>'[3]Yearly HC Ethylene'!U138</f>
        <v>1853.1163342327118</v>
      </c>
      <c r="BB138" s="134">
        <f>'[3]Yearly HC Ethylene'!V138</f>
        <v>1992.1676027676399</v>
      </c>
      <c r="BC138" s="134">
        <f>'[3]Yearly HC Ethylene'!W138</f>
        <v>2129.4382839118698</v>
      </c>
      <c r="BD138" s="134">
        <f>'[3]Yearly HC Ethylene'!X138</f>
        <v>2264.9330226820312</v>
      </c>
      <c r="BE138" s="134">
        <f>'[3]Yearly HC Ethylene'!Y138</f>
        <v>2513.8535590507136</v>
      </c>
      <c r="BF138" s="134">
        <f>'[3]Yearly HC Ethylene'!Z138</f>
        <v>2759.6239408406987</v>
      </c>
      <c r="BG138" s="134">
        <f>'[3]Yearly HC Ethylene'!AA138</f>
        <v>2974.9468559802644</v>
      </c>
      <c r="BH138" s="134">
        <f>'[3]Yearly HC Ethylene'!AB138</f>
        <v>3182.9071263095175</v>
      </c>
      <c r="BI138" s="134">
        <f>'[3]Yearly HC Ethylene'!AC138</f>
        <v>3383.5349099690402</v>
      </c>
      <c r="BJ138" s="134">
        <f>'[3]Yearly HC Ethylene'!AD138</f>
        <v>3576.8625461517922</v>
      </c>
      <c r="BK138" s="134">
        <f>'[3]Yearly HC Ethylene'!AE138</f>
        <v>3762.9245302737258</v>
      </c>
      <c r="BL138" s="134">
        <f>'[3]Yearly HC Ethylene'!AF138</f>
        <v>3941.7574891378181</v>
      </c>
      <c r="BM138" s="134">
        <f>'[3]Yearly HC Ethylene'!AG138</f>
        <v>4113.4001560915103</v>
      </c>
      <c r="BN138" s="134">
        <f>'[3]Yearly HC Ethylene'!AH138</f>
        <v>754.4952794071836</v>
      </c>
      <c r="BO138" s="126"/>
      <c r="BP138" s="134">
        <f t="shared" si="116"/>
        <v>0</v>
      </c>
      <c r="BQ138" s="134">
        <f t="shared" si="117"/>
        <v>176.96967839323605</v>
      </c>
      <c r="BR138" s="134">
        <f t="shared" si="118"/>
        <v>343.11031254257603</v>
      </c>
      <c r="BS138" s="134">
        <f t="shared" si="119"/>
        <v>498.63855116344087</v>
      </c>
      <c r="BT138" s="134">
        <f t="shared" si="120"/>
        <v>643.76943055028812</v>
      </c>
      <c r="BU138" s="134">
        <f t="shared" si="121"/>
        <v>778.71638292528314</v>
      </c>
      <c r="BV138" s="134">
        <f t="shared" si="122"/>
        <v>903.69124475131719</v>
      </c>
      <c r="BW138" s="134">
        <f t="shared" si="123"/>
        <v>1018.9042650095021</v>
      </c>
      <c r="BX138" s="134">
        <f t="shared" si="124"/>
        <v>1124.5641134412895</v>
      </c>
      <c r="BY138" s="134">
        <f t="shared" si="125"/>
        <v>1220.8778887553476</v>
      </c>
      <c r="BZ138" s="134">
        <f t="shared" si="126"/>
        <v>1308.051126799312</v>
      </c>
      <c r="CA138" s="134">
        <f t="shared" si="127"/>
        <v>1424.6172848208998</v>
      </c>
      <c r="CB138" s="134">
        <f t="shared" si="128"/>
        <v>1535.3507441136003</v>
      </c>
      <c r="CC138" s="134">
        <f t="shared" si="129"/>
        <v>1626.4112338627815</v>
      </c>
      <c r="CD138" s="134">
        <f t="shared" si="130"/>
        <v>1711.1926880265078</v>
      </c>
      <c r="CE138" s="134">
        <f t="shared" si="131"/>
        <v>1789.8788190685236</v>
      </c>
      <c r="CF138" s="134">
        <f t="shared" si="132"/>
        <v>1862.6508515482046</v>
      </c>
      <c r="CG138" s="134">
        <f t="shared" si="133"/>
        <v>1929.6875303211054</v>
      </c>
      <c r="CH138" s="134">
        <f t="shared" si="134"/>
        <v>1991.1651289347674</v>
      </c>
      <c r="CI138" s="134">
        <f t="shared" si="135"/>
        <v>2047.2574582166335</v>
      </c>
      <c r="CJ138" s="134">
        <f t="shared" si="136"/>
        <v>2098.135875051064</v>
      </c>
      <c r="CK138" s="134">
        <f t="shared" si="137"/>
        <v>2281.9644326853659</v>
      </c>
      <c r="CL138" s="134">
        <f t="shared" si="138"/>
        <v>2456.3805143878835</v>
      </c>
      <c r="CM138" s="134">
        <f t="shared" si="139"/>
        <v>2579.86651737691</v>
      </c>
      <c r="CN138" s="134">
        <f t="shared" si="140"/>
        <v>2691.4702269659474</v>
      </c>
      <c r="CO138" s="134">
        <f t="shared" si="141"/>
        <v>2791.6325320476517</v>
      </c>
      <c r="CP138" s="134">
        <f t="shared" si="142"/>
        <v>2880.7868100289188</v>
      </c>
      <c r="CQ138" s="134">
        <f t="shared" si="143"/>
        <v>2959.3588287637331</v>
      </c>
      <c r="CR138" s="134">
        <f t="shared" si="144"/>
        <v>3027.7666555208634</v>
      </c>
      <c r="CS138" s="134">
        <f t="shared" si="145"/>
        <v>3086.4205728883935</v>
      </c>
      <c r="CT138" s="134">
        <f t="shared" si="146"/>
        <v>-387.67506525242914</v>
      </c>
    </row>
    <row r="139" spans="1:98">
      <c r="A139" s="25"/>
      <c r="B139" s="42" t="s">
        <v>71</v>
      </c>
      <c r="C139" s="26" t="s">
        <v>197</v>
      </c>
      <c r="D139" s="135">
        <f>'[2]Yearly HC Ethylene'!D139</f>
        <v>2145788.3365974198</v>
      </c>
      <c r="E139" s="135">
        <f>'[2]Yearly HC Ethylene'!E139</f>
        <v>2124904.3223518827</v>
      </c>
      <c r="F139" s="135">
        <f>'[2]Yearly HC Ethylene'!F139</f>
        <v>2082499.343501451</v>
      </c>
      <c r="G139" s="135">
        <f>'[2]Yearly HC Ethylene'!G139</f>
        <v>2040393.2670814425</v>
      </c>
      <c r="H139" s="135">
        <f>'[2]Yearly HC Ethylene'!H139</f>
        <v>1998591.3584108863</v>
      </c>
      <c r="I139" s="135">
        <f>'[2]Yearly HC Ethylene'!I139</f>
        <v>1957099.1951320204</v>
      </c>
      <c r="J139" s="135">
        <f>'[2]Yearly HC Ethylene'!J139</f>
        <v>1914247.8256903577</v>
      </c>
      <c r="K139" s="135">
        <f>'[2]Yearly HC Ethylene'!K139</f>
        <v>1871946.8924898731</v>
      </c>
      <c r="L139" s="135">
        <f>'[2]Yearly HC Ethylene'!L139</f>
        <v>1830199.7013498775</v>
      </c>
      <c r="M139" s="135">
        <f>'[2]Yearly HC Ethylene'!M139</f>
        <v>1789009.9759195228</v>
      </c>
      <c r="N139" s="135">
        <f>'[2]Yearly HC Ethylene'!N139</f>
        <v>1748381.8805629003</v>
      </c>
      <c r="O139" s="135">
        <f>'[2]Yearly HC Ethylene'!O139</f>
        <v>1708119.6615383055</v>
      </c>
      <c r="P139" s="135">
        <f>'[2]Yearly HC Ethylene'!P139</f>
        <v>1668240.3374904192</v>
      </c>
      <c r="Q139" s="135">
        <f>'[2]Yearly HC Ethylene'!Q139</f>
        <v>1629124.6267218136</v>
      </c>
      <c r="R139" s="135">
        <f>'[2]Yearly HC Ethylene'!R139</f>
        <v>1590601.2815469177</v>
      </c>
      <c r="S139" s="135">
        <f>'[2]Yearly HC Ethylene'!S139</f>
        <v>1552675.9271989577</v>
      </c>
      <c r="T139" s="135">
        <f>'[2]Yearly HC Ethylene'!T139</f>
        <v>1511207.9236432086</v>
      </c>
      <c r="U139" s="135">
        <f>'[2]Yearly HC Ethylene'!U139</f>
        <v>1470461.6454101291</v>
      </c>
      <c r="V139" s="135">
        <f>'[2]Yearly HC Ethylene'!V139</f>
        <v>1430443.1358305702</v>
      </c>
      <c r="W139" s="135">
        <f>'[2]Yearly HC Ethylene'!W139</f>
        <v>1391159.1946553846</v>
      </c>
      <c r="X139" s="135">
        <f>'[2]Yearly HC Ethylene'!X139</f>
        <v>1352617.4180514237</v>
      </c>
      <c r="Y139" s="135">
        <f>'[2]Yearly HC Ethylene'!Y139</f>
        <v>1308434.7190312408</v>
      </c>
      <c r="Z139" s="135">
        <f>'[2]Yearly HC Ethylene'!Z139</f>
        <v>1265164.1237140589</v>
      </c>
      <c r="AA139" s="135">
        <f>'[2]Yearly HC Ethylene'!AA139</f>
        <v>1222843.3436942771</v>
      </c>
      <c r="AB139" s="135">
        <f>'[2]Yearly HC Ethylene'!AB139</f>
        <v>1181465.6001326274</v>
      </c>
      <c r="AC139" s="135">
        <f>'[2]Yearly HC Ethylene'!AC139</f>
        <v>1141040.7294075005</v>
      </c>
      <c r="AD139" s="135">
        <f>'[2]Yearly HC Ethylene'!AD139</f>
        <v>1100372.7648178574</v>
      </c>
      <c r="AE139" s="135">
        <f>'[2]Yearly HC Ethylene'!AE139</f>
        <v>1060732.2547924486</v>
      </c>
      <c r="AF139" s="135">
        <f>'[2]Yearly HC Ethylene'!AF139</f>
        <v>1022131.5221407933</v>
      </c>
      <c r="AG139" s="135">
        <f>'[2]Yearly HC Ethylene'!AG139</f>
        <v>984584.22335576906</v>
      </c>
      <c r="AH139" s="135">
        <f>'[2]Yearly HC Ethylene'!AH139</f>
        <v>948105.41954757471</v>
      </c>
      <c r="AI139" s="126"/>
      <c r="AJ139" s="135">
        <f>'[3]Yearly HC Ethylene'!D139</f>
        <v>387852.09507639048</v>
      </c>
      <c r="AK139" s="135">
        <f>'[3]Yearly HC Ethylene'!E139</f>
        <v>398150.91061848489</v>
      </c>
      <c r="AL139" s="135">
        <f>'[3]Yearly HC Ethylene'!F139</f>
        <v>394584.15823215299</v>
      </c>
      <c r="AM139" s="135">
        <f>'[3]Yearly HC Ethylene'!G139</f>
        <v>391323.17367621843</v>
      </c>
      <c r="AN139" s="135">
        <f>'[3]Yearly HC Ethylene'!H139</f>
        <v>388407.09984556673</v>
      </c>
      <c r="AO139" s="135">
        <f>'[3]Yearly HC Ethylene'!I139</f>
        <v>385880.35591967427</v>
      </c>
      <c r="AP139" s="135">
        <f>'[3]Yearly HC Ethylene'!J139</f>
        <v>384170.93988152675</v>
      </c>
      <c r="AQ139" s="135">
        <f>'[3]Yearly HC Ethylene'!K139</f>
        <v>382982.469893159</v>
      </c>
      <c r="AR139" s="135">
        <f>'[3]Yearly HC Ethylene'!L139</f>
        <v>382379.49747497</v>
      </c>
      <c r="AS139" s="135">
        <f>'[3]Yearly HC Ethylene'!M139</f>
        <v>382435.31799479789</v>
      </c>
      <c r="AT139" s="135">
        <f>'[3]Yearly HC Ethylene'!N139</f>
        <v>383233.14776809589</v>
      </c>
      <c r="AU139" s="135">
        <f>'[3]Yearly HC Ethylene'!O139</f>
        <v>383363.82679446926</v>
      </c>
      <c r="AV139" s="135">
        <f>'[3]Yearly HC Ethylene'!P139</f>
        <v>384427.76692675153</v>
      </c>
      <c r="AW139" s="135">
        <f>'[3]Yearly HC Ethylene'!Q139</f>
        <v>386727.81853927101</v>
      </c>
      <c r="AX139" s="135">
        <f>'[3]Yearly HC Ethylene'!R139</f>
        <v>390307.48125681496</v>
      </c>
      <c r="AY139" s="135">
        <f>'[3]Yearly HC Ethylene'!S139</f>
        <v>395322.98866002547</v>
      </c>
      <c r="AZ139" s="135">
        <f>'[3]Yearly HC Ethylene'!T139</f>
        <v>401869.00027012813</v>
      </c>
      <c r="BA139" s="135">
        <f>'[3]Yearly HC Ethylene'!U139</f>
        <v>410224.00447558297</v>
      </c>
      <c r="BB139" s="135">
        <f>'[3]Yearly HC Ethylene'!V139</f>
        <v>420616.87453223253</v>
      </c>
      <c r="BC139" s="135">
        <f>'[3]Yearly HC Ethylene'!W139</f>
        <v>433307.40723027749</v>
      </c>
      <c r="BD139" s="135">
        <f>'[3]Yearly HC Ethylene'!X139</f>
        <v>448590.48709678941</v>
      </c>
      <c r="BE139" s="135">
        <f>'[3]Yearly HC Ethylene'!Y139</f>
        <v>465082.71719708986</v>
      </c>
      <c r="BF139" s="135">
        <f>'[3]Yearly HC Ethylene'!Z139</f>
        <v>484579.3492335233</v>
      </c>
      <c r="BG139" s="135">
        <f>'[3]Yearly HC Ethylene'!AA139</f>
        <v>507918.64154383854</v>
      </c>
      <c r="BH139" s="135">
        <f>'[3]Yearly HC Ethylene'!AB139</f>
        <v>535566.23078517034</v>
      </c>
      <c r="BI139" s="135">
        <f>'[3]Yearly HC Ethylene'!AC139</f>
        <v>568076.80189860042</v>
      </c>
      <c r="BJ139" s="135">
        <f>'[3]Yearly HC Ethylene'!AD139</f>
        <v>606155.1574982024</v>
      </c>
      <c r="BK139" s="135">
        <f>'[3]Yearly HC Ethylene'!AE139</f>
        <v>650446.44536337373</v>
      </c>
      <c r="BL139" s="135">
        <f>'[3]Yearly HC Ethylene'!AF139</f>
        <v>701761.42495272181</v>
      </c>
      <c r="BM139" s="135">
        <f>'[3]Yearly HC Ethylene'!AG139</f>
        <v>761020.24536281952</v>
      </c>
      <c r="BN139" s="135">
        <f>'[3]Yearly HC Ethylene'!AH139</f>
        <v>832962.30887637322</v>
      </c>
      <c r="BO139" s="126"/>
      <c r="BP139" s="135">
        <f t="shared" si="116"/>
        <v>2533640.4316738104</v>
      </c>
      <c r="BQ139" s="135">
        <f t="shared" si="117"/>
        <v>2523055.2329703677</v>
      </c>
      <c r="BR139" s="135">
        <f t="shared" si="118"/>
        <v>2477083.5017336039</v>
      </c>
      <c r="BS139" s="135">
        <f t="shared" si="119"/>
        <v>2431716.4407576611</v>
      </c>
      <c r="BT139" s="135">
        <f t="shared" si="120"/>
        <v>2386998.4582564528</v>
      </c>
      <c r="BU139" s="135">
        <f t="shared" si="121"/>
        <v>2342979.5510516949</v>
      </c>
      <c r="BV139" s="135">
        <f t="shared" si="122"/>
        <v>2298418.7655718843</v>
      </c>
      <c r="BW139" s="135">
        <f t="shared" si="123"/>
        <v>2254929.3623830322</v>
      </c>
      <c r="BX139" s="135">
        <f t="shared" si="124"/>
        <v>2212579.1988248476</v>
      </c>
      <c r="BY139" s="135">
        <f t="shared" si="125"/>
        <v>2171445.2939143209</v>
      </c>
      <c r="BZ139" s="135">
        <f t="shared" si="126"/>
        <v>2131615.0283309962</v>
      </c>
      <c r="CA139" s="135">
        <f t="shared" si="127"/>
        <v>2091483.4883327747</v>
      </c>
      <c r="CB139" s="135">
        <f t="shared" si="128"/>
        <v>2052668.1044171706</v>
      </c>
      <c r="CC139" s="135">
        <f t="shared" si="129"/>
        <v>2015852.4452610845</v>
      </c>
      <c r="CD139" s="135">
        <f t="shared" si="130"/>
        <v>1980908.7628037327</v>
      </c>
      <c r="CE139" s="135">
        <f t="shared" si="131"/>
        <v>1947998.9158589831</v>
      </c>
      <c r="CF139" s="135">
        <f t="shared" si="132"/>
        <v>1913076.9239133368</v>
      </c>
      <c r="CG139" s="135">
        <f t="shared" si="133"/>
        <v>1880685.6498857122</v>
      </c>
      <c r="CH139" s="135">
        <f t="shared" si="134"/>
        <v>1851060.0103628028</v>
      </c>
      <c r="CI139" s="135">
        <f t="shared" si="135"/>
        <v>1824466.6018856622</v>
      </c>
      <c r="CJ139" s="135">
        <f t="shared" si="136"/>
        <v>1801207.9051482133</v>
      </c>
      <c r="CK139" s="135">
        <f t="shared" si="137"/>
        <v>1773517.4362283307</v>
      </c>
      <c r="CL139" s="135">
        <f t="shared" si="138"/>
        <v>1749743.4729475821</v>
      </c>
      <c r="CM139" s="135">
        <f t="shared" si="139"/>
        <v>1730761.9852381158</v>
      </c>
      <c r="CN139" s="135">
        <f t="shared" si="140"/>
        <v>1717031.8309177977</v>
      </c>
      <c r="CO139" s="135">
        <f t="shared" si="141"/>
        <v>1709117.531306101</v>
      </c>
      <c r="CP139" s="135">
        <f t="shared" si="142"/>
        <v>1706527.9223160599</v>
      </c>
      <c r="CQ139" s="135">
        <f t="shared" si="143"/>
        <v>1711178.7001558223</v>
      </c>
      <c r="CR139" s="135">
        <f t="shared" si="144"/>
        <v>1723892.9470935152</v>
      </c>
      <c r="CS139" s="135">
        <f t="shared" si="145"/>
        <v>1745604.4687185886</v>
      </c>
      <c r="CT139" s="135">
        <f t="shared" si="146"/>
        <v>1781067.7284239479</v>
      </c>
    </row>
    <row r="140" spans="1:98" s="13" customFormat="1">
      <c r="A140" s="380" t="s">
        <v>115</v>
      </c>
      <c r="B140" s="6" t="s">
        <v>116</v>
      </c>
      <c r="C140" s="7" t="s">
        <v>197</v>
      </c>
      <c r="D140" s="125">
        <f>'[2]Yearly HC Ethylene'!D140</f>
        <v>243158.34476609659</v>
      </c>
      <c r="E140" s="125">
        <f>'[2]Yearly HC Ethylene'!E140</f>
        <v>244864.39946004376</v>
      </c>
      <c r="F140" s="125">
        <f>'[2]Yearly HC Ethylene'!F140</f>
        <v>236800.09435257933</v>
      </c>
      <c r="G140" s="125">
        <f>'[2]Yearly HC Ethylene'!G140</f>
        <v>228838.90239316045</v>
      </c>
      <c r="H140" s="125">
        <f>'[2]Yearly HC Ethylene'!H140</f>
        <v>220983.61164423174</v>
      </c>
      <c r="I140" s="125">
        <f>'[2]Yearly HC Ethylene'!I140</f>
        <v>213237.16493222403</v>
      </c>
      <c r="J140" s="125">
        <f>'[2]Yearly HC Ethylene'!J140</f>
        <v>205680.92693969561</v>
      </c>
      <c r="K140" s="125">
        <f>'[2]Yearly HC Ethylene'!K140</f>
        <v>198299.25705148806</v>
      </c>
      <c r="L140" s="125">
        <f>'[2]Yearly HC Ethylene'!L140</f>
        <v>191095.16924904406</v>
      </c>
      <c r="M140" s="125">
        <f>'[2]Yearly HC Ethylene'!M140</f>
        <v>184071.86939372425</v>
      </c>
      <c r="N140" s="125">
        <f>'[2]Yearly HC Ethylene'!N140</f>
        <v>177232.76523988845</v>
      </c>
      <c r="O140" s="125">
        <f>'[2]Yearly HC Ethylene'!O140</f>
        <v>172516.54302195588</v>
      </c>
      <c r="P140" s="125">
        <f>'[2]Yearly HC Ethylene'!P140</f>
        <v>167808.77859761656</v>
      </c>
      <c r="Q140" s="125">
        <f>'[2]Yearly HC Ethylene'!Q140</f>
        <v>163406.01644468959</v>
      </c>
      <c r="R140" s="125">
        <f>'[2]Yearly HC Ethylene'!R140</f>
        <v>159175.22412319336</v>
      </c>
      <c r="S140" s="125">
        <f>'[2]Yearly HC Ethylene'!S140</f>
        <v>155120.16244856935</v>
      </c>
      <c r="T140" s="125">
        <f>'[2]Yearly HC Ethylene'!T140</f>
        <v>150785.51986202857</v>
      </c>
      <c r="U140" s="125">
        <f>'[2]Yearly HC Ethylene'!U140</f>
        <v>146648.23395386117</v>
      </c>
      <c r="V140" s="125">
        <f>'[2]Yearly HC Ethylene'!V140</f>
        <v>142712.71997179493</v>
      </c>
      <c r="W140" s="125">
        <f>'[2]Yearly HC Ethylene'!W140</f>
        <v>138983.71793035016</v>
      </c>
      <c r="X140" s="125">
        <f>'[2]Yearly HC Ethylene'!X140</f>
        <v>135466.31061133812</v>
      </c>
      <c r="Y140" s="125">
        <f>'[2]Yearly HC Ethylene'!Y140</f>
        <v>130252.4093068443</v>
      </c>
      <c r="Z140" s="125">
        <f>'[2]Yearly HC Ethylene'!Z140</f>
        <v>125279.17335444561</v>
      </c>
      <c r="AA140" s="125">
        <f>'[2]Yearly HC Ethylene'!AA140</f>
        <v>120571.95659540591</v>
      </c>
      <c r="AB140" s="125">
        <f>'[2]Yearly HC Ethylene'!AB140</f>
        <v>116128.96362991862</v>
      </c>
      <c r="AC140" s="125">
        <f>'[2]Yearly HC Ethylene'!AC140</f>
        <v>111956.74522281456</v>
      </c>
      <c r="AD140" s="125">
        <f>'[2]Yearly HC Ethylene'!AD140</f>
        <v>107936.18621037691</v>
      </c>
      <c r="AE140" s="125">
        <f>'[2]Yearly HC Ethylene'!AE140</f>
        <v>104207.50839084719</v>
      </c>
      <c r="AF140" s="125">
        <f>'[2]Yearly HC Ethylene'!AF140</f>
        <v>100778.73207457156</v>
      </c>
      <c r="AG140" s="125">
        <f>'[2]Yearly HC Ethylene'!AG140</f>
        <v>97658.461335273052</v>
      </c>
      <c r="AH140" s="125">
        <f>'[2]Yearly HC Ethylene'!AH140</f>
        <v>94855.915796041867</v>
      </c>
      <c r="AI140" s="126"/>
      <c r="AJ140" s="125">
        <f>'[3]Yearly HC Ethylene'!D140</f>
        <v>50640.115629722037</v>
      </c>
      <c r="AK140" s="125">
        <f>'[3]Yearly HC Ethylene'!E140</f>
        <v>56460.481679136836</v>
      </c>
      <c r="AL140" s="125">
        <f>'[3]Yearly HC Ethylene'!F140</f>
        <v>55810.795943432357</v>
      </c>
      <c r="AM140" s="125">
        <f>'[3]Yearly HC Ethylene'!G140</f>
        <v>55305.33991053277</v>
      </c>
      <c r="AN140" s="125">
        <f>'[3]Yearly HC Ethylene'!H140</f>
        <v>54962.66409861212</v>
      </c>
      <c r="AO140" s="125">
        <f>'[3]Yearly HC Ethylene'!I140</f>
        <v>54803.780929746026</v>
      </c>
      <c r="AP140" s="125">
        <f>'[3]Yearly HC Ethylene'!J140</f>
        <v>54981.540517156594</v>
      </c>
      <c r="AQ140" s="125">
        <f>'[3]Yearly HC Ethylene'!K140</f>
        <v>55403.452523453561</v>
      </c>
      <c r="AR140" s="125">
        <f>'[3]Yearly HC Ethylene'!L140</f>
        <v>56100.0907956511</v>
      </c>
      <c r="AS140" s="125">
        <f>'[3]Yearly HC Ethylene'!M140</f>
        <v>57106.111399950263</v>
      </c>
      <c r="AT140" s="125">
        <f>'[3]Yearly HC Ethylene'!N140</f>
        <v>58460.802669122488</v>
      </c>
      <c r="AU140" s="125">
        <f>'[3]Yearly HC Ethylene'!O140</f>
        <v>59213.782703721437</v>
      </c>
      <c r="AV140" s="125">
        <f>'[3]Yearly HC Ethylene'!P140</f>
        <v>60384.859260779602</v>
      </c>
      <c r="AW140" s="125">
        <f>'[3]Yearly HC Ethylene'!Q140</f>
        <v>62175.693613703923</v>
      </c>
      <c r="AX140" s="125">
        <f>'[3]Yearly HC Ethylene'!R140</f>
        <v>64577.860241393682</v>
      </c>
      <c r="AY140" s="125">
        <f>'[3]Yearly HC Ethylene'!S140</f>
        <v>67665.713016003312</v>
      </c>
      <c r="AZ140" s="125">
        <f>'[3]Yearly HC Ethylene'!T140</f>
        <v>71523.487144755971</v>
      </c>
      <c r="BA140" s="125">
        <f>'[3]Yearly HC Ethylene'!U140</f>
        <v>76246.631221911404</v>
      </c>
      <c r="BB140" s="125">
        <f>'[3]Yearly HC Ethylene'!V140</f>
        <v>81943.318685917082</v>
      </c>
      <c r="BC140" s="125">
        <f>'[3]Yearly HC Ethylene'!W140</f>
        <v>88736.162844938197</v>
      </c>
      <c r="BD140" s="125">
        <f>'[3]Yearly HC Ethylene'!X140</f>
        <v>96764.162888389284</v>
      </c>
      <c r="BE140" s="125">
        <f>'[3]Yearly HC Ethylene'!Y140</f>
        <v>105102.52437825073</v>
      </c>
      <c r="BF140" s="125">
        <f>'[3]Yearly HC Ethylene'!Z140</f>
        <v>114735.52679678268</v>
      </c>
      <c r="BG140" s="125">
        <f>'[3]Yearly HC Ethylene'!AA140</f>
        <v>126208.18311667355</v>
      </c>
      <c r="BH140" s="125">
        <f>'[3]Yearly HC Ethylene'!AB140</f>
        <v>139733.63330550728</v>
      </c>
      <c r="BI140" s="125">
        <f>'[3]Yearly HC Ethylene'!AC140</f>
        <v>155572.99970698613</v>
      </c>
      <c r="BJ140" s="125">
        <f>'[3]Yearly HC Ethylene'!AD140</f>
        <v>174032.57780732634</v>
      </c>
      <c r="BK140" s="125">
        <f>'[3]Yearly HC Ethylene'!AE140</f>
        <v>195438.93467683703</v>
      </c>
      <c r="BL140" s="125">
        <f>'[3]Yearly HC Ethylene'!AF140</f>
        <v>220172.89036724219</v>
      </c>
      <c r="BM140" s="125">
        <f>'[3]Yearly HC Ethylene'!AG140</f>
        <v>248666.36778472917</v>
      </c>
      <c r="BN140" s="125">
        <f>'[3]Yearly HC Ethylene'!AH140</f>
        <v>283937.22584731359</v>
      </c>
      <c r="BO140" s="125"/>
      <c r="BP140" s="125">
        <f t="shared" si="116"/>
        <v>293798.46039581863</v>
      </c>
      <c r="BQ140" s="125">
        <f t="shared" si="117"/>
        <v>301324.88113918062</v>
      </c>
      <c r="BR140" s="125">
        <f t="shared" si="118"/>
        <v>292610.8902960117</v>
      </c>
      <c r="BS140" s="125">
        <f t="shared" si="119"/>
        <v>284144.2423036932</v>
      </c>
      <c r="BT140" s="125">
        <f t="shared" si="120"/>
        <v>275946.27574284386</v>
      </c>
      <c r="BU140" s="125">
        <f t="shared" si="121"/>
        <v>268040.94586197007</v>
      </c>
      <c r="BV140" s="125">
        <f t="shared" si="122"/>
        <v>260662.4674568522</v>
      </c>
      <c r="BW140" s="125">
        <f t="shared" si="123"/>
        <v>253702.70957494163</v>
      </c>
      <c r="BX140" s="125">
        <f t="shared" si="124"/>
        <v>247195.26004469517</v>
      </c>
      <c r="BY140" s="125">
        <f t="shared" si="125"/>
        <v>241177.98079367451</v>
      </c>
      <c r="BZ140" s="125">
        <f t="shared" si="126"/>
        <v>235693.56790901095</v>
      </c>
      <c r="CA140" s="125">
        <f t="shared" si="127"/>
        <v>231730.32572567731</v>
      </c>
      <c r="CB140" s="125">
        <f t="shared" si="128"/>
        <v>228193.63785839616</v>
      </c>
      <c r="CC140" s="125">
        <f t="shared" si="129"/>
        <v>225581.71005839351</v>
      </c>
      <c r="CD140" s="125">
        <f t="shared" si="130"/>
        <v>223753.08436458703</v>
      </c>
      <c r="CE140" s="125">
        <f t="shared" si="131"/>
        <v>222785.87546457266</v>
      </c>
      <c r="CF140" s="125">
        <f t="shared" si="132"/>
        <v>222309.00700678455</v>
      </c>
      <c r="CG140" s="125">
        <f t="shared" si="133"/>
        <v>222894.86517577257</v>
      </c>
      <c r="CH140" s="125">
        <f t="shared" si="134"/>
        <v>224656.03865771199</v>
      </c>
      <c r="CI140" s="125">
        <f t="shared" si="135"/>
        <v>227719.88077528836</v>
      </c>
      <c r="CJ140" s="125">
        <f t="shared" si="136"/>
        <v>232230.47349972741</v>
      </c>
      <c r="CK140" s="125">
        <f t="shared" si="137"/>
        <v>235354.93368509505</v>
      </c>
      <c r="CL140" s="125">
        <f t="shared" si="138"/>
        <v>240014.70015122829</v>
      </c>
      <c r="CM140" s="125">
        <f t="shared" si="139"/>
        <v>246780.13971207946</v>
      </c>
      <c r="CN140" s="125">
        <f t="shared" si="140"/>
        <v>255862.59693542589</v>
      </c>
      <c r="CO140" s="125">
        <f t="shared" si="141"/>
        <v>267529.74492980068</v>
      </c>
      <c r="CP140" s="125">
        <f t="shared" si="142"/>
        <v>281968.76401770324</v>
      </c>
      <c r="CQ140" s="125">
        <f t="shared" si="143"/>
        <v>299646.44306768419</v>
      </c>
      <c r="CR140" s="125">
        <f t="shared" si="144"/>
        <v>320951.62244181376</v>
      </c>
      <c r="CS140" s="125">
        <f t="shared" si="145"/>
        <v>346324.82912000222</v>
      </c>
      <c r="CT140" s="125">
        <f t="shared" si="146"/>
        <v>378793.14164335548</v>
      </c>
    </row>
    <row r="141" spans="1:98">
      <c r="A141" s="381"/>
      <c r="B141" s="1" t="s">
        <v>117</v>
      </c>
      <c r="C141" s="5" t="s">
        <v>197</v>
      </c>
      <c r="D141" s="126">
        <f>'[2]Yearly HC Ethylene'!D141</f>
        <v>107053.65149258176</v>
      </c>
      <c r="E141" s="126">
        <f>'[2]Yearly HC Ethylene'!E141</f>
        <v>110200.38300621895</v>
      </c>
      <c r="F141" s="126">
        <f>'[2]Yearly HC Ethylene'!F141</f>
        <v>108734.82733348837</v>
      </c>
      <c r="G141" s="126">
        <f>'[2]Yearly HC Ethylene'!G141</f>
        <v>107236.95491546468</v>
      </c>
      <c r="H141" s="126">
        <f>'[2]Yearly HC Ethylene'!H141</f>
        <v>105709.7355571923</v>
      </c>
      <c r="I141" s="126">
        <f>'[2]Yearly HC Ethylene'!I141</f>
        <v>104156.18529047159</v>
      </c>
      <c r="J141" s="126">
        <f>'[2]Yearly HC Ethylene'!J141</f>
        <v>102476.01761470255</v>
      </c>
      <c r="K141" s="126">
        <f>'[2]Yearly HC Ethylene'!K141</f>
        <v>100800.07088420451</v>
      </c>
      <c r="L141" s="126">
        <f>'[2]Yearly HC Ethylene'!L141</f>
        <v>99135.704488797695</v>
      </c>
      <c r="M141" s="126">
        <f>'[2]Yearly HC Ethylene'!M141</f>
        <v>97490.115439314526</v>
      </c>
      <c r="N141" s="126">
        <f>'[2]Yearly HC Ethylene'!N141</f>
        <v>95870.345274798761</v>
      </c>
      <c r="O141" s="126">
        <f>'[2]Yearly HC Ethylene'!O141</f>
        <v>94156.015585860005</v>
      </c>
      <c r="P141" s="126">
        <f>'[2]Yearly HC Ethylene'!P141</f>
        <v>92487.919632209887</v>
      </c>
      <c r="Q141" s="126">
        <f>'[2]Yearly HC Ethylene'!Q141</f>
        <v>90879.576980733298</v>
      </c>
      <c r="R141" s="126">
        <f>'[2]Yearly HC Ethylene'!R141</f>
        <v>89331.641394376376</v>
      </c>
      <c r="S141" s="126">
        <f>'[2]Yearly HC Ethylene'!S141</f>
        <v>87848.729638211022</v>
      </c>
      <c r="T141" s="126">
        <f>'[2]Yearly HC Ethylene'!T141</f>
        <v>86183.422993330736</v>
      </c>
      <c r="U141" s="126">
        <f>'[2]Yearly HC Ethylene'!U141</f>
        <v>84588.214121076453</v>
      </c>
      <c r="V141" s="126">
        <f>'[2]Yearly HC Ethylene'!V141</f>
        <v>83067.09298274637</v>
      </c>
      <c r="W141" s="126">
        <f>'[2]Yearly HC Ethylene'!W141</f>
        <v>81624.085172778723</v>
      </c>
      <c r="X141" s="126">
        <f>'[2]Yearly HC Ethylene'!X141</f>
        <v>80263.261045298379</v>
      </c>
      <c r="Y141" s="126">
        <f>'[2]Yearly HC Ethylene'!Y141</f>
        <v>78731.061904803268</v>
      </c>
      <c r="Z141" s="126">
        <f>'[2]Yearly HC Ethylene'!Z141</f>
        <v>77294.889017088833</v>
      </c>
      <c r="AA141" s="126">
        <f>'[2]Yearly HC Ethylene'!AA141</f>
        <v>75960.412191725962</v>
      </c>
      <c r="AB141" s="126">
        <f>'[2]Yearly HC Ethylene'!AB141</f>
        <v>74732.94052954443</v>
      </c>
      <c r="AC141" s="126">
        <f>'[2]Yearly HC Ethylene'!AC141</f>
        <v>73617.82725501401</v>
      </c>
      <c r="AD141" s="126">
        <f>'[2]Yearly HC Ethylene'!AD141</f>
        <v>72611.630177503204</v>
      </c>
      <c r="AE141" s="126">
        <f>'[2]Yearly HC Ethylene'!AE141</f>
        <v>71738.977030973794</v>
      </c>
      <c r="AF141" s="126">
        <f>'[2]Yearly HC Ethylene'!AF141</f>
        <v>71005.586769566857</v>
      </c>
      <c r="AG141" s="126">
        <f>'[2]Yearly HC Ethylene'!AG141</f>
        <v>70417.250295977341</v>
      </c>
      <c r="AH141" s="126">
        <f>'[2]Yearly HC Ethylene'!AH141</f>
        <v>69979.846675486144</v>
      </c>
      <c r="AI141" s="126"/>
      <c r="AJ141" s="126">
        <f>'[3]Yearly HC Ethylene'!D141</f>
        <v>22294.975298434343</v>
      </c>
      <c r="AK141" s="126">
        <f>'[3]Yearly HC Ethylene'!E141</f>
        <v>25058.088246350926</v>
      </c>
      <c r="AL141" s="126">
        <f>'[3]Yearly HC Ethylene'!F141</f>
        <v>25038.795093266897</v>
      </c>
      <c r="AM141" s="126">
        <f>'[3]Yearly HC Ethylene'!G141</f>
        <v>25081.080801386637</v>
      </c>
      <c r="AN141" s="126">
        <f>'[3]Yearly HC Ethylene'!H141</f>
        <v>25192.833330079022</v>
      </c>
      <c r="AO141" s="126">
        <f>'[3]Yearly HC Ethylene'!I141</f>
        <v>25382.996468058132</v>
      </c>
      <c r="AP141" s="126">
        <f>'[3]Yearly HC Ethylene'!J141</f>
        <v>25859.493252727818</v>
      </c>
      <c r="AQ141" s="126">
        <f>'[3]Yearly HC Ethylene'!K141</f>
        <v>26446.711862439457</v>
      </c>
      <c r="AR141" s="126">
        <f>'[3]Yearly HC Ethylene'!L141</f>
        <v>27157.343370345479</v>
      </c>
      <c r="AS141" s="126">
        <f>'[3]Yearly HC Ethylene'!M141</f>
        <v>28005.829116269029</v>
      </c>
      <c r="AT141" s="126">
        <f>'[3]Yearly HC Ethylene'!N141</f>
        <v>29008.596445949828</v>
      </c>
      <c r="AU141" s="126">
        <f>'[3]Yearly HC Ethylene'!O141</f>
        <v>30010.782035117802</v>
      </c>
      <c r="AV141" s="126">
        <f>'[3]Yearly HC Ethylene'!P141</f>
        <v>31220.170036663359</v>
      </c>
      <c r="AW141" s="126">
        <f>'[3]Yearly HC Ethylene'!Q141</f>
        <v>32666.375928251287</v>
      </c>
      <c r="AX141" s="126">
        <f>'[3]Yearly HC Ethylene'!R141</f>
        <v>34373.789032355227</v>
      </c>
      <c r="AY141" s="126">
        <f>'[3]Yearly HC Ethylene'!S141</f>
        <v>36373.377162861405</v>
      </c>
      <c r="AZ141" s="126">
        <f>'[3]Yearly HC Ethylene'!T141</f>
        <v>38617.611186050271</v>
      </c>
      <c r="BA141" s="126">
        <f>'[3]Yearly HC Ethylene'!U141</f>
        <v>41223.564273073105</v>
      </c>
      <c r="BB141" s="126">
        <f>'[3]Yearly HC Ethylene'!V141</f>
        <v>44236.904863610333</v>
      </c>
      <c r="BC141" s="126">
        <f>'[3]Yearly HC Ethylene'!W141</f>
        <v>47709.492771525634</v>
      </c>
      <c r="BD141" s="126">
        <f>'[3]Yearly HC Ethylene'!X141</f>
        <v>51700.213196686178</v>
      </c>
      <c r="BE141" s="126">
        <f>'[3]Yearly HC Ethylene'!Y141</f>
        <v>56105.946224668907</v>
      </c>
      <c r="BF141" s="126">
        <f>'[3]Yearly HC Ethylene'!Z141</f>
        <v>61174.192767102344</v>
      </c>
      <c r="BG141" s="126">
        <f>'[3]Yearly HC Ethylene'!AA141</f>
        <v>67006.003539080499</v>
      </c>
      <c r="BH141" s="126">
        <f>'[3]Yearly HC Ethylene'!AB141</f>
        <v>73698.923900972834</v>
      </c>
      <c r="BI141" s="126">
        <f>'[3]Yearly HC Ethylene'!AC141</f>
        <v>81363.713593039967</v>
      </c>
      <c r="BJ141" s="126">
        <f>'[3]Yearly HC Ethylene'!AD141</f>
        <v>90187.150706441884</v>
      </c>
      <c r="BK141" s="126">
        <f>'[3]Yearly HC Ethylene'!AE141</f>
        <v>100255.4726309056</v>
      </c>
      <c r="BL141" s="126">
        <f>'[3]Yearly HC Ethylene'!AF141</f>
        <v>111730.58001308724</v>
      </c>
      <c r="BM141" s="126">
        <f>'[3]Yearly HC Ethylene'!AG141</f>
        <v>124796.27983426233</v>
      </c>
      <c r="BN141" s="126">
        <f>'[3]Yearly HC Ethylene'!AH141</f>
        <v>139832.9520662885</v>
      </c>
      <c r="BO141" s="126"/>
      <c r="BP141" s="126">
        <f t="shared" si="116"/>
        <v>129348.62679101611</v>
      </c>
      <c r="BQ141" s="126">
        <f t="shared" si="117"/>
        <v>135258.47125256987</v>
      </c>
      <c r="BR141" s="126">
        <f t="shared" si="118"/>
        <v>133773.62242675526</v>
      </c>
      <c r="BS141" s="126">
        <f t="shared" si="119"/>
        <v>132318.03571685133</v>
      </c>
      <c r="BT141" s="126">
        <f t="shared" si="120"/>
        <v>130902.56888727132</v>
      </c>
      <c r="BU141" s="126">
        <f t="shared" si="121"/>
        <v>129539.18175852972</v>
      </c>
      <c r="BV141" s="126">
        <f t="shared" si="122"/>
        <v>128335.51086743036</v>
      </c>
      <c r="BW141" s="126">
        <f t="shared" si="123"/>
        <v>127246.78274664396</v>
      </c>
      <c r="BX141" s="126">
        <f t="shared" si="124"/>
        <v>126293.04785914317</v>
      </c>
      <c r="BY141" s="126">
        <f t="shared" si="125"/>
        <v>125495.94455558356</v>
      </c>
      <c r="BZ141" s="126">
        <f t="shared" si="126"/>
        <v>124878.94172074858</v>
      </c>
      <c r="CA141" s="126">
        <f t="shared" si="127"/>
        <v>124166.7976209778</v>
      </c>
      <c r="CB141" s="126">
        <f t="shared" si="128"/>
        <v>123708.08966887325</v>
      </c>
      <c r="CC141" s="126">
        <f t="shared" si="129"/>
        <v>123545.95290898459</v>
      </c>
      <c r="CD141" s="126">
        <f t="shared" si="130"/>
        <v>123705.4304267316</v>
      </c>
      <c r="CE141" s="126">
        <f t="shared" si="131"/>
        <v>124222.10680107243</v>
      </c>
      <c r="CF141" s="126">
        <f t="shared" si="132"/>
        <v>124801.03417938101</v>
      </c>
      <c r="CG141" s="126">
        <f t="shared" si="133"/>
        <v>125811.77839414956</v>
      </c>
      <c r="CH141" s="126">
        <f t="shared" si="134"/>
        <v>127303.99784635671</v>
      </c>
      <c r="CI141" s="126">
        <f t="shared" si="135"/>
        <v>129333.57794430436</v>
      </c>
      <c r="CJ141" s="126">
        <f t="shared" si="136"/>
        <v>131963.47424198454</v>
      </c>
      <c r="CK141" s="126">
        <f t="shared" si="137"/>
        <v>134837.00812947217</v>
      </c>
      <c r="CL141" s="126">
        <f t="shared" si="138"/>
        <v>138469.08178419119</v>
      </c>
      <c r="CM141" s="126">
        <f t="shared" si="139"/>
        <v>142966.41573080648</v>
      </c>
      <c r="CN141" s="126">
        <f t="shared" si="140"/>
        <v>148431.86443051725</v>
      </c>
      <c r="CO141" s="126">
        <f t="shared" si="141"/>
        <v>154981.54084805399</v>
      </c>
      <c r="CP141" s="126">
        <f t="shared" si="142"/>
        <v>162798.78088394509</v>
      </c>
      <c r="CQ141" s="126">
        <f t="shared" si="143"/>
        <v>171994.44966187939</v>
      </c>
      <c r="CR141" s="126">
        <f t="shared" si="144"/>
        <v>182736.16678265409</v>
      </c>
      <c r="CS141" s="126">
        <f t="shared" si="145"/>
        <v>195213.53013023967</v>
      </c>
      <c r="CT141" s="126">
        <f t="shared" si="146"/>
        <v>209812.79874177463</v>
      </c>
    </row>
    <row r="142" spans="1:98">
      <c r="A142" s="381"/>
      <c r="B142" s="1" t="s">
        <v>118</v>
      </c>
      <c r="C142" s="5" t="s">
        <v>197</v>
      </c>
      <c r="D142" s="126">
        <f>'[2]Yearly HC Ethylene'!D142</f>
        <v>235194.27504285253</v>
      </c>
      <c r="E142" s="126">
        <f>'[2]Yearly HC Ethylene'!E142</f>
        <v>229823.0225604022</v>
      </c>
      <c r="F142" s="126">
        <f>'[2]Yearly HC Ethylene'!F142</f>
        <v>224259.51755569014</v>
      </c>
      <c r="G142" s="126">
        <f>'[2]Yearly HC Ethylene'!G142</f>
        <v>218712.18780146554</v>
      </c>
      <c r="H142" s="126">
        <f>'[2]Yearly HC Ethylene'!H142</f>
        <v>213181.4515469808</v>
      </c>
      <c r="I142" s="126">
        <f>'[2]Yearly HC Ethylene'!I142</f>
        <v>207667.72971689573</v>
      </c>
      <c r="J142" s="126">
        <f>'[2]Yearly HC Ethylene'!J142</f>
        <v>202059.05870236384</v>
      </c>
      <c r="K142" s="126">
        <f>'[2]Yearly HC Ethylene'!K142</f>
        <v>196500.10955730092</v>
      </c>
      <c r="L142" s="126">
        <f>'[2]Yearly HC Ethylene'!L142</f>
        <v>190991.0561815977</v>
      </c>
      <c r="M142" s="126">
        <f>'[2]Yearly HC Ethylene'!M142</f>
        <v>185532.07752337566</v>
      </c>
      <c r="N142" s="126">
        <f>'[2]Yearly HC Ethylene'!N142</f>
        <v>180123.35777582019</v>
      </c>
      <c r="O142" s="126">
        <f>'[2]Yearly HC Ethylene'!O142</f>
        <v>174869.00227875277</v>
      </c>
      <c r="P142" s="126">
        <f>'[2]Yearly HC Ethylene'!P142</f>
        <v>169668.65286325102</v>
      </c>
      <c r="Q142" s="126">
        <f>'[2]Yearly HC Ethylene'!Q142</f>
        <v>164529.05078388521</v>
      </c>
      <c r="R142" s="126">
        <f>'[2]Yearly HC Ethylene'!R142</f>
        <v>159446.80522818197</v>
      </c>
      <c r="S142" s="126">
        <f>'[2]Yearly HC Ethylene'!S142</f>
        <v>154421.76559114805</v>
      </c>
      <c r="T142" s="126">
        <f>'[2]Yearly HC Ethylene'!T142</f>
        <v>149009.48700458443</v>
      </c>
      <c r="U142" s="126">
        <f>'[2]Yearly HC Ethylene'!U142</f>
        <v>143666.96811328901</v>
      </c>
      <c r="V142" s="126">
        <f>'[2]Yearly HC Ethylene'!V142</f>
        <v>138393.87429724564</v>
      </c>
      <c r="W142" s="126">
        <f>'[2]Yearly HC Ethylene'!W142</f>
        <v>133189.88166321561</v>
      </c>
      <c r="X142" s="126">
        <f>'[2]Yearly HC Ethylene'!X142</f>
        <v>128054.67733064393</v>
      </c>
      <c r="Y142" s="126">
        <f>'[2]Yearly HC Ethylene'!Y142</f>
        <v>122036.82683787771</v>
      </c>
      <c r="Z142" s="126">
        <f>'[2]Yearly HC Ethylene'!Z142</f>
        <v>116108.03161425624</v>
      </c>
      <c r="AA142" s="126">
        <f>'[2]Yearly HC Ethylene'!AA142</f>
        <v>110269.5981247125</v>
      </c>
      <c r="AB142" s="126">
        <f>'[2]Yearly HC Ethylene'!AB142</f>
        <v>104519.71234811185</v>
      </c>
      <c r="AC142" s="126">
        <f>'[2]Yearly HC Ethylene'!AC142</f>
        <v>98857.8754791151</v>
      </c>
      <c r="AD142" s="126">
        <f>'[2]Yearly HC Ethylene'!AD142</f>
        <v>93149.635547076527</v>
      </c>
      <c r="AE142" s="126">
        <f>'[2]Yearly HC Ethylene'!AE142</f>
        <v>87534.022021653887</v>
      </c>
      <c r="AF142" s="126">
        <f>'[2]Yearly HC Ethylene'!AF142</f>
        <v>82010.479924595245</v>
      </c>
      <c r="AG142" s="126">
        <f>'[2]Yearly HC Ethylene'!AG142</f>
        <v>76578.469948248574</v>
      </c>
      <c r="AH142" s="126">
        <f>'[2]Yearly HC Ethylene'!AH142</f>
        <v>71237.469000326586</v>
      </c>
      <c r="AI142" s="126"/>
      <c r="AJ142" s="126">
        <f>'[3]Yearly HC Ethylene'!D142</f>
        <v>48981.519820245696</v>
      </c>
      <c r="AK142" s="126">
        <f>'[3]Yearly HC Ethylene'!E142</f>
        <v>48288.677601859468</v>
      </c>
      <c r="AL142" s="126">
        <f>'[3]Yearly HC Ethylene'!F142</f>
        <v>47588.48001906</v>
      </c>
      <c r="AM142" s="126">
        <f>'[3]Yearly HC Ethylene'!G142</f>
        <v>46886.593078317674</v>
      </c>
      <c r="AN142" s="126">
        <f>'[3]Yearly HC Ethylene'!H142</f>
        <v>46183.069604545024</v>
      </c>
      <c r="AO142" s="126">
        <f>'[3]Yearly HC Ethylene'!I142</f>
        <v>45477.962789070334</v>
      </c>
      <c r="AP142" s="126">
        <f>'[3]Yearly HC Ethylene'!J142</f>
        <v>44800.232056586166</v>
      </c>
      <c r="AQ142" s="126">
        <f>'[3]Yearly HC Ethylene'!K142</f>
        <v>44123.170842011285</v>
      </c>
      <c r="AR142" s="126">
        <f>'[3]Yearly HC Ethylene'!L142</f>
        <v>43446.833551117597</v>
      </c>
      <c r="AS142" s="126">
        <f>'[3]Yearly HC Ethylene'!M142</f>
        <v>42771.275034639504</v>
      </c>
      <c r="AT142" s="126">
        <f>'[3]Yearly HC Ethylene'!N142</f>
        <v>42096.550609259939</v>
      </c>
      <c r="AU142" s="126">
        <f>'[3]Yearly HC Ethylene'!O142</f>
        <v>41275.146985769665</v>
      </c>
      <c r="AV142" s="126">
        <f>'[3]Yearly HC Ethylene'!P142</f>
        <v>40455.199386376727</v>
      </c>
      <c r="AW142" s="126">
        <f>'[3]Yearly HC Ethylene'!Q142</f>
        <v>39638.638827229384</v>
      </c>
      <c r="AX142" s="126">
        <f>'[3]Yearly HC Ethylene'!R142</f>
        <v>38824.736184642701</v>
      </c>
      <c r="AY142" s="126">
        <f>'[3]Yearly HC Ethylene'!S142</f>
        <v>38013.668655186571</v>
      </c>
      <c r="AZ142" s="126">
        <f>'[3]Yearly HC Ethylene'!T142</f>
        <v>37205.613144957642</v>
      </c>
      <c r="BA142" s="126">
        <f>'[3]Yearly HC Ethylene'!U142</f>
        <v>36400.74629343117</v>
      </c>
      <c r="BB142" s="126">
        <f>'[3]Yearly HC Ethylene'!V142</f>
        <v>35599.244498025473</v>
      </c>
      <c r="BC142" s="126">
        <f>'[3]Yearly HC Ethylene'!W142</f>
        <v>34801.283939400557</v>
      </c>
      <c r="BD142" s="126">
        <f>'[3]Yearly HC Ethylene'!X142</f>
        <v>34007.040607511793</v>
      </c>
      <c r="BE142" s="126">
        <f>'[3]Yearly HC Ethylene'!Y142</f>
        <v>32984.703260484566</v>
      </c>
      <c r="BF142" s="126">
        <f>'[3]Yearly HC Ethylene'!Z142</f>
        <v>31963.366358318268</v>
      </c>
      <c r="BG142" s="126">
        <f>'[3]Yearly HC Ethylene'!AA142</f>
        <v>30951.208286436264</v>
      </c>
      <c r="BH142" s="126">
        <f>'[3]Yearly HC Ethylene'!AB142</f>
        <v>29946.82108235839</v>
      </c>
      <c r="BI142" s="126">
        <f>'[3]Yearly HC Ethylene'!AC142</f>
        <v>28950.524864436367</v>
      </c>
      <c r="BJ142" s="126">
        <f>'[3]Yearly HC Ethylene'!AD142</f>
        <v>27964.922969703541</v>
      </c>
      <c r="BK142" s="126">
        <f>'[3]Yearly HC Ethylene'!AE142</f>
        <v>26988.268345001645</v>
      </c>
      <c r="BL142" s="126">
        <f>'[3]Yearly HC Ethylene'!AF142</f>
        <v>26020.877542367511</v>
      </c>
      <c r="BM142" s="126">
        <f>'[3]Yearly HC Ethylene'!AG142</f>
        <v>25063.065925714902</v>
      </c>
      <c r="BN142" s="126">
        <f>'[3]Yearly HC Ethylene'!AH142</f>
        <v>24492.654609478595</v>
      </c>
      <c r="BO142" s="126"/>
      <c r="BP142" s="126">
        <f t="shared" si="116"/>
        <v>284175.79486309824</v>
      </c>
      <c r="BQ142" s="126">
        <f t="shared" si="117"/>
        <v>278111.70016226167</v>
      </c>
      <c r="BR142" s="126">
        <f t="shared" si="118"/>
        <v>271847.99757475016</v>
      </c>
      <c r="BS142" s="126">
        <f t="shared" si="119"/>
        <v>265598.78087978321</v>
      </c>
      <c r="BT142" s="126">
        <f t="shared" si="120"/>
        <v>259364.52115152581</v>
      </c>
      <c r="BU142" s="126">
        <f t="shared" si="121"/>
        <v>253145.69250596606</v>
      </c>
      <c r="BV142" s="126">
        <f t="shared" si="122"/>
        <v>246859.29075895</v>
      </c>
      <c r="BW142" s="126">
        <f t="shared" si="123"/>
        <v>240623.28039931221</v>
      </c>
      <c r="BX142" s="126">
        <f t="shared" si="124"/>
        <v>234437.8897327153</v>
      </c>
      <c r="BY142" s="126">
        <f t="shared" si="125"/>
        <v>228303.35255801515</v>
      </c>
      <c r="BZ142" s="126">
        <f t="shared" si="126"/>
        <v>222219.90838508011</v>
      </c>
      <c r="CA142" s="126">
        <f t="shared" si="127"/>
        <v>216144.14926452242</v>
      </c>
      <c r="CB142" s="126">
        <f t="shared" si="128"/>
        <v>210123.85224962776</v>
      </c>
      <c r="CC142" s="126">
        <f t="shared" si="129"/>
        <v>204167.68961111459</v>
      </c>
      <c r="CD142" s="126">
        <f t="shared" si="130"/>
        <v>198271.54141282468</v>
      </c>
      <c r="CE142" s="126">
        <f t="shared" si="131"/>
        <v>192435.43424633463</v>
      </c>
      <c r="CF142" s="126">
        <f t="shared" si="132"/>
        <v>186215.10014954206</v>
      </c>
      <c r="CG142" s="126">
        <f t="shared" si="133"/>
        <v>180067.71440672019</v>
      </c>
      <c r="CH142" s="126">
        <f t="shared" si="134"/>
        <v>173993.11879527112</v>
      </c>
      <c r="CI142" s="126">
        <f t="shared" si="135"/>
        <v>167991.16560261615</v>
      </c>
      <c r="CJ142" s="126">
        <f t="shared" si="136"/>
        <v>162061.71793815572</v>
      </c>
      <c r="CK142" s="126">
        <f t="shared" si="137"/>
        <v>155021.53009836227</v>
      </c>
      <c r="CL142" s="126">
        <f t="shared" si="138"/>
        <v>148071.39797257452</v>
      </c>
      <c r="CM142" s="126">
        <f t="shared" si="139"/>
        <v>141220.80641114878</v>
      </c>
      <c r="CN142" s="126">
        <f t="shared" si="140"/>
        <v>134466.53343047024</v>
      </c>
      <c r="CO142" s="126">
        <f t="shared" si="141"/>
        <v>127808.40034355148</v>
      </c>
      <c r="CP142" s="126">
        <f t="shared" si="142"/>
        <v>121114.55851678006</v>
      </c>
      <c r="CQ142" s="126">
        <f t="shared" si="143"/>
        <v>114522.29036665554</v>
      </c>
      <c r="CR142" s="126">
        <f t="shared" si="144"/>
        <v>108031.35746696276</v>
      </c>
      <c r="CS142" s="126">
        <f t="shared" si="145"/>
        <v>101641.53587396347</v>
      </c>
      <c r="CT142" s="126">
        <f t="shared" si="146"/>
        <v>95730.123609805189</v>
      </c>
    </row>
    <row r="143" spans="1:98">
      <c r="A143" s="382"/>
      <c r="B143" s="1" t="s">
        <v>119</v>
      </c>
      <c r="C143" s="5" t="s">
        <v>197</v>
      </c>
      <c r="D143" s="127">
        <f>'[2]Yearly HC Ethylene'!D143</f>
        <v>1560382.065295889</v>
      </c>
      <c r="E143" s="127">
        <f>'[2]Yearly HC Ethylene'!E143</f>
        <v>1540858.6379616344</v>
      </c>
      <c r="F143" s="127">
        <f>'[2]Yearly HC Ethylene'!F143</f>
        <v>1514313.1193056847</v>
      </c>
      <c r="G143" s="127">
        <f>'[2]Yearly HC Ethylene'!G143</f>
        <v>1487905.5314636265</v>
      </c>
      <c r="H143" s="127">
        <f>'[2]Yearly HC Ethylene'!H143</f>
        <v>1461636.9741955737</v>
      </c>
      <c r="I143" s="127">
        <f>'[2]Yearly HC Ethylene'!I143</f>
        <v>1435508.6402956676</v>
      </c>
      <c r="J143" s="127">
        <f>'[2]Yearly HC Ethylene'!J143</f>
        <v>1407862.3070539632</v>
      </c>
      <c r="K143" s="127">
        <f>'[2]Yearly HC Ethylene'!K143</f>
        <v>1380446.1364521969</v>
      </c>
      <c r="L143" s="127">
        <f>'[2]Yearly HC Ethylene'!L143</f>
        <v>1353260.7779062397</v>
      </c>
      <c r="M143" s="127">
        <f>'[2]Yearly HC Ethylene'!M143</f>
        <v>1326307.0098655792</v>
      </c>
      <c r="N143" s="127">
        <f>'[2]Yearly HC Ethylene'!N143</f>
        <v>1299585.7480129281</v>
      </c>
      <c r="O143" s="127">
        <f>'[2]Yearly HC Ethylene'!O143</f>
        <v>1270854.4572524652</v>
      </c>
      <c r="P143" s="127">
        <f>'[2]Yearly HC Ethylene'!P143</f>
        <v>1242368.6826244493</v>
      </c>
      <c r="Q143" s="127">
        <f>'[2]Yearly HC Ethylene'!Q143</f>
        <v>1214196.596374556</v>
      </c>
      <c r="R143" s="127">
        <f>'[2]Yearly HC Ethylene'!R143</f>
        <v>1186306.8183760177</v>
      </c>
      <c r="S143" s="127">
        <f>'[2]Yearly HC Ethylene'!S143</f>
        <v>1158700.6853572931</v>
      </c>
      <c r="T143" s="127">
        <f>'[2]Yearly HC Ethylene'!T143</f>
        <v>1128432.0624401141</v>
      </c>
      <c r="U143" s="127">
        <f>'[2]Yearly HC Ethylene'!U143</f>
        <v>1098535.5708619747</v>
      </c>
      <c r="V143" s="127">
        <f>'[2]Yearly HC Ethylene'!V143</f>
        <v>1069011.874273801</v>
      </c>
      <c r="W143" s="127">
        <f>'[2]Yearly HC Ethylene'!W143</f>
        <v>1039861.9114239193</v>
      </c>
      <c r="X143" s="127">
        <f>'[2]Yearly HC Ethylene'!X143</f>
        <v>1011086.9098276503</v>
      </c>
      <c r="Y143" s="127">
        <f>'[2]Yearly HC Ethylene'!Y143</f>
        <v>979460.87738392095</v>
      </c>
      <c r="Z143" s="127">
        <f>'[2]Yearly HC Ethylene'!Z143</f>
        <v>948308.12794932583</v>
      </c>
      <c r="AA143" s="127">
        <f>'[2]Yearly HC Ethylene'!AA143</f>
        <v>917637.7219952452</v>
      </c>
      <c r="AB143" s="127">
        <f>'[2]Yearly HC Ethylene'!AB143</f>
        <v>887444.69588159327</v>
      </c>
      <c r="AC143" s="127">
        <f>'[2]Yearly HC Ethylene'!AC143</f>
        <v>857730.83320179814</v>
      </c>
      <c r="AD143" s="127">
        <f>'[2]Yearly HC Ethylene'!AD143</f>
        <v>827551.54110823211</v>
      </c>
      <c r="AE143" s="127">
        <f>'[2]Yearly HC Ethylene'!AE143</f>
        <v>797889.35240141582</v>
      </c>
      <c r="AF143" s="127">
        <f>'[2]Yearly HC Ethylene'!AF143</f>
        <v>768746.70508404484</v>
      </c>
      <c r="AG143" s="127">
        <f>'[2]Yearly HC Ethylene'!AG143</f>
        <v>740126.51259022998</v>
      </c>
      <c r="AH143" s="127">
        <f>'[2]Yearly HC Ethylene'!AH143</f>
        <v>712032.18807572033</v>
      </c>
      <c r="AI143" s="126"/>
      <c r="AJ143" s="127">
        <f>'[3]Yearly HC Ethylene'!D143</f>
        <v>265935.48432798841</v>
      </c>
      <c r="AK143" s="127">
        <f>'[3]Yearly HC Ethylene'!E143</f>
        <v>268343.66309113771</v>
      </c>
      <c r="AL143" s="127">
        <f>'[3]Yearly HC Ethylene'!F143</f>
        <v>266146.08717639378</v>
      </c>
      <c r="AM143" s="127">
        <f>'[3]Yearly HC Ethylene'!G143</f>
        <v>264050.15988598141</v>
      </c>
      <c r="AN143" s="127">
        <f>'[3]Yearly HC Ethylene'!H143</f>
        <v>262068.53281233055</v>
      </c>
      <c r="AO143" s="127">
        <f>'[3]Yearly HC Ethylene'!I143</f>
        <v>260215.61573279978</v>
      </c>
      <c r="AP143" s="127">
        <f>'[3]Yearly HC Ethylene'!J143</f>
        <v>258529.67405505615</v>
      </c>
      <c r="AQ143" s="127">
        <f>'[3]Yearly HC Ethylene'!K143</f>
        <v>257009.13466525459</v>
      </c>
      <c r="AR143" s="127">
        <f>'[3]Yearly HC Ethylene'!L143</f>
        <v>255675.22975785576</v>
      </c>
      <c r="AS143" s="127">
        <f>'[3]Yearly HC Ethylene'!M143</f>
        <v>254552.10244393907</v>
      </c>
      <c r="AT143" s="127">
        <f>'[3]Yearly HC Ethylene'!N143</f>
        <v>253667.19804376355</v>
      </c>
      <c r="AU143" s="127">
        <f>'[3]Yearly HC Ethylene'!O143</f>
        <v>252864.11506986036</v>
      </c>
      <c r="AV143" s="127">
        <f>'[3]Yearly HC Ethylene'!P143</f>
        <v>252367.53824293186</v>
      </c>
      <c r="AW143" s="127">
        <f>'[3]Yearly HC Ethylene'!Q143</f>
        <v>252247.11017008644</v>
      </c>
      <c r="AX143" s="127">
        <f>'[3]Yearly HC Ethylene'!R143</f>
        <v>252531.09579842328</v>
      </c>
      <c r="AY143" s="127">
        <f>'[3]Yearly HC Ethylene'!S143</f>
        <v>253270.22982597421</v>
      </c>
      <c r="AZ143" s="127">
        <f>'[3]Yearly HC Ethylene'!T143</f>
        <v>254522.28879436426</v>
      </c>
      <c r="BA143" s="127">
        <f>'[3]Yearly HC Ethylene'!U143</f>
        <v>256353.06268716732</v>
      </c>
      <c r="BB143" s="127">
        <f>'[3]Yearly HC Ethylene'!V143</f>
        <v>258837.4064846797</v>
      </c>
      <c r="BC143" s="127">
        <f>'[3]Yearly HC Ethylene'!W143</f>
        <v>262060.46767441306</v>
      </c>
      <c r="BD143" s="127">
        <f>'[3]Yearly HC Ethylene'!X143</f>
        <v>266119.07040420215</v>
      </c>
      <c r="BE143" s="127">
        <f>'[3]Yearly HC Ethylene'!Y143</f>
        <v>270889.54333368567</v>
      </c>
      <c r="BF143" s="127">
        <f>'[3]Yearly HC Ethylene'!Z143</f>
        <v>276706.26331131998</v>
      </c>
      <c r="BG143" s="127">
        <f>'[3]Yearly HC Ethylene'!AA143</f>
        <v>283753.24660164816</v>
      </c>
      <c r="BH143" s="127">
        <f>'[3]Yearly HC Ethylene'!AB143</f>
        <v>292186.85249633173</v>
      </c>
      <c r="BI143" s="127">
        <f>'[3]Yearly HC Ethylene'!AC143</f>
        <v>302189.56373413804</v>
      </c>
      <c r="BJ143" s="127">
        <f>'[3]Yearly HC Ethylene'!AD143</f>
        <v>313970.50601473055</v>
      </c>
      <c r="BK143" s="127">
        <f>'[3]Yearly HC Ethylene'!AE143</f>
        <v>327763.76971062942</v>
      </c>
      <c r="BL143" s="127">
        <f>'[3]Yearly HC Ethylene'!AF143</f>
        <v>343837.07703002478</v>
      </c>
      <c r="BM143" s="127">
        <f>'[3]Yearly HC Ethylene'!AG143</f>
        <v>362494.53181811306</v>
      </c>
      <c r="BN143" s="127">
        <f>'[3]Yearly HC Ethylene'!AH143</f>
        <v>384699.47635329253</v>
      </c>
      <c r="BO143" s="126"/>
      <c r="BP143" s="127">
        <f t="shared" si="116"/>
        <v>1826317.5496238775</v>
      </c>
      <c r="BQ143" s="127">
        <f t="shared" si="117"/>
        <v>1809202.3010527722</v>
      </c>
      <c r="BR143" s="127">
        <f t="shared" si="118"/>
        <v>1780459.2064820784</v>
      </c>
      <c r="BS143" s="127">
        <f t="shared" si="119"/>
        <v>1751955.6913496079</v>
      </c>
      <c r="BT143" s="127">
        <f t="shared" si="120"/>
        <v>1723705.5070079044</v>
      </c>
      <c r="BU143" s="127">
        <f t="shared" si="121"/>
        <v>1695724.2560284673</v>
      </c>
      <c r="BV143" s="127">
        <f t="shared" si="122"/>
        <v>1666391.9811090194</v>
      </c>
      <c r="BW143" s="127">
        <f t="shared" si="123"/>
        <v>1637455.2711174514</v>
      </c>
      <c r="BX143" s="127">
        <f t="shared" si="124"/>
        <v>1608936.0076640956</v>
      </c>
      <c r="BY143" s="127">
        <f t="shared" si="125"/>
        <v>1580859.1123095183</v>
      </c>
      <c r="BZ143" s="127">
        <f t="shared" si="126"/>
        <v>1553252.9460566917</v>
      </c>
      <c r="CA143" s="127">
        <f t="shared" si="127"/>
        <v>1523718.5723223255</v>
      </c>
      <c r="CB143" s="127">
        <f t="shared" si="128"/>
        <v>1494736.2208673812</v>
      </c>
      <c r="CC143" s="127">
        <f t="shared" si="129"/>
        <v>1466443.7065446423</v>
      </c>
      <c r="CD143" s="127">
        <f t="shared" si="130"/>
        <v>1438837.914174441</v>
      </c>
      <c r="CE143" s="127">
        <f t="shared" si="131"/>
        <v>1411970.9151832673</v>
      </c>
      <c r="CF143" s="127">
        <f t="shared" si="132"/>
        <v>1382954.3512344784</v>
      </c>
      <c r="CG143" s="127">
        <f t="shared" si="133"/>
        <v>1354888.6335491422</v>
      </c>
      <c r="CH143" s="127">
        <f t="shared" si="134"/>
        <v>1327849.2807584808</v>
      </c>
      <c r="CI143" s="127">
        <f t="shared" si="135"/>
        <v>1301922.3790983323</v>
      </c>
      <c r="CJ143" s="127">
        <f t="shared" si="136"/>
        <v>1277205.9802318525</v>
      </c>
      <c r="CK143" s="127">
        <f t="shared" si="137"/>
        <v>1250350.4207176066</v>
      </c>
      <c r="CL143" s="127">
        <f t="shared" si="138"/>
        <v>1225014.3912606458</v>
      </c>
      <c r="CM143" s="127">
        <f t="shared" si="139"/>
        <v>1201390.9685968934</v>
      </c>
      <c r="CN143" s="127">
        <f t="shared" si="140"/>
        <v>1179631.5483779251</v>
      </c>
      <c r="CO143" s="127">
        <f t="shared" si="141"/>
        <v>1159920.3969359361</v>
      </c>
      <c r="CP143" s="127">
        <f t="shared" si="142"/>
        <v>1141522.0471229628</v>
      </c>
      <c r="CQ143" s="127">
        <f t="shared" si="143"/>
        <v>1125653.1221120453</v>
      </c>
      <c r="CR143" s="127">
        <f t="shared" si="144"/>
        <v>1112583.7821140697</v>
      </c>
      <c r="CS143" s="127">
        <f t="shared" si="145"/>
        <v>1102621.044408343</v>
      </c>
      <c r="CT143" s="127">
        <f t="shared" si="146"/>
        <v>1096731.6644290129</v>
      </c>
    </row>
    <row r="144" spans="1:98" s="13" customFormat="1">
      <c r="A144" s="378" t="s">
        <v>120</v>
      </c>
      <c r="B144" s="6" t="s">
        <v>121</v>
      </c>
      <c r="C144" s="7" t="s">
        <v>197</v>
      </c>
      <c r="D144" s="125">
        <f>'[2]Yearly HC Ethylene'!D144</f>
        <v>107207.97978629141</v>
      </c>
      <c r="E144" s="125">
        <f>'[2]Yearly HC Ethylene'!E144</f>
        <v>103801.37582255386</v>
      </c>
      <c r="F144" s="125">
        <f>'[2]Yearly HC Ethylene'!F144</f>
        <v>100196.86781521565</v>
      </c>
      <c r="G144" s="125">
        <f>'[2]Yearly HC Ethylene'!G144</f>
        <v>96602.855313231179</v>
      </c>
      <c r="H144" s="125">
        <f>'[2]Yearly HC Ethylene'!H144</f>
        <v>93019.727090438682</v>
      </c>
      <c r="I144" s="125">
        <f>'[2]Yearly HC Ethylene'!I144</f>
        <v>89447.873289900628</v>
      </c>
      <c r="J144" s="125">
        <f>'[2]Yearly HC Ethylene'!J144</f>
        <v>85935.363272209666</v>
      </c>
      <c r="K144" s="125">
        <f>'[2]Yearly HC Ethylene'!K144</f>
        <v>82462.865271695948</v>
      </c>
      <c r="L144" s="125">
        <f>'[2]Yearly HC Ethylene'!L144</f>
        <v>79030.567145234425</v>
      </c>
      <c r="M144" s="125">
        <f>'[2]Yearly HC Ethylene'!M144</f>
        <v>75638.659786058852</v>
      </c>
      <c r="N144" s="125">
        <f>'[2]Yearly HC Ethylene'!N144</f>
        <v>72287.337264414527</v>
      </c>
      <c r="O144" s="125">
        <f>'[2]Yearly HC Ethylene'!O144</f>
        <v>69367.31264540914</v>
      </c>
      <c r="P144" s="125">
        <f>'[2]Yearly HC Ethylene'!P144</f>
        <v>66484.059476304887</v>
      </c>
      <c r="Q144" s="125">
        <f>'[2]Yearly HC Ethylene'!Q144</f>
        <v>63644.429509940433</v>
      </c>
      <c r="R144" s="125">
        <f>'[2]Yearly HC Ethylene'!R144</f>
        <v>60845.138940095094</v>
      </c>
      <c r="S144" s="125">
        <f>'[2]Yearly HC Ethylene'!S144</f>
        <v>58086.140624837841</v>
      </c>
      <c r="T144" s="125">
        <f>'[2]Yearly HC Ethylene'!T144</f>
        <v>55164.866285567085</v>
      </c>
      <c r="U144" s="125">
        <f>'[2]Yearly HC Ethylene'!U144</f>
        <v>52289.65067263064</v>
      </c>
      <c r="V144" s="125">
        <f>'[2]Yearly HC Ethylene'!V144</f>
        <v>49460.364071022006</v>
      </c>
      <c r="W144" s="125">
        <f>'[2]Yearly HC Ethylene'!W144</f>
        <v>46676.882301913727</v>
      </c>
      <c r="X144" s="125">
        <f>'[2]Yearly HC Ethylene'!X144</f>
        <v>43939.086965542207</v>
      </c>
      <c r="Y144" s="125">
        <f>'[2]Yearly HC Ethylene'!Y144</f>
        <v>40477.136412033353</v>
      </c>
      <c r="Z144" s="125">
        <f>'[2]Yearly HC Ethylene'!Z144</f>
        <v>37075.589525470721</v>
      </c>
      <c r="AA144" s="125">
        <f>'[2]Yearly HC Ethylene'!AA144</f>
        <v>33736.019322218643</v>
      </c>
      <c r="AB144" s="125">
        <f>'[2]Yearly HC Ethylene'!AB144</f>
        <v>30456.871373732632</v>
      </c>
      <c r="AC144" s="125">
        <f>'[2]Yearly HC Ethylene'!AC144</f>
        <v>27237.899468277858</v>
      </c>
      <c r="AD144" s="125">
        <f>'[2]Yearly HC Ethylene'!AD144</f>
        <v>24024.073814221243</v>
      </c>
      <c r="AE144" s="125">
        <f>'[2]Yearly HC Ethylene'!AE144</f>
        <v>20872.860600818298</v>
      </c>
      <c r="AF144" s="125">
        <f>'[2]Yearly HC Ethylene'!AF144</f>
        <v>17783.985680547325</v>
      </c>
      <c r="AG144" s="125">
        <f>'[2]Yearly HC Ethylene'!AG144</f>
        <v>14757.182654444143</v>
      </c>
      <c r="AH144" s="125">
        <f>'[2]Yearly HC Ethylene'!AH144</f>
        <v>11792.19337479899</v>
      </c>
      <c r="AI144" s="125"/>
      <c r="AJ144" s="125">
        <f>'[3]Yearly HC Ethylene'!D144</f>
        <v>22327.115682700864</v>
      </c>
      <c r="AK144" s="125">
        <f>'[3]Yearly HC Ethylene'!E144</f>
        <v>21918.449258349123</v>
      </c>
      <c r="AL144" s="125">
        <f>'[3]Yearly HC Ethylene'!F144</f>
        <v>21502.817124055731</v>
      </c>
      <c r="AM144" s="125">
        <f>'[3]Yearly HC Ethylene'!G144</f>
        <v>21085.879475452726</v>
      </c>
      <c r="AN144" s="125">
        <f>'[3]Yearly HC Ethylene'!H144</f>
        <v>20667.683016435596</v>
      </c>
      <c r="AO144" s="125">
        <f>'[3]Yearly HC Ethylene'!I144</f>
        <v>20248.27449827025</v>
      </c>
      <c r="AP144" s="125">
        <f>'[3]Yearly HC Ethylene'!J144</f>
        <v>19856.606577462877</v>
      </c>
      <c r="AQ144" s="125">
        <f>'[3]Yearly HC Ethylene'!K144</f>
        <v>19465.965583326881</v>
      </c>
      <c r="AR144" s="125">
        <f>'[3]Yearly HC Ethylene'!L144</f>
        <v>19076.398469093605</v>
      </c>
      <c r="AS144" s="125">
        <f>'[3]Yearly HC Ethylene'!M144</f>
        <v>18687.95227627932</v>
      </c>
      <c r="AT144" s="125">
        <f>'[3]Yearly HC Ethylene'!N144</f>
        <v>18300.674145698122</v>
      </c>
      <c r="AU144" s="125">
        <f>'[3]Yearly HC Ethylene'!O144</f>
        <v>17767.042235411856</v>
      </c>
      <c r="AV144" s="125">
        <f>'[3]Yearly HC Ethylene'!P144</f>
        <v>17235.182827589255</v>
      </c>
      <c r="AW144" s="125">
        <f>'[3]Yearly HC Ethylene'!Q144</f>
        <v>16707.01760033199</v>
      </c>
      <c r="AX144" s="125">
        <f>'[3]Yearly HC Ethylene'!R144</f>
        <v>16181.807682952698</v>
      </c>
      <c r="AY144" s="125">
        <f>'[3]Yearly HC Ethylene'!S144</f>
        <v>15659.720104857235</v>
      </c>
      <c r="AZ144" s="125">
        <f>'[3]Yearly HC Ethylene'!T144</f>
        <v>15140.921173347948</v>
      </c>
      <c r="BA144" s="125">
        <f>'[3]Yearly HC Ethylene'!U144</f>
        <v>14625.576485738402</v>
      </c>
      <c r="BB144" s="125">
        <f>'[3]Yearly HC Ethylene'!V144</f>
        <v>14113.85094190649</v>
      </c>
      <c r="BC144" s="125">
        <f>'[3]Yearly HC Ethylene'!W144</f>
        <v>13605.908757301226</v>
      </c>
      <c r="BD144" s="125">
        <f>'[3]Yearly HC Ethylene'!X144</f>
        <v>13101.913476418518</v>
      </c>
      <c r="BE144" s="125">
        <f>'[3]Yearly HC Ethylene'!Y144</f>
        <v>12374.827234649629</v>
      </c>
      <c r="BF144" s="125">
        <f>'[3]Yearly HC Ethylene'!Z144</f>
        <v>11648.882625686127</v>
      </c>
      <c r="BG144" s="125">
        <f>'[3]Yearly HC Ethylene'!AA144</f>
        <v>10932.242486628973</v>
      </c>
      <c r="BH144" s="125">
        <f>'[3]Yearly HC Ethylene'!AB144</f>
        <v>10223.482737229388</v>
      </c>
      <c r="BI144" s="125">
        <f>'[3]Yearly HC Ethylene'!AC144</f>
        <v>9522.9067937564068</v>
      </c>
      <c r="BJ144" s="125">
        <f>'[3]Yearly HC Ethylene'!AD144</f>
        <v>8833.1006916381139</v>
      </c>
      <c r="BK144" s="125">
        <f>'[3]Yearly HC Ethylene'!AE144</f>
        <v>8152.2994610314818</v>
      </c>
      <c r="BL144" s="125">
        <f>'[3]Yearly HC Ethylene'!AF144</f>
        <v>7480.8011062965579</v>
      </c>
      <c r="BM144" s="125">
        <f>'[3]Yearly HC Ethylene'!AG144</f>
        <v>6818.9017964024479</v>
      </c>
      <c r="BN144" s="125">
        <f>'[3]Yearly HC Ethylene'!AH144</f>
        <v>6544.4027869246493</v>
      </c>
      <c r="BO144" s="125"/>
      <c r="BP144" s="125">
        <f t="shared" si="116"/>
        <v>129535.09546899228</v>
      </c>
      <c r="BQ144" s="125">
        <f t="shared" si="117"/>
        <v>125719.82508090299</v>
      </c>
      <c r="BR144" s="125">
        <f t="shared" si="118"/>
        <v>121699.68493927138</v>
      </c>
      <c r="BS144" s="125">
        <f t="shared" si="119"/>
        <v>117688.73478868391</v>
      </c>
      <c r="BT144" s="125">
        <f t="shared" si="120"/>
        <v>113687.41010687427</v>
      </c>
      <c r="BU144" s="125">
        <f t="shared" si="121"/>
        <v>109696.14778817087</v>
      </c>
      <c r="BV144" s="125">
        <f t="shared" si="122"/>
        <v>105791.96984967255</v>
      </c>
      <c r="BW144" s="125">
        <f t="shared" si="123"/>
        <v>101928.83085502282</v>
      </c>
      <c r="BX144" s="125">
        <f t="shared" si="124"/>
        <v>98106.96561432803</v>
      </c>
      <c r="BY144" s="125">
        <f t="shared" si="125"/>
        <v>94326.612062338172</v>
      </c>
      <c r="BZ144" s="125">
        <f t="shared" si="126"/>
        <v>90588.011410112653</v>
      </c>
      <c r="CA144" s="125">
        <f t="shared" si="127"/>
        <v>87134.354880820989</v>
      </c>
      <c r="CB144" s="125">
        <f t="shared" si="128"/>
        <v>83719.242303894134</v>
      </c>
      <c r="CC144" s="125">
        <f t="shared" si="129"/>
        <v>80351.44711027242</v>
      </c>
      <c r="CD144" s="125">
        <f t="shared" si="130"/>
        <v>77026.946623047785</v>
      </c>
      <c r="CE144" s="125">
        <f t="shared" si="131"/>
        <v>73745.860729695079</v>
      </c>
      <c r="CF144" s="125">
        <f t="shared" si="132"/>
        <v>70305.787458915031</v>
      </c>
      <c r="CG144" s="125">
        <f t="shared" si="133"/>
        <v>66915.227158369045</v>
      </c>
      <c r="CH144" s="125">
        <f t="shared" si="134"/>
        <v>63574.2150129285</v>
      </c>
      <c r="CI144" s="125">
        <f t="shared" si="135"/>
        <v>60282.791059214956</v>
      </c>
      <c r="CJ144" s="125">
        <f t="shared" si="136"/>
        <v>57041.000441960728</v>
      </c>
      <c r="CK144" s="125">
        <f t="shared" si="137"/>
        <v>52851.963646682983</v>
      </c>
      <c r="CL144" s="125">
        <f t="shared" si="138"/>
        <v>48724.47215115685</v>
      </c>
      <c r="CM144" s="125">
        <f t="shared" si="139"/>
        <v>44668.261808847616</v>
      </c>
      <c r="CN144" s="125">
        <f t="shared" si="140"/>
        <v>40680.35411096202</v>
      </c>
      <c r="CO144" s="125">
        <f t="shared" si="141"/>
        <v>36760.806262034268</v>
      </c>
      <c r="CP144" s="125">
        <f t="shared" si="142"/>
        <v>32857.174505859359</v>
      </c>
      <c r="CQ144" s="125">
        <f t="shared" si="143"/>
        <v>29025.16006184978</v>
      </c>
      <c r="CR144" s="125">
        <f t="shared" si="144"/>
        <v>25264.786786843884</v>
      </c>
      <c r="CS144" s="125">
        <f t="shared" si="145"/>
        <v>21576.084450846589</v>
      </c>
      <c r="CT144" s="125">
        <f t="shared" si="146"/>
        <v>18336.596161723639</v>
      </c>
    </row>
    <row r="145" spans="1:98" s="14" customFormat="1">
      <c r="A145" s="379"/>
      <c r="B145" s="10" t="s">
        <v>122</v>
      </c>
      <c r="C145" s="62" t="s">
        <v>197</v>
      </c>
      <c r="D145" s="127">
        <f>'[2]Yearly HC Ethylene'!D145</f>
        <v>35832.469182091416</v>
      </c>
      <c r="E145" s="127">
        <f>'[2]Yearly HC Ethylene'!E145</f>
        <v>35443.106185593453</v>
      </c>
      <c r="F145" s="127">
        <f>'[2]Yearly HC Ethylene'!F145</f>
        <v>42600.910759163104</v>
      </c>
      <c r="G145" s="127">
        <f>'[2]Yearly HC Ethylene'!G145</f>
        <v>58991.874788309622</v>
      </c>
      <c r="H145" s="127">
        <f>'[2]Yearly HC Ethylene'!H145</f>
        <v>33080.994796467559</v>
      </c>
      <c r="I145" s="127">
        <f>'[2]Yearly HC Ethylene'!I145</f>
        <v>32266.689416416521</v>
      </c>
      <c r="J145" s="127">
        <f>'[2]Yearly HC Ethylene'!J145</f>
        <v>31391.376747703787</v>
      </c>
      <c r="K145" s="127">
        <f>'[2]Yearly HC Ethylene'!K145</f>
        <v>30493.429009876971</v>
      </c>
      <c r="L145" s="127">
        <f>'[2]Yearly HC Ethylene'!L145</f>
        <v>29578.939207457912</v>
      </c>
      <c r="M145" s="127">
        <f>'[2]Yearly HC Ethylene'!M145</f>
        <v>28653.761094845562</v>
      </c>
      <c r="N145" s="127">
        <f>'[2]Yearly HC Ethylene'!N145</f>
        <v>27723.511544710647</v>
      </c>
      <c r="O145" s="127">
        <f>'[2]Yearly HC Ethylene'!O145</f>
        <v>26825.787003184738</v>
      </c>
      <c r="P145" s="127">
        <f>'[2]Yearly HC Ethylene'!P145</f>
        <v>25936.078121086604</v>
      </c>
      <c r="Q145" s="127">
        <f>'[2]Yearly HC Ethylene'!Q145</f>
        <v>25066.26520436578</v>
      </c>
      <c r="R145" s="127">
        <f>'[2]Yearly HC Ethylene'!R145</f>
        <v>24215.259673534521</v>
      </c>
      <c r="S145" s="127">
        <f>'[2]Yearly HC Ethylene'!S145</f>
        <v>23385.826821830477</v>
      </c>
      <c r="T145" s="127">
        <f>'[2]Yearly HC Ethylene'!T145</f>
        <v>22463.123639809543</v>
      </c>
      <c r="U145" s="127">
        <f>'[2]Yearly HC Ethylene'!U145</f>
        <v>21559.124655755077</v>
      </c>
      <c r="V145" s="127">
        <f>'[2]Yearly HC Ethylene'!V145</f>
        <v>20675.663526086944</v>
      </c>
      <c r="W145" s="127">
        <f>'[2]Yearly HC Ethylene'!W145</f>
        <v>19814.471611214198</v>
      </c>
      <c r="X145" s="127">
        <f>'[2]Yearly HC Ethylene'!X145</f>
        <v>18977.179039322444</v>
      </c>
      <c r="Y145" s="127">
        <f>'[2]Yearly HC Ethylene'!Y145</f>
        <v>18008.578940247302</v>
      </c>
      <c r="Z145" s="127">
        <f>'[2]Yearly HC Ethylene'!Z145</f>
        <v>17069.071750019502</v>
      </c>
      <c r="AA145" s="127">
        <f>'[2]Yearly HC Ethylene'!AA145</f>
        <v>16161.444753051963</v>
      </c>
      <c r="AB145" s="127">
        <f>'[2]Yearly HC Ethylene'!AB145</f>
        <v>15287.94033492613</v>
      </c>
      <c r="AC145" s="127">
        <f>'[2]Yearly HC Ethylene'!AC145</f>
        <v>14450.650056228098</v>
      </c>
      <c r="AD145" s="127">
        <f>'[2]Yearly HC Ethylene'!AD145</f>
        <v>13686.723533083163</v>
      </c>
      <c r="AE145" s="127">
        <f>'[2]Yearly HC Ethylene'!AE145</f>
        <v>12971.581428346832</v>
      </c>
      <c r="AF145" s="127">
        <f>'[2]Yearly HC Ethylene'!AF145</f>
        <v>12307.052576976308</v>
      </c>
      <c r="AG145" s="127">
        <f>'[2]Yearly HC Ethylene'!AG145</f>
        <v>11694.792565756796</v>
      </c>
      <c r="AH145" s="127">
        <f>'[2]Yearly HC Ethylene'!AH145</f>
        <v>11136.2855845581</v>
      </c>
      <c r="AI145" s="127"/>
      <c r="AJ145" s="127">
        <f>'[3]Yearly HC Ethylene'!D145</f>
        <v>7462.4639529647093</v>
      </c>
      <c r="AK145" s="127">
        <f>'[3]Yearly HC Ethylene'!E145</f>
        <v>7171.2603239149403</v>
      </c>
      <c r="AL145" s="127">
        <f>'[3]Yearly HC Ethylene'!F145</f>
        <v>12917.62891016265</v>
      </c>
      <c r="AM145" s="127">
        <f>'[3]Yearly HC Ethylene'!G145</f>
        <v>27207.200747888015</v>
      </c>
      <c r="AN145" s="127">
        <f>'[3]Yearly HC Ethylene'!H145</f>
        <v>6295.3255229928263</v>
      </c>
      <c r="AO145" s="127">
        <f>'[3]Yearly HC Ethylene'!I145</f>
        <v>6012.5589120623781</v>
      </c>
      <c r="AP145" s="127">
        <f>'[3]Yearly HC Ethylene'!J145</f>
        <v>5931.2683462006771</v>
      </c>
      <c r="AQ145" s="127">
        <f>'[3]Yearly HC Ethylene'!K145</f>
        <v>5864.3841885310021</v>
      </c>
      <c r="AR145" s="127">
        <f>'[3]Yearly HC Ethylene'!L145</f>
        <v>5811.5969674412427</v>
      </c>
      <c r="AS145" s="127">
        <f>'[3]Yearly HC Ethylene'!M145</f>
        <v>5772.5969927077613</v>
      </c>
      <c r="AT145" s="127">
        <f>'[3]Yearly HC Ethylene'!N145</f>
        <v>5747.0743582876048</v>
      </c>
      <c r="AU145" s="127">
        <f>'[3]Yearly HC Ethylene'!O145</f>
        <v>5561.1747806709773</v>
      </c>
      <c r="AV145" s="127">
        <f>'[3]Yearly HC Ethylene'!P145</f>
        <v>5401.1342349353799</v>
      </c>
      <c r="AW145" s="127">
        <f>'[3]Yearly HC Ethylene'!Q145</f>
        <v>5272.118413789176</v>
      </c>
      <c r="AX145" s="127">
        <f>'[3]Yearly HC Ethylene'!R145</f>
        <v>5170.774476023953</v>
      </c>
      <c r="AY145" s="127">
        <f>'[3]Yearly HC Ethylene'!S145</f>
        <v>5096.592291448208</v>
      </c>
      <c r="AZ145" s="127">
        <f>'[3]Yearly HC Ethylene'!T145</f>
        <v>4966.3258816484677</v>
      </c>
      <c r="BA145" s="127">
        <f>'[3]Yearly HC Ethylene'!U145</f>
        <v>4856.521790520279</v>
      </c>
      <c r="BB145" s="127">
        <f>'[3]Yearly HC Ethylene'!V145</f>
        <v>4766.8642777857076</v>
      </c>
      <c r="BC145" s="127">
        <f>'[3]Yearly HC Ethylene'!W145</f>
        <v>4697.0364106406087</v>
      </c>
      <c r="BD145" s="127">
        <f>'[3]Yearly HC Ethylene'!X145</f>
        <v>4646.7200672761037</v>
      </c>
      <c r="BE145" s="127">
        <f>'[3]Yearly HC Ethylene'!Y145</f>
        <v>4448.2825663918984</v>
      </c>
      <c r="BF145" s="127">
        <f>'[3]Yearly HC Ethylene'!Z145</f>
        <v>4270.3038592715666</v>
      </c>
      <c r="BG145" s="127">
        <f>'[3]Yearly HC Ethylene'!AA145</f>
        <v>4127.3457283440885</v>
      </c>
      <c r="BH145" s="127">
        <f>'[3]Yearly HC Ethylene'!AB145</f>
        <v>4018.8169493198957</v>
      </c>
      <c r="BI145" s="127">
        <f>'[3]Yearly HC Ethylene'!AC145</f>
        <v>3944.1243070600822</v>
      </c>
      <c r="BJ145" s="127">
        <f>'[3]Yearly HC Ethylene'!AD145</f>
        <v>3963.6965660821352</v>
      </c>
      <c r="BK145" s="127">
        <f>'[3]Yearly HC Ethylene'!AE145</f>
        <v>4020.4056794696353</v>
      </c>
      <c r="BL145" s="127">
        <f>'[3]Yearly HC Ethylene'!AF145</f>
        <v>4113.4789810498905</v>
      </c>
      <c r="BM145" s="127">
        <f>'[3]Yearly HC Ethylene'!AG145</f>
        <v>4242.1418314261327</v>
      </c>
      <c r="BN145" s="127">
        <f>'[3]Yearly HC Ethylene'!AH145</f>
        <v>4577.3336041549865</v>
      </c>
      <c r="BO145" s="127"/>
      <c r="BP145" s="127">
        <f t="shared" si="116"/>
        <v>43294.933135056126</v>
      </c>
      <c r="BQ145" s="127">
        <f t="shared" si="117"/>
        <v>42614.366509508392</v>
      </c>
      <c r="BR145" s="127">
        <f t="shared" si="118"/>
        <v>55518.53966932575</v>
      </c>
      <c r="BS145" s="127">
        <f t="shared" si="119"/>
        <v>86199.075536197633</v>
      </c>
      <c r="BT145" s="127">
        <f t="shared" si="120"/>
        <v>39376.320319460385</v>
      </c>
      <c r="BU145" s="127">
        <f t="shared" si="121"/>
        <v>38279.248328478898</v>
      </c>
      <c r="BV145" s="127">
        <f t="shared" si="122"/>
        <v>37322.645093904466</v>
      </c>
      <c r="BW145" s="127">
        <f t="shared" si="123"/>
        <v>36357.813198407974</v>
      </c>
      <c r="BX145" s="127">
        <f t="shared" si="124"/>
        <v>35390.536174899156</v>
      </c>
      <c r="BY145" s="127">
        <f t="shared" si="125"/>
        <v>34426.358087553323</v>
      </c>
      <c r="BZ145" s="127">
        <f t="shared" si="126"/>
        <v>33470.585902998253</v>
      </c>
      <c r="CA145" s="127">
        <f t="shared" si="127"/>
        <v>32386.961783855717</v>
      </c>
      <c r="CB145" s="127">
        <f t="shared" si="128"/>
        <v>31337.212356021984</v>
      </c>
      <c r="CC145" s="127">
        <f t="shared" si="129"/>
        <v>30338.383618154956</v>
      </c>
      <c r="CD145" s="127">
        <f t="shared" si="130"/>
        <v>29386.034149558473</v>
      </c>
      <c r="CE145" s="127">
        <f t="shared" si="131"/>
        <v>28482.419113278684</v>
      </c>
      <c r="CF145" s="127">
        <f t="shared" si="132"/>
        <v>27429.449521458009</v>
      </c>
      <c r="CG145" s="127">
        <f t="shared" si="133"/>
        <v>26415.646446275357</v>
      </c>
      <c r="CH145" s="127">
        <f t="shared" si="134"/>
        <v>25442.527803872654</v>
      </c>
      <c r="CI145" s="127">
        <f t="shared" si="135"/>
        <v>24511.508021854806</v>
      </c>
      <c r="CJ145" s="127">
        <f t="shared" si="136"/>
        <v>23623.899106598546</v>
      </c>
      <c r="CK145" s="127">
        <f t="shared" si="137"/>
        <v>22456.861506639201</v>
      </c>
      <c r="CL145" s="127">
        <f t="shared" si="138"/>
        <v>21339.37560929107</v>
      </c>
      <c r="CM145" s="127">
        <f t="shared" si="139"/>
        <v>20288.790481396052</v>
      </c>
      <c r="CN145" s="127">
        <f t="shared" si="140"/>
        <v>19306.757284246025</v>
      </c>
      <c r="CO145" s="127">
        <f t="shared" si="141"/>
        <v>18394.774363288179</v>
      </c>
      <c r="CP145" s="127">
        <f t="shared" si="142"/>
        <v>17650.420099165298</v>
      </c>
      <c r="CQ145" s="127">
        <f t="shared" si="143"/>
        <v>16991.987107816465</v>
      </c>
      <c r="CR145" s="127">
        <f t="shared" si="144"/>
        <v>16420.531558026199</v>
      </c>
      <c r="CS145" s="127">
        <f t="shared" si="145"/>
        <v>15936.934397182929</v>
      </c>
      <c r="CT145" s="127">
        <f t="shared" si="146"/>
        <v>15713.619188713086</v>
      </c>
    </row>
    <row r="146" spans="1:98" s="13" customFormat="1">
      <c r="A146" s="6" t="s">
        <v>3</v>
      </c>
      <c r="B146" s="6" t="s">
        <v>79</v>
      </c>
      <c r="C146" s="17" t="s">
        <v>197</v>
      </c>
      <c r="D146" s="132">
        <f>'[2]Yearly HC Ethylene'!D146</f>
        <v>0</v>
      </c>
      <c r="E146" s="132">
        <f>'[2]Yearly HC Ethylene'!E146</f>
        <v>11642.282367417203</v>
      </c>
      <c r="F146" s="132">
        <f>'[2]Yearly HC Ethylene'!F146</f>
        <v>22745.734694509632</v>
      </c>
      <c r="G146" s="132">
        <f>'[2]Yearly HC Ethylene'!G146</f>
        <v>33307.815802017147</v>
      </c>
      <c r="H146" s="132">
        <f>'[2]Yearly HC Ethylene'!H146</f>
        <v>43326.022197643215</v>
      </c>
      <c r="I146" s="132">
        <f>'[2]Yearly HC Ethylene'!I146</f>
        <v>52797.887840484742</v>
      </c>
      <c r="J146" s="132">
        <f>'[2]Yearly HC Ethylene'!J146</f>
        <v>61415.643965456547</v>
      </c>
      <c r="K146" s="132">
        <f>'[2]Yearly HC Ethylene'!K146</f>
        <v>69388.613788846298</v>
      </c>
      <c r="L146" s="132">
        <f>'[2]Yearly HC Ethylene'!L146</f>
        <v>76717.881490260566</v>
      </c>
      <c r="M146" s="132">
        <f>'[2]Yearly HC Ethylene'!M146</f>
        <v>83404.540150363202</v>
      </c>
      <c r="N146" s="132">
        <f>'[2]Yearly HC Ethylene'!N146</f>
        <v>89449.691668117215</v>
      </c>
      <c r="O146" s="132">
        <f>'[2]Yearly HC Ethylene'!O146</f>
        <v>80349.180077826662</v>
      </c>
      <c r="P146" s="132">
        <f>'[2]Yearly HC Ethylene'!P146</f>
        <v>72870.852686047874</v>
      </c>
      <c r="Q146" s="132">
        <f>'[2]Yearly HC Ethylene'!Q146</f>
        <v>63608.464863867906</v>
      </c>
      <c r="R146" s="132">
        <f>'[2]Yearly HC Ethylene'!R146</f>
        <v>54129.395738014297</v>
      </c>
      <c r="S146" s="132">
        <f>'[2]Yearly HC Ethylene'!S146</f>
        <v>44436.173125862922</v>
      </c>
      <c r="T146" s="132">
        <f>'[2]Yearly HC Ethylene'!T146</f>
        <v>34717.949056486192</v>
      </c>
      <c r="U146" s="132">
        <f>'[2]Yearly HC Ethylene'!U146</f>
        <v>24803.604072552807</v>
      </c>
      <c r="V146" s="132">
        <f>'[2]Yearly HC Ethylene'!V146</f>
        <v>14694.981997516134</v>
      </c>
      <c r="W146" s="132">
        <f>'[2]Yearly HC Ethylene'!W146</f>
        <v>4393.9152429074547</v>
      </c>
      <c r="X146" s="132">
        <f>'[2]Yearly HC Ethylene'!X146</f>
        <v>-6097.7751529044126</v>
      </c>
      <c r="Y146" s="132">
        <f>'[2]Yearly HC Ethylene'!Y146</f>
        <v>-13312.757369356255</v>
      </c>
      <c r="Z146" s="132">
        <f>'[2]Yearly HC Ethylene'!Z146</f>
        <v>-20575.518270111672</v>
      </c>
      <c r="AA146" s="132">
        <f>'[2]Yearly HC Ethylene'!AA146</f>
        <v>-28061.77275798735</v>
      </c>
      <c r="AB146" s="132">
        <f>'[2]Yearly HC Ethylene'!AB146</f>
        <v>-35728.273533246858</v>
      </c>
      <c r="AC146" s="132">
        <f>'[2]Yearly HC Ethylene'!AC146</f>
        <v>-43571.769978668854</v>
      </c>
      <c r="AD146" s="132">
        <f>'[2]Yearly HC Ethylene'!AD146</f>
        <v>-51721.44717665232</v>
      </c>
      <c r="AE146" s="132">
        <f>'[2]Yearly HC Ethylene'!AE146</f>
        <v>-60049.899384812357</v>
      </c>
      <c r="AF146" s="132">
        <f>'[2]Yearly HC Ethylene'!AF146</f>
        <v>-68553.506694304961</v>
      </c>
      <c r="AG146" s="132">
        <f>'[2]Yearly HC Ethylene'!AG146</f>
        <v>-77228.684064958856</v>
      </c>
      <c r="AH146" s="132">
        <f>'[2]Yearly HC Ethylene'!AH146</f>
        <v>-86071.881464050966</v>
      </c>
      <c r="AI146" s="125"/>
      <c r="AJ146" s="132">
        <f>'[3]Yearly HC Ethylene'!D146</f>
        <v>0</v>
      </c>
      <c r="AK146" s="132">
        <f>'[3]Yearly HC Ethylene'!E146</f>
        <v>3540.7743218276992</v>
      </c>
      <c r="AL146" s="132">
        <f>'[3]Yearly HC Ethylene'!F146</f>
        <v>6919.9144313515917</v>
      </c>
      <c r="AM146" s="132">
        <f>'[3]Yearly HC Ethylene'!G146</f>
        <v>10138.233882427094</v>
      </c>
      <c r="AN146" s="132">
        <f>'[3]Yearly HC Ethylene'!H146</f>
        <v>13196.546228909714</v>
      </c>
      <c r="AO146" s="132">
        <f>'[3]Yearly HC Ethylene'!I146</f>
        <v>16095.66502465474</v>
      </c>
      <c r="AP146" s="132">
        <f>'[3]Yearly HC Ethylene'!J146</f>
        <v>18440.802083120638</v>
      </c>
      <c r="AQ146" s="132">
        <f>'[3]Yearly HC Ethylene'!K146</f>
        <v>20607.03429040112</v>
      </c>
      <c r="AR146" s="132">
        <f>'[3]Yearly HC Ethylene'!L146</f>
        <v>22595.880622180615</v>
      </c>
      <c r="AS146" s="132">
        <f>'[3]Yearly HC Ethylene'!M146</f>
        <v>24408.860054143697</v>
      </c>
      <c r="AT146" s="132">
        <f>'[3]Yearly HC Ethylene'!N146</f>
        <v>26047.491561974966</v>
      </c>
      <c r="AU146" s="132">
        <f>'[3]Yearly HC Ethylene'!O146</f>
        <v>31626.588476455396</v>
      </c>
      <c r="AV146" s="132">
        <f>'[3]Yearly HC Ethylene'!P146</f>
        <v>37352.14413465801</v>
      </c>
      <c r="AW146" s="132">
        <f>'[3]Yearly HC Ethylene'!Q146</f>
        <v>41589.188426119756</v>
      </c>
      <c r="AX146" s="132">
        <f>'[3]Yearly HC Ethylene'!R146</f>
        <v>45181.472861552989</v>
      </c>
      <c r="AY146" s="132">
        <f>'[3]Yearly HC Ethylene'!S146</f>
        <v>48133.736087917219</v>
      </c>
      <c r="AZ146" s="132">
        <f>'[3]Yearly HC Ethylene'!T146</f>
        <v>50616.20274692672</v>
      </c>
      <c r="BA146" s="132">
        <f>'[3]Yearly HC Ethylene'!U146</f>
        <v>52479.478512086738</v>
      </c>
      <c r="BB146" s="132">
        <f>'[3]Yearly HC Ethylene'!V146</f>
        <v>53727.906765225183</v>
      </c>
      <c r="BC146" s="132">
        <f>'[3]Yearly HC Ethylene'!W146</f>
        <v>54365.831134455053</v>
      </c>
      <c r="BD146" s="132">
        <f>'[3]Yearly HC Ethylene'!X146</f>
        <v>54397.595492334003</v>
      </c>
      <c r="BE146" s="132">
        <f>'[3]Yearly HC Ethylene'!Y146</f>
        <v>54845.145391685175</v>
      </c>
      <c r="BF146" s="132">
        <f>'[3]Yearly HC Ethylene'!Z146</f>
        <v>57795.888485100382</v>
      </c>
      <c r="BG146" s="132">
        <f>'[3]Yearly HC Ethylene'!AA146</f>
        <v>59672.431802007617</v>
      </c>
      <c r="BH146" s="132">
        <f>'[3]Yearly HC Ethylene'!AB146</f>
        <v>60549.806188130926</v>
      </c>
      <c r="BI146" s="132">
        <f>'[3]Yearly HC Ethylene'!AC146</f>
        <v>60435.287163798566</v>
      </c>
      <c r="BJ146" s="132">
        <f>'[3]Yearly HC Ethylene'!AD146</f>
        <v>59214.096582721948</v>
      </c>
      <c r="BK146" s="132">
        <f>'[3]Yearly HC Ethylene'!AE146</f>
        <v>57006.595659465806</v>
      </c>
      <c r="BL146" s="132">
        <f>'[3]Yearly HC Ethylene'!AF146</f>
        <v>53820.425937931097</v>
      </c>
      <c r="BM146" s="132">
        <f>'[3]Yearly HC Ethylene'!AG146</f>
        <v>49663.235141299083</v>
      </c>
      <c r="BN146" s="132">
        <f>'[3]Yearly HC Ethylene'!AH146</f>
        <v>33846.510497136813</v>
      </c>
      <c r="BO146" s="125"/>
      <c r="BP146" s="132">
        <f t="shared" si="116"/>
        <v>0</v>
      </c>
      <c r="BQ146" s="132">
        <f t="shared" si="117"/>
        <v>15183.056689244902</v>
      </c>
      <c r="BR146" s="132">
        <f t="shared" si="118"/>
        <v>29665.649125861222</v>
      </c>
      <c r="BS146" s="132">
        <f t="shared" si="119"/>
        <v>43446.049684444239</v>
      </c>
      <c r="BT146" s="132">
        <f t="shared" si="120"/>
        <v>56522.568426552927</v>
      </c>
      <c r="BU146" s="132">
        <f t="shared" si="121"/>
        <v>68893.552865139485</v>
      </c>
      <c r="BV146" s="132">
        <f t="shared" si="122"/>
        <v>79856.446048577185</v>
      </c>
      <c r="BW146" s="132">
        <f t="shared" si="123"/>
        <v>89995.648079247418</v>
      </c>
      <c r="BX146" s="132">
        <f t="shared" si="124"/>
        <v>99313.762112441182</v>
      </c>
      <c r="BY146" s="132">
        <f t="shared" si="125"/>
        <v>107813.40020450691</v>
      </c>
      <c r="BZ146" s="132">
        <f t="shared" si="126"/>
        <v>115497.18323009218</v>
      </c>
      <c r="CA146" s="132">
        <f t="shared" si="127"/>
        <v>111975.76855428205</v>
      </c>
      <c r="CB146" s="132">
        <f t="shared" si="128"/>
        <v>110222.99682070588</v>
      </c>
      <c r="CC146" s="132">
        <f t="shared" si="129"/>
        <v>105197.65328998766</v>
      </c>
      <c r="CD146" s="132">
        <f t="shared" si="130"/>
        <v>99310.868599567286</v>
      </c>
      <c r="CE146" s="132">
        <f t="shared" si="131"/>
        <v>92569.909213780134</v>
      </c>
      <c r="CF146" s="132">
        <f t="shared" si="132"/>
        <v>85334.151803412911</v>
      </c>
      <c r="CG146" s="132">
        <f t="shared" si="133"/>
        <v>77283.082584639546</v>
      </c>
      <c r="CH146" s="132">
        <f t="shared" si="134"/>
        <v>68422.888762741321</v>
      </c>
      <c r="CI146" s="132">
        <f t="shared" si="135"/>
        <v>58759.746377362506</v>
      </c>
      <c r="CJ146" s="132">
        <f t="shared" si="136"/>
        <v>48299.820339429592</v>
      </c>
      <c r="CK146" s="132">
        <f t="shared" si="137"/>
        <v>41532.388022328916</v>
      </c>
      <c r="CL146" s="132">
        <f t="shared" si="138"/>
        <v>37220.37021498871</v>
      </c>
      <c r="CM146" s="132">
        <f t="shared" si="139"/>
        <v>31610.659044020267</v>
      </c>
      <c r="CN146" s="132">
        <f t="shared" si="140"/>
        <v>24821.532654884068</v>
      </c>
      <c r="CO146" s="132">
        <f t="shared" si="141"/>
        <v>16863.517185129713</v>
      </c>
      <c r="CP146" s="132">
        <f t="shared" si="142"/>
        <v>7492.6494060696277</v>
      </c>
      <c r="CQ146" s="132">
        <f t="shared" si="143"/>
        <v>-3043.3037253465518</v>
      </c>
      <c r="CR146" s="132">
        <f t="shared" si="144"/>
        <v>-14733.080756373864</v>
      </c>
      <c r="CS146" s="132">
        <f t="shared" si="145"/>
        <v>-27565.448923659773</v>
      </c>
      <c r="CT146" s="132">
        <f>AH146+BN146</f>
        <v>-52225.370966914154</v>
      </c>
    </row>
    <row r="147" spans="1:98" s="14" customFormat="1">
      <c r="B147" s="10" t="s">
        <v>80</v>
      </c>
      <c r="C147" s="11" t="s">
        <v>197</v>
      </c>
      <c r="D147" s="136">
        <f>'[2]Yearly HC Ethylene'!D147</f>
        <v>0</v>
      </c>
      <c r="E147" s="136">
        <f>'[2]Yearly HC Ethylene'!E147</f>
        <v>23655.804754345289</v>
      </c>
      <c r="F147" s="136">
        <f>'[2]Yearly HC Ethylene'!F147</f>
        <v>46926.246202847076</v>
      </c>
      <c r="G147" s="136">
        <f>'[2]Yearly HC Ethylene'!G147</f>
        <v>69808.258141889775</v>
      </c>
      <c r="H147" s="136">
        <f>'[2]Yearly HC Ethylene'!H147</f>
        <v>92298.811688187736</v>
      </c>
      <c r="I147" s="136">
        <f>'[2]Yearly HC Ethylene'!I147</f>
        <v>114394.91505491421</v>
      </c>
      <c r="J147" s="136">
        <f>'[2]Yearly HC Ethylene'!J147</f>
        <v>135203.60226254744</v>
      </c>
      <c r="K147" s="136">
        <f>'[2]Yearly HC Ethylene'!K147</f>
        <v>155477.99420177785</v>
      </c>
      <c r="L147" s="136">
        <f>'[2]Yearly HC Ethylene'!L147</f>
        <v>175213.29456049978</v>
      </c>
      <c r="M147" s="136">
        <f>'[2]Yearly HC Ethylene'!M147</f>
        <v>194404.76409893573</v>
      </c>
      <c r="N147" s="136">
        <f>'[2]Yearly HC Ethylene'!N147</f>
        <v>213047.72030841518</v>
      </c>
      <c r="O147" s="136">
        <f>'[2]Yearly HC Ethylene'!O147</f>
        <v>227412.22270167823</v>
      </c>
      <c r="P147" s="136">
        <f>'[2]Yearly HC Ethylene'!P147</f>
        <v>242082.69914829862</v>
      </c>
      <c r="Q147" s="136">
        <f>'[2]Yearly HC Ethylene'!Q147</f>
        <v>254875.36881657958</v>
      </c>
      <c r="R147" s="136">
        <f>'[2]Yearly HC Ethylene'!R147</f>
        <v>266763.87797677761</v>
      </c>
      <c r="S147" s="136">
        <f>'[2]Yearly HC Ethylene'!S147</f>
        <v>277742.5559509818</v>
      </c>
      <c r="T147" s="136">
        <f>'[2]Yearly HC Ethylene'!T147</f>
        <v>287847.710385493</v>
      </c>
      <c r="U147" s="136">
        <f>'[2]Yearly HC Ethylene'!U147</f>
        <v>297039.73087477119</v>
      </c>
      <c r="V147" s="136">
        <f>'[2]Yearly HC Ethylene'!V147</f>
        <v>305313.6757241633</v>
      </c>
      <c r="W147" s="136">
        <f>'[2]Yearly HC Ethylene'!W147</f>
        <v>312664.67655759386</v>
      </c>
      <c r="X147" s="136">
        <f>'[2]Yearly HC Ethylene'!X147</f>
        <v>319087.93787297641</v>
      </c>
      <c r="Y147" s="136">
        <f>'[2]Yearly HC Ethylene'!Y147</f>
        <v>337639.89548650506</v>
      </c>
      <c r="Z147" s="136">
        <f>'[2]Yearly HC Ethylene'!Z147</f>
        <v>355214.73667805502</v>
      </c>
      <c r="AA147" s="136">
        <f>'[2]Yearly HC Ethylene'!AA147</f>
        <v>371609.05396157509</v>
      </c>
      <c r="AB147" s="136">
        <f>'[2]Yearly HC Ethylene'!AB147</f>
        <v>386877.1963527312</v>
      </c>
      <c r="AC147" s="136">
        <f>'[2]Yearly HC Ethylene'!AC147</f>
        <v>401013.01095534128</v>
      </c>
      <c r="AD147" s="136">
        <f>'[2]Yearly HC Ethylene'!AD147</f>
        <v>413907.98265584849</v>
      </c>
      <c r="AE147" s="136">
        <f>'[2]Yearly HC Ethylene'!AE147</f>
        <v>425648.0298387548</v>
      </c>
      <c r="AF147" s="136">
        <f>'[2]Yearly HC Ethylene'!AF147</f>
        <v>436226.98670156713</v>
      </c>
      <c r="AG147" s="136">
        <f>'[2]Yearly HC Ethylene'!AG147</f>
        <v>445638.79664058576</v>
      </c>
      <c r="AH147" s="136">
        <f>'[2]Yearly HC Ethylene'!AH147</f>
        <v>453877.51176232769</v>
      </c>
      <c r="AI147" s="156"/>
      <c r="AJ147" s="136">
        <f>'[3]Yearly HC Ethylene'!D147</f>
        <v>0</v>
      </c>
      <c r="AK147" s="136">
        <f>'[3]Yearly HC Ethylene'!E147</f>
        <v>5843.4649914110432</v>
      </c>
      <c r="AL147" s="136">
        <f>'[3]Yearly HC Ethylene'!F147</f>
        <v>11540.066230236589</v>
      </c>
      <c r="AM147" s="136">
        <f>'[3]Yearly HC Ethylene'!G147</f>
        <v>17090.592829286357</v>
      </c>
      <c r="AN147" s="136">
        <f>'[3]Yearly HC Ethylene'!H147</f>
        <v>22495.833901370148</v>
      </c>
      <c r="AO147" s="136">
        <f>'[3]Yearly HC Ethylene'!I147</f>
        <v>27756.578559297741</v>
      </c>
      <c r="AP147" s="136">
        <f>'[3]Yearly HC Ethylene'!J147</f>
        <v>32652.152193480873</v>
      </c>
      <c r="AQ147" s="136">
        <f>'[3]Yearly HC Ethylene'!K147</f>
        <v>37381.658030918727</v>
      </c>
      <c r="AR147" s="136">
        <f>'[3]Yearly HC Ethylene'!L147</f>
        <v>41945.179762591979</v>
      </c>
      <c r="AS147" s="136">
        <f>'[3]Yearly HC Ethylene'!M147</f>
        <v>46342.801079481287</v>
      </c>
      <c r="AT147" s="136">
        <f>'[3]Yearly HC Ethylene'!N147</f>
        <v>50574.605672567355</v>
      </c>
      <c r="AU147" s="136">
        <f>'[3]Yearly HC Ethylene'!O147</f>
        <v>58798.417788688319</v>
      </c>
      <c r="AV147" s="136">
        <f>'[3]Yearly HC Ethylene'!P147</f>
        <v>67017.346759567823</v>
      </c>
      <c r="AW147" s="136">
        <f>'[3]Yearly HC Ethylene'!Q147</f>
        <v>74203.080029734294</v>
      </c>
      <c r="AX147" s="136">
        <f>'[3]Yearly HC Ethylene'!R147</f>
        <v>80876.798532061046</v>
      </c>
      <c r="AY147" s="136">
        <f>'[3]Yearly HC Ethylene'!S147</f>
        <v>87039.848479142616</v>
      </c>
      <c r="AZ147" s="136">
        <f>'[3]Yearly HC Ethylene'!T147</f>
        <v>92727.66303473142</v>
      </c>
      <c r="BA147" s="136">
        <f>'[3]Yearly HC Ethylene'!U147</f>
        <v>97913.633066222654</v>
      </c>
      <c r="BB147" s="136">
        <f>'[3]Yearly HC Ethylene'!V147</f>
        <v>102599.50057132269</v>
      </c>
      <c r="BC147" s="136">
        <f>'[3]Yearly HC Ethylene'!W147</f>
        <v>106787.0074745923</v>
      </c>
      <c r="BD147" s="136">
        <f>'[3]Yearly HC Ethylene'!X147</f>
        <v>110477.895629194</v>
      </c>
      <c r="BE147" s="136">
        <f>'[3]Yearly HC Ethylene'!Y147</f>
        <v>117942.66812739098</v>
      </c>
      <c r="BF147" s="136">
        <f>'[3]Yearly HC Ethylene'!Z147</f>
        <v>126913.2200271138</v>
      </c>
      <c r="BG147" s="136">
        <f>'[3]Yearly HC Ethylene'!AA147</f>
        <v>134976.47186006221</v>
      </c>
      <c r="BH147" s="136">
        <f>'[3]Yearly HC Ethylene'!AB147</f>
        <v>142144.70852125282</v>
      </c>
      <c r="BI147" s="136">
        <f>'[3]Yearly HC Ethylene'!AC147</f>
        <v>148421.02385344368</v>
      </c>
      <c r="BJ147" s="136">
        <f>'[3]Yearly HC Ethylene'!AD147</f>
        <v>153754.41559199843</v>
      </c>
      <c r="BK147" s="136">
        <f>'[3]Yearly HC Ethylene'!AE147</f>
        <v>158194.37415269215</v>
      </c>
      <c r="BL147" s="136">
        <f>'[3]Yearly HC Ethylene'!AF147</f>
        <v>161743.64780594915</v>
      </c>
      <c r="BM147" s="136">
        <f>'[3]Yearly HC Ethylene'!AG147</f>
        <v>164404.98545333807</v>
      </c>
      <c r="BN147" s="136">
        <f>'[3]Yearly HC Ethylene'!AH147</f>
        <v>176311.81965880835</v>
      </c>
      <c r="BO147" s="156"/>
      <c r="BP147" s="136">
        <f t="shared" si="116"/>
        <v>0</v>
      </c>
      <c r="BQ147" s="136">
        <f t="shared" si="117"/>
        <v>29499.269745756334</v>
      </c>
      <c r="BR147" s="136">
        <f t="shared" si="118"/>
        <v>58466.312433083665</v>
      </c>
      <c r="BS147" s="136">
        <f t="shared" si="119"/>
        <v>86898.850971176129</v>
      </c>
      <c r="BT147" s="136">
        <f t="shared" si="120"/>
        <v>114794.64558955788</v>
      </c>
      <c r="BU147" s="136">
        <f t="shared" si="121"/>
        <v>142151.49361421194</v>
      </c>
      <c r="BV147" s="136">
        <f t="shared" si="122"/>
        <v>167855.75445602831</v>
      </c>
      <c r="BW147" s="136">
        <f t="shared" si="123"/>
        <v>192859.65223269659</v>
      </c>
      <c r="BX147" s="136">
        <f t="shared" si="124"/>
        <v>217158.47432309177</v>
      </c>
      <c r="BY147" s="136">
        <f t="shared" si="125"/>
        <v>240747.56517841702</v>
      </c>
      <c r="BZ147" s="136">
        <f t="shared" si="126"/>
        <v>263622.32598098251</v>
      </c>
      <c r="CA147" s="136">
        <f t="shared" si="127"/>
        <v>286210.64049036655</v>
      </c>
      <c r="CB147" s="136">
        <f t="shared" si="128"/>
        <v>309100.04590786644</v>
      </c>
      <c r="CC147" s="136">
        <f t="shared" si="129"/>
        <v>329078.44884631387</v>
      </c>
      <c r="CD147" s="136">
        <f t="shared" si="130"/>
        <v>347640.67650883866</v>
      </c>
      <c r="CE147" s="136">
        <f t="shared" si="131"/>
        <v>364782.40443012444</v>
      </c>
      <c r="CF147" s="136">
        <f t="shared" si="132"/>
        <v>380575.37342022441</v>
      </c>
      <c r="CG147" s="136">
        <f t="shared" si="133"/>
        <v>394953.36394099385</v>
      </c>
      <c r="CH147" s="136">
        <f t="shared" si="134"/>
        <v>407913.17629548599</v>
      </c>
      <c r="CI147" s="136">
        <f t="shared" si="135"/>
        <v>419451.68403218617</v>
      </c>
      <c r="CJ147" s="136">
        <f t="shared" si="136"/>
        <v>429565.8335021704</v>
      </c>
      <c r="CK147" s="136">
        <f t="shared" si="137"/>
        <v>455582.56361389603</v>
      </c>
      <c r="CL147" s="136">
        <f t="shared" si="138"/>
        <v>482127.95670516882</v>
      </c>
      <c r="CM147" s="136">
        <f t="shared" si="139"/>
        <v>506585.5258216373</v>
      </c>
      <c r="CN147" s="136">
        <f t="shared" si="140"/>
        <v>529021.90487398405</v>
      </c>
      <c r="CO147" s="136">
        <f t="shared" si="141"/>
        <v>549434.03480878496</v>
      </c>
      <c r="CP147" s="136">
        <f t="shared" si="142"/>
        <v>567662.39824784687</v>
      </c>
      <c r="CQ147" s="136">
        <f t="shared" si="143"/>
        <v>583842.40399144695</v>
      </c>
      <c r="CR147" s="136">
        <f t="shared" si="144"/>
        <v>597970.63450751628</v>
      </c>
      <c r="CS147" s="136">
        <f t="shared" si="145"/>
        <v>610043.78209392377</v>
      </c>
      <c r="CT147" s="136">
        <f t="shared" si="146"/>
        <v>630189.33142113604</v>
      </c>
    </row>
    <row r="148" spans="1:98" s="21" customFormat="1">
      <c r="A148" s="19" t="s">
        <v>141</v>
      </c>
      <c r="B148" s="19"/>
      <c r="C148" s="20" t="s">
        <v>197</v>
      </c>
      <c r="D148" s="137">
        <f>'[2]Yearly HC Ethylene'!D148</f>
        <v>5341060.7015464325</v>
      </c>
      <c r="E148" s="137">
        <f>'[2]Yearly HC Ethylene'!E148</f>
        <v>5233991.4623415731</v>
      </c>
      <c r="F148" s="137">
        <f>'[2]Yearly HC Ethylene'!F148</f>
        <v>5107145.4380377382</v>
      </c>
      <c r="G148" s="137">
        <f>'[2]Yearly HC Ethylene'!G148</f>
        <v>4982340.7538042804</v>
      </c>
      <c r="H148" s="137">
        <f>'[2]Yearly HC Ethylene'!H148</f>
        <v>4859580.9405827783</v>
      </c>
      <c r="I148" s="137">
        <f>'[2]Yearly HC Ethylene'!I148</f>
        <v>4738869.8488238864</v>
      </c>
      <c r="J148" s="137">
        <f>'[2]Yearly HC Ethylene'!J148</f>
        <v>4618723.4032948688</v>
      </c>
      <c r="K148" s="137">
        <f>'[2]Yearly HC Ethylene'!K148</f>
        <v>4500927.4648988377</v>
      </c>
      <c r="L148" s="137">
        <f>'[2]Yearly HC Ethylene'!L148</f>
        <v>4385484.6092905784</v>
      </c>
      <c r="M148" s="137">
        <f>'[2]Yearly HC Ethylene'!M148</f>
        <v>4272397.8253985606</v>
      </c>
      <c r="N148" s="137">
        <f>'[2]Yearly HC Ethylene'!N148</f>
        <v>4161670.538064952</v>
      </c>
      <c r="O148" s="137">
        <f>'[2]Yearly HC Ethylene'!O148</f>
        <v>4047740.0247942489</v>
      </c>
      <c r="P148" s="137">
        <f>'[2]Yearly HC Ethylene'!P148</f>
        <v>3939837.9556882055</v>
      </c>
      <c r="Q148" s="137">
        <f>'[2]Yearly HC Ethylene'!Q148</f>
        <v>3831210.5849053049</v>
      </c>
      <c r="R148" s="137">
        <f>'[2]Yearly HC Ethylene'!R148</f>
        <v>3724957.983235606</v>
      </c>
      <c r="S148" s="137">
        <f>'[2]Yearly HC Ethylene'!S148</f>
        <v>3621078.0971032698</v>
      </c>
      <c r="T148" s="137">
        <f>'[2]Yearly HC Ethylene'!T148</f>
        <v>3515287.3535757149</v>
      </c>
      <c r="U148" s="137">
        <f>'[2]Yearly HC Ethylene'!U148</f>
        <v>3411963.2843597857</v>
      </c>
      <c r="V148" s="137">
        <f>'[2]Yearly HC Ethylene'!V148</f>
        <v>3311103.9758950016</v>
      </c>
      <c r="W148" s="137">
        <f>'[2]Yearly HC Ethylene'!W148</f>
        <v>3212708.2397849998</v>
      </c>
      <c r="X148" s="137">
        <f>'[2]Yearly HC Ethylene'!X148</f>
        <v>3116775.6533631841</v>
      </c>
      <c r="Y148" s="137">
        <f>'[2]Yearly HC Ethylene'!Y148</f>
        <v>2998901.2821904952</v>
      </c>
      <c r="Z148" s="137">
        <f>'[2]Yearly HC Ethylene'!Z148</f>
        <v>2883652.8964187326</v>
      </c>
      <c r="AA148" s="137">
        <f>'[2]Yearly HC Ethylene'!AA148</f>
        <v>2770955.6869229442</v>
      </c>
      <c r="AB148" s="137">
        <f>'[2]Yearly HC Ethylene'!AB148</f>
        <v>2660718.9432951496</v>
      </c>
      <c r="AC148" s="137">
        <f>'[2]Yearly HC Ethylene'!AC148</f>
        <v>2552953.974095162</v>
      </c>
      <c r="AD148" s="137">
        <f>'[2]Yearly HC Ethylene'!AD148</f>
        <v>2446581.0230957898</v>
      </c>
      <c r="AE148" s="137">
        <f>'[2]Yearly HC Ethylene'!AE148</f>
        <v>2342769.9074126091</v>
      </c>
      <c r="AF148" s="137">
        <f>'[2]Yearly HC Ethylene'!AF148</f>
        <v>2241535.7690946106</v>
      </c>
      <c r="AG148" s="137">
        <f>'[2]Yearly HC Ethylene'!AG148</f>
        <v>2142895.5283352076</v>
      </c>
      <c r="AH148" s="137">
        <f>'[2]Yearly HC Ethylene'!AH148</f>
        <v>2046867.9749071863</v>
      </c>
      <c r="AI148" s="157"/>
      <c r="AJ148" s="137">
        <f>'[3]Yearly HC Ethylene'!D148</f>
        <v>1049369.6122000003</v>
      </c>
      <c r="AK148" s="137">
        <f>'[3]Yearly HC Ethylene'!E148</f>
        <v>1043223.4426473719</v>
      </c>
      <c r="AL148" s="137">
        <f>'[3]Yearly HC Ethylene'!F148</f>
        <v>1023514.652748632</v>
      </c>
      <c r="AM148" s="137">
        <f>'[3]Yearly HC Ethylene'!G148</f>
        <v>1004413.2126669541</v>
      </c>
      <c r="AN148" s="137">
        <f>'[3]Yearly HC Ethylene'!H148</f>
        <v>985956.90042048809</v>
      </c>
      <c r="AO148" s="137">
        <f>'[3]Yearly HC Ethylene'!I148</f>
        <v>968188.77101577446</v>
      </c>
      <c r="AP148" s="137">
        <f>'[3]Yearly HC Ethylene'!J148</f>
        <v>951774.93202832818</v>
      </c>
      <c r="AQ148" s="137">
        <f>'[3]Yearly HC Ethylene'!K148</f>
        <v>936198.64097712352</v>
      </c>
      <c r="AR148" s="137">
        <f>'[3]Yearly HC Ethylene'!L148</f>
        <v>921523.43993493542</v>
      </c>
      <c r="AS148" s="137">
        <f>'[3]Yearly HC Ethylene'!M148</f>
        <v>907821.61545893573</v>
      </c>
      <c r="AT148" s="137">
        <f>'[3]Yearly HC Ethylene'!N148</f>
        <v>895175.37567249057</v>
      </c>
      <c r="AU148" s="137">
        <f>'[3]Yearly HC Ethylene'!O148</f>
        <v>870845.07781888486</v>
      </c>
      <c r="AV148" s="137">
        <f>'[3]Yearly HC Ethylene'!P148</f>
        <v>848524.11404536734</v>
      </c>
      <c r="AW148" s="137">
        <f>'[3]Yearly HC Ethylene'!Q148</f>
        <v>828336.0012982504</v>
      </c>
      <c r="AX148" s="137">
        <f>'[3]Yearly HC Ethylene'!R148</f>
        <v>810450.03518248093</v>
      </c>
      <c r="AY148" s="137">
        <f>'[3]Yearly HC Ethylene'!S148</f>
        <v>795016.85961538949</v>
      </c>
      <c r="AZ148" s="137">
        <f>'[3]Yearly HC Ethylene'!T148</f>
        <v>782008.70752086653</v>
      </c>
      <c r="BA148" s="137">
        <f>'[3]Yearly HC Ethylene'!U148</f>
        <v>771803.48558800062</v>
      </c>
      <c r="BB148" s="137">
        <f>'[3]Yearly HC Ethylene'!V148</f>
        <v>764624.25861895306</v>
      </c>
      <c r="BC148" s="137">
        <f>'[3]Yearly HC Ethylene'!W148</f>
        <v>760725.00825312722</v>
      </c>
      <c r="BD148" s="137">
        <f>'[3]Yearly HC Ethylene'!X148</f>
        <v>760394.7973020291</v>
      </c>
      <c r="BE148" s="137">
        <f>'[3]Yearly HC Ethylene'!Y148</f>
        <v>751983.53160559176</v>
      </c>
      <c r="BF148" s="137">
        <f>'[3]Yearly HC Ethylene'!Z148</f>
        <v>746727.25079942623</v>
      </c>
      <c r="BG148" s="137">
        <f>'[3]Yearly HC Ethylene'!AA148</f>
        <v>747041.01044253435</v>
      </c>
      <c r="BH148" s="137">
        <f>'[3]Yearly HC Ethylene'!AB148</f>
        <v>753328.09964248422</v>
      </c>
      <c r="BI148" s="137">
        <f>'[3]Yearly HC Ethylene'!AC148</f>
        <v>771075.44839033298</v>
      </c>
      <c r="BJ148" s="137">
        <f>'[3]Yearly HC Ethylene'!AD148</f>
        <v>798255.99786703149</v>
      </c>
      <c r="BK148" s="137">
        <f>'[3]Yearly HC Ethylene'!AE148</f>
        <v>832609.72877184092</v>
      </c>
      <c r="BL148" s="137">
        <f>'[3]Yearly HC Ethylene'!AF148</f>
        <v>874938.45233883662</v>
      </c>
      <c r="BM148" s="137">
        <f>'[3]Yearly HC Ethylene'!AG148</f>
        <v>926153.49263951532</v>
      </c>
      <c r="BN148" s="137">
        <f>'[3]Yearly HC Ethylene'!AH148</f>
        <v>982029.3363952277</v>
      </c>
      <c r="BO148" s="157"/>
      <c r="BP148" s="137">
        <f t="shared" si="116"/>
        <v>6390430.3137464328</v>
      </c>
      <c r="BQ148" s="137">
        <f t="shared" si="117"/>
        <v>6277214.9049889445</v>
      </c>
      <c r="BR148" s="137">
        <f t="shared" si="118"/>
        <v>6130660.0907863704</v>
      </c>
      <c r="BS148" s="137">
        <f t="shared" si="119"/>
        <v>5986753.9664712343</v>
      </c>
      <c r="BT148" s="137">
        <f t="shared" si="120"/>
        <v>5845537.8410032662</v>
      </c>
      <c r="BU148" s="137">
        <f t="shared" si="121"/>
        <v>5707058.6198396608</v>
      </c>
      <c r="BV148" s="137">
        <f t="shared" si="122"/>
        <v>5570498.3353231968</v>
      </c>
      <c r="BW148" s="137">
        <f t="shared" si="123"/>
        <v>5437126.1058759615</v>
      </c>
      <c r="BX148" s="137">
        <f t="shared" si="124"/>
        <v>5307008.0492255138</v>
      </c>
      <c r="BY148" s="137">
        <f t="shared" si="125"/>
        <v>5180219.4408574961</v>
      </c>
      <c r="BZ148" s="137">
        <f t="shared" si="126"/>
        <v>5056845.9137374423</v>
      </c>
      <c r="CA148" s="137">
        <f t="shared" si="127"/>
        <v>4918585.1026131334</v>
      </c>
      <c r="CB148" s="137">
        <f t="shared" si="128"/>
        <v>4788362.0697335731</v>
      </c>
      <c r="CC148" s="137">
        <f t="shared" si="129"/>
        <v>4659546.5862035556</v>
      </c>
      <c r="CD148" s="137">
        <f t="shared" si="130"/>
        <v>4535408.0184180867</v>
      </c>
      <c r="CE148" s="137">
        <f t="shared" si="131"/>
        <v>4416094.956718659</v>
      </c>
      <c r="CF148" s="137">
        <f t="shared" si="132"/>
        <v>4297296.0610965816</v>
      </c>
      <c r="CG148" s="137">
        <f t="shared" si="133"/>
        <v>4183766.7699477863</v>
      </c>
      <c r="CH148" s="137">
        <f t="shared" si="134"/>
        <v>4075728.2345139547</v>
      </c>
      <c r="CI148" s="137">
        <f t="shared" si="135"/>
        <v>3973433.2480381271</v>
      </c>
      <c r="CJ148" s="137">
        <f t="shared" si="136"/>
        <v>3877170.4506652132</v>
      </c>
      <c r="CK148" s="137">
        <f t="shared" si="137"/>
        <v>3750884.8137960872</v>
      </c>
      <c r="CL148" s="137">
        <f t="shared" si="138"/>
        <v>3630380.1472181589</v>
      </c>
      <c r="CM148" s="137">
        <f t="shared" si="139"/>
        <v>3517996.6973654786</v>
      </c>
      <c r="CN148" s="137">
        <f t="shared" si="140"/>
        <v>3414047.0429376336</v>
      </c>
      <c r="CO148" s="137">
        <f t="shared" si="141"/>
        <v>3324029.422485495</v>
      </c>
      <c r="CP148" s="137">
        <f t="shared" si="142"/>
        <v>3244837.0209628213</v>
      </c>
      <c r="CQ148" s="137">
        <f t="shared" si="143"/>
        <v>3175379.6361844502</v>
      </c>
      <c r="CR148" s="137">
        <f t="shared" si="144"/>
        <v>3116474.2214334472</v>
      </c>
      <c r="CS148" s="137">
        <f t="shared" si="145"/>
        <v>3069049.0209747227</v>
      </c>
      <c r="CT148" s="137">
        <f t="shared" si="146"/>
        <v>3028897.3113024142</v>
      </c>
    </row>
    <row r="149" spans="1:98" s="13" customFormat="1">
      <c r="A149" s="380" t="s">
        <v>115</v>
      </c>
      <c r="B149" s="6" t="s">
        <v>116</v>
      </c>
      <c r="C149" s="7" t="s">
        <v>197</v>
      </c>
      <c r="D149" s="125">
        <f>'[2]Yearly HC Ethylene'!D149</f>
        <v>1581163.9728652707</v>
      </c>
      <c r="E149" s="125">
        <f>'[2]Yearly HC Ethylene'!E149</f>
        <v>1529573.4630771147</v>
      </c>
      <c r="F149" s="125">
        <f>'[2]Yearly HC Ethylene'!F149</f>
        <v>1469444.8153817919</v>
      </c>
      <c r="G149" s="125">
        <f>'[2]Yearly HC Ethylene'!G149</f>
        <v>1410644.8933267503</v>
      </c>
      <c r="H149" s="125">
        <f>'[2]Yearly HC Ethylene'!H149</f>
        <v>1353169.6183509065</v>
      </c>
      <c r="I149" s="125">
        <f>'[2]Yearly HC Ethylene'!I149</f>
        <v>1297014.8093024932</v>
      </c>
      <c r="J149" s="125">
        <f>'[2]Yearly HC Ethylene'!J149</f>
        <v>1242254.4494197902</v>
      </c>
      <c r="K149" s="125">
        <f>'[2]Yearly HC Ethylene'!K149</f>
        <v>1188865.2590873714</v>
      </c>
      <c r="L149" s="125">
        <f>'[2]Yearly HC Ethylene'!L149</f>
        <v>1136842.3556617871</v>
      </c>
      <c r="M149" s="125">
        <f>'[2]Yearly HC Ethylene'!M149</f>
        <v>1086180.7907072823</v>
      </c>
      <c r="N149" s="125">
        <f>'[2]Yearly HC Ethylene'!N149</f>
        <v>1036875.559982092</v>
      </c>
      <c r="O149" s="125">
        <f>'[2]Yearly HC Ethylene'!O149</f>
        <v>987915.84705158789</v>
      </c>
      <c r="P149" s="125">
        <f>'[2]Yearly HC Ethylene'!P149</f>
        <v>943785.38459346408</v>
      </c>
      <c r="Q149" s="125">
        <f>'[2]Yearly HC Ethylene'!Q149</f>
        <v>898183.49417858734</v>
      </c>
      <c r="R149" s="125">
        <f>'[2]Yearly HC Ethylene'!R149</f>
        <v>853997.55905659567</v>
      </c>
      <c r="S149" s="125">
        <f>'[2]Yearly HC Ethylene'!S149</f>
        <v>811222.72871791548</v>
      </c>
      <c r="T149" s="125">
        <f>'[2]Yearly HC Ethylene'!T149</f>
        <v>769394.99979861744</v>
      </c>
      <c r="U149" s="125">
        <f>'[2]Yearly HC Ethylene'!U149</f>
        <v>728982.53818681324</v>
      </c>
      <c r="V149" s="125">
        <f>'[2]Yearly HC Ethylene'!V149</f>
        <v>689980.90811915952</v>
      </c>
      <c r="W149" s="125">
        <f>'[2]Yearly HC Ethylene'!W149</f>
        <v>652385.91988351312</v>
      </c>
      <c r="X149" s="125">
        <f>'[2]Yearly HC Ethylene'!X149</f>
        <v>616193.64841797925</v>
      </c>
      <c r="Y149" s="125">
        <f>'[2]Yearly HC Ethylene'!Y149</f>
        <v>576438.76599722961</v>
      </c>
      <c r="Z149" s="125">
        <f>'[2]Yearly HC Ethylene'!Z149</f>
        <v>538797.70569819596</v>
      </c>
      <c r="AA149" s="125">
        <f>'[2]Yearly HC Ethylene'!AA149</f>
        <v>502607.50239085895</v>
      </c>
      <c r="AB149" s="125">
        <f>'[2]Yearly HC Ethylene'!AB149</f>
        <v>467815.59321453364</v>
      </c>
      <c r="AC149" s="125">
        <f>'[2]Yearly HC Ethylene'!AC149</f>
        <v>434422.393481804</v>
      </c>
      <c r="AD149" s="125">
        <f>'[2]Yearly HC Ethylene'!AD149</f>
        <v>402302.58471804298</v>
      </c>
      <c r="AE149" s="125">
        <f>'[2]Yearly HC Ethylene'!AE149</f>
        <v>371590.12011258519</v>
      </c>
      <c r="AF149" s="125">
        <f>'[2]Yearly HC Ethylene'!AF149</f>
        <v>342286.68866506714</v>
      </c>
      <c r="AG149" s="125">
        <f>'[2]Yearly HC Ethylene'!AG149</f>
        <v>314394.50306893379</v>
      </c>
      <c r="AH149" s="125">
        <f>'[2]Yearly HC Ethylene'!AH149</f>
        <v>287916.33416625531</v>
      </c>
      <c r="AI149" s="125"/>
      <c r="AJ149" s="125">
        <f>'[3]Yearly HC Ethylene'!D149</f>
        <v>313520.94128169795</v>
      </c>
      <c r="AK149" s="125">
        <f>'[3]Yearly HC Ethylene'!E149</f>
        <v>309054.60465305683</v>
      </c>
      <c r="AL149" s="125">
        <f>'[3]Yearly HC Ethylene'!F149</f>
        <v>298414.79804982891</v>
      </c>
      <c r="AM149" s="125">
        <f>'[3]Yearly HC Ethylene'!G149</f>
        <v>288212.20965146663</v>
      </c>
      <c r="AN149" s="125">
        <f>'[3]Yearly HC Ethylene'!H149</f>
        <v>278461.77003320574</v>
      </c>
      <c r="AO149" s="125">
        <f>'[3]Yearly HC Ethylene'!I149</f>
        <v>269180.84544987191</v>
      </c>
      <c r="AP149" s="125">
        <f>'[3]Yearly HC Ethylene'!J149</f>
        <v>260518.61403323241</v>
      </c>
      <c r="AQ149" s="125">
        <f>'[3]Yearly HC Ethylene'!K149</f>
        <v>252378.88806029479</v>
      </c>
      <c r="AR149" s="125">
        <f>'[3]Yearly HC Ethylene'!L149</f>
        <v>244788.51899833084</v>
      </c>
      <c r="AS149" s="125">
        <f>'[3]Yearly HC Ethylene'!M149</f>
        <v>237778.41594961303</v>
      </c>
      <c r="AT149" s="125">
        <f>'[3]Yearly HC Ethylene'!N149</f>
        <v>231384.09610870125</v>
      </c>
      <c r="AU149" s="125">
        <f>'[3]Yearly HC Ethylene'!O149</f>
        <v>216089.94353772001</v>
      </c>
      <c r="AV149" s="125">
        <f>'[3]Yearly HC Ethylene'!P149</f>
        <v>202170.16314657874</v>
      </c>
      <c r="AW149" s="125">
        <f>'[3]Yearly HC Ethylene'!Q149</f>
        <v>189679.08833095481</v>
      </c>
      <c r="AX149" s="125">
        <f>'[3]Yearly HC Ethylene'!R149</f>
        <v>178694.14780526591</v>
      </c>
      <c r="AY149" s="125">
        <f>'[3]Yearly HC Ethylene'!S149</f>
        <v>169274.04760427543</v>
      </c>
      <c r="AZ149" s="125">
        <f>'[3]Yearly HC Ethylene'!T149</f>
        <v>161487.28491985268</v>
      </c>
      <c r="BA149" s="125">
        <f>'[3]Yearly HC Ethylene'!U149</f>
        <v>155413.48187086801</v>
      </c>
      <c r="BB149" s="125">
        <f>'[3]Yearly HC Ethylene'!V149</f>
        <v>151144.89867903283</v>
      </c>
      <c r="BC149" s="125">
        <f>'[3]Yearly HC Ethylene'!W149</f>
        <v>148788.15041391028</v>
      </c>
      <c r="BD149" s="125">
        <f>'[3]Yearly HC Ethylene'!X149</f>
        <v>148466.15472475014</v>
      </c>
      <c r="BE149" s="125">
        <f>'[3]Yearly HC Ethylene'!Y149</f>
        <v>143114.30608047679</v>
      </c>
      <c r="BF149" s="125">
        <f>'[3]Yearly HC Ethylene'!Z149</f>
        <v>139217.48939257101</v>
      </c>
      <c r="BG149" s="125">
        <f>'[3]Yearly HC Ethylene'!AA149</f>
        <v>138577.80705010259</v>
      </c>
      <c r="BH149" s="125">
        <f>'[3]Yearly HC Ethylene'!AB149</f>
        <v>141344.15603192343</v>
      </c>
      <c r="BI149" s="125">
        <f>'[3]Yearly HC Ethylene'!AC149</f>
        <v>147750.64142536948</v>
      </c>
      <c r="BJ149" s="125">
        <f>'[3]Yearly HC Ethylene'!AD149</f>
        <v>158076.42106060099</v>
      </c>
      <c r="BK149" s="125">
        <f>'[3]Yearly HC Ethylene'!AE149</f>
        <v>172620.80700950895</v>
      </c>
      <c r="BL149" s="125">
        <f>'[3]Yearly HC Ethylene'!AF149</f>
        <v>191737.25004843663</v>
      </c>
      <c r="BM149" s="125">
        <f>'[3]Yearly HC Ethylene'!AG149</f>
        <v>215830.19260491553</v>
      </c>
      <c r="BN149" s="125">
        <f>'[3]Yearly HC Ethylene'!AH149</f>
        <v>245361.9567669291</v>
      </c>
      <c r="BO149" s="125"/>
      <c r="BP149" s="125">
        <f t="shared" si="116"/>
        <v>1894684.9141469686</v>
      </c>
      <c r="BQ149" s="125">
        <f t="shared" si="117"/>
        <v>1838628.0677301716</v>
      </c>
      <c r="BR149" s="125">
        <f t="shared" si="118"/>
        <v>1767859.6134316209</v>
      </c>
      <c r="BS149" s="125">
        <f t="shared" si="119"/>
        <v>1698857.1029782169</v>
      </c>
      <c r="BT149" s="125">
        <f t="shared" si="120"/>
        <v>1631631.3883841122</v>
      </c>
      <c r="BU149" s="125">
        <f t="shared" si="121"/>
        <v>1566195.6547523651</v>
      </c>
      <c r="BV149" s="125">
        <f t="shared" si="122"/>
        <v>1502773.0634530226</v>
      </c>
      <c r="BW149" s="125">
        <f t="shared" si="123"/>
        <v>1441244.1471476662</v>
      </c>
      <c r="BX149" s="125">
        <f t="shared" si="124"/>
        <v>1381630.874660118</v>
      </c>
      <c r="BY149" s="125">
        <f t="shared" si="125"/>
        <v>1323959.2066568953</v>
      </c>
      <c r="BZ149" s="125">
        <f t="shared" si="126"/>
        <v>1268259.6560907932</v>
      </c>
      <c r="CA149" s="125">
        <f t="shared" si="127"/>
        <v>1204005.7905893079</v>
      </c>
      <c r="CB149" s="125">
        <f t="shared" si="128"/>
        <v>1145955.5477400429</v>
      </c>
      <c r="CC149" s="125">
        <f t="shared" si="129"/>
        <v>1087862.5825095421</v>
      </c>
      <c r="CD149" s="125">
        <f t="shared" si="130"/>
        <v>1032691.7068618615</v>
      </c>
      <c r="CE149" s="125">
        <f t="shared" si="131"/>
        <v>980496.77632219088</v>
      </c>
      <c r="CF149" s="125">
        <f t="shared" si="132"/>
        <v>930882.28471847018</v>
      </c>
      <c r="CG149" s="125">
        <f t="shared" si="133"/>
        <v>884396.02005768125</v>
      </c>
      <c r="CH149" s="125">
        <f t="shared" si="134"/>
        <v>841125.80679819232</v>
      </c>
      <c r="CI149" s="125">
        <f t="shared" si="135"/>
        <v>801174.0702974234</v>
      </c>
      <c r="CJ149" s="125">
        <f t="shared" si="136"/>
        <v>764659.80314272945</v>
      </c>
      <c r="CK149" s="125">
        <f t="shared" si="137"/>
        <v>719553.07207770646</v>
      </c>
      <c r="CL149" s="125">
        <f t="shared" si="138"/>
        <v>678015.195090767</v>
      </c>
      <c r="CM149" s="125">
        <f t="shared" si="139"/>
        <v>641185.30944096157</v>
      </c>
      <c r="CN149" s="125">
        <f t="shared" si="140"/>
        <v>609159.74924645713</v>
      </c>
      <c r="CO149" s="125">
        <f t="shared" si="141"/>
        <v>582173.03490717348</v>
      </c>
      <c r="CP149" s="125">
        <f t="shared" si="142"/>
        <v>560379.005778644</v>
      </c>
      <c r="CQ149" s="125">
        <f t="shared" si="143"/>
        <v>544210.9271220942</v>
      </c>
      <c r="CR149" s="125">
        <f t="shared" si="144"/>
        <v>534023.93871350377</v>
      </c>
      <c r="CS149" s="125">
        <f t="shared" si="145"/>
        <v>530224.69567384932</v>
      </c>
      <c r="CT149" s="125">
        <f t="shared" si="146"/>
        <v>533278.29093318444</v>
      </c>
    </row>
    <row r="150" spans="1:98">
      <c r="A150" s="381"/>
      <c r="B150" s="1" t="s">
        <v>117</v>
      </c>
      <c r="C150" s="5" t="s">
        <v>197</v>
      </c>
      <c r="D150" s="126">
        <f>'[2]Yearly HC Ethylene'!D150</f>
        <v>1122665.661247253</v>
      </c>
      <c r="E150" s="126">
        <f>'[2]Yearly HC Ethylene'!E150</f>
        <v>1098994.1431598193</v>
      </c>
      <c r="F150" s="126">
        <f>'[2]Yearly HC Ethylene'!F150</f>
        <v>1071076.705359167</v>
      </c>
      <c r="G150" s="126">
        <f>'[2]Yearly HC Ethylene'!G150</f>
        <v>1043486.2871281577</v>
      </c>
      <c r="H150" s="126">
        <f>'[2]Yearly HC Ethylene'!H150</f>
        <v>1016218.8514684315</v>
      </c>
      <c r="I150" s="126">
        <f>'[2]Yearly HC Ethylene'!I150</f>
        <v>989270.43239187053</v>
      </c>
      <c r="J150" s="126">
        <f>'[2]Yearly HC Ethylene'!J150</f>
        <v>962571.10518148192</v>
      </c>
      <c r="K150" s="126">
        <f>'[2]Yearly HC Ethylene'!K150</f>
        <v>936234.95437668357</v>
      </c>
      <c r="L150" s="126">
        <f>'[2]Yearly HC Ethylene'!L150</f>
        <v>910269.14757818263</v>
      </c>
      <c r="M150" s="126">
        <f>'[2]Yearly HC Ethylene'!M150</f>
        <v>884680.84359410789</v>
      </c>
      <c r="N150" s="126">
        <f>'[2]Yearly HC Ethylene'!N150</f>
        <v>859477.19801381975</v>
      </c>
      <c r="O150" s="126">
        <f>'[2]Yearly HC Ethylene'!O150</f>
        <v>829067.44089376624</v>
      </c>
      <c r="P150" s="126">
        <f>'[2]Yearly HC Ethylene'!P150</f>
        <v>802391.59605868149</v>
      </c>
      <c r="Q150" s="126">
        <f>'[2]Yearly HC Ethylene'!Q150</f>
        <v>773430.41415197589</v>
      </c>
      <c r="R150" s="126">
        <f>'[2]Yearly HC Ethylene'!R150</f>
        <v>744942.80895585066</v>
      </c>
      <c r="S150" s="126">
        <f>'[2]Yearly HC Ethylene'!S150</f>
        <v>716930.78656166443</v>
      </c>
      <c r="T150" s="126">
        <f>'[2]Yearly HC Ethylene'!T150</f>
        <v>689072.29639374826</v>
      </c>
      <c r="U150" s="126">
        <f>'[2]Yearly HC Ethylene'!U150</f>
        <v>661672.39813741157</v>
      </c>
      <c r="V150" s="126">
        <f>'[2]Yearly HC Ethylene'!V150</f>
        <v>634731.21494218335</v>
      </c>
      <c r="W150" s="126">
        <f>'[2]Yearly HC Ethylene'!W150</f>
        <v>608248.97513143858</v>
      </c>
      <c r="X150" s="126">
        <f>'[2]Yearly HC Ethylene'!X150</f>
        <v>582226.02073413448</v>
      </c>
      <c r="Y150" s="126">
        <f>'[2]Yearly HC Ethylene'!Y150</f>
        <v>560679.22503022221</v>
      </c>
      <c r="Z150" s="126">
        <f>'[2]Yearly HC Ethylene'!Z150</f>
        <v>539776.35745068197</v>
      </c>
      <c r="AA150" s="126">
        <f>'[2]Yearly HC Ethylene'!AA150</f>
        <v>519298.4189171223</v>
      </c>
      <c r="AB150" s="126">
        <f>'[2]Yearly HC Ethylene'!AB150</f>
        <v>499249.32834651531</v>
      </c>
      <c r="AC150" s="126">
        <f>'[2]Yearly HC Ethylene'!AC150</f>
        <v>479633.13132806774</v>
      </c>
      <c r="AD150" s="126">
        <f>'[2]Yearly HC Ethylene'!AD150</f>
        <v>460544.26108142803</v>
      </c>
      <c r="AE150" s="126">
        <f>'[2]Yearly HC Ethylene'!AE150</f>
        <v>441924.93795864889</v>
      </c>
      <c r="AF150" s="126">
        <f>'[2]Yearly HC Ethylene'!AF150</f>
        <v>423781.06825802376</v>
      </c>
      <c r="AG150" s="126">
        <f>'[2]Yearly HC Ethylene'!AG150</f>
        <v>406118.72474659112</v>
      </c>
      <c r="AH150" s="126">
        <f>'[2]Yearly HC Ethylene'!AH150</f>
        <v>388944.16180721426</v>
      </c>
      <c r="AI150" s="126"/>
      <c r="AJ150" s="126">
        <f>'[3]Yearly HC Ethylene'!D150</f>
        <v>221834.43765903774</v>
      </c>
      <c r="AK150" s="126">
        <f>'[3]Yearly HC Ethylene'!E150</f>
        <v>221006.65871508021</v>
      </c>
      <c r="AL150" s="126">
        <f>'[3]Yearly HC Ethylene'!F150</f>
        <v>217432.02417151548</v>
      </c>
      <c r="AM150" s="126">
        <f>'[3]Yearly HC Ethylene'!G150</f>
        <v>213953.45622156735</v>
      </c>
      <c r="AN150" s="126">
        <f>'[3]Yearly HC Ethylene'!H150</f>
        <v>210577.79265335185</v>
      </c>
      <c r="AO150" s="126">
        <f>'[3]Yearly HC Ethylene'!I150</f>
        <v>207312.93962329673</v>
      </c>
      <c r="AP150" s="126">
        <f>'[3]Yearly HC Ethylene'!J150</f>
        <v>204605.24428695094</v>
      </c>
      <c r="AQ150" s="126">
        <f>'[3]Yearly HC Ethylene'!K150</f>
        <v>202059.10603379647</v>
      </c>
      <c r="AR150" s="126">
        <f>'[3]Yearly HC Ethylene'!L150</f>
        <v>199686.56824488196</v>
      </c>
      <c r="AS150" s="126">
        <f>'[3]Yearly HC Ethylene'!M150</f>
        <v>197501.43687184929</v>
      </c>
      <c r="AT150" s="126">
        <f>'[3]Yearly HC Ethylene'!N150</f>
        <v>195519.51611741752</v>
      </c>
      <c r="AU150" s="126">
        <f>'[3]Yearly HC Ethylene'!O150</f>
        <v>191026.91752569843</v>
      </c>
      <c r="AV150" s="126">
        <f>'[3]Yearly HC Ethylene'!P150</f>
        <v>187402.41802752341</v>
      </c>
      <c r="AW150" s="126">
        <f>'[3]Yearly HC Ethylene'!Q150</f>
        <v>183568.4257722513</v>
      </c>
      <c r="AX150" s="126">
        <f>'[3]Yearly HC Ethylene'!R150</f>
        <v>180129.12591528235</v>
      </c>
      <c r="AY150" s="126">
        <f>'[3]Yearly HC Ethylene'!S150</f>
        <v>177112.70691278778</v>
      </c>
      <c r="AZ150" s="126">
        <f>'[3]Yearly HC Ethylene'!T150</f>
        <v>174352.08930249175</v>
      </c>
      <c r="BA150" s="126">
        <f>'[3]Yearly HC Ethylene'!U150</f>
        <v>172066.67277178736</v>
      </c>
      <c r="BB150" s="126">
        <f>'[3]Yearly HC Ethylene'!V150</f>
        <v>170299.28962888406</v>
      </c>
      <c r="BC150" s="126">
        <f>'[3]Yearly HC Ethylene'!W150</f>
        <v>169099.01013914854</v>
      </c>
      <c r="BD150" s="126">
        <f>'[3]Yearly HC Ethylene'!X150</f>
        <v>168521.97629273275</v>
      </c>
      <c r="BE150" s="126">
        <f>'[3]Yearly HC Ethylene'!Y150</f>
        <v>165942.50194723395</v>
      </c>
      <c r="BF150" s="126">
        <f>'[3]Yearly HC Ethylene'!Z150</f>
        <v>165755.84058827459</v>
      </c>
      <c r="BG150" s="126">
        <f>'[3]Yearly HC Ethylene'!AA150</f>
        <v>166513.2841575995</v>
      </c>
      <c r="BH150" s="126">
        <f>'[3]Yearly HC Ethylene'!AB150</f>
        <v>168307.88444749272</v>
      </c>
      <c r="BI150" s="126">
        <f>'[3]Yearly HC Ethylene'!AC150</f>
        <v>171245.98333900847</v>
      </c>
      <c r="BJ150" s="126">
        <f>'[3]Yearly HC Ethylene'!AD150</f>
        <v>175610.92412275623</v>
      </c>
      <c r="BK150" s="126">
        <f>'[3]Yearly HC Ethylene'!AE150</f>
        <v>181394.59618296186</v>
      </c>
      <c r="BL150" s="126">
        <f>'[3]Yearly HC Ethylene'!AF150</f>
        <v>188754.88055304205</v>
      </c>
      <c r="BM150" s="126">
        <f>'[3]Yearly HC Ethylene'!AG150</f>
        <v>197871.63871984815</v>
      </c>
      <c r="BN150" s="126">
        <f>'[3]Yearly HC Ethylene'!AH150</f>
        <v>208949.66290059604</v>
      </c>
      <c r="BO150" s="126"/>
      <c r="BP150" s="126">
        <f t="shared" si="116"/>
        <v>1344500.0989062907</v>
      </c>
      <c r="BQ150" s="126">
        <f t="shared" si="117"/>
        <v>1320000.8018748995</v>
      </c>
      <c r="BR150" s="126">
        <f t="shared" si="118"/>
        <v>1288508.7295306823</v>
      </c>
      <c r="BS150" s="126">
        <f t="shared" si="119"/>
        <v>1257439.7433497249</v>
      </c>
      <c r="BT150" s="126">
        <f t="shared" si="120"/>
        <v>1226796.6441217833</v>
      </c>
      <c r="BU150" s="126">
        <f t="shared" si="121"/>
        <v>1196583.3720151673</v>
      </c>
      <c r="BV150" s="126">
        <f t="shared" si="122"/>
        <v>1167176.3494684328</v>
      </c>
      <c r="BW150" s="126">
        <f t="shared" si="123"/>
        <v>1138294.06041048</v>
      </c>
      <c r="BX150" s="126">
        <f t="shared" si="124"/>
        <v>1109955.7158230646</v>
      </c>
      <c r="BY150" s="126">
        <f t="shared" si="125"/>
        <v>1082182.2804659572</v>
      </c>
      <c r="BZ150" s="126">
        <f t="shared" si="126"/>
        <v>1054996.7141312372</v>
      </c>
      <c r="CA150" s="126">
        <f t="shared" si="127"/>
        <v>1020094.3584194647</v>
      </c>
      <c r="CB150" s="126">
        <f t="shared" si="128"/>
        <v>989794.01408620493</v>
      </c>
      <c r="CC150" s="126">
        <f t="shared" si="129"/>
        <v>956998.83992422721</v>
      </c>
      <c r="CD150" s="126">
        <f t="shared" si="130"/>
        <v>925071.93487113295</v>
      </c>
      <c r="CE150" s="126">
        <f t="shared" si="131"/>
        <v>894043.49347445217</v>
      </c>
      <c r="CF150" s="126">
        <f t="shared" si="132"/>
        <v>863424.38569624</v>
      </c>
      <c r="CG150" s="126">
        <f t="shared" si="133"/>
        <v>833739.07090919896</v>
      </c>
      <c r="CH150" s="126">
        <f t="shared" si="134"/>
        <v>805030.5045710674</v>
      </c>
      <c r="CI150" s="126">
        <f t="shared" si="135"/>
        <v>777347.98527058715</v>
      </c>
      <c r="CJ150" s="126">
        <f t="shared" si="136"/>
        <v>750747.99702686723</v>
      </c>
      <c r="CK150" s="126">
        <f t="shared" si="137"/>
        <v>726621.72697745613</v>
      </c>
      <c r="CL150" s="126">
        <f t="shared" si="138"/>
        <v>705532.19803895662</v>
      </c>
      <c r="CM150" s="126">
        <f t="shared" si="139"/>
        <v>685811.70307472185</v>
      </c>
      <c r="CN150" s="126">
        <f t="shared" si="140"/>
        <v>667557.21279400797</v>
      </c>
      <c r="CO150" s="126">
        <f t="shared" si="141"/>
        <v>650879.11466707615</v>
      </c>
      <c r="CP150" s="126">
        <f t="shared" si="142"/>
        <v>636155.18520418426</v>
      </c>
      <c r="CQ150" s="126">
        <f t="shared" si="143"/>
        <v>623319.53414161073</v>
      </c>
      <c r="CR150" s="126">
        <f t="shared" si="144"/>
        <v>612535.94881106587</v>
      </c>
      <c r="CS150" s="126">
        <f t="shared" si="145"/>
        <v>603990.3634664393</v>
      </c>
      <c r="CT150" s="126">
        <f t="shared" si="146"/>
        <v>597893.8247078103</v>
      </c>
    </row>
    <row r="151" spans="1:98">
      <c r="A151" s="381"/>
      <c r="B151" s="1" t="s">
        <v>118</v>
      </c>
      <c r="C151" s="5" t="s">
        <v>197</v>
      </c>
      <c r="D151" s="126">
        <f>'[2]Yearly HC Ethylene'!D151</f>
        <v>1018827.6884632254</v>
      </c>
      <c r="E151" s="126">
        <f>'[2]Yearly HC Ethylene'!E151</f>
        <v>985865.06493703031</v>
      </c>
      <c r="F151" s="126">
        <f>'[2]Yearly HC Ethylene'!F151</f>
        <v>953058.62334691035</v>
      </c>
      <c r="G151" s="126">
        <f>'[2]Yearly HC Ethylene'!G151</f>
        <v>920618.73790836718</v>
      </c>
      <c r="H151" s="126">
        <f>'[2]Yearly HC Ethylene'!H151</f>
        <v>888547.92344406957</v>
      </c>
      <c r="I151" s="126">
        <f>'[2]Yearly HC Ethylene'!I151</f>
        <v>856848.8470767854</v>
      </c>
      <c r="J151" s="126">
        <f>'[2]Yearly HC Ethylene'!J151</f>
        <v>825411.94050975249</v>
      </c>
      <c r="K151" s="126">
        <f>'[2]Yearly HC Ethylene'!K151</f>
        <v>794384.41870754014</v>
      </c>
      <c r="L151" s="126">
        <f>'[2]Yearly HC Ethylene'!L151</f>
        <v>763769.14755922859</v>
      </c>
      <c r="M151" s="126">
        <f>'[2]Yearly HC Ethylene'!M151</f>
        <v>733569.14555605734</v>
      </c>
      <c r="N151" s="126">
        <f>'[2]Yearly HC Ethylene'!N151</f>
        <v>703787.58345913817</v>
      </c>
      <c r="O151" s="126">
        <f>'[2]Yearly HC Ethylene'!O151</f>
        <v>675379.13528517052</v>
      </c>
      <c r="P151" s="126">
        <f>'[2]Yearly HC Ethylene'!P151</f>
        <v>647338.753000297</v>
      </c>
      <c r="Q151" s="126">
        <f>'[2]Yearly HC Ethylene'!Q151</f>
        <v>619842.5832365097</v>
      </c>
      <c r="R151" s="126">
        <f>'[2]Yearly HC Ethylene'!R151</f>
        <v>592815.72348436003</v>
      </c>
      <c r="S151" s="126">
        <f>'[2]Yearly HC Ethylene'!S151</f>
        <v>566260.46803222655</v>
      </c>
      <c r="T151" s="126">
        <f>'[2]Yearly HC Ethylene'!T151</f>
        <v>539734.88607985852</v>
      </c>
      <c r="U151" s="126">
        <f>'[2]Yearly HC Ethylene'!U151</f>
        <v>513698.5587712503</v>
      </c>
      <c r="V151" s="126">
        <f>'[2]Yearly HC Ethylene'!V151</f>
        <v>488153.80168032402</v>
      </c>
      <c r="W151" s="126">
        <f>'[2]Yearly HC Ethylene'!W151</f>
        <v>463103.00807292142</v>
      </c>
      <c r="X151" s="126">
        <f>'[2]Yearly HC Ethylene'!X151</f>
        <v>438548.64847010531</v>
      </c>
      <c r="Y151" s="126">
        <f>'[2]Yearly HC Ethylene'!Y151</f>
        <v>411018.85780464415</v>
      </c>
      <c r="Z151" s="126">
        <f>'[2]Yearly HC Ethylene'!Z151</f>
        <v>384002.1971888094</v>
      </c>
      <c r="AA151" s="126">
        <f>'[2]Yearly HC Ethylene'!AA151</f>
        <v>357525.01957077149</v>
      </c>
      <c r="AB151" s="126">
        <f>'[2]Yearly HC Ethylene'!AB151</f>
        <v>331581.03066475305</v>
      </c>
      <c r="AC151" s="126">
        <f>'[2]Yearly HC Ethylene'!AC151</f>
        <v>306172.73256922723</v>
      </c>
      <c r="AD151" s="126">
        <f>'[2]Yearly HC Ethylene'!AD151</f>
        <v>281168.75755992741</v>
      </c>
      <c r="AE151" s="126">
        <f>'[2]Yearly HC Ethylene'!AE151</f>
        <v>256711.30248241394</v>
      </c>
      <c r="AF151" s="126">
        <f>'[2]Yearly HC Ethylene'!AF151</f>
        <v>232803.06268249344</v>
      </c>
      <c r="AG151" s="126">
        <f>'[2]Yearly HC Ethylene'!AG151</f>
        <v>209446.83197587484</v>
      </c>
      <c r="AH151" s="126">
        <f>'[2]Yearly HC Ethylene'!AH151</f>
        <v>186645.50307744462</v>
      </c>
      <c r="AI151" s="126"/>
      <c r="AJ151" s="126">
        <f>'[3]Yearly HC Ethylene'!D151</f>
        <v>202943.65152000473</v>
      </c>
      <c r="AK151" s="126">
        <f>'[3]Yearly HC Ethylene'!E151</f>
        <v>198085.54851112521</v>
      </c>
      <c r="AL151" s="126">
        <f>'[3]Yearly HC Ethylene'!F151</f>
        <v>193206.03665904392</v>
      </c>
      <c r="AM151" s="126">
        <f>'[3]Yearly HC Ethylene'!G151</f>
        <v>188312.33836236582</v>
      </c>
      <c r="AN151" s="126">
        <f>'[3]Yearly HC Ethylene'!H151</f>
        <v>183406.06976078701</v>
      </c>
      <c r="AO151" s="126">
        <f>'[3]Yearly HC Ethylene'!I151</f>
        <v>178488.85410602912</v>
      </c>
      <c r="AP151" s="126">
        <f>'[3]Yearly HC Ethylene'!J151</f>
        <v>173591.22745171716</v>
      </c>
      <c r="AQ151" s="126">
        <f>'[3]Yearly HC Ethylene'!K151</f>
        <v>168688.06625313914</v>
      </c>
      <c r="AR151" s="126">
        <f>'[3]Yearly HC Ethylene'!L151</f>
        <v>163781.0141507379</v>
      </c>
      <c r="AS151" s="126">
        <f>'[3]Yearly HC Ethylene'!M151</f>
        <v>158871.72126705211</v>
      </c>
      <c r="AT151" s="126">
        <f>'[3]Yearly HC Ethylene'!N151</f>
        <v>153961.84405049967</v>
      </c>
      <c r="AU151" s="126">
        <f>'[3]Yearly HC Ethylene'!O151</f>
        <v>148127.30529116368</v>
      </c>
      <c r="AV151" s="126">
        <f>'[3]Yearly HC Ethylene'!P151</f>
        <v>142260.9167878814</v>
      </c>
      <c r="AW151" s="126">
        <f>'[3]Yearly HC Ethylene'!Q151</f>
        <v>136442.58071002644</v>
      </c>
      <c r="AX151" s="126">
        <f>'[3]Yearly HC Ethylene'!R151</f>
        <v>130643.48113526445</v>
      </c>
      <c r="AY151" s="126">
        <f>'[3]Yearly HC Ethylene'!S151</f>
        <v>124870.42683176869</v>
      </c>
      <c r="AZ151" s="126">
        <f>'[3]Yearly HC Ethylene'!T151</f>
        <v>119130.24663989243</v>
      </c>
      <c r="BA151" s="126">
        <f>'[3]Yearly HC Ethylene'!U151</f>
        <v>113429.78876720837</v>
      </c>
      <c r="BB151" s="126">
        <f>'[3]Yearly HC Ethylene'!V151</f>
        <v>107775.92008473081</v>
      </c>
      <c r="BC151" s="126">
        <f>'[3]Yearly HC Ethylene'!W151</f>
        <v>102175.52542436084</v>
      </c>
      <c r="BD151" s="126">
        <f>'[3]Yearly HC Ethylene'!X151</f>
        <v>96635.506877595806</v>
      </c>
      <c r="BE151" s="126">
        <f>'[3]Yearly HC Ethylene'!Y151</f>
        <v>90117.242290108348</v>
      </c>
      <c r="BF151" s="126">
        <f>'[3]Yearly HC Ethylene'!Z151</f>
        <v>83410.018120882101</v>
      </c>
      <c r="BG151" s="126">
        <f>'[3]Yearly HC Ethylene'!AA151</f>
        <v>76812.829001837337</v>
      </c>
      <c r="BH151" s="126">
        <f>'[3]Yearly HC Ethylene'!AB151</f>
        <v>70331.823129364508</v>
      </c>
      <c r="BI151" s="126">
        <f>'[3]Yearly HC Ethylene'!AC151</f>
        <v>63978.66780353881</v>
      </c>
      <c r="BJ151" s="126">
        <f>'[3]Yearly HC Ethylene'!AD151</f>
        <v>57767.339833695674</v>
      </c>
      <c r="BK151" s="126">
        <f>'[3]Yearly HC Ethylene'!AE151</f>
        <v>51707.490805903712</v>
      </c>
      <c r="BL151" s="126">
        <f>'[3]Yearly HC Ethylene'!AF151</f>
        <v>45810.859959039793</v>
      </c>
      <c r="BM151" s="126">
        <f>'[3]Yearly HC Ethylene'!AG151</f>
        <v>40089.208276642326</v>
      </c>
      <c r="BN151" s="126">
        <f>'[3]Yearly HC Ethylene'!AH151</f>
        <v>34554.317379628628</v>
      </c>
      <c r="BO151" s="126"/>
      <c r="BP151" s="126">
        <f t="shared" si="116"/>
        <v>1221771.33998323</v>
      </c>
      <c r="BQ151" s="126">
        <f t="shared" si="117"/>
        <v>1183950.6134481556</v>
      </c>
      <c r="BR151" s="126">
        <f t="shared" si="118"/>
        <v>1146264.6600059543</v>
      </c>
      <c r="BS151" s="126">
        <f t="shared" si="119"/>
        <v>1108931.076270733</v>
      </c>
      <c r="BT151" s="126">
        <f t="shared" si="120"/>
        <v>1071953.9932048565</v>
      </c>
      <c r="BU151" s="126">
        <f t="shared" si="121"/>
        <v>1035337.7011828145</v>
      </c>
      <c r="BV151" s="126">
        <f t="shared" si="122"/>
        <v>999003.16796146962</v>
      </c>
      <c r="BW151" s="126">
        <f t="shared" si="123"/>
        <v>963072.48496067931</v>
      </c>
      <c r="BX151" s="126">
        <f t="shared" si="124"/>
        <v>927550.16170996649</v>
      </c>
      <c r="BY151" s="126">
        <f t="shared" si="125"/>
        <v>892440.86682310945</v>
      </c>
      <c r="BZ151" s="126">
        <f t="shared" si="126"/>
        <v>857749.42750963778</v>
      </c>
      <c r="CA151" s="126">
        <f t="shared" si="127"/>
        <v>823506.44057633425</v>
      </c>
      <c r="CB151" s="126">
        <f t="shared" si="128"/>
        <v>789599.66978817841</v>
      </c>
      <c r="CC151" s="126">
        <f t="shared" si="129"/>
        <v>756285.16394653614</v>
      </c>
      <c r="CD151" s="126">
        <f t="shared" si="130"/>
        <v>723459.20461962442</v>
      </c>
      <c r="CE151" s="126">
        <f t="shared" si="131"/>
        <v>691130.89486399526</v>
      </c>
      <c r="CF151" s="126">
        <f t="shared" si="132"/>
        <v>658865.13271975098</v>
      </c>
      <c r="CG151" s="126">
        <f t="shared" si="133"/>
        <v>627128.34753845865</v>
      </c>
      <c r="CH151" s="126">
        <f t="shared" si="134"/>
        <v>595929.72176505486</v>
      </c>
      <c r="CI151" s="126">
        <f t="shared" si="135"/>
        <v>565278.5334972823</v>
      </c>
      <c r="CJ151" s="126">
        <f t="shared" si="136"/>
        <v>535184.15534770116</v>
      </c>
      <c r="CK151" s="126">
        <f t="shared" si="137"/>
        <v>501136.1000947525</v>
      </c>
      <c r="CL151" s="126">
        <f t="shared" si="138"/>
        <v>467412.2153096915</v>
      </c>
      <c r="CM151" s="126">
        <f t="shared" si="139"/>
        <v>434337.84857260884</v>
      </c>
      <c r="CN151" s="126">
        <f t="shared" si="140"/>
        <v>401912.85379411757</v>
      </c>
      <c r="CO151" s="126">
        <f t="shared" si="141"/>
        <v>370151.40037276602</v>
      </c>
      <c r="CP151" s="126">
        <f t="shared" si="142"/>
        <v>338936.09739362309</v>
      </c>
      <c r="CQ151" s="126">
        <f t="shared" si="143"/>
        <v>308418.79328831763</v>
      </c>
      <c r="CR151" s="126">
        <f t="shared" si="144"/>
        <v>278613.92264153325</v>
      </c>
      <c r="CS151" s="126">
        <f t="shared" si="145"/>
        <v>249536.04025251715</v>
      </c>
      <c r="CT151" s="126">
        <f t="shared" si="146"/>
        <v>221199.82045707325</v>
      </c>
    </row>
    <row r="152" spans="1:98">
      <c r="A152" s="382"/>
      <c r="B152" s="1" t="s">
        <v>119</v>
      </c>
      <c r="C152" s="5" t="s">
        <v>197</v>
      </c>
      <c r="D152" s="126">
        <f>'[2]Yearly HC Ethylene'!D152</f>
        <v>1670753.7771320087</v>
      </c>
      <c r="E152" s="126">
        <f>'[2]Yearly HC Ethylene'!E152</f>
        <v>1673075.3879620791</v>
      </c>
      <c r="F152" s="126">
        <f>'[2]Yearly HC Ethylene'!F152</f>
        <v>1668241.7605915247</v>
      </c>
      <c r="G152" s="126">
        <f>'[2]Yearly HC Ethylene'!G152</f>
        <v>1663416.6167272476</v>
      </c>
      <c r="H152" s="126">
        <f>'[2]Yearly HC Ethylene'!H152</f>
        <v>1658604.7701184934</v>
      </c>
      <c r="I152" s="126">
        <f>'[2]Yearly HC Ethylene'!I152</f>
        <v>1653811.1416077777</v>
      </c>
      <c r="J152" s="126">
        <f>'[2]Yearly HC Ethylene'!J152</f>
        <v>1647381.2503653923</v>
      </c>
      <c r="K152" s="126">
        <f>'[2]Yearly HC Ethylene'!K152</f>
        <v>1641067.0134511124</v>
      </c>
      <c r="L152" s="126">
        <f>'[2]Yearly HC Ethylene'!L152</f>
        <v>1634872.8483901862</v>
      </c>
      <c r="M152" s="126">
        <f>'[2]Yearly HC Ethylene'!M152</f>
        <v>1628803.3143589133</v>
      </c>
      <c r="N152" s="126">
        <f>'[2]Yearly HC Ethylene'!N152</f>
        <v>1622863.1200179416</v>
      </c>
      <c r="O152" s="126">
        <f>'[2]Yearly HC Ethylene'!O152</f>
        <v>1616262.995180316</v>
      </c>
      <c r="P152" s="126">
        <f>'[2]Yearly HC Ethylene'!P152</f>
        <v>1606737.3814782167</v>
      </c>
      <c r="Q152" s="126">
        <f>'[2]Yearly HC Ethylene'!Q152</f>
        <v>1599553.1459460258</v>
      </c>
      <c r="R152" s="126">
        <f>'[2]Yearly HC Ethylene'!R152</f>
        <v>1592301.3867457118</v>
      </c>
      <c r="S152" s="126">
        <f>'[2]Yearly HC Ethylene'!S152</f>
        <v>1584985.7432000712</v>
      </c>
      <c r="T152" s="126">
        <f>'[2]Yearly HC Ethylene'!T152</f>
        <v>1574662.3501541968</v>
      </c>
      <c r="U152" s="126">
        <f>'[2]Yearly HC Ethylene'!U152</f>
        <v>1564368.0670011095</v>
      </c>
      <c r="V152" s="126">
        <f>'[2]Yearly HC Ethylene'!V152</f>
        <v>1554105.7631220878</v>
      </c>
      <c r="W152" s="126">
        <f>'[2]Yearly HC Ethylene'!W152</f>
        <v>1543878.5511363777</v>
      </c>
      <c r="X152" s="126">
        <f>'[2]Yearly HC Ethylene'!X152</f>
        <v>1533689.8008824526</v>
      </c>
      <c r="Y152" s="126">
        <f>'[2]Yearly HC Ethylene'!Y152</f>
        <v>1503989.6287379437</v>
      </c>
      <c r="Z152" s="126">
        <f>'[2]Yearly HC Ethylene'!Z152</f>
        <v>1473599.3894287194</v>
      </c>
      <c r="AA152" s="126">
        <f>'[2]Yearly HC Ethylene'!AA152</f>
        <v>1443289.9328650588</v>
      </c>
      <c r="AB152" s="126">
        <f>'[2]Yearly HC Ethylene'!AB152</f>
        <v>1413037.4045018665</v>
      </c>
      <c r="AC152" s="126">
        <f>'[2]Yearly HC Ethylene'!AC152</f>
        <v>1382852.0271759287</v>
      </c>
      <c r="AD152" s="126">
        <f>'[2]Yearly HC Ethylene'!AD152</f>
        <v>1351798.0468716412</v>
      </c>
      <c r="AE152" s="126">
        <f>'[2]Yearly HC Ethylene'!AE152</f>
        <v>1320867.2475906496</v>
      </c>
      <c r="AF152" s="126">
        <f>'[2]Yearly HC Ethylene'!AF152</f>
        <v>1290071.7485823249</v>
      </c>
      <c r="AG152" s="126">
        <f>'[2]Yearly HC Ethylene'!AG152</f>
        <v>1259424.5900917456</v>
      </c>
      <c r="AH152" s="126">
        <f>'[2]Yearly HC Ethylene'!AH152</f>
        <v>1228939.7744028287</v>
      </c>
      <c r="AI152" s="126"/>
      <c r="AJ152" s="126">
        <f>'[3]Yearly HC Ethylene'!D152</f>
        <v>311070.58173925988</v>
      </c>
      <c r="AK152" s="126">
        <f>'[3]Yearly HC Ethylene'!E152</f>
        <v>315089.6678208434</v>
      </c>
      <c r="AL152" s="126">
        <f>'[3]Yearly HC Ethylene'!F152</f>
        <v>314487.79466324556</v>
      </c>
      <c r="AM152" s="126">
        <f>'[3]Yearly HC Ethylene'!G152</f>
        <v>313974.10256331076</v>
      </c>
      <c r="AN152" s="126">
        <f>'[3]Yearly HC Ethylene'!H152</f>
        <v>313562.98779837857</v>
      </c>
      <c r="AO152" s="126">
        <f>'[3]Yearly HC Ethylene'!I152</f>
        <v>313270.61233270704</v>
      </c>
      <c r="AP152" s="126">
        <f>'[3]Yearly HC Ethylene'!J152</f>
        <v>313137.02488118765</v>
      </c>
      <c r="AQ152" s="126">
        <f>'[3]Yearly HC Ethylene'!K152</f>
        <v>313162.39718213084</v>
      </c>
      <c r="AR152" s="126">
        <f>'[3]Yearly HC Ethylene'!L152</f>
        <v>313369.7350226288</v>
      </c>
      <c r="AS152" s="126">
        <f>'[3]Yearly HC Ethylene'!M152</f>
        <v>313784.96184961713</v>
      </c>
      <c r="AT152" s="126">
        <f>'[3]Yearly HC Ethylene'!N152</f>
        <v>314437.30987128906</v>
      </c>
      <c r="AU152" s="126">
        <f>'[3]Yearly HC Ethylene'!O152</f>
        <v>315752.73214857111</v>
      </c>
      <c r="AV152" s="126">
        <f>'[3]Yearly HC Ethylene'!P152</f>
        <v>316866.72058342228</v>
      </c>
      <c r="AW152" s="126">
        <f>'[3]Yearly HC Ethylene'!Q152</f>
        <v>318845.32644179789</v>
      </c>
      <c r="AX152" s="126">
        <f>'[3]Yearly HC Ethylene'!R152</f>
        <v>321205.73937911395</v>
      </c>
      <c r="AY152" s="126">
        <f>'[3]Yearly HC Ethylene'!S152</f>
        <v>324004.90565146832</v>
      </c>
      <c r="AZ152" s="126">
        <f>'[3]Yearly HC Ethylene'!T152</f>
        <v>327306.81669537409</v>
      </c>
      <c r="BA152" s="126">
        <f>'[3]Yearly HC Ethylene'!U152</f>
        <v>331183.51375808392</v>
      </c>
      <c r="BB152" s="126">
        <f>'[3]Yearly HC Ethylene'!V152</f>
        <v>335716.10630698869</v>
      </c>
      <c r="BC152" s="126">
        <f>'[3]Yearly HC Ethylene'!W152</f>
        <v>340996.00937972451</v>
      </c>
      <c r="BD152" s="126">
        <f>'[3]Yearly HC Ethylene'!X152</f>
        <v>348388.31157694425</v>
      </c>
      <c r="BE152" s="126">
        <f>'[3]Yearly HC Ethylene'!Y152</f>
        <v>356106.34120588517</v>
      </c>
      <c r="BF152" s="126">
        <f>'[3]Yearly HC Ethylene'!Z152</f>
        <v>363522.05084026919</v>
      </c>
      <c r="BG152" s="126">
        <f>'[3]Yearly HC Ethylene'!AA152</f>
        <v>372138.183885245</v>
      </c>
      <c r="BH152" s="126">
        <f>'[3]Yearly HC Ethylene'!AB152</f>
        <v>382109.98338508152</v>
      </c>
      <c r="BI152" s="126">
        <f>'[3]Yearly HC Ethylene'!AC152</f>
        <v>393621.90837424854</v>
      </c>
      <c r="BJ152" s="126">
        <f>'[3]Yearly HC Ethylene'!AD152</f>
        <v>406885.10990074422</v>
      </c>
      <c r="BK152" s="126">
        <f>'[3]Yearly HC Ethylene'!AE152</f>
        <v>422135.74405614956</v>
      </c>
      <c r="BL152" s="126">
        <f>'[3]Yearly HC Ethylene'!AF152</f>
        <v>439643.65248006315</v>
      </c>
      <c r="BM152" s="126">
        <f>'[3]Yearly HC Ethylene'!AG152</f>
        <v>459715.11154990265</v>
      </c>
      <c r="BN152" s="126">
        <f>'[3]Yearly HC Ethylene'!AH152</f>
        <v>481805.1307901431</v>
      </c>
      <c r="BO152" s="126"/>
      <c r="BP152" s="126">
        <f t="shared" si="116"/>
        <v>1981824.3588712686</v>
      </c>
      <c r="BQ152" s="126">
        <f t="shared" si="117"/>
        <v>1988165.0557829225</v>
      </c>
      <c r="BR152" s="126">
        <f t="shared" si="118"/>
        <v>1982729.5552547702</v>
      </c>
      <c r="BS152" s="126">
        <f t="shared" si="119"/>
        <v>1977390.7192905582</v>
      </c>
      <c r="BT152" s="126">
        <f t="shared" si="120"/>
        <v>1972167.7579168719</v>
      </c>
      <c r="BU152" s="126">
        <f t="shared" si="121"/>
        <v>1967081.7539404847</v>
      </c>
      <c r="BV152" s="126">
        <f t="shared" si="122"/>
        <v>1960518.2752465799</v>
      </c>
      <c r="BW152" s="126">
        <f t="shared" si="123"/>
        <v>1954229.4106332432</v>
      </c>
      <c r="BX152" s="126">
        <f t="shared" si="124"/>
        <v>1948242.5834128149</v>
      </c>
      <c r="BY152" s="126">
        <f t="shared" si="125"/>
        <v>1942588.2762085304</v>
      </c>
      <c r="BZ152" s="126">
        <f t="shared" si="126"/>
        <v>1937300.4298892305</v>
      </c>
      <c r="CA152" s="126">
        <f t="shared" si="127"/>
        <v>1932015.7273288872</v>
      </c>
      <c r="CB152" s="126">
        <f t="shared" si="128"/>
        <v>1923604.1020616391</v>
      </c>
      <c r="CC152" s="126">
        <f t="shared" si="129"/>
        <v>1918398.4723878237</v>
      </c>
      <c r="CD152" s="126">
        <f t="shared" si="130"/>
        <v>1913507.1261248258</v>
      </c>
      <c r="CE152" s="126">
        <f t="shared" si="131"/>
        <v>1908990.6488515395</v>
      </c>
      <c r="CF152" s="126">
        <f t="shared" si="132"/>
        <v>1901969.1668495708</v>
      </c>
      <c r="CG152" s="126">
        <f t="shared" si="133"/>
        <v>1895551.5807591933</v>
      </c>
      <c r="CH152" s="126">
        <f t="shared" si="134"/>
        <v>1889821.8694290766</v>
      </c>
      <c r="CI152" s="126">
        <f t="shared" si="135"/>
        <v>1884874.5605161022</v>
      </c>
      <c r="CJ152" s="126">
        <f t="shared" si="136"/>
        <v>1882078.1124593969</v>
      </c>
      <c r="CK152" s="126">
        <f t="shared" si="137"/>
        <v>1860095.9699438289</v>
      </c>
      <c r="CL152" s="126">
        <f t="shared" si="138"/>
        <v>1837121.4402689887</v>
      </c>
      <c r="CM152" s="126">
        <f t="shared" si="139"/>
        <v>1815428.1167503037</v>
      </c>
      <c r="CN152" s="126">
        <f t="shared" si="140"/>
        <v>1795147.387886948</v>
      </c>
      <c r="CO152" s="126">
        <f t="shared" si="141"/>
        <v>1776473.9355501772</v>
      </c>
      <c r="CP152" s="126">
        <f t="shared" si="142"/>
        <v>1758683.1567723854</v>
      </c>
      <c r="CQ152" s="126">
        <f t="shared" si="143"/>
        <v>1743002.9916467993</v>
      </c>
      <c r="CR152" s="126">
        <f t="shared" si="144"/>
        <v>1729715.401062388</v>
      </c>
      <c r="CS152" s="126">
        <f t="shared" si="145"/>
        <v>1719139.7016416483</v>
      </c>
      <c r="CT152" s="126">
        <f t="shared" si="146"/>
        <v>1710744.9051929717</v>
      </c>
    </row>
    <row r="153" spans="1:98" s="13" customFormat="1">
      <c r="A153" s="378" t="s">
        <v>120</v>
      </c>
      <c r="B153" s="6" t="s">
        <v>121</v>
      </c>
      <c r="C153" s="7" t="s">
        <v>197</v>
      </c>
      <c r="D153" s="125">
        <f>'[2]Yearly HC Ethylene'!D153</f>
        <v>464409.51086321456</v>
      </c>
      <c r="E153" s="125">
        <f>'[2]Yearly HC Ethylene'!E153</f>
        <v>444959.41159617779</v>
      </c>
      <c r="F153" s="125">
        <f>'[2]Yearly HC Ethylene'!F153</f>
        <v>425514.43832761713</v>
      </c>
      <c r="G153" s="125">
        <f>'[2]Yearly HC Ethylene'!G153</f>
        <v>406286.3441976516</v>
      </c>
      <c r="H153" s="125">
        <f>'[2]Yearly HC Ethylene'!H153</f>
        <v>387279.00866231404</v>
      </c>
      <c r="I153" s="125">
        <f>'[2]Yearly HC Ethylene'!I153</f>
        <v>368496.44924502529</v>
      </c>
      <c r="J153" s="125">
        <f>'[2]Yearly HC Ethylene'!J153</f>
        <v>349990.49898645538</v>
      </c>
      <c r="K153" s="125">
        <f>'[2]Yearly HC Ethylene'!K153</f>
        <v>331745.72569677414</v>
      </c>
      <c r="L153" s="125">
        <f>'[2]Yearly HC Ethylene'!L153</f>
        <v>313766.35229505965</v>
      </c>
      <c r="M153" s="125">
        <f>'[2]Yearly HC Ethylene'!M153</f>
        <v>296056.73980833712</v>
      </c>
      <c r="N153" s="125">
        <f>'[2]Yearly HC Ethylene'!N153</f>
        <v>278621.38709214743</v>
      </c>
      <c r="O153" s="125">
        <f>'[2]Yearly HC Ethylene'!O153</f>
        <v>263295.76167215325</v>
      </c>
      <c r="P153" s="125">
        <f>'[2]Yearly HC Ethylene'!P153</f>
        <v>248187.03944242481</v>
      </c>
      <c r="Q153" s="125">
        <f>'[2]Yearly HC Ethylene'!Q153</f>
        <v>233472.92324307997</v>
      </c>
      <c r="R153" s="125">
        <f>'[2]Yearly HC Ethylene'!R153</f>
        <v>219080.05176128435</v>
      </c>
      <c r="S153" s="125">
        <f>'[2]Yearly HC Ethylene'!S153</f>
        <v>205012.24551533055</v>
      </c>
      <c r="T153" s="125">
        <f>'[2]Yearly HC Ethylene'!T153</f>
        <v>191070.86173176466</v>
      </c>
      <c r="U153" s="125">
        <f>'[2]Yearly HC Ethylene'!U153</f>
        <v>177468.21785936115</v>
      </c>
      <c r="V153" s="125">
        <f>'[2]Yearly HC Ethylene'!V153</f>
        <v>164208.22342777677</v>
      </c>
      <c r="W153" s="125">
        <f>'[2]Yearly HC Ethylene'!W153</f>
        <v>151294.84940668431</v>
      </c>
      <c r="X153" s="125">
        <f>'[2]Yearly HC Ethylene'!X153</f>
        <v>138732.12781093735</v>
      </c>
      <c r="Y153" s="125">
        <f>'[2]Yearly HC Ethylene'!Y153</f>
        <v>123632.16990899417</v>
      </c>
      <c r="Z153" s="125">
        <f>'[2]Yearly HC Ethylene'!Z153</f>
        <v>108899.08803218353</v>
      </c>
      <c r="AA153" s="125">
        <f>'[2]Yearly HC Ethylene'!AA153</f>
        <v>94560.712895437056</v>
      </c>
      <c r="AB153" s="125">
        <f>'[2]Yearly HC Ethylene'!AB153</f>
        <v>80612.200841954633</v>
      </c>
      <c r="AC153" s="125">
        <f>'[2]Yearly HC Ethylene'!AC153</f>
        <v>67057.477137046051</v>
      </c>
      <c r="AD153" s="125">
        <f>'[2]Yearly HC Ethylene'!AD153</f>
        <v>53845.746047655841</v>
      </c>
      <c r="AE153" s="125">
        <f>'[2]Yearly HC Ethylene'!AE153</f>
        <v>41038.769878196246</v>
      </c>
      <c r="AF153" s="125">
        <f>'[2]Yearly HC Ethylene'!AF153</f>
        <v>28640.632145199961</v>
      </c>
      <c r="AG153" s="125">
        <f>'[2]Yearly HC Ethylene'!AG153</f>
        <v>16655.485172697412</v>
      </c>
      <c r="AH153" s="125">
        <f>'[2]Yearly HC Ethylene'!AH153</f>
        <v>5087.5501231384078</v>
      </c>
      <c r="AI153" s="125"/>
      <c r="AJ153" s="125">
        <f>'[3]Yearly HC Ethylene'!D153</f>
        <v>92507.263988244042</v>
      </c>
      <c r="AK153" s="125">
        <f>'[3]Yearly HC Ethylene'!E153</f>
        <v>89638.192630721183</v>
      </c>
      <c r="AL153" s="125">
        <f>'[3]Yearly HC Ethylene'!F153</f>
        <v>86747.687282211715</v>
      </c>
      <c r="AM153" s="125">
        <f>'[3]Yearly HC Ethylene'!G153</f>
        <v>83842.960480328344</v>
      </c>
      <c r="AN153" s="125">
        <f>'[3]Yearly HC Ethylene'!H153</f>
        <v>80925.618174028801</v>
      </c>
      <c r="AO153" s="125">
        <f>'[3]Yearly HC Ethylene'!I153</f>
        <v>77997.273086094821</v>
      </c>
      <c r="AP153" s="125">
        <f>'[3]Yearly HC Ethylene'!J153</f>
        <v>75088.45039435997</v>
      </c>
      <c r="AQ153" s="125">
        <f>'[3]Yearly HC Ethylene'!K153</f>
        <v>72174.015322619744</v>
      </c>
      <c r="AR153" s="125">
        <f>'[3]Yearly HC Ethylene'!L153</f>
        <v>69255.599915070954</v>
      </c>
      <c r="AS153" s="125">
        <f>'[3]Yearly HC Ethylene'!M153</f>
        <v>66334.842323991819</v>
      </c>
      <c r="AT153" s="125">
        <f>'[3]Yearly HC Ethylene'!N153</f>
        <v>63413.386644052531</v>
      </c>
      <c r="AU153" s="125">
        <f>'[3]Yearly HC Ethylene'!O153</f>
        <v>59697.624152515615</v>
      </c>
      <c r="AV153" s="125">
        <f>'[3]Yearly HC Ethylene'!P153</f>
        <v>55950.761723225172</v>
      </c>
      <c r="AW153" s="125">
        <f>'[3]Yearly HC Ethylene'!Q153</f>
        <v>52252.706728594902</v>
      </c>
      <c r="AX153" s="125">
        <f>'[3]Yearly HC Ethylene'!R153</f>
        <v>48574.648234264103</v>
      </c>
      <c r="AY153" s="125">
        <f>'[3]Yearly HC Ethylene'!S153</f>
        <v>44923.399767808238</v>
      </c>
      <c r="AZ153" s="125">
        <f>'[3]Yearly HC Ethylene'!T153</f>
        <v>41305.794686400564</v>
      </c>
      <c r="BA153" s="125">
        <f>'[3]Yearly HC Ethylene'!U153</f>
        <v>37728.68545731972</v>
      </c>
      <c r="BB153" s="125">
        <f>'[3]Yearly HC Ethylene'!V153</f>
        <v>34198.942939102228</v>
      </c>
      <c r="BC153" s="125">
        <f>'[3]Yearly HC Ethylene'!W153</f>
        <v>30723.455663364086</v>
      </c>
      <c r="BD153" s="125">
        <f>'[3]Yearly HC Ethylene'!X153</f>
        <v>27309.129117315711</v>
      </c>
      <c r="BE153" s="125">
        <f>'[3]Yearly HC Ethylene'!Y153</f>
        <v>23038.75983737503</v>
      </c>
      <c r="BF153" s="125">
        <f>'[3]Yearly HC Ethylene'!Z153</f>
        <v>18580.869246877191</v>
      </c>
      <c r="BG153" s="125">
        <f>'[3]Yearly HC Ethylene'!AA153</f>
        <v>14234.425997518094</v>
      </c>
      <c r="BH153" s="125">
        <f>'[3]Yearly HC Ethylene'!AB153</f>
        <v>10005.550048333014</v>
      </c>
      <c r="BI153" s="125">
        <f>'[3]Yearly HC Ethylene'!AC153</f>
        <v>5905.878114533195</v>
      </c>
      <c r="BJ153" s="125">
        <f>'[3]Yearly HC Ethylene'!AD153</f>
        <v>1949.3539798408165</v>
      </c>
      <c r="BK153" s="125">
        <f>'[3]Yearly HC Ethylene'!AE153</f>
        <v>-1854.4063322211987</v>
      </c>
      <c r="BL153" s="125">
        <f>'[3]Yearly HC Ethylene'!AF153</f>
        <v>-5493.7017814620885</v>
      </c>
      <c r="BM153" s="125">
        <f>'[3]Yearly HC Ethylene'!AG153</f>
        <v>-8956.8123214872558</v>
      </c>
      <c r="BN153" s="125">
        <f>'[3]Yearly HC Ethylene'!AH153</f>
        <v>-12232.000112493603</v>
      </c>
      <c r="BO153" s="125"/>
      <c r="BP153" s="125">
        <f t="shared" si="116"/>
        <v>556916.77485145861</v>
      </c>
      <c r="BQ153" s="125">
        <f t="shared" si="117"/>
        <v>534597.60422689898</v>
      </c>
      <c r="BR153" s="125">
        <f t="shared" si="118"/>
        <v>512262.12560982886</v>
      </c>
      <c r="BS153" s="125">
        <f t="shared" si="119"/>
        <v>490129.30467797996</v>
      </c>
      <c r="BT153" s="125">
        <f t="shared" si="120"/>
        <v>468204.62683634285</v>
      </c>
      <c r="BU153" s="125">
        <f t="shared" si="121"/>
        <v>446493.72233112011</v>
      </c>
      <c r="BV153" s="125">
        <f t="shared" si="122"/>
        <v>425078.94938081538</v>
      </c>
      <c r="BW153" s="125">
        <f t="shared" si="123"/>
        <v>403919.7410193939</v>
      </c>
      <c r="BX153" s="125">
        <f t="shared" si="124"/>
        <v>383021.95221013064</v>
      </c>
      <c r="BY153" s="125">
        <f t="shared" si="125"/>
        <v>362391.58213232894</v>
      </c>
      <c r="BZ153" s="125">
        <f t="shared" si="126"/>
        <v>342034.77373619995</v>
      </c>
      <c r="CA153" s="125">
        <f t="shared" si="127"/>
        <v>322993.38582466886</v>
      </c>
      <c r="CB153" s="125">
        <f t="shared" si="128"/>
        <v>304137.80116564996</v>
      </c>
      <c r="CC153" s="125">
        <f t="shared" si="129"/>
        <v>285725.62997167488</v>
      </c>
      <c r="CD153" s="125">
        <f t="shared" si="130"/>
        <v>267654.69999554846</v>
      </c>
      <c r="CE153" s="125">
        <f t="shared" si="131"/>
        <v>249935.64528313879</v>
      </c>
      <c r="CF153" s="125">
        <f t="shared" si="132"/>
        <v>232376.65641816522</v>
      </c>
      <c r="CG153" s="125">
        <f t="shared" si="133"/>
        <v>215196.90331668087</v>
      </c>
      <c r="CH153" s="125">
        <f t="shared" si="134"/>
        <v>198407.16636687901</v>
      </c>
      <c r="CI153" s="125">
        <f t="shared" si="135"/>
        <v>182018.3050700484</v>
      </c>
      <c r="CJ153" s="125">
        <f t="shared" si="136"/>
        <v>166041.25692825307</v>
      </c>
      <c r="CK153" s="125">
        <f t="shared" si="137"/>
        <v>146670.92974636919</v>
      </c>
      <c r="CL153" s="125">
        <f t="shared" si="138"/>
        <v>127479.95727906072</v>
      </c>
      <c r="CM153" s="125">
        <f t="shared" si="139"/>
        <v>108795.13889295515</v>
      </c>
      <c r="CN153" s="125">
        <f t="shared" si="140"/>
        <v>90617.750890287643</v>
      </c>
      <c r="CO153" s="125">
        <f t="shared" si="141"/>
        <v>72963.35525157924</v>
      </c>
      <c r="CP153" s="125">
        <f t="shared" si="142"/>
        <v>55795.100027496657</v>
      </c>
      <c r="CQ153" s="125">
        <f t="shared" si="143"/>
        <v>39184.363545975051</v>
      </c>
      <c r="CR153" s="125">
        <f t="shared" si="144"/>
        <v>23146.930363737873</v>
      </c>
      <c r="CS153" s="125">
        <f t="shared" si="145"/>
        <v>7698.6728512101563</v>
      </c>
      <c r="CT153" s="125">
        <f t="shared" si="146"/>
        <v>-7144.4499893551947</v>
      </c>
    </row>
    <row r="154" spans="1:98" s="14" customFormat="1">
      <c r="A154" s="379"/>
      <c r="B154" s="10" t="s">
        <v>122</v>
      </c>
      <c r="C154" s="62" t="s">
        <v>197</v>
      </c>
      <c r="D154" s="127">
        <f>'[2]Yearly HC Ethylene'!D154</f>
        <v>395269.29735983856</v>
      </c>
      <c r="E154" s="127">
        <f>'[2]Yearly HC Ethylene'!E154</f>
        <v>384344.24521921307</v>
      </c>
      <c r="F154" s="127">
        <f>'[2]Yearly HC Ethylene'!F154</f>
        <v>381137.67219965538</v>
      </c>
      <c r="G154" s="127">
        <f>'[2]Yearly HC Ethylene'!G154</f>
        <v>387330.4667703415</v>
      </c>
      <c r="H154" s="127">
        <f>'[2]Yearly HC Ethylene'!H154</f>
        <v>351382.52899865352</v>
      </c>
      <c r="I154" s="127">
        <f>'[2]Yearly HC Ethylene'!I154</f>
        <v>340687.1885990919</v>
      </c>
      <c r="J154" s="127">
        <f>'[2]Yearly HC Ethylene'!J154</f>
        <v>330119.10145832086</v>
      </c>
      <c r="K154" s="127">
        <f>'[2]Yearly HC Ethylene'!K154</f>
        <v>319701.74503273051</v>
      </c>
      <c r="L154" s="127">
        <f>'[2]Yearly HC Ethylene'!L154</f>
        <v>309442.86278286204</v>
      </c>
      <c r="M154" s="127">
        <f>'[2]Yearly HC Ethylene'!M154</f>
        <v>299350.09584288805</v>
      </c>
      <c r="N154" s="127">
        <f>'[2]Yearly HC Ethylene'!N154</f>
        <v>289430.98419838061</v>
      </c>
      <c r="O154" s="127">
        <f>'[2]Yearly HC Ethylene'!O154</f>
        <v>279052.83157792891</v>
      </c>
      <c r="P154" s="127">
        <f>'[2]Yearly HC Ethylene'!P154</f>
        <v>269787.6463862661</v>
      </c>
      <c r="Q154" s="127">
        <f>'[2]Yearly HC Ethylene'!Q154</f>
        <v>259940.24438011562</v>
      </c>
      <c r="R154" s="127">
        <f>'[2]Yearly HC Ethylene'!R154</f>
        <v>250291.36828638124</v>
      </c>
      <c r="S154" s="127">
        <f>'[2]Yearly HC Ethylene'!S154</f>
        <v>240843.53393846113</v>
      </c>
      <c r="T154" s="127">
        <f>'[2]Yearly HC Ethylene'!T154</f>
        <v>231409.60611281355</v>
      </c>
      <c r="U154" s="127">
        <f>'[2]Yearly HC Ethylene'!U154</f>
        <v>222156.44461911789</v>
      </c>
      <c r="V154" s="127">
        <f>'[2]Yearly HC Ethylene'!V154</f>
        <v>213084.31335864461</v>
      </c>
      <c r="W154" s="127">
        <f>'[2]Yearly HC Ethylene'!W154</f>
        <v>204193.42245944767</v>
      </c>
      <c r="X154" s="127">
        <f>'[2]Yearly HC Ethylene'!X154</f>
        <v>195483.92892671895</v>
      </c>
      <c r="Y154" s="127">
        <f>'[2]Yearly HC Ethylene'!Y154</f>
        <v>187633.49557516025</v>
      </c>
      <c r="Z154" s="127">
        <f>'[2]Yearly HC Ethylene'!Z154</f>
        <v>180034.10189006256</v>
      </c>
      <c r="AA154" s="127">
        <f>'[2]Yearly HC Ethylene'!AA154</f>
        <v>172626.50862554906</v>
      </c>
      <c r="AB154" s="127">
        <f>'[2]Yearly HC Ethylene'!AB154</f>
        <v>165413.22210981557</v>
      </c>
      <c r="AC154" s="127">
        <f>'[2]Yearly HC Ethylene'!AC154</f>
        <v>158396.66527201439</v>
      </c>
      <c r="AD154" s="127">
        <f>'[2]Yearly HC Ethylene'!AD154</f>
        <v>151713.48715017474</v>
      </c>
      <c r="AE154" s="127">
        <f>'[2]Yearly HC Ethylene'!AE154</f>
        <v>145258.31017401471</v>
      </c>
      <c r="AF154" s="127">
        <f>'[2]Yearly HC Ethylene'!AF154</f>
        <v>139034.74493684206</v>
      </c>
      <c r="AG154" s="127">
        <f>'[2]Yearly HC Ethylene'!AG154</f>
        <v>133046.30869662209</v>
      </c>
      <c r="AH154" s="127">
        <f>'[2]Yearly HC Ethylene'!AH154</f>
        <v>127296.42628643726</v>
      </c>
      <c r="AI154" s="127"/>
      <c r="AJ154" s="127">
        <f>'[3]Yearly HC Ethylene'!D154</f>
        <v>78081.78585770783</v>
      </c>
      <c r="AK154" s="127">
        <f>'[3]Yearly HC Ethylene'!E154</f>
        <v>76009.634633670008</v>
      </c>
      <c r="AL154" s="127">
        <f>'[3]Yearly HC Ethylene'!F154</f>
        <v>80010.606126323066</v>
      </c>
      <c r="AM154" s="127">
        <f>'[3]Yearly HC Ethylene'!G154</f>
        <v>92589.268602866694</v>
      </c>
      <c r="AN154" s="127">
        <f>'[3]Yearly HC Ethylene'!H154</f>
        <v>69999.921577949717</v>
      </c>
      <c r="AO154" s="127">
        <f>'[3]Yearly HC Ethylene'!I154</f>
        <v>68072.083095871072</v>
      </c>
      <c r="AP154" s="127">
        <f>'[3]Yearly HC Ethylene'!J154</f>
        <v>66616.54470588002</v>
      </c>
      <c r="AQ154" s="127">
        <f>'[3]Yearly HC Ethylene'!K154</f>
        <v>65226.24798223027</v>
      </c>
      <c r="AR154" s="127">
        <f>'[3]Yearly HC Ethylene'!L154</f>
        <v>63900.235761206117</v>
      </c>
      <c r="AS154" s="127">
        <f>'[3]Yearly HC Ethylene'!M154</f>
        <v>62637.562964402438</v>
      </c>
      <c r="AT154" s="127">
        <f>'[3]Yearly HC Ethylene'!N154</f>
        <v>61437.296542755801</v>
      </c>
      <c r="AU154" s="127">
        <f>'[3]Yearly HC Ethylene'!O154</f>
        <v>58811.459100656219</v>
      </c>
      <c r="AV154" s="127">
        <f>'[3]Yearly HC Ethylene'!P154</f>
        <v>56449.741807895873</v>
      </c>
      <c r="AW154" s="127">
        <f>'[3]Yearly HC Ethylene'!Q154</f>
        <v>54139.09507667736</v>
      </c>
      <c r="AX154" s="127">
        <f>'[3]Yearly HC Ethylene'!R154</f>
        <v>51989.60541462696</v>
      </c>
      <c r="AY154" s="127">
        <f>'[3]Yearly HC Ethylene'!S154</f>
        <v>49997.98333383818</v>
      </c>
      <c r="AZ154" s="127">
        <f>'[3]Yearly HC Ethylene'!T154</f>
        <v>47961.432527341283</v>
      </c>
      <c r="BA154" s="127">
        <f>'[3]Yearly HC Ethylene'!U154</f>
        <v>46058.826055273566</v>
      </c>
      <c r="BB154" s="127">
        <f>'[3]Yearly HC Ethylene'!V154</f>
        <v>44287.012045886215</v>
      </c>
      <c r="BC154" s="127">
        <f>'[3]Yearly HC Ethylene'!W154</f>
        <v>42642.884017877994</v>
      </c>
      <c r="BD154" s="127">
        <f>'[3]Yearly HC Ethylene'!X154</f>
        <v>41123.380639724914</v>
      </c>
      <c r="BE154" s="127">
        <f>'[3]Yearly HC Ethylene'!Y154</f>
        <v>38445.242711832361</v>
      </c>
      <c r="BF154" s="127">
        <f>'[3]Yearly HC Ethylene'!Z154</f>
        <v>36179.135694244556</v>
      </c>
      <c r="BG154" s="127">
        <f>'[3]Yearly HC Ethylene'!AA154</f>
        <v>34128.589951589165</v>
      </c>
      <c r="BH154" s="127">
        <f>'[3]Yearly HC Ethylene'!AB154</f>
        <v>32288.520691491183</v>
      </c>
      <c r="BI154" s="127">
        <f>'[3]Yearly HC Ethylene'!AC154</f>
        <v>30653.91683960531</v>
      </c>
      <c r="BJ154" s="127">
        <f>'[3]Yearly HC Ethylene'!AD154</f>
        <v>29381.772359898547</v>
      </c>
      <c r="BK154" s="127">
        <f>'[3]Yearly HC Ethylene'!AE154</f>
        <v>28320.611199953288</v>
      </c>
      <c r="BL154" s="127">
        <f>'[3]Yearly HC Ethylene'!AF154</f>
        <v>27465.641080357444</v>
      </c>
      <c r="BM154" s="127">
        <f>'[3]Yearly HC Ethylene'!AG154</f>
        <v>26812.141867290044</v>
      </c>
      <c r="BN154" s="127">
        <f>'[3]Yearly HC Ethylene'!AH154</f>
        <v>26355.465179665916</v>
      </c>
      <c r="BO154" s="127"/>
      <c r="BP154" s="127">
        <f t="shared" si="116"/>
        <v>473351.0832175464</v>
      </c>
      <c r="BQ154" s="127">
        <f t="shared" si="117"/>
        <v>460353.87985288305</v>
      </c>
      <c r="BR154" s="127">
        <f t="shared" si="118"/>
        <v>461148.27832597843</v>
      </c>
      <c r="BS154" s="127">
        <f t="shared" si="119"/>
        <v>479919.73537320818</v>
      </c>
      <c r="BT154" s="127">
        <f t="shared" si="120"/>
        <v>421382.45057660324</v>
      </c>
      <c r="BU154" s="127">
        <f t="shared" si="121"/>
        <v>408759.27169496298</v>
      </c>
      <c r="BV154" s="127">
        <f t="shared" si="122"/>
        <v>396735.64616420085</v>
      </c>
      <c r="BW154" s="127">
        <f t="shared" si="123"/>
        <v>384927.99301496078</v>
      </c>
      <c r="BX154" s="127">
        <f t="shared" si="124"/>
        <v>373343.09854406817</v>
      </c>
      <c r="BY154" s="127">
        <f t="shared" si="125"/>
        <v>361987.65880729049</v>
      </c>
      <c r="BZ154" s="127">
        <f t="shared" si="126"/>
        <v>350868.2807411364</v>
      </c>
      <c r="CA154" s="127">
        <f t="shared" si="127"/>
        <v>337864.29067858512</v>
      </c>
      <c r="CB154" s="127">
        <f t="shared" si="128"/>
        <v>326237.38819416199</v>
      </c>
      <c r="CC154" s="127">
        <f t="shared" si="129"/>
        <v>314079.33945679298</v>
      </c>
      <c r="CD154" s="127">
        <f t="shared" si="130"/>
        <v>302280.97370100819</v>
      </c>
      <c r="CE154" s="127">
        <f t="shared" si="131"/>
        <v>290841.51727229933</v>
      </c>
      <c r="CF154" s="127">
        <f t="shared" si="132"/>
        <v>279371.03864015482</v>
      </c>
      <c r="CG154" s="127">
        <f t="shared" si="133"/>
        <v>268215.27067439148</v>
      </c>
      <c r="CH154" s="127">
        <f t="shared" si="134"/>
        <v>257371.32540453083</v>
      </c>
      <c r="CI154" s="127">
        <f t="shared" si="135"/>
        <v>246836.30647732568</v>
      </c>
      <c r="CJ154" s="127">
        <f t="shared" si="136"/>
        <v>236607.30956644384</v>
      </c>
      <c r="CK154" s="127">
        <f t="shared" si="137"/>
        <v>226078.73828699262</v>
      </c>
      <c r="CL154" s="127">
        <f t="shared" si="138"/>
        <v>216213.23758430712</v>
      </c>
      <c r="CM154" s="127">
        <f t="shared" si="139"/>
        <v>206755.09857713821</v>
      </c>
      <c r="CN154" s="127">
        <f t="shared" si="140"/>
        <v>197701.74280130677</v>
      </c>
      <c r="CO154" s="127">
        <f t="shared" si="141"/>
        <v>189050.5821116197</v>
      </c>
      <c r="CP154" s="127">
        <f t="shared" si="142"/>
        <v>181095.25951007329</v>
      </c>
      <c r="CQ154" s="127">
        <f t="shared" si="143"/>
        <v>173578.92137396801</v>
      </c>
      <c r="CR154" s="127">
        <f t="shared" si="144"/>
        <v>166500.38601719952</v>
      </c>
      <c r="CS154" s="127">
        <f t="shared" si="145"/>
        <v>159858.45056391213</v>
      </c>
      <c r="CT154" s="127">
        <f t="shared" si="146"/>
        <v>153651.89146610317</v>
      </c>
    </row>
    <row r="155" spans="1:98">
      <c r="A155" s="1" t="s">
        <v>82</v>
      </c>
      <c r="C155" s="7" t="s">
        <v>197</v>
      </c>
      <c r="D155" s="138">
        <f>'[2]Yearly HC Ethylene'!D155</f>
        <v>0.76136668012520736</v>
      </c>
      <c r="E155" s="138">
        <f>'[2]Yearly HC Ethylene'!E155</f>
        <v>1.5386013173962065</v>
      </c>
      <c r="F155" s="138">
        <f>'[2]Yearly HC Ethylene'!F155</f>
        <v>3.0857454192307836</v>
      </c>
      <c r="G155" s="138">
        <f>'[2]Yearly HC Ethylene'!G155</f>
        <v>6.1418849478086557</v>
      </c>
      <c r="H155" s="138">
        <f>'[2]Yearly HC Ethylene'!H155</f>
        <v>12.127595556867826</v>
      </c>
      <c r="I155" s="138">
        <f>'[2]Yearly HC Ethylene'!I155</f>
        <v>23.735067424631023</v>
      </c>
      <c r="J155" s="138">
        <f>'[2]Yearly HC Ethylene'!J155</f>
        <v>45.895993758412317</v>
      </c>
      <c r="K155" s="138">
        <f>'[2]Yearly HC Ethylene'!K155</f>
        <v>87.620659330704413</v>
      </c>
      <c r="L155" s="138">
        <f>'[2]Yearly HC Ethylene'!L155</f>
        <v>164.63647586975304</v>
      </c>
      <c r="M155" s="138">
        <f>'[2]Yearly HC Ethylene'!M155</f>
        <v>303.18351736599431</v>
      </c>
      <c r="N155" s="138">
        <f>'[2]Yearly HC Ethylene'!N155</f>
        <v>544.25587323324112</v>
      </c>
      <c r="O155" s="138">
        <f>'[2]Yearly HC Ethylene'!O155</f>
        <v>925.74509210742849</v>
      </c>
      <c r="P155" s="138">
        <f>'[2]Yearly HC Ethylene'!P155</f>
        <v>1520.4896958272254</v>
      </c>
      <c r="Q155" s="138">
        <f>'[2]Yearly HC Ethylene'!Q155</f>
        <v>2376.9556240517609</v>
      </c>
      <c r="R155" s="138">
        <f>'[2]Yearly HC Ethylene'!R155</f>
        <v>3523.5880765718493</v>
      </c>
      <c r="S155" s="138">
        <f>'[2]Yearly HC Ethylene'!S155</f>
        <v>4929.5696421286275</v>
      </c>
      <c r="T155" s="138">
        <f>'[2]Yearly HC Ethylene'!T155</f>
        <v>6499.218590270706</v>
      </c>
      <c r="U155" s="138">
        <f>'[2]Yearly HC Ethylene'!U155</f>
        <v>8086.6564450969854</v>
      </c>
      <c r="V155" s="138">
        <f>'[2]Yearly HC Ethylene'!V155</f>
        <v>9540.7930693823291</v>
      </c>
      <c r="W155" s="138">
        <f>'[2]Yearly HC Ethylene'!W155</f>
        <v>10746.059535200087</v>
      </c>
      <c r="X155" s="138">
        <f>'[2]Yearly HC Ethylene'!X155</f>
        <v>11643.373081889227</v>
      </c>
      <c r="Y155" s="138">
        <f>'[2]Yearly HC Ethylene'!Y155</f>
        <v>12471.876443816182</v>
      </c>
      <c r="Z155" s="138">
        <f>'[2]Yearly HC Ethylene'!Z155</f>
        <v>13034.65839539264</v>
      </c>
      <c r="AA155" s="138">
        <f>'[2]Yearly HC Ethylene'!AA155</f>
        <v>13360.764053568953</v>
      </c>
      <c r="AB155" s="138">
        <f>'[2]Yearly HC Ethylene'!AB155</f>
        <v>13493.431684246661</v>
      </c>
      <c r="AC155" s="138">
        <f>'[2]Yearly HC Ethylene'!AC155</f>
        <v>13472.938640783255</v>
      </c>
      <c r="AD155" s="138">
        <f>'[2]Yearly HC Ethylene'!AD155</f>
        <v>13330.53469531689</v>
      </c>
      <c r="AE155" s="138">
        <f>'[2]Yearly HC Ethylene'!AE155</f>
        <v>13097.851616622982</v>
      </c>
      <c r="AF155" s="138">
        <f>'[2]Yearly HC Ethylene'!AF155</f>
        <v>12796.922674959575</v>
      </c>
      <c r="AG155" s="138">
        <f>'[2]Yearly HC Ethylene'!AG155</f>
        <v>12444.535687845811</v>
      </c>
      <c r="AH155" s="138">
        <f>'[2]Yearly HC Ethylene'!AH155</f>
        <v>12053.348320544748</v>
      </c>
      <c r="AI155" s="141"/>
      <c r="AJ155" s="138">
        <f>'[3]Yearly HC Ethylene'!D155</f>
        <v>0.18308938531480826</v>
      </c>
      <c r="AK155" s="138">
        <f>'[3]Yearly HC Ethylene'!E155</f>
        <v>0.36616808415740071</v>
      </c>
      <c r="AL155" s="138">
        <f>'[3]Yearly HC Ethylene'!F155</f>
        <v>0.73074881534695013</v>
      </c>
      <c r="AM155" s="138">
        <f>'[3]Yearly HC Ethylene'!G155</f>
        <v>1.4542220395268413</v>
      </c>
      <c r="AN155" s="138">
        <f>'[3]Yearly HC Ethylene'!H155</f>
        <v>2.8830296660332908</v>
      </c>
      <c r="AO155" s="138">
        <f>'[3]Yearly HC Ethylene'!I155</f>
        <v>5.6863795585559087</v>
      </c>
      <c r="AP155" s="138">
        <f>'[3]Yearly HC Ethylene'!J155</f>
        <v>11.097508015959804</v>
      </c>
      <c r="AQ155" s="138">
        <f>'[3]Yearly HC Ethylene'!K155</f>
        <v>21.449391425578458</v>
      </c>
      <c r="AR155" s="138">
        <f>'[3]Yearly HC Ethylene'!L155</f>
        <v>40.918877301514996</v>
      </c>
      <c r="AS155" s="138">
        <f>'[3]Yearly HC Ethylene'!M155</f>
        <v>76.704661014662136</v>
      </c>
      <c r="AT155" s="138">
        <f>'[3]Yearly HC Ethylene'!N155</f>
        <v>141.10869342961277</v>
      </c>
      <c r="AU155" s="138">
        <f>'[3]Yearly HC Ethylene'!O155</f>
        <v>236.51865617793078</v>
      </c>
      <c r="AV155" s="138">
        <f>'[3]Yearly HC Ethylene'!P155</f>
        <v>384.14057192318501</v>
      </c>
      <c r="AW155" s="138">
        <f>'[3]Yearly HC Ethylene'!Q155</f>
        <v>595.04359020186018</v>
      </c>
      <c r="AX155" s="138">
        <f>'[3]Yearly HC Ethylene'!R155</f>
        <v>875.1439983742257</v>
      </c>
      <c r="AY155" s="138">
        <f>'[3]Yearly HC Ethylene'!S155</f>
        <v>1216.8464954294236</v>
      </c>
      <c r="AZ155" s="138">
        <f>'[3]Yearly HC Ethylene'!T155</f>
        <v>1596.8084086125675</v>
      </c>
      <c r="BA155" s="138">
        <f>'[3]Yearly HC Ethylene'!U155</f>
        <v>1981.1411537728072</v>
      </c>
      <c r="BB155" s="138">
        <f>'[3]Yearly HC Ethylene'!V155</f>
        <v>2429.8997017171055</v>
      </c>
      <c r="BC155" s="138">
        <f>'[3]Yearly HC Ethylene'!W155</f>
        <v>2858.2813039437992</v>
      </c>
      <c r="BD155" s="138">
        <f>'[3]Yearly HC Ethylene'!X155</f>
        <v>3229.5110950517674</v>
      </c>
      <c r="BE155" s="138">
        <f>'[3]Yearly HC Ethylene'!Y155</f>
        <v>3584.5509123965471</v>
      </c>
      <c r="BF155" s="138">
        <f>'[3]Yearly HC Ethylene'!Z155</f>
        <v>3923.670077080068</v>
      </c>
      <c r="BG155" s="138">
        <f>'[3]Yearly HC Ethylene'!AA155</f>
        <v>4205.6416577942946</v>
      </c>
      <c r="BH155" s="138">
        <f>'[3]Yearly HC Ethylene'!AB155</f>
        <v>4444.3898180609376</v>
      </c>
      <c r="BI155" s="138">
        <f>'[3]Yearly HC Ethylene'!AC155</f>
        <v>4659.6727361688681</v>
      </c>
      <c r="BJ155" s="138">
        <f>'[3]Yearly HC Ethylene'!AD155</f>
        <v>4874.0992993595464</v>
      </c>
      <c r="BK155" s="138">
        <f>'[3]Yearly HC Ethylene'!AE155</f>
        <v>5114.9925784344841</v>
      </c>
      <c r="BL155" s="138">
        <f>'[3]Yearly HC Ethylene'!AF155</f>
        <v>5403.3318537290334</v>
      </c>
      <c r="BM155" s="138">
        <f>'[3]Yearly HC Ethylene'!AG155</f>
        <v>5746.2396809503398</v>
      </c>
      <c r="BN155" s="138">
        <f>'[3]Yearly HC Ethylene'!AH155</f>
        <v>6128.8430238245246</v>
      </c>
      <c r="BO155" s="141"/>
      <c r="BP155" s="138">
        <f t="shared" si="116"/>
        <v>0.94445606544001559</v>
      </c>
      <c r="BQ155" s="138">
        <f t="shared" si="117"/>
        <v>1.9047694015536072</v>
      </c>
      <c r="BR155" s="138">
        <f t="shared" si="118"/>
        <v>3.8164942345777337</v>
      </c>
      <c r="BS155" s="138">
        <f t="shared" si="119"/>
        <v>7.5961069873354967</v>
      </c>
      <c r="BT155" s="138">
        <f t="shared" si="120"/>
        <v>15.010625222901117</v>
      </c>
      <c r="BU155" s="138">
        <f t="shared" si="121"/>
        <v>29.421446983186932</v>
      </c>
      <c r="BV155" s="138">
        <f t="shared" si="122"/>
        <v>56.99350177437212</v>
      </c>
      <c r="BW155" s="138">
        <f t="shared" si="123"/>
        <v>109.07005075628287</v>
      </c>
      <c r="BX155" s="138">
        <f t="shared" si="124"/>
        <v>205.55535317126805</v>
      </c>
      <c r="BY155" s="138">
        <f t="shared" si="125"/>
        <v>379.88817838065643</v>
      </c>
      <c r="BZ155" s="138">
        <f t="shared" si="126"/>
        <v>685.36456666285392</v>
      </c>
      <c r="CA155" s="138">
        <f t="shared" si="127"/>
        <v>1162.2637482853593</v>
      </c>
      <c r="CB155" s="138">
        <f t="shared" si="128"/>
        <v>1904.6302677504104</v>
      </c>
      <c r="CC155" s="138">
        <f t="shared" si="129"/>
        <v>2971.9992142536212</v>
      </c>
      <c r="CD155" s="138">
        <f t="shared" si="130"/>
        <v>4398.732074946075</v>
      </c>
      <c r="CE155" s="138">
        <f t="shared" si="131"/>
        <v>6146.4161375580516</v>
      </c>
      <c r="CF155" s="138">
        <f t="shared" si="132"/>
        <v>8096.0269988832733</v>
      </c>
      <c r="CG155" s="138">
        <f t="shared" si="133"/>
        <v>10067.797598869793</v>
      </c>
      <c r="CH155" s="138">
        <f t="shared" si="134"/>
        <v>11970.692771099435</v>
      </c>
      <c r="CI155" s="138">
        <f t="shared" si="135"/>
        <v>13604.340839143886</v>
      </c>
      <c r="CJ155" s="138">
        <f t="shared" si="136"/>
        <v>14872.884176940996</v>
      </c>
      <c r="CK155" s="138">
        <f t="shared" si="137"/>
        <v>16056.427356212729</v>
      </c>
      <c r="CL155" s="138">
        <f t="shared" si="138"/>
        <v>16958.328472472709</v>
      </c>
      <c r="CM155" s="138">
        <f t="shared" si="139"/>
        <v>17566.405711363248</v>
      </c>
      <c r="CN155" s="138">
        <f t="shared" si="140"/>
        <v>17937.821502307597</v>
      </c>
      <c r="CO155" s="138">
        <f t="shared" si="141"/>
        <v>18132.611376952125</v>
      </c>
      <c r="CP155" s="138">
        <f t="shared" si="142"/>
        <v>18204.633994676435</v>
      </c>
      <c r="CQ155" s="138">
        <f t="shared" si="143"/>
        <v>18212.844195057467</v>
      </c>
      <c r="CR155" s="138">
        <f t="shared" si="144"/>
        <v>18200.254528688609</v>
      </c>
      <c r="CS155" s="138">
        <f t="shared" si="145"/>
        <v>18190.775368796152</v>
      </c>
      <c r="CT155" s="138">
        <f t="shared" si="146"/>
        <v>18182.191344369272</v>
      </c>
    </row>
    <row r="156" spans="1:98">
      <c r="A156" s="1" t="s">
        <v>83</v>
      </c>
      <c r="C156" s="62" t="s">
        <v>197</v>
      </c>
      <c r="D156" s="138">
        <f>'[2]Yearly HC Ethylene'!D156</f>
        <v>6.8025295976064548</v>
      </c>
      <c r="E156" s="138">
        <f>'[2]Yearly HC Ethylene'!E156</f>
        <v>13.746833521507368</v>
      </c>
      <c r="F156" s="138">
        <f>'[2]Yearly HC Ethylene'!F156</f>
        <v>27.56999366132489</v>
      </c>
      <c r="G156" s="138">
        <f>'[2]Yearly HC Ethylene'!G156</f>
        <v>54.875469643209421</v>
      </c>
      <c r="H156" s="138">
        <f>'[2]Yearly HC Ethylene'!H156</f>
        <v>108.35557935084184</v>
      </c>
      <c r="I156" s="138">
        <f>'[2]Yearly HC Ethylene'!I156</f>
        <v>212.06404597412296</v>
      </c>
      <c r="J156" s="138">
        <f>'[2]Yearly HC Ethylene'!J156</f>
        <v>410.06372369988384</v>
      </c>
      <c r="K156" s="138">
        <f>'[2]Yearly HC Ethylene'!K156</f>
        <v>782.85817335858371</v>
      </c>
      <c r="L156" s="138">
        <f>'[2]Yearly HC Ethylene'!L156</f>
        <v>1470.9659999376911</v>
      </c>
      <c r="M156" s="138">
        <f>'[2]Yearly HC Ethylene'!M156</f>
        <v>2708.8325562781929</v>
      </c>
      <c r="N156" s="138">
        <f>'[2]Yearly HC Ethylene'!N156</f>
        <v>4862.7248643602579</v>
      </c>
      <c r="O156" s="138">
        <f>'[2]Yearly HC Ethylene'!O156</f>
        <v>8271.1898921871416</v>
      </c>
      <c r="P156" s="138">
        <f>'[2]Yearly HC Ethylene'!P156</f>
        <v>13585.012883699341</v>
      </c>
      <c r="Q156" s="138">
        <f>'[2]Yearly HC Ethylene'!Q156</f>
        <v>21237.219078394879</v>
      </c>
      <c r="R156" s="138">
        <f>'[2]Yearly HC Ethylene'!R156</f>
        <v>31481.955812291959</v>
      </c>
      <c r="S156" s="138">
        <f>'[2]Yearly HC Ethylene'!S156</f>
        <v>44043.880917572627</v>
      </c>
      <c r="T156" s="138">
        <f>'[2]Yearly HC Ethylene'!T156</f>
        <v>58068.113532838106</v>
      </c>
      <c r="U156" s="138">
        <f>'[2]Yearly HC Ethylene'!U156</f>
        <v>72251.283447813665</v>
      </c>
      <c r="V156" s="138">
        <f>'[2]Yearly HC Ethylene'!V156</f>
        <v>85243.456186497046</v>
      </c>
      <c r="W156" s="138">
        <f>'[2]Yearly HC Ethylene'!W156</f>
        <v>96012.066135883739</v>
      </c>
      <c r="X156" s="138">
        <f>'[2]Yearly HC Ethylene'!X156</f>
        <v>104029.23068881937</v>
      </c>
      <c r="Y156" s="138">
        <f>'[2]Yearly HC Ethylene'!Y156</f>
        <v>111431.60169919473</v>
      </c>
      <c r="Z156" s="138">
        <f>'[2]Yearly HC Ethylene'!Z156</f>
        <v>116459.85021930072</v>
      </c>
      <c r="AA156" s="138">
        <f>'[2]Yearly HC Ethylene'!AA156</f>
        <v>119373.48362301954</v>
      </c>
      <c r="AB156" s="138">
        <f>'[2]Yearly HC Ethylene'!AB156</f>
        <v>120558.81981895212</v>
      </c>
      <c r="AC156" s="138">
        <f>'[2]Yearly HC Ethylene'!AC156</f>
        <v>120375.72205759233</v>
      </c>
      <c r="AD156" s="138">
        <f>'[2]Yearly HC Ethylene'!AD156</f>
        <v>119103.39549125037</v>
      </c>
      <c r="AE156" s="138">
        <f>'[2]Yearly HC Ethylene'!AE156</f>
        <v>117024.45827085979</v>
      </c>
      <c r="AF156" s="138">
        <f>'[2]Yearly HC Ethylene'!AF156</f>
        <v>114335.76951433964</v>
      </c>
      <c r="AG156" s="138">
        <f>'[2]Yearly HC Ethylene'!AG156</f>
        <v>111187.32216009172</v>
      </c>
      <c r="AH156" s="138">
        <f>'[2]Yearly HC Ethylene'!AH156</f>
        <v>107692.20776417723</v>
      </c>
      <c r="AI156" s="141"/>
      <c r="AJ156" s="138">
        <f>'[3]Yearly HC Ethylene'!D156</f>
        <v>0.9764371415502342</v>
      </c>
      <c r="AK156" s="138">
        <f>'[3]Yearly HC Ethylene'!E156</f>
        <v>1.9528172908921777</v>
      </c>
      <c r="AL156" s="138">
        <f>'[3]Yearly HC Ethylene'!F156</f>
        <v>3.8971690424419463</v>
      </c>
      <c r="AM156" s="138">
        <f>'[3]Yearly HC Ethylene'!G156</f>
        <v>7.755536504824863</v>
      </c>
      <c r="AN156" s="138">
        <f>'[3]Yearly HC Ethylene'!H156</f>
        <v>15.375534967610097</v>
      </c>
      <c r="AO156" s="138">
        <f>'[3]Yearly HC Ethylene'!I156</f>
        <v>30.326128368278141</v>
      </c>
      <c r="AP156" s="138">
        <f>'[3]Yearly HC Ethylene'!J156</f>
        <v>59.184310367326276</v>
      </c>
      <c r="AQ156" s="138">
        <f>'[3]Yearly HC Ethylene'!K156</f>
        <v>114.3921173560791</v>
      </c>
      <c r="AR156" s="138">
        <f>'[3]Yearly HC Ethylene'!L156</f>
        <v>218.22516646192776</v>
      </c>
      <c r="AS156" s="138">
        <f>'[3]Yearly HC Ethylene'!M156</f>
        <v>409.07494345429262</v>
      </c>
      <c r="AT156" s="138">
        <f>'[3]Yearly HC Ethylene'!N156</f>
        <v>752.54919351764011</v>
      </c>
      <c r="AU156" s="138">
        <f>'[3]Yearly HC Ethylene'!O156</f>
        <v>1261.3817025197172</v>
      </c>
      <c r="AV156" s="138">
        <f>'[3]Yearly HC Ethylene'!P156</f>
        <v>2048.6666736971656</v>
      </c>
      <c r="AW156" s="138">
        <f>'[3]Yearly HC Ethylene'!Q156</f>
        <v>3173.4371783239594</v>
      </c>
      <c r="AX156" s="138">
        <f>'[3]Yearly HC Ethylene'!R156</f>
        <v>4667.2454700095495</v>
      </c>
      <c r="AY156" s="138">
        <f>'[3]Yearly HC Ethylene'!S156</f>
        <v>6489.5849186426158</v>
      </c>
      <c r="AZ156" s="138">
        <f>'[3]Yearly HC Ethylene'!T156</f>
        <v>8515.9663157322702</v>
      </c>
      <c r="BA156" s="138">
        <f>'[3]Yearly HC Ethylene'!U156</f>
        <v>10565.657871816526</v>
      </c>
      <c r="BB156" s="138">
        <f>'[3]Yearly HC Ethylene'!V156</f>
        <v>12958.939781893067</v>
      </c>
      <c r="BC156" s="138">
        <f>'[3]Yearly HC Ethylene'!W156</f>
        <v>15243.549053215533</v>
      </c>
      <c r="BD156" s="138">
        <f>'[3]Yearly HC Ethylene'!X156</f>
        <v>17223.361020274649</v>
      </c>
      <c r="BE156" s="138">
        <f>'[3]Yearly HC Ethylene'!Y156</f>
        <v>19116.829960533389</v>
      </c>
      <c r="BF156" s="138">
        <f>'[3]Yearly HC Ethylene'!Z156</f>
        <v>20925.392194980406</v>
      </c>
      <c r="BG156" s="138">
        <f>'[3]Yearly HC Ethylene'!AA156</f>
        <v>22429.179669047215</v>
      </c>
      <c r="BH156" s="138">
        <f>'[3]Yearly HC Ethylene'!AB156</f>
        <v>23702.45157806751</v>
      </c>
      <c r="BI156" s="138">
        <f>'[3]Yearly HC Ethylene'!AC156</f>
        <v>24850.580601606805</v>
      </c>
      <c r="BJ156" s="138">
        <f>'[3]Yearly HC Ethylene'!AD156</f>
        <v>25994.142584046935</v>
      </c>
      <c r="BK156" s="138">
        <f>'[3]Yearly HC Ethylene'!AE156</f>
        <v>27278.854662981259</v>
      </c>
      <c r="BL156" s="138">
        <f>'[3]Yearly HC Ethylene'!AF156</f>
        <v>28816.601798246254</v>
      </c>
      <c r="BM156" s="138">
        <f>'[3]Yearly HC Ethylene'!AG156</f>
        <v>30645.369413864511</v>
      </c>
      <c r="BN156" s="138">
        <f>'[3]Yearly HC Ethylene'!AH156</f>
        <v>32685.837864950721</v>
      </c>
      <c r="BO156" s="141"/>
      <c r="BP156" s="138">
        <f t="shared" si="116"/>
        <v>7.7789667391566892</v>
      </c>
      <c r="BQ156" s="138">
        <f t="shared" si="117"/>
        <v>15.699650812399545</v>
      </c>
      <c r="BR156" s="138">
        <f t="shared" si="118"/>
        <v>31.467162703766835</v>
      </c>
      <c r="BS156" s="138">
        <f t="shared" si="119"/>
        <v>62.631006148034281</v>
      </c>
      <c r="BT156" s="138">
        <f t="shared" si="120"/>
        <v>123.73111431845193</v>
      </c>
      <c r="BU156" s="138">
        <f t="shared" si="121"/>
        <v>242.39017434240111</v>
      </c>
      <c r="BV156" s="138">
        <f t="shared" si="122"/>
        <v>469.24803406721014</v>
      </c>
      <c r="BW156" s="138">
        <f t="shared" si="123"/>
        <v>897.25029071466281</v>
      </c>
      <c r="BX156" s="138">
        <f t="shared" si="124"/>
        <v>1689.1911663996189</v>
      </c>
      <c r="BY156" s="138">
        <f t="shared" si="125"/>
        <v>3117.9074997324856</v>
      </c>
      <c r="BZ156" s="138">
        <f t="shared" si="126"/>
        <v>5615.2740578778976</v>
      </c>
      <c r="CA156" s="138">
        <f t="shared" si="127"/>
        <v>9532.5715947068584</v>
      </c>
      <c r="CB156" s="138">
        <f t="shared" si="128"/>
        <v>15633.679557396506</v>
      </c>
      <c r="CC156" s="138">
        <f t="shared" si="129"/>
        <v>24410.656256718838</v>
      </c>
      <c r="CD156" s="138">
        <f t="shared" si="130"/>
        <v>36149.20128230151</v>
      </c>
      <c r="CE156" s="138">
        <f t="shared" si="131"/>
        <v>50533.46583621524</v>
      </c>
      <c r="CF156" s="138">
        <f t="shared" si="132"/>
        <v>66584.079848570371</v>
      </c>
      <c r="CG156" s="138">
        <f t="shared" si="133"/>
        <v>82816.94131963019</v>
      </c>
      <c r="CH156" s="138">
        <f t="shared" si="134"/>
        <v>98202.395968390105</v>
      </c>
      <c r="CI156" s="138">
        <f t="shared" si="135"/>
        <v>111255.61518909928</v>
      </c>
      <c r="CJ156" s="138">
        <f t="shared" si="136"/>
        <v>121252.59170909402</v>
      </c>
      <c r="CK156" s="138">
        <f t="shared" si="137"/>
        <v>130548.43165972811</v>
      </c>
      <c r="CL156" s="138">
        <f t="shared" si="138"/>
        <v>137385.24241428112</v>
      </c>
      <c r="CM156" s="138">
        <f t="shared" si="139"/>
        <v>141802.66329206675</v>
      </c>
      <c r="CN156" s="138">
        <f t="shared" si="140"/>
        <v>144261.27139701962</v>
      </c>
      <c r="CO156" s="138">
        <f t="shared" si="141"/>
        <v>145226.30265919914</v>
      </c>
      <c r="CP156" s="138">
        <f t="shared" si="142"/>
        <v>145097.53807529731</v>
      </c>
      <c r="CQ156" s="138">
        <f t="shared" si="143"/>
        <v>144303.31293384105</v>
      </c>
      <c r="CR156" s="138">
        <f t="shared" si="144"/>
        <v>143152.37131258589</v>
      </c>
      <c r="CS156" s="138">
        <f t="shared" si="145"/>
        <v>141832.69157395622</v>
      </c>
      <c r="CT156" s="138">
        <f t="shared" si="146"/>
        <v>140378.04562912794</v>
      </c>
    </row>
    <row r="157" spans="1:98" s="21" customFormat="1">
      <c r="A157" s="19" t="s">
        <v>142</v>
      </c>
      <c r="B157" s="19"/>
      <c r="C157" s="20" t="s">
        <v>197</v>
      </c>
      <c r="D157" s="137">
        <f>'[2]Yearly HC Ethylene'!D157</f>
        <v>5341053.1376501545</v>
      </c>
      <c r="E157" s="137">
        <f>'[2]Yearly HC Ethylene'!E157</f>
        <v>5233976.1769067338</v>
      </c>
      <c r="F157" s="137">
        <f>'[2]Yearly HC Ethylene'!F157</f>
        <v>5107114.7822986571</v>
      </c>
      <c r="G157" s="137">
        <f>'[2]Yearly HC Ethylene'!G157</f>
        <v>4982279.7364496887</v>
      </c>
      <c r="H157" s="137">
        <f>'[2]Yearly HC Ethylene'!H157</f>
        <v>4859460.4574078703</v>
      </c>
      <c r="I157" s="137">
        <f>'[2]Yearly HC Ethylene'!I157</f>
        <v>4738634.0497104879</v>
      </c>
      <c r="J157" s="137">
        <f>'[2]Yearly HC Ethylene'!J157</f>
        <v>4618267.4435774107</v>
      </c>
      <c r="K157" s="137">
        <f>'[2]Yearly HC Ethylene'!K157</f>
        <v>4500056.9860661486</v>
      </c>
      <c r="L157" s="137">
        <f>'[2]Yearly HC Ethylene'!L157</f>
        <v>4383849.0068147713</v>
      </c>
      <c r="M157" s="137">
        <f>'[2]Yearly HC Ethylene'!M157</f>
        <v>4269385.8093249165</v>
      </c>
      <c r="N157" s="137">
        <f>'[2]Yearly HC Ethylene'!N157</f>
        <v>4156263.5573273585</v>
      </c>
      <c r="O157" s="137">
        <f>'[2]Yearly HC Ethylene'!O157</f>
        <v>4038543.0898099542</v>
      </c>
      <c r="P157" s="137">
        <f>'[2]Yearly HC Ethylene'!P157</f>
        <v>3924732.453108679</v>
      </c>
      <c r="Q157" s="137">
        <f>'[2]Yearly HC Ethylene'!Q157</f>
        <v>3807596.410202858</v>
      </c>
      <c r="R157" s="137">
        <f>'[2]Yearly HC Ethylene'!R157</f>
        <v>3689952.4393467419</v>
      </c>
      <c r="S157" s="137">
        <f>'[2]Yearly HC Ethylene'!S157</f>
        <v>3572104.6465435689</v>
      </c>
      <c r="T157" s="137">
        <f>'[2]Yearly HC Ethylene'!T157</f>
        <v>3450720.0214526062</v>
      </c>
      <c r="U157" s="137">
        <f>'[2]Yearly HC Ethylene'!U157</f>
        <v>3331625.3444668748</v>
      </c>
      <c r="V157" s="137">
        <f>'[2]Yearly HC Ethylene'!V157</f>
        <v>3216319.7266391222</v>
      </c>
      <c r="W157" s="137">
        <f>'[2]Yearly HC Ethylene'!W157</f>
        <v>3105950.1141139157</v>
      </c>
      <c r="X157" s="137">
        <f>'[2]Yearly HC Ethylene'!X157</f>
        <v>3001103.0495924759</v>
      </c>
      <c r="Y157" s="137">
        <f>'[2]Yearly HC Ethylene'!Y157</f>
        <v>2874997.804047484</v>
      </c>
      <c r="Z157" s="137">
        <f>'[2]Yearly HC Ethylene'!Z157</f>
        <v>2754158.3878040388</v>
      </c>
      <c r="AA157" s="137">
        <f>'[2]Yearly HC Ethylene'!AA157</f>
        <v>2638221.4392463556</v>
      </c>
      <c r="AB157" s="137">
        <f>'[2]Yearly HC Ethylene'!AB157</f>
        <v>2526666.6917919507</v>
      </c>
      <c r="AC157" s="137">
        <f>'[2]Yearly HC Ethylene'!AC157</f>
        <v>2419105.3133967868</v>
      </c>
      <c r="AD157" s="137">
        <f>'[2]Yearly HC Ethylene'!AD157</f>
        <v>2314147.0929092225</v>
      </c>
      <c r="AE157" s="137">
        <f>'[2]Yearly HC Ethylene'!AE157</f>
        <v>2212647.5975251263</v>
      </c>
      <c r="AF157" s="137">
        <f>'[2]Yearly HC Ethylene'!AF157</f>
        <v>2114403.0769053116</v>
      </c>
      <c r="AG157" s="137">
        <f>'[2]Yearly HC Ethylene'!AG157</f>
        <v>2019263.6704872702</v>
      </c>
      <c r="AH157" s="137">
        <f>'[2]Yearly HC Ethylene'!AH157</f>
        <v>1927122.4188224645</v>
      </c>
      <c r="AI157" s="157"/>
      <c r="AJ157" s="137">
        <f>'[3]Yearly HC Ethylene'!D157</f>
        <v>1049368.4526734734</v>
      </c>
      <c r="AK157" s="137">
        <f>'[3]Yearly HC Ethylene'!E157</f>
        <v>1043221.1236619968</v>
      </c>
      <c r="AL157" s="137">
        <f>'[3]Yearly HC Ethylene'!F157</f>
        <v>1023510.0248307742</v>
      </c>
      <c r="AM157" s="137">
        <f>'[3]Yearly HC Ethylene'!G157</f>
        <v>1004404.0029084098</v>
      </c>
      <c r="AN157" s="137">
        <f>'[3]Yearly HC Ethylene'!H157</f>
        <v>985938.64185585442</v>
      </c>
      <c r="AO157" s="137">
        <f>'[3]Yearly HC Ethylene'!I157</f>
        <v>968152.75850784767</v>
      </c>
      <c r="AP157" s="137">
        <f>'[3]Yearly HC Ethylene'!J157</f>
        <v>951704.65020994493</v>
      </c>
      <c r="AQ157" s="137">
        <f>'[3]Yearly HC Ethylene'!K157</f>
        <v>936062.79946834187</v>
      </c>
      <c r="AR157" s="137">
        <f>'[3]Yearly HC Ethylene'!L157</f>
        <v>921264.29589117202</v>
      </c>
      <c r="AS157" s="137">
        <f>'[3]Yearly HC Ethylene'!M157</f>
        <v>907335.83585446689</v>
      </c>
      <c r="AT157" s="137">
        <f>'[3]Yearly HC Ethylene'!N157</f>
        <v>894281.7177855433</v>
      </c>
      <c r="AU157" s="137">
        <f>'[3]Yearly HC Ethylene'!O157</f>
        <v>869347.17746018723</v>
      </c>
      <c r="AV157" s="137">
        <f>'[3]Yearly HC Ethylene'!P157</f>
        <v>846091.30679974693</v>
      </c>
      <c r="AW157" s="137">
        <f>'[3]Yearly HC Ethylene'!Q157</f>
        <v>824567.52052972454</v>
      </c>
      <c r="AX157" s="137">
        <f>'[3]Yearly HC Ethylene'!R157</f>
        <v>804907.64571409719</v>
      </c>
      <c r="AY157" s="137">
        <f>'[3]Yearly HC Ethylene'!S157</f>
        <v>787310.42820131744</v>
      </c>
      <c r="AZ157" s="137">
        <f>'[3]Yearly HC Ethylene'!T157</f>
        <v>771895.93279652169</v>
      </c>
      <c r="BA157" s="137">
        <f>'[3]Yearly HC Ethylene'!U157</f>
        <v>759256.68656241125</v>
      </c>
      <c r="BB157" s="137">
        <f>'[3]Yearly HC Ethylene'!V157</f>
        <v>749235.41913534293</v>
      </c>
      <c r="BC157" s="137">
        <f>'[3]Yearly HC Ethylene'!W157</f>
        <v>742623.17789596785</v>
      </c>
      <c r="BD157" s="137">
        <f>'[3]Yearly HC Ethylene'!X157</f>
        <v>739941.92518670263</v>
      </c>
      <c r="BE157" s="137">
        <f>'[3]Yearly HC Ethylene'!Y157</f>
        <v>729282.15073266183</v>
      </c>
      <c r="BF157" s="137">
        <f>'[3]Yearly HC Ethylene'!Z157</f>
        <v>721878.1885273658</v>
      </c>
      <c r="BG157" s="137">
        <f>'[3]Yearly HC Ethylene'!AA157</f>
        <v>720406.18911569286</v>
      </c>
      <c r="BH157" s="137">
        <f>'[3]Yearly HC Ethylene'!AB157</f>
        <v>725181.25824635581</v>
      </c>
      <c r="BI157" s="137">
        <f>'[3]Yearly HC Ethylene'!AC157</f>
        <v>741565.19505255739</v>
      </c>
      <c r="BJ157" s="137">
        <f>'[3]Yearly HC Ethylene'!AD157</f>
        <v>767387.75598362496</v>
      </c>
      <c r="BK157" s="137">
        <f>'[3]Yearly HC Ethylene'!AE157</f>
        <v>800215.88153042516</v>
      </c>
      <c r="BL157" s="137">
        <f>'[3]Yearly HC Ethylene'!AF157</f>
        <v>840718.51868686127</v>
      </c>
      <c r="BM157" s="137">
        <f>'[3]Yearly HC Ethylene'!AG157</f>
        <v>889761.88354470045</v>
      </c>
      <c r="BN157" s="137">
        <f>'[3]Yearly HC Ethylene'!AH157</f>
        <v>943214.65550645243</v>
      </c>
      <c r="BO157" s="157"/>
      <c r="BP157" s="137">
        <f t="shared" si="116"/>
        <v>6390421.5903236279</v>
      </c>
      <c r="BQ157" s="137">
        <f t="shared" si="117"/>
        <v>6277197.3005687306</v>
      </c>
      <c r="BR157" s="137">
        <f t="shared" si="118"/>
        <v>6130624.8071294315</v>
      </c>
      <c r="BS157" s="137">
        <f t="shared" si="119"/>
        <v>5986683.7393580982</v>
      </c>
      <c r="BT157" s="137">
        <f t="shared" si="120"/>
        <v>5845399.0992637249</v>
      </c>
      <c r="BU157" s="137">
        <f t="shared" si="121"/>
        <v>5706786.8082183357</v>
      </c>
      <c r="BV157" s="137">
        <f t="shared" si="122"/>
        <v>5569972.0937873553</v>
      </c>
      <c r="BW157" s="137">
        <f t="shared" si="123"/>
        <v>5436119.7855344908</v>
      </c>
      <c r="BX157" s="137">
        <f t="shared" si="124"/>
        <v>5305113.3027059436</v>
      </c>
      <c r="BY157" s="137">
        <f t="shared" si="125"/>
        <v>5176721.6451793835</v>
      </c>
      <c r="BZ157" s="137">
        <f t="shared" si="126"/>
        <v>5050545.2751129018</v>
      </c>
      <c r="CA157" s="137">
        <f t="shared" si="127"/>
        <v>4907890.2672701413</v>
      </c>
      <c r="CB157" s="137">
        <f t="shared" si="128"/>
        <v>4770823.7599084256</v>
      </c>
      <c r="CC157" s="137">
        <f t="shared" si="129"/>
        <v>4632163.9307325827</v>
      </c>
      <c r="CD157" s="137">
        <f t="shared" si="130"/>
        <v>4494860.0850608386</v>
      </c>
      <c r="CE157" s="137">
        <f t="shared" si="131"/>
        <v>4359415.0747448867</v>
      </c>
      <c r="CF157" s="137">
        <f t="shared" si="132"/>
        <v>4222615.9542491278</v>
      </c>
      <c r="CG157" s="137">
        <f t="shared" si="133"/>
        <v>4090882.0310292859</v>
      </c>
      <c r="CH157" s="137">
        <f t="shared" si="134"/>
        <v>3965555.1457744651</v>
      </c>
      <c r="CI157" s="137">
        <f t="shared" si="135"/>
        <v>3848573.2920098836</v>
      </c>
      <c r="CJ157" s="137">
        <f t="shared" si="136"/>
        <v>3741044.9747791784</v>
      </c>
      <c r="CK157" s="137">
        <f t="shared" si="137"/>
        <v>3604279.9547801455</v>
      </c>
      <c r="CL157" s="137">
        <f t="shared" si="138"/>
        <v>3476036.5763314045</v>
      </c>
      <c r="CM157" s="137">
        <f t="shared" si="139"/>
        <v>3358627.6283620484</v>
      </c>
      <c r="CN157" s="137">
        <f t="shared" si="140"/>
        <v>3251847.9500383064</v>
      </c>
      <c r="CO157" s="137">
        <f t="shared" si="141"/>
        <v>3160670.508449344</v>
      </c>
      <c r="CP157" s="137">
        <f t="shared" si="142"/>
        <v>3081534.8488928475</v>
      </c>
      <c r="CQ157" s="137">
        <f t="shared" si="143"/>
        <v>3012863.4790555513</v>
      </c>
      <c r="CR157" s="137">
        <f t="shared" si="144"/>
        <v>2955121.5955921728</v>
      </c>
      <c r="CS157" s="137">
        <f t="shared" si="145"/>
        <v>2909025.5540319709</v>
      </c>
      <c r="CT157" s="137">
        <f t="shared" si="146"/>
        <v>2870337.0743289171</v>
      </c>
    </row>
    <row r="158" spans="1:98" s="13" customFormat="1">
      <c r="A158" s="380" t="s">
        <v>115</v>
      </c>
      <c r="B158" s="6" t="s">
        <v>116</v>
      </c>
      <c r="C158" s="7" t="s">
        <v>197</v>
      </c>
      <c r="D158" s="125">
        <f>'[2]Yearly HC Ethylene'!D158</f>
        <v>1581161.9590490412</v>
      </c>
      <c r="E158" s="125">
        <f>'[2]Yearly HC Ethylene'!E158</f>
        <v>1529569.4457240282</v>
      </c>
      <c r="F158" s="125">
        <f>'[2]Yearly HC Ethylene'!F158</f>
        <v>1469436.8828518225</v>
      </c>
      <c r="G158" s="125">
        <f>'[2]Yearly HC Ethylene'!G158</f>
        <v>1410629.3564927909</v>
      </c>
      <c r="H158" s="125">
        <f>'[2]Yearly HC Ethylene'!H158</f>
        <v>1353139.4463093767</v>
      </c>
      <c r="I158" s="125">
        <f>'[2]Yearly HC Ethylene'!I158</f>
        <v>1296956.7679937163</v>
      </c>
      <c r="J158" s="125">
        <f>'[2]Yearly HC Ethylene'!J158</f>
        <v>1242144.1584495734</v>
      </c>
      <c r="K158" s="125">
        <f>'[2]Yearly HC Ethylene'!K158</f>
        <v>1188658.4766203449</v>
      </c>
      <c r="L158" s="125">
        <f>'[2]Yearly HC Ethylene'!L158</f>
        <v>1136461.0394330344</v>
      </c>
      <c r="M158" s="125">
        <f>'[2]Yearly HC Ethylene'!M158</f>
        <v>1085492.1184421715</v>
      </c>
      <c r="N158" s="125">
        <f>'[2]Yearly HC Ethylene'!N158</f>
        <v>1035664.0175208003</v>
      </c>
      <c r="O158" s="125">
        <f>'[2]Yearly HC Ethylene'!O158</f>
        <v>985897.13055339083</v>
      </c>
      <c r="P158" s="125">
        <f>'[2]Yearly HC Ethylene'!P158</f>
        <v>940531.10440393537</v>
      </c>
      <c r="Q158" s="125">
        <f>'[2]Yearly HC Ethylene'!Q158</f>
        <v>893204.67111059348</v>
      </c>
      <c r="R158" s="125">
        <f>'[2]Yearly HC Ethylene'!R158</f>
        <v>846779.89014891279</v>
      </c>
      <c r="S158" s="125">
        <f>'[2]Yearly HC Ethylene'!S158</f>
        <v>801355.66805168393</v>
      </c>
      <c r="T158" s="125">
        <f>'[2]Yearly HC Ethylene'!T158</f>
        <v>756685.5647777624</v>
      </c>
      <c r="U158" s="125">
        <f>'[2]Yearly HC Ethylene'!U158</f>
        <v>713545.70032971271</v>
      </c>
      <c r="V158" s="125">
        <f>'[2]Yearly HC Ethylene'!V158</f>
        <v>672217.54045116692</v>
      </c>
      <c r="W158" s="125">
        <f>'[2]Yearly HC Ethylene'!W158</f>
        <v>632889.30973065121</v>
      </c>
      <c r="X158" s="125">
        <f>'[2]Yearly HC Ethylene'!X158</f>
        <v>595626.83247436478</v>
      </c>
      <c r="Y158" s="125">
        <f>'[2]Yearly HC Ethylene'!Y158</f>
        <v>555019.75652264617</v>
      </c>
      <c r="Z158" s="125">
        <f>'[2]Yearly HC Ethylene'!Z158</f>
        <v>517037.70116296108</v>
      </c>
      <c r="AA158" s="125">
        <f>'[2]Yearly HC Ethylene'!AA158</f>
        <v>480955.04192798963</v>
      </c>
      <c r="AB158" s="125">
        <f>'[2]Yearly HC Ethylene'!AB158</f>
        <v>446618.57954536355</v>
      </c>
      <c r="AC158" s="125">
        <f>'[2]Yearly HC Ethylene'!AC158</f>
        <v>413938.70680982078</v>
      </c>
      <c r="AD158" s="125">
        <f>'[2]Yearly HC Ethylene'!AD158</f>
        <v>382717.8648978119</v>
      </c>
      <c r="AE158" s="125">
        <f>'[2]Yearly HC Ethylene'!AE158</f>
        <v>353028.70169612422</v>
      </c>
      <c r="AF158" s="125">
        <f>'[2]Yearly HC Ethylene'!AF158</f>
        <v>324827.40361478081</v>
      </c>
      <c r="AG158" s="125">
        <f>'[2]Yearly HC Ethylene'!AG158</f>
        <v>298081.67659845954</v>
      </c>
      <c r="AH158" s="125">
        <f>'[2]Yearly HC Ethylene'!AH158</f>
        <v>272768.14382968092</v>
      </c>
      <c r="AI158" s="125"/>
      <c r="AJ158" s="125">
        <f>'[3]Yearly HC Ethylene'!D158</f>
        <v>313520.64955084526</v>
      </c>
      <c r="AK158" s="125">
        <f>'[3]Yearly HC Ethylene'!E158</f>
        <v>309054.02613157127</v>
      </c>
      <c r="AL158" s="125">
        <f>'[3]Yearly HC Ethylene'!F158</f>
        <v>298413.66179554118</v>
      </c>
      <c r="AM158" s="125">
        <f>'[3]Yearly HC Ethylene'!G158</f>
        <v>288209.98423240113</v>
      </c>
      <c r="AN158" s="125">
        <f>'[3]Yearly HC Ethylene'!H158</f>
        <v>278457.42755263642</v>
      </c>
      <c r="AO158" s="125">
        <f>'[3]Yearly HC Ethylene'!I158</f>
        <v>269172.41402294592</v>
      </c>
      <c r="AP158" s="125">
        <f>'[3]Yearly HC Ethylene'!J158</f>
        <v>260502.41417968454</v>
      </c>
      <c r="AQ158" s="125">
        <f>'[3]Yearly HC Ethylene'!K158</f>
        <v>252348.05042165963</v>
      </c>
      <c r="AR158" s="125">
        <f>'[3]Yearly HC Ethylene'!L158</f>
        <v>244730.55084148163</v>
      </c>
      <c r="AS158" s="125">
        <f>'[3]Yearly HC Ethylene'!M158</f>
        <v>237671.27023904293</v>
      </c>
      <c r="AT158" s="125">
        <f>'[3]Yearly HC Ethylene'!N158</f>
        <v>231189.57789511813</v>
      </c>
      <c r="AU158" s="125">
        <f>'[3]Yearly HC Ethylene'!O158</f>
        <v>215776.94653306372</v>
      </c>
      <c r="AV158" s="125">
        <f>'[3]Yearly HC Ethylene'!P158</f>
        <v>201682.04587471983</v>
      </c>
      <c r="AW158" s="125">
        <f>'[3]Yearly HC Ethylene'!Q158</f>
        <v>188952.40897630085</v>
      </c>
      <c r="AX158" s="125">
        <f>'[3]Yearly HC Ethylene'!R158</f>
        <v>177665.07825667423</v>
      </c>
      <c r="AY158" s="125">
        <f>'[3]Yearly HC Ethylene'!S158</f>
        <v>167892.29287396476</v>
      </c>
      <c r="AZ158" s="125">
        <f>'[3]Yearly HC Ethylene'!T158</f>
        <v>159728.71079456416</v>
      </c>
      <c r="BA158" s="125">
        <f>'[3]Yearly HC Ethylene'!U158</f>
        <v>153285.93812588952</v>
      </c>
      <c r="BB158" s="125">
        <f>'[3]Yearly HC Ethylene'!V158</f>
        <v>148583.27757135357</v>
      </c>
      <c r="BC158" s="125">
        <f>'[3]Yearly HC Ethylene'!W158</f>
        <v>145806.70581202995</v>
      </c>
      <c r="BD158" s="125">
        <f>'[3]Yearly HC Ethylene'!X158</f>
        <v>145103.31453806139</v>
      </c>
      <c r="BE158" s="125">
        <f>'[3]Yearly HC Ethylene'!Y158</f>
        <v>139476.072343604</v>
      </c>
      <c r="BF158" s="125">
        <f>'[3]Yearly HC Ethylene'!Z158</f>
        <v>135316.22482398682</v>
      </c>
      <c r="BG158" s="125">
        <f>'[3]Yearly HC Ethylene'!AA158</f>
        <v>134417.1431922669</v>
      </c>
      <c r="BH158" s="125">
        <f>'[3]Yearly HC Ethylene'!AB158</f>
        <v>136896.95299279687</v>
      </c>
      <c r="BI158" s="125">
        <f>'[3]Yearly HC Ethylene'!AC158</f>
        <v>142988.86457027038</v>
      </c>
      <c r="BJ158" s="125">
        <f>'[3]Yearly HC Ethylene'!AD158</f>
        <v>152928.87310705642</v>
      </c>
      <c r="BK158" s="125">
        <f>'[3]Yearly HC Ethylene'!AE158</f>
        <v>166965.21863058754</v>
      </c>
      <c r="BL158" s="125">
        <f>'[3]Yearly HC Ethylene'!AF158</f>
        <v>185422.27329805278</v>
      </c>
      <c r="BM158" s="125">
        <f>'[3]Yearly HC Ethylene'!AG158</f>
        <v>208688.61614312098</v>
      </c>
      <c r="BN158" s="125">
        <f>'[3]Yearly HC Ethylene'!AH158</f>
        <v>237195.33603587263</v>
      </c>
      <c r="BO158" s="125"/>
      <c r="BP158" s="125">
        <f t="shared" si="116"/>
        <v>1894682.6085998863</v>
      </c>
      <c r="BQ158" s="125">
        <f t="shared" si="117"/>
        <v>1838623.4718555994</v>
      </c>
      <c r="BR158" s="125">
        <f t="shared" si="118"/>
        <v>1767850.5446473637</v>
      </c>
      <c r="BS158" s="125">
        <f t="shared" si="119"/>
        <v>1698839.3407251919</v>
      </c>
      <c r="BT158" s="125">
        <f t="shared" si="120"/>
        <v>1631596.8738620132</v>
      </c>
      <c r="BU158" s="125">
        <f t="shared" si="121"/>
        <v>1566129.1820166623</v>
      </c>
      <c r="BV158" s="125">
        <f t="shared" si="122"/>
        <v>1502646.572629258</v>
      </c>
      <c r="BW158" s="125">
        <f t="shared" si="123"/>
        <v>1441006.5270420045</v>
      </c>
      <c r="BX158" s="125">
        <f t="shared" si="124"/>
        <v>1381191.590274516</v>
      </c>
      <c r="BY158" s="125">
        <f t="shared" si="125"/>
        <v>1323163.3886812143</v>
      </c>
      <c r="BZ158" s="125">
        <f t="shared" si="126"/>
        <v>1266853.5954159184</v>
      </c>
      <c r="CA158" s="125">
        <f t="shared" si="127"/>
        <v>1201674.0770864545</v>
      </c>
      <c r="CB158" s="125">
        <f t="shared" si="128"/>
        <v>1142213.1502786551</v>
      </c>
      <c r="CC158" s="125">
        <f t="shared" si="129"/>
        <v>1082157.0800868943</v>
      </c>
      <c r="CD158" s="125">
        <f t="shared" si="130"/>
        <v>1024444.968405587</v>
      </c>
      <c r="CE158" s="125">
        <f t="shared" si="131"/>
        <v>969247.96092564869</v>
      </c>
      <c r="CF158" s="125">
        <f t="shared" si="132"/>
        <v>916414.2755723265</v>
      </c>
      <c r="CG158" s="125">
        <f t="shared" si="133"/>
        <v>866831.63845560222</v>
      </c>
      <c r="CH158" s="125">
        <f t="shared" si="134"/>
        <v>820800.81802252051</v>
      </c>
      <c r="CI158" s="125">
        <f t="shared" si="135"/>
        <v>778696.0155426811</v>
      </c>
      <c r="CJ158" s="125">
        <f t="shared" si="136"/>
        <v>740730.14701242617</v>
      </c>
      <c r="CK158" s="125">
        <f t="shared" si="137"/>
        <v>694495.82886625011</v>
      </c>
      <c r="CL158" s="125">
        <f t="shared" si="138"/>
        <v>652353.92598694796</v>
      </c>
      <c r="CM158" s="125">
        <f t="shared" si="139"/>
        <v>615372.1851202565</v>
      </c>
      <c r="CN158" s="125">
        <f t="shared" si="140"/>
        <v>583515.53253816045</v>
      </c>
      <c r="CO158" s="125">
        <f t="shared" si="141"/>
        <v>556927.57138009113</v>
      </c>
      <c r="CP158" s="125">
        <f t="shared" si="142"/>
        <v>535646.73800486838</v>
      </c>
      <c r="CQ158" s="125">
        <f t="shared" si="143"/>
        <v>519993.92032671173</v>
      </c>
      <c r="CR158" s="125">
        <f t="shared" si="144"/>
        <v>510249.67691283359</v>
      </c>
      <c r="CS158" s="125">
        <f t="shared" si="145"/>
        <v>506770.29274158052</v>
      </c>
      <c r="CT158" s="125">
        <f t="shared" si="146"/>
        <v>509963.47986555356</v>
      </c>
    </row>
    <row r="159" spans="1:98">
      <c r="A159" s="381"/>
      <c r="B159" s="1" t="s">
        <v>117</v>
      </c>
      <c r="C159" s="5" t="s">
        <v>197</v>
      </c>
      <c r="D159" s="126">
        <f>'[2]Yearly HC Ethylene'!D159</f>
        <v>1180906.2560406041</v>
      </c>
      <c r="E159" s="126">
        <f>'[2]Yearly HC Ethylene'!E159</f>
        <v>1148259.7236928884</v>
      </c>
      <c r="F159" s="126">
        <f>'[2]Yearly HC Ethylene'!F159</f>
        <v>1138666.4423588847</v>
      </c>
      <c r="G159" s="126">
        <f>'[2]Yearly HC Ethylene'!G159</f>
        <v>1157141.9406729278</v>
      </c>
      <c r="H159" s="126">
        <f>'[2]Yearly HC Ethylene'!H159</f>
        <v>1049692.070690447</v>
      </c>
      <c r="I159" s="126">
        <f>'[2]Yearly HC Ethylene'!I159</f>
        <v>1017639.2590901419</v>
      </c>
      <c r="J159" s="126">
        <f>'[2]Yearly HC Ethylene'!J159</f>
        <v>985876.60633747291</v>
      </c>
      <c r="K159" s="126">
        <f>'[2]Yearly HC Ethylene'!K159</f>
        <v>954397.70277475205</v>
      </c>
      <c r="L159" s="126">
        <f>'[2]Yearly HC Ethylene'!L159</f>
        <v>923092.34101336973</v>
      </c>
      <c r="M159" s="126">
        <f>'[2]Yearly HC Ethylene'!M159</f>
        <v>891761.4849422127</v>
      </c>
      <c r="N159" s="126">
        <f>'[2]Yearly HC Ethylene'!N159</f>
        <v>860082.21286010754</v>
      </c>
      <c r="O159" s="126">
        <f>'[2]Yearly HC Ethylene'!O159</f>
        <v>825875.48900736391</v>
      </c>
      <c r="P159" s="126">
        <f>'[2]Yearly HC Ethylene'!P159</f>
        <v>793213.24823779496</v>
      </c>
      <c r="Q159" s="126">
        <f>'[2]Yearly HC Ethylene'!Q159</f>
        <v>756691.37830205029</v>
      </c>
      <c r="R159" s="126">
        <f>'[2]Yearly HC Ethylene'!R159</f>
        <v>718437.35602473386</v>
      </c>
      <c r="S159" s="126">
        <f>'[2]Yearly HC Ethylene'!S159</f>
        <v>678767.77408916841</v>
      </c>
      <c r="T159" s="126">
        <f>'[2]Yearly HC Ethylene'!T159</f>
        <v>637938.97846122808</v>
      </c>
      <c r="U159" s="126">
        <f>'[2]Yearly HC Ethylene'!U159</f>
        <v>597697.34311757877</v>
      </c>
      <c r="V159" s="126">
        <f>'[2]Yearly HC Ethylene'!V159</f>
        <v>559289.27052263683</v>
      </c>
      <c r="W159" s="126">
        <f>'[2]Yearly HC Ethylene'!W159</f>
        <v>523638.79353956453</v>
      </c>
      <c r="X159" s="126">
        <f>'[2]Yearly HC Ethylene'!X159</f>
        <v>491186.39888801635</v>
      </c>
      <c r="Y159" s="126">
        <f>'[2]Yearly HC Ethylene'!Y159</f>
        <v>461073.35380017932</v>
      </c>
      <c r="Z159" s="126">
        <f>'[2]Yearly HC Ethylene'!Z159</f>
        <v>433801.56161307113</v>
      </c>
      <c r="AA159" s="126">
        <f>'[2]Yearly HC Ethylene'!AA159</f>
        <v>408987.38138187642</v>
      </c>
      <c r="AB159" s="126">
        <f>'[2]Yearly HC Ethylene'!AB159</f>
        <v>386294.22743283387</v>
      </c>
      <c r="AC159" s="126">
        <f>'[2]Yearly HC Ethylene'!AC159</f>
        <v>365410.16272550053</v>
      </c>
      <c r="AD159" s="126">
        <f>'[2]Yearly HC Ethylene'!AD159</f>
        <v>346452.70300343662</v>
      </c>
      <c r="AE159" s="126">
        <f>'[2]Yearly HC Ethylene'!AE159</f>
        <v>328893.84629142564</v>
      </c>
      <c r="AF159" s="126">
        <f>'[2]Yearly HC Ethylene'!AF159</f>
        <v>312569.4140803981</v>
      </c>
      <c r="AG159" s="126">
        <f>'[2]Yearly HC Ethylene'!AG159</f>
        <v>297356.50200103479</v>
      </c>
      <c r="AH159" s="126">
        <f>'[2]Yearly HC Ethylene'!AH159</f>
        <v>283164.71369507525</v>
      </c>
      <c r="AI159" s="126"/>
      <c r="AJ159" s="126">
        <f>'[3]Yearly HC Ethylene'!D159</f>
        <v>233277.21432217921</v>
      </c>
      <c r="AK159" s="126">
        <f>'[3]Yearly HC Ethylene'!E159</f>
        <v>227085.25629801516</v>
      </c>
      <c r="AL159" s="126">
        <f>'[3]Yearly HC Ethylene'!F159</f>
        <v>239036.29530020984</v>
      </c>
      <c r="AM159" s="126">
        <f>'[3]Yearly HC Ethylene'!G159</f>
        <v>276611.88255389506</v>
      </c>
      <c r="AN159" s="126">
        <f>'[3]Yearly HC Ethylene'!H159</f>
        <v>209114.44820575358</v>
      </c>
      <c r="AO159" s="126">
        <f>'[3]Yearly HC Ethylene'!I159</f>
        <v>203336.84277578254</v>
      </c>
      <c r="AP159" s="126">
        <f>'[3]Yearly HC Ethylene'!J159</f>
        <v>198953.47578091713</v>
      </c>
      <c r="AQ159" s="126">
        <f>'[3]Yearly HC Ethylene'!K159</f>
        <v>194733.12549421244</v>
      </c>
      <c r="AR159" s="126">
        <f>'[3]Yearly HC Ethylene'!L159</f>
        <v>190645.82764185045</v>
      </c>
      <c r="AS159" s="126">
        <f>'[3]Yearly HC Ethylene'!M159</f>
        <v>186641.92228454436</v>
      </c>
      <c r="AT159" s="126">
        <f>'[3]Yearly HC Ethylene'!N159</f>
        <v>182638.39200651506</v>
      </c>
      <c r="AU159" s="126">
        <f>'[3]Yearly HC Ethylene'!O159</f>
        <v>174172.76199937778</v>
      </c>
      <c r="AV159" s="126">
        <f>'[3]Yearly HC Ethylene'!P159</f>
        <v>166150.69350610735</v>
      </c>
      <c r="AW159" s="126">
        <f>'[3]Yearly HC Ethylene'!Q159</f>
        <v>157867.95783944533</v>
      </c>
      <c r="AX159" s="126">
        <f>'[3]Yearly HC Ethylene'!R159</f>
        <v>149611.21961523496</v>
      </c>
      <c r="AY159" s="126">
        <f>'[3]Yearly HC Ethylene'!S159</f>
        <v>141419.97899566582</v>
      </c>
      <c r="AZ159" s="126">
        <f>'[3]Yearly HC Ethylene'!T159</f>
        <v>132847.18741834472</v>
      </c>
      <c r="BA159" s="126">
        <f>'[3]Yearly HC Ethylene'!U159</f>
        <v>124649.80322886947</v>
      </c>
      <c r="BB159" s="126">
        <f>'[3]Yearly HC Ethylene'!V159</f>
        <v>116429.95877171021</v>
      </c>
      <c r="BC159" s="126">
        <f>'[3]Yearly HC Ethylene'!W159</f>
        <v>108737.75902068037</v>
      </c>
      <c r="BD159" s="126">
        <f>'[3]Yearly HC Ethylene'!X159</f>
        <v>101808.24891004336</v>
      </c>
      <c r="BE159" s="126">
        <f>'[3]Yearly HC Ethylene'!Y159</f>
        <v>91546.889865505684</v>
      </c>
      <c r="BF159" s="126">
        <f>'[3]Yearly HC Ethylene'!Z159</f>
        <v>82489.632108044258</v>
      </c>
      <c r="BG159" s="126">
        <f>'[3]Yearly HC Ethylene'!AA159</f>
        <v>74461.98880005721</v>
      </c>
      <c r="BH159" s="126">
        <f>'[3]Yearly HC Ethylene'!AB159</f>
        <v>67366.406070602447</v>
      </c>
      <c r="BI159" s="126">
        <f>'[3]Yearly HC Ethylene'!AC159</f>
        <v>61172.175766932058</v>
      </c>
      <c r="BJ159" s="126">
        <f>'[3]Yearly HC Ethylene'!AD159</f>
        <v>56134.72393932772</v>
      </c>
      <c r="BK159" s="126">
        <f>'[3]Yearly HC Ethylene'!AE159</f>
        <v>51573.938829912724</v>
      </c>
      <c r="BL159" s="126">
        <f>'[3]Yearly HC Ethylene'!AF159</f>
        <v>47340.441215129613</v>
      </c>
      <c r="BM159" s="126">
        <f>'[3]Yearly HC Ethylene'!AG159</f>
        <v>43375.861248880261</v>
      </c>
      <c r="BN159" s="126">
        <f>'[3]Yearly HC Ethylene'!AH159</f>
        <v>39651.47938963888</v>
      </c>
      <c r="BO159" s="126"/>
      <c r="BP159" s="126">
        <f t="shared" si="116"/>
        <v>1414183.4703627834</v>
      </c>
      <c r="BQ159" s="126">
        <f t="shared" si="117"/>
        <v>1375344.9799909035</v>
      </c>
      <c r="BR159" s="126">
        <f t="shared" si="118"/>
        <v>1377702.7376590946</v>
      </c>
      <c r="BS159" s="126">
        <f t="shared" si="119"/>
        <v>1433753.8232268228</v>
      </c>
      <c r="BT159" s="126">
        <f t="shared" si="120"/>
        <v>1258806.5188962007</v>
      </c>
      <c r="BU159" s="126">
        <f t="shared" si="121"/>
        <v>1220976.1018659244</v>
      </c>
      <c r="BV159" s="126">
        <f t="shared" si="122"/>
        <v>1184830.0821183901</v>
      </c>
      <c r="BW159" s="126">
        <f t="shared" si="123"/>
        <v>1149130.8282689645</v>
      </c>
      <c r="BX159" s="126">
        <f t="shared" si="124"/>
        <v>1113738.1686552202</v>
      </c>
      <c r="BY159" s="126">
        <f t="shared" si="125"/>
        <v>1078403.4072267571</v>
      </c>
      <c r="BZ159" s="126">
        <f t="shared" si="126"/>
        <v>1042720.6048666226</v>
      </c>
      <c r="CA159" s="126">
        <f t="shared" si="127"/>
        <v>1000048.2510067417</v>
      </c>
      <c r="CB159" s="126">
        <f t="shared" si="128"/>
        <v>959363.94174390228</v>
      </c>
      <c r="CC159" s="126">
        <f t="shared" si="129"/>
        <v>914559.33614149562</v>
      </c>
      <c r="CD159" s="126">
        <f t="shared" si="130"/>
        <v>868048.57563996885</v>
      </c>
      <c r="CE159" s="126">
        <f t="shared" si="131"/>
        <v>820187.7530848342</v>
      </c>
      <c r="CF159" s="126">
        <f t="shared" si="132"/>
        <v>770786.16587957274</v>
      </c>
      <c r="CG159" s="126">
        <f t="shared" si="133"/>
        <v>722347.14634644822</v>
      </c>
      <c r="CH159" s="126">
        <f t="shared" si="134"/>
        <v>675719.22929434699</v>
      </c>
      <c r="CI159" s="126">
        <f t="shared" si="135"/>
        <v>632376.55256024492</v>
      </c>
      <c r="CJ159" s="126">
        <f t="shared" si="136"/>
        <v>592994.64779805974</v>
      </c>
      <c r="CK159" s="126">
        <f t="shared" si="137"/>
        <v>552620.24366568495</v>
      </c>
      <c r="CL159" s="126">
        <f t="shared" si="138"/>
        <v>516291.19372111536</v>
      </c>
      <c r="CM159" s="126">
        <f t="shared" si="139"/>
        <v>483449.37018193363</v>
      </c>
      <c r="CN159" s="126">
        <f t="shared" si="140"/>
        <v>453660.63350343634</v>
      </c>
      <c r="CO159" s="126">
        <f t="shared" si="141"/>
        <v>426582.33849243261</v>
      </c>
      <c r="CP159" s="126">
        <f t="shared" si="142"/>
        <v>402587.42694276432</v>
      </c>
      <c r="CQ159" s="126">
        <f t="shared" si="143"/>
        <v>380467.78512133838</v>
      </c>
      <c r="CR159" s="126">
        <f t="shared" si="144"/>
        <v>359909.85529552773</v>
      </c>
      <c r="CS159" s="126">
        <f t="shared" si="145"/>
        <v>340732.36324991507</v>
      </c>
      <c r="CT159" s="126">
        <f t="shared" si="146"/>
        <v>322816.19308471412</v>
      </c>
    </row>
    <row r="160" spans="1:98">
      <c r="A160" s="381"/>
      <c r="B160" s="1" t="s">
        <v>118</v>
      </c>
      <c r="C160" s="5" t="s">
        <v>197</v>
      </c>
      <c r="D160" s="126">
        <f>'[2]Yearly HC Ethylene'!D160</f>
        <v>1018824.841752751</v>
      </c>
      <c r="E160" s="126">
        <f>'[2]Yearly HC Ethylene'!E160</f>
        <v>976152.12456428353</v>
      </c>
      <c r="F160" s="126">
        <f>'[2]Yearly HC Ethylene'!F160</f>
        <v>933487.88017537724</v>
      </c>
      <c r="G160" s="126">
        <f>'[2]Yearly HC Ethylene'!G160</f>
        <v>891294.07696197031</v>
      </c>
      <c r="H160" s="126">
        <f>'[2]Yearly HC Ethylene'!H160</f>
        <v>849574.31471644389</v>
      </c>
      <c r="I160" s="126">
        <f>'[2]Yearly HC Ethylene'!I160</f>
        <v>808328.23395215452</v>
      </c>
      <c r="J160" s="126">
        <f>'[2]Yearly HC Ethylene'!J160</f>
        <v>767652.98838658363</v>
      </c>
      <c r="K160" s="126">
        <f>'[2]Yearly HC Ethylene'!K160</f>
        <v>727485.0152319764</v>
      </c>
      <c r="L160" s="126">
        <f>'[2]Yearly HC Ethylene'!L160</f>
        <v>687782.73380671442</v>
      </c>
      <c r="M160" s="126">
        <f>'[2]Yearly HC Ethylene'!M160</f>
        <v>648472.81204550934</v>
      </c>
      <c r="N160" s="126">
        <f>'[2]Yearly HC Ethylene'!N160</f>
        <v>609439.19141908456</v>
      </c>
      <c r="O160" s="126">
        <f>'[2]Yearly HC Ethylene'!O160</f>
        <v>574594.0733547433</v>
      </c>
      <c r="P160" s="126">
        <f>'[2]Yearly HC Ethylene'!P160</f>
        <v>539579.18252571346</v>
      </c>
      <c r="Q160" s="126">
        <f>'[2]Yearly HC Ethylene'!Q160</f>
        <v>504658.20118447475</v>
      </c>
      <c r="R160" s="126">
        <f>'[2]Yearly HC Ethylene'!R160</f>
        <v>469629.12823006813</v>
      </c>
      <c r="S160" s="126">
        <f>'[2]Yearly HC Ethylene'!S160</f>
        <v>434648.58986270352</v>
      </c>
      <c r="T160" s="126">
        <f>'[2]Yearly HC Ethylene'!T160</f>
        <v>399614.30093112245</v>
      </c>
      <c r="U160" s="126">
        <f>'[2]Yearly HC Ethylene'!U160</f>
        <v>365467.78134837467</v>
      </c>
      <c r="V160" s="126">
        <f>'[2]Yearly HC Ethylene'!V160</f>
        <v>332671.66511000827</v>
      </c>
      <c r="W160" s="126">
        <f>'[2]Yearly HC Ethylene'!W160</f>
        <v>301550.53196666337</v>
      </c>
      <c r="X160" s="126">
        <f>'[2]Yearly HC Ethylene'!X160</f>
        <v>272240.37269742356</v>
      </c>
      <c r="Y160" s="126">
        <f>'[2]Yearly HC Ethylene'!Y160</f>
        <v>237721.03635474708</v>
      </c>
      <c r="Z160" s="126">
        <f>'[2]Yearly HC Ethylene'!Z160</f>
        <v>204881.72200117208</v>
      </c>
      <c r="AA160" s="126">
        <f>'[2]Yearly HC Ethylene'!AA160</f>
        <v>173658.83282765283</v>
      </c>
      <c r="AB160" s="126">
        <f>'[2]Yearly HC Ethylene'!AB160</f>
        <v>143887.94671525285</v>
      </c>
      <c r="AC160" s="126">
        <f>'[2]Yearly HC Ethylene'!AC160</f>
        <v>115440.5536564666</v>
      </c>
      <c r="AD160" s="126">
        <f>'[2]Yearly HC Ethylene'!AD160</f>
        <v>88099.171490826149</v>
      </c>
      <c r="AE160" s="126">
        <f>'[2]Yearly HC Ethylene'!AE160</f>
        <v>61899.974541295742</v>
      </c>
      <c r="AF160" s="126">
        <f>'[2]Yearly HC Ethylene'!AF160</f>
        <v>36781.173014807689</v>
      </c>
      <c r="AG160" s="126">
        <f>'[2]Yearly HC Ethylene'!AG160</f>
        <v>12697.844726972404</v>
      </c>
      <c r="AH160" s="126">
        <f>'[2]Yearly HC Ethylene'!AH160</f>
        <v>-10382.135153990195</v>
      </c>
      <c r="AI160" s="126"/>
      <c r="AJ160" s="126">
        <f>'[3]Yearly HC Ethylene'!D160</f>
        <v>202943.23724292027</v>
      </c>
      <c r="AK160" s="126">
        <f>'[3]Yearly HC Ethylene'!E160</f>
        <v>196648.63160798559</v>
      </c>
      <c r="AL160" s="126">
        <f>'[3]Yearly HC Ethylene'!F160</f>
        <v>190306.602550857</v>
      </c>
      <c r="AM160" s="126">
        <f>'[3]Yearly HC Ethylene'!G160</f>
        <v>183932.59870751781</v>
      </c>
      <c r="AN160" s="126">
        <f>'[3]Yearly HC Ethylene'!H160</f>
        <v>177529.41012607716</v>
      </c>
      <c r="AO160" s="126">
        <f>'[3]Yearly HC Ethylene'!I160</f>
        <v>171099.17777727707</v>
      </c>
      <c r="AP160" s="126">
        <f>'[3]Yearly HC Ethylene'!J160</f>
        <v>164706.34834626425</v>
      </c>
      <c r="AQ160" s="126">
        <f>'[3]Yearly HC Ethylene'!K160</f>
        <v>158291.08528966471</v>
      </c>
      <c r="AR160" s="126">
        <f>'[3]Yearly HC Ethylene'!L160</f>
        <v>151848.75859831367</v>
      </c>
      <c r="AS160" s="126">
        <f>'[3]Yearly HC Ethylene'!M160</f>
        <v>145369.19504754822</v>
      </c>
      <c r="AT160" s="126">
        <f>'[3]Yearly HC Ethylene'!N160</f>
        <v>138833.17258210128</v>
      </c>
      <c r="AU160" s="126">
        <f>'[3]Yearly HC Ethylene'!O160</f>
        <v>130494.73658224747</v>
      </c>
      <c r="AV160" s="126">
        <f>'[3]Yearly HC Ethylene'!P160</f>
        <v>121992.00062640481</v>
      </c>
      <c r="AW160" s="126">
        <f>'[3]Yearly HC Ethylene'!Q160</f>
        <v>113485.91372235678</v>
      </c>
      <c r="AX160" s="126">
        <f>'[3]Yearly HC Ethylene'!R160</f>
        <v>104913.17795125701</v>
      </c>
      <c r="AY160" s="126">
        <f>'[3]Yearly HC Ethylene'!S160</f>
        <v>96317.400592821141</v>
      </c>
      <c r="AZ160" s="126">
        <f>'[3]Yearly HC Ethylene'!T160</f>
        <v>87771.135447898763</v>
      </c>
      <c r="BA160" s="126">
        <f>'[3]Yearly HC Ethylene'!U160</f>
        <v>79363.121908223067</v>
      </c>
      <c r="BB160" s="126">
        <f>'[3]Yearly HC Ethylene'!V160</f>
        <v>71018.874300314244</v>
      </c>
      <c r="BC160" s="126">
        <f>'[3]Yearly HC Ethylene'!W160</f>
        <v>62909.881109989496</v>
      </c>
      <c r="BD160" s="126">
        <f>'[3]Yearly HC Ethylene'!X160</f>
        <v>55109.20403993268</v>
      </c>
      <c r="BE160" s="126">
        <f>'[3]Yearly HC Ethylene'!Y160</f>
        <v>45516.8198679981</v>
      </c>
      <c r="BF160" s="126">
        <f>'[3]Yearly HC Ethylene'!Z160</f>
        <v>35635.174313034579</v>
      </c>
      <c r="BG160" s="126">
        <f>'[3]Yearly HC Ethylene'!AA160</f>
        <v>26168.232109616652</v>
      </c>
      <c r="BH160" s="126">
        <f>'[3]Yearly HC Ethylene'!AB160</f>
        <v>17095.627176146209</v>
      </c>
      <c r="BI160" s="126">
        <f>'[3]Yearly HC Ethylene'!AC160</f>
        <v>8432.894100795007</v>
      </c>
      <c r="BJ160" s="126">
        <f>'[3]Yearly HC Ethylene'!AD160</f>
        <v>149.70044628684124</v>
      </c>
      <c r="BK160" s="126">
        <f>'[3]Yearly HC Ethylene'!AE160</f>
        <v>-7784.7518844288988</v>
      </c>
      <c r="BL160" s="126">
        <f>'[3]Yearly HC Ethylene'!AF160</f>
        <v>-15362.195916085222</v>
      </c>
      <c r="BM160" s="126">
        <f>'[3]Yearly HC Ethylene'!AG160</f>
        <v>-22559.679906705147</v>
      </c>
      <c r="BN160" s="126">
        <f>'[3]Yearly HC Ethylene'!AH160</f>
        <v>-29357.837993816076</v>
      </c>
      <c r="BO160" s="126"/>
      <c r="BP160" s="126">
        <f t="shared" si="116"/>
        <v>1221768.0789956714</v>
      </c>
      <c r="BQ160" s="126">
        <f t="shared" si="117"/>
        <v>1172800.7561722691</v>
      </c>
      <c r="BR160" s="126">
        <f t="shared" si="118"/>
        <v>1123794.4827262342</v>
      </c>
      <c r="BS160" s="126">
        <f t="shared" si="119"/>
        <v>1075226.675669488</v>
      </c>
      <c r="BT160" s="126">
        <f t="shared" si="120"/>
        <v>1027103.724842521</v>
      </c>
      <c r="BU160" s="126">
        <f t="shared" si="121"/>
        <v>979427.41172943159</v>
      </c>
      <c r="BV160" s="126">
        <f t="shared" si="122"/>
        <v>932359.33673284785</v>
      </c>
      <c r="BW160" s="126">
        <f t="shared" si="123"/>
        <v>885776.10052164108</v>
      </c>
      <c r="BX160" s="126">
        <f t="shared" si="124"/>
        <v>839631.49240502808</v>
      </c>
      <c r="BY160" s="126">
        <f t="shared" si="125"/>
        <v>793842.0070930575</v>
      </c>
      <c r="BZ160" s="126">
        <f t="shared" si="126"/>
        <v>748272.36400118587</v>
      </c>
      <c r="CA160" s="126">
        <f t="shared" si="127"/>
        <v>705088.80993699073</v>
      </c>
      <c r="CB160" s="126">
        <f t="shared" si="128"/>
        <v>661571.18315211823</v>
      </c>
      <c r="CC160" s="126">
        <f t="shared" si="129"/>
        <v>618144.11490683153</v>
      </c>
      <c r="CD160" s="126">
        <f t="shared" si="130"/>
        <v>574542.30618132511</v>
      </c>
      <c r="CE160" s="126">
        <f t="shared" si="131"/>
        <v>530965.99045552465</v>
      </c>
      <c r="CF160" s="126">
        <f t="shared" si="132"/>
        <v>487385.43637902121</v>
      </c>
      <c r="CG160" s="126">
        <f t="shared" si="133"/>
        <v>444830.90325659775</v>
      </c>
      <c r="CH160" s="126">
        <f t="shared" si="134"/>
        <v>403690.5394103225</v>
      </c>
      <c r="CI160" s="126">
        <f t="shared" si="135"/>
        <v>364460.41307665285</v>
      </c>
      <c r="CJ160" s="126">
        <f t="shared" si="136"/>
        <v>327349.57673735626</v>
      </c>
      <c r="CK160" s="126">
        <f t="shared" si="137"/>
        <v>283237.85622274515</v>
      </c>
      <c r="CL160" s="126">
        <f t="shared" si="138"/>
        <v>240516.89631420665</v>
      </c>
      <c r="CM160" s="126">
        <f t="shared" si="139"/>
        <v>199827.06493726949</v>
      </c>
      <c r="CN160" s="126">
        <f t="shared" si="140"/>
        <v>160983.57389139905</v>
      </c>
      <c r="CO160" s="126">
        <f t="shared" si="141"/>
        <v>123873.4477572616</v>
      </c>
      <c r="CP160" s="126">
        <f t="shared" si="142"/>
        <v>88248.871937112985</v>
      </c>
      <c r="CQ160" s="126">
        <f t="shared" si="143"/>
        <v>54115.222656866841</v>
      </c>
      <c r="CR160" s="126">
        <f t="shared" si="144"/>
        <v>21418.977098722469</v>
      </c>
      <c r="CS160" s="126">
        <f t="shared" si="145"/>
        <v>-9861.8351797327432</v>
      </c>
      <c r="CT160" s="126">
        <f t="shared" si="146"/>
        <v>-39739.973147806275</v>
      </c>
    </row>
    <row r="161" spans="1:98">
      <c r="A161" s="382"/>
      <c r="B161" s="1" t="s">
        <v>119</v>
      </c>
      <c r="C161" s="5" t="s">
        <v>197</v>
      </c>
      <c r="D161" s="126">
        <f>'[2]Yearly HC Ethylene'!D161</f>
        <v>1560160.0808077587</v>
      </c>
      <c r="E161" s="126">
        <f>'[2]Yearly HC Ethylene'!E161</f>
        <v>1579994.8829255337</v>
      </c>
      <c r="F161" s="126">
        <f>'[2]Yearly HC Ethylene'!F161</f>
        <v>1565523.5769125724</v>
      </c>
      <c r="G161" s="126">
        <f>'[2]Yearly HC Ethylene'!G161</f>
        <v>1523214.3623219994</v>
      </c>
      <c r="H161" s="126">
        <f>'[2]Yearly HC Ethylene'!H161</f>
        <v>1607054.6256916027</v>
      </c>
      <c r="I161" s="126">
        <f>'[2]Yearly HC Ethylene'!I161</f>
        <v>1615709.7886744754</v>
      </c>
      <c r="J161" s="126">
        <f>'[2]Yearly HC Ethylene'!J161</f>
        <v>1622593.6904037809</v>
      </c>
      <c r="K161" s="126">
        <f>'[2]Yearly HC Ethylene'!K161</f>
        <v>1629515.7914390755</v>
      </c>
      <c r="L161" s="126">
        <f>'[2]Yearly HC Ethylene'!L161</f>
        <v>1636512.8925616529</v>
      </c>
      <c r="M161" s="126">
        <f>'[2]Yearly HC Ethylene'!M161</f>
        <v>1643659.3938950228</v>
      </c>
      <c r="N161" s="126">
        <f>'[2]Yearly HC Ethylene'!N161</f>
        <v>1651078.1355273663</v>
      </c>
      <c r="O161" s="126">
        <f>'[2]Yearly HC Ethylene'!O161</f>
        <v>1652176.3968944559</v>
      </c>
      <c r="P161" s="126">
        <f>'[2]Yearly HC Ethylene'!P161</f>
        <v>1651408.917941235</v>
      </c>
      <c r="Q161" s="126">
        <f>'[2]Yearly HC Ethylene'!Q161</f>
        <v>1653042.1596057394</v>
      </c>
      <c r="R161" s="126">
        <f>'[2]Yearly HC Ethylene'!R161</f>
        <v>1655106.0649430274</v>
      </c>
      <c r="S161" s="126">
        <f>'[2]Yearly HC Ethylene'!S161</f>
        <v>1657332.6145400135</v>
      </c>
      <c r="T161" s="126">
        <f>'[2]Yearly HC Ethylene'!T161</f>
        <v>1656481.1772824929</v>
      </c>
      <c r="U161" s="126">
        <f>'[2]Yearly HC Ethylene'!U161</f>
        <v>1654914.5196712087</v>
      </c>
      <c r="V161" s="126">
        <f>'[2]Yearly HC Ethylene'!V161</f>
        <v>1652141.2505553102</v>
      </c>
      <c r="W161" s="126">
        <f>'[2]Yearly HC Ethylene'!W161</f>
        <v>1647871.4788770364</v>
      </c>
      <c r="X161" s="126">
        <f>'[2]Yearly HC Ethylene'!X161</f>
        <v>1642049.4455326712</v>
      </c>
      <c r="Y161" s="126">
        <f>'[2]Yearly HC Ethylene'!Y161</f>
        <v>1621183.6573699112</v>
      </c>
      <c r="Z161" s="126">
        <f>'[2]Yearly HC Ethylene'!Z161</f>
        <v>1598437.4030268344</v>
      </c>
      <c r="AA161" s="126">
        <f>'[2]Yearly HC Ethylene'!AA161</f>
        <v>1574620.1831088369</v>
      </c>
      <c r="AB161" s="126">
        <f>'[2]Yearly HC Ethylene'!AB161</f>
        <v>1549865.9380985002</v>
      </c>
      <c r="AC161" s="126">
        <f>'[2]Yearly HC Ethylene'!AC161</f>
        <v>1524315.8902049987</v>
      </c>
      <c r="AD161" s="126">
        <f>'[2]Yearly HC Ethylene'!AD161</f>
        <v>1496877.3535171477</v>
      </c>
      <c r="AE161" s="126">
        <f>'[2]Yearly HC Ethylene'!AE161</f>
        <v>1468825.0749962807</v>
      </c>
      <c r="AF161" s="126">
        <f>'[2]Yearly HC Ethylene'!AF161</f>
        <v>1440225.0861953248</v>
      </c>
      <c r="AG161" s="126">
        <f>'[2]Yearly HC Ethylene'!AG161</f>
        <v>1411127.6471608034</v>
      </c>
      <c r="AH161" s="126">
        <f>'[2]Yearly HC Ethylene'!AH161</f>
        <v>1381571.6964516984</v>
      </c>
      <c r="AI161" s="126"/>
      <c r="AJ161" s="126">
        <f>'[3]Yearly HC Ethylene'!D161</f>
        <v>299627.3515575286</v>
      </c>
      <c r="AK161" s="126">
        <f>'[3]Yearly HC Ethylene'!E161</f>
        <v>310433.20962442481</v>
      </c>
      <c r="AL161" s="126">
        <f>'[3]Yearly HC Ethylene'!F161</f>
        <v>295753.4651841661</v>
      </c>
      <c r="AM161" s="126">
        <f>'[3]Yearly HC Ethylene'!G161</f>
        <v>255649.53741459583</v>
      </c>
      <c r="AN161" s="126">
        <f>'[3]Yearly HC Ethylene'!H161</f>
        <v>320837.3559713873</v>
      </c>
      <c r="AO161" s="126">
        <f>'[3]Yearly HC Ethylene'!I161</f>
        <v>324544.32393184211</v>
      </c>
      <c r="AP161" s="126">
        <f>'[3]Yearly HC Ethylene'!J161</f>
        <v>327542.41190307908</v>
      </c>
      <c r="AQ161" s="126">
        <f>'[3]Yearly HC Ethylene'!K161</f>
        <v>330690.5382628052</v>
      </c>
      <c r="AR161" s="126">
        <f>'[3]Yearly HC Ethylene'!L161</f>
        <v>334039.15880952624</v>
      </c>
      <c r="AS161" s="126">
        <f>'[3]Yearly HC Ethylene'!M161</f>
        <v>337653.44828333147</v>
      </c>
      <c r="AT161" s="126">
        <f>'[3]Yearly HC Ethylene'!N161</f>
        <v>341620.57530180877</v>
      </c>
      <c r="AU161" s="126">
        <f>'[3]Yearly HC Ethylene'!O161</f>
        <v>348902.73234549834</v>
      </c>
      <c r="AV161" s="126">
        <f>'[3]Yearly HC Ethylene'!P161</f>
        <v>356266.56679251499</v>
      </c>
      <c r="AW161" s="126">
        <f>'[3]Yearly HC Ethylene'!Q161</f>
        <v>364261.23999162158</v>
      </c>
      <c r="AX161" s="126">
        <f>'[3]Yearly HC Ethylene'!R161</f>
        <v>372718.16989093099</v>
      </c>
      <c r="AY161" s="126">
        <f>'[3]Yearly HC Ethylene'!S161</f>
        <v>381680.7557388657</v>
      </c>
      <c r="AZ161" s="126">
        <f>'[3]Yearly HC Ethylene'!T161</f>
        <v>391548.89913571411</v>
      </c>
      <c r="BA161" s="126">
        <f>'[3]Yearly HC Ethylene'!U161</f>
        <v>401957.82329942926</v>
      </c>
      <c r="BB161" s="126">
        <f>'[3]Yearly HC Ethylene'!V161</f>
        <v>413203.30849196494</v>
      </c>
      <c r="BC161" s="126">
        <f>'[3]Yearly HC Ethylene'!W161</f>
        <v>425168.83195326809</v>
      </c>
      <c r="BD161" s="126">
        <f>'[3]Yearly HC Ethylene'!X161</f>
        <v>437921.15769866516</v>
      </c>
      <c r="BE161" s="126">
        <f>'[3]Yearly HC Ethylene'!Y161</f>
        <v>452742.36865555396</v>
      </c>
      <c r="BF161" s="126">
        <f>'[3]Yearly HC Ethylene'!Z161</f>
        <v>468437.15728230012</v>
      </c>
      <c r="BG161" s="126">
        <f>'[3]Yearly HC Ethylene'!AA161</f>
        <v>485358.8250137521</v>
      </c>
      <c r="BH161" s="126">
        <f>'[3]Yearly HC Ethylene'!AB161</f>
        <v>503822.27200681018</v>
      </c>
      <c r="BI161" s="126">
        <f>'[3]Yearly HC Ethylene'!AC161</f>
        <v>528971.26061455987</v>
      </c>
      <c r="BJ161" s="126">
        <f>'[3]Yearly HC Ethylene'!AD161</f>
        <v>558174.45849095401</v>
      </c>
      <c r="BK161" s="126">
        <f>'[3]Yearly HC Ethylene'!AE161</f>
        <v>589461.47595435381</v>
      </c>
      <c r="BL161" s="126">
        <f>'[3]Yearly HC Ethylene'!AF161</f>
        <v>623318.00008976413</v>
      </c>
      <c r="BM161" s="126">
        <f>'[3]Yearly HC Ethylene'!AG161</f>
        <v>660257.0860594043</v>
      </c>
      <c r="BN161" s="126">
        <f>'[3]Yearly HC Ethylene'!AH161</f>
        <v>695725.6780747571</v>
      </c>
      <c r="BO161" s="126"/>
      <c r="BP161" s="126">
        <f t="shared" si="116"/>
        <v>1859787.4323652873</v>
      </c>
      <c r="BQ161" s="126">
        <f t="shared" si="117"/>
        <v>1890428.0925499585</v>
      </c>
      <c r="BR161" s="126">
        <f t="shared" si="118"/>
        <v>1861277.0420967385</v>
      </c>
      <c r="BS161" s="126">
        <f t="shared" si="119"/>
        <v>1778863.8997365953</v>
      </c>
      <c r="BT161" s="126">
        <f t="shared" si="120"/>
        <v>1927891.9816629901</v>
      </c>
      <c r="BU161" s="126">
        <f t="shared" si="121"/>
        <v>1940254.1126063175</v>
      </c>
      <c r="BV161" s="126">
        <f t="shared" si="122"/>
        <v>1950136.10230686</v>
      </c>
      <c r="BW161" s="126">
        <f t="shared" si="123"/>
        <v>1960206.3297018807</v>
      </c>
      <c r="BX161" s="126">
        <f t="shared" si="124"/>
        <v>1970552.0513711791</v>
      </c>
      <c r="BY161" s="126">
        <f t="shared" si="125"/>
        <v>1981312.8421783543</v>
      </c>
      <c r="BZ161" s="126">
        <f t="shared" si="126"/>
        <v>1992698.7108291751</v>
      </c>
      <c r="CA161" s="126">
        <f t="shared" si="127"/>
        <v>2001079.1292399543</v>
      </c>
      <c r="CB161" s="126">
        <f t="shared" si="128"/>
        <v>2007675.4847337501</v>
      </c>
      <c r="CC161" s="126">
        <f t="shared" si="129"/>
        <v>2017303.399597361</v>
      </c>
      <c r="CD161" s="126">
        <f t="shared" si="130"/>
        <v>2027824.2348339586</v>
      </c>
      <c r="CE161" s="126">
        <f t="shared" si="131"/>
        <v>2039013.3702788791</v>
      </c>
      <c r="CF161" s="126">
        <f t="shared" si="132"/>
        <v>2048030.076418207</v>
      </c>
      <c r="CG161" s="126">
        <f t="shared" si="133"/>
        <v>2056872.3429706381</v>
      </c>
      <c r="CH161" s="126">
        <f t="shared" si="134"/>
        <v>2065344.5590472752</v>
      </c>
      <c r="CI161" s="126">
        <f t="shared" si="135"/>
        <v>2073040.3108303044</v>
      </c>
      <c r="CJ161" s="126">
        <f t="shared" si="136"/>
        <v>2079970.6032313365</v>
      </c>
      <c r="CK161" s="126">
        <f t="shared" si="137"/>
        <v>2073926.0260254652</v>
      </c>
      <c r="CL161" s="126">
        <f t="shared" si="138"/>
        <v>2066874.5603091344</v>
      </c>
      <c r="CM161" s="126">
        <f t="shared" si="139"/>
        <v>2059979.008122589</v>
      </c>
      <c r="CN161" s="126">
        <f t="shared" si="140"/>
        <v>2053688.2101053104</v>
      </c>
      <c r="CO161" s="126">
        <f t="shared" si="141"/>
        <v>2053287.1508195587</v>
      </c>
      <c r="CP161" s="126">
        <f t="shared" si="142"/>
        <v>2055051.8120081017</v>
      </c>
      <c r="CQ161" s="126">
        <f t="shared" si="143"/>
        <v>2058286.5509506345</v>
      </c>
      <c r="CR161" s="126">
        <f t="shared" si="144"/>
        <v>2063543.0862850889</v>
      </c>
      <c r="CS161" s="126">
        <f t="shared" si="145"/>
        <v>2071384.7332202077</v>
      </c>
      <c r="CT161" s="126">
        <f t="shared" si="146"/>
        <v>2077297.3745264555</v>
      </c>
    </row>
    <row r="162" spans="1:98" s="13" customFormat="1">
      <c r="A162" s="378" t="s">
        <v>120</v>
      </c>
      <c r="B162" s="6" t="s">
        <v>121</v>
      </c>
      <c r="C162" s="7" t="s">
        <v>197</v>
      </c>
      <c r="D162" s="125">
        <f>'[2]Yearly HC Ethylene'!D162</f>
        <v>464408.21325476316</v>
      </c>
      <c r="E162" s="125">
        <f>'[2]Yearly HC Ethylene'!E162</f>
        <v>444956.82226774271</v>
      </c>
      <c r="F162" s="125">
        <f>'[2]Yearly HC Ethylene'!F162</f>
        <v>425509.29341437289</v>
      </c>
      <c r="G162" s="125">
        <f>'[2]Yearly HC Ethylene'!G162</f>
        <v>406276.20450867782</v>
      </c>
      <c r="H162" s="125">
        <f>'[2]Yearly HC Ethylene'!H162</f>
        <v>387259.19643442793</v>
      </c>
      <c r="I162" s="125">
        <f>'[2]Yearly HC Ethylene'!I162</f>
        <v>368458.10532778426</v>
      </c>
      <c r="J162" s="125">
        <f>'[2]Yearly HC Ethylene'!J162</f>
        <v>349917.21650894865</v>
      </c>
      <c r="K162" s="125">
        <f>'[2]Yearly HC Ethylene'!K162</f>
        <v>331607.55632172339</v>
      </c>
      <c r="L162" s="125">
        <f>'[2]Yearly HC Ethylene'!L162</f>
        <v>313510.1711547859</v>
      </c>
      <c r="M162" s="125">
        <f>'[2]Yearly HC Ethylene'!M162</f>
        <v>295591.63424818765</v>
      </c>
      <c r="N162" s="125">
        <f>'[2]Yearly HC Ethylene'!N162</f>
        <v>277799.04295173258</v>
      </c>
      <c r="O162" s="125">
        <f>'[2]Yearly HC Ethylene'!O162</f>
        <v>261915.68561910963</v>
      </c>
      <c r="P162" s="125">
        <f>'[2]Yearly HC Ethylene'!P162</f>
        <v>245954.94121946863</v>
      </c>
      <c r="Q162" s="125">
        <f>'[2]Yearly HC Ethylene'!Q162</f>
        <v>230037.00333145304</v>
      </c>
      <c r="R162" s="125">
        <f>'[2]Yearly HC Ethylene'!R162</f>
        <v>214069.7943313857</v>
      </c>
      <c r="S162" s="125">
        <f>'[2]Yearly HC Ethylene'!S162</f>
        <v>198124.70872282347</v>
      </c>
      <c r="T162" s="125">
        <f>'[2]Yearly HC Ethylene'!T162</f>
        <v>182155.12213777713</v>
      </c>
      <c r="U162" s="125">
        <f>'[2]Yearly HC Ethylene'!U162</f>
        <v>166590.20508980719</v>
      </c>
      <c r="V162" s="125">
        <f>'[2]Yearly HC Ethylene'!V162</f>
        <v>151640.83880055108</v>
      </c>
      <c r="W162" s="125">
        <f>'[2]Yearly HC Ethylene'!W162</f>
        <v>137454.97559299509</v>
      </c>
      <c r="X162" s="125">
        <f>'[2]Yearly HC Ethylene'!X162</f>
        <v>124094.60378166118</v>
      </c>
      <c r="Y162" s="125">
        <f>'[2]Yearly HC Ethylene'!Y162</f>
        <v>108359.74666327436</v>
      </c>
      <c r="Z162" s="125">
        <f>'[2]Yearly HC Ethylene'!Z162</f>
        <v>93390.689492251477</v>
      </c>
      <c r="AA162" s="125">
        <f>'[2]Yearly HC Ethylene'!AA162</f>
        <v>79158.443104560371</v>
      </c>
      <c r="AB162" s="125">
        <f>'[2]Yearly HC Ethylene'!AB162</f>
        <v>65588.059403780935</v>
      </c>
      <c r="AC162" s="125">
        <f>'[2]Yearly HC Ethylene'!AC162</f>
        <v>52620.960015569333</v>
      </c>
      <c r="AD162" s="125">
        <f>'[2]Yearly HC Ethylene'!AD162</f>
        <v>40158.010626137213</v>
      </c>
      <c r="AE162" s="125">
        <f>'[2]Yearly HC Ethylene'!AE162</f>
        <v>28215.700480745429</v>
      </c>
      <c r="AF162" s="125">
        <f>'[2]Yearly HC Ethylene'!AF162</f>
        <v>16765.864102640808</v>
      </c>
      <c r="AG162" s="125">
        <f>'[2]Yearly HC Ethylene'!AG162</f>
        <v>5788.0247321950883</v>
      </c>
      <c r="AH162" s="125">
        <f>'[2]Yearly HC Ethylene'!AH162</f>
        <v>-4732.461007074804</v>
      </c>
      <c r="AI162" s="125"/>
      <c r="AJ162" s="125">
        <f>'[3]Yearly HC Ethylene'!D162</f>
        <v>92507.075149424345</v>
      </c>
      <c r="AK162" s="125">
        <f>'[3]Yearly HC Ethylene'!E162</f>
        <v>89637.82183299138</v>
      </c>
      <c r="AL162" s="125">
        <f>'[3]Yearly HC Ethylene'!F162</f>
        <v>86746.951624365625</v>
      </c>
      <c r="AM162" s="125">
        <f>'[3]Yearly HC Ethylene'!G162</f>
        <v>83841.506434128969</v>
      </c>
      <c r="AN162" s="125">
        <f>'[3]Yearly HC Ethylene'!H162</f>
        <v>80922.758042477741</v>
      </c>
      <c r="AO162" s="125">
        <f>'[3]Yearly HC Ethylene'!I162</f>
        <v>77991.68236240129</v>
      </c>
      <c r="AP162" s="125">
        <f>'[3]Yearly HC Ethylene'!J162</f>
        <v>75077.65595469065</v>
      </c>
      <c r="AQ162" s="125">
        <f>'[3]Yearly HC Ethylene'!K162</f>
        <v>72153.403687196667</v>
      </c>
      <c r="AR162" s="125">
        <f>'[3]Yearly HC Ethylene'!L162</f>
        <v>69216.815075177059</v>
      </c>
      <c r="AS162" s="125">
        <f>'[3]Yearly HC Ethylene'!M162</f>
        <v>66263.252884737332</v>
      </c>
      <c r="AT162" s="125">
        <f>'[3]Yearly HC Ethylene'!N162</f>
        <v>63283.955177636635</v>
      </c>
      <c r="AU162" s="125">
        <f>'[3]Yearly HC Ethylene'!O162</f>
        <v>59483.068111151981</v>
      </c>
      <c r="AV162" s="125">
        <f>'[3]Yearly HC Ethylene'!P162</f>
        <v>55607.288633458207</v>
      </c>
      <c r="AW162" s="125">
        <f>'[3]Yearly HC Ethylene'!Q162</f>
        <v>51729.981701971599</v>
      </c>
      <c r="AX162" s="125">
        <f>'[3]Yearly HC Ethylene'!R162</f>
        <v>47822.294394983248</v>
      </c>
      <c r="AY162" s="125">
        <f>'[3]Yearly HC Ethylene'!S162</f>
        <v>43904.104102627069</v>
      </c>
      <c r="AZ162" s="125">
        <f>'[3]Yearly HC Ethylene'!T162</f>
        <v>40008.482830645902</v>
      </c>
      <c r="BA162" s="125">
        <f>'[3]Yearly HC Ethylene'!U162</f>
        <v>36175.880419553287</v>
      </c>
      <c r="BB162" s="125">
        <f>'[3]Yearly HC Ethylene'!V162</f>
        <v>32372.344263252256</v>
      </c>
      <c r="BC162" s="125">
        <f>'[3]Yearly HC Ethylene'!W162</f>
        <v>28676.043501351844</v>
      </c>
      <c r="BD162" s="125">
        <f>'[3]Yearly HC Ethylene'!X162</f>
        <v>25120.281655134862</v>
      </c>
      <c r="BE162" s="125">
        <f>'[3]Yearly HC Ethylene'!Y162</f>
        <v>20747.810734149509</v>
      </c>
      <c r="BF162" s="125">
        <f>'[3]Yearly HC Ethylene'!Z162</f>
        <v>16243.486567590589</v>
      </c>
      <c r="BG162" s="125">
        <f>'[3]Yearly HC Ethylene'!AA162</f>
        <v>11928.195524910674</v>
      </c>
      <c r="BH162" s="125">
        <f>'[3]Yearly HC Ethylene'!AB162</f>
        <v>7792.6541893943713</v>
      </c>
      <c r="BI162" s="125">
        <f>'[3]Yearly HC Ethylene'!AC162</f>
        <v>3843.9436509806396</v>
      </c>
      <c r="BJ162" s="125">
        <f>'[3]Yearly HC Ethylene'!AD162</f>
        <v>68.237555597789651</v>
      </c>
      <c r="BK162" s="125">
        <f>'[3]Yearly HC Ethylene'!AE162</f>
        <v>-3548.5027112802172</v>
      </c>
      <c r="BL162" s="125">
        <f>'[3]Yearly HC Ethylene'!AF162</f>
        <v>-7002.508836342372</v>
      </c>
      <c r="BM162" s="125">
        <f>'[3]Yearly HC Ethylene'!AG162</f>
        <v>-10283.318788191522</v>
      </c>
      <c r="BN162" s="125">
        <f>'[3]Yearly HC Ethylene'!AH162</f>
        <v>-13382.105077331473</v>
      </c>
      <c r="BO162" s="125"/>
      <c r="BP162" s="125">
        <f t="shared" si="116"/>
        <v>556915.28840418754</v>
      </c>
      <c r="BQ162" s="125">
        <f t="shared" si="117"/>
        <v>534594.64410073403</v>
      </c>
      <c r="BR162" s="125">
        <f t="shared" si="118"/>
        <v>512256.24503873853</v>
      </c>
      <c r="BS162" s="125">
        <f t="shared" si="119"/>
        <v>490117.71094280679</v>
      </c>
      <c r="BT162" s="125">
        <f t="shared" si="120"/>
        <v>468181.95447690564</v>
      </c>
      <c r="BU162" s="125">
        <f t="shared" si="121"/>
        <v>446449.78769018553</v>
      </c>
      <c r="BV162" s="125">
        <f t="shared" si="122"/>
        <v>424994.8724636393</v>
      </c>
      <c r="BW162" s="125">
        <f t="shared" si="123"/>
        <v>403760.96000892005</v>
      </c>
      <c r="BX162" s="125">
        <f t="shared" si="124"/>
        <v>382726.98622996296</v>
      </c>
      <c r="BY162" s="125">
        <f t="shared" si="125"/>
        <v>361854.88713292498</v>
      </c>
      <c r="BZ162" s="125">
        <f t="shared" si="126"/>
        <v>341082.99812936923</v>
      </c>
      <c r="CA162" s="125">
        <f t="shared" si="127"/>
        <v>321398.75373026158</v>
      </c>
      <c r="CB162" s="125">
        <f t="shared" si="128"/>
        <v>301562.22985292686</v>
      </c>
      <c r="CC162" s="125">
        <f t="shared" si="129"/>
        <v>281766.98503342463</v>
      </c>
      <c r="CD162" s="125">
        <f t="shared" si="130"/>
        <v>261892.08872636894</v>
      </c>
      <c r="CE162" s="125">
        <f t="shared" si="131"/>
        <v>242028.81282545056</v>
      </c>
      <c r="CF162" s="125">
        <f t="shared" si="132"/>
        <v>222163.60496842302</v>
      </c>
      <c r="CG162" s="125">
        <f t="shared" si="133"/>
        <v>202766.08550936048</v>
      </c>
      <c r="CH162" s="125">
        <f t="shared" si="134"/>
        <v>184013.18306380333</v>
      </c>
      <c r="CI162" s="125">
        <f t="shared" si="135"/>
        <v>166131.01909434694</v>
      </c>
      <c r="CJ162" s="125">
        <f t="shared" si="136"/>
        <v>149214.88543679603</v>
      </c>
      <c r="CK162" s="125">
        <f t="shared" si="137"/>
        <v>129107.55739742387</v>
      </c>
      <c r="CL162" s="125">
        <f t="shared" si="138"/>
        <v>109634.17605984207</v>
      </c>
      <c r="CM162" s="125">
        <f t="shared" si="139"/>
        <v>91086.638629471039</v>
      </c>
      <c r="CN162" s="125">
        <f t="shared" si="140"/>
        <v>73380.7135931753</v>
      </c>
      <c r="CO162" s="125">
        <f t="shared" si="141"/>
        <v>56464.903666549973</v>
      </c>
      <c r="CP162" s="125">
        <f t="shared" si="142"/>
        <v>40226.248181735005</v>
      </c>
      <c r="CQ162" s="125">
        <f t="shared" si="143"/>
        <v>24667.197769465212</v>
      </c>
      <c r="CR162" s="125">
        <f t="shared" si="144"/>
        <v>9763.3552662984366</v>
      </c>
      <c r="CS162" s="125">
        <f t="shared" si="145"/>
        <v>-4495.2940559964336</v>
      </c>
      <c r="CT162" s="125">
        <f t="shared" si="146"/>
        <v>-18114.566084406277</v>
      </c>
    </row>
    <row r="163" spans="1:98" s="14" customFormat="1">
      <c r="A163" s="379"/>
      <c r="B163" s="10" t="s">
        <v>122</v>
      </c>
      <c r="C163" s="62" t="s">
        <v>197</v>
      </c>
      <c r="D163" s="127">
        <f>'[2]Yearly HC Ethylene'!D163</f>
        <v>395267.10613365751</v>
      </c>
      <c r="E163" s="127">
        <f>'[2]Yearly HC Ethylene'!E163</f>
        <v>384339.82016123337</v>
      </c>
      <c r="F163" s="127">
        <f>'[2]Yearly HC Ethylene'!F163</f>
        <v>381128.80444188975</v>
      </c>
      <c r="G163" s="127">
        <f>'[2]Yearly HC Ethylene'!G163</f>
        <v>387312.83193400758</v>
      </c>
      <c r="H163" s="127">
        <f>'[2]Yearly HC Ethylene'!H163</f>
        <v>351347.74245703849</v>
      </c>
      <c r="I163" s="127">
        <f>'[2]Yearly HC Ethylene'!I163</f>
        <v>340619.18375909526</v>
      </c>
      <c r="J163" s="127">
        <f>'[2]Yearly HC Ethylene'!J163</f>
        <v>329987.74559670483</v>
      </c>
      <c r="K163" s="127">
        <f>'[2]Yearly HC Ethylene'!K163</f>
        <v>319451.28256092145</v>
      </c>
      <c r="L163" s="127">
        <f>'[2]Yearly HC Ethylene'!L163</f>
        <v>308972.90657926066</v>
      </c>
      <c r="M163" s="127">
        <f>'[2]Yearly HC Ethylene'!M163</f>
        <v>298485.99726822169</v>
      </c>
      <c r="N163" s="127">
        <f>'[2]Yearly HC Ethylene'!N163</f>
        <v>287882.46787182568</v>
      </c>
      <c r="O163" s="127">
        <f>'[2]Yearly HC Ethylene'!O163</f>
        <v>276432.96230910619</v>
      </c>
      <c r="P163" s="127">
        <f>'[2]Yearly HC Ethylene'!P163</f>
        <v>265500.41849134833</v>
      </c>
      <c r="Q163" s="127">
        <f>'[2]Yearly HC Ethylene'!Q163</f>
        <v>253275.99867288372</v>
      </c>
      <c r="R163" s="127">
        <f>'[2]Yearly HC Ethylene'!R163</f>
        <v>240471.80138272437</v>
      </c>
      <c r="S163" s="127">
        <f>'[2]Yearly HC Ethylene'!S163</f>
        <v>227193.79495927136</v>
      </c>
      <c r="T163" s="127">
        <f>'[2]Yearly HC Ethylene'!T163</f>
        <v>213527.782257393</v>
      </c>
      <c r="U163" s="127">
        <f>'[2]Yearly HC Ethylene'!U163</f>
        <v>200058.30094420124</v>
      </c>
      <c r="V163" s="127">
        <f>'[2]Yearly HC Ethylene'!V163</f>
        <v>187202.5406930233</v>
      </c>
      <c r="W163" s="127">
        <f>'[2]Yearly HC Ethylene'!W163</f>
        <v>175269.78921736425</v>
      </c>
      <c r="X163" s="127">
        <f>'[2]Yearly HC Ethylene'!X163</f>
        <v>164407.48405519751</v>
      </c>
      <c r="Y163" s="127">
        <f>'[2]Yearly HC Ethylene'!Y163</f>
        <v>154328.1944182287</v>
      </c>
      <c r="Z163" s="127">
        <f>'[2]Yearly HC Ethylene'!Z163</f>
        <v>145199.91491108204</v>
      </c>
      <c r="AA163" s="127">
        <f>'[2]Yearly HC Ethylene'!AA163</f>
        <v>136894.23513261357</v>
      </c>
      <c r="AB163" s="127">
        <f>'[2]Yearly HC Ethylene'!AB163</f>
        <v>129298.49478946543</v>
      </c>
      <c r="AC163" s="127">
        <f>'[2]Yearly HC Ethylene'!AC163</f>
        <v>122308.28385701368</v>
      </c>
      <c r="AD163" s="127">
        <f>'[2]Yearly HC Ethylene'!AD163</f>
        <v>115962.93662419496</v>
      </c>
      <c r="AE163" s="127">
        <f>'[2]Yearly HC Ethylene'!AE163</f>
        <v>110085.72287918327</v>
      </c>
      <c r="AF163" s="127">
        <f>'[2]Yearly HC Ethylene'!AF163</f>
        <v>104621.68960277215</v>
      </c>
      <c r="AG163" s="127">
        <f>'[2]Yearly HC Ethylene'!AG163</f>
        <v>99529.698851840833</v>
      </c>
      <c r="AH163" s="127">
        <f>'[2]Yearly HC Ethylene'!AH163</f>
        <v>94779.493604079631</v>
      </c>
      <c r="AI163" s="127"/>
      <c r="AJ163" s="127">
        <f>'[3]Yearly HC Ethylene'!D163</f>
        <v>78081.396351649411</v>
      </c>
      <c r="AK163" s="127">
        <f>'[3]Yearly HC Ethylene'!E163</f>
        <v>76008.85476166883</v>
      </c>
      <c r="AL163" s="127">
        <f>'[3]Yearly HC Ethylene'!F163</f>
        <v>80009.047475971412</v>
      </c>
      <c r="AM163" s="127">
        <f>'[3]Yearly HC Ethylene'!G163</f>
        <v>92586.162347760372</v>
      </c>
      <c r="AN163" s="127">
        <f>'[3]Yearly HC Ethylene'!H163</f>
        <v>69993.7546864709</v>
      </c>
      <c r="AO163" s="127">
        <f>'[3]Yearly HC Ethylene'!I163</f>
        <v>68059.903149140882</v>
      </c>
      <c r="AP163" s="127">
        <f>'[3]Yearly HC Ethylene'!J163</f>
        <v>66592.724210660715</v>
      </c>
      <c r="AQ163" s="127">
        <f>'[3]Yearly HC Ethylene'!K163</f>
        <v>65180.109419128305</v>
      </c>
      <c r="AR163" s="127">
        <f>'[3]Yearly HC Ethylene'!L163</f>
        <v>63812.029280890914</v>
      </c>
      <c r="AS163" s="127">
        <f>'[3]Yearly HC Ethylene'!M163</f>
        <v>62471.861866483538</v>
      </c>
      <c r="AT163" s="127">
        <f>'[3]Yearly HC Ethylene'!N163</f>
        <v>61131.819996758102</v>
      </c>
      <c r="AU163" s="127">
        <f>'[3]Yearly HC Ethylene'!O163</f>
        <v>58298.246156833964</v>
      </c>
      <c r="AV163" s="127">
        <f>'[3]Yearly HC Ethylene'!P163</f>
        <v>55613.13903480686</v>
      </c>
      <c r="AW163" s="127">
        <f>'[3]Yearly HC Ethylene'!Q163</f>
        <v>52840.782684686077</v>
      </c>
      <c r="AX163" s="127">
        <f>'[3]Yearly HC Ethylene'!R163</f>
        <v>50077.128070026665</v>
      </c>
      <c r="AY163" s="127">
        <f>'[3]Yearly HC Ethylene'!S163</f>
        <v>47335.396489911938</v>
      </c>
      <c r="AZ163" s="127">
        <f>'[3]Yearly HC Ethylene'!T163</f>
        <v>44465.954058794705</v>
      </c>
      <c r="BA163" s="127">
        <f>'[3]Yearly HC Ethylene'!U163</f>
        <v>41722.166133321749</v>
      </c>
      <c r="BB163" s="127">
        <f>'[3]Yearly HC Ethylene'!V163</f>
        <v>38970.860418045391</v>
      </c>
      <c r="BC163" s="127">
        <f>'[3]Yearly HC Ethylene'!W163</f>
        <v>36396.165331251759</v>
      </c>
      <c r="BD163" s="127">
        <f>'[3]Yearly HC Ethylene'!X163</f>
        <v>34076.75395177539</v>
      </c>
      <c r="BE163" s="127">
        <f>'[3]Yearly HC Ethylene'!Y163</f>
        <v>30642.122562716693</v>
      </c>
      <c r="BF163" s="127">
        <f>'[3]Yearly HC Ethylene'!Z163</f>
        <v>27610.522005953022</v>
      </c>
      <c r="BG163" s="127">
        <f>'[3]Yearly HC Ethylene'!AA163</f>
        <v>24923.548909493991</v>
      </c>
      <c r="BH163" s="127">
        <f>'[3]Yearly HC Ethylene'!AB163</f>
        <v>22548.550523756669</v>
      </c>
      <c r="BI163" s="127">
        <f>'[3]Yearly HC Ethylene'!AC163</f>
        <v>20475.248367609045</v>
      </c>
      <c r="BJ163" s="127">
        <f>'[3]Yearly HC Ethylene'!AD163</f>
        <v>18789.137386318413</v>
      </c>
      <c r="BK163" s="127">
        <f>'[3]Yearly HC Ethylene'!AE163</f>
        <v>17262.573933313928</v>
      </c>
      <c r="BL163" s="127">
        <f>'[3]Yearly HC Ethylene'!AF163</f>
        <v>15845.558533099531</v>
      </c>
      <c r="BM163" s="127">
        <f>'[3]Yearly HC Ethylene'!AG163</f>
        <v>14518.553919245598</v>
      </c>
      <c r="BN163" s="127">
        <f>'[3]Yearly HC Ethylene'!AH163</f>
        <v>13271.947228740933</v>
      </c>
      <c r="BO163" s="127"/>
      <c r="BP163" s="127">
        <f t="shared" si="116"/>
        <v>473348.50248530693</v>
      </c>
      <c r="BQ163" s="127">
        <f t="shared" si="117"/>
        <v>460348.6749229022</v>
      </c>
      <c r="BR163" s="127">
        <f t="shared" si="118"/>
        <v>461137.85191786115</v>
      </c>
      <c r="BS163" s="127">
        <f t="shared" si="119"/>
        <v>479898.99428176798</v>
      </c>
      <c r="BT163" s="127">
        <f t="shared" si="120"/>
        <v>421341.49714350939</v>
      </c>
      <c r="BU163" s="127">
        <f t="shared" si="121"/>
        <v>408679.08690823615</v>
      </c>
      <c r="BV163" s="127">
        <f t="shared" si="122"/>
        <v>396580.46980736556</v>
      </c>
      <c r="BW163" s="127">
        <f t="shared" si="123"/>
        <v>384631.39198004978</v>
      </c>
      <c r="BX163" s="127">
        <f t="shared" si="124"/>
        <v>372784.93586015154</v>
      </c>
      <c r="BY163" s="127">
        <f t="shared" si="125"/>
        <v>360957.85913470521</v>
      </c>
      <c r="BZ163" s="127">
        <f t="shared" si="126"/>
        <v>349014.28786858381</v>
      </c>
      <c r="CA163" s="127">
        <f t="shared" si="127"/>
        <v>334731.20846594014</v>
      </c>
      <c r="CB163" s="127">
        <f t="shared" si="128"/>
        <v>321113.5575261552</v>
      </c>
      <c r="CC163" s="127">
        <f t="shared" si="129"/>
        <v>306116.78135756979</v>
      </c>
      <c r="CD163" s="127">
        <f t="shared" si="130"/>
        <v>290548.92945275106</v>
      </c>
      <c r="CE163" s="127">
        <f t="shared" si="131"/>
        <v>274529.19144918327</v>
      </c>
      <c r="CF163" s="127">
        <f t="shared" si="132"/>
        <v>257993.73631618771</v>
      </c>
      <c r="CG163" s="127">
        <f t="shared" si="133"/>
        <v>241780.467077523</v>
      </c>
      <c r="CH163" s="127">
        <f t="shared" si="134"/>
        <v>226173.4011110687</v>
      </c>
      <c r="CI163" s="127">
        <f t="shared" si="135"/>
        <v>211665.95454861602</v>
      </c>
      <c r="CJ163" s="127">
        <f t="shared" si="136"/>
        <v>198484.23800697288</v>
      </c>
      <c r="CK163" s="127">
        <f t="shared" si="137"/>
        <v>184970.31698094538</v>
      </c>
      <c r="CL163" s="127">
        <f t="shared" si="138"/>
        <v>172810.43691703505</v>
      </c>
      <c r="CM163" s="127">
        <f t="shared" si="139"/>
        <v>161817.78404210755</v>
      </c>
      <c r="CN163" s="127">
        <f t="shared" si="140"/>
        <v>151847.0453132221</v>
      </c>
      <c r="CO163" s="127">
        <f t="shared" si="141"/>
        <v>142783.53222462273</v>
      </c>
      <c r="CP163" s="127">
        <f t="shared" si="142"/>
        <v>134752.07401051337</v>
      </c>
      <c r="CQ163" s="127">
        <f t="shared" si="143"/>
        <v>127348.2968124972</v>
      </c>
      <c r="CR163" s="127">
        <f t="shared" si="144"/>
        <v>120467.24813587169</v>
      </c>
      <c r="CS163" s="127">
        <f t="shared" si="145"/>
        <v>114048.25277108644</v>
      </c>
      <c r="CT163" s="127">
        <f t="shared" si="146"/>
        <v>108051.44083282056</v>
      </c>
    </row>
    <row r="164" spans="1:98" s="66" customFormat="1">
      <c r="A164" s="65" t="e">
        <f>#REF!</f>
        <v>#REF!</v>
      </c>
      <c r="C164" s="69" t="s">
        <v>197</v>
      </c>
      <c r="D164" s="139">
        <f>'[2]Yearly HC Ethylene'!D164</f>
        <v>368984.15878677421</v>
      </c>
      <c r="E164" s="139">
        <f>'[2]Yearly HC Ethylene'!E164</f>
        <v>385060.45757232531</v>
      </c>
      <c r="F164" s="139">
        <f>'[2]Yearly HC Ethylene'!F164</f>
        <v>399478.14537392382</v>
      </c>
      <c r="G164" s="139">
        <f>'[2]Yearly HC Ethylene'!G164</f>
        <v>412292.88484177447</v>
      </c>
      <c r="H164" s="139">
        <f>'[2]Yearly HC Ethylene'!H164</f>
        <v>423552.11964184069</v>
      </c>
      <c r="I164" s="139">
        <f>'[2]Yearly HC Ethylene'!I164</f>
        <v>433289.25101284543</v>
      </c>
      <c r="J164" s="139">
        <f>'[2]Yearly HC Ethylene'!J164</f>
        <v>440776.06212432042</v>
      </c>
      <c r="K164" s="139">
        <f>'[2]Yearly HC Ethylene'!K164</f>
        <v>446617.3638064363</v>
      </c>
      <c r="L164" s="139">
        <f>'[2]Yearly HC Ethylene'!L164</f>
        <v>450723.32512211904</v>
      </c>
      <c r="M164" s="139">
        <f>'[2]Yearly HC Ethylene'!M164</f>
        <v>452898.0547452778</v>
      </c>
      <c r="N164" s="139">
        <f>'[2]Yearly HC Ethylene'!N164</f>
        <v>452797.50971815846</v>
      </c>
      <c r="O164" s="139">
        <f>'[2]Yearly HC Ethylene'!O164</f>
        <v>440180.06989971153</v>
      </c>
      <c r="P164" s="139">
        <f>'[2]Yearly HC Ethylene'!P164</f>
        <v>426478.83831459441</v>
      </c>
      <c r="Q164" s="139">
        <f>'[2]Yearly HC Ethylene'!Q164</f>
        <v>408244.97125172039</v>
      </c>
      <c r="R164" s="139">
        <f>'[2]Yearly HC Ethylene'!R164</f>
        <v>386625.81600677589</v>
      </c>
      <c r="S164" s="139">
        <f>'[2]Yearly HC Ethylene'!S164</f>
        <v>361970.48915443558</v>
      </c>
      <c r="T164" s="139">
        <f>'[2]Yearly HC Ethylene'!T164</f>
        <v>335380.26044219581</v>
      </c>
      <c r="U164" s="139">
        <f>'[2]Yearly HC Ethylene'!U164</f>
        <v>308240.21309744183</v>
      </c>
      <c r="V164" s="139">
        <f>'[2]Yearly HC Ethylene'!V164</f>
        <v>282090.61077576346</v>
      </c>
      <c r="W164" s="139">
        <f>'[2]Yearly HC Ethylene'!W164</f>
        <v>258117.91569461126</v>
      </c>
      <c r="X164" s="139">
        <f>'[2]Yearly HC Ethylene'!X164</f>
        <v>236946.53295300185</v>
      </c>
      <c r="Y164" s="139">
        <f>'[2]Yearly HC Ethylene'!Y164</f>
        <v>223049.33686980253</v>
      </c>
      <c r="Z164" s="139">
        <f>'[2]Yearly HC Ethylene'!Z164</f>
        <v>211239.86299096403</v>
      </c>
      <c r="AA164" s="139">
        <f>'[2]Yearly HC Ethylene'!AA164</f>
        <v>201121.89775831666</v>
      </c>
      <c r="AB164" s="139">
        <f>'[2]Yearly HC Ethylene'!AB164</f>
        <v>192356.79428886238</v>
      </c>
      <c r="AC164" s="139">
        <f>'[2]Yearly HC Ethylene'!AC164</f>
        <v>184591.44148064716</v>
      </c>
      <c r="AD164" s="139">
        <f>'[2]Yearly HC Ethylene'!AD164</f>
        <v>177478.58168454753</v>
      </c>
      <c r="AE164" s="139">
        <f>'[2]Yearly HC Ethylene'!AE164</f>
        <v>170830.59000785486</v>
      </c>
      <c r="AF164" s="139">
        <f>'[2]Yearly HC Ethylene'!AF164</f>
        <v>164473.00718387711</v>
      </c>
      <c r="AG164" s="139">
        <f>'[2]Yearly HC Ethylene'!AG164</f>
        <v>158282.45982250012</v>
      </c>
      <c r="AH164" s="139">
        <f>'[2]Yearly HC Ethylene'!AH164</f>
        <v>152175.6058895461</v>
      </c>
      <c r="AI164" s="139"/>
      <c r="AJ164" s="139">
        <f>'[3]Yearly HC Ethylene'!D164</f>
        <v>240749.67092330955</v>
      </c>
      <c r="AK164" s="139">
        <f>'[3]Yearly HC Ethylene'!E164</f>
        <v>241331.08723174367</v>
      </c>
      <c r="AL164" s="139">
        <f>'[3]Yearly HC Ethylene'!F164</f>
        <v>242021.43921149182</v>
      </c>
      <c r="AM164" s="139">
        <f>'[3]Yearly HC Ethylene'!G164</f>
        <v>242815.26796224565</v>
      </c>
      <c r="AN164" s="139">
        <f>'[3]Yearly HC Ethylene'!H164</f>
        <v>243706.06437388135</v>
      </c>
      <c r="AO164" s="139">
        <f>'[3]Yearly HC Ethylene'!I164</f>
        <v>244685.29563448843</v>
      </c>
      <c r="AP164" s="139">
        <f>'[3]Yearly HC Ethylene'!J164</f>
        <v>244863.62831287162</v>
      </c>
      <c r="AQ164" s="139">
        <f>'[3]Yearly HC Ethylene'!K164</f>
        <v>245067.01045377934</v>
      </c>
      <c r="AR164" s="139">
        <f>'[3]Yearly HC Ethylene'!L164</f>
        <v>245264.18671662535</v>
      </c>
      <c r="AS164" s="139">
        <f>'[3]Yearly HC Ethylene'!M164</f>
        <v>245404.78996981864</v>
      </c>
      <c r="AT164" s="139">
        <f>'[3]Yearly HC Ethylene'!N164</f>
        <v>245406.15949235382</v>
      </c>
      <c r="AU164" s="139">
        <f>'[3]Yearly HC Ethylene'!O164</f>
        <v>232131.75222936631</v>
      </c>
      <c r="AV164" s="139">
        <f>'[3]Yearly HC Ethylene'!P164</f>
        <v>219541.98476992868</v>
      </c>
      <c r="AW164" s="139">
        <f>'[3]Yearly HC Ethylene'!Q164</f>
        <v>206661.59287665124</v>
      </c>
      <c r="AX164" s="139">
        <f>'[3]Yearly HC Ethylene'!R164</f>
        <v>193949.50017759728</v>
      </c>
      <c r="AY164" s="139">
        <f>'[3]Yearly HC Ethylene'!S164</f>
        <v>181443.0818300925</v>
      </c>
      <c r="AZ164" s="139">
        <f>'[3]Yearly HC Ethylene'!T164</f>
        <v>169350.02289086714</v>
      </c>
      <c r="BA164" s="139">
        <f>'[3]Yearly HC Ethylene'!U164</f>
        <v>157797.79647156922</v>
      </c>
      <c r="BB164" s="139">
        <f>'[3]Yearly HC Ethylene'!V164</f>
        <v>152929.3079589663</v>
      </c>
      <c r="BC164" s="139">
        <f>'[3]Yearly HC Ethylene'!W164</f>
        <v>148699.20970486887</v>
      </c>
      <c r="BD164" s="139">
        <f>'[3]Yearly HC Ethylene'!X164</f>
        <v>144275.2994310701</v>
      </c>
      <c r="BE164" s="139">
        <f>'[3]Yearly HC Ethylene'!Y164</f>
        <v>141791.46609593934</v>
      </c>
      <c r="BF164" s="139">
        <f>'[3]Yearly HC Ethylene'!Z164</f>
        <v>140659.00248073071</v>
      </c>
      <c r="BG164" s="139">
        <f>'[3]Yearly HC Ethylene'!AA164</f>
        <v>138861.56066031719</v>
      </c>
      <c r="BH164" s="139">
        <f>'[3]Yearly HC Ethylene'!AB164</f>
        <v>136411.95683683077</v>
      </c>
      <c r="BI164" s="139">
        <f>'[3]Yearly HC Ethylene'!AC164</f>
        <v>133257.00194502925</v>
      </c>
      <c r="BJ164" s="139">
        <f>'[3]Yearly HC Ethylene'!AD164</f>
        <v>129263.87902528699</v>
      </c>
      <c r="BK164" s="139">
        <f>'[3]Yearly HC Ethylene'!AE164</f>
        <v>124383.77339766323</v>
      </c>
      <c r="BL164" s="139">
        <f>'[3]Yearly HC Ethylene'!AF164</f>
        <v>118549.56729459744</v>
      </c>
      <c r="BM164" s="139">
        <f>'[3]Yearly HC Ethylene'!AG164</f>
        <v>111779.79363980572</v>
      </c>
      <c r="BN164" s="139">
        <f>'[3]Yearly HC Ethylene'!AH164</f>
        <v>104230.24117800551</v>
      </c>
      <c r="BO164" s="139"/>
      <c r="BP164" s="139">
        <f t="shared" si="116"/>
        <v>609733.82971008378</v>
      </c>
      <c r="BQ164" s="139">
        <f t="shared" si="117"/>
        <v>626391.54480406898</v>
      </c>
      <c r="BR164" s="139">
        <f t="shared" si="118"/>
        <v>641499.58458541567</v>
      </c>
      <c r="BS164" s="139">
        <f t="shared" si="119"/>
        <v>655108.15280402009</v>
      </c>
      <c r="BT164" s="139">
        <f t="shared" si="120"/>
        <v>667258.18401572201</v>
      </c>
      <c r="BU164" s="139">
        <f t="shared" si="121"/>
        <v>677974.54664733389</v>
      </c>
      <c r="BV164" s="139">
        <f t="shared" si="122"/>
        <v>685639.6904371921</v>
      </c>
      <c r="BW164" s="139">
        <f t="shared" si="123"/>
        <v>691684.37426021567</v>
      </c>
      <c r="BX164" s="139">
        <f t="shared" si="124"/>
        <v>695987.51183874439</v>
      </c>
      <c r="BY164" s="139">
        <f t="shared" si="125"/>
        <v>698302.84471509641</v>
      </c>
      <c r="BZ164" s="139">
        <f t="shared" si="126"/>
        <v>698203.66921051231</v>
      </c>
      <c r="CA164" s="139">
        <f t="shared" si="127"/>
        <v>672311.82212907786</v>
      </c>
      <c r="CB164" s="139">
        <f t="shared" si="128"/>
        <v>646020.82308452309</v>
      </c>
      <c r="CC164" s="139">
        <f t="shared" si="129"/>
        <v>614906.56412837165</v>
      </c>
      <c r="CD164" s="139">
        <f t="shared" si="130"/>
        <v>580575.31618437311</v>
      </c>
      <c r="CE164" s="139">
        <f t="shared" si="131"/>
        <v>543413.57098452805</v>
      </c>
      <c r="CF164" s="139">
        <f t="shared" si="132"/>
        <v>504730.28333306295</v>
      </c>
      <c r="CG164" s="139">
        <f t="shared" si="133"/>
        <v>466038.00956901105</v>
      </c>
      <c r="CH164" s="139">
        <f t="shared" si="134"/>
        <v>435019.91873472976</v>
      </c>
      <c r="CI164" s="139">
        <f t="shared" si="135"/>
        <v>406817.12539948011</v>
      </c>
      <c r="CJ164" s="139">
        <f t="shared" si="136"/>
        <v>381221.83238407195</v>
      </c>
      <c r="CK164" s="139">
        <f t="shared" si="137"/>
        <v>364840.80296574184</v>
      </c>
      <c r="CL164" s="139">
        <f t="shared" si="138"/>
        <v>351898.86547169473</v>
      </c>
      <c r="CM164" s="139">
        <f t="shared" si="139"/>
        <v>339983.45841863385</v>
      </c>
      <c r="CN164" s="139">
        <f t="shared" si="140"/>
        <v>328768.75112569315</v>
      </c>
      <c r="CO164" s="139">
        <f t="shared" si="141"/>
        <v>317848.44342567644</v>
      </c>
      <c r="CP164" s="139">
        <f t="shared" si="142"/>
        <v>306742.46070983453</v>
      </c>
      <c r="CQ164" s="139">
        <f t="shared" si="143"/>
        <v>295214.36340551812</v>
      </c>
      <c r="CR164" s="139">
        <f t="shared" si="144"/>
        <v>283022.57447847456</v>
      </c>
      <c r="CS164" s="139">
        <f t="shared" si="145"/>
        <v>270062.25346230587</v>
      </c>
      <c r="CT164" s="139">
        <f t="shared" si="146"/>
        <v>256405.84706755163</v>
      </c>
    </row>
    <row r="165" spans="1:98" s="68" customFormat="1">
      <c r="A165" s="67" t="e">
        <f>#REF!</f>
        <v>#REF!</v>
      </c>
      <c r="C165" s="71" t="s">
        <v>197</v>
      </c>
      <c r="D165" s="140">
        <f>'[2]Yearly HC Ethylene'!D165</f>
        <v>2446168.8638205766</v>
      </c>
      <c r="E165" s="140">
        <f>'[2]Yearly HC Ethylene'!E165</f>
        <v>2368521.6556456103</v>
      </c>
      <c r="F165" s="140">
        <f>'[2]Yearly HC Ethylene'!F165</f>
        <v>2291943.2992326296</v>
      </c>
      <c r="G165" s="140">
        <f>'[2]Yearly HC Ethylene'!G165</f>
        <v>2216431.4227137668</v>
      </c>
      <c r="H165" s="140">
        <f>'[2]Yearly HC Ethylene'!H165</f>
        <v>2141976.8117864123</v>
      </c>
      <c r="I165" s="140">
        <f>'[2]Yearly HC Ethylene'!I165</f>
        <v>2068557.5474880617</v>
      </c>
      <c r="J165" s="140">
        <f>'[2]Yearly HC Ethylene'!J165</f>
        <v>1991348.1330089862</v>
      </c>
      <c r="K165" s="140">
        <f>'[2]Yearly HC Ethylene'!K165</f>
        <v>1915294.9334627897</v>
      </c>
      <c r="L165" s="140">
        <f>'[2]Yearly HC Ethylene'!L165</f>
        <v>1840244.7321689236</v>
      </c>
      <c r="M165" s="140">
        <f>'[2]Yearly HC Ethylene'!M165</f>
        <v>1765939.8100595621</v>
      </c>
      <c r="N165" s="140">
        <f>'[2]Yearly HC Ethylene'!N165</f>
        <v>1691975.8098163919</v>
      </c>
      <c r="O165" s="140">
        <f>'[2]Yearly HC Ethylene'!O165</f>
        <v>1618790.1370728745</v>
      </c>
      <c r="P165" s="140">
        <f>'[2]Yearly HC Ethylene'!P165</f>
        <v>1550330.7525117514</v>
      </c>
      <c r="Q165" s="140">
        <f>'[2]Yearly HC Ethylene'!Q165</f>
        <v>1475889.5319048902</v>
      </c>
      <c r="R165" s="140">
        <f>'[2]Yearly HC Ethylene'!R165</f>
        <v>1399911.6418401101</v>
      </c>
      <c r="S165" s="140">
        <f>'[2]Yearly HC Ethylene'!S165</f>
        <v>1322705.6324597227</v>
      </c>
      <c r="T165" s="140">
        <f>'[2]Yearly HC Ethylene'!T165</f>
        <v>1245719.3993725488</v>
      </c>
      <c r="U165" s="140">
        <f>'[2]Yearly HC Ethylene'!U165</f>
        <v>1169885.9314935575</v>
      </c>
      <c r="V165" s="140">
        <f>'[2]Yearly HC Ethylene'!V165</f>
        <v>1096708.6200460412</v>
      </c>
      <c r="W165" s="140">
        <f>'[2]Yearly HC Ethylene'!W165</f>
        <v>1027337.9087817256</v>
      </c>
      <c r="X165" s="140">
        <f>'[2]Yearly HC Ethylene'!X165</f>
        <v>962363.01526545803</v>
      </c>
      <c r="Y165" s="140">
        <f>'[2]Yearly HC Ethylene'!Y165</f>
        <v>896136.45262733637</v>
      </c>
      <c r="Z165" s="140">
        <f>'[2]Yearly HC Ethylene'!Z165</f>
        <v>834352.66643946571</v>
      </c>
      <c r="AA165" s="140">
        <f>'[2]Yearly HC Ethylene'!AA165</f>
        <v>776300.90027428372</v>
      </c>
      <c r="AB165" s="140">
        <f>'[2]Yearly HC Ethylene'!AB165</f>
        <v>721641.43549721094</v>
      </c>
      <c r="AC165" s="140">
        <f>'[2]Yearly HC Ethylene'!AC165</f>
        <v>669976.43151939788</v>
      </c>
      <c r="AD165" s="140">
        <f>'[2]Yearly HC Ethylene'!AD165</f>
        <v>620779.99991830136</v>
      </c>
      <c r="AE165" s="140">
        <f>'[2]Yearly HC Ethylene'!AE165</f>
        <v>573978.22640252509</v>
      </c>
      <c r="AF165" s="140">
        <f>'[2]Yearly HC Ethylene'!AF165</f>
        <v>529354.19449767144</v>
      </c>
      <c r="AG165" s="140">
        <f>'[2]Yearly HC Ethylene'!AG165</f>
        <v>486743.03718646045</v>
      </c>
      <c r="AH165" s="140">
        <f>'[2]Yearly HC Ethylene'!AH165</f>
        <v>446020.85735055152</v>
      </c>
      <c r="AI165" s="140"/>
      <c r="AJ165" s="140">
        <f>'[3]Yearly HC Ethylene'!D165</f>
        <v>1552680.8935517822</v>
      </c>
      <c r="AK165" s="140">
        <f>'[3]Yearly HC Ethylene'!E165</f>
        <v>1534954.1588432728</v>
      </c>
      <c r="AL165" s="140">
        <f>'[3]Yearly HC Ethylene'!F165</f>
        <v>1517373.5433382352</v>
      </c>
      <c r="AM165" s="140">
        <f>'[3]Yearly HC Ethylene'!G165</f>
        <v>1499936.3210106969</v>
      </c>
      <c r="AN165" s="140">
        <f>'[3]Yearly HC Ethylene'!H165</f>
        <v>1482638.6952120552</v>
      </c>
      <c r="AO165" s="140">
        <f>'[3]Yearly HC Ethylene'!I165</f>
        <v>1465474.8251791056</v>
      </c>
      <c r="AP165" s="140">
        <f>'[3]Yearly HC Ethylene'!J165</f>
        <v>1444352.079089466</v>
      </c>
      <c r="AQ165" s="140">
        <f>'[3]Yearly HC Ethylene'!K165</f>
        <v>1423338.2652038985</v>
      </c>
      <c r="AR165" s="140">
        <f>'[3]Yearly HC Ethylene'!L165</f>
        <v>1402405.3284663586</v>
      </c>
      <c r="AS165" s="140">
        <f>'[3]Yearly HC Ethylene'!M165</f>
        <v>1381506.0761043017</v>
      </c>
      <c r="AT165" s="140">
        <f>'[3]Yearly HC Ethylene'!N165</f>
        <v>1360560.995830276</v>
      </c>
      <c r="AU165" s="140">
        <f>'[3]Yearly HC Ethylene'!O165</f>
        <v>1317455.4923395994</v>
      </c>
      <c r="AV165" s="140">
        <f>'[3]Yearly HC Ethylene'!P165</f>
        <v>1278267.1836565263</v>
      </c>
      <c r="AW165" s="140">
        <f>'[3]Yearly HC Ethylene'!Q165</f>
        <v>1235549.117000178</v>
      </c>
      <c r="AX165" s="140">
        <f>'[3]Yearly HC Ethylene'!R165</f>
        <v>1193213.4929285888</v>
      </c>
      <c r="AY165" s="140">
        <f>'[3]Yearly HC Ethylene'!S165</f>
        <v>1151302.3288391687</v>
      </c>
      <c r="AZ165" s="140">
        <f>'[3]Yearly HC Ethylene'!T165</f>
        <v>1110461.9491295239</v>
      </c>
      <c r="BA165" s="140">
        <f>'[3]Yearly HC Ethylene'!U165</f>
        <v>1070385.0595876989</v>
      </c>
      <c r="BB165" s="140">
        <f>'[3]Yearly HC Ethylene'!V165</f>
        <v>1030685.2402041419</v>
      </c>
      <c r="BC165" s="140">
        <f>'[3]Yearly HC Ethylene'!W165</f>
        <v>991893.47177293769</v>
      </c>
      <c r="BD165" s="140">
        <f>'[3]Yearly HC Ethylene'!X165</f>
        <v>954236.568774382</v>
      </c>
      <c r="BE165" s="140">
        <f>'[3]Yearly HC Ethylene'!Y165</f>
        <v>895906.51743197488</v>
      </c>
      <c r="BF165" s="140">
        <f>'[3]Yearly HC Ethylene'!Z165</f>
        <v>848820.0244512104</v>
      </c>
      <c r="BG165" s="140">
        <f>'[3]Yearly HC Ethylene'!AA165</f>
        <v>803418.12288189388</v>
      </c>
      <c r="BH165" s="140">
        <f>'[3]Yearly HC Ethylene'!AB165</f>
        <v>759843.52726515592</v>
      </c>
      <c r="BI165" s="140">
        <f>'[3]Yearly HC Ethylene'!AC165</f>
        <v>717960.80482854671</v>
      </c>
      <c r="BJ165" s="140">
        <f>'[3]Yearly HC Ethylene'!AD165</f>
        <v>677349.04685147945</v>
      </c>
      <c r="BK165" s="140">
        <f>'[3]Yearly HC Ethylene'!AE165</f>
        <v>638105.24659400608</v>
      </c>
      <c r="BL165" s="140">
        <f>'[3]Yearly HC Ethylene'!AF165</f>
        <v>600086.22233986564</v>
      </c>
      <c r="BM165" s="140">
        <f>'[3]Yearly HC Ethylene'!AG165</f>
        <v>563236.54344325885</v>
      </c>
      <c r="BN165" s="140">
        <f>'[3]Yearly HC Ethylene'!AH165</f>
        <v>527640.07472788717</v>
      </c>
      <c r="BO165" s="140"/>
      <c r="BP165" s="140">
        <f t="shared" si="116"/>
        <v>3998849.7573723588</v>
      </c>
      <c r="BQ165" s="140">
        <f t="shared" si="117"/>
        <v>3903475.8144888831</v>
      </c>
      <c r="BR165" s="140">
        <f t="shared" si="118"/>
        <v>3809316.8425708646</v>
      </c>
      <c r="BS165" s="140">
        <f t="shared" si="119"/>
        <v>3716367.7437244635</v>
      </c>
      <c r="BT165" s="140">
        <f t="shared" si="120"/>
        <v>3624615.5069984673</v>
      </c>
      <c r="BU165" s="140">
        <f t="shared" si="121"/>
        <v>3534032.3726671673</v>
      </c>
      <c r="BV165" s="140">
        <f t="shared" si="122"/>
        <v>3435700.2120984523</v>
      </c>
      <c r="BW165" s="140">
        <f t="shared" si="123"/>
        <v>3338633.1986666881</v>
      </c>
      <c r="BX165" s="140">
        <f t="shared" si="124"/>
        <v>3242650.0606352822</v>
      </c>
      <c r="BY165" s="140">
        <f t="shared" si="125"/>
        <v>3147445.8861638638</v>
      </c>
      <c r="BZ165" s="140">
        <f t="shared" si="126"/>
        <v>3052536.8056466682</v>
      </c>
      <c r="CA165" s="140">
        <f t="shared" si="127"/>
        <v>2936245.6294124741</v>
      </c>
      <c r="CB165" s="140">
        <f t="shared" si="128"/>
        <v>2828597.9361682776</v>
      </c>
      <c r="CC165" s="140">
        <f t="shared" si="129"/>
        <v>2711438.6489050682</v>
      </c>
      <c r="CD165" s="140">
        <f t="shared" si="130"/>
        <v>2593125.1347686988</v>
      </c>
      <c r="CE165" s="140">
        <f t="shared" si="131"/>
        <v>2474007.9612988913</v>
      </c>
      <c r="CF165" s="140">
        <f t="shared" si="132"/>
        <v>2356181.3485020725</v>
      </c>
      <c r="CG165" s="140">
        <f t="shared" si="133"/>
        <v>2240270.9910812564</v>
      </c>
      <c r="CH165" s="140">
        <f t="shared" si="134"/>
        <v>2127393.8602501834</v>
      </c>
      <c r="CI165" s="140">
        <f t="shared" si="135"/>
        <v>2019231.3805546633</v>
      </c>
      <c r="CJ165" s="140">
        <f t="shared" si="136"/>
        <v>1916599.5840398399</v>
      </c>
      <c r="CK165" s="140">
        <f t="shared" si="137"/>
        <v>1792042.9700593113</v>
      </c>
      <c r="CL165" s="140">
        <f t="shared" si="138"/>
        <v>1683172.6908906761</v>
      </c>
      <c r="CM165" s="140">
        <f t="shared" si="139"/>
        <v>1579719.0231561777</v>
      </c>
      <c r="CN165" s="140">
        <f t="shared" si="140"/>
        <v>1481484.962762367</v>
      </c>
      <c r="CO165" s="140">
        <f t="shared" si="141"/>
        <v>1387937.2363479445</v>
      </c>
      <c r="CP165" s="140">
        <f t="shared" si="142"/>
        <v>1298129.0467697808</v>
      </c>
      <c r="CQ165" s="140">
        <f t="shared" si="143"/>
        <v>1212083.4729965311</v>
      </c>
      <c r="CR165" s="140">
        <f t="shared" si="144"/>
        <v>1129440.4168375372</v>
      </c>
      <c r="CS165" s="140">
        <f t="shared" si="145"/>
        <v>1049979.5806297194</v>
      </c>
      <c r="CT165" s="140">
        <f t="shared" si="146"/>
        <v>973660.93207843869</v>
      </c>
    </row>
    <row r="166" spans="1:98">
      <c r="A166" t="s">
        <v>143</v>
      </c>
      <c r="B166"/>
      <c r="C166" s="5"/>
      <c r="D166" s="141">
        <f t="shared" ref="D166:AH166" si="147">D4-D12-D26-D40-D50-D62</f>
        <v>0</v>
      </c>
      <c r="E166" s="141">
        <f t="shared" si="147"/>
        <v>0</v>
      </c>
      <c r="F166" s="141">
        <f t="shared" si="147"/>
        <v>0</v>
      </c>
      <c r="G166" s="141">
        <f t="shared" si="147"/>
        <v>0</v>
      </c>
      <c r="H166" s="141">
        <f t="shared" si="147"/>
        <v>0</v>
      </c>
      <c r="I166" s="141">
        <f t="shared" si="147"/>
        <v>0</v>
      </c>
      <c r="J166" s="141">
        <f t="shared" si="147"/>
        <v>0</v>
      </c>
      <c r="K166" s="141">
        <f t="shared" si="147"/>
        <v>0</v>
      </c>
      <c r="L166" s="141">
        <f t="shared" si="147"/>
        <v>0</v>
      </c>
      <c r="M166" s="141">
        <f t="shared" si="147"/>
        <v>0</v>
      </c>
      <c r="N166" s="141">
        <f t="shared" si="147"/>
        <v>0</v>
      </c>
      <c r="O166" s="141">
        <f t="shared" si="147"/>
        <v>0</v>
      </c>
      <c r="P166" s="141">
        <f t="shared" si="147"/>
        <v>0</v>
      </c>
      <c r="Q166" s="141">
        <f t="shared" si="147"/>
        <v>0</v>
      </c>
      <c r="R166" s="141">
        <f t="shared" si="147"/>
        <v>0</v>
      </c>
      <c r="S166" s="141">
        <f t="shared" si="147"/>
        <v>0</v>
      </c>
      <c r="T166" s="141">
        <f t="shared" si="147"/>
        <v>0</v>
      </c>
      <c r="U166" s="141">
        <f t="shared" si="147"/>
        <v>0</v>
      </c>
      <c r="V166" s="141">
        <f t="shared" si="147"/>
        <v>0</v>
      </c>
      <c r="W166" s="141">
        <f t="shared" si="147"/>
        <v>0</v>
      </c>
      <c r="X166" s="141">
        <f t="shared" si="147"/>
        <v>0</v>
      </c>
      <c r="Y166" s="141">
        <f t="shared" si="147"/>
        <v>0</v>
      </c>
      <c r="Z166" s="141">
        <f t="shared" si="147"/>
        <v>0</v>
      </c>
      <c r="AA166" s="141">
        <f t="shared" si="147"/>
        <v>0</v>
      </c>
      <c r="AB166" s="141">
        <f t="shared" si="147"/>
        <v>0</v>
      </c>
      <c r="AC166" s="141">
        <f t="shared" si="147"/>
        <v>0</v>
      </c>
      <c r="AD166" s="141">
        <f t="shared" si="147"/>
        <v>0</v>
      </c>
      <c r="AE166" s="141">
        <f t="shared" si="147"/>
        <v>0</v>
      </c>
      <c r="AF166" s="141">
        <f t="shared" si="147"/>
        <v>0</v>
      </c>
      <c r="AG166" s="141">
        <f t="shared" si="147"/>
        <v>0</v>
      </c>
      <c r="AH166" s="141">
        <f t="shared" si="147"/>
        <v>0</v>
      </c>
      <c r="AI166" s="141"/>
      <c r="AJ166" s="141">
        <f>'[3]Yearly HC Ethylene'!D166</f>
        <v>0</v>
      </c>
      <c r="AK166" s="141">
        <f>'[3]Yearly HC Ethylene'!E166</f>
        <v>0</v>
      </c>
      <c r="AL166" s="141">
        <f>'[3]Yearly HC Ethylene'!F166</f>
        <v>0</v>
      </c>
      <c r="AM166" s="141">
        <f>'[3]Yearly HC Ethylene'!G166</f>
        <v>0</v>
      </c>
      <c r="AN166" s="141">
        <f>'[3]Yearly HC Ethylene'!H166</f>
        <v>0</v>
      </c>
      <c r="AO166" s="141">
        <f>'[3]Yearly HC Ethylene'!I166</f>
        <v>0</v>
      </c>
      <c r="AP166" s="141">
        <f>'[3]Yearly HC Ethylene'!J166</f>
        <v>0</v>
      </c>
      <c r="AQ166" s="141">
        <f>'[3]Yearly HC Ethylene'!K166</f>
        <v>0</v>
      </c>
      <c r="AR166" s="141">
        <f>'[3]Yearly HC Ethylene'!L166</f>
        <v>0</v>
      </c>
      <c r="AS166" s="141">
        <f>'[3]Yearly HC Ethylene'!M166</f>
        <v>0</v>
      </c>
      <c r="AT166" s="141">
        <f>'[3]Yearly HC Ethylene'!N166</f>
        <v>0</v>
      </c>
      <c r="AU166" s="141">
        <f>'[3]Yearly HC Ethylene'!O166</f>
        <v>0</v>
      </c>
      <c r="AV166" s="141">
        <f>'[3]Yearly HC Ethylene'!P166</f>
        <v>0</v>
      </c>
      <c r="AW166" s="141">
        <f>'[3]Yearly HC Ethylene'!Q166</f>
        <v>0</v>
      </c>
      <c r="AX166" s="141">
        <f>'[3]Yearly HC Ethylene'!R166</f>
        <v>0</v>
      </c>
      <c r="AY166" s="141">
        <f>'[3]Yearly HC Ethylene'!S166</f>
        <v>0</v>
      </c>
      <c r="AZ166" s="141">
        <f>'[3]Yearly HC Ethylene'!T166</f>
        <v>0</v>
      </c>
      <c r="BA166" s="141">
        <f>'[3]Yearly HC Ethylene'!U166</f>
        <v>0</v>
      </c>
      <c r="BB166" s="141">
        <f>'[3]Yearly HC Ethylene'!V166</f>
        <v>0</v>
      </c>
      <c r="BC166" s="141">
        <f>'[3]Yearly HC Ethylene'!W166</f>
        <v>0</v>
      </c>
      <c r="BD166" s="141">
        <f>'[3]Yearly HC Ethylene'!X166</f>
        <v>0</v>
      </c>
      <c r="BE166" s="141">
        <f>'[3]Yearly HC Ethylene'!Y166</f>
        <v>0</v>
      </c>
      <c r="BF166" s="141">
        <f>'[3]Yearly HC Ethylene'!Z166</f>
        <v>0</v>
      </c>
      <c r="BG166" s="141">
        <f>'[3]Yearly HC Ethylene'!AA166</f>
        <v>0</v>
      </c>
      <c r="BH166" s="141">
        <f>'[3]Yearly HC Ethylene'!AB166</f>
        <v>0</v>
      </c>
      <c r="BI166" s="141">
        <f>'[3]Yearly HC Ethylene'!AC166</f>
        <v>0</v>
      </c>
      <c r="BJ166" s="141">
        <f>'[3]Yearly HC Ethylene'!AD166</f>
        <v>0</v>
      </c>
      <c r="BK166" s="141">
        <f>'[3]Yearly HC Ethylene'!AE166</f>
        <v>0</v>
      </c>
      <c r="BL166" s="141">
        <f>'[3]Yearly HC Ethylene'!AF166</f>
        <v>0</v>
      </c>
      <c r="BM166" s="141">
        <f>'[3]Yearly HC Ethylene'!AG166</f>
        <v>0</v>
      </c>
      <c r="BN166" s="141">
        <f>'[3]Yearly HC Ethylene'!AH166</f>
        <v>0</v>
      </c>
      <c r="BO166" s="141"/>
      <c r="BP166" s="141">
        <f t="shared" ref="BP166:CT166" si="148">BP4-BP12-BP26-BP40-BP50-BP62</f>
        <v>0</v>
      </c>
      <c r="BQ166" s="141">
        <f t="shared" si="148"/>
        <v>0</v>
      </c>
      <c r="BR166" s="141">
        <f t="shared" si="148"/>
        <v>0</v>
      </c>
      <c r="BS166" s="141">
        <f t="shared" si="148"/>
        <v>0</v>
      </c>
      <c r="BT166" s="141">
        <f t="shared" si="148"/>
        <v>0</v>
      </c>
      <c r="BU166" s="141">
        <f t="shared" si="148"/>
        <v>0</v>
      </c>
      <c r="BV166" s="141">
        <f t="shared" si="148"/>
        <v>0</v>
      </c>
      <c r="BW166" s="141">
        <f t="shared" si="148"/>
        <v>0</v>
      </c>
      <c r="BX166" s="141">
        <f t="shared" si="148"/>
        <v>0</v>
      </c>
      <c r="BY166" s="141">
        <f t="shared" si="148"/>
        <v>0</v>
      </c>
      <c r="BZ166" s="141">
        <f t="shared" si="148"/>
        <v>0</v>
      </c>
      <c r="CA166" s="141">
        <f t="shared" si="148"/>
        <v>0</v>
      </c>
      <c r="CB166" s="141">
        <f t="shared" si="148"/>
        <v>0</v>
      </c>
      <c r="CC166" s="141">
        <f t="shared" si="148"/>
        <v>0</v>
      </c>
      <c r="CD166" s="141">
        <f t="shared" si="148"/>
        <v>0</v>
      </c>
      <c r="CE166" s="141">
        <f t="shared" si="148"/>
        <v>0</v>
      </c>
      <c r="CF166" s="141">
        <f t="shared" si="148"/>
        <v>0</v>
      </c>
      <c r="CG166" s="141">
        <f t="shared" si="148"/>
        <v>0</v>
      </c>
      <c r="CH166" s="141">
        <f t="shared" si="148"/>
        <v>0</v>
      </c>
      <c r="CI166" s="141">
        <f t="shared" si="148"/>
        <v>0</v>
      </c>
      <c r="CJ166" s="141">
        <f t="shared" si="148"/>
        <v>0</v>
      </c>
      <c r="CK166" s="141">
        <f t="shared" si="148"/>
        <v>0</v>
      </c>
      <c r="CL166" s="141">
        <f t="shared" si="148"/>
        <v>0</v>
      </c>
      <c r="CM166" s="141">
        <f t="shared" si="148"/>
        <v>0</v>
      </c>
      <c r="CN166" s="141">
        <f t="shared" si="148"/>
        <v>0</v>
      </c>
      <c r="CO166" s="141">
        <f t="shared" si="148"/>
        <v>0</v>
      </c>
      <c r="CP166" s="141">
        <f t="shared" si="148"/>
        <v>0</v>
      </c>
      <c r="CQ166" s="141">
        <f t="shared" si="148"/>
        <v>0</v>
      </c>
      <c r="CR166" s="141">
        <f t="shared" si="148"/>
        <v>0</v>
      </c>
      <c r="CS166" s="141">
        <f t="shared" si="148"/>
        <v>0</v>
      </c>
      <c r="CT166" s="141">
        <f t="shared" si="148"/>
        <v>0</v>
      </c>
    </row>
    <row r="167" spans="1:98">
      <c r="A167" t="s">
        <v>144</v>
      </c>
      <c r="B167"/>
      <c r="C167" s="5"/>
      <c r="D167" s="141">
        <f t="shared" ref="D167:AH167" si="149">D84-D19-D33-D43-D55-D65-D74</f>
        <v>0</v>
      </c>
      <c r="E167" s="141">
        <f t="shared" si="149"/>
        <v>-1.0550138540565968E-10</v>
      </c>
      <c r="F167" s="141">
        <f t="shared" si="149"/>
        <v>-3.7834979593753815E-10</v>
      </c>
      <c r="G167" s="141">
        <f t="shared" si="149"/>
        <v>-6.9121597334742546E-10</v>
      </c>
      <c r="H167" s="141">
        <f t="shared" si="149"/>
        <v>-1.6007106751203537E-10</v>
      </c>
      <c r="I167" s="141">
        <f t="shared" si="149"/>
        <v>-6.8757799454033375E-10</v>
      </c>
      <c r="J167" s="141">
        <f t="shared" si="149"/>
        <v>-5.1295501179993153E-10</v>
      </c>
      <c r="K167" s="141">
        <f t="shared" si="149"/>
        <v>7.1304384618997574E-10</v>
      </c>
      <c r="L167" s="141">
        <f t="shared" si="149"/>
        <v>0</v>
      </c>
      <c r="M167" s="141">
        <f t="shared" si="149"/>
        <v>9.3859853222966194E-10</v>
      </c>
      <c r="N167" s="141">
        <f t="shared" si="149"/>
        <v>-3.1286617740988731E-10</v>
      </c>
      <c r="O167" s="141">
        <f t="shared" si="149"/>
        <v>6.2573235481977463E-10</v>
      </c>
      <c r="P167" s="141">
        <f t="shared" si="149"/>
        <v>-1.8189894035458565E-10</v>
      </c>
      <c r="Q167" s="141">
        <f t="shared" si="149"/>
        <v>-8.2218321040272713E-10</v>
      </c>
      <c r="R167" s="141">
        <f t="shared" si="149"/>
        <v>-3.1286617740988731E-10</v>
      </c>
      <c r="S167" s="141">
        <f t="shared" si="149"/>
        <v>-5.893525667488575E-10</v>
      </c>
      <c r="T167" s="141">
        <f t="shared" si="149"/>
        <v>1.3096723705530167E-10</v>
      </c>
      <c r="U167" s="141">
        <f t="shared" si="149"/>
        <v>-4.5838532969355583E-10</v>
      </c>
      <c r="V167" s="141">
        <f t="shared" si="149"/>
        <v>5.1659299060702324E-10</v>
      </c>
      <c r="W167" s="141">
        <f t="shared" si="149"/>
        <v>3.2014213502407074E-10</v>
      </c>
      <c r="X167" s="141">
        <f t="shared" si="149"/>
        <v>3.92901711165905E-10</v>
      </c>
      <c r="Y167" s="141">
        <f t="shared" si="149"/>
        <v>-2.4738255888223648E-10</v>
      </c>
      <c r="Z167" s="141">
        <f t="shared" si="149"/>
        <v>-1.8917489796876907E-10</v>
      </c>
      <c r="AA167" s="141">
        <f t="shared" si="149"/>
        <v>-3.637978807091713E-10</v>
      </c>
      <c r="AB167" s="141">
        <f t="shared" si="149"/>
        <v>0</v>
      </c>
      <c r="AC167" s="141">
        <f t="shared" si="149"/>
        <v>-2.0372681319713593E-10</v>
      </c>
      <c r="AD167" s="141">
        <f t="shared" si="149"/>
        <v>1.6007106751203537E-10</v>
      </c>
      <c r="AE167" s="141">
        <f t="shared" si="149"/>
        <v>-2.9103830456733704E-10</v>
      </c>
      <c r="AF167" s="141">
        <f t="shared" si="149"/>
        <v>2.3283064365386963E-10</v>
      </c>
      <c r="AG167" s="141">
        <f t="shared" si="149"/>
        <v>6.2573235481977463E-10</v>
      </c>
      <c r="AH167" s="141">
        <f t="shared" si="149"/>
        <v>-7.4214767664670944E-10</v>
      </c>
      <c r="AI167" s="141"/>
      <c r="AJ167" s="141">
        <f>'[3]Yearly HC Ethylene'!D167</f>
        <v>0</v>
      </c>
      <c r="AK167" s="141">
        <f>'[3]Yearly HC Ethylene'!E167</f>
        <v>6.0026650317013264E-11</v>
      </c>
      <c r="AL167" s="141">
        <f>'[3]Yearly HC Ethylene'!F167</f>
        <v>-2.5829649530351162E-10</v>
      </c>
      <c r="AM167" s="141">
        <f>'[3]Yearly HC Ethylene'!G167</f>
        <v>-3.2741809263825417E-11</v>
      </c>
      <c r="AN167" s="141">
        <f>'[3]Yearly HC Ethylene'!H167</f>
        <v>6.9121597334742546E-11</v>
      </c>
      <c r="AO167" s="141">
        <f>'[3]Yearly HC Ethylene'!I167</f>
        <v>-1.6370904631912708E-10</v>
      </c>
      <c r="AP167" s="141">
        <f>'[3]Yearly HC Ethylene'!J167</f>
        <v>8.7311491370201111E-11</v>
      </c>
      <c r="AQ167" s="141">
        <f>'[3]Yearly HC Ethylene'!K167</f>
        <v>0</v>
      </c>
      <c r="AR167" s="141">
        <f>'[3]Yearly HC Ethylene'!L167</f>
        <v>-1.6007106751203537E-10</v>
      </c>
      <c r="AS167" s="141">
        <f>'[3]Yearly HC Ethylene'!M167</f>
        <v>0</v>
      </c>
      <c r="AT167" s="141">
        <f>'[3]Yearly HC Ethylene'!N167</f>
        <v>8.7311491370201111E-11</v>
      </c>
      <c r="AU167" s="141">
        <f>'[3]Yearly HC Ethylene'!O167</f>
        <v>-2.4738255888223648E-10</v>
      </c>
      <c r="AV167" s="141">
        <f>'[3]Yearly HC Ethylene'!P167</f>
        <v>2.1100277081131935E-10</v>
      </c>
      <c r="AW167" s="141">
        <f>'[3]Yearly HC Ethylene'!Q167</f>
        <v>0</v>
      </c>
      <c r="AX167" s="141">
        <f>'[3]Yearly HC Ethylene'!R167</f>
        <v>0</v>
      </c>
      <c r="AY167" s="141">
        <f>'[3]Yearly HC Ethylene'!S167</f>
        <v>0</v>
      </c>
      <c r="AZ167" s="141">
        <f>'[3]Yearly HC Ethylene'!T167</f>
        <v>-1.3096723705530167E-10</v>
      </c>
      <c r="BA167" s="141">
        <f>'[3]Yearly HC Ethylene'!U167</f>
        <v>-2.4738255888223648E-10</v>
      </c>
      <c r="BB167" s="141">
        <f>'[3]Yearly HC Ethylene'!V167</f>
        <v>0</v>
      </c>
      <c r="BC167" s="141">
        <f>'[3]Yearly HC Ethylene'!W167</f>
        <v>0</v>
      </c>
      <c r="BD167" s="141">
        <f>'[3]Yearly HC Ethylene'!X167</f>
        <v>0</v>
      </c>
      <c r="BE167" s="141">
        <f>'[3]Yearly HC Ethylene'!Y167</f>
        <v>0</v>
      </c>
      <c r="BF167" s="141">
        <f>'[3]Yearly HC Ethylene'!Z167</f>
        <v>0</v>
      </c>
      <c r="BG167" s="141">
        <f>'[3]Yearly HC Ethylene'!AA167</f>
        <v>0</v>
      </c>
      <c r="BH167" s="141">
        <f>'[3]Yearly HC Ethylene'!AB167</f>
        <v>0</v>
      </c>
      <c r="BI167" s="141">
        <f>'[3]Yearly HC Ethylene'!AC167</f>
        <v>0</v>
      </c>
      <c r="BJ167" s="141">
        <f>'[3]Yearly HC Ethylene'!AD167</f>
        <v>0</v>
      </c>
      <c r="BK167" s="141">
        <f>'[3]Yearly HC Ethylene'!AE167</f>
        <v>0</v>
      </c>
      <c r="BL167" s="141">
        <f>'[3]Yearly HC Ethylene'!AF167</f>
        <v>0</v>
      </c>
      <c r="BM167" s="141">
        <f>'[3]Yearly HC Ethylene'!AG167</f>
        <v>0</v>
      </c>
      <c r="BN167" s="141">
        <f>'[3]Yearly HC Ethylene'!AH167</f>
        <v>0</v>
      </c>
      <c r="BO167" s="141"/>
      <c r="BP167" s="141">
        <f t="shared" ref="BP167:CT167" si="150">BP84-BP19-BP33-BP43-BP55-BP65-BP74</f>
        <v>0</v>
      </c>
      <c r="BQ167" s="141">
        <f t="shared" si="150"/>
        <v>7.2759576141834259E-11</v>
      </c>
      <c r="BR167" s="141">
        <f t="shared" si="150"/>
        <v>-4.0745362639427185E-10</v>
      </c>
      <c r="BS167" s="141">
        <f t="shared" si="150"/>
        <v>-7.2759576141834259E-10</v>
      </c>
      <c r="BT167" s="141">
        <f t="shared" si="150"/>
        <v>-1.4551915228366852E-10</v>
      </c>
      <c r="BU167" s="141">
        <f t="shared" si="150"/>
        <v>-3.2741809263825417E-10</v>
      </c>
      <c r="BV167" s="141">
        <f t="shared" si="150"/>
        <v>-1.8917489796876907E-10</v>
      </c>
      <c r="BW167" s="141">
        <f t="shared" si="150"/>
        <v>-2.6193447411060333E-10</v>
      </c>
      <c r="BX167" s="141">
        <f t="shared" si="150"/>
        <v>-4.6566128730773926E-10</v>
      </c>
      <c r="BY167" s="141">
        <f t="shared" si="150"/>
        <v>-3.2014213502407074E-10</v>
      </c>
      <c r="BZ167" s="141">
        <f t="shared" si="150"/>
        <v>0</v>
      </c>
      <c r="CA167" s="141">
        <f t="shared" si="150"/>
        <v>-4.3655745685100555E-10</v>
      </c>
      <c r="CB167" s="141">
        <f t="shared" si="150"/>
        <v>7.8580342233181E-10</v>
      </c>
      <c r="CC167" s="141">
        <f t="shared" si="150"/>
        <v>-1.2223608791828156E-9</v>
      </c>
      <c r="CD167" s="141">
        <f t="shared" si="150"/>
        <v>0</v>
      </c>
      <c r="CE167" s="141">
        <f t="shared" si="150"/>
        <v>-3.2014213502407074E-10</v>
      </c>
      <c r="CF167" s="141">
        <f t="shared" si="150"/>
        <v>2.3283064365386963E-10</v>
      </c>
      <c r="CG167" s="141">
        <f t="shared" si="150"/>
        <v>-8.149072527885437E-10</v>
      </c>
      <c r="CH167" s="141">
        <f t="shared" si="150"/>
        <v>1.3678800314664841E-9</v>
      </c>
      <c r="CI167" s="141">
        <f t="shared" si="150"/>
        <v>0</v>
      </c>
      <c r="CJ167" s="141">
        <f t="shared" si="150"/>
        <v>4.0745362639427185E-10</v>
      </c>
      <c r="CK167" s="141">
        <f t="shared" si="150"/>
        <v>-7.5669959187507629E-10</v>
      </c>
      <c r="CL167" s="141">
        <f t="shared" si="150"/>
        <v>-9.8953023552894592E-10</v>
      </c>
      <c r="CM167" s="141">
        <f t="shared" si="150"/>
        <v>-5.2386894822120667E-10</v>
      </c>
      <c r="CN167" s="141">
        <f t="shared" si="150"/>
        <v>0</v>
      </c>
      <c r="CO167" s="141">
        <f t="shared" si="150"/>
        <v>4.6566128730773926E-10</v>
      </c>
      <c r="CP167" s="141">
        <f t="shared" si="150"/>
        <v>0</v>
      </c>
      <c r="CQ167" s="141">
        <f t="shared" si="150"/>
        <v>0</v>
      </c>
      <c r="CR167" s="141">
        <f t="shared" si="150"/>
        <v>0</v>
      </c>
      <c r="CS167" s="141">
        <f t="shared" si="150"/>
        <v>0</v>
      </c>
      <c r="CT167" s="141">
        <f t="shared" si="150"/>
        <v>0</v>
      </c>
    </row>
    <row r="168" spans="1:98">
      <c r="A168" t="s">
        <v>145</v>
      </c>
      <c r="B168"/>
      <c r="C168" s="5"/>
      <c r="D168" s="141">
        <f t="shared" ref="D168:AH168" si="151">D84-D92-D102-D112-D122-D134</f>
        <v>0</v>
      </c>
      <c r="E168" s="141">
        <f t="shared" si="151"/>
        <v>0</v>
      </c>
      <c r="F168" s="141">
        <f t="shared" si="151"/>
        <v>0</v>
      </c>
      <c r="G168" s="141">
        <f t="shared" si="151"/>
        <v>0</v>
      </c>
      <c r="H168" s="141">
        <f t="shared" si="151"/>
        <v>0</v>
      </c>
      <c r="I168" s="141">
        <f t="shared" si="151"/>
        <v>0</v>
      </c>
      <c r="J168" s="141">
        <f t="shared" si="151"/>
        <v>0</v>
      </c>
      <c r="K168" s="141">
        <f t="shared" si="151"/>
        <v>0</v>
      </c>
      <c r="L168" s="141">
        <f t="shared" si="151"/>
        <v>0</v>
      </c>
      <c r="M168" s="141">
        <f t="shared" si="151"/>
        <v>0</v>
      </c>
      <c r="N168" s="141">
        <f t="shared" si="151"/>
        <v>0</v>
      </c>
      <c r="O168" s="141">
        <f t="shared" si="151"/>
        <v>0</v>
      </c>
      <c r="P168" s="141">
        <f t="shared" si="151"/>
        <v>0</v>
      </c>
      <c r="Q168" s="141">
        <f t="shared" si="151"/>
        <v>0</v>
      </c>
      <c r="R168" s="141">
        <f t="shared" si="151"/>
        <v>0</v>
      </c>
      <c r="S168" s="141">
        <f t="shared" si="151"/>
        <v>0</v>
      </c>
      <c r="T168" s="141">
        <f t="shared" si="151"/>
        <v>0</v>
      </c>
      <c r="U168" s="141">
        <f t="shared" si="151"/>
        <v>0</v>
      </c>
      <c r="V168" s="141">
        <f t="shared" si="151"/>
        <v>0</v>
      </c>
      <c r="W168" s="141">
        <f t="shared" si="151"/>
        <v>0</v>
      </c>
      <c r="X168" s="141">
        <f t="shared" si="151"/>
        <v>0</v>
      </c>
      <c r="Y168" s="141">
        <f t="shared" si="151"/>
        <v>0</v>
      </c>
      <c r="Z168" s="141">
        <f t="shared" si="151"/>
        <v>0</v>
      </c>
      <c r="AA168" s="141">
        <f t="shared" si="151"/>
        <v>0</v>
      </c>
      <c r="AB168" s="141">
        <f t="shared" si="151"/>
        <v>0</v>
      </c>
      <c r="AC168" s="141">
        <f t="shared" si="151"/>
        <v>0</v>
      </c>
      <c r="AD168" s="141">
        <f t="shared" si="151"/>
        <v>0</v>
      </c>
      <c r="AE168" s="141">
        <f t="shared" si="151"/>
        <v>0</v>
      </c>
      <c r="AF168" s="141">
        <f t="shared" si="151"/>
        <v>0</v>
      </c>
      <c r="AG168" s="141">
        <f t="shared" si="151"/>
        <v>0</v>
      </c>
      <c r="AH168" s="141">
        <f t="shared" si="151"/>
        <v>0</v>
      </c>
      <c r="AI168" s="141"/>
      <c r="AJ168" s="141">
        <f>'[3]Yearly HC Ethylene'!D168</f>
        <v>0</v>
      </c>
      <c r="AK168" s="141">
        <f>'[3]Yearly HC Ethylene'!E168</f>
        <v>0</v>
      </c>
      <c r="AL168" s="141">
        <f>'[3]Yearly HC Ethylene'!F168</f>
        <v>0</v>
      </c>
      <c r="AM168" s="141">
        <f>'[3]Yearly HC Ethylene'!G168</f>
        <v>0</v>
      </c>
      <c r="AN168" s="141">
        <f>'[3]Yearly HC Ethylene'!H168</f>
        <v>0</v>
      </c>
      <c r="AO168" s="141">
        <f>'[3]Yearly HC Ethylene'!I168</f>
        <v>0</v>
      </c>
      <c r="AP168" s="141">
        <f>'[3]Yearly HC Ethylene'!J168</f>
        <v>0</v>
      </c>
      <c r="AQ168" s="141">
        <f>'[3]Yearly HC Ethylene'!K168</f>
        <v>0</v>
      </c>
      <c r="AR168" s="141">
        <f>'[3]Yearly HC Ethylene'!L168</f>
        <v>0</v>
      </c>
      <c r="AS168" s="141">
        <f>'[3]Yearly HC Ethylene'!M168</f>
        <v>0</v>
      </c>
      <c r="AT168" s="141">
        <f>'[3]Yearly HC Ethylene'!N168</f>
        <v>0</v>
      </c>
      <c r="AU168" s="141">
        <f>'[3]Yearly HC Ethylene'!O168</f>
        <v>0</v>
      </c>
      <c r="AV168" s="141">
        <f>'[3]Yearly HC Ethylene'!P168</f>
        <v>0</v>
      </c>
      <c r="AW168" s="141">
        <f>'[3]Yearly HC Ethylene'!Q168</f>
        <v>0</v>
      </c>
      <c r="AX168" s="141">
        <f>'[3]Yearly HC Ethylene'!R168</f>
        <v>0</v>
      </c>
      <c r="AY168" s="141">
        <f>'[3]Yearly HC Ethylene'!S168</f>
        <v>0</v>
      </c>
      <c r="AZ168" s="141">
        <f>'[3]Yearly HC Ethylene'!T168</f>
        <v>0</v>
      </c>
      <c r="BA168" s="141">
        <f>'[3]Yearly HC Ethylene'!U168</f>
        <v>0</v>
      </c>
      <c r="BB168" s="141">
        <f>'[3]Yearly HC Ethylene'!V168</f>
        <v>0</v>
      </c>
      <c r="BC168" s="141">
        <f>'[3]Yearly HC Ethylene'!W168</f>
        <v>0</v>
      </c>
      <c r="BD168" s="141">
        <f>'[3]Yearly HC Ethylene'!X168</f>
        <v>0</v>
      </c>
      <c r="BE168" s="141">
        <f>'[3]Yearly HC Ethylene'!Y168</f>
        <v>0</v>
      </c>
      <c r="BF168" s="141">
        <f>'[3]Yearly HC Ethylene'!Z168</f>
        <v>0</v>
      </c>
      <c r="BG168" s="141">
        <f>'[3]Yearly HC Ethylene'!AA168</f>
        <v>0</v>
      </c>
      <c r="BH168" s="141">
        <f>'[3]Yearly HC Ethylene'!AB168</f>
        <v>0</v>
      </c>
      <c r="BI168" s="141">
        <f>'[3]Yearly HC Ethylene'!AC168</f>
        <v>0</v>
      </c>
      <c r="BJ168" s="141">
        <f>'[3]Yearly HC Ethylene'!AD168</f>
        <v>0</v>
      </c>
      <c r="BK168" s="141">
        <f>'[3]Yearly HC Ethylene'!AE168</f>
        <v>0</v>
      </c>
      <c r="BL168" s="141">
        <f>'[3]Yearly HC Ethylene'!AF168</f>
        <v>0</v>
      </c>
      <c r="BM168" s="141">
        <f>'[3]Yearly HC Ethylene'!AG168</f>
        <v>0</v>
      </c>
      <c r="BN168" s="141">
        <f>'[3]Yearly HC Ethylene'!AH168</f>
        <v>0</v>
      </c>
      <c r="BO168" s="141"/>
      <c r="BP168" s="141">
        <f t="shared" ref="BP168:CT168" si="152">BP84-BP92-BP102-BP112-BP122-BP134</f>
        <v>0</v>
      </c>
      <c r="BQ168" s="141">
        <f t="shared" si="152"/>
        <v>0</v>
      </c>
      <c r="BR168" s="141">
        <f t="shared" si="152"/>
        <v>0</v>
      </c>
      <c r="BS168" s="141">
        <f t="shared" si="152"/>
        <v>0</v>
      </c>
      <c r="BT168" s="141">
        <f t="shared" si="152"/>
        <v>0</v>
      </c>
      <c r="BU168" s="141">
        <f t="shared" si="152"/>
        <v>0</v>
      </c>
      <c r="BV168" s="141">
        <f t="shared" si="152"/>
        <v>0</v>
      </c>
      <c r="BW168" s="141">
        <f t="shared" si="152"/>
        <v>0</v>
      </c>
      <c r="BX168" s="141">
        <f t="shared" si="152"/>
        <v>0</v>
      </c>
      <c r="BY168" s="141">
        <f t="shared" si="152"/>
        <v>0</v>
      </c>
      <c r="BZ168" s="141">
        <f t="shared" si="152"/>
        <v>0</v>
      </c>
      <c r="CA168" s="141">
        <f t="shared" si="152"/>
        <v>0</v>
      </c>
      <c r="CB168" s="141">
        <f t="shared" si="152"/>
        <v>0</v>
      </c>
      <c r="CC168" s="141">
        <f t="shared" si="152"/>
        <v>0</v>
      </c>
      <c r="CD168" s="141">
        <f t="shared" si="152"/>
        <v>0</v>
      </c>
      <c r="CE168" s="141">
        <f t="shared" si="152"/>
        <v>0</v>
      </c>
      <c r="CF168" s="141">
        <f t="shared" si="152"/>
        <v>0</v>
      </c>
      <c r="CG168" s="141">
        <f t="shared" si="152"/>
        <v>0</v>
      </c>
      <c r="CH168" s="141">
        <f t="shared" si="152"/>
        <v>0</v>
      </c>
      <c r="CI168" s="141">
        <f t="shared" si="152"/>
        <v>0</v>
      </c>
      <c r="CJ168" s="141">
        <f t="shared" si="152"/>
        <v>0</v>
      </c>
      <c r="CK168" s="141">
        <f t="shared" si="152"/>
        <v>0</v>
      </c>
      <c r="CL168" s="141">
        <f t="shared" si="152"/>
        <v>0</v>
      </c>
      <c r="CM168" s="141">
        <f t="shared" si="152"/>
        <v>0</v>
      </c>
      <c r="CN168" s="141">
        <f t="shared" si="152"/>
        <v>0</v>
      </c>
      <c r="CO168" s="141">
        <f t="shared" si="152"/>
        <v>0</v>
      </c>
      <c r="CP168" s="141">
        <f t="shared" si="152"/>
        <v>0</v>
      </c>
      <c r="CQ168" s="141">
        <f t="shared" si="152"/>
        <v>0</v>
      </c>
      <c r="CR168" s="141">
        <f t="shared" si="152"/>
        <v>0</v>
      </c>
      <c r="CS168" s="141">
        <f t="shared" si="152"/>
        <v>0</v>
      </c>
      <c r="CT168" s="141">
        <f t="shared" si="152"/>
        <v>0</v>
      </c>
    </row>
    <row r="169" spans="1:98">
      <c r="A169" t="s">
        <v>146</v>
      </c>
      <c r="B169"/>
      <c r="C169" s="5"/>
      <c r="D169" s="141">
        <f t="shared" ref="D169:AH169" si="153">D95+D105+D115+D127+D139-D148</f>
        <v>0</v>
      </c>
      <c r="E169" s="141">
        <f t="shared" si="153"/>
        <v>0</v>
      </c>
      <c r="F169" s="141">
        <f t="shared" si="153"/>
        <v>0</v>
      </c>
      <c r="G169" s="141">
        <f t="shared" si="153"/>
        <v>0</v>
      </c>
      <c r="H169" s="141">
        <f t="shared" si="153"/>
        <v>0</v>
      </c>
      <c r="I169" s="141">
        <f t="shared" si="153"/>
        <v>0</v>
      </c>
      <c r="J169" s="141">
        <f t="shared" si="153"/>
        <v>0</v>
      </c>
      <c r="K169" s="141">
        <f t="shared" si="153"/>
        <v>0</v>
      </c>
      <c r="L169" s="141">
        <f t="shared" si="153"/>
        <v>0</v>
      </c>
      <c r="M169" s="141">
        <f t="shared" si="153"/>
        <v>0</v>
      </c>
      <c r="N169" s="141">
        <f t="shared" si="153"/>
        <v>0</v>
      </c>
      <c r="O169" s="141">
        <f t="shared" si="153"/>
        <v>0</v>
      </c>
      <c r="P169" s="141">
        <f t="shared" si="153"/>
        <v>0</v>
      </c>
      <c r="Q169" s="141">
        <f t="shared" si="153"/>
        <v>0</v>
      </c>
      <c r="R169" s="141">
        <f t="shared" si="153"/>
        <v>0</v>
      </c>
      <c r="S169" s="141">
        <f t="shared" si="153"/>
        <v>0</v>
      </c>
      <c r="T169" s="141">
        <f t="shared" si="153"/>
        <v>0</v>
      </c>
      <c r="U169" s="141">
        <f t="shared" si="153"/>
        <v>0</v>
      </c>
      <c r="V169" s="141">
        <f t="shared" si="153"/>
        <v>0</v>
      </c>
      <c r="W169" s="141">
        <f t="shared" si="153"/>
        <v>0</v>
      </c>
      <c r="X169" s="141">
        <f t="shared" si="153"/>
        <v>0</v>
      </c>
      <c r="Y169" s="141">
        <f t="shared" si="153"/>
        <v>0</v>
      </c>
      <c r="Z169" s="141">
        <f t="shared" si="153"/>
        <v>0</v>
      </c>
      <c r="AA169" s="141">
        <f t="shared" si="153"/>
        <v>0</v>
      </c>
      <c r="AB169" s="141">
        <f t="shared" si="153"/>
        <v>0</v>
      </c>
      <c r="AC169" s="141">
        <f t="shared" si="153"/>
        <v>0</v>
      </c>
      <c r="AD169" s="141">
        <f t="shared" si="153"/>
        <v>0</v>
      </c>
      <c r="AE169" s="141">
        <f t="shared" si="153"/>
        <v>0</v>
      </c>
      <c r="AF169" s="141">
        <f t="shared" si="153"/>
        <v>0</v>
      </c>
      <c r="AG169" s="141">
        <f t="shared" si="153"/>
        <v>0</v>
      </c>
      <c r="AH169" s="141">
        <f t="shared" si="153"/>
        <v>0</v>
      </c>
      <c r="AI169" s="141"/>
      <c r="AJ169" s="141">
        <f>'[3]Yearly HC Ethylene'!D169</f>
        <v>0</v>
      </c>
      <c r="AK169" s="141">
        <f>'[3]Yearly HC Ethylene'!E169</f>
        <v>0</v>
      </c>
      <c r="AL169" s="141">
        <f>'[3]Yearly HC Ethylene'!F169</f>
        <v>0</v>
      </c>
      <c r="AM169" s="141">
        <f>'[3]Yearly HC Ethylene'!G169</f>
        <v>0</v>
      </c>
      <c r="AN169" s="141">
        <f>'[3]Yearly HC Ethylene'!H169</f>
        <v>0</v>
      </c>
      <c r="AO169" s="141">
        <f>'[3]Yearly HC Ethylene'!I169</f>
        <v>0</v>
      </c>
      <c r="AP169" s="141">
        <f>'[3]Yearly HC Ethylene'!J169</f>
        <v>0</v>
      </c>
      <c r="AQ169" s="141">
        <f>'[3]Yearly HC Ethylene'!K169</f>
        <v>0</v>
      </c>
      <c r="AR169" s="141">
        <f>'[3]Yearly HC Ethylene'!L169</f>
        <v>0</v>
      </c>
      <c r="AS169" s="141">
        <f>'[3]Yearly HC Ethylene'!M169</f>
        <v>0</v>
      </c>
      <c r="AT169" s="141">
        <f>'[3]Yearly HC Ethylene'!N169</f>
        <v>0</v>
      </c>
      <c r="AU169" s="141">
        <f>'[3]Yearly HC Ethylene'!O169</f>
        <v>0</v>
      </c>
      <c r="AV169" s="141">
        <f>'[3]Yearly HC Ethylene'!P169</f>
        <v>0</v>
      </c>
      <c r="AW169" s="141">
        <f>'[3]Yearly HC Ethylene'!Q169</f>
        <v>0</v>
      </c>
      <c r="AX169" s="141">
        <f>'[3]Yearly HC Ethylene'!R169</f>
        <v>0</v>
      </c>
      <c r="AY169" s="141">
        <f>'[3]Yearly HC Ethylene'!S169</f>
        <v>0</v>
      </c>
      <c r="AZ169" s="141">
        <f>'[3]Yearly HC Ethylene'!T169</f>
        <v>0</v>
      </c>
      <c r="BA169" s="141">
        <f>'[3]Yearly HC Ethylene'!U169</f>
        <v>0</v>
      </c>
      <c r="BB169" s="141">
        <f>'[3]Yearly HC Ethylene'!V169</f>
        <v>0</v>
      </c>
      <c r="BC169" s="141">
        <f>'[3]Yearly HC Ethylene'!W169</f>
        <v>0</v>
      </c>
      <c r="BD169" s="141">
        <f>'[3]Yearly HC Ethylene'!X169</f>
        <v>0</v>
      </c>
      <c r="BE169" s="141">
        <f>'[3]Yearly HC Ethylene'!Y169</f>
        <v>0</v>
      </c>
      <c r="BF169" s="141">
        <f>'[3]Yearly HC Ethylene'!Z169</f>
        <v>0</v>
      </c>
      <c r="BG169" s="141">
        <f>'[3]Yearly HC Ethylene'!AA169</f>
        <v>0</v>
      </c>
      <c r="BH169" s="141">
        <f>'[3]Yearly HC Ethylene'!AB169</f>
        <v>0</v>
      </c>
      <c r="BI169" s="141">
        <f>'[3]Yearly HC Ethylene'!AC169</f>
        <v>-4940.6361053447472</v>
      </c>
      <c r="BJ169" s="141">
        <f>'[3]Yearly HC Ethylene'!AD169</f>
        <v>-11997.457150472444</v>
      </c>
      <c r="BK169" s="141">
        <f>'[3]Yearly HC Ethylene'!AE169</f>
        <v>-18363.647482014843</v>
      </c>
      <c r="BL169" s="141">
        <f>'[3]Yearly HC Ethylene'!AF169</f>
        <v>-24038.278465484735</v>
      </c>
      <c r="BM169" s="141">
        <f>'[3]Yearly HC Ethylene'!AG169</f>
        <v>-29020.47253886424</v>
      </c>
      <c r="BN169" s="141">
        <f>'[3]Yearly HC Ethylene'!AH169</f>
        <v>-27482.83371420193</v>
      </c>
      <c r="BO169" s="141"/>
      <c r="BP169" s="141">
        <f t="shared" ref="BP169:CT169" si="154">BP95+BP105+BP115+BP127+BP139-BP148</f>
        <v>0</v>
      </c>
      <c r="BQ169" s="141">
        <f t="shared" si="154"/>
        <v>0</v>
      </c>
      <c r="BR169" s="141">
        <f t="shared" si="154"/>
        <v>0</v>
      </c>
      <c r="BS169" s="141">
        <f t="shared" si="154"/>
        <v>0</v>
      </c>
      <c r="BT169" s="141">
        <f t="shared" si="154"/>
        <v>0</v>
      </c>
      <c r="BU169" s="141">
        <f t="shared" si="154"/>
        <v>0</v>
      </c>
      <c r="BV169" s="141">
        <f t="shared" si="154"/>
        <v>0</v>
      </c>
      <c r="BW169" s="141">
        <f t="shared" si="154"/>
        <v>0</v>
      </c>
      <c r="BX169" s="141">
        <f t="shared" si="154"/>
        <v>0</v>
      </c>
      <c r="BY169" s="141">
        <f t="shared" si="154"/>
        <v>0</v>
      </c>
      <c r="BZ169" s="141">
        <f t="shared" si="154"/>
        <v>0</v>
      </c>
      <c r="CA169" s="141">
        <f t="shared" si="154"/>
        <v>0</v>
      </c>
      <c r="CB169" s="141">
        <f t="shared" si="154"/>
        <v>0</v>
      </c>
      <c r="CC169" s="141">
        <f t="shared" si="154"/>
        <v>0</v>
      </c>
      <c r="CD169" s="141">
        <f t="shared" si="154"/>
        <v>0</v>
      </c>
      <c r="CE169" s="141">
        <f t="shared" si="154"/>
        <v>0</v>
      </c>
      <c r="CF169" s="141">
        <f t="shared" si="154"/>
        <v>0</v>
      </c>
      <c r="CG169" s="141">
        <f t="shared" si="154"/>
        <v>0</v>
      </c>
      <c r="CH169" s="141">
        <f t="shared" si="154"/>
        <v>0</v>
      </c>
      <c r="CI169" s="141">
        <f t="shared" si="154"/>
        <v>0</v>
      </c>
      <c r="CJ169" s="141">
        <f t="shared" si="154"/>
        <v>0</v>
      </c>
      <c r="CK169" s="141">
        <f t="shared" si="154"/>
        <v>0</v>
      </c>
      <c r="CL169" s="141">
        <f t="shared" si="154"/>
        <v>0</v>
      </c>
      <c r="CM169" s="141">
        <f t="shared" si="154"/>
        <v>0</v>
      </c>
      <c r="CN169" s="141">
        <f t="shared" si="154"/>
        <v>0</v>
      </c>
      <c r="CO169" s="141">
        <f t="shared" si="154"/>
        <v>-4940.6361053446308</v>
      </c>
      <c r="CP169" s="141">
        <f t="shared" si="154"/>
        <v>-11997.457150472328</v>
      </c>
      <c r="CQ169" s="141">
        <f t="shared" si="154"/>
        <v>-18363.647482014727</v>
      </c>
      <c r="CR169" s="141">
        <f t="shared" si="154"/>
        <v>-24038.278465484735</v>
      </c>
      <c r="CS169" s="141">
        <f t="shared" si="154"/>
        <v>-29020.47253886424</v>
      </c>
      <c r="CT169" s="141">
        <f t="shared" si="154"/>
        <v>-27482.833714202046</v>
      </c>
    </row>
    <row r="170" spans="1:98" ht="15.75" thickBot="1">
      <c r="C170" s="12"/>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c r="AA170" s="138"/>
      <c r="AB170" s="138"/>
      <c r="AC170" s="138"/>
      <c r="AD170" s="138"/>
      <c r="AE170" s="138"/>
      <c r="AF170" s="138"/>
      <c r="AG170" s="138"/>
      <c r="AH170" s="142"/>
      <c r="AI170" s="141"/>
      <c r="AJ170" s="138"/>
      <c r="AK170" s="138"/>
      <c r="AL170" s="138"/>
      <c r="AM170" s="138"/>
      <c r="AN170" s="138"/>
      <c r="AO170" s="138"/>
      <c r="AP170" s="138"/>
      <c r="AQ170" s="138"/>
      <c r="AR170" s="138"/>
      <c r="AS170" s="138"/>
      <c r="AT170" s="138"/>
      <c r="AU170" s="138"/>
      <c r="AV170" s="138"/>
      <c r="AW170" s="138"/>
      <c r="AX170" s="138"/>
      <c r="AY170" s="138"/>
      <c r="AZ170" s="138"/>
      <c r="BA170" s="138"/>
      <c r="BB170" s="138"/>
      <c r="BC170" s="138"/>
      <c r="BD170" s="138"/>
      <c r="BE170" s="138"/>
      <c r="BF170" s="138"/>
      <c r="BG170" s="138"/>
      <c r="BH170" s="138"/>
      <c r="BI170" s="138"/>
      <c r="BJ170" s="138"/>
      <c r="BK170" s="138"/>
      <c r="BL170" s="138"/>
      <c r="BM170" s="138"/>
      <c r="BN170" s="142"/>
      <c r="BO170" s="141"/>
      <c r="BP170" s="138"/>
      <c r="BQ170" s="138"/>
      <c r="BR170" s="138"/>
      <c r="BS170" s="138"/>
      <c r="BT170" s="138"/>
      <c r="BU170" s="138"/>
      <c r="BV170" s="138"/>
      <c r="BW170" s="138"/>
      <c r="BX170" s="138"/>
      <c r="BY170" s="138"/>
      <c r="BZ170" s="138"/>
      <c r="CA170" s="138"/>
      <c r="CB170" s="138"/>
      <c r="CC170" s="138"/>
      <c r="CD170" s="138"/>
      <c r="CE170" s="138"/>
      <c r="CF170" s="138"/>
      <c r="CG170" s="138"/>
      <c r="CH170" s="138"/>
      <c r="CI170" s="138"/>
      <c r="CJ170" s="138"/>
      <c r="CK170" s="138"/>
      <c r="CL170" s="138"/>
      <c r="CM170" s="138"/>
      <c r="CN170" s="138"/>
      <c r="CO170" s="138"/>
      <c r="CP170" s="138"/>
      <c r="CQ170" s="138"/>
      <c r="CR170" s="138"/>
      <c r="CS170" s="138"/>
      <c r="CT170" s="142"/>
    </row>
    <row r="171" spans="1:98" ht="54" customHeight="1" thickBot="1">
      <c r="A171" s="53" t="s">
        <v>147</v>
      </c>
      <c r="B171" s="31">
        <v>2020</v>
      </c>
      <c r="C171" s="32" t="s">
        <v>148</v>
      </c>
      <c r="D171" s="143" t="s">
        <v>148</v>
      </c>
      <c r="E171" s="143" t="s">
        <v>149</v>
      </c>
      <c r="F171" s="143" t="s">
        <v>150</v>
      </c>
      <c r="G171" s="143" t="s">
        <v>151</v>
      </c>
      <c r="H171" s="143" t="s">
        <v>152</v>
      </c>
      <c r="I171" s="143" t="s">
        <v>153</v>
      </c>
      <c r="J171" s="143" t="s">
        <v>154</v>
      </c>
      <c r="K171" s="143" t="s">
        <v>155</v>
      </c>
      <c r="L171" s="143" t="s">
        <v>156</v>
      </c>
      <c r="M171" s="143" t="s">
        <v>157</v>
      </c>
      <c r="N171" s="143" t="s">
        <v>158</v>
      </c>
      <c r="O171" s="143" t="s">
        <v>159</v>
      </c>
      <c r="P171" s="143" t="s">
        <v>160</v>
      </c>
      <c r="Q171" s="143" t="s">
        <v>161</v>
      </c>
      <c r="R171" s="143" t="s">
        <v>162</v>
      </c>
      <c r="S171" s="143" t="s">
        <v>163</v>
      </c>
      <c r="T171" s="143" t="s">
        <v>164</v>
      </c>
      <c r="U171" s="143" t="s">
        <v>165</v>
      </c>
      <c r="V171" s="143" t="s">
        <v>166</v>
      </c>
      <c r="W171" s="143" t="s">
        <v>167</v>
      </c>
      <c r="X171" s="143" t="s">
        <v>158</v>
      </c>
      <c r="AJ171" s="143" t="s">
        <v>148</v>
      </c>
      <c r="AK171" s="143" t="s">
        <v>149</v>
      </c>
      <c r="AL171" s="143" t="s">
        <v>150</v>
      </c>
      <c r="AM171" s="143" t="s">
        <v>151</v>
      </c>
      <c r="AN171" s="143" t="s">
        <v>152</v>
      </c>
      <c r="AO171" s="143" t="s">
        <v>153</v>
      </c>
      <c r="AP171" s="143" t="s">
        <v>154</v>
      </c>
      <c r="AQ171" s="143" t="s">
        <v>155</v>
      </c>
      <c r="AR171" s="143" t="s">
        <v>156</v>
      </c>
      <c r="AS171" s="143" t="s">
        <v>157</v>
      </c>
      <c r="AT171" s="143" t="s">
        <v>158</v>
      </c>
      <c r="AU171" s="143" t="s">
        <v>159</v>
      </c>
      <c r="AV171" s="143" t="s">
        <v>160</v>
      </c>
      <c r="AW171" s="143" t="s">
        <v>161</v>
      </c>
      <c r="AX171" s="143" t="s">
        <v>162</v>
      </c>
      <c r="AY171" s="143" t="s">
        <v>163</v>
      </c>
      <c r="AZ171" s="143" t="s">
        <v>164</v>
      </c>
      <c r="BA171" s="143" t="s">
        <v>165</v>
      </c>
      <c r="BB171" s="143" t="s">
        <v>166</v>
      </c>
      <c r="BC171" s="143" t="s">
        <v>167</v>
      </c>
      <c r="BD171" s="143" t="s">
        <v>158</v>
      </c>
      <c r="BP171" s="143" t="s">
        <v>148</v>
      </c>
      <c r="BQ171" s="143" t="s">
        <v>149</v>
      </c>
      <c r="BR171" s="143" t="s">
        <v>150</v>
      </c>
      <c r="BS171" s="143" t="s">
        <v>151</v>
      </c>
      <c r="BT171" s="143" t="s">
        <v>152</v>
      </c>
      <c r="BU171" s="143" t="s">
        <v>153</v>
      </c>
      <c r="BV171" s="143" t="s">
        <v>154</v>
      </c>
      <c r="BW171" s="143" t="s">
        <v>155</v>
      </c>
      <c r="BX171" s="143" t="s">
        <v>156</v>
      </c>
      <c r="BY171" s="143" t="s">
        <v>157</v>
      </c>
      <c r="BZ171" s="143" t="s">
        <v>158</v>
      </c>
      <c r="CA171" s="143" t="s">
        <v>159</v>
      </c>
      <c r="CB171" s="143" t="s">
        <v>160</v>
      </c>
      <c r="CC171" s="143" t="s">
        <v>161</v>
      </c>
      <c r="CD171" s="143" t="s">
        <v>162</v>
      </c>
      <c r="CE171" s="143" t="s">
        <v>163</v>
      </c>
      <c r="CF171" s="143" t="s">
        <v>164</v>
      </c>
      <c r="CG171" s="143" t="s">
        <v>165</v>
      </c>
      <c r="CH171" s="143" t="s">
        <v>166</v>
      </c>
      <c r="CI171" s="143" t="s">
        <v>167</v>
      </c>
      <c r="CJ171" s="143" t="s">
        <v>158</v>
      </c>
    </row>
    <row r="172" spans="1:98">
      <c r="A172" t="s">
        <v>168</v>
      </c>
      <c r="B172" s="29" t="e">
        <f>#REF!</f>
        <v>#REF!</v>
      </c>
      <c r="C172" s="30" t="e">
        <f>D172/$D$180</f>
        <v>#REF!</v>
      </c>
      <c r="D172" s="134" t="e">
        <f>AH33*B172/(B172+B176)</f>
        <v>#REF!</v>
      </c>
      <c r="E172" s="126"/>
      <c r="F172" s="126"/>
      <c r="G172" s="126"/>
      <c r="H172" s="126"/>
      <c r="I172" s="126"/>
      <c r="J172" s="126"/>
      <c r="K172" s="126"/>
      <c r="L172" s="126"/>
      <c r="M172" s="126"/>
      <c r="N172" s="144" t="e">
        <f>X172/$X$180</f>
        <v>#REF!</v>
      </c>
      <c r="X172" s="124" t="e">
        <f>AH95*B172/(B172+B176)</f>
        <v>#REF!</v>
      </c>
      <c r="AJ172" s="134" t="e">
        <f>BN33*AH172/(AH172+AH176)</f>
        <v>#DIV/0!</v>
      </c>
      <c r="AK172" s="126"/>
      <c r="AL172" s="126"/>
      <c r="AM172" s="126"/>
      <c r="AN172" s="126"/>
      <c r="AO172" s="126"/>
      <c r="AP172" s="126"/>
      <c r="AQ172" s="126"/>
      <c r="AR172" s="126"/>
      <c r="AS172" s="126"/>
      <c r="AT172" s="144" t="e">
        <f>BD172/$X$180</f>
        <v>#DIV/0!</v>
      </c>
      <c r="BD172" s="124" t="e">
        <f>BN95*AH172/(AH172+AH176)</f>
        <v>#DIV/0!</v>
      </c>
      <c r="BP172" s="134" t="e">
        <f>CT33*BN172/(BN172+BN176)</f>
        <v>#DIV/0!</v>
      </c>
      <c r="BQ172" s="126"/>
      <c r="BR172" s="126"/>
      <c r="BS172" s="126"/>
      <c r="BT172" s="126"/>
      <c r="BU172" s="126"/>
      <c r="BV172" s="126"/>
      <c r="BW172" s="126"/>
      <c r="BX172" s="126"/>
      <c r="BY172" s="126"/>
      <c r="BZ172" s="144" t="e">
        <f>CJ172/$X$180</f>
        <v>#DIV/0!</v>
      </c>
      <c r="CJ172" s="124" t="e">
        <f>CT95*BN172/(BN172+BN176)</f>
        <v>#DIV/0!</v>
      </c>
    </row>
    <row r="173" spans="1:98">
      <c r="A173" t="s">
        <v>169</v>
      </c>
      <c r="B173" s="29" t="e">
        <f>#REF!</f>
        <v>#REF!</v>
      </c>
      <c r="C173" s="30" t="e">
        <f t="shared" ref="C173:C179" si="155">D173/$D$180</f>
        <v>#REF!</v>
      </c>
      <c r="D173" s="134">
        <f>AH43</f>
        <v>173219.62971204723</v>
      </c>
      <c r="E173" s="126"/>
      <c r="F173" s="126"/>
      <c r="G173" s="126"/>
      <c r="H173" s="126"/>
      <c r="I173" s="126"/>
      <c r="J173" s="126"/>
      <c r="K173" s="126"/>
      <c r="L173" s="126"/>
      <c r="M173" s="126"/>
      <c r="N173" s="144" t="e">
        <f t="shared" ref="N173:N178" si="156">X173/$X$180</f>
        <v>#REF!</v>
      </c>
      <c r="X173" s="124">
        <f>IF(AH127&lt;0,0,AH127)</f>
        <v>82901.922877659468</v>
      </c>
      <c r="AJ173" s="134">
        <f>BN43</f>
        <v>51742.069299578259</v>
      </c>
      <c r="AK173" s="126"/>
      <c r="AL173" s="126"/>
      <c r="AM173" s="126"/>
      <c r="AN173" s="126"/>
      <c r="AO173" s="126"/>
      <c r="AP173" s="126"/>
      <c r="AQ173" s="126"/>
      <c r="AR173" s="126"/>
      <c r="AS173" s="126"/>
      <c r="AT173" s="144" t="e">
        <f t="shared" ref="AT173:AT178" si="157">BD173/$X$180</f>
        <v>#REF!</v>
      </c>
      <c r="BD173" s="124">
        <f>IF(BN127&lt;0,0,BN127)</f>
        <v>0</v>
      </c>
      <c r="BP173" s="134">
        <f>CT43</f>
        <v>224961.69901162549</v>
      </c>
      <c r="BQ173" s="126"/>
      <c r="BR173" s="126"/>
      <c r="BS173" s="126"/>
      <c r="BT173" s="126"/>
      <c r="BU173" s="126"/>
      <c r="BV173" s="126"/>
      <c r="BW173" s="126"/>
      <c r="BX173" s="126"/>
      <c r="BY173" s="126"/>
      <c r="BZ173" s="144" t="e">
        <f t="shared" ref="BZ173:BZ178" si="158">CJ173/$X$180</f>
        <v>#REF!</v>
      </c>
      <c r="CJ173" s="124">
        <f>IF(CT127&lt;0,0,CT127)</f>
        <v>55419.089163457596</v>
      </c>
    </row>
    <row r="174" spans="1:98">
      <c r="A174" t="s">
        <v>170</v>
      </c>
      <c r="B174" s="29" t="e">
        <f>#REF!</f>
        <v>#REF!</v>
      </c>
      <c r="C174" s="30" t="e">
        <f t="shared" si="155"/>
        <v>#REF!</v>
      </c>
      <c r="D174" s="134">
        <f>AH19</f>
        <v>562728.76096298243</v>
      </c>
      <c r="E174" s="126"/>
      <c r="F174" s="126"/>
      <c r="G174" s="126"/>
      <c r="H174" s="126"/>
      <c r="I174" s="126"/>
      <c r="J174" s="126"/>
      <c r="K174" s="126"/>
      <c r="L174" s="126"/>
      <c r="M174" s="126"/>
      <c r="N174" s="144" t="e">
        <f t="shared" si="156"/>
        <v>#REF!</v>
      </c>
      <c r="X174" s="124">
        <f>AH105</f>
        <v>565191.66453701595</v>
      </c>
      <c r="AJ174" s="134">
        <f>BN19</f>
        <v>90053.821011806533</v>
      </c>
      <c r="AK174" s="126"/>
      <c r="AL174" s="126"/>
      <c r="AM174" s="126"/>
      <c r="AN174" s="126"/>
      <c r="AO174" s="126"/>
      <c r="AP174" s="126"/>
      <c r="AQ174" s="126"/>
      <c r="AR174" s="126"/>
      <c r="AS174" s="126"/>
      <c r="AT174" s="144" t="e">
        <f t="shared" si="157"/>
        <v>#REF!</v>
      </c>
      <c r="BD174" s="124">
        <f>BN105</f>
        <v>73768.333544810797</v>
      </c>
      <c r="BP174" s="134">
        <f>CT19</f>
        <v>652782.58197478892</v>
      </c>
      <c r="BQ174" s="126"/>
      <c r="BR174" s="126"/>
      <c r="BS174" s="126"/>
      <c r="BT174" s="126"/>
      <c r="BU174" s="126"/>
      <c r="BV174" s="126"/>
      <c r="BW174" s="126"/>
      <c r="BX174" s="126"/>
      <c r="BY174" s="126"/>
      <c r="BZ174" s="144" t="e">
        <f t="shared" si="158"/>
        <v>#REF!</v>
      </c>
      <c r="CJ174" s="124">
        <f>CT105</f>
        <v>638959.99808182672</v>
      </c>
    </row>
    <row r="175" spans="1:98">
      <c r="A175" t="s">
        <v>171</v>
      </c>
      <c r="B175" s="29" t="e">
        <f>#REF!</f>
        <v>#REF!</v>
      </c>
      <c r="C175" s="30" t="e">
        <f t="shared" si="155"/>
        <v>#REF!</v>
      </c>
      <c r="D175" s="134" t="e">
        <f>AH65*B175/(B175+B177)</f>
        <v>#REF!</v>
      </c>
      <c r="E175" s="126"/>
      <c r="F175" s="126"/>
      <c r="G175" s="126"/>
      <c r="H175" s="126"/>
      <c r="I175" s="126"/>
      <c r="J175" s="126"/>
      <c r="K175" s="126"/>
      <c r="L175" s="126"/>
      <c r="M175" s="126"/>
      <c r="N175" s="144" t="e">
        <f t="shared" si="156"/>
        <v>#REF!</v>
      </c>
      <c r="X175" s="124" t="e">
        <f>AH139*C175/(C175+C177+C179)</f>
        <v>#REF!</v>
      </c>
      <c r="AJ175" s="134" t="e">
        <f>BN65*AH175/(AH175+AH177)</f>
        <v>#DIV/0!</v>
      </c>
      <c r="AK175" s="126"/>
      <c r="AL175" s="126"/>
      <c r="AM175" s="126"/>
      <c r="AN175" s="126"/>
      <c r="AO175" s="126"/>
      <c r="AP175" s="126"/>
      <c r="AQ175" s="126"/>
      <c r="AR175" s="126"/>
      <c r="AS175" s="126"/>
      <c r="AT175" s="144" t="e">
        <f t="shared" si="157"/>
        <v>#DIV/0!</v>
      </c>
      <c r="BD175" s="124" t="e">
        <f>BN139*AI175/(AI175+AI177+AI179)</f>
        <v>#DIV/0!</v>
      </c>
      <c r="BP175" s="134" t="e">
        <f>CT65*BN175/(BN175+BN177)</f>
        <v>#DIV/0!</v>
      </c>
      <c r="BQ175" s="126"/>
      <c r="BR175" s="126"/>
      <c r="BS175" s="126"/>
      <c r="BT175" s="126"/>
      <c r="BU175" s="126"/>
      <c r="BV175" s="126"/>
      <c r="BW175" s="126"/>
      <c r="BX175" s="126"/>
      <c r="BY175" s="126"/>
      <c r="BZ175" s="144" t="e">
        <f t="shared" si="158"/>
        <v>#DIV/0!</v>
      </c>
      <c r="CJ175" s="124" t="e">
        <f>CT139*BO175/(BO175+BO177+BO179)</f>
        <v>#DIV/0!</v>
      </c>
    </row>
    <row r="176" spans="1:98">
      <c r="A176" t="s">
        <v>172</v>
      </c>
      <c r="B176" s="29" t="e">
        <f>#REF!</f>
        <v>#REF!</v>
      </c>
      <c r="C176" s="30" t="e">
        <f t="shared" si="155"/>
        <v>#REF!</v>
      </c>
      <c r="D176" s="134" t="e">
        <f>AH33*B176/(B172+B176)</f>
        <v>#REF!</v>
      </c>
      <c r="E176" s="126"/>
      <c r="F176" s="126"/>
      <c r="G176" s="126"/>
      <c r="H176" s="126"/>
      <c r="I176" s="126"/>
      <c r="J176" s="126"/>
      <c r="K176" s="126"/>
      <c r="L176" s="126"/>
      <c r="M176" s="126"/>
      <c r="N176" s="144" t="e">
        <f t="shared" si="156"/>
        <v>#REF!</v>
      </c>
      <c r="X176" s="124" t="e">
        <f>AH95*B176/(B172+B176)</f>
        <v>#REF!</v>
      </c>
      <c r="AJ176" s="134" t="e">
        <f>BN33*AH176/(AH172+AH176)</f>
        <v>#DIV/0!</v>
      </c>
      <c r="AK176" s="126"/>
      <c r="AL176" s="126"/>
      <c r="AM176" s="126"/>
      <c r="AN176" s="126"/>
      <c r="AO176" s="126"/>
      <c r="AP176" s="126"/>
      <c r="AQ176" s="126"/>
      <c r="AR176" s="126"/>
      <c r="AS176" s="126"/>
      <c r="AT176" s="144" t="e">
        <f t="shared" si="157"/>
        <v>#DIV/0!</v>
      </c>
      <c r="BD176" s="124" t="e">
        <f>BN95*AH176/(AH172+AH176)</f>
        <v>#DIV/0!</v>
      </c>
      <c r="BP176" s="134" t="e">
        <f>CT33*BN176/(BN172+BN176)</f>
        <v>#DIV/0!</v>
      </c>
      <c r="BQ176" s="126"/>
      <c r="BR176" s="126"/>
      <c r="BS176" s="126"/>
      <c r="BT176" s="126"/>
      <c r="BU176" s="126"/>
      <c r="BV176" s="126"/>
      <c r="BW176" s="126"/>
      <c r="BX176" s="126"/>
      <c r="BY176" s="126"/>
      <c r="BZ176" s="144" t="e">
        <f t="shared" si="158"/>
        <v>#DIV/0!</v>
      </c>
      <c r="CJ176" s="124" t="e">
        <f>CT95*BN176/(BN172+BN176)</f>
        <v>#DIV/0!</v>
      </c>
    </row>
    <row r="177" spans="1:88">
      <c r="A177" t="s">
        <v>119</v>
      </c>
      <c r="B177" s="29" t="e">
        <f>#REF!</f>
        <v>#REF!</v>
      </c>
      <c r="C177" s="30" t="e">
        <f t="shared" si="155"/>
        <v>#REF!</v>
      </c>
      <c r="D177" s="134" t="e">
        <f>AH65*B177/(B175+B177)</f>
        <v>#REF!</v>
      </c>
      <c r="E177" s="126"/>
      <c r="F177" s="126"/>
      <c r="G177" s="126"/>
      <c r="H177" s="126"/>
      <c r="I177" s="126"/>
      <c r="J177" s="126"/>
      <c r="K177" s="126"/>
      <c r="L177" s="126"/>
      <c r="M177" s="126"/>
      <c r="N177" s="144" t="e">
        <f t="shared" si="156"/>
        <v>#REF!</v>
      </c>
      <c r="X177" s="124" t="e">
        <f>AH139*C177/(C175+C177+C179)</f>
        <v>#REF!</v>
      </c>
      <c r="AJ177" s="134" t="e">
        <f>BN65*AH177/(AH175+AH177)</f>
        <v>#DIV/0!</v>
      </c>
      <c r="AK177" s="126"/>
      <c r="AL177" s="126"/>
      <c r="AM177" s="126"/>
      <c r="AN177" s="126"/>
      <c r="AO177" s="126"/>
      <c r="AP177" s="126"/>
      <c r="AQ177" s="126"/>
      <c r="AR177" s="126"/>
      <c r="AS177" s="126"/>
      <c r="AT177" s="144" t="e">
        <f t="shared" si="157"/>
        <v>#DIV/0!</v>
      </c>
      <c r="BD177" s="124" t="e">
        <f>BN139*AI177/(AI175+AI177+AI179)</f>
        <v>#DIV/0!</v>
      </c>
      <c r="BP177" s="134" t="e">
        <f>CT65*BN177/(BN175+BN177)</f>
        <v>#DIV/0!</v>
      </c>
      <c r="BQ177" s="126"/>
      <c r="BR177" s="126"/>
      <c r="BS177" s="126"/>
      <c r="BT177" s="126"/>
      <c r="BU177" s="126"/>
      <c r="BV177" s="126"/>
      <c r="BW177" s="126"/>
      <c r="BX177" s="126"/>
      <c r="BY177" s="126"/>
      <c r="BZ177" s="144" t="e">
        <f t="shared" si="158"/>
        <v>#DIV/0!</v>
      </c>
      <c r="CJ177" s="124" t="e">
        <f>CT139*BO177/(BO175+BO177+BO179)</f>
        <v>#DIV/0!</v>
      </c>
    </row>
    <row r="178" spans="1:88">
      <c r="A178" s="24" t="s">
        <v>173</v>
      </c>
      <c r="B178" s="29" t="e">
        <f>#REF!</f>
        <v>#REF!</v>
      </c>
      <c r="C178" s="30" t="e">
        <f t="shared" si="155"/>
        <v>#REF!</v>
      </c>
      <c r="D178" s="134">
        <f>AH55</f>
        <v>4989.510785965942</v>
      </c>
      <c r="E178" s="126"/>
      <c r="F178" s="126"/>
      <c r="G178" s="126"/>
      <c r="H178" s="126"/>
      <c r="I178" s="126"/>
      <c r="J178" s="126"/>
      <c r="K178" s="126"/>
      <c r="L178" s="126"/>
      <c r="M178" s="126"/>
      <c r="N178" s="144" t="e">
        <f t="shared" si="156"/>
        <v>#REF!</v>
      </c>
      <c r="X178" s="124">
        <f>AH115</f>
        <v>23639.441075048133</v>
      </c>
      <c r="AJ178" s="134">
        <f>BN55</f>
        <v>1209.1006024516814</v>
      </c>
      <c r="AK178" s="126"/>
      <c r="AL178" s="126"/>
      <c r="AM178" s="126"/>
      <c r="AN178" s="126"/>
      <c r="AO178" s="126"/>
      <c r="AP178" s="126"/>
      <c r="AQ178" s="126"/>
      <c r="AR178" s="126"/>
      <c r="AS178" s="126"/>
      <c r="AT178" s="144" t="e">
        <f t="shared" si="157"/>
        <v>#REF!</v>
      </c>
      <c r="BD178" s="124">
        <f>BN115</f>
        <v>5707.2082643368067</v>
      </c>
      <c r="BP178" s="134">
        <f>CT55</f>
        <v>6198.6113884176229</v>
      </c>
      <c r="BQ178" s="126"/>
      <c r="BR178" s="126"/>
      <c r="BS178" s="126"/>
      <c r="BT178" s="126"/>
      <c r="BU178" s="126"/>
      <c r="BV178" s="126"/>
      <c r="BW178" s="126"/>
      <c r="BX178" s="126"/>
      <c r="BY178" s="126"/>
      <c r="BZ178" s="144" t="e">
        <f t="shared" si="158"/>
        <v>#REF!</v>
      </c>
      <c r="CJ178" s="124">
        <f>CT115</f>
        <v>29346.649339384938</v>
      </c>
    </row>
    <row r="179" spans="1:88" ht="15.75" thickBot="1">
      <c r="A179" t="s">
        <v>174</v>
      </c>
      <c r="B179" s="29"/>
      <c r="C179" s="30" t="e">
        <f t="shared" si="155"/>
        <v>#REF!</v>
      </c>
      <c r="D179" s="134">
        <f>AH74</f>
        <v>123931.50129541619</v>
      </c>
      <c r="E179" s="126"/>
      <c r="F179" s="126"/>
      <c r="G179" s="126"/>
      <c r="H179" s="126"/>
      <c r="I179" s="126"/>
      <c r="J179" s="126"/>
      <c r="K179" s="126"/>
      <c r="L179" s="126"/>
      <c r="M179" s="126"/>
      <c r="N179" s="144" t="e">
        <f>X179/$X$180</f>
        <v>#REF!</v>
      </c>
      <c r="X179" s="124" t="e">
        <f>AH139*C179/(C175+C177+C179)</f>
        <v>#REF!</v>
      </c>
      <c r="AJ179" s="134">
        <f>BN74</f>
        <v>625316.35221898253</v>
      </c>
      <c r="AK179" s="126"/>
      <c r="AL179" s="126"/>
      <c r="AM179" s="126"/>
      <c r="AN179" s="126"/>
      <c r="AO179" s="126"/>
      <c r="AP179" s="126"/>
      <c r="AQ179" s="126"/>
      <c r="AR179" s="126"/>
      <c r="AS179" s="126"/>
      <c r="AT179" s="144" t="e">
        <f>BD179/$X$180</f>
        <v>#DIV/0!</v>
      </c>
      <c r="BD179" s="124" t="e">
        <f>BN139*AI179/(AI175+AI177+AI179)</f>
        <v>#DIV/0!</v>
      </c>
      <c r="BP179" s="134">
        <f>CT74</f>
        <v>749247.85351439868</v>
      </c>
      <c r="BQ179" s="126"/>
      <c r="BR179" s="126"/>
      <c r="BS179" s="126"/>
      <c r="BT179" s="126"/>
      <c r="BU179" s="126"/>
      <c r="BV179" s="126"/>
      <c r="BW179" s="126"/>
      <c r="BX179" s="126"/>
      <c r="BY179" s="126"/>
      <c r="BZ179" s="144" t="e">
        <f>CJ179/$X$180</f>
        <v>#DIV/0!</v>
      </c>
      <c r="CJ179" s="124" t="e">
        <f>CT139*BO179/(BO175+BO177+BO179)</f>
        <v>#DIV/0!</v>
      </c>
    </row>
    <row r="180" spans="1:88" ht="15.75" thickBot="1">
      <c r="A180" s="31" t="s">
        <v>3</v>
      </c>
      <c r="B180" s="50" t="e">
        <f>SUM(B172:B178)</f>
        <v>#REF!</v>
      </c>
      <c r="C180" s="49" t="e">
        <f>SUM(C172:C179)</f>
        <v>#REF!</v>
      </c>
      <c r="D180" s="145" t="e">
        <f>SUM(D172:D179)</f>
        <v>#REF!</v>
      </c>
      <c r="E180" s="146"/>
      <c r="F180" s="146"/>
      <c r="G180" s="146"/>
      <c r="H180" s="146"/>
      <c r="I180" s="146"/>
      <c r="J180" s="146"/>
      <c r="K180" s="146"/>
      <c r="L180" s="146"/>
      <c r="M180" s="146"/>
      <c r="N180" s="147" t="e">
        <f>SUM(N172:N179)</f>
        <v>#REF!</v>
      </c>
      <c r="X180" s="124" t="e">
        <f>SUM(X172:X179)</f>
        <v>#REF!</v>
      </c>
      <c r="AJ180" s="145" t="e">
        <f>SUM(AJ172:AJ179)</f>
        <v>#DIV/0!</v>
      </c>
      <c r="AK180" s="146"/>
      <c r="AL180" s="146"/>
      <c r="AM180" s="146"/>
      <c r="AN180" s="146"/>
      <c r="AO180" s="146"/>
      <c r="AP180" s="146"/>
      <c r="AQ180" s="146"/>
      <c r="AR180" s="146"/>
      <c r="AS180" s="146"/>
      <c r="AT180" s="147" t="e">
        <f>SUM(AT172:AT179)</f>
        <v>#DIV/0!</v>
      </c>
      <c r="BD180" s="124" t="e">
        <f>SUM(BD172:BD179)</f>
        <v>#DIV/0!</v>
      </c>
      <c r="BP180" s="145" t="e">
        <f>SUM(BP172:BP179)</f>
        <v>#DIV/0!</v>
      </c>
      <c r="BQ180" s="146"/>
      <c r="BR180" s="146"/>
      <c r="BS180" s="146"/>
      <c r="BT180" s="146"/>
      <c r="BU180" s="146"/>
      <c r="BV180" s="146"/>
      <c r="BW180" s="146"/>
      <c r="BX180" s="146"/>
      <c r="BY180" s="146"/>
      <c r="BZ180" s="147" t="e">
        <f>SUM(BZ172:BZ179)</f>
        <v>#DIV/0!</v>
      </c>
      <c r="CJ180" s="124" t="e">
        <f>SUM(CJ172:CJ179)</f>
        <v>#DIV/0!</v>
      </c>
    </row>
    <row r="181" spans="1:88" ht="15.75" thickBot="1"/>
    <row r="182" spans="1:88" ht="75.75" thickBot="1">
      <c r="A182" s="53" t="s">
        <v>175</v>
      </c>
      <c r="B182" s="31">
        <v>2020</v>
      </c>
      <c r="C182" s="32" t="s">
        <v>148</v>
      </c>
      <c r="D182" s="143" t="s">
        <v>158</v>
      </c>
      <c r="E182" s="143" t="s">
        <v>149</v>
      </c>
      <c r="F182" s="143" t="s">
        <v>150</v>
      </c>
      <c r="G182" s="143" t="s">
        <v>151</v>
      </c>
      <c r="H182" s="143" t="s">
        <v>152</v>
      </c>
      <c r="I182" s="143" t="s">
        <v>153</v>
      </c>
      <c r="J182" s="143" t="s">
        <v>154</v>
      </c>
      <c r="K182" s="143" t="s">
        <v>155</v>
      </c>
      <c r="L182" s="143" t="s">
        <v>156</v>
      </c>
      <c r="M182" s="143" t="s">
        <v>157</v>
      </c>
      <c r="O182" s="143" t="s">
        <v>159</v>
      </c>
      <c r="P182" s="143" t="s">
        <v>160</v>
      </c>
      <c r="Q182" s="143" t="s">
        <v>161</v>
      </c>
      <c r="R182" s="143" t="s">
        <v>162</v>
      </c>
      <c r="S182" s="143" t="s">
        <v>163</v>
      </c>
      <c r="T182" s="143" t="s">
        <v>164</v>
      </c>
      <c r="U182" s="143" t="s">
        <v>165</v>
      </c>
      <c r="V182" s="143" t="s">
        <v>166</v>
      </c>
      <c r="W182" s="143" t="s">
        <v>167</v>
      </c>
      <c r="X182" s="143"/>
      <c r="AJ182" s="143" t="s">
        <v>158</v>
      </c>
      <c r="AK182" s="143" t="s">
        <v>149</v>
      </c>
      <c r="AL182" s="143" t="s">
        <v>150</v>
      </c>
      <c r="AM182" s="143" t="s">
        <v>151</v>
      </c>
      <c r="AN182" s="143" t="s">
        <v>152</v>
      </c>
      <c r="AO182" s="143" t="s">
        <v>153</v>
      </c>
      <c r="AP182" s="143" t="s">
        <v>154</v>
      </c>
      <c r="AQ182" s="143" t="s">
        <v>155</v>
      </c>
      <c r="AR182" s="143" t="s">
        <v>156</v>
      </c>
      <c r="AS182" s="143" t="s">
        <v>157</v>
      </c>
      <c r="AU182" s="143" t="s">
        <v>159</v>
      </c>
      <c r="AV182" s="143" t="s">
        <v>160</v>
      </c>
      <c r="AW182" s="143" t="s">
        <v>161</v>
      </c>
      <c r="AX182" s="143" t="s">
        <v>162</v>
      </c>
      <c r="AY182" s="143" t="s">
        <v>163</v>
      </c>
      <c r="AZ182" s="143" t="s">
        <v>164</v>
      </c>
      <c r="BA182" s="143" t="s">
        <v>165</v>
      </c>
      <c r="BB182" s="143" t="s">
        <v>166</v>
      </c>
      <c r="BC182" s="143" t="s">
        <v>167</v>
      </c>
      <c r="BD182" s="143"/>
      <c r="BP182" s="143" t="s">
        <v>158</v>
      </c>
      <c r="BQ182" s="143" t="s">
        <v>149</v>
      </c>
      <c r="BR182" s="143" t="s">
        <v>150</v>
      </c>
      <c r="BS182" s="143" t="s">
        <v>151</v>
      </c>
      <c r="BT182" s="143" t="s">
        <v>152</v>
      </c>
      <c r="BU182" s="143" t="s">
        <v>153</v>
      </c>
      <c r="BV182" s="143" t="s">
        <v>154</v>
      </c>
      <c r="BW182" s="143" t="s">
        <v>155</v>
      </c>
      <c r="BX182" s="143" t="s">
        <v>156</v>
      </c>
      <c r="BY182" s="143" t="s">
        <v>157</v>
      </c>
      <c r="CA182" s="143" t="s">
        <v>159</v>
      </c>
      <c r="CB182" s="143" t="s">
        <v>160</v>
      </c>
      <c r="CC182" s="143" t="s">
        <v>161</v>
      </c>
      <c r="CD182" s="143" t="s">
        <v>162</v>
      </c>
      <c r="CE182" s="143" t="s">
        <v>163</v>
      </c>
      <c r="CF182" s="143" t="s">
        <v>164</v>
      </c>
      <c r="CG182" s="143" t="s">
        <v>165</v>
      </c>
      <c r="CH182" s="143" t="s">
        <v>166</v>
      </c>
      <c r="CI182" s="143" t="s">
        <v>167</v>
      </c>
      <c r="CJ182" s="143"/>
    </row>
    <row r="183" spans="1:88">
      <c r="A183" t="s">
        <v>176</v>
      </c>
      <c r="B183" s="29" t="e">
        <f>B172+B176</f>
        <v>#REF!</v>
      </c>
      <c r="C183" s="30" t="e">
        <f t="shared" ref="C183" si="159">C172+C176</f>
        <v>#REF!</v>
      </c>
      <c r="D183" s="144" t="e">
        <f>N172+N176</f>
        <v>#REF!</v>
      </c>
      <c r="E183" s="126"/>
      <c r="F183" s="126"/>
      <c r="G183" s="126"/>
      <c r="H183" s="126"/>
      <c r="I183" s="126"/>
      <c r="J183" s="126"/>
      <c r="K183" s="126"/>
      <c r="L183" s="126"/>
      <c r="M183" s="126"/>
      <c r="AJ183" s="144" t="e">
        <f>AT172+AT176</f>
        <v>#DIV/0!</v>
      </c>
      <c r="AK183" s="126"/>
      <c r="AL183" s="126"/>
      <c r="AM183" s="126"/>
      <c r="AN183" s="126"/>
      <c r="AO183" s="126"/>
      <c r="AP183" s="126"/>
      <c r="AQ183" s="126"/>
      <c r="AR183" s="126"/>
      <c r="AS183" s="126"/>
      <c r="BP183" s="144" t="e">
        <f>BZ172+BZ176</f>
        <v>#DIV/0!</v>
      </c>
      <c r="BQ183" s="126"/>
      <c r="BR183" s="126"/>
      <c r="BS183" s="126"/>
      <c r="BT183" s="126"/>
      <c r="BU183" s="126"/>
      <c r="BV183" s="126"/>
      <c r="BW183" s="126"/>
      <c r="BX183" s="126"/>
      <c r="BY183" s="126"/>
    </row>
    <row r="184" spans="1:88">
      <c r="A184" t="s">
        <v>169</v>
      </c>
      <c r="B184" s="29" t="e">
        <f>B173</f>
        <v>#REF!</v>
      </c>
      <c r="C184" s="30" t="e">
        <f t="shared" ref="C184" si="160">C173</f>
        <v>#REF!</v>
      </c>
      <c r="D184" s="144" t="e">
        <f>N173</f>
        <v>#REF!</v>
      </c>
      <c r="E184" s="126"/>
      <c r="F184" s="126"/>
      <c r="G184" s="126"/>
      <c r="H184" s="126"/>
      <c r="I184" s="126"/>
      <c r="J184" s="126"/>
      <c r="K184" s="126"/>
      <c r="L184" s="126"/>
      <c r="M184" s="126"/>
      <c r="AJ184" s="144" t="e">
        <f>AT173</f>
        <v>#REF!</v>
      </c>
      <c r="AK184" s="126"/>
      <c r="AL184" s="126"/>
      <c r="AM184" s="126"/>
      <c r="AN184" s="126"/>
      <c r="AO184" s="126"/>
      <c r="AP184" s="126"/>
      <c r="AQ184" s="126"/>
      <c r="AR184" s="126"/>
      <c r="AS184" s="126"/>
      <c r="BP184" s="144" t="e">
        <f>BZ173</f>
        <v>#REF!</v>
      </c>
      <c r="BQ184" s="126"/>
      <c r="BR184" s="126"/>
      <c r="BS184" s="126"/>
      <c r="BT184" s="126"/>
      <c r="BU184" s="126"/>
      <c r="BV184" s="126"/>
      <c r="BW184" s="126"/>
      <c r="BX184" s="126"/>
      <c r="BY184" s="126"/>
    </row>
    <row r="185" spans="1:88">
      <c r="A185" t="s">
        <v>170</v>
      </c>
      <c r="B185" s="29" t="e">
        <f>B174</f>
        <v>#REF!</v>
      </c>
      <c r="C185" s="30" t="e">
        <f>C174</f>
        <v>#REF!</v>
      </c>
      <c r="D185" s="144" t="e">
        <f>N174</f>
        <v>#REF!</v>
      </c>
      <c r="E185" s="126"/>
      <c r="F185" s="126"/>
      <c r="G185" s="126"/>
      <c r="H185" s="126"/>
      <c r="I185" s="126"/>
      <c r="J185" s="126"/>
      <c r="K185" s="126"/>
      <c r="L185" s="126"/>
      <c r="M185" s="126"/>
      <c r="AJ185" s="144" t="e">
        <f>AT174</f>
        <v>#REF!</v>
      </c>
      <c r="AK185" s="126"/>
      <c r="AL185" s="126"/>
      <c r="AM185" s="126"/>
      <c r="AN185" s="126"/>
      <c r="AO185" s="126"/>
      <c r="AP185" s="126"/>
      <c r="AQ185" s="126"/>
      <c r="AR185" s="126"/>
      <c r="AS185" s="126"/>
      <c r="BP185" s="144" t="e">
        <f>BZ174</f>
        <v>#REF!</v>
      </c>
      <c r="BQ185" s="126"/>
      <c r="BR185" s="126"/>
      <c r="BS185" s="126"/>
      <c r="BT185" s="126"/>
      <c r="BU185" s="126"/>
      <c r="BV185" s="126"/>
      <c r="BW185" s="126"/>
      <c r="BX185" s="126"/>
      <c r="BY185" s="126"/>
    </row>
    <row r="186" spans="1:88">
      <c r="A186" s="24" t="s">
        <v>177</v>
      </c>
      <c r="B186" s="29" t="e">
        <f>#REF!</f>
        <v>#REF!</v>
      </c>
      <c r="C186" s="30" t="e">
        <f>(AH65*(#REF!-'Yearly HC Ethylene'!C178)/(SUM('Yearly HC Ethylene'!C177:C178,C175))+'Yearly HC Ethylene'!AH55)/'Yearly HC Ethylene'!AH84</f>
        <v>#REF!</v>
      </c>
      <c r="D186" s="144" t="e">
        <f>((AH139-AH74)*(#REF!-'Yearly HC Ethylene'!N178)/(SUM('Yearly HC Ethylene'!N177:N178,N175))+'Yearly HC Ethylene'!AH115)/('Yearly HC Ethylene'!AH148-AH74)</f>
        <v>#REF!</v>
      </c>
      <c r="E186" s="126"/>
      <c r="F186" s="126"/>
      <c r="G186" s="126"/>
      <c r="H186" s="126"/>
      <c r="I186" s="126"/>
      <c r="J186" s="126"/>
      <c r="K186" s="126"/>
      <c r="L186" s="126"/>
      <c r="M186" s="126"/>
      <c r="AJ186" s="144" t="e">
        <f>((BN139-BN74)*(#REF!-'Yearly HC Ethylene'!AT178)/(SUM('Yearly HC Ethylene'!AT177:AT178,AT175))+'Yearly HC Ethylene'!BN115)/('Yearly HC Ethylene'!BN148-BN74)</f>
        <v>#REF!</v>
      </c>
      <c r="AK186" s="126"/>
      <c r="AL186" s="126"/>
      <c r="AM186" s="126"/>
      <c r="AN186" s="126"/>
      <c r="AO186" s="126"/>
      <c r="AP186" s="126"/>
      <c r="AQ186" s="126"/>
      <c r="AR186" s="126"/>
      <c r="AS186" s="126"/>
      <c r="BP186" s="144" t="e">
        <f>((CT139-CT74)*(#REF!-'Yearly HC Ethylene'!BZ178)/(SUM('Yearly HC Ethylene'!BZ177:BZ178,BZ175))+'Yearly HC Ethylene'!CT115)/('Yearly HC Ethylene'!CT148-CT74)</f>
        <v>#REF!</v>
      </c>
      <c r="BQ186" s="126"/>
      <c r="BR186" s="126"/>
      <c r="BS186" s="126"/>
      <c r="BT186" s="126"/>
      <c r="BU186" s="126"/>
      <c r="BV186" s="126"/>
      <c r="BW186" s="126"/>
      <c r="BX186" s="126"/>
      <c r="BY186" s="126"/>
    </row>
    <row r="187" spans="1:88">
      <c r="A187" t="s">
        <v>171</v>
      </c>
      <c r="B187" s="29" t="e">
        <f>B175</f>
        <v>#REF!</v>
      </c>
      <c r="C187" s="30" t="e">
        <f>C175</f>
        <v>#REF!</v>
      </c>
      <c r="D187" s="144" t="e">
        <f>N175</f>
        <v>#REF!</v>
      </c>
      <c r="E187" s="126"/>
      <c r="F187" s="126"/>
      <c r="G187" s="126"/>
      <c r="H187" s="126"/>
      <c r="I187" s="126"/>
      <c r="J187" s="126"/>
      <c r="K187" s="126"/>
      <c r="L187" s="126"/>
      <c r="M187" s="126"/>
      <c r="AJ187" s="144" t="e">
        <f>AT175</f>
        <v>#DIV/0!</v>
      </c>
      <c r="AK187" s="126"/>
      <c r="AL187" s="126"/>
      <c r="AM187" s="126"/>
      <c r="AN187" s="126"/>
      <c r="AO187" s="126"/>
      <c r="AP187" s="126"/>
      <c r="AQ187" s="126"/>
      <c r="AR187" s="126"/>
      <c r="AS187" s="126"/>
      <c r="BP187" s="144" t="e">
        <f>BZ175</f>
        <v>#DIV/0!</v>
      </c>
      <c r="BQ187" s="126"/>
      <c r="BR187" s="126"/>
      <c r="BS187" s="126"/>
      <c r="BT187" s="126"/>
      <c r="BU187" s="126"/>
      <c r="BV187" s="126"/>
      <c r="BW187" s="126"/>
      <c r="BX187" s="126"/>
      <c r="BY187" s="126"/>
    </row>
    <row r="188" spans="1:88">
      <c r="A188" t="s">
        <v>119</v>
      </c>
      <c r="B188" s="29" t="e">
        <f>B177+B178-B186</f>
        <v>#REF!</v>
      </c>
      <c r="C188" s="30" t="e">
        <f>C177+C178-C186</f>
        <v>#REF!</v>
      </c>
      <c r="D188" s="144" t="e">
        <f>N177+N178-D186</f>
        <v>#REF!</v>
      </c>
      <c r="E188" s="126"/>
      <c r="F188" s="126"/>
      <c r="G188" s="126"/>
      <c r="H188" s="126"/>
      <c r="I188" s="126"/>
      <c r="J188" s="126"/>
      <c r="K188" s="126"/>
      <c r="L188" s="126"/>
      <c r="M188" s="126"/>
      <c r="AJ188" s="144" t="e">
        <f>AT177+AT178-AJ186</f>
        <v>#DIV/0!</v>
      </c>
      <c r="AK188" s="126"/>
      <c r="AL188" s="126"/>
      <c r="AM188" s="126"/>
      <c r="AN188" s="126"/>
      <c r="AO188" s="126"/>
      <c r="AP188" s="126"/>
      <c r="AQ188" s="126"/>
      <c r="AR188" s="126"/>
      <c r="AS188" s="126"/>
      <c r="BP188" s="144" t="e">
        <f>BZ177+BZ178-BP186</f>
        <v>#DIV/0!</v>
      </c>
      <c r="BQ188" s="126"/>
      <c r="BR188" s="126"/>
      <c r="BS188" s="126"/>
      <c r="BT188" s="126"/>
      <c r="BU188" s="126"/>
      <c r="BV188" s="126"/>
      <c r="BW188" s="126"/>
      <c r="BX188" s="126"/>
      <c r="BY188" s="126"/>
    </row>
    <row r="189" spans="1:88" ht="15.75" thickBot="1">
      <c r="A189" t="s">
        <v>174</v>
      </c>
      <c r="B189" s="29">
        <f>B179</f>
        <v>0</v>
      </c>
      <c r="C189" s="30" t="e">
        <f t="shared" ref="C189" si="161">C179</f>
        <v>#REF!</v>
      </c>
      <c r="D189" s="144" t="e">
        <f>N179</f>
        <v>#REF!</v>
      </c>
      <c r="E189" s="126"/>
      <c r="F189" s="126"/>
      <c r="G189" s="126"/>
      <c r="H189" s="126"/>
      <c r="I189" s="126"/>
      <c r="J189" s="126"/>
      <c r="K189" s="126"/>
      <c r="L189" s="126"/>
      <c r="M189" s="126"/>
      <c r="AJ189" s="144" t="e">
        <f>AT179</f>
        <v>#DIV/0!</v>
      </c>
      <c r="AK189" s="126"/>
      <c r="AL189" s="126"/>
      <c r="AM189" s="126"/>
      <c r="AN189" s="126"/>
      <c r="AO189" s="126"/>
      <c r="AP189" s="126"/>
      <c r="AQ189" s="126"/>
      <c r="AR189" s="126"/>
      <c r="AS189" s="126"/>
      <c r="BP189" s="144" t="e">
        <f>BZ179</f>
        <v>#DIV/0!</v>
      </c>
      <c r="BQ189" s="126"/>
      <c r="BR189" s="126"/>
      <c r="BS189" s="126"/>
      <c r="BT189" s="126"/>
      <c r="BU189" s="126"/>
      <c r="BV189" s="126"/>
      <c r="BW189" s="126"/>
      <c r="BX189" s="126"/>
      <c r="BY189" s="126"/>
    </row>
    <row r="190" spans="1:88" ht="15.75" thickBot="1">
      <c r="A190" s="31" t="s">
        <v>3</v>
      </c>
      <c r="B190" s="54" t="e">
        <f>SUM(B183:B189)</f>
        <v>#REF!</v>
      </c>
      <c r="C190" s="55" t="e">
        <f>SUM(C183:C189)</f>
        <v>#REF!</v>
      </c>
      <c r="D190" s="147" t="e">
        <f>SUM(D183:D189)</f>
        <v>#REF!</v>
      </c>
      <c r="E190" s="146"/>
      <c r="F190" s="146"/>
      <c r="G190" s="146"/>
      <c r="H190" s="146"/>
      <c r="I190" s="146"/>
      <c r="J190" s="146"/>
      <c r="K190" s="146"/>
      <c r="L190" s="146"/>
      <c r="M190" s="146"/>
      <c r="AJ190" s="147" t="e">
        <f>SUM(AJ183:AJ189)</f>
        <v>#DIV/0!</v>
      </c>
      <c r="AK190" s="146"/>
      <c r="AL190" s="146"/>
      <c r="AM190" s="146"/>
      <c r="AN190" s="146"/>
      <c r="AO190" s="146"/>
      <c r="AP190" s="146"/>
      <c r="AQ190" s="146"/>
      <c r="AR190" s="146"/>
      <c r="AS190" s="146"/>
      <c r="BP190" s="147" t="e">
        <f>SUM(BP183:BP189)</f>
        <v>#DIV/0!</v>
      </c>
      <c r="BQ190" s="146"/>
      <c r="BR190" s="146"/>
      <c r="BS190" s="146"/>
      <c r="BT190" s="146"/>
      <c r="BU190" s="146"/>
      <c r="BV190" s="146"/>
      <c r="BW190" s="146"/>
      <c r="BX190" s="146"/>
      <c r="BY190" s="146"/>
    </row>
    <row r="191" spans="1:88" ht="15.75" thickBot="1"/>
    <row r="192" spans="1:88" ht="45.75" thickBot="1">
      <c r="A192" s="53" t="s">
        <v>178</v>
      </c>
      <c r="B192" s="57">
        <v>2020</v>
      </c>
      <c r="C192" s="32" t="s">
        <v>179</v>
      </c>
      <c r="D192" s="143" t="s">
        <v>148</v>
      </c>
      <c r="E192" s="146"/>
      <c r="F192" s="146"/>
      <c r="G192" s="146"/>
      <c r="H192" s="146"/>
      <c r="I192" s="146"/>
      <c r="J192" s="146"/>
      <c r="K192" s="146"/>
      <c r="L192" s="146"/>
      <c r="M192" s="146"/>
      <c r="N192" s="148" t="s">
        <v>158</v>
      </c>
      <c r="AJ192" s="143" t="s">
        <v>148</v>
      </c>
      <c r="AK192" s="146"/>
      <c r="AL192" s="146"/>
      <c r="AM192" s="146"/>
      <c r="AN192" s="146"/>
      <c r="AO192" s="146"/>
      <c r="AP192" s="146"/>
      <c r="AQ192" s="146"/>
      <c r="AR192" s="146"/>
      <c r="AS192" s="146"/>
      <c r="AT192" s="148" t="s">
        <v>158</v>
      </c>
      <c r="BP192" s="143" t="s">
        <v>148</v>
      </c>
      <c r="BQ192" s="146"/>
      <c r="BR192" s="146"/>
      <c r="BS192" s="146"/>
      <c r="BT192" s="146"/>
      <c r="BU192" s="146"/>
      <c r="BV192" s="146"/>
      <c r="BW192" s="146"/>
      <c r="BX192" s="146"/>
      <c r="BY192" s="146"/>
      <c r="BZ192" s="148" t="s">
        <v>158</v>
      </c>
    </row>
    <row r="193" spans="1:78">
      <c r="A193" t="s">
        <v>174</v>
      </c>
      <c r="B193" s="29">
        <f>B189</f>
        <v>0</v>
      </c>
      <c r="C193" s="29">
        <f>0</f>
        <v>0</v>
      </c>
      <c r="D193" s="149" t="e">
        <f>C189</f>
        <v>#REF!</v>
      </c>
      <c r="N193" s="144" t="e">
        <f>D189</f>
        <v>#REF!</v>
      </c>
      <c r="AJ193" s="149">
        <f>AI189</f>
        <v>0</v>
      </c>
      <c r="AT193" s="144" t="e">
        <f>AJ189</f>
        <v>#DIV/0!</v>
      </c>
      <c r="BP193" s="149">
        <f>BO189</f>
        <v>0</v>
      </c>
      <c r="BZ193" s="144" t="e">
        <f>BP189</f>
        <v>#DIV/0!</v>
      </c>
    </row>
    <row r="194" spans="1:78">
      <c r="A194" t="s">
        <v>119</v>
      </c>
      <c r="B194" s="29" t="e">
        <f>B188</f>
        <v>#REF!</v>
      </c>
      <c r="C194" s="29" t="e">
        <f>#REF!+#REF!-C196</f>
        <v>#REF!</v>
      </c>
      <c r="D194" s="149" t="e">
        <f>C188</f>
        <v>#REF!</v>
      </c>
      <c r="N194" s="144" t="e">
        <f>D188</f>
        <v>#REF!</v>
      </c>
      <c r="AJ194" s="149">
        <f>AI188</f>
        <v>0</v>
      </c>
      <c r="AT194" s="144" t="e">
        <f>AJ188</f>
        <v>#DIV/0!</v>
      </c>
      <c r="BP194" s="149">
        <f>BO188</f>
        <v>0</v>
      </c>
      <c r="BZ194" s="144" t="e">
        <f>BP188</f>
        <v>#DIV/0!</v>
      </c>
    </row>
    <row r="195" spans="1:78">
      <c r="A195" t="s">
        <v>171</v>
      </c>
      <c r="B195" s="29" t="e">
        <f>B187</f>
        <v>#REF!</v>
      </c>
      <c r="C195" s="29" t="e">
        <f>#REF!</f>
        <v>#REF!</v>
      </c>
      <c r="D195" s="149" t="e">
        <f>C187</f>
        <v>#REF!</v>
      </c>
      <c r="N195" s="144" t="e">
        <f>D187</f>
        <v>#REF!</v>
      </c>
      <c r="AJ195" s="149">
        <f>AI187</f>
        <v>0</v>
      </c>
      <c r="AT195" s="144" t="e">
        <f>AJ187</f>
        <v>#DIV/0!</v>
      </c>
      <c r="BP195" s="149">
        <f>BO187</f>
        <v>0</v>
      </c>
      <c r="BZ195" s="144" t="e">
        <f>BP187</f>
        <v>#DIV/0!</v>
      </c>
    </row>
    <row r="196" spans="1:78">
      <c r="A196" s="24" t="s">
        <v>177</v>
      </c>
      <c r="B196" s="29" t="e">
        <f>B186</f>
        <v>#REF!</v>
      </c>
      <c r="C196" s="29" t="e">
        <f>(#REF!*(#REF!-#REF!)/(#REF!)+#REF!)/#REF!</f>
        <v>#REF!</v>
      </c>
      <c r="D196" s="149" t="e">
        <f>C186</f>
        <v>#REF!</v>
      </c>
      <c r="N196" s="144" t="e">
        <f>D186</f>
        <v>#REF!</v>
      </c>
      <c r="AJ196" s="149">
        <f>AI186</f>
        <v>0</v>
      </c>
      <c r="AT196" s="144" t="e">
        <f>AJ186</f>
        <v>#REF!</v>
      </c>
      <c r="BP196" s="149">
        <f>BO186</f>
        <v>0</v>
      </c>
      <c r="BZ196" s="144" t="e">
        <f>BP186</f>
        <v>#REF!</v>
      </c>
    </row>
    <row r="197" spans="1:78">
      <c r="A197" t="s">
        <v>170</v>
      </c>
      <c r="B197" s="29" t="e">
        <f>B185</f>
        <v>#REF!</v>
      </c>
      <c r="C197" s="29" t="e">
        <f>#REF!</f>
        <v>#REF!</v>
      </c>
      <c r="D197" s="149" t="e">
        <f>C185</f>
        <v>#REF!</v>
      </c>
      <c r="N197" s="144" t="e">
        <f>D185</f>
        <v>#REF!</v>
      </c>
      <c r="AJ197" s="149">
        <f>AI185</f>
        <v>0</v>
      </c>
      <c r="AT197" s="144" t="e">
        <f>AJ185</f>
        <v>#REF!</v>
      </c>
      <c r="BP197" s="149">
        <f>BO185</f>
        <v>0</v>
      </c>
      <c r="BZ197" s="144" t="e">
        <f>BP185</f>
        <v>#REF!</v>
      </c>
    </row>
    <row r="198" spans="1:78">
      <c r="A198" t="s">
        <v>169</v>
      </c>
      <c r="B198" s="29" t="e">
        <f>B184</f>
        <v>#REF!</v>
      </c>
      <c r="C198" s="29" t="e">
        <f>#REF!</f>
        <v>#REF!</v>
      </c>
      <c r="D198" s="149" t="e">
        <f>C184</f>
        <v>#REF!</v>
      </c>
      <c r="N198" s="144" t="e">
        <f>D184</f>
        <v>#REF!</v>
      </c>
      <c r="AJ198" s="149">
        <f>AI184</f>
        <v>0</v>
      </c>
      <c r="AT198" s="144" t="e">
        <f>AJ184</f>
        <v>#REF!</v>
      </c>
      <c r="BP198" s="149">
        <f>BO184</f>
        <v>0</v>
      </c>
      <c r="BZ198" s="144" t="e">
        <f>BP184</f>
        <v>#REF!</v>
      </c>
    </row>
    <row r="199" spans="1:78" ht="15.75" thickBot="1">
      <c r="A199" t="s">
        <v>176</v>
      </c>
      <c r="B199" s="29" t="e">
        <f>B183</f>
        <v>#REF!</v>
      </c>
      <c r="C199" s="29" t="e">
        <f>#REF!+#REF!</f>
        <v>#REF!</v>
      </c>
      <c r="D199" s="149" t="e">
        <f>C183</f>
        <v>#REF!</v>
      </c>
      <c r="N199" s="144" t="e">
        <f>D183</f>
        <v>#REF!</v>
      </c>
      <c r="AJ199" s="149">
        <f>AI183</f>
        <v>0</v>
      </c>
      <c r="AT199" s="144" t="e">
        <f>AJ183</f>
        <v>#DIV/0!</v>
      </c>
      <c r="BP199" s="149">
        <f>BO183</f>
        <v>0</v>
      </c>
      <c r="BZ199" s="144" t="e">
        <f>BP183</f>
        <v>#DIV/0!</v>
      </c>
    </row>
    <row r="200" spans="1:78" ht="15.75" thickBot="1">
      <c r="A200" s="31" t="s">
        <v>3</v>
      </c>
      <c r="B200" s="54" t="e">
        <f>SUM(B193:B199)</f>
        <v>#REF!</v>
      </c>
      <c r="C200" s="54" t="e">
        <f>SUM(C193:C199)</f>
        <v>#REF!</v>
      </c>
      <c r="D200" s="150" t="e">
        <f>SUM(D193:D199)</f>
        <v>#REF!</v>
      </c>
      <c r="N200" s="147" t="e">
        <f>SUM(N193:N199)</f>
        <v>#REF!</v>
      </c>
      <c r="AJ200" s="150">
        <f>SUM(AJ193:AJ199)</f>
        <v>0</v>
      </c>
      <c r="AT200" s="147" t="e">
        <f>SUM(AT193:AT199)</f>
        <v>#DIV/0!</v>
      </c>
      <c r="BP200" s="150">
        <f>SUM(BP193:BP199)</f>
        <v>0</v>
      </c>
      <c r="BZ200" s="147" t="e">
        <f>SUM(BZ193:BZ199)</f>
        <v>#DIV/0!</v>
      </c>
    </row>
    <row r="201" spans="1:78" ht="15.75" thickBot="1"/>
    <row r="202" spans="1:78" ht="45.75" thickBot="1">
      <c r="A202" s="53" t="s">
        <v>178</v>
      </c>
      <c r="B202" s="57">
        <v>2020</v>
      </c>
      <c r="C202" s="32" t="s">
        <v>179</v>
      </c>
      <c r="D202" s="143" t="s">
        <v>148</v>
      </c>
      <c r="E202" s="146"/>
      <c r="F202" s="146"/>
      <c r="G202" s="146"/>
      <c r="H202" s="146"/>
      <c r="I202" s="146"/>
      <c r="J202" s="146"/>
      <c r="K202" s="146"/>
      <c r="L202" s="146"/>
      <c r="M202" s="146"/>
      <c r="N202" s="148" t="s">
        <v>158</v>
      </c>
      <c r="AJ202" s="143" t="s">
        <v>148</v>
      </c>
      <c r="AK202" s="146"/>
      <c r="AL202" s="146"/>
      <c r="AM202" s="146"/>
      <c r="AN202" s="146"/>
      <c r="AO202" s="146"/>
      <c r="AP202" s="146"/>
      <c r="AQ202" s="146"/>
      <c r="AR202" s="146"/>
      <c r="AS202" s="146"/>
      <c r="AT202" s="148" t="s">
        <v>158</v>
      </c>
      <c r="BP202" s="143" t="s">
        <v>148</v>
      </c>
      <c r="BQ202" s="146"/>
      <c r="BR202" s="146"/>
      <c r="BS202" s="146"/>
      <c r="BT202" s="146"/>
      <c r="BU202" s="146"/>
      <c r="BV202" s="146"/>
      <c r="BW202" s="146"/>
      <c r="BX202" s="146"/>
      <c r="BY202" s="146"/>
      <c r="BZ202" s="148" t="s">
        <v>158</v>
      </c>
    </row>
    <row r="203" spans="1:78">
      <c r="A203" t="s">
        <v>174</v>
      </c>
      <c r="B203" s="59">
        <f>$D$4*B193</f>
        <v>0</v>
      </c>
      <c r="C203" s="59">
        <f>$AH$4*C193</f>
        <v>0</v>
      </c>
      <c r="D203" s="149"/>
      <c r="N203" s="144"/>
      <c r="AJ203" s="149"/>
      <c r="AT203" s="144"/>
      <c r="BP203" s="149"/>
      <c r="BZ203" s="144"/>
    </row>
    <row r="204" spans="1:78">
      <c r="A204" t="s">
        <v>119</v>
      </c>
      <c r="B204" s="59" t="e">
        <f>$D$4*B194</f>
        <v>#REF!</v>
      </c>
      <c r="C204" s="59" t="e">
        <f t="shared" ref="C204:C209" si="162">$AH$4*C194</f>
        <v>#REF!</v>
      </c>
      <c r="D204" s="149"/>
      <c r="N204" s="144"/>
      <c r="AJ204" s="149"/>
      <c r="AT204" s="144"/>
      <c r="BP204" s="149"/>
      <c r="BZ204" s="144"/>
    </row>
    <row r="205" spans="1:78">
      <c r="A205" t="s">
        <v>171</v>
      </c>
      <c r="B205" s="59" t="e">
        <f t="shared" ref="B205:B209" si="163">$D$4*B195</f>
        <v>#REF!</v>
      </c>
      <c r="C205" s="59" t="e">
        <f t="shared" si="162"/>
        <v>#REF!</v>
      </c>
      <c r="D205" s="149"/>
      <c r="N205" s="144"/>
      <c r="AJ205" s="149"/>
      <c r="AT205" s="144"/>
      <c r="BP205" s="149"/>
      <c r="BZ205" s="144"/>
    </row>
    <row r="206" spans="1:78">
      <c r="A206" s="24" t="s">
        <v>177</v>
      </c>
      <c r="B206" s="59" t="e">
        <f t="shared" si="163"/>
        <v>#REF!</v>
      </c>
      <c r="C206" s="59" t="e">
        <f t="shared" si="162"/>
        <v>#REF!</v>
      </c>
      <c r="D206" s="149"/>
      <c r="N206" s="144"/>
      <c r="AJ206" s="149"/>
      <c r="AT206" s="144"/>
      <c r="BP206" s="149"/>
      <c r="BZ206" s="144"/>
    </row>
    <row r="207" spans="1:78">
      <c r="A207" t="s">
        <v>170</v>
      </c>
      <c r="B207" s="59" t="e">
        <f t="shared" si="163"/>
        <v>#REF!</v>
      </c>
      <c r="C207" s="59" t="e">
        <f t="shared" si="162"/>
        <v>#REF!</v>
      </c>
      <c r="D207" s="149"/>
      <c r="N207" s="144"/>
      <c r="AJ207" s="149"/>
      <c r="AT207" s="144"/>
      <c r="BP207" s="149"/>
      <c r="BZ207" s="144"/>
    </row>
    <row r="208" spans="1:78">
      <c r="A208" t="s">
        <v>169</v>
      </c>
      <c r="B208" s="59" t="e">
        <f t="shared" si="163"/>
        <v>#REF!</v>
      </c>
      <c r="C208" s="59" t="e">
        <f t="shared" si="162"/>
        <v>#REF!</v>
      </c>
      <c r="D208" s="149"/>
      <c r="N208" s="144"/>
      <c r="AJ208" s="149"/>
      <c r="AT208" s="144"/>
      <c r="BP208" s="149"/>
      <c r="BZ208" s="144"/>
    </row>
    <row r="209" spans="1:99" ht="15.75" thickBot="1">
      <c r="A209" t="s">
        <v>176</v>
      </c>
      <c r="B209" s="59" t="e">
        <f t="shared" si="163"/>
        <v>#REF!</v>
      </c>
      <c r="C209" s="59" t="e">
        <f t="shared" si="162"/>
        <v>#REF!</v>
      </c>
      <c r="D209" s="149"/>
      <c r="N209" s="144"/>
      <c r="AJ209" s="149"/>
      <c r="AT209" s="144"/>
      <c r="BP209" s="149"/>
      <c r="BZ209" s="144"/>
    </row>
    <row r="210" spans="1:99" ht="15.75" thickBot="1">
      <c r="A210" s="31" t="s">
        <v>3</v>
      </c>
      <c r="B210" s="60" t="e">
        <f>SUM(B203:B209)</f>
        <v>#REF!</v>
      </c>
      <c r="C210" s="60" t="e">
        <f>SUM(C203:C209)</f>
        <v>#REF!</v>
      </c>
      <c r="D210" s="150"/>
      <c r="N210" s="147"/>
      <c r="AJ210" s="150"/>
      <c r="AT210" s="147"/>
      <c r="BP210" s="150"/>
      <c r="BZ210" s="147"/>
    </row>
    <row r="212" spans="1:99">
      <c r="A212" s="1" t="s">
        <v>180</v>
      </c>
      <c r="D212" s="123">
        <v>2020</v>
      </c>
      <c r="E212" s="123">
        <f>D212+1</f>
        <v>2021</v>
      </c>
      <c r="F212" s="123">
        <f t="shared" ref="F212" si="164">E212+1</f>
        <v>2022</v>
      </c>
      <c r="G212" s="123">
        <f t="shared" ref="G212" si="165">F212+1</f>
        <v>2023</v>
      </c>
      <c r="H212" s="123">
        <f t="shared" ref="H212" si="166">G212+1</f>
        <v>2024</v>
      </c>
      <c r="I212" s="123">
        <f t="shared" ref="I212" si="167">H212+1</f>
        <v>2025</v>
      </c>
      <c r="J212" s="123">
        <f t="shared" ref="J212" si="168">I212+1</f>
        <v>2026</v>
      </c>
      <c r="K212" s="123">
        <f t="shared" ref="K212" si="169">J212+1</f>
        <v>2027</v>
      </c>
      <c r="L212" s="123">
        <f t="shared" ref="L212" si="170">K212+1</f>
        <v>2028</v>
      </c>
      <c r="M212" s="123">
        <f t="shared" ref="M212" si="171">L212+1</f>
        <v>2029</v>
      </c>
      <c r="N212" s="123">
        <f t="shared" ref="N212" si="172">M212+1</f>
        <v>2030</v>
      </c>
      <c r="O212" s="123">
        <f t="shared" ref="O212" si="173">N212+1</f>
        <v>2031</v>
      </c>
      <c r="P212" s="123">
        <f t="shared" ref="P212" si="174">O212+1</f>
        <v>2032</v>
      </c>
      <c r="Q212" s="123">
        <f t="shared" ref="Q212" si="175">P212+1</f>
        <v>2033</v>
      </c>
      <c r="R212" s="123">
        <f>Q212+1</f>
        <v>2034</v>
      </c>
      <c r="S212" s="123">
        <f t="shared" ref="S212" si="176">R212+1</f>
        <v>2035</v>
      </c>
      <c r="T212" s="123">
        <f t="shared" ref="T212" si="177">S212+1</f>
        <v>2036</v>
      </c>
      <c r="U212" s="123">
        <f t="shared" ref="U212" si="178">T212+1</f>
        <v>2037</v>
      </c>
      <c r="V212" s="123">
        <f t="shared" ref="V212" si="179">U212+1</f>
        <v>2038</v>
      </c>
      <c r="W212" s="123">
        <f t="shared" ref="W212" si="180">V212+1</f>
        <v>2039</v>
      </c>
      <c r="X212" s="123">
        <f t="shared" ref="X212" si="181">W212+1</f>
        <v>2040</v>
      </c>
      <c r="Y212" s="123">
        <f t="shared" ref="Y212" si="182">X212+1</f>
        <v>2041</v>
      </c>
      <c r="Z212" s="123">
        <f t="shared" ref="Z212" si="183">Y212+1</f>
        <v>2042</v>
      </c>
      <c r="AA212" s="123">
        <f t="shared" ref="AA212" si="184">Z212+1</f>
        <v>2043</v>
      </c>
      <c r="AB212" s="123">
        <f t="shared" ref="AB212" si="185">AA212+1</f>
        <v>2044</v>
      </c>
      <c r="AC212" s="123">
        <f>AB212+1</f>
        <v>2045</v>
      </c>
      <c r="AD212" s="123">
        <f t="shared" ref="AD212" si="186">AC212+1</f>
        <v>2046</v>
      </c>
      <c r="AE212" s="123">
        <f t="shared" ref="AE212" si="187">AD212+1</f>
        <v>2047</v>
      </c>
      <c r="AF212" s="123">
        <f t="shared" ref="AF212" si="188">AE212+1</f>
        <v>2048</v>
      </c>
      <c r="AG212" s="123">
        <f>AF212+1</f>
        <v>2049</v>
      </c>
      <c r="AH212" s="123">
        <f t="shared" ref="AH212" si="189">AG212+1</f>
        <v>2050</v>
      </c>
      <c r="AJ212" s="123">
        <v>2020</v>
      </c>
      <c r="AK212" s="123">
        <f>AJ212+1</f>
        <v>2021</v>
      </c>
      <c r="AL212" s="123">
        <f t="shared" ref="AL212" si="190">AK212+1</f>
        <v>2022</v>
      </c>
      <c r="AM212" s="123">
        <f t="shared" ref="AM212" si="191">AL212+1</f>
        <v>2023</v>
      </c>
      <c r="AN212" s="123">
        <f t="shared" ref="AN212" si="192">AM212+1</f>
        <v>2024</v>
      </c>
      <c r="AO212" s="123">
        <f t="shared" ref="AO212" si="193">AN212+1</f>
        <v>2025</v>
      </c>
      <c r="AP212" s="123">
        <f t="shared" ref="AP212" si="194">AO212+1</f>
        <v>2026</v>
      </c>
      <c r="AQ212" s="123">
        <f t="shared" ref="AQ212" si="195">AP212+1</f>
        <v>2027</v>
      </c>
      <c r="AR212" s="123">
        <f t="shared" ref="AR212" si="196">AQ212+1</f>
        <v>2028</v>
      </c>
      <c r="AS212" s="123">
        <f t="shared" ref="AS212" si="197">AR212+1</f>
        <v>2029</v>
      </c>
      <c r="AT212" s="123">
        <f t="shared" ref="AT212" si="198">AS212+1</f>
        <v>2030</v>
      </c>
      <c r="AU212" s="123">
        <f t="shared" ref="AU212" si="199">AT212+1</f>
        <v>2031</v>
      </c>
      <c r="AV212" s="123">
        <f t="shared" ref="AV212" si="200">AU212+1</f>
        <v>2032</v>
      </c>
      <c r="AW212" s="123">
        <f t="shared" ref="AW212" si="201">AV212+1</f>
        <v>2033</v>
      </c>
      <c r="AX212" s="123">
        <f>AW212+1</f>
        <v>2034</v>
      </c>
      <c r="AY212" s="123">
        <f t="shared" ref="AY212" si="202">AX212+1</f>
        <v>2035</v>
      </c>
      <c r="AZ212" s="123">
        <f t="shared" ref="AZ212" si="203">AY212+1</f>
        <v>2036</v>
      </c>
      <c r="BA212" s="123">
        <f t="shared" ref="BA212" si="204">AZ212+1</f>
        <v>2037</v>
      </c>
      <c r="BB212" s="123">
        <f t="shared" ref="BB212" si="205">BA212+1</f>
        <v>2038</v>
      </c>
      <c r="BC212" s="123">
        <f t="shared" ref="BC212" si="206">BB212+1</f>
        <v>2039</v>
      </c>
      <c r="BD212" s="123">
        <f t="shared" ref="BD212" si="207">BC212+1</f>
        <v>2040</v>
      </c>
      <c r="BE212" s="123">
        <f t="shared" ref="BE212" si="208">BD212+1</f>
        <v>2041</v>
      </c>
      <c r="BF212" s="123">
        <f t="shared" ref="BF212" si="209">BE212+1</f>
        <v>2042</v>
      </c>
      <c r="BG212" s="123">
        <f t="shared" ref="BG212" si="210">BF212+1</f>
        <v>2043</v>
      </c>
      <c r="BH212" s="123">
        <f t="shared" ref="BH212" si="211">BG212+1</f>
        <v>2044</v>
      </c>
      <c r="BI212" s="123">
        <f>BH212+1</f>
        <v>2045</v>
      </c>
      <c r="BJ212" s="123">
        <f t="shared" ref="BJ212" si="212">BI212+1</f>
        <v>2046</v>
      </c>
      <c r="BK212" s="123">
        <f t="shared" ref="BK212" si="213">BJ212+1</f>
        <v>2047</v>
      </c>
      <c r="BL212" s="123">
        <f t="shared" ref="BL212" si="214">BK212+1</f>
        <v>2048</v>
      </c>
      <c r="BM212" s="123">
        <f>BL212+1</f>
        <v>2049</v>
      </c>
      <c r="BN212" s="123">
        <f t="shared" ref="BN212" si="215">BM212+1</f>
        <v>2050</v>
      </c>
      <c r="BP212" s="123">
        <v>2020</v>
      </c>
      <c r="BQ212" s="123">
        <f>BP212+1</f>
        <v>2021</v>
      </c>
      <c r="BR212" s="123">
        <f t="shared" ref="BR212" si="216">BQ212+1</f>
        <v>2022</v>
      </c>
      <c r="BS212" s="123">
        <f t="shared" ref="BS212" si="217">BR212+1</f>
        <v>2023</v>
      </c>
      <c r="BT212" s="123">
        <f t="shared" ref="BT212" si="218">BS212+1</f>
        <v>2024</v>
      </c>
      <c r="BU212" s="123">
        <f t="shared" ref="BU212" si="219">BT212+1</f>
        <v>2025</v>
      </c>
      <c r="BV212" s="123">
        <f t="shared" ref="BV212" si="220">BU212+1</f>
        <v>2026</v>
      </c>
      <c r="BW212" s="123">
        <f t="shared" ref="BW212" si="221">BV212+1</f>
        <v>2027</v>
      </c>
      <c r="BX212" s="123">
        <f t="shared" ref="BX212" si="222">BW212+1</f>
        <v>2028</v>
      </c>
      <c r="BY212" s="123">
        <f t="shared" ref="BY212" si="223">BX212+1</f>
        <v>2029</v>
      </c>
      <c r="BZ212" s="123">
        <f t="shared" ref="BZ212" si="224">BY212+1</f>
        <v>2030</v>
      </c>
      <c r="CA212" s="123">
        <f t="shared" ref="CA212" si="225">BZ212+1</f>
        <v>2031</v>
      </c>
      <c r="CB212" s="123">
        <f t="shared" ref="CB212" si="226">CA212+1</f>
        <v>2032</v>
      </c>
      <c r="CC212" s="123">
        <f t="shared" ref="CC212" si="227">CB212+1</f>
        <v>2033</v>
      </c>
      <c r="CD212" s="123">
        <f>CC212+1</f>
        <v>2034</v>
      </c>
      <c r="CE212" s="123">
        <f t="shared" ref="CE212" si="228">CD212+1</f>
        <v>2035</v>
      </c>
      <c r="CF212" s="123">
        <f t="shared" ref="CF212" si="229">CE212+1</f>
        <v>2036</v>
      </c>
      <c r="CG212" s="123">
        <f t="shared" ref="CG212" si="230">CF212+1</f>
        <v>2037</v>
      </c>
      <c r="CH212" s="123">
        <f t="shared" ref="CH212" si="231">CG212+1</f>
        <v>2038</v>
      </c>
      <c r="CI212" s="123">
        <f t="shared" ref="CI212" si="232">CH212+1</f>
        <v>2039</v>
      </c>
      <c r="CJ212" s="123">
        <f t="shared" ref="CJ212" si="233">CI212+1</f>
        <v>2040</v>
      </c>
      <c r="CK212" s="123">
        <f t="shared" ref="CK212" si="234">CJ212+1</f>
        <v>2041</v>
      </c>
      <c r="CL212" s="123">
        <f t="shared" ref="CL212" si="235">CK212+1</f>
        <v>2042</v>
      </c>
      <c r="CM212" s="123">
        <f t="shared" ref="CM212" si="236">CL212+1</f>
        <v>2043</v>
      </c>
      <c r="CN212" s="123">
        <f t="shared" ref="CN212" si="237">CM212+1</f>
        <v>2044</v>
      </c>
      <c r="CO212" s="123">
        <f>CN212+1</f>
        <v>2045</v>
      </c>
      <c r="CP212" s="123">
        <f t="shared" ref="CP212" si="238">CO212+1</f>
        <v>2046</v>
      </c>
      <c r="CQ212" s="123">
        <f t="shared" ref="CQ212" si="239">CP212+1</f>
        <v>2047</v>
      </c>
      <c r="CR212" s="123">
        <f t="shared" ref="CR212" si="240">CQ212+1</f>
        <v>2048</v>
      </c>
      <c r="CS212" s="123">
        <f>CR212+1</f>
        <v>2049</v>
      </c>
      <c r="CT212" s="123">
        <f t="shared" ref="CT212" si="241">CS212+1</f>
        <v>2050</v>
      </c>
    </row>
    <row r="213" spans="1:99">
      <c r="C213" t="s">
        <v>19</v>
      </c>
      <c r="D213" s="124">
        <f t="shared" ref="D213:AH213" si="242">D81</f>
        <v>0</v>
      </c>
      <c r="E213" s="124">
        <f t="shared" si="242"/>
        <v>45288.896149432956</v>
      </c>
      <c r="F213" s="124">
        <f t="shared" si="242"/>
        <v>90062.856109525223</v>
      </c>
      <c r="G213" s="124">
        <f t="shared" si="242"/>
        <v>134327.06971575093</v>
      </c>
      <c r="H213" s="124">
        <f t="shared" si="242"/>
        <v>178086.69740911864</v>
      </c>
      <c r="I213" s="124">
        <f t="shared" si="242"/>
        <v>221346.87073698061</v>
      </c>
      <c r="J213" s="124">
        <f t="shared" si="242"/>
        <v>264029.70311614353</v>
      </c>
      <c r="K213" s="124">
        <f t="shared" si="242"/>
        <v>306196.63426561194</v>
      </c>
      <c r="L213" s="124">
        <f t="shared" si="242"/>
        <v>347853.14735864697</v>
      </c>
      <c r="M213" s="124">
        <f t="shared" si="242"/>
        <v>389004.69398944697</v>
      </c>
      <c r="N213" s="124">
        <f t="shared" si="242"/>
        <v>429656.69472001505</v>
      </c>
      <c r="O213" s="124">
        <f t="shared" si="242"/>
        <v>490629.42353842908</v>
      </c>
      <c r="P213" s="124">
        <f t="shared" si="242"/>
        <v>551154.22817409725</v>
      </c>
      <c r="Q213" s="124">
        <f t="shared" si="242"/>
        <v>611245.43837797735</v>
      </c>
      <c r="R213" s="124">
        <f t="shared" si="242"/>
        <v>670917.41481049906</v>
      </c>
      <c r="S213" s="124">
        <f t="shared" si="242"/>
        <v>730184.55008078448</v>
      </c>
      <c r="T213" s="124">
        <f t="shared" si="242"/>
        <v>788702.32194705447</v>
      </c>
      <c r="U213" s="124">
        <f t="shared" si="242"/>
        <v>846804.69629421539</v>
      </c>
      <c r="V213" s="124">
        <f t="shared" si="242"/>
        <v>904507.06367200636</v>
      </c>
      <c r="W213" s="124">
        <f t="shared" si="242"/>
        <v>961824.83724198746</v>
      </c>
      <c r="X213" s="124">
        <f t="shared" si="242"/>
        <v>1018773.4537315976</v>
      </c>
      <c r="Y213" s="124">
        <f t="shared" si="242"/>
        <v>1081962.0396537883</v>
      </c>
      <c r="Z213" s="124">
        <f t="shared" si="242"/>
        <v>1144961.9634075928</v>
      </c>
      <c r="AA213" s="124">
        <f t="shared" si="242"/>
        <v>1207780.9755118731</v>
      </c>
      <c r="AB213" s="124">
        <f t="shared" si="242"/>
        <v>1270426.3899184079</v>
      </c>
      <c r="AC213" s="124">
        <f t="shared" si="242"/>
        <v>1332905.0678680898</v>
      </c>
      <c r="AD213" s="124">
        <f t="shared" si="242"/>
        <v>1395015.4243689221</v>
      </c>
      <c r="AE213" s="124">
        <f t="shared" si="242"/>
        <v>1456958.6156277726</v>
      </c>
      <c r="AF213" s="124">
        <f t="shared" si="242"/>
        <v>1518740.4079727542</v>
      </c>
      <c r="AG213" s="124">
        <f t="shared" si="242"/>
        <v>1580366.0380383916</v>
      </c>
      <c r="AH213" s="124">
        <f t="shared" si="242"/>
        <v>1641840.1936323463</v>
      </c>
      <c r="AJ213" s="124">
        <f t="shared" ref="AJ213:BN213" si="243">AJ81</f>
        <v>0</v>
      </c>
      <c r="AK213" s="124">
        <f t="shared" si="243"/>
        <v>8698.3794710242528</v>
      </c>
      <c r="AL213" s="124">
        <f t="shared" si="243"/>
        <v>17398.961497695575</v>
      </c>
      <c r="AM213" s="124">
        <f t="shared" si="243"/>
        <v>26101.812922771012</v>
      </c>
      <c r="AN213" s="124">
        <f t="shared" si="243"/>
        <v>34807.002161189841</v>
      </c>
      <c r="AO213" s="124">
        <f t="shared" si="243"/>
        <v>43514.599230765307</v>
      </c>
      <c r="AP213" s="124">
        <f t="shared" si="243"/>
        <v>52224.675783366853</v>
      </c>
      <c r="AQ213" s="124">
        <f t="shared" si="243"/>
        <v>60937.305136598254</v>
      </c>
      <c r="AR213" s="124">
        <f t="shared" si="243"/>
        <v>69652.562305977277</v>
      </c>
      <c r="AS213" s="124">
        <f t="shared" si="243"/>
        <v>78370.524037622061</v>
      </c>
      <c r="AT213" s="124">
        <f t="shared" si="243"/>
        <v>87091.268841449724</v>
      </c>
      <c r="AU213" s="124">
        <f t="shared" si="243"/>
        <v>100713.79563545887</v>
      </c>
      <c r="AV213" s="124">
        <f t="shared" si="243"/>
        <v>114383.39965802357</v>
      </c>
      <c r="AW213" s="124">
        <f t="shared" si="243"/>
        <v>128101.14643803364</v>
      </c>
      <c r="AX213" s="124">
        <f t="shared" si="243"/>
        <v>141868.11768735794</v>
      </c>
      <c r="AY213" s="124">
        <f t="shared" si="243"/>
        <v>155685.41137085517</v>
      </c>
      <c r="AZ213" s="124">
        <f t="shared" si="243"/>
        <v>169554.14177009181</v>
      </c>
      <c r="BA213" s="124">
        <f t="shared" si="243"/>
        <v>183475.43954044732</v>
      </c>
      <c r="BB213" s="124">
        <f t="shared" si="243"/>
        <v>197450.45176127471</v>
      </c>
      <c r="BC213" s="124">
        <f t="shared" si="243"/>
        <v>211480.34197877569</v>
      </c>
      <c r="BD213" s="124">
        <f t="shared" si="243"/>
        <v>225566.29024123462</v>
      </c>
      <c r="BE213" s="124">
        <f t="shared" si="243"/>
        <v>242096.06017545087</v>
      </c>
      <c r="BF213" s="124">
        <f t="shared" si="243"/>
        <v>258700.66671656683</v>
      </c>
      <c r="BG213" s="124">
        <f t="shared" si="243"/>
        <v>275380.10802207747</v>
      </c>
      <c r="BH213" s="124">
        <f t="shared" si="243"/>
        <v>292134.32535663317</v>
      </c>
      <c r="BI213" s="124">
        <f t="shared" si="243"/>
        <v>308963.20038138691</v>
      </c>
      <c r="BJ213" s="124">
        <f t="shared" si="243"/>
        <v>325866.55235138076</v>
      </c>
      <c r="BK213" s="124">
        <f t="shared" si="243"/>
        <v>342844.13521830342</v>
      </c>
      <c r="BL213" s="124">
        <f t="shared" si="243"/>
        <v>359895.63463587675</v>
      </c>
      <c r="BM213" s="124">
        <f t="shared" si="243"/>
        <v>377020.66486505617</v>
      </c>
      <c r="BN213" s="124">
        <f t="shared" si="243"/>
        <v>394218.76557615888</v>
      </c>
      <c r="BP213" s="124">
        <f t="shared" ref="BP213:CT213" si="244">BP81</f>
        <v>0</v>
      </c>
      <c r="BQ213" s="124">
        <f t="shared" si="244"/>
        <v>53987.275620457207</v>
      </c>
      <c r="BR213" s="124">
        <f t="shared" si="244"/>
        <v>107461.8176072208</v>
      </c>
      <c r="BS213" s="124">
        <f t="shared" si="244"/>
        <v>160428.88263852193</v>
      </c>
      <c r="BT213" s="124">
        <f t="shared" si="244"/>
        <v>212893.6995703085</v>
      </c>
      <c r="BU213" s="124">
        <f t="shared" si="244"/>
        <v>264861.46996774594</v>
      </c>
      <c r="BV213" s="124">
        <f t="shared" si="244"/>
        <v>316254.37889951037</v>
      </c>
      <c r="BW213" s="124">
        <f t="shared" si="244"/>
        <v>367133.93940221018</v>
      </c>
      <c r="BX213" s="124">
        <f t="shared" si="244"/>
        <v>417505.70966462424</v>
      </c>
      <c r="BY213" s="124">
        <f t="shared" si="244"/>
        <v>467375.218027069</v>
      </c>
      <c r="BZ213" s="124">
        <f t="shared" si="244"/>
        <v>516747.9635614648</v>
      </c>
      <c r="CA213" s="124">
        <f t="shared" si="244"/>
        <v>591343.21917388798</v>
      </c>
      <c r="CB213" s="124">
        <f t="shared" si="244"/>
        <v>665537.62783212087</v>
      </c>
      <c r="CC213" s="124">
        <f t="shared" si="244"/>
        <v>739346.58481601102</v>
      </c>
      <c r="CD213" s="124">
        <f t="shared" si="244"/>
        <v>812785.532497857</v>
      </c>
      <c r="CE213" s="124">
        <f t="shared" si="244"/>
        <v>885869.96145163965</v>
      </c>
      <c r="CF213" s="124">
        <f t="shared" si="244"/>
        <v>958256.46371714631</v>
      </c>
      <c r="CG213" s="124">
        <f t="shared" si="244"/>
        <v>1030280.1358346627</v>
      </c>
      <c r="CH213" s="124">
        <f t="shared" si="244"/>
        <v>1101957.5154332812</v>
      </c>
      <c r="CI213" s="124">
        <f t="shared" si="244"/>
        <v>1173305.179220763</v>
      </c>
      <c r="CJ213" s="124">
        <f t="shared" si="244"/>
        <v>1244339.7439728323</v>
      </c>
      <c r="CK213" s="124">
        <f t="shared" si="244"/>
        <v>1324058.0998292393</v>
      </c>
      <c r="CL213" s="124">
        <f t="shared" si="244"/>
        <v>1403662.6301241596</v>
      </c>
      <c r="CM213" s="124">
        <f t="shared" si="244"/>
        <v>1483161.0835339506</v>
      </c>
      <c r="CN213" s="124">
        <f t="shared" si="244"/>
        <v>1562560.7152750411</v>
      </c>
      <c r="CO213" s="124">
        <f t="shared" si="244"/>
        <v>1641868.2682494768</v>
      </c>
      <c r="CP213" s="124">
        <f t="shared" si="244"/>
        <v>1720881.9767203028</v>
      </c>
      <c r="CQ213" s="124">
        <f t="shared" si="244"/>
        <v>1799802.7508460761</v>
      </c>
      <c r="CR213" s="124">
        <f t="shared" si="244"/>
        <v>1878636.0426086308</v>
      </c>
      <c r="CS213" s="124">
        <f t="shared" si="244"/>
        <v>1957386.7029034477</v>
      </c>
      <c r="CT213" s="124">
        <f t="shared" si="244"/>
        <v>2036058.9592085052</v>
      </c>
    </row>
    <row r="214" spans="1:99">
      <c r="C214" t="s">
        <v>23</v>
      </c>
      <c r="D214" s="124">
        <f t="shared" ref="D214:AH214" si="245">D82</f>
        <v>0</v>
      </c>
      <c r="E214" s="124">
        <f t="shared" si="245"/>
        <v>23586.776998344027</v>
      </c>
      <c r="F214" s="124">
        <f t="shared" si="245"/>
        <v>46830.860615806436</v>
      </c>
      <c r="G214" s="124">
        <f t="shared" si="245"/>
        <v>69734.385831355568</v>
      </c>
      <c r="H214" s="124">
        <f t="shared" si="245"/>
        <v>92299.442394297192</v>
      </c>
      <c r="I214" s="124">
        <f t="shared" si="245"/>
        <v>114528.07463149179</v>
      </c>
      <c r="J214" s="124">
        <f t="shared" si="245"/>
        <v>136394.61799837605</v>
      </c>
      <c r="K214" s="124">
        <f t="shared" si="245"/>
        <v>157919.81350939677</v>
      </c>
      <c r="L214" s="124">
        <f t="shared" si="245"/>
        <v>179105.71306424547</v>
      </c>
      <c r="M214" s="124">
        <f t="shared" si="245"/>
        <v>199954.32070148768</v>
      </c>
      <c r="N214" s="124">
        <f t="shared" si="245"/>
        <v>220467.59236792894</v>
      </c>
      <c r="O214" s="124">
        <f t="shared" si="245"/>
        <v>240553.39644008433</v>
      </c>
      <c r="P214" s="124">
        <f t="shared" si="245"/>
        <v>253616.11692432984</v>
      </c>
      <c r="Q214" s="124">
        <f t="shared" si="245"/>
        <v>271995.06950069201</v>
      </c>
      <c r="R214" s="124">
        <f t="shared" si="245"/>
        <v>290045.24418775883</v>
      </c>
      <c r="S214" s="124">
        <f t="shared" si="245"/>
        <v>307768.49525655835</v>
      </c>
      <c r="T214" s="124">
        <f t="shared" si="245"/>
        <v>325046.97573308076</v>
      </c>
      <c r="U214" s="124">
        <f t="shared" si="245"/>
        <v>341988.93778927985</v>
      </c>
      <c r="V214" s="124">
        <f t="shared" si="245"/>
        <v>358596.37765786692</v>
      </c>
      <c r="W214" s="124">
        <f t="shared" si="245"/>
        <v>374871.23435416596</v>
      </c>
      <c r="X214" s="124">
        <f t="shared" si="245"/>
        <v>390815.38940496714</v>
      </c>
      <c r="Y214" s="124">
        <f t="shared" si="245"/>
        <v>402892.65660052199</v>
      </c>
      <c r="Z214" s="124">
        <f t="shared" si="245"/>
        <v>414226.39597209159</v>
      </c>
      <c r="AA214" s="124">
        <f t="shared" si="245"/>
        <v>425277.32474748872</v>
      </c>
      <c r="AB214" s="124">
        <f t="shared" si="245"/>
        <v>436046.73490291624</v>
      </c>
      <c r="AC214" s="124">
        <f t="shared" si="245"/>
        <v>446535.85985408613</v>
      </c>
      <c r="AD214" s="124">
        <f t="shared" si="245"/>
        <v>456676.54849015217</v>
      </c>
      <c r="AE214" s="124">
        <f t="shared" si="245"/>
        <v>466534.99970964924</v>
      </c>
      <c r="AF214" s="124">
        <f t="shared" si="245"/>
        <v>476112.39097618731</v>
      </c>
      <c r="AG214" s="124">
        <f t="shared" si="245"/>
        <v>485409.83749021892</v>
      </c>
      <c r="AH214" s="124">
        <f t="shared" si="245"/>
        <v>494428.39178889501</v>
      </c>
      <c r="AJ214" s="124">
        <f t="shared" ref="AJ214:BN214" si="246">AJ82</f>
        <v>0</v>
      </c>
      <c r="AK214" s="124">
        <f t="shared" si="246"/>
        <v>4292.5939482650556</v>
      </c>
      <c r="AL214" s="124">
        <f t="shared" si="246"/>
        <v>8579.866044537057</v>
      </c>
      <c r="AM214" s="124">
        <f t="shared" si="246"/>
        <v>12861.680581590183</v>
      </c>
      <c r="AN214" s="124">
        <f t="shared" si="246"/>
        <v>17137.898776168156</v>
      </c>
      <c r="AO214" s="124">
        <f t="shared" si="246"/>
        <v>21408.378703618604</v>
      </c>
      <c r="AP214" s="124">
        <f t="shared" si="246"/>
        <v>25672.975231193948</v>
      </c>
      <c r="AQ214" s="124">
        <f t="shared" si="246"/>
        <v>29931.539949992395</v>
      </c>
      <c r="AR214" s="124">
        <f t="shared" si="246"/>
        <v>34183.92110551204</v>
      </c>
      <c r="AS214" s="124">
        <f t="shared" si="246"/>
        <v>38429.963526790671</v>
      </c>
      <c r="AT214" s="124">
        <f t="shared" si="246"/>
        <v>42669.508554103129</v>
      </c>
      <c r="AU214" s="124">
        <f t="shared" si="246"/>
        <v>46902.393965187803</v>
      </c>
      <c r="AV214" s="124">
        <f t="shared" si="246"/>
        <v>49863.193858387931</v>
      </c>
      <c r="AW214" s="124">
        <f t="shared" si="246"/>
        <v>54213.147712007929</v>
      </c>
      <c r="AX214" s="124">
        <f t="shared" si="246"/>
        <v>58555.93314698185</v>
      </c>
      <c r="AY214" s="124">
        <f t="shared" si="246"/>
        <v>62891.372922717339</v>
      </c>
      <c r="AZ214" s="124">
        <f t="shared" si="246"/>
        <v>67219.285844114827</v>
      </c>
      <c r="BA214" s="124">
        <f t="shared" si="246"/>
        <v>71539.486678336907</v>
      </c>
      <c r="BB214" s="124">
        <f t="shared" si="246"/>
        <v>75851.786069890601</v>
      </c>
      <c r="BC214" s="124">
        <f t="shared" si="246"/>
        <v>80155.990453989347</v>
      </c>
      <c r="BD214" s="124">
        <f t="shared" si="246"/>
        <v>84451.90196816079</v>
      </c>
      <c r="BE214" s="124">
        <f t="shared" si="246"/>
        <v>92779.555558320237</v>
      </c>
      <c r="BF214" s="124">
        <f t="shared" si="246"/>
        <v>97090.482749796662</v>
      </c>
      <c r="BG214" s="124">
        <f t="shared" si="246"/>
        <v>101392.26509882779</v>
      </c>
      <c r="BH214" s="124">
        <f t="shared" si="246"/>
        <v>105684.68074024399</v>
      </c>
      <c r="BI214" s="124">
        <f t="shared" si="246"/>
        <v>109967.50290831945</v>
      </c>
      <c r="BJ214" s="124">
        <f t="shared" si="246"/>
        <v>114240.49983427215</v>
      </c>
      <c r="BK214" s="124">
        <f t="shared" si="246"/>
        <v>118503.43464169528</v>
      </c>
      <c r="BL214" s="124">
        <f t="shared" si="246"/>
        <v>122756.06523987908</v>
      </c>
      <c r="BM214" s="124">
        <f t="shared" si="246"/>
        <v>126998.14421498214</v>
      </c>
      <c r="BN214" s="124">
        <f t="shared" si="246"/>
        <v>131229.41871900862</v>
      </c>
      <c r="BP214" s="124">
        <f t="shared" ref="BP214:CT214" si="247">BP82</f>
        <v>0</v>
      </c>
      <c r="BQ214" s="124">
        <f t="shared" si="247"/>
        <v>27879.37094660908</v>
      </c>
      <c r="BR214" s="124">
        <f t="shared" si="247"/>
        <v>55410.726660343491</v>
      </c>
      <c r="BS214" s="124">
        <f t="shared" si="247"/>
        <v>82596.066412945744</v>
      </c>
      <c r="BT214" s="124">
        <f t="shared" si="247"/>
        <v>109437.34117046534</v>
      </c>
      <c r="BU214" s="124">
        <f t="shared" si="247"/>
        <v>135936.45333511039</v>
      </c>
      <c r="BV214" s="124">
        <f t="shared" si="247"/>
        <v>162067.59322956999</v>
      </c>
      <c r="BW214" s="124">
        <f t="shared" si="247"/>
        <v>187851.35345938918</v>
      </c>
      <c r="BX214" s="124">
        <f t="shared" si="247"/>
        <v>213289.63416975751</v>
      </c>
      <c r="BY214" s="124">
        <f t="shared" si="247"/>
        <v>238384.28422827835</v>
      </c>
      <c r="BZ214" s="124">
        <f t="shared" si="247"/>
        <v>263137.10092203208</v>
      </c>
      <c r="CA214" s="124">
        <f t="shared" si="247"/>
        <v>287455.79040527216</v>
      </c>
      <c r="CB214" s="124">
        <f t="shared" si="247"/>
        <v>303479.31078271777</v>
      </c>
      <c r="CC214" s="124">
        <f t="shared" si="247"/>
        <v>326208.21721269994</v>
      </c>
      <c r="CD214" s="124">
        <f t="shared" si="247"/>
        <v>348601.1773347407</v>
      </c>
      <c r="CE214" s="124">
        <f t="shared" si="247"/>
        <v>370659.86817927571</v>
      </c>
      <c r="CF214" s="124">
        <f t="shared" si="247"/>
        <v>392266.2615771956</v>
      </c>
      <c r="CG214" s="124">
        <f t="shared" si="247"/>
        <v>413528.42446761677</v>
      </c>
      <c r="CH214" s="124">
        <f t="shared" si="247"/>
        <v>434448.16372775752</v>
      </c>
      <c r="CI214" s="124">
        <f t="shared" si="247"/>
        <v>455027.22480815533</v>
      </c>
      <c r="CJ214" s="124">
        <f t="shared" si="247"/>
        <v>475267.29137312796</v>
      </c>
      <c r="CK214" s="124">
        <f t="shared" si="247"/>
        <v>495672.21215884225</v>
      </c>
      <c r="CL214" s="124">
        <f t="shared" si="247"/>
        <v>511316.87872188824</v>
      </c>
      <c r="CM214" s="124">
        <f t="shared" si="247"/>
        <v>526669.58984631649</v>
      </c>
      <c r="CN214" s="124">
        <f t="shared" si="247"/>
        <v>541731.41564316023</v>
      </c>
      <c r="CO214" s="124">
        <f t="shared" si="247"/>
        <v>556503.36276240554</v>
      </c>
      <c r="CP214" s="124">
        <f t="shared" si="247"/>
        <v>570917.04832442431</v>
      </c>
      <c r="CQ214" s="124">
        <f t="shared" si="247"/>
        <v>585038.43435134448</v>
      </c>
      <c r="CR214" s="124">
        <f t="shared" si="247"/>
        <v>598868.45621606638</v>
      </c>
      <c r="CS214" s="124">
        <f t="shared" si="247"/>
        <v>612407.98170520109</v>
      </c>
      <c r="CT214" s="124">
        <f t="shared" si="247"/>
        <v>625657.81050790357</v>
      </c>
    </row>
    <row r="215" spans="1:99">
      <c r="C215" t="s">
        <v>176</v>
      </c>
      <c r="D215" s="124">
        <f t="shared" ref="D215:AH215" si="248">D33</f>
        <v>1749397.7312644324</v>
      </c>
      <c r="E215" s="124">
        <f t="shared" si="248"/>
        <v>1706791.0479291338</v>
      </c>
      <c r="F215" s="124">
        <f t="shared" si="248"/>
        <v>1664693.1965463506</v>
      </c>
      <c r="G215" s="124">
        <f t="shared" si="248"/>
        <v>1623099.1546910855</v>
      </c>
      <c r="H215" s="124">
        <f t="shared" si="248"/>
        <v>1582003.9452257091</v>
      </c>
      <c r="I215" s="124">
        <f t="shared" si="248"/>
        <v>1541402.6359126884</v>
      </c>
      <c r="J215" s="124">
        <f t="shared" si="248"/>
        <v>1501290.3390305105</v>
      </c>
      <c r="K215" s="124">
        <f t="shared" si="248"/>
        <v>1461662.2109927828</v>
      </c>
      <c r="L215" s="124">
        <f t="shared" si="248"/>
        <v>1422513.4519704788</v>
      </c>
      <c r="M215" s="124">
        <f t="shared" si="248"/>
        <v>1383839.3055173033</v>
      </c>
      <c r="N215" s="124">
        <f t="shared" si="248"/>
        <v>1345635.0581981577</v>
      </c>
      <c r="O215" s="124">
        <f t="shared" si="248"/>
        <v>1294203.1589548157</v>
      </c>
      <c r="P215" s="124">
        <f t="shared" si="248"/>
        <v>1250098.3612830047</v>
      </c>
      <c r="Q215" s="124">
        <f t="shared" si="248"/>
        <v>1200976.8809161028</v>
      </c>
      <c r="R215" s="124">
        <f t="shared" si="248"/>
        <v>1152479.2664440284</v>
      </c>
      <c r="S215" s="124">
        <f t="shared" si="248"/>
        <v>1104599.208633244</v>
      </c>
      <c r="T215" s="124">
        <f t="shared" si="248"/>
        <v>1057330.4558853589</v>
      </c>
      <c r="U215" s="124">
        <f t="shared" si="248"/>
        <v>1010666.813740255</v>
      </c>
      <c r="V215" s="124">
        <f t="shared" si="248"/>
        <v>964602.14438333968</v>
      </c>
      <c r="W215" s="124">
        <f t="shared" si="248"/>
        <v>919130.36615689308</v>
      </c>
      <c r="X215" s="124">
        <f t="shared" si="248"/>
        <v>874245.45307547331</v>
      </c>
      <c r="Y215" s="124">
        <f t="shared" si="248"/>
        <v>839836.61453585874</v>
      </c>
      <c r="Z215" s="124">
        <f t="shared" si="248"/>
        <v>806317.84136477089</v>
      </c>
      <c r="AA215" s="124">
        <f t="shared" si="248"/>
        <v>773225.41263260483</v>
      </c>
      <c r="AB215" s="124">
        <f t="shared" si="248"/>
        <v>740555.01421720348</v>
      </c>
      <c r="AC215" s="124">
        <f t="shared" si="248"/>
        <v>708302.37141787144</v>
      </c>
      <c r="AD215" s="124">
        <f t="shared" si="248"/>
        <v>676463.24861545884</v>
      </c>
      <c r="AE215" s="124">
        <f t="shared" si="248"/>
        <v>645033.44893526984</v>
      </c>
      <c r="AF215" s="124">
        <f t="shared" si="248"/>
        <v>614008.81391277059</v>
      </c>
      <c r="AG215" s="124">
        <f t="shared" si="248"/>
        <v>583385.22316207504</v>
      </c>
      <c r="AH215" s="124">
        <f t="shared" si="248"/>
        <v>553158.59404718678</v>
      </c>
      <c r="AJ215" s="124">
        <f t="shared" ref="AJ215:BN215" si="249">AJ33</f>
        <v>360575.67443292518</v>
      </c>
      <c r="AK215" s="124">
        <f t="shared" si="249"/>
        <v>355780.01796296728</v>
      </c>
      <c r="AL215" s="124">
        <f t="shared" si="249"/>
        <v>350984.36149300938</v>
      </c>
      <c r="AM215" s="124">
        <f t="shared" si="249"/>
        <v>346188.70502305147</v>
      </c>
      <c r="AN215" s="124">
        <f t="shared" si="249"/>
        <v>341393.04855309357</v>
      </c>
      <c r="AO215" s="124">
        <f t="shared" si="249"/>
        <v>336597.39208313567</v>
      </c>
      <c r="AP215" s="124">
        <f t="shared" si="249"/>
        <v>331801.73561317776</v>
      </c>
      <c r="AQ215" s="124">
        <f t="shared" si="249"/>
        <v>327006.07914321986</v>
      </c>
      <c r="AR215" s="124">
        <f t="shared" si="249"/>
        <v>322210.42267326196</v>
      </c>
      <c r="AS215" s="124">
        <f t="shared" si="249"/>
        <v>317414.76620330405</v>
      </c>
      <c r="AT215" s="124">
        <f t="shared" si="249"/>
        <v>312619.10973334615</v>
      </c>
      <c r="AU215" s="124">
        <f t="shared" si="249"/>
        <v>304096.54309244949</v>
      </c>
      <c r="AV215" s="124">
        <f t="shared" si="249"/>
        <v>296839.23649313801</v>
      </c>
      <c r="AW215" s="124">
        <f t="shared" si="249"/>
        <v>288185.78088242223</v>
      </c>
      <c r="AX215" s="124">
        <f t="shared" si="249"/>
        <v>279532.3252717065</v>
      </c>
      <c r="AY215" s="124">
        <f t="shared" si="249"/>
        <v>270878.86966099072</v>
      </c>
      <c r="AZ215" s="124">
        <f t="shared" si="249"/>
        <v>262225.41405027494</v>
      </c>
      <c r="BA215" s="124">
        <f t="shared" si="249"/>
        <v>253571.95843955915</v>
      </c>
      <c r="BB215" s="124">
        <f t="shared" si="249"/>
        <v>244918.5028288434</v>
      </c>
      <c r="BC215" s="124">
        <f t="shared" si="249"/>
        <v>236265.04721812767</v>
      </c>
      <c r="BD215" s="124">
        <f t="shared" si="249"/>
        <v>227611.59160741183</v>
      </c>
      <c r="BE215" s="124">
        <f t="shared" si="249"/>
        <v>214765.00147871557</v>
      </c>
      <c r="BF215" s="124">
        <f t="shared" si="249"/>
        <v>205926.20997134133</v>
      </c>
      <c r="BG215" s="124">
        <f t="shared" si="249"/>
        <v>197087.41846396698</v>
      </c>
      <c r="BH215" s="124">
        <f t="shared" si="249"/>
        <v>188248.62695659272</v>
      </c>
      <c r="BI215" s="124">
        <f t="shared" si="249"/>
        <v>179409.83544921846</v>
      </c>
      <c r="BJ215" s="124">
        <f t="shared" si="249"/>
        <v>170571.04394184414</v>
      </c>
      <c r="BK215" s="124">
        <f t="shared" si="249"/>
        <v>161732.25243446985</v>
      </c>
      <c r="BL215" s="124">
        <f t="shared" si="249"/>
        <v>152893.46092709556</v>
      </c>
      <c r="BM215" s="124">
        <f t="shared" si="249"/>
        <v>144054.66941972123</v>
      </c>
      <c r="BN215" s="124">
        <f t="shared" si="249"/>
        <v>135215.87791234697</v>
      </c>
      <c r="BP215" s="124">
        <f t="shared" ref="BP215:CT215" si="250">BP33</f>
        <v>2109973.4056973578</v>
      </c>
      <c r="BQ215" s="124">
        <f t="shared" si="250"/>
        <v>2062571.065892101</v>
      </c>
      <c r="BR215" s="124">
        <f t="shared" si="250"/>
        <v>2015677.55803936</v>
      </c>
      <c r="BS215" s="124">
        <f t="shared" si="250"/>
        <v>1969287.8597141369</v>
      </c>
      <c r="BT215" s="124">
        <f t="shared" si="250"/>
        <v>1923396.9937788027</v>
      </c>
      <c r="BU215" s="124">
        <f t="shared" si="250"/>
        <v>1878000.0279958241</v>
      </c>
      <c r="BV215" s="124">
        <f t="shared" si="250"/>
        <v>1833092.0746436883</v>
      </c>
      <c r="BW215" s="124">
        <f t="shared" si="250"/>
        <v>1788668.2901360027</v>
      </c>
      <c r="BX215" s="124">
        <f t="shared" si="250"/>
        <v>1744723.8746437407</v>
      </c>
      <c r="BY215" s="124">
        <f t="shared" si="250"/>
        <v>1701254.0717206073</v>
      </c>
      <c r="BZ215" s="124">
        <f t="shared" si="250"/>
        <v>1658254.1679315038</v>
      </c>
      <c r="CA215" s="124">
        <f t="shared" si="250"/>
        <v>1598299.7020472651</v>
      </c>
      <c r="CB215" s="124">
        <f t="shared" si="250"/>
        <v>1546937.5977761429</v>
      </c>
      <c r="CC215" s="124">
        <f t="shared" si="250"/>
        <v>1489162.6617985251</v>
      </c>
      <c r="CD215" s="124">
        <f t="shared" si="250"/>
        <v>1432011.5917157349</v>
      </c>
      <c r="CE215" s="124">
        <f t="shared" si="250"/>
        <v>1375478.0782942348</v>
      </c>
      <c r="CF215" s="124">
        <f t="shared" si="250"/>
        <v>1319555.8699356338</v>
      </c>
      <c r="CG215" s="124">
        <f t="shared" si="250"/>
        <v>1264238.7721798141</v>
      </c>
      <c r="CH215" s="124">
        <f t="shared" si="250"/>
        <v>1209520.6472121831</v>
      </c>
      <c r="CI215" s="124">
        <f t="shared" si="250"/>
        <v>1155395.4133750207</v>
      </c>
      <c r="CJ215" s="124">
        <f t="shared" si="250"/>
        <v>1101857.0446828851</v>
      </c>
      <c r="CK215" s="124">
        <f t="shared" si="250"/>
        <v>1054601.6160145742</v>
      </c>
      <c r="CL215" s="124">
        <f t="shared" si="250"/>
        <v>1012244.0513361122</v>
      </c>
      <c r="CM215" s="124">
        <f t="shared" si="250"/>
        <v>970312.83109657187</v>
      </c>
      <c r="CN215" s="124">
        <f t="shared" si="250"/>
        <v>928803.64117379626</v>
      </c>
      <c r="CO215" s="124">
        <f t="shared" si="250"/>
        <v>887712.20686708996</v>
      </c>
      <c r="CP215" s="124">
        <f t="shared" si="250"/>
        <v>847034.29255730298</v>
      </c>
      <c r="CQ215" s="124">
        <f t="shared" si="250"/>
        <v>806765.70136973972</v>
      </c>
      <c r="CR215" s="124">
        <f t="shared" si="250"/>
        <v>766902.27483986621</v>
      </c>
      <c r="CS215" s="124">
        <f t="shared" si="250"/>
        <v>727439.89258179627</v>
      </c>
      <c r="CT215" s="124">
        <f t="shared" si="250"/>
        <v>688374.47195953375</v>
      </c>
    </row>
    <row r="216" spans="1:99">
      <c r="C216" t="s">
        <v>169</v>
      </c>
      <c r="D216" s="124">
        <f t="shared" ref="D216:AH216" si="251">D43</f>
        <v>833693.90944694402</v>
      </c>
      <c r="E216" s="124">
        <f t="shared" si="251"/>
        <v>807565.76943124086</v>
      </c>
      <c r="F216" s="124">
        <f t="shared" si="251"/>
        <v>781761.2753285392</v>
      </c>
      <c r="G216" s="124">
        <f t="shared" si="251"/>
        <v>756277.18539208604</v>
      </c>
      <c r="H216" s="124">
        <f t="shared" si="251"/>
        <v>731110.28733824543</v>
      </c>
      <c r="I216" s="124">
        <f t="shared" si="251"/>
        <v>706257.39809329587</v>
      </c>
      <c r="J216" s="124">
        <f t="shared" si="251"/>
        <v>681715.36354232708</v>
      </c>
      <c r="K216" s="124">
        <f t="shared" si="251"/>
        <v>657481.05828021583</v>
      </c>
      <c r="L216" s="124">
        <f t="shared" si="251"/>
        <v>633551.38536466856</v>
      </c>
      <c r="M216" s="124">
        <f t="shared" si="251"/>
        <v>609923.27607130981</v>
      </c>
      <c r="N216" s="124">
        <f t="shared" si="251"/>
        <v>586593.68965080194</v>
      </c>
      <c r="O216" s="124">
        <f t="shared" si="251"/>
        <v>563559.61308798112</v>
      </c>
      <c r="P216" s="124">
        <f t="shared" si="251"/>
        <v>540818.06086298951</v>
      </c>
      <c r="Q216" s="124">
        <f t="shared" si="251"/>
        <v>518366.07471439196</v>
      </c>
      <c r="R216" s="124">
        <f t="shared" si="251"/>
        <v>496200.7234042568</v>
      </c>
      <c r="S216" s="124">
        <f t="shared" si="251"/>
        <v>474319.10248518904</v>
      </c>
      <c r="T216" s="124">
        <f t="shared" si="251"/>
        <v>452718.33406929631</v>
      </c>
      <c r="U216" s="124">
        <f t="shared" si="251"/>
        <v>431395.56659907498</v>
      </c>
      <c r="V216" s="124">
        <f t="shared" si="251"/>
        <v>410347.97462019918</v>
      </c>
      <c r="W216" s="124">
        <f t="shared" si="251"/>
        <v>389572.75855619786</v>
      </c>
      <c r="X216" s="124">
        <f t="shared" si="251"/>
        <v>369067.14448500454</v>
      </c>
      <c r="Y216" s="124">
        <f t="shared" si="251"/>
        <v>348293.0179212481</v>
      </c>
      <c r="Z216" s="124">
        <f t="shared" si="251"/>
        <v>327790.4825116173</v>
      </c>
      <c r="AA216" s="124">
        <f t="shared" si="251"/>
        <v>307556.76199275983</v>
      </c>
      <c r="AB216" s="124">
        <f t="shared" si="251"/>
        <v>287589.1056048671</v>
      </c>
      <c r="AC216" s="124">
        <f t="shared" si="251"/>
        <v>267884.7878710521</v>
      </c>
      <c r="AD216" s="124">
        <f t="shared" si="251"/>
        <v>248441.10837856313</v>
      </c>
      <c r="AE216" s="124">
        <f t="shared" si="251"/>
        <v>229255.39156182</v>
      </c>
      <c r="AF216" s="124">
        <f t="shared" si="251"/>
        <v>210324.98648725572</v>
      </c>
      <c r="AG216" s="124">
        <f t="shared" si="251"/>
        <v>191647.26663995127</v>
      </c>
      <c r="AH216" s="124">
        <f t="shared" si="251"/>
        <v>173219.62971204723</v>
      </c>
      <c r="AJ216" s="124">
        <f t="shared" ref="AJ216:BN216" si="252">AJ43</f>
        <v>201906.27397932502</v>
      </c>
      <c r="AK216" s="124">
        <f t="shared" si="252"/>
        <v>196950.85522489337</v>
      </c>
      <c r="AL216" s="124">
        <f t="shared" si="252"/>
        <v>191995.43647046175</v>
      </c>
      <c r="AM216" s="124">
        <f t="shared" si="252"/>
        <v>187040.0177160301</v>
      </c>
      <c r="AN216" s="124">
        <f t="shared" si="252"/>
        <v>182084.59896159847</v>
      </c>
      <c r="AO216" s="124">
        <f t="shared" si="252"/>
        <v>177129.18020716679</v>
      </c>
      <c r="AP216" s="124">
        <f t="shared" si="252"/>
        <v>172173.76145273517</v>
      </c>
      <c r="AQ216" s="124">
        <f t="shared" si="252"/>
        <v>167218.34269830352</v>
      </c>
      <c r="AR216" s="124">
        <f t="shared" si="252"/>
        <v>162262.92394387187</v>
      </c>
      <c r="AS216" s="124">
        <f t="shared" si="252"/>
        <v>157307.50518944024</v>
      </c>
      <c r="AT216" s="124">
        <f t="shared" si="252"/>
        <v>152352.08643500859</v>
      </c>
      <c r="AU216" s="124">
        <f t="shared" si="252"/>
        <v>147396.66768057697</v>
      </c>
      <c r="AV216" s="124">
        <f t="shared" si="252"/>
        <v>142441.24892614529</v>
      </c>
      <c r="AW216" s="124">
        <f t="shared" si="252"/>
        <v>137485.83017171363</v>
      </c>
      <c r="AX216" s="124">
        <f t="shared" si="252"/>
        <v>132530.41141728201</v>
      </c>
      <c r="AY216" s="124">
        <f t="shared" si="252"/>
        <v>127574.99266285037</v>
      </c>
      <c r="AZ216" s="124">
        <f t="shared" si="252"/>
        <v>122619.57390841874</v>
      </c>
      <c r="BA216" s="124">
        <f t="shared" si="252"/>
        <v>117664.15515398709</v>
      </c>
      <c r="BB216" s="124">
        <f t="shared" si="252"/>
        <v>112708.73639955545</v>
      </c>
      <c r="BC216" s="124">
        <f t="shared" si="252"/>
        <v>107753.31764512381</v>
      </c>
      <c r="BD216" s="124">
        <f t="shared" si="252"/>
        <v>102797.89889069216</v>
      </c>
      <c r="BE216" s="124">
        <f t="shared" si="252"/>
        <v>97692.315931580757</v>
      </c>
      <c r="BF216" s="124">
        <f t="shared" si="252"/>
        <v>92586.732972469385</v>
      </c>
      <c r="BG216" s="124">
        <f t="shared" si="252"/>
        <v>87481.150013357983</v>
      </c>
      <c r="BH216" s="124">
        <f t="shared" si="252"/>
        <v>82375.567054246596</v>
      </c>
      <c r="BI216" s="124">
        <f t="shared" si="252"/>
        <v>77269.984095135194</v>
      </c>
      <c r="BJ216" s="124">
        <f t="shared" si="252"/>
        <v>72164.401136023807</v>
      </c>
      <c r="BK216" s="124">
        <f t="shared" si="252"/>
        <v>67058.818176912435</v>
      </c>
      <c r="BL216" s="124">
        <f t="shared" si="252"/>
        <v>61953.235217801048</v>
      </c>
      <c r="BM216" s="124">
        <f t="shared" si="252"/>
        <v>56847.652258689661</v>
      </c>
      <c r="BN216" s="124">
        <f t="shared" si="252"/>
        <v>51742.069299578259</v>
      </c>
      <c r="BP216" s="124">
        <f t="shared" ref="BP216:CT216" si="253">BP43</f>
        <v>1035600.1834262691</v>
      </c>
      <c r="BQ216" s="124">
        <f t="shared" si="253"/>
        <v>1004516.6246561343</v>
      </c>
      <c r="BR216" s="124">
        <f t="shared" si="253"/>
        <v>973756.71179900097</v>
      </c>
      <c r="BS216" s="124">
        <f t="shared" si="253"/>
        <v>943317.20310811617</v>
      </c>
      <c r="BT216" s="124">
        <f t="shared" si="253"/>
        <v>913194.8862998439</v>
      </c>
      <c r="BU216" s="124">
        <f t="shared" si="253"/>
        <v>883386.57830046269</v>
      </c>
      <c r="BV216" s="124">
        <f t="shared" si="253"/>
        <v>853889.12499506224</v>
      </c>
      <c r="BW216" s="124">
        <f t="shared" si="253"/>
        <v>824699.40097851935</v>
      </c>
      <c r="BX216" s="124">
        <f t="shared" si="253"/>
        <v>795814.30930854043</v>
      </c>
      <c r="BY216" s="124">
        <f t="shared" si="253"/>
        <v>767230.78126075002</v>
      </c>
      <c r="BZ216" s="124">
        <f t="shared" si="253"/>
        <v>738945.7760858105</v>
      </c>
      <c r="CA216" s="124">
        <f t="shared" si="253"/>
        <v>710956.28076855815</v>
      </c>
      <c r="CB216" s="124">
        <f t="shared" si="253"/>
        <v>683259.30978913477</v>
      </c>
      <c r="CC216" s="124">
        <f t="shared" si="253"/>
        <v>655851.90488610556</v>
      </c>
      <c r="CD216" s="124">
        <f t="shared" si="253"/>
        <v>628731.13482153881</v>
      </c>
      <c r="CE216" s="124">
        <f t="shared" si="253"/>
        <v>601894.0951480394</v>
      </c>
      <c r="CF216" s="124">
        <f t="shared" si="253"/>
        <v>575337.90797771502</v>
      </c>
      <c r="CG216" s="124">
        <f t="shared" si="253"/>
        <v>549059.7217530621</v>
      </c>
      <c r="CH216" s="124">
        <f t="shared" si="253"/>
        <v>523056.71101975464</v>
      </c>
      <c r="CI216" s="124">
        <f t="shared" si="253"/>
        <v>497326.07620132167</v>
      </c>
      <c r="CJ216" s="124">
        <f t="shared" si="253"/>
        <v>471865.0433756967</v>
      </c>
      <c r="CK216" s="124">
        <f t="shared" si="253"/>
        <v>445985.33385282883</v>
      </c>
      <c r="CL216" s="124">
        <f t="shared" si="253"/>
        <v>420377.21548408666</v>
      </c>
      <c r="CM216" s="124">
        <f t="shared" si="253"/>
        <v>395037.91200611781</v>
      </c>
      <c r="CN216" s="124">
        <f t="shared" si="253"/>
        <v>369964.67265911371</v>
      </c>
      <c r="CO216" s="124">
        <f t="shared" si="253"/>
        <v>345154.77196618728</v>
      </c>
      <c r="CP216" s="124">
        <f t="shared" si="253"/>
        <v>320605.50951458694</v>
      </c>
      <c r="CQ216" s="124">
        <f t="shared" si="253"/>
        <v>296314.20973873243</v>
      </c>
      <c r="CR216" s="124">
        <f t="shared" si="253"/>
        <v>272278.22170505679</v>
      </c>
      <c r="CS216" s="124">
        <f t="shared" si="253"/>
        <v>248494.91889864093</v>
      </c>
      <c r="CT216" s="124">
        <f t="shared" si="253"/>
        <v>224961.69901162549</v>
      </c>
    </row>
    <row r="217" spans="1:99">
      <c r="C217" t="s">
        <v>170</v>
      </c>
      <c r="D217" s="124">
        <f t="shared" ref="D217:AH217" si="254">D19</f>
        <v>582875.6940607368</v>
      </c>
      <c r="E217" s="124">
        <f t="shared" si="254"/>
        <v>590766.82742451236</v>
      </c>
      <c r="F217" s="124">
        <f t="shared" si="254"/>
        <v>598753.19222981902</v>
      </c>
      <c r="G217" s="124">
        <f t="shared" si="254"/>
        <v>606835.71832210827</v>
      </c>
      <c r="H217" s="124">
        <f t="shared" si="254"/>
        <v>615015.34003919514</v>
      </c>
      <c r="I217" s="124">
        <f t="shared" si="254"/>
        <v>623292.99611679907</v>
      </c>
      <c r="J217" s="124">
        <f t="shared" si="254"/>
        <v>631669.62959019269</v>
      </c>
      <c r="K217" s="124">
        <f t="shared" si="254"/>
        <v>640146.18769186572</v>
      </c>
      <c r="L217" s="124">
        <f t="shared" si="254"/>
        <v>648723.62174511433</v>
      </c>
      <c r="M217" s="124">
        <f t="shared" si="254"/>
        <v>657402.88705345953</v>
      </c>
      <c r="N217" s="124">
        <f t="shared" si="254"/>
        <v>666184.94278580276</v>
      </c>
      <c r="O217" s="124">
        <f t="shared" si="254"/>
        <v>669524.57925873308</v>
      </c>
      <c r="P217" s="124">
        <f t="shared" si="254"/>
        <v>672764.73113888851</v>
      </c>
      <c r="Q217" s="124">
        <f t="shared" si="254"/>
        <v>675902.06004362879</v>
      </c>
      <c r="R217" s="124">
        <f t="shared" si="254"/>
        <v>678933.18307668075</v>
      </c>
      <c r="S217" s="124">
        <f t="shared" si="254"/>
        <v>681854.67335596727</v>
      </c>
      <c r="T217" s="124">
        <f t="shared" si="254"/>
        <v>684663.06059721543</v>
      </c>
      <c r="U217" s="124">
        <f t="shared" si="254"/>
        <v>687354.83175563067</v>
      </c>
      <c r="V217" s="124">
        <f t="shared" si="254"/>
        <v>689926.43172798923</v>
      </c>
      <c r="W217" s="124">
        <f t="shared" si="254"/>
        <v>692374.26411757758</v>
      </c>
      <c r="X217" s="124">
        <f t="shared" si="254"/>
        <v>694694.69206448551</v>
      </c>
      <c r="Y217" s="124">
        <f t="shared" si="254"/>
        <v>682800.81888365676</v>
      </c>
      <c r="Z217" s="124">
        <f t="shared" si="254"/>
        <v>670609.15777003171</v>
      </c>
      <c r="AA217" s="124">
        <f t="shared" si="254"/>
        <v>658122.1037083324</v>
      </c>
      <c r="AB217" s="124">
        <f t="shared" si="254"/>
        <v>645342.43914652593</v>
      </c>
      <c r="AC217" s="124">
        <f t="shared" si="254"/>
        <v>632273.35133168194</v>
      </c>
      <c r="AD217" s="124">
        <f t="shared" si="254"/>
        <v>618918.45022474439</v>
      </c>
      <c r="AE217" s="124">
        <f t="shared" si="254"/>
        <v>605281.78701093746</v>
      </c>
      <c r="AF217" s="124">
        <f t="shared" si="254"/>
        <v>591367.87322297005</v>
      </c>
      <c r="AG217" s="124">
        <f t="shared" si="254"/>
        <v>577181.70049464901</v>
      </c>
      <c r="AH217" s="124">
        <f t="shared" si="254"/>
        <v>562728.76096298243</v>
      </c>
      <c r="AJ217" s="124">
        <f t="shared" ref="AJ217:BN217" si="255">AJ19</f>
        <v>93277.946794923075</v>
      </c>
      <c r="AK217" s="124">
        <f t="shared" si="255"/>
        <v>94540.769598409548</v>
      </c>
      <c r="AL217" s="124">
        <f t="shared" si="255"/>
        <v>95818.832346582072</v>
      </c>
      <c r="AM217" s="124">
        <f t="shared" si="255"/>
        <v>97112.283843165787</v>
      </c>
      <c r="AN217" s="124">
        <f t="shared" si="255"/>
        <v>98421.273610801436</v>
      </c>
      <c r="AO217" s="124">
        <f t="shared" si="255"/>
        <v>99745.951875929022</v>
      </c>
      <c r="AP217" s="124">
        <f t="shared" si="255"/>
        <v>101086.46955304864</v>
      </c>
      <c r="AQ217" s="124">
        <f t="shared" si="255"/>
        <v>102442.97822834356</v>
      </c>
      <c r="AR217" s="124">
        <f t="shared" si="255"/>
        <v>103815.63014265122</v>
      </c>
      <c r="AS217" s="124">
        <f t="shared" si="255"/>
        <v>105204.5781737669</v>
      </c>
      <c r="AT217" s="124">
        <f t="shared" si="255"/>
        <v>106609.97581806497</v>
      </c>
      <c r="AU217" s="124">
        <f t="shared" si="255"/>
        <v>107144.41984517159</v>
      </c>
      <c r="AV217" s="124">
        <f t="shared" si="255"/>
        <v>107662.94329324854</v>
      </c>
      <c r="AW217" s="124">
        <f t="shared" si="255"/>
        <v>108165.01191892027</v>
      </c>
      <c r="AX217" s="124">
        <f t="shared" si="255"/>
        <v>108650.08435526797</v>
      </c>
      <c r="AY217" s="124">
        <f t="shared" si="255"/>
        <v>109117.61219629813</v>
      </c>
      <c r="AZ217" s="124">
        <f t="shared" si="255"/>
        <v>109567.04009033789</v>
      </c>
      <c r="BA217" s="124">
        <f t="shared" si="255"/>
        <v>109997.80584272249</v>
      </c>
      <c r="BB217" s="124">
        <f t="shared" si="255"/>
        <v>110409.34052815149</v>
      </c>
      <c r="BC217" s="124">
        <f t="shared" si="255"/>
        <v>110801.06861310251</v>
      </c>
      <c r="BD217" s="124">
        <f t="shared" si="255"/>
        <v>111172.40808870361</v>
      </c>
      <c r="BE217" s="124">
        <f t="shared" si="255"/>
        <v>109269.02443237411</v>
      </c>
      <c r="BF217" s="124">
        <f t="shared" si="255"/>
        <v>107317.98559461473</v>
      </c>
      <c r="BG217" s="124">
        <f t="shared" si="255"/>
        <v>105319.67484626647</v>
      </c>
      <c r="BH217" s="124">
        <f t="shared" si="255"/>
        <v>103274.53746414579</v>
      </c>
      <c r="BI217" s="124">
        <f t="shared" si="255"/>
        <v>101183.08350531223</v>
      </c>
      <c r="BJ217" s="124">
        <f t="shared" si="255"/>
        <v>99045.89067398003</v>
      </c>
      <c r="BK217" s="124">
        <f t="shared" si="255"/>
        <v>96863.607283749661</v>
      </c>
      <c r="BL217" s="124">
        <f t="shared" si="255"/>
        <v>94636.95531790542</v>
      </c>
      <c r="BM217" s="124">
        <f t="shared" si="255"/>
        <v>92366.733590598262</v>
      </c>
      <c r="BN217" s="124">
        <f t="shared" si="255"/>
        <v>90053.821011806533</v>
      </c>
      <c r="BP217" s="124">
        <f t="shared" ref="BP217:CT217" si="256">BP19</f>
        <v>676153.64085565985</v>
      </c>
      <c r="BQ217" s="124">
        <f t="shared" si="256"/>
        <v>685307.59702292189</v>
      </c>
      <c r="BR217" s="124">
        <f t="shared" si="256"/>
        <v>694572.02457640111</v>
      </c>
      <c r="BS217" s="124">
        <f t="shared" si="256"/>
        <v>703948.002165274</v>
      </c>
      <c r="BT217" s="124">
        <f t="shared" si="256"/>
        <v>713436.61364999658</v>
      </c>
      <c r="BU217" s="124">
        <f t="shared" si="256"/>
        <v>723038.94799272809</v>
      </c>
      <c r="BV217" s="124">
        <f t="shared" si="256"/>
        <v>732756.0991432413</v>
      </c>
      <c r="BW217" s="124">
        <f t="shared" si="256"/>
        <v>742589.16592020926</v>
      </c>
      <c r="BX217" s="124">
        <f t="shared" si="256"/>
        <v>752539.2518877656</v>
      </c>
      <c r="BY217" s="124">
        <f t="shared" si="256"/>
        <v>762607.46522722649</v>
      </c>
      <c r="BZ217" s="124">
        <f t="shared" si="256"/>
        <v>772794.91860386776</v>
      </c>
      <c r="CA217" s="124">
        <f t="shared" si="256"/>
        <v>776668.9991039047</v>
      </c>
      <c r="CB217" s="124">
        <f t="shared" si="256"/>
        <v>780427.67443213705</v>
      </c>
      <c r="CC217" s="124">
        <f t="shared" si="256"/>
        <v>784067.07196254912</v>
      </c>
      <c r="CD217" s="124">
        <f t="shared" si="256"/>
        <v>787583.26743194868</v>
      </c>
      <c r="CE217" s="124">
        <f t="shared" si="256"/>
        <v>790972.28555226536</v>
      </c>
      <c r="CF217" s="124">
        <f t="shared" si="256"/>
        <v>794230.10068755329</v>
      </c>
      <c r="CG217" s="124">
        <f t="shared" si="256"/>
        <v>797352.63759835321</v>
      </c>
      <c r="CH217" s="124">
        <f t="shared" si="256"/>
        <v>800335.77225614071</v>
      </c>
      <c r="CI217" s="124">
        <f t="shared" si="256"/>
        <v>803175.33273068012</v>
      </c>
      <c r="CJ217" s="124">
        <f t="shared" si="256"/>
        <v>805867.10015318915</v>
      </c>
      <c r="CK217" s="124">
        <f t="shared" si="256"/>
        <v>792069.84331603092</v>
      </c>
      <c r="CL217" s="124">
        <f t="shared" si="256"/>
        <v>777927.14336464647</v>
      </c>
      <c r="CM217" s="124">
        <f t="shared" si="256"/>
        <v>763441.77855459892</v>
      </c>
      <c r="CN217" s="124">
        <f t="shared" si="256"/>
        <v>748616.97661067173</v>
      </c>
      <c r="CO217" s="124">
        <f t="shared" si="256"/>
        <v>733456.43483699416</v>
      </c>
      <c r="CP217" s="124">
        <f t="shared" si="256"/>
        <v>717964.34089872439</v>
      </c>
      <c r="CQ217" s="124">
        <f t="shared" si="256"/>
        <v>702145.39429468708</v>
      </c>
      <c r="CR217" s="124">
        <f t="shared" si="256"/>
        <v>686004.82854087546</v>
      </c>
      <c r="CS217" s="124">
        <f t="shared" si="256"/>
        <v>669548.43408524722</v>
      </c>
      <c r="CT217" s="124">
        <f t="shared" si="256"/>
        <v>652782.58197478892</v>
      </c>
    </row>
    <row r="218" spans="1:99">
      <c r="C218" s="24" t="s">
        <v>173</v>
      </c>
      <c r="D218" s="124">
        <f t="shared" ref="D218:AH218" si="257">D55</f>
        <v>29305.030176899061</v>
      </c>
      <c r="E218" s="124">
        <f t="shared" si="257"/>
        <v>28201.615238385984</v>
      </c>
      <c r="F218" s="124">
        <f t="shared" si="257"/>
        <v>27112.154753885909</v>
      </c>
      <c r="G218" s="124">
        <f t="shared" si="257"/>
        <v>26036.507827484405</v>
      </c>
      <c r="H218" s="124">
        <f t="shared" si="257"/>
        <v>24974.534849266973</v>
      </c>
      <c r="I218" s="124">
        <f t="shared" si="257"/>
        <v>23926.097484238224</v>
      </c>
      <c r="J218" s="124">
        <f t="shared" si="257"/>
        <v>22891.058661333056</v>
      </c>
      <c r="K218" s="124">
        <f t="shared" si="257"/>
        <v>21869.282562519082</v>
      </c>
      <c r="L218" s="124">
        <f t="shared" si="257"/>
        <v>20860.634611989513</v>
      </c>
      <c r="M218" s="124">
        <f t="shared" si="257"/>
        <v>19864.981465445875</v>
      </c>
      <c r="N218" s="124">
        <f t="shared" si="257"/>
        <v>18882.190999469702</v>
      </c>
      <c r="O218" s="124">
        <f t="shared" si="257"/>
        <v>18159.065195906027</v>
      </c>
      <c r="P218" s="124">
        <f t="shared" si="257"/>
        <v>17445.100159263213</v>
      </c>
      <c r="Q218" s="124">
        <f t="shared" si="257"/>
        <v>16740.20333452792</v>
      </c>
      <c r="R218" s="124">
        <f t="shared" si="257"/>
        <v>16044.283011754085</v>
      </c>
      <c r="S218" s="124">
        <f t="shared" si="257"/>
        <v>15357.248318779875</v>
      </c>
      <c r="T218" s="124">
        <f t="shared" si="257"/>
        <v>14679.009214005091</v>
      </c>
      <c r="U218" s="124">
        <f t="shared" si="257"/>
        <v>14009.476479228564</v>
      </c>
      <c r="V218" s="124">
        <f t="shared" si="257"/>
        <v>13348.561712545019</v>
      </c>
      <c r="W218" s="124">
        <f t="shared" si="257"/>
        <v>12696.177321300984</v>
      </c>
      <c r="X218" s="124">
        <f t="shared" si="257"/>
        <v>12052.236515109187</v>
      </c>
      <c r="Y218" s="124">
        <f t="shared" si="257"/>
        <v>11302.790400328102</v>
      </c>
      <c r="Z218" s="124">
        <f t="shared" si="257"/>
        <v>10563.203476414372</v>
      </c>
      <c r="AA218" s="124">
        <f t="shared" si="257"/>
        <v>9833.3747329854996</v>
      </c>
      <c r="AB218" s="124">
        <f t="shared" si="257"/>
        <v>9113.20408865016</v>
      </c>
      <c r="AC218" s="124">
        <f t="shared" si="257"/>
        <v>8402.5923829660951</v>
      </c>
      <c r="AD218" s="124">
        <f t="shared" si="257"/>
        <v>7701.441368464988</v>
      </c>
      <c r="AE218" s="124">
        <f t="shared" si="257"/>
        <v>7009.6537027437898</v>
      </c>
      <c r="AF218" s="124">
        <f t="shared" si="257"/>
        <v>6327.1329406218911</v>
      </c>
      <c r="AG218" s="124">
        <f t="shared" si="257"/>
        <v>5653.7835263636862</v>
      </c>
      <c r="AH218" s="124">
        <f t="shared" si="257"/>
        <v>4989.510785965942</v>
      </c>
      <c r="AJ218" s="124">
        <f t="shared" ref="AJ218:BN218" si="258">AJ55</f>
        <v>5757.6219164365802</v>
      </c>
      <c r="AK218" s="124">
        <f t="shared" si="258"/>
        <v>5579.7113992186896</v>
      </c>
      <c r="AL218" s="124">
        <f t="shared" si="258"/>
        <v>5401.8008820007999</v>
      </c>
      <c r="AM218" s="124">
        <f t="shared" si="258"/>
        <v>5223.8903647829093</v>
      </c>
      <c r="AN218" s="124">
        <f t="shared" si="258"/>
        <v>5045.9798475650186</v>
      </c>
      <c r="AO218" s="124">
        <f t="shared" si="258"/>
        <v>4868.069330347128</v>
      </c>
      <c r="AP218" s="124">
        <f t="shared" si="258"/>
        <v>4690.1588131292383</v>
      </c>
      <c r="AQ218" s="124">
        <f t="shared" si="258"/>
        <v>4512.2482959113477</v>
      </c>
      <c r="AR218" s="124">
        <f t="shared" si="258"/>
        <v>4334.3377786934579</v>
      </c>
      <c r="AS218" s="124">
        <f t="shared" si="258"/>
        <v>4156.4272614755673</v>
      </c>
      <c r="AT218" s="124">
        <f t="shared" si="258"/>
        <v>3978.5167442576776</v>
      </c>
      <c r="AU218" s="124">
        <f t="shared" si="258"/>
        <v>3853.0005864793593</v>
      </c>
      <c r="AV218" s="124">
        <f t="shared" si="258"/>
        <v>3727.4844287010424</v>
      </c>
      <c r="AW218" s="124">
        <f t="shared" si="258"/>
        <v>3601.9682709227245</v>
      </c>
      <c r="AX218" s="124">
        <f t="shared" si="258"/>
        <v>3476.4521131444071</v>
      </c>
      <c r="AY218" s="124">
        <f t="shared" si="258"/>
        <v>3350.9359553660897</v>
      </c>
      <c r="AZ218" s="124">
        <f t="shared" si="258"/>
        <v>3225.4197975877723</v>
      </c>
      <c r="BA218" s="124">
        <f t="shared" si="258"/>
        <v>3099.9036398094549</v>
      </c>
      <c r="BB218" s="124">
        <f t="shared" si="258"/>
        <v>2974.3874820311371</v>
      </c>
      <c r="BC218" s="124">
        <f t="shared" si="258"/>
        <v>2848.8713242528202</v>
      </c>
      <c r="BD218" s="124">
        <f t="shared" si="258"/>
        <v>2723.3551664745023</v>
      </c>
      <c r="BE218" s="124">
        <f t="shared" si="258"/>
        <v>2571.9297100722206</v>
      </c>
      <c r="BF218" s="124">
        <f t="shared" si="258"/>
        <v>2420.5042536699384</v>
      </c>
      <c r="BG218" s="124">
        <f t="shared" si="258"/>
        <v>2269.0787972676562</v>
      </c>
      <c r="BH218" s="124">
        <f t="shared" si="258"/>
        <v>2117.653340865374</v>
      </c>
      <c r="BI218" s="124">
        <f t="shared" si="258"/>
        <v>1966.2278844630919</v>
      </c>
      <c r="BJ218" s="124">
        <f t="shared" si="258"/>
        <v>1814.8024280608099</v>
      </c>
      <c r="BK218" s="124">
        <f t="shared" si="258"/>
        <v>1663.376971658528</v>
      </c>
      <c r="BL218" s="124">
        <f t="shared" si="258"/>
        <v>1511.9515152562458</v>
      </c>
      <c r="BM218" s="124">
        <f t="shared" si="258"/>
        <v>1360.5260588539638</v>
      </c>
      <c r="BN218" s="124">
        <f t="shared" si="258"/>
        <v>1209.1006024516814</v>
      </c>
      <c r="BP218" s="124">
        <f t="shared" ref="BP218:CT218" si="259">BP55</f>
        <v>35062.652093335644</v>
      </c>
      <c r="BQ218" s="124">
        <f t="shared" si="259"/>
        <v>33781.326637604674</v>
      </c>
      <c r="BR218" s="124">
        <f t="shared" si="259"/>
        <v>32513.955635886708</v>
      </c>
      <c r="BS218" s="124">
        <f t="shared" si="259"/>
        <v>31260.398192267316</v>
      </c>
      <c r="BT218" s="124">
        <f t="shared" si="259"/>
        <v>30020.51469683199</v>
      </c>
      <c r="BU218" s="124">
        <f t="shared" si="259"/>
        <v>28794.166814585351</v>
      </c>
      <c r="BV218" s="124">
        <f t="shared" si="259"/>
        <v>27581.217474462293</v>
      </c>
      <c r="BW218" s="124">
        <f t="shared" si="259"/>
        <v>26381.530858430429</v>
      </c>
      <c r="BX218" s="124">
        <f t="shared" si="259"/>
        <v>25194.972390682971</v>
      </c>
      <c r="BY218" s="124">
        <f t="shared" si="259"/>
        <v>24021.408726921443</v>
      </c>
      <c r="BZ218" s="124">
        <f t="shared" si="259"/>
        <v>22860.70774372738</v>
      </c>
      <c r="CA218" s="124">
        <f t="shared" si="259"/>
        <v>22012.065782385387</v>
      </c>
      <c r="CB218" s="124">
        <f t="shared" si="259"/>
        <v>21172.584587964255</v>
      </c>
      <c r="CC218" s="124">
        <f t="shared" si="259"/>
        <v>20342.171605450643</v>
      </c>
      <c r="CD218" s="124">
        <f t="shared" si="259"/>
        <v>19520.735124898492</v>
      </c>
      <c r="CE218" s="124">
        <f t="shared" si="259"/>
        <v>18708.184274145966</v>
      </c>
      <c r="CF218" s="124">
        <f t="shared" si="259"/>
        <v>17904.429011592863</v>
      </c>
      <c r="CG218" s="124">
        <f t="shared" si="259"/>
        <v>17109.380119038018</v>
      </c>
      <c r="CH218" s="124">
        <f t="shared" si="259"/>
        <v>16322.949194576157</v>
      </c>
      <c r="CI218" s="124">
        <f t="shared" si="259"/>
        <v>15545.048645553805</v>
      </c>
      <c r="CJ218" s="124">
        <f t="shared" si="259"/>
        <v>14775.59168158369</v>
      </c>
      <c r="CK218" s="124">
        <f t="shared" si="259"/>
        <v>13874.720110400322</v>
      </c>
      <c r="CL218" s="124">
        <f t="shared" si="259"/>
        <v>12983.70773008431</v>
      </c>
      <c r="CM218" s="124">
        <f t="shared" si="259"/>
        <v>12102.453530253155</v>
      </c>
      <c r="CN218" s="124">
        <f t="shared" si="259"/>
        <v>11230.857429515534</v>
      </c>
      <c r="CO218" s="124">
        <f t="shared" si="259"/>
        <v>10368.820267429186</v>
      </c>
      <c r="CP218" s="124">
        <f t="shared" si="259"/>
        <v>9516.2437965257977</v>
      </c>
      <c r="CQ218" s="124">
        <f t="shared" si="259"/>
        <v>8673.0306744023183</v>
      </c>
      <c r="CR218" s="124">
        <f t="shared" si="259"/>
        <v>7839.0844558781373</v>
      </c>
      <c r="CS218" s="124">
        <f t="shared" si="259"/>
        <v>7014.3095852176502</v>
      </c>
      <c r="CT218" s="124">
        <f t="shared" si="259"/>
        <v>6198.6113884176229</v>
      </c>
    </row>
    <row r="219" spans="1:99">
      <c r="C219" t="s">
        <v>174</v>
      </c>
      <c r="D219" s="124">
        <f t="shared" ref="D219:AH219" si="260">D74</f>
        <v>0</v>
      </c>
      <c r="E219" s="124">
        <f t="shared" si="260"/>
        <v>23114.791087131121</v>
      </c>
      <c r="F219" s="124">
        <f t="shared" si="260"/>
        <v>24492.187881135527</v>
      </c>
      <c r="G219" s="124">
        <f t="shared" si="260"/>
        <v>25951.71019714907</v>
      </c>
      <c r="H219" s="124">
        <f t="shared" si="260"/>
        <v>27498.25711662478</v>
      </c>
      <c r="I219" s="124">
        <f t="shared" si="260"/>
        <v>29137.020095942531</v>
      </c>
      <c r="J219" s="124">
        <f t="shared" si="260"/>
        <v>30873.500421802095</v>
      </c>
      <c r="K219" s="124">
        <f t="shared" si="260"/>
        <v>32713.527709081754</v>
      </c>
      <c r="L219" s="124">
        <f t="shared" si="260"/>
        <v>34663.27950343649</v>
      </c>
      <c r="M219" s="124">
        <f t="shared" si="260"/>
        <v>36729.302054633845</v>
      </c>
      <c r="N219" s="124">
        <f t="shared" si="260"/>
        <v>38918.532330566399</v>
      </c>
      <c r="O219" s="124">
        <f t="shared" si="260"/>
        <v>41238.321346061144</v>
      </c>
      <c r="P219" s="124">
        <f t="shared" si="260"/>
        <v>43696.458885033797</v>
      </c>
      <c r="Q219" s="124">
        <f t="shared" si="260"/>
        <v>46301.199699229684</v>
      </c>
      <c r="R219" s="124">
        <f t="shared" si="260"/>
        <v>49061.291271769522</v>
      </c>
      <c r="S219" s="124">
        <f t="shared" si="260"/>
        <v>51986.003238985439</v>
      </c>
      <c r="T219" s="124">
        <f t="shared" si="260"/>
        <v>55085.158569624749</v>
      </c>
      <c r="U219" s="124">
        <f t="shared" si="260"/>
        <v>58369.166606415289</v>
      </c>
      <c r="V219" s="124">
        <f t="shared" si="260"/>
        <v>61849.058081261996</v>
      </c>
      <c r="W219" s="124">
        <f t="shared" si="260"/>
        <v>65536.522221995663</v>
      </c>
      <c r="X219" s="124">
        <f t="shared" si="260"/>
        <v>69443.946075638829</v>
      </c>
      <c r="Y219" s="124">
        <f t="shared" si="260"/>
        <v>73584.456180622816</v>
      </c>
      <c r="Z219" s="124">
        <f t="shared" si="260"/>
        <v>77971.962728308004</v>
      </c>
      <c r="AA219" s="124">
        <f t="shared" si="260"/>
        <v>82621.2063625398</v>
      </c>
      <c r="AB219" s="124">
        <f t="shared" si="260"/>
        <v>87547.807774870438</v>
      </c>
      <c r="AC219" s="124">
        <f t="shared" si="260"/>
        <v>92768.320262490044</v>
      </c>
      <c r="AD219" s="124">
        <f t="shared" si="260"/>
        <v>98300.285425897295</v>
      </c>
      <c r="AE219" s="124">
        <f t="shared" si="260"/>
        <v>104162.29219392018</v>
      </c>
      <c r="AF219" s="124">
        <f t="shared" si="260"/>
        <v>110374.0393749103</v>
      </c>
      <c r="AG219" s="124">
        <f t="shared" si="260"/>
        <v>116956.40194481269</v>
      </c>
      <c r="AH219" s="124">
        <f t="shared" si="260"/>
        <v>123931.50129541619</v>
      </c>
      <c r="AJ219" s="124">
        <f t="shared" ref="AJ219:BN219" si="261">AJ74</f>
        <v>0</v>
      </c>
      <c r="AK219" s="124">
        <f t="shared" si="261"/>
        <v>16039.315836118823</v>
      </c>
      <c r="AL219" s="124">
        <f t="shared" si="261"/>
        <v>18197.943335202315</v>
      </c>
      <c r="AM219" s="124">
        <f t="shared" si="261"/>
        <v>20647.221969013135</v>
      </c>
      <c r="AN219" s="124">
        <f t="shared" si="261"/>
        <v>23426.293831920706</v>
      </c>
      <c r="AO219" s="124">
        <f t="shared" si="261"/>
        <v>26579.572660410184</v>
      </c>
      <c r="AP219" s="124">
        <f t="shared" si="261"/>
        <v>30157.453834506363</v>
      </c>
      <c r="AQ219" s="124">
        <f t="shared" si="261"/>
        <v>34217.120005400189</v>
      </c>
      <c r="AR219" s="124">
        <f t="shared" si="261"/>
        <v>38823.455228697319</v>
      </c>
      <c r="AS219" s="124">
        <f t="shared" si="261"/>
        <v>44050.08221737561</v>
      </c>
      <c r="AT219" s="124">
        <f t="shared" si="261"/>
        <v>49980.539296840463</v>
      </c>
      <c r="AU219" s="124">
        <f t="shared" si="261"/>
        <v>56709.615877871533</v>
      </c>
      <c r="AV219" s="124">
        <f t="shared" si="261"/>
        <v>64344.867797461768</v>
      </c>
      <c r="AW219" s="124">
        <f t="shared" si="261"/>
        <v>73008.336753084732</v>
      </c>
      <c r="AX219" s="124">
        <f t="shared" si="261"/>
        <v>82838.501318744005</v>
      </c>
      <c r="AY219" s="124">
        <f t="shared" si="261"/>
        <v>93992.490733441402</v>
      </c>
      <c r="AZ219" s="124">
        <f t="shared" si="261"/>
        <v>106648.59685361538</v>
      </c>
      <c r="BA219" s="124">
        <f t="shared" si="261"/>
        <v>121009.12442782627</v>
      </c>
      <c r="BB219" s="124">
        <f t="shared" si="261"/>
        <v>137303.62526069404</v>
      </c>
      <c r="BC219" s="124">
        <f t="shared" si="261"/>
        <v>155792.56797029951</v>
      </c>
      <c r="BD219" s="124">
        <f t="shared" si="261"/>
        <v>176771.50200705836</v>
      </c>
      <c r="BE219" s="124">
        <f t="shared" si="261"/>
        <v>200575.7825037991</v>
      </c>
      <c r="BF219" s="124">
        <f t="shared" si="261"/>
        <v>227585.93149273761</v>
      </c>
      <c r="BG219" s="124">
        <f t="shared" si="261"/>
        <v>258233.72119859414</v>
      </c>
      <c r="BH219" s="124">
        <f t="shared" si="261"/>
        <v>293009.07666087471</v>
      </c>
      <c r="BI219" s="124">
        <f t="shared" si="261"/>
        <v>332467.90803689492</v>
      </c>
      <c r="BJ219" s="124">
        <f t="shared" si="261"/>
        <v>377240.99779986346</v>
      </c>
      <c r="BK219" s="124">
        <f t="shared" si="261"/>
        <v>428044.08491087495</v>
      </c>
      <c r="BL219" s="124">
        <f t="shared" si="261"/>
        <v>485689.30717960122</v>
      </c>
      <c r="BM219" s="124">
        <f t="shared" si="261"/>
        <v>551098.18474173627</v>
      </c>
      <c r="BN219" s="124">
        <f t="shared" si="261"/>
        <v>625316.35221898253</v>
      </c>
      <c r="BP219" s="124">
        <f t="shared" ref="BP219:CT219" si="262">BP74</f>
        <v>0</v>
      </c>
      <c r="BQ219" s="124">
        <f t="shared" si="262"/>
        <v>39154.106923249943</v>
      </c>
      <c r="BR219" s="124">
        <f t="shared" si="262"/>
        <v>42690.131216337846</v>
      </c>
      <c r="BS219" s="124">
        <f t="shared" si="262"/>
        <v>46598.932166162209</v>
      </c>
      <c r="BT219" s="124">
        <f t="shared" si="262"/>
        <v>50924.550948545482</v>
      </c>
      <c r="BU219" s="124">
        <f t="shared" si="262"/>
        <v>55716.592756352715</v>
      </c>
      <c r="BV219" s="124">
        <f t="shared" si="262"/>
        <v>61030.954256308454</v>
      </c>
      <c r="BW219" s="124">
        <f t="shared" si="262"/>
        <v>66930.647714481951</v>
      </c>
      <c r="BX219" s="124">
        <f t="shared" si="262"/>
        <v>73486.734732133802</v>
      </c>
      <c r="BY219" s="124">
        <f t="shared" si="262"/>
        <v>80779.384272009454</v>
      </c>
      <c r="BZ219" s="124">
        <f t="shared" si="262"/>
        <v>88899.071627406869</v>
      </c>
      <c r="CA219" s="124">
        <f t="shared" si="262"/>
        <v>97947.937223932677</v>
      </c>
      <c r="CB219" s="124">
        <f t="shared" si="262"/>
        <v>108041.32668249556</v>
      </c>
      <c r="CC219" s="124">
        <f t="shared" si="262"/>
        <v>119309.53645231441</v>
      </c>
      <c r="CD219" s="124">
        <f t="shared" si="262"/>
        <v>131899.79259051353</v>
      </c>
      <c r="CE219" s="124">
        <f t="shared" si="262"/>
        <v>145978.49397242683</v>
      </c>
      <c r="CF219" s="124">
        <f t="shared" si="262"/>
        <v>161733.75542324013</v>
      </c>
      <c r="CG219" s="124">
        <f t="shared" si="262"/>
        <v>179378.29103424156</v>
      </c>
      <c r="CH219" s="124">
        <f t="shared" si="262"/>
        <v>199152.68334195603</v>
      </c>
      <c r="CI219" s="124">
        <f t="shared" si="262"/>
        <v>221329.09019229517</v>
      </c>
      <c r="CJ219" s="124">
        <f t="shared" si="262"/>
        <v>246215.44808269717</v>
      </c>
      <c r="CK219" s="124">
        <f t="shared" si="262"/>
        <v>274160.23868442193</v>
      </c>
      <c r="CL219" s="124">
        <f t="shared" si="262"/>
        <v>305557.8942210456</v>
      </c>
      <c r="CM219" s="124">
        <f t="shared" si="262"/>
        <v>340854.92756113393</v>
      </c>
      <c r="CN219" s="124">
        <f t="shared" si="262"/>
        <v>380556.88443574513</v>
      </c>
      <c r="CO219" s="124">
        <f t="shared" si="262"/>
        <v>425236.22829938494</v>
      </c>
      <c r="CP219" s="124">
        <f t="shared" si="262"/>
        <v>475541.28322576074</v>
      </c>
      <c r="CQ219" s="124">
        <f t="shared" si="262"/>
        <v>532206.37710479507</v>
      </c>
      <c r="CR219" s="124">
        <f t="shared" si="262"/>
        <v>596063.34655451146</v>
      </c>
      <c r="CS219" s="124">
        <f t="shared" si="262"/>
        <v>668054.58668654901</v>
      </c>
      <c r="CT219" s="124">
        <f t="shared" si="262"/>
        <v>749247.85351439868</v>
      </c>
    </row>
    <row r="220" spans="1:99">
      <c r="C220" t="s">
        <v>119</v>
      </c>
      <c r="D220" s="124">
        <f t="shared" ref="D220:AH220" si="263">D65</f>
        <v>2145788.3365974198</v>
      </c>
      <c r="E220" s="124">
        <f t="shared" si="263"/>
        <v>2112849.4983529313</v>
      </c>
      <c r="F220" s="124">
        <f t="shared" si="263"/>
        <v>2080005.4121953647</v>
      </c>
      <c r="G220" s="124">
        <f t="shared" si="263"/>
        <v>2047256.5513182743</v>
      </c>
      <c r="H220" s="124">
        <f t="shared" si="263"/>
        <v>2014603.4098995684</v>
      </c>
      <c r="I220" s="124">
        <f t="shared" si="263"/>
        <v>1982046.5040163207</v>
      </c>
      <c r="J220" s="124">
        <f t="shared" si="263"/>
        <v>1946902.7582767073</v>
      </c>
      <c r="K220" s="124">
        <f t="shared" si="263"/>
        <v>1911921.8056529972</v>
      </c>
      <c r="L220" s="124">
        <f t="shared" si="263"/>
        <v>1877103.4121456509</v>
      </c>
      <c r="M220" s="124">
        <f t="shared" si="263"/>
        <v>1842447.3774857072</v>
      </c>
      <c r="N220" s="124">
        <f t="shared" si="263"/>
        <v>1807953.5360766859</v>
      </c>
      <c r="O220" s="124">
        <f t="shared" si="263"/>
        <v>1768816.6897302573</v>
      </c>
      <c r="P220" s="124">
        <f t="shared" si="263"/>
        <v>1729968.7951933723</v>
      </c>
      <c r="Q220" s="124">
        <f t="shared" si="263"/>
        <v>1691407.9998778708</v>
      </c>
      <c r="R220" s="124">
        <f t="shared" si="263"/>
        <v>1653132.5097419084</v>
      </c>
      <c r="S220" s="124">
        <f t="shared" si="263"/>
        <v>1615140.5901479488</v>
      </c>
      <c r="T220" s="124">
        <f t="shared" si="263"/>
        <v>1573376.9946821935</v>
      </c>
      <c r="U220" s="124">
        <f t="shared" si="263"/>
        <v>1532010.7641265052</v>
      </c>
      <c r="V220" s="124">
        <f t="shared" si="263"/>
        <v>1491038.4630913455</v>
      </c>
      <c r="W220" s="124">
        <f t="shared" si="263"/>
        <v>1450456.7432115353</v>
      </c>
      <c r="X220" s="124">
        <f t="shared" si="263"/>
        <v>1410262.343867545</v>
      </c>
      <c r="Y220" s="124">
        <f t="shared" si="263"/>
        <v>1367410.7223859297</v>
      </c>
      <c r="Z220" s="124">
        <f t="shared" si="263"/>
        <v>1325039.4669755336</v>
      </c>
      <c r="AA220" s="124">
        <f t="shared" si="263"/>
        <v>1283144.1086973099</v>
      </c>
      <c r="AB220" s="124">
        <f t="shared" si="263"/>
        <v>1241720.2952825169</v>
      </c>
      <c r="AC220" s="124">
        <f t="shared" si="263"/>
        <v>1200763.7918057728</v>
      </c>
      <c r="AD220" s="124">
        <f t="shared" si="263"/>
        <v>1158943.0245618571</v>
      </c>
      <c r="AE220" s="124">
        <f t="shared" si="263"/>
        <v>1117625.4644618605</v>
      </c>
      <c r="AF220" s="124">
        <f t="shared" si="263"/>
        <v>1076806.4031633444</v>
      </c>
      <c r="AG220" s="124">
        <f t="shared" si="263"/>
        <v>1036481.2651429828</v>
      </c>
      <c r="AH220" s="124">
        <f t="shared" si="263"/>
        <v>996645.60840186453</v>
      </c>
      <c r="AJ220" s="124">
        <f t="shared" ref="AJ220:BN220" si="264">AJ65</f>
        <v>387852.09507639048</v>
      </c>
      <c r="AK220" s="124">
        <f t="shared" si="264"/>
        <v>383717.0119390029</v>
      </c>
      <c r="AL220" s="124">
        <f t="shared" si="264"/>
        <v>379576.25888296403</v>
      </c>
      <c r="AM220" s="124">
        <f t="shared" si="264"/>
        <v>375429.92046262417</v>
      </c>
      <c r="AN220" s="124">
        <f t="shared" si="264"/>
        <v>371278.08574578864</v>
      </c>
      <c r="AO220" s="124">
        <f t="shared" si="264"/>
        <v>367120.84844273812</v>
      </c>
      <c r="AP220" s="124">
        <f t="shared" si="264"/>
        <v>362958.30703833263</v>
      </c>
      <c r="AQ220" s="124">
        <f t="shared" si="264"/>
        <v>358790.56492726482</v>
      </c>
      <c r="AR220" s="124">
        <f t="shared" si="264"/>
        <v>354617.73055253207</v>
      </c>
      <c r="AS220" s="124">
        <f t="shared" si="264"/>
        <v>350439.91754719825</v>
      </c>
      <c r="AT220" s="124">
        <f t="shared" si="264"/>
        <v>346257.24487951503</v>
      </c>
      <c r="AU220" s="124">
        <f t="shared" si="264"/>
        <v>342069.83700147958</v>
      </c>
      <c r="AV220" s="124">
        <f t="shared" si="264"/>
        <v>337877.82400089863</v>
      </c>
      <c r="AW220" s="124">
        <f t="shared" si="264"/>
        <v>333681.34175704088</v>
      </c>
      <c r="AX220" s="124">
        <f t="shared" si="264"/>
        <v>329480.53209995001</v>
      </c>
      <c r="AY220" s="124">
        <f t="shared" si="264"/>
        <v>325275.54297350271</v>
      </c>
      <c r="AZ220" s="124">
        <f t="shared" si="264"/>
        <v>321066.52860228997</v>
      </c>
      <c r="BA220" s="124">
        <f t="shared" si="264"/>
        <v>316853.64966240549</v>
      </c>
      <c r="BB220" s="124">
        <f t="shared" si="264"/>
        <v>312637.07345622551</v>
      </c>
      <c r="BC220" s="124">
        <f t="shared" si="264"/>
        <v>308416.9740912682</v>
      </c>
      <c r="BD220" s="124">
        <f t="shared" si="264"/>
        <v>304193.53266321664</v>
      </c>
      <c r="BE220" s="124">
        <f t="shared" si="264"/>
        <v>299897.29106812633</v>
      </c>
      <c r="BF220" s="124">
        <f t="shared" si="264"/>
        <v>295598.99502680742</v>
      </c>
      <c r="BG220" s="124">
        <f t="shared" si="264"/>
        <v>291298.87078515091</v>
      </c>
      <c r="BH220" s="124">
        <f t="shared" si="264"/>
        <v>286997.1528751427</v>
      </c>
      <c r="BI220" s="124">
        <f t="shared" si="264"/>
        <v>282694.08433120674</v>
      </c>
      <c r="BJ220" s="124">
        <f t="shared" si="264"/>
        <v>278389.91691150714</v>
      </c>
      <c r="BK220" s="124">
        <f t="shared" si="264"/>
        <v>274084.91132431861</v>
      </c>
      <c r="BL220" s="124">
        <f t="shared" si="264"/>
        <v>269779.33745957265</v>
      </c>
      <c r="BM220" s="124">
        <f t="shared" si="264"/>
        <v>265473.47462568892</v>
      </c>
      <c r="BN220" s="124">
        <f t="shared" si="264"/>
        <v>261167.61179180504</v>
      </c>
      <c r="BP220" s="124">
        <f t="shared" ref="BP220:CT220" si="265">BP65</f>
        <v>2533640.4316738104</v>
      </c>
      <c r="BQ220" s="124">
        <f t="shared" si="265"/>
        <v>2496566.510291934</v>
      </c>
      <c r="BR220" s="124">
        <f t="shared" si="265"/>
        <v>2459581.671078329</v>
      </c>
      <c r="BS220" s="124">
        <f t="shared" si="265"/>
        <v>2422686.4717808985</v>
      </c>
      <c r="BT220" s="124">
        <f t="shared" si="265"/>
        <v>2385881.4956453573</v>
      </c>
      <c r="BU220" s="124">
        <f t="shared" si="265"/>
        <v>2349167.3524590586</v>
      </c>
      <c r="BV220" s="124">
        <f t="shared" si="265"/>
        <v>2309861.0653150398</v>
      </c>
      <c r="BW220" s="124">
        <f t="shared" si="265"/>
        <v>2270712.370580262</v>
      </c>
      <c r="BX220" s="124">
        <f t="shared" si="265"/>
        <v>2231721.1426981832</v>
      </c>
      <c r="BY220" s="124">
        <f t="shared" si="265"/>
        <v>2192887.2950329054</v>
      </c>
      <c r="BZ220" s="124">
        <f t="shared" si="265"/>
        <v>2154210.7809562008</v>
      </c>
      <c r="CA220" s="124">
        <f t="shared" si="265"/>
        <v>2110886.526731737</v>
      </c>
      <c r="CB220" s="124">
        <f t="shared" si="265"/>
        <v>2067846.619194271</v>
      </c>
      <c r="CC220" s="124">
        <f t="shared" si="265"/>
        <v>2025089.3416349117</v>
      </c>
      <c r="CD220" s="124">
        <f t="shared" si="265"/>
        <v>1982613.0418418585</v>
      </c>
      <c r="CE220" s="124">
        <f t="shared" si="265"/>
        <v>1940416.1331214516</v>
      </c>
      <c r="CF220" s="124">
        <f t="shared" si="265"/>
        <v>1894443.5232844835</v>
      </c>
      <c r="CG220" s="124">
        <f t="shared" si="265"/>
        <v>1848864.4137889107</v>
      </c>
      <c r="CH220" s="124">
        <f t="shared" si="265"/>
        <v>1803675.536547571</v>
      </c>
      <c r="CI220" s="124">
        <f t="shared" si="265"/>
        <v>1758873.7173028034</v>
      </c>
      <c r="CJ220" s="124">
        <f t="shared" si="265"/>
        <v>1714455.8765307616</v>
      </c>
      <c r="CK220" s="124">
        <f t="shared" si="265"/>
        <v>1667308.0134540559</v>
      </c>
      <c r="CL220" s="124">
        <f t="shared" si="265"/>
        <v>1620638.4620023412</v>
      </c>
      <c r="CM220" s="124">
        <f t="shared" si="265"/>
        <v>1574442.9794824608</v>
      </c>
      <c r="CN220" s="124">
        <f t="shared" si="265"/>
        <v>1528717.4481576595</v>
      </c>
      <c r="CO220" s="124">
        <f t="shared" si="265"/>
        <v>1483457.8761369796</v>
      </c>
      <c r="CP220" s="124">
        <f t="shared" si="265"/>
        <v>1437332.9414733644</v>
      </c>
      <c r="CQ220" s="124">
        <f t="shared" si="265"/>
        <v>1391710.3757861792</v>
      </c>
      <c r="CR220" s="124">
        <f t="shared" si="265"/>
        <v>1346585.740622917</v>
      </c>
      <c r="CS220" s="124">
        <f t="shared" si="265"/>
        <v>1301954.7397686718</v>
      </c>
      <c r="CT220" s="124">
        <f t="shared" si="265"/>
        <v>1257813.2201936697</v>
      </c>
    </row>
    <row r="221" spans="1:99">
      <c r="C221" t="s">
        <v>17</v>
      </c>
      <c r="D221" s="124">
        <f>SUM(D213:D220)</f>
        <v>5341060.7015464325</v>
      </c>
      <c r="E221" s="124">
        <f t="shared" ref="E221:AH221" si="266">SUM(E213:E220)</f>
        <v>5338165.2226111125</v>
      </c>
      <c r="F221" s="124">
        <f t="shared" si="266"/>
        <v>5313711.1356604267</v>
      </c>
      <c r="G221" s="124">
        <f t="shared" si="266"/>
        <v>5289518.2832952943</v>
      </c>
      <c r="H221" s="124">
        <f t="shared" si="266"/>
        <v>5265591.9142720252</v>
      </c>
      <c r="I221" s="124">
        <f t="shared" si="266"/>
        <v>5241937.5970877577</v>
      </c>
      <c r="J221" s="124">
        <f t="shared" si="266"/>
        <v>5215766.9706373923</v>
      </c>
      <c r="K221" s="124">
        <f t="shared" si="266"/>
        <v>5189910.5206644703</v>
      </c>
      <c r="L221" s="124">
        <f t="shared" si="266"/>
        <v>5164374.6457642308</v>
      </c>
      <c r="M221" s="124">
        <f t="shared" si="266"/>
        <v>5139166.1443387941</v>
      </c>
      <c r="N221" s="124">
        <f t="shared" si="266"/>
        <v>5114292.2371294284</v>
      </c>
      <c r="O221" s="124">
        <f t="shared" si="266"/>
        <v>5086684.2475522682</v>
      </c>
      <c r="P221" s="124">
        <f t="shared" si="266"/>
        <v>5059561.8526209788</v>
      </c>
      <c r="Q221" s="124">
        <f t="shared" si="266"/>
        <v>5032934.9264644207</v>
      </c>
      <c r="R221" s="124">
        <f t="shared" si="266"/>
        <v>5006813.9159486555</v>
      </c>
      <c r="S221" s="124">
        <f t="shared" si="266"/>
        <v>4981209.8715174571</v>
      </c>
      <c r="T221" s="124">
        <f t="shared" si="266"/>
        <v>4951602.3106978284</v>
      </c>
      <c r="U221" s="124">
        <f t="shared" si="266"/>
        <v>4922600.2533906046</v>
      </c>
      <c r="V221" s="124">
        <f t="shared" si="266"/>
        <v>4894216.0749465534</v>
      </c>
      <c r="W221" s="124">
        <f t="shared" si="266"/>
        <v>4866462.9031816535</v>
      </c>
      <c r="X221" s="124">
        <f t="shared" si="266"/>
        <v>4839354.659219821</v>
      </c>
      <c r="Y221" s="124">
        <f t="shared" si="266"/>
        <v>4808083.1165619548</v>
      </c>
      <c r="Z221" s="124">
        <f t="shared" si="266"/>
        <v>4777480.474206361</v>
      </c>
      <c r="AA221" s="124">
        <f t="shared" si="266"/>
        <v>4747561.2683858946</v>
      </c>
      <c r="AB221" s="124">
        <f t="shared" si="266"/>
        <v>4718340.990935958</v>
      </c>
      <c r="AC221" s="124">
        <f t="shared" si="266"/>
        <v>4689836.1427940102</v>
      </c>
      <c r="AD221" s="124">
        <f t="shared" si="266"/>
        <v>4660459.5314340591</v>
      </c>
      <c r="AE221" s="124">
        <f t="shared" si="266"/>
        <v>4631861.6532039735</v>
      </c>
      <c r="AF221" s="124">
        <f t="shared" si="266"/>
        <v>4604062.0480508143</v>
      </c>
      <c r="AG221" s="124">
        <f t="shared" si="266"/>
        <v>4577081.5164394453</v>
      </c>
      <c r="AH221" s="124">
        <f t="shared" si="266"/>
        <v>4550942.1906267041</v>
      </c>
      <c r="AJ221" s="124">
        <f>SUM(AJ213:AJ220)</f>
        <v>1049369.6122000003</v>
      </c>
      <c r="AK221" s="124">
        <f t="shared" ref="AK221:BN221" si="267">SUM(AK213:AK220)</f>
        <v>1065598.6553798998</v>
      </c>
      <c r="AL221" s="124">
        <f t="shared" si="267"/>
        <v>1067953.4609524528</v>
      </c>
      <c r="AM221" s="124">
        <f t="shared" si="267"/>
        <v>1070605.5328830287</v>
      </c>
      <c r="AN221" s="124">
        <f t="shared" si="267"/>
        <v>1073594.1814881258</v>
      </c>
      <c r="AO221" s="124">
        <f t="shared" si="267"/>
        <v>1076963.9925341108</v>
      </c>
      <c r="AP221" s="124">
        <f t="shared" si="267"/>
        <v>1080765.5373194907</v>
      </c>
      <c r="AQ221" s="124">
        <f t="shared" si="267"/>
        <v>1085056.1783850337</v>
      </c>
      <c r="AR221" s="124">
        <f t="shared" si="267"/>
        <v>1089900.9837311972</v>
      </c>
      <c r="AS221" s="124">
        <f t="shared" si="267"/>
        <v>1095373.7641569735</v>
      </c>
      <c r="AT221" s="124">
        <f t="shared" si="267"/>
        <v>1101558.2503025858</v>
      </c>
      <c r="AU221" s="124">
        <f t="shared" si="267"/>
        <v>1108886.2736846751</v>
      </c>
      <c r="AV221" s="124">
        <f t="shared" si="267"/>
        <v>1117140.1984560047</v>
      </c>
      <c r="AW221" s="124">
        <f t="shared" si="267"/>
        <v>1126442.5639041462</v>
      </c>
      <c r="AX221" s="124">
        <f t="shared" si="267"/>
        <v>1136932.3574104346</v>
      </c>
      <c r="AY221" s="124">
        <f t="shared" si="267"/>
        <v>1148767.2284760219</v>
      </c>
      <c r="AZ221" s="124">
        <f t="shared" si="267"/>
        <v>1162126.0009167313</v>
      </c>
      <c r="BA221" s="124">
        <f t="shared" si="267"/>
        <v>1177211.5233850942</v>
      </c>
      <c r="BB221" s="124">
        <f t="shared" si="267"/>
        <v>1194253.9037866665</v>
      </c>
      <c r="BC221" s="124">
        <f t="shared" si="267"/>
        <v>1213514.1792949396</v>
      </c>
      <c r="BD221" s="124">
        <f t="shared" si="267"/>
        <v>1235288.4806329524</v>
      </c>
      <c r="BE221" s="124">
        <f t="shared" si="267"/>
        <v>1259646.9608584391</v>
      </c>
      <c r="BF221" s="124">
        <f t="shared" si="267"/>
        <v>1287227.508778004</v>
      </c>
      <c r="BG221" s="124">
        <f t="shared" si="267"/>
        <v>1318462.2872255093</v>
      </c>
      <c r="BH221" s="124">
        <f t="shared" si="267"/>
        <v>1353841.6204487451</v>
      </c>
      <c r="BI221" s="124">
        <f t="shared" si="267"/>
        <v>1393921.8265919369</v>
      </c>
      <c r="BJ221" s="124">
        <f t="shared" si="267"/>
        <v>1439334.1050769323</v>
      </c>
      <c r="BK221" s="124">
        <f t="shared" si="267"/>
        <v>1490794.6209619828</v>
      </c>
      <c r="BL221" s="124">
        <f t="shared" si="267"/>
        <v>1549115.9474929878</v>
      </c>
      <c r="BM221" s="124">
        <f t="shared" si="267"/>
        <v>1615220.0497753266</v>
      </c>
      <c r="BN221" s="124">
        <f t="shared" si="267"/>
        <v>1690153.0171321386</v>
      </c>
      <c r="BP221" s="124">
        <f>SUM(BP213:BP220)</f>
        <v>6390430.3137464328</v>
      </c>
      <c r="BQ221" s="124">
        <f t="shared" ref="BQ221:CT221" si="268">SUM(BQ213:BQ220)</f>
        <v>6403763.8779910123</v>
      </c>
      <c r="BR221" s="124">
        <f t="shared" si="268"/>
        <v>6381664.59661288</v>
      </c>
      <c r="BS221" s="124">
        <f t="shared" si="268"/>
        <v>6360123.8161783237</v>
      </c>
      <c r="BT221" s="124">
        <f t="shared" si="268"/>
        <v>6339186.0957601517</v>
      </c>
      <c r="BU221" s="124">
        <f t="shared" si="268"/>
        <v>6318901.589621868</v>
      </c>
      <c r="BV221" s="124">
        <f t="shared" si="268"/>
        <v>6296532.5079568829</v>
      </c>
      <c r="BW221" s="124">
        <f t="shared" si="268"/>
        <v>6274966.6990495045</v>
      </c>
      <c r="BX221" s="124">
        <f t="shared" si="268"/>
        <v>6254275.6294954289</v>
      </c>
      <c r="BY221" s="124">
        <f t="shared" si="268"/>
        <v>6234539.908495767</v>
      </c>
      <c r="BZ221" s="124">
        <f t="shared" si="268"/>
        <v>6215850.4874320142</v>
      </c>
      <c r="CA221" s="124">
        <f t="shared" si="268"/>
        <v>6195570.5212369431</v>
      </c>
      <c r="CB221" s="124">
        <f t="shared" si="268"/>
        <v>6176702.051076984</v>
      </c>
      <c r="CC221" s="124">
        <f t="shared" si="268"/>
        <v>6159377.4903685674</v>
      </c>
      <c r="CD221" s="124">
        <f t="shared" si="268"/>
        <v>6143746.273359091</v>
      </c>
      <c r="CE221" s="124">
        <f t="shared" si="268"/>
        <v>6129977.0999934794</v>
      </c>
      <c r="CF221" s="124">
        <f t="shared" si="268"/>
        <v>6113728.3116145609</v>
      </c>
      <c r="CG221" s="124">
        <f t="shared" si="268"/>
        <v>6099811.7767756991</v>
      </c>
      <c r="CH221" s="124">
        <f t="shared" si="268"/>
        <v>6088469.9787332211</v>
      </c>
      <c r="CI221" s="124">
        <f t="shared" si="268"/>
        <v>6079977.0824765936</v>
      </c>
      <c r="CJ221" s="124">
        <f t="shared" si="268"/>
        <v>6074643.1398527743</v>
      </c>
      <c r="CK221" s="124">
        <f t="shared" si="268"/>
        <v>6067730.077420393</v>
      </c>
      <c r="CL221" s="124">
        <f t="shared" si="268"/>
        <v>6064707.982984364</v>
      </c>
      <c r="CM221" s="124">
        <f t="shared" si="268"/>
        <v>6066023.5556114037</v>
      </c>
      <c r="CN221" s="124">
        <f t="shared" si="268"/>
        <v>6072182.6113847028</v>
      </c>
      <c r="CO221" s="124">
        <f t="shared" si="268"/>
        <v>6083757.9693859462</v>
      </c>
      <c r="CP221" s="124">
        <f t="shared" si="268"/>
        <v>6099793.6365109924</v>
      </c>
      <c r="CQ221" s="124">
        <f t="shared" si="268"/>
        <v>6122656.2741659563</v>
      </c>
      <c r="CR221" s="124">
        <f t="shared" si="268"/>
        <v>6153177.9955438022</v>
      </c>
      <c r="CS221" s="124">
        <f t="shared" si="268"/>
        <v>6192301.566214771</v>
      </c>
      <c r="CT221" s="124">
        <f t="shared" si="268"/>
        <v>6241095.207758842</v>
      </c>
    </row>
    <row r="223" spans="1:99">
      <c r="A223" s="1" t="s">
        <v>181</v>
      </c>
      <c r="C223" t="s">
        <v>19</v>
      </c>
      <c r="D223" s="124">
        <f>D213</f>
        <v>0</v>
      </c>
      <c r="E223" s="124">
        <f t="shared" ref="E223:AH223" si="269">E213</f>
        <v>45288.896149432956</v>
      </c>
      <c r="F223" s="124">
        <f t="shared" si="269"/>
        <v>90062.856109525223</v>
      </c>
      <c r="G223" s="124">
        <f t="shared" si="269"/>
        <v>134327.06971575093</v>
      </c>
      <c r="H223" s="124">
        <f t="shared" si="269"/>
        <v>178086.69740911864</v>
      </c>
      <c r="I223" s="124">
        <f t="shared" si="269"/>
        <v>221346.87073698061</v>
      </c>
      <c r="J223" s="124">
        <f t="shared" si="269"/>
        <v>264029.70311614353</v>
      </c>
      <c r="K223" s="124">
        <f t="shared" si="269"/>
        <v>306196.63426561194</v>
      </c>
      <c r="L223" s="124">
        <f t="shared" si="269"/>
        <v>347853.14735864697</v>
      </c>
      <c r="M223" s="124">
        <f t="shared" si="269"/>
        <v>389004.69398944697</v>
      </c>
      <c r="N223" s="124">
        <f t="shared" si="269"/>
        <v>429656.69472001505</v>
      </c>
      <c r="O223" s="124">
        <f t="shared" si="269"/>
        <v>490629.42353842908</v>
      </c>
      <c r="P223" s="124">
        <f t="shared" si="269"/>
        <v>551154.22817409725</v>
      </c>
      <c r="Q223" s="124">
        <f t="shared" si="269"/>
        <v>611245.43837797735</v>
      </c>
      <c r="R223" s="124">
        <f t="shared" si="269"/>
        <v>670917.41481049906</v>
      </c>
      <c r="S223" s="124">
        <f t="shared" si="269"/>
        <v>730184.55008078448</v>
      </c>
      <c r="T223" s="124">
        <f t="shared" si="269"/>
        <v>788702.32194705447</v>
      </c>
      <c r="U223" s="124">
        <f t="shared" si="269"/>
        <v>846804.69629421539</v>
      </c>
      <c r="V223" s="124">
        <f t="shared" si="269"/>
        <v>904507.06367200636</v>
      </c>
      <c r="W223" s="124">
        <f t="shared" si="269"/>
        <v>961824.83724198746</v>
      </c>
      <c r="X223" s="124">
        <f t="shared" si="269"/>
        <v>1018773.4537315976</v>
      </c>
      <c r="Y223" s="124">
        <f t="shared" si="269"/>
        <v>1081962.0396537883</v>
      </c>
      <c r="Z223" s="124">
        <f t="shared" si="269"/>
        <v>1144961.9634075928</v>
      </c>
      <c r="AA223" s="124">
        <f t="shared" si="269"/>
        <v>1207780.9755118731</v>
      </c>
      <c r="AB223" s="124">
        <f t="shared" si="269"/>
        <v>1270426.3899184079</v>
      </c>
      <c r="AC223" s="124">
        <f t="shared" si="269"/>
        <v>1332905.0678680898</v>
      </c>
      <c r="AD223" s="124">
        <f t="shared" si="269"/>
        <v>1395015.4243689221</v>
      </c>
      <c r="AE223" s="124">
        <f t="shared" si="269"/>
        <v>1456958.6156277726</v>
      </c>
      <c r="AF223" s="124">
        <f t="shared" si="269"/>
        <v>1518740.4079727542</v>
      </c>
      <c r="AG223" s="124">
        <f t="shared" si="269"/>
        <v>1580366.0380383916</v>
      </c>
      <c r="AH223" s="124">
        <f t="shared" si="269"/>
        <v>1641840.1936323463</v>
      </c>
      <c r="AJ223" s="124">
        <f>AJ213</f>
        <v>0</v>
      </c>
      <c r="AK223" s="124">
        <f t="shared" ref="AK223:BN223" si="270">AK213</f>
        <v>8698.3794710242528</v>
      </c>
      <c r="AL223" s="124">
        <f t="shared" si="270"/>
        <v>17398.961497695575</v>
      </c>
      <c r="AM223" s="124">
        <f t="shared" si="270"/>
        <v>26101.812922771012</v>
      </c>
      <c r="AN223" s="124">
        <f t="shared" si="270"/>
        <v>34807.002161189841</v>
      </c>
      <c r="AO223" s="124">
        <f t="shared" si="270"/>
        <v>43514.599230765307</v>
      </c>
      <c r="AP223" s="124">
        <f t="shared" si="270"/>
        <v>52224.675783366853</v>
      </c>
      <c r="AQ223" s="124">
        <f t="shared" si="270"/>
        <v>60937.305136598254</v>
      </c>
      <c r="AR223" s="124">
        <f t="shared" si="270"/>
        <v>69652.562305977277</v>
      </c>
      <c r="AS223" s="124">
        <f t="shared" si="270"/>
        <v>78370.524037622061</v>
      </c>
      <c r="AT223" s="124">
        <f t="shared" si="270"/>
        <v>87091.268841449724</v>
      </c>
      <c r="AU223" s="124">
        <f t="shared" si="270"/>
        <v>100713.79563545887</v>
      </c>
      <c r="AV223" s="124">
        <f t="shared" si="270"/>
        <v>114383.39965802357</v>
      </c>
      <c r="AW223" s="124">
        <f t="shared" si="270"/>
        <v>128101.14643803364</v>
      </c>
      <c r="AX223" s="124">
        <f t="shared" si="270"/>
        <v>141868.11768735794</v>
      </c>
      <c r="AY223" s="124">
        <f t="shared" si="270"/>
        <v>155685.41137085517</v>
      </c>
      <c r="AZ223" s="124">
        <f t="shared" si="270"/>
        <v>169554.14177009181</v>
      </c>
      <c r="BA223" s="124">
        <f t="shared" si="270"/>
        <v>183475.43954044732</v>
      </c>
      <c r="BB223" s="124">
        <f t="shared" si="270"/>
        <v>197450.45176127471</v>
      </c>
      <c r="BC223" s="124">
        <f t="shared" si="270"/>
        <v>211480.34197877569</v>
      </c>
      <c r="BD223" s="124">
        <f t="shared" si="270"/>
        <v>225566.29024123462</v>
      </c>
      <c r="BE223" s="124">
        <f t="shared" si="270"/>
        <v>242096.06017545087</v>
      </c>
      <c r="BF223" s="124">
        <f t="shared" si="270"/>
        <v>258700.66671656683</v>
      </c>
      <c r="BG223" s="124">
        <f t="shared" si="270"/>
        <v>275380.10802207747</v>
      </c>
      <c r="BH223" s="124">
        <f t="shared" si="270"/>
        <v>292134.32535663317</v>
      </c>
      <c r="BI223" s="124">
        <f t="shared" si="270"/>
        <v>308963.20038138691</v>
      </c>
      <c r="BJ223" s="124">
        <f t="shared" si="270"/>
        <v>325866.55235138076</v>
      </c>
      <c r="BK223" s="124">
        <f t="shared" si="270"/>
        <v>342844.13521830342</v>
      </c>
      <c r="BL223" s="124">
        <f t="shared" si="270"/>
        <v>359895.63463587675</v>
      </c>
      <c r="BM223" s="124">
        <f t="shared" si="270"/>
        <v>377020.66486505617</v>
      </c>
      <c r="BN223" s="124">
        <f t="shared" si="270"/>
        <v>394218.76557615888</v>
      </c>
      <c r="BP223" s="124">
        <f>BP213</f>
        <v>0</v>
      </c>
      <c r="BQ223" s="124">
        <f t="shared" ref="BQ223:CT223" si="271">BQ213</f>
        <v>53987.275620457207</v>
      </c>
      <c r="BR223" s="124">
        <f t="shared" si="271"/>
        <v>107461.8176072208</v>
      </c>
      <c r="BS223" s="124">
        <f t="shared" si="271"/>
        <v>160428.88263852193</v>
      </c>
      <c r="BT223" s="124">
        <f t="shared" si="271"/>
        <v>212893.6995703085</v>
      </c>
      <c r="BU223" s="124">
        <f t="shared" si="271"/>
        <v>264861.46996774594</v>
      </c>
      <c r="BV223" s="124">
        <f t="shared" si="271"/>
        <v>316254.37889951037</v>
      </c>
      <c r="BW223" s="124">
        <f t="shared" si="271"/>
        <v>367133.93940221018</v>
      </c>
      <c r="BX223" s="124">
        <f t="shared" si="271"/>
        <v>417505.70966462424</v>
      </c>
      <c r="BY223" s="124">
        <f t="shared" si="271"/>
        <v>467375.218027069</v>
      </c>
      <c r="BZ223" s="124">
        <f t="shared" si="271"/>
        <v>516747.9635614648</v>
      </c>
      <c r="CA223" s="124">
        <f t="shared" si="271"/>
        <v>591343.21917388798</v>
      </c>
      <c r="CB223" s="124">
        <f t="shared" si="271"/>
        <v>665537.62783212087</v>
      </c>
      <c r="CC223" s="124">
        <f t="shared" si="271"/>
        <v>739346.58481601102</v>
      </c>
      <c r="CD223" s="124">
        <f t="shared" si="271"/>
        <v>812785.532497857</v>
      </c>
      <c r="CE223" s="124">
        <f t="shared" si="271"/>
        <v>885869.96145163965</v>
      </c>
      <c r="CF223" s="124">
        <f t="shared" si="271"/>
        <v>958256.46371714631</v>
      </c>
      <c r="CG223" s="124">
        <f t="shared" si="271"/>
        <v>1030280.1358346627</v>
      </c>
      <c r="CH223" s="124">
        <f t="shared" si="271"/>
        <v>1101957.5154332812</v>
      </c>
      <c r="CI223" s="124">
        <f t="shared" si="271"/>
        <v>1173305.179220763</v>
      </c>
      <c r="CJ223" s="124">
        <f t="shared" si="271"/>
        <v>1244339.7439728323</v>
      </c>
      <c r="CK223" s="124">
        <f t="shared" si="271"/>
        <v>1324058.0998292393</v>
      </c>
      <c r="CL223" s="124">
        <f t="shared" si="271"/>
        <v>1403662.6301241596</v>
      </c>
      <c r="CM223" s="124">
        <f t="shared" si="271"/>
        <v>1483161.0835339506</v>
      </c>
      <c r="CN223" s="124">
        <f t="shared" si="271"/>
        <v>1562560.7152750411</v>
      </c>
      <c r="CO223" s="124">
        <f t="shared" si="271"/>
        <v>1641868.2682494768</v>
      </c>
      <c r="CP223" s="124">
        <f t="shared" si="271"/>
        <v>1720881.9767203028</v>
      </c>
      <c r="CQ223" s="124">
        <f t="shared" si="271"/>
        <v>1799802.7508460761</v>
      </c>
      <c r="CR223" s="124">
        <f t="shared" si="271"/>
        <v>1878636.0426086308</v>
      </c>
      <c r="CS223" s="124">
        <f t="shared" si="271"/>
        <v>1957386.7029034477</v>
      </c>
      <c r="CT223" s="124">
        <f t="shared" si="271"/>
        <v>2036058.9592085052</v>
      </c>
      <c r="CU223" s="2"/>
    </row>
    <row r="224" spans="1:99">
      <c r="C224" t="s">
        <v>23</v>
      </c>
      <c r="D224" s="124">
        <f>D214</f>
        <v>0</v>
      </c>
      <c r="E224" s="124">
        <f t="shared" ref="E224:AH224" si="272">E214</f>
        <v>23586.776998344027</v>
      </c>
      <c r="F224" s="124">
        <f t="shared" si="272"/>
        <v>46830.860615806436</v>
      </c>
      <c r="G224" s="124">
        <f t="shared" si="272"/>
        <v>69734.385831355568</v>
      </c>
      <c r="H224" s="124">
        <f t="shared" si="272"/>
        <v>92299.442394297192</v>
      </c>
      <c r="I224" s="124">
        <f t="shared" si="272"/>
        <v>114528.07463149179</v>
      </c>
      <c r="J224" s="124">
        <f t="shared" si="272"/>
        <v>136394.61799837605</v>
      </c>
      <c r="K224" s="124">
        <f t="shared" si="272"/>
        <v>157919.81350939677</v>
      </c>
      <c r="L224" s="124">
        <f t="shared" si="272"/>
        <v>179105.71306424547</v>
      </c>
      <c r="M224" s="124">
        <f t="shared" si="272"/>
        <v>199954.32070148768</v>
      </c>
      <c r="N224" s="124">
        <f t="shared" si="272"/>
        <v>220467.59236792894</v>
      </c>
      <c r="O224" s="124">
        <f t="shared" si="272"/>
        <v>240553.39644008433</v>
      </c>
      <c r="P224" s="124">
        <f t="shared" si="272"/>
        <v>253616.11692432984</v>
      </c>
      <c r="Q224" s="124">
        <f t="shared" si="272"/>
        <v>271995.06950069201</v>
      </c>
      <c r="R224" s="124">
        <f t="shared" si="272"/>
        <v>290045.24418775883</v>
      </c>
      <c r="S224" s="124">
        <f t="shared" si="272"/>
        <v>307768.49525655835</v>
      </c>
      <c r="T224" s="124">
        <f t="shared" si="272"/>
        <v>325046.97573308076</v>
      </c>
      <c r="U224" s="124">
        <f t="shared" si="272"/>
        <v>341988.93778927985</v>
      </c>
      <c r="V224" s="124">
        <f t="shared" si="272"/>
        <v>358596.37765786692</v>
      </c>
      <c r="W224" s="124">
        <f t="shared" si="272"/>
        <v>374871.23435416596</v>
      </c>
      <c r="X224" s="124">
        <f t="shared" si="272"/>
        <v>390815.38940496714</v>
      </c>
      <c r="Y224" s="124">
        <f t="shared" si="272"/>
        <v>402892.65660052199</v>
      </c>
      <c r="Z224" s="124">
        <f t="shared" si="272"/>
        <v>414226.39597209159</v>
      </c>
      <c r="AA224" s="124">
        <f t="shared" si="272"/>
        <v>425277.32474748872</v>
      </c>
      <c r="AB224" s="124">
        <f t="shared" si="272"/>
        <v>436046.73490291624</v>
      </c>
      <c r="AC224" s="124">
        <f t="shared" si="272"/>
        <v>446535.85985408613</v>
      </c>
      <c r="AD224" s="124">
        <f t="shared" si="272"/>
        <v>456676.54849015217</v>
      </c>
      <c r="AE224" s="124">
        <f t="shared" si="272"/>
        <v>466534.99970964924</v>
      </c>
      <c r="AF224" s="124">
        <f t="shared" si="272"/>
        <v>476112.39097618731</v>
      </c>
      <c r="AG224" s="124">
        <f t="shared" si="272"/>
        <v>485409.83749021892</v>
      </c>
      <c r="AH224" s="124">
        <f t="shared" si="272"/>
        <v>494428.39178889501</v>
      </c>
      <c r="AJ224" s="124">
        <f>AJ214</f>
        <v>0</v>
      </c>
      <c r="AK224" s="124">
        <f t="shared" ref="AK224:BN224" si="273">AK214</f>
        <v>4292.5939482650556</v>
      </c>
      <c r="AL224" s="124">
        <f t="shared" si="273"/>
        <v>8579.866044537057</v>
      </c>
      <c r="AM224" s="124">
        <f t="shared" si="273"/>
        <v>12861.680581590183</v>
      </c>
      <c r="AN224" s="124">
        <f t="shared" si="273"/>
        <v>17137.898776168156</v>
      </c>
      <c r="AO224" s="124">
        <f t="shared" si="273"/>
        <v>21408.378703618604</v>
      </c>
      <c r="AP224" s="124">
        <f t="shared" si="273"/>
        <v>25672.975231193948</v>
      </c>
      <c r="AQ224" s="124">
        <f t="shared" si="273"/>
        <v>29931.539949992395</v>
      </c>
      <c r="AR224" s="124">
        <f t="shared" si="273"/>
        <v>34183.92110551204</v>
      </c>
      <c r="AS224" s="124">
        <f t="shared" si="273"/>
        <v>38429.963526790671</v>
      </c>
      <c r="AT224" s="124">
        <f t="shared" si="273"/>
        <v>42669.508554103129</v>
      </c>
      <c r="AU224" s="124">
        <f t="shared" si="273"/>
        <v>46902.393965187803</v>
      </c>
      <c r="AV224" s="124">
        <f t="shared" si="273"/>
        <v>49863.193858387931</v>
      </c>
      <c r="AW224" s="124">
        <f t="shared" si="273"/>
        <v>54213.147712007929</v>
      </c>
      <c r="AX224" s="124">
        <f t="shared" si="273"/>
        <v>58555.93314698185</v>
      </c>
      <c r="AY224" s="124">
        <f t="shared" si="273"/>
        <v>62891.372922717339</v>
      </c>
      <c r="AZ224" s="124">
        <f t="shared" si="273"/>
        <v>67219.285844114827</v>
      </c>
      <c r="BA224" s="124">
        <f t="shared" si="273"/>
        <v>71539.486678336907</v>
      </c>
      <c r="BB224" s="124">
        <f t="shared" si="273"/>
        <v>75851.786069890601</v>
      </c>
      <c r="BC224" s="124">
        <f t="shared" si="273"/>
        <v>80155.990453989347</v>
      </c>
      <c r="BD224" s="124">
        <f t="shared" si="273"/>
        <v>84451.90196816079</v>
      </c>
      <c r="BE224" s="124">
        <f t="shared" si="273"/>
        <v>92779.555558320237</v>
      </c>
      <c r="BF224" s="124">
        <f t="shared" si="273"/>
        <v>97090.482749796662</v>
      </c>
      <c r="BG224" s="124">
        <f t="shared" si="273"/>
        <v>101392.26509882779</v>
      </c>
      <c r="BH224" s="124">
        <f t="shared" si="273"/>
        <v>105684.68074024399</v>
      </c>
      <c r="BI224" s="124">
        <f t="shared" si="273"/>
        <v>109967.50290831945</v>
      </c>
      <c r="BJ224" s="124">
        <f t="shared" si="273"/>
        <v>114240.49983427215</v>
      </c>
      <c r="BK224" s="124">
        <f t="shared" si="273"/>
        <v>118503.43464169528</v>
      </c>
      <c r="BL224" s="124">
        <f t="shared" si="273"/>
        <v>122756.06523987908</v>
      </c>
      <c r="BM224" s="124">
        <f t="shared" si="273"/>
        <v>126998.14421498214</v>
      </c>
      <c r="BN224" s="124">
        <f t="shared" si="273"/>
        <v>131229.41871900862</v>
      </c>
      <c r="BP224" s="124">
        <f>BP214</f>
        <v>0</v>
      </c>
      <c r="BQ224" s="124">
        <f t="shared" ref="BQ224:CT224" si="274">BQ214</f>
        <v>27879.37094660908</v>
      </c>
      <c r="BR224" s="124">
        <f t="shared" si="274"/>
        <v>55410.726660343491</v>
      </c>
      <c r="BS224" s="124">
        <f t="shared" si="274"/>
        <v>82596.066412945744</v>
      </c>
      <c r="BT224" s="124">
        <f t="shared" si="274"/>
        <v>109437.34117046534</v>
      </c>
      <c r="BU224" s="124">
        <f t="shared" si="274"/>
        <v>135936.45333511039</v>
      </c>
      <c r="BV224" s="124">
        <f t="shared" si="274"/>
        <v>162067.59322956999</v>
      </c>
      <c r="BW224" s="124">
        <f t="shared" si="274"/>
        <v>187851.35345938918</v>
      </c>
      <c r="BX224" s="124">
        <f t="shared" si="274"/>
        <v>213289.63416975751</v>
      </c>
      <c r="BY224" s="124">
        <f t="shared" si="274"/>
        <v>238384.28422827835</v>
      </c>
      <c r="BZ224" s="124">
        <f t="shared" si="274"/>
        <v>263137.10092203208</v>
      </c>
      <c r="CA224" s="124">
        <f t="shared" si="274"/>
        <v>287455.79040527216</v>
      </c>
      <c r="CB224" s="124">
        <f t="shared" si="274"/>
        <v>303479.31078271777</v>
      </c>
      <c r="CC224" s="124">
        <f t="shared" si="274"/>
        <v>326208.21721269994</v>
      </c>
      <c r="CD224" s="124">
        <f t="shared" si="274"/>
        <v>348601.1773347407</v>
      </c>
      <c r="CE224" s="124">
        <f t="shared" si="274"/>
        <v>370659.86817927571</v>
      </c>
      <c r="CF224" s="124">
        <f t="shared" si="274"/>
        <v>392266.2615771956</v>
      </c>
      <c r="CG224" s="124">
        <f t="shared" si="274"/>
        <v>413528.42446761677</v>
      </c>
      <c r="CH224" s="124">
        <f t="shared" si="274"/>
        <v>434448.16372775752</v>
      </c>
      <c r="CI224" s="124">
        <f t="shared" si="274"/>
        <v>455027.22480815533</v>
      </c>
      <c r="CJ224" s="124">
        <f t="shared" si="274"/>
        <v>475267.29137312796</v>
      </c>
      <c r="CK224" s="124">
        <f t="shared" si="274"/>
        <v>495672.21215884225</v>
      </c>
      <c r="CL224" s="124">
        <f t="shared" si="274"/>
        <v>511316.87872188824</v>
      </c>
      <c r="CM224" s="124">
        <f t="shared" si="274"/>
        <v>526669.58984631649</v>
      </c>
      <c r="CN224" s="124">
        <f t="shared" si="274"/>
        <v>541731.41564316023</v>
      </c>
      <c r="CO224" s="124">
        <f t="shared" si="274"/>
        <v>556503.36276240554</v>
      </c>
      <c r="CP224" s="124">
        <f t="shared" si="274"/>
        <v>570917.04832442431</v>
      </c>
      <c r="CQ224" s="124">
        <f t="shared" si="274"/>
        <v>585038.43435134448</v>
      </c>
      <c r="CR224" s="124">
        <f t="shared" si="274"/>
        <v>598868.45621606638</v>
      </c>
      <c r="CS224" s="124">
        <f t="shared" si="274"/>
        <v>612407.98170520109</v>
      </c>
      <c r="CT224" s="124">
        <f t="shared" si="274"/>
        <v>625657.81050790357</v>
      </c>
      <c r="CU224" s="2"/>
    </row>
    <row r="225" spans="3:99">
      <c r="C225" t="s">
        <v>43</v>
      </c>
      <c r="D225" s="124" cm="1">
        <f t="array" ref="D225">-(D95-D92+D105-D102+D115-D112+_xlfn.IFS(D127&lt;0, -D122, D127-D122&lt;=0,D127-D122, else, D122)+D139-D134)</f>
        <v>0</v>
      </c>
      <c r="E225" s="124" cm="1">
        <f t="array" ref="E225">-(E95-E92+E105-E102+E115-E112+_xlfn.IFS(E127&lt;0, -E122, E127-E122&lt;=0,E127-E122, else, E122)+E139-E134)</f>
        <v>35298.087121762801</v>
      </c>
      <c r="F225" s="124" cm="1">
        <f t="array" ref="F225">-(F95-F92+F105-F102+F115-F112+_xlfn.IFS(F127&lt;0, -F122, F127-F122&lt;=0,F127-F122, else, F122)+F139-F134)</f>
        <v>69671.980897356756</v>
      </c>
      <c r="G225" s="124" cm="1">
        <f t="array" ref="G225">-(G95-G92+G105-G102+G115-G112+_xlfn.IFS(G127&lt;0, -G122, G127-G122&lt;=0,G127-G122, else, G122)+G139-G134)</f>
        <v>103116.07394390693</v>
      </c>
      <c r="H225" s="124" cm="1">
        <f t="array" ref="H225">-(H95-H92+H105-H102+H115-H112+_xlfn.IFS(H127&lt;0, -H122, H127-H122&lt;=0,H127-H122, else, H122)+H139-H134)</f>
        <v>135624.83388583129</v>
      </c>
      <c r="I225" s="124" cm="1">
        <f t="array" ref="I225">-(I95-I92+I105-I102+I115-I112+_xlfn.IFS(I127&lt;0, -I122, I127-I122&lt;=0,I127-I122, else, I122)+I139-I134)</f>
        <v>167192.80289539904</v>
      </c>
      <c r="J225" s="124" cm="1">
        <f t="array" ref="J225">-(J95-J92+J105-J102+J115-J112+_xlfn.IFS(J127&lt;0, -J122, J127-J122&lt;=0,J127-J122, else, J122)+J139-J134)</f>
        <v>196619.24622800411</v>
      </c>
      <c r="K225" s="124" cm="1">
        <f t="array" ref="K225">-(K95-K92+K105-K102+K115-K112+_xlfn.IFS(K127&lt;0, -K122, K127-K122&lt;=0,K127-K122, else, K122)+K139-K134)</f>
        <v>224866.60799062415</v>
      </c>
      <c r="L225" s="124" cm="1">
        <f t="array" ref="L225">-(L95-L92+L105-L102+L115-L112+_xlfn.IFS(L127&lt;0, -L122, L127-L122&lt;=0,L127-L122, else, L122)+L139-L134)</f>
        <v>251931.17605076032</v>
      </c>
      <c r="M225" s="124" cm="1">
        <f t="array" ref="M225">-(M95-M92+M105-M102+M115-M112+_xlfn.IFS(M127&lt;0, -M122, M127-M122&lt;=0,M127-M122, else, M122)+M139-M134)</f>
        <v>277809.30424929876</v>
      </c>
      <c r="N225" s="124" cm="1">
        <f t="array" ref="N225">-(N95-N92+N105-N102+N115-N112+_xlfn.IFS(N127&lt;0, -N122, N127-N122&lt;=0,N127-N122, else, N122)+N139-N134)</f>
        <v>302497.41197653254</v>
      </c>
      <c r="O225" s="124" cm="1">
        <f t="array" ref="O225">-(O95-O92+O105-O102+O115-O112+_xlfn.IFS(O127&lt;0, -O122, O127-O122&lt;=0,O127-O122, else, O122)+O139-O134)</f>
        <v>307761.40277950536</v>
      </c>
      <c r="P225" s="124" cm="1">
        <f t="array" ref="P225">-(P95-P92+P105-P102+P115-P112+_xlfn.IFS(P127&lt;0, -P122, P127-P122&lt;=0,P127-P122, else, P122)+P139-P134)</f>
        <v>314953.55183434649</v>
      </c>
      <c r="Q225" s="124" cm="1">
        <f t="array" ref="Q225">-(Q95-Q92+Q105-Q102+Q115-Q112+_xlfn.IFS(Q127&lt;0, -Q122, Q127-Q122&lt;=0,Q127-Q122, else, Q122)+Q139-Q134)</f>
        <v>318483.83368044719</v>
      </c>
      <c r="R225" s="124" cm="1">
        <f t="array" ref="R225">-(R95-R92+R105-R102+R115-R112+_xlfn.IFS(R127&lt;0, -R122, R127-R122&lt;=0,R127-R122, else, R122)+R139-R134)</f>
        <v>320893.27371479198</v>
      </c>
      <c r="S225" s="124" cm="1">
        <f t="array" ref="S225">-(S95-S92+S105-S102+S115-S112+_xlfn.IFS(S127&lt;0, -S122, S127-S122&lt;=0,S127-S122, else, S122)+S139-S134)</f>
        <v>322178.72907684511</v>
      </c>
      <c r="T225" s="124" cm="1">
        <f t="array" ref="T225">-(T95-T92+T105-T102+T115-T112+_xlfn.IFS(T127&lt;0, -T122, T127-T122&lt;=0,T127-T122, else, T122)+T139-T134)</f>
        <v>322565.65944197914</v>
      </c>
      <c r="U225" s="124" cm="1">
        <f t="array" ref="U225">-(U95-U92+U105-U102+U115-U112+_xlfn.IFS(U127&lt;0, -U122, U127-U122&lt;=0,U127-U122, else, U122)+U139-U134)</f>
        <v>321843.33494732389</v>
      </c>
      <c r="V225" s="124" cm="1">
        <f t="array" ref="V225">-(V95-V92+V105-V102+V115-V112+_xlfn.IFS(V127&lt;0, -V122, V127-V122&lt;=0,V127-V122, else, V122)+V139-V134)</f>
        <v>320008.65772167942</v>
      </c>
      <c r="W225" s="124" cm="1">
        <f t="array" ref="W225">-(W95-W92+W105-W102+W115-W112+_xlfn.IFS(W127&lt;0, -W122, W127-W122&lt;=0,W127-W122, else, W122)+W139-W134)</f>
        <v>317058.59180050134</v>
      </c>
      <c r="X225" s="124" cm="1">
        <f t="array" ref="X225">-(X95-X92+X105-X102+X115-X112+_xlfn.IFS(X127&lt;0, -X122, X127-X122&lt;=0,X127-X122, else, X122)+X139-X134)</f>
        <v>312990.16272007232</v>
      </c>
      <c r="Y225" s="124" cm="1">
        <f t="array" ref="Y225">-(Y95-Y92+Y105-Y102+Y115-Y112+_xlfn.IFS(Y127&lt;0, -Y122, Y127-Y122&lt;=0,Y127-Y122, else, Y122)+Y139-Y134)</f>
        <v>324327.13811714877</v>
      </c>
      <c r="Z225" s="124" cm="1">
        <f t="array" ref="Z225">-(Z95-Z92+Z105-Z102+Z115-Z112+_xlfn.IFS(Z127&lt;0, -Z122, Z127-Z122&lt;=0,Z127-Z122, else, Z122)+Z139-Z134)</f>
        <v>334639.21840794338</v>
      </c>
      <c r="AA225" s="124" cm="1">
        <f t="array" ref="AA225">-(AA95-AA92+AA105-AA102+AA115-AA112+_xlfn.IFS(AA127&lt;0, -AA122, AA127-AA122&lt;=0,AA127-AA122, else, AA122)+AA139-AA134)</f>
        <v>343547.28120358777</v>
      </c>
      <c r="AB225" s="124" cm="1">
        <f t="array" ref="AB225">-(AB95-AB92+AB105-AB102+AB115-AB112+_xlfn.IFS(AB127&lt;0, -AB122, AB127-AB122&lt;=0,AB127-AB122, else, AB122)+AB139-AB134)</f>
        <v>351148.92281948426</v>
      </c>
      <c r="AC225" s="124" cm="1">
        <f t="array" ref="AC225">-(AC95-AC92+AC105-AC102+AC115-AC112+_xlfn.IFS(AC127&lt;0, -AC122, AC127-AC122&lt;=0,AC127-AC122, else, AC122)+AC139-AC134)</f>
        <v>357441.2409766725</v>
      </c>
      <c r="AD225" s="124" cm="1">
        <f t="array" ref="AD225">-(AD95-AD92+AD105-AD102+AD115-AD112+_xlfn.IFS(AD127&lt;0, -AD122, AD127-AD122&lt;=0,AD127-AD122, else, AD122)+AD139-AD134)</f>
        <v>362186.535479196</v>
      </c>
      <c r="AE225" s="124" cm="1">
        <f t="array" ref="AE225">-(AE95-AE92+AE105-AE102+AE115-AE112+_xlfn.IFS(AE127&lt;0, -AE122, AE127-AE122&lt;=0,AE127-AE122, else, AE122)+AE139-AE134)</f>
        <v>365598.13045394234</v>
      </c>
      <c r="AF225" s="124" cm="1">
        <f t="array" ref="AF225">-(AF95-AF92+AF105-AF102+AF115-AF112+_xlfn.IFS(AF127&lt;0, -AF122, AF127-AF122&lt;=0,AF127-AF122, else, AF122)+AF139-AF134)</f>
        <v>367673.48000726232</v>
      </c>
      <c r="AG225" s="124" cm="1">
        <f t="array" ref="AG225">-(AG95-AG92+AG105-AG102+AG115-AG112+_xlfn.IFS(AG127&lt;0, -AG122, AG127-AG122&lt;=0,AG127-AG122, else, AG122)+AG139-AG134)</f>
        <v>368410.11257562693</v>
      </c>
      <c r="AH225" s="124" cm="1">
        <f t="array" ref="AH225">-(AH95-AH92+AH105-AH102+AH115-AH112+_xlfn.IFS(AH127&lt;0, -AH122, AH127-AH122&lt;=0,AH127-AH122, else, AH122)+AH139-AH134)</f>
        <v>367805.63029827678</v>
      </c>
      <c r="AJ225" s="124" cm="1">
        <f t="array" ref="AJ225">-(AJ95-AJ92+AJ105-AJ102+AJ115-AJ112+_xlfn.IFS(AJ127&lt;0, -AJ122, AJ127-AJ122&lt;=0,AJ127-AJ122, else, AJ122)+AJ139-AJ134)</f>
        <v>0</v>
      </c>
      <c r="AK225" s="124" cm="1">
        <f t="array" ref="AK225">-(AK95-AK92+AK105-AK102+AK115-AK112+_xlfn.IFS(AK127&lt;0, -AK122, AK127-AK122&lt;=0,AK127-AK122, else, AK122)+AK139-AK134)</f>
        <v>9384.2393132387078</v>
      </c>
      <c r="AL225" s="124" cm="1">
        <f t="array" ref="AL225">-(AL95-AL92+AL105-AL102+AL115-AL112+_xlfn.IFS(AL127&lt;0, -AL122, AL127-AL122&lt;=0,AL127-AL122, else, AL122)+AL139-AL134)</f>
        <v>18459.980661588197</v>
      </c>
      <c r="AM225" s="124" cm="1">
        <f t="array" ref="AM225">-(AM95-AM92+AM105-AM102+AM115-AM112+_xlfn.IFS(AM127&lt;0, -AM122, AM127-AM122&lt;=0,AM127-AM122, else, AM122)+AM139-AM134)</f>
        <v>27228.826711713511</v>
      </c>
      <c r="AN225" s="124" cm="1">
        <f t="array" ref="AN225">-(AN95-AN92+AN105-AN102+AN115-AN112+_xlfn.IFS(AN127&lt;0, -AN122, AN127-AN122&lt;=0,AN127-AN122, else, AN122)+AN139-AN134)</f>
        <v>35692.380130279809</v>
      </c>
      <c r="AO225" s="124" cm="1">
        <f t="array" ref="AO225">-(AO95-AO92+AO105-AO102+AO115-AO112+_xlfn.IFS(AO127&lt;0, -AO122, AO127-AO122&lt;=0,AO127-AO122, else, AO122)+AO139-AO134)</f>
        <v>43852.243583952542</v>
      </c>
      <c r="AP225" s="124" cm="1">
        <f t="array" ref="AP225">-(AP95-AP92+AP105-AP102+AP115-AP112+_xlfn.IFS(AP127&lt;0, -AP122, AP127-AP122&lt;=0,AP127-AP122, else, AP122)+AP139-AP134)</f>
        <v>51092.954276601551</v>
      </c>
      <c r="AQ225" s="124" cm="1">
        <f t="array" ref="AQ225">-(AQ95-AQ92+AQ105-AQ102+AQ115-AQ112+_xlfn.IFS(AQ127&lt;0, -AQ122, AQ127-AQ122&lt;=0,AQ127-AQ122, else, AQ122)+AQ139-AQ134)</f>
        <v>57988.692321319773</v>
      </c>
      <c r="AR225" s="124" cm="1">
        <f t="array" ref="AR225">-(AR95-AR92+AR105-AR102+AR115-AR112+_xlfn.IFS(AR127&lt;0, -AR122, AR127-AR122&lt;=0,AR127-AR122, else, AR122)+AR139-AR134)</f>
        <v>64541.060384772543</v>
      </c>
      <c r="AS225" s="124" cm="1">
        <f t="array" ref="AS225">-(AS95-AS92+AS105-AS102+AS115-AS112+_xlfn.IFS(AS127&lt;0, -AS122, AS127-AS122&lt;=0,AS127-AS122, else, AS122)+AS139-AS134)</f>
        <v>70751.661133625021</v>
      </c>
      <c r="AT225" s="124" cm="1">
        <f t="array" ref="AT225">-(AT95-AT92+AT105-AT102+AT115-AT112+_xlfn.IFS(AT127&lt;0, -AT122, AT127-AT122&lt;=0,AT127-AT122, else, AT122)+AT139-AT134)</f>
        <v>76622.097234542249</v>
      </c>
      <c r="AU225" s="124" cm="1">
        <f t="array" ref="AU225">-(AU95-AU92+AU105-AU102+AU115-AU112+_xlfn.IFS(AU127&lt;0, -AU122, AU127-AU122&lt;=0,AU127-AU122, else, AU122)+AU139-AU134)</f>
        <v>90425.006265143689</v>
      </c>
      <c r="AV225" s="124" cm="1">
        <f t="array" ref="AV225">-(AV95-AV92+AV105-AV102+AV115-AV112+_xlfn.IFS(AV127&lt;0, -AV122, AV127-AV122&lt;=0,AV127-AV122, else, AV122)+AV139-AV134)</f>
        <v>104369.49089422583</v>
      </c>
      <c r="AW225" s="124" cm="1">
        <f t="array" ref="AW225">-(AW95-AW92+AW105-AW102+AW115-AW112+_xlfn.IFS(AW127&lt;0, -AW122, AW127-AW122&lt;=0,AW127-AW122, else, AW122)+AW139-AW134)</f>
        <v>115792.26845585403</v>
      </c>
      <c r="AX225" s="124" cm="1">
        <f t="array" ref="AX225">-(AX95-AX92+AX105-AX102+AX115-AX112+_xlfn.IFS(AX127&lt;0, -AX122, AX127-AX122&lt;=0,AX127-AX122, else, AX122)+AX139-AX134)</f>
        <v>126058.27139361401</v>
      </c>
      <c r="AY225" s="124" cm="1">
        <f t="array" ref="AY225">-(AY95-AY92+AY105-AY102+AY115-AY112+_xlfn.IFS(AY127&lt;0, -AY122, AY127-AY122&lt;=0,AY127-AY122, else, AY122)+AY139-AY134)</f>
        <v>135173.58456705988</v>
      </c>
      <c r="AZ225" s="124" cm="1">
        <f t="array" ref="AZ225">-(AZ95-AZ92+AZ105-AZ102+AZ115-AZ112+_xlfn.IFS(AZ127&lt;0, -AZ122, AZ127-AZ122&lt;=0,AZ127-AZ122, else, AZ122)+AZ139-AZ134)</f>
        <v>143343.86578165815</v>
      </c>
      <c r="BA225" s="124" cm="1">
        <f t="array" ref="BA225">-(BA95-BA92+BA105-BA102+BA115-BA112+_xlfn.IFS(BA127&lt;0, -BA122, BA127-BA122&lt;=0,BA127-BA122, else, BA122)+BA139-BA134)</f>
        <v>150393.11157830944</v>
      </c>
      <c r="BB225" s="124" cm="1">
        <f t="array" ref="BB225">-(BB95-BB92+BB105-BB102+BB115-BB112+_xlfn.IFS(BB127&lt;0, -BB122, BB127-BB122&lt;=0,BB127-BB122, else, BB122)+BB139-BB134)</f>
        <v>156327.40733654791</v>
      </c>
      <c r="BC225" s="124" cm="1">
        <f t="array" ref="BC225">-(BC95-BC92+BC105-BC102+BC115-BC112+_xlfn.IFS(BC127&lt;0, -BC122, BC127-BC122&lt;=0,BC127-BC122, else, BC122)+BC139-BC134)</f>
        <v>161152.83860904735</v>
      </c>
      <c r="BD225" s="124" cm="1">
        <f t="array" ref="BD225">-(BD95-BD92+BD105-BD102+BD115-BD112+_xlfn.IFS(BD127&lt;0, -BD122, BD127-BD122&lt;=0,BD127-BD122, else, BD122)+BD139-BD134)</f>
        <v>164875.49112152803</v>
      </c>
      <c r="BE225" s="124" cm="1">
        <f t="array" ref="BE225">-(BE95-BE92+BE105-BE102+BE115-BE112+_xlfn.IFS(BE127&lt;0, -BE122, BE127-BE122&lt;=0,BE127-BE122, else, BE122)+BE139-BE134)</f>
        <v>172787.81351907621</v>
      </c>
      <c r="BF225" s="124" cm="1">
        <f t="array" ref="BF225">-(BF95-BF92+BF105-BF102+BF115-BF112+_xlfn.IFS(BF127&lt;0, -BF122, BF127-BF122&lt;=0,BF127-BF122, else, BF122)+BF139-BF134)</f>
        <v>184709.10851221415</v>
      </c>
      <c r="BG225" s="124" cm="1">
        <f t="array" ref="BG225">-(BG95-BG92+BG105-BG102+BG115-BG112+_xlfn.IFS(BG127&lt;0, -BG122, BG127-BG122&lt;=0,BG127-BG122, else, BG122)+BG139-BG134)</f>
        <v>194648.90366206982</v>
      </c>
      <c r="BH225" s="124" cm="1">
        <f t="array" ref="BH225">-(BH95-BH92+BH105-BH102+BH115-BH112+_xlfn.IFS(BH127&lt;0, -BH122, BH127-BH122&lt;=0,BH127-BH122, else, BH122)+BH139-BH134)</f>
        <v>202694.5147093836</v>
      </c>
      <c r="BI225" s="124" cm="1">
        <f t="array" ref="BI225">-(BI95-BI92+BI105-BI102+BI115-BI112+_xlfn.IFS(BI127&lt;0, -BI122, BI127-BI122&lt;=0,BI127-BI122, else, BI122)+BI139-BI134)</f>
        <v>203915.67491189763</v>
      </c>
      <c r="BJ225" s="124" cm="1">
        <f t="array" ref="BJ225">-(BJ95-BJ92+BJ105-BJ102+BJ115-BJ112+_xlfn.IFS(BJ127&lt;0, -BJ122, BJ127-BJ122&lt;=0,BJ127-BJ122, else, BJ122)+BJ139-BJ134)</f>
        <v>200971.05502424791</v>
      </c>
      <c r="BK225" s="124" cm="1">
        <f t="array" ref="BK225">-(BK95-BK92+BK105-BK102+BK115-BK112+_xlfn.IFS(BK127&lt;0, -BK122, BK127-BK122&lt;=0,BK127-BK122, else, BK122)+BK139-BK134)</f>
        <v>196837.32233014307</v>
      </c>
      <c r="BL225" s="124" cm="1">
        <f t="array" ref="BL225">-(BL95-BL92+BL105-BL102+BL115-BL112+_xlfn.IFS(BL127&lt;0, -BL122, BL127-BL122&lt;=0,BL127-BL122, else, BL122)+BL139-BL134)</f>
        <v>191525.79527839553</v>
      </c>
      <c r="BM225" s="124" cm="1">
        <f t="array" ref="BM225">-(BM95-BM92+BM105-BM102+BM115-BM112+_xlfn.IFS(BM127&lt;0, -BM122, BM127-BM122&lt;=0,BM127-BM122, else, BM122)+BM139-BM134)</f>
        <v>185047.74805577297</v>
      </c>
      <c r="BN225" s="124" cm="1">
        <f t="array" ref="BN225">-(BN95-BN92+BN105-BN102+BN115-BN112+_xlfn.IFS(BN127&lt;0, -BN122, BN127-BN122&lt;=0,BN127-BN122, else, BN122)+BN139-BN134)</f>
        <v>182675.49644174322</v>
      </c>
      <c r="BP225" s="124">
        <v>0</v>
      </c>
      <c r="BQ225" s="124">
        <v>0</v>
      </c>
      <c r="BR225" s="124" cm="1">
        <f t="array" ref="BR225">-(BR95-BR92+BR105-BR102+BR115-BR112+_xlfn.IFS(BR127&lt;0, -BR122, BR127-BR122&lt;=0,BR127-BR122, else, BR122)+BR139-BR134)</f>
        <v>88131.961558945477</v>
      </c>
      <c r="BS225" s="124" cm="1">
        <f t="array" ref="BS225">-(BS95-BS92+BS105-BS102+BS115-BS112+_xlfn.IFS(BS127&lt;0, -BS122, BS127-BS122&lt;=0,BS127-BS122, else, BS122)+BS139-BS134)</f>
        <v>130344.90065562027</v>
      </c>
      <c r="BT225" s="124" cm="1">
        <f t="array" ref="BT225">-(BT95-BT92+BT105-BT102+BT115-BT112+_xlfn.IFS(BT127&lt;0, -BT122, BT127-BT122&lt;=0,BT127-BT122, else, BT122)+BT139-BT134)</f>
        <v>171317.2140161111</v>
      </c>
      <c r="BU225" s="124" cm="1">
        <f t="array" ref="BU225">-(BU95-BU92+BU105-BU102+BU115-BU112+_xlfn.IFS(BU127&lt;0, -BU122, BU127-BU122&lt;=0,BU127-BU122, else, BU122)+BU139-BU134)</f>
        <v>211045.04647935135</v>
      </c>
      <c r="BV225" s="124" cm="1">
        <f t="array" ref="BV225">-(BV95-BV92+BV105-BV102+BV115-BV112+_xlfn.IFS(BV127&lt;0, -BV122, BV127-BV122&lt;=0,BV127-BV122, else, BV122)+BV139-BV134)</f>
        <v>247712.20050460519</v>
      </c>
      <c r="BW225" s="124" cm="1">
        <f t="array" ref="BW225">-(BW95-BW92+BW105-BW102+BW115-BW112+_xlfn.IFS(BW127&lt;0, -BW122, BW127-BW122&lt;=0,BW127-BW122, else, BW122)+BW139-BW134)</f>
        <v>282855.30031194398</v>
      </c>
      <c r="BX225" s="124" cm="1">
        <f t="array" ref="BX225">-(BX95-BX92+BX105-BX102+BX115-BX112+_xlfn.IFS(BX127&lt;0, -BX122, BX127-BX122&lt;=0,BX127-BX122, else, BX122)+BX139-BX134)</f>
        <v>316472.2364355328</v>
      </c>
      <c r="BY225" s="124" cm="1">
        <f t="array" ref="BY225">-(BY95-BY92+BY105-BY102+BY115-BY112+_xlfn.IFS(BY127&lt;0, -BY122, BY127-BY122&lt;=0,BY127-BY122, else, BY122)+BY139-BY134)</f>
        <v>348560.9653829236</v>
      </c>
      <c r="BZ225" s="124" cm="1">
        <f t="array" ref="BZ225">-(BZ95-BZ92+BZ105-BZ102+BZ115-BZ112+_xlfn.IFS(BZ127&lt;0, -BZ122, BZ127-BZ122&lt;=0,BZ127-BZ122, else, BZ122)+BZ139-BZ134)</f>
        <v>379119.50921107479</v>
      </c>
      <c r="CA225" s="124" cm="1">
        <f t="array" ref="CA225">-(CA95-CA92+CA105-CA102+CA115-CA112+_xlfn.IFS(CA127&lt;0, -CA122, CA127-CA122&lt;=0,CA127-CA122, else, CA122)+CA139-CA134)</f>
        <v>398186.40904464945</v>
      </c>
      <c r="CB225" s="124" cm="1">
        <f t="array" ref="CB225">-(CB95-CB92+CB105-CB102+CB115-CB112+_xlfn.IFS(CB127&lt;0, -CB122, CB127-CB122&lt;=0,CB127-CB122, else, CB122)+CB139-CB134)</f>
        <v>419323.04272857215</v>
      </c>
      <c r="CC225" s="124" cm="1">
        <f t="array" ref="CC225">-(CC95-CC92+CC105-CC102+CC115-CC112+_xlfn.IFS(CC127&lt;0, -CC122, CC127-CC122&lt;=0,CC127-CC122, else, CC122)+CC139-CC134)</f>
        <v>434276.10213630181</v>
      </c>
      <c r="CD225" s="124" cm="1">
        <f t="array" ref="CD225">-(CD95-CD92+CD105-CD102+CD115-CD112+_xlfn.IFS(CD127&lt;0, -CD122, CD127-CD122&lt;=0,CD127-CD122, else, CD122)+CD139-CD134)</f>
        <v>446951.54510840611</v>
      </c>
      <c r="CE225" s="124" cm="1">
        <f t="array" ref="CE225">-(CE95-CE92+CE105-CE102+CE115-CE112+_xlfn.IFS(CE127&lt;0, -CE122, CE127-CE122&lt;=0,CE127-CE122, else, CE122)+CE139-CE134)</f>
        <v>457352.31364390487</v>
      </c>
      <c r="CF225" s="124" cm="1">
        <f t="array" ref="CF225">-(CF95-CF92+CF105-CF102+CF115-CF112+_xlfn.IFS(CF127&lt;0, -CF122, CF127-CF122&lt;=0,CF127-CF122, else, CF122)+CF139-CF134)</f>
        <v>465909.52522363723</v>
      </c>
      <c r="CG225" s="124" cm="1">
        <f t="array" ref="CG225">-(CG95-CG92+CG105-CG102+CG115-CG112+_xlfn.IFS(CG127&lt;0, -CG122, CG127-CG122&lt;=0,CG127-CG122, else, CG122)+CG139-CG134)</f>
        <v>472236.4465256331</v>
      </c>
      <c r="CH225" s="124" cm="1">
        <f t="array" ref="CH225">-(CH95-CH92+CH105-CH102+CH115-CH112+_xlfn.IFS(CH127&lt;0, -CH122, CH127-CH122&lt;=0,CH127-CH122, else, CH122)+CH139-CH134)</f>
        <v>476336.0650582274</v>
      </c>
      <c r="CI225" s="124" cm="1">
        <f t="array" ref="CI225">-(CI95-CI92+CI105-CI102+CI115-CI112+_xlfn.IFS(CI127&lt;0, -CI122, CI127-CI122&lt;=0,CI127-CI122, else, CI122)+CI139-CI134)</f>
        <v>478211.43040954857</v>
      </c>
      <c r="CJ225" s="124" cm="1">
        <f t="array" ref="CJ225">-(CJ95-CJ92+CJ105-CJ102+CJ115-CJ112+_xlfn.IFS(CJ127&lt;0, -CJ122, CJ127-CJ122&lt;=0,CJ127-CJ122, else, CJ122)+CJ139-CJ134)</f>
        <v>477865.65384160005</v>
      </c>
      <c r="CK225" s="124" cm="1">
        <f t="array" ref="CK225">-(CK95-CK92+CK105-CK102+CK115-CK112+_xlfn.IFS(CK127&lt;0, -CK122, CK127-CK122&lt;=0,CK127-CK122, else, CK122)+CK139-CK134)</f>
        <v>497114.95163622475</v>
      </c>
      <c r="CL225" s="124" cm="1">
        <f t="array" ref="CL225">-(CL95-CL92+CL105-CL102+CL115-CL112+_xlfn.IFS(CL127&lt;0, -CL122, CL127-CL122&lt;=0,CL127-CL122, else, CL122)+CL139-CL134)</f>
        <v>519348.32692015753</v>
      </c>
      <c r="CM225" s="124" cm="1">
        <f t="array" ref="CM225">-(CM95-CM92+CM105-CM102+CM115-CM112+_xlfn.IFS(CM127&lt;0, -CM122, CM127-CM122&lt;=0,CM127-CM122, else, CM122)+CM139-CM134)</f>
        <v>538196.18486565771</v>
      </c>
      <c r="CN225" s="124" cm="1">
        <f t="array" ref="CN225">-(CN95-CN92+CN105-CN102+CN115-CN112+_xlfn.IFS(CN127&lt;0, -CN122, CN127-CN122&lt;=0,CN127-CN122, else, CN122)+CN139-CN134)</f>
        <v>553843.43752886797</v>
      </c>
      <c r="CO225" s="124" cm="1">
        <f t="array" ref="CO225">-(CO95-CO92+CO105-CO102+CO115-CO112+_xlfn.IFS(CO127&lt;0, -CO122, CO127-CO122&lt;=0,CO127-CO122, else, CO122)+CO139-CO134)</f>
        <v>566297.55199391488</v>
      </c>
      <c r="CP225" s="124" cm="1">
        <f t="array" ref="CP225">-(CP95-CP92+CP105-CP102+CP115-CP112+_xlfn.IFS(CP127&lt;0, -CP122, CP127-CP122&lt;=0,CP127-CP122, else, CP122)+CP139-CP134)</f>
        <v>575155.04765391606</v>
      </c>
      <c r="CQ225" s="124" cm="1">
        <f t="array" ref="CQ225">-(CQ95-CQ92+CQ105-CQ102+CQ115-CQ112+_xlfn.IFS(CQ127&lt;0, -CQ122, CQ127-CQ122&lt;=0,CQ127-CQ122, else, CQ122)+CQ139-CQ134)</f>
        <v>580799.10026610037</v>
      </c>
      <c r="CR225" s="124" cm="1">
        <f t="array" ref="CR225">-(CR95-CR92+CR105-CR102+CR115-CR112+_xlfn.IFS(CR127&lt;0, -CR122, CR127-CR122&lt;=0,CR127-CR122, else, CR122)+CR139-CR134)</f>
        <v>583237.55375114246</v>
      </c>
      <c r="CS225" s="124" cm="1">
        <f t="array" ref="CS225">-(CS95-CS92+CS105-CS102+CS115-CS112+_xlfn.IFS(CS127&lt;0, -CS122, CS127-CS122&lt;=0,CS127-CS122, else, CS122)+CS139-CS134)</f>
        <v>582478.33317026403</v>
      </c>
      <c r="CT225" s="124" cm="1">
        <f t="array" ref="CT225">-(CT95-CT92+CT105-CT102+CT115-CT112+_xlfn.IFS(CT127&lt;0, -CT122, CT127-CT122&lt;=0,CT127-CT122, else, CT122)+CT139-CT134)</f>
        <v>577963.96045422181</v>
      </c>
      <c r="CU225" s="2"/>
    </row>
    <row r="226" spans="3:99">
      <c r="CU226" s="2"/>
    </row>
    <row r="227" spans="3:99">
      <c r="CU227" s="2"/>
    </row>
    <row r="228" spans="3:99">
      <c r="CU228" s="2"/>
    </row>
    <row r="229" spans="3:99">
      <c r="C229" s="24"/>
      <c r="CU229" s="2"/>
    </row>
    <row r="230" spans="3:99">
      <c r="CU230" s="2"/>
    </row>
    <row r="231" spans="3:99">
      <c r="CU231" s="2"/>
    </row>
    <row r="232" spans="3:99">
      <c r="CU232" s="2"/>
    </row>
    <row r="233" spans="3:99">
      <c r="C233" t="s">
        <v>17</v>
      </c>
      <c r="D233" s="124">
        <f>SUM(D223:D231)</f>
        <v>0</v>
      </c>
      <c r="E233" s="124">
        <f t="shared" ref="E233:AH233" si="275">SUM(E223:E231)</f>
        <v>104173.76026953978</v>
      </c>
      <c r="F233" s="124">
        <f t="shared" si="275"/>
        <v>206565.69762268843</v>
      </c>
      <c r="G233" s="124">
        <f t="shared" si="275"/>
        <v>307177.52949101344</v>
      </c>
      <c r="H233" s="124">
        <f t="shared" si="275"/>
        <v>406010.97368924716</v>
      </c>
      <c r="I233" s="124">
        <f t="shared" si="275"/>
        <v>503067.74826387141</v>
      </c>
      <c r="J233" s="124">
        <f t="shared" si="275"/>
        <v>597043.56734252372</v>
      </c>
      <c r="K233" s="124">
        <f t="shared" si="275"/>
        <v>688983.05576563289</v>
      </c>
      <c r="L233" s="124">
        <f t="shared" si="275"/>
        <v>778890.03647365281</v>
      </c>
      <c r="M233" s="124">
        <f t="shared" si="275"/>
        <v>866768.31894023344</v>
      </c>
      <c r="N233" s="124">
        <f t="shared" si="275"/>
        <v>952621.69906447653</v>
      </c>
      <c r="O233" s="124">
        <f t="shared" si="275"/>
        <v>1038944.2227580188</v>
      </c>
      <c r="P233" s="124">
        <f t="shared" si="275"/>
        <v>1119723.8969327735</v>
      </c>
      <c r="Q233" s="124">
        <f t="shared" si="275"/>
        <v>1201724.3415591165</v>
      </c>
      <c r="R233" s="124">
        <f t="shared" si="275"/>
        <v>1281855.9327130499</v>
      </c>
      <c r="S233" s="124">
        <f t="shared" si="275"/>
        <v>1360131.774414188</v>
      </c>
      <c r="T233" s="124">
        <f t="shared" si="275"/>
        <v>1436314.9571221145</v>
      </c>
      <c r="U233" s="124">
        <f t="shared" si="275"/>
        <v>1510636.9690308191</v>
      </c>
      <c r="V233" s="124">
        <f t="shared" si="275"/>
        <v>1583112.0990515526</v>
      </c>
      <c r="W233" s="124">
        <f t="shared" si="275"/>
        <v>1653754.6633966549</v>
      </c>
      <c r="X233" s="124">
        <f t="shared" si="275"/>
        <v>1722579.0058566371</v>
      </c>
      <c r="Y233" s="124">
        <f t="shared" si="275"/>
        <v>1809181.834371459</v>
      </c>
      <c r="Z233" s="124">
        <f t="shared" si="275"/>
        <v>1893827.5777876279</v>
      </c>
      <c r="AA233" s="124">
        <f t="shared" si="275"/>
        <v>1976605.5814629497</v>
      </c>
      <c r="AB233" s="124">
        <f t="shared" si="275"/>
        <v>2057622.0476408084</v>
      </c>
      <c r="AC233" s="124">
        <f t="shared" si="275"/>
        <v>2136882.1686988482</v>
      </c>
      <c r="AD233" s="124">
        <f t="shared" si="275"/>
        <v>2213878.5083382702</v>
      </c>
      <c r="AE233" s="124">
        <f t="shared" si="275"/>
        <v>2289091.7457913645</v>
      </c>
      <c r="AF233" s="124">
        <f t="shared" si="275"/>
        <v>2362526.2789562037</v>
      </c>
      <c r="AG233" s="124">
        <f t="shared" si="275"/>
        <v>2434185.9881042372</v>
      </c>
      <c r="AH233" s="124">
        <f t="shared" si="275"/>
        <v>2504074.2157195183</v>
      </c>
      <c r="AJ233" s="124">
        <f>SUM(AJ223:AJ231)</f>
        <v>0</v>
      </c>
      <c r="AK233" s="124">
        <f t="shared" ref="AK233:BN233" si="276">SUM(AK223:AK231)</f>
        <v>22375.212732528016</v>
      </c>
      <c r="AL233" s="124">
        <f t="shared" si="276"/>
        <v>44438.80820382083</v>
      </c>
      <c r="AM233" s="124">
        <f t="shared" si="276"/>
        <v>66192.320216074702</v>
      </c>
      <c r="AN233" s="124">
        <f t="shared" si="276"/>
        <v>87637.281067637814</v>
      </c>
      <c r="AO233" s="124">
        <f t="shared" si="276"/>
        <v>108775.22151833645</v>
      </c>
      <c r="AP233" s="124">
        <f t="shared" si="276"/>
        <v>128990.60529116236</v>
      </c>
      <c r="AQ233" s="124">
        <f t="shared" si="276"/>
        <v>148857.53740791042</v>
      </c>
      <c r="AR233" s="124">
        <f t="shared" si="276"/>
        <v>168377.54379626186</v>
      </c>
      <c r="AS233" s="124">
        <f t="shared" si="276"/>
        <v>187552.14869803775</v>
      </c>
      <c r="AT233" s="124">
        <f t="shared" si="276"/>
        <v>206382.87463009509</v>
      </c>
      <c r="AU233" s="124">
        <f t="shared" si="276"/>
        <v>238041.19586579036</v>
      </c>
      <c r="AV233" s="124">
        <f t="shared" si="276"/>
        <v>268616.08441063733</v>
      </c>
      <c r="AW233" s="124">
        <f t="shared" si="276"/>
        <v>298106.56260589557</v>
      </c>
      <c r="AX233" s="124">
        <f t="shared" si="276"/>
        <v>326482.32222795382</v>
      </c>
      <c r="AY233" s="124">
        <f t="shared" si="276"/>
        <v>353750.36886063241</v>
      </c>
      <c r="AZ233" s="124">
        <f t="shared" si="276"/>
        <v>380117.29339586478</v>
      </c>
      <c r="BA233" s="124">
        <f t="shared" si="276"/>
        <v>405408.03779709368</v>
      </c>
      <c r="BB233" s="124">
        <f t="shared" si="276"/>
        <v>429629.64516771323</v>
      </c>
      <c r="BC233" s="124">
        <f t="shared" si="276"/>
        <v>452789.1710418124</v>
      </c>
      <c r="BD233" s="124">
        <f t="shared" si="276"/>
        <v>474893.68333092344</v>
      </c>
      <c r="BE233" s="124">
        <f t="shared" si="276"/>
        <v>507663.42925284733</v>
      </c>
      <c r="BF233" s="124">
        <f t="shared" si="276"/>
        <v>540500.25797857763</v>
      </c>
      <c r="BG233" s="124">
        <f t="shared" si="276"/>
        <v>571421.27678297507</v>
      </c>
      <c r="BH233" s="124">
        <f t="shared" si="276"/>
        <v>600513.52080626076</v>
      </c>
      <c r="BI233" s="124">
        <f t="shared" si="276"/>
        <v>622846.37820160401</v>
      </c>
      <c r="BJ233" s="124">
        <f t="shared" si="276"/>
        <v>641078.10720990086</v>
      </c>
      <c r="BK233" s="124">
        <f t="shared" si="276"/>
        <v>658184.89219014184</v>
      </c>
      <c r="BL233" s="124">
        <f t="shared" si="276"/>
        <v>674177.49515415134</v>
      </c>
      <c r="BM233" s="124">
        <f t="shared" si="276"/>
        <v>689066.55713581131</v>
      </c>
      <c r="BN233" s="124">
        <f t="shared" si="276"/>
        <v>708123.68073691067</v>
      </c>
      <c r="BP233" s="124">
        <f>SUM(BP223:BP231)</f>
        <v>0</v>
      </c>
      <c r="BQ233" s="124">
        <f t="shared" ref="BQ233:CT233" si="277">SUM(BQ223:BQ231)</f>
        <v>81866.646567066287</v>
      </c>
      <c r="BR233" s="124">
        <f t="shared" si="277"/>
        <v>251004.50582650976</v>
      </c>
      <c r="BS233" s="124">
        <f t="shared" si="277"/>
        <v>373369.84970708797</v>
      </c>
      <c r="BT233" s="124">
        <f t="shared" si="277"/>
        <v>493648.25475688494</v>
      </c>
      <c r="BU233" s="124">
        <f t="shared" si="277"/>
        <v>611842.96978220763</v>
      </c>
      <c r="BV233" s="124">
        <f t="shared" si="277"/>
        <v>726034.17263368552</v>
      </c>
      <c r="BW233" s="124">
        <f t="shared" si="277"/>
        <v>837840.59317354334</v>
      </c>
      <c r="BX233" s="124">
        <f t="shared" si="277"/>
        <v>947267.58026991459</v>
      </c>
      <c r="BY233" s="124">
        <f t="shared" si="277"/>
        <v>1054320.4676382709</v>
      </c>
      <c r="BZ233" s="124">
        <f t="shared" si="277"/>
        <v>1159004.5736945716</v>
      </c>
      <c r="CA233" s="124">
        <f t="shared" si="277"/>
        <v>1276985.4186238097</v>
      </c>
      <c r="CB233" s="124">
        <f t="shared" si="277"/>
        <v>1388339.9813434109</v>
      </c>
      <c r="CC233" s="124">
        <f t="shared" si="277"/>
        <v>1499830.9041650128</v>
      </c>
      <c r="CD233" s="124">
        <f t="shared" si="277"/>
        <v>1608338.2549410039</v>
      </c>
      <c r="CE233" s="124">
        <f t="shared" si="277"/>
        <v>1713882.1432748202</v>
      </c>
      <c r="CF233" s="124">
        <f t="shared" si="277"/>
        <v>1816432.250517979</v>
      </c>
      <c r="CG233" s="124">
        <f t="shared" si="277"/>
        <v>1916045.0068279125</v>
      </c>
      <c r="CH233" s="124">
        <f t="shared" si="277"/>
        <v>2012741.7442192661</v>
      </c>
      <c r="CI233" s="124">
        <f t="shared" si="277"/>
        <v>2106543.8344384669</v>
      </c>
      <c r="CJ233" s="124">
        <f t="shared" si="277"/>
        <v>2197472.6891875602</v>
      </c>
      <c r="CK233" s="124">
        <f t="shared" si="277"/>
        <v>2316845.2636243063</v>
      </c>
      <c r="CL233" s="124">
        <f t="shared" si="277"/>
        <v>2434327.8357662056</v>
      </c>
      <c r="CM233" s="124">
        <f t="shared" si="277"/>
        <v>2548026.858245925</v>
      </c>
      <c r="CN233" s="124">
        <f t="shared" si="277"/>
        <v>2658135.5684470693</v>
      </c>
      <c r="CO233" s="124">
        <f t="shared" si="277"/>
        <v>2764669.1830057972</v>
      </c>
      <c r="CP233" s="124">
        <f t="shared" si="277"/>
        <v>2866954.0726986434</v>
      </c>
      <c r="CQ233" s="124">
        <f t="shared" si="277"/>
        <v>2965640.2854635208</v>
      </c>
      <c r="CR233" s="124">
        <f t="shared" si="277"/>
        <v>3060742.0525758397</v>
      </c>
      <c r="CS233" s="124">
        <f t="shared" si="277"/>
        <v>3152273.0177789126</v>
      </c>
      <c r="CT233" s="124">
        <f t="shared" si="277"/>
        <v>3239680.7301706308</v>
      </c>
      <c r="CU233" s="2"/>
    </row>
    <row r="234" spans="3:99">
      <c r="C234" t="s">
        <v>182</v>
      </c>
      <c r="D234" s="124">
        <f>D221-D233</f>
        <v>5341060.7015464325</v>
      </c>
      <c r="E234" s="124">
        <f t="shared" ref="E234:AH234" si="278">E221-E233</f>
        <v>5233991.4623415731</v>
      </c>
      <c r="F234" s="124">
        <f t="shared" si="278"/>
        <v>5107145.4380377382</v>
      </c>
      <c r="G234" s="124">
        <f t="shared" si="278"/>
        <v>4982340.7538042804</v>
      </c>
      <c r="H234" s="124">
        <f t="shared" si="278"/>
        <v>4859580.9405827783</v>
      </c>
      <c r="I234" s="124">
        <f t="shared" si="278"/>
        <v>4738869.8488238864</v>
      </c>
      <c r="J234" s="124">
        <f t="shared" si="278"/>
        <v>4618723.4032948688</v>
      </c>
      <c r="K234" s="124">
        <f t="shared" si="278"/>
        <v>4500927.4648988377</v>
      </c>
      <c r="L234" s="124">
        <f t="shared" si="278"/>
        <v>4385484.6092905775</v>
      </c>
      <c r="M234" s="124">
        <f t="shared" si="278"/>
        <v>4272397.8253985606</v>
      </c>
      <c r="N234" s="124">
        <f t="shared" si="278"/>
        <v>4161670.538064952</v>
      </c>
      <c r="O234" s="124">
        <f t="shared" si="278"/>
        <v>4047740.0247942493</v>
      </c>
      <c r="P234" s="124">
        <f t="shared" si="278"/>
        <v>3939837.9556882055</v>
      </c>
      <c r="Q234" s="124">
        <f t="shared" si="278"/>
        <v>3831210.584905304</v>
      </c>
      <c r="R234" s="124">
        <f t="shared" si="278"/>
        <v>3724957.9832356055</v>
      </c>
      <c r="S234" s="124">
        <f t="shared" si="278"/>
        <v>3621078.0971032688</v>
      </c>
      <c r="T234" s="124">
        <f t="shared" si="278"/>
        <v>3515287.3535757139</v>
      </c>
      <c r="U234" s="124">
        <f t="shared" si="278"/>
        <v>3411963.2843597857</v>
      </c>
      <c r="V234" s="124">
        <f t="shared" si="278"/>
        <v>3311103.9758950006</v>
      </c>
      <c r="W234" s="124">
        <f t="shared" si="278"/>
        <v>3212708.2397849988</v>
      </c>
      <c r="X234" s="124">
        <f t="shared" si="278"/>
        <v>3116775.6533631841</v>
      </c>
      <c r="Y234" s="124">
        <f t="shared" si="278"/>
        <v>2998901.2821904961</v>
      </c>
      <c r="Z234" s="124">
        <f t="shared" si="278"/>
        <v>2883652.8964187331</v>
      </c>
      <c r="AA234" s="124">
        <f t="shared" si="278"/>
        <v>2770955.6869229451</v>
      </c>
      <c r="AB234" s="124">
        <f t="shared" si="278"/>
        <v>2660718.9432951496</v>
      </c>
      <c r="AC234" s="124">
        <f t="shared" si="278"/>
        <v>2552953.974095162</v>
      </c>
      <c r="AD234" s="124">
        <f t="shared" si="278"/>
        <v>2446581.0230957889</v>
      </c>
      <c r="AE234" s="124">
        <f t="shared" si="278"/>
        <v>2342769.9074126091</v>
      </c>
      <c r="AF234" s="124">
        <f t="shared" si="278"/>
        <v>2241535.7690946106</v>
      </c>
      <c r="AG234" s="124">
        <f t="shared" si="278"/>
        <v>2142895.5283352081</v>
      </c>
      <c r="AH234" s="124">
        <f t="shared" si="278"/>
        <v>2046867.9749071859</v>
      </c>
      <c r="AJ234" s="124">
        <f>AJ221-AJ233</f>
        <v>1049369.6122000003</v>
      </c>
      <c r="AK234" s="124">
        <f t="shared" ref="AK234:BN234" si="279">AK221-AK233</f>
        <v>1043223.4426473718</v>
      </c>
      <c r="AL234" s="124">
        <f t="shared" si="279"/>
        <v>1023514.652748632</v>
      </c>
      <c r="AM234" s="124">
        <f t="shared" si="279"/>
        <v>1004413.212666954</v>
      </c>
      <c r="AN234" s="124">
        <f t="shared" si="279"/>
        <v>985956.90042048797</v>
      </c>
      <c r="AO234" s="124">
        <f t="shared" si="279"/>
        <v>968188.77101577434</v>
      </c>
      <c r="AP234" s="124">
        <f t="shared" si="279"/>
        <v>951774.9320283283</v>
      </c>
      <c r="AQ234" s="124">
        <f t="shared" si="279"/>
        <v>936198.64097712329</v>
      </c>
      <c r="AR234" s="124">
        <f t="shared" si="279"/>
        <v>921523.4399349353</v>
      </c>
      <c r="AS234" s="124">
        <f t="shared" si="279"/>
        <v>907821.61545893573</v>
      </c>
      <c r="AT234" s="124">
        <f t="shared" si="279"/>
        <v>895175.37567249069</v>
      </c>
      <c r="AU234" s="124">
        <f t="shared" si="279"/>
        <v>870845.07781888475</v>
      </c>
      <c r="AV234" s="124">
        <f t="shared" si="279"/>
        <v>848524.11404536734</v>
      </c>
      <c r="AW234" s="124">
        <f t="shared" si="279"/>
        <v>828336.00129825063</v>
      </c>
      <c r="AX234" s="124">
        <f t="shared" si="279"/>
        <v>810450.03518248082</v>
      </c>
      <c r="AY234" s="124">
        <f t="shared" si="279"/>
        <v>795016.85961538949</v>
      </c>
      <c r="AZ234" s="124">
        <f t="shared" si="279"/>
        <v>782008.70752086653</v>
      </c>
      <c r="BA234" s="124">
        <f t="shared" si="279"/>
        <v>771803.48558800062</v>
      </c>
      <c r="BB234" s="124">
        <f t="shared" si="279"/>
        <v>764624.25861895317</v>
      </c>
      <c r="BC234" s="124">
        <f t="shared" si="279"/>
        <v>760725.00825312722</v>
      </c>
      <c r="BD234" s="124">
        <f t="shared" si="279"/>
        <v>760394.79730202898</v>
      </c>
      <c r="BE234" s="124">
        <f t="shared" si="279"/>
        <v>751983.53160559176</v>
      </c>
      <c r="BF234" s="124">
        <f t="shared" si="279"/>
        <v>746727.25079942634</v>
      </c>
      <c r="BG234" s="124">
        <f t="shared" si="279"/>
        <v>747041.01044253423</v>
      </c>
      <c r="BH234" s="124">
        <f t="shared" si="279"/>
        <v>753328.09964248433</v>
      </c>
      <c r="BI234" s="124">
        <f t="shared" si="279"/>
        <v>771075.44839033287</v>
      </c>
      <c r="BJ234" s="124">
        <f t="shared" si="279"/>
        <v>798255.99786703149</v>
      </c>
      <c r="BK234" s="124">
        <f t="shared" si="279"/>
        <v>832609.72877184092</v>
      </c>
      <c r="BL234" s="124">
        <f t="shared" si="279"/>
        <v>874938.45233883651</v>
      </c>
      <c r="BM234" s="124">
        <f t="shared" si="279"/>
        <v>926153.49263951532</v>
      </c>
      <c r="BN234" s="124">
        <f t="shared" si="279"/>
        <v>982029.33639522793</v>
      </c>
      <c r="BP234" s="124">
        <f>BP221-BP233</f>
        <v>6390430.3137464328</v>
      </c>
      <c r="BQ234" s="124">
        <f t="shared" ref="BQ234:CT234" si="280">BQ221-BQ233</f>
        <v>6321897.2314239461</v>
      </c>
      <c r="BR234" s="124">
        <f t="shared" si="280"/>
        <v>6130660.0907863704</v>
      </c>
      <c r="BS234" s="124">
        <f t="shared" si="280"/>
        <v>5986753.9664712362</v>
      </c>
      <c r="BT234" s="124">
        <f t="shared" si="280"/>
        <v>5845537.8410032671</v>
      </c>
      <c r="BU234" s="124">
        <f t="shared" si="280"/>
        <v>5707058.6198396608</v>
      </c>
      <c r="BV234" s="124">
        <f t="shared" si="280"/>
        <v>5570498.3353231978</v>
      </c>
      <c r="BW234" s="124">
        <f t="shared" si="280"/>
        <v>5437126.1058759615</v>
      </c>
      <c r="BX234" s="124">
        <f t="shared" si="280"/>
        <v>5307008.0492255148</v>
      </c>
      <c r="BY234" s="124">
        <f t="shared" si="280"/>
        <v>5180219.4408574961</v>
      </c>
      <c r="BZ234" s="124">
        <f t="shared" si="280"/>
        <v>5056845.9137374423</v>
      </c>
      <c r="CA234" s="124">
        <f t="shared" si="280"/>
        <v>4918585.1026131334</v>
      </c>
      <c r="CB234" s="124">
        <f t="shared" si="280"/>
        <v>4788362.0697335731</v>
      </c>
      <c r="CC234" s="124">
        <f t="shared" si="280"/>
        <v>4659546.5862035546</v>
      </c>
      <c r="CD234" s="124">
        <f t="shared" si="280"/>
        <v>4535408.0184180867</v>
      </c>
      <c r="CE234" s="124">
        <f t="shared" si="280"/>
        <v>4416094.956718659</v>
      </c>
      <c r="CF234" s="124">
        <f t="shared" si="280"/>
        <v>4297296.0610965816</v>
      </c>
      <c r="CG234" s="124">
        <f t="shared" si="280"/>
        <v>4183766.7699477868</v>
      </c>
      <c r="CH234" s="124">
        <f t="shared" si="280"/>
        <v>4075728.2345139552</v>
      </c>
      <c r="CI234" s="124">
        <f t="shared" si="280"/>
        <v>3973433.2480381266</v>
      </c>
      <c r="CJ234" s="124">
        <f t="shared" si="280"/>
        <v>3877170.4506652141</v>
      </c>
      <c r="CK234" s="124">
        <f t="shared" si="280"/>
        <v>3750884.8137960867</v>
      </c>
      <c r="CL234" s="124">
        <f t="shared" si="280"/>
        <v>3630380.1472181585</v>
      </c>
      <c r="CM234" s="124">
        <f t="shared" si="280"/>
        <v>3517996.6973654786</v>
      </c>
      <c r="CN234" s="124">
        <f t="shared" si="280"/>
        <v>3414047.0429376336</v>
      </c>
      <c r="CO234" s="124">
        <f t="shared" si="280"/>
        <v>3319088.786380149</v>
      </c>
      <c r="CP234" s="124">
        <f t="shared" si="280"/>
        <v>3232839.563812349</v>
      </c>
      <c r="CQ234" s="124">
        <f t="shared" si="280"/>
        <v>3157015.9887024355</v>
      </c>
      <c r="CR234" s="124">
        <f t="shared" si="280"/>
        <v>3092435.9429679625</v>
      </c>
      <c r="CS234" s="124">
        <f t="shared" si="280"/>
        <v>3040028.5484358585</v>
      </c>
      <c r="CT234" s="124">
        <f t="shared" si="280"/>
        <v>3001414.4775882112</v>
      </c>
      <c r="CU234" s="2"/>
    </row>
    <row r="237" spans="3:99">
      <c r="D237" s="124">
        <v>0</v>
      </c>
      <c r="E237" s="124">
        <v>1.4856905820540398</v>
      </c>
      <c r="F237" s="124">
        <v>3.0345709698262726</v>
      </c>
      <c r="G237" s="124">
        <v>4.6487301823561928</v>
      </c>
      <c r="H237" s="124">
        <v>6.3303204579794636</v>
      </c>
      <c r="I237" s="124">
        <v>8.0815590898000451</v>
      </c>
      <c r="J237" s="124">
        <v>9.8898353208142549</v>
      </c>
      <c r="K237" s="124">
        <v>11.766619517585809</v>
      </c>
      <c r="L237" s="124">
        <v>13.713954739175854</v>
      </c>
      <c r="M237" s="124">
        <v>15.733939520413482</v>
      </c>
      <c r="N237" s="124">
        <v>17.828729308140439</v>
      </c>
      <c r="O237" s="124">
        <v>21.20338190298358</v>
      </c>
      <c r="P237" s="124">
        <v>24.669810197248207</v>
      </c>
      <c r="Q237" s="124">
        <v>28.229954759896717</v>
      </c>
      <c r="R237" s="124">
        <v>31.885793136054751</v>
      </c>
      <c r="S237" s="124">
        <v>35.639340510756909</v>
      </c>
      <c r="T237" s="124">
        <v>39.481120324239043</v>
      </c>
      <c r="U237" s="124">
        <v>43.423030315384771</v>
      </c>
      <c r="V237" s="124">
        <v>47.467147431739328</v>
      </c>
      <c r="W237" s="124">
        <v>51.615587788141632</v>
      </c>
      <c r="X237" s="124">
        <v>55.870507365774415</v>
      </c>
      <c r="Y237" s="124">
        <v>60.386526190983631</v>
      </c>
      <c r="Z237" s="124">
        <v>65.013110335440231</v>
      </c>
      <c r="AA237" s="124">
        <v>69.752383393446124</v>
      </c>
      <c r="AB237" s="124">
        <v>74.606504403054913</v>
      </c>
      <c r="AC237" s="124">
        <v>79.577668357253387</v>
      </c>
      <c r="AD237" s="124">
        <v>84.651210011758337</v>
      </c>
      <c r="AE237" s="124">
        <v>89.844600407148619</v>
      </c>
      <c r="AF237" s="124">
        <v>95.160098263133108</v>
      </c>
      <c r="AG237" s="124">
        <v>100.59999941322985</v>
      </c>
      <c r="AH237" s="124">
        <v>106.16663732857876</v>
      </c>
      <c r="AJ237" s="124">
        <v>0</v>
      </c>
      <c r="AK237" s="124">
        <v>1.4856905820540398</v>
      </c>
      <c r="AL237" s="124">
        <v>3.0345709698262726</v>
      </c>
      <c r="AM237" s="124">
        <v>4.6487301823561928</v>
      </c>
      <c r="AN237" s="124">
        <v>6.3303204579794636</v>
      </c>
      <c r="AO237" s="124">
        <v>8.0815590898000451</v>
      </c>
      <c r="AP237" s="124">
        <v>9.8898353208142549</v>
      </c>
      <c r="AQ237" s="124">
        <v>11.766619517585809</v>
      </c>
      <c r="AR237" s="124">
        <v>13.713954739175854</v>
      </c>
      <c r="AS237" s="124">
        <v>15.733939520413482</v>
      </c>
      <c r="AT237" s="124">
        <v>17.828729308140439</v>
      </c>
      <c r="AU237" s="124">
        <v>21.20338190298358</v>
      </c>
      <c r="AV237" s="124">
        <v>24.669810197248207</v>
      </c>
      <c r="AW237" s="124">
        <v>28.229954759896717</v>
      </c>
      <c r="AX237" s="124">
        <v>31.885793136054751</v>
      </c>
      <c r="AY237" s="124">
        <v>35.639340510756909</v>
      </c>
      <c r="AZ237" s="124">
        <v>39.481120324239043</v>
      </c>
      <c r="BA237" s="124">
        <v>43.423030315384771</v>
      </c>
      <c r="BB237" s="124">
        <v>47.467147431739328</v>
      </c>
      <c r="BC237" s="124">
        <v>51.615587788141632</v>
      </c>
      <c r="BD237" s="124">
        <v>55.870507365774415</v>
      </c>
      <c r="BE237" s="124">
        <v>60.386526190983631</v>
      </c>
      <c r="BF237" s="124">
        <v>65.013110335440231</v>
      </c>
      <c r="BG237" s="124">
        <v>69.752383393446124</v>
      </c>
      <c r="BH237" s="124">
        <v>74.606504403054913</v>
      </c>
      <c r="BI237" s="124">
        <v>79.577668357253387</v>
      </c>
      <c r="BJ237" s="124">
        <v>84.651210011758337</v>
      </c>
      <c r="BK237" s="124">
        <v>89.844600407148619</v>
      </c>
      <c r="BL237" s="124">
        <v>95.160098263133108</v>
      </c>
      <c r="BM237" s="124">
        <v>100.59999941322985</v>
      </c>
      <c r="BN237" s="124">
        <v>106.16663732857876</v>
      </c>
      <c r="BP237" s="124">
        <v>0</v>
      </c>
      <c r="BQ237" s="124">
        <v>1.4856905820540398</v>
      </c>
      <c r="BR237" s="124">
        <v>3.0345709698262726</v>
      </c>
      <c r="BS237" s="124">
        <v>4.6487301823561928</v>
      </c>
      <c r="BT237" s="124">
        <v>6.3303204579794636</v>
      </c>
      <c r="BU237" s="124">
        <v>8.0815590898000451</v>
      </c>
      <c r="BV237" s="124">
        <v>9.8898353208142549</v>
      </c>
      <c r="BW237" s="124">
        <v>11.766619517585809</v>
      </c>
      <c r="BX237" s="124">
        <v>13.713954739175854</v>
      </c>
      <c r="BY237" s="124">
        <v>15.733939520413482</v>
      </c>
      <c r="BZ237" s="124">
        <v>17.828729308140439</v>
      </c>
      <c r="CA237" s="124">
        <v>21.20338190298358</v>
      </c>
      <c r="CB237" s="124">
        <v>24.669810197248207</v>
      </c>
      <c r="CC237" s="124">
        <v>28.229954759896717</v>
      </c>
      <c r="CD237" s="124">
        <v>31.885793136054751</v>
      </c>
      <c r="CE237" s="124">
        <v>35.639340510756909</v>
      </c>
      <c r="CF237" s="124">
        <v>39.481120324239043</v>
      </c>
      <c r="CG237" s="124">
        <v>43.423030315384771</v>
      </c>
      <c r="CH237" s="124">
        <v>47.467147431739328</v>
      </c>
      <c r="CI237" s="124">
        <v>51.615587788141632</v>
      </c>
      <c r="CJ237" s="124">
        <v>55.870507365774415</v>
      </c>
      <c r="CK237" s="124">
        <v>60.386526190983631</v>
      </c>
      <c r="CL237" s="124">
        <v>65.013110335440231</v>
      </c>
      <c r="CM237" s="124">
        <v>69.752383393446124</v>
      </c>
      <c r="CN237" s="124">
        <v>74.606504403054913</v>
      </c>
      <c r="CO237" s="124">
        <v>79.577668357253387</v>
      </c>
      <c r="CP237" s="124">
        <v>84.651210011758337</v>
      </c>
      <c r="CQ237" s="124">
        <v>89.844600407148619</v>
      </c>
      <c r="CR237" s="124">
        <v>95.160098263133108</v>
      </c>
      <c r="CS237" s="124">
        <v>100.59999941322985</v>
      </c>
      <c r="CT237" s="124">
        <v>106.16663732857876</v>
      </c>
    </row>
    <row r="238" spans="3:99">
      <c r="D238" s="124">
        <v>0</v>
      </c>
      <c r="E238" s="124">
        <v>0.80314895775920525</v>
      </c>
      <c r="F238" s="124">
        <v>1.6358667454339335</v>
      </c>
      <c r="G238" s="124">
        <v>2.4990250620744501</v>
      </c>
      <c r="H238" s="124">
        <v>3.393519871310803</v>
      </c>
      <c r="I238" s="124">
        <v>4.3202720670754573</v>
      </c>
      <c r="J238" s="124">
        <v>5.2752631600701116</v>
      </c>
      <c r="K238" s="124">
        <v>6.2625050579560853</v>
      </c>
      <c r="L238" s="124">
        <v>7.2828706448494431</v>
      </c>
      <c r="M238" s="124">
        <v>8.3372547664960965</v>
      </c>
      <c r="N238" s="124">
        <v>9.4265747673516955</v>
      </c>
      <c r="O238" s="124">
        <v>10.514143159255593</v>
      </c>
      <c r="P238" s="124">
        <v>11.384528181486623</v>
      </c>
      <c r="Q238" s="124">
        <v>12.644524755088396</v>
      </c>
      <c r="R238" s="124">
        <v>13.93759738609964</v>
      </c>
      <c r="S238" s="124">
        <v>15.26443870611671</v>
      </c>
      <c r="T238" s="124">
        <v>16.621911314715192</v>
      </c>
      <c r="U238" s="124">
        <v>18.014003145370534</v>
      </c>
      <c r="V238" s="124">
        <v>19.441429120824729</v>
      </c>
      <c r="W238" s="124">
        <v>20.904917825267081</v>
      </c>
      <c r="X238" s="124">
        <v>22.405211757280625</v>
      </c>
      <c r="Y238" s="124">
        <v>26.225286123636039</v>
      </c>
      <c r="Z238" s="124">
        <v>27.906574723352623</v>
      </c>
      <c r="AA238" s="124">
        <v>29.629018526620342</v>
      </c>
      <c r="AB238" s="124">
        <v>31.393453112734122</v>
      </c>
      <c r="AC238" s="124">
        <v>33.200729905791512</v>
      </c>
      <c r="AD238" s="124">
        <v>35.046084230882201</v>
      </c>
      <c r="AE238" s="124">
        <v>36.935467611848651</v>
      </c>
      <c r="AF238" s="124">
        <v>38.869765029977714</v>
      </c>
      <c r="AG238" s="124">
        <v>40.849878199809993</v>
      </c>
      <c r="AH238" s="124">
        <v>42.876725878405523</v>
      </c>
      <c r="AJ238" s="124">
        <v>0</v>
      </c>
      <c r="AK238" s="124">
        <v>0.80314895775920525</v>
      </c>
      <c r="AL238" s="124">
        <v>1.6358667454339335</v>
      </c>
      <c r="AM238" s="124">
        <v>2.4990250620744501</v>
      </c>
      <c r="AN238" s="124">
        <v>3.393519871310803</v>
      </c>
      <c r="AO238" s="124">
        <v>4.3202720670754573</v>
      </c>
      <c r="AP238" s="124">
        <v>5.2752631600701116</v>
      </c>
      <c r="AQ238" s="124">
        <v>6.2625050579560853</v>
      </c>
      <c r="AR238" s="124">
        <v>7.2828706448494431</v>
      </c>
      <c r="AS238" s="124">
        <v>8.3372547664960965</v>
      </c>
      <c r="AT238" s="124">
        <v>9.4265747673516955</v>
      </c>
      <c r="AU238" s="124">
        <v>10.514143159255593</v>
      </c>
      <c r="AV238" s="124">
        <v>11.384528181486623</v>
      </c>
      <c r="AW238" s="124">
        <v>12.644524755088396</v>
      </c>
      <c r="AX238" s="124">
        <v>13.93759738609964</v>
      </c>
      <c r="AY238" s="124">
        <v>15.26443870611671</v>
      </c>
      <c r="AZ238" s="124">
        <v>16.621911314715192</v>
      </c>
      <c r="BA238" s="124">
        <v>18.014003145370534</v>
      </c>
      <c r="BB238" s="124">
        <v>19.441429120824729</v>
      </c>
      <c r="BC238" s="124">
        <v>20.904917825267081</v>
      </c>
      <c r="BD238" s="124">
        <v>22.405211757280625</v>
      </c>
      <c r="BE238" s="124">
        <v>26.225286123636039</v>
      </c>
      <c r="BF238" s="124">
        <v>27.906574723352623</v>
      </c>
      <c r="BG238" s="124">
        <v>29.629018526620342</v>
      </c>
      <c r="BH238" s="124">
        <v>31.393453112734122</v>
      </c>
      <c r="BI238" s="124">
        <v>33.200729905791512</v>
      </c>
      <c r="BJ238" s="124">
        <v>35.046084230882201</v>
      </c>
      <c r="BK238" s="124">
        <v>36.935467611848651</v>
      </c>
      <c r="BL238" s="124">
        <v>38.869765029977714</v>
      </c>
      <c r="BM238" s="124">
        <v>40.849878199809993</v>
      </c>
      <c r="BN238" s="124">
        <v>42.876725878405523</v>
      </c>
      <c r="BP238" s="124">
        <v>0</v>
      </c>
      <c r="BQ238" s="124">
        <v>0.80314895775920525</v>
      </c>
      <c r="BR238" s="124">
        <v>1.6358667454339335</v>
      </c>
      <c r="BS238" s="124">
        <v>2.4990250620744501</v>
      </c>
      <c r="BT238" s="124">
        <v>3.393519871310803</v>
      </c>
      <c r="BU238" s="124">
        <v>4.3202720670754573</v>
      </c>
      <c r="BV238" s="124">
        <v>5.2752631600701116</v>
      </c>
      <c r="BW238" s="124">
        <v>6.2625050579560853</v>
      </c>
      <c r="BX238" s="124">
        <v>7.2828706448494431</v>
      </c>
      <c r="BY238" s="124">
        <v>8.3372547664960965</v>
      </c>
      <c r="BZ238" s="124">
        <v>9.4265747673516955</v>
      </c>
      <c r="CA238" s="124">
        <v>10.514143159255593</v>
      </c>
      <c r="CB238" s="124">
        <v>11.384528181486623</v>
      </c>
      <c r="CC238" s="124">
        <v>12.644524755088396</v>
      </c>
      <c r="CD238" s="124">
        <v>13.93759738609964</v>
      </c>
      <c r="CE238" s="124">
        <v>15.26443870611671</v>
      </c>
      <c r="CF238" s="124">
        <v>16.621911314715192</v>
      </c>
      <c r="CG238" s="124">
        <v>18.014003145370534</v>
      </c>
      <c r="CH238" s="124">
        <v>19.441429120824729</v>
      </c>
      <c r="CI238" s="124">
        <v>20.904917825267081</v>
      </c>
      <c r="CJ238" s="124">
        <v>22.405211757280625</v>
      </c>
      <c r="CK238" s="124">
        <v>26.225286123636039</v>
      </c>
      <c r="CL238" s="124">
        <v>27.906574723352623</v>
      </c>
      <c r="CM238" s="124">
        <v>29.629018526620342</v>
      </c>
      <c r="CN238" s="124">
        <v>31.393453112734122</v>
      </c>
      <c r="CO238" s="124">
        <v>33.200729905791512</v>
      </c>
      <c r="CP238" s="124">
        <v>35.046084230882201</v>
      </c>
      <c r="CQ238" s="124">
        <v>36.935467611848651</v>
      </c>
      <c r="CR238" s="124">
        <v>38.869765029977714</v>
      </c>
      <c r="CS238" s="124">
        <v>40.849878199809993</v>
      </c>
      <c r="CT238" s="124">
        <v>42.876725878405523</v>
      </c>
    </row>
    <row r="239" spans="3:99">
      <c r="D239" s="124">
        <v>0</v>
      </c>
      <c r="E239" s="124">
        <v>1.081138197154246</v>
      </c>
      <c r="F239" s="124">
        <v>2.1347272403975204</v>
      </c>
      <c r="G239" s="124">
        <v>3.1601146032316372</v>
      </c>
      <c r="H239" s="124">
        <v>4.1566539467827219</v>
      </c>
      <c r="I239" s="124">
        <v>5.1237058825840656</v>
      </c>
      <c r="J239" s="124">
        <v>6.0217728250104727</v>
      </c>
      <c r="K239" s="124">
        <v>6.8852928384373016</v>
      </c>
      <c r="L239" s="124">
        <v>7.7135163224568828</v>
      </c>
      <c r="M239" s="124">
        <v>8.5097383706091918</v>
      </c>
      <c r="N239" s="124">
        <v>9.2765726175078882</v>
      </c>
      <c r="O239" s="124">
        <v>10.854201887878276</v>
      </c>
      <c r="P239" s="124">
        <v>12.407420369730531</v>
      </c>
      <c r="Q239" s="124">
        <v>13.704036897008073</v>
      </c>
      <c r="R239" s="124">
        <v>14.868490970571173</v>
      </c>
      <c r="S239" s="124">
        <v>15.911984028035988</v>
      </c>
      <c r="T239" s="124">
        <v>16.840675504228358</v>
      </c>
      <c r="U239" s="124">
        <v>17.641578535400257</v>
      </c>
      <c r="V239" s="124">
        <v>18.314107765884479</v>
      </c>
      <c r="W239" s="124">
        <v>18.857820594119598</v>
      </c>
      <c r="X239" s="124">
        <v>19.272424638666628</v>
      </c>
      <c r="Y239" s="124">
        <v>19.711910240028612</v>
      </c>
      <c r="Z239" s="124">
        <v>20.934956502974362</v>
      </c>
      <c r="AA239" s="124">
        <v>21.936023041706399</v>
      </c>
      <c r="AB239" s="124">
        <v>22.72325131007603</v>
      </c>
      <c r="AC239" s="124">
        <v>23.296971463182089</v>
      </c>
      <c r="AD239" s="124">
        <v>23.643532251567695</v>
      </c>
      <c r="AE239" s="124">
        <v>23.776435006802803</v>
      </c>
      <c r="AF239" s="124">
        <v>23.696916598527352</v>
      </c>
      <c r="AG239" s="124">
        <v>23.406567099028202</v>
      </c>
      <c r="AH239" s="124">
        <v>22.907346159108286</v>
      </c>
      <c r="AJ239" s="124">
        <v>0</v>
      </c>
      <c r="AK239" s="124">
        <v>1.081138197154246</v>
      </c>
      <c r="AL239" s="124">
        <v>2.1347272403975204</v>
      </c>
      <c r="AM239" s="124">
        <v>3.1601146032316372</v>
      </c>
      <c r="AN239" s="124">
        <v>4.1566539467827219</v>
      </c>
      <c r="AO239" s="124">
        <v>5.1237058825840656</v>
      </c>
      <c r="AP239" s="124">
        <v>6.0217728250104727</v>
      </c>
      <c r="AQ239" s="124">
        <v>6.8852928384373016</v>
      </c>
      <c r="AR239" s="124">
        <v>7.7135163224568828</v>
      </c>
      <c r="AS239" s="124">
        <v>8.5097383706091918</v>
      </c>
      <c r="AT239" s="124">
        <v>9.2765726175078882</v>
      </c>
      <c r="AU239" s="124">
        <v>10.854201887878276</v>
      </c>
      <c r="AV239" s="124">
        <v>12.407420369730531</v>
      </c>
      <c r="AW239" s="124">
        <v>13.704036897008073</v>
      </c>
      <c r="AX239" s="124">
        <v>14.868490970571173</v>
      </c>
      <c r="AY239" s="124">
        <v>15.911984028035988</v>
      </c>
      <c r="AZ239" s="124">
        <v>16.840675504228358</v>
      </c>
      <c r="BA239" s="124">
        <v>17.641578535400257</v>
      </c>
      <c r="BB239" s="124">
        <v>18.314107765884479</v>
      </c>
      <c r="BC239" s="124">
        <v>18.857820594119598</v>
      </c>
      <c r="BD239" s="124">
        <v>19.272424638666628</v>
      </c>
      <c r="BE239" s="124">
        <v>19.711910240028612</v>
      </c>
      <c r="BF239" s="124">
        <v>20.934956502974362</v>
      </c>
      <c r="BG239" s="124">
        <v>21.936023041706399</v>
      </c>
      <c r="BH239" s="124">
        <v>22.72325131007603</v>
      </c>
      <c r="BI239" s="124">
        <v>23.296971463182089</v>
      </c>
      <c r="BJ239" s="124">
        <v>23.643532251567695</v>
      </c>
      <c r="BK239" s="124">
        <v>23.776435006802803</v>
      </c>
      <c r="BL239" s="124">
        <v>23.696916598527352</v>
      </c>
      <c r="BM239" s="124">
        <v>23.406567099028202</v>
      </c>
      <c r="BN239" s="124">
        <v>22.907346159108286</v>
      </c>
      <c r="BP239" s="124">
        <v>0</v>
      </c>
      <c r="BQ239" s="124">
        <v>1.081138197154246</v>
      </c>
      <c r="BR239" s="124">
        <v>2.1347272403975204</v>
      </c>
      <c r="BS239" s="124">
        <v>3.1601146032316372</v>
      </c>
      <c r="BT239" s="124">
        <v>4.1566539467827219</v>
      </c>
      <c r="BU239" s="124">
        <v>5.1237058825840656</v>
      </c>
      <c r="BV239" s="124">
        <v>6.0217728250104727</v>
      </c>
      <c r="BW239" s="124">
        <v>6.8852928384373016</v>
      </c>
      <c r="BX239" s="124">
        <v>7.7135163224568828</v>
      </c>
      <c r="BY239" s="124">
        <v>8.5097383706091918</v>
      </c>
      <c r="BZ239" s="124">
        <v>9.2765726175078882</v>
      </c>
      <c r="CA239" s="124">
        <v>10.854201887878276</v>
      </c>
      <c r="CB239" s="124">
        <v>12.407420369730531</v>
      </c>
      <c r="CC239" s="124">
        <v>13.704036897008073</v>
      </c>
      <c r="CD239" s="124">
        <v>14.868490970571173</v>
      </c>
      <c r="CE239" s="124">
        <v>15.911984028035988</v>
      </c>
      <c r="CF239" s="124">
        <v>16.840675504228358</v>
      </c>
      <c r="CG239" s="124">
        <v>17.641578535400257</v>
      </c>
      <c r="CH239" s="124">
        <v>18.314107765884479</v>
      </c>
      <c r="CI239" s="124">
        <v>18.857820594119598</v>
      </c>
      <c r="CJ239" s="124">
        <v>19.272424638666628</v>
      </c>
      <c r="CK239" s="124">
        <v>19.711910240028612</v>
      </c>
      <c r="CL239" s="124">
        <v>20.934956502974362</v>
      </c>
      <c r="CM239" s="124">
        <v>21.936023041706399</v>
      </c>
      <c r="CN239" s="124">
        <v>22.72325131007603</v>
      </c>
      <c r="CO239" s="124">
        <v>23.296971463182089</v>
      </c>
      <c r="CP239" s="124">
        <v>23.643532251567695</v>
      </c>
      <c r="CQ239" s="124">
        <v>23.776435006802803</v>
      </c>
      <c r="CR239" s="124">
        <v>23.696916598527352</v>
      </c>
      <c r="CS239" s="124">
        <v>23.406567099028202</v>
      </c>
      <c r="CT239" s="124">
        <v>22.907346159108286</v>
      </c>
    </row>
    <row r="240" spans="3:99">
      <c r="D240" s="124">
        <v>90.483384663862097</v>
      </c>
      <c r="E240" s="124">
        <v>90.219452253329862</v>
      </c>
      <c r="F240" s="124">
        <v>89.956621381341137</v>
      </c>
      <c r="G240" s="124">
        <v>89.69479467516706</v>
      </c>
      <c r="H240" s="124">
        <v>89.433862203790596</v>
      </c>
      <c r="I240" s="124">
        <v>89.173700914917063</v>
      </c>
      <c r="J240" s="124">
        <v>88.914174054162459</v>
      </c>
      <c r="K240" s="124">
        <v>88.655130565951424</v>
      </c>
      <c r="L240" s="124">
        <v>88.39640447564345</v>
      </c>
      <c r="M240" s="124">
        <v>88.137814252396353</v>
      </c>
      <c r="N240" s="124">
        <v>87.87916215226366</v>
      </c>
      <c r="O240" s="124">
        <v>86.118832142138899</v>
      </c>
      <c r="P240" s="124">
        <v>84.570248086477264</v>
      </c>
      <c r="Q240" s="124">
        <v>82.712279245318427</v>
      </c>
      <c r="R240" s="124">
        <v>80.852387677031956</v>
      </c>
      <c r="S240" s="124">
        <v>78.989339804662578</v>
      </c>
      <c r="T240" s="124">
        <v>77.121813091785</v>
      </c>
      <c r="U240" s="124">
        <v>75.248392578376524</v>
      </c>
      <c r="V240" s="124">
        <v>73.367567314080773</v>
      </c>
      <c r="W240" s="124">
        <v>71.477726686263608</v>
      </c>
      <c r="X240" s="124">
        <v>69.577156640204507</v>
      </c>
      <c r="Y240" s="124">
        <v>65.433675229372028</v>
      </c>
      <c r="Z240" s="124">
        <v>63.076028537287606</v>
      </c>
      <c r="AA240" s="124">
        <v>60.743470388128927</v>
      </c>
      <c r="AB240" s="124">
        <v>58.433258049179983</v>
      </c>
      <c r="AC240" s="124">
        <v>56.142867699572577</v>
      </c>
      <c r="AD240" s="124">
        <v>53.86958255310666</v>
      </c>
      <c r="AE240" s="124">
        <v>51.610485398526329</v>
      </c>
      <c r="AF240" s="124">
        <v>49.362450921162882</v>
      </c>
      <c r="AG240" s="124">
        <v>47.122137800465538</v>
      </c>
      <c r="AH240" s="124">
        <v>44.885980577816021</v>
      </c>
      <c r="AJ240" s="124">
        <v>90.483384663862097</v>
      </c>
      <c r="AK240" s="124">
        <v>90.219452253329862</v>
      </c>
      <c r="AL240" s="124">
        <v>89.956621381341137</v>
      </c>
      <c r="AM240" s="124">
        <v>89.69479467516706</v>
      </c>
      <c r="AN240" s="124">
        <v>89.433862203790596</v>
      </c>
      <c r="AO240" s="124">
        <v>89.173700914917063</v>
      </c>
      <c r="AP240" s="124">
        <v>88.914174054162459</v>
      </c>
      <c r="AQ240" s="124">
        <v>88.655130565951424</v>
      </c>
      <c r="AR240" s="124">
        <v>88.39640447564345</v>
      </c>
      <c r="AS240" s="124">
        <v>88.137814252396353</v>
      </c>
      <c r="AT240" s="124">
        <v>87.87916215226366</v>
      </c>
      <c r="AU240" s="124">
        <v>86.118832142138899</v>
      </c>
      <c r="AV240" s="124">
        <v>84.570248086477264</v>
      </c>
      <c r="AW240" s="124">
        <v>82.712279245318427</v>
      </c>
      <c r="AX240" s="124">
        <v>80.852387677031956</v>
      </c>
      <c r="AY240" s="124">
        <v>78.989339804662578</v>
      </c>
      <c r="AZ240" s="124">
        <v>77.121813091785</v>
      </c>
      <c r="BA240" s="124">
        <v>75.248392578376524</v>
      </c>
      <c r="BB240" s="124">
        <v>73.367567314080773</v>
      </c>
      <c r="BC240" s="124">
        <v>71.477726686263608</v>
      </c>
      <c r="BD240" s="124">
        <v>69.577156640204507</v>
      </c>
      <c r="BE240" s="124">
        <v>65.433675229372028</v>
      </c>
      <c r="BF240" s="124">
        <v>63.076028537287606</v>
      </c>
      <c r="BG240" s="124">
        <v>60.743470388128927</v>
      </c>
      <c r="BH240" s="124">
        <v>58.433258049179983</v>
      </c>
      <c r="BI240" s="124">
        <v>56.142867699572577</v>
      </c>
      <c r="BJ240" s="124">
        <v>53.86958255310666</v>
      </c>
      <c r="BK240" s="124">
        <v>51.610485398526329</v>
      </c>
      <c r="BL240" s="124">
        <v>49.362450921162882</v>
      </c>
      <c r="BM240" s="124">
        <v>47.122137800465538</v>
      </c>
      <c r="BN240" s="124">
        <v>44.885980577816021</v>
      </c>
      <c r="BP240" s="124">
        <v>90.483384663862097</v>
      </c>
      <c r="BQ240" s="124">
        <v>90.219452253329862</v>
      </c>
      <c r="BR240" s="124">
        <v>89.956621381341137</v>
      </c>
      <c r="BS240" s="124">
        <v>89.69479467516706</v>
      </c>
      <c r="BT240" s="124">
        <v>89.433862203790596</v>
      </c>
      <c r="BU240" s="124">
        <v>89.173700914917063</v>
      </c>
      <c r="BV240" s="124">
        <v>88.914174054162459</v>
      </c>
      <c r="BW240" s="124">
        <v>88.655130565951424</v>
      </c>
      <c r="BX240" s="124">
        <v>88.39640447564345</v>
      </c>
      <c r="BY240" s="124">
        <v>88.137814252396353</v>
      </c>
      <c r="BZ240" s="124">
        <v>87.87916215226366</v>
      </c>
      <c r="CA240" s="124">
        <v>86.118832142138899</v>
      </c>
      <c r="CB240" s="124">
        <v>84.570248086477264</v>
      </c>
      <c r="CC240" s="124">
        <v>82.712279245318427</v>
      </c>
      <c r="CD240" s="124">
        <v>80.852387677031956</v>
      </c>
      <c r="CE240" s="124">
        <v>78.989339804662578</v>
      </c>
      <c r="CF240" s="124">
        <v>77.121813091785</v>
      </c>
      <c r="CG240" s="124">
        <v>75.248392578376524</v>
      </c>
      <c r="CH240" s="124">
        <v>73.367567314080773</v>
      </c>
      <c r="CI240" s="124">
        <v>71.477726686263608</v>
      </c>
      <c r="CJ240" s="124">
        <v>69.577156640204507</v>
      </c>
      <c r="CK240" s="124">
        <v>65.433675229372028</v>
      </c>
      <c r="CL240" s="124">
        <v>63.076028537287606</v>
      </c>
      <c r="CM240" s="124">
        <v>60.743470388128927</v>
      </c>
      <c r="CN240" s="124">
        <v>58.433258049179983</v>
      </c>
      <c r="CO240" s="124">
        <v>56.142867699572577</v>
      </c>
      <c r="CP240" s="124">
        <v>53.86958255310666</v>
      </c>
      <c r="CQ240" s="124">
        <v>51.610485398526329</v>
      </c>
      <c r="CR240" s="124">
        <v>49.362450921162882</v>
      </c>
      <c r="CS240" s="124">
        <v>47.122137800465538</v>
      </c>
      <c r="CT240" s="124">
        <v>44.885980577816021</v>
      </c>
    </row>
    <row r="241" spans="4:98">
      <c r="D241" s="124">
        <v>34.871127768537121</v>
      </c>
      <c r="E241" s="124">
        <v>34.102669199514864</v>
      </c>
      <c r="F241" s="124">
        <v>33.329022396171929</v>
      </c>
      <c r="G241" s="124">
        <v>32.550089270924786</v>
      </c>
      <c r="H241" s="124">
        <v>31.765759972525036</v>
      </c>
      <c r="I241" s="124">
        <v>30.975912272721068</v>
      </c>
      <c r="J241" s="124">
        <v>30.192198003962172</v>
      </c>
      <c r="K241" s="124">
        <v>29.403594917911022</v>
      </c>
      <c r="L241" s="124">
        <v>28.609948014465164</v>
      </c>
      <c r="M241" s="124">
        <v>27.811086765953196</v>
      </c>
      <c r="N241" s="124">
        <v>27.006824361024645</v>
      </c>
      <c r="O241" s="124">
        <v>25.735063127965894</v>
      </c>
      <c r="P241" s="124">
        <v>24.454596397515385</v>
      </c>
      <c r="Q241" s="124">
        <v>23.284935068507377</v>
      </c>
      <c r="R241" s="124">
        <v>22.158042189085606</v>
      </c>
      <c r="S241" s="124">
        <v>21.073984442975828</v>
      </c>
      <c r="T241" s="124">
        <v>20.027082809035321</v>
      </c>
      <c r="U241" s="124">
        <v>19.022352211192509</v>
      </c>
      <c r="V241" s="124">
        <v>18.05961155622736</v>
      </c>
      <c r="W241" s="124">
        <v>17.138590166375195</v>
      </c>
      <c r="X241" s="124">
        <v>16.258923237448794</v>
      </c>
      <c r="Y241" s="124">
        <v>15.397403856133892</v>
      </c>
      <c r="Z241" s="124">
        <v>14.071757595641104</v>
      </c>
      <c r="AA241" s="124">
        <v>12.828411162379465</v>
      </c>
      <c r="AB241" s="124">
        <v>11.665145818262262</v>
      </c>
      <c r="AC241" s="124">
        <v>10.581329418015955</v>
      </c>
      <c r="AD241" s="124">
        <v>9.5809039485945</v>
      </c>
      <c r="AE241" s="124">
        <v>8.6585963060042879</v>
      </c>
      <c r="AF241" s="124">
        <v>7.8132245606543904</v>
      </c>
      <c r="AG241" s="124">
        <v>7.0434049245907504</v>
      </c>
      <c r="AH241" s="124">
        <v>6.3475423418975305</v>
      </c>
      <c r="AJ241" s="124">
        <v>34.871127768537121</v>
      </c>
      <c r="AK241" s="124">
        <v>34.102669199514864</v>
      </c>
      <c r="AL241" s="124">
        <v>33.329022396171929</v>
      </c>
      <c r="AM241" s="124">
        <v>32.550089270924786</v>
      </c>
      <c r="AN241" s="124">
        <v>31.765759972525036</v>
      </c>
      <c r="AO241" s="124">
        <v>30.975912272721068</v>
      </c>
      <c r="AP241" s="124">
        <v>30.192198003962172</v>
      </c>
      <c r="AQ241" s="124">
        <v>29.403594917911022</v>
      </c>
      <c r="AR241" s="124">
        <v>28.609948014465164</v>
      </c>
      <c r="AS241" s="124">
        <v>27.811086765953196</v>
      </c>
      <c r="AT241" s="124">
        <v>27.006824361024645</v>
      </c>
      <c r="AU241" s="124">
        <v>25.735063127965894</v>
      </c>
      <c r="AV241" s="124">
        <v>24.454596397515385</v>
      </c>
      <c r="AW241" s="124">
        <v>23.284935068507377</v>
      </c>
      <c r="AX241" s="124">
        <v>22.158042189085606</v>
      </c>
      <c r="AY241" s="124">
        <v>21.073984442975828</v>
      </c>
      <c r="AZ241" s="124">
        <v>20.027082809035321</v>
      </c>
      <c r="BA241" s="124">
        <v>19.022352211192509</v>
      </c>
      <c r="BB241" s="124">
        <v>18.05961155622736</v>
      </c>
      <c r="BC241" s="124">
        <v>17.138590166375195</v>
      </c>
      <c r="BD241" s="124">
        <v>16.258923237448794</v>
      </c>
      <c r="BE241" s="124">
        <v>15.397403856133892</v>
      </c>
      <c r="BF241" s="124">
        <v>14.071757595641104</v>
      </c>
      <c r="BG241" s="124">
        <v>12.828411162379465</v>
      </c>
      <c r="BH241" s="124">
        <v>11.665145818262262</v>
      </c>
      <c r="BI241" s="124">
        <v>10.581329418015955</v>
      </c>
      <c r="BJ241" s="124">
        <v>9.5809039485945</v>
      </c>
      <c r="BK241" s="124">
        <v>8.6585963060042879</v>
      </c>
      <c r="BL241" s="124">
        <v>7.8132245606543904</v>
      </c>
      <c r="BM241" s="124">
        <v>7.0434049245907504</v>
      </c>
      <c r="BN241" s="124">
        <v>6.3475423418975305</v>
      </c>
      <c r="BP241" s="124">
        <v>34.871127768537121</v>
      </c>
      <c r="BQ241" s="124">
        <v>34.102669199514864</v>
      </c>
      <c r="BR241" s="124">
        <v>33.329022396171929</v>
      </c>
      <c r="BS241" s="124">
        <v>32.550089270924786</v>
      </c>
      <c r="BT241" s="124">
        <v>31.765759972525036</v>
      </c>
      <c r="BU241" s="124">
        <v>30.975912272721068</v>
      </c>
      <c r="BV241" s="124">
        <v>30.192198003962172</v>
      </c>
      <c r="BW241" s="124">
        <v>29.403594917911022</v>
      </c>
      <c r="BX241" s="124">
        <v>28.609948014465164</v>
      </c>
      <c r="BY241" s="124">
        <v>27.811086765953196</v>
      </c>
      <c r="BZ241" s="124">
        <v>27.006824361024645</v>
      </c>
      <c r="CA241" s="124">
        <v>25.735063127965894</v>
      </c>
      <c r="CB241" s="124">
        <v>24.454596397515385</v>
      </c>
      <c r="CC241" s="124">
        <v>23.284935068507377</v>
      </c>
      <c r="CD241" s="124">
        <v>22.158042189085606</v>
      </c>
      <c r="CE241" s="124">
        <v>21.073984442975828</v>
      </c>
      <c r="CF241" s="124">
        <v>20.027082809035321</v>
      </c>
      <c r="CG241" s="124">
        <v>19.022352211192509</v>
      </c>
      <c r="CH241" s="124">
        <v>18.05961155622736</v>
      </c>
      <c r="CI241" s="124">
        <v>17.138590166375195</v>
      </c>
      <c r="CJ241" s="124">
        <v>16.258923237448794</v>
      </c>
      <c r="CK241" s="124">
        <v>15.397403856133892</v>
      </c>
      <c r="CL241" s="124">
        <v>14.071757595641104</v>
      </c>
      <c r="CM241" s="124">
        <v>12.828411162379465</v>
      </c>
      <c r="CN241" s="124">
        <v>11.665145818262262</v>
      </c>
      <c r="CO241" s="124">
        <v>10.581329418015955</v>
      </c>
      <c r="CP241" s="124">
        <v>9.5809039485945</v>
      </c>
      <c r="CQ241" s="124">
        <v>8.6585963060042879</v>
      </c>
      <c r="CR241" s="124">
        <v>7.8132245606543904</v>
      </c>
      <c r="CS241" s="124">
        <v>7.0434049245907504</v>
      </c>
      <c r="CT241" s="124">
        <v>6.3475423418975305</v>
      </c>
    </row>
    <row r="242" spans="4:98">
      <c r="D242" s="124">
        <v>8.4778361655826675</v>
      </c>
      <c r="E242" s="124">
        <v>8.5884793875323933</v>
      </c>
      <c r="F242" s="124">
        <v>8.6994099559588722</v>
      </c>
      <c r="G242" s="124">
        <v>8.8105980664915968</v>
      </c>
      <c r="H242" s="124">
        <v>8.9220127994763221</v>
      </c>
      <c r="I242" s="124">
        <v>9.0336220915491605</v>
      </c>
      <c r="J242" s="124">
        <v>9.1453927065941496</v>
      </c>
      <c r="K242" s="124">
        <v>9.2572902060720992</v>
      </c>
      <c r="L242" s="124">
        <v>9.3692789187083623</v>
      </c>
      <c r="M242" s="124">
        <v>9.4813219095269439</v>
      </c>
      <c r="N242" s="124">
        <v>9.5933809482180941</v>
      </c>
      <c r="O242" s="124">
        <v>9.6159023473108292</v>
      </c>
      <c r="P242" s="124">
        <v>9.6338922615629894</v>
      </c>
      <c r="Q242" s="124">
        <v>9.647835512661004</v>
      </c>
      <c r="R242" s="124">
        <v>9.6571636737846962</v>
      </c>
      <c r="S242" s="124">
        <v>9.661743117779654</v>
      </c>
      <c r="T242" s="124">
        <v>9.6614382527611262</v>
      </c>
      <c r="U242" s="124">
        <v>9.6561115218921678</v>
      </c>
      <c r="V242" s="124">
        <v>9.6456234042300455</v>
      </c>
      <c r="W242" s="124">
        <v>9.6298324166856926</v>
      </c>
      <c r="X242" s="124">
        <v>9.6085951171423165</v>
      </c>
      <c r="Y242" s="124">
        <v>9.3555317439369983</v>
      </c>
      <c r="Z242" s="124">
        <v>9.09214357043669</v>
      </c>
      <c r="AA242" s="124">
        <v>8.8245576091405784</v>
      </c>
      <c r="AB242" s="124">
        <v>8.5481002189776483</v>
      </c>
      <c r="AC242" s="124">
        <v>8.2628430209463559</v>
      </c>
      <c r="AD242" s="124">
        <v>7.9688696571858477</v>
      </c>
      <c r="AE242" s="124">
        <v>7.66627621963341</v>
      </c>
      <c r="AF242" s="124">
        <v>7.3551716875625086</v>
      </c>
      <c r="AG242" s="124">
        <v>7.0356783740805211</v>
      </c>
      <c r="AH242" s="124">
        <v>6.7079323816628964</v>
      </c>
      <c r="AJ242" s="124">
        <v>8.4778361655826675</v>
      </c>
      <c r="AK242" s="124">
        <v>8.5884793875323933</v>
      </c>
      <c r="AL242" s="124">
        <v>8.6994099559588722</v>
      </c>
      <c r="AM242" s="124">
        <v>8.8105980664915968</v>
      </c>
      <c r="AN242" s="124">
        <v>8.9220127994763221</v>
      </c>
      <c r="AO242" s="124">
        <v>9.0336220915491605</v>
      </c>
      <c r="AP242" s="124">
        <v>9.1453927065941496</v>
      </c>
      <c r="AQ242" s="124">
        <v>9.2572902060720992</v>
      </c>
      <c r="AR242" s="124">
        <v>9.3692789187083623</v>
      </c>
      <c r="AS242" s="124">
        <v>9.4813219095269439</v>
      </c>
      <c r="AT242" s="124">
        <v>9.5933809482180941</v>
      </c>
      <c r="AU242" s="124">
        <v>9.6159023473108292</v>
      </c>
      <c r="AV242" s="124">
        <v>9.6338922615629894</v>
      </c>
      <c r="AW242" s="124">
        <v>9.647835512661004</v>
      </c>
      <c r="AX242" s="124">
        <v>9.6571636737846962</v>
      </c>
      <c r="AY242" s="124">
        <v>9.661743117779654</v>
      </c>
      <c r="AZ242" s="124">
        <v>9.6614382527611262</v>
      </c>
      <c r="BA242" s="124">
        <v>9.6561115218921678</v>
      </c>
      <c r="BB242" s="124">
        <v>9.6456234042300455</v>
      </c>
      <c r="BC242" s="124">
        <v>9.6298324166856926</v>
      </c>
      <c r="BD242" s="124">
        <v>9.6085951171423165</v>
      </c>
      <c r="BE242" s="124">
        <v>9.3555317439369983</v>
      </c>
      <c r="BF242" s="124">
        <v>9.09214357043669</v>
      </c>
      <c r="BG242" s="124">
        <v>8.8245576091405784</v>
      </c>
      <c r="BH242" s="124">
        <v>8.5481002189776483</v>
      </c>
      <c r="BI242" s="124">
        <v>8.2628430209463559</v>
      </c>
      <c r="BJ242" s="124">
        <v>7.9688696571858477</v>
      </c>
      <c r="BK242" s="124">
        <v>7.66627621963341</v>
      </c>
      <c r="BL242" s="124">
        <v>7.3551716875625086</v>
      </c>
      <c r="BM242" s="124">
        <v>7.0356783740805211</v>
      </c>
      <c r="BN242" s="124">
        <v>6.7079323816628964</v>
      </c>
      <c r="BP242" s="124">
        <v>8.4778361655826675</v>
      </c>
      <c r="BQ242" s="124">
        <v>8.5884793875323933</v>
      </c>
      <c r="BR242" s="124">
        <v>8.6994099559588722</v>
      </c>
      <c r="BS242" s="124">
        <v>8.8105980664915968</v>
      </c>
      <c r="BT242" s="124">
        <v>8.9220127994763221</v>
      </c>
      <c r="BU242" s="124">
        <v>9.0336220915491605</v>
      </c>
      <c r="BV242" s="124">
        <v>9.1453927065941496</v>
      </c>
      <c r="BW242" s="124">
        <v>9.2572902060720992</v>
      </c>
      <c r="BX242" s="124">
        <v>9.3692789187083623</v>
      </c>
      <c r="BY242" s="124">
        <v>9.4813219095269439</v>
      </c>
      <c r="BZ242" s="124">
        <v>9.5933809482180941</v>
      </c>
      <c r="CA242" s="124">
        <v>9.6159023473108292</v>
      </c>
      <c r="CB242" s="124">
        <v>9.6338922615629894</v>
      </c>
      <c r="CC242" s="124">
        <v>9.647835512661004</v>
      </c>
      <c r="CD242" s="124">
        <v>9.6571636737846962</v>
      </c>
      <c r="CE242" s="124">
        <v>9.661743117779654</v>
      </c>
      <c r="CF242" s="124">
        <v>9.6614382527611262</v>
      </c>
      <c r="CG242" s="124">
        <v>9.6561115218921678</v>
      </c>
      <c r="CH242" s="124">
        <v>9.6456234042300455</v>
      </c>
      <c r="CI242" s="124">
        <v>9.6298324166856926</v>
      </c>
      <c r="CJ242" s="124">
        <v>9.6085951171423165</v>
      </c>
      <c r="CK242" s="124">
        <v>9.3555317439369983</v>
      </c>
      <c r="CL242" s="124">
        <v>9.09214357043669</v>
      </c>
      <c r="CM242" s="124">
        <v>8.8245576091405784</v>
      </c>
      <c r="CN242" s="124">
        <v>8.5481002189776483</v>
      </c>
      <c r="CO242" s="124">
        <v>8.2628430209463559</v>
      </c>
      <c r="CP242" s="124">
        <v>7.9688696571858477</v>
      </c>
      <c r="CQ242" s="124">
        <v>7.66627621963341</v>
      </c>
      <c r="CR242" s="124">
        <v>7.3551716875625086</v>
      </c>
      <c r="CS242" s="124">
        <v>7.0356783740805211</v>
      </c>
      <c r="CT242" s="124">
        <v>6.7079323816628964</v>
      </c>
    </row>
    <row r="243" spans="4:98">
      <c r="D243" s="124">
        <v>3.4336211538461541</v>
      </c>
      <c r="E243" s="124">
        <v>3.3811838161940826</v>
      </c>
      <c r="F243" s="124">
        <v>3.3275269218141346</v>
      </c>
      <c r="G243" s="124">
        <v>3.2724705953494366</v>
      </c>
      <c r="H243" s="124">
        <v>3.2158288438315474</v>
      </c>
      <c r="I243" s="124">
        <v>3.1574094553932648</v>
      </c>
      <c r="J243" s="124">
        <v>3.0996332476537027</v>
      </c>
      <c r="K243" s="124">
        <v>3.0403875452827362</v>
      </c>
      <c r="L243" s="124">
        <v>2.9795349172045027</v>
      </c>
      <c r="M243" s="124">
        <v>2.9128966693307485</v>
      </c>
      <c r="N243" s="124">
        <v>2.8369798409194145</v>
      </c>
      <c r="O243" s="124">
        <v>2.7923529355227159</v>
      </c>
      <c r="P243" s="124">
        <v>2.7367946114490938</v>
      </c>
      <c r="Q243" s="124">
        <v>2.6881434528050576</v>
      </c>
      <c r="R243" s="124">
        <v>2.6422144128970659</v>
      </c>
      <c r="S243" s="124">
        <v>2.5867945339584306</v>
      </c>
      <c r="T243" s="124">
        <v>2.5261734562980651</v>
      </c>
      <c r="U243" s="124">
        <v>2.462367027360564</v>
      </c>
      <c r="V243" s="124">
        <v>2.3953479798788377</v>
      </c>
      <c r="W243" s="124">
        <v>2.32509032654673</v>
      </c>
      <c r="X243" s="124">
        <v>2.2515694274775524</v>
      </c>
      <c r="Y243" s="124">
        <v>2.14449600657835</v>
      </c>
      <c r="Z243" s="124">
        <v>2.0329766297616025</v>
      </c>
      <c r="AA243" s="124">
        <v>1.9170141425366158</v>
      </c>
      <c r="AB243" s="124">
        <v>1.7966152622985039</v>
      </c>
      <c r="AC243" s="124">
        <v>1.671790741932504</v>
      </c>
      <c r="AD243" s="124">
        <v>1.5460094814138596</v>
      </c>
      <c r="AE243" s="124">
        <v>1.4164887512762903</v>
      </c>
      <c r="AF243" s="124">
        <v>1.2833086576940091</v>
      </c>
      <c r="AG243" s="124">
        <v>1.1465564490168023</v>
      </c>
      <c r="AH243" s="124">
        <v>1.0063267793456872</v>
      </c>
      <c r="AJ243" s="124">
        <v>3.4336211538461541</v>
      </c>
      <c r="AK243" s="124">
        <v>3.3811838161940826</v>
      </c>
      <c r="AL243" s="124">
        <v>3.3275269218141346</v>
      </c>
      <c r="AM243" s="124">
        <v>3.2724705953494366</v>
      </c>
      <c r="AN243" s="124">
        <v>3.2158288438315474</v>
      </c>
      <c r="AO243" s="124">
        <v>3.1574094553932648</v>
      </c>
      <c r="AP243" s="124">
        <v>3.0996332476537027</v>
      </c>
      <c r="AQ243" s="124">
        <v>3.0403875452827362</v>
      </c>
      <c r="AR243" s="124">
        <v>2.9795349172045027</v>
      </c>
      <c r="AS243" s="124">
        <v>2.9128966693307485</v>
      </c>
      <c r="AT243" s="124">
        <v>2.8369798409194145</v>
      </c>
      <c r="AU243" s="124">
        <v>2.7923529355227159</v>
      </c>
      <c r="AV243" s="124">
        <v>2.7367946114490938</v>
      </c>
      <c r="AW243" s="124">
        <v>2.6881434528050576</v>
      </c>
      <c r="AX243" s="124">
        <v>2.6422144128970659</v>
      </c>
      <c r="AY243" s="124">
        <v>2.5867945339584306</v>
      </c>
      <c r="AZ243" s="124">
        <v>2.5261734562980651</v>
      </c>
      <c r="BA243" s="124">
        <v>2.462367027360564</v>
      </c>
      <c r="BB243" s="124">
        <v>2.3953479798788377</v>
      </c>
      <c r="BC243" s="124">
        <v>2.32509032654673</v>
      </c>
      <c r="BD243" s="124">
        <v>2.2515694274775524</v>
      </c>
      <c r="BE243" s="124">
        <v>2.14449600657835</v>
      </c>
      <c r="BF243" s="124">
        <v>2.0329766297616025</v>
      </c>
      <c r="BG243" s="124">
        <v>1.9170141425366158</v>
      </c>
      <c r="BH243" s="124">
        <v>1.7966152622985039</v>
      </c>
      <c r="BI243" s="124">
        <v>1.671790741932504</v>
      </c>
      <c r="BJ243" s="124">
        <v>1.5460094814138596</v>
      </c>
      <c r="BK243" s="124">
        <v>1.4164887512762903</v>
      </c>
      <c r="BL243" s="124">
        <v>1.2833086576940091</v>
      </c>
      <c r="BM243" s="124">
        <v>1.1465564490168023</v>
      </c>
      <c r="BN243" s="124">
        <v>1.0063267793456872</v>
      </c>
      <c r="BP243" s="124">
        <v>3.4336211538461541</v>
      </c>
      <c r="BQ243" s="124">
        <v>3.3811838161940826</v>
      </c>
      <c r="BR243" s="124">
        <v>3.3275269218141346</v>
      </c>
      <c r="BS243" s="124">
        <v>3.2724705953494366</v>
      </c>
      <c r="BT243" s="124">
        <v>3.2158288438315474</v>
      </c>
      <c r="BU243" s="124">
        <v>3.1574094553932648</v>
      </c>
      <c r="BV243" s="124">
        <v>3.0996332476537027</v>
      </c>
      <c r="BW243" s="124">
        <v>3.0403875452827362</v>
      </c>
      <c r="BX243" s="124">
        <v>2.9795349172045027</v>
      </c>
      <c r="BY243" s="124">
        <v>2.9128966693307485</v>
      </c>
      <c r="BZ243" s="124">
        <v>2.8369798409194145</v>
      </c>
      <c r="CA243" s="124">
        <v>2.7923529355227159</v>
      </c>
      <c r="CB243" s="124">
        <v>2.7367946114490938</v>
      </c>
      <c r="CC243" s="124">
        <v>2.6881434528050576</v>
      </c>
      <c r="CD243" s="124">
        <v>2.6422144128970659</v>
      </c>
      <c r="CE243" s="124">
        <v>2.5867945339584306</v>
      </c>
      <c r="CF243" s="124">
        <v>2.5261734562980651</v>
      </c>
      <c r="CG243" s="124">
        <v>2.462367027360564</v>
      </c>
      <c r="CH243" s="124">
        <v>2.3953479798788377</v>
      </c>
      <c r="CI243" s="124">
        <v>2.32509032654673</v>
      </c>
      <c r="CJ243" s="124">
        <v>2.2515694274775524</v>
      </c>
      <c r="CK243" s="124">
        <v>2.14449600657835</v>
      </c>
      <c r="CL243" s="124">
        <v>2.0329766297616025</v>
      </c>
      <c r="CM243" s="124">
        <v>1.9170141425366158</v>
      </c>
      <c r="CN243" s="124">
        <v>1.7966152622985039</v>
      </c>
      <c r="CO243" s="124">
        <v>1.671790741932504</v>
      </c>
      <c r="CP243" s="124">
        <v>1.5460094814138596</v>
      </c>
      <c r="CQ243" s="124">
        <v>1.4164887512762903</v>
      </c>
      <c r="CR243" s="124">
        <v>1.2833086576940091</v>
      </c>
      <c r="CS243" s="124">
        <v>1.1465564490168023</v>
      </c>
      <c r="CT243" s="124">
        <v>1.0063267793456872</v>
      </c>
    </row>
    <row r="244" spans="4:98">
      <c r="D244" s="124">
        <v>0</v>
      </c>
      <c r="E244" s="124">
        <v>0.25016154756968118</v>
      </c>
      <c r="F244" s="124">
        <v>0.28986870200513859</v>
      </c>
      <c r="G244" s="124">
        <v>0.33653620313046528</v>
      </c>
      <c r="H244" s="124">
        <v>0.39147496099701284</v>
      </c>
      <c r="I244" s="124">
        <v>0.45625413576964957</v>
      </c>
      <c r="J244" s="124">
        <v>0.53275333422256232</v>
      </c>
      <c r="K244" s="124">
        <v>0.62322550294024293</v>
      </c>
      <c r="L244" s="124">
        <v>0.73037272624888538</v>
      </c>
      <c r="M244" s="124">
        <v>0.85743759439017908</v>
      </c>
      <c r="N244" s="124">
        <v>1.0083133599050675</v>
      </c>
      <c r="O244" s="124">
        <v>1.1876767673530007</v>
      </c>
      <c r="P244" s="124">
        <v>1.4011482471884467</v>
      </c>
      <c r="Q244" s="124">
        <v>1.6554851376425255</v>
      </c>
      <c r="R244" s="124">
        <v>1.9588147735910229</v>
      </c>
      <c r="S244" s="124">
        <v>2.3209157006390968</v>
      </c>
      <c r="T244" s="124">
        <v>2.7535569867604934</v>
      </c>
      <c r="U244" s="124">
        <v>3.2709076740888903</v>
      </c>
      <c r="V244" s="124">
        <v>3.890030913909952</v>
      </c>
      <c r="W244" s="124">
        <v>4.6314803479793598</v>
      </c>
      <c r="X244" s="124">
        <v>5.5200199470268672</v>
      </c>
      <c r="Y244" s="124">
        <v>6.5854929231963908</v>
      </c>
      <c r="Z244" s="124">
        <v>7.8638706548523567</v>
      </c>
      <c r="AA244" s="124">
        <v>9.3985189900692099</v>
      </c>
      <c r="AB244" s="124">
        <v>11.241727059229223</v>
      </c>
      <c r="AC244" s="124">
        <v>13.456553105334194</v>
      </c>
      <c r="AD244" s="124">
        <v>16.11905316852248</v>
      </c>
      <c r="AE244" s="124">
        <v>19.320972144310595</v>
      </c>
      <c r="AF244" s="124">
        <v>23.172993263001359</v>
      </c>
      <c r="AG244" s="124">
        <v>27.808662002130689</v>
      </c>
      <c r="AH244" s="124">
        <v>33.389124559412735</v>
      </c>
      <c r="AJ244" s="124">
        <v>0</v>
      </c>
      <c r="AK244" s="124">
        <v>0.25016154756968118</v>
      </c>
      <c r="AL244" s="124">
        <v>0.28986870200513859</v>
      </c>
      <c r="AM244" s="124">
        <v>0.33653620313046528</v>
      </c>
      <c r="AN244" s="124">
        <v>0.39147496099701284</v>
      </c>
      <c r="AO244" s="124">
        <v>0.45625413576964957</v>
      </c>
      <c r="AP244" s="124">
        <v>0.53275333422256232</v>
      </c>
      <c r="AQ244" s="124">
        <v>0.62322550294024293</v>
      </c>
      <c r="AR244" s="124">
        <v>0.73037272624888538</v>
      </c>
      <c r="AS244" s="124">
        <v>0.85743759439017908</v>
      </c>
      <c r="AT244" s="124">
        <v>1.0083133599050675</v>
      </c>
      <c r="AU244" s="124">
        <v>1.1876767673530007</v>
      </c>
      <c r="AV244" s="124">
        <v>1.4011482471884467</v>
      </c>
      <c r="AW244" s="124">
        <v>1.6554851376425255</v>
      </c>
      <c r="AX244" s="124">
        <v>1.9588147735910229</v>
      </c>
      <c r="AY244" s="124">
        <v>2.3209157006390968</v>
      </c>
      <c r="AZ244" s="124">
        <v>2.7535569867604934</v>
      </c>
      <c r="BA244" s="124">
        <v>3.2709076740888903</v>
      </c>
      <c r="BB244" s="124">
        <v>3.890030913909952</v>
      </c>
      <c r="BC244" s="124">
        <v>4.6314803479793598</v>
      </c>
      <c r="BD244" s="124">
        <v>5.5200199470268672</v>
      </c>
      <c r="BE244" s="124">
        <v>6.5854929231963908</v>
      </c>
      <c r="BF244" s="124">
        <v>7.8638706548523567</v>
      </c>
      <c r="BG244" s="124">
        <v>9.3985189900692099</v>
      </c>
      <c r="BH244" s="124">
        <v>11.241727059229223</v>
      </c>
      <c r="BI244" s="124">
        <v>13.456553105334194</v>
      </c>
      <c r="BJ244" s="124">
        <v>16.11905316852248</v>
      </c>
      <c r="BK244" s="124">
        <v>19.320972144310595</v>
      </c>
      <c r="BL244" s="124">
        <v>23.172993263001359</v>
      </c>
      <c r="BM244" s="124">
        <v>27.808662002130689</v>
      </c>
      <c r="BN244" s="124">
        <v>33.389124559412735</v>
      </c>
      <c r="BP244" s="124">
        <v>0</v>
      </c>
      <c r="BQ244" s="124">
        <v>0.25016154756968118</v>
      </c>
      <c r="BR244" s="124">
        <v>0.28986870200513859</v>
      </c>
      <c r="BS244" s="124">
        <v>0.33653620313046528</v>
      </c>
      <c r="BT244" s="124">
        <v>0.39147496099701284</v>
      </c>
      <c r="BU244" s="124">
        <v>0.45625413576964957</v>
      </c>
      <c r="BV244" s="124">
        <v>0.53275333422256232</v>
      </c>
      <c r="BW244" s="124">
        <v>0.62322550294024293</v>
      </c>
      <c r="BX244" s="124">
        <v>0.73037272624888538</v>
      </c>
      <c r="BY244" s="124">
        <v>0.85743759439017908</v>
      </c>
      <c r="BZ244" s="124">
        <v>1.0083133599050675</v>
      </c>
      <c r="CA244" s="124">
        <v>1.1876767673530007</v>
      </c>
      <c r="CB244" s="124">
        <v>1.4011482471884467</v>
      </c>
      <c r="CC244" s="124">
        <v>1.6554851376425255</v>
      </c>
      <c r="CD244" s="124">
        <v>1.9588147735910229</v>
      </c>
      <c r="CE244" s="124">
        <v>2.3209157006390968</v>
      </c>
      <c r="CF244" s="124">
        <v>2.7535569867604934</v>
      </c>
      <c r="CG244" s="124">
        <v>3.2709076740888903</v>
      </c>
      <c r="CH244" s="124">
        <v>3.890030913909952</v>
      </c>
      <c r="CI244" s="124">
        <v>4.6314803479793598</v>
      </c>
      <c r="CJ244" s="124">
        <v>5.5200199470268672</v>
      </c>
      <c r="CK244" s="124">
        <v>6.5854929231963908</v>
      </c>
      <c r="CL244" s="124">
        <v>7.8638706548523567</v>
      </c>
      <c r="CM244" s="124">
        <v>9.3985189900692099</v>
      </c>
      <c r="CN244" s="124">
        <v>11.241727059229223</v>
      </c>
      <c r="CO244" s="124">
        <v>13.456553105334194</v>
      </c>
      <c r="CP244" s="124">
        <v>16.11905316852248</v>
      </c>
      <c r="CQ244" s="124">
        <v>19.320972144310595</v>
      </c>
      <c r="CR244" s="124">
        <v>23.172993263001359</v>
      </c>
      <c r="CS244" s="124">
        <v>27.808662002130689</v>
      </c>
      <c r="CT244" s="124">
        <v>33.389124559412735</v>
      </c>
    </row>
    <row r="245" spans="4:98">
      <c r="D245" s="124">
        <v>25.426337940479648</v>
      </c>
      <c r="E245" s="124">
        <v>27.074262163421349</v>
      </c>
      <c r="F245" s="124">
        <v>28.762233308158017</v>
      </c>
      <c r="G245" s="124">
        <v>30.490829541895909</v>
      </c>
      <c r="H245" s="124">
        <v>32.260628291755985</v>
      </c>
      <c r="I245" s="124">
        <v>34.072205804660641</v>
      </c>
      <c r="J245" s="124">
        <v>35.468941296543193</v>
      </c>
      <c r="K245" s="124">
        <v>36.895029820013747</v>
      </c>
      <c r="L245" s="124">
        <v>38.350779059803905</v>
      </c>
      <c r="M245" s="124">
        <v>39.83649178869716</v>
      </c>
      <c r="N245" s="124">
        <v>41.352465455358107</v>
      </c>
      <c r="O245" s="124">
        <v>40.862413156397487</v>
      </c>
      <c r="P245" s="124">
        <v>40.365464293215524</v>
      </c>
      <c r="Q245" s="124">
        <v>39.868762367189504</v>
      </c>
      <c r="R245" s="124">
        <v>39.368150724974299</v>
      </c>
      <c r="S245" s="124">
        <v>38.863635334518676</v>
      </c>
      <c r="T245" s="124">
        <v>38.219343694529364</v>
      </c>
      <c r="U245" s="124">
        <v>37.569522929478879</v>
      </c>
      <c r="V245" s="124">
        <v>36.914184656141181</v>
      </c>
      <c r="W245" s="124">
        <v>36.253339439460795</v>
      </c>
      <c r="X245" s="124">
        <v>35.58699668852789</v>
      </c>
      <c r="Y245" s="124">
        <v>34.674285161655156</v>
      </c>
      <c r="Z245" s="124">
        <v>33.726810253690793</v>
      </c>
      <c r="AA245" s="124">
        <v>32.776549999740482</v>
      </c>
      <c r="AB245" s="124">
        <v>31.822313055580306</v>
      </c>
      <c r="AC245" s="124">
        <v>30.86411655157233</v>
      </c>
      <c r="AD245" s="124">
        <v>29.800212008315636</v>
      </c>
      <c r="AE245" s="124">
        <v>28.732551651179357</v>
      </c>
      <c r="AF245" s="124">
        <v>27.66116271950029</v>
      </c>
      <c r="AG245" s="124">
        <v>26.586066184142879</v>
      </c>
      <c r="AH245" s="124">
        <v>25.507276404774665</v>
      </c>
      <c r="AJ245" s="124">
        <v>25.426337940479648</v>
      </c>
      <c r="AK245" s="124">
        <v>27.074262163421349</v>
      </c>
      <c r="AL245" s="124">
        <v>28.762233308158017</v>
      </c>
      <c r="AM245" s="124">
        <v>30.490829541895909</v>
      </c>
      <c r="AN245" s="124">
        <v>32.260628291755985</v>
      </c>
      <c r="AO245" s="124">
        <v>34.072205804660641</v>
      </c>
      <c r="AP245" s="124">
        <v>35.468941296543193</v>
      </c>
      <c r="AQ245" s="124">
        <v>36.895029820013747</v>
      </c>
      <c r="AR245" s="124">
        <v>38.350779059803905</v>
      </c>
      <c r="AS245" s="124">
        <v>39.83649178869716</v>
      </c>
      <c r="AT245" s="124">
        <v>41.352465455358107</v>
      </c>
      <c r="AU245" s="124">
        <v>40.862413156397487</v>
      </c>
      <c r="AV245" s="124">
        <v>40.365464293215524</v>
      </c>
      <c r="AW245" s="124">
        <v>39.868762367189504</v>
      </c>
      <c r="AX245" s="124">
        <v>39.368150724974299</v>
      </c>
      <c r="AY245" s="124">
        <v>38.863635334518676</v>
      </c>
      <c r="AZ245" s="124">
        <v>38.219343694529364</v>
      </c>
      <c r="BA245" s="124">
        <v>37.569522929478879</v>
      </c>
      <c r="BB245" s="124">
        <v>36.914184656141181</v>
      </c>
      <c r="BC245" s="124">
        <v>36.253339439460795</v>
      </c>
      <c r="BD245" s="124">
        <v>35.58699668852789</v>
      </c>
      <c r="BE245" s="124">
        <v>34.674285161655156</v>
      </c>
      <c r="BF245" s="124">
        <v>33.726810253690793</v>
      </c>
      <c r="BG245" s="124">
        <v>32.776549999740482</v>
      </c>
      <c r="BH245" s="124">
        <v>31.822313055580306</v>
      </c>
      <c r="BI245" s="124">
        <v>30.86411655157233</v>
      </c>
      <c r="BJ245" s="124">
        <v>29.800212008315636</v>
      </c>
      <c r="BK245" s="124">
        <v>28.732551651179357</v>
      </c>
      <c r="BL245" s="124">
        <v>27.66116271950029</v>
      </c>
      <c r="BM245" s="124">
        <v>26.586066184142879</v>
      </c>
      <c r="BN245" s="124">
        <v>25.507276404774665</v>
      </c>
      <c r="BP245" s="124">
        <v>25.426337940479648</v>
      </c>
      <c r="BQ245" s="124">
        <v>27.074262163421349</v>
      </c>
      <c r="BR245" s="124">
        <v>28.762233308158017</v>
      </c>
      <c r="BS245" s="124">
        <v>30.490829541895909</v>
      </c>
      <c r="BT245" s="124">
        <v>32.260628291755985</v>
      </c>
      <c r="BU245" s="124">
        <v>34.072205804660641</v>
      </c>
      <c r="BV245" s="124">
        <v>35.468941296543193</v>
      </c>
      <c r="BW245" s="124">
        <v>36.895029820013747</v>
      </c>
      <c r="BX245" s="124">
        <v>38.350779059803905</v>
      </c>
      <c r="BY245" s="124">
        <v>39.83649178869716</v>
      </c>
      <c r="BZ245" s="124">
        <v>41.352465455358107</v>
      </c>
      <c r="CA245" s="124">
        <v>40.862413156397487</v>
      </c>
      <c r="CB245" s="124">
        <v>40.365464293215524</v>
      </c>
      <c r="CC245" s="124">
        <v>39.868762367189504</v>
      </c>
      <c r="CD245" s="124">
        <v>39.368150724974299</v>
      </c>
      <c r="CE245" s="124">
        <v>38.863635334518676</v>
      </c>
      <c r="CF245" s="124">
        <v>38.219343694529364</v>
      </c>
      <c r="CG245" s="124">
        <v>37.569522929478879</v>
      </c>
      <c r="CH245" s="124">
        <v>36.914184656141181</v>
      </c>
      <c r="CI245" s="124">
        <v>36.253339439460795</v>
      </c>
      <c r="CJ245" s="124">
        <v>35.58699668852789</v>
      </c>
      <c r="CK245" s="124">
        <v>34.674285161655156</v>
      </c>
      <c r="CL245" s="124">
        <v>33.726810253690793</v>
      </c>
      <c r="CM245" s="124">
        <v>32.776549999740482</v>
      </c>
      <c r="CN245" s="124">
        <v>31.822313055580306</v>
      </c>
      <c r="CO245" s="124">
        <v>30.86411655157233</v>
      </c>
      <c r="CP245" s="124">
        <v>29.800212008315636</v>
      </c>
      <c r="CQ245" s="124">
        <v>28.732551651179357</v>
      </c>
      <c r="CR245" s="124">
        <v>27.66116271950029</v>
      </c>
      <c r="CS245" s="124">
        <v>26.586066184142879</v>
      </c>
      <c r="CT245" s="124">
        <v>25.507276404774665</v>
      </c>
    </row>
  </sheetData>
  <mergeCells count="33">
    <mergeCell ref="D2:AH2"/>
    <mergeCell ref="AJ2:BN2"/>
    <mergeCell ref="BP2:CT2"/>
    <mergeCell ref="A85:A88"/>
    <mergeCell ref="A89:A90"/>
    <mergeCell ref="A75:A78"/>
    <mergeCell ref="A79:A80"/>
    <mergeCell ref="A44:A47"/>
    <mergeCell ref="A48:A49"/>
    <mergeCell ref="A56:A59"/>
    <mergeCell ref="A60:A61"/>
    <mergeCell ref="A66:A69"/>
    <mergeCell ref="A70:A71"/>
    <mergeCell ref="A38:A39"/>
    <mergeCell ref="A5:A8"/>
    <mergeCell ref="A9:A10"/>
    <mergeCell ref="A20:A23"/>
    <mergeCell ref="A24:A25"/>
    <mergeCell ref="A34:A37"/>
    <mergeCell ref="A120:A121"/>
    <mergeCell ref="A128:A131"/>
    <mergeCell ref="A132:A133"/>
    <mergeCell ref="A96:A99"/>
    <mergeCell ref="A100:A101"/>
    <mergeCell ref="A106:A109"/>
    <mergeCell ref="A110:A111"/>
    <mergeCell ref="A116:A119"/>
    <mergeCell ref="A162:A163"/>
    <mergeCell ref="A140:A143"/>
    <mergeCell ref="A144:A145"/>
    <mergeCell ref="A149:A152"/>
    <mergeCell ref="A153:A154"/>
    <mergeCell ref="A158:A161"/>
  </mergeCells>
  <phoneticPr fontId="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97972-7931-403D-BC49-255E127D3867}">
  <sheetPr>
    <tabColor theme="9"/>
  </sheetPr>
  <dimension ref="A2:DG245"/>
  <sheetViews>
    <sheetView zoomScale="70" zoomScaleNormal="70" workbookViewId="0">
      <pane xSplit="3" ySplit="3" topLeftCell="D4" activePane="bottomRight" state="frozen"/>
      <selection pane="topRight" activeCell="B152" sqref="B152"/>
      <selection pane="bottomLeft" activeCell="B152" sqref="B152"/>
      <selection pane="bottomRight" activeCell="CT4" sqref="CT4"/>
    </sheetView>
  </sheetViews>
  <sheetFormatPr defaultRowHeight="15" outlineLevelRow="1" outlineLevelCol="1"/>
  <cols>
    <col min="1" max="1" width="42.85546875" style="1" customWidth="1"/>
    <col min="2" max="2" width="34.42578125" style="1" bestFit="1" customWidth="1"/>
    <col min="3" max="3" width="10.85546875" customWidth="1"/>
    <col min="4" max="4" width="12.7109375" customWidth="1"/>
    <col min="5" max="13" width="8.85546875" hidden="1" customWidth="1" outlineLevel="1"/>
    <col min="14" max="14" width="12.42578125" customWidth="1" collapsed="1"/>
    <col min="15" max="22" width="8.85546875" hidden="1" customWidth="1" outlineLevel="1"/>
    <col min="23" max="23" width="1.28515625" customWidth="1" outlineLevel="1"/>
    <col min="24" max="24" width="12" customWidth="1"/>
    <col min="25" max="33" width="8.85546875" hidden="1" customWidth="1" outlineLevel="1"/>
    <col min="34" max="34" width="12" customWidth="1" collapsed="1"/>
    <col min="36" max="36" width="13.42578125" customWidth="1"/>
    <col min="37" max="45" width="8.85546875" hidden="1" customWidth="1" outlineLevel="1"/>
    <col min="46" max="46" width="12.28515625" customWidth="1" collapsed="1"/>
    <col min="47" max="55" width="8.85546875" hidden="1" customWidth="1" outlineLevel="1"/>
    <col min="56" max="56" width="12.7109375" customWidth="1" collapsed="1"/>
    <col min="57" max="65" width="8.85546875" hidden="1" customWidth="1" outlineLevel="1"/>
    <col min="66" max="66" width="14.140625" customWidth="1" collapsed="1"/>
    <col min="68" max="68" width="12.140625" customWidth="1"/>
    <col min="69" max="77" width="8.85546875" hidden="1" customWidth="1" outlineLevel="1"/>
    <col min="78" max="78" width="12.28515625" customWidth="1" collapsed="1"/>
    <col min="79" max="87" width="8.85546875" hidden="1" customWidth="1" outlineLevel="1"/>
    <col min="88" max="88" width="12.85546875" customWidth="1" collapsed="1"/>
    <col min="89" max="97" width="8.85546875" hidden="1" customWidth="1" outlineLevel="1"/>
    <col min="98" max="98" width="12" customWidth="1" collapsed="1"/>
    <col min="104" max="104" width="9.5703125" bestFit="1" customWidth="1"/>
    <col min="105" max="105" width="10.140625" bestFit="1" customWidth="1"/>
    <col min="109" max="109" width="9.5703125" bestFit="1" customWidth="1"/>
  </cols>
  <sheetData>
    <row r="2" spans="1:111" s="4" customFormat="1">
      <c r="A2" s="3" t="s">
        <v>183</v>
      </c>
      <c r="B2" s="3"/>
      <c r="C2" s="3"/>
      <c r="D2" s="377" t="s">
        <v>15</v>
      </c>
      <c r="E2" s="377"/>
      <c r="F2" s="377"/>
      <c r="G2" s="377"/>
      <c r="H2" s="377"/>
      <c r="I2" s="377"/>
      <c r="J2" s="377"/>
      <c r="K2" s="377"/>
      <c r="L2" s="377"/>
      <c r="M2" s="377"/>
      <c r="N2" s="377"/>
      <c r="O2" s="377"/>
      <c r="P2" s="377"/>
      <c r="Q2" s="377"/>
      <c r="R2" s="377"/>
      <c r="S2" s="377"/>
      <c r="T2" s="377"/>
      <c r="U2" s="377"/>
      <c r="V2" s="377"/>
      <c r="W2" s="377"/>
      <c r="X2" s="377"/>
      <c r="Y2" s="377"/>
      <c r="Z2" s="377"/>
      <c r="AA2" s="377"/>
      <c r="AB2" s="377"/>
      <c r="AC2" s="377"/>
      <c r="AD2" s="377"/>
      <c r="AE2" s="377"/>
      <c r="AF2" s="377"/>
      <c r="AG2" s="377"/>
      <c r="AH2" s="377"/>
      <c r="AI2" s="3"/>
      <c r="AJ2" s="377" t="s">
        <v>16</v>
      </c>
      <c r="AK2" s="377"/>
      <c r="AL2" s="377"/>
      <c r="AM2" s="377"/>
      <c r="AN2" s="377"/>
      <c r="AO2" s="377"/>
      <c r="AP2" s="377"/>
      <c r="AQ2" s="377"/>
      <c r="AR2" s="377"/>
      <c r="AS2" s="377"/>
      <c r="AT2" s="377"/>
      <c r="AU2" s="377"/>
      <c r="AV2" s="377"/>
      <c r="AW2" s="377"/>
      <c r="AX2" s="377"/>
      <c r="AY2" s="377"/>
      <c r="AZ2" s="377"/>
      <c r="BA2" s="377"/>
      <c r="BB2" s="377"/>
      <c r="BC2" s="377"/>
      <c r="BD2" s="377"/>
      <c r="BE2" s="377"/>
      <c r="BF2" s="377"/>
      <c r="BG2" s="377"/>
      <c r="BH2" s="377"/>
      <c r="BI2" s="377"/>
      <c r="BJ2" s="377"/>
      <c r="BK2" s="377"/>
      <c r="BL2" s="377"/>
      <c r="BM2" s="377"/>
      <c r="BN2" s="377"/>
      <c r="BO2" s="3"/>
      <c r="BP2" s="377" t="s">
        <v>3</v>
      </c>
      <c r="BQ2" s="377"/>
      <c r="BR2" s="377"/>
      <c r="BS2" s="377"/>
      <c r="BT2" s="377"/>
      <c r="BU2" s="377"/>
      <c r="BV2" s="377"/>
      <c r="BW2" s="377"/>
      <c r="BX2" s="377"/>
      <c r="BY2" s="377"/>
      <c r="BZ2" s="377"/>
      <c r="CA2" s="377"/>
      <c r="CB2" s="377"/>
      <c r="CC2" s="377"/>
      <c r="CD2" s="377"/>
      <c r="CE2" s="377"/>
      <c r="CF2" s="377"/>
      <c r="CG2" s="377"/>
      <c r="CH2" s="377"/>
      <c r="CI2" s="377"/>
      <c r="CJ2" s="377"/>
      <c r="CK2" s="377"/>
      <c r="CL2" s="377"/>
      <c r="CM2" s="377"/>
      <c r="CN2" s="377"/>
      <c r="CO2" s="377"/>
      <c r="CP2" s="377"/>
      <c r="CQ2" s="377"/>
      <c r="CR2" s="377"/>
      <c r="CS2" s="377"/>
      <c r="CT2" s="377"/>
    </row>
    <row r="3" spans="1:111" s="1" customForma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CC3" si="5">BQ3+1</f>
        <v>2022</v>
      </c>
      <c r="BS3" s="1">
        <f t="shared" si="5"/>
        <v>2023</v>
      </c>
      <c r="BT3" s="1">
        <f t="shared" si="5"/>
        <v>2024</v>
      </c>
      <c r="BU3" s="1">
        <f t="shared" si="5"/>
        <v>2025</v>
      </c>
      <c r="BV3" s="1">
        <f t="shared" si="5"/>
        <v>2026</v>
      </c>
      <c r="BW3" s="1">
        <f t="shared" si="5"/>
        <v>2027</v>
      </c>
      <c r="BX3" s="1">
        <f t="shared" si="5"/>
        <v>2028</v>
      </c>
      <c r="BY3" s="1">
        <f t="shared" si="5"/>
        <v>2029</v>
      </c>
      <c r="BZ3" s="1">
        <f t="shared" si="5"/>
        <v>2030</v>
      </c>
      <c r="CA3" s="1">
        <f t="shared" si="5"/>
        <v>2031</v>
      </c>
      <c r="CB3" s="1">
        <f t="shared" si="5"/>
        <v>2032</v>
      </c>
      <c r="CC3" s="1">
        <f t="shared" si="5"/>
        <v>2033</v>
      </c>
      <c r="CD3" s="1">
        <f>CC3+1</f>
        <v>2034</v>
      </c>
      <c r="CE3" s="1">
        <f t="shared" ref="CE3:CN3" si="6">CD3+1</f>
        <v>2035</v>
      </c>
      <c r="CF3" s="1">
        <f t="shared" si="6"/>
        <v>2036</v>
      </c>
      <c r="CG3" s="1">
        <f t="shared" si="6"/>
        <v>2037</v>
      </c>
      <c r="CH3" s="1">
        <f t="shared" si="6"/>
        <v>2038</v>
      </c>
      <c r="CI3" s="1">
        <f t="shared" si="6"/>
        <v>2039</v>
      </c>
      <c r="CJ3" s="1">
        <f t="shared" si="6"/>
        <v>2040</v>
      </c>
      <c r="CK3" s="1">
        <f t="shared" si="6"/>
        <v>2041</v>
      </c>
      <c r="CL3" s="1">
        <f t="shared" si="6"/>
        <v>2042</v>
      </c>
      <c r="CM3" s="1">
        <f t="shared" si="6"/>
        <v>2043</v>
      </c>
      <c r="CN3" s="1">
        <f t="shared" si="6"/>
        <v>2044</v>
      </c>
      <c r="CO3" s="1">
        <f>CN3+1</f>
        <v>2045</v>
      </c>
      <c r="CP3" s="1">
        <f t="shared" ref="CP3:CR3" si="7">CO3+1</f>
        <v>2046</v>
      </c>
      <c r="CQ3" s="1">
        <f t="shared" si="7"/>
        <v>2047</v>
      </c>
      <c r="CR3" s="1">
        <f t="shared" si="7"/>
        <v>2048</v>
      </c>
      <c r="CS3" s="1">
        <f>CR3+1</f>
        <v>2049</v>
      </c>
      <c r="CT3" s="1">
        <f t="shared" ref="CT3" si="8">CS3+1</f>
        <v>2050</v>
      </c>
    </row>
    <row r="4" spans="1:111">
      <c r="A4" s="1" t="s">
        <v>184</v>
      </c>
      <c r="C4" s="5" t="s">
        <v>197</v>
      </c>
      <c r="D4" s="124">
        <f>'[2]Yearly LC Ethylene'!D4</f>
        <v>5341060.7015464325</v>
      </c>
      <c r="E4" s="124">
        <f>'[2]Yearly LC Ethylene'!E4</f>
        <v>5313864.8623622619</v>
      </c>
      <c r="F4" s="124">
        <f>'[2]Yearly LC Ethylene'!F4</f>
        <v>5286807.5001043538</v>
      </c>
      <c r="G4" s="124">
        <f>'[2]Yearly LC Ethylene'!G4</f>
        <v>5259887.909670027</v>
      </c>
      <c r="H4" s="124">
        <f>'[2]Yearly LC Ethylene'!H4</f>
        <v>5233105.389546874</v>
      </c>
      <c r="I4" s="124">
        <f>'[2]Yearly LC Ethylene'!I4</f>
        <v>5206459.2417944744</v>
      </c>
      <c r="J4" s="124">
        <f>'[2]Yearly LC Ethylene'!J4</f>
        <v>5177154.5047407569</v>
      </c>
      <c r="K4" s="124">
        <f>'[2]Yearly LC Ethylene'!K4</f>
        <v>5148014.7104195002</v>
      </c>
      <c r="L4" s="124">
        <f>'[2]Yearly LC Ethylene'!L4</f>
        <v>5119038.9304447938</v>
      </c>
      <c r="M4" s="124">
        <f>'[2]Yearly LC Ethylene'!M4</f>
        <v>5090226.2416561795</v>
      </c>
      <c r="N4" s="124">
        <f>'[2]Yearly LC Ethylene'!N4</f>
        <v>5061575.7260892428</v>
      </c>
      <c r="O4" s="124">
        <f>'[2]Yearly LC Ethylene'!O4</f>
        <v>5027905.2457716037</v>
      </c>
      <c r="P4" s="124">
        <f>'[2]Yearly LC Ethylene'!P4</f>
        <v>4994458.7473335555</v>
      </c>
      <c r="Q4" s="124">
        <f>'[2]Yearly LC Ethylene'!Q4</f>
        <v>4961234.7408087561</v>
      </c>
      <c r="R4" s="124">
        <f>'[2]Yearly LC Ethylene'!R4</f>
        <v>4928231.7461423781</v>
      </c>
      <c r="S4" s="124">
        <f>'[2]Yearly LC Ethylene'!S4</f>
        <v>4895448.2931251777</v>
      </c>
      <c r="T4" s="124">
        <f>'[2]Yearly LC Ethylene'!T4</f>
        <v>4858350.7522049826</v>
      </c>
      <c r="U4" s="124">
        <f>'[2]Yearly LC Ethylene'!U4</f>
        <v>4821534.335190081</v>
      </c>
      <c r="V4" s="124">
        <f>'[2]Yearly LC Ethylene'!V4</f>
        <v>4784996.9117330648</v>
      </c>
      <c r="W4" s="124">
        <f>'[2]Yearly LC Ethylene'!W4</f>
        <v>4748736.3676302275</v>
      </c>
      <c r="X4" s="124">
        <f>'[2]Yearly LC Ethylene'!X4</f>
        <v>4712750.6046992252</v>
      </c>
      <c r="Y4" s="124">
        <f>'[2]Yearly LC Ethylene'!Y4</f>
        <v>4673875.4659375874</v>
      </c>
      <c r="Z4" s="124">
        <f>'[2]Yearly LC Ethylene'!Z4</f>
        <v>4635321.0053829039</v>
      </c>
      <c r="AA4" s="124">
        <f>'[2]Yearly LC Ethylene'!AA4</f>
        <v>4597084.5777838472</v>
      </c>
      <c r="AB4" s="124">
        <f>'[2]Yearly LC Ethylene'!AB4</f>
        <v>4559163.559709576</v>
      </c>
      <c r="AC4" s="124">
        <f>'[2]Yearly LC Ethylene'!AC4</f>
        <v>4521555.3493697401</v>
      </c>
      <c r="AD4" s="124">
        <f>'[2]Yearly LC Ethylene'!AD4</f>
        <v>4482652.6072071437</v>
      </c>
      <c r="AE4" s="124">
        <f>'[2]Yearly LC Ethylene'!AE4</f>
        <v>4444084.5780428043</v>
      </c>
      <c r="AF4" s="124">
        <f>'[2]Yearly LC Ethylene'!AF4</f>
        <v>4405848.3820593869</v>
      </c>
      <c r="AG4" s="124">
        <f>'[2]Yearly LC Ethylene'!AG4</f>
        <v>4367941.1642170493</v>
      </c>
      <c r="AH4" s="124">
        <f>'[2]Yearly LC Ethylene'!AH4</f>
        <v>4330360.0940402551</v>
      </c>
      <c r="AI4" s="124"/>
      <c r="AJ4" s="124">
        <f>'[3]Yearly LC Ethylene'!D4</f>
        <v>1049369.6122000003</v>
      </c>
      <c r="AK4" s="124">
        <f>'[3]Yearly LC Ethylene'!E4</f>
        <v>1049369.6122000003</v>
      </c>
      <c r="AL4" s="124">
        <f>'[3]Yearly LC Ethylene'!F4</f>
        <v>1049369.6122000003</v>
      </c>
      <c r="AM4" s="124">
        <f>'[3]Yearly LC Ethylene'!G4</f>
        <v>1049369.6122000003</v>
      </c>
      <c r="AN4" s="124">
        <f>'[3]Yearly LC Ethylene'!H4</f>
        <v>1049369.6122000003</v>
      </c>
      <c r="AO4" s="124">
        <f>'[3]Yearly LC Ethylene'!I4</f>
        <v>1049369.6122000003</v>
      </c>
      <c r="AP4" s="124">
        <f>'[3]Yearly LC Ethylene'!J4</f>
        <v>1049369.6122000003</v>
      </c>
      <c r="AQ4" s="124">
        <f>'[3]Yearly LC Ethylene'!K4</f>
        <v>1049369.6122000003</v>
      </c>
      <c r="AR4" s="124">
        <f>'[3]Yearly LC Ethylene'!L4</f>
        <v>1049369.6122000003</v>
      </c>
      <c r="AS4" s="124">
        <f>'[3]Yearly LC Ethylene'!M4</f>
        <v>1049369.6122000003</v>
      </c>
      <c r="AT4" s="124">
        <f>'[3]Yearly LC Ethylene'!N4</f>
        <v>1049369.6122000003</v>
      </c>
      <c r="AU4" s="124">
        <f>'[3]Yearly LC Ethylene'!O4</f>
        <v>1049369.6122000003</v>
      </c>
      <c r="AV4" s="124">
        <f>'[3]Yearly LC Ethylene'!P4</f>
        <v>1049369.6122000003</v>
      </c>
      <c r="AW4" s="124">
        <f>'[3]Yearly LC Ethylene'!Q4</f>
        <v>1049369.6122000003</v>
      </c>
      <c r="AX4" s="124">
        <f>'[3]Yearly LC Ethylene'!R4</f>
        <v>1049369.6122000003</v>
      </c>
      <c r="AY4" s="124">
        <f>'[3]Yearly LC Ethylene'!S4</f>
        <v>1049369.6122000003</v>
      </c>
      <c r="AZ4" s="124">
        <f>'[3]Yearly LC Ethylene'!T4</f>
        <v>1049369.6122000003</v>
      </c>
      <c r="BA4" s="124">
        <f>'[3]Yearly LC Ethylene'!U4</f>
        <v>1049369.6122000003</v>
      </c>
      <c r="BB4" s="124">
        <f>'[3]Yearly LC Ethylene'!V4</f>
        <v>1049369.6122000003</v>
      </c>
      <c r="BC4" s="124">
        <f>'[3]Yearly LC Ethylene'!W4</f>
        <v>1049369.6122000003</v>
      </c>
      <c r="BD4" s="124">
        <f>'[3]Yearly LC Ethylene'!X4</f>
        <v>1049369.6122000003</v>
      </c>
      <c r="BE4" s="124">
        <f>'[3]Yearly LC Ethylene'!Y4</f>
        <v>1049369.6122000003</v>
      </c>
      <c r="BF4" s="124">
        <f>'[3]Yearly LC Ethylene'!Z4</f>
        <v>1049369.6122000003</v>
      </c>
      <c r="BG4" s="124">
        <f>'[3]Yearly LC Ethylene'!AA4</f>
        <v>1049369.6122000003</v>
      </c>
      <c r="BH4" s="124">
        <f>'[3]Yearly LC Ethylene'!AB4</f>
        <v>1049369.6122000003</v>
      </c>
      <c r="BI4" s="124">
        <f>'[3]Yearly LC Ethylene'!AC4</f>
        <v>1049369.6122000003</v>
      </c>
      <c r="BJ4" s="124">
        <f>'[3]Yearly LC Ethylene'!AD4</f>
        <v>1049369.6122000003</v>
      </c>
      <c r="BK4" s="124">
        <f>'[3]Yearly LC Ethylene'!AE4</f>
        <v>1049369.6122000003</v>
      </c>
      <c r="BL4" s="124">
        <f>'[3]Yearly LC Ethylene'!AF4</f>
        <v>1049369.6122000003</v>
      </c>
      <c r="BM4" s="124">
        <f>'[3]Yearly LC Ethylene'!AG4</f>
        <v>1049369.6122000003</v>
      </c>
      <c r="BN4" s="124">
        <f>'[3]Yearly LC Ethylene'!AH4</f>
        <v>1049369.6122000003</v>
      </c>
      <c r="BO4" s="124"/>
      <c r="BP4" s="124">
        <f>D4+AJ4</f>
        <v>6390430.3137464328</v>
      </c>
      <c r="BQ4" s="124">
        <f t="shared" ref="BQ4:CT12" si="9">E4+AK4</f>
        <v>6363234.4745622622</v>
      </c>
      <c r="BR4" s="124">
        <f t="shared" si="9"/>
        <v>6336177.1123043541</v>
      </c>
      <c r="BS4" s="124">
        <f t="shared" si="9"/>
        <v>6309257.5218700273</v>
      </c>
      <c r="BT4" s="124">
        <f t="shared" si="9"/>
        <v>6282475.0017468743</v>
      </c>
      <c r="BU4" s="124">
        <f t="shared" si="9"/>
        <v>6255828.8539944747</v>
      </c>
      <c r="BV4" s="124">
        <f t="shared" si="9"/>
        <v>6226524.1169407573</v>
      </c>
      <c r="BW4" s="124">
        <f t="shared" si="9"/>
        <v>6197384.3226195006</v>
      </c>
      <c r="BX4" s="124">
        <f t="shared" si="9"/>
        <v>6168408.5426447941</v>
      </c>
      <c r="BY4" s="124">
        <f t="shared" si="9"/>
        <v>6139595.8538561799</v>
      </c>
      <c r="BZ4" s="124">
        <f t="shared" si="9"/>
        <v>6110945.3382892432</v>
      </c>
      <c r="CA4" s="124">
        <f t="shared" si="9"/>
        <v>6077274.857971604</v>
      </c>
      <c r="CB4" s="124">
        <f t="shared" si="9"/>
        <v>6043828.3595335558</v>
      </c>
      <c r="CC4" s="124">
        <f t="shared" si="9"/>
        <v>6010604.3530087564</v>
      </c>
      <c r="CD4" s="124">
        <f t="shared" si="9"/>
        <v>5977601.3583423784</v>
      </c>
      <c r="CE4" s="124">
        <f t="shared" si="9"/>
        <v>5944817.9053251781</v>
      </c>
      <c r="CF4" s="124">
        <f t="shared" si="9"/>
        <v>5907720.3644049829</v>
      </c>
      <c r="CG4" s="124">
        <f t="shared" si="9"/>
        <v>5870903.9473900814</v>
      </c>
      <c r="CH4" s="124">
        <f t="shared" si="9"/>
        <v>5834366.5239330651</v>
      </c>
      <c r="CI4" s="124">
        <f t="shared" si="9"/>
        <v>5798105.9798302278</v>
      </c>
      <c r="CJ4" s="124">
        <f t="shared" si="9"/>
        <v>5762120.2168992255</v>
      </c>
      <c r="CK4" s="124">
        <f t="shared" si="9"/>
        <v>5723245.0781375878</v>
      </c>
      <c r="CL4" s="124">
        <f t="shared" si="9"/>
        <v>5684690.6175829042</v>
      </c>
      <c r="CM4" s="124">
        <f t="shared" si="9"/>
        <v>5646454.1899838476</v>
      </c>
      <c r="CN4" s="124">
        <f t="shared" si="9"/>
        <v>5608533.1719095763</v>
      </c>
      <c r="CO4" s="124">
        <f t="shared" si="9"/>
        <v>5570924.9615697404</v>
      </c>
      <c r="CP4" s="124">
        <f t="shared" si="9"/>
        <v>5532022.219407144</v>
      </c>
      <c r="CQ4" s="124">
        <f t="shared" si="9"/>
        <v>5493454.1902428046</v>
      </c>
      <c r="CR4" s="124">
        <f t="shared" si="9"/>
        <v>5455217.9942593873</v>
      </c>
      <c r="CS4" s="124">
        <f t="shared" si="9"/>
        <v>5417310.7764170496</v>
      </c>
      <c r="CT4" s="124">
        <f t="shared" si="9"/>
        <v>5379729.7062402554</v>
      </c>
    </row>
    <row r="5" spans="1:111" s="13" customFormat="1">
      <c r="A5" s="380" t="s">
        <v>115</v>
      </c>
      <c r="B5" s="6" t="s">
        <v>116</v>
      </c>
      <c r="C5" s="7" t="s">
        <v>197</v>
      </c>
      <c r="D5" s="125">
        <f>'[2]Yearly LC Ethylene'!D5</f>
        <v>2331196</v>
      </c>
      <c r="E5" s="125">
        <f>'[2]Yearly LC Ethylene'!E5</f>
        <v>2319325.9174329876</v>
      </c>
      <c r="F5" s="125">
        <f>'[2]Yearly LC Ethylene'!F5</f>
        <v>2307516.2754553324</v>
      </c>
      <c r="G5" s="125">
        <f>'[2]Yearly LC Ethylene'!G5</f>
        <v>2295766.7663130811</v>
      </c>
      <c r="H5" s="125">
        <f>'[2]Yearly LC Ethylene'!H5</f>
        <v>2284077.0838193139</v>
      </c>
      <c r="I5" s="125">
        <f>'[2]Yearly LC Ethylene'!I5</f>
        <v>2272446.9233461674</v>
      </c>
      <c r="J5" s="125">
        <f>'[2]Yearly LC Ethylene'!J5</f>
        <v>2259656.3767453958</v>
      </c>
      <c r="K5" s="125">
        <f>'[2]Yearly LC Ethylene'!K5</f>
        <v>2246937.8221813431</v>
      </c>
      <c r="L5" s="125">
        <f>'[2]Yearly LC Ethylene'!L5</f>
        <v>2234290.8544443245</v>
      </c>
      <c r="M5" s="125">
        <f>'[2]Yearly LC Ethylene'!M5</f>
        <v>2221715.0706053926</v>
      </c>
      <c r="N5" s="125">
        <f>'[2]Yearly LC Ethylene'!N5</f>
        <v>2209210.0700035002</v>
      </c>
      <c r="O5" s="125">
        <f>'[2]Yearly LC Ethylene'!O5</f>
        <v>2194514.0211434243</v>
      </c>
      <c r="P5" s="125">
        <f>'[2]Yearly LC Ethylene'!P5</f>
        <v>2179915.7329513035</v>
      </c>
      <c r="Q5" s="125">
        <f>'[2]Yearly LC Ethylene'!Q5</f>
        <v>2165414.5551062063</v>
      </c>
      <c r="R5" s="125">
        <f>'[2]Yearly LC Ethylene'!R5</f>
        <v>2151009.8416132466</v>
      </c>
      <c r="S5" s="125">
        <f>'[2]Yearly LC Ethylene'!S5</f>
        <v>2136700.9507748112</v>
      </c>
      <c r="T5" s="125">
        <f>'[2]Yearly LC Ethylene'!T5</f>
        <v>2120509.1035303199</v>
      </c>
      <c r="U5" s="125">
        <f>'[2]Yearly LC Ethylene'!U5</f>
        <v>2104439.9575543865</v>
      </c>
      <c r="V5" s="125">
        <f>'[2]Yearly LC Ethylene'!V5</f>
        <v>2088492.5830209646</v>
      </c>
      <c r="W5" s="125">
        <f>'[2]Yearly LC Ethylene'!W5</f>
        <v>2072666.0571501984</v>
      </c>
      <c r="X5" s="125">
        <f>'[2]Yearly LC Ethylene'!X5</f>
        <v>2056959.4641550258</v>
      </c>
      <c r="Y5" s="125">
        <f>'[2]Yearly LC Ethylene'!Y5</f>
        <v>2039991.754360165</v>
      </c>
      <c r="Z5" s="125">
        <f>'[2]Yearly LC Ethylene'!Z5</f>
        <v>2023164.0099757558</v>
      </c>
      <c r="AA5" s="125">
        <f>'[2]Yearly LC Ethylene'!AA5</f>
        <v>2006475.0764372544</v>
      </c>
      <c r="AB5" s="125">
        <f>'[2]Yearly LC Ethylene'!AB5</f>
        <v>1989923.8087040356</v>
      </c>
      <c r="AC5" s="125">
        <f>'[2]Yearly LC Ethylene'!AC5</f>
        <v>1973509.0711808316</v>
      </c>
      <c r="AD5" s="125">
        <f>'[2]Yearly LC Ethylene'!AD5</f>
        <v>1956529.3134161956</v>
      </c>
      <c r="AE5" s="125">
        <f>'[2]Yearly LC Ethylene'!AE5</f>
        <v>1939695.6467833188</v>
      </c>
      <c r="AF5" s="125">
        <f>'[2]Yearly LC Ethylene'!AF5</f>
        <v>1923006.8143373684</v>
      </c>
      <c r="AG5" s="125">
        <f>'[2]Yearly LC Ethylene'!AG5</f>
        <v>1906461.5699480658</v>
      </c>
      <c r="AH5" s="125">
        <f>'[2]Yearly LC Ethylene'!AH5</f>
        <v>1890058.6782066377</v>
      </c>
      <c r="AI5" s="125"/>
      <c r="AJ5" s="125">
        <f>'[3]Yearly LC Ethylene'!D5</f>
        <v>458015.06089865312</v>
      </c>
      <c r="AK5" s="125">
        <f>'[3]Yearly LC Ethylene'!E5</f>
        <v>458015.06089865312</v>
      </c>
      <c r="AL5" s="125">
        <f>'[3]Yearly LC Ethylene'!F5</f>
        <v>458015.06089865312</v>
      </c>
      <c r="AM5" s="125">
        <f>'[3]Yearly LC Ethylene'!G5</f>
        <v>458015.06089865312</v>
      </c>
      <c r="AN5" s="125">
        <f>'[3]Yearly LC Ethylene'!H5</f>
        <v>458015.06089865312</v>
      </c>
      <c r="AO5" s="125">
        <f>'[3]Yearly LC Ethylene'!I5</f>
        <v>458015.06089865312</v>
      </c>
      <c r="AP5" s="125">
        <f>'[3]Yearly LC Ethylene'!J5</f>
        <v>458015.06089865312</v>
      </c>
      <c r="AQ5" s="125">
        <f>'[3]Yearly LC Ethylene'!K5</f>
        <v>458015.06089865312</v>
      </c>
      <c r="AR5" s="125">
        <f>'[3]Yearly LC Ethylene'!L5</f>
        <v>458015.06089865312</v>
      </c>
      <c r="AS5" s="125">
        <f>'[3]Yearly LC Ethylene'!M5</f>
        <v>458015.06089865312</v>
      </c>
      <c r="AT5" s="125">
        <f>'[3]Yearly LC Ethylene'!N5</f>
        <v>458015.06089865312</v>
      </c>
      <c r="AU5" s="125">
        <f>'[3]Yearly LC Ethylene'!O5</f>
        <v>458015.06089865312</v>
      </c>
      <c r="AV5" s="125">
        <f>'[3]Yearly LC Ethylene'!P5</f>
        <v>458015.06089865312</v>
      </c>
      <c r="AW5" s="125">
        <f>'[3]Yearly LC Ethylene'!Q5</f>
        <v>458015.06089865312</v>
      </c>
      <c r="AX5" s="125">
        <f>'[3]Yearly LC Ethylene'!R5</f>
        <v>458015.06089865312</v>
      </c>
      <c r="AY5" s="125">
        <f>'[3]Yearly LC Ethylene'!S5</f>
        <v>458015.06089865312</v>
      </c>
      <c r="AZ5" s="125">
        <f>'[3]Yearly LC Ethylene'!T5</f>
        <v>458015.06089865312</v>
      </c>
      <c r="BA5" s="125">
        <f>'[3]Yearly LC Ethylene'!U5</f>
        <v>458015.06089865312</v>
      </c>
      <c r="BB5" s="125">
        <f>'[3]Yearly LC Ethylene'!V5</f>
        <v>458015.06089865312</v>
      </c>
      <c r="BC5" s="125">
        <f>'[3]Yearly LC Ethylene'!W5</f>
        <v>458015.06089865312</v>
      </c>
      <c r="BD5" s="125">
        <f>'[3]Yearly LC Ethylene'!X5</f>
        <v>458015.06089865312</v>
      </c>
      <c r="BE5" s="125">
        <f>'[3]Yearly LC Ethylene'!Y5</f>
        <v>458015.06089865312</v>
      </c>
      <c r="BF5" s="125">
        <f>'[3]Yearly LC Ethylene'!Z5</f>
        <v>458015.06089865312</v>
      </c>
      <c r="BG5" s="125">
        <f>'[3]Yearly LC Ethylene'!AA5</f>
        <v>458015.06089865312</v>
      </c>
      <c r="BH5" s="125">
        <f>'[3]Yearly LC Ethylene'!AB5</f>
        <v>458015.06089865312</v>
      </c>
      <c r="BI5" s="125">
        <f>'[3]Yearly LC Ethylene'!AC5</f>
        <v>458015.06089865312</v>
      </c>
      <c r="BJ5" s="125">
        <f>'[3]Yearly LC Ethylene'!AD5</f>
        <v>458015.06089865312</v>
      </c>
      <c r="BK5" s="125">
        <f>'[3]Yearly LC Ethylene'!AE5</f>
        <v>458015.06089865312</v>
      </c>
      <c r="BL5" s="125">
        <f>'[3]Yearly LC Ethylene'!AF5</f>
        <v>458015.06089865312</v>
      </c>
      <c r="BM5" s="125">
        <f>'[3]Yearly LC Ethylene'!AG5</f>
        <v>458015.06089865312</v>
      </c>
      <c r="BN5" s="125">
        <f>'[3]Yearly LC Ethylene'!AH5</f>
        <v>458015.06089865312</v>
      </c>
      <c r="BO5" s="125"/>
      <c r="BP5" s="125">
        <f t="shared" ref="BP5:CE28" si="10">D5+AJ5</f>
        <v>2789211.0608986532</v>
      </c>
      <c r="BQ5" s="125">
        <f t="shared" si="9"/>
        <v>2777340.9783316408</v>
      </c>
      <c r="BR5" s="125">
        <f t="shared" si="9"/>
        <v>2765531.3363539856</v>
      </c>
      <c r="BS5" s="125">
        <f t="shared" si="9"/>
        <v>2753781.8272117344</v>
      </c>
      <c r="BT5" s="125">
        <f t="shared" si="9"/>
        <v>2742092.1447179671</v>
      </c>
      <c r="BU5" s="125">
        <f t="shared" si="9"/>
        <v>2730461.9842448207</v>
      </c>
      <c r="BV5" s="125">
        <f t="shared" si="9"/>
        <v>2717671.4376440491</v>
      </c>
      <c r="BW5" s="125">
        <f t="shared" si="9"/>
        <v>2704952.8830799963</v>
      </c>
      <c r="BX5" s="125">
        <f t="shared" si="9"/>
        <v>2692305.9153429777</v>
      </c>
      <c r="BY5" s="125">
        <f t="shared" si="9"/>
        <v>2679730.1315040458</v>
      </c>
      <c r="BZ5" s="125">
        <f t="shared" si="9"/>
        <v>2667225.1309021534</v>
      </c>
      <c r="CA5" s="125">
        <f t="shared" si="9"/>
        <v>2652529.0820420776</v>
      </c>
      <c r="CB5" s="125">
        <f t="shared" si="9"/>
        <v>2637930.7938499567</v>
      </c>
      <c r="CC5" s="125">
        <f t="shared" si="9"/>
        <v>2623429.6160048596</v>
      </c>
      <c r="CD5" s="125">
        <f t="shared" si="9"/>
        <v>2609024.9025118998</v>
      </c>
      <c r="CE5" s="125">
        <f t="shared" si="9"/>
        <v>2594716.0116734644</v>
      </c>
      <c r="CF5" s="125">
        <f t="shared" si="9"/>
        <v>2578524.1644289731</v>
      </c>
      <c r="CG5" s="125">
        <f t="shared" si="9"/>
        <v>2562455.0184530397</v>
      </c>
      <c r="CH5" s="125">
        <f t="shared" si="9"/>
        <v>2546507.6439196179</v>
      </c>
      <c r="CI5" s="125">
        <f t="shared" si="9"/>
        <v>2530681.1180488514</v>
      </c>
      <c r="CJ5" s="125">
        <f t="shared" si="9"/>
        <v>2514974.525053679</v>
      </c>
      <c r="CK5" s="125">
        <f t="shared" si="9"/>
        <v>2498006.8152588182</v>
      </c>
      <c r="CL5" s="125">
        <f t="shared" si="9"/>
        <v>2481179.0708744088</v>
      </c>
      <c r="CM5" s="125">
        <f t="shared" si="9"/>
        <v>2464490.1373359077</v>
      </c>
      <c r="CN5" s="125">
        <f t="shared" si="9"/>
        <v>2447938.8696026886</v>
      </c>
      <c r="CO5" s="125">
        <f t="shared" si="9"/>
        <v>2431524.1320794849</v>
      </c>
      <c r="CP5" s="125">
        <f t="shared" si="9"/>
        <v>2414544.3743148488</v>
      </c>
      <c r="CQ5" s="125">
        <f t="shared" si="9"/>
        <v>2397710.7076819721</v>
      </c>
      <c r="CR5" s="125">
        <f t="shared" si="9"/>
        <v>2381021.8752360214</v>
      </c>
      <c r="CS5" s="125">
        <f t="shared" si="9"/>
        <v>2364476.6308467188</v>
      </c>
      <c r="CT5" s="125">
        <f t="shared" si="9"/>
        <v>2348073.7391052907</v>
      </c>
    </row>
    <row r="6" spans="1:111">
      <c r="A6" s="381"/>
      <c r="B6" s="1" t="s">
        <v>117</v>
      </c>
      <c r="C6" s="5" t="s">
        <v>197</v>
      </c>
      <c r="D6" s="126">
        <f>'[2]Yearly LC Ethylene'!D6</f>
        <v>1080464.2518371809</v>
      </c>
      <c r="E6" s="126">
        <f>'[2]Yearly LC Ethylene'!E6</f>
        <v>1074962.6981797395</v>
      </c>
      <c r="F6" s="126">
        <f>'[2]Yearly LC Ethylene'!F6</f>
        <v>1069489.1575663155</v>
      </c>
      <c r="G6" s="126">
        <f>'[2]Yearly LC Ethylene'!G6</f>
        <v>1064043.4873589037</v>
      </c>
      <c r="H6" s="126">
        <f>'[2]Yearly LC Ethylene'!H6</f>
        <v>1058625.5456457909</v>
      </c>
      <c r="I6" s="126">
        <f>'[2]Yearly LC Ethylene'!I6</f>
        <v>1053235.1912378541</v>
      </c>
      <c r="J6" s="126">
        <f>'[2]Yearly LC Ethylene'!J6</f>
        <v>1047307.0203060271</v>
      </c>
      <c r="K6" s="126">
        <f>'[2]Yearly LC Ethylene'!K6</f>
        <v>1041412.2162906206</v>
      </c>
      <c r="L6" s="126">
        <f>'[2]Yearly LC Ethylene'!L6</f>
        <v>1035550.591384784</v>
      </c>
      <c r="M6" s="126">
        <f>'[2]Yearly LC Ethylene'!M6</f>
        <v>1029721.9588387442</v>
      </c>
      <c r="N6" s="126">
        <f>'[2]Yearly LC Ethylene'!N6</f>
        <v>1023926.1329538564</v>
      </c>
      <c r="O6" s="126">
        <f>'[2]Yearly LC Ethylene'!O6</f>
        <v>1017114.7985844748</v>
      </c>
      <c r="P6" s="126">
        <f>'[2]Yearly LC Ethylene'!P6</f>
        <v>1010348.7743936289</v>
      </c>
      <c r="Q6" s="126">
        <f>'[2]Yearly LC Ethylene'!Q6</f>
        <v>1003627.7589701463</v>
      </c>
      <c r="R6" s="126">
        <f>'[2]Yearly LC Ethylene'!R6</f>
        <v>996951.45290789346</v>
      </c>
      <c r="S6" s="126">
        <f>'[2]Yearly LC Ethylene'!S6</f>
        <v>990319.55879243941</v>
      </c>
      <c r="T6" s="126">
        <f>'[2]Yearly LC Ethylene'!T6</f>
        <v>982814.95080628933</v>
      </c>
      <c r="U6" s="126">
        <f>'[2]Yearly LC Ethylene'!U6</f>
        <v>975367.2124846084</v>
      </c>
      <c r="V6" s="126">
        <f>'[2]Yearly LC Ethylene'!V6</f>
        <v>967975.91287101049</v>
      </c>
      <c r="W6" s="126">
        <f>'[2]Yearly LC Ethylene'!W6</f>
        <v>960640.62427488237</v>
      </c>
      <c r="X6" s="126">
        <f>'[2]Yearly LC Ethylene'!X6</f>
        <v>953360.92224663578</v>
      </c>
      <c r="Y6" s="126">
        <f>'[2]Yearly LC Ethylene'!Y6</f>
        <v>945496.71697651071</v>
      </c>
      <c r="Z6" s="126">
        <f>'[2]Yearly LC Ethylene'!Z6</f>
        <v>937697.38296666858</v>
      </c>
      <c r="AA6" s="126">
        <f>'[2]Yearly LC Ethylene'!AA6</f>
        <v>929962.38509877701</v>
      </c>
      <c r="AB6" s="126">
        <f>'[2]Yearly LC Ethylene'!AB6</f>
        <v>922291.19266865565</v>
      </c>
      <c r="AC6" s="126">
        <f>'[2]Yearly LC Ethylene'!AC6</f>
        <v>914683.27934986469</v>
      </c>
      <c r="AD6" s="126">
        <f>'[2]Yearly LC Ethylene'!AD6</f>
        <v>906813.49007880199</v>
      </c>
      <c r="AE6" s="126">
        <f>'[2]Yearly LC Ethylene'!AE6</f>
        <v>899011.41122135392</v>
      </c>
      <c r="AF6" s="126">
        <f>'[2]Yearly LC Ethylene'!AF6</f>
        <v>891276.46020790422</v>
      </c>
      <c r="AG6" s="126">
        <f>'[2]Yearly LC Ethylene'!AG6</f>
        <v>883608.05948117364</v>
      </c>
      <c r="AH6" s="126">
        <f>'[2]Yearly LC Ethylene'!AH6</f>
        <v>876005.6364530935</v>
      </c>
      <c r="AI6" s="126"/>
      <c r="AJ6" s="126">
        <f>'[3]Yearly LC Ethylene'!D6</f>
        <v>212281.12097997082</v>
      </c>
      <c r="AK6" s="126">
        <f>'[3]Yearly LC Ethylene'!E6</f>
        <v>212281.12097997082</v>
      </c>
      <c r="AL6" s="126">
        <f>'[3]Yearly LC Ethylene'!F6</f>
        <v>212281.12097997082</v>
      </c>
      <c r="AM6" s="126">
        <f>'[3]Yearly LC Ethylene'!G6</f>
        <v>212281.12097997082</v>
      </c>
      <c r="AN6" s="126">
        <f>'[3]Yearly LC Ethylene'!H6</f>
        <v>212281.12097997082</v>
      </c>
      <c r="AO6" s="126">
        <f>'[3]Yearly LC Ethylene'!I6</f>
        <v>212281.12097997082</v>
      </c>
      <c r="AP6" s="126">
        <f>'[3]Yearly LC Ethylene'!J6</f>
        <v>212281.12097997082</v>
      </c>
      <c r="AQ6" s="126">
        <f>'[3]Yearly LC Ethylene'!K6</f>
        <v>212281.12097997082</v>
      </c>
      <c r="AR6" s="126">
        <f>'[3]Yearly LC Ethylene'!L6</f>
        <v>212281.12097997082</v>
      </c>
      <c r="AS6" s="126">
        <f>'[3]Yearly LC Ethylene'!M6</f>
        <v>212281.12097997082</v>
      </c>
      <c r="AT6" s="126">
        <f>'[3]Yearly LC Ethylene'!N6</f>
        <v>212281.12097997082</v>
      </c>
      <c r="AU6" s="126">
        <f>'[3]Yearly LC Ethylene'!O6</f>
        <v>212281.12097997082</v>
      </c>
      <c r="AV6" s="126">
        <f>'[3]Yearly LC Ethylene'!P6</f>
        <v>212281.12097997082</v>
      </c>
      <c r="AW6" s="126">
        <f>'[3]Yearly LC Ethylene'!Q6</f>
        <v>212281.12097997082</v>
      </c>
      <c r="AX6" s="126">
        <f>'[3]Yearly LC Ethylene'!R6</f>
        <v>212281.12097997082</v>
      </c>
      <c r="AY6" s="126">
        <f>'[3]Yearly LC Ethylene'!S6</f>
        <v>212281.12097997082</v>
      </c>
      <c r="AZ6" s="126">
        <f>'[3]Yearly LC Ethylene'!T6</f>
        <v>212281.12097997082</v>
      </c>
      <c r="BA6" s="126">
        <f>'[3]Yearly LC Ethylene'!U6</f>
        <v>212281.12097997082</v>
      </c>
      <c r="BB6" s="126">
        <f>'[3]Yearly LC Ethylene'!V6</f>
        <v>212281.12097997082</v>
      </c>
      <c r="BC6" s="126">
        <f>'[3]Yearly LC Ethylene'!W6</f>
        <v>212281.12097997082</v>
      </c>
      <c r="BD6" s="126">
        <f>'[3]Yearly LC Ethylene'!X6</f>
        <v>212281.12097997082</v>
      </c>
      <c r="BE6" s="126">
        <f>'[3]Yearly LC Ethylene'!Y6</f>
        <v>212281.12097997082</v>
      </c>
      <c r="BF6" s="126">
        <f>'[3]Yearly LC Ethylene'!Z6</f>
        <v>212281.12097997082</v>
      </c>
      <c r="BG6" s="126">
        <f>'[3]Yearly LC Ethylene'!AA6</f>
        <v>212281.12097997082</v>
      </c>
      <c r="BH6" s="126">
        <f>'[3]Yearly LC Ethylene'!AB6</f>
        <v>212281.12097997082</v>
      </c>
      <c r="BI6" s="126">
        <f>'[3]Yearly LC Ethylene'!AC6</f>
        <v>212281.12097997082</v>
      </c>
      <c r="BJ6" s="126">
        <f>'[3]Yearly LC Ethylene'!AD6</f>
        <v>212281.12097997082</v>
      </c>
      <c r="BK6" s="126">
        <f>'[3]Yearly LC Ethylene'!AE6</f>
        <v>212281.12097997082</v>
      </c>
      <c r="BL6" s="126">
        <f>'[3]Yearly LC Ethylene'!AF6</f>
        <v>212281.12097997082</v>
      </c>
      <c r="BM6" s="126">
        <f>'[3]Yearly LC Ethylene'!AG6</f>
        <v>212281.12097997082</v>
      </c>
      <c r="BN6" s="126">
        <f>'[3]Yearly LC Ethylene'!AH6</f>
        <v>212281.12097997082</v>
      </c>
      <c r="BO6" s="126"/>
      <c r="BP6" s="126">
        <f t="shared" si="10"/>
        <v>1292745.3728171517</v>
      </c>
      <c r="BQ6" s="126">
        <f t="shared" si="9"/>
        <v>1287243.8191597103</v>
      </c>
      <c r="BR6" s="126">
        <f t="shared" si="9"/>
        <v>1281770.2785462863</v>
      </c>
      <c r="BS6" s="126">
        <f t="shared" si="9"/>
        <v>1276324.6083388745</v>
      </c>
      <c r="BT6" s="126">
        <f t="shared" si="9"/>
        <v>1270906.6666257617</v>
      </c>
      <c r="BU6" s="126">
        <f t="shared" si="9"/>
        <v>1265516.3122178249</v>
      </c>
      <c r="BV6" s="126">
        <f t="shared" si="9"/>
        <v>1259588.141285998</v>
      </c>
      <c r="BW6" s="126">
        <f t="shared" si="9"/>
        <v>1253693.3372705914</v>
      </c>
      <c r="BX6" s="126">
        <f t="shared" si="9"/>
        <v>1247831.7123647549</v>
      </c>
      <c r="BY6" s="126">
        <f t="shared" si="9"/>
        <v>1242003.0798187151</v>
      </c>
      <c r="BZ6" s="126">
        <f t="shared" si="9"/>
        <v>1236207.2539338272</v>
      </c>
      <c r="CA6" s="126">
        <f t="shared" si="9"/>
        <v>1229395.9195644457</v>
      </c>
      <c r="CB6" s="126">
        <f t="shared" si="9"/>
        <v>1222629.8953735998</v>
      </c>
      <c r="CC6" s="126">
        <f t="shared" si="9"/>
        <v>1215908.8799501171</v>
      </c>
      <c r="CD6" s="126">
        <f t="shared" si="9"/>
        <v>1209232.5738878644</v>
      </c>
      <c r="CE6" s="126">
        <f t="shared" si="9"/>
        <v>1202600.6797724103</v>
      </c>
      <c r="CF6" s="126">
        <f t="shared" si="9"/>
        <v>1195096.0717862602</v>
      </c>
      <c r="CG6" s="126">
        <f t="shared" si="9"/>
        <v>1187648.3334645792</v>
      </c>
      <c r="CH6" s="126">
        <f t="shared" si="9"/>
        <v>1180257.0338509814</v>
      </c>
      <c r="CI6" s="126">
        <f t="shared" si="9"/>
        <v>1172921.7452548533</v>
      </c>
      <c r="CJ6" s="126">
        <f t="shared" si="9"/>
        <v>1165642.0432266067</v>
      </c>
      <c r="CK6" s="126">
        <f t="shared" si="9"/>
        <v>1157777.8379564816</v>
      </c>
      <c r="CL6" s="126">
        <f t="shared" si="9"/>
        <v>1149978.5039466394</v>
      </c>
      <c r="CM6" s="126">
        <f t="shared" si="9"/>
        <v>1142243.5060787478</v>
      </c>
      <c r="CN6" s="126">
        <f t="shared" si="9"/>
        <v>1134572.3136486264</v>
      </c>
      <c r="CO6" s="126">
        <f t="shared" si="9"/>
        <v>1126964.4003298355</v>
      </c>
      <c r="CP6" s="126">
        <f t="shared" si="9"/>
        <v>1119094.6110587728</v>
      </c>
      <c r="CQ6" s="126">
        <f t="shared" si="9"/>
        <v>1111292.5322013248</v>
      </c>
      <c r="CR6" s="126">
        <f t="shared" si="9"/>
        <v>1103557.581187875</v>
      </c>
      <c r="CS6" s="126">
        <f t="shared" si="9"/>
        <v>1095889.1804611445</v>
      </c>
      <c r="CT6" s="126">
        <f t="shared" si="9"/>
        <v>1088286.7574330643</v>
      </c>
    </row>
    <row r="7" spans="1:111">
      <c r="A7" s="381"/>
      <c r="B7" s="1" t="s">
        <v>118</v>
      </c>
      <c r="C7" s="5" t="s">
        <v>197</v>
      </c>
      <c r="D7" s="126">
        <f>'[2]Yearly LC Ethylene'!D7</f>
        <v>926112.21586044075</v>
      </c>
      <c r="E7" s="126">
        <f>'[2]Yearly LC Ethylene'!E7</f>
        <v>921396.59843977669</v>
      </c>
      <c r="F7" s="126">
        <f>'[2]Yearly LC Ethylene'!F7</f>
        <v>916704.99219969881</v>
      </c>
      <c r="G7" s="126">
        <f>'[2]Yearly LC Ethylene'!G7</f>
        <v>912037.27487906034</v>
      </c>
      <c r="H7" s="126">
        <f>'[2]Yearly LC Ethylene'!H7</f>
        <v>907393.32483924925</v>
      </c>
      <c r="I7" s="126">
        <f>'[2]Yearly LC Ethylene'!I7</f>
        <v>902773.02106101764</v>
      </c>
      <c r="J7" s="126">
        <f>'[2]Yearly LC Ethylene'!J7</f>
        <v>897691.73169088038</v>
      </c>
      <c r="K7" s="126">
        <f>'[2]Yearly LC Ethylene'!K7</f>
        <v>892639.04253481759</v>
      </c>
      <c r="L7" s="126">
        <f>'[2]Yearly LC Ethylene'!L7</f>
        <v>887614.79261552903</v>
      </c>
      <c r="M7" s="126">
        <f>'[2]Yearly LC Ethylene'!M7</f>
        <v>882618.8218617806</v>
      </c>
      <c r="N7" s="126">
        <f>'[2]Yearly LC Ethylene'!N7</f>
        <v>877650.97110330535</v>
      </c>
      <c r="O7" s="126">
        <f>'[2]Yearly LC Ethylene'!O7</f>
        <v>871812.68450097833</v>
      </c>
      <c r="P7" s="126">
        <f>'[2]Yearly LC Ethylene'!P7</f>
        <v>866013.23519453907</v>
      </c>
      <c r="Q7" s="126">
        <f>'[2]Yearly LC Ethylene'!Q7</f>
        <v>860252.36483155389</v>
      </c>
      <c r="R7" s="126">
        <f>'[2]Yearly LC Ethylene'!R7</f>
        <v>854529.81677819428</v>
      </c>
      <c r="S7" s="126">
        <f>'[2]Yearly LC Ethylene'!S7</f>
        <v>848845.33610780514</v>
      </c>
      <c r="T7" s="126">
        <f>'[2]Yearly LC Ethylene'!T7</f>
        <v>842412.81497681933</v>
      </c>
      <c r="U7" s="126">
        <f>'[2]Yearly LC Ethylene'!U7</f>
        <v>836029.03927252139</v>
      </c>
      <c r="V7" s="126">
        <f>'[2]Yearly LC Ethylene'!V7</f>
        <v>829693.63960372319</v>
      </c>
      <c r="W7" s="126">
        <f>'[2]Yearly LC Ethylene'!W7</f>
        <v>823406.24937847059</v>
      </c>
      <c r="X7" s="126">
        <f>'[2]Yearly LC Ethylene'!X7</f>
        <v>817166.5047828306</v>
      </c>
      <c r="Y7" s="126">
        <f>'[2]Yearly LC Ethylene'!Y7</f>
        <v>810425.75740843767</v>
      </c>
      <c r="Z7" s="126">
        <f>'[2]Yearly LC Ethylene'!Z7</f>
        <v>803740.61397143011</v>
      </c>
      <c r="AA7" s="126">
        <f>'[2]Yearly LC Ethylene'!AA7</f>
        <v>797110.61579895159</v>
      </c>
      <c r="AB7" s="126">
        <f>'[2]Yearly LC Ethylene'!AB7</f>
        <v>790535.30800170475</v>
      </c>
      <c r="AC7" s="126">
        <f>'[2]Yearly LC Ethylene'!AC7</f>
        <v>784014.23944274103</v>
      </c>
      <c r="AD7" s="126">
        <f>'[2]Yearly LC Ethylene'!AD7</f>
        <v>777268.70578183024</v>
      </c>
      <c r="AE7" s="126">
        <f>'[2]Yearly LC Ethylene'!AE7</f>
        <v>770581.20961830323</v>
      </c>
      <c r="AF7" s="126">
        <f>'[2]Yearly LC Ethylene'!AF7</f>
        <v>763951.25160677498</v>
      </c>
      <c r="AG7" s="126">
        <f>'[2]Yearly LC Ethylene'!AG7</f>
        <v>757378.33669814887</v>
      </c>
      <c r="AH7" s="126">
        <f>'[2]Yearly LC Ethylene'!AH7</f>
        <v>750861.97410265158</v>
      </c>
      <c r="AI7" s="126"/>
      <c r="AJ7" s="126">
        <f>'[3]Yearly LC Ethylene'!D7</f>
        <v>181955.2465542607</v>
      </c>
      <c r="AK7" s="126">
        <f>'[3]Yearly LC Ethylene'!E7</f>
        <v>181955.2465542607</v>
      </c>
      <c r="AL7" s="126">
        <f>'[3]Yearly LC Ethylene'!F7</f>
        <v>181955.2465542607</v>
      </c>
      <c r="AM7" s="126">
        <f>'[3]Yearly LC Ethylene'!G7</f>
        <v>181955.2465542607</v>
      </c>
      <c r="AN7" s="126">
        <f>'[3]Yearly LC Ethylene'!H7</f>
        <v>181955.2465542607</v>
      </c>
      <c r="AO7" s="126">
        <f>'[3]Yearly LC Ethylene'!I7</f>
        <v>181955.2465542607</v>
      </c>
      <c r="AP7" s="126">
        <f>'[3]Yearly LC Ethylene'!J7</f>
        <v>181955.2465542607</v>
      </c>
      <c r="AQ7" s="126">
        <f>'[3]Yearly LC Ethylene'!K7</f>
        <v>181955.2465542607</v>
      </c>
      <c r="AR7" s="126">
        <f>'[3]Yearly LC Ethylene'!L7</f>
        <v>181955.2465542607</v>
      </c>
      <c r="AS7" s="126">
        <f>'[3]Yearly LC Ethylene'!M7</f>
        <v>181955.2465542607</v>
      </c>
      <c r="AT7" s="126">
        <f>'[3]Yearly LC Ethylene'!N7</f>
        <v>181955.2465542607</v>
      </c>
      <c r="AU7" s="126">
        <f>'[3]Yearly LC Ethylene'!O7</f>
        <v>181955.2465542607</v>
      </c>
      <c r="AV7" s="126">
        <f>'[3]Yearly LC Ethylene'!P7</f>
        <v>181955.2465542607</v>
      </c>
      <c r="AW7" s="126">
        <f>'[3]Yearly LC Ethylene'!Q7</f>
        <v>181955.2465542607</v>
      </c>
      <c r="AX7" s="126">
        <f>'[3]Yearly LC Ethylene'!R7</f>
        <v>181955.2465542607</v>
      </c>
      <c r="AY7" s="126">
        <f>'[3]Yearly LC Ethylene'!S7</f>
        <v>181955.2465542607</v>
      </c>
      <c r="AZ7" s="126">
        <f>'[3]Yearly LC Ethylene'!T7</f>
        <v>181955.2465542607</v>
      </c>
      <c r="BA7" s="126">
        <f>'[3]Yearly LC Ethylene'!U7</f>
        <v>181955.2465542607</v>
      </c>
      <c r="BB7" s="126">
        <f>'[3]Yearly LC Ethylene'!V7</f>
        <v>181955.2465542607</v>
      </c>
      <c r="BC7" s="126">
        <f>'[3]Yearly LC Ethylene'!W7</f>
        <v>181955.2465542607</v>
      </c>
      <c r="BD7" s="126">
        <f>'[3]Yearly LC Ethylene'!X7</f>
        <v>181955.2465542607</v>
      </c>
      <c r="BE7" s="126">
        <f>'[3]Yearly LC Ethylene'!Y7</f>
        <v>181955.2465542607</v>
      </c>
      <c r="BF7" s="126">
        <f>'[3]Yearly LC Ethylene'!Z7</f>
        <v>181955.2465542607</v>
      </c>
      <c r="BG7" s="126">
        <f>'[3]Yearly LC Ethylene'!AA7</f>
        <v>181955.2465542607</v>
      </c>
      <c r="BH7" s="126">
        <f>'[3]Yearly LC Ethylene'!AB7</f>
        <v>181955.2465542607</v>
      </c>
      <c r="BI7" s="126">
        <f>'[3]Yearly LC Ethylene'!AC7</f>
        <v>181955.2465542607</v>
      </c>
      <c r="BJ7" s="126">
        <f>'[3]Yearly LC Ethylene'!AD7</f>
        <v>181955.2465542607</v>
      </c>
      <c r="BK7" s="126">
        <f>'[3]Yearly LC Ethylene'!AE7</f>
        <v>181955.2465542607</v>
      </c>
      <c r="BL7" s="126">
        <f>'[3]Yearly LC Ethylene'!AF7</f>
        <v>181955.2465542607</v>
      </c>
      <c r="BM7" s="126">
        <f>'[3]Yearly LC Ethylene'!AG7</f>
        <v>181955.2465542607</v>
      </c>
      <c r="BN7" s="126">
        <f>'[3]Yearly LC Ethylene'!AH7</f>
        <v>181955.2465542607</v>
      </c>
      <c r="BO7" s="126"/>
      <c r="BP7" s="126">
        <f t="shared" si="10"/>
        <v>1108067.4624147015</v>
      </c>
      <c r="BQ7" s="126">
        <f t="shared" si="9"/>
        <v>1103351.8449940374</v>
      </c>
      <c r="BR7" s="126">
        <f t="shared" si="9"/>
        <v>1098660.2387539595</v>
      </c>
      <c r="BS7" s="126">
        <f t="shared" si="9"/>
        <v>1093992.5214333211</v>
      </c>
      <c r="BT7" s="126">
        <f t="shared" si="9"/>
        <v>1089348.5713935099</v>
      </c>
      <c r="BU7" s="126">
        <f t="shared" si="9"/>
        <v>1084728.2676152783</v>
      </c>
      <c r="BV7" s="126">
        <f t="shared" si="9"/>
        <v>1079646.978245141</v>
      </c>
      <c r="BW7" s="126">
        <f t="shared" si="9"/>
        <v>1074594.2890890783</v>
      </c>
      <c r="BX7" s="126">
        <f t="shared" si="9"/>
        <v>1069570.0391697898</v>
      </c>
      <c r="BY7" s="126">
        <f t="shared" si="9"/>
        <v>1064574.0684160413</v>
      </c>
      <c r="BZ7" s="126">
        <f t="shared" si="9"/>
        <v>1059606.2176575661</v>
      </c>
      <c r="CA7" s="126">
        <f t="shared" si="9"/>
        <v>1053767.9310552389</v>
      </c>
      <c r="CB7" s="126">
        <f t="shared" si="9"/>
        <v>1047968.4817487998</v>
      </c>
      <c r="CC7" s="126">
        <f t="shared" si="9"/>
        <v>1042207.6113858146</v>
      </c>
      <c r="CD7" s="126">
        <f t="shared" si="9"/>
        <v>1036485.063332455</v>
      </c>
      <c r="CE7" s="126">
        <f t="shared" si="9"/>
        <v>1030800.5826620659</v>
      </c>
      <c r="CF7" s="126">
        <f t="shared" si="9"/>
        <v>1024368.06153108</v>
      </c>
      <c r="CG7" s="126">
        <f t="shared" si="9"/>
        <v>1017984.2858267821</v>
      </c>
      <c r="CH7" s="126">
        <f t="shared" si="9"/>
        <v>1011648.8861579839</v>
      </c>
      <c r="CI7" s="126">
        <f t="shared" si="9"/>
        <v>1005361.4959327313</v>
      </c>
      <c r="CJ7" s="126">
        <f t="shared" si="9"/>
        <v>999121.75133709132</v>
      </c>
      <c r="CK7" s="126">
        <f t="shared" si="9"/>
        <v>992381.00396269839</v>
      </c>
      <c r="CL7" s="126">
        <f t="shared" si="9"/>
        <v>985695.86052569083</v>
      </c>
      <c r="CM7" s="126">
        <f t="shared" si="9"/>
        <v>979065.86235321232</v>
      </c>
      <c r="CN7" s="126">
        <f t="shared" si="9"/>
        <v>972490.55455596547</v>
      </c>
      <c r="CO7" s="126">
        <f t="shared" si="9"/>
        <v>965969.48599700176</v>
      </c>
      <c r="CP7" s="126">
        <f t="shared" si="9"/>
        <v>959223.95233609097</v>
      </c>
      <c r="CQ7" s="126">
        <f t="shared" si="9"/>
        <v>952536.45617256395</v>
      </c>
      <c r="CR7" s="126">
        <f t="shared" si="9"/>
        <v>945906.49816103571</v>
      </c>
      <c r="CS7" s="126">
        <f t="shared" si="9"/>
        <v>939333.58325240959</v>
      </c>
      <c r="CT7" s="126">
        <f t="shared" si="9"/>
        <v>932817.22065691231</v>
      </c>
    </row>
    <row r="8" spans="1:111" s="14" customFormat="1">
      <c r="A8" s="382"/>
      <c r="B8" s="10" t="s">
        <v>119</v>
      </c>
      <c r="C8" s="62" t="s">
        <v>197</v>
      </c>
      <c r="D8" s="127">
        <f>'[2]Yearly LC Ethylene'!D8</f>
        <v>1003288.2338488111</v>
      </c>
      <c r="E8" s="127">
        <f>'[2]Yearly LC Ethylene'!E8</f>
        <v>998179.64830975793</v>
      </c>
      <c r="F8" s="127">
        <f>'[2]Yearly LC Ethylene'!F8</f>
        <v>993097.07488300744</v>
      </c>
      <c r="G8" s="127">
        <f>'[2]Yearly LC Ethylene'!G8</f>
        <v>988040.38111898117</v>
      </c>
      <c r="H8" s="127">
        <f>'[2]Yearly LC Ethylene'!H8</f>
        <v>983009.43524251971</v>
      </c>
      <c r="I8" s="127">
        <f>'[2]Yearly LC Ethylene'!I8</f>
        <v>978004.10614943504</v>
      </c>
      <c r="J8" s="127">
        <f>'[2]Yearly LC Ethylene'!J8</f>
        <v>972499.37599845324</v>
      </c>
      <c r="K8" s="127">
        <f>'[2]Yearly LC Ethylene'!K8</f>
        <v>967025.62941271905</v>
      </c>
      <c r="L8" s="127">
        <f>'[2]Yearly LC Ethylene'!L8</f>
        <v>961582.69200015627</v>
      </c>
      <c r="M8" s="127">
        <f>'[2]Yearly LC Ethylene'!M8</f>
        <v>956170.39035026217</v>
      </c>
      <c r="N8" s="127">
        <f>'[2]Yearly LC Ethylene'!N8</f>
        <v>950788.55202858103</v>
      </c>
      <c r="O8" s="127">
        <f>'[2]Yearly LC Ethylene'!O8</f>
        <v>944463.74154272629</v>
      </c>
      <c r="P8" s="127">
        <f>'[2]Yearly LC Ethylene'!P8</f>
        <v>938181.004794084</v>
      </c>
      <c r="Q8" s="127">
        <f>'[2]Yearly LC Ethylene'!Q8</f>
        <v>931940.06190084945</v>
      </c>
      <c r="R8" s="127">
        <f>'[2]Yearly LC Ethylene'!R8</f>
        <v>925740.63484304398</v>
      </c>
      <c r="S8" s="127">
        <f>'[2]Yearly LC Ethylene'!S8</f>
        <v>919582.44745012186</v>
      </c>
      <c r="T8" s="127">
        <f>'[2]Yearly LC Ethylene'!T8</f>
        <v>912613.88289155392</v>
      </c>
      <c r="U8" s="127">
        <f>'[2]Yearly LC Ethylene'!U8</f>
        <v>905698.12587856501</v>
      </c>
      <c r="V8" s="127">
        <f>'[2]Yearly LC Ethylene'!V8</f>
        <v>898834.77623736626</v>
      </c>
      <c r="W8" s="127">
        <f>'[2]Yearly LC Ethylene'!W8</f>
        <v>892023.43682667613</v>
      </c>
      <c r="X8" s="127">
        <f>'[2]Yearly LC Ethylene'!X8</f>
        <v>885263.71351473313</v>
      </c>
      <c r="Y8" s="127">
        <f>'[2]Yearly LC Ethylene'!Y8</f>
        <v>877961.23719247384</v>
      </c>
      <c r="Z8" s="127">
        <f>'[2]Yearly LC Ethylene'!Z8</f>
        <v>870718.99846904911</v>
      </c>
      <c r="AA8" s="127">
        <f>'[2]Yearly LC Ethylene'!AA8</f>
        <v>863536.50044886442</v>
      </c>
      <c r="AB8" s="127">
        <f>'[2]Yearly LC Ethylene'!AB8</f>
        <v>856413.2503351802</v>
      </c>
      <c r="AC8" s="127">
        <f>'[2]Yearly LC Ethylene'!AC8</f>
        <v>849348.75939630298</v>
      </c>
      <c r="AD8" s="127">
        <f>'[2]Yearly LC Ethylene'!AD8</f>
        <v>842041.09793031588</v>
      </c>
      <c r="AE8" s="127">
        <f>'[2]Yearly LC Ethylene'!AE8</f>
        <v>834796.31041982863</v>
      </c>
      <c r="AF8" s="127">
        <f>'[2]Yearly LC Ethylene'!AF8</f>
        <v>827613.85590733914</v>
      </c>
      <c r="AG8" s="127">
        <f>'[2]Yearly LC Ethylene'!AG8</f>
        <v>820493.19808966108</v>
      </c>
      <c r="AH8" s="127">
        <f>'[2]Yearly LC Ethylene'!AH8</f>
        <v>813433.8052778719</v>
      </c>
      <c r="AI8" s="127"/>
      <c r="AJ8" s="127">
        <f>'[3]Yearly LC Ethylene'!D8</f>
        <v>197118.1837671157</v>
      </c>
      <c r="AK8" s="127">
        <f>'[3]Yearly LC Ethylene'!E8</f>
        <v>197118.1837671157</v>
      </c>
      <c r="AL8" s="127">
        <f>'[3]Yearly LC Ethylene'!F8</f>
        <v>197118.1837671157</v>
      </c>
      <c r="AM8" s="127">
        <f>'[3]Yearly LC Ethylene'!G8</f>
        <v>197118.1837671157</v>
      </c>
      <c r="AN8" s="127">
        <f>'[3]Yearly LC Ethylene'!H8</f>
        <v>197118.1837671157</v>
      </c>
      <c r="AO8" s="127">
        <f>'[3]Yearly LC Ethylene'!I8</f>
        <v>197118.1837671157</v>
      </c>
      <c r="AP8" s="127">
        <f>'[3]Yearly LC Ethylene'!J8</f>
        <v>197118.1837671157</v>
      </c>
      <c r="AQ8" s="127">
        <f>'[3]Yearly LC Ethylene'!K8</f>
        <v>197118.1837671157</v>
      </c>
      <c r="AR8" s="127">
        <f>'[3]Yearly LC Ethylene'!L8</f>
        <v>197118.1837671157</v>
      </c>
      <c r="AS8" s="127">
        <f>'[3]Yearly LC Ethylene'!M8</f>
        <v>197118.1837671157</v>
      </c>
      <c r="AT8" s="127">
        <f>'[3]Yearly LC Ethylene'!N8</f>
        <v>197118.1837671157</v>
      </c>
      <c r="AU8" s="127">
        <f>'[3]Yearly LC Ethylene'!O8</f>
        <v>197118.1837671157</v>
      </c>
      <c r="AV8" s="127">
        <f>'[3]Yearly LC Ethylene'!P8</f>
        <v>197118.1837671157</v>
      </c>
      <c r="AW8" s="127">
        <f>'[3]Yearly LC Ethylene'!Q8</f>
        <v>197118.1837671157</v>
      </c>
      <c r="AX8" s="127">
        <f>'[3]Yearly LC Ethylene'!R8</f>
        <v>197118.1837671157</v>
      </c>
      <c r="AY8" s="127">
        <f>'[3]Yearly LC Ethylene'!S8</f>
        <v>197118.1837671157</v>
      </c>
      <c r="AZ8" s="127">
        <f>'[3]Yearly LC Ethylene'!T8</f>
        <v>197118.1837671157</v>
      </c>
      <c r="BA8" s="127">
        <f>'[3]Yearly LC Ethylene'!U8</f>
        <v>197118.1837671157</v>
      </c>
      <c r="BB8" s="127">
        <f>'[3]Yearly LC Ethylene'!V8</f>
        <v>197118.1837671157</v>
      </c>
      <c r="BC8" s="127">
        <f>'[3]Yearly LC Ethylene'!W8</f>
        <v>197118.1837671157</v>
      </c>
      <c r="BD8" s="127">
        <f>'[3]Yearly LC Ethylene'!X8</f>
        <v>197118.1837671157</v>
      </c>
      <c r="BE8" s="127">
        <f>'[3]Yearly LC Ethylene'!Y8</f>
        <v>197118.1837671157</v>
      </c>
      <c r="BF8" s="127">
        <f>'[3]Yearly LC Ethylene'!Z8</f>
        <v>197118.1837671157</v>
      </c>
      <c r="BG8" s="127">
        <f>'[3]Yearly LC Ethylene'!AA8</f>
        <v>197118.1837671157</v>
      </c>
      <c r="BH8" s="127">
        <f>'[3]Yearly LC Ethylene'!AB8</f>
        <v>197118.1837671157</v>
      </c>
      <c r="BI8" s="127">
        <f>'[3]Yearly LC Ethylene'!AC8</f>
        <v>197118.1837671157</v>
      </c>
      <c r="BJ8" s="127">
        <f>'[3]Yearly LC Ethylene'!AD8</f>
        <v>197118.1837671157</v>
      </c>
      <c r="BK8" s="127">
        <f>'[3]Yearly LC Ethylene'!AE8</f>
        <v>197118.1837671157</v>
      </c>
      <c r="BL8" s="127">
        <f>'[3]Yearly LC Ethylene'!AF8</f>
        <v>197118.1837671157</v>
      </c>
      <c r="BM8" s="127">
        <f>'[3]Yearly LC Ethylene'!AG8</f>
        <v>197118.1837671157</v>
      </c>
      <c r="BN8" s="127">
        <f>'[3]Yearly LC Ethylene'!AH8</f>
        <v>197118.1837671157</v>
      </c>
      <c r="BO8" s="127"/>
      <c r="BP8" s="127">
        <f t="shared" si="10"/>
        <v>1200406.4176159268</v>
      </c>
      <c r="BQ8" s="127">
        <f t="shared" si="9"/>
        <v>1195297.8320768736</v>
      </c>
      <c r="BR8" s="127">
        <f t="shared" si="9"/>
        <v>1190215.2586501231</v>
      </c>
      <c r="BS8" s="127">
        <f t="shared" si="9"/>
        <v>1185158.5648860969</v>
      </c>
      <c r="BT8" s="127">
        <f t="shared" si="9"/>
        <v>1180127.6190096354</v>
      </c>
      <c r="BU8" s="127">
        <f t="shared" si="9"/>
        <v>1175122.2899165507</v>
      </c>
      <c r="BV8" s="127">
        <f t="shared" si="9"/>
        <v>1169617.5597655689</v>
      </c>
      <c r="BW8" s="127">
        <f t="shared" si="9"/>
        <v>1164143.8131798347</v>
      </c>
      <c r="BX8" s="127">
        <f t="shared" si="9"/>
        <v>1158700.875767272</v>
      </c>
      <c r="BY8" s="127">
        <f t="shared" si="9"/>
        <v>1153288.5741173779</v>
      </c>
      <c r="BZ8" s="127">
        <f t="shared" si="9"/>
        <v>1147906.7357956967</v>
      </c>
      <c r="CA8" s="127">
        <f t="shared" si="9"/>
        <v>1141581.925309842</v>
      </c>
      <c r="CB8" s="127">
        <f t="shared" si="9"/>
        <v>1135299.1885611997</v>
      </c>
      <c r="CC8" s="127">
        <f t="shared" si="9"/>
        <v>1129058.2456679652</v>
      </c>
      <c r="CD8" s="127">
        <f t="shared" si="9"/>
        <v>1122858.8186101597</v>
      </c>
      <c r="CE8" s="127">
        <f t="shared" si="9"/>
        <v>1116700.6312172376</v>
      </c>
      <c r="CF8" s="127">
        <f t="shared" si="9"/>
        <v>1109732.0666586696</v>
      </c>
      <c r="CG8" s="127">
        <f t="shared" si="9"/>
        <v>1102816.3096456807</v>
      </c>
      <c r="CH8" s="127">
        <f t="shared" si="9"/>
        <v>1095952.960004482</v>
      </c>
      <c r="CI8" s="127">
        <f t="shared" si="9"/>
        <v>1089141.6205937918</v>
      </c>
      <c r="CJ8" s="127">
        <f t="shared" si="9"/>
        <v>1082381.8972818488</v>
      </c>
      <c r="CK8" s="127">
        <f t="shared" si="9"/>
        <v>1075079.4209595895</v>
      </c>
      <c r="CL8" s="127">
        <f t="shared" si="9"/>
        <v>1067837.1822361648</v>
      </c>
      <c r="CM8" s="127">
        <f t="shared" si="9"/>
        <v>1060654.6842159801</v>
      </c>
      <c r="CN8" s="127">
        <f t="shared" si="9"/>
        <v>1053531.4341022959</v>
      </c>
      <c r="CO8" s="127">
        <f t="shared" si="9"/>
        <v>1046466.9431634187</v>
      </c>
      <c r="CP8" s="127">
        <f t="shared" si="9"/>
        <v>1039159.2816974316</v>
      </c>
      <c r="CQ8" s="127">
        <f t="shared" si="9"/>
        <v>1031914.4941869443</v>
      </c>
      <c r="CR8" s="127">
        <f t="shared" si="9"/>
        <v>1024732.0396744548</v>
      </c>
      <c r="CS8" s="127">
        <f t="shared" si="9"/>
        <v>1017611.3818567768</v>
      </c>
      <c r="CT8" s="127">
        <f t="shared" si="9"/>
        <v>1010551.9890449876</v>
      </c>
    </row>
    <row r="9" spans="1:111" s="13" customFormat="1" ht="60">
      <c r="A9" s="380" t="s">
        <v>120</v>
      </c>
      <c r="B9" s="6" t="s">
        <v>121</v>
      </c>
      <c r="C9" s="7" t="s">
        <v>197</v>
      </c>
      <c r="D9" s="125">
        <f>'[2]Yearly LC Ethylene'!D9</f>
        <v>422147.26400000002</v>
      </c>
      <c r="E9" s="125">
        <f>'[2]Yearly LC Ethylene'!E9</f>
        <v>419997.75667452486</v>
      </c>
      <c r="F9" s="125">
        <f>'[2]Yearly LC Ethylene'!F9</f>
        <v>417859.19430152548</v>
      </c>
      <c r="G9" s="125">
        <f>'[2]Yearly LC Ethylene'!G9</f>
        <v>415731.5211510291</v>
      </c>
      <c r="H9" s="125">
        <f>'[2]Yearly LC Ethylene'!H9</f>
        <v>413614.68177683133</v>
      </c>
      <c r="I9" s="125">
        <f>'[2]Yearly LC Ethylene'!I9</f>
        <v>411508.62101505074</v>
      </c>
      <c r="J9" s="125">
        <f>'[2]Yearly LC Ethylene'!J9</f>
        <v>409192.43041907332</v>
      </c>
      <c r="K9" s="125">
        <f>'[2]Yearly LC Ethylene'!K9</f>
        <v>406889.27658248064</v>
      </c>
      <c r="L9" s="125">
        <f>'[2]Yearly LC Ethylene'!L9</f>
        <v>404599.08612741862</v>
      </c>
      <c r="M9" s="125">
        <f>'[2]Yearly LC Ethylene'!M9</f>
        <v>402321.78608904325</v>
      </c>
      <c r="N9" s="125">
        <f>'[2]Yearly LC Ethylene'!N9</f>
        <v>400057.30391319568</v>
      </c>
      <c r="O9" s="125">
        <f>'[2]Yearly LC Ethylene'!O9</f>
        <v>397396.05328566738</v>
      </c>
      <c r="P9" s="125">
        <f>'[2]Yearly LC Ethylene'!P9</f>
        <v>394752.50575925299</v>
      </c>
      <c r="Q9" s="125">
        <f>'[2]Yearly LC Ethylene'!Q9</f>
        <v>392126.54356985091</v>
      </c>
      <c r="R9" s="125">
        <f>'[2]Yearly LC Ethylene'!R9</f>
        <v>389518.04973674688</v>
      </c>
      <c r="S9" s="125">
        <f>'[2]Yearly LC Ethylene'!S9</f>
        <v>386926.90805740282</v>
      </c>
      <c r="T9" s="125">
        <f>'[2]Yearly LC Ethylene'!T9</f>
        <v>383994.78908784041</v>
      </c>
      <c r="U9" s="125">
        <f>'[2]Yearly LC Ethylene'!U9</f>
        <v>381084.88961625722</v>
      </c>
      <c r="V9" s="125">
        <f>'[2]Yearly LC Ethylene'!V9</f>
        <v>378197.04126405204</v>
      </c>
      <c r="W9" s="125">
        <f>'[2]Yearly LC Ethylene'!W9</f>
        <v>375331.07692859106</v>
      </c>
      <c r="X9" s="125">
        <f>'[2]Yearly LC Ethylene'!X9</f>
        <v>372486.83077353862</v>
      </c>
      <c r="Y9" s="125">
        <f>'[2]Yearly LC Ethylene'!Y9</f>
        <v>369414.21385662281</v>
      </c>
      <c r="Z9" s="125">
        <f>'[2]Yearly LC Ethylene'!Z9</f>
        <v>366366.94273434498</v>
      </c>
      <c r="AA9" s="125">
        <f>'[2]Yearly LC Ethylene'!AA9</f>
        <v>363344.80833107891</v>
      </c>
      <c r="AB9" s="125">
        <f>'[2]Yearly LC Ethylene'!AB9</f>
        <v>360347.60329584812</v>
      </c>
      <c r="AC9" s="125">
        <f>'[2]Yearly LC Ethylene'!AC9</f>
        <v>357375.12198809936</v>
      </c>
      <c r="AD9" s="125">
        <f>'[2]Yearly LC Ethylene'!AD9</f>
        <v>354300.32335095177</v>
      </c>
      <c r="AE9" s="125">
        <f>'[2]Yearly LC Ethylene'!AE9</f>
        <v>351251.97979161271</v>
      </c>
      <c r="AF9" s="125">
        <f>'[2]Yearly LC Ethylene'!AF9</f>
        <v>348229.86369480559</v>
      </c>
      <c r="AG9" s="125">
        <f>'[2]Yearly LC Ethylene'!AG9</f>
        <v>345233.74940361967</v>
      </c>
      <c r="AH9" s="125">
        <f>'[2]Yearly LC Ethylene'!AH9</f>
        <v>342263.41320266016</v>
      </c>
      <c r="AI9" s="125"/>
      <c r="AJ9" s="125">
        <f>'[3]Yearly LC Ethylene'!D9</f>
        <v>82940.175270187392</v>
      </c>
      <c r="AK9" s="125">
        <f>'[3]Yearly LC Ethylene'!E9</f>
        <v>82940.175270187392</v>
      </c>
      <c r="AL9" s="125">
        <f>'[3]Yearly LC Ethylene'!F9</f>
        <v>82940.175270187392</v>
      </c>
      <c r="AM9" s="125">
        <f>'[3]Yearly LC Ethylene'!G9</f>
        <v>82940.175270187392</v>
      </c>
      <c r="AN9" s="125">
        <f>'[3]Yearly LC Ethylene'!H9</f>
        <v>82940.175270187392</v>
      </c>
      <c r="AO9" s="125">
        <f>'[3]Yearly LC Ethylene'!I9</f>
        <v>82940.175270187392</v>
      </c>
      <c r="AP9" s="125">
        <f>'[3]Yearly LC Ethylene'!J9</f>
        <v>82940.175270187392</v>
      </c>
      <c r="AQ9" s="125">
        <f>'[3]Yearly LC Ethylene'!K9</f>
        <v>82940.175270187392</v>
      </c>
      <c r="AR9" s="125">
        <f>'[3]Yearly LC Ethylene'!L9</f>
        <v>82940.175270187392</v>
      </c>
      <c r="AS9" s="125">
        <f>'[3]Yearly LC Ethylene'!M9</f>
        <v>82940.175270187392</v>
      </c>
      <c r="AT9" s="125">
        <f>'[3]Yearly LC Ethylene'!N9</f>
        <v>82940.175270187392</v>
      </c>
      <c r="AU9" s="125">
        <f>'[3]Yearly LC Ethylene'!O9</f>
        <v>82940.175270187392</v>
      </c>
      <c r="AV9" s="125">
        <f>'[3]Yearly LC Ethylene'!P9</f>
        <v>82940.175270187392</v>
      </c>
      <c r="AW9" s="125">
        <f>'[3]Yearly LC Ethylene'!Q9</f>
        <v>82940.175270187392</v>
      </c>
      <c r="AX9" s="125">
        <f>'[3]Yearly LC Ethylene'!R9</f>
        <v>82940.175270187392</v>
      </c>
      <c r="AY9" s="125">
        <f>'[3]Yearly LC Ethylene'!S9</f>
        <v>82940.175270187392</v>
      </c>
      <c r="AZ9" s="125">
        <f>'[3]Yearly LC Ethylene'!T9</f>
        <v>82940.175270187392</v>
      </c>
      <c r="BA9" s="125">
        <f>'[3]Yearly LC Ethylene'!U9</f>
        <v>82940.175270187392</v>
      </c>
      <c r="BB9" s="125">
        <f>'[3]Yearly LC Ethylene'!V9</f>
        <v>82940.175270187392</v>
      </c>
      <c r="BC9" s="125">
        <f>'[3]Yearly LC Ethylene'!W9</f>
        <v>82940.175270187392</v>
      </c>
      <c r="BD9" s="125">
        <f>'[3]Yearly LC Ethylene'!X9</f>
        <v>82940.175270187392</v>
      </c>
      <c r="BE9" s="125">
        <f>'[3]Yearly LC Ethylene'!Y9</f>
        <v>82940.175270187392</v>
      </c>
      <c r="BF9" s="125">
        <f>'[3]Yearly LC Ethylene'!Z9</f>
        <v>82940.175270187392</v>
      </c>
      <c r="BG9" s="125">
        <f>'[3]Yearly LC Ethylene'!AA9</f>
        <v>82940.175270187392</v>
      </c>
      <c r="BH9" s="125">
        <f>'[3]Yearly LC Ethylene'!AB9</f>
        <v>82940.175270187392</v>
      </c>
      <c r="BI9" s="125">
        <f>'[3]Yearly LC Ethylene'!AC9</f>
        <v>82940.175270187392</v>
      </c>
      <c r="BJ9" s="125">
        <f>'[3]Yearly LC Ethylene'!AD9</f>
        <v>82940.175270187392</v>
      </c>
      <c r="BK9" s="125">
        <f>'[3]Yearly LC Ethylene'!AE9</f>
        <v>82940.175270187392</v>
      </c>
      <c r="BL9" s="125">
        <f>'[3]Yearly LC Ethylene'!AF9</f>
        <v>82940.175270187392</v>
      </c>
      <c r="BM9" s="125">
        <f>'[3]Yearly LC Ethylene'!AG9</f>
        <v>82940.175270187392</v>
      </c>
      <c r="BN9" s="125">
        <f>'[3]Yearly LC Ethylene'!AH9</f>
        <v>82940.175270187392</v>
      </c>
      <c r="BO9" s="125"/>
      <c r="BP9" s="125">
        <f t="shared" si="10"/>
        <v>505087.4392701874</v>
      </c>
      <c r="BQ9" s="125">
        <f t="shared" si="9"/>
        <v>502937.93194471224</v>
      </c>
      <c r="BR9" s="125">
        <f t="shared" si="9"/>
        <v>500799.36957171286</v>
      </c>
      <c r="BS9" s="125">
        <f t="shared" si="9"/>
        <v>498671.69642121647</v>
      </c>
      <c r="BT9" s="125">
        <f t="shared" si="9"/>
        <v>496554.85704701871</v>
      </c>
      <c r="BU9" s="125">
        <f t="shared" si="9"/>
        <v>494448.79628523812</v>
      </c>
      <c r="BV9" s="125">
        <f t="shared" si="9"/>
        <v>492132.6056892607</v>
      </c>
      <c r="BW9" s="125">
        <f t="shared" si="9"/>
        <v>489829.45185266802</v>
      </c>
      <c r="BX9" s="125">
        <f t="shared" si="9"/>
        <v>487539.26139760599</v>
      </c>
      <c r="BY9" s="125">
        <f t="shared" si="9"/>
        <v>485261.96135923063</v>
      </c>
      <c r="BZ9" s="125">
        <f t="shared" si="9"/>
        <v>482997.47918338305</v>
      </c>
      <c r="CA9" s="125">
        <f t="shared" si="9"/>
        <v>480336.22855585476</v>
      </c>
      <c r="CB9" s="125">
        <f t="shared" si="9"/>
        <v>477692.68102944037</v>
      </c>
      <c r="CC9" s="125">
        <f t="shared" si="9"/>
        <v>475066.71884003829</v>
      </c>
      <c r="CD9" s="125">
        <f t="shared" si="9"/>
        <v>472458.22500693426</v>
      </c>
      <c r="CE9" s="125">
        <f t="shared" si="9"/>
        <v>469867.0833275902</v>
      </c>
      <c r="CF9" s="125">
        <f t="shared" si="9"/>
        <v>466934.96435802779</v>
      </c>
      <c r="CG9" s="125">
        <f t="shared" si="9"/>
        <v>464025.0648864446</v>
      </c>
      <c r="CH9" s="125">
        <f t="shared" si="9"/>
        <v>461137.21653423941</v>
      </c>
      <c r="CI9" s="125">
        <f t="shared" si="9"/>
        <v>458271.25219877844</v>
      </c>
      <c r="CJ9" s="125">
        <f t="shared" si="9"/>
        <v>455427.006043726</v>
      </c>
      <c r="CK9" s="125">
        <f t="shared" si="9"/>
        <v>452354.38912681019</v>
      </c>
      <c r="CL9" s="125">
        <f t="shared" si="9"/>
        <v>449307.11800453236</v>
      </c>
      <c r="CM9" s="125">
        <f t="shared" si="9"/>
        <v>446284.98360126629</v>
      </c>
      <c r="CN9" s="125">
        <f t="shared" si="9"/>
        <v>443287.7785660355</v>
      </c>
      <c r="CO9" s="125">
        <f t="shared" si="9"/>
        <v>440315.29725828674</v>
      </c>
      <c r="CP9" s="125">
        <f t="shared" si="9"/>
        <v>437240.49862113915</v>
      </c>
      <c r="CQ9" s="125">
        <f t="shared" si="9"/>
        <v>434192.15506180009</v>
      </c>
      <c r="CR9" s="125">
        <f t="shared" si="9"/>
        <v>431170.03896499297</v>
      </c>
      <c r="CS9" s="125">
        <f t="shared" si="9"/>
        <v>428173.92467380705</v>
      </c>
      <c r="CT9" s="125">
        <f t="shared" si="9"/>
        <v>425203.58847284754</v>
      </c>
      <c r="CY9" s="75"/>
      <c r="CZ9" s="76" t="s">
        <v>104</v>
      </c>
      <c r="DA9" s="76" t="s">
        <v>105</v>
      </c>
      <c r="DB9" s="76" t="s">
        <v>106</v>
      </c>
      <c r="DC9" s="76" t="s">
        <v>107</v>
      </c>
      <c r="DD9" s="76" t="s">
        <v>38</v>
      </c>
      <c r="DE9" s="80" t="s">
        <v>41</v>
      </c>
      <c r="DF9" s="76" t="s">
        <v>43</v>
      </c>
      <c r="DG9" s="76" t="s">
        <v>109</v>
      </c>
    </row>
    <row r="10" spans="1:111" s="14" customFormat="1">
      <c r="A10" s="382"/>
      <c r="B10" s="10" t="s">
        <v>122</v>
      </c>
      <c r="C10" s="62" t="s">
        <v>197</v>
      </c>
      <c r="D10" s="127">
        <f>'[2]Yearly LC Ethylene'!D10</f>
        <v>381143.85015608743</v>
      </c>
      <c r="E10" s="127">
        <f>'[2]Yearly LC Ethylene'!E10</f>
        <v>379203.12575056264</v>
      </c>
      <c r="F10" s="127">
        <f>'[2]Yearly LC Ethylene'!F10</f>
        <v>377272.28320779558</v>
      </c>
      <c r="G10" s="127">
        <f>'[2]Yearly LC Ethylene'!G10</f>
        <v>375351.27221089869</v>
      </c>
      <c r="H10" s="127">
        <f>'[2]Yearly LC Ethylene'!H10</f>
        <v>373440.04269919032</v>
      </c>
      <c r="I10" s="127">
        <f>'[2]Yearly LC Ethylene'!I10</f>
        <v>371538.54486688954</v>
      </c>
      <c r="J10" s="127">
        <f>'[2]Yearly LC Ethylene'!J10</f>
        <v>369447.32723567414</v>
      </c>
      <c r="K10" s="127">
        <f>'[2]Yearly LC Ethylene'!K10</f>
        <v>367367.880095681</v>
      </c>
      <c r="L10" s="127">
        <f>'[2]Yearly LC Ethylene'!L10</f>
        <v>365300.13719629071</v>
      </c>
      <c r="M10" s="127">
        <f>'[2]Yearly LC Ethylene'!M10</f>
        <v>363244.03265977761</v>
      </c>
      <c r="N10" s="127">
        <f>'[2]Yearly LC Ethylene'!N10</f>
        <v>361199.5009792113</v>
      </c>
      <c r="O10" s="127">
        <f>'[2]Yearly LC Ethylene'!O10</f>
        <v>358796.73920173256</v>
      </c>
      <c r="P10" s="127">
        <f>'[2]Yearly LC Ethylene'!P10</f>
        <v>356409.96101266867</v>
      </c>
      <c r="Q10" s="127">
        <f>'[2]Yearly LC Ethylene'!Q10</f>
        <v>354039.06008641509</v>
      </c>
      <c r="R10" s="127">
        <f>'[2]Yearly LC Ethylene'!R10</f>
        <v>351683.93080466363</v>
      </c>
      <c r="S10" s="127">
        <f>'[2]Yearly LC Ethylene'!S10</f>
        <v>349344.46825169749</v>
      </c>
      <c r="T10" s="127">
        <f>'[2]Yearly LC Ethylene'!T10</f>
        <v>346697.14773471619</v>
      </c>
      <c r="U10" s="127">
        <f>'[2]Yearly LC Ethylene'!U10</f>
        <v>344069.88852271199</v>
      </c>
      <c r="V10" s="127">
        <f>'[2]Yearly LC Ethylene'!V10</f>
        <v>341462.53859179688</v>
      </c>
      <c r="W10" s="127">
        <f>'[2]Yearly LC Ethylene'!W10</f>
        <v>338874.94707011495</v>
      </c>
      <c r="X10" s="127">
        <f>'[2]Yearly LC Ethylene'!X10</f>
        <v>336306.96422911197</v>
      </c>
      <c r="Y10" s="127">
        <f>'[2]Yearly LC Ethylene'!Y10</f>
        <v>333532.79241363856</v>
      </c>
      <c r="Z10" s="127">
        <f>'[2]Yearly LC Ethylene'!Z10</f>
        <v>330781.50454075437</v>
      </c>
      <c r="AA10" s="127">
        <f>'[2]Yearly LC Ethylene'!AA10</f>
        <v>328052.91184247268</v>
      </c>
      <c r="AB10" s="127">
        <f>'[2]Yearly LC Ethylene'!AB10</f>
        <v>325346.82710794016</v>
      </c>
      <c r="AC10" s="127">
        <f>'[2]Yearly LC Ethylene'!AC10</f>
        <v>322663.06467059231</v>
      </c>
      <c r="AD10" s="127">
        <f>'[2]Yearly LC Ethylene'!AD10</f>
        <v>319886.92304666573</v>
      </c>
      <c r="AE10" s="127">
        <f>'[2]Yearly LC Ethylene'!AE10</f>
        <v>317134.66690316744</v>
      </c>
      <c r="AF10" s="127">
        <f>'[2]Yearly LC Ethylene'!AF10</f>
        <v>314406.09073322744</v>
      </c>
      <c r="AG10" s="127">
        <f>'[2]Yearly LC Ethylene'!AG10</f>
        <v>311700.99079812452</v>
      </c>
      <c r="AH10" s="127">
        <f>'[2]Yearly LC Ethylene'!AH10</f>
        <v>309019.16511207266</v>
      </c>
      <c r="AI10" s="127"/>
      <c r="AJ10" s="127">
        <f>'[3]Yearly LC Ethylene'!D10</f>
        <v>74884.146910164345</v>
      </c>
      <c r="AK10" s="127">
        <f>'[3]Yearly LC Ethylene'!E10</f>
        <v>74884.146910164345</v>
      </c>
      <c r="AL10" s="127">
        <f>'[3]Yearly LC Ethylene'!F10</f>
        <v>74884.146910164345</v>
      </c>
      <c r="AM10" s="127">
        <f>'[3]Yearly LC Ethylene'!G10</f>
        <v>74884.146910164345</v>
      </c>
      <c r="AN10" s="127">
        <f>'[3]Yearly LC Ethylene'!H10</f>
        <v>74884.146910164345</v>
      </c>
      <c r="AO10" s="127">
        <f>'[3]Yearly LC Ethylene'!I10</f>
        <v>74884.146910164345</v>
      </c>
      <c r="AP10" s="127">
        <f>'[3]Yearly LC Ethylene'!J10</f>
        <v>74884.146910164345</v>
      </c>
      <c r="AQ10" s="127">
        <f>'[3]Yearly LC Ethylene'!K10</f>
        <v>74884.146910164345</v>
      </c>
      <c r="AR10" s="127">
        <f>'[3]Yearly LC Ethylene'!L10</f>
        <v>74884.146910164345</v>
      </c>
      <c r="AS10" s="127">
        <f>'[3]Yearly LC Ethylene'!M10</f>
        <v>74884.146910164345</v>
      </c>
      <c r="AT10" s="127">
        <f>'[3]Yearly LC Ethylene'!N10</f>
        <v>74884.146910164345</v>
      </c>
      <c r="AU10" s="127">
        <f>'[3]Yearly LC Ethylene'!O10</f>
        <v>74884.146910164345</v>
      </c>
      <c r="AV10" s="127">
        <f>'[3]Yearly LC Ethylene'!P10</f>
        <v>74884.146910164345</v>
      </c>
      <c r="AW10" s="127">
        <f>'[3]Yearly LC Ethylene'!Q10</f>
        <v>74884.146910164345</v>
      </c>
      <c r="AX10" s="127">
        <f>'[3]Yearly LC Ethylene'!R10</f>
        <v>74884.146910164345</v>
      </c>
      <c r="AY10" s="127">
        <f>'[3]Yearly LC Ethylene'!S10</f>
        <v>74884.146910164345</v>
      </c>
      <c r="AZ10" s="127">
        <f>'[3]Yearly LC Ethylene'!T10</f>
        <v>74884.146910164345</v>
      </c>
      <c r="BA10" s="127">
        <f>'[3]Yearly LC Ethylene'!U10</f>
        <v>74884.146910164345</v>
      </c>
      <c r="BB10" s="127">
        <f>'[3]Yearly LC Ethylene'!V10</f>
        <v>74884.146910164345</v>
      </c>
      <c r="BC10" s="127">
        <f>'[3]Yearly LC Ethylene'!W10</f>
        <v>74884.146910164345</v>
      </c>
      <c r="BD10" s="127">
        <f>'[3]Yearly LC Ethylene'!X10</f>
        <v>74884.146910164345</v>
      </c>
      <c r="BE10" s="127">
        <f>'[3]Yearly LC Ethylene'!Y10</f>
        <v>74884.146910164345</v>
      </c>
      <c r="BF10" s="127">
        <f>'[3]Yearly LC Ethylene'!Z10</f>
        <v>74884.146910164345</v>
      </c>
      <c r="BG10" s="127">
        <f>'[3]Yearly LC Ethylene'!AA10</f>
        <v>74884.146910164345</v>
      </c>
      <c r="BH10" s="127">
        <f>'[3]Yearly LC Ethylene'!AB10</f>
        <v>74884.146910164345</v>
      </c>
      <c r="BI10" s="127">
        <f>'[3]Yearly LC Ethylene'!AC10</f>
        <v>74884.146910164345</v>
      </c>
      <c r="BJ10" s="127">
        <f>'[3]Yearly LC Ethylene'!AD10</f>
        <v>74884.146910164345</v>
      </c>
      <c r="BK10" s="127">
        <f>'[3]Yearly LC Ethylene'!AE10</f>
        <v>74884.146910164345</v>
      </c>
      <c r="BL10" s="127">
        <f>'[3]Yearly LC Ethylene'!AF10</f>
        <v>74884.146910164345</v>
      </c>
      <c r="BM10" s="127">
        <f>'[3]Yearly LC Ethylene'!AG10</f>
        <v>74884.146910164345</v>
      </c>
      <c r="BN10" s="127">
        <f>'[3]Yearly LC Ethylene'!AH10</f>
        <v>74884.146910164345</v>
      </c>
      <c r="BO10" s="127"/>
      <c r="BP10" s="127">
        <f t="shared" si="10"/>
        <v>456027.99706625176</v>
      </c>
      <c r="BQ10" s="127">
        <f t="shared" si="9"/>
        <v>454087.27266072697</v>
      </c>
      <c r="BR10" s="127">
        <f t="shared" si="9"/>
        <v>452156.43011795991</v>
      </c>
      <c r="BS10" s="127">
        <f t="shared" si="9"/>
        <v>450235.41912106302</v>
      </c>
      <c r="BT10" s="127">
        <f t="shared" si="9"/>
        <v>448324.18960935465</v>
      </c>
      <c r="BU10" s="127">
        <f t="shared" si="9"/>
        <v>446422.69177705387</v>
      </c>
      <c r="BV10" s="127">
        <f t="shared" si="9"/>
        <v>444331.47414583847</v>
      </c>
      <c r="BW10" s="127">
        <f t="shared" si="9"/>
        <v>442252.02700584533</v>
      </c>
      <c r="BX10" s="127">
        <f t="shared" si="9"/>
        <v>440184.28410645504</v>
      </c>
      <c r="BY10" s="127">
        <f t="shared" si="9"/>
        <v>438128.17956994195</v>
      </c>
      <c r="BZ10" s="127">
        <f t="shared" si="9"/>
        <v>436083.64788937563</v>
      </c>
      <c r="CA10" s="127">
        <f t="shared" si="9"/>
        <v>433680.88611189689</v>
      </c>
      <c r="CB10" s="127">
        <f t="shared" si="9"/>
        <v>431294.10792283301</v>
      </c>
      <c r="CC10" s="127">
        <f t="shared" si="9"/>
        <v>428923.20699657942</v>
      </c>
      <c r="CD10" s="127">
        <f t="shared" si="9"/>
        <v>426568.07771482796</v>
      </c>
      <c r="CE10" s="127">
        <f t="shared" si="9"/>
        <v>424228.61516186182</v>
      </c>
      <c r="CF10" s="127">
        <f t="shared" si="9"/>
        <v>421581.29464488052</v>
      </c>
      <c r="CG10" s="127">
        <f t="shared" si="9"/>
        <v>418954.03543287632</v>
      </c>
      <c r="CH10" s="127">
        <f t="shared" si="9"/>
        <v>416346.68550196121</v>
      </c>
      <c r="CI10" s="127">
        <f t="shared" si="9"/>
        <v>413759.09398027929</v>
      </c>
      <c r="CJ10" s="127">
        <f t="shared" si="9"/>
        <v>411191.1111392763</v>
      </c>
      <c r="CK10" s="127">
        <f t="shared" si="9"/>
        <v>408416.93932380289</v>
      </c>
      <c r="CL10" s="127">
        <f t="shared" si="9"/>
        <v>405665.6514509187</v>
      </c>
      <c r="CM10" s="127">
        <f t="shared" si="9"/>
        <v>402937.05875263701</v>
      </c>
      <c r="CN10" s="127">
        <f t="shared" si="9"/>
        <v>400230.97401810449</v>
      </c>
      <c r="CO10" s="127">
        <f t="shared" si="9"/>
        <v>397547.21158075664</v>
      </c>
      <c r="CP10" s="127">
        <f t="shared" si="9"/>
        <v>394771.06995683006</v>
      </c>
      <c r="CQ10" s="127">
        <f t="shared" si="9"/>
        <v>392018.81381333177</v>
      </c>
      <c r="CR10" s="127">
        <f t="shared" si="9"/>
        <v>389290.23764339177</v>
      </c>
      <c r="CS10" s="127">
        <f t="shared" si="9"/>
        <v>386585.13770828885</v>
      </c>
      <c r="CT10" s="127">
        <f t="shared" si="9"/>
        <v>383903.31202223699</v>
      </c>
    </row>
    <row r="11" spans="1:111">
      <c r="D11" s="124">
        <f>'[2]Yearly LC Ethylene'!D11</f>
        <v>0</v>
      </c>
      <c r="E11" s="124">
        <f>'[2]Yearly LC Ethylene'!E11</f>
        <v>0</v>
      </c>
      <c r="F11" s="124">
        <f>'[2]Yearly LC Ethylene'!F11</f>
        <v>0</v>
      </c>
      <c r="G11" s="124">
        <f>'[2]Yearly LC Ethylene'!G11</f>
        <v>0</v>
      </c>
      <c r="H11" s="124">
        <f>'[2]Yearly LC Ethylene'!H11</f>
        <v>0</v>
      </c>
      <c r="I11" s="124">
        <f>'[2]Yearly LC Ethylene'!I11</f>
        <v>0</v>
      </c>
      <c r="J11" s="124">
        <f>'[2]Yearly LC Ethylene'!J11</f>
        <v>0</v>
      </c>
      <c r="K11" s="124">
        <f>'[2]Yearly LC Ethylene'!K11</f>
        <v>0</v>
      </c>
      <c r="L11" s="124">
        <f>'[2]Yearly LC Ethylene'!L11</f>
        <v>0</v>
      </c>
      <c r="M11" s="124">
        <f>'[2]Yearly LC Ethylene'!M11</f>
        <v>0</v>
      </c>
      <c r="N11" s="124">
        <f>'[2]Yearly LC Ethylene'!N11</f>
        <v>0</v>
      </c>
      <c r="O11" s="124">
        <f>'[2]Yearly LC Ethylene'!O11</f>
        <v>0</v>
      </c>
      <c r="P11" s="124">
        <f>'[2]Yearly LC Ethylene'!P11</f>
        <v>0</v>
      </c>
      <c r="Q11" s="124">
        <f>'[2]Yearly LC Ethylene'!Q11</f>
        <v>0</v>
      </c>
      <c r="R11" s="124">
        <f>'[2]Yearly LC Ethylene'!R11</f>
        <v>0</v>
      </c>
      <c r="S11" s="124">
        <f>'[2]Yearly LC Ethylene'!S11</f>
        <v>0</v>
      </c>
      <c r="T11" s="124">
        <f>'[2]Yearly LC Ethylene'!T11</f>
        <v>0</v>
      </c>
      <c r="U11" s="124">
        <f>'[2]Yearly LC Ethylene'!U11</f>
        <v>0</v>
      </c>
      <c r="V11" s="124">
        <f>'[2]Yearly LC Ethylene'!V11</f>
        <v>0</v>
      </c>
      <c r="W11" s="124">
        <f>'[2]Yearly LC Ethylene'!W11</f>
        <v>0</v>
      </c>
      <c r="X11" s="124">
        <f>'[2]Yearly LC Ethylene'!X11</f>
        <v>0</v>
      </c>
      <c r="Y11" s="124">
        <f>'[2]Yearly LC Ethylene'!Y11</f>
        <v>0</v>
      </c>
      <c r="Z11" s="124">
        <f>'[2]Yearly LC Ethylene'!Z11</f>
        <v>0</v>
      </c>
      <c r="AA11" s="124">
        <f>'[2]Yearly LC Ethylene'!AA11</f>
        <v>0</v>
      </c>
      <c r="AB11" s="124">
        <f>'[2]Yearly LC Ethylene'!AB11</f>
        <v>0</v>
      </c>
      <c r="AC11" s="124">
        <f>'[2]Yearly LC Ethylene'!AC11</f>
        <v>0</v>
      </c>
      <c r="AD11" s="124">
        <f>'[2]Yearly LC Ethylene'!AD11</f>
        <v>0</v>
      </c>
      <c r="AE11" s="124">
        <f>'[2]Yearly LC Ethylene'!AE11</f>
        <v>0</v>
      </c>
      <c r="AF11" s="124">
        <f>'[2]Yearly LC Ethylene'!AF11</f>
        <v>0</v>
      </c>
      <c r="AG11" s="124">
        <f>'[2]Yearly LC Ethylene'!AG11</f>
        <v>0</v>
      </c>
      <c r="AH11" s="124">
        <f>'[2]Yearly LC Ethylene'!AH11</f>
        <v>0</v>
      </c>
      <c r="AI11" s="124"/>
      <c r="AJ11" s="124">
        <f>'[3]Yearly LC Ethylene'!D11</f>
        <v>0</v>
      </c>
      <c r="AK11" s="124">
        <f>'[3]Yearly LC Ethylene'!E11</f>
        <v>0</v>
      </c>
      <c r="AL11" s="124">
        <f>'[3]Yearly LC Ethylene'!F11</f>
        <v>0</v>
      </c>
      <c r="AM11" s="124">
        <f>'[3]Yearly LC Ethylene'!G11</f>
        <v>0</v>
      </c>
      <c r="AN11" s="124">
        <f>'[3]Yearly LC Ethylene'!H11</f>
        <v>0</v>
      </c>
      <c r="AO11" s="124">
        <f>'[3]Yearly LC Ethylene'!I11</f>
        <v>0</v>
      </c>
      <c r="AP11" s="124">
        <f>'[3]Yearly LC Ethylene'!J11</f>
        <v>0</v>
      </c>
      <c r="AQ11" s="124">
        <f>'[3]Yearly LC Ethylene'!K11</f>
        <v>0</v>
      </c>
      <c r="AR11" s="124">
        <f>'[3]Yearly LC Ethylene'!L11</f>
        <v>0</v>
      </c>
      <c r="AS11" s="124">
        <f>'[3]Yearly LC Ethylene'!M11</f>
        <v>0</v>
      </c>
      <c r="AT11" s="124">
        <f>'[3]Yearly LC Ethylene'!N11</f>
        <v>0</v>
      </c>
      <c r="AU11" s="124">
        <f>'[3]Yearly LC Ethylene'!O11</f>
        <v>0</v>
      </c>
      <c r="AV11" s="124">
        <f>'[3]Yearly LC Ethylene'!P11</f>
        <v>0</v>
      </c>
      <c r="AW11" s="124">
        <f>'[3]Yearly LC Ethylene'!Q11</f>
        <v>0</v>
      </c>
      <c r="AX11" s="124">
        <f>'[3]Yearly LC Ethylene'!R11</f>
        <v>0</v>
      </c>
      <c r="AY11" s="124">
        <f>'[3]Yearly LC Ethylene'!S11</f>
        <v>0</v>
      </c>
      <c r="AZ11" s="124">
        <f>'[3]Yearly LC Ethylene'!T11</f>
        <v>0</v>
      </c>
      <c r="BA11" s="124">
        <f>'[3]Yearly LC Ethylene'!U11</f>
        <v>0</v>
      </c>
      <c r="BB11" s="124">
        <f>'[3]Yearly LC Ethylene'!V11</f>
        <v>0</v>
      </c>
      <c r="BC11" s="124">
        <f>'[3]Yearly LC Ethylene'!W11</f>
        <v>0</v>
      </c>
      <c r="BD11" s="124">
        <f>'[3]Yearly LC Ethylene'!X11</f>
        <v>0</v>
      </c>
      <c r="BE11" s="124">
        <f>'[3]Yearly LC Ethylene'!Y11</f>
        <v>0</v>
      </c>
      <c r="BF11" s="124">
        <f>'[3]Yearly LC Ethylene'!Z11</f>
        <v>0</v>
      </c>
      <c r="BG11" s="124">
        <f>'[3]Yearly LC Ethylene'!AA11</f>
        <v>0</v>
      </c>
      <c r="BH11" s="124">
        <f>'[3]Yearly LC Ethylene'!AB11</f>
        <v>0</v>
      </c>
      <c r="BI11" s="124">
        <f>'[3]Yearly LC Ethylene'!AC11</f>
        <v>0</v>
      </c>
      <c r="BJ11" s="124">
        <f>'[3]Yearly LC Ethylene'!AD11</f>
        <v>0</v>
      </c>
      <c r="BK11" s="124">
        <f>'[3]Yearly LC Ethylene'!AE11</f>
        <v>0</v>
      </c>
      <c r="BL11" s="124">
        <f>'[3]Yearly LC Ethylene'!AF11</f>
        <v>0</v>
      </c>
      <c r="BM11" s="124">
        <f>'[3]Yearly LC Ethylene'!AG11</f>
        <v>0</v>
      </c>
      <c r="BN11" s="124">
        <f>'[3]Yearly LC Ethylene'!AH11</f>
        <v>0</v>
      </c>
      <c r="BO11" s="124"/>
      <c r="BP11" s="124"/>
      <c r="BQ11" s="124"/>
      <c r="BR11" s="124"/>
      <c r="BS11" s="124"/>
      <c r="BT11" s="124"/>
      <c r="BU11" s="124"/>
      <c r="BV11" s="124"/>
      <c r="BW11" s="124"/>
      <c r="BX11" s="124"/>
      <c r="BY11" s="124"/>
      <c r="BZ11" s="124"/>
      <c r="CA11" s="124"/>
      <c r="CB11" s="124"/>
      <c r="CC11" s="124"/>
      <c r="CD11" s="124"/>
      <c r="CE11" s="124"/>
      <c r="CF11" s="124"/>
      <c r="CG11" s="124"/>
      <c r="CH11" s="124"/>
      <c r="CI11" s="124"/>
      <c r="CJ11" s="124"/>
      <c r="CK11" s="124"/>
      <c r="CL11" s="124"/>
      <c r="CM11" s="124"/>
      <c r="CN11" s="124"/>
      <c r="CO11" s="124"/>
      <c r="CP11" s="124"/>
      <c r="CQ11" s="124"/>
      <c r="CR11" s="124"/>
      <c r="CS11" s="124"/>
      <c r="CT11" s="124"/>
      <c r="CY11" s="75" t="s">
        <v>34</v>
      </c>
      <c r="CZ11" s="79">
        <f>BP4</f>
        <v>6390430.3137464328</v>
      </c>
      <c r="DA11" s="74"/>
      <c r="DB11" s="79" t="s">
        <v>35</v>
      </c>
      <c r="DC11" s="74"/>
      <c r="DD11" s="74"/>
      <c r="DE11" s="74"/>
      <c r="DF11" s="74"/>
      <c r="DG11" s="77" t="s">
        <v>35</v>
      </c>
    </row>
    <row r="12" spans="1:111">
      <c r="A12" s="6" t="s">
        <v>185</v>
      </c>
      <c r="B12" s="6" t="s">
        <v>50</v>
      </c>
      <c r="C12" s="7" t="s">
        <v>197</v>
      </c>
      <c r="D12" s="125">
        <f>'[2]Yearly LC Ethylene'!D12</f>
        <v>582875.6940607368</v>
      </c>
      <c r="E12" s="125">
        <f>'[2]Yearly LC Ethylene'!E12</f>
        <v>592784.58085976925</v>
      </c>
      <c r="F12" s="125">
        <f>'[2]Yearly LC Ethylene'!F12</f>
        <v>602861.91873438528</v>
      </c>
      <c r="G12" s="125">
        <f>'[2]Yearly LC Ethylene'!G12</f>
        <v>613110.57135286974</v>
      </c>
      <c r="H12" s="125">
        <f>'[2]Yearly LC Ethylene'!H12</f>
        <v>623533.45106586849</v>
      </c>
      <c r="I12" s="125">
        <f>'[2]Yearly LC Ethylene'!I12</f>
        <v>634133.51973398821</v>
      </c>
      <c r="J12" s="125">
        <f>'[2]Yearly LC Ethylene'!J12</f>
        <v>644913.78956946591</v>
      </c>
      <c r="K12" s="125">
        <f>'[2]Yearly LC Ethylene'!K12</f>
        <v>655877.32399214676</v>
      </c>
      <c r="L12" s="125">
        <f>'[2]Yearly LC Ethylene'!L12</f>
        <v>667027.23850001325</v>
      </c>
      <c r="M12" s="125">
        <f>'[2]Yearly LC Ethylene'!M12</f>
        <v>678366.70155451342</v>
      </c>
      <c r="N12" s="125">
        <f>'[2]Yearly LC Ethylene'!N12</f>
        <v>689898.93548094004</v>
      </c>
      <c r="O12" s="125">
        <f>'[2]Yearly LC Ethylene'!O12</f>
        <v>701627.21738411591</v>
      </c>
      <c r="P12" s="125">
        <f>'[2]Yearly LC Ethylene'!P12</f>
        <v>713554.88007964578</v>
      </c>
      <c r="Q12" s="125">
        <f>'[2]Yearly LC Ethylene'!Q12</f>
        <v>725685.3130409997</v>
      </c>
      <c r="R12" s="125">
        <f>'[2]Yearly LC Ethylene'!R12</f>
        <v>738021.96336269658</v>
      </c>
      <c r="S12" s="125">
        <f>'[2]Yearly LC Ethylene'!S12</f>
        <v>750568.33673986234</v>
      </c>
      <c r="T12" s="125">
        <f>'[2]Yearly LC Ethylene'!T12</f>
        <v>763327.99846443988</v>
      </c>
      <c r="U12" s="125">
        <f>'[2]Yearly LC Ethylene'!U12</f>
        <v>776304.57443833526</v>
      </c>
      <c r="V12" s="125">
        <f>'[2]Yearly LC Ethylene'!V12</f>
        <v>789501.75220378686</v>
      </c>
      <c r="W12" s="125">
        <f>'[2]Yearly LC Ethylene'!W12</f>
        <v>802923.28199125116</v>
      </c>
      <c r="X12" s="125">
        <f>'[2]Yearly LC Ethylene'!X12</f>
        <v>816572.97778510232</v>
      </c>
      <c r="Y12" s="125">
        <f>'[2]Yearly LC Ethylene'!Y12</f>
        <v>830454.71840744896</v>
      </c>
      <c r="Z12" s="125">
        <f>'[2]Yearly LC Ethylene'!Z12</f>
        <v>844572.44862037548</v>
      </c>
      <c r="AA12" s="125">
        <f>'[2]Yearly LC Ethylene'!AA12</f>
        <v>858930.18024692184</v>
      </c>
      <c r="AB12" s="125">
        <f>'[2]Yearly LC Ethylene'!AB12</f>
        <v>873531.99331111938</v>
      </c>
      <c r="AC12" s="125">
        <f>'[2]Yearly LC Ethylene'!AC12</f>
        <v>888382.03719740838</v>
      </c>
      <c r="AD12" s="125">
        <f>'[2]Yearly LC Ethylene'!AD12</f>
        <v>903484.53182976425</v>
      </c>
      <c r="AE12" s="125">
        <f>'[2]Yearly LC Ethylene'!AE12</f>
        <v>918843.76887087012</v>
      </c>
      <c r="AF12" s="125">
        <f>'[2]Yearly LC Ethylene'!AF12</f>
        <v>934464.11294167477</v>
      </c>
      <c r="AG12" s="125">
        <f>'[2]Yearly LC Ethylene'!AG12</f>
        <v>950350.00286168314</v>
      </c>
      <c r="AH12" s="125">
        <f>'[2]Yearly LC Ethylene'!AH12</f>
        <v>966505.95291033166</v>
      </c>
      <c r="AI12" s="124"/>
      <c r="AJ12" s="125">
        <f>'[3]Yearly LC Ethylene'!D12</f>
        <v>93277.946794923075</v>
      </c>
      <c r="AK12" s="125">
        <f>'[3]Yearly LC Ethylene'!E12</f>
        <v>94863.671890436759</v>
      </c>
      <c r="AL12" s="125">
        <f>'[3]Yearly LC Ethylene'!F12</f>
        <v>96476.354312574171</v>
      </c>
      <c r="AM12" s="125">
        <f>'[3]Yearly LC Ethylene'!G12</f>
        <v>98116.452335887923</v>
      </c>
      <c r="AN12" s="125">
        <f>'[3]Yearly LC Ethylene'!H12</f>
        <v>99784.432025598013</v>
      </c>
      <c r="AO12" s="125">
        <f>'[3]Yearly LC Ethylene'!I12</f>
        <v>101480.76737003317</v>
      </c>
      <c r="AP12" s="125">
        <f>'[3]Yearly LC Ethylene'!J12</f>
        <v>103205.94041532373</v>
      </c>
      <c r="AQ12" s="125">
        <f>'[3]Yearly LC Ethylene'!K12</f>
        <v>104960.44140238423</v>
      </c>
      <c r="AR12" s="125">
        <f>'[3]Yearly LC Ethylene'!L12</f>
        <v>106744.76890622475</v>
      </c>
      <c r="AS12" s="125">
        <f>'[3]Yearly LC Ethylene'!M12</f>
        <v>108559.42997763056</v>
      </c>
      <c r="AT12" s="125">
        <f>'[3]Yearly LC Ethylene'!N12</f>
        <v>110404.94028725027</v>
      </c>
      <c r="AU12" s="125">
        <f>'[3]Yearly LC Ethylene'!O12</f>
        <v>112281.82427213351</v>
      </c>
      <c r="AV12" s="125">
        <f>'[3]Yearly LC Ethylene'!P12</f>
        <v>114190.61528475977</v>
      </c>
      <c r="AW12" s="125">
        <f>'[3]Yearly LC Ethylene'!Q12</f>
        <v>116131.85574460067</v>
      </c>
      <c r="AX12" s="125">
        <f>'[3]Yearly LC Ethylene'!R12</f>
        <v>118106.09729225887</v>
      </c>
      <c r="AY12" s="125">
        <f>'[3]Yearly LC Ethylene'!S12</f>
        <v>120113.90094622727</v>
      </c>
      <c r="AZ12" s="125">
        <f>'[3]Yearly LC Ethylene'!T12</f>
        <v>122155.83726231311</v>
      </c>
      <c r="BA12" s="125">
        <f>'[3]Yearly LC Ethylene'!U12</f>
        <v>124232.48649577242</v>
      </c>
      <c r="BB12" s="125">
        <f>'[3]Yearly LC Ethylene'!V12</f>
        <v>126344.43876620055</v>
      </c>
      <c r="BC12" s="125">
        <f>'[3]Yearly LC Ethylene'!W12</f>
        <v>128492.29422522594</v>
      </c>
      <c r="BD12" s="125">
        <f>'[3]Yearly LC Ethylene'!X12</f>
        <v>130676.66322705477</v>
      </c>
      <c r="BE12" s="125">
        <f>'[3]Yearly LC Ethylene'!Y12</f>
        <v>132898.16650191467</v>
      </c>
      <c r="BF12" s="125">
        <f>'[3]Yearly LC Ethylene'!Z12</f>
        <v>135157.4353324472</v>
      </c>
      <c r="BG12" s="125">
        <f>'[3]Yearly LC Ethylene'!AA12</f>
        <v>137455.11173309881</v>
      </c>
      <c r="BH12" s="125">
        <f>'[3]Yearly LC Ethylene'!AB12</f>
        <v>139791.84863256148</v>
      </c>
      <c r="BI12" s="125">
        <f>'[3]Yearly LC Ethylene'!AC12</f>
        <v>142168.310059315</v>
      </c>
      <c r="BJ12" s="125">
        <f>'[3]Yearly LC Ethylene'!AD12</f>
        <v>144585.17133032336</v>
      </c>
      <c r="BK12" s="125">
        <f>'[3]Yearly LC Ethylene'!AE12</f>
        <v>147043.11924293885</v>
      </c>
      <c r="BL12" s="125">
        <f>'[3]Yearly LC Ethylene'!AF12</f>
        <v>149542.8522700688</v>
      </c>
      <c r="BM12" s="125">
        <f>'[3]Yearly LC Ethylene'!AG12</f>
        <v>152085.08075865995</v>
      </c>
      <c r="BN12" s="125">
        <f>'[3]Yearly LC Ethylene'!AH12</f>
        <v>154670.52713155717</v>
      </c>
      <c r="BO12" s="124"/>
      <c r="BP12" s="125">
        <f t="shared" si="10"/>
        <v>676153.64085565985</v>
      </c>
      <c r="BQ12" s="125">
        <f t="shared" si="9"/>
        <v>687648.25275020604</v>
      </c>
      <c r="BR12" s="125">
        <f t="shared" si="9"/>
        <v>699338.27304695942</v>
      </c>
      <c r="BS12" s="125">
        <f t="shared" si="9"/>
        <v>711227.02368875768</v>
      </c>
      <c r="BT12" s="125">
        <f t="shared" si="9"/>
        <v>723317.8830914665</v>
      </c>
      <c r="BU12" s="125">
        <f t="shared" si="9"/>
        <v>735614.28710402141</v>
      </c>
      <c r="BV12" s="125">
        <f t="shared" si="9"/>
        <v>748119.72998478962</v>
      </c>
      <c r="BW12" s="125">
        <f t="shared" si="9"/>
        <v>760837.76539453096</v>
      </c>
      <c r="BX12" s="125">
        <f t="shared" si="9"/>
        <v>773772.007406238</v>
      </c>
      <c r="BY12" s="125">
        <f t="shared" si="9"/>
        <v>786926.13153214403</v>
      </c>
      <c r="BZ12" s="125">
        <f t="shared" si="9"/>
        <v>800303.87576819025</v>
      </c>
      <c r="CA12" s="125">
        <f t="shared" si="9"/>
        <v>813909.04165624944</v>
      </c>
      <c r="CB12" s="125">
        <f t="shared" si="9"/>
        <v>827745.49536440556</v>
      </c>
      <c r="CC12" s="125">
        <f t="shared" si="9"/>
        <v>841817.16878560034</v>
      </c>
      <c r="CD12" s="125">
        <f t="shared" si="9"/>
        <v>856128.06065495545</v>
      </c>
      <c r="CE12" s="125">
        <f t="shared" si="9"/>
        <v>870682.23768608959</v>
      </c>
      <c r="CF12" s="125">
        <f t="shared" ref="CF12:CT28" si="11">T12+AZ12</f>
        <v>885483.83572675299</v>
      </c>
      <c r="CG12" s="125">
        <f t="shared" si="11"/>
        <v>900537.06093410763</v>
      </c>
      <c r="CH12" s="125">
        <f t="shared" si="11"/>
        <v>915846.19096998742</v>
      </c>
      <c r="CI12" s="125">
        <f t="shared" si="11"/>
        <v>931415.57621647709</v>
      </c>
      <c r="CJ12" s="125">
        <f t="shared" si="11"/>
        <v>947249.64101215708</v>
      </c>
      <c r="CK12" s="125">
        <f t="shared" si="11"/>
        <v>963352.8849093637</v>
      </c>
      <c r="CL12" s="125">
        <f t="shared" si="11"/>
        <v>979729.88395282265</v>
      </c>
      <c r="CM12" s="125">
        <f t="shared" si="11"/>
        <v>996385.2919800207</v>
      </c>
      <c r="CN12" s="125">
        <f t="shared" si="11"/>
        <v>1013323.8419436809</v>
      </c>
      <c r="CO12" s="125">
        <f t="shared" si="11"/>
        <v>1030550.3472567233</v>
      </c>
      <c r="CP12" s="125">
        <f t="shared" si="11"/>
        <v>1048069.7031600876</v>
      </c>
      <c r="CQ12" s="125">
        <f t="shared" si="11"/>
        <v>1065886.8881138091</v>
      </c>
      <c r="CR12" s="125">
        <f t="shared" si="11"/>
        <v>1084006.9652117435</v>
      </c>
      <c r="CS12" s="125">
        <f t="shared" si="11"/>
        <v>1102435.0836203431</v>
      </c>
      <c r="CT12" s="125">
        <f t="shared" si="11"/>
        <v>1121176.4800418888</v>
      </c>
      <c r="CY12" s="75" t="s">
        <v>38</v>
      </c>
      <c r="CZ12" s="74"/>
      <c r="DA12" s="74"/>
      <c r="DB12" s="74"/>
      <c r="DC12" s="74"/>
      <c r="DD12" s="79">
        <f>CT81</f>
        <v>1169478.2625046622</v>
      </c>
      <c r="DE12" s="74"/>
      <c r="DF12" s="74"/>
      <c r="DG12" s="74"/>
    </row>
    <row r="13" spans="1:111" outlineLevel="1">
      <c r="B13" s="1" t="s">
        <v>124</v>
      </c>
      <c r="C13" s="5" t="s">
        <v>197</v>
      </c>
      <c r="D13" s="126">
        <f>'[2]Yearly LC Ethylene'!D13</f>
        <v>0</v>
      </c>
      <c r="E13" s="126">
        <f>'[2]Yearly LC Ethylene'!E13</f>
        <v>592.78458085976945</v>
      </c>
      <c r="F13" s="126">
        <f>'[2]Yearly LC Ethylene'!F13</f>
        <v>1205.7238374687709</v>
      </c>
      <c r="G13" s="126">
        <f>'[2]Yearly LC Ethylene'!G13</f>
        <v>1839.3317140586096</v>
      </c>
      <c r="H13" s="126">
        <f>'[2]Yearly LC Ethylene'!H13</f>
        <v>2494.1338042634748</v>
      </c>
      <c r="I13" s="126">
        <f>'[2]Yearly LC Ethylene'!I13</f>
        <v>3170.6675986699415</v>
      </c>
      <c r="J13" s="126">
        <f>'[2]Yearly LC Ethylene'!J13</f>
        <v>3869.4827374167962</v>
      </c>
      <c r="K13" s="126">
        <f>'[2]Yearly LC Ethylene'!K13</f>
        <v>4591.1412679450277</v>
      </c>
      <c r="L13" s="126">
        <f>'[2]Yearly LC Ethylene'!L13</f>
        <v>5336.2179080001069</v>
      </c>
      <c r="M13" s="126">
        <f>'[2]Yearly LC Ethylene'!M13</f>
        <v>6105.3003139906223</v>
      </c>
      <c r="N13" s="126">
        <f>'[2]Yearly LC Ethylene'!N13</f>
        <v>6898.9893548094014</v>
      </c>
      <c r="O13" s="126">
        <f>'[2]Yearly LC Ethylene'!O13</f>
        <v>9822.7810433776249</v>
      </c>
      <c r="P13" s="126">
        <f>'[2]Yearly LC Ethylene'!P13</f>
        <v>12843.987841433624</v>
      </c>
      <c r="Q13" s="126">
        <f>'[2]Yearly LC Ethylene'!Q13</f>
        <v>15965.076886901998</v>
      </c>
      <c r="R13" s="126">
        <f>'[2]Yearly LC Ethylene'!R13</f>
        <v>19188.571047430112</v>
      </c>
      <c r="S13" s="126">
        <f>'[2]Yearly LC Ethylene'!S13</f>
        <v>22517.050102195873</v>
      </c>
      <c r="T13" s="126">
        <f>'[2]Yearly LC Ethylene'!T13</f>
        <v>25953.151947790964</v>
      </c>
      <c r="U13" s="126">
        <f>'[2]Yearly LC Ethylene'!U13</f>
        <v>29499.573828656743</v>
      </c>
      <c r="V13" s="126">
        <f>'[2]Yearly LC Ethylene'!V13</f>
        <v>33159.073592559056</v>
      </c>
      <c r="W13" s="126">
        <f>'[2]Yearly LC Ethylene'!W13</f>
        <v>36934.470971597555</v>
      </c>
      <c r="X13" s="126">
        <f>'[2]Yearly LC Ethylene'!X13</f>
        <v>40828.648889255121</v>
      </c>
      <c r="Y13" s="126">
        <f>'[2]Yearly LC Ethylene'!Y13</f>
        <v>45675.009512409699</v>
      </c>
      <c r="Z13" s="126">
        <f>'[2]Yearly LC Ethylene'!Z13</f>
        <v>50674.34691722253</v>
      </c>
      <c r="AA13" s="126">
        <f>'[2]Yearly LC Ethylene'!AA13</f>
        <v>55830.461716049918</v>
      </c>
      <c r="AB13" s="126">
        <f>'[2]Yearly LC Ethylene'!AB13</f>
        <v>61147.239531778352</v>
      </c>
      <c r="AC13" s="126">
        <f>'[2]Yearly LC Ethylene'!AC13</f>
        <v>66628.652789805637</v>
      </c>
      <c r="AD13" s="126">
        <f>'[2]Yearly LC Ethylene'!AD13</f>
        <v>72278.762546381156</v>
      </c>
      <c r="AE13" s="126">
        <f>'[2]Yearly LC Ethylene'!AE13</f>
        <v>78101.720354023972</v>
      </c>
      <c r="AF13" s="126">
        <f>'[2]Yearly LC Ethylene'!AF13</f>
        <v>84101.770164750735</v>
      </c>
      <c r="AG13" s="126">
        <f>'[2]Yearly LC Ethylene'!AG13</f>
        <v>90283.250271859899</v>
      </c>
      <c r="AH13" s="126">
        <f>'[2]Yearly LC Ethylene'!AH13</f>
        <v>96650.595291033169</v>
      </c>
      <c r="AI13" s="124"/>
      <c r="AJ13" s="126">
        <f>'[3]Yearly LC Ethylene'!D13</f>
        <v>0</v>
      </c>
      <c r="AK13" s="126">
        <f>'[3]Yearly LC Ethylene'!E13</f>
        <v>94.863671890436777</v>
      </c>
      <c r="AL13" s="126">
        <f>'[3]Yearly LC Ethylene'!F13</f>
        <v>192.95270862514838</v>
      </c>
      <c r="AM13" s="126">
        <f>'[3]Yearly LC Ethylene'!G13</f>
        <v>294.3493570076638</v>
      </c>
      <c r="AN13" s="126">
        <f>'[3]Yearly LC Ethylene'!H13</f>
        <v>399.13772810239215</v>
      </c>
      <c r="AO13" s="126">
        <f>'[3]Yearly LC Ethylene'!I13</f>
        <v>507.40383685016593</v>
      </c>
      <c r="AP13" s="126">
        <f>'[3]Yearly LC Ethylene'!J13</f>
        <v>619.23564249194249</v>
      </c>
      <c r="AQ13" s="126">
        <f>'[3]Yearly LC Ethylene'!K13</f>
        <v>734.72308981668971</v>
      </c>
      <c r="AR13" s="126">
        <f>'[3]Yearly LC Ethylene'!L13</f>
        <v>853.95815124979822</v>
      </c>
      <c r="AS13" s="126">
        <f>'[3]Yearly LC Ethylene'!M13</f>
        <v>977.03486979867535</v>
      </c>
      <c r="AT13" s="126">
        <f>'[3]Yearly LC Ethylene'!N13</f>
        <v>1104.0494028725029</v>
      </c>
      <c r="AU13" s="126">
        <f>'[3]Yearly LC Ethylene'!O13</f>
        <v>1571.9455398098694</v>
      </c>
      <c r="AV13" s="126">
        <f>'[3]Yearly LC Ethylene'!P13</f>
        <v>2055.4310751256758</v>
      </c>
      <c r="AW13" s="126">
        <f>'[3]Yearly LC Ethylene'!Q13</f>
        <v>2554.9008263812157</v>
      </c>
      <c r="AX13" s="126">
        <f>'[3]Yearly LC Ethylene'!R13</f>
        <v>3070.758529598731</v>
      </c>
      <c r="AY13" s="126">
        <f>'[3]Yearly LC Ethylene'!S13</f>
        <v>3603.4170283868189</v>
      </c>
      <c r="AZ13" s="126">
        <f>'[3]Yearly LC Ethylene'!T13</f>
        <v>4153.2984669186471</v>
      </c>
      <c r="BA13" s="126">
        <f>'[3]Yearly LC Ethylene'!U13</f>
        <v>4720.8344868393524</v>
      </c>
      <c r="BB13" s="126">
        <f>'[3]Yearly LC Ethylene'!V13</f>
        <v>5306.4664281804244</v>
      </c>
      <c r="BC13" s="126">
        <f>'[3]Yearly LC Ethylene'!W13</f>
        <v>5910.645534360393</v>
      </c>
      <c r="BD13" s="126">
        <f>'[3]Yearly LC Ethylene'!X13</f>
        <v>6533.8331613527389</v>
      </c>
      <c r="BE13" s="126">
        <f>'[3]Yearly LC Ethylene'!Y13</f>
        <v>7309.3991576053077</v>
      </c>
      <c r="BF13" s="126">
        <f>'[3]Yearly LC Ethylene'!Z13</f>
        <v>8109.4461199468315</v>
      </c>
      <c r="BG13" s="126">
        <f>'[3]Yearly LC Ethylene'!AA13</f>
        <v>8934.5822626514218</v>
      </c>
      <c r="BH13" s="126">
        <f>'[3]Yearly LC Ethylene'!AB13</f>
        <v>9785.4294042793026</v>
      </c>
      <c r="BI13" s="126">
        <f>'[3]Yearly LC Ethylene'!AC13</f>
        <v>10662.623254448627</v>
      </c>
      <c r="BJ13" s="126">
        <f>'[3]Yearly LC Ethylene'!AD13</f>
        <v>11566.81370642587</v>
      </c>
      <c r="BK13" s="126">
        <f>'[3]Yearly LC Ethylene'!AE13</f>
        <v>12498.665135649802</v>
      </c>
      <c r="BL13" s="126">
        <f>'[3]Yearly LC Ethylene'!AF13</f>
        <v>13458.856704306194</v>
      </c>
      <c r="BM13" s="126">
        <f>'[3]Yearly LC Ethylene'!AG13</f>
        <v>14448.082672072696</v>
      </c>
      <c r="BN13" s="126">
        <f>'[3]Yearly LC Ethylene'!AH13</f>
        <v>15467.052713155717</v>
      </c>
      <c r="BO13" s="124"/>
      <c r="BP13" s="126">
        <f t="shared" si="10"/>
        <v>0</v>
      </c>
      <c r="BQ13" s="126">
        <f t="shared" si="10"/>
        <v>687.64825275020621</v>
      </c>
      <c r="BR13" s="126">
        <f t="shared" si="10"/>
        <v>1398.6765460939191</v>
      </c>
      <c r="BS13" s="126">
        <f t="shared" si="10"/>
        <v>2133.6810710662735</v>
      </c>
      <c r="BT13" s="126">
        <f t="shared" si="10"/>
        <v>2893.2715323658667</v>
      </c>
      <c r="BU13" s="126">
        <f t="shared" si="10"/>
        <v>3678.0714355201076</v>
      </c>
      <c r="BV13" s="126">
        <f t="shared" si="10"/>
        <v>4488.7183799087388</v>
      </c>
      <c r="BW13" s="126">
        <f t="shared" si="10"/>
        <v>5325.8643577617177</v>
      </c>
      <c r="BX13" s="126">
        <f t="shared" si="10"/>
        <v>6190.1760592499049</v>
      </c>
      <c r="BY13" s="126">
        <f t="shared" si="10"/>
        <v>7082.3351837892978</v>
      </c>
      <c r="BZ13" s="126">
        <f t="shared" si="10"/>
        <v>8003.0387576819048</v>
      </c>
      <c r="CA13" s="126">
        <f t="shared" si="10"/>
        <v>11394.726583187494</v>
      </c>
      <c r="CB13" s="126">
        <f t="shared" si="10"/>
        <v>14899.4189165593</v>
      </c>
      <c r="CC13" s="126">
        <f t="shared" si="10"/>
        <v>18519.977713283213</v>
      </c>
      <c r="CD13" s="126">
        <f t="shared" si="10"/>
        <v>22259.329577028842</v>
      </c>
      <c r="CE13" s="126">
        <f t="shared" si="10"/>
        <v>26120.467130582692</v>
      </c>
      <c r="CF13" s="126">
        <f t="shared" si="11"/>
        <v>30106.450414709612</v>
      </c>
      <c r="CG13" s="126">
        <f t="shared" si="11"/>
        <v>34220.408315496097</v>
      </c>
      <c r="CH13" s="126">
        <f t="shared" si="11"/>
        <v>38465.540020739478</v>
      </c>
      <c r="CI13" s="126">
        <f t="shared" si="11"/>
        <v>42845.116505957951</v>
      </c>
      <c r="CJ13" s="126">
        <f t="shared" si="11"/>
        <v>47362.482050607861</v>
      </c>
      <c r="CK13" s="126">
        <f t="shared" si="11"/>
        <v>52984.408670015007</v>
      </c>
      <c r="CL13" s="126">
        <f t="shared" si="11"/>
        <v>58783.793037169366</v>
      </c>
      <c r="CM13" s="126">
        <f t="shared" si="11"/>
        <v>64765.043978701338</v>
      </c>
      <c r="CN13" s="126">
        <f t="shared" si="11"/>
        <v>70932.668936057657</v>
      </c>
      <c r="CO13" s="126">
        <f t="shared" si="11"/>
        <v>77291.276044254264</v>
      </c>
      <c r="CP13" s="126">
        <f t="shared" si="11"/>
        <v>83845.576252807019</v>
      </c>
      <c r="CQ13" s="126">
        <f t="shared" si="11"/>
        <v>90600.385489673776</v>
      </c>
      <c r="CR13" s="126">
        <f t="shared" si="11"/>
        <v>97560.626869056927</v>
      </c>
      <c r="CS13" s="126">
        <f t="shared" si="11"/>
        <v>104731.33294393259</v>
      </c>
      <c r="CT13" s="126">
        <f t="shared" si="11"/>
        <v>112117.64800418889</v>
      </c>
      <c r="CY13" s="75" t="s">
        <v>41</v>
      </c>
      <c r="CZ13" s="74"/>
      <c r="DA13" s="74"/>
      <c r="DB13" s="74"/>
      <c r="DC13" s="74"/>
      <c r="DD13" s="74"/>
      <c r="DE13" s="79">
        <f>CT82</f>
        <v>447162.45414879604</v>
      </c>
      <c r="DF13" s="74"/>
      <c r="DG13" s="74"/>
    </row>
    <row r="14" spans="1:111" outlineLevel="1">
      <c r="B14" s="1" t="s">
        <v>39</v>
      </c>
      <c r="C14" s="5" t="s">
        <v>197</v>
      </c>
      <c r="D14" s="126">
        <f>'[2]Yearly LC Ethylene'!D14</f>
        <v>582875.6940607368</v>
      </c>
      <c r="E14" s="126">
        <f>'[2]Yearly LC Ethylene'!E14</f>
        <v>593377.36544062907</v>
      </c>
      <c r="F14" s="126">
        <f>'[2]Yearly LC Ethylene'!F14</f>
        <v>604067.64257185406</v>
      </c>
      <c r="G14" s="126">
        <f>'[2]Yearly LC Ethylene'!G14</f>
        <v>614949.90306692838</v>
      </c>
      <c r="H14" s="126">
        <f>'[2]Yearly LC Ethylene'!H14</f>
        <v>626027.58487013192</v>
      </c>
      <c r="I14" s="126">
        <f>'[2]Yearly LC Ethylene'!I14</f>
        <v>637304.18733265821</v>
      </c>
      <c r="J14" s="126">
        <f>'[2]Yearly LC Ethylene'!J14</f>
        <v>648783.27230688266</v>
      </c>
      <c r="K14" s="126">
        <f>'[2]Yearly LC Ethylene'!K14</f>
        <v>660468.46526009182</v>
      </c>
      <c r="L14" s="126">
        <f>'[2]Yearly LC Ethylene'!L14</f>
        <v>672363.45640801336</v>
      </c>
      <c r="M14" s="126">
        <f>'[2]Yearly LC Ethylene'!M14</f>
        <v>684472.0018685041</v>
      </c>
      <c r="N14" s="126">
        <f>'[2]Yearly LC Ethylene'!N14</f>
        <v>696797.92483574944</v>
      </c>
      <c r="O14" s="126">
        <f>'[2]Yearly LC Ethylene'!O14</f>
        <v>711449.9984274935</v>
      </c>
      <c r="P14" s="126">
        <f>'[2]Yearly LC Ethylene'!P14</f>
        <v>726398.86792107939</v>
      </c>
      <c r="Q14" s="126">
        <f>'[2]Yearly LC Ethylene'!Q14</f>
        <v>741650.38992790168</v>
      </c>
      <c r="R14" s="126">
        <f>'[2]Yearly LC Ethylene'!R14</f>
        <v>757210.53441012674</v>
      </c>
      <c r="S14" s="126">
        <f>'[2]Yearly LC Ethylene'!S14</f>
        <v>773085.38684205816</v>
      </c>
      <c r="T14" s="126">
        <f>'[2]Yearly LC Ethylene'!T14</f>
        <v>789281.15041223087</v>
      </c>
      <c r="U14" s="126">
        <f>'[2]Yearly LC Ethylene'!U14</f>
        <v>805804.14826699195</v>
      </c>
      <c r="V14" s="126">
        <f>'[2]Yearly LC Ethylene'!V14</f>
        <v>822660.82579634595</v>
      </c>
      <c r="W14" s="126">
        <f>'[2]Yearly LC Ethylene'!W14</f>
        <v>839857.75296284875</v>
      </c>
      <c r="X14" s="126">
        <f>'[2]Yearly LC Ethylene'!X14</f>
        <v>857401.62667435745</v>
      </c>
      <c r="Y14" s="126">
        <f>'[2]Yearly LC Ethylene'!Y14</f>
        <v>876129.72791985865</v>
      </c>
      <c r="Z14" s="126">
        <f>'[2]Yearly LC Ethylene'!Z14</f>
        <v>895246.79553759797</v>
      </c>
      <c r="AA14" s="126">
        <f>'[2]Yearly LC Ethylene'!AA14</f>
        <v>914760.64196297177</v>
      </c>
      <c r="AB14" s="126">
        <f>'[2]Yearly LC Ethylene'!AB14</f>
        <v>934679.23284289776</v>
      </c>
      <c r="AC14" s="126">
        <f>'[2]Yearly LC Ethylene'!AC14</f>
        <v>955010.68998721405</v>
      </c>
      <c r="AD14" s="126">
        <f>'[2]Yearly LC Ethylene'!AD14</f>
        <v>975763.29437614535</v>
      </c>
      <c r="AE14" s="126">
        <f>'[2]Yearly LC Ethylene'!AE14</f>
        <v>996945.48922489409</v>
      </c>
      <c r="AF14" s="126">
        <f>'[2]Yearly LC Ethylene'!AF14</f>
        <v>1018565.8831064255</v>
      </c>
      <c r="AG14" s="126">
        <f>'[2]Yearly LC Ethylene'!AG14</f>
        <v>1040633.2531335431</v>
      </c>
      <c r="AH14" s="126">
        <f>'[2]Yearly LC Ethylene'!AH14</f>
        <v>1063156.5482013649</v>
      </c>
      <c r="AI14" s="124"/>
      <c r="AJ14" s="126">
        <f>'[3]Yearly LC Ethylene'!D14</f>
        <v>93277.946794923075</v>
      </c>
      <c r="AK14" s="126">
        <f>'[3]Yearly LC Ethylene'!E14</f>
        <v>94958.53556232719</v>
      </c>
      <c r="AL14" s="126">
        <f>'[3]Yearly LC Ethylene'!F14</f>
        <v>96669.307021199318</v>
      </c>
      <c r="AM14" s="126">
        <f>'[3]Yearly LC Ethylene'!G14</f>
        <v>98410.801692895591</v>
      </c>
      <c r="AN14" s="126">
        <f>'[3]Yearly LC Ethylene'!H14</f>
        <v>100183.5697537004</v>
      </c>
      <c r="AO14" s="126">
        <f>'[3]Yearly LC Ethylene'!I14</f>
        <v>101988.17120688333</v>
      </c>
      <c r="AP14" s="126">
        <f>'[3]Yearly LC Ethylene'!J14</f>
        <v>103825.17605781567</v>
      </c>
      <c r="AQ14" s="126">
        <f>'[3]Yearly LC Ethylene'!K14</f>
        <v>105695.16449220091</v>
      </c>
      <c r="AR14" s="126">
        <f>'[3]Yearly LC Ethylene'!L14</f>
        <v>107598.72705747455</v>
      </c>
      <c r="AS14" s="126">
        <f>'[3]Yearly LC Ethylene'!M14</f>
        <v>109536.46484742923</v>
      </c>
      <c r="AT14" s="126">
        <f>'[3]Yearly LC Ethylene'!N14</f>
        <v>111508.98969012278</v>
      </c>
      <c r="AU14" s="126">
        <f>'[3]Yearly LC Ethylene'!O14</f>
        <v>113853.76981194338</v>
      </c>
      <c r="AV14" s="126">
        <f>'[3]Yearly LC Ethylene'!P14</f>
        <v>116246.04635988544</v>
      </c>
      <c r="AW14" s="126">
        <f>'[3]Yearly LC Ethylene'!Q14</f>
        <v>118686.75657098189</v>
      </c>
      <c r="AX14" s="126">
        <f>'[3]Yearly LC Ethylene'!R14</f>
        <v>121176.85582185761</v>
      </c>
      <c r="AY14" s="126">
        <f>'[3]Yearly LC Ethylene'!S14</f>
        <v>123717.31797461408</v>
      </c>
      <c r="AZ14" s="126">
        <f>'[3]Yearly LC Ethylene'!T14</f>
        <v>126309.13572923176</v>
      </c>
      <c r="BA14" s="126">
        <f>'[3]Yearly LC Ethylene'!U14</f>
        <v>128953.32098261177</v>
      </c>
      <c r="BB14" s="126">
        <f>'[3]Yearly LC Ethylene'!V14</f>
        <v>131650.90519438096</v>
      </c>
      <c r="BC14" s="126">
        <f>'[3]Yearly LC Ethylene'!W14</f>
        <v>134402.93975958633</v>
      </c>
      <c r="BD14" s="126">
        <f>'[3]Yearly LC Ethylene'!X14</f>
        <v>137210.49638840751</v>
      </c>
      <c r="BE14" s="126">
        <f>'[3]Yearly LC Ethylene'!Y14</f>
        <v>140207.56565951998</v>
      </c>
      <c r="BF14" s="126">
        <f>'[3]Yearly LC Ethylene'!Z14</f>
        <v>143266.88145239404</v>
      </c>
      <c r="BG14" s="126">
        <f>'[3]Yearly LC Ethylene'!AA14</f>
        <v>146389.69399575022</v>
      </c>
      <c r="BH14" s="126">
        <f>'[3]Yearly LC Ethylene'!AB14</f>
        <v>149577.27803684078</v>
      </c>
      <c r="BI14" s="126">
        <f>'[3]Yearly LC Ethylene'!AC14</f>
        <v>152830.93331376364</v>
      </c>
      <c r="BJ14" s="126">
        <f>'[3]Yearly LC Ethylene'!AD14</f>
        <v>156151.98503674922</v>
      </c>
      <c r="BK14" s="126">
        <f>'[3]Yearly LC Ethylene'!AE14</f>
        <v>159541.78437858864</v>
      </c>
      <c r="BL14" s="126">
        <f>'[3]Yearly LC Ethylene'!AF14</f>
        <v>163001.70897437501</v>
      </c>
      <c r="BM14" s="126">
        <f>'[3]Yearly LC Ethylene'!AG14</f>
        <v>166533.16343073265</v>
      </c>
      <c r="BN14" s="126">
        <f>'[3]Yearly LC Ethylene'!AH14</f>
        <v>170137.57984471289</v>
      </c>
      <c r="BO14" s="124"/>
      <c r="BP14" s="126">
        <f t="shared" si="10"/>
        <v>676153.64085565985</v>
      </c>
      <c r="BQ14" s="126">
        <f t="shared" si="10"/>
        <v>688335.90100295632</v>
      </c>
      <c r="BR14" s="126">
        <f t="shared" si="10"/>
        <v>700736.94959305343</v>
      </c>
      <c r="BS14" s="126">
        <f t="shared" si="10"/>
        <v>713360.70475982397</v>
      </c>
      <c r="BT14" s="126">
        <f t="shared" si="10"/>
        <v>726211.15462383232</v>
      </c>
      <c r="BU14" s="126">
        <f t="shared" si="10"/>
        <v>739292.35853954148</v>
      </c>
      <c r="BV14" s="126">
        <f t="shared" si="10"/>
        <v>752608.44836469833</v>
      </c>
      <c r="BW14" s="126">
        <f t="shared" si="10"/>
        <v>766163.62975229276</v>
      </c>
      <c r="BX14" s="126">
        <f t="shared" si="10"/>
        <v>779962.18346548791</v>
      </c>
      <c r="BY14" s="126">
        <f t="shared" si="10"/>
        <v>794008.46671593329</v>
      </c>
      <c r="BZ14" s="126">
        <f t="shared" si="10"/>
        <v>808306.91452587221</v>
      </c>
      <c r="CA14" s="126">
        <f t="shared" si="10"/>
        <v>825303.7682394369</v>
      </c>
      <c r="CB14" s="126">
        <f t="shared" si="10"/>
        <v>842644.91428096488</v>
      </c>
      <c r="CC14" s="126">
        <f t="shared" si="10"/>
        <v>860337.14649888361</v>
      </c>
      <c r="CD14" s="126">
        <f t="shared" si="10"/>
        <v>878387.39023198432</v>
      </c>
      <c r="CE14" s="126">
        <f t="shared" si="10"/>
        <v>896802.70481667225</v>
      </c>
      <c r="CF14" s="126">
        <f t="shared" si="11"/>
        <v>915590.28614146262</v>
      </c>
      <c r="CG14" s="126">
        <f t="shared" si="11"/>
        <v>934757.46924960369</v>
      </c>
      <c r="CH14" s="126">
        <f t="shared" si="11"/>
        <v>954311.73099072697</v>
      </c>
      <c r="CI14" s="126">
        <f t="shared" si="11"/>
        <v>974260.69272243511</v>
      </c>
      <c r="CJ14" s="126">
        <f t="shared" si="11"/>
        <v>994612.12306276499</v>
      </c>
      <c r="CK14" s="126">
        <f t="shared" si="11"/>
        <v>1016337.2935793786</v>
      </c>
      <c r="CL14" s="126">
        <f t="shared" si="11"/>
        <v>1038513.676989992</v>
      </c>
      <c r="CM14" s="126">
        <f t="shared" si="11"/>
        <v>1061150.335958722</v>
      </c>
      <c r="CN14" s="126">
        <f t="shared" si="11"/>
        <v>1084256.5108797385</v>
      </c>
      <c r="CO14" s="126">
        <f t="shared" si="11"/>
        <v>1107841.6233009777</v>
      </c>
      <c r="CP14" s="126">
        <f t="shared" si="11"/>
        <v>1131915.2794128945</v>
      </c>
      <c r="CQ14" s="126">
        <f t="shared" si="11"/>
        <v>1156487.2736034826</v>
      </c>
      <c r="CR14" s="126">
        <f t="shared" si="11"/>
        <v>1181567.5920808006</v>
      </c>
      <c r="CS14" s="126">
        <f t="shared" si="11"/>
        <v>1207166.4165642757</v>
      </c>
      <c r="CT14" s="126">
        <f t="shared" si="11"/>
        <v>1233294.1280460779</v>
      </c>
      <c r="CY14" s="75" t="s">
        <v>43</v>
      </c>
      <c r="CZ14" s="74"/>
      <c r="DA14" s="74"/>
      <c r="DB14" s="74"/>
      <c r="DC14" s="74"/>
      <c r="DD14" s="74"/>
      <c r="DE14" s="74"/>
      <c r="DF14" s="79">
        <f>CT146+CT147</f>
        <v>577220.46533922397</v>
      </c>
      <c r="DG14" s="74"/>
    </row>
    <row r="15" spans="1:111" outlineLevel="1">
      <c r="B15" s="9" t="s">
        <v>42</v>
      </c>
      <c r="C15" s="5" t="s">
        <v>197</v>
      </c>
      <c r="D15" s="126">
        <f>'[2]Yearly LC Ethylene'!D15</f>
        <v>0</v>
      </c>
      <c r="E15" s="126">
        <f>'[2]Yearly LC Ethylene'!E15</f>
        <v>979.07265297703793</v>
      </c>
      <c r="F15" s="126">
        <f>'[2]Yearly LC Ethylene'!F15</f>
        <v>1993.4232204871184</v>
      </c>
      <c r="G15" s="126">
        <f>'[2]Yearly LC Ethylene'!G15</f>
        <v>3044.0020201812958</v>
      </c>
      <c r="H15" s="126">
        <f>'[2]Yearly LC Ethylene'!H15</f>
        <v>4131.7820601428703</v>
      </c>
      <c r="I15" s="126">
        <f>'[2]Yearly LC Ethylene'!I15</f>
        <v>5257.7595454944303</v>
      </c>
      <c r="J15" s="126">
        <f>'[2]Yearly LC Ethylene'!J15</f>
        <v>6422.9543958381391</v>
      </c>
      <c r="K15" s="126">
        <f>'[2]Yearly LC Ethylene'!K15</f>
        <v>7628.4107737540617</v>
      </c>
      <c r="L15" s="126">
        <f>'[2]Yearly LC Ethylene'!L15</f>
        <v>8875.1976245857768</v>
      </c>
      <c r="M15" s="126">
        <f>'[2]Yearly LC Ethylene'!M15</f>
        <v>10164.409227747286</v>
      </c>
      <c r="N15" s="126">
        <f>'[2]Yearly LC Ethylene'!N15</f>
        <v>11497.165759789867</v>
      </c>
      <c r="O15" s="126">
        <f>'[2]Yearly LC Ethylene'!O15</f>
        <v>15260.602466269736</v>
      </c>
      <c r="P15" s="126">
        <f>'[2]Yearly LC Ethylene'!P15</f>
        <v>19176.930113116501</v>
      </c>
      <c r="Q15" s="126">
        <f>'[2]Yearly LC Ethylene'!Q15</f>
        <v>23250.73972423972</v>
      </c>
      <c r="R15" s="126">
        <f>'[2]Yearly LC Ethylene'!R15</f>
        <v>27486.742399087605</v>
      </c>
      <c r="S15" s="126">
        <f>'[2]Yearly LC Ethylene'!S15</f>
        <v>31889.772207234899</v>
      </c>
      <c r="T15" s="126">
        <f>'[2]Yearly LC Ethylene'!T15</f>
        <v>36464.789149045071</v>
      </c>
      <c r="U15" s="126">
        <f>'[2]Yearly LC Ethylene'!U15</f>
        <v>41216.882183856644</v>
      </c>
      <c r="V15" s="126">
        <f>'[2]Yearly LC Ethylene'!V15</f>
        <v>46151.272327175022</v>
      </c>
      <c r="W15" s="126">
        <f>'[2]Yearly LC Ethylene'!W15</f>
        <v>51273.315818381918</v>
      </c>
      <c r="X15" s="126">
        <f>'[2]Yearly LC Ethylene'!X15</f>
        <v>56588.507360507596</v>
      </c>
      <c r="Y15" s="126">
        <f>'[2]Yearly LC Ethylene'!Y15</f>
        <v>66498.246349117282</v>
      </c>
      <c r="Z15" s="126">
        <f>'[2]Yearly LC Ethylene'!Z15</f>
        <v>76812.175057125904</v>
      </c>
      <c r="AA15" s="126">
        <f>'[2]Yearly LC Ethylene'!AA15</f>
        <v>87542.593435856412</v>
      </c>
      <c r="AB15" s="126">
        <f>'[2]Yearly LC Ethylene'!AB15</f>
        <v>98702.126988210017</v>
      </c>
      <c r="AC15" s="126">
        <f>'[2]Yearly LC Ethylene'!AC15</f>
        <v>110303.73469352322</v>
      </c>
      <c r="AD15" s="126">
        <f>'[2]Yearly LC Ethylene'!AD15</f>
        <v>122360.71711476863</v>
      </c>
      <c r="AE15" s="126">
        <f>'[2]Yearly LC Ethylene'!AE15</f>
        <v>134886.72469212816</v>
      </c>
      <c r="AF15" s="126">
        <f>'[2]Yearly LC Ethylene'!AF15</f>
        <v>147895.76622705298</v>
      </c>
      <c r="AG15" s="126">
        <f>'[2]Yearly LC Ethylene'!AG15</f>
        <v>161402.21756101251</v>
      </c>
      <c r="AH15" s="126">
        <f>'[2]Yearly LC Ethylene'!AH15</f>
        <v>175420.83045322521</v>
      </c>
      <c r="AI15" s="124"/>
      <c r="AJ15" s="126">
        <f>'[3]Yearly LC Ethylene'!D15</f>
        <v>0</v>
      </c>
      <c r="AK15" s="126">
        <f>'[3]Yearly LC Ethylene'!E15</f>
        <v>156.68158367783985</v>
      </c>
      <c r="AL15" s="126">
        <f>'[3]Yearly LC Ethylene'!F15</f>
        <v>319.00871316995773</v>
      </c>
      <c r="AM15" s="126">
        <f>'[3]Yearly LC Ethylene'!G15</f>
        <v>487.13346837983323</v>
      </c>
      <c r="AN15" s="126">
        <f>'[3]Yearly LC Ethylene'!H15</f>
        <v>661.21156037442267</v>
      </c>
      <c r="AO15" s="126">
        <f>'[3]Yearly LC Ethylene'!I15</f>
        <v>841.40241245678749</v>
      </c>
      <c r="AP15" s="126">
        <f>'[3]Yearly LC Ethylene'!J15</f>
        <v>1027.8692429723751</v>
      </c>
      <c r="AQ15" s="126">
        <f>'[3]Yearly LC Ethylene'!K15</f>
        <v>1220.7791498849208</v>
      </c>
      <c r="AR15" s="126">
        <f>'[3]Yearly LC Ethylene'!L15</f>
        <v>1420.303197158664</v>
      </c>
      <c r="AS15" s="126">
        <f>'[3]Yearly LC Ethylene'!M15</f>
        <v>1626.6165029843244</v>
      </c>
      <c r="AT15" s="126">
        <f>'[3]Yearly LC Ethylene'!N15</f>
        <v>1839.898329887026</v>
      </c>
      <c r="AU15" s="126">
        <f>'[3]Yearly LC Ethylene'!O15</f>
        <v>2442.1633624661854</v>
      </c>
      <c r="AV15" s="126">
        <f>'[3]Yearly LC Ethylene'!P15</f>
        <v>3068.8956239009763</v>
      </c>
      <c r="AW15" s="126">
        <f>'[3]Yearly LC Ethylene'!Q15</f>
        <v>3720.8298185002827</v>
      </c>
      <c r="AX15" s="126">
        <f>'[3]Yearly LC Ethylene'!R15</f>
        <v>4398.719866333432</v>
      </c>
      <c r="AY15" s="126">
        <f>'[3]Yearly LC Ethylene'!S15</f>
        <v>5103.3393664528312</v>
      </c>
      <c r="AZ15" s="126">
        <f>'[3]Yearly LC Ethylene'!T15</f>
        <v>5835.4820706905075</v>
      </c>
      <c r="BA15" s="126">
        <f>'[3]Yearly LC Ethylene'!U15</f>
        <v>6595.9623682605925</v>
      </c>
      <c r="BB15" s="126">
        <f>'[3]Yearly LC Ethylene'!V15</f>
        <v>7385.6157814047747</v>
      </c>
      <c r="BC15" s="126">
        <f>'[3]Yearly LC Ethylene'!W15</f>
        <v>8205.2994723227457</v>
      </c>
      <c r="BD15" s="126">
        <f>'[3]Yearly LC Ethylene'!X15</f>
        <v>9055.8927616348956</v>
      </c>
      <c r="BE15" s="126">
        <f>'[3]Yearly LC Ethylene'!Y15</f>
        <v>10641.754233557567</v>
      </c>
      <c r="BF15" s="126">
        <f>'[3]Yearly LC Ethylene'!Z15</f>
        <v>12292.298428615408</v>
      </c>
      <c r="BG15" s="126">
        <f>'[3]Yearly LC Ethylene'!AA15</f>
        <v>14009.493715393299</v>
      </c>
      <c r="BH15" s="126">
        <f>'[3]Yearly LC Ethylene'!AB15</f>
        <v>15795.360560690389</v>
      </c>
      <c r="BI15" s="126">
        <f>'[3]Yearly LC Ethylene'!AC15</f>
        <v>17651.972797739698</v>
      </c>
      <c r="BJ15" s="126">
        <f>'[3]Yearly LC Ethylene'!AD15</f>
        <v>19581.458923608352</v>
      </c>
      <c r="BK15" s="126">
        <f>'[3]Yearly LC Ethylene'!AE15</f>
        <v>21586.003426423042</v>
      </c>
      <c r="BL15" s="126">
        <f>'[3]Yearly LC Ethylene'!AF15</f>
        <v>23667.848143079253</v>
      </c>
      <c r="BM15" s="126">
        <f>'[3]Yearly LC Ethylene'!AG15</f>
        <v>25829.293648106632</v>
      </c>
      <c r="BN15" s="126">
        <f>'[3]Yearly LC Ethylene'!AH15</f>
        <v>28072.700674377629</v>
      </c>
      <c r="BO15" s="124"/>
      <c r="BP15" s="126">
        <f t="shared" si="10"/>
        <v>0</v>
      </c>
      <c r="BQ15" s="126">
        <f t="shared" si="10"/>
        <v>1135.7542366548778</v>
      </c>
      <c r="BR15" s="126">
        <f t="shared" si="10"/>
        <v>2312.4319336570761</v>
      </c>
      <c r="BS15" s="126">
        <f t="shared" si="10"/>
        <v>3531.135488561129</v>
      </c>
      <c r="BT15" s="126">
        <f t="shared" si="10"/>
        <v>4792.9936205172926</v>
      </c>
      <c r="BU15" s="126">
        <f t="shared" si="10"/>
        <v>6099.161957951218</v>
      </c>
      <c r="BV15" s="126">
        <f t="shared" si="10"/>
        <v>7450.8236388105142</v>
      </c>
      <c r="BW15" s="126">
        <f t="shared" si="10"/>
        <v>8849.1899236389818</v>
      </c>
      <c r="BX15" s="126">
        <f t="shared" si="10"/>
        <v>10295.500821744441</v>
      </c>
      <c r="BY15" s="126">
        <f t="shared" si="10"/>
        <v>11791.025730731611</v>
      </c>
      <c r="BZ15" s="126">
        <f t="shared" si="10"/>
        <v>13337.064089676893</v>
      </c>
      <c r="CA15" s="126">
        <f t="shared" si="10"/>
        <v>17702.765828735923</v>
      </c>
      <c r="CB15" s="126">
        <f t="shared" si="10"/>
        <v>22245.825737017476</v>
      </c>
      <c r="CC15" s="126">
        <f t="shared" si="10"/>
        <v>26971.569542740002</v>
      </c>
      <c r="CD15" s="126">
        <f t="shared" si="10"/>
        <v>31885.462265421036</v>
      </c>
      <c r="CE15" s="126">
        <f t="shared" si="10"/>
        <v>36993.111573687733</v>
      </c>
      <c r="CF15" s="126">
        <f t="shared" si="11"/>
        <v>42300.27121973558</v>
      </c>
      <c r="CG15" s="126">
        <f t="shared" si="11"/>
        <v>47812.84455211724</v>
      </c>
      <c r="CH15" s="126">
        <f t="shared" si="11"/>
        <v>53536.888108579798</v>
      </c>
      <c r="CI15" s="126">
        <f t="shared" si="11"/>
        <v>59478.615290704663</v>
      </c>
      <c r="CJ15" s="126">
        <f t="shared" si="11"/>
        <v>65644.400122142484</v>
      </c>
      <c r="CK15" s="126">
        <f t="shared" si="11"/>
        <v>77140.000582674853</v>
      </c>
      <c r="CL15" s="126">
        <f t="shared" si="11"/>
        <v>89104.473485741313</v>
      </c>
      <c r="CM15" s="126">
        <f t="shared" si="11"/>
        <v>101552.08715124971</v>
      </c>
      <c r="CN15" s="126">
        <f t="shared" si="11"/>
        <v>114497.4875489004</v>
      </c>
      <c r="CO15" s="126">
        <f t="shared" si="11"/>
        <v>127955.70749126292</v>
      </c>
      <c r="CP15" s="126">
        <f t="shared" si="11"/>
        <v>141942.17603837699</v>
      </c>
      <c r="CQ15" s="126">
        <f t="shared" si="11"/>
        <v>156472.7281185512</v>
      </c>
      <c r="CR15" s="126">
        <f t="shared" si="11"/>
        <v>171563.61437013224</v>
      </c>
      <c r="CS15" s="126">
        <f t="shared" si="11"/>
        <v>187231.51120911914</v>
      </c>
      <c r="CT15" s="126">
        <f t="shared" si="11"/>
        <v>203493.53112760285</v>
      </c>
      <c r="CY15" s="75" t="s">
        <v>212</v>
      </c>
      <c r="DF15" s="221">
        <f>(CT155+CT156)</f>
        <v>88280.083867226116</v>
      </c>
      <c r="DG15" s="74"/>
    </row>
    <row r="16" spans="1:111" outlineLevel="1">
      <c r="B16" s="9" t="s">
        <v>44</v>
      </c>
      <c r="C16" s="5" t="s">
        <v>197</v>
      </c>
      <c r="D16" s="126">
        <f>'[2]Yearly LC Ethylene'!D16</f>
        <v>0</v>
      </c>
      <c r="E16" s="126">
        <f>'[2]Yearly LC Ethylene'!E16</f>
        <v>622.01820742703467</v>
      </c>
      <c r="F16" s="126">
        <f>'[2]Yearly LC Ethylene'!F16</f>
        <v>1264.3558606378708</v>
      </c>
      <c r="G16" s="126">
        <f>'[2]Yearly LC Ethylene'!G16</f>
        <v>1927.5035882972534</v>
      </c>
      <c r="H16" s="126">
        <f>'[2]Yearly LC Ethylene'!H16</f>
        <v>2611.9623718019543</v>
      </c>
      <c r="I16" s="126">
        <f>'[2]Yearly LC Ethylene'!I16</f>
        <v>3318.2437458826098</v>
      </c>
      <c r="J16" s="126">
        <f>'[2]Yearly LC Ethylene'!J16</f>
        <v>4046.870002839581</v>
      </c>
      <c r="K16" s="126">
        <f>'[2]Yearly LC Ethylene'!K16</f>
        <v>4798.3744004745831</v>
      </c>
      <c r="L16" s="126">
        <f>'[2]Yearly LC Ethylene'!L16</f>
        <v>5573.3013737807923</v>
      </c>
      <c r="M16" s="126">
        <f>'[2]Yearly LC Ethylene'!M16</f>
        <v>6372.2067504551524</v>
      </c>
      <c r="N16" s="126">
        <f>'[2]Yearly LC Ethylene'!N16</f>
        <v>7195.657970297576</v>
      </c>
      <c r="O16" s="126">
        <f>'[2]Yearly LC Ethylene'!O16</f>
        <v>9502.985254870704</v>
      </c>
      <c r="P16" s="126">
        <f>'[2]Yearly LC Ethylene'!P16</f>
        <v>11881.328555173777</v>
      </c>
      <c r="Q16" s="126">
        <f>'[2]Yearly LC Ethylene'!Q16</f>
        <v>14332.073021563056</v>
      </c>
      <c r="R16" s="126">
        <f>'[2]Yearly LC Ethylene'!R16</f>
        <v>16856.619595455006</v>
      </c>
      <c r="S16" s="126">
        <f>'[2]Yearly LC Ethylene'!S16</f>
        <v>19456.384884164112</v>
      </c>
      <c r="T16" s="126">
        <f>'[2]Yearly LC Ethylene'!T16</f>
        <v>22132.801021137664</v>
      </c>
      <c r="U16" s="126">
        <f>'[2]Yearly LC Ethylene'!U16</f>
        <v>24887.315511006054</v>
      </c>
      <c r="V16" s="126">
        <f>'[2]Yearly LC Ethylene'!V16</f>
        <v>27721.391058849411</v>
      </c>
      <c r="W16" s="126">
        <f>'[2]Yearly LC Ethylene'!W16</f>
        <v>30636.505383062533</v>
      </c>
      <c r="X16" s="126">
        <f>'[2]Yearly LC Ethylene'!X16</f>
        <v>33634.151011181697</v>
      </c>
      <c r="Y16" s="126">
        <f>'[2]Yearly LC Ethylene'!Y16</f>
        <v>39105.200559866811</v>
      </c>
      <c r="Z16" s="126">
        <f>'[2]Yearly LC Ethylene'!Z16</f>
        <v>44686.530278233782</v>
      </c>
      <c r="AA16" s="126">
        <f>'[2]Yearly LC Ethylene'!AA16</f>
        <v>50377.579155301326</v>
      </c>
      <c r="AB16" s="126">
        <f>'[2]Yearly LC Ethylene'!AB16</f>
        <v>56177.661513435014</v>
      </c>
      <c r="AC16" s="126">
        <f>'[2]Yearly LC Ethylene'!AC16</f>
        <v>62085.961214086266</v>
      </c>
      <c r="AD16" s="126">
        <f>'[2]Yearly LC Ethylene'!AD16</f>
        <v>68101.525665457855</v>
      </c>
      <c r="AE16" s="126">
        <f>'[2]Yearly LC Ethylene'!AE16</f>
        <v>74223.25962627116</v>
      </c>
      <c r="AF16" s="126">
        <f>'[2]Yearly LC Ethylene'!AF16</f>
        <v>80449.918799654013</v>
      </c>
      <c r="AG16" s="126">
        <f>'[2]Yearly LC Ethylene'!AG16</f>
        <v>86780.103211008769</v>
      </c>
      <c r="AH16" s="126">
        <f>'[2]Yearly LC Ethylene'!AH16</f>
        <v>93212.250363554675</v>
      </c>
      <c r="AI16" s="124"/>
      <c r="AJ16" s="126">
        <f>'[3]Yearly LC Ethylene'!D16</f>
        <v>0</v>
      </c>
      <c r="AK16" s="126">
        <f>'[3]Yearly LC Ethylene'!E16</f>
        <v>99.541946677581834</v>
      </c>
      <c r="AL16" s="126">
        <f>'[3]Yearly LC Ethylene'!F16</f>
        <v>202.33562644686168</v>
      </c>
      <c r="AM16" s="126">
        <f>'[3]Yearly LC Ethylene'!G16</f>
        <v>308.45955490722463</v>
      </c>
      <c r="AN16" s="126">
        <f>'[3]Yearly LC Ethylene'!H16</f>
        <v>417.9939044119692</v>
      </c>
      <c r="AO16" s="126">
        <f>'[3]Yearly LC Ethylene'!I16</f>
        <v>531.02053617073943</v>
      </c>
      <c r="AP16" s="126">
        <f>'[3]Yearly LC Ethylene'!J16</f>
        <v>647.62303293351272</v>
      </c>
      <c r="AQ16" s="126">
        <f>'[3]Yearly LC Ethylene'!K16</f>
        <v>767.88673226602259</v>
      </c>
      <c r="AR16" s="126">
        <f>'[3]Yearly LC Ethylene'!L16</f>
        <v>891.89876042665355</v>
      </c>
      <c r="AS16" s="126">
        <f>'[3]Yearly LC Ethylene'!M16</f>
        <v>1019.7480668550044</v>
      </c>
      <c r="AT16" s="126">
        <f>'[3]Yearly LC Ethylene'!N16</f>
        <v>1151.5254592824754</v>
      </c>
      <c r="AU16" s="126">
        <f>'[3]Yearly LC Ethylene'!O16</f>
        <v>1520.7684280353637</v>
      </c>
      <c r="AV16" s="126">
        <f>'[3]Yearly LC Ethylene'!P16</f>
        <v>1901.3761323645394</v>
      </c>
      <c r="AW16" s="126">
        <f>'[3]Yearly LC Ethylene'!Q16</f>
        <v>2293.5702387120082</v>
      </c>
      <c r="AX16" s="126">
        <f>'[3]Yearly LC Ethylene'!R16</f>
        <v>2697.5749405726087</v>
      </c>
      <c r="AY16" s="126">
        <f>'[3]Yearly LC Ethylene'!S16</f>
        <v>3113.616938464233</v>
      </c>
      <c r="AZ16" s="126">
        <f>'[3]Yearly LC Ethylene'!T16</f>
        <v>3541.9254175611131</v>
      </c>
      <c r="BA16" s="126">
        <f>'[3]Yearly LC Ethylene'!U16</f>
        <v>3982.7320228971312</v>
      </c>
      <c r="BB16" s="126">
        <f>'[3]Yearly LC Ethylene'!V16</f>
        <v>4436.2708320432512</v>
      </c>
      <c r="BC16" s="126">
        <f>'[3]Yearly LC Ethylene'!W16</f>
        <v>4902.7783251601895</v>
      </c>
      <c r="BD16" s="126">
        <f>'[3]Yearly LC Ethylene'!X16</f>
        <v>5382.4933523244499</v>
      </c>
      <c r="BE16" s="126">
        <f>'[3]Yearly LC Ethylene'!Y16</f>
        <v>6258.0286918739848</v>
      </c>
      <c r="BF16" s="126">
        <f>'[3]Yearly LC Ethylene'!Z16</f>
        <v>7151.2122330983138</v>
      </c>
      <c r="BG16" s="126">
        <f>'[3]Yearly LC Ethylene'!AA16</f>
        <v>8061.9541970737364</v>
      </c>
      <c r="BH16" s="126">
        <f>'[3]Yearly LC Ethylene'!AB16</f>
        <v>8990.1448543973056</v>
      </c>
      <c r="BI16" s="126">
        <f>'[3]Yearly LC Ethylene'!AC16</f>
        <v>9935.6535979277596</v>
      </c>
      <c r="BJ16" s="126">
        <f>'[3]Yearly LC Ethylene'!AD16</f>
        <v>10898.32798382864</v>
      </c>
      <c r="BK16" s="126">
        <f>'[3]Yearly LC Ethylene'!AE16</f>
        <v>11877.992739981461</v>
      </c>
      <c r="BL16" s="126">
        <f>'[3]Yearly LC Ethylene'!AF16</f>
        <v>12874.448740811727</v>
      </c>
      <c r="BM16" s="126">
        <f>'[3]Yearly LC Ethylene'!AG16</f>
        <v>13887.471947545188</v>
      </c>
      <c r="BN16" s="126">
        <f>'[3]Yearly LC Ethylene'!AH16</f>
        <v>14916.8123128852</v>
      </c>
      <c r="BO16" s="124"/>
      <c r="BP16" s="126">
        <f t="shared" si="10"/>
        <v>0</v>
      </c>
      <c r="BQ16" s="126">
        <f t="shared" si="10"/>
        <v>721.56015410461646</v>
      </c>
      <c r="BR16" s="126">
        <f t="shared" si="10"/>
        <v>1466.6914870847324</v>
      </c>
      <c r="BS16" s="126">
        <f t="shared" si="10"/>
        <v>2235.963143204478</v>
      </c>
      <c r="BT16" s="126">
        <f t="shared" si="10"/>
        <v>3029.9562762139235</v>
      </c>
      <c r="BU16" s="126">
        <f t="shared" si="10"/>
        <v>3849.2642820533492</v>
      </c>
      <c r="BV16" s="126">
        <f t="shared" si="10"/>
        <v>4694.4930357730937</v>
      </c>
      <c r="BW16" s="126">
        <f t="shared" si="10"/>
        <v>5566.2611327406057</v>
      </c>
      <c r="BX16" s="126">
        <f t="shared" si="10"/>
        <v>6465.2001342074454</v>
      </c>
      <c r="BY16" s="126">
        <f t="shared" si="10"/>
        <v>7391.9548173101566</v>
      </c>
      <c r="BZ16" s="126">
        <f t="shared" si="10"/>
        <v>8347.1834295800509</v>
      </c>
      <c r="CA16" s="126">
        <f t="shared" si="10"/>
        <v>11023.753682906068</v>
      </c>
      <c r="CB16" s="126">
        <f t="shared" si="10"/>
        <v>13782.704687538317</v>
      </c>
      <c r="CC16" s="126">
        <f t="shared" si="10"/>
        <v>16625.643260275065</v>
      </c>
      <c r="CD16" s="126">
        <f t="shared" si="10"/>
        <v>19554.194536027615</v>
      </c>
      <c r="CE16" s="126">
        <f t="shared" si="10"/>
        <v>22570.001822628346</v>
      </c>
      <c r="CF16" s="126">
        <f t="shared" si="11"/>
        <v>25674.726438698777</v>
      </c>
      <c r="CG16" s="126">
        <f t="shared" si="11"/>
        <v>28870.047533903184</v>
      </c>
      <c r="CH16" s="126">
        <f t="shared" si="11"/>
        <v>32157.661890892661</v>
      </c>
      <c r="CI16" s="126">
        <f t="shared" si="11"/>
        <v>35539.28370822272</v>
      </c>
      <c r="CJ16" s="126">
        <f t="shared" si="11"/>
        <v>39016.644363506144</v>
      </c>
      <c r="CK16" s="126">
        <f t="shared" si="11"/>
        <v>45363.229251740799</v>
      </c>
      <c r="CL16" s="126">
        <f t="shared" si="11"/>
        <v>51837.742511332093</v>
      </c>
      <c r="CM16" s="126">
        <f t="shared" si="11"/>
        <v>58439.53335237506</v>
      </c>
      <c r="CN16" s="126">
        <f t="shared" si="11"/>
        <v>65167.806367832323</v>
      </c>
      <c r="CO16" s="126">
        <f t="shared" si="11"/>
        <v>72021.614812014028</v>
      </c>
      <c r="CP16" s="126">
        <f t="shared" si="11"/>
        <v>78999.853649286495</v>
      </c>
      <c r="CQ16" s="126">
        <f t="shared" si="11"/>
        <v>86101.252366252622</v>
      </c>
      <c r="CR16" s="126">
        <f t="shared" si="11"/>
        <v>93324.367540465741</v>
      </c>
      <c r="CS16" s="126">
        <f t="shared" si="11"/>
        <v>100667.57515855395</v>
      </c>
      <c r="CT16" s="126">
        <f t="shared" si="11"/>
        <v>108129.06267643988</v>
      </c>
      <c r="CY16" s="75" t="s">
        <v>26</v>
      </c>
      <c r="CZ16" s="74"/>
      <c r="DA16" s="79">
        <f>CT4-BP4</f>
        <v>-1010700.6075061774</v>
      </c>
      <c r="DB16" s="74"/>
      <c r="DC16" s="78">
        <f>CT83</f>
        <v>861365.50151858758</v>
      </c>
      <c r="DD16" s="74"/>
      <c r="DE16" s="74"/>
      <c r="DF16" s="74"/>
    </row>
    <row r="17" spans="1:111" outlineLevel="1">
      <c r="B17" s="1" t="s">
        <v>19</v>
      </c>
      <c r="C17" s="5" t="s">
        <v>197</v>
      </c>
      <c r="D17" s="126">
        <f>'[2]Yearly LC Ethylene'!D17</f>
        <v>0</v>
      </c>
      <c r="E17" s="126">
        <f>'[2]Yearly LC Ethylene'!E17</f>
        <v>1601.0908604040726</v>
      </c>
      <c r="F17" s="126">
        <f>'[2]Yearly LC Ethylene'!F17</f>
        <v>3257.7790811249893</v>
      </c>
      <c r="G17" s="126">
        <f>'[2]Yearly LC Ethylene'!G17</f>
        <v>4971.5056084785492</v>
      </c>
      <c r="H17" s="126">
        <f>'[2]Yearly LC Ethylene'!H17</f>
        <v>6743.7444319448241</v>
      </c>
      <c r="I17" s="126">
        <f>'[2]Yearly LC Ethylene'!I17</f>
        <v>8576.003291377041</v>
      </c>
      <c r="J17" s="126">
        <f>'[2]Yearly LC Ethylene'!J17</f>
        <v>10469.82439867772</v>
      </c>
      <c r="K17" s="126">
        <f>'[2]Yearly LC Ethylene'!K17</f>
        <v>12426.785174228644</v>
      </c>
      <c r="L17" s="126">
        <f>'[2]Yearly LC Ethylene'!L17</f>
        <v>14448.498998366569</v>
      </c>
      <c r="M17" s="126">
        <f>'[2]Yearly LC Ethylene'!M17</f>
        <v>16536.615978202441</v>
      </c>
      <c r="N17" s="126">
        <f>'[2]Yearly LC Ethylene'!N17</f>
        <v>18692.823730087443</v>
      </c>
      <c r="O17" s="126">
        <f>'[2]Yearly LC Ethylene'!O17</f>
        <v>24763.58772114044</v>
      </c>
      <c r="P17" s="126">
        <f>'[2]Yearly LC Ethylene'!P17</f>
        <v>31058.258668290277</v>
      </c>
      <c r="Q17" s="126">
        <f>'[2]Yearly LC Ethylene'!Q17</f>
        <v>37582.812745802774</v>
      </c>
      <c r="R17" s="126">
        <f>'[2]Yearly LC Ethylene'!R17</f>
        <v>44343.361994542611</v>
      </c>
      <c r="S17" s="126">
        <f>'[2]Yearly LC Ethylene'!S17</f>
        <v>51346.157091399014</v>
      </c>
      <c r="T17" s="126">
        <f>'[2]Yearly LC Ethylene'!T17</f>
        <v>58597.590170182739</v>
      </c>
      <c r="U17" s="126">
        <f>'[2]Yearly LC Ethylene'!U17</f>
        <v>66104.197694862698</v>
      </c>
      <c r="V17" s="126">
        <f>'[2]Yearly LC Ethylene'!V17</f>
        <v>73872.663386024433</v>
      </c>
      <c r="W17" s="126">
        <f>'[2]Yearly LC Ethylene'!W17</f>
        <v>81909.821201444458</v>
      </c>
      <c r="X17" s="126">
        <f>'[2]Yearly LC Ethylene'!X17</f>
        <v>90222.658371689293</v>
      </c>
      <c r="Y17" s="126">
        <f>'[2]Yearly LC Ethylene'!Y17</f>
        <v>105603.4469089841</v>
      </c>
      <c r="Z17" s="126">
        <f>'[2]Yearly LC Ethylene'!Z17</f>
        <v>121498.70533535969</v>
      </c>
      <c r="AA17" s="126">
        <f>'[2]Yearly LC Ethylene'!AA17</f>
        <v>137920.17259115772</v>
      </c>
      <c r="AB17" s="126">
        <f>'[2]Yearly LC Ethylene'!AB17</f>
        <v>154879.78850164503</v>
      </c>
      <c r="AC17" s="126">
        <f>'[2]Yearly LC Ethylene'!AC17</f>
        <v>172389.69590760948</v>
      </c>
      <c r="AD17" s="126">
        <f>'[2]Yearly LC Ethylene'!AD17</f>
        <v>190462.24278022649</v>
      </c>
      <c r="AE17" s="126">
        <f>'[2]Yearly LC Ethylene'!AE17</f>
        <v>209109.98431839934</v>
      </c>
      <c r="AF17" s="126">
        <f>'[2]Yearly LC Ethylene'!AF17</f>
        <v>228345.68502670701</v>
      </c>
      <c r="AG17" s="126">
        <f>'[2]Yearly LC Ethylene'!AG17</f>
        <v>248182.32077202128</v>
      </c>
      <c r="AH17" s="126">
        <f>'[2]Yearly LC Ethylene'!AH17</f>
        <v>268633.08081677987</v>
      </c>
      <c r="AI17" s="124"/>
      <c r="AJ17" s="126">
        <f>'[3]Yearly LC Ethylene'!D17</f>
        <v>0</v>
      </c>
      <c r="AK17" s="126">
        <f>'[3]Yearly LC Ethylene'!E17</f>
        <v>256.2235303554217</v>
      </c>
      <c r="AL17" s="126">
        <f>'[3]Yearly LC Ethylene'!F17</f>
        <v>521.34433961681941</v>
      </c>
      <c r="AM17" s="126">
        <f>'[3]Yearly LC Ethylene'!G17</f>
        <v>795.5930232870578</v>
      </c>
      <c r="AN17" s="126">
        <f>'[3]Yearly LC Ethylene'!H17</f>
        <v>1079.205464786392</v>
      </c>
      <c r="AO17" s="126">
        <f>'[3]Yearly LC Ethylene'!I17</f>
        <v>1372.4229486275269</v>
      </c>
      <c r="AP17" s="126">
        <f>'[3]Yearly LC Ethylene'!J17</f>
        <v>1675.4922759058877</v>
      </c>
      <c r="AQ17" s="126">
        <f>'[3]Yearly LC Ethylene'!K17</f>
        <v>1988.6658821509434</v>
      </c>
      <c r="AR17" s="126">
        <f>'[3]Yearly LC Ethylene'!L17</f>
        <v>2312.2019575853174</v>
      </c>
      <c r="AS17" s="126">
        <f>'[3]Yearly LC Ethylene'!M17</f>
        <v>2646.3645698393289</v>
      </c>
      <c r="AT17" s="126">
        <f>'[3]Yearly LC Ethylene'!N17</f>
        <v>2991.4237891695011</v>
      </c>
      <c r="AU17" s="126">
        <f>'[3]Yearly LC Ethylene'!O17</f>
        <v>3962.9317905015491</v>
      </c>
      <c r="AV17" s="126">
        <f>'[3]Yearly LC Ethylene'!P17</f>
        <v>4970.2717562655162</v>
      </c>
      <c r="AW17" s="126">
        <f>'[3]Yearly LC Ethylene'!Q17</f>
        <v>6014.4000572122914</v>
      </c>
      <c r="AX17" s="126">
        <f>'[3]Yearly LC Ethylene'!R17</f>
        <v>7096.2948069060403</v>
      </c>
      <c r="AY17" s="126">
        <f>'[3]Yearly LC Ethylene'!S17</f>
        <v>8216.9563049170647</v>
      </c>
      <c r="AZ17" s="126">
        <f>'[3]Yearly LC Ethylene'!T17</f>
        <v>9377.4074882516215</v>
      </c>
      <c r="BA17" s="126">
        <f>'[3]Yearly LC Ethylene'!U17</f>
        <v>10578.694391157724</v>
      </c>
      <c r="BB17" s="126">
        <f>'[3]Yearly LC Ethylene'!V17</f>
        <v>11821.886613448027</v>
      </c>
      <c r="BC17" s="126">
        <f>'[3]Yearly LC Ethylene'!W17</f>
        <v>13108.077797482936</v>
      </c>
      <c r="BD17" s="126">
        <f>'[3]Yearly LC Ethylene'!X17</f>
        <v>14438.386113959346</v>
      </c>
      <c r="BE17" s="126">
        <f>'[3]Yearly LC Ethylene'!Y17</f>
        <v>16899.782925431551</v>
      </c>
      <c r="BF17" s="126">
        <f>'[3]Yearly LC Ethylene'!Z17</f>
        <v>19443.510661713721</v>
      </c>
      <c r="BG17" s="126">
        <f>'[3]Yearly LC Ethylene'!AA17</f>
        <v>22071.447912467036</v>
      </c>
      <c r="BH17" s="126">
        <f>'[3]Yearly LC Ethylene'!AB17</f>
        <v>24785.505415087697</v>
      </c>
      <c r="BI17" s="126">
        <f>'[3]Yearly LC Ethylene'!AC17</f>
        <v>27587.626395667459</v>
      </c>
      <c r="BJ17" s="126">
        <f>'[3]Yearly LC Ethylene'!AD17</f>
        <v>30479.786907436992</v>
      </c>
      <c r="BK17" s="126">
        <f>'[3]Yearly LC Ethylene'!AE17</f>
        <v>33463.996166404504</v>
      </c>
      <c r="BL17" s="126">
        <f>'[3]Yearly LC Ethylene'!AF17</f>
        <v>36542.29688389098</v>
      </c>
      <c r="BM17" s="126">
        <f>'[3]Yearly LC Ethylene'!AG17</f>
        <v>39716.765595651821</v>
      </c>
      <c r="BN17" s="126">
        <f>'[3]Yearly LC Ethylene'!AH17</f>
        <v>42989.512987262831</v>
      </c>
      <c r="BO17" s="124"/>
      <c r="BP17" s="126">
        <f t="shared" si="10"/>
        <v>0</v>
      </c>
      <c r="BQ17" s="126">
        <f t="shared" si="10"/>
        <v>1857.3143907594942</v>
      </c>
      <c r="BR17" s="126">
        <f t="shared" si="10"/>
        <v>3779.1234207418088</v>
      </c>
      <c r="BS17" s="126">
        <f t="shared" si="10"/>
        <v>5767.098631765607</v>
      </c>
      <c r="BT17" s="126">
        <f t="shared" si="10"/>
        <v>7822.9498967312156</v>
      </c>
      <c r="BU17" s="126">
        <f t="shared" si="10"/>
        <v>9948.4262400045682</v>
      </c>
      <c r="BV17" s="126">
        <f t="shared" si="10"/>
        <v>12145.316674583608</v>
      </c>
      <c r="BW17" s="126">
        <f t="shared" si="10"/>
        <v>14415.451056379587</v>
      </c>
      <c r="BX17" s="126">
        <f t="shared" si="10"/>
        <v>16760.700955951885</v>
      </c>
      <c r="BY17" s="126">
        <f t="shared" si="10"/>
        <v>19182.980548041771</v>
      </c>
      <c r="BZ17" s="126">
        <f t="shared" si="10"/>
        <v>21684.247519256944</v>
      </c>
      <c r="CA17" s="126">
        <f t="shared" si="10"/>
        <v>28726.519511641989</v>
      </c>
      <c r="CB17" s="126">
        <f t="shared" si="10"/>
        <v>36028.530424555793</v>
      </c>
      <c r="CC17" s="126">
        <f t="shared" si="10"/>
        <v>43597.212803015063</v>
      </c>
      <c r="CD17" s="126">
        <f t="shared" si="10"/>
        <v>51439.656801448655</v>
      </c>
      <c r="CE17" s="126">
        <f t="shared" si="10"/>
        <v>59563.113396316083</v>
      </c>
      <c r="CF17" s="126">
        <f t="shared" si="11"/>
        <v>67974.997658434353</v>
      </c>
      <c r="CG17" s="126">
        <f t="shared" si="11"/>
        <v>76682.892086020423</v>
      </c>
      <c r="CH17" s="126">
        <f t="shared" si="11"/>
        <v>85694.549999472452</v>
      </c>
      <c r="CI17" s="126">
        <f t="shared" si="11"/>
        <v>95017.898998927398</v>
      </c>
      <c r="CJ17" s="126">
        <f t="shared" si="11"/>
        <v>104661.04448564864</v>
      </c>
      <c r="CK17" s="126">
        <f t="shared" si="11"/>
        <v>122503.22983441566</v>
      </c>
      <c r="CL17" s="126">
        <f t="shared" si="11"/>
        <v>140942.21599707339</v>
      </c>
      <c r="CM17" s="126">
        <f t="shared" si="11"/>
        <v>159991.62050362476</v>
      </c>
      <c r="CN17" s="126">
        <f t="shared" si="11"/>
        <v>179665.29391673271</v>
      </c>
      <c r="CO17" s="126">
        <f t="shared" si="11"/>
        <v>199977.32230327695</v>
      </c>
      <c r="CP17" s="126">
        <f t="shared" si="11"/>
        <v>220942.02968766348</v>
      </c>
      <c r="CQ17" s="126">
        <f t="shared" si="11"/>
        <v>242573.98048480385</v>
      </c>
      <c r="CR17" s="126">
        <f t="shared" si="11"/>
        <v>264887.981910598</v>
      </c>
      <c r="CS17" s="126">
        <f t="shared" si="11"/>
        <v>287899.08636767312</v>
      </c>
      <c r="CT17" s="126">
        <f t="shared" si="11"/>
        <v>311622.59380404267</v>
      </c>
    </row>
    <row r="18" spans="1:111" ht="60" outlineLevel="1">
      <c r="B18" s="1" t="s">
        <v>23</v>
      </c>
      <c r="C18" s="5" t="s">
        <v>197</v>
      </c>
      <c r="D18" s="126">
        <f>'[2]Yearly LC Ethylene'!D18</f>
        <v>0</v>
      </c>
      <c r="E18" s="126">
        <f>'[2]Yearly LC Ethylene'!E18</f>
        <v>0</v>
      </c>
      <c r="F18" s="126">
        <f>'[2]Yearly LC Ethylene'!F18</f>
        <v>0</v>
      </c>
      <c r="G18" s="126">
        <f>'[2]Yearly LC Ethylene'!G18</f>
        <v>0</v>
      </c>
      <c r="H18" s="126">
        <f>'[2]Yearly LC Ethylene'!H18</f>
        <v>0</v>
      </c>
      <c r="I18" s="126">
        <f>'[2]Yearly LC Ethylene'!I18</f>
        <v>0</v>
      </c>
      <c r="J18" s="126">
        <f>'[2]Yearly LC Ethylene'!J18</f>
        <v>0</v>
      </c>
      <c r="K18" s="126">
        <f>'[2]Yearly LC Ethylene'!K18</f>
        <v>0</v>
      </c>
      <c r="L18" s="126">
        <f>'[2]Yearly LC Ethylene'!L18</f>
        <v>0</v>
      </c>
      <c r="M18" s="126">
        <f>'[2]Yearly LC Ethylene'!M18</f>
        <v>0</v>
      </c>
      <c r="N18" s="126">
        <f>'[2]Yearly LC Ethylene'!N18</f>
        <v>0</v>
      </c>
      <c r="O18" s="126">
        <f>'[2]Yearly LC Ethylene'!O18</f>
        <v>0</v>
      </c>
      <c r="P18" s="126">
        <f>'[2]Yearly LC Ethylene'!P18</f>
        <v>0</v>
      </c>
      <c r="Q18" s="126">
        <f>'[2]Yearly LC Ethylene'!Q18</f>
        <v>0</v>
      </c>
      <c r="R18" s="126">
        <f>'[2]Yearly LC Ethylene'!R18</f>
        <v>0</v>
      </c>
      <c r="S18" s="126">
        <f>'[2]Yearly LC Ethylene'!S18</f>
        <v>0</v>
      </c>
      <c r="T18" s="126">
        <f>'[2]Yearly LC Ethylene'!T18</f>
        <v>0</v>
      </c>
      <c r="U18" s="126">
        <f>'[2]Yearly LC Ethylene'!U18</f>
        <v>0</v>
      </c>
      <c r="V18" s="126">
        <f>'[2]Yearly LC Ethylene'!V18</f>
        <v>0</v>
      </c>
      <c r="W18" s="126">
        <f>'[2]Yearly LC Ethylene'!W18</f>
        <v>0</v>
      </c>
      <c r="X18" s="126">
        <f>'[2]Yearly LC Ethylene'!X18</f>
        <v>0</v>
      </c>
      <c r="Y18" s="126">
        <f>'[2]Yearly LC Ethylene'!Y18</f>
        <v>0</v>
      </c>
      <c r="Z18" s="126">
        <f>'[2]Yearly LC Ethylene'!Z18</f>
        <v>0</v>
      </c>
      <c r="AA18" s="126">
        <f>'[2]Yearly LC Ethylene'!AA18</f>
        <v>0</v>
      </c>
      <c r="AB18" s="126">
        <f>'[2]Yearly LC Ethylene'!AB18</f>
        <v>0</v>
      </c>
      <c r="AC18" s="126">
        <f>'[2]Yearly LC Ethylene'!AC18</f>
        <v>0</v>
      </c>
      <c r="AD18" s="126">
        <f>'[2]Yearly LC Ethylene'!AD18</f>
        <v>0</v>
      </c>
      <c r="AE18" s="126">
        <f>'[2]Yearly LC Ethylene'!AE18</f>
        <v>0</v>
      </c>
      <c r="AF18" s="126">
        <f>'[2]Yearly LC Ethylene'!AF18</f>
        <v>0</v>
      </c>
      <c r="AG18" s="126">
        <f>'[2]Yearly LC Ethylene'!AG18</f>
        <v>0</v>
      </c>
      <c r="AH18" s="126">
        <f>'[2]Yearly LC Ethylene'!AH18</f>
        <v>0</v>
      </c>
      <c r="AI18" s="124"/>
      <c r="AJ18" s="126">
        <f>'[3]Yearly LC Ethylene'!D18</f>
        <v>0</v>
      </c>
      <c r="AK18" s="126">
        <f>'[3]Yearly LC Ethylene'!E18</f>
        <v>0</v>
      </c>
      <c r="AL18" s="126">
        <f>'[3]Yearly LC Ethylene'!F18</f>
        <v>0</v>
      </c>
      <c r="AM18" s="126">
        <f>'[3]Yearly LC Ethylene'!G18</f>
        <v>0</v>
      </c>
      <c r="AN18" s="126">
        <f>'[3]Yearly LC Ethylene'!H18</f>
        <v>0</v>
      </c>
      <c r="AO18" s="126">
        <f>'[3]Yearly LC Ethylene'!I18</f>
        <v>0</v>
      </c>
      <c r="AP18" s="126">
        <f>'[3]Yearly LC Ethylene'!J18</f>
        <v>0</v>
      </c>
      <c r="AQ18" s="126">
        <f>'[3]Yearly LC Ethylene'!K18</f>
        <v>0</v>
      </c>
      <c r="AR18" s="126">
        <f>'[3]Yearly LC Ethylene'!L18</f>
        <v>0</v>
      </c>
      <c r="AS18" s="126">
        <f>'[3]Yearly LC Ethylene'!M18</f>
        <v>0</v>
      </c>
      <c r="AT18" s="126">
        <f>'[3]Yearly LC Ethylene'!N18</f>
        <v>0</v>
      </c>
      <c r="AU18" s="126">
        <f>'[3]Yearly LC Ethylene'!O18</f>
        <v>0</v>
      </c>
      <c r="AV18" s="126">
        <f>'[3]Yearly LC Ethylene'!P18</f>
        <v>0</v>
      </c>
      <c r="AW18" s="126">
        <f>'[3]Yearly LC Ethylene'!Q18</f>
        <v>0</v>
      </c>
      <c r="AX18" s="126">
        <f>'[3]Yearly LC Ethylene'!R18</f>
        <v>0</v>
      </c>
      <c r="AY18" s="126">
        <f>'[3]Yearly LC Ethylene'!S18</f>
        <v>0</v>
      </c>
      <c r="AZ18" s="126">
        <f>'[3]Yearly LC Ethylene'!T18</f>
        <v>0</v>
      </c>
      <c r="BA18" s="126">
        <f>'[3]Yearly LC Ethylene'!U18</f>
        <v>0</v>
      </c>
      <c r="BB18" s="126">
        <f>'[3]Yearly LC Ethylene'!V18</f>
        <v>0</v>
      </c>
      <c r="BC18" s="126">
        <f>'[3]Yearly LC Ethylene'!W18</f>
        <v>0</v>
      </c>
      <c r="BD18" s="126">
        <f>'[3]Yearly LC Ethylene'!X18</f>
        <v>0</v>
      </c>
      <c r="BE18" s="126">
        <f>'[3]Yearly LC Ethylene'!Y18</f>
        <v>0</v>
      </c>
      <c r="BF18" s="126">
        <f>'[3]Yearly LC Ethylene'!Z18</f>
        <v>0</v>
      </c>
      <c r="BG18" s="126">
        <f>'[3]Yearly LC Ethylene'!AA18</f>
        <v>0</v>
      </c>
      <c r="BH18" s="126">
        <f>'[3]Yearly LC Ethylene'!AB18</f>
        <v>0</v>
      </c>
      <c r="BI18" s="126">
        <f>'[3]Yearly LC Ethylene'!AC18</f>
        <v>0</v>
      </c>
      <c r="BJ18" s="126">
        <f>'[3]Yearly LC Ethylene'!AD18</f>
        <v>0</v>
      </c>
      <c r="BK18" s="126">
        <f>'[3]Yearly LC Ethylene'!AE18</f>
        <v>0</v>
      </c>
      <c r="BL18" s="126">
        <f>'[3]Yearly LC Ethylene'!AF18</f>
        <v>0</v>
      </c>
      <c r="BM18" s="126">
        <f>'[3]Yearly LC Ethylene'!AG18</f>
        <v>0</v>
      </c>
      <c r="BN18" s="126">
        <f>'[3]Yearly LC Ethylene'!AH18</f>
        <v>0</v>
      </c>
      <c r="BO18" s="124"/>
      <c r="BP18" s="126">
        <f t="shared" si="10"/>
        <v>0</v>
      </c>
      <c r="BQ18" s="126">
        <f t="shared" si="10"/>
        <v>0</v>
      </c>
      <c r="BR18" s="126">
        <f t="shared" si="10"/>
        <v>0</v>
      </c>
      <c r="BS18" s="126">
        <f t="shared" si="10"/>
        <v>0</v>
      </c>
      <c r="BT18" s="126">
        <f t="shared" si="10"/>
        <v>0</v>
      </c>
      <c r="BU18" s="126">
        <f t="shared" si="10"/>
        <v>0</v>
      </c>
      <c r="BV18" s="126">
        <f t="shared" si="10"/>
        <v>0</v>
      </c>
      <c r="BW18" s="126">
        <f t="shared" si="10"/>
        <v>0</v>
      </c>
      <c r="BX18" s="126">
        <f t="shared" si="10"/>
        <v>0</v>
      </c>
      <c r="BY18" s="126">
        <f t="shared" si="10"/>
        <v>0</v>
      </c>
      <c r="BZ18" s="126">
        <f t="shared" si="10"/>
        <v>0</v>
      </c>
      <c r="CA18" s="126">
        <f t="shared" si="10"/>
        <v>0</v>
      </c>
      <c r="CB18" s="126">
        <f t="shared" si="10"/>
        <v>0</v>
      </c>
      <c r="CC18" s="126">
        <f t="shared" si="10"/>
        <v>0</v>
      </c>
      <c r="CD18" s="126">
        <f t="shared" si="10"/>
        <v>0</v>
      </c>
      <c r="CE18" s="126">
        <f t="shared" si="10"/>
        <v>0</v>
      </c>
      <c r="CF18" s="126">
        <f t="shared" si="11"/>
        <v>0</v>
      </c>
      <c r="CG18" s="126">
        <f t="shared" si="11"/>
        <v>0</v>
      </c>
      <c r="CH18" s="126">
        <f t="shared" si="11"/>
        <v>0</v>
      </c>
      <c r="CI18" s="126">
        <f t="shared" si="11"/>
        <v>0</v>
      </c>
      <c r="CJ18" s="126">
        <f t="shared" si="11"/>
        <v>0</v>
      </c>
      <c r="CK18" s="126">
        <f t="shared" si="11"/>
        <v>0</v>
      </c>
      <c r="CL18" s="126">
        <f t="shared" si="11"/>
        <v>0</v>
      </c>
      <c r="CM18" s="126">
        <f t="shared" si="11"/>
        <v>0</v>
      </c>
      <c r="CN18" s="126">
        <f t="shared" si="11"/>
        <v>0</v>
      </c>
      <c r="CO18" s="126">
        <f t="shared" si="11"/>
        <v>0</v>
      </c>
      <c r="CP18" s="126">
        <f t="shared" si="11"/>
        <v>0</v>
      </c>
      <c r="CQ18" s="126">
        <f t="shared" si="11"/>
        <v>0</v>
      </c>
      <c r="CR18" s="126">
        <f t="shared" si="11"/>
        <v>0</v>
      </c>
      <c r="CS18" s="126">
        <f t="shared" si="11"/>
        <v>0</v>
      </c>
      <c r="CT18" s="126">
        <f t="shared" si="11"/>
        <v>0</v>
      </c>
      <c r="CY18" s="75"/>
      <c r="CZ18" s="76" t="s">
        <v>104</v>
      </c>
      <c r="DA18" s="76" t="s">
        <v>105</v>
      </c>
      <c r="DB18" s="76" t="s">
        <v>106</v>
      </c>
      <c r="DC18" s="76" t="s">
        <v>107</v>
      </c>
      <c r="DD18" s="76"/>
      <c r="DE18" s="80"/>
      <c r="DF18" s="76" t="s">
        <v>109</v>
      </c>
    </row>
    <row r="19" spans="1:111" s="1" customFormat="1">
      <c r="A19" s="10"/>
      <c r="B19" s="10" t="s">
        <v>48</v>
      </c>
      <c r="C19" s="11" t="s">
        <v>197</v>
      </c>
      <c r="D19" s="128">
        <f>'[2]Yearly LC Ethylene'!D19</f>
        <v>582875.6940607368</v>
      </c>
      <c r="E19" s="128">
        <f>'[2]Yearly LC Ethylene'!E19</f>
        <v>591776.274580225</v>
      </c>
      <c r="F19" s="128">
        <f>'[2]Yearly LC Ethylene'!F19</f>
        <v>600809.86349072901</v>
      </c>
      <c r="G19" s="128">
        <f>'[2]Yearly LC Ethylene'!G19</f>
        <v>609978.39745844982</v>
      </c>
      <c r="H19" s="128">
        <f>'[2]Yearly LC Ethylene'!H19</f>
        <v>619283.84043818712</v>
      </c>
      <c r="I19" s="128">
        <f>'[2]Yearly LC Ethylene'!I19</f>
        <v>628728.18404128123</v>
      </c>
      <c r="J19" s="128">
        <f>'[2]Yearly LC Ethylene'!J19</f>
        <v>638313.44790820498</v>
      </c>
      <c r="K19" s="128">
        <f>'[2]Yearly LC Ethylene'!K19</f>
        <v>648041.68008586322</v>
      </c>
      <c r="L19" s="128">
        <f>'[2]Yearly LC Ethylene'!L19</f>
        <v>657914.95740964683</v>
      </c>
      <c r="M19" s="128">
        <f>'[2]Yearly LC Ethylene'!M19</f>
        <v>667935.38589030167</v>
      </c>
      <c r="N19" s="128">
        <f>'[2]Yearly LC Ethylene'!N19</f>
        <v>678105.10110566195</v>
      </c>
      <c r="O19" s="128">
        <f>'[2]Yearly LC Ethylene'!O19</f>
        <v>686686.41070635302</v>
      </c>
      <c r="P19" s="128">
        <f>'[2]Yearly LC Ethylene'!P19</f>
        <v>695340.60925278906</v>
      </c>
      <c r="Q19" s="128">
        <f>'[2]Yearly LC Ethylene'!Q19</f>
        <v>704067.57718209887</v>
      </c>
      <c r="R19" s="128">
        <f>'[2]Yearly LC Ethylene'!R19</f>
        <v>712867.17241558409</v>
      </c>
      <c r="S19" s="128">
        <f>'[2]Yearly LC Ethylene'!S19</f>
        <v>721739.22975065908</v>
      </c>
      <c r="T19" s="128">
        <f>'[2]Yearly LC Ethylene'!T19</f>
        <v>730683.56024204812</v>
      </c>
      <c r="U19" s="128">
        <f>'[2]Yearly LC Ethylene'!U19</f>
        <v>739699.95057212922</v>
      </c>
      <c r="V19" s="128">
        <f>'[2]Yearly LC Ethylene'!V19</f>
        <v>748788.16241032153</v>
      </c>
      <c r="W19" s="128">
        <f>'[2]Yearly LC Ethylene'!W19</f>
        <v>757947.93176140427</v>
      </c>
      <c r="X19" s="128">
        <f>'[2]Yearly LC Ethylene'!X19</f>
        <v>767178.96830266819</v>
      </c>
      <c r="Y19" s="128">
        <f>'[2]Yearly LC Ethylene'!Y19</f>
        <v>770526.28101087455</v>
      </c>
      <c r="Z19" s="128">
        <f>'[2]Yearly LC Ethylene'!Z19</f>
        <v>773748.09020223829</v>
      </c>
      <c r="AA19" s="128">
        <f>'[2]Yearly LC Ethylene'!AA19</f>
        <v>776840.46937181405</v>
      </c>
      <c r="AB19" s="128">
        <f>'[2]Yearly LC Ethylene'!AB19</f>
        <v>779799.44434125279</v>
      </c>
      <c r="AC19" s="128">
        <f>'[2]Yearly LC Ethylene'!AC19</f>
        <v>782620.99407960451</v>
      </c>
      <c r="AD19" s="128">
        <f>'[2]Yearly LC Ethylene'!AD19</f>
        <v>785301.05159591883</v>
      </c>
      <c r="AE19" s="128">
        <f>'[2]Yearly LC Ethylene'!AE19</f>
        <v>787835.50490649475</v>
      </c>
      <c r="AF19" s="128">
        <f>'[2]Yearly LC Ethylene'!AF19</f>
        <v>790220.19807971851</v>
      </c>
      <c r="AG19" s="128">
        <f>'[2]Yearly LC Ethylene'!AG19</f>
        <v>792450.93236152176</v>
      </c>
      <c r="AH19" s="128">
        <f>'[2]Yearly LC Ethylene'!AH19</f>
        <v>794523.46738458506</v>
      </c>
      <c r="AI19" s="128"/>
      <c r="AJ19" s="128">
        <f>'[3]Yearly LC Ethylene'!D19</f>
        <v>93277.946794923075</v>
      </c>
      <c r="AK19" s="128">
        <f>'[3]Yearly LC Ethylene'!E19</f>
        <v>94702.312031971771</v>
      </c>
      <c r="AL19" s="128">
        <f>'[3]Yearly LC Ethylene'!F19</f>
        <v>96147.962681582503</v>
      </c>
      <c r="AM19" s="128">
        <f>'[3]Yearly LC Ethylene'!G19</f>
        <v>97615.208669608532</v>
      </c>
      <c r="AN19" s="128">
        <f>'[3]Yearly LC Ethylene'!H19</f>
        <v>99104.364288914003</v>
      </c>
      <c r="AO19" s="128">
        <f>'[3]Yearly LC Ethylene'!I19</f>
        <v>100615.7482582558</v>
      </c>
      <c r="AP19" s="128">
        <f>'[3]Yearly LC Ethylene'!J19</f>
        <v>102149.68378190979</v>
      </c>
      <c r="AQ19" s="128">
        <f>'[3]Yearly LC Ethylene'!K19</f>
        <v>103706.49861004997</v>
      </c>
      <c r="AR19" s="128">
        <f>'[3]Yearly LC Ethylene'!L19</f>
        <v>105286.52509988923</v>
      </c>
      <c r="AS19" s="128">
        <f>'[3]Yearly LC Ethylene'!M19</f>
        <v>106890.10027758991</v>
      </c>
      <c r="AT19" s="128">
        <f>'[3]Yearly LC Ethylene'!N19</f>
        <v>108517.56590095328</v>
      </c>
      <c r="AU19" s="128">
        <f>'[3]Yearly LC Ethylene'!O19</f>
        <v>109890.83802144183</v>
      </c>
      <c r="AV19" s="128">
        <f>'[3]Yearly LC Ethylene'!P19</f>
        <v>111275.77460361992</v>
      </c>
      <c r="AW19" s="128">
        <f>'[3]Yearly LC Ethylene'!Q19</f>
        <v>112672.3565137696</v>
      </c>
      <c r="AX19" s="128">
        <f>'[3]Yearly LC Ethylene'!R19</f>
        <v>114080.56101495157</v>
      </c>
      <c r="AY19" s="128">
        <f>'[3]Yearly LC Ethylene'!S19</f>
        <v>115500.36166969701</v>
      </c>
      <c r="AZ19" s="128">
        <f>'[3]Yearly LC Ethylene'!T19</f>
        <v>116931.72824098013</v>
      </c>
      <c r="BA19" s="128">
        <f>'[3]Yearly LC Ethylene'!U19</f>
        <v>118374.62659145404</v>
      </c>
      <c r="BB19" s="128">
        <f>'[3]Yearly LC Ethylene'!V19</f>
        <v>119829.01858093293</v>
      </c>
      <c r="BC19" s="128">
        <f>'[3]Yearly LC Ethylene'!W19</f>
        <v>121294.86196210339</v>
      </c>
      <c r="BD19" s="128">
        <f>'[3]Yearly LC Ethylene'!X19</f>
        <v>122772.11027444816</v>
      </c>
      <c r="BE19" s="128">
        <f>'[3]Yearly LC Ethylene'!Y19</f>
        <v>123307.78273408843</v>
      </c>
      <c r="BF19" s="128">
        <f>'[3]Yearly LC Ethylene'!Z19</f>
        <v>123823.37079068032</v>
      </c>
      <c r="BG19" s="128">
        <f>'[3]Yearly LC Ethylene'!AA19</f>
        <v>124318.24608328319</v>
      </c>
      <c r="BH19" s="128">
        <f>'[3]Yearly LC Ethylene'!AB19</f>
        <v>124791.77262175309</v>
      </c>
      <c r="BI19" s="128">
        <f>'[3]Yearly LC Ethylene'!AC19</f>
        <v>125243.30691809618</v>
      </c>
      <c r="BJ19" s="128">
        <f>'[3]Yearly LC Ethylene'!AD19</f>
        <v>125672.19812931222</v>
      </c>
      <c r="BK19" s="128">
        <f>'[3]Yearly LC Ethylene'!AE19</f>
        <v>126077.78821218412</v>
      </c>
      <c r="BL19" s="128">
        <f>'[3]Yearly LC Ethylene'!AF19</f>
        <v>126459.41209048402</v>
      </c>
      <c r="BM19" s="128">
        <f>'[3]Yearly LC Ethylene'!AG19</f>
        <v>126816.39783508083</v>
      </c>
      <c r="BN19" s="128">
        <f>'[3]Yearly LC Ethylene'!AH19</f>
        <v>127148.06685745006</v>
      </c>
      <c r="BO19" s="128"/>
      <c r="BP19" s="128">
        <f t="shared" si="10"/>
        <v>676153.64085565985</v>
      </c>
      <c r="BQ19" s="128">
        <f t="shared" si="10"/>
        <v>686478.58661219676</v>
      </c>
      <c r="BR19" s="128">
        <f t="shared" si="10"/>
        <v>696957.82617231156</v>
      </c>
      <c r="BS19" s="128">
        <f t="shared" si="10"/>
        <v>707593.6061280584</v>
      </c>
      <c r="BT19" s="128">
        <f t="shared" si="10"/>
        <v>718388.20472710114</v>
      </c>
      <c r="BU19" s="128">
        <f t="shared" si="10"/>
        <v>729343.932299537</v>
      </c>
      <c r="BV19" s="128">
        <f t="shared" si="10"/>
        <v>740463.13169011474</v>
      </c>
      <c r="BW19" s="128">
        <f t="shared" si="10"/>
        <v>751748.17869591317</v>
      </c>
      <c r="BX19" s="128">
        <f t="shared" si="10"/>
        <v>763201.48250953609</v>
      </c>
      <c r="BY19" s="128">
        <f t="shared" si="10"/>
        <v>774825.48616789153</v>
      </c>
      <c r="BZ19" s="128">
        <f t="shared" si="10"/>
        <v>786622.6670066152</v>
      </c>
      <c r="CA19" s="128">
        <f t="shared" si="10"/>
        <v>796577.24872779485</v>
      </c>
      <c r="CB19" s="128">
        <f t="shared" si="10"/>
        <v>806616.383856409</v>
      </c>
      <c r="CC19" s="128">
        <f t="shared" si="10"/>
        <v>816739.93369586847</v>
      </c>
      <c r="CD19" s="128">
        <f t="shared" si="10"/>
        <v>826947.73343053565</v>
      </c>
      <c r="CE19" s="128">
        <f t="shared" si="10"/>
        <v>837239.59142035607</v>
      </c>
      <c r="CF19" s="128">
        <f t="shared" si="11"/>
        <v>847615.2884830283</v>
      </c>
      <c r="CG19" s="128">
        <f t="shared" si="11"/>
        <v>858074.57716358325</v>
      </c>
      <c r="CH19" s="128">
        <f t="shared" si="11"/>
        <v>868617.18099125451</v>
      </c>
      <c r="CI19" s="128">
        <f t="shared" si="11"/>
        <v>879242.79372350767</v>
      </c>
      <c r="CJ19" s="128">
        <f t="shared" si="11"/>
        <v>889951.07857711636</v>
      </c>
      <c r="CK19" s="128">
        <f t="shared" si="11"/>
        <v>893834.06374496291</v>
      </c>
      <c r="CL19" s="128">
        <f t="shared" si="11"/>
        <v>897571.46099291858</v>
      </c>
      <c r="CM19" s="128">
        <f t="shared" si="11"/>
        <v>901158.71545509726</v>
      </c>
      <c r="CN19" s="128">
        <f t="shared" si="11"/>
        <v>904591.21696300583</v>
      </c>
      <c r="CO19" s="128">
        <f t="shared" si="11"/>
        <v>907864.30099770066</v>
      </c>
      <c r="CP19" s="128">
        <f t="shared" si="11"/>
        <v>910973.24972523109</v>
      </c>
      <c r="CQ19" s="128">
        <f t="shared" si="11"/>
        <v>913913.29311867885</v>
      </c>
      <c r="CR19" s="128">
        <f t="shared" si="11"/>
        <v>916679.61017020256</v>
      </c>
      <c r="CS19" s="128">
        <f t="shared" si="11"/>
        <v>919267.33019660262</v>
      </c>
      <c r="CT19" s="128">
        <f t="shared" si="11"/>
        <v>921671.53424203512</v>
      </c>
      <c r="CY19" s="14"/>
      <c r="CZ19" s="14"/>
      <c r="DA19" s="14"/>
      <c r="DB19" s="14"/>
      <c r="DC19" s="14"/>
      <c r="DD19" s="14"/>
      <c r="DE19" s="14"/>
      <c r="DF19" s="14"/>
    </row>
    <row r="20" spans="1:111" s="13" customFormat="1">
      <c r="A20" s="380" t="s">
        <v>115</v>
      </c>
      <c r="B20" s="6" t="s">
        <v>116</v>
      </c>
      <c r="C20" s="7" t="s">
        <v>197</v>
      </c>
      <c r="D20" s="125">
        <f>'[2]Yearly LC Ethylene'!D20</f>
        <v>36825.842975206615</v>
      </c>
      <c r="E20" s="125">
        <f>'[2]Yearly LC Ethylene'!E20</f>
        <v>37388.177936054548</v>
      </c>
      <c r="F20" s="125">
        <f>'[2]Yearly LC Ethylene'!F20</f>
        <v>37958.916311510162</v>
      </c>
      <c r="G20" s="125">
        <f>'[2]Yearly LC Ethylene'!G20</f>
        <v>38538.180459335395</v>
      </c>
      <c r="H20" s="125">
        <f>'[2]Yearly LC Ethylene'!H20</f>
        <v>39126.094461374458</v>
      </c>
      <c r="I20" s="125">
        <f>'[2]Yearly LC Ethylene'!I20</f>
        <v>39722.784146800252</v>
      </c>
      <c r="J20" s="125">
        <f>'[2]Yearly LC Ethylene'!J20</f>
        <v>40328.377115654555</v>
      </c>
      <c r="K20" s="125">
        <f>'[2]Yearly LC Ethylene'!K20</f>
        <v>40943.002762685683</v>
      </c>
      <c r="L20" s="125">
        <f>'[2]Yearly LC Ethylene'!L20</f>
        <v>41566.792301486443</v>
      </c>
      <c r="M20" s="125">
        <f>'[2]Yearly LC Ethylene'!M20</f>
        <v>42199.878788936432</v>
      </c>
      <c r="N20" s="125">
        <f>'[2]Yearly LC Ethylene'!N20</f>
        <v>42842.397149951503</v>
      </c>
      <c r="O20" s="125">
        <f>'[2]Yearly LC Ethylene'!O20</f>
        <v>43384.560707459103</v>
      </c>
      <c r="P20" s="125">
        <f>'[2]Yearly LC Ethylene'!P20</f>
        <v>43931.329358124618</v>
      </c>
      <c r="Q20" s="125">
        <f>'[2]Yearly LC Ethylene'!Q20</f>
        <v>44482.69554801577</v>
      </c>
      <c r="R20" s="125">
        <f>'[2]Yearly LC Ethylene'!R20</f>
        <v>45038.650300659712</v>
      </c>
      <c r="S20" s="125">
        <f>'[2]Yearly LC Ethylene'!S20</f>
        <v>45599.183178626066</v>
      </c>
      <c r="T20" s="125">
        <f>'[2]Yearly LC Ethylene'!T20</f>
        <v>46164.282244431204</v>
      </c>
      <c r="U20" s="125">
        <f>'[2]Yearly LC Ethylene'!U20</f>
        <v>46733.934020756846</v>
      </c>
      <c r="V20" s="125">
        <f>'[2]Yearly LC Ethylene'!V20</f>
        <v>47308.123449976396</v>
      </c>
      <c r="W20" s="125">
        <f>'[2]Yearly LC Ethylene'!W20</f>
        <v>47886.833852982039</v>
      </c>
      <c r="X20" s="125">
        <f>'[2]Yearly LC Ethylene'!X20</f>
        <v>48470.046887306227</v>
      </c>
      <c r="Y20" s="125">
        <f>'[2]Yearly LC Ethylene'!Y20</f>
        <v>48681.528706564379</v>
      </c>
      <c r="Z20" s="125">
        <f>'[2]Yearly LC Ethylene'!Z20</f>
        <v>48885.081266031499</v>
      </c>
      <c r="AA20" s="125">
        <f>'[2]Yearly LC Ethylene'!AA20</f>
        <v>49080.456490764635</v>
      </c>
      <c r="AB20" s="125">
        <f>'[2]Yearly LC Ethylene'!AB20</f>
        <v>49267.403293835072</v>
      </c>
      <c r="AC20" s="125">
        <f>'[2]Yearly LC Ethylene'!AC20</f>
        <v>49445.667628186347</v>
      </c>
      <c r="AD20" s="125">
        <f>'[2]Yearly LC Ethylene'!AD20</f>
        <v>49614.992543028362</v>
      </c>
      <c r="AE20" s="125">
        <f>'[2]Yearly LC Ethylene'!AE20</f>
        <v>49775.118244947807</v>
      </c>
      <c r="AF20" s="125">
        <f>'[2]Yearly LC Ethylene'!AF20</f>
        <v>49925.782163920616</v>
      </c>
      <c r="AG20" s="125">
        <f>'[2]Yearly LC Ethylene'!AG20</f>
        <v>50066.7190244179</v>
      </c>
      <c r="AH20" s="125">
        <f>'[2]Yearly LC Ethylene'!AH20</f>
        <v>50197.660921802963</v>
      </c>
      <c r="AI20" s="125"/>
      <c r="AJ20" s="125">
        <f>'[3]Yearly LC Ethylene'!D20</f>
        <v>7235.252082164473</v>
      </c>
      <c r="AK20" s="125">
        <f>'[3]Yearly LC Ethylene'!E20</f>
        <v>7345.7352338763867</v>
      </c>
      <c r="AL20" s="125">
        <f>'[3]Yearly LC Ethylene'!F20</f>
        <v>7457.8694224180208</v>
      </c>
      <c r="AM20" s="125">
        <f>'[3]Yearly LC Ethylene'!G20</f>
        <v>7571.6786876803926</v>
      </c>
      <c r="AN20" s="125">
        <f>'[3]Yearly LC Ethylene'!H20</f>
        <v>7687.1874082886525</v>
      </c>
      <c r="AO20" s="125">
        <f>'[3]Yearly LC Ethylene'!I20</f>
        <v>7804.4203061693488</v>
      </c>
      <c r="AP20" s="125">
        <f>'[3]Yearly LC Ethylene'!J20</f>
        <v>7923.4024511754351</v>
      </c>
      <c r="AQ20" s="125">
        <f>'[3]Yearly LC Ethylene'!K20</f>
        <v>8044.1592657696738</v>
      </c>
      <c r="AR20" s="125">
        <f>'[3]Yearly LC Ethylene'!L20</f>
        <v>8166.7165297671136</v>
      </c>
      <c r="AS20" s="125">
        <f>'[3]Yearly LC Ethylene'!M20</f>
        <v>8291.1003851372825</v>
      </c>
      <c r="AT20" s="125">
        <f>'[3]Yearly LC Ethylene'!N20</f>
        <v>8417.3373408667994</v>
      </c>
      <c r="AU20" s="125">
        <f>'[3]Yearly LC Ethylene'!O20</f>
        <v>8523.8573738493869</v>
      </c>
      <c r="AV20" s="125">
        <f>'[3]Yearly LC Ethylene'!P20</f>
        <v>8631.2821793277944</v>
      </c>
      <c r="AW20" s="125">
        <f>'[3]Yearly LC Ethylene'!Q20</f>
        <v>8739.6102731648007</v>
      </c>
      <c r="AX20" s="125">
        <f>'[3]Yearly LC Ethylene'!R20</f>
        <v>8848.8398917335999</v>
      </c>
      <c r="AY20" s="125">
        <f>'[3]Yearly LC Ethylene'!S20</f>
        <v>8958.968984369938</v>
      </c>
      <c r="AZ20" s="125">
        <f>'[3]Yearly LC Ethylene'!T20</f>
        <v>9069.995205690886</v>
      </c>
      <c r="BA20" s="125">
        <f>'[3]Yearly LC Ethylene'!U20</f>
        <v>9181.9159077789191</v>
      </c>
      <c r="BB20" s="125">
        <f>'[3]Yearly LC Ethylene'!V20</f>
        <v>9294.7281322299532</v>
      </c>
      <c r="BC20" s="125">
        <f>'[3]Yearly LC Ethylene'!W20</f>
        <v>9408.4286020640284</v>
      </c>
      <c r="BD20" s="125">
        <f>'[3]Yearly LC Ethylene'!X20</f>
        <v>9523.0137134973356</v>
      </c>
      <c r="BE20" s="125">
        <f>'[3]Yearly LC Ethylene'!Y20</f>
        <v>9564.5639985555117</v>
      </c>
      <c r="BF20" s="125">
        <f>'[3]Yearly LC Ethylene'!Z20</f>
        <v>9604.5564049942732</v>
      </c>
      <c r="BG20" s="125">
        <f>'[3]Yearly LC Ethylene'!AA20</f>
        <v>9642.9421929993259</v>
      </c>
      <c r="BH20" s="125">
        <f>'[3]Yearly LC Ethylene'!AB20</f>
        <v>9679.6720309851153</v>
      </c>
      <c r="BI20" s="125">
        <f>'[3]Yearly LC Ethylene'!AC20</f>
        <v>9714.6960057834403</v>
      </c>
      <c r="BJ20" s="125">
        <f>'[3]Yearly LC Ethylene'!AD20</f>
        <v>9747.9636337233587</v>
      </c>
      <c r="BK20" s="125">
        <f>'[3]Yearly LC Ethylene'!AE20</f>
        <v>9779.4238726376643</v>
      </c>
      <c r="BL20" s="125">
        <f>'[3]Yearly LC Ethylene'!AF20</f>
        <v>9809.0251348325073</v>
      </c>
      <c r="BM20" s="125">
        <f>'[3]Yearly LC Ethylene'!AG20</f>
        <v>9836.7153010577094</v>
      </c>
      <c r="BN20" s="125">
        <f>'[3]Yearly LC Ethylene'!AH20</f>
        <v>9862.4417355166752</v>
      </c>
      <c r="BO20" s="125"/>
      <c r="BP20" s="125">
        <f t="shared" si="10"/>
        <v>44061.095057371087</v>
      </c>
      <c r="BQ20" s="125">
        <f t="shared" si="10"/>
        <v>44733.913169930936</v>
      </c>
      <c r="BR20" s="125">
        <f t="shared" si="10"/>
        <v>45416.785733928184</v>
      </c>
      <c r="BS20" s="125">
        <f t="shared" si="10"/>
        <v>46109.859147015784</v>
      </c>
      <c r="BT20" s="125">
        <f t="shared" si="10"/>
        <v>46813.281869663107</v>
      </c>
      <c r="BU20" s="125">
        <f t="shared" si="10"/>
        <v>47527.2044529696</v>
      </c>
      <c r="BV20" s="125">
        <f t="shared" si="10"/>
        <v>48251.779566829988</v>
      </c>
      <c r="BW20" s="125">
        <f t="shared" si="10"/>
        <v>48987.162028455357</v>
      </c>
      <c r="BX20" s="125">
        <f t="shared" si="10"/>
        <v>49733.508831253559</v>
      </c>
      <c r="BY20" s="125">
        <f t="shared" si="10"/>
        <v>50490.979174073713</v>
      </c>
      <c r="BZ20" s="125">
        <f t="shared" si="10"/>
        <v>51259.7344908183</v>
      </c>
      <c r="CA20" s="125">
        <f t="shared" si="10"/>
        <v>51908.418081308489</v>
      </c>
      <c r="CB20" s="125">
        <f t="shared" si="10"/>
        <v>52562.611537452409</v>
      </c>
      <c r="CC20" s="125">
        <f t="shared" si="10"/>
        <v>53222.305821180569</v>
      </c>
      <c r="CD20" s="125">
        <f t="shared" si="10"/>
        <v>53887.490192393314</v>
      </c>
      <c r="CE20" s="125">
        <f t="shared" si="10"/>
        <v>54558.152162996004</v>
      </c>
      <c r="CF20" s="125">
        <f t="shared" si="11"/>
        <v>55234.277450122092</v>
      </c>
      <c r="CG20" s="125">
        <f t="shared" si="11"/>
        <v>55915.849928535768</v>
      </c>
      <c r="CH20" s="125">
        <f t="shared" si="11"/>
        <v>56602.851582206349</v>
      </c>
      <c r="CI20" s="125">
        <f t="shared" si="11"/>
        <v>57295.262455046068</v>
      </c>
      <c r="CJ20" s="125">
        <f t="shared" si="11"/>
        <v>57993.060600803561</v>
      </c>
      <c r="CK20" s="125">
        <f t="shared" si="11"/>
        <v>58246.092705119889</v>
      </c>
      <c r="CL20" s="125">
        <f t="shared" si="11"/>
        <v>58489.637671025775</v>
      </c>
      <c r="CM20" s="125">
        <f t="shared" si="11"/>
        <v>58723.39868376396</v>
      </c>
      <c r="CN20" s="125">
        <f t="shared" si="11"/>
        <v>58947.075324820187</v>
      </c>
      <c r="CO20" s="125">
        <f t="shared" si="11"/>
        <v>59160.363633969784</v>
      </c>
      <c r="CP20" s="125">
        <f t="shared" si="11"/>
        <v>59362.956176751723</v>
      </c>
      <c r="CQ20" s="125">
        <f t="shared" si="11"/>
        <v>59554.542117585472</v>
      </c>
      <c r="CR20" s="125">
        <f t="shared" si="11"/>
        <v>59734.80729875312</v>
      </c>
      <c r="CS20" s="125">
        <f t="shared" si="11"/>
        <v>59903.43432547561</v>
      </c>
      <c r="CT20" s="125">
        <f t="shared" si="11"/>
        <v>60060.102657319636</v>
      </c>
      <c r="CY20" s="75" t="s">
        <v>34</v>
      </c>
      <c r="CZ20" s="79">
        <f>CZ11</f>
        <v>6390430.3137464328</v>
      </c>
      <c r="DA20" s="74"/>
      <c r="DB20" s="79" t="s">
        <v>35</v>
      </c>
      <c r="DC20" s="74"/>
      <c r="DD20" s="74" t="s">
        <v>35</v>
      </c>
      <c r="DE20" s="74"/>
      <c r="DF20" s="77" t="s">
        <v>35</v>
      </c>
    </row>
    <row r="21" spans="1:111">
      <c r="A21" s="381"/>
      <c r="B21" s="1" t="s">
        <v>117</v>
      </c>
      <c r="C21" s="5" t="s">
        <v>197</v>
      </c>
      <c r="D21" s="126">
        <f>'[2]Yearly LC Ethylene'!D21</f>
        <v>0</v>
      </c>
      <c r="E21" s="126">
        <f>'[2]Yearly LC Ethylene'!E21</f>
        <v>0</v>
      </c>
      <c r="F21" s="126">
        <f>'[2]Yearly LC Ethylene'!F21</f>
        <v>0</v>
      </c>
      <c r="G21" s="126">
        <f>'[2]Yearly LC Ethylene'!G21</f>
        <v>0</v>
      </c>
      <c r="H21" s="126">
        <f>'[2]Yearly LC Ethylene'!H21</f>
        <v>0</v>
      </c>
      <c r="I21" s="126">
        <f>'[2]Yearly LC Ethylene'!I21</f>
        <v>0</v>
      </c>
      <c r="J21" s="126">
        <f>'[2]Yearly LC Ethylene'!J21</f>
        <v>0</v>
      </c>
      <c r="K21" s="126">
        <f>'[2]Yearly LC Ethylene'!K21</f>
        <v>0</v>
      </c>
      <c r="L21" s="126">
        <f>'[2]Yearly LC Ethylene'!L21</f>
        <v>0</v>
      </c>
      <c r="M21" s="126">
        <f>'[2]Yearly LC Ethylene'!M21</f>
        <v>0</v>
      </c>
      <c r="N21" s="126">
        <f>'[2]Yearly LC Ethylene'!N21</f>
        <v>0</v>
      </c>
      <c r="O21" s="126">
        <f>'[2]Yearly LC Ethylene'!O21</f>
        <v>0</v>
      </c>
      <c r="P21" s="126">
        <f>'[2]Yearly LC Ethylene'!P21</f>
        <v>0</v>
      </c>
      <c r="Q21" s="126">
        <f>'[2]Yearly LC Ethylene'!Q21</f>
        <v>0</v>
      </c>
      <c r="R21" s="126">
        <f>'[2]Yearly LC Ethylene'!R21</f>
        <v>0</v>
      </c>
      <c r="S21" s="126">
        <f>'[2]Yearly LC Ethylene'!S21</f>
        <v>0</v>
      </c>
      <c r="T21" s="126">
        <f>'[2]Yearly LC Ethylene'!T21</f>
        <v>0</v>
      </c>
      <c r="U21" s="126">
        <f>'[2]Yearly LC Ethylene'!U21</f>
        <v>0</v>
      </c>
      <c r="V21" s="126">
        <f>'[2]Yearly LC Ethylene'!V21</f>
        <v>0</v>
      </c>
      <c r="W21" s="126">
        <f>'[2]Yearly LC Ethylene'!W21</f>
        <v>0</v>
      </c>
      <c r="X21" s="126">
        <f>'[2]Yearly LC Ethylene'!X21</f>
        <v>0</v>
      </c>
      <c r="Y21" s="126">
        <f>'[2]Yearly LC Ethylene'!Y21</f>
        <v>0</v>
      </c>
      <c r="Z21" s="126">
        <f>'[2]Yearly LC Ethylene'!Z21</f>
        <v>0</v>
      </c>
      <c r="AA21" s="126">
        <f>'[2]Yearly LC Ethylene'!AA21</f>
        <v>0</v>
      </c>
      <c r="AB21" s="126">
        <f>'[2]Yearly LC Ethylene'!AB21</f>
        <v>0</v>
      </c>
      <c r="AC21" s="126">
        <f>'[2]Yearly LC Ethylene'!AC21</f>
        <v>0</v>
      </c>
      <c r="AD21" s="126">
        <f>'[2]Yearly LC Ethylene'!AD21</f>
        <v>0</v>
      </c>
      <c r="AE21" s="126">
        <f>'[2]Yearly LC Ethylene'!AE21</f>
        <v>0</v>
      </c>
      <c r="AF21" s="126">
        <f>'[2]Yearly LC Ethylene'!AF21</f>
        <v>0</v>
      </c>
      <c r="AG21" s="126">
        <f>'[2]Yearly LC Ethylene'!AG21</f>
        <v>0</v>
      </c>
      <c r="AH21" s="126">
        <f>'[2]Yearly LC Ethylene'!AH21</f>
        <v>0</v>
      </c>
      <c r="AI21" s="126"/>
      <c r="AJ21" s="126">
        <f>'[3]Yearly LC Ethylene'!D21</f>
        <v>0</v>
      </c>
      <c r="AK21" s="126">
        <f>'[3]Yearly LC Ethylene'!E21</f>
        <v>0</v>
      </c>
      <c r="AL21" s="126">
        <f>'[3]Yearly LC Ethylene'!F21</f>
        <v>0</v>
      </c>
      <c r="AM21" s="126">
        <f>'[3]Yearly LC Ethylene'!G21</f>
        <v>0</v>
      </c>
      <c r="AN21" s="126">
        <f>'[3]Yearly LC Ethylene'!H21</f>
        <v>0</v>
      </c>
      <c r="AO21" s="126">
        <f>'[3]Yearly LC Ethylene'!I21</f>
        <v>0</v>
      </c>
      <c r="AP21" s="126">
        <f>'[3]Yearly LC Ethylene'!J21</f>
        <v>0</v>
      </c>
      <c r="AQ21" s="126">
        <f>'[3]Yearly LC Ethylene'!K21</f>
        <v>0</v>
      </c>
      <c r="AR21" s="126">
        <f>'[3]Yearly LC Ethylene'!L21</f>
        <v>0</v>
      </c>
      <c r="AS21" s="126">
        <f>'[3]Yearly LC Ethylene'!M21</f>
        <v>0</v>
      </c>
      <c r="AT21" s="126">
        <f>'[3]Yearly LC Ethylene'!N21</f>
        <v>0</v>
      </c>
      <c r="AU21" s="126">
        <f>'[3]Yearly LC Ethylene'!O21</f>
        <v>0</v>
      </c>
      <c r="AV21" s="126">
        <f>'[3]Yearly LC Ethylene'!P21</f>
        <v>0</v>
      </c>
      <c r="AW21" s="126">
        <f>'[3]Yearly LC Ethylene'!Q21</f>
        <v>0</v>
      </c>
      <c r="AX21" s="126">
        <f>'[3]Yearly LC Ethylene'!R21</f>
        <v>0</v>
      </c>
      <c r="AY21" s="126">
        <f>'[3]Yearly LC Ethylene'!S21</f>
        <v>0</v>
      </c>
      <c r="AZ21" s="126">
        <f>'[3]Yearly LC Ethylene'!T21</f>
        <v>0</v>
      </c>
      <c r="BA21" s="126">
        <f>'[3]Yearly LC Ethylene'!U21</f>
        <v>0</v>
      </c>
      <c r="BB21" s="126">
        <f>'[3]Yearly LC Ethylene'!V21</f>
        <v>0</v>
      </c>
      <c r="BC21" s="126">
        <f>'[3]Yearly LC Ethylene'!W21</f>
        <v>0</v>
      </c>
      <c r="BD21" s="126">
        <f>'[3]Yearly LC Ethylene'!X21</f>
        <v>0</v>
      </c>
      <c r="BE21" s="126">
        <f>'[3]Yearly LC Ethylene'!Y21</f>
        <v>0</v>
      </c>
      <c r="BF21" s="126">
        <f>'[3]Yearly LC Ethylene'!Z21</f>
        <v>0</v>
      </c>
      <c r="BG21" s="126">
        <f>'[3]Yearly LC Ethylene'!AA21</f>
        <v>0</v>
      </c>
      <c r="BH21" s="126">
        <f>'[3]Yearly LC Ethylene'!AB21</f>
        <v>0</v>
      </c>
      <c r="BI21" s="126">
        <f>'[3]Yearly LC Ethylene'!AC21</f>
        <v>0</v>
      </c>
      <c r="BJ21" s="126">
        <f>'[3]Yearly LC Ethylene'!AD21</f>
        <v>0</v>
      </c>
      <c r="BK21" s="126">
        <f>'[3]Yearly LC Ethylene'!AE21</f>
        <v>0</v>
      </c>
      <c r="BL21" s="126">
        <f>'[3]Yearly LC Ethylene'!AF21</f>
        <v>0</v>
      </c>
      <c r="BM21" s="126">
        <f>'[3]Yearly LC Ethylene'!AG21</f>
        <v>0</v>
      </c>
      <c r="BN21" s="126">
        <f>'[3]Yearly LC Ethylene'!AH21</f>
        <v>0</v>
      </c>
      <c r="BO21" s="126"/>
      <c r="BP21" s="126">
        <f t="shared" si="10"/>
        <v>0</v>
      </c>
      <c r="BQ21" s="126">
        <f t="shared" si="10"/>
        <v>0</v>
      </c>
      <c r="BR21" s="126">
        <f t="shared" si="10"/>
        <v>0</v>
      </c>
      <c r="BS21" s="126">
        <f t="shared" si="10"/>
        <v>0</v>
      </c>
      <c r="BT21" s="126">
        <f t="shared" si="10"/>
        <v>0</v>
      </c>
      <c r="BU21" s="126">
        <f t="shared" si="10"/>
        <v>0</v>
      </c>
      <c r="BV21" s="126">
        <f t="shared" si="10"/>
        <v>0</v>
      </c>
      <c r="BW21" s="126">
        <f t="shared" si="10"/>
        <v>0</v>
      </c>
      <c r="BX21" s="126">
        <f t="shared" si="10"/>
        <v>0</v>
      </c>
      <c r="BY21" s="126">
        <f t="shared" si="10"/>
        <v>0</v>
      </c>
      <c r="BZ21" s="126">
        <f t="shared" si="10"/>
        <v>0</v>
      </c>
      <c r="CA21" s="126">
        <f t="shared" si="10"/>
        <v>0</v>
      </c>
      <c r="CB21" s="126">
        <f t="shared" si="10"/>
        <v>0</v>
      </c>
      <c r="CC21" s="126">
        <f t="shared" si="10"/>
        <v>0</v>
      </c>
      <c r="CD21" s="126">
        <f t="shared" si="10"/>
        <v>0</v>
      </c>
      <c r="CE21" s="126">
        <f t="shared" si="10"/>
        <v>0</v>
      </c>
      <c r="CF21" s="126">
        <f t="shared" si="11"/>
        <v>0</v>
      </c>
      <c r="CG21" s="126">
        <f t="shared" si="11"/>
        <v>0</v>
      </c>
      <c r="CH21" s="126">
        <f t="shared" si="11"/>
        <v>0</v>
      </c>
      <c r="CI21" s="126">
        <f t="shared" si="11"/>
        <v>0</v>
      </c>
      <c r="CJ21" s="126">
        <f t="shared" si="11"/>
        <v>0</v>
      </c>
      <c r="CK21" s="126">
        <f t="shared" si="11"/>
        <v>0</v>
      </c>
      <c r="CL21" s="126">
        <f t="shared" si="11"/>
        <v>0</v>
      </c>
      <c r="CM21" s="126">
        <f t="shared" si="11"/>
        <v>0</v>
      </c>
      <c r="CN21" s="126">
        <f t="shared" si="11"/>
        <v>0</v>
      </c>
      <c r="CO21" s="126">
        <f t="shared" si="11"/>
        <v>0</v>
      </c>
      <c r="CP21" s="126">
        <f t="shared" si="11"/>
        <v>0</v>
      </c>
      <c r="CQ21" s="126">
        <f t="shared" si="11"/>
        <v>0</v>
      </c>
      <c r="CR21" s="126">
        <f t="shared" si="11"/>
        <v>0</v>
      </c>
      <c r="CS21" s="126">
        <f t="shared" si="11"/>
        <v>0</v>
      </c>
      <c r="CT21" s="126">
        <f t="shared" si="11"/>
        <v>0</v>
      </c>
      <c r="CY21" s="75" t="s">
        <v>38</v>
      </c>
      <c r="CZ21" s="74"/>
      <c r="DA21" s="74"/>
      <c r="DB21" s="74"/>
      <c r="DC21" s="74"/>
      <c r="DD21" s="79"/>
      <c r="DE21" s="84">
        <f>SUM(DD12:DF15)</f>
        <v>2282141.2658599084</v>
      </c>
      <c r="DF21" s="74"/>
    </row>
    <row r="22" spans="1:111">
      <c r="A22" s="381"/>
      <c r="B22" s="1" t="s">
        <v>118</v>
      </c>
      <c r="C22" s="5" t="s">
        <v>197</v>
      </c>
      <c r="D22" s="126">
        <f>'[2]Yearly LC Ethylene'!D22</f>
        <v>23746.467073344633</v>
      </c>
      <c r="E22" s="126">
        <f>'[2]Yearly LC Ethylene'!E22</f>
        <v>24109.078423231618</v>
      </c>
      <c r="F22" s="126">
        <f>'[2]Yearly LC Ethylene'!F22</f>
        <v>24477.108560365905</v>
      </c>
      <c r="G22" s="126">
        <f>'[2]Yearly LC Ethylene'!G22</f>
        <v>24850.636384898313</v>
      </c>
      <c r="H22" s="126">
        <f>'[2]Yearly LC Ethylene'!H22</f>
        <v>25229.741908722386</v>
      </c>
      <c r="I22" s="126">
        <f>'[2]Yearly LC Ethylene'!I22</f>
        <v>25614.506270464426</v>
      </c>
      <c r="J22" s="126">
        <f>'[2]Yearly LC Ethylene'!J22</f>
        <v>26005.011750662936</v>
      </c>
      <c r="K22" s="126">
        <f>'[2]Yearly LC Ethylene'!K22</f>
        <v>26401.341787139871</v>
      </c>
      <c r="L22" s="126">
        <f>'[2]Yearly LC Ethylene'!L22</f>
        <v>26803.580990565632</v>
      </c>
      <c r="M22" s="126">
        <f>'[2]Yearly LC Ethylene'!M22</f>
        <v>27211.815160220132</v>
      </c>
      <c r="N22" s="126">
        <f>'[2]Yearly LC Ethylene'!N22</f>
        <v>27626.131299952114</v>
      </c>
      <c r="O22" s="126">
        <f>'[2]Yearly LC Ethylene'!O22</f>
        <v>27975.735491644064</v>
      </c>
      <c r="P22" s="126">
        <f>'[2]Yearly LC Ethylene'!P22</f>
        <v>28328.309192903453</v>
      </c>
      <c r="Q22" s="126">
        <f>'[2]Yearly LC Ethylene'!Q22</f>
        <v>28683.847532716085</v>
      </c>
      <c r="R22" s="126">
        <f>'[2]Yearly LC Ethylene'!R22</f>
        <v>29042.344722768659</v>
      </c>
      <c r="S22" s="126">
        <f>'[2]Yearly LC Ethylene'!S22</f>
        <v>29403.794032676284</v>
      </c>
      <c r="T22" s="126">
        <f>'[2]Yearly LC Ethylene'!T22</f>
        <v>29768.187764772363</v>
      </c>
      <c r="U22" s="126">
        <f>'[2]Yearly LC Ethylene'!U22</f>
        <v>30135.517228456232</v>
      </c>
      <c r="V22" s="126">
        <f>'[2]Yearly LC Ethylene'!V22</f>
        <v>30505.772714094524</v>
      </c>
      <c r="W22" s="126">
        <f>'[2]Yearly LC Ethylene'!W22</f>
        <v>30878.943466471534</v>
      </c>
      <c r="X22" s="126">
        <f>'[2]Yearly LC Ethylene'!X22</f>
        <v>31255.017657784658</v>
      </c>
      <c r="Y22" s="126">
        <f>'[2]Yearly LC Ethylene'!Y22</f>
        <v>31391.387816670242</v>
      </c>
      <c r="Z22" s="126">
        <f>'[2]Yearly LC Ethylene'!Z22</f>
        <v>31522.64493831537</v>
      </c>
      <c r="AA22" s="126">
        <f>'[2]Yearly LC Ethylene'!AA22</f>
        <v>31648.629056158818</v>
      </c>
      <c r="AB22" s="126">
        <f>'[2]Yearly LC Ethylene'!AB22</f>
        <v>31769.178261415789</v>
      </c>
      <c r="AC22" s="126">
        <f>'[2]Yearly LC Ethylene'!AC22</f>
        <v>31884.128736517589</v>
      </c>
      <c r="AD22" s="126">
        <f>'[2]Yearly LC Ethylene'!AD22</f>
        <v>31993.314791476325</v>
      </c>
      <c r="AE22" s="126">
        <f>'[2]Yearly LC Ethylene'!AE22</f>
        <v>32096.568903290856</v>
      </c>
      <c r="AF22" s="126">
        <f>'[2]Yearly LC Ethylene'!AF22</f>
        <v>32193.721758513682</v>
      </c>
      <c r="AG22" s="126">
        <f>'[2]Yearly LC Ethylene'!AG22</f>
        <v>32284.602299102331</v>
      </c>
      <c r="AH22" s="126">
        <f>'[2]Yearly LC Ethylene'!AH22</f>
        <v>32369.037771682524</v>
      </c>
      <c r="AI22" s="126"/>
      <c r="AJ22" s="126">
        <f>'[3]Yearly LC Ethylene'!D22</f>
        <v>4665.5191424169407</v>
      </c>
      <c r="AK22" s="126">
        <f>'[3]Yearly LC Ethylene'!E22</f>
        <v>4736.7621693872306</v>
      </c>
      <c r="AL22" s="126">
        <f>'[3]Yearly LC Ethylene'!F22</f>
        <v>4809.0698370703003</v>
      </c>
      <c r="AM22" s="126">
        <f>'[3]Yearly LC Ethylene'!G22</f>
        <v>4882.4576471474238</v>
      </c>
      <c r="AN22" s="126">
        <f>'[3]Yearly LC Ethylene'!H22</f>
        <v>4956.9413197263484</v>
      </c>
      <c r="AO22" s="126">
        <f>'[3]Yearly LC Ethylene'!I22</f>
        <v>5032.5367962864102</v>
      </c>
      <c r="AP22" s="126">
        <f>'[3]Yearly LC Ethylene'!J22</f>
        <v>5109.260242660881</v>
      </c>
      <c r="AQ22" s="126">
        <f>'[3]Yearly LC Ethylene'!K22</f>
        <v>5187.1280520569799</v>
      </c>
      <c r="AR22" s="126">
        <f>'[3]Yearly LC Ethylene'!L22</f>
        <v>5266.156848113972</v>
      </c>
      <c r="AS22" s="126">
        <f>'[3]Yearly LC Ethylene'!M22</f>
        <v>5346.3634879997717</v>
      </c>
      <c r="AT22" s="126">
        <f>'[3]Yearly LC Ethylene'!N22</f>
        <v>5427.7650655465086</v>
      </c>
      <c r="AU22" s="126">
        <f>'[3]Yearly LC Ethylene'!O22</f>
        <v>5496.4525483442712</v>
      </c>
      <c r="AV22" s="126">
        <f>'[3]Yearly LC Ethylene'!P22</f>
        <v>5565.7234570338805</v>
      </c>
      <c r="AW22" s="126">
        <f>'[3]Yearly LC Ethylene'!Q22</f>
        <v>5635.5768345967663</v>
      </c>
      <c r="AX22" s="126">
        <f>'[3]Yearly LC Ethylene'!R22</f>
        <v>5706.0115437906416</v>
      </c>
      <c r="AY22" s="126">
        <f>'[3]Yearly LC Ethylene'!S22</f>
        <v>5777.026262282403</v>
      </c>
      <c r="AZ22" s="126">
        <f>'[3]Yearly LC Ethylene'!T22</f>
        <v>5848.619477695036</v>
      </c>
      <c r="BA22" s="126">
        <f>'[3]Yearly LC Ethylene'!U22</f>
        <v>5920.7894825676594</v>
      </c>
      <c r="BB22" s="126">
        <f>'[3]Yearly LC Ethylene'!V22</f>
        <v>5993.5343692278457</v>
      </c>
      <c r="BC22" s="126">
        <f>'[3]Yearly LC Ethylene'!W22</f>
        <v>6066.8520245753816</v>
      </c>
      <c r="BD22" s="126">
        <f>'[3]Yearly LC Ethylene'!X22</f>
        <v>6140.7401247766047</v>
      </c>
      <c r="BE22" s="126">
        <f>'[3]Yearly LC Ethylene'!Y22</f>
        <v>6167.5330613751321</v>
      </c>
      <c r="BF22" s="126">
        <f>'[3]Yearly LC Ethylene'!Z22</f>
        <v>6193.3214286182456</v>
      </c>
      <c r="BG22" s="126">
        <f>'[3]Yearly LC Ethylene'!AA22</f>
        <v>6218.0737975337415</v>
      </c>
      <c r="BH22" s="126">
        <f>'[3]Yearly LC Ethylene'!AB22</f>
        <v>6241.7583575566041</v>
      </c>
      <c r="BI22" s="126">
        <f>'[3]Yearly LC Ethylene'!AC22</f>
        <v>6264.3429230989614</v>
      </c>
      <c r="BJ22" s="126">
        <f>'[3]Yearly LC Ethylene'!AD22</f>
        <v>6285.79494069474</v>
      </c>
      <c r="BK22" s="126">
        <f>'[3]Yearly LC Ethylene'!AE22</f>
        <v>6306.0814967418373</v>
      </c>
      <c r="BL22" s="126">
        <f>'[3]Yearly LC Ethylene'!AF22</f>
        <v>6325.1693258653286</v>
      </c>
      <c r="BM22" s="126">
        <f>'[3]Yearly LC Ethylene'!AG22</f>
        <v>6343.0248199259777</v>
      </c>
      <c r="BN22" s="126">
        <f>'[3]Yearly LC Ethylene'!AH22</f>
        <v>6359.6140376990961</v>
      </c>
      <c r="BO22" s="126"/>
      <c r="BP22" s="126">
        <f t="shared" si="10"/>
        <v>28411.986215761572</v>
      </c>
      <c r="BQ22" s="126">
        <f t="shared" si="10"/>
        <v>28845.84059261885</v>
      </c>
      <c r="BR22" s="126">
        <f t="shared" si="10"/>
        <v>29286.178397436204</v>
      </c>
      <c r="BS22" s="126">
        <f t="shared" si="10"/>
        <v>29733.094032045738</v>
      </c>
      <c r="BT22" s="126">
        <f t="shared" si="10"/>
        <v>30186.683228448735</v>
      </c>
      <c r="BU22" s="126">
        <f t="shared" si="10"/>
        <v>30647.043066750837</v>
      </c>
      <c r="BV22" s="126">
        <f t="shared" si="10"/>
        <v>31114.271993323819</v>
      </c>
      <c r="BW22" s="126">
        <f t="shared" si="10"/>
        <v>31588.469839196849</v>
      </c>
      <c r="BX22" s="126">
        <f t="shared" si="10"/>
        <v>32069.737838679604</v>
      </c>
      <c r="BY22" s="126">
        <f t="shared" si="10"/>
        <v>32558.178648219902</v>
      </c>
      <c r="BZ22" s="126">
        <f t="shared" si="10"/>
        <v>33053.896365498622</v>
      </c>
      <c r="CA22" s="126">
        <f t="shared" si="10"/>
        <v>33472.188039988338</v>
      </c>
      <c r="CB22" s="126">
        <f t="shared" si="10"/>
        <v>33894.032649937333</v>
      </c>
      <c r="CC22" s="126">
        <f t="shared" si="10"/>
        <v>34319.424367312851</v>
      </c>
      <c r="CD22" s="126">
        <f t="shared" si="10"/>
        <v>34748.356266559298</v>
      </c>
      <c r="CE22" s="126">
        <f t="shared" si="10"/>
        <v>35180.820294958685</v>
      </c>
      <c r="CF22" s="126">
        <f t="shared" si="11"/>
        <v>35616.807242467403</v>
      </c>
      <c r="CG22" s="126">
        <f t="shared" si="11"/>
        <v>36056.306711023892</v>
      </c>
      <c r="CH22" s="126">
        <f t="shared" si="11"/>
        <v>36499.307083322368</v>
      </c>
      <c r="CI22" s="126">
        <f t="shared" si="11"/>
        <v>36945.795491046913</v>
      </c>
      <c r="CJ22" s="126">
        <f t="shared" si="11"/>
        <v>37395.757782561261</v>
      </c>
      <c r="CK22" s="126">
        <f t="shared" si="11"/>
        <v>37558.920878045377</v>
      </c>
      <c r="CL22" s="126">
        <f t="shared" si="11"/>
        <v>37715.966366933615</v>
      </c>
      <c r="CM22" s="126">
        <f t="shared" si="11"/>
        <v>37866.702853692557</v>
      </c>
      <c r="CN22" s="126">
        <f t="shared" si="11"/>
        <v>38010.936618972395</v>
      </c>
      <c r="CO22" s="126">
        <f t="shared" si="11"/>
        <v>38148.471659616553</v>
      </c>
      <c r="CP22" s="126">
        <f t="shared" si="11"/>
        <v>38279.109732171062</v>
      </c>
      <c r="CQ22" s="126">
        <f t="shared" si="11"/>
        <v>38402.650400032697</v>
      </c>
      <c r="CR22" s="126">
        <f t="shared" si="11"/>
        <v>38518.891084379007</v>
      </c>
      <c r="CS22" s="126">
        <f t="shared" si="11"/>
        <v>38627.627119028308</v>
      </c>
      <c r="CT22" s="126">
        <f t="shared" si="11"/>
        <v>38728.651809381619</v>
      </c>
      <c r="CY22" s="75" t="s">
        <v>41</v>
      </c>
      <c r="CZ22" s="74"/>
      <c r="DA22" s="74"/>
      <c r="DB22" s="74"/>
      <c r="DC22" s="74"/>
      <c r="DD22" s="74"/>
      <c r="DE22" s="79"/>
      <c r="DF22" s="74"/>
    </row>
    <row r="23" spans="1:111" s="14" customFormat="1">
      <c r="A23" s="382"/>
      <c r="B23" s="10" t="s">
        <v>119</v>
      </c>
      <c r="C23" s="62" t="s">
        <v>197</v>
      </c>
      <c r="D23" s="127">
        <f>'[2]Yearly LC Ethylene'!D23</f>
        <v>522303.38401218556</v>
      </c>
      <c r="E23" s="127">
        <f>'[2]Yearly LC Ethylene'!E23</f>
        <v>530279.01822093886</v>
      </c>
      <c r="F23" s="127">
        <f>'[2]Yearly LC Ethylene'!F23</f>
        <v>538373.8386188529</v>
      </c>
      <c r="G23" s="127">
        <f>'[2]Yearly LC Ethylene'!G23</f>
        <v>546589.58061421616</v>
      </c>
      <c r="H23" s="127">
        <f>'[2]Yearly LC Ethylene'!H23</f>
        <v>554928.00406809023</v>
      </c>
      <c r="I23" s="127">
        <f>'[2]Yearly LC Ethylene'!I23</f>
        <v>563390.89362401655</v>
      </c>
      <c r="J23" s="127">
        <f>'[2]Yearly LC Ethylene'!J23</f>
        <v>571980.05904188752</v>
      </c>
      <c r="K23" s="127">
        <f>'[2]Yearly LC Ethylene'!K23</f>
        <v>580697.33553603769</v>
      </c>
      <c r="L23" s="127">
        <f>'[2]Yearly LC Ethylene'!L23</f>
        <v>589544.58411759476</v>
      </c>
      <c r="M23" s="127">
        <f>'[2]Yearly LC Ethylene'!M23</f>
        <v>598523.69194114511</v>
      </c>
      <c r="N23" s="127">
        <f>'[2]Yearly LC Ethylene'!N23</f>
        <v>607636.57265575835</v>
      </c>
      <c r="O23" s="127">
        <f>'[2]Yearly LC Ethylene'!O23</f>
        <v>615326.11450724991</v>
      </c>
      <c r="P23" s="127">
        <f>'[2]Yearly LC Ethylene'!P23</f>
        <v>623080.97070176096</v>
      </c>
      <c r="Q23" s="127">
        <f>'[2]Yearly LC Ethylene'!Q23</f>
        <v>630901.034101367</v>
      </c>
      <c r="R23" s="127">
        <f>'[2]Yearly LC Ethylene'!R23</f>
        <v>638786.17739215575</v>
      </c>
      <c r="S23" s="127">
        <f>'[2]Yearly LC Ethylene'!S23</f>
        <v>646736.2525393567</v>
      </c>
      <c r="T23" s="127">
        <f>'[2]Yearly LC Ethylene'!T23</f>
        <v>654751.09023284458</v>
      </c>
      <c r="U23" s="127">
        <f>'[2]Yearly LC Ethylene'!U23</f>
        <v>662830.49932291615</v>
      </c>
      <c r="V23" s="127">
        <f>'[2]Yearly LC Ethylene'!V23</f>
        <v>670974.2662462506</v>
      </c>
      <c r="W23" s="127">
        <f>'[2]Yearly LC Ethylene'!W23</f>
        <v>679182.15444195073</v>
      </c>
      <c r="X23" s="127">
        <f>'[2]Yearly LC Ethylene'!X23</f>
        <v>687453.9037575773</v>
      </c>
      <c r="Y23" s="127">
        <f>'[2]Yearly LC Ethylene'!Y23</f>
        <v>690453.36448763986</v>
      </c>
      <c r="Z23" s="127">
        <f>'[2]Yearly LC Ethylene'!Z23</f>
        <v>693340.36399789143</v>
      </c>
      <c r="AA23" s="127">
        <f>'[2]Yearly LC Ethylene'!AA23</f>
        <v>696111.3838248906</v>
      </c>
      <c r="AB23" s="127">
        <f>'[2]Yearly LC Ethylene'!AB23</f>
        <v>698762.86278600199</v>
      </c>
      <c r="AC23" s="127">
        <f>'[2]Yearly LC Ethylene'!AC23</f>
        <v>701291.1977149006</v>
      </c>
      <c r="AD23" s="127">
        <f>'[2]Yearly LC Ethylene'!AD23</f>
        <v>703692.74426141416</v>
      </c>
      <c r="AE23" s="127">
        <f>'[2]Yearly LC Ethylene'!AE23</f>
        <v>705963.8177582561</v>
      </c>
      <c r="AF23" s="127">
        <f>'[2]Yearly LC Ethylene'!AF23</f>
        <v>708100.69415728422</v>
      </c>
      <c r="AG23" s="127">
        <f>'[2]Yearly LC Ethylene'!AG23</f>
        <v>710099.61103800149</v>
      </c>
      <c r="AH23" s="127">
        <f>'[2]Yearly LC Ethylene'!AH23</f>
        <v>711956.7686910996</v>
      </c>
      <c r="AI23" s="127"/>
      <c r="AJ23" s="127">
        <f>'[3]Yearly LC Ethylene'!D23</f>
        <v>81377.175570341657</v>
      </c>
      <c r="AK23" s="127">
        <f>'[3]Yearly LC Ethylene'!E23</f>
        <v>82619.814628708147</v>
      </c>
      <c r="AL23" s="127">
        <f>'[3]Yearly LC Ethylene'!F23</f>
        <v>83881.023422094178</v>
      </c>
      <c r="AM23" s="127">
        <f>'[3]Yearly LC Ethylene'!G23</f>
        <v>85161.072334780707</v>
      </c>
      <c r="AN23" s="127">
        <f>'[3]Yearly LC Ethylene'!H23</f>
        <v>86460.235560899004</v>
      </c>
      <c r="AO23" s="127">
        <f>'[3]Yearly LC Ethylene'!I23</f>
        <v>87778.791155800049</v>
      </c>
      <c r="AP23" s="127">
        <f>'[3]Yearly LC Ethylene'!J23</f>
        <v>89117.021088073467</v>
      </c>
      <c r="AQ23" s="127">
        <f>'[3]Yearly LC Ethylene'!K23</f>
        <v>90475.211292223306</v>
      </c>
      <c r="AR23" s="127">
        <f>'[3]Yearly LC Ethylene'!L23</f>
        <v>91853.651722008144</v>
      </c>
      <c r="AS23" s="127">
        <f>'[3]Yearly LC Ethylene'!M23</f>
        <v>93252.63640445286</v>
      </c>
      <c r="AT23" s="127">
        <f>'[3]Yearly LC Ethylene'!N23</f>
        <v>94672.463494539974</v>
      </c>
      <c r="AU23" s="127">
        <f>'[3]Yearly LC Ethylene'!O23</f>
        <v>95870.528099248171</v>
      </c>
      <c r="AV23" s="127">
        <f>'[3]Yearly LC Ethylene'!P23</f>
        <v>97078.768967258249</v>
      </c>
      <c r="AW23" s="127">
        <f>'[3]Yearly LC Ethylene'!Q23</f>
        <v>98297.169406008034</v>
      </c>
      <c r="AX23" s="127">
        <f>'[3]Yearly LC Ethylene'!R23</f>
        <v>99525.709579427334</v>
      </c>
      <c r="AY23" s="127">
        <f>'[3]Yearly LC Ethylene'!S23</f>
        <v>100764.36642304467</v>
      </c>
      <c r="AZ23" s="127">
        <f>'[3]Yearly LC Ethylene'!T23</f>
        <v>102013.1135575942</v>
      </c>
      <c r="BA23" s="127">
        <f>'[3]Yearly LC Ethylene'!U23</f>
        <v>103271.92120110747</v>
      </c>
      <c r="BB23" s="127">
        <f>'[3]Yearly LC Ethylene'!V23</f>
        <v>104540.75607947513</v>
      </c>
      <c r="BC23" s="127">
        <f>'[3]Yearly LC Ethylene'!W23</f>
        <v>105819.58133546397</v>
      </c>
      <c r="BD23" s="127">
        <f>'[3]Yearly LC Ethylene'!X23</f>
        <v>107108.35643617422</v>
      </c>
      <c r="BE23" s="127">
        <f>'[3]Yearly LC Ethylene'!Y23</f>
        <v>107575.68567415778</v>
      </c>
      <c r="BF23" s="127">
        <f>'[3]Yearly LC Ethylene'!Z23</f>
        <v>108025.49295706779</v>
      </c>
      <c r="BG23" s="127">
        <f>'[3]Yearly LC Ethylene'!AA23</f>
        <v>108457.23009275012</v>
      </c>
      <c r="BH23" s="127">
        <f>'[3]Yearly LC Ethylene'!AB23</f>
        <v>108870.34223321137</v>
      </c>
      <c r="BI23" s="127">
        <f>'[3]Yearly LC Ethylene'!AC23</f>
        <v>109264.26798921378</v>
      </c>
      <c r="BJ23" s="127">
        <f>'[3]Yearly LC Ethylene'!AD23</f>
        <v>109638.43955489412</v>
      </c>
      <c r="BK23" s="127">
        <f>'[3]Yearly LC Ethylene'!AE23</f>
        <v>109992.28284280462</v>
      </c>
      <c r="BL23" s="127">
        <f>'[3]Yearly LC Ethylene'!AF23</f>
        <v>110325.21762978619</v>
      </c>
      <c r="BM23" s="127">
        <f>'[3]Yearly LC Ethylene'!AG23</f>
        <v>110636.65771409715</v>
      </c>
      <c r="BN23" s="127">
        <f>'[3]Yearly LC Ethylene'!AH23</f>
        <v>110926.01108423428</v>
      </c>
      <c r="BO23" s="127"/>
      <c r="BP23" s="127">
        <f t="shared" si="10"/>
        <v>603680.55958252726</v>
      </c>
      <c r="BQ23" s="127">
        <f t="shared" si="10"/>
        <v>612898.83284964703</v>
      </c>
      <c r="BR23" s="127">
        <f t="shared" si="10"/>
        <v>622254.86204094708</v>
      </c>
      <c r="BS23" s="127">
        <f t="shared" si="10"/>
        <v>631750.65294899687</v>
      </c>
      <c r="BT23" s="127">
        <f t="shared" si="10"/>
        <v>641388.23962898925</v>
      </c>
      <c r="BU23" s="127">
        <f t="shared" si="10"/>
        <v>651169.68477981654</v>
      </c>
      <c r="BV23" s="127">
        <f t="shared" si="10"/>
        <v>661097.08012996102</v>
      </c>
      <c r="BW23" s="127">
        <f t="shared" si="10"/>
        <v>671172.54682826099</v>
      </c>
      <c r="BX23" s="127">
        <f t="shared" si="10"/>
        <v>681398.23583960289</v>
      </c>
      <c r="BY23" s="127">
        <f t="shared" si="10"/>
        <v>691776.32834559795</v>
      </c>
      <c r="BZ23" s="127">
        <f t="shared" si="10"/>
        <v>702309.03615029831</v>
      </c>
      <c r="CA23" s="127">
        <f t="shared" si="10"/>
        <v>711196.64260649809</v>
      </c>
      <c r="CB23" s="127">
        <f t="shared" si="10"/>
        <v>720159.73966901924</v>
      </c>
      <c r="CC23" s="127">
        <f t="shared" si="10"/>
        <v>729198.20350737497</v>
      </c>
      <c r="CD23" s="127">
        <f t="shared" si="10"/>
        <v>738311.88697158312</v>
      </c>
      <c r="CE23" s="127">
        <f t="shared" si="10"/>
        <v>747500.61896240141</v>
      </c>
      <c r="CF23" s="127">
        <f t="shared" si="11"/>
        <v>756764.20379043883</v>
      </c>
      <c r="CG23" s="127">
        <f t="shared" si="11"/>
        <v>766102.42052402359</v>
      </c>
      <c r="CH23" s="127">
        <f t="shared" si="11"/>
        <v>775515.02232572576</v>
      </c>
      <c r="CI23" s="127">
        <f t="shared" si="11"/>
        <v>785001.73577741464</v>
      </c>
      <c r="CJ23" s="127">
        <f t="shared" si="11"/>
        <v>794562.26019375154</v>
      </c>
      <c r="CK23" s="127">
        <f t="shared" si="11"/>
        <v>798029.05016179767</v>
      </c>
      <c r="CL23" s="127">
        <f t="shared" si="11"/>
        <v>801365.85695495922</v>
      </c>
      <c r="CM23" s="127">
        <f t="shared" si="11"/>
        <v>804568.61391764076</v>
      </c>
      <c r="CN23" s="127">
        <f t="shared" si="11"/>
        <v>807633.20501921338</v>
      </c>
      <c r="CO23" s="127">
        <f t="shared" si="11"/>
        <v>810555.46570411441</v>
      </c>
      <c r="CP23" s="127">
        <f t="shared" si="11"/>
        <v>813331.18381630827</v>
      </c>
      <c r="CQ23" s="127">
        <f t="shared" si="11"/>
        <v>815956.10060106078</v>
      </c>
      <c r="CR23" s="127">
        <f t="shared" si="11"/>
        <v>818425.91178707045</v>
      </c>
      <c r="CS23" s="127">
        <f t="shared" si="11"/>
        <v>820736.26875209867</v>
      </c>
      <c r="CT23" s="127">
        <f t="shared" si="11"/>
        <v>822882.77977533382</v>
      </c>
      <c r="CY23" s="75" t="s">
        <v>43</v>
      </c>
      <c r="CZ23" s="74"/>
      <c r="DA23" s="74"/>
      <c r="DB23" s="74"/>
      <c r="DC23" s="74"/>
      <c r="DD23" s="74"/>
      <c r="DE23" s="74"/>
      <c r="DF23" s="79"/>
      <c r="DG23" s="74"/>
    </row>
    <row r="24" spans="1:111" s="13" customFormat="1">
      <c r="A24" s="380" t="s">
        <v>120</v>
      </c>
      <c r="B24" s="6" t="s">
        <v>121</v>
      </c>
      <c r="C24" s="7" t="s">
        <v>197</v>
      </c>
      <c r="D24" s="125">
        <f>'[2]Yearly LC Ethylene'!D24</f>
        <v>10824.28882051282</v>
      </c>
      <c r="E24" s="125">
        <f>'[2]Yearly LC Ethylene'!E24</f>
        <v>10989.57698605971</v>
      </c>
      <c r="F24" s="125">
        <f>'[2]Yearly LC Ethylene'!F24</f>
        <v>11157.33518296076</v>
      </c>
      <c r="G24" s="125">
        <f>'[2]Yearly LC Ethylene'!G24</f>
        <v>11327.599376061513</v>
      </c>
      <c r="H24" s="125">
        <f>'[2]Yearly LC Ethylene'!H24</f>
        <v>11500.406036970235</v>
      </c>
      <c r="I24" s="125">
        <f>'[2]Yearly LC Ethylene'!I24</f>
        <v>11675.79215089078</v>
      </c>
      <c r="J24" s="125">
        <f>'[2]Yearly LC Ethylene'!J24</f>
        <v>11853.795223541803</v>
      </c>
      <c r="K24" s="125">
        <f>'[2]Yearly LC Ethylene'!K24</f>
        <v>12034.453288163393</v>
      </c>
      <c r="L24" s="125">
        <f>'[2]Yearly LC Ethylene'!L24</f>
        <v>12217.804912612015</v>
      </c>
      <c r="M24" s="125">
        <f>'[2]Yearly LC Ethylene'!M24</f>
        <v>12403.889206544845</v>
      </c>
      <c r="N24" s="125">
        <f>'[2]Yearly LC Ethylene'!N24</f>
        <v>12592.74582869446</v>
      </c>
      <c r="O24" s="125">
        <f>'[2]Yearly LC Ethylene'!O24</f>
        <v>12752.104975975082</v>
      </c>
      <c r="P24" s="125">
        <f>'[2]Yearly LC Ethylene'!P24</f>
        <v>12912.817706890441</v>
      </c>
      <c r="Q24" s="125">
        <f>'[2]Yearly LC Ethylene'!Q24</f>
        <v>13074.881801099109</v>
      </c>
      <c r="R24" s="125">
        <f>'[2]Yearly LC Ethylene'!R24</f>
        <v>13238.294620129656</v>
      </c>
      <c r="S24" s="125">
        <f>'[2]Yearly LC Ethylene'!S24</f>
        <v>13403.053096088672</v>
      </c>
      <c r="T24" s="125">
        <f>'[2]Yearly LC Ethylene'!T24</f>
        <v>13569.153720169295</v>
      </c>
      <c r="U24" s="125">
        <f>'[2]Yearly LC Ethylene'!U24</f>
        <v>13736.592530958182</v>
      </c>
      <c r="V24" s="125">
        <f>'[2]Yearly LC Ethylene'!V24</f>
        <v>13905.365102539021</v>
      </c>
      <c r="W24" s="125">
        <f>'[2]Yearly LC Ethylene'!W24</f>
        <v>14075.466532390494</v>
      </c>
      <c r="X24" s="125">
        <f>'[2]Yearly LC Ethylene'!X24</f>
        <v>14246.891429076848</v>
      </c>
      <c r="Y24" s="125">
        <f>'[2]Yearly LC Ethylene'!Y24</f>
        <v>14309.052675283183</v>
      </c>
      <c r="Z24" s="125">
        <f>'[2]Yearly LC Ethylene'!Z24</f>
        <v>14368.883259346396</v>
      </c>
      <c r="AA24" s="125">
        <f>'[2]Yearly LC Ethylene'!AA24</f>
        <v>14426.310264135067</v>
      </c>
      <c r="AB24" s="125">
        <f>'[2]Yearly LC Ethylene'!AB24</f>
        <v>14481.259887199183</v>
      </c>
      <c r="AC24" s="125">
        <f>'[2]Yearly LC Ethylene'!AC24</f>
        <v>14533.65745601285</v>
      </c>
      <c r="AD24" s="125">
        <f>'[2]Yearly LC Ethylene'!AD24</f>
        <v>14583.42744455032</v>
      </c>
      <c r="AE24" s="125">
        <f>'[2]Yearly LC Ethylene'!AE24</f>
        <v>14630.493491248297</v>
      </c>
      <c r="AF24" s="125">
        <f>'[2]Yearly LC Ethylene'!AF24</f>
        <v>14674.778418409094</v>
      </c>
      <c r="AG24" s="125">
        <f>'[2]Yearly LC Ethylene'!AG24</f>
        <v>14716.204253100945</v>
      </c>
      <c r="AH24" s="125">
        <f>'[2]Yearly LC Ethylene'!AH24</f>
        <v>14754.692249613505</v>
      </c>
      <c r="AI24" s="125"/>
      <c r="AJ24" s="125">
        <f>'[3]Yearly LC Ethylene'!D24</f>
        <v>2126.6711607740358</v>
      </c>
      <c r="AK24" s="125">
        <f>'[3]Yearly LC Ethylene'!E24</f>
        <v>2159.1456799516536</v>
      </c>
      <c r="AL24" s="125">
        <f>'[3]Yearly LC Ethylene'!F24</f>
        <v>2192.1054914689535</v>
      </c>
      <c r="AM24" s="125">
        <f>'[3]Yearly LC Ethylene'!G24</f>
        <v>2225.5576614160109</v>
      </c>
      <c r="AN24" s="125">
        <f>'[3]Yearly LC Ethylene'!H24</f>
        <v>2259.5093554476584</v>
      </c>
      <c r="AO24" s="125">
        <f>'[3]Yearly LC Ethylene'!I24</f>
        <v>2293.9678401259507</v>
      </c>
      <c r="AP24" s="125">
        <f>'[3]Yearly LC Ethylene'!J24</f>
        <v>2328.9404842795984</v>
      </c>
      <c r="AQ24" s="125">
        <f>'[3]Yearly LC Ethylene'!K24</f>
        <v>2364.4347603805741</v>
      </c>
      <c r="AR24" s="125">
        <f>'[3]Yearly LC Ethylene'!L24</f>
        <v>2400.4582459380745</v>
      </c>
      <c r="AS24" s="125">
        <f>'[3]Yearly LC Ethylene'!M24</f>
        <v>2437.0186249100389</v>
      </c>
      <c r="AT24" s="125">
        <f>'[3]Yearly LC Ethylene'!N24</f>
        <v>2474.1236891324261</v>
      </c>
      <c r="AU24" s="125">
        <f>'[3]Yearly LC Ethylene'!O24</f>
        <v>2505.4333214183821</v>
      </c>
      <c r="AV24" s="125">
        <f>'[3]Yearly LC Ethylene'!P24</f>
        <v>2537.0088951742509</v>
      </c>
      <c r="AW24" s="125">
        <f>'[3]Yearly LC Ethylene'!Q24</f>
        <v>2568.849974164807</v>
      </c>
      <c r="AX24" s="125">
        <f>'[3]Yearly LC Ethylene'!R24</f>
        <v>2600.9560400039286</v>
      </c>
      <c r="AY24" s="125">
        <f>'[3]Yearly LC Ethylene'!S24</f>
        <v>2633.3264899360402</v>
      </c>
      <c r="AZ24" s="125">
        <f>'[3]Yearly LC Ethylene'!T24</f>
        <v>2665.9606345783563</v>
      </c>
      <c r="BA24" s="125">
        <f>'[3]Yearly LC Ethylene'!U24</f>
        <v>2698.8576956235329</v>
      </c>
      <c r="BB24" s="125">
        <f>'[3]Yearly LC Ethylene'!V24</f>
        <v>2732.0168035023298</v>
      </c>
      <c r="BC24" s="125">
        <f>'[3]Yearly LC Ethylene'!W24</f>
        <v>2765.4369950059058</v>
      </c>
      <c r="BD24" s="125">
        <f>'[3]Yearly LC Ethylene'!X24</f>
        <v>2799.1172108673545</v>
      </c>
      <c r="BE24" s="125">
        <f>'[3]Yearly LC Ethylene'!Y24</f>
        <v>2811.3301637751028</v>
      </c>
      <c r="BF24" s="125">
        <f>'[3]Yearly LC Ethylene'!Z24</f>
        <v>2823.0852065099543</v>
      </c>
      <c r="BG24" s="125">
        <f>'[3]Yearly LC Ethylene'!AA24</f>
        <v>2834.3680128872429</v>
      </c>
      <c r="BH24" s="125">
        <f>'[3]Yearly LC Ethylene'!AB24</f>
        <v>2845.1640827818678</v>
      </c>
      <c r="BI24" s="125">
        <f>'[3]Yearly LC Ethylene'!AC24</f>
        <v>2855.4587451230582</v>
      </c>
      <c r="BJ24" s="125">
        <f>'[3]Yearly LC Ethylene'!AD24</f>
        <v>2865.237161151103</v>
      </c>
      <c r="BK24" s="125">
        <f>'[3]Yearly LC Ethylene'!AE24</f>
        <v>2874.4843279464444</v>
      </c>
      <c r="BL24" s="125">
        <f>'[3]Yearly LC Ethylene'!AF24</f>
        <v>2883.1850822418564</v>
      </c>
      <c r="BM24" s="125">
        <f>'[3]Yearly LC Ethylene'!AG24</f>
        <v>2891.3241045287705</v>
      </c>
      <c r="BN24" s="125">
        <f>'[3]Yearly LC Ethylene'!AH24</f>
        <v>2898.8859234691627</v>
      </c>
      <c r="BO24" s="125"/>
      <c r="BP24" s="125">
        <f t="shared" si="10"/>
        <v>12950.959981286856</v>
      </c>
      <c r="BQ24" s="125">
        <f t="shared" si="10"/>
        <v>13148.722666011363</v>
      </c>
      <c r="BR24" s="125">
        <f t="shared" si="10"/>
        <v>13349.440674429714</v>
      </c>
      <c r="BS24" s="125">
        <f t="shared" si="10"/>
        <v>13553.157037477524</v>
      </c>
      <c r="BT24" s="125">
        <f t="shared" si="10"/>
        <v>13759.915392417894</v>
      </c>
      <c r="BU24" s="125">
        <f t="shared" si="10"/>
        <v>13969.75999101673</v>
      </c>
      <c r="BV24" s="125">
        <f t="shared" si="10"/>
        <v>14182.735707821401</v>
      </c>
      <c r="BW24" s="125">
        <f t="shared" si="10"/>
        <v>14398.888048543968</v>
      </c>
      <c r="BX24" s="125">
        <f t="shared" si="10"/>
        <v>14618.263158550089</v>
      </c>
      <c r="BY24" s="125">
        <f t="shared" si="10"/>
        <v>14840.907831454884</v>
      </c>
      <c r="BZ24" s="125">
        <f t="shared" si="10"/>
        <v>15066.869517826886</v>
      </c>
      <c r="CA24" s="125">
        <f t="shared" si="10"/>
        <v>15257.538297393465</v>
      </c>
      <c r="CB24" s="125">
        <f t="shared" si="10"/>
        <v>15449.826602064692</v>
      </c>
      <c r="CC24" s="125">
        <f t="shared" si="10"/>
        <v>15643.731775263916</v>
      </c>
      <c r="CD24" s="125">
        <f t="shared" si="10"/>
        <v>15839.250660133584</v>
      </c>
      <c r="CE24" s="125">
        <f t="shared" si="10"/>
        <v>16036.379586024712</v>
      </c>
      <c r="CF24" s="125">
        <f t="shared" si="11"/>
        <v>16235.114354747651</v>
      </c>
      <c r="CG24" s="125">
        <f t="shared" si="11"/>
        <v>16435.450226581714</v>
      </c>
      <c r="CH24" s="125">
        <f t="shared" si="11"/>
        <v>16637.381906041352</v>
      </c>
      <c r="CI24" s="125">
        <f t="shared" si="11"/>
        <v>16840.9035273964</v>
      </c>
      <c r="CJ24" s="125">
        <f t="shared" si="11"/>
        <v>17046.008639944201</v>
      </c>
      <c r="CK24" s="125">
        <f t="shared" si="11"/>
        <v>17120.382839058286</v>
      </c>
      <c r="CL24" s="125">
        <f t="shared" si="11"/>
        <v>17191.968465856349</v>
      </c>
      <c r="CM24" s="125">
        <f t="shared" si="11"/>
        <v>17260.678277022311</v>
      </c>
      <c r="CN24" s="125">
        <f t="shared" si="11"/>
        <v>17326.42396998105</v>
      </c>
      <c r="CO24" s="125">
        <f t="shared" si="11"/>
        <v>17389.116201135908</v>
      </c>
      <c r="CP24" s="125">
        <f t="shared" si="11"/>
        <v>17448.664605701422</v>
      </c>
      <c r="CQ24" s="125">
        <f t="shared" si="11"/>
        <v>17504.977819194741</v>
      </c>
      <c r="CR24" s="125">
        <f t="shared" si="11"/>
        <v>17557.963500650949</v>
      </c>
      <c r="CS24" s="125">
        <f t="shared" si="11"/>
        <v>17607.528357629715</v>
      </c>
      <c r="CT24" s="125">
        <f t="shared" si="11"/>
        <v>17653.578173082667</v>
      </c>
      <c r="CY24" s="75" t="s">
        <v>212</v>
      </c>
      <c r="CZ24"/>
      <c r="DA24"/>
      <c r="DB24"/>
      <c r="DC24"/>
      <c r="DD24"/>
      <c r="DE24"/>
      <c r="DF24" s="221"/>
      <c r="DG24" s="74"/>
    </row>
    <row r="25" spans="1:111" s="14" customFormat="1">
      <c r="A25" s="382"/>
      <c r="B25" s="10" t="s">
        <v>122</v>
      </c>
      <c r="C25" s="62" t="s">
        <v>197</v>
      </c>
      <c r="D25" s="127">
        <f>'[2]Yearly LC Ethylene'!D25</f>
        <v>0</v>
      </c>
      <c r="E25" s="127">
        <f>'[2]Yearly LC Ethylene'!E25</f>
        <v>0</v>
      </c>
      <c r="F25" s="127">
        <f>'[2]Yearly LC Ethylene'!F25</f>
        <v>0</v>
      </c>
      <c r="G25" s="127">
        <f>'[2]Yearly LC Ethylene'!G25</f>
        <v>0</v>
      </c>
      <c r="H25" s="127">
        <f>'[2]Yearly LC Ethylene'!H25</f>
        <v>0</v>
      </c>
      <c r="I25" s="127">
        <f>'[2]Yearly LC Ethylene'!I25</f>
        <v>0</v>
      </c>
      <c r="J25" s="127">
        <f>'[2]Yearly LC Ethylene'!J25</f>
        <v>0</v>
      </c>
      <c r="K25" s="127">
        <f>'[2]Yearly LC Ethylene'!K25</f>
        <v>0</v>
      </c>
      <c r="L25" s="127">
        <f>'[2]Yearly LC Ethylene'!L25</f>
        <v>0</v>
      </c>
      <c r="M25" s="127">
        <f>'[2]Yearly LC Ethylene'!M25</f>
        <v>0</v>
      </c>
      <c r="N25" s="127">
        <f>'[2]Yearly LC Ethylene'!N25</f>
        <v>0</v>
      </c>
      <c r="O25" s="127">
        <f>'[2]Yearly LC Ethylene'!O25</f>
        <v>0</v>
      </c>
      <c r="P25" s="127">
        <f>'[2]Yearly LC Ethylene'!P25</f>
        <v>0</v>
      </c>
      <c r="Q25" s="127">
        <f>'[2]Yearly LC Ethylene'!Q25</f>
        <v>0</v>
      </c>
      <c r="R25" s="127">
        <f>'[2]Yearly LC Ethylene'!R25</f>
        <v>0</v>
      </c>
      <c r="S25" s="127">
        <f>'[2]Yearly LC Ethylene'!S25</f>
        <v>0</v>
      </c>
      <c r="T25" s="127">
        <f>'[2]Yearly LC Ethylene'!T25</f>
        <v>0</v>
      </c>
      <c r="U25" s="127">
        <f>'[2]Yearly LC Ethylene'!U25</f>
        <v>0</v>
      </c>
      <c r="V25" s="127">
        <f>'[2]Yearly LC Ethylene'!V25</f>
        <v>0</v>
      </c>
      <c r="W25" s="127">
        <f>'[2]Yearly LC Ethylene'!W25</f>
        <v>0</v>
      </c>
      <c r="X25" s="127">
        <f>'[2]Yearly LC Ethylene'!X25</f>
        <v>0</v>
      </c>
      <c r="Y25" s="127">
        <f>'[2]Yearly LC Ethylene'!Y25</f>
        <v>0</v>
      </c>
      <c r="Z25" s="127">
        <f>'[2]Yearly LC Ethylene'!Z25</f>
        <v>0</v>
      </c>
      <c r="AA25" s="127">
        <f>'[2]Yearly LC Ethylene'!AA25</f>
        <v>0</v>
      </c>
      <c r="AB25" s="127">
        <f>'[2]Yearly LC Ethylene'!AB25</f>
        <v>0</v>
      </c>
      <c r="AC25" s="127">
        <f>'[2]Yearly LC Ethylene'!AC25</f>
        <v>0</v>
      </c>
      <c r="AD25" s="127">
        <f>'[2]Yearly LC Ethylene'!AD25</f>
        <v>0</v>
      </c>
      <c r="AE25" s="127">
        <f>'[2]Yearly LC Ethylene'!AE25</f>
        <v>0</v>
      </c>
      <c r="AF25" s="127">
        <f>'[2]Yearly LC Ethylene'!AF25</f>
        <v>0</v>
      </c>
      <c r="AG25" s="127">
        <f>'[2]Yearly LC Ethylene'!AG25</f>
        <v>0</v>
      </c>
      <c r="AH25" s="127">
        <f>'[2]Yearly LC Ethylene'!AH25</f>
        <v>0</v>
      </c>
      <c r="AI25" s="127"/>
      <c r="AJ25" s="127">
        <f>'[3]Yearly LC Ethylene'!D25</f>
        <v>0</v>
      </c>
      <c r="AK25" s="127">
        <f>'[3]Yearly LC Ethylene'!E25</f>
        <v>0</v>
      </c>
      <c r="AL25" s="127">
        <f>'[3]Yearly LC Ethylene'!F25</f>
        <v>0</v>
      </c>
      <c r="AM25" s="127">
        <f>'[3]Yearly LC Ethylene'!G25</f>
        <v>0</v>
      </c>
      <c r="AN25" s="127">
        <f>'[3]Yearly LC Ethylene'!H25</f>
        <v>0</v>
      </c>
      <c r="AO25" s="127">
        <f>'[3]Yearly LC Ethylene'!I25</f>
        <v>0</v>
      </c>
      <c r="AP25" s="127">
        <f>'[3]Yearly LC Ethylene'!J25</f>
        <v>0</v>
      </c>
      <c r="AQ25" s="127">
        <f>'[3]Yearly LC Ethylene'!K25</f>
        <v>0</v>
      </c>
      <c r="AR25" s="127">
        <f>'[3]Yearly LC Ethylene'!L25</f>
        <v>0</v>
      </c>
      <c r="AS25" s="127">
        <f>'[3]Yearly LC Ethylene'!M25</f>
        <v>0</v>
      </c>
      <c r="AT25" s="127">
        <f>'[3]Yearly LC Ethylene'!N25</f>
        <v>0</v>
      </c>
      <c r="AU25" s="127">
        <f>'[3]Yearly LC Ethylene'!O25</f>
        <v>0</v>
      </c>
      <c r="AV25" s="127">
        <f>'[3]Yearly LC Ethylene'!P25</f>
        <v>0</v>
      </c>
      <c r="AW25" s="127">
        <f>'[3]Yearly LC Ethylene'!Q25</f>
        <v>0</v>
      </c>
      <c r="AX25" s="127">
        <f>'[3]Yearly LC Ethylene'!R25</f>
        <v>0</v>
      </c>
      <c r="AY25" s="127">
        <f>'[3]Yearly LC Ethylene'!S25</f>
        <v>0</v>
      </c>
      <c r="AZ25" s="127">
        <f>'[3]Yearly LC Ethylene'!T25</f>
        <v>0</v>
      </c>
      <c r="BA25" s="127">
        <f>'[3]Yearly LC Ethylene'!U25</f>
        <v>0</v>
      </c>
      <c r="BB25" s="127">
        <f>'[3]Yearly LC Ethylene'!V25</f>
        <v>0</v>
      </c>
      <c r="BC25" s="127">
        <f>'[3]Yearly LC Ethylene'!W25</f>
        <v>0</v>
      </c>
      <c r="BD25" s="127">
        <f>'[3]Yearly LC Ethylene'!X25</f>
        <v>0</v>
      </c>
      <c r="BE25" s="127">
        <f>'[3]Yearly LC Ethylene'!Y25</f>
        <v>0</v>
      </c>
      <c r="BF25" s="127">
        <f>'[3]Yearly LC Ethylene'!Z25</f>
        <v>0</v>
      </c>
      <c r="BG25" s="127">
        <f>'[3]Yearly LC Ethylene'!AA25</f>
        <v>0</v>
      </c>
      <c r="BH25" s="127">
        <f>'[3]Yearly LC Ethylene'!AB25</f>
        <v>0</v>
      </c>
      <c r="BI25" s="127">
        <f>'[3]Yearly LC Ethylene'!AC25</f>
        <v>0</v>
      </c>
      <c r="BJ25" s="127">
        <f>'[3]Yearly LC Ethylene'!AD25</f>
        <v>0</v>
      </c>
      <c r="BK25" s="127">
        <f>'[3]Yearly LC Ethylene'!AE25</f>
        <v>0</v>
      </c>
      <c r="BL25" s="127">
        <f>'[3]Yearly LC Ethylene'!AF25</f>
        <v>0</v>
      </c>
      <c r="BM25" s="127">
        <f>'[3]Yearly LC Ethylene'!AG25</f>
        <v>0</v>
      </c>
      <c r="BN25" s="127">
        <f>'[3]Yearly LC Ethylene'!AH25</f>
        <v>0</v>
      </c>
      <c r="BO25" s="127"/>
      <c r="BP25" s="127">
        <f t="shared" si="10"/>
        <v>0</v>
      </c>
      <c r="BQ25" s="127">
        <f t="shared" si="10"/>
        <v>0</v>
      </c>
      <c r="BR25" s="127">
        <f t="shared" si="10"/>
        <v>0</v>
      </c>
      <c r="BS25" s="127">
        <f t="shared" si="10"/>
        <v>0</v>
      </c>
      <c r="BT25" s="127">
        <f t="shared" si="10"/>
        <v>0</v>
      </c>
      <c r="BU25" s="127">
        <f t="shared" si="10"/>
        <v>0</v>
      </c>
      <c r="BV25" s="127">
        <f t="shared" si="10"/>
        <v>0</v>
      </c>
      <c r="BW25" s="127">
        <f t="shared" si="10"/>
        <v>0</v>
      </c>
      <c r="BX25" s="127">
        <f t="shared" si="10"/>
        <v>0</v>
      </c>
      <c r="BY25" s="127">
        <f t="shared" si="10"/>
        <v>0</v>
      </c>
      <c r="BZ25" s="127">
        <f t="shared" si="10"/>
        <v>0</v>
      </c>
      <c r="CA25" s="127">
        <f t="shared" si="10"/>
        <v>0</v>
      </c>
      <c r="CB25" s="127">
        <f t="shared" si="10"/>
        <v>0</v>
      </c>
      <c r="CC25" s="127">
        <f t="shared" si="10"/>
        <v>0</v>
      </c>
      <c r="CD25" s="127">
        <f t="shared" si="10"/>
        <v>0</v>
      </c>
      <c r="CE25" s="127">
        <f t="shared" si="10"/>
        <v>0</v>
      </c>
      <c r="CF25" s="127">
        <f t="shared" si="11"/>
        <v>0</v>
      </c>
      <c r="CG25" s="127">
        <f t="shared" si="11"/>
        <v>0</v>
      </c>
      <c r="CH25" s="127">
        <f t="shared" si="11"/>
        <v>0</v>
      </c>
      <c r="CI25" s="127">
        <f t="shared" si="11"/>
        <v>0</v>
      </c>
      <c r="CJ25" s="127">
        <f t="shared" si="11"/>
        <v>0</v>
      </c>
      <c r="CK25" s="127">
        <f t="shared" si="11"/>
        <v>0</v>
      </c>
      <c r="CL25" s="127">
        <f t="shared" si="11"/>
        <v>0</v>
      </c>
      <c r="CM25" s="127">
        <f t="shared" si="11"/>
        <v>0</v>
      </c>
      <c r="CN25" s="127">
        <f t="shared" si="11"/>
        <v>0</v>
      </c>
      <c r="CO25" s="127">
        <f t="shared" si="11"/>
        <v>0</v>
      </c>
      <c r="CP25" s="127">
        <f t="shared" si="11"/>
        <v>0</v>
      </c>
      <c r="CQ25" s="127">
        <f t="shared" si="11"/>
        <v>0</v>
      </c>
      <c r="CR25" s="127">
        <f t="shared" si="11"/>
        <v>0</v>
      </c>
      <c r="CS25" s="127">
        <f t="shared" si="11"/>
        <v>0</v>
      </c>
      <c r="CT25" s="127">
        <f t="shared" si="11"/>
        <v>0</v>
      </c>
      <c r="CY25" s="75" t="s">
        <v>26</v>
      </c>
      <c r="CZ25" s="74"/>
      <c r="DA25" s="79">
        <f>DA16</f>
        <v>-1010700.6075061774</v>
      </c>
      <c r="DB25" s="74"/>
      <c r="DC25" s="78">
        <f>DC16</f>
        <v>861365.50151858758</v>
      </c>
      <c r="DD25" s="74"/>
      <c r="DE25" s="74"/>
      <c r="DF25" s="74"/>
      <c r="DG25"/>
    </row>
    <row r="26" spans="1:111">
      <c r="A26" s="1" t="s">
        <v>49</v>
      </c>
      <c r="B26" s="1" t="s">
        <v>50</v>
      </c>
      <c r="C26" s="5" t="s">
        <v>197</v>
      </c>
      <c r="D26" s="124">
        <f>'[2]Yearly LC Ethylene'!D26</f>
        <v>1749397.7312644324</v>
      </c>
      <c r="E26" s="124">
        <f>'[2]Yearly LC Ethylene'!E26</f>
        <v>1737207.8196432679</v>
      </c>
      <c r="F26" s="124">
        <f>'[2]Yearly LC Ethylene'!F26</f>
        <v>1725102.8480804311</v>
      </c>
      <c r="G26" s="124">
        <f>'[2]Yearly LC Ethylene'!G26</f>
        <v>1713082.2247083404</v>
      </c>
      <c r="H26" s="124">
        <f>'[2]Yearly LC Ethylene'!H26</f>
        <v>1701145.3617835843</v>
      </c>
      <c r="I26" s="124">
        <f>'[2]Yearly LC Ethylene'!I26</f>
        <v>1689291.6756581841</v>
      </c>
      <c r="J26" s="124">
        <f>'[2]Yearly LC Ethylene'!J26</f>
        <v>1677520.5867510559</v>
      </c>
      <c r="K26" s="124">
        <f>'[2]Yearly LC Ethylene'!K26</f>
        <v>1665831.5195196725</v>
      </c>
      <c r="L26" s="124">
        <f>'[2]Yearly LC Ethylene'!L26</f>
        <v>1654223.9024319232</v>
      </c>
      <c r="M26" s="124">
        <f>'[2]Yearly LC Ethylene'!M26</f>
        <v>1642697.1679381679</v>
      </c>
      <c r="N26" s="124">
        <f>'[2]Yearly LC Ethylene'!N26</f>
        <v>1631250.7524434878</v>
      </c>
      <c r="O26" s="124">
        <f>'[2]Yearly LC Ethylene'!O26</f>
        <v>1619884.0962801282</v>
      </c>
      <c r="P26" s="124">
        <f>'[2]Yearly LC Ethylene'!P26</f>
        <v>1608596.6436801341</v>
      </c>
      <c r="Q26" s="124">
        <f>'[2]Yearly LC Ethylene'!Q26</f>
        <v>1597387.8427481756</v>
      </c>
      <c r="R26" s="124">
        <f>'[2]Yearly LC Ethylene'!R26</f>
        <v>1586257.1454345642</v>
      </c>
      <c r="S26" s="124">
        <f>'[2]Yearly LC Ethylene'!S26</f>
        <v>1575204.0075084551</v>
      </c>
      <c r="T26" s="124">
        <f>'[2]Yearly LC Ethylene'!T26</f>
        <v>1564227.8885312378</v>
      </c>
      <c r="U26" s="124">
        <f>'[2]Yearly LC Ethylene'!U26</f>
        <v>1553328.2518301117</v>
      </c>
      <c r="V26" s="124">
        <f>'[2]Yearly LC Ethylene'!V26</f>
        <v>1542504.5644718453</v>
      </c>
      <c r="W26" s="124">
        <f>'[2]Yearly LC Ethylene'!W26</f>
        <v>1531756.2972367185</v>
      </c>
      <c r="X26" s="124">
        <f>'[2]Yearly LC Ethylene'!X26</f>
        <v>1521082.9245926475</v>
      </c>
      <c r="Y26" s="124">
        <f>'[2]Yearly LC Ethylene'!Y26</f>
        <v>1510483.9246694881</v>
      </c>
      <c r="Z26" s="124">
        <f>'[2]Yearly LC Ethylene'!Z26</f>
        <v>1499958.7792335199</v>
      </c>
      <c r="AA26" s="124">
        <f>'[2]Yearly LC Ethylene'!AA26</f>
        <v>1489506.9736621073</v>
      </c>
      <c r="AB26" s="124">
        <f>'[2]Yearly LC Ethylene'!AB26</f>
        <v>1479127.9969185363</v>
      </c>
      <c r="AC26" s="124">
        <f>'[2]Yearly LC Ethylene'!AC26</f>
        <v>1468821.3415270289</v>
      </c>
      <c r="AD26" s="124">
        <f>'[2]Yearly LC Ethylene'!AD26</f>
        <v>1458586.5035479299</v>
      </c>
      <c r="AE26" s="124">
        <f>'[2]Yearly LC Ethylene'!AE26</f>
        <v>1448422.9825530665</v>
      </c>
      <c r="AF26" s="124">
        <f>'[2]Yearly LC Ethylene'!AF26</f>
        <v>1438330.2816012802</v>
      </c>
      <c r="AG26" s="124">
        <f>'[2]Yearly LC Ethylene'!AG26</f>
        <v>1428307.9072141296</v>
      </c>
      <c r="AH26" s="124">
        <f>'[2]Yearly LC Ethylene'!AH26</f>
        <v>1418355.3693517612</v>
      </c>
      <c r="AI26" s="124"/>
      <c r="AJ26" s="124">
        <f>'[3]Yearly LC Ethylene'!D26</f>
        <v>360575.67443292518</v>
      </c>
      <c r="AK26" s="124">
        <f>'[3]Yearly LC Ethylene'!E26</f>
        <v>360575.67443292518</v>
      </c>
      <c r="AL26" s="124">
        <f>'[3]Yearly LC Ethylene'!F26</f>
        <v>360575.67443292518</v>
      </c>
      <c r="AM26" s="124">
        <f>'[3]Yearly LC Ethylene'!G26</f>
        <v>360575.67443292518</v>
      </c>
      <c r="AN26" s="124">
        <f>'[3]Yearly LC Ethylene'!H26</f>
        <v>360575.67443292518</v>
      </c>
      <c r="AO26" s="124">
        <f>'[3]Yearly LC Ethylene'!I26</f>
        <v>360575.67443292518</v>
      </c>
      <c r="AP26" s="124">
        <f>'[3]Yearly LC Ethylene'!J26</f>
        <v>360575.67443292518</v>
      </c>
      <c r="AQ26" s="124">
        <f>'[3]Yearly LC Ethylene'!K26</f>
        <v>360575.67443292518</v>
      </c>
      <c r="AR26" s="124">
        <f>'[3]Yearly LC Ethylene'!L26</f>
        <v>360575.67443292518</v>
      </c>
      <c r="AS26" s="124">
        <f>'[3]Yearly LC Ethylene'!M26</f>
        <v>360575.67443292518</v>
      </c>
      <c r="AT26" s="124">
        <f>'[3]Yearly LC Ethylene'!N26</f>
        <v>360575.67443292518</v>
      </c>
      <c r="AU26" s="124">
        <f>'[3]Yearly LC Ethylene'!O26</f>
        <v>360575.67443292518</v>
      </c>
      <c r="AV26" s="124">
        <f>'[3]Yearly LC Ethylene'!P26</f>
        <v>360575.67443292518</v>
      </c>
      <c r="AW26" s="124">
        <f>'[3]Yearly LC Ethylene'!Q26</f>
        <v>360575.67443292518</v>
      </c>
      <c r="AX26" s="124">
        <f>'[3]Yearly LC Ethylene'!R26</f>
        <v>360575.67443292518</v>
      </c>
      <c r="AY26" s="124">
        <f>'[3]Yearly LC Ethylene'!S26</f>
        <v>360575.67443292518</v>
      </c>
      <c r="AZ26" s="124">
        <f>'[3]Yearly LC Ethylene'!T26</f>
        <v>360575.67443292518</v>
      </c>
      <c r="BA26" s="124">
        <f>'[3]Yearly LC Ethylene'!U26</f>
        <v>360575.67443292518</v>
      </c>
      <c r="BB26" s="124">
        <f>'[3]Yearly LC Ethylene'!V26</f>
        <v>360575.67443292518</v>
      </c>
      <c r="BC26" s="124">
        <f>'[3]Yearly LC Ethylene'!W26</f>
        <v>360575.67443292518</v>
      </c>
      <c r="BD26" s="124">
        <f>'[3]Yearly LC Ethylene'!X26</f>
        <v>360575.67443292518</v>
      </c>
      <c r="BE26" s="124">
        <f>'[3]Yearly LC Ethylene'!Y26</f>
        <v>360575.67443292518</v>
      </c>
      <c r="BF26" s="124">
        <f>'[3]Yearly LC Ethylene'!Z26</f>
        <v>360575.67443292518</v>
      </c>
      <c r="BG26" s="124">
        <f>'[3]Yearly LC Ethylene'!AA26</f>
        <v>360575.67443292518</v>
      </c>
      <c r="BH26" s="124">
        <f>'[3]Yearly LC Ethylene'!AB26</f>
        <v>360575.67443292518</v>
      </c>
      <c r="BI26" s="124">
        <f>'[3]Yearly LC Ethylene'!AC26</f>
        <v>360575.67443292518</v>
      </c>
      <c r="BJ26" s="124">
        <f>'[3]Yearly LC Ethylene'!AD26</f>
        <v>360575.67443292518</v>
      </c>
      <c r="BK26" s="124">
        <f>'[3]Yearly LC Ethylene'!AE26</f>
        <v>360575.67443292518</v>
      </c>
      <c r="BL26" s="124">
        <f>'[3]Yearly LC Ethylene'!AF26</f>
        <v>360575.67443292518</v>
      </c>
      <c r="BM26" s="124">
        <f>'[3]Yearly LC Ethylene'!AG26</f>
        <v>360575.67443292518</v>
      </c>
      <c r="BN26" s="124">
        <f>'[3]Yearly LC Ethylene'!AH26</f>
        <v>360575.67443292518</v>
      </c>
      <c r="BO26" s="124"/>
      <c r="BP26" s="124">
        <f t="shared" si="10"/>
        <v>2109973.4056973578</v>
      </c>
      <c r="BQ26" s="124">
        <f t="shared" si="10"/>
        <v>2097783.4940761933</v>
      </c>
      <c r="BR26" s="124">
        <f t="shared" si="10"/>
        <v>2085678.5225133563</v>
      </c>
      <c r="BS26" s="124">
        <f t="shared" si="10"/>
        <v>2073657.8991412655</v>
      </c>
      <c r="BT26" s="124">
        <f t="shared" si="10"/>
        <v>2061721.0362165095</v>
      </c>
      <c r="BU26" s="124">
        <f t="shared" si="10"/>
        <v>2049867.3500911093</v>
      </c>
      <c r="BV26" s="124">
        <f t="shared" si="10"/>
        <v>2038096.2611839811</v>
      </c>
      <c r="BW26" s="124">
        <f t="shared" si="10"/>
        <v>2026407.1939525977</v>
      </c>
      <c r="BX26" s="124">
        <f t="shared" si="10"/>
        <v>2014799.5768648484</v>
      </c>
      <c r="BY26" s="124">
        <f t="shared" si="10"/>
        <v>2003272.8423710931</v>
      </c>
      <c r="BZ26" s="124">
        <f t="shared" si="10"/>
        <v>1991826.4268764129</v>
      </c>
      <c r="CA26" s="124">
        <f t="shared" si="10"/>
        <v>1980459.7707130534</v>
      </c>
      <c r="CB26" s="124">
        <f t="shared" si="10"/>
        <v>1969172.3181130593</v>
      </c>
      <c r="CC26" s="124">
        <f t="shared" si="10"/>
        <v>1957963.5171811008</v>
      </c>
      <c r="CD26" s="124">
        <f t="shared" si="10"/>
        <v>1946832.8198674894</v>
      </c>
      <c r="CE26" s="124">
        <f t="shared" si="10"/>
        <v>1935779.6819413803</v>
      </c>
      <c r="CF26" s="124">
        <f t="shared" si="11"/>
        <v>1924803.562964163</v>
      </c>
      <c r="CG26" s="124">
        <f t="shared" si="11"/>
        <v>1913903.9262630369</v>
      </c>
      <c r="CH26" s="124">
        <f t="shared" si="11"/>
        <v>1903080.2389047705</v>
      </c>
      <c r="CI26" s="124">
        <f t="shared" si="11"/>
        <v>1892331.9716696437</v>
      </c>
      <c r="CJ26" s="124">
        <f t="shared" si="11"/>
        <v>1881658.5990255727</v>
      </c>
      <c r="CK26" s="124">
        <f t="shared" si="11"/>
        <v>1871059.5991024133</v>
      </c>
      <c r="CL26" s="124">
        <f t="shared" si="11"/>
        <v>1860534.4536664451</v>
      </c>
      <c r="CM26" s="124">
        <f t="shared" si="11"/>
        <v>1850082.6480950324</v>
      </c>
      <c r="CN26" s="124">
        <f t="shared" si="11"/>
        <v>1839703.6713514614</v>
      </c>
      <c r="CO26" s="124">
        <f t="shared" si="11"/>
        <v>1829397.0159599541</v>
      </c>
      <c r="CP26" s="124">
        <f t="shared" si="11"/>
        <v>1819162.1779808551</v>
      </c>
      <c r="CQ26" s="124">
        <f t="shared" si="11"/>
        <v>1808998.6569859916</v>
      </c>
      <c r="CR26" s="124">
        <f t="shared" si="11"/>
        <v>1798905.9560342054</v>
      </c>
      <c r="CS26" s="124">
        <f t="shared" si="11"/>
        <v>1788883.5816470548</v>
      </c>
      <c r="CT26" s="124">
        <f t="shared" si="11"/>
        <v>1778931.0437846864</v>
      </c>
    </row>
    <row r="27" spans="1:111" outlineLevel="1">
      <c r="B27" s="9" t="s">
        <v>51</v>
      </c>
      <c r="C27" s="5" t="s">
        <v>197</v>
      </c>
      <c r="D27" s="126">
        <f>'[2]Yearly LC Ethylene'!D27</f>
        <v>0</v>
      </c>
      <c r="E27" s="126">
        <f>'[2]Yearly LC Ethylene'!E27</f>
        <v>3517.8458347776173</v>
      </c>
      <c r="F27" s="126">
        <f>'[2]Yearly LC Ethylene'!F27</f>
        <v>6986.6665347257458</v>
      </c>
      <c r="G27" s="126">
        <f>'[2]Yearly LC Ethylene'!G27</f>
        <v>10406.974515103166</v>
      </c>
      <c r="H27" s="126">
        <f>'[2]Yearly LC Ethylene'!H27</f>
        <v>13779.277430447033</v>
      </c>
      <c r="I27" s="126">
        <f>'[2]Yearly LC Ethylene'!I27</f>
        <v>17104.078216039114</v>
      </c>
      <c r="J27" s="126">
        <f>'[2]Yearly LC Ethylene'!J27</f>
        <v>20381.875129025324</v>
      </c>
      <c r="K27" s="126">
        <f>'[2]Yearly LC Ethylene'!K27</f>
        <v>23613.161789191356</v>
      </c>
      <c r="L27" s="126">
        <f>'[2]Yearly LC Ethylene'!L27</f>
        <v>26798.427219397152</v>
      </c>
      <c r="M27" s="126">
        <f>'[2]Yearly LC Ethylene'!M27</f>
        <v>29938.15588567311</v>
      </c>
      <c r="N27" s="126">
        <f>'[2]Yearly LC Ethylene'!N27</f>
        <v>33032.827736980631</v>
      </c>
      <c r="O27" s="126">
        <f>'[2]Yearly LC Ethylene'!O27</f>
        <v>42862.133187572195</v>
      </c>
      <c r="P27" s="126">
        <f>'[2]Yearly LC Ethylene'!P27</f>
        <v>52552.85234902997</v>
      </c>
      <c r="Q27" s="126">
        <f>'[2]Yearly LC Ethylene'!Q27</f>
        <v>62106.439326049054</v>
      </c>
      <c r="R27" s="126">
        <f>'[2]Yearly LC Ethylene'!R27</f>
        <v>71524.33468764447</v>
      </c>
      <c r="S27" s="126">
        <f>'[2]Yearly LC Ethylene'!S27</f>
        <v>80807.965585183745</v>
      </c>
      <c r="T27" s="126">
        <f>'[2]Yearly LC Ethylene'!T27</f>
        <v>89958.74586943147</v>
      </c>
      <c r="U27" s="126">
        <f>'[2]Yearly LC Ethylene'!U27</f>
        <v>98978.076206614714</v>
      </c>
      <c r="V27" s="126">
        <f>'[2]Yearly LC Ethylene'!V27</f>
        <v>107867.34419351614</v>
      </c>
      <c r="W27" s="126">
        <f>'[2]Yearly LC Ethylene'!W27</f>
        <v>116627.92447160372</v>
      </c>
      <c r="X27" s="126">
        <f>'[2]Yearly LC Ethylene'!X27</f>
        <v>125261.17884020451</v>
      </c>
      <c r="Y27" s="126">
        <f>'[2]Yearly LC Ethylene'!Y27</f>
        <v>132341.04905991722</v>
      </c>
      <c r="Z27" s="126">
        <f>'[2]Yearly LC Ethylene'!Z27</f>
        <v>139316.17141520933</v>
      </c>
      <c r="AA27" s="126">
        <f>'[2]Yearly LC Ethylene'!AA27</f>
        <v>146187.66193006749</v>
      </c>
      <c r="AB27" s="126">
        <f>'[2]Yearly LC Ethylene'!AB27</f>
        <v>152956.62616134583</v>
      </c>
      <c r="AC27" s="126">
        <f>'[2]Yearly LC Ethylene'!AC27</f>
        <v>159624.15929044987</v>
      </c>
      <c r="AD27" s="126">
        <f>'[2]Yearly LC Ethylene'!AD27</f>
        <v>166191.34621425116</v>
      </c>
      <c r="AE27" s="126">
        <f>'[2]Yearly LC Ethylene'!AE27</f>
        <v>172659.26163523828</v>
      </c>
      <c r="AF27" s="126">
        <f>'[2]Yearly LC Ethylene'!AF27</f>
        <v>179028.97015091134</v>
      </c>
      <c r="AG27" s="126">
        <f>'[2]Yearly LC Ethylene'!AG27</f>
        <v>185301.52634242509</v>
      </c>
      <c r="AH27" s="126">
        <f>'[2]Yearly LC Ethylene'!AH27</f>
        <v>191477.97486248775</v>
      </c>
      <c r="AI27" s="124"/>
      <c r="AJ27" s="126">
        <f>'[3]Yearly LC Ethylene'!D27</f>
        <v>0</v>
      </c>
      <c r="AK27" s="126">
        <f>'[3]Yearly LC Ethylene'!E27</f>
        <v>268.96060707300757</v>
      </c>
      <c r="AL27" s="126">
        <f>'[3]Yearly LC Ethylene'!F27</f>
        <v>537.92121414601513</v>
      </c>
      <c r="AM27" s="126">
        <f>'[3]Yearly LC Ethylene'!G27</f>
        <v>806.88182121902275</v>
      </c>
      <c r="AN27" s="126">
        <f>'[3]Yearly LC Ethylene'!H27</f>
        <v>1075.8424282920303</v>
      </c>
      <c r="AO27" s="126">
        <f>'[3]Yearly LC Ethylene'!I27</f>
        <v>1344.8030353650381</v>
      </c>
      <c r="AP27" s="126">
        <f>'[3]Yearly LC Ethylene'!J27</f>
        <v>1613.7636424380455</v>
      </c>
      <c r="AQ27" s="126">
        <f>'[3]Yearly LC Ethylene'!K27</f>
        <v>1882.7242495110529</v>
      </c>
      <c r="AR27" s="126">
        <f>'[3]Yearly LC Ethylene'!L27</f>
        <v>2151.6848565840605</v>
      </c>
      <c r="AS27" s="126">
        <f>'[3]Yearly LC Ethylene'!M27</f>
        <v>2420.6454636570684</v>
      </c>
      <c r="AT27" s="126">
        <f>'[3]Yearly LC Ethylene'!N27</f>
        <v>2689.6060707300762</v>
      </c>
      <c r="AU27" s="126">
        <f>'[3]Yearly LC Ethylene'!O27</f>
        <v>4236.1295613998691</v>
      </c>
      <c r="AV27" s="126">
        <f>'[3]Yearly LC Ethylene'!P27</f>
        <v>5782.6530520696615</v>
      </c>
      <c r="AW27" s="126">
        <f>'[3]Yearly LC Ethylene'!Q27</f>
        <v>7329.1765427394566</v>
      </c>
      <c r="AX27" s="126">
        <f>'[3]Yearly LC Ethylene'!R27</f>
        <v>8875.70003340925</v>
      </c>
      <c r="AY27" s="126">
        <f>'[3]Yearly LC Ethylene'!S27</f>
        <v>10422.223524079045</v>
      </c>
      <c r="AZ27" s="126">
        <f>'[3]Yearly LC Ethylene'!T27</f>
        <v>11968.747014748837</v>
      </c>
      <c r="BA27" s="126">
        <f>'[3]Yearly LC Ethylene'!U27</f>
        <v>13515.270505418632</v>
      </c>
      <c r="BB27" s="126">
        <f>'[3]Yearly LC Ethylene'!V27</f>
        <v>15061.793996088423</v>
      </c>
      <c r="BC27" s="126">
        <f>'[3]Yearly LC Ethylene'!W27</f>
        <v>16608.31748675822</v>
      </c>
      <c r="BD27" s="126">
        <f>'[3]Yearly LC Ethylene'!X27</f>
        <v>18154.840977428012</v>
      </c>
      <c r="BE27" s="126">
        <f>'[3]Yearly LC Ethylene'!Y27</f>
        <v>19701.364468097803</v>
      </c>
      <c r="BF27" s="126">
        <f>'[3]Yearly LC Ethylene'!Z27</f>
        <v>21247.887958767595</v>
      </c>
      <c r="BG27" s="126">
        <f>'[3]Yearly LC Ethylene'!AA27</f>
        <v>22794.411449437393</v>
      </c>
      <c r="BH27" s="126">
        <f>'[3]Yearly LC Ethylene'!AB27</f>
        <v>24340.934940107185</v>
      </c>
      <c r="BI27" s="126">
        <f>'[3]Yearly LC Ethylene'!AC27</f>
        <v>25887.458430776976</v>
      </c>
      <c r="BJ27" s="126">
        <f>'[3]Yearly LC Ethylene'!AD27</f>
        <v>27433.981921446772</v>
      </c>
      <c r="BK27" s="126">
        <f>'[3]Yearly LC Ethylene'!AE27</f>
        <v>28980.505412116563</v>
      </c>
      <c r="BL27" s="126">
        <f>'[3]Yearly LC Ethylene'!AF27</f>
        <v>30527.028902786355</v>
      </c>
      <c r="BM27" s="126">
        <f>'[3]Yearly LC Ethylene'!AG27</f>
        <v>32073.552393456146</v>
      </c>
      <c r="BN27" s="126">
        <f>'[3]Yearly LC Ethylene'!AH27</f>
        <v>33620.075884125945</v>
      </c>
      <c r="BO27" s="124"/>
      <c r="BP27" s="126">
        <f t="shared" si="10"/>
        <v>0</v>
      </c>
      <c r="BQ27" s="126">
        <f t="shared" si="10"/>
        <v>3786.8064418506247</v>
      </c>
      <c r="BR27" s="126">
        <f t="shared" si="10"/>
        <v>7524.5877488717606</v>
      </c>
      <c r="BS27" s="126">
        <f t="shared" si="10"/>
        <v>11213.856336322189</v>
      </c>
      <c r="BT27" s="126">
        <f t="shared" si="10"/>
        <v>14855.119858739063</v>
      </c>
      <c r="BU27" s="126">
        <f t="shared" si="10"/>
        <v>18448.881251404153</v>
      </c>
      <c r="BV27" s="126">
        <f t="shared" si="10"/>
        <v>21995.638771463371</v>
      </c>
      <c r="BW27" s="126">
        <f t="shared" si="10"/>
        <v>25495.886038702407</v>
      </c>
      <c r="BX27" s="126">
        <f t="shared" si="10"/>
        <v>28950.112075981211</v>
      </c>
      <c r="BY27" s="126">
        <f t="shared" si="10"/>
        <v>32358.801349330177</v>
      </c>
      <c r="BZ27" s="126">
        <f t="shared" si="10"/>
        <v>35722.43380771071</v>
      </c>
      <c r="CA27" s="126">
        <f t="shared" si="10"/>
        <v>47098.262748972062</v>
      </c>
      <c r="CB27" s="126">
        <f t="shared" si="10"/>
        <v>58335.505401099632</v>
      </c>
      <c r="CC27" s="126">
        <f t="shared" si="10"/>
        <v>69435.615868788504</v>
      </c>
      <c r="CD27" s="126">
        <f t="shared" si="10"/>
        <v>80400.034721053715</v>
      </c>
      <c r="CE27" s="126">
        <f t="shared" si="10"/>
        <v>91230.189109262792</v>
      </c>
      <c r="CF27" s="126">
        <f t="shared" si="11"/>
        <v>101927.4928841803</v>
      </c>
      <c r="CG27" s="126">
        <f t="shared" si="11"/>
        <v>112493.34671203335</v>
      </c>
      <c r="CH27" s="126">
        <f t="shared" si="11"/>
        <v>122929.13818960456</v>
      </c>
      <c r="CI27" s="126">
        <f t="shared" si="11"/>
        <v>133236.24195836193</v>
      </c>
      <c r="CJ27" s="126">
        <f t="shared" si="11"/>
        <v>143416.01981763251</v>
      </c>
      <c r="CK27" s="126">
        <f t="shared" si="11"/>
        <v>152042.41352801502</v>
      </c>
      <c r="CL27" s="126">
        <f t="shared" si="11"/>
        <v>160564.05937397692</v>
      </c>
      <c r="CM27" s="126">
        <f t="shared" si="11"/>
        <v>168982.0733795049</v>
      </c>
      <c r="CN27" s="126">
        <f t="shared" si="11"/>
        <v>177297.56110145303</v>
      </c>
      <c r="CO27" s="126">
        <f t="shared" si="11"/>
        <v>185511.61772122685</v>
      </c>
      <c r="CP27" s="126">
        <f t="shared" si="11"/>
        <v>193625.32813569793</v>
      </c>
      <c r="CQ27" s="126">
        <f t="shared" si="11"/>
        <v>201639.76704735484</v>
      </c>
      <c r="CR27" s="126">
        <f t="shared" si="11"/>
        <v>209555.99905369768</v>
      </c>
      <c r="CS27" s="126">
        <f t="shared" si="11"/>
        <v>217375.07873588122</v>
      </c>
      <c r="CT27" s="126">
        <f t="shared" si="11"/>
        <v>225098.05074661371</v>
      </c>
    </row>
    <row r="28" spans="1:111" outlineLevel="1">
      <c r="B28" s="9" t="s">
        <v>52</v>
      </c>
      <c r="C28" s="5" t="s">
        <v>197</v>
      </c>
      <c r="D28" s="126">
        <f>'[2]Yearly LC Ethylene'!D28</f>
        <v>0</v>
      </c>
      <c r="E28" s="126">
        <f>'[2]Yearly LC Ethylene'!E28</f>
        <v>8350.3236870702785</v>
      </c>
      <c r="F28" s="126">
        <f>'[2]Yearly LC Ethylene'!F28</f>
        <v>16584.276230021227</v>
      </c>
      <c r="G28" s="126">
        <f>'[2]Yearly LC Ethylene'!G28</f>
        <v>24703.073950850441</v>
      </c>
      <c r="H28" s="126">
        <f>'[2]Yearly LC Ethylene'!H28</f>
        <v>32707.921871012979</v>
      </c>
      <c r="I28" s="126">
        <f>'[2]Yearly LC Ethylene'!I28</f>
        <v>40600.013809849886</v>
      </c>
      <c r="J28" s="126">
        <f>'[2]Yearly LC Ethylene'!J28</f>
        <v>48380.532482193827</v>
      </c>
      <c r="K28" s="126">
        <f>'[2]Yearly LC Ethylene'!K28</f>
        <v>56050.649595158291</v>
      </c>
      <c r="L28" s="126">
        <f>'[2]Yearly LC Ethylene'!L28</f>
        <v>63611.52594411718</v>
      </c>
      <c r="M28" s="126">
        <f>'[2]Yearly LC Ethylene'!M28</f>
        <v>71064.31150788111</v>
      </c>
      <c r="N28" s="126">
        <f>'[2]Yearly LC Ethylene'!N28</f>
        <v>78410.145543077349</v>
      </c>
      <c r="O28" s="126">
        <f>'[2]Yearly LC Ethylene'!O28</f>
        <v>89140.601934199178</v>
      </c>
      <c r="P28" s="126">
        <f>'[2]Yearly LC Ethylene'!P28</f>
        <v>99717.710240053348</v>
      </c>
      <c r="Q28" s="126">
        <f>'[2]Yearly LC Ethylene'!Q28</f>
        <v>110143.08653317222</v>
      </c>
      <c r="R28" s="126">
        <f>'[2]Yearly LC Ethylene'!R28</f>
        <v>120418.3318099468</v>
      </c>
      <c r="S28" s="126">
        <f>'[2]Yearly LC Ethylene'!S28</f>
        <v>130545.03212226322</v>
      </c>
      <c r="T28" s="126">
        <f>'[2]Yearly LC Ethylene'!T28</f>
        <v>140524.75870803656</v>
      </c>
      <c r="U28" s="126">
        <f>'[2]Yearly LC Ethylene'!U28</f>
        <v>150359.06812065115</v>
      </c>
      <c r="V28" s="126">
        <f>'[2]Yearly LC Ethylene'!V28</f>
        <v>160049.50235731641</v>
      </c>
      <c r="W28" s="126">
        <f>'[2]Yearly LC Ethylene'!W28</f>
        <v>169597.5889863467</v>
      </c>
      <c r="X28" s="126">
        <f>'[2]Yearly LC Ethylene'!X28</f>
        <v>179004.84127337424</v>
      </c>
      <c r="Y28" s="126">
        <f>'[2]Yearly LC Ethylene'!Y28</f>
        <v>185018.04306982213</v>
      </c>
      <c r="Z28" s="126">
        <f>'[2]Yearly LC Ethylene'!Z28</f>
        <v>190938.7527613102</v>
      </c>
      <c r="AA28" s="126">
        <f>'[2]Yearly LC Ethylene'!AA28</f>
        <v>196767.96736494196</v>
      </c>
      <c r="AB28" s="126">
        <f>'[2]Yearly LC Ethylene'!AB28</f>
        <v>202506.67449411834</v>
      </c>
      <c r="AC28" s="126">
        <f>'[2]Yearly LC Ethylene'!AC28</f>
        <v>208155.85244117983</v>
      </c>
      <c r="AD28" s="126">
        <f>'[2]Yearly LC Ethylene'!AD28</f>
        <v>213716.47025935334</v>
      </c>
      <c r="AE28" s="126">
        <f>'[2]Yearly LC Ethylene'!AE28</f>
        <v>219189.48784400994</v>
      </c>
      <c r="AF28" s="126">
        <f>'[2]Yearly LC Ethylene'!AF28</f>
        <v>224575.85601323828</v>
      </c>
      <c r="AG28" s="126">
        <f>'[2]Yearly LC Ethylene'!AG28</f>
        <v>229876.51658774048</v>
      </c>
      <c r="AH28" s="126">
        <f>'[2]Yearly LC Ethylene'!AH28</f>
        <v>235092.40247005445</v>
      </c>
      <c r="AI28" s="124"/>
      <c r="AJ28" s="126">
        <f>'[3]Yearly LC Ethylene'!D28</f>
        <v>0</v>
      </c>
      <c r="AK28" s="126">
        <f>'[3]Yearly LC Ethylene'!E28</f>
        <v>1558.2638346293293</v>
      </c>
      <c r="AL28" s="126">
        <f>'[3]Yearly LC Ethylene'!F28</f>
        <v>3116.5276692586585</v>
      </c>
      <c r="AM28" s="126">
        <f>'[3]Yearly LC Ethylene'!G28</f>
        <v>4674.7915038879873</v>
      </c>
      <c r="AN28" s="126">
        <f>'[3]Yearly LC Ethylene'!H28</f>
        <v>6233.0553385173171</v>
      </c>
      <c r="AO28" s="126">
        <f>'[3]Yearly LC Ethylene'!I28</f>
        <v>7791.3191731466468</v>
      </c>
      <c r="AP28" s="126">
        <f>'[3]Yearly LC Ethylene'!J28</f>
        <v>9349.5830077759747</v>
      </c>
      <c r="AQ28" s="126">
        <f>'[3]Yearly LC Ethylene'!K28</f>
        <v>10907.846842405306</v>
      </c>
      <c r="AR28" s="126">
        <f>'[3]Yearly LC Ethylene'!L28</f>
        <v>12466.110677034634</v>
      </c>
      <c r="AS28" s="126">
        <f>'[3]Yearly LC Ethylene'!M28</f>
        <v>14024.374511663964</v>
      </c>
      <c r="AT28" s="126">
        <f>'[3]Yearly LC Ethylene'!N28</f>
        <v>15582.638346293294</v>
      </c>
      <c r="AU28" s="126">
        <f>'[3]Yearly LC Ethylene'!O28</f>
        <v>18621.252823820487</v>
      </c>
      <c r="AV28" s="126">
        <f>'[3]Yearly LC Ethylene'!P28</f>
        <v>21659.86730134768</v>
      </c>
      <c r="AW28" s="126">
        <f>'[3]Yearly LC Ethylene'!Q28</f>
        <v>24698.481778874873</v>
      </c>
      <c r="AX28" s="126">
        <f>'[3]Yearly LC Ethylene'!R28</f>
        <v>27737.096256402063</v>
      </c>
      <c r="AY28" s="126">
        <f>'[3]Yearly LC Ethylene'!S28</f>
        <v>30775.710733929256</v>
      </c>
      <c r="AZ28" s="126">
        <f>'[3]Yearly LC Ethylene'!T28</f>
        <v>33814.325211456446</v>
      </c>
      <c r="BA28" s="126">
        <f>'[3]Yearly LC Ethylene'!U28</f>
        <v>36852.939688983643</v>
      </c>
      <c r="BB28" s="126">
        <f>'[3]Yearly LC Ethylene'!V28</f>
        <v>39891.554166510832</v>
      </c>
      <c r="BC28" s="126">
        <f>'[3]Yearly LC Ethylene'!W28</f>
        <v>42930.168644038022</v>
      </c>
      <c r="BD28" s="126">
        <f>'[3]Yearly LC Ethylene'!X28</f>
        <v>45968.783121565219</v>
      </c>
      <c r="BE28" s="126">
        <f>'[3]Yearly LC Ethylene'!Y28</f>
        <v>49163.223982555348</v>
      </c>
      <c r="BF28" s="126">
        <f>'[3]Yearly LC Ethylene'!Z28</f>
        <v>52357.664843545463</v>
      </c>
      <c r="BG28" s="126">
        <f>'[3]Yearly LC Ethylene'!AA28</f>
        <v>55552.105704535592</v>
      </c>
      <c r="BH28" s="126">
        <f>'[3]Yearly LC Ethylene'!AB28</f>
        <v>58746.546565525721</v>
      </c>
      <c r="BI28" s="126">
        <f>'[3]Yearly LC Ethylene'!AC28</f>
        <v>61940.987426515836</v>
      </c>
      <c r="BJ28" s="126">
        <f>'[3]Yearly LC Ethylene'!AD28</f>
        <v>65135.428287505965</v>
      </c>
      <c r="BK28" s="126">
        <f>'[3]Yearly LC Ethylene'!AE28</f>
        <v>68329.869148496087</v>
      </c>
      <c r="BL28" s="126">
        <f>'[3]Yearly LC Ethylene'!AF28</f>
        <v>71524.310009486217</v>
      </c>
      <c r="BM28" s="126">
        <f>'[3]Yearly LC Ethylene'!AG28</f>
        <v>74718.750870476346</v>
      </c>
      <c r="BN28" s="126">
        <f>'[3]Yearly LC Ethylene'!AH28</f>
        <v>77913.191731466475</v>
      </c>
      <c r="BO28" s="124"/>
      <c r="BP28" s="126">
        <f t="shared" si="10"/>
        <v>0</v>
      </c>
      <c r="BQ28" s="126">
        <f t="shared" si="10"/>
        <v>9908.5875216996083</v>
      </c>
      <c r="BR28" s="126">
        <f t="shared" si="10"/>
        <v>19700.803899279887</v>
      </c>
      <c r="BS28" s="126">
        <f t="shared" si="10"/>
        <v>29377.865454738429</v>
      </c>
      <c r="BT28" s="126">
        <f t="shared" si="10"/>
        <v>38940.977209530298</v>
      </c>
      <c r="BU28" s="126">
        <f t="shared" si="10"/>
        <v>48391.332982996537</v>
      </c>
      <c r="BV28" s="126">
        <f t="shared" si="10"/>
        <v>57730.115489969801</v>
      </c>
      <c r="BW28" s="126">
        <f t="shared" ref="BW28:CL44" si="12">K28+AQ28</f>
        <v>66958.49643756359</v>
      </c>
      <c r="BX28" s="126">
        <f t="shared" si="12"/>
        <v>76077.636621151818</v>
      </c>
      <c r="BY28" s="126">
        <f t="shared" si="12"/>
        <v>85088.686019545072</v>
      </c>
      <c r="BZ28" s="126">
        <f t="shared" si="12"/>
        <v>93992.78388937065</v>
      </c>
      <c r="CA28" s="126">
        <f t="shared" si="12"/>
        <v>107761.85475801966</v>
      </c>
      <c r="CB28" s="126">
        <f t="shared" si="12"/>
        <v>121377.57754140103</v>
      </c>
      <c r="CC28" s="126">
        <f t="shared" si="12"/>
        <v>134841.56831204708</v>
      </c>
      <c r="CD28" s="126">
        <f t="shared" si="12"/>
        <v>148155.42806634886</v>
      </c>
      <c r="CE28" s="126">
        <f t="shared" si="12"/>
        <v>161320.74285619246</v>
      </c>
      <c r="CF28" s="126">
        <f t="shared" si="11"/>
        <v>174339.08391949302</v>
      </c>
      <c r="CG28" s="126">
        <f t="shared" si="11"/>
        <v>187212.00780963479</v>
      </c>
      <c r="CH28" s="126">
        <f t="shared" si="11"/>
        <v>199941.05652382725</v>
      </c>
      <c r="CI28" s="126">
        <f t="shared" si="11"/>
        <v>212527.75763038473</v>
      </c>
      <c r="CJ28" s="126">
        <f t="shared" si="11"/>
        <v>224973.62439493946</v>
      </c>
      <c r="CK28" s="126">
        <f t="shared" si="11"/>
        <v>234181.26705237749</v>
      </c>
      <c r="CL28" s="126">
        <f t="shared" si="11"/>
        <v>243296.41760485567</v>
      </c>
      <c r="CM28" s="126">
        <f t="shared" si="11"/>
        <v>252320.07306947754</v>
      </c>
      <c r="CN28" s="126">
        <f t="shared" si="11"/>
        <v>261253.22105964407</v>
      </c>
      <c r="CO28" s="126">
        <f t="shared" si="11"/>
        <v>270096.83986769564</v>
      </c>
      <c r="CP28" s="126">
        <f t="shared" si="11"/>
        <v>278851.89854685933</v>
      </c>
      <c r="CQ28" s="126">
        <f t="shared" si="11"/>
        <v>287519.35699250601</v>
      </c>
      <c r="CR28" s="126">
        <f t="shared" si="11"/>
        <v>296100.16602272447</v>
      </c>
      <c r="CS28" s="126">
        <f t="shared" si="11"/>
        <v>304595.26745821681</v>
      </c>
      <c r="CT28" s="126">
        <f t="shared" si="11"/>
        <v>313005.5942015209</v>
      </c>
    </row>
    <row r="29" spans="1:111" outlineLevel="1">
      <c r="B29" s="1" t="s">
        <v>19</v>
      </c>
      <c r="C29" s="5" t="s">
        <v>197</v>
      </c>
      <c r="D29" s="124">
        <f>'[2]Yearly LC Ethylene'!D29</f>
        <v>0</v>
      </c>
      <c r="E29" s="124">
        <f>'[2]Yearly LC Ethylene'!E29</f>
        <v>11868.169521847896</v>
      </c>
      <c r="F29" s="124">
        <f>'[2]Yearly LC Ethylene'!F29</f>
        <v>23570.942764746971</v>
      </c>
      <c r="G29" s="124">
        <f>'[2]Yearly LC Ethylene'!G29</f>
        <v>35110.048465953609</v>
      </c>
      <c r="H29" s="124">
        <f>'[2]Yearly LC Ethylene'!H29</f>
        <v>46487.199301460016</v>
      </c>
      <c r="I29" s="124">
        <f>'[2]Yearly LC Ethylene'!I29</f>
        <v>57704.092025888996</v>
      </c>
      <c r="J29" s="124">
        <f>'[2]Yearly LC Ethylene'!J29</f>
        <v>68762.407611219154</v>
      </c>
      <c r="K29" s="124">
        <f>'[2]Yearly LC Ethylene'!K29</f>
        <v>79663.811384349654</v>
      </c>
      <c r="L29" s="124">
        <f>'[2]Yearly LC Ethylene'!L29</f>
        <v>90409.953163514336</v>
      </c>
      <c r="M29" s="124">
        <f>'[2]Yearly LC Ethylene'!M29</f>
        <v>101002.46739355422</v>
      </c>
      <c r="N29" s="124">
        <f>'[2]Yearly LC Ethylene'!N29</f>
        <v>111442.97328005798</v>
      </c>
      <c r="O29" s="124">
        <f>'[2]Yearly LC Ethylene'!O29</f>
        <v>132002.73512177137</v>
      </c>
      <c r="P29" s="124">
        <f>'[2]Yearly LC Ethylene'!P29</f>
        <v>152270.56258908333</v>
      </c>
      <c r="Q29" s="124">
        <f>'[2]Yearly LC Ethylene'!Q29</f>
        <v>172249.52585922126</v>
      </c>
      <c r="R29" s="124">
        <f>'[2]Yearly LC Ethylene'!R29</f>
        <v>191942.66649759127</v>
      </c>
      <c r="S29" s="124">
        <f>'[2]Yearly LC Ethylene'!S29</f>
        <v>211352.99770744698</v>
      </c>
      <c r="T29" s="124">
        <f>'[2]Yearly LC Ethylene'!T29</f>
        <v>230483.50457746803</v>
      </c>
      <c r="U29" s="124">
        <f>'[2]Yearly LC Ethylene'!U29</f>
        <v>249337.14432726585</v>
      </c>
      <c r="V29" s="124">
        <f>'[2]Yearly LC Ethylene'!V29</f>
        <v>267916.84655083256</v>
      </c>
      <c r="W29" s="124">
        <f>'[2]Yearly LC Ethylene'!W29</f>
        <v>286225.51345795044</v>
      </c>
      <c r="X29" s="124">
        <f>'[2]Yearly LC Ethylene'!X29</f>
        <v>304266.02011357876</v>
      </c>
      <c r="Y29" s="124">
        <f>'[2]Yearly LC Ethylene'!Y29</f>
        <v>317359.09212973935</v>
      </c>
      <c r="Z29" s="124">
        <f>'[2]Yearly LC Ethylene'!Z29</f>
        <v>330254.9241765195</v>
      </c>
      <c r="AA29" s="124">
        <f>'[2]Yearly LC Ethylene'!AA29</f>
        <v>342955.62929500942</v>
      </c>
      <c r="AB29" s="124">
        <f>'[2]Yearly LC Ethylene'!AB29</f>
        <v>355463.30065546418</v>
      </c>
      <c r="AC29" s="124">
        <f>'[2]Yearly LC Ethylene'!AC29</f>
        <v>367780.01173162973</v>
      </c>
      <c r="AD29" s="124">
        <f>'[2]Yearly LC Ethylene'!AD29</f>
        <v>379907.81647360453</v>
      </c>
      <c r="AE29" s="124">
        <f>'[2]Yearly LC Ethylene'!AE29</f>
        <v>391848.74947924819</v>
      </c>
      <c r="AF29" s="124">
        <f>'[2]Yearly LC Ethylene'!AF29</f>
        <v>403604.82616414962</v>
      </c>
      <c r="AG29" s="124">
        <f>'[2]Yearly LC Ethylene'!AG29</f>
        <v>415178.04293016554</v>
      </c>
      <c r="AH29" s="124">
        <f>'[2]Yearly LC Ethylene'!AH29</f>
        <v>426570.37733254221</v>
      </c>
      <c r="AI29" s="124"/>
      <c r="AJ29" s="124">
        <f>'[3]Yearly LC Ethylene'!D29</f>
        <v>0</v>
      </c>
      <c r="AK29" s="124">
        <f>'[3]Yearly LC Ethylene'!E29</f>
        <v>1827.2244417023369</v>
      </c>
      <c r="AL29" s="124">
        <f>'[3]Yearly LC Ethylene'!F29</f>
        <v>3654.4488834046738</v>
      </c>
      <c r="AM29" s="124">
        <f>'[3]Yearly LC Ethylene'!G29</f>
        <v>5481.67332510701</v>
      </c>
      <c r="AN29" s="124">
        <f>'[3]Yearly LC Ethylene'!H29</f>
        <v>7308.8977668093476</v>
      </c>
      <c r="AO29" s="124">
        <f>'[3]Yearly LC Ethylene'!I29</f>
        <v>9136.1222085116842</v>
      </c>
      <c r="AP29" s="124">
        <f>'[3]Yearly LC Ethylene'!J29</f>
        <v>10963.34665021402</v>
      </c>
      <c r="AQ29" s="124">
        <f>'[3]Yearly LC Ethylene'!K29</f>
        <v>12790.571091916359</v>
      </c>
      <c r="AR29" s="124">
        <f>'[3]Yearly LC Ethylene'!L29</f>
        <v>14617.795533618695</v>
      </c>
      <c r="AS29" s="124">
        <f>'[3]Yearly LC Ethylene'!M29</f>
        <v>16445.019975321033</v>
      </c>
      <c r="AT29" s="124">
        <f>'[3]Yearly LC Ethylene'!N29</f>
        <v>18272.244417023368</v>
      </c>
      <c r="AU29" s="124">
        <f>'[3]Yearly LC Ethylene'!O29</f>
        <v>22857.382385220357</v>
      </c>
      <c r="AV29" s="124">
        <f>'[3]Yearly LC Ethylene'!P29</f>
        <v>27442.520353417342</v>
      </c>
      <c r="AW29" s="124">
        <f>'[3]Yearly LC Ethylene'!Q29</f>
        <v>32027.65832161433</v>
      </c>
      <c r="AX29" s="124">
        <f>'[3]Yearly LC Ethylene'!R29</f>
        <v>36612.796289811311</v>
      </c>
      <c r="AY29" s="124">
        <f>'[3]Yearly LC Ethylene'!S29</f>
        <v>41197.934258008303</v>
      </c>
      <c r="AZ29" s="124">
        <f>'[3]Yearly LC Ethylene'!T29</f>
        <v>45783.07222620528</v>
      </c>
      <c r="BA29" s="124">
        <f>'[3]Yearly LC Ethylene'!U29</f>
        <v>50368.210194402272</v>
      </c>
      <c r="BB29" s="124">
        <f>'[3]Yearly LC Ethylene'!V29</f>
        <v>54953.348162599257</v>
      </c>
      <c r="BC29" s="124">
        <f>'[3]Yearly LC Ethylene'!W29</f>
        <v>59538.486130796242</v>
      </c>
      <c r="BD29" s="124">
        <f>'[3]Yearly LC Ethylene'!X29</f>
        <v>64123.624098993227</v>
      </c>
      <c r="BE29" s="124">
        <f>'[3]Yearly LC Ethylene'!Y29</f>
        <v>68864.588450653158</v>
      </c>
      <c r="BF29" s="124">
        <f>'[3]Yearly LC Ethylene'!Z29</f>
        <v>73605.552802313061</v>
      </c>
      <c r="BG29" s="124">
        <f>'[3]Yearly LC Ethylene'!AA29</f>
        <v>78346.517153972993</v>
      </c>
      <c r="BH29" s="124">
        <f>'[3]Yearly LC Ethylene'!AB29</f>
        <v>83087.48150563291</v>
      </c>
      <c r="BI29" s="124">
        <f>'[3]Yearly LC Ethylene'!AC29</f>
        <v>87828.445857292812</v>
      </c>
      <c r="BJ29" s="124">
        <f>'[3]Yearly LC Ethylene'!AD29</f>
        <v>92569.41020895273</v>
      </c>
      <c r="BK29" s="124">
        <f>'[3]Yearly LC Ethylene'!AE29</f>
        <v>97310.374560612647</v>
      </c>
      <c r="BL29" s="124">
        <f>'[3]Yearly LC Ethylene'!AF29</f>
        <v>102051.33891227256</v>
      </c>
      <c r="BM29" s="124">
        <f>'[3]Yearly LC Ethylene'!AG29</f>
        <v>106792.3032639325</v>
      </c>
      <c r="BN29" s="124">
        <f>'[3]Yearly LC Ethylene'!AH29</f>
        <v>111533.26761559243</v>
      </c>
      <c r="BO29" s="124"/>
      <c r="BP29" s="124">
        <f t="shared" ref="BP29:CB55" si="13">D29+AJ29</f>
        <v>0</v>
      </c>
      <c r="BQ29" s="124">
        <f t="shared" si="13"/>
        <v>13695.393963550234</v>
      </c>
      <c r="BR29" s="124">
        <f t="shared" si="13"/>
        <v>27225.391648151646</v>
      </c>
      <c r="BS29" s="124">
        <f t="shared" si="13"/>
        <v>40591.72179106062</v>
      </c>
      <c r="BT29" s="124">
        <f t="shared" si="13"/>
        <v>53796.097068269366</v>
      </c>
      <c r="BU29" s="124">
        <f t="shared" si="13"/>
        <v>66840.214234400686</v>
      </c>
      <c r="BV29" s="124">
        <f t="shared" si="13"/>
        <v>79725.754261433176</v>
      </c>
      <c r="BW29" s="124">
        <f t="shared" si="12"/>
        <v>92454.382476266008</v>
      </c>
      <c r="BX29" s="124">
        <f t="shared" si="12"/>
        <v>105027.74869713304</v>
      </c>
      <c r="BY29" s="124">
        <f t="shared" si="12"/>
        <v>117447.48736887526</v>
      </c>
      <c r="BZ29" s="124">
        <f t="shared" si="12"/>
        <v>129715.21769708135</v>
      </c>
      <c r="CA29" s="124">
        <f t="shared" si="12"/>
        <v>154860.11750699172</v>
      </c>
      <c r="CB29" s="124">
        <f t="shared" si="12"/>
        <v>179713.08294250068</v>
      </c>
      <c r="CC29" s="124">
        <f t="shared" si="12"/>
        <v>204277.18418083558</v>
      </c>
      <c r="CD29" s="124">
        <f t="shared" si="12"/>
        <v>228555.46278740259</v>
      </c>
      <c r="CE29" s="124">
        <f t="shared" si="12"/>
        <v>252550.9319654553</v>
      </c>
      <c r="CF29" s="124">
        <f t="shared" si="12"/>
        <v>276266.57680367329</v>
      </c>
      <c r="CG29" s="124">
        <f t="shared" si="12"/>
        <v>299705.35452166811</v>
      </c>
      <c r="CH29" s="124">
        <f t="shared" si="12"/>
        <v>322870.19471343182</v>
      </c>
      <c r="CI29" s="124">
        <f t="shared" si="12"/>
        <v>345763.99958874669</v>
      </c>
      <c r="CJ29" s="124">
        <f t="shared" si="12"/>
        <v>368389.64421257202</v>
      </c>
      <c r="CK29" s="124">
        <f t="shared" si="12"/>
        <v>386223.68058039248</v>
      </c>
      <c r="CL29" s="124">
        <f t="shared" si="12"/>
        <v>403860.47697883256</v>
      </c>
      <c r="CM29" s="124">
        <f t="shared" ref="CM29:CT60" si="14">AA29+BG29</f>
        <v>421302.14644898241</v>
      </c>
      <c r="CN29" s="124">
        <f t="shared" si="14"/>
        <v>438550.7821610971</v>
      </c>
      <c r="CO29" s="124">
        <f t="shared" si="14"/>
        <v>455608.45758892252</v>
      </c>
      <c r="CP29" s="124">
        <f t="shared" si="14"/>
        <v>472477.22668255726</v>
      </c>
      <c r="CQ29" s="124">
        <f t="shared" si="14"/>
        <v>489159.12403986085</v>
      </c>
      <c r="CR29" s="124">
        <f t="shared" si="14"/>
        <v>505656.16507642216</v>
      </c>
      <c r="CS29" s="124">
        <f t="shared" si="14"/>
        <v>521970.34619409801</v>
      </c>
      <c r="CT29" s="124">
        <f t="shared" si="14"/>
        <v>538103.64494813466</v>
      </c>
    </row>
    <row r="30" spans="1:111" outlineLevel="1">
      <c r="B30" s="9" t="s">
        <v>54</v>
      </c>
      <c r="C30" s="5" t="s">
        <v>197</v>
      </c>
      <c r="D30" s="126">
        <f>'[2]Yearly LC Ethylene'!D30</f>
        <v>0</v>
      </c>
      <c r="E30" s="126">
        <f>'[2]Yearly LC Ethylene'!E30</f>
        <v>7341.5097341252358</v>
      </c>
      <c r="F30" s="126">
        <f>'[2]Yearly LC Ethylene'!F30</f>
        <v>14580.707280203649</v>
      </c>
      <c r="G30" s="126">
        <f>'[2]Yearly LC Ethylene'!G30</f>
        <v>21718.662014719306</v>
      </c>
      <c r="H30" s="126">
        <f>'[2]Yearly LC Ethylene'!H30</f>
        <v>28756.433378847596</v>
      </c>
      <c r="I30" s="126">
        <f>'[2]Yearly LC Ethylene'!I30</f>
        <v>35695.07096499257</v>
      </c>
      <c r="J30" s="126">
        <f>'[2]Yearly LC Ethylene'!J30</f>
        <v>42535.614602600603</v>
      </c>
      <c r="K30" s="126">
        <f>'[2]Yearly LC Ethylene'!K30</f>
        <v>49279.094443256428</v>
      </c>
      <c r="L30" s="126">
        <f>'[2]Yearly LC Ethylene'!L30</f>
        <v>55926.53104506724</v>
      </c>
      <c r="M30" s="126">
        <f>'[2]Yearly LC Ethylene'!M30</f>
        <v>62478.93545634074</v>
      </c>
      <c r="N30" s="126">
        <f>'[2]Yearly LC Ethylene'!N30</f>
        <v>68937.309298562774</v>
      </c>
      <c r="O30" s="126">
        <f>'[2]Yearly LC Ethylene'!O30</f>
        <v>75302.644848680415</v>
      </c>
      <c r="P30" s="126">
        <f>'[2]Yearly LC Ethylene'!P30</f>
        <v>81575.925120695931</v>
      </c>
      <c r="Q30" s="126">
        <f>'[2]Yearly LC Ethylene'!Q30</f>
        <v>87758.123946577514</v>
      </c>
      <c r="R30" s="126">
        <f>'[2]Yearly LC Ethylene'!R30</f>
        <v>93850.20605649201</v>
      </c>
      <c r="S30" s="126">
        <f>'[2]Yearly LC Ethylene'!S30</f>
        <v>99853.127158365503</v>
      </c>
      <c r="T30" s="126">
        <f>'[2]Yearly LC Ethylene'!T30</f>
        <v>105767.83401677683</v>
      </c>
      <c r="U30" s="126">
        <f>'[2]Yearly LC Ethylene'!U30</f>
        <v>111595.26453119014</v>
      </c>
      <c r="V30" s="126">
        <f>'[2]Yearly LC Ethylene'!V30</f>
        <v>117336.34781353075</v>
      </c>
      <c r="W30" s="126">
        <f>'[2]Yearly LC Ethylene'!W30</f>
        <v>122992.00426511098</v>
      </c>
      <c r="X30" s="126">
        <f>'[2]Yearly LC Ethylene'!X30</f>
        <v>128563.14565291026</v>
      </c>
      <c r="Y30" s="126">
        <f>'[2]Yearly LC Ethylene'!Y30</f>
        <v>128322.01385251361</v>
      </c>
      <c r="Z30" s="126">
        <f>'[2]Yearly LC Ethylene'!Z30</f>
        <v>131328.71092073733</v>
      </c>
      <c r="AA30" s="126">
        <f>'[2]Yearly LC Ethylene'!AA30</f>
        <v>134287.27575413359</v>
      </c>
      <c r="AB30" s="126">
        <f>'[2]Yearly LC Ethylene'!AB30</f>
        <v>137198.23314265526</v>
      </c>
      <c r="AC30" s="126">
        <f>'[2]Yearly LC Ethylene'!AC30</f>
        <v>140062.10289972462</v>
      </c>
      <c r="AD30" s="126">
        <f>'[2]Yearly LC Ethylene'!AD30</f>
        <v>142879.39990610615</v>
      </c>
      <c r="AE30" s="126">
        <f>'[2]Yearly LC Ethylene'!AE30</f>
        <v>145650.63415340986</v>
      </c>
      <c r="AF30" s="126">
        <f>'[2]Yearly LC Ethylene'!AF30</f>
        <v>148376.31078722762</v>
      </c>
      <c r="AG30" s="126">
        <f>'[2]Yearly LC Ethylene'!AG30</f>
        <v>151056.93014990573</v>
      </c>
      <c r="AH30" s="126">
        <f>'[2]Yearly LC Ethylene'!AH30</f>
        <v>153692.98782295684</v>
      </c>
      <c r="AI30" s="124"/>
      <c r="AJ30" s="126">
        <f>'[3]Yearly LC Ethylene'!D30</f>
        <v>0</v>
      </c>
      <c r="AK30" s="126">
        <f>'[3]Yearly LC Ethylene'!E30</f>
        <v>809.34815883214389</v>
      </c>
      <c r="AL30" s="126">
        <f>'[3]Yearly LC Ethylene'!F30</f>
        <v>1618.6963176642878</v>
      </c>
      <c r="AM30" s="126">
        <f>'[3]Yearly LC Ethylene'!G30</f>
        <v>2428.0444764964318</v>
      </c>
      <c r="AN30" s="126">
        <f>'[3]Yearly LC Ethylene'!H30</f>
        <v>3237.3926353285756</v>
      </c>
      <c r="AO30" s="126">
        <f>'[3]Yearly LC Ethylene'!I30</f>
        <v>4046.7407941607189</v>
      </c>
      <c r="AP30" s="126">
        <f>'[3]Yearly LC Ethylene'!J30</f>
        <v>4856.0889529928636</v>
      </c>
      <c r="AQ30" s="126">
        <f>'[3]Yearly LC Ethylene'!K30</f>
        <v>5665.4371118250065</v>
      </c>
      <c r="AR30" s="126">
        <f>'[3]Yearly LC Ethylene'!L30</f>
        <v>6474.7852706571512</v>
      </c>
      <c r="AS30" s="126">
        <f>'[3]Yearly LC Ethylene'!M30</f>
        <v>7284.1334294892949</v>
      </c>
      <c r="AT30" s="126">
        <f>'[3]Yearly LC Ethylene'!N30</f>
        <v>8093.4815883214378</v>
      </c>
      <c r="AU30" s="126">
        <f>'[3]Yearly LC Ethylene'!O30</f>
        <v>8902.8297471535825</v>
      </c>
      <c r="AV30" s="126">
        <f>'[3]Yearly LC Ethylene'!P30</f>
        <v>9712.1779059857272</v>
      </c>
      <c r="AW30" s="126">
        <f>'[3]Yearly LC Ethylene'!Q30</f>
        <v>10521.52606481787</v>
      </c>
      <c r="AX30" s="126">
        <f>'[3]Yearly LC Ethylene'!R30</f>
        <v>11330.874223650013</v>
      </c>
      <c r="AY30" s="126">
        <f>'[3]Yearly LC Ethylene'!S30</f>
        <v>12140.222382482158</v>
      </c>
      <c r="AZ30" s="126">
        <f>'[3]Yearly LC Ethylene'!T30</f>
        <v>12949.570541314302</v>
      </c>
      <c r="BA30" s="126">
        <f>'[3]Yearly LC Ethylene'!U30</f>
        <v>13758.918700146445</v>
      </c>
      <c r="BB30" s="126">
        <f>'[3]Yearly LC Ethylene'!V30</f>
        <v>14568.26685897859</v>
      </c>
      <c r="BC30" s="126">
        <f>'[3]Yearly LC Ethylene'!W30</f>
        <v>15377.615017810735</v>
      </c>
      <c r="BD30" s="126">
        <f>'[3]Yearly LC Ethylene'!X30</f>
        <v>16186.963176642876</v>
      </c>
      <c r="BE30" s="126">
        <f>'[3]Yearly LC Ethylene'!Y30</f>
        <v>19208.529636282881</v>
      </c>
      <c r="BF30" s="126">
        <f>'[3]Yearly LC Ethylene'!Z30</f>
        <v>20071.834339037167</v>
      </c>
      <c r="BG30" s="126">
        <f>'[3]Yearly LC Ethylene'!AA30</f>
        <v>20935.139041791455</v>
      </c>
      <c r="BH30" s="126">
        <f>'[3]Yearly LC Ethylene'!AB30</f>
        <v>21798.443744545741</v>
      </c>
      <c r="BI30" s="126">
        <f>'[3]Yearly LC Ethylene'!AC30</f>
        <v>22661.74844730003</v>
      </c>
      <c r="BJ30" s="126">
        <f>'[3]Yearly LC Ethylene'!AD30</f>
        <v>23525.053150054311</v>
      </c>
      <c r="BK30" s="126">
        <f>'[3]Yearly LC Ethylene'!AE30</f>
        <v>24388.3578528086</v>
      </c>
      <c r="BL30" s="126">
        <f>'[3]Yearly LC Ethylene'!AF30</f>
        <v>25251.662555562885</v>
      </c>
      <c r="BM30" s="126">
        <f>'[3]Yearly LC Ethylene'!AG30</f>
        <v>26114.967258317174</v>
      </c>
      <c r="BN30" s="126">
        <f>'[3]Yearly LC Ethylene'!AH30</f>
        <v>26978.271961071459</v>
      </c>
      <c r="BO30" s="124"/>
      <c r="BP30" s="126">
        <f t="shared" si="13"/>
        <v>0</v>
      </c>
      <c r="BQ30" s="126">
        <f t="shared" si="13"/>
        <v>8150.8578929573796</v>
      </c>
      <c r="BR30" s="126">
        <f t="shared" si="13"/>
        <v>16199.403597867937</v>
      </c>
      <c r="BS30" s="126">
        <f t="shared" si="13"/>
        <v>24146.706491215737</v>
      </c>
      <c r="BT30" s="126">
        <f t="shared" si="13"/>
        <v>31993.826014176171</v>
      </c>
      <c r="BU30" s="126">
        <f t="shared" si="13"/>
        <v>39741.811759153286</v>
      </c>
      <c r="BV30" s="126">
        <f t="shared" si="13"/>
        <v>47391.703555593464</v>
      </c>
      <c r="BW30" s="126">
        <f t="shared" si="12"/>
        <v>54944.531555081434</v>
      </c>
      <c r="BX30" s="126">
        <f t="shared" si="12"/>
        <v>62401.316315724391</v>
      </c>
      <c r="BY30" s="126">
        <f t="shared" si="12"/>
        <v>69763.068885830027</v>
      </c>
      <c r="BZ30" s="126">
        <f t="shared" si="12"/>
        <v>77030.790886884206</v>
      </c>
      <c r="CA30" s="126">
        <f t="shared" si="12"/>
        <v>84205.474595833992</v>
      </c>
      <c r="CB30" s="126">
        <f t="shared" si="12"/>
        <v>91288.103026681652</v>
      </c>
      <c r="CC30" s="126">
        <f t="shared" si="12"/>
        <v>98279.650011395381</v>
      </c>
      <c r="CD30" s="126">
        <f t="shared" si="12"/>
        <v>105181.08028014202</v>
      </c>
      <c r="CE30" s="126">
        <f t="shared" si="12"/>
        <v>111993.34954084766</v>
      </c>
      <c r="CF30" s="126">
        <f t="shared" si="12"/>
        <v>118717.40455809113</v>
      </c>
      <c r="CG30" s="126">
        <f t="shared" si="12"/>
        <v>125354.18323133659</v>
      </c>
      <c r="CH30" s="126">
        <f t="shared" si="12"/>
        <v>131904.61467250934</v>
      </c>
      <c r="CI30" s="126">
        <f t="shared" si="12"/>
        <v>138369.61928292172</v>
      </c>
      <c r="CJ30" s="126">
        <f t="shared" si="12"/>
        <v>144750.10882955312</v>
      </c>
      <c r="CK30" s="126">
        <f t="shared" si="12"/>
        <v>147530.54348879651</v>
      </c>
      <c r="CL30" s="126">
        <f t="shared" si="12"/>
        <v>151400.54525977449</v>
      </c>
      <c r="CM30" s="126">
        <f t="shared" si="14"/>
        <v>155222.41479592505</v>
      </c>
      <c r="CN30" s="126">
        <f t="shared" si="14"/>
        <v>158996.676887201</v>
      </c>
      <c r="CO30" s="126">
        <f t="shared" si="14"/>
        <v>162723.85134702464</v>
      </c>
      <c r="CP30" s="126">
        <f t="shared" si="14"/>
        <v>166404.45305616045</v>
      </c>
      <c r="CQ30" s="126">
        <f t="shared" si="14"/>
        <v>170038.99200621847</v>
      </c>
      <c r="CR30" s="126">
        <f t="shared" si="14"/>
        <v>173627.9733427905</v>
      </c>
      <c r="CS30" s="126">
        <f t="shared" si="14"/>
        <v>177171.8974082229</v>
      </c>
      <c r="CT30" s="126">
        <f t="shared" si="14"/>
        <v>180671.25978402831</v>
      </c>
    </row>
    <row r="31" spans="1:111" outlineLevel="1">
      <c r="B31" s="9" t="s">
        <v>55</v>
      </c>
      <c r="C31" s="5" t="s">
        <v>197</v>
      </c>
      <c r="D31" s="126">
        <f>'[2]Yearly LC Ethylene'!D31</f>
        <v>0</v>
      </c>
      <c r="E31" s="126">
        <f>'[2]Yearly LC Ethylene'!E31</f>
        <v>5208.0795549777322</v>
      </c>
      <c r="F31" s="126">
        <f>'[2]Yearly LC Ethylene'!F31</f>
        <v>10343.578668862419</v>
      </c>
      <c r="G31" s="126">
        <f>'[2]Yearly LC Ethylene'!G31</f>
        <v>15407.255959159847</v>
      </c>
      <c r="H31" s="126">
        <f>'[2]Yearly LC Ethylene'!H31</f>
        <v>20399.862995250856</v>
      </c>
      <c r="I31" s="126">
        <f>'[2]Yearly LC Ethylene'!I31</f>
        <v>25322.144359781043</v>
      </c>
      <c r="J31" s="126">
        <f>'[2]Yearly LC Ethylene'!J31</f>
        <v>30174.837709537172</v>
      </c>
      <c r="K31" s="126">
        <f>'[2]Yearly LC Ethylene'!K31</f>
        <v>34958.673835814378</v>
      </c>
      <c r="L31" s="126">
        <f>'[2]Yearly LC Ethylene'!L31</f>
        <v>39674.376724278467</v>
      </c>
      <c r="M31" s="126">
        <f>'[2]Yearly LC Ethylene'!M31</f>
        <v>44322.66361432719</v>
      </c>
      <c r="N31" s="126">
        <f>'[2]Yearly LC Ethylene'!N31</f>
        <v>48904.24505795478</v>
      </c>
      <c r="O31" s="126">
        <f>'[2]Yearly LC Ethylene'!O31</f>
        <v>53419.824978123695</v>
      </c>
      <c r="P31" s="126">
        <f>'[2]Yearly LC Ethylene'!P31</f>
        <v>52129.019305353133</v>
      </c>
      <c r="Q31" s="126">
        <f>'[2]Yearly LC Ethylene'!Q31</f>
        <v>55642.513577098012</v>
      </c>
      <c r="R31" s="126">
        <f>'[2]Yearly LC Ethylene'!R31</f>
        <v>59104.51229146422</v>
      </c>
      <c r="S31" s="126">
        <f>'[2]Yearly LC Ethylene'!S31</f>
        <v>62515.562503110166</v>
      </c>
      <c r="T31" s="126">
        <f>'[2]Yearly LC Ethylene'!T31</f>
        <v>65876.206143182251</v>
      </c>
      <c r="U31" s="126">
        <f>'[2]Yearly LC Ethylene'!U31</f>
        <v>69186.980064155228</v>
      </c>
      <c r="V31" s="126">
        <f>'[2]Yearly LC Ethylene'!V31</f>
        <v>72448.416084296216</v>
      </c>
      <c r="W31" s="126">
        <f>'[2]Yearly LC Ethylene'!W31</f>
        <v>75661.041031755827</v>
      </c>
      <c r="X31" s="126">
        <f>'[2]Yearly LC Ethylene'!X31</f>
        <v>78825.376788289243</v>
      </c>
      <c r="Y31" s="126">
        <f>'[2]Yearly LC Ethylene'!Y31</f>
        <v>84529.580553639928</v>
      </c>
      <c r="Z31" s="126">
        <f>'[2]Yearly LC Ethylene'!Z31</f>
        <v>86510.182590644443</v>
      </c>
      <c r="AA31" s="126">
        <f>'[2]Yearly LC Ethylene'!AA31</f>
        <v>88459.078472961017</v>
      </c>
      <c r="AB31" s="126">
        <f>'[2]Yearly LC Ethylene'!AB31</f>
        <v>90376.613895558621</v>
      </c>
      <c r="AC31" s="126">
        <f>'[2]Yearly LC Ethylene'!AC31</f>
        <v>92263.131275215404</v>
      </c>
      <c r="AD31" s="126">
        <f>'[2]Yearly LC Ethylene'!AD31</f>
        <v>94118.969779419131</v>
      </c>
      <c r="AE31" s="126">
        <f>'[2]Yearly LC Ethylene'!AE31</f>
        <v>95944.465355023945</v>
      </c>
      <c r="AF31" s="126">
        <f>'[2]Yearly LC Ethylene'!AF31</f>
        <v>97739.950756665814</v>
      </c>
      <c r="AG31" s="126">
        <f>'[2]Yearly LC Ethylene'!AG31</f>
        <v>99505.75557493791</v>
      </c>
      <c r="AH31" s="126">
        <f>'[2]Yearly LC Ethylene'!AH31</f>
        <v>101242.20626432872</v>
      </c>
      <c r="AI31" s="124"/>
      <c r="AJ31" s="126">
        <f>'[3]Yearly LC Ethylene'!D31</f>
        <v>0</v>
      </c>
      <c r="AK31" s="126">
        <f>'[3]Yearly LC Ethylene'!E31</f>
        <v>1214.649639921729</v>
      </c>
      <c r="AL31" s="126">
        <f>'[3]Yearly LC Ethylene'!F31</f>
        <v>2429.299279843458</v>
      </c>
      <c r="AM31" s="126">
        <f>'[3]Yearly LC Ethylene'!G31</f>
        <v>3643.9489197651874</v>
      </c>
      <c r="AN31" s="126">
        <f>'[3]Yearly LC Ethylene'!H31</f>
        <v>4858.5985596869159</v>
      </c>
      <c r="AO31" s="126">
        <f>'[3]Yearly LC Ethylene'!I31</f>
        <v>6073.2481996086453</v>
      </c>
      <c r="AP31" s="126">
        <f>'[3]Yearly LC Ethylene'!J31</f>
        <v>7287.8978395303748</v>
      </c>
      <c r="AQ31" s="126">
        <f>'[3]Yearly LC Ethylene'!K31</f>
        <v>8502.5474794521033</v>
      </c>
      <c r="AR31" s="126">
        <f>'[3]Yearly LC Ethylene'!L31</f>
        <v>9717.1971193738318</v>
      </c>
      <c r="AS31" s="126">
        <f>'[3]Yearly LC Ethylene'!M31</f>
        <v>10931.846759295562</v>
      </c>
      <c r="AT31" s="126">
        <f>'[3]Yearly LC Ethylene'!N31</f>
        <v>12146.496399217291</v>
      </c>
      <c r="AU31" s="126">
        <f>'[3]Yearly LC Ethylene'!O31</f>
        <v>13361.146039139019</v>
      </c>
      <c r="AV31" s="126">
        <f>'[3]Yearly LC Ethylene'!P31</f>
        <v>13475.019442881681</v>
      </c>
      <c r="AW31" s="126">
        <f>'[3]Yearly LC Ethylene'!Q31</f>
        <v>14803.542486546074</v>
      </c>
      <c r="AX31" s="126">
        <f>'[3]Yearly LC Ethylene'!R31</f>
        <v>16132.065530210466</v>
      </c>
      <c r="AY31" s="126">
        <f>'[3]Yearly LC Ethylene'!S31</f>
        <v>17460.588573874855</v>
      </c>
      <c r="AZ31" s="126">
        <f>'[3]Yearly LC Ethylene'!T31</f>
        <v>18789.111617539245</v>
      </c>
      <c r="BA31" s="126">
        <f>'[3]Yearly LC Ethylene'!U31</f>
        <v>20117.63466120364</v>
      </c>
      <c r="BB31" s="126">
        <f>'[3]Yearly LC Ethylene'!V31</f>
        <v>21446.157704868034</v>
      </c>
      <c r="BC31" s="126">
        <f>'[3]Yearly LC Ethylene'!W31</f>
        <v>22774.680748532421</v>
      </c>
      <c r="BD31" s="126">
        <f>'[3]Yearly LC Ethylene'!X31</f>
        <v>24103.203792196811</v>
      </c>
      <c r="BE31" s="126">
        <f>'[3]Yearly LC Ethylene'!Y31</f>
        <v>26684.334277030492</v>
      </c>
      <c r="BF31" s="126">
        <f>'[3]Yearly LC Ethylene'!Z31</f>
        <v>27936.941718199771</v>
      </c>
      <c r="BG31" s="126">
        <f>'[3]Yearly LC Ethylene'!AA31</f>
        <v>29189.549159369053</v>
      </c>
      <c r="BH31" s="126">
        <f>'[3]Yearly LC Ethylene'!AB31</f>
        <v>30442.156600538339</v>
      </c>
      <c r="BI31" s="126">
        <f>'[3]Yearly LC Ethylene'!AC31</f>
        <v>31694.764041707618</v>
      </c>
      <c r="BJ31" s="126">
        <f>'[3]Yearly LC Ethylene'!AD31</f>
        <v>32947.371482876901</v>
      </c>
      <c r="BK31" s="126">
        <f>'[3]Yearly LC Ethylene'!AE31</f>
        <v>34199.978924046191</v>
      </c>
      <c r="BL31" s="126">
        <f>'[3]Yearly LC Ethylene'!AF31</f>
        <v>35452.586365215466</v>
      </c>
      <c r="BM31" s="126">
        <f>'[3]Yearly LC Ethylene'!AG31</f>
        <v>36705.193806384756</v>
      </c>
      <c r="BN31" s="126">
        <f>'[3]Yearly LC Ethylene'!AH31</f>
        <v>37957.801247554038</v>
      </c>
      <c r="BO31" s="124"/>
      <c r="BP31" s="126">
        <f t="shared" si="13"/>
        <v>0</v>
      </c>
      <c r="BQ31" s="126">
        <f t="shared" si="13"/>
        <v>6422.7291948994607</v>
      </c>
      <c r="BR31" s="126">
        <f t="shared" si="13"/>
        <v>12772.877948705878</v>
      </c>
      <c r="BS31" s="126">
        <f t="shared" si="13"/>
        <v>19051.204878925033</v>
      </c>
      <c r="BT31" s="126">
        <f t="shared" si="13"/>
        <v>25258.46155493777</v>
      </c>
      <c r="BU31" s="126">
        <f t="shared" si="13"/>
        <v>31395.392559389689</v>
      </c>
      <c r="BV31" s="126">
        <f t="shared" si="13"/>
        <v>37462.735549067547</v>
      </c>
      <c r="BW31" s="126">
        <f t="shared" si="12"/>
        <v>43461.221315266477</v>
      </c>
      <c r="BX31" s="126">
        <f t="shared" si="12"/>
        <v>49391.573843652295</v>
      </c>
      <c r="BY31" s="126">
        <f t="shared" si="12"/>
        <v>55254.510373622754</v>
      </c>
      <c r="BZ31" s="126">
        <f t="shared" si="12"/>
        <v>61050.741457172073</v>
      </c>
      <c r="CA31" s="126">
        <f t="shared" si="12"/>
        <v>66780.971017262709</v>
      </c>
      <c r="CB31" s="126">
        <f t="shared" si="12"/>
        <v>65604.038748234816</v>
      </c>
      <c r="CC31" s="126">
        <f t="shared" si="12"/>
        <v>70446.056063644093</v>
      </c>
      <c r="CD31" s="126">
        <f t="shared" si="12"/>
        <v>75236.577821674684</v>
      </c>
      <c r="CE31" s="126">
        <f t="shared" si="12"/>
        <v>79976.151076985028</v>
      </c>
      <c r="CF31" s="126">
        <f t="shared" si="12"/>
        <v>84665.317760721489</v>
      </c>
      <c r="CG31" s="126">
        <f t="shared" si="12"/>
        <v>89304.614725358872</v>
      </c>
      <c r="CH31" s="126">
        <f t="shared" si="12"/>
        <v>93894.573789164249</v>
      </c>
      <c r="CI31" s="126">
        <f t="shared" si="12"/>
        <v>98435.721780288251</v>
      </c>
      <c r="CJ31" s="126">
        <f t="shared" si="12"/>
        <v>102928.58058048606</v>
      </c>
      <c r="CK31" s="126">
        <f t="shared" si="12"/>
        <v>111213.91483067042</v>
      </c>
      <c r="CL31" s="126">
        <f t="shared" si="12"/>
        <v>114447.12430884421</v>
      </c>
      <c r="CM31" s="126">
        <f t="shared" si="14"/>
        <v>117648.62763233007</v>
      </c>
      <c r="CN31" s="126">
        <f t="shared" si="14"/>
        <v>120818.77049609696</v>
      </c>
      <c r="CO31" s="126">
        <f t="shared" si="14"/>
        <v>123957.89531692302</v>
      </c>
      <c r="CP31" s="126">
        <f t="shared" si="14"/>
        <v>127066.34126229603</v>
      </c>
      <c r="CQ31" s="126">
        <f t="shared" si="14"/>
        <v>130144.44427907013</v>
      </c>
      <c r="CR31" s="126">
        <f t="shared" si="14"/>
        <v>133192.53712188127</v>
      </c>
      <c r="CS31" s="126">
        <f t="shared" si="14"/>
        <v>136210.94938132266</v>
      </c>
      <c r="CT31" s="126">
        <f t="shared" si="14"/>
        <v>139200.00751188275</v>
      </c>
    </row>
    <row r="32" spans="1:111" outlineLevel="1">
      <c r="B32" s="1" t="s">
        <v>23</v>
      </c>
      <c r="C32" s="5" t="s">
        <v>197</v>
      </c>
      <c r="D32" s="124">
        <f>'[2]Yearly LC Ethylene'!D32</f>
        <v>0</v>
      </c>
      <c r="E32" s="124">
        <f>'[2]Yearly LC Ethylene'!E32</f>
        <v>12549.589289102969</v>
      </c>
      <c r="F32" s="124">
        <f>'[2]Yearly LC Ethylene'!F32</f>
        <v>24924.28594906607</v>
      </c>
      <c r="G32" s="124">
        <f>'[2]Yearly LC Ethylene'!G32</f>
        <v>37125.917973879157</v>
      </c>
      <c r="H32" s="124">
        <f>'[2]Yearly LC Ethylene'!H32</f>
        <v>49156.296374098456</v>
      </c>
      <c r="I32" s="124">
        <f>'[2]Yearly LC Ethylene'!I32</f>
        <v>61017.215324773613</v>
      </c>
      <c r="J32" s="124">
        <f>'[2]Yearly LC Ethylene'!J32</f>
        <v>72710.452312137772</v>
      </c>
      <c r="K32" s="124">
        <f>'[2]Yearly LC Ethylene'!K32</f>
        <v>84237.768279070806</v>
      </c>
      <c r="L32" s="124">
        <f>'[2]Yearly LC Ethylene'!L32</f>
        <v>95600.907769345707</v>
      </c>
      <c r="M32" s="124">
        <f>'[2]Yearly LC Ethylene'!M32</f>
        <v>106801.59907066793</v>
      </c>
      <c r="N32" s="124">
        <f>'[2]Yearly LC Ethylene'!N32</f>
        <v>117841.55435651756</v>
      </c>
      <c r="O32" s="124">
        <f>'[2]Yearly LC Ethylene'!O32</f>
        <v>128722.46982680411</v>
      </c>
      <c r="P32" s="124">
        <f>'[2]Yearly LC Ethylene'!P32</f>
        <v>133704.94442604907</v>
      </c>
      <c r="Q32" s="124">
        <f>'[2]Yearly LC Ethylene'!Q32</f>
        <v>143400.63752367551</v>
      </c>
      <c r="R32" s="124">
        <f>'[2]Yearly LC Ethylene'!R32</f>
        <v>152954.71834795622</v>
      </c>
      <c r="S32" s="124">
        <f>'[2]Yearly LC Ethylene'!S32</f>
        <v>162368.68966147566</v>
      </c>
      <c r="T32" s="124">
        <f>'[2]Yearly LC Ethylene'!T32</f>
        <v>171644.04015995908</v>
      </c>
      <c r="U32" s="124">
        <f>'[2]Yearly LC Ethylene'!U32</f>
        <v>180782.24459534537</v>
      </c>
      <c r="V32" s="124">
        <f>'[2]Yearly LC Ethylene'!V32</f>
        <v>189784.76389782695</v>
      </c>
      <c r="W32" s="124">
        <f>'[2]Yearly LC Ethylene'!W32</f>
        <v>198653.0452968668</v>
      </c>
      <c r="X32" s="124">
        <f>'[2]Yearly LC Ethylene'!X32</f>
        <v>207388.52244119952</v>
      </c>
      <c r="Y32" s="124">
        <f>'[2]Yearly LC Ethylene'!Y32</f>
        <v>212851.59440615354</v>
      </c>
      <c r="Z32" s="124">
        <f>'[2]Yearly LC Ethylene'!Z32</f>
        <v>217838.89351138176</v>
      </c>
      <c r="AA32" s="124">
        <f>'[2]Yearly LC Ethylene'!AA32</f>
        <v>222746.35422709462</v>
      </c>
      <c r="AB32" s="124">
        <f>'[2]Yearly LC Ethylene'!AB32</f>
        <v>227574.84703821386</v>
      </c>
      <c r="AC32" s="124">
        <f>'[2]Yearly LC Ethylene'!AC32</f>
        <v>232325.23417494004</v>
      </c>
      <c r="AD32" s="124">
        <f>'[2]Yearly LC Ethylene'!AD32</f>
        <v>236998.36968552528</v>
      </c>
      <c r="AE32" s="124">
        <f>'[2]Yearly LC Ethylene'!AE32</f>
        <v>241595.09950843381</v>
      </c>
      <c r="AF32" s="124">
        <f>'[2]Yearly LC Ethylene'!AF32</f>
        <v>246116.26154389343</v>
      </c>
      <c r="AG32" s="124">
        <f>'[2]Yearly LC Ethylene'!AG32</f>
        <v>250562.68572484364</v>
      </c>
      <c r="AH32" s="124">
        <f>'[2]Yearly LC Ethylene'!AH32</f>
        <v>254935.19408728555</v>
      </c>
      <c r="AI32" s="124"/>
      <c r="AJ32" s="124">
        <f>'[3]Yearly LC Ethylene'!D32</f>
        <v>0</v>
      </c>
      <c r="AK32" s="124">
        <f>'[3]Yearly LC Ethylene'!E32</f>
        <v>2023.9977987538728</v>
      </c>
      <c r="AL32" s="124">
        <f>'[3]Yearly LC Ethylene'!F32</f>
        <v>4047.9955975077455</v>
      </c>
      <c r="AM32" s="124">
        <f>'[3]Yearly LC Ethylene'!G32</f>
        <v>6071.9933962616196</v>
      </c>
      <c r="AN32" s="124">
        <f>'[3]Yearly LC Ethylene'!H32</f>
        <v>8095.991195015491</v>
      </c>
      <c r="AO32" s="124">
        <f>'[3]Yearly LC Ethylene'!I32</f>
        <v>10119.988993769364</v>
      </c>
      <c r="AP32" s="124">
        <f>'[3]Yearly LC Ethylene'!J32</f>
        <v>12143.986792523239</v>
      </c>
      <c r="AQ32" s="124">
        <f>'[3]Yearly LC Ethylene'!K32</f>
        <v>14167.984591277109</v>
      </c>
      <c r="AR32" s="124">
        <f>'[3]Yearly LC Ethylene'!L32</f>
        <v>16191.982390030982</v>
      </c>
      <c r="AS32" s="124">
        <f>'[3]Yearly LC Ethylene'!M32</f>
        <v>18215.980188784859</v>
      </c>
      <c r="AT32" s="124">
        <f>'[3]Yearly LC Ethylene'!N32</f>
        <v>20239.977987538728</v>
      </c>
      <c r="AU32" s="124">
        <f>'[3]Yearly LC Ethylene'!O32</f>
        <v>22263.975786292602</v>
      </c>
      <c r="AV32" s="124">
        <f>'[3]Yearly LC Ethylene'!P32</f>
        <v>23187.197348867408</v>
      </c>
      <c r="AW32" s="124">
        <f>'[3]Yearly LC Ethylene'!Q32</f>
        <v>25325.068551363944</v>
      </c>
      <c r="AX32" s="124">
        <f>'[3]Yearly LC Ethylene'!R32</f>
        <v>27462.939753860479</v>
      </c>
      <c r="AY32" s="124">
        <f>'[3]Yearly LC Ethylene'!S32</f>
        <v>29600.810956357011</v>
      </c>
      <c r="AZ32" s="124">
        <f>'[3]Yearly LC Ethylene'!T32</f>
        <v>31738.682158853546</v>
      </c>
      <c r="BA32" s="124">
        <f>'[3]Yearly LC Ethylene'!U32</f>
        <v>33876.553361350088</v>
      </c>
      <c r="BB32" s="124">
        <f>'[3]Yearly LC Ethylene'!V32</f>
        <v>36014.424563846624</v>
      </c>
      <c r="BC32" s="124">
        <f>'[3]Yearly LC Ethylene'!W32</f>
        <v>38152.295766343159</v>
      </c>
      <c r="BD32" s="124">
        <f>'[3]Yearly LC Ethylene'!X32</f>
        <v>40290.166968839687</v>
      </c>
      <c r="BE32" s="124">
        <f>'[3]Yearly LC Ethylene'!Y32</f>
        <v>45892.863913313369</v>
      </c>
      <c r="BF32" s="124">
        <f>'[3]Yearly LC Ethylene'!Z32</f>
        <v>48008.776057236937</v>
      </c>
      <c r="BG32" s="124">
        <f>'[3]Yearly LC Ethylene'!AA32</f>
        <v>50124.688201160505</v>
      </c>
      <c r="BH32" s="124">
        <f>'[3]Yearly LC Ethylene'!AB32</f>
        <v>52240.60034508408</v>
      </c>
      <c r="BI32" s="124">
        <f>'[3]Yearly LC Ethylene'!AC32</f>
        <v>54356.512489007648</v>
      </c>
      <c r="BJ32" s="124">
        <f>'[3]Yearly LC Ethylene'!AD32</f>
        <v>56472.424632931215</v>
      </c>
      <c r="BK32" s="124">
        <f>'[3]Yearly LC Ethylene'!AE32</f>
        <v>58588.336776854791</v>
      </c>
      <c r="BL32" s="124">
        <f>'[3]Yearly LC Ethylene'!AF32</f>
        <v>60704.248920778351</v>
      </c>
      <c r="BM32" s="124">
        <f>'[3]Yearly LC Ethylene'!AG32</f>
        <v>62820.161064701926</v>
      </c>
      <c r="BN32" s="124">
        <f>'[3]Yearly LC Ethylene'!AH32</f>
        <v>64936.073208625501</v>
      </c>
      <c r="BO32" s="124"/>
      <c r="BP32" s="124">
        <f t="shared" si="13"/>
        <v>0</v>
      </c>
      <c r="BQ32" s="124">
        <f t="shared" si="13"/>
        <v>14573.587087856842</v>
      </c>
      <c r="BR32" s="124">
        <f t="shared" si="13"/>
        <v>28972.281546573817</v>
      </c>
      <c r="BS32" s="124">
        <f t="shared" si="13"/>
        <v>43197.911370140777</v>
      </c>
      <c r="BT32" s="124">
        <f t="shared" si="13"/>
        <v>57252.287569113949</v>
      </c>
      <c r="BU32" s="124">
        <f t="shared" si="13"/>
        <v>71137.204318542979</v>
      </c>
      <c r="BV32" s="124">
        <f t="shared" si="13"/>
        <v>84854.439104661011</v>
      </c>
      <c r="BW32" s="124">
        <f t="shared" si="12"/>
        <v>98405.752870347918</v>
      </c>
      <c r="BX32" s="124">
        <f t="shared" si="12"/>
        <v>111792.89015937669</v>
      </c>
      <c r="BY32" s="124">
        <f t="shared" si="12"/>
        <v>125017.57925945279</v>
      </c>
      <c r="BZ32" s="124">
        <f t="shared" si="12"/>
        <v>138081.53234405629</v>
      </c>
      <c r="CA32" s="124">
        <f t="shared" si="12"/>
        <v>150986.4456130967</v>
      </c>
      <c r="CB32" s="124">
        <f t="shared" si="12"/>
        <v>156892.14177491647</v>
      </c>
      <c r="CC32" s="124">
        <f t="shared" si="12"/>
        <v>168725.70607503946</v>
      </c>
      <c r="CD32" s="124">
        <f t="shared" si="12"/>
        <v>180417.65810181669</v>
      </c>
      <c r="CE32" s="124">
        <f t="shared" si="12"/>
        <v>191969.50061783267</v>
      </c>
      <c r="CF32" s="124">
        <f t="shared" si="12"/>
        <v>203382.72231881262</v>
      </c>
      <c r="CG32" s="124">
        <f t="shared" si="12"/>
        <v>214658.79795669546</v>
      </c>
      <c r="CH32" s="124">
        <f t="shared" si="12"/>
        <v>225799.18846167356</v>
      </c>
      <c r="CI32" s="124">
        <f t="shared" si="12"/>
        <v>236805.34106320995</v>
      </c>
      <c r="CJ32" s="124">
        <f t="shared" si="12"/>
        <v>247678.68941003919</v>
      </c>
      <c r="CK32" s="124">
        <f t="shared" si="12"/>
        <v>258744.45831946691</v>
      </c>
      <c r="CL32" s="124">
        <f t="shared" si="12"/>
        <v>265847.6695686187</v>
      </c>
      <c r="CM32" s="124">
        <f t="shared" si="14"/>
        <v>272871.04242825514</v>
      </c>
      <c r="CN32" s="124">
        <f t="shared" si="14"/>
        <v>279815.44738329796</v>
      </c>
      <c r="CO32" s="124">
        <f t="shared" si="14"/>
        <v>286681.74666394771</v>
      </c>
      <c r="CP32" s="124">
        <f t="shared" si="14"/>
        <v>293470.79431845649</v>
      </c>
      <c r="CQ32" s="124">
        <f t="shared" si="14"/>
        <v>300183.4362852886</v>
      </c>
      <c r="CR32" s="124">
        <f t="shared" si="14"/>
        <v>306820.51046467177</v>
      </c>
      <c r="CS32" s="124">
        <f t="shared" si="14"/>
        <v>313382.84678954555</v>
      </c>
      <c r="CT32" s="124">
        <f t="shared" si="14"/>
        <v>319871.26729591104</v>
      </c>
    </row>
    <row r="33" spans="1:98" s="1" customFormat="1">
      <c r="B33" s="1" t="s">
        <v>48</v>
      </c>
      <c r="C33" s="12" t="s">
        <v>197</v>
      </c>
      <c r="D33" s="128">
        <f>'[2]Yearly LC Ethylene'!D33</f>
        <v>1749397.7312644324</v>
      </c>
      <c r="E33" s="128">
        <f>'[2]Yearly LC Ethylene'!E33</f>
        <v>1712790.060832317</v>
      </c>
      <c r="F33" s="128">
        <f>'[2]Yearly LC Ethylene'!F33</f>
        <v>1676607.6193666181</v>
      </c>
      <c r="G33" s="128">
        <f>'[2]Yearly LC Ethylene'!G33</f>
        <v>1640846.2582685074</v>
      </c>
      <c r="H33" s="128">
        <f>'[2]Yearly LC Ethylene'!H33</f>
        <v>1605501.8661080259</v>
      </c>
      <c r="I33" s="128">
        <f>'[2]Yearly LC Ethylene'!I33</f>
        <v>1570570.3683075213</v>
      </c>
      <c r="J33" s="128">
        <f>'[2]Yearly LC Ethylene'!J33</f>
        <v>1536047.726827699</v>
      </c>
      <c r="K33" s="128">
        <f>'[2]Yearly LC Ethylene'!K33</f>
        <v>1501929.9398562522</v>
      </c>
      <c r="L33" s="128">
        <f>'[2]Yearly LC Ethylene'!L33</f>
        <v>1468213.0414990631</v>
      </c>
      <c r="M33" s="128">
        <f>'[2]Yearly LC Ethylene'!M33</f>
        <v>1434893.1014739457</v>
      </c>
      <c r="N33" s="128">
        <f>'[2]Yearly LC Ethylene'!N33</f>
        <v>1401966.2248069122</v>
      </c>
      <c r="O33" s="128">
        <f>'[2]Yearly LC Ethylene'!O33</f>
        <v>1359158.8913315528</v>
      </c>
      <c r="P33" s="128">
        <f>'[2]Yearly LC Ethylene'!P33</f>
        <v>1322621.1366650017</v>
      </c>
      <c r="Q33" s="128">
        <f>'[2]Yearly LC Ethylene'!Q33</f>
        <v>1281737.6793652787</v>
      </c>
      <c r="R33" s="128">
        <f>'[2]Yearly LC Ethylene'!R33</f>
        <v>1241359.7605890168</v>
      </c>
      <c r="S33" s="128">
        <f>'[2]Yearly LC Ethylene'!S33</f>
        <v>1201482.3201395324</v>
      </c>
      <c r="T33" s="128">
        <f>'[2]Yearly LC Ethylene'!T33</f>
        <v>1162100.3437938106</v>
      </c>
      <c r="U33" s="128">
        <f>'[2]Yearly LC Ethylene'!U33</f>
        <v>1123208.8629075005</v>
      </c>
      <c r="V33" s="128">
        <f>'[2]Yearly LC Ethylene'!V33</f>
        <v>1084802.9540231859</v>
      </c>
      <c r="W33" s="128">
        <f>'[2]Yearly LC Ethylene'!W33</f>
        <v>1046877.7384819012</v>
      </c>
      <c r="X33" s="128">
        <f>'[2]Yearly LC Ethylene'!X33</f>
        <v>1009428.3820378692</v>
      </c>
      <c r="Y33" s="128">
        <f>'[2]Yearly LC Ethylene'!Y33</f>
        <v>980273.23813359533</v>
      </c>
      <c r="Z33" s="128">
        <f>'[2]Yearly LC Ethylene'!Z33</f>
        <v>951864.96154561872</v>
      </c>
      <c r="AA33" s="128">
        <f>'[2]Yearly LC Ethylene'!AA33</f>
        <v>923804.99014000315</v>
      </c>
      <c r="AB33" s="128">
        <f>'[2]Yearly LC Ethylene'!AB33</f>
        <v>896089.84922485822</v>
      </c>
      <c r="AC33" s="128">
        <f>'[2]Yearly LC Ethylene'!AC33</f>
        <v>868716.09562045918</v>
      </c>
      <c r="AD33" s="128">
        <f>'[2]Yearly LC Ethylene'!AD33</f>
        <v>841680.31738880021</v>
      </c>
      <c r="AE33" s="128">
        <f>'[2]Yearly LC Ethylene'!AE33</f>
        <v>814979.13356538443</v>
      </c>
      <c r="AF33" s="128">
        <f>'[2]Yearly LC Ethylene'!AF33</f>
        <v>788609.19389323704</v>
      </c>
      <c r="AG33" s="128">
        <f>'[2]Yearly LC Ethylene'!AG33</f>
        <v>762567.1785591204</v>
      </c>
      <c r="AH33" s="128">
        <f>'[2]Yearly LC Ethylene'!AH33</f>
        <v>736849.79793193343</v>
      </c>
      <c r="AI33" s="128"/>
      <c r="AJ33" s="128">
        <f>'[3]Yearly LC Ethylene'!D33</f>
        <v>360575.67443292518</v>
      </c>
      <c r="AK33" s="128">
        <f>'[3]Yearly LC Ethylene'!E33</f>
        <v>356724.45219246898</v>
      </c>
      <c r="AL33" s="128">
        <f>'[3]Yearly LC Ethylene'!F33</f>
        <v>352873.22995201277</v>
      </c>
      <c r="AM33" s="128">
        <f>'[3]Yearly LC Ethylene'!G33</f>
        <v>349022.00771155651</v>
      </c>
      <c r="AN33" s="128">
        <f>'[3]Yearly LC Ethylene'!H33</f>
        <v>345170.78547110036</v>
      </c>
      <c r="AO33" s="128">
        <f>'[3]Yearly LC Ethylene'!I33</f>
        <v>341319.56323064415</v>
      </c>
      <c r="AP33" s="128">
        <f>'[3]Yearly LC Ethylene'!J33</f>
        <v>337468.34099018795</v>
      </c>
      <c r="AQ33" s="128">
        <f>'[3]Yearly LC Ethylene'!K33</f>
        <v>333617.11874973174</v>
      </c>
      <c r="AR33" s="128">
        <f>'[3]Yearly LC Ethylene'!L33</f>
        <v>329765.89650927548</v>
      </c>
      <c r="AS33" s="128">
        <f>'[3]Yearly LC Ethylene'!M33</f>
        <v>325914.67426881928</v>
      </c>
      <c r="AT33" s="128">
        <f>'[3]Yearly LC Ethylene'!N33</f>
        <v>322063.45202836307</v>
      </c>
      <c r="AU33" s="128">
        <f>'[3]Yearly LC Ethylene'!O33</f>
        <v>315454.31626141223</v>
      </c>
      <c r="AV33" s="128">
        <f>'[3]Yearly LC Ethylene'!P33</f>
        <v>309945.95673064044</v>
      </c>
      <c r="AW33" s="128">
        <f>'[3]Yearly LC Ethylene'!Q33</f>
        <v>303222.94755994692</v>
      </c>
      <c r="AX33" s="128">
        <f>'[3]Yearly LC Ethylene'!R33</f>
        <v>296499.9383892534</v>
      </c>
      <c r="AY33" s="128">
        <f>'[3]Yearly LC Ethylene'!S33</f>
        <v>289776.92921855988</v>
      </c>
      <c r="AZ33" s="128">
        <f>'[3]Yearly LC Ethylene'!T33</f>
        <v>283053.92004786636</v>
      </c>
      <c r="BA33" s="128">
        <f>'[3]Yearly LC Ethylene'!U33</f>
        <v>276330.91087717284</v>
      </c>
      <c r="BB33" s="128">
        <f>'[3]Yearly LC Ethylene'!V33</f>
        <v>269607.90170647932</v>
      </c>
      <c r="BC33" s="128">
        <f>'[3]Yearly LC Ethylene'!W33</f>
        <v>262884.8925357858</v>
      </c>
      <c r="BD33" s="128">
        <f>'[3]Yearly LC Ethylene'!X33</f>
        <v>256161.88336509225</v>
      </c>
      <c r="BE33" s="128">
        <f>'[3]Yearly LC Ethylene'!Y33</f>
        <v>245818.22206895868</v>
      </c>
      <c r="BF33" s="128">
        <f>'[3]Yearly LC Ethylene'!Z33</f>
        <v>238961.34557337518</v>
      </c>
      <c r="BG33" s="128">
        <f>'[3]Yearly LC Ethylene'!AA33</f>
        <v>232104.46907779167</v>
      </c>
      <c r="BH33" s="128">
        <f>'[3]Yearly LC Ethylene'!AB33</f>
        <v>225247.59258220816</v>
      </c>
      <c r="BI33" s="128">
        <f>'[3]Yearly LC Ethylene'!AC33</f>
        <v>218390.71608662474</v>
      </c>
      <c r="BJ33" s="128">
        <f>'[3]Yearly LC Ethylene'!AD33</f>
        <v>211533.83959104124</v>
      </c>
      <c r="BK33" s="128">
        <f>'[3]Yearly LC Ethylene'!AE33</f>
        <v>204676.96309545773</v>
      </c>
      <c r="BL33" s="128">
        <f>'[3]Yearly LC Ethylene'!AF33</f>
        <v>197820.08659987425</v>
      </c>
      <c r="BM33" s="128">
        <f>'[3]Yearly LC Ethylene'!AG33</f>
        <v>190963.21010429075</v>
      </c>
      <c r="BN33" s="128">
        <f>'[3]Yearly LC Ethylene'!AH33</f>
        <v>184106.33360870724</v>
      </c>
      <c r="BO33" s="128"/>
      <c r="BP33" s="128">
        <f t="shared" si="13"/>
        <v>2109973.4056973578</v>
      </c>
      <c r="BQ33" s="128">
        <f t="shared" si="13"/>
        <v>2069514.513024786</v>
      </c>
      <c r="BR33" s="128">
        <f t="shared" si="13"/>
        <v>2029480.849318631</v>
      </c>
      <c r="BS33" s="128">
        <f t="shared" si="13"/>
        <v>1989868.2659800639</v>
      </c>
      <c r="BT33" s="128">
        <f t="shared" si="13"/>
        <v>1950672.6515791262</v>
      </c>
      <c r="BU33" s="128">
        <f t="shared" si="13"/>
        <v>1911889.9315381655</v>
      </c>
      <c r="BV33" s="128">
        <f t="shared" si="13"/>
        <v>1873516.0678178868</v>
      </c>
      <c r="BW33" s="128">
        <f t="shared" si="12"/>
        <v>1835547.0586059839</v>
      </c>
      <c r="BX33" s="128">
        <f t="shared" si="12"/>
        <v>1797978.9380083387</v>
      </c>
      <c r="BY33" s="128">
        <f t="shared" si="12"/>
        <v>1760807.7757427651</v>
      </c>
      <c r="BZ33" s="128">
        <f t="shared" si="12"/>
        <v>1724029.6768352753</v>
      </c>
      <c r="CA33" s="128">
        <f t="shared" si="12"/>
        <v>1674613.2075929651</v>
      </c>
      <c r="CB33" s="128">
        <f t="shared" si="12"/>
        <v>1632567.0933956422</v>
      </c>
      <c r="CC33" s="128">
        <f t="shared" si="12"/>
        <v>1584960.6269252256</v>
      </c>
      <c r="CD33" s="128">
        <f t="shared" si="12"/>
        <v>1537859.6989782702</v>
      </c>
      <c r="CE33" s="128">
        <f t="shared" si="12"/>
        <v>1491259.2493580924</v>
      </c>
      <c r="CF33" s="128">
        <f t="shared" si="12"/>
        <v>1445154.263841677</v>
      </c>
      <c r="CG33" s="128">
        <f t="shared" si="12"/>
        <v>1399539.7737846733</v>
      </c>
      <c r="CH33" s="128">
        <f t="shared" si="12"/>
        <v>1354410.8557296651</v>
      </c>
      <c r="CI33" s="128">
        <f t="shared" si="12"/>
        <v>1309762.631017687</v>
      </c>
      <c r="CJ33" s="128">
        <f t="shared" si="12"/>
        <v>1265590.2654029615</v>
      </c>
      <c r="CK33" s="128">
        <f t="shared" si="12"/>
        <v>1226091.460202554</v>
      </c>
      <c r="CL33" s="128">
        <f t="shared" si="12"/>
        <v>1190826.307118994</v>
      </c>
      <c r="CM33" s="128">
        <f t="shared" si="14"/>
        <v>1155909.4592177947</v>
      </c>
      <c r="CN33" s="128">
        <f t="shared" si="14"/>
        <v>1121337.4418070663</v>
      </c>
      <c r="CO33" s="128">
        <f t="shared" si="14"/>
        <v>1087106.8117070838</v>
      </c>
      <c r="CP33" s="128">
        <f t="shared" si="14"/>
        <v>1053214.1569798414</v>
      </c>
      <c r="CQ33" s="128">
        <f t="shared" si="14"/>
        <v>1019656.0966608422</v>
      </c>
      <c r="CR33" s="128">
        <f t="shared" si="14"/>
        <v>986429.28049311135</v>
      </c>
      <c r="CS33" s="128">
        <f t="shared" si="14"/>
        <v>953530.38866341114</v>
      </c>
      <c r="CT33" s="128">
        <f t="shared" si="14"/>
        <v>920956.13154064072</v>
      </c>
    </row>
    <row r="34" spans="1:98" s="13" customFormat="1">
      <c r="A34" s="380" t="s">
        <v>115</v>
      </c>
      <c r="B34" s="6" t="s">
        <v>116</v>
      </c>
      <c r="C34" s="7" t="s">
        <v>197</v>
      </c>
      <c r="D34" s="125">
        <f>'[2]Yearly LC Ethylene'!D34</f>
        <v>1121142.3305785127</v>
      </c>
      <c r="E34" s="125">
        <f>'[2]Yearly LC Ethylene'!E34</f>
        <v>1092583.6586759633</v>
      </c>
      <c r="F34" s="125">
        <f>'[2]Yearly LC Ethylene'!F34</f>
        <v>1064368.5481416071</v>
      </c>
      <c r="G34" s="125">
        <f>'[2]Yearly LC Ethylene'!G34</f>
        <v>1036493.5976962112</v>
      </c>
      <c r="H34" s="125">
        <f>'[2]Yearly LC Ethylene'!H34</f>
        <v>1008955.4367799525</v>
      </c>
      <c r="I34" s="125">
        <f>'[2]Yearly LC Ethylene'!I34</f>
        <v>981750.72528945236</v>
      </c>
      <c r="J34" s="125">
        <f>'[2]Yearly LC Ethylene'!J34</f>
        <v>954876.15331698454</v>
      </c>
      <c r="K34" s="125">
        <f>'[2]Yearly LC Ethylene'!K34</f>
        <v>928328.44089184166</v>
      </c>
      <c r="L34" s="125">
        <f>'[2]Yearly LC Ethylene'!L34</f>
        <v>902104.3377238377</v>
      </c>
      <c r="M34" s="125">
        <f>'[2]Yearly LC Ethylene'!M34</f>
        <v>876200.62294893141</v>
      </c>
      <c r="N34" s="125">
        <f>'[2]Yearly LC Ethylene'!N34</f>
        <v>850614.10487695353</v>
      </c>
      <c r="O34" s="125">
        <f>'[2]Yearly LC Ethylene'!O34</f>
        <v>816323.32100640796</v>
      </c>
      <c r="P34" s="125">
        <f>'[2]Yearly LC Ethylene'!P34</f>
        <v>787587.6716425661</v>
      </c>
      <c r="Q34" s="125">
        <f>'[2]Yearly LC Ethylene'!Q34</f>
        <v>754943.22415708704</v>
      </c>
      <c r="R34" s="125">
        <f>'[2]Yearly LC Ethylene'!R34</f>
        <v>722715.47328881803</v>
      </c>
      <c r="S34" s="125">
        <f>'[2]Yearly LC Ethylene'!S34</f>
        <v>690900.19691692921</v>
      </c>
      <c r="T34" s="125">
        <f>'[2]Yearly LC Ethylene'!T34</f>
        <v>659493.21152834967</v>
      </c>
      <c r="U34" s="125">
        <f>'[2]Yearly LC Ethylene'!U34</f>
        <v>628490.37188472459</v>
      </c>
      <c r="V34" s="125">
        <f>'[2]Yearly LC Ethylene'!V34</f>
        <v>597887.57069213933</v>
      </c>
      <c r="W34" s="125">
        <f>'[2]Yearly LC Ethylene'!W34</f>
        <v>567680.73827358964</v>
      </c>
      <c r="X34" s="125">
        <f>'[2]Yearly LC Ethylene'!X34</f>
        <v>537865.84224417189</v>
      </c>
      <c r="Y34" s="125">
        <f>'[2]Yearly LC Ethylene'!Y34</f>
        <v>514618.8660135275</v>
      </c>
      <c r="Z34" s="125">
        <f>'[2]Yearly LC Ethylene'!Z34</f>
        <v>492464.36520606966</v>
      </c>
      <c r="AA34" s="125">
        <f>'[2]Yearly LC Ethylene'!AA34</f>
        <v>470593.62551727606</v>
      </c>
      <c r="AB34" s="125">
        <f>'[2]Yearly LC Ethylene'!AB34</f>
        <v>449003.76810419664</v>
      </c>
      <c r="AC34" s="125">
        <f>'[2]Yearly LC Ethylene'!AC34</f>
        <v>427691.94046608778</v>
      </c>
      <c r="AD34" s="125">
        <f>'[2]Yearly LC Ethylene'!AD34</f>
        <v>406655.31621708395</v>
      </c>
      <c r="AE34" s="125">
        <f>'[2]Yearly LC Ethylene'!AE34</f>
        <v>385891.09486075561</v>
      </c>
      <c r="AF34" s="125">
        <f>'[2]Yearly LC Ethylene'!AF34</f>
        <v>365396.50156654464</v>
      </c>
      <c r="AG34" s="125">
        <f>'[2]Yearly LC Ethylene'!AG34</f>
        <v>345168.78694805549</v>
      </c>
      <c r="AH34" s="125">
        <f>'[2]Yearly LC Ethylene'!AH34</f>
        <v>325205.22684319154</v>
      </c>
      <c r="AI34" s="125"/>
      <c r="AJ34" s="125">
        <f>'[3]Yearly LC Ethylene'!D34</f>
        <v>220273.23005700734</v>
      </c>
      <c r="AK34" s="125">
        <f>'[3]Yearly LC Ethylene'!E34</f>
        <v>217005.39762324316</v>
      </c>
      <c r="AL34" s="125">
        <f>'[3]Yearly LC Ethylene'!F34</f>
        <v>213737.56518947895</v>
      </c>
      <c r="AM34" s="125">
        <f>'[3]Yearly LC Ethylene'!G34</f>
        <v>210469.73275571474</v>
      </c>
      <c r="AN34" s="125">
        <f>'[3]Yearly LC Ethylene'!H34</f>
        <v>207201.9003219505</v>
      </c>
      <c r="AO34" s="125">
        <f>'[3]Yearly LC Ethylene'!I34</f>
        <v>203934.06788818634</v>
      </c>
      <c r="AP34" s="125">
        <f>'[3]Yearly LC Ethylene'!J34</f>
        <v>200666.23545442213</v>
      </c>
      <c r="AQ34" s="125">
        <f>'[3]Yearly LC Ethylene'!K34</f>
        <v>197398.40302065792</v>
      </c>
      <c r="AR34" s="125">
        <f>'[3]Yearly LC Ethylene'!L34</f>
        <v>194130.57058689374</v>
      </c>
      <c r="AS34" s="125">
        <f>'[3]Yearly LC Ethylene'!M34</f>
        <v>190862.7381531295</v>
      </c>
      <c r="AT34" s="125">
        <f>'[3]Yearly LC Ethylene'!N34</f>
        <v>187594.90571936528</v>
      </c>
      <c r="AU34" s="125">
        <f>'[3]Yearly LC Ethylene'!O34</f>
        <v>181944.31711381348</v>
      </c>
      <c r="AV34" s="125">
        <f>'[3]Yearly LC Ethylene'!P34</f>
        <v>177221.65558338774</v>
      </c>
      <c r="AW34" s="125">
        <f>'[3]Yearly LC Ethylene'!Q34</f>
        <v>171475.07452178834</v>
      </c>
      <c r="AX34" s="125">
        <f>'[3]Yearly LC Ethylene'!R34</f>
        <v>165728.49346018897</v>
      </c>
      <c r="AY34" s="125">
        <f>'[3]Yearly LC Ethylene'!S34</f>
        <v>159981.91239858957</v>
      </c>
      <c r="AZ34" s="125">
        <f>'[3]Yearly LC Ethylene'!T34</f>
        <v>154235.3313369902</v>
      </c>
      <c r="BA34" s="125">
        <f>'[3]Yearly LC Ethylene'!U34</f>
        <v>148488.75027539078</v>
      </c>
      <c r="BB34" s="125">
        <f>'[3]Yearly LC Ethylene'!V34</f>
        <v>142742.16921379141</v>
      </c>
      <c r="BC34" s="125">
        <f>'[3]Yearly LC Ethylene'!W34</f>
        <v>136995.58815219198</v>
      </c>
      <c r="BD34" s="125">
        <f>'[3]Yearly LC Ethylene'!X34</f>
        <v>131249.00709059264</v>
      </c>
      <c r="BE34" s="125">
        <f>'[3]Yearly LC Ethylene'!Y34</f>
        <v>122534.97476657208</v>
      </c>
      <c r="BF34" s="125">
        <f>'[3]Yearly LC Ethylene'!Z34</f>
        <v>116672.48304866953</v>
      </c>
      <c r="BG34" s="125">
        <f>'[3]Yearly LC Ethylene'!AA34</f>
        <v>110809.99133076688</v>
      </c>
      <c r="BH34" s="125">
        <f>'[3]Yearly LC Ethylene'!AB34</f>
        <v>104947.49961286431</v>
      </c>
      <c r="BI34" s="125">
        <f>'[3]Yearly LC Ethylene'!AC34</f>
        <v>99085.007894961687</v>
      </c>
      <c r="BJ34" s="125">
        <f>'[3]Yearly LC Ethylene'!AD34</f>
        <v>93222.516177059108</v>
      </c>
      <c r="BK34" s="125">
        <f>'[3]Yearly LC Ethylene'!AE34</f>
        <v>87360.024459156499</v>
      </c>
      <c r="BL34" s="125">
        <f>'[3]Yearly LC Ethylene'!AF34</f>
        <v>81497.532741253905</v>
      </c>
      <c r="BM34" s="125">
        <f>'[3]Yearly LC Ethylene'!AG34</f>
        <v>75635.041023351296</v>
      </c>
      <c r="BN34" s="125">
        <f>'[3]Yearly LC Ethylene'!AH34</f>
        <v>69772.549305448687</v>
      </c>
      <c r="BO34" s="125"/>
      <c r="BP34" s="125">
        <f t="shared" si="13"/>
        <v>1341415.5606355201</v>
      </c>
      <c r="BQ34" s="125">
        <f t="shared" si="13"/>
        <v>1309589.0562992063</v>
      </c>
      <c r="BR34" s="125">
        <f t="shared" si="13"/>
        <v>1278106.113331086</v>
      </c>
      <c r="BS34" s="125">
        <f t="shared" si="13"/>
        <v>1246963.330451926</v>
      </c>
      <c r="BT34" s="125">
        <f t="shared" si="13"/>
        <v>1216157.337101903</v>
      </c>
      <c r="BU34" s="125">
        <f t="shared" si="13"/>
        <v>1185684.7931776387</v>
      </c>
      <c r="BV34" s="125">
        <f t="shared" si="13"/>
        <v>1155542.3887714066</v>
      </c>
      <c r="BW34" s="125">
        <f t="shared" si="12"/>
        <v>1125726.8439124995</v>
      </c>
      <c r="BX34" s="125">
        <f t="shared" si="12"/>
        <v>1096234.9083107314</v>
      </c>
      <c r="BY34" s="125">
        <f t="shared" si="12"/>
        <v>1067063.3611020609</v>
      </c>
      <c r="BZ34" s="125">
        <f t="shared" si="12"/>
        <v>1038209.0105963189</v>
      </c>
      <c r="CA34" s="125">
        <f t="shared" si="12"/>
        <v>998267.63812022144</v>
      </c>
      <c r="CB34" s="125">
        <f t="shared" si="12"/>
        <v>964809.32722595381</v>
      </c>
      <c r="CC34" s="125">
        <f t="shared" si="12"/>
        <v>926418.29867887544</v>
      </c>
      <c r="CD34" s="125">
        <f t="shared" si="12"/>
        <v>888443.966749007</v>
      </c>
      <c r="CE34" s="125">
        <f t="shared" si="12"/>
        <v>850882.10931551876</v>
      </c>
      <c r="CF34" s="125">
        <f t="shared" si="12"/>
        <v>813728.5428653399</v>
      </c>
      <c r="CG34" s="125">
        <f t="shared" si="12"/>
        <v>776979.1221601154</v>
      </c>
      <c r="CH34" s="125">
        <f t="shared" si="12"/>
        <v>740629.73990593071</v>
      </c>
      <c r="CI34" s="125">
        <f t="shared" si="12"/>
        <v>704676.32642578159</v>
      </c>
      <c r="CJ34" s="125">
        <f t="shared" si="12"/>
        <v>669114.84933476453</v>
      </c>
      <c r="CK34" s="125">
        <f t="shared" si="12"/>
        <v>637153.84078009962</v>
      </c>
      <c r="CL34" s="125">
        <f t="shared" si="12"/>
        <v>609136.84825473919</v>
      </c>
      <c r="CM34" s="125">
        <f t="shared" si="14"/>
        <v>581403.61684804293</v>
      </c>
      <c r="CN34" s="125">
        <f t="shared" si="14"/>
        <v>553951.26771706098</v>
      </c>
      <c r="CO34" s="125">
        <f t="shared" si="14"/>
        <v>526776.94836104941</v>
      </c>
      <c r="CP34" s="125">
        <f t="shared" si="14"/>
        <v>499877.83239414304</v>
      </c>
      <c r="CQ34" s="125">
        <f t="shared" si="14"/>
        <v>473251.1193199121</v>
      </c>
      <c r="CR34" s="125">
        <f t="shared" si="14"/>
        <v>446894.03430779855</v>
      </c>
      <c r="CS34" s="125">
        <f t="shared" si="14"/>
        <v>420803.8279714068</v>
      </c>
      <c r="CT34" s="125">
        <f t="shared" si="14"/>
        <v>394977.7761486402</v>
      </c>
    </row>
    <row r="35" spans="1:98">
      <c r="A35" s="381"/>
      <c r="B35" s="1" t="s">
        <v>117</v>
      </c>
      <c r="C35" s="5" t="s">
        <v>197</v>
      </c>
      <c r="D35" s="126">
        <f>'[2]Yearly LC Ethylene'!D35</f>
        <v>921454.73749526253</v>
      </c>
      <c r="E35" s="126">
        <f>'[2]Yearly LC Ethylene'!E35</f>
        <v>902172.49495802273</v>
      </c>
      <c r="F35" s="126">
        <f>'[2]Yearly LC Ethylene'!F35</f>
        <v>883114.23193020036</v>
      </c>
      <c r="G35" s="126">
        <f>'[2]Yearly LC Ethylene'!G35</f>
        <v>864277.76323344756</v>
      </c>
      <c r="H35" s="126">
        <f>'[2]Yearly LC Ethylene'!H35</f>
        <v>845660.9232672574</v>
      </c>
      <c r="I35" s="126">
        <f>'[2]Yearly LC Ethylene'!I35</f>
        <v>827261.56584222207</v>
      </c>
      <c r="J35" s="126">
        <f>'[2]Yearly LC Ethylene'!J35</f>
        <v>809077.56401466718</v>
      </c>
      <c r="K35" s="126">
        <f>'[2]Yearly LC Ethylene'!K35</f>
        <v>791106.80992264557</v>
      </c>
      <c r="L35" s="126">
        <f>'[2]Yearly LC Ethylene'!L35</f>
        <v>773347.21462328348</v>
      </c>
      <c r="M35" s="126">
        <f>'[2]Yearly LC Ethylene'!M35</f>
        <v>755796.7079314685</v>
      </c>
      <c r="N35" s="126">
        <f>'[2]Yearly LC Ethylene'!N35</f>
        <v>738453.23825986299</v>
      </c>
      <c r="O35" s="126">
        <f>'[2]Yearly LC Ethylene'!O35</f>
        <v>715905.46680374059</v>
      </c>
      <c r="P35" s="126">
        <f>'[2]Yearly LC Ethylene'!P35</f>
        <v>696660.05077670678</v>
      </c>
      <c r="Q35" s="126">
        <f>'[2]Yearly LC Ethylene'!Q35</f>
        <v>675125.63653759251</v>
      </c>
      <c r="R35" s="126">
        <f>'[2]Yearly LC Ethylene'!R35</f>
        <v>653857.50300703535</v>
      </c>
      <c r="S35" s="126">
        <f>'[2]Yearly LC Ethylene'!S35</f>
        <v>632852.98484363081</v>
      </c>
      <c r="T35" s="126">
        <f>'[2]Yearly LC Ethylene'!T35</f>
        <v>612109.44092153886</v>
      </c>
      <c r="U35" s="126">
        <f>'[2]Yearly LC Ethylene'!U35</f>
        <v>591624.25412242557</v>
      </c>
      <c r="V35" s="126">
        <f>'[2]Yearly LC Ethylene'!V35</f>
        <v>571394.83112912811</v>
      </c>
      <c r="W35" s="126">
        <f>'[2]Yearly LC Ethylene'!W35</f>
        <v>551418.60222103004</v>
      </c>
      <c r="X35" s="126">
        <f>'[2]Yearly LC Ethylene'!X35</f>
        <v>531693.0210711332</v>
      </c>
      <c r="Y35" s="126">
        <f>'[2]Yearly LC Ethylene'!Y35</f>
        <v>516336.22427596891</v>
      </c>
      <c r="Z35" s="126">
        <f>'[2]Yearly LC Ethylene'!Z35</f>
        <v>501372.82254162082</v>
      </c>
      <c r="AA35" s="126">
        <f>'[2]Yearly LC Ethylene'!AA35</f>
        <v>486592.88249505527</v>
      </c>
      <c r="AB35" s="126">
        <f>'[2]Yearly LC Ethylene'!AB35</f>
        <v>471994.57392279571</v>
      </c>
      <c r="AC35" s="126">
        <f>'[2]Yearly LC Ethylene'!AC35</f>
        <v>457576.08320966881</v>
      </c>
      <c r="AD35" s="126">
        <f>'[2]Yearly LC Ethylene'!AD35</f>
        <v>443335.6131963532</v>
      </c>
      <c r="AE35" s="126">
        <f>'[2]Yearly LC Ethylene'!AE35</f>
        <v>429271.38303810608</v>
      </c>
      <c r="AF35" s="126">
        <f>'[2]Yearly LC Ethylene'!AF35</f>
        <v>415381.62806466053</v>
      </c>
      <c r="AG35" s="126">
        <f>'[2]Yearly LC Ethylene'!AG35</f>
        <v>401664.59964128322</v>
      </c>
      <c r="AH35" s="126">
        <f>'[2]Yearly LC Ethylene'!AH35</f>
        <v>388118.56503098202</v>
      </c>
      <c r="AI35" s="126"/>
      <c r="AJ35" s="126">
        <f>'[3]Yearly LC Ethylene'!D35</f>
        <v>181040.18182479939</v>
      </c>
      <c r="AK35" s="126">
        <f>'[3]Yearly LC Ethylene'!E35</f>
        <v>179106.53509237236</v>
      </c>
      <c r="AL35" s="126">
        <f>'[3]Yearly LC Ethylene'!F35</f>
        <v>177172.88835994533</v>
      </c>
      <c r="AM35" s="126">
        <f>'[3]Yearly LC Ethylene'!G35</f>
        <v>175239.24162751826</v>
      </c>
      <c r="AN35" s="126">
        <f>'[3]Yearly LC Ethylene'!H35</f>
        <v>173305.59489509123</v>
      </c>
      <c r="AO35" s="126">
        <f>'[3]Yearly LC Ethylene'!I35</f>
        <v>171371.94816266419</v>
      </c>
      <c r="AP35" s="126">
        <f>'[3]Yearly LC Ethylene'!J35</f>
        <v>169438.30143023716</v>
      </c>
      <c r="AQ35" s="126">
        <f>'[3]Yearly LC Ethylene'!K35</f>
        <v>167504.6546978101</v>
      </c>
      <c r="AR35" s="126">
        <f>'[3]Yearly LC Ethylene'!L35</f>
        <v>165571.00796538306</v>
      </c>
      <c r="AS35" s="126">
        <f>'[3]Yearly LC Ethylene'!M35</f>
        <v>163637.36123295603</v>
      </c>
      <c r="AT35" s="126">
        <f>'[3]Yearly LC Ethylene'!N35</f>
        <v>161703.71450052899</v>
      </c>
      <c r="AU35" s="126">
        <f>'[3]Yearly LC Ethylene'!O35</f>
        <v>158385.35659178949</v>
      </c>
      <c r="AV35" s="126">
        <f>'[3]Yearly LC Ethylene'!P35</f>
        <v>155619.68358133023</v>
      </c>
      <c r="AW35" s="126">
        <f>'[3]Yearly LC Ethylene'!Q35</f>
        <v>152244.15137276865</v>
      </c>
      <c r="AX35" s="126">
        <f>'[3]Yearly LC Ethylene'!R35</f>
        <v>148868.61916420708</v>
      </c>
      <c r="AY35" s="126">
        <f>'[3]Yearly LC Ethylene'!S35</f>
        <v>145493.08695564553</v>
      </c>
      <c r="AZ35" s="126">
        <f>'[3]Yearly LC Ethylene'!T35</f>
        <v>142117.55474708395</v>
      </c>
      <c r="BA35" s="126">
        <f>'[3]Yearly LC Ethylene'!U35</f>
        <v>138742.0225385224</v>
      </c>
      <c r="BB35" s="126">
        <f>'[3]Yearly LC Ethylene'!V35</f>
        <v>135366.49032996083</v>
      </c>
      <c r="BC35" s="126">
        <f>'[3]Yearly LC Ethylene'!W35</f>
        <v>131990.95812139925</v>
      </c>
      <c r="BD35" s="126">
        <f>'[3]Yearly LC Ethylene'!X35</f>
        <v>128615.42591283766</v>
      </c>
      <c r="BE35" s="126">
        <f>'[3]Yearly LC Ethylene'!Y35</f>
        <v>123422.01311611694</v>
      </c>
      <c r="BF35" s="126">
        <f>'[3]Yearly LC Ethylene'!Z35</f>
        <v>119979.26792965109</v>
      </c>
      <c r="BG35" s="126">
        <f>'[3]Yearly LC Ethylene'!AA35</f>
        <v>116536.52274318523</v>
      </c>
      <c r="BH35" s="126">
        <f>'[3]Yearly LC Ethylene'!AB35</f>
        <v>113093.77755671937</v>
      </c>
      <c r="BI35" s="126">
        <f>'[3]Yearly LC Ethylene'!AC35</f>
        <v>109651.03237025357</v>
      </c>
      <c r="BJ35" s="126">
        <f>'[3]Yearly LC Ethylene'!AD35</f>
        <v>106208.28718378772</v>
      </c>
      <c r="BK35" s="126">
        <f>'[3]Yearly LC Ethylene'!AE35</f>
        <v>102765.54199732185</v>
      </c>
      <c r="BL35" s="126">
        <f>'[3]Yearly LC Ethylene'!AF35</f>
        <v>99322.796810856031</v>
      </c>
      <c r="BM35" s="126">
        <f>'[3]Yearly LC Ethylene'!AG35</f>
        <v>95880.05162439018</v>
      </c>
      <c r="BN35" s="126">
        <f>'[3]Yearly LC Ethylene'!AH35</f>
        <v>92437.306437924315</v>
      </c>
      <c r="BO35" s="126"/>
      <c r="BP35" s="126">
        <f t="shared" si="13"/>
        <v>1102494.9193200618</v>
      </c>
      <c r="BQ35" s="126">
        <f t="shared" si="13"/>
        <v>1081279.0300503951</v>
      </c>
      <c r="BR35" s="126">
        <f t="shared" si="13"/>
        <v>1060287.1202901457</v>
      </c>
      <c r="BS35" s="126">
        <f t="shared" si="13"/>
        <v>1039517.0048609658</v>
      </c>
      <c r="BT35" s="126">
        <f t="shared" si="13"/>
        <v>1018966.5181623487</v>
      </c>
      <c r="BU35" s="126">
        <f t="shared" si="13"/>
        <v>998633.51400488627</v>
      </c>
      <c r="BV35" s="126">
        <f t="shared" si="13"/>
        <v>978515.86544490431</v>
      </c>
      <c r="BW35" s="126">
        <f t="shared" si="12"/>
        <v>958611.46462045563</v>
      </c>
      <c r="BX35" s="126">
        <f t="shared" si="12"/>
        <v>938918.22258866648</v>
      </c>
      <c r="BY35" s="126">
        <f t="shared" si="12"/>
        <v>919434.06916442455</v>
      </c>
      <c r="BZ35" s="126">
        <f t="shared" si="12"/>
        <v>900156.95276039199</v>
      </c>
      <c r="CA35" s="126">
        <f t="shared" si="12"/>
        <v>874290.82339553011</v>
      </c>
      <c r="CB35" s="126">
        <f t="shared" si="12"/>
        <v>852279.73435803701</v>
      </c>
      <c r="CC35" s="126">
        <f t="shared" si="12"/>
        <v>827369.78791036119</v>
      </c>
      <c r="CD35" s="126">
        <f t="shared" si="12"/>
        <v>802726.12217124249</v>
      </c>
      <c r="CE35" s="126">
        <f t="shared" si="12"/>
        <v>778346.0717992764</v>
      </c>
      <c r="CF35" s="126">
        <f t="shared" si="12"/>
        <v>754226.99566862278</v>
      </c>
      <c r="CG35" s="126">
        <f t="shared" si="12"/>
        <v>730366.27666094794</v>
      </c>
      <c r="CH35" s="126">
        <f t="shared" si="12"/>
        <v>706761.32145908894</v>
      </c>
      <c r="CI35" s="126">
        <f t="shared" si="12"/>
        <v>683409.56034242932</v>
      </c>
      <c r="CJ35" s="126">
        <f t="shared" si="12"/>
        <v>660308.44698397082</v>
      </c>
      <c r="CK35" s="126">
        <f t="shared" si="12"/>
        <v>639758.23739208584</v>
      </c>
      <c r="CL35" s="126">
        <f t="shared" si="12"/>
        <v>621352.09047127189</v>
      </c>
      <c r="CM35" s="126">
        <f t="shared" si="14"/>
        <v>603129.40523824049</v>
      </c>
      <c r="CN35" s="126">
        <f t="shared" si="14"/>
        <v>585088.35147951508</v>
      </c>
      <c r="CO35" s="126">
        <f t="shared" si="14"/>
        <v>567227.11557992233</v>
      </c>
      <c r="CP35" s="126">
        <f t="shared" si="14"/>
        <v>549543.90038014087</v>
      </c>
      <c r="CQ35" s="126">
        <f t="shared" si="14"/>
        <v>532036.92503542791</v>
      </c>
      <c r="CR35" s="126">
        <f t="shared" si="14"/>
        <v>514704.42487551656</v>
      </c>
      <c r="CS35" s="126">
        <f t="shared" si="14"/>
        <v>497544.6512656734</v>
      </c>
      <c r="CT35" s="126">
        <f t="shared" si="14"/>
        <v>480555.87146890635</v>
      </c>
    </row>
    <row r="36" spans="1:98">
      <c r="A36" s="381"/>
      <c r="B36" s="1" t="s">
        <v>118</v>
      </c>
      <c r="C36" s="5" t="s">
        <v>197</v>
      </c>
      <c r="D36" s="126">
        <f>'[2]Yearly LC Ethylene'!D36</f>
        <v>118732.33536672319</v>
      </c>
      <c r="E36" s="126">
        <f>'[2]Yearly LC Ethylene'!E36</f>
        <v>117439.09299073272</v>
      </c>
      <c r="F36" s="126">
        <f>'[2]Yearly LC Ethylene'!F36</f>
        <v>116158.10848421445</v>
      </c>
      <c r="G36" s="126">
        <f>'[2]Yearly LC Ethylene'!G36</f>
        <v>114889.27381192574</v>
      </c>
      <c r="H36" s="126">
        <f>'[2]Yearly LC Ethylene'!H36</f>
        <v>113632.48184904941</v>
      </c>
      <c r="I36" s="126">
        <f>'[2]Yearly LC Ethylene'!I36</f>
        <v>112387.62637375123</v>
      </c>
      <c r="J36" s="126">
        <f>'[2]Yearly LC Ethylene'!J36</f>
        <v>111154.6020597973</v>
      </c>
      <c r="K36" s="126">
        <f>'[2]Yearly LC Ethylene'!K36</f>
        <v>109933.30446923026</v>
      </c>
      <c r="L36" s="126">
        <f>'[2]Yearly LC Ethylene'!L36</f>
        <v>108723.63004510422</v>
      </c>
      <c r="M36" s="126">
        <f>'[2]Yearly LC Ethylene'!M36</f>
        <v>107525.47610427767</v>
      </c>
      <c r="N36" s="126">
        <f>'[2]Yearly LC Ethylene'!N36</f>
        <v>106338.74083026414</v>
      </c>
      <c r="O36" s="126">
        <f>'[2]Yearly LC Ethylene'!O36</f>
        <v>104515.65724577272</v>
      </c>
      <c r="P36" s="126">
        <f>'[2]Yearly LC Ethylene'!P36</f>
        <v>102712.8172205728</v>
      </c>
      <c r="Q36" s="126">
        <f>'[2]Yearly LC Ethylene'!Q36</f>
        <v>100930.02715571012</v>
      </c>
      <c r="R36" s="126">
        <f>'[2]Yearly LC Ethylene'!R36</f>
        <v>99167.095167346022</v>
      </c>
      <c r="S36" s="126">
        <f>'[2]Yearly LC Ethylene'!S36</f>
        <v>97423.83107225514</v>
      </c>
      <c r="T36" s="126">
        <f>'[2]Yearly LC Ethylene'!T36</f>
        <v>95700.046373442354</v>
      </c>
      <c r="U36" s="126">
        <f>'[2]Yearly LC Ethylene'!U36</f>
        <v>93995.554245877371</v>
      </c>
      <c r="V36" s="126">
        <f>'[2]Yearly LC Ethylene'!V36</f>
        <v>92310.169522346157</v>
      </c>
      <c r="W36" s="126">
        <f>'[2]Yearly LC Ethylene'!W36</f>
        <v>90643.708679418647</v>
      </c>
      <c r="X36" s="126">
        <f>'[2]Yearly LC Ethylene'!X36</f>
        <v>88995.989823531243</v>
      </c>
      <c r="Y36" s="126">
        <f>'[2]Yearly LC Ethylene'!Y36</f>
        <v>87553.229398247029</v>
      </c>
      <c r="Z36" s="126">
        <f>'[2]Yearly LC Ethylene'!Z36</f>
        <v>86126.25435960725</v>
      </c>
      <c r="AA36" s="126">
        <f>'[2]Yearly LC Ethylene'!AA36</f>
        <v>84714.914772135933</v>
      </c>
      <c r="AB36" s="126">
        <f>'[2]Yearly LC Ethylene'!AB36</f>
        <v>83319.062023434555</v>
      </c>
      <c r="AC36" s="126">
        <f>'[2]Yearly LC Ethylene'!AC36</f>
        <v>81938.548813023473</v>
      </c>
      <c r="AD36" s="126">
        <f>'[2]Yearly LC Ethylene'!AD36</f>
        <v>80573.22914127454</v>
      </c>
      <c r="AE36" s="126">
        <f>'[2]Yearly LC Ethylene'!AE36</f>
        <v>79222.958298434329</v>
      </c>
      <c r="AF36" s="126">
        <f>'[2]Yearly LC Ethylene'!AF36</f>
        <v>77887.59285373702</v>
      </c>
      <c r="AG36" s="126">
        <f>'[2]Yearly LC Ethylene'!AG36</f>
        <v>76566.990644606631</v>
      </c>
      <c r="AH36" s="126">
        <f>'[2]Yearly LC Ethylene'!AH36</f>
        <v>75261.010765947387</v>
      </c>
      <c r="AI36" s="126"/>
      <c r="AJ36" s="126">
        <f>'[3]Yearly LC Ethylene'!D36</f>
        <v>23327.595712084702</v>
      </c>
      <c r="AK36" s="126">
        <f>'[3]Yearly LC Ethylene'!E36</f>
        <v>23250.327349454761</v>
      </c>
      <c r="AL36" s="126">
        <f>'[3]Yearly LC Ethylene'!F36</f>
        <v>23173.058986824821</v>
      </c>
      <c r="AM36" s="126">
        <f>'[3]Yearly LC Ethylene'!G36</f>
        <v>23095.79062419488</v>
      </c>
      <c r="AN36" s="126">
        <f>'[3]Yearly LC Ethylene'!H36</f>
        <v>23018.52226156494</v>
      </c>
      <c r="AO36" s="126">
        <f>'[3]Yearly LC Ethylene'!I36</f>
        <v>22941.253898935</v>
      </c>
      <c r="AP36" s="126">
        <f>'[3]Yearly LC Ethylene'!J36</f>
        <v>22863.985536305059</v>
      </c>
      <c r="AQ36" s="126">
        <f>'[3]Yearly LC Ethylene'!K36</f>
        <v>22786.717173675119</v>
      </c>
      <c r="AR36" s="126">
        <f>'[3]Yearly LC Ethylene'!L36</f>
        <v>22709.448811045178</v>
      </c>
      <c r="AS36" s="126">
        <f>'[3]Yearly LC Ethylene'!M36</f>
        <v>22632.180448415242</v>
      </c>
      <c r="AT36" s="126">
        <f>'[3]Yearly LC Ethylene'!N36</f>
        <v>22554.912085785301</v>
      </c>
      <c r="AU36" s="126">
        <f>'[3]Yearly LC Ethylene'!O36</f>
        <v>22333.058226416004</v>
      </c>
      <c r="AV36" s="126">
        <f>'[3]Yearly LC Ethylene'!P36</f>
        <v>22111.20436704671</v>
      </c>
      <c r="AW36" s="126">
        <f>'[3]Yearly LC Ethylene'!Q36</f>
        <v>21889.350507677409</v>
      </c>
      <c r="AX36" s="126">
        <f>'[3]Yearly LC Ethylene'!R36</f>
        <v>21667.496648308115</v>
      </c>
      <c r="AY36" s="126">
        <f>'[3]Yearly LC Ethylene'!S36</f>
        <v>21445.642788938811</v>
      </c>
      <c r="AZ36" s="126">
        <f>'[3]Yearly LC Ethylene'!T36</f>
        <v>21223.788929569517</v>
      </c>
      <c r="BA36" s="126">
        <f>'[3]Yearly LC Ethylene'!U36</f>
        <v>21001.935070200219</v>
      </c>
      <c r="BB36" s="126">
        <f>'[3]Yearly LC Ethylene'!V36</f>
        <v>20780.081210830922</v>
      </c>
      <c r="BC36" s="126">
        <f>'[3]Yearly LC Ethylene'!W36</f>
        <v>20558.227351461624</v>
      </c>
      <c r="BD36" s="126">
        <f>'[3]Yearly LC Ethylene'!X36</f>
        <v>20336.373492092327</v>
      </c>
      <c r="BE36" s="126">
        <f>'[3]Yearly LC Ethylene'!Y36</f>
        <v>20108.665968887432</v>
      </c>
      <c r="BF36" s="126">
        <f>'[3]Yearly LC Ethylene'!Z36</f>
        <v>19880.958445682532</v>
      </c>
      <c r="BG36" s="126">
        <f>'[3]Yearly LC Ethylene'!AA36</f>
        <v>19653.250922477633</v>
      </c>
      <c r="BH36" s="126">
        <f>'[3]Yearly LC Ethylene'!AB36</f>
        <v>19425.543399272734</v>
      </c>
      <c r="BI36" s="126">
        <f>'[3]Yearly LC Ethylene'!AC36</f>
        <v>19197.835876067835</v>
      </c>
      <c r="BJ36" s="126">
        <f>'[3]Yearly LC Ethylene'!AD36</f>
        <v>18970.128352862936</v>
      </c>
      <c r="BK36" s="126">
        <f>'[3]Yearly LC Ethylene'!AE36</f>
        <v>18742.420829658036</v>
      </c>
      <c r="BL36" s="126">
        <f>'[3]Yearly LC Ethylene'!AF36</f>
        <v>18514.713306453141</v>
      </c>
      <c r="BM36" s="126">
        <f>'[3]Yearly LC Ethylene'!AG36</f>
        <v>18287.005783248238</v>
      </c>
      <c r="BN36" s="126">
        <f>'[3]Yearly LC Ethylene'!AH36</f>
        <v>18059.298260043342</v>
      </c>
      <c r="BO36" s="126"/>
      <c r="BP36" s="126">
        <f t="shared" si="13"/>
        <v>142059.93107880789</v>
      </c>
      <c r="BQ36" s="126">
        <f t="shared" si="13"/>
        <v>140689.4203401875</v>
      </c>
      <c r="BR36" s="126">
        <f t="shared" si="13"/>
        <v>139331.16747103928</v>
      </c>
      <c r="BS36" s="126">
        <f t="shared" si="13"/>
        <v>137985.06443612062</v>
      </c>
      <c r="BT36" s="126">
        <f t="shared" si="13"/>
        <v>136651.00411061436</v>
      </c>
      <c r="BU36" s="126">
        <f t="shared" si="13"/>
        <v>135328.88027268625</v>
      </c>
      <c r="BV36" s="126">
        <f t="shared" si="13"/>
        <v>134018.58759610236</v>
      </c>
      <c r="BW36" s="126">
        <f t="shared" si="12"/>
        <v>132720.02164290537</v>
      </c>
      <c r="BX36" s="126">
        <f t="shared" si="12"/>
        <v>131433.0788561494</v>
      </c>
      <c r="BY36" s="126">
        <f t="shared" si="12"/>
        <v>130157.6565526929</v>
      </c>
      <c r="BZ36" s="126">
        <f t="shared" si="12"/>
        <v>128893.65291604944</v>
      </c>
      <c r="CA36" s="126">
        <f t="shared" si="12"/>
        <v>126848.71547218872</v>
      </c>
      <c r="CB36" s="126">
        <f t="shared" si="12"/>
        <v>124824.02158761951</v>
      </c>
      <c r="CC36" s="126">
        <f t="shared" si="12"/>
        <v>122819.37766338754</v>
      </c>
      <c r="CD36" s="126">
        <f t="shared" si="12"/>
        <v>120834.59181565413</v>
      </c>
      <c r="CE36" s="126">
        <f t="shared" si="12"/>
        <v>118869.47386119395</v>
      </c>
      <c r="CF36" s="126">
        <f t="shared" si="12"/>
        <v>116923.83530301187</v>
      </c>
      <c r="CG36" s="126">
        <f t="shared" si="12"/>
        <v>114997.48931607758</v>
      </c>
      <c r="CH36" s="126">
        <f t="shared" si="12"/>
        <v>113090.25073317708</v>
      </c>
      <c r="CI36" s="126">
        <f t="shared" si="12"/>
        <v>111201.93603088027</v>
      </c>
      <c r="CJ36" s="126">
        <f t="shared" si="12"/>
        <v>109332.36331562357</v>
      </c>
      <c r="CK36" s="126">
        <f t="shared" si="12"/>
        <v>107661.89536713446</v>
      </c>
      <c r="CL36" s="126">
        <f t="shared" si="12"/>
        <v>106007.21280528978</v>
      </c>
      <c r="CM36" s="126">
        <f t="shared" si="14"/>
        <v>104368.16569461356</v>
      </c>
      <c r="CN36" s="126">
        <f t="shared" si="14"/>
        <v>102744.60542270729</v>
      </c>
      <c r="CO36" s="126">
        <f t="shared" si="14"/>
        <v>101136.38468909131</v>
      </c>
      <c r="CP36" s="126">
        <f t="shared" si="14"/>
        <v>99543.357494137483</v>
      </c>
      <c r="CQ36" s="126">
        <f t="shared" si="14"/>
        <v>97965.379128092361</v>
      </c>
      <c r="CR36" s="126">
        <f t="shared" si="14"/>
        <v>96402.306160190157</v>
      </c>
      <c r="CS36" s="126">
        <f t="shared" si="14"/>
        <v>94853.996427854872</v>
      </c>
      <c r="CT36" s="126">
        <f t="shared" si="14"/>
        <v>93320.309025990733</v>
      </c>
    </row>
    <row r="37" spans="1:98" s="14" customFormat="1">
      <c r="A37" s="382"/>
      <c r="B37" s="10" t="s">
        <v>119</v>
      </c>
      <c r="C37" s="62" t="s">
        <v>197</v>
      </c>
      <c r="D37" s="127">
        <f>'[2]Yearly LC Ethylene'!D37</f>
        <v>-411931.67217606585</v>
      </c>
      <c r="E37" s="127">
        <f>'[2]Yearly LC Ethylene'!E37</f>
        <v>-399405.18579240178</v>
      </c>
      <c r="F37" s="127">
        <f>'[2]Yearly LC Ethylene'!F37</f>
        <v>-387033.2691894038</v>
      </c>
      <c r="G37" s="127">
        <f>'[2]Yearly LC Ethylene'!G37</f>
        <v>-374814.37647307705</v>
      </c>
      <c r="H37" s="127">
        <f>'[2]Yearly LC Ethylene'!H37</f>
        <v>-362746.97578823339</v>
      </c>
      <c r="I37" s="127">
        <f>'[2]Yearly LC Ethylene'!I37</f>
        <v>-350829.5491979043</v>
      </c>
      <c r="J37" s="127">
        <f>'[2]Yearly LC Ethylene'!J37</f>
        <v>-339060.59256374999</v>
      </c>
      <c r="K37" s="127">
        <f>'[2]Yearly LC Ethylene'!K37</f>
        <v>-327438.61542746529</v>
      </c>
      <c r="L37" s="127">
        <f>'[2]Yearly LC Ethylene'!L37</f>
        <v>-315962.14089316223</v>
      </c>
      <c r="M37" s="127">
        <f>'[2]Yearly LC Ethylene'!M37</f>
        <v>-304629.7055107319</v>
      </c>
      <c r="N37" s="127">
        <f>'[2]Yearly LC Ethylene'!N37</f>
        <v>-293439.85916016845</v>
      </c>
      <c r="O37" s="127">
        <f>'[2]Yearly LC Ethylene'!O37</f>
        <v>-277585.55372436851</v>
      </c>
      <c r="P37" s="127">
        <f>'[2]Yearly LC Ethylene'!P37</f>
        <v>-264339.40297484392</v>
      </c>
      <c r="Q37" s="127">
        <f>'[2]Yearly LC Ethylene'!Q37</f>
        <v>-249261.20848511098</v>
      </c>
      <c r="R37" s="127">
        <f>'[2]Yearly LC Ethylene'!R37</f>
        <v>-234380.31087418256</v>
      </c>
      <c r="S37" s="127">
        <f>'[2]Yearly LC Ethylene'!S37</f>
        <v>-219694.69269328273</v>
      </c>
      <c r="T37" s="127">
        <f>'[2]Yearly LC Ethylene'!T37</f>
        <v>-205202.35502952029</v>
      </c>
      <c r="U37" s="127">
        <f>'[2]Yearly LC Ethylene'!U37</f>
        <v>-190901.31734552706</v>
      </c>
      <c r="V37" s="127">
        <f>'[2]Yearly LC Ethylene'!V37</f>
        <v>-176789.61732042773</v>
      </c>
      <c r="W37" s="127">
        <f>'[2]Yearly LC Ethylene'!W37</f>
        <v>-162865.31069213711</v>
      </c>
      <c r="X37" s="127">
        <f>'[2]Yearly LC Ethylene'!X37</f>
        <v>-149126.47110096714</v>
      </c>
      <c r="Y37" s="127">
        <f>'[2]Yearly LC Ethylene'!Y37</f>
        <v>-138235.08155414811</v>
      </c>
      <c r="Z37" s="127">
        <f>'[2]Yearly LC Ethylene'!Z37</f>
        <v>-128098.48056167901</v>
      </c>
      <c r="AA37" s="127">
        <f>'[2]Yearly LC Ethylene'!AA37</f>
        <v>-118096.4326444641</v>
      </c>
      <c r="AB37" s="127">
        <f>'[2]Yearly LC Ethylene'!AB37</f>
        <v>-108227.55482556869</v>
      </c>
      <c r="AC37" s="127">
        <f>'[2]Yearly LC Ethylene'!AC37</f>
        <v>-98490.476868320882</v>
      </c>
      <c r="AD37" s="127">
        <f>'[2]Yearly LC Ethylene'!AD37</f>
        <v>-88883.841165911479</v>
      </c>
      <c r="AE37" s="127">
        <f>'[2]Yearly LC Ethylene'!AE37</f>
        <v>-79406.302631911589</v>
      </c>
      <c r="AF37" s="127">
        <f>'[2]Yearly LC Ethylene'!AF37</f>
        <v>-70056.528591705151</v>
      </c>
      <c r="AG37" s="127">
        <f>'[2]Yearly LC Ethylene'!AG37</f>
        <v>-60833.198674824947</v>
      </c>
      <c r="AH37" s="127">
        <f>'[2]Yearly LC Ethylene'!AH37</f>
        <v>-51735.004708187524</v>
      </c>
      <c r="AI37" s="127"/>
      <c r="AJ37" s="127">
        <f>'[3]Yearly LC Ethylene'!D37</f>
        <v>-64065.333160966286</v>
      </c>
      <c r="AK37" s="127">
        <f>'[3]Yearly LC Ethylene'!E37</f>
        <v>-62637.807872601305</v>
      </c>
      <c r="AL37" s="127">
        <f>'[3]Yearly LC Ethylene'!F37</f>
        <v>-61210.282584236324</v>
      </c>
      <c r="AM37" s="127">
        <f>'[3]Yearly LC Ethylene'!G37</f>
        <v>-59782.757295871372</v>
      </c>
      <c r="AN37" s="127">
        <f>'[3]Yearly LC Ethylene'!H37</f>
        <v>-58355.232007506303</v>
      </c>
      <c r="AO37" s="127">
        <f>'[3]Yearly LC Ethylene'!I37</f>
        <v>-56927.706719141381</v>
      </c>
      <c r="AP37" s="127">
        <f>'[3]Yearly LC Ethylene'!J37</f>
        <v>-55500.1814307764</v>
      </c>
      <c r="AQ37" s="127">
        <f>'[3]Yearly LC Ethylene'!K37</f>
        <v>-54072.65614241139</v>
      </c>
      <c r="AR37" s="127">
        <f>'[3]Yearly LC Ethylene'!L37</f>
        <v>-52645.130854046496</v>
      </c>
      <c r="AS37" s="127">
        <f>'[3]Yearly LC Ethylene'!M37</f>
        <v>-51217.605565681486</v>
      </c>
      <c r="AT37" s="127">
        <f>'[3]Yearly LC Ethylene'!N37</f>
        <v>-49790.080277316505</v>
      </c>
      <c r="AU37" s="127">
        <f>'[3]Yearly LC Ethylene'!O37</f>
        <v>-47208.415670606744</v>
      </c>
      <c r="AV37" s="127">
        <f>'[3]Yearly LC Ethylene'!P37</f>
        <v>-45006.586801124242</v>
      </c>
      <c r="AW37" s="127">
        <f>'[3]Yearly LC Ethylene'!Q37</f>
        <v>-42385.628842287486</v>
      </c>
      <c r="AX37" s="127">
        <f>'[3]Yearly LC Ethylene'!R37</f>
        <v>-39764.670883450766</v>
      </c>
      <c r="AY37" s="127">
        <f>'[3]Yearly LC Ethylene'!S37</f>
        <v>-37143.712924614039</v>
      </c>
      <c r="AZ37" s="127">
        <f>'[3]Yearly LC Ethylene'!T37</f>
        <v>-34522.75496577732</v>
      </c>
      <c r="BA37" s="127">
        <f>'[3]Yearly LC Ethylene'!U37</f>
        <v>-31901.797006940564</v>
      </c>
      <c r="BB37" s="127">
        <f>'[3]Yearly LC Ethylene'!V37</f>
        <v>-29280.83904810384</v>
      </c>
      <c r="BC37" s="127">
        <f>'[3]Yearly LC Ethylene'!W37</f>
        <v>-26659.881089267059</v>
      </c>
      <c r="BD37" s="127">
        <f>'[3]Yearly LC Ethylene'!X37</f>
        <v>-24038.923130430379</v>
      </c>
      <c r="BE37" s="127">
        <f>'[3]Yearly LC Ethylene'!Y37</f>
        <v>-20247.431782617768</v>
      </c>
      <c r="BF37" s="127">
        <f>'[3]Yearly LC Ethylene'!Z37</f>
        <v>-17571.363850627975</v>
      </c>
      <c r="BG37" s="127">
        <f>'[3]Yearly LC Ethylene'!AA37</f>
        <v>-14895.295918638065</v>
      </c>
      <c r="BH37" s="127">
        <f>'[3]Yearly LC Ethylene'!AB37</f>
        <v>-12219.227986648257</v>
      </c>
      <c r="BI37" s="127">
        <f>'[3]Yearly LC Ethylene'!AC37</f>
        <v>-9543.1600546583468</v>
      </c>
      <c r="BJ37" s="127">
        <f>'[3]Yearly LC Ethylene'!AD37</f>
        <v>-6867.0921226685241</v>
      </c>
      <c r="BK37" s="127">
        <f>'[3]Yearly LC Ethylene'!AE37</f>
        <v>-4191.0241906786578</v>
      </c>
      <c r="BL37" s="127">
        <f>'[3]Yearly LC Ethylene'!AF37</f>
        <v>-1514.9562586888242</v>
      </c>
      <c r="BM37" s="127">
        <f>'[3]Yearly LC Ethylene'!AG37</f>
        <v>1161.1116733010313</v>
      </c>
      <c r="BN37" s="127">
        <f>'[3]Yearly LC Ethylene'!AH37</f>
        <v>3837.179605290894</v>
      </c>
      <c r="BO37" s="127"/>
      <c r="BP37" s="127">
        <f t="shared" si="13"/>
        <v>-475997.00533703214</v>
      </c>
      <c r="BQ37" s="127">
        <f t="shared" si="13"/>
        <v>-462042.9936650031</v>
      </c>
      <c r="BR37" s="127">
        <f t="shared" si="13"/>
        <v>-448243.55177364009</v>
      </c>
      <c r="BS37" s="127">
        <f t="shared" si="13"/>
        <v>-434597.13376894844</v>
      </c>
      <c r="BT37" s="127">
        <f t="shared" si="13"/>
        <v>-421102.2077957397</v>
      </c>
      <c r="BU37" s="127">
        <f t="shared" si="13"/>
        <v>-407757.2559170457</v>
      </c>
      <c r="BV37" s="127">
        <f t="shared" si="13"/>
        <v>-394560.77399452636</v>
      </c>
      <c r="BW37" s="127">
        <f t="shared" si="12"/>
        <v>-381511.2715698767</v>
      </c>
      <c r="BX37" s="127">
        <f t="shared" si="12"/>
        <v>-368607.27174720872</v>
      </c>
      <c r="BY37" s="127">
        <f t="shared" si="12"/>
        <v>-355847.31107641337</v>
      </c>
      <c r="BZ37" s="127">
        <f t="shared" si="12"/>
        <v>-343229.93943748495</v>
      </c>
      <c r="CA37" s="127">
        <f t="shared" si="12"/>
        <v>-324793.96939497523</v>
      </c>
      <c r="CB37" s="127">
        <f t="shared" si="12"/>
        <v>-309345.98977596813</v>
      </c>
      <c r="CC37" s="127">
        <f t="shared" si="12"/>
        <v>-291646.83732739848</v>
      </c>
      <c r="CD37" s="127">
        <f t="shared" si="12"/>
        <v>-274144.98175763333</v>
      </c>
      <c r="CE37" s="127">
        <f t="shared" si="12"/>
        <v>-256838.40561789676</v>
      </c>
      <c r="CF37" s="127">
        <f t="shared" si="12"/>
        <v>-239725.10999529762</v>
      </c>
      <c r="CG37" s="127">
        <f t="shared" si="12"/>
        <v>-222803.11435246762</v>
      </c>
      <c r="CH37" s="127">
        <f t="shared" si="12"/>
        <v>-206070.45636853157</v>
      </c>
      <c r="CI37" s="127">
        <f t="shared" si="12"/>
        <v>-189525.19178140417</v>
      </c>
      <c r="CJ37" s="127">
        <f t="shared" si="12"/>
        <v>-173165.39423139751</v>
      </c>
      <c r="CK37" s="127">
        <f t="shared" si="12"/>
        <v>-158482.51333676587</v>
      </c>
      <c r="CL37" s="127">
        <f t="shared" si="12"/>
        <v>-145669.84441230699</v>
      </c>
      <c r="CM37" s="127">
        <f t="shared" si="14"/>
        <v>-132991.72856310217</v>
      </c>
      <c r="CN37" s="127">
        <f t="shared" si="14"/>
        <v>-120446.78281221694</v>
      </c>
      <c r="CO37" s="127">
        <f t="shared" si="14"/>
        <v>-108033.63692297923</v>
      </c>
      <c r="CP37" s="127">
        <f t="shared" si="14"/>
        <v>-95750.93328858001</v>
      </c>
      <c r="CQ37" s="127">
        <f t="shared" si="14"/>
        <v>-83597.326822590243</v>
      </c>
      <c r="CR37" s="127">
        <f t="shared" si="14"/>
        <v>-71571.484850393972</v>
      </c>
      <c r="CS37" s="127">
        <f t="shared" si="14"/>
        <v>-59672.08700152392</v>
      </c>
      <c r="CT37" s="127">
        <f t="shared" si="14"/>
        <v>-47897.825102896633</v>
      </c>
    </row>
    <row r="38" spans="1:98" s="13" customFormat="1">
      <c r="A38" s="380" t="s">
        <v>120</v>
      </c>
      <c r="B38" s="6" t="s">
        <v>121</v>
      </c>
      <c r="C38" s="7" t="s">
        <v>197</v>
      </c>
      <c r="D38" s="125">
        <f>'[2]Yearly LC Ethylene'!D38</f>
        <v>54121.444102564106</v>
      </c>
      <c r="E38" s="125">
        <f>'[2]Yearly LC Ethylene'!E38</f>
        <v>53531.948875783186</v>
      </c>
      <c r="F38" s="125">
        <f>'[2]Yearly LC Ethylene'!F38</f>
        <v>52948.041120986258</v>
      </c>
      <c r="G38" s="125">
        <f>'[2]Yearly LC Ethylene'!G38</f>
        <v>52369.671592756502</v>
      </c>
      <c r="H38" s="125">
        <f>'[2]Yearly LC Ethylene'!H38</f>
        <v>51796.791460673907</v>
      </c>
      <c r="I38" s="125">
        <f>'[2]Yearly LC Ethylene'!I38</f>
        <v>51229.352305922781</v>
      </c>
      <c r="J38" s="125">
        <f>'[2]Yearly LC Ethylene'!J38</f>
        <v>50667.306117926521</v>
      </c>
      <c r="K38" s="125">
        <f>'[2]Yearly LC Ethylene'!K38</f>
        <v>50110.605291009277</v>
      </c>
      <c r="L38" s="125">
        <f>'[2]Yearly LC Ethylene'!L38</f>
        <v>49559.202621084296</v>
      </c>
      <c r="M38" s="125">
        <f>'[2]Yearly LC Ethylene'!M38</f>
        <v>49013.05130236876</v>
      </c>
      <c r="N38" s="125">
        <f>'[2]Yearly LC Ethylene'!N38</f>
        <v>48472.104924124906</v>
      </c>
      <c r="O38" s="125">
        <f>'[2]Yearly LC Ethylene'!O38</f>
        <v>47641.093590880228</v>
      </c>
      <c r="P38" s="125">
        <f>'[2]Yearly LC Ethylene'!P38</f>
        <v>46819.309825334341</v>
      </c>
      <c r="Q38" s="125">
        <f>'[2]Yearly LC Ethylene'!Q38</f>
        <v>46006.665379791717</v>
      </c>
      <c r="R38" s="125">
        <f>'[2]Yearly LC Ethylene'!R38</f>
        <v>45203.072788353384</v>
      </c>
      <c r="S38" s="125">
        <f>'[2]Yearly LC Ethylene'!S38</f>
        <v>44408.445360306425</v>
      </c>
      <c r="T38" s="125">
        <f>'[2]Yearly LC Ethylene'!T38</f>
        <v>43622.697173567751</v>
      </c>
      <c r="U38" s="125">
        <f>'[2]Yearly LC Ethylene'!U38</f>
        <v>42845.743068181531</v>
      </c>
      <c r="V38" s="125">
        <f>'[2]Yearly LC Ethylene'!V38</f>
        <v>42077.498639869926</v>
      </c>
      <c r="W38" s="125">
        <f>'[2]Yearly LC Ethylene'!W38</f>
        <v>41317.880233636752</v>
      </c>
      <c r="X38" s="125">
        <f>'[2]Yearly LC Ethylene'!X38</f>
        <v>40566.804937423512</v>
      </c>
      <c r="Y38" s="125">
        <f>'[2]Yearly LC Ethylene'!Y38</f>
        <v>39909.155296580218</v>
      </c>
      <c r="Z38" s="125">
        <f>'[2]Yearly LC Ethylene'!Z38</f>
        <v>39258.7010664755</v>
      </c>
      <c r="AA38" s="125">
        <f>'[2]Yearly LC Ethylene'!AA38</f>
        <v>38615.373902420804</v>
      </c>
      <c r="AB38" s="125">
        <f>'[2]Yearly LC Ethylene'!AB38</f>
        <v>37979.106062822451</v>
      </c>
      <c r="AC38" s="125">
        <f>'[2]Yearly LC Ethylene'!AC38</f>
        <v>37349.830404095243</v>
      </c>
      <c r="AD38" s="125">
        <f>'[2]Yearly LC Ethylene'!AD38</f>
        <v>36727.480375617655</v>
      </c>
      <c r="AE38" s="125">
        <f>'[2]Yearly LC Ethylene'!AE38</f>
        <v>36111.990014728312</v>
      </c>
      <c r="AF38" s="125">
        <f>'[2]Yearly LC Ethylene'!AF38</f>
        <v>35503.293941763368</v>
      </c>
      <c r="AG38" s="125">
        <f>'[2]Yearly LC Ethylene'!AG38</f>
        <v>34901.327355134563</v>
      </c>
      <c r="AH38" s="125">
        <f>'[2]Yearly LC Ethylene'!AH38</f>
        <v>34306.026026447485</v>
      </c>
      <c r="AI38" s="125"/>
      <c r="AJ38" s="125">
        <f>'[3]Yearly LC Ethylene'!D38</f>
        <v>10633.355803870178</v>
      </c>
      <c r="AK38" s="125">
        <f>'[3]Yearly LC Ethylene'!E38</f>
        <v>10598.13477199157</v>
      </c>
      <c r="AL38" s="125">
        <f>'[3]Yearly LC Ethylene'!F38</f>
        <v>10562.913740112961</v>
      </c>
      <c r="AM38" s="125">
        <f>'[3]Yearly LC Ethylene'!G38</f>
        <v>10527.692708234354</v>
      </c>
      <c r="AN38" s="125">
        <f>'[3]Yearly LC Ethylene'!H38</f>
        <v>10492.471676355744</v>
      </c>
      <c r="AO38" s="125">
        <f>'[3]Yearly LC Ethylene'!I38</f>
        <v>10457.250644477137</v>
      </c>
      <c r="AP38" s="125">
        <f>'[3]Yearly LC Ethylene'!J38</f>
        <v>10422.029612598528</v>
      </c>
      <c r="AQ38" s="125">
        <f>'[3]Yearly LC Ethylene'!K38</f>
        <v>10386.80858071992</v>
      </c>
      <c r="AR38" s="125">
        <f>'[3]Yearly LC Ethylene'!L38</f>
        <v>10351.587548841311</v>
      </c>
      <c r="AS38" s="125">
        <f>'[3]Yearly LC Ethylene'!M38</f>
        <v>10316.366516962704</v>
      </c>
      <c r="AT38" s="125">
        <f>'[3]Yearly LC Ethylene'!N38</f>
        <v>10281.145485084096</v>
      </c>
      <c r="AU38" s="125">
        <f>'[3]Yearly LC Ethylene'!O38</f>
        <v>10180.018431432638</v>
      </c>
      <c r="AV38" s="125">
        <f>'[3]Yearly LC Ethylene'!P38</f>
        <v>10078.891377781181</v>
      </c>
      <c r="AW38" s="125">
        <f>'[3]Yearly LC Ethylene'!Q38</f>
        <v>9977.764324129721</v>
      </c>
      <c r="AX38" s="125">
        <f>'[3]Yearly LC Ethylene'!R38</f>
        <v>9876.6372704782643</v>
      </c>
      <c r="AY38" s="125">
        <f>'[3]Yearly LC Ethylene'!S38</f>
        <v>9775.510216826804</v>
      </c>
      <c r="AZ38" s="125">
        <f>'[3]Yearly LC Ethylene'!T38</f>
        <v>9674.3831631753474</v>
      </c>
      <c r="BA38" s="125">
        <f>'[3]Yearly LC Ethylene'!U38</f>
        <v>9573.2561095238889</v>
      </c>
      <c r="BB38" s="125">
        <f>'[3]Yearly LC Ethylene'!V38</f>
        <v>9472.1290558724304</v>
      </c>
      <c r="BC38" s="125">
        <f>'[3]Yearly LC Ethylene'!W38</f>
        <v>9371.0020022209719</v>
      </c>
      <c r="BD38" s="125">
        <f>'[3]Yearly LC Ethylene'!X38</f>
        <v>9269.8749485695134</v>
      </c>
      <c r="BE38" s="125">
        <f>'[3]Yearly LC Ethylene'!Y38</f>
        <v>9166.0796349272532</v>
      </c>
      <c r="BF38" s="125">
        <f>'[3]Yearly LC Ethylene'!Z38</f>
        <v>9062.2843212849912</v>
      </c>
      <c r="BG38" s="125">
        <f>'[3]Yearly LC Ethylene'!AA38</f>
        <v>8958.4890076427291</v>
      </c>
      <c r="BH38" s="125">
        <f>'[3]Yearly LC Ethylene'!AB38</f>
        <v>8854.6936940004671</v>
      </c>
      <c r="BI38" s="125">
        <f>'[3]Yearly LC Ethylene'!AC38</f>
        <v>8750.898380358205</v>
      </c>
      <c r="BJ38" s="125">
        <f>'[3]Yearly LC Ethylene'!AD38</f>
        <v>8647.103066715943</v>
      </c>
      <c r="BK38" s="125">
        <f>'[3]Yearly LC Ethylene'!AE38</f>
        <v>8543.3077530736809</v>
      </c>
      <c r="BL38" s="125">
        <f>'[3]Yearly LC Ethylene'!AF38</f>
        <v>8439.5124394314207</v>
      </c>
      <c r="BM38" s="125">
        <f>'[3]Yearly LC Ethylene'!AG38</f>
        <v>8335.7171257891569</v>
      </c>
      <c r="BN38" s="125">
        <f>'[3]Yearly LC Ethylene'!AH38</f>
        <v>8231.9218121468966</v>
      </c>
      <c r="BO38" s="125"/>
      <c r="BP38" s="125">
        <f t="shared" si="13"/>
        <v>64754.799906434288</v>
      </c>
      <c r="BQ38" s="125">
        <f t="shared" si="13"/>
        <v>64130.083647774758</v>
      </c>
      <c r="BR38" s="125">
        <f t="shared" si="13"/>
        <v>63510.954861099221</v>
      </c>
      <c r="BS38" s="125">
        <f t="shared" si="13"/>
        <v>62897.364300990856</v>
      </c>
      <c r="BT38" s="125">
        <f t="shared" si="13"/>
        <v>62289.263137029651</v>
      </c>
      <c r="BU38" s="125">
        <f t="shared" si="13"/>
        <v>61686.602950399916</v>
      </c>
      <c r="BV38" s="125">
        <f t="shared" si="13"/>
        <v>61089.335730525047</v>
      </c>
      <c r="BW38" s="125">
        <f t="shared" si="12"/>
        <v>60497.413871729193</v>
      </c>
      <c r="BX38" s="125">
        <f t="shared" si="12"/>
        <v>59910.790169925604</v>
      </c>
      <c r="BY38" s="125">
        <f t="shared" si="12"/>
        <v>59329.417819331466</v>
      </c>
      <c r="BZ38" s="125">
        <f t="shared" si="12"/>
        <v>58753.250409209002</v>
      </c>
      <c r="CA38" s="125">
        <f t="shared" si="12"/>
        <v>57821.112022312867</v>
      </c>
      <c r="CB38" s="125">
        <f t="shared" si="12"/>
        <v>56898.201203115525</v>
      </c>
      <c r="CC38" s="125">
        <f t="shared" si="12"/>
        <v>55984.429703921436</v>
      </c>
      <c r="CD38" s="125">
        <f t="shared" si="12"/>
        <v>55079.710058831646</v>
      </c>
      <c r="CE38" s="125">
        <f t="shared" si="12"/>
        <v>54183.955577133231</v>
      </c>
      <c r="CF38" s="125">
        <f t="shared" si="12"/>
        <v>53297.0803367431</v>
      </c>
      <c r="CG38" s="125">
        <f t="shared" si="12"/>
        <v>52418.999177705424</v>
      </c>
      <c r="CH38" s="125">
        <f t="shared" si="12"/>
        <v>51549.627695742354</v>
      </c>
      <c r="CI38" s="125">
        <f t="shared" si="12"/>
        <v>50688.882235857724</v>
      </c>
      <c r="CJ38" s="125">
        <f t="shared" si="12"/>
        <v>49836.679885993028</v>
      </c>
      <c r="CK38" s="125">
        <f t="shared" si="12"/>
        <v>49075.234931507468</v>
      </c>
      <c r="CL38" s="125">
        <f t="shared" si="12"/>
        <v>48320.985387760491</v>
      </c>
      <c r="CM38" s="125">
        <f t="shared" si="14"/>
        <v>47573.86291006353</v>
      </c>
      <c r="CN38" s="125">
        <f t="shared" si="14"/>
        <v>46833.799756822918</v>
      </c>
      <c r="CO38" s="125">
        <f t="shared" si="14"/>
        <v>46100.728784453444</v>
      </c>
      <c r="CP38" s="125">
        <f t="shared" si="14"/>
        <v>45374.583442333598</v>
      </c>
      <c r="CQ38" s="125">
        <f t="shared" si="14"/>
        <v>44655.297767801996</v>
      </c>
      <c r="CR38" s="125">
        <f t="shared" si="14"/>
        <v>43942.806381194787</v>
      </c>
      <c r="CS38" s="125">
        <f t="shared" si="14"/>
        <v>43237.044480923723</v>
      </c>
      <c r="CT38" s="125">
        <f t="shared" si="14"/>
        <v>42537.94783859438</v>
      </c>
    </row>
    <row r="39" spans="1:98" s="14" customFormat="1">
      <c r="A39" s="382"/>
      <c r="B39" s="10" t="s">
        <v>122</v>
      </c>
      <c r="C39" s="62" t="s">
        <v>197</v>
      </c>
      <c r="D39" s="127">
        <f>'[2]Yearly LC Ethylene'!D39</f>
        <v>308424.77602250775</v>
      </c>
      <c r="E39" s="127">
        <f>'[2]Yearly LC Ethylene'!E39</f>
        <v>301970.71909082861</v>
      </c>
      <c r="F39" s="127">
        <f>'[2]Yearly LC Ethylene'!F39</f>
        <v>295591.6314736635</v>
      </c>
      <c r="G39" s="127">
        <f>'[2]Yearly LC Ethylene'!G39</f>
        <v>289286.7817589147</v>
      </c>
      <c r="H39" s="127">
        <f>'[2]Yearly LC Ethylene'!H39</f>
        <v>283055.44508748257</v>
      </c>
      <c r="I39" s="127">
        <f>'[2]Yearly LC Ethylene'!I39</f>
        <v>276896.90309745481</v>
      </c>
      <c r="J39" s="127">
        <f>'[2]Yearly LC Ethylene'!J39</f>
        <v>270810.44386875577</v>
      </c>
      <c r="K39" s="127">
        <f>'[2]Yearly LC Ethylene'!K39</f>
        <v>264795.36186825129</v>
      </c>
      <c r="L39" s="127">
        <f>'[2]Yearly LC Ethylene'!L39</f>
        <v>258850.957895306</v>
      </c>
      <c r="M39" s="127">
        <f>'[2]Yearly LC Ethylene'!M39</f>
        <v>252976.53902778958</v>
      </c>
      <c r="N39" s="127">
        <f>'[2]Yearly LC Ethylene'!N39</f>
        <v>247171.41856852709</v>
      </c>
      <c r="O39" s="127">
        <f>'[2]Yearly LC Ethylene'!O39</f>
        <v>239624.33993494743</v>
      </c>
      <c r="P39" s="127">
        <f>'[2]Yearly LC Ethylene'!P39</f>
        <v>233182.60939077253</v>
      </c>
      <c r="Q39" s="127">
        <f>'[2]Yearly LC Ethylene'!Q39</f>
        <v>225974.71667698759</v>
      </c>
      <c r="R39" s="127">
        <f>'[2]Yearly LC Ethylene'!R39</f>
        <v>218855.95212604557</v>
      </c>
      <c r="S39" s="127">
        <f>'[2]Yearly LC Ethylene'!S39</f>
        <v>211825.42360804329</v>
      </c>
      <c r="T39" s="127">
        <f>'[2]Yearly LC Ethylene'!T39</f>
        <v>204882.24709839173</v>
      </c>
      <c r="U39" s="127">
        <f>'[2]Yearly LC Ethylene'!U39</f>
        <v>198025.54660817559</v>
      </c>
      <c r="V39" s="127">
        <f>'[2]Yearly LC Ethylene'!V39</f>
        <v>191254.45411508999</v>
      </c>
      <c r="W39" s="127">
        <f>'[2]Yearly LC Ethylene'!W39</f>
        <v>184568.1094949494</v>
      </c>
      <c r="X39" s="127">
        <f>'[2]Yearly LC Ethylene'!X39</f>
        <v>177965.66045376466</v>
      </c>
      <c r="Y39" s="127">
        <f>'[2]Yearly LC Ethylene'!Y39</f>
        <v>172825.50932182037</v>
      </c>
      <c r="Z39" s="127">
        <f>'[2]Yearly LC Ethylene'!Z39</f>
        <v>167817.03344052419</v>
      </c>
      <c r="AA39" s="127">
        <f>'[2]Yearly LC Ethylene'!AA39</f>
        <v>162869.96494871832</v>
      </c>
      <c r="AB39" s="127">
        <f>'[2]Yearly LC Ethylene'!AB39</f>
        <v>157983.69124639253</v>
      </c>
      <c r="AC39" s="127">
        <f>'[2]Yearly LC Ethylene'!AC39</f>
        <v>153157.60528923868</v>
      </c>
      <c r="AD39" s="127">
        <f>'[2]Yearly LC Ethylene'!AD39</f>
        <v>148391.10554097005</v>
      </c>
      <c r="AE39" s="127">
        <f>'[2]Yearly LC Ethylene'!AE39</f>
        <v>143683.59592603505</v>
      </c>
      <c r="AF39" s="127">
        <f>'[2]Yearly LC Ethylene'!AF39</f>
        <v>139034.48578272268</v>
      </c>
      <c r="AG39" s="127">
        <f>'[2]Yearly LC Ethylene'!AG39</f>
        <v>134443.18981665655</v>
      </c>
      <c r="AH39" s="127">
        <f>'[2]Yearly LC Ethylene'!AH39</f>
        <v>129909.12805467362</v>
      </c>
      <c r="AI39" s="127"/>
      <c r="AJ39" s="127">
        <f>'[3]Yearly LC Ethylene'!D39</f>
        <v>60596.874982885318</v>
      </c>
      <c r="AK39" s="127">
        <f>'[3]Yearly LC Ethylene'!E39</f>
        <v>59949.654304443116</v>
      </c>
      <c r="AL39" s="127">
        <f>'[3]Yearly LC Ethylene'!F39</f>
        <v>59302.433626000915</v>
      </c>
      <c r="AM39" s="127">
        <f>'[3]Yearly LC Ethylene'!G39</f>
        <v>58655.212947558713</v>
      </c>
      <c r="AN39" s="127">
        <f>'[3]Yearly LC Ethylene'!H39</f>
        <v>58007.992269116512</v>
      </c>
      <c r="AO39" s="127">
        <f>'[3]Yearly LC Ethylene'!I39</f>
        <v>57360.771590674311</v>
      </c>
      <c r="AP39" s="127">
        <f>'[3]Yearly LC Ethylene'!J39</f>
        <v>56713.550912232109</v>
      </c>
      <c r="AQ39" s="127">
        <f>'[3]Yearly LC Ethylene'!K39</f>
        <v>56066.330233789908</v>
      </c>
      <c r="AR39" s="127">
        <f>'[3]Yearly LC Ethylene'!L39</f>
        <v>55419.109555347706</v>
      </c>
      <c r="AS39" s="127">
        <f>'[3]Yearly LC Ethylene'!M39</f>
        <v>54771.888876905505</v>
      </c>
      <c r="AT39" s="127">
        <f>'[3]Yearly LC Ethylene'!N39</f>
        <v>54124.668198463303</v>
      </c>
      <c r="AU39" s="127">
        <f>'[3]Yearly LC Ethylene'!O39</f>
        <v>53013.963838152005</v>
      </c>
      <c r="AV39" s="127">
        <f>'[3]Yearly LC Ethylene'!P39</f>
        <v>52088.251435694714</v>
      </c>
      <c r="AW39" s="127">
        <f>'[3]Yearly LC Ethylene'!Q39</f>
        <v>50958.409976295065</v>
      </c>
      <c r="AX39" s="127">
        <f>'[3]Yearly LC Ethylene'!R39</f>
        <v>49828.568516895415</v>
      </c>
      <c r="AY39" s="127">
        <f>'[3]Yearly LC Ethylene'!S39</f>
        <v>48698.72705749578</v>
      </c>
      <c r="AZ39" s="127">
        <f>'[3]Yearly LC Ethylene'!T39</f>
        <v>47568.885598096138</v>
      </c>
      <c r="BA39" s="127">
        <f>'[3]Yearly LC Ethylene'!U39</f>
        <v>46439.044138696496</v>
      </c>
      <c r="BB39" s="127">
        <f>'[3]Yearly LC Ethylene'!V39</f>
        <v>45309.202679296854</v>
      </c>
      <c r="BC39" s="127">
        <f>'[3]Yearly LC Ethylene'!W39</f>
        <v>44179.361219897204</v>
      </c>
      <c r="BD39" s="127">
        <f>'[3]Yearly LC Ethylene'!X39</f>
        <v>43049.519760497555</v>
      </c>
      <c r="BE39" s="127">
        <f>'[3]Yearly LC Ethylene'!Y39</f>
        <v>41311.206294363525</v>
      </c>
      <c r="BF39" s="127">
        <f>'[3]Yearly LC Ethylene'!Z39</f>
        <v>40158.867639157732</v>
      </c>
      <c r="BG39" s="127">
        <f>'[3]Yearly LC Ethylene'!AA39</f>
        <v>39006.528983951939</v>
      </c>
      <c r="BH39" s="127">
        <f>'[3]Yearly LC Ethylene'!AB39</f>
        <v>37854.190328746146</v>
      </c>
      <c r="BI39" s="127">
        <f>'[3]Yearly LC Ethylene'!AC39</f>
        <v>36701.851673540368</v>
      </c>
      <c r="BJ39" s="127">
        <f>'[3]Yearly LC Ethylene'!AD39</f>
        <v>35549.513018334575</v>
      </c>
      <c r="BK39" s="127">
        <f>'[3]Yearly LC Ethylene'!AE39</f>
        <v>34397.174363128783</v>
      </c>
      <c r="BL39" s="127">
        <f>'[3]Yearly LC Ethylene'!AF39</f>
        <v>33244.835707922997</v>
      </c>
      <c r="BM39" s="127">
        <f>'[3]Yearly LC Ethylene'!AG39</f>
        <v>32092.497052717208</v>
      </c>
      <c r="BN39" s="127">
        <f>'[3]Yearly LC Ethylene'!AH39</f>
        <v>30940.158397511412</v>
      </c>
      <c r="BO39" s="127"/>
      <c r="BP39" s="127">
        <f t="shared" si="13"/>
        <v>369021.65100539307</v>
      </c>
      <c r="BQ39" s="127">
        <f t="shared" si="13"/>
        <v>361920.37339527172</v>
      </c>
      <c r="BR39" s="127">
        <f t="shared" si="13"/>
        <v>354894.06509966438</v>
      </c>
      <c r="BS39" s="127">
        <f t="shared" si="13"/>
        <v>347941.99470647343</v>
      </c>
      <c r="BT39" s="127">
        <f t="shared" si="13"/>
        <v>341063.43735659908</v>
      </c>
      <c r="BU39" s="127">
        <f t="shared" si="13"/>
        <v>334257.6746881291</v>
      </c>
      <c r="BV39" s="127">
        <f t="shared" si="13"/>
        <v>327523.99478098785</v>
      </c>
      <c r="BW39" s="127">
        <f t="shared" si="12"/>
        <v>320861.69210204121</v>
      </c>
      <c r="BX39" s="127">
        <f t="shared" si="12"/>
        <v>314270.0674506537</v>
      </c>
      <c r="BY39" s="127">
        <f t="shared" si="12"/>
        <v>307748.4279046951</v>
      </c>
      <c r="BZ39" s="127">
        <f t="shared" si="12"/>
        <v>301296.08676699037</v>
      </c>
      <c r="CA39" s="127">
        <f t="shared" si="12"/>
        <v>292638.30377309944</v>
      </c>
      <c r="CB39" s="127">
        <f t="shared" si="12"/>
        <v>285270.86082646722</v>
      </c>
      <c r="CC39" s="127">
        <f t="shared" si="12"/>
        <v>276933.12665328267</v>
      </c>
      <c r="CD39" s="127">
        <f t="shared" si="12"/>
        <v>268684.520642941</v>
      </c>
      <c r="CE39" s="127">
        <f t="shared" si="12"/>
        <v>260524.15066553908</v>
      </c>
      <c r="CF39" s="127">
        <f t="shared" si="12"/>
        <v>252451.13269648788</v>
      </c>
      <c r="CG39" s="127">
        <f t="shared" si="12"/>
        <v>244464.59074687207</v>
      </c>
      <c r="CH39" s="127">
        <f t="shared" si="12"/>
        <v>236563.65679438686</v>
      </c>
      <c r="CI39" s="127">
        <f t="shared" si="12"/>
        <v>228747.4707148466</v>
      </c>
      <c r="CJ39" s="127">
        <f t="shared" si="12"/>
        <v>221015.18021426222</v>
      </c>
      <c r="CK39" s="127">
        <f t="shared" si="12"/>
        <v>214136.71561618388</v>
      </c>
      <c r="CL39" s="127">
        <f t="shared" si="12"/>
        <v>207975.90107968193</v>
      </c>
      <c r="CM39" s="127">
        <f t="shared" si="14"/>
        <v>201876.49393267027</v>
      </c>
      <c r="CN39" s="127">
        <f t="shared" si="14"/>
        <v>195837.88157513866</v>
      </c>
      <c r="CO39" s="127">
        <f t="shared" si="14"/>
        <v>189859.45696277905</v>
      </c>
      <c r="CP39" s="127">
        <f t="shared" si="14"/>
        <v>183940.61855930462</v>
      </c>
      <c r="CQ39" s="127">
        <f t="shared" si="14"/>
        <v>178080.77028916383</v>
      </c>
      <c r="CR39" s="127">
        <f t="shared" si="14"/>
        <v>172279.32149064567</v>
      </c>
      <c r="CS39" s="127">
        <f t="shared" si="14"/>
        <v>166535.68686937375</v>
      </c>
      <c r="CT39" s="127">
        <f t="shared" si="14"/>
        <v>160849.28645218504</v>
      </c>
    </row>
    <row r="40" spans="1:98" s="13" customFormat="1">
      <c r="A40" s="6" t="s">
        <v>56</v>
      </c>
      <c r="B40" s="6" t="s">
        <v>50</v>
      </c>
      <c r="C40" s="7" t="s">
        <v>197</v>
      </c>
      <c r="D40" s="125">
        <f>'[2]Yearly LC Ethylene'!D40</f>
        <v>833693.90944694402</v>
      </c>
      <c r="E40" s="125">
        <f>'[2]Yearly LC Ethylene'!E40</f>
        <v>827884.67870790791</v>
      </c>
      <c r="F40" s="125">
        <f>'[2]Yearly LC Ethylene'!F40</f>
        <v>822115.92704806011</v>
      </c>
      <c r="G40" s="125">
        <f>'[2]Yearly LC Ethylene'!G40</f>
        <v>816387.37240667269</v>
      </c>
      <c r="H40" s="125">
        <f>'[2]Yearly LC Ethylene'!H40</f>
        <v>810698.73468843405</v>
      </c>
      <c r="I40" s="125">
        <f>'[2]Yearly LC Ethylene'!I40</f>
        <v>805049.73574975412</v>
      </c>
      <c r="J40" s="125">
        <f>'[2]Yearly LC Ethylene'!J40</f>
        <v>799440.09938516468</v>
      </c>
      <c r="K40" s="125">
        <f>'[2]Yearly LC Ethylene'!K40</f>
        <v>793869.55131381413</v>
      </c>
      <c r="L40" s="125">
        <f>'[2]Yearly LC Ethylene'!L40</f>
        <v>788337.81916605693</v>
      </c>
      <c r="M40" s="125">
        <f>'[2]Yearly LC Ethylene'!M40</f>
        <v>782844.63247013616</v>
      </c>
      <c r="N40" s="125">
        <f>'[2]Yearly LC Ethylene'!N40</f>
        <v>777389.72263895872</v>
      </c>
      <c r="O40" s="125">
        <f>'[2]Yearly LC Ethylene'!O40</f>
        <v>771972.82295696286</v>
      </c>
      <c r="P40" s="125">
        <f>'[2]Yearly LC Ethylene'!P40</f>
        <v>766593.66856707772</v>
      </c>
      <c r="Q40" s="125">
        <f>'[2]Yearly LC Ethylene'!Q40</f>
        <v>761251.99645777256</v>
      </c>
      <c r="R40" s="125">
        <f>'[2]Yearly LC Ethylene'!R40</f>
        <v>755947.54545019742</v>
      </c>
      <c r="S40" s="125">
        <f>'[2]Yearly LC Ethylene'!S40</f>
        <v>750680.05618541269</v>
      </c>
      <c r="T40" s="125">
        <f>'[2]Yearly LC Ethylene'!T40</f>
        <v>745449.2711117079</v>
      </c>
      <c r="U40" s="125">
        <f>'[2]Yearly LC Ethylene'!U40</f>
        <v>740254.93447200884</v>
      </c>
      <c r="V40" s="125">
        <f>'[2]Yearly LC Ethylene'!V40</f>
        <v>735096.79229137243</v>
      </c>
      <c r="W40" s="125">
        <f>'[2]Yearly LC Ethylene'!W40</f>
        <v>729974.59236456861</v>
      </c>
      <c r="X40" s="125">
        <f>'[2]Yearly LC Ethylene'!X40</f>
        <v>724888.08424374915</v>
      </c>
      <c r="Y40" s="125">
        <f>'[2]Yearly LC Ethylene'!Y40</f>
        <v>719837.01922620181</v>
      </c>
      <c r="Z40" s="125">
        <f>'[2]Yearly LC Ethylene'!Z40</f>
        <v>714821.15034219017</v>
      </c>
      <c r="AA40" s="125">
        <f>'[2]Yearly LC Ethylene'!AA40</f>
        <v>709840.23234287824</v>
      </c>
      <c r="AB40" s="125">
        <f>'[2]Yearly LC Ethylene'!AB40</f>
        <v>704894.02168833918</v>
      </c>
      <c r="AC40" s="125">
        <f>'[2]Yearly LC Ethylene'!AC40</f>
        <v>699982.27653564746</v>
      </c>
      <c r="AD40" s="125">
        <f>'[2]Yearly LC Ethylene'!AD40</f>
        <v>695104.75672705378</v>
      </c>
      <c r="AE40" s="125">
        <f>'[2]Yearly LC Ethylene'!AE40</f>
        <v>690261.22377824318</v>
      </c>
      <c r="AF40" s="125">
        <f>'[2]Yearly LC Ethylene'!AF40</f>
        <v>685451.44086667395</v>
      </c>
      <c r="AG40" s="125">
        <f>'[2]Yearly LC Ethylene'!AG40</f>
        <v>680675.17281999858</v>
      </c>
      <c r="AH40" s="125">
        <f>'[2]Yearly LC Ethylene'!AH40</f>
        <v>675932.18610456516</v>
      </c>
      <c r="AI40" s="125"/>
      <c r="AJ40" s="125">
        <f>'[3]Yearly LC Ethylene'!D40</f>
        <v>201906.27397932502</v>
      </c>
      <c r="AK40" s="125">
        <f>'[3]Yearly LC Ethylene'!E40</f>
        <v>201906.27397932502</v>
      </c>
      <c r="AL40" s="125">
        <f>'[3]Yearly LC Ethylene'!F40</f>
        <v>201906.27397932502</v>
      </c>
      <c r="AM40" s="125">
        <f>'[3]Yearly LC Ethylene'!G40</f>
        <v>201906.27397932502</v>
      </c>
      <c r="AN40" s="125">
        <f>'[3]Yearly LC Ethylene'!H40</f>
        <v>201906.27397932502</v>
      </c>
      <c r="AO40" s="125">
        <f>'[3]Yearly LC Ethylene'!I40</f>
        <v>201906.27397932502</v>
      </c>
      <c r="AP40" s="125">
        <f>'[3]Yearly LC Ethylene'!J40</f>
        <v>201906.27397932502</v>
      </c>
      <c r="AQ40" s="125">
        <f>'[3]Yearly LC Ethylene'!K40</f>
        <v>201906.27397932502</v>
      </c>
      <c r="AR40" s="125">
        <f>'[3]Yearly LC Ethylene'!L40</f>
        <v>201906.27397932502</v>
      </c>
      <c r="AS40" s="125">
        <f>'[3]Yearly LC Ethylene'!M40</f>
        <v>201906.27397932502</v>
      </c>
      <c r="AT40" s="125">
        <f>'[3]Yearly LC Ethylene'!N40</f>
        <v>201906.27397932502</v>
      </c>
      <c r="AU40" s="125">
        <f>'[3]Yearly LC Ethylene'!O40</f>
        <v>201906.27397932502</v>
      </c>
      <c r="AV40" s="125">
        <f>'[3]Yearly LC Ethylene'!P40</f>
        <v>201906.27397932502</v>
      </c>
      <c r="AW40" s="125">
        <f>'[3]Yearly LC Ethylene'!Q40</f>
        <v>201906.27397932502</v>
      </c>
      <c r="AX40" s="125">
        <f>'[3]Yearly LC Ethylene'!R40</f>
        <v>201906.27397932502</v>
      </c>
      <c r="AY40" s="125">
        <f>'[3]Yearly LC Ethylene'!S40</f>
        <v>201906.27397932502</v>
      </c>
      <c r="AZ40" s="125">
        <f>'[3]Yearly LC Ethylene'!T40</f>
        <v>201906.27397932502</v>
      </c>
      <c r="BA40" s="125">
        <f>'[3]Yearly LC Ethylene'!U40</f>
        <v>201906.27397932502</v>
      </c>
      <c r="BB40" s="125">
        <f>'[3]Yearly LC Ethylene'!V40</f>
        <v>201906.27397932502</v>
      </c>
      <c r="BC40" s="125">
        <f>'[3]Yearly LC Ethylene'!W40</f>
        <v>201906.27397932502</v>
      </c>
      <c r="BD40" s="125">
        <f>'[3]Yearly LC Ethylene'!X40</f>
        <v>201906.27397932502</v>
      </c>
      <c r="BE40" s="125">
        <f>'[3]Yearly LC Ethylene'!Y40</f>
        <v>201906.27397932502</v>
      </c>
      <c r="BF40" s="125">
        <f>'[3]Yearly LC Ethylene'!Z40</f>
        <v>201906.27397932502</v>
      </c>
      <c r="BG40" s="125">
        <f>'[3]Yearly LC Ethylene'!AA40</f>
        <v>201906.27397932502</v>
      </c>
      <c r="BH40" s="125">
        <f>'[3]Yearly LC Ethylene'!AB40</f>
        <v>201906.27397932502</v>
      </c>
      <c r="BI40" s="125">
        <f>'[3]Yearly LC Ethylene'!AC40</f>
        <v>201906.27397932502</v>
      </c>
      <c r="BJ40" s="125">
        <f>'[3]Yearly LC Ethylene'!AD40</f>
        <v>201906.27397932502</v>
      </c>
      <c r="BK40" s="125">
        <f>'[3]Yearly LC Ethylene'!AE40</f>
        <v>201906.27397932502</v>
      </c>
      <c r="BL40" s="125">
        <f>'[3]Yearly LC Ethylene'!AF40</f>
        <v>201906.27397932502</v>
      </c>
      <c r="BM40" s="125">
        <f>'[3]Yearly LC Ethylene'!AG40</f>
        <v>201906.27397932502</v>
      </c>
      <c r="BN40" s="125">
        <f>'[3]Yearly LC Ethylene'!AH40</f>
        <v>201906.27397932502</v>
      </c>
      <c r="BO40" s="125"/>
      <c r="BP40" s="125">
        <f t="shared" si="13"/>
        <v>1035600.1834262691</v>
      </c>
      <c r="BQ40" s="125">
        <f t="shared" si="13"/>
        <v>1029790.952687233</v>
      </c>
      <c r="BR40" s="125">
        <f t="shared" si="13"/>
        <v>1024022.2010273852</v>
      </c>
      <c r="BS40" s="125">
        <f t="shared" si="13"/>
        <v>1018293.6463859978</v>
      </c>
      <c r="BT40" s="125">
        <f t="shared" si="13"/>
        <v>1012605.0086677591</v>
      </c>
      <c r="BU40" s="125">
        <f t="shared" si="13"/>
        <v>1006956.0097290792</v>
      </c>
      <c r="BV40" s="125">
        <f t="shared" si="13"/>
        <v>1001346.3733644898</v>
      </c>
      <c r="BW40" s="125">
        <f t="shared" si="12"/>
        <v>995775.82529313909</v>
      </c>
      <c r="BX40" s="125">
        <f t="shared" si="12"/>
        <v>990244.09314538189</v>
      </c>
      <c r="BY40" s="125">
        <f t="shared" si="12"/>
        <v>984750.90644946112</v>
      </c>
      <c r="BZ40" s="125">
        <f t="shared" si="12"/>
        <v>979295.99661828368</v>
      </c>
      <c r="CA40" s="125">
        <f t="shared" si="12"/>
        <v>973879.09693628782</v>
      </c>
      <c r="CB40" s="125">
        <f t="shared" si="12"/>
        <v>968499.9425464028</v>
      </c>
      <c r="CC40" s="125">
        <f t="shared" si="12"/>
        <v>963158.27043709764</v>
      </c>
      <c r="CD40" s="125">
        <f t="shared" si="12"/>
        <v>957853.81942952238</v>
      </c>
      <c r="CE40" s="125">
        <f t="shared" si="12"/>
        <v>952586.33016473777</v>
      </c>
      <c r="CF40" s="125">
        <f t="shared" si="12"/>
        <v>947355.54509103298</v>
      </c>
      <c r="CG40" s="125">
        <f t="shared" si="12"/>
        <v>942161.20845133392</v>
      </c>
      <c r="CH40" s="125">
        <f t="shared" si="12"/>
        <v>937003.0662706974</v>
      </c>
      <c r="CI40" s="125">
        <f t="shared" si="12"/>
        <v>931880.86634389358</v>
      </c>
      <c r="CJ40" s="125">
        <f t="shared" si="12"/>
        <v>926794.35822307412</v>
      </c>
      <c r="CK40" s="125">
        <f t="shared" si="12"/>
        <v>921743.29320552689</v>
      </c>
      <c r="CL40" s="125">
        <f t="shared" si="12"/>
        <v>916727.42432151525</v>
      </c>
      <c r="CM40" s="125">
        <f t="shared" si="14"/>
        <v>911746.5063222032</v>
      </c>
      <c r="CN40" s="125">
        <f t="shared" si="14"/>
        <v>906800.29566766415</v>
      </c>
      <c r="CO40" s="125">
        <f t="shared" si="14"/>
        <v>901888.55051497254</v>
      </c>
      <c r="CP40" s="125">
        <f t="shared" si="14"/>
        <v>897011.03070637886</v>
      </c>
      <c r="CQ40" s="125">
        <f t="shared" si="14"/>
        <v>892167.49775756826</v>
      </c>
      <c r="CR40" s="125">
        <f t="shared" si="14"/>
        <v>887357.71484599891</v>
      </c>
      <c r="CS40" s="125">
        <f t="shared" si="14"/>
        <v>882581.44679932366</v>
      </c>
      <c r="CT40" s="125">
        <f t="shared" si="14"/>
        <v>877838.46008389024</v>
      </c>
    </row>
    <row r="41" spans="1:98" outlineLevel="1">
      <c r="B41" s="1" t="s">
        <v>19</v>
      </c>
      <c r="C41" s="5" t="s">
        <v>197</v>
      </c>
      <c r="D41" s="126">
        <f>'[2]Yearly LC Ethylene'!D41</f>
        <v>0</v>
      </c>
      <c r="E41" s="126">
        <f>'[2]Yearly LC Ethylene'!E41</f>
        <v>6010.4427674194112</v>
      </c>
      <c r="F41" s="126">
        <f>'[2]Yearly LC Ethylene'!F41</f>
        <v>11937.123260737835</v>
      </c>
      <c r="G41" s="126">
        <f>'[2]Yearly LC Ethylene'!G41</f>
        <v>17780.91697101733</v>
      </c>
      <c r="H41" s="126">
        <f>'[2]Yearly LC Ethylene'!H41</f>
        <v>23542.691255352129</v>
      </c>
      <c r="I41" s="126">
        <f>'[2]Yearly LC Ethylene'!I41</f>
        <v>29223.30540771607</v>
      </c>
      <c r="J41" s="126">
        <f>'[2]Yearly LC Ethylene'!J41</f>
        <v>34823.610729217777</v>
      </c>
      <c r="K41" s="126">
        <f>'[2]Yearly LC Ethylene'!K41</f>
        <v>40344.450597768031</v>
      </c>
      <c r="L41" s="126">
        <f>'[2]Yearly LC Ethylene'!L41</f>
        <v>45786.660537164586</v>
      </c>
      <c r="M41" s="126">
        <f>'[2]Yearly LC Ethylene'!M41</f>
        <v>51151.068285598696</v>
      </c>
      <c r="N41" s="126">
        <f>'[2]Yearly LC Ethylene'!N41</f>
        <v>56438.49386358841</v>
      </c>
      <c r="O41" s="126">
        <f>'[2]Yearly LC Ethylene'!O41</f>
        <v>61649.749641343049</v>
      </c>
      <c r="P41" s="126">
        <f>'[2]Yearly LC Ethylene'!P41</f>
        <v>66785.640405563812</v>
      </c>
      <c r="Q41" s="126">
        <f>'[2]Yearly LC Ethylene'!Q41</f>
        <v>71846.963425684575</v>
      </c>
      <c r="R41" s="126">
        <f>'[2]Yearly LC Ethylene'!R41</f>
        <v>76834.508519558076</v>
      </c>
      <c r="S41" s="126">
        <f>'[2]Yearly LC Ethylene'!S41</f>
        <v>81749.058118591449</v>
      </c>
      <c r="T41" s="126">
        <f>'[2]Yearly LC Ethylene'!T41</f>
        <v>86591.387332335988</v>
      </c>
      <c r="U41" s="126">
        <f>'[2]Yearly LC Ethylene'!U41</f>
        <v>91362.26401253535</v>
      </c>
      <c r="V41" s="126">
        <f>'[2]Yearly LC Ethylene'!V41</f>
        <v>96062.448816636563</v>
      </c>
      <c r="W41" s="126">
        <f>'[2]Yearly LC Ethylene'!W41</f>
        <v>100692.69527076859</v>
      </c>
      <c r="X41" s="126">
        <f>'[2]Yearly LC Ethylene'!X41</f>
        <v>105253.74983219238</v>
      </c>
      <c r="Y41" s="126">
        <f>'[2]Yearly LC Ethylene'!Y41</f>
        <v>109904.7160954565</v>
      </c>
      <c r="Z41" s="126">
        <f>'[2]Yearly LC Ethylene'!Z41</f>
        <v>114485.75543880518</v>
      </c>
      <c r="AA41" s="126">
        <f>'[2]Yearly LC Ethylene'!AA41</f>
        <v>118997.6165499601</v>
      </c>
      <c r="AB41" s="126">
        <f>'[2]Yearly LC Ethylene'!AB41</f>
        <v>123441.04107806197</v>
      </c>
      <c r="AC41" s="126">
        <f>'[2]Yearly LC Ethylene'!AC41</f>
        <v>127816.76369540924</v>
      </c>
      <c r="AD41" s="126">
        <f>'[2]Yearly LC Ethylene'!AD41</f>
        <v>132125.51215867838</v>
      </c>
      <c r="AE41" s="126">
        <f>'[2]Yearly LC Ethylene'!AE41</f>
        <v>136368.00736962972</v>
      </c>
      <c r="AF41" s="126">
        <f>'[2]Yearly LC Ethylene'!AF41</f>
        <v>140544.96343530281</v>
      </c>
      <c r="AG41" s="126">
        <f>'[2]Yearly LC Ethylene'!AG41</f>
        <v>144657.08772770609</v>
      </c>
      <c r="AH41" s="126">
        <f>'[2]Yearly LC Ethylene'!AH41</f>
        <v>148705.08094300434</v>
      </c>
      <c r="AI41" s="126"/>
      <c r="AJ41" s="126">
        <f>'[3]Yearly LC Ethylene'!D41</f>
        <v>0</v>
      </c>
      <c r="AK41" s="126">
        <f>'[3]Yearly LC Ethylene'!E41</f>
        <v>1465.8395490898997</v>
      </c>
      <c r="AL41" s="126">
        <f>'[3]Yearly LC Ethylene'!F41</f>
        <v>2931.6790981797994</v>
      </c>
      <c r="AM41" s="126">
        <f>'[3]Yearly LC Ethylene'!G41</f>
        <v>4397.5186472696996</v>
      </c>
      <c r="AN41" s="126">
        <f>'[3]Yearly LC Ethylene'!H41</f>
        <v>5863.3581963595989</v>
      </c>
      <c r="AO41" s="126">
        <f>'[3]Yearly LC Ethylene'!I41</f>
        <v>7329.1977454494991</v>
      </c>
      <c r="AP41" s="126">
        <f>'[3]Yearly LC Ethylene'!J41</f>
        <v>8795.0372945393992</v>
      </c>
      <c r="AQ41" s="126">
        <f>'[3]Yearly LC Ethylene'!K41</f>
        <v>10260.876843629299</v>
      </c>
      <c r="AR41" s="126">
        <f>'[3]Yearly LC Ethylene'!L41</f>
        <v>11726.716392719198</v>
      </c>
      <c r="AS41" s="126">
        <f>'[3]Yearly LC Ethylene'!M41</f>
        <v>13192.555941809096</v>
      </c>
      <c r="AT41" s="126">
        <f>'[3]Yearly LC Ethylene'!N41</f>
        <v>14658.395490898998</v>
      </c>
      <c r="AU41" s="126">
        <f>'[3]Yearly LC Ethylene'!O41</f>
        <v>16124.235039988896</v>
      </c>
      <c r="AV41" s="126">
        <f>'[3]Yearly LC Ethylene'!P41</f>
        <v>17590.074589078798</v>
      </c>
      <c r="AW41" s="126">
        <f>'[3]Yearly LC Ethylene'!Q41</f>
        <v>19055.914138168697</v>
      </c>
      <c r="AX41" s="126">
        <f>'[3]Yearly LC Ethylene'!R41</f>
        <v>20521.753687258595</v>
      </c>
      <c r="AY41" s="126">
        <f>'[3]Yearly LC Ethylene'!S41</f>
        <v>21987.593236348494</v>
      </c>
      <c r="AZ41" s="126">
        <f>'[3]Yearly LC Ethylene'!T41</f>
        <v>23453.432785438396</v>
      </c>
      <c r="BA41" s="126">
        <f>'[3]Yearly LC Ethylene'!U41</f>
        <v>24919.272334528298</v>
      </c>
      <c r="BB41" s="126">
        <f>'[3]Yearly LC Ethylene'!V41</f>
        <v>26385.111883618199</v>
      </c>
      <c r="BC41" s="126">
        <f>'[3]Yearly LC Ethylene'!W41</f>
        <v>27850.951432708094</v>
      </c>
      <c r="BD41" s="126">
        <f>'[3]Yearly LC Ethylene'!X41</f>
        <v>29316.790981797996</v>
      </c>
      <c r="BE41" s="126">
        <f>'[3]Yearly LC Ethylene'!Y41</f>
        <v>30827.049911163347</v>
      </c>
      <c r="BF41" s="126">
        <f>'[3]Yearly LC Ethylene'!Z41</f>
        <v>32337.308840528694</v>
      </c>
      <c r="BG41" s="126">
        <f>'[3]Yearly LC Ethylene'!AA41</f>
        <v>33847.567769894049</v>
      </c>
      <c r="BH41" s="126">
        <f>'[3]Yearly LC Ethylene'!AB41</f>
        <v>35357.8266992594</v>
      </c>
      <c r="BI41" s="126">
        <f>'[3]Yearly LC Ethylene'!AC41</f>
        <v>36868.085628624751</v>
      </c>
      <c r="BJ41" s="126">
        <f>'[3]Yearly LC Ethylene'!AD41</f>
        <v>38378.344557990102</v>
      </c>
      <c r="BK41" s="126">
        <f>'[3]Yearly LC Ethylene'!AE41</f>
        <v>39888.603487355453</v>
      </c>
      <c r="BL41" s="126">
        <f>'[3]Yearly LC Ethylene'!AF41</f>
        <v>41398.862416720804</v>
      </c>
      <c r="BM41" s="126">
        <f>'[3]Yearly LC Ethylene'!AG41</f>
        <v>42909.121346086155</v>
      </c>
      <c r="BN41" s="126">
        <f>'[3]Yearly LC Ethylene'!AH41</f>
        <v>44419.380275451505</v>
      </c>
      <c r="BO41" s="126"/>
      <c r="BP41" s="126">
        <f t="shared" si="13"/>
        <v>0</v>
      </c>
      <c r="BQ41" s="126">
        <f t="shared" si="13"/>
        <v>7476.2823165093105</v>
      </c>
      <c r="BR41" s="126">
        <f t="shared" si="13"/>
        <v>14868.802358917634</v>
      </c>
      <c r="BS41" s="126">
        <f t="shared" si="13"/>
        <v>22178.435618287029</v>
      </c>
      <c r="BT41" s="126">
        <f t="shared" si="13"/>
        <v>29406.049451711726</v>
      </c>
      <c r="BU41" s="126">
        <f t="shared" si="13"/>
        <v>36552.50315316557</v>
      </c>
      <c r="BV41" s="126">
        <f t="shared" si="13"/>
        <v>43618.648023757174</v>
      </c>
      <c r="BW41" s="126">
        <f t="shared" si="12"/>
        <v>50605.327441397327</v>
      </c>
      <c r="BX41" s="126">
        <f t="shared" si="12"/>
        <v>57513.376929883787</v>
      </c>
      <c r="BY41" s="126">
        <f t="shared" si="12"/>
        <v>64343.624227407796</v>
      </c>
      <c r="BZ41" s="126">
        <f t="shared" si="12"/>
        <v>71096.889354487415</v>
      </c>
      <c r="CA41" s="126">
        <f t="shared" si="12"/>
        <v>77773.984681331945</v>
      </c>
      <c r="CB41" s="126">
        <f t="shared" si="12"/>
        <v>84375.714994642607</v>
      </c>
      <c r="CC41" s="126">
        <f t="shared" si="12"/>
        <v>90902.877563853268</v>
      </c>
      <c r="CD41" s="126">
        <f t="shared" si="12"/>
        <v>97356.262206816667</v>
      </c>
      <c r="CE41" s="126">
        <f t="shared" si="12"/>
        <v>103736.65135493994</v>
      </c>
      <c r="CF41" s="126">
        <f t="shared" si="12"/>
        <v>110044.82011777439</v>
      </c>
      <c r="CG41" s="126">
        <f t="shared" si="12"/>
        <v>116281.53634706365</v>
      </c>
      <c r="CH41" s="126">
        <f t="shared" si="12"/>
        <v>122447.56070025476</v>
      </c>
      <c r="CI41" s="126">
        <f t="shared" si="12"/>
        <v>128543.64670347668</v>
      </c>
      <c r="CJ41" s="126">
        <f t="shared" si="12"/>
        <v>134570.54081399037</v>
      </c>
      <c r="CK41" s="126">
        <f t="shared" si="12"/>
        <v>140731.76600661984</v>
      </c>
      <c r="CL41" s="126">
        <f t="shared" si="12"/>
        <v>146823.06427933386</v>
      </c>
      <c r="CM41" s="126">
        <f t="shared" si="14"/>
        <v>152845.18431985416</v>
      </c>
      <c r="CN41" s="126">
        <f t="shared" si="14"/>
        <v>158798.86777732137</v>
      </c>
      <c r="CO41" s="126">
        <f t="shared" si="14"/>
        <v>164684.849324034</v>
      </c>
      <c r="CP41" s="126">
        <f t="shared" si="14"/>
        <v>170503.85671666847</v>
      </c>
      <c r="CQ41" s="126">
        <f t="shared" si="14"/>
        <v>176256.61085698518</v>
      </c>
      <c r="CR41" s="126">
        <f t="shared" si="14"/>
        <v>181943.82585202361</v>
      </c>
      <c r="CS41" s="126">
        <f t="shared" si="14"/>
        <v>187566.20907379224</v>
      </c>
      <c r="CT41" s="126">
        <f t="shared" si="14"/>
        <v>193124.46121845586</v>
      </c>
    </row>
    <row r="42" spans="1:98" outlineLevel="1">
      <c r="B42" s="1" t="s">
        <v>23</v>
      </c>
      <c r="C42" s="5" t="s">
        <v>197</v>
      </c>
      <c r="D42" s="126">
        <f>'[2]Yearly LC Ethylene'!D42</f>
        <v>0</v>
      </c>
      <c r="E42" s="126">
        <f>'[2]Yearly LC Ethylene'!E42</f>
        <v>2646.4011790592504</v>
      </c>
      <c r="F42" s="126">
        <f>'[2]Yearly LC Ethylene'!F42</f>
        <v>5255.921783838161</v>
      </c>
      <c r="G42" s="126">
        <f>'[2]Yearly LC Ethylene'!G42</f>
        <v>7828.9472935216372</v>
      </c>
      <c r="H42" s="126">
        <f>'[2]Yearly LC Ethylene'!H42</f>
        <v>10365.859605904172</v>
      </c>
      <c r="I42" s="126">
        <f>'[2]Yearly LC Ethylene'!I42</f>
        <v>12867.037068584035</v>
      </c>
      <c r="J42" s="126">
        <f>'[2]Yearly LC Ethylene'!J42</f>
        <v>15332.854509896624</v>
      </c>
      <c r="K42" s="126">
        <f>'[2]Yearly LC Ethylene'!K42</f>
        <v>17763.683269589099</v>
      </c>
      <c r="L42" s="126">
        <f>'[2]Yearly LC Ethylene'!L42</f>
        <v>20159.891229238405</v>
      </c>
      <c r="M42" s="126">
        <f>'[2]Yearly LC Ethylene'!M42</f>
        <v>22521.84284241479</v>
      </c>
      <c r="N42" s="126">
        <f>'[2]Yearly LC Ethylene'!N42</f>
        <v>24849.899164592822</v>
      </c>
      <c r="O42" s="126">
        <f>'[2]Yearly LC Ethylene'!O42</f>
        <v>27144.417882812053</v>
      </c>
      <c r="P42" s="126">
        <f>'[2]Yearly LC Ethylene'!P42</f>
        <v>29405.753345089302</v>
      </c>
      <c r="Q42" s="126">
        <f>'[2]Yearly LC Ethylene'!Q42</f>
        <v>31634.25658958458</v>
      </c>
      <c r="R42" s="126">
        <f>'[2]Yearly LC Ethylene'!R42</f>
        <v>33830.275373522687</v>
      </c>
      <c r="S42" s="126">
        <f>'[2]Yearly LC Ethylene'!S42</f>
        <v>35994.154201872494</v>
      </c>
      <c r="T42" s="126">
        <f>'[2]Yearly LC Ethylene'!T42</f>
        <v>38126.234355785797</v>
      </c>
      <c r="U42" s="126">
        <f>'[2]Yearly LC Ethylene'!U42</f>
        <v>40226.853920797752</v>
      </c>
      <c r="V42" s="126">
        <f>'[2]Yearly LC Ethylene'!V42</f>
        <v>42296.347814790912</v>
      </c>
      <c r="W42" s="126">
        <f>'[2]Yearly LC Ethylene'!W42</f>
        <v>44335.047815724618</v>
      </c>
      <c r="X42" s="126">
        <f>'[2]Yearly LC Ethylene'!X42</f>
        <v>46343.282589131821</v>
      </c>
      <c r="Y42" s="126">
        <f>'[2]Yearly LC Ethylene'!Y42</f>
        <v>48391.105533156209</v>
      </c>
      <c r="Z42" s="126">
        <f>'[2]Yearly LC Ethylene'!Z42</f>
        <v>50408.139616779954</v>
      </c>
      <c r="AA42" s="126">
        <f>'[2]Yearly LC Ethylene'!AA42</f>
        <v>52394.714487609068</v>
      </c>
      <c r="AB42" s="126">
        <f>'[2]Yearly LC Ethylene'!AB42</f>
        <v>54351.15669415857</v>
      </c>
      <c r="AC42" s="126">
        <f>'[2]Yearly LC Ethylene'!AC42</f>
        <v>56277.789713036131</v>
      </c>
      <c r="AD42" s="126">
        <f>'[2]Yearly LC Ethylene'!AD42</f>
        <v>58174.933975897315</v>
      </c>
      <c r="AE42" s="126">
        <f>'[2]Yearly LC Ethylene'!AE42</f>
        <v>60042.906896174412</v>
      </c>
      <c r="AF42" s="126">
        <f>'[2]Yearly LC Ethylene'!AF42</f>
        <v>61882.022895580558</v>
      </c>
      <c r="AG42" s="126">
        <f>'[2]Yearly LC Ethylene'!AG42</f>
        <v>63692.593430391018</v>
      </c>
      <c r="AH42" s="126">
        <f>'[2]Yearly LC Ethylene'!AH42</f>
        <v>65474.927017503527</v>
      </c>
      <c r="AI42" s="126"/>
      <c r="AJ42" s="126">
        <f>'[3]Yearly LC Ethylene'!D42</f>
        <v>0</v>
      </c>
      <c r="AK42" s="126">
        <f>'[3]Yearly LC Ethylene'!E42</f>
        <v>645.40994085344687</v>
      </c>
      <c r="AL42" s="126">
        <f>'[3]Yearly LC Ethylene'!F42</f>
        <v>1290.8198817068937</v>
      </c>
      <c r="AM42" s="126">
        <f>'[3]Yearly LC Ethylene'!G42</f>
        <v>1936.2298225603408</v>
      </c>
      <c r="AN42" s="126">
        <f>'[3]Yearly LC Ethylene'!H42</f>
        <v>2581.6397634137875</v>
      </c>
      <c r="AO42" s="126">
        <f>'[3]Yearly LC Ethylene'!I42</f>
        <v>3227.0497042672346</v>
      </c>
      <c r="AP42" s="126">
        <f>'[3]Yearly LC Ethylene'!J42</f>
        <v>3872.4596451206817</v>
      </c>
      <c r="AQ42" s="126">
        <f>'[3]Yearly LC Ethylene'!K42</f>
        <v>4517.8695859741283</v>
      </c>
      <c r="AR42" s="126">
        <f>'[3]Yearly LC Ethylene'!L42</f>
        <v>5163.279526827575</v>
      </c>
      <c r="AS42" s="126">
        <f>'[3]Yearly LC Ethylene'!M42</f>
        <v>5808.6894676810225</v>
      </c>
      <c r="AT42" s="126">
        <f>'[3]Yearly LC Ethylene'!N42</f>
        <v>6454.0994085344691</v>
      </c>
      <c r="AU42" s="126">
        <f>'[3]Yearly LC Ethylene'!O42</f>
        <v>7099.5093493879149</v>
      </c>
      <c r="AV42" s="126">
        <f>'[3]Yearly LC Ethylene'!P42</f>
        <v>7744.9192902413624</v>
      </c>
      <c r="AW42" s="126">
        <f>'[3]Yearly LC Ethylene'!Q42</f>
        <v>8390.3292310948109</v>
      </c>
      <c r="AX42" s="126">
        <f>'[3]Yearly LC Ethylene'!R42</f>
        <v>9035.7391719482566</v>
      </c>
      <c r="AY42" s="126">
        <f>'[3]Yearly LC Ethylene'!S42</f>
        <v>9681.1491128017024</v>
      </c>
      <c r="AZ42" s="126">
        <f>'[3]Yearly LC Ethylene'!T42</f>
        <v>10326.55905365515</v>
      </c>
      <c r="BA42" s="126">
        <f>'[3]Yearly LC Ethylene'!U42</f>
        <v>10971.968994508597</v>
      </c>
      <c r="BB42" s="126">
        <f>'[3]Yearly LC Ethylene'!V42</f>
        <v>11617.378935362045</v>
      </c>
      <c r="BC42" s="126">
        <f>'[3]Yearly LC Ethylene'!W42</f>
        <v>12262.788876215491</v>
      </c>
      <c r="BD42" s="126">
        <f>'[3]Yearly LC Ethylene'!X42</f>
        <v>12908.198817068938</v>
      </c>
      <c r="BE42" s="126">
        <f>'[3]Yearly LC Ethylene'!Y42</f>
        <v>13573.166634917945</v>
      </c>
      <c r="BF42" s="126">
        <f>'[3]Yearly LC Ethylene'!Z42</f>
        <v>14238.134452766948</v>
      </c>
      <c r="BG42" s="126">
        <f>'[3]Yearly LC Ethylene'!AA42</f>
        <v>14903.102270615955</v>
      </c>
      <c r="BH42" s="126">
        <f>'[3]Yearly LC Ethylene'!AB42</f>
        <v>15568.070088464961</v>
      </c>
      <c r="BI42" s="126">
        <f>'[3]Yearly LC Ethylene'!AC42</f>
        <v>16233.037906313968</v>
      </c>
      <c r="BJ42" s="126">
        <f>'[3]Yearly LC Ethylene'!AD42</f>
        <v>16898.005724162973</v>
      </c>
      <c r="BK42" s="126">
        <f>'[3]Yearly LC Ethylene'!AE42</f>
        <v>17562.97354201198</v>
      </c>
      <c r="BL42" s="126">
        <f>'[3]Yearly LC Ethylene'!AF42</f>
        <v>18227.941359860983</v>
      </c>
      <c r="BM42" s="126">
        <f>'[3]Yearly LC Ethylene'!AG42</f>
        <v>18892.909177709989</v>
      </c>
      <c r="BN42" s="126">
        <f>'[3]Yearly LC Ethylene'!AH42</f>
        <v>19557.876995558996</v>
      </c>
      <c r="BO42" s="126"/>
      <c r="BP42" s="126">
        <f t="shared" si="13"/>
        <v>0</v>
      </c>
      <c r="BQ42" s="126">
        <f t="shared" si="13"/>
        <v>3291.811119912697</v>
      </c>
      <c r="BR42" s="126">
        <f t="shared" si="13"/>
        <v>6546.7416655450543</v>
      </c>
      <c r="BS42" s="126">
        <f t="shared" si="13"/>
        <v>9765.1771160819771</v>
      </c>
      <c r="BT42" s="126">
        <f t="shared" si="13"/>
        <v>12947.49936931796</v>
      </c>
      <c r="BU42" s="126">
        <f t="shared" si="13"/>
        <v>16094.086772851269</v>
      </c>
      <c r="BV42" s="126">
        <f t="shared" si="13"/>
        <v>19205.314155017306</v>
      </c>
      <c r="BW42" s="126">
        <f t="shared" si="12"/>
        <v>22281.552855563226</v>
      </c>
      <c r="BX42" s="126">
        <f t="shared" si="12"/>
        <v>25323.170756065978</v>
      </c>
      <c r="BY42" s="126">
        <f t="shared" si="12"/>
        <v>28330.532310095812</v>
      </c>
      <c r="BZ42" s="126">
        <f t="shared" si="12"/>
        <v>31303.99857312729</v>
      </c>
      <c r="CA42" s="126">
        <f t="shared" si="12"/>
        <v>34243.927232199967</v>
      </c>
      <c r="CB42" s="126">
        <f t="shared" si="12"/>
        <v>37150.672635330666</v>
      </c>
      <c r="CC42" s="126">
        <f t="shared" si="12"/>
        <v>40024.585820679393</v>
      </c>
      <c r="CD42" s="126">
        <f t="shared" si="12"/>
        <v>42866.014545470942</v>
      </c>
      <c r="CE42" s="126">
        <f t="shared" si="12"/>
        <v>45675.303314674195</v>
      </c>
      <c r="CF42" s="126">
        <f t="shared" si="12"/>
        <v>48452.793409440943</v>
      </c>
      <c r="CG42" s="126">
        <f t="shared" si="12"/>
        <v>51198.822915306351</v>
      </c>
      <c r="CH42" s="126">
        <f t="shared" si="12"/>
        <v>53913.726750152957</v>
      </c>
      <c r="CI42" s="126">
        <f t="shared" si="12"/>
        <v>56597.836691940109</v>
      </c>
      <c r="CJ42" s="126">
        <f t="shared" si="12"/>
        <v>59251.481406200757</v>
      </c>
      <c r="CK42" s="126">
        <f t="shared" si="12"/>
        <v>61964.272168074152</v>
      </c>
      <c r="CL42" s="126">
        <f t="shared" si="12"/>
        <v>64646.274069546904</v>
      </c>
      <c r="CM42" s="126">
        <f t="shared" si="14"/>
        <v>67297.816758225017</v>
      </c>
      <c r="CN42" s="126">
        <f t="shared" si="14"/>
        <v>69919.226782623533</v>
      </c>
      <c r="CO42" s="126">
        <f t="shared" si="14"/>
        <v>72510.827619350093</v>
      </c>
      <c r="CP42" s="126">
        <f t="shared" si="14"/>
        <v>75072.939700060291</v>
      </c>
      <c r="CQ42" s="126">
        <f t="shared" si="14"/>
        <v>77605.880438186388</v>
      </c>
      <c r="CR42" s="126">
        <f t="shared" si="14"/>
        <v>80109.964255441533</v>
      </c>
      <c r="CS42" s="126">
        <f t="shared" si="14"/>
        <v>82585.502608101</v>
      </c>
      <c r="CT42" s="126">
        <f t="shared" si="14"/>
        <v>85032.80401306253</v>
      </c>
    </row>
    <row r="43" spans="1:98" s="14" customFormat="1">
      <c r="A43" s="10"/>
      <c r="B43" s="10" t="s">
        <v>48</v>
      </c>
      <c r="C43" s="11" t="s">
        <v>197</v>
      </c>
      <c r="D43" s="128">
        <f>'[2]Yearly LC Ethylene'!D43</f>
        <v>833693.90944694402</v>
      </c>
      <c r="E43" s="128">
        <f>'[2]Yearly LC Ethylene'!E43</f>
        <v>819227.83476142923</v>
      </c>
      <c r="F43" s="128">
        <f>'[2]Yearly LC Ethylene'!F43</f>
        <v>804922.88200348406</v>
      </c>
      <c r="G43" s="128">
        <f>'[2]Yearly LC Ethylene'!G43</f>
        <v>790777.50814213371</v>
      </c>
      <c r="H43" s="128">
        <f>'[2]Yearly LC Ethylene'!H43</f>
        <v>776790.18382717774</v>
      </c>
      <c r="I43" s="128">
        <f>'[2]Yearly LC Ethylene'!I43</f>
        <v>762959.39327345404</v>
      </c>
      <c r="J43" s="128">
        <f>'[2]Yearly LC Ethylene'!J43</f>
        <v>749283.63414605032</v>
      </c>
      <c r="K43" s="128">
        <f>'[2]Yearly LC Ethylene'!K43</f>
        <v>735761.41744645697</v>
      </c>
      <c r="L43" s="128">
        <f>'[2]Yearly LC Ethylene'!L43</f>
        <v>722391.26739965403</v>
      </c>
      <c r="M43" s="128">
        <f>'[2]Yearly LC Ethylene'!M43</f>
        <v>709171.72134212276</v>
      </c>
      <c r="N43" s="128">
        <f>'[2]Yearly LC Ethylene'!N43</f>
        <v>696101.32961077744</v>
      </c>
      <c r="O43" s="128">
        <f>'[2]Yearly LC Ethylene'!O43</f>
        <v>683178.65543280775</v>
      </c>
      <c r="P43" s="128">
        <f>'[2]Yearly LC Ethylene'!P43</f>
        <v>670402.27481642459</v>
      </c>
      <c r="Q43" s="128">
        <f>'[2]Yearly LC Ethylene'!Q43</f>
        <v>657770.77644250332</v>
      </c>
      <c r="R43" s="128">
        <f>'[2]Yearly LC Ethylene'!R43</f>
        <v>645282.76155711664</v>
      </c>
      <c r="S43" s="128">
        <f>'[2]Yearly LC Ethylene'!S43</f>
        <v>632936.84386494872</v>
      </c>
      <c r="T43" s="128">
        <f>'[2]Yearly LC Ethylene'!T43</f>
        <v>620731.64942358609</v>
      </c>
      <c r="U43" s="128">
        <f>'[2]Yearly LC Ethylene'!U43</f>
        <v>608665.8165386758</v>
      </c>
      <c r="V43" s="128">
        <f>'[2]Yearly LC Ethylene'!V43</f>
        <v>596737.99565994495</v>
      </c>
      <c r="W43" s="128">
        <f>'[2]Yearly LC Ethylene'!W43</f>
        <v>584946.84927807539</v>
      </c>
      <c r="X43" s="128">
        <f>'[2]Yearly LC Ethylene'!X43</f>
        <v>573291.05182242498</v>
      </c>
      <c r="Y43" s="128">
        <f>'[2]Yearly LC Ethylene'!Y43</f>
        <v>561541.19759758911</v>
      </c>
      <c r="Z43" s="128">
        <f>'[2]Yearly LC Ethylene'!Z43</f>
        <v>549927.25528660498</v>
      </c>
      <c r="AA43" s="128">
        <f>'[2]Yearly LC Ethylene'!AA43</f>
        <v>538447.90130530903</v>
      </c>
      <c r="AB43" s="128">
        <f>'[2]Yearly LC Ethylene'!AB43</f>
        <v>527101.82391611871</v>
      </c>
      <c r="AC43" s="128">
        <f>'[2]Yearly LC Ethylene'!AC43</f>
        <v>515887.72312720201</v>
      </c>
      <c r="AD43" s="128">
        <f>'[2]Yearly LC Ethylene'!AD43</f>
        <v>504804.31059247808</v>
      </c>
      <c r="AE43" s="128">
        <f>'[2]Yearly LC Ethylene'!AE43</f>
        <v>493850.30951243907</v>
      </c>
      <c r="AF43" s="128">
        <f>'[2]Yearly LC Ethylene'!AF43</f>
        <v>483024.45453579054</v>
      </c>
      <c r="AG43" s="128">
        <f>'[2]Yearly LC Ethylene'!AG43</f>
        <v>472325.49166190147</v>
      </c>
      <c r="AH43" s="128">
        <f>'[2]Yearly LC Ethylene'!AH43</f>
        <v>461752.17814405728</v>
      </c>
      <c r="AI43" s="155"/>
      <c r="AJ43" s="128">
        <f>'[3]Yearly LC Ethylene'!D43</f>
        <v>201906.27397932502</v>
      </c>
      <c r="AK43" s="128">
        <f>'[3]Yearly LC Ethylene'!E43</f>
        <v>199795.02448938167</v>
      </c>
      <c r="AL43" s="128">
        <f>'[3]Yearly LC Ethylene'!F43</f>
        <v>197683.77499943832</v>
      </c>
      <c r="AM43" s="128">
        <f>'[3]Yearly LC Ethylene'!G43</f>
        <v>195572.525509495</v>
      </c>
      <c r="AN43" s="128">
        <f>'[3]Yearly LC Ethylene'!H43</f>
        <v>193461.27601955165</v>
      </c>
      <c r="AO43" s="128">
        <f>'[3]Yearly LC Ethylene'!I43</f>
        <v>191350.02652960829</v>
      </c>
      <c r="AP43" s="128">
        <f>'[3]Yearly LC Ethylene'!J43</f>
        <v>189238.77703966494</v>
      </c>
      <c r="AQ43" s="128">
        <f>'[3]Yearly LC Ethylene'!K43</f>
        <v>187127.52754972159</v>
      </c>
      <c r="AR43" s="128">
        <f>'[3]Yearly LC Ethylene'!L43</f>
        <v>185016.27805977827</v>
      </c>
      <c r="AS43" s="128">
        <f>'[3]Yearly LC Ethylene'!M43</f>
        <v>182905.02856983492</v>
      </c>
      <c r="AT43" s="128">
        <f>'[3]Yearly LC Ethylene'!N43</f>
        <v>180793.77907989157</v>
      </c>
      <c r="AU43" s="128">
        <f>'[3]Yearly LC Ethylene'!O43</f>
        <v>178682.52958994822</v>
      </c>
      <c r="AV43" s="128">
        <f>'[3]Yearly LC Ethylene'!P43</f>
        <v>176571.28010000486</v>
      </c>
      <c r="AW43" s="128">
        <f>'[3]Yearly LC Ethylene'!Q43</f>
        <v>174460.03061006151</v>
      </c>
      <c r="AX43" s="128">
        <f>'[3]Yearly LC Ethylene'!R43</f>
        <v>172348.78112011816</v>
      </c>
      <c r="AY43" s="128">
        <f>'[3]Yearly LC Ethylene'!S43</f>
        <v>170237.53163017481</v>
      </c>
      <c r="AZ43" s="128">
        <f>'[3]Yearly LC Ethylene'!T43</f>
        <v>168126.28214023146</v>
      </c>
      <c r="BA43" s="128">
        <f>'[3]Yearly LC Ethylene'!U43</f>
        <v>166015.03265028814</v>
      </c>
      <c r="BB43" s="128">
        <f>'[3]Yearly LC Ethylene'!V43</f>
        <v>163903.78316034478</v>
      </c>
      <c r="BC43" s="128">
        <f>'[3]Yearly LC Ethylene'!W43</f>
        <v>161792.53367040143</v>
      </c>
      <c r="BD43" s="128">
        <f>'[3]Yearly LC Ethylene'!X43</f>
        <v>159681.28418045808</v>
      </c>
      <c r="BE43" s="128">
        <f>'[3]Yearly LC Ethylene'!Y43</f>
        <v>157506.05743324372</v>
      </c>
      <c r="BF43" s="128">
        <f>'[3]Yearly LC Ethylene'!Z43</f>
        <v>155330.8306860294</v>
      </c>
      <c r="BG43" s="128">
        <f>'[3]Yearly LC Ethylene'!AA43</f>
        <v>153155.60393881501</v>
      </c>
      <c r="BH43" s="128">
        <f>'[3]Yearly LC Ethylene'!AB43</f>
        <v>150980.37719160065</v>
      </c>
      <c r="BI43" s="128">
        <f>'[3]Yearly LC Ethylene'!AC43</f>
        <v>148805.15044438632</v>
      </c>
      <c r="BJ43" s="128">
        <f>'[3]Yearly LC Ethylene'!AD43</f>
        <v>146629.92369717197</v>
      </c>
      <c r="BK43" s="128">
        <f>'[3]Yearly LC Ethylene'!AE43</f>
        <v>144454.69694995758</v>
      </c>
      <c r="BL43" s="128">
        <f>'[3]Yearly LC Ethylene'!AF43</f>
        <v>142279.47020274325</v>
      </c>
      <c r="BM43" s="128">
        <f>'[3]Yearly LC Ethylene'!AG43</f>
        <v>140104.24345552889</v>
      </c>
      <c r="BN43" s="128">
        <f>'[3]Yearly LC Ethylene'!AH43</f>
        <v>137929.01670831451</v>
      </c>
      <c r="BO43" s="155"/>
      <c r="BP43" s="128">
        <f t="shared" si="13"/>
        <v>1035600.1834262691</v>
      </c>
      <c r="BQ43" s="128">
        <f t="shared" si="13"/>
        <v>1019022.8592508109</v>
      </c>
      <c r="BR43" s="128">
        <f t="shared" si="13"/>
        <v>1002606.6570029224</v>
      </c>
      <c r="BS43" s="128">
        <f t="shared" si="13"/>
        <v>986350.03365162876</v>
      </c>
      <c r="BT43" s="128">
        <f t="shared" si="13"/>
        <v>970251.45984672941</v>
      </c>
      <c r="BU43" s="128">
        <f t="shared" si="13"/>
        <v>954309.41980306234</v>
      </c>
      <c r="BV43" s="128">
        <f t="shared" si="13"/>
        <v>938522.41118571523</v>
      </c>
      <c r="BW43" s="128">
        <f t="shared" si="12"/>
        <v>922888.94499617862</v>
      </c>
      <c r="BX43" s="128">
        <f t="shared" si="12"/>
        <v>907407.54545943229</v>
      </c>
      <c r="BY43" s="128">
        <f t="shared" si="12"/>
        <v>892076.74991195765</v>
      </c>
      <c r="BZ43" s="128">
        <f t="shared" si="12"/>
        <v>876895.10869066906</v>
      </c>
      <c r="CA43" s="128">
        <f t="shared" si="12"/>
        <v>861861.18502275599</v>
      </c>
      <c r="CB43" s="128">
        <f t="shared" si="12"/>
        <v>846973.55491642945</v>
      </c>
      <c r="CC43" s="128">
        <f t="shared" si="12"/>
        <v>832230.80705256481</v>
      </c>
      <c r="CD43" s="128">
        <f t="shared" si="12"/>
        <v>817631.54267723486</v>
      </c>
      <c r="CE43" s="128">
        <f t="shared" si="12"/>
        <v>803174.37549512356</v>
      </c>
      <c r="CF43" s="128">
        <f t="shared" si="12"/>
        <v>788857.93156381755</v>
      </c>
      <c r="CG43" s="128">
        <f t="shared" si="12"/>
        <v>774680.84918896388</v>
      </c>
      <c r="CH43" s="128">
        <f t="shared" si="12"/>
        <v>760641.77882028976</v>
      </c>
      <c r="CI43" s="128">
        <f t="shared" si="12"/>
        <v>746739.38294847682</v>
      </c>
      <c r="CJ43" s="128">
        <f t="shared" si="12"/>
        <v>732972.33600288304</v>
      </c>
      <c r="CK43" s="128">
        <f t="shared" si="12"/>
        <v>719047.25503083284</v>
      </c>
      <c r="CL43" s="128">
        <f t="shared" si="12"/>
        <v>705258.08597263438</v>
      </c>
      <c r="CM43" s="128">
        <f t="shared" si="14"/>
        <v>691603.50524412398</v>
      </c>
      <c r="CN43" s="128">
        <f t="shared" si="14"/>
        <v>678082.20110771933</v>
      </c>
      <c r="CO43" s="128">
        <f t="shared" si="14"/>
        <v>664692.87357158831</v>
      </c>
      <c r="CP43" s="128">
        <f t="shared" si="14"/>
        <v>651434.23428965011</v>
      </c>
      <c r="CQ43" s="128">
        <f t="shared" si="14"/>
        <v>638305.00646239659</v>
      </c>
      <c r="CR43" s="128">
        <f t="shared" si="14"/>
        <v>625303.92473853379</v>
      </c>
      <c r="CS43" s="128">
        <f t="shared" si="14"/>
        <v>612429.73511743033</v>
      </c>
      <c r="CT43" s="128">
        <f t="shared" si="14"/>
        <v>599681.19485237182</v>
      </c>
    </row>
    <row r="44" spans="1:98" s="13" customFormat="1">
      <c r="A44" s="380" t="s">
        <v>115</v>
      </c>
      <c r="B44" s="6" t="s">
        <v>116</v>
      </c>
      <c r="C44" s="7" t="s">
        <v>197</v>
      </c>
      <c r="D44" s="125">
        <f>'[2]Yearly LC Ethylene'!D44</f>
        <v>180037.45454545456</v>
      </c>
      <c r="E44" s="125">
        <f>'[2]Yearly LC Ethylene'!E44</f>
        <v>176913.48394409529</v>
      </c>
      <c r="F44" s="125">
        <f>'[2]Yearly LC Ethylene'!F44</f>
        <v>173824.3078655008</v>
      </c>
      <c r="G44" s="125">
        <f>'[2]Yearly LC Ethylene'!G44</f>
        <v>170769.59308980961</v>
      </c>
      <c r="H44" s="125">
        <f>'[2]Yearly LC Ethylene'!H44</f>
        <v>167749.00935154414</v>
      </c>
      <c r="I44" s="125">
        <f>'[2]Yearly LC Ethylene'!I44</f>
        <v>164762.22931461717</v>
      </c>
      <c r="J44" s="125">
        <f>'[2]Yearly LC Ethylene'!J44</f>
        <v>161808.92854754324</v>
      </c>
      <c r="K44" s="125">
        <f>'[2]Yearly LC Ethylene'!K44</f>
        <v>158888.78549885305</v>
      </c>
      <c r="L44" s="125">
        <f>'[2]Yearly LC Ethylene'!L44</f>
        <v>156001.48147270989</v>
      </c>
      <c r="M44" s="125">
        <f>'[2]Yearly LC Ethylene'!M44</f>
        <v>153146.70060472543</v>
      </c>
      <c r="N44" s="125">
        <f>'[2]Yearly LC Ethylene'!N44</f>
        <v>150324.12983797432</v>
      </c>
      <c r="O44" s="125">
        <f>'[2]Yearly LC Ethylene'!O44</f>
        <v>147533.45889920575</v>
      </c>
      <c r="P44" s="125">
        <f>'[2]Yearly LC Ethylene'!P44</f>
        <v>144774.3802752496</v>
      </c>
      <c r="Q44" s="125">
        <f>'[2]Yearly LC Ethylene'!Q44</f>
        <v>142046.58918961667</v>
      </c>
      <c r="R44" s="125">
        <f>'[2]Yearly LC Ethylene'!R44</f>
        <v>139349.78357929114</v>
      </c>
      <c r="S44" s="125">
        <f>'[2]Yearly LC Ethylene'!S44</f>
        <v>136683.66407171296</v>
      </c>
      <c r="T44" s="125">
        <f>'[2]Yearly LC Ethylene'!T44</f>
        <v>134047.93396195004</v>
      </c>
      <c r="U44" s="125">
        <f>'[2]Yearly LC Ethylene'!U44</f>
        <v>131442.29919005738</v>
      </c>
      <c r="V44" s="125">
        <f>'[2]Yearly LC Ethylene'!V44</f>
        <v>128866.46831862233</v>
      </c>
      <c r="W44" s="125">
        <f>'[2]Yearly LC Ethylene'!W44</f>
        <v>126320.1525104945</v>
      </c>
      <c r="X44" s="125">
        <f>'[2]Yearly LC Ethylene'!X44</f>
        <v>123803.06550669861</v>
      </c>
      <c r="Y44" s="125">
        <f>'[2]Yearly LC Ethylene'!Y44</f>
        <v>121265.66680203142</v>
      </c>
      <c r="Z44" s="125">
        <f>'[2]Yearly LC Ethylene'!Z44</f>
        <v>118757.61847972278</v>
      </c>
      <c r="AA44" s="125">
        <f>'[2]Yearly LC Ethylene'!AA44</f>
        <v>116278.63470978044</v>
      </c>
      <c r="AB44" s="125">
        <f>'[2]Yearly LC Ethylene'!AB44</f>
        <v>113828.43222049913</v>
      </c>
      <c r="AC44" s="125">
        <f>'[2]Yearly LC Ethylene'!AC44</f>
        <v>111406.73027668612</v>
      </c>
      <c r="AD44" s="125">
        <f>'[2]Yearly LC Ethylene'!AD44</f>
        <v>109013.25065806613</v>
      </c>
      <c r="AE44" s="125">
        <f>'[2]Yearly LC Ethylene'!AE44</f>
        <v>106647.71763786372</v>
      </c>
      <c r="AF44" s="125">
        <f>'[2]Yearly LC Ethylene'!AF44</f>
        <v>104309.85796156237</v>
      </c>
      <c r="AG44" s="125">
        <f>'[2]Yearly LC Ethylene'!AG44</f>
        <v>101999.4008258384</v>
      </c>
      <c r="AH44" s="125">
        <f>'[2]Yearly LC Ethylene'!AH44</f>
        <v>99716.077857668322</v>
      </c>
      <c r="AI44" s="125"/>
      <c r="AJ44" s="125">
        <f>'[3]Yearly LC Ethylene'!D44</f>
        <v>35372.343512804095</v>
      </c>
      <c r="AK44" s="125">
        <f>'[3]Yearly LC Ethylene'!E44</f>
        <v>35002.469705875461</v>
      </c>
      <c r="AL44" s="125">
        <f>'[3]Yearly LC Ethylene'!F44</f>
        <v>34632.595898946827</v>
      </c>
      <c r="AM44" s="125">
        <f>'[3]Yearly LC Ethylene'!G44</f>
        <v>34262.722092018201</v>
      </c>
      <c r="AN44" s="125">
        <f>'[3]Yearly LC Ethylene'!H44</f>
        <v>33892.848285089567</v>
      </c>
      <c r="AO44" s="125">
        <f>'[3]Yearly LC Ethylene'!I44</f>
        <v>33522.974478160933</v>
      </c>
      <c r="AP44" s="125">
        <f>'[3]Yearly LC Ethylene'!J44</f>
        <v>33153.1006712323</v>
      </c>
      <c r="AQ44" s="125">
        <f>'[3]Yearly LC Ethylene'!K44</f>
        <v>32783.226864303666</v>
      </c>
      <c r="AR44" s="125">
        <f>'[3]Yearly LC Ethylene'!L44</f>
        <v>32413.353057375036</v>
      </c>
      <c r="AS44" s="125">
        <f>'[3]Yearly LC Ethylene'!M44</f>
        <v>32043.479250446402</v>
      </c>
      <c r="AT44" s="125">
        <f>'[3]Yearly LC Ethylene'!N44</f>
        <v>31673.605443517768</v>
      </c>
      <c r="AU44" s="125">
        <f>'[3]Yearly LC Ethylene'!O44</f>
        <v>31303.731636589135</v>
      </c>
      <c r="AV44" s="125">
        <f>'[3]Yearly LC Ethylene'!P44</f>
        <v>30933.857829660501</v>
      </c>
      <c r="AW44" s="125">
        <f>'[3]Yearly LC Ethylene'!Q44</f>
        <v>30563.984022731867</v>
      </c>
      <c r="AX44" s="125">
        <f>'[3]Yearly LC Ethylene'!R44</f>
        <v>30194.110215803234</v>
      </c>
      <c r="AY44" s="125">
        <f>'[3]Yearly LC Ethylene'!S44</f>
        <v>29824.2364088746</v>
      </c>
      <c r="AZ44" s="125">
        <f>'[3]Yearly LC Ethylene'!T44</f>
        <v>29454.362601945966</v>
      </c>
      <c r="BA44" s="125">
        <f>'[3]Yearly LC Ethylene'!U44</f>
        <v>29084.48879501734</v>
      </c>
      <c r="BB44" s="125">
        <f>'[3]Yearly LC Ethylene'!V44</f>
        <v>28714.614988088706</v>
      </c>
      <c r="BC44" s="125">
        <f>'[3]Yearly LC Ethylene'!W44</f>
        <v>28344.741181160072</v>
      </c>
      <c r="BD44" s="125">
        <f>'[3]Yearly LC Ethylene'!X44</f>
        <v>27974.867374231439</v>
      </c>
      <c r="BE44" s="125">
        <f>'[3]Yearly LC Ethylene'!Y44</f>
        <v>27593.78527012315</v>
      </c>
      <c r="BF44" s="125">
        <f>'[3]Yearly LC Ethylene'!Z44</f>
        <v>27212.703166014868</v>
      </c>
      <c r="BG44" s="125">
        <f>'[3]Yearly LC Ethylene'!AA44</f>
        <v>26831.621061906575</v>
      </c>
      <c r="BH44" s="125">
        <f>'[3]Yearly LC Ethylene'!AB44</f>
        <v>26450.538957798286</v>
      </c>
      <c r="BI44" s="125">
        <f>'[3]Yearly LC Ethylene'!AC44</f>
        <v>26069.456853690001</v>
      </c>
      <c r="BJ44" s="125">
        <f>'[3]Yearly LC Ethylene'!AD44</f>
        <v>25688.374749581712</v>
      </c>
      <c r="BK44" s="125">
        <f>'[3]Yearly LC Ethylene'!AE44</f>
        <v>25307.292645473419</v>
      </c>
      <c r="BL44" s="125">
        <f>'[3]Yearly LC Ethylene'!AF44</f>
        <v>24926.210541365137</v>
      </c>
      <c r="BM44" s="125">
        <f>'[3]Yearly LC Ethylene'!AG44</f>
        <v>24545.128437256848</v>
      </c>
      <c r="BN44" s="125">
        <f>'[3]Yearly LC Ethylene'!AH44</f>
        <v>24164.046333148555</v>
      </c>
      <c r="BO44" s="125"/>
      <c r="BP44" s="125">
        <f t="shared" si="13"/>
        <v>215409.79805825866</v>
      </c>
      <c r="BQ44" s="125">
        <f t="shared" si="13"/>
        <v>211915.95364997076</v>
      </c>
      <c r="BR44" s="125">
        <f t="shared" si="13"/>
        <v>208456.90376444763</v>
      </c>
      <c r="BS44" s="125">
        <f t="shared" si="13"/>
        <v>205032.31518182781</v>
      </c>
      <c r="BT44" s="125">
        <f t="shared" si="13"/>
        <v>201641.85763663371</v>
      </c>
      <c r="BU44" s="125">
        <f t="shared" si="13"/>
        <v>198285.20379277811</v>
      </c>
      <c r="BV44" s="125">
        <f t="shared" si="13"/>
        <v>194962.02921877554</v>
      </c>
      <c r="BW44" s="125">
        <f t="shared" si="12"/>
        <v>191672.01236315671</v>
      </c>
      <c r="BX44" s="125">
        <f t="shared" si="12"/>
        <v>188414.83453008492</v>
      </c>
      <c r="BY44" s="125">
        <f t="shared" si="12"/>
        <v>185190.17985517182</v>
      </c>
      <c r="BZ44" s="125">
        <f t="shared" si="12"/>
        <v>181997.73528149209</v>
      </c>
      <c r="CA44" s="125">
        <f t="shared" si="12"/>
        <v>178837.19053579489</v>
      </c>
      <c r="CB44" s="125">
        <f t="shared" si="12"/>
        <v>175708.23810491009</v>
      </c>
      <c r="CC44" s="125">
        <f t="shared" ref="CC44:CR66" si="15">Q44+AW44</f>
        <v>172610.57321234854</v>
      </c>
      <c r="CD44" s="125">
        <f t="shared" si="15"/>
        <v>169543.89379509437</v>
      </c>
      <c r="CE44" s="125">
        <f t="shared" si="15"/>
        <v>166507.90048058756</v>
      </c>
      <c r="CF44" s="125">
        <f t="shared" si="15"/>
        <v>163502.296563896</v>
      </c>
      <c r="CG44" s="125">
        <f t="shared" si="15"/>
        <v>160526.78798507471</v>
      </c>
      <c r="CH44" s="125">
        <f t="shared" si="15"/>
        <v>157581.08330671102</v>
      </c>
      <c r="CI44" s="125">
        <f t="shared" si="15"/>
        <v>154664.89369165458</v>
      </c>
      <c r="CJ44" s="125">
        <f t="shared" si="15"/>
        <v>151777.93288093005</v>
      </c>
      <c r="CK44" s="125">
        <f t="shared" si="15"/>
        <v>148859.45207215459</v>
      </c>
      <c r="CL44" s="125">
        <f t="shared" si="15"/>
        <v>145970.32164573765</v>
      </c>
      <c r="CM44" s="125">
        <f t="shared" si="14"/>
        <v>143110.25577168702</v>
      </c>
      <c r="CN44" s="125">
        <f t="shared" si="14"/>
        <v>140278.97117829742</v>
      </c>
      <c r="CO44" s="125">
        <f t="shared" si="14"/>
        <v>137476.18713037611</v>
      </c>
      <c r="CP44" s="125">
        <f t="shared" si="14"/>
        <v>134701.62540764784</v>
      </c>
      <c r="CQ44" s="125">
        <f t="shared" si="14"/>
        <v>131955.01028333715</v>
      </c>
      <c r="CR44" s="125">
        <f t="shared" si="14"/>
        <v>129236.06850292752</v>
      </c>
      <c r="CS44" s="125">
        <f t="shared" si="14"/>
        <v>126544.52926309525</v>
      </c>
      <c r="CT44" s="125">
        <f t="shared" si="14"/>
        <v>123880.12419081687</v>
      </c>
    </row>
    <row r="45" spans="1:98">
      <c r="A45" s="381"/>
      <c r="B45" s="1" t="s">
        <v>117</v>
      </c>
      <c r="C45" s="5" t="s">
        <v>197</v>
      </c>
      <c r="D45" s="126">
        <f>'[2]Yearly LC Ethylene'!D45</f>
        <v>64852.242082509627</v>
      </c>
      <c r="E45" s="126">
        <f>'[2]Yearly LC Ethylene'!E45</f>
        <v>63726.940137925405</v>
      </c>
      <c r="F45" s="126">
        <f>'[2]Yearly LC Ethylene'!F45</f>
        <v>62614.171712098061</v>
      </c>
      <c r="G45" s="126">
        <f>'[2]Yearly LC Ethylene'!G45</f>
        <v>61513.816774141924</v>
      </c>
      <c r="H45" s="126">
        <f>'[2]Yearly LC Ethylene'!H45</f>
        <v>60425.756357385544</v>
      </c>
      <c r="I45" s="126">
        <f>'[2]Yearly LC Ethylene'!I45</f>
        <v>59349.872550368658</v>
      </c>
      <c r="J45" s="126">
        <f>'[2]Yearly LC Ethylene'!J45</f>
        <v>58286.048487912893</v>
      </c>
      <c r="K45" s="126">
        <f>'[2]Yearly LC Ethylene'!K45</f>
        <v>57234.168342265744</v>
      </c>
      <c r="L45" s="126">
        <f>'[2]Yearly LC Ethylene'!L45</f>
        <v>56194.117314317198</v>
      </c>
      <c r="M45" s="126">
        <f>'[2]Yearly LC Ethylene'!M45</f>
        <v>55165.781624888179</v>
      </c>
      <c r="N45" s="126">
        <f>'[2]Yearly LC Ethylene'!N45</f>
        <v>54149.048506090716</v>
      </c>
      <c r="O45" s="126">
        <f>'[2]Yearly LC Ethylene'!O45</f>
        <v>53143.806192758901</v>
      </c>
      <c r="P45" s="126">
        <f>'[2]Yearly LC Ethylene'!P45</f>
        <v>52149.943913950097</v>
      </c>
      <c r="Q45" s="126">
        <f>'[2]Yearly LC Ethylene'!Q45</f>
        <v>51167.351884515941</v>
      </c>
      <c r="R45" s="126">
        <f>'[2]Yearly LC Ethylene'!R45</f>
        <v>50195.921296742614</v>
      </c>
      <c r="S45" s="126">
        <f>'[2]Yearly LC Ethylene'!S45</f>
        <v>49235.544312059639</v>
      </c>
      <c r="T45" s="126">
        <f>'[2]Yearly LC Ethylene'!T45</f>
        <v>48286.114052816854</v>
      </c>
      <c r="U45" s="126">
        <f>'[2]Yearly LC Ethylene'!U45</f>
        <v>47347.524594128838</v>
      </c>
      <c r="V45" s="126">
        <f>'[2]Yearly LC Ethylene'!V45</f>
        <v>46419.670955786409</v>
      </c>
      <c r="W45" s="126">
        <f>'[2]Yearly LC Ethylene'!W45</f>
        <v>45502.449094234624</v>
      </c>
      <c r="X45" s="126">
        <f>'[2]Yearly LC Ethylene'!X45</f>
        <v>44595.755894616566</v>
      </c>
      <c r="Y45" s="126">
        <f>'[2]Yearly LC Ethylene'!Y45</f>
        <v>43681.746109983789</v>
      </c>
      <c r="Z45" s="126">
        <f>'[2]Yearly LC Ethylene'!Z45</f>
        <v>42778.308781547639</v>
      </c>
      <c r="AA45" s="126">
        <f>'[2]Yearly LC Ethylene'!AA45</f>
        <v>41885.34094897742</v>
      </c>
      <c r="AB45" s="126">
        <f>'[2]Yearly LC Ethylene'!AB45</f>
        <v>41002.740573476549</v>
      </c>
      <c r="AC45" s="126">
        <f>'[2]Yearly LC Ethylene'!AC45</f>
        <v>40130.406529938991</v>
      </c>
      <c r="AD45" s="126">
        <f>'[2]Yearly LC Ethylene'!AD45</f>
        <v>39268.238599170414</v>
      </c>
      <c r="AE45" s="126">
        <f>'[2]Yearly LC Ethylene'!AE45</f>
        <v>38416.137460173217</v>
      </c>
      <c r="AF45" s="126">
        <f>'[2]Yearly LC Ethylene'!AF45</f>
        <v>37574.004682495259</v>
      </c>
      <c r="AG45" s="126">
        <f>'[2]Yearly LC Ethylene'!AG45</f>
        <v>36741.742718641493</v>
      </c>
      <c r="AH45" s="126">
        <f>'[2]Yearly LC Ethylene'!AH45</f>
        <v>35919.254896548155</v>
      </c>
      <c r="AI45" s="126"/>
      <c r="AJ45" s="126">
        <f>'[3]Yearly LC Ethylene'!D45</f>
        <v>12741.658619367416</v>
      </c>
      <c r="AK45" s="126">
        <f>'[3]Yearly LC Ethylene'!E45</f>
        <v>12608.42442247502</v>
      </c>
      <c r="AL45" s="126">
        <f>'[3]Yearly LC Ethylene'!F45</f>
        <v>12475.190225582623</v>
      </c>
      <c r="AM45" s="126">
        <f>'[3]Yearly LC Ethylene'!G45</f>
        <v>12341.956028690227</v>
      </c>
      <c r="AN45" s="126">
        <f>'[3]Yearly LC Ethylene'!H45</f>
        <v>12208.721831797828</v>
      </c>
      <c r="AO45" s="126">
        <f>'[3]Yearly LC Ethylene'!I45</f>
        <v>12075.48763490543</v>
      </c>
      <c r="AP45" s="126">
        <f>'[3]Yearly LC Ethylene'!J45</f>
        <v>11942.253438013033</v>
      </c>
      <c r="AQ45" s="126">
        <f>'[3]Yearly LC Ethylene'!K45</f>
        <v>11809.019241120637</v>
      </c>
      <c r="AR45" s="126">
        <f>'[3]Yearly LC Ethylene'!L45</f>
        <v>11675.78504422824</v>
      </c>
      <c r="AS45" s="126">
        <f>'[3]Yearly LC Ethylene'!M45</f>
        <v>11542.550847335842</v>
      </c>
      <c r="AT45" s="126">
        <f>'[3]Yearly LC Ethylene'!N45</f>
        <v>11409.316650443445</v>
      </c>
      <c r="AU45" s="126">
        <f>'[3]Yearly LC Ethylene'!O45</f>
        <v>11276.082453551047</v>
      </c>
      <c r="AV45" s="126">
        <f>'[3]Yearly LC Ethylene'!P45</f>
        <v>11142.84825665865</v>
      </c>
      <c r="AW45" s="126">
        <f>'[3]Yearly LC Ethylene'!Q45</f>
        <v>11009.614059766252</v>
      </c>
      <c r="AX45" s="126">
        <f>'[3]Yearly LC Ethylene'!R45</f>
        <v>10876.379862873853</v>
      </c>
      <c r="AY45" s="126">
        <f>'[3]Yearly LC Ethylene'!S45</f>
        <v>10743.145665981458</v>
      </c>
      <c r="AZ45" s="126">
        <f>'[3]Yearly LC Ethylene'!T45</f>
        <v>10609.91146908906</v>
      </c>
      <c r="BA45" s="126">
        <f>'[3]Yearly LC Ethylene'!U45</f>
        <v>10476.677272196663</v>
      </c>
      <c r="BB45" s="126">
        <f>'[3]Yearly LC Ethylene'!V45</f>
        <v>10343.443075304267</v>
      </c>
      <c r="BC45" s="126">
        <f>'[3]Yearly LC Ethylene'!W45</f>
        <v>10210.208878411868</v>
      </c>
      <c r="BD45" s="126">
        <f>'[3]Yearly LC Ethylene'!X45</f>
        <v>10076.97468151947</v>
      </c>
      <c r="BE45" s="126">
        <f>'[3]Yearly LC Ethylene'!Y45</f>
        <v>9939.7030847212445</v>
      </c>
      <c r="BF45" s="126">
        <f>'[3]Yearly LC Ethylene'!Z45</f>
        <v>9802.4314879230187</v>
      </c>
      <c r="BG45" s="126">
        <f>'[3]Yearly LC Ethylene'!AA45</f>
        <v>9665.1598911247893</v>
      </c>
      <c r="BH45" s="126">
        <f>'[3]Yearly LC Ethylene'!AB45</f>
        <v>9527.8882943265598</v>
      </c>
      <c r="BI45" s="126">
        <f>'[3]Yearly LC Ethylene'!AC45</f>
        <v>9390.616697528334</v>
      </c>
      <c r="BJ45" s="126">
        <f>'[3]Yearly LC Ethylene'!AD45</f>
        <v>9253.3451007301064</v>
      </c>
      <c r="BK45" s="126">
        <f>'[3]Yearly LC Ethylene'!AE45</f>
        <v>9116.073503931877</v>
      </c>
      <c r="BL45" s="126">
        <f>'[3]Yearly LC Ethylene'!AF45</f>
        <v>8978.8019071336512</v>
      </c>
      <c r="BM45" s="126">
        <f>'[3]Yearly LC Ethylene'!AG45</f>
        <v>8841.5303103354236</v>
      </c>
      <c r="BN45" s="126">
        <f>'[3]Yearly LC Ethylene'!AH45</f>
        <v>8704.2587135371941</v>
      </c>
      <c r="BO45" s="126"/>
      <c r="BP45" s="126">
        <f t="shared" si="13"/>
        <v>77593.90070187705</v>
      </c>
      <c r="BQ45" s="126">
        <f t="shared" si="13"/>
        <v>76335.364560400427</v>
      </c>
      <c r="BR45" s="126">
        <f t="shared" si="13"/>
        <v>75089.361937680689</v>
      </c>
      <c r="BS45" s="126">
        <f t="shared" si="13"/>
        <v>73855.772802832158</v>
      </c>
      <c r="BT45" s="126">
        <f t="shared" si="13"/>
        <v>72634.47818918337</v>
      </c>
      <c r="BU45" s="126">
        <f t="shared" si="13"/>
        <v>71425.360185274083</v>
      </c>
      <c r="BV45" s="126">
        <f t="shared" si="13"/>
        <v>70228.301925925931</v>
      </c>
      <c r="BW45" s="126">
        <f t="shared" si="13"/>
        <v>69043.187583386374</v>
      </c>
      <c r="BX45" s="126">
        <f t="shared" si="13"/>
        <v>67869.902358545442</v>
      </c>
      <c r="BY45" s="126">
        <f t="shared" si="13"/>
        <v>66708.332472224021</v>
      </c>
      <c r="BZ45" s="126">
        <f t="shared" si="13"/>
        <v>65558.365156534157</v>
      </c>
      <c r="CA45" s="126">
        <f t="shared" si="13"/>
        <v>64419.888646309948</v>
      </c>
      <c r="CB45" s="126">
        <f t="shared" si="13"/>
        <v>63292.792170608751</v>
      </c>
      <c r="CC45" s="126">
        <f t="shared" si="15"/>
        <v>62176.965944282194</v>
      </c>
      <c r="CD45" s="126">
        <f t="shared" si="15"/>
        <v>61072.301159616465</v>
      </c>
      <c r="CE45" s="126">
        <f t="shared" si="15"/>
        <v>59978.689978041097</v>
      </c>
      <c r="CF45" s="126">
        <f t="shared" si="15"/>
        <v>58896.025521905918</v>
      </c>
      <c r="CG45" s="126">
        <f t="shared" si="15"/>
        <v>57824.2018663255</v>
      </c>
      <c r="CH45" s="126">
        <f t="shared" si="15"/>
        <v>56763.114031090678</v>
      </c>
      <c r="CI45" s="126">
        <f t="shared" si="15"/>
        <v>55712.657972646492</v>
      </c>
      <c r="CJ45" s="126">
        <f t="shared" si="15"/>
        <v>54672.730576136033</v>
      </c>
      <c r="CK45" s="126">
        <f t="shared" si="15"/>
        <v>53621.449194705034</v>
      </c>
      <c r="CL45" s="126">
        <f t="shared" si="15"/>
        <v>52580.740269470654</v>
      </c>
      <c r="CM45" s="126">
        <f t="shared" si="14"/>
        <v>51550.500840102206</v>
      </c>
      <c r="CN45" s="126">
        <f t="shared" si="14"/>
        <v>50530.628867803112</v>
      </c>
      <c r="CO45" s="126">
        <f t="shared" si="14"/>
        <v>49521.023227467325</v>
      </c>
      <c r="CP45" s="126">
        <f t="shared" si="14"/>
        <v>48521.583699900519</v>
      </c>
      <c r="CQ45" s="126">
        <f t="shared" si="14"/>
        <v>47532.210964105092</v>
      </c>
      <c r="CR45" s="126">
        <f t="shared" si="14"/>
        <v>46552.806589628912</v>
      </c>
      <c r="CS45" s="126">
        <f t="shared" si="14"/>
        <v>45583.273028976917</v>
      </c>
      <c r="CT45" s="126">
        <f t="shared" si="14"/>
        <v>44623.513610085349</v>
      </c>
    </row>
    <row r="46" spans="1:98">
      <c r="A46" s="381"/>
      <c r="B46" s="1" t="s">
        <v>118</v>
      </c>
      <c r="C46" s="5" t="s">
        <v>197</v>
      </c>
      <c r="D46" s="126">
        <f>'[2]Yearly LC Ethylene'!D46</f>
        <v>641154.61098030512</v>
      </c>
      <c r="E46" s="126">
        <f>'[2]Yearly LC Ethylene'!E46</f>
        <v>630029.43616218015</v>
      </c>
      <c r="F46" s="126">
        <f>'[2]Yearly LC Ethylene'!F46</f>
        <v>619028.17260887404</v>
      </c>
      <c r="G46" s="126">
        <f>'[2]Yearly LC Ethylene'!G46</f>
        <v>608149.63364814024</v>
      </c>
      <c r="H46" s="126">
        <f>'[2]Yearly LC Ethylene'!H46</f>
        <v>597392.64312896971</v>
      </c>
      <c r="I46" s="126">
        <f>'[2]Yearly LC Ethylene'!I46</f>
        <v>586756.03533258382</v>
      </c>
      <c r="J46" s="126">
        <f>'[2]Yearly LC Ethylene'!J46</f>
        <v>576238.65488415572</v>
      </c>
      <c r="K46" s="126">
        <f>'[2]Yearly LC Ethylene'!K46</f>
        <v>565839.35666525597</v>
      </c>
      <c r="L46" s="126">
        <f>'[2]Yearly LC Ethylene'!L46</f>
        <v>555557.0057270166</v>
      </c>
      <c r="M46" s="126">
        <f>'[2]Yearly LC Ethylene'!M46</f>
        <v>545390.47720400593</v>
      </c>
      <c r="N46" s="126">
        <f>'[2]Yearly LC Ethylene'!N46</f>
        <v>535338.65622881113</v>
      </c>
      <c r="O46" s="126">
        <f>'[2]Yearly LC Ethylene'!O46</f>
        <v>525400.43784732174</v>
      </c>
      <c r="P46" s="126">
        <f>'[2]Yearly LC Ethylene'!P46</f>
        <v>515574.72693470679</v>
      </c>
      <c r="Q46" s="126">
        <f>'[2]Yearly LC Ethylene'!Q46</f>
        <v>505860.43811208312</v>
      </c>
      <c r="R46" s="126">
        <f>'[2]Yearly LC Ethylene'!R46</f>
        <v>496256.49566386745</v>
      </c>
      <c r="S46" s="126">
        <f>'[2]Yearly LC Ethylene'!S46</f>
        <v>486761.83345580619</v>
      </c>
      <c r="T46" s="126">
        <f>'[2]Yearly LC Ethylene'!T46</f>
        <v>477375.39485367935</v>
      </c>
      <c r="U46" s="126">
        <f>'[2]Yearly LC Ethylene'!U46</f>
        <v>468096.13264267193</v>
      </c>
      <c r="V46" s="126">
        <f>'[2]Yearly LC Ethylene'!V46</f>
        <v>458923.00894740748</v>
      </c>
      <c r="W46" s="126">
        <f>'[2]Yearly LC Ethylene'!W46</f>
        <v>449854.99515263893</v>
      </c>
      <c r="X46" s="126">
        <f>'[2]Yearly LC Ethylene'!X46</f>
        <v>440891.0718245912</v>
      </c>
      <c r="Y46" s="126">
        <f>'[2]Yearly LC Ethylene'!Y46</f>
        <v>431854.8138775978</v>
      </c>
      <c r="Z46" s="126">
        <f>'[2]Yearly LC Ethylene'!Z46</f>
        <v>422923.07936452399</v>
      </c>
      <c r="AA46" s="126">
        <f>'[2]Yearly LC Ethylene'!AA46</f>
        <v>414094.85037930141</v>
      </c>
      <c r="AB46" s="126">
        <f>'[2]Yearly LC Ethylene'!AB46</f>
        <v>405369.11812650785</v>
      </c>
      <c r="AC46" s="126">
        <f>'[2]Yearly LC Ethylene'!AC46</f>
        <v>396744.882843823</v>
      </c>
      <c r="AD46" s="126">
        <f>'[2]Yearly LC Ethylene'!AD46</f>
        <v>388221.15372512367</v>
      </c>
      <c r="AE46" s="126">
        <f>'[2]Yearly LC Ethylene'!AE46</f>
        <v>379796.94884421083</v>
      </c>
      <c r="AF46" s="126">
        <f>'[2]Yearly LC Ethylene'!AF46</f>
        <v>371471.2950791656</v>
      </c>
      <c r="AG46" s="126">
        <f>'[2]Yearly LC Ethylene'!AG46</f>
        <v>363243.22803732799</v>
      </c>
      <c r="AH46" s="126">
        <f>'[2]Yearly LC Ethylene'!AH46</f>
        <v>355111.79198089417</v>
      </c>
      <c r="AI46" s="126"/>
      <c r="AJ46" s="126">
        <f>'[3]Yearly LC Ethylene'!D46</f>
        <v>125969.0168452574</v>
      </c>
      <c r="AK46" s="126">
        <f>'[3]Yearly LC Ethylene'!E46</f>
        <v>124651.81150378074</v>
      </c>
      <c r="AL46" s="126">
        <f>'[3]Yearly LC Ethylene'!F46</f>
        <v>123334.6061623041</v>
      </c>
      <c r="AM46" s="126">
        <f>'[3]Yearly LC Ethylene'!G46</f>
        <v>122017.40082082748</v>
      </c>
      <c r="AN46" s="126">
        <f>'[3]Yearly LC Ethylene'!H46</f>
        <v>120700.19547935082</v>
      </c>
      <c r="AO46" s="126">
        <f>'[3]Yearly LC Ethylene'!I46</f>
        <v>119382.99013787416</v>
      </c>
      <c r="AP46" s="126">
        <f>'[3]Yearly LC Ethylene'!J46</f>
        <v>118065.78479639751</v>
      </c>
      <c r="AQ46" s="126">
        <f>'[3]Yearly LC Ethylene'!K46</f>
        <v>116748.57945492087</v>
      </c>
      <c r="AR46" s="126">
        <f>'[3]Yearly LC Ethylene'!L46</f>
        <v>115431.37411344424</v>
      </c>
      <c r="AS46" s="126">
        <f>'[3]Yearly LC Ethylene'!M46</f>
        <v>114114.16877196757</v>
      </c>
      <c r="AT46" s="126">
        <f>'[3]Yearly LC Ethylene'!N46</f>
        <v>112796.96343049093</v>
      </c>
      <c r="AU46" s="126">
        <f>'[3]Yearly LC Ethylene'!O46</f>
        <v>111479.75808901429</v>
      </c>
      <c r="AV46" s="126">
        <f>'[3]Yearly LC Ethylene'!P46</f>
        <v>110162.55274753761</v>
      </c>
      <c r="AW46" s="126">
        <f>'[3]Yearly LC Ethylene'!Q46</f>
        <v>108845.34740606097</v>
      </c>
      <c r="AX46" s="126">
        <f>'[3]Yearly LC Ethylene'!R46</f>
        <v>107528.14206458433</v>
      </c>
      <c r="AY46" s="126">
        <f>'[3]Yearly LC Ethylene'!S46</f>
        <v>106210.93672310766</v>
      </c>
      <c r="AZ46" s="126">
        <f>'[3]Yearly LC Ethylene'!T46</f>
        <v>104893.73138163102</v>
      </c>
      <c r="BA46" s="126">
        <f>'[3]Yearly LC Ethylene'!U46</f>
        <v>103576.52604015439</v>
      </c>
      <c r="BB46" s="126">
        <f>'[3]Yearly LC Ethylene'!V46</f>
        <v>102259.32069867772</v>
      </c>
      <c r="BC46" s="126">
        <f>'[3]Yearly LC Ethylene'!W46</f>
        <v>100942.11535720108</v>
      </c>
      <c r="BD46" s="126">
        <f>'[3]Yearly LC Ethylene'!X46</f>
        <v>99624.910015724439</v>
      </c>
      <c r="BE46" s="126">
        <f>'[3]Yearly LC Ethylene'!Y46</f>
        <v>98267.789360869705</v>
      </c>
      <c r="BF46" s="126">
        <f>'[3]Yearly LC Ethylene'!Z46</f>
        <v>96910.668706014985</v>
      </c>
      <c r="BG46" s="126">
        <f>'[3]Yearly LC Ethylene'!AA46</f>
        <v>95553.548051160251</v>
      </c>
      <c r="BH46" s="126">
        <f>'[3]Yearly LC Ethylene'!AB46</f>
        <v>94196.427396305517</v>
      </c>
      <c r="BI46" s="126">
        <f>'[3]Yearly LC Ethylene'!AC46</f>
        <v>92839.306741450797</v>
      </c>
      <c r="BJ46" s="126">
        <f>'[3]Yearly LC Ethylene'!AD46</f>
        <v>91482.186086596077</v>
      </c>
      <c r="BK46" s="126">
        <f>'[3]Yearly LC Ethylene'!AE46</f>
        <v>90125.065431741328</v>
      </c>
      <c r="BL46" s="126">
        <f>'[3]Yearly LC Ethylene'!AF46</f>
        <v>88767.944776886623</v>
      </c>
      <c r="BM46" s="126">
        <f>'[3]Yearly LC Ethylene'!AG46</f>
        <v>87410.824122031889</v>
      </c>
      <c r="BN46" s="126">
        <f>'[3]Yearly LC Ethylene'!AH46</f>
        <v>86053.703467177154</v>
      </c>
      <c r="BO46" s="126"/>
      <c r="BP46" s="126">
        <f t="shared" si="13"/>
        <v>767123.62782556249</v>
      </c>
      <c r="BQ46" s="126">
        <f t="shared" si="13"/>
        <v>754681.24766596092</v>
      </c>
      <c r="BR46" s="126">
        <f t="shared" si="13"/>
        <v>742362.7787711781</v>
      </c>
      <c r="BS46" s="126">
        <f t="shared" si="13"/>
        <v>730167.0344689677</v>
      </c>
      <c r="BT46" s="126">
        <f t="shared" si="13"/>
        <v>718092.83860832057</v>
      </c>
      <c r="BU46" s="126">
        <f t="shared" si="13"/>
        <v>706139.02547045797</v>
      </c>
      <c r="BV46" s="126">
        <f t="shared" si="13"/>
        <v>694304.43968055327</v>
      </c>
      <c r="BW46" s="126">
        <f t="shared" si="13"/>
        <v>682587.9361201768</v>
      </c>
      <c r="BX46" s="126">
        <f t="shared" si="13"/>
        <v>670988.37984046084</v>
      </c>
      <c r="BY46" s="126">
        <f t="shared" si="13"/>
        <v>659504.64597597346</v>
      </c>
      <c r="BZ46" s="126">
        <f t="shared" si="13"/>
        <v>648135.61965930206</v>
      </c>
      <c r="CA46" s="126">
        <f t="shared" si="13"/>
        <v>636880.19593633607</v>
      </c>
      <c r="CB46" s="126">
        <f t="shared" si="13"/>
        <v>625737.27968224441</v>
      </c>
      <c r="CC46" s="126">
        <f t="shared" si="15"/>
        <v>614705.78551814414</v>
      </c>
      <c r="CD46" s="126">
        <f t="shared" si="15"/>
        <v>603784.63772845175</v>
      </c>
      <c r="CE46" s="126">
        <f t="shared" si="15"/>
        <v>592972.77017891384</v>
      </c>
      <c r="CF46" s="126">
        <f t="shared" si="15"/>
        <v>582269.12623531034</v>
      </c>
      <c r="CG46" s="126">
        <f t="shared" si="15"/>
        <v>571672.65868282632</v>
      </c>
      <c r="CH46" s="126">
        <f t="shared" si="15"/>
        <v>561182.32964608516</v>
      </c>
      <c r="CI46" s="126">
        <f t="shared" si="15"/>
        <v>550797.11050984007</v>
      </c>
      <c r="CJ46" s="126">
        <f t="shared" si="15"/>
        <v>540515.98184031562</v>
      </c>
      <c r="CK46" s="126">
        <f t="shared" si="15"/>
        <v>530122.60323846748</v>
      </c>
      <c r="CL46" s="126">
        <f t="shared" si="15"/>
        <v>519833.74807053898</v>
      </c>
      <c r="CM46" s="126">
        <f t="shared" si="14"/>
        <v>509648.39843046165</v>
      </c>
      <c r="CN46" s="126">
        <f t="shared" si="14"/>
        <v>499565.54552281334</v>
      </c>
      <c r="CO46" s="126">
        <f t="shared" si="14"/>
        <v>489584.18958527379</v>
      </c>
      <c r="CP46" s="126">
        <f t="shared" si="14"/>
        <v>479703.33981171972</v>
      </c>
      <c r="CQ46" s="126">
        <f t="shared" si="14"/>
        <v>469922.01427595213</v>
      </c>
      <c r="CR46" s="126">
        <f t="shared" si="14"/>
        <v>460239.23985605221</v>
      </c>
      <c r="CS46" s="126">
        <f t="shared" si="14"/>
        <v>450654.05215935991</v>
      </c>
      <c r="CT46" s="126">
        <f t="shared" si="14"/>
        <v>441165.49544807133</v>
      </c>
    </row>
    <row r="47" spans="1:98" s="14" customFormat="1">
      <c r="A47" s="382"/>
      <c r="B47" s="10" t="s">
        <v>119</v>
      </c>
      <c r="C47" s="62" t="s">
        <v>197</v>
      </c>
      <c r="D47" s="127">
        <f>'[2]Yearly LC Ethylene'!D47</f>
        <v>-52350.398161325254</v>
      </c>
      <c r="E47" s="127">
        <f>'[2]Yearly LC Ethylene'!E47</f>
        <v>-51442.025482771569</v>
      </c>
      <c r="F47" s="127">
        <f>'[2]Yearly LC Ethylene'!F47</f>
        <v>-50543.770182988839</v>
      </c>
      <c r="G47" s="127">
        <f>'[2]Yearly LC Ethylene'!G47</f>
        <v>-49655.53536995803</v>
      </c>
      <c r="H47" s="127">
        <f>'[2]Yearly LC Ethylene'!H47</f>
        <v>-48777.225010721595</v>
      </c>
      <c r="I47" s="127">
        <f>'[2]Yearly LC Ethylene'!I47</f>
        <v>-47908.743924115668</v>
      </c>
      <c r="J47" s="127">
        <f>'[2]Yearly LC Ethylene'!J47</f>
        <v>-47049.99777356151</v>
      </c>
      <c r="K47" s="127">
        <f>'[2]Yearly LC Ethylene'!K47</f>
        <v>-46200.893059917842</v>
      </c>
      <c r="L47" s="127">
        <f>'[2]Yearly LC Ethylene'!L47</f>
        <v>-45361.337114389637</v>
      </c>
      <c r="M47" s="127">
        <f>'[2]Yearly LC Ethylene'!M47</f>
        <v>-44531.238091496751</v>
      </c>
      <c r="N47" s="127">
        <f>'[2]Yearly LC Ethylene'!N47</f>
        <v>-43710.504962098668</v>
      </c>
      <c r="O47" s="127">
        <f>'[2]Yearly LC Ethylene'!O47</f>
        <v>-42899.047506478615</v>
      </c>
      <c r="P47" s="127">
        <f>'[2]Yearly LC Ethylene'!P47</f>
        <v>-42096.776307481923</v>
      </c>
      <c r="Q47" s="127">
        <f>'[2]Yearly LC Ethylene'!Q47</f>
        <v>-41303.602743712487</v>
      </c>
      <c r="R47" s="127">
        <f>'[2]Yearly LC Ethylene'!R47</f>
        <v>-40519.438982784515</v>
      </c>
      <c r="S47" s="127">
        <f>'[2]Yearly LC Ethylene'!S47</f>
        <v>-39744.197974630049</v>
      </c>
      <c r="T47" s="127">
        <f>'[2]Yearly LC Ethylene'!T47</f>
        <v>-38977.793444860145</v>
      </c>
      <c r="U47" s="127">
        <f>'[2]Yearly LC Ethylene'!U47</f>
        <v>-38220.139888182399</v>
      </c>
      <c r="V47" s="127">
        <f>'[2]Yearly LC Ethylene'!V47</f>
        <v>-37471.152561871218</v>
      </c>
      <c r="W47" s="127">
        <f>'[2]Yearly LC Ethylene'!W47</f>
        <v>-36730.747479292681</v>
      </c>
      <c r="X47" s="127">
        <f>'[2]Yearly LC Ethylene'!X47</f>
        <v>-35998.841403481434</v>
      </c>
      <c r="Y47" s="127">
        <f>'[2]Yearly LC Ethylene'!Y47</f>
        <v>-35261.029192023911</v>
      </c>
      <c r="Z47" s="127">
        <f>'[2]Yearly LC Ethylene'!Z47</f>
        <v>-34531.751339189359</v>
      </c>
      <c r="AA47" s="127">
        <f>'[2]Yearly LC Ethylene'!AA47</f>
        <v>-33810.924732750282</v>
      </c>
      <c r="AB47" s="127">
        <f>'[2]Yearly LC Ethylene'!AB47</f>
        <v>-33098.467004364822</v>
      </c>
      <c r="AC47" s="127">
        <f>'[2]Yearly LC Ethylene'!AC47</f>
        <v>-32394.296523246099</v>
      </c>
      <c r="AD47" s="127">
        <f>'[2]Yearly LC Ethylene'!AD47</f>
        <v>-31698.332389882125</v>
      </c>
      <c r="AE47" s="127">
        <f>'[2]Yearly LC Ethylene'!AE47</f>
        <v>-31010.494429808692</v>
      </c>
      <c r="AF47" s="127">
        <f>'[2]Yearly LC Ethylene'!AF47</f>
        <v>-30330.703187432664</v>
      </c>
      <c r="AG47" s="127">
        <f>'[2]Yearly LC Ethylene'!AG47</f>
        <v>-29658.87991990638</v>
      </c>
      <c r="AH47" s="127">
        <f>'[2]Yearly LC Ethylene'!AH47</f>
        <v>-28994.946591053391</v>
      </c>
      <c r="AI47" s="127"/>
      <c r="AJ47" s="127">
        <f>'[3]Yearly LC Ethylene'!D47</f>
        <v>27823.255001896119</v>
      </c>
      <c r="AK47" s="127">
        <f>'[3]Yearly LC Ethylene'!E47</f>
        <v>27532.318857250444</v>
      </c>
      <c r="AL47" s="127">
        <f>'[3]Yearly LC Ethylene'!F47</f>
        <v>27241.382712604769</v>
      </c>
      <c r="AM47" s="127">
        <f>'[3]Yearly LC Ethylene'!G47</f>
        <v>26950.446567959094</v>
      </c>
      <c r="AN47" s="127">
        <f>'[3]Yearly LC Ethylene'!H47</f>
        <v>26659.510423313448</v>
      </c>
      <c r="AO47" s="127">
        <f>'[3]Yearly LC Ethylene'!I47</f>
        <v>26368.574278667773</v>
      </c>
      <c r="AP47" s="127">
        <f>'[3]Yearly LC Ethylene'!J47</f>
        <v>26077.638134022098</v>
      </c>
      <c r="AQ47" s="127">
        <f>'[3]Yearly LC Ethylene'!K47</f>
        <v>25786.701989376423</v>
      </c>
      <c r="AR47" s="127">
        <f>'[3]Yearly LC Ethylene'!L47</f>
        <v>25495.765844730748</v>
      </c>
      <c r="AS47" s="127">
        <f>'[3]Yearly LC Ethylene'!M47</f>
        <v>25204.829700085102</v>
      </c>
      <c r="AT47" s="127">
        <f>'[3]Yearly LC Ethylene'!N47</f>
        <v>24913.893555439427</v>
      </c>
      <c r="AU47" s="127">
        <f>'[3]Yearly LC Ethylene'!O47</f>
        <v>24622.957410793751</v>
      </c>
      <c r="AV47" s="127">
        <f>'[3]Yearly LC Ethylene'!P47</f>
        <v>24332.021266148105</v>
      </c>
      <c r="AW47" s="127">
        <f>'[3]Yearly LC Ethylene'!Q47</f>
        <v>24041.08512150243</v>
      </c>
      <c r="AX47" s="127">
        <f>'[3]Yearly LC Ethylene'!R47</f>
        <v>23750.148976856726</v>
      </c>
      <c r="AY47" s="127">
        <f>'[3]Yearly LC Ethylene'!S47</f>
        <v>23459.21283221108</v>
      </c>
      <c r="AZ47" s="127">
        <f>'[3]Yearly LC Ethylene'!T47</f>
        <v>23168.276687565405</v>
      </c>
      <c r="BA47" s="127">
        <f>'[3]Yearly LC Ethylene'!U47</f>
        <v>22877.340542919759</v>
      </c>
      <c r="BB47" s="127">
        <f>'[3]Yearly LC Ethylene'!V47</f>
        <v>22586.404398274084</v>
      </c>
      <c r="BC47" s="127">
        <f>'[3]Yearly LC Ethylene'!W47</f>
        <v>22295.468253628409</v>
      </c>
      <c r="BD47" s="127">
        <f>'[3]Yearly LC Ethylene'!X47</f>
        <v>22004.532108982734</v>
      </c>
      <c r="BE47" s="127">
        <f>'[3]Yearly LC Ethylene'!Y47</f>
        <v>21704.779717529629</v>
      </c>
      <c r="BF47" s="127">
        <f>'[3]Yearly LC Ethylene'!Z47</f>
        <v>21405.027326076524</v>
      </c>
      <c r="BG47" s="127">
        <f>'[3]Yearly LC Ethylene'!AA47</f>
        <v>21105.27493462339</v>
      </c>
      <c r="BH47" s="127">
        <f>'[3]Yearly LC Ethylene'!AB47</f>
        <v>20805.522543170286</v>
      </c>
      <c r="BI47" s="127">
        <f>'[3]Yearly LC Ethylene'!AC47</f>
        <v>20505.770151717195</v>
      </c>
      <c r="BJ47" s="127">
        <f>'[3]Yearly LC Ethylene'!AD47</f>
        <v>20206.017760264076</v>
      </c>
      <c r="BK47" s="127">
        <f>'[3]Yearly LC Ethylene'!AE47</f>
        <v>19906.265368810957</v>
      </c>
      <c r="BL47" s="127">
        <f>'[3]Yearly LC Ethylene'!AF47</f>
        <v>19606.512977357837</v>
      </c>
      <c r="BM47" s="127">
        <f>'[3]Yearly LC Ethylene'!AG47</f>
        <v>19306.760585904733</v>
      </c>
      <c r="BN47" s="127">
        <f>'[3]Yearly LC Ethylene'!AH47</f>
        <v>19007.008194451599</v>
      </c>
      <c r="BO47" s="127"/>
      <c r="BP47" s="127">
        <f t="shared" si="13"/>
        <v>-24527.143159429135</v>
      </c>
      <c r="BQ47" s="127">
        <f t="shared" si="13"/>
        <v>-23909.706625521125</v>
      </c>
      <c r="BR47" s="127">
        <f t="shared" si="13"/>
        <v>-23302.38747038407</v>
      </c>
      <c r="BS47" s="127">
        <f t="shared" si="13"/>
        <v>-22705.088801998936</v>
      </c>
      <c r="BT47" s="127">
        <f t="shared" si="13"/>
        <v>-22117.714587408147</v>
      </c>
      <c r="BU47" s="127">
        <f t="shared" si="13"/>
        <v>-21540.169645447895</v>
      </c>
      <c r="BV47" s="127">
        <f t="shared" si="13"/>
        <v>-20972.359639539412</v>
      </c>
      <c r="BW47" s="127">
        <f t="shared" si="13"/>
        <v>-20414.191070541419</v>
      </c>
      <c r="BX47" s="127">
        <f t="shared" si="13"/>
        <v>-19865.571269658889</v>
      </c>
      <c r="BY47" s="127">
        <f t="shared" si="13"/>
        <v>-19326.408391411649</v>
      </c>
      <c r="BZ47" s="127">
        <f t="shared" si="13"/>
        <v>-18796.611406659242</v>
      </c>
      <c r="CA47" s="127">
        <f t="shared" si="13"/>
        <v>-18276.090095684864</v>
      </c>
      <c r="CB47" s="127">
        <f t="shared" si="13"/>
        <v>-17764.755041333818</v>
      </c>
      <c r="CC47" s="127">
        <f t="shared" si="15"/>
        <v>-17262.517622210056</v>
      </c>
      <c r="CD47" s="127">
        <f t="shared" si="15"/>
        <v>-16769.290005927789</v>
      </c>
      <c r="CE47" s="127">
        <f t="shared" si="15"/>
        <v>-16284.985142418969</v>
      </c>
      <c r="CF47" s="127">
        <f t="shared" si="15"/>
        <v>-15809.516757294739</v>
      </c>
      <c r="CG47" s="127">
        <f t="shared" si="15"/>
        <v>-15342.79934526264</v>
      </c>
      <c r="CH47" s="127">
        <f t="shared" si="15"/>
        <v>-14884.748163597134</v>
      </c>
      <c r="CI47" s="127">
        <f t="shared" si="15"/>
        <v>-14435.279225664272</v>
      </c>
      <c r="CJ47" s="127">
        <f t="shared" si="15"/>
        <v>-13994.3092944987</v>
      </c>
      <c r="CK47" s="127">
        <f t="shared" si="15"/>
        <v>-13556.249474494281</v>
      </c>
      <c r="CL47" s="127">
        <f t="shared" si="15"/>
        <v>-13126.724013112835</v>
      </c>
      <c r="CM47" s="127">
        <f t="shared" si="14"/>
        <v>-12705.649798126891</v>
      </c>
      <c r="CN47" s="127">
        <f t="shared" si="14"/>
        <v>-12292.944461194536</v>
      </c>
      <c r="CO47" s="127">
        <f t="shared" si="14"/>
        <v>-11888.526371528904</v>
      </c>
      <c r="CP47" s="127">
        <f t="shared" si="14"/>
        <v>-11492.314629618049</v>
      </c>
      <c r="CQ47" s="127">
        <f t="shared" si="14"/>
        <v>-11104.229060997735</v>
      </c>
      <c r="CR47" s="127">
        <f t="shared" si="14"/>
        <v>-10724.190210074827</v>
      </c>
      <c r="CS47" s="127">
        <f t="shared" si="14"/>
        <v>-10352.119334001647</v>
      </c>
      <c r="CT47" s="127">
        <f t="shared" si="14"/>
        <v>-9987.9383966017922</v>
      </c>
    </row>
    <row r="48" spans="1:98" s="13" customFormat="1">
      <c r="A48" s="380" t="s">
        <v>120</v>
      </c>
      <c r="B48" s="6" t="s">
        <v>121</v>
      </c>
      <c r="C48" s="7" t="s">
        <v>197</v>
      </c>
      <c r="D48" s="125">
        <f>'[2]Yearly LC Ethylene'!D48</f>
        <v>292255.79815384618</v>
      </c>
      <c r="E48" s="125">
        <f>'[2]Yearly LC Ethylene'!E48</f>
        <v>287184.63935628108</v>
      </c>
      <c r="F48" s="125">
        <f>'[2]Yearly LC Ethylene'!F48</f>
        <v>282169.96270043298</v>
      </c>
      <c r="G48" s="125">
        <f>'[2]Yearly LC Ethylene'!G48</f>
        <v>277211.22726865328</v>
      </c>
      <c r="H48" s="125">
        <f>'[2]Yearly LC Ethylene'!H48</f>
        <v>272307.89693916106</v>
      </c>
      <c r="I48" s="125">
        <f>'[2]Yearly LC Ethylene'!I48</f>
        <v>267459.44034547108</v>
      </c>
      <c r="J48" s="125">
        <f>'[2]Yearly LC Ethylene'!J48</f>
        <v>262665.33083615429</v>
      </c>
      <c r="K48" s="125">
        <f>'[2]Yearly LC Ethylene'!K48</f>
        <v>257925.04643492773</v>
      </c>
      <c r="L48" s="125">
        <f>'[2]Yearly LC Ethylene'!L48</f>
        <v>253238.06980107271</v>
      </c>
      <c r="M48" s="125">
        <f>'[2]Yearly LC Ethylene'!M48</f>
        <v>248603.88819017634</v>
      </c>
      <c r="N48" s="125">
        <f>'[2]Yearly LC Ethylene'!N48</f>
        <v>244021.99341519614</v>
      </c>
      <c r="O48" s="125">
        <f>'[2]Yearly LC Ethylene'!O48</f>
        <v>239491.88180784372</v>
      </c>
      <c r="P48" s="125">
        <f>'[2]Yearly LC Ethylene'!P48</f>
        <v>235013.05418028502</v>
      </c>
      <c r="Q48" s="125">
        <f>'[2]Yearly LC Ethylene'!Q48</f>
        <v>230585.01578715543</v>
      </c>
      <c r="R48" s="125">
        <f>'[2]Yearly LC Ethylene'!R48</f>
        <v>226207.27628788652</v>
      </c>
      <c r="S48" s="125">
        <f>'[2]Yearly LC Ethylene'!S48</f>
        <v>221879.34970934188</v>
      </c>
      <c r="T48" s="125">
        <f>'[2]Yearly LC Ethylene'!T48</f>
        <v>217600.75440876014</v>
      </c>
      <c r="U48" s="125">
        <f>'[2]Yearly LC Ethylene'!U48</f>
        <v>213371.01303700215</v>
      </c>
      <c r="V48" s="125">
        <f>'[2]Yearly LC Ethylene'!V48</f>
        <v>209189.65250210019</v>
      </c>
      <c r="W48" s="125">
        <f>'[2]Yearly LC Ethylene'!W48</f>
        <v>205056.20393310662</v>
      </c>
      <c r="X48" s="125">
        <f>'[2]Yearly LC Ethylene'!X48</f>
        <v>200970.20264423973</v>
      </c>
      <c r="Y48" s="125">
        <f>'[2]Yearly LC Ethylene'!Y48</f>
        <v>196851.22925873334</v>
      </c>
      <c r="Z48" s="125">
        <f>'[2]Yearly LC Ethylene'!Z48</f>
        <v>192779.90051163829</v>
      </c>
      <c r="AA48" s="125">
        <f>'[2]Yearly LC Ethylene'!AA48</f>
        <v>188755.75241354344</v>
      </c>
      <c r="AB48" s="125">
        <f>'[2]Yearly LC Ethylene'!AB48</f>
        <v>184778.32512791909</v>
      </c>
      <c r="AC48" s="125">
        <f>'[2]Yearly LC Ethylene'!AC48</f>
        <v>180847.16293577032</v>
      </c>
      <c r="AD48" s="125">
        <f>'[2]Yearly LC Ethylene'!AD48</f>
        <v>176961.81420058175</v>
      </c>
      <c r="AE48" s="125">
        <f>'[2]Yearly LC Ethylene'!AE48</f>
        <v>173121.8313335501</v>
      </c>
      <c r="AF48" s="125">
        <f>'[2]Yearly LC Ethylene'!AF48</f>
        <v>169326.7707591037</v>
      </c>
      <c r="AG48" s="125">
        <f>'[2]Yearly LC Ethylene'!AG48</f>
        <v>165576.19288070573</v>
      </c>
      <c r="AH48" s="125">
        <f>'[2]Yearly LC Ethylene'!AH48</f>
        <v>161869.66204693928</v>
      </c>
      <c r="AI48" s="125"/>
      <c r="AJ48" s="125">
        <f>'[3]Yearly LC Ethylene'!D48</f>
        <v>57420.121340898964</v>
      </c>
      <c r="AK48" s="125">
        <f>'[3]Yearly LC Ethylene'!E48</f>
        <v>56819.703139402802</v>
      </c>
      <c r="AL48" s="125">
        <f>'[3]Yearly LC Ethylene'!F48</f>
        <v>56219.284937906639</v>
      </c>
      <c r="AM48" s="125">
        <f>'[3]Yearly LC Ethylene'!G48</f>
        <v>55618.866736410484</v>
      </c>
      <c r="AN48" s="125">
        <f>'[3]Yearly LC Ethylene'!H48</f>
        <v>55018.448534914314</v>
      </c>
      <c r="AO48" s="125">
        <f>'[3]Yearly LC Ethylene'!I48</f>
        <v>54418.030333418152</v>
      </c>
      <c r="AP48" s="125">
        <f>'[3]Yearly LC Ethylene'!J48</f>
        <v>53817.612131921982</v>
      </c>
      <c r="AQ48" s="125">
        <f>'[3]Yearly LC Ethylene'!K48</f>
        <v>53217.193930425819</v>
      </c>
      <c r="AR48" s="125">
        <f>'[3]Yearly LC Ethylene'!L48</f>
        <v>52616.775728929664</v>
      </c>
      <c r="AS48" s="125">
        <f>'[3]Yearly LC Ethylene'!M48</f>
        <v>52016.357527433494</v>
      </c>
      <c r="AT48" s="125">
        <f>'[3]Yearly LC Ethylene'!N48</f>
        <v>51415.939325937332</v>
      </c>
      <c r="AU48" s="125">
        <f>'[3]Yearly LC Ethylene'!O48</f>
        <v>50815.521124441169</v>
      </c>
      <c r="AV48" s="125">
        <f>'[3]Yearly LC Ethylene'!P48</f>
        <v>50215.102922945</v>
      </c>
      <c r="AW48" s="125">
        <f>'[3]Yearly LC Ethylene'!Q48</f>
        <v>49614.684721448837</v>
      </c>
      <c r="AX48" s="125">
        <f>'[3]Yearly LC Ethylene'!R48</f>
        <v>49014.266519952675</v>
      </c>
      <c r="AY48" s="125">
        <f>'[3]Yearly LC Ethylene'!S48</f>
        <v>48413.848318456505</v>
      </c>
      <c r="AZ48" s="125">
        <f>'[3]Yearly LC Ethylene'!T48</f>
        <v>47813.430116960342</v>
      </c>
      <c r="BA48" s="125">
        <f>'[3]Yearly LC Ethylene'!U48</f>
        <v>47213.011915464187</v>
      </c>
      <c r="BB48" s="125">
        <f>'[3]Yearly LC Ethylene'!V48</f>
        <v>46612.593713968017</v>
      </c>
      <c r="BC48" s="125">
        <f>'[3]Yearly LC Ethylene'!W48</f>
        <v>46012.175512471855</v>
      </c>
      <c r="BD48" s="125">
        <f>'[3]Yearly LC Ethylene'!X48</f>
        <v>45411.757310975692</v>
      </c>
      <c r="BE48" s="125">
        <f>'[3]Yearly LC Ethylene'!Y48</f>
        <v>44793.144618525097</v>
      </c>
      <c r="BF48" s="125">
        <f>'[3]Yearly LC Ethylene'!Z48</f>
        <v>44174.531926074509</v>
      </c>
      <c r="BG48" s="125">
        <f>'[3]Yearly LC Ethylene'!AA48</f>
        <v>43555.919233623914</v>
      </c>
      <c r="BH48" s="125">
        <f>'[3]Yearly LC Ethylene'!AB48</f>
        <v>42937.306541173319</v>
      </c>
      <c r="BI48" s="125">
        <f>'[3]Yearly LC Ethylene'!AC48</f>
        <v>42318.693848722731</v>
      </c>
      <c r="BJ48" s="125">
        <f>'[3]Yearly LC Ethylene'!AD48</f>
        <v>41700.081156272143</v>
      </c>
      <c r="BK48" s="125">
        <f>'[3]Yearly LC Ethylene'!AE48</f>
        <v>41081.46846382154</v>
      </c>
      <c r="BL48" s="125">
        <f>'[3]Yearly LC Ethylene'!AF48</f>
        <v>40462.855771370952</v>
      </c>
      <c r="BM48" s="125">
        <f>'[3]Yearly LC Ethylene'!AG48</f>
        <v>39844.243078920357</v>
      </c>
      <c r="BN48" s="125">
        <f>'[3]Yearly LC Ethylene'!AH48</f>
        <v>39225.630386469762</v>
      </c>
      <c r="BO48" s="125"/>
      <c r="BP48" s="125">
        <f t="shared" si="13"/>
        <v>349675.91949474515</v>
      </c>
      <c r="BQ48" s="125">
        <f t="shared" si="13"/>
        <v>344004.34249568387</v>
      </c>
      <c r="BR48" s="125">
        <f t="shared" si="13"/>
        <v>338389.24763833964</v>
      </c>
      <c r="BS48" s="125">
        <f t="shared" si="13"/>
        <v>332830.09400506376</v>
      </c>
      <c r="BT48" s="125">
        <f t="shared" si="13"/>
        <v>327326.34547407535</v>
      </c>
      <c r="BU48" s="125">
        <f t="shared" si="13"/>
        <v>321877.47067888925</v>
      </c>
      <c r="BV48" s="125">
        <f t="shared" si="13"/>
        <v>316482.94296807627</v>
      </c>
      <c r="BW48" s="125">
        <f t="shared" si="13"/>
        <v>311142.24036535353</v>
      </c>
      <c r="BX48" s="125">
        <f t="shared" si="13"/>
        <v>305854.84553000238</v>
      </c>
      <c r="BY48" s="125">
        <f t="shared" si="13"/>
        <v>300620.24571760983</v>
      </c>
      <c r="BZ48" s="125">
        <f t="shared" si="13"/>
        <v>295437.9327411335</v>
      </c>
      <c r="CA48" s="125">
        <f t="shared" si="13"/>
        <v>290307.40293228487</v>
      </c>
      <c r="CB48" s="125">
        <f t="shared" si="13"/>
        <v>285228.15710323001</v>
      </c>
      <c r="CC48" s="125">
        <f t="shared" si="15"/>
        <v>280199.70050860429</v>
      </c>
      <c r="CD48" s="125">
        <f t="shared" si="15"/>
        <v>275221.54280783917</v>
      </c>
      <c r="CE48" s="125">
        <f t="shared" si="15"/>
        <v>270293.19802779838</v>
      </c>
      <c r="CF48" s="125">
        <f t="shared" si="15"/>
        <v>265414.18452572048</v>
      </c>
      <c r="CG48" s="125">
        <f t="shared" si="15"/>
        <v>260584.02495246634</v>
      </c>
      <c r="CH48" s="125">
        <f t="shared" si="15"/>
        <v>255802.24621606822</v>
      </c>
      <c r="CI48" s="125">
        <f t="shared" si="15"/>
        <v>251068.37944557847</v>
      </c>
      <c r="CJ48" s="125">
        <f t="shared" si="15"/>
        <v>246381.95995521542</v>
      </c>
      <c r="CK48" s="125">
        <f t="shared" si="15"/>
        <v>241644.37387725845</v>
      </c>
      <c r="CL48" s="125">
        <f t="shared" si="15"/>
        <v>236954.43243771279</v>
      </c>
      <c r="CM48" s="125">
        <f t="shared" si="14"/>
        <v>232311.67164716736</v>
      </c>
      <c r="CN48" s="125">
        <f t="shared" si="14"/>
        <v>227715.6316690924</v>
      </c>
      <c r="CO48" s="125">
        <f t="shared" si="14"/>
        <v>223165.85678449305</v>
      </c>
      <c r="CP48" s="125">
        <f t="shared" si="14"/>
        <v>218661.8953568539</v>
      </c>
      <c r="CQ48" s="125">
        <f t="shared" si="14"/>
        <v>214203.29979737164</v>
      </c>
      <c r="CR48" s="125">
        <f t="shared" si="14"/>
        <v>209789.62653047466</v>
      </c>
      <c r="CS48" s="125">
        <f t="shared" si="14"/>
        <v>205420.43595962608</v>
      </c>
      <c r="CT48" s="125">
        <f t="shared" si="14"/>
        <v>201095.29243340905</v>
      </c>
    </row>
    <row r="49" spans="1:98" s="14" customFormat="1">
      <c r="A49" s="382"/>
      <c r="B49" s="10" t="s">
        <v>122</v>
      </c>
      <c r="C49" s="62" t="s">
        <v>197</v>
      </c>
      <c r="D49" s="127">
        <f>'[2]Yearly LC Ethylene'!D49</f>
        <v>21707.02197834033</v>
      </c>
      <c r="E49" s="127">
        <f>'[2]Yearly LC Ethylene'!E49</f>
        <v>21330.366472547928</v>
      </c>
      <c r="F49" s="127">
        <f>'[2]Yearly LC Ethylene'!F49</f>
        <v>20957.90612421478</v>
      </c>
      <c r="G49" s="127">
        <f>'[2]Yearly LC Ethylene'!G49</f>
        <v>20589.600757196004</v>
      </c>
      <c r="H49" s="127">
        <f>'[2]Yearly LC Ethylene'!H49</f>
        <v>20225.410551555255</v>
      </c>
      <c r="I49" s="127">
        <f>'[2]Yearly LC Ethylene'!I49</f>
        <v>19865.296040551253</v>
      </c>
      <c r="J49" s="127">
        <f>'[2]Yearly LC Ethylene'!J49</f>
        <v>19509.218107649031</v>
      </c>
      <c r="K49" s="127">
        <f>'[2]Yearly LC Ethylene'!K49</f>
        <v>19157.137983555673</v>
      </c>
      <c r="L49" s="127">
        <f>'[2]Yearly LC Ethylene'!L49</f>
        <v>18809.017243280399</v>
      </c>
      <c r="M49" s="127">
        <f>'[2]Yearly LC Ethylene'!M49</f>
        <v>18464.81780321867</v>
      </c>
      <c r="N49" s="127">
        <f>'[2]Yearly LC Ethylene'!N49</f>
        <v>18124.50191826031</v>
      </c>
      <c r="O49" s="127">
        <f>'[2]Yearly LC Ethylene'!O49</f>
        <v>17788.032178921316</v>
      </c>
      <c r="P49" s="127">
        <f>'[2]Yearly LC Ethylene'!P49</f>
        <v>17455.371508499182</v>
      </c>
      <c r="Q49" s="127">
        <f>'[2]Yearly LC Ethylene'!Q49</f>
        <v>17126.483160251595</v>
      </c>
      <c r="R49" s="127">
        <f>'[2]Yearly LC Ethylene'!R49</f>
        <v>16801.330714598298</v>
      </c>
      <c r="S49" s="127">
        <f>'[2]Yearly LC Ethylene'!S49</f>
        <v>16479.878076345907</v>
      </c>
      <c r="T49" s="127">
        <f>'[2]Yearly LC Ethylene'!T49</f>
        <v>16162.089471935531</v>
      </c>
      <c r="U49" s="127">
        <f>'[2]Yearly LC Ethylene'!U49</f>
        <v>15847.929446712993</v>
      </c>
      <c r="V49" s="127">
        <f>'[2]Yearly LC Ethylene'!V49</f>
        <v>15537.362862221475</v>
      </c>
      <c r="W49" s="127">
        <f>'[2]Yearly LC Ethylene'!W49</f>
        <v>15230.354893516434</v>
      </c>
      <c r="X49" s="127">
        <f>'[2]Yearly LC Ethylene'!X49</f>
        <v>14926.871026502546</v>
      </c>
      <c r="Y49" s="127">
        <f>'[2]Yearly LC Ethylene'!Y49</f>
        <v>14620.938188310161</v>
      </c>
      <c r="Z49" s="127">
        <f>'[2]Yearly LC Ethylene'!Z49</f>
        <v>14318.544110408178</v>
      </c>
      <c r="AA49" s="127">
        <f>'[2]Yearly LC Ethylene'!AA49</f>
        <v>14019.654330423527</v>
      </c>
      <c r="AB49" s="127">
        <f>'[2]Yearly LC Ethylene'!AB49</f>
        <v>13724.234694434475</v>
      </c>
      <c r="AC49" s="127">
        <f>'[2]Yearly LC Ethylene'!AC49</f>
        <v>13432.251354345281</v>
      </c>
      <c r="AD49" s="127">
        <f>'[2]Yearly LC Ethylene'!AD49</f>
        <v>13143.670765282484</v>
      </c>
      <c r="AE49" s="127">
        <f>'[2]Yearly LC Ethylene'!AE49</f>
        <v>12858.459683012603</v>
      </c>
      <c r="AF49" s="127">
        <f>'[2]Yearly LC Ethylene'!AF49</f>
        <v>12576.585161381125</v>
      </c>
      <c r="AG49" s="127">
        <f>'[2]Yearly LC Ethylene'!AG49</f>
        <v>12298.014549772575</v>
      </c>
      <c r="AH49" s="127">
        <f>'[2]Yearly LC Ethylene'!AH49</f>
        <v>12022.715490591512</v>
      </c>
      <c r="AI49" s="127"/>
      <c r="AJ49" s="127">
        <f>'[3]Yearly LC Ethylene'!D49</f>
        <v>4264.8250054212294</v>
      </c>
      <c r="AK49" s="127">
        <f>'[3]Yearly LC Ethylene'!E49</f>
        <v>4220.2295134638316</v>
      </c>
      <c r="AL49" s="127">
        <f>'[3]Yearly LC Ethylene'!F49</f>
        <v>4175.6340215064338</v>
      </c>
      <c r="AM49" s="127">
        <f>'[3]Yearly LC Ethylene'!G49</f>
        <v>4131.038529549036</v>
      </c>
      <c r="AN49" s="127">
        <f>'[3]Yearly LC Ethylene'!H49</f>
        <v>4086.4430375916372</v>
      </c>
      <c r="AO49" s="127">
        <f>'[3]Yearly LC Ethylene'!I49</f>
        <v>4041.8475456342394</v>
      </c>
      <c r="AP49" s="127">
        <f>'[3]Yearly LC Ethylene'!J49</f>
        <v>3997.2520536768411</v>
      </c>
      <c r="AQ49" s="127">
        <f>'[3]Yearly LC Ethylene'!K49</f>
        <v>3952.6565617194433</v>
      </c>
      <c r="AR49" s="127">
        <f>'[3]Yearly LC Ethylene'!L49</f>
        <v>3908.0610697620455</v>
      </c>
      <c r="AS49" s="127">
        <f>'[3]Yearly LC Ethylene'!M49</f>
        <v>3863.4655778046472</v>
      </c>
      <c r="AT49" s="127">
        <f>'[3]Yearly LC Ethylene'!N49</f>
        <v>3818.8700858472494</v>
      </c>
      <c r="AU49" s="127">
        <f>'[3]Yearly LC Ethylene'!O49</f>
        <v>3774.2745938898511</v>
      </c>
      <c r="AV49" s="127">
        <f>'[3]Yearly LC Ethylene'!P49</f>
        <v>3729.6791019324528</v>
      </c>
      <c r="AW49" s="127">
        <f>'[3]Yearly LC Ethylene'!Q49</f>
        <v>3685.083609975055</v>
      </c>
      <c r="AX49" s="127">
        <f>'[3]Yearly LC Ethylene'!R49</f>
        <v>3640.4881180176562</v>
      </c>
      <c r="AY49" s="127">
        <f>'[3]Yearly LC Ethylene'!S49</f>
        <v>3595.8926260602584</v>
      </c>
      <c r="AZ49" s="127">
        <f>'[3]Yearly LC Ethylene'!T49</f>
        <v>3551.2971341028601</v>
      </c>
      <c r="BA49" s="127">
        <f>'[3]Yearly LC Ethylene'!U49</f>
        <v>3506.7016421454623</v>
      </c>
      <c r="BB49" s="127">
        <f>'[3]Yearly LC Ethylene'!V49</f>
        <v>3462.1061501880645</v>
      </c>
      <c r="BC49" s="127">
        <f>'[3]Yearly LC Ethylene'!W49</f>
        <v>3417.5106582306662</v>
      </c>
      <c r="BD49" s="127">
        <f>'[3]Yearly LC Ethylene'!X49</f>
        <v>3372.9151662732679</v>
      </c>
      <c r="BE49" s="127">
        <f>'[3]Yearly LC Ethylene'!Y49</f>
        <v>3326.9682957717068</v>
      </c>
      <c r="BF49" s="127">
        <f>'[3]Yearly LC Ethylene'!Z49</f>
        <v>3281.0214252701458</v>
      </c>
      <c r="BG49" s="127">
        <f>'[3]Yearly LC Ethylene'!AA49</f>
        <v>3235.0745547685833</v>
      </c>
      <c r="BH49" s="127">
        <f>'[3]Yearly LC Ethylene'!AB49</f>
        <v>3189.1276842670213</v>
      </c>
      <c r="BI49" s="127">
        <f>'[3]Yearly LC Ethylene'!AC49</f>
        <v>3143.1808137654602</v>
      </c>
      <c r="BJ49" s="127">
        <f>'[3]Yearly LC Ethylene'!AD49</f>
        <v>3097.2339432638987</v>
      </c>
      <c r="BK49" s="127">
        <f>'[3]Yearly LC Ethylene'!AE49</f>
        <v>3051.2870727623363</v>
      </c>
      <c r="BL49" s="127">
        <f>'[3]Yearly LC Ethylene'!AF49</f>
        <v>3005.3402022607752</v>
      </c>
      <c r="BM49" s="127">
        <f>'[3]Yearly LC Ethylene'!AG49</f>
        <v>2959.3933317592137</v>
      </c>
      <c r="BN49" s="127">
        <f>'[3]Yearly LC Ethylene'!AH49</f>
        <v>2913.4464612576512</v>
      </c>
      <c r="BO49" s="127"/>
      <c r="BP49" s="127">
        <f t="shared" si="13"/>
        <v>25971.846983761559</v>
      </c>
      <c r="BQ49" s="127">
        <f t="shared" si="13"/>
        <v>25550.595986011758</v>
      </c>
      <c r="BR49" s="127">
        <f t="shared" si="13"/>
        <v>25133.540145721214</v>
      </c>
      <c r="BS49" s="127">
        <f t="shared" si="13"/>
        <v>24720.639286745041</v>
      </c>
      <c r="BT49" s="127">
        <f t="shared" si="13"/>
        <v>24311.853589146893</v>
      </c>
      <c r="BU49" s="127">
        <f t="shared" si="13"/>
        <v>23907.143586185492</v>
      </c>
      <c r="BV49" s="127">
        <f t="shared" si="13"/>
        <v>23506.470161325873</v>
      </c>
      <c r="BW49" s="127">
        <f t="shared" si="13"/>
        <v>23109.794545275116</v>
      </c>
      <c r="BX49" s="127">
        <f t="shared" si="13"/>
        <v>22717.078313042446</v>
      </c>
      <c r="BY49" s="127">
        <f t="shared" si="13"/>
        <v>22328.283381023317</v>
      </c>
      <c r="BZ49" s="127">
        <f t="shared" si="13"/>
        <v>21943.372004107558</v>
      </c>
      <c r="CA49" s="127">
        <f t="shared" si="13"/>
        <v>21562.306772811167</v>
      </c>
      <c r="CB49" s="127">
        <f t="shared" si="13"/>
        <v>21185.050610431634</v>
      </c>
      <c r="CC49" s="127">
        <f t="shared" si="15"/>
        <v>20811.566770226651</v>
      </c>
      <c r="CD49" s="127">
        <f t="shared" si="15"/>
        <v>20441.818832615954</v>
      </c>
      <c r="CE49" s="127">
        <f t="shared" si="15"/>
        <v>20075.770702406167</v>
      </c>
      <c r="CF49" s="127">
        <f t="shared" si="15"/>
        <v>19713.386606038392</v>
      </c>
      <c r="CG49" s="127">
        <f t="shared" si="15"/>
        <v>19354.631088858456</v>
      </c>
      <c r="CH49" s="127">
        <f t="shared" si="15"/>
        <v>18999.46901240954</v>
      </c>
      <c r="CI49" s="127">
        <f t="shared" si="15"/>
        <v>18647.865551747102</v>
      </c>
      <c r="CJ49" s="127">
        <f t="shared" si="15"/>
        <v>18299.786192775813</v>
      </c>
      <c r="CK49" s="127">
        <f t="shared" si="15"/>
        <v>17947.906484081868</v>
      </c>
      <c r="CL49" s="127">
        <f t="shared" si="15"/>
        <v>17599.565535678325</v>
      </c>
      <c r="CM49" s="127">
        <f t="shared" si="14"/>
        <v>17254.728885192111</v>
      </c>
      <c r="CN49" s="127">
        <f t="shared" si="14"/>
        <v>16913.362378701495</v>
      </c>
      <c r="CO49" s="127">
        <f t="shared" si="14"/>
        <v>16575.432168110739</v>
      </c>
      <c r="CP49" s="127">
        <f t="shared" si="14"/>
        <v>16240.904708546383</v>
      </c>
      <c r="CQ49" s="127">
        <f t="shared" si="14"/>
        <v>15909.746755774939</v>
      </c>
      <c r="CR49" s="127">
        <f t="shared" si="14"/>
        <v>15581.9253636419</v>
      </c>
      <c r="CS49" s="127">
        <f t="shared" si="14"/>
        <v>15257.407881531788</v>
      </c>
      <c r="CT49" s="127">
        <f t="shared" si="14"/>
        <v>14936.161951849164</v>
      </c>
    </row>
    <row r="50" spans="1:98">
      <c r="A50" s="1" t="s">
        <v>57</v>
      </c>
      <c r="B50" s="6" t="s">
        <v>50</v>
      </c>
      <c r="C50" s="7" t="s">
        <v>197</v>
      </c>
      <c r="D50" s="125">
        <f>'[2]Yearly LC Ethylene'!D50</f>
        <v>29305.030176899061</v>
      </c>
      <c r="E50" s="125">
        <f>'[2]Yearly LC Ethylene'!E50</f>
        <v>29100.830913616741</v>
      </c>
      <c r="F50" s="125">
        <f>'[2]Yearly LC Ethylene'!F50</f>
        <v>28898.054523434137</v>
      </c>
      <c r="G50" s="125">
        <f>'[2]Yearly LC Ethylene'!G50</f>
        <v>28696.69109168346</v>
      </c>
      <c r="H50" s="125">
        <f>'[2]Yearly LC Ethylene'!H50</f>
        <v>28496.730772782943</v>
      </c>
      <c r="I50" s="125">
        <f>'[2]Yearly LC Ethylene'!I50</f>
        <v>28298.163789755436</v>
      </c>
      <c r="J50" s="125">
        <f>'[2]Yearly LC Ethylene'!J50</f>
        <v>28100.980433750377</v>
      </c>
      <c r="K50" s="125">
        <f>'[2]Yearly LC Ethylene'!K50</f>
        <v>27905.171063569072</v>
      </c>
      <c r="L50" s="125">
        <f>'[2]Yearly LC Ethylene'!L50</f>
        <v>27710.726105193298</v>
      </c>
      <c r="M50" s="125">
        <f>'[2]Yearly LC Ethylene'!M50</f>
        <v>27517.636051317182</v>
      </c>
      <c r="N50" s="125">
        <f>'[2]Yearly LC Ethylene'!N50</f>
        <v>27325.891460882347</v>
      </c>
      <c r="O50" s="125">
        <f>'[2]Yearly LC Ethylene'!O50</f>
        <v>27135.482958616296</v>
      </c>
      <c r="P50" s="125">
        <f>'[2]Yearly LC Ethylene'!P50</f>
        <v>26946.401234574008</v>
      </c>
      <c r="Q50" s="125">
        <f>'[2]Yearly LC Ethylene'!Q50</f>
        <v>26758.637043682735</v>
      </c>
      <c r="R50" s="125">
        <f>'[2]Yearly LC Ethylene'!R50</f>
        <v>26572.18120528997</v>
      </c>
      <c r="S50" s="125">
        <f>'[2]Yearly LC Ethylene'!S50</f>
        <v>26387.024602714559</v>
      </c>
      <c r="T50" s="125">
        <f>'[2]Yearly LC Ethylene'!T50</f>
        <v>26203.158182800948</v>
      </c>
      <c r="U50" s="125">
        <f>'[2]Yearly LC Ethylene'!U50</f>
        <v>26020.572955476531</v>
      </c>
      <c r="V50" s="125">
        <f>'[2]Yearly LC Ethylene'!V50</f>
        <v>25839.25999331208</v>
      </c>
      <c r="W50" s="125">
        <f>'[2]Yearly LC Ethylene'!W50</f>
        <v>25659.210431085252</v>
      </c>
      <c r="X50" s="125">
        <f>'[2]Yearly LC Ethylene'!X50</f>
        <v>25480.41546534712</v>
      </c>
      <c r="Y50" s="125">
        <f>'[2]Yearly LC Ethylene'!Y50</f>
        <v>25302.866353991729</v>
      </c>
      <c r="Z50" s="125">
        <f>'[2]Yearly LC Ethylene'!Z50</f>
        <v>25126.554415828668</v>
      </c>
      <c r="AA50" s="125">
        <f>'[2]Yearly LC Ethylene'!AA50</f>
        <v>24951.471030158591</v>
      </c>
      <c r="AB50" s="125">
        <f>'[2]Yearly LC Ethylene'!AB50</f>
        <v>24777.607636351717</v>
      </c>
      <c r="AC50" s="125">
        <f>'[2]Yearly LC Ethylene'!AC50</f>
        <v>24604.955733429269</v>
      </c>
      <c r="AD50" s="125">
        <f>'[2]Yearly LC Ethylene'!AD50</f>
        <v>24433.506879647812</v>
      </c>
      <c r="AE50" s="125">
        <f>'[2]Yearly LC Ethylene'!AE50</f>
        <v>24263.252692086502</v>
      </c>
      <c r="AF50" s="125">
        <f>'[2]Yearly LC Ethylene'!AF50</f>
        <v>24094.184846237211</v>
      </c>
      <c r="AG50" s="125">
        <f>'[2]Yearly LC Ethylene'!AG50</f>
        <v>23926.295075597489</v>
      </c>
      <c r="AH50" s="125">
        <f>'[2]Yearly LC Ethylene'!AH50</f>
        <v>23759.575171266395</v>
      </c>
      <c r="AI50" s="124"/>
      <c r="AJ50" s="125">
        <f>'[3]Yearly LC Ethylene'!D50</f>
        <v>5757.6219164365802</v>
      </c>
      <c r="AK50" s="125">
        <f>'[3]Yearly LC Ethylene'!E50</f>
        <v>5757.6219164365802</v>
      </c>
      <c r="AL50" s="125">
        <f>'[3]Yearly LC Ethylene'!F50</f>
        <v>5757.6219164365802</v>
      </c>
      <c r="AM50" s="125">
        <f>'[3]Yearly LC Ethylene'!G50</f>
        <v>5757.6219164365802</v>
      </c>
      <c r="AN50" s="125">
        <f>'[3]Yearly LC Ethylene'!H50</f>
        <v>5757.6219164365802</v>
      </c>
      <c r="AO50" s="125">
        <f>'[3]Yearly LC Ethylene'!I50</f>
        <v>5757.6219164365802</v>
      </c>
      <c r="AP50" s="125">
        <f>'[3]Yearly LC Ethylene'!J50</f>
        <v>5757.6219164365802</v>
      </c>
      <c r="AQ50" s="125">
        <f>'[3]Yearly LC Ethylene'!K50</f>
        <v>5757.6219164365802</v>
      </c>
      <c r="AR50" s="125">
        <f>'[3]Yearly LC Ethylene'!L50</f>
        <v>5757.6219164365802</v>
      </c>
      <c r="AS50" s="125">
        <f>'[3]Yearly LC Ethylene'!M50</f>
        <v>5757.6219164365802</v>
      </c>
      <c r="AT50" s="125">
        <f>'[3]Yearly LC Ethylene'!N50</f>
        <v>5757.6219164365802</v>
      </c>
      <c r="AU50" s="125">
        <f>'[3]Yearly LC Ethylene'!O50</f>
        <v>5757.6219164365802</v>
      </c>
      <c r="AV50" s="125">
        <f>'[3]Yearly LC Ethylene'!P50</f>
        <v>5757.6219164365802</v>
      </c>
      <c r="AW50" s="125">
        <f>'[3]Yearly LC Ethylene'!Q50</f>
        <v>5757.6219164365802</v>
      </c>
      <c r="AX50" s="125">
        <f>'[3]Yearly LC Ethylene'!R50</f>
        <v>5757.6219164365802</v>
      </c>
      <c r="AY50" s="125">
        <f>'[3]Yearly LC Ethylene'!S50</f>
        <v>5757.6219164365802</v>
      </c>
      <c r="AZ50" s="125">
        <f>'[3]Yearly LC Ethylene'!T50</f>
        <v>5757.6219164365802</v>
      </c>
      <c r="BA50" s="125">
        <f>'[3]Yearly LC Ethylene'!U50</f>
        <v>5757.6219164365802</v>
      </c>
      <c r="BB50" s="125">
        <f>'[3]Yearly LC Ethylene'!V50</f>
        <v>5757.6219164365802</v>
      </c>
      <c r="BC50" s="125">
        <f>'[3]Yearly LC Ethylene'!W50</f>
        <v>5757.6219164365802</v>
      </c>
      <c r="BD50" s="125">
        <f>'[3]Yearly LC Ethylene'!X50</f>
        <v>5757.6219164365802</v>
      </c>
      <c r="BE50" s="125">
        <f>'[3]Yearly LC Ethylene'!Y50</f>
        <v>5757.6219164365802</v>
      </c>
      <c r="BF50" s="125">
        <f>'[3]Yearly LC Ethylene'!Z50</f>
        <v>5757.6219164365802</v>
      </c>
      <c r="BG50" s="125">
        <f>'[3]Yearly LC Ethylene'!AA50</f>
        <v>5757.6219164365802</v>
      </c>
      <c r="BH50" s="125">
        <f>'[3]Yearly LC Ethylene'!AB50</f>
        <v>5757.6219164365802</v>
      </c>
      <c r="BI50" s="125">
        <f>'[3]Yearly LC Ethylene'!AC50</f>
        <v>5757.6219164365802</v>
      </c>
      <c r="BJ50" s="125">
        <f>'[3]Yearly LC Ethylene'!AD50</f>
        <v>5757.6219164365802</v>
      </c>
      <c r="BK50" s="125">
        <f>'[3]Yearly LC Ethylene'!AE50</f>
        <v>5757.6219164365802</v>
      </c>
      <c r="BL50" s="125">
        <f>'[3]Yearly LC Ethylene'!AF50</f>
        <v>5757.6219164365802</v>
      </c>
      <c r="BM50" s="125">
        <f>'[3]Yearly LC Ethylene'!AG50</f>
        <v>5757.6219164365802</v>
      </c>
      <c r="BN50" s="125">
        <f>'[3]Yearly LC Ethylene'!AH50</f>
        <v>5757.6219164365802</v>
      </c>
      <c r="BO50" s="124"/>
      <c r="BP50" s="125">
        <f t="shared" si="13"/>
        <v>35062.652093335644</v>
      </c>
      <c r="BQ50" s="125">
        <f t="shared" si="13"/>
        <v>34858.45283005332</v>
      </c>
      <c r="BR50" s="125">
        <f t="shared" si="13"/>
        <v>34655.676439870716</v>
      </c>
      <c r="BS50" s="125">
        <f t="shared" si="13"/>
        <v>34454.313008120043</v>
      </c>
      <c r="BT50" s="125">
        <f t="shared" si="13"/>
        <v>34254.352689219522</v>
      </c>
      <c r="BU50" s="125">
        <f t="shared" si="13"/>
        <v>34055.785706192015</v>
      </c>
      <c r="BV50" s="125">
        <f t="shared" si="13"/>
        <v>33858.602350186957</v>
      </c>
      <c r="BW50" s="125">
        <f t="shared" si="13"/>
        <v>33662.792980005652</v>
      </c>
      <c r="BX50" s="125">
        <f t="shared" si="13"/>
        <v>33468.348021629878</v>
      </c>
      <c r="BY50" s="125">
        <f t="shared" si="13"/>
        <v>33275.257967753765</v>
      </c>
      <c r="BZ50" s="125">
        <f t="shared" si="13"/>
        <v>33083.51337731893</v>
      </c>
      <c r="CA50" s="125">
        <f t="shared" si="13"/>
        <v>32893.104875052879</v>
      </c>
      <c r="CB50" s="125">
        <f t="shared" si="13"/>
        <v>32704.023151010588</v>
      </c>
      <c r="CC50" s="125">
        <f t="shared" si="15"/>
        <v>32516.258960119314</v>
      </c>
      <c r="CD50" s="125">
        <f t="shared" si="15"/>
        <v>32329.803121726549</v>
      </c>
      <c r="CE50" s="125">
        <f t="shared" si="15"/>
        <v>32144.646519151138</v>
      </c>
      <c r="CF50" s="125">
        <f t="shared" si="15"/>
        <v>31960.780099237527</v>
      </c>
      <c r="CG50" s="125">
        <f t="shared" si="15"/>
        <v>31778.194871913111</v>
      </c>
      <c r="CH50" s="125">
        <f t="shared" si="15"/>
        <v>31596.881909748659</v>
      </c>
      <c r="CI50" s="125">
        <f t="shared" si="15"/>
        <v>31416.832347521831</v>
      </c>
      <c r="CJ50" s="125">
        <f t="shared" si="15"/>
        <v>31238.037381783699</v>
      </c>
      <c r="CK50" s="125">
        <f t="shared" si="15"/>
        <v>31060.488270428308</v>
      </c>
      <c r="CL50" s="125">
        <f t="shared" si="15"/>
        <v>30884.176332265248</v>
      </c>
      <c r="CM50" s="125">
        <f t="shared" si="14"/>
        <v>30709.09294659517</v>
      </c>
      <c r="CN50" s="125">
        <f t="shared" si="14"/>
        <v>30535.229552788296</v>
      </c>
      <c r="CO50" s="125">
        <f t="shared" si="14"/>
        <v>30362.577649865849</v>
      </c>
      <c r="CP50" s="125">
        <f t="shared" si="14"/>
        <v>30191.128796084391</v>
      </c>
      <c r="CQ50" s="125">
        <f t="shared" si="14"/>
        <v>30020.874608523081</v>
      </c>
      <c r="CR50" s="125">
        <f t="shared" si="14"/>
        <v>29851.80676267379</v>
      </c>
      <c r="CS50" s="125">
        <f t="shared" si="14"/>
        <v>29683.916992034068</v>
      </c>
      <c r="CT50" s="125">
        <f t="shared" si="14"/>
        <v>29517.197087702974</v>
      </c>
    </row>
    <row r="51" spans="1:98" outlineLevel="1">
      <c r="B51" s="9" t="s">
        <v>58</v>
      </c>
      <c r="C51" s="5" t="s">
        <v>197</v>
      </c>
      <c r="D51" s="126">
        <f>'[2]Yearly LC Ethylene'!D51</f>
        <v>0</v>
      </c>
      <c r="E51" s="126">
        <f>'[2]Yearly LC Ethylene'!E51</f>
        <v>254.63227049414644</v>
      </c>
      <c r="F51" s="126">
        <f>'[2]Yearly LC Ethylene'!F51</f>
        <v>505.7159541600974</v>
      </c>
      <c r="G51" s="126">
        <f>'[2]Yearly LC Ethylene'!G51</f>
        <v>753.28814115669081</v>
      </c>
      <c r="H51" s="126">
        <f>'[2]Yearly LC Ethylene'!H51</f>
        <v>997.38557704740288</v>
      </c>
      <c r="I51" s="126">
        <f>'[2]Yearly LC Ethylene'!I51</f>
        <v>1238.0446658018002</v>
      </c>
      <c r="J51" s="126">
        <f>'[2]Yearly LC Ethylene'!J51</f>
        <v>1475.3014727718946</v>
      </c>
      <c r="K51" s="126">
        <f>'[2]Yearly LC Ethylene'!K51</f>
        <v>1709.1917276436056</v>
      </c>
      <c r="L51" s="126">
        <f>'[2]Yearly LC Ethylene'!L51</f>
        <v>1939.7508273635308</v>
      </c>
      <c r="M51" s="126">
        <f>'[2]Yearly LC Ethylene'!M51</f>
        <v>2167.0138390412276</v>
      </c>
      <c r="N51" s="126">
        <f>'[2]Yearly LC Ethylene'!N51</f>
        <v>2391.0155028272052</v>
      </c>
      <c r="O51" s="126">
        <f>'[2]Yearly LC Ethylene'!O51</f>
        <v>2442.1934662754666</v>
      </c>
      <c r="P51" s="126">
        <f>'[2]Yearly LC Ethylene'!P51</f>
        <v>2492.5421141980955</v>
      </c>
      <c r="Q51" s="126">
        <f>'[2]Yearly LC Ethylene'!Q51</f>
        <v>2542.07051914986</v>
      </c>
      <c r="R51" s="126">
        <f>'[2]Yearly LC Ethylene'!R51</f>
        <v>2590.7876675157722</v>
      </c>
      <c r="S51" s="126">
        <f>'[2]Yearly LC Ethylene'!S51</f>
        <v>2638.7024602714559</v>
      </c>
      <c r="T51" s="126">
        <f>'[2]Yearly LC Ethylene'!T51</f>
        <v>2685.823713737097</v>
      </c>
      <c r="U51" s="126">
        <f>'[2]Yearly LC Ethylene'!U51</f>
        <v>2732.1601603250356</v>
      </c>
      <c r="V51" s="126">
        <f>'[2]Yearly LC Ethylene'!V51</f>
        <v>2777.7204492810488</v>
      </c>
      <c r="W51" s="126">
        <f>'[2]Yearly LC Ethylene'!W51</f>
        <v>2822.5131474193777</v>
      </c>
      <c r="X51" s="126">
        <f>'[2]Yearly LC Ethylene'!X51</f>
        <v>2866.5467398515511</v>
      </c>
      <c r="Y51" s="126">
        <f>'[2]Yearly LC Ethylene'!Y51</f>
        <v>2878.2010477665594</v>
      </c>
      <c r="Z51" s="126">
        <f>'[2]Yearly LC Ethylene'!Z51</f>
        <v>2889.5537578202971</v>
      </c>
      <c r="AA51" s="126">
        <f>'[2]Yearly LC Ethylene'!AA51</f>
        <v>2900.6085072559363</v>
      </c>
      <c r="AB51" s="126">
        <f>'[2]Yearly LC Ethylene'!AB51</f>
        <v>2911.3688972713271</v>
      </c>
      <c r="AC51" s="126">
        <f>'[2]Yearly LC Ethylene'!AC51</f>
        <v>2921.8384933447255</v>
      </c>
      <c r="AD51" s="126">
        <f>'[2]Yearly LC Ethylene'!AD51</f>
        <v>2932.0208255577372</v>
      </c>
      <c r="AE51" s="126">
        <f>'[2]Yearly LC Ethylene'!AE51</f>
        <v>2941.9193889154881</v>
      </c>
      <c r="AF51" s="126">
        <f>'[2]Yearly LC Ethylene'!AF51</f>
        <v>2951.5376436640581</v>
      </c>
      <c r="AG51" s="126">
        <f>'[2]Yearly LC Ethylene'!AG51</f>
        <v>2960.8790156051891</v>
      </c>
      <c r="AH51" s="126">
        <f>'[2]Yearly LC Ethylene'!AH51</f>
        <v>2969.9468964082994</v>
      </c>
      <c r="AI51" s="124"/>
      <c r="AJ51" s="126">
        <f>'[3]Yearly LC Ethylene'!D51</f>
        <v>0</v>
      </c>
      <c r="AK51" s="126">
        <f>'[3]Yearly LC Ethylene'!E51</f>
        <v>50.379191768820071</v>
      </c>
      <c r="AL51" s="126">
        <f>'[3]Yearly LC Ethylene'!F51</f>
        <v>100.75838353764014</v>
      </c>
      <c r="AM51" s="126">
        <f>'[3]Yearly LC Ethylene'!G51</f>
        <v>151.13757530646021</v>
      </c>
      <c r="AN51" s="126">
        <f>'[3]Yearly LC Ethylene'!H51</f>
        <v>201.51676707528028</v>
      </c>
      <c r="AO51" s="126">
        <f>'[3]Yearly LC Ethylene'!I51</f>
        <v>251.89595884410036</v>
      </c>
      <c r="AP51" s="126">
        <f>'[3]Yearly LC Ethylene'!J51</f>
        <v>302.27515061292041</v>
      </c>
      <c r="AQ51" s="126">
        <f>'[3]Yearly LC Ethylene'!K51</f>
        <v>352.65434238174055</v>
      </c>
      <c r="AR51" s="126">
        <f>'[3]Yearly LC Ethylene'!L51</f>
        <v>403.03353415056057</v>
      </c>
      <c r="AS51" s="126">
        <f>'[3]Yearly LC Ethylene'!M51</f>
        <v>453.4127259193807</v>
      </c>
      <c r="AT51" s="126">
        <f>'[3]Yearly LC Ethylene'!N51</f>
        <v>503.79191768820073</v>
      </c>
      <c r="AU51" s="126">
        <f>'[3]Yearly LC Ethylene'!O51</f>
        <v>518.18597247929222</v>
      </c>
      <c r="AV51" s="126">
        <f>'[3]Yearly LC Ethylene'!P51</f>
        <v>532.58002727038365</v>
      </c>
      <c r="AW51" s="126">
        <f>'[3]Yearly LC Ethylene'!Q51</f>
        <v>546.97408206147509</v>
      </c>
      <c r="AX51" s="126">
        <f>'[3]Yearly LC Ethylene'!R51</f>
        <v>561.36813685256664</v>
      </c>
      <c r="AY51" s="126">
        <f>'[3]Yearly LC Ethylene'!S51</f>
        <v>575.76219164365807</v>
      </c>
      <c r="AZ51" s="126">
        <f>'[3]Yearly LC Ethylene'!T51</f>
        <v>590.15624643474939</v>
      </c>
      <c r="BA51" s="126">
        <f>'[3]Yearly LC Ethylene'!U51</f>
        <v>604.55030122584094</v>
      </c>
      <c r="BB51" s="126">
        <f>'[3]Yearly LC Ethylene'!V51</f>
        <v>618.94435601693237</v>
      </c>
      <c r="BC51" s="126">
        <f>'[3]Yearly LC Ethylene'!W51</f>
        <v>633.33841080802381</v>
      </c>
      <c r="BD51" s="126">
        <f>'[3]Yearly LC Ethylene'!X51</f>
        <v>647.73246559911524</v>
      </c>
      <c r="BE51" s="126">
        <f>'[3]Yearly LC Ethylene'!Y51</f>
        <v>654.92949299466102</v>
      </c>
      <c r="BF51" s="126">
        <f>'[3]Yearly LC Ethylene'!Z51</f>
        <v>662.12652039020679</v>
      </c>
      <c r="BG51" s="126">
        <f>'[3]Yearly LC Ethylene'!AA51</f>
        <v>669.32354778575245</v>
      </c>
      <c r="BH51" s="126">
        <f>'[3]Yearly LC Ethylene'!AB51</f>
        <v>676.52057518129823</v>
      </c>
      <c r="BI51" s="126">
        <f>'[3]Yearly LC Ethylene'!AC51</f>
        <v>683.71760257684389</v>
      </c>
      <c r="BJ51" s="126">
        <f>'[3]Yearly LC Ethylene'!AD51</f>
        <v>690.91462997238955</v>
      </c>
      <c r="BK51" s="126">
        <f>'[3]Yearly LC Ethylene'!AE51</f>
        <v>698.11165736793532</v>
      </c>
      <c r="BL51" s="126">
        <f>'[3]Yearly LC Ethylene'!AF51</f>
        <v>705.3086847634811</v>
      </c>
      <c r="BM51" s="126">
        <f>'[3]Yearly LC Ethylene'!AG51</f>
        <v>712.50571215902676</v>
      </c>
      <c r="BN51" s="126">
        <f>'[3]Yearly LC Ethylene'!AH51</f>
        <v>719.70273955457253</v>
      </c>
      <c r="BO51" s="124"/>
      <c r="BP51" s="126">
        <f t="shared" si="13"/>
        <v>0</v>
      </c>
      <c r="BQ51" s="126">
        <f t="shared" si="13"/>
        <v>305.01146226296652</v>
      </c>
      <c r="BR51" s="126">
        <f t="shared" si="13"/>
        <v>606.4743376977375</v>
      </c>
      <c r="BS51" s="126">
        <f t="shared" si="13"/>
        <v>904.42571646315105</v>
      </c>
      <c r="BT51" s="126">
        <f t="shared" si="13"/>
        <v>1198.9023441226832</v>
      </c>
      <c r="BU51" s="126">
        <f t="shared" si="13"/>
        <v>1489.9406246459005</v>
      </c>
      <c r="BV51" s="126">
        <f t="shared" si="13"/>
        <v>1777.5766233848151</v>
      </c>
      <c r="BW51" s="126">
        <f t="shared" si="13"/>
        <v>2061.8460700253463</v>
      </c>
      <c r="BX51" s="126">
        <f t="shared" si="13"/>
        <v>2342.7843615140914</v>
      </c>
      <c r="BY51" s="126">
        <f t="shared" si="13"/>
        <v>2620.4265649606082</v>
      </c>
      <c r="BZ51" s="126">
        <f t="shared" si="13"/>
        <v>2894.8074205154057</v>
      </c>
      <c r="CA51" s="126">
        <f t="shared" si="13"/>
        <v>2960.3794387547587</v>
      </c>
      <c r="CB51" s="126">
        <f t="shared" si="13"/>
        <v>3025.1221414684792</v>
      </c>
      <c r="CC51" s="126">
        <f t="shared" si="15"/>
        <v>3089.0446012113352</v>
      </c>
      <c r="CD51" s="126">
        <f t="shared" si="15"/>
        <v>3152.155804368339</v>
      </c>
      <c r="CE51" s="126">
        <f t="shared" si="15"/>
        <v>3214.4646519151138</v>
      </c>
      <c r="CF51" s="126">
        <f t="shared" si="15"/>
        <v>3275.9799601718464</v>
      </c>
      <c r="CG51" s="126">
        <f t="shared" si="15"/>
        <v>3336.7104615508765</v>
      </c>
      <c r="CH51" s="126">
        <f t="shared" si="15"/>
        <v>3396.6648052979813</v>
      </c>
      <c r="CI51" s="126">
        <f t="shared" si="15"/>
        <v>3455.8515582274013</v>
      </c>
      <c r="CJ51" s="126">
        <f t="shared" si="15"/>
        <v>3514.2792054506663</v>
      </c>
      <c r="CK51" s="126">
        <f t="shared" si="15"/>
        <v>3533.1305407612203</v>
      </c>
      <c r="CL51" s="126">
        <f t="shared" si="15"/>
        <v>3551.6802782105037</v>
      </c>
      <c r="CM51" s="126">
        <f t="shared" si="14"/>
        <v>3569.9320550416887</v>
      </c>
      <c r="CN51" s="126">
        <f t="shared" si="14"/>
        <v>3587.8894724526253</v>
      </c>
      <c r="CO51" s="126">
        <f t="shared" si="14"/>
        <v>3605.5560959215695</v>
      </c>
      <c r="CP51" s="126">
        <f t="shared" si="14"/>
        <v>3622.935455530127</v>
      </c>
      <c r="CQ51" s="126">
        <f t="shared" si="14"/>
        <v>3640.0310462834232</v>
      </c>
      <c r="CR51" s="126">
        <f t="shared" si="14"/>
        <v>3656.8463284275394</v>
      </c>
      <c r="CS51" s="126">
        <f t="shared" si="14"/>
        <v>3673.3847277642158</v>
      </c>
      <c r="CT51" s="126">
        <f t="shared" si="14"/>
        <v>3689.6496359628718</v>
      </c>
    </row>
    <row r="52" spans="1:98" outlineLevel="1">
      <c r="B52" s="9" t="s">
        <v>59</v>
      </c>
      <c r="C52" s="5" t="s">
        <v>197</v>
      </c>
      <c r="D52" s="126">
        <f>'[2]Yearly LC Ethylene'!D52</f>
        <v>0</v>
      </c>
      <c r="E52" s="126">
        <f>'[2]Yearly LC Ethylene'!E52</f>
        <v>98.942825106296937</v>
      </c>
      <c r="F52" s="126">
        <f>'[2]Yearly LC Ethylene'!F52</f>
        <v>196.50677075935215</v>
      </c>
      <c r="G52" s="126">
        <f>'[2]Yearly LC Ethylene'!G52</f>
        <v>292.70624913517133</v>
      </c>
      <c r="H52" s="126">
        <f>'[2]Yearly LC Ethylene'!H52</f>
        <v>387.55553850984808</v>
      </c>
      <c r="I52" s="126">
        <f>'[2]Yearly LC Ethylene'!I52</f>
        <v>481.06878442584258</v>
      </c>
      <c r="J52" s="126">
        <f>'[2]Yearly LC Ethylene'!J52</f>
        <v>573.26000084850773</v>
      </c>
      <c r="K52" s="126">
        <f>'[2]Yearly LC Ethylene'!K52</f>
        <v>664.14307131294402</v>
      </c>
      <c r="L52" s="126">
        <f>'[2]Yearly LC Ethylene'!L52</f>
        <v>753.7317500612578</v>
      </c>
      <c r="M52" s="126">
        <f>'[2]Yearly LC Ethylene'!M52</f>
        <v>842.03966317030586</v>
      </c>
      <c r="N52" s="126">
        <f>'[2]Yearly LC Ethylene'!N52</f>
        <v>929.08030966999991</v>
      </c>
      <c r="O52" s="126">
        <f>'[2]Yearly LC Ethylene'!O52</f>
        <v>1060.9973836818972</v>
      </c>
      <c r="P52" s="126">
        <f>'[2]Yearly LC Ethylene'!P52</f>
        <v>1191.0309345681715</v>
      </c>
      <c r="Q52" s="126">
        <f>'[2]Yearly LC Ethylene'!Q52</f>
        <v>1319.200806253559</v>
      </c>
      <c r="R52" s="126">
        <f>'[2]Yearly LC Ethylene'!R52</f>
        <v>1445.5266575677745</v>
      </c>
      <c r="S52" s="126">
        <f>'[2]Yearly LC Ethylene'!S52</f>
        <v>1570.0279638615164</v>
      </c>
      <c r="T52" s="126">
        <f>'[2]Yearly LC Ethylene'!T52</f>
        <v>1692.7240186089414</v>
      </c>
      <c r="U52" s="126">
        <f>'[2]Yearly LC Ethylene'!U52</f>
        <v>1813.6339349967145</v>
      </c>
      <c r="V52" s="126">
        <f>'[2]Yearly LC Ethylene'!V52</f>
        <v>1932.7766474997436</v>
      </c>
      <c r="W52" s="126">
        <f>'[2]Yearly LC Ethylene'!W52</f>
        <v>2050.1709134437115</v>
      </c>
      <c r="X52" s="126">
        <f>'[2]Yearly LC Ethylene'!X52</f>
        <v>2165.8353145545052</v>
      </c>
      <c r="Y52" s="126">
        <f>'[2]Yearly LC Ethylene'!Y52</f>
        <v>2365.818004098227</v>
      </c>
      <c r="Z52" s="126">
        <f>'[2]Yearly LC Ethylene'!Z52</f>
        <v>2562.9085504145246</v>
      </c>
      <c r="AA52" s="126">
        <f>'[2]Yearly LC Ethylene'!AA52</f>
        <v>2757.1375488325248</v>
      </c>
      <c r="AB52" s="126">
        <f>'[2]Yearly LC Ethylene'!AB52</f>
        <v>2948.5353087258541</v>
      </c>
      <c r="AC52" s="126">
        <f>'[2]Yearly LC Ethylene'!AC52</f>
        <v>3137.1318560122318</v>
      </c>
      <c r="AD52" s="126">
        <f>'[2]Yearly LC Ethylene'!AD52</f>
        <v>3322.9569356321031</v>
      </c>
      <c r="AE52" s="126">
        <f>'[2]Yearly LC Ethylene'!AE52</f>
        <v>3506.0400140064999</v>
      </c>
      <c r="AF52" s="126">
        <f>'[2]Yearly LC Ethylene'!AF52</f>
        <v>3686.4102814742937</v>
      </c>
      <c r="AG52" s="126">
        <f>'[2]Yearly LC Ethylene'!AG52</f>
        <v>3864.0966547089947</v>
      </c>
      <c r="AH52" s="126">
        <f>'[2]Yearly LC Ethylene'!AH52</f>
        <v>4039.1277791152875</v>
      </c>
      <c r="AI52" s="124"/>
      <c r="AJ52" s="126">
        <f>'[3]Yearly LC Ethylene'!D52</f>
        <v>0</v>
      </c>
      <c r="AK52" s="126">
        <f>'[3]Yearly LC Ethylene'!E52</f>
        <v>19.575914515884374</v>
      </c>
      <c r="AL52" s="126">
        <f>'[3]Yearly LC Ethylene'!F52</f>
        <v>39.151829031768749</v>
      </c>
      <c r="AM52" s="126">
        <f>'[3]Yearly LC Ethylene'!G52</f>
        <v>58.727743547653134</v>
      </c>
      <c r="AN52" s="126">
        <f>'[3]Yearly LC Ethylene'!H52</f>
        <v>78.303658063537497</v>
      </c>
      <c r="AO52" s="126">
        <f>'[3]Yearly LC Ethylene'!I52</f>
        <v>97.879572579421875</v>
      </c>
      <c r="AP52" s="126">
        <f>'[3]Yearly LC Ethylene'!J52</f>
        <v>117.45548709530627</v>
      </c>
      <c r="AQ52" s="126">
        <f>'[3]Yearly LC Ethylene'!K52</f>
        <v>137.03140161119063</v>
      </c>
      <c r="AR52" s="126">
        <f>'[3]Yearly LC Ethylene'!L52</f>
        <v>156.60731612707499</v>
      </c>
      <c r="AS52" s="126">
        <f>'[3]Yearly LC Ethylene'!M52</f>
        <v>176.18323064295936</v>
      </c>
      <c r="AT52" s="126">
        <f>'[3]Yearly LC Ethylene'!N52</f>
        <v>195.75914515884375</v>
      </c>
      <c r="AU52" s="126">
        <f>'[3]Yearly LC Ethylene'!O52</f>
        <v>225.12301693267031</v>
      </c>
      <c r="AV52" s="126">
        <f>'[3]Yearly LC Ethylene'!P52</f>
        <v>254.48688870649687</v>
      </c>
      <c r="AW52" s="126">
        <f>'[3]Yearly LC Ethylene'!Q52</f>
        <v>283.85076048032346</v>
      </c>
      <c r="AX52" s="126">
        <f>'[3]Yearly LC Ethylene'!R52</f>
        <v>313.21463225414999</v>
      </c>
      <c r="AY52" s="126">
        <f>'[3]Yearly LC Ethylene'!S52</f>
        <v>342.57850402797652</v>
      </c>
      <c r="AZ52" s="126">
        <f>'[3]Yearly LC Ethylene'!T52</f>
        <v>371.94237580180311</v>
      </c>
      <c r="BA52" s="126">
        <f>'[3]Yearly LC Ethylene'!U52</f>
        <v>401.3062475756297</v>
      </c>
      <c r="BB52" s="126">
        <f>'[3]Yearly LC Ethylene'!V52</f>
        <v>430.67011934945623</v>
      </c>
      <c r="BC52" s="126">
        <f>'[3]Yearly LC Ethylene'!W52</f>
        <v>460.03399112328276</v>
      </c>
      <c r="BD52" s="126">
        <f>'[3]Yearly LC Ethylene'!X52</f>
        <v>489.39786289710935</v>
      </c>
      <c r="BE52" s="126">
        <f>'[3]Yearly LC Ethylene'!Y52</f>
        <v>538.33764918682027</v>
      </c>
      <c r="BF52" s="126">
        <f>'[3]Yearly LC Ethylene'!Z52</f>
        <v>587.2774354765312</v>
      </c>
      <c r="BG52" s="126">
        <f>'[3]Yearly LC Ethylene'!AA52</f>
        <v>636.21722176624212</v>
      </c>
      <c r="BH52" s="126">
        <f>'[3]Yearly LC Ethylene'!AB52</f>
        <v>685.15700805595304</v>
      </c>
      <c r="BI52" s="126">
        <f>'[3]Yearly LC Ethylene'!AC52</f>
        <v>734.09679434566397</v>
      </c>
      <c r="BJ52" s="126">
        <f>'[3]Yearly LC Ethylene'!AD52</f>
        <v>783.036580635375</v>
      </c>
      <c r="BK52" s="126">
        <f>'[3]Yearly LC Ethylene'!AE52</f>
        <v>831.97636692508593</v>
      </c>
      <c r="BL52" s="126">
        <f>'[3]Yearly LC Ethylene'!AF52</f>
        <v>880.91615321479685</v>
      </c>
      <c r="BM52" s="126">
        <f>'[3]Yearly LC Ethylene'!AG52</f>
        <v>929.85593950450777</v>
      </c>
      <c r="BN52" s="126">
        <f>'[3]Yearly LC Ethylene'!AH52</f>
        <v>978.7957257942187</v>
      </c>
      <c r="BO52" s="124"/>
      <c r="BP52" s="126">
        <f t="shared" si="13"/>
        <v>0</v>
      </c>
      <c r="BQ52" s="126">
        <f t="shared" si="13"/>
        <v>118.51873962218131</v>
      </c>
      <c r="BR52" s="126">
        <f t="shared" si="13"/>
        <v>235.65859979112091</v>
      </c>
      <c r="BS52" s="126">
        <f t="shared" si="13"/>
        <v>351.43399268282445</v>
      </c>
      <c r="BT52" s="126">
        <f t="shared" si="13"/>
        <v>465.85919657338559</v>
      </c>
      <c r="BU52" s="126">
        <f t="shared" si="13"/>
        <v>578.94835700526448</v>
      </c>
      <c r="BV52" s="126">
        <f t="shared" si="13"/>
        <v>690.71548794381397</v>
      </c>
      <c r="BW52" s="126">
        <f t="shared" si="13"/>
        <v>801.17447292413465</v>
      </c>
      <c r="BX52" s="126">
        <f t="shared" si="13"/>
        <v>910.33906618833282</v>
      </c>
      <c r="BY52" s="126">
        <f t="shared" si="13"/>
        <v>1018.2228938132653</v>
      </c>
      <c r="BZ52" s="126">
        <f t="shared" si="13"/>
        <v>1124.8394548288436</v>
      </c>
      <c r="CA52" s="126">
        <f t="shared" si="13"/>
        <v>1286.1204006145674</v>
      </c>
      <c r="CB52" s="126">
        <f t="shared" si="13"/>
        <v>1445.5178232746684</v>
      </c>
      <c r="CC52" s="126">
        <f t="shared" si="15"/>
        <v>1603.0515667338825</v>
      </c>
      <c r="CD52" s="126">
        <f t="shared" si="15"/>
        <v>1758.7412898219245</v>
      </c>
      <c r="CE52" s="126">
        <f t="shared" si="15"/>
        <v>1912.6064678894929</v>
      </c>
      <c r="CF52" s="126">
        <f t="shared" si="15"/>
        <v>2064.6663944107445</v>
      </c>
      <c r="CG52" s="126">
        <f t="shared" si="15"/>
        <v>2214.9401825723444</v>
      </c>
      <c r="CH52" s="126">
        <f t="shared" si="15"/>
        <v>2363.4467668491998</v>
      </c>
      <c r="CI52" s="126">
        <f t="shared" si="15"/>
        <v>2510.2049045669942</v>
      </c>
      <c r="CJ52" s="126">
        <f t="shared" si="15"/>
        <v>2655.2331774516147</v>
      </c>
      <c r="CK52" s="126">
        <f t="shared" si="15"/>
        <v>2904.1556532850473</v>
      </c>
      <c r="CL52" s="126">
        <f t="shared" si="15"/>
        <v>3150.1859858910557</v>
      </c>
      <c r="CM52" s="126">
        <f t="shared" si="14"/>
        <v>3393.3547705987667</v>
      </c>
      <c r="CN52" s="126">
        <f t="shared" si="14"/>
        <v>3633.6923167818072</v>
      </c>
      <c r="CO52" s="126">
        <f t="shared" si="14"/>
        <v>3871.2286503578957</v>
      </c>
      <c r="CP52" s="126">
        <f t="shared" si="14"/>
        <v>4105.9935162674783</v>
      </c>
      <c r="CQ52" s="126">
        <f t="shared" si="14"/>
        <v>4338.0163809315854</v>
      </c>
      <c r="CR52" s="126">
        <f t="shared" si="14"/>
        <v>4567.3264346890901</v>
      </c>
      <c r="CS52" s="126">
        <f t="shared" si="14"/>
        <v>4793.9525942135024</v>
      </c>
      <c r="CT52" s="126">
        <f t="shared" si="14"/>
        <v>5017.9235049095059</v>
      </c>
    </row>
    <row r="53" spans="1:98" outlineLevel="1">
      <c r="B53" s="1" t="s">
        <v>19</v>
      </c>
      <c r="C53" s="5" t="s">
        <v>197</v>
      </c>
      <c r="D53" s="126">
        <f>'[2]Yearly LC Ethylene'!D53</f>
        <v>0</v>
      </c>
      <c r="E53" s="126">
        <f>'[2]Yearly LC Ethylene'!E53</f>
        <v>353.57509560044338</v>
      </c>
      <c r="F53" s="126">
        <f>'[2]Yearly LC Ethylene'!F53</f>
        <v>702.22272491944955</v>
      </c>
      <c r="G53" s="126">
        <f>'[2]Yearly LC Ethylene'!G53</f>
        <v>1045.9943902918621</v>
      </c>
      <c r="H53" s="126">
        <f>'[2]Yearly LC Ethylene'!H53</f>
        <v>1384.9411155572509</v>
      </c>
      <c r="I53" s="126">
        <f>'[2]Yearly LC Ethylene'!I53</f>
        <v>1719.1134502276427</v>
      </c>
      <c r="J53" s="126">
        <f>'[2]Yearly LC Ethylene'!J53</f>
        <v>2048.5614736204025</v>
      </c>
      <c r="K53" s="126">
        <f>'[2]Yearly LC Ethylene'!K53</f>
        <v>2373.3347989565495</v>
      </c>
      <c r="L53" s="126">
        <f>'[2]Yearly LC Ethylene'!L53</f>
        <v>2693.4825774247884</v>
      </c>
      <c r="M53" s="126">
        <f>'[2]Yearly LC Ethylene'!M53</f>
        <v>3009.0535022115337</v>
      </c>
      <c r="N53" s="126">
        <f>'[2]Yearly LC Ethylene'!N53</f>
        <v>3320.0958124972049</v>
      </c>
      <c r="O53" s="126">
        <f>'[2]Yearly LC Ethylene'!O53</f>
        <v>3503.1908499573638</v>
      </c>
      <c r="P53" s="126">
        <f>'[2]Yearly LC Ethylene'!P53</f>
        <v>3683.5730487662668</v>
      </c>
      <c r="Q53" s="126">
        <f>'[2]Yearly LC Ethylene'!Q53</f>
        <v>3861.2713254034188</v>
      </c>
      <c r="R53" s="126">
        <f>'[2]Yearly LC Ethylene'!R53</f>
        <v>4036.3143250835465</v>
      </c>
      <c r="S53" s="126">
        <f>'[2]Yearly LC Ethylene'!S53</f>
        <v>4208.7304241329721</v>
      </c>
      <c r="T53" s="126">
        <f>'[2]Yearly LC Ethylene'!T53</f>
        <v>4378.5477323460382</v>
      </c>
      <c r="U53" s="126">
        <f>'[2]Yearly LC Ethylene'!U53</f>
        <v>4545.7940953217503</v>
      </c>
      <c r="V53" s="126">
        <f>'[2]Yearly LC Ethylene'!V53</f>
        <v>4710.4970967807922</v>
      </c>
      <c r="W53" s="126">
        <f>'[2]Yearly LC Ethylene'!W53</f>
        <v>4872.6840608630891</v>
      </c>
      <c r="X53" s="126">
        <f>'[2]Yearly LC Ethylene'!X53</f>
        <v>5032.3820544060563</v>
      </c>
      <c r="Y53" s="126">
        <f>'[2]Yearly LC Ethylene'!Y53</f>
        <v>5244.0190518647869</v>
      </c>
      <c r="Z53" s="126">
        <f>'[2]Yearly LC Ethylene'!Z53</f>
        <v>5452.4623082348216</v>
      </c>
      <c r="AA53" s="126">
        <f>'[2]Yearly LC Ethylene'!AA53</f>
        <v>5657.746056088461</v>
      </c>
      <c r="AB53" s="126">
        <f>'[2]Yearly LC Ethylene'!AB53</f>
        <v>5859.9042059971816</v>
      </c>
      <c r="AC53" s="126">
        <f>'[2]Yearly LC Ethylene'!AC53</f>
        <v>6058.9703493569577</v>
      </c>
      <c r="AD53" s="126">
        <f>'[2]Yearly LC Ethylene'!AD53</f>
        <v>6254.9777611898407</v>
      </c>
      <c r="AE53" s="126">
        <f>'[2]Yearly LC Ethylene'!AE53</f>
        <v>6447.9594029219879</v>
      </c>
      <c r="AF53" s="126">
        <f>'[2]Yearly LC Ethylene'!AF53</f>
        <v>6637.9479251383518</v>
      </c>
      <c r="AG53" s="126">
        <f>'[2]Yearly LC Ethylene'!AG53</f>
        <v>6824.9756703141838</v>
      </c>
      <c r="AH53" s="126">
        <f>'[2]Yearly LC Ethylene'!AH53</f>
        <v>7009.0746755235868</v>
      </c>
      <c r="AI53" s="124"/>
      <c r="AJ53" s="126">
        <f>'[3]Yearly LC Ethylene'!D53</f>
        <v>0</v>
      </c>
      <c r="AK53" s="126">
        <f>'[3]Yearly LC Ethylene'!E53</f>
        <v>69.955106284704442</v>
      </c>
      <c r="AL53" s="126">
        <f>'[3]Yearly LC Ethylene'!F53</f>
        <v>139.91021256940888</v>
      </c>
      <c r="AM53" s="126">
        <f>'[3]Yearly LC Ethylene'!G53</f>
        <v>209.86531885411335</v>
      </c>
      <c r="AN53" s="126">
        <f>'[3]Yearly LC Ethylene'!H53</f>
        <v>279.82042513881777</v>
      </c>
      <c r="AO53" s="126">
        <f>'[3]Yearly LC Ethylene'!I53</f>
        <v>349.77553142352224</v>
      </c>
      <c r="AP53" s="126">
        <f>'[3]Yearly LC Ethylene'!J53</f>
        <v>419.73063770822671</v>
      </c>
      <c r="AQ53" s="126">
        <f>'[3]Yearly LC Ethylene'!K53</f>
        <v>489.68574399293118</v>
      </c>
      <c r="AR53" s="126">
        <f>'[3]Yearly LC Ethylene'!L53</f>
        <v>559.64085027763554</v>
      </c>
      <c r="AS53" s="126">
        <f>'[3]Yearly LC Ethylene'!M53</f>
        <v>629.59595656234001</v>
      </c>
      <c r="AT53" s="126">
        <f>'[3]Yearly LC Ethylene'!N53</f>
        <v>699.55106284704448</v>
      </c>
      <c r="AU53" s="126">
        <f>'[3]Yearly LC Ethylene'!O53</f>
        <v>743.30898941196256</v>
      </c>
      <c r="AV53" s="126">
        <f>'[3]Yearly LC Ethylene'!P53</f>
        <v>787.06691597688052</v>
      </c>
      <c r="AW53" s="126">
        <f>'[3]Yearly LC Ethylene'!Q53</f>
        <v>830.82484254179849</v>
      </c>
      <c r="AX53" s="126">
        <f>'[3]Yearly LC Ethylene'!R53</f>
        <v>874.58276910671657</v>
      </c>
      <c r="AY53" s="126">
        <f>'[3]Yearly LC Ethylene'!S53</f>
        <v>918.34069567163465</v>
      </c>
      <c r="AZ53" s="126">
        <f>'[3]Yearly LC Ethylene'!T53</f>
        <v>962.0986222365525</v>
      </c>
      <c r="BA53" s="126">
        <f>'[3]Yearly LC Ethylene'!U53</f>
        <v>1005.8565488014706</v>
      </c>
      <c r="BB53" s="126">
        <f>'[3]Yearly LC Ethylene'!V53</f>
        <v>1049.6144753663887</v>
      </c>
      <c r="BC53" s="126">
        <f>'[3]Yearly LC Ethylene'!W53</f>
        <v>1093.3724019313065</v>
      </c>
      <c r="BD53" s="126">
        <f>'[3]Yearly LC Ethylene'!X53</f>
        <v>1137.1303284962246</v>
      </c>
      <c r="BE53" s="126">
        <f>'[3]Yearly LC Ethylene'!Y53</f>
        <v>1193.2671421814812</v>
      </c>
      <c r="BF53" s="126">
        <f>'[3]Yearly LC Ethylene'!Z53</f>
        <v>1249.403955866738</v>
      </c>
      <c r="BG53" s="126">
        <f>'[3]Yearly LC Ethylene'!AA53</f>
        <v>1305.5407695519946</v>
      </c>
      <c r="BH53" s="126">
        <f>'[3]Yearly LC Ethylene'!AB53</f>
        <v>1361.6775832372514</v>
      </c>
      <c r="BI53" s="126">
        <f>'[3]Yearly LC Ethylene'!AC53</f>
        <v>1417.814396922508</v>
      </c>
      <c r="BJ53" s="126">
        <f>'[3]Yearly LC Ethylene'!AD53</f>
        <v>1473.9512106077646</v>
      </c>
      <c r="BK53" s="126">
        <f>'[3]Yearly LC Ethylene'!AE53</f>
        <v>1530.0880242930211</v>
      </c>
      <c r="BL53" s="126">
        <f>'[3]Yearly LC Ethylene'!AF53</f>
        <v>1586.2248379782779</v>
      </c>
      <c r="BM53" s="126">
        <f>'[3]Yearly LC Ethylene'!AG53</f>
        <v>1642.3616516635345</v>
      </c>
      <c r="BN53" s="126">
        <f>'[3]Yearly LC Ethylene'!AH53</f>
        <v>1698.4984653487913</v>
      </c>
      <c r="BO53" s="124"/>
      <c r="BP53" s="126">
        <f t="shared" si="13"/>
        <v>0</v>
      </c>
      <c r="BQ53" s="126">
        <f t="shared" si="13"/>
        <v>423.53020188514779</v>
      </c>
      <c r="BR53" s="126">
        <f t="shared" si="13"/>
        <v>842.13293748885849</v>
      </c>
      <c r="BS53" s="126">
        <f t="shared" si="13"/>
        <v>1255.8597091459756</v>
      </c>
      <c r="BT53" s="126">
        <f t="shared" si="13"/>
        <v>1664.7615406960686</v>
      </c>
      <c r="BU53" s="126">
        <f t="shared" si="13"/>
        <v>2068.8889816511651</v>
      </c>
      <c r="BV53" s="126">
        <f t="shared" si="13"/>
        <v>2468.2921113286293</v>
      </c>
      <c r="BW53" s="126">
        <f t="shared" si="13"/>
        <v>2863.0205429494808</v>
      </c>
      <c r="BX53" s="126">
        <f t="shared" si="13"/>
        <v>3253.1234277024241</v>
      </c>
      <c r="BY53" s="126">
        <f t="shared" si="13"/>
        <v>3638.6494587738734</v>
      </c>
      <c r="BZ53" s="126">
        <f t="shared" si="13"/>
        <v>4019.6468753442496</v>
      </c>
      <c r="CA53" s="126">
        <f t="shared" si="13"/>
        <v>4246.4998393693259</v>
      </c>
      <c r="CB53" s="126">
        <f t="shared" si="13"/>
        <v>4470.6399647431472</v>
      </c>
      <c r="CC53" s="126">
        <f t="shared" si="15"/>
        <v>4692.0961679452175</v>
      </c>
      <c r="CD53" s="126">
        <f t="shared" si="15"/>
        <v>4910.8970941902626</v>
      </c>
      <c r="CE53" s="126">
        <f t="shared" si="15"/>
        <v>5127.0711198046065</v>
      </c>
      <c r="CF53" s="126">
        <f t="shared" si="15"/>
        <v>5340.6463545825909</v>
      </c>
      <c r="CG53" s="126">
        <f t="shared" si="15"/>
        <v>5551.6506441232214</v>
      </c>
      <c r="CH53" s="126">
        <f t="shared" si="15"/>
        <v>5760.1115721471806</v>
      </c>
      <c r="CI53" s="126">
        <f t="shared" si="15"/>
        <v>5966.0564627943959</v>
      </c>
      <c r="CJ53" s="126">
        <f t="shared" si="15"/>
        <v>6169.5123829022814</v>
      </c>
      <c r="CK53" s="126">
        <f t="shared" si="15"/>
        <v>6437.2861940462681</v>
      </c>
      <c r="CL53" s="126">
        <f t="shared" si="15"/>
        <v>6701.8662641015599</v>
      </c>
      <c r="CM53" s="126">
        <f t="shared" si="14"/>
        <v>6963.2868256404554</v>
      </c>
      <c r="CN53" s="126">
        <f t="shared" si="14"/>
        <v>7221.581789234433</v>
      </c>
      <c r="CO53" s="126">
        <f t="shared" si="14"/>
        <v>7476.7847462794653</v>
      </c>
      <c r="CP53" s="126">
        <f t="shared" si="14"/>
        <v>7728.9289717976053</v>
      </c>
      <c r="CQ53" s="126">
        <f t="shared" si="14"/>
        <v>7978.0474272150095</v>
      </c>
      <c r="CR53" s="126">
        <f t="shared" si="14"/>
        <v>8224.1727631166304</v>
      </c>
      <c r="CS53" s="126">
        <f t="shared" si="14"/>
        <v>8467.3373219777186</v>
      </c>
      <c r="CT53" s="126">
        <f t="shared" si="14"/>
        <v>8707.5731408723786</v>
      </c>
    </row>
    <row r="54" spans="1:98" outlineLevel="1">
      <c r="B54" s="1" t="s">
        <v>23</v>
      </c>
      <c r="C54" s="5" t="s">
        <v>197</v>
      </c>
      <c r="D54" s="126">
        <f>'[2]Yearly LC Ethylene'!D54</f>
        <v>0</v>
      </c>
      <c r="E54" s="126">
        <f>'[2]Yearly LC Ethylene'!E54</f>
        <v>96.032742014935252</v>
      </c>
      <c r="F54" s="126">
        <f>'[2]Yearly LC Ethylene'!F54</f>
        <v>190.72715985466533</v>
      </c>
      <c r="G54" s="126">
        <f>'[2]Yearly LC Ethylene'!G54</f>
        <v>284.09724180766625</v>
      </c>
      <c r="H54" s="126">
        <f>'[2]Yearly LC Ethylene'!H54</f>
        <v>376.15684620073489</v>
      </c>
      <c r="I54" s="126">
        <f>'[2]Yearly LC Ethylene'!I54</f>
        <v>466.91970253096468</v>
      </c>
      <c r="J54" s="126">
        <f>'[2]Yearly LC Ethylene'!J54</f>
        <v>556.39941258825752</v>
      </c>
      <c r="K54" s="126">
        <f>'[2]Yearly LC Ethylene'!K54</f>
        <v>644.60945156844559</v>
      </c>
      <c r="L54" s="126">
        <f>'[2]Yearly LC Ethylene'!L54</f>
        <v>731.56316917710308</v>
      </c>
      <c r="M54" s="126">
        <f>'[2]Yearly LC Ethylene'!M54</f>
        <v>817.27379072412054</v>
      </c>
      <c r="N54" s="126">
        <f>'[2]Yearly LC Ethylene'!N54</f>
        <v>901.7544182091176</v>
      </c>
      <c r="O54" s="126">
        <f>'[2]Yearly LC Ethylene'!O54</f>
        <v>985.01803139777167</v>
      </c>
      <c r="P54" s="126">
        <f>'[2]Yearly LC Ethylene'!P54</f>
        <v>1067.0774888891308</v>
      </c>
      <c r="Q54" s="126">
        <f>'[2]Yearly LC Ethylene'!Q54</f>
        <v>1147.9455291739896</v>
      </c>
      <c r="R54" s="126">
        <f>'[2]Yearly LC Ethylene'!R54</f>
        <v>1227.6347716843968</v>
      </c>
      <c r="S54" s="126">
        <f>'[2]Yearly LC Ethylene'!S54</f>
        <v>1306.1577178343707</v>
      </c>
      <c r="T54" s="126">
        <f>'[2]Yearly LC Ethylene'!T54</f>
        <v>1383.5267520518901</v>
      </c>
      <c r="U54" s="126">
        <f>'[2]Yearly LC Ethylene'!U54</f>
        <v>1459.7541428022337</v>
      </c>
      <c r="V54" s="126">
        <f>'[2]Yearly LC Ethylene'!V54</f>
        <v>1534.8520436027377</v>
      </c>
      <c r="W54" s="126">
        <f>'[2]Yearly LC Ethylene'!W54</f>
        <v>1608.8324940290454</v>
      </c>
      <c r="X54" s="126">
        <f>'[2]Yearly LC Ethylene'!X54</f>
        <v>1681.7074207129101</v>
      </c>
      <c r="Y54" s="126">
        <f>'[2]Yearly LC Ethylene'!Y54</f>
        <v>1756.0189249670264</v>
      </c>
      <c r="Z54" s="126">
        <f>'[2]Yearly LC Ethylene'!Z54</f>
        <v>1829.2131614723271</v>
      </c>
      <c r="AA54" s="126">
        <f>'[2]Yearly LC Ethylene'!AA54</f>
        <v>1901.3020924980847</v>
      </c>
      <c r="AB54" s="126">
        <f>'[2]Yearly LC Ethylene'!AB54</f>
        <v>1972.2975678535968</v>
      </c>
      <c r="AC54" s="126">
        <f>'[2]Yearly LC Ethylene'!AC54</f>
        <v>2042.2113258746294</v>
      </c>
      <c r="AD54" s="126">
        <f>'[2]Yearly LC Ethylene'!AD54</f>
        <v>2111.0549944015711</v>
      </c>
      <c r="AE54" s="126">
        <f>'[2]Yearly LC Ethylene'!AE54</f>
        <v>2178.8400917493682</v>
      </c>
      <c r="AF54" s="126">
        <f>'[2]Yearly LC Ethylene'!AF54</f>
        <v>2245.5780276693081</v>
      </c>
      <c r="AG54" s="126">
        <f>'[2]Yearly LC Ethylene'!AG54</f>
        <v>2311.2801043027175</v>
      </c>
      <c r="AH54" s="126">
        <f>'[2]Yearly LC Ethylene'!AH54</f>
        <v>2375.9575171266397</v>
      </c>
      <c r="AI54" s="124"/>
      <c r="AJ54" s="126">
        <f>'[3]Yearly LC Ethylene'!D54</f>
        <v>0</v>
      </c>
      <c r="AK54" s="126">
        <f>'[3]Yearly LC Ethylene'!E54</f>
        <v>19.000152324240716</v>
      </c>
      <c r="AL54" s="126">
        <f>'[3]Yearly LC Ethylene'!F54</f>
        <v>38.000304648481432</v>
      </c>
      <c r="AM54" s="126">
        <f>'[3]Yearly LC Ethylene'!G54</f>
        <v>57.000456972722148</v>
      </c>
      <c r="AN54" s="126">
        <f>'[3]Yearly LC Ethylene'!H54</f>
        <v>76.000609296962864</v>
      </c>
      <c r="AO54" s="126">
        <f>'[3]Yearly LC Ethylene'!I54</f>
        <v>95.00076162120358</v>
      </c>
      <c r="AP54" s="126">
        <f>'[3]Yearly LC Ethylene'!J54</f>
        <v>114.0009139454443</v>
      </c>
      <c r="AQ54" s="126">
        <f>'[3]Yearly LC Ethylene'!K54</f>
        <v>133.00106626968503</v>
      </c>
      <c r="AR54" s="126">
        <f>'[3]Yearly LC Ethylene'!L54</f>
        <v>152.00121859392573</v>
      </c>
      <c r="AS54" s="126">
        <f>'[3]Yearly LC Ethylene'!M54</f>
        <v>171.00137091816643</v>
      </c>
      <c r="AT54" s="126">
        <f>'[3]Yearly LC Ethylene'!N54</f>
        <v>190.00152324240716</v>
      </c>
      <c r="AU54" s="126">
        <f>'[3]Yearly LC Ethylene'!O54</f>
        <v>209.00167556664786</v>
      </c>
      <c r="AV54" s="126">
        <f>'[3]Yearly LC Ethylene'!P54</f>
        <v>228.00182789088862</v>
      </c>
      <c r="AW54" s="126">
        <f>'[3]Yearly LC Ethylene'!Q54</f>
        <v>247.00198021512935</v>
      </c>
      <c r="AX54" s="126">
        <f>'[3]Yearly LC Ethylene'!R54</f>
        <v>266.00213253937005</v>
      </c>
      <c r="AY54" s="126">
        <f>'[3]Yearly LC Ethylene'!S54</f>
        <v>285.00228486361073</v>
      </c>
      <c r="AZ54" s="126">
        <f>'[3]Yearly LC Ethylene'!T54</f>
        <v>304.00243718785146</v>
      </c>
      <c r="BA54" s="126">
        <f>'[3]Yearly LC Ethylene'!U54</f>
        <v>323.00258951209219</v>
      </c>
      <c r="BB54" s="126">
        <f>'[3]Yearly LC Ethylene'!V54</f>
        <v>342.00274183633292</v>
      </c>
      <c r="BC54" s="126">
        <f>'[3]Yearly LC Ethylene'!W54</f>
        <v>361.00289416057359</v>
      </c>
      <c r="BD54" s="126">
        <f>'[3]Yearly LC Ethylene'!X54</f>
        <v>380.00304648481432</v>
      </c>
      <c r="BE54" s="126">
        <f>'[3]Yearly LC Ethylene'!Y54</f>
        <v>399.57896100069871</v>
      </c>
      <c r="BF54" s="126">
        <f>'[3]Yearly LC Ethylene'!Z54</f>
        <v>419.15487551658305</v>
      </c>
      <c r="BG54" s="126">
        <f>'[3]Yearly LC Ethylene'!AA54</f>
        <v>438.73079003246744</v>
      </c>
      <c r="BH54" s="126">
        <f>'[3]Yearly LC Ethylene'!AB54</f>
        <v>458.30670454835183</v>
      </c>
      <c r="BI54" s="126">
        <f>'[3]Yearly LC Ethylene'!AC54</f>
        <v>477.88261906423622</v>
      </c>
      <c r="BJ54" s="126">
        <f>'[3]Yearly LC Ethylene'!AD54</f>
        <v>497.45853358012062</v>
      </c>
      <c r="BK54" s="126">
        <f>'[3]Yearly LC Ethylene'!AE54</f>
        <v>517.03444809600501</v>
      </c>
      <c r="BL54" s="126">
        <f>'[3]Yearly LC Ethylene'!AF54</f>
        <v>536.61036261188929</v>
      </c>
      <c r="BM54" s="126">
        <f>'[3]Yearly LC Ethylene'!AG54</f>
        <v>556.18627712777368</v>
      </c>
      <c r="BN54" s="126">
        <f>'[3]Yearly LC Ethylene'!AH54</f>
        <v>575.76219164365807</v>
      </c>
      <c r="BO54" s="124"/>
      <c r="BP54" s="126">
        <f t="shared" si="13"/>
        <v>0</v>
      </c>
      <c r="BQ54" s="126">
        <f t="shared" si="13"/>
        <v>115.03289433917597</v>
      </c>
      <c r="BR54" s="126">
        <f t="shared" si="13"/>
        <v>228.72746450314676</v>
      </c>
      <c r="BS54" s="126">
        <f t="shared" si="13"/>
        <v>341.09769878038838</v>
      </c>
      <c r="BT54" s="126">
        <f t="shared" si="13"/>
        <v>452.15745549769775</v>
      </c>
      <c r="BU54" s="126">
        <f t="shared" si="13"/>
        <v>561.92046415216828</v>
      </c>
      <c r="BV54" s="126">
        <f t="shared" si="13"/>
        <v>670.40032653370179</v>
      </c>
      <c r="BW54" s="126">
        <f t="shared" si="13"/>
        <v>777.61051783813059</v>
      </c>
      <c r="BX54" s="126">
        <f t="shared" si="13"/>
        <v>883.56438777102881</v>
      </c>
      <c r="BY54" s="126">
        <f t="shared" si="13"/>
        <v>988.275161642287</v>
      </c>
      <c r="BZ54" s="126">
        <f t="shared" si="13"/>
        <v>1091.7559414515247</v>
      </c>
      <c r="CA54" s="126">
        <f t="shared" si="13"/>
        <v>1194.0197069644196</v>
      </c>
      <c r="CB54" s="126">
        <f t="shared" si="13"/>
        <v>1295.0793167800193</v>
      </c>
      <c r="CC54" s="126">
        <f t="shared" si="15"/>
        <v>1394.947509389119</v>
      </c>
      <c r="CD54" s="126">
        <f t="shared" si="15"/>
        <v>1493.6369042237668</v>
      </c>
      <c r="CE54" s="126">
        <f t="shared" si="15"/>
        <v>1591.1600026979813</v>
      </c>
      <c r="CF54" s="126">
        <f t="shared" si="15"/>
        <v>1687.5291892397415</v>
      </c>
      <c r="CG54" s="126">
        <f t="shared" si="15"/>
        <v>1782.7567323143257</v>
      </c>
      <c r="CH54" s="126">
        <f t="shared" si="15"/>
        <v>1876.8547854390706</v>
      </c>
      <c r="CI54" s="126">
        <f t="shared" si="15"/>
        <v>1969.8353881896189</v>
      </c>
      <c r="CJ54" s="126">
        <f t="shared" si="15"/>
        <v>2061.7104671977245</v>
      </c>
      <c r="CK54" s="126">
        <f t="shared" si="15"/>
        <v>2155.5978859677252</v>
      </c>
      <c r="CL54" s="126">
        <f t="shared" si="15"/>
        <v>2248.3680369889103</v>
      </c>
      <c r="CM54" s="126">
        <f t="shared" si="14"/>
        <v>2340.0328825305523</v>
      </c>
      <c r="CN54" s="126">
        <f t="shared" si="14"/>
        <v>2430.6042724019485</v>
      </c>
      <c r="CO54" s="126">
        <f t="shared" si="14"/>
        <v>2520.0939449388657</v>
      </c>
      <c r="CP54" s="126">
        <f t="shared" si="14"/>
        <v>2608.5135279816918</v>
      </c>
      <c r="CQ54" s="126">
        <f t="shared" si="14"/>
        <v>2695.874539845373</v>
      </c>
      <c r="CR54" s="126">
        <f t="shared" si="14"/>
        <v>2782.1883902811974</v>
      </c>
      <c r="CS54" s="126">
        <f t="shared" si="14"/>
        <v>2867.4663814304913</v>
      </c>
      <c r="CT54" s="126">
        <f t="shared" si="14"/>
        <v>2951.719708770298</v>
      </c>
    </row>
    <row r="55" spans="1:98">
      <c r="B55" s="1" t="s">
        <v>48</v>
      </c>
      <c r="C55" s="12" t="s">
        <v>197</v>
      </c>
      <c r="D55" s="129">
        <f>'[2]Yearly LC Ethylene'!D55</f>
        <v>29305.030176899061</v>
      </c>
      <c r="E55" s="129">
        <f>'[2]Yearly LC Ethylene'!E55</f>
        <v>28651.223076001359</v>
      </c>
      <c r="F55" s="129">
        <f>'[2]Yearly LC Ethylene'!F55</f>
        <v>28005.104638660021</v>
      </c>
      <c r="G55" s="129">
        <f>'[2]Yearly LC Ethylene'!G55</f>
        <v>27366.599459583933</v>
      </c>
      <c r="H55" s="129">
        <f>'[2]Yearly LC Ethylene'!H55</f>
        <v>26735.632811024956</v>
      </c>
      <c r="I55" s="129">
        <f>'[2]Yearly LC Ethylene'!I55</f>
        <v>26112.130636996826</v>
      </c>
      <c r="J55" s="129">
        <f>'[2]Yearly LC Ethylene'!J55</f>
        <v>25496.019547541717</v>
      </c>
      <c r="K55" s="129">
        <f>'[2]Yearly LC Ethylene'!K55</f>
        <v>24887.226813044079</v>
      </c>
      <c r="L55" s="129">
        <f>'[2]Yearly LC Ethylene'!L55</f>
        <v>24285.680358591409</v>
      </c>
      <c r="M55" s="129">
        <f>'[2]Yearly LC Ethylene'!M55</f>
        <v>23691.308758381529</v>
      </c>
      <c r="N55" s="129">
        <f>'[2]Yearly LC Ethylene'!N55</f>
        <v>23104.041230176023</v>
      </c>
      <c r="O55" s="129">
        <f>'[2]Yearly LC Ethylene'!O55</f>
        <v>22647.274077261161</v>
      </c>
      <c r="P55" s="129">
        <f>'[2]Yearly LC Ethylene'!P55</f>
        <v>22195.750696918611</v>
      </c>
      <c r="Q55" s="129">
        <f>'[2]Yearly LC Ethylene'!Q55</f>
        <v>21749.420189105327</v>
      </c>
      <c r="R55" s="129">
        <f>'[2]Yearly LC Ethylene'!R55</f>
        <v>21308.232108522028</v>
      </c>
      <c r="S55" s="129">
        <f>'[2]Yearly LC Ethylene'!S55</f>
        <v>20872.136460747213</v>
      </c>
      <c r="T55" s="129">
        <f>'[2]Yearly LC Ethylene'!T55</f>
        <v>20441.083698403017</v>
      </c>
      <c r="U55" s="129">
        <f>'[2]Yearly LC Ethylene'!U55</f>
        <v>20015.024717352546</v>
      </c>
      <c r="V55" s="129">
        <f>'[2]Yearly LC Ethylene'!V55</f>
        <v>19593.910852928548</v>
      </c>
      <c r="W55" s="129">
        <f>'[2]Yearly LC Ethylene'!W55</f>
        <v>19177.69387619312</v>
      </c>
      <c r="X55" s="129">
        <f>'[2]Yearly LC Ethylene'!X55</f>
        <v>18766.32599022815</v>
      </c>
      <c r="Y55" s="129">
        <f>'[2]Yearly LC Ethylene'!Y55</f>
        <v>18302.828377159916</v>
      </c>
      <c r="Z55" s="129">
        <f>'[2]Yearly LC Ethylene'!Z55</f>
        <v>17844.87894612152</v>
      </c>
      <c r="AA55" s="129">
        <f>'[2]Yearly LC Ethylene'!AA55</f>
        <v>17392.422881572045</v>
      </c>
      <c r="AB55" s="129">
        <f>'[2]Yearly LC Ethylene'!AB55</f>
        <v>16945.405862500942</v>
      </c>
      <c r="AC55" s="129">
        <f>'[2]Yearly LC Ethylene'!AC55</f>
        <v>16503.774058197683</v>
      </c>
      <c r="AD55" s="129">
        <f>'[2]Yearly LC Ethylene'!AD55</f>
        <v>16067.474124056398</v>
      </c>
      <c r="AE55" s="129">
        <f>'[2]Yearly LC Ethylene'!AE55</f>
        <v>15636.453197415147</v>
      </c>
      <c r="AF55" s="129">
        <f>'[2]Yearly LC Ethylene'!AF55</f>
        <v>15210.658893429551</v>
      </c>
      <c r="AG55" s="129">
        <f>'[2]Yearly LC Ethylene'!AG55</f>
        <v>14790.039300980588</v>
      </c>
      <c r="AH55" s="129">
        <f>'[2]Yearly LC Ethylene'!AH55</f>
        <v>14374.542978616169</v>
      </c>
      <c r="AI55" s="126"/>
      <c r="AJ55" s="129">
        <f>'[3]Yearly LC Ethylene'!D55</f>
        <v>5757.6219164365802</v>
      </c>
      <c r="AK55" s="129">
        <f>'[3]Yearly LC Ethylene'!E55</f>
        <v>5668.6666578276354</v>
      </c>
      <c r="AL55" s="129">
        <f>'[3]Yearly LC Ethylene'!F55</f>
        <v>5579.7113992186896</v>
      </c>
      <c r="AM55" s="129">
        <f>'[3]Yearly LC Ethylene'!G55</f>
        <v>5490.7561406097448</v>
      </c>
      <c r="AN55" s="129">
        <f>'[3]Yearly LC Ethylene'!H55</f>
        <v>5401.8008820007999</v>
      </c>
      <c r="AO55" s="129">
        <f>'[3]Yearly LC Ethylene'!I55</f>
        <v>5312.845623391855</v>
      </c>
      <c r="AP55" s="129">
        <f>'[3]Yearly LC Ethylene'!J55</f>
        <v>5223.8903647829093</v>
      </c>
      <c r="AQ55" s="129">
        <f>'[3]Yearly LC Ethylene'!K55</f>
        <v>5134.9351061739644</v>
      </c>
      <c r="AR55" s="129">
        <f>'[3]Yearly LC Ethylene'!L55</f>
        <v>5045.9798475650186</v>
      </c>
      <c r="AS55" s="129">
        <f>'[3]Yearly LC Ethylene'!M55</f>
        <v>4957.0245889560738</v>
      </c>
      <c r="AT55" s="129">
        <f>'[3]Yearly LC Ethylene'!N55</f>
        <v>4868.069330347128</v>
      </c>
      <c r="AU55" s="129">
        <f>'[3]Yearly LC Ethylene'!O55</f>
        <v>4805.3112514579698</v>
      </c>
      <c r="AV55" s="129">
        <f>'[3]Yearly LC Ethylene'!P55</f>
        <v>4742.5531725688115</v>
      </c>
      <c r="AW55" s="129">
        <f>'[3]Yearly LC Ethylene'!Q55</f>
        <v>4679.7950936796524</v>
      </c>
      <c r="AX55" s="129">
        <f>'[3]Yearly LC Ethylene'!R55</f>
        <v>4617.0370147904941</v>
      </c>
      <c r="AY55" s="129">
        <f>'[3]Yearly LC Ethylene'!S55</f>
        <v>4554.278935901335</v>
      </c>
      <c r="AZ55" s="129">
        <f>'[3]Yearly LC Ethylene'!T55</f>
        <v>4491.5208570121758</v>
      </c>
      <c r="BA55" s="129">
        <f>'[3]Yearly LC Ethylene'!U55</f>
        <v>4428.7627781230167</v>
      </c>
      <c r="BB55" s="129">
        <f>'[3]Yearly LC Ethylene'!V55</f>
        <v>4366.0046992338594</v>
      </c>
      <c r="BC55" s="129">
        <f>'[3]Yearly LC Ethylene'!W55</f>
        <v>4303.2466203447002</v>
      </c>
      <c r="BD55" s="129">
        <f>'[3]Yearly LC Ethylene'!X55</f>
        <v>4240.488541455542</v>
      </c>
      <c r="BE55" s="129">
        <f>'[3]Yearly LC Ethylene'!Y55</f>
        <v>4164.7758132544004</v>
      </c>
      <c r="BF55" s="129">
        <f>'[3]Yearly LC Ethylene'!Z55</f>
        <v>4089.0630850532589</v>
      </c>
      <c r="BG55" s="129">
        <f>'[3]Yearly LC Ethylene'!AA55</f>
        <v>4013.3503568521182</v>
      </c>
      <c r="BH55" s="129">
        <f>'[3]Yearly LC Ethylene'!AB55</f>
        <v>3937.6376286509771</v>
      </c>
      <c r="BI55" s="129">
        <f>'[3]Yearly LC Ethylene'!AC55</f>
        <v>3861.9249004498356</v>
      </c>
      <c r="BJ55" s="129">
        <f>'[3]Yearly LC Ethylene'!AD55</f>
        <v>3786.212172248695</v>
      </c>
      <c r="BK55" s="129">
        <f>'[3]Yearly LC Ethylene'!AE55</f>
        <v>3710.4994440475548</v>
      </c>
      <c r="BL55" s="129">
        <f>'[3]Yearly LC Ethylene'!AF55</f>
        <v>3634.7867158464132</v>
      </c>
      <c r="BM55" s="129">
        <f>'[3]Yearly LC Ethylene'!AG55</f>
        <v>3559.0739876452717</v>
      </c>
      <c r="BN55" s="129">
        <f>'[3]Yearly LC Ethylene'!AH55</f>
        <v>3483.3612594441311</v>
      </c>
      <c r="BO55" s="126"/>
      <c r="BP55" s="129">
        <f t="shared" si="13"/>
        <v>35062.652093335644</v>
      </c>
      <c r="BQ55" s="129">
        <f t="shared" si="13"/>
        <v>34319.889733828997</v>
      </c>
      <c r="BR55" s="129">
        <f t="shared" si="13"/>
        <v>33584.816037878714</v>
      </c>
      <c r="BS55" s="129">
        <f t="shared" si="13"/>
        <v>32857.355600193681</v>
      </c>
      <c r="BT55" s="129">
        <f t="shared" si="13"/>
        <v>32137.433693025756</v>
      </c>
      <c r="BU55" s="129">
        <f t="shared" si="13"/>
        <v>31424.976260388681</v>
      </c>
      <c r="BV55" s="129">
        <f t="shared" si="13"/>
        <v>30719.909912324627</v>
      </c>
      <c r="BW55" s="129">
        <f t="shared" si="13"/>
        <v>30022.161919218044</v>
      </c>
      <c r="BX55" s="129">
        <f t="shared" si="13"/>
        <v>29331.660206156426</v>
      </c>
      <c r="BY55" s="129">
        <f t="shared" si="13"/>
        <v>28648.333347337604</v>
      </c>
      <c r="BZ55" s="129">
        <f t="shared" si="13"/>
        <v>27972.11056052315</v>
      </c>
      <c r="CA55" s="129">
        <f t="shared" si="13"/>
        <v>27452.585328719131</v>
      </c>
      <c r="CB55" s="129">
        <f t="shared" si="13"/>
        <v>26938.303869487423</v>
      </c>
      <c r="CC55" s="129">
        <f t="shared" si="15"/>
        <v>26429.215282784979</v>
      </c>
      <c r="CD55" s="129">
        <f t="shared" si="15"/>
        <v>25925.269123312522</v>
      </c>
      <c r="CE55" s="129">
        <f t="shared" si="15"/>
        <v>25426.415396648546</v>
      </c>
      <c r="CF55" s="129">
        <f t="shared" si="15"/>
        <v>24932.604555415193</v>
      </c>
      <c r="CG55" s="129">
        <f t="shared" si="15"/>
        <v>24443.787495475561</v>
      </c>
      <c r="CH55" s="129">
        <f t="shared" si="15"/>
        <v>23959.915552162405</v>
      </c>
      <c r="CI55" s="129">
        <f t="shared" si="15"/>
        <v>23480.94049653782</v>
      </c>
      <c r="CJ55" s="129">
        <f t="shared" si="15"/>
        <v>23006.814531683693</v>
      </c>
      <c r="CK55" s="129">
        <f t="shared" si="15"/>
        <v>22467.604190414317</v>
      </c>
      <c r="CL55" s="129">
        <f t="shared" si="15"/>
        <v>21933.942031174778</v>
      </c>
      <c r="CM55" s="129">
        <f t="shared" si="14"/>
        <v>21405.773238424164</v>
      </c>
      <c r="CN55" s="129">
        <f t="shared" si="14"/>
        <v>20883.043491151919</v>
      </c>
      <c r="CO55" s="129">
        <f t="shared" si="14"/>
        <v>20365.698958647517</v>
      </c>
      <c r="CP55" s="129">
        <f t="shared" si="14"/>
        <v>19853.686296305092</v>
      </c>
      <c r="CQ55" s="129">
        <f t="shared" si="14"/>
        <v>19346.952641462703</v>
      </c>
      <c r="CR55" s="129">
        <f t="shared" si="14"/>
        <v>18845.445609275965</v>
      </c>
      <c r="CS55" s="129">
        <f t="shared" si="14"/>
        <v>18349.11328862586</v>
      </c>
      <c r="CT55" s="129">
        <f t="shared" si="14"/>
        <v>17857.904238060299</v>
      </c>
    </row>
    <row r="56" spans="1:98" s="13" customFormat="1">
      <c r="A56" s="380" t="s">
        <v>115</v>
      </c>
      <c r="B56" s="6" t="s">
        <v>116</v>
      </c>
      <c r="C56" s="7" t="s">
        <v>197</v>
      </c>
      <c r="D56" s="125">
        <f>'[2]Yearly LC Ethylene'!D56</f>
        <v>0</v>
      </c>
      <c r="E56" s="125">
        <f>'[2]Yearly LC Ethylene'!E56</f>
        <v>0</v>
      </c>
      <c r="F56" s="125">
        <f>'[2]Yearly LC Ethylene'!F56</f>
        <v>0</v>
      </c>
      <c r="G56" s="125">
        <f>'[2]Yearly LC Ethylene'!G56</f>
        <v>0</v>
      </c>
      <c r="H56" s="125">
        <f>'[2]Yearly LC Ethylene'!H56</f>
        <v>0</v>
      </c>
      <c r="I56" s="125">
        <f>'[2]Yearly LC Ethylene'!I56</f>
        <v>0</v>
      </c>
      <c r="J56" s="125">
        <f>'[2]Yearly LC Ethylene'!J56</f>
        <v>0</v>
      </c>
      <c r="K56" s="125">
        <f>'[2]Yearly LC Ethylene'!K56</f>
        <v>0</v>
      </c>
      <c r="L56" s="125">
        <f>'[2]Yearly LC Ethylene'!L56</f>
        <v>0</v>
      </c>
      <c r="M56" s="125">
        <f>'[2]Yearly LC Ethylene'!M56</f>
        <v>0</v>
      </c>
      <c r="N56" s="125">
        <f>'[2]Yearly LC Ethylene'!N56</f>
        <v>0</v>
      </c>
      <c r="O56" s="125">
        <f>'[2]Yearly LC Ethylene'!O56</f>
        <v>0</v>
      </c>
      <c r="P56" s="125">
        <f>'[2]Yearly LC Ethylene'!P56</f>
        <v>0</v>
      </c>
      <c r="Q56" s="125">
        <f>'[2]Yearly LC Ethylene'!Q56</f>
        <v>0</v>
      </c>
      <c r="R56" s="125">
        <f>'[2]Yearly LC Ethylene'!R56</f>
        <v>0</v>
      </c>
      <c r="S56" s="125">
        <f>'[2]Yearly LC Ethylene'!S56</f>
        <v>0</v>
      </c>
      <c r="T56" s="125">
        <f>'[2]Yearly LC Ethylene'!T56</f>
        <v>0</v>
      </c>
      <c r="U56" s="125">
        <f>'[2]Yearly LC Ethylene'!U56</f>
        <v>0</v>
      </c>
      <c r="V56" s="125">
        <f>'[2]Yearly LC Ethylene'!V56</f>
        <v>0</v>
      </c>
      <c r="W56" s="125">
        <f>'[2]Yearly LC Ethylene'!W56</f>
        <v>0</v>
      </c>
      <c r="X56" s="125">
        <f>'[2]Yearly LC Ethylene'!X56</f>
        <v>0</v>
      </c>
      <c r="Y56" s="125">
        <f>'[2]Yearly LC Ethylene'!Y56</f>
        <v>0</v>
      </c>
      <c r="Z56" s="125">
        <f>'[2]Yearly LC Ethylene'!Z56</f>
        <v>0</v>
      </c>
      <c r="AA56" s="125">
        <f>'[2]Yearly LC Ethylene'!AA56</f>
        <v>0</v>
      </c>
      <c r="AB56" s="125">
        <f>'[2]Yearly LC Ethylene'!AB56</f>
        <v>0</v>
      </c>
      <c r="AC56" s="125">
        <f>'[2]Yearly LC Ethylene'!AC56</f>
        <v>0</v>
      </c>
      <c r="AD56" s="125">
        <f>'[2]Yearly LC Ethylene'!AD56</f>
        <v>0</v>
      </c>
      <c r="AE56" s="125">
        <f>'[2]Yearly LC Ethylene'!AE56</f>
        <v>0</v>
      </c>
      <c r="AF56" s="125">
        <f>'[2]Yearly LC Ethylene'!AF56</f>
        <v>0</v>
      </c>
      <c r="AG56" s="125">
        <f>'[2]Yearly LC Ethylene'!AG56</f>
        <v>0</v>
      </c>
      <c r="AH56" s="125">
        <f>'[2]Yearly LC Ethylene'!AH56</f>
        <v>0</v>
      </c>
      <c r="AI56" s="125"/>
      <c r="AJ56" s="125">
        <f>'[3]Yearly LC Ethylene'!D56</f>
        <v>0</v>
      </c>
      <c r="AK56" s="125">
        <f>'[3]Yearly LC Ethylene'!E56</f>
        <v>0</v>
      </c>
      <c r="AL56" s="125">
        <f>'[3]Yearly LC Ethylene'!F56</f>
        <v>0</v>
      </c>
      <c r="AM56" s="125">
        <f>'[3]Yearly LC Ethylene'!G56</f>
        <v>0</v>
      </c>
      <c r="AN56" s="125">
        <f>'[3]Yearly LC Ethylene'!H56</f>
        <v>0</v>
      </c>
      <c r="AO56" s="125">
        <f>'[3]Yearly LC Ethylene'!I56</f>
        <v>0</v>
      </c>
      <c r="AP56" s="125">
        <f>'[3]Yearly LC Ethylene'!J56</f>
        <v>0</v>
      </c>
      <c r="AQ56" s="125">
        <f>'[3]Yearly LC Ethylene'!K56</f>
        <v>0</v>
      </c>
      <c r="AR56" s="125">
        <f>'[3]Yearly LC Ethylene'!L56</f>
        <v>0</v>
      </c>
      <c r="AS56" s="125">
        <f>'[3]Yearly LC Ethylene'!M56</f>
        <v>0</v>
      </c>
      <c r="AT56" s="125">
        <f>'[3]Yearly LC Ethylene'!N56</f>
        <v>0</v>
      </c>
      <c r="AU56" s="125">
        <f>'[3]Yearly LC Ethylene'!O56</f>
        <v>0</v>
      </c>
      <c r="AV56" s="125">
        <f>'[3]Yearly LC Ethylene'!P56</f>
        <v>0</v>
      </c>
      <c r="AW56" s="125">
        <f>'[3]Yearly LC Ethylene'!Q56</f>
        <v>0</v>
      </c>
      <c r="AX56" s="125">
        <f>'[3]Yearly LC Ethylene'!R56</f>
        <v>0</v>
      </c>
      <c r="AY56" s="125">
        <f>'[3]Yearly LC Ethylene'!S56</f>
        <v>0</v>
      </c>
      <c r="AZ56" s="125">
        <f>'[3]Yearly LC Ethylene'!T56</f>
        <v>0</v>
      </c>
      <c r="BA56" s="125">
        <f>'[3]Yearly LC Ethylene'!U56</f>
        <v>0</v>
      </c>
      <c r="BB56" s="125">
        <f>'[3]Yearly LC Ethylene'!V56</f>
        <v>0</v>
      </c>
      <c r="BC56" s="125">
        <f>'[3]Yearly LC Ethylene'!W56</f>
        <v>0</v>
      </c>
      <c r="BD56" s="125">
        <f>'[3]Yearly LC Ethylene'!X56</f>
        <v>0</v>
      </c>
      <c r="BE56" s="125">
        <f>'[3]Yearly LC Ethylene'!Y56</f>
        <v>0</v>
      </c>
      <c r="BF56" s="125">
        <f>'[3]Yearly LC Ethylene'!Z56</f>
        <v>0</v>
      </c>
      <c r="BG56" s="125">
        <f>'[3]Yearly LC Ethylene'!AA56</f>
        <v>0</v>
      </c>
      <c r="BH56" s="125">
        <f>'[3]Yearly LC Ethylene'!AB56</f>
        <v>0</v>
      </c>
      <c r="BI56" s="125">
        <f>'[3]Yearly LC Ethylene'!AC56</f>
        <v>0</v>
      </c>
      <c r="BJ56" s="125">
        <f>'[3]Yearly LC Ethylene'!AD56</f>
        <v>0</v>
      </c>
      <c r="BK56" s="125">
        <f>'[3]Yearly LC Ethylene'!AE56</f>
        <v>0</v>
      </c>
      <c r="BL56" s="125">
        <f>'[3]Yearly LC Ethylene'!AF56</f>
        <v>0</v>
      </c>
      <c r="BM56" s="125">
        <f>'[3]Yearly LC Ethylene'!AG56</f>
        <v>0</v>
      </c>
      <c r="BN56" s="125">
        <f>'[3]Yearly LC Ethylene'!AH56</f>
        <v>0</v>
      </c>
      <c r="BO56" s="125"/>
      <c r="BP56" s="125">
        <f t="shared" ref="BP56:CE73" si="16">D56+AJ56</f>
        <v>0</v>
      </c>
      <c r="BQ56" s="125">
        <f t="shared" si="16"/>
        <v>0</v>
      </c>
      <c r="BR56" s="125">
        <f t="shared" si="16"/>
        <v>0</v>
      </c>
      <c r="BS56" s="125">
        <f t="shared" si="16"/>
        <v>0</v>
      </c>
      <c r="BT56" s="125">
        <f t="shared" si="16"/>
        <v>0</v>
      </c>
      <c r="BU56" s="125">
        <f t="shared" si="16"/>
        <v>0</v>
      </c>
      <c r="BV56" s="125">
        <f t="shared" si="16"/>
        <v>0</v>
      </c>
      <c r="BW56" s="125">
        <f t="shared" si="16"/>
        <v>0</v>
      </c>
      <c r="BX56" s="125">
        <f t="shared" si="16"/>
        <v>0</v>
      </c>
      <c r="BY56" s="125">
        <f t="shared" si="16"/>
        <v>0</v>
      </c>
      <c r="BZ56" s="125">
        <f t="shared" si="16"/>
        <v>0</v>
      </c>
      <c r="CA56" s="125">
        <f t="shared" si="16"/>
        <v>0</v>
      </c>
      <c r="CB56" s="125">
        <f t="shared" si="16"/>
        <v>0</v>
      </c>
      <c r="CC56" s="125">
        <f t="shared" si="15"/>
        <v>0</v>
      </c>
      <c r="CD56" s="125">
        <f t="shared" si="15"/>
        <v>0</v>
      </c>
      <c r="CE56" s="125">
        <f t="shared" si="15"/>
        <v>0</v>
      </c>
      <c r="CF56" s="125">
        <f t="shared" si="15"/>
        <v>0</v>
      </c>
      <c r="CG56" s="125">
        <f t="shared" si="15"/>
        <v>0</v>
      </c>
      <c r="CH56" s="125">
        <f t="shared" si="15"/>
        <v>0</v>
      </c>
      <c r="CI56" s="125">
        <f t="shared" si="15"/>
        <v>0</v>
      </c>
      <c r="CJ56" s="125">
        <f t="shared" si="15"/>
        <v>0</v>
      </c>
      <c r="CK56" s="125">
        <f t="shared" si="15"/>
        <v>0</v>
      </c>
      <c r="CL56" s="125">
        <f t="shared" si="15"/>
        <v>0</v>
      </c>
      <c r="CM56" s="125">
        <f t="shared" si="14"/>
        <v>0</v>
      </c>
      <c r="CN56" s="125">
        <f t="shared" si="14"/>
        <v>0</v>
      </c>
      <c r="CO56" s="125">
        <f t="shared" si="14"/>
        <v>0</v>
      </c>
      <c r="CP56" s="125">
        <f t="shared" si="14"/>
        <v>0</v>
      </c>
      <c r="CQ56" s="125">
        <f t="shared" si="14"/>
        <v>0</v>
      </c>
      <c r="CR56" s="125">
        <f t="shared" si="14"/>
        <v>0</v>
      </c>
      <c r="CS56" s="125">
        <f t="shared" si="14"/>
        <v>0</v>
      </c>
      <c r="CT56" s="125">
        <f t="shared" si="14"/>
        <v>0</v>
      </c>
    </row>
    <row r="57" spans="1:98">
      <c r="A57" s="381"/>
      <c r="B57" s="1" t="s">
        <v>117</v>
      </c>
      <c r="C57" s="5" t="s">
        <v>197</v>
      </c>
      <c r="D57" s="126">
        <f>'[2]Yearly LC Ethylene'!D57</f>
        <v>29305.030176899061</v>
      </c>
      <c r="E57" s="126">
        <f>'[2]Yearly LC Ethylene'!E57</f>
        <v>28651.223076001359</v>
      </c>
      <c r="F57" s="126">
        <f>'[2]Yearly LC Ethylene'!F57</f>
        <v>28005.104638660021</v>
      </c>
      <c r="G57" s="126">
        <f>'[2]Yearly LC Ethylene'!G57</f>
        <v>27366.599459583933</v>
      </c>
      <c r="H57" s="126">
        <f>'[2]Yearly LC Ethylene'!H57</f>
        <v>26735.632811024956</v>
      </c>
      <c r="I57" s="126">
        <f>'[2]Yearly LC Ethylene'!I57</f>
        <v>26112.130636996826</v>
      </c>
      <c r="J57" s="126">
        <f>'[2]Yearly LC Ethylene'!J57</f>
        <v>25496.019547541717</v>
      </c>
      <c r="K57" s="126">
        <f>'[2]Yearly LC Ethylene'!K57</f>
        <v>24887.226813044079</v>
      </c>
      <c r="L57" s="126">
        <f>'[2]Yearly LC Ethylene'!L57</f>
        <v>24285.680358591409</v>
      </c>
      <c r="M57" s="126">
        <f>'[2]Yearly LC Ethylene'!M57</f>
        <v>23691.308758381529</v>
      </c>
      <c r="N57" s="126">
        <f>'[2]Yearly LC Ethylene'!N57</f>
        <v>23104.041230176023</v>
      </c>
      <c r="O57" s="126">
        <f>'[2]Yearly LC Ethylene'!O57</f>
        <v>22647.274077261161</v>
      </c>
      <c r="P57" s="126">
        <f>'[2]Yearly LC Ethylene'!P57</f>
        <v>22195.750696918611</v>
      </c>
      <c r="Q57" s="126">
        <f>'[2]Yearly LC Ethylene'!Q57</f>
        <v>21749.420189105327</v>
      </c>
      <c r="R57" s="126">
        <f>'[2]Yearly LC Ethylene'!R57</f>
        <v>21308.232108522028</v>
      </c>
      <c r="S57" s="126">
        <f>'[2]Yearly LC Ethylene'!S57</f>
        <v>20872.136460747213</v>
      </c>
      <c r="T57" s="126">
        <f>'[2]Yearly LC Ethylene'!T57</f>
        <v>20441.083698403017</v>
      </c>
      <c r="U57" s="126">
        <f>'[2]Yearly LC Ethylene'!U57</f>
        <v>20015.024717352546</v>
      </c>
      <c r="V57" s="126">
        <f>'[2]Yearly LC Ethylene'!V57</f>
        <v>19593.910852928548</v>
      </c>
      <c r="W57" s="126">
        <f>'[2]Yearly LC Ethylene'!W57</f>
        <v>19177.69387619312</v>
      </c>
      <c r="X57" s="126">
        <f>'[2]Yearly LC Ethylene'!X57</f>
        <v>18766.32599022815</v>
      </c>
      <c r="Y57" s="126">
        <f>'[2]Yearly LC Ethylene'!Y57</f>
        <v>18302.828377159916</v>
      </c>
      <c r="Z57" s="126">
        <f>'[2]Yearly LC Ethylene'!Z57</f>
        <v>17844.87894612152</v>
      </c>
      <c r="AA57" s="126">
        <f>'[2]Yearly LC Ethylene'!AA57</f>
        <v>17392.422881572045</v>
      </c>
      <c r="AB57" s="126">
        <f>'[2]Yearly LC Ethylene'!AB57</f>
        <v>16945.405862500942</v>
      </c>
      <c r="AC57" s="126">
        <f>'[2]Yearly LC Ethylene'!AC57</f>
        <v>16503.774058197683</v>
      </c>
      <c r="AD57" s="126">
        <f>'[2]Yearly LC Ethylene'!AD57</f>
        <v>16067.474124056398</v>
      </c>
      <c r="AE57" s="126">
        <f>'[2]Yearly LC Ethylene'!AE57</f>
        <v>15636.453197415147</v>
      </c>
      <c r="AF57" s="126">
        <f>'[2]Yearly LC Ethylene'!AF57</f>
        <v>15210.658893429551</v>
      </c>
      <c r="AG57" s="126">
        <f>'[2]Yearly LC Ethylene'!AG57</f>
        <v>14790.039300980588</v>
      </c>
      <c r="AH57" s="126">
        <f>'[2]Yearly LC Ethylene'!AH57</f>
        <v>14374.542978616169</v>
      </c>
      <c r="AI57" s="126"/>
      <c r="AJ57" s="126">
        <f>'[3]Yearly LC Ethylene'!D57</f>
        <v>5757.6219164365802</v>
      </c>
      <c r="AK57" s="126">
        <f>'[3]Yearly LC Ethylene'!E57</f>
        <v>5668.6666578276354</v>
      </c>
      <c r="AL57" s="126">
        <f>'[3]Yearly LC Ethylene'!F57</f>
        <v>5579.7113992186896</v>
      </c>
      <c r="AM57" s="126">
        <f>'[3]Yearly LC Ethylene'!G57</f>
        <v>5490.7561406097448</v>
      </c>
      <c r="AN57" s="126">
        <f>'[3]Yearly LC Ethylene'!H57</f>
        <v>5401.8008820007999</v>
      </c>
      <c r="AO57" s="126">
        <f>'[3]Yearly LC Ethylene'!I57</f>
        <v>5312.845623391855</v>
      </c>
      <c r="AP57" s="126">
        <f>'[3]Yearly LC Ethylene'!J57</f>
        <v>5223.8903647829093</v>
      </c>
      <c r="AQ57" s="126">
        <f>'[3]Yearly LC Ethylene'!K57</f>
        <v>5134.9351061739644</v>
      </c>
      <c r="AR57" s="126">
        <f>'[3]Yearly LC Ethylene'!L57</f>
        <v>5045.9798475650186</v>
      </c>
      <c r="AS57" s="126">
        <f>'[3]Yearly LC Ethylene'!M57</f>
        <v>4957.0245889560738</v>
      </c>
      <c r="AT57" s="126">
        <f>'[3]Yearly LC Ethylene'!N57</f>
        <v>4868.069330347128</v>
      </c>
      <c r="AU57" s="126">
        <f>'[3]Yearly LC Ethylene'!O57</f>
        <v>4805.3112514579698</v>
      </c>
      <c r="AV57" s="126">
        <f>'[3]Yearly LC Ethylene'!P57</f>
        <v>4742.5531725688115</v>
      </c>
      <c r="AW57" s="126">
        <f>'[3]Yearly LC Ethylene'!Q57</f>
        <v>4679.7950936796524</v>
      </c>
      <c r="AX57" s="126">
        <f>'[3]Yearly LC Ethylene'!R57</f>
        <v>4617.0370147904941</v>
      </c>
      <c r="AY57" s="126">
        <f>'[3]Yearly LC Ethylene'!S57</f>
        <v>4554.278935901335</v>
      </c>
      <c r="AZ57" s="126">
        <f>'[3]Yearly LC Ethylene'!T57</f>
        <v>4491.5208570121758</v>
      </c>
      <c r="BA57" s="126">
        <f>'[3]Yearly LC Ethylene'!U57</f>
        <v>4428.7627781230167</v>
      </c>
      <c r="BB57" s="126">
        <f>'[3]Yearly LC Ethylene'!V57</f>
        <v>4366.0046992338594</v>
      </c>
      <c r="BC57" s="126">
        <f>'[3]Yearly LC Ethylene'!W57</f>
        <v>4303.2466203447002</v>
      </c>
      <c r="BD57" s="126">
        <f>'[3]Yearly LC Ethylene'!X57</f>
        <v>4240.488541455542</v>
      </c>
      <c r="BE57" s="126">
        <f>'[3]Yearly LC Ethylene'!Y57</f>
        <v>4164.7758132544004</v>
      </c>
      <c r="BF57" s="126">
        <f>'[3]Yearly LC Ethylene'!Z57</f>
        <v>4089.0630850532589</v>
      </c>
      <c r="BG57" s="126">
        <f>'[3]Yearly LC Ethylene'!AA57</f>
        <v>4013.3503568521182</v>
      </c>
      <c r="BH57" s="126">
        <f>'[3]Yearly LC Ethylene'!AB57</f>
        <v>3937.6376286509771</v>
      </c>
      <c r="BI57" s="126">
        <f>'[3]Yearly LC Ethylene'!AC57</f>
        <v>3861.9249004498356</v>
      </c>
      <c r="BJ57" s="126">
        <f>'[3]Yearly LC Ethylene'!AD57</f>
        <v>3786.212172248695</v>
      </c>
      <c r="BK57" s="126">
        <f>'[3]Yearly LC Ethylene'!AE57</f>
        <v>3710.4994440475548</v>
      </c>
      <c r="BL57" s="126">
        <f>'[3]Yearly LC Ethylene'!AF57</f>
        <v>3634.7867158464132</v>
      </c>
      <c r="BM57" s="126">
        <f>'[3]Yearly LC Ethylene'!AG57</f>
        <v>3559.0739876452717</v>
      </c>
      <c r="BN57" s="126">
        <f>'[3]Yearly LC Ethylene'!AH57</f>
        <v>3483.3612594441311</v>
      </c>
      <c r="BO57" s="126"/>
      <c r="BP57" s="126">
        <f t="shared" si="16"/>
        <v>35062.652093335644</v>
      </c>
      <c r="BQ57" s="126">
        <f t="shared" si="16"/>
        <v>34319.889733828997</v>
      </c>
      <c r="BR57" s="126">
        <f t="shared" si="16"/>
        <v>33584.816037878714</v>
      </c>
      <c r="BS57" s="126">
        <f t="shared" si="16"/>
        <v>32857.355600193681</v>
      </c>
      <c r="BT57" s="126">
        <f t="shared" si="16"/>
        <v>32137.433693025756</v>
      </c>
      <c r="BU57" s="126">
        <f t="shared" si="16"/>
        <v>31424.976260388681</v>
      </c>
      <c r="BV57" s="126">
        <f t="shared" si="16"/>
        <v>30719.909912324627</v>
      </c>
      <c r="BW57" s="126">
        <f t="shared" si="16"/>
        <v>30022.161919218044</v>
      </c>
      <c r="BX57" s="126">
        <f t="shared" si="16"/>
        <v>29331.660206156426</v>
      </c>
      <c r="BY57" s="126">
        <f t="shared" si="16"/>
        <v>28648.333347337604</v>
      </c>
      <c r="BZ57" s="126">
        <f t="shared" si="16"/>
        <v>27972.11056052315</v>
      </c>
      <c r="CA57" s="126">
        <f t="shared" si="16"/>
        <v>27452.585328719131</v>
      </c>
      <c r="CB57" s="126">
        <f t="shared" si="16"/>
        <v>26938.303869487423</v>
      </c>
      <c r="CC57" s="126">
        <f t="shared" si="15"/>
        <v>26429.215282784979</v>
      </c>
      <c r="CD57" s="126">
        <f t="shared" si="15"/>
        <v>25925.269123312522</v>
      </c>
      <c r="CE57" s="126">
        <f t="shared" si="15"/>
        <v>25426.415396648546</v>
      </c>
      <c r="CF57" s="126">
        <f t="shared" si="15"/>
        <v>24932.604555415193</v>
      </c>
      <c r="CG57" s="126">
        <f t="shared" si="15"/>
        <v>24443.787495475561</v>
      </c>
      <c r="CH57" s="126">
        <f t="shared" si="15"/>
        <v>23959.915552162405</v>
      </c>
      <c r="CI57" s="126">
        <f t="shared" si="15"/>
        <v>23480.94049653782</v>
      </c>
      <c r="CJ57" s="126">
        <f t="shared" si="15"/>
        <v>23006.814531683693</v>
      </c>
      <c r="CK57" s="126">
        <f t="shared" si="15"/>
        <v>22467.604190414317</v>
      </c>
      <c r="CL57" s="126">
        <f t="shared" si="15"/>
        <v>21933.942031174778</v>
      </c>
      <c r="CM57" s="126">
        <f t="shared" si="14"/>
        <v>21405.773238424164</v>
      </c>
      <c r="CN57" s="126">
        <f t="shared" si="14"/>
        <v>20883.043491151919</v>
      </c>
      <c r="CO57" s="126">
        <f t="shared" si="14"/>
        <v>20365.698958647517</v>
      </c>
      <c r="CP57" s="126">
        <f t="shared" si="14"/>
        <v>19853.686296305092</v>
      </c>
      <c r="CQ57" s="126">
        <f t="shared" si="14"/>
        <v>19346.952641462703</v>
      </c>
      <c r="CR57" s="126">
        <f t="shared" si="14"/>
        <v>18845.445609275965</v>
      </c>
      <c r="CS57" s="126">
        <f t="shared" si="14"/>
        <v>18349.11328862586</v>
      </c>
      <c r="CT57" s="126">
        <f t="shared" si="14"/>
        <v>17857.904238060299</v>
      </c>
    </row>
    <row r="58" spans="1:98">
      <c r="A58" s="381"/>
      <c r="B58" s="1" t="s">
        <v>118</v>
      </c>
      <c r="C58" s="5" t="s">
        <v>197</v>
      </c>
      <c r="D58" s="126">
        <f>'[2]Yearly LC Ethylene'!D58</f>
        <v>0</v>
      </c>
      <c r="E58" s="126">
        <f>'[2]Yearly LC Ethylene'!E58</f>
        <v>0</v>
      </c>
      <c r="F58" s="126">
        <f>'[2]Yearly LC Ethylene'!F58</f>
        <v>0</v>
      </c>
      <c r="G58" s="126">
        <f>'[2]Yearly LC Ethylene'!G58</f>
        <v>0</v>
      </c>
      <c r="H58" s="126">
        <f>'[2]Yearly LC Ethylene'!H58</f>
        <v>0</v>
      </c>
      <c r="I58" s="126">
        <f>'[2]Yearly LC Ethylene'!I58</f>
        <v>0</v>
      </c>
      <c r="J58" s="126">
        <f>'[2]Yearly LC Ethylene'!J58</f>
        <v>0</v>
      </c>
      <c r="K58" s="126">
        <f>'[2]Yearly LC Ethylene'!K58</f>
        <v>0</v>
      </c>
      <c r="L58" s="126">
        <f>'[2]Yearly LC Ethylene'!L58</f>
        <v>0</v>
      </c>
      <c r="M58" s="126">
        <f>'[2]Yearly LC Ethylene'!M58</f>
        <v>0</v>
      </c>
      <c r="N58" s="126">
        <f>'[2]Yearly LC Ethylene'!N58</f>
        <v>0</v>
      </c>
      <c r="O58" s="126">
        <f>'[2]Yearly LC Ethylene'!O58</f>
        <v>0</v>
      </c>
      <c r="P58" s="126">
        <f>'[2]Yearly LC Ethylene'!P58</f>
        <v>0</v>
      </c>
      <c r="Q58" s="126">
        <f>'[2]Yearly LC Ethylene'!Q58</f>
        <v>0</v>
      </c>
      <c r="R58" s="126">
        <f>'[2]Yearly LC Ethylene'!R58</f>
        <v>0</v>
      </c>
      <c r="S58" s="126">
        <f>'[2]Yearly LC Ethylene'!S58</f>
        <v>0</v>
      </c>
      <c r="T58" s="126">
        <f>'[2]Yearly LC Ethylene'!T58</f>
        <v>0</v>
      </c>
      <c r="U58" s="126">
        <f>'[2]Yearly LC Ethylene'!U58</f>
        <v>0</v>
      </c>
      <c r="V58" s="126">
        <f>'[2]Yearly LC Ethylene'!V58</f>
        <v>0</v>
      </c>
      <c r="W58" s="126">
        <f>'[2]Yearly LC Ethylene'!W58</f>
        <v>0</v>
      </c>
      <c r="X58" s="126">
        <f>'[2]Yearly LC Ethylene'!X58</f>
        <v>0</v>
      </c>
      <c r="Y58" s="126">
        <f>'[2]Yearly LC Ethylene'!Y58</f>
        <v>0</v>
      </c>
      <c r="Z58" s="126">
        <f>'[2]Yearly LC Ethylene'!Z58</f>
        <v>0</v>
      </c>
      <c r="AA58" s="126">
        <f>'[2]Yearly LC Ethylene'!AA58</f>
        <v>0</v>
      </c>
      <c r="AB58" s="126">
        <f>'[2]Yearly LC Ethylene'!AB58</f>
        <v>0</v>
      </c>
      <c r="AC58" s="126">
        <f>'[2]Yearly LC Ethylene'!AC58</f>
        <v>0</v>
      </c>
      <c r="AD58" s="126">
        <f>'[2]Yearly LC Ethylene'!AD58</f>
        <v>0</v>
      </c>
      <c r="AE58" s="126">
        <f>'[2]Yearly LC Ethylene'!AE58</f>
        <v>0</v>
      </c>
      <c r="AF58" s="126">
        <f>'[2]Yearly LC Ethylene'!AF58</f>
        <v>0</v>
      </c>
      <c r="AG58" s="126">
        <f>'[2]Yearly LC Ethylene'!AG58</f>
        <v>0</v>
      </c>
      <c r="AH58" s="126">
        <f>'[2]Yearly LC Ethylene'!AH58</f>
        <v>0</v>
      </c>
      <c r="AI58" s="126"/>
      <c r="AJ58" s="126">
        <f>'[3]Yearly LC Ethylene'!D58</f>
        <v>0</v>
      </c>
      <c r="AK58" s="126">
        <f>'[3]Yearly LC Ethylene'!E58</f>
        <v>0</v>
      </c>
      <c r="AL58" s="126">
        <f>'[3]Yearly LC Ethylene'!F58</f>
        <v>0</v>
      </c>
      <c r="AM58" s="126">
        <f>'[3]Yearly LC Ethylene'!G58</f>
        <v>0</v>
      </c>
      <c r="AN58" s="126">
        <f>'[3]Yearly LC Ethylene'!H58</f>
        <v>0</v>
      </c>
      <c r="AO58" s="126">
        <f>'[3]Yearly LC Ethylene'!I58</f>
        <v>0</v>
      </c>
      <c r="AP58" s="126">
        <f>'[3]Yearly LC Ethylene'!J58</f>
        <v>0</v>
      </c>
      <c r="AQ58" s="126">
        <f>'[3]Yearly LC Ethylene'!K58</f>
        <v>0</v>
      </c>
      <c r="AR58" s="126">
        <f>'[3]Yearly LC Ethylene'!L58</f>
        <v>0</v>
      </c>
      <c r="AS58" s="126">
        <f>'[3]Yearly LC Ethylene'!M58</f>
        <v>0</v>
      </c>
      <c r="AT58" s="126">
        <f>'[3]Yearly LC Ethylene'!N58</f>
        <v>0</v>
      </c>
      <c r="AU58" s="126">
        <f>'[3]Yearly LC Ethylene'!O58</f>
        <v>0</v>
      </c>
      <c r="AV58" s="126">
        <f>'[3]Yearly LC Ethylene'!P58</f>
        <v>0</v>
      </c>
      <c r="AW58" s="126">
        <f>'[3]Yearly LC Ethylene'!Q58</f>
        <v>0</v>
      </c>
      <c r="AX58" s="126">
        <f>'[3]Yearly LC Ethylene'!R58</f>
        <v>0</v>
      </c>
      <c r="AY58" s="126">
        <f>'[3]Yearly LC Ethylene'!S58</f>
        <v>0</v>
      </c>
      <c r="AZ58" s="126">
        <f>'[3]Yearly LC Ethylene'!T58</f>
        <v>0</v>
      </c>
      <c r="BA58" s="126">
        <f>'[3]Yearly LC Ethylene'!U58</f>
        <v>0</v>
      </c>
      <c r="BB58" s="126">
        <f>'[3]Yearly LC Ethylene'!V58</f>
        <v>0</v>
      </c>
      <c r="BC58" s="126">
        <f>'[3]Yearly LC Ethylene'!W58</f>
        <v>0</v>
      </c>
      <c r="BD58" s="126">
        <f>'[3]Yearly LC Ethylene'!X58</f>
        <v>0</v>
      </c>
      <c r="BE58" s="126">
        <f>'[3]Yearly LC Ethylene'!Y58</f>
        <v>0</v>
      </c>
      <c r="BF58" s="126">
        <f>'[3]Yearly LC Ethylene'!Z58</f>
        <v>0</v>
      </c>
      <c r="BG58" s="126">
        <f>'[3]Yearly LC Ethylene'!AA58</f>
        <v>0</v>
      </c>
      <c r="BH58" s="126">
        <f>'[3]Yearly LC Ethylene'!AB58</f>
        <v>0</v>
      </c>
      <c r="BI58" s="126">
        <f>'[3]Yearly LC Ethylene'!AC58</f>
        <v>0</v>
      </c>
      <c r="BJ58" s="126">
        <f>'[3]Yearly LC Ethylene'!AD58</f>
        <v>0</v>
      </c>
      <c r="BK58" s="126">
        <f>'[3]Yearly LC Ethylene'!AE58</f>
        <v>0</v>
      </c>
      <c r="BL58" s="126">
        <f>'[3]Yearly LC Ethylene'!AF58</f>
        <v>0</v>
      </c>
      <c r="BM58" s="126">
        <f>'[3]Yearly LC Ethylene'!AG58</f>
        <v>0</v>
      </c>
      <c r="BN58" s="126">
        <f>'[3]Yearly LC Ethylene'!AH58</f>
        <v>0</v>
      </c>
      <c r="BO58" s="126"/>
      <c r="BP58" s="126">
        <f t="shared" si="16"/>
        <v>0</v>
      </c>
      <c r="BQ58" s="126">
        <f t="shared" si="16"/>
        <v>0</v>
      </c>
      <c r="BR58" s="126">
        <f t="shared" si="16"/>
        <v>0</v>
      </c>
      <c r="BS58" s="126">
        <f t="shared" si="16"/>
        <v>0</v>
      </c>
      <c r="BT58" s="126">
        <f t="shared" si="16"/>
        <v>0</v>
      </c>
      <c r="BU58" s="126">
        <f t="shared" si="16"/>
        <v>0</v>
      </c>
      <c r="BV58" s="126">
        <f t="shared" si="16"/>
        <v>0</v>
      </c>
      <c r="BW58" s="126">
        <f t="shared" si="16"/>
        <v>0</v>
      </c>
      <c r="BX58" s="126">
        <f t="shared" si="16"/>
        <v>0</v>
      </c>
      <c r="BY58" s="126">
        <f t="shared" si="16"/>
        <v>0</v>
      </c>
      <c r="BZ58" s="126">
        <f t="shared" si="16"/>
        <v>0</v>
      </c>
      <c r="CA58" s="126">
        <f t="shared" si="16"/>
        <v>0</v>
      </c>
      <c r="CB58" s="126">
        <f t="shared" si="16"/>
        <v>0</v>
      </c>
      <c r="CC58" s="126">
        <f t="shared" si="15"/>
        <v>0</v>
      </c>
      <c r="CD58" s="126">
        <f t="shared" si="15"/>
        <v>0</v>
      </c>
      <c r="CE58" s="126">
        <f t="shared" si="15"/>
        <v>0</v>
      </c>
      <c r="CF58" s="126">
        <f t="shared" si="15"/>
        <v>0</v>
      </c>
      <c r="CG58" s="126">
        <f t="shared" si="15"/>
        <v>0</v>
      </c>
      <c r="CH58" s="126">
        <f t="shared" si="15"/>
        <v>0</v>
      </c>
      <c r="CI58" s="126">
        <f t="shared" si="15"/>
        <v>0</v>
      </c>
      <c r="CJ58" s="126">
        <f t="shared" si="15"/>
        <v>0</v>
      </c>
      <c r="CK58" s="126">
        <f t="shared" si="15"/>
        <v>0</v>
      </c>
      <c r="CL58" s="126">
        <f t="shared" si="15"/>
        <v>0</v>
      </c>
      <c r="CM58" s="126">
        <f t="shared" si="14"/>
        <v>0</v>
      </c>
      <c r="CN58" s="126">
        <f t="shared" si="14"/>
        <v>0</v>
      </c>
      <c r="CO58" s="126">
        <f t="shared" si="14"/>
        <v>0</v>
      </c>
      <c r="CP58" s="126">
        <f t="shared" si="14"/>
        <v>0</v>
      </c>
      <c r="CQ58" s="126">
        <f t="shared" si="14"/>
        <v>0</v>
      </c>
      <c r="CR58" s="126">
        <f t="shared" si="14"/>
        <v>0</v>
      </c>
      <c r="CS58" s="126">
        <f t="shared" si="14"/>
        <v>0</v>
      </c>
      <c r="CT58" s="126">
        <f t="shared" si="14"/>
        <v>0</v>
      </c>
    </row>
    <row r="59" spans="1:98" s="14" customFormat="1">
      <c r="A59" s="382"/>
      <c r="B59" s="10" t="s">
        <v>119</v>
      </c>
      <c r="C59" s="62" t="s">
        <v>197</v>
      </c>
      <c r="D59" s="127">
        <f>'[2]Yearly LC Ethylene'!D59</f>
        <v>0</v>
      </c>
      <c r="E59" s="127">
        <f>'[2]Yearly LC Ethylene'!E59</f>
        <v>0</v>
      </c>
      <c r="F59" s="127">
        <f>'[2]Yearly LC Ethylene'!F59</f>
        <v>0</v>
      </c>
      <c r="G59" s="127">
        <f>'[2]Yearly LC Ethylene'!G59</f>
        <v>0</v>
      </c>
      <c r="H59" s="127">
        <f>'[2]Yearly LC Ethylene'!H59</f>
        <v>0</v>
      </c>
      <c r="I59" s="127">
        <f>'[2]Yearly LC Ethylene'!I59</f>
        <v>0</v>
      </c>
      <c r="J59" s="127">
        <f>'[2]Yearly LC Ethylene'!J59</f>
        <v>0</v>
      </c>
      <c r="K59" s="127">
        <f>'[2]Yearly LC Ethylene'!K59</f>
        <v>0</v>
      </c>
      <c r="L59" s="127">
        <f>'[2]Yearly LC Ethylene'!L59</f>
        <v>0</v>
      </c>
      <c r="M59" s="127">
        <f>'[2]Yearly LC Ethylene'!M59</f>
        <v>0</v>
      </c>
      <c r="N59" s="127">
        <f>'[2]Yearly LC Ethylene'!N59</f>
        <v>0</v>
      </c>
      <c r="O59" s="127">
        <f>'[2]Yearly LC Ethylene'!O59</f>
        <v>0</v>
      </c>
      <c r="P59" s="127">
        <f>'[2]Yearly LC Ethylene'!P59</f>
        <v>0</v>
      </c>
      <c r="Q59" s="127">
        <f>'[2]Yearly LC Ethylene'!Q59</f>
        <v>0</v>
      </c>
      <c r="R59" s="127">
        <f>'[2]Yearly LC Ethylene'!R59</f>
        <v>0</v>
      </c>
      <c r="S59" s="127">
        <f>'[2]Yearly LC Ethylene'!S59</f>
        <v>0</v>
      </c>
      <c r="T59" s="127">
        <f>'[2]Yearly LC Ethylene'!T59</f>
        <v>0</v>
      </c>
      <c r="U59" s="127">
        <f>'[2]Yearly LC Ethylene'!U59</f>
        <v>0</v>
      </c>
      <c r="V59" s="127">
        <f>'[2]Yearly LC Ethylene'!V59</f>
        <v>0</v>
      </c>
      <c r="W59" s="127">
        <f>'[2]Yearly LC Ethylene'!W59</f>
        <v>0</v>
      </c>
      <c r="X59" s="127">
        <f>'[2]Yearly LC Ethylene'!X59</f>
        <v>0</v>
      </c>
      <c r="Y59" s="127">
        <f>'[2]Yearly LC Ethylene'!Y59</f>
        <v>0</v>
      </c>
      <c r="Z59" s="127">
        <f>'[2]Yearly LC Ethylene'!Z59</f>
        <v>0</v>
      </c>
      <c r="AA59" s="127">
        <f>'[2]Yearly LC Ethylene'!AA59</f>
        <v>0</v>
      </c>
      <c r="AB59" s="127">
        <f>'[2]Yearly LC Ethylene'!AB59</f>
        <v>0</v>
      </c>
      <c r="AC59" s="127">
        <f>'[2]Yearly LC Ethylene'!AC59</f>
        <v>0</v>
      </c>
      <c r="AD59" s="127">
        <f>'[2]Yearly LC Ethylene'!AD59</f>
        <v>0</v>
      </c>
      <c r="AE59" s="127">
        <f>'[2]Yearly LC Ethylene'!AE59</f>
        <v>0</v>
      </c>
      <c r="AF59" s="127">
        <f>'[2]Yearly LC Ethylene'!AF59</f>
        <v>0</v>
      </c>
      <c r="AG59" s="127">
        <f>'[2]Yearly LC Ethylene'!AG59</f>
        <v>0</v>
      </c>
      <c r="AH59" s="127">
        <f>'[2]Yearly LC Ethylene'!AH59</f>
        <v>0</v>
      </c>
      <c r="AI59" s="127"/>
      <c r="AJ59" s="127">
        <f>'[3]Yearly LC Ethylene'!D59</f>
        <v>0</v>
      </c>
      <c r="AK59" s="127">
        <f>'[3]Yearly LC Ethylene'!E59</f>
        <v>0</v>
      </c>
      <c r="AL59" s="127">
        <f>'[3]Yearly LC Ethylene'!F59</f>
        <v>0</v>
      </c>
      <c r="AM59" s="127">
        <f>'[3]Yearly LC Ethylene'!G59</f>
        <v>0</v>
      </c>
      <c r="AN59" s="127">
        <f>'[3]Yearly LC Ethylene'!H59</f>
        <v>0</v>
      </c>
      <c r="AO59" s="127">
        <f>'[3]Yearly LC Ethylene'!I59</f>
        <v>0</v>
      </c>
      <c r="AP59" s="127">
        <f>'[3]Yearly LC Ethylene'!J59</f>
        <v>0</v>
      </c>
      <c r="AQ59" s="127">
        <f>'[3]Yearly LC Ethylene'!K59</f>
        <v>0</v>
      </c>
      <c r="AR59" s="127">
        <f>'[3]Yearly LC Ethylene'!L59</f>
        <v>0</v>
      </c>
      <c r="AS59" s="127">
        <f>'[3]Yearly LC Ethylene'!M59</f>
        <v>0</v>
      </c>
      <c r="AT59" s="127">
        <f>'[3]Yearly LC Ethylene'!N59</f>
        <v>0</v>
      </c>
      <c r="AU59" s="127">
        <f>'[3]Yearly LC Ethylene'!O59</f>
        <v>0</v>
      </c>
      <c r="AV59" s="127">
        <f>'[3]Yearly LC Ethylene'!P59</f>
        <v>0</v>
      </c>
      <c r="AW59" s="127">
        <f>'[3]Yearly LC Ethylene'!Q59</f>
        <v>0</v>
      </c>
      <c r="AX59" s="127">
        <f>'[3]Yearly LC Ethylene'!R59</f>
        <v>0</v>
      </c>
      <c r="AY59" s="127">
        <f>'[3]Yearly LC Ethylene'!S59</f>
        <v>0</v>
      </c>
      <c r="AZ59" s="127">
        <f>'[3]Yearly LC Ethylene'!T59</f>
        <v>0</v>
      </c>
      <c r="BA59" s="127">
        <f>'[3]Yearly LC Ethylene'!U59</f>
        <v>0</v>
      </c>
      <c r="BB59" s="127">
        <f>'[3]Yearly LC Ethylene'!V59</f>
        <v>0</v>
      </c>
      <c r="BC59" s="127">
        <f>'[3]Yearly LC Ethylene'!W59</f>
        <v>0</v>
      </c>
      <c r="BD59" s="127">
        <f>'[3]Yearly LC Ethylene'!X59</f>
        <v>0</v>
      </c>
      <c r="BE59" s="127">
        <f>'[3]Yearly LC Ethylene'!Y59</f>
        <v>0</v>
      </c>
      <c r="BF59" s="127">
        <f>'[3]Yearly LC Ethylene'!Z59</f>
        <v>0</v>
      </c>
      <c r="BG59" s="127">
        <f>'[3]Yearly LC Ethylene'!AA59</f>
        <v>0</v>
      </c>
      <c r="BH59" s="127">
        <f>'[3]Yearly LC Ethylene'!AB59</f>
        <v>0</v>
      </c>
      <c r="BI59" s="127">
        <f>'[3]Yearly LC Ethylene'!AC59</f>
        <v>0</v>
      </c>
      <c r="BJ59" s="127">
        <f>'[3]Yearly LC Ethylene'!AD59</f>
        <v>0</v>
      </c>
      <c r="BK59" s="127">
        <f>'[3]Yearly LC Ethylene'!AE59</f>
        <v>0</v>
      </c>
      <c r="BL59" s="127">
        <f>'[3]Yearly LC Ethylene'!AF59</f>
        <v>0</v>
      </c>
      <c r="BM59" s="127">
        <f>'[3]Yearly LC Ethylene'!AG59</f>
        <v>0</v>
      </c>
      <c r="BN59" s="127">
        <f>'[3]Yearly LC Ethylene'!AH59</f>
        <v>0</v>
      </c>
      <c r="BO59" s="127"/>
      <c r="BP59" s="127">
        <f t="shared" si="16"/>
        <v>0</v>
      </c>
      <c r="BQ59" s="127">
        <f t="shared" si="16"/>
        <v>0</v>
      </c>
      <c r="BR59" s="127">
        <f t="shared" si="16"/>
        <v>0</v>
      </c>
      <c r="BS59" s="127">
        <f t="shared" si="16"/>
        <v>0</v>
      </c>
      <c r="BT59" s="127">
        <f t="shared" si="16"/>
        <v>0</v>
      </c>
      <c r="BU59" s="127">
        <f t="shared" si="16"/>
        <v>0</v>
      </c>
      <c r="BV59" s="127">
        <f t="shared" si="16"/>
        <v>0</v>
      </c>
      <c r="BW59" s="127">
        <f t="shared" si="16"/>
        <v>0</v>
      </c>
      <c r="BX59" s="127">
        <f t="shared" si="16"/>
        <v>0</v>
      </c>
      <c r="BY59" s="127">
        <f t="shared" si="16"/>
        <v>0</v>
      </c>
      <c r="BZ59" s="127">
        <f t="shared" si="16"/>
        <v>0</v>
      </c>
      <c r="CA59" s="127">
        <f t="shared" si="16"/>
        <v>0</v>
      </c>
      <c r="CB59" s="127">
        <f t="shared" si="16"/>
        <v>0</v>
      </c>
      <c r="CC59" s="127">
        <f t="shared" si="15"/>
        <v>0</v>
      </c>
      <c r="CD59" s="127">
        <f t="shared" si="15"/>
        <v>0</v>
      </c>
      <c r="CE59" s="127">
        <f t="shared" si="15"/>
        <v>0</v>
      </c>
      <c r="CF59" s="127">
        <f t="shared" si="15"/>
        <v>0</v>
      </c>
      <c r="CG59" s="127">
        <f t="shared" si="15"/>
        <v>0</v>
      </c>
      <c r="CH59" s="127">
        <f t="shared" si="15"/>
        <v>0</v>
      </c>
      <c r="CI59" s="127">
        <f t="shared" si="15"/>
        <v>0</v>
      </c>
      <c r="CJ59" s="127">
        <f t="shared" si="15"/>
        <v>0</v>
      </c>
      <c r="CK59" s="127">
        <f t="shared" si="15"/>
        <v>0</v>
      </c>
      <c r="CL59" s="127">
        <f t="shared" si="15"/>
        <v>0</v>
      </c>
      <c r="CM59" s="127">
        <f t="shared" si="14"/>
        <v>0</v>
      </c>
      <c r="CN59" s="127">
        <f t="shared" si="14"/>
        <v>0</v>
      </c>
      <c r="CO59" s="127">
        <f t="shared" si="14"/>
        <v>0</v>
      </c>
      <c r="CP59" s="127">
        <f t="shared" si="14"/>
        <v>0</v>
      </c>
      <c r="CQ59" s="127">
        <f t="shared" si="14"/>
        <v>0</v>
      </c>
      <c r="CR59" s="127">
        <f t="shared" si="14"/>
        <v>0</v>
      </c>
      <c r="CS59" s="127">
        <f t="shared" si="14"/>
        <v>0</v>
      </c>
      <c r="CT59" s="127">
        <f t="shared" si="14"/>
        <v>0</v>
      </c>
    </row>
    <row r="60" spans="1:98" s="13" customFormat="1">
      <c r="A60" s="380" t="s">
        <v>120</v>
      </c>
      <c r="B60" s="6" t="s">
        <v>121</v>
      </c>
      <c r="C60" s="7" t="s">
        <v>197</v>
      </c>
      <c r="D60" s="125">
        <f>'[2]Yearly LC Ethylene'!D60</f>
        <v>0</v>
      </c>
      <c r="E60" s="125">
        <f>'[2]Yearly LC Ethylene'!E60</f>
        <v>0</v>
      </c>
      <c r="F60" s="125">
        <f>'[2]Yearly LC Ethylene'!F60</f>
        <v>0</v>
      </c>
      <c r="G60" s="125">
        <f>'[2]Yearly LC Ethylene'!G60</f>
        <v>0</v>
      </c>
      <c r="H60" s="125">
        <f>'[2]Yearly LC Ethylene'!H60</f>
        <v>0</v>
      </c>
      <c r="I60" s="125">
        <f>'[2]Yearly LC Ethylene'!I60</f>
        <v>0</v>
      </c>
      <c r="J60" s="125">
        <f>'[2]Yearly LC Ethylene'!J60</f>
        <v>0</v>
      </c>
      <c r="K60" s="125">
        <f>'[2]Yearly LC Ethylene'!K60</f>
        <v>0</v>
      </c>
      <c r="L60" s="125">
        <f>'[2]Yearly LC Ethylene'!L60</f>
        <v>0</v>
      </c>
      <c r="M60" s="125">
        <f>'[2]Yearly LC Ethylene'!M60</f>
        <v>0</v>
      </c>
      <c r="N60" s="125">
        <f>'[2]Yearly LC Ethylene'!N60</f>
        <v>0</v>
      </c>
      <c r="O60" s="125">
        <f>'[2]Yearly LC Ethylene'!O60</f>
        <v>0</v>
      </c>
      <c r="P60" s="125">
        <f>'[2]Yearly LC Ethylene'!P60</f>
        <v>0</v>
      </c>
      <c r="Q60" s="125">
        <f>'[2]Yearly LC Ethylene'!Q60</f>
        <v>0</v>
      </c>
      <c r="R60" s="125">
        <f>'[2]Yearly LC Ethylene'!R60</f>
        <v>0</v>
      </c>
      <c r="S60" s="125">
        <f>'[2]Yearly LC Ethylene'!S60</f>
        <v>0</v>
      </c>
      <c r="T60" s="125">
        <f>'[2]Yearly LC Ethylene'!T60</f>
        <v>0</v>
      </c>
      <c r="U60" s="125">
        <f>'[2]Yearly LC Ethylene'!U60</f>
        <v>0</v>
      </c>
      <c r="V60" s="125">
        <f>'[2]Yearly LC Ethylene'!V60</f>
        <v>0</v>
      </c>
      <c r="W60" s="125">
        <f>'[2]Yearly LC Ethylene'!W60</f>
        <v>0</v>
      </c>
      <c r="X60" s="125">
        <f>'[2]Yearly LC Ethylene'!X60</f>
        <v>0</v>
      </c>
      <c r="Y60" s="125">
        <f>'[2]Yearly LC Ethylene'!Y60</f>
        <v>0</v>
      </c>
      <c r="Z60" s="125">
        <f>'[2]Yearly LC Ethylene'!Z60</f>
        <v>0</v>
      </c>
      <c r="AA60" s="125">
        <f>'[2]Yearly LC Ethylene'!AA60</f>
        <v>0</v>
      </c>
      <c r="AB60" s="125">
        <f>'[2]Yearly LC Ethylene'!AB60</f>
        <v>0</v>
      </c>
      <c r="AC60" s="125">
        <f>'[2]Yearly LC Ethylene'!AC60</f>
        <v>0</v>
      </c>
      <c r="AD60" s="125">
        <f>'[2]Yearly LC Ethylene'!AD60</f>
        <v>0</v>
      </c>
      <c r="AE60" s="125">
        <f>'[2]Yearly LC Ethylene'!AE60</f>
        <v>0</v>
      </c>
      <c r="AF60" s="125">
        <f>'[2]Yearly LC Ethylene'!AF60</f>
        <v>0</v>
      </c>
      <c r="AG60" s="125">
        <f>'[2]Yearly LC Ethylene'!AG60</f>
        <v>0</v>
      </c>
      <c r="AH60" s="125">
        <f>'[2]Yearly LC Ethylene'!AH60</f>
        <v>0</v>
      </c>
      <c r="AI60" s="125"/>
      <c r="AJ60" s="125">
        <f>'[3]Yearly LC Ethylene'!D60</f>
        <v>0</v>
      </c>
      <c r="AK60" s="125">
        <f>'[3]Yearly LC Ethylene'!E60</f>
        <v>0</v>
      </c>
      <c r="AL60" s="125">
        <f>'[3]Yearly LC Ethylene'!F60</f>
        <v>0</v>
      </c>
      <c r="AM60" s="125">
        <f>'[3]Yearly LC Ethylene'!G60</f>
        <v>0</v>
      </c>
      <c r="AN60" s="125">
        <f>'[3]Yearly LC Ethylene'!H60</f>
        <v>0</v>
      </c>
      <c r="AO60" s="125">
        <f>'[3]Yearly LC Ethylene'!I60</f>
        <v>0</v>
      </c>
      <c r="AP60" s="125">
        <f>'[3]Yearly LC Ethylene'!J60</f>
        <v>0</v>
      </c>
      <c r="AQ60" s="125">
        <f>'[3]Yearly LC Ethylene'!K60</f>
        <v>0</v>
      </c>
      <c r="AR60" s="125">
        <f>'[3]Yearly LC Ethylene'!L60</f>
        <v>0</v>
      </c>
      <c r="AS60" s="125">
        <f>'[3]Yearly LC Ethylene'!M60</f>
        <v>0</v>
      </c>
      <c r="AT60" s="125">
        <f>'[3]Yearly LC Ethylene'!N60</f>
        <v>0</v>
      </c>
      <c r="AU60" s="125">
        <f>'[3]Yearly LC Ethylene'!O60</f>
        <v>0</v>
      </c>
      <c r="AV60" s="125">
        <f>'[3]Yearly LC Ethylene'!P60</f>
        <v>0</v>
      </c>
      <c r="AW60" s="125">
        <f>'[3]Yearly LC Ethylene'!Q60</f>
        <v>0</v>
      </c>
      <c r="AX60" s="125">
        <f>'[3]Yearly LC Ethylene'!R60</f>
        <v>0</v>
      </c>
      <c r="AY60" s="125">
        <f>'[3]Yearly LC Ethylene'!S60</f>
        <v>0</v>
      </c>
      <c r="AZ60" s="125">
        <f>'[3]Yearly LC Ethylene'!T60</f>
        <v>0</v>
      </c>
      <c r="BA60" s="125">
        <f>'[3]Yearly LC Ethylene'!U60</f>
        <v>0</v>
      </c>
      <c r="BB60" s="125">
        <f>'[3]Yearly LC Ethylene'!V60</f>
        <v>0</v>
      </c>
      <c r="BC60" s="125">
        <f>'[3]Yearly LC Ethylene'!W60</f>
        <v>0</v>
      </c>
      <c r="BD60" s="125">
        <f>'[3]Yearly LC Ethylene'!X60</f>
        <v>0</v>
      </c>
      <c r="BE60" s="125">
        <f>'[3]Yearly LC Ethylene'!Y60</f>
        <v>0</v>
      </c>
      <c r="BF60" s="125">
        <f>'[3]Yearly LC Ethylene'!Z60</f>
        <v>0</v>
      </c>
      <c r="BG60" s="125">
        <f>'[3]Yearly LC Ethylene'!AA60</f>
        <v>0</v>
      </c>
      <c r="BH60" s="125">
        <f>'[3]Yearly LC Ethylene'!AB60</f>
        <v>0</v>
      </c>
      <c r="BI60" s="125">
        <f>'[3]Yearly LC Ethylene'!AC60</f>
        <v>0</v>
      </c>
      <c r="BJ60" s="125">
        <f>'[3]Yearly LC Ethylene'!AD60</f>
        <v>0</v>
      </c>
      <c r="BK60" s="125">
        <f>'[3]Yearly LC Ethylene'!AE60</f>
        <v>0</v>
      </c>
      <c r="BL60" s="125">
        <f>'[3]Yearly LC Ethylene'!AF60</f>
        <v>0</v>
      </c>
      <c r="BM60" s="125">
        <f>'[3]Yearly LC Ethylene'!AG60</f>
        <v>0</v>
      </c>
      <c r="BN60" s="125">
        <f>'[3]Yearly LC Ethylene'!AH60</f>
        <v>0</v>
      </c>
      <c r="BO60" s="125"/>
      <c r="BP60" s="125">
        <f t="shared" si="16"/>
        <v>0</v>
      </c>
      <c r="BQ60" s="125">
        <f t="shared" si="16"/>
        <v>0</v>
      </c>
      <c r="BR60" s="125">
        <f t="shared" si="16"/>
        <v>0</v>
      </c>
      <c r="BS60" s="125">
        <f t="shared" si="16"/>
        <v>0</v>
      </c>
      <c r="BT60" s="125">
        <f t="shared" si="16"/>
        <v>0</v>
      </c>
      <c r="BU60" s="125">
        <f t="shared" si="16"/>
        <v>0</v>
      </c>
      <c r="BV60" s="125">
        <f t="shared" si="16"/>
        <v>0</v>
      </c>
      <c r="BW60" s="125">
        <f t="shared" si="16"/>
        <v>0</v>
      </c>
      <c r="BX60" s="125">
        <f t="shared" si="16"/>
        <v>0</v>
      </c>
      <c r="BY60" s="125">
        <f t="shared" si="16"/>
        <v>0</v>
      </c>
      <c r="BZ60" s="125">
        <f t="shared" si="16"/>
        <v>0</v>
      </c>
      <c r="CA60" s="125">
        <f t="shared" si="16"/>
        <v>0</v>
      </c>
      <c r="CB60" s="125">
        <f t="shared" si="16"/>
        <v>0</v>
      </c>
      <c r="CC60" s="125">
        <f t="shared" si="15"/>
        <v>0</v>
      </c>
      <c r="CD60" s="125">
        <f t="shared" si="15"/>
        <v>0</v>
      </c>
      <c r="CE60" s="125">
        <f t="shared" si="15"/>
        <v>0</v>
      </c>
      <c r="CF60" s="125">
        <f t="shared" si="15"/>
        <v>0</v>
      </c>
      <c r="CG60" s="125">
        <f t="shared" si="15"/>
        <v>0</v>
      </c>
      <c r="CH60" s="125">
        <f t="shared" si="15"/>
        <v>0</v>
      </c>
      <c r="CI60" s="125">
        <f t="shared" si="15"/>
        <v>0</v>
      </c>
      <c r="CJ60" s="125">
        <f t="shared" si="15"/>
        <v>0</v>
      </c>
      <c r="CK60" s="125">
        <f t="shared" si="15"/>
        <v>0</v>
      </c>
      <c r="CL60" s="125">
        <f t="shared" si="15"/>
        <v>0</v>
      </c>
      <c r="CM60" s="125">
        <f t="shared" si="14"/>
        <v>0</v>
      </c>
      <c r="CN60" s="125">
        <f t="shared" si="14"/>
        <v>0</v>
      </c>
      <c r="CO60" s="125">
        <f t="shared" si="14"/>
        <v>0</v>
      </c>
      <c r="CP60" s="125">
        <f t="shared" si="14"/>
        <v>0</v>
      </c>
      <c r="CQ60" s="125">
        <f t="shared" si="14"/>
        <v>0</v>
      </c>
      <c r="CR60" s="125">
        <f t="shared" si="14"/>
        <v>0</v>
      </c>
      <c r="CS60" s="125">
        <f t="shared" si="14"/>
        <v>0</v>
      </c>
      <c r="CT60" s="125">
        <f t="shared" ref="CT60:CT123" si="17">AH60+BN60</f>
        <v>0</v>
      </c>
    </row>
    <row r="61" spans="1:98" s="14" customFormat="1">
      <c r="A61" s="382"/>
      <c r="B61" s="10" t="s">
        <v>122</v>
      </c>
      <c r="C61" s="62" t="s">
        <v>197</v>
      </c>
      <c r="D61" s="127">
        <f>'[2]Yearly LC Ethylene'!D61</f>
        <v>29305.030176899061</v>
      </c>
      <c r="E61" s="127">
        <f>'[2]Yearly LC Ethylene'!E61</f>
        <v>28651.223076001359</v>
      </c>
      <c r="F61" s="127">
        <f>'[2]Yearly LC Ethylene'!F61</f>
        <v>28005.104638660021</v>
      </c>
      <c r="G61" s="127">
        <f>'[2]Yearly LC Ethylene'!G61</f>
        <v>27366.599459583933</v>
      </c>
      <c r="H61" s="127">
        <f>'[2]Yearly LC Ethylene'!H61</f>
        <v>26735.632811024956</v>
      </c>
      <c r="I61" s="127">
        <f>'[2]Yearly LC Ethylene'!I61</f>
        <v>26112.130636996826</v>
      </c>
      <c r="J61" s="127">
        <f>'[2]Yearly LC Ethylene'!J61</f>
        <v>25496.019547541717</v>
      </c>
      <c r="K61" s="127">
        <f>'[2]Yearly LC Ethylene'!K61</f>
        <v>24887.226813044079</v>
      </c>
      <c r="L61" s="127">
        <f>'[2]Yearly LC Ethylene'!L61</f>
        <v>24285.680358591409</v>
      </c>
      <c r="M61" s="127">
        <f>'[2]Yearly LC Ethylene'!M61</f>
        <v>23691.308758381529</v>
      </c>
      <c r="N61" s="127">
        <f>'[2]Yearly LC Ethylene'!N61</f>
        <v>23104.041230176023</v>
      </c>
      <c r="O61" s="127">
        <f>'[2]Yearly LC Ethylene'!O61</f>
        <v>22647.274077261161</v>
      </c>
      <c r="P61" s="127">
        <f>'[2]Yearly LC Ethylene'!P61</f>
        <v>22195.750696918611</v>
      </c>
      <c r="Q61" s="127">
        <f>'[2]Yearly LC Ethylene'!Q61</f>
        <v>21749.420189105327</v>
      </c>
      <c r="R61" s="127">
        <f>'[2]Yearly LC Ethylene'!R61</f>
        <v>21308.232108522028</v>
      </c>
      <c r="S61" s="127">
        <f>'[2]Yearly LC Ethylene'!S61</f>
        <v>20872.136460747213</v>
      </c>
      <c r="T61" s="127">
        <f>'[2]Yearly LC Ethylene'!T61</f>
        <v>20441.083698403017</v>
      </c>
      <c r="U61" s="127">
        <f>'[2]Yearly LC Ethylene'!U61</f>
        <v>20015.024717352546</v>
      </c>
      <c r="V61" s="127">
        <f>'[2]Yearly LC Ethylene'!V61</f>
        <v>19593.910852928548</v>
      </c>
      <c r="W61" s="127">
        <f>'[2]Yearly LC Ethylene'!W61</f>
        <v>19177.69387619312</v>
      </c>
      <c r="X61" s="127">
        <f>'[2]Yearly LC Ethylene'!X61</f>
        <v>18766.32599022815</v>
      </c>
      <c r="Y61" s="127">
        <f>'[2]Yearly LC Ethylene'!Y61</f>
        <v>18302.828377159916</v>
      </c>
      <c r="Z61" s="127">
        <f>'[2]Yearly LC Ethylene'!Z61</f>
        <v>17844.87894612152</v>
      </c>
      <c r="AA61" s="127">
        <f>'[2]Yearly LC Ethylene'!AA61</f>
        <v>17392.422881572045</v>
      </c>
      <c r="AB61" s="127">
        <f>'[2]Yearly LC Ethylene'!AB61</f>
        <v>16945.405862500942</v>
      </c>
      <c r="AC61" s="127">
        <f>'[2]Yearly LC Ethylene'!AC61</f>
        <v>16503.774058197683</v>
      </c>
      <c r="AD61" s="127">
        <f>'[2]Yearly LC Ethylene'!AD61</f>
        <v>16067.474124056398</v>
      </c>
      <c r="AE61" s="127">
        <f>'[2]Yearly LC Ethylene'!AE61</f>
        <v>15636.453197415147</v>
      </c>
      <c r="AF61" s="127">
        <f>'[2]Yearly LC Ethylene'!AF61</f>
        <v>15210.658893429551</v>
      </c>
      <c r="AG61" s="127">
        <f>'[2]Yearly LC Ethylene'!AG61</f>
        <v>14790.039300980588</v>
      </c>
      <c r="AH61" s="127">
        <f>'[2]Yearly LC Ethylene'!AH61</f>
        <v>14374.542978616169</v>
      </c>
      <c r="AI61" s="127"/>
      <c r="AJ61" s="127">
        <f>'[3]Yearly LC Ethylene'!D61</f>
        <v>5757.6219164365802</v>
      </c>
      <c r="AK61" s="127">
        <f>'[3]Yearly LC Ethylene'!E61</f>
        <v>5668.6666578276354</v>
      </c>
      <c r="AL61" s="127">
        <f>'[3]Yearly LC Ethylene'!F61</f>
        <v>5579.7113992186896</v>
      </c>
      <c r="AM61" s="127">
        <f>'[3]Yearly LC Ethylene'!G61</f>
        <v>5490.7561406097448</v>
      </c>
      <c r="AN61" s="127">
        <f>'[3]Yearly LC Ethylene'!H61</f>
        <v>5401.8008820007999</v>
      </c>
      <c r="AO61" s="127">
        <f>'[3]Yearly LC Ethylene'!I61</f>
        <v>5312.845623391855</v>
      </c>
      <c r="AP61" s="127">
        <f>'[3]Yearly LC Ethylene'!J61</f>
        <v>5223.8903647829093</v>
      </c>
      <c r="AQ61" s="127">
        <f>'[3]Yearly LC Ethylene'!K61</f>
        <v>5134.9351061739644</v>
      </c>
      <c r="AR61" s="127">
        <f>'[3]Yearly LC Ethylene'!L61</f>
        <v>5045.9798475650186</v>
      </c>
      <c r="AS61" s="127">
        <f>'[3]Yearly LC Ethylene'!M61</f>
        <v>4957.0245889560738</v>
      </c>
      <c r="AT61" s="127">
        <f>'[3]Yearly LC Ethylene'!N61</f>
        <v>4868.069330347128</v>
      </c>
      <c r="AU61" s="127">
        <f>'[3]Yearly LC Ethylene'!O61</f>
        <v>4805.3112514579698</v>
      </c>
      <c r="AV61" s="127">
        <f>'[3]Yearly LC Ethylene'!P61</f>
        <v>4742.5531725688115</v>
      </c>
      <c r="AW61" s="127">
        <f>'[3]Yearly LC Ethylene'!Q61</f>
        <v>4679.7950936796524</v>
      </c>
      <c r="AX61" s="127">
        <f>'[3]Yearly LC Ethylene'!R61</f>
        <v>4617.0370147904941</v>
      </c>
      <c r="AY61" s="127">
        <f>'[3]Yearly LC Ethylene'!S61</f>
        <v>4554.278935901335</v>
      </c>
      <c r="AZ61" s="127">
        <f>'[3]Yearly LC Ethylene'!T61</f>
        <v>4491.5208570121758</v>
      </c>
      <c r="BA61" s="127">
        <f>'[3]Yearly LC Ethylene'!U61</f>
        <v>4428.7627781230167</v>
      </c>
      <c r="BB61" s="127">
        <f>'[3]Yearly LC Ethylene'!V61</f>
        <v>4366.0046992338594</v>
      </c>
      <c r="BC61" s="127">
        <f>'[3]Yearly LC Ethylene'!W61</f>
        <v>4303.2466203447002</v>
      </c>
      <c r="BD61" s="127">
        <f>'[3]Yearly LC Ethylene'!X61</f>
        <v>4240.488541455542</v>
      </c>
      <c r="BE61" s="127">
        <f>'[3]Yearly LC Ethylene'!Y61</f>
        <v>4164.7758132544004</v>
      </c>
      <c r="BF61" s="127">
        <f>'[3]Yearly LC Ethylene'!Z61</f>
        <v>4089.0630850532589</v>
      </c>
      <c r="BG61" s="127">
        <f>'[3]Yearly LC Ethylene'!AA61</f>
        <v>4013.3503568521182</v>
      </c>
      <c r="BH61" s="127">
        <f>'[3]Yearly LC Ethylene'!AB61</f>
        <v>3937.6376286509771</v>
      </c>
      <c r="BI61" s="127">
        <f>'[3]Yearly LC Ethylene'!AC61</f>
        <v>3861.9249004498356</v>
      </c>
      <c r="BJ61" s="127">
        <f>'[3]Yearly LC Ethylene'!AD61</f>
        <v>3786.212172248695</v>
      </c>
      <c r="BK61" s="127">
        <f>'[3]Yearly LC Ethylene'!AE61</f>
        <v>3710.4994440475548</v>
      </c>
      <c r="BL61" s="127">
        <f>'[3]Yearly LC Ethylene'!AF61</f>
        <v>3634.7867158464132</v>
      </c>
      <c r="BM61" s="127">
        <f>'[3]Yearly LC Ethylene'!AG61</f>
        <v>3559.0739876452717</v>
      </c>
      <c r="BN61" s="127">
        <f>'[3]Yearly LC Ethylene'!AH61</f>
        <v>3483.3612594441311</v>
      </c>
      <c r="BO61" s="127"/>
      <c r="BP61" s="127">
        <f t="shared" si="16"/>
        <v>35062.652093335644</v>
      </c>
      <c r="BQ61" s="127">
        <f t="shared" si="16"/>
        <v>34319.889733828997</v>
      </c>
      <c r="BR61" s="127">
        <f t="shared" si="16"/>
        <v>33584.816037878714</v>
      </c>
      <c r="BS61" s="127">
        <f t="shared" si="16"/>
        <v>32857.355600193681</v>
      </c>
      <c r="BT61" s="127">
        <f t="shared" si="16"/>
        <v>32137.433693025756</v>
      </c>
      <c r="BU61" s="127">
        <f t="shared" si="16"/>
        <v>31424.976260388681</v>
      </c>
      <c r="BV61" s="127">
        <f t="shared" si="16"/>
        <v>30719.909912324627</v>
      </c>
      <c r="BW61" s="127">
        <f t="shared" si="16"/>
        <v>30022.161919218044</v>
      </c>
      <c r="BX61" s="127">
        <f t="shared" si="16"/>
        <v>29331.660206156426</v>
      </c>
      <c r="BY61" s="127">
        <f t="shared" si="16"/>
        <v>28648.333347337604</v>
      </c>
      <c r="BZ61" s="127">
        <f t="shared" si="16"/>
        <v>27972.11056052315</v>
      </c>
      <c r="CA61" s="127">
        <f t="shared" si="16"/>
        <v>27452.585328719131</v>
      </c>
      <c r="CB61" s="127">
        <f t="shared" si="16"/>
        <v>26938.303869487423</v>
      </c>
      <c r="CC61" s="127">
        <f t="shared" si="15"/>
        <v>26429.215282784979</v>
      </c>
      <c r="CD61" s="127">
        <f t="shared" si="15"/>
        <v>25925.269123312522</v>
      </c>
      <c r="CE61" s="127">
        <f t="shared" si="15"/>
        <v>25426.415396648546</v>
      </c>
      <c r="CF61" s="127">
        <f t="shared" si="15"/>
        <v>24932.604555415193</v>
      </c>
      <c r="CG61" s="127">
        <f t="shared" si="15"/>
        <v>24443.787495475561</v>
      </c>
      <c r="CH61" s="127">
        <f t="shared" si="15"/>
        <v>23959.915552162405</v>
      </c>
      <c r="CI61" s="127">
        <f t="shared" si="15"/>
        <v>23480.94049653782</v>
      </c>
      <c r="CJ61" s="127">
        <f t="shared" si="15"/>
        <v>23006.814531683693</v>
      </c>
      <c r="CK61" s="127">
        <f t="shared" si="15"/>
        <v>22467.604190414317</v>
      </c>
      <c r="CL61" s="127">
        <f t="shared" si="15"/>
        <v>21933.942031174778</v>
      </c>
      <c r="CM61" s="127">
        <f t="shared" si="15"/>
        <v>21405.773238424164</v>
      </c>
      <c r="CN61" s="127">
        <f t="shared" si="15"/>
        <v>20883.043491151919</v>
      </c>
      <c r="CO61" s="127">
        <f t="shared" si="15"/>
        <v>20365.698958647517</v>
      </c>
      <c r="CP61" s="127">
        <f t="shared" si="15"/>
        <v>19853.686296305092</v>
      </c>
      <c r="CQ61" s="127">
        <f t="shared" si="15"/>
        <v>19346.952641462703</v>
      </c>
      <c r="CR61" s="127">
        <f t="shared" si="15"/>
        <v>18845.445609275965</v>
      </c>
      <c r="CS61" s="127">
        <f t="shared" ref="CS61:CT124" si="18">AG61+BM61</f>
        <v>18349.11328862586</v>
      </c>
      <c r="CT61" s="127">
        <f t="shared" si="17"/>
        <v>17857.904238060299</v>
      </c>
    </row>
    <row r="62" spans="1:98" s="13" customFormat="1">
      <c r="A62" s="6" t="s">
        <v>60</v>
      </c>
      <c r="B62" s="6" t="s">
        <v>50</v>
      </c>
      <c r="C62" s="7" t="s">
        <v>197</v>
      </c>
      <c r="D62" s="125">
        <f>'[2]Yearly LC Ethylene'!D62</f>
        <v>2145788.3365974198</v>
      </c>
      <c r="E62" s="125">
        <f>'[2]Yearly LC Ethylene'!E62</f>
        <v>2126886.9522377001</v>
      </c>
      <c r="F62" s="125">
        <f>'[2]Yearly LC Ethylene'!F62</f>
        <v>2107828.7517180429</v>
      </c>
      <c r="G62" s="125">
        <f>'[2]Yearly LC Ethylene'!G62</f>
        <v>2088611.0501104614</v>
      </c>
      <c r="H62" s="125">
        <f>'[2]Yearly LC Ethylene'!H62</f>
        <v>2069231.1112362044</v>
      </c>
      <c r="I62" s="125">
        <f>'[2]Yearly LC Ethylene'!I62</f>
        <v>2049686.146862793</v>
      </c>
      <c r="J62" s="125">
        <f>'[2]Yearly LC Ethylene'!J62</f>
        <v>2027179.0486013195</v>
      </c>
      <c r="K62" s="125">
        <f>'[2]Yearly LC Ethylene'!K62</f>
        <v>2004531.144530297</v>
      </c>
      <c r="L62" s="125">
        <f>'[2]Yearly LC Ethylene'!L62</f>
        <v>1981739.2442416076</v>
      </c>
      <c r="M62" s="125">
        <f>'[2]Yearly LC Ethylene'!M62</f>
        <v>1958800.1036420446</v>
      </c>
      <c r="N62" s="125">
        <f>'[2]Yearly LC Ethylene'!N62</f>
        <v>1935710.4240649741</v>
      </c>
      <c r="O62" s="125">
        <f>'[2]Yearly LC Ethylene'!O62</f>
        <v>1907285.6261917804</v>
      </c>
      <c r="P62" s="125">
        <f>'[2]Yearly LC Ethylene'!P62</f>
        <v>1878767.1537721243</v>
      </c>
      <c r="Q62" s="125">
        <f>'[2]Yearly LC Ethylene'!Q62</f>
        <v>1850150.9515181258</v>
      </c>
      <c r="R62" s="125">
        <f>'[2]Yearly LC Ethylene'!R62</f>
        <v>1821432.9106896301</v>
      </c>
      <c r="S62" s="125">
        <f>'[2]Yearly LC Ethylene'!S62</f>
        <v>1792608.8680887334</v>
      </c>
      <c r="T62" s="125">
        <f>'[2]Yearly LC Ethylene'!T62</f>
        <v>1759142.4359147958</v>
      </c>
      <c r="U62" s="125">
        <f>'[2]Yearly LC Ethylene'!U62</f>
        <v>1725626.0014941485</v>
      </c>
      <c r="V62" s="125">
        <f>'[2]Yearly LC Ethylene'!V62</f>
        <v>1692054.5427727478</v>
      </c>
      <c r="W62" s="125">
        <f>'[2]Yearly LC Ethylene'!W62</f>
        <v>1658422.9856066036</v>
      </c>
      <c r="X62" s="125">
        <f>'[2]Yearly LC Ethylene'!X62</f>
        <v>1624726.2026123791</v>
      </c>
      <c r="Y62" s="125">
        <f>'[2]Yearly LC Ethylene'!Y62</f>
        <v>1587796.9372804572</v>
      </c>
      <c r="Z62" s="125">
        <f>'[2]Yearly LC Ethylene'!Z62</f>
        <v>1550842.0727709897</v>
      </c>
      <c r="AA62" s="125">
        <f>'[2]Yearly LC Ethylene'!AA62</f>
        <v>1513855.7205017812</v>
      </c>
      <c r="AB62" s="125">
        <f>'[2]Yearly LC Ethylene'!AB62</f>
        <v>1476831.9401552295</v>
      </c>
      <c r="AC62" s="125">
        <f>'[2]Yearly LC Ethylene'!AC62</f>
        <v>1439764.7383762263</v>
      </c>
      <c r="AD62" s="125">
        <f>'[2]Yearly LC Ethylene'!AD62</f>
        <v>1401043.3082227479</v>
      </c>
      <c r="AE62" s="125">
        <f>'[2]Yearly LC Ethylene'!AE62</f>
        <v>1362293.3501485381</v>
      </c>
      <c r="AF62" s="125">
        <f>'[2]Yearly LC Ethylene'!AF62</f>
        <v>1323508.3618035205</v>
      </c>
      <c r="AG62" s="125">
        <f>'[2]Yearly LC Ethylene'!AG62</f>
        <v>1284681.7862456404</v>
      </c>
      <c r="AH62" s="125">
        <f>'[2]Yearly LC Ethylene'!AH62</f>
        <v>1245807.0105023307</v>
      </c>
      <c r="AI62" s="125"/>
      <c r="AJ62" s="125">
        <f>'[3]Yearly LC Ethylene'!D62</f>
        <v>387852.09507639048</v>
      </c>
      <c r="AK62" s="125">
        <f>'[3]Yearly LC Ethylene'!E62</f>
        <v>386266.36998087674</v>
      </c>
      <c r="AL62" s="125">
        <f>'[3]Yearly LC Ethylene'!F62</f>
        <v>384653.68755873939</v>
      </c>
      <c r="AM62" s="125">
        <f>'[3]Yearly LC Ethylene'!G62</f>
        <v>383013.58953542559</v>
      </c>
      <c r="AN62" s="125">
        <f>'[3]Yearly LC Ethylene'!H62</f>
        <v>381345.60984571552</v>
      </c>
      <c r="AO62" s="125">
        <f>'[3]Yearly LC Ethylene'!I62</f>
        <v>379649.27450128034</v>
      </c>
      <c r="AP62" s="125">
        <f>'[3]Yearly LC Ethylene'!J62</f>
        <v>377924.10145598982</v>
      </c>
      <c r="AQ62" s="125">
        <f>'[3]Yearly LC Ethylene'!K62</f>
        <v>376169.60046892933</v>
      </c>
      <c r="AR62" s="125">
        <f>'[3]Yearly LC Ethylene'!L62</f>
        <v>374385.27296508878</v>
      </c>
      <c r="AS62" s="125">
        <f>'[3]Yearly LC Ethylene'!M62</f>
        <v>372570.61189368303</v>
      </c>
      <c r="AT62" s="125">
        <f>'[3]Yearly LC Ethylene'!N62</f>
        <v>370725.1015840632</v>
      </c>
      <c r="AU62" s="125">
        <f>'[3]Yearly LC Ethylene'!O62</f>
        <v>368848.21759918</v>
      </c>
      <c r="AV62" s="125">
        <f>'[3]Yearly LC Ethylene'!P62</f>
        <v>366939.42658655375</v>
      </c>
      <c r="AW62" s="125">
        <f>'[3]Yearly LC Ethylene'!Q62</f>
        <v>364998.18612671288</v>
      </c>
      <c r="AX62" s="125">
        <f>'[3]Yearly LC Ethylene'!R62</f>
        <v>363023.94457905466</v>
      </c>
      <c r="AY62" s="125">
        <f>'[3]Yearly LC Ethylene'!S62</f>
        <v>361016.14092508628</v>
      </c>
      <c r="AZ62" s="125">
        <f>'[3]Yearly LC Ethylene'!T62</f>
        <v>358974.20460900042</v>
      </c>
      <c r="BA62" s="125">
        <f>'[3]Yearly LC Ethylene'!U62</f>
        <v>356897.55537554115</v>
      </c>
      <c r="BB62" s="125">
        <f>'[3]Yearly LC Ethylene'!V62</f>
        <v>354785.60310511297</v>
      </c>
      <c r="BC62" s="125">
        <f>'[3]Yearly LC Ethylene'!W62</f>
        <v>352637.74764608761</v>
      </c>
      <c r="BD62" s="125">
        <f>'[3]Yearly LC Ethylene'!X62</f>
        <v>350453.37864425877</v>
      </c>
      <c r="BE62" s="125">
        <f>'[3]Yearly LC Ethylene'!Y62</f>
        <v>348231.87536939891</v>
      </c>
      <c r="BF62" s="125">
        <f>'[3]Yearly LC Ethylene'!Z62</f>
        <v>345972.60653886636</v>
      </c>
      <c r="BG62" s="125">
        <f>'[3]Yearly LC Ethylene'!AA62</f>
        <v>343674.93013821478</v>
      </c>
      <c r="BH62" s="125">
        <f>'[3]Yearly LC Ethylene'!AB62</f>
        <v>341338.19323875202</v>
      </c>
      <c r="BI62" s="125">
        <f>'[3]Yearly LC Ethylene'!AC62</f>
        <v>338961.73181199847</v>
      </c>
      <c r="BJ62" s="125">
        <f>'[3]Yearly LC Ethylene'!AD62</f>
        <v>336544.8705409902</v>
      </c>
      <c r="BK62" s="125">
        <f>'[3]Yearly LC Ethylene'!AE62</f>
        <v>334086.92262837471</v>
      </c>
      <c r="BL62" s="125">
        <f>'[3]Yearly LC Ethylene'!AF62</f>
        <v>331587.1896012447</v>
      </c>
      <c r="BM62" s="125">
        <f>'[3]Yearly LC Ethylene'!AG62</f>
        <v>329044.96111265355</v>
      </c>
      <c r="BN62" s="125">
        <f>'[3]Yearly LC Ethylene'!AH62</f>
        <v>326459.5147397563</v>
      </c>
      <c r="BO62" s="125"/>
      <c r="BP62" s="125">
        <f t="shared" si="16"/>
        <v>2533640.4316738104</v>
      </c>
      <c r="BQ62" s="125">
        <f t="shared" si="16"/>
        <v>2513153.3222185769</v>
      </c>
      <c r="BR62" s="125">
        <f t="shared" si="16"/>
        <v>2492482.4392767823</v>
      </c>
      <c r="BS62" s="125">
        <f t="shared" si="16"/>
        <v>2471624.6396458871</v>
      </c>
      <c r="BT62" s="125">
        <f t="shared" si="16"/>
        <v>2450576.72108192</v>
      </c>
      <c r="BU62" s="125">
        <f t="shared" si="16"/>
        <v>2429335.4213640732</v>
      </c>
      <c r="BV62" s="125">
        <f t="shared" si="16"/>
        <v>2405103.1500573093</v>
      </c>
      <c r="BW62" s="125">
        <f t="shared" si="16"/>
        <v>2380700.7449992262</v>
      </c>
      <c r="BX62" s="125">
        <f t="shared" si="16"/>
        <v>2356124.5172066963</v>
      </c>
      <c r="BY62" s="125">
        <f t="shared" si="16"/>
        <v>2331370.7155357278</v>
      </c>
      <c r="BZ62" s="125">
        <f t="shared" si="16"/>
        <v>2306435.5256490372</v>
      </c>
      <c r="CA62" s="125">
        <f t="shared" si="16"/>
        <v>2276133.8437909605</v>
      </c>
      <c r="CB62" s="125">
        <f t="shared" si="16"/>
        <v>2245706.580358678</v>
      </c>
      <c r="CC62" s="125">
        <f t="shared" si="15"/>
        <v>2215149.1376448385</v>
      </c>
      <c r="CD62" s="125">
        <f t="shared" si="15"/>
        <v>2184456.8552686847</v>
      </c>
      <c r="CE62" s="125">
        <f t="shared" si="15"/>
        <v>2153625.0090138195</v>
      </c>
      <c r="CF62" s="125">
        <f t="shared" si="15"/>
        <v>2118116.6405237964</v>
      </c>
      <c r="CG62" s="125">
        <f t="shared" si="15"/>
        <v>2082523.5568696896</v>
      </c>
      <c r="CH62" s="125">
        <f t="shared" si="15"/>
        <v>2046840.1458778607</v>
      </c>
      <c r="CI62" s="125">
        <f t="shared" si="15"/>
        <v>2011060.7332526911</v>
      </c>
      <c r="CJ62" s="125">
        <f t="shared" si="15"/>
        <v>1975179.5812566378</v>
      </c>
      <c r="CK62" s="125">
        <f t="shared" si="15"/>
        <v>1936028.8126498561</v>
      </c>
      <c r="CL62" s="125">
        <f t="shared" si="15"/>
        <v>1896814.6793098561</v>
      </c>
      <c r="CM62" s="125">
        <f t="shared" si="15"/>
        <v>1857530.6506399959</v>
      </c>
      <c r="CN62" s="125">
        <f t="shared" si="15"/>
        <v>1818170.1333939815</v>
      </c>
      <c r="CO62" s="125">
        <f t="shared" si="15"/>
        <v>1778726.4701882247</v>
      </c>
      <c r="CP62" s="125">
        <f t="shared" si="15"/>
        <v>1737588.1787637381</v>
      </c>
      <c r="CQ62" s="125">
        <f t="shared" si="15"/>
        <v>1696380.2727769129</v>
      </c>
      <c r="CR62" s="125">
        <f t="shared" si="15"/>
        <v>1655095.5514047651</v>
      </c>
      <c r="CS62" s="125">
        <f t="shared" si="18"/>
        <v>1613726.747358294</v>
      </c>
      <c r="CT62" s="125">
        <f t="shared" si="17"/>
        <v>1572266.525242087</v>
      </c>
    </row>
    <row r="63" spans="1:98" outlineLevel="1">
      <c r="B63" s="1" t="s">
        <v>19</v>
      </c>
      <c r="C63" s="5" t="s">
        <v>197</v>
      </c>
      <c r="D63" s="126">
        <f>'[2]Yearly LC Ethylene'!D63</f>
        <v>0</v>
      </c>
      <c r="E63" s="126">
        <f>'[2]Yearly LC Ethylene'!E63</f>
        <v>5264.045206788307</v>
      </c>
      <c r="F63" s="126">
        <f>'[2]Yearly LC Ethylene'!F63</f>
        <v>10433.752321004313</v>
      </c>
      <c r="G63" s="126">
        <f>'[2]Yearly LC Ethylene'!G63</f>
        <v>15507.937047070178</v>
      </c>
      <c r="H63" s="126">
        <f>'[2]Yearly LC Ethylene'!H63</f>
        <v>20485.388001238422</v>
      </c>
      <c r="I63" s="126">
        <f>'[2]Yearly LC Ethylene'!I63</f>
        <v>25364.866067427061</v>
      </c>
      <c r="J63" s="126">
        <f>'[2]Yearly LC Ethylene'!J63</f>
        <v>30103.608871729597</v>
      </c>
      <c r="K63" s="126">
        <f>'[2]Yearly LC Ethylene'!K63</f>
        <v>34728.502078987403</v>
      </c>
      <c r="L63" s="126">
        <f>'[2]Yearly LC Ethylene'!L63</f>
        <v>39238.437035983829</v>
      </c>
      <c r="M63" s="126">
        <f>'[2]Yearly LC Ethylene'!M63</f>
        <v>43632.272308626547</v>
      </c>
      <c r="N63" s="126">
        <f>'[2]Yearly LC Ethylene'!N63</f>
        <v>47908.832995608107</v>
      </c>
      <c r="O63" s="126">
        <f>'[2]Yearly LC Ethylene'!O63</f>
        <v>51925.85117307122</v>
      </c>
      <c r="P63" s="126">
        <f>'[2]Yearly LC Ethylene'!P63</f>
        <v>55799.38446703209</v>
      </c>
      <c r="Q63" s="126">
        <f>'[2]Yearly LC Ethylene'!Q63</f>
        <v>59528.606865095702</v>
      </c>
      <c r="R63" s="126">
        <f>'[2]Yearly LC Ethylene'!R63</f>
        <v>63112.650355395686</v>
      </c>
      <c r="S63" s="126">
        <f>'[2]Yearly LC Ethylene'!S63</f>
        <v>66550.604227794232</v>
      </c>
      <c r="T63" s="126">
        <f>'[2]Yearly LC Ethylene'!T63</f>
        <v>69662.040462225908</v>
      </c>
      <c r="U63" s="126">
        <f>'[2]Yearly LC Ethylene'!U63</f>
        <v>72605.714012866301</v>
      </c>
      <c r="V63" s="126">
        <f>'[2]Yearly LC Ethylene'!V63</f>
        <v>75381.029880525923</v>
      </c>
      <c r="W63" s="126">
        <f>'[2]Yearly LC Ethylene'!W63</f>
        <v>77987.340898150534</v>
      </c>
      <c r="X63" s="126">
        <f>'[2]Yearly LC Ethylene'!X63</f>
        <v>80423.947029312767</v>
      </c>
      <c r="Y63" s="126">
        <f>'[2]Yearly LC Ethylene'!Y63</f>
        <v>82644.830585447809</v>
      </c>
      <c r="Z63" s="126">
        <f>'[2]Yearly LC Ethylene'!Z63</f>
        <v>84675.977173296036</v>
      </c>
      <c r="AA63" s="126">
        <f>'[2]Yearly LC Ethylene'!AA63</f>
        <v>86516.854426676786</v>
      </c>
      <c r="AB63" s="126">
        <f>'[2]Yearly LC Ethylene'!AB63</f>
        <v>88166.866827267208</v>
      </c>
      <c r="AC63" s="126">
        <f>'[2]Yearly LC Ethylene'!AC63</f>
        <v>89625.354963920079</v>
      </c>
      <c r="AD63" s="126">
        <f>'[2]Yearly LC Ethylene'!AD63</f>
        <v>90787.606372834067</v>
      </c>
      <c r="AE63" s="126">
        <f>'[2]Yearly LC Ethylene'!AE63</f>
        <v>91750.457132504031</v>
      </c>
      <c r="AF63" s="126">
        <f>'[2]Yearly LC Ethylene'!AF63</f>
        <v>92513.234490066068</v>
      </c>
      <c r="AG63" s="126">
        <f>'[2]Yearly LC Ethylene'!AG63</f>
        <v>93075.195413496636</v>
      </c>
      <c r="AH63" s="126">
        <f>'[2]Yearly LC Ethylene'!AH63</f>
        <v>93435.525787674807</v>
      </c>
      <c r="AI63" s="124"/>
      <c r="AJ63" s="126">
        <f>'[3]Yearly LC Ethylene'!D63</f>
        <v>0</v>
      </c>
      <c r="AK63" s="126">
        <f>'[3]Yearly LC Ethylene'!E63</f>
        <v>956.00926570267006</v>
      </c>
      <c r="AL63" s="126">
        <f>'[3]Yearly LC Ethylene'!F63</f>
        <v>1904.0357534157599</v>
      </c>
      <c r="AM63" s="126">
        <f>'[3]Yearly LC Ethylene'!G63</f>
        <v>2843.8759023005346</v>
      </c>
      <c r="AN63" s="126">
        <f>'[3]Yearly LC Ethylene'!H63</f>
        <v>3775.3215374725833</v>
      </c>
      <c r="AO63" s="126">
        <f>'[3]Yearly LC Ethylene'!I63</f>
        <v>4698.1597719533438</v>
      </c>
      <c r="AP63" s="126">
        <f>'[3]Yearly LC Ethylene'!J63</f>
        <v>5612.1729066214484</v>
      </c>
      <c r="AQ63" s="126">
        <f>'[3]Yearly LC Ethylene'!K63</f>
        <v>6517.1383281242006</v>
      </c>
      <c r="AR63" s="126">
        <f>'[3]Yearly LC Ethylene'!L63</f>
        <v>7412.8284047087582</v>
      </c>
      <c r="AS63" s="126">
        <f>'[3]Yearly LC Ethylene'!M63</f>
        <v>8299.0103799317912</v>
      </c>
      <c r="AT63" s="126">
        <f>'[3]Yearly LC Ethylene'!N63</f>
        <v>9175.4462642055641</v>
      </c>
      <c r="AU63" s="126">
        <f>'[3]Yearly LC Ethylene'!O63</f>
        <v>10041.892724137675</v>
      </c>
      <c r="AV63" s="126">
        <f>'[3]Yearly LC Ethylene'!P63</f>
        <v>10898.100969620647</v>
      </c>
      <c r="AW63" s="126">
        <f>'[3]Yearly LC Ethylene'!Q63</f>
        <v>11743.816638626988</v>
      </c>
      <c r="AX63" s="126">
        <f>'[3]Yearly LC Ethylene'!R63</f>
        <v>12578.779679664245</v>
      </c>
      <c r="AY63" s="126">
        <f>'[3]Yearly LC Ethylene'!S63</f>
        <v>13402.724231843828</v>
      </c>
      <c r="AZ63" s="126">
        <f>'[3]Yearly LC Ethylene'!T63</f>
        <v>14215.378502516416</v>
      </c>
      <c r="BA63" s="126">
        <f>'[3]Yearly LC Ethylene'!U63</f>
        <v>15016.464642425894</v>
      </c>
      <c r="BB63" s="126">
        <f>'[3]Yearly LC Ethylene'!V63</f>
        <v>15805.698618332784</v>
      </c>
      <c r="BC63" s="126">
        <f>'[3]Yearly LC Ethylene'!W63</f>
        <v>16582.790083057269</v>
      </c>
      <c r="BD63" s="126">
        <f>'[3]Yearly LC Ethylene'!X63</f>
        <v>17347.442242890811</v>
      </c>
      <c r="BE63" s="126">
        <f>'[3]Yearly LC Ethylene'!Y63</f>
        <v>18125.469112977215</v>
      </c>
      <c r="BF63" s="126">
        <f>'[3]Yearly LC Ethylene'!Z63</f>
        <v>18890.104317022102</v>
      </c>
      <c r="BG63" s="126">
        <f>'[3]Yearly LC Ethylene'!AA63</f>
        <v>19641.022257398974</v>
      </c>
      <c r="BH63" s="126">
        <f>'[3]Yearly LC Ethylene'!AB63</f>
        <v>20377.890136353493</v>
      </c>
      <c r="BI63" s="126">
        <f>'[3]Yearly LC Ethylene'!AC63</f>
        <v>21100.367805296908</v>
      </c>
      <c r="BJ63" s="126">
        <f>'[3]Yearly LC Ethylene'!AD63</f>
        <v>21808.107611056166</v>
      </c>
      <c r="BK63" s="126">
        <f>'[3]Yearly LC Ethylene'!AE63</f>
        <v>22500.754239021036</v>
      </c>
      <c r="BL63" s="126">
        <f>'[3]Yearly LC Ethylene'!AF63</f>
        <v>23177.944553127003</v>
      </c>
      <c r="BM63" s="126">
        <f>'[3]Yearly LC Ethylene'!AG63</f>
        <v>23839.307432611749</v>
      </c>
      <c r="BN63" s="126">
        <f>'[3]Yearly LC Ethylene'!AH63</f>
        <v>24484.46360548172</v>
      </c>
      <c r="BO63" s="124"/>
      <c r="BP63" s="126">
        <f t="shared" si="16"/>
        <v>0</v>
      </c>
      <c r="BQ63" s="126">
        <f t="shared" si="16"/>
        <v>6220.0544724909769</v>
      </c>
      <c r="BR63" s="126">
        <f t="shared" si="16"/>
        <v>12337.788074420072</v>
      </c>
      <c r="BS63" s="126">
        <f t="shared" si="16"/>
        <v>18351.812949370713</v>
      </c>
      <c r="BT63" s="126">
        <f t="shared" si="16"/>
        <v>24260.709538711006</v>
      </c>
      <c r="BU63" s="126">
        <f t="shared" si="16"/>
        <v>30063.025839380403</v>
      </c>
      <c r="BV63" s="126">
        <f t="shared" si="16"/>
        <v>35715.781778351047</v>
      </c>
      <c r="BW63" s="126">
        <f t="shared" si="16"/>
        <v>41245.640407111605</v>
      </c>
      <c r="BX63" s="126">
        <f t="shared" si="16"/>
        <v>46651.265440692587</v>
      </c>
      <c r="BY63" s="126">
        <f t="shared" si="16"/>
        <v>51931.282688558334</v>
      </c>
      <c r="BZ63" s="126">
        <f t="shared" si="16"/>
        <v>57084.279259813673</v>
      </c>
      <c r="CA63" s="126">
        <f t="shared" si="16"/>
        <v>61967.743897208893</v>
      </c>
      <c r="CB63" s="126">
        <f t="shared" si="16"/>
        <v>66697.485436652743</v>
      </c>
      <c r="CC63" s="126">
        <f t="shared" si="15"/>
        <v>71272.42350372269</v>
      </c>
      <c r="CD63" s="126">
        <f t="shared" si="15"/>
        <v>75691.430035059937</v>
      </c>
      <c r="CE63" s="126">
        <f t="shared" si="15"/>
        <v>79953.328459638054</v>
      </c>
      <c r="CF63" s="126">
        <f t="shared" si="15"/>
        <v>83877.418964742319</v>
      </c>
      <c r="CG63" s="126">
        <f t="shared" si="15"/>
        <v>87622.178655292199</v>
      </c>
      <c r="CH63" s="126">
        <f t="shared" si="15"/>
        <v>91186.728498858705</v>
      </c>
      <c r="CI63" s="126">
        <f t="shared" si="15"/>
        <v>94570.130981207796</v>
      </c>
      <c r="CJ63" s="126">
        <f t="shared" si="15"/>
        <v>97771.389272203582</v>
      </c>
      <c r="CK63" s="126">
        <f t="shared" si="15"/>
        <v>100770.29969842502</v>
      </c>
      <c r="CL63" s="126">
        <f t="shared" si="15"/>
        <v>103566.08149031815</v>
      </c>
      <c r="CM63" s="126">
        <f t="shared" si="15"/>
        <v>106157.87668407576</v>
      </c>
      <c r="CN63" s="126">
        <f t="shared" si="15"/>
        <v>108544.7569636207</v>
      </c>
      <c r="CO63" s="126">
        <f t="shared" si="15"/>
        <v>110725.72276921698</v>
      </c>
      <c r="CP63" s="126">
        <f t="shared" si="15"/>
        <v>112595.71398389024</v>
      </c>
      <c r="CQ63" s="126">
        <f t="shared" si="15"/>
        <v>114251.21137152507</v>
      </c>
      <c r="CR63" s="126">
        <f t="shared" si="15"/>
        <v>115691.17904319307</v>
      </c>
      <c r="CS63" s="126">
        <f t="shared" si="18"/>
        <v>116914.50284610839</v>
      </c>
      <c r="CT63" s="126">
        <f t="shared" si="17"/>
        <v>117919.98939315653</v>
      </c>
    </row>
    <row r="64" spans="1:98" outlineLevel="1">
      <c r="B64" s="1" t="s">
        <v>23</v>
      </c>
      <c r="C64" s="5" t="s">
        <v>197</v>
      </c>
      <c r="D64" s="126">
        <f>'[2]Yearly LC Ethylene'!D64</f>
        <v>0</v>
      </c>
      <c r="E64" s="126">
        <f>'[2]Yearly LC Ethylene'!E64</f>
        <v>1754.6817355961025</v>
      </c>
      <c r="F64" s="126">
        <f>'[2]Yearly LC Ethylene'!F64</f>
        <v>3477.9174403347715</v>
      </c>
      <c r="G64" s="126">
        <f>'[2]Yearly LC Ethylene'!G64</f>
        <v>5169.312349023392</v>
      </c>
      <c r="H64" s="126">
        <f>'[2]Yearly LC Ethylene'!H64</f>
        <v>6828.4626670794751</v>
      </c>
      <c r="I64" s="126">
        <f>'[2]Yearly LC Ethylene'!I64</f>
        <v>8454.9553558090229</v>
      </c>
      <c r="J64" s="126">
        <f>'[2]Yearly LC Ethylene'!J64</f>
        <v>10034.536290576532</v>
      </c>
      <c r="K64" s="126">
        <f>'[2]Yearly LC Ethylene'!K64</f>
        <v>11576.167359662466</v>
      </c>
      <c r="L64" s="126">
        <f>'[2]Yearly LC Ethylene'!L64</f>
        <v>13079.479011994612</v>
      </c>
      <c r="M64" s="126">
        <f>'[2]Yearly LC Ethylene'!M64</f>
        <v>14544.090769542183</v>
      </c>
      <c r="N64" s="126">
        <f>'[2]Yearly LC Ethylene'!N64</f>
        <v>15969.610998536034</v>
      </c>
      <c r="O64" s="126">
        <f>'[2]Yearly LC Ethylene'!O64</f>
        <v>17308.617057690408</v>
      </c>
      <c r="P64" s="126">
        <f>'[2]Yearly LC Ethylene'!P64</f>
        <v>18599.794822344033</v>
      </c>
      <c r="Q64" s="126">
        <f>'[2]Yearly LC Ethylene'!Q64</f>
        <v>19842.868955031903</v>
      </c>
      <c r="R64" s="126">
        <f>'[2]Yearly LC Ethylene'!R64</f>
        <v>21037.550118465228</v>
      </c>
      <c r="S64" s="126">
        <f>'[2]Yearly LC Ethylene'!S64</f>
        <v>22183.534742598076</v>
      </c>
      <c r="T64" s="126">
        <f>'[2]Yearly LC Ethylene'!T64</f>
        <v>23220.680154075308</v>
      </c>
      <c r="U64" s="126">
        <f>'[2]Yearly LC Ethylene'!U64</f>
        <v>24201.904670955435</v>
      </c>
      <c r="V64" s="126">
        <f>'[2]Yearly LC Ethylene'!V64</f>
        <v>25127.00996017531</v>
      </c>
      <c r="W64" s="126">
        <f>'[2]Yearly LC Ethylene'!W64</f>
        <v>25995.78029938351</v>
      </c>
      <c r="X64" s="126">
        <f>'[2]Yearly LC Ethylene'!X64</f>
        <v>26807.982343104261</v>
      </c>
      <c r="Y64" s="126">
        <f>'[2]Yearly LC Ethylene'!Y64</f>
        <v>27548.276861815939</v>
      </c>
      <c r="Z64" s="126">
        <f>'[2]Yearly LC Ethylene'!Z64</f>
        <v>28225.325724432016</v>
      </c>
      <c r="AA64" s="126">
        <f>'[2]Yearly LC Ethylene'!AA64</f>
        <v>28838.951475558933</v>
      </c>
      <c r="AB64" s="126">
        <f>'[2]Yearly LC Ethylene'!AB64</f>
        <v>29388.955609089069</v>
      </c>
      <c r="AC64" s="126">
        <f>'[2]Yearly LC Ethylene'!AC64</f>
        <v>29875.118321306702</v>
      </c>
      <c r="AD64" s="126">
        <f>'[2]Yearly LC Ethylene'!AD64</f>
        <v>30262.535457611357</v>
      </c>
      <c r="AE64" s="126">
        <f>'[2]Yearly LC Ethylene'!AE64</f>
        <v>30583.485710834684</v>
      </c>
      <c r="AF64" s="126">
        <f>'[2]Yearly LC Ethylene'!AF64</f>
        <v>30837.744830022028</v>
      </c>
      <c r="AG64" s="126">
        <f>'[2]Yearly LC Ethylene'!AG64</f>
        <v>31025.065137832215</v>
      </c>
      <c r="AH64" s="126">
        <f>'[2]Yearly LC Ethylene'!AH64</f>
        <v>31145.17526255827</v>
      </c>
      <c r="AI64" s="124"/>
      <c r="AJ64" s="126">
        <f>'[3]Yearly LC Ethylene'!D64</f>
        <v>0</v>
      </c>
      <c r="AK64" s="126">
        <f>'[3]Yearly LC Ethylene'!E64</f>
        <v>318.66975523422332</v>
      </c>
      <c r="AL64" s="126">
        <f>'[3]Yearly LC Ethylene'!F64</f>
        <v>634.67858447191998</v>
      </c>
      <c r="AM64" s="126">
        <f>'[3]Yearly LC Ethylene'!G64</f>
        <v>947.95863410017841</v>
      </c>
      <c r="AN64" s="126">
        <f>'[3]Yearly LC Ethylene'!H64</f>
        <v>1258.4405124908612</v>
      </c>
      <c r="AO64" s="126">
        <f>'[3]Yearly LC Ethylene'!I64</f>
        <v>1566.0532573177816</v>
      </c>
      <c r="AP64" s="126">
        <f>'[3]Yearly LC Ethylene'!J64</f>
        <v>1870.7243022071495</v>
      </c>
      <c r="AQ64" s="126">
        <f>'[3]Yearly LC Ethylene'!K64</f>
        <v>2172.3794427080675</v>
      </c>
      <c r="AR64" s="126">
        <f>'[3]Yearly LC Ethylene'!L64</f>
        <v>2470.9428015695862</v>
      </c>
      <c r="AS64" s="126">
        <f>'[3]Yearly LC Ethylene'!M64</f>
        <v>2766.3367933105965</v>
      </c>
      <c r="AT64" s="126">
        <f>'[3]Yearly LC Ethylene'!N64</f>
        <v>3058.482088068522</v>
      </c>
      <c r="AU64" s="126">
        <f>'[3]Yearly LC Ethylene'!O64</f>
        <v>3347.2975747125583</v>
      </c>
      <c r="AV64" s="126">
        <f>'[3]Yearly LC Ethylene'!P64</f>
        <v>3632.7003232068823</v>
      </c>
      <c r="AW64" s="126">
        <f>'[3]Yearly LC Ethylene'!Q64</f>
        <v>3914.6055462089962</v>
      </c>
      <c r="AX64" s="126">
        <f>'[3]Yearly LC Ethylene'!R64</f>
        <v>4192.9265598880811</v>
      </c>
      <c r="AY64" s="126">
        <f>'[3]Yearly LC Ethylene'!S64</f>
        <v>4467.5747439479428</v>
      </c>
      <c r="AZ64" s="126">
        <f>'[3]Yearly LC Ethylene'!T64</f>
        <v>4738.459500838806</v>
      </c>
      <c r="BA64" s="126">
        <f>'[3]Yearly LC Ethylene'!U64</f>
        <v>5005.4882141419657</v>
      </c>
      <c r="BB64" s="126">
        <f>'[3]Yearly LC Ethylene'!V64</f>
        <v>5268.5662061109288</v>
      </c>
      <c r="BC64" s="126">
        <f>'[3]Yearly LC Ethylene'!W64</f>
        <v>5527.5966943524227</v>
      </c>
      <c r="BD64" s="126">
        <f>'[3]Yearly LC Ethylene'!X64</f>
        <v>5782.4807476302703</v>
      </c>
      <c r="BE64" s="126">
        <f>'[3]Yearly LC Ethylene'!Y64</f>
        <v>6041.8230376590718</v>
      </c>
      <c r="BF64" s="126">
        <f>'[3]Yearly LC Ethylene'!Z64</f>
        <v>6296.7014390073682</v>
      </c>
      <c r="BG64" s="126">
        <f>'[3]Yearly LC Ethylene'!AA64</f>
        <v>6547.0074191329913</v>
      </c>
      <c r="BH64" s="126">
        <f>'[3]Yearly LC Ethylene'!AB64</f>
        <v>6792.6300454511666</v>
      </c>
      <c r="BI64" s="126">
        <f>'[3]Yearly LC Ethylene'!AC64</f>
        <v>7033.4559350989684</v>
      </c>
      <c r="BJ64" s="126">
        <f>'[3]Yearly LC Ethylene'!AD64</f>
        <v>7269.3692036853899</v>
      </c>
      <c r="BK64" s="126">
        <f>'[3]Yearly LC Ethylene'!AE64</f>
        <v>7500.2514130070131</v>
      </c>
      <c r="BL64" s="126">
        <f>'[3]Yearly LC Ethylene'!AF64</f>
        <v>7725.9815177090004</v>
      </c>
      <c r="BM64" s="126">
        <f>'[3]Yearly LC Ethylene'!AG64</f>
        <v>7946.4358108705828</v>
      </c>
      <c r="BN64" s="126">
        <f>'[3]Yearly LC Ethylene'!AH64</f>
        <v>8161.4878684939076</v>
      </c>
      <c r="BO64" s="124"/>
      <c r="BP64" s="126">
        <f t="shared" si="16"/>
        <v>0</v>
      </c>
      <c r="BQ64" s="126">
        <f t="shared" si="16"/>
        <v>2073.3514908303259</v>
      </c>
      <c r="BR64" s="126">
        <f t="shared" si="16"/>
        <v>4112.5960248066913</v>
      </c>
      <c r="BS64" s="126">
        <f t="shared" si="16"/>
        <v>6117.2709831235707</v>
      </c>
      <c r="BT64" s="126">
        <f t="shared" si="16"/>
        <v>8086.9031795703359</v>
      </c>
      <c r="BU64" s="126">
        <f t="shared" si="16"/>
        <v>10021.008613126804</v>
      </c>
      <c r="BV64" s="126">
        <f t="shared" si="16"/>
        <v>11905.260592783681</v>
      </c>
      <c r="BW64" s="126">
        <f t="shared" si="16"/>
        <v>13748.546802370533</v>
      </c>
      <c r="BX64" s="126">
        <f t="shared" si="16"/>
        <v>15550.421813564199</v>
      </c>
      <c r="BY64" s="126">
        <f t="shared" si="16"/>
        <v>17310.427562852779</v>
      </c>
      <c r="BZ64" s="126">
        <f t="shared" si="16"/>
        <v>19028.093086604556</v>
      </c>
      <c r="CA64" s="126">
        <f t="shared" si="16"/>
        <v>20655.914632402964</v>
      </c>
      <c r="CB64" s="126">
        <f t="shared" si="16"/>
        <v>22232.495145550914</v>
      </c>
      <c r="CC64" s="126">
        <f t="shared" si="15"/>
        <v>23757.4745012409</v>
      </c>
      <c r="CD64" s="126">
        <f t="shared" si="15"/>
        <v>25230.476678353309</v>
      </c>
      <c r="CE64" s="126">
        <f t="shared" si="15"/>
        <v>26651.109486546018</v>
      </c>
      <c r="CF64" s="126">
        <f t="shared" si="15"/>
        <v>27959.139654914114</v>
      </c>
      <c r="CG64" s="126">
        <f t="shared" si="15"/>
        <v>29207.392885097401</v>
      </c>
      <c r="CH64" s="126">
        <f t="shared" si="15"/>
        <v>30395.576166286239</v>
      </c>
      <c r="CI64" s="126">
        <f t="shared" si="15"/>
        <v>31523.376993735932</v>
      </c>
      <c r="CJ64" s="126">
        <f t="shared" si="15"/>
        <v>32590.463090734531</v>
      </c>
      <c r="CK64" s="126">
        <f t="shared" si="15"/>
        <v>33590.099899475012</v>
      </c>
      <c r="CL64" s="126">
        <f t="shared" si="15"/>
        <v>34522.027163439387</v>
      </c>
      <c r="CM64" s="126">
        <f t="shared" si="15"/>
        <v>35385.958894691925</v>
      </c>
      <c r="CN64" s="126">
        <f t="shared" si="15"/>
        <v>36181.585654540235</v>
      </c>
      <c r="CO64" s="126">
        <f t="shared" si="15"/>
        <v>36908.574256405671</v>
      </c>
      <c r="CP64" s="126">
        <f t="shared" si="15"/>
        <v>37531.90466129675</v>
      </c>
      <c r="CQ64" s="126">
        <f t="shared" si="15"/>
        <v>38083.737123841696</v>
      </c>
      <c r="CR64" s="126">
        <f t="shared" si="15"/>
        <v>38563.726347731026</v>
      </c>
      <c r="CS64" s="126">
        <f t="shared" si="18"/>
        <v>38971.5009487028</v>
      </c>
      <c r="CT64" s="126">
        <f t="shared" si="17"/>
        <v>39306.663131052177</v>
      </c>
    </row>
    <row r="65" spans="1:98" s="28" customFormat="1">
      <c r="A65" s="25"/>
      <c r="B65" s="25" t="s">
        <v>48</v>
      </c>
      <c r="C65" s="26" t="s">
        <v>197</v>
      </c>
      <c r="D65" s="130">
        <f>'[2]Yearly LC Ethylene'!D65</f>
        <v>2145788.3365974198</v>
      </c>
      <c r="E65" s="130">
        <f>'[2]Yearly LC Ethylene'!E65</f>
        <v>2119868.2252953155</v>
      </c>
      <c r="F65" s="130">
        <f>'[2]Yearly LC Ethylene'!F65</f>
        <v>2093917.0819567037</v>
      </c>
      <c r="G65" s="130">
        <f>'[2]Yearly LC Ethylene'!G65</f>
        <v>2067933.800714368</v>
      </c>
      <c r="H65" s="130">
        <f>'[2]Yearly LC Ethylene'!H65</f>
        <v>2041917.2605678865</v>
      </c>
      <c r="I65" s="130">
        <f>'[2]Yearly LC Ethylene'!I65</f>
        <v>2015866.325439557</v>
      </c>
      <c r="J65" s="130">
        <f>'[2]Yearly LC Ethylene'!J65</f>
        <v>1987040.9034390135</v>
      </c>
      <c r="K65" s="130">
        <f>'[2]Yearly LC Ethylene'!K65</f>
        <v>1958226.4750916471</v>
      </c>
      <c r="L65" s="130">
        <f>'[2]Yearly LC Ethylene'!L65</f>
        <v>1929421.3281936292</v>
      </c>
      <c r="M65" s="130">
        <f>'[2]Yearly LC Ethylene'!M65</f>
        <v>1900623.740563876</v>
      </c>
      <c r="N65" s="130">
        <f>'[2]Yearly LC Ethylene'!N65</f>
        <v>1871831.9800708299</v>
      </c>
      <c r="O65" s="130">
        <f>'[2]Yearly LC Ethylene'!O65</f>
        <v>1838051.1579610188</v>
      </c>
      <c r="P65" s="130">
        <f>'[2]Yearly LC Ethylene'!P65</f>
        <v>1804367.9744827482</v>
      </c>
      <c r="Q65" s="130">
        <f>'[2]Yearly LC Ethylene'!Q65</f>
        <v>1770779.4756979982</v>
      </c>
      <c r="R65" s="130">
        <f>'[2]Yearly LC Ethylene'!R65</f>
        <v>1737282.7102157692</v>
      </c>
      <c r="S65" s="130">
        <f>'[2]Yearly LC Ethylene'!S65</f>
        <v>1703874.7291183409</v>
      </c>
      <c r="T65" s="130">
        <f>'[2]Yearly LC Ethylene'!T65</f>
        <v>1666259.7152984946</v>
      </c>
      <c r="U65" s="130">
        <f>'[2]Yearly LC Ethylene'!U65</f>
        <v>1628818.3828103268</v>
      </c>
      <c r="V65" s="130">
        <f>'[2]Yearly LC Ethylene'!V65</f>
        <v>1591546.5029320465</v>
      </c>
      <c r="W65" s="130">
        <f>'[2]Yearly LC Ethylene'!W65</f>
        <v>1554439.8644090695</v>
      </c>
      <c r="X65" s="130">
        <f>'[2]Yearly LC Ethylene'!X65</f>
        <v>1517494.2732399621</v>
      </c>
      <c r="Y65" s="130">
        <f>'[2]Yearly LC Ethylene'!Y65</f>
        <v>1477603.8298331934</v>
      </c>
      <c r="Z65" s="130">
        <f>'[2]Yearly LC Ethylene'!Z65</f>
        <v>1437940.7698732617</v>
      </c>
      <c r="AA65" s="130">
        <f>'[2]Yearly LC Ethylene'!AA65</f>
        <v>1398499.9145995453</v>
      </c>
      <c r="AB65" s="130">
        <f>'[2]Yearly LC Ethylene'!AB65</f>
        <v>1359276.1177188733</v>
      </c>
      <c r="AC65" s="130">
        <f>'[2]Yearly LC Ethylene'!AC65</f>
        <v>1320264.2650909994</v>
      </c>
      <c r="AD65" s="130">
        <f>'[2]Yearly LC Ethylene'!AD65</f>
        <v>1279993.1663923024</v>
      </c>
      <c r="AE65" s="130">
        <f>'[2]Yearly LC Ethylene'!AE65</f>
        <v>1239959.4073051994</v>
      </c>
      <c r="AF65" s="130">
        <f>'[2]Yearly LC Ethylene'!AF65</f>
        <v>1200157.3824834323</v>
      </c>
      <c r="AG65" s="130">
        <f>'[2]Yearly LC Ethylene'!AG65</f>
        <v>1160581.5256943116</v>
      </c>
      <c r="AH65" s="130">
        <f>'[2]Yearly LC Ethylene'!AH65</f>
        <v>1121226.3094520976</v>
      </c>
      <c r="AI65" s="134"/>
      <c r="AJ65" s="130">
        <f>'[3]Yearly LC Ethylene'!D65</f>
        <v>387852.09507639048</v>
      </c>
      <c r="AK65" s="130">
        <f>'[3]Yearly LC Ethylene'!E65</f>
        <v>384991.69095993985</v>
      </c>
      <c r="AL65" s="130">
        <f>'[3]Yearly LC Ethylene'!F65</f>
        <v>382114.97322085168</v>
      </c>
      <c r="AM65" s="130">
        <f>'[3]Yearly LC Ethylene'!G65</f>
        <v>379221.75499902491</v>
      </c>
      <c r="AN65" s="130">
        <f>'[3]Yearly LC Ethylene'!H65</f>
        <v>376311.84779575205</v>
      </c>
      <c r="AO65" s="130">
        <f>'[3]Yearly LC Ethylene'!I65</f>
        <v>373385.06147200917</v>
      </c>
      <c r="AP65" s="130">
        <f>'[3]Yearly LC Ethylene'!J65</f>
        <v>370441.20424716116</v>
      </c>
      <c r="AQ65" s="130">
        <f>'[3]Yearly LC Ethylene'!K65</f>
        <v>367480.0826980971</v>
      </c>
      <c r="AR65" s="130">
        <f>'[3]Yearly LC Ethylene'!L65</f>
        <v>364501.50175881042</v>
      </c>
      <c r="AS65" s="130">
        <f>'[3]Yearly LC Ethylene'!M65</f>
        <v>361505.26472044067</v>
      </c>
      <c r="AT65" s="130">
        <f>'[3]Yearly LC Ethylene'!N65</f>
        <v>358491.17323178914</v>
      </c>
      <c r="AU65" s="130">
        <f>'[3]Yearly LC Ethylene'!O65</f>
        <v>355459.02730032976</v>
      </c>
      <c r="AV65" s="130">
        <f>'[3]Yearly LC Ethylene'!P65</f>
        <v>352408.62529372622</v>
      </c>
      <c r="AW65" s="130">
        <f>'[3]Yearly LC Ethylene'!Q65</f>
        <v>349339.76394187694</v>
      </c>
      <c r="AX65" s="130">
        <f>'[3]Yearly LC Ethylene'!R65</f>
        <v>346252.23833950236</v>
      </c>
      <c r="AY65" s="130">
        <f>'[3]Yearly LC Ethylene'!S65</f>
        <v>343145.8419492945</v>
      </c>
      <c r="AZ65" s="130">
        <f>'[3]Yearly LC Ethylene'!T65</f>
        <v>340020.36660564516</v>
      </c>
      <c r="BA65" s="130">
        <f>'[3]Yearly LC Ethylene'!U65</f>
        <v>336875.60251897329</v>
      </c>
      <c r="BB65" s="130">
        <f>'[3]Yearly LC Ethylene'!V65</f>
        <v>333711.33828066924</v>
      </c>
      <c r="BC65" s="130">
        <f>'[3]Yearly LC Ethylene'!W65</f>
        <v>330527.36086867796</v>
      </c>
      <c r="BD65" s="130">
        <f>'[3]Yearly LC Ethylene'!X65</f>
        <v>327323.45565373765</v>
      </c>
      <c r="BE65" s="130">
        <f>'[3]Yearly LC Ethylene'!Y65</f>
        <v>324064.58321876265</v>
      </c>
      <c r="BF65" s="130">
        <f>'[3]Yearly LC Ethylene'!Z65</f>
        <v>320785.80078283692</v>
      </c>
      <c r="BG65" s="130">
        <f>'[3]Yearly LC Ethylene'!AA65</f>
        <v>317486.90046168282</v>
      </c>
      <c r="BH65" s="130">
        <f>'[3]Yearly LC Ethylene'!AB65</f>
        <v>314167.67305694736</v>
      </c>
      <c r="BI65" s="130">
        <f>'[3]Yearly LC Ethylene'!AC65</f>
        <v>310827.90807160258</v>
      </c>
      <c r="BJ65" s="130">
        <f>'[3]Yearly LC Ethylene'!AD65</f>
        <v>307467.39372624864</v>
      </c>
      <c r="BK65" s="130">
        <f>'[3]Yearly LC Ethylene'!AE65</f>
        <v>304085.91697634663</v>
      </c>
      <c r="BL65" s="130">
        <f>'[3]Yearly LC Ethylene'!AF65</f>
        <v>300683.26353040873</v>
      </c>
      <c r="BM65" s="130">
        <f>'[3]Yearly LC Ethylene'!AG65</f>
        <v>297259.21786917117</v>
      </c>
      <c r="BN65" s="130">
        <f>'[3]Yearly LC Ethylene'!AH65</f>
        <v>293813.56326578069</v>
      </c>
      <c r="BO65" s="134"/>
      <c r="BP65" s="130">
        <f t="shared" si="16"/>
        <v>2533640.4316738104</v>
      </c>
      <c r="BQ65" s="130">
        <f t="shared" si="16"/>
        <v>2504859.9162552552</v>
      </c>
      <c r="BR65" s="130">
        <f t="shared" si="16"/>
        <v>2476032.0551775554</v>
      </c>
      <c r="BS65" s="130">
        <f t="shared" si="16"/>
        <v>2447155.5557133928</v>
      </c>
      <c r="BT65" s="130">
        <f t="shared" si="16"/>
        <v>2418229.1083636386</v>
      </c>
      <c r="BU65" s="130">
        <f t="shared" si="16"/>
        <v>2389251.3869115664</v>
      </c>
      <c r="BV65" s="130">
        <f t="shared" si="16"/>
        <v>2357482.1076861746</v>
      </c>
      <c r="BW65" s="130">
        <f t="shared" si="16"/>
        <v>2325706.5577897443</v>
      </c>
      <c r="BX65" s="130">
        <f t="shared" si="16"/>
        <v>2293922.8299524398</v>
      </c>
      <c r="BY65" s="130">
        <f t="shared" si="16"/>
        <v>2262129.0052843168</v>
      </c>
      <c r="BZ65" s="130">
        <f t="shared" si="16"/>
        <v>2230323.1533026192</v>
      </c>
      <c r="CA65" s="130">
        <f t="shared" si="16"/>
        <v>2193510.1852613487</v>
      </c>
      <c r="CB65" s="130">
        <f t="shared" si="16"/>
        <v>2156776.5997764743</v>
      </c>
      <c r="CC65" s="130">
        <f t="shared" si="15"/>
        <v>2120119.239639875</v>
      </c>
      <c r="CD65" s="130">
        <f t="shared" si="15"/>
        <v>2083534.9485552716</v>
      </c>
      <c r="CE65" s="130">
        <f t="shared" si="15"/>
        <v>2047020.5710676354</v>
      </c>
      <c r="CF65" s="130">
        <f t="shared" si="15"/>
        <v>2006280.0819041398</v>
      </c>
      <c r="CG65" s="130">
        <f t="shared" si="15"/>
        <v>1965693.9853293002</v>
      </c>
      <c r="CH65" s="130">
        <f t="shared" si="15"/>
        <v>1925257.8412127157</v>
      </c>
      <c r="CI65" s="130">
        <f t="shared" si="15"/>
        <v>1884967.2252777475</v>
      </c>
      <c r="CJ65" s="130">
        <f t="shared" si="15"/>
        <v>1844817.7288936996</v>
      </c>
      <c r="CK65" s="130">
        <f t="shared" si="15"/>
        <v>1801668.4130519561</v>
      </c>
      <c r="CL65" s="130">
        <f t="shared" si="15"/>
        <v>1758726.5706560987</v>
      </c>
      <c r="CM65" s="130">
        <f t="shared" si="15"/>
        <v>1715986.8150612281</v>
      </c>
      <c r="CN65" s="130">
        <f t="shared" si="15"/>
        <v>1673443.7907758206</v>
      </c>
      <c r="CO65" s="130">
        <f t="shared" si="15"/>
        <v>1631092.1731626019</v>
      </c>
      <c r="CP65" s="130">
        <f t="shared" si="15"/>
        <v>1587460.5601185509</v>
      </c>
      <c r="CQ65" s="130">
        <f t="shared" si="15"/>
        <v>1544045.3242815461</v>
      </c>
      <c r="CR65" s="130">
        <f t="shared" si="15"/>
        <v>1500840.646013841</v>
      </c>
      <c r="CS65" s="130">
        <f t="shared" si="18"/>
        <v>1457840.7435634828</v>
      </c>
      <c r="CT65" s="130">
        <f t="shared" si="17"/>
        <v>1415039.8727178783</v>
      </c>
    </row>
    <row r="66" spans="1:98" s="13" customFormat="1">
      <c r="A66" s="380" t="s">
        <v>115</v>
      </c>
      <c r="B66" s="6" t="s">
        <v>116</v>
      </c>
      <c r="C66" s="7" t="s">
        <v>197</v>
      </c>
      <c r="D66" s="125">
        <f>'[2]Yearly LC Ethylene'!D66</f>
        <v>243158.34476609659</v>
      </c>
      <c r="E66" s="125">
        <f>'[2]Yearly LC Ethylene'!E66</f>
        <v>240221.10661782383</v>
      </c>
      <c r="F66" s="125">
        <f>'[2]Yearly LC Ethylene'!F66</f>
        <v>237280.35195373115</v>
      </c>
      <c r="G66" s="125">
        <f>'[2]Yearly LC Ethylene'!G66</f>
        <v>234335.95545817705</v>
      </c>
      <c r="H66" s="125">
        <f>'[2]Yearly LC Ethylene'!H66</f>
        <v>231387.79010064204</v>
      </c>
      <c r="I66" s="125">
        <f>'[2]Yearly LC Ethylene'!I66</f>
        <v>228435.72714206608</v>
      </c>
      <c r="J66" s="125">
        <f>'[2]Yearly LC Ethylene'!J66</f>
        <v>225169.26242078291</v>
      </c>
      <c r="K66" s="125">
        <f>'[2]Yearly LC Ethylene'!K66</f>
        <v>221904.0434880353</v>
      </c>
      <c r="L66" s="125">
        <f>'[2]Yearly LC Ethylene'!L66</f>
        <v>218639.87631879208</v>
      </c>
      <c r="M66" s="125">
        <f>'[2]Yearly LC Ethylene'!M66</f>
        <v>215376.56575741069</v>
      </c>
      <c r="N66" s="125">
        <f>'[2]Yearly LC Ethylene'!N66</f>
        <v>212113.91552067184</v>
      </c>
      <c r="O66" s="125">
        <f>'[2]Yearly LC Ethylene'!O66</f>
        <v>208285.91037731056</v>
      </c>
      <c r="P66" s="125">
        <f>'[2]Yearly LC Ethylene'!P66</f>
        <v>204468.96953494562</v>
      </c>
      <c r="Q66" s="125">
        <f>'[2]Yearly LC Ethylene'!Q66</f>
        <v>200662.75825661013</v>
      </c>
      <c r="R66" s="125">
        <f>'[2]Yearly LC Ethylene'!R66</f>
        <v>196866.94209396266</v>
      </c>
      <c r="S66" s="125">
        <f>'[2]Yearly LC Ethylene'!S66</f>
        <v>193081.18687893104</v>
      </c>
      <c r="T66" s="125">
        <f>'[2]Yearly LC Ethylene'!T66</f>
        <v>188818.6954007216</v>
      </c>
      <c r="U66" s="125">
        <f>'[2]Yearly LC Ethylene'!U66</f>
        <v>184575.88529760748</v>
      </c>
      <c r="V66" s="125">
        <f>'[2]Yearly LC Ethylene'!V66</f>
        <v>180352.27737554442</v>
      </c>
      <c r="W66" s="125">
        <f>'[2]Yearly LC Ethylene'!W66</f>
        <v>176147.39441985253</v>
      </c>
      <c r="X66" s="125">
        <f>'[2]Yearly LC Ethylene'!X66</f>
        <v>171960.76117095974</v>
      </c>
      <c r="Y66" s="125">
        <f>'[2]Yearly LC Ethylene'!Y66</f>
        <v>167440.42054586514</v>
      </c>
      <c r="Z66" s="125">
        <f>'[2]Yearly LC Ethylene'!Z66</f>
        <v>162945.84675975321</v>
      </c>
      <c r="AA66" s="125">
        <f>'[2]Yearly LC Ethylene'!AA66</f>
        <v>158476.4529612374</v>
      </c>
      <c r="AB66" s="125">
        <f>'[2]Yearly LC Ethylene'!AB66</f>
        <v>154031.65597810646</v>
      </c>
      <c r="AC66" s="125">
        <f>'[2]Yearly LC Ethylene'!AC66</f>
        <v>149610.87628168275</v>
      </c>
      <c r="AD66" s="125">
        <f>'[2]Yearly LC Ethylene'!AD66</f>
        <v>145047.40022280227</v>
      </c>
      <c r="AE66" s="125">
        <f>'[2]Yearly LC Ethylene'!AE66</f>
        <v>140510.81922440766</v>
      </c>
      <c r="AF66" s="125">
        <f>'[2]Yearly LC Ethylene'!AF66</f>
        <v>136000.49809490301</v>
      </c>
      <c r="AG66" s="125">
        <f>'[2]Yearly LC Ethylene'!AG66</f>
        <v>131515.80607499846</v>
      </c>
      <c r="AH66" s="125">
        <f>'[2]Yearly LC Ethylene'!AH66</f>
        <v>127056.1167961654</v>
      </c>
      <c r="AI66" s="125"/>
      <c r="AJ66" s="125">
        <f>'[3]Yearly LC Ethylene'!D66</f>
        <v>50640.115629722037</v>
      </c>
      <c r="AK66" s="125">
        <f>'[3]Yearly LC Ethylene'!E66</f>
        <v>50266.645440844331</v>
      </c>
      <c r="AL66" s="125">
        <f>'[3]Yearly LC Ethylene'!F66</f>
        <v>49891.04525512713</v>
      </c>
      <c r="AM66" s="125">
        <f>'[3]Yearly LC Ethylene'!G66</f>
        <v>49513.290675081691</v>
      </c>
      <c r="AN66" s="125">
        <f>'[3]Yearly LC Ethylene'!H66</f>
        <v>49133.357089273741</v>
      </c>
      <c r="AO66" s="125">
        <f>'[3]Yearly LC Ethylene'!I66</f>
        <v>48751.219672100226</v>
      </c>
      <c r="AP66" s="125">
        <f>'[3]Yearly LC Ethylene'!J66</f>
        <v>48366.853383620248</v>
      </c>
      <c r="AQ66" s="125">
        <f>'[3]Yearly LC Ethylene'!K66</f>
        <v>47980.232969442179</v>
      </c>
      <c r="AR66" s="125">
        <f>'[3]Yearly LC Ethylene'!L66</f>
        <v>47591.332960668842</v>
      </c>
      <c r="AS66" s="125">
        <f>'[3]Yearly LC Ethylene'!M66</f>
        <v>47200.127673902978</v>
      </c>
      <c r="AT66" s="125">
        <f>'[3]Yearly LC Ethylene'!N66</f>
        <v>46806.591211314553</v>
      </c>
      <c r="AU66" s="125">
        <f>'[3]Yearly LC Ethylene'!O66</f>
        <v>46410.697460772732</v>
      </c>
      <c r="AV66" s="125">
        <f>'[3]Yearly LC Ethylene'!P66</f>
        <v>46012.420096044007</v>
      </c>
      <c r="AW66" s="125">
        <f>'[3]Yearly LC Ethylene'!Q66</f>
        <v>45611.732577059163</v>
      </c>
      <c r="AX66" s="125">
        <f>'[3]Yearly LC Ethylene'!R66</f>
        <v>45208.608150251101</v>
      </c>
      <c r="AY66" s="125">
        <f>'[3]Yearly LC Ethylene'!S66</f>
        <v>44803.019848966062</v>
      </c>
      <c r="AZ66" s="125">
        <f>'[3]Yearly LC Ethylene'!T66</f>
        <v>44394.940493950395</v>
      </c>
      <c r="BA66" s="125">
        <f>'[3]Yearly LC Ethylene'!U66</f>
        <v>43984.342693915583</v>
      </c>
      <c r="BB66" s="125">
        <f>'[3]Yearly LC Ethylene'!V66</f>
        <v>43571.198846183754</v>
      </c>
      <c r="BC66" s="125">
        <f>'[3]Yearly LC Ethylene'!W66</f>
        <v>43155.481137416689</v>
      </c>
      <c r="BD66" s="125">
        <f>'[3]Yearly LC Ethylene'!X66</f>
        <v>42737.161544430368</v>
      </c>
      <c r="BE66" s="125">
        <f>'[3]Yearly LC Ethylene'!Y66</f>
        <v>42311.665127046974</v>
      </c>
      <c r="BF66" s="125">
        <f>'[3]Yearly LC Ethylene'!Z66</f>
        <v>41883.569149771727</v>
      </c>
      <c r="BG66" s="125">
        <f>'[3]Yearly LC Ethylene'!AA66</f>
        <v>41452.846470083045</v>
      </c>
      <c r="BH66" s="125">
        <f>'[3]Yearly LC Ethylene'!AB66</f>
        <v>41019.46977388642</v>
      </c>
      <c r="BI66" s="125">
        <f>'[3]Yearly LC Ethylene'!AC66</f>
        <v>40583.411577525134</v>
      </c>
      <c r="BJ66" s="125">
        <f>'[3]Yearly LC Ethylene'!AD66</f>
        <v>40144.64422990891</v>
      </c>
      <c r="BK66" s="125">
        <f>'[3]Yearly LC Ethylene'!AE66</f>
        <v>39703.139914763917</v>
      </c>
      <c r="BL66" s="125">
        <f>'[3]Yearly LC Ethylene'!AF66</f>
        <v>39258.870653007754</v>
      </c>
      <c r="BM66" s="125">
        <f>'[3]Yearly LC Ethylene'!AG66</f>
        <v>38811.808305252831</v>
      </c>
      <c r="BN66" s="125">
        <f>'[3]Yearly LC Ethylene'!AH66</f>
        <v>38361.92457444196</v>
      </c>
      <c r="BO66" s="125"/>
      <c r="BP66" s="125">
        <f t="shared" si="16"/>
        <v>293798.46039581863</v>
      </c>
      <c r="BQ66" s="125">
        <f t="shared" si="16"/>
        <v>290487.75205866818</v>
      </c>
      <c r="BR66" s="125">
        <f t="shared" si="16"/>
        <v>287171.39720885828</v>
      </c>
      <c r="BS66" s="125">
        <f t="shared" si="16"/>
        <v>283849.24613325874</v>
      </c>
      <c r="BT66" s="125">
        <f t="shared" si="16"/>
        <v>280521.14718991576</v>
      </c>
      <c r="BU66" s="125">
        <f t="shared" si="16"/>
        <v>277186.94681416632</v>
      </c>
      <c r="BV66" s="125">
        <f t="shared" si="16"/>
        <v>273536.11580440315</v>
      </c>
      <c r="BW66" s="125">
        <f t="shared" si="16"/>
        <v>269884.27645747748</v>
      </c>
      <c r="BX66" s="125">
        <f t="shared" si="16"/>
        <v>266231.20927946095</v>
      </c>
      <c r="BY66" s="125">
        <f t="shared" si="16"/>
        <v>262576.69343131367</v>
      </c>
      <c r="BZ66" s="125">
        <f t="shared" si="16"/>
        <v>258920.50673198639</v>
      </c>
      <c r="CA66" s="125">
        <f t="shared" si="16"/>
        <v>254696.60783808329</v>
      </c>
      <c r="CB66" s="125">
        <f t="shared" si="16"/>
        <v>250481.38963098964</v>
      </c>
      <c r="CC66" s="125">
        <f t="shared" si="15"/>
        <v>246274.49083366929</v>
      </c>
      <c r="CD66" s="125">
        <f t="shared" si="15"/>
        <v>242075.55024421375</v>
      </c>
      <c r="CE66" s="125">
        <f t="shared" si="15"/>
        <v>237884.20672789711</v>
      </c>
      <c r="CF66" s="125">
        <f t="shared" si="15"/>
        <v>233213.63589467198</v>
      </c>
      <c r="CG66" s="125">
        <f t="shared" si="15"/>
        <v>228560.22799152308</v>
      </c>
      <c r="CH66" s="125">
        <f t="shared" ref="CH66:CR89" si="19">V66+BB66</f>
        <v>223923.47622172817</v>
      </c>
      <c r="CI66" s="125">
        <f t="shared" si="19"/>
        <v>219302.8755572692</v>
      </c>
      <c r="CJ66" s="125">
        <f t="shared" si="19"/>
        <v>214697.9227153901</v>
      </c>
      <c r="CK66" s="125">
        <f t="shared" si="19"/>
        <v>209752.08567291213</v>
      </c>
      <c r="CL66" s="125">
        <f t="shared" si="19"/>
        <v>204829.41590952495</v>
      </c>
      <c r="CM66" s="125">
        <f t="shared" si="19"/>
        <v>199929.29943132045</v>
      </c>
      <c r="CN66" s="125">
        <f t="shared" si="19"/>
        <v>195051.12575199286</v>
      </c>
      <c r="CO66" s="125">
        <f t="shared" si="19"/>
        <v>190194.28785920789</v>
      </c>
      <c r="CP66" s="125">
        <f t="shared" si="19"/>
        <v>185192.04445271118</v>
      </c>
      <c r="CQ66" s="125">
        <f t="shared" si="19"/>
        <v>180213.95913917158</v>
      </c>
      <c r="CR66" s="125">
        <f t="shared" si="19"/>
        <v>175259.36874791078</v>
      </c>
      <c r="CS66" s="125">
        <f t="shared" si="18"/>
        <v>170327.6143802513</v>
      </c>
      <c r="CT66" s="125">
        <f t="shared" si="17"/>
        <v>165418.04137060736</v>
      </c>
    </row>
    <row r="67" spans="1:98">
      <c r="A67" s="381"/>
      <c r="B67" s="1" t="s">
        <v>117</v>
      </c>
      <c r="C67" s="5" t="s">
        <v>197</v>
      </c>
      <c r="D67" s="126">
        <f>'[2]Yearly LC Ethylene'!D67</f>
        <v>107053.65149258176</v>
      </c>
      <c r="E67" s="126">
        <f>'[2]Yearly LC Ethylene'!E67</f>
        <v>105760.49386158053</v>
      </c>
      <c r="F67" s="126">
        <f>'[2]Yearly LC Ethylene'!F67</f>
        <v>104465.7880383533</v>
      </c>
      <c r="G67" s="126">
        <f>'[2]Yearly LC Ethylene'!G67</f>
        <v>103169.47885104475</v>
      </c>
      <c r="H67" s="126">
        <f>'[2]Yearly LC Ethylene'!H67</f>
        <v>101871.51037280209</v>
      </c>
      <c r="I67" s="126">
        <f>'[2]Yearly LC Ethylene'!I67</f>
        <v>100571.82592456507</v>
      </c>
      <c r="J67" s="126">
        <f>'[2]Yearly LC Ethylene'!J67</f>
        <v>99133.721975381501</v>
      </c>
      <c r="K67" s="126">
        <f>'[2]Yearly LC Ethylene'!K67</f>
        <v>97696.166500945328</v>
      </c>
      <c r="L67" s="126">
        <f>'[2]Yearly LC Ethylene'!L67</f>
        <v>96259.074079190963</v>
      </c>
      <c r="M67" s="126">
        <f>'[2]Yearly LC Ethylene'!M67</f>
        <v>94822.358790286366</v>
      </c>
      <c r="N67" s="126">
        <f>'[2]Yearly LC Ethylene'!N67</f>
        <v>93385.934217969057</v>
      </c>
      <c r="O67" s="126">
        <f>'[2]Yearly LC Ethylene'!O67</f>
        <v>91700.604730620325</v>
      </c>
      <c r="P67" s="126">
        <f>'[2]Yearly LC Ethylene'!P67</f>
        <v>90020.14644694759</v>
      </c>
      <c r="Q67" s="126">
        <f>'[2]Yearly LC Ethylene'!Q67</f>
        <v>88344.411994609458</v>
      </c>
      <c r="R67" s="126">
        <f>'[2]Yearly LC Ethylene'!R67</f>
        <v>86673.254128335684</v>
      </c>
      <c r="S67" s="126">
        <f>'[2]Yearly LC Ethylene'!S67</f>
        <v>85006.525726248263</v>
      </c>
      <c r="T67" s="126">
        <f>'[2]Yearly LC Ethylene'!T67</f>
        <v>83129.907929572277</v>
      </c>
      <c r="U67" s="126">
        <f>'[2]Yearly LC Ethylene'!U67</f>
        <v>81261.955116499361</v>
      </c>
      <c r="V67" s="126">
        <f>'[2]Yearly LC Ethylene'!V67</f>
        <v>79402.456315564559</v>
      </c>
      <c r="W67" s="126">
        <f>'[2]Yearly LC Ethylene'!W67</f>
        <v>77551.201426744068</v>
      </c>
      <c r="X67" s="126">
        <f>'[2]Yearly LC Ethylene'!X67</f>
        <v>75707.981210775906</v>
      </c>
      <c r="Y67" s="126">
        <f>'[2]Yearly LC Ethylene'!Y67</f>
        <v>73717.841944232801</v>
      </c>
      <c r="Z67" s="126">
        <f>'[2]Yearly LC Ethylene'!Z67</f>
        <v>71739.046866609744</v>
      </c>
      <c r="AA67" s="126">
        <f>'[2]Yearly LC Ethylene'!AA67</f>
        <v>69771.337608884409</v>
      </c>
      <c r="AB67" s="126">
        <f>'[2]Yearly LC Ethylene'!AB67</f>
        <v>67814.45742183963</v>
      </c>
      <c r="AC67" s="126">
        <f>'[2]Yearly LC Ethylene'!AC67</f>
        <v>65868.151160371723</v>
      </c>
      <c r="AD67" s="126">
        <f>'[2]Yearly LC Ethylene'!AD67</f>
        <v>63859.020953172483</v>
      </c>
      <c r="AE67" s="126">
        <f>'[2]Yearly LC Ethylene'!AE67</f>
        <v>61861.731649212226</v>
      </c>
      <c r="AF67" s="126">
        <f>'[2]Yearly LC Ethylene'!AF67</f>
        <v>59876.003597057213</v>
      </c>
      <c r="AG67" s="126">
        <f>'[2]Yearly LC Ethylene'!AG67</f>
        <v>57901.559096654601</v>
      </c>
      <c r="AH67" s="126">
        <f>'[2]Yearly LC Ethylene'!AH67</f>
        <v>55938.122381041765</v>
      </c>
      <c r="AI67" s="126"/>
      <c r="AJ67" s="126">
        <f>'[3]Yearly LC Ethylene'!D67</f>
        <v>22294.975298434343</v>
      </c>
      <c r="AK67" s="126">
        <f>'[3]Yearly LC Ethylene'!E67</f>
        <v>22130.550147895334</v>
      </c>
      <c r="AL67" s="126">
        <f>'[3]Yearly LC Ethylene'!F67</f>
        <v>21965.18723830242</v>
      </c>
      <c r="AM67" s="126">
        <f>'[3]Yearly LC Ethylene'!G67</f>
        <v>21798.875828341097</v>
      </c>
      <c r="AN67" s="126">
        <f>'[3]Yearly LC Ethylene'!H67</f>
        <v>21631.605082504524</v>
      </c>
      <c r="AO67" s="126">
        <f>'[3]Yearly LC Ethylene'!I67</f>
        <v>21463.364070995249</v>
      </c>
      <c r="AP67" s="126">
        <f>'[3]Yearly LC Ethylene'!J67</f>
        <v>21294.141769650771</v>
      </c>
      <c r="AQ67" s="126">
        <f>'[3]Yearly LC Ethylene'!K67</f>
        <v>21123.927059893842</v>
      </c>
      <c r="AR67" s="126">
        <f>'[3]Yearly LC Ethylene'!L67</f>
        <v>20952.708728708334</v>
      </c>
      <c r="AS67" s="126">
        <f>'[3]Yearly LC Ethylene'!M67</f>
        <v>20780.475468641627</v>
      </c>
      <c r="AT67" s="126">
        <f>'[3]Yearly LC Ethylene'!N67</f>
        <v>20607.215877834285</v>
      </c>
      <c r="AU67" s="126">
        <f>'[3]Yearly LC Ethylene'!O67</f>
        <v>20432.918460078115</v>
      </c>
      <c r="AV67" s="126">
        <f>'[3]Yearly LC Ethylene'!P67</f>
        <v>20257.571624903416</v>
      </c>
      <c r="AW67" s="126">
        <f>'[3]Yearly LC Ethylene'!Q67</f>
        <v>20081.16368769652</v>
      </c>
      <c r="AX67" s="126">
        <f>'[3]Yearly LC Ethylene'!R67</f>
        <v>19903.682869848504</v>
      </c>
      <c r="AY67" s="126">
        <f>'[3]Yearly LC Ethylene'!S67</f>
        <v>19725.117298936249</v>
      </c>
      <c r="AZ67" s="126">
        <f>'[3]Yearly LC Ethylene'!T67</f>
        <v>19545.455008936748</v>
      </c>
      <c r="BA67" s="126">
        <f>'[3]Yearly LC Ethylene'!U67</f>
        <v>19364.683940475865</v>
      </c>
      <c r="BB67" s="126">
        <f>'[3]Yearly LC Ethylene'!V67</f>
        <v>19182.791941112515</v>
      </c>
      <c r="BC67" s="126">
        <f>'[3]Yearly LC Ethylene'!W67</f>
        <v>18999.766765659646</v>
      </c>
      <c r="BD67" s="126">
        <f>'[3]Yearly LC Ethylene'!X67</f>
        <v>18815.596076542832</v>
      </c>
      <c r="BE67" s="126">
        <f>'[3]Yearly LC Ethylene'!Y67</f>
        <v>18628.265696326103</v>
      </c>
      <c r="BF67" s="126">
        <f>'[3]Yearly LC Ethylene'!Z67</f>
        <v>18439.790825761054</v>
      </c>
      <c r="BG67" s="126">
        <f>'[3]Yearly LC Ethylene'!AA67</f>
        <v>18250.159514996467</v>
      </c>
      <c r="BH67" s="126">
        <f>'[3]Yearly LC Ethylene'!AB67</f>
        <v>18059.359738643863</v>
      </c>
      <c r="BI67" s="126">
        <f>'[3]Yearly LC Ethylene'!AC67</f>
        <v>17867.3793966628</v>
      </c>
      <c r="BJ67" s="126">
        <f>'[3]Yearly LC Ethylene'!AD67</f>
        <v>17674.206315297997</v>
      </c>
      <c r="BK67" s="126">
        <f>'[3]Yearly LC Ethylene'!AE67</f>
        <v>17479.828248069956</v>
      </c>
      <c r="BL67" s="126">
        <f>'[3]Yearly LC Ethylene'!AF67</f>
        <v>17284.232876820573</v>
      </c>
      <c r="BM67" s="126">
        <f>'[3]Yearly LC Ethylene'!AG67</f>
        <v>17087.407812815265</v>
      </c>
      <c r="BN67" s="126">
        <f>'[3]Yearly LC Ethylene'!AH67</f>
        <v>16889.340597903363</v>
      </c>
      <c r="BO67" s="126"/>
      <c r="BP67" s="126">
        <f t="shared" si="16"/>
        <v>129348.62679101611</v>
      </c>
      <c r="BQ67" s="126">
        <f t="shared" si="16"/>
        <v>127891.04400947587</v>
      </c>
      <c r="BR67" s="126">
        <f t="shared" si="16"/>
        <v>126430.97527665572</v>
      </c>
      <c r="BS67" s="126">
        <f t="shared" si="16"/>
        <v>124968.35467938585</v>
      </c>
      <c r="BT67" s="126">
        <f t="shared" si="16"/>
        <v>123503.11545530662</v>
      </c>
      <c r="BU67" s="126">
        <f t="shared" si="16"/>
        <v>122035.18999556031</v>
      </c>
      <c r="BV67" s="126">
        <f t="shared" si="16"/>
        <v>120427.86374503227</v>
      </c>
      <c r="BW67" s="126">
        <f t="shared" si="16"/>
        <v>118820.09356083917</v>
      </c>
      <c r="BX67" s="126">
        <f t="shared" si="16"/>
        <v>117211.78280789929</v>
      </c>
      <c r="BY67" s="126">
        <f t="shared" si="16"/>
        <v>115602.83425892799</v>
      </c>
      <c r="BZ67" s="126">
        <f t="shared" si="16"/>
        <v>113993.15009580334</v>
      </c>
      <c r="CA67" s="126">
        <f t="shared" si="16"/>
        <v>112133.52319069844</v>
      </c>
      <c r="CB67" s="126">
        <f t="shared" si="16"/>
        <v>110277.71807185101</v>
      </c>
      <c r="CC67" s="126">
        <f t="shared" si="16"/>
        <v>108425.57568230598</v>
      </c>
      <c r="CD67" s="126">
        <f t="shared" si="16"/>
        <v>106576.93699818419</v>
      </c>
      <c r="CE67" s="126">
        <f t="shared" si="16"/>
        <v>104731.64302518452</v>
      </c>
      <c r="CF67" s="126">
        <f t="shared" ref="CF67:CL130" si="20">T67+AZ67</f>
        <v>102675.36293850903</v>
      </c>
      <c r="CG67" s="126">
        <f t="shared" si="20"/>
        <v>100626.63905697523</v>
      </c>
      <c r="CH67" s="126">
        <f t="shared" si="19"/>
        <v>98585.248256677078</v>
      </c>
      <c r="CI67" s="126">
        <f t="shared" si="19"/>
        <v>96550.968192403714</v>
      </c>
      <c r="CJ67" s="126">
        <f t="shared" si="19"/>
        <v>94523.577287318738</v>
      </c>
      <c r="CK67" s="126">
        <f t="shared" si="19"/>
        <v>92346.107640558912</v>
      </c>
      <c r="CL67" s="126">
        <f t="shared" si="19"/>
        <v>90178.837692370798</v>
      </c>
      <c r="CM67" s="126">
        <f t="shared" si="19"/>
        <v>88021.497123880879</v>
      </c>
      <c r="CN67" s="126">
        <f t="shared" si="19"/>
        <v>85873.817160483493</v>
      </c>
      <c r="CO67" s="126">
        <f t="shared" si="19"/>
        <v>83735.530557034523</v>
      </c>
      <c r="CP67" s="126">
        <f t="shared" si="19"/>
        <v>81533.22726847048</v>
      </c>
      <c r="CQ67" s="126">
        <f t="shared" si="19"/>
        <v>79341.55989728219</v>
      </c>
      <c r="CR67" s="126">
        <f t="shared" si="19"/>
        <v>77160.236473877783</v>
      </c>
      <c r="CS67" s="126">
        <f t="shared" si="18"/>
        <v>74988.966909469862</v>
      </c>
      <c r="CT67" s="126">
        <f t="shared" si="17"/>
        <v>72827.462978945128</v>
      </c>
    </row>
    <row r="68" spans="1:98">
      <c r="A68" s="381"/>
      <c r="B68" s="1" t="s">
        <v>118</v>
      </c>
      <c r="C68" s="5" t="s">
        <v>197</v>
      </c>
      <c r="D68" s="126">
        <f>'[2]Yearly LC Ethylene'!D68</f>
        <v>235194.27504285253</v>
      </c>
      <c r="E68" s="126">
        <f>'[2]Yearly LC Ethylene'!E68</f>
        <v>232353.23910153721</v>
      </c>
      <c r="F68" s="126">
        <f>'[2]Yearly LC Ethylene'!F68</f>
        <v>229508.80181946285</v>
      </c>
      <c r="G68" s="126">
        <f>'[2]Yearly LC Ethylene'!G68</f>
        <v>226660.84198540205</v>
      </c>
      <c r="H68" s="126">
        <f>'[2]Yearly LC Ethylene'!H68</f>
        <v>223809.23672941589</v>
      </c>
      <c r="I68" s="126">
        <f>'[2]Yearly LC Ethylene'!I68</f>
        <v>220953.86152898421</v>
      </c>
      <c r="J68" s="126">
        <f>'[2]Yearly LC Ethylene'!J68</f>
        <v>217794.38204324309</v>
      </c>
      <c r="K68" s="126">
        <f>'[2]Yearly LC Ethylene'!K68</f>
        <v>214636.1075432151</v>
      </c>
      <c r="L68" s="126">
        <f>'[2]Yearly LC Ethylene'!L68</f>
        <v>211478.85035869473</v>
      </c>
      <c r="M68" s="126">
        <f>'[2]Yearly LC Ethylene'!M68</f>
        <v>208322.42172589546</v>
      </c>
      <c r="N68" s="126">
        <f>'[2]Yearly LC Ethylene'!N68</f>
        <v>205166.63179038523</v>
      </c>
      <c r="O68" s="126">
        <f>'[2]Yearly LC Ethylene'!O68</f>
        <v>201464.00379536729</v>
      </c>
      <c r="P68" s="126">
        <f>'[2]Yearly LC Ethylene'!P68</f>
        <v>197772.07771664261</v>
      </c>
      <c r="Q68" s="126">
        <f>'[2]Yearly LC Ethylene'!Q68</f>
        <v>194090.52978075264</v>
      </c>
      <c r="R68" s="126">
        <f>'[2]Yearly LC Ethylene'!R68</f>
        <v>190419.03649341105</v>
      </c>
      <c r="S68" s="126">
        <f>'[2]Yearly LC Ethylene'!S68</f>
        <v>186757.27463142126</v>
      </c>
      <c r="T68" s="126">
        <f>'[2]Yearly LC Ethylene'!T68</f>
        <v>182634.3908617601</v>
      </c>
      <c r="U68" s="126">
        <f>'[2]Yearly LC Ethylene'!U68</f>
        <v>178530.54385084909</v>
      </c>
      <c r="V68" s="126">
        <f>'[2]Yearly LC Ethylene'!V68</f>
        <v>174445.27009949819</v>
      </c>
      <c r="W68" s="126">
        <f>'[2]Yearly LC Ethylene'!W68</f>
        <v>170378.10802305239</v>
      </c>
      <c r="X68" s="126">
        <f>'[2]Yearly LC Ethylene'!X68</f>
        <v>166328.59792792966</v>
      </c>
      <c r="Y68" s="126">
        <f>'[2]Yearly LC Ethylene'!Y68</f>
        <v>161956.31024317601</v>
      </c>
      <c r="Z68" s="126">
        <f>'[2]Yearly LC Ethylene'!Z68</f>
        <v>157608.94546625231</v>
      </c>
      <c r="AA68" s="126">
        <f>'[2]Yearly LC Ethylene'!AA68</f>
        <v>153285.9359666848</v>
      </c>
      <c r="AB68" s="126">
        <f>'[2]Yearly LC Ethylene'!AB68</f>
        <v>148986.71767267256</v>
      </c>
      <c r="AC68" s="126">
        <f>'[2]Yearly LC Ethylene'!AC68</f>
        <v>144710.73003661301</v>
      </c>
      <c r="AD68" s="126">
        <f>'[2]Yearly LC Ethylene'!AD68</f>
        <v>140296.7197159873</v>
      </c>
      <c r="AE68" s="126">
        <f>'[2]Yearly LC Ethylene'!AE68</f>
        <v>135908.72357249915</v>
      </c>
      <c r="AF68" s="126">
        <f>'[2]Yearly LC Ethylene'!AF68</f>
        <v>131546.12721873331</v>
      </c>
      <c r="AG68" s="126">
        <f>'[2]Yearly LC Ethylene'!AG68</f>
        <v>127208.32055441117</v>
      </c>
      <c r="AH68" s="126">
        <f>'[2]Yearly LC Ethylene'!AH68</f>
        <v>122894.69772620639</v>
      </c>
      <c r="AI68" s="126"/>
      <c r="AJ68" s="126">
        <f>'[3]Yearly LC Ethylene'!D68</f>
        <v>48981.519820245696</v>
      </c>
      <c r="AK68" s="126">
        <f>'[3]Yearly LC Ethylene'!E68</f>
        <v>48620.281753718707</v>
      </c>
      <c r="AL68" s="126">
        <f>'[3]Yearly LC Ethylene'!F68</f>
        <v>48256.983453301771</v>
      </c>
      <c r="AM68" s="126">
        <f>'[3]Yearly LC Ethylene'!G68</f>
        <v>47891.601320587513</v>
      </c>
      <c r="AN68" s="126">
        <f>'[3]Yearly LC Ethylene'!H68</f>
        <v>47524.111550230307</v>
      </c>
      <c r="AO68" s="126">
        <f>'[3]Yearly LC Ethylene'!I68</f>
        <v>47154.490129730308</v>
      </c>
      <c r="AP68" s="126">
        <f>'[3]Yearly LC Ethylene'!J68</f>
        <v>46782.712839269967</v>
      </c>
      <c r="AQ68" s="126">
        <f>'[3]Yearly LC Ethylene'!K68</f>
        <v>46408.755251604824</v>
      </c>
      <c r="AR68" s="126">
        <f>'[3]Yearly LC Ethylene'!L68</f>
        <v>46032.592732010497</v>
      </c>
      <c r="AS68" s="126">
        <f>'[3]Yearly LC Ethylene'!M68</f>
        <v>45654.200438287917</v>
      </c>
      <c r="AT68" s="126">
        <f>'[3]Yearly LC Ethylene'!N68</f>
        <v>45273.553320828512</v>
      </c>
      <c r="AU68" s="126">
        <f>'[3]Yearly LC Ethylene'!O68</f>
        <v>44890.626122741822</v>
      </c>
      <c r="AV68" s="126">
        <f>'[3]Yearly LC Ethylene'!P68</f>
        <v>44505.393380047106</v>
      </c>
      <c r="AW68" s="126">
        <f>'[3]Yearly LC Ethylene'!Q68</f>
        <v>44117.829421931623</v>
      </c>
      <c r="AX68" s="126">
        <f>'[3]Yearly LC Ethylene'!R68</f>
        <v>43727.908371077319</v>
      </c>
      <c r="AY68" s="126">
        <f>'[3]Yearly LC Ethylene'!S68</f>
        <v>43335.60414405867</v>
      </c>
      <c r="AZ68" s="126">
        <f>'[3]Yearly LC Ethylene'!T68</f>
        <v>42940.890451813451</v>
      </c>
      <c r="BA68" s="126">
        <f>'[3]Yearly LC Ethylene'!U68</f>
        <v>42543.740800189218</v>
      </c>
      <c r="BB68" s="126">
        <f>'[3]Yearly LC Ethylene'!V68</f>
        <v>42144.128490567789</v>
      </c>
      <c r="BC68" s="126">
        <f>'[3]Yearly LC Ethylene'!W68</f>
        <v>41742.026620570294</v>
      </c>
      <c r="BD68" s="126">
        <f>'[3]Yearly LC Ethylene'!X68</f>
        <v>41337.408084845025</v>
      </c>
      <c r="BE68" s="126">
        <f>'[3]Yearly LC Ethylene'!Y68</f>
        <v>40925.847784432204</v>
      </c>
      <c r="BF68" s="126">
        <f>'[3]Yearly LC Ethylene'!Z68</f>
        <v>40511.773066491238</v>
      </c>
      <c r="BG68" s="126">
        <f>'[3]Yearly LC Ethylene'!AA68</f>
        <v>40095.157677488896</v>
      </c>
      <c r="BH68" s="126">
        <f>'[3]Yearly LC Ethylene'!AB68</f>
        <v>39675.975197938453</v>
      </c>
      <c r="BI68" s="126">
        <f>'[3]Yearly LC Ethylene'!AC68</f>
        <v>39254.199044344634</v>
      </c>
      <c r="BJ68" s="126">
        <f>'[3]Yearly LC Ethylene'!AD68</f>
        <v>38829.802471262425</v>
      </c>
      <c r="BK68" s="126">
        <f>'[3]Yearly LC Ethylene'!AE68</f>
        <v>38402.758573473489</v>
      </c>
      <c r="BL68" s="126">
        <f>'[3]Yearly LC Ethylene'!AF68</f>
        <v>37973.040288283337</v>
      </c>
      <c r="BM68" s="126">
        <f>'[3]Yearly LC Ethylene'!AG68</f>
        <v>37540.620397942665</v>
      </c>
      <c r="BN68" s="126">
        <f>'[3]Yearly LC Ethylene'!AH68</f>
        <v>37105.471532196687</v>
      </c>
      <c r="BO68" s="126"/>
      <c r="BP68" s="126">
        <f t="shared" si="16"/>
        <v>284175.79486309824</v>
      </c>
      <c r="BQ68" s="126">
        <f t="shared" si="16"/>
        <v>280973.52085525589</v>
      </c>
      <c r="BR68" s="126">
        <f t="shared" si="16"/>
        <v>277765.78527276462</v>
      </c>
      <c r="BS68" s="126">
        <f t="shared" si="16"/>
        <v>274552.44330598955</v>
      </c>
      <c r="BT68" s="126">
        <f t="shared" si="16"/>
        <v>271333.34827964619</v>
      </c>
      <c r="BU68" s="126">
        <f t="shared" si="16"/>
        <v>268108.35165871453</v>
      </c>
      <c r="BV68" s="126">
        <f t="shared" si="16"/>
        <v>264577.09488251305</v>
      </c>
      <c r="BW68" s="126">
        <f t="shared" si="16"/>
        <v>261044.86279481993</v>
      </c>
      <c r="BX68" s="126">
        <f t="shared" si="16"/>
        <v>257511.44309070523</v>
      </c>
      <c r="BY68" s="126">
        <f t="shared" si="16"/>
        <v>253976.62216418338</v>
      </c>
      <c r="BZ68" s="126">
        <f t="shared" si="16"/>
        <v>250440.18511121374</v>
      </c>
      <c r="CA68" s="126">
        <f t="shared" si="16"/>
        <v>246354.6299181091</v>
      </c>
      <c r="CB68" s="126">
        <f t="shared" si="16"/>
        <v>242277.47109668973</v>
      </c>
      <c r="CC68" s="126">
        <f t="shared" si="16"/>
        <v>238208.35920268425</v>
      </c>
      <c r="CD68" s="126">
        <f t="shared" si="16"/>
        <v>234146.94486448838</v>
      </c>
      <c r="CE68" s="126">
        <f t="shared" si="16"/>
        <v>230092.87877547991</v>
      </c>
      <c r="CF68" s="126">
        <f t="shared" si="20"/>
        <v>225575.28131357353</v>
      </c>
      <c r="CG68" s="126">
        <f t="shared" si="20"/>
        <v>221074.2846510383</v>
      </c>
      <c r="CH68" s="126">
        <f t="shared" si="19"/>
        <v>216589.39859006598</v>
      </c>
      <c r="CI68" s="126">
        <f t="shared" si="19"/>
        <v>212120.13464362267</v>
      </c>
      <c r="CJ68" s="126">
        <f t="shared" si="19"/>
        <v>207666.00601277468</v>
      </c>
      <c r="CK68" s="126">
        <f t="shared" si="19"/>
        <v>202882.15802760821</v>
      </c>
      <c r="CL68" s="126">
        <f t="shared" si="19"/>
        <v>198120.71853274354</v>
      </c>
      <c r="CM68" s="126">
        <f t="shared" si="19"/>
        <v>193381.0936441737</v>
      </c>
      <c r="CN68" s="126">
        <f t="shared" si="19"/>
        <v>188662.692870611</v>
      </c>
      <c r="CO68" s="126">
        <f t="shared" si="19"/>
        <v>183964.92908095763</v>
      </c>
      <c r="CP68" s="126">
        <f t="shared" si="19"/>
        <v>179126.52218724973</v>
      </c>
      <c r="CQ68" s="126">
        <f t="shared" si="19"/>
        <v>174311.48214597264</v>
      </c>
      <c r="CR68" s="126">
        <f t="shared" si="19"/>
        <v>169519.16750701665</v>
      </c>
      <c r="CS68" s="126">
        <f t="shared" si="18"/>
        <v>164748.94095235382</v>
      </c>
      <c r="CT68" s="126">
        <f t="shared" si="17"/>
        <v>160000.16925840307</v>
      </c>
    </row>
    <row r="69" spans="1:98" s="14" customFormat="1">
      <c r="A69" s="382"/>
      <c r="B69" s="10" t="s">
        <v>119</v>
      </c>
      <c r="C69" s="62" t="s">
        <v>197</v>
      </c>
      <c r="D69" s="127">
        <f>'[2]Yearly LC Ethylene'!D69</f>
        <v>1560382.065295889</v>
      </c>
      <c r="E69" s="127">
        <f>'[2]Yearly LC Ethylene'!E69</f>
        <v>1541533.385714374</v>
      </c>
      <c r="F69" s="127">
        <f>'[2]Yearly LC Ethylene'!F69</f>
        <v>1522662.1401451563</v>
      </c>
      <c r="G69" s="127">
        <f>'[2]Yearly LC Ethylene'!G69</f>
        <v>1503767.524419744</v>
      </c>
      <c r="H69" s="127">
        <f>'[2]Yearly LC Ethylene'!H69</f>
        <v>1484848.7233650265</v>
      </c>
      <c r="I69" s="127">
        <f>'[2]Yearly LC Ethylene'!I69</f>
        <v>1465904.9108439416</v>
      </c>
      <c r="J69" s="127">
        <f>'[2]Yearly LC Ethylene'!J69</f>
        <v>1444943.5369996061</v>
      </c>
      <c r="K69" s="127">
        <f>'[2]Yearly LC Ethylene'!K69</f>
        <v>1423990.1575594514</v>
      </c>
      <c r="L69" s="127">
        <f>'[2]Yearly LC Ethylene'!L69</f>
        <v>1403043.5274369514</v>
      </c>
      <c r="M69" s="127">
        <f>'[2]Yearly LC Ethylene'!M69</f>
        <v>1382102.3942902833</v>
      </c>
      <c r="N69" s="127">
        <f>'[2]Yearly LC Ethylene'!N69</f>
        <v>1361165.4985418038</v>
      </c>
      <c r="O69" s="127">
        <f>'[2]Yearly LC Ethylene'!O69</f>
        <v>1336600.6390577205</v>
      </c>
      <c r="P69" s="127">
        <f>'[2]Yearly LC Ethylene'!P69</f>
        <v>1312106.7807842125</v>
      </c>
      <c r="Q69" s="127">
        <f>'[2]Yearly LC Ethylene'!Q69</f>
        <v>1287681.7756660259</v>
      </c>
      <c r="R69" s="127">
        <f>'[2]Yearly LC Ethylene'!R69</f>
        <v>1263323.4775000599</v>
      </c>
      <c r="S69" s="127">
        <f>'[2]Yearly LC Ethylene'!S69</f>
        <v>1239029.7418817403</v>
      </c>
      <c r="T69" s="127">
        <f>'[2]Yearly LC Ethylene'!T69</f>
        <v>1211676.7211064405</v>
      </c>
      <c r="U69" s="127">
        <f>'[2]Yearly LC Ethylene'!U69</f>
        <v>1184449.9985453708</v>
      </c>
      <c r="V69" s="127">
        <f>'[2]Yearly LC Ethylene'!V69</f>
        <v>1157346.4991414393</v>
      </c>
      <c r="W69" s="127">
        <f>'[2]Yearly LC Ethylene'!W69</f>
        <v>1130363.1605394206</v>
      </c>
      <c r="X69" s="127">
        <f>'[2]Yearly LC Ethylene'!X69</f>
        <v>1103496.9329302968</v>
      </c>
      <c r="Y69" s="127">
        <f>'[2]Yearly LC Ethylene'!Y69</f>
        <v>1074489.2570999195</v>
      </c>
      <c r="Z69" s="127">
        <f>'[2]Yearly LC Ethylene'!Z69</f>
        <v>1045646.9307806464</v>
      </c>
      <c r="AA69" s="127">
        <f>'[2]Yearly LC Ethylene'!AA69</f>
        <v>1016966.1880627386</v>
      </c>
      <c r="AB69" s="127">
        <f>'[2]Yearly LC Ethylene'!AB69</f>
        <v>988443.28664625471</v>
      </c>
      <c r="AC69" s="127">
        <f>'[2]Yearly LC Ethylene'!AC69</f>
        <v>960074.507612332</v>
      </c>
      <c r="AD69" s="127">
        <f>'[2]Yearly LC Ethylene'!AD69</f>
        <v>930790.02550034027</v>
      </c>
      <c r="AE69" s="127">
        <f>'[2]Yearly LC Ethylene'!AE69</f>
        <v>901678.13285908033</v>
      </c>
      <c r="AF69" s="127">
        <f>'[2]Yearly LC Ethylene'!AF69</f>
        <v>872734.75357273873</v>
      </c>
      <c r="AG69" s="127">
        <f>'[2]Yearly LC Ethylene'!AG69</f>
        <v>843955.83996824734</v>
      </c>
      <c r="AH69" s="127">
        <f>'[2]Yearly LC Ethylene'!AH69</f>
        <v>815337.37254868401</v>
      </c>
      <c r="AI69" s="127"/>
      <c r="AJ69" s="127">
        <f>'[3]Yearly LC Ethylene'!D69</f>
        <v>265935.48432798841</v>
      </c>
      <c r="AK69" s="127">
        <f>'[3]Yearly LC Ethylene'!E69</f>
        <v>263974.21361748147</v>
      </c>
      <c r="AL69" s="127">
        <f>'[3]Yearly LC Ethylene'!F69</f>
        <v>262001.75727412035</v>
      </c>
      <c r="AM69" s="127">
        <f>'[3]Yearly LC Ethylene'!G69</f>
        <v>260017.9871750146</v>
      </c>
      <c r="AN69" s="127">
        <f>'[3]Yearly LC Ethylene'!H69</f>
        <v>258022.77407374349</v>
      </c>
      <c r="AO69" s="127">
        <f>'[3]Yearly LC Ethylene'!I69</f>
        <v>256015.9875991834</v>
      </c>
      <c r="AP69" s="127">
        <f>'[3]Yearly LC Ethylene'!J69</f>
        <v>253997.4962546202</v>
      </c>
      <c r="AQ69" s="127">
        <f>'[3]Yearly LC Ethylene'!K69</f>
        <v>251967.16741715625</v>
      </c>
      <c r="AR69" s="127">
        <f>'[3]Yearly LC Ethylene'!L69</f>
        <v>249924.86733742274</v>
      </c>
      <c r="AS69" s="127">
        <f>'[3]Yearly LC Ethylene'!M69</f>
        <v>247870.46113960815</v>
      </c>
      <c r="AT69" s="127">
        <f>'[3]Yearly LC Ethylene'!N69</f>
        <v>245803.81282181179</v>
      </c>
      <c r="AU69" s="127">
        <f>'[3]Yearly LC Ethylene'!O69</f>
        <v>243724.78525673709</v>
      </c>
      <c r="AV69" s="127">
        <f>'[3]Yearly LC Ethylene'!P69</f>
        <v>241633.2401927317</v>
      </c>
      <c r="AW69" s="127">
        <f>'[3]Yearly LC Ethylene'!Q69</f>
        <v>239529.03825518963</v>
      </c>
      <c r="AX69" s="127">
        <f>'[3]Yearly LC Ethylene'!R69</f>
        <v>237412.03894832544</v>
      </c>
      <c r="AY69" s="127">
        <f>'[3]Yearly LC Ethylene'!S69</f>
        <v>235282.1006573335</v>
      </c>
      <c r="AZ69" s="127">
        <f>'[3]Yearly LC Ethylene'!T69</f>
        <v>233139.08065094455</v>
      </c>
      <c r="BA69" s="127">
        <f>'[3]Yearly LC Ethylene'!U69</f>
        <v>230982.83508439263</v>
      </c>
      <c r="BB69" s="127">
        <f>'[3]Yearly LC Ethylene'!V69</f>
        <v>228813.21900280518</v>
      </c>
      <c r="BC69" s="127">
        <f>'[3]Yearly LC Ethylene'!W69</f>
        <v>226630.08634503133</v>
      </c>
      <c r="BD69" s="127">
        <f>'[3]Yearly LC Ethylene'!X69</f>
        <v>224433.28994791943</v>
      </c>
      <c r="BE69" s="127">
        <f>'[3]Yearly LC Ethylene'!Y69</f>
        <v>222198.80461095736</v>
      </c>
      <c r="BF69" s="127">
        <f>'[3]Yearly LC Ethylene'!Z69</f>
        <v>219950.6677408129</v>
      </c>
      <c r="BG69" s="127">
        <f>'[3]Yearly LC Ethylene'!AA69</f>
        <v>217688.73679911441</v>
      </c>
      <c r="BH69" s="127">
        <f>'[3]Yearly LC Ethylene'!AB69</f>
        <v>215412.86834647862</v>
      </c>
      <c r="BI69" s="127">
        <f>'[3]Yearly LC Ethylene'!AC69</f>
        <v>213122.91805307003</v>
      </c>
      <c r="BJ69" s="127">
        <f>'[3]Yearly LC Ethylene'!AD69</f>
        <v>210818.74070977932</v>
      </c>
      <c r="BK69" s="127">
        <f>'[3]Yearly LC Ethylene'!AE69</f>
        <v>208500.19024003926</v>
      </c>
      <c r="BL69" s="127">
        <f>'[3]Yearly LC Ethylene'!AF69</f>
        <v>206167.11971229708</v>
      </c>
      <c r="BM69" s="127">
        <f>'[3]Yearly LC Ethylene'!AG69</f>
        <v>203819.38135316042</v>
      </c>
      <c r="BN69" s="127">
        <f>'[3]Yearly LC Ethylene'!AH69</f>
        <v>201456.82656123867</v>
      </c>
      <c r="BO69" s="127"/>
      <c r="BP69" s="127">
        <f t="shared" si="16"/>
        <v>1826317.5496238775</v>
      </c>
      <c r="BQ69" s="127">
        <f t="shared" si="16"/>
        <v>1805507.5993318555</v>
      </c>
      <c r="BR69" s="127">
        <f t="shared" si="16"/>
        <v>1784663.8974192766</v>
      </c>
      <c r="BS69" s="127">
        <f t="shared" si="16"/>
        <v>1763785.5115947586</v>
      </c>
      <c r="BT69" s="127">
        <f t="shared" si="16"/>
        <v>1742871.49743877</v>
      </c>
      <c r="BU69" s="127">
        <f t="shared" si="16"/>
        <v>1721920.898443125</v>
      </c>
      <c r="BV69" s="127">
        <f t="shared" si="16"/>
        <v>1698941.0332542262</v>
      </c>
      <c r="BW69" s="127">
        <f t="shared" si="16"/>
        <v>1675957.3249766077</v>
      </c>
      <c r="BX69" s="127">
        <f t="shared" si="16"/>
        <v>1652968.3947743741</v>
      </c>
      <c r="BY69" s="127">
        <f t="shared" si="16"/>
        <v>1629972.8554298915</v>
      </c>
      <c r="BZ69" s="127">
        <f t="shared" si="16"/>
        <v>1606969.3113636156</v>
      </c>
      <c r="CA69" s="127">
        <f t="shared" si="16"/>
        <v>1580325.4243144577</v>
      </c>
      <c r="CB69" s="127">
        <f t="shared" si="16"/>
        <v>1553740.0209769441</v>
      </c>
      <c r="CC69" s="127">
        <f t="shared" si="16"/>
        <v>1527210.8139212155</v>
      </c>
      <c r="CD69" s="127">
        <f t="shared" si="16"/>
        <v>1500735.5164483853</v>
      </c>
      <c r="CE69" s="127">
        <f t="shared" si="16"/>
        <v>1474311.8425390739</v>
      </c>
      <c r="CF69" s="127">
        <f t="shared" si="20"/>
        <v>1444815.801757385</v>
      </c>
      <c r="CG69" s="127">
        <f t="shared" si="20"/>
        <v>1415432.8336297635</v>
      </c>
      <c r="CH69" s="127">
        <f t="shared" si="19"/>
        <v>1386159.7181442445</v>
      </c>
      <c r="CI69" s="127">
        <f t="shared" si="19"/>
        <v>1356993.2468844519</v>
      </c>
      <c r="CJ69" s="127">
        <f t="shared" si="19"/>
        <v>1327930.2228782163</v>
      </c>
      <c r="CK69" s="127">
        <f t="shared" si="19"/>
        <v>1296688.0617108769</v>
      </c>
      <c r="CL69" s="127">
        <f t="shared" si="19"/>
        <v>1265597.5985214594</v>
      </c>
      <c r="CM69" s="127">
        <f t="shared" si="19"/>
        <v>1234654.924861853</v>
      </c>
      <c r="CN69" s="127">
        <f t="shared" si="19"/>
        <v>1203856.1549927334</v>
      </c>
      <c r="CO69" s="127">
        <f t="shared" si="19"/>
        <v>1173197.4256654021</v>
      </c>
      <c r="CP69" s="127">
        <f t="shared" si="19"/>
        <v>1141608.7662101197</v>
      </c>
      <c r="CQ69" s="127">
        <f t="shared" si="19"/>
        <v>1110178.3230991196</v>
      </c>
      <c r="CR69" s="127">
        <f t="shared" si="19"/>
        <v>1078901.8732850358</v>
      </c>
      <c r="CS69" s="127">
        <f t="shared" si="18"/>
        <v>1047775.2213214077</v>
      </c>
      <c r="CT69" s="127">
        <f t="shared" si="17"/>
        <v>1016794.1991099226</v>
      </c>
    </row>
    <row r="70" spans="1:98" s="13" customFormat="1">
      <c r="A70" s="380" t="s">
        <v>120</v>
      </c>
      <c r="B70" s="6" t="s">
        <v>121</v>
      </c>
      <c r="C70" s="7" t="s">
        <v>197</v>
      </c>
      <c r="D70" s="125">
        <f>'[2]Yearly LC Ethylene'!D70</f>
        <v>107207.97978629141</v>
      </c>
      <c r="E70" s="125">
        <f>'[2]Yearly LC Ethylene'!E70</f>
        <v>105912.95794227261</v>
      </c>
      <c r="F70" s="125">
        <f>'[2]Yearly LC Ethylene'!F70</f>
        <v>104616.3856741575</v>
      </c>
      <c r="G70" s="125">
        <f>'[2]Yearly LC Ethylene'!G70</f>
        <v>103318.20773055521</v>
      </c>
      <c r="H70" s="125">
        <f>'[2]Yearly LC Ethylene'!H70</f>
        <v>102018.36810398885</v>
      </c>
      <c r="I70" s="125">
        <f>'[2]Yearly LC Ethylene'!I70</f>
        <v>100716.81003368981</v>
      </c>
      <c r="J70" s="125">
        <f>'[2]Yearly LC Ethylene'!J70</f>
        <v>99276.632917215262</v>
      </c>
      <c r="K70" s="125">
        <f>'[2]Yearly LC Ethylene'!K70</f>
        <v>97837.005066168</v>
      </c>
      <c r="L70" s="125">
        <f>'[2]Yearly LC Ethylene'!L70</f>
        <v>96397.840935338245</v>
      </c>
      <c r="M70" s="125">
        <f>'[2]Yearly LC Ethylene'!M70</f>
        <v>94959.054481032072</v>
      </c>
      <c r="N70" s="125">
        <f>'[2]Yearly LC Ethylene'!N70</f>
        <v>93520.55916240954</v>
      </c>
      <c r="O70" s="125">
        <f>'[2]Yearly LC Ethylene'!O70</f>
        <v>91832.800108012001</v>
      </c>
      <c r="P70" s="125">
        <f>'[2]Yearly LC Ethylene'!P70</f>
        <v>90149.919279606285</v>
      </c>
      <c r="Q70" s="125">
        <f>'[2]Yearly LC Ethylene'!Q70</f>
        <v>88471.76909239938</v>
      </c>
      <c r="R70" s="125">
        <f>'[2]Yearly LC Ethylene'!R70</f>
        <v>86798.202088852617</v>
      </c>
      <c r="S70" s="125">
        <f>'[2]Yearly LC Ethylene'!S70</f>
        <v>85129.070934997406</v>
      </c>
      <c r="T70" s="125">
        <f>'[2]Yearly LC Ethylene'!T70</f>
        <v>83249.747810493092</v>
      </c>
      <c r="U70" s="125">
        <f>'[2]Yearly LC Ethylene'!U70</f>
        <v>81379.102161011964</v>
      </c>
      <c r="V70" s="125">
        <f>'[2]Yearly LC Ethylene'!V70</f>
        <v>79516.922710953091</v>
      </c>
      <c r="W70" s="125">
        <f>'[2]Yearly LC Ethylene'!W70</f>
        <v>77662.999057412933</v>
      </c>
      <c r="X70" s="125">
        <f>'[2]Yearly LC Ethylene'!X70</f>
        <v>75817.121659490731</v>
      </c>
      <c r="Y70" s="125">
        <f>'[2]Yearly LC Ethylene'!Y70</f>
        <v>73824.113412833729</v>
      </c>
      <c r="Z70" s="125">
        <f>'[2]Yearly LC Ethylene'!Z70</f>
        <v>71842.465708853037</v>
      </c>
      <c r="AA70" s="125">
        <f>'[2]Yearly LC Ethylene'!AA70</f>
        <v>69871.919806062098</v>
      </c>
      <c r="AB70" s="125">
        <f>'[2]Yearly LC Ethylene'!AB70</f>
        <v>67912.218585114693</v>
      </c>
      <c r="AC70" s="125">
        <f>'[2]Yearly LC Ethylene'!AC70</f>
        <v>65963.10653309054</v>
      </c>
      <c r="AD70" s="125">
        <f>'[2]Yearly LC Ethylene'!AD70</f>
        <v>63951.079968481776</v>
      </c>
      <c r="AE70" s="125">
        <f>'[2]Yearly LC Ethylene'!AE70</f>
        <v>61950.911376930417</v>
      </c>
      <c r="AF70" s="125">
        <f>'[2]Yearly LC Ethylene'!AF70</f>
        <v>59962.320703857877</v>
      </c>
      <c r="AG70" s="125">
        <f>'[2]Yearly LC Ethylene'!AG70</f>
        <v>57985.029848879552</v>
      </c>
      <c r="AH70" s="125">
        <f>'[2]Yearly LC Ethylene'!AH70</f>
        <v>56018.762647487834</v>
      </c>
      <c r="AI70" s="125"/>
      <c r="AJ70" s="125">
        <f>'[3]Yearly LC Ethylene'!D70</f>
        <v>22327.115682700864</v>
      </c>
      <c r="AK70" s="125">
        <f>'[3]Yearly LC Ethylene'!E70</f>
        <v>22162.453497249247</v>
      </c>
      <c r="AL70" s="125">
        <f>'[3]Yearly LC Ethylene'!F70</f>
        <v>21996.852200872469</v>
      </c>
      <c r="AM70" s="125">
        <f>'[3]Yearly LC Ethylene'!G70</f>
        <v>21830.301036771365</v>
      </c>
      <c r="AN70" s="125">
        <f>'[3]Yearly LC Ethylene'!H70</f>
        <v>21662.789153818663</v>
      </c>
      <c r="AO70" s="125">
        <f>'[3]Yearly LC Ethylene'!I70</f>
        <v>21494.30560646053</v>
      </c>
      <c r="AP70" s="125">
        <f>'[3]Yearly LC Ethylene'!J70</f>
        <v>21324.839354642059</v>
      </c>
      <c r="AQ70" s="125">
        <f>'[3]Yearly LC Ethylene'!K70</f>
        <v>21154.379263757492</v>
      </c>
      <c r="AR70" s="125">
        <f>'[3]Yearly LC Ethylene'!L70</f>
        <v>20982.914104626037</v>
      </c>
      <c r="AS70" s="125">
        <f>'[3]Yearly LC Ethylene'!M70</f>
        <v>20810.432553494287</v>
      </c>
      <c r="AT70" s="125">
        <f>'[3]Yearly LC Ethylene'!N70</f>
        <v>20636.9231920659</v>
      </c>
      <c r="AU70" s="125">
        <f>'[3]Yearly LC Ethylene'!O70</f>
        <v>20462.374507559787</v>
      </c>
      <c r="AV70" s="125">
        <f>'[3]Yearly LC Ethylene'!P70</f>
        <v>20286.774892797446</v>
      </c>
      <c r="AW70" s="125">
        <f>'[3]Yearly LC Ethylene'!Q70</f>
        <v>20110.1126463207</v>
      </c>
      <c r="AX70" s="125">
        <f>'[3]Yearly LC Ethylene'!R70</f>
        <v>19932.375972540605</v>
      </c>
      <c r="AY70" s="125">
        <f>'[3]Yearly LC Ethylene'!S70</f>
        <v>19753.552981918794</v>
      </c>
      <c r="AZ70" s="125">
        <f>'[3]Yearly LC Ethylene'!T70</f>
        <v>19573.631691182069</v>
      </c>
      <c r="BA70" s="125">
        <f>'[3]Yearly LC Ethylene'!U70</f>
        <v>19392.600023571515</v>
      </c>
      <c r="BB70" s="125">
        <f>'[3]Yearly LC Ethylene'!V70</f>
        <v>19210.44580912713</v>
      </c>
      <c r="BC70" s="125">
        <f>'[3]Yearly LC Ethylene'!W70</f>
        <v>19027.156785009229</v>
      </c>
      <c r="BD70" s="125">
        <f>'[3]Yearly LC Ethylene'!X70</f>
        <v>18842.720595857558</v>
      </c>
      <c r="BE70" s="125">
        <f>'[3]Yearly LC Ethylene'!Y70</f>
        <v>18655.120160602666</v>
      </c>
      <c r="BF70" s="125">
        <f>'[3]Yearly LC Ethylene'!Z70</f>
        <v>18466.373585104851</v>
      </c>
      <c r="BG70" s="125">
        <f>'[3]Yearly LC Ethylene'!AA70</f>
        <v>18276.468902286008</v>
      </c>
      <c r="BH70" s="125">
        <f>'[3]Yearly LC Ethylene'!AB70</f>
        <v>18085.394069421887</v>
      </c>
      <c r="BI70" s="125">
        <f>'[3]Yearly LC Ethylene'!AC70</f>
        <v>17893.136969028659</v>
      </c>
      <c r="BJ70" s="125">
        <f>'[3]Yearly LC Ethylene'!AD70</f>
        <v>17699.685409801383</v>
      </c>
      <c r="BK70" s="125">
        <f>'[3]Yearly LC Ethylene'!AE70</f>
        <v>17505.027127606063</v>
      </c>
      <c r="BL70" s="125">
        <f>'[3]Yearly LC Ethylene'!AF70</f>
        <v>17309.14978652677</v>
      </c>
      <c r="BM70" s="125">
        <f>'[3]Yearly LC Ethylene'!AG70</f>
        <v>17112.040979969355</v>
      </c>
      <c r="BN70" s="125">
        <f>'[3]Yearly LC Ethylene'!AH70</f>
        <v>16913.688231823497</v>
      </c>
      <c r="BO70" s="125"/>
      <c r="BP70" s="125">
        <f t="shared" si="16"/>
        <v>129535.09546899228</v>
      </c>
      <c r="BQ70" s="125">
        <f t="shared" si="16"/>
        <v>128075.41143952185</v>
      </c>
      <c r="BR70" s="125">
        <f t="shared" si="16"/>
        <v>126613.23787502997</v>
      </c>
      <c r="BS70" s="125">
        <f t="shared" si="16"/>
        <v>125148.50876732657</v>
      </c>
      <c r="BT70" s="125">
        <f t="shared" si="16"/>
        <v>123681.15725780751</v>
      </c>
      <c r="BU70" s="125">
        <f t="shared" si="16"/>
        <v>122211.11564015034</v>
      </c>
      <c r="BV70" s="125">
        <f t="shared" si="16"/>
        <v>120601.47227185732</v>
      </c>
      <c r="BW70" s="125">
        <f t="shared" si="16"/>
        <v>118991.38432992549</v>
      </c>
      <c r="BX70" s="125">
        <f t="shared" si="16"/>
        <v>117380.75503996428</v>
      </c>
      <c r="BY70" s="125">
        <f t="shared" si="16"/>
        <v>115769.48703452636</v>
      </c>
      <c r="BZ70" s="125">
        <f t="shared" si="16"/>
        <v>114157.48235447545</v>
      </c>
      <c r="CA70" s="125">
        <f t="shared" si="16"/>
        <v>112295.17461557178</v>
      </c>
      <c r="CB70" s="125">
        <f t="shared" si="16"/>
        <v>110436.69417240373</v>
      </c>
      <c r="CC70" s="125">
        <f t="shared" si="16"/>
        <v>108581.88173872008</v>
      </c>
      <c r="CD70" s="125">
        <f t="shared" si="16"/>
        <v>106730.57806139323</v>
      </c>
      <c r="CE70" s="125">
        <f t="shared" si="16"/>
        <v>104882.6239169162</v>
      </c>
      <c r="CF70" s="125">
        <f t="shared" si="20"/>
        <v>102823.37950167517</v>
      </c>
      <c r="CG70" s="125">
        <f t="shared" si="20"/>
        <v>100771.70218458348</v>
      </c>
      <c r="CH70" s="125">
        <f t="shared" si="19"/>
        <v>98727.368520080228</v>
      </c>
      <c r="CI70" s="125">
        <f t="shared" si="19"/>
        <v>96690.155842422158</v>
      </c>
      <c r="CJ70" s="125">
        <f t="shared" si="19"/>
        <v>94659.842255348281</v>
      </c>
      <c r="CK70" s="125">
        <f t="shared" si="19"/>
        <v>92479.233573436388</v>
      </c>
      <c r="CL70" s="125">
        <f t="shared" si="19"/>
        <v>90308.839293957892</v>
      </c>
      <c r="CM70" s="125">
        <f t="shared" si="19"/>
        <v>88148.38870834811</v>
      </c>
      <c r="CN70" s="125">
        <f t="shared" si="19"/>
        <v>85997.612654536584</v>
      </c>
      <c r="CO70" s="125">
        <f t="shared" si="19"/>
        <v>83856.243502119207</v>
      </c>
      <c r="CP70" s="125">
        <f t="shared" si="19"/>
        <v>81650.765378283162</v>
      </c>
      <c r="CQ70" s="125">
        <f t="shared" si="19"/>
        <v>79455.938504536476</v>
      </c>
      <c r="CR70" s="125">
        <f t="shared" si="19"/>
        <v>77271.470490384643</v>
      </c>
      <c r="CS70" s="125">
        <f t="shared" si="18"/>
        <v>75097.070828848911</v>
      </c>
      <c r="CT70" s="125">
        <f t="shared" si="17"/>
        <v>72932.450879311335</v>
      </c>
    </row>
    <row r="71" spans="1:98" s="14" customFormat="1">
      <c r="A71" s="382"/>
      <c r="B71" s="10" t="s">
        <v>122</v>
      </c>
      <c r="C71" s="62" t="s">
        <v>197</v>
      </c>
      <c r="D71" s="127">
        <f>'[2]Yearly LC Ethylene'!D71</f>
        <v>35832.469182091416</v>
      </c>
      <c r="E71" s="127">
        <f>'[2]Yearly LC Ethylene'!E71</f>
        <v>35399.62985046293</v>
      </c>
      <c r="F71" s="127">
        <f>'[2]Yearly LC Ethylene'!F71</f>
        <v>34966.272315583527</v>
      </c>
      <c r="G71" s="127">
        <f>'[2]Yearly LC Ethylene'!G71</f>
        <v>34532.378110602447</v>
      </c>
      <c r="H71" s="127">
        <f>'[2]Yearly LC Ethylene'!H71</f>
        <v>34097.928515959902</v>
      </c>
      <c r="I71" s="127">
        <f>'[2]Yearly LC Ethylene'!I71</f>
        <v>33662.904560320952</v>
      </c>
      <c r="J71" s="127">
        <f>'[2]Yearly LC Ethylene'!J71</f>
        <v>33181.549513376711</v>
      </c>
      <c r="K71" s="127">
        <f>'[2]Yearly LC Ethylene'!K71</f>
        <v>32700.378049189425</v>
      </c>
      <c r="L71" s="127">
        <f>'[2]Yearly LC Ethylene'!L71</f>
        <v>32219.361575707448</v>
      </c>
      <c r="M71" s="127">
        <f>'[2]Yearly LC Ethylene'!M71</f>
        <v>31738.471334269201</v>
      </c>
      <c r="N71" s="127">
        <f>'[2]Yearly LC Ethylene'!N71</f>
        <v>31257.678400050365</v>
      </c>
      <c r="O71" s="127">
        <f>'[2]Yearly LC Ethylene'!O71</f>
        <v>30693.573242728591</v>
      </c>
      <c r="P71" s="127">
        <f>'[2]Yearly LC Ethylene'!P71</f>
        <v>30131.098550628376</v>
      </c>
      <c r="Q71" s="127">
        <f>'[2]Yearly LC Ethylene'!Q71</f>
        <v>29570.204996007909</v>
      </c>
      <c r="R71" s="127">
        <f>'[2]Yearly LC Ethylene'!R71</f>
        <v>29010.843293657999</v>
      </c>
      <c r="S71" s="127">
        <f>'[2]Yearly LC Ethylene'!S71</f>
        <v>28452.964199670692</v>
      </c>
      <c r="T71" s="127">
        <f>'[2]Yearly LC Ethylene'!T71</f>
        <v>27824.831964773352</v>
      </c>
      <c r="U71" s="127">
        <f>'[2]Yearly LC Ethylene'!U71</f>
        <v>27199.600030366386</v>
      </c>
      <c r="V71" s="127">
        <f>'[2]Yearly LC Ethylene'!V71</f>
        <v>26577.197781123636</v>
      </c>
      <c r="W71" s="127">
        <f>'[2]Yearly LC Ethylene'!W71</f>
        <v>25957.554893403427</v>
      </c>
      <c r="X71" s="127">
        <f>'[2]Yearly LC Ethylene'!X71</f>
        <v>25340.601331674017</v>
      </c>
      <c r="Y71" s="127">
        <f>'[2]Yearly LC Ethylene'!Y71</f>
        <v>24674.471751391393</v>
      </c>
      <c r="Z71" s="127">
        <f>'[2]Yearly LC Ethylene'!Z71</f>
        <v>24012.139241962552</v>
      </c>
      <c r="AA71" s="127">
        <f>'[2]Yearly LC Ethylene'!AA71</f>
        <v>23353.517323385167</v>
      </c>
      <c r="AB71" s="127">
        <f>'[2]Yearly LC Ethylene'!AB71</f>
        <v>22698.52005783009</v>
      </c>
      <c r="AC71" s="127">
        <f>'[2]Yearly LC Ethylene'!AC71</f>
        <v>22047.062044389109</v>
      </c>
      <c r="AD71" s="127">
        <f>'[2]Yearly LC Ethylene'!AD71</f>
        <v>21374.575910300871</v>
      </c>
      <c r="AE71" s="127">
        <f>'[2]Yearly LC Ethylene'!AE71</f>
        <v>20706.053104828552</v>
      </c>
      <c r="AF71" s="127">
        <f>'[2]Yearly LC Ethylene'!AF71</f>
        <v>20041.40002442625</v>
      </c>
      <c r="AG71" s="127">
        <f>'[2]Yearly LC Ethylene'!AG71</f>
        <v>19380.523718704637</v>
      </c>
      <c r="AH71" s="127">
        <f>'[2]Yearly LC Ethylene'!AH71</f>
        <v>18723.331884308787</v>
      </c>
      <c r="AI71" s="127"/>
      <c r="AJ71" s="127">
        <f>'[3]Yearly LC Ethylene'!D71</f>
        <v>7462.4639529647093</v>
      </c>
      <c r="AK71" s="127">
        <f>'[3]Yearly LC Ethylene'!E71</f>
        <v>7407.428379144435</v>
      </c>
      <c r="AL71" s="127">
        <f>'[3]Yearly LC Ethylene'!F71</f>
        <v>7352.0789232479246</v>
      </c>
      <c r="AM71" s="127">
        <f>'[3]Yearly LC Ethylene'!G71</f>
        <v>7296.4119899954685</v>
      </c>
      <c r="AN71" s="127">
        <f>'[3]Yearly LC Ethylene'!H71</f>
        <v>7240.4239525797648</v>
      </c>
      <c r="AO71" s="127">
        <f>'[3]Yearly LC Ethylene'!I71</f>
        <v>7184.1111526330224</v>
      </c>
      <c r="AP71" s="127">
        <f>'[3]Yearly LC Ethylene'!J71</f>
        <v>7127.4699002020507</v>
      </c>
      <c r="AQ71" s="127">
        <f>'[3]Yearly LC Ethylene'!K71</f>
        <v>7070.4964737316195</v>
      </c>
      <c r="AR71" s="127">
        <f>'[3]Yearly LC Ethylene'!L71</f>
        <v>7013.1871200563828</v>
      </c>
      <c r="AS71" s="127">
        <f>'[3]Yearly LC Ethylene'!M71</f>
        <v>6955.5380544016816</v>
      </c>
      <c r="AT71" s="127">
        <f>'[3]Yearly LC Ethylene'!N71</f>
        <v>6897.5454603934695</v>
      </c>
      <c r="AU71" s="127">
        <f>'[3]Yearly LC Ethylene'!O71</f>
        <v>6839.2054900777557</v>
      </c>
      <c r="AV71" s="127">
        <f>'[3]Yearly LC Ethylene'!P71</f>
        <v>6780.5142639497981</v>
      </c>
      <c r="AW71" s="127">
        <f>'[3]Yearly LC Ethylene'!Q71</f>
        <v>6721.4678709934542</v>
      </c>
      <c r="AX71" s="127">
        <f>'[3]Yearly LC Ethylene'!R71</f>
        <v>6662.0623687309544</v>
      </c>
      <c r="AY71" s="127">
        <f>'[3]Yearly LC Ethylene'!S71</f>
        <v>6602.2937832835041</v>
      </c>
      <c r="AZ71" s="127">
        <f>'[3]Yearly LC Ethylene'!T71</f>
        <v>6542.1581094430167</v>
      </c>
      <c r="BA71" s="127">
        <f>'[3]Yearly LC Ethylene'!U71</f>
        <v>6481.6513107553774</v>
      </c>
      <c r="BB71" s="127">
        <f>'[3]Yearly LC Ethylene'!V71</f>
        <v>6420.7693196155633</v>
      </c>
      <c r="BC71" s="127">
        <f>'[3]Yearly LC Ethylene'!W71</f>
        <v>6359.5080373750761</v>
      </c>
      <c r="BD71" s="127">
        <f>'[3]Yearly LC Ethylene'!X71</f>
        <v>6297.8633344619748</v>
      </c>
      <c r="BE71" s="127">
        <f>'[3]Yearly LC Ethylene'!Y71</f>
        <v>6235.1610353587021</v>
      </c>
      <c r="BF71" s="127">
        <f>'[3]Yearly LC Ethylene'!Z71</f>
        <v>6172.075658101965</v>
      </c>
      <c r="BG71" s="127">
        <f>'[3]Yearly LC Ethylene'!AA71</f>
        <v>6108.6032028966183</v>
      </c>
      <c r="BH71" s="127">
        <f>'[3]Yearly LC Ethylene'!AB71</f>
        <v>6044.7396446640596</v>
      </c>
      <c r="BI71" s="127">
        <f>'[3]Yearly LC Ethylene'!AC71</f>
        <v>5980.4809333385465</v>
      </c>
      <c r="BJ71" s="127">
        <f>'[3]Yearly LC Ethylene'!AD71</f>
        <v>5915.8229941808759</v>
      </c>
      <c r="BK71" s="127">
        <f>'[3]Yearly LC Ethylene'!AE71</f>
        <v>5850.7617281099474</v>
      </c>
      <c r="BL71" s="127">
        <f>'[3]Yearly LC Ethylene'!AF71</f>
        <v>5785.2930120527571</v>
      </c>
      <c r="BM71" s="127">
        <f>'[3]Yearly LC Ethylene'!AG71</f>
        <v>5719.4126993132886</v>
      </c>
      <c r="BN71" s="127">
        <f>'[3]Yearly LC Ethylene'!AH71</f>
        <v>5653.1166199609161</v>
      </c>
      <c r="BO71" s="127"/>
      <c r="BP71" s="127">
        <f t="shared" si="16"/>
        <v>43294.933135056126</v>
      </c>
      <c r="BQ71" s="127">
        <f t="shared" si="16"/>
        <v>42807.058229607363</v>
      </c>
      <c r="BR71" s="127">
        <f t="shared" si="16"/>
        <v>42318.351238831448</v>
      </c>
      <c r="BS71" s="127">
        <f t="shared" si="16"/>
        <v>41828.790100597915</v>
      </c>
      <c r="BT71" s="127">
        <f t="shared" si="16"/>
        <v>41338.35246853967</v>
      </c>
      <c r="BU71" s="127">
        <f t="shared" si="16"/>
        <v>40847.015712953973</v>
      </c>
      <c r="BV71" s="127">
        <f t="shared" si="16"/>
        <v>40309.019413578761</v>
      </c>
      <c r="BW71" s="127">
        <f t="shared" si="16"/>
        <v>39770.874522921047</v>
      </c>
      <c r="BX71" s="127">
        <f t="shared" si="16"/>
        <v>39232.548695763828</v>
      </c>
      <c r="BY71" s="127">
        <f t="shared" si="16"/>
        <v>38694.009388670886</v>
      </c>
      <c r="BZ71" s="127">
        <f t="shared" si="16"/>
        <v>38155.223860443832</v>
      </c>
      <c r="CA71" s="127">
        <f t="shared" si="16"/>
        <v>37532.77873280635</v>
      </c>
      <c r="CB71" s="127">
        <f t="shared" si="16"/>
        <v>36911.612814578177</v>
      </c>
      <c r="CC71" s="127">
        <f t="shared" si="16"/>
        <v>36291.672867001362</v>
      </c>
      <c r="CD71" s="127">
        <f t="shared" si="16"/>
        <v>35672.905662388956</v>
      </c>
      <c r="CE71" s="127">
        <f t="shared" si="16"/>
        <v>35055.257982954194</v>
      </c>
      <c r="CF71" s="127">
        <f t="shared" si="20"/>
        <v>34366.990074216366</v>
      </c>
      <c r="CG71" s="127">
        <f t="shared" si="20"/>
        <v>33681.251341121766</v>
      </c>
      <c r="CH71" s="127">
        <f t="shared" si="19"/>
        <v>32997.967100739203</v>
      </c>
      <c r="CI71" s="127">
        <f t="shared" si="19"/>
        <v>32317.062930778502</v>
      </c>
      <c r="CJ71" s="127">
        <f t="shared" si="19"/>
        <v>31638.464666135991</v>
      </c>
      <c r="CK71" s="127">
        <f t="shared" si="19"/>
        <v>30909.632786750095</v>
      </c>
      <c r="CL71" s="127">
        <f t="shared" si="19"/>
        <v>30184.214900064515</v>
      </c>
      <c r="CM71" s="127">
        <f t="shared" si="19"/>
        <v>29462.120526281786</v>
      </c>
      <c r="CN71" s="127">
        <f t="shared" si="19"/>
        <v>28743.25970249415</v>
      </c>
      <c r="CO71" s="127">
        <f t="shared" si="19"/>
        <v>28027.542977727655</v>
      </c>
      <c r="CP71" s="127">
        <f t="shared" si="19"/>
        <v>27290.398904481746</v>
      </c>
      <c r="CQ71" s="127">
        <f t="shared" si="19"/>
        <v>26556.8148329385</v>
      </c>
      <c r="CR71" s="127">
        <f t="shared" si="19"/>
        <v>25826.693036479006</v>
      </c>
      <c r="CS71" s="127">
        <f t="shared" si="18"/>
        <v>25099.936418017925</v>
      </c>
      <c r="CT71" s="127">
        <f t="shared" si="17"/>
        <v>24376.448504269705</v>
      </c>
    </row>
    <row r="72" spans="1:98" s="13" customFormat="1" outlineLevel="1">
      <c r="B72" s="6" t="s">
        <v>62</v>
      </c>
      <c r="C72" s="7" t="s">
        <v>197</v>
      </c>
      <c r="D72" s="125">
        <f>'[2]Yearly LC Ethylene'!D72</f>
        <v>0</v>
      </c>
      <c r="E72" s="125">
        <f>'[2]Yearly LC Ethylene'!E72</f>
        <v>729.19798588721312</v>
      </c>
      <c r="F72" s="125">
        <f>'[2]Yearly LC Ethylene'!F72</f>
        <v>766.87350720893528</v>
      </c>
      <c r="G72" s="125">
        <f>'[2]Yearly LC Ethylene'!G72</f>
        <v>806.49561222168882</v>
      </c>
      <c r="H72" s="125">
        <f>'[2]Yearly LC Ethylene'!H72</f>
        <v>848.16487519580949</v>
      </c>
      <c r="I72" s="125">
        <f>'[2]Yearly LC Ethylene'!I72</f>
        <v>891.9870667792037</v>
      </c>
      <c r="J72" s="125">
        <f>'[2]Yearly LC Ethylene'!J72</f>
        <v>938.07342247895167</v>
      </c>
      <c r="K72" s="125">
        <f>'[2]Yearly LC Ethylene'!K72</f>
        <v>986.54092501455375</v>
      </c>
      <c r="L72" s="125">
        <f>'[2]Yearly LC Ethylene'!L72</f>
        <v>1037.5126012595351</v>
      </c>
      <c r="M72" s="125">
        <f>'[2]Yearly LC Ethylene'!M72</f>
        <v>1091.1178345251603</v>
      </c>
      <c r="N72" s="125">
        <f>'[2]Yearly LC Ethylene'!N72</f>
        <v>1147.492692978926</v>
      </c>
      <c r="O72" s="125">
        <f>'[2]Yearly LC Ethylene'!O72</f>
        <v>1206.7802750314795</v>
      </c>
      <c r="P72" s="125">
        <f>'[2]Yearly LC Ethylene'!P72</f>
        <v>1269.1310725686676</v>
      </c>
      <c r="Q72" s="125">
        <f>'[2]Yearly LC Ethylene'!Q72</f>
        <v>1334.7033529507123</v>
      </c>
      <c r="R72" s="125">
        <f>'[2]Yearly LC Ethylene'!R72</f>
        <v>1403.6635607481669</v>
      </c>
      <c r="S72" s="125">
        <f>'[2]Yearly LC Ethylene'!S72</f>
        <v>1476.1867402343896</v>
      </c>
      <c r="T72" s="125">
        <f>'[2]Yearly LC Ethylene'!T72</f>
        <v>1552.456979706973</v>
      </c>
      <c r="U72" s="125">
        <f>'[2]Yearly LC Ethylene'!U72</f>
        <v>1632.6678787659423</v>
      </c>
      <c r="V72" s="125">
        <f>'[2]Yearly LC Ethylene'!V72</f>
        <v>1717.0230397348676</v>
      </c>
      <c r="W72" s="125">
        <f>'[2]Yearly LC Ethylene'!W72</f>
        <v>1805.7365844722526</v>
      </c>
      <c r="X72" s="125">
        <f>'[2]Yearly LC Ethylene'!X72</f>
        <v>1899.0336978850387</v>
      </c>
      <c r="Y72" s="125">
        <f>'[2]Yearly LC Ethylene'!Y72</f>
        <v>1997.1511995238889</v>
      </c>
      <c r="Z72" s="125">
        <f>'[2]Yearly LC Ethylene'!Z72</f>
        <v>2100.3381447110919</v>
      </c>
      <c r="AA72" s="125">
        <f>'[2]Yearly LC Ethylene'!AA72</f>
        <v>2208.8564567270055</v>
      </c>
      <c r="AB72" s="125">
        <f>'[2]Yearly LC Ethylene'!AB72</f>
        <v>2322.9815916597131</v>
      </c>
      <c r="AC72" s="125">
        <f>'[2]Yearly LC Ethylene'!AC72</f>
        <v>2443.0032376055087</v>
      </c>
      <c r="AD72" s="125">
        <f>'[2]Yearly LC Ethylene'!AD72</f>
        <v>2569.2260499949975</v>
      </c>
      <c r="AE72" s="125">
        <f>'[2]Yearly LC Ethylene'!AE72</f>
        <v>2701.9704249114175</v>
      </c>
      <c r="AF72" s="125">
        <f>'[2]Yearly LC Ethylene'!AF72</f>
        <v>2841.5733123639234</v>
      </c>
      <c r="AG72" s="125">
        <f>'[2]Yearly LC Ethylene'!AG72</f>
        <v>2988.3890715804514</v>
      </c>
      <c r="AH72" s="125">
        <f>'[2]Yearly LC Ethylene'!AH72</f>
        <v>3142.7903704909827</v>
      </c>
      <c r="AI72" s="125"/>
      <c r="AJ72" s="125">
        <f>'[3]Yearly LC Ethylene'!D72</f>
        <v>0</v>
      </c>
      <c r="AK72" s="125">
        <f>'[3]Yearly LC Ethylene'!E72</f>
        <v>19.678547415288921</v>
      </c>
      <c r="AL72" s="125">
        <f>'[3]Yearly LC Ethylene'!F72</f>
        <v>20.695280246528409</v>
      </c>
      <c r="AM72" s="125">
        <f>'[3]Yearly LC Ethylene'!G72</f>
        <v>21.764544681259892</v>
      </c>
      <c r="AN72" s="125">
        <f>'[3]Yearly LC Ethylene'!H72</f>
        <v>22.889054873370061</v>
      </c>
      <c r="AO72" s="125">
        <f>'[3]Yearly LC Ethylene'!I72</f>
        <v>24.071665209116489</v>
      </c>
      <c r="AP72" s="125">
        <f>'[3]Yearly LC Ethylene'!J72</f>
        <v>25.315377552523369</v>
      </c>
      <c r="AQ72" s="125">
        <f>'[3]Yearly LC Ethylene'!K72</f>
        <v>26.623348865125159</v>
      </c>
      <c r="AR72" s="125">
        <f>'[3]Yearly LC Ethylene'!L72</f>
        <v>27.998899219399956</v>
      </c>
      <c r="AS72" s="125">
        <f>'[3]Yearly LC Ethylene'!M72</f>
        <v>29.445520226233601</v>
      </c>
      <c r="AT72" s="125">
        <f>'[3]Yearly LC Ethylene'!N72</f>
        <v>30.966883897806085</v>
      </c>
      <c r="AU72" s="125">
        <f>'[3]Yearly LC Ethylene'!O72</f>
        <v>32.566851968397359</v>
      </c>
      <c r="AV72" s="125">
        <f>'[3]Yearly LC Ethylene'!P72</f>
        <v>34.249485696771934</v>
      </c>
      <c r="AW72" s="125">
        <f>'[3]Yearly LC Ethylene'!Q72</f>
        <v>36.019056175023735</v>
      </c>
      <c r="AX72" s="125">
        <f>'[3]Yearly LC Ethylene'!R72</f>
        <v>37.880055170048777</v>
      </c>
      <c r="AY72" s="125">
        <f>'[3]Yearly LC Ethylene'!S72</f>
        <v>39.837206525164952</v>
      </c>
      <c r="AZ72" s="125">
        <f>'[3]Yearly LC Ethylene'!T72</f>
        <v>41.895478150820288</v>
      </c>
      <c r="BA72" s="125">
        <f>'[3]Yearly LC Ethylene'!U72</f>
        <v>44.060094634825525</v>
      </c>
      <c r="BB72" s="125">
        <f>'[3]Yearly LC Ethylene'!V72</f>
        <v>46.336550504120922</v>
      </c>
      <c r="BC72" s="125">
        <f>'[3]Yearly LC Ethylene'!W72</f>
        <v>48.730624171739372</v>
      </c>
      <c r="BD72" s="125">
        <f>'[3]Yearly LC Ethylene'!X72</f>
        <v>51.248392604367858</v>
      </c>
      <c r="BE72" s="125">
        <f>'[3]Yearly LC Ethylene'!Y72</f>
        <v>53.896246747739617</v>
      </c>
      <c r="BF72" s="125">
        <f>'[3]Yearly LC Ethylene'!Z72</f>
        <v>56.680907749010224</v>
      </c>
      <c r="BG72" s="125">
        <f>'[3]Yearly LC Ethylene'!AA72</f>
        <v>59.609444017296866</v>
      </c>
      <c r="BH72" s="125">
        <f>'[3]Yearly LC Ethylene'!AB72</f>
        <v>62.689289165685544</v>
      </c>
      <c r="BI72" s="125">
        <f>'[3]Yearly LC Ethylene'!AC72</f>
        <v>65.928260880249042</v>
      </c>
      <c r="BJ72" s="125">
        <f>'[3]Yearly LC Ethylene'!AD72</f>
        <v>69.334580763971076</v>
      </c>
      <c r="BK72" s="125">
        <f>'[3]Yearly LC Ethylene'!AE72</f>
        <v>72.916895205949942</v>
      </c>
      <c r="BL72" s="125">
        <f>'[3]Yearly LC Ethylene'!AF72</f>
        <v>76.68429732884924</v>
      </c>
      <c r="BM72" s="125">
        <f>'[3]Yearly LC Ethylene'!AG72</f>
        <v>80.646350070312735</v>
      </c>
      <c r="BN72" s="125">
        <f>'[3]Yearly LC Ethylene'!AH72</f>
        <v>84.813110456926097</v>
      </c>
      <c r="BO72" s="125"/>
      <c r="BP72" s="125">
        <f t="shared" si="16"/>
        <v>0</v>
      </c>
      <c r="BQ72" s="125">
        <f t="shared" si="16"/>
        <v>748.87653330250203</v>
      </c>
      <c r="BR72" s="125">
        <f t="shared" si="16"/>
        <v>787.56878745546373</v>
      </c>
      <c r="BS72" s="125">
        <f t="shared" si="16"/>
        <v>828.26015690294867</v>
      </c>
      <c r="BT72" s="125">
        <f t="shared" si="16"/>
        <v>871.0539300691795</v>
      </c>
      <c r="BU72" s="125">
        <f t="shared" si="16"/>
        <v>916.05873198832023</v>
      </c>
      <c r="BV72" s="125">
        <f t="shared" si="16"/>
        <v>963.38880003147506</v>
      </c>
      <c r="BW72" s="125">
        <f t="shared" si="16"/>
        <v>1013.1642738796789</v>
      </c>
      <c r="BX72" s="125">
        <f t="shared" si="16"/>
        <v>1065.511500478935</v>
      </c>
      <c r="BY72" s="125">
        <f t="shared" si="16"/>
        <v>1120.5633547513939</v>
      </c>
      <c r="BZ72" s="125">
        <f t="shared" si="16"/>
        <v>1178.4595768767322</v>
      </c>
      <c r="CA72" s="125">
        <f t="shared" si="16"/>
        <v>1239.3471269998768</v>
      </c>
      <c r="CB72" s="125">
        <f t="shared" si="16"/>
        <v>1303.3805582654395</v>
      </c>
      <c r="CC72" s="125">
        <f t="shared" si="16"/>
        <v>1370.722409125736</v>
      </c>
      <c r="CD72" s="125">
        <f t="shared" si="16"/>
        <v>1441.5436159182157</v>
      </c>
      <c r="CE72" s="125">
        <f t="shared" si="16"/>
        <v>1516.0239467595545</v>
      </c>
      <c r="CF72" s="125">
        <f t="shared" si="20"/>
        <v>1594.3524578577933</v>
      </c>
      <c r="CG72" s="125">
        <f t="shared" si="20"/>
        <v>1676.7279734007677</v>
      </c>
      <c r="CH72" s="125">
        <f t="shared" si="19"/>
        <v>1763.3595902389884</v>
      </c>
      <c r="CI72" s="125">
        <f t="shared" si="19"/>
        <v>1854.4672086439921</v>
      </c>
      <c r="CJ72" s="125">
        <f t="shared" si="19"/>
        <v>1950.2820904894065</v>
      </c>
      <c r="CK72" s="125">
        <f t="shared" si="19"/>
        <v>2051.0474462716284</v>
      </c>
      <c r="CL72" s="125">
        <f t="shared" si="19"/>
        <v>2157.0190524601021</v>
      </c>
      <c r="CM72" s="125">
        <f t="shared" si="19"/>
        <v>2268.4659007443024</v>
      </c>
      <c r="CN72" s="125">
        <f t="shared" si="19"/>
        <v>2385.6708808253989</v>
      </c>
      <c r="CO72" s="125">
        <f t="shared" si="19"/>
        <v>2508.9314984857579</v>
      </c>
      <c r="CP72" s="125">
        <f t="shared" si="19"/>
        <v>2638.5606307589687</v>
      </c>
      <c r="CQ72" s="125">
        <f t="shared" si="19"/>
        <v>2774.8873201173674</v>
      </c>
      <c r="CR72" s="125">
        <f t="shared" si="19"/>
        <v>2918.2576096927728</v>
      </c>
      <c r="CS72" s="125">
        <f t="shared" si="18"/>
        <v>3069.035421650764</v>
      </c>
      <c r="CT72" s="125">
        <f t="shared" si="17"/>
        <v>3227.6034809479088</v>
      </c>
    </row>
    <row r="73" spans="1:98" outlineLevel="1">
      <c r="B73" s="1" t="s">
        <v>63</v>
      </c>
      <c r="C73" s="5" t="s">
        <v>197</v>
      </c>
      <c r="D73" s="126">
        <f>'[2]Yearly LC Ethylene'!D73</f>
        <v>0</v>
      </c>
      <c r="E73" s="126">
        <f>'[2]Yearly LC Ethylene'!E73</f>
        <v>22385.593101243907</v>
      </c>
      <c r="F73" s="126">
        <f>'[2]Yearly LC Ethylene'!F73</f>
        <v>23725.314373926591</v>
      </c>
      <c r="G73" s="126">
        <f>'[2]Yearly LC Ethylene'!G73</f>
        <v>25145.21458492738</v>
      </c>
      <c r="H73" s="126">
        <f>'[2]Yearly LC Ethylene'!H73</f>
        <v>26650.092241428971</v>
      </c>
      <c r="I73" s="126">
        <f>'[2]Yearly LC Ethylene'!I73</f>
        <v>28245.033029163329</v>
      </c>
      <c r="J73" s="126">
        <f>'[2]Yearly LC Ethylene'!J73</f>
        <v>29935.426999323143</v>
      </c>
      <c r="K73" s="126">
        <f>'[2]Yearly LC Ethylene'!K73</f>
        <v>31726.986784067201</v>
      </c>
      <c r="L73" s="126">
        <f>'[2]Yearly LC Ethylene'!L73</f>
        <v>33625.766902176954</v>
      </c>
      <c r="M73" s="126">
        <f>'[2]Yearly LC Ethylene'!M73</f>
        <v>35638.184220108684</v>
      </c>
      <c r="N73" s="126">
        <f>'[2]Yearly LC Ethylene'!N73</f>
        <v>37771.03963758747</v>
      </c>
      <c r="O73" s="126">
        <f>'[2]Yearly LC Ethylene'!O73</f>
        <v>40031.541071029664</v>
      </c>
      <c r="P73" s="126">
        <f>'[2]Yearly LC Ethylene'!P73</f>
        <v>42427.327812465126</v>
      </c>
      <c r="Q73" s="126">
        <f>'[2]Yearly LC Ethylene'!Q73</f>
        <v>44966.496346278975</v>
      </c>
      <c r="R73" s="126">
        <f>'[2]Yearly LC Ethylene'!R73</f>
        <v>47657.627711021356</v>
      </c>
      <c r="S73" s="126">
        <f>'[2]Yearly LC Ethylene'!S73</f>
        <v>50509.816498751046</v>
      </c>
      <c r="T73" s="126">
        <f>'[2]Yearly LC Ethylene'!T73</f>
        <v>53532.701589917779</v>
      </c>
      <c r="U73" s="126">
        <f>'[2]Yearly LC Ethylene'!U73</f>
        <v>56736.498727649348</v>
      </c>
      <c r="V73" s="126">
        <f>'[2]Yearly LC Ethylene'!V73</f>
        <v>60132.035041527131</v>
      </c>
      <c r="W73" s="126">
        <f>'[2]Yearly LC Ethylene'!W73</f>
        <v>63730.785637523411</v>
      </c>
      <c r="X73" s="126">
        <f>'[2]Yearly LC Ethylene'!X73</f>
        <v>67544.91237775379</v>
      </c>
      <c r="Y73" s="126">
        <f>'[2]Yearly LC Ethylene'!Y73</f>
        <v>71587.304981098932</v>
      </c>
      <c r="Z73" s="126">
        <f>'[2]Yearly LC Ethylene'!Z73</f>
        <v>75871.624583596917</v>
      </c>
      <c r="AA73" s="126">
        <f>'[2]Yearly LC Ethylene'!AA73</f>
        <v>80412.349905812793</v>
      </c>
      <c r="AB73" s="126">
        <f>'[2]Yearly LC Ethylene'!AB73</f>
        <v>85224.826183210724</v>
      </c>
      <c r="AC73" s="126">
        <f>'[2]Yearly LC Ethylene'!AC73</f>
        <v>90325.317024884542</v>
      </c>
      <c r="AD73" s="126">
        <f>'[2]Yearly LC Ethylene'!AD73</f>
        <v>95731.059375902303</v>
      </c>
      <c r="AE73" s="126">
        <f>'[2]Yearly LC Ethylene'!AE73</f>
        <v>101460.32176900876</v>
      </c>
      <c r="AF73" s="126">
        <f>'[2]Yearly LC Ethylene'!AF73</f>
        <v>107532.46606254637</v>
      </c>
      <c r="AG73" s="126">
        <f>'[2]Yearly LC Ethylene'!AG73</f>
        <v>113968.01287323225</v>
      </c>
      <c r="AH73" s="126">
        <f>'[2]Yearly LC Ethylene'!AH73</f>
        <v>120788.71092492521</v>
      </c>
      <c r="AI73" s="126"/>
      <c r="AJ73" s="126">
        <f>'[3]Yearly LC Ethylene'!D73</f>
        <v>0</v>
      </c>
      <c r="AK73" s="126">
        <f>'[3]Yearly LC Ethylene'!E73</f>
        <v>16019.637288703534</v>
      </c>
      <c r="AL73" s="126">
        <f>'[3]Yearly LC Ethylene'!F73</f>
        <v>18177.248054955788</v>
      </c>
      <c r="AM73" s="126">
        <f>'[3]Yearly LC Ethylene'!G73</f>
        <v>20625.457424331875</v>
      </c>
      <c r="AN73" s="126">
        <f>'[3]Yearly LC Ethylene'!H73</f>
        <v>23403.404777047337</v>
      </c>
      <c r="AO73" s="126">
        <f>'[3]Yearly LC Ethylene'!I73</f>
        <v>26555.500995201066</v>
      </c>
      <c r="AP73" s="126">
        <f>'[3]Yearly LC Ethylene'!J73</f>
        <v>30132.138456953839</v>
      </c>
      <c r="AQ73" s="126">
        <f>'[3]Yearly LC Ethylene'!K73</f>
        <v>34190.496656535062</v>
      </c>
      <c r="AR73" s="126">
        <f>'[3]Yearly LC Ethylene'!L73</f>
        <v>38795.456329477922</v>
      </c>
      <c r="AS73" s="126">
        <f>'[3]Yearly LC Ethylene'!M73</f>
        <v>44020.636697149377</v>
      </c>
      <c r="AT73" s="126">
        <f>'[3]Yearly LC Ethylene'!N73</f>
        <v>49949.57241294266</v>
      </c>
      <c r="AU73" s="126">
        <f>'[3]Yearly LC Ethylene'!O73</f>
        <v>56677.049025903136</v>
      </c>
      <c r="AV73" s="126">
        <f>'[3]Yearly LC Ethylene'!P73</f>
        <v>64310.618311764993</v>
      </c>
      <c r="AW73" s="126">
        <f>'[3]Yearly LC Ethylene'!Q73</f>
        <v>72972.317696909711</v>
      </c>
      <c r="AX73" s="126">
        <f>'[3]Yearly LC Ethylene'!R73</f>
        <v>82800.62126357395</v>
      </c>
      <c r="AY73" s="126">
        <f>'[3]Yearly LC Ethylene'!S73</f>
        <v>93952.653526916241</v>
      </c>
      <c r="AZ73" s="126">
        <f>'[3]Yearly LC Ethylene'!T73</f>
        <v>106606.70137546456</v>
      </c>
      <c r="BA73" s="126">
        <f>'[3]Yearly LC Ethylene'!U73</f>
        <v>120965.06433319145</v>
      </c>
      <c r="BB73" s="126">
        <f>'[3]Yearly LC Ethylene'!V73</f>
        <v>137257.28871018993</v>
      </c>
      <c r="BC73" s="126">
        <f>'[3]Yearly LC Ethylene'!W73</f>
        <v>155743.83734612778</v>
      </c>
      <c r="BD73" s="126">
        <f>'[3]Yearly LC Ethylene'!X73</f>
        <v>176720.25361445398</v>
      </c>
      <c r="BE73" s="126">
        <f>'[3]Yearly LC Ethylene'!Y73</f>
        <v>200521.88625705134</v>
      </c>
      <c r="BF73" s="126">
        <f>'[3]Yearly LC Ethylene'!Z73</f>
        <v>227529.25058498859</v>
      </c>
      <c r="BG73" s="126">
        <f>'[3]Yearly LC Ethylene'!AA73</f>
        <v>258174.11175457685</v>
      </c>
      <c r="BH73" s="126">
        <f>'[3]Yearly LC Ethylene'!AB73</f>
        <v>292946.38737170905</v>
      </c>
      <c r="BI73" s="126">
        <f>'[3]Yearly LC Ethylene'!AC73</f>
        <v>332401.97977601469</v>
      </c>
      <c r="BJ73" s="126">
        <f>'[3]Yearly LC Ethylene'!AD73</f>
        <v>377171.66321909946</v>
      </c>
      <c r="BK73" s="126">
        <f>'[3]Yearly LC Ethylene'!AE73</f>
        <v>427971.16801566898</v>
      </c>
      <c r="BL73" s="126">
        <f>'[3]Yearly LC Ethylene'!AF73</f>
        <v>485612.62288227235</v>
      </c>
      <c r="BM73" s="126">
        <f>'[3]Yearly LC Ethylene'!AG73</f>
        <v>551017.5383916659</v>
      </c>
      <c r="BN73" s="126">
        <f>'[3]Yearly LC Ethylene'!AH73</f>
        <v>625231.53910852561</v>
      </c>
      <c r="BO73" s="126"/>
      <c r="BP73" s="126">
        <f t="shared" si="16"/>
        <v>0</v>
      </c>
      <c r="BQ73" s="126">
        <f t="shared" si="16"/>
        <v>38405.230389947443</v>
      </c>
      <c r="BR73" s="126">
        <f t="shared" si="16"/>
        <v>41902.562428882375</v>
      </c>
      <c r="BS73" s="126">
        <f t="shared" si="16"/>
        <v>45770.672009259259</v>
      </c>
      <c r="BT73" s="126">
        <f t="shared" si="16"/>
        <v>50053.497018476308</v>
      </c>
      <c r="BU73" s="126">
        <f t="shared" si="16"/>
        <v>54800.534024364395</v>
      </c>
      <c r="BV73" s="126">
        <f t="shared" si="16"/>
        <v>60067.565456276978</v>
      </c>
      <c r="BW73" s="126">
        <f t="shared" si="16"/>
        <v>65917.483440602256</v>
      </c>
      <c r="BX73" s="126">
        <f t="shared" si="16"/>
        <v>72421.223231654876</v>
      </c>
      <c r="BY73" s="126">
        <f t="shared" si="16"/>
        <v>79658.820917258068</v>
      </c>
      <c r="BZ73" s="126">
        <f t="shared" si="16"/>
        <v>87720.612050530122</v>
      </c>
      <c r="CA73" s="126">
        <f t="shared" si="16"/>
        <v>96708.590096932807</v>
      </c>
      <c r="CB73" s="126">
        <f t="shared" si="16"/>
        <v>106737.94612423012</v>
      </c>
      <c r="CC73" s="126">
        <f t="shared" si="16"/>
        <v>117938.81404318869</v>
      </c>
      <c r="CD73" s="126">
        <f t="shared" si="16"/>
        <v>130458.24897459531</v>
      </c>
      <c r="CE73" s="126">
        <f t="shared" si="16"/>
        <v>144462.47002566728</v>
      </c>
      <c r="CF73" s="126">
        <f t="shared" si="20"/>
        <v>160139.40296538232</v>
      </c>
      <c r="CG73" s="126">
        <f t="shared" si="20"/>
        <v>177701.5630608408</v>
      </c>
      <c r="CH73" s="126">
        <f t="shared" si="19"/>
        <v>197389.32375171705</v>
      </c>
      <c r="CI73" s="126">
        <f t="shared" si="19"/>
        <v>219474.62298365118</v>
      </c>
      <c r="CJ73" s="126">
        <f t="shared" si="19"/>
        <v>244265.16599220777</v>
      </c>
      <c r="CK73" s="126">
        <f t="shared" si="19"/>
        <v>272109.19123815029</v>
      </c>
      <c r="CL73" s="126">
        <f t="shared" si="19"/>
        <v>303400.87516858551</v>
      </c>
      <c r="CM73" s="126">
        <f t="shared" si="19"/>
        <v>338586.46166038967</v>
      </c>
      <c r="CN73" s="126">
        <f t="shared" si="19"/>
        <v>378171.21355491976</v>
      </c>
      <c r="CO73" s="126">
        <f t="shared" si="19"/>
        <v>422727.2968008992</v>
      </c>
      <c r="CP73" s="126">
        <f t="shared" si="19"/>
        <v>472902.72259500175</v>
      </c>
      <c r="CQ73" s="126">
        <f t="shared" si="19"/>
        <v>529431.48978467775</v>
      </c>
      <c r="CR73" s="126">
        <f t="shared" si="19"/>
        <v>593145.08894481871</v>
      </c>
      <c r="CS73" s="126">
        <f t="shared" si="18"/>
        <v>664985.55126489815</v>
      </c>
      <c r="CT73" s="126">
        <f t="shared" si="17"/>
        <v>746020.25003345078</v>
      </c>
    </row>
    <row r="74" spans="1:98" s="38" customFormat="1">
      <c r="A74" s="35" t="s">
        <v>64</v>
      </c>
      <c r="B74" s="36" t="s">
        <v>65</v>
      </c>
      <c r="C74" s="37" t="s">
        <v>197</v>
      </c>
      <c r="D74" s="128">
        <f>'[2]Yearly LC Ethylene'!D74</f>
        <v>0</v>
      </c>
      <c r="E74" s="128">
        <f>'[2]Yearly LC Ethylene'!E74</f>
        <v>23114.791087131121</v>
      </c>
      <c r="F74" s="128">
        <f>'[2]Yearly LC Ethylene'!F74</f>
        <v>24492.187881135527</v>
      </c>
      <c r="G74" s="128">
        <f>'[2]Yearly LC Ethylene'!G74</f>
        <v>25951.71019714907</v>
      </c>
      <c r="H74" s="128">
        <f>'[2]Yearly LC Ethylene'!H74</f>
        <v>27498.25711662478</v>
      </c>
      <c r="I74" s="128">
        <f>'[2]Yearly LC Ethylene'!I74</f>
        <v>29137.020095942531</v>
      </c>
      <c r="J74" s="128">
        <f>'[2]Yearly LC Ethylene'!J74</f>
        <v>30873.500421802095</v>
      </c>
      <c r="K74" s="128">
        <f>'[2]Yearly LC Ethylene'!K74</f>
        <v>32713.527709081754</v>
      </c>
      <c r="L74" s="128">
        <f>'[2]Yearly LC Ethylene'!L74</f>
        <v>34663.27950343649</v>
      </c>
      <c r="M74" s="128">
        <f>'[2]Yearly LC Ethylene'!M74</f>
        <v>36729.302054633845</v>
      </c>
      <c r="N74" s="128">
        <f>'[2]Yearly LC Ethylene'!N74</f>
        <v>38918.532330566399</v>
      </c>
      <c r="O74" s="128">
        <f>'[2]Yearly LC Ethylene'!O74</f>
        <v>41238.321346061144</v>
      </c>
      <c r="P74" s="128">
        <f>'[2]Yearly LC Ethylene'!P74</f>
        <v>43696.458885033797</v>
      </c>
      <c r="Q74" s="128">
        <f>'[2]Yearly LC Ethylene'!Q74</f>
        <v>46301.199699229684</v>
      </c>
      <c r="R74" s="128">
        <f>'[2]Yearly LC Ethylene'!R74</f>
        <v>49061.291271769522</v>
      </c>
      <c r="S74" s="128">
        <f>'[2]Yearly LC Ethylene'!S74</f>
        <v>51986.003238985439</v>
      </c>
      <c r="T74" s="128">
        <f>'[2]Yearly LC Ethylene'!T74</f>
        <v>55085.158569624749</v>
      </c>
      <c r="U74" s="128">
        <f>'[2]Yearly LC Ethylene'!U74</f>
        <v>58369.166606415289</v>
      </c>
      <c r="V74" s="128">
        <f>'[2]Yearly LC Ethylene'!V74</f>
        <v>61849.058081261996</v>
      </c>
      <c r="W74" s="128">
        <f>'[2]Yearly LC Ethylene'!W74</f>
        <v>65536.522221995663</v>
      </c>
      <c r="X74" s="128">
        <f>'[2]Yearly LC Ethylene'!X74</f>
        <v>69443.946075638829</v>
      </c>
      <c r="Y74" s="128">
        <f>'[2]Yearly LC Ethylene'!Y74</f>
        <v>73584.456180622816</v>
      </c>
      <c r="Z74" s="128">
        <f>'[2]Yearly LC Ethylene'!Z74</f>
        <v>77971.962728308004</v>
      </c>
      <c r="AA74" s="128">
        <f>'[2]Yearly LC Ethylene'!AA74</f>
        <v>82621.2063625398</v>
      </c>
      <c r="AB74" s="128">
        <f>'[2]Yearly LC Ethylene'!AB74</f>
        <v>87547.807774870438</v>
      </c>
      <c r="AC74" s="128">
        <f>'[2]Yearly LC Ethylene'!AC74</f>
        <v>92768.320262490044</v>
      </c>
      <c r="AD74" s="128">
        <f>'[2]Yearly LC Ethylene'!AD74</f>
        <v>98300.285425897295</v>
      </c>
      <c r="AE74" s="128">
        <f>'[2]Yearly LC Ethylene'!AE74</f>
        <v>104162.29219392018</v>
      </c>
      <c r="AF74" s="128">
        <f>'[2]Yearly LC Ethylene'!AF74</f>
        <v>110374.0393749103</v>
      </c>
      <c r="AG74" s="128">
        <f>'[2]Yearly LC Ethylene'!AG74</f>
        <v>116956.40194481269</v>
      </c>
      <c r="AH74" s="128">
        <f>'[2]Yearly LC Ethylene'!AH74</f>
        <v>123931.50129541619</v>
      </c>
      <c r="AI74" s="155"/>
      <c r="AJ74" s="128">
        <f>'[3]Yearly LC Ethylene'!D74</f>
        <v>0</v>
      </c>
      <c r="AK74" s="128">
        <f>'[3]Yearly LC Ethylene'!E74</f>
        <v>16039.315836118823</v>
      </c>
      <c r="AL74" s="128">
        <f>'[3]Yearly LC Ethylene'!F74</f>
        <v>18197.943335202315</v>
      </c>
      <c r="AM74" s="128">
        <f>'[3]Yearly LC Ethylene'!G74</f>
        <v>20647.221969013135</v>
      </c>
      <c r="AN74" s="128">
        <f>'[3]Yearly LC Ethylene'!H74</f>
        <v>23426.293831920706</v>
      </c>
      <c r="AO74" s="128">
        <f>'[3]Yearly LC Ethylene'!I74</f>
        <v>26579.572660410184</v>
      </c>
      <c r="AP74" s="128">
        <f>'[3]Yearly LC Ethylene'!J74</f>
        <v>30157.453834506363</v>
      </c>
      <c r="AQ74" s="128">
        <f>'[3]Yearly LC Ethylene'!K74</f>
        <v>34217.120005400189</v>
      </c>
      <c r="AR74" s="128">
        <f>'[3]Yearly LC Ethylene'!L74</f>
        <v>38823.455228697319</v>
      </c>
      <c r="AS74" s="128">
        <f>'[3]Yearly LC Ethylene'!M74</f>
        <v>44050.08221737561</v>
      </c>
      <c r="AT74" s="128">
        <f>'[3]Yearly LC Ethylene'!N74</f>
        <v>49980.539296840463</v>
      </c>
      <c r="AU74" s="128">
        <f>'[3]Yearly LC Ethylene'!O74</f>
        <v>56709.615877871533</v>
      </c>
      <c r="AV74" s="128">
        <f>'[3]Yearly LC Ethylene'!P74</f>
        <v>64344.867797461768</v>
      </c>
      <c r="AW74" s="128">
        <f>'[3]Yearly LC Ethylene'!Q74</f>
        <v>73008.336753084732</v>
      </c>
      <c r="AX74" s="128">
        <f>'[3]Yearly LC Ethylene'!R74</f>
        <v>82838.501318744005</v>
      </c>
      <c r="AY74" s="128">
        <f>'[3]Yearly LC Ethylene'!S74</f>
        <v>93992.490733441402</v>
      </c>
      <c r="AZ74" s="128">
        <f>'[3]Yearly LC Ethylene'!T74</f>
        <v>106648.59685361538</v>
      </c>
      <c r="BA74" s="128">
        <f>'[3]Yearly LC Ethylene'!U74</f>
        <v>121009.12442782627</v>
      </c>
      <c r="BB74" s="128">
        <f>'[3]Yearly LC Ethylene'!V74</f>
        <v>137303.62526069404</v>
      </c>
      <c r="BC74" s="128">
        <f>'[3]Yearly LC Ethylene'!W74</f>
        <v>155792.56797029951</v>
      </c>
      <c r="BD74" s="128">
        <f>'[3]Yearly LC Ethylene'!X74</f>
        <v>176771.50200705836</v>
      </c>
      <c r="BE74" s="128">
        <f>'[3]Yearly LC Ethylene'!Y74</f>
        <v>200575.7825037991</v>
      </c>
      <c r="BF74" s="128">
        <f>'[3]Yearly LC Ethylene'!Z74</f>
        <v>227585.93149273761</v>
      </c>
      <c r="BG74" s="128">
        <f>'[3]Yearly LC Ethylene'!AA74</f>
        <v>258233.72119859414</v>
      </c>
      <c r="BH74" s="128">
        <f>'[3]Yearly LC Ethylene'!AB74</f>
        <v>293009.07666087471</v>
      </c>
      <c r="BI74" s="128">
        <f>'[3]Yearly LC Ethylene'!AC74</f>
        <v>332467.90803689492</v>
      </c>
      <c r="BJ74" s="128">
        <f>'[3]Yearly LC Ethylene'!AD74</f>
        <v>377240.99779986346</v>
      </c>
      <c r="BK74" s="128">
        <f>'[3]Yearly LC Ethylene'!AE74</f>
        <v>428044.08491087495</v>
      </c>
      <c r="BL74" s="128">
        <f>'[3]Yearly LC Ethylene'!AF74</f>
        <v>485689.30717960122</v>
      </c>
      <c r="BM74" s="128">
        <f>'[3]Yearly LC Ethylene'!AG74</f>
        <v>551098.18474173627</v>
      </c>
      <c r="BN74" s="128">
        <f>'[3]Yearly LC Ethylene'!AH74</f>
        <v>625316.35221898253</v>
      </c>
      <c r="BO74" s="155"/>
      <c r="BP74" s="128">
        <f t="shared" ref="BP74:CE89" si="21">D74+AJ74</f>
        <v>0</v>
      </c>
      <c r="BQ74" s="128">
        <f t="shared" si="21"/>
        <v>39154.106923249943</v>
      </c>
      <c r="BR74" s="128">
        <f t="shared" si="21"/>
        <v>42690.131216337846</v>
      </c>
      <c r="BS74" s="128">
        <f t="shared" si="21"/>
        <v>46598.932166162209</v>
      </c>
      <c r="BT74" s="128">
        <f t="shared" si="21"/>
        <v>50924.550948545482</v>
      </c>
      <c r="BU74" s="128">
        <f t="shared" si="21"/>
        <v>55716.592756352715</v>
      </c>
      <c r="BV74" s="128">
        <f t="shared" si="21"/>
        <v>61030.954256308454</v>
      </c>
      <c r="BW74" s="128">
        <f t="shared" si="21"/>
        <v>66930.647714481951</v>
      </c>
      <c r="BX74" s="128">
        <f t="shared" si="21"/>
        <v>73486.734732133802</v>
      </c>
      <c r="BY74" s="128">
        <f t="shared" si="21"/>
        <v>80779.384272009454</v>
      </c>
      <c r="BZ74" s="128">
        <f t="shared" si="21"/>
        <v>88899.071627406869</v>
      </c>
      <c r="CA74" s="128">
        <f t="shared" si="21"/>
        <v>97947.937223932677</v>
      </c>
      <c r="CB74" s="128">
        <f t="shared" si="21"/>
        <v>108041.32668249556</v>
      </c>
      <c r="CC74" s="128">
        <f t="shared" si="21"/>
        <v>119309.53645231441</v>
      </c>
      <c r="CD74" s="128">
        <f t="shared" si="21"/>
        <v>131899.79259051353</v>
      </c>
      <c r="CE74" s="128">
        <f t="shared" si="21"/>
        <v>145978.49397242683</v>
      </c>
      <c r="CF74" s="128">
        <f t="shared" si="20"/>
        <v>161733.75542324013</v>
      </c>
      <c r="CG74" s="128">
        <f t="shared" si="20"/>
        <v>179378.29103424156</v>
      </c>
      <c r="CH74" s="128">
        <f t="shared" si="19"/>
        <v>199152.68334195603</v>
      </c>
      <c r="CI74" s="128">
        <f t="shared" si="19"/>
        <v>221329.09019229517</v>
      </c>
      <c r="CJ74" s="128">
        <f t="shared" si="19"/>
        <v>246215.44808269717</v>
      </c>
      <c r="CK74" s="128">
        <f t="shared" si="19"/>
        <v>274160.23868442193</v>
      </c>
      <c r="CL74" s="128">
        <f t="shared" si="19"/>
        <v>305557.8942210456</v>
      </c>
      <c r="CM74" s="128">
        <f t="shared" si="19"/>
        <v>340854.92756113393</v>
      </c>
      <c r="CN74" s="128">
        <f t="shared" si="19"/>
        <v>380556.88443574513</v>
      </c>
      <c r="CO74" s="128">
        <f t="shared" si="19"/>
        <v>425236.22829938494</v>
      </c>
      <c r="CP74" s="128">
        <f t="shared" si="19"/>
        <v>475541.28322576074</v>
      </c>
      <c r="CQ74" s="128">
        <f t="shared" si="19"/>
        <v>532206.37710479507</v>
      </c>
      <c r="CR74" s="128">
        <f t="shared" si="19"/>
        <v>596063.34655451146</v>
      </c>
      <c r="CS74" s="128">
        <f t="shared" si="18"/>
        <v>668054.58668654901</v>
      </c>
      <c r="CT74" s="128">
        <f t="shared" si="17"/>
        <v>749247.85351439868</v>
      </c>
    </row>
    <row r="75" spans="1:98" s="13" customFormat="1">
      <c r="A75" s="380" t="s">
        <v>115</v>
      </c>
      <c r="B75" s="6" t="s">
        <v>116</v>
      </c>
      <c r="C75" s="7" t="s">
        <v>197</v>
      </c>
      <c r="D75" s="125">
        <f>'[2]Yearly LC Ethylene'!D75</f>
        <v>0</v>
      </c>
      <c r="E75" s="125">
        <f>'[2]Yearly LC Ethylene'!E75</f>
        <v>10461.576604048369</v>
      </c>
      <c r="F75" s="125">
        <f>'[2]Yearly LC Ethylene'!F75</f>
        <v>11087.675571310678</v>
      </c>
      <c r="G75" s="125">
        <f>'[2]Yearly LC Ethylene'!G75</f>
        <v>11751.244982239699</v>
      </c>
      <c r="H75" s="125">
        <f>'[2]Yearly LC Ethylene'!H75</f>
        <v>12454.527348358351</v>
      </c>
      <c r="I75" s="125">
        <f>'[2]Yearly LC Ethylene'!I75</f>
        <v>13199.899389846814</v>
      </c>
      <c r="J75" s="125">
        <f>'[2]Yearly LC Ethylene'!J75</f>
        <v>13989.880067591988</v>
      </c>
      <c r="K75" s="125">
        <f>'[2]Yearly LC Ethylene'!K75</f>
        <v>14827.139095935128</v>
      </c>
      <c r="L75" s="125">
        <f>'[2]Yearly LC Ethylene'!L75</f>
        <v>15714.50596488556</v>
      </c>
      <c r="M75" s="125">
        <f>'[2]Yearly LC Ethylene'!M75</f>
        <v>16654.979502291477</v>
      </c>
      <c r="N75" s="125">
        <f>'[2]Yearly LC Ethylene'!N75</f>
        <v>17651.738008282278</v>
      </c>
      <c r="O75" s="125">
        <f>'[2]Yearly LC Ethylene'!O75</f>
        <v>18708.149996231914</v>
      </c>
      <c r="P75" s="125">
        <f>'[2]Yearly LC Ethylene'!P75</f>
        <v>19827.785576541723</v>
      </c>
      <c r="Q75" s="125">
        <f>'[2]Yearly LC Ethylene'!Q75</f>
        <v>21014.428521713755</v>
      </c>
      <c r="R75" s="125">
        <f>'[2]Yearly LC Ethylene'!R75</f>
        <v>22272.089053488773</v>
      </c>
      <c r="S75" s="125">
        <f>'[2]Yearly LC Ethylene'!S75</f>
        <v>23605.017395261588</v>
      </c>
      <c r="T75" s="125">
        <f>'[2]Yearly LC Ethylene'!T75</f>
        <v>25017.718135574753</v>
      </c>
      <c r="U75" s="125">
        <f>'[2]Yearly LC Ethylene'!U75</f>
        <v>26514.965451230968</v>
      </c>
      <c r="V75" s="125">
        <f>'[2]Yearly LC Ethylene'!V75</f>
        <v>28101.819241470126</v>
      </c>
      <c r="W75" s="125">
        <f>'[2]Yearly LC Ethylene'!W75</f>
        <v>29783.642227736582</v>
      </c>
      <c r="X75" s="125">
        <f>'[2]Yearly LC Ethylene'!X75</f>
        <v>31566.11807682419</v>
      </c>
      <c r="Y75" s="125">
        <f>'[2]Yearly LC Ethylene'!Y75</f>
        <v>33455.270608645369</v>
      </c>
      <c r="Z75" s="125">
        <f>'[2]Yearly LC Ethylene'!Z75</f>
        <v>35457.484153537698</v>
      </c>
      <c r="AA75" s="125">
        <f>'[2]Yearly LC Ethylene'!AA75</f>
        <v>37579.525127902765</v>
      </c>
      <c r="AB75" s="125">
        <f>'[2]Yearly LC Ethylene'!AB75</f>
        <v>39828.564901093603</v>
      </c>
      <c r="AC75" s="125">
        <f>'[2]Yearly LC Ethylene'!AC75</f>
        <v>42212.204030827124</v>
      </c>
      <c r="AD75" s="125">
        <f>'[2]Yearly LC Ethylene'!AD75</f>
        <v>44738.497949024822</v>
      </c>
      <c r="AE75" s="125">
        <f>'[2]Yearly LC Ethylene'!AE75</f>
        <v>47415.984184886322</v>
      </c>
      <c r="AF75" s="125">
        <f>'[2]Yearly LC Ethylene'!AF75</f>
        <v>50253.711217195734</v>
      </c>
      <c r="AG75" s="125">
        <f>'[2]Yearly LC Ethylene'!AG75</f>
        <v>53261.269053364405</v>
      </c>
      <c r="AH75" s="125">
        <f>'[2]Yearly LC Ethylene'!AH75</f>
        <v>56448.821638553869</v>
      </c>
      <c r="AI75" s="125"/>
      <c r="AJ75" s="125">
        <f>'[3]Yearly LC Ethylene'!D75</f>
        <v>0</v>
      </c>
      <c r="AK75" s="125">
        <f>'[3]Yearly LC Ethylene'!E75</f>
        <v>7486.541093947123</v>
      </c>
      <c r="AL75" s="125">
        <f>'[3]Yearly LC Ethylene'!F75</f>
        <v>8494.8686468862143</v>
      </c>
      <c r="AM75" s="125">
        <f>'[3]Yearly LC Ethylene'!G75</f>
        <v>9639.0031687923456</v>
      </c>
      <c r="AN75" s="125">
        <f>'[3]Yearly LC Ethylene'!H75</f>
        <v>10937.235871451061</v>
      </c>
      <c r="AO75" s="125">
        <f>'[3]Yearly LC Ethylene'!I75</f>
        <v>12410.321525264451</v>
      </c>
      <c r="AP75" s="125">
        <f>'[3]Yearly LC Ethylene'!J75</f>
        <v>14081.810264553496</v>
      </c>
      <c r="AQ75" s="125">
        <f>'[3]Yearly LC Ethylene'!K75</f>
        <v>15978.424082180138</v>
      </c>
      <c r="AR75" s="125">
        <f>'[3]Yearly LC Ethylene'!L75</f>
        <v>18130.484032486671</v>
      </c>
      <c r="AS75" s="125">
        <f>'[3]Yearly LC Ethylene'!M75</f>
        <v>20572.394972220809</v>
      </c>
      <c r="AT75" s="125">
        <f>'[3]Yearly LC Ethylene'!N75</f>
        <v>23343.195588971194</v>
      </c>
      <c r="AU75" s="125">
        <f>'[3]Yearly LC Ethylene'!O75</f>
        <v>26487.182510386247</v>
      </c>
      <c r="AV75" s="125">
        <f>'[3]Yearly LC Ethylene'!P75</f>
        <v>30054.618471773265</v>
      </c>
      <c r="AW75" s="125">
        <f>'[3]Yearly LC Ethylene'!Q75</f>
        <v>34102.535863512814</v>
      </c>
      <c r="AX75" s="125">
        <f>'[3]Yearly LC Ethylene'!R75</f>
        <v>38695.648504552752</v>
      </c>
      <c r="AY75" s="125">
        <f>'[3]Yearly LC Ethylene'!S75</f>
        <v>43907.386218452826</v>
      </c>
      <c r="AZ75" s="125">
        <f>'[3]Yearly LC Ethylene'!T75</f>
        <v>49821.068751685583</v>
      </c>
      <c r="BA75" s="125">
        <f>'[3]Yearly LC Ethylene'!U75</f>
        <v>56531.23780155737</v>
      </c>
      <c r="BB75" s="125">
        <f>'[3]Yearly LC Ethylene'!V75</f>
        <v>64145.168448802215</v>
      </c>
      <c r="BC75" s="125">
        <f>'[3]Yearly LC Ethylene'!W75</f>
        <v>72784.584158032769</v>
      </c>
      <c r="BD75" s="125">
        <f>'[3]Yearly LC Ethylene'!X75</f>
        <v>82587.602763660281</v>
      </c>
      <c r="BE75" s="125">
        <f>'[3]Yearly LC Ethylene'!Y75</f>
        <v>93710.944551647772</v>
      </c>
      <c r="BF75" s="125">
        <f>'[3]Yearly LC Ethylene'!Z75</f>
        <v>106332.43773756915</v>
      </c>
      <c r="BG75" s="125">
        <f>'[3]Yearly LC Ethylene'!AA75</f>
        <v>120653.86139590682</v>
      </c>
      <c r="BH75" s="125">
        <f>'[3]Yearly LC Ethylene'!AB75</f>
        <v>136904.17129033164</v>
      </c>
      <c r="BI75" s="125">
        <f>'[3]Yearly LC Ethylene'!AC75</f>
        <v>155343.16017612605</v>
      </c>
      <c r="BJ75" s="125">
        <f>'[3]Yearly LC Ethylene'!AD75</f>
        <v>176265.61109179116</v>
      </c>
      <c r="BK75" s="125">
        <f>'[3]Yearly LC Ethylene'!AE75</f>
        <v>200006.0100382682</v>
      </c>
      <c r="BL75" s="125">
        <f>'[3]Yearly LC Ethylene'!AF75</f>
        <v>226943.89338710203</v>
      </c>
      <c r="BM75" s="125">
        <f>'[3]Yearly LC Ethylene'!AG75</f>
        <v>257509.91550624842</v>
      </c>
      <c r="BN75" s="125">
        <f>'[3]Yearly LC Ethylene'!AH75</f>
        <v>292192.73360630521</v>
      </c>
      <c r="BO75" s="125"/>
      <c r="BP75" s="125">
        <f t="shared" si="21"/>
        <v>0</v>
      </c>
      <c r="BQ75" s="125">
        <f t="shared" si="21"/>
        <v>17948.117697995491</v>
      </c>
      <c r="BR75" s="125">
        <f t="shared" si="21"/>
        <v>19582.54421819689</v>
      </c>
      <c r="BS75" s="125">
        <f t="shared" si="21"/>
        <v>21390.248151032043</v>
      </c>
      <c r="BT75" s="125">
        <f t="shared" si="21"/>
        <v>23391.763219809414</v>
      </c>
      <c r="BU75" s="125">
        <f t="shared" si="21"/>
        <v>25610.220915111266</v>
      </c>
      <c r="BV75" s="125">
        <f t="shared" si="21"/>
        <v>28071.690332145485</v>
      </c>
      <c r="BW75" s="125">
        <f t="shared" si="21"/>
        <v>30805.563178115266</v>
      </c>
      <c r="BX75" s="125">
        <f t="shared" si="21"/>
        <v>33844.989997372235</v>
      </c>
      <c r="BY75" s="125">
        <f t="shared" si="21"/>
        <v>37227.374474512282</v>
      </c>
      <c r="BZ75" s="125">
        <f t="shared" si="21"/>
        <v>40994.933597253475</v>
      </c>
      <c r="CA75" s="125">
        <f t="shared" si="21"/>
        <v>45195.332506618157</v>
      </c>
      <c r="CB75" s="125">
        <f t="shared" si="21"/>
        <v>49882.404048314987</v>
      </c>
      <c r="CC75" s="125">
        <f t="shared" si="21"/>
        <v>55116.964385226573</v>
      </c>
      <c r="CD75" s="125">
        <f t="shared" si="21"/>
        <v>60967.737558041525</v>
      </c>
      <c r="CE75" s="125">
        <f t="shared" si="21"/>
        <v>67512.403613714414</v>
      </c>
      <c r="CF75" s="125">
        <f t="shared" si="20"/>
        <v>74838.786887260329</v>
      </c>
      <c r="CG75" s="125">
        <f t="shared" si="20"/>
        <v>83046.203252788342</v>
      </c>
      <c r="CH75" s="125">
        <f t="shared" si="19"/>
        <v>92246.987690272334</v>
      </c>
      <c r="CI75" s="125">
        <f t="shared" si="19"/>
        <v>102568.22638576935</v>
      </c>
      <c r="CJ75" s="125">
        <f t="shared" si="19"/>
        <v>114153.72084048447</v>
      </c>
      <c r="CK75" s="125">
        <f t="shared" si="19"/>
        <v>127166.21516029314</v>
      </c>
      <c r="CL75" s="125">
        <f t="shared" si="19"/>
        <v>141789.92189110685</v>
      </c>
      <c r="CM75" s="125">
        <f t="shared" si="19"/>
        <v>158233.38652380958</v>
      </c>
      <c r="CN75" s="125">
        <f t="shared" si="19"/>
        <v>176732.73619142524</v>
      </c>
      <c r="CO75" s="125">
        <f t="shared" si="19"/>
        <v>197555.36420695318</v>
      </c>
      <c r="CP75" s="125">
        <f t="shared" si="19"/>
        <v>221004.10904081597</v>
      </c>
      <c r="CQ75" s="125">
        <f t="shared" si="19"/>
        <v>247421.99422315453</v>
      </c>
      <c r="CR75" s="125">
        <f t="shared" si="19"/>
        <v>277197.60460429778</v>
      </c>
      <c r="CS75" s="125">
        <f t="shared" si="18"/>
        <v>310771.18455961283</v>
      </c>
      <c r="CT75" s="125">
        <f t="shared" si="17"/>
        <v>348641.55524485908</v>
      </c>
    </row>
    <row r="76" spans="1:98">
      <c r="A76" s="381"/>
      <c r="B76" s="1" t="s">
        <v>117</v>
      </c>
      <c r="C76" s="5" t="s">
        <v>197</v>
      </c>
      <c r="D76" s="126">
        <f>'[2]Yearly LC Ethylene'!D76</f>
        <v>0</v>
      </c>
      <c r="E76" s="126">
        <f>'[2]Yearly LC Ethylene'!E76</f>
        <v>4848.1318232500498</v>
      </c>
      <c r="F76" s="126">
        <f>'[2]Yearly LC Ethylene'!F76</f>
        <v>5135.2977127376153</v>
      </c>
      <c r="G76" s="126">
        <f>'[2]Yearly LC Ethylene'!G76</f>
        <v>5439.4956556421439</v>
      </c>
      <c r="H76" s="126">
        <f>'[2]Yearly LC Ethylene'!H76</f>
        <v>5761.7370154657692</v>
      </c>
      <c r="I76" s="126">
        <f>'[2]Yearly LC Ethylene'!I76</f>
        <v>6103.09327189538</v>
      </c>
      <c r="J76" s="126">
        <f>'[2]Yearly LC Ethylene'!J76</f>
        <v>6464.6995973503281</v>
      </c>
      <c r="K76" s="126">
        <f>'[2]Yearly LC Ethylene'!K76</f>
        <v>6847.758646479474</v>
      </c>
      <c r="L76" s="126">
        <f>'[2]Yearly LC Ethylene'!L76</f>
        <v>7253.5445712950077</v>
      </c>
      <c r="M76" s="126">
        <f>'[2]Yearly LC Ethylene'!M76</f>
        <v>7683.4072753874989</v>
      </c>
      <c r="N76" s="126">
        <f>'[2]Yearly LC Ethylene'!N76</f>
        <v>8138.7769214675827</v>
      </c>
      <c r="O76" s="126">
        <f>'[2]Yearly LC Ethylene'!O76</f>
        <v>8621.1687073294161</v>
      </c>
      <c r="P76" s="126">
        <f>'[2]Yearly LC Ethylene'!P76</f>
        <v>9132.1879262307866</v>
      </c>
      <c r="Q76" s="126">
        <f>'[2]Yearly LC Ethylene'!Q76</f>
        <v>9673.5353286383943</v>
      </c>
      <c r="R76" s="126">
        <f>'[2]Yearly LC Ethylene'!R76</f>
        <v>10247.012803297843</v>
      </c>
      <c r="S76" s="126">
        <f>'[2]Yearly LC Ethylene'!S76</f>
        <v>10854.529396657876</v>
      </c>
      <c r="T76" s="126">
        <f>'[2]Yearly LC Ethylene'!T76</f>
        <v>11498.107690814095</v>
      </c>
      <c r="U76" s="126">
        <f>'[2]Yearly LC Ethylene'!U76</f>
        <v>12179.8905613391</v>
      </c>
      <c r="V76" s="126">
        <f>'[2]Yearly LC Ethylene'!V76</f>
        <v>12902.148337640345</v>
      </c>
      <c r="W76" s="126">
        <f>'[2]Yearly LC Ethylene'!W76</f>
        <v>13667.286389837518</v>
      </c>
      <c r="X76" s="126">
        <f>'[2]Yearly LC Ethylene'!X76</f>
        <v>14477.853167581457</v>
      </c>
      <c r="Y76" s="126">
        <f>'[2]Yearly LC Ethylene'!Y76</f>
        <v>15336.548717752816</v>
      </c>
      <c r="Z76" s="126">
        <f>'[2]Yearly LC Ethylene'!Z76</f>
        <v>16246.233709585986</v>
      </c>
      <c r="AA76" s="126">
        <f>'[2]Yearly LC Ethylene'!AA76</f>
        <v>17209.938997464687</v>
      </c>
      <c r="AB76" s="126">
        <f>'[2]Yearly LC Ethylene'!AB76</f>
        <v>18230.8757534414</v>
      </c>
      <c r="AC76" s="126">
        <f>'[2]Yearly LC Ethylene'!AC76</f>
        <v>19312.446203442953</v>
      </c>
      <c r="AD76" s="126">
        <f>'[2]Yearly LC Ethylene'!AD76</f>
        <v>20458.255003150996</v>
      </c>
      <c r="AE76" s="126">
        <f>'[2]Yearly LC Ethylene'!AE76</f>
        <v>21672.121291692703</v>
      </c>
      <c r="AF76" s="126">
        <f>'[2]Yearly LC Ethylene'!AF76</f>
        <v>22958.091463551562</v>
      </c>
      <c r="AG76" s="126">
        <f>'[2]Yearly LC Ethylene'!AG76</f>
        <v>24320.452701517828</v>
      </c>
      <c r="AH76" s="126">
        <f>'[2]Yearly LC Ethylene'!AH76</f>
        <v>25763.74731605429</v>
      </c>
      <c r="AI76" s="126"/>
      <c r="AJ76" s="126">
        <f>'[3]Yearly LC Ethylene'!D76</f>
        <v>0</v>
      </c>
      <c r="AK76" s="126">
        <f>'[3]Yearly LC Ethylene'!E76</f>
        <v>3218.3568853992688</v>
      </c>
      <c r="AL76" s="126">
        <f>'[3]Yearly LC Ethylene'!F76</f>
        <v>3651.0056316459272</v>
      </c>
      <c r="AM76" s="126">
        <f>'[3]Yearly LC Ethylene'!G76</f>
        <v>4141.8836303944918</v>
      </c>
      <c r="AN76" s="126">
        <f>'[3]Yearly LC Ethylene'!H76</f>
        <v>4698.8313294871396</v>
      </c>
      <c r="AO76" s="126">
        <f>'[3]Yearly LC Ethylene'!I76</f>
        <v>5330.7450577178943</v>
      </c>
      <c r="AP76" s="126">
        <f>'[3]Yearly LC Ethylene'!J76</f>
        <v>6047.7192307277601</v>
      </c>
      <c r="AQ76" s="126">
        <f>'[3]Yearly LC Ethylene'!K76</f>
        <v>6861.2077096526209</v>
      </c>
      <c r="AR76" s="126">
        <f>'[3]Yearly LC Ethylene'!L76</f>
        <v>7784.2068921039872</v>
      </c>
      <c r="AS76" s="126">
        <f>'[3]Yearly LC Ethylene'!M76</f>
        <v>8831.4634624934624</v>
      </c>
      <c r="AT76" s="126">
        <f>'[3]Yearly LC Ethylene'!N76</f>
        <v>10019.710122936558</v>
      </c>
      <c r="AU76" s="126">
        <f>'[3]Yearly LC Ethylene'!O76</f>
        <v>11367.93307329259</v>
      </c>
      <c r="AV76" s="126">
        <f>'[3]Yearly LC Ethylene'!P76</f>
        <v>12897.675516465499</v>
      </c>
      <c r="AW76" s="126">
        <f>'[3]Yearly LC Ethylene'!Q76</f>
        <v>14633.382041021576</v>
      </c>
      <c r="AX76" s="126">
        <f>'[3]Yearly LC Ethylene'!R76</f>
        <v>16602.789386679058</v>
      </c>
      <c r="AY76" s="126">
        <f>'[3]Yearly LC Ethylene'!S76</f>
        <v>18837.369839742369</v>
      </c>
      <c r="AZ76" s="126">
        <f>'[3]Yearly LC Ethylene'!T76</f>
        <v>21372.834346940661</v>
      </c>
      <c r="BA76" s="126">
        <f>'[3]Yearly LC Ethylene'!U76</f>
        <v>24249.703390842002</v>
      </c>
      <c r="BB76" s="126">
        <f>'[3]Yearly LC Ethylene'!V76</f>
        <v>27513.954753310154</v>
      </c>
      <c r="BC76" s="126">
        <f>'[3]Yearly LC Ethylene'!W76</f>
        <v>31217.758522671342</v>
      </c>
      <c r="BD76" s="126">
        <f>'[3]Yearly LC Ethylene'!X76</f>
        <v>35420.311095013734</v>
      </c>
      <c r="BE76" s="126">
        <f>'[3]Yearly LC Ethylene'!Y76</f>
        <v>40188.78150265148</v>
      </c>
      <c r="BF76" s="126">
        <f>'[3]Yearly LC Ethylene'!Z76</f>
        <v>45599.385198546996</v>
      </c>
      <c r="BG76" s="126">
        <f>'[3]Yearly LC Ethylene'!AA76</f>
        <v>51738.602463111572</v>
      </c>
      <c r="BH76" s="126">
        <f>'[3]Yearly LC Ethylene'!AB76</f>
        <v>58704.560911867826</v>
      </c>
      <c r="BI76" s="126">
        <f>'[3]Yearly LC Ethylene'!AC76</f>
        <v>66608.604205922718</v>
      </c>
      <c r="BJ76" s="126">
        <f>'[3]Yearly LC Ethylene'!AD76</f>
        <v>75577.072044006767</v>
      </c>
      <c r="BK76" s="126">
        <f>'[3]Yearly LC Ethylene'!AE76</f>
        <v>85753.319892575062</v>
      </c>
      <c r="BL76" s="126">
        <f>'[3]Yearly LC Ethylene'!AF76</f>
        <v>97300.010743136721</v>
      </c>
      <c r="BM76" s="126">
        <f>'[3]Yearly LC Ethylene'!AG76</f>
        <v>110401.7155348559</v>
      </c>
      <c r="BN76" s="126">
        <f>'[3]Yearly LC Ethylene'!AH76</f>
        <v>125267.86381507355</v>
      </c>
      <c r="BO76" s="126"/>
      <c r="BP76" s="126">
        <f t="shared" si="21"/>
        <v>0</v>
      </c>
      <c r="BQ76" s="126">
        <f t="shared" si="21"/>
        <v>8066.4887086493181</v>
      </c>
      <c r="BR76" s="126">
        <f t="shared" si="21"/>
        <v>8786.3033443835429</v>
      </c>
      <c r="BS76" s="126">
        <f t="shared" si="21"/>
        <v>9581.3792860366357</v>
      </c>
      <c r="BT76" s="126">
        <f t="shared" si="21"/>
        <v>10460.56834495291</v>
      </c>
      <c r="BU76" s="126">
        <f t="shared" si="21"/>
        <v>11433.838329613274</v>
      </c>
      <c r="BV76" s="126">
        <f t="shared" si="21"/>
        <v>12512.418828078087</v>
      </c>
      <c r="BW76" s="126">
        <f t="shared" si="21"/>
        <v>13708.966356132096</v>
      </c>
      <c r="BX76" s="126">
        <f t="shared" si="21"/>
        <v>15037.751463398996</v>
      </c>
      <c r="BY76" s="126">
        <f t="shared" si="21"/>
        <v>16514.870737880963</v>
      </c>
      <c r="BZ76" s="126">
        <f t="shared" si="21"/>
        <v>18158.487044404141</v>
      </c>
      <c r="CA76" s="126">
        <f t="shared" si="21"/>
        <v>19989.101780622004</v>
      </c>
      <c r="CB76" s="126">
        <f t="shared" si="21"/>
        <v>22029.863442696285</v>
      </c>
      <c r="CC76" s="126">
        <f t="shared" si="21"/>
        <v>24306.917369659968</v>
      </c>
      <c r="CD76" s="126">
        <f t="shared" si="21"/>
        <v>26849.802189976901</v>
      </c>
      <c r="CE76" s="126">
        <f t="shared" si="21"/>
        <v>29691.899236400244</v>
      </c>
      <c r="CF76" s="126">
        <f t="shared" si="20"/>
        <v>32870.942037754758</v>
      </c>
      <c r="CG76" s="126">
        <f t="shared" si="20"/>
        <v>36429.593952181101</v>
      </c>
      <c r="CH76" s="126">
        <f t="shared" si="19"/>
        <v>40416.103090950499</v>
      </c>
      <c r="CI76" s="126">
        <f t="shared" si="19"/>
        <v>44885.044912508863</v>
      </c>
      <c r="CJ76" s="126">
        <f t="shared" si="19"/>
        <v>49898.164262595194</v>
      </c>
      <c r="CK76" s="126">
        <f t="shared" si="19"/>
        <v>55525.330220404299</v>
      </c>
      <c r="CL76" s="126">
        <f t="shared" si="19"/>
        <v>61845.618908132979</v>
      </c>
      <c r="CM76" s="126">
        <f t="shared" si="19"/>
        <v>68948.541460576263</v>
      </c>
      <c r="CN76" s="126">
        <f t="shared" si="19"/>
        <v>76935.436665309229</v>
      </c>
      <c r="CO76" s="126">
        <f t="shared" si="19"/>
        <v>85921.050409365678</v>
      </c>
      <c r="CP76" s="126">
        <f t="shared" si="19"/>
        <v>96035.327047157771</v>
      </c>
      <c r="CQ76" s="126">
        <f t="shared" si="19"/>
        <v>107425.44118426777</v>
      </c>
      <c r="CR76" s="126">
        <f t="shared" si="19"/>
        <v>120258.10220668829</v>
      </c>
      <c r="CS76" s="126">
        <f t="shared" si="18"/>
        <v>134722.16823637372</v>
      </c>
      <c r="CT76" s="126">
        <f t="shared" si="17"/>
        <v>151031.61113112784</v>
      </c>
    </row>
    <row r="77" spans="1:98">
      <c r="A77" s="381"/>
      <c r="B77" s="1" t="s">
        <v>118</v>
      </c>
      <c r="C77" s="5" t="s">
        <v>197</v>
      </c>
      <c r="D77" s="126">
        <f>'[2]Yearly LC Ethylene'!D77</f>
        <v>0</v>
      </c>
      <c r="E77" s="126">
        <f>'[2]Yearly LC Ethylene'!E77</f>
        <v>218.75939576616392</v>
      </c>
      <c r="F77" s="126">
        <f>'[2]Yearly LC Ethylene'!F77</f>
        <v>230.06205216268057</v>
      </c>
      <c r="G77" s="126">
        <f>'[2]Yearly LC Ethylene'!G77</f>
        <v>241.94868366650664</v>
      </c>
      <c r="H77" s="126">
        <f>'[2]Yearly LC Ethylene'!H77</f>
        <v>254.44946255874282</v>
      </c>
      <c r="I77" s="126">
        <f>'[2]Yearly LC Ethylene'!I77</f>
        <v>267.59612003376111</v>
      </c>
      <c r="J77" s="126">
        <f>'[2]Yearly LC Ethylene'!J77</f>
        <v>281.42202674368548</v>
      </c>
      <c r="K77" s="126">
        <f>'[2]Yearly LC Ethylene'!K77</f>
        <v>295.96227750436611</v>
      </c>
      <c r="L77" s="126">
        <f>'[2]Yearly LC Ethylene'!L77</f>
        <v>311.25378037786055</v>
      </c>
      <c r="M77" s="126">
        <f>'[2]Yearly LC Ethylene'!M77</f>
        <v>327.33535035754807</v>
      </c>
      <c r="N77" s="126">
        <f>'[2]Yearly LC Ethylene'!N77</f>
        <v>344.24780789367782</v>
      </c>
      <c r="O77" s="126">
        <f>'[2]Yearly LC Ethylene'!O77</f>
        <v>362.03408250944386</v>
      </c>
      <c r="P77" s="126">
        <f>'[2]Yearly LC Ethylene'!P77</f>
        <v>380.73932177060027</v>
      </c>
      <c r="Q77" s="126">
        <f>'[2]Yearly LC Ethylene'!Q77</f>
        <v>400.41100588521368</v>
      </c>
      <c r="R77" s="126">
        <f>'[2]Yearly LC Ethylene'!R77</f>
        <v>421.09906822445004</v>
      </c>
      <c r="S77" s="126">
        <f>'[2]Yearly LC Ethylene'!S77</f>
        <v>442.8560220703169</v>
      </c>
      <c r="T77" s="126">
        <f>'[2]Yearly LC Ethylene'!T77</f>
        <v>465.73709391209189</v>
      </c>
      <c r="U77" s="126">
        <f>'[2]Yearly LC Ethylene'!U77</f>
        <v>489.80036362978268</v>
      </c>
      <c r="V77" s="126">
        <f>'[2]Yearly LC Ethylene'!V77</f>
        <v>515.10691192046022</v>
      </c>
      <c r="W77" s="126">
        <f>'[2]Yearly LC Ethylene'!W77</f>
        <v>541.72097534167574</v>
      </c>
      <c r="X77" s="126">
        <f>'[2]Yearly LC Ethylene'!X77</f>
        <v>569.71010936551158</v>
      </c>
      <c r="Y77" s="126">
        <f>'[2]Yearly LC Ethylene'!Y77</f>
        <v>599.14535985716668</v>
      </c>
      <c r="Z77" s="126">
        <f>'[2]Yearly LC Ethylene'!Z77</f>
        <v>630.1014434133275</v>
      </c>
      <c r="AA77" s="126">
        <f>'[2]Yearly LC Ethylene'!AA77</f>
        <v>662.65693701810164</v>
      </c>
      <c r="AB77" s="126">
        <f>'[2]Yearly LC Ethylene'!AB77</f>
        <v>696.89447749791395</v>
      </c>
      <c r="AC77" s="126">
        <f>'[2]Yearly LC Ethylene'!AC77</f>
        <v>732.90097128165257</v>
      </c>
      <c r="AD77" s="126">
        <f>'[2]Yearly LC Ethylene'!AD77</f>
        <v>770.76781499849926</v>
      </c>
      <c r="AE77" s="126">
        <f>'[2]Yearly LC Ethylene'!AE77</f>
        <v>810.59112747342522</v>
      </c>
      <c r="AF77" s="126">
        <f>'[2]Yearly LC Ethylene'!AF77</f>
        <v>852.47199370917701</v>
      </c>
      <c r="AG77" s="126">
        <f>'[2]Yearly LC Ethylene'!AG77</f>
        <v>896.51672147413535</v>
      </c>
      <c r="AH77" s="126">
        <f>'[2]Yearly LC Ethylene'!AH77</f>
        <v>942.83711114729476</v>
      </c>
      <c r="AI77" s="126"/>
      <c r="AJ77" s="126">
        <f>'[3]Yearly LC Ethylene'!D77</f>
        <v>0</v>
      </c>
      <c r="AK77" s="126">
        <f>'[3]Yearly LC Ethylene'!E77</f>
        <v>5.9035642245866766</v>
      </c>
      <c r="AL77" s="126">
        <f>'[3]Yearly LC Ethylene'!F77</f>
        <v>6.2085840739585221</v>
      </c>
      <c r="AM77" s="126">
        <f>'[3]Yearly LC Ethylene'!G77</f>
        <v>6.5293634043779676</v>
      </c>
      <c r="AN77" s="126">
        <f>'[3]Yearly LC Ethylene'!H77</f>
        <v>6.8667164620110182</v>
      </c>
      <c r="AO77" s="126">
        <f>'[3]Yearly LC Ethylene'!I77</f>
        <v>7.2214995627349463</v>
      </c>
      <c r="AP77" s="126">
        <f>'[3]Yearly LC Ethylene'!J77</f>
        <v>7.59461326575701</v>
      </c>
      <c r="AQ77" s="126">
        <f>'[3]Yearly LC Ethylene'!K77</f>
        <v>7.987004659537547</v>
      </c>
      <c r="AR77" s="126">
        <f>'[3]Yearly LC Ethylene'!L77</f>
        <v>8.3996697658199864</v>
      </c>
      <c r="AS77" s="126">
        <f>'[3]Yearly LC Ethylene'!M77</f>
        <v>8.8336560678700806</v>
      </c>
      <c r="AT77" s="126">
        <f>'[3]Yearly LC Ethylene'!N77</f>
        <v>9.2900651693418244</v>
      </c>
      <c r="AU77" s="126">
        <f>'[3]Yearly LC Ethylene'!O77</f>
        <v>9.7700555905192079</v>
      </c>
      <c r="AV77" s="126">
        <f>'[3]Yearly LC Ethylene'!P77</f>
        <v>10.274845709031579</v>
      </c>
      <c r="AW77" s="126">
        <f>'[3]Yearly LC Ethylene'!Q77</f>
        <v>10.805716852507119</v>
      </c>
      <c r="AX77" s="126">
        <f>'[3]Yearly LC Ethylene'!R77</f>
        <v>11.364016551014632</v>
      </c>
      <c r="AY77" s="126">
        <f>'[3]Yearly LC Ethylene'!S77</f>
        <v>11.951161957549486</v>
      </c>
      <c r="AZ77" s="126">
        <f>'[3]Yearly LC Ethylene'!T77</f>
        <v>12.568643445246087</v>
      </c>
      <c r="BA77" s="126">
        <f>'[3]Yearly LC Ethylene'!U77</f>
        <v>13.218028390447657</v>
      </c>
      <c r="BB77" s="126">
        <f>'[3]Yearly LC Ethylene'!V77</f>
        <v>13.900965151236276</v>
      </c>
      <c r="BC77" s="126">
        <f>'[3]Yearly LC Ethylene'!W77</f>
        <v>14.619187251521812</v>
      </c>
      <c r="BD77" s="126">
        <f>'[3]Yearly LC Ethylene'!X77</f>
        <v>15.374517781310356</v>
      </c>
      <c r="BE77" s="126">
        <f>'[3]Yearly LC Ethylene'!Y77</f>
        <v>16.168874024321884</v>
      </c>
      <c r="BF77" s="126">
        <f>'[3]Yearly LC Ethylene'!Z77</f>
        <v>17.004272324703066</v>
      </c>
      <c r="BG77" s="126">
        <f>'[3]Yearly LC Ethylene'!AA77</f>
        <v>17.882833205189058</v>
      </c>
      <c r="BH77" s="126">
        <f>'[3]Yearly LC Ethylene'!AB77</f>
        <v>18.806786749705662</v>
      </c>
      <c r="BI77" s="126">
        <f>'[3]Yearly LC Ethylene'!AC77</f>
        <v>19.77847826407471</v>
      </c>
      <c r="BJ77" s="126">
        <f>'[3]Yearly LC Ethylene'!AD77</f>
        <v>20.800374229191323</v>
      </c>
      <c r="BK77" s="126">
        <f>'[3]Yearly LC Ethylene'!AE77</f>
        <v>21.875068561784982</v>
      </c>
      <c r="BL77" s="126">
        <f>'[3]Yearly LC Ethylene'!AF77</f>
        <v>23.005289198654772</v>
      </c>
      <c r="BM77" s="126">
        <f>'[3]Yearly LC Ethylene'!AG77</f>
        <v>24.193905021093819</v>
      </c>
      <c r="BN77" s="126">
        <f>'[3]Yearly LC Ethylene'!AH77</f>
        <v>25.443933137077828</v>
      </c>
      <c r="BO77" s="126"/>
      <c r="BP77" s="126">
        <f t="shared" si="21"/>
        <v>0</v>
      </c>
      <c r="BQ77" s="126">
        <f t="shared" si="21"/>
        <v>224.66295999075061</v>
      </c>
      <c r="BR77" s="126">
        <f t="shared" si="21"/>
        <v>236.27063623663909</v>
      </c>
      <c r="BS77" s="126">
        <f t="shared" si="21"/>
        <v>248.4780470708846</v>
      </c>
      <c r="BT77" s="126">
        <f t="shared" si="21"/>
        <v>261.31617902075385</v>
      </c>
      <c r="BU77" s="126">
        <f t="shared" si="21"/>
        <v>274.81761959649606</v>
      </c>
      <c r="BV77" s="126">
        <f t="shared" si="21"/>
        <v>289.01664000944248</v>
      </c>
      <c r="BW77" s="126">
        <f t="shared" si="21"/>
        <v>303.94928216390366</v>
      </c>
      <c r="BX77" s="126">
        <f t="shared" si="21"/>
        <v>319.65345014368052</v>
      </c>
      <c r="BY77" s="126">
        <f t="shared" si="21"/>
        <v>336.16900642541816</v>
      </c>
      <c r="BZ77" s="126">
        <f t="shared" si="21"/>
        <v>353.53787306301962</v>
      </c>
      <c r="CA77" s="126">
        <f t="shared" si="21"/>
        <v>371.8041380999631</v>
      </c>
      <c r="CB77" s="126">
        <f t="shared" si="21"/>
        <v>391.01416747963185</v>
      </c>
      <c r="CC77" s="126">
        <f t="shared" si="21"/>
        <v>411.21672273772083</v>
      </c>
      <c r="CD77" s="126">
        <f t="shared" si="21"/>
        <v>432.46308477546467</v>
      </c>
      <c r="CE77" s="126">
        <f t="shared" si="21"/>
        <v>454.80718402786636</v>
      </c>
      <c r="CF77" s="126">
        <f t="shared" si="20"/>
        <v>478.30573735733799</v>
      </c>
      <c r="CG77" s="126">
        <f t="shared" si="20"/>
        <v>503.01839202023035</v>
      </c>
      <c r="CH77" s="126">
        <f t="shared" si="19"/>
        <v>529.0078770716965</v>
      </c>
      <c r="CI77" s="126">
        <f t="shared" si="19"/>
        <v>556.34016259319753</v>
      </c>
      <c r="CJ77" s="126">
        <f t="shared" si="19"/>
        <v>585.08462714682196</v>
      </c>
      <c r="CK77" s="126">
        <f t="shared" si="19"/>
        <v>615.31423388148858</v>
      </c>
      <c r="CL77" s="126">
        <f t="shared" si="19"/>
        <v>647.10571573803054</v>
      </c>
      <c r="CM77" s="126">
        <f t="shared" si="19"/>
        <v>680.5397702232907</v>
      </c>
      <c r="CN77" s="126">
        <f t="shared" si="19"/>
        <v>715.70126424761963</v>
      </c>
      <c r="CO77" s="126">
        <f t="shared" si="19"/>
        <v>752.67944954572727</v>
      </c>
      <c r="CP77" s="126">
        <f t="shared" si="19"/>
        <v>791.5681892276906</v>
      </c>
      <c r="CQ77" s="126">
        <f t="shared" si="19"/>
        <v>832.46619603521015</v>
      </c>
      <c r="CR77" s="126">
        <f t="shared" si="19"/>
        <v>875.47728290783175</v>
      </c>
      <c r="CS77" s="126">
        <f t="shared" si="18"/>
        <v>920.71062649522912</v>
      </c>
      <c r="CT77" s="126">
        <f t="shared" si="17"/>
        <v>968.28104428437257</v>
      </c>
    </row>
    <row r="78" spans="1:98" s="14" customFormat="1">
      <c r="A78" s="382"/>
      <c r="B78" s="10" t="s">
        <v>119</v>
      </c>
      <c r="C78" s="62" t="s">
        <v>197</v>
      </c>
      <c r="D78" s="127">
        <f>'[2]Yearly LC Ethylene'!D78</f>
        <v>0</v>
      </c>
      <c r="E78" s="127">
        <f>'[2]Yearly LC Ethylene'!E78</f>
        <v>7586.3232640665346</v>
      </c>
      <c r="F78" s="127">
        <f>'[2]Yearly LC Ethylene'!F78</f>
        <v>8039.1525449245501</v>
      </c>
      <c r="G78" s="127">
        <f>'[2]Yearly LC Ethylene'!G78</f>
        <v>8519.020875600716</v>
      </c>
      <c r="H78" s="127">
        <f>'[2]Yearly LC Ethylene'!H78</f>
        <v>9027.5432902419143</v>
      </c>
      <c r="I78" s="127">
        <f>'[2]Yearly LC Ethylene'!I78</f>
        <v>9566.4313141665752</v>
      </c>
      <c r="J78" s="127">
        <f>'[2]Yearly LC Ethylene'!J78</f>
        <v>10137.498730116091</v>
      </c>
      <c r="K78" s="127">
        <f>'[2]Yearly LC Ethylene'!K78</f>
        <v>10742.667689162783</v>
      </c>
      <c r="L78" s="127">
        <f>'[2]Yearly LC Ethylene'!L78</f>
        <v>11383.975186878057</v>
      </c>
      <c r="M78" s="127">
        <f>'[2]Yearly LC Ethylene'!M78</f>
        <v>12063.579926597316</v>
      </c>
      <c r="N78" s="127">
        <f>'[2]Yearly LC Ethylene'!N78</f>
        <v>12783.769592922852</v>
      </c>
      <c r="O78" s="127">
        <f>'[2]Yearly LC Ethylene'!O78</f>
        <v>13546.968559990368</v>
      </c>
      <c r="P78" s="127">
        <f>'[2]Yearly LC Ethylene'!P78</f>
        <v>14355.746060490681</v>
      </c>
      <c r="Q78" s="127">
        <f>'[2]Yearly LC Ethylene'!Q78</f>
        <v>15212.824842992322</v>
      </c>
      <c r="R78" s="127">
        <f>'[2]Yearly LC Ethylene'!R78</f>
        <v>16121.09034675845</v>
      </c>
      <c r="S78" s="127">
        <f>'[2]Yearly LC Ethylene'!S78</f>
        <v>17083.60042499565</v>
      </c>
      <c r="T78" s="127">
        <f>'[2]Yearly LC Ethylene'!T78</f>
        <v>18103.595649323808</v>
      </c>
      <c r="U78" s="127">
        <f>'[2]Yearly LC Ethylene'!U78</f>
        <v>19184.510230215437</v>
      </c>
      <c r="V78" s="127">
        <f>'[2]Yearly LC Ethylene'!V78</f>
        <v>20329.983590231062</v>
      </c>
      <c r="W78" s="127">
        <f>'[2]Yearly LC Ethylene'!W78</f>
        <v>21543.872629079884</v>
      </c>
      <c r="X78" s="127">
        <f>'[2]Yearly LC Ethylene'!X78</f>
        <v>22830.264721867668</v>
      </c>
      <c r="Y78" s="127">
        <f>'[2]Yearly LC Ethylene'!Y78</f>
        <v>24193.491494367459</v>
      </c>
      <c r="Z78" s="127">
        <f>'[2]Yearly LC Ethylene'!Z78</f>
        <v>25638.143421770994</v>
      </c>
      <c r="AA78" s="127">
        <f>'[2]Yearly LC Ethylene'!AA78</f>
        <v>27169.085300154238</v>
      </c>
      <c r="AB78" s="127">
        <f>'[2]Yearly LC Ethylene'!AB78</f>
        <v>28791.472642837514</v>
      </c>
      <c r="AC78" s="127">
        <f>'[2]Yearly LC Ethylene'!AC78</f>
        <v>30510.769056938316</v>
      </c>
      <c r="AD78" s="127">
        <f>'[2]Yearly LC Ethylene'!AD78</f>
        <v>32332.764658722976</v>
      </c>
      <c r="AE78" s="127">
        <f>'[2]Yearly LC Ethylene'!AE78</f>
        <v>34263.59558986772</v>
      </c>
      <c r="AF78" s="127">
        <f>'[2]Yearly LC Ethylene'!AF78</f>
        <v>36309.764700453808</v>
      </c>
      <c r="AG78" s="127">
        <f>'[2]Yearly LC Ethylene'!AG78</f>
        <v>38478.163468456325</v>
      </c>
      <c r="AH78" s="127">
        <f>'[2]Yearly LC Ethylene'!AH78</f>
        <v>40776.095229660728</v>
      </c>
      <c r="AI78" s="127"/>
      <c r="AJ78" s="127">
        <f>'[3]Yearly LC Ethylene'!D78</f>
        <v>0</v>
      </c>
      <c r="AK78" s="127">
        <f>'[3]Yearly LC Ethylene'!E78</f>
        <v>5328.5142925478422</v>
      </c>
      <c r="AL78" s="127">
        <f>'[3]Yearly LC Ethylene'!F78</f>
        <v>6045.860472596215</v>
      </c>
      <c r="AM78" s="127">
        <f>'[3]Yearly LC Ethylene'!G78</f>
        <v>6859.8058064219176</v>
      </c>
      <c r="AN78" s="127">
        <f>'[3]Yearly LC Ethylene'!H78</f>
        <v>7783.3599145204944</v>
      </c>
      <c r="AO78" s="127">
        <f>'[3]Yearly LC Ethylene'!I78</f>
        <v>8831.284577865099</v>
      </c>
      <c r="AP78" s="127">
        <f>'[3]Yearly LC Ethylene'!J78</f>
        <v>10020.329725959346</v>
      </c>
      <c r="AQ78" s="127">
        <f>'[3]Yearly LC Ethylene'!K78</f>
        <v>11369.501208907888</v>
      </c>
      <c r="AR78" s="127">
        <f>'[3]Yearly LC Ethylene'!L78</f>
        <v>12900.36463434084</v>
      </c>
      <c r="AS78" s="127">
        <f>'[3]Yearly LC Ethylene'!M78</f>
        <v>14637.390126593464</v>
      </c>
      <c r="AT78" s="127">
        <f>'[3]Yearly LC Ethylene'!N78</f>
        <v>16608.343519763366</v>
      </c>
      <c r="AU78" s="127">
        <f>'[3]Yearly LC Ethylene'!O78</f>
        <v>18844.730238602173</v>
      </c>
      <c r="AV78" s="127">
        <f>'[3]Yearly LC Ethylene'!P78</f>
        <v>21382.298963513964</v>
      </c>
      <c r="AW78" s="127">
        <f>'[3]Yearly LC Ethylene'!Q78</f>
        <v>24261.613131697832</v>
      </c>
      <c r="AX78" s="127">
        <f>'[3]Yearly LC Ethylene'!R78</f>
        <v>27528.699410961166</v>
      </c>
      <c r="AY78" s="127">
        <f>'[3]Yearly LC Ethylene'!S78</f>
        <v>31235.783513288658</v>
      </c>
      <c r="AZ78" s="127">
        <f>'[3]Yearly LC Ethylene'!T78</f>
        <v>35442.125111543886</v>
      </c>
      <c r="BA78" s="127">
        <f>'[3]Yearly LC Ethylene'!U78</f>
        <v>40214.965207036446</v>
      </c>
      <c r="BB78" s="127">
        <f>'[3]Yearly LC Ethylene'!V78</f>
        <v>45630.601093430429</v>
      </c>
      <c r="BC78" s="127">
        <f>'[3]Yearly LC Ethylene'!W78</f>
        <v>51775.606102343867</v>
      </c>
      <c r="BD78" s="127">
        <f>'[3]Yearly LC Ethylene'!X78</f>
        <v>58748.213630602993</v>
      </c>
      <c r="BE78" s="127">
        <f>'[3]Yearly LC Ethylene'!Y78</f>
        <v>66659.887575475499</v>
      </c>
      <c r="BF78" s="127">
        <f>'[3]Yearly LC Ethylene'!Z78</f>
        <v>75637.104284296729</v>
      </c>
      <c r="BG78" s="127">
        <f>'[3]Yearly LC Ethylene'!AA78</f>
        <v>85823.374506370557</v>
      </c>
      <c r="BH78" s="127">
        <f>'[3]Yearly LC Ethylene'!AB78</f>
        <v>97381.537671925544</v>
      </c>
      <c r="BI78" s="127">
        <f>'[3]Yearly LC Ethylene'!AC78</f>
        <v>110496.36517658208</v>
      </c>
      <c r="BJ78" s="127">
        <f>'[3]Yearly LC Ethylene'!AD78</f>
        <v>125377.51428983628</v>
      </c>
      <c r="BK78" s="127">
        <f>'[3]Yearly LC Ethylene'!AE78</f>
        <v>142262.87991146985</v>
      </c>
      <c r="BL78" s="127">
        <f>'[3]Yearly LC Ethylene'!AF78</f>
        <v>161422.39776016376</v>
      </c>
      <c r="BM78" s="127">
        <f>'[3]Yearly LC Ethylene'!AG78</f>
        <v>183162.35979561074</v>
      </c>
      <c r="BN78" s="127">
        <f>'[3]Yearly LC Ethylene'!AH78</f>
        <v>207830.31086446665</v>
      </c>
      <c r="BO78" s="127"/>
      <c r="BP78" s="127">
        <f t="shared" si="21"/>
        <v>0</v>
      </c>
      <c r="BQ78" s="127">
        <f t="shared" si="21"/>
        <v>12914.837556614377</v>
      </c>
      <c r="BR78" s="127">
        <f t="shared" si="21"/>
        <v>14085.013017520765</v>
      </c>
      <c r="BS78" s="127">
        <f t="shared" si="21"/>
        <v>15378.826682022634</v>
      </c>
      <c r="BT78" s="127">
        <f t="shared" si="21"/>
        <v>16810.90320476241</v>
      </c>
      <c r="BU78" s="127">
        <f t="shared" si="21"/>
        <v>18397.715892031672</v>
      </c>
      <c r="BV78" s="127">
        <f t="shared" si="21"/>
        <v>20157.828456075436</v>
      </c>
      <c r="BW78" s="127">
        <f t="shared" si="21"/>
        <v>22112.168898070671</v>
      </c>
      <c r="BX78" s="127">
        <f t="shared" si="21"/>
        <v>24284.339821218899</v>
      </c>
      <c r="BY78" s="127">
        <f t="shared" si="21"/>
        <v>26700.97005319078</v>
      </c>
      <c r="BZ78" s="127">
        <f t="shared" si="21"/>
        <v>29392.113112686216</v>
      </c>
      <c r="CA78" s="127">
        <f t="shared" si="21"/>
        <v>32391.698798592541</v>
      </c>
      <c r="CB78" s="127">
        <f t="shared" si="21"/>
        <v>35738.045024004648</v>
      </c>
      <c r="CC78" s="127">
        <f t="shared" si="21"/>
        <v>39474.437974690154</v>
      </c>
      <c r="CD78" s="127">
        <f t="shared" si="21"/>
        <v>43649.789757719613</v>
      </c>
      <c r="CE78" s="127">
        <f t="shared" si="21"/>
        <v>48319.383938284307</v>
      </c>
      <c r="CF78" s="127">
        <f t="shared" si="20"/>
        <v>53545.720760867698</v>
      </c>
      <c r="CG78" s="127">
        <f t="shared" si="20"/>
        <v>59399.47543725188</v>
      </c>
      <c r="CH78" s="127">
        <f t="shared" si="19"/>
        <v>65960.584683661495</v>
      </c>
      <c r="CI78" s="127">
        <f t="shared" si="19"/>
        <v>73319.478731423747</v>
      </c>
      <c r="CJ78" s="127">
        <f t="shared" si="19"/>
        <v>81578.478352470658</v>
      </c>
      <c r="CK78" s="127">
        <f t="shared" si="19"/>
        <v>90853.379069842951</v>
      </c>
      <c r="CL78" s="127">
        <f t="shared" si="19"/>
        <v>101275.24770606772</v>
      </c>
      <c r="CM78" s="127">
        <f t="shared" si="19"/>
        <v>112992.4598065248</v>
      </c>
      <c r="CN78" s="127">
        <f t="shared" si="19"/>
        <v>126173.01031476306</v>
      </c>
      <c r="CO78" s="127">
        <f t="shared" si="19"/>
        <v>141007.1342335204</v>
      </c>
      <c r="CP78" s="127">
        <f t="shared" si="19"/>
        <v>157710.27894855925</v>
      </c>
      <c r="CQ78" s="127">
        <f t="shared" si="19"/>
        <v>176526.47550133755</v>
      </c>
      <c r="CR78" s="127">
        <f t="shared" si="19"/>
        <v>197732.16246061758</v>
      </c>
      <c r="CS78" s="127">
        <f t="shared" si="18"/>
        <v>221640.52326406707</v>
      </c>
      <c r="CT78" s="127">
        <f t="shared" si="17"/>
        <v>248606.40609412739</v>
      </c>
    </row>
    <row r="79" spans="1:98" s="13" customFormat="1">
      <c r="A79" s="380" t="s">
        <v>120</v>
      </c>
      <c r="B79" s="6" t="s">
        <v>121</v>
      </c>
      <c r="C79" s="7" t="s">
        <v>197</v>
      </c>
      <c r="D79" s="125">
        <f>'[2]Yearly LC Ethylene'!D79</f>
        <v>0</v>
      </c>
      <c r="E79" s="125">
        <f>'[2]Yearly LC Ethylene'!E79</f>
        <v>218.75939576616392</v>
      </c>
      <c r="F79" s="125">
        <f>'[2]Yearly LC Ethylene'!F79</f>
        <v>230.06205216268057</v>
      </c>
      <c r="G79" s="125">
        <f>'[2]Yearly LC Ethylene'!G79</f>
        <v>241.94868366650664</v>
      </c>
      <c r="H79" s="125">
        <f>'[2]Yearly LC Ethylene'!H79</f>
        <v>254.44946255874282</v>
      </c>
      <c r="I79" s="125">
        <f>'[2]Yearly LC Ethylene'!I79</f>
        <v>267.59612003376111</v>
      </c>
      <c r="J79" s="125">
        <f>'[2]Yearly LC Ethylene'!J79</f>
        <v>281.42202674368548</v>
      </c>
      <c r="K79" s="125">
        <f>'[2]Yearly LC Ethylene'!K79</f>
        <v>295.96227750436611</v>
      </c>
      <c r="L79" s="125">
        <f>'[2]Yearly LC Ethylene'!L79</f>
        <v>311.25378037786055</v>
      </c>
      <c r="M79" s="125">
        <f>'[2]Yearly LC Ethylene'!M79</f>
        <v>327.33535035754807</v>
      </c>
      <c r="N79" s="125">
        <f>'[2]Yearly LC Ethylene'!N79</f>
        <v>344.24780789367782</v>
      </c>
      <c r="O79" s="125">
        <f>'[2]Yearly LC Ethylene'!O79</f>
        <v>362.03408250944386</v>
      </c>
      <c r="P79" s="125">
        <f>'[2]Yearly LC Ethylene'!P79</f>
        <v>380.73932177060027</v>
      </c>
      <c r="Q79" s="125">
        <f>'[2]Yearly LC Ethylene'!Q79</f>
        <v>400.41100588521368</v>
      </c>
      <c r="R79" s="125">
        <f>'[2]Yearly LC Ethylene'!R79</f>
        <v>421.09906822445004</v>
      </c>
      <c r="S79" s="125">
        <f>'[2]Yearly LC Ethylene'!S79</f>
        <v>442.8560220703169</v>
      </c>
      <c r="T79" s="125">
        <f>'[2]Yearly LC Ethylene'!T79</f>
        <v>465.73709391209189</v>
      </c>
      <c r="U79" s="125">
        <f>'[2]Yearly LC Ethylene'!U79</f>
        <v>489.80036362978268</v>
      </c>
      <c r="V79" s="125">
        <f>'[2]Yearly LC Ethylene'!V79</f>
        <v>515.10691192046022</v>
      </c>
      <c r="W79" s="125">
        <f>'[2]Yearly LC Ethylene'!W79</f>
        <v>541.72097534167574</v>
      </c>
      <c r="X79" s="125">
        <f>'[2]Yearly LC Ethylene'!X79</f>
        <v>569.71010936551158</v>
      </c>
      <c r="Y79" s="125">
        <f>'[2]Yearly LC Ethylene'!Y79</f>
        <v>599.14535985716668</v>
      </c>
      <c r="Z79" s="125">
        <f>'[2]Yearly LC Ethylene'!Z79</f>
        <v>630.1014434133275</v>
      </c>
      <c r="AA79" s="125">
        <f>'[2]Yearly LC Ethylene'!AA79</f>
        <v>662.65693701810164</v>
      </c>
      <c r="AB79" s="125">
        <f>'[2]Yearly LC Ethylene'!AB79</f>
        <v>696.89447749791395</v>
      </c>
      <c r="AC79" s="125">
        <f>'[2]Yearly LC Ethylene'!AC79</f>
        <v>732.90097128165257</v>
      </c>
      <c r="AD79" s="125">
        <f>'[2]Yearly LC Ethylene'!AD79</f>
        <v>770.76781499849926</v>
      </c>
      <c r="AE79" s="125">
        <f>'[2]Yearly LC Ethylene'!AE79</f>
        <v>810.59112747342522</v>
      </c>
      <c r="AF79" s="125">
        <f>'[2]Yearly LC Ethylene'!AF79</f>
        <v>852.47199370917701</v>
      </c>
      <c r="AG79" s="125">
        <f>'[2]Yearly LC Ethylene'!AG79</f>
        <v>896.51672147413535</v>
      </c>
      <c r="AH79" s="125">
        <f>'[2]Yearly LC Ethylene'!AH79</f>
        <v>942.83711114729476</v>
      </c>
      <c r="AI79" s="125"/>
      <c r="AJ79" s="125">
        <f>'[3]Yearly LC Ethylene'!D79</f>
        <v>0</v>
      </c>
      <c r="AK79" s="125">
        <f>'[3]Yearly LC Ethylene'!E79</f>
        <v>5.9035642245866766</v>
      </c>
      <c r="AL79" s="125">
        <f>'[3]Yearly LC Ethylene'!F79</f>
        <v>6.2085840739585221</v>
      </c>
      <c r="AM79" s="125">
        <f>'[3]Yearly LC Ethylene'!G79</f>
        <v>6.5293634043779676</v>
      </c>
      <c r="AN79" s="125">
        <f>'[3]Yearly LC Ethylene'!H79</f>
        <v>6.8667164620110182</v>
      </c>
      <c r="AO79" s="125">
        <f>'[3]Yearly LC Ethylene'!I79</f>
        <v>7.2214995627349463</v>
      </c>
      <c r="AP79" s="125">
        <f>'[3]Yearly LC Ethylene'!J79</f>
        <v>7.59461326575701</v>
      </c>
      <c r="AQ79" s="125">
        <f>'[3]Yearly LC Ethylene'!K79</f>
        <v>7.987004659537547</v>
      </c>
      <c r="AR79" s="125">
        <f>'[3]Yearly LC Ethylene'!L79</f>
        <v>8.3996697658199864</v>
      </c>
      <c r="AS79" s="125">
        <f>'[3]Yearly LC Ethylene'!M79</f>
        <v>8.8336560678700806</v>
      </c>
      <c r="AT79" s="125">
        <f>'[3]Yearly LC Ethylene'!N79</f>
        <v>9.2900651693418244</v>
      </c>
      <c r="AU79" s="125">
        <f>'[3]Yearly LC Ethylene'!O79</f>
        <v>9.7700555905192079</v>
      </c>
      <c r="AV79" s="125">
        <f>'[3]Yearly LC Ethylene'!P79</f>
        <v>10.274845709031579</v>
      </c>
      <c r="AW79" s="125">
        <f>'[3]Yearly LC Ethylene'!Q79</f>
        <v>10.805716852507119</v>
      </c>
      <c r="AX79" s="125">
        <f>'[3]Yearly LC Ethylene'!R79</f>
        <v>11.364016551014632</v>
      </c>
      <c r="AY79" s="125">
        <f>'[3]Yearly LC Ethylene'!S79</f>
        <v>11.951161957549486</v>
      </c>
      <c r="AZ79" s="125">
        <f>'[3]Yearly LC Ethylene'!T79</f>
        <v>12.568643445246087</v>
      </c>
      <c r="BA79" s="125">
        <f>'[3]Yearly LC Ethylene'!U79</f>
        <v>13.218028390447657</v>
      </c>
      <c r="BB79" s="125">
        <f>'[3]Yearly LC Ethylene'!V79</f>
        <v>13.900965151236276</v>
      </c>
      <c r="BC79" s="125">
        <f>'[3]Yearly LC Ethylene'!W79</f>
        <v>14.619187251521812</v>
      </c>
      <c r="BD79" s="125">
        <f>'[3]Yearly LC Ethylene'!X79</f>
        <v>15.374517781310356</v>
      </c>
      <c r="BE79" s="125">
        <f>'[3]Yearly LC Ethylene'!Y79</f>
        <v>16.168874024321884</v>
      </c>
      <c r="BF79" s="125">
        <f>'[3]Yearly LC Ethylene'!Z79</f>
        <v>17.004272324703066</v>
      </c>
      <c r="BG79" s="125">
        <f>'[3]Yearly LC Ethylene'!AA79</f>
        <v>17.882833205189058</v>
      </c>
      <c r="BH79" s="125">
        <f>'[3]Yearly LC Ethylene'!AB79</f>
        <v>18.806786749705662</v>
      </c>
      <c r="BI79" s="125">
        <f>'[3]Yearly LC Ethylene'!AC79</f>
        <v>19.77847826407471</v>
      </c>
      <c r="BJ79" s="125">
        <f>'[3]Yearly LC Ethylene'!AD79</f>
        <v>20.800374229191323</v>
      </c>
      <c r="BK79" s="125">
        <f>'[3]Yearly LC Ethylene'!AE79</f>
        <v>21.875068561784982</v>
      </c>
      <c r="BL79" s="125">
        <f>'[3]Yearly LC Ethylene'!AF79</f>
        <v>23.005289198654772</v>
      </c>
      <c r="BM79" s="125">
        <f>'[3]Yearly LC Ethylene'!AG79</f>
        <v>24.193905021093819</v>
      </c>
      <c r="BN79" s="125">
        <f>'[3]Yearly LC Ethylene'!AH79</f>
        <v>25.443933137077828</v>
      </c>
      <c r="BO79" s="125"/>
      <c r="BP79" s="125">
        <f t="shared" si="21"/>
        <v>0</v>
      </c>
      <c r="BQ79" s="125">
        <f t="shared" si="21"/>
        <v>224.66295999075061</v>
      </c>
      <c r="BR79" s="125">
        <f t="shared" si="21"/>
        <v>236.27063623663909</v>
      </c>
      <c r="BS79" s="125">
        <f t="shared" si="21"/>
        <v>248.4780470708846</v>
      </c>
      <c r="BT79" s="125">
        <f t="shared" si="21"/>
        <v>261.31617902075385</v>
      </c>
      <c r="BU79" s="125">
        <f t="shared" si="21"/>
        <v>274.81761959649606</v>
      </c>
      <c r="BV79" s="125">
        <f t="shared" si="21"/>
        <v>289.01664000944248</v>
      </c>
      <c r="BW79" s="125">
        <f t="shared" si="21"/>
        <v>303.94928216390366</v>
      </c>
      <c r="BX79" s="125">
        <f t="shared" si="21"/>
        <v>319.65345014368052</v>
      </c>
      <c r="BY79" s="125">
        <f t="shared" si="21"/>
        <v>336.16900642541816</v>
      </c>
      <c r="BZ79" s="125">
        <f t="shared" si="21"/>
        <v>353.53787306301962</v>
      </c>
      <c r="CA79" s="125">
        <f t="shared" si="21"/>
        <v>371.8041380999631</v>
      </c>
      <c r="CB79" s="125">
        <f t="shared" si="21"/>
        <v>391.01416747963185</v>
      </c>
      <c r="CC79" s="125">
        <f t="shared" si="21"/>
        <v>411.21672273772083</v>
      </c>
      <c r="CD79" s="125">
        <f t="shared" si="21"/>
        <v>432.46308477546467</v>
      </c>
      <c r="CE79" s="125">
        <f t="shared" si="21"/>
        <v>454.80718402786636</v>
      </c>
      <c r="CF79" s="125">
        <f t="shared" si="20"/>
        <v>478.30573735733799</v>
      </c>
      <c r="CG79" s="125">
        <f t="shared" si="20"/>
        <v>503.01839202023035</v>
      </c>
      <c r="CH79" s="125">
        <f t="shared" si="19"/>
        <v>529.0078770716965</v>
      </c>
      <c r="CI79" s="125">
        <f t="shared" si="19"/>
        <v>556.34016259319753</v>
      </c>
      <c r="CJ79" s="125">
        <f t="shared" si="19"/>
        <v>585.08462714682196</v>
      </c>
      <c r="CK79" s="125">
        <f t="shared" si="19"/>
        <v>615.31423388148858</v>
      </c>
      <c r="CL79" s="125">
        <f t="shared" si="19"/>
        <v>647.10571573803054</v>
      </c>
      <c r="CM79" s="125">
        <f t="shared" si="19"/>
        <v>680.5397702232907</v>
      </c>
      <c r="CN79" s="125">
        <f t="shared" si="19"/>
        <v>715.70126424761963</v>
      </c>
      <c r="CO79" s="125">
        <f t="shared" si="19"/>
        <v>752.67944954572727</v>
      </c>
      <c r="CP79" s="125">
        <f t="shared" si="19"/>
        <v>791.5681892276906</v>
      </c>
      <c r="CQ79" s="125">
        <f t="shared" si="19"/>
        <v>832.46619603521015</v>
      </c>
      <c r="CR79" s="125">
        <f t="shared" si="19"/>
        <v>875.47728290783175</v>
      </c>
      <c r="CS79" s="125">
        <f t="shared" si="18"/>
        <v>920.71062649522912</v>
      </c>
      <c r="CT79" s="125">
        <f t="shared" si="17"/>
        <v>968.28104428437257</v>
      </c>
    </row>
    <row r="80" spans="1:98" s="14" customFormat="1">
      <c r="A80" s="382"/>
      <c r="B80" s="10" t="s">
        <v>122</v>
      </c>
      <c r="C80" s="62" t="s">
        <v>197</v>
      </c>
      <c r="D80" s="127">
        <f>'[2]Yearly LC Ethylene'!D80</f>
        <v>0</v>
      </c>
      <c r="E80" s="127">
        <f>'[2]Yearly LC Ethylene'!E80</f>
        <v>218.75939576616392</v>
      </c>
      <c r="F80" s="127">
        <f>'[2]Yearly LC Ethylene'!F80</f>
        <v>8039.1525449245501</v>
      </c>
      <c r="G80" s="127">
        <f>'[2]Yearly LC Ethylene'!G80</f>
        <v>25145.214584927377</v>
      </c>
      <c r="H80" s="127">
        <f>'[2]Yearly LC Ethylene'!H80</f>
        <v>0</v>
      </c>
      <c r="I80" s="127">
        <f>'[2]Yearly LC Ethylene'!I80</f>
        <v>0</v>
      </c>
      <c r="J80" s="127">
        <f>'[2]Yearly LC Ethylene'!J80</f>
        <v>0</v>
      </c>
      <c r="K80" s="127">
        <f>'[2]Yearly LC Ethylene'!K80</f>
        <v>0</v>
      </c>
      <c r="L80" s="127">
        <f>'[2]Yearly LC Ethylene'!L80</f>
        <v>0</v>
      </c>
      <c r="M80" s="127">
        <f>'[2]Yearly LC Ethylene'!M80</f>
        <v>0</v>
      </c>
      <c r="N80" s="127">
        <f>'[2]Yearly LC Ethylene'!N80</f>
        <v>0</v>
      </c>
      <c r="O80" s="127">
        <f>'[2]Yearly LC Ethylene'!O80</f>
        <v>0</v>
      </c>
      <c r="P80" s="127">
        <f>'[2]Yearly LC Ethylene'!P80</f>
        <v>0</v>
      </c>
      <c r="Q80" s="127">
        <f>'[2]Yearly LC Ethylene'!Q80</f>
        <v>0</v>
      </c>
      <c r="R80" s="127">
        <f>'[2]Yearly LC Ethylene'!R80</f>
        <v>0</v>
      </c>
      <c r="S80" s="127">
        <f>'[2]Yearly LC Ethylene'!S80</f>
        <v>0</v>
      </c>
      <c r="T80" s="127">
        <f>'[2]Yearly LC Ethylene'!T80</f>
        <v>0</v>
      </c>
      <c r="U80" s="127">
        <f>'[2]Yearly LC Ethylene'!U80</f>
        <v>0</v>
      </c>
      <c r="V80" s="127">
        <f>'[2]Yearly LC Ethylene'!V80</f>
        <v>0</v>
      </c>
      <c r="W80" s="127">
        <f>'[2]Yearly LC Ethylene'!W80</f>
        <v>0</v>
      </c>
      <c r="X80" s="127">
        <f>'[2]Yearly LC Ethylene'!X80</f>
        <v>0</v>
      </c>
      <c r="Y80" s="127">
        <f>'[2]Yearly LC Ethylene'!Y80</f>
        <v>0</v>
      </c>
      <c r="Z80" s="127">
        <f>'[2]Yearly LC Ethylene'!Z80</f>
        <v>0</v>
      </c>
      <c r="AA80" s="127">
        <f>'[2]Yearly LC Ethylene'!AA80</f>
        <v>0</v>
      </c>
      <c r="AB80" s="127">
        <f>'[2]Yearly LC Ethylene'!AB80</f>
        <v>0</v>
      </c>
      <c r="AC80" s="127">
        <f>'[2]Yearly LC Ethylene'!AC80</f>
        <v>0</v>
      </c>
      <c r="AD80" s="127">
        <f>'[2]Yearly LC Ethylene'!AD80</f>
        <v>0</v>
      </c>
      <c r="AE80" s="127">
        <f>'[2]Yearly LC Ethylene'!AE80</f>
        <v>0</v>
      </c>
      <c r="AF80" s="127">
        <f>'[2]Yearly LC Ethylene'!AF80</f>
        <v>0</v>
      </c>
      <c r="AG80" s="127">
        <f>'[2]Yearly LC Ethylene'!AG80</f>
        <v>0</v>
      </c>
      <c r="AH80" s="127">
        <f>'[2]Yearly LC Ethylene'!AH80</f>
        <v>0</v>
      </c>
      <c r="AI80" s="127"/>
      <c r="AJ80" s="127">
        <f>'[3]Yearly LC Ethylene'!D80</f>
        <v>0</v>
      </c>
      <c r="AK80" s="127">
        <f>'[3]Yearly LC Ethylene'!E80</f>
        <v>5.9035642245866766</v>
      </c>
      <c r="AL80" s="127">
        <f>'[3]Yearly LC Ethylene'!F80</f>
        <v>6045.860472596215</v>
      </c>
      <c r="AM80" s="127">
        <f>'[3]Yearly LC Ethylene'!G80</f>
        <v>20625.457424331871</v>
      </c>
      <c r="AN80" s="127">
        <f>'[3]Yearly LC Ethylene'!H80</f>
        <v>0</v>
      </c>
      <c r="AO80" s="127">
        <f>'[3]Yearly LC Ethylene'!I80</f>
        <v>0</v>
      </c>
      <c r="AP80" s="127">
        <f>'[3]Yearly LC Ethylene'!J80</f>
        <v>0</v>
      </c>
      <c r="AQ80" s="127">
        <f>'[3]Yearly LC Ethylene'!K80</f>
        <v>0</v>
      </c>
      <c r="AR80" s="127">
        <f>'[3]Yearly LC Ethylene'!L80</f>
        <v>0</v>
      </c>
      <c r="AS80" s="127">
        <f>'[3]Yearly LC Ethylene'!M80</f>
        <v>0</v>
      </c>
      <c r="AT80" s="127">
        <f>'[3]Yearly LC Ethylene'!N80</f>
        <v>0</v>
      </c>
      <c r="AU80" s="127">
        <f>'[3]Yearly LC Ethylene'!O80</f>
        <v>0</v>
      </c>
      <c r="AV80" s="127">
        <f>'[3]Yearly LC Ethylene'!P80</f>
        <v>0</v>
      </c>
      <c r="AW80" s="127">
        <f>'[3]Yearly LC Ethylene'!Q80</f>
        <v>0</v>
      </c>
      <c r="AX80" s="127">
        <f>'[3]Yearly LC Ethylene'!R80</f>
        <v>0</v>
      </c>
      <c r="AY80" s="127">
        <f>'[3]Yearly LC Ethylene'!S80</f>
        <v>0</v>
      </c>
      <c r="AZ80" s="127">
        <f>'[3]Yearly LC Ethylene'!T80</f>
        <v>0</v>
      </c>
      <c r="BA80" s="127">
        <f>'[3]Yearly LC Ethylene'!U80</f>
        <v>0</v>
      </c>
      <c r="BB80" s="127">
        <f>'[3]Yearly LC Ethylene'!V80</f>
        <v>0</v>
      </c>
      <c r="BC80" s="127">
        <f>'[3]Yearly LC Ethylene'!W80</f>
        <v>0</v>
      </c>
      <c r="BD80" s="127">
        <f>'[3]Yearly LC Ethylene'!X80</f>
        <v>0</v>
      </c>
      <c r="BE80" s="127">
        <f>'[3]Yearly LC Ethylene'!Y80</f>
        <v>0</v>
      </c>
      <c r="BF80" s="127">
        <f>'[3]Yearly LC Ethylene'!Z80</f>
        <v>0</v>
      </c>
      <c r="BG80" s="127">
        <f>'[3]Yearly LC Ethylene'!AA80</f>
        <v>0</v>
      </c>
      <c r="BH80" s="127">
        <f>'[3]Yearly LC Ethylene'!AB80</f>
        <v>0</v>
      </c>
      <c r="BI80" s="127">
        <f>'[3]Yearly LC Ethylene'!AC80</f>
        <v>0</v>
      </c>
      <c r="BJ80" s="127">
        <f>'[3]Yearly LC Ethylene'!AD80</f>
        <v>0</v>
      </c>
      <c r="BK80" s="127">
        <f>'[3]Yearly LC Ethylene'!AE80</f>
        <v>0</v>
      </c>
      <c r="BL80" s="127">
        <f>'[3]Yearly LC Ethylene'!AF80</f>
        <v>0</v>
      </c>
      <c r="BM80" s="127">
        <f>'[3]Yearly LC Ethylene'!AG80</f>
        <v>0</v>
      </c>
      <c r="BN80" s="127">
        <f>'[3]Yearly LC Ethylene'!AH80</f>
        <v>0</v>
      </c>
      <c r="BO80" s="127"/>
      <c r="BP80" s="127">
        <f t="shared" si="21"/>
        <v>0</v>
      </c>
      <c r="BQ80" s="127">
        <f t="shared" si="21"/>
        <v>224.66295999075061</v>
      </c>
      <c r="BR80" s="127">
        <f t="shared" si="21"/>
        <v>14085.013017520765</v>
      </c>
      <c r="BS80" s="127">
        <f t="shared" si="21"/>
        <v>45770.672009259244</v>
      </c>
      <c r="BT80" s="127">
        <f t="shared" si="21"/>
        <v>0</v>
      </c>
      <c r="BU80" s="127">
        <f t="shared" si="21"/>
        <v>0</v>
      </c>
      <c r="BV80" s="127">
        <f t="shared" si="21"/>
        <v>0</v>
      </c>
      <c r="BW80" s="127">
        <f t="shared" si="21"/>
        <v>0</v>
      </c>
      <c r="BX80" s="127">
        <f t="shared" si="21"/>
        <v>0</v>
      </c>
      <c r="BY80" s="127">
        <f t="shared" si="21"/>
        <v>0</v>
      </c>
      <c r="BZ80" s="127">
        <f t="shared" si="21"/>
        <v>0</v>
      </c>
      <c r="CA80" s="127">
        <f t="shared" si="21"/>
        <v>0</v>
      </c>
      <c r="CB80" s="127">
        <f t="shared" si="21"/>
        <v>0</v>
      </c>
      <c r="CC80" s="127">
        <f t="shared" si="21"/>
        <v>0</v>
      </c>
      <c r="CD80" s="127">
        <f t="shared" si="21"/>
        <v>0</v>
      </c>
      <c r="CE80" s="127">
        <f t="shared" si="21"/>
        <v>0</v>
      </c>
      <c r="CF80" s="127">
        <f t="shared" si="20"/>
        <v>0</v>
      </c>
      <c r="CG80" s="127">
        <f t="shared" si="20"/>
        <v>0</v>
      </c>
      <c r="CH80" s="127">
        <f t="shared" si="19"/>
        <v>0</v>
      </c>
      <c r="CI80" s="127">
        <f t="shared" si="19"/>
        <v>0</v>
      </c>
      <c r="CJ80" s="127">
        <f t="shared" si="19"/>
        <v>0</v>
      </c>
      <c r="CK80" s="127">
        <f t="shared" si="19"/>
        <v>0</v>
      </c>
      <c r="CL80" s="127">
        <f t="shared" si="19"/>
        <v>0</v>
      </c>
      <c r="CM80" s="127">
        <f t="shared" si="19"/>
        <v>0</v>
      </c>
      <c r="CN80" s="127">
        <f t="shared" si="19"/>
        <v>0</v>
      </c>
      <c r="CO80" s="127">
        <f t="shared" si="19"/>
        <v>0</v>
      </c>
      <c r="CP80" s="127">
        <f t="shared" si="19"/>
        <v>0</v>
      </c>
      <c r="CQ80" s="127">
        <f t="shared" si="19"/>
        <v>0</v>
      </c>
      <c r="CR80" s="127">
        <f t="shared" si="19"/>
        <v>0</v>
      </c>
      <c r="CS80" s="127">
        <f t="shared" si="18"/>
        <v>0</v>
      </c>
      <c r="CT80" s="127">
        <f t="shared" si="17"/>
        <v>0</v>
      </c>
    </row>
    <row r="81" spans="1:98" outlineLevel="1">
      <c r="A81" s="1" t="s">
        <v>3</v>
      </c>
      <c r="B81" s="1" t="s">
        <v>19</v>
      </c>
      <c r="C81" s="5" t="s">
        <v>197</v>
      </c>
      <c r="D81" s="129">
        <f>'[2]Yearly LC Ethylene'!D81</f>
        <v>0</v>
      </c>
      <c r="E81" s="129">
        <f>'[2]Yearly LC Ethylene'!E81</f>
        <v>25097.323452060133</v>
      </c>
      <c r="F81" s="129">
        <f>'[2]Yearly LC Ethylene'!F81</f>
        <v>49901.820152533561</v>
      </c>
      <c r="G81" s="129">
        <f>'[2]Yearly LC Ethylene'!G81</f>
        <v>74416.402482811522</v>
      </c>
      <c r="H81" s="129">
        <f>'[2]Yearly LC Ethylene'!H81</f>
        <v>98643.96410555263</v>
      </c>
      <c r="I81" s="129">
        <f>'[2]Yearly LC Ethylene'!I81</f>
        <v>122587.38024263682</v>
      </c>
      <c r="J81" s="129">
        <f>'[2]Yearly LC Ethylene'!J81</f>
        <v>146208.01308446465</v>
      </c>
      <c r="K81" s="129">
        <f>'[2]Yearly LC Ethylene'!K81</f>
        <v>169536.88403429027</v>
      </c>
      <c r="L81" s="129">
        <f>'[2]Yearly LC Ethylene'!L81</f>
        <v>192577.03231245413</v>
      </c>
      <c r="M81" s="129">
        <f>'[2]Yearly LC Ethylene'!M81</f>
        <v>215331.47746819345</v>
      </c>
      <c r="N81" s="129">
        <f>'[2]Yearly LC Ethylene'!N81</f>
        <v>237803.21968183914</v>
      </c>
      <c r="O81" s="129">
        <f>'[2]Yearly LC Ethylene'!O81</f>
        <v>273845.11450728343</v>
      </c>
      <c r="P81" s="129">
        <f>'[2]Yearly LC Ethylene'!P81</f>
        <v>309597.41917873576</v>
      </c>
      <c r="Q81" s="129">
        <f>'[2]Yearly LC Ethylene'!Q81</f>
        <v>345069.18022120779</v>
      </c>
      <c r="R81" s="129">
        <f>'[2]Yearly LC Ethylene'!R81</f>
        <v>380269.50169217121</v>
      </c>
      <c r="S81" s="129">
        <f>'[2]Yearly LC Ethylene'!S81</f>
        <v>415207.5475693646</v>
      </c>
      <c r="T81" s="129">
        <f>'[2]Yearly LC Ethylene'!T81</f>
        <v>449713.07027455873</v>
      </c>
      <c r="U81" s="129">
        <f>'[2]Yearly LC Ethylene'!U81</f>
        <v>483955.1141428519</v>
      </c>
      <c r="V81" s="129">
        <f>'[2]Yearly LC Ethylene'!V81</f>
        <v>517943.48573080031</v>
      </c>
      <c r="W81" s="129">
        <f>'[2]Yearly LC Ethylene'!W81</f>
        <v>551688.05488917721</v>
      </c>
      <c r="X81" s="129">
        <f>'[2]Yearly LC Ethylene'!X81</f>
        <v>585198.75740117917</v>
      </c>
      <c r="Y81" s="129">
        <f>'[2]Yearly LC Ethylene'!Y81</f>
        <v>620756.10477149254</v>
      </c>
      <c r="Z81" s="129">
        <f>'[2]Yearly LC Ethylene'!Z81</f>
        <v>656367.82443221519</v>
      </c>
      <c r="AA81" s="129">
        <f>'[2]Yearly LC Ethylene'!AA81</f>
        <v>692048.01891889249</v>
      </c>
      <c r="AB81" s="129">
        <f>'[2]Yearly LC Ethylene'!AB81</f>
        <v>727810.90126843553</v>
      </c>
      <c r="AC81" s="129">
        <f>'[2]Yearly LC Ethylene'!AC81</f>
        <v>763670.79664792563</v>
      </c>
      <c r="AD81" s="129">
        <f>'[2]Yearly LC Ethylene'!AD81</f>
        <v>799538.15554653329</v>
      </c>
      <c r="AE81" s="129">
        <f>'[2]Yearly LC Ethylene'!AE81</f>
        <v>835525.15770270326</v>
      </c>
      <c r="AF81" s="129">
        <f>'[2]Yearly LC Ethylene'!AF81</f>
        <v>871646.65704136388</v>
      </c>
      <c r="AG81" s="129">
        <f>'[2]Yearly LC Ethylene'!AG81</f>
        <v>907917.62251370377</v>
      </c>
      <c r="AH81" s="129">
        <f>'[2]Yearly LC Ethylene'!AH81</f>
        <v>944353.1395555248</v>
      </c>
      <c r="AI81" s="126"/>
      <c r="AJ81" s="129">
        <f>'[3]Yearly LC Ethylene'!D81</f>
        <v>0</v>
      </c>
      <c r="AK81" s="129">
        <f>'[3]Yearly LC Ethylene'!E81</f>
        <v>4575.2518931350332</v>
      </c>
      <c r="AL81" s="129">
        <f>'[3]Yearly LC Ethylene'!F81</f>
        <v>9151.4182871864614</v>
      </c>
      <c r="AM81" s="129">
        <f>'[3]Yearly LC Ethylene'!G81</f>
        <v>13728.526216818416</v>
      </c>
      <c r="AN81" s="129">
        <f>'[3]Yearly LC Ethylene'!H81</f>
        <v>18306.603390566739</v>
      </c>
      <c r="AO81" s="129">
        <f>'[3]Yearly LC Ethylene'!I81</f>
        <v>22885.678205965574</v>
      </c>
      <c r="AP81" s="129">
        <f>'[3]Yearly LC Ethylene'!J81</f>
        <v>27465.779764988984</v>
      </c>
      <c r="AQ81" s="129">
        <f>'[3]Yearly LC Ethylene'!K81</f>
        <v>32046.937889813733</v>
      </c>
      <c r="AR81" s="129">
        <f>'[3]Yearly LC Ethylene'!L81</f>
        <v>36629.183138909604</v>
      </c>
      <c r="AS81" s="129">
        <f>'[3]Yearly LC Ethylene'!M81</f>
        <v>41212.546823463592</v>
      </c>
      <c r="AT81" s="129">
        <f>'[3]Yearly LC Ethylene'!N81</f>
        <v>45797.061024144481</v>
      </c>
      <c r="AU81" s="129">
        <f>'[3]Yearly LC Ethylene'!O81</f>
        <v>53729.750929260437</v>
      </c>
      <c r="AV81" s="129">
        <f>'[3]Yearly LC Ethylene'!P81</f>
        <v>61688.034584359186</v>
      </c>
      <c r="AW81" s="129">
        <f>'[3]Yearly LC Ethylene'!Q81</f>
        <v>69672.613998164103</v>
      </c>
      <c r="AX81" s="129">
        <f>'[3]Yearly LC Ethylene'!R81</f>
        <v>77684.207232746907</v>
      </c>
      <c r="AY81" s="129">
        <f>'[3]Yearly LC Ethylene'!S81</f>
        <v>85723.548726789319</v>
      </c>
      <c r="AZ81" s="129">
        <f>'[3]Yearly LC Ethylene'!T81</f>
        <v>93791.389624648247</v>
      </c>
      <c r="BA81" s="129">
        <f>'[3]Yearly LC Ethylene'!U81</f>
        <v>101888.49811131567</v>
      </c>
      <c r="BB81" s="129">
        <f>'[3]Yearly LC Ethylene'!V81</f>
        <v>110015.65975336466</v>
      </c>
      <c r="BC81" s="129">
        <f>'[3]Yearly LC Ethylene'!W81</f>
        <v>118173.67784597585</v>
      </c>
      <c r="BD81" s="129">
        <f>'[3]Yearly LC Ethylene'!X81</f>
        <v>126363.37376613761</v>
      </c>
      <c r="BE81" s="129">
        <f>'[3]Yearly LC Ethylene'!Y81</f>
        <v>135910.15754240676</v>
      </c>
      <c r="BF81" s="129">
        <f>'[3]Yearly LC Ethylene'!Z81</f>
        <v>145525.88057744433</v>
      </c>
      <c r="BG81" s="129">
        <f>'[3]Yearly LC Ethylene'!AA81</f>
        <v>155212.09586328507</v>
      </c>
      <c r="BH81" s="129">
        <f>'[3]Yearly LC Ethylene'!AB81</f>
        <v>164970.38133957074</v>
      </c>
      <c r="BI81" s="129">
        <f>'[3]Yearly LC Ethylene'!AC81</f>
        <v>174802.34008380442</v>
      </c>
      <c r="BJ81" s="129">
        <f>'[3]Yearly LC Ethylene'!AD81</f>
        <v>184709.60049604377</v>
      </c>
      <c r="BK81" s="129">
        <f>'[3]Yearly LC Ethylene'!AE81</f>
        <v>194693.81647768666</v>
      </c>
      <c r="BL81" s="129">
        <f>'[3]Yearly LC Ethylene'!AF81</f>
        <v>204756.66760398966</v>
      </c>
      <c r="BM81" s="129">
        <f>'[3]Yearly LC Ethylene'!AG81</f>
        <v>214899.85928994574</v>
      </c>
      <c r="BN81" s="129">
        <f>'[3]Yearly LC Ethylene'!AH81</f>
        <v>225125.12294913729</v>
      </c>
      <c r="BO81" s="126"/>
      <c r="BP81" s="129">
        <f t="shared" si="21"/>
        <v>0</v>
      </c>
      <c r="BQ81" s="129">
        <f t="shared" si="21"/>
        <v>29672.575345195168</v>
      </c>
      <c r="BR81" s="129">
        <f t="shared" si="21"/>
        <v>59053.238439720022</v>
      </c>
      <c r="BS81" s="129">
        <f t="shared" si="21"/>
        <v>88144.928699629934</v>
      </c>
      <c r="BT81" s="129">
        <f t="shared" si="21"/>
        <v>116950.56749611937</v>
      </c>
      <c r="BU81" s="129">
        <f t="shared" si="21"/>
        <v>145473.05844860239</v>
      </c>
      <c r="BV81" s="129">
        <f t="shared" si="21"/>
        <v>173673.79284945363</v>
      </c>
      <c r="BW81" s="129">
        <f t="shared" si="21"/>
        <v>201583.82192410401</v>
      </c>
      <c r="BX81" s="129">
        <f t="shared" si="21"/>
        <v>229206.21545136374</v>
      </c>
      <c r="BY81" s="129">
        <f t="shared" si="21"/>
        <v>256544.02429165703</v>
      </c>
      <c r="BZ81" s="129">
        <f t="shared" si="21"/>
        <v>283600.28070598363</v>
      </c>
      <c r="CA81" s="129">
        <f t="shared" si="21"/>
        <v>327574.86543654389</v>
      </c>
      <c r="CB81" s="129">
        <f t="shared" si="21"/>
        <v>371285.45376309496</v>
      </c>
      <c r="CC81" s="129">
        <f t="shared" si="21"/>
        <v>414741.79421937186</v>
      </c>
      <c r="CD81" s="129">
        <f t="shared" si="21"/>
        <v>457953.70892491809</v>
      </c>
      <c r="CE81" s="129">
        <f t="shared" si="21"/>
        <v>500931.0962961539</v>
      </c>
      <c r="CF81" s="129">
        <f t="shared" si="20"/>
        <v>543504.459899207</v>
      </c>
      <c r="CG81" s="129">
        <f t="shared" si="20"/>
        <v>585843.61225416756</v>
      </c>
      <c r="CH81" s="129">
        <f t="shared" si="19"/>
        <v>627959.14548416494</v>
      </c>
      <c r="CI81" s="129">
        <f t="shared" si="19"/>
        <v>669861.73273515305</v>
      </c>
      <c r="CJ81" s="129">
        <f t="shared" si="19"/>
        <v>711562.13116731681</v>
      </c>
      <c r="CK81" s="129">
        <f t="shared" si="19"/>
        <v>756666.26231389935</v>
      </c>
      <c r="CL81" s="129">
        <f t="shared" si="19"/>
        <v>801893.70500965952</v>
      </c>
      <c r="CM81" s="129">
        <f t="shared" si="19"/>
        <v>847260.11478217761</v>
      </c>
      <c r="CN81" s="129">
        <f t="shared" si="19"/>
        <v>892781.28260800627</v>
      </c>
      <c r="CO81" s="129">
        <f t="shared" si="19"/>
        <v>938473.13673173008</v>
      </c>
      <c r="CP81" s="129">
        <f t="shared" si="19"/>
        <v>984247.75604257709</v>
      </c>
      <c r="CQ81" s="129">
        <f t="shared" si="19"/>
        <v>1030218.9741803899</v>
      </c>
      <c r="CR81" s="129">
        <f t="shared" si="19"/>
        <v>1076403.3246453535</v>
      </c>
      <c r="CS81" s="129">
        <f t="shared" si="18"/>
        <v>1122817.4818036496</v>
      </c>
      <c r="CT81" s="129">
        <f t="shared" si="17"/>
        <v>1169478.2625046622</v>
      </c>
    </row>
    <row r="82" spans="1:98" outlineLevel="1">
      <c r="B82" s="1" t="s">
        <v>23</v>
      </c>
      <c r="C82" s="5" t="s">
        <v>197</v>
      </c>
      <c r="D82" s="129">
        <f>'[2]Yearly LC Ethylene'!D82</f>
        <v>0</v>
      </c>
      <c r="E82" s="129">
        <f>'[2]Yearly LC Ethylene'!E82</f>
        <v>17046.704945773257</v>
      </c>
      <c r="F82" s="129">
        <f>'[2]Yearly LC Ethylene'!F82</f>
        <v>33848.852333093666</v>
      </c>
      <c r="G82" s="129">
        <f>'[2]Yearly LC Ethylene'!G82</f>
        <v>50408.274858231853</v>
      </c>
      <c r="H82" s="129">
        <f>'[2]Yearly LC Ethylene'!H82</f>
        <v>66726.775493282839</v>
      </c>
      <c r="I82" s="129">
        <f>'[2]Yearly LC Ethylene'!I82</f>
        <v>82806.127451697641</v>
      </c>
      <c r="J82" s="129">
        <f>'[2]Yearly LC Ethylene'!J82</f>
        <v>98634.242525199195</v>
      </c>
      <c r="K82" s="129">
        <f>'[2]Yearly LC Ethylene'!K82</f>
        <v>114222.22835989081</v>
      </c>
      <c r="L82" s="129">
        <f>'[2]Yearly LC Ethylene'!L82</f>
        <v>129571.84117975582</v>
      </c>
      <c r="M82" s="129">
        <f>'[2]Yearly LC Ethylene'!M82</f>
        <v>144684.80647334902</v>
      </c>
      <c r="N82" s="129">
        <f>'[2]Yearly LC Ethylene'!N82</f>
        <v>159562.81893785551</v>
      </c>
      <c r="O82" s="129">
        <f>'[2]Yearly LC Ethylene'!O82</f>
        <v>174160.52279870433</v>
      </c>
      <c r="P82" s="129">
        <f>'[2]Yearly LC Ethylene'!P82</f>
        <v>182777.57008237153</v>
      </c>
      <c r="Q82" s="129">
        <f>'[2]Yearly LC Ethylene'!Q82</f>
        <v>196025.708597466</v>
      </c>
      <c r="R82" s="129">
        <f>'[2]Yearly LC Ethylene'!R82</f>
        <v>209050.17861162854</v>
      </c>
      <c r="S82" s="129">
        <f>'[2]Yearly LC Ethylene'!S82</f>
        <v>221852.5363237806</v>
      </c>
      <c r="T82" s="129">
        <f>'[2]Yearly LC Ethylene'!T82</f>
        <v>234374.4814218721</v>
      </c>
      <c r="U82" s="129">
        <f>'[2]Yearly LC Ethylene'!U82</f>
        <v>246670.75732990081</v>
      </c>
      <c r="V82" s="129">
        <f>'[2]Yearly LC Ethylene'!V82</f>
        <v>258742.97371639591</v>
      </c>
      <c r="W82" s="129">
        <f>'[2]Yearly LC Ethylene'!W82</f>
        <v>270592.705906004</v>
      </c>
      <c r="X82" s="129">
        <f>'[2]Yearly LC Ethylene'!X82</f>
        <v>282221.49479414849</v>
      </c>
      <c r="Y82" s="129">
        <f>'[2]Yearly LC Ethylene'!Y82</f>
        <v>290546.99572609272</v>
      </c>
      <c r="Z82" s="129">
        <f>'[2]Yearly LC Ethylene'!Z82</f>
        <v>298301.57201406604</v>
      </c>
      <c r="AA82" s="129">
        <f>'[2]Yearly LC Ethylene'!AA82</f>
        <v>305881.3222827607</v>
      </c>
      <c r="AB82" s="129">
        <f>'[2]Yearly LC Ethylene'!AB82</f>
        <v>313287.25690931507</v>
      </c>
      <c r="AC82" s="129">
        <f>'[2]Yearly LC Ethylene'!AC82</f>
        <v>320520.35353515751</v>
      </c>
      <c r="AD82" s="129">
        <f>'[2]Yearly LC Ethylene'!AD82</f>
        <v>327546.89411343553</v>
      </c>
      <c r="AE82" s="129">
        <f>'[2]Yearly LC Ethylene'!AE82</f>
        <v>334400.33220719226</v>
      </c>
      <c r="AF82" s="129">
        <f>'[2]Yearly LC Ethylene'!AF82</f>
        <v>341081.60729716532</v>
      </c>
      <c r="AG82" s="129">
        <f>'[2]Yearly LC Ethylene'!AG82</f>
        <v>347591.62439736957</v>
      </c>
      <c r="AH82" s="129">
        <f>'[2]Yearly LC Ethylene'!AH82</f>
        <v>353931.25388447399</v>
      </c>
      <c r="AI82" s="126"/>
      <c r="AJ82" s="129">
        <f>'[3]Yearly LC Ethylene'!D82</f>
        <v>0</v>
      </c>
      <c r="AK82" s="129">
        <f>'[3]Yearly LC Ethylene'!E82</f>
        <v>3007.0776471657837</v>
      </c>
      <c r="AL82" s="129">
        <f>'[3]Yearly LC Ethylene'!F82</f>
        <v>6011.4943683350402</v>
      </c>
      <c r="AM82" s="129">
        <f>'[3]Yearly LC Ethylene'!G82</f>
        <v>9013.1823098948607</v>
      </c>
      <c r="AN82" s="129">
        <f>'[3]Yearly LC Ethylene'!H82</f>
        <v>12012.072080217102</v>
      </c>
      <c r="AO82" s="129">
        <f>'[3]Yearly LC Ethylene'!I82</f>
        <v>15008.092716975585</v>
      </c>
      <c r="AP82" s="129">
        <f>'[3]Yearly LC Ethylene'!J82</f>
        <v>18001.171653796515</v>
      </c>
      <c r="AQ82" s="129">
        <f>'[3]Yearly LC Ethylene'!K82</f>
        <v>20991.234686228989</v>
      </c>
      <c r="AR82" s="129">
        <f>'[3]Yearly LC Ethylene'!L82</f>
        <v>23978.205937022067</v>
      </c>
      <c r="AS82" s="129">
        <f>'[3]Yearly LC Ethylene'!M82</f>
        <v>26962.007820694642</v>
      </c>
      <c r="AT82" s="129">
        <f>'[3]Yearly LC Ethylene'!N82</f>
        <v>29942.561007384127</v>
      </c>
      <c r="AU82" s="129">
        <f>'[3]Yearly LC Ethylene'!O82</f>
        <v>32919.78438595972</v>
      </c>
      <c r="AV82" s="129">
        <f>'[3]Yearly LC Ethylene'!P82</f>
        <v>34792.81879020654</v>
      </c>
      <c r="AW82" s="129">
        <f>'[3]Yearly LC Ethylene'!Q82</f>
        <v>37877.005308882879</v>
      </c>
      <c r="AX82" s="129">
        <f>'[3]Yearly LC Ethylene'!R82</f>
        <v>40957.607618236187</v>
      </c>
      <c r="AY82" s="129">
        <f>'[3]Yearly LC Ethylene'!S82</f>
        <v>44034.537097970271</v>
      </c>
      <c r="AZ82" s="129">
        <f>'[3]Yearly LC Ethylene'!T82</f>
        <v>47107.703150535352</v>
      </c>
      <c r="BA82" s="129">
        <f>'[3]Yearly LC Ethylene'!U82</f>
        <v>50177.013159512746</v>
      </c>
      <c r="BB82" s="129">
        <f>'[3]Yearly LC Ethylene'!V82</f>
        <v>53242.372447155925</v>
      </c>
      <c r="BC82" s="129">
        <f>'[3]Yearly LC Ethylene'!W82</f>
        <v>56303.684231071646</v>
      </c>
      <c r="BD82" s="129">
        <f>'[3]Yearly LC Ethylene'!X82</f>
        <v>59360.849580023714</v>
      </c>
      <c r="BE82" s="129">
        <f>'[3]Yearly LC Ethylene'!Y82</f>
        <v>65907.432546891083</v>
      </c>
      <c r="BF82" s="129">
        <f>'[3]Yearly LC Ethylene'!Z82</f>
        <v>68962.766824527833</v>
      </c>
      <c r="BG82" s="129">
        <f>'[3]Yearly LC Ethylene'!AA82</f>
        <v>72013.528680941919</v>
      </c>
      <c r="BH82" s="129">
        <f>'[3]Yearly LC Ethylene'!AB82</f>
        <v>75059.607183548564</v>
      </c>
      <c r="BI82" s="129">
        <f>'[3]Yearly LC Ethylene'!AC82</f>
        <v>78100.888949484826</v>
      </c>
      <c r="BJ82" s="129">
        <f>'[3]Yearly LC Ethylene'!AD82</f>
        <v>81137.258094359699</v>
      </c>
      <c r="BK82" s="129">
        <f>'[3]Yearly LC Ethylene'!AE82</f>
        <v>84168.596179969798</v>
      </c>
      <c r="BL82" s="129">
        <f>'[3]Yearly LC Ethylene'!AF82</f>
        <v>87194.782160960225</v>
      </c>
      <c r="BM82" s="129">
        <f>'[3]Yearly LC Ethylene'!AG82</f>
        <v>90215.692330410267</v>
      </c>
      <c r="BN82" s="129">
        <f>'[3]Yearly LC Ethylene'!AH82</f>
        <v>93231.200264322062</v>
      </c>
      <c r="BO82" s="126"/>
      <c r="BP82" s="129">
        <f t="shared" si="21"/>
        <v>0</v>
      </c>
      <c r="BQ82" s="129">
        <f t="shared" si="21"/>
        <v>20053.782592939042</v>
      </c>
      <c r="BR82" s="129">
        <f t="shared" si="21"/>
        <v>39860.346701428709</v>
      </c>
      <c r="BS82" s="129">
        <f t="shared" si="21"/>
        <v>59421.457168126712</v>
      </c>
      <c r="BT82" s="129">
        <f t="shared" si="21"/>
        <v>78738.847573499937</v>
      </c>
      <c r="BU82" s="129">
        <f t="shared" si="21"/>
        <v>97814.22016867323</v>
      </c>
      <c r="BV82" s="129">
        <f t="shared" si="21"/>
        <v>116635.41417899571</v>
      </c>
      <c r="BW82" s="129">
        <f t="shared" si="21"/>
        <v>135213.46304611981</v>
      </c>
      <c r="BX82" s="129">
        <f t="shared" si="21"/>
        <v>153550.04711677789</v>
      </c>
      <c r="BY82" s="129">
        <f t="shared" si="21"/>
        <v>171646.81429404367</v>
      </c>
      <c r="BZ82" s="129">
        <f t="shared" si="21"/>
        <v>189505.37994523963</v>
      </c>
      <c r="CA82" s="129">
        <f t="shared" si="21"/>
        <v>207080.30718466407</v>
      </c>
      <c r="CB82" s="129">
        <f t="shared" si="21"/>
        <v>217570.38887257807</v>
      </c>
      <c r="CC82" s="129">
        <f t="shared" si="21"/>
        <v>233902.71390634889</v>
      </c>
      <c r="CD82" s="129">
        <f t="shared" si="21"/>
        <v>250007.78622986472</v>
      </c>
      <c r="CE82" s="129">
        <f t="shared" si="21"/>
        <v>265887.07342175086</v>
      </c>
      <c r="CF82" s="129">
        <f t="shared" si="20"/>
        <v>281482.18457240745</v>
      </c>
      <c r="CG82" s="129">
        <f t="shared" si="20"/>
        <v>296847.77048941352</v>
      </c>
      <c r="CH82" s="129">
        <f t="shared" si="19"/>
        <v>311985.34616355185</v>
      </c>
      <c r="CI82" s="129">
        <f t="shared" si="19"/>
        <v>326896.39013707568</v>
      </c>
      <c r="CJ82" s="129">
        <f t="shared" si="19"/>
        <v>341582.34437417221</v>
      </c>
      <c r="CK82" s="129">
        <f t="shared" si="19"/>
        <v>356454.42827298382</v>
      </c>
      <c r="CL82" s="129">
        <f t="shared" si="19"/>
        <v>367264.33883859386</v>
      </c>
      <c r="CM82" s="129">
        <f t="shared" si="19"/>
        <v>377894.8509637026</v>
      </c>
      <c r="CN82" s="129">
        <f t="shared" si="19"/>
        <v>388346.86409286363</v>
      </c>
      <c r="CO82" s="129">
        <f t="shared" si="19"/>
        <v>398621.24248464231</v>
      </c>
      <c r="CP82" s="129">
        <f t="shared" si="19"/>
        <v>408684.15220779524</v>
      </c>
      <c r="CQ82" s="129">
        <f t="shared" si="19"/>
        <v>418568.92838716204</v>
      </c>
      <c r="CR82" s="129">
        <f t="shared" si="19"/>
        <v>428276.38945812557</v>
      </c>
      <c r="CS82" s="129">
        <f t="shared" si="18"/>
        <v>437807.31672777981</v>
      </c>
      <c r="CT82" s="129">
        <f t="shared" si="17"/>
        <v>447162.45414879604</v>
      </c>
    </row>
    <row r="83" spans="1:98" outlineLevel="1">
      <c r="B83" s="1" t="s">
        <v>66</v>
      </c>
      <c r="C83" s="5" t="s">
        <v>197</v>
      </c>
      <c r="D83" s="129">
        <f>'[2]Yearly LC Ethylene'!D83</f>
        <v>0</v>
      </c>
      <c r="E83" s="129">
        <f>'[2]Yearly LC Ethylene'!E83</f>
        <v>23707.575667990892</v>
      </c>
      <c r="F83" s="129">
        <f>'[2]Yearly LC Ethylene'!F83</f>
        <v>25697.911718604297</v>
      </c>
      <c r="G83" s="129">
        <f>'[2]Yearly LC Ethylene'!G83</f>
        <v>27791.041911207678</v>
      </c>
      <c r="H83" s="129">
        <f>'[2]Yearly LC Ethylene'!H83</f>
        <v>29992.390920888254</v>
      </c>
      <c r="I83" s="129">
        <f>'[2]Yearly LC Ethylene'!I83</f>
        <v>32307.687694612472</v>
      </c>
      <c r="J83" s="129">
        <f>'[2]Yearly LC Ethylene'!J83</f>
        <v>34742.983159218893</v>
      </c>
      <c r="K83" s="129">
        <f>'[2]Yearly LC Ethylene'!K83</f>
        <v>37304.668977026784</v>
      </c>
      <c r="L83" s="129">
        <f>'[2]Yearly LC Ethylene'!L83</f>
        <v>39999.497411436598</v>
      </c>
      <c r="M83" s="129">
        <f>'[2]Yearly LC Ethylene'!M83</f>
        <v>42834.602368624466</v>
      </c>
      <c r="N83" s="129">
        <f>'[2]Yearly LC Ethylene'!N83</f>
        <v>45817.521685375803</v>
      </c>
      <c r="O83" s="129">
        <f>'[2]Yearly LC Ethylene'!O83</f>
        <v>51061.102389438769</v>
      </c>
      <c r="P83" s="129">
        <f>'[2]Yearly LC Ethylene'!P83</f>
        <v>56540.446726467417</v>
      </c>
      <c r="Q83" s="129">
        <f>'[2]Yearly LC Ethylene'!Q83</f>
        <v>62266.27658613168</v>
      </c>
      <c r="R83" s="129">
        <f>'[2]Yearly LC Ethylene'!R83</f>
        <v>68249.86231919963</v>
      </c>
      <c r="S83" s="129">
        <f>'[2]Yearly LC Ethylene'!S83</f>
        <v>74503.053341181308</v>
      </c>
      <c r="T83" s="129">
        <f>'[2]Yearly LC Ethylene'!T83</f>
        <v>81038.31051741571</v>
      </c>
      <c r="U83" s="129">
        <f>'[2]Yearly LC Ethylene'!U83</f>
        <v>87868.740435072032</v>
      </c>
      <c r="V83" s="129">
        <f>'[2]Yearly LC Ethylene'!V83</f>
        <v>95008.131673821044</v>
      </c>
      <c r="W83" s="129">
        <f>'[2]Yearly LC Ethylene'!W83</f>
        <v>102470.99319359323</v>
      </c>
      <c r="X83" s="129">
        <f>'[2]Yearly LC Ethylene'!X83</f>
        <v>110272.59496489394</v>
      </c>
      <c r="Y83" s="129">
        <f>'[2]Yearly LC Ethylene'!Y83</f>
        <v>119259.46569303251</v>
      </c>
      <c r="Z83" s="129">
        <f>'[2]Yearly LC Ethylene'!Z83</f>
        <v>128646.30964553053</v>
      </c>
      <c r="AA83" s="129">
        <f>'[2]Yearly LC Ethylene'!AA83</f>
        <v>138451.66807858972</v>
      </c>
      <c r="AB83" s="129">
        <f>'[2]Yearly LC Ethylene'!AB83</f>
        <v>148695.0473066488</v>
      </c>
      <c r="AC83" s="129">
        <f>'[2]Yearly LC Ethylene'!AC83</f>
        <v>159396.97305229568</v>
      </c>
      <c r="AD83" s="129">
        <f>'[2]Yearly LC Ethylene'!AD83</f>
        <v>170579.04797227844</v>
      </c>
      <c r="AE83" s="129">
        <f>'[2]Yearly LC Ethylene'!AE83</f>
        <v>182264.01254794415</v>
      </c>
      <c r="AF83" s="129">
        <f>'[2]Yearly LC Ethylene'!AF83</f>
        <v>194475.80953966104</v>
      </c>
      <c r="AG83" s="129">
        <f>'[2]Yearly LC Ethylene'!AG83</f>
        <v>207239.65221667261</v>
      </c>
      <c r="AH83" s="129">
        <f>'[2]Yearly LC Ethylene'!AH83</f>
        <v>220582.09658644936</v>
      </c>
      <c r="AI83" s="126"/>
      <c r="AJ83" s="129">
        <f>'[3]Yearly LC Ethylene'!D83</f>
        <v>0</v>
      </c>
      <c r="AK83" s="129">
        <f>'[3]Yearly LC Ethylene'!E83</f>
        <v>16134.17950800926</v>
      </c>
      <c r="AL83" s="129">
        <f>'[3]Yearly LC Ethylene'!F83</f>
        <v>18390.896043827463</v>
      </c>
      <c r="AM83" s="129">
        <f>'[3]Yearly LC Ethylene'!G83</f>
        <v>20941.571326020799</v>
      </c>
      <c r="AN83" s="129">
        <f>'[3]Yearly LC Ethylene'!H83</f>
        <v>23825.431560023098</v>
      </c>
      <c r="AO83" s="129">
        <f>'[3]Yearly LC Ethylene'!I83</f>
        <v>27086.976497260348</v>
      </c>
      <c r="AP83" s="129">
        <f>'[3]Yearly LC Ethylene'!J83</f>
        <v>30776.689476998305</v>
      </c>
      <c r="AQ83" s="129">
        <f>'[3]Yearly LC Ethylene'!K83</f>
        <v>34951.843095216878</v>
      </c>
      <c r="AR83" s="129">
        <f>'[3]Yearly LC Ethylene'!L83</f>
        <v>39677.413379947116</v>
      </c>
      <c r="AS83" s="129">
        <f>'[3]Yearly LC Ethylene'!M83</f>
        <v>45027.117087174287</v>
      </c>
      <c r="AT83" s="129">
        <f>'[3]Yearly LC Ethylene'!N83</f>
        <v>51084.588699712964</v>
      </c>
      <c r="AU83" s="129">
        <f>'[3]Yearly LC Ethylene'!O83</f>
        <v>58281.561417681405</v>
      </c>
      <c r="AV83" s="129">
        <f>'[3]Yearly LC Ethylene'!P83</f>
        <v>66400.298872587446</v>
      </c>
      <c r="AW83" s="129">
        <f>'[3]Yearly LC Ethylene'!Q83</f>
        <v>75563.237579465946</v>
      </c>
      <c r="AX83" s="129">
        <f>'[3]Yearly LC Ethylene'!R83</f>
        <v>85909.259848342743</v>
      </c>
      <c r="AY83" s="129">
        <f>'[3]Yearly LC Ethylene'!S83</f>
        <v>97595.907761828217</v>
      </c>
      <c r="AZ83" s="129">
        <f>'[3]Yearly LC Ethylene'!T83</f>
        <v>110801.89532053402</v>
      </c>
      <c r="BA83" s="129">
        <f>'[3]Yearly LC Ethylene'!U83</f>
        <v>125729.95891466562</v>
      </c>
      <c r="BB83" s="129">
        <f>'[3]Yearly LC Ethylene'!V83</f>
        <v>142610.09168887447</v>
      </c>
      <c r="BC83" s="129">
        <f>'[3]Yearly LC Ethylene'!W83</f>
        <v>161703.21350465991</v>
      </c>
      <c r="BD83" s="129">
        <f>'[3]Yearly LC Ethylene'!X83</f>
        <v>183305.33516841108</v>
      </c>
      <c r="BE83" s="129">
        <f>'[3]Yearly LC Ethylene'!Y83</f>
        <v>207885.18166140441</v>
      </c>
      <c r="BF83" s="129">
        <f>'[3]Yearly LC Ethylene'!Z83</f>
        <v>235695.37761268445</v>
      </c>
      <c r="BG83" s="129">
        <f>'[3]Yearly LC Ethylene'!AA83</f>
        <v>267168.30346124555</v>
      </c>
      <c r="BH83" s="129">
        <f>'[3]Yearly LC Ethylene'!AB83</f>
        <v>302794.50606515398</v>
      </c>
      <c r="BI83" s="129">
        <f>'[3]Yearly LC Ethylene'!AC83</f>
        <v>343130.53129134356</v>
      </c>
      <c r="BJ83" s="129">
        <f>'[3]Yearly LC Ethylene'!AD83</f>
        <v>388807.81150628935</v>
      </c>
      <c r="BK83" s="129">
        <f>'[3]Yearly LC Ethylene'!AE83</f>
        <v>440542.75004652474</v>
      </c>
      <c r="BL83" s="129">
        <f>'[3]Yearly LC Ethylene'!AF83</f>
        <v>499148.16388390743</v>
      </c>
      <c r="BM83" s="129">
        <f>'[3]Yearly LC Ethylene'!AG83</f>
        <v>565546.26741380896</v>
      </c>
      <c r="BN83" s="129">
        <f>'[3]Yearly LC Ethylene'!AH83</f>
        <v>640783.40493213828</v>
      </c>
      <c r="BO83" s="126"/>
      <c r="BP83" s="129">
        <f t="shared" si="21"/>
        <v>0</v>
      </c>
      <c r="BQ83" s="129">
        <f t="shared" si="21"/>
        <v>39841.755176000152</v>
      </c>
      <c r="BR83" s="129">
        <f t="shared" si="21"/>
        <v>44088.807762431759</v>
      </c>
      <c r="BS83" s="129">
        <f t="shared" si="21"/>
        <v>48732.613237228477</v>
      </c>
      <c r="BT83" s="129">
        <f t="shared" si="21"/>
        <v>53817.822480911353</v>
      </c>
      <c r="BU83" s="129">
        <f t="shared" si="21"/>
        <v>59394.66419187282</v>
      </c>
      <c r="BV83" s="129">
        <f t="shared" si="21"/>
        <v>65519.672636217198</v>
      </c>
      <c r="BW83" s="129">
        <f t="shared" si="21"/>
        <v>72256.51207224367</v>
      </c>
      <c r="BX83" s="129">
        <f t="shared" si="21"/>
        <v>79676.910791383707</v>
      </c>
      <c r="BY83" s="129">
        <f t="shared" si="21"/>
        <v>87861.719455798753</v>
      </c>
      <c r="BZ83" s="129">
        <f t="shared" si="21"/>
        <v>96902.110385088774</v>
      </c>
      <c r="CA83" s="129">
        <f t="shared" si="21"/>
        <v>109342.66380712017</v>
      </c>
      <c r="CB83" s="129">
        <f t="shared" si="21"/>
        <v>122940.74559905486</v>
      </c>
      <c r="CC83" s="129">
        <f t="shared" si="21"/>
        <v>137829.51416559762</v>
      </c>
      <c r="CD83" s="129">
        <f t="shared" si="21"/>
        <v>154159.12216754237</v>
      </c>
      <c r="CE83" s="129">
        <f t="shared" si="21"/>
        <v>172098.96110300953</v>
      </c>
      <c r="CF83" s="129">
        <f t="shared" si="20"/>
        <v>191840.20583794973</v>
      </c>
      <c r="CG83" s="129">
        <f t="shared" si="20"/>
        <v>213598.69934973767</v>
      </c>
      <c r="CH83" s="129">
        <f t="shared" si="19"/>
        <v>237618.22336269551</v>
      </c>
      <c r="CI83" s="129">
        <f t="shared" si="19"/>
        <v>264174.20669825317</v>
      </c>
      <c r="CJ83" s="129">
        <f t="shared" si="19"/>
        <v>293577.93013330502</v>
      </c>
      <c r="CK83" s="129">
        <f t="shared" si="19"/>
        <v>327144.64735443692</v>
      </c>
      <c r="CL83" s="129">
        <f t="shared" si="19"/>
        <v>364341.68725821498</v>
      </c>
      <c r="CM83" s="129">
        <f t="shared" si="19"/>
        <v>405619.97153983527</v>
      </c>
      <c r="CN83" s="129">
        <f t="shared" si="19"/>
        <v>451489.55337180279</v>
      </c>
      <c r="CO83" s="129">
        <f t="shared" si="19"/>
        <v>502527.50434363924</v>
      </c>
      <c r="CP83" s="129">
        <f t="shared" si="19"/>
        <v>559386.85947856773</v>
      </c>
      <c r="CQ83" s="129">
        <f t="shared" si="19"/>
        <v>622806.76259446889</v>
      </c>
      <c r="CR83" s="129">
        <f t="shared" si="19"/>
        <v>693623.97342356853</v>
      </c>
      <c r="CS83" s="129">
        <f t="shared" si="18"/>
        <v>772785.91963048163</v>
      </c>
      <c r="CT83" s="129">
        <f t="shared" si="17"/>
        <v>861365.50151858758</v>
      </c>
    </row>
    <row r="84" spans="1:98" s="15" customFormat="1">
      <c r="A84" s="15" t="s">
        <v>186</v>
      </c>
      <c r="C84" s="16" t="s">
        <v>197</v>
      </c>
      <c r="D84" s="131">
        <f>'[2]Yearly LC Ethylene'!D84</f>
        <v>5341060.7015464325</v>
      </c>
      <c r="E84" s="131">
        <f>'[2]Yearly LC Ethylene'!E84</f>
        <v>5295428.4096324202</v>
      </c>
      <c r="F84" s="131">
        <f>'[2]Yearly LC Ethylene'!F84</f>
        <v>5228754.7393373307</v>
      </c>
      <c r="G84" s="131">
        <f>'[2]Yearly LC Ethylene'!G84</f>
        <v>5162854.274240192</v>
      </c>
      <c r="H84" s="131">
        <f>'[2]Yearly LC Ethylene'!H84</f>
        <v>5097727.0408689268</v>
      </c>
      <c r="I84" s="131">
        <f>'[2]Yearly LC Ethylene'!I84</f>
        <v>5033373.4217947535</v>
      </c>
      <c r="J84" s="131">
        <f>'[2]Yearly LC Ethylene'!J84</f>
        <v>4967055.2322903117</v>
      </c>
      <c r="K84" s="131">
        <f>'[2]Yearly LC Ethylene'!K84</f>
        <v>4901560.267002346</v>
      </c>
      <c r="L84" s="131">
        <f>'[2]Yearly LC Ethylene'!L84</f>
        <v>4836889.5543640209</v>
      </c>
      <c r="M84" s="131">
        <f>'[2]Yearly LC Ethylene'!M84</f>
        <v>4773044.5600832617</v>
      </c>
      <c r="N84" s="131">
        <f>'[2]Yearly LC Ethylene'!N84</f>
        <v>4710027.2091549234</v>
      </c>
      <c r="O84" s="131">
        <f>'[2]Yearly LC Ethylene'!O84</f>
        <v>4630960.7108550556</v>
      </c>
      <c r="P84" s="131">
        <f>'[2]Yearly LC Ethylene'!P84</f>
        <v>4558624.2047989164</v>
      </c>
      <c r="Q84" s="131">
        <f>'[2]Yearly LC Ethylene'!Q84</f>
        <v>4482406.1285762144</v>
      </c>
      <c r="R84" s="131">
        <f>'[2]Yearly LC Ethylene'!R84</f>
        <v>4407161.9281577775</v>
      </c>
      <c r="S84" s="131">
        <f>'[2]Yearly LC Ethylene'!S84</f>
        <v>4332891.2625732142</v>
      </c>
      <c r="T84" s="131">
        <f>'[2]Yearly LC Ethylene'!T84</f>
        <v>4255301.5110259671</v>
      </c>
      <c r="U84" s="131">
        <f>'[2]Yearly LC Ethylene'!U84</f>
        <v>4178777.2041524006</v>
      </c>
      <c r="V84" s="131">
        <f>'[2]Yearly LC Ethylene'!V84</f>
        <v>4103318.5839596903</v>
      </c>
      <c r="W84" s="131">
        <f>'[2]Yearly LC Ethylene'!W84</f>
        <v>4028926.6000286392</v>
      </c>
      <c r="X84" s="131">
        <f>'[2]Yearly LC Ethylene'!X84</f>
        <v>3955602.9474687907</v>
      </c>
      <c r="Y84" s="131">
        <f>'[2]Yearly LC Ethylene'!Y84</f>
        <v>3881831.8311330345</v>
      </c>
      <c r="Z84" s="131">
        <f>'[2]Yearly LC Ethylene'!Z84</f>
        <v>3809297.9185821535</v>
      </c>
      <c r="AA84" s="131">
        <f>'[2]Yearly LC Ethylene'!AA84</f>
        <v>3737606.9046607842</v>
      </c>
      <c r="AB84" s="131">
        <f>'[2]Yearly LC Ethylene'!AB84</f>
        <v>3666760.4488384738</v>
      </c>
      <c r="AC84" s="131">
        <f>'[2]Yearly LC Ethylene'!AC84</f>
        <v>3596761.1722389525</v>
      </c>
      <c r="AD84" s="131">
        <f>'[2]Yearly LC Ethylene'!AD84</f>
        <v>3526146.6055194535</v>
      </c>
      <c r="AE84" s="131">
        <f>'[2]Yearly LC Ethylene'!AE84</f>
        <v>3456423.1006808528</v>
      </c>
      <c r="AF84" s="131">
        <f>'[2]Yearly LC Ethylene'!AF84</f>
        <v>3387595.9272605185</v>
      </c>
      <c r="AG84" s="131">
        <f>'[2]Yearly LC Ethylene'!AG84</f>
        <v>3319671.5695226486</v>
      </c>
      <c r="AH84" s="131">
        <f>'[2]Yearly LC Ethylene'!AH84</f>
        <v>3252657.7971867053</v>
      </c>
      <c r="AI84" s="131"/>
      <c r="AJ84" s="131">
        <f>'[3]Yearly LC Ethylene'!D84</f>
        <v>1049369.6122000003</v>
      </c>
      <c r="AK84" s="131">
        <f>'[3]Yearly LC Ethylene'!E84</f>
        <v>1057921.4621677087</v>
      </c>
      <c r="AL84" s="131">
        <f>'[3]Yearly LC Ethylene'!F84</f>
        <v>1052597.5955883064</v>
      </c>
      <c r="AM84" s="131">
        <f>'[3]Yearly LC Ethylene'!G84</f>
        <v>1047569.4749993079</v>
      </c>
      <c r="AN84" s="131">
        <f>'[3]Yearly LC Ethylene'!H84</f>
        <v>1042876.3682892395</v>
      </c>
      <c r="AO84" s="131">
        <f>'[3]Yearly LC Ethylene'!I84</f>
        <v>1038562.8177743196</v>
      </c>
      <c r="AP84" s="131">
        <f>'[3]Yearly LC Ethylene'!J84</f>
        <v>1034679.3502582131</v>
      </c>
      <c r="AQ84" s="131">
        <f>'[3]Yearly LC Ethylene'!K84</f>
        <v>1031283.2827191745</v>
      </c>
      <c r="AR84" s="131">
        <f>'[3]Yearly LC Ethylene'!L84</f>
        <v>1028439.6365040159</v>
      </c>
      <c r="AS84" s="131">
        <f>'[3]Yearly LC Ethylene'!M84</f>
        <v>1026222.1746430163</v>
      </c>
      <c r="AT84" s="131">
        <f>'[3]Yearly LC Ethylene'!N84</f>
        <v>1024714.5788681846</v>
      </c>
      <c r="AU84" s="131">
        <f>'[3]Yearly LC Ethylene'!O84</f>
        <v>1021001.6383024616</v>
      </c>
      <c r="AV84" s="131">
        <f>'[3]Yearly LC Ethylene'!P84</f>
        <v>1019289.057698022</v>
      </c>
      <c r="AW84" s="131">
        <f>'[3]Yearly LC Ethylene'!Q84</f>
        <v>1017383.2304724191</v>
      </c>
      <c r="AX84" s="131">
        <f>'[3]Yearly LC Ethylene'!R84</f>
        <v>1016637.0571973599</v>
      </c>
      <c r="AY84" s="131">
        <f>'[3]Yearly LC Ethylene'!S84</f>
        <v>1017207.4341370689</v>
      </c>
      <c r="AZ84" s="131">
        <f>'[3]Yearly LC Ethylene'!T84</f>
        <v>1019272.4147453507</v>
      </c>
      <c r="BA84" s="131">
        <f>'[3]Yearly LC Ethylene'!U84</f>
        <v>1023034.0598438373</v>
      </c>
      <c r="BB84" s="131">
        <f>'[3]Yearly LC Ethylene'!V84</f>
        <v>1028721.6716883541</v>
      </c>
      <c r="BC84" s="131">
        <f>'[3]Yearly LC Ethylene'!W84</f>
        <v>1036595.4636276128</v>
      </c>
      <c r="BD84" s="131">
        <f>'[3]Yearly LC Ethylene'!X84</f>
        <v>1046950.7240222502</v>
      </c>
      <c r="BE84" s="131">
        <f>'[3]Yearly LC Ethylene'!Y84</f>
        <v>1055437.2037721069</v>
      </c>
      <c r="BF84" s="131">
        <f>'[3]Yearly LC Ethylene'!Z84</f>
        <v>1070576.3424107125</v>
      </c>
      <c r="BG84" s="131">
        <f>'[3]Yearly LC Ethylene'!AA84</f>
        <v>1089312.2911170188</v>
      </c>
      <c r="BH84" s="131">
        <f>'[3]Yearly LC Ethylene'!AB84</f>
        <v>1112134.1297420349</v>
      </c>
      <c r="BI84" s="131">
        <f>'[3]Yearly LC Ethylene'!AC84</f>
        <v>1139596.9144580546</v>
      </c>
      <c r="BJ84" s="131">
        <f>'[3]Yearly LC Ethylene'!AD84</f>
        <v>1172330.5651158863</v>
      </c>
      <c r="BK84" s="131">
        <f>'[3]Yearly LC Ethylene'!AE84</f>
        <v>1211049.9495888685</v>
      </c>
      <c r="BL84" s="131">
        <f>'[3]Yearly LC Ethylene'!AF84</f>
        <v>1256566.3263189581</v>
      </c>
      <c r="BM84" s="131">
        <f>'[3]Yearly LC Ethylene'!AG84</f>
        <v>1309800.3279934532</v>
      </c>
      <c r="BN84" s="131">
        <f>'[3]Yearly LC Ethylene'!AH84</f>
        <v>1371796.6939186791</v>
      </c>
      <c r="BO84" s="131"/>
      <c r="BP84" s="131">
        <f t="shared" si="21"/>
        <v>6390430.3137464328</v>
      </c>
      <c r="BQ84" s="131">
        <f t="shared" si="21"/>
        <v>6353349.8718001284</v>
      </c>
      <c r="BR84" s="131">
        <f t="shared" si="21"/>
        <v>6281352.3349256366</v>
      </c>
      <c r="BS84" s="131">
        <f t="shared" si="21"/>
        <v>6210423.7492394997</v>
      </c>
      <c r="BT84" s="131">
        <f t="shared" si="21"/>
        <v>6140603.4091581665</v>
      </c>
      <c r="BU84" s="131">
        <f t="shared" si="21"/>
        <v>6071936.2395690735</v>
      </c>
      <c r="BV84" s="131">
        <f t="shared" si="21"/>
        <v>6001734.5825485252</v>
      </c>
      <c r="BW84" s="131">
        <f t="shared" si="21"/>
        <v>5932843.5497215204</v>
      </c>
      <c r="BX84" s="131">
        <f t="shared" si="21"/>
        <v>5865329.1908680368</v>
      </c>
      <c r="BY84" s="131">
        <f t="shared" si="21"/>
        <v>5799266.7347262781</v>
      </c>
      <c r="BZ84" s="131">
        <f t="shared" si="21"/>
        <v>5734741.7880231077</v>
      </c>
      <c r="CA84" s="131">
        <f t="shared" si="21"/>
        <v>5651962.3491575168</v>
      </c>
      <c r="CB84" s="131">
        <f t="shared" si="21"/>
        <v>5577913.262496938</v>
      </c>
      <c r="CC84" s="131">
        <f t="shared" si="21"/>
        <v>5499789.3590486338</v>
      </c>
      <c r="CD84" s="131">
        <f t="shared" si="21"/>
        <v>5423798.9853551369</v>
      </c>
      <c r="CE84" s="131">
        <f t="shared" si="21"/>
        <v>5350098.6967102829</v>
      </c>
      <c r="CF84" s="131">
        <f t="shared" si="20"/>
        <v>5274573.9257713174</v>
      </c>
      <c r="CG84" s="131">
        <f t="shared" si="20"/>
        <v>5201811.2639962379</v>
      </c>
      <c r="CH84" s="131">
        <f t="shared" si="19"/>
        <v>5132040.2556480449</v>
      </c>
      <c r="CI84" s="131">
        <f t="shared" si="19"/>
        <v>5065522.0636562519</v>
      </c>
      <c r="CJ84" s="131">
        <f t="shared" si="19"/>
        <v>5002553.6714910408</v>
      </c>
      <c r="CK84" s="131">
        <f t="shared" si="19"/>
        <v>4937269.0349051412</v>
      </c>
      <c r="CL84" s="131">
        <f t="shared" si="19"/>
        <v>4879874.260992866</v>
      </c>
      <c r="CM84" s="131">
        <f t="shared" si="19"/>
        <v>4826919.1957778027</v>
      </c>
      <c r="CN84" s="131">
        <f t="shared" si="19"/>
        <v>4778894.5785805089</v>
      </c>
      <c r="CO84" s="131">
        <f t="shared" si="19"/>
        <v>4736358.0866970066</v>
      </c>
      <c r="CP84" s="131">
        <f t="shared" si="19"/>
        <v>4698477.1706353398</v>
      </c>
      <c r="CQ84" s="131">
        <f t="shared" si="19"/>
        <v>4667473.0502697211</v>
      </c>
      <c r="CR84" s="131">
        <f t="shared" si="19"/>
        <v>4644162.2535794768</v>
      </c>
      <c r="CS84" s="131">
        <f t="shared" si="18"/>
        <v>4629471.8975161016</v>
      </c>
      <c r="CT84" s="131">
        <f t="shared" si="17"/>
        <v>4624454.4911053842</v>
      </c>
    </row>
    <row r="85" spans="1:98" s="13" customFormat="1">
      <c r="A85" s="380" t="s">
        <v>115</v>
      </c>
      <c r="B85" s="6" t="s">
        <v>116</v>
      </c>
      <c r="C85" s="7" t="s">
        <v>197</v>
      </c>
      <c r="D85" s="125">
        <f>'[2]Yearly LC Ethylene'!D85</f>
        <v>1581163.9728652707</v>
      </c>
      <c r="E85" s="125">
        <f>'[2]Yearly LC Ethylene'!E85</f>
        <v>1557568.003777985</v>
      </c>
      <c r="F85" s="125">
        <f>'[2]Yearly LC Ethylene'!F85</f>
        <v>1524519.7998436596</v>
      </c>
      <c r="G85" s="125">
        <f>'[2]Yearly LC Ethylene'!G85</f>
        <v>1491888.5716857731</v>
      </c>
      <c r="H85" s="125">
        <f>'[2]Yearly LC Ethylene'!H85</f>
        <v>1459672.8580418716</v>
      </c>
      <c r="I85" s="125">
        <f>'[2]Yearly LC Ethylene'!I85</f>
        <v>1427871.3652827826</v>
      </c>
      <c r="J85" s="125">
        <f>'[2]Yearly LC Ethylene'!J85</f>
        <v>1396172.601468557</v>
      </c>
      <c r="K85" s="125">
        <f>'[2]Yearly LC Ethylene'!K85</f>
        <v>1364891.4117373505</v>
      </c>
      <c r="L85" s="125">
        <f>'[2]Yearly LC Ethylene'!L85</f>
        <v>1334026.9937817117</v>
      </c>
      <c r="M85" s="125">
        <f>'[2]Yearly LC Ethylene'!M85</f>
        <v>1303578.7476022954</v>
      </c>
      <c r="N85" s="125">
        <f>'[2]Yearly LC Ethylene'!N85</f>
        <v>1273546.2853938336</v>
      </c>
      <c r="O85" s="125">
        <f>'[2]Yearly LC Ethylene'!O85</f>
        <v>1234235.4009866153</v>
      </c>
      <c r="P85" s="125">
        <f>'[2]Yearly LC Ethylene'!P85</f>
        <v>1200590.1363874276</v>
      </c>
      <c r="Q85" s="125">
        <f>'[2]Yearly LC Ethylene'!Q85</f>
        <v>1163149.6956730434</v>
      </c>
      <c r="R85" s="125">
        <f>'[2]Yearly LC Ethylene'!R85</f>
        <v>1126242.9383162202</v>
      </c>
      <c r="S85" s="125">
        <f>'[2]Yearly LC Ethylene'!S85</f>
        <v>1089869.248441461</v>
      </c>
      <c r="T85" s="125">
        <f>'[2]Yearly LC Ethylene'!T85</f>
        <v>1053541.8412710272</v>
      </c>
      <c r="U85" s="125">
        <f>'[2]Yearly LC Ethylene'!U85</f>
        <v>1017757.4558443773</v>
      </c>
      <c r="V85" s="125">
        <f>'[2]Yearly LC Ethylene'!V85</f>
        <v>982516.25907775259</v>
      </c>
      <c r="W85" s="125">
        <f>'[2]Yearly LC Ethylene'!W85</f>
        <v>947818.76128465519</v>
      </c>
      <c r="X85" s="125">
        <f>'[2]Yearly LC Ethylene'!X85</f>
        <v>913665.83388596063</v>
      </c>
      <c r="Y85" s="125">
        <f>'[2]Yearly LC Ethylene'!Y85</f>
        <v>885461.75267663389</v>
      </c>
      <c r="Z85" s="125">
        <f>'[2]Yearly LC Ethylene'!Z85</f>
        <v>858510.39586511475</v>
      </c>
      <c r="AA85" s="125">
        <f>'[2]Yearly LC Ethylene'!AA85</f>
        <v>832008.69480696123</v>
      </c>
      <c r="AB85" s="125">
        <f>'[2]Yearly LC Ethylene'!AB85</f>
        <v>805959.82449773082</v>
      </c>
      <c r="AC85" s="125">
        <f>'[2]Yearly LC Ethylene'!AC85</f>
        <v>780367.41868347011</v>
      </c>
      <c r="AD85" s="125">
        <f>'[2]Yearly LC Ethylene'!AD85</f>
        <v>755069.45759000548</v>
      </c>
      <c r="AE85" s="125">
        <f>'[2]Yearly LC Ethylene'!AE85</f>
        <v>730240.73415286117</v>
      </c>
      <c r="AF85" s="125">
        <f>'[2]Yearly LC Ethylene'!AF85</f>
        <v>705886.35100412648</v>
      </c>
      <c r="AG85" s="125">
        <f>'[2]Yearly LC Ethylene'!AG85</f>
        <v>682011.98192667472</v>
      </c>
      <c r="AH85" s="125">
        <f>'[2]Yearly LC Ethylene'!AH85</f>
        <v>658623.90405738214</v>
      </c>
      <c r="AI85" s="125"/>
      <c r="AJ85" s="125">
        <f>'[3]Yearly LC Ethylene'!D85</f>
        <v>313520.94128169795</v>
      </c>
      <c r="AK85" s="125">
        <f>'[3]Yearly LC Ethylene'!E85</f>
        <v>317106.78909778647</v>
      </c>
      <c r="AL85" s="125">
        <f>'[3]Yearly LC Ethylene'!F85</f>
        <v>314213.94441285712</v>
      </c>
      <c r="AM85" s="125">
        <f>'[3]Yearly LC Ethylene'!G85</f>
        <v>311456.42737928737</v>
      </c>
      <c r="AN85" s="125">
        <f>'[3]Yearly LC Ethylene'!H85</f>
        <v>308852.52897605347</v>
      </c>
      <c r="AO85" s="125">
        <f>'[3]Yearly LC Ethylene'!I85</f>
        <v>306423.00386988133</v>
      </c>
      <c r="AP85" s="125">
        <f>'[3]Yearly LC Ethylene'!J85</f>
        <v>304191.40222500358</v>
      </c>
      <c r="AQ85" s="125">
        <f>'[3]Yearly LC Ethylene'!K85</f>
        <v>302184.44620235357</v>
      </c>
      <c r="AR85" s="125">
        <f>'[3]Yearly LC Ethylene'!L85</f>
        <v>300432.45716719143</v>
      </c>
      <c r="AS85" s="125">
        <f>'[3]Yearly LC Ethylene'!M85</f>
        <v>298969.84043483698</v>
      </c>
      <c r="AT85" s="125">
        <f>'[3]Yearly LC Ethylene'!N85</f>
        <v>297835.63530403562</v>
      </c>
      <c r="AU85" s="125">
        <f>'[3]Yearly LC Ethylene'!O85</f>
        <v>294669.78609541093</v>
      </c>
      <c r="AV85" s="125">
        <f>'[3]Yearly LC Ethylene'!P85</f>
        <v>292853.83416019334</v>
      </c>
      <c r="AW85" s="125">
        <f>'[3]Yearly LC Ethylene'!Q85</f>
        <v>290492.93725825701</v>
      </c>
      <c r="AX85" s="125">
        <f>'[3]Yearly LC Ethylene'!R85</f>
        <v>288675.70022252965</v>
      </c>
      <c r="AY85" s="125">
        <f>'[3]Yearly LC Ethylene'!S85</f>
        <v>287475.52385925304</v>
      </c>
      <c r="AZ85" s="125">
        <f>'[3]Yearly LC Ethylene'!T85</f>
        <v>286975.69839026302</v>
      </c>
      <c r="BA85" s="125">
        <f>'[3]Yearly LC Ethylene'!U85</f>
        <v>287270.73547366</v>
      </c>
      <c r="BB85" s="125">
        <f>'[3]Yearly LC Ethylene'!V85</f>
        <v>288467.87962909602</v>
      </c>
      <c r="BC85" s="125">
        <f>'[3]Yearly LC Ethylene'!W85</f>
        <v>290688.82323086553</v>
      </c>
      <c r="BD85" s="125">
        <f>'[3]Yearly LC Ethylene'!X85</f>
        <v>294071.65248641209</v>
      </c>
      <c r="BE85" s="125">
        <f>'[3]Yearly LC Ethylene'!Y85</f>
        <v>295715.9337139455</v>
      </c>
      <c r="BF85" s="125">
        <f>'[3]Yearly LC Ethylene'!Z85</f>
        <v>301705.74950701953</v>
      </c>
      <c r="BG85" s="125">
        <f>'[3]Yearly LC Ethylene'!AA85</f>
        <v>309391.26245166262</v>
      </c>
      <c r="BH85" s="125">
        <f>'[3]Yearly LC Ethylene'!AB85</f>
        <v>319001.3516658658</v>
      </c>
      <c r="BI85" s="125">
        <f>'[3]Yearly LC Ethylene'!AC85</f>
        <v>330795.73250808631</v>
      </c>
      <c r="BJ85" s="125">
        <f>'[3]Yearly LC Ethylene'!AD85</f>
        <v>345069.10988206428</v>
      </c>
      <c r="BK85" s="125">
        <f>'[3]Yearly LC Ethylene'!AE85</f>
        <v>362155.89093029971</v>
      </c>
      <c r="BL85" s="125">
        <f>'[3]Yearly LC Ethylene'!AF85</f>
        <v>382435.53245756135</v>
      </c>
      <c r="BM85" s="125">
        <f>'[3]Yearly LC Ethylene'!AG85</f>
        <v>406338.60857316712</v>
      </c>
      <c r="BN85" s="125">
        <f>'[3]Yearly LC Ethylene'!AH85</f>
        <v>434353.6955548611</v>
      </c>
      <c r="BO85" s="125"/>
      <c r="BP85" s="125">
        <f t="shared" si="21"/>
        <v>1894684.9141469686</v>
      </c>
      <c r="BQ85" s="125">
        <f t="shared" si="21"/>
        <v>1874674.7928757714</v>
      </c>
      <c r="BR85" s="125">
        <f t="shared" si="21"/>
        <v>1838733.7442565167</v>
      </c>
      <c r="BS85" s="125">
        <f t="shared" si="21"/>
        <v>1803344.9990650604</v>
      </c>
      <c r="BT85" s="125">
        <f t="shared" si="21"/>
        <v>1768525.387017925</v>
      </c>
      <c r="BU85" s="125">
        <f t="shared" si="21"/>
        <v>1734294.369152664</v>
      </c>
      <c r="BV85" s="125">
        <f t="shared" si="21"/>
        <v>1700364.0036935606</v>
      </c>
      <c r="BW85" s="125">
        <f t="shared" si="21"/>
        <v>1667075.8579397041</v>
      </c>
      <c r="BX85" s="125">
        <f t="shared" si="21"/>
        <v>1634459.4509489031</v>
      </c>
      <c r="BY85" s="125">
        <f t="shared" si="21"/>
        <v>1602548.5880371323</v>
      </c>
      <c r="BZ85" s="125">
        <f t="shared" si="21"/>
        <v>1571381.9206978693</v>
      </c>
      <c r="CA85" s="125">
        <f t="shared" si="21"/>
        <v>1528905.1870820262</v>
      </c>
      <c r="CB85" s="125">
        <f t="shared" si="21"/>
        <v>1493443.9705476209</v>
      </c>
      <c r="CC85" s="125">
        <f t="shared" si="21"/>
        <v>1453642.6329313004</v>
      </c>
      <c r="CD85" s="125">
        <f t="shared" si="21"/>
        <v>1414918.6385387499</v>
      </c>
      <c r="CE85" s="125">
        <f t="shared" si="21"/>
        <v>1377344.7723007142</v>
      </c>
      <c r="CF85" s="125">
        <f t="shared" si="20"/>
        <v>1340517.5396612901</v>
      </c>
      <c r="CG85" s="125">
        <f t="shared" si="20"/>
        <v>1305028.1913180372</v>
      </c>
      <c r="CH85" s="125">
        <f t="shared" si="19"/>
        <v>1270984.1387068485</v>
      </c>
      <c r="CI85" s="125">
        <f t="shared" si="19"/>
        <v>1238507.5845155208</v>
      </c>
      <c r="CJ85" s="125">
        <f t="shared" si="19"/>
        <v>1207737.4863723726</v>
      </c>
      <c r="CK85" s="125">
        <f t="shared" si="19"/>
        <v>1181177.6863905794</v>
      </c>
      <c r="CL85" s="125">
        <f t="shared" si="19"/>
        <v>1160216.1453721342</v>
      </c>
      <c r="CM85" s="125">
        <f t="shared" si="19"/>
        <v>1141399.9572586238</v>
      </c>
      <c r="CN85" s="125">
        <f t="shared" si="19"/>
        <v>1124961.1761635966</v>
      </c>
      <c r="CO85" s="125">
        <f t="shared" si="19"/>
        <v>1111163.1511915564</v>
      </c>
      <c r="CP85" s="125">
        <f t="shared" si="19"/>
        <v>1100138.5674720698</v>
      </c>
      <c r="CQ85" s="125">
        <f t="shared" si="19"/>
        <v>1092396.6250831608</v>
      </c>
      <c r="CR85" s="125">
        <f t="shared" si="19"/>
        <v>1088321.8834616877</v>
      </c>
      <c r="CS85" s="125">
        <f t="shared" si="18"/>
        <v>1088350.5904998418</v>
      </c>
      <c r="CT85" s="125">
        <f t="shared" si="17"/>
        <v>1092977.5996122432</v>
      </c>
    </row>
    <row r="86" spans="1:98">
      <c r="A86" s="381"/>
      <c r="B86" s="1" t="s">
        <v>117</v>
      </c>
      <c r="C86" s="5" t="s">
        <v>197</v>
      </c>
      <c r="D86" s="126">
        <f>'[2]Yearly LC Ethylene'!D86</f>
        <v>1122665.661247253</v>
      </c>
      <c r="E86" s="126">
        <f>'[2]Yearly LC Ethylene'!E86</f>
        <v>1105159.2838567803</v>
      </c>
      <c r="F86" s="126">
        <f>'[2]Yearly LC Ethylene'!F86</f>
        <v>1083334.5940320494</v>
      </c>
      <c r="G86" s="126">
        <f>'[2]Yearly LC Ethylene'!G86</f>
        <v>1061767.1539738604</v>
      </c>
      <c r="H86" s="126">
        <f>'[2]Yearly LC Ethylene'!H86</f>
        <v>1040455.5598239356</v>
      </c>
      <c r="I86" s="126">
        <f>'[2]Yearly LC Ethylene'!I86</f>
        <v>1019398.4882260481</v>
      </c>
      <c r="J86" s="126">
        <f>'[2]Yearly LC Ethylene'!J86</f>
        <v>998458.05362285359</v>
      </c>
      <c r="K86" s="126">
        <f>'[2]Yearly LC Ethylene'!K86</f>
        <v>977772.13022538018</v>
      </c>
      <c r="L86" s="126">
        <f>'[2]Yearly LC Ethylene'!L86</f>
        <v>957339.63094667799</v>
      </c>
      <c r="M86" s="126">
        <f>'[2]Yearly LC Ethylene'!M86</f>
        <v>937159.56438041211</v>
      </c>
      <c r="N86" s="126">
        <f>'[2]Yearly LC Ethylene'!N86</f>
        <v>917231.03913556645</v>
      </c>
      <c r="O86" s="126">
        <f>'[2]Yearly LC Ethylene'!O86</f>
        <v>892018.32051171036</v>
      </c>
      <c r="P86" s="126">
        <f>'[2]Yearly LC Ethylene'!P86</f>
        <v>870158.0797607539</v>
      </c>
      <c r="Q86" s="126">
        <f>'[2]Yearly LC Ethylene'!Q86</f>
        <v>846060.3559344617</v>
      </c>
      <c r="R86" s="126">
        <f>'[2]Yearly LC Ethylene'!R86</f>
        <v>822281.92334393354</v>
      </c>
      <c r="S86" s="126">
        <f>'[2]Yearly LC Ethylene'!S86</f>
        <v>798821.72073934379</v>
      </c>
      <c r="T86" s="126">
        <f>'[2]Yearly LC Ethylene'!T86</f>
        <v>775464.65429314505</v>
      </c>
      <c r="U86" s="126">
        <f>'[2]Yearly LC Ethylene'!U86</f>
        <v>752428.64911174541</v>
      </c>
      <c r="V86" s="126">
        <f>'[2]Yearly LC Ethylene'!V86</f>
        <v>729713.01759104792</v>
      </c>
      <c r="W86" s="126">
        <f>'[2]Yearly LC Ethylene'!W86</f>
        <v>707317.23300803942</v>
      </c>
      <c r="X86" s="126">
        <f>'[2]Yearly LC Ethylene'!X86</f>
        <v>685240.93733433529</v>
      </c>
      <c r="Y86" s="126">
        <f>'[2]Yearly LC Ethylene'!Y86</f>
        <v>667375.18942509824</v>
      </c>
      <c r="Z86" s="126">
        <f>'[2]Yearly LC Ethylene'!Z86</f>
        <v>649981.29084548564</v>
      </c>
      <c r="AA86" s="126">
        <f>'[2]Yearly LC Ethylene'!AA86</f>
        <v>632851.92293195392</v>
      </c>
      <c r="AB86" s="126">
        <f>'[2]Yearly LC Ethylene'!AB86</f>
        <v>615988.05353405408</v>
      </c>
      <c r="AC86" s="126">
        <f>'[2]Yearly LC Ethylene'!AC86</f>
        <v>599390.86116162012</v>
      </c>
      <c r="AD86" s="126">
        <f>'[2]Yearly LC Ethylene'!AD86</f>
        <v>582988.60187590355</v>
      </c>
      <c r="AE86" s="126">
        <f>'[2]Yearly LC Ethylene'!AE86</f>
        <v>566857.82663659938</v>
      </c>
      <c r="AF86" s="126">
        <f>'[2]Yearly LC Ethylene'!AF86</f>
        <v>551000.3867011941</v>
      </c>
      <c r="AG86" s="126">
        <f>'[2]Yearly LC Ethylene'!AG86</f>
        <v>535418.39345907769</v>
      </c>
      <c r="AH86" s="126">
        <f>'[2]Yearly LC Ethylene'!AH86</f>
        <v>520114.23260324239</v>
      </c>
      <c r="AI86" s="126"/>
      <c r="AJ86" s="126">
        <f>'[3]Yearly LC Ethylene'!D86</f>
        <v>221834.43765903774</v>
      </c>
      <c r="AK86" s="126">
        <f>'[3]Yearly LC Ethylene'!E86</f>
        <v>222732.53320596961</v>
      </c>
      <c r="AL86" s="126">
        <f>'[3]Yearly LC Ethylene'!F86</f>
        <v>220843.982854695</v>
      </c>
      <c r="AM86" s="126">
        <f>'[3]Yearly LC Ethylene'!G86</f>
        <v>219012.7132555538</v>
      </c>
      <c r="AN86" s="126">
        <f>'[3]Yearly LC Ethylene'!H86</f>
        <v>217246.55402088154</v>
      </c>
      <c r="AO86" s="126">
        <f>'[3]Yearly LC Ethylene'!I86</f>
        <v>215554.39054967463</v>
      </c>
      <c r="AP86" s="126">
        <f>'[3]Yearly LC Ethylene'!J86</f>
        <v>213946.30623341163</v>
      </c>
      <c r="AQ86" s="126">
        <f>'[3]Yearly LC Ethylene'!K86</f>
        <v>212433.74381465118</v>
      </c>
      <c r="AR86" s="126">
        <f>'[3]Yearly LC Ethylene'!L86</f>
        <v>211029.68847798865</v>
      </c>
      <c r="AS86" s="126">
        <f>'[3]Yearly LC Ethylene'!M86</f>
        <v>209748.87560038301</v>
      </c>
      <c r="AT86" s="126">
        <f>'[3]Yearly LC Ethylene'!N86</f>
        <v>208608.02648209038</v>
      </c>
      <c r="AU86" s="126">
        <f>'[3]Yearly LC Ethylene'!O86</f>
        <v>206267.60183016921</v>
      </c>
      <c r="AV86" s="126">
        <f>'[3]Yearly LC Ethylene'!P86</f>
        <v>204660.33215192662</v>
      </c>
      <c r="AW86" s="126">
        <f>'[3]Yearly LC Ethylene'!Q86</f>
        <v>202648.10625493267</v>
      </c>
      <c r="AX86" s="126">
        <f>'[3]Yearly LC Ethylene'!R86</f>
        <v>200868.50829839899</v>
      </c>
      <c r="AY86" s="126">
        <f>'[3]Yearly LC Ethylene'!S86</f>
        <v>199352.99869620692</v>
      </c>
      <c r="AZ86" s="126">
        <f>'[3]Yearly LC Ethylene'!T86</f>
        <v>198137.27642906262</v>
      </c>
      <c r="BA86" s="126">
        <f>'[3]Yearly LC Ethylene'!U86</f>
        <v>197261.84992015996</v>
      </c>
      <c r="BB86" s="126">
        <f>'[3]Yearly LC Ethylene'!V86</f>
        <v>196772.68479892163</v>
      </c>
      <c r="BC86" s="126">
        <f>'[3]Yearly LC Ethylene'!W86</f>
        <v>196721.9389084868</v>
      </c>
      <c r="BD86" s="126">
        <f>'[3]Yearly LC Ethylene'!X86</f>
        <v>197168.79630736925</v>
      </c>
      <c r="BE86" s="126">
        <f>'[3]Yearly LC Ethylene'!Y86</f>
        <v>196343.53921307018</v>
      </c>
      <c r="BF86" s="126">
        <f>'[3]Yearly LC Ethylene'!Z86</f>
        <v>197909.93852693541</v>
      </c>
      <c r="BG86" s="126">
        <f>'[3]Yearly LC Ethylene'!AA86</f>
        <v>200203.79496927015</v>
      </c>
      <c r="BH86" s="126">
        <f>'[3]Yearly LC Ethylene'!AB86</f>
        <v>203323.2241302086</v>
      </c>
      <c r="BI86" s="126">
        <f>'[3]Yearly LC Ethylene'!AC86</f>
        <v>207379.55757081727</v>
      </c>
      <c r="BJ86" s="126">
        <f>'[3]Yearly LC Ethylene'!AD86</f>
        <v>212499.12281607126</v>
      </c>
      <c r="BK86" s="126">
        <f>'[3]Yearly LC Ethylene'!AE86</f>
        <v>218825.2630859463</v>
      </c>
      <c r="BL86" s="126">
        <f>'[3]Yearly LC Ethylene'!AF86</f>
        <v>226520.62905379338</v>
      </c>
      <c r="BM86" s="126">
        <f>'[3]Yearly LC Ethylene'!AG86</f>
        <v>235769.77927004203</v>
      </c>
      <c r="BN86" s="126">
        <f>'[3]Yearly LC Ethylene'!AH86</f>
        <v>246782.13082388259</v>
      </c>
      <c r="BO86" s="126"/>
      <c r="BP86" s="126">
        <f t="shared" si="21"/>
        <v>1344500.0989062907</v>
      </c>
      <c r="BQ86" s="126">
        <f t="shared" si="21"/>
        <v>1327891.81706275</v>
      </c>
      <c r="BR86" s="126">
        <f t="shared" si="21"/>
        <v>1304178.5768867445</v>
      </c>
      <c r="BS86" s="126">
        <f t="shared" si="21"/>
        <v>1280779.8672294142</v>
      </c>
      <c r="BT86" s="126">
        <f t="shared" si="21"/>
        <v>1257702.113844817</v>
      </c>
      <c r="BU86" s="126">
        <f t="shared" si="21"/>
        <v>1234952.8787757228</v>
      </c>
      <c r="BV86" s="126">
        <f t="shared" si="21"/>
        <v>1212404.3598562651</v>
      </c>
      <c r="BW86" s="126">
        <f t="shared" si="21"/>
        <v>1190205.8740400313</v>
      </c>
      <c r="BX86" s="126">
        <f t="shared" si="21"/>
        <v>1168369.3194246667</v>
      </c>
      <c r="BY86" s="126">
        <f t="shared" si="21"/>
        <v>1146908.4399807951</v>
      </c>
      <c r="BZ86" s="126">
        <f t="shared" si="21"/>
        <v>1125839.0656176568</v>
      </c>
      <c r="CA86" s="126">
        <f t="shared" si="21"/>
        <v>1098285.9223418795</v>
      </c>
      <c r="CB86" s="126">
        <f t="shared" si="21"/>
        <v>1074818.4119126806</v>
      </c>
      <c r="CC86" s="126">
        <f t="shared" si="21"/>
        <v>1048708.4621893943</v>
      </c>
      <c r="CD86" s="126">
        <f t="shared" si="21"/>
        <v>1023150.4316423326</v>
      </c>
      <c r="CE86" s="126">
        <f t="shared" si="21"/>
        <v>998174.71943555074</v>
      </c>
      <c r="CF86" s="126">
        <f t="shared" si="20"/>
        <v>973601.93072220765</v>
      </c>
      <c r="CG86" s="126">
        <f t="shared" si="20"/>
        <v>949690.49903190532</v>
      </c>
      <c r="CH86" s="126">
        <f t="shared" si="19"/>
        <v>926485.70238996949</v>
      </c>
      <c r="CI86" s="126">
        <f t="shared" si="19"/>
        <v>904039.17191652628</v>
      </c>
      <c r="CJ86" s="126">
        <f t="shared" si="19"/>
        <v>882409.73364170454</v>
      </c>
      <c r="CK86" s="126">
        <f t="shared" si="19"/>
        <v>863718.72863816842</v>
      </c>
      <c r="CL86" s="126">
        <f t="shared" si="19"/>
        <v>847891.22937242105</v>
      </c>
      <c r="CM86" s="126">
        <f t="shared" si="19"/>
        <v>833055.71790122404</v>
      </c>
      <c r="CN86" s="126">
        <f t="shared" si="19"/>
        <v>819311.27766426268</v>
      </c>
      <c r="CO86" s="126">
        <f t="shared" si="19"/>
        <v>806770.41873243742</v>
      </c>
      <c r="CP86" s="126">
        <f t="shared" si="19"/>
        <v>795487.72469197481</v>
      </c>
      <c r="CQ86" s="126">
        <f t="shared" si="19"/>
        <v>785683.0897225457</v>
      </c>
      <c r="CR86" s="126">
        <f t="shared" si="19"/>
        <v>777521.01575498749</v>
      </c>
      <c r="CS86" s="126">
        <f t="shared" si="18"/>
        <v>771188.17272911966</v>
      </c>
      <c r="CT86" s="126">
        <f t="shared" si="17"/>
        <v>766896.36342712492</v>
      </c>
    </row>
    <row r="87" spans="1:98">
      <c r="A87" s="381"/>
      <c r="B87" s="1" t="s">
        <v>118</v>
      </c>
      <c r="C87" s="5" t="s">
        <v>197</v>
      </c>
      <c r="D87" s="126">
        <f>'[2]Yearly LC Ethylene'!D87</f>
        <v>1018827.6884632254</v>
      </c>
      <c r="E87" s="126">
        <f>'[2]Yearly LC Ethylene'!E87</f>
        <v>1004149.6060734479</v>
      </c>
      <c r="F87" s="126">
        <f>'[2]Yearly LC Ethylene'!F87</f>
        <v>989402.25352508004</v>
      </c>
      <c r="G87" s="126">
        <f>'[2]Yearly LC Ethylene'!G87</f>
        <v>974792.33451403293</v>
      </c>
      <c r="H87" s="126">
        <f>'[2]Yearly LC Ethylene'!H87</f>
        <v>960318.55307871604</v>
      </c>
      <c r="I87" s="126">
        <f>'[2]Yearly LC Ethylene'!I87</f>
        <v>945979.62562581745</v>
      </c>
      <c r="J87" s="126">
        <f>'[2]Yearly LC Ethylene'!J87</f>
        <v>931474.07276460272</v>
      </c>
      <c r="K87" s="126">
        <f>'[2]Yearly LC Ethylene'!K87</f>
        <v>917106.07274234551</v>
      </c>
      <c r="L87" s="126">
        <f>'[2]Yearly LC Ethylene'!L87</f>
        <v>902874.32090175909</v>
      </c>
      <c r="M87" s="126">
        <f>'[2]Yearly LC Ethylene'!M87</f>
        <v>888777.52554475679</v>
      </c>
      <c r="N87" s="126">
        <f>'[2]Yearly LC Ethylene'!N87</f>
        <v>874814.40795730625</v>
      </c>
      <c r="O87" s="126">
        <f>'[2]Yearly LC Ethylene'!O87</f>
        <v>859717.8684626153</v>
      </c>
      <c r="P87" s="126">
        <f>'[2]Yearly LC Ethylene'!P87</f>
        <v>844768.67038659635</v>
      </c>
      <c r="Q87" s="126">
        <f>'[2]Yearly LC Ethylene'!Q87</f>
        <v>829965.25358714722</v>
      </c>
      <c r="R87" s="126">
        <f>'[2]Yearly LC Ethylene'!R87</f>
        <v>815306.07111561764</v>
      </c>
      <c r="S87" s="126">
        <f>'[2]Yearly LC Ethylene'!S87</f>
        <v>800789.58921422914</v>
      </c>
      <c r="T87" s="126">
        <f>'[2]Yearly LC Ethylene'!T87</f>
        <v>785943.75694756629</v>
      </c>
      <c r="U87" s="126">
        <f>'[2]Yearly LC Ethylene'!U87</f>
        <v>771247.54833148443</v>
      </c>
      <c r="V87" s="126">
        <f>'[2]Yearly LC Ethylene'!V87</f>
        <v>756699.32819526689</v>
      </c>
      <c r="W87" s="126">
        <f>'[2]Yearly LC Ethylene'!W87</f>
        <v>742297.47629692324</v>
      </c>
      <c r="X87" s="126">
        <f>'[2]Yearly LC Ethylene'!X87</f>
        <v>728040.38734320237</v>
      </c>
      <c r="Y87" s="126">
        <f>'[2]Yearly LC Ethylene'!Y87</f>
        <v>713354.88669554831</v>
      </c>
      <c r="Z87" s="126">
        <f>'[2]Yearly LC Ethylene'!Z87</f>
        <v>698811.02557211218</v>
      </c>
      <c r="AA87" s="126">
        <f>'[2]Yearly LC Ethylene'!AA87</f>
        <v>684406.98711129918</v>
      </c>
      <c r="AB87" s="126">
        <f>'[2]Yearly LC Ethylene'!AB87</f>
        <v>670140.97056152869</v>
      </c>
      <c r="AC87" s="126">
        <f>'[2]Yearly LC Ethylene'!AC87</f>
        <v>656011.19140125869</v>
      </c>
      <c r="AD87" s="126">
        <f>'[2]Yearly LC Ethylene'!AD87</f>
        <v>641855.1851888604</v>
      </c>
      <c r="AE87" s="126">
        <f>'[2]Yearly LC Ethylene'!AE87</f>
        <v>627835.79074590851</v>
      </c>
      <c r="AF87" s="126">
        <f>'[2]Yearly LC Ethylene'!AF87</f>
        <v>613951.2089038589</v>
      </c>
      <c r="AG87" s="126">
        <f>'[2]Yearly LC Ethylene'!AG87</f>
        <v>600199.65825692227</v>
      </c>
      <c r="AH87" s="126">
        <f>'[2]Yearly LC Ethylene'!AH87</f>
        <v>586579.37535587768</v>
      </c>
      <c r="AI87" s="126"/>
      <c r="AJ87" s="126">
        <f>'[3]Yearly LC Ethylene'!D87</f>
        <v>202943.65152000473</v>
      </c>
      <c r="AK87" s="126">
        <f>'[3]Yearly LC Ethylene'!E87</f>
        <v>201265.08634056602</v>
      </c>
      <c r="AL87" s="126">
        <f>'[3]Yearly LC Ethylene'!F87</f>
        <v>199579.92702357494</v>
      </c>
      <c r="AM87" s="126">
        <f>'[3]Yearly LC Ethylene'!G87</f>
        <v>197893.77977616165</v>
      </c>
      <c r="AN87" s="126">
        <f>'[3]Yearly LC Ethylene'!H87</f>
        <v>196206.63732733444</v>
      </c>
      <c r="AO87" s="126">
        <f>'[3]Yearly LC Ethylene'!I87</f>
        <v>194518.49246238862</v>
      </c>
      <c r="AP87" s="126">
        <f>'[3]Yearly LC Ethylene'!J87</f>
        <v>192829.33802789915</v>
      </c>
      <c r="AQ87" s="126">
        <f>'[3]Yearly LC Ethylene'!K87</f>
        <v>191139.16693691735</v>
      </c>
      <c r="AR87" s="126">
        <f>'[3]Yearly LC Ethylene'!L87</f>
        <v>189447.97217437971</v>
      </c>
      <c r="AS87" s="126">
        <f>'[3]Yearly LC Ethylene'!M87</f>
        <v>187755.74680273837</v>
      </c>
      <c r="AT87" s="126">
        <f>'[3]Yearly LC Ethylene'!N87</f>
        <v>186062.48396782056</v>
      </c>
      <c r="AU87" s="126">
        <f>'[3]Yearly LC Ethylene'!O87</f>
        <v>184209.66504210688</v>
      </c>
      <c r="AV87" s="126">
        <f>'[3]Yearly LC Ethylene'!P87</f>
        <v>182355.14879737436</v>
      </c>
      <c r="AW87" s="126">
        <f>'[3]Yearly LC Ethylene'!Q87</f>
        <v>180498.90988711928</v>
      </c>
      <c r="AX87" s="126">
        <f>'[3]Yearly LC Ethylene'!R87</f>
        <v>178640.92264431142</v>
      </c>
      <c r="AY87" s="126">
        <f>'[3]Yearly LC Ethylene'!S87</f>
        <v>176781.16108034507</v>
      </c>
      <c r="AZ87" s="126">
        <f>'[3]Yearly LC Ethylene'!T87</f>
        <v>174919.59888415426</v>
      </c>
      <c r="BA87" s="126">
        <f>'[3]Yearly LC Ethylene'!U87</f>
        <v>173056.20942150193</v>
      </c>
      <c r="BB87" s="126">
        <f>'[3]Yearly LC Ethylene'!V87</f>
        <v>171190.9657344555</v>
      </c>
      <c r="BC87" s="126">
        <f>'[3]Yearly LC Ethylene'!W87</f>
        <v>169323.84054105988</v>
      </c>
      <c r="BD87" s="126">
        <f>'[3]Yearly LC Ethylene'!X87</f>
        <v>167454.8062352197</v>
      </c>
      <c r="BE87" s="126">
        <f>'[3]Yearly LC Ethylene'!Y87</f>
        <v>165486.0050495888</v>
      </c>
      <c r="BF87" s="126">
        <f>'[3]Yearly LC Ethylene'!Z87</f>
        <v>163513.72591913168</v>
      </c>
      <c r="BG87" s="126">
        <f>'[3]Yearly LC Ethylene'!AA87</f>
        <v>161537.91328186571</v>
      </c>
      <c r="BH87" s="126">
        <f>'[3]Yearly LC Ethylene'!AB87</f>
        <v>159558.51113782302</v>
      </c>
      <c r="BI87" s="126">
        <f>'[3]Yearly LC Ethylene'!AC87</f>
        <v>157575.46306322631</v>
      </c>
      <c r="BJ87" s="126">
        <f>'[3]Yearly LC Ethylene'!AD87</f>
        <v>155588.71222564537</v>
      </c>
      <c r="BK87" s="126">
        <f>'[3]Yearly LC Ethylene'!AE87</f>
        <v>153598.20140017648</v>
      </c>
      <c r="BL87" s="126">
        <f>'[3]Yearly LC Ethylene'!AF87</f>
        <v>151603.87298668709</v>
      </c>
      <c r="BM87" s="126">
        <f>'[3]Yearly LC Ethylene'!AG87</f>
        <v>149605.66902816985</v>
      </c>
      <c r="BN87" s="126">
        <f>'[3]Yearly LC Ethylene'!AH87</f>
        <v>147603.53123025337</v>
      </c>
      <c r="BO87" s="126"/>
      <c r="BP87" s="126">
        <f t="shared" si="21"/>
        <v>1221771.33998323</v>
      </c>
      <c r="BQ87" s="126">
        <f t="shared" si="21"/>
        <v>1205414.6924140139</v>
      </c>
      <c r="BR87" s="126">
        <f t="shared" si="21"/>
        <v>1188982.1805486549</v>
      </c>
      <c r="BS87" s="126">
        <f t="shared" si="21"/>
        <v>1172686.1142901946</v>
      </c>
      <c r="BT87" s="126">
        <f t="shared" si="21"/>
        <v>1156525.1904060505</v>
      </c>
      <c r="BU87" s="126">
        <f t="shared" si="21"/>
        <v>1140498.118088206</v>
      </c>
      <c r="BV87" s="126">
        <f t="shared" si="21"/>
        <v>1124303.4107925019</v>
      </c>
      <c r="BW87" s="126">
        <f t="shared" si="21"/>
        <v>1108245.239679263</v>
      </c>
      <c r="BX87" s="126">
        <f t="shared" si="21"/>
        <v>1092322.2930761387</v>
      </c>
      <c r="BY87" s="126">
        <f t="shared" si="21"/>
        <v>1076533.2723474952</v>
      </c>
      <c r="BZ87" s="126">
        <f t="shared" si="21"/>
        <v>1060876.8919251268</v>
      </c>
      <c r="CA87" s="126">
        <f t="shared" si="21"/>
        <v>1043927.5335047222</v>
      </c>
      <c r="CB87" s="126">
        <f t="shared" si="21"/>
        <v>1027123.8191839707</v>
      </c>
      <c r="CC87" s="126">
        <f t="shared" si="21"/>
        <v>1010464.1634742665</v>
      </c>
      <c r="CD87" s="126">
        <f t="shared" si="21"/>
        <v>993946.99375992909</v>
      </c>
      <c r="CE87" s="126">
        <f t="shared" si="21"/>
        <v>977570.75029457419</v>
      </c>
      <c r="CF87" s="126">
        <f t="shared" si="20"/>
        <v>960863.35583172052</v>
      </c>
      <c r="CG87" s="126">
        <f t="shared" si="20"/>
        <v>944303.75775298639</v>
      </c>
      <c r="CH87" s="126">
        <f t="shared" si="19"/>
        <v>927890.29392972239</v>
      </c>
      <c r="CI87" s="126">
        <f t="shared" si="19"/>
        <v>911621.31683798309</v>
      </c>
      <c r="CJ87" s="126">
        <f t="shared" si="19"/>
        <v>895495.19357842207</v>
      </c>
      <c r="CK87" s="126">
        <f t="shared" si="19"/>
        <v>878840.89174513705</v>
      </c>
      <c r="CL87" s="126">
        <f t="shared" si="19"/>
        <v>862324.75149124383</v>
      </c>
      <c r="CM87" s="126">
        <f t="shared" si="19"/>
        <v>845944.90039316495</v>
      </c>
      <c r="CN87" s="126">
        <f t="shared" si="19"/>
        <v>829699.48169935169</v>
      </c>
      <c r="CO87" s="126">
        <f t="shared" si="19"/>
        <v>813586.65446448501</v>
      </c>
      <c r="CP87" s="126">
        <f t="shared" si="19"/>
        <v>797443.89741450571</v>
      </c>
      <c r="CQ87" s="126">
        <f t="shared" si="19"/>
        <v>781433.99214608502</v>
      </c>
      <c r="CR87" s="126">
        <f t="shared" si="19"/>
        <v>765555.08189054602</v>
      </c>
      <c r="CS87" s="126">
        <f t="shared" si="18"/>
        <v>749805.32728509209</v>
      </c>
      <c r="CT87" s="126">
        <f t="shared" si="17"/>
        <v>734182.90658613108</v>
      </c>
    </row>
    <row r="88" spans="1:98" s="14" customFormat="1">
      <c r="A88" s="382"/>
      <c r="B88" s="10" t="s">
        <v>119</v>
      </c>
      <c r="C88" s="62" t="s">
        <v>197</v>
      </c>
      <c r="D88" s="127">
        <f>'[2]Yearly LC Ethylene'!D88</f>
        <v>1618403.3789706836</v>
      </c>
      <c r="E88" s="127">
        <f>'[2]Yearly LC Ethylene'!E88</f>
        <v>1628551.515924206</v>
      </c>
      <c r="F88" s="127">
        <f>'[2]Yearly LC Ethylene'!F88</f>
        <v>1631498.091936541</v>
      </c>
      <c r="G88" s="127">
        <f>'[2]Yearly LC Ethylene'!G88</f>
        <v>1634406.2140665257</v>
      </c>
      <c r="H88" s="127">
        <f>'[2]Yearly LC Ethylene'!H88</f>
        <v>1637280.0699244037</v>
      </c>
      <c r="I88" s="127">
        <f>'[2]Yearly LC Ethylene'!I88</f>
        <v>1640123.9426601049</v>
      </c>
      <c r="J88" s="127">
        <f>'[2]Yearly LC Ethylene'!J88</f>
        <v>1640950.5044342983</v>
      </c>
      <c r="K88" s="127">
        <f>'[2]Yearly LC Ethylene'!K88</f>
        <v>1641790.6522972686</v>
      </c>
      <c r="L88" s="127">
        <f>'[2]Yearly LC Ethylene'!L88</f>
        <v>1642648.6087338724</v>
      </c>
      <c r="M88" s="127">
        <f>'[2]Yearly LC Ethylene'!M88</f>
        <v>1643528.7225557971</v>
      </c>
      <c r="N88" s="127">
        <f>'[2]Yearly LC Ethylene'!N88</f>
        <v>1644435.4766682179</v>
      </c>
      <c r="O88" s="127">
        <f>'[2]Yearly LC Ethylene'!O88</f>
        <v>1644989.1208941138</v>
      </c>
      <c r="P88" s="127">
        <f>'[2]Yearly LC Ethylene'!P88</f>
        <v>1643107.3182641382</v>
      </c>
      <c r="Q88" s="127">
        <f>'[2]Yearly LC Ethylene'!Q88</f>
        <v>1643230.8233815618</v>
      </c>
      <c r="R88" s="127">
        <f>'[2]Yearly LC Ethylene'!R88</f>
        <v>1643330.995382007</v>
      </c>
      <c r="S88" s="127">
        <f>'[2]Yearly LC Ethylene'!S88</f>
        <v>1643410.7041781798</v>
      </c>
      <c r="T88" s="127">
        <f>'[2]Yearly LC Ethylene'!T88</f>
        <v>1640351.2585142285</v>
      </c>
      <c r="U88" s="127">
        <f>'[2]Yearly LC Ethylene'!U88</f>
        <v>1637343.5508647929</v>
      </c>
      <c r="V88" s="127">
        <f>'[2]Yearly LC Ethylene'!V88</f>
        <v>1634389.979095622</v>
      </c>
      <c r="W88" s="127">
        <f>'[2]Yearly LC Ethylene'!W88</f>
        <v>1631493.1294390215</v>
      </c>
      <c r="X88" s="127">
        <f>'[2]Yearly LC Ethylene'!X88</f>
        <v>1628655.7889052932</v>
      </c>
      <c r="Y88" s="127">
        <f>'[2]Yearly LC Ethylene'!Y88</f>
        <v>1615640.0023357547</v>
      </c>
      <c r="Z88" s="127">
        <f>'[2]Yearly LC Ethylene'!Z88</f>
        <v>1601995.2062994405</v>
      </c>
      <c r="AA88" s="127">
        <f>'[2]Yearly LC Ethylene'!AA88</f>
        <v>1588339.299810569</v>
      </c>
      <c r="AB88" s="127">
        <f>'[2]Yearly LC Ethylene'!AB88</f>
        <v>1574671.6002451607</v>
      </c>
      <c r="AC88" s="127">
        <f>'[2]Yearly LC Ethylene'!AC88</f>
        <v>1560991.700992604</v>
      </c>
      <c r="AD88" s="127">
        <f>'[2]Yearly LC Ethylene'!AD88</f>
        <v>1546233.360864684</v>
      </c>
      <c r="AE88" s="127">
        <f>'[2]Yearly LC Ethylene'!AE88</f>
        <v>1531488.7491454841</v>
      </c>
      <c r="AF88" s="127">
        <f>'[2]Yearly LC Ethylene'!AF88</f>
        <v>1516757.9806513388</v>
      </c>
      <c r="AG88" s="127">
        <f>'[2]Yearly LC Ethylene'!AG88</f>
        <v>1502041.5358799738</v>
      </c>
      <c r="AH88" s="127">
        <f>'[2]Yearly LC Ethylene'!AH88</f>
        <v>1487340.2851702033</v>
      </c>
      <c r="AI88" s="127"/>
      <c r="AJ88" s="127">
        <f>'[3]Yearly LC Ethylene'!D88</f>
        <v>311070.58173925988</v>
      </c>
      <c r="AK88" s="127">
        <f>'[3]Yearly LC Ethylene'!E88</f>
        <v>316817.0535233866</v>
      </c>
      <c r="AL88" s="127">
        <f>'[3]Yearly LC Ethylene'!F88</f>
        <v>317959.74129717919</v>
      </c>
      <c r="AM88" s="127">
        <f>'[3]Yearly LC Ethylene'!G88</f>
        <v>319206.55458830495</v>
      </c>
      <c r="AN88" s="127">
        <f>'[3]Yearly LC Ethylene'!H88</f>
        <v>320570.64796497015</v>
      </c>
      <c r="AO88" s="127">
        <f>'[3]Yearly LC Ethylene'!I88</f>
        <v>322066.93089237495</v>
      </c>
      <c r="AP88" s="127">
        <f>'[3]Yearly LC Ethylene'!J88</f>
        <v>323712.30377189873</v>
      </c>
      <c r="AQ88" s="127">
        <f>'[3]Yearly LC Ethylene'!K88</f>
        <v>325525.92576525244</v>
      </c>
      <c r="AR88" s="127">
        <f>'[3]Yearly LC Ethylene'!L88</f>
        <v>327529.51868445601</v>
      </c>
      <c r="AS88" s="127">
        <f>'[3]Yearly LC Ethylene'!M88</f>
        <v>329747.71180505812</v>
      </c>
      <c r="AT88" s="127">
        <f>'[3]Yearly LC Ethylene'!N88</f>
        <v>332208.43311423808</v>
      </c>
      <c r="AU88" s="127">
        <f>'[3]Yearly LC Ethylene'!O88</f>
        <v>335854.5853347744</v>
      </c>
      <c r="AV88" s="127">
        <f>'[3]Yearly LC Ethylene'!P88</f>
        <v>339419.74258852779</v>
      </c>
      <c r="AW88" s="127">
        <f>'[3]Yearly LC Ethylene'!Q88</f>
        <v>343743.27707211039</v>
      </c>
      <c r="AX88" s="127">
        <f>'[3]Yearly LC Ethylene'!R88</f>
        <v>348451.92603211995</v>
      </c>
      <c r="AY88" s="127">
        <f>'[3]Yearly LC Ethylene'!S88</f>
        <v>353597.75050126389</v>
      </c>
      <c r="AZ88" s="127">
        <f>'[3]Yearly LC Ethylene'!T88</f>
        <v>359239.84104187071</v>
      </c>
      <c r="BA88" s="127">
        <f>'[3]Yearly LC Ethylene'!U88</f>
        <v>365445.26502851577</v>
      </c>
      <c r="BB88" s="127">
        <f>'[3]Yearly LC Ethylene'!V88</f>
        <v>372290.14152588102</v>
      </c>
      <c r="BC88" s="127">
        <f>'[3]Yearly LC Ethylene'!W88</f>
        <v>379860.86094720056</v>
      </c>
      <c r="BD88" s="127">
        <f>'[3]Yearly LC Ethylene'!X88</f>
        <v>388255.468993249</v>
      </c>
      <c r="BE88" s="127">
        <f>'[3]Yearly LC Ethylene'!Y88</f>
        <v>397891.72579550248</v>
      </c>
      <c r="BF88" s="127">
        <f>'[3]Yearly LC Ethylene'!Z88</f>
        <v>407446.92845762603</v>
      </c>
      <c r="BG88" s="127">
        <f>'[3]Yearly LC Ethylene'!AA88</f>
        <v>418179.32041422045</v>
      </c>
      <c r="BH88" s="127">
        <f>'[3]Yearly LC Ethylene'!AB88</f>
        <v>430251.04280813754</v>
      </c>
      <c r="BI88" s="127">
        <f>'[3]Yearly LC Ethylene'!AC88</f>
        <v>443846.16131592472</v>
      </c>
      <c r="BJ88" s="127">
        <f>'[3]Yearly LC Ethylene'!AD88</f>
        <v>459173.6201921053</v>
      </c>
      <c r="BK88" s="127">
        <f>'[3]Yearly LC Ethylene'!AE88</f>
        <v>476470.59417244606</v>
      </c>
      <c r="BL88" s="127">
        <f>'[3]Yearly LC Ethylene'!AF88</f>
        <v>496006.29182091606</v>
      </c>
      <c r="BM88" s="127">
        <f>'[3]Yearly LC Ethylene'!AG88</f>
        <v>518086.2711220741</v>
      </c>
      <c r="BN88" s="127">
        <f>'[3]Yearly LC Ethylene'!AH88</f>
        <v>543057.33630968211</v>
      </c>
      <c r="BO88" s="127"/>
      <c r="BP88" s="127">
        <f t="shared" si="21"/>
        <v>1929473.9607099434</v>
      </c>
      <c r="BQ88" s="127">
        <f t="shared" si="21"/>
        <v>1945368.5694475926</v>
      </c>
      <c r="BR88" s="127">
        <f t="shared" si="21"/>
        <v>1949457.8332337202</v>
      </c>
      <c r="BS88" s="127">
        <f t="shared" si="21"/>
        <v>1953612.7686548308</v>
      </c>
      <c r="BT88" s="127">
        <f t="shared" si="21"/>
        <v>1957850.7178893739</v>
      </c>
      <c r="BU88" s="127">
        <f t="shared" si="21"/>
        <v>1962190.8735524798</v>
      </c>
      <c r="BV88" s="127">
        <f t="shared" si="21"/>
        <v>1964662.8082061969</v>
      </c>
      <c r="BW88" s="127">
        <f t="shared" si="21"/>
        <v>1967316.5780625211</v>
      </c>
      <c r="BX88" s="127">
        <f t="shared" si="21"/>
        <v>1970178.1274183285</v>
      </c>
      <c r="BY88" s="127">
        <f t="shared" si="21"/>
        <v>1973276.4343608553</v>
      </c>
      <c r="BZ88" s="127">
        <f t="shared" si="21"/>
        <v>1976643.909782456</v>
      </c>
      <c r="CA88" s="127">
        <f t="shared" si="21"/>
        <v>1980843.7062288881</v>
      </c>
      <c r="CB88" s="127">
        <f t="shared" si="21"/>
        <v>1982527.0608526659</v>
      </c>
      <c r="CC88" s="127">
        <f t="shared" si="21"/>
        <v>1986974.1004536722</v>
      </c>
      <c r="CD88" s="127">
        <f t="shared" si="21"/>
        <v>1991782.9214141269</v>
      </c>
      <c r="CE88" s="127">
        <f t="shared" si="21"/>
        <v>1997008.4546794437</v>
      </c>
      <c r="CF88" s="127">
        <f t="shared" si="20"/>
        <v>1999591.0995560992</v>
      </c>
      <c r="CG88" s="127">
        <f t="shared" si="20"/>
        <v>2002788.8158933087</v>
      </c>
      <c r="CH88" s="127">
        <f t="shared" si="19"/>
        <v>2006680.1206215029</v>
      </c>
      <c r="CI88" s="127">
        <f t="shared" si="19"/>
        <v>2011353.990386222</v>
      </c>
      <c r="CJ88" s="127">
        <f t="shared" si="19"/>
        <v>2016911.2578985421</v>
      </c>
      <c r="CK88" s="127">
        <f t="shared" si="19"/>
        <v>2013531.7281312572</v>
      </c>
      <c r="CL88" s="127">
        <f t="shared" si="19"/>
        <v>2009442.1347570666</v>
      </c>
      <c r="CM88" s="127">
        <f t="shared" si="19"/>
        <v>2006518.6202247895</v>
      </c>
      <c r="CN88" s="127">
        <f t="shared" si="19"/>
        <v>2004922.6430532984</v>
      </c>
      <c r="CO88" s="127">
        <f t="shared" si="19"/>
        <v>2004837.8623085287</v>
      </c>
      <c r="CP88" s="127">
        <f t="shared" si="19"/>
        <v>2005406.9810567894</v>
      </c>
      <c r="CQ88" s="127">
        <f t="shared" si="19"/>
        <v>2007959.3433179301</v>
      </c>
      <c r="CR88" s="127">
        <f t="shared" si="19"/>
        <v>2012764.2724722549</v>
      </c>
      <c r="CS88" s="127">
        <f t="shared" si="18"/>
        <v>2020127.807002048</v>
      </c>
      <c r="CT88" s="127">
        <f t="shared" si="17"/>
        <v>2030397.6214798854</v>
      </c>
    </row>
    <row r="89" spans="1:98" s="13" customFormat="1">
      <c r="A89" s="380" t="s">
        <v>120</v>
      </c>
      <c r="B89" s="6" t="s">
        <v>121</v>
      </c>
      <c r="C89" s="7" t="s">
        <v>197</v>
      </c>
      <c r="D89" s="125">
        <f>'[2]Yearly LC Ethylene'!D89</f>
        <v>464409.51086321456</v>
      </c>
      <c r="E89" s="125">
        <f>'[2]Yearly LC Ethylene'!E89</f>
        <v>457837.88255616277</v>
      </c>
      <c r="F89" s="125">
        <f>'[2]Yearly LC Ethylene'!F89</f>
        <v>451121.78673070011</v>
      </c>
      <c r="G89" s="125">
        <f>'[2]Yearly LC Ethylene'!G89</f>
        <v>444468.65465169307</v>
      </c>
      <c r="H89" s="125">
        <f>'[2]Yearly LC Ethylene'!H89</f>
        <v>437877.91200335277</v>
      </c>
      <c r="I89" s="125">
        <f>'[2]Yearly LC Ethylene'!I89</f>
        <v>431348.9909560082</v>
      </c>
      <c r="J89" s="125">
        <f>'[2]Yearly LC Ethylene'!J89</f>
        <v>424744.48712158162</v>
      </c>
      <c r="K89" s="125">
        <f>'[2]Yearly LC Ethylene'!K89</f>
        <v>418203.07235777273</v>
      </c>
      <c r="L89" s="125">
        <f>'[2]Yearly LC Ethylene'!L89</f>
        <v>411724.1720504851</v>
      </c>
      <c r="M89" s="125">
        <f>'[2]Yearly LC Ethylene'!M89</f>
        <v>405307.21853047953</v>
      </c>
      <c r="N89" s="125">
        <f>'[2]Yearly LC Ethylene'!N89</f>
        <v>398951.6511383187</v>
      </c>
      <c r="O89" s="125">
        <f>'[2]Yearly LC Ethylene'!O89</f>
        <v>392079.91456522048</v>
      </c>
      <c r="P89" s="125">
        <f>'[2]Yearly LC Ethylene'!P89</f>
        <v>385275.84031388676</v>
      </c>
      <c r="Q89" s="125">
        <f>'[2]Yearly LC Ethylene'!Q89</f>
        <v>378538.74306633085</v>
      </c>
      <c r="R89" s="125">
        <f>'[2]Yearly LC Ethylene'!R89</f>
        <v>371867.94485344656</v>
      </c>
      <c r="S89" s="125">
        <f>'[2]Yearly LC Ethylene'!S89</f>
        <v>365262.77512280474</v>
      </c>
      <c r="T89" s="125">
        <f>'[2]Yearly LC Ethylene'!T89</f>
        <v>358508.09020690236</v>
      </c>
      <c r="U89" s="125">
        <f>'[2]Yearly LC Ethylene'!U89</f>
        <v>351822.25116078358</v>
      </c>
      <c r="V89" s="125">
        <f>'[2]Yearly LC Ethylene'!V89</f>
        <v>345204.54586738272</v>
      </c>
      <c r="W89" s="125">
        <f>'[2]Yearly LC Ethylene'!W89</f>
        <v>338654.27073188848</v>
      </c>
      <c r="X89" s="125">
        <f>'[2]Yearly LC Ethylene'!X89</f>
        <v>332170.73077959637</v>
      </c>
      <c r="Y89" s="125">
        <f>'[2]Yearly LC Ethylene'!Y89</f>
        <v>325492.69600328762</v>
      </c>
      <c r="Z89" s="125">
        <f>'[2]Yearly LC Ethylene'!Z89</f>
        <v>318880.05198972655</v>
      </c>
      <c r="AA89" s="125">
        <f>'[2]Yearly LC Ethylene'!AA89</f>
        <v>312332.0133231795</v>
      </c>
      <c r="AB89" s="125">
        <f>'[2]Yearly LC Ethylene'!AB89</f>
        <v>305847.80414055334</v>
      </c>
      <c r="AC89" s="125">
        <f>'[2]Yearly LC Ethylene'!AC89</f>
        <v>299426.65830025059</v>
      </c>
      <c r="AD89" s="125">
        <f>'[2]Yearly LC Ethylene'!AD89</f>
        <v>292994.56980423001</v>
      </c>
      <c r="AE89" s="125">
        <f>'[2]Yearly LC Ethylene'!AE89</f>
        <v>286625.8173439306</v>
      </c>
      <c r="AF89" s="125">
        <f>'[2]Yearly LC Ethylene'!AF89</f>
        <v>280319.63581684319</v>
      </c>
      <c r="AG89" s="125">
        <f>'[2]Yearly LC Ethylene'!AG89</f>
        <v>274075.27105929493</v>
      </c>
      <c r="AH89" s="125">
        <f>'[2]Yearly LC Ethylene'!AH89</f>
        <v>267891.98008163535</v>
      </c>
      <c r="AI89" s="125"/>
      <c r="AJ89" s="125">
        <f>'[3]Yearly LC Ethylene'!D89</f>
        <v>92507.263988244042</v>
      </c>
      <c r="AK89" s="125">
        <f>'[3]Yearly LC Ethylene'!E89</f>
        <v>91745.340652819854</v>
      </c>
      <c r="AL89" s="125">
        <f>'[3]Yearly LC Ethylene'!F89</f>
        <v>90977.364954434976</v>
      </c>
      <c r="AM89" s="125">
        <f>'[3]Yearly LC Ethylene'!G89</f>
        <v>90208.947506236582</v>
      </c>
      <c r="AN89" s="125">
        <f>'[3]Yearly LC Ethylene'!H89</f>
        <v>89440.085436998401</v>
      </c>
      <c r="AO89" s="125">
        <f>'[3]Yearly LC Ethylene'!I89</f>
        <v>88670.775924044501</v>
      </c>
      <c r="AP89" s="125">
        <f>'[3]Yearly LC Ethylene'!J89</f>
        <v>87901.016196707918</v>
      </c>
      <c r="AQ89" s="125">
        <f>'[3]Yearly LC Ethylene'!K89</f>
        <v>87130.803539943343</v>
      </c>
      <c r="AR89" s="125">
        <f>'[3]Yearly LC Ethylene'!L89</f>
        <v>86360.135298100897</v>
      </c>
      <c r="AS89" s="125">
        <f>'[3]Yearly LC Ethylene'!M89</f>
        <v>85589.008878868393</v>
      </c>
      <c r="AT89" s="125">
        <f>'[3]Yearly LC Ethylene'!N89</f>
        <v>84817.421757389107</v>
      </c>
      <c r="AU89" s="125">
        <f>'[3]Yearly LC Ethylene'!O89</f>
        <v>83973.117440442496</v>
      </c>
      <c r="AV89" s="125">
        <f>'[3]Yearly LC Ethylene'!P89</f>
        <v>83128.052934406907</v>
      </c>
      <c r="AW89" s="125">
        <f>'[3]Yearly LC Ethylene'!Q89</f>
        <v>82282.217382916584</v>
      </c>
      <c r="AX89" s="125">
        <f>'[3]Yearly LC Ethylene'!R89</f>
        <v>81435.599819526498</v>
      </c>
      <c r="AY89" s="125">
        <f>'[3]Yearly LC Ethylene'!S89</f>
        <v>80588.189169095684</v>
      </c>
      <c r="AZ89" s="125">
        <f>'[3]Yearly LC Ethylene'!T89</f>
        <v>79739.974249341365</v>
      </c>
      <c r="BA89" s="125">
        <f>'[3]Yearly LC Ethylene'!U89</f>
        <v>78890.943772573577</v>
      </c>
      <c r="BB89" s="125">
        <f>'[3]Yearly LC Ethylene'!V89</f>
        <v>78041.086347621138</v>
      </c>
      <c r="BC89" s="125">
        <f>'[3]Yearly LC Ethylene'!W89</f>
        <v>77190.390481959475</v>
      </c>
      <c r="BD89" s="125">
        <f>'[3]Yearly LC Ethylene'!X89</f>
        <v>76338.844584051432</v>
      </c>
      <c r="BE89" s="125">
        <f>'[3]Yearly LC Ethylene'!Y89</f>
        <v>75441.843451854453</v>
      </c>
      <c r="BF89" s="125">
        <f>'[3]Yearly LC Ethylene'!Z89</f>
        <v>74543.279311299004</v>
      </c>
      <c r="BG89" s="125">
        <f>'[3]Yearly LC Ethylene'!AA89</f>
        <v>73643.127989645087</v>
      </c>
      <c r="BH89" s="125">
        <f>'[3]Yearly LC Ethylene'!AB89</f>
        <v>72741.365174127248</v>
      </c>
      <c r="BI89" s="125">
        <f>'[3]Yearly LC Ethylene'!AC89</f>
        <v>71837.966421496734</v>
      </c>
      <c r="BJ89" s="125">
        <f>'[3]Yearly LC Ethylene'!AD89</f>
        <v>70932.907168169768</v>
      </c>
      <c r="BK89" s="125">
        <f>'[3]Yearly LC Ethylene'!AE89</f>
        <v>70026.16274100951</v>
      </c>
      <c r="BL89" s="125">
        <f>'[3]Yearly LC Ethylene'!AF89</f>
        <v>69117.708368769658</v>
      </c>
      <c r="BM89" s="125">
        <f>'[3]Yearly LC Ethylene'!AG89</f>
        <v>68207.519194228735</v>
      </c>
      <c r="BN89" s="125">
        <f>'[3]Yearly LC Ethylene'!AH89</f>
        <v>67295.570287046401</v>
      </c>
      <c r="BO89" s="125"/>
      <c r="BP89" s="125">
        <f t="shared" si="21"/>
        <v>556916.77485145861</v>
      </c>
      <c r="BQ89" s="125">
        <f t="shared" si="21"/>
        <v>549583.22320898261</v>
      </c>
      <c r="BR89" s="125">
        <f t="shared" si="21"/>
        <v>542099.15168513509</v>
      </c>
      <c r="BS89" s="125">
        <f t="shared" si="21"/>
        <v>534677.60215792968</v>
      </c>
      <c r="BT89" s="125">
        <f t="shared" si="21"/>
        <v>527317.99744035117</v>
      </c>
      <c r="BU89" s="125">
        <f t="shared" si="21"/>
        <v>520019.76688005269</v>
      </c>
      <c r="BV89" s="125">
        <f t="shared" si="21"/>
        <v>512645.50331828953</v>
      </c>
      <c r="BW89" s="125">
        <f t="shared" si="21"/>
        <v>505333.87589771609</v>
      </c>
      <c r="BX89" s="125">
        <f t="shared" si="21"/>
        <v>498084.30734858598</v>
      </c>
      <c r="BY89" s="125">
        <f t="shared" si="21"/>
        <v>490896.22740934789</v>
      </c>
      <c r="BZ89" s="125">
        <f t="shared" si="21"/>
        <v>483769.0728957078</v>
      </c>
      <c r="CA89" s="125">
        <f t="shared" si="21"/>
        <v>476053.03200566297</v>
      </c>
      <c r="CB89" s="125">
        <f t="shared" si="21"/>
        <v>468403.89324829367</v>
      </c>
      <c r="CC89" s="125">
        <f t="shared" si="21"/>
        <v>460820.96044924745</v>
      </c>
      <c r="CD89" s="125">
        <f t="shared" si="21"/>
        <v>453303.54467297305</v>
      </c>
      <c r="CE89" s="125">
        <f t="shared" ref="CE89:CS152" si="22">S89+AY89</f>
        <v>445850.9642919004</v>
      </c>
      <c r="CF89" s="125">
        <f t="shared" si="20"/>
        <v>438248.06445624371</v>
      </c>
      <c r="CG89" s="125">
        <f t="shared" si="20"/>
        <v>430713.19493335718</v>
      </c>
      <c r="CH89" s="125">
        <f t="shared" si="19"/>
        <v>423245.63221500383</v>
      </c>
      <c r="CI89" s="125">
        <f t="shared" si="19"/>
        <v>415844.66121384792</v>
      </c>
      <c r="CJ89" s="125">
        <f t="shared" ref="CJ89:CR117" si="23">X89+BD89</f>
        <v>408509.57536364777</v>
      </c>
      <c r="CK89" s="125">
        <f t="shared" si="23"/>
        <v>400934.5394551421</v>
      </c>
      <c r="CL89" s="125">
        <f t="shared" si="23"/>
        <v>393423.33130102558</v>
      </c>
      <c r="CM89" s="125">
        <f t="shared" si="23"/>
        <v>385975.14131282456</v>
      </c>
      <c r="CN89" s="125">
        <f t="shared" si="23"/>
        <v>378589.16931468062</v>
      </c>
      <c r="CO89" s="125">
        <f t="shared" si="23"/>
        <v>371264.62472174736</v>
      </c>
      <c r="CP89" s="125">
        <f t="shared" si="23"/>
        <v>363927.47697239975</v>
      </c>
      <c r="CQ89" s="125">
        <f t="shared" si="23"/>
        <v>356651.98008494009</v>
      </c>
      <c r="CR89" s="125">
        <f t="shared" si="23"/>
        <v>349437.34418561286</v>
      </c>
      <c r="CS89" s="125">
        <f t="shared" si="18"/>
        <v>342282.79025352368</v>
      </c>
      <c r="CT89" s="125">
        <f t="shared" si="17"/>
        <v>335187.55036868178</v>
      </c>
    </row>
    <row r="90" spans="1:98" s="14" customFormat="1">
      <c r="A90" s="382"/>
      <c r="B90" s="10" t="s">
        <v>122</v>
      </c>
      <c r="C90" s="62" t="s">
        <v>197</v>
      </c>
      <c r="D90" s="127">
        <f>'[2]Yearly LC Ethylene'!D90</f>
        <v>395269.29735983856</v>
      </c>
      <c r="E90" s="127">
        <f>'[2]Yearly LC Ethylene'!E90</f>
        <v>387570.69788560702</v>
      </c>
      <c r="F90" s="127">
        <f>'[2]Yearly LC Ethylene'!F90</f>
        <v>387560.06709704635</v>
      </c>
      <c r="G90" s="127">
        <f>'[2]Yearly LC Ethylene'!G90</f>
        <v>396920.57467122446</v>
      </c>
      <c r="H90" s="127">
        <f>'[2]Yearly LC Ethylene'!H90</f>
        <v>364114.41696602269</v>
      </c>
      <c r="I90" s="127">
        <f>'[2]Yearly LC Ethylene'!I90</f>
        <v>356537.23433532385</v>
      </c>
      <c r="J90" s="127">
        <f>'[2]Yearly LC Ethylene'!J90</f>
        <v>348997.23103732325</v>
      </c>
      <c r="K90" s="127">
        <f>'[2]Yearly LC Ethylene'!K90</f>
        <v>341540.10471404047</v>
      </c>
      <c r="L90" s="127">
        <f>'[2]Yearly LC Ethylene'!L90</f>
        <v>334165.0170728853</v>
      </c>
      <c r="M90" s="127">
        <f>'[2]Yearly LC Ethylene'!M90</f>
        <v>326871.13692365895</v>
      </c>
      <c r="N90" s="127">
        <f>'[2]Yearly LC Ethylene'!N90</f>
        <v>319657.64011701383</v>
      </c>
      <c r="O90" s="127">
        <f>'[2]Yearly LC Ethylene'!O90</f>
        <v>310753.21943385853</v>
      </c>
      <c r="P90" s="127">
        <f>'[2]Yearly LC Ethylene'!P90</f>
        <v>302964.83014681865</v>
      </c>
      <c r="Q90" s="127">
        <f>'[2]Yearly LC Ethylene'!Q90</f>
        <v>294420.82502235245</v>
      </c>
      <c r="R90" s="127">
        <f>'[2]Yearly LC Ethylene'!R90</f>
        <v>285976.35824282392</v>
      </c>
      <c r="S90" s="127">
        <f>'[2]Yearly LC Ethylene'!S90</f>
        <v>277630.40234480711</v>
      </c>
      <c r="T90" s="127">
        <f>'[2]Yearly LC Ethylene'!T90</f>
        <v>269310.25223350362</v>
      </c>
      <c r="U90" s="127">
        <f>'[2]Yearly LC Ethylene'!U90</f>
        <v>261088.10080260751</v>
      </c>
      <c r="V90" s="127">
        <f>'[2]Yearly LC Ethylene'!V90</f>
        <v>252962.92561136364</v>
      </c>
      <c r="W90" s="127">
        <f>'[2]Yearly LC Ethylene'!W90</f>
        <v>244933.71315806237</v>
      </c>
      <c r="X90" s="127">
        <f>'[2]Yearly LC Ethylene'!X90</f>
        <v>236999.45880216939</v>
      </c>
      <c r="Y90" s="127">
        <f>'[2]Yearly LC Ethylene'!Y90</f>
        <v>230423.74763868185</v>
      </c>
      <c r="Z90" s="127">
        <f>'[2]Yearly LC Ethylene'!Z90</f>
        <v>223992.59573901643</v>
      </c>
      <c r="AA90" s="127">
        <f>'[2]Yearly LC Ethylene'!AA90</f>
        <v>217635.55948409907</v>
      </c>
      <c r="AB90" s="127">
        <f>'[2]Yearly LC Ethylene'!AB90</f>
        <v>211351.85186115804</v>
      </c>
      <c r="AC90" s="127">
        <f>'[2]Yearly LC Ethylene'!AC90</f>
        <v>205140.69274617077</v>
      </c>
      <c r="AD90" s="127">
        <f>'[2]Yearly LC Ethylene'!AD90</f>
        <v>198976.82634060978</v>
      </c>
      <c r="AE90" s="127">
        <f>'[2]Yearly LC Ethylene'!AE90</f>
        <v>192884.56191129136</v>
      </c>
      <c r="AF90" s="127">
        <f>'[2]Yearly LC Ethylene'!AF90</f>
        <v>186863.12986195963</v>
      </c>
      <c r="AG90" s="127">
        <f>'[2]Yearly LC Ethylene'!AG90</f>
        <v>180911.76738611437</v>
      </c>
      <c r="AH90" s="127">
        <f>'[2]Yearly LC Ethylene'!AH90</f>
        <v>175029.71840819009</v>
      </c>
      <c r="AI90" s="127"/>
      <c r="AJ90" s="127">
        <f>'[3]Yearly LC Ethylene'!D90</f>
        <v>78081.78585770783</v>
      </c>
      <c r="AK90" s="127">
        <f>'[3]Yearly LC Ethylene'!E90</f>
        <v>77251.882419103611</v>
      </c>
      <c r="AL90" s="127">
        <f>'[3]Yearly LC Ethylene'!F90</f>
        <v>82455.718442570185</v>
      </c>
      <c r="AM90" s="127">
        <f>'[3]Yearly LC Ethylene'!G90</f>
        <v>96198.877032044838</v>
      </c>
      <c r="AN90" s="127">
        <f>'[3]Yearly LC Ethylene'!H90</f>
        <v>74736.66014128871</v>
      </c>
      <c r="AO90" s="127">
        <f>'[3]Yearly LC Ethylene'!I90</f>
        <v>73899.575912333428</v>
      </c>
      <c r="AP90" s="127">
        <f>'[3]Yearly LC Ethylene'!J90</f>
        <v>73062.163230893915</v>
      </c>
      <c r="AQ90" s="127">
        <f>'[3]Yearly LC Ethylene'!K90</f>
        <v>72224.418375414942</v>
      </c>
      <c r="AR90" s="127">
        <f>'[3]Yearly LC Ethylene'!L90</f>
        <v>71386.337592731143</v>
      </c>
      <c r="AS90" s="127">
        <f>'[3]Yearly LC Ethylene'!M90</f>
        <v>70547.917098067905</v>
      </c>
      <c r="AT90" s="127">
        <f>'[3]Yearly LC Ethylene'!N90</f>
        <v>69709.153075051145</v>
      </c>
      <c r="AU90" s="127">
        <f>'[3]Yearly LC Ethylene'!O90</f>
        <v>68432.755173577578</v>
      </c>
      <c r="AV90" s="127">
        <f>'[3]Yearly LC Ethylene'!P90</f>
        <v>67340.997974145779</v>
      </c>
      <c r="AW90" s="127">
        <f>'[3]Yearly LC Ethylene'!Q90</f>
        <v>66044.756550943232</v>
      </c>
      <c r="AX90" s="127">
        <f>'[3]Yearly LC Ethylene'!R90</f>
        <v>64748.156018434514</v>
      </c>
      <c r="AY90" s="127">
        <f>'[3]Yearly LC Ethylene'!S90</f>
        <v>63451.192402740875</v>
      </c>
      <c r="AZ90" s="127">
        <f>'[3]Yearly LC Ethylene'!T90</f>
        <v>62153.861698654189</v>
      </c>
      <c r="BA90" s="127">
        <f>'[3]Yearly LC Ethylene'!U90</f>
        <v>60856.159869720352</v>
      </c>
      <c r="BB90" s="127">
        <f>'[3]Yearly LC Ethylene'!V90</f>
        <v>59558.082848334336</v>
      </c>
      <c r="BC90" s="127">
        <f>'[3]Yearly LC Ethylene'!W90</f>
        <v>58259.626535847645</v>
      </c>
      <c r="BD90" s="127">
        <f>'[3]Yearly LC Ethylene'!X90</f>
        <v>56960.786802688337</v>
      </c>
      <c r="BE90" s="127">
        <f>'[3]Yearly LC Ethylene'!Y90</f>
        <v>55038.111438748339</v>
      </c>
      <c r="BF90" s="127">
        <f>'[3]Yearly LC Ethylene'!Z90</f>
        <v>53701.027807583108</v>
      </c>
      <c r="BG90" s="127">
        <f>'[3]Yearly LC Ethylene'!AA90</f>
        <v>52363.55709846926</v>
      </c>
      <c r="BH90" s="127">
        <f>'[3]Yearly LC Ethylene'!AB90</f>
        <v>51025.695286328206</v>
      </c>
      <c r="BI90" s="127">
        <f>'[3]Yearly LC Ethylene'!AC90</f>
        <v>49687.438321094211</v>
      </c>
      <c r="BJ90" s="127">
        <f>'[3]Yearly LC Ethylene'!AD90</f>
        <v>48348.78212802804</v>
      </c>
      <c r="BK90" s="127">
        <f>'[3]Yearly LC Ethylene'!AE90</f>
        <v>47009.722608048622</v>
      </c>
      <c r="BL90" s="127">
        <f>'[3]Yearly LC Ethylene'!AF90</f>
        <v>45670.255638082948</v>
      </c>
      <c r="BM90" s="127">
        <f>'[3]Yearly LC Ethylene'!AG90</f>
        <v>44330.377071434981</v>
      </c>
      <c r="BN90" s="127">
        <f>'[3]Yearly LC Ethylene'!AH90</f>
        <v>42990.082738174104</v>
      </c>
      <c r="BO90" s="127"/>
      <c r="BP90" s="127">
        <f t="shared" ref="BP90:CD106" si="24">D90+AJ90</f>
        <v>473351.0832175464</v>
      </c>
      <c r="BQ90" s="127">
        <f t="shared" si="24"/>
        <v>464822.58030471066</v>
      </c>
      <c r="BR90" s="127">
        <f t="shared" si="24"/>
        <v>470015.78553961654</v>
      </c>
      <c r="BS90" s="127">
        <f t="shared" si="24"/>
        <v>493119.45170326927</v>
      </c>
      <c r="BT90" s="127">
        <f t="shared" si="24"/>
        <v>438851.0771073114</v>
      </c>
      <c r="BU90" s="127">
        <f t="shared" si="24"/>
        <v>430436.8102476573</v>
      </c>
      <c r="BV90" s="127">
        <f t="shared" si="24"/>
        <v>422059.39426821715</v>
      </c>
      <c r="BW90" s="127">
        <f t="shared" si="24"/>
        <v>413764.52308945544</v>
      </c>
      <c r="BX90" s="127">
        <f t="shared" si="24"/>
        <v>405551.35466561641</v>
      </c>
      <c r="BY90" s="127">
        <f t="shared" si="24"/>
        <v>397419.05402172683</v>
      </c>
      <c r="BZ90" s="127">
        <f t="shared" si="24"/>
        <v>389366.79319206497</v>
      </c>
      <c r="CA90" s="127">
        <f t="shared" si="24"/>
        <v>379185.9746074361</v>
      </c>
      <c r="CB90" s="127">
        <f t="shared" si="24"/>
        <v>370305.82812096446</v>
      </c>
      <c r="CC90" s="127">
        <f t="shared" si="24"/>
        <v>360465.5815732957</v>
      </c>
      <c r="CD90" s="127">
        <f t="shared" si="24"/>
        <v>350724.51426125842</v>
      </c>
      <c r="CE90" s="127">
        <f t="shared" si="22"/>
        <v>341081.59474754799</v>
      </c>
      <c r="CF90" s="127">
        <f t="shared" si="20"/>
        <v>331464.11393215781</v>
      </c>
      <c r="CG90" s="127">
        <f t="shared" si="20"/>
        <v>321944.26067232789</v>
      </c>
      <c r="CH90" s="127">
        <f t="shared" si="20"/>
        <v>312521.00845969794</v>
      </c>
      <c r="CI90" s="127">
        <f t="shared" si="20"/>
        <v>303193.33969391003</v>
      </c>
      <c r="CJ90" s="127">
        <f t="shared" si="23"/>
        <v>293960.24560485774</v>
      </c>
      <c r="CK90" s="127">
        <f t="shared" si="23"/>
        <v>285461.85907743021</v>
      </c>
      <c r="CL90" s="127">
        <f t="shared" si="23"/>
        <v>277693.62354659953</v>
      </c>
      <c r="CM90" s="127">
        <f t="shared" si="23"/>
        <v>269999.11658256833</v>
      </c>
      <c r="CN90" s="127">
        <f t="shared" si="23"/>
        <v>262377.54714748624</v>
      </c>
      <c r="CO90" s="127">
        <f t="shared" si="23"/>
        <v>254828.13106726497</v>
      </c>
      <c r="CP90" s="127">
        <f t="shared" si="23"/>
        <v>247325.60846863783</v>
      </c>
      <c r="CQ90" s="127">
        <f t="shared" si="23"/>
        <v>239894.28451933997</v>
      </c>
      <c r="CR90" s="127">
        <f t="shared" si="23"/>
        <v>232533.38550004258</v>
      </c>
      <c r="CS90" s="127">
        <f t="shared" si="18"/>
        <v>225242.14445754935</v>
      </c>
      <c r="CT90" s="127">
        <f t="shared" si="17"/>
        <v>218019.80114636419</v>
      </c>
    </row>
    <row r="91" spans="1:98">
      <c r="A91" s="64"/>
      <c r="C91" s="5"/>
      <c r="D91" s="126">
        <f>'[2]Yearly LC Ethylene'!D91</f>
        <v>0</v>
      </c>
      <c r="E91" s="126">
        <f>'[2]Yearly LC Ethylene'!E91</f>
        <v>0</v>
      </c>
      <c r="F91" s="126">
        <f>'[2]Yearly LC Ethylene'!F91</f>
        <v>0</v>
      </c>
      <c r="G91" s="126">
        <f>'[2]Yearly LC Ethylene'!G91</f>
        <v>0</v>
      </c>
      <c r="H91" s="126">
        <f>'[2]Yearly LC Ethylene'!H91</f>
        <v>0</v>
      </c>
      <c r="I91" s="126">
        <f>'[2]Yearly LC Ethylene'!I91</f>
        <v>0</v>
      </c>
      <c r="J91" s="126">
        <f>'[2]Yearly LC Ethylene'!J91</f>
        <v>0</v>
      </c>
      <c r="K91" s="126">
        <f>'[2]Yearly LC Ethylene'!K91</f>
        <v>0</v>
      </c>
      <c r="L91" s="126">
        <f>'[2]Yearly LC Ethylene'!L91</f>
        <v>0</v>
      </c>
      <c r="M91" s="126">
        <f>'[2]Yearly LC Ethylene'!M91</f>
        <v>0</v>
      </c>
      <c r="N91" s="126">
        <f>'[2]Yearly LC Ethylene'!N91</f>
        <v>0</v>
      </c>
      <c r="O91" s="126">
        <f>'[2]Yearly LC Ethylene'!O91</f>
        <v>0</v>
      </c>
      <c r="P91" s="126">
        <f>'[2]Yearly LC Ethylene'!P91</f>
        <v>0</v>
      </c>
      <c r="Q91" s="126">
        <f>'[2]Yearly LC Ethylene'!Q91</f>
        <v>0</v>
      </c>
      <c r="R91" s="126">
        <f>'[2]Yearly LC Ethylene'!R91</f>
        <v>0</v>
      </c>
      <c r="S91" s="126">
        <f>'[2]Yearly LC Ethylene'!S91</f>
        <v>0</v>
      </c>
      <c r="T91" s="126">
        <f>'[2]Yearly LC Ethylene'!T91</f>
        <v>0</v>
      </c>
      <c r="U91" s="126">
        <f>'[2]Yearly LC Ethylene'!U91</f>
        <v>0</v>
      </c>
      <c r="V91" s="126">
        <f>'[2]Yearly LC Ethylene'!V91</f>
        <v>0</v>
      </c>
      <c r="W91" s="126">
        <f>'[2]Yearly LC Ethylene'!W91</f>
        <v>0</v>
      </c>
      <c r="X91" s="126">
        <f>'[2]Yearly LC Ethylene'!X91</f>
        <v>0</v>
      </c>
      <c r="Y91" s="126">
        <f>'[2]Yearly LC Ethylene'!Y91</f>
        <v>0</v>
      </c>
      <c r="Z91" s="126">
        <f>'[2]Yearly LC Ethylene'!Z91</f>
        <v>0</v>
      </c>
      <c r="AA91" s="126">
        <f>'[2]Yearly LC Ethylene'!AA91</f>
        <v>0</v>
      </c>
      <c r="AB91" s="126">
        <f>'[2]Yearly LC Ethylene'!AB91</f>
        <v>0</v>
      </c>
      <c r="AC91" s="126">
        <f>'[2]Yearly LC Ethylene'!AC91</f>
        <v>0</v>
      </c>
      <c r="AD91" s="126">
        <f>'[2]Yearly LC Ethylene'!AD91</f>
        <v>0</v>
      </c>
      <c r="AE91" s="126">
        <f>'[2]Yearly LC Ethylene'!AE91</f>
        <v>0</v>
      </c>
      <c r="AF91" s="126">
        <f>'[2]Yearly LC Ethylene'!AF91</f>
        <v>0</v>
      </c>
      <c r="AG91" s="126">
        <f>'[2]Yearly LC Ethylene'!AG91</f>
        <v>0</v>
      </c>
      <c r="AH91" s="126">
        <f>'[2]Yearly LC Ethylene'!AH91</f>
        <v>0</v>
      </c>
      <c r="AI91" s="126"/>
      <c r="AJ91" s="126">
        <f>'[3]Yearly LC Ethylene'!D91</f>
        <v>0</v>
      </c>
      <c r="AK91" s="126">
        <f>'[3]Yearly LC Ethylene'!E91</f>
        <v>0</v>
      </c>
      <c r="AL91" s="126">
        <f>'[3]Yearly LC Ethylene'!F91</f>
        <v>0</v>
      </c>
      <c r="AM91" s="126">
        <f>'[3]Yearly LC Ethylene'!G91</f>
        <v>0</v>
      </c>
      <c r="AN91" s="126">
        <f>'[3]Yearly LC Ethylene'!H91</f>
        <v>0</v>
      </c>
      <c r="AO91" s="126">
        <f>'[3]Yearly LC Ethylene'!I91</f>
        <v>0</v>
      </c>
      <c r="AP91" s="126">
        <f>'[3]Yearly LC Ethylene'!J91</f>
        <v>0</v>
      </c>
      <c r="AQ91" s="126">
        <f>'[3]Yearly LC Ethylene'!K91</f>
        <v>0</v>
      </c>
      <c r="AR91" s="126">
        <f>'[3]Yearly LC Ethylene'!L91</f>
        <v>0</v>
      </c>
      <c r="AS91" s="126">
        <f>'[3]Yearly LC Ethylene'!M91</f>
        <v>0</v>
      </c>
      <c r="AT91" s="126">
        <f>'[3]Yearly LC Ethylene'!N91</f>
        <v>0</v>
      </c>
      <c r="AU91" s="126">
        <f>'[3]Yearly LC Ethylene'!O91</f>
        <v>0</v>
      </c>
      <c r="AV91" s="126">
        <f>'[3]Yearly LC Ethylene'!P91</f>
        <v>0</v>
      </c>
      <c r="AW91" s="126">
        <f>'[3]Yearly LC Ethylene'!Q91</f>
        <v>0</v>
      </c>
      <c r="AX91" s="126">
        <f>'[3]Yearly LC Ethylene'!R91</f>
        <v>0</v>
      </c>
      <c r="AY91" s="126">
        <f>'[3]Yearly LC Ethylene'!S91</f>
        <v>0</v>
      </c>
      <c r="AZ91" s="126">
        <f>'[3]Yearly LC Ethylene'!T91</f>
        <v>0</v>
      </c>
      <c r="BA91" s="126">
        <f>'[3]Yearly LC Ethylene'!U91</f>
        <v>0</v>
      </c>
      <c r="BB91" s="126">
        <f>'[3]Yearly LC Ethylene'!V91</f>
        <v>0</v>
      </c>
      <c r="BC91" s="126">
        <f>'[3]Yearly LC Ethylene'!W91</f>
        <v>0</v>
      </c>
      <c r="BD91" s="126">
        <f>'[3]Yearly LC Ethylene'!X91</f>
        <v>0</v>
      </c>
      <c r="BE91" s="126">
        <f>'[3]Yearly LC Ethylene'!Y91</f>
        <v>0</v>
      </c>
      <c r="BF91" s="126">
        <f>'[3]Yearly LC Ethylene'!Z91</f>
        <v>0</v>
      </c>
      <c r="BG91" s="126">
        <f>'[3]Yearly LC Ethylene'!AA91</f>
        <v>0</v>
      </c>
      <c r="BH91" s="126">
        <f>'[3]Yearly LC Ethylene'!AB91</f>
        <v>0</v>
      </c>
      <c r="BI91" s="126">
        <f>'[3]Yearly LC Ethylene'!AC91</f>
        <v>0</v>
      </c>
      <c r="BJ91" s="126">
        <f>'[3]Yearly LC Ethylene'!AD91</f>
        <v>0</v>
      </c>
      <c r="BK91" s="126">
        <f>'[3]Yearly LC Ethylene'!AE91</f>
        <v>0</v>
      </c>
      <c r="BL91" s="126">
        <f>'[3]Yearly LC Ethylene'!AF91</f>
        <v>0</v>
      </c>
      <c r="BM91" s="126">
        <f>'[3]Yearly LC Ethylene'!AG91</f>
        <v>0</v>
      </c>
      <c r="BN91" s="126">
        <f>'[3]Yearly LC Ethylene'!AH91</f>
        <v>0</v>
      </c>
      <c r="BO91" s="126"/>
      <c r="BP91" s="126">
        <f t="shared" si="24"/>
        <v>0</v>
      </c>
      <c r="BQ91" s="126">
        <f t="shared" si="24"/>
        <v>0</v>
      </c>
      <c r="BR91" s="126">
        <f t="shared" si="24"/>
        <v>0</v>
      </c>
      <c r="BS91" s="126">
        <f t="shared" si="24"/>
        <v>0</v>
      </c>
      <c r="BT91" s="126">
        <f t="shared" si="24"/>
        <v>0</v>
      </c>
      <c r="BU91" s="126">
        <f t="shared" si="24"/>
        <v>0</v>
      </c>
      <c r="BV91" s="126">
        <f t="shared" si="24"/>
        <v>0</v>
      </c>
      <c r="BW91" s="126">
        <f t="shared" si="24"/>
        <v>0</v>
      </c>
      <c r="BX91" s="126">
        <f t="shared" si="24"/>
        <v>0</v>
      </c>
      <c r="BY91" s="126">
        <f t="shared" si="24"/>
        <v>0</v>
      </c>
      <c r="BZ91" s="126">
        <f t="shared" si="24"/>
        <v>0</v>
      </c>
      <c r="CA91" s="126">
        <f t="shared" si="24"/>
        <v>0</v>
      </c>
      <c r="CB91" s="126">
        <f t="shared" si="24"/>
        <v>0</v>
      </c>
      <c r="CC91" s="126">
        <f t="shared" si="24"/>
        <v>0</v>
      </c>
      <c r="CD91" s="126">
        <f t="shared" si="24"/>
        <v>0</v>
      </c>
      <c r="CE91" s="126">
        <f t="shared" si="22"/>
        <v>0</v>
      </c>
      <c r="CF91" s="126">
        <f t="shared" si="20"/>
        <v>0</v>
      </c>
      <c r="CG91" s="126">
        <f t="shared" si="20"/>
        <v>0</v>
      </c>
      <c r="CH91" s="126">
        <f t="shared" si="20"/>
        <v>0</v>
      </c>
      <c r="CI91" s="126">
        <f t="shared" si="20"/>
        <v>0</v>
      </c>
      <c r="CJ91" s="126">
        <f t="shared" si="23"/>
        <v>0</v>
      </c>
      <c r="CK91" s="126">
        <f t="shared" si="23"/>
        <v>0</v>
      </c>
      <c r="CL91" s="126">
        <f t="shared" si="23"/>
        <v>0</v>
      </c>
      <c r="CM91" s="126">
        <f t="shared" si="23"/>
        <v>0</v>
      </c>
      <c r="CN91" s="126">
        <f t="shared" si="23"/>
        <v>0</v>
      </c>
      <c r="CO91" s="126">
        <f t="shared" si="23"/>
        <v>0</v>
      </c>
      <c r="CP91" s="126">
        <f t="shared" si="23"/>
        <v>0</v>
      </c>
      <c r="CQ91" s="126">
        <f t="shared" si="23"/>
        <v>0</v>
      </c>
      <c r="CR91" s="126">
        <f t="shared" si="23"/>
        <v>0</v>
      </c>
      <c r="CS91" s="126">
        <f t="shared" si="18"/>
        <v>0</v>
      </c>
      <c r="CT91" s="126">
        <f t="shared" si="17"/>
        <v>0</v>
      </c>
    </row>
    <row r="92" spans="1:98" s="13" customFormat="1">
      <c r="A92" s="6" t="s">
        <v>68</v>
      </c>
      <c r="B92" s="6" t="s">
        <v>48</v>
      </c>
      <c r="C92" s="17" t="s">
        <v>197</v>
      </c>
      <c r="D92" s="132">
        <f>'[2]Yearly LC Ethylene'!D92</f>
        <v>1749397.7312644324</v>
      </c>
      <c r="E92" s="132">
        <f>'[2]Yearly LC Ethylene'!E92</f>
        <v>1712790.060832317</v>
      </c>
      <c r="F92" s="132">
        <f>'[2]Yearly LC Ethylene'!F92</f>
        <v>1676607.6193666181</v>
      </c>
      <c r="G92" s="132">
        <f>'[2]Yearly LC Ethylene'!G92</f>
        <v>1640846.2582685074</v>
      </c>
      <c r="H92" s="132">
        <f>'[2]Yearly LC Ethylene'!H92</f>
        <v>1605501.8661080259</v>
      </c>
      <c r="I92" s="132">
        <f>'[2]Yearly LC Ethylene'!I92</f>
        <v>1570570.3683075213</v>
      </c>
      <c r="J92" s="132">
        <f>'[2]Yearly LC Ethylene'!J92</f>
        <v>1536047.726827699</v>
      </c>
      <c r="K92" s="132">
        <f>'[2]Yearly LC Ethylene'!K92</f>
        <v>1501929.9398562522</v>
      </c>
      <c r="L92" s="132">
        <f>'[2]Yearly LC Ethylene'!L92</f>
        <v>1468213.0414990631</v>
      </c>
      <c r="M92" s="132">
        <f>'[2]Yearly LC Ethylene'!M92</f>
        <v>1434893.1014739457</v>
      </c>
      <c r="N92" s="132">
        <f>'[2]Yearly LC Ethylene'!N92</f>
        <v>1401966.2248069122</v>
      </c>
      <c r="O92" s="132">
        <f>'[2]Yearly LC Ethylene'!O92</f>
        <v>1359158.8913315528</v>
      </c>
      <c r="P92" s="132">
        <f>'[2]Yearly LC Ethylene'!P92</f>
        <v>1322621.1366650017</v>
      </c>
      <c r="Q92" s="132">
        <f>'[2]Yearly LC Ethylene'!Q92</f>
        <v>1281737.6793652787</v>
      </c>
      <c r="R92" s="132">
        <f>'[2]Yearly LC Ethylene'!R92</f>
        <v>1241359.7605890168</v>
      </c>
      <c r="S92" s="132">
        <f>'[2]Yearly LC Ethylene'!S92</f>
        <v>1201482.3201395324</v>
      </c>
      <c r="T92" s="132">
        <f>'[2]Yearly LC Ethylene'!T92</f>
        <v>1162100.3437938106</v>
      </c>
      <c r="U92" s="132">
        <f>'[2]Yearly LC Ethylene'!U92</f>
        <v>1123208.8629075005</v>
      </c>
      <c r="V92" s="132">
        <f>'[2]Yearly LC Ethylene'!V92</f>
        <v>1084802.9540231859</v>
      </c>
      <c r="W92" s="132">
        <f>'[2]Yearly LC Ethylene'!W92</f>
        <v>1046877.7384819012</v>
      </c>
      <c r="X92" s="132">
        <f>'[2]Yearly LC Ethylene'!X92</f>
        <v>1009428.3820378692</v>
      </c>
      <c r="Y92" s="132">
        <f>'[2]Yearly LC Ethylene'!Y92</f>
        <v>980273.23813359533</v>
      </c>
      <c r="Z92" s="132">
        <f>'[2]Yearly LC Ethylene'!Z92</f>
        <v>951864.96154561872</v>
      </c>
      <c r="AA92" s="132">
        <f>'[2]Yearly LC Ethylene'!AA92</f>
        <v>923804.99014000315</v>
      </c>
      <c r="AB92" s="132">
        <f>'[2]Yearly LC Ethylene'!AB92</f>
        <v>896089.84922485822</v>
      </c>
      <c r="AC92" s="132">
        <f>'[2]Yearly LC Ethylene'!AC92</f>
        <v>868716.09562045918</v>
      </c>
      <c r="AD92" s="132">
        <f>'[2]Yearly LC Ethylene'!AD92</f>
        <v>841680.31738880021</v>
      </c>
      <c r="AE92" s="132">
        <f>'[2]Yearly LC Ethylene'!AE92</f>
        <v>814979.13356538443</v>
      </c>
      <c r="AF92" s="132">
        <f>'[2]Yearly LC Ethylene'!AF92</f>
        <v>788609.19389323704</v>
      </c>
      <c r="AG92" s="132">
        <f>'[2]Yearly LC Ethylene'!AG92</f>
        <v>762567.1785591204</v>
      </c>
      <c r="AH92" s="132">
        <f>'[2]Yearly LC Ethylene'!AH92</f>
        <v>736849.79793193343</v>
      </c>
      <c r="AI92" s="125"/>
      <c r="AJ92" s="132">
        <f>'[3]Yearly LC Ethylene'!D92</f>
        <v>360575.67443292518</v>
      </c>
      <c r="AK92" s="132">
        <f>'[3]Yearly LC Ethylene'!E92</f>
        <v>356724.45219246898</v>
      </c>
      <c r="AL92" s="132">
        <f>'[3]Yearly LC Ethylene'!F92</f>
        <v>352873.22995201277</v>
      </c>
      <c r="AM92" s="132">
        <f>'[3]Yearly LC Ethylene'!G92</f>
        <v>349022.00771155651</v>
      </c>
      <c r="AN92" s="132">
        <f>'[3]Yearly LC Ethylene'!H92</f>
        <v>345170.78547110036</v>
      </c>
      <c r="AO92" s="132">
        <f>'[3]Yearly LC Ethylene'!I92</f>
        <v>341319.56323064415</v>
      </c>
      <c r="AP92" s="132">
        <f>'[3]Yearly LC Ethylene'!J92</f>
        <v>337468.34099018795</v>
      </c>
      <c r="AQ92" s="132">
        <f>'[3]Yearly LC Ethylene'!K92</f>
        <v>333617.11874973174</v>
      </c>
      <c r="AR92" s="132">
        <f>'[3]Yearly LC Ethylene'!L92</f>
        <v>329765.89650927548</v>
      </c>
      <c r="AS92" s="132">
        <f>'[3]Yearly LC Ethylene'!M92</f>
        <v>325914.67426881928</v>
      </c>
      <c r="AT92" s="132">
        <f>'[3]Yearly LC Ethylene'!N92</f>
        <v>322063.45202836307</v>
      </c>
      <c r="AU92" s="132">
        <f>'[3]Yearly LC Ethylene'!O92</f>
        <v>315454.31626141223</v>
      </c>
      <c r="AV92" s="132">
        <f>'[3]Yearly LC Ethylene'!P92</f>
        <v>309945.95673064044</v>
      </c>
      <c r="AW92" s="132">
        <f>'[3]Yearly LC Ethylene'!Q92</f>
        <v>303222.94755994692</v>
      </c>
      <c r="AX92" s="132">
        <f>'[3]Yearly LC Ethylene'!R92</f>
        <v>296499.9383892534</v>
      </c>
      <c r="AY92" s="132">
        <f>'[3]Yearly LC Ethylene'!S92</f>
        <v>289776.92921855988</v>
      </c>
      <c r="AZ92" s="132">
        <f>'[3]Yearly LC Ethylene'!T92</f>
        <v>283053.92004786636</v>
      </c>
      <c r="BA92" s="132">
        <f>'[3]Yearly LC Ethylene'!U92</f>
        <v>276330.91087717284</v>
      </c>
      <c r="BB92" s="132">
        <f>'[3]Yearly LC Ethylene'!V92</f>
        <v>269607.90170647932</v>
      </c>
      <c r="BC92" s="132">
        <f>'[3]Yearly LC Ethylene'!W92</f>
        <v>262884.8925357858</v>
      </c>
      <c r="BD92" s="132">
        <f>'[3]Yearly LC Ethylene'!X92</f>
        <v>256161.88336509225</v>
      </c>
      <c r="BE92" s="132">
        <f>'[3]Yearly LC Ethylene'!Y92</f>
        <v>245818.22206895868</v>
      </c>
      <c r="BF92" s="132">
        <f>'[3]Yearly LC Ethylene'!Z92</f>
        <v>238961.34557337518</v>
      </c>
      <c r="BG92" s="132">
        <f>'[3]Yearly LC Ethylene'!AA92</f>
        <v>232104.46907779167</v>
      </c>
      <c r="BH92" s="132">
        <f>'[3]Yearly LC Ethylene'!AB92</f>
        <v>225247.59258220816</v>
      </c>
      <c r="BI92" s="132">
        <f>'[3]Yearly LC Ethylene'!AC92</f>
        <v>218390.71608662474</v>
      </c>
      <c r="BJ92" s="132">
        <f>'[3]Yearly LC Ethylene'!AD92</f>
        <v>211533.83959104124</v>
      </c>
      <c r="BK92" s="132">
        <f>'[3]Yearly LC Ethylene'!AE92</f>
        <v>204676.96309545773</v>
      </c>
      <c r="BL92" s="132">
        <f>'[3]Yearly LC Ethylene'!AF92</f>
        <v>197820.08659987425</v>
      </c>
      <c r="BM92" s="132">
        <f>'[3]Yearly LC Ethylene'!AG92</f>
        <v>190963.21010429075</v>
      </c>
      <c r="BN92" s="132">
        <f>'[3]Yearly LC Ethylene'!AH92</f>
        <v>184106.33360870724</v>
      </c>
      <c r="BO92" s="125"/>
      <c r="BP92" s="132">
        <f t="shared" si="24"/>
        <v>2109973.4056973578</v>
      </c>
      <c r="BQ92" s="132">
        <f t="shared" si="24"/>
        <v>2069514.513024786</v>
      </c>
      <c r="BR92" s="132">
        <f t="shared" si="24"/>
        <v>2029480.849318631</v>
      </c>
      <c r="BS92" s="132">
        <f t="shared" si="24"/>
        <v>1989868.2659800639</v>
      </c>
      <c r="BT92" s="132">
        <f t="shared" si="24"/>
        <v>1950672.6515791262</v>
      </c>
      <c r="BU92" s="132">
        <f t="shared" si="24"/>
        <v>1911889.9315381655</v>
      </c>
      <c r="BV92" s="132">
        <f t="shared" si="24"/>
        <v>1873516.0678178868</v>
      </c>
      <c r="BW92" s="132">
        <f t="shared" si="24"/>
        <v>1835547.0586059839</v>
      </c>
      <c r="BX92" s="132">
        <f t="shared" si="24"/>
        <v>1797978.9380083387</v>
      </c>
      <c r="BY92" s="132">
        <f t="shared" si="24"/>
        <v>1760807.7757427651</v>
      </c>
      <c r="BZ92" s="132">
        <f t="shared" si="24"/>
        <v>1724029.6768352753</v>
      </c>
      <c r="CA92" s="132">
        <f t="shared" si="24"/>
        <v>1674613.2075929651</v>
      </c>
      <c r="CB92" s="132">
        <f t="shared" si="24"/>
        <v>1632567.0933956422</v>
      </c>
      <c r="CC92" s="132">
        <f t="shared" si="24"/>
        <v>1584960.6269252256</v>
      </c>
      <c r="CD92" s="132">
        <f t="shared" si="24"/>
        <v>1537859.6989782702</v>
      </c>
      <c r="CE92" s="132">
        <f t="shared" si="22"/>
        <v>1491259.2493580924</v>
      </c>
      <c r="CF92" s="132">
        <f t="shared" si="20"/>
        <v>1445154.263841677</v>
      </c>
      <c r="CG92" s="132">
        <f t="shared" si="20"/>
        <v>1399539.7737846733</v>
      </c>
      <c r="CH92" s="132">
        <f t="shared" si="20"/>
        <v>1354410.8557296651</v>
      </c>
      <c r="CI92" s="132">
        <f t="shared" si="20"/>
        <v>1309762.631017687</v>
      </c>
      <c r="CJ92" s="132">
        <f t="shared" si="23"/>
        <v>1265590.2654029615</v>
      </c>
      <c r="CK92" s="132">
        <f t="shared" si="23"/>
        <v>1226091.460202554</v>
      </c>
      <c r="CL92" s="132">
        <f t="shared" si="23"/>
        <v>1190826.307118994</v>
      </c>
      <c r="CM92" s="132">
        <f t="shared" si="23"/>
        <v>1155909.4592177947</v>
      </c>
      <c r="CN92" s="132">
        <f t="shared" si="23"/>
        <v>1121337.4418070663</v>
      </c>
      <c r="CO92" s="132">
        <f t="shared" si="23"/>
        <v>1087106.8117070838</v>
      </c>
      <c r="CP92" s="132">
        <f t="shared" si="23"/>
        <v>1053214.1569798414</v>
      </c>
      <c r="CQ92" s="132">
        <f t="shared" si="23"/>
        <v>1019656.0966608422</v>
      </c>
      <c r="CR92" s="132">
        <f t="shared" si="23"/>
        <v>986429.28049311135</v>
      </c>
      <c r="CS92" s="132">
        <f t="shared" si="18"/>
        <v>953530.38866341114</v>
      </c>
      <c r="CT92" s="132">
        <f t="shared" si="17"/>
        <v>920956.13154064072</v>
      </c>
    </row>
    <row r="93" spans="1:98" outlineLevel="1">
      <c r="A93"/>
      <c r="B93" t="s">
        <v>69</v>
      </c>
      <c r="C93" s="5" t="s">
        <v>197</v>
      </c>
      <c r="D93" s="126">
        <f>'[2]Yearly LC Ethylene'!D93</f>
        <v>0</v>
      </c>
      <c r="E93" s="126">
        <f>'[2]Yearly LC Ethylene'!E93</f>
        <v>8987.4057841153408</v>
      </c>
      <c r="F93" s="126">
        <f>'[2]Yearly LC Ethylene'!F93</f>
        <v>17604.503946876852</v>
      </c>
      <c r="G93" s="126">
        <f>'[2]Yearly LC Ethylene'!G93</f>
        <v>25848.757700689399</v>
      </c>
      <c r="H93" s="126">
        <f>'[2]Yearly LC Ethylene'!H93</f>
        <v>33717.663096321106</v>
      </c>
      <c r="I93" s="126">
        <f>'[2]Yearly LC Ethylene'!I93</f>
        <v>41208.748822829482</v>
      </c>
      <c r="J93" s="126">
        <f>'[2]Yearly LC Ethylene'!J93</f>
        <v>48319.57600841159</v>
      </c>
      <c r="K93" s="126">
        <f>'[2]Yearly LC Ethylene'!K93</f>
        <v>55047.738022175821</v>
      </c>
      <c r="L93" s="126">
        <f>'[2]Yearly LC Ethylene'!L93</f>
        <v>61390.860276830004</v>
      </c>
      <c r="M93" s="126">
        <f>'[2]Yearly LC Ethylene'!M93</f>
        <v>67346.600032283633</v>
      </c>
      <c r="N93" s="126">
        <f>'[2]Yearly LC Ethylene'!N93</f>
        <v>72912.646200160088</v>
      </c>
      <c r="O93" s="126">
        <f>'[2]Yearly LC Ethylene'!O93</f>
        <v>79028.247423442925</v>
      </c>
      <c r="P93" s="126">
        <f>'[2]Yearly LC Ethylene'!P93</f>
        <v>85562.174019773782</v>
      </c>
      <c r="Q93" s="126">
        <f>'[2]Yearly LC Ethylene'!Q93</f>
        <v>90347.400367655529</v>
      </c>
      <c r="R93" s="126">
        <f>'[2]Yearly LC Ethylene'!R93</f>
        <v>94346.35694347875</v>
      </c>
      <c r="S93" s="126">
        <f>'[2]Yearly LC Ethylene'!S93</f>
        <v>97554.953997101635</v>
      </c>
      <c r="T93" s="126">
        <f>'[2]Yearly LC Ethylene'!T93</f>
        <v>99969.1606715378</v>
      </c>
      <c r="U93" s="126">
        <f>'[2]Yearly LC Ethylene'!U93</f>
        <v>101585.00463622031</v>
      </c>
      <c r="V93" s="126">
        <f>'[2]Yearly LC Ethylene'!V93</f>
        <v>102398.57172197572</v>
      </c>
      <c r="W93" s="126">
        <f>'[2]Yearly LC Ethylene'!W93</f>
        <v>102406.00555770358</v>
      </c>
      <c r="X93" s="126">
        <f>'[2]Yearly LC Ethylene'!X93</f>
        <v>101603.50720875236</v>
      </c>
      <c r="Y93" s="126">
        <f>'[2]Yearly LC Ethylene'!Y93</f>
        <v>108199.90284590202</v>
      </c>
      <c r="Z93" s="126">
        <f>'[2]Yearly LC Ethylene'!Z93</f>
        <v>113998.31068794642</v>
      </c>
      <c r="AA93" s="126">
        <f>'[2]Yearly LC Ethylene'!AA93</f>
        <v>118865.92890001688</v>
      </c>
      <c r="AB93" s="126">
        <f>'[2]Yearly LC Ethylene'!AB93</f>
        <v>122798.28513732532</v>
      </c>
      <c r="AC93" s="126">
        <f>'[2]Yearly LC Ethylene'!AC93</f>
        <v>125790.97350833312</v>
      </c>
      <c r="AD93" s="126">
        <f>'[2]Yearly LC Ethylene'!AD93</f>
        <v>127839.6541586387</v>
      </c>
      <c r="AE93" s="126">
        <f>'[2]Yearly LC Ethylene'!AE93</f>
        <v>128940.05285681193</v>
      </c>
      <c r="AF93" s="126">
        <f>'[2]Yearly LC Ethylene'!AF93</f>
        <v>129087.96058216543</v>
      </c>
      <c r="AG93" s="126">
        <f>'[2]Yearly LC Ethylene'!AG93</f>
        <v>128279.23311445789</v>
      </c>
      <c r="AH93" s="126">
        <f>'[2]Yearly LC Ethylene'!AH93</f>
        <v>126509.79062551862</v>
      </c>
      <c r="AI93" s="126"/>
      <c r="AJ93" s="126">
        <f>'[3]Yearly LC Ethylene'!D93</f>
        <v>0</v>
      </c>
      <c r="AK93" s="126">
        <f>'[3]Yearly LC Ethylene'!E93</f>
        <v>3917.1739940017287</v>
      </c>
      <c r="AL93" s="126">
        <f>'[3]Yearly LC Ethylene'!F93</f>
        <v>7682.4132542010047</v>
      </c>
      <c r="AM93" s="126">
        <f>'[3]Yearly LC Ethylene'!G93</f>
        <v>11296.506748673288</v>
      </c>
      <c r="AN93" s="126">
        <f>'[3]Yearly LC Ethylene'!H93</f>
        <v>14760.243445494125</v>
      </c>
      <c r="AO93" s="126">
        <f>'[3]Yearly LC Ethylene'!I93</f>
        <v>18074.412312739034</v>
      </c>
      <c r="AP93" s="126">
        <f>'[3]Yearly LC Ethylene'!J93</f>
        <v>21239.802318483518</v>
      </c>
      <c r="AQ93" s="126">
        <f>'[3]Yearly LC Ethylene'!K93</f>
        <v>24257.202430803038</v>
      </c>
      <c r="AR93" s="126">
        <f>'[3]Yearly LC Ethylene'!L93</f>
        <v>27127.401617773139</v>
      </c>
      <c r="AS93" s="126">
        <f>'[3]Yearly LC Ethylene'!M93</f>
        <v>29851.188847469326</v>
      </c>
      <c r="AT93" s="126">
        <f>'[3]Yearly LC Ethylene'!N93</f>
        <v>32429.353087967145</v>
      </c>
      <c r="AU93" s="126">
        <f>'[3]Yearly LC Ethylene'!O93</f>
        <v>37373.894890578784</v>
      </c>
      <c r="AV93" s="126">
        <f>'[3]Yearly LC Ethylene'!P93</f>
        <v>42347.901120816459</v>
      </c>
      <c r="AW93" s="126">
        <f>'[3]Yearly LC Ethylene'!Q93</f>
        <v>46326.245187659559</v>
      </c>
      <c r="AX93" s="126">
        <f>'[3]Yearly LC Ethylene'!R93</f>
        <v>49830.056689946199</v>
      </c>
      <c r="AY93" s="126">
        <f>'[3]Yearly LC Ethylene'!S93</f>
        <v>52862.049446133824</v>
      </c>
      <c r="AZ93" s="126">
        <f>'[3]Yearly LC Ethylene'!T93</f>
        <v>55424.937274679891</v>
      </c>
      <c r="BA93" s="126">
        <f>'[3]Yearly LC Ethylene'!U93</f>
        <v>57521.433994041756</v>
      </c>
      <c r="BB93" s="126">
        <f>'[3]Yearly LC Ethylene'!V93</f>
        <v>59154.253422677022</v>
      </c>
      <c r="BC93" s="126">
        <f>'[3]Yearly LC Ethylene'!W93</f>
        <v>60326.109379043075</v>
      </c>
      <c r="BD93" s="126">
        <f>'[3]Yearly LC Ethylene'!X93</f>
        <v>61039.71568159727</v>
      </c>
      <c r="BE93" s="126">
        <f>'[3]Yearly LC Ethylene'!Y93</f>
        <v>63004.361968378245</v>
      </c>
      <c r="BF93" s="126">
        <f>'[3]Yearly LC Ethylene'!Z93</f>
        <v>66539.575239461992</v>
      </c>
      <c r="BG93" s="126">
        <f>'[3]Yearly LC Ethylene'!AA93</f>
        <v>69245.315705066867</v>
      </c>
      <c r="BH93" s="126">
        <f>'[3]Yearly LC Ethylene'!AB93</f>
        <v>71126.495667160634</v>
      </c>
      <c r="BI93" s="126">
        <f>'[3]Yearly LC Ethylene'!AC93</f>
        <v>72188.02742771068</v>
      </c>
      <c r="BJ93" s="126">
        <f>'[3]Yearly LC Ethylene'!AD93</f>
        <v>72434.823288684624</v>
      </c>
      <c r="BK93" s="126">
        <f>'[3]Yearly LC Ethylene'!AE93</f>
        <v>71871.795552050084</v>
      </c>
      <c r="BL93" s="126">
        <f>'[3]Yearly LC Ethylene'!AF93</f>
        <v>70503.856519774534</v>
      </c>
      <c r="BM93" s="126">
        <f>'[3]Yearly LC Ethylene'!AG93</f>
        <v>68335.918493825622</v>
      </c>
      <c r="BN93" s="126">
        <f>'[3]Yearly LC Ethylene'!AH93</f>
        <v>65372.893776171026</v>
      </c>
      <c r="BO93" s="126"/>
      <c r="BP93" s="126">
        <f t="shared" si="24"/>
        <v>0</v>
      </c>
      <c r="BQ93" s="126">
        <f t="shared" si="24"/>
        <v>12904.57977811707</v>
      </c>
      <c r="BR93" s="126">
        <f t="shared" si="24"/>
        <v>25286.917201077857</v>
      </c>
      <c r="BS93" s="126">
        <f t="shared" si="24"/>
        <v>37145.264449362687</v>
      </c>
      <c r="BT93" s="126">
        <f t="shared" si="24"/>
        <v>48477.906541815231</v>
      </c>
      <c r="BU93" s="126">
        <f t="shared" si="24"/>
        <v>59283.161135568516</v>
      </c>
      <c r="BV93" s="126">
        <f t="shared" si="24"/>
        <v>69559.378326895108</v>
      </c>
      <c r="BW93" s="126">
        <f t="shared" si="24"/>
        <v>79304.940452978859</v>
      </c>
      <c r="BX93" s="126">
        <f t="shared" si="24"/>
        <v>88518.261894603143</v>
      </c>
      <c r="BY93" s="126">
        <f t="shared" si="24"/>
        <v>97197.788879752959</v>
      </c>
      <c r="BZ93" s="126">
        <f t="shared" si="24"/>
        <v>105341.99928812723</v>
      </c>
      <c r="CA93" s="126">
        <f t="shared" si="24"/>
        <v>116402.14231402171</v>
      </c>
      <c r="CB93" s="126">
        <f t="shared" si="24"/>
        <v>127910.07514059024</v>
      </c>
      <c r="CC93" s="126">
        <f t="shared" si="24"/>
        <v>136673.64555531507</v>
      </c>
      <c r="CD93" s="126">
        <f t="shared" si="24"/>
        <v>144176.41363342496</v>
      </c>
      <c r="CE93" s="126">
        <f t="shared" si="22"/>
        <v>150417.00344323547</v>
      </c>
      <c r="CF93" s="126">
        <f t="shared" si="20"/>
        <v>155394.09794621769</v>
      </c>
      <c r="CG93" s="126">
        <f t="shared" si="20"/>
        <v>159106.43863026207</v>
      </c>
      <c r="CH93" s="126">
        <f t="shared" si="20"/>
        <v>161552.82514465274</v>
      </c>
      <c r="CI93" s="126">
        <f t="shared" si="20"/>
        <v>162732.11493674666</v>
      </c>
      <c r="CJ93" s="126">
        <f t="shared" si="23"/>
        <v>162643.22289034963</v>
      </c>
      <c r="CK93" s="126">
        <f t="shared" si="23"/>
        <v>171204.26481428026</v>
      </c>
      <c r="CL93" s="126">
        <f t="shared" si="23"/>
        <v>180537.88592740841</v>
      </c>
      <c r="CM93" s="126">
        <f t="shared" si="23"/>
        <v>188111.24460508375</v>
      </c>
      <c r="CN93" s="126">
        <f t="shared" si="23"/>
        <v>193924.78080448596</v>
      </c>
      <c r="CO93" s="126">
        <f t="shared" si="23"/>
        <v>197979.0009360438</v>
      </c>
      <c r="CP93" s="126">
        <f t="shared" si="23"/>
        <v>200274.47744732333</v>
      </c>
      <c r="CQ93" s="126">
        <f t="shared" si="23"/>
        <v>200811.84840886202</v>
      </c>
      <c r="CR93" s="126">
        <f t="shared" si="23"/>
        <v>199591.81710193996</v>
      </c>
      <c r="CS93" s="126">
        <f t="shared" si="18"/>
        <v>196615.15160828352</v>
      </c>
      <c r="CT93" s="126">
        <f t="shared" si="17"/>
        <v>191882.68440168965</v>
      </c>
    </row>
    <row r="94" spans="1:98" outlineLevel="1">
      <c r="A94"/>
      <c r="B94" s="28" t="s">
        <v>70</v>
      </c>
      <c r="C94" s="5" t="s">
        <v>197</v>
      </c>
      <c r="D94" s="126">
        <f>'[2]Yearly LC Ethylene'!D94</f>
        <v>0</v>
      </c>
      <c r="E94" s="126">
        <f>'[2]Yearly LC Ethylene'!E94</f>
        <v>31.008411721746825</v>
      </c>
      <c r="F94" s="126">
        <f>'[2]Yearly LC Ethylene'!F94</f>
        <v>58.537994333750021</v>
      </c>
      <c r="G94" s="126">
        <f>'[2]Yearly LC Ethylene'!G94</f>
        <v>82.660981442594107</v>
      </c>
      <c r="H94" s="126">
        <f>'[2]Yearly LC Ethylene'!H94</f>
        <v>103.44906918120887</v>
      </c>
      <c r="I94" s="126">
        <f>'[2]Yearly LC Ethylene'!I94</f>
        <v>120.97341899176104</v>
      </c>
      <c r="J94" s="126">
        <f>'[2]Yearly LC Ethylene'!J94</f>
        <v>135.30466039665828</v>
      </c>
      <c r="K94" s="126">
        <f>'[2]Yearly LC Ethylene'!K94</f>
        <v>146.51289375771501</v>
      </c>
      <c r="L94" s="126">
        <f>'[2]Yearly LC Ethylene'!L94</f>
        <v>154.66769302352691</v>
      </c>
      <c r="M94" s="126">
        <f>'[2]Yearly LC Ethylene'!M94</f>
        <v>159.83810846509414</v>
      </c>
      <c r="N94" s="126">
        <f>'[2]Yearly LC Ethylene'!N94</f>
        <v>162.09266939973918</v>
      </c>
      <c r="O94" s="126">
        <f>'[2]Yearly LC Ethylene'!O94</f>
        <v>149.28631159189081</v>
      </c>
      <c r="P94" s="126">
        <f>'[2]Yearly LC Ethylene'!P94</f>
        <v>134.7854168314534</v>
      </c>
      <c r="Q94" s="126">
        <f>'[2]Yearly LC Ethylene'!Q94</f>
        <v>115.79860269002313</v>
      </c>
      <c r="R94" s="126">
        <f>'[2]Yearly LC Ethylene'!R94</f>
        <v>95.319625261162287</v>
      </c>
      <c r="S94" s="126">
        <f>'[2]Yearly LC Ethylene'!S94</f>
        <v>73.408315128425443</v>
      </c>
      <c r="T94" s="126">
        <f>'[2]Yearly LC Ethylene'!T94</f>
        <v>50.123644876398544</v>
      </c>
      <c r="U94" s="126">
        <f>'[2]Yearly LC Ethylene'!U94</f>
        <v>25.523732029464668</v>
      </c>
      <c r="V94" s="126">
        <f>'[2]Yearly LC Ethylene'!V94</f>
        <v>-0.33415794429083689</v>
      </c>
      <c r="W94" s="126">
        <f>'[2]Yearly LC Ethylene'!W94</f>
        <v>-27.393608565078694</v>
      </c>
      <c r="X94" s="126">
        <f>'[2]Yearly LC Ethylene'!X94</f>
        <v>-55.599049210322391</v>
      </c>
      <c r="Y94" s="126">
        <f>'[2]Yearly LC Ethylene'!Y94</f>
        <v>-77.296375455115935</v>
      </c>
      <c r="Z94" s="126">
        <f>'[2]Yearly LC Ethylene'!Z94</f>
        <v>-101.08114215093849</v>
      </c>
      <c r="AA94" s="126">
        <f>'[2]Yearly LC Ethylene'!AA94</f>
        <v>-131.69344620111826</v>
      </c>
      <c r="AB94" s="126">
        <f>'[2]Yearly LC Ethylene'!AB94</f>
        <v>-163.81229978119006</v>
      </c>
      <c r="AC94" s="126">
        <f>'[2]Yearly LC Ethylene'!AC94</f>
        <v>-197.30079264046287</v>
      </c>
      <c r="AD94" s="126">
        <f>'[2]Yearly LC Ethylene'!AD94</f>
        <v>-232.02524537429122</v>
      </c>
      <c r="AE94" s="126">
        <f>'[2]Yearly LC Ethylene'!AE94</f>
        <v>-267.8552338366643</v>
      </c>
      <c r="AF94" s="126">
        <f>'[2]Yearly LC Ethylene'!AF94</f>
        <v>-304.66361120565165</v>
      </c>
      <c r="AG94" s="126">
        <f>'[2]Yearly LC Ethylene'!AG94</f>
        <v>-342.32652773437218</v>
      </c>
      <c r="AH94" s="126">
        <f>'[2]Yearly LC Ethylene'!AH94</f>
        <v>-380.72344821987093</v>
      </c>
      <c r="AI94" s="126"/>
      <c r="AJ94" s="126">
        <f>'[3]Yearly LC Ethylene'!D94</f>
        <v>0</v>
      </c>
      <c r="AK94" s="126">
        <f>'[3]Yearly LC Ethylene'!E94</f>
        <v>27.981481075998431</v>
      </c>
      <c r="AL94" s="126">
        <f>'[3]Yearly LC Ethylene'!F94</f>
        <v>55.832109847108569</v>
      </c>
      <c r="AM94" s="126">
        <f>'[3]Yearly LC Ethylene'!G94</f>
        <v>83.551868945219582</v>
      </c>
      <c r="AN94" s="126">
        <f>'[3]Yearly LC Ethylene'!H94</f>
        <v>111.14074100222038</v>
      </c>
      <c r="AO94" s="126">
        <f>'[3]Yearly LC Ethylene'!I94</f>
        <v>138.59870865000008</v>
      </c>
      <c r="AP94" s="126">
        <f>'[3]Yearly LC Ethylene'!J94</f>
        <v>165.92575452044755</v>
      </c>
      <c r="AQ94" s="126">
        <f>'[3]Yearly LC Ethylene'!K94</f>
        <v>193.12186124545215</v>
      </c>
      <c r="AR94" s="126">
        <f>'[3]Yearly LC Ethylene'!L94</f>
        <v>220.18701145690281</v>
      </c>
      <c r="AS94" s="126">
        <f>'[3]Yearly LC Ethylene'!M94</f>
        <v>247.12118778668841</v>
      </c>
      <c r="AT94" s="126">
        <f>'[3]Yearly LC Ethylene'!N94</f>
        <v>273.92437286669804</v>
      </c>
      <c r="AU94" s="126">
        <f>'[3]Yearly LC Ethylene'!O94</f>
        <v>325.5861166817424</v>
      </c>
      <c r="AV94" s="126">
        <f>'[3]Yearly LC Ethylene'!P94</f>
        <v>376.99816453974654</v>
      </c>
      <c r="AW94" s="126">
        <f>'[3]Yearly LC Ethylene'!Q94</f>
        <v>426.33847526423722</v>
      </c>
      <c r="AX94" s="126">
        <f>'[3]Yearly LC Ethylene'!R94</f>
        <v>475.07793741434045</v>
      </c>
      <c r="AY94" s="126">
        <f>'[3]Yearly LC Ethylene'!S94</f>
        <v>523.2179578944158</v>
      </c>
      <c r="AZ94" s="126">
        <f>'[3]Yearly LC Ethylene'!T94</f>
        <v>570.75997230633641</v>
      </c>
      <c r="BA94" s="126">
        <f>'[3]Yearly LC Ethylene'!U94</f>
        <v>617.7054447442373</v>
      </c>
      <c r="BB94" s="126">
        <f>'[3]Yearly LC Ethylene'!V94</f>
        <v>664.05586758921322</v>
      </c>
      <c r="BC94" s="126">
        <f>'[3]Yearly LC Ethylene'!W94</f>
        <v>709.81276130395679</v>
      </c>
      <c r="BD94" s="126">
        <f>'[3]Yearly LC Ethylene'!X94</f>
        <v>754.97767422734387</v>
      </c>
      <c r="BE94" s="126">
        <f>'[3]Yearly LC Ethylene'!Y94</f>
        <v>837.95118635023778</v>
      </c>
      <c r="BF94" s="126">
        <f>'[3]Yearly LC Ethylene'!Z94</f>
        <v>919.87464694689947</v>
      </c>
      <c r="BG94" s="126">
        <f>'[3]Yearly LC Ethylene'!AA94</f>
        <v>991.64895199342163</v>
      </c>
      <c r="BH94" s="126">
        <f>'[3]Yearly LC Ethylene'!AB94</f>
        <v>1060.9690421031726</v>
      </c>
      <c r="BI94" s="126">
        <f>'[3]Yearly LC Ethylene'!AC94</f>
        <v>1127.8449699896801</v>
      </c>
      <c r="BJ94" s="126">
        <f>'[3]Yearly LC Ethylene'!AD94</f>
        <v>1192.2875153839309</v>
      </c>
      <c r="BK94" s="126">
        <f>'[3]Yearly LC Ethylene'!AE94</f>
        <v>1254.3081767579085</v>
      </c>
      <c r="BL94" s="126">
        <f>'[3]Yearly LC Ethylene'!AF94</f>
        <v>1313.9191630459395</v>
      </c>
      <c r="BM94" s="126">
        <f>'[3]Yearly LC Ethylene'!AG94</f>
        <v>1371.1333853638371</v>
      </c>
      <c r="BN94" s="126">
        <f>'[3]Yearly LC Ethylene'!AH94</f>
        <v>251.49842646906112</v>
      </c>
      <c r="BO94" s="126"/>
      <c r="BP94" s="126">
        <f t="shared" si="24"/>
        <v>0</v>
      </c>
      <c r="BQ94" s="126">
        <f t="shared" si="24"/>
        <v>58.989892797745256</v>
      </c>
      <c r="BR94" s="126">
        <f t="shared" si="24"/>
        <v>114.37010418085859</v>
      </c>
      <c r="BS94" s="126">
        <f t="shared" si="24"/>
        <v>166.21285038781369</v>
      </c>
      <c r="BT94" s="126">
        <f t="shared" si="24"/>
        <v>214.58981018342925</v>
      </c>
      <c r="BU94" s="126">
        <f t="shared" si="24"/>
        <v>259.57212764176109</v>
      </c>
      <c r="BV94" s="126">
        <f t="shared" si="24"/>
        <v>301.2304149171058</v>
      </c>
      <c r="BW94" s="126">
        <f t="shared" si="24"/>
        <v>339.63475500316713</v>
      </c>
      <c r="BX94" s="126">
        <f t="shared" si="24"/>
        <v>374.85470448042975</v>
      </c>
      <c r="BY94" s="126">
        <f t="shared" si="24"/>
        <v>406.95929625178258</v>
      </c>
      <c r="BZ94" s="126">
        <f t="shared" si="24"/>
        <v>436.01704226643722</v>
      </c>
      <c r="CA94" s="126">
        <f t="shared" si="24"/>
        <v>474.8724282736332</v>
      </c>
      <c r="CB94" s="126">
        <f t="shared" si="24"/>
        <v>511.78358137119994</v>
      </c>
      <c r="CC94" s="126">
        <f t="shared" si="24"/>
        <v>542.13707795426035</v>
      </c>
      <c r="CD94" s="126">
        <f t="shared" si="24"/>
        <v>570.39756267550274</v>
      </c>
      <c r="CE94" s="126">
        <f t="shared" si="22"/>
        <v>596.62627302284125</v>
      </c>
      <c r="CF94" s="126">
        <f t="shared" si="20"/>
        <v>620.88361718273495</v>
      </c>
      <c r="CG94" s="126">
        <f t="shared" si="20"/>
        <v>643.22917677370197</v>
      </c>
      <c r="CH94" s="126">
        <f t="shared" si="20"/>
        <v>663.72170964492238</v>
      </c>
      <c r="CI94" s="126">
        <f t="shared" si="20"/>
        <v>682.4191527388781</v>
      </c>
      <c r="CJ94" s="126">
        <f t="shared" si="23"/>
        <v>699.37862501702148</v>
      </c>
      <c r="CK94" s="126">
        <f t="shared" si="23"/>
        <v>760.65481089512184</v>
      </c>
      <c r="CL94" s="126">
        <f t="shared" si="23"/>
        <v>818.79350479596098</v>
      </c>
      <c r="CM94" s="126">
        <f t="shared" si="23"/>
        <v>859.95550579230337</v>
      </c>
      <c r="CN94" s="126">
        <f t="shared" si="23"/>
        <v>897.15674232198251</v>
      </c>
      <c r="CO94" s="126">
        <f t="shared" si="23"/>
        <v>930.54417734921719</v>
      </c>
      <c r="CP94" s="126">
        <f t="shared" si="23"/>
        <v>960.26227000963968</v>
      </c>
      <c r="CQ94" s="126">
        <f t="shared" si="23"/>
        <v>986.45294292124424</v>
      </c>
      <c r="CR94" s="126">
        <f t="shared" si="23"/>
        <v>1009.2555518402878</v>
      </c>
      <c r="CS94" s="126">
        <f t="shared" si="18"/>
        <v>1028.806857629465</v>
      </c>
      <c r="CT94" s="126">
        <f t="shared" si="17"/>
        <v>-129.22502175080982</v>
      </c>
    </row>
    <row r="95" spans="1:98" s="14" customFormat="1">
      <c r="A95" s="10"/>
      <c r="B95" s="10" t="s">
        <v>71</v>
      </c>
      <c r="C95" s="11" t="s">
        <v>197</v>
      </c>
      <c r="D95" s="133">
        <f>'[2]Yearly LC Ethylene'!D95</f>
        <v>1749397.7312644324</v>
      </c>
      <c r="E95" s="133">
        <f>'[2]Yearly LC Ethylene'!E95</f>
        <v>1703771.6466364798</v>
      </c>
      <c r="F95" s="133">
        <f>'[2]Yearly LC Ethylene'!F95</f>
        <v>1658944.5774254075</v>
      </c>
      <c r="G95" s="133">
        <f>'[2]Yearly LC Ethylene'!G95</f>
        <v>1614914.8395863755</v>
      </c>
      <c r="H95" s="133">
        <f>'[2]Yearly LC Ethylene'!H95</f>
        <v>1571680.7539425236</v>
      </c>
      <c r="I95" s="133">
        <f>'[2]Yearly LC Ethylene'!I95</f>
        <v>1529240.6460657001</v>
      </c>
      <c r="J95" s="133">
        <f>'[2]Yearly LC Ethylene'!J95</f>
        <v>1487592.8461588908</v>
      </c>
      <c r="K95" s="133">
        <f>'[2]Yearly LC Ethylene'!K95</f>
        <v>1446735.6889403185</v>
      </c>
      <c r="L95" s="133">
        <f>'[2]Yearly LC Ethylene'!L95</f>
        <v>1406667.5135292097</v>
      </c>
      <c r="M95" s="133">
        <f>'[2]Yearly LC Ethylene'!M95</f>
        <v>1367386.6633331969</v>
      </c>
      <c r="N95" s="133">
        <f>'[2]Yearly LC Ethylene'!N95</f>
        <v>1328891.4859373525</v>
      </c>
      <c r="O95" s="133">
        <f>'[2]Yearly LC Ethylene'!O95</f>
        <v>1279981.3575965178</v>
      </c>
      <c r="P95" s="133">
        <f>'[2]Yearly LC Ethylene'!P95</f>
        <v>1236924.1772283965</v>
      </c>
      <c r="Q95" s="133">
        <f>'[2]Yearly LC Ethylene'!Q95</f>
        <v>1191274.4803949331</v>
      </c>
      <c r="R95" s="133">
        <f>'[2]Yearly LC Ethylene'!R95</f>
        <v>1146918.0840202768</v>
      </c>
      <c r="S95" s="133">
        <f>'[2]Yearly LC Ethylene'!S95</f>
        <v>1103853.9578273024</v>
      </c>
      <c r="T95" s="133">
        <f>'[2]Yearly LC Ethylene'!T95</f>
        <v>1062081.0594773965</v>
      </c>
      <c r="U95" s="133">
        <f>'[2]Yearly LC Ethylene'!U95</f>
        <v>1021598.3345392507</v>
      </c>
      <c r="V95" s="133">
        <f>'[2]Yearly LC Ethylene'!V95</f>
        <v>982404.7164591545</v>
      </c>
      <c r="W95" s="133">
        <f>'[2]Yearly LC Ethylene'!W95</f>
        <v>944499.12653276278</v>
      </c>
      <c r="X95" s="133">
        <f>'[2]Yearly LC Ethylene'!X95</f>
        <v>907880.47387832718</v>
      </c>
      <c r="Y95" s="133">
        <f>'[2]Yearly LC Ethylene'!Y95</f>
        <v>872150.63166314841</v>
      </c>
      <c r="Z95" s="133">
        <f>'[2]Yearly LC Ethylene'!Z95</f>
        <v>837967.73199982324</v>
      </c>
      <c r="AA95" s="133">
        <f>'[2]Yearly LC Ethylene'!AA95</f>
        <v>805070.75468618737</v>
      </c>
      <c r="AB95" s="133">
        <f>'[2]Yearly LC Ethylene'!AB95</f>
        <v>773455.37638731417</v>
      </c>
      <c r="AC95" s="133">
        <f>'[2]Yearly LC Ethylene'!AC95</f>
        <v>743122.42290476651</v>
      </c>
      <c r="AD95" s="133">
        <f>'[2]Yearly LC Ethylene'!AD95</f>
        <v>714072.68847553583</v>
      </c>
      <c r="AE95" s="133">
        <f>'[2]Yearly LC Ethylene'!AE95</f>
        <v>686306.93594240921</v>
      </c>
      <c r="AF95" s="133">
        <f>'[2]Yearly LC Ethylene'!AF95</f>
        <v>659825.89692227729</v>
      </c>
      <c r="AG95" s="133">
        <f>'[2]Yearly LC Ethylene'!AG95</f>
        <v>634630.27197239688</v>
      </c>
      <c r="AH95" s="133">
        <f>'[2]Yearly LC Ethylene'!AH95</f>
        <v>610720.7307546346</v>
      </c>
      <c r="AI95" s="126"/>
      <c r="AJ95" s="133">
        <f>'[3]Yearly LC Ethylene'!D95</f>
        <v>360575.67443292518</v>
      </c>
      <c r="AK95" s="133">
        <f>'[3]Yearly LC Ethylene'!E95</f>
        <v>352779.29671739123</v>
      </c>
      <c r="AL95" s="133">
        <f>'[3]Yearly LC Ethylene'!F95</f>
        <v>345134.98458796466</v>
      </c>
      <c r="AM95" s="133">
        <f>'[3]Yearly LC Ethylene'!G95</f>
        <v>337641.94909393799</v>
      </c>
      <c r="AN95" s="133">
        <f>'[3]Yearly LC Ethylene'!H95</f>
        <v>330299.40128460404</v>
      </c>
      <c r="AO95" s="133">
        <f>'[3]Yearly LC Ethylene'!I95</f>
        <v>323106.55220925517</v>
      </c>
      <c r="AP95" s="133">
        <f>'[3]Yearly LC Ethylene'!J95</f>
        <v>316062.61291718396</v>
      </c>
      <c r="AQ95" s="133">
        <f>'[3]Yearly LC Ethylene'!K95</f>
        <v>309166.79445768328</v>
      </c>
      <c r="AR95" s="133">
        <f>'[3]Yearly LC Ethylene'!L95</f>
        <v>302418.30788004544</v>
      </c>
      <c r="AS95" s="133">
        <f>'[3]Yearly LC Ethylene'!M95</f>
        <v>295816.36423356325</v>
      </c>
      <c r="AT95" s="133">
        <f>'[3]Yearly LC Ethylene'!N95</f>
        <v>289360.17456752923</v>
      </c>
      <c r="AU95" s="133">
        <f>'[3]Yearly LC Ethylene'!O95</f>
        <v>277754.83525415167</v>
      </c>
      <c r="AV95" s="133">
        <f>'[3]Yearly LC Ethylene'!P95</f>
        <v>267221.05744528421</v>
      </c>
      <c r="AW95" s="133">
        <f>'[3]Yearly LC Ethylene'!Q95</f>
        <v>256470.36389702311</v>
      </c>
      <c r="AX95" s="133">
        <f>'[3]Yearly LC Ethylene'!R95</f>
        <v>246194.80376189284</v>
      </c>
      <c r="AY95" s="133">
        <f>'[3]Yearly LC Ethylene'!S95</f>
        <v>236391.66181453163</v>
      </c>
      <c r="AZ95" s="133">
        <f>'[3]Yearly LC Ethylene'!T95</f>
        <v>227058.22280088012</v>
      </c>
      <c r="BA95" s="133">
        <f>'[3]Yearly LC Ethylene'!U95</f>
        <v>218191.77143838684</v>
      </c>
      <c r="BB95" s="133">
        <f>'[3]Yearly LC Ethylene'!V95</f>
        <v>209789.59241621307</v>
      </c>
      <c r="BC95" s="133">
        <f>'[3]Yearly LC Ethylene'!W95</f>
        <v>201848.97039543875</v>
      </c>
      <c r="BD95" s="133">
        <f>'[3]Yearly LC Ethylene'!X95</f>
        <v>194367.19000926762</v>
      </c>
      <c r="BE95" s="133">
        <f>'[3]Yearly LC Ethylene'!Y95</f>
        <v>181975.90891423021</v>
      </c>
      <c r="BF95" s="133">
        <f>'[3]Yearly LC Ethylene'!Z95</f>
        <v>171501.89568696628</v>
      </c>
      <c r="BG95" s="133">
        <f>'[3]Yearly LC Ethylene'!AA95</f>
        <v>161867.50442073139</v>
      </c>
      <c r="BH95" s="133">
        <f>'[3]Yearly LC Ethylene'!AB95</f>
        <v>153060.12787294434</v>
      </c>
      <c r="BI95" s="133">
        <f>'[3]Yearly LC Ethylene'!AC95</f>
        <v>145074.84368892439</v>
      </c>
      <c r="BJ95" s="133">
        <f>'[3]Yearly LC Ethylene'!AD95</f>
        <v>137906.72878697267</v>
      </c>
      <c r="BK95" s="133">
        <f>'[3]Yearly LC Ethylene'!AE95</f>
        <v>131550.85936664973</v>
      </c>
      <c r="BL95" s="133">
        <f>'[3]Yearly LC Ethylene'!AF95</f>
        <v>126002.31091705378</v>
      </c>
      <c r="BM95" s="133">
        <f>'[3]Yearly LC Ethylene'!AG95</f>
        <v>121256.15822510129</v>
      </c>
      <c r="BN95" s="133">
        <f>'[3]Yearly LC Ethylene'!AH95</f>
        <v>118481.94140606716</v>
      </c>
      <c r="BO95" s="127"/>
      <c r="BP95" s="133">
        <f t="shared" si="24"/>
        <v>2109973.4056973578</v>
      </c>
      <c r="BQ95" s="133">
        <f t="shared" si="24"/>
        <v>2056550.9433538709</v>
      </c>
      <c r="BR95" s="133">
        <f t="shared" si="24"/>
        <v>2004079.5620133721</v>
      </c>
      <c r="BS95" s="133">
        <f t="shared" si="24"/>
        <v>1952556.7886803136</v>
      </c>
      <c r="BT95" s="133">
        <f t="shared" si="24"/>
        <v>1901980.1552271277</v>
      </c>
      <c r="BU95" s="133">
        <f t="shared" si="24"/>
        <v>1852347.1982749552</v>
      </c>
      <c r="BV95" s="133">
        <f t="shared" si="24"/>
        <v>1803655.4590760747</v>
      </c>
      <c r="BW95" s="133">
        <f t="shared" si="24"/>
        <v>1755902.4833980019</v>
      </c>
      <c r="BX95" s="133">
        <f t="shared" si="24"/>
        <v>1709085.821409255</v>
      </c>
      <c r="BY95" s="133">
        <f t="shared" si="24"/>
        <v>1663203.0275667601</v>
      </c>
      <c r="BZ95" s="133">
        <f t="shared" si="24"/>
        <v>1618251.6605048818</v>
      </c>
      <c r="CA95" s="133">
        <f t="shared" si="24"/>
        <v>1557736.1928506694</v>
      </c>
      <c r="CB95" s="133">
        <f t="shared" si="24"/>
        <v>1504145.2346736807</v>
      </c>
      <c r="CC95" s="133">
        <f t="shared" si="24"/>
        <v>1447744.8442919562</v>
      </c>
      <c r="CD95" s="133">
        <f t="shared" si="24"/>
        <v>1393112.8877821695</v>
      </c>
      <c r="CE95" s="133">
        <f t="shared" si="22"/>
        <v>1340245.6196418339</v>
      </c>
      <c r="CF95" s="133">
        <f t="shared" si="20"/>
        <v>1289139.2822782767</v>
      </c>
      <c r="CG95" s="133">
        <f t="shared" si="20"/>
        <v>1239790.1059776375</v>
      </c>
      <c r="CH95" s="133">
        <f t="shared" si="20"/>
        <v>1192194.3088753675</v>
      </c>
      <c r="CI95" s="133">
        <f t="shared" si="20"/>
        <v>1146348.0969282016</v>
      </c>
      <c r="CJ95" s="133">
        <f t="shared" si="23"/>
        <v>1102247.6638875948</v>
      </c>
      <c r="CK95" s="133">
        <f t="shared" si="23"/>
        <v>1054126.5405773786</v>
      </c>
      <c r="CL95" s="133">
        <f t="shared" si="23"/>
        <v>1009469.6276867895</v>
      </c>
      <c r="CM95" s="133">
        <f t="shared" si="23"/>
        <v>966938.2591069187</v>
      </c>
      <c r="CN95" s="133">
        <f t="shared" si="23"/>
        <v>926515.50426025852</v>
      </c>
      <c r="CO95" s="133">
        <f t="shared" si="23"/>
        <v>888197.26659369096</v>
      </c>
      <c r="CP95" s="133">
        <f t="shared" si="23"/>
        <v>851979.41726250853</v>
      </c>
      <c r="CQ95" s="133">
        <f t="shared" si="23"/>
        <v>817857.79530905897</v>
      </c>
      <c r="CR95" s="133">
        <f t="shared" si="23"/>
        <v>785828.20783933112</v>
      </c>
      <c r="CS95" s="133">
        <f t="shared" si="18"/>
        <v>755886.43019749818</v>
      </c>
      <c r="CT95" s="133">
        <f t="shared" si="17"/>
        <v>729202.67216070171</v>
      </c>
    </row>
    <row r="96" spans="1:98" s="13" customFormat="1">
      <c r="A96" s="380" t="s">
        <v>115</v>
      </c>
      <c r="B96" s="6" t="s">
        <v>116</v>
      </c>
      <c r="C96" s="7" t="s">
        <v>197</v>
      </c>
      <c r="D96" s="125">
        <f>'[2]Yearly LC Ethylene'!D96</f>
        <v>1121142.3305785127</v>
      </c>
      <c r="E96" s="125">
        <f>'[2]Yearly LC Ethylene'!E96</f>
        <v>1084418.3391355581</v>
      </c>
      <c r="F96" s="125">
        <f>'[2]Yearly LC Ethylene'!F96</f>
        <v>1048406.2614583074</v>
      </c>
      <c r="G96" s="125">
        <f>'[2]Yearly LC Ethylene'!G96</f>
        <v>1013103.4675512128</v>
      </c>
      <c r="H96" s="125">
        <f>'[2]Yearly LC Ethylene'!H96</f>
        <v>978507.31987187685</v>
      </c>
      <c r="I96" s="125">
        <f>'[2]Yearly LC Ethylene'!I96</f>
        <v>944615.17341422592</v>
      </c>
      <c r="J96" s="125">
        <f>'[2]Yearly LC Ethylene'!J96</f>
        <v>911424.3757917739</v>
      </c>
      <c r="K96" s="125">
        <f>'[2]Yearly LC Ethylene'!K96</f>
        <v>878932.26732097392</v>
      </c>
      <c r="L96" s="125">
        <f>'[2]Yearly LC Ethylene'!L96</f>
        <v>847136.18110464257</v>
      </c>
      <c r="M96" s="125">
        <f>'[2]Yearly LC Ethylene'!M96</f>
        <v>816033.44311545452</v>
      </c>
      <c r="N96" s="125">
        <f>'[2]Yearly LC Ethylene'!N96</f>
        <v>785621.37227949814</v>
      </c>
      <c r="O96" s="125">
        <f>'[2]Yearly LC Ethylene'!O96</f>
        <v>746026.22238587798</v>
      </c>
      <c r="P96" s="125">
        <f>'[2]Yearly LC Ethylene'!P96</f>
        <v>711620.08820010093</v>
      </c>
      <c r="Q96" s="125">
        <f>'[2]Yearly LC Ethylene'!Q96</f>
        <v>674917.87705532613</v>
      </c>
      <c r="R96" s="125">
        <f>'[2]Yearly LC Ethylene'!R96</f>
        <v>639360.37047449034</v>
      </c>
      <c r="S96" s="125">
        <f>'[2]Yearly LC Ethylene'!S96</f>
        <v>604944.06005820062</v>
      </c>
      <c r="T96" s="125">
        <f>'[2]Yearly LC Ethylene'!T96</f>
        <v>571665.40630930103</v>
      </c>
      <c r="U96" s="125">
        <f>'[2]Yearly LC Ethylene'!U96</f>
        <v>539520.83893206553</v>
      </c>
      <c r="V96" s="125">
        <f>'[2]Yearly LC Ethylene'!V96</f>
        <v>508506.75713011366</v>
      </c>
      <c r="W96" s="125">
        <f>'[2]Yearly LC Ethylene'!W96</f>
        <v>478619.52990305831</v>
      </c>
      <c r="X96" s="125">
        <f>'[2]Yearly LC Ethylene'!X96</f>
        <v>449855.49634188454</v>
      </c>
      <c r="Y96" s="125">
        <f>'[2]Yearly LC Ethylene'!Y96</f>
        <v>420980.78453318472</v>
      </c>
      <c r="Z96" s="125">
        <f>'[2]Yearly LC Ethylene'!Z96</f>
        <v>393933.86825522658</v>
      </c>
      <c r="AA96" s="125">
        <f>'[2]Yearly LC Ethylene'!AA96</f>
        <v>368024.69789331674</v>
      </c>
      <c r="AB96" s="125">
        <f>'[2]Yearly LC Ethylene'!AB96</f>
        <v>343248.21184319665</v>
      </c>
      <c r="AC96" s="125">
        <f>'[2]Yearly LC Ethylene'!AC96</f>
        <v>319601.92726400384</v>
      </c>
      <c r="AD96" s="125">
        <f>'[2]Yearly LC Ethylene'!AD96</f>
        <v>297083.31581132469</v>
      </c>
      <c r="AE96" s="125">
        <f>'[2]Yearly LC Ethylene'!AE96</f>
        <v>275689.80396819214</v>
      </c>
      <c r="AF96" s="125">
        <f>'[2]Yearly LC Ethylene'!AF96</f>
        <v>255418.77337012204</v>
      </c>
      <c r="AG96" s="125">
        <f>'[2]Yearly LC Ethylene'!AG96</f>
        <v>236267.56112443493</v>
      </c>
      <c r="AH96" s="125">
        <f>'[2]Yearly LC Ethylene'!AH96</f>
        <v>218233.46012412279</v>
      </c>
      <c r="AI96" s="126"/>
      <c r="AJ96" s="125">
        <f>'[3]Yearly LC Ethylene'!D96</f>
        <v>220273.23005700734</v>
      </c>
      <c r="AK96" s="125">
        <f>'[3]Yearly LC Ethylene'!E96</f>
        <v>213397.3018830269</v>
      </c>
      <c r="AL96" s="125">
        <f>'[3]Yearly LC Ethylene'!F96</f>
        <v>206667.14356323576</v>
      </c>
      <c r="AM96" s="125">
        <f>'[3]Yearly LC Ethylene'!G96</f>
        <v>200081.74806518288</v>
      </c>
      <c r="AN96" s="125">
        <f>'[3]Yearly LC Ethylene'!H96</f>
        <v>193640.11026292585</v>
      </c>
      <c r="AO96" s="125">
        <f>'[3]Yearly LC Ethylene'!I96</f>
        <v>187341.226937031</v>
      </c>
      <c r="AP96" s="125">
        <f>'[3]Yearly LC Ethylene'!J96</f>
        <v>181184.09677457312</v>
      </c>
      <c r="AQ96" s="125">
        <f>'[3]Yearly LC Ethylene'!K96</f>
        <v>175167.72036913584</v>
      </c>
      <c r="AR96" s="125">
        <f>'[3]Yearly LC Ethylene'!L96</f>
        <v>169291.10022081144</v>
      </c>
      <c r="AS96" s="125">
        <f>'[3]Yearly LC Ethylene'!M96</f>
        <v>163553.24073620068</v>
      </c>
      <c r="AT96" s="125">
        <f>'[3]Yearly LC Ethylene'!N96</f>
        <v>157953.14822841319</v>
      </c>
      <c r="AU96" s="125">
        <f>'[3]Yearly LC Ethylene'!O96</f>
        <v>147774.7903917935</v>
      </c>
      <c r="AV96" s="125">
        <f>'[3]Yearly LC Ethylene'!P96</f>
        <v>138503.7144525355</v>
      </c>
      <c r="AW96" s="125">
        <f>'[3]Yearly LC Ethylene'!Q96</f>
        <v>129132.47423642725</v>
      </c>
      <c r="AX96" s="125">
        <f>'[3]Yearly LC Ethylene'!R96</f>
        <v>120203.00104344584</v>
      </c>
      <c r="AY96" s="125">
        <f>'[3]Yearly LC Ethylene'!S96</f>
        <v>111711.93533007256</v>
      </c>
      <c r="AZ96" s="125">
        <f>'[3]Yearly LC Ethylene'!T96</f>
        <v>103655.92410630742</v>
      </c>
      <c r="BA96" s="125">
        <f>'[3]Yearly LC Ethylene'!U96</f>
        <v>96031.620936251566</v>
      </c>
      <c r="BB96" s="125">
        <f>'[3]Yearly LC Ethylene'!V96</f>
        <v>88835.685938686307</v>
      </c>
      <c r="BC96" s="125">
        <f>'[3]Yearly LC Ethylene'!W96</f>
        <v>82064.785787648521</v>
      </c>
      <c r="BD96" s="125">
        <f>'[3]Yearly LC Ethylene'!X96</f>
        <v>75715.593713002687</v>
      </c>
      <c r="BE96" s="125">
        <f>'[3]Yearly LC Ethylene'!Y96</f>
        <v>65227.234955511296</v>
      </c>
      <c r="BF96" s="125">
        <f>'[3]Yearly LC Ethylene'!Z96</f>
        <v>56157.93751465172</v>
      </c>
      <c r="BG96" s="125">
        <f>'[3]Yearly LC Ethylene'!AA96</f>
        <v>47858.861887547297</v>
      </c>
      <c r="BH96" s="125">
        <f>'[3]Yearly LC Ethylene'!AB96</f>
        <v>40318.269600390973</v>
      </c>
      <c r="BI96" s="125">
        <f>'[3]Yearly LC Ethylene'!AC96</f>
        <v>33530.153905972955</v>
      </c>
      <c r="BJ96" s="125">
        <f>'[3]Yearly LC Ethylene'!AD96</f>
        <v>27488.519518246336</v>
      </c>
      <c r="BK96" s="125">
        <f>'[3]Yearly LC Ethylene'!AE96</f>
        <v>22187.382629167136</v>
      </c>
      <c r="BL96" s="125">
        <f>'[3]Yearly LC Ethylene'!AF96</f>
        <v>17620.77092538846</v>
      </c>
      <c r="BM96" s="125">
        <f>'[3]Yearly LC Ethylene'!AG96</f>
        <v>13782.723604807667</v>
      </c>
      <c r="BN96" s="125">
        <f>'[3]Yearly LC Ethylene'!AH96</f>
        <v>11509.940803069163</v>
      </c>
      <c r="BO96" s="125"/>
      <c r="BP96" s="125">
        <f t="shared" si="24"/>
        <v>1341415.5606355201</v>
      </c>
      <c r="BQ96" s="125">
        <f t="shared" si="24"/>
        <v>1297815.6410185851</v>
      </c>
      <c r="BR96" s="125">
        <f t="shared" si="24"/>
        <v>1255073.4050215431</v>
      </c>
      <c r="BS96" s="125">
        <f t="shared" si="24"/>
        <v>1213185.2156163957</v>
      </c>
      <c r="BT96" s="125">
        <f t="shared" si="24"/>
        <v>1172147.4301348026</v>
      </c>
      <c r="BU96" s="125">
        <f t="shared" si="24"/>
        <v>1131956.4003512568</v>
      </c>
      <c r="BV96" s="125">
        <f t="shared" si="24"/>
        <v>1092608.4725663471</v>
      </c>
      <c r="BW96" s="125">
        <f t="shared" si="24"/>
        <v>1054099.9876901098</v>
      </c>
      <c r="BX96" s="125">
        <f t="shared" si="24"/>
        <v>1016427.281325454</v>
      </c>
      <c r="BY96" s="125">
        <f t="shared" si="24"/>
        <v>979586.68385165522</v>
      </c>
      <c r="BZ96" s="125">
        <f t="shared" si="24"/>
        <v>943574.52050791134</v>
      </c>
      <c r="CA96" s="125">
        <f t="shared" si="24"/>
        <v>893801.01277767145</v>
      </c>
      <c r="CB96" s="125">
        <f t="shared" si="24"/>
        <v>850123.80265263643</v>
      </c>
      <c r="CC96" s="125">
        <f t="shared" si="24"/>
        <v>804050.35129175335</v>
      </c>
      <c r="CD96" s="125">
        <f t="shared" si="24"/>
        <v>759563.37151793623</v>
      </c>
      <c r="CE96" s="125">
        <f t="shared" si="22"/>
        <v>716655.99538827315</v>
      </c>
      <c r="CF96" s="125">
        <f t="shared" si="20"/>
        <v>675321.33041560848</v>
      </c>
      <c r="CG96" s="125">
        <f t="shared" si="20"/>
        <v>635552.45986831712</v>
      </c>
      <c r="CH96" s="125">
        <f t="shared" si="20"/>
        <v>597342.44306880003</v>
      </c>
      <c r="CI96" s="125">
        <f t="shared" si="20"/>
        <v>560684.31569070683</v>
      </c>
      <c r="CJ96" s="125">
        <f t="shared" si="23"/>
        <v>525571.09005488723</v>
      </c>
      <c r="CK96" s="125">
        <f t="shared" si="23"/>
        <v>486208.01948869601</v>
      </c>
      <c r="CL96" s="125">
        <f t="shared" si="23"/>
        <v>450091.80576987832</v>
      </c>
      <c r="CM96" s="125">
        <f t="shared" si="23"/>
        <v>415883.55978086405</v>
      </c>
      <c r="CN96" s="125">
        <f t="shared" si="23"/>
        <v>383566.48144358763</v>
      </c>
      <c r="CO96" s="125">
        <f t="shared" si="23"/>
        <v>353132.08116997679</v>
      </c>
      <c r="CP96" s="125">
        <f t="shared" si="23"/>
        <v>324571.83532957104</v>
      </c>
      <c r="CQ96" s="125">
        <f t="shared" si="23"/>
        <v>297877.18659735925</v>
      </c>
      <c r="CR96" s="125">
        <f t="shared" si="23"/>
        <v>273039.54429551051</v>
      </c>
      <c r="CS96" s="125">
        <f t="shared" si="18"/>
        <v>250050.28472924259</v>
      </c>
      <c r="CT96" s="125">
        <f t="shared" si="17"/>
        <v>229743.40092719195</v>
      </c>
    </row>
    <row r="97" spans="1:98">
      <c r="A97" s="381"/>
      <c r="B97" s="1" t="s">
        <v>117</v>
      </c>
      <c r="C97" s="5" t="s">
        <v>197</v>
      </c>
      <c r="D97" s="126">
        <f>'[2]Yearly LC Ethylene'!D97</f>
        <v>921454.73749526253</v>
      </c>
      <c r="E97" s="126">
        <f>'[2]Yearly LC Ethylene'!E97</f>
        <v>901748.71152129932</v>
      </c>
      <c r="F97" s="126">
        <f>'[2]Yearly LC Ethylene'!F97</f>
        <v>882319.16182635841</v>
      </c>
      <c r="G97" s="126">
        <f>'[2]Yearly LC Ethylene'!G97</f>
        <v>863162.41735507664</v>
      </c>
      <c r="H97" s="126">
        <f>'[2]Yearly LC Ethylene'!H97</f>
        <v>844274.80930779083</v>
      </c>
      <c r="I97" s="126">
        <f>'[2]Yearly LC Ethylene'!I97</f>
        <v>825652.67123181093</v>
      </c>
      <c r="J97" s="126">
        <f>'[2]Yearly LC Ethylene'!J97</f>
        <v>807292.3391122194</v>
      </c>
      <c r="K97" s="126">
        <f>'[2]Yearly LC Ethylene'!K97</f>
        <v>789190.15146218985</v>
      </c>
      <c r="L97" s="126">
        <f>'[2]Yearly LC Ethylene'!L97</f>
        <v>771342.44941282785</v>
      </c>
      <c r="M97" s="126">
        <f>'[2]Yearly LC Ethylene'!M97</f>
        <v>753745.57680253254</v>
      </c>
      <c r="N97" s="126">
        <f>'[2]Yearly LC Ethylene'!N97</f>
        <v>736395.88026587327</v>
      </c>
      <c r="O97" s="126">
        <f>'[2]Yearly LC Ethylene'!O97</f>
        <v>713827.77993309218</v>
      </c>
      <c r="P97" s="126">
        <f>'[2]Yearly LC Ethylene'!P97</f>
        <v>694557.53231680382</v>
      </c>
      <c r="Q97" s="126">
        <f>'[2]Yearly LC Ethylene'!Q97</f>
        <v>673110.3075539358</v>
      </c>
      <c r="R97" s="126">
        <f>'[2]Yearly LC Ethylene'!R97</f>
        <v>651984.0722648364</v>
      </c>
      <c r="S97" s="126">
        <f>'[2]Yearly LC Ethylene'!S97</f>
        <v>631172.84497169964</v>
      </c>
      <c r="T97" s="126">
        <f>'[2]Yearly LC Ethylene'!T97</f>
        <v>610670.64114579919</v>
      </c>
      <c r="U97" s="126">
        <f>'[2]Yearly LC Ethylene'!U97</f>
        <v>590471.47345610685</v>
      </c>
      <c r="V97" s="126">
        <f>'[2]Yearly LC Ethylene'!V97</f>
        <v>570569.35201627261</v>
      </c>
      <c r="W97" s="126">
        <f>'[2]Yearly LC Ethylene'!W97</f>
        <v>550958.28462997114</v>
      </c>
      <c r="X97" s="126">
        <f>'[2]Yearly LC Ethylene'!X97</f>
        <v>531632.27703462006</v>
      </c>
      <c r="Y97" s="126">
        <f>'[2]Yearly LC Ethylene'!Y97</f>
        <v>516369.54248480476</v>
      </c>
      <c r="Z97" s="126">
        <f>'[2]Yearly LC Ethylene'!Z97</f>
        <v>501551.39285883843</v>
      </c>
      <c r="AA97" s="126">
        <f>'[2]Yearly LC Ethylene'!AA97</f>
        <v>486969.36621642183</v>
      </c>
      <c r="AB97" s="126">
        <f>'[2]Yearly LC Ethylene'!AB97</f>
        <v>472617.62818883592</v>
      </c>
      <c r="AC97" s="126">
        <f>'[2]Yearly LC Ethylene'!AC97</f>
        <v>458490.33198167558</v>
      </c>
      <c r="AD97" s="126">
        <f>'[2]Yearly LC Ethylene'!AD97</f>
        <v>444581.61874221714</v>
      </c>
      <c r="AE97" s="126">
        <f>'[2]Yearly LC Ethylene'!AE97</f>
        <v>430885.61792417569</v>
      </c>
      <c r="AF97" s="126">
        <f>'[2]Yearly LC Ethylene'!AF97</f>
        <v>417396.44764986483</v>
      </c>
      <c r="AG97" s="126">
        <f>'[2]Yearly LC Ethylene'!AG97</f>
        <v>404108.21506977035</v>
      </c>
      <c r="AH97" s="126">
        <f>'[2]Yearly LC Ethylene'!AH97</f>
        <v>391015.01671954588</v>
      </c>
      <c r="AI97" s="126"/>
      <c r="AJ97" s="126">
        <f>'[3]Yearly LC Ethylene'!D97</f>
        <v>181040.18182479939</v>
      </c>
      <c r="AK97" s="126">
        <f>'[3]Yearly LC Ethylene'!E97</f>
        <v>178885.44034770416</v>
      </c>
      <c r="AL97" s="126">
        <f>'[3]Yearly LC Ethylene'!F97</f>
        <v>176747.57497069362</v>
      </c>
      <c r="AM97" s="126">
        <f>'[3]Yearly LC Ethylene'!G97</f>
        <v>174626.17398929759</v>
      </c>
      <c r="AN97" s="126">
        <f>'[3]Yearly LC Ethylene'!H97</f>
        <v>172520.82816740841</v>
      </c>
      <c r="AO97" s="126">
        <f>'[3]Yearly LC Ethylene'!I97</f>
        <v>170431.13073728047</v>
      </c>
      <c r="AP97" s="126">
        <f>'[3]Yearly LC Ethylene'!J97</f>
        <v>168356.67739953066</v>
      </c>
      <c r="AQ97" s="126">
        <f>'[3]Yearly LC Ethylene'!K97</f>
        <v>166297.06632313805</v>
      </c>
      <c r="AR97" s="126">
        <f>'[3]Yearly LC Ethylene'!L97</f>
        <v>164251.89814544417</v>
      </c>
      <c r="AS97" s="126">
        <f>'[3]Yearly LC Ethylene'!M97</f>
        <v>162220.77597215277</v>
      </c>
      <c r="AT97" s="126">
        <f>'[3]Yearly LC Ethylene'!N97</f>
        <v>160203.3053773299</v>
      </c>
      <c r="AU97" s="126">
        <f>'[3]Yearly LC Ethylene'!O97</f>
        <v>156654.40731677687</v>
      </c>
      <c r="AV97" s="126">
        <f>'[3]Yearly LC Ethylene'!P97</f>
        <v>153664.07491507137</v>
      </c>
      <c r="AW97" s="126">
        <f>'[3]Yearly LC Ethylene'!Q97</f>
        <v>150133.53496237696</v>
      </c>
      <c r="AX97" s="126">
        <f>'[3]Yearly LC Ethylene'!R97</f>
        <v>146638.33480112592</v>
      </c>
      <c r="AY97" s="126">
        <f>'[3]Yearly LC Ethylene'!S97</f>
        <v>143177.19657335526</v>
      </c>
      <c r="AZ97" s="126">
        <f>'[3]Yearly LC Ethylene'!T97</f>
        <v>139748.85091154336</v>
      </c>
      <c r="BA97" s="126">
        <f>'[3]Yearly LC Ethylene'!U97</f>
        <v>136352.03693861002</v>
      </c>
      <c r="BB97" s="126">
        <f>'[3]Yearly LC Ethylene'!V97</f>
        <v>132985.5022679164</v>
      </c>
      <c r="BC97" s="126">
        <f>'[3]Yearly LC Ethylene'!W97</f>
        <v>129648.00300326507</v>
      </c>
      <c r="BD97" s="126">
        <f>'[3]Yearly LC Ethylene'!X97</f>
        <v>126338.30373890005</v>
      </c>
      <c r="BE97" s="126">
        <f>'[3]Yearly LC Ethylene'!Y97</f>
        <v>121141.92808389496</v>
      </c>
      <c r="BF97" s="126">
        <f>'[3]Yearly LC Ethylene'!Z97</f>
        <v>117612.75346777873</v>
      </c>
      <c r="BG97" s="126">
        <f>'[3]Yearly LC Ethylene'!AA97</f>
        <v>114134.16501588744</v>
      </c>
      <c r="BH97" s="126">
        <f>'[3]Yearly LC Ethylene'!AB97</f>
        <v>110703.95342567522</v>
      </c>
      <c r="BI97" s="126">
        <f>'[3]Yearly LC Ethylene'!AC97</f>
        <v>107319.9247632043</v>
      </c>
      <c r="BJ97" s="126">
        <f>'[3]Yearly LC Ethylene'!AD97</f>
        <v>103979.90046314467</v>
      </c>
      <c r="BK97" s="126">
        <f>'[3]Yearly LC Ethylene'!AE97</f>
        <v>100681.71732877442</v>
      </c>
      <c r="BL97" s="126">
        <f>'[3]Yearly LC Ethylene'!AF97</f>
        <v>97423.227531979661</v>
      </c>
      <c r="BM97" s="126">
        <f>'[3]Yearly LC Ethylene'!AG97</f>
        <v>94202.298613254345</v>
      </c>
      <c r="BN97" s="126">
        <f>'[3]Yearly LC Ethylene'!AH97</f>
        <v>91016.81348170049</v>
      </c>
      <c r="BO97" s="126"/>
      <c r="BP97" s="126">
        <f t="shared" si="24"/>
        <v>1102494.9193200618</v>
      </c>
      <c r="BQ97" s="126">
        <f t="shared" si="24"/>
        <v>1080634.1518690034</v>
      </c>
      <c r="BR97" s="126">
        <f t="shared" si="24"/>
        <v>1059066.736797052</v>
      </c>
      <c r="BS97" s="126">
        <f t="shared" si="24"/>
        <v>1037788.5913443742</v>
      </c>
      <c r="BT97" s="126">
        <f t="shared" si="24"/>
        <v>1016795.6374751993</v>
      </c>
      <c r="BU97" s="126">
        <f t="shared" si="24"/>
        <v>996083.80196909141</v>
      </c>
      <c r="BV97" s="126">
        <f t="shared" si="24"/>
        <v>975649.01651175006</v>
      </c>
      <c r="BW97" s="126">
        <f t="shared" si="24"/>
        <v>955487.21778532793</v>
      </c>
      <c r="BX97" s="126">
        <f t="shared" si="24"/>
        <v>935594.34755827207</v>
      </c>
      <c r="BY97" s="126">
        <f t="shared" si="24"/>
        <v>915966.35277468525</v>
      </c>
      <c r="BZ97" s="126">
        <f t="shared" si="24"/>
        <v>896599.18564320321</v>
      </c>
      <c r="CA97" s="126">
        <f t="shared" si="24"/>
        <v>870482.18724986911</v>
      </c>
      <c r="CB97" s="126">
        <f t="shared" si="24"/>
        <v>848221.60723187518</v>
      </c>
      <c r="CC97" s="126">
        <f t="shared" si="24"/>
        <v>823243.84251631272</v>
      </c>
      <c r="CD97" s="126">
        <f t="shared" si="24"/>
        <v>798622.40706596232</v>
      </c>
      <c r="CE97" s="126">
        <f t="shared" si="22"/>
        <v>774350.04154505488</v>
      </c>
      <c r="CF97" s="126">
        <f t="shared" si="20"/>
        <v>750419.49205734255</v>
      </c>
      <c r="CG97" s="126">
        <f t="shared" si="20"/>
        <v>726823.51039471687</v>
      </c>
      <c r="CH97" s="126">
        <f t="shared" si="20"/>
        <v>703554.85428418894</v>
      </c>
      <c r="CI97" s="126">
        <f t="shared" si="20"/>
        <v>680606.28763323626</v>
      </c>
      <c r="CJ97" s="126">
        <f t="shared" si="23"/>
        <v>657970.58077352005</v>
      </c>
      <c r="CK97" s="126">
        <f t="shared" si="23"/>
        <v>637511.47056869976</v>
      </c>
      <c r="CL97" s="126">
        <f t="shared" si="23"/>
        <v>619164.1463266171</v>
      </c>
      <c r="CM97" s="126">
        <f t="shared" si="23"/>
        <v>601103.53123230929</v>
      </c>
      <c r="CN97" s="126">
        <f t="shared" si="23"/>
        <v>583321.58161451109</v>
      </c>
      <c r="CO97" s="126">
        <f t="shared" si="23"/>
        <v>565810.25674487988</v>
      </c>
      <c r="CP97" s="126">
        <f t="shared" si="23"/>
        <v>548561.51920536184</v>
      </c>
      <c r="CQ97" s="126">
        <f t="shared" si="23"/>
        <v>531567.33525295008</v>
      </c>
      <c r="CR97" s="126">
        <f t="shared" si="23"/>
        <v>514819.6751818445</v>
      </c>
      <c r="CS97" s="126">
        <f t="shared" si="18"/>
        <v>498310.51368302468</v>
      </c>
      <c r="CT97" s="126">
        <f t="shared" si="17"/>
        <v>482031.83020124637</v>
      </c>
    </row>
    <row r="98" spans="1:98">
      <c r="A98" s="381"/>
      <c r="B98" s="1" t="s">
        <v>118</v>
      </c>
      <c r="C98" s="5" t="s">
        <v>197</v>
      </c>
      <c r="D98" s="126">
        <f>'[2]Yearly LC Ethylene'!D98</f>
        <v>118732.33536672319</v>
      </c>
      <c r="E98" s="126">
        <f>'[2]Yearly LC Ethylene'!E98</f>
        <v>117202.02309810359</v>
      </c>
      <c r="F98" s="126">
        <f>'[2]Yearly LC Ethylene'!F98</f>
        <v>115657.11676672005</v>
      </c>
      <c r="G98" s="126">
        <f>'[2]Yearly LC Ethylene'!G98</f>
        <v>114099.27761332231</v>
      </c>
      <c r="H98" s="126">
        <f>'[2]Yearly LC Ethylene'!H98</f>
        <v>112530.18212170023</v>
      </c>
      <c r="I98" s="126">
        <f>'[2]Yearly LC Ethylene'!I98</f>
        <v>110951.5217697332</v>
      </c>
      <c r="J98" s="126">
        <f>'[2]Yearly LC Ethylene'!J98</f>
        <v>109365.00278227925</v>
      </c>
      <c r="K98" s="126">
        <f>'[2]Yearly LC Ethylene'!K98</f>
        <v>107772.34588589365</v>
      </c>
      <c r="L98" s="126">
        <f>'[2]Yearly LC Ethylene'!L98</f>
        <v>106175.28606536695</v>
      </c>
      <c r="M98" s="126">
        <f>'[2]Yearly LC Ethylene'!M98</f>
        <v>104575.57232207258</v>
      </c>
      <c r="N98" s="126">
        <f>'[2]Yearly LC Ethylene'!N98</f>
        <v>102974.96743411382</v>
      </c>
      <c r="O98" s="126">
        <f>'[2]Yearly LC Ethylene'!O98</f>
        <v>100712.11355419853</v>
      </c>
      <c r="P98" s="126">
        <f>'[2]Yearly LC Ethylene'!P98</f>
        <v>98443.028395810834</v>
      </c>
      <c r="Q98" s="126">
        <f>'[2]Yearly LC Ethylene'!Q98</f>
        <v>96209.27756454362</v>
      </c>
      <c r="R98" s="126">
        <f>'[2]Yearly LC Ethylene'!R98</f>
        <v>93997.840907515987</v>
      </c>
      <c r="S98" s="126">
        <f>'[2]Yearly LC Ethylene'!S98</f>
        <v>91812.282413614172</v>
      </c>
      <c r="T98" s="126">
        <f>'[2]Yearly LC Ethylene'!T98</f>
        <v>89656.190680917294</v>
      </c>
      <c r="U98" s="126">
        <f>'[2]Yearly LC Ethylene'!U98</f>
        <v>87533.178473952663</v>
      </c>
      <c r="V98" s="126">
        <f>'[2]Yearly LC Ethylene'!V98</f>
        <v>85446.882284345571</v>
      </c>
      <c r="W98" s="126">
        <f>'[2]Yearly LC Ethylene'!W98</f>
        <v>83400.961894843</v>
      </c>
      <c r="X98" s="126">
        <f>'[2]Yearly LC Ethylene'!X98</f>
        <v>81399.099946689719</v>
      </c>
      <c r="Y98" s="126">
        <f>'[2]Yearly LC Ethylene'!Y98</f>
        <v>79364.251362017181</v>
      </c>
      <c r="Z98" s="126">
        <f>'[2]Yearly LC Ethylene'!Z98</f>
        <v>77352.286814804</v>
      </c>
      <c r="AA98" s="126">
        <f>'[2]Yearly LC Ethylene'!AA98</f>
        <v>75371.936057539599</v>
      </c>
      <c r="AB98" s="126">
        <f>'[2]Yearly LC Ethylene'!AB98</f>
        <v>73427.103377168503</v>
      </c>
      <c r="AC98" s="126">
        <f>'[2]Yearly LC Ethylene'!AC98</f>
        <v>71522.151865255029</v>
      </c>
      <c r="AD98" s="126">
        <f>'[2]Yearly LC Ethylene'!AD98</f>
        <v>69661.468643912871</v>
      </c>
      <c r="AE98" s="126">
        <f>'[2]Yearly LC Ethylene'!AE98</f>
        <v>67849.464428990861</v>
      </c>
      <c r="AF98" s="126">
        <f>'[2]Yearly LC Ethylene'!AF98</f>
        <v>66090.573097426939</v>
      </c>
      <c r="AG98" s="126">
        <f>'[2]Yearly LC Ethylene'!AG98</f>
        <v>64389.251258687749</v>
      </c>
      <c r="AH98" s="126">
        <f>'[2]Yearly LC Ethylene'!AH98</f>
        <v>62749.977830211064</v>
      </c>
      <c r="AI98" s="126"/>
      <c r="AJ98" s="126">
        <f>'[3]Yearly LC Ethylene'!D98</f>
        <v>23327.595712084702</v>
      </c>
      <c r="AK98" s="126">
        <f>'[3]Yearly LC Ethylene'!E98</f>
        <v>23190.759493344594</v>
      </c>
      <c r="AL98" s="126">
        <f>'[3]Yearly LC Ethylene'!F98</f>
        <v>23048.124775353681</v>
      </c>
      <c r="AM98" s="126">
        <f>'[3]Yearly LC Ethylene'!G98</f>
        <v>22900.030130381972</v>
      </c>
      <c r="AN98" s="126">
        <f>'[3]Yearly LC Ethylene'!H98</f>
        <v>22746.81178428189</v>
      </c>
      <c r="AO98" s="126">
        <f>'[3]Yearly LC Ethylene'!I98</f>
        <v>22588.803616488221</v>
      </c>
      <c r="AP98" s="126">
        <f>'[3]Yearly LC Ethylene'!J98</f>
        <v>22426.337160018167</v>
      </c>
      <c r="AQ98" s="126">
        <f>'[3]Yearly LC Ethylene'!K98</f>
        <v>22259.741601471302</v>
      </c>
      <c r="AR98" s="126">
        <f>'[3]Yearly LC Ethylene'!L98</f>
        <v>22089.343781029602</v>
      </c>
      <c r="AS98" s="126">
        <f>'[3]Yearly LC Ethylene'!M98</f>
        <v>21915.468192457436</v>
      </c>
      <c r="AT98" s="126">
        <f>'[3]Yearly LC Ethylene'!N98</f>
        <v>21738.436983101543</v>
      </c>
      <c r="AU98" s="126">
        <f>'[3]Yearly LC Ethylene'!O98</f>
        <v>21392.462376044292</v>
      </c>
      <c r="AV98" s="126">
        <f>'[3]Yearly LC Ethylene'!P98</f>
        <v>21038.513151042593</v>
      </c>
      <c r="AW98" s="126">
        <f>'[3]Yearly LC Ethylene'!Q98</f>
        <v>20686.520371017934</v>
      </c>
      <c r="AX98" s="126">
        <f>'[3]Yearly LC Ethylene'!R98</f>
        <v>20333.228700172222</v>
      </c>
      <c r="AY98" s="126">
        <f>'[3]Yearly LC Ethylene'!S98</f>
        <v>19979.672800182361</v>
      </c>
      <c r="AZ98" s="126">
        <f>'[3]Yearly LC Ethylene'!T98</f>
        <v>19626.87923914591</v>
      </c>
      <c r="BA98" s="126">
        <f>'[3]Yearly LC Ethylene'!U98</f>
        <v>19275.86649108104</v>
      </c>
      <c r="BB98" s="126">
        <f>'[3]Yearly LC Ethylene'!V98</f>
        <v>18927.644935430999</v>
      </c>
      <c r="BC98" s="126">
        <f>'[3]Yearly LC Ethylene'!W98</f>
        <v>18583.216856572879</v>
      </c>
      <c r="BD98" s="126">
        <f>'[3]Yearly LC Ethylene'!X98</f>
        <v>18243.576443330865</v>
      </c>
      <c r="BE98" s="126">
        <f>'[3]Yearly LC Ethylene'!Y98</f>
        <v>17874.327458665364</v>
      </c>
      <c r="BF98" s="126">
        <f>'[3]Yearly LC Ethylene'!Z98</f>
        <v>17475.953767688959</v>
      </c>
      <c r="BG98" s="126">
        <f>'[3]Yearly LC Ethylene'!AA98</f>
        <v>17086.757172404476</v>
      </c>
      <c r="BH98" s="126">
        <f>'[3]Yearly LC Ethylene'!AB98</f>
        <v>16707.949537718541</v>
      </c>
      <c r="BI98" s="126">
        <f>'[3]Yearly LC Ethylene'!AC98</f>
        <v>16341.304340623894</v>
      </c>
      <c r="BJ98" s="126">
        <f>'[3]Yearly LC Ethylene'!AD98</f>
        <v>15988.580236098103</v>
      </c>
      <c r="BK98" s="126">
        <f>'[3]Yearly LC Ethylene'!AE98</f>
        <v>15651.521044919216</v>
      </c>
      <c r="BL98" s="126">
        <f>'[3]Yearly LC Ethylene'!AF98</f>
        <v>15331.855741658963</v>
      </c>
      <c r="BM98" s="126">
        <f>'[3]Yearly LC Ethylene'!AG98</f>
        <v>15031.298442853564</v>
      </c>
      <c r="BN98" s="126">
        <f>'[3]Yearly LC Ethylene'!AH98</f>
        <v>14877.384040594088</v>
      </c>
      <c r="BO98" s="126"/>
      <c r="BP98" s="126">
        <f t="shared" si="24"/>
        <v>142059.93107880789</v>
      </c>
      <c r="BQ98" s="126">
        <f t="shared" si="24"/>
        <v>140392.78259144817</v>
      </c>
      <c r="BR98" s="126">
        <f t="shared" si="24"/>
        <v>138705.24154207372</v>
      </c>
      <c r="BS98" s="126">
        <f t="shared" si="24"/>
        <v>136999.3077437043</v>
      </c>
      <c r="BT98" s="126">
        <f t="shared" si="24"/>
        <v>135276.99390598212</v>
      </c>
      <c r="BU98" s="126">
        <f t="shared" si="24"/>
        <v>133540.3253862214</v>
      </c>
      <c r="BV98" s="126">
        <f t="shared" si="24"/>
        <v>131791.3399422974</v>
      </c>
      <c r="BW98" s="126">
        <f t="shared" si="24"/>
        <v>130032.08748736494</v>
      </c>
      <c r="BX98" s="126">
        <f t="shared" si="24"/>
        <v>128264.62984639655</v>
      </c>
      <c r="BY98" s="126">
        <f t="shared" si="24"/>
        <v>126491.04051453002</v>
      </c>
      <c r="BZ98" s="126">
        <f t="shared" si="24"/>
        <v>124713.40441721535</v>
      </c>
      <c r="CA98" s="126">
        <f t="shared" si="24"/>
        <v>122104.57593024282</v>
      </c>
      <c r="CB98" s="126">
        <f t="shared" si="24"/>
        <v>119481.54154685343</v>
      </c>
      <c r="CC98" s="126">
        <f t="shared" si="24"/>
        <v>116895.79793556155</v>
      </c>
      <c r="CD98" s="126">
        <f t="shared" si="24"/>
        <v>114331.0696076882</v>
      </c>
      <c r="CE98" s="126">
        <f t="shared" si="22"/>
        <v>111791.95521379654</v>
      </c>
      <c r="CF98" s="126">
        <f t="shared" si="20"/>
        <v>109283.06992006321</v>
      </c>
      <c r="CG98" s="126">
        <f t="shared" si="20"/>
        <v>106809.04496503371</v>
      </c>
      <c r="CH98" s="126">
        <f t="shared" si="20"/>
        <v>104374.52721977657</v>
      </c>
      <c r="CI98" s="126">
        <f t="shared" si="20"/>
        <v>101984.17875141588</v>
      </c>
      <c r="CJ98" s="126">
        <f t="shared" si="23"/>
        <v>99642.676390020584</v>
      </c>
      <c r="CK98" s="126">
        <f t="shared" si="23"/>
        <v>97238.578820682538</v>
      </c>
      <c r="CL98" s="126">
        <f t="shared" si="23"/>
        <v>94828.240582492959</v>
      </c>
      <c r="CM98" s="126">
        <f t="shared" si="23"/>
        <v>92458.693229944067</v>
      </c>
      <c r="CN98" s="126">
        <f t="shared" si="23"/>
        <v>90135.052914887041</v>
      </c>
      <c r="CO98" s="126">
        <f t="shared" si="23"/>
        <v>87863.456205878931</v>
      </c>
      <c r="CP98" s="126">
        <f t="shared" si="23"/>
        <v>85650.048880010974</v>
      </c>
      <c r="CQ98" s="126">
        <f t="shared" si="23"/>
        <v>83500.985473910085</v>
      </c>
      <c r="CR98" s="126">
        <f t="shared" si="23"/>
        <v>81422.4288390859</v>
      </c>
      <c r="CS98" s="126">
        <f t="shared" si="18"/>
        <v>79420.549701541313</v>
      </c>
      <c r="CT98" s="126">
        <f t="shared" si="17"/>
        <v>77627.361870805151</v>
      </c>
    </row>
    <row r="99" spans="1:98" s="14" customFormat="1">
      <c r="A99" s="382"/>
      <c r="B99" s="10" t="s">
        <v>119</v>
      </c>
      <c r="C99" s="62" t="s">
        <v>197</v>
      </c>
      <c r="D99" s="126">
        <f>'[2]Yearly LC Ethylene'!D99</f>
        <v>-411931.67217606585</v>
      </c>
      <c r="E99" s="126">
        <f>'[2]Yearly LC Ethylene'!E99</f>
        <v>-399597.42711848125</v>
      </c>
      <c r="F99" s="126">
        <f>'[2]Yearly LC Ethylene'!F99</f>
        <v>-387437.9626259784</v>
      </c>
      <c r="G99" s="126">
        <f>'[2]Yearly LC Ethylene'!G99</f>
        <v>-375450.32293323631</v>
      </c>
      <c r="H99" s="126">
        <f>'[2]Yearly LC Ethylene'!H99</f>
        <v>-363631.55735884444</v>
      </c>
      <c r="I99" s="126">
        <f>'[2]Yearly LC Ethylene'!I99</f>
        <v>-351978.72035006998</v>
      </c>
      <c r="J99" s="126">
        <f>'[2]Yearly LC Ethylene'!J99</f>
        <v>-340488.87152738188</v>
      </c>
      <c r="K99" s="126">
        <f>'[2]Yearly LC Ethylene'!K99</f>
        <v>-329159.07572873886</v>
      </c>
      <c r="L99" s="126">
        <f>'[2]Yearly LC Ethylene'!L99</f>
        <v>-317986.40305362782</v>
      </c>
      <c r="M99" s="126">
        <f>'[2]Yearly LC Ethylene'!M99</f>
        <v>-306967.9289068628</v>
      </c>
      <c r="N99" s="126">
        <f>'[2]Yearly LC Ethylene'!N99</f>
        <v>-296100.73404213291</v>
      </c>
      <c r="O99" s="126">
        <f>'[2]Yearly LC Ethylene'!O99</f>
        <v>-280584.75827665074</v>
      </c>
      <c r="P99" s="126">
        <f>'[2]Yearly LC Ethylene'!P99</f>
        <v>-267696.47168431903</v>
      </c>
      <c r="Q99" s="126">
        <f>'[2]Yearly LC Ethylene'!Q99</f>
        <v>-252962.98177887249</v>
      </c>
      <c r="R99" s="126">
        <f>'[2]Yearly LC Ethylene'!R99</f>
        <v>-238424.19962656591</v>
      </c>
      <c r="S99" s="126">
        <f>'[2]Yearly LC Ethylene'!S99</f>
        <v>-224075.22961621211</v>
      </c>
      <c r="T99" s="126">
        <f>'[2]Yearly LC Ethylene'!T99</f>
        <v>-209911.17865862127</v>
      </c>
      <c r="U99" s="126">
        <f>'[2]Yearly LC Ethylene'!U99</f>
        <v>-195927.15632287442</v>
      </c>
      <c r="V99" s="126">
        <f>'[2]Yearly LC Ethylene'!V99</f>
        <v>-182118.27497157754</v>
      </c>
      <c r="W99" s="126">
        <f>'[2]Yearly LC Ethylene'!W99</f>
        <v>-168479.64989510985</v>
      </c>
      <c r="X99" s="126">
        <f>'[2]Yearly LC Ethylene'!X99</f>
        <v>-155006.39944486733</v>
      </c>
      <c r="Y99" s="126">
        <f>'[2]Yearly LC Ethylene'!Y99</f>
        <v>-144563.94671685842</v>
      </c>
      <c r="Z99" s="126">
        <f>'[2]Yearly LC Ethylene'!Z99</f>
        <v>-134869.81592904593</v>
      </c>
      <c r="AA99" s="126">
        <f>'[2]Yearly LC Ethylene'!AA99</f>
        <v>-125295.24548109087</v>
      </c>
      <c r="AB99" s="126">
        <f>'[2]Yearly LC Ethylene'!AB99</f>
        <v>-115837.56702188709</v>
      </c>
      <c r="AC99" s="126">
        <f>'[2]Yearly LC Ethylene'!AC99</f>
        <v>-106491.98820616808</v>
      </c>
      <c r="AD99" s="126">
        <f>'[2]Yearly LC Ethylene'!AD99</f>
        <v>-97253.71472191911</v>
      </c>
      <c r="AE99" s="126">
        <f>'[2]Yearly LC Ethylene'!AE99</f>
        <v>-88117.950378949696</v>
      </c>
      <c r="AF99" s="126">
        <f>'[2]Yearly LC Ethylene'!AF99</f>
        <v>-79079.897195136771</v>
      </c>
      <c r="AG99" s="126">
        <f>'[2]Yearly LC Ethylene'!AG99</f>
        <v>-70134.755480496358</v>
      </c>
      <c r="AH99" s="126">
        <f>'[2]Yearly LC Ethylene'!AH99</f>
        <v>-61277.723919245109</v>
      </c>
      <c r="AI99" s="126"/>
      <c r="AJ99" s="126">
        <f>'[3]Yearly LC Ethylene'!D99</f>
        <v>-64065.333160966286</v>
      </c>
      <c r="AK99" s="126">
        <f>'[3]Yearly LC Ethylene'!E99</f>
        <v>-62694.205006684417</v>
      </c>
      <c r="AL99" s="126">
        <f>'[3]Yearly LC Ethylene'!F99</f>
        <v>-61327.858721318393</v>
      </c>
      <c r="AM99" s="126">
        <f>'[3]Yearly LC Ethylene'!G99</f>
        <v>-59966.003090924482</v>
      </c>
      <c r="AN99" s="126">
        <f>'[3]Yearly LC Ethylene'!H99</f>
        <v>-58608.348930012144</v>
      </c>
      <c r="AO99" s="126">
        <f>'[3]Yearly LC Ethylene'!I99</f>
        <v>-57254.6090815446</v>
      </c>
      <c r="AP99" s="126">
        <f>'[3]Yearly LC Ethylene'!J99</f>
        <v>-55904.498416937975</v>
      </c>
      <c r="AQ99" s="126">
        <f>'[3]Yearly LC Ethylene'!K99</f>
        <v>-54557.733836061983</v>
      </c>
      <c r="AR99" s="126">
        <f>'[3]Yearly LC Ethylene'!L99</f>
        <v>-53214.034267239818</v>
      </c>
      <c r="AS99" s="126">
        <f>'[3]Yearly LC Ethylene'!M99</f>
        <v>-51873.120667247669</v>
      </c>
      <c r="AT99" s="126">
        <f>'[3]Yearly LC Ethylene'!N99</f>
        <v>-50534.716021315442</v>
      </c>
      <c r="AU99" s="126">
        <f>'[3]Yearly LC Ethylene'!O99</f>
        <v>-48066.824830463018</v>
      </c>
      <c r="AV99" s="126">
        <f>'[3]Yearly LC Ethylene'!P99</f>
        <v>-45985.245073365259</v>
      </c>
      <c r="AW99" s="126">
        <f>'[3]Yearly LC Ethylene'!Q99</f>
        <v>-43482.165672799085</v>
      </c>
      <c r="AX99" s="126">
        <f>'[3]Yearly LC Ethylene'!R99</f>
        <v>-40979.760782851197</v>
      </c>
      <c r="AY99" s="126">
        <f>'[3]Yearly LC Ethylene'!S99</f>
        <v>-38477.142889078641</v>
      </c>
      <c r="AZ99" s="126">
        <f>'[3]Yearly LC Ethylene'!T99</f>
        <v>-35973.431456116647</v>
      </c>
      <c r="BA99" s="126">
        <f>'[3]Yearly LC Ethylene'!U99</f>
        <v>-33467.752927555877</v>
      </c>
      <c r="BB99" s="126">
        <f>'[3]Yearly LC Ethylene'!V99</f>
        <v>-30959.240725820724</v>
      </c>
      <c r="BC99" s="126">
        <f>'[3]Yearly LC Ethylene'!W99</f>
        <v>-28447.035252047841</v>
      </c>
      <c r="BD99" s="126">
        <f>'[3]Yearly LC Ethylene'!X99</f>
        <v>-25930.283885966095</v>
      </c>
      <c r="BE99" s="126">
        <f>'[3]Yearly LC Ethylene'!Y99</f>
        <v>-22267.581583841558</v>
      </c>
      <c r="BF99" s="126">
        <f>'[3]Yearly LC Ethylene'!Z99</f>
        <v>-19744.749063153282</v>
      </c>
      <c r="BG99" s="126">
        <f>'[3]Yearly LC Ethylene'!AA99</f>
        <v>-17212.279655107999</v>
      </c>
      <c r="BH99" s="126">
        <f>'[3]Yearly LC Ethylene'!AB99</f>
        <v>-14670.044690840545</v>
      </c>
      <c r="BI99" s="126">
        <f>'[3]Yearly LC Ethylene'!AC99</f>
        <v>-12116.539320876918</v>
      </c>
      <c r="BJ99" s="126">
        <f>'[3]Yearly LC Ethylene'!AD99</f>
        <v>-9550.2714305165973</v>
      </c>
      <c r="BK99" s="126">
        <f>'[3]Yearly LC Ethylene'!AE99</f>
        <v>-6969.7616362112085</v>
      </c>
      <c r="BL99" s="126">
        <f>'[3]Yearly LC Ethylene'!AF99</f>
        <v>-4373.5432819734997</v>
      </c>
      <c r="BM99" s="126">
        <f>'[3]Yearly LC Ethylene'!AG99</f>
        <v>-1760.1624358144986</v>
      </c>
      <c r="BN99" s="126">
        <f>'[3]Yearly LC Ethylene'!AH99</f>
        <v>1077.8030807034002</v>
      </c>
      <c r="BO99" s="127"/>
      <c r="BP99" s="126">
        <f t="shared" si="24"/>
        <v>-475997.00533703214</v>
      </c>
      <c r="BQ99" s="126">
        <f t="shared" si="24"/>
        <v>-462291.63212516566</v>
      </c>
      <c r="BR99" s="126">
        <f t="shared" si="24"/>
        <v>-448765.82134729682</v>
      </c>
      <c r="BS99" s="126">
        <f t="shared" si="24"/>
        <v>-435416.32602416078</v>
      </c>
      <c r="BT99" s="126">
        <f t="shared" si="24"/>
        <v>-422239.90628885658</v>
      </c>
      <c r="BU99" s="126">
        <f t="shared" si="24"/>
        <v>-409233.32943161461</v>
      </c>
      <c r="BV99" s="126">
        <f t="shared" si="24"/>
        <v>-396393.36994431983</v>
      </c>
      <c r="BW99" s="126">
        <f t="shared" si="24"/>
        <v>-383716.80956480082</v>
      </c>
      <c r="BX99" s="126">
        <f t="shared" si="24"/>
        <v>-371200.43732086761</v>
      </c>
      <c r="BY99" s="126">
        <f t="shared" si="24"/>
        <v>-358841.04957411048</v>
      </c>
      <c r="BZ99" s="126">
        <f t="shared" si="24"/>
        <v>-346635.45006344834</v>
      </c>
      <c r="CA99" s="126">
        <f t="shared" si="24"/>
        <v>-328651.58310711378</v>
      </c>
      <c r="CB99" s="126">
        <f t="shared" si="24"/>
        <v>-313681.71675768431</v>
      </c>
      <c r="CC99" s="126">
        <f t="shared" si="24"/>
        <v>-296445.1474516716</v>
      </c>
      <c r="CD99" s="126">
        <f t="shared" si="24"/>
        <v>-279403.96040941711</v>
      </c>
      <c r="CE99" s="126">
        <f t="shared" si="22"/>
        <v>-262552.37250529072</v>
      </c>
      <c r="CF99" s="126">
        <f t="shared" si="20"/>
        <v>-245884.61011473791</v>
      </c>
      <c r="CG99" s="126">
        <f t="shared" si="20"/>
        <v>-229394.9092504303</v>
      </c>
      <c r="CH99" s="126">
        <f t="shared" si="20"/>
        <v>-213077.51569739828</v>
      </c>
      <c r="CI99" s="126">
        <f t="shared" si="20"/>
        <v>-196926.6851471577</v>
      </c>
      <c r="CJ99" s="126">
        <f t="shared" si="23"/>
        <v>-180936.68333083342</v>
      </c>
      <c r="CK99" s="126">
        <f t="shared" si="23"/>
        <v>-166831.52830069998</v>
      </c>
      <c r="CL99" s="126">
        <f t="shared" si="23"/>
        <v>-154614.56499219922</v>
      </c>
      <c r="CM99" s="126">
        <f t="shared" si="23"/>
        <v>-142507.52513619888</v>
      </c>
      <c r="CN99" s="126">
        <f t="shared" si="23"/>
        <v>-130507.61171272764</v>
      </c>
      <c r="CO99" s="126">
        <f t="shared" si="23"/>
        <v>-118608.52752704501</v>
      </c>
      <c r="CP99" s="126">
        <f t="shared" si="23"/>
        <v>-106803.98615243571</v>
      </c>
      <c r="CQ99" s="126">
        <f t="shared" si="23"/>
        <v>-95087.712015160898</v>
      </c>
      <c r="CR99" s="126">
        <f t="shared" si="23"/>
        <v>-83453.440477110271</v>
      </c>
      <c r="CS99" s="126">
        <f t="shared" si="18"/>
        <v>-71894.917916310864</v>
      </c>
      <c r="CT99" s="126">
        <f t="shared" si="17"/>
        <v>-60199.920838541708</v>
      </c>
    </row>
    <row r="100" spans="1:98" s="13" customFormat="1">
      <c r="A100" s="380" t="s">
        <v>120</v>
      </c>
      <c r="B100" s="6" t="s">
        <v>121</v>
      </c>
      <c r="C100" s="7" t="s">
        <v>197</v>
      </c>
      <c r="D100" s="125">
        <f>'[2]Yearly LC Ethylene'!D100</f>
        <v>54121.444102564106</v>
      </c>
      <c r="E100" s="125">
        <f>'[2]Yearly LC Ethylene'!E100</f>
        <v>53294.878983154042</v>
      </c>
      <c r="F100" s="125">
        <f>'[2]Yearly LC Ethylene'!F100</f>
        <v>52447.049403491867</v>
      </c>
      <c r="G100" s="125">
        <f>'[2]Yearly LC Ethylene'!G100</f>
        <v>51579.67539415307</v>
      </c>
      <c r="H100" s="125">
        <f>'[2]Yearly LC Ethylene'!H100</f>
        <v>50694.491733324721</v>
      </c>
      <c r="I100" s="125">
        <f>'[2]Yearly LC Ethylene'!I100</f>
        <v>49793.247701904744</v>
      </c>
      <c r="J100" s="125">
        <f>'[2]Yearly LC Ethylene'!J100</f>
        <v>48877.706840408471</v>
      </c>
      <c r="K100" s="125">
        <f>'[2]Yearly LC Ethylene'!K100</f>
        <v>47949.646707672655</v>
      </c>
      <c r="L100" s="125">
        <f>'[2]Yearly LC Ethylene'!L100</f>
        <v>47010.858641347026</v>
      </c>
      <c r="M100" s="125">
        <f>'[2]Yearly LC Ethylene'!M100</f>
        <v>46063.147520163671</v>
      </c>
      <c r="N100" s="125">
        <f>'[2]Yearly LC Ethylene'!N100</f>
        <v>45108.33152797458</v>
      </c>
      <c r="O100" s="125">
        <f>'[2]Yearly LC Ethylene'!O100</f>
        <v>43837.549899306032</v>
      </c>
      <c r="P100" s="125">
        <f>'[2]Yearly LC Ethylene'!P100</f>
        <v>42549.521000572364</v>
      </c>
      <c r="Q100" s="125">
        <f>'[2]Yearly LC Ethylene'!Q100</f>
        <v>41285.915788625214</v>
      </c>
      <c r="R100" s="125">
        <f>'[2]Yearly LC Ethylene'!R100</f>
        <v>40033.818528523349</v>
      </c>
      <c r="S100" s="125">
        <f>'[2]Yearly LC Ethylene'!S100</f>
        <v>38796.896701665457</v>
      </c>
      <c r="T100" s="125">
        <f>'[2]Yearly LC Ethylene'!T100</f>
        <v>37578.841481042691</v>
      </c>
      <c r="U100" s="125">
        <f>'[2]Yearly LC Ethylene'!U100</f>
        <v>36383.367296256831</v>
      </c>
      <c r="V100" s="125">
        <f>'[2]Yearly LC Ethylene'!V100</f>
        <v>35214.211401869346</v>
      </c>
      <c r="W100" s="125">
        <f>'[2]Yearly LC Ethylene'!W100</f>
        <v>34075.133449061097</v>
      </c>
      <c r="X100" s="125">
        <f>'[2]Yearly LC Ethylene'!X100</f>
        <v>32969.915060581989</v>
      </c>
      <c r="Y100" s="125">
        <f>'[2]Yearly LC Ethylene'!Y100</f>
        <v>31720.177260350363</v>
      </c>
      <c r="Z100" s="125">
        <f>'[2]Yearly LC Ethylene'!Z100</f>
        <v>30484.733521672249</v>
      </c>
      <c r="AA100" s="125">
        <f>'[2]Yearly LC Ethylene'!AA100</f>
        <v>29272.395187824473</v>
      </c>
      <c r="AB100" s="125">
        <f>'[2]Yearly LC Ethylene'!AB100</f>
        <v>28087.1474165564</v>
      </c>
      <c r="AC100" s="125">
        <f>'[2]Yearly LC Ethylene'!AC100</f>
        <v>26933.433456326791</v>
      </c>
      <c r="AD100" s="125">
        <f>'[2]Yearly LC Ethylene'!AD100</f>
        <v>25815.719878255986</v>
      </c>
      <c r="AE100" s="125">
        <f>'[2]Yearly LC Ethylene'!AE100</f>
        <v>24738.49614528484</v>
      </c>
      <c r="AF100" s="125">
        <f>'[2]Yearly LC Ethylene'!AF100</f>
        <v>23706.274185453294</v>
      </c>
      <c r="AG100" s="125">
        <f>'[2]Yearly LC Ethylene'!AG100</f>
        <v>22723.587969215681</v>
      </c>
      <c r="AH100" s="125">
        <f>'[2]Yearly LC Ethylene'!AH100</f>
        <v>21794.993090711163</v>
      </c>
      <c r="AI100" s="126"/>
      <c r="AJ100" s="125">
        <f>'[3]Yearly LC Ethylene'!D100</f>
        <v>10633.355803870178</v>
      </c>
      <c r="AK100" s="125">
        <f>'[3]Yearly LC Ethylene'!E100</f>
        <v>10538.566915881403</v>
      </c>
      <c r="AL100" s="125">
        <f>'[3]Yearly LC Ethylene'!F100</f>
        <v>10437.979528641819</v>
      </c>
      <c r="AM100" s="125">
        <f>'[3]Yearly LC Ethylene'!G100</f>
        <v>10331.932214421447</v>
      </c>
      <c r="AN100" s="125">
        <f>'[3]Yearly LC Ethylene'!H100</f>
        <v>10220.761199072693</v>
      </c>
      <c r="AO100" s="125">
        <f>'[3]Yearly LC Ethylene'!I100</f>
        <v>10104.800362030361</v>
      </c>
      <c r="AP100" s="125">
        <f>'[3]Yearly LC Ethylene'!J100</f>
        <v>9984.3812363116358</v>
      </c>
      <c r="AQ100" s="125">
        <f>'[3]Yearly LC Ethylene'!K100</f>
        <v>9859.8330085161051</v>
      </c>
      <c r="AR100" s="125">
        <f>'[3]Yearly LC Ethylene'!L100</f>
        <v>9731.4825188257364</v>
      </c>
      <c r="AS100" s="125">
        <f>'[3]Yearly LC Ethylene'!M100</f>
        <v>9599.6542610048982</v>
      </c>
      <c r="AT100" s="125">
        <f>'[3]Yearly LC Ethylene'!N100</f>
        <v>9464.6703824003398</v>
      </c>
      <c r="AU100" s="125">
        <f>'[3]Yearly LC Ethylene'!O100</f>
        <v>9239.4225810609259</v>
      </c>
      <c r="AV100" s="125">
        <f>'[3]Yearly LC Ethylene'!P100</f>
        <v>9006.2001617770657</v>
      </c>
      <c r="AW100" s="125">
        <f>'[3]Yearly LC Ethylene'!Q100</f>
        <v>8774.9341874702441</v>
      </c>
      <c r="AX100" s="125">
        <f>'[3]Yearly LC Ethylene'!R100</f>
        <v>8542.3693223423725</v>
      </c>
      <c r="AY100" s="125">
        <f>'[3]Yearly LC Ethylene'!S100</f>
        <v>8309.5402280703547</v>
      </c>
      <c r="AZ100" s="125">
        <f>'[3]Yearly LC Ethylene'!T100</f>
        <v>8077.4734727517398</v>
      </c>
      <c r="BA100" s="125">
        <f>'[3]Yearly LC Ethylene'!U100</f>
        <v>7847.1875304047107</v>
      </c>
      <c r="BB100" s="125">
        <f>'[3]Yearly LC Ethylene'!V100</f>
        <v>7619.6927804725065</v>
      </c>
      <c r="BC100" s="125">
        <f>'[3]Yearly LC Ethylene'!W100</f>
        <v>7395.9915073322281</v>
      </c>
      <c r="BD100" s="125">
        <f>'[3]Yearly LC Ethylene'!X100</f>
        <v>7177.0778998080532</v>
      </c>
      <c r="BE100" s="125">
        <f>'[3]Yearly LC Ethylene'!Y100</f>
        <v>6931.7411247051859</v>
      </c>
      <c r="BF100" s="125">
        <f>'[3]Yearly LC Ethylene'!Z100</f>
        <v>6657.2796432914201</v>
      </c>
      <c r="BG100" s="125">
        <f>'[3]Yearly LC Ethylene'!AA100</f>
        <v>6391.9952575695715</v>
      </c>
      <c r="BH100" s="125">
        <f>'[3]Yearly LC Ethylene'!AB100</f>
        <v>6137.0998324462735</v>
      </c>
      <c r="BI100" s="125">
        <f>'[3]Yearly LC Ethylene'!AC100</f>
        <v>5894.3668449142633</v>
      </c>
      <c r="BJ100" s="125">
        <f>'[3]Yearly LC Ethylene'!AD100</f>
        <v>5665.5549499511108</v>
      </c>
      <c r="BK100" s="125">
        <f>'[3]Yearly LC Ethylene'!AE100</f>
        <v>5452.4079683348618</v>
      </c>
      <c r="BL100" s="125">
        <f>'[3]Yearly LC Ethylene'!AF100</f>
        <v>5256.6548746372428</v>
      </c>
      <c r="BM100" s="125">
        <f>'[3]Yearly LC Ethylene'!AG100</f>
        <v>5080.0097853944817</v>
      </c>
      <c r="BN100" s="125">
        <f>'[3]Yearly LC Ethylene'!AH100</f>
        <v>5050.0075926976424</v>
      </c>
      <c r="BO100" s="125"/>
      <c r="BP100" s="125">
        <f t="shared" si="24"/>
        <v>64754.799906434288</v>
      </c>
      <c r="BQ100" s="125">
        <f t="shared" si="24"/>
        <v>63833.445899035447</v>
      </c>
      <c r="BR100" s="125">
        <f t="shared" si="24"/>
        <v>62885.02893213369</v>
      </c>
      <c r="BS100" s="125">
        <f t="shared" si="24"/>
        <v>61911.607608574515</v>
      </c>
      <c r="BT100" s="125">
        <f t="shared" si="24"/>
        <v>60915.252932397416</v>
      </c>
      <c r="BU100" s="125">
        <f t="shared" si="24"/>
        <v>59898.048063935101</v>
      </c>
      <c r="BV100" s="125">
        <f t="shared" si="24"/>
        <v>58862.088076720109</v>
      </c>
      <c r="BW100" s="125">
        <f t="shared" si="24"/>
        <v>57809.479716188762</v>
      </c>
      <c r="BX100" s="125">
        <f t="shared" si="24"/>
        <v>56742.341160172764</v>
      </c>
      <c r="BY100" s="125">
        <f t="shared" si="24"/>
        <v>55662.801781168571</v>
      </c>
      <c r="BZ100" s="125">
        <f t="shared" si="24"/>
        <v>54573.001910374922</v>
      </c>
      <c r="CA100" s="125">
        <f t="shared" si="24"/>
        <v>53076.97248036696</v>
      </c>
      <c r="CB100" s="125">
        <f t="shared" si="24"/>
        <v>51555.72116234943</v>
      </c>
      <c r="CC100" s="125">
        <f t="shared" si="24"/>
        <v>50060.849976095458</v>
      </c>
      <c r="CD100" s="125">
        <f t="shared" si="24"/>
        <v>48576.187850865725</v>
      </c>
      <c r="CE100" s="125">
        <f t="shared" si="22"/>
        <v>47106.436929735813</v>
      </c>
      <c r="CF100" s="125">
        <f t="shared" si="20"/>
        <v>45656.314953794434</v>
      </c>
      <c r="CG100" s="125">
        <f t="shared" si="20"/>
        <v>44230.554826661544</v>
      </c>
      <c r="CH100" s="125">
        <f t="shared" si="20"/>
        <v>42833.904182341852</v>
      </c>
      <c r="CI100" s="125">
        <f t="shared" si="20"/>
        <v>41471.124956393323</v>
      </c>
      <c r="CJ100" s="125">
        <f t="shared" si="23"/>
        <v>40146.992960390038</v>
      </c>
      <c r="CK100" s="125">
        <f t="shared" si="23"/>
        <v>38651.918385055549</v>
      </c>
      <c r="CL100" s="125">
        <f t="shared" si="23"/>
        <v>37142.013164963668</v>
      </c>
      <c r="CM100" s="125">
        <f t="shared" si="23"/>
        <v>35664.390445394049</v>
      </c>
      <c r="CN100" s="125">
        <f t="shared" si="23"/>
        <v>34224.24724900267</v>
      </c>
      <c r="CO100" s="125">
        <f t="shared" si="23"/>
        <v>32827.800301241055</v>
      </c>
      <c r="CP100" s="125">
        <f t="shared" si="23"/>
        <v>31481.274828207097</v>
      </c>
      <c r="CQ100" s="125">
        <f t="shared" si="23"/>
        <v>30190.904113619701</v>
      </c>
      <c r="CR100" s="125">
        <f t="shared" si="23"/>
        <v>28962.929060090537</v>
      </c>
      <c r="CS100" s="125">
        <f t="shared" si="18"/>
        <v>27803.597754610164</v>
      </c>
      <c r="CT100" s="125">
        <f t="shared" si="17"/>
        <v>26845.000683408805</v>
      </c>
    </row>
    <row r="101" spans="1:98" s="14" customFormat="1">
      <c r="A101" s="382"/>
      <c r="B101" s="10" t="s">
        <v>122</v>
      </c>
      <c r="C101" s="62" t="s">
        <v>197</v>
      </c>
      <c r="D101" s="127">
        <f>'[2]Yearly LC Ethylene'!D101</f>
        <v>308424.77602250775</v>
      </c>
      <c r="E101" s="127">
        <f>'[2]Yearly LC Ethylene'!E101</f>
        <v>301546.93565410527</v>
      </c>
      <c r="F101" s="127">
        <f>'[2]Yearly LC Ethylene'!F101</f>
        <v>294796.56136982155</v>
      </c>
      <c r="G101" s="127">
        <f>'[2]Yearly LC Ethylene'!G101</f>
        <v>288171.43588054384</v>
      </c>
      <c r="H101" s="127">
        <f>'[2]Yearly LC Ethylene'!H101</f>
        <v>281669.33112801606</v>
      </c>
      <c r="I101" s="127">
        <f>'[2]Yearly LC Ethylene'!I101</f>
        <v>275288.00848704373</v>
      </c>
      <c r="J101" s="127">
        <f>'[2]Yearly LC Ethylene'!J101</f>
        <v>269025.21896630805</v>
      </c>
      <c r="K101" s="127">
        <f>'[2]Yearly LC Ethylene'!K101</f>
        <v>262878.70340779563</v>
      </c>
      <c r="L101" s="127">
        <f>'[2]Yearly LC Ethylene'!L101</f>
        <v>256846.19268485039</v>
      </c>
      <c r="M101" s="127">
        <f>'[2]Yearly LC Ethylene'!M101</f>
        <v>250925.40789885365</v>
      </c>
      <c r="N101" s="127">
        <f>'[2]Yearly LC Ethylene'!N101</f>
        <v>245114.06057453735</v>
      </c>
      <c r="O101" s="127">
        <f>'[2]Yearly LC Ethylene'!O101</f>
        <v>237546.65306429897</v>
      </c>
      <c r="P101" s="127">
        <f>'[2]Yearly LC Ethylene'!P101</f>
        <v>231080.09093086954</v>
      </c>
      <c r="Q101" s="127">
        <f>'[2]Yearly LC Ethylene'!Q101</f>
        <v>223959.38769333088</v>
      </c>
      <c r="R101" s="127">
        <f>'[2]Yearly LC Ethylene'!R101</f>
        <v>216982.52138384662</v>
      </c>
      <c r="S101" s="127">
        <f>'[2]Yearly LC Ethylene'!S101</f>
        <v>210145.28373611209</v>
      </c>
      <c r="T101" s="127">
        <f>'[2]Yearly LC Ethylene'!T101</f>
        <v>203443.44732265203</v>
      </c>
      <c r="U101" s="127">
        <f>'[2]Yearly LC Ethylene'!U101</f>
        <v>196872.76594185689</v>
      </c>
      <c r="V101" s="127">
        <f>'[2]Yearly LC Ethylene'!V101</f>
        <v>190428.97500223451</v>
      </c>
      <c r="W101" s="127">
        <f>'[2]Yearly LC Ethylene'!W101</f>
        <v>184107.79190389052</v>
      </c>
      <c r="X101" s="127">
        <f>'[2]Yearly LC Ethylene'!X101</f>
        <v>177904.91641725157</v>
      </c>
      <c r="Y101" s="127">
        <f>'[2]Yearly LC Ethylene'!Y101</f>
        <v>172858.82753065624</v>
      </c>
      <c r="Z101" s="127">
        <f>'[2]Yearly LC Ethylene'!Z101</f>
        <v>167995.6037577418</v>
      </c>
      <c r="AA101" s="127">
        <f>'[2]Yearly LC Ethylene'!AA101</f>
        <v>163246.44867008485</v>
      </c>
      <c r="AB101" s="127">
        <f>'[2]Yearly LC Ethylene'!AB101</f>
        <v>158606.74551243271</v>
      </c>
      <c r="AC101" s="127">
        <f>'[2]Yearly LC Ethylene'!AC101</f>
        <v>154071.85406124542</v>
      </c>
      <c r="AD101" s="127">
        <f>'[2]Yearly LC Ethylene'!AD101</f>
        <v>149637.11108683399</v>
      </c>
      <c r="AE101" s="127">
        <f>'[2]Yearly LC Ethylene'!AE101</f>
        <v>145297.83081210463</v>
      </c>
      <c r="AF101" s="127">
        <f>'[2]Yearly LC Ethylene'!AF101</f>
        <v>141049.30536792698</v>
      </c>
      <c r="AG101" s="127">
        <f>'[2]Yearly LC Ethylene'!AG101</f>
        <v>136886.80524514365</v>
      </c>
      <c r="AH101" s="127">
        <f>'[2]Yearly LC Ethylene'!AH101</f>
        <v>132805.57974323747</v>
      </c>
      <c r="AI101" s="126"/>
      <c r="AJ101" s="127">
        <f>'[3]Yearly LC Ethylene'!D101</f>
        <v>60596.874982885318</v>
      </c>
      <c r="AK101" s="127">
        <f>'[3]Yearly LC Ethylene'!E101</f>
        <v>59728.559559774905</v>
      </c>
      <c r="AL101" s="127">
        <f>'[3]Yearly LC Ethylene'!F101</f>
        <v>58877.120236749193</v>
      </c>
      <c r="AM101" s="127">
        <f>'[3]Yearly LC Ethylene'!G101</f>
        <v>58042.145309338048</v>
      </c>
      <c r="AN101" s="127">
        <f>'[3]Yearly LC Ethylene'!H101</f>
        <v>57223.225541433683</v>
      </c>
      <c r="AO101" s="127">
        <f>'[3]Yearly LC Ethylene'!I101</f>
        <v>56419.95416529059</v>
      </c>
      <c r="AP101" s="127">
        <f>'[3]Yearly LC Ethylene'!J101</f>
        <v>55631.9268815256</v>
      </c>
      <c r="AQ101" s="127">
        <f>'[3]Yearly LC Ethylene'!K101</f>
        <v>54858.741859117858</v>
      </c>
      <c r="AR101" s="127">
        <f>'[3]Yearly LC Ethylene'!L101</f>
        <v>54099.999735408819</v>
      </c>
      <c r="AS101" s="127">
        <f>'[3]Yearly LC Ethylene'!M101</f>
        <v>53355.303616102239</v>
      </c>
      <c r="AT101" s="127">
        <f>'[3]Yearly LC Ethylene'!N101</f>
        <v>52624.259075264214</v>
      </c>
      <c r="AU101" s="127">
        <f>'[3]Yearly LC Ethylene'!O101</f>
        <v>51283.01456313939</v>
      </c>
      <c r="AV101" s="127">
        <f>'[3]Yearly LC Ethylene'!P101</f>
        <v>50132.642769435835</v>
      </c>
      <c r="AW101" s="127">
        <f>'[3]Yearly LC Ethylene'!Q101</f>
        <v>48847.793565903368</v>
      </c>
      <c r="AX101" s="127">
        <f>'[3]Yearly LC Ethylene'!R101</f>
        <v>47598.28415381426</v>
      </c>
      <c r="AY101" s="127">
        <f>'[3]Yearly LC Ethylene'!S101</f>
        <v>46382.836675205523</v>
      </c>
      <c r="AZ101" s="127">
        <f>'[3]Yearly LC Ethylene'!T101</f>
        <v>45200.181762555541</v>
      </c>
      <c r="BA101" s="127">
        <f>'[3]Yearly LC Ethylene'!U101</f>
        <v>44049.058538784106</v>
      </c>
      <c r="BB101" s="127">
        <f>'[3]Yearly LC Ethylene'!V101</f>
        <v>42928.214617252408</v>
      </c>
      <c r="BC101" s="127">
        <f>'[3]Yearly LC Ethylene'!W101</f>
        <v>41836.40610176303</v>
      </c>
      <c r="BD101" s="127">
        <f>'[3]Yearly LC Ethylene'!X101</f>
        <v>40772.397586559957</v>
      </c>
      <c r="BE101" s="127">
        <f>'[3]Yearly LC Ethylene'!Y101</f>
        <v>39031.121262141547</v>
      </c>
      <c r="BF101" s="127">
        <f>'[3]Yearly LC Ethylene'!Z101</f>
        <v>37792.353177285382</v>
      </c>
      <c r="BG101" s="127">
        <f>'[3]Yearly LC Ethylene'!AA101</f>
        <v>36604.171256654146</v>
      </c>
      <c r="BH101" s="127">
        <f>'[3]Yearly LC Ethylene'!AB101</f>
        <v>35464.366197702002</v>
      </c>
      <c r="BI101" s="127">
        <f>'[3]Yearly LC Ethylene'!AC101</f>
        <v>34370.744066491105</v>
      </c>
      <c r="BJ101" s="127">
        <f>'[3]Yearly LC Ethylene'!AD101</f>
        <v>33321.126297691524</v>
      </c>
      <c r="BK101" s="127">
        <f>'[3]Yearly LC Ethylene'!AE101</f>
        <v>32313.349694581346</v>
      </c>
      <c r="BL101" s="127">
        <f>'[3]Yearly LC Ethylene'!AF101</f>
        <v>31345.266429046631</v>
      </c>
      <c r="BM101" s="127">
        <f>'[3]Yearly LC Ethylene'!AG101</f>
        <v>30414.744041581376</v>
      </c>
      <c r="BN101" s="127">
        <f>'[3]Yearly LC Ethylene'!AH101</f>
        <v>29519.66544128758</v>
      </c>
      <c r="BO101" s="127"/>
      <c r="BP101" s="127">
        <f t="shared" si="24"/>
        <v>369021.65100539307</v>
      </c>
      <c r="BQ101" s="127">
        <f t="shared" si="24"/>
        <v>361275.4952138802</v>
      </c>
      <c r="BR101" s="127">
        <f t="shared" si="24"/>
        <v>353673.68160657072</v>
      </c>
      <c r="BS101" s="127">
        <f t="shared" si="24"/>
        <v>346213.58118988189</v>
      </c>
      <c r="BT101" s="127">
        <f t="shared" si="24"/>
        <v>338892.55666944972</v>
      </c>
      <c r="BU101" s="127">
        <f t="shared" si="24"/>
        <v>331707.9626523343</v>
      </c>
      <c r="BV101" s="127">
        <f t="shared" si="24"/>
        <v>324657.14584783366</v>
      </c>
      <c r="BW101" s="127">
        <f t="shared" si="24"/>
        <v>317737.44526691351</v>
      </c>
      <c r="BX101" s="127">
        <f t="shared" si="24"/>
        <v>310946.19242025923</v>
      </c>
      <c r="BY101" s="127">
        <f t="shared" si="24"/>
        <v>304280.71151495591</v>
      </c>
      <c r="BZ101" s="127">
        <f t="shared" si="24"/>
        <v>297738.31964980159</v>
      </c>
      <c r="CA101" s="127">
        <f t="shared" si="24"/>
        <v>288829.66762743838</v>
      </c>
      <c r="CB101" s="127">
        <f t="shared" si="24"/>
        <v>281212.7337003054</v>
      </c>
      <c r="CC101" s="127">
        <f t="shared" si="24"/>
        <v>272807.18125923426</v>
      </c>
      <c r="CD101" s="127">
        <f t="shared" si="24"/>
        <v>264580.8055376609</v>
      </c>
      <c r="CE101" s="127">
        <f t="shared" si="22"/>
        <v>256528.12041131762</v>
      </c>
      <c r="CF101" s="127">
        <f t="shared" si="20"/>
        <v>248643.62908520759</v>
      </c>
      <c r="CG101" s="127">
        <f t="shared" si="20"/>
        <v>240921.82448064099</v>
      </c>
      <c r="CH101" s="127">
        <f t="shared" si="20"/>
        <v>233357.18961948692</v>
      </c>
      <c r="CI101" s="127">
        <f t="shared" si="20"/>
        <v>225944.19800565357</v>
      </c>
      <c r="CJ101" s="127">
        <f t="shared" si="23"/>
        <v>218677.31400381154</v>
      </c>
      <c r="CK101" s="127">
        <f t="shared" si="23"/>
        <v>211889.9487927978</v>
      </c>
      <c r="CL101" s="127">
        <f t="shared" si="23"/>
        <v>205787.95693502718</v>
      </c>
      <c r="CM101" s="127">
        <f t="shared" si="23"/>
        <v>199850.61992673899</v>
      </c>
      <c r="CN101" s="127">
        <f t="shared" si="23"/>
        <v>194071.11171013472</v>
      </c>
      <c r="CO101" s="127">
        <f t="shared" si="23"/>
        <v>188442.59812773654</v>
      </c>
      <c r="CP101" s="127">
        <f t="shared" si="23"/>
        <v>182958.23738452551</v>
      </c>
      <c r="CQ101" s="127">
        <f t="shared" si="23"/>
        <v>177611.18050668598</v>
      </c>
      <c r="CR101" s="127">
        <f t="shared" si="23"/>
        <v>172394.57179697361</v>
      </c>
      <c r="CS101" s="127">
        <f t="shared" si="18"/>
        <v>167301.54928672503</v>
      </c>
      <c r="CT101" s="127">
        <f t="shared" si="17"/>
        <v>162325.24518452503</v>
      </c>
    </row>
    <row r="102" spans="1:98" s="13" customFormat="1">
      <c r="A102" s="6" t="s">
        <v>72</v>
      </c>
      <c r="B102" s="6" t="s">
        <v>48</v>
      </c>
      <c r="C102" s="17" t="s">
        <v>197</v>
      </c>
      <c r="D102" s="132">
        <f>'[2]Yearly LC Ethylene'!D102</f>
        <v>582875.6940607368</v>
      </c>
      <c r="E102" s="132">
        <f>'[2]Yearly LC Ethylene'!E102</f>
        <v>591776.274580225</v>
      </c>
      <c r="F102" s="132">
        <f>'[2]Yearly LC Ethylene'!F102</f>
        <v>600809.86349072901</v>
      </c>
      <c r="G102" s="132">
        <f>'[2]Yearly LC Ethylene'!G102</f>
        <v>609978.39745844982</v>
      </c>
      <c r="H102" s="132">
        <f>'[2]Yearly LC Ethylene'!H102</f>
        <v>619283.84043818712</v>
      </c>
      <c r="I102" s="132">
        <f>'[2]Yearly LC Ethylene'!I102</f>
        <v>628728.18404128123</v>
      </c>
      <c r="J102" s="132">
        <f>'[2]Yearly LC Ethylene'!J102</f>
        <v>638313.44790820498</v>
      </c>
      <c r="K102" s="132">
        <f>'[2]Yearly LC Ethylene'!K102</f>
        <v>648041.68008586322</v>
      </c>
      <c r="L102" s="132">
        <f>'[2]Yearly LC Ethylene'!L102</f>
        <v>657914.95740964683</v>
      </c>
      <c r="M102" s="132">
        <f>'[2]Yearly LC Ethylene'!M102</f>
        <v>667935.38589030167</v>
      </c>
      <c r="N102" s="132">
        <f>'[2]Yearly LC Ethylene'!N102</f>
        <v>678105.10110566195</v>
      </c>
      <c r="O102" s="132">
        <f>'[2]Yearly LC Ethylene'!O102</f>
        <v>686686.41070635302</v>
      </c>
      <c r="P102" s="132">
        <f>'[2]Yearly LC Ethylene'!P102</f>
        <v>695340.60925278906</v>
      </c>
      <c r="Q102" s="132">
        <f>'[2]Yearly LC Ethylene'!Q102</f>
        <v>704067.57718209887</v>
      </c>
      <c r="R102" s="132">
        <f>'[2]Yearly LC Ethylene'!R102</f>
        <v>712867.17241558409</v>
      </c>
      <c r="S102" s="132">
        <f>'[2]Yearly LC Ethylene'!S102</f>
        <v>721739.22975065908</v>
      </c>
      <c r="T102" s="132">
        <f>'[2]Yearly LC Ethylene'!T102</f>
        <v>730683.56024204812</v>
      </c>
      <c r="U102" s="132">
        <f>'[2]Yearly LC Ethylene'!U102</f>
        <v>739699.95057212922</v>
      </c>
      <c r="V102" s="132">
        <f>'[2]Yearly LC Ethylene'!V102</f>
        <v>748788.16241032153</v>
      </c>
      <c r="W102" s="132">
        <f>'[2]Yearly LC Ethylene'!W102</f>
        <v>757947.93176140427</v>
      </c>
      <c r="X102" s="132">
        <f>'[2]Yearly LC Ethylene'!X102</f>
        <v>767178.96830266819</v>
      </c>
      <c r="Y102" s="132">
        <f>'[2]Yearly LC Ethylene'!Y102</f>
        <v>770526.28101087455</v>
      </c>
      <c r="Z102" s="132">
        <f>'[2]Yearly LC Ethylene'!Z102</f>
        <v>773748.09020223829</v>
      </c>
      <c r="AA102" s="132">
        <f>'[2]Yearly LC Ethylene'!AA102</f>
        <v>776840.46937181405</v>
      </c>
      <c r="AB102" s="132">
        <f>'[2]Yearly LC Ethylene'!AB102</f>
        <v>779799.44434125279</v>
      </c>
      <c r="AC102" s="132">
        <f>'[2]Yearly LC Ethylene'!AC102</f>
        <v>782620.99407960451</v>
      </c>
      <c r="AD102" s="132">
        <f>'[2]Yearly LC Ethylene'!AD102</f>
        <v>785301.05159591883</v>
      </c>
      <c r="AE102" s="132">
        <f>'[2]Yearly LC Ethylene'!AE102</f>
        <v>787835.50490649475</v>
      </c>
      <c r="AF102" s="132">
        <f>'[2]Yearly LC Ethylene'!AF102</f>
        <v>790220.19807971851</v>
      </c>
      <c r="AG102" s="132">
        <f>'[2]Yearly LC Ethylene'!AG102</f>
        <v>792450.93236152176</v>
      </c>
      <c r="AH102" s="132">
        <f>'[2]Yearly LC Ethylene'!AH102</f>
        <v>794523.46738458506</v>
      </c>
      <c r="AI102" s="126"/>
      <c r="AJ102" s="132">
        <f>'[3]Yearly LC Ethylene'!D102</f>
        <v>93277.946794923075</v>
      </c>
      <c r="AK102" s="132">
        <f>'[3]Yearly LC Ethylene'!E102</f>
        <v>94702.312031971771</v>
      </c>
      <c r="AL102" s="132">
        <f>'[3]Yearly LC Ethylene'!F102</f>
        <v>96147.962681582503</v>
      </c>
      <c r="AM102" s="132">
        <f>'[3]Yearly LC Ethylene'!G102</f>
        <v>97615.208669608532</v>
      </c>
      <c r="AN102" s="132">
        <f>'[3]Yearly LC Ethylene'!H102</f>
        <v>99104.364288914003</v>
      </c>
      <c r="AO102" s="132">
        <f>'[3]Yearly LC Ethylene'!I102</f>
        <v>100615.7482582558</v>
      </c>
      <c r="AP102" s="132">
        <f>'[3]Yearly LC Ethylene'!J102</f>
        <v>102149.68378190979</v>
      </c>
      <c r="AQ102" s="132">
        <f>'[3]Yearly LC Ethylene'!K102</f>
        <v>103706.49861004997</v>
      </c>
      <c r="AR102" s="132">
        <f>'[3]Yearly LC Ethylene'!L102</f>
        <v>105286.52509988923</v>
      </c>
      <c r="AS102" s="132">
        <f>'[3]Yearly LC Ethylene'!M102</f>
        <v>106890.10027758991</v>
      </c>
      <c r="AT102" s="132">
        <f>'[3]Yearly LC Ethylene'!N102</f>
        <v>108517.56590095328</v>
      </c>
      <c r="AU102" s="132">
        <f>'[3]Yearly LC Ethylene'!O102</f>
        <v>109890.83802144183</v>
      </c>
      <c r="AV102" s="132">
        <f>'[3]Yearly LC Ethylene'!P102</f>
        <v>111275.77460361992</v>
      </c>
      <c r="AW102" s="132">
        <f>'[3]Yearly LC Ethylene'!Q102</f>
        <v>112672.3565137696</v>
      </c>
      <c r="AX102" s="132">
        <f>'[3]Yearly LC Ethylene'!R102</f>
        <v>114080.56101495157</v>
      </c>
      <c r="AY102" s="132">
        <f>'[3]Yearly LC Ethylene'!S102</f>
        <v>115500.36166969701</v>
      </c>
      <c r="AZ102" s="132">
        <f>'[3]Yearly LC Ethylene'!T102</f>
        <v>116931.72824098013</v>
      </c>
      <c r="BA102" s="132">
        <f>'[3]Yearly LC Ethylene'!U102</f>
        <v>118374.62659145404</v>
      </c>
      <c r="BB102" s="132">
        <f>'[3]Yearly LC Ethylene'!V102</f>
        <v>119829.01858093293</v>
      </c>
      <c r="BC102" s="132">
        <f>'[3]Yearly LC Ethylene'!W102</f>
        <v>121294.86196210339</v>
      </c>
      <c r="BD102" s="132">
        <f>'[3]Yearly LC Ethylene'!X102</f>
        <v>122772.11027444816</v>
      </c>
      <c r="BE102" s="132">
        <f>'[3]Yearly LC Ethylene'!Y102</f>
        <v>123307.78273408843</v>
      </c>
      <c r="BF102" s="132">
        <f>'[3]Yearly LC Ethylene'!Z102</f>
        <v>123823.37079068032</v>
      </c>
      <c r="BG102" s="132">
        <f>'[3]Yearly LC Ethylene'!AA102</f>
        <v>124318.24608328319</v>
      </c>
      <c r="BH102" s="132">
        <f>'[3]Yearly LC Ethylene'!AB102</f>
        <v>124791.77262175309</v>
      </c>
      <c r="BI102" s="132">
        <f>'[3]Yearly LC Ethylene'!AC102</f>
        <v>125243.30691809618</v>
      </c>
      <c r="BJ102" s="132">
        <f>'[3]Yearly LC Ethylene'!AD102</f>
        <v>125672.19812931222</v>
      </c>
      <c r="BK102" s="132">
        <f>'[3]Yearly LC Ethylene'!AE102</f>
        <v>126077.78821218412</v>
      </c>
      <c r="BL102" s="132">
        <f>'[3]Yearly LC Ethylene'!AF102</f>
        <v>126459.41209048402</v>
      </c>
      <c r="BM102" s="132">
        <f>'[3]Yearly LC Ethylene'!AG102</f>
        <v>126816.39783508083</v>
      </c>
      <c r="BN102" s="132">
        <f>'[3]Yearly LC Ethylene'!AH102</f>
        <v>127148.06685745006</v>
      </c>
      <c r="BO102" s="125"/>
      <c r="BP102" s="132">
        <f t="shared" si="24"/>
        <v>676153.64085565985</v>
      </c>
      <c r="BQ102" s="132">
        <f t="shared" si="24"/>
        <v>686478.58661219676</v>
      </c>
      <c r="BR102" s="132">
        <f t="shared" si="24"/>
        <v>696957.82617231156</v>
      </c>
      <c r="BS102" s="132">
        <f t="shared" si="24"/>
        <v>707593.6061280584</v>
      </c>
      <c r="BT102" s="132">
        <f t="shared" si="24"/>
        <v>718388.20472710114</v>
      </c>
      <c r="BU102" s="132">
        <f t="shared" si="24"/>
        <v>729343.932299537</v>
      </c>
      <c r="BV102" s="132">
        <f t="shared" si="24"/>
        <v>740463.13169011474</v>
      </c>
      <c r="BW102" s="132">
        <f t="shared" si="24"/>
        <v>751748.17869591317</v>
      </c>
      <c r="BX102" s="132">
        <f t="shared" si="24"/>
        <v>763201.48250953609</v>
      </c>
      <c r="BY102" s="132">
        <f t="shared" si="24"/>
        <v>774825.48616789153</v>
      </c>
      <c r="BZ102" s="132">
        <f t="shared" si="24"/>
        <v>786622.6670066152</v>
      </c>
      <c r="CA102" s="132">
        <f t="shared" si="24"/>
        <v>796577.24872779485</v>
      </c>
      <c r="CB102" s="132">
        <f t="shared" si="24"/>
        <v>806616.383856409</v>
      </c>
      <c r="CC102" s="132">
        <f t="shared" si="24"/>
        <v>816739.93369586847</v>
      </c>
      <c r="CD102" s="132">
        <f t="shared" si="24"/>
        <v>826947.73343053565</v>
      </c>
      <c r="CE102" s="132">
        <f t="shared" si="22"/>
        <v>837239.59142035607</v>
      </c>
      <c r="CF102" s="132">
        <f t="shared" si="20"/>
        <v>847615.2884830283</v>
      </c>
      <c r="CG102" s="132">
        <f t="shared" si="20"/>
        <v>858074.57716358325</v>
      </c>
      <c r="CH102" s="132">
        <f t="shared" si="20"/>
        <v>868617.18099125451</v>
      </c>
      <c r="CI102" s="132">
        <f t="shared" si="20"/>
        <v>879242.79372350767</v>
      </c>
      <c r="CJ102" s="132">
        <f t="shared" si="23"/>
        <v>889951.07857711636</v>
      </c>
      <c r="CK102" s="132">
        <f t="shared" si="23"/>
        <v>893834.06374496291</v>
      </c>
      <c r="CL102" s="132">
        <f t="shared" si="23"/>
        <v>897571.46099291858</v>
      </c>
      <c r="CM102" s="132">
        <f t="shared" si="23"/>
        <v>901158.71545509726</v>
      </c>
      <c r="CN102" s="132">
        <f t="shared" si="23"/>
        <v>904591.21696300583</v>
      </c>
      <c r="CO102" s="132">
        <f t="shared" si="23"/>
        <v>907864.30099770066</v>
      </c>
      <c r="CP102" s="132">
        <f t="shared" si="23"/>
        <v>910973.24972523109</v>
      </c>
      <c r="CQ102" s="132">
        <f t="shared" si="23"/>
        <v>913913.29311867885</v>
      </c>
      <c r="CR102" s="132">
        <f t="shared" si="23"/>
        <v>916679.61017020256</v>
      </c>
      <c r="CS102" s="132">
        <f t="shared" si="18"/>
        <v>919267.33019660262</v>
      </c>
      <c r="CT102" s="132">
        <f t="shared" si="17"/>
        <v>921671.53424203512</v>
      </c>
    </row>
    <row r="103" spans="1:98" outlineLevel="1">
      <c r="A103"/>
      <c r="B103" t="s">
        <v>69</v>
      </c>
      <c r="C103" s="5" t="s">
        <v>197</v>
      </c>
      <c r="D103" s="126">
        <f>'[2]Yearly LC Ethylene'!D103</f>
        <v>0</v>
      </c>
      <c r="E103" s="126">
        <f>'[2]Yearly LC Ethylene'!E103</f>
        <v>203.3158289249194</v>
      </c>
      <c r="F103" s="126">
        <f>'[2]Yearly LC Ethylene'!F103</f>
        <v>427.79194847679003</v>
      </c>
      <c r="G103" s="126">
        <f>'[2]Yearly LC Ethylene'!G103</f>
        <v>672.87144752467793</v>
      </c>
      <c r="H103" s="126">
        <f>'[2]Yearly LC Ethylene'!H103</f>
        <v>938.00170513425724</v>
      </c>
      <c r="I103" s="126">
        <f>'[2]Yearly LC Ethylene'!I103</f>
        <v>1222.6343680529208</v>
      </c>
      <c r="J103" s="126">
        <f>'[2]Yearly LC Ethylene'!J103</f>
        <v>1526.2253282917234</v>
      </c>
      <c r="K103" s="126">
        <f>'[2]Yearly LC Ethylene'!K103</f>
        <v>1848.2347008037768</v>
      </c>
      <c r="L103" s="126">
        <f>'[2]Yearly LC Ethylene'!L103</f>
        <v>2188.1268012587507</v>
      </c>
      <c r="M103" s="126">
        <f>'[2]Yearly LC Ethylene'!M103</f>
        <v>2545.3701239130996</v>
      </c>
      <c r="N103" s="126">
        <f>'[2]Yearly LC Ethylene'!N103</f>
        <v>2919.4373195756493</v>
      </c>
      <c r="O103" s="126">
        <f>'[2]Yearly LC Ethylene'!O103</f>
        <v>3256.4350274899975</v>
      </c>
      <c r="P103" s="126">
        <f>'[2]Yearly LC Ethylene'!P103</f>
        <v>3602.6997715891698</v>
      </c>
      <c r="Q103" s="126">
        <f>'[2]Yearly LC Ethylene'!Q103</f>
        <v>3942.6591645392341</v>
      </c>
      <c r="R103" s="126">
        <f>'[2]Yearly LC Ethylene'!R103</f>
        <v>4288.6981678921602</v>
      </c>
      <c r="S103" s="126">
        <f>'[2]Yearly LC Ethylene'!S103</f>
        <v>4640.3914473317272</v>
      </c>
      <c r="T103" s="126">
        <f>'[2]Yearly LC Ethylene'!T103</f>
        <v>4997.32059909483</v>
      </c>
      <c r="U103" s="126">
        <f>'[2]Yearly LC Ethylene'!U103</f>
        <v>5359.0741218824041</v>
      </c>
      <c r="V103" s="126">
        <f>'[2]Yearly LC Ethylene'!V103</f>
        <v>5725.2473882777449</v>
      </c>
      <c r="W103" s="126">
        <f>'[2]Yearly LC Ethylene'!W103</f>
        <v>6095.4426156804093</v>
      </c>
      <c r="X103" s="126">
        <f>'[2]Yearly LC Ethylene'!X103</f>
        <v>6469.2688367638748</v>
      </c>
      <c r="Y103" s="126">
        <f>'[2]Yearly LC Ethylene'!Y103</f>
        <v>6935.2448313315526</v>
      </c>
      <c r="Z103" s="126">
        <f>'[2]Yearly LC Ethylene'!Z103</f>
        <v>7409.1584592906875</v>
      </c>
      <c r="AA103" s="126">
        <f>'[2]Yearly LC Ethylene'!AA103</f>
        <v>7821.3209569892078</v>
      </c>
      <c r="AB103" s="126">
        <f>'[2]Yearly LC Ethylene'!AB103</f>
        <v>8231.4575075153862</v>
      </c>
      <c r="AC103" s="126">
        <f>'[2]Yearly LC Ethylene'!AC103</f>
        <v>8638.711944742885</v>
      </c>
      <c r="AD103" s="126">
        <f>'[2]Yearly LC Ethylene'!AD103</f>
        <v>9042.2564199630106</v>
      </c>
      <c r="AE103" s="126">
        <f>'[2]Yearly LC Ethylene'!AE103</f>
        <v>9441.2914722561691</v>
      </c>
      <c r="AF103" s="126">
        <f>'[2]Yearly LC Ethylene'!AF103</f>
        <v>9835.0460809082178</v>
      </c>
      <c r="AG103" s="126">
        <f>'[2]Yearly LC Ethylene'!AG103</f>
        <v>10222.777700132119</v>
      </c>
      <c r="AH103" s="126">
        <f>'[2]Yearly LC Ethylene'!AH103</f>
        <v>10603.772276353024</v>
      </c>
      <c r="AI103" s="126"/>
      <c r="AJ103" s="126">
        <f>'[3]Yearly LC Ethylene'!D103</f>
        <v>0</v>
      </c>
      <c r="AK103" s="126">
        <f>'[3]Yearly LC Ethylene'!E103</f>
        <v>23.165186902814924</v>
      </c>
      <c r="AL103" s="126">
        <f>'[3]Yearly LC Ethylene'!F103</f>
        <v>47.443076488616228</v>
      </c>
      <c r="AM103" s="126">
        <f>'[3]Yearly LC Ethylene'!G103</f>
        <v>72.833813491661942</v>
      </c>
      <c r="AN103" s="126">
        <f>'[3]Yearly LC Ethylene'!H103</f>
        <v>99.337542646209982</v>
      </c>
      <c r="AO103" s="126">
        <f>'[3]Yearly LC Ethylene'!I103</f>
        <v>126.95440868651835</v>
      </c>
      <c r="AP103" s="126">
        <f>'[3]Yearly LC Ethylene'!J103</f>
        <v>155.68455634684489</v>
      </c>
      <c r="AQ103" s="126">
        <f>'[3]Yearly LC Ethylene'!K103</f>
        <v>185.52813036144784</v>
      </c>
      <c r="AR103" s="126">
        <f>'[3]Yearly LC Ethylene'!L103</f>
        <v>216.4852754645849</v>
      </c>
      <c r="AS103" s="126">
        <f>'[3]Yearly LC Ethylene'!M103</f>
        <v>248.5561363905141</v>
      </c>
      <c r="AT103" s="126">
        <f>'[3]Yearly LC Ethylene'!N103</f>
        <v>281.7408578734935</v>
      </c>
      <c r="AU103" s="126">
        <f>'[3]Yearly LC Ethylene'!O103</f>
        <v>340.167816717817</v>
      </c>
      <c r="AV103" s="126">
        <f>'[3]Yearly LC Ethylene'!P103</f>
        <v>400.71802130864165</v>
      </c>
      <c r="AW103" s="126">
        <f>'[3]Yearly LC Ethylene'!Q103</f>
        <v>461.55021755675978</v>
      </c>
      <c r="AX103" s="126">
        <f>'[3]Yearly LC Ethylene'!R103</f>
        <v>524.06044985909045</v>
      </c>
      <c r="AY103" s="126">
        <f>'[3]Yearly LC Ethylene'!S103</f>
        <v>588.22582271449949</v>
      </c>
      <c r="AZ103" s="126">
        <f>'[3]Yearly LC Ethylene'!T103</f>
        <v>654.02336223798773</v>
      </c>
      <c r="BA103" s="126">
        <f>'[3]Yearly LC Ethylene'!U103</f>
        <v>721.43001790640187</v>
      </c>
      <c r="BB103" s="126">
        <f>'[3]Yearly LC Ethylene'!V103</f>
        <v>790.42266430460916</v>
      </c>
      <c r="BC103" s="126">
        <f>'[3]Yearly LC Ethylene'!W103</f>
        <v>860.97810287212678</v>
      </c>
      <c r="BD103" s="126">
        <f>'[3]Yearly LC Ethylene'!X103</f>
        <v>933.07306365021179</v>
      </c>
      <c r="BE103" s="126">
        <f>'[3]Yearly LC Ethylene'!Y103</f>
        <v>1052.606400660532</v>
      </c>
      <c r="BF103" s="126">
        <f>'[3]Yearly LC Ethylene'!Z103</f>
        <v>1174.8876612754461</v>
      </c>
      <c r="BG103" s="126">
        <f>'[3]Yearly LC Ethylene'!AA103</f>
        <v>1288.5583992176175</v>
      </c>
      <c r="BH103" s="126">
        <f>'[3]Yearly LC Ethylene'!AB103</f>
        <v>1402.6724397770226</v>
      </c>
      <c r="BI103" s="126">
        <f>'[3]Yearly LC Ethylene'!AC103</f>
        <v>1517.0925559855903</v>
      </c>
      <c r="BJ103" s="126">
        <f>'[3]Yearly LC Ethylene'!AD103</f>
        <v>1631.6819408307101</v>
      </c>
      <c r="BK103" s="126">
        <f>'[3]Yearly LC Ethylene'!AE103</f>
        <v>1746.3042776332056</v>
      </c>
      <c r="BL103" s="126">
        <f>'[3]Yearly LC Ethylene'!AF103</f>
        <v>1860.8238104436007</v>
      </c>
      <c r="BM103" s="126">
        <f>'[3]Yearly LC Ethylene'!AG103</f>
        <v>1975.1054144566874</v>
      </c>
      <c r="BN103" s="126">
        <f>'[3]Yearly LC Ethylene'!AH103</f>
        <v>11876.231518584302</v>
      </c>
      <c r="BO103" s="126"/>
      <c r="BP103" s="126">
        <f t="shared" si="24"/>
        <v>0</v>
      </c>
      <c r="BQ103" s="126">
        <f t="shared" si="24"/>
        <v>226.48101582773432</v>
      </c>
      <c r="BR103" s="126">
        <f t="shared" si="24"/>
        <v>475.23502496540624</v>
      </c>
      <c r="BS103" s="126">
        <f t="shared" si="24"/>
        <v>745.70526101633982</v>
      </c>
      <c r="BT103" s="126">
        <f t="shared" si="24"/>
        <v>1037.3392477804673</v>
      </c>
      <c r="BU103" s="126">
        <f t="shared" si="24"/>
        <v>1349.588776739439</v>
      </c>
      <c r="BV103" s="126">
        <f t="shared" si="24"/>
        <v>1681.9098846385682</v>
      </c>
      <c r="BW103" s="126">
        <f t="shared" si="24"/>
        <v>2033.7628311652247</v>
      </c>
      <c r="BX103" s="126">
        <f t="shared" si="24"/>
        <v>2404.6120767233356</v>
      </c>
      <c r="BY103" s="126">
        <f t="shared" si="24"/>
        <v>2793.9262603036136</v>
      </c>
      <c r="BZ103" s="126">
        <f t="shared" si="24"/>
        <v>3201.1781774491428</v>
      </c>
      <c r="CA103" s="126">
        <f t="shared" si="24"/>
        <v>3596.6028442078145</v>
      </c>
      <c r="CB103" s="126">
        <f t="shared" si="24"/>
        <v>4003.4177928978115</v>
      </c>
      <c r="CC103" s="126">
        <f t="shared" si="24"/>
        <v>4404.2093820959935</v>
      </c>
      <c r="CD103" s="126">
        <f t="shared" si="24"/>
        <v>4812.7586177512503</v>
      </c>
      <c r="CE103" s="126">
        <f t="shared" si="22"/>
        <v>5228.6172700462266</v>
      </c>
      <c r="CF103" s="126">
        <f t="shared" si="20"/>
        <v>5651.3439613328173</v>
      </c>
      <c r="CG103" s="126">
        <f t="shared" si="20"/>
        <v>6080.5041397888062</v>
      </c>
      <c r="CH103" s="126">
        <f t="shared" si="20"/>
        <v>6515.6700525823544</v>
      </c>
      <c r="CI103" s="126">
        <f t="shared" si="20"/>
        <v>6956.4207185525356</v>
      </c>
      <c r="CJ103" s="126">
        <f t="shared" si="23"/>
        <v>7402.3419004140869</v>
      </c>
      <c r="CK103" s="126">
        <f t="shared" si="23"/>
        <v>7987.8512319920846</v>
      </c>
      <c r="CL103" s="126">
        <f t="shared" si="23"/>
        <v>8584.0461205661341</v>
      </c>
      <c r="CM103" s="126">
        <f t="shared" si="23"/>
        <v>9109.8793562068258</v>
      </c>
      <c r="CN103" s="126">
        <f t="shared" si="23"/>
        <v>9634.1299472924093</v>
      </c>
      <c r="CO103" s="126">
        <f t="shared" si="23"/>
        <v>10155.804500728475</v>
      </c>
      <c r="CP103" s="126">
        <f t="shared" si="23"/>
        <v>10673.93836079372</v>
      </c>
      <c r="CQ103" s="126">
        <f t="shared" si="23"/>
        <v>11187.595749889375</v>
      </c>
      <c r="CR103" s="126">
        <f t="shared" si="23"/>
        <v>11695.869891351818</v>
      </c>
      <c r="CS103" s="126">
        <f t="shared" si="18"/>
        <v>12197.883114588807</v>
      </c>
      <c r="CT103" s="126">
        <f t="shared" si="17"/>
        <v>22480.003794937325</v>
      </c>
    </row>
    <row r="104" spans="1:98" outlineLevel="1">
      <c r="A104"/>
      <c r="B104" s="28" t="s">
        <v>74</v>
      </c>
      <c r="C104" s="5" t="s">
        <v>197</v>
      </c>
      <c r="D104" s="126">
        <f>'[2]Yearly LC Ethylene'!D104</f>
        <v>0</v>
      </c>
      <c r="E104" s="126">
        <f>'[2]Yearly LC Ethylene'!E104</f>
        <v>1332.346963939548</v>
      </c>
      <c r="F104" s="126">
        <f>'[2]Yearly LC Ethylene'!F104</f>
        <v>2599.0139421890708</v>
      </c>
      <c r="G104" s="126">
        <f>'[2]Yearly LC Ethylene'!G104</f>
        <v>3799.5698980488014</v>
      </c>
      <c r="H104" s="126">
        <f>'[2]Yearly LC Ethylene'!H104</f>
        <v>4933.58946322681</v>
      </c>
      <c r="I104" s="126">
        <f>'[2]Yearly LC Ethylene'!I104</f>
        <v>6000.6529031838145</v>
      </c>
      <c r="J104" s="126">
        <f>'[2]Yearly LC Ethylene'!J104</f>
        <v>7000.3460826380688</v>
      </c>
      <c r="K104" s="126">
        <f>'[2]Yearly LC Ethylene'!K104</f>
        <v>7932.2604312303956</v>
      </c>
      <c r="L104" s="126">
        <f>'[2]Yearly LC Ethylene'!L104</f>
        <v>8795.9929093479586</v>
      </c>
      <c r="M104" s="126">
        <f>'[2]Yearly LC Ethylene'!M104</f>
        <v>9591.1459741067956</v>
      </c>
      <c r="N104" s="126">
        <f>'[2]Yearly LC Ethylene'!N104</f>
        <v>10317.327545492051</v>
      </c>
      <c r="O104" s="126">
        <f>'[2]Yearly LC Ethylene'!O104</f>
        <v>9043.5311959011378</v>
      </c>
      <c r="P104" s="126">
        <f>'[2]Yearly LC Ethylene'!P104</f>
        <v>8005.1775444997038</v>
      </c>
      <c r="Q104" s="126">
        <f>'[2]Yearly LC Ethylene'!Q104</f>
        <v>6735.0830455538598</v>
      </c>
      <c r="R104" s="126">
        <f>'[2]Yearly LC Ethylene'!R104</f>
        <v>5446.015319792903</v>
      </c>
      <c r="S104" s="126">
        <f>'[2]Yearly LC Ethylene'!S104</f>
        <v>4137.9573577981864</v>
      </c>
      <c r="T104" s="126">
        <f>'[2]Yearly LC Ethylene'!T104</f>
        <v>2810.8929086555872</v>
      </c>
      <c r="U104" s="126">
        <f>'[2]Yearly LC Ethylene'!U104</f>
        <v>1464.8064746016244</v>
      </c>
      <c r="V104" s="126">
        <f>'[2]Yearly LC Ethylene'!V104</f>
        <v>99.683305695878516</v>
      </c>
      <c r="W104" s="126">
        <f>'[2]Yearly LC Ethylene'!W104</f>
        <v>-1284.4906054802486</v>
      </c>
      <c r="X104" s="126">
        <f>'[2]Yearly LC Ethylene'!X104</f>
        <v>-2687.7285290989239</v>
      </c>
      <c r="Y104" s="126">
        <f>'[2]Yearly LC Ethylene'!Y104</f>
        <v>-3678.4703045975912</v>
      </c>
      <c r="Z104" s="126">
        <f>'[2]Yearly LC Ethylene'!Z104</f>
        <v>-4664.0939001073348</v>
      </c>
      <c r="AA104" s="126">
        <f>'[2]Yearly LC Ethylene'!AA104</f>
        <v>-5664.0714523042334</v>
      </c>
      <c r="AB104" s="126">
        <f>'[2]Yearly LC Ethylene'!AB104</f>
        <v>-6678.4139202478909</v>
      </c>
      <c r="AC104" s="126">
        <f>'[2]Yearly LC Ethylene'!AC104</f>
        <v>-7707.1317049531135</v>
      </c>
      <c r="AD104" s="126">
        <f>'[2]Yearly LC Ethylene'!AD104</f>
        <v>-8750.2346533561358</v>
      </c>
      <c r="AE104" s="126">
        <f>'[2]Yearly LC Ethylene'!AE104</f>
        <v>-9807.7320622611733</v>
      </c>
      <c r="AF104" s="126">
        <f>'[2]Yearly LC Ethylene'!AF104</f>
        <v>-10879.632682267649</v>
      </c>
      <c r="AG104" s="126">
        <f>'[2]Yearly LC Ethylene'!AG104</f>
        <v>-11965.944721678072</v>
      </c>
      <c r="AH104" s="126">
        <f>'[2]Yearly LC Ethylene'!AH104</f>
        <v>-13066.675850386455</v>
      </c>
      <c r="AI104" s="126"/>
      <c r="AJ104" s="126">
        <f>'[3]Yearly LC Ethylene'!D104</f>
        <v>0</v>
      </c>
      <c r="AK104" s="126">
        <f>'[3]Yearly LC Ethylene'!E104</f>
        <v>400.37596178660897</v>
      </c>
      <c r="AL104" s="126">
        <f>'[3]Yearly LC Ethylene'!F104</f>
        <v>779.67023316053019</v>
      </c>
      <c r="AM104" s="126">
        <f>'[3]Yearly LC Ethylene'!G104</f>
        <v>1137.9950260574369</v>
      </c>
      <c r="AN104" s="126">
        <f>'[3]Yearly LC Ethylene'!H104</f>
        <v>1475.4625524130133</v>
      </c>
      <c r="AO104" s="126">
        <f>'[3]Yearly LC Ethylene'!I104</f>
        <v>1792.1850241629145</v>
      </c>
      <c r="AP104" s="126">
        <f>'[3]Yearly LC Ethylene'!J104</f>
        <v>2088.2746532428246</v>
      </c>
      <c r="AQ104" s="126">
        <f>'[3]Yearly LC Ethylene'!K104</f>
        <v>2363.8436515884168</v>
      </c>
      <c r="AR104" s="126">
        <f>'[3]Yearly LC Ethylene'!L104</f>
        <v>2619.0042311353536</v>
      </c>
      <c r="AS104" s="126">
        <f>'[3]Yearly LC Ethylene'!M104</f>
        <v>2853.8686038193046</v>
      </c>
      <c r="AT104" s="126">
        <f>'[3]Yearly LC Ethylene'!N104</f>
        <v>3068.5489815759611</v>
      </c>
      <c r="AU104" s="126">
        <f>'[3]Yearly LC Ethylene'!O104</f>
        <v>3755.5712927639252</v>
      </c>
      <c r="AV104" s="126">
        <f>'[3]Yearly LC Ethylene'!P104</f>
        <v>4470.7254104319618</v>
      </c>
      <c r="AW104" s="126">
        <f>'[3]Yearly LC Ethylene'!Q104</f>
        <v>4990.552754167049</v>
      </c>
      <c r="AX104" s="126">
        <f>'[3]Yearly LC Ethylene'!R104</f>
        <v>5429.4459428395967</v>
      </c>
      <c r="AY104" s="126">
        <f>'[3]Yearly LC Ethylene'!S104</f>
        <v>5787.8712923360617</v>
      </c>
      <c r="AZ104" s="126">
        <f>'[3]Yearly LC Ethylene'!T104</f>
        <v>6066.2951185428647</v>
      </c>
      <c r="BA104" s="126">
        <f>'[3]Yearly LC Ethylene'!U104</f>
        <v>6265.1837373464514</v>
      </c>
      <c r="BB104" s="126">
        <f>'[3]Yearly LC Ethylene'!V104</f>
        <v>6385.0034646332679</v>
      </c>
      <c r="BC104" s="126">
        <f>'[3]Yearly LC Ethylene'!W104</f>
        <v>6426.2206162897564</v>
      </c>
      <c r="BD104" s="126">
        <f>'[3]Yearly LC Ethylene'!X104</f>
        <v>6389.3015082023339</v>
      </c>
      <c r="BE104" s="126">
        <f>'[3]Yearly LC Ethylene'!Y104</f>
        <v>6323.0060803765191</v>
      </c>
      <c r="BF104" s="126">
        <f>'[3]Yearly LC Ethylene'!Z104</f>
        <v>6612.0642816889194</v>
      </c>
      <c r="BG104" s="126">
        <f>'[3]Yearly LC Ethylene'!AA104</f>
        <v>6773.9269541320718</v>
      </c>
      <c r="BH104" s="126">
        <f>'[3]Yearly LC Ethylene'!AB104</f>
        <v>6809.3532059859317</v>
      </c>
      <c r="BI104" s="126">
        <f>'[3]Yearly LC Ethylene'!AC104</f>
        <v>6719.1021455304544</v>
      </c>
      <c r="BJ104" s="126">
        <f>'[3]Yearly LC Ethylene'!AD104</f>
        <v>6503.9328810455954</v>
      </c>
      <c r="BK104" s="126">
        <f>'[3]Yearly LC Ethylene'!AE104</f>
        <v>6164.6045208113101</v>
      </c>
      <c r="BL104" s="126">
        <f>'[3]Yearly LC Ethylene'!AF104</f>
        <v>5701.8761731075392</v>
      </c>
      <c r="BM104" s="126">
        <f>'[3]Yearly LC Ethylene'!AG104</f>
        <v>5116.5069462142565</v>
      </c>
      <c r="BN104" s="126">
        <f>'[3]Yearly LC Ethylene'!AH104</f>
        <v>4409.2559484114317</v>
      </c>
      <c r="BO104" s="126"/>
      <c r="BP104" s="126">
        <f t="shared" si="24"/>
        <v>0</v>
      </c>
      <c r="BQ104" s="126">
        <f t="shared" si="24"/>
        <v>1732.722925726157</v>
      </c>
      <c r="BR104" s="126">
        <f t="shared" si="24"/>
        <v>3378.684175349601</v>
      </c>
      <c r="BS104" s="126">
        <f t="shared" si="24"/>
        <v>4937.5649241062383</v>
      </c>
      <c r="BT104" s="126">
        <f t="shared" si="24"/>
        <v>6409.0520156398234</v>
      </c>
      <c r="BU104" s="126">
        <f t="shared" si="24"/>
        <v>7792.837927346729</v>
      </c>
      <c r="BV104" s="126">
        <f t="shared" si="24"/>
        <v>9088.6207358808933</v>
      </c>
      <c r="BW104" s="126">
        <f t="shared" si="24"/>
        <v>10296.104082818812</v>
      </c>
      <c r="BX104" s="126">
        <f t="shared" si="24"/>
        <v>11414.997140483312</v>
      </c>
      <c r="BY104" s="126">
        <f t="shared" si="24"/>
        <v>12445.0145779261</v>
      </c>
      <c r="BZ104" s="126">
        <f t="shared" si="24"/>
        <v>13385.876527068012</v>
      </c>
      <c r="CA104" s="126">
        <f t="shared" si="24"/>
        <v>12799.102488665063</v>
      </c>
      <c r="CB104" s="126">
        <f t="shared" si="24"/>
        <v>12475.902954931666</v>
      </c>
      <c r="CC104" s="126">
        <f t="shared" si="24"/>
        <v>11725.635799720909</v>
      </c>
      <c r="CD104" s="126">
        <f t="shared" si="24"/>
        <v>10875.4612626325</v>
      </c>
      <c r="CE104" s="126">
        <f t="shared" si="22"/>
        <v>9925.8286501342482</v>
      </c>
      <c r="CF104" s="126">
        <f t="shared" si="20"/>
        <v>8877.1880271984519</v>
      </c>
      <c r="CG104" s="126">
        <f t="shared" si="20"/>
        <v>7729.9902119480757</v>
      </c>
      <c r="CH104" s="126">
        <f t="shared" si="20"/>
        <v>6484.6867703291464</v>
      </c>
      <c r="CI104" s="126">
        <f t="shared" si="20"/>
        <v>5141.7300108095078</v>
      </c>
      <c r="CJ104" s="126">
        <f t="shared" si="23"/>
        <v>3701.57297910341</v>
      </c>
      <c r="CK104" s="126">
        <f t="shared" si="23"/>
        <v>2644.5357757789279</v>
      </c>
      <c r="CL104" s="126">
        <f t="shared" si="23"/>
        <v>1947.9703815815847</v>
      </c>
      <c r="CM104" s="126">
        <f t="shared" si="23"/>
        <v>1109.8555018278385</v>
      </c>
      <c r="CN104" s="126">
        <f t="shared" si="23"/>
        <v>130.93928573804078</v>
      </c>
      <c r="CO104" s="126">
        <f t="shared" si="23"/>
        <v>-988.02955942265908</v>
      </c>
      <c r="CP104" s="126">
        <f t="shared" si="23"/>
        <v>-2246.3017723105404</v>
      </c>
      <c r="CQ104" s="126">
        <f t="shared" si="23"/>
        <v>-3643.1275414498632</v>
      </c>
      <c r="CR104" s="126">
        <f t="shared" si="23"/>
        <v>-5177.75650916011</v>
      </c>
      <c r="CS104" s="126">
        <f t="shared" si="18"/>
        <v>-6849.4377754638153</v>
      </c>
      <c r="CT104" s="126">
        <f t="shared" si="17"/>
        <v>-8657.4199019750231</v>
      </c>
    </row>
    <row r="105" spans="1:98" s="14" customFormat="1">
      <c r="A105" s="10"/>
      <c r="B105" s="10" t="s">
        <v>71</v>
      </c>
      <c r="C105" s="11" t="s">
        <v>197</v>
      </c>
      <c r="D105" s="133">
        <f>'[2]Yearly LC Ethylene'!D105</f>
        <v>582875.6940607368</v>
      </c>
      <c r="E105" s="133">
        <f>'[2]Yearly LC Ethylene'!E105</f>
        <v>590240.61178736063</v>
      </c>
      <c r="F105" s="133">
        <f>'[2]Yearly LC Ethylene'!F105</f>
        <v>597783.05760006316</v>
      </c>
      <c r="G105" s="133">
        <f>'[2]Yearly LC Ethylene'!G105</f>
        <v>605505.95611287642</v>
      </c>
      <c r="H105" s="133">
        <f>'[2]Yearly LC Ethylene'!H105</f>
        <v>613412.24926982599</v>
      </c>
      <c r="I105" s="133">
        <f>'[2]Yearly LC Ethylene'!I105</f>
        <v>621504.89677004446</v>
      </c>
      <c r="J105" s="133">
        <f>'[2]Yearly LC Ethylene'!J105</f>
        <v>629786.8764972752</v>
      </c>
      <c r="K105" s="133">
        <f>'[2]Yearly LC Ethylene'!K105</f>
        <v>638261.18495382904</v>
      </c>
      <c r="L105" s="133">
        <f>'[2]Yearly LC Ethylene'!L105</f>
        <v>646930.83769904007</v>
      </c>
      <c r="M105" s="133">
        <f>'[2]Yearly LC Ethylene'!M105</f>
        <v>655798.86979228188</v>
      </c>
      <c r="N105" s="133">
        <f>'[2]Yearly LC Ethylene'!N105</f>
        <v>664868.33624059416</v>
      </c>
      <c r="O105" s="133">
        <f>'[2]Yearly LC Ethylene'!O105</f>
        <v>674386.4444829619</v>
      </c>
      <c r="P105" s="133">
        <f>'[2]Yearly LC Ethylene'!P105</f>
        <v>683732.73193670018</v>
      </c>
      <c r="Q105" s="133">
        <f>'[2]Yearly LC Ethylene'!Q105</f>
        <v>693389.8349720058</v>
      </c>
      <c r="R105" s="133">
        <f>'[2]Yearly LC Ethylene'!R105</f>
        <v>703132.45892789902</v>
      </c>
      <c r="S105" s="133">
        <f>'[2]Yearly LC Ethylene'!S105</f>
        <v>712960.88094552909</v>
      </c>
      <c r="T105" s="133">
        <f>'[2]Yearly LC Ethylene'!T105</f>
        <v>722875.34673429769</v>
      </c>
      <c r="U105" s="133">
        <f>'[2]Yearly LC Ethylene'!U105</f>
        <v>732876.06997564516</v>
      </c>
      <c r="V105" s="133">
        <f>'[2]Yearly LC Ethylene'!V105</f>
        <v>742963.23171634786</v>
      </c>
      <c r="W105" s="133">
        <f>'[2]Yearly LC Ethylene'!W105</f>
        <v>753136.97975120414</v>
      </c>
      <c r="X105" s="133">
        <f>'[2]Yearly LC Ethylene'!X105</f>
        <v>763397.42799500318</v>
      </c>
      <c r="Y105" s="133">
        <f>'[2]Yearly LC Ethylene'!Y105</f>
        <v>767269.50648414064</v>
      </c>
      <c r="Z105" s="133">
        <f>'[2]Yearly LC Ethylene'!Z105</f>
        <v>771003.02564305486</v>
      </c>
      <c r="AA105" s="133">
        <f>'[2]Yearly LC Ethylene'!AA105</f>
        <v>774683.21986712911</v>
      </c>
      <c r="AB105" s="133">
        <f>'[2]Yearly LC Ethylene'!AB105</f>
        <v>778246.40075398528</v>
      </c>
      <c r="AC105" s="133">
        <f>'[2]Yearly LC Ethylene'!AC105</f>
        <v>781689.41383981484</v>
      </c>
      <c r="AD105" s="133">
        <f>'[2]Yearly LC Ethylene'!AD105</f>
        <v>785009.029829312</v>
      </c>
      <c r="AE105" s="133">
        <f>'[2]Yearly LC Ethylene'!AE105</f>
        <v>788201.94549649977</v>
      </c>
      <c r="AF105" s="133">
        <f>'[2]Yearly LC Ethylene'!AF105</f>
        <v>791264.78468107793</v>
      </c>
      <c r="AG105" s="133">
        <f>'[2]Yearly LC Ethylene'!AG105</f>
        <v>794194.09938306769</v>
      </c>
      <c r="AH105" s="133">
        <f>'[2]Yearly LC Ethylene'!AH105</f>
        <v>796986.37095861859</v>
      </c>
      <c r="AI105" s="126"/>
      <c r="AJ105" s="133">
        <f>'[3]Yearly LC Ethylene'!D105</f>
        <v>93277.946794923075</v>
      </c>
      <c r="AK105" s="133">
        <f>'[3]Yearly LC Ethylene'!E105</f>
        <v>94278.770883282355</v>
      </c>
      <c r="AL105" s="133">
        <f>'[3]Yearly LC Ethylene'!F105</f>
        <v>95320.849371933349</v>
      </c>
      <c r="AM105" s="133">
        <f>'[3]Yearly LC Ethylene'!G105</f>
        <v>96404.379830059435</v>
      </c>
      <c r="AN105" s="133">
        <f>'[3]Yearly LC Ethylene'!H105</f>
        <v>97529.564193854778</v>
      </c>
      <c r="AO105" s="133">
        <f>'[3]Yearly LC Ethylene'!I105</f>
        <v>98696.608825406365</v>
      </c>
      <c r="AP105" s="133">
        <f>'[3]Yearly LC Ethylene'!J105</f>
        <v>99905.724572320119</v>
      </c>
      <c r="AQ105" s="133">
        <f>'[3]Yearly LC Ethylene'!K105</f>
        <v>101157.1268281001</v>
      </c>
      <c r="AR105" s="133">
        <f>'[3]Yearly LC Ethylene'!L105</f>
        <v>102451.0355932893</v>
      </c>
      <c r="AS105" s="133">
        <f>'[3]Yearly LC Ethylene'!M105</f>
        <v>103787.6755373801</v>
      </c>
      <c r="AT105" s="133">
        <f>'[3]Yearly LC Ethylene'!N105</f>
        <v>105167.27606150383</v>
      </c>
      <c r="AU105" s="133">
        <f>'[3]Yearly LC Ethylene'!O105</f>
        <v>105795.09891196009</v>
      </c>
      <c r="AV105" s="133">
        <f>'[3]Yearly LC Ethylene'!P105</f>
        <v>106404.33117187933</v>
      </c>
      <c r="AW105" s="133">
        <f>'[3]Yearly LC Ethylene'!Q105</f>
        <v>107220.2535420458</v>
      </c>
      <c r="AX105" s="133">
        <f>'[3]Yearly LC Ethylene'!R105</f>
        <v>108127.05462225289</v>
      </c>
      <c r="AY105" s="133">
        <f>'[3]Yearly LC Ethylene'!S105</f>
        <v>109124.26455464645</v>
      </c>
      <c r="AZ105" s="133">
        <f>'[3]Yearly LC Ethylene'!T105</f>
        <v>110211.40976019927</v>
      </c>
      <c r="BA105" s="133">
        <f>'[3]Yearly LC Ethylene'!U105</f>
        <v>111388.01283620119</v>
      </c>
      <c r="BB105" s="133">
        <f>'[3]Yearly LC Ethylene'!V105</f>
        <v>112653.59245199505</v>
      </c>
      <c r="BC105" s="133">
        <f>'[3]Yearly LC Ethylene'!W105</f>
        <v>114007.66324294149</v>
      </c>
      <c r="BD105" s="133">
        <f>'[3]Yearly LC Ethylene'!X105</f>
        <v>115449.73570259562</v>
      </c>
      <c r="BE105" s="133">
        <f>'[3]Yearly LC Ethylene'!Y105</f>
        <v>115932.17025305137</v>
      </c>
      <c r="BF105" s="133">
        <f>'[3]Yearly LC Ethylene'!Z105</f>
        <v>116036.41884771596</v>
      </c>
      <c r="BG105" s="133">
        <f>'[3]Yearly LC Ethylene'!AA105</f>
        <v>116255.76072993351</v>
      </c>
      <c r="BH105" s="133">
        <f>'[3]Yearly LC Ethylene'!AB105</f>
        <v>116579.74697599014</v>
      </c>
      <c r="BI105" s="133">
        <f>'[3]Yearly LC Ethylene'!AC105</f>
        <v>117007.11221658012</v>
      </c>
      <c r="BJ105" s="133">
        <f>'[3]Yearly LC Ethylene'!AD105</f>
        <v>117536.58330743593</v>
      </c>
      <c r="BK105" s="133">
        <f>'[3]Yearly LC Ethylene'!AE105</f>
        <v>118166.87941373962</v>
      </c>
      <c r="BL105" s="133">
        <f>'[3]Yearly LC Ethylene'!AF105</f>
        <v>118896.71210693289</v>
      </c>
      <c r="BM105" s="133">
        <f>'[3]Yearly LC Ethylene'!AG105</f>
        <v>119724.78547440989</v>
      </c>
      <c r="BN105" s="133">
        <f>'[3]Yearly LC Ethylene'!AH105</f>
        <v>110862.57939045432</v>
      </c>
      <c r="BO105" s="127"/>
      <c r="BP105" s="133">
        <f t="shared" si="24"/>
        <v>676153.64085565985</v>
      </c>
      <c r="BQ105" s="133">
        <f t="shared" si="24"/>
        <v>684519.38267064304</v>
      </c>
      <c r="BR105" s="133">
        <f t="shared" si="24"/>
        <v>693103.90697199653</v>
      </c>
      <c r="BS105" s="133">
        <f t="shared" si="24"/>
        <v>701910.3359429359</v>
      </c>
      <c r="BT105" s="133">
        <f t="shared" si="24"/>
        <v>710941.8134636808</v>
      </c>
      <c r="BU105" s="133">
        <f t="shared" si="24"/>
        <v>720201.50559545087</v>
      </c>
      <c r="BV105" s="133">
        <f t="shared" si="24"/>
        <v>729692.60106959532</v>
      </c>
      <c r="BW105" s="133">
        <f t="shared" si="24"/>
        <v>739418.31178192911</v>
      </c>
      <c r="BX105" s="133">
        <f t="shared" si="24"/>
        <v>749381.87329232937</v>
      </c>
      <c r="BY105" s="133">
        <f t="shared" si="24"/>
        <v>759586.54532966204</v>
      </c>
      <c r="BZ105" s="133">
        <f t="shared" si="24"/>
        <v>770035.61230209796</v>
      </c>
      <c r="CA105" s="133">
        <f t="shared" si="24"/>
        <v>780181.54339492205</v>
      </c>
      <c r="CB105" s="133">
        <f t="shared" si="24"/>
        <v>790137.06310857949</v>
      </c>
      <c r="CC105" s="133">
        <f t="shared" si="24"/>
        <v>800610.08851405163</v>
      </c>
      <c r="CD105" s="133">
        <f t="shared" si="24"/>
        <v>811259.51355015195</v>
      </c>
      <c r="CE105" s="133">
        <f t="shared" si="22"/>
        <v>822085.14550017554</v>
      </c>
      <c r="CF105" s="133">
        <f t="shared" si="20"/>
        <v>833086.75649449695</v>
      </c>
      <c r="CG105" s="133">
        <f t="shared" si="20"/>
        <v>844264.0828118464</v>
      </c>
      <c r="CH105" s="133">
        <f t="shared" si="20"/>
        <v>855616.82416834286</v>
      </c>
      <c r="CI105" s="133">
        <f t="shared" si="20"/>
        <v>867144.64299414563</v>
      </c>
      <c r="CJ105" s="133">
        <f t="shared" si="23"/>
        <v>878847.16369759873</v>
      </c>
      <c r="CK105" s="133">
        <f t="shared" si="23"/>
        <v>883201.67673719197</v>
      </c>
      <c r="CL105" s="133">
        <f t="shared" si="23"/>
        <v>887039.44449077081</v>
      </c>
      <c r="CM105" s="133">
        <f t="shared" si="23"/>
        <v>890938.98059706262</v>
      </c>
      <c r="CN105" s="133">
        <f t="shared" si="23"/>
        <v>894826.1477299754</v>
      </c>
      <c r="CO105" s="133">
        <f t="shared" si="23"/>
        <v>898696.52605639491</v>
      </c>
      <c r="CP105" s="133">
        <f t="shared" si="23"/>
        <v>902545.61313674797</v>
      </c>
      <c r="CQ105" s="133">
        <f t="shared" si="23"/>
        <v>906368.82491023943</v>
      </c>
      <c r="CR105" s="133">
        <f t="shared" si="23"/>
        <v>910161.49678801082</v>
      </c>
      <c r="CS105" s="133">
        <f t="shared" si="18"/>
        <v>913918.88485747762</v>
      </c>
      <c r="CT105" s="133">
        <f t="shared" si="17"/>
        <v>907848.95034907293</v>
      </c>
    </row>
    <row r="106" spans="1:98" s="13" customFormat="1">
      <c r="A106" s="380" t="s">
        <v>115</v>
      </c>
      <c r="B106" s="6" t="s">
        <v>116</v>
      </c>
      <c r="C106" s="7" t="s">
        <v>197</v>
      </c>
      <c r="D106" s="125">
        <f>'[2]Yearly LC Ethylene'!D106</f>
        <v>36825.842975206615</v>
      </c>
      <c r="E106" s="125">
        <f>'[2]Yearly LC Ethylene'!E106</f>
        <v>35902.096021313548</v>
      </c>
      <c r="F106" s="125">
        <f>'[2]Yearly LC Ethylene'!F106</f>
        <v>35041.778341381818</v>
      </c>
      <c r="G106" s="125">
        <f>'[2]Yearly LC Ethylene'!G106</f>
        <v>34246.776383736047</v>
      </c>
      <c r="H106" s="125">
        <f>'[2]Yearly LC Ethylene'!H106</f>
        <v>33518.937586975764</v>
      </c>
      <c r="I106" s="125">
        <f>'[2]Yearly LC Ethylene'!I106</f>
        <v>32860.070761124138</v>
      </c>
      <c r="J106" s="125">
        <f>'[2]Yearly LC Ethylene'!J106</f>
        <v>32271.946466909096</v>
      </c>
      <c r="K106" s="125">
        <f>'[2]Yearly LC Ethylene'!K106</f>
        <v>31756.297393190565</v>
      </c>
      <c r="L106" s="125">
        <f>'[2]Yearly LC Ethylene'!L106</f>
        <v>31314.818732547814</v>
      </c>
      <c r="M106" s="125">
        <f>'[2]Yearly LC Ethylene'!M106</f>
        <v>30949.168555040946</v>
      </c>
      <c r="N106" s="125">
        <f>'[2]Yearly LC Ethylene'!N106</f>
        <v>30660.968180160155</v>
      </c>
      <c r="O106" s="125">
        <f>'[2]Yearly LC Ethylene'!O106</f>
        <v>32307.166352912354</v>
      </c>
      <c r="P106" s="125">
        <f>'[2]Yearly LC Ethylene'!P106</f>
        <v>33726.276148177414</v>
      </c>
      <c r="Q106" s="125">
        <f>'[2]Yearly LC Ethylene'!Q106</f>
        <v>35395.541072587504</v>
      </c>
      <c r="R106" s="125">
        <f>'[2]Yearly LC Ethylene'!R106</f>
        <v>37094.400423371306</v>
      </c>
      <c r="S106" s="125">
        <f>'[2]Yearly LC Ethylene'!S106</f>
        <v>38823.373497154294</v>
      </c>
      <c r="T106" s="125">
        <f>'[2]Yearly LC Ethylene'!T106</f>
        <v>40582.949001084315</v>
      </c>
      <c r="U106" s="125">
        <f>'[2]Yearly LC Ethylene'!U106</f>
        <v>42373.585529680531</v>
      </c>
      <c r="V106" s="125">
        <f>'[2]Yearly LC Ethylene'!V106</f>
        <v>44195.71203882496</v>
      </c>
      <c r="W106" s="125">
        <f>'[2]Yearly LC Ethylene'!W106</f>
        <v>46049.728316835783</v>
      </c>
      <c r="X106" s="125">
        <f>'[2]Yearly LC Ethylene'!X106</f>
        <v>47936.005452563892</v>
      </c>
      <c r="Y106" s="125">
        <f>'[2]Yearly LC Ethylene'!Y106</f>
        <v>49002.062015432122</v>
      </c>
      <c r="Z106" s="125">
        <f>'[2]Yearly LC Ethylene'!Z106</f>
        <v>50064.487839656606</v>
      </c>
      <c r="AA106" s="125">
        <f>'[2]Yearly LC Ethylene'!AA106</f>
        <v>51176.15870027394</v>
      </c>
      <c r="AB106" s="125">
        <f>'[2]Yearly LC Ethylene'!AB106</f>
        <v>52306.491098820268</v>
      </c>
      <c r="AC106" s="125">
        <f>'[2]Yearly LC Ethylene'!AC106</f>
        <v>53455.539258662255</v>
      </c>
      <c r="AD106" s="125">
        <f>'[2]Yearly LC Ethylene'!AD106</f>
        <v>54623.292660814957</v>
      </c>
      <c r="AE106" s="125">
        <f>'[2]Yearly LC Ethylene'!AE106</f>
        <v>55809.678103696002</v>
      </c>
      <c r="AF106" s="125">
        <f>'[2]Yearly LC Ethylene'!AF106</f>
        <v>57014.561781098295</v>
      </c>
      <c r="AG106" s="125">
        <f>'[2]Yearly LC Ethylene'!AG106</f>
        <v>58237.75137667339</v>
      </c>
      <c r="AH106" s="125">
        <f>'[2]Yearly LC Ethylene'!AH106</f>
        <v>59478.99817325476</v>
      </c>
      <c r="AI106" s="126"/>
      <c r="AJ106" s="125">
        <f>'[3]Yearly LC Ethylene'!D106</f>
        <v>7235.252082164473</v>
      </c>
      <c r="AK106" s="125">
        <f>'[3]Yearly LC Ethylene'!E106</f>
        <v>6926.9689433943768</v>
      </c>
      <c r="AL106" s="125">
        <f>'[3]Yearly LC Ethylene'!F106</f>
        <v>6640.6653981257323</v>
      </c>
      <c r="AM106" s="125">
        <f>'[3]Yearly LC Ethylene'!G106</f>
        <v>6376.263102310877</v>
      </c>
      <c r="AN106" s="125">
        <f>'[3]Yearly LC Ethylene'!H106</f>
        <v>6133.6840523607889</v>
      </c>
      <c r="AO106" s="125">
        <f>'[3]Yearly LC Ethylene'!I106</f>
        <v>5912.8505897123987</v>
      </c>
      <c r="AP106" s="125">
        <f>'[3]Yearly LC Ethylene'!J106</f>
        <v>5713.6854054535388</v>
      </c>
      <c r="AQ106" s="125">
        <f>'[3]Yearly LC Ethylene'!K106</f>
        <v>5536.1115450063871</v>
      </c>
      <c r="AR106" s="125">
        <f>'[3]Yearly LC Ethylene'!L106</f>
        <v>5380.0524128699408</v>
      </c>
      <c r="AS106" s="125">
        <f>'[3]Yearly LC Ethylene'!M106</f>
        <v>5245.4317774221909</v>
      </c>
      <c r="AT106" s="125">
        <f>'[3]Yearly LC Ethylene'!N106</f>
        <v>5132.1737757827304</v>
      </c>
      <c r="AU106" s="125">
        <f>'[3]Yearly LC Ethylene'!O106</f>
        <v>4507.51532729053</v>
      </c>
      <c r="AV106" s="125">
        <f>'[3]Yearly LC Ethylene'!P106</f>
        <v>3854.3407077850352</v>
      </c>
      <c r="AW106" s="125">
        <f>'[3]Yearly LC Ethylene'!Q106</f>
        <v>3397.5402800711254</v>
      </c>
      <c r="AX106" s="125">
        <f>'[3]Yearly LC Ethylene'!R106</f>
        <v>3021.6540192942648</v>
      </c>
      <c r="AY106" s="125">
        <f>'[3]Yearly LC Ethylene'!S106</f>
        <v>2726.2460043381398</v>
      </c>
      <c r="AZ106" s="125">
        <f>'[3]Yearly LC Ethylene'!T106</f>
        <v>2510.8798060726604</v>
      </c>
      <c r="BA106" s="125">
        <f>'[3]Yearly LC Ethylene'!U106</f>
        <v>2375.118477050426</v>
      </c>
      <c r="BB106" s="125">
        <f>'[3]Yearly LC Ethylene'!V106</f>
        <v>2318.524541098086</v>
      </c>
      <c r="BC106" s="125">
        <f>'[3]Yearly LC Ethylene'!W106</f>
        <v>2340.6599828012222</v>
      </c>
      <c r="BD106" s="125">
        <f>'[3]Yearly LC Ethylene'!X106</f>
        <v>2441.0862368814214</v>
      </c>
      <c r="BE106" s="125">
        <f>'[3]Yearly LC Ethylene'!Y106</f>
        <v>2462.9758939659168</v>
      </c>
      <c r="BF106" s="125">
        <f>'[3]Yearly LC Ethylene'!Z106</f>
        <v>2126.6291209808151</v>
      </c>
      <c r="BG106" s="125">
        <f>'[3]Yearly LC Ethylene'!AA106</f>
        <v>1922.9571279027987</v>
      </c>
      <c r="BH106" s="125">
        <f>'[3]Yearly LC Ethylene'!AB106</f>
        <v>1844.4168237173071</v>
      </c>
      <c r="BI106" s="125">
        <f>'[3]Yearly LC Ethylene'!AC106</f>
        <v>1890.3036491674065</v>
      </c>
      <c r="BJ106" s="125">
        <f>'[3]Yearly LC Ethylene'!AD106</f>
        <v>2059.9105331079318</v>
      </c>
      <c r="BK106" s="125">
        <f>'[3]Yearly LC Ethylene'!AE106</f>
        <v>2352.5278596434291</v>
      </c>
      <c r="BL106" s="125">
        <f>'[3]Yearly LC Ethylene'!AF106</f>
        <v>2767.4434374738157</v>
      </c>
      <c r="BM106" s="125">
        <f>'[3]Yearly LC Ethylene'!AG106</f>
        <v>3303.9424714857196</v>
      </c>
      <c r="BN106" s="125">
        <f>'[3]Yearly LC Ethylene'!AH106</f>
        <v>-3060.7708808822845</v>
      </c>
      <c r="BO106" s="125"/>
      <c r="BP106" s="125">
        <f t="shared" si="24"/>
        <v>44061.095057371087</v>
      </c>
      <c r="BQ106" s="125">
        <f t="shared" si="24"/>
        <v>42829.064964707926</v>
      </c>
      <c r="BR106" s="125">
        <f t="shared" si="24"/>
        <v>41682.443739507551</v>
      </c>
      <c r="BS106" s="125">
        <f t="shared" si="24"/>
        <v>40623.039486046924</v>
      </c>
      <c r="BT106" s="125">
        <f t="shared" si="24"/>
        <v>39652.621639336554</v>
      </c>
      <c r="BU106" s="125">
        <f t="shared" si="24"/>
        <v>38772.921350836536</v>
      </c>
      <c r="BV106" s="125">
        <f t="shared" si="24"/>
        <v>37985.631872362632</v>
      </c>
      <c r="BW106" s="125">
        <f t="shared" si="24"/>
        <v>37292.408938196953</v>
      </c>
      <c r="BX106" s="125">
        <f t="shared" si="24"/>
        <v>36694.871145417754</v>
      </c>
      <c r="BY106" s="125">
        <f t="shared" si="24"/>
        <v>36194.600332463138</v>
      </c>
      <c r="BZ106" s="125">
        <f t="shared" si="24"/>
        <v>35793.141955942883</v>
      </c>
      <c r="CA106" s="125">
        <f t="shared" si="24"/>
        <v>36814.681680202884</v>
      </c>
      <c r="CB106" s="125">
        <f t="shared" si="24"/>
        <v>37580.616855962449</v>
      </c>
      <c r="CC106" s="125">
        <f t="shared" si="24"/>
        <v>38793.081352658628</v>
      </c>
      <c r="CD106" s="125">
        <f t="shared" si="24"/>
        <v>40116.054442665569</v>
      </c>
      <c r="CE106" s="125">
        <f t="shared" si="22"/>
        <v>41549.619501492431</v>
      </c>
      <c r="CF106" s="125">
        <f t="shared" si="20"/>
        <v>43093.828807156977</v>
      </c>
      <c r="CG106" s="125">
        <f t="shared" si="20"/>
        <v>44748.704006730957</v>
      </c>
      <c r="CH106" s="125">
        <f t="shared" si="20"/>
        <v>46514.236579923047</v>
      </c>
      <c r="CI106" s="125">
        <f t="shared" si="20"/>
        <v>48390.388299637008</v>
      </c>
      <c r="CJ106" s="125">
        <f t="shared" si="23"/>
        <v>50377.091689445311</v>
      </c>
      <c r="CK106" s="125">
        <f t="shared" si="23"/>
        <v>51465.037909398037</v>
      </c>
      <c r="CL106" s="125">
        <f t="shared" si="23"/>
        <v>52191.116960637417</v>
      </c>
      <c r="CM106" s="125">
        <f t="shared" si="23"/>
        <v>53099.115828176742</v>
      </c>
      <c r="CN106" s="125">
        <f t="shared" si="23"/>
        <v>54150.907922537575</v>
      </c>
      <c r="CO106" s="125">
        <f t="shared" si="23"/>
        <v>55345.842907829661</v>
      </c>
      <c r="CP106" s="125">
        <f t="shared" si="23"/>
        <v>56683.203193922891</v>
      </c>
      <c r="CQ106" s="125">
        <f t="shared" si="23"/>
        <v>58162.205963339431</v>
      </c>
      <c r="CR106" s="125">
        <f t="shared" si="23"/>
        <v>59782.005218572114</v>
      </c>
      <c r="CS106" s="125">
        <f t="shared" si="18"/>
        <v>61541.693848159106</v>
      </c>
      <c r="CT106" s="125">
        <f t="shared" si="17"/>
        <v>56418.227292372474</v>
      </c>
    </row>
    <row r="107" spans="1:98">
      <c r="A107" s="381"/>
      <c r="B107" s="1" t="s">
        <v>117</v>
      </c>
      <c r="C107" s="5" t="s">
        <v>197</v>
      </c>
      <c r="D107" s="126">
        <f>'[2]Yearly LC Ethylene'!D107</f>
        <v>0</v>
      </c>
      <c r="E107" s="126">
        <f>'[2]Yearly LC Ethylene'!E107</f>
        <v>0</v>
      </c>
      <c r="F107" s="126">
        <f>'[2]Yearly LC Ethylene'!F107</f>
        <v>0</v>
      </c>
      <c r="G107" s="126">
        <f>'[2]Yearly LC Ethylene'!G107</f>
        <v>0</v>
      </c>
      <c r="H107" s="126">
        <f>'[2]Yearly LC Ethylene'!H107</f>
        <v>0</v>
      </c>
      <c r="I107" s="126">
        <f>'[2]Yearly LC Ethylene'!I107</f>
        <v>0</v>
      </c>
      <c r="J107" s="126">
        <f>'[2]Yearly LC Ethylene'!J107</f>
        <v>0</v>
      </c>
      <c r="K107" s="126">
        <f>'[2]Yearly LC Ethylene'!K107</f>
        <v>0</v>
      </c>
      <c r="L107" s="126">
        <f>'[2]Yearly LC Ethylene'!L107</f>
        <v>0</v>
      </c>
      <c r="M107" s="126">
        <f>'[2]Yearly LC Ethylene'!M107</f>
        <v>0</v>
      </c>
      <c r="N107" s="126">
        <f>'[2]Yearly LC Ethylene'!N107</f>
        <v>0</v>
      </c>
      <c r="O107" s="126">
        <f>'[2]Yearly LC Ethylene'!O107</f>
        <v>0</v>
      </c>
      <c r="P107" s="126">
        <f>'[2]Yearly LC Ethylene'!P107</f>
        <v>0</v>
      </c>
      <c r="Q107" s="126">
        <f>'[2]Yearly LC Ethylene'!Q107</f>
        <v>0</v>
      </c>
      <c r="R107" s="126">
        <f>'[2]Yearly LC Ethylene'!R107</f>
        <v>0</v>
      </c>
      <c r="S107" s="126">
        <f>'[2]Yearly LC Ethylene'!S107</f>
        <v>0</v>
      </c>
      <c r="T107" s="126">
        <f>'[2]Yearly LC Ethylene'!T107</f>
        <v>0</v>
      </c>
      <c r="U107" s="126">
        <f>'[2]Yearly LC Ethylene'!U107</f>
        <v>0</v>
      </c>
      <c r="V107" s="126">
        <f>'[2]Yearly LC Ethylene'!V107</f>
        <v>0</v>
      </c>
      <c r="W107" s="126">
        <f>'[2]Yearly LC Ethylene'!W107</f>
        <v>0</v>
      </c>
      <c r="X107" s="126">
        <f>'[2]Yearly LC Ethylene'!X107</f>
        <v>0</v>
      </c>
      <c r="Y107" s="126">
        <f>'[2]Yearly LC Ethylene'!Y107</f>
        <v>0</v>
      </c>
      <c r="Z107" s="126">
        <f>'[2]Yearly LC Ethylene'!Z107</f>
        <v>0</v>
      </c>
      <c r="AA107" s="126">
        <f>'[2]Yearly LC Ethylene'!AA107</f>
        <v>0</v>
      </c>
      <c r="AB107" s="126">
        <f>'[2]Yearly LC Ethylene'!AB107</f>
        <v>0</v>
      </c>
      <c r="AC107" s="126">
        <f>'[2]Yearly LC Ethylene'!AC107</f>
        <v>0</v>
      </c>
      <c r="AD107" s="126">
        <f>'[2]Yearly LC Ethylene'!AD107</f>
        <v>0</v>
      </c>
      <c r="AE107" s="126">
        <f>'[2]Yearly LC Ethylene'!AE107</f>
        <v>0</v>
      </c>
      <c r="AF107" s="126">
        <f>'[2]Yearly LC Ethylene'!AF107</f>
        <v>0</v>
      </c>
      <c r="AG107" s="126">
        <f>'[2]Yearly LC Ethylene'!AG107</f>
        <v>0</v>
      </c>
      <c r="AH107" s="126">
        <f>'[2]Yearly LC Ethylene'!AH107</f>
        <v>0</v>
      </c>
      <c r="AI107" s="126"/>
      <c r="AJ107" s="126">
        <f>'[3]Yearly LC Ethylene'!D107</f>
        <v>0</v>
      </c>
      <c r="AK107" s="126">
        <f>'[3]Yearly LC Ethylene'!E107</f>
        <v>0</v>
      </c>
      <c r="AL107" s="126">
        <f>'[3]Yearly LC Ethylene'!F107</f>
        <v>0</v>
      </c>
      <c r="AM107" s="126">
        <f>'[3]Yearly LC Ethylene'!G107</f>
        <v>0</v>
      </c>
      <c r="AN107" s="126">
        <f>'[3]Yearly LC Ethylene'!H107</f>
        <v>0</v>
      </c>
      <c r="AO107" s="126">
        <f>'[3]Yearly LC Ethylene'!I107</f>
        <v>0</v>
      </c>
      <c r="AP107" s="126">
        <f>'[3]Yearly LC Ethylene'!J107</f>
        <v>0</v>
      </c>
      <c r="AQ107" s="126">
        <f>'[3]Yearly LC Ethylene'!K107</f>
        <v>0</v>
      </c>
      <c r="AR107" s="126">
        <f>'[3]Yearly LC Ethylene'!L107</f>
        <v>0</v>
      </c>
      <c r="AS107" s="126">
        <f>'[3]Yearly LC Ethylene'!M107</f>
        <v>0</v>
      </c>
      <c r="AT107" s="126">
        <f>'[3]Yearly LC Ethylene'!N107</f>
        <v>0</v>
      </c>
      <c r="AU107" s="126">
        <f>'[3]Yearly LC Ethylene'!O107</f>
        <v>0</v>
      </c>
      <c r="AV107" s="126">
        <f>'[3]Yearly LC Ethylene'!P107</f>
        <v>0</v>
      </c>
      <c r="AW107" s="126">
        <f>'[3]Yearly LC Ethylene'!Q107</f>
        <v>0</v>
      </c>
      <c r="AX107" s="126">
        <f>'[3]Yearly LC Ethylene'!R107</f>
        <v>0</v>
      </c>
      <c r="AY107" s="126">
        <f>'[3]Yearly LC Ethylene'!S107</f>
        <v>0</v>
      </c>
      <c r="AZ107" s="126">
        <f>'[3]Yearly LC Ethylene'!T107</f>
        <v>0</v>
      </c>
      <c r="BA107" s="126">
        <f>'[3]Yearly LC Ethylene'!U107</f>
        <v>0</v>
      </c>
      <c r="BB107" s="126">
        <f>'[3]Yearly LC Ethylene'!V107</f>
        <v>0</v>
      </c>
      <c r="BC107" s="126">
        <f>'[3]Yearly LC Ethylene'!W107</f>
        <v>0</v>
      </c>
      <c r="BD107" s="126">
        <f>'[3]Yearly LC Ethylene'!X107</f>
        <v>0</v>
      </c>
      <c r="BE107" s="126">
        <f>'[3]Yearly LC Ethylene'!Y107</f>
        <v>0</v>
      </c>
      <c r="BF107" s="126">
        <f>'[3]Yearly LC Ethylene'!Z107</f>
        <v>0</v>
      </c>
      <c r="BG107" s="126">
        <f>'[3]Yearly LC Ethylene'!AA107</f>
        <v>0</v>
      </c>
      <c r="BH107" s="126">
        <f>'[3]Yearly LC Ethylene'!AB107</f>
        <v>0</v>
      </c>
      <c r="BI107" s="126">
        <f>'[3]Yearly LC Ethylene'!AC107</f>
        <v>0</v>
      </c>
      <c r="BJ107" s="126">
        <f>'[3]Yearly LC Ethylene'!AD107</f>
        <v>0</v>
      </c>
      <c r="BK107" s="126">
        <f>'[3]Yearly LC Ethylene'!AE107</f>
        <v>0</v>
      </c>
      <c r="BL107" s="126">
        <f>'[3]Yearly LC Ethylene'!AF107</f>
        <v>0</v>
      </c>
      <c r="BM107" s="126">
        <f>'[3]Yearly LC Ethylene'!AG107</f>
        <v>0</v>
      </c>
      <c r="BN107" s="126">
        <f>'[3]Yearly LC Ethylene'!AH107</f>
        <v>0</v>
      </c>
      <c r="BO107" s="126"/>
      <c r="BP107" s="126">
        <f t="shared" ref="BP107:CD123" si="25">D107+AJ107</f>
        <v>0</v>
      </c>
      <c r="BQ107" s="126">
        <f t="shared" si="25"/>
        <v>0</v>
      </c>
      <c r="BR107" s="126">
        <f t="shared" si="25"/>
        <v>0</v>
      </c>
      <c r="BS107" s="126">
        <f t="shared" si="25"/>
        <v>0</v>
      </c>
      <c r="BT107" s="126">
        <f t="shared" si="25"/>
        <v>0</v>
      </c>
      <c r="BU107" s="126">
        <f t="shared" si="25"/>
        <v>0</v>
      </c>
      <c r="BV107" s="126">
        <f t="shared" si="25"/>
        <v>0</v>
      </c>
      <c r="BW107" s="126">
        <f t="shared" si="25"/>
        <v>0</v>
      </c>
      <c r="BX107" s="126">
        <f t="shared" si="25"/>
        <v>0</v>
      </c>
      <c r="BY107" s="126">
        <f t="shared" si="25"/>
        <v>0</v>
      </c>
      <c r="BZ107" s="126">
        <f t="shared" si="25"/>
        <v>0</v>
      </c>
      <c r="CA107" s="126">
        <f t="shared" si="25"/>
        <v>0</v>
      </c>
      <c r="CB107" s="126">
        <f t="shared" si="25"/>
        <v>0</v>
      </c>
      <c r="CC107" s="126">
        <f t="shared" si="25"/>
        <v>0</v>
      </c>
      <c r="CD107" s="126">
        <f t="shared" si="25"/>
        <v>0</v>
      </c>
      <c r="CE107" s="126">
        <f t="shared" si="22"/>
        <v>0</v>
      </c>
      <c r="CF107" s="126">
        <f t="shared" si="20"/>
        <v>0</v>
      </c>
      <c r="CG107" s="126">
        <f t="shared" si="20"/>
        <v>0</v>
      </c>
      <c r="CH107" s="126">
        <f t="shared" si="20"/>
        <v>0</v>
      </c>
      <c r="CI107" s="126">
        <f t="shared" si="20"/>
        <v>0</v>
      </c>
      <c r="CJ107" s="126">
        <f t="shared" si="23"/>
        <v>0</v>
      </c>
      <c r="CK107" s="126">
        <f t="shared" si="23"/>
        <v>0</v>
      </c>
      <c r="CL107" s="126">
        <f t="shared" si="23"/>
        <v>0</v>
      </c>
      <c r="CM107" s="126">
        <f t="shared" si="23"/>
        <v>0</v>
      </c>
      <c r="CN107" s="126">
        <f t="shared" si="23"/>
        <v>0</v>
      </c>
      <c r="CO107" s="126">
        <f t="shared" si="23"/>
        <v>0</v>
      </c>
      <c r="CP107" s="126">
        <f t="shared" si="23"/>
        <v>0</v>
      </c>
      <c r="CQ107" s="126">
        <f t="shared" si="23"/>
        <v>0</v>
      </c>
      <c r="CR107" s="126">
        <f t="shared" si="23"/>
        <v>0</v>
      </c>
      <c r="CS107" s="126">
        <f t="shared" si="18"/>
        <v>0</v>
      </c>
      <c r="CT107" s="126">
        <f t="shared" si="17"/>
        <v>0</v>
      </c>
    </row>
    <row r="108" spans="1:98">
      <c r="A108" s="381"/>
      <c r="B108" s="1" t="s">
        <v>118</v>
      </c>
      <c r="C108" s="5" t="s">
        <v>197</v>
      </c>
      <c r="D108" s="126">
        <f>'[2]Yearly LC Ethylene'!D108</f>
        <v>23746.467073344633</v>
      </c>
      <c r="E108" s="126">
        <f>'[2]Yearly LC Ethylene'!E108</f>
        <v>24106.20023432219</v>
      </c>
      <c r="F108" s="126">
        <f>'[2]Yearly LC Ethylene'!F108</f>
        <v>24469.559923884379</v>
      </c>
      <c r="G108" s="126">
        <f>'[2]Yearly LC Ethylene'!G108</f>
        <v>24836.378290419812</v>
      </c>
      <c r="H108" s="126">
        <f>'[2]Yearly LC Ethylene'!H108</f>
        <v>25206.497418514366</v>
      </c>
      <c r="I108" s="126">
        <f>'[2]Yearly LC Ethylene'!I108</f>
        <v>25579.769258756336</v>
      </c>
      <c r="J108" s="126">
        <f>'[2]Yearly LC Ethylene'!J108</f>
        <v>25956.055558267948</v>
      </c>
      <c r="K108" s="126">
        <f>'[2]Yearly LC Ethylene'!K108</f>
        <v>26335.227791962963</v>
      </c>
      <c r="L108" s="126">
        <f>'[2]Yearly LC Ethylene'!L108</f>
        <v>26717.167094529625</v>
      </c>
      <c r="M108" s="126">
        <f>'[2]Yearly LC Ethylene'!M108</f>
        <v>27101.764193138566</v>
      </c>
      <c r="N108" s="126">
        <f>'[2]Yearly LC Ethylene'!N108</f>
        <v>27488.919340875265</v>
      </c>
      <c r="O108" s="126">
        <f>'[2]Yearly LC Ethylene'!O108</f>
        <v>27810.003752098128</v>
      </c>
      <c r="P108" s="126">
        <f>'[2]Yearly LC Ethylene'!P108</f>
        <v>28130.923082812697</v>
      </c>
      <c r="Q108" s="126">
        <f>'[2]Yearly LC Ethylene'!Q108</f>
        <v>28452.369640667373</v>
      </c>
      <c r="R108" s="126">
        <f>'[2]Yearly LC Ethylene'!R108</f>
        <v>28773.720965284381</v>
      </c>
      <c r="S108" s="126">
        <f>'[2]Yearly LC Ethylene'!S108</f>
        <v>29094.922984791938</v>
      </c>
      <c r="T108" s="126">
        <f>'[2]Yearly LC Ethylene'!T108</f>
        <v>29415.927009253035</v>
      </c>
      <c r="U108" s="126">
        <f>'[2]Yearly LC Ethylene'!U108</f>
        <v>29736.689568582307</v>
      </c>
      <c r="V108" s="126">
        <f>'[2]Yearly LC Ethylene'!V108</f>
        <v>30057.172250724863</v>
      </c>
      <c r="W108" s="126">
        <f>'[2]Yearly LC Ethylene'!W108</f>
        <v>30377.341540105437</v>
      </c>
      <c r="X108" s="126">
        <f>'[2]Yearly LC Ethylene'!X108</f>
        <v>30697.168656356887</v>
      </c>
      <c r="Y108" s="126">
        <f>'[2]Yearly LC Ethylene'!Y108</f>
        <v>30766.58176488067</v>
      </c>
      <c r="Z108" s="126">
        <f>'[2]Yearly LC Ethylene'!Z108</f>
        <v>30826.464267252359</v>
      </c>
      <c r="AA108" s="126">
        <f>'[2]Yearly LC Ethylene'!AA108</f>
        <v>30882.959824679674</v>
      </c>
      <c r="AB108" s="126">
        <f>'[2]Yearly LC Ethylene'!AB108</f>
        <v>30930.923794685441</v>
      </c>
      <c r="AC108" s="126">
        <f>'[2]Yearly LC Ethylene'!AC108</f>
        <v>30970.302070353307</v>
      </c>
      <c r="AD108" s="126">
        <f>'[2]Yearly LC Ethylene'!AD108</f>
        <v>31001.04940473448</v>
      </c>
      <c r="AE108" s="126">
        <f>'[2]Yearly LC Ethylene'!AE108</f>
        <v>31023.128877439885</v>
      </c>
      <c r="AF108" s="126">
        <f>'[2]Yearly LC Ethylene'!AF108</f>
        <v>31036.511364714697</v>
      </c>
      <c r="AG108" s="126">
        <f>'[2]Yearly LC Ethylene'!AG108</f>
        <v>31041.175013590389</v>
      </c>
      <c r="AH108" s="126">
        <f>'[2]Yearly LC Ethylene'!AH108</f>
        <v>31037.104720705142</v>
      </c>
      <c r="AI108" s="126"/>
      <c r="AJ108" s="126">
        <f>'[3]Yearly LC Ethylene'!D108</f>
        <v>4665.5191424169407</v>
      </c>
      <c r="AK108" s="126">
        <f>'[3]Yearly LC Ethylene'!E108</f>
        <v>4736.4022182723966</v>
      </c>
      <c r="AL108" s="126">
        <f>'[3]Yearly LC Ethylene'!F108</f>
        <v>4808.1765213435901</v>
      </c>
      <c r="AM108" s="126">
        <f>'[3]Yearly LC Ethylene'!G108</f>
        <v>4880.8456299466125</v>
      </c>
      <c r="AN108" s="126">
        <f>'[3]Yearly LC Ethylene'!H108</f>
        <v>4954.4133387563925</v>
      </c>
      <c r="AO108" s="126">
        <f>'[3]Yearly LC Ethylene'!I108</f>
        <v>5028.8836617518173</v>
      </c>
      <c r="AP108" s="126">
        <f>'[3]Yearly LC Ethylene'!J108</f>
        <v>5104.2608351980762</v>
      </c>
      <c r="AQ108" s="126">
        <f>'[3]Yearly LC Ethylene'!K108</f>
        <v>5180.5493206666761</v>
      </c>
      <c r="AR108" s="126">
        <f>'[3]Yearly LC Ethylene'!L108</f>
        <v>5257.7538080935346</v>
      </c>
      <c r="AS108" s="126">
        <f>'[3]Yearly LC Ethylene'!M108</f>
        <v>5335.8792188755888</v>
      </c>
      <c r="AT108" s="126">
        <f>'[3]Yearly LC Ethylene'!N108</f>
        <v>5414.9307090063576</v>
      </c>
      <c r="AU108" s="126">
        <f>'[3]Yearly LC Ethylene'!O108</f>
        <v>5480.0394113383645</v>
      </c>
      <c r="AV108" s="126">
        <f>'[3]Yearly LC Ethylene'!P108</f>
        <v>5545.2232078956222</v>
      </c>
      <c r="AW108" s="126">
        <f>'[3]Yearly LC Ethylene'!Q108</f>
        <v>5610.5438793949907</v>
      </c>
      <c r="AX108" s="126">
        <f>'[3]Yearly LC Ethylene'!R108</f>
        <v>5675.9274650351508</v>
      </c>
      <c r="AY108" s="126">
        <f>'[3]Yearly LC Ethylene'!S108</f>
        <v>5741.3558900699809</v>
      </c>
      <c r="AZ108" s="126">
        <f>'[3]Yearly LC Ethylene'!T108</f>
        <v>5806.8112212671094</v>
      </c>
      <c r="BA108" s="126">
        <f>'[3]Yearly LC Ethylene'!U108</f>
        <v>5872.2756631616921</v>
      </c>
      <c r="BB108" s="126">
        <f>'[3]Yearly LC Ethylene'!V108</f>
        <v>5937.7315541850039</v>
      </c>
      <c r="BC108" s="126">
        <f>'[3]Yearly LC Ethylene'!W108</f>
        <v>6003.161362667046</v>
      </c>
      <c r="BD108" s="126">
        <f>'[3]Yearly LC Ethylene'!X108</f>
        <v>6068.5476827122529</v>
      </c>
      <c r="BE108" s="126">
        <f>'[3]Yearly LC Ethylene'!Y108</f>
        <v>6082.7659969317883</v>
      </c>
      <c r="BF108" s="126">
        <f>'[3]Yearly LC Ethylene'!Z108</f>
        <v>6094.9100239626187</v>
      </c>
      <c r="BG108" s="126">
        <f>'[3]Yearly LC Ethylene'!AA108</f>
        <v>6105.851908023842</v>
      </c>
      <c r="BH108" s="126">
        <f>'[3]Yearly LC Ethylene'!AB108</f>
        <v>6114.8760519827974</v>
      </c>
      <c r="BI108" s="126">
        <f>'[3]Yearly LC Ethylene'!AC108</f>
        <v>6121.9577729885768</v>
      </c>
      <c r="BJ108" s="126">
        <f>'[3]Yearly LC Ethylene'!AD108</f>
        <v>6127.0739417014647</v>
      </c>
      <c r="BK108" s="126">
        <f>'[3]Yearly LC Ethylene'!AE108</f>
        <v>6130.2029757494583</v>
      </c>
      <c r="BL108" s="126">
        <f>'[3]Yearly LC Ethylene'!AF108</f>
        <v>6131.3248322958971</v>
      </c>
      <c r="BM108" s="126">
        <f>'[3]Yearly LC Ethylene'!AG108</f>
        <v>6130.4209997419966</v>
      </c>
      <c r="BN108" s="126">
        <f>'[3]Yearly LC Ethylene'!AH108</f>
        <v>5078.8441115739151</v>
      </c>
      <c r="BO108" s="126"/>
      <c r="BP108" s="126">
        <f t="shared" si="25"/>
        <v>28411.986215761572</v>
      </c>
      <c r="BQ108" s="126">
        <f t="shared" si="25"/>
        <v>28842.602452594587</v>
      </c>
      <c r="BR108" s="126">
        <f t="shared" si="25"/>
        <v>29277.736445227969</v>
      </c>
      <c r="BS108" s="126">
        <f t="shared" si="25"/>
        <v>29717.223920366425</v>
      </c>
      <c r="BT108" s="126">
        <f t="shared" si="25"/>
        <v>30160.910757270758</v>
      </c>
      <c r="BU108" s="126">
        <f t="shared" si="25"/>
        <v>30608.652920508153</v>
      </c>
      <c r="BV108" s="126">
        <f t="shared" si="25"/>
        <v>31060.316393466026</v>
      </c>
      <c r="BW108" s="126">
        <f t="shared" si="25"/>
        <v>31515.777112629639</v>
      </c>
      <c r="BX108" s="126">
        <f t="shared" si="25"/>
        <v>31974.920902623158</v>
      </c>
      <c r="BY108" s="126">
        <f t="shared" si="25"/>
        <v>32437.643412014157</v>
      </c>
      <c r="BZ108" s="126">
        <f t="shared" si="25"/>
        <v>32903.850049881621</v>
      </c>
      <c r="CA108" s="126">
        <f t="shared" si="25"/>
        <v>33290.043163436494</v>
      </c>
      <c r="CB108" s="126">
        <f t="shared" si="25"/>
        <v>33676.146290708319</v>
      </c>
      <c r="CC108" s="126">
        <f t="shared" si="25"/>
        <v>34062.913520062364</v>
      </c>
      <c r="CD108" s="126">
        <f t="shared" si="25"/>
        <v>34449.648430319532</v>
      </c>
      <c r="CE108" s="126">
        <f t="shared" si="22"/>
        <v>34836.27887486192</v>
      </c>
      <c r="CF108" s="126">
        <f t="shared" si="20"/>
        <v>35222.738230520146</v>
      </c>
      <c r="CG108" s="126">
        <f t="shared" si="20"/>
        <v>35608.965231743998</v>
      </c>
      <c r="CH108" s="126">
        <f t="shared" si="20"/>
        <v>35994.903804909867</v>
      </c>
      <c r="CI108" s="126">
        <f t="shared" si="20"/>
        <v>36380.502902772481</v>
      </c>
      <c r="CJ108" s="126">
        <f t="shared" si="23"/>
        <v>36765.716339069142</v>
      </c>
      <c r="CK108" s="126">
        <f t="shared" si="23"/>
        <v>36849.34776181246</v>
      </c>
      <c r="CL108" s="126">
        <f t="shared" si="23"/>
        <v>36921.374291214976</v>
      </c>
      <c r="CM108" s="126">
        <f t="shared" si="23"/>
        <v>36988.811732703514</v>
      </c>
      <c r="CN108" s="126">
        <f t="shared" si="23"/>
        <v>37045.79984666824</v>
      </c>
      <c r="CO108" s="126">
        <f t="shared" si="23"/>
        <v>37092.259843341883</v>
      </c>
      <c r="CP108" s="126">
        <f t="shared" si="23"/>
        <v>37128.123346435947</v>
      </c>
      <c r="CQ108" s="126">
        <f t="shared" si="23"/>
        <v>37153.331853189346</v>
      </c>
      <c r="CR108" s="126">
        <f t="shared" si="23"/>
        <v>37167.836197010591</v>
      </c>
      <c r="CS108" s="126">
        <f t="shared" si="18"/>
        <v>37171.596013332382</v>
      </c>
      <c r="CT108" s="126">
        <f t="shared" si="17"/>
        <v>36115.948832279057</v>
      </c>
    </row>
    <row r="109" spans="1:98">
      <c r="A109" s="382"/>
      <c r="B109" s="1" t="s">
        <v>119</v>
      </c>
      <c r="C109" s="5" t="s">
        <v>197</v>
      </c>
      <c r="D109" s="127">
        <f>'[2]Yearly LC Ethylene'!D109</f>
        <v>522303.38401218556</v>
      </c>
      <c r="E109" s="127">
        <f>'[2]Yearly LC Ethylene'!E109</f>
        <v>530232.31553172483</v>
      </c>
      <c r="F109" s="127">
        <f>'[2]Yearly LC Ethylene'!F109</f>
        <v>538271.71933479689</v>
      </c>
      <c r="G109" s="127">
        <f>'[2]Yearly LC Ethylene'!G109</f>
        <v>546422.80143872055</v>
      </c>
      <c r="H109" s="127">
        <f>'[2]Yearly LC Ethylene'!H109</f>
        <v>554686.8142643359</v>
      </c>
      <c r="I109" s="127">
        <f>'[2]Yearly LC Ethylene'!I109</f>
        <v>563065.05675016402</v>
      </c>
      <c r="J109" s="127">
        <f>'[2]Yearly LC Ethylene'!J109</f>
        <v>571558.87447209819</v>
      </c>
      <c r="K109" s="127">
        <f>'[2]Yearly LC Ethylene'!K109</f>
        <v>580169.65976867557</v>
      </c>
      <c r="L109" s="127">
        <f>'[2]Yearly LC Ethylene'!L109</f>
        <v>588898.85187196266</v>
      </c>
      <c r="M109" s="127">
        <f>'[2]Yearly LC Ethylene'!M109</f>
        <v>597747.93704410223</v>
      </c>
      <c r="N109" s="127">
        <f>'[2]Yearly LC Ethylene'!N109</f>
        <v>606718.44871955889</v>
      </c>
      <c r="O109" s="127">
        <f>'[2]Yearly LC Ethylene'!O109</f>
        <v>614269.2743779514</v>
      </c>
      <c r="P109" s="127">
        <f>'[2]Yearly LC Ethylene'!P109</f>
        <v>621875.53270571004</v>
      </c>
      <c r="Q109" s="127">
        <f>'[2]Yearly LC Ethylene'!Q109</f>
        <v>629541.92425875086</v>
      </c>
      <c r="R109" s="127">
        <f>'[2]Yearly LC Ethylene'!R109</f>
        <v>637264.3375392434</v>
      </c>
      <c r="S109" s="127">
        <f>'[2]Yearly LC Ethylene'!S109</f>
        <v>645042.58446358296</v>
      </c>
      <c r="T109" s="127">
        <f>'[2]Yearly LC Ethylene'!T109</f>
        <v>652876.47072396043</v>
      </c>
      <c r="U109" s="127">
        <f>'[2]Yearly LC Ethylene'!U109</f>
        <v>660765.79487738234</v>
      </c>
      <c r="V109" s="127">
        <f>'[2]Yearly LC Ethylene'!V109</f>
        <v>668710.34742679808</v>
      </c>
      <c r="W109" s="127">
        <f>'[2]Yearly LC Ethylene'!W109</f>
        <v>676709.90989426291</v>
      </c>
      <c r="X109" s="127">
        <f>'[2]Yearly LC Ethylene'!X109</f>
        <v>684764.25388608244</v>
      </c>
      <c r="Y109" s="127">
        <f>'[2]Yearly LC Ethylene'!Y109</f>
        <v>687500.86270382779</v>
      </c>
      <c r="Z109" s="127">
        <f>'[2]Yearly LC Ethylene'!Z109</f>
        <v>690112.07353614597</v>
      </c>
      <c r="AA109" s="127">
        <f>'[2]Yearly LC Ethylene'!AA109</f>
        <v>692624.10134217551</v>
      </c>
      <c r="AB109" s="127">
        <f>'[2]Yearly LC Ethylene'!AB109</f>
        <v>695008.98586047965</v>
      </c>
      <c r="AC109" s="127">
        <f>'[2]Yearly LC Ethylene'!AC109</f>
        <v>697263.57251079916</v>
      </c>
      <c r="AD109" s="127">
        <f>'[2]Yearly LC Ethylene'!AD109</f>
        <v>699384.68776376254</v>
      </c>
      <c r="AE109" s="127">
        <f>'[2]Yearly LC Ethylene'!AE109</f>
        <v>701369.13851536391</v>
      </c>
      <c r="AF109" s="127">
        <f>'[2]Yearly LC Ethylene'!AF109</f>
        <v>703213.71153526497</v>
      </c>
      <c r="AG109" s="127">
        <f>'[2]Yearly LC Ethylene'!AG109</f>
        <v>704915.17299280385</v>
      </c>
      <c r="AH109" s="127">
        <f>'[2]Yearly LC Ethylene'!AH109</f>
        <v>706470.26806465862</v>
      </c>
      <c r="AI109" s="126"/>
      <c r="AJ109" s="127">
        <f>'[3]Yearly LC Ethylene'!D109</f>
        <v>81377.175570341657</v>
      </c>
      <c r="AK109" s="127">
        <f>'[3]Yearly LC Ethylene'!E109</f>
        <v>82615.399721615569</v>
      </c>
      <c r="AL109" s="127">
        <f>'[3]Yearly LC Ethylene'!F109</f>
        <v>83872.007452464022</v>
      </c>
      <c r="AM109" s="127">
        <f>'[3]Yearly LC Ethylene'!G109</f>
        <v>85147.271097801931</v>
      </c>
      <c r="AN109" s="127">
        <f>'[3]Yearly LC Ethylene'!H109</f>
        <v>86441.466802737603</v>
      </c>
      <c r="AO109" s="127">
        <f>'[3]Yearly LC Ethylene'!I109</f>
        <v>87754.874573942157</v>
      </c>
      <c r="AP109" s="127">
        <f>'[3]Yearly LC Ethylene'!J109</f>
        <v>89087.778331668495</v>
      </c>
      <c r="AQ109" s="127">
        <f>'[3]Yearly LC Ethylene'!K109</f>
        <v>90440.465962427028</v>
      </c>
      <c r="AR109" s="127">
        <f>'[3]Yearly LC Ethylene'!L109</f>
        <v>91813.229372325819</v>
      </c>
      <c r="AS109" s="127">
        <f>'[3]Yearly LC Ethylene'!M109</f>
        <v>93206.364541082308</v>
      </c>
      <c r="AT109" s="127">
        <f>'[3]Yearly LC Ethylene'!N109</f>
        <v>94620.17157671474</v>
      </c>
      <c r="AU109" s="127">
        <f>'[3]Yearly LC Ethylene'!O109</f>
        <v>95807.544173331189</v>
      </c>
      <c r="AV109" s="127">
        <f>'[3]Yearly LC Ethylene'!P109</f>
        <v>97004.767256198655</v>
      </c>
      <c r="AW109" s="127">
        <f>'[3]Yearly LC Ethylene'!Q109</f>
        <v>98212.169382579668</v>
      </c>
      <c r="AX109" s="127">
        <f>'[3]Yearly LC Ethylene'!R109</f>
        <v>99429.473137923473</v>
      </c>
      <c r="AY109" s="127">
        <f>'[3]Yearly LC Ethylene'!S109</f>
        <v>100656.66266023833</v>
      </c>
      <c r="AZ109" s="127">
        <f>'[3]Yearly LC Ethylene'!T109</f>
        <v>101893.7187328595</v>
      </c>
      <c r="BA109" s="127">
        <f>'[3]Yearly LC Ethylene'!U109</f>
        <v>103140.61869598908</v>
      </c>
      <c r="BB109" s="127">
        <f>'[3]Yearly LC Ethylene'!V109</f>
        <v>104397.33635671197</v>
      </c>
      <c r="BC109" s="127">
        <f>'[3]Yearly LC Ethylene'!W109</f>
        <v>105663.84189747322</v>
      </c>
      <c r="BD109" s="127">
        <f>'[3]Yearly LC Ethylene'!X109</f>
        <v>106940.10178300194</v>
      </c>
      <c r="BE109" s="127">
        <f>'[3]Yearly LC Ethylene'!Y109</f>
        <v>107386.42836215366</v>
      </c>
      <c r="BF109" s="127">
        <f>'[3]Yearly LC Ethylene'!Z109</f>
        <v>107814.87970277251</v>
      </c>
      <c r="BG109" s="127">
        <f>'[3]Yearly LC Ethylene'!AA109</f>
        <v>108226.95169400686</v>
      </c>
      <c r="BH109" s="127">
        <f>'[3]Yearly LC Ethylene'!AB109</f>
        <v>108620.45410029002</v>
      </c>
      <c r="BI109" s="127">
        <f>'[3]Yearly LC Ethylene'!AC109</f>
        <v>108994.85079442416</v>
      </c>
      <c r="BJ109" s="127">
        <f>'[3]Yearly LC Ethylene'!AD109</f>
        <v>109349.59883262652</v>
      </c>
      <c r="BK109" s="127">
        <f>'[3]Yearly LC Ethylene'!AE109</f>
        <v>109684.14857834672</v>
      </c>
      <c r="BL109" s="127">
        <f>'[3]Yearly LC Ethylene'!AF109</f>
        <v>109997.94383716317</v>
      </c>
      <c r="BM109" s="127">
        <f>'[3]Yearly LC Ethylene'!AG109</f>
        <v>110290.42200318218</v>
      </c>
      <c r="BN109" s="127">
        <f>'[3]Yearly LC Ethylene'!AH109</f>
        <v>108844.50615976269</v>
      </c>
      <c r="BO109" s="126"/>
      <c r="BP109" s="127">
        <f t="shared" si="25"/>
        <v>603680.55958252726</v>
      </c>
      <c r="BQ109" s="127">
        <f t="shared" si="25"/>
        <v>612847.71525334043</v>
      </c>
      <c r="BR109" s="127">
        <f t="shared" si="25"/>
        <v>622143.72678726097</v>
      </c>
      <c r="BS109" s="127">
        <f t="shared" si="25"/>
        <v>631570.07253652252</v>
      </c>
      <c r="BT109" s="127">
        <f t="shared" si="25"/>
        <v>641128.28106707346</v>
      </c>
      <c r="BU109" s="127">
        <f t="shared" si="25"/>
        <v>650819.93132410618</v>
      </c>
      <c r="BV109" s="127">
        <f t="shared" si="25"/>
        <v>660646.65280376666</v>
      </c>
      <c r="BW109" s="127">
        <f t="shared" si="25"/>
        <v>670610.12573110266</v>
      </c>
      <c r="BX109" s="127">
        <f t="shared" si="25"/>
        <v>680712.08124428848</v>
      </c>
      <c r="BY109" s="127">
        <f t="shared" si="25"/>
        <v>690954.30158518453</v>
      </c>
      <c r="BZ109" s="127">
        <f t="shared" si="25"/>
        <v>701338.62029627361</v>
      </c>
      <c r="CA109" s="127">
        <f t="shared" si="25"/>
        <v>710076.81855128263</v>
      </c>
      <c r="CB109" s="127">
        <f t="shared" si="25"/>
        <v>718880.29996190872</v>
      </c>
      <c r="CC109" s="127">
        <f t="shared" si="25"/>
        <v>727754.09364133049</v>
      </c>
      <c r="CD109" s="127">
        <f t="shared" si="25"/>
        <v>736693.81067716691</v>
      </c>
      <c r="CE109" s="127">
        <f t="shared" si="22"/>
        <v>745699.24712382129</v>
      </c>
      <c r="CF109" s="127">
        <f t="shared" si="20"/>
        <v>754770.18945681991</v>
      </c>
      <c r="CG109" s="127">
        <f t="shared" si="20"/>
        <v>763906.41357337148</v>
      </c>
      <c r="CH109" s="127">
        <f t="shared" si="20"/>
        <v>773107.68378351</v>
      </c>
      <c r="CI109" s="127">
        <f t="shared" si="20"/>
        <v>782373.75179173611</v>
      </c>
      <c r="CJ109" s="127">
        <f t="shared" si="23"/>
        <v>791704.35566908435</v>
      </c>
      <c r="CK109" s="127">
        <f t="shared" si="23"/>
        <v>794887.2910659815</v>
      </c>
      <c r="CL109" s="127">
        <f t="shared" si="23"/>
        <v>797926.95323891845</v>
      </c>
      <c r="CM109" s="127">
        <f t="shared" si="23"/>
        <v>800851.05303618242</v>
      </c>
      <c r="CN109" s="127">
        <f t="shared" si="23"/>
        <v>803629.43996076961</v>
      </c>
      <c r="CO109" s="127">
        <f t="shared" si="23"/>
        <v>806258.42330522335</v>
      </c>
      <c r="CP109" s="127">
        <f t="shared" si="23"/>
        <v>808734.28659638902</v>
      </c>
      <c r="CQ109" s="127">
        <f t="shared" si="23"/>
        <v>811053.28709371062</v>
      </c>
      <c r="CR109" s="127">
        <f t="shared" si="23"/>
        <v>813211.65537242813</v>
      </c>
      <c r="CS109" s="127">
        <f t="shared" si="18"/>
        <v>815205.59499598597</v>
      </c>
      <c r="CT109" s="127">
        <f t="shared" si="17"/>
        <v>815314.77422442136</v>
      </c>
    </row>
    <row r="110" spans="1:98" s="13" customFormat="1">
      <c r="A110" s="378" t="s">
        <v>120</v>
      </c>
      <c r="B110" s="6" t="s">
        <v>121</v>
      </c>
      <c r="C110" s="7" t="s">
        <v>197</v>
      </c>
      <c r="D110" s="125">
        <f>'[2]Yearly LC Ethylene'!D110</f>
        <v>10824.28882051282</v>
      </c>
      <c r="E110" s="125">
        <f>'[2]Yearly LC Ethylene'!E110</f>
        <v>10986.698797150284</v>
      </c>
      <c r="F110" s="125">
        <f>'[2]Yearly LC Ethylene'!F110</f>
        <v>11149.786546479236</v>
      </c>
      <c r="G110" s="125">
        <f>'[2]Yearly LC Ethylene'!G110</f>
        <v>11313.341281583012</v>
      </c>
      <c r="H110" s="125">
        <f>'[2]Yearly LC Ethylene'!H110</f>
        <v>11477.161546762214</v>
      </c>
      <c r="I110" s="125">
        <f>'[2]Yearly LC Ethylene'!I110</f>
        <v>11641.05513918269</v>
      </c>
      <c r="J110" s="125">
        <f>'[2]Yearly LC Ethylene'!J110</f>
        <v>11804.839031146816</v>
      </c>
      <c r="K110" s="125">
        <f>'[2]Yearly LC Ethylene'!K110</f>
        <v>11968.339292986488</v>
      </c>
      <c r="L110" s="125">
        <f>'[2]Yearly LC Ethylene'!L110</f>
        <v>12131.391016576008</v>
      </c>
      <c r="M110" s="125">
        <f>'[2]Yearly LC Ethylene'!M110</f>
        <v>12293.838239463279</v>
      </c>
      <c r="N110" s="125">
        <f>'[2]Yearly LC Ethylene'!N110</f>
        <v>12455.533869617611</v>
      </c>
      <c r="O110" s="125">
        <f>'[2]Yearly LC Ethylene'!O110</f>
        <v>12586.373236429146</v>
      </c>
      <c r="P110" s="125">
        <f>'[2]Yearly LC Ethylene'!P110</f>
        <v>12715.431596799683</v>
      </c>
      <c r="Q110" s="125">
        <f>'[2]Yearly LC Ethylene'!Q110</f>
        <v>12843.403909050397</v>
      </c>
      <c r="R110" s="125">
        <f>'[2]Yearly LC Ethylene'!R110</f>
        <v>12969.670862645376</v>
      </c>
      <c r="S110" s="125">
        <f>'[2]Yearly LC Ethylene'!S110</f>
        <v>13094.182048204326</v>
      </c>
      <c r="T110" s="125">
        <f>'[2]Yearly LC Ethylene'!T110</f>
        <v>13216.892964649967</v>
      </c>
      <c r="U110" s="125">
        <f>'[2]Yearly LC Ethylene'!U110</f>
        <v>13337.764871084257</v>
      </c>
      <c r="V110" s="125">
        <f>'[2]Yearly LC Ethylene'!V110</f>
        <v>13456.76463916936</v>
      </c>
      <c r="W110" s="125">
        <f>'[2]Yearly LC Ethylene'!W110</f>
        <v>13573.864606024399</v>
      </c>
      <c r="X110" s="125">
        <f>'[2]Yearly LC Ethylene'!X110</f>
        <v>13689.042427649076</v>
      </c>
      <c r="Y110" s="125">
        <f>'[2]Yearly LC Ethylene'!Y110</f>
        <v>13684.246623493609</v>
      </c>
      <c r="Z110" s="125">
        <f>'[2]Yearly LC Ethylene'!Z110</f>
        <v>13672.702588283384</v>
      </c>
      <c r="AA110" s="125">
        <f>'[2]Yearly LC Ethylene'!AA110</f>
        <v>13660.641032655923</v>
      </c>
      <c r="AB110" s="125">
        <f>'[2]Yearly LC Ethylene'!AB110</f>
        <v>13643.005420468835</v>
      </c>
      <c r="AC110" s="125">
        <f>'[2]Yearly LC Ethylene'!AC110</f>
        <v>13619.830789848569</v>
      </c>
      <c r="AD110" s="125">
        <f>'[2]Yearly LC Ethylene'!AD110</f>
        <v>13591.162057808475</v>
      </c>
      <c r="AE110" s="125">
        <f>'[2]Yearly LC Ethylene'!AE110</f>
        <v>13557.053465397326</v>
      </c>
      <c r="AF110" s="125">
        <f>'[2]Yearly LC Ethylene'!AF110</f>
        <v>13517.568024610109</v>
      </c>
      <c r="AG110" s="125">
        <f>'[2]Yearly LC Ethylene'!AG110</f>
        <v>13472.776967589003</v>
      </c>
      <c r="AH110" s="125">
        <f>'[2]Yearly LC Ethylene'!AH110</f>
        <v>13422.759198636122</v>
      </c>
      <c r="AI110" s="126"/>
      <c r="AJ110" s="125">
        <f>'[3]Yearly LC Ethylene'!D110</f>
        <v>2126.6711607740358</v>
      </c>
      <c r="AK110" s="125">
        <f>'[3]Yearly LC Ethylene'!E110</f>
        <v>2158.7857288368195</v>
      </c>
      <c r="AL110" s="125">
        <f>'[3]Yearly LC Ethylene'!F110</f>
        <v>2191.2121757422437</v>
      </c>
      <c r="AM110" s="125">
        <f>'[3]Yearly LC Ethylene'!G110</f>
        <v>2223.9456442151995</v>
      </c>
      <c r="AN110" s="125">
        <f>'[3]Yearly LC Ethylene'!H110</f>
        <v>2256.9813744777025</v>
      </c>
      <c r="AO110" s="125">
        <f>'[3]Yearly LC Ethylene'!I110</f>
        <v>2290.3147055913573</v>
      </c>
      <c r="AP110" s="125">
        <f>'[3]Yearly LC Ethylene'!J110</f>
        <v>2323.9410768167936</v>
      </c>
      <c r="AQ110" s="125">
        <f>'[3]Yearly LC Ethylene'!K110</f>
        <v>2357.8560289902698</v>
      </c>
      <c r="AR110" s="125">
        <f>'[3]Yearly LC Ethylene'!L110</f>
        <v>2392.0552059176371</v>
      </c>
      <c r="AS110" s="125">
        <f>'[3]Yearly LC Ethylene'!M110</f>
        <v>2426.5343557858564</v>
      </c>
      <c r="AT110" s="125">
        <f>'[3]Yearly LC Ethylene'!N110</f>
        <v>2461.2893325922755</v>
      </c>
      <c r="AU110" s="125">
        <f>'[3]Yearly LC Ethylene'!O110</f>
        <v>2489.0201844124754</v>
      </c>
      <c r="AV110" s="125">
        <f>'[3]Yearly LC Ethylene'!P110</f>
        <v>2516.5086460359926</v>
      </c>
      <c r="AW110" s="125">
        <f>'[3]Yearly LC Ethylene'!Q110</f>
        <v>2543.8170189630314</v>
      </c>
      <c r="AX110" s="125">
        <f>'[3]Yearly LC Ethylene'!R110</f>
        <v>2570.8719612484383</v>
      </c>
      <c r="AY110" s="125">
        <f>'[3]Yearly LC Ethylene'!S110</f>
        <v>2597.6561177236176</v>
      </c>
      <c r="AZ110" s="125">
        <f>'[3]Yearly LC Ethylene'!T110</f>
        <v>2624.1523781504302</v>
      </c>
      <c r="BA110" s="125">
        <f>'[3]Yearly LC Ethylene'!U110</f>
        <v>2650.3438762175651</v>
      </c>
      <c r="BB110" s="125">
        <f>'[3]Yearly LC Ethylene'!V110</f>
        <v>2676.2139884594876</v>
      </c>
      <c r="BC110" s="125">
        <f>'[3]Yearly LC Ethylene'!W110</f>
        <v>2701.7463330975702</v>
      </c>
      <c r="BD110" s="125">
        <f>'[3]Yearly LC Ethylene'!X110</f>
        <v>2726.9247688030023</v>
      </c>
      <c r="BE110" s="125">
        <f>'[3]Yearly LC Ethylene'!Y110</f>
        <v>2726.5630993317591</v>
      </c>
      <c r="BF110" s="125">
        <f>'[3]Yearly LC Ethylene'!Z110</f>
        <v>2724.6738018543274</v>
      </c>
      <c r="BG110" s="125">
        <f>'[3]Yearly LC Ethylene'!AA110</f>
        <v>2722.1461233773439</v>
      </c>
      <c r="BH110" s="125">
        <f>'[3]Yearly LC Ethylene'!AB110</f>
        <v>2718.2817772080616</v>
      </c>
      <c r="BI110" s="125">
        <f>'[3]Yearly LC Ethylene'!AC110</f>
        <v>2713.0735950126736</v>
      </c>
      <c r="BJ110" s="125">
        <f>'[3]Yearly LC Ethylene'!AD110</f>
        <v>2706.5161621578277</v>
      </c>
      <c r="BK110" s="125">
        <f>'[3]Yearly LC Ethylene'!AE110</f>
        <v>2698.6058069540659</v>
      </c>
      <c r="BL110" s="125">
        <f>'[3]Yearly LC Ethylene'!AF110</f>
        <v>2689.3405886724245</v>
      </c>
      <c r="BM110" s="125">
        <f>'[3]Yearly LC Ethylene'!AG110</f>
        <v>2678.7202843447894</v>
      </c>
      <c r="BN110" s="125">
        <f>'[3]Yearly LC Ethylene'!AH110</f>
        <v>1618.1159973439817</v>
      </c>
      <c r="BO110" s="125"/>
      <c r="BP110" s="125">
        <f t="shared" si="25"/>
        <v>12950.959981286856</v>
      </c>
      <c r="BQ110" s="125">
        <f t="shared" si="25"/>
        <v>13145.484525987104</v>
      </c>
      <c r="BR110" s="125">
        <f t="shared" si="25"/>
        <v>13340.99872222148</v>
      </c>
      <c r="BS110" s="125">
        <f t="shared" si="25"/>
        <v>13537.286925798213</v>
      </c>
      <c r="BT110" s="125">
        <f t="shared" si="25"/>
        <v>13734.142921239916</v>
      </c>
      <c r="BU110" s="125">
        <f t="shared" si="25"/>
        <v>13931.369844774048</v>
      </c>
      <c r="BV110" s="125">
        <f t="shared" si="25"/>
        <v>14128.780107963608</v>
      </c>
      <c r="BW110" s="125">
        <f t="shared" si="25"/>
        <v>14326.195321976757</v>
      </c>
      <c r="BX110" s="125">
        <f t="shared" si="25"/>
        <v>14523.446222493645</v>
      </c>
      <c r="BY110" s="125">
        <f t="shared" si="25"/>
        <v>14720.372595249135</v>
      </c>
      <c r="BZ110" s="125">
        <f t="shared" si="25"/>
        <v>14916.823202209887</v>
      </c>
      <c r="CA110" s="125">
        <f t="shared" si="25"/>
        <v>15075.393420841621</v>
      </c>
      <c r="CB110" s="125">
        <f t="shared" si="25"/>
        <v>15231.940242835675</v>
      </c>
      <c r="CC110" s="125">
        <f t="shared" si="25"/>
        <v>15387.220928013428</v>
      </c>
      <c r="CD110" s="125">
        <f t="shared" si="25"/>
        <v>15540.542823893815</v>
      </c>
      <c r="CE110" s="125">
        <f t="shared" si="22"/>
        <v>15691.838165927944</v>
      </c>
      <c r="CF110" s="125">
        <f t="shared" si="20"/>
        <v>15841.045342800397</v>
      </c>
      <c r="CG110" s="125">
        <f t="shared" si="20"/>
        <v>15988.108747301821</v>
      </c>
      <c r="CH110" s="125">
        <f t="shared" si="20"/>
        <v>16132.978627628847</v>
      </c>
      <c r="CI110" s="125">
        <f t="shared" si="20"/>
        <v>16275.610939121969</v>
      </c>
      <c r="CJ110" s="125">
        <f t="shared" si="23"/>
        <v>16415.967196452078</v>
      </c>
      <c r="CK110" s="125">
        <f t="shared" si="23"/>
        <v>16410.809722825368</v>
      </c>
      <c r="CL110" s="125">
        <f t="shared" si="23"/>
        <v>16397.37639013771</v>
      </c>
      <c r="CM110" s="125">
        <f t="shared" si="23"/>
        <v>16382.787156033268</v>
      </c>
      <c r="CN110" s="125">
        <f t="shared" si="23"/>
        <v>16361.287197676897</v>
      </c>
      <c r="CO110" s="125">
        <f t="shared" si="23"/>
        <v>16332.904384861242</v>
      </c>
      <c r="CP110" s="125">
        <f t="shared" si="23"/>
        <v>16297.678219966303</v>
      </c>
      <c r="CQ110" s="125">
        <f t="shared" si="23"/>
        <v>16255.659272351393</v>
      </c>
      <c r="CR110" s="125">
        <f t="shared" si="23"/>
        <v>16206.908613282534</v>
      </c>
      <c r="CS110" s="125">
        <f t="shared" si="18"/>
        <v>16151.497251933793</v>
      </c>
      <c r="CT110" s="125">
        <f t="shared" si="17"/>
        <v>15040.875195980105</v>
      </c>
    </row>
    <row r="111" spans="1:98" s="14" customFormat="1">
      <c r="A111" s="379"/>
      <c r="B111" s="10" t="s">
        <v>122</v>
      </c>
      <c r="C111" s="62" t="s">
        <v>197</v>
      </c>
      <c r="D111" s="127">
        <f>'[2]Yearly LC Ethylene'!D111</f>
        <v>0</v>
      </c>
      <c r="E111" s="127">
        <f>'[2]Yearly LC Ethylene'!E111</f>
        <v>0</v>
      </c>
      <c r="F111" s="127">
        <f>'[2]Yearly LC Ethylene'!F111</f>
        <v>0</v>
      </c>
      <c r="G111" s="127">
        <f>'[2]Yearly LC Ethylene'!G111</f>
        <v>0</v>
      </c>
      <c r="H111" s="127">
        <f>'[2]Yearly LC Ethylene'!H111</f>
        <v>0</v>
      </c>
      <c r="I111" s="127">
        <f>'[2]Yearly LC Ethylene'!I111</f>
        <v>0</v>
      </c>
      <c r="J111" s="127">
        <f>'[2]Yearly LC Ethylene'!J111</f>
        <v>0</v>
      </c>
      <c r="K111" s="127">
        <f>'[2]Yearly LC Ethylene'!K111</f>
        <v>0</v>
      </c>
      <c r="L111" s="127">
        <f>'[2]Yearly LC Ethylene'!L111</f>
        <v>0</v>
      </c>
      <c r="M111" s="127">
        <f>'[2]Yearly LC Ethylene'!M111</f>
        <v>0</v>
      </c>
      <c r="N111" s="127">
        <f>'[2]Yearly LC Ethylene'!N111</f>
        <v>0</v>
      </c>
      <c r="O111" s="127">
        <f>'[2]Yearly LC Ethylene'!O111</f>
        <v>0</v>
      </c>
      <c r="P111" s="127">
        <f>'[2]Yearly LC Ethylene'!P111</f>
        <v>0</v>
      </c>
      <c r="Q111" s="127">
        <f>'[2]Yearly LC Ethylene'!Q111</f>
        <v>0</v>
      </c>
      <c r="R111" s="127">
        <f>'[2]Yearly LC Ethylene'!R111</f>
        <v>0</v>
      </c>
      <c r="S111" s="127">
        <f>'[2]Yearly LC Ethylene'!S111</f>
        <v>0</v>
      </c>
      <c r="T111" s="127">
        <f>'[2]Yearly LC Ethylene'!T111</f>
        <v>0</v>
      </c>
      <c r="U111" s="127">
        <f>'[2]Yearly LC Ethylene'!U111</f>
        <v>0</v>
      </c>
      <c r="V111" s="127">
        <f>'[2]Yearly LC Ethylene'!V111</f>
        <v>0</v>
      </c>
      <c r="W111" s="127">
        <f>'[2]Yearly LC Ethylene'!W111</f>
        <v>0</v>
      </c>
      <c r="X111" s="127">
        <f>'[2]Yearly LC Ethylene'!X111</f>
        <v>0</v>
      </c>
      <c r="Y111" s="127">
        <f>'[2]Yearly LC Ethylene'!Y111</f>
        <v>0</v>
      </c>
      <c r="Z111" s="127">
        <f>'[2]Yearly LC Ethylene'!Z111</f>
        <v>0</v>
      </c>
      <c r="AA111" s="127">
        <f>'[2]Yearly LC Ethylene'!AA111</f>
        <v>0</v>
      </c>
      <c r="AB111" s="127">
        <f>'[2]Yearly LC Ethylene'!AB111</f>
        <v>0</v>
      </c>
      <c r="AC111" s="127">
        <f>'[2]Yearly LC Ethylene'!AC111</f>
        <v>0</v>
      </c>
      <c r="AD111" s="127">
        <f>'[2]Yearly LC Ethylene'!AD111</f>
        <v>0</v>
      </c>
      <c r="AE111" s="127">
        <f>'[2]Yearly LC Ethylene'!AE111</f>
        <v>0</v>
      </c>
      <c r="AF111" s="127">
        <f>'[2]Yearly LC Ethylene'!AF111</f>
        <v>0</v>
      </c>
      <c r="AG111" s="127">
        <f>'[2]Yearly LC Ethylene'!AG111</f>
        <v>0</v>
      </c>
      <c r="AH111" s="127">
        <f>'[2]Yearly LC Ethylene'!AH111</f>
        <v>0</v>
      </c>
      <c r="AI111" s="126"/>
      <c r="AJ111" s="127">
        <f>'[3]Yearly LC Ethylene'!D111</f>
        <v>0</v>
      </c>
      <c r="AK111" s="127">
        <f>'[3]Yearly LC Ethylene'!E111</f>
        <v>0</v>
      </c>
      <c r="AL111" s="127">
        <f>'[3]Yearly LC Ethylene'!F111</f>
        <v>0</v>
      </c>
      <c r="AM111" s="127">
        <f>'[3]Yearly LC Ethylene'!G111</f>
        <v>0</v>
      </c>
      <c r="AN111" s="127">
        <f>'[3]Yearly LC Ethylene'!H111</f>
        <v>0</v>
      </c>
      <c r="AO111" s="127">
        <f>'[3]Yearly LC Ethylene'!I111</f>
        <v>0</v>
      </c>
      <c r="AP111" s="127">
        <f>'[3]Yearly LC Ethylene'!J111</f>
        <v>0</v>
      </c>
      <c r="AQ111" s="127">
        <f>'[3]Yearly LC Ethylene'!K111</f>
        <v>0</v>
      </c>
      <c r="AR111" s="127">
        <f>'[3]Yearly LC Ethylene'!L111</f>
        <v>0</v>
      </c>
      <c r="AS111" s="127">
        <f>'[3]Yearly LC Ethylene'!M111</f>
        <v>0</v>
      </c>
      <c r="AT111" s="127">
        <f>'[3]Yearly LC Ethylene'!N111</f>
        <v>0</v>
      </c>
      <c r="AU111" s="127">
        <f>'[3]Yearly LC Ethylene'!O111</f>
        <v>0</v>
      </c>
      <c r="AV111" s="127">
        <f>'[3]Yearly LC Ethylene'!P111</f>
        <v>0</v>
      </c>
      <c r="AW111" s="127">
        <f>'[3]Yearly LC Ethylene'!Q111</f>
        <v>0</v>
      </c>
      <c r="AX111" s="127">
        <f>'[3]Yearly LC Ethylene'!R111</f>
        <v>0</v>
      </c>
      <c r="AY111" s="127">
        <f>'[3]Yearly LC Ethylene'!S111</f>
        <v>0</v>
      </c>
      <c r="AZ111" s="127">
        <f>'[3]Yearly LC Ethylene'!T111</f>
        <v>0</v>
      </c>
      <c r="BA111" s="127">
        <f>'[3]Yearly LC Ethylene'!U111</f>
        <v>0</v>
      </c>
      <c r="BB111" s="127">
        <f>'[3]Yearly LC Ethylene'!V111</f>
        <v>0</v>
      </c>
      <c r="BC111" s="127">
        <f>'[3]Yearly LC Ethylene'!W111</f>
        <v>0</v>
      </c>
      <c r="BD111" s="127">
        <f>'[3]Yearly LC Ethylene'!X111</f>
        <v>0</v>
      </c>
      <c r="BE111" s="127">
        <f>'[3]Yearly LC Ethylene'!Y111</f>
        <v>0</v>
      </c>
      <c r="BF111" s="127">
        <f>'[3]Yearly LC Ethylene'!Z111</f>
        <v>0</v>
      </c>
      <c r="BG111" s="127">
        <f>'[3]Yearly LC Ethylene'!AA111</f>
        <v>0</v>
      </c>
      <c r="BH111" s="127">
        <f>'[3]Yearly LC Ethylene'!AB111</f>
        <v>0</v>
      </c>
      <c r="BI111" s="127">
        <f>'[3]Yearly LC Ethylene'!AC111</f>
        <v>0</v>
      </c>
      <c r="BJ111" s="127">
        <f>'[3]Yearly LC Ethylene'!AD111</f>
        <v>0</v>
      </c>
      <c r="BK111" s="127">
        <f>'[3]Yearly LC Ethylene'!AE111</f>
        <v>0</v>
      </c>
      <c r="BL111" s="127">
        <f>'[3]Yearly LC Ethylene'!AF111</f>
        <v>0</v>
      </c>
      <c r="BM111" s="127">
        <f>'[3]Yearly LC Ethylene'!AG111</f>
        <v>0</v>
      </c>
      <c r="BN111" s="127">
        <f>'[3]Yearly LC Ethylene'!AH111</f>
        <v>0</v>
      </c>
      <c r="BO111" s="127"/>
      <c r="BP111" s="127">
        <f t="shared" si="25"/>
        <v>0</v>
      </c>
      <c r="BQ111" s="127">
        <f t="shared" si="25"/>
        <v>0</v>
      </c>
      <c r="BR111" s="127">
        <f t="shared" si="25"/>
        <v>0</v>
      </c>
      <c r="BS111" s="127">
        <f t="shared" si="25"/>
        <v>0</v>
      </c>
      <c r="BT111" s="127">
        <f t="shared" si="25"/>
        <v>0</v>
      </c>
      <c r="BU111" s="127">
        <f t="shared" si="25"/>
        <v>0</v>
      </c>
      <c r="BV111" s="127">
        <f t="shared" si="25"/>
        <v>0</v>
      </c>
      <c r="BW111" s="127">
        <f t="shared" si="25"/>
        <v>0</v>
      </c>
      <c r="BX111" s="127">
        <f t="shared" si="25"/>
        <v>0</v>
      </c>
      <c r="BY111" s="127">
        <f t="shared" si="25"/>
        <v>0</v>
      </c>
      <c r="BZ111" s="127">
        <f t="shared" si="25"/>
        <v>0</v>
      </c>
      <c r="CA111" s="127">
        <f t="shared" si="25"/>
        <v>0</v>
      </c>
      <c r="CB111" s="127">
        <f t="shared" si="25"/>
        <v>0</v>
      </c>
      <c r="CC111" s="127">
        <f t="shared" si="25"/>
        <v>0</v>
      </c>
      <c r="CD111" s="127">
        <f t="shared" si="25"/>
        <v>0</v>
      </c>
      <c r="CE111" s="127">
        <f t="shared" si="22"/>
        <v>0</v>
      </c>
      <c r="CF111" s="127">
        <f t="shared" si="20"/>
        <v>0</v>
      </c>
      <c r="CG111" s="127">
        <f t="shared" si="20"/>
        <v>0</v>
      </c>
      <c r="CH111" s="127">
        <f t="shared" si="20"/>
        <v>0</v>
      </c>
      <c r="CI111" s="127">
        <f t="shared" si="20"/>
        <v>0</v>
      </c>
      <c r="CJ111" s="127">
        <f t="shared" si="23"/>
        <v>0</v>
      </c>
      <c r="CK111" s="127">
        <f t="shared" si="23"/>
        <v>0</v>
      </c>
      <c r="CL111" s="127">
        <f t="shared" si="23"/>
        <v>0</v>
      </c>
      <c r="CM111" s="127">
        <f t="shared" si="23"/>
        <v>0</v>
      </c>
      <c r="CN111" s="127">
        <f t="shared" si="23"/>
        <v>0</v>
      </c>
      <c r="CO111" s="127">
        <f t="shared" si="23"/>
        <v>0</v>
      </c>
      <c r="CP111" s="127">
        <f t="shared" si="23"/>
        <v>0</v>
      </c>
      <c r="CQ111" s="127">
        <f t="shared" si="23"/>
        <v>0</v>
      </c>
      <c r="CR111" s="127">
        <f t="shared" si="23"/>
        <v>0</v>
      </c>
      <c r="CS111" s="127">
        <f t="shared" si="18"/>
        <v>0</v>
      </c>
      <c r="CT111" s="127">
        <f t="shared" si="17"/>
        <v>0</v>
      </c>
    </row>
    <row r="112" spans="1:98" s="13" customFormat="1">
      <c r="A112" s="6" t="s">
        <v>73</v>
      </c>
      <c r="B112" s="6" t="s">
        <v>48</v>
      </c>
      <c r="C112" s="17" t="s">
        <v>197</v>
      </c>
      <c r="D112" s="129">
        <f>'[2]Yearly LC Ethylene'!D112</f>
        <v>29305.030176899061</v>
      </c>
      <c r="E112" s="129">
        <f>'[2]Yearly LC Ethylene'!E112</f>
        <v>28651.223076001359</v>
      </c>
      <c r="F112" s="129">
        <f>'[2]Yearly LC Ethylene'!F112</f>
        <v>28005.104638660021</v>
      </c>
      <c r="G112" s="129">
        <f>'[2]Yearly LC Ethylene'!G112</f>
        <v>27366.599459583933</v>
      </c>
      <c r="H112" s="129">
        <f>'[2]Yearly LC Ethylene'!H112</f>
        <v>26735.632811024956</v>
      </c>
      <c r="I112" s="129">
        <f>'[2]Yearly LC Ethylene'!I112</f>
        <v>26112.130636996826</v>
      </c>
      <c r="J112" s="129">
        <f>'[2]Yearly LC Ethylene'!J112</f>
        <v>25496.019547541717</v>
      </c>
      <c r="K112" s="129">
        <f>'[2]Yearly LC Ethylene'!K112</f>
        <v>24887.226813044079</v>
      </c>
      <c r="L112" s="129">
        <f>'[2]Yearly LC Ethylene'!L112</f>
        <v>24285.680358591409</v>
      </c>
      <c r="M112" s="129">
        <f>'[2]Yearly LC Ethylene'!M112</f>
        <v>23691.308758381529</v>
      </c>
      <c r="N112" s="129">
        <f>'[2]Yearly LC Ethylene'!N112</f>
        <v>23104.041230176023</v>
      </c>
      <c r="O112" s="129">
        <f>'[2]Yearly LC Ethylene'!O112</f>
        <v>22647.274077261161</v>
      </c>
      <c r="P112" s="129">
        <f>'[2]Yearly LC Ethylene'!P112</f>
        <v>22195.750696918611</v>
      </c>
      <c r="Q112" s="129">
        <f>'[2]Yearly LC Ethylene'!Q112</f>
        <v>21749.420189105327</v>
      </c>
      <c r="R112" s="129">
        <f>'[2]Yearly LC Ethylene'!R112</f>
        <v>21308.232108522028</v>
      </c>
      <c r="S112" s="129">
        <f>'[2]Yearly LC Ethylene'!S112</f>
        <v>20872.136460747213</v>
      </c>
      <c r="T112" s="129">
        <f>'[2]Yearly LC Ethylene'!T112</f>
        <v>20441.083698403017</v>
      </c>
      <c r="U112" s="129">
        <f>'[2]Yearly LC Ethylene'!U112</f>
        <v>20015.024717352546</v>
      </c>
      <c r="V112" s="129">
        <f>'[2]Yearly LC Ethylene'!V112</f>
        <v>19593.910852928548</v>
      </c>
      <c r="W112" s="129">
        <f>'[2]Yearly LC Ethylene'!W112</f>
        <v>19177.69387619312</v>
      </c>
      <c r="X112" s="129">
        <f>'[2]Yearly LC Ethylene'!X112</f>
        <v>18766.32599022815</v>
      </c>
      <c r="Y112" s="129">
        <f>'[2]Yearly LC Ethylene'!Y112</f>
        <v>18302.828377159916</v>
      </c>
      <c r="Z112" s="129">
        <f>'[2]Yearly LC Ethylene'!Z112</f>
        <v>17844.87894612152</v>
      </c>
      <c r="AA112" s="129">
        <f>'[2]Yearly LC Ethylene'!AA112</f>
        <v>17392.422881572045</v>
      </c>
      <c r="AB112" s="129">
        <f>'[2]Yearly LC Ethylene'!AB112</f>
        <v>16945.405862500942</v>
      </c>
      <c r="AC112" s="129">
        <f>'[2]Yearly LC Ethylene'!AC112</f>
        <v>16503.774058197683</v>
      </c>
      <c r="AD112" s="129">
        <f>'[2]Yearly LC Ethylene'!AD112</f>
        <v>16067.474124056398</v>
      </c>
      <c r="AE112" s="129">
        <f>'[2]Yearly LC Ethylene'!AE112</f>
        <v>15636.453197415147</v>
      </c>
      <c r="AF112" s="129">
        <f>'[2]Yearly LC Ethylene'!AF112</f>
        <v>15210.658893429551</v>
      </c>
      <c r="AG112" s="129">
        <f>'[2]Yearly LC Ethylene'!AG112</f>
        <v>14790.039300980588</v>
      </c>
      <c r="AH112" s="129">
        <f>'[2]Yearly LC Ethylene'!AH112</f>
        <v>14374.542978616169</v>
      </c>
      <c r="AI112" s="126"/>
      <c r="AJ112" s="129">
        <f>'[3]Yearly LC Ethylene'!D112</f>
        <v>5757.6219164365802</v>
      </c>
      <c r="AK112" s="129">
        <f>'[3]Yearly LC Ethylene'!E112</f>
        <v>5668.6666578276354</v>
      </c>
      <c r="AL112" s="129">
        <f>'[3]Yearly LC Ethylene'!F112</f>
        <v>5579.7113992186896</v>
      </c>
      <c r="AM112" s="129">
        <f>'[3]Yearly LC Ethylene'!G112</f>
        <v>5490.7561406097448</v>
      </c>
      <c r="AN112" s="129">
        <f>'[3]Yearly LC Ethylene'!H112</f>
        <v>5401.8008820007999</v>
      </c>
      <c r="AO112" s="129">
        <f>'[3]Yearly LC Ethylene'!I112</f>
        <v>5312.845623391855</v>
      </c>
      <c r="AP112" s="129">
        <f>'[3]Yearly LC Ethylene'!J112</f>
        <v>5223.8903647829093</v>
      </c>
      <c r="AQ112" s="129">
        <f>'[3]Yearly LC Ethylene'!K112</f>
        <v>5134.9351061739644</v>
      </c>
      <c r="AR112" s="129">
        <f>'[3]Yearly LC Ethylene'!L112</f>
        <v>5045.9798475650186</v>
      </c>
      <c r="AS112" s="129">
        <f>'[3]Yearly LC Ethylene'!M112</f>
        <v>4957.0245889560738</v>
      </c>
      <c r="AT112" s="129">
        <f>'[3]Yearly LC Ethylene'!N112</f>
        <v>4868.069330347128</v>
      </c>
      <c r="AU112" s="129">
        <f>'[3]Yearly LC Ethylene'!O112</f>
        <v>4805.3112514579698</v>
      </c>
      <c r="AV112" s="129">
        <f>'[3]Yearly LC Ethylene'!P112</f>
        <v>4742.5531725688115</v>
      </c>
      <c r="AW112" s="129">
        <f>'[3]Yearly LC Ethylene'!Q112</f>
        <v>4679.7950936796524</v>
      </c>
      <c r="AX112" s="129">
        <f>'[3]Yearly LC Ethylene'!R112</f>
        <v>4617.0370147904941</v>
      </c>
      <c r="AY112" s="129">
        <f>'[3]Yearly LC Ethylene'!S112</f>
        <v>4554.278935901335</v>
      </c>
      <c r="AZ112" s="129">
        <f>'[3]Yearly LC Ethylene'!T112</f>
        <v>4491.5208570121758</v>
      </c>
      <c r="BA112" s="129">
        <f>'[3]Yearly LC Ethylene'!U112</f>
        <v>4428.7627781230167</v>
      </c>
      <c r="BB112" s="129">
        <f>'[3]Yearly LC Ethylene'!V112</f>
        <v>4366.0046992338594</v>
      </c>
      <c r="BC112" s="129">
        <f>'[3]Yearly LC Ethylene'!W112</f>
        <v>4303.2466203447002</v>
      </c>
      <c r="BD112" s="129">
        <f>'[3]Yearly LC Ethylene'!X112</f>
        <v>4240.488541455542</v>
      </c>
      <c r="BE112" s="129">
        <f>'[3]Yearly LC Ethylene'!Y112</f>
        <v>4164.7758132544004</v>
      </c>
      <c r="BF112" s="129">
        <f>'[3]Yearly LC Ethylene'!Z112</f>
        <v>4089.0630850532589</v>
      </c>
      <c r="BG112" s="129">
        <f>'[3]Yearly LC Ethylene'!AA112</f>
        <v>4013.3503568521182</v>
      </c>
      <c r="BH112" s="129">
        <f>'[3]Yearly LC Ethylene'!AB112</f>
        <v>3937.6376286509771</v>
      </c>
      <c r="BI112" s="129">
        <f>'[3]Yearly LC Ethylene'!AC112</f>
        <v>3861.9249004498356</v>
      </c>
      <c r="BJ112" s="129">
        <f>'[3]Yearly LC Ethylene'!AD112</f>
        <v>3786.212172248695</v>
      </c>
      <c r="BK112" s="129">
        <f>'[3]Yearly LC Ethylene'!AE112</f>
        <v>3710.4994440475548</v>
      </c>
      <c r="BL112" s="129">
        <f>'[3]Yearly LC Ethylene'!AF112</f>
        <v>3634.7867158464132</v>
      </c>
      <c r="BM112" s="129">
        <f>'[3]Yearly LC Ethylene'!AG112</f>
        <v>3559.0739876452717</v>
      </c>
      <c r="BN112" s="129">
        <f>'[3]Yearly LC Ethylene'!AH112</f>
        <v>3483.3612594441311</v>
      </c>
      <c r="BO112" s="126"/>
      <c r="BP112" s="129">
        <f t="shared" si="25"/>
        <v>35062.652093335644</v>
      </c>
      <c r="BQ112" s="129">
        <f t="shared" si="25"/>
        <v>34319.889733828997</v>
      </c>
      <c r="BR112" s="129">
        <f t="shared" si="25"/>
        <v>33584.816037878714</v>
      </c>
      <c r="BS112" s="129">
        <f t="shared" si="25"/>
        <v>32857.355600193681</v>
      </c>
      <c r="BT112" s="129">
        <f t="shared" si="25"/>
        <v>32137.433693025756</v>
      </c>
      <c r="BU112" s="129">
        <f t="shared" si="25"/>
        <v>31424.976260388681</v>
      </c>
      <c r="BV112" s="129">
        <f t="shared" si="25"/>
        <v>30719.909912324627</v>
      </c>
      <c r="BW112" s="129">
        <f t="shared" si="25"/>
        <v>30022.161919218044</v>
      </c>
      <c r="BX112" s="129">
        <f t="shared" si="25"/>
        <v>29331.660206156426</v>
      </c>
      <c r="BY112" s="129">
        <f t="shared" si="25"/>
        <v>28648.333347337604</v>
      </c>
      <c r="BZ112" s="129">
        <f t="shared" si="25"/>
        <v>27972.11056052315</v>
      </c>
      <c r="CA112" s="129">
        <f t="shared" si="25"/>
        <v>27452.585328719131</v>
      </c>
      <c r="CB112" s="129">
        <f t="shared" si="25"/>
        <v>26938.303869487423</v>
      </c>
      <c r="CC112" s="129">
        <f t="shared" si="25"/>
        <v>26429.215282784979</v>
      </c>
      <c r="CD112" s="129">
        <f t="shared" si="25"/>
        <v>25925.269123312522</v>
      </c>
      <c r="CE112" s="129">
        <f t="shared" si="22"/>
        <v>25426.415396648546</v>
      </c>
      <c r="CF112" s="129">
        <f t="shared" si="20"/>
        <v>24932.604555415193</v>
      </c>
      <c r="CG112" s="129">
        <f t="shared" si="20"/>
        <v>24443.787495475561</v>
      </c>
      <c r="CH112" s="129">
        <f t="shared" si="20"/>
        <v>23959.915552162405</v>
      </c>
      <c r="CI112" s="129">
        <f t="shared" si="20"/>
        <v>23480.94049653782</v>
      </c>
      <c r="CJ112" s="129">
        <f t="shared" si="23"/>
        <v>23006.814531683693</v>
      </c>
      <c r="CK112" s="129">
        <f t="shared" si="23"/>
        <v>22467.604190414317</v>
      </c>
      <c r="CL112" s="129">
        <f t="shared" si="23"/>
        <v>21933.942031174778</v>
      </c>
      <c r="CM112" s="129">
        <f t="shared" si="23"/>
        <v>21405.773238424164</v>
      </c>
      <c r="CN112" s="129">
        <f t="shared" si="23"/>
        <v>20883.043491151919</v>
      </c>
      <c r="CO112" s="129">
        <f t="shared" si="23"/>
        <v>20365.698958647517</v>
      </c>
      <c r="CP112" s="129">
        <f t="shared" si="23"/>
        <v>19853.686296305092</v>
      </c>
      <c r="CQ112" s="129">
        <f t="shared" si="23"/>
        <v>19346.952641462703</v>
      </c>
      <c r="CR112" s="129">
        <f t="shared" si="23"/>
        <v>18845.445609275965</v>
      </c>
      <c r="CS112" s="129">
        <f t="shared" si="18"/>
        <v>18349.11328862586</v>
      </c>
      <c r="CT112" s="129">
        <f t="shared" si="17"/>
        <v>17857.904238060299</v>
      </c>
    </row>
    <row r="113" spans="1:98" outlineLevel="1">
      <c r="A113"/>
      <c r="B113" t="s">
        <v>69</v>
      </c>
      <c r="C113" s="5" t="s">
        <v>197</v>
      </c>
      <c r="D113" s="126">
        <f>'[2]Yearly LC Ethylene'!D113</f>
        <v>0</v>
      </c>
      <c r="E113" s="126">
        <f>'[2]Yearly LC Ethylene'!E113</f>
        <v>107.93123811254998</v>
      </c>
      <c r="F113" s="126">
        <f>'[2]Yearly LC Ethylene'!F113</f>
        <v>246.15536418239407</v>
      </c>
      <c r="G113" s="126">
        <f>'[2]Yearly LC Ethylene'!G113</f>
        <v>414.47017878823044</v>
      </c>
      <c r="H113" s="126">
        <f>'[2]Yearly LC Ethylene'!H113</f>
        <v>612.67437757178368</v>
      </c>
      <c r="I113" s="126">
        <f>'[2]Yearly LC Ethylene'!I113</f>
        <v>840.56754794033486</v>
      </c>
      <c r="J113" s="126">
        <f>'[2]Yearly LC Ethylene'!J113</f>
        <v>1064.0235056575727</v>
      </c>
      <c r="K113" s="126">
        <f>'[2]Yearly LC Ethylene'!K113</f>
        <v>1299.0538541841959</v>
      </c>
      <c r="L113" s="126">
        <f>'[2]Yearly LC Ethylene'!L113</f>
        <v>1542.7639106661261</v>
      </c>
      <c r="M113" s="126">
        <f>'[2]Yearly LC Ethylene'!M113</f>
        <v>1792.2842050901895</v>
      </c>
      <c r="N113" s="126">
        <f>'[2]Yearly LC Ethylene'!N113</f>
        <v>2044.7703417852506</v>
      </c>
      <c r="O113" s="126">
        <f>'[2]Yearly LC Ethylene'!O113</f>
        <v>2228.8624081464818</v>
      </c>
      <c r="P113" s="126">
        <f>'[2]Yearly LC Ethylene'!P113</f>
        <v>2408.0566041809666</v>
      </c>
      <c r="Q113" s="126">
        <f>'[2]Yearly LC Ethylene'!Q113</f>
        <v>2580.5124069527396</v>
      </c>
      <c r="R113" s="126">
        <f>'[2]Yearly LC Ethylene'!R113</f>
        <v>2744.4056811387513</v>
      </c>
      <c r="S113" s="126">
        <f>'[2]Yearly LC Ethylene'!S113</f>
        <v>2897.9285883452139</v>
      </c>
      <c r="T113" s="126">
        <f>'[2]Yearly LC Ethylene'!T113</f>
        <v>3081.1885036739882</v>
      </c>
      <c r="U113" s="126">
        <f>'[2]Yearly LC Ethylene'!U113</f>
        <v>3258.3120248214896</v>
      </c>
      <c r="V113" s="126">
        <f>'[2]Yearly LC Ethylene'!V113</f>
        <v>3428.0321187722752</v>
      </c>
      <c r="W113" s="126">
        <f>'[2]Yearly LC Ethylene'!W113</f>
        <v>3589.0931122665816</v>
      </c>
      <c r="X113" s="126">
        <f>'[2]Yearly LC Ethylene'!X113</f>
        <v>3740.2506287984488</v>
      </c>
      <c r="Y113" s="126">
        <f>'[2]Yearly LC Ethylene'!Y113</f>
        <v>3960.8833591073303</v>
      </c>
      <c r="Z113" s="126">
        <f>'[2]Yearly LC Ethylene'!Z113</f>
        <v>4168.267678501401</v>
      </c>
      <c r="AA113" s="126">
        <f>'[2]Yearly LC Ethylene'!AA113</f>
        <v>4360.5034070545144</v>
      </c>
      <c r="AB113" s="126">
        <f>'[2]Yearly LC Ethylene'!AB113</f>
        <v>4535.707521802241</v>
      </c>
      <c r="AC113" s="126">
        <f>'[2]Yearly LC Ethylene'!AC113</f>
        <v>4692.0140613675258</v>
      </c>
      <c r="AD113" s="126">
        <f>'[2]Yearly LC Ethylene'!AD113</f>
        <v>4779.4266836251854</v>
      </c>
      <c r="AE113" s="126">
        <f>'[2]Yearly LC Ethylene'!AE113</f>
        <v>4837.0038461130553</v>
      </c>
      <c r="AF113" s="126">
        <f>'[2]Yearly LC Ethylene'!AF113</f>
        <v>4862.5737933114024</v>
      </c>
      <c r="AG113" s="126">
        <f>'[2]Yearly LC Ethylene'!AG113</f>
        <v>4853.9848154769061</v>
      </c>
      <c r="AH113" s="126">
        <f>'[2]Yearly LC Ethylene'!AH113</f>
        <v>4809.1051364171144</v>
      </c>
      <c r="AI113" s="126"/>
      <c r="AJ113" s="126">
        <f>'[3]Yearly LC Ethylene'!D113</f>
        <v>0</v>
      </c>
      <c r="AK113" s="126">
        <f>'[3]Yearly LC Ethylene'!E113</f>
        <v>113.01547153909507</v>
      </c>
      <c r="AL113" s="126">
        <f>'[3]Yearly LC Ethylene'!F113</f>
        <v>233.64067154756015</v>
      </c>
      <c r="AM113" s="126">
        <f>'[3]Yearly LC Ethylene'!G113</f>
        <v>361.87560002539522</v>
      </c>
      <c r="AN113" s="126">
        <f>'[3]Yearly LC Ethylene'!H113</f>
        <v>497.72025697260017</v>
      </c>
      <c r="AO113" s="126">
        <f>'[3]Yearly LC Ethylene'!I113</f>
        <v>641.17464238917512</v>
      </c>
      <c r="AP113" s="126">
        <f>'[3]Yearly LC Ethylene'!J113</f>
        <v>750.56654906848905</v>
      </c>
      <c r="AQ113" s="126">
        <f>'[3]Yearly LC Ethylene'!K113</f>
        <v>857.76214075961423</v>
      </c>
      <c r="AR113" s="126">
        <f>'[3]Yearly LC Ethylene'!L113</f>
        <v>962.05599563344038</v>
      </c>
      <c r="AS113" s="126">
        <f>'[3]Yearly LC Ethylene'!M113</f>
        <v>1062.7426918608571</v>
      </c>
      <c r="AT113" s="126">
        <f>'[3]Yearly LC Ethylene'!N113</f>
        <v>1159.1168076127533</v>
      </c>
      <c r="AU113" s="126">
        <f>'[3]Yearly LC Ethylene'!O113</f>
        <v>1299.9722735011965</v>
      </c>
      <c r="AV113" s="126">
        <f>'[3]Yearly LC Ethylene'!P113</f>
        <v>1436.7536675216088</v>
      </c>
      <c r="AW113" s="126">
        <f>'[3]Yearly LC Ethylene'!Q113</f>
        <v>1568.1162793122498</v>
      </c>
      <c r="AX113" s="126">
        <f>'[3]Yearly LC Ethylene'!R113</f>
        <v>1692.715398511376</v>
      </c>
      <c r="AY113" s="126">
        <f>'[3]Yearly LC Ethylene'!S113</f>
        <v>1809.2063147572462</v>
      </c>
      <c r="AZ113" s="126">
        <f>'[3]Yearly LC Ethylene'!T113</f>
        <v>1950.3313472297855</v>
      </c>
      <c r="BA113" s="126">
        <f>'[3]Yearly LC Ethylene'!U113</f>
        <v>2086.7905953900163</v>
      </c>
      <c r="BB113" s="126">
        <f>'[3]Yearly LC Ethylene'!V113</f>
        <v>2217.6353639018203</v>
      </c>
      <c r="BC113" s="126">
        <f>'[3]Yearly LC Ethylene'!W113</f>
        <v>2341.9169574290854</v>
      </c>
      <c r="BD113" s="126">
        <f>'[3]Yearly LC Ethylene'!X113</f>
        <v>2458.6866806356938</v>
      </c>
      <c r="BE113" s="126">
        <f>'[3]Yearly LC Ethylene'!Y113</f>
        <v>2653.657719412995</v>
      </c>
      <c r="BF113" s="126">
        <f>'[3]Yearly LC Ethylene'!Z113</f>
        <v>2838.5052080674482</v>
      </c>
      <c r="BG113" s="126">
        <f>'[3]Yearly LC Ethylene'!AA113</f>
        <v>3011.5479143578377</v>
      </c>
      <c r="BH113" s="126">
        <f>'[3]Yearly LC Ethylene'!AB113</f>
        <v>3171.1046060429471</v>
      </c>
      <c r="BI113" s="126">
        <f>'[3]Yearly LC Ethylene'!AC113</f>
        <v>3315.4940508815548</v>
      </c>
      <c r="BJ113" s="126">
        <f>'[3]Yearly LC Ethylene'!AD113</f>
        <v>3403.1472701532616</v>
      </c>
      <c r="BK113" s="126">
        <f>'[3]Yearly LC Ethylene'!AE113</f>
        <v>3465.9358758224162</v>
      </c>
      <c r="BL113" s="126">
        <f>'[3]Yearly LC Ethylene'!AF113</f>
        <v>3501.8315922952588</v>
      </c>
      <c r="BM113" s="126">
        <f>'[3]Yearly LC Ethylene'!AG113</f>
        <v>3508.8061439780258</v>
      </c>
      <c r="BN113" s="126">
        <f>'[3]Yearly LC Ethylene'!AH113</f>
        <v>3828.2973639406146</v>
      </c>
      <c r="BO113" s="126"/>
      <c r="BP113" s="126">
        <f t="shared" si="25"/>
        <v>0</v>
      </c>
      <c r="BQ113" s="126">
        <f t="shared" si="25"/>
        <v>220.94670965164505</v>
      </c>
      <c r="BR113" s="126">
        <f t="shared" si="25"/>
        <v>479.79603572995421</v>
      </c>
      <c r="BS113" s="126">
        <f t="shared" si="25"/>
        <v>776.34577881362566</v>
      </c>
      <c r="BT113" s="126">
        <f t="shared" si="25"/>
        <v>1110.3946345443837</v>
      </c>
      <c r="BU113" s="126">
        <f t="shared" si="25"/>
        <v>1481.7421903295099</v>
      </c>
      <c r="BV113" s="126">
        <f t="shared" si="25"/>
        <v>1814.5900547260617</v>
      </c>
      <c r="BW113" s="126">
        <f t="shared" si="25"/>
        <v>2156.81599494381</v>
      </c>
      <c r="BX113" s="126">
        <f t="shared" si="25"/>
        <v>2504.8199062995664</v>
      </c>
      <c r="BY113" s="126">
        <f t="shared" si="25"/>
        <v>2855.0268969510466</v>
      </c>
      <c r="BZ113" s="126">
        <f t="shared" si="25"/>
        <v>3203.8871493980041</v>
      </c>
      <c r="CA113" s="126">
        <f t="shared" si="25"/>
        <v>3528.8346816476783</v>
      </c>
      <c r="CB113" s="126">
        <f t="shared" si="25"/>
        <v>3844.8102717025754</v>
      </c>
      <c r="CC113" s="126">
        <f t="shared" si="25"/>
        <v>4148.6286862649895</v>
      </c>
      <c r="CD113" s="126">
        <f t="shared" si="25"/>
        <v>4437.1210796501273</v>
      </c>
      <c r="CE113" s="126">
        <f t="shared" si="22"/>
        <v>4707.1349031024602</v>
      </c>
      <c r="CF113" s="126">
        <f t="shared" si="20"/>
        <v>5031.5198509037737</v>
      </c>
      <c r="CG113" s="126">
        <f t="shared" si="20"/>
        <v>5345.1026202115063</v>
      </c>
      <c r="CH113" s="126">
        <f t="shared" si="20"/>
        <v>5645.6674826740955</v>
      </c>
      <c r="CI113" s="126">
        <f t="shared" si="20"/>
        <v>5931.010069695667</v>
      </c>
      <c r="CJ113" s="126">
        <f t="shared" si="23"/>
        <v>6198.9373094341427</v>
      </c>
      <c r="CK113" s="126">
        <f t="shared" si="23"/>
        <v>6614.5410785203258</v>
      </c>
      <c r="CL113" s="126">
        <f t="shared" si="23"/>
        <v>7006.7728865688496</v>
      </c>
      <c r="CM113" s="126">
        <f t="shared" si="23"/>
        <v>7372.0513214123521</v>
      </c>
      <c r="CN113" s="126">
        <f t="shared" si="23"/>
        <v>7706.8121278451881</v>
      </c>
      <c r="CO113" s="126">
        <f t="shared" si="23"/>
        <v>8007.508112249081</v>
      </c>
      <c r="CP113" s="126">
        <f t="shared" si="23"/>
        <v>8182.5739537784466</v>
      </c>
      <c r="CQ113" s="126">
        <f t="shared" si="23"/>
        <v>8302.9397219354723</v>
      </c>
      <c r="CR113" s="126">
        <f t="shared" si="23"/>
        <v>8364.4053856066603</v>
      </c>
      <c r="CS113" s="126">
        <f t="shared" si="18"/>
        <v>8362.790959454931</v>
      </c>
      <c r="CT113" s="126">
        <f t="shared" si="17"/>
        <v>8637.4025003577299</v>
      </c>
    </row>
    <row r="114" spans="1:98" outlineLevel="1">
      <c r="A114"/>
      <c r="B114" t="s">
        <v>74</v>
      </c>
      <c r="C114" s="5" t="s">
        <v>197</v>
      </c>
      <c r="D114" s="126">
        <f>'[2]Yearly LC Ethylene'!D114</f>
        <v>0</v>
      </c>
      <c r="E114" s="126">
        <f>'[2]Yearly LC Ethylene'!E114</f>
        <v>465.9635396340891</v>
      </c>
      <c r="F114" s="126">
        <f>'[2]Yearly LC Ethylene'!F114</f>
        <v>837.36255650932435</v>
      </c>
      <c r="G114" s="126">
        <f>'[2]Yearly LC Ethylene'!G114</f>
        <v>1116.9534206284297</v>
      </c>
      <c r="H114" s="126">
        <f>'[2]Yearly LC Ethylene'!H114</f>
        <v>1307.5239583985676</v>
      </c>
      <c r="I114" s="126">
        <f>'[2]Yearly LC Ethylene'!I114</f>
        <v>1411.8929812075148</v>
      </c>
      <c r="J114" s="126">
        <f>'[2]Yearly LC Ethylene'!J114</f>
        <v>1432.9098173848906</v>
      </c>
      <c r="K114" s="126">
        <f>'[2]Yearly LC Ethylene'!K114</f>
        <v>1373.4538475306617</v>
      </c>
      <c r="L114" s="126">
        <f>'[2]Yearly LC Ethylene'!L114</f>
        <v>1236.4340431925666</v>
      </c>
      <c r="M114" s="126">
        <f>'[2]Yearly LC Ethylene'!M114</f>
        <v>1024.7885088747789</v>
      </c>
      <c r="N114" s="126">
        <f>'[2]Yearly LC Ethylene'!N114</f>
        <v>741.48402735986019</v>
      </c>
      <c r="O114" s="126">
        <f>'[2]Yearly LC Ethylene'!O114</f>
        <v>-886.67399967172241</v>
      </c>
      <c r="P114" s="126">
        <f>'[2]Yearly LC Ethylene'!P114</f>
        <v>-2322.8747788071341</v>
      </c>
      <c r="Q114" s="126">
        <f>'[2]Yearly LC Ethylene'!Q114</f>
        <v>-3872.3562585738473</v>
      </c>
      <c r="R114" s="126">
        <f>'[2]Yearly LC Ethylene'!R114</f>
        <v>-5393.5793386621153</v>
      </c>
      <c r="S114" s="126">
        <f>'[2]Yearly LC Ethylene'!S114</f>
        <v>-6885.6599941117493</v>
      </c>
      <c r="T114" s="126">
        <f>'[2]Yearly LC Ethylene'!T114</f>
        <v>-8347.7126892896158</v>
      </c>
      <c r="U114" s="126">
        <f>'[2]Yearly LC Ethylene'!U114</f>
        <v>-9778.8504405040003</v>
      </c>
      <c r="V114" s="126">
        <f>'[2]Yearly LC Ethylene'!V114</f>
        <v>-11178.184878099841</v>
      </c>
      <c r="W114" s="126">
        <f>'[2]Yearly LC Ethylene'!W114</f>
        <v>-12544.826308037686</v>
      </c>
      <c r="X114" s="126">
        <f>'[2]Yearly LC Ethylene'!X114</f>
        <v>-13877.8837729595</v>
      </c>
      <c r="Y114" s="126">
        <f>'[2]Yearly LC Ethylene'!Y114</f>
        <v>-14958.983829111039</v>
      </c>
      <c r="Z114" s="126">
        <f>'[2]Yearly LC Ethylene'!Z114</f>
        <v>-16006.4562866497</v>
      </c>
      <c r="AA114" s="126">
        <f>'[2]Yearly LC Ethylene'!AA114</f>
        <v>-17029.74309646065</v>
      </c>
      <c r="AB114" s="126">
        <f>'[2]Yearly LC Ethylene'!AB114</f>
        <v>-18028.172769006229</v>
      </c>
      <c r="AC114" s="126">
        <f>'[2]Yearly LC Ethylene'!AC114</f>
        <v>-19001.072879941123</v>
      </c>
      <c r="AD114" s="126">
        <f>'[2]Yearly LC Ethylene'!AD114</f>
        <v>-19947.770115633502</v>
      </c>
      <c r="AE114" s="126">
        <f>'[2]Yearly LC Ethylene'!AE114</f>
        <v>-20867.590318304297</v>
      </c>
      <c r="AF114" s="126">
        <f>'[2]Yearly LC Ethylene'!AF114</f>
        <v>-21759.858530786805</v>
      </c>
      <c r="AG114" s="126">
        <f>'[2]Yearly LC Ethylene'!AG114</f>
        <v>-22623.899040908796</v>
      </c>
      <c r="AH114" s="126">
        <f>'[2]Yearly LC Ethylene'!AH114</f>
        <v>-23459.035425499307</v>
      </c>
      <c r="AI114" s="126"/>
      <c r="AJ114" s="126">
        <f>'[3]Yearly LC Ethylene'!D114</f>
        <v>0</v>
      </c>
      <c r="AK114" s="126">
        <f>'[3]Yearly LC Ethylene'!E114</f>
        <v>-3.2736896147034713</v>
      </c>
      <c r="AL114" s="126">
        <f>'[3]Yearly LC Ethylene'!F114</f>
        <v>-36.043328351381206</v>
      </c>
      <c r="AM114" s="126">
        <f>'[3]Yearly LC Ethylene'!G114</f>
        <v>-97.227067836658534</v>
      </c>
      <c r="AN114" s="126">
        <f>'[3]Yearly LC Ethylene'!H114</f>
        <v>-185.75011102882854</v>
      </c>
      <c r="AO114" s="126">
        <f>'[3]Yearly LC Ethylene'!I114</f>
        <v>-300.54471221787026</v>
      </c>
      <c r="AP114" s="126">
        <f>'[3]Yearly LC Ethylene'!J114</f>
        <v>-440.55017702543046</v>
      </c>
      <c r="AQ114" s="126">
        <f>'[3]Yearly LC Ethylene'!K114</f>
        <v>-604.71286240482732</v>
      </c>
      <c r="AR114" s="126">
        <f>'[3]Yearly LC Ethylene'!L114</f>
        <v>-791.98617664106496</v>
      </c>
      <c r="AS114" s="126">
        <f>'[3]Yearly LC Ethylene'!M114</f>
        <v>-1001.3305793508043</v>
      </c>
      <c r="AT114" s="126">
        <f>'[3]Yearly LC Ethylene'!N114</f>
        <v>-1231.7135814823905</v>
      </c>
      <c r="AU114" s="126">
        <f>'[3]Yearly LC Ethylene'!O114</f>
        <v>-1156.6115424584059</v>
      </c>
      <c r="AV114" s="126">
        <f>'[3]Yearly LC Ethylene'!P114</f>
        <v>-1084.9416361021504</v>
      </c>
      <c r="AW114" s="126">
        <f>'[3]Yearly LC Ethylene'!Q114</f>
        <v>-1158.7206008751236</v>
      </c>
      <c r="AX114" s="126">
        <f>'[3]Yearly LC Ethylene'!R114</f>
        <v>-1298.5175661049507</v>
      </c>
      <c r="AY114" s="126">
        <f>'[3]Yearly LC Ethylene'!S114</f>
        <v>-1500.2391971148827</v>
      </c>
      <c r="AZ114" s="126">
        <f>'[3]Yearly LC Ethylene'!T114</f>
        <v>-1759.821462242704</v>
      </c>
      <c r="BA114" s="126">
        <f>'[3]Yearly LC Ethylene'!U114</f>
        <v>-2073.2296328407174</v>
      </c>
      <c r="BB114" s="126">
        <f>'[3]Yearly LC Ethylene'!V114</f>
        <v>-2436.4582832757278</v>
      </c>
      <c r="BC114" s="126">
        <f>'[3]Yearly LC Ethylene'!W114</f>
        <v>-2845.5312909290806</v>
      </c>
      <c r="BD114" s="126">
        <f>'[3]Yearly LC Ethylene'!X114</f>
        <v>-3296.501836196634</v>
      </c>
      <c r="BE114" s="126">
        <f>'[3]Yearly LC Ethylene'!Y114</f>
        <v>-3761.1159247749711</v>
      </c>
      <c r="BF114" s="126">
        <f>'[3]Yearly LC Ethylene'!Z114</f>
        <v>-4050.1571732283282</v>
      </c>
      <c r="BG114" s="126">
        <f>'[3]Yearly LC Ethylene'!AA114</f>
        <v>-4408.3814039634435</v>
      </c>
      <c r="BH114" s="126">
        <f>'[3]Yearly LC Ethylene'!AB114</f>
        <v>-4829.4471891409139</v>
      </c>
      <c r="BI114" s="126">
        <f>'[3]Yearly LC Ethylene'!AC114</f>
        <v>-5307.060802836726</v>
      </c>
      <c r="BJ114" s="126">
        <f>'[3]Yearly LC Ethylene'!AD114</f>
        <v>-5834.9762210422232</v>
      </c>
      <c r="BK114" s="126">
        <f>'[3]Yearly LC Ethylene'!AE114</f>
        <v>-6406.9951216641075</v>
      </c>
      <c r="BL114" s="126">
        <f>'[3]Yearly LC Ethylene'!AF114</f>
        <v>-7016.9668845244687</v>
      </c>
      <c r="BM114" s="126">
        <f>'[3]Yearly LC Ethylene'!AG114</f>
        <v>-7658.7885913607388</v>
      </c>
      <c r="BN114" s="126">
        <f>'[3]Yearly LC Ethylene'!AH114</f>
        <v>-8326.4050258257394</v>
      </c>
      <c r="BO114" s="126"/>
      <c r="BP114" s="126">
        <f t="shared" si="25"/>
        <v>0</v>
      </c>
      <c r="BQ114" s="126">
        <f t="shared" si="25"/>
        <v>462.68985001938563</v>
      </c>
      <c r="BR114" s="126">
        <f t="shared" si="25"/>
        <v>801.31922815794314</v>
      </c>
      <c r="BS114" s="126">
        <f t="shared" si="25"/>
        <v>1019.7263527917712</v>
      </c>
      <c r="BT114" s="126">
        <f t="shared" si="25"/>
        <v>1121.7738473697391</v>
      </c>
      <c r="BU114" s="126">
        <f t="shared" si="25"/>
        <v>1111.3482689896446</v>
      </c>
      <c r="BV114" s="126">
        <f t="shared" si="25"/>
        <v>992.35964035946017</v>
      </c>
      <c r="BW114" s="126">
        <f t="shared" si="25"/>
        <v>768.74098512583441</v>
      </c>
      <c r="BX114" s="126">
        <f t="shared" si="25"/>
        <v>444.44786655150165</v>
      </c>
      <c r="BY114" s="126">
        <f t="shared" si="25"/>
        <v>23.457929523974599</v>
      </c>
      <c r="BZ114" s="126">
        <f t="shared" si="25"/>
        <v>-490.22955412253032</v>
      </c>
      <c r="CA114" s="126">
        <f t="shared" si="25"/>
        <v>-2043.2855421301283</v>
      </c>
      <c r="CB114" s="126">
        <f t="shared" si="25"/>
        <v>-3407.8164149092845</v>
      </c>
      <c r="CC114" s="126">
        <f t="shared" si="25"/>
        <v>-5031.0768594489709</v>
      </c>
      <c r="CD114" s="126">
        <f t="shared" si="25"/>
        <v>-6692.096904767066</v>
      </c>
      <c r="CE114" s="126">
        <f t="shared" si="22"/>
        <v>-8385.899191226632</v>
      </c>
      <c r="CF114" s="126">
        <f t="shared" si="20"/>
        <v>-10107.53415153232</v>
      </c>
      <c r="CG114" s="126">
        <f t="shared" si="20"/>
        <v>-11852.080073344718</v>
      </c>
      <c r="CH114" s="126">
        <f t="shared" si="20"/>
        <v>-13614.643161375569</v>
      </c>
      <c r="CI114" s="126">
        <f t="shared" si="20"/>
        <v>-15390.357598966766</v>
      </c>
      <c r="CJ114" s="126">
        <f t="shared" si="23"/>
        <v>-17174.385609156132</v>
      </c>
      <c r="CK114" s="126">
        <f t="shared" si="23"/>
        <v>-18720.09975388601</v>
      </c>
      <c r="CL114" s="126">
        <f t="shared" si="23"/>
        <v>-20056.613459878026</v>
      </c>
      <c r="CM114" s="126">
        <f t="shared" si="23"/>
        <v>-21438.124500424092</v>
      </c>
      <c r="CN114" s="126">
        <f t="shared" si="23"/>
        <v>-22857.619958147145</v>
      </c>
      <c r="CO114" s="126">
        <f t="shared" si="23"/>
        <v>-24308.13368277785</v>
      </c>
      <c r="CP114" s="126">
        <f t="shared" si="23"/>
        <v>-25782.746336675726</v>
      </c>
      <c r="CQ114" s="126">
        <f t="shared" si="23"/>
        <v>-27274.585439968403</v>
      </c>
      <c r="CR114" s="126">
        <f t="shared" si="23"/>
        <v>-28776.825415311272</v>
      </c>
      <c r="CS114" s="126">
        <f t="shared" si="18"/>
        <v>-30282.687632269535</v>
      </c>
      <c r="CT114" s="126">
        <f t="shared" si="17"/>
        <v>-31785.440451325048</v>
      </c>
    </row>
    <row r="115" spans="1:98" s="14" customFormat="1">
      <c r="A115" s="10"/>
      <c r="B115" s="10" t="s">
        <v>71</v>
      </c>
      <c r="C115" s="11" t="s">
        <v>197</v>
      </c>
      <c r="D115" s="133">
        <f>'[2]Yearly LC Ethylene'!D115</f>
        <v>29305.030176899061</v>
      </c>
      <c r="E115" s="133">
        <f>'[2]Yearly LC Ethylene'!E115</f>
        <v>28077.328298254721</v>
      </c>
      <c r="F115" s="133">
        <f>'[2]Yearly LC Ethylene'!F115</f>
        <v>26921.586717968301</v>
      </c>
      <c r="G115" s="133">
        <f>'[2]Yearly LC Ethylene'!G115</f>
        <v>25835.175860167274</v>
      </c>
      <c r="H115" s="133">
        <f>'[2]Yearly LC Ethylene'!H115</f>
        <v>24815.434475054604</v>
      </c>
      <c r="I115" s="133">
        <f>'[2]Yearly LC Ethylene'!I115</f>
        <v>23859.670107848975</v>
      </c>
      <c r="J115" s="133">
        <f>'[2]Yearly LC Ethylene'!J115</f>
        <v>22999.086224499253</v>
      </c>
      <c r="K115" s="133">
        <f>'[2]Yearly LC Ethylene'!K115</f>
        <v>22214.719111329221</v>
      </c>
      <c r="L115" s="133">
        <f>'[2]Yearly LC Ethylene'!L115</f>
        <v>21506.482404732717</v>
      </c>
      <c r="M115" s="133">
        <f>'[2]Yearly LC Ethylene'!M115</f>
        <v>20874.236044416561</v>
      </c>
      <c r="N115" s="133">
        <f>'[2]Yearly LC Ethylene'!N115</f>
        <v>20317.786861030912</v>
      </c>
      <c r="O115" s="133">
        <f>'[2]Yearly LC Ethylene'!O115</f>
        <v>20418.411669114681</v>
      </c>
      <c r="P115" s="133">
        <f>'[2]Yearly LC Ethylene'!P115</f>
        <v>19787.694092737645</v>
      </c>
      <c r="Q115" s="133">
        <f>'[2]Yearly LC Ethylene'!Q115</f>
        <v>19168.907782152586</v>
      </c>
      <c r="R115" s="133">
        <f>'[2]Yearly LC Ethylene'!R115</f>
        <v>18563.826427383276</v>
      </c>
      <c r="S115" s="133">
        <f>'[2]Yearly LC Ethylene'!S115</f>
        <v>17974.207872401999</v>
      </c>
      <c r="T115" s="133">
        <f>'[2]Yearly LC Ethylene'!T115</f>
        <v>17359.89519472903</v>
      </c>
      <c r="U115" s="133">
        <f>'[2]Yearly LC Ethylene'!U115</f>
        <v>16756.712692531055</v>
      </c>
      <c r="V115" s="133">
        <f>'[2]Yearly LC Ethylene'!V115</f>
        <v>16165.878734156273</v>
      </c>
      <c r="W115" s="133">
        <f>'[2]Yearly LC Ethylene'!W115</f>
        <v>15588.600763926537</v>
      </c>
      <c r="X115" s="133">
        <f>'[2]Yearly LC Ethylene'!X115</f>
        <v>15026.075361429701</v>
      </c>
      <c r="Y115" s="133">
        <f>'[2]Yearly LC Ethylene'!Y115</f>
        <v>14341.945018052586</v>
      </c>
      <c r="Z115" s="133">
        <f>'[2]Yearly LC Ethylene'!Z115</f>
        <v>13676.611267620119</v>
      </c>
      <c r="AA115" s="133">
        <f>'[2]Yearly LC Ethylene'!AA115</f>
        <v>13031.91947451753</v>
      </c>
      <c r="AB115" s="133">
        <f>'[2]Yearly LC Ethylene'!AB115</f>
        <v>12409.698340698702</v>
      </c>
      <c r="AC115" s="133">
        <f>'[2]Yearly LC Ethylene'!AC115</f>
        <v>11811.759996830158</v>
      </c>
      <c r="AD115" s="133">
        <f>'[2]Yearly LC Ethylene'!AD115</f>
        <v>11288.047440431212</v>
      </c>
      <c r="AE115" s="133">
        <f>'[2]Yearly LC Ethylene'!AE115</f>
        <v>10799.449351302092</v>
      </c>
      <c r="AF115" s="133">
        <f>'[2]Yearly LC Ethylene'!AF115</f>
        <v>10348.085100118147</v>
      </c>
      <c r="AG115" s="133">
        <f>'[2]Yearly LC Ethylene'!AG115</f>
        <v>9936.0544855036824</v>
      </c>
      <c r="AH115" s="133">
        <f>'[2]Yearly LC Ethylene'!AH115</f>
        <v>9565.437842199055</v>
      </c>
      <c r="AI115" s="127"/>
      <c r="AJ115" s="133">
        <f>'[3]Yearly LC Ethylene'!D115</f>
        <v>5757.6219164365802</v>
      </c>
      <c r="AK115" s="133">
        <f>'[3]Yearly LC Ethylene'!E115</f>
        <v>5555.65118628854</v>
      </c>
      <c r="AL115" s="133">
        <f>'[3]Yearly LC Ethylene'!F115</f>
        <v>5346.0707276711291</v>
      </c>
      <c r="AM115" s="133">
        <f>'[3]Yearly LC Ethylene'!G115</f>
        <v>5128.8805405843495</v>
      </c>
      <c r="AN115" s="133">
        <f>'[3]Yearly LC Ethylene'!H115</f>
        <v>4904.0806250281994</v>
      </c>
      <c r="AO115" s="133">
        <f>'[3]Yearly LC Ethylene'!I115</f>
        <v>4671.6709810026796</v>
      </c>
      <c r="AP115" s="133">
        <f>'[3]Yearly LC Ethylene'!J115</f>
        <v>4473.3238157144206</v>
      </c>
      <c r="AQ115" s="133">
        <f>'[3]Yearly LC Ethylene'!K115</f>
        <v>4277.1729654143501</v>
      </c>
      <c r="AR115" s="133">
        <f>'[3]Yearly LC Ethylene'!L115</f>
        <v>4083.9238519315782</v>
      </c>
      <c r="AS115" s="133">
        <f>'[3]Yearly LC Ethylene'!M115</f>
        <v>3894.2818970952167</v>
      </c>
      <c r="AT115" s="133">
        <f>'[3]Yearly LC Ethylene'!N115</f>
        <v>3708.9525227343747</v>
      </c>
      <c r="AU115" s="133">
        <f>'[3]Yearly LC Ethylene'!O115</f>
        <v>3505.3389779567733</v>
      </c>
      <c r="AV115" s="133">
        <f>'[3]Yearly LC Ethylene'!P115</f>
        <v>3305.7995050472027</v>
      </c>
      <c r="AW115" s="133">
        <f>'[3]Yearly LC Ethylene'!Q115</f>
        <v>3111.6788143674025</v>
      </c>
      <c r="AX115" s="133">
        <f>'[3]Yearly LC Ethylene'!R115</f>
        <v>2924.3216162791182</v>
      </c>
      <c r="AY115" s="133">
        <f>'[3]Yearly LC Ethylene'!S115</f>
        <v>2745.0726211440888</v>
      </c>
      <c r="AZ115" s="133">
        <f>'[3]Yearly LC Ethylene'!T115</f>
        <v>2541.1895097823904</v>
      </c>
      <c r="BA115" s="133">
        <f>'[3]Yearly LC Ethylene'!U115</f>
        <v>2341.9721827330004</v>
      </c>
      <c r="BB115" s="133">
        <f>'[3]Yearly LC Ethylene'!V115</f>
        <v>2148.3693353320391</v>
      </c>
      <c r="BC115" s="133">
        <f>'[3]Yearly LC Ethylene'!W115</f>
        <v>1961.3296629156148</v>
      </c>
      <c r="BD115" s="133">
        <f>'[3]Yearly LC Ethylene'!X115</f>
        <v>1781.8018608198481</v>
      </c>
      <c r="BE115" s="133">
        <f>'[3]Yearly LC Ethylene'!Y115</f>
        <v>1511.1180938414054</v>
      </c>
      <c r="BF115" s="133">
        <f>'[3]Yearly LC Ethylene'!Z115</f>
        <v>1250.5578769858107</v>
      </c>
      <c r="BG115" s="133">
        <f>'[3]Yearly LC Ethylene'!AA115</f>
        <v>1001.8024424942805</v>
      </c>
      <c r="BH115" s="133">
        <f>'[3]Yearly LC Ethylene'!AB115</f>
        <v>766.53302260803002</v>
      </c>
      <c r="BI115" s="133">
        <f>'[3]Yearly LC Ethylene'!AC115</f>
        <v>546.43084956828079</v>
      </c>
      <c r="BJ115" s="133">
        <f>'[3]Yearly LC Ethylene'!AD115</f>
        <v>383.06490209543335</v>
      </c>
      <c r="BK115" s="133">
        <f>'[3]Yearly LC Ethylene'!AE115</f>
        <v>244.56356822513862</v>
      </c>
      <c r="BL115" s="133">
        <f>'[3]Yearly LC Ethylene'!AF115</f>
        <v>132.95512355115443</v>
      </c>
      <c r="BM115" s="133">
        <f>'[3]Yearly LC Ethylene'!AG115</f>
        <v>50.26784366724587</v>
      </c>
      <c r="BN115" s="133">
        <f>'[3]Yearly LC Ethylene'!AH115</f>
        <v>-344.93610449648349</v>
      </c>
      <c r="BO115" s="127"/>
      <c r="BP115" s="133">
        <f t="shared" si="25"/>
        <v>35062.652093335644</v>
      </c>
      <c r="BQ115" s="133">
        <f t="shared" si="25"/>
        <v>33632.979484543263</v>
      </c>
      <c r="BR115" s="133">
        <f t="shared" si="25"/>
        <v>32267.65744563943</v>
      </c>
      <c r="BS115" s="133">
        <f t="shared" si="25"/>
        <v>30964.056400751622</v>
      </c>
      <c r="BT115" s="133">
        <f t="shared" si="25"/>
        <v>29719.515100082805</v>
      </c>
      <c r="BU115" s="133">
        <f t="shared" si="25"/>
        <v>28531.341088851656</v>
      </c>
      <c r="BV115" s="133">
        <f t="shared" si="25"/>
        <v>27472.410040213676</v>
      </c>
      <c r="BW115" s="133">
        <f t="shared" si="25"/>
        <v>26491.89207674357</v>
      </c>
      <c r="BX115" s="133">
        <f t="shared" si="25"/>
        <v>25590.406256664293</v>
      </c>
      <c r="BY115" s="133">
        <f t="shared" si="25"/>
        <v>24768.517941511778</v>
      </c>
      <c r="BZ115" s="133">
        <f t="shared" si="25"/>
        <v>24026.739383765285</v>
      </c>
      <c r="CA115" s="133">
        <f t="shared" si="25"/>
        <v>23923.750647071454</v>
      </c>
      <c r="CB115" s="133">
        <f t="shared" si="25"/>
        <v>23093.493597784847</v>
      </c>
      <c r="CC115" s="133">
        <f t="shared" si="25"/>
        <v>22280.586596519988</v>
      </c>
      <c r="CD115" s="133">
        <f t="shared" si="25"/>
        <v>21488.148043662393</v>
      </c>
      <c r="CE115" s="133">
        <f t="shared" si="22"/>
        <v>20719.280493546088</v>
      </c>
      <c r="CF115" s="133">
        <f t="shared" si="20"/>
        <v>19901.084704511421</v>
      </c>
      <c r="CG115" s="133">
        <f t="shared" si="20"/>
        <v>19098.684875264054</v>
      </c>
      <c r="CH115" s="133">
        <f t="shared" si="20"/>
        <v>18314.248069488312</v>
      </c>
      <c r="CI115" s="133">
        <f t="shared" si="20"/>
        <v>17549.930426842151</v>
      </c>
      <c r="CJ115" s="133">
        <f t="shared" si="23"/>
        <v>16807.87722224955</v>
      </c>
      <c r="CK115" s="133">
        <f t="shared" si="23"/>
        <v>15853.063111893991</v>
      </c>
      <c r="CL115" s="133">
        <f t="shared" si="23"/>
        <v>14927.16914460593</v>
      </c>
      <c r="CM115" s="133">
        <f t="shared" si="23"/>
        <v>14033.721917011811</v>
      </c>
      <c r="CN115" s="133">
        <f t="shared" si="23"/>
        <v>13176.231363306732</v>
      </c>
      <c r="CO115" s="133">
        <f t="shared" si="23"/>
        <v>12358.19084639844</v>
      </c>
      <c r="CP115" s="133">
        <f t="shared" si="23"/>
        <v>11671.112342526645</v>
      </c>
      <c r="CQ115" s="133">
        <f t="shared" si="23"/>
        <v>11044.012919527231</v>
      </c>
      <c r="CR115" s="133">
        <f t="shared" si="23"/>
        <v>10481.040223669301</v>
      </c>
      <c r="CS115" s="133">
        <f t="shared" si="18"/>
        <v>9986.3223291709292</v>
      </c>
      <c r="CT115" s="133">
        <f t="shared" si="17"/>
        <v>9220.5017377025724</v>
      </c>
    </row>
    <row r="116" spans="1:98" s="13" customFormat="1">
      <c r="A116" s="380" t="s">
        <v>115</v>
      </c>
      <c r="B116" s="6" t="s">
        <v>116</v>
      </c>
      <c r="C116" s="7" t="s">
        <v>197</v>
      </c>
      <c r="D116" s="125">
        <f>'[2]Yearly LC Ethylene'!D116</f>
        <v>0</v>
      </c>
      <c r="E116" s="125">
        <f>'[2]Yearly LC Ethylene'!E116</f>
        <v>0</v>
      </c>
      <c r="F116" s="125">
        <f>'[2]Yearly LC Ethylene'!F116</f>
        <v>0</v>
      </c>
      <c r="G116" s="125">
        <f>'[2]Yearly LC Ethylene'!G116</f>
        <v>0</v>
      </c>
      <c r="H116" s="125">
        <f>'[2]Yearly LC Ethylene'!H116</f>
        <v>0</v>
      </c>
      <c r="I116" s="125">
        <f>'[2]Yearly LC Ethylene'!I116</f>
        <v>0</v>
      </c>
      <c r="J116" s="125">
        <f>'[2]Yearly LC Ethylene'!J116</f>
        <v>0</v>
      </c>
      <c r="K116" s="125">
        <f>'[2]Yearly LC Ethylene'!K116</f>
        <v>0</v>
      </c>
      <c r="L116" s="125">
        <f>'[2]Yearly LC Ethylene'!L116</f>
        <v>0</v>
      </c>
      <c r="M116" s="125">
        <f>'[2]Yearly LC Ethylene'!M116</f>
        <v>0</v>
      </c>
      <c r="N116" s="125">
        <f>'[2]Yearly LC Ethylene'!N116</f>
        <v>0</v>
      </c>
      <c r="O116" s="125">
        <f>'[2]Yearly LC Ethylene'!O116</f>
        <v>0</v>
      </c>
      <c r="P116" s="125">
        <f>'[2]Yearly LC Ethylene'!P116</f>
        <v>0</v>
      </c>
      <c r="Q116" s="125">
        <f>'[2]Yearly LC Ethylene'!Q116</f>
        <v>0</v>
      </c>
      <c r="R116" s="125">
        <f>'[2]Yearly LC Ethylene'!R116</f>
        <v>0</v>
      </c>
      <c r="S116" s="125">
        <f>'[2]Yearly LC Ethylene'!S116</f>
        <v>0</v>
      </c>
      <c r="T116" s="125">
        <f>'[2]Yearly LC Ethylene'!T116</f>
        <v>0</v>
      </c>
      <c r="U116" s="125">
        <f>'[2]Yearly LC Ethylene'!U116</f>
        <v>0</v>
      </c>
      <c r="V116" s="125">
        <f>'[2]Yearly LC Ethylene'!V116</f>
        <v>0</v>
      </c>
      <c r="W116" s="125">
        <f>'[2]Yearly LC Ethylene'!W116</f>
        <v>0</v>
      </c>
      <c r="X116" s="125">
        <f>'[2]Yearly LC Ethylene'!X116</f>
        <v>0</v>
      </c>
      <c r="Y116" s="125">
        <f>'[2]Yearly LC Ethylene'!Y116</f>
        <v>0</v>
      </c>
      <c r="Z116" s="125">
        <f>'[2]Yearly LC Ethylene'!Z116</f>
        <v>0</v>
      </c>
      <c r="AA116" s="125">
        <f>'[2]Yearly LC Ethylene'!AA116</f>
        <v>0</v>
      </c>
      <c r="AB116" s="125">
        <f>'[2]Yearly LC Ethylene'!AB116</f>
        <v>0</v>
      </c>
      <c r="AC116" s="125">
        <f>'[2]Yearly LC Ethylene'!AC116</f>
        <v>0</v>
      </c>
      <c r="AD116" s="125">
        <f>'[2]Yearly LC Ethylene'!AD116</f>
        <v>0</v>
      </c>
      <c r="AE116" s="125">
        <f>'[2]Yearly LC Ethylene'!AE116</f>
        <v>0</v>
      </c>
      <c r="AF116" s="125">
        <f>'[2]Yearly LC Ethylene'!AF116</f>
        <v>0</v>
      </c>
      <c r="AG116" s="125">
        <f>'[2]Yearly LC Ethylene'!AG116</f>
        <v>0</v>
      </c>
      <c r="AH116" s="125">
        <f>'[2]Yearly LC Ethylene'!AH116</f>
        <v>0</v>
      </c>
      <c r="AI116" s="127"/>
      <c r="AJ116" s="125">
        <f>'[3]Yearly LC Ethylene'!D116</f>
        <v>0</v>
      </c>
      <c r="AK116" s="125">
        <f>'[3]Yearly LC Ethylene'!E116</f>
        <v>0</v>
      </c>
      <c r="AL116" s="125">
        <f>'[3]Yearly LC Ethylene'!F116</f>
        <v>0</v>
      </c>
      <c r="AM116" s="125">
        <f>'[3]Yearly LC Ethylene'!G116</f>
        <v>0</v>
      </c>
      <c r="AN116" s="125">
        <f>'[3]Yearly LC Ethylene'!H116</f>
        <v>0</v>
      </c>
      <c r="AO116" s="125">
        <f>'[3]Yearly LC Ethylene'!I116</f>
        <v>0</v>
      </c>
      <c r="AP116" s="125">
        <f>'[3]Yearly LC Ethylene'!J116</f>
        <v>0</v>
      </c>
      <c r="AQ116" s="125">
        <f>'[3]Yearly LC Ethylene'!K116</f>
        <v>0</v>
      </c>
      <c r="AR116" s="125">
        <f>'[3]Yearly LC Ethylene'!L116</f>
        <v>0</v>
      </c>
      <c r="AS116" s="125">
        <f>'[3]Yearly LC Ethylene'!M116</f>
        <v>0</v>
      </c>
      <c r="AT116" s="125">
        <f>'[3]Yearly LC Ethylene'!N116</f>
        <v>0</v>
      </c>
      <c r="AU116" s="125">
        <f>'[3]Yearly LC Ethylene'!O116</f>
        <v>0</v>
      </c>
      <c r="AV116" s="125">
        <f>'[3]Yearly LC Ethylene'!P116</f>
        <v>0</v>
      </c>
      <c r="AW116" s="125">
        <f>'[3]Yearly LC Ethylene'!Q116</f>
        <v>0</v>
      </c>
      <c r="AX116" s="125">
        <f>'[3]Yearly LC Ethylene'!R116</f>
        <v>0</v>
      </c>
      <c r="AY116" s="125">
        <f>'[3]Yearly LC Ethylene'!S116</f>
        <v>0</v>
      </c>
      <c r="AZ116" s="125">
        <f>'[3]Yearly LC Ethylene'!T116</f>
        <v>0</v>
      </c>
      <c r="BA116" s="125">
        <f>'[3]Yearly LC Ethylene'!U116</f>
        <v>0</v>
      </c>
      <c r="BB116" s="125">
        <f>'[3]Yearly LC Ethylene'!V116</f>
        <v>0</v>
      </c>
      <c r="BC116" s="125">
        <f>'[3]Yearly LC Ethylene'!W116</f>
        <v>0</v>
      </c>
      <c r="BD116" s="125">
        <f>'[3]Yearly LC Ethylene'!X116</f>
        <v>0</v>
      </c>
      <c r="BE116" s="125">
        <f>'[3]Yearly LC Ethylene'!Y116</f>
        <v>0</v>
      </c>
      <c r="BF116" s="125">
        <f>'[3]Yearly LC Ethylene'!Z116</f>
        <v>0</v>
      </c>
      <c r="BG116" s="125">
        <f>'[3]Yearly LC Ethylene'!AA116</f>
        <v>0</v>
      </c>
      <c r="BH116" s="125">
        <f>'[3]Yearly LC Ethylene'!AB116</f>
        <v>0</v>
      </c>
      <c r="BI116" s="125">
        <f>'[3]Yearly LC Ethylene'!AC116</f>
        <v>0</v>
      </c>
      <c r="BJ116" s="125">
        <f>'[3]Yearly LC Ethylene'!AD116</f>
        <v>0</v>
      </c>
      <c r="BK116" s="125">
        <f>'[3]Yearly LC Ethylene'!AE116</f>
        <v>0</v>
      </c>
      <c r="BL116" s="125">
        <f>'[3]Yearly LC Ethylene'!AF116</f>
        <v>0</v>
      </c>
      <c r="BM116" s="125">
        <f>'[3]Yearly LC Ethylene'!AG116</f>
        <v>0</v>
      </c>
      <c r="BN116" s="125">
        <f>'[3]Yearly LC Ethylene'!AH116</f>
        <v>0</v>
      </c>
      <c r="BO116" s="125"/>
      <c r="BP116" s="125">
        <f t="shared" si="25"/>
        <v>0</v>
      </c>
      <c r="BQ116" s="125">
        <f t="shared" si="25"/>
        <v>0</v>
      </c>
      <c r="BR116" s="125">
        <f t="shared" si="25"/>
        <v>0</v>
      </c>
      <c r="BS116" s="125">
        <f t="shared" si="25"/>
        <v>0</v>
      </c>
      <c r="BT116" s="125">
        <f t="shared" si="25"/>
        <v>0</v>
      </c>
      <c r="BU116" s="125">
        <f t="shared" si="25"/>
        <v>0</v>
      </c>
      <c r="BV116" s="125">
        <f t="shared" si="25"/>
        <v>0</v>
      </c>
      <c r="BW116" s="125">
        <f t="shared" si="25"/>
        <v>0</v>
      </c>
      <c r="BX116" s="125">
        <f t="shared" si="25"/>
        <v>0</v>
      </c>
      <c r="BY116" s="125">
        <f t="shared" si="25"/>
        <v>0</v>
      </c>
      <c r="BZ116" s="125">
        <f t="shared" si="25"/>
        <v>0</v>
      </c>
      <c r="CA116" s="125">
        <f t="shared" si="25"/>
        <v>0</v>
      </c>
      <c r="CB116" s="125">
        <f t="shared" si="25"/>
        <v>0</v>
      </c>
      <c r="CC116" s="125">
        <f t="shared" si="25"/>
        <v>0</v>
      </c>
      <c r="CD116" s="125">
        <f t="shared" si="25"/>
        <v>0</v>
      </c>
      <c r="CE116" s="125">
        <f t="shared" si="22"/>
        <v>0</v>
      </c>
      <c r="CF116" s="125">
        <f t="shared" si="20"/>
        <v>0</v>
      </c>
      <c r="CG116" s="125">
        <f t="shared" si="20"/>
        <v>0</v>
      </c>
      <c r="CH116" s="125">
        <f t="shared" si="20"/>
        <v>0</v>
      </c>
      <c r="CI116" s="125">
        <f t="shared" si="20"/>
        <v>0</v>
      </c>
      <c r="CJ116" s="125">
        <f t="shared" si="23"/>
        <v>0</v>
      </c>
      <c r="CK116" s="125">
        <f t="shared" si="23"/>
        <v>0</v>
      </c>
      <c r="CL116" s="125">
        <f t="shared" si="23"/>
        <v>0</v>
      </c>
      <c r="CM116" s="125">
        <f t="shared" si="23"/>
        <v>0</v>
      </c>
      <c r="CN116" s="125">
        <f t="shared" si="23"/>
        <v>0</v>
      </c>
      <c r="CO116" s="125">
        <f t="shared" si="23"/>
        <v>0</v>
      </c>
      <c r="CP116" s="125">
        <f t="shared" si="23"/>
        <v>0</v>
      </c>
      <c r="CQ116" s="125">
        <f t="shared" si="23"/>
        <v>0</v>
      </c>
      <c r="CR116" s="125">
        <f t="shared" si="23"/>
        <v>0</v>
      </c>
      <c r="CS116" s="125">
        <f t="shared" si="18"/>
        <v>0</v>
      </c>
      <c r="CT116" s="125">
        <f t="shared" si="17"/>
        <v>0</v>
      </c>
    </row>
    <row r="117" spans="1:98">
      <c r="A117" s="381"/>
      <c r="B117" s="1" t="s">
        <v>117</v>
      </c>
      <c r="C117" s="5" t="s">
        <v>197</v>
      </c>
      <c r="D117" s="126">
        <f>'[2]Yearly LC Ethylene'!D117</f>
        <v>29305.030176899061</v>
      </c>
      <c r="E117" s="126">
        <f>'[2]Yearly LC Ethylene'!E117</f>
        <v>28181.66189870712</v>
      </c>
      <c r="F117" s="126">
        <f>'[2]Yearly LC Ethylene'!F117</f>
        <v>27151.332045095303</v>
      </c>
      <c r="G117" s="126">
        <f>'[2]Yearly LC Ethylene'!G117</f>
        <v>26208.19983069475</v>
      </c>
      <c r="H117" s="126">
        <f>'[2]Yearly LC Ethylene'!H117</f>
        <v>25346.420531331929</v>
      </c>
      <c r="I117" s="126">
        <f>'[2]Yearly LC Ethylene'!I117</f>
        <v>24560.145801046699</v>
      </c>
      <c r="J117" s="126">
        <f>'[2]Yearly LC Ethylene'!J117</f>
        <v>23850.309185911377</v>
      </c>
      <c r="K117" s="126">
        <f>'[2]Yearly LC Ethylene'!K117</f>
        <v>23210.666320479617</v>
      </c>
      <c r="L117" s="126">
        <f>'[2]Yearly LC Ethylene'!L117</f>
        <v>22637.850642168738</v>
      </c>
      <c r="M117" s="126">
        <f>'[2]Yearly LC Ethylene'!M117</f>
        <v>22128.845491020082</v>
      </c>
      <c r="N117" s="126">
        <f>'[2]Yearly LC Ethylene'!N117</f>
        <v>21680.980402937817</v>
      </c>
      <c r="O117" s="126">
        <f>'[2]Yearly LC Ethylene'!O117</f>
        <v>21830.040491602824</v>
      </c>
      <c r="P117" s="126">
        <f>'[2]Yearly LC Ethylene'!P117</f>
        <v>21232.546870651873</v>
      </c>
      <c r="Q117" s="126">
        <f>'[2]Yearly LC Ethylene'!Q117</f>
        <v>20631.219989226589</v>
      </c>
      <c r="R117" s="126">
        <f>'[2]Yearly LC Ethylene'!R117</f>
        <v>20027.534474713655</v>
      </c>
      <c r="S117" s="126">
        <f>'[2]Yearly LC Ethylene'!S117</f>
        <v>19423.200470364183</v>
      </c>
      <c r="T117" s="126">
        <f>'[2]Yearly LC Ethylene'!T117</f>
        <v>18797.815263026525</v>
      </c>
      <c r="U117" s="126">
        <f>'[2]Yearly LC Ethylene'!U117</f>
        <v>18168.68397005627</v>
      </c>
      <c r="V117" s="126">
        <f>'[2]Yearly LC Ethylene'!V117</f>
        <v>17537.131759176864</v>
      </c>
      <c r="W117" s="126">
        <f>'[2]Yearly LC Ethylene'!W117</f>
        <v>16904.645973905092</v>
      </c>
      <c r="X117" s="126">
        <f>'[2]Yearly LC Ethylene'!X117</f>
        <v>16272.874278586341</v>
      </c>
      <c r="Y117" s="126">
        <f>'[2]Yearly LC Ethylene'!Y117</f>
        <v>15530.264185577897</v>
      </c>
      <c r="Z117" s="126">
        <f>'[2]Yearly LC Ethylene'!Z117</f>
        <v>14788.209024788644</v>
      </c>
      <c r="AA117" s="126">
        <f>'[2]Yearly LC Ethylene'!AA117</f>
        <v>14049.435572043061</v>
      </c>
      <c r="AB117" s="126">
        <f>'[2]Yearly LC Ethylene'!AB117</f>
        <v>13316.91072476919</v>
      </c>
      <c r="AC117" s="126">
        <f>'[2]Yearly LC Ethylene'!AC117</f>
        <v>12593.838717807581</v>
      </c>
      <c r="AD117" s="126">
        <f>'[2]Yearly LC Ethylene'!AD117</f>
        <v>11925.385243928544</v>
      </c>
      <c r="AE117" s="126">
        <f>'[2]Yearly LC Ethylene'!AE117</f>
        <v>11283.234772505148</v>
      </c>
      <c r="AF117" s="126">
        <f>'[2]Yearly LC Ethylene'!AF117</f>
        <v>10672.345338613923</v>
      </c>
      <c r="AG117" s="126">
        <f>'[2]Yearly LC Ethylene'!AG117</f>
        <v>10097.945635597682</v>
      </c>
      <c r="AH117" s="126">
        <f>'[2]Yearly LC Ethylene'!AH117</f>
        <v>9565.5317823329751</v>
      </c>
      <c r="AI117" s="127"/>
      <c r="AJ117" s="126">
        <f>'[3]Yearly LC Ethylene'!D117</f>
        <v>5757.6219164365802</v>
      </c>
      <c r="AK117" s="126">
        <f>'[3]Yearly LC Ethylene'!E117</f>
        <v>5555.6624217041181</v>
      </c>
      <c r="AL117" s="126">
        <f>'[3]Yearly LC Ethylene'!F117</f>
        <v>5346.0939550222602</v>
      </c>
      <c r="AM117" s="126">
        <f>'[3]Yearly LC Ethylene'!G117</f>
        <v>5128.9165163910093</v>
      </c>
      <c r="AN117" s="126">
        <f>'[3]Yearly LC Ethylene'!H117</f>
        <v>4904.1301058103636</v>
      </c>
      <c r="AO117" s="126">
        <f>'[3]Yearly LC Ethylene'!I117</f>
        <v>4671.734723280324</v>
      </c>
      <c r="AP117" s="126">
        <f>'[3]Yearly LC Ethylene'!J117</f>
        <v>4473.3984331715037</v>
      </c>
      <c r="AQ117" s="126">
        <f>'[3]Yearly LC Ethylene'!K117</f>
        <v>4277.258239704558</v>
      </c>
      <c r="AR117" s="126">
        <f>'[3]Yearly LC Ethylene'!L117</f>
        <v>4084.0194945791955</v>
      </c>
      <c r="AS117" s="126">
        <f>'[3]Yearly LC Ethylene'!M117</f>
        <v>3894.3875494951253</v>
      </c>
      <c r="AT117" s="126">
        <f>'[3]Yearly LC Ethylene'!N117</f>
        <v>3709.0677561520561</v>
      </c>
      <c r="AU117" s="126">
        <f>'[3]Yearly LC Ethylene'!O117</f>
        <v>3505.4682144987532</v>
      </c>
      <c r="AV117" s="126">
        <f>'[3]Yearly LC Ethylene'!P117</f>
        <v>3305.942339690258</v>
      </c>
      <c r="AW117" s="126">
        <f>'[3]Yearly LC Ethylene'!Q117</f>
        <v>3111.8347084041384</v>
      </c>
      <c r="AX117" s="126">
        <f>'[3]Yearly LC Ethylene'!R117</f>
        <v>2924.489897317967</v>
      </c>
      <c r="AY117" s="126">
        <f>'[3]Yearly LC Ethylene'!S117</f>
        <v>2745.2524831093119</v>
      </c>
      <c r="AZ117" s="126">
        <f>'[3]Yearly LC Ethylene'!T117</f>
        <v>2541.383401670832</v>
      </c>
      <c r="BA117" s="126">
        <f>'[3]Yearly LC Ethylene'!U117</f>
        <v>2342.1796406964368</v>
      </c>
      <c r="BB117" s="126">
        <f>'[3]Yearly LC Ethylene'!V117</f>
        <v>2148.5898012078464</v>
      </c>
      <c r="BC117" s="126">
        <f>'[3]Yearly LC Ethylene'!W117</f>
        <v>1961.5624842267703</v>
      </c>
      <c r="BD117" s="126">
        <f>'[3]Yearly LC Ethylene'!X117</f>
        <v>1782.0462907749284</v>
      </c>
      <c r="BE117" s="126">
        <f>'[3]Yearly LC Ethylene'!Y117</f>
        <v>1511.3819068120711</v>
      </c>
      <c r="BF117" s="126">
        <f>'[3]Yearly LC Ethylene'!Z117</f>
        <v>1250.8400665408958</v>
      </c>
      <c r="BG117" s="126">
        <f>'[3]Yearly LC Ethylene'!AA117</f>
        <v>1002.1018350631775</v>
      </c>
      <c r="BH117" s="126">
        <f>'[3]Yearly LC Ethylene'!AB117</f>
        <v>766.84827748068801</v>
      </c>
      <c r="BI117" s="126">
        <f>'[3]Yearly LC Ethylene'!AC117</f>
        <v>546.76045889520628</v>
      </c>
      <c r="BJ117" s="126">
        <f>'[3]Yearly LC Ethylene'!AD117</f>
        <v>383.40322545356048</v>
      </c>
      <c r="BK117" s="126">
        <f>'[3]Yearly LC Ethylene'!AE117</f>
        <v>244.90813370276146</v>
      </c>
      <c r="BL117" s="126">
        <f>'[3]Yearly LC Ethylene'!AF117</f>
        <v>133.30325759586367</v>
      </c>
      <c r="BM117" s="126">
        <f>'[3]Yearly LC Ethylene'!AG117</f>
        <v>50.616671085929283</v>
      </c>
      <c r="BN117" s="126">
        <f>'[3]Yearly LC Ethylene'!AH117</f>
        <v>-344.55551490771222</v>
      </c>
      <c r="BO117" s="126"/>
      <c r="BP117" s="126">
        <f t="shared" si="25"/>
        <v>35062.652093335644</v>
      </c>
      <c r="BQ117" s="126">
        <f t="shared" si="25"/>
        <v>33737.324320411237</v>
      </c>
      <c r="BR117" s="126">
        <f t="shared" si="25"/>
        <v>32497.426000117564</v>
      </c>
      <c r="BS117" s="126">
        <f t="shared" si="25"/>
        <v>31337.116347085757</v>
      </c>
      <c r="BT117" s="126">
        <f t="shared" si="25"/>
        <v>30250.550637142293</v>
      </c>
      <c r="BU117" s="126">
        <f t="shared" si="25"/>
        <v>29231.880524327025</v>
      </c>
      <c r="BV117" s="126">
        <f t="shared" si="25"/>
        <v>28323.707619082881</v>
      </c>
      <c r="BW117" s="126">
        <f t="shared" si="25"/>
        <v>27487.924560184176</v>
      </c>
      <c r="BX117" s="126">
        <f t="shared" si="25"/>
        <v>26721.870136747933</v>
      </c>
      <c r="BY117" s="126">
        <f t="shared" si="25"/>
        <v>26023.233040515206</v>
      </c>
      <c r="BZ117" s="126">
        <f t="shared" si="25"/>
        <v>25390.048159089874</v>
      </c>
      <c r="CA117" s="126">
        <f t="shared" si="25"/>
        <v>25335.508706101577</v>
      </c>
      <c r="CB117" s="126">
        <f t="shared" si="25"/>
        <v>24538.48921034213</v>
      </c>
      <c r="CC117" s="126">
        <f t="shared" si="25"/>
        <v>23743.054697630727</v>
      </c>
      <c r="CD117" s="126">
        <f t="shared" si="25"/>
        <v>22952.024372031621</v>
      </c>
      <c r="CE117" s="126">
        <f t="shared" si="22"/>
        <v>22168.452953473494</v>
      </c>
      <c r="CF117" s="126">
        <f t="shared" si="20"/>
        <v>21339.198664697356</v>
      </c>
      <c r="CG117" s="126">
        <f t="shared" si="20"/>
        <v>20510.863610752705</v>
      </c>
      <c r="CH117" s="126">
        <f t="shared" si="20"/>
        <v>19685.721560384711</v>
      </c>
      <c r="CI117" s="126">
        <f t="shared" si="20"/>
        <v>18866.208458131863</v>
      </c>
      <c r="CJ117" s="126">
        <f t="shared" si="23"/>
        <v>18054.920569361271</v>
      </c>
      <c r="CK117" s="126">
        <f t="shared" si="23"/>
        <v>17041.646092389969</v>
      </c>
      <c r="CL117" s="126">
        <f t="shared" si="23"/>
        <v>16039.04909132954</v>
      </c>
      <c r="CM117" s="126">
        <f t="shared" ref="CM117:CT150" si="26">AA117+BG117</f>
        <v>15051.53740710624</v>
      </c>
      <c r="CN117" s="126">
        <f t="shared" si="26"/>
        <v>14083.759002249877</v>
      </c>
      <c r="CO117" s="126">
        <f t="shared" si="26"/>
        <v>13140.599176702788</v>
      </c>
      <c r="CP117" s="126">
        <f t="shared" si="26"/>
        <v>12308.788469382103</v>
      </c>
      <c r="CQ117" s="126">
        <f t="shared" si="26"/>
        <v>11528.14290620791</v>
      </c>
      <c r="CR117" s="126">
        <f t="shared" si="26"/>
        <v>10805.648596209787</v>
      </c>
      <c r="CS117" s="126">
        <f t="shared" si="18"/>
        <v>10148.562306683611</v>
      </c>
      <c r="CT117" s="126">
        <f t="shared" si="17"/>
        <v>9220.9762674252634</v>
      </c>
    </row>
    <row r="118" spans="1:98">
      <c r="A118" s="381"/>
      <c r="B118" s="1" t="s">
        <v>118</v>
      </c>
      <c r="C118" s="5" t="s">
        <v>197</v>
      </c>
      <c r="D118" s="126">
        <f>'[2]Yearly LC Ethylene'!D118</f>
        <v>0</v>
      </c>
      <c r="E118" s="126">
        <f>'[2]Yearly LC Ethylene'!E118</f>
        <v>0</v>
      </c>
      <c r="F118" s="126">
        <f>'[2]Yearly LC Ethylene'!F118</f>
        <v>0</v>
      </c>
      <c r="G118" s="126">
        <f>'[2]Yearly LC Ethylene'!G118</f>
        <v>0</v>
      </c>
      <c r="H118" s="126">
        <f>'[2]Yearly LC Ethylene'!H118</f>
        <v>0</v>
      </c>
      <c r="I118" s="126">
        <f>'[2]Yearly LC Ethylene'!I118</f>
        <v>0</v>
      </c>
      <c r="J118" s="126">
        <f>'[2]Yearly LC Ethylene'!J118</f>
        <v>0</v>
      </c>
      <c r="K118" s="126">
        <f>'[2]Yearly LC Ethylene'!K118</f>
        <v>0</v>
      </c>
      <c r="L118" s="126">
        <f>'[2]Yearly LC Ethylene'!L118</f>
        <v>0</v>
      </c>
      <c r="M118" s="126">
        <f>'[2]Yearly LC Ethylene'!M118</f>
        <v>0</v>
      </c>
      <c r="N118" s="126">
        <f>'[2]Yearly LC Ethylene'!N118</f>
        <v>0</v>
      </c>
      <c r="O118" s="126">
        <f>'[2]Yearly LC Ethylene'!O118</f>
        <v>0</v>
      </c>
      <c r="P118" s="126">
        <f>'[2]Yearly LC Ethylene'!P118</f>
        <v>0</v>
      </c>
      <c r="Q118" s="126">
        <f>'[2]Yearly LC Ethylene'!Q118</f>
        <v>0</v>
      </c>
      <c r="R118" s="126">
        <f>'[2]Yearly LC Ethylene'!R118</f>
        <v>0</v>
      </c>
      <c r="S118" s="126">
        <f>'[2]Yearly LC Ethylene'!S118</f>
        <v>0</v>
      </c>
      <c r="T118" s="126">
        <f>'[2]Yearly LC Ethylene'!T118</f>
        <v>0</v>
      </c>
      <c r="U118" s="126">
        <f>'[2]Yearly LC Ethylene'!U118</f>
        <v>0</v>
      </c>
      <c r="V118" s="126">
        <f>'[2]Yearly LC Ethylene'!V118</f>
        <v>0</v>
      </c>
      <c r="W118" s="126">
        <f>'[2]Yearly LC Ethylene'!W118</f>
        <v>0</v>
      </c>
      <c r="X118" s="126">
        <f>'[2]Yearly LC Ethylene'!X118</f>
        <v>0</v>
      </c>
      <c r="Y118" s="126">
        <f>'[2]Yearly LC Ethylene'!Y118</f>
        <v>0</v>
      </c>
      <c r="Z118" s="126">
        <f>'[2]Yearly LC Ethylene'!Z118</f>
        <v>0</v>
      </c>
      <c r="AA118" s="126">
        <f>'[2]Yearly LC Ethylene'!AA118</f>
        <v>0</v>
      </c>
      <c r="AB118" s="126">
        <f>'[2]Yearly LC Ethylene'!AB118</f>
        <v>0</v>
      </c>
      <c r="AC118" s="126">
        <f>'[2]Yearly LC Ethylene'!AC118</f>
        <v>0</v>
      </c>
      <c r="AD118" s="126">
        <f>'[2]Yearly LC Ethylene'!AD118</f>
        <v>0</v>
      </c>
      <c r="AE118" s="126">
        <f>'[2]Yearly LC Ethylene'!AE118</f>
        <v>0</v>
      </c>
      <c r="AF118" s="126">
        <f>'[2]Yearly LC Ethylene'!AF118</f>
        <v>0</v>
      </c>
      <c r="AG118" s="126">
        <f>'[2]Yearly LC Ethylene'!AG118</f>
        <v>0</v>
      </c>
      <c r="AH118" s="126">
        <f>'[2]Yearly LC Ethylene'!AH118</f>
        <v>0</v>
      </c>
      <c r="AI118" s="127"/>
      <c r="AJ118" s="126">
        <f>'[3]Yearly LC Ethylene'!D118</f>
        <v>0</v>
      </c>
      <c r="AK118" s="126">
        <f>'[3]Yearly LC Ethylene'!E118</f>
        <v>0</v>
      </c>
      <c r="AL118" s="126">
        <f>'[3]Yearly LC Ethylene'!F118</f>
        <v>0</v>
      </c>
      <c r="AM118" s="126">
        <f>'[3]Yearly LC Ethylene'!G118</f>
        <v>0</v>
      </c>
      <c r="AN118" s="126">
        <f>'[3]Yearly LC Ethylene'!H118</f>
        <v>0</v>
      </c>
      <c r="AO118" s="126">
        <f>'[3]Yearly LC Ethylene'!I118</f>
        <v>0</v>
      </c>
      <c r="AP118" s="126">
        <f>'[3]Yearly LC Ethylene'!J118</f>
        <v>0</v>
      </c>
      <c r="AQ118" s="126">
        <f>'[3]Yearly LC Ethylene'!K118</f>
        <v>0</v>
      </c>
      <c r="AR118" s="126">
        <f>'[3]Yearly LC Ethylene'!L118</f>
        <v>0</v>
      </c>
      <c r="AS118" s="126">
        <f>'[3]Yearly LC Ethylene'!M118</f>
        <v>0</v>
      </c>
      <c r="AT118" s="126">
        <f>'[3]Yearly LC Ethylene'!N118</f>
        <v>0</v>
      </c>
      <c r="AU118" s="126">
        <f>'[3]Yearly LC Ethylene'!O118</f>
        <v>0</v>
      </c>
      <c r="AV118" s="126">
        <f>'[3]Yearly LC Ethylene'!P118</f>
        <v>0</v>
      </c>
      <c r="AW118" s="126">
        <f>'[3]Yearly LC Ethylene'!Q118</f>
        <v>0</v>
      </c>
      <c r="AX118" s="126">
        <f>'[3]Yearly LC Ethylene'!R118</f>
        <v>0</v>
      </c>
      <c r="AY118" s="126">
        <f>'[3]Yearly LC Ethylene'!S118</f>
        <v>0</v>
      </c>
      <c r="AZ118" s="126">
        <f>'[3]Yearly LC Ethylene'!T118</f>
        <v>0</v>
      </c>
      <c r="BA118" s="126">
        <f>'[3]Yearly LC Ethylene'!U118</f>
        <v>0</v>
      </c>
      <c r="BB118" s="126">
        <f>'[3]Yearly LC Ethylene'!V118</f>
        <v>0</v>
      </c>
      <c r="BC118" s="126">
        <f>'[3]Yearly LC Ethylene'!W118</f>
        <v>0</v>
      </c>
      <c r="BD118" s="126">
        <f>'[3]Yearly LC Ethylene'!X118</f>
        <v>0</v>
      </c>
      <c r="BE118" s="126">
        <f>'[3]Yearly LC Ethylene'!Y118</f>
        <v>0</v>
      </c>
      <c r="BF118" s="126">
        <f>'[3]Yearly LC Ethylene'!Z118</f>
        <v>0</v>
      </c>
      <c r="BG118" s="126">
        <f>'[3]Yearly LC Ethylene'!AA118</f>
        <v>0</v>
      </c>
      <c r="BH118" s="126">
        <f>'[3]Yearly LC Ethylene'!AB118</f>
        <v>0</v>
      </c>
      <c r="BI118" s="126">
        <f>'[3]Yearly LC Ethylene'!AC118</f>
        <v>0</v>
      </c>
      <c r="BJ118" s="126">
        <f>'[3]Yearly LC Ethylene'!AD118</f>
        <v>0</v>
      </c>
      <c r="BK118" s="126">
        <f>'[3]Yearly LC Ethylene'!AE118</f>
        <v>0</v>
      </c>
      <c r="BL118" s="126">
        <f>'[3]Yearly LC Ethylene'!AF118</f>
        <v>0</v>
      </c>
      <c r="BM118" s="126">
        <f>'[3]Yearly LC Ethylene'!AG118</f>
        <v>0</v>
      </c>
      <c r="BN118" s="126">
        <f>'[3]Yearly LC Ethylene'!AH118</f>
        <v>0</v>
      </c>
      <c r="BO118" s="126"/>
      <c r="BP118" s="126">
        <f t="shared" si="25"/>
        <v>0</v>
      </c>
      <c r="BQ118" s="126">
        <f t="shared" si="25"/>
        <v>0</v>
      </c>
      <c r="BR118" s="126">
        <f t="shared" si="25"/>
        <v>0</v>
      </c>
      <c r="BS118" s="126">
        <f t="shared" si="25"/>
        <v>0</v>
      </c>
      <c r="BT118" s="126">
        <f t="shared" si="25"/>
        <v>0</v>
      </c>
      <c r="BU118" s="126">
        <f t="shared" si="25"/>
        <v>0</v>
      </c>
      <c r="BV118" s="126">
        <f t="shared" si="25"/>
        <v>0</v>
      </c>
      <c r="BW118" s="126">
        <f t="shared" si="25"/>
        <v>0</v>
      </c>
      <c r="BX118" s="126">
        <f t="shared" si="25"/>
        <v>0</v>
      </c>
      <c r="BY118" s="126">
        <f t="shared" si="25"/>
        <v>0</v>
      </c>
      <c r="BZ118" s="126">
        <f t="shared" si="25"/>
        <v>0</v>
      </c>
      <c r="CA118" s="126">
        <f t="shared" si="25"/>
        <v>0</v>
      </c>
      <c r="CB118" s="126">
        <f t="shared" si="25"/>
        <v>0</v>
      </c>
      <c r="CC118" s="126">
        <f t="shared" si="25"/>
        <v>0</v>
      </c>
      <c r="CD118" s="126">
        <f t="shared" si="25"/>
        <v>0</v>
      </c>
      <c r="CE118" s="126">
        <f t="shared" si="22"/>
        <v>0</v>
      </c>
      <c r="CF118" s="126">
        <f t="shared" si="20"/>
        <v>0</v>
      </c>
      <c r="CG118" s="126">
        <f t="shared" si="20"/>
        <v>0</v>
      </c>
      <c r="CH118" s="126">
        <f t="shared" si="20"/>
        <v>0</v>
      </c>
      <c r="CI118" s="126">
        <f t="shared" si="20"/>
        <v>0</v>
      </c>
      <c r="CJ118" s="126">
        <f t="shared" si="20"/>
        <v>0</v>
      </c>
      <c r="CK118" s="126">
        <f t="shared" si="20"/>
        <v>0</v>
      </c>
      <c r="CL118" s="126">
        <f t="shared" si="20"/>
        <v>0</v>
      </c>
      <c r="CM118" s="126">
        <f t="shared" si="26"/>
        <v>0</v>
      </c>
      <c r="CN118" s="126">
        <f t="shared" si="26"/>
        <v>0</v>
      </c>
      <c r="CO118" s="126">
        <f t="shared" si="26"/>
        <v>0</v>
      </c>
      <c r="CP118" s="126">
        <f t="shared" si="26"/>
        <v>0</v>
      </c>
      <c r="CQ118" s="126">
        <f t="shared" si="26"/>
        <v>0</v>
      </c>
      <c r="CR118" s="126">
        <f t="shared" si="26"/>
        <v>0</v>
      </c>
      <c r="CS118" s="126">
        <f t="shared" si="18"/>
        <v>0</v>
      </c>
      <c r="CT118" s="126">
        <f t="shared" si="17"/>
        <v>0</v>
      </c>
    </row>
    <row r="119" spans="1:98">
      <c r="A119" s="382"/>
      <c r="B119" s="1" t="s">
        <v>119</v>
      </c>
      <c r="C119" s="5" t="s">
        <v>197</v>
      </c>
      <c r="D119" s="126">
        <f>'[2]Yearly LC Ethylene'!D119</f>
        <v>0</v>
      </c>
      <c r="E119" s="126">
        <f>'[2]Yearly LC Ethylene'!E119</f>
        <v>-9.3304030766975483</v>
      </c>
      <c r="F119" s="126">
        <f>'[2]Yearly LC Ethylene'!F119</f>
        <v>-18.867317712613332</v>
      </c>
      <c r="G119" s="126">
        <f>'[2]Yearly LC Ethylene'!G119</f>
        <v>-28.534296348739961</v>
      </c>
      <c r="H119" s="126">
        <f>'[2]Yearly LC Ethylene'!H119</f>
        <v>-38.257988468190177</v>
      </c>
      <c r="I119" s="126">
        <f>'[2]Yearly LC Ethylene'!I119</f>
        <v>-47.968183633538757</v>
      </c>
      <c r="J119" s="126">
        <f>'[2]Yearly LC Ethylene'!J119</f>
        <v>-57.597721200721956</v>
      </c>
      <c r="K119" s="126">
        <f>'[2]Yearly LC Ethylene'!K119</f>
        <v>-67.082804502311461</v>
      </c>
      <c r="L119" s="126">
        <f>'[2]Yearly LC Ethylene'!L119</f>
        <v>-76.362845140050055</v>
      </c>
      <c r="M119" s="126">
        <f>'[2]Yearly LC Ethylene'!M119</f>
        <v>-85.380552327491969</v>
      </c>
      <c r="N119" s="126">
        <f>'[2]Yearly LC Ethylene'!N119</f>
        <v>-94.081972170395943</v>
      </c>
      <c r="O119" s="126">
        <f>'[2]Yearly LC Ethylene'!O119</f>
        <v>-98.51659029973905</v>
      </c>
      <c r="P119" s="126">
        <f>'[2]Yearly LC Ethylene'!P119</f>
        <v>-102.68673672866478</v>
      </c>
      <c r="Q119" s="126">
        <f>'[2]Yearly LC Ethylene'!Q119</f>
        <v>-105.65010815715705</v>
      </c>
      <c r="R119" s="126">
        <f>'[2]Yearly LC Ethylene'!R119</f>
        <v>-107.86270132449459</v>
      </c>
      <c r="S119" s="126">
        <f>'[2]Yearly LC Ethylene'!S119</f>
        <v>-109.35171378910104</v>
      </c>
      <c r="T119" s="126">
        <f>'[2]Yearly LC Ethylene'!T119</f>
        <v>-110.1457640330087</v>
      </c>
      <c r="U119" s="126">
        <f>'[2]Yearly LC Ethylene'!U119</f>
        <v>-110.27372471564341</v>
      </c>
      <c r="V119" s="126">
        <f>'[2]Yearly LC Ethylene'!V119</f>
        <v>-109.76577312170463</v>
      </c>
      <c r="W119" s="126">
        <f>'[2]Yearly LC Ethylene'!W119</f>
        <v>-108.65307743770195</v>
      </c>
      <c r="X119" s="126">
        <f>'[2]Yearly LC Ethylene'!X119</f>
        <v>-106.96779828827727</v>
      </c>
      <c r="Y119" s="126">
        <f>'[2]Yearly LC Ethylene'!Y119</f>
        <v>-106.01282568610439</v>
      </c>
      <c r="Z119" s="126">
        <f>'[2]Yearly LC Ethylene'!Z119</f>
        <v>-104.6628438291703</v>
      </c>
      <c r="AA119" s="126">
        <f>'[2]Yearly LC Ethylene'!AA119</f>
        <v>-102.88549799776972</v>
      </c>
      <c r="AB119" s="126">
        <f>'[2]Yearly LC Ethylene'!AB119</f>
        <v>-100.70536033127533</v>
      </c>
      <c r="AC119" s="126">
        <f>'[2]Yearly LC Ethylene'!AC119</f>
        <v>-98.14775092916031</v>
      </c>
      <c r="AD119" s="126">
        <f>'[2]Yearly LC Ethylene'!AD119</f>
        <v>-95.237923773631891</v>
      </c>
      <c r="AE119" s="126">
        <f>'[2]Yearly LC Ethylene'!AE119</f>
        <v>-92.003322705283637</v>
      </c>
      <c r="AF119" s="126">
        <f>'[2]Yearly LC Ethylene'!AF119</f>
        <v>-88.471496879072447</v>
      </c>
      <c r="AG119" s="126">
        <f>'[2]Yearly LC Ethylene'!AG119</f>
        <v>-84.670746202005645</v>
      </c>
      <c r="AH119" s="126">
        <f>'[2]Yearly LC Ethylene'!AH119</f>
        <v>-80.630122078102289</v>
      </c>
      <c r="AI119" s="127"/>
      <c r="AJ119" s="126">
        <f>'[3]Yearly LC Ethylene'!D119</f>
        <v>0</v>
      </c>
      <c r="AK119" s="126">
        <f>'[3]Yearly LC Ethylene'!E119</f>
        <v>-0.5940315679672209</v>
      </c>
      <c r="AL119" s="126">
        <f>'[3]Yearly LC Ethylene'!F119</f>
        <v>-1.1866440239033811</v>
      </c>
      <c r="AM119" s="126">
        <f>'[3]Yearly LC Ethylene'!G119</f>
        <v>-1.7750076771520178</v>
      </c>
      <c r="AN119" s="126">
        <f>'[3]Yearly LC Ethylene'!H119</f>
        <v>-2.3564355522610385</v>
      </c>
      <c r="AO119" s="126">
        <f>'[3]Yearly LC Ethylene'!I119</f>
        <v>-2.9283822186079873</v>
      </c>
      <c r="AP119" s="126">
        <f>'[3]Yearly LC Ethylene'!J119</f>
        <v>-3.4842997840080896</v>
      </c>
      <c r="AQ119" s="126">
        <f>'[3]Yearly LC Ethylene'!K119</f>
        <v>-4.0250903661015016</v>
      </c>
      <c r="AR119" s="126">
        <f>'[3]Yearly LC Ethylene'!L119</f>
        <v>-4.5485560171045236</v>
      </c>
      <c r="AS119" s="126">
        <f>'[3]Yearly LC Ethylene'!M119</f>
        <v>-5.0526356525641649</v>
      </c>
      <c r="AT119" s="126">
        <f>'[3]Yearly LC Ethylene'!N119</f>
        <v>-5.5354038809834023</v>
      </c>
      <c r="AU119" s="126">
        <f>'[3]Yearly LC Ethylene'!O119</f>
        <v>-6.1188478876370578</v>
      </c>
      <c r="AV119" s="126">
        <f>'[3]Yearly LC Ethylene'!P119</f>
        <v>-6.7055058323485515</v>
      </c>
      <c r="AW119" s="126">
        <f>'[3]Yearly LC Ethylene'!Q119</f>
        <v>-7.2336154712361784</v>
      </c>
      <c r="AX119" s="126">
        <f>'[3]Yearly LC Ethylene'!R119</f>
        <v>-7.7254730769780702</v>
      </c>
      <c r="AY119" s="126">
        <f>'[3]Yearly LC Ethylene'!S119</f>
        <v>-8.1764086203758204</v>
      </c>
      <c r="AZ119" s="126">
        <f>'[3]Yearly LC Ethylene'!T119</f>
        <v>-8.5856687920628509</v>
      </c>
      <c r="BA119" s="126">
        <f>'[3]Yearly LC Ethylene'!U119</f>
        <v>-8.9468554644038694</v>
      </c>
      <c r="BB119" s="126">
        <f>'[3]Yearly LC Ethylene'!V119</f>
        <v>-9.2569072761235844</v>
      </c>
      <c r="BC119" s="126">
        <f>'[3]Yearly LC Ethylene'!W119</f>
        <v>-9.5132762379456111</v>
      </c>
      <c r="BD119" s="126">
        <f>'[3]Yearly LC Ethylene'!X119</f>
        <v>-9.7139228689001431</v>
      </c>
      <c r="BE119" s="126">
        <f>'[3]Yearly LC Ethylene'!Y119</f>
        <v>-9.8828920813178236</v>
      </c>
      <c r="BF119" s="126">
        <f>'[3]Yearly LC Ethylene'!Z119</f>
        <v>-10.148230715236476</v>
      </c>
      <c r="BG119" s="126">
        <f>'[3]Yearly LC Ethylene'!AA119</f>
        <v>-10.34038431751107</v>
      </c>
      <c r="BH119" s="126">
        <f>'[3]Yearly LC Ethylene'!AB119</f>
        <v>-10.457348203102784</v>
      </c>
      <c r="BI119" s="126">
        <f>'[3]Yearly LC Ethylene'!AC119</f>
        <v>-10.497920135675077</v>
      </c>
      <c r="BJ119" s="126">
        <f>'[3]Yearly LC Ethylene'!AD119</f>
        <v>-10.45772697593492</v>
      </c>
      <c r="BK119" s="126">
        <f>'[3]Yearly LC Ethylene'!AE119</f>
        <v>-10.340483283169718</v>
      </c>
      <c r="BL119" s="126">
        <f>'[3]Yearly LC Ethylene'!AF119</f>
        <v>-10.147312160720297</v>
      </c>
      <c r="BM119" s="126">
        <f>'[3]Yearly LC Ethylene'!AG119</f>
        <v>-9.8801074905175135</v>
      </c>
      <c r="BN119" s="126">
        <f>'[3]Yearly LC Ethylene'!AH119</f>
        <v>-9.5756716454846789</v>
      </c>
      <c r="BO119" s="126"/>
      <c r="BP119" s="126">
        <f t="shared" si="25"/>
        <v>0</v>
      </c>
      <c r="BQ119" s="126">
        <f t="shared" si="25"/>
        <v>-9.9244346446647693</v>
      </c>
      <c r="BR119" s="126">
        <f t="shared" si="25"/>
        <v>-20.053961736516712</v>
      </c>
      <c r="BS119" s="126">
        <f t="shared" si="25"/>
        <v>-30.309304025891979</v>
      </c>
      <c r="BT119" s="126">
        <f t="shared" si="25"/>
        <v>-40.614424020451217</v>
      </c>
      <c r="BU119" s="126">
        <f t="shared" si="25"/>
        <v>-50.896565852146743</v>
      </c>
      <c r="BV119" s="126">
        <f t="shared" si="25"/>
        <v>-61.082020984730043</v>
      </c>
      <c r="BW119" s="126">
        <f t="shared" si="25"/>
        <v>-71.107894868412956</v>
      </c>
      <c r="BX119" s="126">
        <f t="shared" si="25"/>
        <v>-80.911401157154586</v>
      </c>
      <c r="BY119" s="126">
        <f t="shared" si="25"/>
        <v>-90.433187980056132</v>
      </c>
      <c r="BZ119" s="126">
        <f t="shared" si="25"/>
        <v>-99.617376051379352</v>
      </c>
      <c r="CA119" s="126">
        <f t="shared" si="25"/>
        <v>-104.63543818737611</v>
      </c>
      <c r="CB119" s="126">
        <f t="shared" si="25"/>
        <v>-109.39224256101333</v>
      </c>
      <c r="CC119" s="126">
        <f t="shared" si="25"/>
        <v>-112.88372362839323</v>
      </c>
      <c r="CD119" s="126">
        <f t="shared" si="25"/>
        <v>-115.58817440147267</v>
      </c>
      <c r="CE119" s="126">
        <f t="shared" si="22"/>
        <v>-117.52812240947686</v>
      </c>
      <c r="CF119" s="126">
        <f t="shared" si="20"/>
        <v>-118.73143282507155</v>
      </c>
      <c r="CG119" s="126">
        <f t="shared" si="20"/>
        <v>-119.22058018004728</v>
      </c>
      <c r="CH119" s="126">
        <f t="shared" si="20"/>
        <v>-119.02268039782821</v>
      </c>
      <c r="CI119" s="126">
        <f t="shared" si="20"/>
        <v>-118.16635367564757</v>
      </c>
      <c r="CJ119" s="126">
        <f t="shared" si="20"/>
        <v>-116.68172115717741</v>
      </c>
      <c r="CK119" s="126">
        <f t="shared" si="20"/>
        <v>-115.89571776742221</v>
      </c>
      <c r="CL119" s="126">
        <f t="shared" si="20"/>
        <v>-114.81107454440678</v>
      </c>
      <c r="CM119" s="126">
        <f t="shared" si="26"/>
        <v>-113.22588231528078</v>
      </c>
      <c r="CN119" s="126">
        <f t="shared" si="26"/>
        <v>-111.16270853437811</v>
      </c>
      <c r="CO119" s="126">
        <f t="shared" si="26"/>
        <v>-108.64567106483538</v>
      </c>
      <c r="CP119" s="126">
        <f t="shared" si="26"/>
        <v>-105.69565074956681</v>
      </c>
      <c r="CQ119" s="126">
        <f t="shared" si="26"/>
        <v>-102.34380598845335</v>
      </c>
      <c r="CR119" s="126">
        <f t="shared" si="26"/>
        <v>-98.618809039792751</v>
      </c>
      <c r="CS119" s="126">
        <f t="shared" si="18"/>
        <v>-94.550853692523162</v>
      </c>
      <c r="CT119" s="126">
        <f t="shared" si="17"/>
        <v>-90.205793723586964</v>
      </c>
    </row>
    <row r="120" spans="1:98" s="13" customFormat="1">
      <c r="A120" s="378" t="s">
        <v>120</v>
      </c>
      <c r="B120" s="6" t="s">
        <v>121</v>
      </c>
      <c r="C120" s="7" t="s">
        <v>197</v>
      </c>
      <c r="D120" s="125">
        <f>'[2]Yearly LC Ethylene'!D120</f>
        <v>0</v>
      </c>
      <c r="E120" s="125">
        <f>'[2]Yearly LC Ethylene'!E120</f>
        <v>0</v>
      </c>
      <c r="F120" s="125">
        <f>'[2]Yearly LC Ethylene'!F120</f>
        <v>0</v>
      </c>
      <c r="G120" s="125">
        <f>'[2]Yearly LC Ethylene'!G120</f>
        <v>0</v>
      </c>
      <c r="H120" s="125">
        <f>'[2]Yearly LC Ethylene'!H120</f>
        <v>0</v>
      </c>
      <c r="I120" s="125">
        <f>'[2]Yearly LC Ethylene'!I120</f>
        <v>0</v>
      </c>
      <c r="J120" s="125">
        <f>'[2]Yearly LC Ethylene'!J120</f>
        <v>0</v>
      </c>
      <c r="K120" s="125">
        <f>'[2]Yearly LC Ethylene'!K120</f>
        <v>0</v>
      </c>
      <c r="L120" s="125">
        <f>'[2]Yearly LC Ethylene'!L120</f>
        <v>0</v>
      </c>
      <c r="M120" s="125">
        <f>'[2]Yearly LC Ethylene'!M120</f>
        <v>0</v>
      </c>
      <c r="N120" s="125">
        <f>'[2]Yearly LC Ethylene'!N120</f>
        <v>0</v>
      </c>
      <c r="O120" s="125">
        <f>'[2]Yearly LC Ethylene'!O120</f>
        <v>0</v>
      </c>
      <c r="P120" s="125">
        <f>'[2]Yearly LC Ethylene'!P120</f>
        <v>0</v>
      </c>
      <c r="Q120" s="125">
        <f>'[2]Yearly LC Ethylene'!Q120</f>
        <v>0</v>
      </c>
      <c r="R120" s="125">
        <f>'[2]Yearly LC Ethylene'!R120</f>
        <v>0</v>
      </c>
      <c r="S120" s="125">
        <f>'[2]Yearly LC Ethylene'!S120</f>
        <v>0</v>
      </c>
      <c r="T120" s="125">
        <f>'[2]Yearly LC Ethylene'!T120</f>
        <v>0</v>
      </c>
      <c r="U120" s="125">
        <f>'[2]Yearly LC Ethylene'!U120</f>
        <v>0</v>
      </c>
      <c r="V120" s="125">
        <f>'[2]Yearly LC Ethylene'!V120</f>
        <v>0</v>
      </c>
      <c r="W120" s="125">
        <f>'[2]Yearly LC Ethylene'!W120</f>
        <v>0</v>
      </c>
      <c r="X120" s="125">
        <f>'[2]Yearly LC Ethylene'!X120</f>
        <v>0</v>
      </c>
      <c r="Y120" s="125">
        <f>'[2]Yearly LC Ethylene'!Y120</f>
        <v>0</v>
      </c>
      <c r="Z120" s="125">
        <f>'[2]Yearly LC Ethylene'!Z120</f>
        <v>0</v>
      </c>
      <c r="AA120" s="125">
        <f>'[2]Yearly LC Ethylene'!AA120</f>
        <v>0</v>
      </c>
      <c r="AB120" s="125">
        <f>'[2]Yearly LC Ethylene'!AB120</f>
        <v>0</v>
      </c>
      <c r="AC120" s="125">
        <f>'[2]Yearly LC Ethylene'!AC120</f>
        <v>0</v>
      </c>
      <c r="AD120" s="125">
        <f>'[2]Yearly LC Ethylene'!AD120</f>
        <v>0</v>
      </c>
      <c r="AE120" s="125">
        <f>'[2]Yearly LC Ethylene'!AE120</f>
        <v>0</v>
      </c>
      <c r="AF120" s="125">
        <f>'[2]Yearly LC Ethylene'!AF120</f>
        <v>0</v>
      </c>
      <c r="AG120" s="125">
        <f>'[2]Yearly LC Ethylene'!AG120</f>
        <v>0</v>
      </c>
      <c r="AH120" s="125">
        <f>'[2]Yearly LC Ethylene'!AH120</f>
        <v>0</v>
      </c>
      <c r="AI120" s="125"/>
      <c r="AJ120" s="125">
        <f>'[3]Yearly LC Ethylene'!D120</f>
        <v>0</v>
      </c>
      <c r="AK120" s="125">
        <f>'[3]Yearly LC Ethylene'!E120</f>
        <v>0</v>
      </c>
      <c r="AL120" s="125">
        <f>'[3]Yearly LC Ethylene'!F120</f>
        <v>0</v>
      </c>
      <c r="AM120" s="125">
        <f>'[3]Yearly LC Ethylene'!G120</f>
        <v>0</v>
      </c>
      <c r="AN120" s="125">
        <f>'[3]Yearly LC Ethylene'!H120</f>
        <v>0</v>
      </c>
      <c r="AO120" s="125">
        <f>'[3]Yearly LC Ethylene'!I120</f>
        <v>0</v>
      </c>
      <c r="AP120" s="125">
        <f>'[3]Yearly LC Ethylene'!J120</f>
        <v>0</v>
      </c>
      <c r="AQ120" s="125">
        <f>'[3]Yearly LC Ethylene'!K120</f>
        <v>0</v>
      </c>
      <c r="AR120" s="125">
        <f>'[3]Yearly LC Ethylene'!L120</f>
        <v>0</v>
      </c>
      <c r="AS120" s="125">
        <f>'[3]Yearly LC Ethylene'!M120</f>
        <v>0</v>
      </c>
      <c r="AT120" s="125">
        <f>'[3]Yearly LC Ethylene'!N120</f>
        <v>0</v>
      </c>
      <c r="AU120" s="125">
        <f>'[3]Yearly LC Ethylene'!O120</f>
        <v>0</v>
      </c>
      <c r="AV120" s="125">
        <f>'[3]Yearly LC Ethylene'!P120</f>
        <v>0</v>
      </c>
      <c r="AW120" s="125">
        <f>'[3]Yearly LC Ethylene'!Q120</f>
        <v>0</v>
      </c>
      <c r="AX120" s="125">
        <f>'[3]Yearly LC Ethylene'!R120</f>
        <v>0</v>
      </c>
      <c r="AY120" s="125">
        <f>'[3]Yearly LC Ethylene'!S120</f>
        <v>0</v>
      </c>
      <c r="AZ120" s="125">
        <f>'[3]Yearly LC Ethylene'!T120</f>
        <v>0</v>
      </c>
      <c r="BA120" s="125">
        <f>'[3]Yearly LC Ethylene'!U120</f>
        <v>0</v>
      </c>
      <c r="BB120" s="125">
        <f>'[3]Yearly LC Ethylene'!V120</f>
        <v>0</v>
      </c>
      <c r="BC120" s="125">
        <f>'[3]Yearly LC Ethylene'!W120</f>
        <v>0</v>
      </c>
      <c r="BD120" s="125">
        <f>'[3]Yearly LC Ethylene'!X120</f>
        <v>0</v>
      </c>
      <c r="BE120" s="125">
        <f>'[3]Yearly LC Ethylene'!Y120</f>
        <v>0</v>
      </c>
      <c r="BF120" s="125">
        <f>'[3]Yearly LC Ethylene'!Z120</f>
        <v>0</v>
      </c>
      <c r="BG120" s="125">
        <f>'[3]Yearly LC Ethylene'!AA120</f>
        <v>0</v>
      </c>
      <c r="BH120" s="125">
        <f>'[3]Yearly LC Ethylene'!AB120</f>
        <v>0</v>
      </c>
      <c r="BI120" s="125">
        <f>'[3]Yearly LC Ethylene'!AC120</f>
        <v>0</v>
      </c>
      <c r="BJ120" s="125">
        <f>'[3]Yearly LC Ethylene'!AD120</f>
        <v>0</v>
      </c>
      <c r="BK120" s="125">
        <f>'[3]Yearly LC Ethylene'!AE120</f>
        <v>0</v>
      </c>
      <c r="BL120" s="125">
        <f>'[3]Yearly LC Ethylene'!AF120</f>
        <v>0</v>
      </c>
      <c r="BM120" s="125">
        <f>'[3]Yearly LC Ethylene'!AG120</f>
        <v>0</v>
      </c>
      <c r="BN120" s="125">
        <f>'[3]Yearly LC Ethylene'!AH120</f>
        <v>0</v>
      </c>
      <c r="BO120" s="125"/>
      <c r="BP120" s="125">
        <f t="shared" si="25"/>
        <v>0</v>
      </c>
      <c r="BQ120" s="125">
        <f t="shared" si="25"/>
        <v>0</v>
      </c>
      <c r="BR120" s="125">
        <f t="shared" si="25"/>
        <v>0</v>
      </c>
      <c r="BS120" s="125">
        <f t="shared" si="25"/>
        <v>0</v>
      </c>
      <c r="BT120" s="125">
        <f t="shared" si="25"/>
        <v>0</v>
      </c>
      <c r="BU120" s="125">
        <f t="shared" si="25"/>
        <v>0</v>
      </c>
      <c r="BV120" s="125">
        <f t="shared" si="25"/>
        <v>0</v>
      </c>
      <c r="BW120" s="125">
        <f t="shared" si="25"/>
        <v>0</v>
      </c>
      <c r="BX120" s="125">
        <f t="shared" si="25"/>
        <v>0</v>
      </c>
      <c r="BY120" s="125">
        <f t="shared" si="25"/>
        <v>0</v>
      </c>
      <c r="BZ120" s="125">
        <f t="shared" si="25"/>
        <v>0</v>
      </c>
      <c r="CA120" s="125">
        <f t="shared" si="25"/>
        <v>0</v>
      </c>
      <c r="CB120" s="125">
        <f t="shared" si="25"/>
        <v>0</v>
      </c>
      <c r="CC120" s="125">
        <f t="shared" si="25"/>
        <v>0</v>
      </c>
      <c r="CD120" s="125">
        <f t="shared" si="25"/>
        <v>0</v>
      </c>
      <c r="CE120" s="125">
        <f t="shared" si="22"/>
        <v>0</v>
      </c>
      <c r="CF120" s="125">
        <f t="shared" si="20"/>
        <v>0</v>
      </c>
      <c r="CG120" s="125">
        <f t="shared" si="20"/>
        <v>0</v>
      </c>
      <c r="CH120" s="125">
        <f t="shared" si="20"/>
        <v>0</v>
      </c>
      <c r="CI120" s="125">
        <f t="shared" si="20"/>
        <v>0</v>
      </c>
      <c r="CJ120" s="125">
        <f t="shared" si="20"/>
        <v>0</v>
      </c>
      <c r="CK120" s="125">
        <f t="shared" si="20"/>
        <v>0</v>
      </c>
      <c r="CL120" s="125">
        <f t="shared" si="20"/>
        <v>0</v>
      </c>
      <c r="CM120" s="125">
        <f t="shared" si="26"/>
        <v>0</v>
      </c>
      <c r="CN120" s="125">
        <f t="shared" si="26"/>
        <v>0</v>
      </c>
      <c r="CO120" s="125">
        <f t="shared" si="26"/>
        <v>0</v>
      </c>
      <c r="CP120" s="125">
        <f t="shared" si="26"/>
        <v>0</v>
      </c>
      <c r="CQ120" s="125">
        <f t="shared" si="26"/>
        <v>0</v>
      </c>
      <c r="CR120" s="125">
        <f t="shared" si="26"/>
        <v>0</v>
      </c>
      <c r="CS120" s="125">
        <f t="shared" si="18"/>
        <v>0</v>
      </c>
      <c r="CT120" s="125">
        <f t="shared" si="17"/>
        <v>0</v>
      </c>
    </row>
    <row r="121" spans="1:98" s="14" customFormat="1">
      <c r="A121" s="379"/>
      <c r="B121" s="10" t="s">
        <v>122</v>
      </c>
      <c r="C121" s="62" t="s">
        <v>197</v>
      </c>
      <c r="D121" s="127">
        <f>'[2]Yearly LC Ethylene'!D121</f>
        <v>29305.030176899061</v>
      </c>
      <c r="E121" s="127">
        <f>'[2]Yearly LC Ethylene'!E121</f>
        <v>28181.66189870712</v>
      </c>
      <c r="F121" s="127">
        <f>'[2]Yearly LC Ethylene'!F121</f>
        <v>27151.332045095303</v>
      </c>
      <c r="G121" s="127">
        <f>'[2]Yearly LC Ethylene'!G121</f>
        <v>26208.19983069475</v>
      </c>
      <c r="H121" s="127">
        <f>'[2]Yearly LC Ethylene'!H121</f>
        <v>25346.420531331929</v>
      </c>
      <c r="I121" s="127">
        <f>'[2]Yearly LC Ethylene'!I121</f>
        <v>24560.145801046699</v>
      </c>
      <c r="J121" s="127">
        <f>'[2]Yearly LC Ethylene'!J121</f>
        <v>23850.309185911377</v>
      </c>
      <c r="K121" s="127">
        <f>'[2]Yearly LC Ethylene'!K121</f>
        <v>23210.666320479617</v>
      </c>
      <c r="L121" s="127">
        <f>'[2]Yearly LC Ethylene'!L121</f>
        <v>22637.850642168738</v>
      </c>
      <c r="M121" s="127">
        <f>'[2]Yearly LC Ethylene'!M121</f>
        <v>22128.845491020082</v>
      </c>
      <c r="N121" s="127">
        <f>'[2]Yearly LC Ethylene'!N121</f>
        <v>21680.980402937817</v>
      </c>
      <c r="O121" s="127">
        <f>'[2]Yearly LC Ethylene'!O121</f>
        <v>21830.040491602824</v>
      </c>
      <c r="P121" s="127">
        <f>'[2]Yearly LC Ethylene'!P121</f>
        <v>21232.546870651873</v>
      </c>
      <c r="Q121" s="127">
        <f>'[2]Yearly LC Ethylene'!Q121</f>
        <v>20631.219989226589</v>
      </c>
      <c r="R121" s="127">
        <f>'[2]Yearly LC Ethylene'!R121</f>
        <v>20027.534474713655</v>
      </c>
      <c r="S121" s="127">
        <f>'[2]Yearly LC Ethylene'!S121</f>
        <v>19423.200470364183</v>
      </c>
      <c r="T121" s="127">
        <f>'[2]Yearly LC Ethylene'!T121</f>
        <v>18797.815263026525</v>
      </c>
      <c r="U121" s="127">
        <f>'[2]Yearly LC Ethylene'!U121</f>
        <v>18168.68397005627</v>
      </c>
      <c r="V121" s="127">
        <f>'[2]Yearly LC Ethylene'!V121</f>
        <v>17537.131759176864</v>
      </c>
      <c r="W121" s="127">
        <f>'[2]Yearly LC Ethylene'!W121</f>
        <v>16904.645973905092</v>
      </c>
      <c r="X121" s="127">
        <f>'[2]Yearly LC Ethylene'!X121</f>
        <v>16272.874278586341</v>
      </c>
      <c r="Y121" s="127">
        <f>'[2]Yearly LC Ethylene'!Y121</f>
        <v>15530.264185577897</v>
      </c>
      <c r="Z121" s="127">
        <f>'[2]Yearly LC Ethylene'!Z121</f>
        <v>14788.209024788644</v>
      </c>
      <c r="AA121" s="127">
        <f>'[2]Yearly LC Ethylene'!AA121</f>
        <v>14049.435572043061</v>
      </c>
      <c r="AB121" s="127">
        <f>'[2]Yearly LC Ethylene'!AB121</f>
        <v>13316.91072476919</v>
      </c>
      <c r="AC121" s="127">
        <f>'[2]Yearly LC Ethylene'!AC121</f>
        <v>12593.838717807581</v>
      </c>
      <c r="AD121" s="127">
        <f>'[2]Yearly LC Ethylene'!AD121</f>
        <v>11925.385243928544</v>
      </c>
      <c r="AE121" s="127">
        <f>'[2]Yearly LC Ethylene'!AE121</f>
        <v>11283.234772505148</v>
      </c>
      <c r="AF121" s="127">
        <f>'[2]Yearly LC Ethylene'!AF121</f>
        <v>10672.345338613923</v>
      </c>
      <c r="AG121" s="127">
        <f>'[2]Yearly LC Ethylene'!AG121</f>
        <v>10097.945635597682</v>
      </c>
      <c r="AH121" s="127">
        <f>'[2]Yearly LC Ethylene'!AH121</f>
        <v>9565.5317823329751</v>
      </c>
      <c r="AI121" s="127"/>
      <c r="AJ121" s="127">
        <f>'[3]Yearly LC Ethylene'!D121</f>
        <v>5757.6219164365802</v>
      </c>
      <c r="AK121" s="127">
        <f>'[3]Yearly LC Ethylene'!E121</f>
        <v>5555.6624217041181</v>
      </c>
      <c r="AL121" s="127">
        <f>'[3]Yearly LC Ethylene'!F121</f>
        <v>5346.0939550222602</v>
      </c>
      <c r="AM121" s="127">
        <f>'[3]Yearly LC Ethylene'!G121</f>
        <v>5128.9165163910093</v>
      </c>
      <c r="AN121" s="127">
        <f>'[3]Yearly LC Ethylene'!H121</f>
        <v>4904.1301058103636</v>
      </c>
      <c r="AO121" s="127">
        <f>'[3]Yearly LC Ethylene'!I121</f>
        <v>4671.734723280324</v>
      </c>
      <c r="AP121" s="127">
        <f>'[3]Yearly LC Ethylene'!J121</f>
        <v>4473.3984331715037</v>
      </c>
      <c r="AQ121" s="127">
        <f>'[3]Yearly LC Ethylene'!K121</f>
        <v>4277.258239704558</v>
      </c>
      <c r="AR121" s="127">
        <f>'[3]Yearly LC Ethylene'!L121</f>
        <v>4084.0194945791955</v>
      </c>
      <c r="AS121" s="127">
        <f>'[3]Yearly LC Ethylene'!M121</f>
        <v>3894.3875494951253</v>
      </c>
      <c r="AT121" s="127">
        <f>'[3]Yearly LC Ethylene'!N121</f>
        <v>3709.0677561520561</v>
      </c>
      <c r="AU121" s="127">
        <f>'[3]Yearly LC Ethylene'!O121</f>
        <v>3505.4682144987532</v>
      </c>
      <c r="AV121" s="127">
        <f>'[3]Yearly LC Ethylene'!P121</f>
        <v>3305.942339690258</v>
      </c>
      <c r="AW121" s="127">
        <f>'[3]Yearly LC Ethylene'!Q121</f>
        <v>3111.8347084041384</v>
      </c>
      <c r="AX121" s="127">
        <f>'[3]Yearly LC Ethylene'!R121</f>
        <v>2924.489897317967</v>
      </c>
      <c r="AY121" s="127">
        <f>'[3]Yearly LC Ethylene'!S121</f>
        <v>2745.2524831093119</v>
      </c>
      <c r="AZ121" s="127">
        <f>'[3]Yearly LC Ethylene'!T121</f>
        <v>2541.383401670832</v>
      </c>
      <c r="BA121" s="127">
        <f>'[3]Yearly LC Ethylene'!U121</f>
        <v>2342.1796406964368</v>
      </c>
      <c r="BB121" s="127">
        <f>'[3]Yearly LC Ethylene'!V121</f>
        <v>2148.5898012078464</v>
      </c>
      <c r="BC121" s="127">
        <f>'[3]Yearly LC Ethylene'!W121</f>
        <v>1961.5624842267703</v>
      </c>
      <c r="BD121" s="127">
        <f>'[3]Yearly LC Ethylene'!X121</f>
        <v>1782.0462907749284</v>
      </c>
      <c r="BE121" s="127">
        <f>'[3]Yearly LC Ethylene'!Y121</f>
        <v>1511.3819068120711</v>
      </c>
      <c r="BF121" s="127">
        <f>'[3]Yearly LC Ethylene'!Z121</f>
        <v>1250.8400665408958</v>
      </c>
      <c r="BG121" s="127">
        <f>'[3]Yearly LC Ethylene'!AA121</f>
        <v>1002.1018350631775</v>
      </c>
      <c r="BH121" s="127">
        <f>'[3]Yearly LC Ethylene'!AB121</f>
        <v>766.84827748068801</v>
      </c>
      <c r="BI121" s="127">
        <f>'[3]Yearly LC Ethylene'!AC121</f>
        <v>546.76045889520628</v>
      </c>
      <c r="BJ121" s="127">
        <f>'[3]Yearly LC Ethylene'!AD121</f>
        <v>383.40322545356048</v>
      </c>
      <c r="BK121" s="127">
        <f>'[3]Yearly LC Ethylene'!AE121</f>
        <v>244.90813370276146</v>
      </c>
      <c r="BL121" s="127">
        <f>'[3]Yearly LC Ethylene'!AF121</f>
        <v>133.30325759586367</v>
      </c>
      <c r="BM121" s="127">
        <f>'[3]Yearly LC Ethylene'!AG121</f>
        <v>50.616671085929283</v>
      </c>
      <c r="BN121" s="127">
        <f>'[3]Yearly LC Ethylene'!AH121</f>
        <v>-344.55551490771222</v>
      </c>
      <c r="BO121" s="127"/>
      <c r="BP121" s="127">
        <f t="shared" si="25"/>
        <v>35062.652093335644</v>
      </c>
      <c r="BQ121" s="127">
        <f t="shared" si="25"/>
        <v>33737.324320411237</v>
      </c>
      <c r="BR121" s="127">
        <f t="shared" si="25"/>
        <v>32497.426000117564</v>
      </c>
      <c r="BS121" s="127">
        <f t="shared" si="25"/>
        <v>31337.116347085757</v>
      </c>
      <c r="BT121" s="127">
        <f t="shared" si="25"/>
        <v>30250.550637142293</v>
      </c>
      <c r="BU121" s="127">
        <f t="shared" si="25"/>
        <v>29231.880524327025</v>
      </c>
      <c r="BV121" s="127">
        <f t="shared" si="25"/>
        <v>28323.707619082881</v>
      </c>
      <c r="BW121" s="127">
        <f t="shared" si="25"/>
        <v>27487.924560184176</v>
      </c>
      <c r="BX121" s="127">
        <f t="shared" si="25"/>
        <v>26721.870136747933</v>
      </c>
      <c r="BY121" s="127">
        <f t="shared" si="25"/>
        <v>26023.233040515206</v>
      </c>
      <c r="BZ121" s="127">
        <f t="shared" si="25"/>
        <v>25390.048159089874</v>
      </c>
      <c r="CA121" s="127">
        <f t="shared" si="25"/>
        <v>25335.508706101577</v>
      </c>
      <c r="CB121" s="127">
        <f t="shared" si="25"/>
        <v>24538.48921034213</v>
      </c>
      <c r="CC121" s="127">
        <f t="shared" si="25"/>
        <v>23743.054697630727</v>
      </c>
      <c r="CD121" s="127">
        <f t="shared" si="25"/>
        <v>22952.024372031621</v>
      </c>
      <c r="CE121" s="127">
        <f t="shared" si="22"/>
        <v>22168.452953473494</v>
      </c>
      <c r="CF121" s="127">
        <f t="shared" si="20"/>
        <v>21339.198664697356</v>
      </c>
      <c r="CG121" s="127">
        <f t="shared" si="20"/>
        <v>20510.863610752705</v>
      </c>
      <c r="CH121" s="127">
        <f t="shared" si="20"/>
        <v>19685.721560384711</v>
      </c>
      <c r="CI121" s="127">
        <f t="shared" si="20"/>
        <v>18866.208458131863</v>
      </c>
      <c r="CJ121" s="127">
        <f t="shared" si="20"/>
        <v>18054.920569361271</v>
      </c>
      <c r="CK121" s="127">
        <f t="shared" si="20"/>
        <v>17041.646092389969</v>
      </c>
      <c r="CL121" s="127">
        <f t="shared" si="20"/>
        <v>16039.04909132954</v>
      </c>
      <c r="CM121" s="127">
        <f t="shared" si="26"/>
        <v>15051.53740710624</v>
      </c>
      <c r="CN121" s="127">
        <f t="shared" si="26"/>
        <v>14083.759002249877</v>
      </c>
      <c r="CO121" s="127">
        <f t="shared" si="26"/>
        <v>13140.599176702788</v>
      </c>
      <c r="CP121" s="127">
        <f t="shared" si="26"/>
        <v>12308.788469382103</v>
      </c>
      <c r="CQ121" s="127">
        <f t="shared" si="26"/>
        <v>11528.14290620791</v>
      </c>
      <c r="CR121" s="127">
        <f t="shared" si="26"/>
        <v>10805.648596209787</v>
      </c>
      <c r="CS121" s="127">
        <f t="shared" si="18"/>
        <v>10148.562306683611</v>
      </c>
      <c r="CT121" s="127">
        <f t="shared" si="17"/>
        <v>9220.9762674252634</v>
      </c>
    </row>
    <row r="122" spans="1:98" s="13" customFormat="1">
      <c r="A122" s="6" t="s">
        <v>75</v>
      </c>
      <c r="B122" s="6" t="s">
        <v>48</v>
      </c>
      <c r="C122" s="17" t="s">
        <v>197</v>
      </c>
      <c r="D122" s="132">
        <f>'[2]Yearly LC Ethylene'!D122</f>
        <v>833693.90944694402</v>
      </c>
      <c r="E122" s="132">
        <f>'[2]Yearly LC Ethylene'!E122</f>
        <v>819227.83476142923</v>
      </c>
      <c r="F122" s="132">
        <f>'[2]Yearly LC Ethylene'!F122</f>
        <v>804922.88200348406</v>
      </c>
      <c r="G122" s="132">
        <f>'[2]Yearly LC Ethylene'!G122</f>
        <v>790777.50814213371</v>
      </c>
      <c r="H122" s="132">
        <f>'[2]Yearly LC Ethylene'!H122</f>
        <v>776790.18382717774</v>
      </c>
      <c r="I122" s="132">
        <f>'[2]Yearly LC Ethylene'!I122</f>
        <v>762959.39327345404</v>
      </c>
      <c r="J122" s="132">
        <f>'[2]Yearly LC Ethylene'!J122</f>
        <v>749283.63414605032</v>
      </c>
      <c r="K122" s="132">
        <f>'[2]Yearly LC Ethylene'!K122</f>
        <v>735761.41744645697</v>
      </c>
      <c r="L122" s="132">
        <f>'[2]Yearly LC Ethylene'!L122</f>
        <v>722391.26739965403</v>
      </c>
      <c r="M122" s="132">
        <f>'[2]Yearly LC Ethylene'!M122</f>
        <v>709171.72134212276</v>
      </c>
      <c r="N122" s="132">
        <f>'[2]Yearly LC Ethylene'!N122</f>
        <v>696101.32961077744</v>
      </c>
      <c r="O122" s="132">
        <f>'[2]Yearly LC Ethylene'!O122</f>
        <v>683178.65543280775</v>
      </c>
      <c r="P122" s="132">
        <f>'[2]Yearly LC Ethylene'!P122</f>
        <v>670402.27481642459</v>
      </c>
      <c r="Q122" s="132">
        <f>'[2]Yearly LC Ethylene'!Q122</f>
        <v>657770.77644250332</v>
      </c>
      <c r="R122" s="132">
        <f>'[2]Yearly LC Ethylene'!R122</f>
        <v>645282.76155711664</v>
      </c>
      <c r="S122" s="132">
        <f>'[2]Yearly LC Ethylene'!S122</f>
        <v>632936.84386494872</v>
      </c>
      <c r="T122" s="132">
        <f>'[2]Yearly LC Ethylene'!T122</f>
        <v>620731.64942358609</v>
      </c>
      <c r="U122" s="132">
        <f>'[2]Yearly LC Ethylene'!U122</f>
        <v>608665.8165386758</v>
      </c>
      <c r="V122" s="132">
        <f>'[2]Yearly LC Ethylene'!V122</f>
        <v>596737.99565994495</v>
      </c>
      <c r="W122" s="132">
        <f>'[2]Yearly LC Ethylene'!W122</f>
        <v>584946.84927807539</v>
      </c>
      <c r="X122" s="132">
        <f>'[2]Yearly LC Ethylene'!X122</f>
        <v>573291.05182242498</v>
      </c>
      <c r="Y122" s="132">
        <f>'[2]Yearly LC Ethylene'!Y122</f>
        <v>561541.19759758911</v>
      </c>
      <c r="Z122" s="132">
        <f>'[2]Yearly LC Ethylene'!Z122</f>
        <v>549927.25528660498</v>
      </c>
      <c r="AA122" s="132">
        <f>'[2]Yearly LC Ethylene'!AA122</f>
        <v>538447.90130530903</v>
      </c>
      <c r="AB122" s="132">
        <f>'[2]Yearly LC Ethylene'!AB122</f>
        <v>527101.82391611871</v>
      </c>
      <c r="AC122" s="132">
        <f>'[2]Yearly LC Ethylene'!AC122</f>
        <v>515887.72312720201</v>
      </c>
      <c r="AD122" s="132">
        <f>'[2]Yearly LC Ethylene'!AD122</f>
        <v>504804.31059247808</v>
      </c>
      <c r="AE122" s="132">
        <f>'[2]Yearly LC Ethylene'!AE122</f>
        <v>493850.30951243907</v>
      </c>
      <c r="AF122" s="132">
        <f>'[2]Yearly LC Ethylene'!AF122</f>
        <v>483024.45453579054</v>
      </c>
      <c r="AG122" s="132">
        <f>'[2]Yearly LC Ethylene'!AG122</f>
        <v>472325.49166190147</v>
      </c>
      <c r="AH122" s="132">
        <f>'[2]Yearly LC Ethylene'!AH122</f>
        <v>461752.17814405728</v>
      </c>
      <c r="AI122" s="125"/>
      <c r="AJ122" s="132">
        <f>'[3]Yearly LC Ethylene'!D122</f>
        <v>201906.27397932502</v>
      </c>
      <c r="AK122" s="132">
        <f>'[3]Yearly LC Ethylene'!E122</f>
        <v>199795.02448938167</v>
      </c>
      <c r="AL122" s="132">
        <f>'[3]Yearly LC Ethylene'!F122</f>
        <v>197683.77499943832</v>
      </c>
      <c r="AM122" s="132">
        <f>'[3]Yearly LC Ethylene'!G122</f>
        <v>195572.525509495</v>
      </c>
      <c r="AN122" s="132">
        <f>'[3]Yearly LC Ethylene'!H122</f>
        <v>193461.27601955165</v>
      </c>
      <c r="AO122" s="132">
        <f>'[3]Yearly LC Ethylene'!I122</f>
        <v>191350.02652960829</v>
      </c>
      <c r="AP122" s="132">
        <f>'[3]Yearly LC Ethylene'!J122</f>
        <v>189238.77703966494</v>
      </c>
      <c r="AQ122" s="132">
        <f>'[3]Yearly LC Ethylene'!K122</f>
        <v>187127.52754972159</v>
      </c>
      <c r="AR122" s="132">
        <f>'[3]Yearly LC Ethylene'!L122</f>
        <v>185016.27805977827</v>
      </c>
      <c r="AS122" s="132">
        <f>'[3]Yearly LC Ethylene'!M122</f>
        <v>182905.02856983492</v>
      </c>
      <c r="AT122" s="132">
        <f>'[3]Yearly LC Ethylene'!N122</f>
        <v>180793.77907989157</v>
      </c>
      <c r="AU122" s="132">
        <f>'[3]Yearly LC Ethylene'!O122</f>
        <v>178682.52958994822</v>
      </c>
      <c r="AV122" s="132">
        <f>'[3]Yearly LC Ethylene'!P122</f>
        <v>176571.28010000486</v>
      </c>
      <c r="AW122" s="132">
        <f>'[3]Yearly LC Ethylene'!Q122</f>
        <v>174460.03061006151</v>
      </c>
      <c r="AX122" s="132">
        <f>'[3]Yearly LC Ethylene'!R122</f>
        <v>172348.78112011816</v>
      </c>
      <c r="AY122" s="132">
        <f>'[3]Yearly LC Ethylene'!S122</f>
        <v>170237.53163017481</v>
      </c>
      <c r="AZ122" s="132">
        <f>'[3]Yearly LC Ethylene'!T122</f>
        <v>168126.28214023146</v>
      </c>
      <c r="BA122" s="132">
        <f>'[3]Yearly LC Ethylene'!U122</f>
        <v>166015.03265028814</v>
      </c>
      <c r="BB122" s="132">
        <f>'[3]Yearly LC Ethylene'!V122</f>
        <v>163903.78316034478</v>
      </c>
      <c r="BC122" s="132">
        <f>'[3]Yearly LC Ethylene'!W122</f>
        <v>161792.53367040143</v>
      </c>
      <c r="BD122" s="132">
        <f>'[3]Yearly LC Ethylene'!X122</f>
        <v>159681.28418045808</v>
      </c>
      <c r="BE122" s="132">
        <f>'[3]Yearly LC Ethylene'!Y122</f>
        <v>157506.05743324372</v>
      </c>
      <c r="BF122" s="132">
        <f>'[3]Yearly LC Ethylene'!Z122</f>
        <v>155330.8306860294</v>
      </c>
      <c r="BG122" s="132">
        <f>'[3]Yearly LC Ethylene'!AA122</f>
        <v>153155.60393881501</v>
      </c>
      <c r="BH122" s="132">
        <f>'[3]Yearly LC Ethylene'!AB122</f>
        <v>150980.37719160065</v>
      </c>
      <c r="BI122" s="132">
        <f>'[3]Yearly LC Ethylene'!AC122</f>
        <v>148805.15044438632</v>
      </c>
      <c r="BJ122" s="132">
        <f>'[3]Yearly LC Ethylene'!AD122</f>
        <v>146629.92369717197</v>
      </c>
      <c r="BK122" s="132">
        <f>'[3]Yearly LC Ethylene'!AE122</f>
        <v>144454.69694995758</v>
      </c>
      <c r="BL122" s="132">
        <f>'[3]Yearly LC Ethylene'!AF122</f>
        <v>142279.47020274325</v>
      </c>
      <c r="BM122" s="132">
        <f>'[3]Yearly LC Ethylene'!AG122</f>
        <v>140104.24345552889</v>
      </c>
      <c r="BN122" s="132">
        <f>'[3]Yearly LC Ethylene'!AH122</f>
        <v>137929.01670831451</v>
      </c>
      <c r="BO122" s="125"/>
      <c r="BP122" s="132">
        <f t="shared" si="25"/>
        <v>1035600.1834262691</v>
      </c>
      <c r="BQ122" s="132">
        <f t="shared" si="25"/>
        <v>1019022.8592508109</v>
      </c>
      <c r="BR122" s="132">
        <f t="shared" si="25"/>
        <v>1002606.6570029224</v>
      </c>
      <c r="BS122" s="132">
        <f t="shared" si="25"/>
        <v>986350.03365162876</v>
      </c>
      <c r="BT122" s="132">
        <f t="shared" si="25"/>
        <v>970251.45984672941</v>
      </c>
      <c r="BU122" s="132">
        <f t="shared" si="25"/>
        <v>954309.41980306234</v>
      </c>
      <c r="BV122" s="132">
        <f t="shared" si="25"/>
        <v>938522.41118571523</v>
      </c>
      <c r="BW122" s="132">
        <f t="shared" si="25"/>
        <v>922888.94499617862</v>
      </c>
      <c r="BX122" s="132">
        <f t="shared" si="25"/>
        <v>907407.54545943229</v>
      </c>
      <c r="BY122" s="132">
        <f t="shared" si="25"/>
        <v>892076.74991195765</v>
      </c>
      <c r="BZ122" s="132">
        <f t="shared" si="25"/>
        <v>876895.10869066906</v>
      </c>
      <c r="CA122" s="132">
        <f t="shared" si="25"/>
        <v>861861.18502275599</v>
      </c>
      <c r="CB122" s="132">
        <f t="shared" si="25"/>
        <v>846973.55491642945</v>
      </c>
      <c r="CC122" s="132">
        <f t="shared" si="25"/>
        <v>832230.80705256481</v>
      </c>
      <c r="CD122" s="132">
        <f t="shared" si="25"/>
        <v>817631.54267723486</v>
      </c>
      <c r="CE122" s="132">
        <f t="shared" si="22"/>
        <v>803174.37549512356</v>
      </c>
      <c r="CF122" s="132">
        <f t="shared" si="20"/>
        <v>788857.93156381755</v>
      </c>
      <c r="CG122" s="132">
        <f t="shared" si="20"/>
        <v>774680.84918896388</v>
      </c>
      <c r="CH122" s="132">
        <f t="shared" si="20"/>
        <v>760641.77882028976</v>
      </c>
      <c r="CI122" s="132">
        <f t="shared" si="20"/>
        <v>746739.38294847682</v>
      </c>
      <c r="CJ122" s="132">
        <f t="shared" si="20"/>
        <v>732972.33600288304</v>
      </c>
      <c r="CK122" s="132">
        <f t="shared" si="20"/>
        <v>719047.25503083284</v>
      </c>
      <c r="CL122" s="132">
        <f t="shared" si="20"/>
        <v>705258.08597263438</v>
      </c>
      <c r="CM122" s="132">
        <f t="shared" si="26"/>
        <v>691603.50524412398</v>
      </c>
      <c r="CN122" s="132">
        <f t="shared" si="26"/>
        <v>678082.20110771933</v>
      </c>
      <c r="CO122" s="132">
        <f t="shared" si="26"/>
        <v>664692.87357158831</v>
      </c>
      <c r="CP122" s="132">
        <f t="shared" si="26"/>
        <v>651434.23428965011</v>
      </c>
      <c r="CQ122" s="132">
        <f t="shared" si="26"/>
        <v>638305.00646239659</v>
      </c>
      <c r="CR122" s="132">
        <f t="shared" si="26"/>
        <v>625303.92473853379</v>
      </c>
      <c r="CS122" s="132">
        <f t="shared" si="18"/>
        <v>612429.73511743033</v>
      </c>
      <c r="CT122" s="132">
        <f t="shared" si="17"/>
        <v>599681.19485237182</v>
      </c>
    </row>
    <row r="123" spans="1:98" outlineLevel="1">
      <c r="A123"/>
      <c r="B123" t="s">
        <v>69</v>
      </c>
      <c r="C123" s="5" t="s">
        <v>197</v>
      </c>
      <c r="D123" s="126">
        <f>'[2]Yearly LC Ethylene'!D123</f>
        <v>0</v>
      </c>
      <c r="E123" s="126">
        <f>'[2]Yearly LC Ethylene'!E123</f>
        <v>5310.0285044200382</v>
      </c>
      <c r="F123" s="126">
        <f>'[2]Yearly LC Ethylene'!F123</f>
        <v>10593.863068295981</v>
      </c>
      <c r="G123" s="126">
        <f>'[2]Yearly LC Ethylene'!G123</f>
        <v>15851.599479874007</v>
      </c>
      <c r="H123" s="126">
        <f>'[2]Yearly LC Ethylene'!H123</f>
        <v>21083.333218853491</v>
      </c>
      <c r="I123" s="126">
        <f>'[2]Yearly LC Ethylene'!I123</f>
        <v>26289.159457311805</v>
      </c>
      <c r="J123" s="126">
        <f>'[2]Yearly LC Ethylene'!J123</f>
        <v>31469.173060626465</v>
      </c>
      <c r="K123" s="126">
        <f>'[2]Yearly LC Ethylene'!K123</f>
        <v>36623.468588394608</v>
      </c>
      <c r="L123" s="126">
        <f>'[2]Yearly LC Ethylene'!L123</f>
        <v>41752.140295349891</v>
      </c>
      <c r="M123" s="126">
        <f>'[2]Yearly LC Ethylene'!M123</f>
        <v>46855.282132276719</v>
      </c>
      <c r="N123" s="126">
        <f>'[2]Yearly LC Ethylene'!N123</f>
        <v>51932.987746921921</v>
      </c>
      <c r="O123" s="126">
        <f>'[2]Yearly LC Ethylene'!O123</f>
        <v>55281.281411664306</v>
      </c>
      <c r="P123" s="126">
        <f>'[2]Yearly LC Ethylene'!P123</f>
        <v>58612.723725790929</v>
      </c>
      <c r="Q123" s="126">
        <f>'[2]Yearly LC Ethylene'!Q123</f>
        <v>61927.376726311835</v>
      </c>
      <c r="R123" s="126">
        <f>'[2]Yearly LC Ethylene'!R123</f>
        <v>65225.302249730332</v>
      </c>
      <c r="S123" s="126">
        <f>'[2]Yearly LC Ethylene'!S123</f>
        <v>68506.561932645141</v>
      </c>
      <c r="T123" s="126">
        <f>'[2]Yearly LC Ethylene'!T123</f>
        <v>71771.217212350981</v>
      </c>
      <c r="U123" s="126">
        <f>'[2]Yearly LC Ethylene'!U123</f>
        <v>75019.329327437168</v>
      </c>
      <c r="V123" s="126">
        <f>'[2]Yearly LC Ethylene'!V123</f>
        <v>78250.959318384877</v>
      </c>
      <c r="W123" s="126">
        <f>'[2]Yearly LC Ethylene'!W123</f>
        <v>81466.168028162196</v>
      </c>
      <c r="X123" s="126">
        <f>'[2]Yearly LC Ethylene'!X123</f>
        <v>84665.016102818015</v>
      </c>
      <c r="Y123" s="126">
        <f>'[2]Yearly LC Ethylene'!Y123</f>
        <v>89677.799071829984</v>
      </c>
      <c r="Z123" s="126">
        <f>'[2]Yearly LC Ethylene'!Z123</f>
        <v>94665.319397258834</v>
      </c>
      <c r="AA123" s="126">
        <f>'[2]Yearly LC Ethylene'!AA123</f>
        <v>99627.670134547559</v>
      </c>
      <c r="AB123" s="126">
        <f>'[2]Yearly LC Ethylene'!AB123</f>
        <v>104564.94403827316</v>
      </c>
      <c r="AC123" s="126">
        <f>'[2]Yearly LC Ethylene'!AC123</f>
        <v>109477.23356305055</v>
      </c>
      <c r="AD123" s="126">
        <f>'[2]Yearly LC Ethylene'!AD123</f>
        <v>114364.63086443357</v>
      </c>
      <c r="AE123" s="126">
        <f>'[2]Yearly LC Ethylene'!AE123</f>
        <v>119227.22779981398</v>
      </c>
      <c r="AF123" s="126">
        <f>'[2]Yearly LC Ethylene'!AF123</f>
        <v>124065.11592931734</v>
      </c>
      <c r="AG123" s="126">
        <f>'[2]Yearly LC Ethylene'!AG123</f>
        <v>128878.38651669664</v>
      </c>
      <c r="AH123" s="126">
        <f>'[2]Yearly LC Ethylene'!AH123</f>
        <v>133667.1305302231</v>
      </c>
      <c r="AI123" s="126"/>
      <c r="AJ123" s="126">
        <f>'[3]Yearly LC Ethylene'!D123</f>
        <v>0</v>
      </c>
      <c r="AK123" s="126">
        <f>'[3]Yearly LC Ethylene'!E123</f>
        <v>779.23422146663711</v>
      </c>
      <c r="AL123" s="126">
        <f>'[3]Yearly LC Ethylene'!F123</f>
        <v>1554.8169929978728</v>
      </c>
      <c r="AM123" s="126">
        <f>'[3]Yearly LC Ethylene'!G123</f>
        <v>2326.7483145937076</v>
      </c>
      <c r="AN123" s="126">
        <f>'[3]Yearly LC Ethylene'!H123</f>
        <v>3095.0281862541406</v>
      </c>
      <c r="AO123" s="126">
        <f>'[3]Yearly LC Ethylene'!I123</f>
        <v>3859.6566079791728</v>
      </c>
      <c r="AP123" s="126">
        <f>'[3]Yearly LC Ethylene'!J123</f>
        <v>4620.6335797688025</v>
      </c>
      <c r="AQ123" s="126">
        <f>'[3]Yearly LC Ethylene'!K123</f>
        <v>5377.9591016230324</v>
      </c>
      <c r="AR123" s="126">
        <f>'[3]Yearly LC Ethylene'!L123</f>
        <v>6131.6331735418589</v>
      </c>
      <c r="AS123" s="126">
        <f>'[3]Yearly LC Ethylene'!M123</f>
        <v>6881.6557955252847</v>
      </c>
      <c r="AT123" s="126">
        <f>'[3]Yearly LC Ethylene'!N123</f>
        <v>7628.0269675733089</v>
      </c>
      <c r="AU123" s="126">
        <f>'[3]Yearly LC Ethylene'!O123</f>
        <v>9063.8194129772764</v>
      </c>
      <c r="AV123" s="126">
        <f>'[3]Yearly LC Ethylene'!P123</f>
        <v>10492.651281941886</v>
      </c>
      <c r="AW123" s="126">
        <f>'[3]Yearly LC Ethylene'!Q123</f>
        <v>11914.522574467133</v>
      </c>
      <c r="AX123" s="126">
        <f>'[3]Yearly LC Ethylene'!R123</f>
        <v>13329.433290553023</v>
      </c>
      <c r="AY123" s="126">
        <f>'[3]Yearly LC Ethylene'!S123</f>
        <v>14737.383430199556</v>
      </c>
      <c r="AZ123" s="126">
        <f>'[3]Yearly LC Ethylene'!T123</f>
        <v>16138.372993406727</v>
      </c>
      <c r="BA123" s="126">
        <f>'[3]Yearly LC Ethylene'!U123</f>
        <v>17532.401980174542</v>
      </c>
      <c r="BB123" s="126">
        <f>'[3]Yearly LC Ethylene'!V123</f>
        <v>18919.470390502996</v>
      </c>
      <c r="BC123" s="126">
        <f>'[3]Yearly LC Ethylene'!W123</f>
        <v>20299.578224392091</v>
      </c>
      <c r="BD123" s="126">
        <f>'[3]Yearly LC Ethylene'!X123</f>
        <v>21672.725481841826</v>
      </c>
      <c r="BE123" s="126">
        <f>'[3]Yearly LC Ethylene'!Y123</f>
        <v>24137.715002119323</v>
      </c>
      <c r="BF123" s="126">
        <f>'[3]Yearly LC Ethylene'!Z123</f>
        <v>26590.369323643517</v>
      </c>
      <c r="BG123" s="126">
        <f>'[3]Yearly LC Ethylene'!AA123</f>
        <v>29030.68844641442</v>
      </c>
      <c r="BH123" s="126">
        <f>'[3]Yearly LC Ethylene'!AB123</f>
        <v>31458.672370432036</v>
      </c>
      <c r="BI123" s="126">
        <f>'[3]Yearly LC Ethylene'!AC123</f>
        <v>33874.321095696345</v>
      </c>
      <c r="BJ123" s="126">
        <f>'[3]Yearly LC Ethylene'!AD123</f>
        <v>36277.63462220737</v>
      </c>
      <c r="BK123" s="126">
        <f>'[3]Yearly LC Ethylene'!AE123</f>
        <v>38668.612949965092</v>
      </c>
      <c r="BL123" s="126">
        <f>'[3]Yearly LC Ethylene'!AF123</f>
        <v>41047.256078969527</v>
      </c>
      <c r="BM123" s="126">
        <f>'[3]Yearly LC Ethylene'!AG123</f>
        <v>43413.564009220674</v>
      </c>
      <c r="BN123" s="126">
        <f>'[3]Yearly LC Ethylene'!AH123</f>
        <v>45767.536740718606</v>
      </c>
      <c r="BO123" s="126"/>
      <c r="BP123" s="126">
        <f t="shared" si="25"/>
        <v>0</v>
      </c>
      <c r="BQ123" s="126">
        <f t="shared" si="25"/>
        <v>6089.2627258866751</v>
      </c>
      <c r="BR123" s="126">
        <f t="shared" si="25"/>
        <v>12148.680061293853</v>
      </c>
      <c r="BS123" s="126">
        <f t="shared" si="25"/>
        <v>18178.347794467714</v>
      </c>
      <c r="BT123" s="126">
        <f t="shared" si="25"/>
        <v>24178.361405107633</v>
      </c>
      <c r="BU123" s="126">
        <f t="shared" si="25"/>
        <v>30148.816065290979</v>
      </c>
      <c r="BV123" s="126">
        <f t="shared" si="25"/>
        <v>36089.806640395269</v>
      </c>
      <c r="BW123" s="126">
        <f t="shared" si="25"/>
        <v>42001.427690017641</v>
      </c>
      <c r="BX123" s="126">
        <f t="shared" si="25"/>
        <v>47883.773468891748</v>
      </c>
      <c r="BY123" s="126">
        <f t="shared" si="25"/>
        <v>53736.937927802006</v>
      </c>
      <c r="BZ123" s="126">
        <f t="shared" si="25"/>
        <v>59561.014714495228</v>
      </c>
      <c r="CA123" s="126">
        <f t="shared" si="25"/>
        <v>64345.10082464158</v>
      </c>
      <c r="CB123" s="126">
        <f t="shared" si="25"/>
        <v>69105.375007732815</v>
      </c>
      <c r="CC123" s="126">
        <f t="shared" si="25"/>
        <v>73841.899300778969</v>
      </c>
      <c r="CD123" s="126">
        <f t="shared" si="25"/>
        <v>78554.735540283349</v>
      </c>
      <c r="CE123" s="126">
        <f t="shared" si="22"/>
        <v>83243.945362844694</v>
      </c>
      <c r="CF123" s="126">
        <f t="shared" si="20"/>
        <v>87909.590205757704</v>
      </c>
      <c r="CG123" s="126">
        <f t="shared" si="20"/>
        <v>92551.731307611713</v>
      </c>
      <c r="CH123" s="126">
        <f t="shared" si="20"/>
        <v>97170.429708887881</v>
      </c>
      <c r="CI123" s="126">
        <f t="shared" si="20"/>
        <v>101765.74625255429</v>
      </c>
      <c r="CJ123" s="126">
        <f t="shared" si="20"/>
        <v>106337.74158465985</v>
      </c>
      <c r="CK123" s="126">
        <f t="shared" si="20"/>
        <v>113815.51407394931</v>
      </c>
      <c r="CL123" s="126">
        <f t="shared" si="20"/>
        <v>121255.68872090236</v>
      </c>
      <c r="CM123" s="126">
        <f t="shared" si="26"/>
        <v>128658.35858096198</v>
      </c>
      <c r="CN123" s="126">
        <f t="shared" si="26"/>
        <v>136023.61640870519</v>
      </c>
      <c r="CO123" s="126">
        <f t="shared" si="26"/>
        <v>143351.5546587469</v>
      </c>
      <c r="CP123" s="126">
        <f t="shared" si="26"/>
        <v>150642.26548664094</v>
      </c>
      <c r="CQ123" s="126">
        <f t="shared" si="26"/>
        <v>157895.84074977908</v>
      </c>
      <c r="CR123" s="126">
        <f t="shared" si="26"/>
        <v>165112.37200828688</v>
      </c>
      <c r="CS123" s="126">
        <f t="shared" si="18"/>
        <v>172291.95052591732</v>
      </c>
      <c r="CT123" s="126">
        <f t="shared" si="17"/>
        <v>179434.66727094172</v>
      </c>
    </row>
    <row r="124" spans="1:98" outlineLevel="1">
      <c r="A124"/>
      <c r="B124" t="s">
        <v>74</v>
      </c>
      <c r="C124" s="5" t="s">
        <v>197</v>
      </c>
      <c r="D124" s="126">
        <f>'[2]Yearly LC Ethylene'!D124</f>
        <v>0</v>
      </c>
      <c r="E124" s="126">
        <f>'[2]Yearly LC Ethylene'!E124</f>
        <v>6813.57636014733</v>
      </c>
      <c r="F124" s="126">
        <f>'[2]Yearly LC Ethylene'!F124</f>
        <v>13362.861712633749</v>
      </c>
      <c r="G124" s="126">
        <f>'[2]Yearly LC Ethylene'!G124</f>
        <v>19642.744633601193</v>
      </c>
      <c r="H124" s="126">
        <f>'[2]Yearly LC Ethylene'!H124</f>
        <v>25648.113213248987</v>
      </c>
      <c r="I124" s="126">
        <f>'[2]Yearly LC Ethylene'!I124</f>
        <v>31373.85533791245</v>
      </c>
      <c r="J124" s="126">
        <f>'[2]Yearly LC Ethylene'!J124</f>
        <v>36814.858969630819</v>
      </c>
      <c r="K124" s="126">
        <f>'[2]Yearly LC Ethylene'!K124</f>
        <v>41966.012423222797</v>
      </c>
      <c r="L124" s="126">
        <f>'[2]Yearly LC Ethylene'!L124</f>
        <v>46822.204640880693</v>
      </c>
      <c r="M124" s="126">
        <f>'[2]Yearly LC Ethylene'!M124</f>
        <v>51378.325464300433</v>
      </c>
      <c r="N124" s="126">
        <f>'[2]Yearly LC Ethylene'!N124</f>
        <v>55629.265904360451</v>
      </c>
      <c r="O124" s="126">
        <f>'[2]Yearly LC Ethylene'!O124</f>
        <v>50297.786838344502</v>
      </c>
      <c r="P124" s="126">
        <f>'[2]Yearly LC Ethylene'!P124</f>
        <v>46060.738051082881</v>
      </c>
      <c r="Q124" s="126">
        <f>'[2]Yearly LC Ethylene'!Q124</f>
        <v>40670.80822748231</v>
      </c>
      <c r="R124" s="126">
        <f>'[2]Yearly LC Ethylene'!R124</f>
        <v>35148.956044764578</v>
      </c>
      <c r="S124" s="126">
        <f>'[2]Yearly LC Ethylene'!S124</f>
        <v>29494.204543662461</v>
      </c>
      <c r="T124" s="126">
        <f>'[2]Yearly LC Ethylene'!T124</f>
        <v>23705.579398474656</v>
      </c>
      <c r="U124" s="126">
        <f>'[2]Yearly LC Ethylene'!U124</f>
        <v>17782.108950428054</v>
      </c>
      <c r="V124" s="126">
        <f>'[2]Yearly LC Ethylene'!V124</f>
        <v>11722.82424066469</v>
      </c>
      <c r="W124" s="126">
        <f>'[2]Yearly LC Ethylene'!W124</f>
        <v>5526.7590428563708</v>
      </c>
      <c r="X124" s="126">
        <f>'[2]Yearly LC Ethylene'!X124</f>
        <v>-807.0501045526762</v>
      </c>
      <c r="Y124" s="126">
        <f>'[2]Yearly LC Ethylene'!Y124</f>
        <v>-5139.0627587702184</v>
      </c>
      <c r="Z124" s="126">
        <f>'[2]Yearly LC Ethylene'!Z124</f>
        <v>-9476.7388277566351</v>
      </c>
      <c r="AA124" s="126">
        <f>'[2]Yearly LC Ethylene'!AA124</f>
        <v>-13917.026212297409</v>
      </c>
      <c r="AB124" s="126">
        <f>'[2]Yearly LC Ethylene'!AB124</f>
        <v>-18460.656278909679</v>
      </c>
      <c r="AC124" s="126">
        <f>'[2]Yearly LC Ethylene'!AC124</f>
        <v>-23108.358279930515</v>
      </c>
      <c r="AD124" s="126">
        <f>'[2]Yearly LC Ethylene'!AD124</f>
        <v>-27860.859329666098</v>
      </c>
      <c r="AE124" s="126">
        <f>'[2]Yearly LC Ethylene'!AE124</f>
        <v>-32718.884380815318</v>
      </c>
      <c r="AF124" s="126">
        <f>'[2]Yearly LC Ethylene'!AF124</f>
        <v>-37683.15620116741</v>
      </c>
      <c r="AG124" s="126">
        <f>'[2]Yearly LC Ethylene'!AG124</f>
        <v>-42754.395350570994</v>
      </c>
      <c r="AH124" s="126">
        <f>'[2]Yearly LC Ethylene'!AH124</f>
        <v>-47933.320158172806</v>
      </c>
      <c r="AI124" s="126"/>
      <c r="AJ124" s="126">
        <f>'[3]Yearly LC Ethylene'!D124</f>
        <v>0</v>
      </c>
      <c r="AK124" s="126">
        <f>'[3]Yearly LC Ethylene'!E124</f>
        <v>2190.8065677781124</v>
      </c>
      <c r="AL124" s="126">
        <f>'[3]Yearly LC Ethylene'!F124</f>
        <v>4295.9251193391683</v>
      </c>
      <c r="AM124" s="126">
        <f>'[3]Yearly LC Ethylene'!G124</f>
        <v>6314.8868983083812</v>
      </c>
      <c r="AN124" s="126">
        <f>'[3]Yearly LC Ethylene'!H124</f>
        <v>8247.2301996427268</v>
      </c>
      <c r="AO124" s="126">
        <f>'[3]Yearly LC Ethylene'!I124</f>
        <v>10092.500369630667</v>
      </c>
      <c r="AP124" s="126">
        <f>'[3]Yearly LC Ethylene'!J124</f>
        <v>11850.249805892541</v>
      </c>
      <c r="AQ124" s="126">
        <f>'[3]Yearly LC Ethylene'!K124</f>
        <v>13520.037957380293</v>
      </c>
      <c r="AR124" s="126">
        <f>'[3]Yearly LC Ethylene'!L124</f>
        <v>15101.431324377452</v>
      </c>
      <c r="AS124" s="126">
        <f>'[3]Yearly LC Ethylene'!M124</f>
        <v>16594.003458499326</v>
      </c>
      <c r="AT124" s="126">
        <f>'[3]Yearly LC Ethylene'!N124</f>
        <v>17997.334962692898</v>
      </c>
      <c r="AU124" s="126">
        <f>'[3]Yearly LC Ethylene'!O124</f>
        <v>21675.914555925556</v>
      </c>
      <c r="AV124" s="126">
        <f>'[3]Yearly LC Ethylene'!P124</f>
        <v>25511.629944060551</v>
      </c>
      <c r="AW124" s="126">
        <f>'[3]Yearly LC Ethylene'!Q124</f>
        <v>28425.587925362284</v>
      </c>
      <c r="AX124" s="126">
        <f>'[3]Yearly LC Ethylene'!R124</f>
        <v>30963.364219668045</v>
      </c>
      <c r="AY124" s="126">
        <f>'[3]Yearly LC Ethylene'!S124</f>
        <v>33123.413300937376</v>
      </c>
      <c r="AZ124" s="126">
        <f>'[3]Yearly LC Ethylene'!T124</f>
        <v>34904.21894614429</v>
      </c>
      <c r="BA124" s="126">
        <f>'[3]Yearly LC Ethylene'!U124</f>
        <v>36304.294235277383</v>
      </c>
      <c r="BB124" s="126">
        <f>'[3]Yearly LC Ethylene'!V124</f>
        <v>37322.181551339731</v>
      </c>
      <c r="BC124" s="126">
        <f>'[3]Yearly LC Ethylene'!W124</f>
        <v>37956.452580348981</v>
      </c>
      <c r="BD124" s="126">
        <f>'[3]Yearly LC Ethylene'!X124</f>
        <v>38205.708311337206</v>
      </c>
      <c r="BE124" s="126">
        <f>'[3]Yearly LC Ethylene'!Y124</f>
        <v>38308.104280241838</v>
      </c>
      <c r="BF124" s="126">
        <f>'[3]Yearly LC Ethylene'!Z124</f>
        <v>40176.471910459062</v>
      </c>
      <c r="BG124" s="126">
        <f>'[3]Yearly LC Ethylene'!AA124</f>
        <v>41419.064713514948</v>
      </c>
      <c r="BH124" s="126">
        <f>'[3]Yearly LC Ethylene'!AB124</f>
        <v>42033.688799082403</v>
      </c>
      <c r="BI124" s="126">
        <f>'[3]Yearly LC Ethylene'!AC124</f>
        <v>42018.197978749566</v>
      </c>
      <c r="BJ124" s="126">
        <f>'[3]Yearly LC Ethylene'!AD124</f>
        <v>41370.493766019892</v>
      </c>
      <c r="BK124" s="126">
        <f>'[3]Yearly LC Ethylene'!AE124</f>
        <v>40088.525376312391</v>
      </c>
      <c r="BL124" s="126">
        <f>'[3]Yearly LC Ethylene'!AF124</f>
        <v>38170.289726961215</v>
      </c>
      <c r="BM124" s="126">
        <f>'[3]Yearly LC Ethylene'!AG124</f>
        <v>35613.831437216068</v>
      </c>
      <c r="BN124" s="126">
        <f>'[3]Yearly LC Ethylene'!AH124</f>
        <v>32417.24282824203</v>
      </c>
      <c r="BO124" s="126"/>
      <c r="BP124" s="126">
        <f t="shared" ref="BP124:CD140" si="27">D124+AJ124</f>
        <v>0</v>
      </c>
      <c r="BQ124" s="126">
        <f t="shared" si="27"/>
        <v>9004.3829279254423</v>
      </c>
      <c r="BR124" s="126">
        <f t="shared" si="27"/>
        <v>17658.786831972917</v>
      </c>
      <c r="BS124" s="126">
        <f t="shared" si="27"/>
        <v>25957.631531909574</v>
      </c>
      <c r="BT124" s="126">
        <f t="shared" si="27"/>
        <v>33895.343412891714</v>
      </c>
      <c r="BU124" s="126">
        <f t="shared" si="27"/>
        <v>41466.355707543116</v>
      </c>
      <c r="BV124" s="126">
        <f t="shared" si="27"/>
        <v>48665.10877552336</v>
      </c>
      <c r="BW124" s="126">
        <f t="shared" si="27"/>
        <v>55486.05038060309</v>
      </c>
      <c r="BX124" s="126">
        <f t="shared" si="27"/>
        <v>61923.635965258145</v>
      </c>
      <c r="BY124" s="126">
        <f t="shared" si="27"/>
        <v>67972.328922799759</v>
      </c>
      <c r="BZ124" s="126">
        <f t="shared" si="27"/>
        <v>73626.600867053348</v>
      </c>
      <c r="CA124" s="126">
        <f t="shared" si="27"/>
        <v>71973.701394270058</v>
      </c>
      <c r="CB124" s="126">
        <f t="shared" si="27"/>
        <v>71572.367995143431</v>
      </c>
      <c r="CC124" s="126">
        <f t="shared" si="27"/>
        <v>69096.396152844594</v>
      </c>
      <c r="CD124" s="126">
        <f t="shared" si="27"/>
        <v>66112.320264432623</v>
      </c>
      <c r="CE124" s="126">
        <f t="shared" si="22"/>
        <v>62617.617844599838</v>
      </c>
      <c r="CF124" s="126">
        <f t="shared" si="20"/>
        <v>58609.798344618946</v>
      </c>
      <c r="CG124" s="126">
        <f t="shared" si="20"/>
        <v>54086.403185705436</v>
      </c>
      <c r="CH124" s="126">
        <f t="shared" si="20"/>
        <v>49045.00579200442</v>
      </c>
      <c r="CI124" s="126">
        <f t="shared" si="20"/>
        <v>43483.211623205352</v>
      </c>
      <c r="CJ124" s="126">
        <f t="shared" si="20"/>
        <v>37398.65820678453</v>
      </c>
      <c r="CK124" s="126">
        <f t="shared" si="20"/>
        <v>33169.041521471619</v>
      </c>
      <c r="CL124" s="126">
        <f t="shared" si="20"/>
        <v>30699.733082702427</v>
      </c>
      <c r="CM124" s="126">
        <f t="shared" si="26"/>
        <v>27502.038501217539</v>
      </c>
      <c r="CN124" s="126">
        <f t="shared" si="26"/>
        <v>23573.032520172725</v>
      </c>
      <c r="CO124" s="126">
        <f t="shared" si="26"/>
        <v>18909.839698819051</v>
      </c>
      <c r="CP124" s="126">
        <f t="shared" si="26"/>
        <v>13509.634436353794</v>
      </c>
      <c r="CQ124" s="126">
        <f t="shared" si="26"/>
        <v>7369.6409954970732</v>
      </c>
      <c r="CR124" s="126">
        <f t="shared" si="26"/>
        <v>487.13352579380444</v>
      </c>
      <c r="CS124" s="126">
        <f t="shared" si="18"/>
        <v>-7140.5639133549266</v>
      </c>
      <c r="CT124" s="126">
        <f t="shared" si="18"/>
        <v>-15516.077329930777</v>
      </c>
    </row>
    <row r="125" spans="1:98" outlineLevel="1">
      <c r="A125"/>
      <c r="B125" t="s">
        <v>78</v>
      </c>
      <c r="C125" s="5" t="s">
        <v>197</v>
      </c>
      <c r="D125" s="126">
        <f>'[2]Yearly LC Ethylene'!D125</f>
        <v>0</v>
      </c>
      <c r="E125" s="126">
        <f>'[2]Yearly LC Ethylene'!E125</f>
        <v>871.15927905129615</v>
      </c>
      <c r="F125" s="126">
        <f>'[2]Yearly LC Ethylene'!F125</f>
        <v>1723.0875492767586</v>
      </c>
      <c r="G125" s="126">
        <f>'[2]Yearly LC Ethylene'!G125</f>
        <v>2555.8994358607547</v>
      </c>
      <c r="H125" s="126">
        <f>'[2]Yearly LC Ethylene'!H125</f>
        <v>3369.70907664481</v>
      </c>
      <c r="I125" s="126">
        <f>'[2]Yearly LC Ethylene'!I125</f>
        <v>4164.6301238862052</v>
      </c>
      <c r="J125" s="126">
        <f>'[2]Yearly LC Ethylene'!J125</f>
        <v>4788.1057754590774</v>
      </c>
      <c r="K125" s="126">
        <f>'[2]Yearly LC Ethylene'!K125</f>
        <v>5346.1062460657304</v>
      </c>
      <c r="L125" s="126">
        <f>'[2]Yearly LC Ethylene'!L125</f>
        <v>5840.463376093192</v>
      </c>
      <c r="M125" s="126">
        <f>'[2]Yearly LC Ethylene'!M125</f>
        <v>6272.9947178156644</v>
      </c>
      <c r="N125" s="126">
        <f>'[2]Yearly LC Ethylene'!N125</f>
        <v>6645.503610802064</v>
      </c>
      <c r="O125" s="126">
        <f>'[2]Yearly LC Ethylene'!O125</f>
        <v>6752.1420011496366</v>
      </c>
      <c r="P125" s="126">
        <f>'[2]Yearly LC Ethylene'!P125</f>
        <v>6822.8270451794051</v>
      </c>
      <c r="Q125" s="126">
        <f>'[2]Yearly LC Ethylene'!Q125</f>
        <v>6858.73034479544</v>
      </c>
      <c r="R125" s="126">
        <f>'[2]Yearly LC Ethylene'!R125</f>
        <v>6861.0142028468781</v>
      </c>
      <c r="S125" s="126">
        <f>'[2]Yearly LC Ethylene'!S125</f>
        <v>6830.8316725280038</v>
      </c>
      <c r="T125" s="126">
        <f>'[2]Yearly LC Ethylene'!T125</f>
        <v>6862.6471218193383</v>
      </c>
      <c r="U125" s="126">
        <f>'[2]Yearly LC Ethylene'!U125</f>
        <v>6870.7884001670536</v>
      </c>
      <c r="V125" s="126">
        <f>'[2]Yearly LC Ethylene'!V125</f>
        <v>6856.0642375445523</v>
      </c>
      <c r="W125" s="126">
        <f>'[2]Yearly LC Ethylene'!W125</f>
        <v>6819.2769133065076</v>
      </c>
      <c r="X125" s="126">
        <f>'[2]Yearly LC Ethylene'!X125</f>
        <v>6761.2222905202734</v>
      </c>
      <c r="Y125" s="126">
        <f>'[2]Yearly LC Ethylene'!Y125</f>
        <v>6821.521340684847</v>
      </c>
      <c r="Z125" s="126">
        <f>'[2]Yearly LC Ethylene'!Z125</f>
        <v>6847.8683289665887</v>
      </c>
      <c r="AA125" s="126">
        <f>'[2]Yearly LC Ethylene'!AA125</f>
        <v>6841.4794834820814</v>
      </c>
      <c r="AB125" s="126">
        <f>'[2]Yearly LC Ethylene'!AB125</f>
        <v>6803.5612827033619</v>
      </c>
      <c r="AC125" s="126">
        <f>'[2]Yearly LC Ethylene'!AC125</f>
        <v>6735.3105074469322</v>
      </c>
      <c r="AD125" s="126">
        <f>'[2]Yearly LC Ethylene'!AD125</f>
        <v>6571.7116899846305</v>
      </c>
      <c r="AE125" s="126">
        <f>'[2]Yearly LC Ethylene'!AE125</f>
        <v>6376.0505244217529</v>
      </c>
      <c r="AF125" s="126">
        <f>'[2]Yearly LC Ethylene'!AF125</f>
        <v>6149.7256797761838</v>
      </c>
      <c r="AG125" s="126">
        <f>'[2]Yearly LC Ethylene'!AG125</f>
        <v>5894.1244187933844</v>
      </c>
      <c r="AH125" s="126">
        <f>'[2]Yearly LC Ethylene'!AH125</f>
        <v>5610.6226591533004</v>
      </c>
      <c r="AI125" s="126"/>
      <c r="AJ125" s="126">
        <f>'[3]Yearly LC Ethylene'!D125</f>
        <v>0</v>
      </c>
      <c r="AK125" s="126">
        <f>'[3]Yearly LC Ethylene'!E125</f>
        <v>195.47002811687616</v>
      </c>
      <c r="AL125" s="126">
        <f>'[3]Yearly LC Ethylene'!F125</f>
        <v>387.13519199906568</v>
      </c>
      <c r="AM125" s="126">
        <f>'[3]Yearly LC Ethylene'!G125</f>
        <v>574.99549164657219</v>
      </c>
      <c r="AN125" s="126">
        <f>'[3]Yearly LC Ethylene'!H125</f>
        <v>759.05092705939296</v>
      </c>
      <c r="AO125" s="126">
        <f>'[3]Yearly LC Ethylene'!I125</f>
        <v>939.30149823752708</v>
      </c>
      <c r="AP125" s="126">
        <f>'[3]Yearly LC Ethylene'!J125</f>
        <v>917.94633498245094</v>
      </c>
      <c r="AQ125" s="126">
        <f>'[3]Yearly LC Ethylene'!K125</f>
        <v>882.11710341328853</v>
      </c>
      <c r="AR125" s="126">
        <f>'[3]Yearly LC Ethylene'!L125</f>
        <v>832.1665144445933</v>
      </c>
      <c r="AS125" s="126">
        <f>'[3]Yearly LC Ethylene'!M125</f>
        <v>768.44727899092413</v>
      </c>
      <c r="AT125" s="126">
        <f>'[3]Yearly LC Ethylene'!N125</f>
        <v>691.31210796683263</v>
      </c>
      <c r="AU125" s="126">
        <f>'[3]Yearly LC Ethylene'!O125</f>
        <v>762.38189567236532</v>
      </c>
      <c r="AV125" s="126">
        <f>'[3]Yearly LC Ethylene'!P125</f>
        <v>805.8041638650684</v>
      </c>
      <c r="AW125" s="126">
        <f>'[3]Yearly LC Ethylene'!Q125</f>
        <v>822.2512677258137</v>
      </c>
      <c r="AX125" s="126">
        <f>'[3]Yearly LC Ethylene'!R125</f>
        <v>812.39556243547122</v>
      </c>
      <c r="AY125" s="126">
        <f>'[3]Yearly LC Ethylene'!S125</f>
        <v>776.90940317491277</v>
      </c>
      <c r="AZ125" s="126">
        <f>'[3]Yearly LC Ethylene'!T125</f>
        <v>799.20801660027337</v>
      </c>
      <c r="BA125" s="126">
        <f>'[3]Yearly LC Ethylene'!U125</f>
        <v>802.89702028078045</v>
      </c>
      <c r="BB125" s="126">
        <f>'[3]Yearly LC Ethylene'!V125</f>
        <v>788.45076188448638</v>
      </c>
      <c r="BC125" s="126">
        <f>'[3]Yearly LC Ethylene'!W125</f>
        <v>756.34358907945443</v>
      </c>
      <c r="BD125" s="126">
        <f>'[3]Yearly LC Ethylene'!X125</f>
        <v>707.04984953373969</v>
      </c>
      <c r="BE125" s="126">
        <f>'[3]Yearly LC Ethylene'!Y125</f>
        <v>805.48538191870375</v>
      </c>
      <c r="BF125" s="126">
        <f>'[3]Yearly LC Ethylene'!Z125</f>
        <v>871.86939485696803</v>
      </c>
      <c r="BG125" s="126">
        <f>'[3]Yearly LC Ethylene'!AA125</f>
        <v>907.04250446914466</v>
      </c>
      <c r="BH125" s="126">
        <f>'[3]Yearly LC Ethylene'!AB125</f>
        <v>911.84532687584397</v>
      </c>
      <c r="BI125" s="126">
        <f>'[3]Yearly LC Ethylene'!AC125</f>
        <v>887.11847819767263</v>
      </c>
      <c r="BJ125" s="126">
        <f>'[3]Yearly LC Ethylene'!AD125</f>
        <v>772.67254101614071</v>
      </c>
      <c r="BK125" s="126">
        <f>'[3]Yearly LC Ethylene'!AE125</f>
        <v>625.88461496782566</v>
      </c>
      <c r="BL125" s="126">
        <f>'[3]Yearly LC Ethylene'!AF125</f>
        <v>447.76883784961683</v>
      </c>
      <c r="BM125" s="126">
        <f>'[3]Yearly LC Ethylene'!AG125</f>
        <v>239.3393474583936</v>
      </c>
      <c r="BN125" s="126">
        <f>'[3]Yearly LC Ethylene'!AH125</f>
        <v>-170.12277274079406</v>
      </c>
      <c r="BO125" s="126"/>
      <c r="BP125" s="126">
        <f t="shared" si="27"/>
        <v>0</v>
      </c>
      <c r="BQ125" s="126">
        <f t="shared" si="27"/>
        <v>1066.6293071681723</v>
      </c>
      <c r="BR125" s="126">
        <f t="shared" si="27"/>
        <v>2110.2227412758243</v>
      </c>
      <c r="BS125" s="126">
        <f t="shared" si="27"/>
        <v>3130.8949275073269</v>
      </c>
      <c r="BT125" s="126">
        <f t="shared" si="27"/>
        <v>4128.760003704203</v>
      </c>
      <c r="BU125" s="126">
        <f t="shared" si="27"/>
        <v>5103.9316221237323</v>
      </c>
      <c r="BV125" s="126">
        <f t="shared" si="27"/>
        <v>5706.0521104415284</v>
      </c>
      <c r="BW125" s="126">
        <f t="shared" si="27"/>
        <v>6228.2233494790189</v>
      </c>
      <c r="BX125" s="126">
        <f t="shared" si="27"/>
        <v>6672.6298905377853</v>
      </c>
      <c r="BY125" s="126">
        <f t="shared" si="27"/>
        <v>7041.4419968065886</v>
      </c>
      <c r="BZ125" s="126">
        <f t="shared" si="27"/>
        <v>7336.8157187688967</v>
      </c>
      <c r="CA125" s="126">
        <f t="shared" si="27"/>
        <v>7514.5238968220019</v>
      </c>
      <c r="CB125" s="126">
        <f t="shared" si="27"/>
        <v>7628.6312090444735</v>
      </c>
      <c r="CC125" s="126">
        <f t="shared" si="27"/>
        <v>7680.9816125212537</v>
      </c>
      <c r="CD125" s="126">
        <f t="shared" si="27"/>
        <v>7673.4097652823493</v>
      </c>
      <c r="CE125" s="126">
        <f t="shared" si="22"/>
        <v>7607.7410757029165</v>
      </c>
      <c r="CF125" s="126">
        <f t="shared" si="20"/>
        <v>7661.8551384196116</v>
      </c>
      <c r="CG125" s="126">
        <f t="shared" si="20"/>
        <v>7673.6854204478341</v>
      </c>
      <c r="CH125" s="126">
        <f t="shared" si="20"/>
        <v>7644.5149994290387</v>
      </c>
      <c r="CI125" s="126">
        <f t="shared" si="20"/>
        <v>7575.620502385962</v>
      </c>
      <c r="CJ125" s="126">
        <f t="shared" si="20"/>
        <v>7468.2721400540131</v>
      </c>
      <c r="CK125" s="126">
        <f t="shared" si="20"/>
        <v>7627.0067226035508</v>
      </c>
      <c r="CL125" s="126">
        <f t="shared" si="20"/>
        <v>7719.7377238235567</v>
      </c>
      <c r="CM125" s="126">
        <f t="shared" si="26"/>
        <v>7748.521987951226</v>
      </c>
      <c r="CN125" s="126">
        <f t="shared" si="26"/>
        <v>7715.4066095792059</v>
      </c>
      <c r="CO125" s="126">
        <f t="shared" si="26"/>
        <v>7622.4289856446048</v>
      </c>
      <c r="CP125" s="126">
        <f t="shared" si="26"/>
        <v>7344.3842310007713</v>
      </c>
      <c r="CQ125" s="126">
        <f t="shared" si="26"/>
        <v>7001.9351393895786</v>
      </c>
      <c r="CR125" s="126">
        <f t="shared" si="26"/>
        <v>6597.4945176258007</v>
      </c>
      <c r="CS125" s="126">
        <f t="shared" si="26"/>
        <v>6133.463766251778</v>
      </c>
      <c r="CT125" s="126">
        <f t="shared" si="26"/>
        <v>5440.4998864125064</v>
      </c>
    </row>
    <row r="126" spans="1:98" outlineLevel="1">
      <c r="A126" s="28"/>
      <c r="B126" s="28" t="s">
        <v>70</v>
      </c>
      <c r="C126" s="40" t="s">
        <v>197</v>
      </c>
      <c r="D126" s="134">
        <f>'[2]Yearly LC Ethylene'!D126</f>
        <v>0</v>
      </c>
      <c r="E126" s="134">
        <f>'[2]Yearly LC Ethylene'!E126</f>
        <v>134.36978412757026</v>
      </c>
      <c r="F126" s="134">
        <f>'[2]Yearly LC Ethylene'!F126</f>
        <v>253.66464211291805</v>
      </c>
      <c r="G126" s="134">
        <f>'[2]Yearly LC Ethylene'!G126</f>
        <v>358.19758625124086</v>
      </c>
      <c r="H126" s="134">
        <f>'[2]Yearly LC Ethylene'!H126</f>
        <v>448.27929978523935</v>
      </c>
      <c r="I126" s="134">
        <f>'[2]Yearly LC Ethylene'!I126</f>
        <v>524.21814896429851</v>
      </c>
      <c r="J126" s="134">
        <f>'[2]Yearly LC Ethylene'!J126</f>
        <v>586.32019505218568</v>
      </c>
      <c r="K126" s="134">
        <f>'[2]Yearly LC Ethylene'!K126</f>
        <v>634.88920628343203</v>
      </c>
      <c r="L126" s="134">
        <f>'[2]Yearly LC Ethylene'!L126</f>
        <v>670.22666976861728</v>
      </c>
      <c r="M126" s="134">
        <f>'[2]Yearly LC Ethylene'!M126</f>
        <v>692.63180334874141</v>
      </c>
      <c r="N126" s="134">
        <f>'[2]Yearly LC Ethylene'!N126</f>
        <v>702.40156739887061</v>
      </c>
      <c r="O126" s="134">
        <f>'[2]Yearly LC Ethylene'!O126</f>
        <v>646.90735023152774</v>
      </c>
      <c r="P126" s="134">
        <f>'[2]Yearly LC Ethylene'!P126</f>
        <v>584.07013960296536</v>
      </c>
      <c r="Q126" s="134">
        <f>'[2]Yearly LC Ethylene'!Q126</f>
        <v>501.7939449901005</v>
      </c>
      <c r="R126" s="134">
        <f>'[2]Yearly LC Ethylene'!R126</f>
        <v>413.05170946503677</v>
      </c>
      <c r="S126" s="134">
        <f>'[2]Yearly LC Ethylene'!S126</f>
        <v>318.10269888984431</v>
      </c>
      <c r="T126" s="134">
        <f>'[2]Yearly LC Ethylene'!T126</f>
        <v>217.20246113106077</v>
      </c>
      <c r="U126" s="134">
        <f>'[2]Yearly LC Ethylene'!U126</f>
        <v>110.60283879434701</v>
      </c>
      <c r="V126" s="134">
        <f>'[2]Yearly LC Ethylene'!V126</f>
        <v>-1.4480177585933234</v>
      </c>
      <c r="W126" s="134">
        <f>'[2]Yearly LC Ethylene'!W126</f>
        <v>-118.70563711534123</v>
      </c>
      <c r="X126" s="134">
        <f>'[2]Yearly LC Ethylene'!X126</f>
        <v>-240.92921324473036</v>
      </c>
      <c r="Y126" s="134">
        <f>'[2]Yearly LC Ethylene'!Y126</f>
        <v>-334.95096030550212</v>
      </c>
      <c r="Z126" s="134">
        <f>'[2]Yearly LC Ethylene'!Z126</f>
        <v>-438.01828265406584</v>
      </c>
      <c r="AA126" s="134">
        <f>'[2]Yearly LC Ethylene'!AA126</f>
        <v>-570.67160020484562</v>
      </c>
      <c r="AB126" s="134">
        <f>'[2]Yearly LC Ethylene'!AB126</f>
        <v>-709.85329905182289</v>
      </c>
      <c r="AC126" s="134">
        <f>'[2]Yearly LC Ethylene'!AC126</f>
        <v>-854.97010144200522</v>
      </c>
      <c r="AD126" s="134">
        <f>'[2]Yearly LC Ethylene'!AD126</f>
        <v>-1005.4427299552617</v>
      </c>
      <c r="AE126" s="134">
        <f>'[2]Yearly LC Ethylene'!AE126</f>
        <v>-1160.7060132922111</v>
      </c>
      <c r="AF126" s="134">
        <f>'[2]Yearly LC Ethylene'!AF126</f>
        <v>-1320.2089818911566</v>
      </c>
      <c r="AG126" s="134">
        <f>'[2]Yearly LC Ethylene'!AG126</f>
        <v>-1483.414953515613</v>
      </c>
      <c r="AH126" s="134">
        <f>'[2]Yearly LC Ethylene'!AH126</f>
        <v>-1649.8016089527739</v>
      </c>
      <c r="AI126" s="126"/>
      <c r="AJ126" s="134">
        <f>'[3]Yearly LC Ethylene'!D126</f>
        <v>0</v>
      </c>
      <c r="AK126" s="134">
        <f>'[3]Yearly LC Ethylene'!E126</f>
        <v>121.25308466265989</v>
      </c>
      <c r="AL126" s="134">
        <f>'[3]Yearly LC Ethylene'!F126</f>
        <v>241.93914267080385</v>
      </c>
      <c r="AM126" s="134">
        <f>'[3]Yearly LC Ethylene'!G126</f>
        <v>362.05809876261816</v>
      </c>
      <c r="AN126" s="134">
        <f>'[3]Yearly LC Ethylene'!H126</f>
        <v>481.60987767628825</v>
      </c>
      <c r="AO126" s="134">
        <f>'[3]Yearly LC Ethylene'!I126</f>
        <v>600.59440415000017</v>
      </c>
      <c r="AP126" s="134">
        <f>'[3]Yearly LC Ethylene'!J126</f>
        <v>719.01160292193958</v>
      </c>
      <c r="AQ126" s="134">
        <f>'[3]Yearly LC Ethylene'!K126</f>
        <v>836.8613987302931</v>
      </c>
      <c r="AR126" s="134">
        <f>'[3]Yearly LC Ethylene'!L126</f>
        <v>954.1437163132457</v>
      </c>
      <c r="AS126" s="134">
        <f>'[3]Yearly LC Ethylene'!M126</f>
        <v>1070.8584804089833</v>
      </c>
      <c r="AT126" s="134">
        <f>'[3]Yearly LC Ethylene'!N126</f>
        <v>1187.0056157556917</v>
      </c>
      <c r="AU126" s="134">
        <f>'[3]Yearly LC Ethylene'!O126</f>
        <v>1410.8731722875505</v>
      </c>
      <c r="AV126" s="134">
        <f>'[3]Yearly LC Ethylene'!P126</f>
        <v>1633.6587130055686</v>
      </c>
      <c r="AW126" s="134">
        <f>'[3]Yearly LC Ethylene'!Q126</f>
        <v>1847.4667261450281</v>
      </c>
      <c r="AX126" s="134">
        <f>'[3]Yearly LC Ethylene'!R126</f>
        <v>2058.6710621288084</v>
      </c>
      <c r="AY126" s="134">
        <f>'[3]Yearly LC Ethylene'!S126</f>
        <v>2267.2778175424683</v>
      </c>
      <c r="AZ126" s="134">
        <f>'[3]Yearly LC Ethylene'!T126</f>
        <v>2473.2932133274576</v>
      </c>
      <c r="BA126" s="134">
        <f>'[3]Yearly LC Ethylene'!U126</f>
        <v>2676.7235938916951</v>
      </c>
      <c r="BB126" s="134">
        <f>'[3]Yearly LC Ethylene'!V126</f>
        <v>2877.5754262199248</v>
      </c>
      <c r="BC126" s="134">
        <f>'[3]Yearly LC Ethylene'!W126</f>
        <v>3075.8552989838126</v>
      </c>
      <c r="BD126" s="134">
        <f>'[3]Yearly LC Ethylene'!X126</f>
        <v>3271.5699216518237</v>
      </c>
      <c r="BE126" s="134">
        <f>'[3]Yearly LC Ethylene'!Y126</f>
        <v>3631.1218075176971</v>
      </c>
      <c r="BF126" s="134">
        <f>'[3]Yearly LC Ethylene'!Z126</f>
        <v>3986.1234701032313</v>
      </c>
      <c r="BG126" s="134">
        <f>'[3]Yearly LC Ethylene'!AA126</f>
        <v>4297.1454586381597</v>
      </c>
      <c r="BH126" s="134">
        <f>'[3]Yearly LC Ethylene'!AB126</f>
        <v>4597.5325157804136</v>
      </c>
      <c r="BI126" s="134">
        <f>'[3]Yearly LC Ethylene'!AC126</f>
        <v>4887.3282032886136</v>
      </c>
      <c r="BJ126" s="134">
        <f>'[3]Yearly LC Ethylene'!AD126</f>
        <v>5166.5792333303662</v>
      </c>
      <c r="BK126" s="134">
        <f>'[3]Yearly LC Ethylene'!AE126</f>
        <v>5435.335432617605</v>
      </c>
      <c r="BL126" s="134">
        <f>'[3]Yearly LC Ethylene'!AF126</f>
        <v>5693.6497065324047</v>
      </c>
      <c r="BM126" s="134">
        <f>'[3]Yearly LC Ethylene'!AG126</f>
        <v>5941.5780032432931</v>
      </c>
      <c r="BN126" s="134">
        <f>'[3]Yearly LC Ethylene'!AH126</f>
        <v>1089.8265146992653</v>
      </c>
      <c r="BO126" s="126"/>
      <c r="BP126" s="134">
        <f t="shared" si="27"/>
        <v>0</v>
      </c>
      <c r="BQ126" s="134">
        <f t="shared" si="27"/>
        <v>255.62286879023014</v>
      </c>
      <c r="BR126" s="134">
        <f t="shared" si="27"/>
        <v>495.60378478372189</v>
      </c>
      <c r="BS126" s="134">
        <f t="shared" si="27"/>
        <v>720.25568501385897</v>
      </c>
      <c r="BT126" s="134">
        <f t="shared" si="27"/>
        <v>929.88917746152765</v>
      </c>
      <c r="BU126" s="134">
        <f t="shared" si="27"/>
        <v>1124.8125531142987</v>
      </c>
      <c r="BV126" s="134">
        <f t="shared" si="27"/>
        <v>1305.3317979741253</v>
      </c>
      <c r="BW126" s="134">
        <f t="shared" si="27"/>
        <v>1471.7506050137251</v>
      </c>
      <c r="BX126" s="134">
        <f t="shared" si="27"/>
        <v>1624.370386081863</v>
      </c>
      <c r="BY126" s="134">
        <f t="shared" si="27"/>
        <v>1763.4902837577247</v>
      </c>
      <c r="BZ126" s="134">
        <f t="shared" si="27"/>
        <v>1889.4071831545623</v>
      </c>
      <c r="CA126" s="134">
        <f t="shared" si="27"/>
        <v>2057.7805225190782</v>
      </c>
      <c r="CB126" s="134">
        <f t="shared" si="27"/>
        <v>2217.728852608534</v>
      </c>
      <c r="CC126" s="134">
        <f t="shared" si="27"/>
        <v>2349.2606711351286</v>
      </c>
      <c r="CD126" s="134">
        <f t="shared" si="27"/>
        <v>2471.7227715938452</v>
      </c>
      <c r="CE126" s="134">
        <f t="shared" si="22"/>
        <v>2585.3805164323126</v>
      </c>
      <c r="CF126" s="134">
        <f t="shared" si="20"/>
        <v>2690.4956744585184</v>
      </c>
      <c r="CG126" s="134">
        <f t="shared" si="20"/>
        <v>2787.3264326860422</v>
      </c>
      <c r="CH126" s="134">
        <f t="shared" si="20"/>
        <v>2876.1274084613315</v>
      </c>
      <c r="CI126" s="134">
        <f t="shared" si="20"/>
        <v>2957.1496618684714</v>
      </c>
      <c r="CJ126" s="134">
        <f t="shared" si="20"/>
        <v>3030.6407084070934</v>
      </c>
      <c r="CK126" s="134">
        <f t="shared" si="20"/>
        <v>3296.170847212195</v>
      </c>
      <c r="CL126" s="134">
        <f t="shared" si="20"/>
        <v>3548.1051874491654</v>
      </c>
      <c r="CM126" s="134">
        <f t="shared" si="26"/>
        <v>3726.473858433314</v>
      </c>
      <c r="CN126" s="134">
        <f t="shared" si="26"/>
        <v>3887.6792167285907</v>
      </c>
      <c r="CO126" s="134">
        <f t="shared" si="26"/>
        <v>4032.3581018466084</v>
      </c>
      <c r="CP126" s="134">
        <f t="shared" si="26"/>
        <v>4161.1365033751044</v>
      </c>
      <c r="CQ126" s="134">
        <f t="shared" si="26"/>
        <v>4274.6294193253943</v>
      </c>
      <c r="CR126" s="134">
        <f t="shared" si="26"/>
        <v>4373.4407246412484</v>
      </c>
      <c r="CS126" s="134">
        <f t="shared" si="26"/>
        <v>4458.1630497276801</v>
      </c>
      <c r="CT126" s="134">
        <f t="shared" si="26"/>
        <v>-559.97509425350859</v>
      </c>
    </row>
    <row r="127" spans="1:98" s="14" customFormat="1">
      <c r="A127" s="42"/>
      <c r="B127" s="42" t="s">
        <v>71</v>
      </c>
      <c r="C127" s="43" t="s">
        <v>197</v>
      </c>
      <c r="D127" s="135">
        <f>'[2]Yearly LC Ethylene'!D127</f>
        <v>833693.90944694402</v>
      </c>
      <c r="E127" s="135">
        <f>'[2]Yearly LC Ethylene'!E127</f>
        <v>806098.7008336829</v>
      </c>
      <c r="F127" s="135">
        <f>'[2]Yearly LC Ethylene'!F127</f>
        <v>778989.40503116464</v>
      </c>
      <c r="G127" s="135">
        <f>'[2]Yearly LC Ethylene'!G127</f>
        <v>752369.06700654654</v>
      </c>
      <c r="H127" s="135">
        <f>'[2]Yearly LC Ethylene'!H127</f>
        <v>726240.74901864515</v>
      </c>
      <c r="I127" s="135">
        <f>'[2]Yearly LC Ethylene'!I127</f>
        <v>700607.53020537924</v>
      </c>
      <c r="J127" s="135">
        <f>'[2]Yearly LC Ethylene'!J127</f>
        <v>675625.17614528176</v>
      </c>
      <c r="K127" s="135">
        <f>'[2]Yearly LC Ethylene'!K127</f>
        <v>651190.94098249055</v>
      </c>
      <c r="L127" s="135">
        <f>'[2]Yearly LC Ethylene'!L127</f>
        <v>627306.2324175617</v>
      </c>
      <c r="M127" s="135">
        <f>'[2]Yearly LC Ethylene'!M127</f>
        <v>603972.48722438118</v>
      </c>
      <c r="N127" s="135">
        <f>'[2]Yearly LC Ethylene'!N127</f>
        <v>581191.170781294</v>
      </c>
      <c r="O127" s="135">
        <f>'[2]Yearly LC Ethylene'!O127</f>
        <v>570200.53783141775</v>
      </c>
      <c r="P127" s="135">
        <f>'[2]Yearly LC Ethylene'!P127</f>
        <v>558321.91585476836</v>
      </c>
      <c r="Q127" s="135">
        <f>'[2]Yearly LC Ethylene'!Q127</f>
        <v>547812.06719892367</v>
      </c>
      <c r="R127" s="135">
        <f>'[2]Yearly LC Ethylene'!R127</f>
        <v>537634.4373503098</v>
      </c>
      <c r="S127" s="135">
        <f>'[2]Yearly LC Ethylene'!S127</f>
        <v>527787.14301722322</v>
      </c>
      <c r="T127" s="135">
        <f>'[2]Yearly LC Ethylene'!T127</f>
        <v>518175.00322981016</v>
      </c>
      <c r="U127" s="135">
        <f>'[2]Yearly LC Ethylene'!U127</f>
        <v>508882.98702184908</v>
      </c>
      <c r="V127" s="135">
        <f>'[2]Yearly LC Ethylene'!V127</f>
        <v>499909.59588110942</v>
      </c>
      <c r="W127" s="135">
        <f>'[2]Yearly LC Ethylene'!W127</f>
        <v>491253.35093086562</v>
      </c>
      <c r="X127" s="135">
        <f>'[2]Yearly LC Ethylene'!X127</f>
        <v>482912.79274688417</v>
      </c>
      <c r="Y127" s="135">
        <f>'[2]Yearly LC Ethylene'!Y127</f>
        <v>470515.89090414997</v>
      </c>
      <c r="Z127" s="135">
        <f>'[2]Yearly LC Ethylene'!Z127</f>
        <v>458328.82467079023</v>
      </c>
      <c r="AA127" s="135">
        <f>'[2]Yearly LC Ethylene'!AA127</f>
        <v>446466.44949978165</v>
      </c>
      <c r="AB127" s="135">
        <f>'[2]Yearly LC Ethylene'!AB127</f>
        <v>434903.82817310363</v>
      </c>
      <c r="AC127" s="135">
        <f>'[2]Yearly LC Ethylene'!AC127</f>
        <v>423638.50743807701</v>
      </c>
      <c r="AD127" s="135">
        <f>'[2]Yearly LC Ethylene'!AD127</f>
        <v>412734.27009768126</v>
      </c>
      <c r="AE127" s="135">
        <f>'[2]Yearly LC Ethylene'!AE127</f>
        <v>402126.62158231088</v>
      </c>
      <c r="AF127" s="135">
        <f>'[2]Yearly LC Ethylene'!AF127</f>
        <v>391812.97810975555</v>
      </c>
      <c r="AG127" s="135">
        <f>'[2]Yearly LC Ethylene'!AG127</f>
        <v>381790.79103049811</v>
      </c>
      <c r="AH127" s="135">
        <f>'[2]Yearly LC Ethylene'!AH127</f>
        <v>372057.5467218064</v>
      </c>
      <c r="AI127" s="127"/>
      <c r="AJ127" s="135">
        <f>'[3]Yearly LC Ethylene'!D127</f>
        <v>201906.27397932502</v>
      </c>
      <c r="AK127" s="135">
        <f>'[3]Yearly LC Ethylene'!E127</f>
        <v>196508.26058735739</v>
      </c>
      <c r="AL127" s="135">
        <f>'[3]Yearly LC Ethylene'!F127</f>
        <v>191203.95855243143</v>
      </c>
      <c r="AM127" s="135">
        <f>'[3]Yearly LC Ethylene'!G127</f>
        <v>185993.83670618371</v>
      </c>
      <c r="AN127" s="135">
        <f>'[3]Yearly LC Ethylene'!H127</f>
        <v>180878.35682891906</v>
      </c>
      <c r="AO127" s="135">
        <f>'[3]Yearly LC Ethylene'!I127</f>
        <v>175857.97364961091</v>
      </c>
      <c r="AP127" s="135">
        <f>'[3]Yearly LC Ethylene'!J127</f>
        <v>171130.93571609922</v>
      </c>
      <c r="AQ127" s="135">
        <f>'[3]Yearly LC Ethylene'!K127</f>
        <v>166510.55198857468</v>
      </c>
      <c r="AR127" s="135">
        <f>'[3]Yearly LC Ethylene'!L127</f>
        <v>161996.90333110112</v>
      </c>
      <c r="AS127" s="135">
        <f>'[3]Yearly LC Ethylene'!M127</f>
        <v>157590.06355641037</v>
      </c>
      <c r="AT127" s="135">
        <f>'[3]Yearly LC Ethylene'!N127</f>
        <v>153290.09942590285</v>
      </c>
      <c r="AU127" s="135">
        <f>'[3]Yearly LC Ethylene'!O127</f>
        <v>145769.54055308548</v>
      </c>
      <c r="AV127" s="135">
        <f>'[3]Yearly LC Ethylene'!P127</f>
        <v>138127.53599713178</v>
      </c>
      <c r="AW127" s="135">
        <f>'[3]Yearly LC Ethylene'!Q127</f>
        <v>131450.20211636124</v>
      </c>
      <c r="AX127" s="135">
        <f>'[3]Yearly LC Ethylene'!R127</f>
        <v>125184.91698533282</v>
      </c>
      <c r="AY127" s="135">
        <f>'[3]Yearly LC Ethylene'!S127</f>
        <v>119332.54767832049</v>
      </c>
      <c r="AZ127" s="135">
        <f>'[3]Yearly LC Ethylene'!T127</f>
        <v>113811.18897075272</v>
      </c>
      <c r="BA127" s="135">
        <f>'[3]Yearly LC Ethylene'!U127</f>
        <v>108698.71582066374</v>
      </c>
      <c r="BB127" s="135">
        <f>'[3]Yearly LC Ethylene'!V127</f>
        <v>103996.10503039765</v>
      </c>
      <c r="BC127" s="135">
        <f>'[3]Yearly LC Ethylene'!W127</f>
        <v>99704.303977597112</v>
      </c>
      <c r="BD127" s="135">
        <f>'[3]Yearly LC Ethylene'!X127</f>
        <v>95824.230616093482</v>
      </c>
      <c r="BE127" s="135">
        <f>'[3]Yearly LC Ethylene'!Y127</f>
        <v>90623.630961446179</v>
      </c>
      <c r="BF127" s="135">
        <f>'[3]Yearly LC Ethylene'!Z127</f>
        <v>83705.996586966605</v>
      </c>
      <c r="BG127" s="135">
        <f>'[3]Yearly LC Ethylene'!AA127</f>
        <v>77501.662815778327</v>
      </c>
      <c r="BH127" s="135">
        <f>'[3]Yearly LC Ethylene'!AB127</f>
        <v>71978.638179429952</v>
      </c>
      <c r="BI127" s="135">
        <f>'[3]Yearly LC Ethylene'!AC127</f>
        <v>67209.339180040057</v>
      </c>
      <c r="BJ127" s="135">
        <f>'[3]Yearly LC Ethylene'!AD127</f>
        <v>64297.879618519451</v>
      </c>
      <c r="BK127" s="135">
        <f>'[3]Yearly LC Ethylene'!AE127</f>
        <v>61989.41321136144</v>
      </c>
      <c r="BL127" s="135">
        <f>'[3]Yearly LC Ethylene'!AF127</f>
        <v>60275.0427374707</v>
      </c>
      <c r="BM127" s="135">
        <f>'[3]Yearly LC Ethylene'!AG127</f>
        <v>59145.78749621172</v>
      </c>
      <c r="BN127" s="135">
        <f>'[3]Yearly LC Ethylene'!AH127</f>
        <v>62961.069075209103</v>
      </c>
      <c r="BO127" s="127"/>
      <c r="BP127" s="135">
        <f t="shared" si="27"/>
        <v>1035600.1834262691</v>
      </c>
      <c r="BQ127" s="135">
        <f t="shared" si="27"/>
        <v>1002606.9614210404</v>
      </c>
      <c r="BR127" s="135">
        <f t="shared" si="27"/>
        <v>970193.36358359607</v>
      </c>
      <c r="BS127" s="135">
        <f t="shared" si="27"/>
        <v>938362.90371273027</v>
      </c>
      <c r="BT127" s="135">
        <f t="shared" si="27"/>
        <v>907119.10584756418</v>
      </c>
      <c r="BU127" s="135">
        <f t="shared" si="27"/>
        <v>876465.50385499012</v>
      </c>
      <c r="BV127" s="135">
        <f t="shared" si="27"/>
        <v>846756.11186138098</v>
      </c>
      <c r="BW127" s="135">
        <f t="shared" si="27"/>
        <v>817701.49297106522</v>
      </c>
      <c r="BX127" s="135">
        <f t="shared" si="27"/>
        <v>789303.13574866275</v>
      </c>
      <c r="BY127" s="135">
        <f t="shared" si="27"/>
        <v>761562.55078079156</v>
      </c>
      <c r="BZ127" s="135">
        <f t="shared" si="27"/>
        <v>734481.27020719682</v>
      </c>
      <c r="CA127" s="135">
        <f t="shared" si="27"/>
        <v>715970.07838450326</v>
      </c>
      <c r="CB127" s="135">
        <f t="shared" si="27"/>
        <v>696449.4518519002</v>
      </c>
      <c r="CC127" s="135">
        <f t="shared" si="27"/>
        <v>679262.26931528491</v>
      </c>
      <c r="CD127" s="135">
        <f t="shared" si="27"/>
        <v>662819.35433564265</v>
      </c>
      <c r="CE127" s="135">
        <f t="shared" si="22"/>
        <v>647119.69069554377</v>
      </c>
      <c r="CF127" s="135">
        <f t="shared" si="20"/>
        <v>631986.19220056292</v>
      </c>
      <c r="CG127" s="135">
        <f t="shared" si="20"/>
        <v>617581.70284251287</v>
      </c>
      <c r="CH127" s="135">
        <f t="shared" si="20"/>
        <v>603905.70091150701</v>
      </c>
      <c r="CI127" s="135">
        <f t="shared" si="20"/>
        <v>590957.65490846278</v>
      </c>
      <c r="CJ127" s="135">
        <f t="shared" si="20"/>
        <v>578737.02336297766</v>
      </c>
      <c r="CK127" s="135">
        <f t="shared" si="20"/>
        <v>561139.52186559618</v>
      </c>
      <c r="CL127" s="135">
        <f t="shared" si="20"/>
        <v>542034.82125775679</v>
      </c>
      <c r="CM127" s="135">
        <f t="shared" si="26"/>
        <v>523968.11231555999</v>
      </c>
      <c r="CN127" s="135">
        <f t="shared" si="26"/>
        <v>506882.46635253355</v>
      </c>
      <c r="CO127" s="135">
        <f t="shared" si="26"/>
        <v>490847.84661811707</v>
      </c>
      <c r="CP127" s="135">
        <f t="shared" si="26"/>
        <v>477032.14971620071</v>
      </c>
      <c r="CQ127" s="135">
        <f t="shared" si="26"/>
        <v>464116.03479367233</v>
      </c>
      <c r="CR127" s="135">
        <f t="shared" si="26"/>
        <v>452088.02084722626</v>
      </c>
      <c r="CS127" s="135">
        <f t="shared" si="26"/>
        <v>440936.57852670981</v>
      </c>
      <c r="CT127" s="135">
        <f t="shared" si="26"/>
        <v>435018.61579701549</v>
      </c>
    </row>
    <row r="128" spans="1:98" s="13" customFormat="1">
      <c r="A128" s="380" t="s">
        <v>115</v>
      </c>
      <c r="B128" s="6" t="s">
        <v>116</v>
      </c>
      <c r="C128" s="7" t="s">
        <v>197</v>
      </c>
      <c r="D128" s="125">
        <f>'[2]Yearly LC Ethylene'!D128</f>
        <v>180037.45454545456</v>
      </c>
      <c r="E128" s="125">
        <f>'[2]Yearly LC Ethylene'!E128</f>
        <v>172150.45218955999</v>
      </c>
      <c r="F128" s="125">
        <f>'[2]Yearly LC Ethylene'!F128</f>
        <v>164615.43448074374</v>
      </c>
      <c r="G128" s="125">
        <f>'[2]Yearly LC Ethylene'!G128</f>
        <v>157427.72048506953</v>
      </c>
      <c r="H128" s="125">
        <f>'[2]Yearly LC Ethylene'!H128</f>
        <v>150582.40962609937</v>
      </c>
      <c r="I128" s="125">
        <f>'[2]Yearly LC Ethylene'!I128</f>
        <v>144074.38120737617</v>
      </c>
      <c r="J128" s="125">
        <f>'[2]Yearly LC Ethylene'!J128</f>
        <v>137898.29395820218</v>
      </c>
      <c r="K128" s="125">
        <f>'[2]Yearly LC Ethylene'!K128</f>
        <v>132048.58560248531</v>
      </c>
      <c r="L128" s="125">
        <f>'[2]Yearly LC Ethylene'!L128</f>
        <v>126519.47245043356</v>
      </c>
      <c r="M128" s="125">
        <f>'[2]Yearly LC Ethylene'!M128</f>
        <v>121304.94901287169</v>
      </c>
      <c r="N128" s="125">
        <f>'[2]Yearly LC Ethylene'!N128</f>
        <v>116398.78763796191</v>
      </c>
      <c r="O128" s="125">
        <f>'[2]Yearly LC Ethylene'!O128</f>
        <v>120115.98085606878</v>
      </c>
      <c r="P128" s="125">
        <f>'[2]Yearly LC Ethylene'!P128</f>
        <v>122731.25756241014</v>
      </c>
      <c r="Q128" s="125">
        <f>'[2]Yearly LC Ethylene'!Q128</f>
        <v>126196.82715049462</v>
      </c>
      <c r="R128" s="125">
        <f>'[2]Yearly LC Ethylene'!R128</f>
        <v>129609.6714813243</v>
      </c>
      <c r="S128" s="125">
        <f>'[2]Yearly LC Ethylene'!S128</f>
        <v>132965.7872958396</v>
      </c>
      <c r="T128" s="125">
        <f>'[2]Yearly LC Ethylene'!T128</f>
        <v>136261.14058609944</v>
      </c>
      <c r="U128" s="125">
        <f>'[2]Yearly LC Ethylene'!U128</f>
        <v>139491.66643733313</v>
      </c>
      <c r="V128" s="125">
        <f>'[2]Yearly LC Ethylene'!V128</f>
        <v>142653.26887370911</v>
      </c>
      <c r="W128" s="125">
        <f>'[2]Yearly LC Ethylene'!W128</f>
        <v>145741.82070781628</v>
      </c>
      <c r="X128" s="125">
        <f>'[2]Yearly LC Ethylene'!X128</f>
        <v>148753.16339385556</v>
      </c>
      <c r="Y128" s="125">
        <f>'[2]Yearly LC Ethylene'!Y128</f>
        <v>149581.04223312269</v>
      </c>
      <c r="Z128" s="125">
        <f>'[2]Yearly LC Ethylene'!Z128</f>
        <v>150239.67232829134</v>
      </c>
      <c r="AA128" s="125">
        <f>'[2]Yearly LC Ethylene'!AA128</f>
        <v>150809.73840295896</v>
      </c>
      <c r="AB128" s="125">
        <f>'[2]Yearly LC Ethylene'!AB128</f>
        <v>151276.73237914848</v>
      </c>
      <c r="AC128" s="125">
        <f>'[2]Yearly LC Ethylene'!AC128</f>
        <v>151637.52336206625</v>
      </c>
      <c r="AD128" s="125">
        <f>'[2]Yearly LC Ethylene'!AD128</f>
        <v>151888.98351457651</v>
      </c>
      <c r="AE128" s="125">
        <f>'[2]Yearly LC Ethylene'!AE128</f>
        <v>152027.9872041124</v>
      </c>
      <c r="AF128" s="125">
        <f>'[2]Yearly LC Ethylene'!AF128</f>
        <v>152051.4101383308</v>
      </c>
      <c r="AG128" s="125">
        <f>'[2]Yearly LC Ethylene'!AG128</f>
        <v>151956.12849055865</v>
      </c>
      <c r="AH128" s="125">
        <f>'[2]Yearly LC Ethylene'!AH128</f>
        <v>151739.01801606332</v>
      </c>
      <c r="AI128" s="125"/>
      <c r="AJ128" s="125">
        <f>'[3]Yearly LC Ethylene'!D128</f>
        <v>35372.343512804095</v>
      </c>
      <c r="AK128" s="125">
        <f>'[3]Yearly LC Ethylene'!E128</f>
        <v>33590.936300863301</v>
      </c>
      <c r="AL128" s="125">
        <f>'[3]Yearly LC Ethylene'!F128</f>
        <v>31938.830378081046</v>
      </c>
      <c r="AM128" s="125">
        <f>'[3]Yearly LC Ethylene'!G128</f>
        <v>30413.530310178205</v>
      </c>
      <c r="AN128" s="125">
        <f>'[3]Yearly LC Ethylene'!H128</f>
        <v>29012.512064411814</v>
      </c>
      <c r="AO128" s="125">
        <f>'[3]Yearly LC Ethylene'!I128</f>
        <v>27733.22342090297</v>
      </c>
      <c r="AP128" s="125">
        <f>'[3]Yearly LC Ethylene'!J128</f>
        <v>26573.08438396416</v>
      </c>
      <c r="AQ128" s="125">
        <f>'[3]Yearly LC Ethylene'!K128</f>
        <v>25529.487593427213</v>
      </c>
      <c r="AR128" s="125">
        <f>'[3]Yearly LC Ethylene'!L128</f>
        <v>24599.798735971042</v>
      </c>
      <c r="AS128" s="125">
        <f>'[3]Yearly LC Ethylene'!M128</f>
        <v>23781.356956449035</v>
      </c>
      <c r="AT128" s="125">
        <f>'[3]Yearly LC Ethylene'!N128</f>
        <v>23071.475269216888</v>
      </c>
      <c r="AU128" s="125">
        <f>'[3]Yearly LC Ethylene'!O128</f>
        <v>20038.162440844131</v>
      </c>
      <c r="AV128" s="125">
        <f>'[3]Yearly LC Ethylene'!P128</f>
        <v>16945.843451149649</v>
      </c>
      <c r="AW128" s="125">
        <f>'[3]Yearly LC Ethylene'!Q128</f>
        <v>14721.441429131552</v>
      </c>
      <c r="AX128" s="125">
        <f>'[3]Yearly LC Ethylene'!R128</f>
        <v>12871.380093368327</v>
      </c>
      <c r="AY128" s="125">
        <f>'[3]Yearly LC Ethylene'!S128</f>
        <v>11383.847558421494</v>
      </c>
      <c r="AZ128" s="125">
        <f>'[3]Yearly LC Ethylene'!T128</f>
        <v>10246.935959418861</v>
      </c>
      <c r="BA128" s="125">
        <f>'[3]Yearly LC Ethylene'!U128</f>
        <v>9448.6431639218026</v>
      </c>
      <c r="BB128" s="125">
        <f>'[3]Yearly LC Ethylene'!V128</f>
        <v>8976.874483776639</v>
      </c>
      <c r="BC128" s="125">
        <f>'[3]Yearly LC Ethylene'!W128</f>
        <v>8819.4443869505303</v>
      </c>
      <c r="BD128" s="125">
        <f>'[3]Yearly LC Ethylene'!X128</f>
        <v>8964.0782093515409</v>
      </c>
      <c r="BE128" s="125">
        <f>'[3]Yearly LC Ethylene'!Y128</f>
        <v>8575.7062199533575</v>
      </c>
      <c r="BF128" s="125">
        <f>'[3]Yearly LC Ethylene'!Z128</f>
        <v>6862.9466684243853</v>
      </c>
      <c r="BG128" s="125">
        <f>'[3]Yearly LC Ethylene'!AA128</f>
        <v>5666.8310696973422</v>
      </c>
      <c r="BH128" s="125">
        <f>'[3]Yearly LC Ethylene'!AB128</f>
        <v>4942.3141296729736</v>
      </c>
      <c r="BI128" s="125">
        <f>'[3]Yearly LC Ethylene'!AC128</f>
        <v>4669.0004218975482</v>
      </c>
      <c r="BJ128" s="125">
        <f>'[3]Yearly LC Ethylene'!AD128</f>
        <v>4826.359353291311</v>
      </c>
      <c r="BK128" s="125">
        <f>'[3]Yearly LC Ethylene'!AE128</f>
        <v>5393.7280197344298</v>
      </c>
      <c r="BL128" s="125">
        <f>'[3]Yearly LC Ethylene'!AF128</f>
        <v>6350.3140610191986</v>
      </c>
      <c r="BM128" s="125">
        <f>'[3]Yearly LC Ethylene'!AG128</f>
        <v>7675.1985151673143</v>
      </c>
      <c r="BN128" s="125">
        <f>'[3]Yearly LC Ethylene'!AH128</f>
        <v>12998.819449218765</v>
      </c>
      <c r="BO128" s="125"/>
      <c r="BP128" s="125">
        <f t="shared" si="27"/>
        <v>215409.79805825866</v>
      </c>
      <c r="BQ128" s="125">
        <f t="shared" si="27"/>
        <v>205741.3884904233</v>
      </c>
      <c r="BR128" s="125">
        <f t="shared" si="27"/>
        <v>196554.26485882478</v>
      </c>
      <c r="BS128" s="125">
        <f t="shared" si="27"/>
        <v>187841.25079524773</v>
      </c>
      <c r="BT128" s="125">
        <f t="shared" si="27"/>
        <v>179594.92169051117</v>
      </c>
      <c r="BU128" s="125">
        <f t="shared" si="27"/>
        <v>171807.60462827914</v>
      </c>
      <c r="BV128" s="125">
        <f t="shared" si="27"/>
        <v>164471.37834216634</v>
      </c>
      <c r="BW128" s="125">
        <f t="shared" si="27"/>
        <v>157578.07319591253</v>
      </c>
      <c r="BX128" s="125">
        <f t="shared" si="27"/>
        <v>151119.2711864046</v>
      </c>
      <c r="BY128" s="125">
        <f t="shared" si="27"/>
        <v>145086.30596932073</v>
      </c>
      <c r="BZ128" s="125">
        <f t="shared" si="27"/>
        <v>139470.26290717881</v>
      </c>
      <c r="CA128" s="125">
        <f t="shared" si="27"/>
        <v>140154.14329691292</v>
      </c>
      <c r="CB128" s="125">
        <f t="shared" si="27"/>
        <v>139677.10101355979</v>
      </c>
      <c r="CC128" s="125">
        <f t="shared" si="27"/>
        <v>140918.26857962616</v>
      </c>
      <c r="CD128" s="125">
        <f t="shared" si="27"/>
        <v>142481.05157469262</v>
      </c>
      <c r="CE128" s="125">
        <f t="shared" si="22"/>
        <v>144349.63485426109</v>
      </c>
      <c r="CF128" s="125">
        <f t="shared" si="20"/>
        <v>146508.0765455183</v>
      </c>
      <c r="CG128" s="125">
        <f t="shared" si="20"/>
        <v>148940.30960125494</v>
      </c>
      <c r="CH128" s="125">
        <f t="shared" si="20"/>
        <v>151630.14335748574</v>
      </c>
      <c r="CI128" s="125">
        <f t="shared" si="20"/>
        <v>154561.2650947668</v>
      </c>
      <c r="CJ128" s="125">
        <f t="shared" si="20"/>
        <v>157717.24160320711</v>
      </c>
      <c r="CK128" s="125">
        <f t="shared" si="20"/>
        <v>158156.74845307606</v>
      </c>
      <c r="CL128" s="125">
        <f t="shared" si="20"/>
        <v>157102.61899671573</v>
      </c>
      <c r="CM128" s="125">
        <f t="shared" si="26"/>
        <v>156476.56947265629</v>
      </c>
      <c r="CN128" s="125">
        <f t="shared" si="26"/>
        <v>156219.04650882146</v>
      </c>
      <c r="CO128" s="125">
        <f t="shared" si="26"/>
        <v>156306.52378396378</v>
      </c>
      <c r="CP128" s="125">
        <f t="shared" si="26"/>
        <v>156715.34286786782</v>
      </c>
      <c r="CQ128" s="125">
        <f t="shared" si="26"/>
        <v>157421.71522384684</v>
      </c>
      <c r="CR128" s="125">
        <f t="shared" si="26"/>
        <v>158401.72419934999</v>
      </c>
      <c r="CS128" s="125">
        <f t="shared" si="26"/>
        <v>159631.32700572597</v>
      </c>
      <c r="CT128" s="125">
        <f t="shared" si="26"/>
        <v>164737.83746528209</v>
      </c>
    </row>
    <row r="129" spans="1:98">
      <c r="A129" s="381"/>
      <c r="B129" s="1" t="s">
        <v>117</v>
      </c>
      <c r="C129" s="5" t="s">
        <v>197</v>
      </c>
      <c r="D129" s="126">
        <f>'[2]Yearly LC Ethylene'!D129</f>
        <v>64852.242082509627</v>
      </c>
      <c r="E129" s="126">
        <f>'[2]Yearly LC Ethylene'!E129</f>
        <v>63380.016447542352</v>
      </c>
      <c r="F129" s="126">
        <f>'[2]Yearly LC Ethylene'!F129</f>
        <v>61841.699271568825</v>
      </c>
      <c r="G129" s="126">
        <f>'[2]Yearly LC Ethylene'!G129</f>
        <v>60240.42913688354</v>
      </c>
      <c r="H129" s="126">
        <f>'[2]Yearly LC Ethylene'!H129</f>
        <v>58579.36455131229</v>
      </c>
      <c r="I129" s="126">
        <f>'[2]Yearly LC Ethylene'!I129</f>
        <v>56861.684021837107</v>
      </c>
      <c r="J129" s="126">
        <f>'[2]Yearly LC Ethylene'!J129</f>
        <v>55121.11952281394</v>
      </c>
      <c r="K129" s="126">
        <f>'[2]Yearly LC Ethylene'!K129</f>
        <v>53351.456859520724</v>
      </c>
      <c r="L129" s="126">
        <f>'[2]Yearly LC Ethylene'!L129</f>
        <v>51560.157540146378</v>
      </c>
      <c r="M129" s="126">
        <f>'[2]Yearly LC Ethylene'!M129</f>
        <v>49754.478198773155</v>
      </c>
      <c r="N129" s="126">
        <f>'[2]Yearly LC Ethylene'!N129</f>
        <v>47941.472930916563</v>
      </c>
      <c r="O129" s="126">
        <f>'[2]Yearly LC Ethylene'!O129</f>
        <v>46374.116863603238</v>
      </c>
      <c r="P129" s="126">
        <f>'[2]Yearly LC Ethylene'!P129</f>
        <v>44821.295792576457</v>
      </c>
      <c r="Q129" s="126">
        <f>'[2]Yearly LC Ethylene'!Q129</f>
        <v>43329.207106614427</v>
      </c>
      <c r="R129" s="126">
        <f>'[2]Yearly LC Ethylene'!R129</f>
        <v>41882.619743148243</v>
      </c>
      <c r="S129" s="126">
        <f>'[2]Yearly LC Ethylene'!S129</f>
        <v>40484.895262534228</v>
      </c>
      <c r="T129" s="126">
        <f>'[2]Yearly LC Ethylene'!T129</f>
        <v>39089.483829027035</v>
      </c>
      <c r="U129" s="126">
        <f>'[2]Yearly LC Ethylene'!U129</f>
        <v>37739.323343100201</v>
      </c>
      <c r="V129" s="126">
        <f>'[2]Yearly LC Ethylene'!V129</f>
        <v>36436.89426216876</v>
      </c>
      <c r="W129" s="126">
        <f>'[2]Yearly LC Ethylene'!W129</f>
        <v>35184.580610252895</v>
      </c>
      <c r="X129" s="126">
        <f>'[2]Yearly LC Ethylene'!X129</f>
        <v>33984.670998370828</v>
      </c>
      <c r="Y129" s="126">
        <f>'[2]Yearly LC Ethylene'!Y129</f>
        <v>32649.518901217205</v>
      </c>
      <c r="Z129" s="126">
        <f>'[2]Yearly LC Ethylene'!Z129</f>
        <v>31360.464795187338</v>
      </c>
      <c r="AA129" s="126">
        <f>'[2]Yearly LC Ethylene'!AA129</f>
        <v>30123.613089746214</v>
      </c>
      <c r="AB129" s="126">
        <f>'[2]Yearly LC Ethylene'!AB129</f>
        <v>28941.712412842855</v>
      </c>
      <c r="AC129" s="126">
        <f>'[2]Yearly LC Ethylene'!AC129</f>
        <v>27817.364314370534</v>
      </c>
      <c r="AD129" s="126">
        <f>'[2]Yearly LC Ethylene'!AD129</f>
        <v>26810.399279321657</v>
      </c>
      <c r="AE129" s="126">
        <f>'[2]Yearly LC Ethylene'!AE129</f>
        <v>25873.853210677949</v>
      </c>
      <c r="AF129" s="126">
        <f>'[2]Yearly LC Ethylene'!AF129</f>
        <v>25010.089800421134</v>
      </c>
      <c r="AG129" s="126">
        <f>'[2]Yearly LC Ethylene'!AG129</f>
        <v>24221.302875513258</v>
      </c>
      <c r="AH129" s="126">
        <f>'[2]Yearly LC Ethylene'!AH129</f>
        <v>23509.518210635833</v>
      </c>
      <c r="AI129" s="126"/>
      <c r="AJ129" s="126">
        <f>'[3]Yearly LC Ethylene'!D129</f>
        <v>12741.658619367416</v>
      </c>
      <c r="AK129" s="126">
        <f>'[3]Yearly LC Ethylene'!E129</f>
        <v>12246.823371838707</v>
      </c>
      <c r="AL129" s="126">
        <f>'[3]Yearly LC Ethylene'!F129</f>
        <v>11748.77554844616</v>
      </c>
      <c r="AM129" s="126">
        <f>'[3]Yearly LC Ethylene'!G129</f>
        <v>11247.945933052732</v>
      </c>
      <c r="AN129" s="126">
        <f>'[3]Yearly LC Ethylene'!H129</f>
        <v>10744.768387554999</v>
      </c>
      <c r="AO129" s="126">
        <f>'[3]Yearly LC Ethylene'!I129</f>
        <v>10239.679793122072</v>
      </c>
      <c r="AP129" s="126">
        <f>'[3]Yearly LC Ethylene'!J129</f>
        <v>9930.9011972901644</v>
      </c>
      <c r="AQ129" s="126">
        <f>'[3]Yearly LC Ethylene'!K129</f>
        <v>9631.7622810365829</v>
      </c>
      <c r="AR129" s="126">
        <f>'[3]Yearly LC Ethylene'!L129</f>
        <v>9342.3559549315542</v>
      </c>
      <c r="AS129" s="126">
        <f>'[3]Yearly LC Ethylene'!M129</f>
        <v>9062.7779137734506</v>
      </c>
      <c r="AT129" s="126">
        <f>'[3]Yearly LC Ethylene'!N129</f>
        <v>8793.1265778276829</v>
      </c>
      <c r="AU129" s="126">
        <f>'[3]Yearly LC Ethylene'!O129</f>
        <v>8328.8943636122494</v>
      </c>
      <c r="AV129" s="126">
        <f>'[3]Yearly LC Ethylene'!P129</f>
        <v>7876.9022724602937</v>
      </c>
      <c r="AW129" s="126">
        <f>'[3]Yearly LC Ethylene'!Q129</f>
        <v>7459.0683564294532</v>
      </c>
      <c r="AX129" s="126">
        <f>'[3]Yearly LC Ethylene'!R129</f>
        <v>7066.5990140855729</v>
      </c>
      <c r="AY129" s="126">
        <f>'[3]Yearly LC Ethylene'!S129</f>
        <v>6700.7415036758639</v>
      </c>
      <c r="AZ129" s="126">
        <f>'[3]Yearly LC Ethylene'!T129</f>
        <v>6280.017959935215</v>
      </c>
      <c r="BA129" s="126">
        <f>'[3]Yearly LC Ethylene'!U129</f>
        <v>5882.7535171393547</v>
      </c>
      <c r="BB129" s="126">
        <f>'[3]Yearly LC Ethylene'!V129</f>
        <v>5510.4212550677103</v>
      </c>
      <c r="BC129" s="126">
        <f>'[3]Yearly LC Ethylene'!W129</f>
        <v>5164.5030430175402</v>
      </c>
      <c r="BD129" s="126">
        <f>'[3]Yearly LC Ethylene'!X129</f>
        <v>4846.4892956121885</v>
      </c>
      <c r="BE129" s="126">
        <f>'[3]Yearly LC Ethylene'!Y129</f>
        <v>4381.0328020892894</v>
      </c>
      <c r="BF129" s="126">
        <f>'[3]Yearly LC Ethylene'!Z129</f>
        <v>3882.5310274717785</v>
      </c>
      <c r="BG129" s="126">
        <f>'[3]Yearly LC Ethylene'!AA129</f>
        <v>3432.9971962936988</v>
      </c>
      <c r="BH129" s="126">
        <f>'[3]Yearly LC Ethylene'!AB129</f>
        <v>3034.807405753053</v>
      </c>
      <c r="BI129" s="126">
        <f>'[3]Yearly LC Ethylene'!AC129</f>
        <v>2690.3503914035637</v>
      </c>
      <c r="BJ129" s="126">
        <f>'[3]Yearly LC Ethylene'!AD129</f>
        <v>2463.0510958864679</v>
      </c>
      <c r="BK129" s="126">
        <f>'[3]Yearly LC Ethylene'!AE129</f>
        <v>2298.7914759687801</v>
      </c>
      <c r="BL129" s="126">
        <f>'[3]Yearly LC Ethylene'!AF129</f>
        <v>2199.8222927499328</v>
      </c>
      <c r="BM129" s="126">
        <f>'[3]Yearly LC Ethylene'!AG129</f>
        <v>2168.4053556212029</v>
      </c>
      <c r="BN129" s="126">
        <f>'[3]Yearly LC Ethylene'!AH129</f>
        <v>2378.5291062666429</v>
      </c>
      <c r="BO129" s="126"/>
      <c r="BP129" s="126">
        <f t="shared" si="27"/>
        <v>77593.90070187705</v>
      </c>
      <c r="BQ129" s="126">
        <f t="shared" si="27"/>
        <v>75626.839819381057</v>
      </c>
      <c r="BR129" s="126">
        <f t="shared" si="27"/>
        <v>73590.474820014992</v>
      </c>
      <c r="BS129" s="126">
        <f t="shared" si="27"/>
        <v>71488.375069936272</v>
      </c>
      <c r="BT129" s="126">
        <f t="shared" si="27"/>
        <v>69324.132938867289</v>
      </c>
      <c r="BU129" s="126">
        <f t="shared" si="27"/>
        <v>67101.363814959186</v>
      </c>
      <c r="BV129" s="126">
        <f t="shared" si="27"/>
        <v>65052.020720104105</v>
      </c>
      <c r="BW129" s="126">
        <f t="shared" si="27"/>
        <v>62983.21914055731</v>
      </c>
      <c r="BX129" s="126">
        <f t="shared" si="27"/>
        <v>60902.513495077932</v>
      </c>
      <c r="BY129" s="126">
        <f t="shared" si="27"/>
        <v>58817.256112546602</v>
      </c>
      <c r="BZ129" s="126">
        <f t="shared" si="27"/>
        <v>56734.599508744242</v>
      </c>
      <c r="CA129" s="126">
        <f t="shared" si="27"/>
        <v>54703.011227215487</v>
      </c>
      <c r="CB129" s="126">
        <f t="shared" si="27"/>
        <v>52698.198065036748</v>
      </c>
      <c r="CC129" s="126">
        <f t="shared" si="27"/>
        <v>50788.275463043879</v>
      </c>
      <c r="CD129" s="126">
        <f t="shared" si="27"/>
        <v>48949.218757233815</v>
      </c>
      <c r="CE129" s="126">
        <f t="shared" si="22"/>
        <v>47185.636766210089</v>
      </c>
      <c r="CF129" s="126">
        <f t="shared" si="20"/>
        <v>45369.501788962247</v>
      </c>
      <c r="CG129" s="126">
        <f t="shared" si="20"/>
        <v>43622.076860239555</v>
      </c>
      <c r="CH129" s="126">
        <f t="shared" si="20"/>
        <v>41947.315517236471</v>
      </c>
      <c r="CI129" s="126">
        <f t="shared" si="20"/>
        <v>40349.083653270434</v>
      </c>
      <c r="CJ129" s="126">
        <f t="shared" si="20"/>
        <v>38831.160293983019</v>
      </c>
      <c r="CK129" s="126">
        <f t="shared" si="20"/>
        <v>37030.551703306497</v>
      </c>
      <c r="CL129" s="126">
        <f t="shared" si="20"/>
        <v>35242.995822659119</v>
      </c>
      <c r="CM129" s="126">
        <f t="shared" si="26"/>
        <v>33556.610286039911</v>
      </c>
      <c r="CN129" s="126">
        <f t="shared" si="26"/>
        <v>31976.519818595909</v>
      </c>
      <c r="CO129" s="126">
        <f t="shared" si="26"/>
        <v>30507.714705774099</v>
      </c>
      <c r="CP129" s="126">
        <f t="shared" si="26"/>
        <v>29273.450375208125</v>
      </c>
      <c r="CQ129" s="126">
        <f t="shared" si="26"/>
        <v>28172.64468664673</v>
      </c>
      <c r="CR129" s="126">
        <f t="shared" si="26"/>
        <v>27209.912093171068</v>
      </c>
      <c r="CS129" s="126">
        <f t="shared" si="26"/>
        <v>26389.70823113446</v>
      </c>
      <c r="CT129" s="126">
        <f t="shared" si="26"/>
        <v>25888.047316902477</v>
      </c>
    </row>
    <row r="130" spans="1:98">
      <c r="A130" s="381"/>
      <c r="B130" s="1" t="s">
        <v>118</v>
      </c>
      <c r="C130" s="5" t="s">
        <v>197</v>
      </c>
      <c r="D130" s="126">
        <f>'[2]Yearly LC Ethylene'!D130</f>
        <v>641154.61098030512</v>
      </c>
      <c r="E130" s="126">
        <f>'[2]Yearly LC Ethylene'!E130</f>
        <v>623898.9904742561</v>
      </c>
      <c r="F130" s="126">
        <f>'[2]Yearly LC Ethylene'!F130</f>
        <v>606877.15716183139</v>
      </c>
      <c r="G130" s="126">
        <f>'[2]Yearly LC Ethylene'!G130</f>
        <v>590090.93413844029</v>
      </c>
      <c r="H130" s="126">
        <f>'[2]Yearly LC Ethylene'!H130</f>
        <v>573542.25803201436</v>
      </c>
      <c r="I130" s="126">
        <f>'[2]Yearly LC Ethylene'!I130</f>
        <v>557233.17894257093</v>
      </c>
      <c r="J130" s="126">
        <f>'[2]Yearly LC Ethylene'!J130</f>
        <v>541165.86037390924</v>
      </c>
      <c r="K130" s="126">
        <f>'[2]Yearly LC Ethylene'!K130</f>
        <v>525342.57915752765</v>
      </c>
      <c r="L130" s="126">
        <f>'[2]Yearly LC Ethylene'!L130</f>
        <v>509765.72536884097</v>
      </c>
      <c r="M130" s="126">
        <f>'[2]Yearly LC Ethylene'!M130</f>
        <v>494437.80223577935</v>
      </c>
      <c r="N130" s="126">
        <f>'[2]Yearly LC Ethylene'!N130</f>
        <v>479361.42603985174</v>
      </c>
      <c r="O130" s="126">
        <f>'[2]Yearly LC Ethylene'!O130</f>
        <v>466489.3929517729</v>
      </c>
      <c r="P130" s="126">
        <f>'[2]Yearly LC Ethylene'!P130</f>
        <v>453827.42338369798</v>
      </c>
      <c r="Q130" s="126">
        <f>'[2]Yearly LC Ethylene'!Q130</f>
        <v>441504.03766260738</v>
      </c>
      <c r="R130" s="126">
        <f>'[2]Yearly LC Ethylene'!R130</f>
        <v>429462.7288598757</v>
      </c>
      <c r="S130" s="126">
        <f>'[2]Yearly LC Ethylene'!S130</f>
        <v>417703.78345438722</v>
      </c>
      <c r="T130" s="126">
        <f>'[2]Yearly LC Ethylene'!T130</f>
        <v>406227.51650749834</v>
      </c>
      <c r="U130" s="126">
        <f>'[2]Yearly LC Ethylene'!U130</f>
        <v>395034.27157247264</v>
      </c>
      <c r="V130" s="126">
        <f>'[2]Yearly LC Ethylene'!V130</f>
        <v>384124.42060333618</v>
      </c>
      <c r="W130" s="126">
        <f>'[2]Yearly LC Ethylene'!W130</f>
        <v>373498.36386315653</v>
      </c>
      <c r="X130" s="126">
        <f>'[2]Yearly LC Ethylene'!X130</f>
        <v>363156.52983174339</v>
      </c>
      <c r="Y130" s="126">
        <f>'[2]Yearly LC Ethylene'!Y130</f>
        <v>351412.22960129351</v>
      </c>
      <c r="Z130" s="126">
        <f>'[2]Yearly LC Ethylene'!Z130</f>
        <v>339977.73417350516</v>
      </c>
      <c r="AA130" s="126">
        <f>'[2]Yearly LC Ethylene'!AA130</f>
        <v>328864.11460212024</v>
      </c>
      <c r="AB130" s="126">
        <f>'[2]Yearly LC Ethylene'!AB130</f>
        <v>318069.00037185563</v>
      </c>
      <c r="AC130" s="126">
        <f>'[2]Yearly LC Ethylene'!AC130</f>
        <v>307591.92362778116</v>
      </c>
      <c r="AD130" s="126">
        <f>'[2]Yearly LC Ethylene'!AD130</f>
        <v>297432.43720009032</v>
      </c>
      <c r="AE130" s="126">
        <f>'[2]Yearly LC Ethylene'!AE130</f>
        <v>287590.11474025203</v>
      </c>
      <c r="AF130" s="126">
        <f>'[2]Yearly LC Ethylene'!AF130</f>
        <v>278064.55085859844</v>
      </c>
      <c r="AG130" s="126">
        <f>'[2]Yearly LC Ethylene'!AG130</f>
        <v>268855.36126308248</v>
      </c>
      <c r="AH130" s="126">
        <f>'[2]Yearly LC Ethylene'!AH130</f>
        <v>259962.18289894675</v>
      </c>
      <c r="AI130" s="126"/>
      <c r="AJ130" s="126">
        <f>'[3]Yearly LC Ethylene'!D130</f>
        <v>125969.0168452574</v>
      </c>
      <c r="AK130" s="126">
        <f>'[3]Yearly LC Ethylene'!E130</f>
        <v>123679.41034428046</v>
      </c>
      <c r="AL130" s="126">
        <f>'[3]Yearly LC Ethylene'!F130</f>
        <v>121380.96001505508</v>
      </c>
      <c r="AM130" s="126">
        <f>'[3]Yearly LC Ethylene'!G130</f>
        <v>119074.8881580375</v>
      </c>
      <c r="AN130" s="126">
        <f>'[3]Yearly LC Ethylene'!H130</f>
        <v>116762.42630885993</v>
      </c>
      <c r="AO130" s="126">
        <f>'[3]Yearly LC Ethylene'!I130</f>
        <v>114444.81506204739</v>
      </c>
      <c r="AP130" s="126">
        <f>'[3]Yearly LC Ethylene'!J130</f>
        <v>112123.30389473436</v>
      </c>
      <c r="AQ130" s="126">
        <f>'[3]Yearly LC Ethylene'!K130</f>
        <v>109799.15099038143</v>
      </c>
      <c r="AR130" s="126">
        <f>'[3]Yearly LC Ethylene'!L130</f>
        <v>107473.62306249209</v>
      </c>
      <c r="AS130" s="126">
        <f>'[3]Yearly LC Ethylene'!M130</f>
        <v>105147.99517832929</v>
      </c>
      <c r="AT130" s="126">
        <f>'[3]Yearly LC Ethylene'!N130</f>
        <v>102823.55058263244</v>
      </c>
      <c r="AU130" s="126">
        <f>'[3]Yearly LC Ethylene'!O130</f>
        <v>99985.658866613201</v>
      </c>
      <c r="AV130" s="126">
        <f>'[3]Yearly LC Ethylene'!P130</f>
        <v>97123.740637920419</v>
      </c>
      <c r="AW130" s="126">
        <f>'[3]Yearly LC Ethylene'!Q130</f>
        <v>94305.799970580003</v>
      </c>
      <c r="AX130" s="126">
        <f>'[3]Yearly LC Ethylene'!R130</f>
        <v>91507.105303058284</v>
      </c>
      <c r="AY130" s="126">
        <f>'[3]Yearly LC Ethylene'!S130</f>
        <v>88733.29772752944</v>
      </c>
      <c r="AZ130" s="126">
        <f>'[3]Yearly LC Ethylene'!T130</f>
        <v>85990.046808247265</v>
      </c>
      <c r="BA130" s="126">
        <f>'[3]Yearly LC Ethylene'!U130</f>
        <v>83283.049846803013</v>
      </c>
      <c r="BB130" s="126">
        <f>'[3]Yearly LC Ethylene'!V130</f>
        <v>80618.031147402464</v>
      </c>
      <c r="BC130" s="126">
        <f>'[3]Yearly LC Ethylene'!W130</f>
        <v>78000.741282162257</v>
      </c>
      <c r="BD130" s="126">
        <f>'[3]Yearly LC Ethylene'!X130</f>
        <v>75436.956356424926</v>
      </c>
      <c r="BE130" s="126">
        <f>'[3]Yearly LC Ethylene'!Y130</f>
        <v>72326.305123375903</v>
      </c>
      <c r="BF130" s="126">
        <f>'[3]Yearly LC Ethylene'!Z130</f>
        <v>69058.271875512743</v>
      </c>
      <c r="BG130" s="126">
        <f>'[3]Yearly LC Ethylene'!AA130</f>
        <v>65884.448313932357</v>
      </c>
      <c r="BH130" s="126">
        <f>'[3]Yearly LC Ethylene'!AB130</f>
        <v>62811.840247583619</v>
      </c>
      <c r="BI130" s="126">
        <f>'[3]Yearly LC Ethylene'!AC130</f>
        <v>59849.988366739111</v>
      </c>
      <c r="BJ130" s="126">
        <f>'[3]Yearly LC Ethylene'!AD130</f>
        <v>57008.469169341835</v>
      </c>
      <c r="BK130" s="126">
        <f>'[3]Yearly LC Ethylene'!AE130</f>
        <v>54296.893715658378</v>
      </c>
      <c r="BL130" s="126">
        <f>'[3]Yearly LC Ethylene'!AF130</f>
        <v>51724.906383701709</v>
      </c>
      <c r="BM130" s="126">
        <f>'[3]Yearly LC Ethylene'!AG130</f>
        <v>49302.183625423357</v>
      </c>
      <c r="BN130" s="126">
        <f>'[3]Yearly LC Ethylene'!AH130</f>
        <v>47583.720519723676</v>
      </c>
      <c r="BO130" s="126"/>
      <c r="BP130" s="126">
        <f t="shared" si="27"/>
        <v>767123.62782556249</v>
      </c>
      <c r="BQ130" s="126">
        <f t="shared" si="27"/>
        <v>747578.40081853652</v>
      </c>
      <c r="BR130" s="126">
        <f t="shared" si="27"/>
        <v>728258.11717688642</v>
      </c>
      <c r="BS130" s="126">
        <f t="shared" si="27"/>
        <v>709165.82229647785</v>
      </c>
      <c r="BT130" s="126">
        <f t="shared" si="27"/>
        <v>690304.68434087432</v>
      </c>
      <c r="BU130" s="126">
        <f t="shared" si="27"/>
        <v>671677.99400461838</v>
      </c>
      <c r="BV130" s="126">
        <f t="shared" si="27"/>
        <v>653289.1642686436</v>
      </c>
      <c r="BW130" s="126">
        <f t="shared" si="27"/>
        <v>635141.73014790914</v>
      </c>
      <c r="BX130" s="126">
        <f t="shared" si="27"/>
        <v>617239.34843133308</v>
      </c>
      <c r="BY130" s="126">
        <f t="shared" si="27"/>
        <v>599585.79741410865</v>
      </c>
      <c r="BZ130" s="126">
        <f t="shared" si="27"/>
        <v>582184.97662248416</v>
      </c>
      <c r="CA130" s="126">
        <f t="shared" si="27"/>
        <v>566475.05181838607</v>
      </c>
      <c r="CB130" s="126">
        <f t="shared" si="27"/>
        <v>550951.16402161843</v>
      </c>
      <c r="CC130" s="126">
        <f t="shared" si="27"/>
        <v>535809.83763318742</v>
      </c>
      <c r="CD130" s="126">
        <f t="shared" si="27"/>
        <v>520969.83416293398</v>
      </c>
      <c r="CE130" s="126">
        <f t="shared" si="22"/>
        <v>506437.08118191664</v>
      </c>
      <c r="CF130" s="126">
        <f t="shared" si="20"/>
        <v>492217.56331574562</v>
      </c>
      <c r="CG130" s="126">
        <f t="shared" si="20"/>
        <v>478317.32141927566</v>
      </c>
      <c r="CH130" s="126">
        <f t="shared" si="20"/>
        <v>464742.45175073866</v>
      </c>
      <c r="CI130" s="126">
        <f t="shared" si="20"/>
        <v>451499.10514531878</v>
      </c>
      <c r="CJ130" s="126">
        <f t="shared" si="20"/>
        <v>438593.48618816829</v>
      </c>
      <c r="CK130" s="126">
        <f t="shared" si="20"/>
        <v>423738.53472466941</v>
      </c>
      <c r="CL130" s="126">
        <f t="shared" si="20"/>
        <v>409036.00604901789</v>
      </c>
      <c r="CM130" s="126">
        <f t="shared" si="26"/>
        <v>394748.56291605259</v>
      </c>
      <c r="CN130" s="126">
        <f t="shared" si="26"/>
        <v>380880.84061943926</v>
      </c>
      <c r="CO130" s="126">
        <f t="shared" si="26"/>
        <v>367441.91199452028</v>
      </c>
      <c r="CP130" s="126">
        <f t="shared" si="26"/>
        <v>354440.90636943217</v>
      </c>
      <c r="CQ130" s="126">
        <f t="shared" si="26"/>
        <v>341887.00845591043</v>
      </c>
      <c r="CR130" s="126">
        <f t="shared" si="26"/>
        <v>329789.45724230015</v>
      </c>
      <c r="CS130" s="126">
        <f t="shared" si="26"/>
        <v>318157.54488850583</v>
      </c>
      <c r="CT130" s="126">
        <f t="shared" si="26"/>
        <v>307545.90341867041</v>
      </c>
    </row>
    <row r="131" spans="1:98">
      <c r="A131" s="382"/>
      <c r="B131" s="1" t="s">
        <v>119</v>
      </c>
      <c r="C131" s="5" t="s">
        <v>197</v>
      </c>
      <c r="D131" s="126">
        <f>'[2]Yearly LC Ethylene'!D131</f>
        <v>-52350.398161325254</v>
      </c>
      <c r="E131" s="126">
        <f>'[2]Yearly LC Ethylene'!E131</f>
        <v>-52488.637641259091</v>
      </c>
      <c r="F131" s="126">
        <f>'[2]Yearly LC Ethylene'!F131</f>
        <v>-52736.670836987738</v>
      </c>
      <c r="G131" s="126">
        <f>'[2]Yearly LC Ethylene'!G131</f>
        <v>-53089.707261572024</v>
      </c>
      <c r="H131" s="126">
        <f>'[2]Yearly LC Ethylene'!H131</f>
        <v>-53542.868657688501</v>
      </c>
      <c r="I131" s="126">
        <f>'[2]Yearly LC Ethylene'!I131</f>
        <v>-54091.188863166368</v>
      </c>
      <c r="J131" s="126">
        <f>'[2]Yearly LC Ethylene'!J131</f>
        <v>-54729.613089276259</v>
      </c>
      <c r="K131" s="126">
        <f>'[2]Yearly LC Ethylene'!K131</f>
        <v>-55452.999181726234</v>
      </c>
      <c r="L131" s="126">
        <f>'[2]Yearly LC Ethylene'!L131</f>
        <v>-56256.116466057494</v>
      </c>
      <c r="M131" s="126">
        <f>'[2]Yearly LC Ethylene'!M131</f>
        <v>-57133.645920571871</v>
      </c>
      <c r="N131" s="126">
        <f>'[2]Yearly LC Ethylene'!N131</f>
        <v>-58080.18008690112</v>
      </c>
      <c r="O131" s="126">
        <f>'[2]Yearly LC Ethylene'!O131</f>
        <v>-58502.596239298888</v>
      </c>
      <c r="P131" s="126">
        <f>'[2]Yearly LC Ethylene'!P131</f>
        <v>-58964.36465680843</v>
      </c>
      <c r="Q131" s="126">
        <f>'[2]Yearly LC Ethylene'!Q131</f>
        <v>-59331.390858741943</v>
      </c>
      <c r="R131" s="126">
        <f>'[2]Yearly LC Ethylene'!R131</f>
        <v>-59661.375159186573</v>
      </c>
      <c r="S131" s="126">
        <f>'[2]Yearly LC Ethylene'!S131</f>
        <v>-59951.907159273578</v>
      </c>
      <c r="T131" s="126">
        <f>'[2]Yearly LC Ethylene'!T131</f>
        <v>-60200.569035965585</v>
      </c>
      <c r="U131" s="126">
        <f>'[2]Yearly LC Ethylene'!U131</f>
        <v>-60404.932690984264</v>
      </c>
      <c r="V131" s="126">
        <f>'[2]Yearly LC Ethylene'!V131</f>
        <v>-60562.562163086528</v>
      </c>
      <c r="W131" s="126">
        <f>'[2]Yearly LC Ethylene'!W131</f>
        <v>-60671.012715480749</v>
      </c>
      <c r="X131" s="126">
        <f>'[2]Yearly LC Ethylene'!X131</f>
        <v>-60727.830713578755</v>
      </c>
      <c r="Y131" s="126">
        <f>'[2]Yearly LC Ethylene'!Y131</f>
        <v>-61080.443429277759</v>
      </c>
      <c r="Z131" s="126">
        <f>'[2]Yearly LC Ethylene'!Z131</f>
        <v>-61422.948405135496</v>
      </c>
      <c r="AA131" s="126">
        <f>'[2]Yearly LC Ethylene'!AA131</f>
        <v>-61734.671382231121</v>
      </c>
      <c r="AB131" s="126">
        <f>'[2]Yearly LC Ethylene'!AB131</f>
        <v>-62022.904734202326</v>
      </c>
      <c r="AC131" s="126">
        <f>'[2]Yearly LC Ethylene'!AC131</f>
        <v>-62285.752114899442</v>
      </c>
      <c r="AD131" s="126">
        <f>'[2]Yearly LC Ethylene'!AD131</f>
        <v>-62521.321670975682</v>
      </c>
      <c r="AE131" s="126">
        <f>'[2]Yearly LC Ethylene'!AE131</f>
        <v>-62727.728520289063</v>
      </c>
      <c r="AF131" s="126">
        <f>'[2]Yearly LC Ethylene'!AF131</f>
        <v>-62903.090975609375</v>
      </c>
      <c r="AG131" s="126">
        <f>'[2]Yearly LC Ethylene'!AG131</f>
        <v>-63045.530784696173</v>
      </c>
      <c r="AH131" s="126">
        <f>'[2]Yearly LC Ethylene'!AH131</f>
        <v>-63153.17240383949</v>
      </c>
      <c r="AI131" s="126"/>
      <c r="AJ131" s="126">
        <f>'[3]Yearly LC Ethylene'!D131</f>
        <v>27823.255001896119</v>
      </c>
      <c r="AK131" s="126">
        <f>'[3]Yearly LC Ethylene'!E131</f>
        <v>26991.090570374927</v>
      </c>
      <c r="AL131" s="126">
        <f>'[3]Yearly LC Ethylene'!F131</f>
        <v>26135.392610849136</v>
      </c>
      <c r="AM131" s="126">
        <f>'[3]Yearly LC Ethylene'!G131</f>
        <v>25257.472304915282</v>
      </c>
      <c r="AN131" s="126">
        <f>'[3]Yearly LC Ethylene'!H131</f>
        <v>24358.650068092382</v>
      </c>
      <c r="AO131" s="126">
        <f>'[3]Yearly LC Ethylene'!I131</f>
        <v>23440.255373538515</v>
      </c>
      <c r="AP131" s="126">
        <f>'[3]Yearly LC Ethylene'!J131</f>
        <v>22503.646240110545</v>
      </c>
      <c r="AQ131" s="126">
        <f>'[3]Yearly LC Ethylene'!K131</f>
        <v>21550.15112372948</v>
      </c>
      <c r="AR131" s="126">
        <f>'[3]Yearly LC Ethylene'!L131</f>
        <v>20581.125577706469</v>
      </c>
      <c r="AS131" s="126">
        <f>'[3]Yearly LC Ethylene'!M131</f>
        <v>19597.933507858674</v>
      </c>
      <c r="AT131" s="126">
        <f>'[3]Yearly LC Ethylene'!N131</f>
        <v>18601.946996225863</v>
      </c>
      <c r="AU131" s="126">
        <f>'[3]Yearly LC Ethylene'!O131</f>
        <v>17416.824882015957</v>
      </c>
      <c r="AV131" s="126">
        <f>'[3]Yearly LC Ethylene'!P131</f>
        <v>16181.049635601517</v>
      </c>
      <c r="AW131" s="126">
        <f>'[3]Yearly LC Ethylene'!Q131</f>
        <v>14963.892360220307</v>
      </c>
      <c r="AX131" s="126">
        <f>'[3]Yearly LC Ethylene'!R131</f>
        <v>13739.832574820679</v>
      </c>
      <c r="AY131" s="126">
        <f>'[3]Yearly LC Ethylene'!S131</f>
        <v>12514.660888693781</v>
      </c>
      <c r="AZ131" s="126">
        <f>'[3]Yearly LC Ethylene'!T131</f>
        <v>11294.188243151437</v>
      </c>
      <c r="BA131" s="126">
        <f>'[3]Yearly LC Ethylene'!U131</f>
        <v>10084.269292799667</v>
      </c>
      <c r="BB131" s="126">
        <f>'[3]Yearly LC Ethylene'!V131</f>
        <v>8890.7781441509123</v>
      </c>
      <c r="BC131" s="126">
        <f>'[3]Yearly LC Ethylene'!W131</f>
        <v>7719.6152654668604</v>
      </c>
      <c r="BD131" s="126">
        <f>'[3]Yearly LC Ethylene'!X131</f>
        <v>6576.7067547049337</v>
      </c>
      <c r="BE131" s="126">
        <f>'[3]Yearly LC Ethylene'!Y131</f>
        <v>5340.5868160277278</v>
      </c>
      <c r="BF131" s="126">
        <f>'[3]Yearly LC Ethylene'!Z131</f>
        <v>3902.2470155578339</v>
      </c>
      <c r="BG131" s="126">
        <f>'[3]Yearly LC Ethylene'!AA131</f>
        <v>2517.386235855065</v>
      </c>
      <c r="BH131" s="126">
        <f>'[3]Yearly LC Ethylene'!AB131</f>
        <v>1189.6763964204511</v>
      </c>
      <c r="BI131" s="126">
        <f>'[3]Yearly LC Ethylene'!AC131</f>
        <v>-71.154491585944925</v>
      </c>
      <c r="BJ131" s="126">
        <f>'[3]Yearly LC Ethylene'!AD131</f>
        <v>-1255.3360839212655</v>
      </c>
      <c r="BK131" s="126">
        <f>'[3]Yearly LC Ethylene'!AE131</f>
        <v>-2353.0746352667702</v>
      </c>
      <c r="BL131" s="126">
        <f>'[3]Yearly LC Ethylene'!AF131</f>
        <v>-3354.5368850402156</v>
      </c>
      <c r="BM131" s="126">
        <f>'[3]Yearly LC Ethylene'!AG131</f>
        <v>-4249.8568378212549</v>
      </c>
      <c r="BN131" s="126">
        <f>'[3]Yearly LC Ethylene'!AH131</f>
        <v>-4136.5356778137102</v>
      </c>
      <c r="BO131" s="126"/>
      <c r="BP131" s="126">
        <f t="shared" si="27"/>
        <v>-24527.143159429135</v>
      </c>
      <c r="BQ131" s="126">
        <f t="shared" si="27"/>
        <v>-25497.547070884164</v>
      </c>
      <c r="BR131" s="126">
        <f t="shared" si="27"/>
        <v>-26601.278226138602</v>
      </c>
      <c r="BS131" s="126">
        <f t="shared" si="27"/>
        <v>-27832.234956656743</v>
      </c>
      <c r="BT131" s="126">
        <f t="shared" si="27"/>
        <v>-29184.218589596119</v>
      </c>
      <c r="BU131" s="126">
        <f t="shared" si="27"/>
        <v>-30650.933489627852</v>
      </c>
      <c r="BV131" s="126">
        <f t="shared" si="27"/>
        <v>-32225.966849165714</v>
      </c>
      <c r="BW131" s="126">
        <f t="shared" si="27"/>
        <v>-33902.848057996758</v>
      </c>
      <c r="BX131" s="126">
        <f t="shared" si="27"/>
        <v>-35674.990888351022</v>
      </c>
      <c r="BY131" s="126">
        <f t="shared" si="27"/>
        <v>-37535.712412713197</v>
      </c>
      <c r="BZ131" s="126">
        <f t="shared" si="27"/>
        <v>-39478.233090675261</v>
      </c>
      <c r="CA131" s="126">
        <f t="shared" si="27"/>
        <v>-41085.771357282931</v>
      </c>
      <c r="CB131" s="126">
        <f t="shared" si="27"/>
        <v>-42783.315021206916</v>
      </c>
      <c r="CC131" s="126">
        <f t="shared" si="27"/>
        <v>-44367.498498521636</v>
      </c>
      <c r="CD131" s="126">
        <f t="shared" si="27"/>
        <v>-45921.542584365896</v>
      </c>
      <c r="CE131" s="126">
        <f t="shared" si="22"/>
        <v>-47437.246270579795</v>
      </c>
      <c r="CF131" s="126">
        <f t="shared" si="22"/>
        <v>-48906.380792814147</v>
      </c>
      <c r="CG131" s="126">
        <f t="shared" si="22"/>
        <v>-50320.663398184595</v>
      </c>
      <c r="CH131" s="126">
        <f t="shared" si="22"/>
        <v>-51671.784018935614</v>
      </c>
      <c r="CI131" s="126">
        <f t="shared" si="22"/>
        <v>-52951.397450013887</v>
      </c>
      <c r="CJ131" s="126">
        <f t="shared" si="22"/>
        <v>-54151.123958873824</v>
      </c>
      <c r="CK131" s="126">
        <f t="shared" si="22"/>
        <v>-55739.856613250027</v>
      </c>
      <c r="CL131" s="126">
        <f t="shared" si="22"/>
        <v>-57520.701389577662</v>
      </c>
      <c r="CM131" s="126">
        <f t="shared" si="26"/>
        <v>-59217.28514637606</v>
      </c>
      <c r="CN131" s="126">
        <f t="shared" si="26"/>
        <v>-60833.228337781875</v>
      </c>
      <c r="CO131" s="126">
        <f t="shared" si="26"/>
        <v>-62356.906606485383</v>
      </c>
      <c r="CP131" s="126">
        <f t="shared" si="26"/>
        <v>-63776.657754896951</v>
      </c>
      <c r="CQ131" s="126">
        <f t="shared" si="26"/>
        <v>-65080.803155555834</v>
      </c>
      <c r="CR131" s="126">
        <f t="shared" si="26"/>
        <v>-66257.627860649591</v>
      </c>
      <c r="CS131" s="126">
        <f t="shared" si="26"/>
        <v>-67295.387622517432</v>
      </c>
      <c r="CT131" s="126">
        <f t="shared" si="26"/>
        <v>-67289.708081653196</v>
      </c>
    </row>
    <row r="132" spans="1:98" s="13" customFormat="1">
      <c r="A132" s="378" t="s">
        <v>120</v>
      </c>
      <c r="B132" s="6" t="s">
        <v>121</v>
      </c>
      <c r="C132" s="7" t="s">
        <v>197</v>
      </c>
      <c r="D132" s="125">
        <f>'[2]Yearly LC Ethylene'!D132</f>
        <v>292255.79815384618</v>
      </c>
      <c r="E132" s="125">
        <f>'[2]Yearly LC Ethylene'!E132</f>
        <v>281054.19366835704</v>
      </c>
      <c r="F132" s="125">
        <f>'[2]Yearly LC Ethylene'!F132</f>
        <v>270018.94725339039</v>
      </c>
      <c r="G132" s="125">
        <f>'[2]Yearly LC Ethylene'!G132</f>
        <v>259152.52775895328</v>
      </c>
      <c r="H132" s="125">
        <f>'[2]Yearly LC Ethylene'!H132</f>
        <v>248457.51184220568</v>
      </c>
      <c r="I132" s="125">
        <f>'[2]Yearly LC Ethylene'!I132</f>
        <v>237936.58395545813</v>
      </c>
      <c r="J132" s="125">
        <f>'[2]Yearly LC Ethylene'!J132</f>
        <v>227592.5363259078</v>
      </c>
      <c r="K132" s="125">
        <f>'[2]Yearly LC Ethylene'!K132</f>
        <v>217428.26892719942</v>
      </c>
      <c r="L132" s="125">
        <f>'[2]Yearly LC Ethylene'!L132</f>
        <v>207446.78944289708</v>
      </c>
      <c r="M132" s="125">
        <f>'[2]Yearly LC Ethylene'!M132</f>
        <v>197651.21322194973</v>
      </c>
      <c r="N132" s="125">
        <f>'[2]Yearly LC Ethylene'!N132</f>
        <v>188044.76322623671</v>
      </c>
      <c r="O132" s="125">
        <f>'[2]Yearly LC Ethylene'!O132</f>
        <v>180580.83691229491</v>
      </c>
      <c r="P132" s="125">
        <f>'[2]Yearly LC Ethylene'!P132</f>
        <v>173265.75062927624</v>
      </c>
      <c r="Q132" s="125">
        <f>'[2]Yearly LC Ethylene'!Q132</f>
        <v>166228.61533767969</v>
      </c>
      <c r="R132" s="125">
        <f>'[2]Yearly LC Ethylene'!R132</f>
        <v>159413.5094838948</v>
      </c>
      <c r="S132" s="125">
        <f>'[2]Yearly LC Ethylene'!S132</f>
        <v>152821.29970792291</v>
      </c>
      <c r="T132" s="125">
        <f>'[2]Yearly LC Ethylene'!T132</f>
        <v>146452.87606257916</v>
      </c>
      <c r="U132" s="125">
        <f>'[2]Yearly LC Ethylene'!U132</f>
        <v>140309.15196680286</v>
      </c>
      <c r="V132" s="125">
        <f>'[2]Yearly LC Ethylene'!V132</f>
        <v>134391.06415802886</v>
      </c>
      <c r="W132" s="125">
        <f>'[2]Yearly LC Ethylene'!W132</f>
        <v>128699.57264362421</v>
      </c>
      <c r="X132" s="125">
        <f>'[2]Yearly LC Ethylene'!X132</f>
        <v>123235.66065139194</v>
      </c>
      <c r="Y132" s="125">
        <f>'[2]Yearly LC Ethylene'!Y132</f>
        <v>116408.64498242906</v>
      </c>
      <c r="Z132" s="125">
        <f>'[2]Yearly LC Ethylene'!Z132</f>
        <v>109834.55532061945</v>
      </c>
      <c r="AA132" s="125">
        <f>'[2]Yearly LC Ethylene'!AA132</f>
        <v>103525.0166363623</v>
      </c>
      <c r="AB132" s="125">
        <f>'[2]Yearly LC Ethylene'!AB132</f>
        <v>97478.20737326685</v>
      </c>
      <c r="AC132" s="125">
        <f>'[2]Yearly LC Ethylene'!AC132</f>
        <v>91694.203719728495</v>
      </c>
      <c r="AD132" s="125">
        <f>'[2]Yearly LC Ethylene'!AD132</f>
        <v>86173.097675548415</v>
      </c>
      <c r="AE132" s="125">
        <f>'[2]Yearly LC Ethylene'!AE132</f>
        <v>80914.997229591288</v>
      </c>
      <c r="AF132" s="125">
        <f>'[2]Yearly LC Ethylene'!AF132</f>
        <v>75920.02653853652</v>
      </c>
      <c r="AG132" s="125">
        <f>'[2]Yearly LC Ethylene'!AG132</f>
        <v>71188.326106460183</v>
      </c>
      <c r="AH132" s="125">
        <f>'[2]Yearly LC Ethylene'!AH132</f>
        <v>66720.052964991875</v>
      </c>
      <c r="AI132" s="125"/>
      <c r="AJ132" s="125">
        <f>'[3]Yearly LC Ethylene'!D132</f>
        <v>57420.121340898964</v>
      </c>
      <c r="AK132" s="125">
        <f>'[3]Yearly LC Ethylene'!E132</f>
        <v>55847.301979902521</v>
      </c>
      <c r="AL132" s="125">
        <f>'[3]Yearly LC Ethylene'!F132</f>
        <v>54265.63879065762</v>
      </c>
      <c r="AM132" s="125">
        <f>'[3]Yearly LC Ethylene'!G132</f>
        <v>52676.354073620503</v>
      </c>
      <c r="AN132" s="125">
        <f>'[3]Yearly LC Ethylene'!H132</f>
        <v>51080.67936442342</v>
      </c>
      <c r="AO132" s="125">
        <f>'[3]Yearly LC Ethylene'!I132</f>
        <v>49479.855257591385</v>
      </c>
      <c r="AP132" s="125">
        <f>'[3]Yearly LC Ethylene'!J132</f>
        <v>47875.131230258834</v>
      </c>
      <c r="AQ132" s="125">
        <f>'[3]Yearly LC Ethylene'!K132</f>
        <v>46267.765465886383</v>
      </c>
      <c r="AR132" s="125">
        <f>'[3]Yearly LC Ethylene'!L132</f>
        <v>44659.024677977504</v>
      </c>
      <c r="AS132" s="125">
        <f>'[3]Yearly LC Ethylene'!M132</f>
        <v>43050.183933795211</v>
      </c>
      <c r="AT132" s="125">
        <f>'[3]Yearly LC Ethylene'!N132</f>
        <v>41442.526478078842</v>
      </c>
      <c r="AU132" s="125">
        <f>'[3]Yearly LC Ethylene'!O132</f>
        <v>39321.421902040085</v>
      </c>
      <c r="AV132" s="125">
        <f>'[3]Yearly LC Ethylene'!P132</f>
        <v>37176.290813327796</v>
      </c>
      <c r="AW132" s="125">
        <f>'[3]Yearly LC Ethylene'!Q132</f>
        <v>35075.137285967874</v>
      </c>
      <c r="AX132" s="125">
        <f>'[3]Yearly LC Ethylene'!R132</f>
        <v>32993.229758426634</v>
      </c>
      <c r="AY132" s="125">
        <f>'[3]Yearly LC Ethylene'!S132</f>
        <v>30936.209322878283</v>
      </c>
      <c r="AZ132" s="125">
        <f>'[3]Yearly LC Ethylene'!T132</f>
        <v>28909.745543576591</v>
      </c>
      <c r="BA132" s="125">
        <f>'[3]Yearly LC Ethylene'!U132</f>
        <v>26919.535722112811</v>
      </c>
      <c r="BB132" s="125">
        <f>'[3]Yearly LC Ethylene'!V132</f>
        <v>24971.304162692759</v>
      </c>
      <c r="BC132" s="125">
        <f>'[3]Yearly LC Ethylene'!W132</f>
        <v>23070.801437433034</v>
      </c>
      <c r="BD132" s="125">
        <f>'[3]Yearly LC Ethylene'!X132</f>
        <v>21223.803651676186</v>
      </c>
      <c r="BE132" s="125">
        <f>'[3]Yearly LC Ethylene'!Y132</f>
        <v>18851.660381031295</v>
      </c>
      <c r="BF132" s="125">
        <f>'[3]Yearly LC Ethylene'!Z132</f>
        <v>16322.135095572263</v>
      </c>
      <c r="BG132" s="125">
        <f>'[3]Yearly LC Ethylene'!AA132</f>
        <v>13886.819496396023</v>
      </c>
      <c r="BH132" s="125">
        <f>'[3]Yearly LC Ethylene'!AB132</f>
        <v>11552.719392451418</v>
      </c>
      <c r="BI132" s="125">
        <f>'[3]Yearly LC Ethylene'!AC132</f>
        <v>9329.3754740110453</v>
      </c>
      <c r="BJ132" s="125">
        <f>'[3]Yearly LC Ethylene'!AD132</f>
        <v>7226.3642390179011</v>
      </c>
      <c r="BK132" s="125">
        <f>'[3]Yearly LC Ethylene'!AE132</f>
        <v>5253.2967477385901</v>
      </c>
      <c r="BL132" s="125">
        <f>'[3]Yearly LC Ethylene'!AF132</f>
        <v>3419.8173781860387</v>
      </c>
      <c r="BM132" s="125">
        <f>'[3]Yearly LC Ethylene'!AG132</f>
        <v>1735.6025823118252</v>
      </c>
      <c r="BN132" s="125">
        <f>'[3]Yearly LC Ethylene'!AH132</f>
        <v>755.6474390162839</v>
      </c>
      <c r="BO132" s="125"/>
      <c r="BP132" s="125">
        <f t="shared" si="27"/>
        <v>349675.91949474515</v>
      </c>
      <c r="BQ132" s="125">
        <f t="shared" si="27"/>
        <v>336901.49564825953</v>
      </c>
      <c r="BR132" s="125">
        <f t="shared" si="27"/>
        <v>324284.58604404802</v>
      </c>
      <c r="BS132" s="125">
        <f t="shared" si="27"/>
        <v>311828.8818325738</v>
      </c>
      <c r="BT132" s="125">
        <f t="shared" si="27"/>
        <v>299538.1912066291</v>
      </c>
      <c r="BU132" s="125">
        <f t="shared" si="27"/>
        <v>287416.43921304954</v>
      </c>
      <c r="BV132" s="125">
        <f t="shared" si="27"/>
        <v>275467.66755616665</v>
      </c>
      <c r="BW132" s="125">
        <f t="shared" si="27"/>
        <v>263696.03439308581</v>
      </c>
      <c r="BX132" s="125">
        <f t="shared" si="27"/>
        <v>252105.81412087457</v>
      </c>
      <c r="BY132" s="125">
        <f t="shared" si="27"/>
        <v>240701.39715574495</v>
      </c>
      <c r="BZ132" s="125">
        <f t="shared" si="27"/>
        <v>229487.28970431554</v>
      </c>
      <c r="CA132" s="125">
        <f t="shared" si="27"/>
        <v>219902.25881433499</v>
      </c>
      <c r="CB132" s="125">
        <f t="shared" si="27"/>
        <v>210442.04144260404</v>
      </c>
      <c r="CC132" s="125">
        <f t="shared" si="27"/>
        <v>201303.75262364757</v>
      </c>
      <c r="CD132" s="125">
        <f t="shared" si="27"/>
        <v>192406.73924232143</v>
      </c>
      <c r="CE132" s="125">
        <f t="shared" si="22"/>
        <v>183757.50903080119</v>
      </c>
      <c r="CF132" s="125">
        <f t="shared" si="22"/>
        <v>175362.62160615576</v>
      </c>
      <c r="CG132" s="125">
        <f t="shared" si="22"/>
        <v>167228.68768891567</v>
      </c>
      <c r="CH132" s="125">
        <f t="shared" si="22"/>
        <v>159362.36832072161</v>
      </c>
      <c r="CI132" s="125">
        <f t="shared" si="22"/>
        <v>151770.37408105723</v>
      </c>
      <c r="CJ132" s="125">
        <f t="shared" si="22"/>
        <v>144459.46430306812</v>
      </c>
      <c r="CK132" s="125">
        <f t="shared" si="22"/>
        <v>135260.30536346036</v>
      </c>
      <c r="CL132" s="125">
        <f t="shared" si="22"/>
        <v>126156.6904161917</v>
      </c>
      <c r="CM132" s="125">
        <f t="shared" si="26"/>
        <v>117411.83613275833</v>
      </c>
      <c r="CN132" s="125">
        <f t="shared" si="26"/>
        <v>109030.92676571826</v>
      </c>
      <c r="CO132" s="125">
        <f t="shared" si="26"/>
        <v>101023.57919373954</v>
      </c>
      <c r="CP132" s="125">
        <f t="shared" si="26"/>
        <v>93399.461914566316</v>
      </c>
      <c r="CQ132" s="125">
        <f t="shared" si="26"/>
        <v>86168.293977329886</v>
      </c>
      <c r="CR132" s="125">
        <f t="shared" si="26"/>
        <v>79339.843916722559</v>
      </c>
      <c r="CS132" s="125">
        <f t="shared" si="26"/>
        <v>72923.928688772008</v>
      </c>
      <c r="CT132" s="125">
        <f t="shared" si="26"/>
        <v>67475.700404008152</v>
      </c>
    </row>
    <row r="133" spans="1:98" s="14" customFormat="1">
      <c r="A133" s="379"/>
      <c r="B133" s="10" t="s">
        <v>122</v>
      </c>
      <c r="C133" s="62" t="s">
        <v>197</v>
      </c>
      <c r="D133" s="127">
        <f>'[2]Yearly LC Ethylene'!D133</f>
        <v>21707.02197834033</v>
      </c>
      <c r="E133" s="127">
        <f>'[2]Yearly LC Ethylene'!E133</f>
        <v>20983.442782164875</v>
      </c>
      <c r="F133" s="127">
        <f>'[2]Yearly LC Ethylene'!F133</f>
        <v>20185.433683685544</v>
      </c>
      <c r="G133" s="127">
        <f>'[2]Yearly LC Ethylene'!G133</f>
        <v>19316.21311993762</v>
      </c>
      <c r="H133" s="127">
        <f>'[2]Yearly LC Ethylene'!H133</f>
        <v>18379.018745481997</v>
      </c>
      <c r="I133" s="127">
        <f>'[2]Yearly LC Ethylene'!I133</f>
        <v>17377.107512019702</v>
      </c>
      <c r="J133" s="127">
        <f>'[2]Yearly LC Ethylene'!J133</f>
        <v>16344.289142550082</v>
      </c>
      <c r="K133" s="127">
        <f>'[2]Yearly LC Ethylene'!K133</f>
        <v>15274.426500810654</v>
      </c>
      <c r="L133" s="127">
        <f>'[2]Yearly LC Ethylene'!L133</f>
        <v>14175.057469109581</v>
      </c>
      <c r="M133" s="127">
        <f>'[2]Yearly LC Ethylene'!M133</f>
        <v>13053.514377103649</v>
      </c>
      <c r="N133" s="127">
        <f>'[2]Yearly LC Ethylene'!N133</f>
        <v>11916.926343086156</v>
      </c>
      <c r="O133" s="127">
        <f>'[2]Yearly LC Ethylene'!O133</f>
        <v>11018.34284976565</v>
      </c>
      <c r="P133" s="127">
        <f>'[2]Yearly LC Ethylene'!P133</f>
        <v>10126.723387125543</v>
      </c>
      <c r="Q133" s="127">
        <f>'[2]Yearly LC Ethylene'!Q133</f>
        <v>9288.3383823500772</v>
      </c>
      <c r="R133" s="127">
        <f>'[2]Yearly LC Ethylene'!R133</f>
        <v>8488.0291610039312</v>
      </c>
      <c r="S133" s="127">
        <f>'[2]Yearly LC Ethylene'!S133</f>
        <v>7729.2290268204943</v>
      </c>
      <c r="T133" s="127">
        <f>'[2]Yearly LC Ethylene'!T133</f>
        <v>6965.459248145713</v>
      </c>
      <c r="U133" s="127">
        <f>'[2]Yearly LC Ethylene'!U133</f>
        <v>6239.7281956843526</v>
      </c>
      <c r="V133" s="127">
        <f>'[2]Yearly LC Ethylene'!V133</f>
        <v>5554.5861686038224</v>
      </c>
      <c r="W133" s="127">
        <f>'[2]Yearly LC Ethylene'!W133</f>
        <v>4912.4864095347057</v>
      </c>
      <c r="X133" s="127">
        <f>'[2]Yearly LC Ethylene'!X133</f>
        <v>4315.786130256809</v>
      </c>
      <c r="Y133" s="127">
        <f>'[2]Yearly LC Ethylene'!Y133</f>
        <v>3588.7109795435772</v>
      </c>
      <c r="Z133" s="127">
        <f>'[2]Yearly LC Ethylene'!Z133</f>
        <v>2900.7001240478767</v>
      </c>
      <c r="AA133" s="127">
        <f>'[2]Yearly LC Ethylene'!AA133</f>
        <v>2257.9264711923224</v>
      </c>
      <c r="AB133" s="127">
        <f>'[2]Yearly LC Ethylene'!AB133</f>
        <v>1663.2065338007815</v>
      </c>
      <c r="AC133" s="127">
        <f>'[2]Yearly LC Ethylene'!AC133</f>
        <v>1119.2091387768232</v>
      </c>
      <c r="AD133" s="127">
        <f>'[2]Yearly LC Ethylene'!AD133</f>
        <v>685.83144543372691</v>
      </c>
      <c r="AE133" s="127">
        <f>'[2]Yearly LC Ethylene'!AE133</f>
        <v>316.17543351733548</v>
      </c>
      <c r="AF133" s="127">
        <f>'[2]Yearly LC Ethylene'!AF133</f>
        <v>12.670279307001692</v>
      </c>
      <c r="AG133" s="127">
        <f>'[2]Yearly LC Ethylene'!AG133</f>
        <v>-222.42529335565996</v>
      </c>
      <c r="AH133" s="127">
        <f>'[2]Yearly LC Ethylene'!AH133</f>
        <v>-387.02119532080906</v>
      </c>
      <c r="AI133" s="127"/>
      <c r="AJ133" s="127">
        <f>'[3]Yearly LC Ethylene'!D133</f>
        <v>4264.8250054212294</v>
      </c>
      <c r="AK133" s="127">
        <f>'[3]Yearly LC Ethylene'!E133</f>
        <v>3858.6284628275189</v>
      </c>
      <c r="AL133" s="127">
        <f>'[3]Yearly LC Ethylene'!F133</f>
        <v>3449.2193443699716</v>
      </c>
      <c r="AM133" s="127">
        <f>'[3]Yearly LC Ethylene'!G133</f>
        <v>3037.0284339115406</v>
      </c>
      <c r="AN133" s="127">
        <f>'[3]Yearly LC Ethylene'!H133</f>
        <v>2622.4895933488078</v>
      </c>
      <c r="AO133" s="127">
        <f>'[3]Yearly LC Ethylene'!I133</f>
        <v>2206.0397038508818</v>
      </c>
      <c r="AP133" s="127">
        <f>'[3]Yearly LC Ethylene'!J133</f>
        <v>1985.8998129539737</v>
      </c>
      <c r="AQ133" s="127">
        <f>'[3]Yearly LC Ethylene'!K133</f>
        <v>1775.3996016353881</v>
      </c>
      <c r="AR133" s="127">
        <f>'[3]Yearly LC Ethylene'!L133</f>
        <v>1574.6319804653608</v>
      </c>
      <c r="AS133" s="127">
        <f>'[3]Yearly LC Ethylene'!M133</f>
        <v>1383.6926442422564</v>
      </c>
      <c r="AT133" s="127">
        <f>'[3]Yearly LC Ethylene'!N133</f>
        <v>1202.6800132314875</v>
      </c>
      <c r="AU133" s="127">
        <f>'[3]Yearly LC Ethylene'!O133</f>
        <v>827.08650395105406</v>
      </c>
      <c r="AV133" s="127">
        <f>'[3]Yearly LC Ethylene'!P133</f>
        <v>463.7331177340966</v>
      </c>
      <c r="AW133" s="127">
        <f>'[3]Yearly LC Ethylene'!Q133</f>
        <v>134.53790663825566</v>
      </c>
      <c r="AX133" s="127">
        <f>'[3]Yearly LC Ethylene'!R133</f>
        <v>-169.29273077062408</v>
      </c>
      <c r="AY133" s="127">
        <f>'[3]Yearly LC Ethylene'!S133</f>
        <v>-446.51153624533526</v>
      </c>
      <c r="AZ133" s="127">
        <f>'[3]Yearly LC Ethylene'!T133</f>
        <v>-778.59637505098499</v>
      </c>
      <c r="BA133" s="127">
        <f>'[3]Yearly LC Ethylene'!U133</f>
        <v>-1087.2221129118457</v>
      </c>
      <c r="BB133" s="127">
        <f>'[3]Yearly LC Ethylene'!V133</f>
        <v>-1370.9156700484923</v>
      </c>
      <c r="BC133" s="127">
        <f>'[3]Yearly LC Ethylene'!W133</f>
        <v>-1628.1951771636614</v>
      </c>
      <c r="BD133" s="127">
        <f>'[3]Yearly LC Ethylene'!X133</f>
        <v>-1857.5702196340139</v>
      </c>
      <c r="BE133" s="127">
        <f>'[3]Yearly LC Ethylene'!Y133</f>
        <v>-2231.7019868602483</v>
      </c>
      <c r="BF133" s="127">
        <f>'[3]Yearly LC Ethylene'!Z133</f>
        <v>-2638.8790351810944</v>
      </c>
      <c r="BG133" s="127">
        <f>'[3]Yearly LC Ethylene'!AA133</f>
        <v>-2997.0881400625071</v>
      </c>
      <c r="BH133" s="127">
        <f>'[3]Yearly LC Ethylene'!AB133</f>
        <v>-3303.9532043064855</v>
      </c>
      <c r="BI133" s="127">
        <f>'[3]Yearly LC Ethylene'!AC133</f>
        <v>-3557.0854923593101</v>
      </c>
      <c r="BJ133" s="127">
        <f>'[3]Yearly LC Ethylene'!AD133</f>
        <v>-3693.0600615797398</v>
      </c>
      <c r="BK133" s="127">
        <f>'[3]Yearly LC Ethylene'!AE133</f>
        <v>-3765.9949552007606</v>
      </c>
      <c r="BL133" s="127">
        <f>'[3]Yearly LC Ethylene'!AF133</f>
        <v>-3773.6394121229432</v>
      </c>
      <c r="BM133" s="127">
        <f>'[3]Yearly LC Ethylene'!AG133</f>
        <v>-3713.731622955007</v>
      </c>
      <c r="BN133" s="127">
        <f>'[3]Yearly LC Ethylene'!AH133</f>
        <v>-3412.2831460129</v>
      </c>
      <c r="BO133" s="127"/>
      <c r="BP133" s="127">
        <f t="shared" si="27"/>
        <v>25971.846983761559</v>
      </c>
      <c r="BQ133" s="127">
        <f t="shared" si="27"/>
        <v>24842.071244992396</v>
      </c>
      <c r="BR133" s="127">
        <f t="shared" si="27"/>
        <v>23634.653028055516</v>
      </c>
      <c r="BS133" s="127">
        <f t="shared" si="27"/>
        <v>22353.241553849162</v>
      </c>
      <c r="BT133" s="127">
        <f t="shared" si="27"/>
        <v>21001.508338830805</v>
      </c>
      <c r="BU133" s="127">
        <f t="shared" si="27"/>
        <v>19583.147215870584</v>
      </c>
      <c r="BV133" s="127">
        <f t="shared" si="27"/>
        <v>18330.188955504054</v>
      </c>
      <c r="BW133" s="127">
        <f t="shared" si="27"/>
        <v>17049.826102446041</v>
      </c>
      <c r="BX133" s="127">
        <f t="shared" si="27"/>
        <v>15749.689449574942</v>
      </c>
      <c r="BY133" s="127">
        <f t="shared" si="27"/>
        <v>14437.207021345905</v>
      </c>
      <c r="BZ133" s="127">
        <f t="shared" si="27"/>
        <v>13119.606356317643</v>
      </c>
      <c r="CA133" s="127">
        <f t="shared" si="27"/>
        <v>11845.429353716703</v>
      </c>
      <c r="CB133" s="127">
        <f t="shared" si="27"/>
        <v>10590.45650485964</v>
      </c>
      <c r="CC133" s="127">
        <f t="shared" si="27"/>
        <v>9422.8762889883328</v>
      </c>
      <c r="CD133" s="127">
        <f t="shared" si="27"/>
        <v>8318.7364302333081</v>
      </c>
      <c r="CE133" s="127">
        <f t="shared" si="22"/>
        <v>7282.717490575159</v>
      </c>
      <c r="CF133" s="127">
        <f t="shared" si="22"/>
        <v>6186.8628730947275</v>
      </c>
      <c r="CG133" s="127">
        <f t="shared" si="22"/>
        <v>5152.5060827725065</v>
      </c>
      <c r="CH133" s="127">
        <f t="shared" si="22"/>
        <v>4183.6704985553297</v>
      </c>
      <c r="CI133" s="127">
        <f t="shared" si="22"/>
        <v>3284.2912323710443</v>
      </c>
      <c r="CJ133" s="127">
        <f t="shared" si="22"/>
        <v>2458.215910622795</v>
      </c>
      <c r="CK133" s="127">
        <f t="shared" si="22"/>
        <v>1357.0089926833289</v>
      </c>
      <c r="CL133" s="127">
        <f t="shared" si="22"/>
        <v>261.82108886678225</v>
      </c>
      <c r="CM133" s="127">
        <f t="shared" si="26"/>
        <v>-739.16166887018471</v>
      </c>
      <c r="CN133" s="127">
        <f t="shared" si="26"/>
        <v>-1640.7466705057041</v>
      </c>
      <c r="CO133" s="127">
        <f t="shared" si="26"/>
        <v>-2437.8763535824869</v>
      </c>
      <c r="CP133" s="127">
        <f t="shared" si="26"/>
        <v>-3007.2286161460129</v>
      </c>
      <c r="CQ133" s="127">
        <f t="shared" si="26"/>
        <v>-3449.8195216834251</v>
      </c>
      <c r="CR133" s="127">
        <f t="shared" si="26"/>
        <v>-3760.9691328159415</v>
      </c>
      <c r="CS133" s="127">
        <f t="shared" si="26"/>
        <v>-3936.1569163106669</v>
      </c>
      <c r="CT133" s="127">
        <f t="shared" si="26"/>
        <v>-3799.3043413337091</v>
      </c>
    </row>
    <row r="134" spans="1:98">
      <c r="A134" s="25" t="s">
        <v>77</v>
      </c>
      <c r="B134" s="45" t="s">
        <v>48</v>
      </c>
      <c r="C134" s="46" t="s">
        <v>197</v>
      </c>
      <c r="D134" s="130">
        <f>'[2]Yearly LC Ethylene'!D134</f>
        <v>2145788.3365974198</v>
      </c>
      <c r="E134" s="130">
        <f>'[2]Yearly LC Ethylene'!E134</f>
        <v>2142983.0163824465</v>
      </c>
      <c r="F134" s="130">
        <f>'[2]Yearly LC Ethylene'!F134</f>
        <v>2118409.2698378391</v>
      </c>
      <c r="G134" s="130">
        <f>'[2]Yearly LC Ethylene'!G134</f>
        <v>2093885.5109115171</v>
      </c>
      <c r="H134" s="130">
        <f>'[2]Yearly LC Ethylene'!H134</f>
        <v>2069415.5176845114</v>
      </c>
      <c r="I134" s="130">
        <f>'[2]Yearly LC Ethylene'!I134</f>
        <v>2045003.3455354995</v>
      </c>
      <c r="J134" s="130">
        <f>'[2]Yearly LC Ethylene'!J134</f>
        <v>2017914.4038608156</v>
      </c>
      <c r="K134" s="130">
        <f>'[2]Yearly LC Ethylene'!K134</f>
        <v>1990940.0028007289</v>
      </c>
      <c r="L134" s="130">
        <f>'[2]Yearly LC Ethylene'!L134</f>
        <v>1964084.6076970657</v>
      </c>
      <c r="M134" s="130">
        <f>'[2]Yearly LC Ethylene'!M134</f>
        <v>1937353.0426185098</v>
      </c>
      <c r="N134" s="130">
        <f>'[2]Yearly LC Ethylene'!N134</f>
        <v>1910750.5124013962</v>
      </c>
      <c r="O134" s="130">
        <f>'[2]Yearly LC Ethylene'!O134</f>
        <v>1879289.4793070799</v>
      </c>
      <c r="P134" s="130">
        <f>'[2]Yearly LC Ethylene'!P134</f>
        <v>1848064.433367782</v>
      </c>
      <c r="Q134" s="130">
        <f>'[2]Yearly LC Ethylene'!Q134</f>
        <v>1817080.675397228</v>
      </c>
      <c r="R134" s="130">
        <f>'[2]Yearly LC Ethylene'!R134</f>
        <v>1786344.0014875387</v>
      </c>
      <c r="S134" s="130">
        <f>'[2]Yearly LC Ethylene'!S134</f>
        <v>1755860.7323573264</v>
      </c>
      <c r="T134" s="130">
        <f>'[2]Yearly LC Ethylene'!T134</f>
        <v>1721344.8738681192</v>
      </c>
      <c r="U134" s="130">
        <f>'[2]Yearly LC Ethylene'!U134</f>
        <v>1687187.5494167421</v>
      </c>
      <c r="V134" s="130">
        <f>'[2]Yearly LC Ethylene'!V134</f>
        <v>1653395.5610133086</v>
      </c>
      <c r="W134" s="130">
        <f>'[2]Yearly LC Ethylene'!W134</f>
        <v>1619976.3866310653</v>
      </c>
      <c r="X134" s="130">
        <f>'[2]Yearly LC Ethylene'!X134</f>
        <v>1586938.2193156008</v>
      </c>
      <c r="Y134" s="130">
        <f>'[2]Yearly LC Ethylene'!Y134</f>
        <v>1551188.2860138163</v>
      </c>
      <c r="Z134" s="130">
        <f>'[2]Yearly LC Ethylene'!Z134</f>
        <v>1515912.7326015697</v>
      </c>
      <c r="AA134" s="130">
        <f>'[2]Yearly LC Ethylene'!AA134</f>
        <v>1481121.1209620852</v>
      </c>
      <c r="AB134" s="130">
        <f>'[2]Yearly LC Ethylene'!AB134</f>
        <v>1446823.9254937437</v>
      </c>
      <c r="AC134" s="130">
        <f>'[2]Yearly LC Ethylene'!AC134</f>
        <v>1413032.5853534895</v>
      </c>
      <c r="AD134" s="130">
        <f>'[2]Yearly LC Ethylene'!AD134</f>
        <v>1378293.4518181996</v>
      </c>
      <c r="AE134" s="130">
        <f>'[2]Yearly LC Ethylene'!AE134</f>
        <v>1344121.6994991195</v>
      </c>
      <c r="AF134" s="130">
        <f>'[2]Yearly LC Ethylene'!AF134</f>
        <v>1310531.4218583426</v>
      </c>
      <c r="AG134" s="130">
        <f>'[2]Yearly LC Ethylene'!AG134</f>
        <v>1277537.9276391242</v>
      </c>
      <c r="AH134" s="130">
        <f>'[2]Yearly LC Ethylene'!AH134</f>
        <v>1245157.8107475138</v>
      </c>
      <c r="AI134" s="126"/>
      <c r="AJ134" s="130">
        <f>'[3]Yearly LC Ethylene'!D134</f>
        <v>387852.09507639048</v>
      </c>
      <c r="AK134" s="130">
        <f>'[3]Yearly LC Ethylene'!E134</f>
        <v>401031.00679605867</v>
      </c>
      <c r="AL134" s="130">
        <f>'[3]Yearly LC Ethylene'!F134</f>
        <v>400312.91655605397</v>
      </c>
      <c r="AM134" s="130">
        <f>'[3]Yearly LC Ethylene'!G134</f>
        <v>399868.97696803807</v>
      </c>
      <c r="AN134" s="130">
        <f>'[3]Yearly LC Ethylene'!H134</f>
        <v>399738.14162767277</v>
      </c>
      <c r="AO134" s="130">
        <f>'[3]Yearly LC Ethylene'!I134</f>
        <v>399964.63413241936</v>
      </c>
      <c r="AP134" s="130">
        <f>'[3]Yearly LC Ethylene'!J134</f>
        <v>400598.6580816675</v>
      </c>
      <c r="AQ134" s="130">
        <f>'[3]Yearly LC Ethylene'!K134</f>
        <v>401697.20270349731</v>
      </c>
      <c r="AR134" s="130">
        <f>'[3]Yearly LC Ethylene'!L134</f>
        <v>403324.95698750776</v>
      </c>
      <c r="AS134" s="130">
        <f>'[3]Yearly LC Ethylene'!M134</f>
        <v>405555.3469378163</v>
      </c>
      <c r="AT134" s="130">
        <f>'[3]Yearly LC Ethylene'!N134</f>
        <v>408471.71252862958</v>
      </c>
      <c r="AU134" s="130">
        <f>'[3]Yearly LC Ethylene'!O134</f>
        <v>412168.64317820128</v>
      </c>
      <c r="AV134" s="130">
        <f>'[3]Yearly LC Ethylene'!P134</f>
        <v>416753.49309118796</v>
      </c>
      <c r="AW134" s="130">
        <f>'[3]Yearly LC Ethylene'!Q134</f>
        <v>422348.10069496167</v>
      </c>
      <c r="AX134" s="130">
        <f>'[3]Yearly LC Ethylene'!R134</f>
        <v>429090.7396582464</v>
      </c>
      <c r="AY134" s="130">
        <f>'[3]Yearly LC Ethylene'!S134</f>
        <v>437138.33268273587</v>
      </c>
      <c r="AZ134" s="130">
        <f>'[3]Yearly LC Ethylene'!T134</f>
        <v>446668.96345926053</v>
      </c>
      <c r="BA134" s="130">
        <f>'[3]Yearly LC Ethylene'!U134</f>
        <v>457884.72694679955</v>
      </c>
      <c r="BB134" s="130">
        <f>'[3]Yearly LC Ethylene'!V134</f>
        <v>471014.96354136325</v>
      </c>
      <c r="BC134" s="130">
        <f>'[3]Yearly LC Ethylene'!W134</f>
        <v>486319.92883897747</v>
      </c>
      <c r="BD134" s="130">
        <f>'[3]Yearly LC Ethylene'!X134</f>
        <v>504094.957660796</v>
      </c>
      <c r="BE134" s="130">
        <f>'[3]Yearly LC Ethylene'!Y134</f>
        <v>524640.36572256172</v>
      </c>
      <c r="BF134" s="130">
        <f>'[3]Yearly LC Ethylene'!Z134</f>
        <v>548371.73227557447</v>
      </c>
      <c r="BG134" s="130">
        <f>'[3]Yearly LC Ethylene'!AA134</f>
        <v>575720.62166027701</v>
      </c>
      <c r="BH134" s="130">
        <f>'[3]Yearly LC Ethylene'!AB134</f>
        <v>607176.74971782207</v>
      </c>
      <c r="BI134" s="130">
        <f>'[3]Yearly LC Ethylene'!AC134</f>
        <v>643295.81610849756</v>
      </c>
      <c r="BJ134" s="130">
        <f>'[3]Yearly LC Ethylene'!AD134</f>
        <v>684708.3915261121</v>
      </c>
      <c r="BK134" s="130">
        <f>'[3]Yearly LC Ethylene'!AE134</f>
        <v>732130.00188722159</v>
      </c>
      <c r="BL134" s="130">
        <f>'[3]Yearly LC Ethylene'!AF134</f>
        <v>786372.5707100099</v>
      </c>
      <c r="BM134" s="130">
        <f>'[3]Yearly LC Ethylene'!AG134</f>
        <v>848357.40261090745</v>
      </c>
      <c r="BN134" s="130">
        <f>'[3]Yearly LC Ethylene'!AH134</f>
        <v>919129.91548476322</v>
      </c>
      <c r="BO134" s="126"/>
      <c r="BP134" s="130">
        <f t="shared" si="27"/>
        <v>2533640.4316738104</v>
      </c>
      <c r="BQ134" s="130">
        <f t="shared" si="27"/>
        <v>2544014.0231785052</v>
      </c>
      <c r="BR134" s="130">
        <f t="shared" si="27"/>
        <v>2518722.1863938929</v>
      </c>
      <c r="BS134" s="130">
        <f t="shared" si="27"/>
        <v>2493754.4878795552</v>
      </c>
      <c r="BT134" s="130">
        <f t="shared" si="27"/>
        <v>2469153.659312184</v>
      </c>
      <c r="BU134" s="130">
        <f t="shared" si="27"/>
        <v>2444967.9796679188</v>
      </c>
      <c r="BV134" s="130">
        <f t="shared" si="27"/>
        <v>2418513.0619424833</v>
      </c>
      <c r="BW134" s="130">
        <f t="shared" si="27"/>
        <v>2392637.205504226</v>
      </c>
      <c r="BX134" s="130">
        <f t="shared" si="27"/>
        <v>2367409.5646845736</v>
      </c>
      <c r="BY134" s="130">
        <f t="shared" si="27"/>
        <v>2342908.389556326</v>
      </c>
      <c r="BZ134" s="130">
        <f t="shared" si="27"/>
        <v>2319222.2249300256</v>
      </c>
      <c r="CA134" s="130">
        <f t="shared" si="27"/>
        <v>2291458.122485281</v>
      </c>
      <c r="CB134" s="130">
        <f t="shared" si="27"/>
        <v>2264817.9264589702</v>
      </c>
      <c r="CC134" s="130">
        <f t="shared" si="27"/>
        <v>2239428.7760921898</v>
      </c>
      <c r="CD134" s="130">
        <f t="shared" si="27"/>
        <v>2215434.741145785</v>
      </c>
      <c r="CE134" s="130">
        <f t="shared" si="22"/>
        <v>2192999.0650400622</v>
      </c>
      <c r="CF134" s="130">
        <f t="shared" si="22"/>
        <v>2168013.8373273797</v>
      </c>
      <c r="CG134" s="130">
        <f t="shared" si="22"/>
        <v>2145072.2763635414</v>
      </c>
      <c r="CH134" s="130">
        <f t="shared" si="22"/>
        <v>2124410.5245546717</v>
      </c>
      <c r="CI134" s="130">
        <f t="shared" si="22"/>
        <v>2106296.3154700426</v>
      </c>
      <c r="CJ134" s="130">
        <f t="shared" si="22"/>
        <v>2091033.1769763967</v>
      </c>
      <c r="CK134" s="130">
        <f t="shared" si="22"/>
        <v>2075828.651736378</v>
      </c>
      <c r="CL134" s="130">
        <f t="shared" si="22"/>
        <v>2064284.4648771442</v>
      </c>
      <c r="CM134" s="130">
        <f t="shared" si="26"/>
        <v>2056841.7426223622</v>
      </c>
      <c r="CN134" s="130">
        <f t="shared" si="26"/>
        <v>2054000.6752115658</v>
      </c>
      <c r="CO134" s="130">
        <f t="shared" si="26"/>
        <v>2056328.4014619871</v>
      </c>
      <c r="CP134" s="130">
        <f t="shared" si="26"/>
        <v>2063001.8433443117</v>
      </c>
      <c r="CQ134" s="130">
        <f t="shared" si="26"/>
        <v>2076251.7013863411</v>
      </c>
      <c r="CR134" s="130">
        <f t="shared" si="26"/>
        <v>2096903.9925683525</v>
      </c>
      <c r="CS134" s="130">
        <f t="shared" si="26"/>
        <v>2125895.3302500318</v>
      </c>
      <c r="CT134" s="130">
        <f t="shared" si="26"/>
        <v>2164287.7262322772</v>
      </c>
    </row>
    <row r="135" spans="1:98">
      <c r="A135" s="25"/>
      <c r="B135" s="28" t="s">
        <v>69</v>
      </c>
      <c r="C135" s="40" t="s">
        <v>197</v>
      </c>
      <c r="D135" s="134">
        <f>'[2]Yearly LC Ethylene'!D135</f>
        <v>0</v>
      </c>
      <c r="E135" s="134">
        <f>'[2]Yearly LC Ethylene'!E135</f>
        <v>9047.1233987724409</v>
      </c>
      <c r="F135" s="134">
        <f>'[2]Yearly LC Ethylene'!F135</f>
        <v>18053.931875015056</v>
      </c>
      <c r="G135" s="134">
        <f>'[2]Yearly LC Ethylene'!G135</f>
        <v>27020.559335013459</v>
      </c>
      <c r="H135" s="134">
        <f>'[2]Yearly LC Ethylene'!H135</f>
        <v>35947.139290307096</v>
      </c>
      <c r="I135" s="134">
        <f>'[2]Yearly LC Ethylene'!I135</f>
        <v>44833.804858779666</v>
      </c>
      <c r="J135" s="134">
        <f>'[2]Yearly LC Ethylene'!J135</f>
        <v>52824.604359560093</v>
      </c>
      <c r="K135" s="134">
        <f>'[2]Yearly LC Ethylene'!K135</f>
        <v>60659.499036219466</v>
      </c>
      <c r="L135" s="134">
        <f>'[2]Yearly LC Ethylene'!L135</f>
        <v>68339.403276394994</v>
      </c>
      <c r="M135" s="134">
        <f>'[2]Yearly LC Ethylene'!M135</f>
        <v>75865.227605372085</v>
      </c>
      <c r="N135" s="134">
        <f>'[2]Yearly LC Ethylene'!N135</f>
        <v>83237.878699972294</v>
      </c>
      <c r="O135" s="134">
        <f>'[2]Yearly LC Ethylene'!O135</f>
        <v>87617.396430934517</v>
      </c>
      <c r="P135" s="134">
        <f>'[2]Yearly LC Ethylene'!P135</f>
        <v>91897.04502696378</v>
      </c>
      <c r="Q135" s="134">
        <f>'[2]Yearly LC Ethylene'!Q135</f>
        <v>96077.420151120226</v>
      </c>
      <c r="R135" s="134">
        <f>'[2]Yearly LC Ethylene'!R135</f>
        <v>100159.11493453762</v>
      </c>
      <c r="S135" s="134">
        <f>'[2]Yearly LC Ethylene'!S135</f>
        <v>104142.7199855581</v>
      </c>
      <c r="T135" s="134">
        <f>'[2]Yearly LC Ethylene'!T135</f>
        <v>108028.82339883537</v>
      </c>
      <c r="U135" s="134">
        <f>'[2]Yearly LC Ethylene'!U135</f>
        <v>111818.01076440982</v>
      </c>
      <c r="V135" s="134">
        <f>'[2]Yearly LC Ethylene'!V135</f>
        <v>115510.86517675268</v>
      </c>
      <c r="W135" s="134">
        <f>'[2]Yearly LC Ethylene'!W135</f>
        <v>119107.96724378105</v>
      </c>
      <c r="X135" s="134">
        <f>'[2]Yearly LC Ethylene'!X135</f>
        <v>122609.89509584373</v>
      </c>
      <c r="Y135" s="134">
        <f>'[2]Yearly LC Ethylene'!Y135</f>
        <v>128866.06537833417</v>
      </c>
      <c r="Z135" s="134">
        <f>'[2]Yearly LC Ethylene'!Z135</f>
        <v>134973.68045505771</v>
      </c>
      <c r="AA135" s="134">
        <f>'[2]Yearly LC Ethylene'!AA135</f>
        <v>140933.63056296692</v>
      </c>
      <c r="AB135" s="134">
        <f>'[2]Yearly LC Ethylene'!AB135</f>
        <v>146746.80214781512</v>
      </c>
      <c r="AC135" s="134">
        <f>'[2]Yearly LC Ethylene'!AC135</f>
        <v>152414.07787784719</v>
      </c>
      <c r="AD135" s="134">
        <f>'[2]Yearly LC Ethylene'!AD135</f>
        <v>157882.01452918802</v>
      </c>
      <c r="AE135" s="134">
        <f>'[2]Yearly LC Ethylene'!AE135</f>
        <v>163202.4538637597</v>
      </c>
      <c r="AF135" s="134">
        <f>'[2]Yearly LC Ethylene'!AF135</f>
        <v>168376.29031586478</v>
      </c>
      <c r="AG135" s="134">
        <f>'[2]Yearly LC Ethylene'!AG135</f>
        <v>173404.41449382217</v>
      </c>
      <c r="AH135" s="134">
        <f>'[2]Yearly LC Ethylene'!AH135</f>
        <v>178287.71319381584</v>
      </c>
      <c r="AI135" s="126"/>
      <c r="AJ135" s="134">
        <f>'[3]Yearly LC Ethylene'!D135</f>
        <v>0</v>
      </c>
      <c r="AK135" s="134">
        <f>'[3]Yearly LC Ethylene'!E135</f>
        <v>1010.8761175007676</v>
      </c>
      <c r="AL135" s="134">
        <f>'[3]Yearly LC Ethylene'!F135</f>
        <v>2021.7522350015352</v>
      </c>
      <c r="AM135" s="134">
        <f>'[3]Yearly LC Ethylene'!G135</f>
        <v>3032.6283525023064</v>
      </c>
      <c r="AN135" s="134">
        <f>'[3]Yearly LC Ethylene'!H135</f>
        <v>4043.5044700030739</v>
      </c>
      <c r="AO135" s="134">
        <f>'[3]Yearly LC Ethylene'!I135</f>
        <v>5054.3805875038415</v>
      </c>
      <c r="AP135" s="134">
        <f>'[3]Yearly LC Ethylene'!J135</f>
        <v>5885.4651898132179</v>
      </c>
      <c r="AQ135" s="134">
        <f>'[3]Yearly LC Ethylene'!K135</f>
        <v>6703.2062273715965</v>
      </c>
      <c r="AR135" s="134">
        <f>'[3]Yearly LC Ethylene'!L135</f>
        <v>7507.6037001789591</v>
      </c>
      <c r="AS135" s="134">
        <f>'[3]Yearly LC Ethylene'!M135</f>
        <v>8298.6576082353058</v>
      </c>
      <c r="AT135" s="134">
        <f>'[3]Yearly LC Ethylene'!N135</f>
        <v>9076.3679515406511</v>
      </c>
      <c r="AU135" s="134">
        <f>'[3]Yearly LC Ethylene'!O135</f>
        <v>10720.563394913246</v>
      </c>
      <c r="AV135" s="134">
        <f>'[3]Yearly LC Ethylene'!P135</f>
        <v>12339.322667979231</v>
      </c>
      <c r="AW135" s="134">
        <f>'[3]Yearly LC Ethylene'!Q135</f>
        <v>13932.645770738589</v>
      </c>
      <c r="AX135" s="134">
        <f>'[3]Yearly LC Ethylene'!R135</f>
        <v>15500.532703191351</v>
      </c>
      <c r="AY135" s="134">
        <f>'[3]Yearly LC Ethylene'!S135</f>
        <v>17042.983465337489</v>
      </c>
      <c r="AZ135" s="134">
        <f>'[3]Yearly LC Ethylene'!T135</f>
        <v>18559.998057177025</v>
      </c>
      <c r="BA135" s="134">
        <f>'[3]Yearly LC Ethylene'!U135</f>
        <v>20051.576478709929</v>
      </c>
      <c r="BB135" s="134">
        <f>'[3]Yearly LC Ethylene'!V135</f>
        <v>21517.718729936238</v>
      </c>
      <c r="BC135" s="134">
        <f>'[3]Yearly LC Ethylene'!W135</f>
        <v>22958.42481085593</v>
      </c>
      <c r="BD135" s="134">
        <f>'[3]Yearly LC Ethylene'!X135</f>
        <v>24373.694721469004</v>
      </c>
      <c r="BE135" s="134">
        <f>'[3]Yearly LC Ethylene'!Y135</f>
        <v>27094.327036819883</v>
      </c>
      <c r="BF135" s="134">
        <f>'[3]Yearly LC Ethylene'!Z135</f>
        <v>29769.882594665392</v>
      </c>
      <c r="BG135" s="134">
        <f>'[3]Yearly LC Ethylene'!AA135</f>
        <v>32400.361395005482</v>
      </c>
      <c r="BH135" s="134">
        <f>'[3]Yearly LC Ethylene'!AB135</f>
        <v>34985.763437840185</v>
      </c>
      <c r="BI135" s="134">
        <f>'[3]Yearly LC Ethylene'!AC135</f>
        <v>37526.088723169509</v>
      </c>
      <c r="BJ135" s="134">
        <f>'[3]Yearly LC Ethylene'!AD135</f>
        <v>40007.12847012245</v>
      </c>
      <c r="BK135" s="134">
        <f>'[3]Yearly LC Ethylene'!AE135</f>
        <v>42441.725497221356</v>
      </c>
      <c r="BL135" s="134">
        <f>'[3]Yearly LC Ethylene'!AF135</f>
        <v>44829.879804466225</v>
      </c>
      <c r="BM135" s="134">
        <f>'[3]Yearly LC Ethylene'!AG135</f>
        <v>47171.591391857059</v>
      </c>
      <c r="BN135" s="134">
        <f>'[3]Yearly LC Ethylene'!AH135</f>
        <v>49466.860259393827</v>
      </c>
      <c r="BO135" s="126"/>
      <c r="BP135" s="134">
        <f t="shared" si="27"/>
        <v>0</v>
      </c>
      <c r="BQ135" s="134">
        <f t="shared" si="27"/>
        <v>10057.999516273208</v>
      </c>
      <c r="BR135" s="134">
        <f t="shared" si="27"/>
        <v>20075.684110016591</v>
      </c>
      <c r="BS135" s="134">
        <f t="shared" si="27"/>
        <v>30053.187687515765</v>
      </c>
      <c r="BT135" s="134">
        <f t="shared" si="27"/>
        <v>39990.643760310166</v>
      </c>
      <c r="BU135" s="134">
        <f t="shared" si="27"/>
        <v>49888.185446283504</v>
      </c>
      <c r="BV135" s="134">
        <f t="shared" si="27"/>
        <v>58710.069549373307</v>
      </c>
      <c r="BW135" s="134">
        <f t="shared" si="27"/>
        <v>67362.705263591066</v>
      </c>
      <c r="BX135" s="134">
        <f t="shared" si="27"/>
        <v>75847.006976573961</v>
      </c>
      <c r="BY135" s="134">
        <f t="shared" si="27"/>
        <v>84163.885213607398</v>
      </c>
      <c r="BZ135" s="134">
        <f t="shared" si="27"/>
        <v>92314.246651512949</v>
      </c>
      <c r="CA135" s="134">
        <f t="shared" si="27"/>
        <v>98337.959825847764</v>
      </c>
      <c r="CB135" s="134">
        <f t="shared" si="27"/>
        <v>104236.36769494301</v>
      </c>
      <c r="CC135" s="134">
        <f t="shared" si="27"/>
        <v>110010.06592185881</v>
      </c>
      <c r="CD135" s="134">
        <f t="shared" si="27"/>
        <v>115659.64763772897</v>
      </c>
      <c r="CE135" s="134">
        <f t="shared" si="22"/>
        <v>121185.70345089558</v>
      </c>
      <c r="CF135" s="134">
        <f t="shared" si="22"/>
        <v>126588.8214560124</v>
      </c>
      <c r="CG135" s="134">
        <f t="shared" si="22"/>
        <v>131869.58724311975</v>
      </c>
      <c r="CH135" s="134">
        <f t="shared" si="22"/>
        <v>137028.5839066889</v>
      </c>
      <c r="CI135" s="134">
        <f t="shared" si="22"/>
        <v>142066.39205463699</v>
      </c>
      <c r="CJ135" s="134">
        <f t="shared" si="22"/>
        <v>146983.58981731275</v>
      </c>
      <c r="CK135" s="134">
        <f t="shared" si="22"/>
        <v>155960.39241515406</v>
      </c>
      <c r="CL135" s="134">
        <f t="shared" si="22"/>
        <v>164743.5630497231</v>
      </c>
      <c r="CM135" s="134">
        <f t="shared" si="26"/>
        <v>173333.99195797241</v>
      </c>
      <c r="CN135" s="134">
        <f t="shared" si="26"/>
        <v>181732.56558565531</v>
      </c>
      <c r="CO135" s="134">
        <f t="shared" si="26"/>
        <v>189940.16660101671</v>
      </c>
      <c r="CP135" s="134">
        <f t="shared" si="26"/>
        <v>197889.14299931045</v>
      </c>
      <c r="CQ135" s="134">
        <f t="shared" si="26"/>
        <v>205644.17936098104</v>
      </c>
      <c r="CR135" s="134">
        <f t="shared" si="26"/>
        <v>213206.17012033099</v>
      </c>
      <c r="CS135" s="134">
        <f t="shared" si="26"/>
        <v>220576.00588567922</v>
      </c>
      <c r="CT135" s="134">
        <f t="shared" si="26"/>
        <v>227754.57345320965</v>
      </c>
    </row>
    <row r="136" spans="1:98" outlineLevel="1">
      <c r="A136"/>
      <c r="B136" t="s">
        <v>74</v>
      </c>
      <c r="C136" s="5" t="s">
        <v>197</v>
      </c>
      <c r="D136" s="126">
        <f>'[2]Yearly LC Ethylene'!D136</f>
        <v>0</v>
      </c>
      <c r="E136" s="126">
        <f>'[2]Yearly LC Ethylene'!E136</f>
        <v>1048.6591751904161</v>
      </c>
      <c r="F136" s="126">
        <f>'[2]Yearly LC Ethylene'!F136</f>
        <v>2045.6231677562027</v>
      </c>
      <c r="G136" s="126">
        <f>'[2]Yearly LC Ethylene'!G136</f>
        <v>2990.5527187788539</v>
      </c>
      <c r="H136" s="126">
        <f>'[2]Yearly LC Ethylene'!H136</f>
        <v>3883.1130308113061</v>
      </c>
      <c r="I136" s="126">
        <f>'[2]Yearly LC Ethylene'!I136</f>
        <v>4722.9737406015556</v>
      </c>
      <c r="J136" s="126">
        <f>'[2]Yearly LC Ethylene'!J136</f>
        <v>5509.8088919424699</v>
      </c>
      <c r="K136" s="126">
        <f>'[2]Yearly LC Ethylene'!K136</f>
        <v>6243.2969086474623</v>
      </c>
      <c r="L136" s="126">
        <f>'[2]Yearly LC Ethylene'!L136</f>
        <v>6923.1205676512182</v>
      </c>
      <c r="M136" s="126">
        <f>'[2]Yearly LC Ethylene'!M136</f>
        <v>7548.9669722353428</v>
      </c>
      <c r="N136" s="126">
        <f>'[2]Yearly LC Ethylene'!N136</f>
        <v>8120.5275253780856</v>
      </c>
      <c r="O136" s="126">
        <f>'[2]Yearly LC Ethylene'!O136</f>
        <v>7117.9521711528796</v>
      </c>
      <c r="P136" s="126">
        <f>'[2]Yearly LC Ethylene'!P136</f>
        <v>6300.6882653494467</v>
      </c>
      <c r="Q136" s="126">
        <f>'[2]Yearly LC Ethylene'!Q136</f>
        <v>5301.0265513014674</v>
      </c>
      <c r="R136" s="126">
        <f>'[2]Yearly LC Ethylene'!R136</f>
        <v>4286.4314535920639</v>
      </c>
      <c r="S136" s="126">
        <f>'[2]Yearly LC Ethylene'!S136</f>
        <v>3256.8895845051375</v>
      </c>
      <c r="T136" s="126">
        <f>'[2]Yearly LC Ethylene'!T136</f>
        <v>2212.3881533257227</v>
      </c>
      <c r="U136" s="126">
        <f>'[2]Yearly LC Ethylene'!U136</f>
        <v>1152.9149621262004</v>
      </c>
      <c r="V136" s="126">
        <f>'[2]Yearly LC Ethylene'!V136</f>
        <v>78.458401572970615</v>
      </c>
      <c r="W136" s="126">
        <f>'[2]Yearly LC Ethylene'!W136</f>
        <v>-1010.9925532459602</v>
      </c>
      <c r="X136" s="126">
        <f>'[2]Yearly LC Ethylene'!X136</f>
        <v>-2115.4483469731495</v>
      </c>
      <c r="Y136" s="126">
        <f>'[2]Yearly LC Ethylene'!Y136</f>
        <v>-2895.2380573419068</v>
      </c>
      <c r="Z136" s="126">
        <f>'[2]Yearly LC Ethylene'!Z136</f>
        <v>-3670.9993677886305</v>
      </c>
      <c r="AA136" s="126">
        <f>'[2]Yearly LC Ethylene'!AA136</f>
        <v>-4458.0583422730779</v>
      </c>
      <c r="AB136" s="126">
        <f>'[2]Yearly LC Ethylene'!AB136</f>
        <v>-5256.4236064150828</v>
      </c>
      <c r="AC136" s="126">
        <f>'[2]Yearly LC Ethylene'!AC136</f>
        <v>-6066.1033466104745</v>
      </c>
      <c r="AD136" s="126">
        <f>'[2]Yearly LC Ethylene'!AD136</f>
        <v>-6887.1053131527515</v>
      </c>
      <c r="AE136" s="126">
        <f>'[2]Yearly LC Ethylene'!AE136</f>
        <v>-7719.4368233393616</v>
      </c>
      <c r="AF136" s="126">
        <f>'[2]Yearly LC Ethylene'!AF136</f>
        <v>-8563.1047645627332</v>
      </c>
      <c r="AG136" s="126">
        <f>'[2]Yearly LC Ethylene'!AG136</f>
        <v>-9418.1155973860295</v>
      </c>
      <c r="AH136" s="126">
        <f>'[2]Yearly LC Ethylene'!AH136</f>
        <v>-10284.475358603693</v>
      </c>
      <c r="AI136" s="126"/>
      <c r="AJ136" s="126">
        <f>'[3]Yearly LC Ethylene'!D136</f>
        <v>0</v>
      </c>
      <c r="AK136" s="126">
        <f>'[3]Yearly LC Ethylene'!E136</f>
        <v>315.12656779113604</v>
      </c>
      <c r="AL136" s="126">
        <f>'[3]Yearly LC Ethylene'!F136</f>
        <v>613.66022947137753</v>
      </c>
      <c r="AM136" s="126">
        <f>'[3]Yearly LC Ethylene'!G136</f>
        <v>895.689304434316</v>
      </c>
      <c r="AN136" s="126">
        <f>'[3]Yearly LC Ethylene'!H136</f>
        <v>1161.302112073543</v>
      </c>
      <c r="AO136" s="126">
        <f>'[3]Yearly LC Ethylene'!I136</f>
        <v>1410.5869717826499</v>
      </c>
      <c r="AP136" s="126">
        <f>'[3]Yearly LC Ethylene'!J136</f>
        <v>1643.6322029552248</v>
      </c>
      <c r="AQ136" s="126">
        <f>'[3]Yearly LC Ethylene'!K136</f>
        <v>1860.5261249848663</v>
      </c>
      <c r="AR136" s="126">
        <f>'[3]Yearly LC Ethylene'!L136</f>
        <v>2061.3570572651588</v>
      </c>
      <c r="AS136" s="126">
        <f>'[3]Yearly LC Ethylene'!M136</f>
        <v>2246.2133191896937</v>
      </c>
      <c r="AT136" s="126">
        <f>'[3]Yearly LC Ethylene'!N136</f>
        <v>2415.1832301520735</v>
      </c>
      <c r="AU136" s="126">
        <f>'[3]Yearly LC Ethylene'!O136</f>
        <v>2955.9224442510131</v>
      </c>
      <c r="AV136" s="126">
        <f>'[3]Yearly LC Ethylene'!P136</f>
        <v>3518.8035461452964</v>
      </c>
      <c r="AW136" s="126">
        <f>'[3]Yearly LC Ethylene'!Q136</f>
        <v>3927.9475065974657</v>
      </c>
      <c r="AX136" s="126">
        <f>'[3]Yearly LC Ethylene'!R136</f>
        <v>4273.3900840092538</v>
      </c>
      <c r="AY136" s="126">
        <f>'[3]Yearly LC Ethylene'!S136</f>
        <v>4555.498304722958</v>
      </c>
      <c r="AZ136" s="126">
        <f>'[3]Yearly LC Ethylene'!T136</f>
        <v>4774.6391950808829</v>
      </c>
      <c r="BA136" s="126">
        <f>'[3]Yearly LC Ethylene'!U136</f>
        <v>4931.1797814253187</v>
      </c>
      <c r="BB136" s="126">
        <f>'[3]Yearly LC Ethylene'!V136</f>
        <v>5025.4870900985879</v>
      </c>
      <c r="BC136" s="126">
        <f>'[3]Yearly LC Ethylene'!W136</f>
        <v>5057.9281474429808</v>
      </c>
      <c r="BD136" s="126">
        <f>'[3]Yearly LC Ethylene'!X136</f>
        <v>5028.8699798007874</v>
      </c>
      <c r="BE136" s="126">
        <f>'[3]Yearly LC Ethylene'!Y136</f>
        <v>4976.6903970461935</v>
      </c>
      <c r="BF136" s="126">
        <f>'[3]Yearly LC Ethylene'!Z136</f>
        <v>5204.2013556586535</v>
      </c>
      <c r="BG136" s="126">
        <f>'[3]Yearly LC Ethylene'!AA136</f>
        <v>5331.5996844516667</v>
      </c>
      <c r="BH136" s="126">
        <f>'[3]Yearly LC Ethylene'!AB136</f>
        <v>5359.48285982163</v>
      </c>
      <c r="BI136" s="126">
        <f>'[3]Yearly LC Ethylene'!AC136</f>
        <v>5288.4483581649038</v>
      </c>
      <c r="BJ136" s="126">
        <f>'[3]Yearly LC Ethylene'!AD136</f>
        <v>5119.0936558778631</v>
      </c>
      <c r="BK136" s="126">
        <f>'[3]Yearly LC Ethylene'!AE136</f>
        <v>4852.0162293568937</v>
      </c>
      <c r="BL136" s="126">
        <f>'[3]Yearly LC Ethylene'!AF136</f>
        <v>4487.8135549983563</v>
      </c>
      <c r="BM136" s="126">
        <f>'[3]Yearly LC Ethylene'!AG136</f>
        <v>4027.0831091986474</v>
      </c>
      <c r="BN136" s="126">
        <f>'[3]Yearly LC Ethylene'!AH136</f>
        <v>3470.4223683541495</v>
      </c>
      <c r="BO136" s="126"/>
      <c r="BP136" s="126">
        <f t="shared" si="27"/>
        <v>0</v>
      </c>
      <c r="BQ136" s="126">
        <f t="shared" si="27"/>
        <v>1363.7857429815522</v>
      </c>
      <c r="BR136" s="126">
        <f t="shared" si="27"/>
        <v>2659.2833972275803</v>
      </c>
      <c r="BS136" s="126">
        <f t="shared" si="27"/>
        <v>3886.2420232131699</v>
      </c>
      <c r="BT136" s="126">
        <f t="shared" si="27"/>
        <v>5044.415142884849</v>
      </c>
      <c r="BU136" s="126">
        <f t="shared" si="27"/>
        <v>6133.5607123842055</v>
      </c>
      <c r="BV136" s="126">
        <f t="shared" si="27"/>
        <v>7153.4410948976947</v>
      </c>
      <c r="BW136" s="126">
        <f t="shared" si="27"/>
        <v>8103.8230336323286</v>
      </c>
      <c r="BX136" s="126">
        <f t="shared" si="27"/>
        <v>8984.477624916377</v>
      </c>
      <c r="BY136" s="126">
        <f t="shared" si="27"/>
        <v>9795.1802914250366</v>
      </c>
      <c r="BZ136" s="126">
        <f t="shared" si="27"/>
        <v>10535.710755530159</v>
      </c>
      <c r="CA136" s="126">
        <f t="shared" si="27"/>
        <v>10073.874615403893</v>
      </c>
      <c r="CB136" s="126">
        <f t="shared" si="27"/>
        <v>9819.4918114947432</v>
      </c>
      <c r="CC136" s="126">
        <f t="shared" si="27"/>
        <v>9228.9740578989331</v>
      </c>
      <c r="CD136" s="126">
        <f t="shared" si="27"/>
        <v>8559.8215376013177</v>
      </c>
      <c r="CE136" s="126">
        <f t="shared" si="22"/>
        <v>7812.3878892280954</v>
      </c>
      <c r="CF136" s="126">
        <f t="shared" si="22"/>
        <v>6987.0273484066056</v>
      </c>
      <c r="CG136" s="126">
        <f t="shared" si="22"/>
        <v>6084.0947435515191</v>
      </c>
      <c r="CH136" s="126">
        <f t="shared" si="22"/>
        <v>5103.9454916715586</v>
      </c>
      <c r="CI136" s="126">
        <f t="shared" si="22"/>
        <v>4046.9355941970207</v>
      </c>
      <c r="CJ136" s="126">
        <f t="shared" si="22"/>
        <v>2913.4216328276379</v>
      </c>
      <c r="CK136" s="126">
        <f t="shared" si="22"/>
        <v>2081.4523397042867</v>
      </c>
      <c r="CL136" s="126">
        <f t="shared" si="22"/>
        <v>1533.201987870023</v>
      </c>
      <c r="CM136" s="126">
        <f t="shared" si="26"/>
        <v>873.54134217858882</v>
      </c>
      <c r="CN136" s="126">
        <f t="shared" si="26"/>
        <v>103.05925340654721</v>
      </c>
      <c r="CO136" s="126">
        <f t="shared" si="26"/>
        <v>-777.65498844557078</v>
      </c>
      <c r="CP136" s="126">
        <f t="shared" si="26"/>
        <v>-1768.0116572748884</v>
      </c>
      <c r="CQ136" s="126">
        <f t="shared" si="26"/>
        <v>-2867.4205939824678</v>
      </c>
      <c r="CR136" s="126">
        <f t="shared" si="26"/>
        <v>-4075.2912095643769</v>
      </c>
      <c r="CS136" s="126">
        <f t="shared" si="26"/>
        <v>-5391.0324881873821</v>
      </c>
      <c r="CT136" s="126">
        <f t="shared" si="26"/>
        <v>-6814.0529902495437</v>
      </c>
    </row>
    <row r="137" spans="1:98" outlineLevel="1">
      <c r="A137"/>
      <c r="B137" t="s">
        <v>78</v>
      </c>
      <c r="C137" s="5" t="s">
        <v>197</v>
      </c>
      <c r="D137" s="126">
        <f>'[2]Yearly LC Ethylene'!D137</f>
        <v>0</v>
      </c>
      <c r="E137" s="126">
        <f>'[2]Yearly LC Ethylene'!E137</f>
        <v>871.15927905129615</v>
      </c>
      <c r="F137" s="126">
        <f>'[2]Yearly LC Ethylene'!F137</f>
        <v>1723.0875492767586</v>
      </c>
      <c r="G137" s="126">
        <f>'[2]Yearly LC Ethylene'!G137</f>
        <v>2555.8994358607547</v>
      </c>
      <c r="H137" s="126">
        <f>'[2]Yearly LC Ethylene'!H137</f>
        <v>3369.70907664481</v>
      </c>
      <c r="I137" s="126">
        <f>'[2]Yearly LC Ethylene'!I137</f>
        <v>4164.6301238862052</v>
      </c>
      <c r="J137" s="126">
        <f>'[2]Yearly LC Ethylene'!J137</f>
        <v>4788.1057754590774</v>
      </c>
      <c r="K137" s="126">
        <f>'[2]Yearly LC Ethylene'!K137</f>
        <v>5346.1062460657304</v>
      </c>
      <c r="L137" s="126">
        <f>'[2]Yearly LC Ethylene'!L137</f>
        <v>5840.463376093192</v>
      </c>
      <c r="M137" s="126">
        <f>'[2]Yearly LC Ethylene'!M137</f>
        <v>6272.9947178156644</v>
      </c>
      <c r="N137" s="126">
        <f>'[2]Yearly LC Ethylene'!N137</f>
        <v>6645.503610802064</v>
      </c>
      <c r="O137" s="126">
        <f>'[2]Yearly LC Ethylene'!O137</f>
        <v>6752.1420011496366</v>
      </c>
      <c r="P137" s="126">
        <f>'[2]Yearly LC Ethylene'!P137</f>
        <v>6822.8270451794051</v>
      </c>
      <c r="Q137" s="126">
        <f>'[2]Yearly LC Ethylene'!Q137</f>
        <v>6858.73034479544</v>
      </c>
      <c r="R137" s="126">
        <f>'[2]Yearly LC Ethylene'!R137</f>
        <v>6861.0142028468781</v>
      </c>
      <c r="S137" s="126">
        <f>'[2]Yearly LC Ethylene'!S137</f>
        <v>6830.8316725280038</v>
      </c>
      <c r="T137" s="126">
        <f>'[2]Yearly LC Ethylene'!T137</f>
        <v>6862.6471218193383</v>
      </c>
      <c r="U137" s="126">
        <f>'[2]Yearly LC Ethylene'!U137</f>
        <v>6870.7884001670536</v>
      </c>
      <c r="V137" s="126">
        <f>'[2]Yearly LC Ethylene'!V137</f>
        <v>6856.0642375445523</v>
      </c>
      <c r="W137" s="126">
        <f>'[2]Yearly LC Ethylene'!W137</f>
        <v>6819.2769133065076</v>
      </c>
      <c r="X137" s="126">
        <f>'[2]Yearly LC Ethylene'!X137</f>
        <v>6761.2222905202734</v>
      </c>
      <c r="Y137" s="126">
        <f>'[2]Yearly LC Ethylene'!Y137</f>
        <v>6821.521340684847</v>
      </c>
      <c r="Z137" s="126">
        <f>'[2]Yearly LC Ethylene'!Z137</f>
        <v>6847.8683289665887</v>
      </c>
      <c r="AA137" s="126">
        <f>'[2]Yearly LC Ethylene'!AA137</f>
        <v>6841.4794834820814</v>
      </c>
      <c r="AB137" s="126">
        <f>'[2]Yearly LC Ethylene'!AB137</f>
        <v>6803.5612827033619</v>
      </c>
      <c r="AC137" s="126">
        <f>'[2]Yearly LC Ethylene'!AC137</f>
        <v>6735.3105074469322</v>
      </c>
      <c r="AD137" s="126">
        <f>'[2]Yearly LC Ethylene'!AD137</f>
        <v>6571.7116899846305</v>
      </c>
      <c r="AE137" s="126">
        <f>'[2]Yearly LC Ethylene'!AE137</f>
        <v>6376.0505244217529</v>
      </c>
      <c r="AF137" s="126">
        <f>'[2]Yearly LC Ethylene'!AF137</f>
        <v>6149.7256797761838</v>
      </c>
      <c r="AG137" s="126">
        <f>'[2]Yearly LC Ethylene'!AG137</f>
        <v>5894.1244187933844</v>
      </c>
      <c r="AH137" s="126">
        <f>'[2]Yearly LC Ethylene'!AH137</f>
        <v>5610.6226591533004</v>
      </c>
      <c r="AI137" s="126"/>
      <c r="AJ137" s="126">
        <f>'[3]Yearly LC Ethylene'!D137</f>
        <v>0</v>
      </c>
      <c r="AK137" s="126">
        <f>'[3]Yearly LC Ethylene'!E137</f>
        <v>195.47002811687616</v>
      </c>
      <c r="AL137" s="126">
        <f>'[3]Yearly LC Ethylene'!F137</f>
        <v>387.13519199906568</v>
      </c>
      <c r="AM137" s="126">
        <f>'[3]Yearly LC Ethylene'!G137</f>
        <v>574.99549164657219</v>
      </c>
      <c r="AN137" s="126">
        <f>'[3]Yearly LC Ethylene'!H137</f>
        <v>759.05092705939296</v>
      </c>
      <c r="AO137" s="126">
        <f>'[3]Yearly LC Ethylene'!I137</f>
        <v>939.30149823752708</v>
      </c>
      <c r="AP137" s="126">
        <f>'[3]Yearly LC Ethylene'!J137</f>
        <v>917.94633498245094</v>
      </c>
      <c r="AQ137" s="126">
        <f>'[3]Yearly LC Ethylene'!K137</f>
        <v>882.11710341328853</v>
      </c>
      <c r="AR137" s="126">
        <f>'[3]Yearly LC Ethylene'!L137</f>
        <v>832.1665144445933</v>
      </c>
      <c r="AS137" s="126">
        <f>'[3]Yearly LC Ethylene'!M137</f>
        <v>768.44727899092413</v>
      </c>
      <c r="AT137" s="126">
        <f>'[3]Yearly LC Ethylene'!N137</f>
        <v>691.31210796683263</v>
      </c>
      <c r="AU137" s="126">
        <f>'[3]Yearly LC Ethylene'!O137</f>
        <v>762.38189567236532</v>
      </c>
      <c r="AV137" s="126">
        <f>'[3]Yearly LC Ethylene'!P137</f>
        <v>805.8041638650684</v>
      </c>
      <c r="AW137" s="126">
        <f>'[3]Yearly LC Ethylene'!Q137</f>
        <v>822.2512677258137</v>
      </c>
      <c r="AX137" s="126">
        <f>'[3]Yearly LC Ethylene'!R137</f>
        <v>812.39556243547122</v>
      </c>
      <c r="AY137" s="126">
        <f>'[3]Yearly LC Ethylene'!S137</f>
        <v>776.90940317491277</v>
      </c>
      <c r="AZ137" s="126">
        <f>'[3]Yearly LC Ethylene'!T137</f>
        <v>799.20801660027337</v>
      </c>
      <c r="BA137" s="126">
        <f>'[3]Yearly LC Ethylene'!U137</f>
        <v>802.89702028078045</v>
      </c>
      <c r="BB137" s="126">
        <f>'[3]Yearly LC Ethylene'!V137</f>
        <v>788.45076188448638</v>
      </c>
      <c r="BC137" s="126">
        <f>'[3]Yearly LC Ethylene'!W137</f>
        <v>756.34358907945443</v>
      </c>
      <c r="BD137" s="126">
        <f>'[3]Yearly LC Ethylene'!X137</f>
        <v>707.04984953373969</v>
      </c>
      <c r="BE137" s="126">
        <f>'[3]Yearly LC Ethylene'!Y137</f>
        <v>805.48538191870375</v>
      </c>
      <c r="BF137" s="126">
        <f>'[3]Yearly LC Ethylene'!Z137</f>
        <v>871.86939485696803</v>
      </c>
      <c r="BG137" s="126">
        <f>'[3]Yearly LC Ethylene'!AA137</f>
        <v>907.04250446914466</v>
      </c>
      <c r="BH137" s="126">
        <f>'[3]Yearly LC Ethylene'!AB137</f>
        <v>911.84532687584397</v>
      </c>
      <c r="BI137" s="126">
        <f>'[3]Yearly LC Ethylene'!AC137</f>
        <v>887.11847819767263</v>
      </c>
      <c r="BJ137" s="126">
        <f>'[3]Yearly LC Ethylene'!AD137</f>
        <v>772.67254101614071</v>
      </c>
      <c r="BK137" s="126">
        <f>'[3]Yearly LC Ethylene'!AE137</f>
        <v>625.88461496782566</v>
      </c>
      <c r="BL137" s="126">
        <f>'[3]Yearly LC Ethylene'!AF137</f>
        <v>447.76883784961683</v>
      </c>
      <c r="BM137" s="126">
        <f>'[3]Yearly LC Ethylene'!AG137</f>
        <v>239.3393474583936</v>
      </c>
      <c r="BN137" s="126">
        <f>'[3]Yearly LC Ethylene'!AH137</f>
        <v>-170.12277274079406</v>
      </c>
      <c r="BO137" s="126"/>
      <c r="BP137" s="126">
        <f t="shared" si="27"/>
        <v>0</v>
      </c>
      <c r="BQ137" s="126">
        <f t="shared" si="27"/>
        <v>1066.6293071681723</v>
      </c>
      <c r="BR137" s="126">
        <f t="shared" si="27"/>
        <v>2110.2227412758243</v>
      </c>
      <c r="BS137" s="126">
        <f t="shared" si="27"/>
        <v>3130.8949275073269</v>
      </c>
      <c r="BT137" s="126">
        <f t="shared" si="27"/>
        <v>4128.760003704203</v>
      </c>
      <c r="BU137" s="126">
        <f t="shared" si="27"/>
        <v>5103.9316221237323</v>
      </c>
      <c r="BV137" s="126">
        <f t="shared" si="27"/>
        <v>5706.0521104415284</v>
      </c>
      <c r="BW137" s="126">
        <f t="shared" si="27"/>
        <v>6228.2233494790189</v>
      </c>
      <c r="BX137" s="126">
        <f t="shared" si="27"/>
        <v>6672.6298905377853</v>
      </c>
      <c r="BY137" s="126">
        <f t="shared" si="27"/>
        <v>7041.4419968065886</v>
      </c>
      <c r="BZ137" s="126">
        <f t="shared" si="27"/>
        <v>7336.8157187688967</v>
      </c>
      <c r="CA137" s="126">
        <f t="shared" si="27"/>
        <v>7514.5238968220019</v>
      </c>
      <c r="CB137" s="126">
        <f t="shared" si="27"/>
        <v>7628.6312090444735</v>
      </c>
      <c r="CC137" s="126">
        <f t="shared" si="27"/>
        <v>7680.9816125212537</v>
      </c>
      <c r="CD137" s="126">
        <f t="shared" si="27"/>
        <v>7673.4097652823493</v>
      </c>
      <c r="CE137" s="126">
        <f t="shared" si="22"/>
        <v>7607.7410757029165</v>
      </c>
      <c r="CF137" s="126">
        <f t="shared" si="22"/>
        <v>7661.8551384196116</v>
      </c>
      <c r="CG137" s="126">
        <f t="shared" si="22"/>
        <v>7673.6854204478341</v>
      </c>
      <c r="CH137" s="126">
        <f t="shared" si="22"/>
        <v>7644.5149994290387</v>
      </c>
      <c r="CI137" s="126">
        <f t="shared" si="22"/>
        <v>7575.620502385962</v>
      </c>
      <c r="CJ137" s="126">
        <f t="shared" si="22"/>
        <v>7468.2721400540131</v>
      </c>
      <c r="CK137" s="126">
        <f t="shared" si="22"/>
        <v>7627.0067226035508</v>
      </c>
      <c r="CL137" s="126">
        <f t="shared" si="22"/>
        <v>7719.7377238235567</v>
      </c>
      <c r="CM137" s="126">
        <f t="shared" si="26"/>
        <v>7748.521987951226</v>
      </c>
      <c r="CN137" s="126">
        <f t="shared" si="26"/>
        <v>7715.4066095792059</v>
      </c>
      <c r="CO137" s="126">
        <f t="shared" si="26"/>
        <v>7622.4289856446048</v>
      </c>
      <c r="CP137" s="126">
        <f t="shared" si="26"/>
        <v>7344.3842310007713</v>
      </c>
      <c r="CQ137" s="126">
        <f t="shared" si="26"/>
        <v>7001.9351393895786</v>
      </c>
      <c r="CR137" s="126">
        <f t="shared" si="26"/>
        <v>6597.4945176258007</v>
      </c>
      <c r="CS137" s="126">
        <f t="shared" si="26"/>
        <v>6133.463766251778</v>
      </c>
      <c r="CT137" s="126">
        <f t="shared" si="26"/>
        <v>5440.4998864125064</v>
      </c>
    </row>
    <row r="138" spans="1:98" outlineLevel="1">
      <c r="A138" s="28"/>
      <c r="B138" s="28" t="s">
        <v>70</v>
      </c>
      <c r="C138" s="40" t="s">
        <v>197</v>
      </c>
      <c r="D138" s="134">
        <f>'[2]Yearly LC Ethylene'!D138</f>
        <v>0</v>
      </c>
      <c r="E138" s="134">
        <f>'[2]Yearly LC Ethylene'!E138</f>
        <v>93.025235165240701</v>
      </c>
      <c r="F138" s="134">
        <f>'[2]Yearly LC Ethylene'!F138</f>
        <v>175.61398300125029</v>
      </c>
      <c r="G138" s="134">
        <f>'[2]Yearly LC Ethylene'!G138</f>
        <v>247.98294432778221</v>
      </c>
      <c r="H138" s="134">
        <f>'[2]Yearly LC Ethylene'!H138</f>
        <v>310.34720754362706</v>
      </c>
      <c r="I138" s="134">
        <f>'[2]Yearly LC Ethylene'!I138</f>
        <v>362.92025697528288</v>
      </c>
      <c r="J138" s="134">
        <f>'[2]Yearly LC Ethylene'!J138</f>
        <v>405.91398118997449</v>
      </c>
      <c r="K138" s="134">
        <f>'[2]Yearly LC Ethylene'!K138</f>
        <v>439.53868127314536</v>
      </c>
      <c r="L138" s="134">
        <f>'[2]Yearly LC Ethylene'!L138</f>
        <v>464.00307907058095</v>
      </c>
      <c r="M138" s="134">
        <f>'[2]Yearly LC Ethylene'!M138</f>
        <v>479.51432539528241</v>
      </c>
      <c r="N138" s="134">
        <f>'[2]Yearly LC Ethylene'!N138</f>
        <v>486.27800819921777</v>
      </c>
      <c r="O138" s="134">
        <f>'[2]Yearly LC Ethylene'!O138</f>
        <v>447.85893477567288</v>
      </c>
      <c r="P138" s="134">
        <f>'[2]Yearly LC Ethylene'!P138</f>
        <v>404.35625049436067</v>
      </c>
      <c r="Q138" s="134">
        <f>'[2]Yearly LC Ethylene'!Q138</f>
        <v>347.39580807006951</v>
      </c>
      <c r="R138" s="134">
        <f>'[2]Yearly LC Ethylene'!R138</f>
        <v>285.95887578348675</v>
      </c>
      <c r="S138" s="134">
        <f>'[2]Yearly LC Ethylene'!S138</f>
        <v>220.22494538527644</v>
      </c>
      <c r="T138" s="134">
        <f>'[2]Yearly LC Ethylene'!T138</f>
        <v>150.37093462919574</v>
      </c>
      <c r="U138" s="134">
        <f>'[2]Yearly LC Ethylene'!U138</f>
        <v>76.571196088393663</v>
      </c>
      <c r="V138" s="134">
        <f>'[2]Yearly LC Ethylene'!V138</f>
        <v>-1.0024738328725107</v>
      </c>
      <c r="W138" s="134">
        <f>'[2]Yearly LC Ethylene'!W138</f>
        <v>-82.180825695236308</v>
      </c>
      <c r="X138" s="134">
        <f>'[2]Yearly LC Ethylene'!X138</f>
        <v>-166.79714763096717</v>
      </c>
      <c r="Y138" s="134">
        <f>'[2]Yearly LC Ethylene'!Y138</f>
        <v>-231.88912636534792</v>
      </c>
      <c r="Z138" s="134">
        <f>'[2]Yearly LC Ethylene'!Z138</f>
        <v>-303.2434264528149</v>
      </c>
      <c r="AA138" s="134">
        <f>'[2]Yearly LC Ethylene'!AA138</f>
        <v>-395.08033860335445</v>
      </c>
      <c r="AB138" s="134">
        <f>'[2]Yearly LC Ethylene'!AB138</f>
        <v>-491.43689934356985</v>
      </c>
      <c r="AC138" s="134">
        <f>'[2]Yearly LC Ethylene'!AC138</f>
        <v>-591.90237792138828</v>
      </c>
      <c r="AD138" s="134">
        <f>'[2]Yearly LC Ethylene'!AD138</f>
        <v>-696.07573612287342</v>
      </c>
      <c r="AE138" s="134">
        <f>'[2]Yearly LC Ethylene'!AE138</f>
        <v>-803.56570150999255</v>
      </c>
      <c r="AF138" s="134">
        <f>'[2]Yearly LC Ethylene'!AF138</f>
        <v>-913.99083361695466</v>
      </c>
      <c r="AG138" s="134">
        <f>'[2]Yearly LC Ethylene'!AG138</f>
        <v>-1026.9795832031166</v>
      </c>
      <c r="AH138" s="134">
        <f>'[2]Yearly LC Ethylene'!AH138</f>
        <v>-1142.1703446596127</v>
      </c>
      <c r="AI138" s="126"/>
      <c r="AJ138" s="134">
        <f>'[3]Yearly LC Ethylene'!D138</f>
        <v>0</v>
      </c>
      <c r="AK138" s="134">
        <f>'[3]Yearly LC Ethylene'!E138</f>
        <v>83.94444322799535</v>
      </c>
      <c r="AL138" s="134">
        <f>'[3]Yearly LC Ethylene'!F138</f>
        <v>167.49632954132574</v>
      </c>
      <c r="AM138" s="134">
        <f>'[3]Yearly LC Ethylene'!G138</f>
        <v>250.65560683565866</v>
      </c>
      <c r="AN138" s="134">
        <f>'[3]Yearly LC Ethylene'!H138</f>
        <v>333.42222300666106</v>
      </c>
      <c r="AO138" s="134">
        <f>'[3]Yearly LC Ethylene'!I138</f>
        <v>415.79612595000026</v>
      </c>
      <c r="AP138" s="134">
        <f>'[3]Yearly LC Ethylene'!J138</f>
        <v>497.77726356134269</v>
      </c>
      <c r="AQ138" s="134">
        <f>'[3]Yearly LC Ethylene'!K138</f>
        <v>579.36558373635671</v>
      </c>
      <c r="AR138" s="134">
        <f>'[3]Yearly LC Ethylene'!L138</f>
        <v>660.5610343707084</v>
      </c>
      <c r="AS138" s="134">
        <f>'[3]Yearly LC Ethylene'!M138</f>
        <v>741.36356336006531</v>
      </c>
      <c r="AT138" s="134">
        <f>'[3]Yearly LC Ethylene'!N138</f>
        <v>821.77311860009411</v>
      </c>
      <c r="AU138" s="134">
        <f>'[3]Yearly LC Ethylene'!O138</f>
        <v>976.75835004522708</v>
      </c>
      <c r="AV138" s="134">
        <f>'[3]Yearly LC Ethylene'!P138</f>
        <v>1130.9944936192396</v>
      </c>
      <c r="AW138" s="134">
        <f>'[3]Yearly LC Ethylene'!Q138</f>
        <v>1279.015425792712</v>
      </c>
      <c r="AX138" s="134">
        <f>'[3]Yearly LC Ethylene'!R138</f>
        <v>1425.233812243021</v>
      </c>
      <c r="AY138" s="134">
        <f>'[3]Yearly LC Ethylene'!S138</f>
        <v>1569.6538736832472</v>
      </c>
      <c r="AZ138" s="134">
        <f>'[3]Yearly LC Ethylene'!T138</f>
        <v>1712.2799169190089</v>
      </c>
      <c r="BA138" s="134">
        <f>'[3]Yearly LC Ethylene'!U138</f>
        <v>1853.1163342327118</v>
      </c>
      <c r="BB138" s="134">
        <f>'[3]Yearly LC Ethylene'!V138</f>
        <v>1992.1676027676399</v>
      </c>
      <c r="BC138" s="134">
        <f>'[3]Yearly LC Ethylene'!W138</f>
        <v>2129.4382839118698</v>
      </c>
      <c r="BD138" s="134">
        <f>'[3]Yearly LC Ethylene'!X138</f>
        <v>2264.9330226820312</v>
      </c>
      <c r="BE138" s="134">
        <f>'[3]Yearly LC Ethylene'!Y138</f>
        <v>2513.8535590507136</v>
      </c>
      <c r="BF138" s="134">
        <f>'[3]Yearly LC Ethylene'!Z138</f>
        <v>2759.6239408406987</v>
      </c>
      <c r="BG138" s="134">
        <f>'[3]Yearly LC Ethylene'!AA138</f>
        <v>2974.9468559802644</v>
      </c>
      <c r="BH138" s="134">
        <f>'[3]Yearly LC Ethylene'!AB138</f>
        <v>3182.9071263095175</v>
      </c>
      <c r="BI138" s="134">
        <f>'[3]Yearly LC Ethylene'!AC138</f>
        <v>3383.5349099690402</v>
      </c>
      <c r="BJ138" s="134">
        <f>'[3]Yearly LC Ethylene'!AD138</f>
        <v>3576.8625461517922</v>
      </c>
      <c r="BK138" s="134">
        <f>'[3]Yearly LC Ethylene'!AE138</f>
        <v>3762.9245302737258</v>
      </c>
      <c r="BL138" s="134">
        <f>'[3]Yearly LC Ethylene'!AF138</f>
        <v>3941.7574891378181</v>
      </c>
      <c r="BM138" s="134">
        <f>'[3]Yearly LC Ethylene'!AG138</f>
        <v>4113.4001560915103</v>
      </c>
      <c r="BN138" s="134">
        <f>'[3]Yearly LC Ethylene'!AH138</f>
        <v>754.4952794071836</v>
      </c>
      <c r="BO138" s="126"/>
      <c r="BP138" s="134">
        <f t="shared" si="27"/>
        <v>0</v>
      </c>
      <c r="BQ138" s="134">
        <f t="shared" si="27"/>
        <v>176.96967839323605</v>
      </c>
      <c r="BR138" s="134">
        <f t="shared" si="27"/>
        <v>343.11031254257603</v>
      </c>
      <c r="BS138" s="134">
        <f t="shared" si="27"/>
        <v>498.63855116344087</v>
      </c>
      <c r="BT138" s="134">
        <f t="shared" si="27"/>
        <v>643.76943055028812</v>
      </c>
      <c r="BU138" s="134">
        <f t="shared" si="27"/>
        <v>778.71638292528314</v>
      </c>
      <c r="BV138" s="134">
        <f t="shared" si="27"/>
        <v>903.69124475131719</v>
      </c>
      <c r="BW138" s="134">
        <f t="shared" si="27"/>
        <v>1018.9042650095021</v>
      </c>
      <c r="BX138" s="134">
        <f t="shared" si="27"/>
        <v>1124.5641134412895</v>
      </c>
      <c r="BY138" s="134">
        <f t="shared" si="27"/>
        <v>1220.8778887553476</v>
      </c>
      <c r="BZ138" s="134">
        <f t="shared" si="27"/>
        <v>1308.051126799312</v>
      </c>
      <c r="CA138" s="134">
        <f t="shared" si="27"/>
        <v>1424.6172848208998</v>
      </c>
      <c r="CB138" s="134">
        <f t="shared" si="27"/>
        <v>1535.3507441136003</v>
      </c>
      <c r="CC138" s="134">
        <f t="shared" si="27"/>
        <v>1626.4112338627815</v>
      </c>
      <c r="CD138" s="134">
        <f t="shared" si="27"/>
        <v>1711.1926880265078</v>
      </c>
      <c r="CE138" s="134">
        <f t="shared" si="22"/>
        <v>1789.8788190685236</v>
      </c>
      <c r="CF138" s="134">
        <f t="shared" si="22"/>
        <v>1862.6508515482046</v>
      </c>
      <c r="CG138" s="134">
        <f t="shared" si="22"/>
        <v>1929.6875303211054</v>
      </c>
      <c r="CH138" s="134">
        <f t="shared" si="22"/>
        <v>1991.1651289347674</v>
      </c>
      <c r="CI138" s="134">
        <f t="shared" si="22"/>
        <v>2047.2574582166335</v>
      </c>
      <c r="CJ138" s="134">
        <f t="shared" si="22"/>
        <v>2098.135875051064</v>
      </c>
      <c r="CK138" s="134">
        <f t="shared" si="22"/>
        <v>2281.9644326853659</v>
      </c>
      <c r="CL138" s="134">
        <f t="shared" si="22"/>
        <v>2456.3805143878835</v>
      </c>
      <c r="CM138" s="134">
        <f t="shared" si="26"/>
        <v>2579.86651737691</v>
      </c>
      <c r="CN138" s="134">
        <f t="shared" si="26"/>
        <v>2691.4702269659474</v>
      </c>
      <c r="CO138" s="134">
        <f t="shared" si="26"/>
        <v>2791.6325320476517</v>
      </c>
      <c r="CP138" s="134">
        <f t="shared" si="26"/>
        <v>2880.7868100289188</v>
      </c>
      <c r="CQ138" s="134">
        <f t="shared" si="26"/>
        <v>2959.3588287637331</v>
      </c>
      <c r="CR138" s="134">
        <f t="shared" si="26"/>
        <v>3027.7666555208634</v>
      </c>
      <c r="CS138" s="134">
        <f t="shared" si="26"/>
        <v>3086.4205728883935</v>
      </c>
      <c r="CT138" s="134">
        <f t="shared" si="26"/>
        <v>-387.67506525242914</v>
      </c>
    </row>
    <row r="139" spans="1:98">
      <c r="A139" s="25"/>
      <c r="B139" s="42" t="s">
        <v>71</v>
      </c>
      <c r="C139" s="26" t="s">
        <v>197</v>
      </c>
      <c r="D139" s="135">
        <f>'[2]Yearly LC Ethylene'!D139</f>
        <v>2145788.3365974198</v>
      </c>
      <c r="E139" s="135">
        <f>'[2]Yearly LC Ethylene'!E139</f>
        <v>2131923.0492942668</v>
      </c>
      <c r="F139" s="135">
        <f>'[2]Yearly LC Ethylene'!F139</f>
        <v>2096411.0132627899</v>
      </c>
      <c r="G139" s="135">
        <f>'[2]Yearly LC Ethylene'!G139</f>
        <v>2061070.5164775362</v>
      </c>
      <c r="H139" s="135">
        <f>'[2]Yearly LC Ethylene'!H139</f>
        <v>2025905.2090792044</v>
      </c>
      <c r="I139" s="135">
        <f>'[2]Yearly LC Ethylene'!I139</f>
        <v>1990919.0165552567</v>
      </c>
      <c r="J139" s="135">
        <f>'[2]Yearly LC Ethylene'!J139</f>
        <v>1954385.970852664</v>
      </c>
      <c r="K139" s="135">
        <f>'[2]Yearly LC Ethylene'!K139</f>
        <v>1918251.561928523</v>
      </c>
      <c r="L139" s="135">
        <f>'[2]Yearly LC Ethylene'!L139</f>
        <v>1882517.6173978557</v>
      </c>
      <c r="M139" s="135">
        <f>'[2]Yearly LC Ethylene'!M139</f>
        <v>1847186.3389976914</v>
      </c>
      <c r="N139" s="135">
        <f>'[2]Yearly LC Ethylene'!N139</f>
        <v>1812260.3245570443</v>
      </c>
      <c r="O139" s="135">
        <f>'[2]Yearly LC Ethylene'!O139</f>
        <v>1777354.129769067</v>
      </c>
      <c r="P139" s="135">
        <f>'[2]Yearly LC Ethylene'!P139</f>
        <v>1742639.5167797951</v>
      </c>
      <c r="Q139" s="135">
        <f>'[2]Yearly LC Ethylene'!Q139</f>
        <v>1708496.102541941</v>
      </c>
      <c r="R139" s="135">
        <f>'[2]Yearly LC Ethylene'!R139</f>
        <v>1674751.4820207786</v>
      </c>
      <c r="S139" s="135">
        <f>'[2]Yearly LC Ethylene'!S139</f>
        <v>1641410.0661693497</v>
      </c>
      <c r="T139" s="135">
        <f>'[2]Yearly LC Ethylene'!T139</f>
        <v>1604090.6442595096</v>
      </c>
      <c r="U139" s="135">
        <f>'[2]Yearly LC Ethylene'!U139</f>
        <v>1567269.2640939506</v>
      </c>
      <c r="V139" s="135">
        <f>'[2]Yearly LC Ethylene'!V139</f>
        <v>1530951.1756712713</v>
      </c>
      <c r="W139" s="135">
        <f>'[2]Yearly LC Ethylene'!W139</f>
        <v>1495142.3158529189</v>
      </c>
      <c r="X139" s="135">
        <f>'[2]Yearly LC Ethylene'!X139</f>
        <v>1459849.3474238408</v>
      </c>
      <c r="Y139" s="135">
        <f>'[2]Yearly LC Ethylene'!Y139</f>
        <v>1418627.8264785046</v>
      </c>
      <c r="Z139" s="135">
        <f>'[2]Yearly LC Ethylene'!Z139</f>
        <v>1378065.4266117869</v>
      </c>
      <c r="AA139" s="135">
        <f>'[2]Yearly LC Ethylene'!AA139</f>
        <v>1338199.1495965126</v>
      </c>
      <c r="AB139" s="135">
        <f>'[2]Yearly LC Ethylene'!AB139</f>
        <v>1299021.4225689839</v>
      </c>
      <c r="AC139" s="135">
        <f>'[2]Yearly LC Ethylene'!AC139</f>
        <v>1260541.2026927271</v>
      </c>
      <c r="AD139" s="135">
        <f>'[2]Yearly LC Ethylene'!AD139</f>
        <v>1221422.9066483027</v>
      </c>
      <c r="AE139" s="135">
        <f>'[2]Yearly LC Ethylene'!AE139</f>
        <v>1183066.1976357875</v>
      </c>
      <c r="AF139" s="135">
        <f>'[2]Yearly LC Ethylene'!AF139</f>
        <v>1145482.5014608814</v>
      </c>
      <c r="AG139" s="135">
        <f>'[2]Yearly LC Ethylene'!AG139</f>
        <v>1108684.4839070975</v>
      </c>
      <c r="AH139" s="135">
        <f>'[2]Yearly LC Ethylene'!AH139</f>
        <v>1072686.1205978079</v>
      </c>
      <c r="AI139" s="126"/>
      <c r="AJ139" s="135">
        <f>'[3]Yearly LC Ethylene'!D139</f>
        <v>387852.09507639048</v>
      </c>
      <c r="AK139" s="135">
        <f>'[3]Yearly LC Ethylene'!E139</f>
        <v>399425.58963942184</v>
      </c>
      <c r="AL139" s="135">
        <f>'[3]Yearly LC Ethylene'!F139</f>
        <v>397122.87257004064</v>
      </c>
      <c r="AM139" s="135">
        <f>'[3]Yearly LC Ethylene'!G139</f>
        <v>395115.00821261917</v>
      </c>
      <c r="AN139" s="135">
        <f>'[3]Yearly LC Ethylene'!H139</f>
        <v>393440.86189553014</v>
      </c>
      <c r="AO139" s="135">
        <f>'[3]Yearly LC Ethylene'!I139</f>
        <v>392144.56894894532</v>
      </c>
      <c r="AP139" s="135">
        <f>'[3]Yearly LC Ethylene'!J139</f>
        <v>391653.83709035523</v>
      </c>
      <c r="AQ139" s="135">
        <f>'[3]Yearly LC Ethylene'!K139</f>
        <v>391671.98766399128</v>
      </c>
      <c r="AR139" s="135">
        <f>'[3]Yearly LC Ethylene'!L139</f>
        <v>392263.26868124836</v>
      </c>
      <c r="AS139" s="135">
        <f>'[3]Yearly LC Ethylene'!M139</f>
        <v>393500.66516804032</v>
      </c>
      <c r="AT139" s="135">
        <f>'[3]Yearly LC Ethylene'!N139</f>
        <v>395467.07612037001</v>
      </c>
      <c r="AU139" s="135">
        <f>'[3]Yearly LC Ethylene'!O139</f>
        <v>396753.01709331945</v>
      </c>
      <c r="AV139" s="135">
        <f>'[3]Yearly LC Ethylene'!P139</f>
        <v>398958.56821957912</v>
      </c>
      <c r="AW139" s="135">
        <f>'[3]Yearly LC Ethylene'!Q139</f>
        <v>402386.24072410708</v>
      </c>
      <c r="AX139" s="135">
        <f>'[3]Yearly LC Ethylene'!R139</f>
        <v>407079.18749636732</v>
      </c>
      <c r="AY139" s="135">
        <f>'[3]Yearly LC Ethylene'!S139</f>
        <v>413193.28763581725</v>
      </c>
      <c r="AZ139" s="135">
        <f>'[3]Yearly LC Ethylene'!T139</f>
        <v>420822.83827348333</v>
      </c>
      <c r="BA139" s="135">
        <f>'[3]Yearly LC Ethylene'!U139</f>
        <v>430245.95733215078</v>
      </c>
      <c r="BB139" s="135">
        <f>'[3]Yearly LC Ethylene'!V139</f>
        <v>441691.13935667626</v>
      </c>
      <c r="BC139" s="135">
        <f>'[3]Yearly LC Ethylene'!W139</f>
        <v>455417.79400768725</v>
      </c>
      <c r="BD139" s="135">
        <f>'[3]Yearly LC Ethylene'!X139</f>
        <v>471720.41008731042</v>
      </c>
      <c r="BE139" s="135">
        <f>'[3]Yearly LC Ethylene'!Y139</f>
        <v>489250.00934772618</v>
      </c>
      <c r="BF139" s="135">
        <f>'[3]Yearly LC Ethylene'!Z139</f>
        <v>509766.15498955274</v>
      </c>
      <c r="BG139" s="135">
        <f>'[3]Yearly LC Ethylene'!AA139</f>
        <v>534106.67122037034</v>
      </c>
      <c r="BH139" s="135">
        <f>'[3]Yearly LC Ethylene'!AB139</f>
        <v>562736.750966975</v>
      </c>
      <c r="BI139" s="135">
        <f>'[3]Yearly LC Ethylene'!AC139</f>
        <v>596210.62563899637</v>
      </c>
      <c r="BJ139" s="135">
        <f>'[3]Yearly LC Ethylene'!AD139</f>
        <v>635232.6343129439</v>
      </c>
      <c r="BK139" s="135">
        <f>'[3]Yearly LC Ethylene'!AE139</f>
        <v>680447.45101540175</v>
      </c>
      <c r="BL139" s="135">
        <f>'[3]Yearly LC Ethylene'!AF139</f>
        <v>732665.35102355783</v>
      </c>
      <c r="BM139" s="135">
        <f>'[3]Yearly LC Ethylene'!AG139</f>
        <v>792805.98860630183</v>
      </c>
      <c r="BN139" s="135">
        <f>'[3]Yearly LC Ethylene'!AH139</f>
        <v>865608.26035034889</v>
      </c>
      <c r="BO139" s="126"/>
      <c r="BP139" s="135">
        <f t="shared" si="27"/>
        <v>2533640.4316738104</v>
      </c>
      <c r="BQ139" s="135">
        <f t="shared" si="27"/>
        <v>2531348.6389336889</v>
      </c>
      <c r="BR139" s="135">
        <f t="shared" si="27"/>
        <v>2493533.8858328303</v>
      </c>
      <c r="BS139" s="135">
        <f t="shared" si="27"/>
        <v>2456185.5246901554</v>
      </c>
      <c r="BT139" s="135">
        <f t="shared" si="27"/>
        <v>2419346.0709747346</v>
      </c>
      <c r="BU139" s="135">
        <f t="shared" si="27"/>
        <v>2383063.5855042022</v>
      </c>
      <c r="BV139" s="135">
        <f t="shared" si="27"/>
        <v>2346039.8079430191</v>
      </c>
      <c r="BW139" s="135">
        <f t="shared" si="27"/>
        <v>2309923.5495925145</v>
      </c>
      <c r="BX139" s="135">
        <f t="shared" si="27"/>
        <v>2274780.8860791042</v>
      </c>
      <c r="BY139" s="135">
        <f t="shared" si="27"/>
        <v>2240687.0041657318</v>
      </c>
      <c r="BZ139" s="135">
        <f t="shared" si="27"/>
        <v>2207727.4006774141</v>
      </c>
      <c r="CA139" s="135">
        <f t="shared" si="27"/>
        <v>2174107.1468623867</v>
      </c>
      <c r="CB139" s="135">
        <f t="shared" si="27"/>
        <v>2141598.0849993741</v>
      </c>
      <c r="CC139" s="135">
        <f t="shared" si="27"/>
        <v>2110882.343266048</v>
      </c>
      <c r="CD139" s="135">
        <f t="shared" si="27"/>
        <v>2081830.669517146</v>
      </c>
      <c r="CE139" s="135">
        <f t="shared" si="22"/>
        <v>2054603.3538051669</v>
      </c>
      <c r="CF139" s="135">
        <f t="shared" si="22"/>
        <v>2024913.482532993</v>
      </c>
      <c r="CG139" s="135">
        <f t="shared" si="22"/>
        <v>1997515.2214261014</v>
      </c>
      <c r="CH139" s="135">
        <f t="shared" si="22"/>
        <v>1972642.3150279475</v>
      </c>
      <c r="CI139" s="135">
        <f t="shared" si="22"/>
        <v>1950560.109860606</v>
      </c>
      <c r="CJ139" s="135">
        <f t="shared" si="22"/>
        <v>1931569.7575111513</v>
      </c>
      <c r="CK139" s="135">
        <f t="shared" si="22"/>
        <v>1907877.8358262307</v>
      </c>
      <c r="CL139" s="135">
        <f t="shared" si="22"/>
        <v>1887831.5816013396</v>
      </c>
      <c r="CM139" s="135">
        <f t="shared" si="26"/>
        <v>1872305.8208168829</v>
      </c>
      <c r="CN139" s="135">
        <f t="shared" si="26"/>
        <v>1861758.1735359589</v>
      </c>
      <c r="CO139" s="135">
        <f t="shared" si="26"/>
        <v>1856751.8283317233</v>
      </c>
      <c r="CP139" s="135">
        <f t="shared" si="26"/>
        <v>1856655.5409612465</v>
      </c>
      <c r="CQ139" s="135">
        <f t="shared" si="26"/>
        <v>1863513.6486511892</v>
      </c>
      <c r="CR139" s="135">
        <f t="shared" si="26"/>
        <v>1878147.8524844393</v>
      </c>
      <c r="CS139" s="135">
        <f t="shared" si="26"/>
        <v>1901490.4725133993</v>
      </c>
      <c r="CT139" s="135">
        <f t="shared" si="26"/>
        <v>1938294.3809481568</v>
      </c>
    </row>
    <row r="140" spans="1:98" s="13" customFormat="1">
      <c r="A140" s="380" t="s">
        <v>115</v>
      </c>
      <c r="B140" s="6" t="s">
        <v>116</v>
      </c>
      <c r="C140" s="7" t="s">
        <v>197</v>
      </c>
      <c r="D140" s="125">
        <f>'[2]Yearly LC Ethylene'!D140</f>
        <v>243158.34476609659</v>
      </c>
      <c r="E140" s="125">
        <f>'[2]Yearly LC Ethylene'!E140</f>
        <v>245659.75378114215</v>
      </c>
      <c r="F140" s="125">
        <f>'[2]Yearly LC Ethylene'!F140</f>
        <v>238376.54927798163</v>
      </c>
      <c r="G140" s="125">
        <f>'[2]Yearly LC Ethylene'!G140</f>
        <v>231182.02526866389</v>
      </c>
      <c r="H140" s="125">
        <f>'[2]Yearly LC Ethylene'!H140</f>
        <v>224078.78678542396</v>
      </c>
      <c r="I140" s="125">
        <f>'[2]Yearly LC Ethylene'!I140</f>
        <v>217069.58943435329</v>
      </c>
      <c r="J140" s="125">
        <f>'[2]Yearly LC Ethylene'!J140</f>
        <v>210229.33685188851</v>
      </c>
      <c r="K140" s="125">
        <f>'[2]Yearly LC Ethylene'!K140</f>
        <v>203546.45062767153</v>
      </c>
      <c r="L140" s="125">
        <f>'[2]Yearly LC Ethylene'!L140</f>
        <v>197023.77723468095</v>
      </c>
      <c r="M140" s="125">
        <f>'[2]Yearly LC Ethylene'!M140</f>
        <v>190664.35007289058</v>
      </c>
      <c r="N140" s="125">
        <f>'[2]Yearly LC Ethylene'!N140</f>
        <v>184471.39937864972</v>
      </c>
      <c r="O140" s="125">
        <f>'[2]Yearly LC Ethylene'!O140</f>
        <v>180362.11586277394</v>
      </c>
      <c r="P140" s="125">
        <f>'[2]Yearly LC Ethylene'!P140</f>
        <v>176239.6107442053</v>
      </c>
      <c r="Q140" s="125">
        <f>'[2]Yearly LC Ethylene'!Q140</f>
        <v>172400.30369702331</v>
      </c>
      <c r="R140" s="125">
        <f>'[2]Yearly LC Ethylene'!R140</f>
        <v>168711.03113172876</v>
      </c>
      <c r="S140" s="125">
        <f>'[2]Yearly LC Ethylene'!S140</f>
        <v>165175.41626288506</v>
      </c>
      <c r="T140" s="125">
        <f>'[2]Yearly LC Ethylene'!T140</f>
        <v>161310.88632862282</v>
      </c>
      <c r="U140" s="125">
        <f>'[2]Yearly LC Ethylene'!U140</f>
        <v>157618.36549872372</v>
      </c>
      <c r="V140" s="125">
        <f>'[2]Yearly LC Ethylene'!V140</f>
        <v>154102.17912138812</v>
      </c>
      <c r="W140" s="125">
        <f>'[2]Yearly LC Ethylene'!W140</f>
        <v>150766.96942946975</v>
      </c>
      <c r="X140" s="125">
        <f>'[2]Yearly LC Ethylene'!X140</f>
        <v>147617.71343498194</v>
      </c>
      <c r="Y140" s="125">
        <f>'[2]Yearly LC Ethylene'!Y140</f>
        <v>142739.3695323795</v>
      </c>
      <c r="Z140" s="125">
        <f>'[2]Yearly LC Ethylene'!Z140</f>
        <v>138073.02327259706</v>
      </c>
      <c r="AA140" s="125">
        <f>'[2]Yearly LC Ethylene'!AA140</f>
        <v>133643.94806070821</v>
      </c>
      <c r="AB140" s="125">
        <f>'[2]Yearly LC Ethylene'!AB140</f>
        <v>129450.25851894218</v>
      </c>
      <c r="AC140" s="125">
        <f>'[2]Yearly LC Ethylene'!AC140</f>
        <v>125498.40578048048</v>
      </c>
      <c r="AD140" s="125">
        <f>'[2]Yearly LC Ethylene'!AD140</f>
        <v>121653.45348188531</v>
      </c>
      <c r="AE140" s="125">
        <f>'[2]Yearly LC Ethylene'!AE140</f>
        <v>118070.25456350358</v>
      </c>
      <c r="AF140" s="125">
        <f>'[2]Yearly LC Ethylene'!AF140</f>
        <v>114756.72768820736</v>
      </c>
      <c r="AG140" s="125">
        <f>'[2]Yearly LC Ethylene'!AG140</f>
        <v>111721.36466363794</v>
      </c>
      <c r="AH140" s="125">
        <f>'[2]Yearly LC Ethylene'!AH140</f>
        <v>108973.26210672691</v>
      </c>
      <c r="AI140" s="126"/>
      <c r="AJ140" s="125">
        <f>'[3]Yearly LC Ethylene'!D140</f>
        <v>50640.115629722037</v>
      </c>
      <c r="AK140" s="125">
        <f>'[3]Yearly LC Ethylene'!E140</f>
        <v>56626.910825273881</v>
      </c>
      <c r="AL140" s="125">
        <f>'[3]Yearly LC Ethylene'!F140</f>
        <v>56142.264534819347</v>
      </c>
      <c r="AM140" s="125">
        <f>'[3]Yearly LC Ethylene'!G140</f>
        <v>55800.422808910022</v>
      </c>
      <c r="AN140" s="125">
        <f>'[3]Yearly LC Ethylene'!H140</f>
        <v>55619.899925100166</v>
      </c>
      <c r="AO140" s="125">
        <f>'[3]Yearly LC Ethylene'!I140</f>
        <v>55621.6712445296</v>
      </c>
      <c r="AP140" s="125">
        <f>'[3]Yearly LC Ethylene'!J140</f>
        <v>55958.548981751243</v>
      </c>
      <c r="AQ140" s="125">
        <f>'[3]Yearly LC Ethylene'!K140</f>
        <v>56538.004045200025</v>
      </c>
      <c r="AR140" s="125">
        <f>'[3]Yearly LC Ethylene'!L140</f>
        <v>57390.570654075149</v>
      </c>
      <c r="AS140" s="125">
        <f>'[3]Yearly LC Ethylene'!M140</f>
        <v>58550.864354618847</v>
      </c>
      <c r="AT140" s="125">
        <f>'[3]Yearly LC Ethylene'!N140</f>
        <v>60058.132048619264</v>
      </c>
      <c r="AU140" s="125">
        <f>'[3]Yearly LC Ethylene'!O140</f>
        <v>60961.949475357884</v>
      </c>
      <c r="AV140" s="125">
        <f>'[3]Yearly LC Ethylene'!P140</f>
        <v>62282.081080649819</v>
      </c>
      <c r="AW140" s="125">
        <f>'[3]Yearly LC Ethylene'!Q140</f>
        <v>64220.143856683593</v>
      </c>
      <c r="AX140" s="125">
        <f>'[3]Yearly LC Ethylene'!R140</f>
        <v>66767.667010676116</v>
      </c>
      <c r="AY140" s="125">
        <f>'[3]Yearly LC Ethylene'!S140</f>
        <v>69998.958131756954</v>
      </c>
      <c r="AZ140" s="125">
        <f>'[3]Yearly LC Ethylene'!T140</f>
        <v>73998.205111479547</v>
      </c>
      <c r="BA140" s="125">
        <f>'[3]Yearly LC Ethylene'!U140</f>
        <v>78860.808174055332</v>
      </c>
      <c r="BB140" s="125">
        <f>'[3]Yearly LC Ethylene'!V140</f>
        <v>84694.891311329935</v>
      </c>
      <c r="BC140" s="125">
        <f>'[3]Yearly LC Ethylene'!W140</f>
        <v>91623.017285689333</v>
      </c>
      <c r="BD140" s="125">
        <f>'[3]Yearly LC Ethylene'!X140</f>
        <v>99784.13361850963</v>
      </c>
      <c r="BE140" s="125">
        <f>'[3]Yearly LC Ethylene'!Y140</f>
        <v>108257.93976597593</v>
      </c>
      <c r="BF140" s="125">
        <f>'[3]Yearly LC Ethylene'!Z140</f>
        <v>118024.05552208834</v>
      </c>
      <c r="BG140" s="125">
        <f>'[3]Yearly LC Ethylene'!AA140</f>
        <v>129627.43717709821</v>
      </c>
      <c r="BH140" s="125">
        <f>'[3]Yearly LC Ethylene'!AB140</f>
        <v>143281.16676270129</v>
      </c>
      <c r="BI140" s="125">
        <f>'[3]Yearly LC Ethylene'!AC140</f>
        <v>159246.30740702385</v>
      </c>
      <c r="BJ140" s="125">
        <f>'[3]Yearly LC Ethylene'!AD140</f>
        <v>177829.09407425291</v>
      </c>
      <c r="BK140" s="125">
        <f>'[3]Yearly LC Ethylene'!AE140</f>
        <v>199356.03197890887</v>
      </c>
      <c r="BL140" s="125">
        <f>'[3]Yearly LC Ethylene'!AF140</f>
        <v>224207.87795531048</v>
      </c>
      <c r="BM140" s="125">
        <f>'[3]Yearly LC Ethylene'!AG140</f>
        <v>252816.49030220468</v>
      </c>
      <c r="BN140" s="125">
        <f>'[3]Yearly LC Ethylene'!AH140</f>
        <v>288199.66191114049</v>
      </c>
      <c r="BO140" s="125"/>
      <c r="BP140" s="125">
        <f t="shared" si="27"/>
        <v>293798.46039581863</v>
      </c>
      <c r="BQ140" s="125">
        <f t="shared" si="27"/>
        <v>302286.66460641602</v>
      </c>
      <c r="BR140" s="125">
        <f t="shared" si="27"/>
        <v>294518.81381280097</v>
      </c>
      <c r="BS140" s="125">
        <f t="shared" si="27"/>
        <v>286982.44807757391</v>
      </c>
      <c r="BT140" s="125">
        <f t="shared" si="27"/>
        <v>279698.68671052414</v>
      </c>
      <c r="BU140" s="125">
        <f t="shared" si="27"/>
        <v>272691.26067888289</v>
      </c>
      <c r="BV140" s="125">
        <f t="shared" si="27"/>
        <v>266187.88583363977</v>
      </c>
      <c r="BW140" s="125">
        <f t="shared" si="27"/>
        <v>260084.45467287156</v>
      </c>
      <c r="BX140" s="125">
        <f t="shared" si="27"/>
        <v>254414.34788875611</v>
      </c>
      <c r="BY140" s="125">
        <f t="shared" si="27"/>
        <v>249215.21442750943</v>
      </c>
      <c r="BZ140" s="125">
        <f t="shared" si="27"/>
        <v>244529.53142726899</v>
      </c>
      <c r="CA140" s="125">
        <f t="shared" si="27"/>
        <v>241324.06533813183</v>
      </c>
      <c r="CB140" s="125">
        <f t="shared" si="27"/>
        <v>238521.69182485511</v>
      </c>
      <c r="CC140" s="125">
        <f t="shared" si="27"/>
        <v>236620.44755370691</v>
      </c>
      <c r="CD140" s="125">
        <f t="shared" si="27"/>
        <v>235478.69814240487</v>
      </c>
      <c r="CE140" s="125">
        <f t="shared" si="22"/>
        <v>235174.37439464201</v>
      </c>
      <c r="CF140" s="125">
        <f t="shared" si="22"/>
        <v>235309.09144010238</v>
      </c>
      <c r="CG140" s="125">
        <f t="shared" si="22"/>
        <v>236479.17367277906</v>
      </c>
      <c r="CH140" s="125">
        <f t="shared" si="22"/>
        <v>238797.07043271806</v>
      </c>
      <c r="CI140" s="125">
        <f t="shared" si="22"/>
        <v>242389.98671515909</v>
      </c>
      <c r="CJ140" s="125">
        <f t="shared" si="22"/>
        <v>247401.84705349157</v>
      </c>
      <c r="CK140" s="125">
        <f t="shared" si="22"/>
        <v>250997.30929835542</v>
      </c>
      <c r="CL140" s="125">
        <f t="shared" si="22"/>
        <v>256097.0787946854</v>
      </c>
      <c r="CM140" s="125">
        <f t="shared" si="26"/>
        <v>263271.38523780642</v>
      </c>
      <c r="CN140" s="125">
        <f t="shared" si="26"/>
        <v>272731.42528164346</v>
      </c>
      <c r="CO140" s="125">
        <f t="shared" si="26"/>
        <v>284744.71318750433</v>
      </c>
      <c r="CP140" s="125">
        <f t="shared" si="26"/>
        <v>299482.54755613825</v>
      </c>
      <c r="CQ140" s="125">
        <f t="shared" si="26"/>
        <v>317426.28654241248</v>
      </c>
      <c r="CR140" s="125">
        <f t="shared" si="26"/>
        <v>338964.60564351786</v>
      </c>
      <c r="CS140" s="125">
        <f t="shared" si="26"/>
        <v>364537.85496584262</v>
      </c>
      <c r="CT140" s="125">
        <f t="shared" si="26"/>
        <v>397172.92401786742</v>
      </c>
    </row>
    <row r="141" spans="1:98">
      <c r="A141" s="381"/>
      <c r="B141" s="1" t="s">
        <v>117</v>
      </c>
      <c r="C141" s="5" t="s">
        <v>197</v>
      </c>
      <c r="D141" s="126">
        <f>'[2]Yearly LC Ethylene'!D141</f>
        <v>107053.65149258176</v>
      </c>
      <c r="E141" s="126">
        <f>'[2]Yearly LC Ethylene'!E141</f>
        <v>110550.54818103905</v>
      </c>
      <c r="F141" s="126">
        <f>'[2]Yearly LC Ethylene'!F141</f>
        <v>109428.88229730268</v>
      </c>
      <c r="G141" s="126">
        <f>'[2]Yearly LC Ethylene'!G141</f>
        <v>108268.5455029057</v>
      </c>
      <c r="H141" s="126">
        <f>'[2]Yearly LC Ethylene'!H141</f>
        <v>107072.42702144137</v>
      </c>
      <c r="I141" s="126">
        <f>'[2]Yearly LC Ethylene'!I141</f>
        <v>105843.46045849938</v>
      </c>
      <c r="J141" s="126">
        <f>'[2]Yearly LC Ethylene'!J141</f>
        <v>104478.51475315649</v>
      </c>
      <c r="K141" s="126">
        <f>'[2]Yearly LC Ethylene'!K141</f>
        <v>103110.21669869099</v>
      </c>
      <c r="L141" s="126">
        <f>'[2]Yearly LC Ethylene'!L141</f>
        <v>101745.85193712413</v>
      </c>
      <c r="M141" s="126">
        <f>'[2]Yearly LC Ethylene'!M141</f>
        <v>100392.54155090012</v>
      </c>
      <c r="N141" s="126">
        <f>'[2]Yearly LC Ethylene'!N141</f>
        <v>99057.248924429558</v>
      </c>
      <c r="O141" s="126">
        <f>'[2]Yearly LC Ethylene'!O141</f>
        <v>97610.131962036743</v>
      </c>
      <c r="P141" s="126">
        <f>'[2]Yearly LC Ethylene'!P141</f>
        <v>96199.704096286427</v>
      </c>
      <c r="Q141" s="126">
        <f>'[2]Yearly LC Ethylene'!Q141</f>
        <v>94839.429947579745</v>
      </c>
      <c r="R141" s="126">
        <f>'[2]Yearly LC Ethylene'!R141</f>
        <v>93529.90553856708</v>
      </c>
      <c r="S141" s="126">
        <f>'[2]Yearly LC Ethylene'!S141</f>
        <v>92275.687053728412</v>
      </c>
      <c r="T141" s="126">
        <f>'[2]Yearly LC Ethylene'!T141</f>
        <v>90817.353671837292</v>
      </c>
      <c r="U141" s="126">
        <f>'[2]Yearly LC Ethylene'!U141</f>
        <v>89417.958460556896</v>
      </c>
      <c r="V141" s="126">
        <f>'[2]Yearly LC Ethylene'!V141</f>
        <v>88081.451801739066</v>
      </c>
      <c r="W141" s="126">
        <f>'[2]Yearly LC Ethylene'!W141</f>
        <v>86811.81624016042</v>
      </c>
      <c r="X141" s="126">
        <f>'[2]Yearly LC Ethylene'!X141</f>
        <v>85613.075563404593</v>
      </c>
      <c r="Y141" s="126">
        <f>'[2]Yearly LC Ethylene'!Y141</f>
        <v>84228.609971566388</v>
      </c>
      <c r="Z141" s="126">
        <f>'[2]Yearly LC Ethylene'!Z141</f>
        <v>82927.549297383477</v>
      </c>
      <c r="AA141" s="126">
        <f>'[2]Yearly LC Ethylene'!AA141</f>
        <v>81715.527937338629</v>
      </c>
      <c r="AB141" s="126">
        <f>'[2]Yearly LC Ethylene'!AB141</f>
        <v>80597.815378282423</v>
      </c>
      <c r="AC141" s="126">
        <f>'[2]Yearly LC Ethylene'!AC141</f>
        <v>79579.720980543847</v>
      </c>
      <c r="AD141" s="126">
        <f>'[2]Yearly LC Ethylene'!AD141</f>
        <v>78650.837062741935</v>
      </c>
      <c r="AE141" s="126">
        <f>'[2]Yearly LC Ethylene'!AE141</f>
        <v>77842.232911109226</v>
      </c>
      <c r="AF141" s="126">
        <f>'[2]Yearly LC Ethylene'!AF141</f>
        <v>77159.582728152789</v>
      </c>
      <c r="AG141" s="126">
        <f>'[2]Yearly LC Ethylene'!AG141</f>
        <v>76608.627989952147</v>
      </c>
      <c r="AH141" s="126">
        <f>'[2]Yearly LC Ethylene'!AH141</f>
        <v>76195.193606713015</v>
      </c>
      <c r="AI141" s="126"/>
      <c r="AJ141" s="126">
        <f>'[3]Yearly LC Ethylene'!D141</f>
        <v>22294.975298434343</v>
      </c>
      <c r="AK141" s="126">
        <f>'[3]Yearly LC Ethylene'!E141</f>
        <v>25131.360861468875</v>
      </c>
      <c r="AL141" s="126">
        <f>'[3]Yearly LC Ethylene'!F141</f>
        <v>25184.72848945453</v>
      </c>
      <c r="AM141" s="126">
        <f>'[3]Yearly LC Ethylene'!G141</f>
        <v>25299.04754282748</v>
      </c>
      <c r="AN141" s="126">
        <f>'[3]Yearly LC Ethylene'!H141</f>
        <v>25482.190025548272</v>
      </c>
      <c r="AO141" s="126">
        <f>'[3]Yearly LC Ethylene'!I141</f>
        <v>25743.083409767758</v>
      </c>
      <c r="AP141" s="126">
        <f>'[3]Yearly LC Ethylene'!J141</f>
        <v>26289.634047503456</v>
      </c>
      <c r="AQ141" s="126">
        <f>'[3]Yearly LC Ethylene'!K141</f>
        <v>26946.21305507284</v>
      </c>
      <c r="AR141" s="126">
        <f>'[3]Yearly LC Ethylene'!L141</f>
        <v>27725.494058962886</v>
      </c>
      <c r="AS141" s="126">
        <f>'[3]Yearly LC Ethylene'!M141</f>
        <v>28641.900559553229</v>
      </c>
      <c r="AT141" s="126">
        <f>'[3]Yearly LC Ethylene'!N141</f>
        <v>29711.841662049657</v>
      </c>
      <c r="AU141" s="126">
        <f>'[3]Yearly LC Ethylene'!O141</f>
        <v>30780.435392076222</v>
      </c>
      <c r="AV141" s="126">
        <f>'[3]Yearly LC Ethylene'!P141</f>
        <v>32055.446834191658</v>
      </c>
      <c r="AW141" s="126">
        <f>'[3]Yearly LC Ethylene'!Q141</f>
        <v>33566.471970673389</v>
      </c>
      <c r="AX141" s="126">
        <f>'[3]Yearly LC Ethylene'!R141</f>
        <v>35337.8801925429</v>
      </c>
      <c r="AY141" s="126">
        <f>'[3]Yearly LC Ethylene'!S141</f>
        <v>37400.618936977495</v>
      </c>
      <c r="AZ141" s="126">
        <f>'[3]Yearly LC Ethylene'!T141</f>
        <v>39707.138238913292</v>
      </c>
      <c r="BA141" s="126">
        <f>'[3]Yearly LC Ethylene'!U141</f>
        <v>42374.489973953168</v>
      </c>
      <c r="BB141" s="126">
        <f>'[3]Yearly LC Ethylene'!V141</f>
        <v>45448.320812262347</v>
      </c>
      <c r="BC141" s="126">
        <f>'[3]Yearly LC Ethylene'!W141</f>
        <v>48980.468314262071</v>
      </c>
      <c r="BD141" s="126">
        <f>'[3]Yearly LC Ethylene'!X141</f>
        <v>53029.79493228771</v>
      </c>
      <c r="BE141" s="126">
        <f>'[3]Yearly LC Ethylene'!Y141</f>
        <v>57495.159247799194</v>
      </c>
      <c r="BF141" s="126">
        <f>'[3]Yearly LC Ethylene'!Z141</f>
        <v>62622.010683533976</v>
      </c>
      <c r="BG141" s="126">
        <f>'[3]Yearly LC Ethylene'!AA141</f>
        <v>68511.374999399544</v>
      </c>
      <c r="BH141" s="126">
        <f>'[3]Yearly LC Ethylene'!AB141</f>
        <v>75260.772048730389</v>
      </c>
      <c r="BI141" s="126">
        <f>'[3]Yearly LC Ethylene'!AC141</f>
        <v>82980.935501352957</v>
      </c>
      <c r="BJ141" s="126">
        <f>'[3]Yearly LC Ethylene'!AD141</f>
        <v>91858.616802809818</v>
      </c>
      <c r="BK141" s="126">
        <f>'[3]Yearly LC Ethylene'!AE141</f>
        <v>101980.02611000545</v>
      </c>
      <c r="BL141" s="126">
        <f>'[3]Yearly LC Ethylene'!AF141</f>
        <v>113507.03623730392</v>
      </c>
      <c r="BM141" s="126">
        <f>'[3]Yearly LC Ethylene'!AG141</f>
        <v>126623.42572170748</v>
      </c>
      <c r="BN141" s="126">
        <f>'[3]Yearly LC Ethylene'!AH141</f>
        <v>141709.54546605554</v>
      </c>
      <c r="BO141" s="126"/>
      <c r="BP141" s="126">
        <f t="shared" ref="BP141:CE157" si="28">D141+AJ141</f>
        <v>129348.62679101611</v>
      </c>
      <c r="BQ141" s="126">
        <f t="shared" si="28"/>
        <v>135681.90904250793</v>
      </c>
      <c r="BR141" s="126">
        <f t="shared" si="28"/>
        <v>134613.6107867572</v>
      </c>
      <c r="BS141" s="126">
        <f t="shared" si="28"/>
        <v>133567.59304573317</v>
      </c>
      <c r="BT141" s="126">
        <f t="shared" si="28"/>
        <v>132554.61704698965</v>
      </c>
      <c r="BU141" s="126">
        <f t="shared" si="28"/>
        <v>131586.54386826715</v>
      </c>
      <c r="BV141" s="126">
        <f t="shared" si="28"/>
        <v>130768.14880065994</v>
      </c>
      <c r="BW141" s="126">
        <f t="shared" si="28"/>
        <v>130056.42975376383</v>
      </c>
      <c r="BX141" s="126">
        <f t="shared" si="28"/>
        <v>129471.34599608701</v>
      </c>
      <c r="BY141" s="126">
        <f t="shared" si="28"/>
        <v>129034.44211045335</v>
      </c>
      <c r="BZ141" s="126">
        <f t="shared" si="28"/>
        <v>128769.09058647921</v>
      </c>
      <c r="CA141" s="126">
        <f t="shared" si="28"/>
        <v>128390.56735411297</v>
      </c>
      <c r="CB141" s="126">
        <f t="shared" si="28"/>
        <v>128255.15093047809</v>
      </c>
      <c r="CC141" s="126">
        <f t="shared" si="28"/>
        <v>128405.90191825313</v>
      </c>
      <c r="CD141" s="126">
        <f t="shared" si="28"/>
        <v>128867.78573110998</v>
      </c>
      <c r="CE141" s="126">
        <f t="shared" si="22"/>
        <v>129676.30599070591</v>
      </c>
      <c r="CF141" s="126">
        <f t="shared" si="22"/>
        <v>130524.49191075058</v>
      </c>
      <c r="CG141" s="126">
        <f t="shared" si="22"/>
        <v>131792.44843451006</v>
      </c>
      <c r="CH141" s="126">
        <f t="shared" si="22"/>
        <v>133529.77261400141</v>
      </c>
      <c r="CI141" s="126">
        <f t="shared" si="22"/>
        <v>135792.28455442248</v>
      </c>
      <c r="CJ141" s="126">
        <f t="shared" si="22"/>
        <v>138642.8704956923</v>
      </c>
      <c r="CK141" s="126">
        <f t="shared" si="22"/>
        <v>141723.76921936558</v>
      </c>
      <c r="CL141" s="126">
        <f t="shared" si="22"/>
        <v>145549.55998091746</v>
      </c>
      <c r="CM141" s="126">
        <f t="shared" si="26"/>
        <v>150226.90293673816</v>
      </c>
      <c r="CN141" s="126">
        <f t="shared" si="26"/>
        <v>155858.5874270128</v>
      </c>
      <c r="CO141" s="126">
        <f t="shared" si="26"/>
        <v>162560.65648189682</v>
      </c>
      <c r="CP141" s="126">
        <f t="shared" si="26"/>
        <v>170509.45386555174</v>
      </c>
      <c r="CQ141" s="126">
        <f t="shared" si="26"/>
        <v>179822.25902111467</v>
      </c>
      <c r="CR141" s="126">
        <f t="shared" si="26"/>
        <v>190666.61896545673</v>
      </c>
      <c r="CS141" s="126">
        <f t="shared" si="26"/>
        <v>203232.05371165962</v>
      </c>
      <c r="CT141" s="126">
        <f t="shared" si="26"/>
        <v>217904.73907276854</v>
      </c>
    </row>
    <row r="142" spans="1:98">
      <c r="A142" s="381"/>
      <c r="B142" s="1" t="s">
        <v>118</v>
      </c>
      <c r="C142" s="5" t="s">
        <v>197</v>
      </c>
      <c r="D142" s="126">
        <f>'[2]Yearly LC Ethylene'!D142</f>
        <v>235194.27504285253</v>
      </c>
      <c r="E142" s="126">
        <f>'[2]Yearly LC Ethylene'!E142</f>
        <v>230592.32695393593</v>
      </c>
      <c r="F142" s="126">
        <f>'[2]Yearly LC Ethylene'!F142</f>
        <v>225784.33947234851</v>
      </c>
      <c r="G142" s="126">
        <f>'[2]Yearly LC Ethylene'!G142</f>
        <v>220978.56729409812</v>
      </c>
      <c r="H142" s="126">
        <f>'[2]Yearly LC Ethylene'!H142</f>
        <v>216175.25163294384</v>
      </c>
      <c r="I142" s="126">
        <f>'[2]Yearly LC Ethylene'!I142</f>
        <v>211374.63232516038</v>
      </c>
      <c r="J142" s="126">
        <f>'[2]Yearly LC Ethylene'!J142</f>
        <v>206458.49633188458</v>
      </c>
      <c r="K142" s="126">
        <f>'[2]Yearly LC Ethylene'!K142</f>
        <v>201575.44386403475</v>
      </c>
      <c r="L142" s="126">
        <f>'[2]Yearly LC Ethylene'!L142</f>
        <v>196725.48679937658</v>
      </c>
      <c r="M142" s="126">
        <f>'[2]Yearly LC Ethylene'!M142</f>
        <v>191908.63727320469</v>
      </c>
      <c r="N142" s="126">
        <f>'[2]Yearly LC Ethylene'!N142</f>
        <v>187124.90777487162</v>
      </c>
      <c r="O142" s="126">
        <f>'[2]Yearly LC Ethylene'!O142</f>
        <v>182457.61215503362</v>
      </c>
      <c r="P142" s="126">
        <f>'[2]Yearly LC Ethylene'!P142</f>
        <v>177823.35327722336</v>
      </c>
      <c r="Q142" s="126">
        <f>'[2]Yearly LC Ethylene'!Q142</f>
        <v>173228.75167991937</v>
      </c>
      <c r="R142" s="126">
        <f>'[2]Yearly LC Ethylene'!R142</f>
        <v>168670.28969661935</v>
      </c>
      <c r="S142" s="126">
        <f>'[2]Yearly LC Ethylene'!S142</f>
        <v>164147.68362823944</v>
      </c>
      <c r="T142" s="126">
        <f>'[2]Yearly LC Ethylene'!T142</f>
        <v>159190.12027897305</v>
      </c>
      <c r="U142" s="126">
        <f>'[2]Yearly LC Ethylene'!U142</f>
        <v>154277.79925009649</v>
      </c>
      <c r="V142" s="126">
        <f>'[2]Yearly LC Ethylene'!V142</f>
        <v>149410.2989665101</v>
      </c>
      <c r="W142" s="126">
        <f>'[2]Yearly LC Ethylene'!W142</f>
        <v>144587.20095591317</v>
      </c>
      <c r="X142" s="126">
        <f>'[2]Yearly LC Ethylene'!X142</f>
        <v>139808.09003218927</v>
      </c>
      <c r="Y142" s="126">
        <f>'[2]Yearly LC Ethylene'!Y142</f>
        <v>134114.806561579</v>
      </c>
      <c r="Z142" s="126">
        <f>'[2]Yearly LC Ethylene'!Z142</f>
        <v>128482.84959305602</v>
      </c>
      <c r="AA142" s="126">
        <f>'[2]Yearly LC Ethylene'!AA142</f>
        <v>122913.44778985792</v>
      </c>
      <c r="AB142" s="126">
        <f>'[2]Yearly LC Ethylene'!AB142</f>
        <v>117404.70009989885</v>
      </c>
      <c r="AC142" s="126">
        <f>'[2]Yearly LC Ethylene'!AC142</f>
        <v>111956.01134938648</v>
      </c>
      <c r="AD142" s="126">
        <f>'[2]Yearly LC Ethylene'!AD142</f>
        <v>106417.6265534921</v>
      </c>
      <c r="AE142" s="126">
        <f>'[2]Yearly LC Ethylene'!AE142</f>
        <v>100942.72711593038</v>
      </c>
      <c r="AF142" s="126">
        <f>'[2]Yearly LC Ethylene'!AF142</f>
        <v>95530.659740195086</v>
      </c>
      <c r="AG142" s="126">
        <f>'[2]Yearly LC Ethylene'!AG142</f>
        <v>90180.776529559284</v>
      </c>
      <c r="AH142" s="126">
        <f>'[2]Yearly LC Ethylene'!AH142</f>
        <v>84892.435414349515</v>
      </c>
      <c r="AI142" s="126"/>
      <c r="AJ142" s="126">
        <f>'[3]Yearly LC Ethylene'!D142</f>
        <v>48981.519820245696</v>
      </c>
      <c r="AK142" s="126">
        <f>'[3]Yearly LC Ethylene'!E142</f>
        <v>48449.655759567184</v>
      </c>
      <c r="AL142" s="126">
        <f>'[3]Yearly LC Ethylene'!F142</f>
        <v>47909.092149915436</v>
      </c>
      <c r="AM142" s="126">
        <f>'[3]Yearly LC Ethylene'!G142</f>
        <v>47365.460721054587</v>
      </c>
      <c r="AN142" s="126">
        <f>'[3]Yearly LC Ethylene'!H142</f>
        <v>46818.77924425219</v>
      </c>
      <c r="AO142" s="126">
        <f>'[3]Yearly LC Ethylene'!I142</f>
        <v>46269.065063742972</v>
      </c>
      <c r="AP142" s="126">
        <f>'[3]Yearly LC Ethylene'!J142</f>
        <v>45745.240946830541</v>
      </c>
      <c r="AQ142" s="126">
        <f>'[3]Yearly LC Ethylene'!K142</f>
        <v>45220.562843559106</v>
      </c>
      <c r="AR142" s="126">
        <f>'[3]Yearly LC Ethylene'!L142</f>
        <v>44695.046829799889</v>
      </c>
      <c r="AS142" s="126">
        <f>'[3]Yearly LC Ethylene'!M142</f>
        <v>44168.708563462707</v>
      </c>
      <c r="AT142" s="126">
        <f>'[3]Yearly LC Ethylene'!N142</f>
        <v>43641.563287219964</v>
      </c>
      <c r="AU142" s="126">
        <f>'[3]Yearly LC Ethylene'!O142</f>
        <v>42966.056738032319</v>
      </c>
      <c r="AV142" s="126">
        <f>'[3]Yearly LC Ethylene'!P142</f>
        <v>42290.282245445727</v>
      </c>
      <c r="AW142" s="126">
        <f>'[3]Yearly LC Ethylene'!Q142</f>
        <v>41616.127994715418</v>
      </c>
      <c r="AX142" s="126">
        <f>'[3]Yearly LC Ethylene'!R142</f>
        <v>40942.821073239655</v>
      </c>
      <c r="AY142" s="126">
        <f>'[3]Yearly LC Ethylene'!S142</f>
        <v>40270.493910453166</v>
      </c>
      <c r="AZ142" s="126">
        <f>'[3]Yearly LC Ethylene'!T142</f>
        <v>39599.277646494542</v>
      </c>
      <c r="BA142" s="126">
        <f>'[3]Yearly LC Ethylene'!U142</f>
        <v>38929.302135035796</v>
      </c>
      <c r="BB142" s="126">
        <f>'[3]Yearly LC Ethylene'!V142</f>
        <v>38260.695946398555</v>
      </c>
      <c r="BC142" s="126">
        <f>'[3]Yearly LC Ethylene'!W142</f>
        <v>37593.586370969708</v>
      </c>
      <c r="BD142" s="126">
        <f>'[3]Yearly LC Ethylene'!X142</f>
        <v>36928.09942292911</v>
      </c>
      <c r="BE142" s="126">
        <f>'[3]Yearly LC Ethylene'!Y142</f>
        <v>36036.770567855725</v>
      </c>
      <c r="BF142" s="126">
        <f>'[3]Yearly LC Ethylene'!Z142</f>
        <v>35144.187194427599</v>
      </c>
      <c r="BG142" s="126">
        <f>'[3]Yearly LC Ethylene'!AA142</f>
        <v>34258.472862128678</v>
      </c>
      <c r="BH142" s="126">
        <f>'[3]Yearly LC Ethylene'!AB142</f>
        <v>33378.163570141849</v>
      </c>
      <c r="BI142" s="126">
        <f>'[3]Yearly LC Ethylene'!AC142</f>
        <v>32503.522160707471</v>
      </c>
      <c r="BJ142" s="126">
        <f>'[3]Yearly LC Ethylene'!AD142</f>
        <v>31637.093431083871</v>
      </c>
      <c r="BK142" s="126">
        <f>'[3]Yearly LC Ethylene'!AE142</f>
        <v>30777.070498262368</v>
      </c>
      <c r="BL142" s="126">
        <f>'[3]Yearly LC Ethylene'!AF142</f>
        <v>29923.708767409433</v>
      </c>
      <c r="BM142" s="126">
        <f>'[3]Yearly LC Ethylene'!AG142</f>
        <v>29077.261111060543</v>
      </c>
      <c r="BN142" s="126">
        <f>'[3]Yearly LC Ethylene'!AH142</f>
        <v>28615.484779722676</v>
      </c>
      <c r="BO142" s="126"/>
      <c r="BP142" s="126">
        <f t="shared" si="28"/>
        <v>284175.79486309824</v>
      </c>
      <c r="BQ142" s="126">
        <f t="shared" si="28"/>
        <v>279041.98271350312</v>
      </c>
      <c r="BR142" s="126">
        <f t="shared" si="28"/>
        <v>273693.43162226398</v>
      </c>
      <c r="BS142" s="126">
        <f t="shared" si="28"/>
        <v>268344.02801515273</v>
      </c>
      <c r="BT142" s="126">
        <f t="shared" si="28"/>
        <v>262994.030877196</v>
      </c>
      <c r="BU142" s="126">
        <f t="shared" si="28"/>
        <v>257643.69738890335</v>
      </c>
      <c r="BV142" s="126">
        <f t="shared" si="28"/>
        <v>252203.73727871513</v>
      </c>
      <c r="BW142" s="126">
        <f t="shared" si="28"/>
        <v>246796.00670759386</v>
      </c>
      <c r="BX142" s="126">
        <f t="shared" si="28"/>
        <v>241420.53362917647</v>
      </c>
      <c r="BY142" s="126">
        <f t="shared" si="28"/>
        <v>236077.3458366674</v>
      </c>
      <c r="BZ142" s="126">
        <f t="shared" si="28"/>
        <v>230766.47106209159</v>
      </c>
      <c r="CA142" s="126">
        <f t="shared" si="28"/>
        <v>225423.66889306594</v>
      </c>
      <c r="CB142" s="126">
        <f t="shared" si="28"/>
        <v>220113.63552266909</v>
      </c>
      <c r="CC142" s="126">
        <f t="shared" si="28"/>
        <v>214844.87967463478</v>
      </c>
      <c r="CD142" s="126">
        <f t="shared" si="28"/>
        <v>209613.11076985899</v>
      </c>
      <c r="CE142" s="126">
        <f t="shared" si="22"/>
        <v>204418.1775386926</v>
      </c>
      <c r="CF142" s="126">
        <f t="shared" si="22"/>
        <v>198789.39792546758</v>
      </c>
      <c r="CG142" s="126">
        <f t="shared" si="22"/>
        <v>193207.10138513229</v>
      </c>
      <c r="CH142" s="126">
        <f t="shared" si="22"/>
        <v>187670.99491290865</v>
      </c>
      <c r="CI142" s="126">
        <f t="shared" si="22"/>
        <v>182180.78732688288</v>
      </c>
      <c r="CJ142" s="126">
        <f t="shared" si="22"/>
        <v>176736.18945511838</v>
      </c>
      <c r="CK142" s="126">
        <f t="shared" si="22"/>
        <v>170151.57712943474</v>
      </c>
      <c r="CL142" s="126">
        <f t="shared" si="22"/>
        <v>163627.03678748361</v>
      </c>
      <c r="CM142" s="126">
        <f t="shared" si="26"/>
        <v>157171.92065198661</v>
      </c>
      <c r="CN142" s="126">
        <f t="shared" si="26"/>
        <v>150782.86367004071</v>
      </c>
      <c r="CO142" s="126">
        <f t="shared" si="26"/>
        <v>144459.53351009396</v>
      </c>
      <c r="CP142" s="126">
        <f t="shared" si="26"/>
        <v>138054.71998457596</v>
      </c>
      <c r="CQ142" s="126">
        <f t="shared" si="26"/>
        <v>131719.79761419274</v>
      </c>
      <c r="CR142" s="126">
        <f t="shared" si="26"/>
        <v>125454.36850760452</v>
      </c>
      <c r="CS142" s="126">
        <f t="shared" si="26"/>
        <v>119258.03764061982</v>
      </c>
      <c r="CT142" s="126">
        <f t="shared" si="26"/>
        <v>113507.92019407218</v>
      </c>
    </row>
    <row r="143" spans="1:98">
      <c r="A143" s="382"/>
      <c r="B143" s="1" t="s">
        <v>119</v>
      </c>
      <c r="C143" s="5" t="s">
        <v>197</v>
      </c>
      <c r="D143" s="127">
        <f>'[2]Yearly LC Ethylene'!D143</f>
        <v>1560382.065295889</v>
      </c>
      <c r="E143" s="127">
        <f>'[2]Yearly LC Ethylene'!E143</f>
        <v>1545962.5410145666</v>
      </c>
      <c r="F143" s="127">
        <f>'[2]Yearly LC Ethylene'!F143</f>
        <v>1524429.4572611486</v>
      </c>
      <c r="G143" s="127">
        <f>'[2]Yearly LC Ethylene'!G143</f>
        <v>1502941.687904143</v>
      </c>
      <c r="H143" s="127">
        <f>'[2]Yearly LC Ethylene'!H143</f>
        <v>1481499.1581724875</v>
      </c>
      <c r="I143" s="127">
        <f>'[2]Yearly LC Ethylene'!I143</f>
        <v>1460101.8594404822</v>
      </c>
      <c r="J143" s="127">
        <f>'[2]Yearly LC Ethylene'!J143</f>
        <v>1437050.1075361017</v>
      </c>
      <c r="K143" s="127">
        <f>'[2]Yearly LC Ethylene'!K143</f>
        <v>1414118.1321934429</v>
      </c>
      <c r="L143" s="127">
        <f>'[2]Yearly LC Ethylene'!L143</f>
        <v>1391305.5079024758</v>
      </c>
      <c r="M143" s="127">
        <f>'[2]Yearly LC Ethylene'!M143</f>
        <v>1368611.9064031669</v>
      </c>
      <c r="N143" s="127">
        <f>'[2]Yearly LC Ethylene'!N143</f>
        <v>1346037.1042196285</v>
      </c>
      <c r="O143" s="127">
        <f>'[2]Yearly LC Ethylene'!O143</f>
        <v>1321200.626389951</v>
      </c>
      <c r="P143" s="127">
        <f>'[2]Yearly LC Ethylene'!P143</f>
        <v>1296470.5448891877</v>
      </c>
      <c r="Q143" s="127">
        <f>'[2]Yearly LC Ethylene'!Q143</f>
        <v>1271914.231079469</v>
      </c>
      <c r="R143" s="127">
        <f>'[2]Yearly LC Ethylene'!R143</f>
        <v>1247499.4632287151</v>
      </c>
      <c r="S143" s="127">
        <f>'[2]Yearly LC Ethylene'!S143</f>
        <v>1223226.6950607607</v>
      </c>
      <c r="T143" s="127">
        <f>'[2]Yearly LC Ethylene'!T143</f>
        <v>1195974.8526369256</v>
      </c>
      <c r="U143" s="127">
        <f>'[2]Yearly LC Ethylene'!U143</f>
        <v>1168932.4825246457</v>
      </c>
      <c r="V143" s="127">
        <f>'[2]Yearly LC Ethylene'!V143</f>
        <v>1142099.6714766517</v>
      </c>
      <c r="W143" s="127">
        <f>'[2]Yearly LC Ethylene'!W143</f>
        <v>1115476.7307622547</v>
      </c>
      <c r="X143" s="127">
        <f>'[2]Yearly LC Ethylene'!X143</f>
        <v>1089064.2091567719</v>
      </c>
      <c r="Y143" s="127">
        <f>'[2]Yearly LC Ethylene'!Y143</f>
        <v>1059591.4968151848</v>
      </c>
      <c r="Z143" s="127">
        <f>'[2]Yearly LC Ethylene'!Z143</f>
        <v>1030408.102669808</v>
      </c>
      <c r="AA143" s="127">
        <f>'[2]Yearly LC Ethylene'!AA143</f>
        <v>1001522.5710214202</v>
      </c>
      <c r="AB143" s="127">
        <f>'[2]Yearly LC Ethylene'!AB143</f>
        <v>972929.36082840117</v>
      </c>
      <c r="AC143" s="127">
        <f>'[2]Yearly LC Ethylene'!AC143</f>
        <v>944629.61633355764</v>
      </c>
      <c r="AD143" s="127">
        <f>'[2]Yearly LC Ethylene'!AD143</f>
        <v>915577.21777551458</v>
      </c>
      <c r="AE143" s="127">
        <f>'[2]Yearly LC Ethylene'!AE143</f>
        <v>886848.58809768641</v>
      </c>
      <c r="AF143" s="127">
        <f>'[2]Yearly LC Ethylene'!AF143</f>
        <v>858445.5130163111</v>
      </c>
      <c r="AG143" s="127">
        <f>'[2]Yearly LC Ethylene'!AG143</f>
        <v>830370.18553790823</v>
      </c>
      <c r="AH143" s="127">
        <f>'[2]Yearly LC Ethylene'!AH143</f>
        <v>802625.22947001853</v>
      </c>
      <c r="AI143" s="126"/>
      <c r="AJ143" s="127">
        <f>'[3]Yearly LC Ethylene'!D143</f>
        <v>265935.48432798841</v>
      </c>
      <c r="AK143" s="127">
        <f>'[3]Yearly LC Ethylene'!E143</f>
        <v>269217.66219311196</v>
      </c>
      <c r="AL143" s="127">
        <f>'[3]Yearly LC Ethylene'!F143</f>
        <v>267886.78739585134</v>
      </c>
      <c r="AM143" s="127">
        <f>'[3]Yearly LC Ethylene'!G143</f>
        <v>266650.07713982713</v>
      </c>
      <c r="AN143" s="127">
        <f>'[3]Yearly LC Ethylene'!H143</f>
        <v>265519.99270062952</v>
      </c>
      <c r="AO143" s="127">
        <f>'[3]Yearly LC Ethylene'!I143</f>
        <v>264510.74923090503</v>
      </c>
      <c r="AP143" s="127">
        <f>'[3]Yearly LC Ethylene'!J143</f>
        <v>263660.41311427008</v>
      </c>
      <c r="AQ143" s="127">
        <f>'[3]Yearly LC Ethylene'!K143</f>
        <v>262967.2077201592</v>
      </c>
      <c r="AR143" s="127">
        <f>'[3]Yearly LC Ethylene'!L143</f>
        <v>262452.15713841043</v>
      </c>
      <c r="AS143" s="127">
        <f>'[3]Yearly LC Ethylene'!M143</f>
        <v>262139.19169040548</v>
      </c>
      <c r="AT143" s="127">
        <f>'[3]Yearly LC Ethylene'!N143</f>
        <v>262055.53912248104</v>
      </c>
      <c r="AU143" s="127">
        <f>'[3]Yearly LC Ethylene'!O143</f>
        <v>262044.57548785297</v>
      </c>
      <c r="AV143" s="127">
        <f>'[3]Yearly LC Ethylene'!P143</f>
        <v>262330.75805929193</v>
      </c>
      <c r="AW143" s="127">
        <f>'[3]Yearly LC Ethylene'!Q143</f>
        <v>262983.49690203468</v>
      </c>
      <c r="AX143" s="127">
        <f>'[3]Yearly LC Ethylene'!R143</f>
        <v>264030.81921990856</v>
      </c>
      <c r="AY143" s="127">
        <f>'[3]Yearly LC Ethylene'!S143</f>
        <v>265523.21665662964</v>
      </c>
      <c r="AZ143" s="127">
        <f>'[3]Yearly LC Ethylene'!T143</f>
        <v>267518.21727659588</v>
      </c>
      <c r="BA143" s="127">
        <f>'[3]Yearly LC Ethylene'!U143</f>
        <v>270081.3570491065</v>
      </c>
      <c r="BB143" s="127">
        <f>'[3]Yearly LC Ethylene'!V143</f>
        <v>273287.23128668545</v>
      </c>
      <c r="BC143" s="127">
        <f>'[3]Yearly LC Ethylene'!W143</f>
        <v>277220.72203676612</v>
      </c>
      <c r="BD143" s="127">
        <f>'[3]Yearly LC Ethylene'!X143</f>
        <v>281978.38211358397</v>
      </c>
      <c r="BE143" s="127">
        <f>'[3]Yearly LC Ethylene'!Y143</f>
        <v>287460.13976609538</v>
      </c>
      <c r="BF143" s="127">
        <f>'[3]Yearly LC Ethylene'!Z143</f>
        <v>293975.90158950287</v>
      </c>
      <c r="BG143" s="127">
        <f>'[3]Yearly LC Ethylene'!AA143</f>
        <v>301709.38618174393</v>
      </c>
      <c r="BH143" s="127">
        <f>'[3]Yearly LC Ethylene'!AB143</f>
        <v>310816.64858540136</v>
      </c>
      <c r="BI143" s="127">
        <f>'[3]Yearly LC Ethylene'!AC143</f>
        <v>321479.86056991207</v>
      </c>
      <c r="BJ143" s="127">
        <f>'[3]Yearly LC Ethylene'!AD143</f>
        <v>333907.8300047972</v>
      </c>
      <c r="BK143" s="127">
        <f>'[3]Yearly LC Ethylene'!AE143</f>
        <v>348334.32242822502</v>
      </c>
      <c r="BL143" s="127">
        <f>'[3]Yearly LC Ethylene'!AF143</f>
        <v>365026.72806353401</v>
      </c>
      <c r="BM143" s="127">
        <f>'[3]Yearly LC Ethylene'!AG143</f>
        <v>384288.81147132895</v>
      </c>
      <c r="BN143" s="127">
        <f>'[3]Yearly LC Ethylene'!AH143</f>
        <v>407083.56819343014</v>
      </c>
      <c r="BO143" s="126"/>
      <c r="BP143" s="127">
        <f t="shared" si="28"/>
        <v>1826317.5496238775</v>
      </c>
      <c r="BQ143" s="127">
        <f t="shared" si="28"/>
        <v>1815180.2032076786</v>
      </c>
      <c r="BR143" s="127">
        <f t="shared" si="28"/>
        <v>1792316.2446570001</v>
      </c>
      <c r="BS143" s="127">
        <f t="shared" si="28"/>
        <v>1769591.7650439702</v>
      </c>
      <c r="BT143" s="127">
        <f t="shared" si="28"/>
        <v>1747019.1508731171</v>
      </c>
      <c r="BU143" s="127">
        <f t="shared" si="28"/>
        <v>1724612.6086713872</v>
      </c>
      <c r="BV143" s="127">
        <f t="shared" si="28"/>
        <v>1700710.5206503719</v>
      </c>
      <c r="BW143" s="127">
        <f t="shared" si="28"/>
        <v>1677085.339913602</v>
      </c>
      <c r="BX143" s="127">
        <f t="shared" si="28"/>
        <v>1653757.6650408863</v>
      </c>
      <c r="BY143" s="127">
        <f t="shared" si="28"/>
        <v>1630751.0980935725</v>
      </c>
      <c r="BZ143" s="127">
        <f t="shared" si="28"/>
        <v>1608092.6433421096</v>
      </c>
      <c r="CA143" s="127">
        <f t="shared" si="28"/>
        <v>1583245.201877804</v>
      </c>
      <c r="CB143" s="127">
        <f t="shared" si="28"/>
        <v>1558801.3029484795</v>
      </c>
      <c r="CC143" s="127">
        <f t="shared" si="28"/>
        <v>1534897.7279815036</v>
      </c>
      <c r="CD143" s="127">
        <f t="shared" si="28"/>
        <v>1511530.2824486238</v>
      </c>
      <c r="CE143" s="127">
        <f t="shared" si="22"/>
        <v>1488749.9117173904</v>
      </c>
      <c r="CF143" s="127">
        <f t="shared" si="22"/>
        <v>1463493.0699135214</v>
      </c>
      <c r="CG143" s="127">
        <f t="shared" si="22"/>
        <v>1439013.8395737521</v>
      </c>
      <c r="CH143" s="127">
        <f t="shared" si="22"/>
        <v>1415386.9027633371</v>
      </c>
      <c r="CI143" s="127">
        <f t="shared" si="22"/>
        <v>1392697.4527990208</v>
      </c>
      <c r="CJ143" s="127">
        <f t="shared" si="22"/>
        <v>1371042.591270356</v>
      </c>
      <c r="CK143" s="127">
        <f t="shared" si="22"/>
        <v>1347051.6365812803</v>
      </c>
      <c r="CL143" s="127">
        <f t="shared" si="22"/>
        <v>1324384.0042593109</v>
      </c>
      <c r="CM143" s="127">
        <f t="shared" si="26"/>
        <v>1303231.9572031642</v>
      </c>
      <c r="CN143" s="127">
        <f t="shared" si="26"/>
        <v>1283746.0094138025</v>
      </c>
      <c r="CO143" s="127">
        <f t="shared" si="26"/>
        <v>1266109.4769034698</v>
      </c>
      <c r="CP143" s="127">
        <f t="shared" si="26"/>
        <v>1249485.0477803117</v>
      </c>
      <c r="CQ143" s="127">
        <f t="shared" si="26"/>
        <v>1235182.9105259115</v>
      </c>
      <c r="CR143" s="127">
        <f t="shared" si="26"/>
        <v>1223472.241079845</v>
      </c>
      <c r="CS143" s="127">
        <f t="shared" si="26"/>
        <v>1214658.9970092373</v>
      </c>
      <c r="CT143" s="127">
        <f t="shared" si="26"/>
        <v>1209708.7976634486</v>
      </c>
    </row>
    <row r="144" spans="1:98" s="13" customFormat="1">
      <c r="A144" s="378" t="s">
        <v>120</v>
      </c>
      <c r="B144" s="6" t="s">
        <v>121</v>
      </c>
      <c r="C144" s="7" t="s">
        <v>197</v>
      </c>
      <c r="D144" s="125">
        <f>'[2]Yearly LC Ethylene'!D144</f>
        <v>107207.97978629141</v>
      </c>
      <c r="E144" s="125">
        <f>'[2]Yearly LC Ethylene'!E144</f>
        <v>104152.04579467134</v>
      </c>
      <c r="F144" s="125">
        <f>'[2]Yearly LC Ethylene'!F144</f>
        <v>100891.92332704314</v>
      </c>
      <c r="G144" s="125">
        <f>'[2]Yearly LC Ethylene'!G144</f>
        <v>97635.933039251293</v>
      </c>
      <c r="H144" s="125">
        <f>'[2]Yearly LC Ethylene'!H144</f>
        <v>94384.383007516793</v>
      </c>
      <c r="I144" s="125">
        <f>'[2]Yearly LC Ethylene'!I144</f>
        <v>91137.580829865954</v>
      </c>
      <c r="J144" s="125">
        <f>'[2]Yearly LC Ethylene'!J144</f>
        <v>87940.747205856751</v>
      </c>
      <c r="K144" s="125">
        <f>'[2]Yearly LC Ethylene'!K144</f>
        <v>84776.341386987653</v>
      </c>
      <c r="L144" s="125">
        <f>'[2]Yearly LC Ethylene'!L144</f>
        <v>81644.477376020091</v>
      </c>
      <c r="M144" s="125">
        <f>'[2]Yearly LC Ethylene'!M144</f>
        <v>78545.2700283413</v>
      </c>
      <c r="N144" s="125">
        <f>'[2]Yearly LC Ethylene'!N144</f>
        <v>75478.83514689593</v>
      </c>
      <c r="O144" s="125">
        <f>'[2]Yearly LC Ethylene'!O144</f>
        <v>72826.408467678353</v>
      </c>
      <c r="P144" s="125">
        <f>'[2]Yearly LC Ethylene'!P144</f>
        <v>70201.194840187032</v>
      </c>
      <c r="Q144" s="125">
        <f>'[2]Yearly LC Ethylene'!Q144</f>
        <v>67609.990991566097</v>
      </c>
      <c r="R144" s="125">
        <f>'[2]Yearly LC Ethylene'!R144</f>
        <v>65049.455292060906</v>
      </c>
      <c r="S144" s="125">
        <f>'[2]Yearly LC Ethylene'!S144</f>
        <v>62519.479931815607</v>
      </c>
      <c r="T144" s="125">
        <f>'[2]Yearly LC Ethylene'!T144</f>
        <v>59805.47722770604</v>
      </c>
      <c r="U144" s="125">
        <f>'[2]Yearly LC Ethylene'!U144</f>
        <v>57126.357560259363</v>
      </c>
      <c r="V144" s="125">
        <f>'[2]Yearly LC Ethylene'!V144</f>
        <v>54481.951577965025</v>
      </c>
      <c r="W144" s="125">
        <f>'[2]Yearly LC Ethylene'!W144</f>
        <v>51872.091990273701</v>
      </c>
      <c r="X144" s="125">
        <f>'[2]Yearly LC Ethylene'!X144</f>
        <v>49296.613763750334</v>
      </c>
      <c r="Y144" s="125">
        <f>'[2]Yearly LC Ethylene'!Y144</f>
        <v>45982.609731236727</v>
      </c>
      <c r="Z144" s="125">
        <f>'[2]Yearly LC Ethylene'!Z144</f>
        <v>42716.369835656755</v>
      </c>
      <c r="AA144" s="125">
        <f>'[2]Yearly LC Ethylene'!AA144</f>
        <v>39499.431629235216</v>
      </c>
      <c r="AB144" s="125">
        <f>'[2]Yearly LC Ethylene'!AB144</f>
        <v>36330.201012341</v>
      </c>
      <c r="AC144" s="125">
        <f>'[2]Yearly LC Ethylene'!AC144</f>
        <v>33208.38784586401</v>
      </c>
      <c r="AD144" s="125">
        <f>'[2]Yearly LC Ethylene'!AD144</f>
        <v>30071.986805986584</v>
      </c>
      <c r="AE144" s="125">
        <f>'[2]Yearly LC Ethylene'!AE144</f>
        <v>26984.914920361654</v>
      </c>
      <c r="AF144" s="125">
        <f>'[2]Yearly LC Ethylene'!AF144</f>
        <v>23946.853225319654</v>
      </c>
      <c r="AG144" s="125">
        <f>'[2]Yearly LC Ethylene'!AG144</f>
        <v>20957.485824027666</v>
      </c>
      <c r="AH144" s="125">
        <f>'[2]Yearly LC Ethylene'!AH144</f>
        <v>18016.500335630968</v>
      </c>
      <c r="AI144" s="125"/>
      <c r="AJ144" s="125">
        <f>'[3]Yearly LC Ethylene'!D144</f>
        <v>22327.115682700864</v>
      </c>
      <c r="AK144" s="125">
        <f>'[3]Yearly LC Ethylene'!E144</f>
        <v>21991.82750309772</v>
      </c>
      <c r="AL144" s="125">
        <f>'[3]Yearly LC Ethylene'!F144</f>
        <v>21648.960897486129</v>
      </c>
      <c r="AM144" s="125">
        <f>'[3]Yearly LC Ethylene'!G144</f>
        <v>21304.160437238443</v>
      </c>
      <c r="AN144" s="125">
        <f>'[3]Yearly LC Ethylene'!H144</f>
        <v>20957.456847840545</v>
      </c>
      <c r="AO144" s="125">
        <f>'[3]Yearly LC Ethylene'!I144</f>
        <v>20608.880540473194</v>
      </c>
      <c r="AP144" s="125">
        <f>'[3]Yearly LC Ethylene'!J144</f>
        <v>20287.367462202634</v>
      </c>
      <c r="AQ144" s="125">
        <f>'[3]Yearly LC Ethylene'!K144</f>
        <v>19966.18685571177</v>
      </c>
      <c r="AR144" s="125">
        <f>'[3]Yearly LC Ethylene'!L144</f>
        <v>19645.36820241543</v>
      </c>
      <c r="AS144" s="125">
        <f>'[3]Yearly LC Ethylene'!M144</f>
        <v>19324.940678669078</v>
      </c>
      <c r="AT144" s="125">
        <f>'[3]Yearly LC Ethylene'!N144</f>
        <v>19004.933158457352</v>
      </c>
      <c r="AU144" s="125">
        <f>'[3]Yearly LC Ethylene'!O144</f>
        <v>18537.805122850288</v>
      </c>
      <c r="AV144" s="125">
        <f>'[3]Yearly LC Ethylene'!P144</f>
        <v>18071.663758196064</v>
      </c>
      <c r="AW144" s="125">
        <f>'[3]Yearly LC Ethylene'!Q144</f>
        <v>17608.411219104495</v>
      </c>
      <c r="AX144" s="125">
        <f>'[3]Yearly LC Ethylene'!R144</f>
        <v>17147.288674702937</v>
      </c>
      <c r="AY144" s="125">
        <f>'[3]Yearly LC Ethylene'!S144</f>
        <v>16688.442748313289</v>
      </c>
      <c r="AZ144" s="125">
        <f>'[3]Yearly LC Ethylene'!T144</f>
        <v>16232.018885863165</v>
      </c>
      <c r="BA144" s="125">
        <f>'[3]Yearly LC Ethylene'!U144</f>
        <v>15778.161358418092</v>
      </c>
      <c r="BB144" s="125">
        <f>'[3]Yearly LC Ethylene'!V144</f>
        <v>15327.013264957895</v>
      </c>
      <c r="BC144" s="125">
        <f>'[3]Yearly LC Ethylene'!W144</f>
        <v>14878.716535408643</v>
      </c>
      <c r="BD144" s="125">
        <f>'[3]Yearly LC Ethylene'!X144</f>
        <v>14433.411933941639</v>
      </c>
      <c r="BE144" s="125">
        <f>'[3]Yearly LC Ethylene'!Y144</f>
        <v>13766.042944026189</v>
      </c>
      <c r="BF144" s="125">
        <f>'[3]Yearly LC Ethylene'!Z144</f>
        <v>13098.787713041211</v>
      </c>
      <c r="BG144" s="125">
        <f>'[3]Yearly LC Ethylene'!AA144</f>
        <v>12439.784086925782</v>
      </c>
      <c r="BH144" s="125">
        <f>'[3]Yearly LC Ethylene'!AB144</f>
        <v>11787.582441625284</v>
      </c>
      <c r="BI144" s="125">
        <f>'[3]Yearly LC Ethylene'!AC144</f>
        <v>11142.460085391496</v>
      </c>
      <c r="BJ144" s="125">
        <f>'[3]Yearly LC Ethylene'!AD144</f>
        <v>10506.976369622831</v>
      </c>
      <c r="BK144" s="125">
        <f>'[3]Yearly LC Ethylene'!AE144</f>
        <v>9879.339052394942</v>
      </c>
      <c r="BL144" s="125">
        <f>'[3]Yearly LC Ethylene'!AF144</f>
        <v>9259.8182656528643</v>
      </c>
      <c r="BM144" s="125">
        <f>'[3]Yearly LC Ethylene'!AG144</f>
        <v>8648.6816930872337</v>
      </c>
      <c r="BN144" s="125">
        <f>'[3]Yearly LC Ethylene'!AH144</f>
        <v>8423.7014793494818</v>
      </c>
      <c r="BO144" s="125"/>
      <c r="BP144" s="125">
        <f t="shared" si="28"/>
        <v>129535.09546899228</v>
      </c>
      <c r="BQ144" s="125">
        <f t="shared" si="28"/>
        <v>126143.87329776907</v>
      </c>
      <c r="BR144" s="125">
        <f t="shared" si="28"/>
        <v>122540.88422452928</v>
      </c>
      <c r="BS144" s="125">
        <f t="shared" si="28"/>
        <v>118940.09347648974</v>
      </c>
      <c r="BT144" s="125">
        <f t="shared" si="28"/>
        <v>115341.83985535734</v>
      </c>
      <c r="BU144" s="125">
        <f t="shared" si="28"/>
        <v>111746.46137033915</v>
      </c>
      <c r="BV144" s="125">
        <f t="shared" si="28"/>
        <v>108228.11466805938</v>
      </c>
      <c r="BW144" s="125">
        <f t="shared" si="28"/>
        <v>104742.52824269942</v>
      </c>
      <c r="BX144" s="125">
        <f t="shared" si="28"/>
        <v>101289.84557843552</v>
      </c>
      <c r="BY144" s="125">
        <f t="shared" si="28"/>
        <v>97870.210707010381</v>
      </c>
      <c r="BZ144" s="125">
        <f t="shared" si="28"/>
        <v>94483.768305353282</v>
      </c>
      <c r="CA144" s="125">
        <f t="shared" si="28"/>
        <v>91364.213590528641</v>
      </c>
      <c r="CB144" s="125">
        <f t="shared" si="28"/>
        <v>88272.8585983831</v>
      </c>
      <c r="CC144" s="125">
        <f t="shared" si="28"/>
        <v>85218.402210670596</v>
      </c>
      <c r="CD144" s="125">
        <f t="shared" si="28"/>
        <v>82196.743966763839</v>
      </c>
      <c r="CE144" s="125">
        <f t="shared" si="22"/>
        <v>79207.92268012889</v>
      </c>
      <c r="CF144" s="125">
        <f t="shared" si="22"/>
        <v>76037.496113569199</v>
      </c>
      <c r="CG144" s="125">
        <f t="shared" si="22"/>
        <v>72904.518918677451</v>
      </c>
      <c r="CH144" s="125">
        <f t="shared" si="22"/>
        <v>69808.964842922927</v>
      </c>
      <c r="CI144" s="125">
        <f t="shared" si="22"/>
        <v>66750.80852568234</v>
      </c>
      <c r="CJ144" s="125">
        <f t="shared" si="22"/>
        <v>63730.025697691977</v>
      </c>
      <c r="CK144" s="125">
        <f t="shared" si="22"/>
        <v>59748.652675262914</v>
      </c>
      <c r="CL144" s="125">
        <f t="shared" si="22"/>
        <v>55815.157548697964</v>
      </c>
      <c r="CM144" s="125">
        <f t="shared" si="26"/>
        <v>51939.215716160994</v>
      </c>
      <c r="CN144" s="125">
        <f t="shared" si="26"/>
        <v>48117.783453966287</v>
      </c>
      <c r="CO144" s="125">
        <f t="shared" si="26"/>
        <v>44350.847931255506</v>
      </c>
      <c r="CP144" s="125">
        <f t="shared" si="26"/>
        <v>40578.963175609417</v>
      </c>
      <c r="CQ144" s="125">
        <f t="shared" si="26"/>
        <v>36864.253972756596</v>
      </c>
      <c r="CR144" s="125">
        <f t="shared" si="26"/>
        <v>33206.67149097252</v>
      </c>
      <c r="CS144" s="125">
        <f t="shared" si="26"/>
        <v>29606.1675171149</v>
      </c>
      <c r="CT144" s="125">
        <f t="shared" si="26"/>
        <v>26440.20181498045</v>
      </c>
    </row>
    <row r="145" spans="1:98" s="14" customFormat="1">
      <c r="A145" s="379"/>
      <c r="B145" s="10" t="s">
        <v>122</v>
      </c>
      <c r="C145" s="62" t="s">
        <v>197</v>
      </c>
      <c r="D145" s="127">
        <f>'[2]Yearly LC Ethylene'!D145</f>
        <v>35832.469182091416</v>
      </c>
      <c r="E145" s="127">
        <f>'[2]Yearly LC Ethylene'!E145</f>
        <v>35560.31174243756</v>
      </c>
      <c r="F145" s="127">
        <f>'[2]Yearly LC Ethylene'!F145</f>
        <v>42833.221406719829</v>
      </c>
      <c r="G145" s="127">
        <f>'[2]Yearly LC Ethylene'!G145</f>
        <v>59337.163691748632</v>
      </c>
      <c r="H145" s="127">
        <f>'[2]Yearly LC Ethylene'!H145</f>
        <v>33537.108149133419</v>
      </c>
      <c r="I145" s="127">
        <f>'[2]Yearly LC Ethylene'!I145</f>
        <v>32831.445822359885</v>
      </c>
      <c r="J145" s="127">
        <f>'[2]Yearly LC Ethylene'!J145</f>
        <v>32061.642693801379</v>
      </c>
      <c r="K145" s="127">
        <f>'[2]Yearly LC Ethylene'!K145</f>
        <v>31266.669600455614</v>
      </c>
      <c r="L145" s="127">
        <f>'[2]Yearly LC Ethylene'!L145</f>
        <v>30452.594862345617</v>
      </c>
      <c r="M145" s="127">
        <f>'[2]Yearly LC Ethylene'!M145</f>
        <v>29625.24681949546</v>
      </c>
      <c r="N145" s="127">
        <f>'[2]Yearly LC Ethylene'!N145</f>
        <v>28790.216185043286</v>
      </c>
      <c r="O145" s="127">
        <f>'[2]Yearly LC Ethylene'!O145</f>
        <v>27981.931766815585</v>
      </c>
      <c r="P145" s="127">
        <f>'[2]Yearly LC Ethylene'!P145</f>
        <v>27178.468273736416</v>
      </c>
      <c r="Q145" s="127">
        <f>'[2]Yearly LC Ethylene'!Q145</f>
        <v>26391.687620339802</v>
      </c>
      <c r="R145" s="127">
        <f>'[2]Yearly LC Ethylene'!R145</f>
        <v>25620.481900591552</v>
      </c>
      <c r="S145" s="127">
        <f>'[2]Yearly LC Ethylene'!S145</f>
        <v>24867.596130492962</v>
      </c>
      <c r="T145" s="127">
        <f>'[2]Yearly LC Ethylene'!T145</f>
        <v>24014.170016224271</v>
      </c>
      <c r="U145" s="127">
        <f>'[2]Yearly LC Ethylene'!U145</f>
        <v>23175.712813084825</v>
      </c>
      <c r="V145" s="127">
        <f>'[2]Yearly LC Ethylene'!V145</f>
        <v>22354.044929657794</v>
      </c>
      <c r="W145" s="127">
        <f>'[2]Yearly LC Ethylene'!W145</f>
        <v>21550.883316982254</v>
      </c>
      <c r="X145" s="127">
        <f>'[2]Yearly LC Ethylene'!X145</f>
        <v>20767.842516721248</v>
      </c>
      <c r="Y145" s="127">
        <f>'[2]Yearly LC Ethylene'!Y145</f>
        <v>19848.691060972167</v>
      </c>
      <c r="Z145" s="127">
        <f>'[2]Yearly LC Ethylene'!Z145</f>
        <v>18954.407963150297</v>
      </c>
      <c r="AA145" s="127">
        <f>'[2]Yearly LC Ethylene'!AA145</f>
        <v>18087.768654374704</v>
      </c>
      <c r="AB145" s="127">
        <f>'[2]Yearly LC Ethylene'!AB145</f>
        <v>17251.002260831476</v>
      </c>
      <c r="AC145" s="127">
        <f>'[2]Yearly LC Ethylene'!AC145</f>
        <v>16446.185661118281</v>
      </c>
      <c r="AD145" s="127">
        <f>'[2]Yearly LC Ethylene'!AD145</f>
        <v>15708.137016719322</v>
      </c>
      <c r="AE145" s="127">
        <f>'[2]Yearly LC Ethylene'!AE145</f>
        <v>15014.433075032844</v>
      </c>
      <c r="AF145" s="127">
        <f>'[2]Yearly LC Ethylene'!AF145</f>
        <v>14366.887691970267</v>
      </c>
      <c r="AG145" s="127">
        <f>'[2]Yearly LC Ethylene'!AG145</f>
        <v>13767.139910484346</v>
      </c>
      <c r="AH145" s="127">
        <f>'[2]Yearly LC Ethylene'!AH145</f>
        <v>13216.655793925744</v>
      </c>
      <c r="AI145" s="127"/>
      <c r="AJ145" s="127">
        <f>'[3]Yearly LC Ethylene'!D145</f>
        <v>7462.4639529647093</v>
      </c>
      <c r="AK145" s="127">
        <f>'[3]Yearly LC Ethylene'!E145</f>
        <v>7195.785771543292</v>
      </c>
      <c r="AL145" s="127">
        <f>'[3]Yearly LC Ethylene'!F145</f>
        <v>12966.475015350323</v>
      </c>
      <c r="AM145" s="127">
        <f>'[3]Yearly LC Ethylene'!G145</f>
        <v>27280.15749841923</v>
      </c>
      <c r="AN145" s="127">
        <f>'[3]Yearly LC Ethylene'!H145</f>
        <v>6392.1775661363736</v>
      </c>
      <c r="AO145" s="127">
        <f>'[3]Yearly LC Ethylene'!I145</f>
        <v>6133.0854336876382</v>
      </c>
      <c r="AP145" s="127">
        <f>'[3]Yearly LC Ethylene'!J145</f>
        <v>6075.2429473269767</v>
      </c>
      <c r="AQ145" s="127">
        <f>'[3]Yearly LC Ethylene'!K145</f>
        <v>6031.5747592579964</v>
      </c>
      <c r="AR145" s="127">
        <f>'[3]Yearly LC Ethylene'!L145</f>
        <v>6001.7655582069474</v>
      </c>
      <c r="AS145" s="127">
        <f>'[3]Yearly LC Ethylene'!M145</f>
        <v>5985.49968281982</v>
      </c>
      <c r="AT145" s="127">
        <f>'[3]Yearly LC Ethylene'!N145</f>
        <v>5982.4611216722842</v>
      </c>
      <c r="AU145" s="127">
        <f>'[3]Yearly LC Ethylene'!O145</f>
        <v>5818.7893487832762</v>
      </c>
      <c r="AV145" s="127">
        <f>'[3]Yearly LC Ethylene'!P145</f>
        <v>5680.7139567725453</v>
      </c>
      <c r="AW145" s="127">
        <f>'[3]Yearly LC Ethylene'!Q145</f>
        <v>5573.3941129487421</v>
      </c>
      <c r="AX145" s="127">
        <f>'[3]Yearly LC Ethylene'!R145</f>
        <v>5493.4703047462954</v>
      </c>
      <c r="AY145" s="127">
        <f>'[3]Yearly LC Ethylene'!S145</f>
        <v>5440.4255815823826</v>
      </c>
      <c r="AZ145" s="127">
        <f>'[3]Yearly LC Ethylene'!T145</f>
        <v>5331.0069924789041</v>
      </c>
      <c r="BA145" s="127">
        <f>'[3]Yearly LC Ethylene'!U145</f>
        <v>5241.7539533906856</v>
      </c>
      <c r="BB145" s="127">
        <f>'[3]Yearly LC Ethylene'!V145</f>
        <v>5172.3434374552435</v>
      </c>
      <c r="BC145" s="127">
        <f>'[3]Yearly LC Ethylene'!W145</f>
        <v>5122.4510633061573</v>
      </c>
      <c r="BD145" s="127">
        <f>'[3]Yearly LC Ethylene'!X145</f>
        <v>5091.7510951931154</v>
      </c>
      <c r="BE145" s="127">
        <f>'[3]Yearly LC Ethylene'!Y145</f>
        <v>4913.2730841803095</v>
      </c>
      <c r="BF145" s="127">
        <f>'[3]Yearly LC Ethylene'!Z145</f>
        <v>4754.9103173278909</v>
      </c>
      <c r="BG145" s="127">
        <f>'[3]Yearly LC Ethylene'!AA145</f>
        <v>4631.2162241881251</v>
      </c>
      <c r="BH145" s="127">
        <f>'[3]Yearly LC Ethylene'!AB145</f>
        <v>4541.5910428827583</v>
      </c>
      <c r="BI145" s="127">
        <f>'[3]Yearly LC Ethylene'!AC145</f>
        <v>4485.4328321059911</v>
      </c>
      <c r="BJ145" s="127">
        <f>'[3]Yearly LC Ethylene'!AD145</f>
        <v>4523.1614376859307</v>
      </c>
      <c r="BK145" s="127">
        <f>'[3]Yearly LC Ethylene'!AE145</f>
        <v>4597.6396974703748</v>
      </c>
      <c r="BL145" s="127">
        <f>'[3]Yearly LC Ethylene'!AF145</f>
        <v>4708.085629399382</v>
      </c>
      <c r="BM145" s="127">
        <f>'[3]Yearly LC Ethylene'!AG145</f>
        <v>4853.7150733496028</v>
      </c>
      <c r="BN145" s="127">
        <f>'[3]Yearly LC Ethylene'!AH145</f>
        <v>5205.4576730395329</v>
      </c>
      <c r="BO145" s="127"/>
      <c r="BP145" s="127">
        <f t="shared" si="28"/>
        <v>43294.933135056126</v>
      </c>
      <c r="BQ145" s="127">
        <f t="shared" si="28"/>
        <v>42756.097513980851</v>
      </c>
      <c r="BR145" s="127">
        <f t="shared" si="28"/>
        <v>55799.696422070148</v>
      </c>
      <c r="BS145" s="127">
        <f t="shared" si="28"/>
        <v>86617.321190167859</v>
      </c>
      <c r="BT145" s="127">
        <f t="shared" si="28"/>
        <v>39929.285715269791</v>
      </c>
      <c r="BU145" s="127">
        <f t="shared" si="28"/>
        <v>38964.531256047521</v>
      </c>
      <c r="BV145" s="127">
        <f t="shared" si="28"/>
        <v>38136.885641128356</v>
      </c>
      <c r="BW145" s="127">
        <f t="shared" si="28"/>
        <v>37298.244359713608</v>
      </c>
      <c r="BX145" s="127">
        <f t="shared" si="28"/>
        <v>36454.360420552563</v>
      </c>
      <c r="BY145" s="127">
        <f t="shared" si="28"/>
        <v>35610.746502315276</v>
      </c>
      <c r="BZ145" s="127">
        <f t="shared" si="28"/>
        <v>34772.677306715574</v>
      </c>
      <c r="CA145" s="127">
        <f t="shared" si="28"/>
        <v>33800.721115598863</v>
      </c>
      <c r="CB145" s="127">
        <f t="shared" si="28"/>
        <v>32859.182230508959</v>
      </c>
      <c r="CC145" s="127">
        <f t="shared" si="28"/>
        <v>31965.081733288545</v>
      </c>
      <c r="CD145" s="127">
        <f t="shared" si="28"/>
        <v>31113.952205337846</v>
      </c>
      <c r="CE145" s="127">
        <f t="shared" si="22"/>
        <v>30308.021712075344</v>
      </c>
      <c r="CF145" s="127">
        <f t="shared" si="22"/>
        <v>29345.177008703176</v>
      </c>
      <c r="CG145" s="127">
        <f t="shared" si="22"/>
        <v>28417.466766475511</v>
      </c>
      <c r="CH145" s="127">
        <f t="shared" si="22"/>
        <v>27526.388367113039</v>
      </c>
      <c r="CI145" s="127">
        <f t="shared" si="22"/>
        <v>26673.334380288412</v>
      </c>
      <c r="CJ145" s="127">
        <f t="shared" si="22"/>
        <v>25859.593611914363</v>
      </c>
      <c r="CK145" s="127">
        <f t="shared" si="22"/>
        <v>24761.964145152477</v>
      </c>
      <c r="CL145" s="127">
        <f t="shared" si="22"/>
        <v>23709.31828047819</v>
      </c>
      <c r="CM145" s="127">
        <f t="shared" si="26"/>
        <v>22718.984878562827</v>
      </c>
      <c r="CN145" s="127">
        <f t="shared" si="26"/>
        <v>21792.593303714235</v>
      </c>
      <c r="CO145" s="127">
        <f t="shared" si="26"/>
        <v>20931.618493224272</v>
      </c>
      <c r="CP145" s="127">
        <f t="shared" si="26"/>
        <v>20231.298454405252</v>
      </c>
      <c r="CQ145" s="127">
        <f t="shared" si="26"/>
        <v>19612.072772503219</v>
      </c>
      <c r="CR145" s="127">
        <f t="shared" si="26"/>
        <v>19074.973321369649</v>
      </c>
      <c r="CS145" s="127">
        <f t="shared" si="26"/>
        <v>18620.85498383395</v>
      </c>
      <c r="CT145" s="127">
        <f t="shared" si="26"/>
        <v>18422.113466965275</v>
      </c>
    </row>
    <row r="146" spans="1:98" s="13" customFormat="1">
      <c r="A146" s="6" t="s">
        <v>3</v>
      </c>
      <c r="B146" s="6" t="s">
        <v>79</v>
      </c>
      <c r="C146" s="17" t="s">
        <v>197</v>
      </c>
      <c r="D146" s="132">
        <f>'[2]Yearly LC Ethylene'!D146</f>
        <v>0</v>
      </c>
      <c r="E146" s="132">
        <f>'[2]Yearly LC Ethylene'!E146</f>
        <v>11661.268028028535</v>
      </c>
      <c r="F146" s="132">
        <f>'[2]Yearly LC Ethylene'!F146</f>
        <v>22778.853097089785</v>
      </c>
      <c r="G146" s="132">
        <f>'[2]Yearly LC Ethylene'!G146</f>
        <v>33350.461054800406</v>
      </c>
      <c r="H146" s="132">
        <f>'[2]Yearly LC Ethylene'!H146</f>
        <v>43373.833395485366</v>
      </c>
      <c r="I146" s="132">
        <f>'[2]Yearly LC Ethylene'!I146</f>
        <v>52846.747035609085</v>
      </c>
      <c r="J146" s="132">
        <f>'[2]Yearly LC Ethylene'!J146</f>
        <v>61461.674149153223</v>
      </c>
      <c r="K146" s="132">
        <f>'[2]Yearly LC Ethylene'!K146</f>
        <v>69428.176884077082</v>
      </c>
      <c r="L146" s="132">
        <f>'[2]Yearly LC Ethylene'!L146</f>
        <v>76747.576355121535</v>
      </c>
      <c r="M146" s="132">
        <f>'[2]Yearly LC Ethylene'!M146</f>
        <v>83421.200592357796</v>
      </c>
      <c r="N146" s="132">
        <f>'[2]Yearly LC Ethylene'!N146</f>
        <v>89450.384469192402</v>
      </c>
      <c r="O146" s="132">
        <f>'[2]Yearly LC Ethylene'!O146</f>
        <v>80320.932804625161</v>
      </c>
      <c r="P146" s="132">
        <f>'[2]Yearly LC Ethylene'!P146</f>
        <v>72812.594979412475</v>
      </c>
      <c r="Q146" s="132">
        <f>'[2]Yearly LC Ethylene'!Q146</f>
        <v>63517.010611104866</v>
      </c>
      <c r="R146" s="132">
        <f>'[2]Yearly LC Ethylene'!R146</f>
        <v>54004.18209569087</v>
      </c>
      <c r="S146" s="132">
        <f>'[2]Yearly LC Ethylene'!S146</f>
        <v>44276.790796313588</v>
      </c>
      <c r="T146" s="132">
        <f>'[2]Yearly LC Ethylene'!T146</f>
        <v>34524.139055441687</v>
      </c>
      <c r="U146" s="132">
        <f>'[2]Yearly LC Ethylene'!U146</f>
        <v>24575.254513898191</v>
      </c>
      <c r="V146" s="132">
        <f>'[2]Yearly LC Ethylene'!V146</f>
        <v>14432.124895387045</v>
      </c>
      <c r="W146" s="132">
        <f>'[2]Yearly LC Ethylene'!W146</f>
        <v>4096.7233313298357</v>
      </c>
      <c r="X146" s="132">
        <f>'[2]Yearly LC Ethylene'!X146</f>
        <v>-6428.9915826297238</v>
      </c>
      <c r="Y146" s="132">
        <f>'[2]Yearly LC Ethylene'!Y146</f>
        <v>-13672.848730577029</v>
      </c>
      <c r="Z146" s="132">
        <f>'[2]Yearly LC Ethylene'!Z146</f>
        <v>-20964.894575626939</v>
      </c>
      <c r="AA146" s="132">
        <f>'[2]Yearly LC Ethylene'!AA146</f>
        <v>-28483.385521380525</v>
      </c>
      <c r="AB146" s="132">
        <f>'[2]Yearly LC Ethylene'!AB146</f>
        <v>-36181.646507348742</v>
      </c>
      <c r="AC146" s="132">
        <f>'[2]Yearly LC Ethylene'!AC146</f>
        <v>-44056.218468545216</v>
      </c>
      <c r="AD146" s="132">
        <f>'[2]Yearly LC Ethylene'!AD146</f>
        <v>-52236.089743291661</v>
      </c>
      <c r="AE146" s="132">
        <f>'[2]Yearly LC Ethylene'!AE146</f>
        <v>-60593.669484515507</v>
      </c>
      <c r="AF146" s="132">
        <f>'[2]Yearly LC Ethylene'!AF146</f>
        <v>-69125.164245945984</v>
      </c>
      <c r="AG146" s="132">
        <f>'[2]Yearly LC Ethylene'!AG146</f>
        <v>-77826.826937410209</v>
      </c>
      <c r="AH146" s="132">
        <f>'[2]Yearly LC Ethylene'!AH146</f>
        <v>-86694.956876187905</v>
      </c>
      <c r="AI146" s="125"/>
      <c r="AJ146" s="132">
        <f>'[3]Yearly LC Ethylene'!D146</f>
        <v>0</v>
      </c>
      <c r="AK146" s="132">
        <f>'[3]Yearly LC Ethylene'!E146</f>
        <v>3527.15447294156</v>
      </c>
      <c r="AL146" s="132">
        <f>'[3]Yearly LC Ethylene'!F146</f>
        <v>6892.7502196770638</v>
      </c>
      <c r="AM146" s="132">
        <f>'[3]Yearly LC Ethylene'!G146</f>
        <v>10097.600718800117</v>
      </c>
      <c r="AN146" s="132">
        <f>'[3]Yearly LC Ethylene'!H146</f>
        <v>13142.51944890441</v>
      </c>
      <c r="AO146" s="132">
        <f>'[3]Yearly LC Ethylene'!I146</f>
        <v>16028.319888583417</v>
      </c>
      <c r="AP146" s="132">
        <f>'[3]Yearly LC Ethylene'!J146</f>
        <v>18360.21377603379</v>
      </c>
      <c r="AQ146" s="132">
        <f>'[3]Yearly LC Ethylene'!K146</f>
        <v>20513.277922087429</v>
      </c>
      <c r="AR146" s="132">
        <f>'[3]Yearly LC Ethylene'!L146</f>
        <v>22489.031227166946</v>
      </c>
      <c r="AS146" s="132">
        <f>'[3]Yearly LC Ethylene'!M146</f>
        <v>24288.992591695103</v>
      </c>
      <c r="AT146" s="132">
        <f>'[3]Yearly LC Ethylene'!N146</f>
        <v>25914.680916094687</v>
      </c>
      <c r="AU146" s="132">
        <f>'[3]Yearly LC Ethylene'!O146</f>
        <v>31468.778180841338</v>
      </c>
      <c r="AV146" s="132">
        <f>'[3]Yearly LC Ethylene'!P146</f>
        <v>37169.476963430352</v>
      </c>
      <c r="AW146" s="132">
        <f>'[3]Yearly LC Ethylene'!Q146</f>
        <v>41382.690747905275</v>
      </c>
      <c r="AX146" s="132">
        <f>'[3]Yearly LC Ethylene'!R146</f>
        <v>44951.456617069067</v>
      </c>
      <c r="AY146" s="132">
        <f>'[3]Yearly LC Ethylene'!S146</f>
        <v>47880.512156351469</v>
      </c>
      <c r="AZ146" s="132">
        <f>'[3]Yearly LC Ethylene'!T146</f>
        <v>50340.080933278688</v>
      </c>
      <c r="BA146" s="132">
        <f>'[3]Yearly LC Ethylene'!U146</f>
        <v>52180.767534638646</v>
      </c>
      <c r="BB146" s="132">
        <f>'[3]Yearly LC Ethylene'!V146</f>
        <v>53406.914243141611</v>
      </c>
      <c r="BC146" s="132">
        <f>'[3]Yearly LC Ethylene'!W146</f>
        <v>54022.86357551119</v>
      </c>
      <c r="BD146" s="132">
        <f>'[3]Yearly LC Ethylene'!X146</f>
        <v>54032.958280772371</v>
      </c>
      <c r="BE146" s="132">
        <f>'[3]Yearly LC Ethylene'!Y146</f>
        <v>54440.582149645634</v>
      </c>
      <c r="BF146" s="132">
        <f>'[3]Yearly LC Ethylene'!Z146</f>
        <v>57351.941222183072</v>
      </c>
      <c r="BG146" s="132">
        <f>'[3]Yearly LC Ethylene'!AA146</f>
        <v>59194.036223685383</v>
      </c>
      <c r="BH146" s="132">
        <f>'[3]Yearly LC Ethylene'!AB146</f>
        <v>60038.177013693843</v>
      </c>
      <c r="BI146" s="132">
        <f>'[3]Yearly LC Ethylene'!AC146</f>
        <v>59891.632719250876</v>
      </c>
      <c r="BJ146" s="132">
        <f>'[3]Yearly LC Ethylene'!AD146</f>
        <v>58639.618458799494</v>
      </c>
      <c r="BK146" s="132">
        <f>'[3]Yearly LC Ethylene'!AE146</f>
        <v>56402.488374401379</v>
      </c>
      <c r="BL146" s="132">
        <f>'[3]Yearly LC Ethylene'!AF146</f>
        <v>53187.876604958044</v>
      </c>
      <c r="BM146" s="132">
        <f>'[3]Yearly LC Ethylene'!AG146</f>
        <v>49003.423140883664</v>
      </c>
      <c r="BN146" s="132">
        <f>'[3]Yearly LC Ethylene'!AH146</f>
        <v>33726.090794275799</v>
      </c>
      <c r="BO146" s="125"/>
      <c r="BP146" s="132">
        <f t="shared" si="28"/>
        <v>0</v>
      </c>
      <c r="BQ146" s="132">
        <f t="shared" si="28"/>
        <v>15188.422500970095</v>
      </c>
      <c r="BR146" s="132">
        <f t="shared" si="28"/>
        <v>29671.60331676685</v>
      </c>
      <c r="BS146" s="132">
        <f t="shared" si="28"/>
        <v>43448.061773600522</v>
      </c>
      <c r="BT146" s="132">
        <f t="shared" si="28"/>
        <v>56516.352844389774</v>
      </c>
      <c r="BU146" s="132">
        <f t="shared" si="28"/>
        <v>68875.066924192506</v>
      </c>
      <c r="BV146" s="132">
        <f t="shared" si="28"/>
        <v>79821.887925187009</v>
      </c>
      <c r="BW146" s="132">
        <f t="shared" si="28"/>
        <v>89941.454806164518</v>
      </c>
      <c r="BX146" s="132">
        <f t="shared" si="28"/>
        <v>99236.607582288474</v>
      </c>
      <c r="BY146" s="132">
        <f t="shared" si="28"/>
        <v>107710.1931840529</v>
      </c>
      <c r="BZ146" s="132">
        <f t="shared" si="28"/>
        <v>115365.06538528709</v>
      </c>
      <c r="CA146" s="132">
        <f t="shared" si="28"/>
        <v>111789.7109854665</v>
      </c>
      <c r="CB146" s="132">
        <f t="shared" si="28"/>
        <v>109982.07194284283</v>
      </c>
      <c r="CC146" s="132">
        <f t="shared" si="28"/>
        <v>104899.70135901014</v>
      </c>
      <c r="CD146" s="132">
        <f t="shared" si="28"/>
        <v>98955.638712759945</v>
      </c>
      <c r="CE146" s="132">
        <f t="shared" si="22"/>
        <v>92157.30295266505</v>
      </c>
      <c r="CF146" s="132">
        <f t="shared" si="22"/>
        <v>84864.219988720375</v>
      </c>
      <c r="CG146" s="132">
        <f t="shared" si="22"/>
        <v>76756.022048536834</v>
      </c>
      <c r="CH146" s="132">
        <f t="shared" si="22"/>
        <v>67839.039138528664</v>
      </c>
      <c r="CI146" s="132">
        <f t="shared" si="22"/>
        <v>58119.586906841025</v>
      </c>
      <c r="CJ146" s="132">
        <f t="shared" si="22"/>
        <v>47603.966698142649</v>
      </c>
      <c r="CK146" s="132">
        <f t="shared" si="22"/>
        <v>40767.733419068609</v>
      </c>
      <c r="CL146" s="132">
        <f t="shared" si="22"/>
        <v>36387.046646556133</v>
      </c>
      <c r="CM146" s="132">
        <f t="shared" si="26"/>
        <v>30710.650702304858</v>
      </c>
      <c r="CN146" s="132">
        <f t="shared" si="26"/>
        <v>23856.530506345101</v>
      </c>
      <c r="CO146" s="132">
        <f t="shared" si="26"/>
        <v>15835.41425070566</v>
      </c>
      <c r="CP146" s="132">
        <f t="shared" si="26"/>
        <v>6403.5287155078331</v>
      </c>
      <c r="CQ146" s="132">
        <f t="shared" si="26"/>
        <v>-4191.1811101141284</v>
      </c>
      <c r="CR146" s="132">
        <f t="shared" si="26"/>
        <v>-15937.287640987939</v>
      </c>
      <c r="CS146" s="132">
        <f t="shared" si="26"/>
        <v>-28823.403796526545</v>
      </c>
      <c r="CT146" s="132">
        <f t="shared" si="26"/>
        <v>-52968.866081912107</v>
      </c>
    </row>
    <row r="147" spans="1:98" s="14" customFormat="1">
      <c r="B147" s="10" t="s">
        <v>80</v>
      </c>
      <c r="C147" s="11" t="s">
        <v>197</v>
      </c>
      <c r="D147" s="136">
        <f>'[2]Yearly LC Ethylene'!D147</f>
        <v>0</v>
      </c>
      <c r="E147" s="136">
        <f>'[2]Yearly LC Ethylene'!E147</f>
        <v>23655.804754345289</v>
      </c>
      <c r="F147" s="136">
        <f>'[2]Yearly LC Ethylene'!F147</f>
        <v>46926.246202847076</v>
      </c>
      <c r="G147" s="136">
        <f>'[2]Yearly LC Ethylene'!G147</f>
        <v>69808.258141889775</v>
      </c>
      <c r="H147" s="136">
        <f>'[2]Yearly LC Ethylene'!H147</f>
        <v>92298.811688187736</v>
      </c>
      <c r="I147" s="136">
        <f>'[2]Yearly LC Ethylene'!I147</f>
        <v>114394.91505491421</v>
      </c>
      <c r="J147" s="136">
        <f>'[2]Yearly LC Ethylene'!J147</f>
        <v>135203.60226254744</v>
      </c>
      <c r="K147" s="136">
        <f>'[2]Yearly LC Ethylene'!K147</f>
        <v>155477.99420177785</v>
      </c>
      <c r="L147" s="136">
        <f>'[2]Yearly LC Ethylene'!L147</f>
        <v>175213.29456049978</v>
      </c>
      <c r="M147" s="136">
        <f>'[2]Yearly LC Ethylene'!M147</f>
        <v>194404.76409893573</v>
      </c>
      <c r="N147" s="136">
        <f>'[2]Yearly LC Ethylene'!N147</f>
        <v>213047.72030841518</v>
      </c>
      <c r="O147" s="136">
        <f>'[2]Yearly LC Ethylene'!O147</f>
        <v>227412.22270167823</v>
      </c>
      <c r="P147" s="136">
        <f>'[2]Yearly LC Ethylene'!P147</f>
        <v>242082.69914829862</v>
      </c>
      <c r="Q147" s="136">
        <f>'[2]Yearly LC Ethylene'!Q147</f>
        <v>254875.36881657958</v>
      </c>
      <c r="R147" s="136">
        <f>'[2]Yearly LC Ethylene'!R147</f>
        <v>266763.87797677761</v>
      </c>
      <c r="S147" s="136">
        <f>'[2]Yearly LC Ethylene'!S147</f>
        <v>277742.5559509818</v>
      </c>
      <c r="T147" s="136">
        <f>'[2]Yearly LC Ethylene'!T147</f>
        <v>287847.710385493</v>
      </c>
      <c r="U147" s="136">
        <f>'[2]Yearly LC Ethylene'!U147</f>
        <v>297039.73087477119</v>
      </c>
      <c r="V147" s="136">
        <f>'[2]Yearly LC Ethylene'!V147</f>
        <v>305313.6757241633</v>
      </c>
      <c r="W147" s="136">
        <f>'[2]Yearly LC Ethylene'!W147</f>
        <v>312664.67655759386</v>
      </c>
      <c r="X147" s="136">
        <f>'[2]Yearly LC Ethylene'!X147</f>
        <v>319087.93787297641</v>
      </c>
      <c r="Y147" s="136">
        <f>'[2]Yearly LC Ethylene'!Y147</f>
        <v>337639.89548650506</v>
      </c>
      <c r="Z147" s="136">
        <f>'[2]Yearly LC Ethylene'!Z147</f>
        <v>355214.73667805502</v>
      </c>
      <c r="AA147" s="136">
        <f>'[2]Yearly LC Ethylene'!AA147</f>
        <v>371609.05396157509</v>
      </c>
      <c r="AB147" s="136">
        <f>'[2]Yearly LC Ethylene'!AB147</f>
        <v>386877.1963527312</v>
      </c>
      <c r="AC147" s="136">
        <f>'[2]Yearly LC Ethylene'!AC147</f>
        <v>401013.01095534128</v>
      </c>
      <c r="AD147" s="136">
        <f>'[2]Yearly LC Ethylene'!AD147</f>
        <v>413907.98265584849</v>
      </c>
      <c r="AE147" s="136">
        <f>'[2]Yearly LC Ethylene'!AE147</f>
        <v>425648.0298387548</v>
      </c>
      <c r="AF147" s="136">
        <f>'[2]Yearly LC Ethylene'!AF147</f>
        <v>436226.98670156713</v>
      </c>
      <c r="AG147" s="136">
        <f>'[2]Yearly LC Ethylene'!AG147</f>
        <v>445638.79664058576</v>
      </c>
      <c r="AH147" s="136">
        <f>'[2]Yearly LC Ethylene'!AH147</f>
        <v>453877.51176232769</v>
      </c>
      <c r="AI147" s="156"/>
      <c r="AJ147" s="136">
        <f>'[3]Yearly LC Ethylene'!D147</f>
        <v>0</v>
      </c>
      <c r="AK147" s="136">
        <f>'[3]Yearly LC Ethylene'!E147</f>
        <v>5843.4649914110432</v>
      </c>
      <c r="AL147" s="136">
        <f>'[3]Yearly LC Ethylene'!F147</f>
        <v>11540.066230236589</v>
      </c>
      <c r="AM147" s="136">
        <f>'[3]Yearly LC Ethylene'!G147</f>
        <v>17090.592829286357</v>
      </c>
      <c r="AN147" s="136">
        <f>'[3]Yearly LC Ethylene'!H147</f>
        <v>22495.833901370148</v>
      </c>
      <c r="AO147" s="136">
        <f>'[3]Yearly LC Ethylene'!I147</f>
        <v>27756.578559297741</v>
      </c>
      <c r="AP147" s="136">
        <f>'[3]Yearly LC Ethylene'!J147</f>
        <v>32652.152193480873</v>
      </c>
      <c r="AQ147" s="136">
        <f>'[3]Yearly LC Ethylene'!K147</f>
        <v>37381.658030918727</v>
      </c>
      <c r="AR147" s="136">
        <f>'[3]Yearly LC Ethylene'!L147</f>
        <v>41945.179762591979</v>
      </c>
      <c r="AS147" s="136">
        <f>'[3]Yearly LC Ethylene'!M147</f>
        <v>46342.801079481287</v>
      </c>
      <c r="AT147" s="136">
        <f>'[3]Yearly LC Ethylene'!N147</f>
        <v>50574.605672567355</v>
      </c>
      <c r="AU147" s="136">
        <f>'[3]Yearly LC Ethylene'!O147</f>
        <v>58798.417788688319</v>
      </c>
      <c r="AV147" s="136">
        <f>'[3]Yearly LC Ethylene'!P147</f>
        <v>67017.346759567823</v>
      </c>
      <c r="AW147" s="136">
        <f>'[3]Yearly LC Ethylene'!Q147</f>
        <v>74203.080029734294</v>
      </c>
      <c r="AX147" s="136">
        <f>'[3]Yearly LC Ethylene'!R147</f>
        <v>80876.798532061046</v>
      </c>
      <c r="AY147" s="136">
        <f>'[3]Yearly LC Ethylene'!S147</f>
        <v>87039.848479142616</v>
      </c>
      <c r="AZ147" s="136">
        <f>'[3]Yearly LC Ethylene'!T147</f>
        <v>92727.66303473142</v>
      </c>
      <c r="BA147" s="136">
        <f>'[3]Yearly LC Ethylene'!U147</f>
        <v>97913.633066222654</v>
      </c>
      <c r="BB147" s="136">
        <f>'[3]Yearly LC Ethylene'!V147</f>
        <v>102599.50057132269</v>
      </c>
      <c r="BC147" s="136">
        <f>'[3]Yearly LC Ethylene'!W147</f>
        <v>106787.0074745923</v>
      </c>
      <c r="BD147" s="136">
        <f>'[3]Yearly LC Ethylene'!X147</f>
        <v>110477.895629194</v>
      </c>
      <c r="BE147" s="136">
        <f>'[3]Yearly LC Ethylene'!Y147</f>
        <v>117942.66812739098</v>
      </c>
      <c r="BF147" s="136">
        <f>'[3]Yearly LC Ethylene'!Z147</f>
        <v>126913.2200271138</v>
      </c>
      <c r="BG147" s="136">
        <f>'[3]Yearly LC Ethylene'!AA147</f>
        <v>134976.47186006221</v>
      </c>
      <c r="BH147" s="136">
        <f>'[3]Yearly LC Ethylene'!AB147</f>
        <v>142144.70852125282</v>
      </c>
      <c r="BI147" s="136">
        <f>'[3]Yearly LC Ethylene'!AC147</f>
        <v>148421.02385344368</v>
      </c>
      <c r="BJ147" s="136">
        <f>'[3]Yearly LC Ethylene'!AD147</f>
        <v>153754.41559199843</v>
      </c>
      <c r="BK147" s="136">
        <f>'[3]Yearly LC Ethylene'!AE147</f>
        <v>158194.37415269215</v>
      </c>
      <c r="BL147" s="136">
        <f>'[3]Yearly LC Ethylene'!AF147</f>
        <v>161743.64780594915</v>
      </c>
      <c r="BM147" s="136">
        <f>'[3]Yearly LC Ethylene'!AG147</f>
        <v>164404.98545333807</v>
      </c>
      <c r="BN147" s="136">
        <f>'[3]Yearly LC Ethylene'!AH147</f>
        <v>176311.81965880835</v>
      </c>
      <c r="BO147" s="156"/>
      <c r="BP147" s="136">
        <f t="shared" si="28"/>
        <v>0</v>
      </c>
      <c r="BQ147" s="136">
        <f t="shared" si="28"/>
        <v>29499.269745756334</v>
      </c>
      <c r="BR147" s="136">
        <f t="shared" si="28"/>
        <v>58466.312433083665</v>
      </c>
      <c r="BS147" s="136">
        <f t="shared" si="28"/>
        <v>86898.850971176129</v>
      </c>
      <c r="BT147" s="136">
        <f t="shared" si="28"/>
        <v>114794.64558955788</v>
      </c>
      <c r="BU147" s="136">
        <f t="shared" si="28"/>
        <v>142151.49361421194</v>
      </c>
      <c r="BV147" s="136">
        <f t="shared" si="28"/>
        <v>167855.75445602831</v>
      </c>
      <c r="BW147" s="136">
        <f t="shared" si="28"/>
        <v>192859.65223269659</v>
      </c>
      <c r="BX147" s="136">
        <f t="shared" si="28"/>
        <v>217158.47432309177</v>
      </c>
      <c r="BY147" s="136">
        <f t="shared" si="28"/>
        <v>240747.56517841702</v>
      </c>
      <c r="BZ147" s="136">
        <f t="shared" si="28"/>
        <v>263622.32598098251</v>
      </c>
      <c r="CA147" s="136">
        <f t="shared" si="28"/>
        <v>286210.64049036655</v>
      </c>
      <c r="CB147" s="136">
        <f t="shared" si="28"/>
        <v>309100.04590786644</v>
      </c>
      <c r="CC147" s="136">
        <f t="shared" si="28"/>
        <v>329078.44884631387</v>
      </c>
      <c r="CD147" s="136">
        <f t="shared" si="28"/>
        <v>347640.67650883866</v>
      </c>
      <c r="CE147" s="136">
        <f t="shared" si="22"/>
        <v>364782.40443012444</v>
      </c>
      <c r="CF147" s="136">
        <f t="shared" si="22"/>
        <v>380575.37342022441</v>
      </c>
      <c r="CG147" s="136">
        <f t="shared" si="22"/>
        <v>394953.36394099385</v>
      </c>
      <c r="CH147" s="136">
        <f t="shared" si="22"/>
        <v>407913.17629548599</v>
      </c>
      <c r="CI147" s="136">
        <f t="shared" si="22"/>
        <v>419451.68403218617</v>
      </c>
      <c r="CJ147" s="136">
        <f t="shared" si="22"/>
        <v>429565.8335021704</v>
      </c>
      <c r="CK147" s="136">
        <f t="shared" si="22"/>
        <v>455582.56361389603</v>
      </c>
      <c r="CL147" s="136">
        <f t="shared" si="22"/>
        <v>482127.95670516882</v>
      </c>
      <c r="CM147" s="136">
        <f t="shared" si="26"/>
        <v>506585.5258216373</v>
      </c>
      <c r="CN147" s="136">
        <f t="shared" si="26"/>
        <v>529021.90487398405</v>
      </c>
      <c r="CO147" s="136">
        <f t="shared" si="26"/>
        <v>549434.03480878496</v>
      </c>
      <c r="CP147" s="136">
        <f t="shared" si="26"/>
        <v>567662.39824784687</v>
      </c>
      <c r="CQ147" s="136">
        <f t="shared" si="26"/>
        <v>583842.40399144695</v>
      </c>
      <c r="CR147" s="136">
        <f t="shared" si="26"/>
        <v>597970.63450751628</v>
      </c>
      <c r="CS147" s="136">
        <f t="shared" si="26"/>
        <v>610043.78209392377</v>
      </c>
      <c r="CT147" s="136">
        <f t="shared" si="26"/>
        <v>630189.33142113604</v>
      </c>
    </row>
    <row r="148" spans="1:98" s="21" customFormat="1">
      <c r="A148" s="19" t="s">
        <v>141</v>
      </c>
      <c r="B148" s="19"/>
      <c r="C148" s="20" t="s">
        <v>197</v>
      </c>
      <c r="D148" s="137">
        <f>'[2]Yearly LC Ethylene'!D148</f>
        <v>5341060.7015464325</v>
      </c>
      <c r="E148" s="137">
        <f>'[2]Yearly LC Ethylene'!E148</f>
        <v>5260111.3368500452</v>
      </c>
      <c r="F148" s="137">
        <f>'[2]Yearly LC Ethylene'!F148</f>
        <v>5159049.6400373932</v>
      </c>
      <c r="G148" s="137">
        <f>'[2]Yearly LC Ethylene'!G148</f>
        <v>5059695.5550435018</v>
      </c>
      <c r="H148" s="137">
        <f>'[2]Yearly LC Ethylene'!H148</f>
        <v>4962054.3957852535</v>
      </c>
      <c r="I148" s="137">
        <f>'[2]Yearly LC Ethylene'!I148</f>
        <v>4866131.7597042294</v>
      </c>
      <c r="J148" s="137">
        <f>'[2]Yearly LC Ethylene'!J148</f>
        <v>4770389.9558786107</v>
      </c>
      <c r="K148" s="137">
        <f>'[2]Yearly LC Ethylene'!K148</f>
        <v>4676654.0959164901</v>
      </c>
      <c r="L148" s="137">
        <f>'[2]Yearly LC Ethylene'!L148</f>
        <v>4584928.6834483994</v>
      </c>
      <c r="M148" s="137">
        <f>'[2]Yearly LC Ethylene'!M148</f>
        <v>4495218.5953919683</v>
      </c>
      <c r="N148" s="137">
        <f>'[2]Yearly LC Ethylene'!N148</f>
        <v>4407529.1043773154</v>
      </c>
      <c r="O148" s="137">
        <f>'[2]Yearly LC Ethylene'!O148</f>
        <v>4322340.8813490793</v>
      </c>
      <c r="P148" s="137">
        <f>'[2]Yearly LC Ethylene'!P148</f>
        <v>4241406.0358923981</v>
      </c>
      <c r="Q148" s="137">
        <f>'[2]Yearly LC Ethylene'!Q148</f>
        <v>4160141.392889956</v>
      </c>
      <c r="R148" s="137">
        <f>'[2]Yearly LC Ethylene'!R148</f>
        <v>4081000.2887466475</v>
      </c>
      <c r="S148" s="137">
        <f>'[2]Yearly LC Ethylene'!S148</f>
        <v>4003986.255831806</v>
      </c>
      <c r="T148" s="137">
        <f>'[2]Yearly LC Ethylene'!T148</f>
        <v>3924581.9488957431</v>
      </c>
      <c r="U148" s="137">
        <f>'[2]Yearly LC Ethylene'!U148</f>
        <v>3847383.3683232265</v>
      </c>
      <c r="V148" s="137">
        <f>'[2]Yearly LC Ethylene'!V148</f>
        <v>3772394.5984620396</v>
      </c>
      <c r="W148" s="137">
        <f>'[2]Yearly LC Ethylene'!W148</f>
        <v>3699620.3738316782</v>
      </c>
      <c r="X148" s="137">
        <f>'[2]Yearly LC Ethylene'!X148</f>
        <v>3629066.1174054849</v>
      </c>
      <c r="Y148" s="137">
        <f>'[2]Yearly LC Ethylene'!Y148</f>
        <v>3542905.8005479961</v>
      </c>
      <c r="Z148" s="137">
        <f>'[2]Yearly LC Ethylene'!Z148</f>
        <v>3459041.6201930754</v>
      </c>
      <c r="AA148" s="137">
        <f>'[2]Yearly LC Ethylene'!AA148</f>
        <v>3377451.4931241283</v>
      </c>
      <c r="AB148" s="137">
        <f>'[2]Yearly LC Ethylene'!AB148</f>
        <v>3298036.7262240858</v>
      </c>
      <c r="AC148" s="137">
        <f>'[2]Yearly LC Ethylene'!AC148</f>
        <v>3220803.3068722156</v>
      </c>
      <c r="AD148" s="137">
        <f>'[2]Yearly LC Ethylene'!AD148</f>
        <v>3144526.9424912632</v>
      </c>
      <c r="AE148" s="137">
        <f>'[2]Yearly LC Ethylene'!AE148</f>
        <v>3070501.1500083096</v>
      </c>
      <c r="AF148" s="137">
        <f>'[2]Yearly LC Ethylene'!AF148</f>
        <v>2998734.2462741104</v>
      </c>
      <c r="AG148" s="137">
        <f>'[2]Yearly LC Ethylene'!AG148</f>
        <v>2929235.700778564</v>
      </c>
      <c r="AH148" s="137">
        <f>'[2]Yearly LC Ethylene'!AH148</f>
        <v>2862016.2068750663</v>
      </c>
      <c r="AI148" s="157"/>
      <c r="AJ148" s="137">
        <f>'[3]Yearly LC Ethylene'!D148</f>
        <v>1049369.6122000003</v>
      </c>
      <c r="AK148" s="137">
        <f>'[3]Yearly LC Ethylene'!E148</f>
        <v>1048547.5690137413</v>
      </c>
      <c r="AL148" s="137">
        <f>'[3]Yearly LC Ethylene'!F148</f>
        <v>1034128.7358100412</v>
      </c>
      <c r="AM148" s="137">
        <f>'[3]Yearly LC Ethylene'!G148</f>
        <v>1020284.0543833845</v>
      </c>
      <c r="AN148" s="137">
        <f>'[3]Yearly LC Ethylene'!H148</f>
        <v>1007052.2648279362</v>
      </c>
      <c r="AO148" s="137">
        <f>'[3]Yearly LC Ethylene'!I148</f>
        <v>994477.37461422035</v>
      </c>
      <c r="AP148" s="137">
        <f>'[3]Yearly LC Ethylene'!J148</f>
        <v>983226.43411167292</v>
      </c>
      <c r="AQ148" s="137">
        <f>'[3]Yearly LC Ethylene'!K148</f>
        <v>972783.63390376372</v>
      </c>
      <c r="AR148" s="137">
        <f>'[3]Yearly LC Ethylene'!L148</f>
        <v>963213.43933761586</v>
      </c>
      <c r="AS148" s="137">
        <f>'[3]Yearly LC Ethylene'!M148</f>
        <v>954589.0503924893</v>
      </c>
      <c r="AT148" s="137">
        <f>'[3]Yearly LC Ethylene'!N148</f>
        <v>946993.57869804022</v>
      </c>
      <c r="AU148" s="137">
        <f>'[3]Yearly LC Ethylene'!O148</f>
        <v>929577.8307904735</v>
      </c>
      <c r="AV148" s="137">
        <f>'[3]Yearly LC Ethylene'!P148</f>
        <v>914017.29233892169</v>
      </c>
      <c r="AW148" s="137">
        <f>'[3]Yearly LC Ethylene'!Q148</f>
        <v>900638.73909390462</v>
      </c>
      <c r="AX148" s="137">
        <f>'[3]Yearly LC Ethylene'!R148</f>
        <v>889510.28448212496</v>
      </c>
      <c r="AY148" s="137">
        <f>'[3]Yearly LC Ethylene'!S148</f>
        <v>880786.83430445986</v>
      </c>
      <c r="AZ148" s="137">
        <f>'[3]Yearly LC Ethylene'!T148</f>
        <v>874444.84931509779</v>
      </c>
      <c r="BA148" s="137">
        <f>'[3]Yearly LC Ethylene'!U148</f>
        <v>870866.4296101355</v>
      </c>
      <c r="BB148" s="137">
        <f>'[3]Yearly LC Ethylene'!V148</f>
        <v>870278.79859061399</v>
      </c>
      <c r="BC148" s="137">
        <f>'[3]Yearly LC Ethylene'!W148</f>
        <v>872940.06128658017</v>
      </c>
      <c r="BD148" s="137">
        <f>'[3]Yearly LC Ethylene'!X148</f>
        <v>879143.36827608699</v>
      </c>
      <c r="BE148" s="137">
        <f>'[3]Yearly LC Ethylene'!Y148</f>
        <v>879292.83757029544</v>
      </c>
      <c r="BF148" s="137">
        <f>'[3]Yearly LC Ethylene'!Z148</f>
        <v>882261.02398818743</v>
      </c>
      <c r="BG148" s="137">
        <f>'[3]Yearly LC Ethylene'!AA148</f>
        <v>890733.40162930777</v>
      </c>
      <c r="BH148" s="137">
        <f>'[3]Yearly LC Ethylene'!AB148</f>
        <v>905121.79701794742</v>
      </c>
      <c r="BI148" s="137">
        <f>'[3]Yearly LC Ethylene'!AC148</f>
        <v>926048.35157410917</v>
      </c>
      <c r="BJ148" s="137">
        <f>'[3]Yearly LC Ethylene'!AD148</f>
        <v>955356.89092796738</v>
      </c>
      <c r="BK148" s="137">
        <f>'[3]Yearly LC Ethylene'!AE148</f>
        <v>992399.16657537769</v>
      </c>
      <c r="BL148" s="137">
        <f>'[3]Yearly LC Ethylene'!AF148</f>
        <v>1037972.3719085663</v>
      </c>
      <c r="BM148" s="137">
        <f>'[3]Yearly LC Ethylene'!AG148</f>
        <v>1092982.987645692</v>
      </c>
      <c r="BN148" s="137">
        <f>'[3]Yearly LC Ethylene'!AH148</f>
        <v>1157568.9141175831</v>
      </c>
      <c r="BO148" s="157"/>
      <c r="BP148" s="137">
        <f t="shared" si="28"/>
        <v>6390430.3137464328</v>
      </c>
      <c r="BQ148" s="137">
        <f t="shared" si="28"/>
        <v>6308658.9058637861</v>
      </c>
      <c r="BR148" s="137">
        <f t="shared" si="28"/>
        <v>6193178.3758474346</v>
      </c>
      <c r="BS148" s="137">
        <f t="shared" si="28"/>
        <v>6079979.6094268858</v>
      </c>
      <c r="BT148" s="137">
        <f t="shared" si="28"/>
        <v>5969106.6606131895</v>
      </c>
      <c r="BU148" s="137">
        <f t="shared" si="28"/>
        <v>5860609.1343184495</v>
      </c>
      <c r="BV148" s="137">
        <f t="shared" si="28"/>
        <v>5753616.3899902832</v>
      </c>
      <c r="BW148" s="137">
        <f t="shared" si="28"/>
        <v>5649437.7298202533</v>
      </c>
      <c r="BX148" s="137">
        <f t="shared" si="28"/>
        <v>5548142.1227860153</v>
      </c>
      <c r="BY148" s="137">
        <f t="shared" si="28"/>
        <v>5449807.6457844572</v>
      </c>
      <c r="BZ148" s="137">
        <f t="shared" si="28"/>
        <v>5354522.6830753554</v>
      </c>
      <c r="CA148" s="137">
        <f t="shared" si="28"/>
        <v>5251918.7121395525</v>
      </c>
      <c r="CB148" s="137">
        <f t="shared" si="28"/>
        <v>5155423.3282313198</v>
      </c>
      <c r="CC148" s="137">
        <f t="shared" si="28"/>
        <v>5060780.1319838604</v>
      </c>
      <c r="CD148" s="137">
        <f t="shared" si="28"/>
        <v>4970510.5732287727</v>
      </c>
      <c r="CE148" s="137">
        <f t="shared" si="22"/>
        <v>4884773.0901362654</v>
      </c>
      <c r="CF148" s="137">
        <f t="shared" si="22"/>
        <v>4799026.7982108407</v>
      </c>
      <c r="CG148" s="137">
        <f t="shared" si="22"/>
        <v>4718249.7979333624</v>
      </c>
      <c r="CH148" s="137">
        <f t="shared" si="22"/>
        <v>4642673.3970526531</v>
      </c>
      <c r="CI148" s="137">
        <f t="shared" si="22"/>
        <v>4572560.435118258</v>
      </c>
      <c r="CJ148" s="137">
        <f t="shared" si="22"/>
        <v>4508209.485681572</v>
      </c>
      <c r="CK148" s="137">
        <f t="shared" si="22"/>
        <v>4422198.6381182913</v>
      </c>
      <c r="CL148" s="137">
        <f t="shared" si="22"/>
        <v>4341302.6441812627</v>
      </c>
      <c r="CM148" s="137">
        <f t="shared" si="26"/>
        <v>4268184.8947534356</v>
      </c>
      <c r="CN148" s="137">
        <f t="shared" si="26"/>
        <v>4203158.5232420331</v>
      </c>
      <c r="CO148" s="137">
        <f t="shared" si="26"/>
        <v>4146851.658446325</v>
      </c>
      <c r="CP148" s="137">
        <f t="shared" si="26"/>
        <v>4099883.8334192308</v>
      </c>
      <c r="CQ148" s="137">
        <f t="shared" si="26"/>
        <v>4062900.3165836874</v>
      </c>
      <c r="CR148" s="137">
        <f t="shared" si="26"/>
        <v>4036706.6181826768</v>
      </c>
      <c r="CS148" s="137">
        <f t="shared" si="26"/>
        <v>4022218.6884242557</v>
      </c>
      <c r="CT148" s="137">
        <f t="shared" si="26"/>
        <v>4019585.1209926493</v>
      </c>
    </row>
    <row r="149" spans="1:98" s="13" customFormat="1">
      <c r="A149" s="380" t="s">
        <v>115</v>
      </c>
      <c r="B149" s="6" t="s">
        <v>116</v>
      </c>
      <c r="C149" s="7" t="s">
        <v>197</v>
      </c>
      <c r="D149" s="125">
        <f>'[2]Yearly LC Ethylene'!D149</f>
        <v>1581163.9728652707</v>
      </c>
      <c r="E149" s="125">
        <f>'[2]Yearly LC Ethylene'!E149</f>
        <v>1538130.6411275738</v>
      </c>
      <c r="F149" s="125">
        <f>'[2]Yearly LC Ethylene'!F149</f>
        <v>1486440.0235584145</v>
      </c>
      <c r="G149" s="125">
        <f>'[2]Yearly LC Ethylene'!G149</f>
        <v>1435959.9896886821</v>
      </c>
      <c r="H149" s="125">
        <f>'[2]Yearly LC Ethylene'!H149</f>
        <v>1386687.4538703759</v>
      </c>
      <c r="I149" s="125">
        <f>'[2]Yearly LC Ethylene'!I149</f>
        <v>1338619.2148170797</v>
      </c>
      <c r="J149" s="125">
        <f>'[2]Yearly LC Ethylene'!J149</f>
        <v>1291823.9530687737</v>
      </c>
      <c r="K149" s="125">
        <f>'[2]Yearly LC Ethylene'!K149</f>
        <v>1246283.6009443214</v>
      </c>
      <c r="L149" s="125">
        <f>'[2]Yearly LC Ethylene'!L149</f>
        <v>1201994.2495223049</v>
      </c>
      <c r="M149" s="125">
        <f>'[2]Yearly LC Ethylene'!M149</f>
        <v>1158951.9107562578</v>
      </c>
      <c r="N149" s="125">
        <f>'[2]Yearly LC Ethylene'!N149</f>
        <v>1117152.52747627</v>
      </c>
      <c r="O149" s="125">
        <f>'[2]Yearly LC Ethylene'!O149</f>
        <v>1078811.4854576329</v>
      </c>
      <c r="P149" s="125">
        <f>'[2]Yearly LC Ethylene'!P149</f>
        <v>1044317.2326548938</v>
      </c>
      <c r="Q149" s="125">
        <f>'[2]Yearly LC Ethylene'!Q149</f>
        <v>1008910.5489754316</v>
      </c>
      <c r="R149" s="125">
        <f>'[2]Yearly LC Ethylene'!R149</f>
        <v>974775.47351091472</v>
      </c>
      <c r="S149" s="125">
        <f>'[2]Yearly LC Ethylene'!S149</f>
        <v>941908.63711407967</v>
      </c>
      <c r="T149" s="125">
        <f>'[2]Yearly LC Ethylene'!T149</f>
        <v>909820.38222510763</v>
      </c>
      <c r="U149" s="125">
        <f>'[2]Yearly LC Ethylene'!U149</f>
        <v>879004.4563978028</v>
      </c>
      <c r="V149" s="125">
        <f>'[2]Yearly LC Ethylene'!V149</f>
        <v>849457.91716403584</v>
      </c>
      <c r="W149" s="125">
        <f>'[2]Yearly LC Ethylene'!W149</f>
        <v>821178.0483571802</v>
      </c>
      <c r="X149" s="125">
        <f>'[2]Yearly LC Ethylene'!X149</f>
        <v>794162.3786232858</v>
      </c>
      <c r="Y149" s="125">
        <f>'[2]Yearly LC Ethylene'!Y149</f>
        <v>762303.25831411895</v>
      </c>
      <c r="Z149" s="125">
        <f>'[2]Yearly LC Ethylene'!Z149</f>
        <v>732311.05169577152</v>
      </c>
      <c r="AA149" s="125">
        <f>'[2]Yearly LC Ethylene'!AA149</f>
        <v>703654.54305725789</v>
      </c>
      <c r="AB149" s="125">
        <f>'[2]Yearly LC Ethylene'!AB149</f>
        <v>676281.69384010765</v>
      </c>
      <c r="AC149" s="125">
        <f>'[2]Yearly LC Ethylene'!AC149</f>
        <v>650193.39566521277</v>
      </c>
      <c r="AD149" s="125">
        <f>'[2]Yearly LC Ethylene'!AD149</f>
        <v>625249.0454686014</v>
      </c>
      <c r="AE149" s="125">
        <f>'[2]Yearly LC Ethylene'!AE149</f>
        <v>601597.72383950418</v>
      </c>
      <c r="AF149" s="125">
        <f>'[2]Yearly LC Ethylene'!AF149</f>
        <v>579241.4729777585</v>
      </c>
      <c r="AG149" s="125">
        <f>'[2]Yearly LC Ethylene'!AG149</f>
        <v>558182.80565530492</v>
      </c>
      <c r="AH149" s="125">
        <f>'[2]Yearly LC Ethylene'!AH149</f>
        <v>538424.73842016782</v>
      </c>
      <c r="AI149" s="125"/>
      <c r="AJ149" s="125">
        <f>'[3]Yearly LC Ethylene'!D149</f>
        <v>313520.94128169795</v>
      </c>
      <c r="AK149" s="125">
        <f>'[3]Yearly LC Ethylene'!E149</f>
        <v>310542.11795255844</v>
      </c>
      <c r="AL149" s="125">
        <f>'[3]Yearly LC Ethylene'!F149</f>
        <v>301388.90387426189</v>
      </c>
      <c r="AM149" s="125">
        <f>'[3]Yearly LC Ethylene'!G149</f>
        <v>292671.96428658196</v>
      </c>
      <c r="AN149" s="125">
        <f>'[3]Yearly LC Ethylene'!H149</f>
        <v>284406.2063047986</v>
      </c>
      <c r="AO149" s="125">
        <f>'[3]Yearly LC Ethylene'!I149</f>
        <v>276608.97219217598</v>
      </c>
      <c r="AP149" s="125">
        <f>'[3]Yearly LC Ethylene'!J149</f>
        <v>269429.41554574209</v>
      </c>
      <c r="AQ149" s="125">
        <f>'[3]Yearly LC Ethylene'!K149</f>
        <v>262771.32355276949</v>
      </c>
      <c r="AR149" s="125">
        <f>'[3]Yearly LC Ethylene'!L149</f>
        <v>256661.52202372756</v>
      </c>
      <c r="AS149" s="125">
        <f>'[3]Yearly LC Ethylene'!M149</f>
        <v>251130.89382469078</v>
      </c>
      <c r="AT149" s="125">
        <f>'[3]Yearly LC Ethylene'!N149</f>
        <v>246214.92932203208</v>
      </c>
      <c r="AU149" s="125">
        <f>'[3]Yearly LC Ethylene'!O149</f>
        <v>233282.41763528608</v>
      </c>
      <c r="AV149" s="125">
        <f>'[3]Yearly LC Ethylene'!P149</f>
        <v>221585.97969211999</v>
      </c>
      <c r="AW149" s="125">
        <f>'[3]Yearly LC Ethylene'!Q149</f>
        <v>211471.59980231352</v>
      </c>
      <c r="AX149" s="125">
        <f>'[3]Yearly LC Ethylene'!R149</f>
        <v>202863.70216678455</v>
      </c>
      <c r="AY149" s="125">
        <f>'[3]Yearly LC Ethylene'!S149</f>
        <v>195820.98702458915</v>
      </c>
      <c r="AZ149" s="125">
        <f>'[3]Yearly LC Ethylene'!T149</f>
        <v>190411.94498327846</v>
      </c>
      <c r="BA149" s="125">
        <f>'[3]Yearly LC Ethylene'!U149</f>
        <v>186716.19075127912</v>
      </c>
      <c r="BB149" s="125">
        <f>'[3]Yearly LC Ethylene'!V149</f>
        <v>184825.97627489097</v>
      </c>
      <c r="BC149" s="125">
        <f>'[3]Yearly LC Ethylene'!W149</f>
        <v>184847.90744308961</v>
      </c>
      <c r="BD149" s="125">
        <f>'[3]Yearly LC Ethylene'!X149</f>
        <v>186904.89177774527</v>
      </c>
      <c r="BE149" s="125">
        <f>'[3]Yearly LC Ethylene'!Y149</f>
        <v>184523.85683540651</v>
      </c>
      <c r="BF149" s="125">
        <f>'[3]Yearly LC Ethylene'!Z149</f>
        <v>183171.56882614526</v>
      </c>
      <c r="BG149" s="125">
        <f>'[3]Yearly LC Ethylene'!AA149</f>
        <v>185076.08726224565</v>
      </c>
      <c r="BH149" s="125">
        <f>'[3]Yearly LC Ethylene'!AB149</f>
        <v>190386.16731648255</v>
      </c>
      <c r="BI149" s="125">
        <f>'[3]Yearly LC Ethylene'!AC149</f>
        <v>199335.76538406176</v>
      </c>
      <c r="BJ149" s="125">
        <f>'[3]Yearly LC Ethylene'!AD149</f>
        <v>212203.8834788985</v>
      </c>
      <c r="BK149" s="125">
        <f>'[3]Yearly LC Ethylene'!AE149</f>
        <v>229289.67048745387</v>
      </c>
      <c r="BL149" s="125">
        <f>'[3]Yearly LC Ethylene'!AF149</f>
        <v>250946.40637919196</v>
      </c>
      <c r="BM149" s="125">
        <f>'[3]Yearly LC Ethylene'!AG149</f>
        <v>277578.35489366535</v>
      </c>
      <c r="BN149" s="125">
        <f>'[3]Yearly LC Ethylene'!AH149</f>
        <v>309647.65128254611</v>
      </c>
      <c r="BO149" s="125"/>
      <c r="BP149" s="125">
        <f t="shared" si="28"/>
        <v>1894684.9141469686</v>
      </c>
      <c r="BQ149" s="125">
        <f t="shared" si="28"/>
        <v>1848672.7590801322</v>
      </c>
      <c r="BR149" s="125">
        <f t="shared" si="28"/>
        <v>1787828.9274326763</v>
      </c>
      <c r="BS149" s="125">
        <f t="shared" si="28"/>
        <v>1728631.953975264</v>
      </c>
      <c r="BT149" s="125">
        <f t="shared" si="28"/>
        <v>1671093.6601751745</v>
      </c>
      <c r="BU149" s="125">
        <f t="shared" si="28"/>
        <v>1615228.1870092556</v>
      </c>
      <c r="BV149" s="125">
        <f t="shared" si="28"/>
        <v>1561253.3686145158</v>
      </c>
      <c r="BW149" s="125">
        <f t="shared" si="28"/>
        <v>1509054.9244970907</v>
      </c>
      <c r="BX149" s="125">
        <f t="shared" si="28"/>
        <v>1458655.7715460325</v>
      </c>
      <c r="BY149" s="125">
        <f t="shared" si="28"/>
        <v>1410082.8045809485</v>
      </c>
      <c r="BZ149" s="125">
        <f t="shared" si="28"/>
        <v>1363367.456798302</v>
      </c>
      <c r="CA149" s="125">
        <f t="shared" si="28"/>
        <v>1312093.9030929189</v>
      </c>
      <c r="CB149" s="125">
        <f t="shared" si="28"/>
        <v>1265903.2123470139</v>
      </c>
      <c r="CC149" s="125">
        <f t="shared" si="28"/>
        <v>1220382.1487777452</v>
      </c>
      <c r="CD149" s="125">
        <f t="shared" si="28"/>
        <v>1177639.1756776993</v>
      </c>
      <c r="CE149" s="125">
        <f t="shared" si="22"/>
        <v>1137729.6241386689</v>
      </c>
      <c r="CF149" s="125">
        <f t="shared" si="22"/>
        <v>1100232.327208386</v>
      </c>
      <c r="CG149" s="125">
        <f t="shared" si="22"/>
        <v>1065720.6471490818</v>
      </c>
      <c r="CH149" s="125">
        <f t="shared" si="22"/>
        <v>1034283.8934389268</v>
      </c>
      <c r="CI149" s="125">
        <f t="shared" si="22"/>
        <v>1006025.9558002698</v>
      </c>
      <c r="CJ149" s="125">
        <f t="shared" si="22"/>
        <v>981067.27040103101</v>
      </c>
      <c r="CK149" s="125">
        <f t="shared" si="22"/>
        <v>946827.11514952546</v>
      </c>
      <c r="CL149" s="125">
        <f t="shared" si="22"/>
        <v>915482.62052191678</v>
      </c>
      <c r="CM149" s="125">
        <f t="shared" si="26"/>
        <v>888730.6303195036</v>
      </c>
      <c r="CN149" s="125">
        <f t="shared" si="26"/>
        <v>866667.86115659017</v>
      </c>
      <c r="CO149" s="125">
        <f t="shared" si="26"/>
        <v>849529.16104927449</v>
      </c>
      <c r="CP149" s="125">
        <f t="shared" si="26"/>
        <v>837452.92894749995</v>
      </c>
      <c r="CQ149" s="125">
        <f t="shared" si="26"/>
        <v>830887.39432695811</v>
      </c>
      <c r="CR149" s="125">
        <f t="shared" si="26"/>
        <v>830187.87935695052</v>
      </c>
      <c r="CS149" s="125">
        <f t="shared" si="26"/>
        <v>835761.16054897034</v>
      </c>
      <c r="CT149" s="125">
        <f t="shared" si="26"/>
        <v>848072.38970271393</v>
      </c>
    </row>
    <row r="150" spans="1:98">
      <c r="A150" s="381"/>
      <c r="B150" s="1" t="s">
        <v>117</v>
      </c>
      <c r="C150" s="5" t="s">
        <v>197</v>
      </c>
      <c r="D150" s="126">
        <f>'[2]Yearly LC Ethylene'!D150</f>
        <v>1122665.661247253</v>
      </c>
      <c r="E150" s="126">
        <f>'[2]Yearly LC Ethylene'!E150</f>
        <v>1103860.9380485879</v>
      </c>
      <c r="F150" s="126">
        <f>'[2]Yearly LC Ethylene'!F150</f>
        <v>1080741.0754403251</v>
      </c>
      <c r="G150" s="126">
        <f>'[2]Yearly LC Ethylene'!G150</f>
        <v>1057879.5918255607</v>
      </c>
      <c r="H150" s="126">
        <f>'[2]Yearly LC Ethylene'!H150</f>
        <v>1035273.0214118764</v>
      </c>
      <c r="I150" s="126">
        <f>'[2]Yearly LC Ethylene'!I150</f>
        <v>1012917.9615131941</v>
      </c>
      <c r="J150" s="126">
        <f>'[2]Yearly LC Ethylene'!J150</f>
        <v>990742.28257410123</v>
      </c>
      <c r="K150" s="126">
        <f>'[2]Yearly LC Ethylene'!K150</f>
        <v>968862.49134088121</v>
      </c>
      <c r="L150" s="126">
        <f>'[2]Yearly LC Ethylene'!L150</f>
        <v>947286.30953226716</v>
      </c>
      <c r="M150" s="126">
        <f>'[2]Yearly LC Ethylene'!M150</f>
        <v>926021.44204322586</v>
      </c>
      <c r="N150" s="126">
        <f>'[2]Yearly LC Ethylene'!N150</f>
        <v>905075.58252415725</v>
      </c>
      <c r="O150" s="126">
        <f>'[2]Yearly LC Ethylene'!O150</f>
        <v>879642.06925033499</v>
      </c>
      <c r="P150" s="126">
        <f>'[2]Yearly LC Ethylene'!P150</f>
        <v>856811.07907631865</v>
      </c>
      <c r="Q150" s="126">
        <f>'[2]Yearly LC Ethylene'!Q150</f>
        <v>831910.16459735646</v>
      </c>
      <c r="R150" s="126">
        <f>'[2]Yearly LC Ethylene'!R150</f>
        <v>807424.13202126534</v>
      </c>
      <c r="S150" s="126">
        <f>'[2]Yearly LC Ethylene'!S150</f>
        <v>783356.62775832647</v>
      </c>
      <c r="T150" s="126">
        <f>'[2]Yearly LC Ethylene'!T150</f>
        <v>759375.29390968999</v>
      </c>
      <c r="U150" s="126">
        <f>'[2]Yearly LC Ethylene'!U150</f>
        <v>735797.43922982027</v>
      </c>
      <c r="V150" s="126">
        <f>'[2]Yearly LC Ethylene'!V150</f>
        <v>712624.82983935729</v>
      </c>
      <c r="W150" s="126">
        <f>'[2]Yearly LC Ethylene'!W150</f>
        <v>689859.32745428954</v>
      </c>
      <c r="X150" s="126">
        <f>'[2]Yearly LC Ethylene'!X150</f>
        <v>667502.89787498186</v>
      </c>
      <c r="Y150" s="126">
        <f>'[2]Yearly LC Ethylene'!Y150</f>
        <v>648777.93554316624</v>
      </c>
      <c r="Z150" s="126">
        <f>'[2]Yearly LC Ethylene'!Z150</f>
        <v>630627.61597619788</v>
      </c>
      <c r="AA150" s="126">
        <f>'[2]Yearly LC Ethylene'!AA150</f>
        <v>612857.94281554967</v>
      </c>
      <c r="AB150" s="126">
        <f>'[2]Yearly LC Ethylene'!AB150</f>
        <v>595474.06670473039</v>
      </c>
      <c r="AC150" s="126">
        <f>'[2]Yearly LC Ethylene'!AC150</f>
        <v>578481.25599439756</v>
      </c>
      <c r="AD150" s="126">
        <f>'[2]Yearly LC Ethylene'!AD150</f>
        <v>561968.24032820924</v>
      </c>
      <c r="AE150" s="126">
        <f>'[2]Yearly LC Ethylene'!AE150</f>
        <v>545884.93881846801</v>
      </c>
      <c r="AF150" s="126">
        <f>'[2]Yearly LC Ethylene'!AF150</f>
        <v>530238.46551705268</v>
      </c>
      <c r="AG150" s="126">
        <f>'[2]Yearly LC Ethylene'!AG150</f>
        <v>515036.09157083347</v>
      </c>
      <c r="AH150" s="126">
        <f>'[2]Yearly LC Ethylene'!AH150</f>
        <v>500285.2603192277</v>
      </c>
      <c r="AI150" s="126"/>
      <c r="AJ150" s="126">
        <f>'[3]Yearly LC Ethylene'!D150</f>
        <v>221834.43765903774</v>
      </c>
      <c r="AK150" s="126">
        <f>'[3]Yearly LC Ethylene'!E150</f>
        <v>221819.28700271589</v>
      </c>
      <c r="AL150" s="126">
        <f>'[3]Yearly LC Ethylene'!F150</f>
        <v>219027.17296361655</v>
      </c>
      <c r="AM150" s="126">
        <f>'[3]Yearly LC Ethylene'!G150</f>
        <v>216302.08398156881</v>
      </c>
      <c r="AN150" s="126">
        <f>'[3]Yearly LC Ethylene'!H150</f>
        <v>213651.91668632205</v>
      </c>
      <c r="AO150" s="126">
        <f>'[3]Yearly LC Ethylene'!I150</f>
        <v>211085.62866345065</v>
      </c>
      <c r="AP150" s="126">
        <f>'[3]Yearly LC Ethylene'!J150</f>
        <v>209050.61107749579</v>
      </c>
      <c r="AQ150" s="126">
        <f>'[3]Yearly LC Ethylene'!K150</f>
        <v>207152.29989895204</v>
      </c>
      <c r="AR150" s="126">
        <f>'[3]Yearly LC Ethylene'!L150</f>
        <v>205403.76765391781</v>
      </c>
      <c r="AS150" s="126">
        <f>'[3]Yearly LC Ethylene'!M150</f>
        <v>203819.84199497459</v>
      </c>
      <c r="AT150" s="126">
        <f>'[3]Yearly LC Ethylene'!N150</f>
        <v>202417.34137335926</v>
      </c>
      <c r="AU150" s="126">
        <f>'[3]Yearly LC Ethylene'!O150</f>
        <v>199269.20528696408</v>
      </c>
      <c r="AV150" s="126">
        <f>'[3]Yearly LC Ethylene'!P150</f>
        <v>196902.36636141356</v>
      </c>
      <c r="AW150" s="126">
        <f>'[3]Yearly LC Ethylene'!Q150</f>
        <v>194270.90999788395</v>
      </c>
      <c r="AX150" s="126">
        <f>'[3]Yearly LC Ethylene'!R150</f>
        <v>191967.30390507239</v>
      </c>
      <c r="AY150" s="126">
        <f>'[3]Yearly LC Ethylene'!S150</f>
        <v>190023.80949711794</v>
      </c>
      <c r="AZ150" s="126">
        <f>'[3]Yearly LC Ethylene'!T150</f>
        <v>188277.3905120627</v>
      </c>
      <c r="BA150" s="126">
        <f>'[3]Yearly LC Ethylene'!U150</f>
        <v>186951.46007039899</v>
      </c>
      <c r="BB150" s="126">
        <f>'[3]Yearly LC Ethylene'!V150</f>
        <v>186092.83413645433</v>
      </c>
      <c r="BC150" s="126">
        <f>'[3]Yearly LC Ethylene'!W150</f>
        <v>185754.53684477147</v>
      </c>
      <c r="BD150" s="126">
        <f>'[3]Yearly LC Ethylene'!X150</f>
        <v>185996.63425757489</v>
      </c>
      <c r="BE150" s="126">
        <f>'[3]Yearly LC Ethylene'!Y150</f>
        <v>184529.50204059551</v>
      </c>
      <c r="BF150" s="126">
        <f>'[3]Yearly LC Ethylene'!Z150</f>
        <v>185368.13524532539</v>
      </c>
      <c r="BG150" s="126">
        <f>'[3]Yearly LC Ethylene'!AA150</f>
        <v>187080.63904664386</v>
      </c>
      <c r="BH150" s="126">
        <f>'[3]Yearly LC Ethylene'!AB150</f>
        <v>189766.38115763935</v>
      </c>
      <c r="BI150" s="126">
        <f>'[3]Yearly LC Ethylene'!AC150</f>
        <v>193537.97111485602</v>
      </c>
      <c r="BJ150" s="126">
        <f>'[3]Yearly LC Ethylene'!AD150</f>
        <v>198684.97158729451</v>
      </c>
      <c r="BK150" s="126">
        <f>'[3]Yearly LC Ethylene'!AE150</f>
        <v>205205.44304845142</v>
      </c>
      <c r="BL150" s="126">
        <f>'[3]Yearly LC Ethylene'!AF150</f>
        <v>213263.38931962938</v>
      </c>
      <c r="BM150" s="126">
        <f>'[3]Yearly LC Ethylene'!AG150</f>
        <v>223044.74636166895</v>
      </c>
      <c r="BN150" s="126">
        <f>'[3]Yearly LC Ethylene'!AH150</f>
        <v>234760.33253911496</v>
      </c>
      <c r="BO150" s="126"/>
      <c r="BP150" s="126">
        <f t="shared" si="28"/>
        <v>1344500.0989062907</v>
      </c>
      <c r="BQ150" s="126">
        <f t="shared" si="28"/>
        <v>1325680.2250513039</v>
      </c>
      <c r="BR150" s="126">
        <f t="shared" si="28"/>
        <v>1299768.2484039417</v>
      </c>
      <c r="BS150" s="126">
        <f t="shared" si="28"/>
        <v>1274181.6758071296</v>
      </c>
      <c r="BT150" s="126">
        <f t="shared" si="28"/>
        <v>1248924.9380981985</v>
      </c>
      <c r="BU150" s="126">
        <f t="shared" si="28"/>
        <v>1224003.5901766447</v>
      </c>
      <c r="BV150" s="126">
        <f t="shared" si="28"/>
        <v>1199792.893651597</v>
      </c>
      <c r="BW150" s="126">
        <f t="shared" si="28"/>
        <v>1176014.7912398332</v>
      </c>
      <c r="BX150" s="126">
        <f t="shared" si="28"/>
        <v>1152690.0771861849</v>
      </c>
      <c r="BY150" s="126">
        <f t="shared" si="28"/>
        <v>1129841.2840382005</v>
      </c>
      <c r="BZ150" s="126">
        <f t="shared" si="28"/>
        <v>1107492.9238975164</v>
      </c>
      <c r="CA150" s="126">
        <f t="shared" si="28"/>
        <v>1078911.2745372991</v>
      </c>
      <c r="CB150" s="126">
        <f t="shared" si="28"/>
        <v>1053713.4454377322</v>
      </c>
      <c r="CC150" s="126">
        <f t="shared" si="28"/>
        <v>1026181.0745952404</v>
      </c>
      <c r="CD150" s="126">
        <f t="shared" si="28"/>
        <v>999391.43592633773</v>
      </c>
      <c r="CE150" s="126">
        <f t="shared" si="22"/>
        <v>973380.43725544447</v>
      </c>
      <c r="CF150" s="126">
        <f t="shared" si="22"/>
        <v>947652.6844217527</v>
      </c>
      <c r="CG150" s="126">
        <f t="shared" si="22"/>
        <v>922748.89930021926</v>
      </c>
      <c r="CH150" s="126">
        <f t="shared" si="22"/>
        <v>898717.66397581156</v>
      </c>
      <c r="CI150" s="126">
        <f t="shared" si="22"/>
        <v>875613.86429906101</v>
      </c>
      <c r="CJ150" s="126">
        <f t="shared" si="22"/>
        <v>853499.53213255678</v>
      </c>
      <c r="CK150" s="126">
        <f t="shared" si="22"/>
        <v>833307.43758376176</v>
      </c>
      <c r="CL150" s="126">
        <f t="shared" si="22"/>
        <v>815995.75122152327</v>
      </c>
      <c r="CM150" s="126">
        <f t="shared" si="26"/>
        <v>799938.58186219353</v>
      </c>
      <c r="CN150" s="126">
        <f t="shared" si="26"/>
        <v>785240.44786236971</v>
      </c>
      <c r="CO150" s="126">
        <f t="shared" si="26"/>
        <v>772019.22710925364</v>
      </c>
      <c r="CP150" s="126">
        <f t="shared" si="26"/>
        <v>760653.21191550372</v>
      </c>
      <c r="CQ150" s="126">
        <f t="shared" si="26"/>
        <v>751090.38186691946</v>
      </c>
      <c r="CR150" s="126">
        <f t="shared" si="26"/>
        <v>743501.85483668209</v>
      </c>
      <c r="CS150" s="126">
        <f t="shared" si="26"/>
        <v>738080.83793250239</v>
      </c>
      <c r="CT150" s="126">
        <f t="shared" ref="CT150:CT165" si="29">AH150+BN150</f>
        <v>735045.59285834269</v>
      </c>
    </row>
    <row r="151" spans="1:98">
      <c r="A151" s="381"/>
      <c r="B151" s="1" t="s">
        <v>118</v>
      </c>
      <c r="C151" s="5" t="s">
        <v>197</v>
      </c>
      <c r="D151" s="126">
        <f>'[2]Yearly LC Ethylene'!D151</f>
        <v>1018827.6884632254</v>
      </c>
      <c r="E151" s="126">
        <f>'[2]Yearly LC Ethylene'!E151</f>
        <v>995799.54076061782</v>
      </c>
      <c r="F151" s="126">
        <f>'[2]Yearly LC Ethylene'!F151</f>
        <v>972788.17332478426</v>
      </c>
      <c r="G151" s="126">
        <f>'[2]Yearly LC Ethylene'!G151</f>
        <v>950005.15733628056</v>
      </c>
      <c r="H151" s="126">
        <f>'[2]Yearly LC Ethylene'!H151</f>
        <v>927454.18920517282</v>
      </c>
      <c r="I151" s="126">
        <f>'[2]Yearly LC Ethylene'!I151</f>
        <v>905139.10229622084</v>
      </c>
      <c r="J151" s="126">
        <f>'[2]Yearly LC Ethylene'!J151</f>
        <v>882945.41504634102</v>
      </c>
      <c r="K151" s="126">
        <f>'[2]Yearly LC Ethylene'!K151</f>
        <v>861025.59669941897</v>
      </c>
      <c r="L151" s="126">
        <f>'[2]Yearly LC Ethylene'!L151</f>
        <v>839383.66532811406</v>
      </c>
      <c r="M151" s="126">
        <f>'[2]Yearly LC Ethylene'!M151</f>
        <v>818023.77602419513</v>
      </c>
      <c r="N151" s="126">
        <f>'[2]Yearly LC Ethylene'!N151</f>
        <v>796950.22058971249</v>
      </c>
      <c r="O151" s="126">
        <f>'[2]Yearly LC Ethylene'!O151</f>
        <v>777469.12241310312</v>
      </c>
      <c r="P151" s="126">
        <f>'[2]Yearly LC Ethylene'!P151</f>
        <v>758224.72813954484</v>
      </c>
      <c r="Q151" s="126">
        <f>'[2]Yearly LC Ethylene'!Q151</f>
        <v>739394.4365477378</v>
      </c>
      <c r="R151" s="126">
        <f>'[2]Yearly LC Ethylene'!R151</f>
        <v>720904.58042929543</v>
      </c>
      <c r="S151" s="126">
        <f>'[2]Yearly LC Ethylene'!S151</f>
        <v>702758.67248103279</v>
      </c>
      <c r="T151" s="126">
        <f>'[2]Yearly LC Ethylene'!T151</f>
        <v>684489.75447664165</v>
      </c>
      <c r="U151" s="126">
        <f>'[2]Yearly LC Ethylene'!U151</f>
        <v>666581.93886510411</v>
      </c>
      <c r="V151" s="126">
        <f>'[2]Yearly LC Ethylene'!V151</f>
        <v>649038.77410491672</v>
      </c>
      <c r="W151" s="126">
        <f>'[2]Yearly LC Ethylene'!W151</f>
        <v>631863.86825401813</v>
      </c>
      <c r="X151" s="126">
        <f>'[2]Yearly LC Ethylene'!X151</f>
        <v>615060.88846697926</v>
      </c>
      <c r="Y151" s="126">
        <f>'[2]Yearly LC Ethylene'!Y151</f>
        <v>595657.86928977037</v>
      </c>
      <c r="Z151" s="126">
        <f>'[2]Yearly LC Ethylene'!Z151</f>
        <v>576639.33484861755</v>
      </c>
      <c r="AA151" s="126">
        <f>'[2]Yearly LC Ethylene'!AA151</f>
        <v>558032.45827419753</v>
      </c>
      <c r="AB151" s="126">
        <f>'[2]Yearly LC Ethylene'!AB151</f>
        <v>539831.72764360835</v>
      </c>
      <c r="AC151" s="126">
        <f>'[2]Yearly LC Ethylene'!AC151</f>
        <v>522040.38891277596</v>
      </c>
      <c r="AD151" s="126">
        <f>'[2]Yearly LC Ethylene'!AD151</f>
        <v>504512.5818022298</v>
      </c>
      <c r="AE151" s="126">
        <f>'[2]Yearly LC Ethylene'!AE151</f>
        <v>487405.43516261317</v>
      </c>
      <c r="AF151" s="126">
        <f>'[2]Yearly LC Ethylene'!AF151</f>
        <v>470722.29506093514</v>
      </c>
      <c r="AG151" s="126">
        <f>'[2]Yearly LC Ethylene'!AG151</f>
        <v>454466.56406491989</v>
      </c>
      <c r="AH151" s="126">
        <f>'[2]Yearly LC Ethylene'!AH151</f>
        <v>438641.70086421247</v>
      </c>
      <c r="AI151" s="126"/>
      <c r="AJ151" s="126">
        <f>'[3]Yearly LC Ethylene'!D151</f>
        <v>202943.65152000473</v>
      </c>
      <c r="AK151" s="126">
        <f>'[3]Yearly LC Ethylene'!E151</f>
        <v>200056.22781546463</v>
      </c>
      <c r="AL151" s="126">
        <f>'[3]Yearly LC Ethylene'!F151</f>
        <v>197146.35346166778</v>
      </c>
      <c r="AM151" s="126">
        <f>'[3]Yearly LC Ethylene'!G151</f>
        <v>194221.22463942066</v>
      </c>
      <c r="AN151" s="126">
        <f>'[3]Yearly LC Ethylene'!H151</f>
        <v>191282.4306761504</v>
      </c>
      <c r="AO151" s="126">
        <f>'[3]Yearly LC Ethylene'!I151</f>
        <v>188331.56740403041</v>
      </c>
      <c r="AP151" s="126">
        <f>'[3]Yearly LC Ethylene'!J151</f>
        <v>185399.14283678116</v>
      </c>
      <c r="AQ151" s="126">
        <f>'[3]Yearly LC Ethylene'!K151</f>
        <v>182460.0047560785</v>
      </c>
      <c r="AR151" s="126">
        <f>'[3]Yearly LC Ethylene'!L151</f>
        <v>179515.76748141513</v>
      </c>
      <c r="AS151" s="126">
        <f>'[3]Yearly LC Ethylene'!M151</f>
        <v>176568.05115312504</v>
      </c>
      <c r="AT151" s="126">
        <f>'[3]Yearly LC Ethylene'!N151</f>
        <v>173618.4815619603</v>
      </c>
      <c r="AU151" s="126">
        <f>'[3]Yearly LC Ethylene'!O151</f>
        <v>169824.21739202819</v>
      </c>
      <c r="AV151" s="126">
        <f>'[3]Yearly LC Ethylene'!P151</f>
        <v>165997.75924230437</v>
      </c>
      <c r="AW151" s="126">
        <f>'[3]Yearly LC Ethylene'!Q151</f>
        <v>162218.99221570833</v>
      </c>
      <c r="AX151" s="126">
        <f>'[3]Yearly LC Ethylene'!R151</f>
        <v>158459.08254150531</v>
      </c>
      <c r="AY151" s="126">
        <f>'[3]Yearly LC Ethylene'!S151</f>
        <v>154724.82032823496</v>
      </c>
      <c r="AZ151" s="126">
        <f>'[3]Yearly LC Ethylene'!T151</f>
        <v>151023.01491515481</v>
      </c>
      <c r="BA151" s="126">
        <f>'[3]Yearly LC Ethylene'!U151</f>
        <v>147360.49413608154</v>
      </c>
      <c r="BB151" s="126">
        <f>'[3]Yearly LC Ethylene'!V151</f>
        <v>143744.10358341702</v>
      </c>
      <c r="BC151" s="126">
        <f>'[3]Yearly LC Ethylene'!W151</f>
        <v>140180.70587237188</v>
      </c>
      <c r="BD151" s="126">
        <f>'[3]Yearly LC Ethylene'!X151</f>
        <v>136677.17990539715</v>
      </c>
      <c r="BE151" s="126">
        <f>'[3]Yearly LC Ethylene'!Y151</f>
        <v>132320.16914682876</v>
      </c>
      <c r="BF151" s="126">
        <f>'[3]Yearly LC Ethylene'!Z151</f>
        <v>127773.32286159191</v>
      </c>
      <c r="BG151" s="126">
        <f>'[3]Yearly LC Ethylene'!AA151</f>
        <v>123335.53025648935</v>
      </c>
      <c r="BH151" s="126">
        <f>'[3]Yearly LC Ethylene'!AB151</f>
        <v>119012.82940742682</v>
      </c>
      <c r="BI151" s="126">
        <f>'[3]Yearly LC Ethylene'!AC151</f>
        <v>114816.77264105907</v>
      </c>
      <c r="BJ151" s="126">
        <f>'[3]Yearly LC Ethylene'!AD151</f>
        <v>110761.21677822527</v>
      </c>
      <c r="BK151" s="126">
        <f>'[3]Yearly LC Ethylene'!AE151</f>
        <v>106855.68823458943</v>
      </c>
      <c r="BL151" s="126">
        <f>'[3]Yearly LC Ethylene'!AF151</f>
        <v>103111.79572506601</v>
      </c>
      <c r="BM151" s="126">
        <f>'[3]Yearly LC Ethylene'!AG151</f>
        <v>99541.164179079467</v>
      </c>
      <c r="BN151" s="126">
        <f>'[3]Yearly LC Ethylene'!AH151</f>
        <v>96155.433451614343</v>
      </c>
      <c r="BO151" s="126"/>
      <c r="BP151" s="126">
        <f t="shared" si="28"/>
        <v>1221771.33998323</v>
      </c>
      <c r="BQ151" s="126">
        <f t="shared" si="28"/>
        <v>1195855.7685760825</v>
      </c>
      <c r="BR151" s="126">
        <f t="shared" si="28"/>
        <v>1169934.5267864522</v>
      </c>
      <c r="BS151" s="126">
        <f t="shared" si="28"/>
        <v>1144226.3819757013</v>
      </c>
      <c r="BT151" s="126">
        <f t="shared" si="28"/>
        <v>1118736.6198813233</v>
      </c>
      <c r="BU151" s="126">
        <f t="shared" si="28"/>
        <v>1093470.6697002512</v>
      </c>
      <c r="BV151" s="126">
        <f t="shared" si="28"/>
        <v>1068344.5578831222</v>
      </c>
      <c r="BW151" s="126">
        <f t="shared" si="28"/>
        <v>1043485.6014554974</v>
      </c>
      <c r="BX151" s="126">
        <f t="shared" si="28"/>
        <v>1018899.4328095291</v>
      </c>
      <c r="BY151" s="126">
        <f t="shared" si="28"/>
        <v>994591.82717732014</v>
      </c>
      <c r="BZ151" s="126">
        <f t="shared" si="28"/>
        <v>970568.7021516728</v>
      </c>
      <c r="CA151" s="126">
        <f t="shared" si="28"/>
        <v>947293.33980513131</v>
      </c>
      <c r="CB151" s="126">
        <f t="shared" si="28"/>
        <v>924222.48738184921</v>
      </c>
      <c r="CC151" s="126">
        <f t="shared" si="28"/>
        <v>901613.42876344617</v>
      </c>
      <c r="CD151" s="126">
        <f t="shared" si="28"/>
        <v>879363.66297080077</v>
      </c>
      <c r="CE151" s="126">
        <f t="shared" si="22"/>
        <v>857483.49280926771</v>
      </c>
      <c r="CF151" s="126">
        <f t="shared" si="22"/>
        <v>835512.76939179644</v>
      </c>
      <c r="CG151" s="126">
        <f t="shared" si="22"/>
        <v>813942.43300118565</v>
      </c>
      <c r="CH151" s="126">
        <f t="shared" si="22"/>
        <v>792782.87768833374</v>
      </c>
      <c r="CI151" s="126">
        <f t="shared" si="22"/>
        <v>772044.57412639004</v>
      </c>
      <c r="CJ151" s="126">
        <f t="shared" si="22"/>
        <v>751738.06837237638</v>
      </c>
      <c r="CK151" s="126">
        <f t="shared" si="22"/>
        <v>727978.03843659908</v>
      </c>
      <c r="CL151" s="126">
        <f t="shared" si="22"/>
        <v>704412.65771020949</v>
      </c>
      <c r="CM151" s="126">
        <f t="shared" si="22"/>
        <v>681367.98853068682</v>
      </c>
      <c r="CN151" s="126">
        <f t="shared" si="22"/>
        <v>658844.55705103511</v>
      </c>
      <c r="CO151" s="126">
        <f t="shared" si="22"/>
        <v>636857.16155383503</v>
      </c>
      <c r="CP151" s="126">
        <f t="shared" si="22"/>
        <v>615273.79858045513</v>
      </c>
      <c r="CQ151" s="126">
        <f t="shared" si="22"/>
        <v>594261.12339720258</v>
      </c>
      <c r="CR151" s="126">
        <f t="shared" si="22"/>
        <v>573834.09078600118</v>
      </c>
      <c r="CS151" s="126">
        <f t="shared" si="22"/>
        <v>554007.72824399942</v>
      </c>
      <c r="CT151" s="126">
        <f t="shared" si="29"/>
        <v>534797.13431582681</v>
      </c>
    </row>
    <row r="152" spans="1:98">
      <c r="A152" s="382"/>
      <c r="B152" s="1" t="s">
        <v>119</v>
      </c>
      <c r="C152" s="5" t="s">
        <v>197</v>
      </c>
      <c r="D152" s="126">
        <f>'[2]Yearly LC Ethylene'!D152</f>
        <v>1670753.7771320087</v>
      </c>
      <c r="E152" s="126">
        <f>'[2]Yearly LC Ethylene'!E152</f>
        <v>1676588.0990247335</v>
      </c>
      <c r="F152" s="126">
        <f>'[2]Yearly LC Ethylene'!F152</f>
        <v>1675244.3466522545</v>
      </c>
      <c r="G152" s="126">
        <f>'[2]Yearly LC Ethylene'!G152</f>
        <v>1673885.6321132784</v>
      </c>
      <c r="H152" s="126">
        <f>'[2]Yearly LC Ethylene'!H152</f>
        <v>1672516.1570895107</v>
      </c>
      <c r="I152" s="126">
        <f>'[2]Yearly LC Ethylene'!I152</f>
        <v>1671140.2276569428</v>
      </c>
      <c r="J152" s="126">
        <f>'[2]Yearly LC Ethylene'!J152</f>
        <v>1668062.5127596173</v>
      </c>
      <c r="K152" s="126">
        <f>'[2]Yearly LC Ethylene'!K152</f>
        <v>1665061.6334288772</v>
      </c>
      <c r="L152" s="126">
        <f>'[2]Yearly LC Ethylene'!L152</f>
        <v>1662141.5938756706</v>
      </c>
      <c r="M152" s="126">
        <f>'[2]Yearly LC Ethylene'!M152</f>
        <v>1659306.5339880788</v>
      </c>
      <c r="N152" s="126">
        <f>'[2]Yearly LC Ethylene'!N152</f>
        <v>1656560.7369248841</v>
      </c>
      <c r="O152" s="126">
        <f>'[2]Yearly LC Ethylene'!O152</f>
        <v>1654786.6259009519</v>
      </c>
      <c r="P152" s="126">
        <f>'[2]Yearly LC Ethylene'!P152</f>
        <v>1650546.91917385</v>
      </c>
      <c r="Q152" s="126">
        <f>'[2]Yearly LC Ethylene'!Q152</f>
        <v>1648387.5234511902</v>
      </c>
      <c r="R152" s="126">
        <f>'[2]Yearly LC Ethylene'!R152</f>
        <v>1646231.738440068</v>
      </c>
      <c r="S152" s="126">
        <f>'[2]Yearly LC Ethylene'!S152</f>
        <v>1644084.6981943424</v>
      </c>
      <c r="T152" s="126">
        <f>'[2]Yearly LC Ethylene'!T152</f>
        <v>1638829.9989382317</v>
      </c>
      <c r="U152" s="126">
        <f>'[2]Yearly LC Ethylene'!U152</f>
        <v>1633660.8473544382</v>
      </c>
      <c r="V152" s="126">
        <f>'[2]Yearly LC Ethylene'!V152</f>
        <v>1628581.9781587506</v>
      </c>
      <c r="W152" s="126">
        <f>'[2]Yearly LC Ethylene'!W152</f>
        <v>1623598.3376839701</v>
      </c>
      <c r="X152" s="126">
        <f>'[2]Yearly LC Ethylene'!X152</f>
        <v>1618715.0957996985</v>
      </c>
      <c r="Y152" s="126">
        <f>'[2]Yearly LC Ethylene'!Y152</f>
        <v>1602422.3999764682</v>
      </c>
      <c r="Z152" s="126">
        <f>'[2]Yearly LC Ethylene'!Z152</f>
        <v>1585545.6974330789</v>
      </c>
      <c r="AA152" s="126">
        <f>'[2]Yearly LC Ethylene'!AA152</f>
        <v>1568748.541384507</v>
      </c>
      <c r="AB152" s="126">
        <f>'[2]Yearly LC Ethylene'!AB152</f>
        <v>1552000.0743066627</v>
      </c>
      <c r="AC152" s="126">
        <f>'[2]Yearly LC Ethylene'!AC152</f>
        <v>1535303.0528872595</v>
      </c>
      <c r="AD152" s="126">
        <f>'[2]Yearly LC Ethylene'!AD152</f>
        <v>1517612.9528935845</v>
      </c>
      <c r="AE152" s="126">
        <f>'[2]Yearly LC Ethylene'!AE152</f>
        <v>1500007.7729113954</v>
      </c>
      <c r="AF152" s="126">
        <f>'[2]Yearly LC Ethylene'!AF152</f>
        <v>1482490.8558595602</v>
      </c>
      <c r="AG152" s="126">
        <f>'[2]Yearly LC Ethylene'!AG152</f>
        <v>1465065.9323040138</v>
      </c>
      <c r="AH152" s="126">
        <f>'[2]Yearly LC Ethylene'!AH152</f>
        <v>1447737.1434933539</v>
      </c>
      <c r="AI152" s="126"/>
      <c r="AJ152" s="126">
        <f>'[3]Yearly LC Ethylene'!D152</f>
        <v>311070.58173925988</v>
      </c>
      <c r="AK152" s="126">
        <f>'[3]Yearly LC Ethylene'!E152</f>
        <v>316129.35344685009</v>
      </c>
      <c r="AL152" s="126">
        <f>'[3]Yearly LC Ethylene'!F152</f>
        <v>316565.14209382219</v>
      </c>
      <c r="AM152" s="126">
        <f>'[3]Yearly LC Ethylene'!G152</f>
        <v>317087.04244394274</v>
      </c>
      <c r="AN152" s="126">
        <f>'[3]Yearly LC Ethylene'!H152</f>
        <v>317709.40420589509</v>
      </c>
      <c r="AO152" s="126">
        <f>'[3]Yearly LC Ethylene'!I152</f>
        <v>318448.34171462251</v>
      </c>
      <c r="AP152" s="126">
        <f>'[3]Yearly LC Ethylene'!J152</f>
        <v>319343.85496932711</v>
      </c>
      <c r="AQ152" s="126">
        <f>'[3]Yearly LC Ethylene'!K152</f>
        <v>320396.06587988761</v>
      </c>
      <c r="AR152" s="126">
        <f>'[3]Yearly LC Ethylene'!L152</f>
        <v>321627.92926518578</v>
      </c>
      <c r="AS152" s="126">
        <f>'[3]Yearly LC Ethylene'!M152</f>
        <v>323065.31643644621</v>
      </c>
      <c r="AT152" s="126">
        <f>'[3]Yearly LC Ethylene'!N152</f>
        <v>324737.40627022524</v>
      </c>
      <c r="AU152" s="126">
        <f>'[3]Yearly LC Ethylene'!O152</f>
        <v>327196.00086484948</v>
      </c>
      <c r="AV152" s="126">
        <f>'[3]Yearly LC Ethylene'!P152</f>
        <v>329524.62437189452</v>
      </c>
      <c r="AW152" s="126">
        <f>'[3]Yearly LC Ethylene'!Q152</f>
        <v>332670.15935656434</v>
      </c>
      <c r="AX152" s="126">
        <f>'[3]Yearly LC Ethylene'!R152</f>
        <v>336212.63867672451</v>
      </c>
      <c r="AY152" s="126">
        <f>'[3]Yearly LC Ethylene'!S152</f>
        <v>340209.22090786276</v>
      </c>
      <c r="AZ152" s="126">
        <f>'[3]Yearly LC Ethylene'!T152</f>
        <v>344724.10712769814</v>
      </c>
      <c r="BA152" s="126">
        <f>'[3]Yearly LC Ethylene'!U152</f>
        <v>349829.54525487497</v>
      </c>
      <c r="BB152" s="126">
        <f>'[3]Yearly LC Ethylene'!V152</f>
        <v>355606.84815445147</v>
      </c>
      <c r="BC152" s="126">
        <f>'[3]Yearly LC Ethylene'!W152</f>
        <v>362147.63067142043</v>
      </c>
      <c r="BD152" s="126">
        <f>'[3]Yearly LC Ethylene'!X152</f>
        <v>369555.19284245581</v>
      </c>
      <c r="BE152" s="126">
        <f>'[3]Yearly LC Ethylene'!Y152</f>
        <v>377909.69046835392</v>
      </c>
      <c r="BF152" s="126">
        <f>'[3]Yearly LC Ethylene'!Z152</f>
        <v>385938.13101396471</v>
      </c>
      <c r="BG152" s="126">
        <f>'[3]Yearly LC Ethylene'!AA152</f>
        <v>395231.10407218034</v>
      </c>
      <c r="BH152" s="126">
        <f>'[3]Yearly LC Ethylene'!AB152</f>
        <v>405946.2770430682</v>
      </c>
      <c r="BI152" s="126">
        <f>'[3]Yearly LC Ethylene'!AC152</f>
        <v>418347.67412332364</v>
      </c>
      <c r="BJ152" s="126">
        <f>'[3]Yearly LC Ethylene'!AD152</f>
        <v>433696.69967993116</v>
      </c>
      <c r="BK152" s="126">
        <f>'[3]Yearly LC Ethylene'!AE152</f>
        <v>451038.36888707738</v>
      </c>
      <c r="BL152" s="126">
        <f>'[3]Yearly LC Ethylene'!AF152</f>
        <v>470640.98130656296</v>
      </c>
      <c r="BM152" s="126">
        <f>'[3]Yearly LC Ethylene'!AG152</f>
        <v>492809.1909312061</v>
      </c>
      <c r="BN152" s="126">
        <f>'[3]Yearly LC Ethylene'!AH152</f>
        <v>516996.30176225072</v>
      </c>
      <c r="BO152" s="126"/>
      <c r="BP152" s="126">
        <f t="shared" si="28"/>
        <v>1981824.3588712686</v>
      </c>
      <c r="BQ152" s="126">
        <f t="shared" si="28"/>
        <v>1992717.4524715836</v>
      </c>
      <c r="BR152" s="126">
        <f t="shared" si="28"/>
        <v>1991809.4887460766</v>
      </c>
      <c r="BS152" s="126">
        <f t="shared" si="28"/>
        <v>1990972.6745572211</v>
      </c>
      <c r="BT152" s="126">
        <f t="shared" si="28"/>
        <v>1990225.5612954057</v>
      </c>
      <c r="BU152" s="126">
        <f t="shared" si="28"/>
        <v>1989588.5693715652</v>
      </c>
      <c r="BV152" s="126">
        <f t="shared" si="28"/>
        <v>1987406.3677289444</v>
      </c>
      <c r="BW152" s="126">
        <f t="shared" si="28"/>
        <v>1985457.6993087649</v>
      </c>
      <c r="BX152" s="126">
        <f t="shared" si="28"/>
        <v>1983769.5231408563</v>
      </c>
      <c r="BY152" s="126">
        <f t="shared" si="28"/>
        <v>1982371.8504245251</v>
      </c>
      <c r="BZ152" s="126">
        <f t="shared" si="28"/>
        <v>1981298.1431951094</v>
      </c>
      <c r="CA152" s="126">
        <f t="shared" si="28"/>
        <v>1981982.6267658013</v>
      </c>
      <c r="CB152" s="126">
        <f t="shared" si="28"/>
        <v>1980071.5435457444</v>
      </c>
      <c r="CC152" s="126">
        <f t="shared" si="28"/>
        <v>1981057.6828077545</v>
      </c>
      <c r="CD152" s="126">
        <f t="shared" si="28"/>
        <v>1982444.3771167924</v>
      </c>
      <c r="CE152" s="126">
        <f t="shared" si="22"/>
        <v>1984293.9191022052</v>
      </c>
      <c r="CF152" s="126">
        <f t="shared" si="22"/>
        <v>1983554.1060659299</v>
      </c>
      <c r="CG152" s="126">
        <f t="shared" si="22"/>
        <v>1983490.3926093131</v>
      </c>
      <c r="CH152" s="126">
        <f t="shared" si="22"/>
        <v>1984188.826313202</v>
      </c>
      <c r="CI152" s="126">
        <f t="shared" si="22"/>
        <v>1985745.9683553905</v>
      </c>
      <c r="CJ152" s="126">
        <f t="shared" si="22"/>
        <v>1988270.2886421543</v>
      </c>
      <c r="CK152" s="126">
        <f t="shared" si="22"/>
        <v>1980332.0904448221</v>
      </c>
      <c r="CL152" s="126">
        <f t="shared" si="22"/>
        <v>1971483.8284470437</v>
      </c>
      <c r="CM152" s="126">
        <f t="shared" si="22"/>
        <v>1963979.6454566873</v>
      </c>
      <c r="CN152" s="126">
        <f t="shared" si="22"/>
        <v>1957946.351349731</v>
      </c>
      <c r="CO152" s="126">
        <f t="shared" si="22"/>
        <v>1953650.727010583</v>
      </c>
      <c r="CP152" s="126">
        <f t="shared" si="22"/>
        <v>1951309.6525735157</v>
      </c>
      <c r="CQ152" s="126">
        <f t="shared" si="22"/>
        <v>1951046.1417984727</v>
      </c>
      <c r="CR152" s="126">
        <f t="shared" si="22"/>
        <v>1953131.8371661231</v>
      </c>
      <c r="CS152" s="126">
        <f t="shared" si="22"/>
        <v>1957875.1232352199</v>
      </c>
      <c r="CT152" s="126">
        <f t="shared" si="29"/>
        <v>1964733.4452556046</v>
      </c>
    </row>
    <row r="153" spans="1:98" s="13" customFormat="1">
      <c r="A153" s="378" t="s">
        <v>120</v>
      </c>
      <c r="B153" s="6" t="s">
        <v>121</v>
      </c>
      <c r="C153" s="7" t="s">
        <v>197</v>
      </c>
      <c r="D153" s="125">
        <f>'[2]Yearly LC Ethylene'!D153</f>
        <v>464409.51086321456</v>
      </c>
      <c r="E153" s="125">
        <f>'[2]Yearly LC Ethylene'!E153</f>
        <v>449487.81724333268</v>
      </c>
      <c r="F153" s="125">
        <f>'[2]Yearly LC Ethylene'!F153</f>
        <v>434507.70653040463</v>
      </c>
      <c r="G153" s="125">
        <f>'[2]Yearly LC Ethylene'!G153</f>
        <v>419681.47747394064</v>
      </c>
      <c r="H153" s="125">
        <f>'[2]Yearly LC Ethylene'!H153</f>
        <v>405013.54812980938</v>
      </c>
      <c r="I153" s="125">
        <f>'[2]Yearly LC Ethylene'!I153</f>
        <v>390508.46762641153</v>
      </c>
      <c r="J153" s="125">
        <f>'[2]Yearly LC Ethylene'!J153</f>
        <v>376215.82940331986</v>
      </c>
      <c r="K153" s="125">
        <f>'[2]Yearly LC Ethylene'!K153</f>
        <v>362122.59631484619</v>
      </c>
      <c r="L153" s="125">
        <f>'[2]Yearly LC Ethylene'!L153</f>
        <v>348233.51647684019</v>
      </c>
      <c r="M153" s="125">
        <f>'[2]Yearly LC Ethylene'!M153</f>
        <v>334553.46900991799</v>
      </c>
      <c r="N153" s="125">
        <f>'[2]Yearly LC Ethylene'!N153</f>
        <v>321087.46377072483</v>
      </c>
      <c r="O153" s="125">
        <f>'[2]Yearly LC Ethylene'!O153</f>
        <v>309831.16851570841</v>
      </c>
      <c r="P153" s="125">
        <f>'[2]Yearly LC Ethylene'!P153</f>
        <v>298731.8980668353</v>
      </c>
      <c r="Q153" s="125">
        <f>'[2]Yearly LC Ethylene'!Q153</f>
        <v>287967.92602692137</v>
      </c>
      <c r="R153" s="125">
        <f>'[2]Yearly LC Ethylene'!R153</f>
        <v>277466.45416712441</v>
      </c>
      <c r="S153" s="125">
        <f>'[2]Yearly LC Ethylene'!S153</f>
        <v>267231.85838960827</v>
      </c>
      <c r="T153" s="125">
        <f>'[2]Yearly LC Ethylene'!T153</f>
        <v>257054.08773597784</v>
      </c>
      <c r="U153" s="125">
        <f>'[2]Yearly LC Ethylene'!U153</f>
        <v>247156.64169440331</v>
      </c>
      <c r="V153" s="125">
        <f>'[2]Yearly LC Ethylene'!V153</f>
        <v>237543.99177703258</v>
      </c>
      <c r="W153" s="125">
        <f>'[2]Yearly LC Ethylene'!W153</f>
        <v>228220.6626889834</v>
      </c>
      <c r="X153" s="125">
        <f>'[2]Yearly LC Ethylene'!X153</f>
        <v>219191.23190337332</v>
      </c>
      <c r="Y153" s="125">
        <f>'[2]Yearly LC Ethylene'!Y153</f>
        <v>207795.67859750977</v>
      </c>
      <c r="Z153" s="125">
        <f>'[2]Yearly LC Ethylene'!Z153</f>
        <v>196708.36126623183</v>
      </c>
      <c r="AA153" s="125">
        <f>'[2]Yearly LC Ethylene'!AA153</f>
        <v>185957.48448607791</v>
      </c>
      <c r="AB153" s="125">
        <f>'[2]Yearly LC Ethylene'!AB153</f>
        <v>175538.56122263311</v>
      </c>
      <c r="AC153" s="125">
        <f>'[2]Yearly LC Ethylene'!AC153</f>
        <v>165455.85581176786</v>
      </c>
      <c r="AD153" s="125">
        <f>'[2]Yearly LC Ethylene'!AD153</f>
        <v>155651.96641759947</v>
      </c>
      <c r="AE153" s="125">
        <f>'[2]Yearly LC Ethylene'!AE153</f>
        <v>146195.46176063511</v>
      </c>
      <c r="AF153" s="125">
        <f>'[2]Yearly LC Ethylene'!AF153</f>
        <v>137090.72197391957</v>
      </c>
      <c r="AG153" s="125">
        <f>'[2]Yearly LC Ethylene'!AG153</f>
        <v>128342.17686729254</v>
      </c>
      <c r="AH153" s="125">
        <f>'[2]Yearly LC Ethylene'!AH153</f>
        <v>119954.30558997011</v>
      </c>
      <c r="AI153" s="125"/>
      <c r="AJ153" s="125">
        <f>'[3]Yearly LC Ethylene'!D153</f>
        <v>92507.263988244042</v>
      </c>
      <c r="AK153" s="125">
        <f>'[3]Yearly LC Ethylene'!E153</f>
        <v>90536.482127718467</v>
      </c>
      <c r="AL153" s="125">
        <f>'[3]Yearly LC Ethylene'!F153</f>
        <v>88543.791392527812</v>
      </c>
      <c r="AM153" s="125">
        <f>'[3]Yearly LC Ethylene'!G153</f>
        <v>86536.392369495588</v>
      </c>
      <c r="AN153" s="125">
        <f>'[3]Yearly LC Ethylene'!H153</f>
        <v>84515.878785814362</v>
      </c>
      <c r="AO153" s="125">
        <f>'[3]Yearly LC Ethylene'!I153</f>
        <v>82483.850865686298</v>
      </c>
      <c r="AP153" s="125">
        <f>'[3]Yearly LC Ethylene'!J153</f>
        <v>80470.821005589896</v>
      </c>
      <c r="AQ153" s="125">
        <f>'[3]Yearly LC Ethylene'!K153</f>
        <v>78451.641359104528</v>
      </c>
      <c r="AR153" s="125">
        <f>'[3]Yearly LC Ethylene'!L153</f>
        <v>76427.930605136309</v>
      </c>
      <c r="AS153" s="125">
        <f>'[3]Yearly LC Ethylene'!M153</f>
        <v>74401.313229255044</v>
      </c>
      <c r="AT153" s="125">
        <f>'[3]Yearly LC Ethylene'!N153</f>
        <v>72373.419351528806</v>
      </c>
      <c r="AU153" s="125">
        <f>'[3]Yearly LC Ethylene'!O153</f>
        <v>69587.669790363783</v>
      </c>
      <c r="AV153" s="125">
        <f>'[3]Yearly LC Ethylene'!P153</f>
        <v>66770.663379336926</v>
      </c>
      <c r="AW153" s="125">
        <f>'[3]Yearly LC Ethylene'!Q153</f>
        <v>64002.29971150565</v>
      </c>
      <c r="AX153" s="125">
        <f>'[3]Yearly LC Ethylene'!R153</f>
        <v>61253.759716720378</v>
      </c>
      <c r="AY153" s="125">
        <f>'[3]Yearly LC Ethylene'!S153</f>
        <v>58531.848416985544</v>
      </c>
      <c r="AZ153" s="125">
        <f>'[3]Yearly LC Ethylene'!T153</f>
        <v>55843.390280341926</v>
      </c>
      <c r="BA153" s="125">
        <f>'[3]Yearly LC Ethylene'!U153</f>
        <v>53195.228487153174</v>
      </c>
      <c r="BB153" s="125">
        <f>'[3]Yearly LC Ethylene'!V153</f>
        <v>50594.224196582647</v>
      </c>
      <c r="BC153" s="125">
        <f>'[3]Yearly LC Ethylene'!W153</f>
        <v>48047.255813271477</v>
      </c>
      <c r="BD153" s="125">
        <f>'[3]Yearly LC Ethylene'!X153</f>
        <v>45561.218254228879</v>
      </c>
      <c r="BE153" s="125">
        <f>'[3]Yearly LC Ethylene'!Y153</f>
        <v>42276.007549094429</v>
      </c>
      <c r="BF153" s="125">
        <f>'[3]Yearly LC Ethylene'!Z153</f>
        <v>38802.876253759219</v>
      </c>
      <c r="BG153" s="125">
        <f>'[3]Yearly LC Ethylene'!AA153</f>
        <v>35440.744964268721</v>
      </c>
      <c r="BH153" s="125">
        <f>'[3]Yearly LC Ethylene'!AB153</f>
        <v>32195.683443731035</v>
      </c>
      <c r="BI153" s="125">
        <f>'[3]Yearly LC Ethylene'!AC153</f>
        <v>29079.275999329479</v>
      </c>
      <c r="BJ153" s="125">
        <f>'[3]Yearly LC Ethylene'!AD153</f>
        <v>26105.411720749671</v>
      </c>
      <c r="BK153" s="125">
        <f>'[3]Yearly LC Ethylene'!AE153</f>
        <v>23283.64957542246</v>
      </c>
      <c r="BL153" s="125">
        <f>'[3]Yearly LC Ethylene'!AF153</f>
        <v>20625.631107148569</v>
      </c>
      <c r="BM153" s="125">
        <f>'[3]Yearly LC Ethylene'!AG153</f>
        <v>18143.01434513833</v>
      </c>
      <c r="BN153" s="125">
        <f>'[3]Yearly LC Ethylene'!AH153</f>
        <v>15847.472508407391</v>
      </c>
      <c r="BO153" s="125"/>
      <c r="BP153" s="125">
        <f t="shared" si="28"/>
        <v>556916.77485145861</v>
      </c>
      <c r="BQ153" s="125">
        <f t="shared" si="28"/>
        <v>540024.29937105114</v>
      </c>
      <c r="BR153" s="125">
        <f t="shared" si="28"/>
        <v>523051.49792293244</v>
      </c>
      <c r="BS153" s="125">
        <f t="shared" si="28"/>
        <v>506217.86984343623</v>
      </c>
      <c r="BT153" s="125">
        <f t="shared" si="28"/>
        <v>489529.42691562371</v>
      </c>
      <c r="BU153" s="125">
        <f t="shared" si="28"/>
        <v>472992.31849209784</v>
      </c>
      <c r="BV153" s="125">
        <f t="shared" si="28"/>
        <v>456686.65040890977</v>
      </c>
      <c r="BW153" s="125">
        <f t="shared" si="28"/>
        <v>440574.23767395073</v>
      </c>
      <c r="BX153" s="125">
        <f t="shared" si="28"/>
        <v>424661.44708197651</v>
      </c>
      <c r="BY153" s="125">
        <f t="shared" si="28"/>
        <v>408954.78223917302</v>
      </c>
      <c r="BZ153" s="125">
        <f t="shared" si="28"/>
        <v>393460.88312225364</v>
      </c>
      <c r="CA153" s="125">
        <f t="shared" si="28"/>
        <v>379418.83830607217</v>
      </c>
      <c r="CB153" s="125">
        <f t="shared" si="28"/>
        <v>365502.56144617224</v>
      </c>
      <c r="CC153" s="125">
        <f t="shared" si="28"/>
        <v>351970.22573842702</v>
      </c>
      <c r="CD153" s="125">
        <f t="shared" si="28"/>
        <v>338720.21388384479</v>
      </c>
      <c r="CE153" s="125">
        <f t="shared" si="28"/>
        <v>325763.70680659381</v>
      </c>
      <c r="CF153" s="125">
        <f t="shared" ref="CF153:CS165" si="30">T153+AZ153</f>
        <v>312897.47801631974</v>
      </c>
      <c r="CG153" s="125">
        <f t="shared" si="30"/>
        <v>300351.8701815565</v>
      </c>
      <c r="CH153" s="125">
        <f t="shared" si="30"/>
        <v>288138.21597361524</v>
      </c>
      <c r="CI153" s="125">
        <f t="shared" si="30"/>
        <v>276267.91850225488</v>
      </c>
      <c r="CJ153" s="125">
        <f t="shared" si="30"/>
        <v>264752.4501576022</v>
      </c>
      <c r="CK153" s="125">
        <f t="shared" si="30"/>
        <v>250071.68614660419</v>
      </c>
      <c r="CL153" s="125">
        <f t="shared" si="30"/>
        <v>235511.23751999106</v>
      </c>
      <c r="CM153" s="125">
        <f t="shared" si="30"/>
        <v>221398.22945034664</v>
      </c>
      <c r="CN153" s="125">
        <f t="shared" si="30"/>
        <v>207734.24466636416</v>
      </c>
      <c r="CO153" s="125">
        <f t="shared" si="30"/>
        <v>194535.13181109735</v>
      </c>
      <c r="CP153" s="125">
        <f t="shared" si="30"/>
        <v>181757.37813834913</v>
      </c>
      <c r="CQ153" s="125">
        <f t="shared" si="30"/>
        <v>169479.11133605757</v>
      </c>
      <c r="CR153" s="125">
        <f t="shared" si="30"/>
        <v>157716.35308106814</v>
      </c>
      <c r="CS153" s="125">
        <f t="shared" si="30"/>
        <v>146485.19121243086</v>
      </c>
      <c r="CT153" s="125">
        <f t="shared" si="29"/>
        <v>135801.77809837752</v>
      </c>
    </row>
    <row r="154" spans="1:98" s="14" customFormat="1">
      <c r="A154" s="379"/>
      <c r="B154" s="10" t="s">
        <v>122</v>
      </c>
      <c r="C154" s="62" t="s">
        <v>197</v>
      </c>
      <c r="D154" s="127">
        <f>'[2]Yearly LC Ethylene'!D154</f>
        <v>395269.29735983856</v>
      </c>
      <c r="E154" s="127">
        <f>'[2]Yearly LC Ethylene'!E154</f>
        <v>386272.35207741481</v>
      </c>
      <c r="F154" s="127">
        <f>'[2]Yearly LC Ethylene'!F154</f>
        <v>384966.54850532219</v>
      </c>
      <c r="G154" s="127">
        <f>'[2]Yearly LC Ethylene'!G154</f>
        <v>393033.01252292487</v>
      </c>
      <c r="H154" s="127">
        <f>'[2]Yearly LC Ethylene'!H154</f>
        <v>358931.87855396338</v>
      </c>
      <c r="I154" s="127">
        <f>'[2]Yearly LC Ethylene'!I154</f>
        <v>350056.70762246998</v>
      </c>
      <c r="J154" s="127">
        <f>'[2]Yearly LC Ethylene'!J154</f>
        <v>341281.45998857089</v>
      </c>
      <c r="K154" s="127">
        <f>'[2]Yearly LC Ethylene'!K154</f>
        <v>332630.4658295415</v>
      </c>
      <c r="L154" s="127">
        <f>'[2]Yearly LC Ethylene'!L154</f>
        <v>324111.69565847435</v>
      </c>
      <c r="M154" s="127">
        <f>'[2]Yearly LC Ethylene'!M154</f>
        <v>315733.01458647283</v>
      </c>
      <c r="N154" s="127">
        <f>'[2]Yearly LC Ethylene'!N154</f>
        <v>307502.18350560463</v>
      </c>
      <c r="O154" s="127">
        <f>'[2]Yearly LC Ethylene'!O154</f>
        <v>298376.96817248303</v>
      </c>
      <c r="P154" s="127">
        <f>'[2]Yearly LC Ethylene'!P154</f>
        <v>289617.82946238335</v>
      </c>
      <c r="Q154" s="127">
        <f>'[2]Yearly LC Ethylene'!Q154</f>
        <v>280270.63368524733</v>
      </c>
      <c r="R154" s="127">
        <f>'[2]Yearly LC Ethylene'!R154</f>
        <v>271118.56692015578</v>
      </c>
      <c r="S154" s="127">
        <f>'[2]Yearly LC Ethylene'!S154</f>
        <v>262165.30936378974</v>
      </c>
      <c r="T154" s="127">
        <f>'[2]Yearly LC Ethylene'!T154</f>
        <v>253220.89185004853</v>
      </c>
      <c r="U154" s="127">
        <f>'[2]Yearly LC Ethylene'!U154</f>
        <v>244456.89092068234</v>
      </c>
      <c r="V154" s="127">
        <f>'[2]Yearly LC Ethylene'!V154</f>
        <v>235874.73785967301</v>
      </c>
      <c r="W154" s="127">
        <f>'[2]Yearly LC Ethylene'!W154</f>
        <v>227475.80760431255</v>
      </c>
      <c r="X154" s="127">
        <f>'[2]Yearly LC Ethylene'!X154</f>
        <v>219261.41934281596</v>
      </c>
      <c r="Y154" s="127">
        <f>'[2]Yearly LC Ethylene'!Y154</f>
        <v>211826.49375674987</v>
      </c>
      <c r="Z154" s="127">
        <f>'[2]Yearly LC Ethylene'!Z154</f>
        <v>204638.92086972861</v>
      </c>
      <c r="AA154" s="127">
        <f>'[2]Yearly LC Ethylene'!AA154</f>
        <v>197641.57936769494</v>
      </c>
      <c r="AB154" s="127">
        <f>'[2]Yearly LC Ethylene'!AB154</f>
        <v>190837.86503183417</v>
      </c>
      <c r="AC154" s="127">
        <f>'[2]Yearly LC Ethylene'!AC154</f>
        <v>184231.08757894809</v>
      </c>
      <c r="AD154" s="127">
        <f>'[2]Yearly LC Ethylene'!AD154</f>
        <v>177956.46479291559</v>
      </c>
      <c r="AE154" s="127">
        <f>'[2]Yearly LC Ethylene'!AE154</f>
        <v>171911.67409315996</v>
      </c>
      <c r="AF154" s="127">
        <f>'[2]Yearly LC Ethylene'!AF154</f>
        <v>166101.20867781818</v>
      </c>
      <c r="AG154" s="127">
        <f>'[2]Yearly LC Ethylene'!AG154</f>
        <v>160529.46549787003</v>
      </c>
      <c r="AH154" s="127">
        <f>'[2]Yearly LC Ethylene'!AH154</f>
        <v>155200.74612417538</v>
      </c>
      <c r="AI154" s="127"/>
      <c r="AJ154" s="127">
        <f>'[3]Yearly LC Ethylene'!D154</f>
        <v>78081.78585770783</v>
      </c>
      <c r="AK154" s="127">
        <f>'[3]Yearly LC Ethylene'!E154</f>
        <v>76338.636215849838</v>
      </c>
      <c r="AL154" s="127">
        <f>'[3]Yearly LC Ethylene'!F154</f>
        <v>80638.908551491753</v>
      </c>
      <c r="AM154" s="127">
        <f>'[3]Yearly LC Ethylene'!G154</f>
        <v>93488.247758059821</v>
      </c>
      <c r="AN154" s="127">
        <f>'[3]Yearly LC Ethylene'!H154</f>
        <v>71142.022806729234</v>
      </c>
      <c r="AO154" s="127">
        <f>'[3]Yearly LC Ethylene'!I154</f>
        <v>69430.814026109438</v>
      </c>
      <c r="AP154" s="127">
        <f>'[3]Yearly LC Ethylene'!J154</f>
        <v>68166.468074978053</v>
      </c>
      <c r="AQ154" s="127">
        <f>'[3]Yearly LC Ethylene'!K154</f>
        <v>66942.974459715799</v>
      </c>
      <c r="AR154" s="127">
        <f>'[3]Yearly LC Ethylene'!L154</f>
        <v>65760.416768660318</v>
      </c>
      <c r="AS154" s="127">
        <f>'[3]Yearly LC Ethylene'!M154</f>
        <v>64618.883492659443</v>
      </c>
      <c r="AT154" s="127">
        <f>'[3]Yearly LC Ethylene'!N154</f>
        <v>63518.467966320044</v>
      </c>
      <c r="AU154" s="127">
        <f>'[3]Yearly LC Ethylene'!O154</f>
        <v>61434.358630372473</v>
      </c>
      <c r="AV154" s="127">
        <f>'[3]Yearly LC Ethylene'!P154</f>
        <v>59583.032183632735</v>
      </c>
      <c r="AW154" s="127">
        <f>'[3]Yearly LC Ethylene'!Q154</f>
        <v>57667.560293894501</v>
      </c>
      <c r="AX154" s="127">
        <f>'[3]Yearly LC Ethylene'!R154</f>
        <v>55846.951625107897</v>
      </c>
      <c r="AY154" s="127">
        <f>'[3]Yearly LC Ethylene'!S154</f>
        <v>54122.003203651882</v>
      </c>
      <c r="AZ154" s="127">
        <f>'[3]Yearly LC Ethylene'!T154</f>
        <v>52293.975781654299</v>
      </c>
      <c r="BA154" s="127">
        <f>'[3]Yearly LC Ethylene'!U154</f>
        <v>50545.770019959382</v>
      </c>
      <c r="BB154" s="127">
        <f>'[3]Yearly LC Ethylene'!V154</f>
        <v>48878.232185867011</v>
      </c>
      <c r="BC154" s="127">
        <f>'[3]Yearly LC Ethylene'!W154</f>
        <v>47292.2244721323</v>
      </c>
      <c r="BD154" s="127">
        <f>'[3]Yearly LC Ethylene'!X154</f>
        <v>45788.624752893993</v>
      </c>
      <c r="BE154" s="127">
        <f>'[3]Yearly LC Ethylene'!Y154</f>
        <v>43224.074266273674</v>
      </c>
      <c r="BF154" s="127">
        <f>'[3]Yearly LC Ethylene'!Z154</f>
        <v>41159.224525973077</v>
      </c>
      <c r="BG154" s="127">
        <f>'[3]Yearly LC Ethylene'!AA154</f>
        <v>39240.401175842941</v>
      </c>
      <c r="BH154" s="127">
        <f>'[3]Yearly LC Ethylene'!AB154</f>
        <v>37468.852313758965</v>
      </c>
      <c r="BI154" s="127">
        <f>'[3]Yearly LC Ethylene'!AC154</f>
        <v>35845.851865132994</v>
      </c>
      <c r="BJ154" s="127">
        <f>'[3]Yearly LC Ethylene'!AD154</f>
        <v>34534.630899251279</v>
      </c>
      <c r="BK154" s="127">
        <f>'[3]Yearly LC Ethylene'!AE154</f>
        <v>33389.902570553721</v>
      </c>
      <c r="BL154" s="127">
        <f>'[3]Yearly LC Ethylene'!AF154</f>
        <v>32413.015903918935</v>
      </c>
      <c r="BM154" s="127">
        <f>'[3]Yearly LC Ethylene'!AG154</f>
        <v>31605.344163061898</v>
      </c>
      <c r="BN154" s="127">
        <f>'[3]Yearly LC Ethylene'!AH154</f>
        <v>30968.284453406501</v>
      </c>
      <c r="BO154" s="127"/>
      <c r="BP154" s="127">
        <f t="shared" si="28"/>
        <v>473351.0832175464</v>
      </c>
      <c r="BQ154" s="127">
        <f t="shared" si="28"/>
        <v>462610.98829326464</v>
      </c>
      <c r="BR154" s="127">
        <f t="shared" si="28"/>
        <v>465605.45705681393</v>
      </c>
      <c r="BS154" s="127">
        <f t="shared" si="28"/>
        <v>486521.26028098469</v>
      </c>
      <c r="BT154" s="127">
        <f t="shared" si="28"/>
        <v>430073.90136069263</v>
      </c>
      <c r="BU154" s="127">
        <f t="shared" si="28"/>
        <v>419487.52164857939</v>
      </c>
      <c r="BV154" s="127">
        <f t="shared" si="28"/>
        <v>409447.92806354893</v>
      </c>
      <c r="BW154" s="127">
        <f t="shared" si="28"/>
        <v>399573.44028925733</v>
      </c>
      <c r="BX154" s="127">
        <f t="shared" si="28"/>
        <v>389872.11242713465</v>
      </c>
      <c r="BY154" s="127">
        <f t="shared" si="28"/>
        <v>380351.89807913225</v>
      </c>
      <c r="BZ154" s="127">
        <f t="shared" si="28"/>
        <v>371020.65147192468</v>
      </c>
      <c r="CA154" s="127">
        <f t="shared" si="28"/>
        <v>359811.32680285547</v>
      </c>
      <c r="CB154" s="127">
        <f t="shared" si="28"/>
        <v>349200.86164601607</v>
      </c>
      <c r="CC154" s="127">
        <f t="shared" si="28"/>
        <v>337938.19397914183</v>
      </c>
      <c r="CD154" s="127">
        <f t="shared" si="28"/>
        <v>326965.51854526368</v>
      </c>
      <c r="CE154" s="127">
        <f t="shared" si="28"/>
        <v>316287.31256744161</v>
      </c>
      <c r="CF154" s="127">
        <f t="shared" si="30"/>
        <v>305514.8676317028</v>
      </c>
      <c r="CG154" s="127">
        <f t="shared" si="30"/>
        <v>295002.66094064171</v>
      </c>
      <c r="CH154" s="127">
        <f t="shared" si="30"/>
        <v>284752.97004554002</v>
      </c>
      <c r="CI154" s="127">
        <f t="shared" si="30"/>
        <v>274768.03207644483</v>
      </c>
      <c r="CJ154" s="127">
        <f t="shared" si="30"/>
        <v>265050.04409570998</v>
      </c>
      <c r="CK154" s="127">
        <f t="shared" si="30"/>
        <v>255050.56802302354</v>
      </c>
      <c r="CL154" s="127">
        <f t="shared" si="30"/>
        <v>245798.14539570169</v>
      </c>
      <c r="CM154" s="127">
        <f t="shared" si="30"/>
        <v>236881.98054353788</v>
      </c>
      <c r="CN154" s="127">
        <f t="shared" si="30"/>
        <v>228306.71734559315</v>
      </c>
      <c r="CO154" s="127">
        <f t="shared" si="30"/>
        <v>220076.9394440811</v>
      </c>
      <c r="CP154" s="127">
        <f t="shared" si="30"/>
        <v>212491.09569216688</v>
      </c>
      <c r="CQ154" s="127">
        <f t="shared" si="30"/>
        <v>205301.57666371367</v>
      </c>
      <c r="CR154" s="127">
        <f t="shared" si="30"/>
        <v>198514.22458173713</v>
      </c>
      <c r="CS154" s="127">
        <f t="shared" si="30"/>
        <v>192134.80966093193</v>
      </c>
      <c r="CT154" s="127">
        <f t="shared" si="29"/>
        <v>186169.03057758187</v>
      </c>
    </row>
    <row r="155" spans="1:98">
      <c r="A155" s="1" t="s">
        <v>82</v>
      </c>
      <c r="C155" s="7" t="s">
        <v>197</v>
      </c>
      <c r="D155" s="138">
        <f>'[2]Yearly LC Ethylene'!D155</f>
        <v>0.76136668012520714</v>
      </c>
      <c r="E155" s="138">
        <f>'[2]Yearly LC Ethylene'!E155</f>
        <v>1.5386013173962072</v>
      </c>
      <c r="F155" s="138">
        <f>'[2]Yearly LC Ethylene'!F155</f>
        <v>3.0857454192307818</v>
      </c>
      <c r="G155" s="138">
        <f>'[2]Yearly LC Ethylene'!G155</f>
        <v>6.1418849478086557</v>
      </c>
      <c r="H155" s="138">
        <f>'[2]Yearly LC Ethylene'!H155</f>
        <v>12.127595556867828</v>
      </c>
      <c r="I155" s="138">
        <f>'[2]Yearly LC Ethylene'!I155</f>
        <v>23.735067424631016</v>
      </c>
      <c r="J155" s="138">
        <f>'[2]Yearly LC Ethylene'!J155</f>
        <v>45.895993758412295</v>
      </c>
      <c r="K155" s="138">
        <f>'[2]Yearly LC Ethylene'!K155</f>
        <v>87.620659330704427</v>
      </c>
      <c r="L155" s="138">
        <f>'[2]Yearly LC Ethylene'!L155</f>
        <v>164.63647586975304</v>
      </c>
      <c r="M155" s="138">
        <f>'[2]Yearly LC Ethylene'!M155</f>
        <v>303.18351736599431</v>
      </c>
      <c r="N155" s="138">
        <f>'[2]Yearly LC Ethylene'!N155</f>
        <v>544.25587323324112</v>
      </c>
      <c r="O155" s="138">
        <f>'[2]Yearly LC Ethylene'!O155</f>
        <v>925.74509210742849</v>
      </c>
      <c r="P155" s="138">
        <f>'[2]Yearly LC Ethylene'!P155</f>
        <v>1520.4896958272254</v>
      </c>
      <c r="Q155" s="138">
        <f>'[2]Yearly LC Ethylene'!Q155</f>
        <v>2376.9556240517609</v>
      </c>
      <c r="R155" s="138">
        <f>'[2]Yearly LC Ethylene'!R155</f>
        <v>3523.5880765718493</v>
      </c>
      <c r="S155" s="138">
        <f>'[2]Yearly LC Ethylene'!S155</f>
        <v>4929.5696421286275</v>
      </c>
      <c r="T155" s="138">
        <f>'[2]Yearly LC Ethylene'!T155</f>
        <v>6499.2185902707088</v>
      </c>
      <c r="U155" s="138">
        <f>'[2]Yearly LC Ethylene'!U155</f>
        <v>8086.6564450969854</v>
      </c>
      <c r="V155" s="138">
        <f>'[2]Yearly LC Ethylene'!V155</f>
        <v>9540.7930693823255</v>
      </c>
      <c r="W155" s="138">
        <f>'[2]Yearly LC Ethylene'!W155</f>
        <v>10746.059535200086</v>
      </c>
      <c r="X155" s="138">
        <f>'[2]Yearly LC Ethylene'!X155</f>
        <v>11643.373081889227</v>
      </c>
      <c r="Y155" s="138">
        <f>'[2]Yearly LC Ethylene'!Y155</f>
        <v>12471.876443816178</v>
      </c>
      <c r="Z155" s="138">
        <f>'[2]Yearly LC Ethylene'!Z155</f>
        <v>13034.65839539264</v>
      </c>
      <c r="AA155" s="138">
        <f>'[2]Yearly LC Ethylene'!AA155</f>
        <v>13360.764053568957</v>
      </c>
      <c r="AB155" s="138">
        <f>'[2]Yearly LC Ethylene'!AB155</f>
        <v>13493.431684246661</v>
      </c>
      <c r="AC155" s="138">
        <f>'[2]Yearly LC Ethylene'!AC155</f>
        <v>13472.938640783255</v>
      </c>
      <c r="AD155" s="138">
        <f>'[2]Yearly LC Ethylene'!AD155</f>
        <v>13330.534695316892</v>
      </c>
      <c r="AE155" s="138">
        <f>'[2]Yearly LC Ethylene'!AE155</f>
        <v>13097.851616622982</v>
      </c>
      <c r="AF155" s="138">
        <f>'[2]Yearly LC Ethylene'!AF155</f>
        <v>12796.922674959575</v>
      </c>
      <c r="AG155" s="138">
        <f>'[2]Yearly LC Ethylene'!AG155</f>
        <v>12444.535687845811</v>
      </c>
      <c r="AH155" s="138">
        <f>'[2]Yearly LC Ethylene'!AH155</f>
        <v>12053.348320544748</v>
      </c>
      <c r="AI155" s="141"/>
      <c r="AJ155" s="138">
        <f>'[3]Yearly LC Ethylene'!D155</f>
        <v>0.18308938531480826</v>
      </c>
      <c r="AK155" s="138">
        <f>'[3]Yearly LC Ethylene'!E155</f>
        <v>0.36761232774593561</v>
      </c>
      <c r="AL155" s="138">
        <f>'[3]Yearly LC Ethylene'!F155</f>
        <v>0.73666150732645752</v>
      </c>
      <c r="AM155" s="138">
        <f>'[3]Yearly LC Ethylene'!G155</f>
        <v>1.4723064899477905</v>
      </c>
      <c r="AN155" s="138">
        <f>'[3]Yearly LC Ethylene'!H155</f>
        <v>2.9319613185987365</v>
      </c>
      <c r="AO155" s="138">
        <f>'[3]Yearly LC Ethylene'!I155</f>
        <v>5.8097459089244667</v>
      </c>
      <c r="AP155" s="138">
        <f>'[3]Yearly LC Ethylene'!J155</f>
        <v>11.427593466905568</v>
      </c>
      <c r="AQ155" s="138">
        <f>'[3]Yearly LC Ethylene'!K155</f>
        <v>22.267860716638815</v>
      </c>
      <c r="AR155" s="138">
        <f>'[3]Yearly LC Ethylene'!L155</f>
        <v>42.839363000226257</v>
      </c>
      <c r="AS155" s="138">
        <f>'[3]Yearly LC Ethylene'!M155</f>
        <v>81.0053777392244</v>
      </c>
      <c r="AT155" s="138">
        <f>'[3]Yearly LC Ethylene'!N155</f>
        <v>150.35963892801956</v>
      </c>
      <c r="AU155" s="138">
        <f>'[3]Yearly LC Ethylene'!O155</f>
        <v>256.63278425790145</v>
      </c>
      <c r="AV155" s="138">
        <f>'[3]Yearly LC Ethylene'!P155</f>
        <v>424.8565048154174</v>
      </c>
      <c r="AW155" s="138">
        <f>'[3]Yearly LC Ethylene'!Q155</f>
        <v>673.10819148426424</v>
      </c>
      <c r="AX155" s="138">
        <f>'[3]Yearly LC Ethylene'!R155</f>
        <v>1014.853440495108</v>
      </c>
      <c r="AY155" s="138">
        <f>'[3]Yearly LC Ethylene'!S155</f>
        <v>1450.055000811639</v>
      </c>
      <c r="AZ155" s="138">
        <f>'[3]Yearly LC Ethylene'!T155</f>
        <v>1958.7889130414251</v>
      </c>
      <c r="BA155" s="138">
        <f>'[3]Yearly LC Ethylene'!U155</f>
        <v>2507.6793892419005</v>
      </c>
      <c r="BB155" s="138">
        <f>'[3]Yearly LC Ethylene'!V155</f>
        <v>3057.7448027638452</v>
      </c>
      <c r="BC155" s="138">
        <f>'[3]Yearly LC Ethylene'!W155</f>
        <v>3576.393140883813</v>
      </c>
      <c r="BD155" s="138">
        <f>'[3]Yearly LC Ethylene'!X155</f>
        <v>4044.6535287387273</v>
      </c>
      <c r="BE155" s="138">
        <f>'[3]Yearly LC Ethylene'!Y155</f>
        <v>4216.3433085336246</v>
      </c>
      <c r="BF155" s="138">
        <f>'[3]Yearly LC Ethylene'!Z155</f>
        <v>4308.734696112353</v>
      </c>
      <c r="BG155" s="138">
        <f>'[3]Yearly LC Ethylene'!AA155</f>
        <v>4358.9114002067245</v>
      </c>
      <c r="BH155" s="138">
        <f>'[3]Yearly LC Ethylene'!AB155</f>
        <v>4401.8804932970497</v>
      </c>
      <c r="BI155" s="138">
        <f>'[3]Yearly LC Ethylene'!AC155</f>
        <v>4617.647057787698</v>
      </c>
      <c r="BJ155" s="138">
        <f>'[3]Yearly LC Ethylene'!AD155</f>
        <v>4833.3076094249946</v>
      </c>
      <c r="BK155" s="138">
        <f>'[3]Yearly LC Ethylene'!AE155</f>
        <v>5076.2320407970528</v>
      </c>
      <c r="BL155" s="138">
        <f>'[3]Yearly LC Ethylene'!AF155</f>
        <v>5367.5721335891594</v>
      </c>
      <c r="BM155" s="138">
        <f>'[3]Yearly LC Ethylene'!AG155</f>
        <v>5714.8816653372933</v>
      </c>
      <c r="BN155" s="138">
        <f>'[3]Yearly LC Ethylene'!AH155</f>
        <v>6103.9885752203381</v>
      </c>
      <c r="BO155" s="141"/>
      <c r="BP155" s="138">
        <f t="shared" si="28"/>
        <v>0.94445606544001537</v>
      </c>
      <c r="BQ155" s="138">
        <f t="shared" si="28"/>
        <v>1.9062136451421428</v>
      </c>
      <c r="BR155" s="138">
        <f t="shared" si="28"/>
        <v>3.8224069265572393</v>
      </c>
      <c r="BS155" s="138">
        <f t="shared" si="28"/>
        <v>7.6141914377564461</v>
      </c>
      <c r="BT155" s="138">
        <f t="shared" si="28"/>
        <v>15.059556875466564</v>
      </c>
      <c r="BU155" s="138">
        <f t="shared" si="28"/>
        <v>29.544813333555481</v>
      </c>
      <c r="BV155" s="138">
        <f t="shared" si="28"/>
        <v>57.323587225317866</v>
      </c>
      <c r="BW155" s="138">
        <f t="shared" si="28"/>
        <v>109.88852004734323</v>
      </c>
      <c r="BX155" s="138">
        <f t="shared" si="28"/>
        <v>207.4758388699793</v>
      </c>
      <c r="BY155" s="138">
        <f t="shared" si="28"/>
        <v>384.18889510521871</v>
      </c>
      <c r="BZ155" s="138">
        <f t="shared" si="28"/>
        <v>694.61551216126065</v>
      </c>
      <c r="CA155" s="138">
        <f t="shared" si="28"/>
        <v>1182.3778763653299</v>
      </c>
      <c r="CB155" s="138">
        <f t="shared" si="28"/>
        <v>1945.3462006426428</v>
      </c>
      <c r="CC155" s="138">
        <f t="shared" si="28"/>
        <v>3050.0638155360252</v>
      </c>
      <c r="CD155" s="138">
        <f t="shared" si="28"/>
        <v>4538.4415170669572</v>
      </c>
      <c r="CE155" s="138">
        <f t="shared" si="28"/>
        <v>6379.6246429402663</v>
      </c>
      <c r="CF155" s="138">
        <f t="shared" si="30"/>
        <v>8458.0075033121338</v>
      </c>
      <c r="CG155" s="138">
        <f t="shared" si="30"/>
        <v>10594.335834338886</v>
      </c>
      <c r="CH155" s="138">
        <f t="shared" si="30"/>
        <v>12598.537872146171</v>
      </c>
      <c r="CI155" s="138">
        <f t="shared" si="30"/>
        <v>14322.452676083898</v>
      </c>
      <c r="CJ155" s="138">
        <f t="shared" si="30"/>
        <v>15688.026610627954</v>
      </c>
      <c r="CK155" s="138">
        <f t="shared" si="30"/>
        <v>16688.219752349803</v>
      </c>
      <c r="CL155" s="138">
        <f t="shared" si="30"/>
        <v>17343.393091504993</v>
      </c>
      <c r="CM155" s="138">
        <f t="shared" si="30"/>
        <v>17719.675453775682</v>
      </c>
      <c r="CN155" s="138">
        <f t="shared" si="30"/>
        <v>17895.31217754371</v>
      </c>
      <c r="CO155" s="138">
        <f t="shared" si="30"/>
        <v>18090.585698570954</v>
      </c>
      <c r="CP155" s="138">
        <f t="shared" si="30"/>
        <v>18163.842304741887</v>
      </c>
      <c r="CQ155" s="138">
        <f t="shared" si="30"/>
        <v>18174.083657420037</v>
      </c>
      <c r="CR155" s="138">
        <f t="shared" si="30"/>
        <v>18164.494808548734</v>
      </c>
      <c r="CS155" s="138">
        <f t="shared" si="30"/>
        <v>18159.417353183104</v>
      </c>
      <c r="CT155" s="138">
        <f t="shared" si="29"/>
        <v>18157.336895765086</v>
      </c>
    </row>
    <row r="156" spans="1:98">
      <c r="A156" s="1" t="s">
        <v>83</v>
      </c>
      <c r="C156" s="62" t="s">
        <v>197</v>
      </c>
      <c r="D156" s="138">
        <f>'[2]Yearly LC Ethylene'!D156</f>
        <v>3.4012647988032261</v>
      </c>
      <c r="E156" s="138">
        <f>'[2]Yearly LC Ethylene'!E156</f>
        <v>6.8734167607536865</v>
      </c>
      <c r="F156" s="138">
        <f>'[2]Yearly LC Ethylene'!F156</f>
        <v>13.784996830662438</v>
      </c>
      <c r="G156" s="138">
        <f>'[2]Yearly LC Ethylene'!G156</f>
        <v>27.43773482160471</v>
      </c>
      <c r="H156" s="138">
        <f>'[2]Yearly LC Ethylene'!H156</f>
        <v>54.177789675420925</v>
      </c>
      <c r="I156" s="138">
        <f>'[2]Yearly LC Ethylene'!I156</f>
        <v>106.03202298706144</v>
      </c>
      <c r="J156" s="138">
        <f>'[2]Yearly LC Ethylene'!J156</f>
        <v>205.03186184994183</v>
      </c>
      <c r="K156" s="138">
        <f>'[2]Yearly LC Ethylene'!K156</f>
        <v>391.42908667929191</v>
      </c>
      <c r="L156" s="138">
        <f>'[2]Yearly LC Ethylene'!L156</f>
        <v>735.48299996884555</v>
      </c>
      <c r="M156" s="138">
        <f>'[2]Yearly LC Ethylene'!M156</f>
        <v>1354.4162781390964</v>
      </c>
      <c r="N156" s="138">
        <f>'[2]Yearly LC Ethylene'!N156</f>
        <v>2431.362432180129</v>
      </c>
      <c r="O156" s="138">
        <f>'[2]Yearly LC Ethylene'!O156</f>
        <v>4135.5949460935708</v>
      </c>
      <c r="P156" s="138">
        <f>'[2]Yearly LC Ethylene'!P156</f>
        <v>6792.5064418496704</v>
      </c>
      <c r="Q156" s="138">
        <f>'[2]Yearly LC Ethylene'!Q156</f>
        <v>10618.60953919744</v>
      </c>
      <c r="R156" s="138">
        <f>'[2]Yearly LC Ethylene'!R156</f>
        <v>15740.977906145979</v>
      </c>
      <c r="S156" s="138">
        <f>'[2]Yearly LC Ethylene'!S156</f>
        <v>22021.940458786314</v>
      </c>
      <c r="T156" s="138">
        <f>'[2]Yearly LC Ethylene'!T156</f>
        <v>29034.056766419064</v>
      </c>
      <c r="U156" s="138">
        <f>'[2]Yearly LC Ethylene'!U156</f>
        <v>36125.641723906832</v>
      </c>
      <c r="V156" s="138">
        <f>'[2]Yearly LC Ethylene'!V156</f>
        <v>42621.728093248508</v>
      </c>
      <c r="W156" s="138">
        <f>'[2]Yearly LC Ethylene'!W156</f>
        <v>48006.033067941862</v>
      </c>
      <c r="X156" s="138">
        <f>'[2]Yearly LC Ethylene'!X156</f>
        <v>52014.615344409685</v>
      </c>
      <c r="Y156" s="138">
        <f>'[2]Yearly LC Ethylene'!Y156</f>
        <v>55715.800849597348</v>
      </c>
      <c r="Z156" s="138">
        <f>'[2]Yearly LC Ethylene'!Z156</f>
        <v>58229.925109650358</v>
      </c>
      <c r="AA156" s="138">
        <f>'[2]Yearly LC Ethylene'!AA156</f>
        <v>59686.741811509783</v>
      </c>
      <c r="AB156" s="138">
        <f>'[2]Yearly LC Ethylene'!AB156</f>
        <v>60279.40990947606</v>
      </c>
      <c r="AC156" s="138">
        <f>'[2]Yearly LC Ethylene'!AC156</f>
        <v>60187.861028796164</v>
      </c>
      <c r="AD156" s="138">
        <f>'[2]Yearly LC Ethylene'!AD156</f>
        <v>59551.697745625192</v>
      </c>
      <c r="AE156" s="138">
        <f>'[2]Yearly LC Ethylene'!AE156</f>
        <v>58512.229135429894</v>
      </c>
      <c r="AF156" s="138">
        <f>'[2]Yearly LC Ethylene'!AF156</f>
        <v>57167.884757169821</v>
      </c>
      <c r="AG156" s="138">
        <f>'[2]Yearly LC Ethylene'!AG156</f>
        <v>55593.661080045858</v>
      </c>
      <c r="AH156" s="138">
        <f>'[2]Yearly LC Ethylene'!AH156</f>
        <v>53846.103882088617</v>
      </c>
      <c r="AI156" s="141"/>
      <c r="AJ156" s="138">
        <f>'[3]Yearly LC Ethylene'!D156</f>
        <v>0.4882185707751171</v>
      </c>
      <c r="AK156" s="138">
        <f>'[3]Yearly LC Ethylene'!E156</f>
        <v>0.98025980557442327</v>
      </c>
      <c r="AL156" s="138">
        <f>'[3]Yearly LC Ethylene'!F156</f>
        <v>1.9643510607322898</v>
      </c>
      <c r="AM156" s="138">
        <f>'[3]Yearly LC Ethylene'!G156</f>
        <v>3.9259914987933624</v>
      </c>
      <c r="AN156" s="138">
        <f>'[3]Yearly LC Ethylene'!H156</f>
        <v>7.8182466016418939</v>
      </c>
      <c r="AO156" s="138">
        <f>'[3]Yearly LC Ethylene'!I156</f>
        <v>15.492027783831752</v>
      </c>
      <c r="AP156" s="138">
        <f>'[3]Yearly LC Ethylene'!J156</f>
        <v>30.472347374036762</v>
      </c>
      <c r="AQ156" s="138">
        <f>'[3]Yearly LC Ethylene'!K156</f>
        <v>59.378554986155628</v>
      </c>
      <c r="AR156" s="138">
        <f>'[3]Yearly LC Ethylene'!L156</f>
        <v>114.23367084293386</v>
      </c>
      <c r="AS156" s="138">
        <f>'[3]Yearly LC Ethylene'!M156</f>
        <v>216.00558479642214</v>
      </c>
      <c r="AT156" s="138">
        <f>'[3]Yearly LC Ethylene'!N156</f>
        <v>400.94278482327235</v>
      </c>
      <c r="AU156" s="138">
        <f>'[3]Yearly LC Ethylene'!O156</f>
        <v>684.32635201106848</v>
      </c>
      <c r="AV156" s="138">
        <f>'[3]Yearly LC Ethylene'!P156</f>
        <v>1132.904756924313</v>
      </c>
      <c r="AW156" s="138">
        <f>'[3]Yearly LC Ethylene'!Q156</f>
        <v>1794.8824212743273</v>
      </c>
      <c r="AX156" s="138">
        <f>'[3]Yearly LC Ethylene'!R156</f>
        <v>2706.166146184873</v>
      </c>
      <c r="AY156" s="138">
        <f>'[3]Yearly LC Ethylene'!S156</f>
        <v>3866.6565995855753</v>
      </c>
      <c r="AZ156" s="138">
        <f>'[3]Yearly LC Ethylene'!T156</f>
        <v>5223.2253766700633</v>
      </c>
      <c r="BA156" s="138">
        <f>'[3]Yearly LC Ethylene'!U156</f>
        <v>6686.8739838348138</v>
      </c>
      <c r="BB156" s="138">
        <f>'[3]Yearly LC Ethylene'!V156</f>
        <v>8153.6556301916071</v>
      </c>
      <c r="BC156" s="138">
        <f>'[3]Yearly LC Ethylene'!W156</f>
        <v>9536.6618046699277</v>
      </c>
      <c r="BD156" s="138">
        <f>'[3]Yearly LC Ethylene'!X156</f>
        <v>10785.305558189801</v>
      </c>
      <c r="BE156" s="138">
        <f>'[3]Yearly LC Ethylene'!Y156</f>
        <v>11243.126413090993</v>
      </c>
      <c r="BF156" s="138">
        <f>'[3]Yearly LC Ethylene'!Z156</f>
        <v>11489.493460083138</v>
      </c>
      <c r="BG156" s="138">
        <f>'[3]Yearly LC Ethylene'!AA156</f>
        <v>11623.292580753292</v>
      </c>
      <c r="BH156" s="138">
        <f>'[3]Yearly LC Ethylene'!AB156</f>
        <v>11737.872184480679</v>
      </c>
      <c r="BI156" s="138">
        <f>'[3]Yearly LC Ethylene'!AC156</f>
        <v>12313.226367660414</v>
      </c>
      <c r="BJ156" s="138">
        <f>'[3]Yearly LC Ethylene'!AD156</f>
        <v>12888.297861356768</v>
      </c>
      <c r="BK156" s="138">
        <f>'[3]Yearly LC Ethylene'!AE156</f>
        <v>13536.070087403081</v>
      </c>
      <c r="BL156" s="138">
        <f>'[3]Yearly LC Ethylene'!AF156</f>
        <v>14312.945510671807</v>
      </c>
      <c r="BM156" s="138">
        <f>'[3]Yearly LC Ethylene'!AG156</f>
        <v>15239.066721440515</v>
      </c>
      <c r="BN156" s="138">
        <f>'[3]Yearly LC Ethylene'!AH156</f>
        <v>16276.643089372414</v>
      </c>
      <c r="BO156" s="141"/>
      <c r="BP156" s="138">
        <f t="shared" si="28"/>
        <v>3.8894833695783433</v>
      </c>
      <c r="BQ156" s="138">
        <f t="shared" si="28"/>
        <v>7.8536765663281098</v>
      </c>
      <c r="BR156" s="138">
        <f t="shared" si="28"/>
        <v>15.749347891394727</v>
      </c>
      <c r="BS156" s="138">
        <f t="shared" si="28"/>
        <v>31.363726320398072</v>
      </c>
      <c r="BT156" s="138">
        <f t="shared" si="28"/>
        <v>61.996036277062821</v>
      </c>
      <c r="BU156" s="138">
        <f t="shared" si="28"/>
        <v>121.52405077089318</v>
      </c>
      <c r="BV156" s="138">
        <f t="shared" si="28"/>
        <v>235.50420922397859</v>
      </c>
      <c r="BW156" s="138">
        <f t="shared" si="28"/>
        <v>450.80764166544753</v>
      </c>
      <c r="BX156" s="138">
        <f t="shared" si="28"/>
        <v>849.71667081177941</v>
      </c>
      <c r="BY156" s="138">
        <f t="shared" si="28"/>
        <v>1570.4218629355187</v>
      </c>
      <c r="BZ156" s="138">
        <f t="shared" si="28"/>
        <v>2832.3052170034011</v>
      </c>
      <c r="CA156" s="138">
        <f t="shared" si="28"/>
        <v>4819.9212981046394</v>
      </c>
      <c r="CB156" s="138">
        <f t="shared" si="28"/>
        <v>7925.4111987739834</v>
      </c>
      <c r="CC156" s="138">
        <f t="shared" si="28"/>
        <v>12413.491960471767</v>
      </c>
      <c r="CD156" s="138">
        <f t="shared" si="28"/>
        <v>18447.144052330852</v>
      </c>
      <c r="CE156" s="138">
        <f t="shared" si="28"/>
        <v>25888.597058371888</v>
      </c>
      <c r="CF156" s="138">
        <f t="shared" si="30"/>
        <v>34257.282143089127</v>
      </c>
      <c r="CG156" s="138">
        <f t="shared" si="30"/>
        <v>42812.515707741644</v>
      </c>
      <c r="CH156" s="138">
        <f t="shared" si="30"/>
        <v>50775.383723440114</v>
      </c>
      <c r="CI156" s="138">
        <f t="shared" si="30"/>
        <v>57542.694872611792</v>
      </c>
      <c r="CJ156" s="138">
        <f t="shared" si="30"/>
        <v>62799.920902599486</v>
      </c>
      <c r="CK156" s="138">
        <f t="shared" si="30"/>
        <v>66958.927262688347</v>
      </c>
      <c r="CL156" s="138">
        <f t="shared" si="30"/>
        <v>69719.418569733491</v>
      </c>
      <c r="CM156" s="138">
        <f t="shared" si="30"/>
        <v>71310.034392263071</v>
      </c>
      <c r="CN156" s="138">
        <f t="shared" si="30"/>
        <v>72017.282093956746</v>
      </c>
      <c r="CO156" s="138">
        <f t="shared" si="30"/>
        <v>72501.087396456584</v>
      </c>
      <c r="CP156" s="138">
        <f t="shared" si="30"/>
        <v>72439.99560698196</v>
      </c>
      <c r="CQ156" s="138">
        <f t="shared" si="30"/>
        <v>72048.299222832982</v>
      </c>
      <c r="CR156" s="138">
        <f t="shared" si="30"/>
        <v>71480.830267841622</v>
      </c>
      <c r="CS156" s="138">
        <f t="shared" si="30"/>
        <v>70832.72780148637</v>
      </c>
      <c r="CT156" s="138">
        <f t="shared" si="29"/>
        <v>70122.746971461034</v>
      </c>
    </row>
    <row r="157" spans="1:98" s="21" customFormat="1">
      <c r="A157" s="19" t="s">
        <v>142</v>
      </c>
      <c r="B157" s="19"/>
      <c r="C157" s="20" t="s">
        <v>197</v>
      </c>
      <c r="D157" s="137">
        <f>'[2]Yearly LC Ethylene'!D157</f>
        <v>5341056.5389149534</v>
      </c>
      <c r="E157" s="137">
        <f>'[2]Yearly LC Ethylene'!E157</f>
        <v>5260102.9248319669</v>
      </c>
      <c r="F157" s="137">
        <f>'[2]Yearly LC Ethylene'!F157</f>
        <v>5159032.769295143</v>
      </c>
      <c r="G157" s="137">
        <f>'[2]Yearly LC Ethylene'!G157</f>
        <v>5059661.9754237318</v>
      </c>
      <c r="H157" s="137">
        <f>'[2]Yearly LC Ethylene'!H157</f>
        <v>4961988.0904000215</v>
      </c>
      <c r="I157" s="137">
        <f>'[2]Yearly LC Ethylene'!I157</f>
        <v>4866001.9926138176</v>
      </c>
      <c r="J157" s="137">
        <f>'[2]Yearly LC Ethylene'!J157</f>
        <v>4770139.0280230027</v>
      </c>
      <c r="K157" s="137">
        <f>'[2]Yearly LC Ethylene'!K157</f>
        <v>4676175.0461704796</v>
      </c>
      <c r="L157" s="137">
        <f>'[2]Yearly LC Ethylene'!L157</f>
        <v>4584028.5639725607</v>
      </c>
      <c r="M157" s="137">
        <f>'[2]Yearly LC Ethylene'!M157</f>
        <v>4493560.9955964638</v>
      </c>
      <c r="N157" s="137">
        <f>'[2]Yearly LC Ethylene'!N157</f>
        <v>4404553.4860719023</v>
      </c>
      <c r="O157" s="137">
        <f>'[2]Yearly LC Ethylene'!O157</f>
        <v>4317279.5413108785</v>
      </c>
      <c r="P157" s="137">
        <f>'[2]Yearly LC Ethylene'!P157</f>
        <v>4233093.0397547213</v>
      </c>
      <c r="Q157" s="137">
        <f>'[2]Yearly LC Ethylene'!Q157</f>
        <v>4147145.8277267069</v>
      </c>
      <c r="R157" s="137">
        <f>'[2]Yearly LC Ethylene'!R157</f>
        <v>4061735.7227639295</v>
      </c>
      <c r="S157" s="137">
        <f>'[2]Yearly LC Ethylene'!S157</f>
        <v>3977034.7457308914</v>
      </c>
      <c r="T157" s="137">
        <f>'[2]Yearly LC Ethylene'!T157</f>
        <v>3889048.6735390532</v>
      </c>
      <c r="U157" s="137">
        <f>'[2]Yearly LC Ethylene'!U157</f>
        <v>3803171.0701542227</v>
      </c>
      <c r="V157" s="137">
        <f>'[2]Yearly LC Ethylene'!V157</f>
        <v>3720232.0772994091</v>
      </c>
      <c r="W157" s="137">
        <f>'[2]Yearly LC Ethylene'!W157</f>
        <v>3640868.2812285363</v>
      </c>
      <c r="X157" s="137">
        <f>'[2]Yearly LC Ethylene'!X157</f>
        <v>3565408.1289791861</v>
      </c>
      <c r="Y157" s="137">
        <f>'[2]Yearly LC Ethylene'!Y157</f>
        <v>3474718.1232545823</v>
      </c>
      <c r="Z157" s="137">
        <f>'[2]Yearly LC Ethylene'!Z157</f>
        <v>3387777.0366880321</v>
      </c>
      <c r="AA157" s="137">
        <f>'[2]Yearly LC Ethylene'!AA157</f>
        <v>3304403.9872590494</v>
      </c>
      <c r="AB157" s="137">
        <f>'[2]Yearly LC Ethylene'!AB157</f>
        <v>3224263.884630363</v>
      </c>
      <c r="AC157" s="137">
        <f>'[2]Yearly LC Ethylene'!AC157</f>
        <v>3147142.5072026365</v>
      </c>
      <c r="AD157" s="137">
        <f>'[2]Yearly LC Ethylene'!AD157</f>
        <v>3071644.7100503207</v>
      </c>
      <c r="AE157" s="137">
        <f>'[2]Yearly LC Ethylene'!AE157</f>
        <v>2998891.0692562568</v>
      </c>
      <c r="AF157" s="137">
        <f>'[2]Yearly LC Ethylene'!AF157</f>
        <v>2928769.4388419809</v>
      </c>
      <c r="AG157" s="137">
        <f>'[2]Yearly LC Ethylene'!AG157</f>
        <v>2861197.5040106727</v>
      </c>
      <c r="AH157" s="137">
        <f>'[2]Yearly LC Ethylene'!AH157</f>
        <v>2796116.7546724328</v>
      </c>
      <c r="AI157" s="157"/>
      <c r="AJ157" s="137">
        <f>'[3]Yearly LC Ethylene'!D157</f>
        <v>1049368.9408920442</v>
      </c>
      <c r="AK157" s="137">
        <f>'[3]Yearly LC Ethylene'!E157</f>
        <v>1048546.221141608</v>
      </c>
      <c r="AL157" s="137">
        <f>'[3]Yearly LC Ethylene'!F157</f>
        <v>1034126.0347974732</v>
      </c>
      <c r="AM157" s="137">
        <f>'[3]Yearly LC Ethylene'!G157</f>
        <v>1020278.6560853958</v>
      </c>
      <c r="AN157" s="137">
        <f>'[3]Yearly LC Ethylene'!H157</f>
        <v>1007041.514620016</v>
      </c>
      <c r="AO157" s="137">
        <f>'[3]Yearly LC Ethylene'!I157</f>
        <v>994456.07284052751</v>
      </c>
      <c r="AP157" s="137">
        <f>'[3]Yearly LC Ethylene'!J157</f>
        <v>983184.5341708319</v>
      </c>
      <c r="AQ157" s="137">
        <f>'[3]Yearly LC Ethylene'!K157</f>
        <v>972701.98748806084</v>
      </c>
      <c r="AR157" s="137">
        <f>'[3]Yearly LC Ethylene'!L157</f>
        <v>963056.36630377267</v>
      </c>
      <c r="AS157" s="137">
        <f>'[3]Yearly LC Ethylene'!M157</f>
        <v>954292.03942995367</v>
      </c>
      <c r="AT157" s="137">
        <f>'[3]Yearly LC Ethylene'!N157</f>
        <v>946442.276274289</v>
      </c>
      <c r="AU157" s="137">
        <f>'[3]Yearly LC Ethylene'!O157</f>
        <v>928636.87165420456</v>
      </c>
      <c r="AV157" s="137">
        <f>'[3]Yearly LC Ethylene'!P157</f>
        <v>912459.53107718192</v>
      </c>
      <c r="AW157" s="137">
        <f>'[3]Yearly LC Ethylene'!Q157</f>
        <v>898170.74848114606</v>
      </c>
      <c r="AX157" s="137">
        <f>'[3]Yearly LC Ethylene'!R157</f>
        <v>885789.26489544497</v>
      </c>
      <c r="AY157" s="137">
        <f>'[3]Yearly LC Ethylene'!S157</f>
        <v>875470.12270406273</v>
      </c>
      <c r="AZ157" s="137">
        <f>'[3]Yearly LC Ethylene'!T157</f>
        <v>867262.8350253863</v>
      </c>
      <c r="BA157" s="137">
        <f>'[3]Yearly LC Ethylene'!U157</f>
        <v>861671.87623705878</v>
      </c>
      <c r="BB157" s="137">
        <f>'[3]Yearly LC Ethylene'!V157</f>
        <v>859067.39815765864</v>
      </c>
      <c r="BC157" s="137">
        <f>'[3]Yearly LC Ethylene'!W157</f>
        <v>859827.00634102651</v>
      </c>
      <c r="BD157" s="137">
        <f>'[3]Yearly LC Ethylene'!X157</f>
        <v>864313.40918915847</v>
      </c>
      <c r="BE157" s="137">
        <f>'[3]Yearly LC Ethylene'!Y157</f>
        <v>863833.36784867081</v>
      </c>
      <c r="BF157" s="137">
        <f>'[3]Yearly LC Ethylene'!Z157</f>
        <v>866462.79583199194</v>
      </c>
      <c r="BG157" s="137">
        <f>'[3]Yearly LC Ethylene'!AA157</f>
        <v>874751.1976483477</v>
      </c>
      <c r="BH157" s="137">
        <f>'[3]Yearly LC Ethylene'!AB157</f>
        <v>888982.04434016976</v>
      </c>
      <c r="BI157" s="137">
        <f>'[3]Yearly LC Ethylene'!AC157</f>
        <v>909117.47814866097</v>
      </c>
      <c r="BJ157" s="137">
        <f>'[3]Yearly LC Ethylene'!AD157</f>
        <v>937635.28545718559</v>
      </c>
      <c r="BK157" s="137">
        <f>'[3]Yearly LC Ethylene'!AE157</f>
        <v>973786.86444717762</v>
      </c>
      <c r="BL157" s="137">
        <f>'[3]Yearly LC Ethylene'!AF157</f>
        <v>1018291.8542643053</v>
      </c>
      <c r="BM157" s="137">
        <f>'[3]Yearly LC Ethylene'!AG157</f>
        <v>1072029.0392589141</v>
      </c>
      <c r="BN157" s="137">
        <f>'[3]Yearly LC Ethylene'!AH157</f>
        <v>1135188.2824529903</v>
      </c>
      <c r="BO157" s="157"/>
      <c r="BP157" s="137">
        <f t="shared" si="28"/>
        <v>6390425.4798069978</v>
      </c>
      <c r="BQ157" s="137">
        <f t="shared" si="28"/>
        <v>6308649.1459735744</v>
      </c>
      <c r="BR157" s="137">
        <f t="shared" si="28"/>
        <v>6193158.8040926158</v>
      </c>
      <c r="BS157" s="137">
        <f t="shared" si="28"/>
        <v>6079940.631509128</v>
      </c>
      <c r="BT157" s="137">
        <f t="shared" si="28"/>
        <v>5969029.6050200379</v>
      </c>
      <c r="BU157" s="137">
        <f t="shared" si="28"/>
        <v>5860458.0654543452</v>
      </c>
      <c r="BV157" s="137">
        <f t="shared" si="28"/>
        <v>5753323.5621938342</v>
      </c>
      <c r="BW157" s="137">
        <f t="shared" si="28"/>
        <v>5648877.0336585408</v>
      </c>
      <c r="BX157" s="137">
        <f t="shared" si="28"/>
        <v>5547084.9302763334</v>
      </c>
      <c r="BY157" s="137">
        <f t="shared" si="28"/>
        <v>5447853.0350264171</v>
      </c>
      <c r="BZ157" s="137">
        <f t="shared" si="28"/>
        <v>5350995.7623461913</v>
      </c>
      <c r="CA157" s="137">
        <f t="shared" ref="CA157:CE165" si="31">O157+AU157</f>
        <v>5245916.4129650835</v>
      </c>
      <c r="CB157" s="137">
        <f t="shared" si="31"/>
        <v>5145552.5708319033</v>
      </c>
      <c r="CC157" s="137">
        <f t="shared" si="31"/>
        <v>5045316.5762078529</v>
      </c>
      <c r="CD157" s="137">
        <f t="shared" si="31"/>
        <v>4947524.9876593743</v>
      </c>
      <c r="CE157" s="137">
        <f t="shared" si="31"/>
        <v>4852504.8684349544</v>
      </c>
      <c r="CF157" s="137">
        <f t="shared" si="30"/>
        <v>4756311.5085644396</v>
      </c>
      <c r="CG157" s="137">
        <f t="shared" si="30"/>
        <v>4664842.9463912817</v>
      </c>
      <c r="CH157" s="137">
        <f t="shared" si="30"/>
        <v>4579299.4754570676</v>
      </c>
      <c r="CI157" s="137">
        <f t="shared" si="30"/>
        <v>4500695.2875695629</v>
      </c>
      <c r="CJ157" s="137">
        <f t="shared" si="30"/>
        <v>4429721.5381683446</v>
      </c>
      <c r="CK157" s="137">
        <f t="shared" si="30"/>
        <v>4338551.4911032533</v>
      </c>
      <c r="CL157" s="137">
        <f t="shared" si="30"/>
        <v>4254239.8325200239</v>
      </c>
      <c r="CM157" s="137">
        <f t="shared" si="30"/>
        <v>4179155.1849073973</v>
      </c>
      <c r="CN157" s="137">
        <f t="shared" si="30"/>
        <v>4113245.9289705325</v>
      </c>
      <c r="CO157" s="137">
        <f t="shared" si="30"/>
        <v>4056259.9853512975</v>
      </c>
      <c r="CP157" s="137">
        <f t="shared" si="30"/>
        <v>4009279.9955075062</v>
      </c>
      <c r="CQ157" s="137">
        <f t="shared" si="30"/>
        <v>3972677.9337034347</v>
      </c>
      <c r="CR157" s="137">
        <f t="shared" si="30"/>
        <v>3947061.2931062863</v>
      </c>
      <c r="CS157" s="137">
        <f t="shared" si="30"/>
        <v>3933226.5432695867</v>
      </c>
      <c r="CT157" s="137">
        <f t="shared" si="29"/>
        <v>3931305.0371254231</v>
      </c>
    </row>
    <row r="158" spans="1:98" s="13" customFormat="1">
      <c r="A158" s="380" t="s">
        <v>115</v>
      </c>
      <c r="B158" s="6" t="s">
        <v>116</v>
      </c>
      <c r="C158" s="7" t="s">
        <v>197</v>
      </c>
      <c r="D158" s="125">
        <f>'[2]Yearly LC Ethylene'!D158</f>
        <v>1581162.9659571559</v>
      </c>
      <c r="E158" s="125">
        <f>'[2]Yearly LC Ethylene'!E158</f>
        <v>1538128.6312437041</v>
      </c>
      <c r="F158" s="125">
        <f>'[2]Yearly LC Ethylene'!F158</f>
        <v>1486436.0517860062</v>
      </c>
      <c r="G158" s="125">
        <f>'[2]Yearly LC Ethylene'!G158</f>
        <v>1435952.2027598082</v>
      </c>
      <c r="H158" s="125">
        <f>'[2]Yearly LC Ethylene'!H158</f>
        <v>1386672.3134355419</v>
      </c>
      <c r="I158" s="125">
        <f>'[2]Yearly LC Ethylene'!I158</f>
        <v>1338590.0465761924</v>
      </c>
      <c r="J158" s="125">
        <f>'[2]Yearly LC Ethylene'!J158</f>
        <v>1291768.4303394519</v>
      </c>
      <c r="K158" s="125">
        <f>'[2]Yearly LC Ethylene'!K158</f>
        <v>1246179.288835353</v>
      </c>
      <c r="L158" s="125">
        <f>'[2]Yearly LC Ethylene'!L158</f>
        <v>1201801.4337998324</v>
      </c>
      <c r="M158" s="125">
        <f>'[2]Yearly LC Ethylene'!M158</f>
        <v>1158602.7167626403</v>
      </c>
      <c r="N158" s="125">
        <f>'[2]Yearly LC Ethylene'!N158</f>
        <v>1116536.2632107378</v>
      </c>
      <c r="O158" s="125">
        <f>'[2]Yearly LC Ethylene'!O158</f>
        <v>1077779.2838221029</v>
      </c>
      <c r="P158" s="125">
        <f>'[2]Yearly LC Ethylene'!P158</f>
        <v>1042644.7845397841</v>
      </c>
      <c r="Q158" s="125">
        <f>'[2]Yearly LC Ethylene'!Q158</f>
        <v>1006335.3415082389</v>
      </c>
      <c r="R158" s="125">
        <f>'[2]Yearly LC Ethylene'!R158</f>
        <v>971015.6307992395</v>
      </c>
      <c r="S158" s="125">
        <f>'[2]Yearly LC Ethylene'!S158</f>
        <v>936728.13583390391</v>
      </c>
      <c r="T158" s="125">
        <f>'[2]Yearly LC Ethylene'!T158</f>
        <v>903089.53115135152</v>
      </c>
      <c r="U158" s="125">
        <f>'[2]Yearly LC Ethylene'!U158</f>
        <v>870750.89884307852</v>
      </c>
      <c r="V158" s="125">
        <f>'[2]Yearly LC Ethylene'!V158</f>
        <v>839860.4682686358</v>
      </c>
      <c r="W158" s="125">
        <f>'[2]Yearly LC Ethylene'!W158</f>
        <v>810522.49547317601</v>
      </c>
      <c r="X158" s="125">
        <f>'[2]Yearly LC Ethylene'!X158</f>
        <v>782779.82197958825</v>
      </c>
      <c r="Y158" s="125">
        <f>'[2]Yearly LC Ethylene'!Y158</f>
        <v>750315.26345389453</v>
      </c>
      <c r="Z158" s="125">
        <f>'[2]Yearly LC Ethylene'!Z158</f>
        <v>719983.2388564354</v>
      </c>
      <c r="AA158" s="125">
        <f>'[2]Yearly LC Ethylene'!AA158</f>
        <v>691219.47267313651</v>
      </c>
      <c r="AB158" s="125">
        <f>'[2]Yearly LC Ethylene'!AB158</f>
        <v>663921.04875901563</v>
      </c>
      <c r="AC158" s="125">
        <f>'[2]Yearly LC Ethylene'!AC158</f>
        <v>638043.08842458145</v>
      </c>
      <c r="AD158" s="125">
        <f>'[2]Yearly LC Ethylene'!AD158</f>
        <v>613407.95049550908</v>
      </c>
      <c r="AE158" s="125">
        <f>'[2]Yearly LC Ethylene'!AE158</f>
        <v>590133.52886124956</v>
      </c>
      <c r="AF158" s="125">
        <f>'[2]Yearly LC Ethylene'!AF158</f>
        <v>568198.81062283006</v>
      </c>
      <c r="AG158" s="125">
        <f>'[2]Yearly LC Ethylene'!AG158</f>
        <v>547589.11197948968</v>
      </c>
      <c r="AH158" s="125">
        <f>'[2]Yearly LC Ethylene'!AH158</f>
        <v>528294.79075319984</v>
      </c>
      <c r="AI158" s="125"/>
      <c r="AJ158" s="125">
        <f>'[3]Yearly LC Ethylene'!D158</f>
        <v>313520.79541627161</v>
      </c>
      <c r="AK158" s="125">
        <f>'[3]Yearly LC Ethylene'!E158</f>
        <v>310541.82763482258</v>
      </c>
      <c r="AL158" s="125">
        <f>'[3]Yearly LC Ethylene'!F158</f>
        <v>301388.33137918217</v>
      </c>
      <c r="AM158" s="125">
        <f>'[3]Yearly LC Ethylene'!G158</f>
        <v>292670.83810251707</v>
      </c>
      <c r="AN158" s="125">
        <f>'[3]Yearly LC Ethylene'!H158</f>
        <v>284403.99831824854</v>
      </c>
      <c r="AO158" s="125">
        <f>'[3]Yearly LC Ethylene'!I158</f>
        <v>276604.66316112928</v>
      </c>
      <c r="AP158" s="125">
        <f>'[3]Yearly LC Ethylene'!J158</f>
        <v>269421.06533620902</v>
      </c>
      <c r="AQ158" s="125">
        <f>'[3]Yearly LC Ethylene'!K158</f>
        <v>262755.28403386666</v>
      </c>
      <c r="AR158" s="125">
        <f>'[3]Yearly LC Ethylene'!L158</f>
        <v>256631.08288466709</v>
      </c>
      <c r="AS158" s="125">
        <f>'[3]Yearly LC Ethylene'!M158</f>
        <v>251074.06761705855</v>
      </c>
      <c r="AT158" s="125">
        <f>'[3]Yearly LC Ethylene'!N158</f>
        <v>246110.68563796915</v>
      </c>
      <c r="AU158" s="125">
        <f>'[3]Yearly LC Ethylene'!O158</f>
        <v>233110.68235873271</v>
      </c>
      <c r="AV158" s="125">
        <f>'[3]Yearly LC Ethylene'!P158</f>
        <v>221311.3286405862</v>
      </c>
      <c r="AW158" s="125">
        <f>'[3]Yearly LC Ethylene'!Q158</f>
        <v>211050.15817360254</v>
      </c>
      <c r="AX158" s="125">
        <f>'[3]Yearly LC Ethylene'!R158</f>
        <v>202246.52787136525</v>
      </c>
      <c r="AY158" s="125">
        <f>'[3]Yearly LC Ethylene'!S158</f>
        <v>194961.33235864047</v>
      </c>
      <c r="AZ158" s="125">
        <f>'[3]Yearly LC Ethylene'!T158</f>
        <v>189274.57822557297</v>
      </c>
      <c r="BA158" s="125">
        <f>'[3]Yearly LC Ethylene'!U158</f>
        <v>185282.50632408814</v>
      </c>
      <c r="BB158" s="125">
        <f>'[3]Yearly LC Ethylene'!V158</f>
        <v>183094.33882204257</v>
      </c>
      <c r="BC158" s="125">
        <f>'[3]Yearly LC Ethylene'!W158</f>
        <v>182828.48817621861</v>
      </c>
      <c r="BD158" s="125">
        <f>'[3]Yearly LC Ethylene'!X158</f>
        <v>184611.94794072787</v>
      </c>
      <c r="BE158" s="125">
        <f>'[3]Yearly LC Ethylene'!Y158</f>
        <v>182164.43235247282</v>
      </c>
      <c r="BF158" s="125">
        <f>'[3]Yearly LC Ethylene'!Z158</f>
        <v>180786.16531756939</v>
      </c>
      <c r="BG158" s="125">
        <f>'[3]Yearly LC Ethylene'!AA158</f>
        <v>182661.00604039498</v>
      </c>
      <c r="BH158" s="125">
        <f>'[3]Yearly LC Ethylene'!AB158</f>
        <v>187917.18634064408</v>
      </c>
      <c r="BI158" s="125">
        <f>'[3]Yearly LC Ethylene'!AC158</f>
        <v>196685.29211431005</v>
      </c>
      <c r="BJ158" s="125">
        <f>'[3]Yearly LC Ethylene'!AD158</f>
        <v>209341.13461134583</v>
      </c>
      <c r="BK158" s="125">
        <f>'[3]Yearly LC Ethylene'!AE158</f>
        <v>226162.21819348825</v>
      </c>
      <c r="BL158" s="125">
        <f>'[3]Yearly LC Ethylene'!AF158</f>
        <v>247486.02309943287</v>
      </c>
      <c r="BM158" s="125">
        <f>'[3]Yearly LC Ethylene'!AG158</f>
        <v>273708.18022629578</v>
      </c>
      <c r="BN158" s="125">
        <f>'[3]Yearly LC Ethylene'!AH158</f>
        <v>305293.67784569855</v>
      </c>
      <c r="BO158" s="125"/>
      <c r="BP158" s="125">
        <f t="shared" ref="BP158:BZ165" si="32">D158+AJ158</f>
        <v>1894683.7613734275</v>
      </c>
      <c r="BQ158" s="125">
        <f t="shared" si="32"/>
        <v>1848670.4588785267</v>
      </c>
      <c r="BR158" s="125">
        <f t="shared" si="32"/>
        <v>1787824.3831651884</v>
      </c>
      <c r="BS158" s="125">
        <f t="shared" si="32"/>
        <v>1728623.0408623251</v>
      </c>
      <c r="BT158" s="125">
        <f t="shared" si="32"/>
        <v>1671076.3117537904</v>
      </c>
      <c r="BU158" s="125">
        <f t="shared" si="32"/>
        <v>1615194.7097373216</v>
      </c>
      <c r="BV158" s="125">
        <f t="shared" si="32"/>
        <v>1561189.4956756609</v>
      </c>
      <c r="BW158" s="125">
        <f t="shared" si="32"/>
        <v>1508934.5728692196</v>
      </c>
      <c r="BX158" s="125">
        <f t="shared" si="32"/>
        <v>1458432.5166844996</v>
      </c>
      <c r="BY158" s="125">
        <f t="shared" si="32"/>
        <v>1409676.7843796988</v>
      </c>
      <c r="BZ158" s="125">
        <f t="shared" si="32"/>
        <v>1362646.9488487069</v>
      </c>
      <c r="CA158" s="125">
        <f t="shared" si="31"/>
        <v>1310889.9661808356</v>
      </c>
      <c r="CB158" s="125">
        <f t="shared" si="31"/>
        <v>1263956.1131803703</v>
      </c>
      <c r="CC158" s="125">
        <f t="shared" si="31"/>
        <v>1217385.4996818416</v>
      </c>
      <c r="CD158" s="125">
        <f t="shared" si="31"/>
        <v>1173262.1586706047</v>
      </c>
      <c r="CE158" s="125">
        <f t="shared" si="31"/>
        <v>1131689.4681925443</v>
      </c>
      <c r="CF158" s="125">
        <f t="shared" si="30"/>
        <v>1092364.1093769246</v>
      </c>
      <c r="CG158" s="125">
        <f t="shared" si="30"/>
        <v>1056033.4051671666</v>
      </c>
      <c r="CH158" s="125">
        <f t="shared" si="30"/>
        <v>1022954.8070906784</v>
      </c>
      <c r="CI158" s="125">
        <f t="shared" si="30"/>
        <v>993350.98364939459</v>
      </c>
      <c r="CJ158" s="125">
        <f t="shared" si="30"/>
        <v>967391.76992031606</v>
      </c>
      <c r="CK158" s="125">
        <f t="shared" si="30"/>
        <v>932479.69580636732</v>
      </c>
      <c r="CL158" s="125">
        <f t="shared" si="30"/>
        <v>900769.4041740048</v>
      </c>
      <c r="CM158" s="125">
        <f t="shared" si="30"/>
        <v>873880.47871353151</v>
      </c>
      <c r="CN158" s="125">
        <f t="shared" si="30"/>
        <v>851838.23509965977</v>
      </c>
      <c r="CO158" s="125">
        <f t="shared" si="30"/>
        <v>834728.38053889154</v>
      </c>
      <c r="CP158" s="125">
        <f t="shared" si="30"/>
        <v>822749.08510685491</v>
      </c>
      <c r="CQ158" s="125">
        <f t="shared" si="30"/>
        <v>816295.74705473776</v>
      </c>
      <c r="CR158" s="125">
        <f t="shared" si="30"/>
        <v>815684.83372226288</v>
      </c>
      <c r="CS158" s="125">
        <f t="shared" si="30"/>
        <v>821297.2922057854</v>
      </c>
      <c r="CT158" s="125">
        <f t="shared" si="29"/>
        <v>833588.46859889838</v>
      </c>
    </row>
    <row r="159" spans="1:98">
      <c r="A159" s="381"/>
      <c r="B159" s="1" t="s">
        <v>117</v>
      </c>
      <c r="C159" s="5" t="s">
        <v>197</v>
      </c>
      <c r="D159" s="126">
        <f>'[2]Yearly LC Ethylene'!D159</f>
        <v>1180908.3919760305</v>
      </c>
      <c r="E159" s="126">
        <f>'[2]Yearly LC Ethylene'!E159</f>
        <v>1154024.4804517489</v>
      </c>
      <c r="F159" s="126">
        <f>'[2]Yearly LC Ethylene'!F159</f>
        <v>1150114.3007131061</v>
      </c>
      <c r="G159" s="126">
        <f>'[2]Yearly LC Ethylene'!G159</f>
        <v>1174196.15407683</v>
      </c>
      <c r="H159" s="126">
        <f>'[2]Yearly LC Ethylene'!H159</f>
        <v>1072280.5523646735</v>
      </c>
      <c r="I159" s="126">
        <f>'[2]Yearly LC Ethylene'!I159</f>
        <v>1045698.1028475214</v>
      </c>
      <c r="J159" s="126">
        <f>'[2]Yearly LC Ethylene'!J159</f>
        <v>1019353.5471519288</v>
      </c>
      <c r="K159" s="126">
        <f>'[2]Yearly LC Ethylene'!K159</f>
        <v>993267.98937905487</v>
      </c>
      <c r="L159" s="126">
        <f>'[2]Yearly LC Ethylene'!L159</f>
        <v>967375.36632738996</v>
      </c>
      <c r="M159" s="126">
        <f>'[2]Yearly LC Ethylene'!M159</f>
        <v>941549.57099086128</v>
      </c>
      <c r="N159" s="126">
        <f>'[2]Yearly LC Ethylene'!N159</f>
        <v>915580.71774286008</v>
      </c>
      <c r="O159" s="126">
        <f>'[2]Yearly LC Ethylene'!O159</f>
        <v>886155.48832134309</v>
      </c>
      <c r="P159" s="126">
        <f>'[2]Yearly LC Ethylene'!P159</f>
        <v>856624.67563982075</v>
      </c>
      <c r="Q159" s="126">
        <f>'[2]Yearly LC Ethylene'!Q159</f>
        <v>823895.58204464871</v>
      </c>
      <c r="R159" s="126">
        <f>'[2]Yearly LC Ethylene'!R159</f>
        <v>790166.52161196433</v>
      </c>
      <c r="S159" s="126">
        <f>'[2]Yearly LC Ethylene'!S159</f>
        <v>755649.52632721432</v>
      </c>
      <c r="T159" s="126">
        <f>'[2]Yearly LC Ethylene'!T159</f>
        <v>720325.56969324651</v>
      </c>
      <c r="U159" s="126">
        <f>'[2]Yearly LC Ethylene'!U159</f>
        <v>685542.33606958191</v>
      </c>
      <c r="V159" s="126">
        <f>'[2]Yearly LC Ethylene'!V159</f>
        <v>652144.18905511801</v>
      </c>
      <c r="W159" s="126">
        <f>'[2]Yearly LC Ethylene'!W159</f>
        <v>620761.37093765556</v>
      </c>
      <c r="X159" s="126">
        <f>'[2]Yearly LC Ethylene'!X159</f>
        <v>591699.91787808738</v>
      </c>
      <c r="Y159" s="126">
        <f>'[2]Yearly LC Ethylene'!Y159</f>
        <v>565113.27812664316</v>
      </c>
      <c r="Z159" s="126">
        <f>'[2]Yearly LC Ethylene'!Z159</f>
        <v>540723.21067994274</v>
      </c>
      <c r="AA159" s="126">
        <f>'[2]Yearly LC Ethylene'!AA159</f>
        <v>518202.89975771069</v>
      </c>
      <c r="AB159" s="126">
        <f>'[2]Yearly LC Ethylene'!AB159</f>
        <v>497320.7343023963</v>
      </c>
      <c r="AC159" s="126">
        <f>'[2]Yearly LC Ethylene'!AC159</f>
        <v>477863.00128412712</v>
      </c>
      <c r="AD159" s="126">
        <f>'[2]Yearly LC Ethylene'!AD159</f>
        <v>460042.82234607957</v>
      </c>
      <c r="AE159" s="126">
        <f>'[2]Yearly LC Ethylene'!AE159</f>
        <v>443395.95874665002</v>
      </c>
      <c r="AF159" s="126">
        <f>'[2]Yearly LC Ethylene'!AF159</f>
        <v>427814.08768941212</v>
      </c>
      <c r="AG159" s="126">
        <f>'[2]Yearly LC Ethylene'!AG159</f>
        <v>413217.48094427248</v>
      </c>
      <c r="AH159" s="126">
        <f>'[2]Yearly LC Ethylene'!AH159</f>
        <v>399548.82451690949</v>
      </c>
      <c r="AI159" s="126"/>
      <c r="AJ159" s="126">
        <f>'[3]Yearly LC Ethylene'!D159</f>
        <v>233277.52266903734</v>
      </c>
      <c r="AK159" s="126">
        <f>'[3]Yearly LC Ethylene'!E159</f>
        <v>228068.79874938392</v>
      </c>
      <c r="AL159" s="126">
        <f>'[3]Yearly LC Ethylene'!F159</f>
        <v>240914.63435801119</v>
      </c>
      <c r="AM159" s="126">
        <f>'[3]Yearly LC Ethylene'!G159</f>
        <v>279300.08185831638</v>
      </c>
      <c r="AN159" s="126">
        <f>'[3]Yearly LC Ethylene'!H159</f>
        <v>212531.31710749539</v>
      </c>
      <c r="AO159" s="126">
        <f>'[3]Yearly LC Ethylene'!I159</f>
        <v>207405.41630868684</v>
      </c>
      <c r="AP159" s="126">
        <f>'[3]Yearly LC Ethylene'!J159</f>
        <v>203601.71999743456</v>
      </c>
      <c r="AQ159" s="126">
        <f>'[3]Yearly LC Ethylene'!K159</f>
        <v>199895.58411440052</v>
      </c>
      <c r="AR159" s="126">
        <f>'[3]Yearly LC Ethylene'!L159</f>
        <v>196266.09457181048</v>
      </c>
      <c r="AS159" s="126">
        <f>'[3]Yearly LC Ethylene'!M159</f>
        <v>192676.59444755319</v>
      </c>
      <c r="AT159" s="126">
        <f>'[3]Yearly LC Ethylene'!N159</f>
        <v>189063.52237305645</v>
      </c>
      <c r="AU159" s="126">
        <f>'[3]Yearly LC Ethylene'!O159</f>
        <v>182337.27034099746</v>
      </c>
      <c r="AV159" s="126">
        <f>'[3]Yearly LC Ethylene'!P159</f>
        <v>176012.75474195302</v>
      </c>
      <c r="AW159" s="126">
        <f>'[3]Yearly LC Ethylene'!Q159</f>
        <v>169120.83380752889</v>
      </c>
      <c r="AX159" s="126">
        <f>'[3]Yearly LC Ethylene'!R159</f>
        <v>162072.40395894632</v>
      </c>
      <c r="AY159" s="126">
        <f>'[3]Yearly LC Ethylene'!S159</f>
        <v>154871.26110197575</v>
      </c>
      <c r="AZ159" s="126">
        <f>'[3]Yearly LC Ethylene'!T159</f>
        <v>147022.27765311929</v>
      </c>
      <c r="BA159" s="126">
        <f>'[3]Yearly LC Ethylene'!U159</f>
        <v>139230.66374349702</v>
      </c>
      <c r="BB159" s="126">
        <f>'[3]Yearly LC Ethylene'!V159</f>
        <v>131685.08451873431</v>
      </c>
      <c r="BC159" s="126">
        <f>'[3]Yearly LC Ethylene'!W159</f>
        <v>124543.26849765411</v>
      </c>
      <c r="BD159" s="126">
        <f>'[3]Yearly LC Ethylene'!X159</f>
        <v>117897.80264158999</v>
      </c>
      <c r="BE159" s="126">
        <f>'[3]Yearly LC Ethylene'!Y159</f>
        <v>109490.84423362842</v>
      </c>
      <c r="BF159" s="126">
        <f>'[3]Yearly LC Ethylene'!Z159</f>
        <v>102882.9748716043</v>
      </c>
      <c r="BG159" s="126">
        <f>'[3]Yearly LC Ethylene'!AA159</f>
        <v>96919.00653062317</v>
      </c>
      <c r="BH159" s="126">
        <f>'[3]Yearly LC Ethylene'!AB159</f>
        <v>91439.054387963581</v>
      </c>
      <c r="BI159" s="126">
        <f>'[3]Yearly LC Ethylene'!AC159</f>
        <v>85609.599468127723</v>
      </c>
      <c r="BJ159" s="126">
        <f>'[3]Yearly LC Ethylene'!AD159</f>
        <v>80728.223710197781</v>
      </c>
      <c r="BK159" s="126">
        <f>'[3]Yearly LC Ethylene'!AE159</f>
        <v>76228.183647717844</v>
      </c>
      <c r="BL159" s="126">
        <f>'[3]Yearly LC Ethylene'!AF159</f>
        <v>72015.535403800284</v>
      </c>
      <c r="BM159" s="126">
        <f>'[3]Yearly LC Ethylene'!AG159</f>
        <v>68059.771046941445</v>
      </c>
      <c r="BN159" s="126">
        <f>'[3]Yearly LC Ethylene'!AH159</f>
        <v>64422.907826865179</v>
      </c>
      <c r="BO159" s="126"/>
      <c r="BP159" s="126">
        <f t="shared" si="32"/>
        <v>1414185.9146450679</v>
      </c>
      <c r="BQ159" s="126">
        <f t="shared" si="32"/>
        <v>1382093.2792011329</v>
      </c>
      <c r="BR159" s="126">
        <f t="shared" si="32"/>
        <v>1391028.9350711172</v>
      </c>
      <c r="BS159" s="126">
        <f t="shared" si="32"/>
        <v>1453496.2359351465</v>
      </c>
      <c r="BT159" s="126">
        <f t="shared" si="32"/>
        <v>1284811.8694721689</v>
      </c>
      <c r="BU159" s="126">
        <f t="shared" si="32"/>
        <v>1253103.5191562083</v>
      </c>
      <c r="BV159" s="126">
        <f t="shared" si="32"/>
        <v>1222955.2671493634</v>
      </c>
      <c r="BW159" s="126">
        <f t="shared" si="32"/>
        <v>1193163.5734934553</v>
      </c>
      <c r="BX159" s="126">
        <f t="shared" si="32"/>
        <v>1163641.4608992005</v>
      </c>
      <c r="BY159" s="126">
        <f t="shared" si="32"/>
        <v>1134226.1654384146</v>
      </c>
      <c r="BZ159" s="126">
        <f t="shared" si="32"/>
        <v>1104644.2401159166</v>
      </c>
      <c r="CA159" s="126">
        <f t="shared" si="31"/>
        <v>1068492.7586623405</v>
      </c>
      <c r="CB159" s="126">
        <f t="shared" si="31"/>
        <v>1032637.4303817737</v>
      </c>
      <c r="CC159" s="126">
        <f t="shared" si="31"/>
        <v>993016.41585217766</v>
      </c>
      <c r="CD159" s="126">
        <f t="shared" si="31"/>
        <v>952238.92557091068</v>
      </c>
      <c r="CE159" s="126">
        <f t="shared" si="31"/>
        <v>910520.78742919001</v>
      </c>
      <c r="CF159" s="126">
        <f t="shared" si="30"/>
        <v>867347.8473463658</v>
      </c>
      <c r="CG159" s="126">
        <f t="shared" si="30"/>
        <v>824772.9998130789</v>
      </c>
      <c r="CH159" s="126">
        <f t="shared" si="30"/>
        <v>783829.27357385238</v>
      </c>
      <c r="CI159" s="126">
        <f t="shared" si="30"/>
        <v>745304.63943530968</v>
      </c>
      <c r="CJ159" s="126">
        <f t="shared" si="30"/>
        <v>709597.72051967739</v>
      </c>
      <c r="CK159" s="126">
        <f t="shared" si="30"/>
        <v>674604.12236027163</v>
      </c>
      <c r="CL159" s="126">
        <f t="shared" si="30"/>
        <v>643606.18555154698</v>
      </c>
      <c r="CM159" s="126">
        <f t="shared" si="30"/>
        <v>615121.90628833382</v>
      </c>
      <c r="CN159" s="126">
        <f t="shared" si="30"/>
        <v>588759.78869035991</v>
      </c>
      <c r="CO159" s="126">
        <f t="shared" si="30"/>
        <v>563472.60075225483</v>
      </c>
      <c r="CP159" s="126">
        <f t="shared" si="30"/>
        <v>540771.04605627735</v>
      </c>
      <c r="CQ159" s="126">
        <f t="shared" si="30"/>
        <v>519624.14239436784</v>
      </c>
      <c r="CR159" s="126">
        <f t="shared" si="30"/>
        <v>499829.62309321237</v>
      </c>
      <c r="CS159" s="126">
        <f t="shared" si="30"/>
        <v>481277.25199121394</v>
      </c>
      <c r="CT159" s="126">
        <f t="shared" si="29"/>
        <v>463971.73234377464</v>
      </c>
    </row>
    <row r="160" spans="1:98">
      <c r="A160" s="381"/>
      <c r="B160" s="1" t="s">
        <v>118</v>
      </c>
      <c r="C160" s="5" t="s">
        <v>197</v>
      </c>
      <c r="D160" s="126">
        <f>'[2]Yearly LC Ethylene'!D160</f>
        <v>1018826.2651079884</v>
      </c>
      <c r="E160" s="126">
        <f>'[2]Yearly LC Ethylene'!E160</f>
        <v>986089.42626409978</v>
      </c>
      <c r="F160" s="126">
        <f>'[2]Yearly LC Ethylene'!F160</f>
        <v>953223.01476828405</v>
      </c>
      <c r="G160" s="126">
        <f>'[2]Yearly LC Ethylene'!G160</f>
        <v>920691.4391247289</v>
      </c>
      <c r="H160" s="126">
        <f>'[2]Yearly LC Ethylene'!H160</f>
        <v>888501.82951979863</v>
      </c>
      <c r="I160" s="126">
        <f>'[2]Yearly LC Ethylene'!I160</f>
        <v>856659.3404293498</v>
      </c>
      <c r="J160" s="126">
        <f>'[2]Yearly LC Ethylene'!J160</f>
        <v>825263.9777801435</v>
      </c>
      <c r="K160" s="126">
        <f>'[2]Yearly LC Ethylene'!K160</f>
        <v>794271.21040609211</v>
      </c>
      <c r="L160" s="126">
        <f>'[2]Yearly LC Ethylene'!L160</f>
        <v>763663.8721267262</v>
      </c>
      <c r="M160" s="126">
        <f>'[2]Yearly LC Ethylene'!M160</f>
        <v>733407.08408148633</v>
      </c>
      <c r="N160" s="126">
        <f>'[2]Yearly LC Ethylene'!N160</f>
        <v>703441.43544125301</v>
      </c>
      <c r="O160" s="126">
        <f>'[2]Yearly LC Ethylene'!O160</f>
        <v>678079.75856780168</v>
      </c>
      <c r="P160" s="126">
        <f>'[2]Yearly LC Ethylene'!P160</f>
        <v>652698.06488557183</v>
      </c>
      <c r="Q160" s="126">
        <f>'[2]Yearly LC Ethylene'!Q160</f>
        <v>627607.48679846281</v>
      </c>
      <c r="R160" s="126">
        <f>'[2]Yearly LC Ethylene'!R160</f>
        <v>602609.37584278407</v>
      </c>
      <c r="S160" s="126">
        <f>'[2]Yearly LC Ethylene'!S160</f>
        <v>577777.29020157841</v>
      </c>
      <c r="T160" s="126">
        <f>'[2]Yearly LC Ethylene'!T160</f>
        <v>552819.48411519791</v>
      </c>
      <c r="U160" s="126">
        <f>'[2]Yearly LC Ethylene'!U160</f>
        <v>528484.45353042649</v>
      </c>
      <c r="V160" s="126">
        <f>'[2]Yearly LC Ethylene'!V160</f>
        <v>505039.79199250869</v>
      </c>
      <c r="W160" s="126">
        <f>'[2]Yearly LC Ethylene'!W160</f>
        <v>482686.36170416616</v>
      </c>
      <c r="X160" s="126">
        <f>'[2]Yearly LC Ethylene'!X160</f>
        <v>461524.97106892784</v>
      </c>
      <c r="Y160" s="126">
        <f>'[2]Yearly LC Ethylene'!Y160</f>
        <v>435314.72679563903</v>
      </c>
      <c r="Z160" s="126">
        <f>'[2]Yearly LC Ethylene'!Z160</f>
        <v>410245.56944706157</v>
      </c>
      <c r="AA160" s="126">
        <f>'[2]Yearly LC Ethylene'!AA160</f>
        <v>386321.42441607307</v>
      </c>
      <c r="AB160" s="126">
        <f>'[2]Yearly LC Ethylene'!AB160</f>
        <v>363453.10715097882</v>
      </c>
      <c r="AC160" s="126">
        <f>'[2]Yearly LC Ethylene'!AC160</f>
        <v>341577.5224922038</v>
      </c>
      <c r="AD160" s="126">
        <f>'[2]Yearly LC Ethylene'!AD160</f>
        <v>320510.40370975976</v>
      </c>
      <c r="AE160" s="126">
        <f>'[2]Yearly LC Ethylene'!AE160</f>
        <v>300349.12898119882</v>
      </c>
      <c r="AF160" s="126">
        <f>'[2]Yearly LC Ethylene'!AF160</f>
        <v>281064.47269154264</v>
      </c>
      <c r="AG160" s="126">
        <f>'[2]Yearly LC Ethylene'!AG160</f>
        <v>262636.51519306866</v>
      </c>
      <c r="AH160" s="126">
        <f>'[2]Yearly LC Ethylene'!AH160</f>
        <v>245052.6148538166</v>
      </c>
      <c r="AI160" s="126"/>
      <c r="AJ160" s="126">
        <f>'[3]Yearly LC Ethylene'!D160</f>
        <v>202943.44438146253</v>
      </c>
      <c r="AK160" s="126">
        <f>'[3]Yearly LC Ethylene'!E160</f>
        <v>198619.71407018733</v>
      </c>
      <c r="AL160" s="126">
        <f>'[3]Yearly LC Ethylene'!F160</f>
        <v>194247.71170144714</v>
      </c>
      <c r="AM160" s="126">
        <f>'[3]Yearly LC Ethylene'!G160</f>
        <v>189843.03534056645</v>
      </c>
      <c r="AN160" s="126">
        <f>'[3]Yearly LC Ethylene'!H160</f>
        <v>185408.78777823324</v>
      </c>
      <c r="AO160" s="126">
        <f>'[3]Yearly LC Ethylene'!I160</f>
        <v>180947.71978081836</v>
      </c>
      <c r="AP160" s="126">
        <f>'[3]Yearly LC Ethylene'!J160</f>
        <v>176525.33922528909</v>
      </c>
      <c r="AQ160" s="126">
        <f>'[3]Yearly LC Ethylene'!K160</f>
        <v>172083.80865044214</v>
      </c>
      <c r="AR160" s="126">
        <f>'[3]Yearly LC Ethylene'!L160</f>
        <v>167621.89249589955</v>
      </c>
      <c r="AS160" s="126">
        <f>'[3]Yearly LC Ethylene'!M160</f>
        <v>163134.9270973703</v>
      </c>
      <c r="AT160" s="126">
        <f>'[3]Yearly LC Ethylene'!N160</f>
        <v>158612.4969488309</v>
      </c>
      <c r="AU160" s="126">
        <f>'[3]Yearly LC Ethylene'!O160</f>
        <v>152388.07552182829</v>
      </c>
      <c r="AV160" s="126">
        <f>'[3]Yearly LC Ethylene'!P160</f>
        <v>146030.98038143609</v>
      </c>
      <c r="AW160" s="126">
        <f>'[3]Yearly LC Ethylene'!Q160</f>
        <v>139699.85688832469</v>
      </c>
      <c r="AX160" s="126">
        <f>'[3]Yearly LC Ethylene'!R160</f>
        <v>133321.70599131926</v>
      </c>
      <c r="AY160" s="126">
        <f>'[3]Yearly LC Ethylene'!S160</f>
        <v>126917.807450418</v>
      </c>
      <c r="AZ160" s="126">
        <f>'[3]Yearly LC Ethylene'!T160</f>
        <v>120530.9484061797</v>
      </c>
      <c r="BA160" s="126">
        <f>'[3]Yearly LC Ethylene'!U160</f>
        <v>114218.10266492688</v>
      </c>
      <c r="BB160" s="126">
        <f>'[3]Yearly LC Ethylene'!V160</f>
        <v>108039.77642942721</v>
      </c>
      <c r="BC160" s="126">
        <f>'[3]Yearly LC Ethylene'!W160</f>
        <v>102047.00641963586</v>
      </c>
      <c r="BD160" s="126">
        <f>'[3]Yearly LC Ethylene'!X160</f>
        <v>96274.319454080382</v>
      </c>
      <c r="BE160" s="126">
        <f>'[3]Yearly LC Ethylene'!Y160</f>
        <v>89033.906512944843</v>
      </c>
      <c r="BF160" s="126">
        <f>'[3]Yearly LC Ethylene'!Z160</f>
        <v>81475.833367978106</v>
      </c>
      <c r="BG160" s="126">
        <f>'[3]Yearly LC Ethylene'!AA160</f>
        <v>74219.603360392837</v>
      </c>
      <c r="BH160" s="126">
        <f>'[3]Yearly LC Ethylene'!AB160</f>
        <v>67245.400693068907</v>
      </c>
      <c r="BI160" s="126">
        <f>'[3]Yearly LC Ethylene'!AC160</f>
        <v>60445.281767122826</v>
      </c>
      <c r="BJ160" s="126">
        <f>'[3]Yearly LC Ethylene'!AD160</f>
        <v>53992.332475055962</v>
      </c>
      <c r="BK160" s="126">
        <f>'[3]Yearly LC Ethylene'!AE160</f>
        <v>47882.528497011997</v>
      </c>
      <c r="BL160" s="126">
        <f>'[3]Yearly LC Ethylene'!AF160</f>
        <v>42129.523238376722</v>
      </c>
      <c r="BM160" s="126">
        <f>'[3]Yearly LC Ethylene'!AG160</f>
        <v>36757.663610820462</v>
      </c>
      <c r="BN160" s="126">
        <f>'[3]Yearly LC Ethylene'!AH160</f>
        <v>31800.25480968316</v>
      </c>
      <c r="BO160" s="126"/>
      <c r="BP160" s="126">
        <f t="shared" si="32"/>
        <v>1221769.7094894508</v>
      </c>
      <c r="BQ160" s="126">
        <f t="shared" si="32"/>
        <v>1184709.1403342872</v>
      </c>
      <c r="BR160" s="126">
        <f t="shared" si="32"/>
        <v>1147470.7264697312</v>
      </c>
      <c r="BS160" s="126">
        <f t="shared" si="32"/>
        <v>1110534.4744652954</v>
      </c>
      <c r="BT160" s="126">
        <f t="shared" si="32"/>
        <v>1073910.6172980319</v>
      </c>
      <c r="BU160" s="126">
        <f t="shared" si="32"/>
        <v>1037607.0602101681</v>
      </c>
      <c r="BV160" s="126">
        <f t="shared" si="32"/>
        <v>1001789.3170054326</v>
      </c>
      <c r="BW160" s="126">
        <f t="shared" si="32"/>
        <v>966355.01905653428</v>
      </c>
      <c r="BX160" s="126">
        <f t="shared" si="32"/>
        <v>931285.76462262578</v>
      </c>
      <c r="BY160" s="126">
        <f t="shared" si="32"/>
        <v>896542.0111788566</v>
      </c>
      <c r="BZ160" s="126">
        <f t="shared" si="32"/>
        <v>862053.93239008391</v>
      </c>
      <c r="CA160" s="126">
        <f t="shared" si="31"/>
        <v>830467.83408962993</v>
      </c>
      <c r="CB160" s="126">
        <f t="shared" si="31"/>
        <v>798729.0452670079</v>
      </c>
      <c r="CC160" s="126">
        <f t="shared" si="31"/>
        <v>767307.34368678753</v>
      </c>
      <c r="CD160" s="126">
        <f t="shared" si="31"/>
        <v>735931.08183410333</v>
      </c>
      <c r="CE160" s="126">
        <f t="shared" si="31"/>
        <v>704695.09765199642</v>
      </c>
      <c r="CF160" s="126">
        <f t="shared" si="30"/>
        <v>673350.43252137757</v>
      </c>
      <c r="CG160" s="126">
        <f t="shared" si="30"/>
        <v>642702.55619535339</v>
      </c>
      <c r="CH160" s="126">
        <f t="shared" si="30"/>
        <v>613079.5684219359</v>
      </c>
      <c r="CI160" s="126">
        <f t="shared" si="30"/>
        <v>584733.36812380201</v>
      </c>
      <c r="CJ160" s="126">
        <f t="shared" si="30"/>
        <v>557799.29052300821</v>
      </c>
      <c r="CK160" s="126">
        <f t="shared" si="30"/>
        <v>524348.63330858387</v>
      </c>
      <c r="CL160" s="126">
        <f t="shared" si="30"/>
        <v>491721.40281503968</v>
      </c>
      <c r="CM160" s="126">
        <f t="shared" si="30"/>
        <v>460541.02777646593</v>
      </c>
      <c r="CN160" s="126">
        <f t="shared" si="30"/>
        <v>430698.50784404774</v>
      </c>
      <c r="CO160" s="126">
        <f t="shared" si="30"/>
        <v>402022.80425932666</v>
      </c>
      <c r="CP160" s="126">
        <f t="shared" si="30"/>
        <v>374502.7361848157</v>
      </c>
      <c r="CQ160" s="126">
        <f t="shared" si="30"/>
        <v>348231.65747821081</v>
      </c>
      <c r="CR160" s="126">
        <f t="shared" si="30"/>
        <v>323193.99592991936</v>
      </c>
      <c r="CS160" s="126">
        <f t="shared" si="30"/>
        <v>299394.17880388914</v>
      </c>
      <c r="CT160" s="126">
        <f t="shared" si="29"/>
        <v>276852.86966349976</v>
      </c>
    </row>
    <row r="161" spans="1:98">
      <c r="A161" s="382"/>
      <c r="B161" s="1" t="s">
        <v>119</v>
      </c>
      <c r="C161" s="5" t="s">
        <v>197</v>
      </c>
      <c r="D161" s="126">
        <f>'[2]Yearly LC Ethylene'!D161</f>
        <v>1560158.9158737785</v>
      </c>
      <c r="E161" s="126">
        <f>'[2]Yearly LC Ethylene'!E161</f>
        <v>1581860.3868724143</v>
      </c>
      <c r="F161" s="126">
        <f>'[2]Yearly LC Ethylene'!F161</f>
        <v>1569259.4020277469</v>
      </c>
      <c r="G161" s="126">
        <f>'[2]Yearly LC Ethylene'!G161</f>
        <v>1528822.1794623646</v>
      </c>
      <c r="H161" s="126">
        <f>'[2]Yearly LC Ethylene'!H161</f>
        <v>1614533.3950800076</v>
      </c>
      <c r="I161" s="126">
        <f>'[2]Yearly LC Ethylene'!I161</f>
        <v>1625054.5027607542</v>
      </c>
      <c r="J161" s="126">
        <f>'[2]Yearly LC Ethylene'!J161</f>
        <v>1633753.0727514783</v>
      </c>
      <c r="K161" s="126">
        <f>'[2]Yearly LC Ethylene'!K161</f>
        <v>1642456.5575499798</v>
      </c>
      <c r="L161" s="126">
        <f>'[2]Yearly LC Ethylene'!L161</f>
        <v>1651187.8917186118</v>
      </c>
      <c r="M161" s="126">
        <f>'[2]Yearly LC Ethylene'!M161</f>
        <v>1660001.6237614758</v>
      </c>
      <c r="N161" s="126">
        <f>'[2]Yearly LC Ethylene'!N161</f>
        <v>1668995.0696770514</v>
      </c>
      <c r="O161" s="126">
        <f>'[2]Yearly LC Ethylene'!O161</f>
        <v>1675265.0105996309</v>
      </c>
      <c r="P161" s="126">
        <f>'[2]Yearly LC Ethylene'!P161</f>
        <v>1681125.5146895449</v>
      </c>
      <c r="Q161" s="126">
        <f>'[2]Yearly LC Ethylene'!Q161</f>
        <v>1689307.4173753564</v>
      </c>
      <c r="R161" s="126">
        <f>'[2]Yearly LC Ethylene'!R161</f>
        <v>1697944.1945099416</v>
      </c>
      <c r="S161" s="126">
        <f>'[2]Yearly LC Ethylene'!S161</f>
        <v>1706879.793368195</v>
      </c>
      <c r="T161" s="126">
        <f>'[2]Yearly LC Ethylene'!T161</f>
        <v>1712814.0885792575</v>
      </c>
      <c r="U161" s="126">
        <f>'[2]Yearly LC Ethylene'!U161</f>
        <v>1718393.3817111356</v>
      </c>
      <c r="V161" s="126">
        <f>'[2]Yearly LC Ethylene'!V161</f>
        <v>1723187.6279831463</v>
      </c>
      <c r="W161" s="126">
        <f>'[2]Yearly LC Ethylene'!W161</f>
        <v>1726898.0531135385</v>
      </c>
      <c r="X161" s="126">
        <f>'[2]Yearly LC Ethylene'!X161</f>
        <v>1729403.4180525825</v>
      </c>
      <c r="Y161" s="126">
        <f>'[2]Yearly LC Ethylene'!Y161</f>
        <v>1723974.8548784058</v>
      </c>
      <c r="Z161" s="126">
        <f>'[2]Yearly LC Ethylene'!Z161</f>
        <v>1716825.0177045926</v>
      </c>
      <c r="AA161" s="126">
        <f>'[2]Yearly LC Ethylene'!AA161</f>
        <v>1708660.190412129</v>
      </c>
      <c r="AB161" s="126">
        <f>'[2]Yearly LC Ethylene'!AB161</f>
        <v>1699568.9944179719</v>
      </c>
      <c r="AC161" s="126">
        <f>'[2]Yearly LC Ethylene'!AC161</f>
        <v>1689658.8950017239</v>
      </c>
      <c r="AD161" s="126">
        <f>'[2]Yearly LC Ethylene'!AD161</f>
        <v>1677683.5334989722</v>
      </c>
      <c r="AE161" s="126">
        <f>'[2]Yearly LC Ethylene'!AE161</f>
        <v>1665012.4526671583</v>
      </c>
      <c r="AF161" s="126">
        <f>'[2]Yearly LC Ethylene'!AF161</f>
        <v>1651692.0678381962</v>
      </c>
      <c r="AG161" s="126">
        <f>'[2]Yearly LC Ethylene'!AG161</f>
        <v>1637754.395893842</v>
      </c>
      <c r="AH161" s="126">
        <f>'[2]Yearly LC Ethylene'!AH161</f>
        <v>1623220.5245485068</v>
      </c>
      <c r="AI161" s="126"/>
      <c r="AJ161" s="126">
        <f>'[3]Yearly LC Ethylene'!D161</f>
        <v>299627.17842527275</v>
      </c>
      <c r="AK161" s="126">
        <f>'[3]Yearly LC Ethylene'!E161</f>
        <v>311315.8806872142</v>
      </c>
      <c r="AL161" s="126">
        <f>'[3]Yearly LC Ethylene'!F161</f>
        <v>297575.35735883273</v>
      </c>
      <c r="AM161" s="126">
        <f>'[3]Yearly LC Ethylene'!G161</f>
        <v>258464.70078399603</v>
      </c>
      <c r="AN161" s="126">
        <f>'[3]Yearly LC Ethylene'!H161</f>
        <v>324697.41141603875</v>
      </c>
      <c r="AO161" s="126">
        <f>'[3]Yearly LC Ethylene'!I161</f>
        <v>329498.27358989307</v>
      </c>
      <c r="AP161" s="126">
        <f>'[3]Yearly LC Ethylene'!J161</f>
        <v>333636.40961189929</v>
      </c>
      <c r="AQ161" s="126">
        <f>'[3]Yearly LC Ethylene'!K161</f>
        <v>337967.31068935146</v>
      </c>
      <c r="AR161" s="126">
        <f>'[3]Yearly LC Ethylene'!L161</f>
        <v>342537.29635139555</v>
      </c>
      <c r="AS161" s="126">
        <f>'[3]Yearly LC Ethylene'!M161</f>
        <v>347406.45026797173</v>
      </c>
      <c r="AT161" s="126">
        <f>'[3]Yearly LC Ethylene'!N161</f>
        <v>352655.57131443254</v>
      </c>
      <c r="AU161" s="126">
        <f>'[3]Yearly LC Ethylene'!O161</f>
        <v>360800.84343264613</v>
      </c>
      <c r="AV161" s="126">
        <f>'[3]Yearly LC Ethylene'!P161</f>
        <v>369104.46731320664</v>
      </c>
      <c r="AW161" s="126">
        <f>'[3]Yearly LC Ethylene'!Q161</f>
        <v>378299.89961168985</v>
      </c>
      <c r="AX161" s="126">
        <f>'[3]Yearly LC Ethylene'!R161</f>
        <v>388148.6270738141</v>
      </c>
      <c r="AY161" s="126">
        <f>'[3]Yearly LC Ethylene'!S161</f>
        <v>398719.72179302841</v>
      </c>
      <c r="AZ161" s="126">
        <f>'[3]Yearly LC Ethylene'!T161</f>
        <v>410435.0307405144</v>
      </c>
      <c r="BA161" s="126">
        <f>'[3]Yearly LC Ethylene'!U161</f>
        <v>422940.60350454674</v>
      </c>
      <c r="BB161" s="126">
        <f>'[3]Yearly LC Ethylene'!V161</f>
        <v>436248.1983874545</v>
      </c>
      <c r="BC161" s="126">
        <f>'[3]Yearly LC Ethylene'!W161</f>
        <v>450408.24324751797</v>
      </c>
      <c r="BD161" s="126">
        <f>'[3]Yearly LC Ethylene'!X161</f>
        <v>465529.33915276016</v>
      </c>
      <c r="BE161" s="126">
        <f>'[3]Yearly LC Ethylene'!Y161</f>
        <v>483144.18474962469</v>
      </c>
      <c r="BF161" s="126">
        <f>'[3]Yearly LC Ethylene'!Z161</f>
        <v>501317.8222748402</v>
      </c>
      <c r="BG161" s="126">
        <f>'[3]Yearly LC Ethylene'!AA161</f>
        <v>520951.58171693666</v>
      </c>
      <c r="BH161" s="126">
        <f>'[3]Yearly LC Ethylene'!AB161</f>
        <v>542380.40291849314</v>
      </c>
      <c r="BI161" s="126">
        <f>'[3]Yearly LC Ethylene'!AC161</f>
        <v>566377.30479910038</v>
      </c>
      <c r="BJ161" s="126">
        <f>'[3]Yearly LC Ethylene'!AD161</f>
        <v>593573.59466058598</v>
      </c>
      <c r="BK161" s="126">
        <f>'[3]Yearly LC Ethylene'!AE161</f>
        <v>623513.93410895951</v>
      </c>
      <c r="BL161" s="126">
        <f>'[3]Yearly LC Ethylene'!AF161</f>
        <v>656660.77252269536</v>
      </c>
      <c r="BM161" s="126">
        <f>'[3]Yearly LC Ethylene'!AG161</f>
        <v>693503.42437485652</v>
      </c>
      <c r="BN161" s="126">
        <f>'[3]Yearly LC Ethylene'!AH161</f>
        <v>733671.44197074336</v>
      </c>
      <c r="BO161" s="126"/>
      <c r="BP161" s="126">
        <f t="shared" si="32"/>
        <v>1859786.0942990512</v>
      </c>
      <c r="BQ161" s="126">
        <f t="shared" si="32"/>
        <v>1893176.2675596285</v>
      </c>
      <c r="BR161" s="126">
        <f t="shared" si="32"/>
        <v>1866834.7593865795</v>
      </c>
      <c r="BS161" s="126">
        <f t="shared" si="32"/>
        <v>1787286.8802463608</v>
      </c>
      <c r="BT161" s="126">
        <f t="shared" si="32"/>
        <v>1939230.8064960465</v>
      </c>
      <c r="BU161" s="126">
        <f t="shared" si="32"/>
        <v>1954552.7763506472</v>
      </c>
      <c r="BV161" s="126">
        <f t="shared" si="32"/>
        <v>1967389.4823633777</v>
      </c>
      <c r="BW161" s="126">
        <f t="shared" si="32"/>
        <v>1980423.8682393313</v>
      </c>
      <c r="BX161" s="126">
        <f t="shared" si="32"/>
        <v>1993725.1880700074</v>
      </c>
      <c r="BY161" s="126">
        <f t="shared" si="32"/>
        <v>2007408.0740294475</v>
      </c>
      <c r="BZ161" s="126">
        <f t="shared" si="32"/>
        <v>2021650.6409914838</v>
      </c>
      <c r="CA161" s="126">
        <f t="shared" si="31"/>
        <v>2036065.8540322771</v>
      </c>
      <c r="CB161" s="126">
        <f t="shared" si="31"/>
        <v>2050229.9820027514</v>
      </c>
      <c r="CC161" s="126">
        <f t="shared" si="31"/>
        <v>2067607.3169870463</v>
      </c>
      <c r="CD161" s="126">
        <f t="shared" si="31"/>
        <v>2086092.8215837558</v>
      </c>
      <c r="CE161" s="126">
        <f t="shared" si="31"/>
        <v>2105599.5151612232</v>
      </c>
      <c r="CF161" s="126">
        <f t="shared" si="30"/>
        <v>2123249.1193197719</v>
      </c>
      <c r="CG161" s="126">
        <f t="shared" si="30"/>
        <v>2141333.9852156825</v>
      </c>
      <c r="CH161" s="126">
        <f t="shared" si="30"/>
        <v>2159435.8263706006</v>
      </c>
      <c r="CI161" s="126">
        <f t="shared" si="30"/>
        <v>2177306.2963610566</v>
      </c>
      <c r="CJ161" s="126">
        <f t="shared" si="30"/>
        <v>2194932.7572053429</v>
      </c>
      <c r="CK161" s="126">
        <f t="shared" si="30"/>
        <v>2207119.0396280307</v>
      </c>
      <c r="CL161" s="126">
        <f t="shared" si="30"/>
        <v>2218142.8399794325</v>
      </c>
      <c r="CM161" s="126">
        <f t="shared" si="30"/>
        <v>2229611.7721290658</v>
      </c>
      <c r="CN161" s="126">
        <f t="shared" si="30"/>
        <v>2241949.3973364653</v>
      </c>
      <c r="CO161" s="126">
        <f t="shared" si="30"/>
        <v>2256036.1998008243</v>
      </c>
      <c r="CP161" s="126">
        <f t="shared" si="30"/>
        <v>2271257.1281595584</v>
      </c>
      <c r="CQ161" s="126">
        <f t="shared" si="30"/>
        <v>2288526.3867761176</v>
      </c>
      <c r="CR161" s="126">
        <f t="shared" si="30"/>
        <v>2308352.8403608915</v>
      </c>
      <c r="CS161" s="126">
        <f t="shared" si="30"/>
        <v>2331257.8202686985</v>
      </c>
      <c r="CT161" s="126">
        <f t="shared" si="29"/>
        <v>2356891.9665192501</v>
      </c>
    </row>
    <row r="162" spans="1:98" s="13" customFormat="1">
      <c r="A162" s="378" t="s">
        <v>120</v>
      </c>
      <c r="B162" s="6" t="s">
        <v>121</v>
      </c>
      <c r="C162" s="7" t="s">
        <v>197</v>
      </c>
      <c r="D162" s="125">
        <f>'[2]Yearly LC Ethylene'!D162</f>
        <v>464408.86205898889</v>
      </c>
      <c r="E162" s="125">
        <f>'[2]Yearly LC Ethylene'!E162</f>
        <v>449486.5160265303</v>
      </c>
      <c r="F162" s="125">
        <f>'[2]Yearly LC Ethylene'!F162</f>
        <v>434505.10723735223</v>
      </c>
      <c r="G162" s="125">
        <f>'[2]Yearly LC Ethylene'!G162</f>
        <v>419676.32578263775</v>
      </c>
      <c r="H162" s="125">
        <f>'[2]Yearly LC Ethylene'!H162</f>
        <v>405003.42179624096</v>
      </c>
      <c r="I162" s="125">
        <f>'[2]Yearly LC Ethylene'!I162</f>
        <v>390488.74482915894</v>
      </c>
      <c r="J162" s="125">
        <f>'[2]Yearly LC Ethylene'!J162</f>
        <v>376177.88031655061</v>
      </c>
      <c r="K162" s="125">
        <f>'[2]Yearly LC Ethylene'!K162</f>
        <v>362050.52973561856</v>
      </c>
      <c r="L162" s="125">
        <f>'[2]Yearly LC Ethylene'!L162</f>
        <v>348098.86827205372</v>
      </c>
      <c r="M162" s="125">
        <f>'[2]Yearly LC Ethylene'!M162</f>
        <v>334306.99718777172</v>
      </c>
      <c r="N162" s="125">
        <f>'[2]Yearly LC Ethylene'!N162</f>
        <v>320647.83540281793</v>
      </c>
      <c r="O162" s="125">
        <f>'[2]Yearly LC Ethylene'!O162</f>
        <v>309087.28980237752</v>
      </c>
      <c r="P162" s="125">
        <f>'[2]Yearly LC Ethylene'!P162</f>
        <v>297517.61999332049</v>
      </c>
      <c r="Q162" s="125">
        <f>'[2]Yearly LC Ethylene'!Q162</f>
        <v>286080.64863039489</v>
      </c>
      <c r="R162" s="125">
        <f>'[2]Yearly LC Ethylene'!R162</f>
        <v>274685.82631363749</v>
      </c>
      <c r="S162" s="125">
        <f>'[2]Yearly LC Ethylene'!S162</f>
        <v>263366.6828736504</v>
      </c>
      <c r="T162" s="125">
        <f>'[2]Yearly LC Ethylene'!T162</f>
        <v>251990.23261808461</v>
      </c>
      <c r="U162" s="125">
        <f>'[2]Yearly LC Ethylene'!U162</f>
        <v>240897.66046021381</v>
      </c>
      <c r="V162" s="125">
        <f>'[2]Yearly LC Ethylene'!V162</f>
        <v>230210.94285284184</v>
      </c>
      <c r="W162" s="125">
        <f>'[2]Yearly LC Ethylene'!W162</f>
        <v>220021.63827869666</v>
      </c>
      <c r="X162" s="125">
        <f>'[2]Yearly LC Ethylene'!X162</f>
        <v>210375.69796378425</v>
      </c>
      <c r="Y162" s="125">
        <f>'[2]Yearly LC Ethylene'!Y162</f>
        <v>198428.35214623605</v>
      </c>
      <c r="Z162" s="125">
        <f>'[2]Yearly LC Ethylene'!Z162</f>
        <v>187001.14494148598</v>
      </c>
      <c r="AA162" s="125">
        <f>'[2]Yearly LC Ethylene'!AA162</f>
        <v>176095.86565091141</v>
      </c>
      <c r="AB162" s="125">
        <f>'[2]Yearly LC Ethylene'!AB162</f>
        <v>165671.86151791955</v>
      </c>
      <c r="AC162" s="125">
        <f>'[2]Yearly LC Ethylene'!AC162</f>
        <v>155700.3720440199</v>
      </c>
      <c r="AD162" s="125">
        <f>'[2]Yearly LC Ethylene'!AD162</f>
        <v>146097.40341660689</v>
      </c>
      <c r="AE162" s="125">
        <f>'[2]Yearly LC Ethylene'!AE162</f>
        <v>136907.34327091835</v>
      </c>
      <c r="AF162" s="125">
        <f>'[2]Yearly LC Ethylene'!AF162</f>
        <v>128116.86977274182</v>
      </c>
      <c r="AG162" s="125">
        <f>'[2]Yearly LC Ethylene'!AG162</f>
        <v>119716.90300212601</v>
      </c>
      <c r="AH162" s="125">
        <f>'[2]Yearly LC Ethylene'!AH162</f>
        <v>111701.68055765441</v>
      </c>
      <c r="AI162" s="125"/>
      <c r="AJ162" s="125">
        <f>'[3]Yearly LC Ethylene'!D162</f>
        <v>92507.169568834201</v>
      </c>
      <c r="AK162" s="125">
        <f>'[3]Yearly LC Ethylene'!E162</f>
        <v>90536.295100362942</v>
      </c>
      <c r="AL162" s="125">
        <f>'[3]Yearly LC Ethylene'!F162</f>
        <v>88543.416908544212</v>
      </c>
      <c r="AM162" s="125">
        <f>'[3]Yearly LC Ethylene'!G162</f>
        <v>86535.645017938397</v>
      </c>
      <c r="AN162" s="125">
        <f>'[3]Yearly LC Ethylene'!H162</f>
        <v>84514.393765358313</v>
      </c>
      <c r="AO162" s="125">
        <f>'[3]Yearly LC Ethylene'!I162</f>
        <v>82480.917025310162</v>
      </c>
      <c r="AP162" s="125">
        <f>'[3]Yearly LC Ethylene'!J162</f>
        <v>80465.07507882535</v>
      </c>
      <c r="AQ162" s="125">
        <f>'[3]Yearly LC Ethylene'!K162</f>
        <v>78440.504030054581</v>
      </c>
      <c r="AR162" s="125">
        <f>'[3]Yearly LC Ethylene'!L162</f>
        <v>76406.640676802577</v>
      </c>
      <c r="AS162" s="125">
        <f>'[3]Yearly LC Ethylene'!M162</f>
        <v>74361.359193400538</v>
      </c>
      <c r="AT162" s="125">
        <f>'[3]Yearly LC Ethylene'!N162</f>
        <v>72299.91190748685</v>
      </c>
      <c r="AU162" s="125">
        <f>'[3]Yearly LC Ethylene'!O162</f>
        <v>69462.650471570218</v>
      </c>
      <c r="AV162" s="125">
        <f>'[3]Yearly LC Ethylene'!P162</f>
        <v>66564.912730349592</v>
      </c>
      <c r="AW162" s="125">
        <f>'[3]Yearly LC Ethylene'!Q162</f>
        <v>63679.013575915102</v>
      </c>
      <c r="AX162" s="125">
        <f>'[3]Yearly LC Ethylene'!R162</f>
        <v>60771.678045254383</v>
      </c>
      <c r="AY162" s="125">
        <f>'[3]Yearly LC Ethylene'!S162</f>
        <v>57852.606034673707</v>
      </c>
      <c r="AZ162" s="125">
        <f>'[3]Yearly LC Ethylene'!T162</f>
        <v>54941.301092460148</v>
      </c>
      <c r="BA162" s="125">
        <f>'[3]Yearly LC Ethylene'!U162</f>
        <v>52063.733436959614</v>
      </c>
      <c r="BB162" s="125">
        <f>'[3]Yearly LC Ethylene'!V162</f>
        <v>49247.483449378589</v>
      </c>
      <c r="BC162" s="125">
        <f>'[3]Yearly LC Ethylene'!W162</f>
        <v>46515.815061801783</v>
      </c>
      <c r="BD162" s="125">
        <f>'[3]Yearly LC Ethylene'!X162</f>
        <v>43884.466541931986</v>
      </c>
      <c r="BE162" s="125">
        <f>'[3]Yearly LC Ethylene'!Y162</f>
        <v>40584.088400940964</v>
      </c>
      <c r="BF162" s="125">
        <f>'[3]Yearly LC Ethylene'!Z162</f>
        <v>37138.912055550449</v>
      </c>
      <c r="BG162" s="125">
        <f>'[3]Yearly LC Ethylene'!AA162</f>
        <v>33831.324063299602</v>
      </c>
      <c r="BH162" s="125">
        <f>'[3]Yearly LC Ethylene'!AB162</f>
        <v>30652.291842180555</v>
      </c>
      <c r="BI162" s="125">
        <f>'[3]Yearly LC Ethylene'!AC162</f>
        <v>27552.611749098458</v>
      </c>
      <c r="BJ162" s="125">
        <f>'[3]Yearly LC Ethylene'!AD162</f>
        <v>24611.181065295375</v>
      </c>
      <c r="BK162" s="125">
        <f>'[3]Yearly LC Ethylene'!AE162</f>
        <v>21826.165395772827</v>
      </c>
      <c r="BL162" s="125">
        <f>'[3]Yearly LC Ethylene'!AF162</f>
        <v>19203.788335932306</v>
      </c>
      <c r="BM162" s="125">
        <f>'[3]Yearly LC Ethylene'!AG162</f>
        <v>16755.147873655253</v>
      </c>
      <c r="BN162" s="125">
        <f>'[3]Yearly LC Ethylene'!AH162</f>
        <v>14495.425427401507</v>
      </c>
      <c r="BO162" s="125"/>
      <c r="BP162" s="125">
        <f t="shared" si="32"/>
        <v>556916.03162782313</v>
      </c>
      <c r="BQ162" s="125">
        <f t="shared" si="32"/>
        <v>540022.81112689327</v>
      </c>
      <c r="BR162" s="125">
        <f t="shared" si="32"/>
        <v>523048.52414589643</v>
      </c>
      <c r="BS162" s="125">
        <f t="shared" si="32"/>
        <v>506211.97080057615</v>
      </c>
      <c r="BT162" s="125">
        <f t="shared" si="32"/>
        <v>489517.81556159927</v>
      </c>
      <c r="BU162" s="125">
        <f t="shared" si="32"/>
        <v>472969.6618544691</v>
      </c>
      <c r="BV162" s="125">
        <f t="shared" si="32"/>
        <v>456642.95539537596</v>
      </c>
      <c r="BW162" s="125">
        <f t="shared" si="32"/>
        <v>440491.03376567317</v>
      </c>
      <c r="BX162" s="125">
        <f t="shared" si="32"/>
        <v>424505.50894885627</v>
      </c>
      <c r="BY162" s="125">
        <f t="shared" si="32"/>
        <v>408668.35638117226</v>
      </c>
      <c r="BZ162" s="125">
        <f t="shared" si="32"/>
        <v>392947.74731030478</v>
      </c>
      <c r="CA162" s="125">
        <f t="shared" si="31"/>
        <v>378549.94027394772</v>
      </c>
      <c r="CB162" s="125">
        <f t="shared" si="31"/>
        <v>364082.53272367007</v>
      </c>
      <c r="CC162" s="125">
        <f t="shared" si="31"/>
        <v>349759.66220630996</v>
      </c>
      <c r="CD162" s="125">
        <f t="shared" si="31"/>
        <v>335457.50435889186</v>
      </c>
      <c r="CE162" s="125">
        <f t="shared" si="31"/>
        <v>321219.28890832409</v>
      </c>
      <c r="CF162" s="125">
        <f t="shared" si="30"/>
        <v>306931.53371054475</v>
      </c>
      <c r="CG162" s="125">
        <f t="shared" si="30"/>
        <v>292961.3938971734</v>
      </c>
      <c r="CH162" s="125">
        <f t="shared" si="30"/>
        <v>279458.42630222044</v>
      </c>
      <c r="CI162" s="125">
        <f t="shared" si="30"/>
        <v>266537.45334049844</v>
      </c>
      <c r="CJ162" s="125">
        <f t="shared" si="30"/>
        <v>254260.16450571624</v>
      </c>
      <c r="CK162" s="125">
        <f t="shared" si="30"/>
        <v>239012.44054717702</v>
      </c>
      <c r="CL162" s="125">
        <f t="shared" si="30"/>
        <v>224140.05699703644</v>
      </c>
      <c r="CM162" s="125">
        <f t="shared" si="30"/>
        <v>209927.18971421101</v>
      </c>
      <c r="CN162" s="125">
        <f t="shared" si="30"/>
        <v>196324.15336010011</v>
      </c>
      <c r="CO162" s="125">
        <f t="shared" si="30"/>
        <v>183252.98379311836</v>
      </c>
      <c r="CP162" s="125">
        <f t="shared" si="30"/>
        <v>170708.58448190228</v>
      </c>
      <c r="CQ162" s="125">
        <f t="shared" si="30"/>
        <v>158733.5086666912</v>
      </c>
      <c r="CR162" s="125">
        <f t="shared" si="30"/>
        <v>147320.65810867414</v>
      </c>
      <c r="CS162" s="125">
        <f t="shared" si="30"/>
        <v>136472.05087578128</v>
      </c>
      <c r="CT162" s="125">
        <f t="shared" si="29"/>
        <v>126197.10598505592</v>
      </c>
    </row>
    <row r="163" spans="1:98" s="14" customFormat="1">
      <c r="A163" s="379"/>
      <c r="B163" s="10" t="s">
        <v>122</v>
      </c>
      <c r="C163" s="62" t="s">
        <v>197</v>
      </c>
      <c r="D163" s="127">
        <f>'[2]Yearly LC Ethylene'!D163</f>
        <v>395267.82106340799</v>
      </c>
      <c r="E163" s="127">
        <f>'[2]Yearly LC Ethylene'!E163</f>
        <v>386269.37105486577</v>
      </c>
      <c r="F163" s="127">
        <f>'[2]Yearly LC Ethylene'!F163</f>
        <v>384960.5750163573</v>
      </c>
      <c r="G163" s="127">
        <f>'[2]Yearly LC Ethylene'!G163</f>
        <v>393021.13396481203</v>
      </c>
      <c r="H163" s="127">
        <f>'[2]Yearly LC Ethylene'!H163</f>
        <v>358908.44741363719</v>
      </c>
      <c r="I163" s="127">
        <f>'[2]Yearly LC Ethylene'!I163</f>
        <v>350010.90127833461</v>
      </c>
      <c r="J163" s="127">
        <f>'[2]Yearly LC Ethylene'!J163</f>
        <v>341192.98178734339</v>
      </c>
      <c r="K163" s="127">
        <f>'[2]Yearly LC Ethylene'!K163</f>
        <v>332461.75280110992</v>
      </c>
      <c r="L163" s="127">
        <f>'[2]Yearly LC Ethylene'!L163</f>
        <v>323795.10197130067</v>
      </c>
      <c r="M163" s="127">
        <f>'[2]Yearly LC Ethylene'!M163</f>
        <v>315150.81938404776</v>
      </c>
      <c r="N163" s="127">
        <f>'[2]Yearly LC Ethylene'!N163</f>
        <v>306458.65315964079</v>
      </c>
      <c r="O163" s="127">
        <f>'[2]Yearly LC Ethylene'!O163</f>
        <v>296609.58578340523</v>
      </c>
      <c r="P163" s="127">
        <f>'[2]Yearly LC Ethylene'!P163</f>
        <v>286725.17810015968</v>
      </c>
      <c r="Q163" s="127">
        <f>'[2]Yearly LC Ethylene'!Q163</f>
        <v>275770.25763499411</v>
      </c>
      <c r="R163" s="127">
        <f>'[2]Yearly LC Ethylene'!R163</f>
        <v>264480.63321168511</v>
      </c>
      <c r="S163" s="127">
        <f>'[2]Yearly LC Ethylene'!S163</f>
        <v>252927.27512856634</v>
      </c>
      <c r="T163" s="127">
        <f>'[2]Yearly LC Ethylene'!T163</f>
        <v>241103.81493053754</v>
      </c>
      <c r="U163" s="127">
        <f>'[2]Yearly LC Ethylene'!U163</f>
        <v>229461.34286633323</v>
      </c>
      <c r="V163" s="127">
        <f>'[2]Yearly LC Ethylene'!V163</f>
        <v>218282.48014703905</v>
      </c>
      <c r="W163" s="127">
        <f>'[2]Yearly LC Ethylene'!W163</f>
        <v>207778.17835665052</v>
      </c>
      <c r="X163" s="127">
        <f>'[2]Yearly LC Ethylene'!X163</f>
        <v>198050.87240655007</v>
      </c>
      <c r="Y163" s="127">
        <f>'[2]Yearly LC Ethylene'!Y163</f>
        <v>189151.9237367328</v>
      </c>
      <c r="Z163" s="127">
        <f>'[2]Yearly LC Ethylene'!Z163</f>
        <v>180988.20089357891</v>
      </c>
      <c r="AA163" s="127">
        <f>'[2]Yearly LC Ethylene'!AA163</f>
        <v>173450.31371419659</v>
      </c>
      <c r="AB163" s="127">
        <f>'[2]Yearly LC Ethylene'!AB163</f>
        <v>166460.73848999475</v>
      </c>
      <c r="AC163" s="127">
        <f>'[2]Yearly LC Ethylene'!AC163</f>
        <v>159947.94225175708</v>
      </c>
      <c r="AD163" s="127">
        <f>'[2]Yearly LC Ethylene'!AD163</f>
        <v>153983.26002266759</v>
      </c>
      <c r="AE163" s="127">
        <f>'[2]Yearly LC Ethylene'!AE163</f>
        <v>148411.30410534539</v>
      </c>
      <c r="AF163" s="127">
        <f>'[2]Yearly LC Ethylene'!AF163</f>
        <v>143195.81722868813</v>
      </c>
      <c r="AG163" s="127">
        <f>'[2]Yearly LC Ethylene'!AG163</f>
        <v>138310.11315352572</v>
      </c>
      <c r="AH163" s="127">
        <f>'[2]Yearly LC Ethylene'!AH163</f>
        <v>133735.00802291726</v>
      </c>
      <c r="AI163" s="127"/>
      <c r="AJ163" s="127">
        <f>'[3]Yearly LC Ethylene'!D163</f>
        <v>78081.499559985954</v>
      </c>
      <c r="AK163" s="127">
        <f>'[3]Yearly LC Ethylene'!E163</f>
        <v>76338.061230449501</v>
      </c>
      <c r="AL163" s="127">
        <f>'[3]Yearly LC Ethylene'!F163</f>
        <v>80637.755842886385</v>
      </c>
      <c r="AM163" s="127">
        <f>'[3]Yearly LC Ethylene'!G163</f>
        <v>93485.943134197834</v>
      </c>
      <c r="AN163" s="127">
        <f>'[3]Yearly LC Ethylene'!H163</f>
        <v>71137.432159531163</v>
      </c>
      <c r="AO163" s="127">
        <f>'[3]Yearly LC Ethylene'!I163</f>
        <v>69421.715975702595</v>
      </c>
      <c r="AP163" s="127">
        <f>'[3]Yearly LC Ethylene'!J163</f>
        <v>68148.561543782766</v>
      </c>
      <c r="AQ163" s="127">
        <f>'[3]Yearly LC Ethylene'!K163</f>
        <v>66908.062056264927</v>
      </c>
      <c r="AR163" s="127">
        <f>'[3]Yearly LC Ethylene'!L163</f>
        <v>65693.217253044058</v>
      </c>
      <c r="AS163" s="127">
        <f>'[3]Yearly LC Ethylene'!M163</f>
        <v>64491.757510304924</v>
      </c>
      <c r="AT163" s="127">
        <f>'[3]Yearly LC Ethylene'!N163</f>
        <v>63282.407880871215</v>
      </c>
      <c r="AU163" s="127">
        <f>'[3]Yearly LC Ethylene'!O163</f>
        <v>61031.03004098095</v>
      </c>
      <c r="AV163" s="127">
        <f>'[3]Yearly LC Ethylene'!P163</f>
        <v>58914.119434619053</v>
      </c>
      <c r="AW163" s="127">
        <f>'[3]Yearly LC Ethylene'!Q163</f>
        <v>56607.289718443746</v>
      </c>
      <c r="AX163" s="127">
        <f>'[3]Yearly LC Ethylene'!R163</f>
        <v>54248.074111968432</v>
      </c>
      <c r="AY163" s="127">
        <f>'[3]Yearly LC Ethylene'!S163</f>
        <v>51837.743162013707</v>
      </c>
      <c r="AZ163" s="127">
        <f>'[3]Yearly LC Ethylene'!T163</f>
        <v>49210.570210688616</v>
      </c>
      <c r="BA163" s="127">
        <f>'[3]Yearly LC Ethylene'!U163</f>
        <v>46602.599708023023</v>
      </c>
      <c r="BB163" s="127">
        <f>'[3]Yearly LC Ethylene'!V163</f>
        <v>44076.980719201565</v>
      </c>
      <c r="BC163" s="127">
        <f>'[3]Yearly LC Ethylene'!W163</f>
        <v>41686.507354570414</v>
      </c>
      <c r="BD163" s="127">
        <f>'[3]Yearly LC Ethylene'!X163</f>
        <v>39462.169864274169</v>
      </c>
      <c r="BE163" s="127">
        <f>'[3]Yearly LC Ethylene'!Y163</f>
        <v>36648.23429207856</v>
      </c>
      <c r="BF163" s="127">
        <f>'[3]Yearly LC Ethylene'!Z163</f>
        <v>34436.480914470296</v>
      </c>
      <c r="BG163" s="127">
        <f>'[3]Yearly LC Ethylene'!AA163</f>
        <v>32440.250904548742</v>
      </c>
      <c r="BH163" s="127">
        <f>'[3]Yearly LC Ethylene'!AB163</f>
        <v>30606.028404582994</v>
      </c>
      <c r="BI163" s="127">
        <f>'[3]Yearly LC Ethylene'!AC163</f>
        <v>28654.822062238996</v>
      </c>
      <c r="BJ163" s="127">
        <f>'[3]Yearly LC Ethylene'!AD163</f>
        <v>27020.952091681724</v>
      </c>
      <c r="BK163" s="127">
        <f>'[3]Yearly LC Ethylene'!AE163</f>
        <v>25514.720920593063</v>
      </c>
      <c r="BL163" s="127">
        <f>'[3]Yearly LC Ethylene'!AF163</f>
        <v>24104.684118759847</v>
      </c>
      <c r="BM163" s="127">
        <f>'[3]Yearly LC Ethylene'!AG163</f>
        <v>22780.630222115491</v>
      </c>
      <c r="BN163" s="127">
        <f>'[3]Yearly LC Ethylene'!AH163</f>
        <v>21563.317338006207</v>
      </c>
      <c r="BO163" s="127"/>
      <c r="BP163" s="127">
        <f t="shared" si="32"/>
        <v>473349.32062339393</v>
      </c>
      <c r="BQ163" s="127">
        <f t="shared" si="32"/>
        <v>462607.43228531524</v>
      </c>
      <c r="BR163" s="127">
        <f t="shared" si="32"/>
        <v>465598.3308592437</v>
      </c>
      <c r="BS163" s="127">
        <f t="shared" si="32"/>
        <v>486507.07709900988</v>
      </c>
      <c r="BT163" s="127">
        <f t="shared" si="32"/>
        <v>430045.87957316835</v>
      </c>
      <c r="BU163" s="127">
        <f t="shared" si="32"/>
        <v>419432.61725403718</v>
      </c>
      <c r="BV163" s="127">
        <f t="shared" si="32"/>
        <v>409341.54333112616</v>
      </c>
      <c r="BW163" s="127">
        <f t="shared" si="32"/>
        <v>399369.81485737488</v>
      </c>
      <c r="BX163" s="127">
        <f t="shared" si="32"/>
        <v>389488.31922434474</v>
      </c>
      <c r="BY163" s="127">
        <f t="shared" si="32"/>
        <v>379642.57689435268</v>
      </c>
      <c r="BZ163" s="127">
        <f t="shared" si="32"/>
        <v>369741.061040512</v>
      </c>
      <c r="CA163" s="127">
        <f t="shared" si="31"/>
        <v>357640.61582438619</v>
      </c>
      <c r="CB163" s="127">
        <f t="shared" si="31"/>
        <v>345639.29753477871</v>
      </c>
      <c r="CC163" s="127">
        <f t="shared" si="31"/>
        <v>332377.54735343787</v>
      </c>
      <c r="CD163" s="127">
        <f t="shared" si="31"/>
        <v>318728.70732365357</v>
      </c>
      <c r="CE163" s="127">
        <f t="shared" si="31"/>
        <v>304765.01829058002</v>
      </c>
      <c r="CF163" s="127">
        <f t="shared" si="30"/>
        <v>290314.38514122617</v>
      </c>
      <c r="CG163" s="127">
        <f t="shared" si="30"/>
        <v>276063.94257435628</v>
      </c>
      <c r="CH163" s="127">
        <f t="shared" si="30"/>
        <v>262359.46086624061</v>
      </c>
      <c r="CI163" s="127">
        <f t="shared" si="30"/>
        <v>249464.68571122093</v>
      </c>
      <c r="CJ163" s="127">
        <f t="shared" si="30"/>
        <v>237513.04227082425</v>
      </c>
      <c r="CK163" s="127">
        <f t="shared" si="30"/>
        <v>225800.15802881136</v>
      </c>
      <c r="CL163" s="127">
        <f t="shared" si="30"/>
        <v>215424.68180804921</v>
      </c>
      <c r="CM163" s="127">
        <f t="shared" si="30"/>
        <v>205890.56461874532</v>
      </c>
      <c r="CN163" s="127">
        <f t="shared" si="30"/>
        <v>197066.76689457774</v>
      </c>
      <c r="CO163" s="127">
        <f t="shared" si="30"/>
        <v>188602.76431399607</v>
      </c>
      <c r="CP163" s="127">
        <f t="shared" si="30"/>
        <v>181004.2121143493</v>
      </c>
      <c r="CQ163" s="127">
        <f t="shared" si="30"/>
        <v>173926.02502593846</v>
      </c>
      <c r="CR163" s="127">
        <f t="shared" si="30"/>
        <v>167300.50134744798</v>
      </c>
      <c r="CS163" s="127">
        <f t="shared" si="30"/>
        <v>161090.74337564121</v>
      </c>
      <c r="CT163" s="127">
        <f t="shared" si="29"/>
        <v>155298.32536092348</v>
      </c>
    </row>
    <row r="164" spans="1:98" s="66" customFormat="1">
      <c r="A164" s="65" t="s">
        <v>85</v>
      </c>
      <c r="C164" s="69" t="s">
        <v>197</v>
      </c>
      <c r="D164" s="139">
        <f>'[2]Yearly LC Ethylene'!D164</f>
        <v>368987.56005157286</v>
      </c>
      <c r="E164" s="139">
        <f>'[2]Yearly LC Ethylene'!E164</f>
        <v>385067.33098908619</v>
      </c>
      <c r="F164" s="139">
        <f>'[2]Yearly LC Ethylene'!F164</f>
        <v>399491.93037075427</v>
      </c>
      <c r="G164" s="139">
        <f>'[2]Yearly LC Ethylene'!G164</f>
        <v>412320.32257659611</v>
      </c>
      <c r="H164" s="139">
        <f>'[2]Yearly LC Ethylene'!H164</f>
        <v>423606.29743151617</v>
      </c>
      <c r="I164" s="139">
        <f>'[2]Yearly LC Ethylene'!I164</f>
        <v>433395.28303583234</v>
      </c>
      <c r="J164" s="139">
        <f>'[2]Yearly LC Ethylene'!J164</f>
        <v>440981.09398617019</v>
      </c>
      <c r="K164" s="139">
        <f>'[2]Yearly LC Ethylene'!K164</f>
        <v>447008.79289311566</v>
      </c>
      <c r="L164" s="139">
        <f>'[2]Yearly LC Ethylene'!L164</f>
        <v>451458.80812208785</v>
      </c>
      <c r="M164" s="139">
        <f>'[2]Yearly LC Ethylene'!M164</f>
        <v>454252.4710234169</v>
      </c>
      <c r="N164" s="139">
        <f>'[2]Yearly LC Ethylene'!N164</f>
        <v>455228.87215033855</v>
      </c>
      <c r="O164" s="139">
        <f>'[2]Yearly LC Ethylene'!O164</f>
        <v>444315.66484580509</v>
      </c>
      <c r="P164" s="139">
        <f>'[2]Yearly LC Ethylene'!P164</f>
        <v>433271.34475644404</v>
      </c>
      <c r="Q164" s="139">
        <f>'[2]Yearly LC Ethylene'!Q164</f>
        <v>418863.5807909178</v>
      </c>
      <c r="R164" s="139">
        <f>'[2]Yearly LC Ethylene'!R164</f>
        <v>402366.79391292186</v>
      </c>
      <c r="S164" s="139">
        <f>'[2]Yearly LC Ethylene'!S164</f>
        <v>383992.4296132219</v>
      </c>
      <c r="T164" s="139">
        <f>'[2]Yearly LC Ethylene'!T164</f>
        <v>364414.31720861496</v>
      </c>
      <c r="U164" s="139">
        <f>'[2]Yearly LC Ethylene'!U164</f>
        <v>344365.85482134862</v>
      </c>
      <c r="V164" s="139">
        <f>'[2]Yearly LC Ethylene'!V164</f>
        <v>324712.3388690119</v>
      </c>
      <c r="W164" s="139">
        <f>'[2]Yearly LC Ethylene'!W164</f>
        <v>306123.94876255305</v>
      </c>
      <c r="X164" s="139">
        <f>'[2]Yearly LC Ethylene'!X164</f>
        <v>288961.14829741151</v>
      </c>
      <c r="Y164" s="139">
        <f>'[2]Yearly LC Ethylene'!Y164</f>
        <v>278765.13771939988</v>
      </c>
      <c r="Z164" s="139">
        <f>'[2]Yearly LC Ethylene'!Z164</f>
        <v>269469.78810061439</v>
      </c>
      <c r="AA164" s="139">
        <f>'[2]Yearly LC Ethylene'!AA164</f>
        <v>260808.63956982648</v>
      </c>
      <c r="AB164" s="139">
        <f>'[2]Yearly LC Ethylene'!AB164</f>
        <v>252636.20419833844</v>
      </c>
      <c r="AC164" s="139">
        <f>'[2]Yearly LC Ethylene'!AC164</f>
        <v>244779.30250944331</v>
      </c>
      <c r="AD164" s="139">
        <f>'[2]Yearly LC Ethylene'!AD164</f>
        <v>237030.27943017273</v>
      </c>
      <c r="AE164" s="139">
        <f>'[2]Yearly LC Ethylene'!AE164</f>
        <v>229342.81914328475</v>
      </c>
      <c r="AF164" s="139">
        <f>'[2]Yearly LC Ethylene'!AF164</f>
        <v>221640.89194104692</v>
      </c>
      <c r="AG164" s="139">
        <f>'[2]Yearly LC Ethylene'!AG164</f>
        <v>213876.12090254598</v>
      </c>
      <c r="AH164" s="139">
        <f>'[2]Yearly LC Ethylene'!AH164</f>
        <v>206021.70977163472</v>
      </c>
      <c r="AI164" s="139"/>
      <c r="AJ164" s="139">
        <f>'[3]Yearly LC Ethylene'!D164</f>
        <v>240750.15914188031</v>
      </c>
      <c r="AK164" s="139">
        <f>'[3]Yearly LC Ethylene'!E164</f>
        <v>242283.92782708516</v>
      </c>
      <c r="AL164" s="139">
        <f>'[3]Yearly LC Ethylene'!F164</f>
        <v>243981.66636427215</v>
      </c>
      <c r="AM164" s="139">
        <f>'[3]Yearly LC Ethylene'!G164</f>
        <v>245838.80207104504</v>
      </c>
      <c r="AN164" s="139">
        <f>'[3]Yearly LC Ethylene'!H164</f>
        <v>247850.13574702197</v>
      </c>
      <c r="AO164" s="139">
        <f>'[3]Yearly LC Ethylene'!I164</f>
        <v>250009.25003282574</v>
      </c>
      <c r="AP164" s="139">
        <f>'[3]Yearly LC Ethylene'!J164</f>
        <v>252177.35029211178</v>
      </c>
      <c r="AQ164" s="139">
        <f>'[3]Yearly LC Ethylene'!K164</f>
        <v>254477.69498890598</v>
      </c>
      <c r="AR164" s="139">
        <f>'[3]Yearly LC Ethylene'!L164</f>
        <v>256889.64440088684</v>
      </c>
      <c r="AS164" s="139">
        <f>'[3]Yearly LC Ethylene'!M164</f>
        <v>259380.2786231752</v>
      </c>
      <c r="AT164" s="139">
        <f>'[3]Yearly LC Ethylene'!N164</f>
        <v>261895.68584534337</v>
      </c>
      <c r="AU164" s="139">
        <f>'[3]Yearly LC Ethylene'!O164</f>
        <v>252557.13356292166</v>
      </c>
      <c r="AV164" s="139">
        <f>'[3]Yearly LC Ethylene'!P164</f>
        <v>243944.64381020784</v>
      </c>
      <c r="AW164" s="139">
        <f>'[3]Yearly LC Ethylene'!Q164</f>
        <v>235568.69886263856</v>
      </c>
      <c r="AX164" s="139">
        <f>'[3]Yearly LC Ethylene'!R164</f>
        <v>227618.08681660841</v>
      </c>
      <c r="AY164" s="139">
        <f>'[3]Yearly LC Ethylene'!S164</f>
        <v>220083.28635414847</v>
      </c>
      <c r="AZ164" s="139">
        <f>'[3]Yearly LC Ethylene'!T164</f>
        <v>212963.20562274565</v>
      </c>
      <c r="BA164" s="139">
        <f>'[3]Yearly LC Ethylene'!U164</f>
        <v>206423.4152827599</v>
      </c>
      <c r="BB164" s="139">
        <f>'[3]Yearly LC Ethylene'!V164</f>
        <v>200597.317511114</v>
      </c>
      <c r="BC164" s="139">
        <f>'[3]Yearly LC Ethylene'!W164</f>
        <v>195594.91748075071</v>
      </c>
      <c r="BD164" s="139">
        <f>'[3]Yearly LC Ethylene'!X164</f>
        <v>191476.30855484007</v>
      </c>
      <c r="BE164" s="139">
        <f>'[3]Yearly LC Ethylene'!Y164</f>
        <v>178025.94353343235</v>
      </c>
      <c r="BF164" s="139">
        <f>'[3]Yearly LC Ethylene'!Z164</f>
        <v>165952.61405973861</v>
      </c>
      <c r="BG164" s="139">
        <f>'[3]Yearly LC Ethylene'!AA164</f>
        <v>155545.50209448635</v>
      </c>
      <c r="BH164" s="139">
        <f>'[3]Yearly LC Ethylene'!AB164</f>
        <v>146845.08744547362</v>
      </c>
      <c r="BI164" s="139">
        <f>'[3]Yearly LC Ethylene'!AC164</f>
        <v>144368.38083908678</v>
      </c>
      <c r="BJ164" s="139">
        <f>'[3]Yearly LC Ethylene'!AD164</f>
        <v>141070.35812402033</v>
      </c>
      <c r="BK164" s="139">
        <f>'[3]Yearly LC Ethylene'!AE164</f>
        <v>136977.2845553442</v>
      </c>
      <c r="BL164" s="139">
        <f>'[3]Yearly LC Ethylene'!AF164</f>
        <v>132077.94145856728</v>
      </c>
      <c r="BM164" s="139">
        <f>'[3]Yearly LC Ethylene'!AG164</f>
        <v>126408.86274388256</v>
      </c>
      <c r="BN164" s="139">
        <f>'[3]Yearly LC Ethylene'!AH164</f>
        <v>120084.19679401793</v>
      </c>
      <c r="BO164" s="139"/>
      <c r="BP164" s="139">
        <f t="shared" si="32"/>
        <v>609737.7191934532</v>
      </c>
      <c r="BQ164" s="139">
        <f t="shared" si="32"/>
        <v>627351.25881617132</v>
      </c>
      <c r="BR164" s="139">
        <f t="shared" si="32"/>
        <v>643473.59673502645</v>
      </c>
      <c r="BS164" s="139">
        <f t="shared" si="32"/>
        <v>658159.12464764109</v>
      </c>
      <c r="BT164" s="139">
        <f t="shared" si="32"/>
        <v>671456.43317853811</v>
      </c>
      <c r="BU164" s="139">
        <f t="shared" si="32"/>
        <v>683404.53306865809</v>
      </c>
      <c r="BV164" s="139">
        <f t="shared" si="32"/>
        <v>693158.444278282</v>
      </c>
      <c r="BW164" s="139">
        <f t="shared" si="32"/>
        <v>701486.48788202158</v>
      </c>
      <c r="BX164" s="139">
        <f t="shared" si="32"/>
        <v>708348.45252297469</v>
      </c>
      <c r="BY164" s="139">
        <f t="shared" si="32"/>
        <v>713632.74964659207</v>
      </c>
      <c r="BZ164" s="139">
        <f t="shared" si="32"/>
        <v>717124.55799568188</v>
      </c>
      <c r="CA164" s="139">
        <f t="shared" si="31"/>
        <v>696872.7984087267</v>
      </c>
      <c r="CB164" s="139">
        <f t="shared" si="31"/>
        <v>677215.98856665194</v>
      </c>
      <c r="CC164" s="139">
        <f t="shared" si="31"/>
        <v>654432.27965355641</v>
      </c>
      <c r="CD164" s="139">
        <f t="shared" si="31"/>
        <v>629984.88072953024</v>
      </c>
      <c r="CE164" s="139">
        <f t="shared" si="31"/>
        <v>604075.71596737043</v>
      </c>
      <c r="CF164" s="139">
        <f t="shared" si="30"/>
        <v>577377.52283136058</v>
      </c>
      <c r="CG164" s="139">
        <f t="shared" si="30"/>
        <v>550789.27010410849</v>
      </c>
      <c r="CH164" s="139">
        <f t="shared" si="30"/>
        <v>525309.6563801259</v>
      </c>
      <c r="CI164" s="139">
        <f t="shared" si="30"/>
        <v>501718.86624330375</v>
      </c>
      <c r="CJ164" s="139">
        <f t="shared" si="30"/>
        <v>480437.45685225155</v>
      </c>
      <c r="CK164" s="139">
        <f t="shared" si="30"/>
        <v>456791.0812528322</v>
      </c>
      <c r="CL164" s="139">
        <f t="shared" si="30"/>
        <v>435422.40216035303</v>
      </c>
      <c r="CM164" s="139">
        <f t="shared" si="30"/>
        <v>416354.1416643128</v>
      </c>
      <c r="CN164" s="139">
        <f t="shared" si="30"/>
        <v>399481.29164381209</v>
      </c>
      <c r="CO164" s="139">
        <f t="shared" si="30"/>
        <v>389147.68334853009</v>
      </c>
      <c r="CP164" s="139">
        <f t="shared" si="30"/>
        <v>378100.63755419303</v>
      </c>
      <c r="CQ164" s="139">
        <f t="shared" si="30"/>
        <v>366320.10369862895</v>
      </c>
      <c r="CR164" s="139">
        <f t="shared" si="30"/>
        <v>353718.8333996142</v>
      </c>
      <c r="CS164" s="139">
        <f t="shared" si="30"/>
        <v>340284.98364642856</v>
      </c>
      <c r="CT164" s="139">
        <f t="shared" si="29"/>
        <v>326105.90656565264</v>
      </c>
    </row>
    <row r="165" spans="1:98" s="68" customFormat="1">
      <c r="A165" s="67" t="s">
        <v>86</v>
      </c>
      <c r="C165" s="71" t="s">
        <v>197</v>
      </c>
      <c r="D165" s="140">
        <f>'[2]Yearly LC Ethylene'!D165</f>
        <v>2446172.2650853754</v>
      </c>
      <c r="E165" s="140">
        <f>'[2]Yearly LC Ethylene'!E165</f>
        <v>2375783.4812880671</v>
      </c>
      <c r="F165" s="140">
        <f>'[2]Yearly LC Ethylene'!F165</f>
        <v>2306439.8797533545</v>
      </c>
      <c r="G165" s="140">
        <f>'[2]Yearly LC Ethylene'!G165</f>
        <v>2238142.4638095773</v>
      </c>
      <c r="H165" s="140">
        <f>'[2]Yearly LC Ethylene'!H165</f>
        <v>2170888.4386112066</v>
      </c>
      <c r="I165" s="140">
        <f>'[2]Yearly LC Ethylene'!I165</f>
        <v>2104667.9851875328</v>
      </c>
      <c r="J165" s="140">
        <f>'[2]Yearly LC Ethylene'!J165</f>
        <v>2037666.0156311181</v>
      </c>
      <c r="K165" s="140">
        <f>'[2]Yearly LC Ethylene'!K165</f>
        <v>1971869.7455485954</v>
      </c>
      <c r="L165" s="140">
        <f>'[2]Yearly LC Ethylene'!L165</f>
        <v>1907196.3204738055</v>
      </c>
      <c r="M165" s="140">
        <f>'[2]Yearly LC Ethylene'!M165</f>
        <v>1843505.3466912231</v>
      </c>
      <c r="N165" s="140">
        <f>'[2]Yearly LC Ethylene'!N165</f>
        <v>1780575.7028338534</v>
      </c>
      <c r="O165" s="140">
        <f>'[2]Yearly LC Ethylene'!O165</f>
        <v>1723371.6323950361</v>
      </c>
      <c r="P165" s="140">
        <f>'[2]Yearly LC Ethylene'!P165</f>
        <v>1670597.070252049</v>
      </c>
      <c r="Q165" s="140">
        <f>'[2]Yearly LC Ethylene'!Q165</f>
        <v>1614005.3026321598</v>
      </c>
      <c r="R165" s="140">
        <f>'[2]Yearly LC Ethylene'!R165</f>
        <v>1557120.423673891</v>
      </c>
      <c r="S165" s="140">
        <f>'[2]Yearly LC Ethylene'!S165</f>
        <v>1500113.4536131914</v>
      </c>
      <c r="T165" s="140">
        <f>'[2]Yearly LC Ethylene'!T165</f>
        <v>1443643.2182889052</v>
      </c>
      <c r="U165" s="140">
        <f>'[2]Yearly LC Ethylene'!U165</f>
        <v>1388354.2853035105</v>
      </c>
      <c r="V165" s="140">
        <f>'[2]Yearly LC Ethylene'!V165</f>
        <v>1335075.2152077889</v>
      </c>
      <c r="W165" s="140">
        <f>'[2]Yearly LC Ethylene'!W165</f>
        <v>1284440.3052085903</v>
      </c>
      <c r="X165" s="140">
        <f>'[2]Yearly LC Ethylene'!X165</f>
        <v>1236774.9675255124</v>
      </c>
      <c r="Y165" s="140">
        <f>'[2]Yearly LC Ethylene'!Y165</f>
        <v>1184724.0758051602</v>
      </c>
      <c r="Z165" s="140">
        <f>'[2]Yearly LC Ethylene'!Z165</f>
        <v>1135803.629970052</v>
      </c>
      <c r="AA165" s="140">
        <f>'[2]Yearly LC Ethylene'!AA165</f>
        <v>1089649.6180439696</v>
      </c>
      <c r="AB165" s="140">
        <f>'[2]Yearly LC Ethylene'!AB165</f>
        <v>1045983.7326047395</v>
      </c>
      <c r="AC165" s="140">
        <f>'[2]Yearly LC Ethylene'!AC165</f>
        <v>1004588.1383700685</v>
      </c>
      <c r="AD165" s="140">
        <f>'[2]Yearly LC Ethylene'!AD165</f>
        <v>965302.89508703724</v>
      </c>
      <c r="AE165" s="140">
        <f>'[2]Yearly LC Ethylene'!AE165</f>
        <v>927968.35257259267</v>
      </c>
      <c r="AF165" s="140">
        <f>'[2]Yearly LC Ethylene'!AF165</f>
        <v>892466.09993875364</v>
      </c>
      <c r="AG165" s="140">
        <f>'[2]Yearly LC Ethylene'!AG165</f>
        <v>858706.34267360985</v>
      </c>
      <c r="AH165" s="140">
        <f>'[2]Yearly LC Ethylene'!AH165</f>
        <v>826621.80548103689</v>
      </c>
      <c r="AI165" s="140"/>
      <c r="AJ165" s="140">
        <f>'[3]Yearly LC Ethylene'!D165</f>
        <v>1552681.3817703528</v>
      </c>
      <c r="AK165" s="140">
        <f>'[3]Yearly LC Ethylene'!E165</f>
        <v>1538303.3706341099</v>
      </c>
      <c r="AL165" s="140">
        <f>'[3]Yearly LC Ethylene'!F165</f>
        <v>1524103.6884771769</v>
      </c>
      <c r="AM165" s="140">
        <f>'[3]Yearly LC Ethylene'!G165</f>
        <v>1510080.0651394208</v>
      </c>
      <c r="AN165" s="140">
        <f>'[3]Yearly LC Ethylene'!H165</f>
        <v>1496229.5875499144</v>
      </c>
      <c r="AO165" s="140">
        <f>'[3]Yearly LC Ethylene'!I165</f>
        <v>1482548.1080859238</v>
      </c>
      <c r="AP165" s="140">
        <f>'[3]Yearly LC Ethylene'!J165</f>
        <v>1467296.1004413976</v>
      </c>
      <c r="AQ165" s="140">
        <f>'[3]Yearly LC Ethylene'!K165</f>
        <v>1452218.6645278551</v>
      </c>
      <c r="AR165" s="140">
        <f>'[3]Yearly LC Ethylene'!L165</f>
        <v>1437297.665918326</v>
      </c>
      <c r="AS165" s="140">
        <f>'[3]Yearly LC Ethylene'!M165</f>
        <v>1422502.670854134</v>
      </c>
      <c r="AT165" s="140">
        <f>'[3]Yearly LC Ethylene'!N165</f>
        <v>1407782.2345219047</v>
      </c>
      <c r="AU165" s="140">
        <f>'[3]Yearly LC Ethylene'!O165</f>
        <v>1374614.0029442431</v>
      </c>
      <c r="AV165" s="140">
        <f>'[3]Yearly LC Ethylene'!P165</f>
        <v>1344939.0109380144</v>
      </c>
      <c r="AW165" s="140">
        <f>'[3]Yearly LC Ethylene'!Q165</f>
        <v>1312667.7733611639</v>
      </c>
      <c r="AX165" s="140">
        <f>'[3]Yearly LC Ethylene'!R165</f>
        <v>1280961.8554522023</v>
      </c>
      <c r="AY165" s="140">
        <f>'[3]Yearly LC Ethylene'!S165</f>
        <v>1249815.3094029427</v>
      </c>
      <c r="AZ165" s="140">
        <f>'[3]Yearly LC Ethylene'!T165</f>
        <v>1219447.605223154</v>
      </c>
      <c r="BA165" s="140">
        <f>'[3]Yearly LC Ethylene'!U165</f>
        <v>1189808.1619059911</v>
      </c>
      <c r="BB165" s="140">
        <f>'[3]Yearly LC Ethylene'!V165</f>
        <v>1161033.8230168512</v>
      </c>
      <c r="BC165" s="140">
        <f>'[3]Yearly LC Ethylene'!W165</f>
        <v>1133238.0040736995</v>
      </c>
      <c r="BD165" s="140">
        <f>'[3]Yearly LC Ethylene'!X165</f>
        <v>1106484.1777409294</v>
      </c>
      <c r="BE165" s="140">
        <f>'[3]Yearly LC Ethylene'!Y165</f>
        <v>1062348.351233141</v>
      </c>
      <c r="BF165" s="140">
        <f>'[3]Yearly LC Ethylene'!Z165</f>
        <v>1027718.6189504982</v>
      </c>
      <c r="BG165" s="140">
        <f>'[3]Yearly LC Ethylene'!AA165</f>
        <v>994870.7100245076</v>
      </c>
      <c r="BH165" s="140">
        <f>'[3]Yearly LC Ethylene'!AB165</f>
        <v>963690.3855877897</v>
      </c>
      <c r="BI165" s="140">
        <f>'[3]Yearly LC Ethylene'!AC165</f>
        <v>933507.28204951505</v>
      </c>
      <c r="BJ165" s="140">
        <f>'[3]Yearly LC Ethylene'!AD165</f>
        <v>904899.35938385176</v>
      </c>
      <c r="BK165" s="140">
        <f>'[3]Yearly LC Ethylene'!AE165</f>
        <v>877816.32598624495</v>
      </c>
      <c r="BL165" s="140">
        <f>'[3]Yearly LC Ethylene'!AF165</f>
        <v>852170.24453418679</v>
      </c>
      <c r="BM165" s="140">
        <f>'[3]Yearly LC Ethylene'!AG165</f>
        <v>827923.02935979248</v>
      </c>
      <c r="BN165" s="140">
        <f>'[3]Yearly LC Ethylene'!AH165</f>
        <v>805116.24762861896</v>
      </c>
      <c r="BO165" s="140"/>
      <c r="BP165" s="140">
        <f t="shared" si="32"/>
        <v>3998853.6468557282</v>
      </c>
      <c r="BQ165" s="140">
        <f t="shared" si="32"/>
        <v>3914086.8519221768</v>
      </c>
      <c r="BR165" s="140">
        <f t="shared" si="32"/>
        <v>3830543.5682305312</v>
      </c>
      <c r="BS165" s="140">
        <f t="shared" si="32"/>
        <v>3748222.5289489981</v>
      </c>
      <c r="BT165" s="140">
        <f t="shared" si="32"/>
        <v>3667118.0261611212</v>
      </c>
      <c r="BU165" s="140">
        <f t="shared" si="32"/>
        <v>3587216.0932734567</v>
      </c>
      <c r="BV165" s="140">
        <f t="shared" si="32"/>
        <v>3504962.116072516</v>
      </c>
      <c r="BW165" s="140">
        <f t="shared" si="32"/>
        <v>3424088.4100764506</v>
      </c>
      <c r="BX165" s="140">
        <f t="shared" si="32"/>
        <v>3344493.9863921315</v>
      </c>
      <c r="BY165" s="140">
        <f t="shared" si="32"/>
        <v>3266008.0175453573</v>
      </c>
      <c r="BZ165" s="140">
        <f t="shared" si="32"/>
        <v>3188357.9373557582</v>
      </c>
      <c r="CA165" s="140">
        <f t="shared" si="31"/>
        <v>3097985.6353392792</v>
      </c>
      <c r="CB165" s="140">
        <f t="shared" si="31"/>
        <v>3015536.0811900636</v>
      </c>
      <c r="CC165" s="140">
        <f t="shared" si="31"/>
        <v>2926673.0759933237</v>
      </c>
      <c r="CD165" s="140">
        <f t="shared" si="31"/>
        <v>2838082.2791260933</v>
      </c>
      <c r="CE165" s="140">
        <f t="shared" si="31"/>
        <v>2749928.763016134</v>
      </c>
      <c r="CF165" s="140">
        <f t="shared" si="30"/>
        <v>2663090.8235120592</v>
      </c>
      <c r="CG165" s="140">
        <f t="shared" si="30"/>
        <v>2578162.4472095016</v>
      </c>
      <c r="CH165" s="140">
        <f t="shared" si="30"/>
        <v>2496109.0382246403</v>
      </c>
      <c r="CI165" s="140">
        <f t="shared" si="30"/>
        <v>2417678.3092822898</v>
      </c>
      <c r="CJ165" s="140">
        <f t="shared" si="30"/>
        <v>2343259.1452664416</v>
      </c>
      <c r="CK165" s="140">
        <f t="shared" si="30"/>
        <v>2247072.4270383012</v>
      </c>
      <c r="CL165" s="140">
        <f t="shared" si="30"/>
        <v>2163522.2489205501</v>
      </c>
      <c r="CM165" s="140">
        <f t="shared" si="30"/>
        <v>2084520.3280684771</v>
      </c>
      <c r="CN165" s="140">
        <f t="shared" si="30"/>
        <v>2009674.1181925293</v>
      </c>
      <c r="CO165" s="140">
        <f t="shared" si="30"/>
        <v>1938095.4204195836</v>
      </c>
      <c r="CP165" s="140">
        <f t="shared" si="30"/>
        <v>1870202.254470889</v>
      </c>
      <c r="CQ165" s="140">
        <f t="shared" si="30"/>
        <v>1805784.6785588376</v>
      </c>
      <c r="CR165" s="140">
        <f t="shared" si="30"/>
        <v>1744636.3444729405</v>
      </c>
      <c r="CS165" s="140">
        <f t="shared" si="30"/>
        <v>1686629.3720334023</v>
      </c>
      <c r="CT165" s="140">
        <f t="shared" si="29"/>
        <v>1631738.0531096559</v>
      </c>
    </row>
    <row r="166" spans="1:98" hidden="1">
      <c r="A166" t="s">
        <v>143</v>
      </c>
      <c r="B166"/>
      <c r="C166" s="5"/>
      <c r="D166" s="2">
        <f t="shared" ref="D166:AH166" si="33">D4-D12-D26-D40-D50-D62</f>
        <v>0</v>
      </c>
      <c r="E166" s="2">
        <f t="shared" si="33"/>
        <v>0</v>
      </c>
      <c r="F166" s="2">
        <f t="shared" si="33"/>
        <v>0</v>
      </c>
      <c r="G166" s="2">
        <f t="shared" si="33"/>
        <v>0</v>
      </c>
      <c r="H166" s="2">
        <f t="shared" si="33"/>
        <v>0</v>
      </c>
      <c r="I166" s="2">
        <f t="shared" si="33"/>
        <v>0</v>
      </c>
      <c r="J166" s="2">
        <f t="shared" si="33"/>
        <v>0</v>
      </c>
      <c r="K166" s="2">
        <f t="shared" si="33"/>
        <v>0</v>
      </c>
      <c r="L166" s="2">
        <f t="shared" si="33"/>
        <v>0</v>
      </c>
      <c r="M166" s="2">
        <f t="shared" si="33"/>
        <v>0</v>
      </c>
      <c r="N166" s="2">
        <f t="shared" si="33"/>
        <v>0</v>
      </c>
      <c r="O166" s="2">
        <f t="shared" si="33"/>
        <v>0</v>
      </c>
      <c r="P166" s="2">
        <f t="shared" si="33"/>
        <v>0</v>
      </c>
      <c r="Q166" s="2">
        <f t="shared" si="33"/>
        <v>0</v>
      </c>
      <c r="R166" s="2">
        <f t="shared" si="33"/>
        <v>0</v>
      </c>
      <c r="S166" s="2">
        <f t="shared" si="33"/>
        <v>0</v>
      </c>
      <c r="T166" s="2">
        <f t="shared" si="33"/>
        <v>0</v>
      </c>
      <c r="U166" s="2">
        <f t="shared" si="33"/>
        <v>0</v>
      </c>
      <c r="V166" s="2">
        <f t="shared" si="33"/>
        <v>0</v>
      </c>
      <c r="W166" s="2">
        <f t="shared" si="33"/>
        <v>0</v>
      </c>
      <c r="X166" s="2">
        <f t="shared" si="33"/>
        <v>0</v>
      </c>
      <c r="Y166" s="2">
        <f t="shared" si="33"/>
        <v>0</v>
      </c>
      <c r="Z166" s="2">
        <f t="shared" si="33"/>
        <v>0</v>
      </c>
      <c r="AA166" s="2">
        <f t="shared" si="33"/>
        <v>0</v>
      </c>
      <c r="AB166" s="2">
        <f t="shared" si="33"/>
        <v>0</v>
      </c>
      <c r="AC166" s="2">
        <f t="shared" si="33"/>
        <v>0</v>
      </c>
      <c r="AD166" s="2">
        <f t="shared" si="33"/>
        <v>0</v>
      </c>
      <c r="AE166" s="2">
        <f t="shared" si="33"/>
        <v>0</v>
      </c>
      <c r="AF166" s="2">
        <f t="shared" si="33"/>
        <v>0</v>
      </c>
      <c r="AG166" s="2">
        <f t="shared" si="33"/>
        <v>0</v>
      </c>
      <c r="AH166" s="2">
        <f t="shared" si="33"/>
        <v>0</v>
      </c>
      <c r="AJ166" s="2">
        <f t="shared" ref="AJ166:BN166" si="34">AJ4-AJ12-AJ26-AJ40-AJ50-AJ62</f>
        <v>0</v>
      </c>
      <c r="AK166" s="2">
        <f t="shared" si="34"/>
        <v>0</v>
      </c>
      <c r="AL166" s="2">
        <f t="shared" si="34"/>
        <v>0</v>
      </c>
      <c r="AM166" s="2">
        <f t="shared" si="34"/>
        <v>0</v>
      </c>
      <c r="AN166" s="2">
        <f t="shared" si="34"/>
        <v>0</v>
      </c>
      <c r="AO166" s="2">
        <f t="shared" si="34"/>
        <v>0</v>
      </c>
      <c r="AP166" s="2">
        <f t="shared" si="34"/>
        <v>0</v>
      </c>
      <c r="AQ166" s="2">
        <f t="shared" si="34"/>
        <v>0</v>
      </c>
      <c r="AR166" s="2">
        <f t="shared" si="34"/>
        <v>0</v>
      </c>
      <c r="AS166" s="2">
        <f t="shared" si="34"/>
        <v>0</v>
      </c>
      <c r="AT166" s="2">
        <f t="shared" si="34"/>
        <v>0</v>
      </c>
      <c r="AU166" s="2">
        <f t="shared" si="34"/>
        <v>0</v>
      </c>
      <c r="AV166" s="2">
        <f t="shared" si="34"/>
        <v>0</v>
      </c>
      <c r="AW166" s="2">
        <f t="shared" si="34"/>
        <v>0</v>
      </c>
      <c r="AX166" s="2">
        <f t="shared" si="34"/>
        <v>0</v>
      </c>
      <c r="AY166" s="2">
        <f t="shared" si="34"/>
        <v>0</v>
      </c>
      <c r="AZ166" s="2">
        <f t="shared" si="34"/>
        <v>0</v>
      </c>
      <c r="BA166" s="2">
        <f t="shared" si="34"/>
        <v>0</v>
      </c>
      <c r="BB166" s="2">
        <f t="shared" si="34"/>
        <v>0</v>
      </c>
      <c r="BC166" s="2">
        <f t="shared" si="34"/>
        <v>0</v>
      </c>
      <c r="BD166" s="2">
        <f t="shared" si="34"/>
        <v>0</v>
      </c>
      <c r="BE166" s="2">
        <f t="shared" si="34"/>
        <v>0</v>
      </c>
      <c r="BF166" s="2">
        <f t="shared" si="34"/>
        <v>0</v>
      </c>
      <c r="BG166" s="2">
        <f t="shared" si="34"/>
        <v>0</v>
      </c>
      <c r="BH166" s="2">
        <f t="shared" si="34"/>
        <v>0</v>
      </c>
      <c r="BI166" s="2">
        <f t="shared" si="34"/>
        <v>0</v>
      </c>
      <c r="BJ166" s="2">
        <f t="shared" si="34"/>
        <v>0</v>
      </c>
      <c r="BK166" s="2">
        <f t="shared" si="34"/>
        <v>0</v>
      </c>
      <c r="BL166" s="2">
        <f t="shared" si="34"/>
        <v>0</v>
      </c>
      <c r="BM166" s="2">
        <f t="shared" si="34"/>
        <v>0</v>
      </c>
      <c r="BN166" s="2">
        <f t="shared" si="34"/>
        <v>0</v>
      </c>
      <c r="BP166" s="2">
        <f t="shared" ref="BP166:CT166" si="35">BP4-BP12-BP26-BP40-BP50-BP62</f>
        <v>0</v>
      </c>
      <c r="BQ166" s="2">
        <f t="shared" si="35"/>
        <v>0</v>
      </c>
      <c r="BR166" s="2">
        <f t="shared" si="35"/>
        <v>0</v>
      </c>
      <c r="BS166" s="2">
        <f t="shared" si="35"/>
        <v>0</v>
      </c>
      <c r="BT166" s="2">
        <f t="shared" si="35"/>
        <v>0</v>
      </c>
      <c r="BU166" s="2">
        <f t="shared" si="35"/>
        <v>0</v>
      </c>
      <c r="BV166" s="2">
        <f t="shared" si="35"/>
        <v>0</v>
      </c>
      <c r="BW166" s="2">
        <f t="shared" si="35"/>
        <v>0</v>
      </c>
      <c r="BX166" s="2">
        <f t="shared" si="35"/>
        <v>0</v>
      </c>
      <c r="BY166" s="2">
        <f t="shared" si="35"/>
        <v>0</v>
      </c>
      <c r="BZ166" s="2">
        <f t="shared" si="35"/>
        <v>0</v>
      </c>
      <c r="CA166" s="2">
        <f t="shared" si="35"/>
        <v>0</v>
      </c>
      <c r="CB166" s="2">
        <f t="shared" si="35"/>
        <v>0</v>
      </c>
      <c r="CC166" s="2">
        <f t="shared" si="35"/>
        <v>0</v>
      </c>
      <c r="CD166" s="2">
        <f t="shared" si="35"/>
        <v>0</v>
      </c>
      <c r="CE166" s="2">
        <f t="shared" si="35"/>
        <v>0</v>
      </c>
      <c r="CF166" s="2">
        <f t="shared" si="35"/>
        <v>0</v>
      </c>
      <c r="CG166" s="2">
        <f t="shared" si="35"/>
        <v>0</v>
      </c>
      <c r="CH166" s="2">
        <f t="shared" si="35"/>
        <v>0</v>
      </c>
      <c r="CI166" s="2">
        <f t="shared" si="35"/>
        <v>0</v>
      </c>
      <c r="CJ166" s="2">
        <f t="shared" si="35"/>
        <v>0</v>
      </c>
      <c r="CK166" s="2">
        <f t="shared" si="35"/>
        <v>0</v>
      </c>
      <c r="CL166" s="2">
        <f t="shared" si="35"/>
        <v>0</v>
      </c>
      <c r="CM166" s="2">
        <f t="shared" si="35"/>
        <v>0</v>
      </c>
      <c r="CN166" s="2">
        <f t="shared" si="35"/>
        <v>0</v>
      </c>
      <c r="CO166" s="2">
        <f t="shared" si="35"/>
        <v>0</v>
      </c>
      <c r="CP166" s="2">
        <f t="shared" si="35"/>
        <v>0</v>
      </c>
      <c r="CQ166" s="2">
        <f t="shared" si="35"/>
        <v>0</v>
      </c>
      <c r="CR166" s="2">
        <f t="shared" si="35"/>
        <v>0</v>
      </c>
      <c r="CS166" s="2">
        <f t="shared" si="35"/>
        <v>0</v>
      </c>
      <c r="CT166" s="2">
        <f t="shared" si="35"/>
        <v>0</v>
      </c>
    </row>
    <row r="167" spans="1:98" hidden="1">
      <c r="A167" t="s">
        <v>144</v>
      </c>
      <c r="B167"/>
      <c r="C167" s="5"/>
      <c r="D167" s="2">
        <f t="shared" ref="D167:AH167" si="36">D84-D19-D33-D43-D55-D65-D74</f>
        <v>0</v>
      </c>
      <c r="E167" s="2">
        <f t="shared" si="36"/>
        <v>8.2582118920981884E-10</v>
      </c>
      <c r="F167" s="2">
        <f t="shared" si="36"/>
        <v>7.8580342233181E-10</v>
      </c>
      <c r="G167" s="2">
        <f t="shared" si="36"/>
        <v>2.4010660126805305E-10</v>
      </c>
      <c r="H167" s="2">
        <f t="shared" si="36"/>
        <v>-1.6007106751203537E-10</v>
      </c>
      <c r="I167" s="2">
        <f t="shared" si="36"/>
        <v>2.4374458007514477E-10</v>
      </c>
      <c r="J167" s="2">
        <f t="shared" si="36"/>
        <v>4.1836756281554699E-10</v>
      </c>
      <c r="K167" s="2">
        <f t="shared" si="36"/>
        <v>9.4587448984384537E-10</v>
      </c>
      <c r="L167" s="2">
        <f t="shared" si="36"/>
        <v>0</v>
      </c>
      <c r="M167" s="2">
        <f t="shared" si="36"/>
        <v>2.4010660126805305E-10</v>
      </c>
      <c r="N167" s="2">
        <f t="shared" si="36"/>
        <v>-7.7852746471762657E-10</v>
      </c>
      <c r="O167" s="2">
        <f t="shared" si="36"/>
        <v>8.5856299847364426E-10</v>
      </c>
      <c r="P167" s="2">
        <f t="shared" si="36"/>
        <v>5.1659299060702324E-10</v>
      </c>
      <c r="Q167" s="2">
        <f t="shared" si="36"/>
        <v>3.4197000786662102E-10</v>
      </c>
      <c r="R167" s="2">
        <f t="shared" si="36"/>
        <v>-7.7852746471762657E-10</v>
      </c>
      <c r="S167" s="2">
        <f t="shared" si="36"/>
        <v>3.4197000786662102E-10</v>
      </c>
      <c r="T167" s="2">
        <f t="shared" si="36"/>
        <v>-3.3469405025243759E-10</v>
      </c>
      <c r="U167" s="2">
        <f t="shared" si="36"/>
        <v>4.7293724492192268E-10</v>
      </c>
      <c r="V167" s="2">
        <f t="shared" si="36"/>
        <v>2.8376234695315361E-10</v>
      </c>
      <c r="W167" s="2">
        <f t="shared" si="36"/>
        <v>3.2014213502407074E-10</v>
      </c>
      <c r="X167" s="2">
        <f t="shared" si="36"/>
        <v>-5.3842086344957352E-10</v>
      </c>
      <c r="Y167" s="2">
        <f t="shared" si="36"/>
        <v>-7.1304384618997574E-10</v>
      </c>
      <c r="Z167" s="2">
        <f t="shared" si="36"/>
        <v>0</v>
      </c>
      <c r="AA167" s="2">
        <f t="shared" si="36"/>
        <v>1.0331859812140465E-9</v>
      </c>
      <c r="AB167" s="2">
        <f t="shared" si="36"/>
        <v>-9.4587448984384537E-10</v>
      </c>
      <c r="AC167" s="2">
        <f t="shared" si="36"/>
        <v>-4.3655745685100555E-10</v>
      </c>
      <c r="AD167" s="2">
        <f t="shared" si="36"/>
        <v>3.92901711165905E-10</v>
      </c>
      <c r="AE167" s="2">
        <f t="shared" si="36"/>
        <v>-2.9103830456733704E-10</v>
      </c>
      <c r="AF167" s="2">
        <f t="shared" si="36"/>
        <v>2.3283064365386963E-10</v>
      </c>
      <c r="AG167" s="2">
        <f t="shared" si="36"/>
        <v>1.6007106751203537E-10</v>
      </c>
      <c r="AH167" s="2">
        <f t="shared" si="36"/>
        <v>-5.0931703299283981E-10</v>
      </c>
      <c r="AJ167" s="2">
        <f t="shared" ref="AJ167:BN167" si="37">AJ84-AJ19-AJ33-AJ43-AJ55-AJ65-AJ74</f>
        <v>0</v>
      </c>
      <c r="AK167" s="2">
        <f t="shared" si="37"/>
        <v>-1.1459633242338896E-10</v>
      </c>
      <c r="AL167" s="2">
        <f t="shared" si="37"/>
        <v>9.0949470177292824E-11</v>
      </c>
      <c r="AM167" s="2">
        <f t="shared" si="37"/>
        <v>0</v>
      </c>
      <c r="AN167" s="2">
        <f t="shared" si="37"/>
        <v>-1.6370904631912708E-10</v>
      </c>
      <c r="AO167" s="2">
        <f t="shared" si="37"/>
        <v>1.8553691916167736E-10</v>
      </c>
      <c r="AP167" s="2">
        <f t="shared" si="37"/>
        <v>8.7311491370201111E-11</v>
      </c>
      <c r="AQ167" s="2">
        <f t="shared" si="37"/>
        <v>-9.4587448984384537E-11</v>
      </c>
      <c r="AR167" s="2">
        <f t="shared" si="37"/>
        <v>1.8917489796876907E-10</v>
      </c>
      <c r="AS167" s="2">
        <f t="shared" si="37"/>
        <v>-9.4587448984384537E-11</v>
      </c>
      <c r="AT167" s="2">
        <f t="shared" si="37"/>
        <v>-8.7311491370201111E-11</v>
      </c>
      <c r="AU167" s="2">
        <f t="shared" si="37"/>
        <v>0</v>
      </c>
      <c r="AV167" s="2">
        <f t="shared" si="37"/>
        <v>0</v>
      </c>
      <c r="AW167" s="2">
        <f t="shared" si="37"/>
        <v>-2.3283064365386963E-10</v>
      </c>
      <c r="AX167" s="2">
        <f t="shared" si="37"/>
        <v>-2.0372681319713593E-10</v>
      </c>
      <c r="AY167" s="2">
        <f t="shared" si="37"/>
        <v>0</v>
      </c>
      <c r="AZ167" s="2">
        <f t="shared" si="37"/>
        <v>0</v>
      </c>
      <c r="BA167" s="2">
        <f t="shared" si="37"/>
        <v>-3.0559021979570389E-10</v>
      </c>
      <c r="BB167" s="2">
        <f t="shared" si="37"/>
        <v>0</v>
      </c>
      <c r="BC167" s="2">
        <f t="shared" si="37"/>
        <v>0</v>
      </c>
      <c r="BD167" s="2">
        <f t="shared" si="37"/>
        <v>0</v>
      </c>
      <c r="BE167" s="2">
        <f t="shared" si="37"/>
        <v>0</v>
      </c>
      <c r="BF167" s="2">
        <f t="shared" si="37"/>
        <v>0</v>
      </c>
      <c r="BG167" s="2">
        <f t="shared" si="37"/>
        <v>0</v>
      </c>
      <c r="BH167" s="2">
        <f t="shared" si="37"/>
        <v>0</v>
      </c>
      <c r="BI167" s="2">
        <f t="shared" si="37"/>
        <v>0</v>
      </c>
      <c r="BJ167" s="2">
        <f t="shared" si="37"/>
        <v>0</v>
      </c>
      <c r="BK167" s="2">
        <f t="shared" si="37"/>
        <v>0</v>
      </c>
      <c r="BL167" s="2">
        <f t="shared" si="37"/>
        <v>0</v>
      </c>
      <c r="BM167" s="2">
        <f t="shared" si="37"/>
        <v>0</v>
      </c>
      <c r="BN167" s="2">
        <f t="shared" si="37"/>
        <v>0</v>
      </c>
      <c r="BP167" s="2">
        <f t="shared" ref="BP167:CT167" si="38">BP84-BP19-BP33-BP43-BP55-BP65-BP74</f>
        <v>0</v>
      </c>
      <c r="BQ167" s="2">
        <f t="shared" si="38"/>
        <v>5.3842086344957352E-10</v>
      </c>
      <c r="BR167" s="2">
        <f t="shared" si="38"/>
        <v>-4.0745362639427185E-10</v>
      </c>
      <c r="BS167" s="2">
        <f t="shared" si="38"/>
        <v>2.0372681319713593E-10</v>
      </c>
      <c r="BT167" s="2">
        <f t="shared" si="38"/>
        <v>-1.4551915228366852E-10</v>
      </c>
      <c r="BU167" s="2">
        <f t="shared" si="38"/>
        <v>1.0695657692849636E-9</v>
      </c>
      <c r="BV167" s="2">
        <f t="shared" si="38"/>
        <v>7.4214767664670944E-10</v>
      </c>
      <c r="BW167" s="2">
        <f t="shared" si="38"/>
        <v>2.0372681319713593E-10</v>
      </c>
      <c r="BX167" s="2">
        <f t="shared" si="38"/>
        <v>4.6566128730773926E-10</v>
      </c>
      <c r="BY167" s="2">
        <f t="shared" si="38"/>
        <v>-7.8580342233181E-10</v>
      </c>
      <c r="BZ167" s="2">
        <f t="shared" si="38"/>
        <v>-1.3969838619232178E-9</v>
      </c>
      <c r="CA167" s="2">
        <f t="shared" si="38"/>
        <v>4.9476511776447296E-10</v>
      </c>
      <c r="CB167" s="2">
        <f t="shared" si="38"/>
        <v>3.2014213502407074E-10</v>
      </c>
      <c r="CC167" s="2">
        <f t="shared" si="38"/>
        <v>8.7311491370201111E-10</v>
      </c>
      <c r="CD167" s="2">
        <f t="shared" si="38"/>
        <v>-1.57160684466362E-9</v>
      </c>
      <c r="CE167" s="2">
        <f t="shared" si="38"/>
        <v>0</v>
      </c>
      <c r="CF167" s="2">
        <f t="shared" si="38"/>
        <v>-2.3283064365386963E-10</v>
      </c>
      <c r="CG167" s="2">
        <f t="shared" si="38"/>
        <v>-3.4924596548080444E-10</v>
      </c>
      <c r="CH167" s="2">
        <f t="shared" si="38"/>
        <v>9.0221874415874481E-10</v>
      </c>
      <c r="CI167" s="2">
        <f t="shared" si="38"/>
        <v>0</v>
      </c>
      <c r="CJ167" s="2">
        <f t="shared" si="38"/>
        <v>-2.9103830456733704E-10</v>
      </c>
      <c r="CK167" s="2">
        <f t="shared" si="38"/>
        <v>-1.2223608791828156E-9</v>
      </c>
      <c r="CL167" s="2">
        <f t="shared" si="38"/>
        <v>0</v>
      </c>
      <c r="CM167" s="2">
        <f t="shared" si="38"/>
        <v>6.4028427004814148E-10</v>
      </c>
      <c r="CN167" s="2">
        <f t="shared" si="38"/>
        <v>0</v>
      </c>
      <c r="CO167" s="2">
        <f t="shared" si="38"/>
        <v>-4.6566128730773926E-10</v>
      </c>
      <c r="CP167" s="2">
        <f t="shared" si="38"/>
        <v>7.5669959187507629E-10</v>
      </c>
      <c r="CQ167" s="2">
        <f t="shared" si="38"/>
        <v>0</v>
      </c>
      <c r="CR167" s="2">
        <f t="shared" si="38"/>
        <v>9.3132257461547852E-10</v>
      </c>
      <c r="CS167" s="2">
        <f t="shared" si="38"/>
        <v>0</v>
      </c>
      <c r="CT167" s="2">
        <f t="shared" si="38"/>
        <v>0</v>
      </c>
    </row>
    <row r="168" spans="1:98" hidden="1">
      <c r="A168" t="s">
        <v>145</v>
      </c>
      <c r="B168"/>
      <c r="C168" s="5"/>
      <c r="D168" s="48">
        <f t="shared" ref="D168:AH168" si="39">D84-D92-D102-D112-D122-D134</f>
        <v>0</v>
      </c>
      <c r="E168" s="48">
        <f t="shared" si="39"/>
        <v>0</v>
      </c>
      <c r="F168" s="48">
        <f t="shared" si="39"/>
        <v>0</v>
      </c>
      <c r="G168" s="48">
        <f t="shared" si="39"/>
        <v>0</v>
      </c>
      <c r="H168" s="48">
        <f t="shared" si="39"/>
        <v>0</v>
      </c>
      <c r="I168" s="48">
        <f t="shared" si="39"/>
        <v>0</v>
      </c>
      <c r="J168" s="48">
        <f t="shared" si="39"/>
        <v>0</v>
      </c>
      <c r="K168" s="48">
        <f t="shared" si="39"/>
        <v>0</v>
      </c>
      <c r="L168" s="48">
        <f t="shared" si="39"/>
        <v>0</v>
      </c>
      <c r="M168" s="48">
        <f t="shared" si="39"/>
        <v>0</v>
      </c>
      <c r="N168" s="48">
        <f t="shared" si="39"/>
        <v>0</v>
      </c>
      <c r="O168" s="48">
        <f t="shared" si="39"/>
        <v>0</v>
      </c>
      <c r="P168" s="48">
        <f t="shared" si="39"/>
        <v>0</v>
      </c>
      <c r="Q168" s="48">
        <f t="shared" si="39"/>
        <v>0</v>
      </c>
      <c r="R168" s="48">
        <f t="shared" si="39"/>
        <v>0</v>
      </c>
      <c r="S168" s="48">
        <f t="shared" si="39"/>
        <v>0</v>
      </c>
      <c r="T168" s="48">
        <f t="shared" si="39"/>
        <v>0</v>
      </c>
      <c r="U168" s="48">
        <f t="shared" si="39"/>
        <v>0</v>
      </c>
      <c r="V168" s="48">
        <f t="shared" si="39"/>
        <v>0</v>
      </c>
      <c r="W168" s="48">
        <f t="shared" si="39"/>
        <v>0</v>
      </c>
      <c r="X168" s="48">
        <f t="shared" si="39"/>
        <v>0</v>
      </c>
      <c r="Y168" s="48">
        <f t="shared" si="39"/>
        <v>0</v>
      </c>
      <c r="Z168" s="48">
        <f t="shared" si="39"/>
        <v>0</v>
      </c>
      <c r="AA168" s="48">
        <f t="shared" si="39"/>
        <v>0</v>
      </c>
      <c r="AB168" s="48">
        <f t="shared" si="39"/>
        <v>0</v>
      </c>
      <c r="AC168" s="48">
        <f t="shared" si="39"/>
        <v>0</v>
      </c>
      <c r="AD168" s="48">
        <f t="shared" si="39"/>
        <v>0</v>
      </c>
      <c r="AE168" s="48">
        <f t="shared" si="39"/>
        <v>0</v>
      </c>
      <c r="AF168" s="48">
        <f t="shared" si="39"/>
        <v>0</v>
      </c>
      <c r="AG168" s="48">
        <f t="shared" si="39"/>
        <v>0</v>
      </c>
      <c r="AH168" s="48">
        <f t="shared" si="39"/>
        <v>0</v>
      </c>
      <c r="AJ168" s="48">
        <f t="shared" ref="AJ168:BN168" si="40">AJ84-AJ92-AJ102-AJ112-AJ122-AJ134</f>
        <v>0</v>
      </c>
      <c r="AK168" s="48">
        <f t="shared" si="40"/>
        <v>0</v>
      </c>
      <c r="AL168" s="48">
        <f t="shared" si="40"/>
        <v>0</v>
      </c>
      <c r="AM168" s="48">
        <f t="shared" si="40"/>
        <v>0</v>
      </c>
      <c r="AN168" s="48">
        <f t="shared" si="40"/>
        <v>0</v>
      </c>
      <c r="AO168" s="48">
        <f t="shared" si="40"/>
        <v>0</v>
      </c>
      <c r="AP168" s="48">
        <f t="shared" si="40"/>
        <v>0</v>
      </c>
      <c r="AQ168" s="48">
        <f t="shared" si="40"/>
        <v>0</v>
      </c>
      <c r="AR168" s="48">
        <f t="shared" si="40"/>
        <v>0</v>
      </c>
      <c r="AS168" s="48">
        <f t="shared" si="40"/>
        <v>0</v>
      </c>
      <c r="AT168" s="48">
        <f t="shared" si="40"/>
        <v>0</v>
      </c>
      <c r="AU168" s="48">
        <f t="shared" si="40"/>
        <v>0</v>
      </c>
      <c r="AV168" s="48">
        <f t="shared" si="40"/>
        <v>0</v>
      </c>
      <c r="AW168" s="48">
        <f t="shared" si="40"/>
        <v>0</v>
      </c>
      <c r="AX168" s="48">
        <f t="shared" si="40"/>
        <v>0</v>
      </c>
      <c r="AY168" s="48">
        <f t="shared" si="40"/>
        <v>0</v>
      </c>
      <c r="AZ168" s="48">
        <f t="shared" si="40"/>
        <v>0</v>
      </c>
      <c r="BA168" s="48">
        <f t="shared" si="40"/>
        <v>0</v>
      </c>
      <c r="BB168" s="48">
        <f t="shared" si="40"/>
        <v>0</v>
      </c>
      <c r="BC168" s="48">
        <f t="shared" si="40"/>
        <v>0</v>
      </c>
      <c r="BD168" s="48">
        <f t="shared" si="40"/>
        <v>0</v>
      </c>
      <c r="BE168" s="48">
        <f t="shared" si="40"/>
        <v>0</v>
      </c>
      <c r="BF168" s="48">
        <f t="shared" si="40"/>
        <v>0</v>
      </c>
      <c r="BG168" s="48">
        <f t="shared" si="40"/>
        <v>0</v>
      </c>
      <c r="BH168" s="48">
        <f t="shared" si="40"/>
        <v>0</v>
      </c>
      <c r="BI168" s="48">
        <f t="shared" si="40"/>
        <v>0</v>
      </c>
      <c r="BJ168" s="48">
        <f t="shared" si="40"/>
        <v>0</v>
      </c>
      <c r="BK168" s="48">
        <f t="shared" si="40"/>
        <v>0</v>
      </c>
      <c r="BL168" s="48">
        <f t="shared" si="40"/>
        <v>0</v>
      </c>
      <c r="BM168" s="48">
        <f t="shared" si="40"/>
        <v>0</v>
      </c>
      <c r="BN168" s="48">
        <f t="shared" si="40"/>
        <v>0</v>
      </c>
      <c r="BP168" s="48">
        <f t="shared" ref="BP168:CT168" si="41">BP84-BP92-BP102-BP112-BP122-BP134</f>
        <v>0</v>
      </c>
      <c r="BQ168" s="48">
        <f t="shared" si="41"/>
        <v>0</v>
      </c>
      <c r="BR168" s="48">
        <f t="shared" si="41"/>
        <v>0</v>
      </c>
      <c r="BS168" s="48">
        <f t="shared" si="41"/>
        <v>0</v>
      </c>
      <c r="BT168" s="48">
        <f t="shared" si="41"/>
        <v>0</v>
      </c>
      <c r="BU168" s="48">
        <f t="shared" si="41"/>
        <v>0</v>
      </c>
      <c r="BV168" s="48">
        <f t="shared" si="41"/>
        <v>0</v>
      </c>
      <c r="BW168" s="48">
        <f t="shared" si="41"/>
        <v>0</v>
      </c>
      <c r="BX168" s="48">
        <f t="shared" si="41"/>
        <v>0</v>
      </c>
      <c r="BY168" s="48">
        <f t="shared" si="41"/>
        <v>0</v>
      </c>
      <c r="BZ168" s="48">
        <f t="shared" si="41"/>
        <v>0</v>
      </c>
      <c r="CA168" s="48">
        <f t="shared" si="41"/>
        <v>0</v>
      </c>
      <c r="CB168" s="48">
        <f t="shared" si="41"/>
        <v>0</v>
      </c>
      <c r="CC168" s="48">
        <f t="shared" si="41"/>
        <v>0</v>
      </c>
      <c r="CD168" s="48">
        <f t="shared" si="41"/>
        <v>0</v>
      </c>
      <c r="CE168" s="48">
        <f t="shared" si="41"/>
        <v>0</v>
      </c>
      <c r="CF168" s="48">
        <f t="shared" si="41"/>
        <v>0</v>
      </c>
      <c r="CG168" s="48">
        <f t="shared" si="41"/>
        <v>0</v>
      </c>
      <c r="CH168" s="48">
        <f t="shared" si="41"/>
        <v>0</v>
      </c>
      <c r="CI168" s="48">
        <f t="shared" si="41"/>
        <v>0</v>
      </c>
      <c r="CJ168" s="48">
        <f t="shared" si="41"/>
        <v>0</v>
      </c>
      <c r="CK168" s="48">
        <f t="shared" si="41"/>
        <v>0</v>
      </c>
      <c r="CL168" s="48">
        <f t="shared" si="41"/>
        <v>0</v>
      </c>
      <c r="CM168" s="48">
        <f t="shared" si="41"/>
        <v>0</v>
      </c>
      <c r="CN168" s="48">
        <f t="shared" si="41"/>
        <v>0</v>
      </c>
      <c r="CO168" s="48">
        <f t="shared" si="41"/>
        <v>0</v>
      </c>
      <c r="CP168" s="48">
        <f t="shared" si="41"/>
        <v>0</v>
      </c>
      <c r="CQ168" s="48">
        <f t="shared" si="41"/>
        <v>0</v>
      </c>
      <c r="CR168" s="48">
        <f t="shared" si="41"/>
        <v>0</v>
      </c>
      <c r="CS168" s="48">
        <f t="shared" si="41"/>
        <v>0</v>
      </c>
      <c r="CT168" s="48">
        <f t="shared" si="41"/>
        <v>0</v>
      </c>
    </row>
    <row r="169" spans="1:98" hidden="1">
      <c r="A169" t="s">
        <v>146</v>
      </c>
      <c r="B169"/>
      <c r="C169" s="5"/>
      <c r="D169" s="48">
        <f t="shared" ref="D169:AH169" si="42">D95+D105+D115+D127+D139-D148</f>
        <v>0</v>
      </c>
      <c r="E169" s="48">
        <f t="shared" si="42"/>
        <v>0</v>
      </c>
      <c r="F169" s="48">
        <f t="shared" si="42"/>
        <v>0</v>
      </c>
      <c r="G169" s="48">
        <f t="shared" si="42"/>
        <v>0</v>
      </c>
      <c r="H169" s="48">
        <f t="shared" si="42"/>
        <v>0</v>
      </c>
      <c r="I169" s="48">
        <f t="shared" si="42"/>
        <v>0</v>
      </c>
      <c r="J169" s="48">
        <f t="shared" si="42"/>
        <v>0</v>
      </c>
      <c r="K169" s="48">
        <f t="shared" si="42"/>
        <v>0</v>
      </c>
      <c r="L169" s="48">
        <f t="shared" si="42"/>
        <v>0</v>
      </c>
      <c r="M169" s="48">
        <f t="shared" si="42"/>
        <v>0</v>
      </c>
      <c r="N169" s="48">
        <f t="shared" si="42"/>
        <v>0</v>
      </c>
      <c r="O169" s="48">
        <f t="shared" si="42"/>
        <v>0</v>
      </c>
      <c r="P169" s="48">
        <f t="shared" si="42"/>
        <v>0</v>
      </c>
      <c r="Q169" s="48">
        <f t="shared" si="42"/>
        <v>0</v>
      </c>
      <c r="R169" s="48">
        <f t="shared" si="42"/>
        <v>0</v>
      </c>
      <c r="S169" s="48">
        <f t="shared" si="42"/>
        <v>0</v>
      </c>
      <c r="T169" s="48">
        <f t="shared" si="42"/>
        <v>0</v>
      </c>
      <c r="U169" s="48">
        <f t="shared" si="42"/>
        <v>0</v>
      </c>
      <c r="V169" s="48">
        <f t="shared" si="42"/>
        <v>0</v>
      </c>
      <c r="W169" s="48">
        <f t="shared" si="42"/>
        <v>0</v>
      </c>
      <c r="X169" s="48">
        <f t="shared" si="42"/>
        <v>0</v>
      </c>
      <c r="Y169" s="48">
        <f t="shared" si="42"/>
        <v>0</v>
      </c>
      <c r="Z169" s="48">
        <f t="shared" si="42"/>
        <v>0</v>
      </c>
      <c r="AA169" s="48">
        <f t="shared" si="42"/>
        <v>0</v>
      </c>
      <c r="AB169" s="48">
        <f t="shared" si="42"/>
        <v>0</v>
      </c>
      <c r="AC169" s="48">
        <f t="shared" si="42"/>
        <v>0</v>
      </c>
      <c r="AD169" s="48">
        <f t="shared" si="42"/>
        <v>0</v>
      </c>
      <c r="AE169" s="48">
        <f t="shared" si="42"/>
        <v>0</v>
      </c>
      <c r="AF169" s="48">
        <f t="shared" si="42"/>
        <v>0</v>
      </c>
      <c r="AG169" s="48">
        <f t="shared" si="42"/>
        <v>0</v>
      </c>
      <c r="AH169" s="48">
        <f t="shared" si="42"/>
        <v>0</v>
      </c>
      <c r="AJ169" s="48">
        <f t="shared" ref="AJ169:BN169" si="43">AJ95+AJ105+AJ115+AJ127+AJ139-AJ148</f>
        <v>0</v>
      </c>
      <c r="AK169" s="48">
        <f t="shared" si="43"/>
        <v>0</v>
      </c>
      <c r="AL169" s="48">
        <f t="shared" si="43"/>
        <v>0</v>
      </c>
      <c r="AM169" s="48">
        <f t="shared" si="43"/>
        <v>0</v>
      </c>
      <c r="AN169" s="48">
        <f t="shared" si="43"/>
        <v>0</v>
      </c>
      <c r="AO169" s="48">
        <f t="shared" si="43"/>
        <v>0</v>
      </c>
      <c r="AP169" s="48">
        <f t="shared" si="43"/>
        <v>0</v>
      </c>
      <c r="AQ169" s="48">
        <f t="shared" si="43"/>
        <v>0</v>
      </c>
      <c r="AR169" s="48">
        <f t="shared" si="43"/>
        <v>0</v>
      </c>
      <c r="AS169" s="48">
        <f t="shared" si="43"/>
        <v>0</v>
      </c>
      <c r="AT169" s="48">
        <f t="shared" si="43"/>
        <v>0</v>
      </c>
      <c r="AU169" s="48">
        <f t="shared" si="43"/>
        <v>0</v>
      </c>
      <c r="AV169" s="48">
        <f t="shared" si="43"/>
        <v>0</v>
      </c>
      <c r="AW169" s="48">
        <f t="shared" si="43"/>
        <v>0</v>
      </c>
      <c r="AX169" s="48">
        <f t="shared" si="43"/>
        <v>0</v>
      </c>
      <c r="AY169" s="48">
        <f t="shared" si="43"/>
        <v>0</v>
      </c>
      <c r="AZ169" s="48">
        <f t="shared" si="43"/>
        <v>0</v>
      </c>
      <c r="BA169" s="48">
        <f t="shared" si="43"/>
        <v>0</v>
      </c>
      <c r="BB169" s="48">
        <f t="shared" si="43"/>
        <v>0</v>
      </c>
      <c r="BC169" s="48">
        <f t="shared" si="43"/>
        <v>0</v>
      </c>
      <c r="BD169" s="48">
        <f t="shared" si="43"/>
        <v>0</v>
      </c>
      <c r="BE169" s="48">
        <f t="shared" si="43"/>
        <v>0</v>
      </c>
      <c r="BF169" s="48">
        <f t="shared" si="43"/>
        <v>0</v>
      </c>
      <c r="BG169" s="48">
        <f t="shared" si="43"/>
        <v>0</v>
      </c>
      <c r="BH169" s="48">
        <f t="shared" si="43"/>
        <v>0</v>
      </c>
      <c r="BI169" s="48">
        <f t="shared" si="43"/>
        <v>0</v>
      </c>
      <c r="BJ169" s="48">
        <f t="shared" si="43"/>
        <v>0</v>
      </c>
      <c r="BK169" s="48">
        <f t="shared" si="43"/>
        <v>0</v>
      </c>
      <c r="BL169" s="48">
        <f t="shared" si="43"/>
        <v>0</v>
      </c>
      <c r="BM169" s="48">
        <f t="shared" si="43"/>
        <v>0</v>
      </c>
      <c r="BN169" s="48">
        <f t="shared" si="43"/>
        <v>0</v>
      </c>
      <c r="BP169" s="48">
        <f t="shared" ref="BP169:CT169" si="44">BP95+BP105+BP115+BP127+BP139-BP148</f>
        <v>0</v>
      </c>
      <c r="BQ169" s="48">
        <f t="shared" si="44"/>
        <v>0</v>
      </c>
      <c r="BR169" s="48">
        <f t="shared" si="44"/>
        <v>0</v>
      </c>
      <c r="BS169" s="48">
        <f t="shared" si="44"/>
        <v>0</v>
      </c>
      <c r="BT169" s="48">
        <f t="shared" si="44"/>
        <v>0</v>
      </c>
      <c r="BU169" s="48">
        <f t="shared" si="44"/>
        <v>0</v>
      </c>
      <c r="BV169" s="48">
        <f t="shared" si="44"/>
        <v>0</v>
      </c>
      <c r="BW169" s="48">
        <f t="shared" si="44"/>
        <v>0</v>
      </c>
      <c r="BX169" s="48">
        <f t="shared" si="44"/>
        <v>0</v>
      </c>
      <c r="BY169" s="48">
        <f t="shared" si="44"/>
        <v>0</v>
      </c>
      <c r="BZ169" s="48">
        <f t="shared" si="44"/>
        <v>0</v>
      </c>
      <c r="CA169" s="48">
        <f t="shared" si="44"/>
        <v>0</v>
      </c>
      <c r="CB169" s="48">
        <f t="shared" si="44"/>
        <v>0</v>
      </c>
      <c r="CC169" s="48">
        <f t="shared" si="44"/>
        <v>0</v>
      </c>
      <c r="CD169" s="48">
        <f t="shared" si="44"/>
        <v>0</v>
      </c>
      <c r="CE169" s="48">
        <f t="shared" si="44"/>
        <v>0</v>
      </c>
      <c r="CF169" s="48">
        <f t="shared" si="44"/>
        <v>0</v>
      </c>
      <c r="CG169" s="48">
        <f t="shared" si="44"/>
        <v>0</v>
      </c>
      <c r="CH169" s="48">
        <f t="shared" si="44"/>
        <v>0</v>
      </c>
      <c r="CI169" s="48">
        <f t="shared" si="44"/>
        <v>0</v>
      </c>
      <c r="CJ169" s="48">
        <f t="shared" si="44"/>
        <v>0</v>
      </c>
      <c r="CK169" s="48">
        <f t="shared" si="44"/>
        <v>0</v>
      </c>
      <c r="CL169" s="48">
        <f t="shared" si="44"/>
        <v>0</v>
      </c>
      <c r="CM169" s="48">
        <f t="shared" si="44"/>
        <v>0</v>
      </c>
      <c r="CN169" s="48">
        <f t="shared" si="44"/>
        <v>0</v>
      </c>
      <c r="CO169" s="48">
        <f t="shared" si="44"/>
        <v>0</v>
      </c>
      <c r="CP169" s="48">
        <f t="shared" si="44"/>
        <v>0</v>
      </c>
      <c r="CQ169" s="48">
        <f t="shared" si="44"/>
        <v>0</v>
      </c>
      <c r="CR169" s="48">
        <f t="shared" si="44"/>
        <v>0</v>
      </c>
      <c r="CS169" s="48">
        <f t="shared" si="44"/>
        <v>0</v>
      </c>
      <c r="CT169" s="48">
        <f t="shared" si="44"/>
        <v>0</v>
      </c>
    </row>
    <row r="170" spans="1:98" ht="15.75" thickBot="1">
      <c r="C170" s="12"/>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c r="AF170" s="47"/>
      <c r="AG170" s="47"/>
      <c r="AH170" s="61"/>
      <c r="AJ170" s="47"/>
      <c r="AK170" s="47"/>
      <c r="AL170" s="47"/>
      <c r="AM170" s="47"/>
      <c r="AN170" s="47"/>
      <c r="AO170" s="47"/>
      <c r="AP170" s="47"/>
      <c r="AQ170" s="47"/>
      <c r="AR170" s="47"/>
      <c r="AS170" s="47"/>
      <c r="AT170" s="47"/>
      <c r="AU170" s="47"/>
      <c r="AV170" s="47"/>
      <c r="AW170" s="47"/>
      <c r="AX170" s="47"/>
      <c r="AY170" s="47"/>
      <c r="AZ170" s="47"/>
      <c r="BA170" s="47"/>
      <c r="BB170" s="47"/>
      <c r="BC170" s="47"/>
      <c r="BD170" s="47"/>
      <c r="BE170" s="47"/>
      <c r="BF170" s="47"/>
      <c r="BG170" s="47"/>
      <c r="BH170" s="47"/>
      <c r="BI170" s="47"/>
      <c r="BJ170" s="47"/>
      <c r="BK170" s="47"/>
      <c r="BL170" s="47"/>
      <c r="BM170" s="47"/>
      <c r="BN170" s="61"/>
      <c r="BP170" s="47"/>
      <c r="BQ170" s="47"/>
      <c r="BR170" s="47"/>
      <c r="BS170" s="47"/>
      <c r="BT170" s="47"/>
      <c r="BU170" s="47"/>
      <c r="BV170" s="47"/>
      <c r="BW170" s="47"/>
      <c r="BX170" s="47"/>
      <c r="BY170" s="47"/>
      <c r="BZ170" s="47"/>
      <c r="CA170" s="47"/>
      <c r="CB170" s="47"/>
      <c r="CC170" s="47"/>
      <c r="CD170" s="47"/>
      <c r="CE170" s="47"/>
      <c r="CF170" s="47"/>
      <c r="CG170" s="47"/>
      <c r="CH170" s="47"/>
      <c r="CI170" s="47"/>
      <c r="CJ170" s="47"/>
      <c r="CK170" s="47"/>
      <c r="CL170" s="47"/>
      <c r="CM170" s="47"/>
      <c r="CN170" s="47"/>
      <c r="CO170" s="47"/>
      <c r="CP170" s="47"/>
      <c r="CQ170" s="47"/>
      <c r="CR170" s="47"/>
      <c r="CS170" s="47"/>
      <c r="CT170" s="61"/>
    </row>
    <row r="171" spans="1:98" ht="54" customHeight="1" thickBot="1">
      <c r="A171" s="53" t="s">
        <v>147</v>
      </c>
      <c r="B171" s="31">
        <v>2020</v>
      </c>
      <c r="C171" s="32" t="s">
        <v>148</v>
      </c>
      <c r="D171" s="32" t="s">
        <v>148</v>
      </c>
      <c r="E171" s="32" t="s">
        <v>149</v>
      </c>
      <c r="F171" s="32" t="s">
        <v>150</v>
      </c>
      <c r="G171" s="32" t="s">
        <v>151</v>
      </c>
      <c r="H171" s="32" t="s">
        <v>152</v>
      </c>
      <c r="I171" s="32" t="s">
        <v>153</v>
      </c>
      <c r="J171" s="32" t="s">
        <v>154</v>
      </c>
      <c r="K171" s="32" t="s">
        <v>155</v>
      </c>
      <c r="L171" s="32" t="s">
        <v>156</v>
      </c>
      <c r="M171" s="32" t="s">
        <v>157</v>
      </c>
      <c r="N171" s="32" t="s">
        <v>158</v>
      </c>
      <c r="O171" s="32" t="s">
        <v>159</v>
      </c>
      <c r="P171" s="32" t="s">
        <v>160</v>
      </c>
      <c r="Q171" s="32" t="s">
        <v>161</v>
      </c>
      <c r="R171" s="32" t="s">
        <v>162</v>
      </c>
      <c r="S171" s="32" t="s">
        <v>163</v>
      </c>
      <c r="T171" s="32" t="s">
        <v>164</v>
      </c>
      <c r="U171" s="32" t="s">
        <v>165</v>
      </c>
      <c r="V171" s="32" t="s">
        <v>166</v>
      </c>
      <c r="W171" s="32" t="s">
        <v>167</v>
      </c>
      <c r="X171" s="32" t="s">
        <v>158</v>
      </c>
      <c r="AJ171" s="32" t="s">
        <v>148</v>
      </c>
      <c r="AK171" s="32" t="s">
        <v>149</v>
      </c>
      <c r="AL171" s="32" t="s">
        <v>150</v>
      </c>
      <c r="AM171" s="32" t="s">
        <v>151</v>
      </c>
      <c r="AN171" s="32" t="s">
        <v>152</v>
      </c>
      <c r="AO171" s="32" t="s">
        <v>153</v>
      </c>
      <c r="AP171" s="32" t="s">
        <v>154</v>
      </c>
      <c r="AQ171" s="32" t="s">
        <v>155</v>
      </c>
      <c r="AR171" s="32" t="s">
        <v>156</v>
      </c>
      <c r="AS171" s="32" t="s">
        <v>157</v>
      </c>
      <c r="AT171" s="32" t="s">
        <v>158</v>
      </c>
      <c r="AU171" s="32" t="s">
        <v>159</v>
      </c>
      <c r="AV171" s="32" t="s">
        <v>160</v>
      </c>
      <c r="AW171" s="32" t="s">
        <v>161</v>
      </c>
      <c r="AX171" s="32" t="s">
        <v>162</v>
      </c>
      <c r="AY171" s="32" t="s">
        <v>163</v>
      </c>
      <c r="AZ171" s="32" t="s">
        <v>164</v>
      </c>
      <c r="BA171" s="32" t="s">
        <v>165</v>
      </c>
      <c r="BB171" s="32" t="s">
        <v>166</v>
      </c>
      <c r="BC171" s="32" t="s">
        <v>167</v>
      </c>
      <c r="BD171" s="32" t="s">
        <v>158</v>
      </c>
      <c r="BP171" s="32" t="s">
        <v>148</v>
      </c>
      <c r="BQ171" s="32" t="s">
        <v>149</v>
      </c>
      <c r="BR171" s="32" t="s">
        <v>150</v>
      </c>
      <c r="BS171" s="32" t="s">
        <v>151</v>
      </c>
      <c r="BT171" s="32" t="s">
        <v>152</v>
      </c>
      <c r="BU171" s="32" t="s">
        <v>153</v>
      </c>
      <c r="BV171" s="32" t="s">
        <v>154</v>
      </c>
      <c r="BW171" s="32" t="s">
        <v>155</v>
      </c>
      <c r="BX171" s="32" t="s">
        <v>156</v>
      </c>
      <c r="BY171" s="32" t="s">
        <v>157</v>
      </c>
      <c r="BZ171" s="32" t="s">
        <v>158</v>
      </c>
      <c r="CA171" s="32" t="s">
        <v>159</v>
      </c>
      <c r="CB171" s="32" t="s">
        <v>160</v>
      </c>
      <c r="CC171" s="32" t="s">
        <v>161</v>
      </c>
      <c r="CD171" s="32" t="s">
        <v>162</v>
      </c>
      <c r="CE171" s="32" t="s">
        <v>163</v>
      </c>
      <c r="CF171" s="32" t="s">
        <v>164</v>
      </c>
      <c r="CG171" s="32" t="s">
        <v>165</v>
      </c>
      <c r="CH171" s="32" t="s">
        <v>166</v>
      </c>
      <c r="CI171" s="32" t="s">
        <v>167</v>
      </c>
      <c r="CJ171" s="32" t="s">
        <v>158</v>
      </c>
    </row>
    <row r="172" spans="1:98">
      <c r="A172" t="s">
        <v>168</v>
      </c>
      <c r="B172" s="29" t="e">
        <f>#REF!</f>
        <v>#REF!</v>
      </c>
      <c r="C172" s="30" t="e">
        <f>D172/$D$180</f>
        <v>#REF!</v>
      </c>
      <c r="D172" s="52" t="e">
        <f>AH33*B172/(B172+B176)</f>
        <v>#REF!</v>
      </c>
      <c r="N172" s="39" t="e">
        <f>X172/$X$180</f>
        <v>#REF!</v>
      </c>
      <c r="X172" s="2" t="e">
        <f>AH95*B172/(B172+B176)</f>
        <v>#REF!</v>
      </c>
      <c r="AJ172" s="52" t="e">
        <f>BN33*AH172/(AH172+AH176)</f>
        <v>#DIV/0!</v>
      </c>
      <c r="AT172" s="39" t="e">
        <f>BD172/$X$180</f>
        <v>#DIV/0!</v>
      </c>
      <c r="BD172" s="2" t="e">
        <f>BN95*AH172/(AH172+AH176)</f>
        <v>#DIV/0!</v>
      </c>
      <c r="BP172" s="52" t="e">
        <f>CT33*BN172/(BN172+BN176)</f>
        <v>#DIV/0!</v>
      </c>
      <c r="BZ172" s="39" t="e">
        <f>CJ172/$X$180</f>
        <v>#DIV/0!</v>
      </c>
      <c r="CJ172" s="2" t="e">
        <f>CT95*BN172/(BN172+BN176)</f>
        <v>#DIV/0!</v>
      </c>
    </row>
    <row r="173" spans="1:98">
      <c r="A173" t="s">
        <v>169</v>
      </c>
      <c r="B173" s="29" t="e">
        <f>#REF!</f>
        <v>#REF!</v>
      </c>
      <c r="C173" s="30" t="e">
        <f t="shared" ref="C173:C179" si="45">D173/$D$180</f>
        <v>#REF!</v>
      </c>
      <c r="D173" s="52">
        <f>AH43</f>
        <v>461752.17814405728</v>
      </c>
      <c r="N173" s="39" t="e">
        <f t="shared" ref="N173:N178" si="46">X173/$X$180</f>
        <v>#REF!</v>
      </c>
      <c r="X173" s="2">
        <f>IF(AH127&lt;0,0,AH127)</f>
        <v>372057.5467218064</v>
      </c>
      <c r="AJ173" s="52">
        <f>BN43</f>
        <v>137929.01670831451</v>
      </c>
      <c r="AT173" s="39" t="e">
        <f t="shared" ref="AT173:AT178" si="47">BD173/$X$180</f>
        <v>#REF!</v>
      </c>
      <c r="BD173" s="2">
        <f>IF(BN127&lt;0,0,BN127)</f>
        <v>62961.069075209103</v>
      </c>
      <c r="BP173" s="52">
        <f>CT43</f>
        <v>599681.19485237182</v>
      </c>
      <c r="BZ173" s="39" t="e">
        <f t="shared" ref="BZ173:BZ178" si="48">CJ173/$X$180</f>
        <v>#REF!</v>
      </c>
      <c r="CJ173" s="2">
        <f>IF(CT127&lt;0,0,CT127)</f>
        <v>435018.61579701549</v>
      </c>
    </row>
    <row r="174" spans="1:98">
      <c r="A174" t="s">
        <v>170</v>
      </c>
      <c r="B174" s="29" t="e">
        <f>#REF!</f>
        <v>#REF!</v>
      </c>
      <c r="C174" s="30" t="e">
        <f t="shared" si="45"/>
        <v>#REF!</v>
      </c>
      <c r="D174" s="52">
        <f>AH19</f>
        <v>794523.46738458506</v>
      </c>
      <c r="N174" s="39" t="e">
        <f t="shared" si="46"/>
        <v>#REF!</v>
      </c>
      <c r="X174" s="2">
        <f>AH105</f>
        <v>796986.37095861859</v>
      </c>
      <c r="AJ174" s="52">
        <f>BN19</f>
        <v>127148.06685745006</v>
      </c>
      <c r="AT174" s="39" t="e">
        <f t="shared" si="47"/>
        <v>#REF!</v>
      </c>
      <c r="BD174" s="2">
        <f>BN105</f>
        <v>110862.57939045432</v>
      </c>
      <c r="BP174" s="52">
        <f>CT19</f>
        <v>921671.53424203512</v>
      </c>
      <c r="BZ174" s="39" t="e">
        <f t="shared" si="48"/>
        <v>#REF!</v>
      </c>
      <c r="CJ174" s="2">
        <f>CT105</f>
        <v>907848.95034907293</v>
      </c>
    </row>
    <row r="175" spans="1:98">
      <c r="A175" t="s">
        <v>171</v>
      </c>
      <c r="B175" s="29" t="e">
        <f>#REF!</f>
        <v>#REF!</v>
      </c>
      <c r="C175" s="30" t="e">
        <f t="shared" si="45"/>
        <v>#REF!</v>
      </c>
      <c r="D175" s="52" t="e">
        <f>AH65*B175/(B175+B177)</f>
        <v>#REF!</v>
      </c>
      <c r="N175" s="39" t="e">
        <f t="shared" si="46"/>
        <v>#REF!</v>
      </c>
      <c r="X175" s="2" t="e">
        <f>AH139*C175/(C175+C177+C179)</f>
        <v>#REF!</v>
      </c>
      <c r="AJ175" s="52" t="e">
        <f>BN65*AH175/(AH175+AH177)</f>
        <v>#DIV/0!</v>
      </c>
      <c r="AT175" s="39" t="e">
        <f t="shared" si="47"/>
        <v>#DIV/0!</v>
      </c>
      <c r="BD175" s="2" t="e">
        <f>BN139*AI175/(AI175+AI177+AI179)</f>
        <v>#DIV/0!</v>
      </c>
      <c r="BP175" s="52" t="e">
        <f>CT65*BN175/(BN175+BN177)</f>
        <v>#DIV/0!</v>
      </c>
      <c r="BZ175" s="39" t="e">
        <f t="shared" si="48"/>
        <v>#DIV/0!</v>
      </c>
      <c r="CJ175" s="2" t="e">
        <f>CT139*BO175/(BO175+BO177+BO179)</f>
        <v>#DIV/0!</v>
      </c>
    </row>
    <row r="176" spans="1:98">
      <c r="A176" t="s">
        <v>172</v>
      </c>
      <c r="B176" s="29" t="e">
        <f>#REF!</f>
        <v>#REF!</v>
      </c>
      <c r="C176" s="30" t="e">
        <f t="shared" si="45"/>
        <v>#REF!</v>
      </c>
      <c r="D176" s="52" t="e">
        <f>AH33*B176/(B172+B176)</f>
        <v>#REF!</v>
      </c>
      <c r="N176" s="39" t="e">
        <f t="shared" si="46"/>
        <v>#REF!</v>
      </c>
      <c r="X176" s="2" t="e">
        <f>AH95*B176/(B172+B176)</f>
        <v>#REF!</v>
      </c>
      <c r="AJ176" s="52" t="e">
        <f>BN33*AH176/(AH172+AH176)</f>
        <v>#DIV/0!</v>
      </c>
      <c r="AT176" s="39" t="e">
        <f t="shared" si="47"/>
        <v>#DIV/0!</v>
      </c>
      <c r="BD176" s="2" t="e">
        <f>BN95*AH176/(AH172+AH176)</f>
        <v>#DIV/0!</v>
      </c>
      <c r="BP176" s="52" t="e">
        <f>CT33*BN176/(BN172+BN176)</f>
        <v>#DIV/0!</v>
      </c>
      <c r="BZ176" s="39" t="e">
        <f t="shared" si="48"/>
        <v>#DIV/0!</v>
      </c>
      <c r="CJ176" s="2" t="e">
        <f>CT95*BN176/(BN172+BN176)</f>
        <v>#DIV/0!</v>
      </c>
    </row>
    <row r="177" spans="1:88">
      <c r="A177" t="s">
        <v>119</v>
      </c>
      <c r="B177" s="29" t="e">
        <f>#REF!</f>
        <v>#REF!</v>
      </c>
      <c r="C177" s="30" t="e">
        <f t="shared" si="45"/>
        <v>#REF!</v>
      </c>
      <c r="D177" s="52" t="e">
        <f>AH65*B177/(B175+B177)</f>
        <v>#REF!</v>
      </c>
      <c r="N177" s="39" t="e">
        <f t="shared" si="46"/>
        <v>#REF!</v>
      </c>
      <c r="X177" s="2" t="e">
        <f>AH139*C177/(C175+C177+C179)</f>
        <v>#REF!</v>
      </c>
      <c r="AJ177" s="52" t="e">
        <f>BN65*AH177/(AH175+AH177)</f>
        <v>#DIV/0!</v>
      </c>
      <c r="AT177" s="39" t="e">
        <f t="shared" si="47"/>
        <v>#DIV/0!</v>
      </c>
      <c r="BD177" s="2" t="e">
        <f>BN139*AI177/(AI175+AI177+AI179)</f>
        <v>#DIV/0!</v>
      </c>
      <c r="BP177" s="52" t="e">
        <f>CT65*BN177/(BN175+BN177)</f>
        <v>#DIV/0!</v>
      </c>
      <c r="BZ177" s="39" t="e">
        <f t="shared" si="48"/>
        <v>#DIV/0!</v>
      </c>
      <c r="CJ177" s="2" t="e">
        <f>CT139*BO177/(BO175+BO177+BO179)</f>
        <v>#DIV/0!</v>
      </c>
    </row>
    <row r="178" spans="1:88">
      <c r="A178" s="24" t="s">
        <v>173</v>
      </c>
      <c r="B178" s="29" t="e">
        <f>#REF!</f>
        <v>#REF!</v>
      </c>
      <c r="C178" s="30" t="e">
        <f t="shared" si="45"/>
        <v>#REF!</v>
      </c>
      <c r="D178" s="52">
        <f>AH55</f>
        <v>14374.542978616169</v>
      </c>
      <c r="N178" s="39" t="e">
        <f t="shared" si="46"/>
        <v>#REF!</v>
      </c>
      <c r="X178" s="2">
        <f>AH115</f>
        <v>9565.437842199055</v>
      </c>
      <c r="AJ178" s="52">
        <f>BN55</f>
        <v>3483.3612594441311</v>
      </c>
      <c r="AT178" s="39" t="e">
        <f t="shared" si="47"/>
        <v>#REF!</v>
      </c>
      <c r="BD178" s="2">
        <f>BN115</f>
        <v>-344.93610449648349</v>
      </c>
      <c r="BP178" s="52">
        <f>CT55</f>
        <v>17857.904238060299</v>
      </c>
      <c r="BZ178" s="39" t="e">
        <f t="shared" si="48"/>
        <v>#REF!</v>
      </c>
      <c r="CJ178" s="2">
        <f>CT115</f>
        <v>9220.5017377025724</v>
      </c>
    </row>
    <row r="179" spans="1:88" ht="15.75" thickBot="1">
      <c r="A179" t="s">
        <v>174</v>
      </c>
      <c r="B179" s="29"/>
      <c r="C179" s="30" t="e">
        <f t="shared" si="45"/>
        <v>#REF!</v>
      </c>
      <c r="D179" s="52">
        <f>AH74</f>
        <v>123931.50129541619</v>
      </c>
      <c r="N179" s="39" t="e">
        <f>X179/$X$180</f>
        <v>#REF!</v>
      </c>
      <c r="X179" s="2" t="e">
        <f>AH139*C179/(C175+C177+C179)</f>
        <v>#REF!</v>
      </c>
      <c r="AJ179" s="52">
        <f>BN74</f>
        <v>625316.35221898253</v>
      </c>
      <c r="AT179" s="39" t="e">
        <f>BD179/$X$180</f>
        <v>#DIV/0!</v>
      </c>
      <c r="BD179" s="2" t="e">
        <f>BN139*AI179/(AI175+AI177+AI179)</f>
        <v>#DIV/0!</v>
      </c>
      <c r="BP179" s="52">
        <f>CT74</f>
        <v>749247.85351439868</v>
      </c>
      <c r="BZ179" s="39" t="e">
        <f>CJ179/$X$180</f>
        <v>#DIV/0!</v>
      </c>
      <c r="CJ179" s="2" t="e">
        <f>CT139*BO179/(BO175+BO177+BO179)</f>
        <v>#DIV/0!</v>
      </c>
    </row>
    <row r="180" spans="1:88" ht="15.75" thickBot="1">
      <c r="A180" s="31" t="s">
        <v>3</v>
      </c>
      <c r="B180" s="50" t="e">
        <f>SUM(B172:B178)</f>
        <v>#REF!</v>
      </c>
      <c r="C180" s="49" t="e">
        <f>SUM(C172:C179)</f>
        <v>#REF!</v>
      </c>
      <c r="D180" s="33" t="e">
        <f>SUM(D172:D179)</f>
        <v>#REF!</v>
      </c>
      <c r="E180" s="34"/>
      <c r="F180" s="34"/>
      <c r="G180" s="34"/>
      <c r="H180" s="34"/>
      <c r="I180" s="34"/>
      <c r="J180" s="34"/>
      <c r="K180" s="34"/>
      <c r="L180" s="34"/>
      <c r="M180" s="34"/>
      <c r="N180" s="51" t="e">
        <f>SUM(N172:N179)</f>
        <v>#REF!</v>
      </c>
      <c r="X180" s="2" t="e">
        <f>SUM(X172:X179)</f>
        <v>#REF!</v>
      </c>
      <c r="AJ180" s="33" t="e">
        <f>SUM(AJ172:AJ179)</f>
        <v>#DIV/0!</v>
      </c>
      <c r="AK180" s="34"/>
      <c r="AL180" s="34"/>
      <c r="AM180" s="34"/>
      <c r="AN180" s="34"/>
      <c r="AO180" s="34"/>
      <c r="AP180" s="34"/>
      <c r="AQ180" s="34"/>
      <c r="AR180" s="34"/>
      <c r="AS180" s="34"/>
      <c r="AT180" s="51" t="e">
        <f>SUM(AT172:AT179)</f>
        <v>#DIV/0!</v>
      </c>
      <c r="BD180" s="2" t="e">
        <f>SUM(BD172:BD179)</f>
        <v>#DIV/0!</v>
      </c>
      <c r="BP180" s="33" t="e">
        <f>SUM(BP172:BP179)</f>
        <v>#DIV/0!</v>
      </c>
      <c r="BQ180" s="34"/>
      <c r="BR180" s="34"/>
      <c r="BS180" s="34"/>
      <c r="BT180" s="34"/>
      <c r="BU180" s="34"/>
      <c r="BV180" s="34"/>
      <c r="BW180" s="34"/>
      <c r="BX180" s="34"/>
      <c r="BY180" s="34"/>
      <c r="BZ180" s="51" t="e">
        <f>SUM(BZ172:BZ179)</f>
        <v>#DIV/0!</v>
      </c>
      <c r="CJ180" s="2" t="e">
        <f>SUM(CJ172:CJ179)</f>
        <v>#DIV/0!</v>
      </c>
    </row>
    <row r="181" spans="1:88" ht="15.75" thickBot="1"/>
    <row r="182" spans="1:88" ht="360.75" thickBot="1">
      <c r="A182" s="53" t="s">
        <v>175</v>
      </c>
      <c r="B182" s="31">
        <v>2020</v>
      </c>
      <c r="C182" s="32" t="s">
        <v>148</v>
      </c>
      <c r="D182" s="32" t="s">
        <v>158</v>
      </c>
      <c r="E182" s="32" t="s">
        <v>149</v>
      </c>
      <c r="F182" s="32" t="s">
        <v>150</v>
      </c>
      <c r="G182" s="32" t="s">
        <v>151</v>
      </c>
      <c r="H182" s="32" t="s">
        <v>152</v>
      </c>
      <c r="I182" s="32" t="s">
        <v>153</v>
      </c>
      <c r="J182" s="32" t="s">
        <v>154</v>
      </c>
      <c r="K182" s="32" t="s">
        <v>155</v>
      </c>
      <c r="L182" s="32" t="s">
        <v>156</v>
      </c>
      <c r="M182" s="32" t="s">
        <v>157</v>
      </c>
      <c r="O182" s="32" t="s">
        <v>159</v>
      </c>
      <c r="P182" s="32" t="s">
        <v>160</v>
      </c>
      <c r="Q182" s="32" t="s">
        <v>161</v>
      </c>
      <c r="R182" s="32" t="s">
        <v>162</v>
      </c>
      <c r="S182" s="32" t="s">
        <v>163</v>
      </c>
      <c r="T182" s="32" t="s">
        <v>164</v>
      </c>
      <c r="U182" s="32" t="s">
        <v>165</v>
      </c>
      <c r="V182" s="32" t="s">
        <v>166</v>
      </c>
      <c r="W182" s="32" t="s">
        <v>167</v>
      </c>
      <c r="X182" s="32"/>
      <c r="AJ182" s="32" t="s">
        <v>158</v>
      </c>
      <c r="AK182" s="32" t="s">
        <v>149</v>
      </c>
      <c r="AL182" s="32" t="s">
        <v>150</v>
      </c>
      <c r="AM182" s="32" t="s">
        <v>151</v>
      </c>
      <c r="AN182" s="32" t="s">
        <v>152</v>
      </c>
      <c r="AO182" s="32" t="s">
        <v>153</v>
      </c>
      <c r="AP182" s="32" t="s">
        <v>154</v>
      </c>
      <c r="AQ182" s="32" t="s">
        <v>155</v>
      </c>
      <c r="AR182" s="32" t="s">
        <v>156</v>
      </c>
      <c r="AS182" s="32" t="s">
        <v>157</v>
      </c>
      <c r="AU182" s="32" t="s">
        <v>159</v>
      </c>
      <c r="AV182" s="32" t="s">
        <v>160</v>
      </c>
      <c r="AW182" s="32" t="s">
        <v>161</v>
      </c>
      <c r="AX182" s="32" t="s">
        <v>162</v>
      </c>
      <c r="AY182" s="32" t="s">
        <v>163</v>
      </c>
      <c r="AZ182" s="32" t="s">
        <v>164</v>
      </c>
      <c r="BA182" s="32" t="s">
        <v>165</v>
      </c>
      <c r="BB182" s="32" t="s">
        <v>166</v>
      </c>
      <c r="BC182" s="32" t="s">
        <v>167</v>
      </c>
      <c r="BD182" s="32"/>
      <c r="BP182" s="32" t="s">
        <v>158</v>
      </c>
      <c r="BQ182" s="32" t="s">
        <v>149</v>
      </c>
      <c r="BR182" s="32" t="s">
        <v>150</v>
      </c>
      <c r="BS182" s="32" t="s">
        <v>151</v>
      </c>
      <c r="BT182" s="32" t="s">
        <v>152</v>
      </c>
      <c r="BU182" s="32" t="s">
        <v>153</v>
      </c>
      <c r="BV182" s="32" t="s">
        <v>154</v>
      </c>
      <c r="BW182" s="32" t="s">
        <v>155</v>
      </c>
      <c r="BX182" s="32" t="s">
        <v>156</v>
      </c>
      <c r="BY182" s="32" t="s">
        <v>157</v>
      </c>
      <c r="CA182" s="32" t="s">
        <v>159</v>
      </c>
      <c r="CB182" s="32" t="s">
        <v>160</v>
      </c>
      <c r="CC182" s="32" t="s">
        <v>161</v>
      </c>
      <c r="CD182" s="32" t="s">
        <v>162</v>
      </c>
      <c r="CE182" s="32" t="s">
        <v>163</v>
      </c>
      <c r="CF182" s="32" t="s">
        <v>164</v>
      </c>
      <c r="CG182" s="32" t="s">
        <v>165</v>
      </c>
      <c r="CH182" s="32" t="s">
        <v>166</v>
      </c>
      <c r="CI182" s="32" t="s">
        <v>167</v>
      </c>
      <c r="CJ182" s="32"/>
    </row>
    <row r="183" spans="1:88">
      <c r="A183" t="s">
        <v>176</v>
      </c>
      <c r="B183" s="29" t="e">
        <f>B172+B176</f>
        <v>#REF!</v>
      </c>
      <c r="C183" s="30" t="e">
        <f t="shared" ref="C183" si="49">C172+C176</f>
        <v>#REF!</v>
      </c>
      <c r="D183" s="39" t="e">
        <f>N172+N176</f>
        <v>#REF!</v>
      </c>
      <c r="X183" s="2"/>
      <c r="AJ183" s="39" t="e">
        <f>AT172+AT176</f>
        <v>#DIV/0!</v>
      </c>
      <c r="BD183" s="2"/>
      <c r="BP183" s="39" t="e">
        <f>BZ172+BZ176</f>
        <v>#DIV/0!</v>
      </c>
      <c r="CJ183" s="2"/>
    </row>
    <row r="184" spans="1:88">
      <c r="A184" t="s">
        <v>169</v>
      </c>
      <c r="B184" s="29" t="e">
        <f>B173</f>
        <v>#REF!</v>
      </c>
      <c r="C184" s="30" t="e">
        <f t="shared" ref="C184" si="50">C173</f>
        <v>#REF!</v>
      </c>
      <c r="D184" s="39" t="e">
        <f>N173</f>
        <v>#REF!</v>
      </c>
      <c r="X184" s="2"/>
      <c r="AJ184" s="39" t="e">
        <f>AT173</f>
        <v>#REF!</v>
      </c>
      <c r="BD184" s="2"/>
      <c r="BP184" s="39" t="e">
        <f>BZ173</f>
        <v>#REF!</v>
      </c>
      <c r="CJ184" s="2"/>
    </row>
    <row r="185" spans="1:88">
      <c r="A185" t="s">
        <v>170</v>
      </c>
      <c r="B185" s="29" t="e">
        <f>B174</f>
        <v>#REF!</v>
      </c>
      <c r="C185" s="30" t="e">
        <f>C174</f>
        <v>#REF!</v>
      </c>
      <c r="D185" s="39" t="e">
        <f>N174</f>
        <v>#REF!</v>
      </c>
      <c r="X185" s="2"/>
      <c r="AJ185" s="39" t="e">
        <f>AT174</f>
        <v>#REF!</v>
      </c>
      <c r="BD185" s="2"/>
      <c r="BP185" s="39" t="e">
        <f>BZ174</f>
        <v>#REF!</v>
      </c>
      <c r="CJ185" s="2"/>
    </row>
    <row r="186" spans="1:88">
      <c r="A186" s="24" t="s">
        <v>177</v>
      </c>
      <c r="B186" s="29" t="e">
        <f>#REF!</f>
        <v>#REF!</v>
      </c>
      <c r="C186" s="30" t="e">
        <f>(AH65*(#REF!-'Yearly HC Ethylene'!C178)/(SUM('Yearly HC Ethylene'!C177:C178,C175))+'Yearly HC Ethylene'!AH55)/'Yearly HC Ethylene'!AH84</f>
        <v>#REF!</v>
      </c>
      <c r="D186" s="39" t="e">
        <f>((AH139-AH74)*(#REF!-'Yearly HC Ethylene'!N178)/(SUM('Yearly HC Ethylene'!N177:N178,N175))+'Yearly HC Ethylene'!AH115)/('Yearly HC Ethylene'!AH148-AH74)</f>
        <v>#REF!</v>
      </c>
      <c r="X186" s="2"/>
      <c r="AJ186" s="39" t="e">
        <f>((BN139-BN74)*(#REF!-'Yearly HC Ethylene'!AT178)/(SUM('Yearly HC Ethylene'!AT177:AT178,AT175))+'Yearly HC Ethylene'!BN115)/('Yearly HC Ethylene'!BN148-BN74)</f>
        <v>#REF!</v>
      </c>
      <c r="BD186" s="2"/>
      <c r="BP186" s="39" t="e">
        <f>((CT139-CT74)*(#REF!-'Yearly HC Ethylene'!BZ178)/(SUM('Yearly HC Ethylene'!BZ177:BZ178,BZ175))+'Yearly HC Ethylene'!CT115)/('Yearly HC Ethylene'!CT148-CT74)</f>
        <v>#REF!</v>
      </c>
      <c r="CJ186" s="2"/>
    </row>
    <row r="187" spans="1:88">
      <c r="A187" t="s">
        <v>171</v>
      </c>
      <c r="B187" s="29" t="e">
        <f>B175</f>
        <v>#REF!</v>
      </c>
      <c r="C187" s="30" t="e">
        <f>C175</f>
        <v>#REF!</v>
      </c>
      <c r="D187" s="39" t="e">
        <f>N175</f>
        <v>#REF!</v>
      </c>
      <c r="X187" s="2"/>
      <c r="AJ187" s="39" t="e">
        <f>AT175</f>
        <v>#DIV/0!</v>
      </c>
      <c r="BD187" s="2"/>
      <c r="BP187" s="39" t="e">
        <f>BZ175</f>
        <v>#DIV/0!</v>
      </c>
      <c r="CJ187" s="2"/>
    </row>
    <row r="188" spans="1:88">
      <c r="A188" t="s">
        <v>119</v>
      </c>
      <c r="B188" s="29" t="e">
        <f>B177+B178-B186</f>
        <v>#REF!</v>
      </c>
      <c r="C188" s="30" t="e">
        <f>C177+C178-C186</f>
        <v>#REF!</v>
      </c>
      <c r="D188" s="39" t="e">
        <f>N177+N178-D186</f>
        <v>#REF!</v>
      </c>
      <c r="X188" s="2"/>
      <c r="AJ188" s="39" t="e">
        <f>AT177+AT178-AJ186</f>
        <v>#DIV/0!</v>
      </c>
      <c r="BD188" s="2"/>
      <c r="BP188" s="39" t="e">
        <f>BZ177+BZ178-BP186</f>
        <v>#DIV/0!</v>
      </c>
      <c r="CJ188" s="2"/>
    </row>
    <row r="189" spans="1:88" ht="15.75" thickBot="1">
      <c r="A189" t="s">
        <v>174</v>
      </c>
      <c r="B189" s="29">
        <f>B179</f>
        <v>0</v>
      </c>
      <c r="C189" s="30" t="e">
        <f t="shared" ref="C189" si="51">C179</f>
        <v>#REF!</v>
      </c>
      <c r="D189" s="39" t="e">
        <f>N179</f>
        <v>#REF!</v>
      </c>
      <c r="X189" s="2"/>
      <c r="AJ189" s="39" t="e">
        <f>AT179</f>
        <v>#DIV/0!</v>
      </c>
      <c r="BD189" s="2"/>
      <c r="BP189" s="39" t="e">
        <f>BZ179</f>
        <v>#DIV/0!</v>
      </c>
      <c r="CJ189" s="2"/>
    </row>
    <row r="190" spans="1:88" ht="15.75" thickBot="1">
      <c r="A190" s="31" t="s">
        <v>3</v>
      </c>
      <c r="B190" s="54" t="e">
        <f>SUM(B183:B189)</f>
        <v>#REF!</v>
      </c>
      <c r="C190" s="55" t="e">
        <f>SUM(C183:C189)</f>
        <v>#REF!</v>
      </c>
      <c r="D190" s="56" t="e">
        <f>SUM(D183:D189)</f>
        <v>#REF!</v>
      </c>
      <c r="E190" s="34"/>
      <c r="F190" s="34"/>
      <c r="G190" s="34"/>
      <c r="H190" s="34"/>
      <c r="I190" s="34"/>
      <c r="J190" s="34"/>
      <c r="K190" s="34"/>
      <c r="L190" s="34"/>
      <c r="M190" s="34"/>
      <c r="X190" s="2"/>
      <c r="AJ190" s="56" t="e">
        <f>SUM(AJ183:AJ189)</f>
        <v>#DIV/0!</v>
      </c>
      <c r="AK190" s="34"/>
      <c r="AL190" s="34"/>
      <c r="AM190" s="34"/>
      <c r="AN190" s="34"/>
      <c r="AO190" s="34"/>
      <c r="AP190" s="34"/>
      <c r="AQ190" s="34"/>
      <c r="AR190" s="34"/>
      <c r="AS190" s="34"/>
      <c r="BD190" s="2"/>
      <c r="BP190" s="56" t="e">
        <f>SUM(BP183:BP189)</f>
        <v>#DIV/0!</v>
      </c>
      <c r="BQ190" s="34"/>
      <c r="BR190" s="34"/>
      <c r="BS190" s="34"/>
      <c r="BT190" s="34"/>
      <c r="BU190" s="34"/>
      <c r="BV190" s="34"/>
      <c r="BW190" s="34"/>
      <c r="BX190" s="34"/>
      <c r="BY190" s="34"/>
      <c r="CJ190" s="2"/>
    </row>
    <row r="191" spans="1:88" ht="15.75" thickBot="1"/>
    <row r="192" spans="1:88" ht="45.75" thickBot="1">
      <c r="A192" s="53" t="s">
        <v>178</v>
      </c>
      <c r="B192" s="57">
        <v>2020</v>
      </c>
      <c r="C192" s="32" t="s">
        <v>179</v>
      </c>
      <c r="D192" s="32" t="s">
        <v>148</v>
      </c>
      <c r="E192" s="34"/>
      <c r="F192" s="34"/>
      <c r="G192" s="34"/>
      <c r="H192" s="34"/>
      <c r="I192" s="34"/>
      <c r="J192" s="34"/>
      <c r="K192" s="34"/>
      <c r="L192" s="34"/>
      <c r="M192" s="34"/>
      <c r="N192" s="58" t="s">
        <v>158</v>
      </c>
      <c r="AJ192" s="32" t="s">
        <v>148</v>
      </c>
      <c r="AK192" s="34"/>
      <c r="AL192" s="34"/>
      <c r="AM192" s="34"/>
      <c r="AN192" s="34"/>
      <c r="AO192" s="34"/>
      <c r="AP192" s="34"/>
      <c r="AQ192" s="34"/>
      <c r="AR192" s="34"/>
      <c r="AS192" s="34"/>
      <c r="AT192" s="58" t="s">
        <v>158</v>
      </c>
      <c r="BP192" s="32" t="s">
        <v>148</v>
      </c>
      <c r="BQ192" s="34"/>
      <c r="BR192" s="34"/>
      <c r="BS192" s="34"/>
      <c r="BT192" s="34"/>
      <c r="BU192" s="34"/>
      <c r="BV192" s="34"/>
      <c r="BW192" s="34"/>
      <c r="BX192" s="34"/>
      <c r="BY192" s="34"/>
      <c r="BZ192" s="58" t="s">
        <v>158</v>
      </c>
    </row>
    <row r="193" spans="1:78">
      <c r="A193" t="s">
        <v>174</v>
      </c>
      <c r="B193" s="29">
        <f>B189</f>
        <v>0</v>
      </c>
      <c r="C193" s="29">
        <f>0</f>
        <v>0</v>
      </c>
      <c r="D193" s="30" t="e">
        <f>C189</f>
        <v>#REF!</v>
      </c>
      <c r="N193" s="39" t="e">
        <f>D189</f>
        <v>#REF!</v>
      </c>
      <c r="AJ193" s="30">
        <f>AI189</f>
        <v>0</v>
      </c>
      <c r="AT193" s="39" t="e">
        <f>AJ189</f>
        <v>#DIV/0!</v>
      </c>
      <c r="BP193" s="30">
        <f>BO189</f>
        <v>0</v>
      </c>
      <c r="BZ193" s="39" t="e">
        <f>BP189</f>
        <v>#DIV/0!</v>
      </c>
    </row>
    <row r="194" spans="1:78">
      <c r="A194" t="s">
        <v>119</v>
      </c>
      <c r="B194" s="29" t="e">
        <f>B188</f>
        <v>#REF!</v>
      </c>
      <c r="C194" s="29" t="e">
        <f>#REF!+#REF!-C196</f>
        <v>#REF!</v>
      </c>
      <c r="D194" s="30" t="e">
        <f>C188</f>
        <v>#REF!</v>
      </c>
      <c r="N194" s="39" t="e">
        <f>D188</f>
        <v>#REF!</v>
      </c>
      <c r="AJ194" s="30">
        <f>AI188</f>
        <v>0</v>
      </c>
      <c r="AT194" s="39" t="e">
        <f>AJ188</f>
        <v>#DIV/0!</v>
      </c>
      <c r="BP194" s="30">
        <f>BO188</f>
        <v>0</v>
      </c>
      <c r="BZ194" s="39" t="e">
        <f>BP188</f>
        <v>#DIV/0!</v>
      </c>
    </row>
    <row r="195" spans="1:78">
      <c r="A195" t="s">
        <v>171</v>
      </c>
      <c r="B195" s="29" t="e">
        <f>B187</f>
        <v>#REF!</v>
      </c>
      <c r="C195" s="29" t="e">
        <f>#REF!</f>
        <v>#REF!</v>
      </c>
      <c r="D195" s="30" t="e">
        <f>C187</f>
        <v>#REF!</v>
      </c>
      <c r="N195" s="39" t="e">
        <f>D187</f>
        <v>#REF!</v>
      </c>
      <c r="AJ195" s="30">
        <f>AI187</f>
        <v>0</v>
      </c>
      <c r="AT195" s="39" t="e">
        <f>AJ187</f>
        <v>#DIV/0!</v>
      </c>
      <c r="BP195" s="30">
        <f>BO187</f>
        <v>0</v>
      </c>
      <c r="BZ195" s="39" t="e">
        <f>BP187</f>
        <v>#DIV/0!</v>
      </c>
    </row>
    <row r="196" spans="1:78">
      <c r="A196" s="24" t="s">
        <v>177</v>
      </c>
      <c r="B196" s="29" t="e">
        <f>B186</f>
        <v>#REF!</v>
      </c>
      <c r="C196" s="29" t="e">
        <f>(#REF!*(#REF!-#REF!)/(#REF!)+#REF!)/#REF!</f>
        <v>#REF!</v>
      </c>
      <c r="D196" s="30" t="e">
        <f>C186</f>
        <v>#REF!</v>
      </c>
      <c r="N196" s="39" t="e">
        <f>D186</f>
        <v>#REF!</v>
      </c>
      <c r="AJ196" s="30">
        <f>AI186</f>
        <v>0</v>
      </c>
      <c r="AT196" s="39" t="e">
        <f>AJ186</f>
        <v>#REF!</v>
      </c>
      <c r="BP196" s="30">
        <f>BO186</f>
        <v>0</v>
      </c>
      <c r="BZ196" s="39" t="e">
        <f>BP186</f>
        <v>#REF!</v>
      </c>
    </row>
    <row r="197" spans="1:78">
      <c r="A197" t="s">
        <v>170</v>
      </c>
      <c r="B197" s="29" t="e">
        <f>B185</f>
        <v>#REF!</v>
      </c>
      <c r="C197" s="29" t="e">
        <f>#REF!</f>
        <v>#REF!</v>
      </c>
      <c r="D197" s="30" t="e">
        <f>C185</f>
        <v>#REF!</v>
      </c>
      <c r="N197" s="39" t="e">
        <f>D185</f>
        <v>#REF!</v>
      </c>
      <c r="AJ197" s="30">
        <f>AI185</f>
        <v>0</v>
      </c>
      <c r="AT197" s="39" t="e">
        <f>AJ185</f>
        <v>#REF!</v>
      </c>
      <c r="BP197" s="30">
        <f>BO185</f>
        <v>0</v>
      </c>
      <c r="BZ197" s="39" t="e">
        <f>BP185</f>
        <v>#REF!</v>
      </c>
    </row>
    <row r="198" spans="1:78">
      <c r="A198" t="s">
        <v>169</v>
      </c>
      <c r="B198" s="29" t="e">
        <f>B184</f>
        <v>#REF!</v>
      </c>
      <c r="C198" s="29" t="e">
        <f>#REF!</f>
        <v>#REF!</v>
      </c>
      <c r="D198" s="30" t="e">
        <f>C184</f>
        <v>#REF!</v>
      </c>
      <c r="N198" s="39" t="e">
        <f>D184</f>
        <v>#REF!</v>
      </c>
      <c r="AJ198" s="30">
        <f>AI184</f>
        <v>0</v>
      </c>
      <c r="AT198" s="39" t="e">
        <f>AJ184</f>
        <v>#REF!</v>
      </c>
      <c r="BP198" s="30">
        <f>BO184</f>
        <v>0</v>
      </c>
      <c r="BZ198" s="39" t="e">
        <f>BP184</f>
        <v>#REF!</v>
      </c>
    </row>
    <row r="199" spans="1:78" ht="15.75" thickBot="1">
      <c r="A199" t="s">
        <v>176</v>
      </c>
      <c r="B199" s="29" t="e">
        <f>B183</f>
        <v>#REF!</v>
      </c>
      <c r="C199" s="29" t="e">
        <f>#REF!+#REF!</f>
        <v>#REF!</v>
      </c>
      <c r="D199" s="30" t="e">
        <f>C183</f>
        <v>#REF!</v>
      </c>
      <c r="N199" s="39" t="e">
        <f>D183</f>
        <v>#REF!</v>
      </c>
      <c r="AJ199" s="30">
        <f>AI183</f>
        <v>0</v>
      </c>
      <c r="AT199" s="39" t="e">
        <f>AJ183</f>
        <v>#DIV/0!</v>
      </c>
      <c r="BP199" s="30">
        <f>BO183</f>
        <v>0</v>
      </c>
      <c r="BZ199" s="39" t="e">
        <f>BP183</f>
        <v>#DIV/0!</v>
      </c>
    </row>
    <row r="200" spans="1:78" ht="15.75" thickBot="1">
      <c r="A200" s="31" t="s">
        <v>3</v>
      </c>
      <c r="B200" s="54" t="e">
        <f>SUM(B193:B199)</f>
        <v>#REF!</v>
      </c>
      <c r="C200" s="54" t="e">
        <f>SUM(C193:C199)</f>
        <v>#REF!</v>
      </c>
      <c r="D200" s="55" t="e">
        <f>SUM(D193:D199)</f>
        <v>#REF!</v>
      </c>
      <c r="N200" s="56" t="e">
        <f>SUM(N193:N199)</f>
        <v>#REF!</v>
      </c>
      <c r="AJ200" s="55">
        <f>SUM(AJ193:AJ199)</f>
        <v>0</v>
      </c>
      <c r="AT200" s="56" t="e">
        <f>SUM(AT193:AT199)</f>
        <v>#DIV/0!</v>
      </c>
      <c r="BP200" s="55">
        <f>SUM(BP193:BP199)</f>
        <v>0</v>
      </c>
      <c r="BZ200" s="56" t="e">
        <f>SUM(BZ193:BZ199)</f>
        <v>#DIV/0!</v>
      </c>
    </row>
    <row r="201" spans="1:78" ht="15.75" thickBot="1"/>
    <row r="202" spans="1:78" ht="45.75" thickBot="1">
      <c r="D202" s="32" t="s">
        <v>148</v>
      </c>
      <c r="E202" s="34"/>
      <c r="F202" s="34"/>
      <c r="G202" s="34"/>
      <c r="H202" s="34"/>
      <c r="I202" s="34"/>
      <c r="J202" s="34"/>
      <c r="K202" s="34"/>
      <c r="L202" s="34"/>
      <c r="M202" s="34"/>
      <c r="N202" s="58" t="s">
        <v>158</v>
      </c>
      <c r="AJ202" s="32" t="s">
        <v>148</v>
      </c>
      <c r="AK202" s="34"/>
      <c r="AL202" s="34"/>
      <c r="AM202" s="34"/>
      <c r="AN202" s="34"/>
      <c r="AO202" s="34"/>
      <c r="AP202" s="34"/>
      <c r="AQ202" s="34"/>
      <c r="AR202" s="34"/>
      <c r="AS202" s="34"/>
      <c r="AT202" s="58" t="s">
        <v>158</v>
      </c>
      <c r="BP202" s="32" t="s">
        <v>148</v>
      </c>
      <c r="BQ202" s="34"/>
      <c r="BR202" s="34"/>
      <c r="BS202" s="34"/>
      <c r="BT202" s="34"/>
      <c r="BU202" s="34"/>
      <c r="BV202" s="34"/>
      <c r="BW202" s="34"/>
      <c r="BX202" s="34"/>
      <c r="BY202" s="34"/>
      <c r="BZ202" s="58" t="s">
        <v>158</v>
      </c>
    </row>
    <row r="203" spans="1:78">
      <c r="D203" s="30"/>
      <c r="N203" s="39"/>
      <c r="AJ203" s="30"/>
      <c r="AT203" s="39"/>
      <c r="BP203" s="30"/>
      <c r="BZ203" s="39"/>
    </row>
    <row r="204" spans="1:78">
      <c r="D204" s="30"/>
      <c r="N204" s="39"/>
      <c r="AJ204" s="30"/>
      <c r="AT204" s="39"/>
      <c r="BP204" s="30"/>
      <c r="BZ204" s="39"/>
    </row>
    <row r="205" spans="1:78">
      <c r="D205" s="30"/>
      <c r="N205" s="39"/>
      <c r="AJ205" s="30"/>
      <c r="AT205" s="39"/>
      <c r="BP205" s="30"/>
      <c r="BZ205" s="39"/>
    </row>
    <row r="206" spans="1:78">
      <c r="D206" s="30"/>
      <c r="N206" s="39"/>
      <c r="AJ206" s="30"/>
      <c r="AT206" s="39"/>
      <c r="BP206" s="30"/>
      <c r="BZ206" s="39"/>
    </row>
    <row r="207" spans="1:78">
      <c r="D207" s="30"/>
      <c r="N207" s="39"/>
      <c r="AJ207" s="30"/>
      <c r="AT207" s="39"/>
      <c r="BP207" s="30"/>
      <c r="BZ207" s="39"/>
    </row>
    <row r="208" spans="1:78">
      <c r="D208" s="30"/>
      <c r="N208" s="39"/>
      <c r="AJ208" s="30"/>
      <c r="AT208" s="39"/>
      <c r="BP208" s="30"/>
      <c r="BZ208" s="39"/>
    </row>
    <row r="209" spans="1:98" ht="15.75" thickBot="1">
      <c r="D209" s="30"/>
      <c r="N209" s="39"/>
      <c r="AJ209" s="30"/>
      <c r="AT209" s="39"/>
      <c r="BP209" s="30"/>
      <c r="BZ209" s="39"/>
    </row>
    <row r="210" spans="1:98" ht="15.75" thickBot="1">
      <c r="D210" s="55"/>
      <c r="N210" s="56"/>
      <c r="AJ210" s="55"/>
      <c r="AT210" s="56"/>
      <c r="BP210" s="55"/>
      <c r="BZ210" s="56"/>
    </row>
    <row r="212" spans="1:98">
      <c r="A212" s="1" t="s">
        <v>180</v>
      </c>
      <c r="D212" s="1">
        <v>2020</v>
      </c>
      <c r="E212" s="1">
        <f>D212+1</f>
        <v>2021</v>
      </c>
      <c r="F212" s="1">
        <f t="shared" ref="F212:Q212" si="52">E212+1</f>
        <v>2022</v>
      </c>
      <c r="G212" s="1">
        <f t="shared" si="52"/>
        <v>2023</v>
      </c>
      <c r="H212" s="1">
        <f t="shared" si="52"/>
        <v>2024</v>
      </c>
      <c r="I212" s="1">
        <f t="shared" si="52"/>
        <v>2025</v>
      </c>
      <c r="J212" s="1">
        <f t="shared" si="52"/>
        <v>2026</v>
      </c>
      <c r="K212" s="1">
        <f t="shared" si="52"/>
        <v>2027</v>
      </c>
      <c r="L212" s="1">
        <f t="shared" si="52"/>
        <v>2028</v>
      </c>
      <c r="M212" s="1">
        <f t="shared" si="52"/>
        <v>2029</v>
      </c>
      <c r="N212" s="1">
        <f t="shared" si="52"/>
        <v>2030</v>
      </c>
      <c r="O212" s="1">
        <f t="shared" si="52"/>
        <v>2031</v>
      </c>
      <c r="P212" s="1">
        <f t="shared" si="52"/>
        <v>2032</v>
      </c>
      <c r="Q212" s="1">
        <f t="shared" si="52"/>
        <v>2033</v>
      </c>
      <c r="R212" s="1">
        <f>Q212+1</f>
        <v>2034</v>
      </c>
      <c r="S212" s="1">
        <f t="shared" ref="S212:AB212" si="53">R212+1</f>
        <v>2035</v>
      </c>
      <c r="T212" s="1">
        <f t="shared" si="53"/>
        <v>2036</v>
      </c>
      <c r="U212" s="1">
        <f t="shared" si="53"/>
        <v>2037</v>
      </c>
      <c r="V212" s="1">
        <f t="shared" si="53"/>
        <v>2038</v>
      </c>
      <c r="W212" s="1">
        <f t="shared" si="53"/>
        <v>2039</v>
      </c>
      <c r="X212" s="1">
        <f t="shared" si="53"/>
        <v>2040</v>
      </c>
      <c r="Y212" s="1">
        <f t="shared" si="53"/>
        <v>2041</v>
      </c>
      <c r="Z212" s="1">
        <f t="shared" si="53"/>
        <v>2042</v>
      </c>
      <c r="AA212" s="1">
        <f t="shared" si="53"/>
        <v>2043</v>
      </c>
      <c r="AB212" s="1">
        <f t="shared" si="53"/>
        <v>2044</v>
      </c>
      <c r="AC212" s="1">
        <f>AB212+1</f>
        <v>2045</v>
      </c>
      <c r="AD212" s="1">
        <f t="shared" ref="AD212:AF212" si="54">AC212+1</f>
        <v>2046</v>
      </c>
      <c r="AE212" s="1">
        <f t="shared" si="54"/>
        <v>2047</v>
      </c>
      <c r="AF212" s="1">
        <f t="shared" si="54"/>
        <v>2048</v>
      </c>
      <c r="AG212" s="1">
        <f>AF212+1</f>
        <v>2049</v>
      </c>
      <c r="AH212" s="1">
        <f t="shared" ref="AH212" si="55">AG212+1</f>
        <v>2050</v>
      </c>
      <c r="AJ212" s="1">
        <v>2020</v>
      </c>
      <c r="AK212" s="1">
        <f>AJ212+1</f>
        <v>2021</v>
      </c>
      <c r="AL212" s="1">
        <f t="shared" ref="AL212:AW212" si="56">AK212+1</f>
        <v>2022</v>
      </c>
      <c r="AM212" s="1">
        <f t="shared" si="56"/>
        <v>2023</v>
      </c>
      <c r="AN212" s="1">
        <f t="shared" si="56"/>
        <v>2024</v>
      </c>
      <c r="AO212" s="1">
        <f t="shared" si="56"/>
        <v>2025</v>
      </c>
      <c r="AP212" s="1">
        <f t="shared" si="56"/>
        <v>2026</v>
      </c>
      <c r="AQ212" s="1">
        <f t="shared" si="56"/>
        <v>2027</v>
      </c>
      <c r="AR212" s="1">
        <f t="shared" si="56"/>
        <v>2028</v>
      </c>
      <c r="AS212" s="1">
        <f t="shared" si="56"/>
        <v>2029</v>
      </c>
      <c r="AT212" s="1">
        <f t="shared" si="56"/>
        <v>2030</v>
      </c>
      <c r="AU212" s="1">
        <f t="shared" si="56"/>
        <v>2031</v>
      </c>
      <c r="AV212" s="1">
        <f t="shared" si="56"/>
        <v>2032</v>
      </c>
      <c r="AW212" s="1">
        <f t="shared" si="56"/>
        <v>2033</v>
      </c>
      <c r="AX212" s="1">
        <f>AW212+1</f>
        <v>2034</v>
      </c>
      <c r="AY212" s="1">
        <f t="shared" ref="AY212:BH212" si="57">AX212+1</f>
        <v>2035</v>
      </c>
      <c r="AZ212" s="1">
        <f t="shared" si="57"/>
        <v>2036</v>
      </c>
      <c r="BA212" s="1">
        <f t="shared" si="57"/>
        <v>2037</v>
      </c>
      <c r="BB212" s="1">
        <f t="shared" si="57"/>
        <v>2038</v>
      </c>
      <c r="BC212" s="1">
        <f t="shared" si="57"/>
        <v>2039</v>
      </c>
      <c r="BD212" s="1">
        <f t="shared" si="57"/>
        <v>2040</v>
      </c>
      <c r="BE212" s="1">
        <f t="shared" si="57"/>
        <v>2041</v>
      </c>
      <c r="BF212" s="1">
        <f t="shared" si="57"/>
        <v>2042</v>
      </c>
      <c r="BG212" s="1">
        <f t="shared" si="57"/>
        <v>2043</v>
      </c>
      <c r="BH212" s="1">
        <f t="shared" si="57"/>
        <v>2044</v>
      </c>
      <c r="BI212" s="1">
        <f>BH212+1</f>
        <v>2045</v>
      </c>
      <c r="BJ212" s="1">
        <f t="shared" ref="BJ212:BL212" si="58">BI212+1</f>
        <v>2046</v>
      </c>
      <c r="BK212" s="1">
        <f t="shared" si="58"/>
        <v>2047</v>
      </c>
      <c r="BL212" s="1">
        <f t="shared" si="58"/>
        <v>2048</v>
      </c>
      <c r="BM212" s="1">
        <f>BL212+1</f>
        <v>2049</v>
      </c>
      <c r="BN212" s="1">
        <f t="shared" ref="BN212" si="59">BM212+1</f>
        <v>2050</v>
      </c>
      <c r="BP212" s="1">
        <v>2020</v>
      </c>
      <c r="BQ212" s="1">
        <f>BP212+1</f>
        <v>2021</v>
      </c>
      <c r="BR212" s="1">
        <f t="shared" ref="BR212:CC212" si="60">BQ212+1</f>
        <v>2022</v>
      </c>
      <c r="BS212" s="1">
        <f t="shared" si="60"/>
        <v>2023</v>
      </c>
      <c r="BT212" s="1">
        <f t="shared" si="60"/>
        <v>2024</v>
      </c>
      <c r="BU212" s="1">
        <f t="shared" si="60"/>
        <v>2025</v>
      </c>
      <c r="BV212" s="1">
        <f t="shared" si="60"/>
        <v>2026</v>
      </c>
      <c r="BW212" s="1">
        <f t="shared" si="60"/>
        <v>2027</v>
      </c>
      <c r="BX212" s="1">
        <f t="shared" si="60"/>
        <v>2028</v>
      </c>
      <c r="BY212" s="1">
        <f t="shared" si="60"/>
        <v>2029</v>
      </c>
      <c r="BZ212" s="1">
        <f t="shared" si="60"/>
        <v>2030</v>
      </c>
      <c r="CA212" s="1">
        <f t="shared" si="60"/>
        <v>2031</v>
      </c>
      <c r="CB212" s="1">
        <f t="shared" si="60"/>
        <v>2032</v>
      </c>
      <c r="CC212" s="1">
        <f t="shared" si="60"/>
        <v>2033</v>
      </c>
      <c r="CD212" s="1">
        <f>CC212+1</f>
        <v>2034</v>
      </c>
      <c r="CE212" s="1">
        <f t="shared" ref="CE212:CN212" si="61">CD212+1</f>
        <v>2035</v>
      </c>
      <c r="CF212" s="1">
        <f t="shared" si="61"/>
        <v>2036</v>
      </c>
      <c r="CG212" s="1">
        <f t="shared" si="61"/>
        <v>2037</v>
      </c>
      <c r="CH212" s="1">
        <f t="shared" si="61"/>
        <v>2038</v>
      </c>
      <c r="CI212" s="1">
        <f t="shared" si="61"/>
        <v>2039</v>
      </c>
      <c r="CJ212" s="1">
        <f t="shared" si="61"/>
        <v>2040</v>
      </c>
      <c r="CK212" s="1">
        <f t="shared" si="61"/>
        <v>2041</v>
      </c>
      <c r="CL212" s="1">
        <f t="shared" si="61"/>
        <v>2042</v>
      </c>
      <c r="CM212" s="1">
        <f t="shared" si="61"/>
        <v>2043</v>
      </c>
      <c r="CN212" s="1">
        <f t="shared" si="61"/>
        <v>2044</v>
      </c>
      <c r="CO212" s="1">
        <f>CN212+1</f>
        <v>2045</v>
      </c>
      <c r="CP212" s="1">
        <f t="shared" ref="CP212:CR212" si="62">CO212+1</f>
        <v>2046</v>
      </c>
      <c r="CQ212" s="1">
        <f t="shared" si="62"/>
        <v>2047</v>
      </c>
      <c r="CR212" s="1">
        <f t="shared" si="62"/>
        <v>2048</v>
      </c>
      <c r="CS212" s="1">
        <f>CR212+1</f>
        <v>2049</v>
      </c>
      <c r="CT212" s="1">
        <f t="shared" ref="CT212" si="63">CS212+1</f>
        <v>2050</v>
      </c>
    </row>
    <row r="213" spans="1:98">
      <c r="C213" t="s">
        <v>19</v>
      </c>
      <c r="D213" s="2">
        <f t="shared" ref="D213:AH214" si="64">D81</f>
        <v>0</v>
      </c>
      <c r="E213" s="2">
        <f t="shared" si="64"/>
        <v>25097.323452060133</v>
      </c>
      <c r="F213" s="2">
        <f t="shared" si="64"/>
        <v>49901.820152533561</v>
      </c>
      <c r="G213" s="2">
        <f t="shared" si="64"/>
        <v>74416.402482811522</v>
      </c>
      <c r="H213" s="2">
        <f t="shared" si="64"/>
        <v>98643.96410555263</v>
      </c>
      <c r="I213" s="2">
        <f t="shared" si="64"/>
        <v>122587.38024263682</v>
      </c>
      <c r="J213" s="2">
        <f t="shared" si="64"/>
        <v>146208.01308446465</v>
      </c>
      <c r="K213" s="2">
        <f t="shared" si="64"/>
        <v>169536.88403429027</v>
      </c>
      <c r="L213" s="2">
        <f t="shared" si="64"/>
        <v>192577.03231245413</v>
      </c>
      <c r="M213" s="2">
        <f t="shared" si="64"/>
        <v>215331.47746819345</v>
      </c>
      <c r="N213" s="2">
        <f t="shared" si="64"/>
        <v>237803.21968183914</v>
      </c>
      <c r="O213" s="2">
        <f t="shared" si="64"/>
        <v>273845.11450728343</v>
      </c>
      <c r="P213" s="2">
        <f t="shared" si="64"/>
        <v>309597.41917873576</v>
      </c>
      <c r="Q213" s="2">
        <f t="shared" si="64"/>
        <v>345069.18022120779</v>
      </c>
      <c r="R213" s="2">
        <f t="shared" si="64"/>
        <v>380269.50169217121</v>
      </c>
      <c r="S213" s="2">
        <f t="shared" si="64"/>
        <v>415207.5475693646</v>
      </c>
      <c r="T213" s="2">
        <f t="shared" si="64"/>
        <v>449713.07027455873</v>
      </c>
      <c r="U213" s="2">
        <f t="shared" si="64"/>
        <v>483955.1141428519</v>
      </c>
      <c r="V213" s="2">
        <f t="shared" si="64"/>
        <v>517943.48573080031</v>
      </c>
      <c r="W213" s="2">
        <f t="shared" si="64"/>
        <v>551688.05488917721</v>
      </c>
      <c r="X213" s="2">
        <f t="shared" si="64"/>
        <v>585198.75740117917</v>
      </c>
      <c r="Y213" s="2">
        <f t="shared" si="64"/>
        <v>620756.10477149254</v>
      </c>
      <c r="Z213" s="2">
        <f t="shared" si="64"/>
        <v>656367.82443221519</v>
      </c>
      <c r="AA213" s="2">
        <f t="shared" si="64"/>
        <v>692048.01891889249</v>
      </c>
      <c r="AB213" s="2">
        <f t="shared" si="64"/>
        <v>727810.90126843553</v>
      </c>
      <c r="AC213" s="2">
        <f t="shared" si="64"/>
        <v>763670.79664792563</v>
      </c>
      <c r="AD213" s="2">
        <f t="shared" si="64"/>
        <v>799538.15554653329</v>
      </c>
      <c r="AE213" s="2">
        <f t="shared" si="64"/>
        <v>835525.15770270326</v>
      </c>
      <c r="AF213" s="2">
        <f t="shared" si="64"/>
        <v>871646.65704136388</v>
      </c>
      <c r="AG213" s="2">
        <f t="shared" si="64"/>
        <v>907917.62251370377</v>
      </c>
      <c r="AH213" s="2">
        <f t="shared" si="64"/>
        <v>944353.1395555248</v>
      </c>
      <c r="AJ213" s="2">
        <f t="shared" ref="AJ213:BN214" si="65">AJ81</f>
        <v>0</v>
      </c>
      <c r="AK213" s="2">
        <f t="shared" si="65"/>
        <v>4575.2518931350332</v>
      </c>
      <c r="AL213" s="2">
        <f t="shared" si="65"/>
        <v>9151.4182871864614</v>
      </c>
      <c r="AM213" s="2">
        <f t="shared" si="65"/>
        <v>13728.526216818416</v>
      </c>
      <c r="AN213" s="2">
        <f t="shared" si="65"/>
        <v>18306.603390566739</v>
      </c>
      <c r="AO213" s="2">
        <f t="shared" si="65"/>
        <v>22885.678205965574</v>
      </c>
      <c r="AP213" s="2">
        <f t="shared" si="65"/>
        <v>27465.779764988984</v>
      </c>
      <c r="AQ213" s="2">
        <f t="shared" si="65"/>
        <v>32046.937889813733</v>
      </c>
      <c r="AR213" s="2">
        <f t="shared" si="65"/>
        <v>36629.183138909604</v>
      </c>
      <c r="AS213" s="2">
        <f t="shared" si="65"/>
        <v>41212.546823463592</v>
      </c>
      <c r="AT213" s="2">
        <f t="shared" si="65"/>
        <v>45797.061024144481</v>
      </c>
      <c r="AU213" s="2">
        <f t="shared" si="65"/>
        <v>53729.750929260437</v>
      </c>
      <c r="AV213" s="2">
        <f t="shared" si="65"/>
        <v>61688.034584359186</v>
      </c>
      <c r="AW213" s="2">
        <f t="shared" si="65"/>
        <v>69672.613998164103</v>
      </c>
      <c r="AX213" s="2">
        <f t="shared" si="65"/>
        <v>77684.207232746907</v>
      </c>
      <c r="AY213" s="2">
        <f t="shared" si="65"/>
        <v>85723.548726789319</v>
      </c>
      <c r="AZ213" s="2">
        <f t="shared" si="65"/>
        <v>93791.389624648247</v>
      </c>
      <c r="BA213" s="2">
        <f t="shared" si="65"/>
        <v>101888.49811131567</v>
      </c>
      <c r="BB213" s="2">
        <f t="shared" si="65"/>
        <v>110015.65975336466</v>
      </c>
      <c r="BC213" s="2">
        <f t="shared" si="65"/>
        <v>118173.67784597585</v>
      </c>
      <c r="BD213" s="2">
        <f t="shared" si="65"/>
        <v>126363.37376613761</v>
      </c>
      <c r="BE213" s="2">
        <f t="shared" si="65"/>
        <v>135910.15754240676</v>
      </c>
      <c r="BF213" s="2">
        <f t="shared" si="65"/>
        <v>145525.88057744433</v>
      </c>
      <c r="BG213" s="2">
        <f t="shared" si="65"/>
        <v>155212.09586328507</v>
      </c>
      <c r="BH213" s="2">
        <f t="shared" si="65"/>
        <v>164970.38133957074</v>
      </c>
      <c r="BI213" s="2">
        <f t="shared" si="65"/>
        <v>174802.34008380442</v>
      </c>
      <c r="BJ213" s="2">
        <f t="shared" si="65"/>
        <v>184709.60049604377</v>
      </c>
      <c r="BK213" s="2">
        <f t="shared" si="65"/>
        <v>194693.81647768666</v>
      </c>
      <c r="BL213" s="2">
        <f t="shared" si="65"/>
        <v>204756.66760398966</v>
      </c>
      <c r="BM213" s="2">
        <f t="shared" si="65"/>
        <v>214899.85928994574</v>
      </c>
      <c r="BN213" s="2">
        <f t="shared" si="65"/>
        <v>225125.12294913729</v>
      </c>
      <c r="BP213" s="2">
        <f t="shared" ref="BP213:CT214" si="66">BP81</f>
        <v>0</v>
      </c>
      <c r="BQ213" s="2">
        <f t="shared" si="66"/>
        <v>29672.575345195168</v>
      </c>
      <c r="BR213" s="2">
        <f t="shared" si="66"/>
        <v>59053.238439720022</v>
      </c>
      <c r="BS213" s="2">
        <f t="shared" si="66"/>
        <v>88144.928699629934</v>
      </c>
      <c r="BT213" s="2">
        <f t="shared" si="66"/>
        <v>116950.56749611937</v>
      </c>
      <c r="BU213" s="2">
        <f t="shared" si="66"/>
        <v>145473.05844860239</v>
      </c>
      <c r="BV213" s="2">
        <f t="shared" si="66"/>
        <v>173673.79284945363</v>
      </c>
      <c r="BW213" s="2">
        <f t="shared" si="66"/>
        <v>201583.82192410401</v>
      </c>
      <c r="BX213" s="2">
        <f t="shared" si="66"/>
        <v>229206.21545136374</v>
      </c>
      <c r="BY213" s="2">
        <f t="shared" si="66"/>
        <v>256544.02429165703</v>
      </c>
      <c r="BZ213" s="2">
        <f t="shared" si="66"/>
        <v>283600.28070598363</v>
      </c>
      <c r="CA213" s="2">
        <f t="shared" si="66"/>
        <v>327574.86543654389</v>
      </c>
      <c r="CB213" s="2">
        <f t="shared" si="66"/>
        <v>371285.45376309496</v>
      </c>
      <c r="CC213" s="2">
        <f t="shared" si="66"/>
        <v>414741.79421937186</v>
      </c>
      <c r="CD213" s="2">
        <f t="shared" si="66"/>
        <v>457953.70892491809</v>
      </c>
      <c r="CE213" s="2">
        <f t="shared" si="66"/>
        <v>500931.0962961539</v>
      </c>
      <c r="CF213" s="2">
        <f t="shared" si="66"/>
        <v>543504.459899207</v>
      </c>
      <c r="CG213" s="2">
        <f t="shared" si="66"/>
        <v>585843.61225416756</v>
      </c>
      <c r="CH213" s="2">
        <f t="shared" si="66"/>
        <v>627959.14548416494</v>
      </c>
      <c r="CI213" s="2">
        <f t="shared" si="66"/>
        <v>669861.73273515305</v>
      </c>
      <c r="CJ213" s="2">
        <f t="shared" si="66"/>
        <v>711562.13116731681</v>
      </c>
      <c r="CK213" s="2">
        <f t="shared" si="66"/>
        <v>756666.26231389935</v>
      </c>
      <c r="CL213" s="2">
        <f t="shared" si="66"/>
        <v>801893.70500965952</v>
      </c>
      <c r="CM213" s="2">
        <f t="shared" si="66"/>
        <v>847260.11478217761</v>
      </c>
      <c r="CN213" s="2">
        <f t="shared" si="66"/>
        <v>892781.28260800627</v>
      </c>
      <c r="CO213" s="2">
        <f t="shared" si="66"/>
        <v>938473.13673173008</v>
      </c>
      <c r="CP213" s="2">
        <f t="shared" si="66"/>
        <v>984247.75604257709</v>
      </c>
      <c r="CQ213" s="2">
        <f t="shared" si="66"/>
        <v>1030218.9741803899</v>
      </c>
      <c r="CR213" s="2">
        <f t="shared" si="66"/>
        <v>1076403.3246453535</v>
      </c>
      <c r="CS213" s="2">
        <f t="shared" si="66"/>
        <v>1122817.4818036496</v>
      </c>
      <c r="CT213" s="2">
        <f t="shared" si="66"/>
        <v>1169478.2625046622</v>
      </c>
    </row>
    <row r="214" spans="1:98">
      <c r="C214" t="s">
        <v>23</v>
      </c>
      <c r="D214" s="2">
        <f t="shared" si="64"/>
        <v>0</v>
      </c>
      <c r="E214" s="2">
        <f t="shared" si="64"/>
        <v>17046.704945773257</v>
      </c>
      <c r="F214" s="2">
        <f t="shared" si="64"/>
        <v>33848.852333093666</v>
      </c>
      <c r="G214" s="2">
        <f t="shared" si="64"/>
        <v>50408.274858231853</v>
      </c>
      <c r="H214" s="2">
        <f t="shared" si="64"/>
        <v>66726.775493282839</v>
      </c>
      <c r="I214" s="2">
        <f t="shared" si="64"/>
        <v>82806.127451697641</v>
      </c>
      <c r="J214" s="2">
        <f t="shared" si="64"/>
        <v>98634.242525199195</v>
      </c>
      <c r="K214" s="2">
        <f t="shared" si="64"/>
        <v>114222.22835989081</v>
      </c>
      <c r="L214" s="2">
        <f t="shared" si="64"/>
        <v>129571.84117975582</v>
      </c>
      <c r="M214" s="2">
        <f t="shared" si="64"/>
        <v>144684.80647334902</v>
      </c>
      <c r="N214" s="2">
        <f t="shared" si="64"/>
        <v>159562.81893785551</v>
      </c>
      <c r="O214" s="2">
        <f t="shared" si="64"/>
        <v>174160.52279870433</v>
      </c>
      <c r="P214" s="2">
        <f t="shared" si="64"/>
        <v>182777.57008237153</v>
      </c>
      <c r="Q214" s="2">
        <f t="shared" si="64"/>
        <v>196025.708597466</v>
      </c>
      <c r="R214" s="2">
        <f t="shared" si="64"/>
        <v>209050.17861162854</v>
      </c>
      <c r="S214" s="2">
        <f t="shared" si="64"/>
        <v>221852.5363237806</v>
      </c>
      <c r="T214" s="2">
        <f t="shared" si="64"/>
        <v>234374.4814218721</v>
      </c>
      <c r="U214" s="2">
        <f t="shared" si="64"/>
        <v>246670.75732990081</v>
      </c>
      <c r="V214" s="2">
        <f t="shared" si="64"/>
        <v>258742.97371639591</v>
      </c>
      <c r="W214" s="2">
        <f t="shared" si="64"/>
        <v>270592.705906004</v>
      </c>
      <c r="X214" s="2">
        <f t="shared" si="64"/>
        <v>282221.49479414849</v>
      </c>
      <c r="Y214" s="2">
        <f t="shared" si="64"/>
        <v>290546.99572609272</v>
      </c>
      <c r="Z214" s="2">
        <f t="shared" si="64"/>
        <v>298301.57201406604</v>
      </c>
      <c r="AA214" s="2">
        <f t="shared" si="64"/>
        <v>305881.3222827607</v>
      </c>
      <c r="AB214" s="2">
        <f t="shared" si="64"/>
        <v>313287.25690931507</v>
      </c>
      <c r="AC214" s="2">
        <f t="shared" si="64"/>
        <v>320520.35353515751</v>
      </c>
      <c r="AD214" s="2">
        <f t="shared" si="64"/>
        <v>327546.89411343553</v>
      </c>
      <c r="AE214" s="2">
        <f t="shared" si="64"/>
        <v>334400.33220719226</v>
      </c>
      <c r="AF214" s="2">
        <f t="shared" si="64"/>
        <v>341081.60729716532</v>
      </c>
      <c r="AG214" s="2">
        <f t="shared" si="64"/>
        <v>347591.62439736957</v>
      </c>
      <c r="AH214" s="2">
        <f t="shared" si="64"/>
        <v>353931.25388447399</v>
      </c>
      <c r="AJ214" s="2">
        <f t="shared" si="65"/>
        <v>0</v>
      </c>
      <c r="AK214" s="2">
        <f t="shared" si="65"/>
        <v>3007.0776471657837</v>
      </c>
      <c r="AL214" s="2">
        <f t="shared" si="65"/>
        <v>6011.4943683350402</v>
      </c>
      <c r="AM214" s="2">
        <f t="shared" si="65"/>
        <v>9013.1823098948607</v>
      </c>
      <c r="AN214" s="2">
        <f t="shared" si="65"/>
        <v>12012.072080217102</v>
      </c>
      <c r="AO214" s="2">
        <f t="shared" si="65"/>
        <v>15008.092716975585</v>
      </c>
      <c r="AP214" s="2">
        <f t="shared" si="65"/>
        <v>18001.171653796515</v>
      </c>
      <c r="AQ214" s="2">
        <f t="shared" si="65"/>
        <v>20991.234686228989</v>
      </c>
      <c r="AR214" s="2">
        <f t="shared" si="65"/>
        <v>23978.205937022067</v>
      </c>
      <c r="AS214" s="2">
        <f t="shared" si="65"/>
        <v>26962.007820694642</v>
      </c>
      <c r="AT214" s="2">
        <f t="shared" si="65"/>
        <v>29942.561007384127</v>
      </c>
      <c r="AU214" s="2">
        <f t="shared" si="65"/>
        <v>32919.78438595972</v>
      </c>
      <c r="AV214" s="2">
        <f t="shared" si="65"/>
        <v>34792.81879020654</v>
      </c>
      <c r="AW214" s="2">
        <f t="shared" si="65"/>
        <v>37877.005308882879</v>
      </c>
      <c r="AX214" s="2">
        <f t="shared" si="65"/>
        <v>40957.607618236187</v>
      </c>
      <c r="AY214" s="2">
        <f t="shared" si="65"/>
        <v>44034.537097970271</v>
      </c>
      <c r="AZ214" s="2">
        <f t="shared" si="65"/>
        <v>47107.703150535352</v>
      </c>
      <c r="BA214" s="2">
        <f t="shared" si="65"/>
        <v>50177.013159512746</v>
      </c>
      <c r="BB214" s="2">
        <f t="shared" si="65"/>
        <v>53242.372447155925</v>
      </c>
      <c r="BC214" s="2">
        <f t="shared" si="65"/>
        <v>56303.684231071646</v>
      </c>
      <c r="BD214" s="2">
        <f t="shared" si="65"/>
        <v>59360.849580023714</v>
      </c>
      <c r="BE214" s="2">
        <f t="shared" si="65"/>
        <v>65907.432546891083</v>
      </c>
      <c r="BF214" s="2">
        <f t="shared" si="65"/>
        <v>68962.766824527833</v>
      </c>
      <c r="BG214" s="2">
        <f t="shared" si="65"/>
        <v>72013.528680941919</v>
      </c>
      <c r="BH214" s="2">
        <f t="shared" si="65"/>
        <v>75059.607183548564</v>
      </c>
      <c r="BI214" s="2">
        <f t="shared" si="65"/>
        <v>78100.888949484826</v>
      </c>
      <c r="BJ214" s="2">
        <f t="shared" si="65"/>
        <v>81137.258094359699</v>
      </c>
      <c r="BK214" s="2">
        <f t="shared" si="65"/>
        <v>84168.596179969798</v>
      </c>
      <c r="BL214" s="2">
        <f t="shared" si="65"/>
        <v>87194.782160960225</v>
      </c>
      <c r="BM214" s="2">
        <f t="shared" si="65"/>
        <v>90215.692330410267</v>
      </c>
      <c r="BN214" s="2">
        <f t="shared" si="65"/>
        <v>93231.200264322062</v>
      </c>
      <c r="BP214" s="2">
        <f t="shared" si="66"/>
        <v>0</v>
      </c>
      <c r="BQ214" s="2">
        <f t="shared" si="66"/>
        <v>20053.782592939042</v>
      </c>
      <c r="BR214" s="2">
        <f t="shared" si="66"/>
        <v>39860.346701428709</v>
      </c>
      <c r="BS214" s="2">
        <f t="shared" si="66"/>
        <v>59421.457168126712</v>
      </c>
      <c r="BT214" s="2">
        <f t="shared" si="66"/>
        <v>78738.847573499937</v>
      </c>
      <c r="BU214" s="2">
        <f t="shared" si="66"/>
        <v>97814.22016867323</v>
      </c>
      <c r="BV214" s="2">
        <f t="shared" si="66"/>
        <v>116635.41417899571</v>
      </c>
      <c r="BW214" s="2">
        <f t="shared" si="66"/>
        <v>135213.46304611981</v>
      </c>
      <c r="BX214" s="2">
        <f t="shared" si="66"/>
        <v>153550.04711677789</v>
      </c>
      <c r="BY214" s="2">
        <f t="shared" si="66"/>
        <v>171646.81429404367</v>
      </c>
      <c r="BZ214" s="2">
        <f t="shared" si="66"/>
        <v>189505.37994523963</v>
      </c>
      <c r="CA214" s="2">
        <f t="shared" si="66"/>
        <v>207080.30718466407</v>
      </c>
      <c r="CB214" s="2">
        <f t="shared" si="66"/>
        <v>217570.38887257807</v>
      </c>
      <c r="CC214" s="2">
        <f t="shared" si="66"/>
        <v>233902.71390634889</v>
      </c>
      <c r="CD214" s="2">
        <f t="shared" si="66"/>
        <v>250007.78622986472</v>
      </c>
      <c r="CE214" s="2">
        <f t="shared" si="66"/>
        <v>265887.07342175086</v>
      </c>
      <c r="CF214" s="2">
        <f t="shared" si="66"/>
        <v>281482.18457240745</v>
      </c>
      <c r="CG214" s="2">
        <f t="shared" si="66"/>
        <v>296847.77048941352</v>
      </c>
      <c r="CH214" s="2">
        <f t="shared" si="66"/>
        <v>311985.34616355185</v>
      </c>
      <c r="CI214" s="2">
        <f t="shared" si="66"/>
        <v>326896.39013707568</v>
      </c>
      <c r="CJ214" s="2">
        <f t="shared" si="66"/>
        <v>341582.34437417221</v>
      </c>
      <c r="CK214" s="2">
        <f t="shared" si="66"/>
        <v>356454.42827298382</v>
      </c>
      <c r="CL214" s="2">
        <f t="shared" si="66"/>
        <v>367264.33883859386</v>
      </c>
      <c r="CM214" s="2">
        <f t="shared" si="66"/>
        <v>377894.8509637026</v>
      </c>
      <c r="CN214" s="2">
        <f t="shared" si="66"/>
        <v>388346.86409286363</v>
      </c>
      <c r="CO214" s="2">
        <f t="shared" si="66"/>
        <v>398621.24248464231</v>
      </c>
      <c r="CP214" s="2">
        <f t="shared" si="66"/>
        <v>408684.15220779524</v>
      </c>
      <c r="CQ214" s="2">
        <f t="shared" si="66"/>
        <v>418568.92838716204</v>
      </c>
      <c r="CR214" s="2">
        <f t="shared" si="66"/>
        <v>428276.38945812557</v>
      </c>
      <c r="CS214" s="2">
        <f t="shared" si="66"/>
        <v>437807.31672777981</v>
      </c>
      <c r="CT214" s="2">
        <f t="shared" si="66"/>
        <v>447162.45414879604</v>
      </c>
    </row>
    <row r="215" spans="1:98">
      <c r="C215" t="s">
        <v>176</v>
      </c>
      <c r="D215" s="2">
        <f t="shared" ref="D215:AH215" si="67">D33</f>
        <v>1749397.7312644324</v>
      </c>
      <c r="E215" s="2">
        <f t="shared" si="67"/>
        <v>1712790.060832317</v>
      </c>
      <c r="F215" s="2">
        <f t="shared" si="67"/>
        <v>1676607.6193666181</v>
      </c>
      <c r="G215" s="2">
        <f t="shared" si="67"/>
        <v>1640846.2582685074</v>
      </c>
      <c r="H215" s="2">
        <f t="shared" si="67"/>
        <v>1605501.8661080259</v>
      </c>
      <c r="I215" s="2">
        <f t="shared" si="67"/>
        <v>1570570.3683075213</v>
      </c>
      <c r="J215" s="2">
        <f t="shared" si="67"/>
        <v>1536047.726827699</v>
      </c>
      <c r="K215" s="2">
        <f t="shared" si="67"/>
        <v>1501929.9398562522</v>
      </c>
      <c r="L215" s="2">
        <f t="shared" si="67"/>
        <v>1468213.0414990631</v>
      </c>
      <c r="M215" s="2">
        <f t="shared" si="67"/>
        <v>1434893.1014739457</v>
      </c>
      <c r="N215" s="2">
        <f t="shared" si="67"/>
        <v>1401966.2248069122</v>
      </c>
      <c r="O215" s="2">
        <f t="shared" si="67"/>
        <v>1359158.8913315528</v>
      </c>
      <c r="P215" s="2">
        <f t="shared" si="67"/>
        <v>1322621.1366650017</v>
      </c>
      <c r="Q215" s="2">
        <f t="shared" si="67"/>
        <v>1281737.6793652787</v>
      </c>
      <c r="R215" s="2">
        <f t="shared" si="67"/>
        <v>1241359.7605890168</v>
      </c>
      <c r="S215" s="2">
        <f t="shared" si="67"/>
        <v>1201482.3201395324</v>
      </c>
      <c r="T215" s="2">
        <f t="shared" si="67"/>
        <v>1162100.3437938106</v>
      </c>
      <c r="U215" s="2">
        <f t="shared" si="67"/>
        <v>1123208.8629075005</v>
      </c>
      <c r="V215" s="2">
        <f t="shared" si="67"/>
        <v>1084802.9540231859</v>
      </c>
      <c r="W215" s="2">
        <f t="shared" si="67"/>
        <v>1046877.7384819012</v>
      </c>
      <c r="X215" s="2">
        <f t="shared" si="67"/>
        <v>1009428.3820378692</v>
      </c>
      <c r="Y215" s="2">
        <f t="shared" si="67"/>
        <v>980273.23813359533</v>
      </c>
      <c r="Z215" s="2">
        <f t="shared" si="67"/>
        <v>951864.96154561872</v>
      </c>
      <c r="AA215" s="2">
        <f t="shared" si="67"/>
        <v>923804.99014000315</v>
      </c>
      <c r="AB215" s="2">
        <f t="shared" si="67"/>
        <v>896089.84922485822</v>
      </c>
      <c r="AC215" s="2">
        <f t="shared" si="67"/>
        <v>868716.09562045918</v>
      </c>
      <c r="AD215" s="2">
        <f t="shared" si="67"/>
        <v>841680.31738880021</v>
      </c>
      <c r="AE215" s="2">
        <f t="shared" si="67"/>
        <v>814979.13356538443</v>
      </c>
      <c r="AF215" s="2">
        <f t="shared" si="67"/>
        <v>788609.19389323704</v>
      </c>
      <c r="AG215" s="2">
        <f t="shared" si="67"/>
        <v>762567.1785591204</v>
      </c>
      <c r="AH215" s="2">
        <f t="shared" si="67"/>
        <v>736849.79793193343</v>
      </c>
      <c r="AJ215" s="2">
        <f t="shared" ref="AJ215:BN215" si="68">AJ33</f>
        <v>360575.67443292518</v>
      </c>
      <c r="AK215" s="2">
        <f t="shared" si="68"/>
        <v>356724.45219246898</v>
      </c>
      <c r="AL215" s="2">
        <f t="shared" si="68"/>
        <v>352873.22995201277</v>
      </c>
      <c r="AM215" s="2">
        <f t="shared" si="68"/>
        <v>349022.00771155651</v>
      </c>
      <c r="AN215" s="2">
        <f t="shared" si="68"/>
        <v>345170.78547110036</v>
      </c>
      <c r="AO215" s="2">
        <f t="shared" si="68"/>
        <v>341319.56323064415</v>
      </c>
      <c r="AP215" s="2">
        <f t="shared" si="68"/>
        <v>337468.34099018795</v>
      </c>
      <c r="AQ215" s="2">
        <f t="shared" si="68"/>
        <v>333617.11874973174</v>
      </c>
      <c r="AR215" s="2">
        <f t="shared" si="68"/>
        <v>329765.89650927548</v>
      </c>
      <c r="AS215" s="2">
        <f t="shared" si="68"/>
        <v>325914.67426881928</v>
      </c>
      <c r="AT215" s="2">
        <f t="shared" si="68"/>
        <v>322063.45202836307</v>
      </c>
      <c r="AU215" s="2">
        <f t="shared" si="68"/>
        <v>315454.31626141223</v>
      </c>
      <c r="AV215" s="2">
        <f t="shared" si="68"/>
        <v>309945.95673064044</v>
      </c>
      <c r="AW215" s="2">
        <f t="shared" si="68"/>
        <v>303222.94755994692</v>
      </c>
      <c r="AX215" s="2">
        <f t="shared" si="68"/>
        <v>296499.9383892534</v>
      </c>
      <c r="AY215" s="2">
        <f t="shared" si="68"/>
        <v>289776.92921855988</v>
      </c>
      <c r="AZ215" s="2">
        <f t="shared" si="68"/>
        <v>283053.92004786636</v>
      </c>
      <c r="BA215" s="2">
        <f t="shared" si="68"/>
        <v>276330.91087717284</v>
      </c>
      <c r="BB215" s="2">
        <f t="shared" si="68"/>
        <v>269607.90170647932</v>
      </c>
      <c r="BC215" s="2">
        <f t="shared" si="68"/>
        <v>262884.8925357858</v>
      </c>
      <c r="BD215" s="2">
        <f t="shared" si="68"/>
        <v>256161.88336509225</v>
      </c>
      <c r="BE215" s="2">
        <f t="shared" si="68"/>
        <v>245818.22206895868</v>
      </c>
      <c r="BF215" s="2">
        <f t="shared" si="68"/>
        <v>238961.34557337518</v>
      </c>
      <c r="BG215" s="2">
        <f t="shared" si="68"/>
        <v>232104.46907779167</v>
      </c>
      <c r="BH215" s="2">
        <f t="shared" si="68"/>
        <v>225247.59258220816</v>
      </c>
      <c r="BI215" s="2">
        <f t="shared" si="68"/>
        <v>218390.71608662474</v>
      </c>
      <c r="BJ215" s="2">
        <f t="shared" si="68"/>
        <v>211533.83959104124</v>
      </c>
      <c r="BK215" s="2">
        <f t="shared" si="68"/>
        <v>204676.96309545773</v>
      </c>
      <c r="BL215" s="2">
        <f t="shared" si="68"/>
        <v>197820.08659987425</v>
      </c>
      <c r="BM215" s="2">
        <f t="shared" si="68"/>
        <v>190963.21010429075</v>
      </c>
      <c r="BN215" s="2">
        <f t="shared" si="68"/>
        <v>184106.33360870724</v>
      </c>
      <c r="BP215" s="2">
        <f t="shared" ref="BP215:CT215" si="69">BP33</f>
        <v>2109973.4056973578</v>
      </c>
      <c r="BQ215" s="2">
        <f t="shared" si="69"/>
        <v>2069514.513024786</v>
      </c>
      <c r="BR215" s="2">
        <f t="shared" si="69"/>
        <v>2029480.849318631</v>
      </c>
      <c r="BS215" s="2">
        <f t="shared" si="69"/>
        <v>1989868.2659800639</v>
      </c>
      <c r="BT215" s="2">
        <f t="shared" si="69"/>
        <v>1950672.6515791262</v>
      </c>
      <c r="BU215" s="2">
        <f t="shared" si="69"/>
        <v>1911889.9315381655</v>
      </c>
      <c r="BV215" s="2">
        <f t="shared" si="69"/>
        <v>1873516.0678178868</v>
      </c>
      <c r="BW215" s="2">
        <f t="shared" si="69"/>
        <v>1835547.0586059839</v>
      </c>
      <c r="BX215" s="2">
        <f t="shared" si="69"/>
        <v>1797978.9380083387</v>
      </c>
      <c r="BY215" s="2">
        <f t="shared" si="69"/>
        <v>1760807.7757427651</v>
      </c>
      <c r="BZ215" s="2">
        <f t="shared" si="69"/>
        <v>1724029.6768352753</v>
      </c>
      <c r="CA215" s="2">
        <f t="shared" si="69"/>
        <v>1674613.2075929651</v>
      </c>
      <c r="CB215" s="2">
        <f t="shared" si="69"/>
        <v>1632567.0933956422</v>
      </c>
      <c r="CC215" s="2">
        <f t="shared" si="69"/>
        <v>1584960.6269252256</v>
      </c>
      <c r="CD215" s="2">
        <f t="shared" si="69"/>
        <v>1537859.6989782702</v>
      </c>
      <c r="CE215" s="2">
        <f t="shared" si="69"/>
        <v>1491259.2493580924</v>
      </c>
      <c r="CF215" s="2">
        <f t="shared" si="69"/>
        <v>1445154.263841677</v>
      </c>
      <c r="CG215" s="2">
        <f t="shared" si="69"/>
        <v>1399539.7737846733</v>
      </c>
      <c r="CH215" s="2">
        <f t="shared" si="69"/>
        <v>1354410.8557296651</v>
      </c>
      <c r="CI215" s="2">
        <f t="shared" si="69"/>
        <v>1309762.631017687</v>
      </c>
      <c r="CJ215" s="2">
        <f t="shared" si="69"/>
        <v>1265590.2654029615</v>
      </c>
      <c r="CK215" s="2">
        <f t="shared" si="69"/>
        <v>1226091.460202554</v>
      </c>
      <c r="CL215" s="2">
        <f t="shared" si="69"/>
        <v>1190826.307118994</v>
      </c>
      <c r="CM215" s="2">
        <f t="shared" si="69"/>
        <v>1155909.4592177947</v>
      </c>
      <c r="CN215" s="2">
        <f t="shared" si="69"/>
        <v>1121337.4418070663</v>
      </c>
      <c r="CO215" s="2">
        <f t="shared" si="69"/>
        <v>1087106.8117070838</v>
      </c>
      <c r="CP215" s="2">
        <f t="shared" si="69"/>
        <v>1053214.1569798414</v>
      </c>
      <c r="CQ215" s="2">
        <f t="shared" si="69"/>
        <v>1019656.0966608422</v>
      </c>
      <c r="CR215" s="2">
        <f t="shared" si="69"/>
        <v>986429.28049311135</v>
      </c>
      <c r="CS215" s="2">
        <f t="shared" si="69"/>
        <v>953530.38866341114</v>
      </c>
      <c r="CT215" s="2">
        <f t="shared" si="69"/>
        <v>920956.13154064072</v>
      </c>
    </row>
    <row r="216" spans="1:98">
      <c r="C216" t="s">
        <v>169</v>
      </c>
      <c r="D216" s="2">
        <f t="shared" ref="D216:AH216" si="70">D43</f>
        <v>833693.90944694402</v>
      </c>
      <c r="E216" s="2">
        <f t="shared" si="70"/>
        <v>819227.83476142923</v>
      </c>
      <c r="F216" s="2">
        <f t="shared" si="70"/>
        <v>804922.88200348406</v>
      </c>
      <c r="G216" s="2">
        <f t="shared" si="70"/>
        <v>790777.50814213371</v>
      </c>
      <c r="H216" s="2">
        <f t="shared" si="70"/>
        <v>776790.18382717774</v>
      </c>
      <c r="I216" s="2">
        <f t="shared" si="70"/>
        <v>762959.39327345404</v>
      </c>
      <c r="J216" s="2">
        <f t="shared" si="70"/>
        <v>749283.63414605032</v>
      </c>
      <c r="K216" s="2">
        <f t="shared" si="70"/>
        <v>735761.41744645697</v>
      </c>
      <c r="L216" s="2">
        <f t="shared" si="70"/>
        <v>722391.26739965403</v>
      </c>
      <c r="M216" s="2">
        <f t="shared" si="70"/>
        <v>709171.72134212276</v>
      </c>
      <c r="N216" s="2">
        <f t="shared" si="70"/>
        <v>696101.32961077744</v>
      </c>
      <c r="O216" s="2">
        <f t="shared" si="70"/>
        <v>683178.65543280775</v>
      </c>
      <c r="P216" s="2">
        <f t="shared" si="70"/>
        <v>670402.27481642459</v>
      </c>
      <c r="Q216" s="2">
        <f t="shared" si="70"/>
        <v>657770.77644250332</v>
      </c>
      <c r="R216" s="2">
        <f t="shared" si="70"/>
        <v>645282.76155711664</v>
      </c>
      <c r="S216" s="2">
        <f t="shared" si="70"/>
        <v>632936.84386494872</v>
      </c>
      <c r="T216" s="2">
        <f t="shared" si="70"/>
        <v>620731.64942358609</v>
      </c>
      <c r="U216" s="2">
        <f t="shared" si="70"/>
        <v>608665.8165386758</v>
      </c>
      <c r="V216" s="2">
        <f t="shared" si="70"/>
        <v>596737.99565994495</v>
      </c>
      <c r="W216" s="2">
        <f t="shared" si="70"/>
        <v>584946.84927807539</v>
      </c>
      <c r="X216" s="2">
        <f t="shared" si="70"/>
        <v>573291.05182242498</v>
      </c>
      <c r="Y216" s="2">
        <f t="shared" si="70"/>
        <v>561541.19759758911</v>
      </c>
      <c r="Z216" s="2">
        <f t="shared" si="70"/>
        <v>549927.25528660498</v>
      </c>
      <c r="AA216" s="2">
        <f t="shared" si="70"/>
        <v>538447.90130530903</v>
      </c>
      <c r="AB216" s="2">
        <f t="shared" si="70"/>
        <v>527101.82391611871</v>
      </c>
      <c r="AC216" s="2">
        <f t="shared" si="70"/>
        <v>515887.72312720201</v>
      </c>
      <c r="AD216" s="2">
        <f t="shared" si="70"/>
        <v>504804.31059247808</v>
      </c>
      <c r="AE216" s="2">
        <f t="shared" si="70"/>
        <v>493850.30951243907</v>
      </c>
      <c r="AF216" s="2">
        <f t="shared" si="70"/>
        <v>483024.45453579054</v>
      </c>
      <c r="AG216" s="2">
        <f t="shared" si="70"/>
        <v>472325.49166190147</v>
      </c>
      <c r="AH216" s="2">
        <f t="shared" si="70"/>
        <v>461752.17814405728</v>
      </c>
      <c r="AJ216" s="2">
        <f t="shared" ref="AJ216:BN216" si="71">AJ43</f>
        <v>201906.27397932502</v>
      </c>
      <c r="AK216" s="2">
        <f t="shared" si="71"/>
        <v>199795.02448938167</v>
      </c>
      <c r="AL216" s="2">
        <f t="shared" si="71"/>
        <v>197683.77499943832</v>
      </c>
      <c r="AM216" s="2">
        <f t="shared" si="71"/>
        <v>195572.525509495</v>
      </c>
      <c r="AN216" s="2">
        <f t="shared" si="71"/>
        <v>193461.27601955165</v>
      </c>
      <c r="AO216" s="2">
        <f t="shared" si="71"/>
        <v>191350.02652960829</v>
      </c>
      <c r="AP216" s="2">
        <f t="shared" si="71"/>
        <v>189238.77703966494</v>
      </c>
      <c r="AQ216" s="2">
        <f t="shared" si="71"/>
        <v>187127.52754972159</v>
      </c>
      <c r="AR216" s="2">
        <f t="shared" si="71"/>
        <v>185016.27805977827</v>
      </c>
      <c r="AS216" s="2">
        <f t="shared" si="71"/>
        <v>182905.02856983492</v>
      </c>
      <c r="AT216" s="2">
        <f t="shared" si="71"/>
        <v>180793.77907989157</v>
      </c>
      <c r="AU216" s="2">
        <f t="shared" si="71"/>
        <v>178682.52958994822</v>
      </c>
      <c r="AV216" s="2">
        <f t="shared" si="71"/>
        <v>176571.28010000486</v>
      </c>
      <c r="AW216" s="2">
        <f t="shared" si="71"/>
        <v>174460.03061006151</v>
      </c>
      <c r="AX216" s="2">
        <f t="shared" si="71"/>
        <v>172348.78112011816</v>
      </c>
      <c r="AY216" s="2">
        <f t="shared" si="71"/>
        <v>170237.53163017481</v>
      </c>
      <c r="AZ216" s="2">
        <f t="shared" si="71"/>
        <v>168126.28214023146</v>
      </c>
      <c r="BA216" s="2">
        <f t="shared" si="71"/>
        <v>166015.03265028814</v>
      </c>
      <c r="BB216" s="2">
        <f t="shared" si="71"/>
        <v>163903.78316034478</v>
      </c>
      <c r="BC216" s="2">
        <f t="shared" si="71"/>
        <v>161792.53367040143</v>
      </c>
      <c r="BD216" s="2">
        <f t="shared" si="71"/>
        <v>159681.28418045808</v>
      </c>
      <c r="BE216" s="2">
        <f t="shared" si="71"/>
        <v>157506.05743324372</v>
      </c>
      <c r="BF216" s="2">
        <f t="shared" si="71"/>
        <v>155330.8306860294</v>
      </c>
      <c r="BG216" s="2">
        <f t="shared" si="71"/>
        <v>153155.60393881501</v>
      </c>
      <c r="BH216" s="2">
        <f t="shared" si="71"/>
        <v>150980.37719160065</v>
      </c>
      <c r="BI216" s="2">
        <f t="shared" si="71"/>
        <v>148805.15044438632</v>
      </c>
      <c r="BJ216" s="2">
        <f t="shared" si="71"/>
        <v>146629.92369717197</v>
      </c>
      <c r="BK216" s="2">
        <f t="shared" si="71"/>
        <v>144454.69694995758</v>
      </c>
      <c r="BL216" s="2">
        <f t="shared" si="71"/>
        <v>142279.47020274325</v>
      </c>
      <c r="BM216" s="2">
        <f t="shared" si="71"/>
        <v>140104.24345552889</v>
      </c>
      <c r="BN216" s="2">
        <f t="shared" si="71"/>
        <v>137929.01670831451</v>
      </c>
      <c r="BP216" s="2">
        <f t="shared" ref="BP216:CT216" si="72">BP43</f>
        <v>1035600.1834262691</v>
      </c>
      <c r="BQ216" s="2">
        <f t="shared" si="72"/>
        <v>1019022.8592508109</v>
      </c>
      <c r="BR216" s="2">
        <f t="shared" si="72"/>
        <v>1002606.6570029224</v>
      </c>
      <c r="BS216" s="2">
        <f t="shared" si="72"/>
        <v>986350.03365162876</v>
      </c>
      <c r="BT216" s="2">
        <f t="shared" si="72"/>
        <v>970251.45984672941</v>
      </c>
      <c r="BU216" s="2">
        <f t="shared" si="72"/>
        <v>954309.41980306234</v>
      </c>
      <c r="BV216" s="2">
        <f t="shared" si="72"/>
        <v>938522.41118571523</v>
      </c>
      <c r="BW216" s="2">
        <f t="shared" si="72"/>
        <v>922888.94499617862</v>
      </c>
      <c r="BX216" s="2">
        <f t="shared" si="72"/>
        <v>907407.54545943229</v>
      </c>
      <c r="BY216" s="2">
        <f t="shared" si="72"/>
        <v>892076.74991195765</v>
      </c>
      <c r="BZ216" s="2">
        <f t="shared" si="72"/>
        <v>876895.10869066906</v>
      </c>
      <c r="CA216" s="2">
        <f t="shared" si="72"/>
        <v>861861.18502275599</v>
      </c>
      <c r="CB216" s="2">
        <f t="shared" si="72"/>
        <v>846973.55491642945</v>
      </c>
      <c r="CC216" s="2">
        <f t="shared" si="72"/>
        <v>832230.80705256481</v>
      </c>
      <c r="CD216" s="2">
        <f t="shared" si="72"/>
        <v>817631.54267723486</v>
      </c>
      <c r="CE216" s="2">
        <f t="shared" si="72"/>
        <v>803174.37549512356</v>
      </c>
      <c r="CF216" s="2">
        <f t="shared" si="72"/>
        <v>788857.93156381755</v>
      </c>
      <c r="CG216" s="2">
        <f t="shared" si="72"/>
        <v>774680.84918896388</v>
      </c>
      <c r="CH216" s="2">
        <f t="shared" si="72"/>
        <v>760641.77882028976</v>
      </c>
      <c r="CI216" s="2">
        <f t="shared" si="72"/>
        <v>746739.38294847682</v>
      </c>
      <c r="CJ216" s="2">
        <f t="shared" si="72"/>
        <v>732972.33600288304</v>
      </c>
      <c r="CK216" s="2">
        <f t="shared" si="72"/>
        <v>719047.25503083284</v>
      </c>
      <c r="CL216" s="2">
        <f t="shared" si="72"/>
        <v>705258.08597263438</v>
      </c>
      <c r="CM216" s="2">
        <f t="shared" si="72"/>
        <v>691603.50524412398</v>
      </c>
      <c r="CN216" s="2">
        <f t="shared" si="72"/>
        <v>678082.20110771933</v>
      </c>
      <c r="CO216" s="2">
        <f t="shared" si="72"/>
        <v>664692.87357158831</v>
      </c>
      <c r="CP216" s="2">
        <f t="shared" si="72"/>
        <v>651434.23428965011</v>
      </c>
      <c r="CQ216" s="2">
        <f t="shared" si="72"/>
        <v>638305.00646239659</v>
      </c>
      <c r="CR216" s="2">
        <f t="shared" si="72"/>
        <v>625303.92473853379</v>
      </c>
      <c r="CS216" s="2">
        <f t="shared" si="72"/>
        <v>612429.73511743033</v>
      </c>
      <c r="CT216" s="2">
        <f t="shared" si="72"/>
        <v>599681.19485237182</v>
      </c>
    </row>
    <row r="217" spans="1:98">
      <c r="C217" t="s">
        <v>170</v>
      </c>
      <c r="D217" s="2">
        <f t="shared" ref="D217:AH217" si="73">D19</f>
        <v>582875.6940607368</v>
      </c>
      <c r="E217" s="2">
        <f t="shared" si="73"/>
        <v>591776.274580225</v>
      </c>
      <c r="F217" s="2">
        <f t="shared" si="73"/>
        <v>600809.86349072901</v>
      </c>
      <c r="G217" s="2">
        <f t="shared" si="73"/>
        <v>609978.39745844982</v>
      </c>
      <c r="H217" s="2">
        <f t="shared" si="73"/>
        <v>619283.84043818712</v>
      </c>
      <c r="I217" s="2">
        <f t="shared" si="73"/>
        <v>628728.18404128123</v>
      </c>
      <c r="J217" s="2">
        <f t="shared" si="73"/>
        <v>638313.44790820498</v>
      </c>
      <c r="K217" s="2">
        <f t="shared" si="73"/>
        <v>648041.68008586322</v>
      </c>
      <c r="L217" s="2">
        <f t="shared" si="73"/>
        <v>657914.95740964683</v>
      </c>
      <c r="M217" s="2">
        <f t="shared" si="73"/>
        <v>667935.38589030167</v>
      </c>
      <c r="N217" s="2">
        <f t="shared" si="73"/>
        <v>678105.10110566195</v>
      </c>
      <c r="O217" s="2">
        <f t="shared" si="73"/>
        <v>686686.41070635302</v>
      </c>
      <c r="P217" s="2">
        <f t="shared" si="73"/>
        <v>695340.60925278906</v>
      </c>
      <c r="Q217" s="2">
        <f t="shared" si="73"/>
        <v>704067.57718209887</v>
      </c>
      <c r="R217" s="2">
        <f t="shared" si="73"/>
        <v>712867.17241558409</v>
      </c>
      <c r="S217" s="2">
        <f t="shared" si="73"/>
        <v>721739.22975065908</v>
      </c>
      <c r="T217" s="2">
        <f t="shared" si="73"/>
        <v>730683.56024204812</v>
      </c>
      <c r="U217" s="2">
        <f t="shared" si="73"/>
        <v>739699.95057212922</v>
      </c>
      <c r="V217" s="2">
        <f t="shared" si="73"/>
        <v>748788.16241032153</v>
      </c>
      <c r="W217" s="2">
        <f t="shared" si="73"/>
        <v>757947.93176140427</v>
      </c>
      <c r="X217" s="2">
        <f t="shared" si="73"/>
        <v>767178.96830266819</v>
      </c>
      <c r="Y217" s="2">
        <f t="shared" si="73"/>
        <v>770526.28101087455</v>
      </c>
      <c r="Z217" s="2">
        <f t="shared" si="73"/>
        <v>773748.09020223829</v>
      </c>
      <c r="AA217" s="2">
        <f t="shared" si="73"/>
        <v>776840.46937181405</v>
      </c>
      <c r="AB217" s="2">
        <f t="shared" si="73"/>
        <v>779799.44434125279</v>
      </c>
      <c r="AC217" s="2">
        <f t="shared" si="73"/>
        <v>782620.99407960451</v>
      </c>
      <c r="AD217" s="2">
        <f t="shared" si="73"/>
        <v>785301.05159591883</v>
      </c>
      <c r="AE217" s="2">
        <f t="shared" si="73"/>
        <v>787835.50490649475</v>
      </c>
      <c r="AF217" s="2">
        <f t="shared" si="73"/>
        <v>790220.19807971851</v>
      </c>
      <c r="AG217" s="2">
        <f t="shared" si="73"/>
        <v>792450.93236152176</v>
      </c>
      <c r="AH217" s="2">
        <f t="shared" si="73"/>
        <v>794523.46738458506</v>
      </c>
      <c r="AJ217" s="2">
        <f t="shared" ref="AJ217:BN217" si="74">AJ19</f>
        <v>93277.946794923075</v>
      </c>
      <c r="AK217" s="2">
        <f t="shared" si="74"/>
        <v>94702.312031971771</v>
      </c>
      <c r="AL217" s="2">
        <f t="shared" si="74"/>
        <v>96147.962681582503</v>
      </c>
      <c r="AM217" s="2">
        <f t="shared" si="74"/>
        <v>97615.208669608532</v>
      </c>
      <c r="AN217" s="2">
        <f t="shared" si="74"/>
        <v>99104.364288914003</v>
      </c>
      <c r="AO217" s="2">
        <f t="shared" si="74"/>
        <v>100615.7482582558</v>
      </c>
      <c r="AP217" s="2">
        <f t="shared" si="74"/>
        <v>102149.68378190979</v>
      </c>
      <c r="AQ217" s="2">
        <f t="shared" si="74"/>
        <v>103706.49861004997</v>
      </c>
      <c r="AR217" s="2">
        <f t="shared" si="74"/>
        <v>105286.52509988923</v>
      </c>
      <c r="AS217" s="2">
        <f t="shared" si="74"/>
        <v>106890.10027758991</v>
      </c>
      <c r="AT217" s="2">
        <f t="shared" si="74"/>
        <v>108517.56590095328</v>
      </c>
      <c r="AU217" s="2">
        <f t="shared" si="74"/>
        <v>109890.83802144183</v>
      </c>
      <c r="AV217" s="2">
        <f t="shared" si="74"/>
        <v>111275.77460361992</v>
      </c>
      <c r="AW217" s="2">
        <f t="shared" si="74"/>
        <v>112672.3565137696</v>
      </c>
      <c r="AX217" s="2">
        <f t="shared" si="74"/>
        <v>114080.56101495157</v>
      </c>
      <c r="AY217" s="2">
        <f t="shared" si="74"/>
        <v>115500.36166969701</v>
      </c>
      <c r="AZ217" s="2">
        <f t="shared" si="74"/>
        <v>116931.72824098013</v>
      </c>
      <c r="BA217" s="2">
        <f t="shared" si="74"/>
        <v>118374.62659145404</v>
      </c>
      <c r="BB217" s="2">
        <f t="shared" si="74"/>
        <v>119829.01858093293</v>
      </c>
      <c r="BC217" s="2">
        <f t="shared" si="74"/>
        <v>121294.86196210339</v>
      </c>
      <c r="BD217" s="2">
        <f t="shared" si="74"/>
        <v>122772.11027444816</v>
      </c>
      <c r="BE217" s="2">
        <f t="shared" si="74"/>
        <v>123307.78273408843</v>
      </c>
      <c r="BF217" s="2">
        <f t="shared" si="74"/>
        <v>123823.37079068032</v>
      </c>
      <c r="BG217" s="2">
        <f t="shared" si="74"/>
        <v>124318.24608328319</v>
      </c>
      <c r="BH217" s="2">
        <f t="shared" si="74"/>
        <v>124791.77262175309</v>
      </c>
      <c r="BI217" s="2">
        <f t="shared" si="74"/>
        <v>125243.30691809618</v>
      </c>
      <c r="BJ217" s="2">
        <f t="shared" si="74"/>
        <v>125672.19812931222</v>
      </c>
      <c r="BK217" s="2">
        <f t="shared" si="74"/>
        <v>126077.78821218412</v>
      </c>
      <c r="BL217" s="2">
        <f t="shared" si="74"/>
        <v>126459.41209048402</v>
      </c>
      <c r="BM217" s="2">
        <f t="shared" si="74"/>
        <v>126816.39783508083</v>
      </c>
      <c r="BN217" s="2">
        <f t="shared" si="74"/>
        <v>127148.06685745006</v>
      </c>
      <c r="BP217" s="2">
        <f t="shared" ref="BP217:CT217" si="75">BP19</f>
        <v>676153.64085565985</v>
      </c>
      <c r="BQ217" s="2">
        <f t="shared" si="75"/>
        <v>686478.58661219676</v>
      </c>
      <c r="BR217" s="2">
        <f t="shared" si="75"/>
        <v>696957.82617231156</v>
      </c>
      <c r="BS217" s="2">
        <f t="shared" si="75"/>
        <v>707593.6061280584</v>
      </c>
      <c r="BT217" s="2">
        <f t="shared" si="75"/>
        <v>718388.20472710114</v>
      </c>
      <c r="BU217" s="2">
        <f t="shared" si="75"/>
        <v>729343.932299537</v>
      </c>
      <c r="BV217" s="2">
        <f t="shared" si="75"/>
        <v>740463.13169011474</v>
      </c>
      <c r="BW217" s="2">
        <f t="shared" si="75"/>
        <v>751748.17869591317</v>
      </c>
      <c r="BX217" s="2">
        <f t="shared" si="75"/>
        <v>763201.48250953609</v>
      </c>
      <c r="BY217" s="2">
        <f t="shared" si="75"/>
        <v>774825.48616789153</v>
      </c>
      <c r="BZ217" s="2">
        <f t="shared" si="75"/>
        <v>786622.6670066152</v>
      </c>
      <c r="CA217" s="2">
        <f t="shared" si="75"/>
        <v>796577.24872779485</v>
      </c>
      <c r="CB217" s="2">
        <f t="shared" si="75"/>
        <v>806616.383856409</v>
      </c>
      <c r="CC217" s="2">
        <f t="shared" si="75"/>
        <v>816739.93369586847</v>
      </c>
      <c r="CD217" s="2">
        <f t="shared" si="75"/>
        <v>826947.73343053565</v>
      </c>
      <c r="CE217" s="2">
        <f t="shared" si="75"/>
        <v>837239.59142035607</v>
      </c>
      <c r="CF217" s="2">
        <f t="shared" si="75"/>
        <v>847615.2884830283</v>
      </c>
      <c r="CG217" s="2">
        <f t="shared" si="75"/>
        <v>858074.57716358325</v>
      </c>
      <c r="CH217" s="2">
        <f t="shared" si="75"/>
        <v>868617.18099125451</v>
      </c>
      <c r="CI217" s="2">
        <f t="shared" si="75"/>
        <v>879242.79372350767</v>
      </c>
      <c r="CJ217" s="2">
        <f t="shared" si="75"/>
        <v>889951.07857711636</v>
      </c>
      <c r="CK217" s="2">
        <f t="shared" si="75"/>
        <v>893834.06374496291</v>
      </c>
      <c r="CL217" s="2">
        <f t="shared" si="75"/>
        <v>897571.46099291858</v>
      </c>
      <c r="CM217" s="2">
        <f t="shared" si="75"/>
        <v>901158.71545509726</v>
      </c>
      <c r="CN217" s="2">
        <f t="shared" si="75"/>
        <v>904591.21696300583</v>
      </c>
      <c r="CO217" s="2">
        <f t="shared" si="75"/>
        <v>907864.30099770066</v>
      </c>
      <c r="CP217" s="2">
        <f t="shared" si="75"/>
        <v>910973.24972523109</v>
      </c>
      <c r="CQ217" s="2">
        <f t="shared" si="75"/>
        <v>913913.29311867885</v>
      </c>
      <c r="CR217" s="2">
        <f t="shared" si="75"/>
        <v>916679.61017020256</v>
      </c>
      <c r="CS217" s="2">
        <f t="shared" si="75"/>
        <v>919267.33019660262</v>
      </c>
      <c r="CT217" s="2">
        <f t="shared" si="75"/>
        <v>921671.53424203512</v>
      </c>
    </row>
    <row r="218" spans="1:98">
      <c r="C218" s="24" t="s">
        <v>173</v>
      </c>
      <c r="D218" s="2">
        <f t="shared" ref="D218:AH218" si="76">D55</f>
        <v>29305.030176899061</v>
      </c>
      <c r="E218" s="2">
        <f t="shared" si="76"/>
        <v>28651.223076001359</v>
      </c>
      <c r="F218" s="2">
        <f t="shared" si="76"/>
        <v>28005.104638660021</v>
      </c>
      <c r="G218" s="2">
        <f t="shared" si="76"/>
        <v>27366.599459583933</v>
      </c>
      <c r="H218" s="2">
        <f t="shared" si="76"/>
        <v>26735.632811024956</v>
      </c>
      <c r="I218" s="2">
        <f t="shared" si="76"/>
        <v>26112.130636996826</v>
      </c>
      <c r="J218" s="2">
        <f t="shared" si="76"/>
        <v>25496.019547541717</v>
      </c>
      <c r="K218" s="2">
        <f t="shared" si="76"/>
        <v>24887.226813044079</v>
      </c>
      <c r="L218" s="2">
        <f t="shared" si="76"/>
        <v>24285.680358591409</v>
      </c>
      <c r="M218" s="2">
        <f t="shared" si="76"/>
        <v>23691.308758381529</v>
      </c>
      <c r="N218" s="2">
        <f t="shared" si="76"/>
        <v>23104.041230176023</v>
      </c>
      <c r="O218" s="2">
        <f t="shared" si="76"/>
        <v>22647.274077261161</v>
      </c>
      <c r="P218" s="2">
        <f t="shared" si="76"/>
        <v>22195.750696918611</v>
      </c>
      <c r="Q218" s="2">
        <f t="shared" si="76"/>
        <v>21749.420189105327</v>
      </c>
      <c r="R218" s="2">
        <f t="shared" si="76"/>
        <v>21308.232108522028</v>
      </c>
      <c r="S218" s="2">
        <f t="shared" si="76"/>
        <v>20872.136460747213</v>
      </c>
      <c r="T218" s="2">
        <f t="shared" si="76"/>
        <v>20441.083698403017</v>
      </c>
      <c r="U218" s="2">
        <f t="shared" si="76"/>
        <v>20015.024717352546</v>
      </c>
      <c r="V218" s="2">
        <f t="shared" si="76"/>
        <v>19593.910852928548</v>
      </c>
      <c r="W218" s="2">
        <f t="shared" si="76"/>
        <v>19177.69387619312</v>
      </c>
      <c r="X218" s="2">
        <f t="shared" si="76"/>
        <v>18766.32599022815</v>
      </c>
      <c r="Y218" s="2">
        <f t="shared" si="76"/>
        <v>18302.828377159916</v>
      </c>
      <c r="Z218" s="2">
        <f t="shared" si="76"/>
        <v>17844.87894612152</v>
      </c>
      <c r="AA218" s="2">
        <f t="shared" si="76"/>
        <v>17392.422881572045</v>
      </c>
      <c r="AB218" s="2">
        <f t="shared" si="76"/>
        <v>16945.405862500942</v>
      </c>
      <c r="AC218" s="2">
        <f t="shared" si="76"/>
        <v>16503.774058197683</v>
      </c>
      <c r="AD218" s="2">
        <f t="shared" si="76"/>
        <v>16067.474124056398</v>
      </c>
      <c r="AE218" s="2">
        <f t="shared" si="76"/>
        <v>15636.453197415147</v>
      </c>
      <c r="AF218" s="2">
        <f t="shared" si="76"/>
        <v>15210.658893429551</v>
      </c>
      <c r="AG218" s="2">
        <f t="shared" si="76"/>
        <v>14790.039300980588</v>
      </c>
      <c r="AH218" s="2">
        <f t="shared" si="76"/>
        <v>14374.542978616169</v>
      </c>
      <c r="AJ218" s="2">
        <f t="shared" ref="AJ218:BN218" si="77">AJ55</f>
        <v>5757.6219164365802</v>
      </c>
      <c r="AK218" s="2">
        <f t="shared" si="77"/>
        <v>5668.6666578276354</v>
      </c>
      <c r="AL218" s="2">
        <f t="shared" si="77"/>
        <v>5579.7113992186896</v>
      </c>
      <c r="AM218" s="2">
        <f t="shared" si="77"/>
        <v>5490.7561406097448</v>
      </c>
      <c r="AN218" s="2">
        <f t="shared" si="77"/>
        <v>5401.8008820007999</v>
      </c>
      <c r="AO218" s="2">
        <f t="shared" si="77"/>
        <v>5312.845623391855</v>
      </c>
      <c r="AP218" s="2">
        <f t="shared" si="77"/>
        <v>5223.8903647829093</v>
      </c>
      <c r="AQ218" s="2">
        <f t="shared" si="77"/>
        <v>5134.9351061739644</v>
      </c>
      <c r="AR218" s="2">
        <f t="shared" si="77"/>
        <v>5045.9798475650186</v>
      </c>
      <c r="AS218" s="2">
        <f t="shared" si="77"/>
        <v>4957.0245889560738</v>
      </c>
      <c r="AT218" s="2">
        <f t="shared" si="77"/>
        <v>4868.069330347128</v>
      </c>
      <c r="AU218" s="2">
        <f t="shared" si="77"/>
        <v>4805.3112514579698</v>
      </c>
      <c r="AV218" s="2">
        <f t="shared" si="77"/>
        <v>4742.5531725688115</v>
      </c>
      <c r="AW218" s="2">
        <f t="shared" si="77"/>
        <v>4679.7950936796524</v>
      </c>
      <c r="AX218" s="2">
        <f t="shared" si="77"/>
        <v>4617.0370147904941</v>
      </c>
      <c r="AY218" s="2">
        <f t="shared" si="77"/>
        <v>4554.278935901335</v>
      </c>
      <c r="AZ218" s="2">
        <f t="shared" si="77"/>
        <v>4491.5208570121758</v>
      </c>
      <c r="BA218" s="2">
        <f t="shared" si="77"/>
        <v>4428.7627781230167</v>
      </c>
      <c r="BB218" s="2">
        <f t="shared" si="77"/>
        <v>4366.0046992338594</v>
      </c>
      <c r="BC218" s="2">
        <f t="shared" si="77"/>
        <v>4303.2466203447002</v>
      </c>
      <c r="BD218" s="2">
        <f t="shared" si="77"/>
        <v>4240.488541455542</v>
      </c>
      <c r="BE218" s="2">
        <f t="shared" si="77"/>
        <v>4164.7758132544004</v>
      </c>
      <c r="BF218" s="2">
        <f t="shared" si="77"/>
        <v>4089.0630850532589</v>
      </c>
      <c r="BG218" s="2">
        <f t="shared" si="77"/>
        <v>4013.3503568521182</v>
      </c>
      <c r="BH218" s="2">
        <f t="shared" si="77"/>
        <v>3937.6376286509771</v>
      </c>
      <c r="BI218" s="2">
        <f t="shared" si="77"/>
        <v>3861.9249004498356</v>
      </c>
      <c r="BJ218" s="2">
        <f t="shared" si="77"/>
        <v>3786.212172248695</v>
      </c>
      <c r="BK218" s="2">
        <f t="shared" si="77"/>
        <v>3710.4994440475548</v>
      </c>
      <c r="BL218" s="2">
        <f t="shared" si="77"/>
        <v>3634.7867158464132</v>
      </c>
      <c r="BM218" s="2">
        <f t="shared" si="77"/>
        <v>3559.0739876452717</v>
      </c>
      <c r="BN218" s="2">
        <f t="shared" si="77"/>
        <v>3483.3612594441311</v>
      </c>
      <c r="BP218" s="2">
        <f t="shared" ref="BP218:CT218" si="78">BP55</f>
        <v>35062.652093335644</v>
      </c>
      <c r="BQ218" s="2">
        <f t="shared" si="78"/>
        <v>34319.889733828997</v>
      </c>
      <c r="BR218" s="2">
        <f t="shared" si="78"/>
        <v>33584.816037878714</v>
      </c>
      <c r="BS218" s="2">
        <f t="shared" si="78"/>
        <v>32857.355600193681</v>
      </c>
      <c r="BT218" s="2">
        <f t="shared" si="78"/>
        <v>32137.433693025756</v>
      </c>
      <c r="BU218" s="2">
        <f t="shared" si="78"/>
        <v>31424.976260388681</v>
      </c>
      <c r="BV218" s="2">
        <f t="shared" si="78"/>
        <v>30719.909912324627</v>
      </c>
      <c r="BW218" s="2">
        <f t="shared" si="78"/>
        <v>30022.161919218044</v>
      </c>
      <c r="BX218" s="2">
        <f t="shared" si="78"/>
        <v>29331.660206156426</v>
      </c>
      <c r="BY218" s="2">
        <f t="shared" si="78"/>
        <v>28648.333347337604</v>
      </c>
      <c r="BZ218" s="2">
        <f t="shared" si="78"/>
        <v>27972.11056052315</v>
      </c>
      <c r="CA218" s="2">
        <f t="shared" si="78"/>
        <v>27452.585328719131</v>
      </c>
      <c r="CB218" s="2">
        <f t="shared" si="78"/>
        <v>26938.303869487423</v>
      </c>
      <c r="CC218" s="2">
        <f t="shared" si="78"/>
        <v>26429.215282784979</v>
      </c>
      <c r="CD218" s="2">
        <f t="shared" si="78"/>
        <v>25925.269123312522</v>
      </c>
      <c r="CE218" s="2">
        <f t="shared" si="78"/>
        <v>25426.415396648546</v>
      </c>
      <c r="CF218" s="2">
        <f t="shared" si="78"/>
        <v>24932.604555415193</v>
      </c>
      <c r="CG218" s="2">
        <f t="shared" si="78"/>
        <v>24443.787495475561</v>
      </c>
      <c r="CH218" s="2">
        <f t="shared" si="78"/>
        <v>23959.915552162405</v>
      </c>
      <c r="CI218" s="2">
        <f t="shared" si="78"/>
        <v>23480.94049653782</v>
      </c>
      <c r="CJ218" s="2">
        <f t="shared" si="78"/>
        <v>23006.814531683693</v>
      </c>
      <c r="CK218" s="2">
        <f t="shared" si="78"/>
        <v>22467.604190414317</v>
      </c>
      <c r="CL218" s="2">
        <f t="shared" si="78"/>
        <v>21933.942031174778</v>
      </c>
      <c r="CM218" s="2">
        <f t="shared" si="78"/>
        <v>21405.773238424164</v>
      </c>
      <c r="CN218" s="2">
        <f t="shared" si="78"/>
        <v>20883.043491151919</v>
      </c>
      <c r="CO218" s="2">
        <f t="shared" si="78"/>
        <v>20365.698958647517</v>
      </c>
      <c r="CP218" s="2">
        <f t="shared" si="78"/>
        <v>19853.686296305092</v>
      </c>
      <c r="CQ218" s="2">
        <f t="shared" si="78"/>
        <v>19346.952641462703</v>
      </c>
      <c r="CR218" s="2">
        <f t="shared" si="78"/>
        <v>18845.445609275965</v>
      </c>
      <c r="CS218" s="2">
        <f t="shared" si="78"/>
        <v>18349.11328862586</v>
      </c>
      <c r="CT218" s="2">
        <f t="shared" si="78"/>
        <v>17857.904238060299</v>
      </c>
    </row>
    <row r="219" spans="1:98">
      <c r="C219" t="s">
        <v>174</v>
      </c>
      <c r="D219" s="2">
        <f t="shared" ref="D219:AH219" si="79">D74</f>
        <v>0</v>
      </c>
      <c r="E219" s="2">
        <f t="shared" si="79"/>
        <v>23114.791087131121</v>
      </c>
      <c r="F219" s="2">
        <f t="shared" si="79"/>
        <v>24492.187881135527</v>
      </c>
      <c r="G219" s="2">
        <f t="shared" si="79"/>
        <v>25951.71019714907</v>
      </c>
      <c r="H219" s="2">
        <f t="shared" si="79"/>
        <v>27498.25711662478</v>
      </c>
      <c r="I219" s="2">
        <f t="shared" si="79"/>
        <v>29137.020095942531</v>
      </c>
      <c r="J219" s="2">
        <f t="shared" si="79"/>
        <v>30873.500421802095</v>
      </c>
      <c r="K219" s="2">
        <f t="shared" si="79"/>
        <v>32713.527709081754</v>
      </c>
      <c r="L219" s="2">
        <f t="shared" si="79"/>
        <v>34663.27950343649</v>
      </c>
      <c r="M219" s="2">
        <f t="shared" si="79"/>
        <v>36729.302054633845</v>
      </c>
      <c r="N219" s="2">
        <f t="shared" si="79"/>
        <v>38918.532330566399</v>
      </c>
      <c r="O219" s="2">
        <f t="shared" si="79"/>
        <v>41238.321346061144</v>
      </c>
      <c r="P219" s="2">
        <f t="shared" si="79"/>
        <v>43696.458885033797</v>
      </c>
      <c r="Q219" s="2">
        <f t="shared" si="79"/>
        <v>46301.199699229684</v>
      </c>
      <c r="R219" s="2">
        <f t="shared" si="79"/>
        <v>49061.291271769522</v>
      </c>
      <c r="S219" s="2">
        <f t="shared" si="79"/>
        <v>51986.003238985439</v>
      </c>
      <c r="T219" s="2">
        <f t="shared" si="79"/>
        <v>55085.158569624749</v>
      </c>
      <c r="U219" s="2">
        <f t="shared" si="79"/>
        <v>58369.166606415289</v>
      </c>
      <c r="V219" s="2">
        <f t="shared" si="79"/>
        <v>61849.058081261996</v>
      </c>
      <c r="W219" s="2">
        <f t="shared" si="79"/>
        <v>65536.522221995663</v>
      </c>
      <c r="X219" s="2">
        <f t="shared" si="79"/>
        <v>69443.946075638829</v>
      </c>
      <c r="Y219" s="2">
        <f t="shared" si="79"/>
        <v>73584.456180622816</v>
      </c>
      <c r="Z219" s="2">
        <f t="shared" si="79"/>
        <v>77971.962728308004</v>
      </c>
      <c r="AA219" s="2">
        <f t="shared" si="79"/>
        <v>82621.2063625398</v>
      </c>
      <c r="AB219" s="2">
        <f t="shared" si="79"/>
        <v>87547.807774870438</v>
      </c>
      <c r="AC219" s="2">
        <f t="shared" si="79"/>
        <v>92768.320262490044</v>
      </c>
      <c r="AD219" s="2">
        <f t="shared" si="79"/>
        <v>98300.285425897295</v>
      </c>
      <c r="AE219" s="2">
        <f t="shared" si="79"/>
        <v>104162.29219392018</v>
      </c>
      <c r="AF219" s="2">
        <f t="shared" si="79"/>
        <v>110374.0393749103</v>
      </c>
      <c r="AG219" s="2">
        <f t="shared" si="79"/>
        <v>116956.40194481269</v>
      </c>
      <c r="AH219" s="2">
        <f t="shared" si="79"/>
        <v>123931.50129541619</v>
      </c>
      <c r="AJ219" s="2">
        <f t="shared" ref="AJ219:BN219" si="80">AJ74</f>
        <v>0</v>
      </c>
      <c r="AK219" s="2">
        <f t="shared" si="80"/>
        <v>16039.315836118823</v>
      </c>
      <c r="AL219" s="2">
        <f t="shared" si="80"/>
        <v>18197.943335202315</v>
      </c>
      <c r="AM219" s="2">
        <f t="shared" si="80"/>
        <v>20647.221969013135</v>
      </c>
      <c r="AN219" s="2">
        <f t="shared" si="80"/>
        <v>23426.293831920706</v>
      </c>
      <c r="AO219" s="2">
        <f t="shared" si="80"/>
        <v>26579.572660410184</v>
      </c>
      <c r="AP219" s="2">
        <f t="shared" si="80"/>
        <v>30157.453834506363</v>
      </c>
      <c r="AQ219" s="2">
        <f t="shared" si="80"/>
        <v>34217.120005400189</v>
      </c>
      <c r="AR219" s="2">
        <f t="shared" si="80"/>
        <v>38823.455228697319</v>
      </c>
      <c r="AS219" s="2">
        <f t="shared" si="80"/>
        <v>44050.08221737561</v>
      </c>
      <c r="AT219" s="2">
        <f t="shared" si="80"/>
        <v>49980.539296840463</v>
      </c>
      <c r="AU219" s="2">
        <f t="shared" si="80"/>
        <v>56709.615877871533</v>
      </c>
      <c r="AV219" s="2">
        <f t="shared" si="80"/>
        <v>64344.867797461768</v>
      </c>
      <c r="AW219" s="2">
        <f t="shared" si="80"/>
        <v>73008.336753084732</v>
      </c>
      <c r="AX219" s="2">
        <f t="shared" si="80"/>
        <v>82838.501318744005</v>
      </c>
      <c r="AY219" s="2">
        <f t="shared" si="80"/>
        <v>93992.490733441402</v>
      </c>
      <c r="AZ219" s="2">
        <f t="shared" si="80"/>
        <v>106648.59685361538</v>
      </c>
      <c r="BA219" s="2">
        <f t="shared" si="80"/>
        <v>121009.12442782627</v>
      </c>
      <c r="BB219" s="2">
        <f t="shared" si="80"/>
        <v>137303.62526069404</v>
      </c>
      <c r="BC219" s="2">
        <f t="shared" si="80"/>
        <v>155792.56797029951</v>
      </c>
      <c r="BD219" s="2">
        <f t="shared" si="80"/>
        <v>176771.50200705836</v>
      </c>
      <c r="BE219" s="2">
        <f t="shared" si="80"/>
        <v>200575.7825037991</v>
      </c>
      <c r="BF219" s="2">
        <f t="shared" si="80"/>
        <v>227585.93149273761</v>
      </c>
      <c r="BG219" s="2">
        <f t="shared" si="80"/>
        <v>258233.72119859414</v>
      </c>
      <c r="BH219" s="2">
        <f t="shared" si="80"/>
        <v>293009.07666087471</v>
      </c>
      <c r="BI219" s="2">
        <f t="shared" si="80"/>
        <v>332467.90803689492</v>
      </c>
      <c r="BJ219" s="2">
        <f t="shared" si="80"/>
        <v>377240.99779986346</v>
      </c>
      <c r="BK219" s="2">
        <f t="shared" si="80"/>
        <v>428044.08491087495</v>
      </c>
      <c r="BL219" s="2">
        <f t="shared" si="80"/>
        <v>485689.30717960122</v>
      </c>
      <c r="BM219" s="2">
        <f t="shared" si="80"/>
        <v>551098.18474173627</v>
      </c>
      <c r="BN219" s="2">
        <f t="shared" si="80"/>
        <v>625316.35221898253</v>
      </c>
      <c r="BP219" s="2">
        <f t="shared" ref="BP219:CT219" si="81">BP74</f>
        <v>0</v>
      </c>
      <c r="BQ219" s="2">
        <f t="shared" si="81"/>
        <v>39154.106923249943</v>
      </c>
      <c r="BR219" s="2">
        <f t="shared" si="81"/>
        <v>42690.131216337846</v>
      </c>
      <c r="BS219" s="2">
        <f t="shared" si="81"/>
        <v>46598.932166162209</v>
      </c>
      <c r="BT219" s="2">
        <f t="shared" si="81"/>
        <v>50924.550948545482</v>
      </c>
      <c r="BU219" s="2">
        <f t="shared" si="81"/>
        <v>55716.592756352715</v>
      </c>
      <c r="BV219" s="2">
        <f t="shared" si="81"/>
        <v>61030.954256308454</v>
      </c>
      <c r="BW219" s="2">
        <f t="shared" si="81"/>
        <v>66930.647714481951</v>
      </c>
      <c r="BX219" s="2">
        <f t="shared" si="81"/>
        <v>73486.734732133802</v>
      </c>
      <c r="BY219" s="2">
        <f t="shared" si="81"/>
        <v>80779.384272009454</v>
      </c>
      <c r="BZ219" s="2">
        <f t="shared" si="81"/>
        <v>88899.071627406869</v>
      </c>
      <c r="CA219" s="2">
        <f t="shared" si="81"/>
        <v>97947.937223932677</v>
      </c>
      <c r="CB219" s="2">
        <f t="shared" si="81"/>
        <v>108041.32668249556</v>
      </c>
      <c r="CC219" s="2">
        <f t="shared" si="81"/>
        <v>119309.53645231441</v>
      </c>
      <c r="CD219" s="2">
        <f t="shared" si="81"/>
        <v>131899.79259051353</v>
      </c>
      <c r="CE219" s="2">
        <f t="shared" si="81"/>
        <v>145978.49397242683</v>
      </c>
      <c r="CF219" s="2">
        <f t="shared" si="81"/>
        <v>161733.75542324013</v>
      </c>
      <c r="CG219" s="2">
        <f t="shared" si="81"/>
        <v>179378.29103424156</v>
      </c>
      <c r="CH219" s="2">
        <f t="shared" si="81"/>
        <v>199152.68334195603</v>
      </c>
      <c r="CI219" s="2">
        <f t="shared" si="81"/>
        <v>221329.09019229517</v>
      </c>
      <c r="CJ219" s="2">
        <f t="shared" si="81"/>
        <v>246215.44808269717</v>
      </c>
      <c r="CK219" s="2">
        <f t="shared" si="81"/>
        <v>274160.23868442193</v>
      </c>
      <c r="CL219" s="2">
        <f t="shared" si="81"/>
        <v>305557.8942210456</v>
      </c>
      <c r="CM219" s="2">
        <f t="shared" si="81"/>
        <v>340854.92756113393</v>
      </c>
      <c r="CN219" s="2">
        <f t="shared" si="81"/>
        <v>380556.88443574513</v>
      </c>
      <c r="CO219" s="2">
        <f t="shared" si="81"/>
        <v>425236.22829938494</v>
      </c>
      <c r="CP219" s="2">
        <f t="shared" si="81"/>
        <v>475541.28322576074</v>
      </c>
      <c r="CQ219" s="2">
        <f t="shared" si="81"/>
        <v>532206.37710479507</v>
      </c>
      <c r="CR219" s="2">
        <f t="shared" si="81"/>
        <v>596063.34655451146</v>
      </c>
      <c r="CS219" s="2">
        <f t="shared" si="81"/>
        <v>668054.58668654901</v>
      </c>
      <c r="CT219" s="2">
        <f t="shared" si="81"/>
        <v>749247.85351439868</v>
      </c>
    </row>
    <row r="220" spans="1:98">
      <c r="C220" t="s">
        <v>119</v>
      </c>
      <c r="D220" s="2">
        <f t="shared" ref="D220:AH220" si="82">D65</f>
        <v>2145788.3365974198</v>
      </c>
      <c r="E220" s="2">
        <f t="shared" si="82"/>
        <v>2119868.2252953155</v>
      </c>
      <c r="F220" s="2">
        <f t="shared" si="82"/>
        <v>2093917.0819567037</v>
      </c>
      <c r="G220" s="2">
        <f t="shared" si="82"/>
        <v>2067933.800714368</v>
      </c>
      <c r="H220" s="2">
        <f t="shared" si="82"/>
        <v>2041917.2605678865</v>
      </c>
      <c r="I220" s="2">
        <f t="shared" si="82"/>
        <v>2015866.325439557</v>
      </c>
      <c r="J220" s="2">
        <f t="shared" si="82"/>
        <v>1987040.9034390135</v>
      </c>
      <c r="K220" s="2">
        <f t="shared" si="82"/>
        <v>1958226.4750916471</v>
      </c>
      <c r="L220" s="2">
        <f t="shared" si="82"/>
        <v>1929421.3281936292</v>
      </c>
      <c r="M220" s="2">
        <f t="shared" si="82"/>
        <v>1900623.740563876</v>
      </c>
      <c r="N220" s="2">
        <f t="shared" si="82"/>
        <v>1871831.9800708299</v>
      </c>
      <c r="O220" s="2">
        <f t="shared" si="82"/>
        <v>1838051.1579610188</v>
      </c>
      <c r="P220" s="2">
        <f t="shared" si="82"/>
        <v>1804367.9744827482</v>
      </c>
      <c r="Q220" s="2">
        <f t="shared" si="82"/>
        <v>1770779.4756979982</v>
      </c>
      <c r="R220" s="2">
        <f t="shared" si="82"/>
        <v>1737282.7102157692</v>
      </c>
      <c r="S220" s="2">
        <f t="shared" si="82"/>
        <v>1703874.7291183409</v>
      </c>
      <c r="T220" s="2">
        <f t="shared" si="82"/>
        <v>1666259.7152984946</v>
      </c>
      <c r="U220" s="2">
        <f t="shared" si="82"/>
        <v>1628818.3828103268</v>
      </c>
      <c r="V220" s="2">
        <f t="shared" si="82"/>
        <v>1591546.5029320465</v>
      </c>
      <c r="W220" s="2">
        <f t="shared" si="82"/>
        <v>1554439.8644090695</v>
      </c>
      <c r="X220" s="2">
        <f t="shared" si="82"/>
        <v>1517494.2732399621</v>
      </c>
      <c r="Y220" s="2">
        <f t="shared" si="82"/>
        <v>1477603.8298331934</v>
      </c>
      <c r="Z220" s="2">
        <f t="shared" si="82"/>
        <v>1437940.7698732617</v>
      </c>
      <c r="AA220" s="2">
        <f t="shared" si="82"/>
        <v>1398499.9145995453</v>
      </c>
      <c r="AB220" s="2">
        <f t="shared" si="82"/>
        <v>1359276.1177188733</v>
      </c>
      <c r="AC220" s="2">
        <f t="shared" si="82"/>
        <v>1320264.2650909994</v>
      </c>
      <c r="AD220" s="2">
        <f t="shared" si="82"/>
        <v>1279993.1663923024</v>
      </c>
      <c r="AE220" s="2">
        <f t="shared" si="82"/>
        <v>1239959.4073051994</v>
      </c>
      <c r="AF220" s="2">
        <f t="shared" si="82"/>
        <v>1200157.3824834323</v>
      </c>
      <c r="AG220" s="2">
        <f t="shared" si="82"/>
        <v>1160581.5256943116</v>
      </c>
      <c r="AH220" s="2">
        <f t="shared" si="82"/>
        <v>1121226.3094520976</v>
      </c>
      <c r="AJ220" s="2">
        <f t="shared" ref="AJ220:BN220" si="83">AJ65</f>
        <v>387852.09507639048</v>
      </c>
      <c r="AK220" s="2">
        <f t="shared" si="83"/>
        <v>384991.69095993985</v>
      </c>
      <c r="AL220" s="2">
        <f t="shared" si="83"/>
        <v>382114.97322085168</v>
      </c>
      <c r="AM220" s="2">
        <f t="shared" si="83"/>
        <v>379221.75499902491</v>
      </c>
      <c r="AN220" s="2">
        <f t="shared" si="83"/>
        <v>376311.84779575205</v>
      </c>
      <c r="AO220" s="2">
        <f t="shared" si="83"/>
        <v>373385.06147200917</v>
      </c>
      <c r="AP220" s="2">
        <f t="shared" si="83"/>
        <v>370441.20424716116</v>
      </c>
      <c r="AQ220" s="2">
        <f t="shared" si="83"/>
        <v>367480.0826980971</v>
      </c>
      <c r="AR220" s="2">
        <f t="shared" si="83"/>
        <v>364501.50175881042</v>
      </c>
      <c r="AS220" s="2">
        <f t="shared" si="83"/>
        <v>361505.26472044067</v>
      </c>
      <c r="AT220" s="2">
        <f t="shared" si="83"/>
        <v>358491.17323178914</v>
      </c>
      <c r="AU220" s="2">
        <f t="shared" si="83"/>
        <v>355459.02730032976</v>
      </c>
      <c r="AV220" s="2">
        <f t="shared" si="83"/>
        <v>352408.62529372622</v>
      </c>
      <c r="AW220" s="2">
        <f t="shared" si="83"/>
        <v>349339.76394187694</v>
      </c>
      <c r="AX220" s="2">
        <f t="shared" si="83"/>
        <v>346252.23833950236</v>
      </c>
      <c r="AY220" s="2">
        <f t="shared" si="83"/>
        <v>343145.8419492945</v>
      </c>
      <c r="AZ220" s="2">
        <f t="shared" si="83"/>
        <v>340020.36660564516</v>
      </c>
      <c r="BA220" s="2">
        <f t="shared" si="83"/>
        <v>336875.60251897329</v>
      </c>
      <c r="BB220" s="2">
        <f t="shared" si="83"/>
        <v>333711.33828066924</v>
      </c>
      <c r="BC220" s="2">
        <f t="shared" si="83"/>
        <v>330527.36086867796</v>
      </c>
      <c r="BD220" s="2">
        <f t="shared" si="83"/>
        <v>327323.45565373765</v>
      </c>
      <c r="BE220" s="2">
        <f t="shared" si="83"/>
        <v>324064.58321876265</v>
      </c>
      <c r="BF220" s="2">
        <f t="shared" si="83"/>
        <v>320785.80078283692</v>
      </c>
      <c r="BG220" s="2">
        <f t="shared" si="83"/>
        <v>317486.90046168282</v>
      </c>
      <c r="BH220" s="2">
        <f t="shared" si="83"/>
        <v>314167.67305694736</v>
      </c>
      <c r="BI220" s="2">
        <f t="shared" si="83"/>
        <v>310827.90807160258</v>
      </c>
      <c r="BJ220" s="2">
        <f t="shared" si="83"/>
        <v>307467.39372624864</v>
      </c>
      <c r="BK220" s="2">
        <f t="shared" si="83"/>
        <v>304085.91697634663</v>
      </c>
      <c r="BL220" s="2">
        <f t="shared" si="83"/>
        <v>300683.26353040873</v>
      </c>
      <c r="BM220" s="2">
        <f t="shared" si="83"/>
        <v>297259.21786917117</v>
      </c>
      <c r="BN220" s="2">
        <f t="shared" si="83"/>
        <v>293813.56326578069</v>
      </c>
      <c r="BP220" s="2">
        <f t="shared" ref="BP220:CT220" si="84">BP65</f>
        <v>2533640.4316738104</v>
      </c>
      <c r="BQ220" s="2">
        <f t="shared" si="84"/>
        <v>2504859.9162552552</v>
      </c>
      <c r="BR220" s="2">
        <f t="shared" si="84"/>
        <v>2476032.0551775554</v>
      </c>
      <c r="BS220" s="2">
        <f t="shared" si="84"/>
        <v>2447155.5557133928</v>
      </c>
      <c r="BT220" s="2">
        <f t="shared" si="84"/>
        <v>2418229.1083636386</v>
      </c>
      <c r="BU220" s="2">
        <f t="shared" si="84"/>
        <v>2389251.3869115664</v>
      </c>
      <c r="BV220" s="2">
        <f t="shared" si="84"/>
        <v>2357482.1076861746</v>
      </c>
      <c r="BW220" s="2">
        <f t="shared" si="84"/>
        <v>2325706.5577897443</v>
      </c>
      <c r="BX220" s="2">
        <f t="shared" si="84"/>
        <v>2293922.8299524398</v>
      </c>
      <c r="BY220" s="2">
        <f t="shared" si="84"/>
        <v>2262129.0052843168</v>
      </c>
      <c r="BZ220" s="2">
        <f t="shared" si="84"/>
        <v>2230323.1533026192</v>
      </c>
      <c r="CA220" s="2">
        <f t="shared" si="84"/>
        <v>2193510.1852613487</v>
      </c>
      <c r="CB220" s="2">
        <f t="shared" si="84"/>
        <v>2156776.5997764743</v>
      </c>
      <c r="CC220" s="2">
        <f t="shared" si="84"/>
        <v>2120119.239639875</v>
      </c>
      <c r="CD220" s="2">
        <f t="shared" si="84"/>
        <v>2083534.9485552716</v>
      </c>
      <c r="CE220" s="2">
        <f t="shared" si="84"/>
        <v>2047020.5710676354</v>
      </c>
      <c r="CF220" s="2">
        <f t="shared" si="84"/>
        <v>2006280.0819041398</v>
      </c>
      <c r="CG220" s="2">
        <f t="shared" si="84"/>
        <v>1965693.9853293002</v>
      </c>
      <c r="CH220" s="2">
        <f t="shared" si="84"/>
        <v>1925257.8412127157</v>
      </c>
      <c r="CI220" s="2">
        <f t="shared" si="84"/>
        <v>1884967.2252777475</v>
      </c>
      <c r="CJ220" s="2">
        <f t="shared" si="84"/>
        <v>1844817.7288936996</v>
      </c>
      <c r="CK220" s="2">
        <f t="shared" si="84"/>
        <v>1801668.4130519561</v>
      </c>
      <c r="CL220" s="2">
        <f t="shared" si="84"/>
        <v>1758726.5706560987</v>
      </c>
      <c r="CM220" s="2">
        <f t="shared" si="84"/>
        <v>1715986.8150612281</v>
      </c>
      <c r="CN220" s="2">
        <f t="shared" si="84"/>
        <v>1673443.7907758206</v>
      </c>
      <c r="CO220" s="2">
        <f t="shared" si="84"/>
        <v>1631092.1731626019</v>
      </c>
      <c r="CP220" s="2">
        <f t="shared" si="84"/>
        <v>1587460.5601185509</v>
      </c>
      <c r="CQ220" s="2">
        <f t="shared" si="84"/>
        <v>1544045.3242815461</v>
      </c>
      <c r="CR220" s="2">
        <f t="shared" si="84"/>
        <v>1500840.646013841</v>
      </c>
      <c r="CS220" s="2">
        <f t="shared" si="84"/>
        <v>1457840.7435634828</v>
      </c>
      <c r="CT220" s="2">
        <f t="shared" si="84"/>
        <v>1415039.8727178783</v>
      </c>
    </row>
    <row r="221" spans="1:98">
      <c r="C221" t="s">
        <v>17</v>
      </c>
      <c r="D221" s="2">
        <f>SUM(D213:D220)</f>
        <v>5341060.7015464325</v>
      </c>
      <c r="E221" s="2">
        <f t="shared" ref="E221:AH221" si="85">SUM(E213:E220)</f>
        <v>5337572.4380302522</v>
      </c>
      <c r="F221" s="2">
        <f t="shared" si="85"/>
        <v>5312505.4118229579</v>
      </c>
      <c r="G221" s="2">
        <f t="shared" si="85"/>
        <v>5287678.951581235</v>
      </c>
      <c r="H221" s="2">
        <f t="shared" si="85"/>
        <v>5263097.7804677617</v>
      </c>
      <c r="I221" s="2">
        <f t="shared" si="85"/>
        <v>5238766.9294890873</v>
      </c>
      <c r="J221" s="2">
        <f t="shared" si="85"/>
        <v>5211897.4878999759</v>
      </c>
      <c r="K221" s="2">
        <f t="shared" si="85"/>
        <v>5185319.3793965261</v>
      </c>
      <c r="L221" s="2">
        <f t="shared" si="85"/>
        <v>5159038.4278562311</v>
      </c>
      <c r="M221" s="2">
        <f t="shared" si="85"/>
        <v>5133060.8440248044</v>
      </c>
      <c r="N221" s="2">
        <f t="shared" si="85"/>
        <v>5107393.2477746196</v>
      </c>
      <c r="O221" s="2">
        <f t="shared" si="85"/>
        <v>5078966.3481610427</v>
      </c>
      <c r="P221" s="2">
        <f t="shared" si="85"/>
        <v>5050999.1940600229</v>
      </c>
      <c r="Q221" s="2">
        <f t="shared" si="85"/>
        <v>5023501.0173948873</v>
      </c>
      <c r="R221" s="2">
        <f t="shared" si="85"/>
        <v>4996481.6084615774</v>
      </c>
      <c r="S221" s="2">
        <f t="shared" si="85"/>
        <v>4969951.3464663588</v>
      </c>
      <c r="T221" s="2">
        <f t="shared" si="85"/>
        <v>4939389.062722398</v>
      </c>
      <c r="U221" s="2">
        <f t="shared" si="85"/>
        <v>4909403.0756251523</v>
      </c>
      <c r="V221" s="2">
        <f t="shared" si="85"/>
        <v>4880005.0434068851</v>
      </c>
      <c r="W221" s="2">
        <f t="shared" si="85"/>
        <v>4851207.3608238203</v>
      </c>
      <c r="X221" s="2">
        <f t="shared" si="85"/>
        <v>4823023.1996641187</v>
      </c>
      <c r="Y221" s="2">
        <f t="shared" si="85"/>
        <v>4793134.9316306198</v>
      </c>
      <c r="Z221" s="2">
        <f t="shared" si="85"/>
        <v>4763967.3150284346</v>
      </c>
      <c r="AA221" s="2">
        <f t="shared" si="85"/>
        <v>4735536.2458624374</v>
      </c>
      <c r="AB221" s="2">
        <f t="shared" si="85"/>
        <v>4707858.6070162253</v>
      </c>
      <c r="AC221" s="2">
        <f t="shared" si="85"/>
        <v>4680952.322422035</v>
      </c>
      <c r="AD221" s="2">
        <f t="shared" si="85"/>
        <v>4653231.6551794214</v>
      </c>
      <c r="AE221" s="2">
        <f t="shared" si="85"/>
        <v>4626348.590590748</v>
      </c>
      <c r="AF221" s="2">
        <f t="shared" si="85"/>
        <v>4600324.1915990477</v>
      </c>
      <c r="AG221" s="2">
        <f t="shared" si="85"/>
        <v>4575180.8164337222</v>
      </c>
      <c r="AH221" s="2">
        <f t="shared" si="85"/>
        <v>4550942.1906267041</v>
      </c>
      <c r="AJ221" s="2">
        <f>SUM(AJ213:AJ220)</f>
        <v>1049369.6122000003</v>
      </c>
      <c r="AK221" s="2">
        <f t="shared" ref="AK221:BN221" si="86">SUM(AK213:AK220)</f>
        <v>1065503.7917080096</v>
      </c>
      <c r="AL221" s="2">
        <f t="shared" si="86"/>
        <v>1067760.5082438278</v>
      </c>
      <c r="AM221" s="2">
        <f t="shared" si="86"/>
        <v>1070311.1835260212</v>
      </c>
      <c r="AN221" s="2">
        <f t="shared" si="86"/>
        <v>1073195.0437600235</v>
      </c>
      <c r="AO221" s="2">
        <f t="shared" si="86"/>
        <v>1076456.5886972607</v>
      </c>
      <c r="AP221" s="2">
        <f t="shared" si="86"/>
        <v>1080146.3016769984</v>
      </c>
      <c r="AQ221" s="2">
        <f t="shared" si="86"/>
        <v>1084321.4552952172</v>
      </c>
      <c r="AR221" s="2">
        <f t="shared" si="86"/>
        <v>1089047.0255799475</v>
      </c>
      <c r="AS221" s="2">
        <f t="shared" si="86"/>
        <v>1094396.7292871745</v>
      </c>
      <c r="AT221" s="2">
        <f t="shared" si="86"/>
        <v>1100454.2008997132</v>
      </c>
      <c r="AU221" s="2">
        <f t="shared" si="86"/>
        <v>1107651.1736176817</v>
      </c>
      <c r="AV221" s="2">
        <f t="shared" si="86"/>
        <v>1115769.9110725876</v>
      </c>
      <c r="AW221" s="2">
        <f t="shared" si="86"/>
        <v>1124932.8497794662</v>
      </c>
      <c r="AX221" s="2">
        <f t="shared" si="86"/>
        <v>1135278.8720483431</v>
      </c>
      <c r="AY221" s="2">
        <f t="shared" si="86"/>
        <v>1146965.5199618286</v>
      </c>
      <c r="AZ221" s="2">
        <f t="shared" si="86"/>
        <v>1160171.5075205341</v>
      </c>
      <c r="BA221" s="2">
        <f t="shared" si="86"/>
        <v>1175099.5711146658</v>
      </c>
      <c r="BB221" s="2">
        <f t="shared" si="86"/>
        <v>1191979.7038888747</v>
      </c>
      <c r="BC221" s="2">
        <f t="shared" si="86"/>
        <v>1211072.8257046603</v>
      </c>
      <c r="BD221" s="2">
        <f t="shared" si="86"/>
        <v>1232674.9473684113</v>
      </c>
      <c r="BE221" s="2">
        <f t="shared" si="86"/>
        <v>1257254.793861405</v>
      </c>
      <c r="BF221" s="2">
        <f t="shared" si="86"/>
        <v>1285064.9898126847</v>
      </c>
      <c r="BG221" s="2">
        <f t="shared" si="86"/>
        <v>1316537.9156612461</v>
      </c>
      <c r="BH221" s="2">
        <f t="shared" si="86"/>
        <v>1352164.1182651541</v>
      </c>
      <c r="BI221" s="2">
        <f t="shared" si="86"/>
        <v>1392500.1434913436</v>
      </c>
      <c r="BJ221" s="2">
        <f t="shared" si="86"/>
        <v>1438177.4237062898</v>
      </c>
      <c r="BK221" s="2">
        <f t="shared" si="86"/>
        <v>1489912.362246525</v>
      </c>
      <c r="BL221" s="2">
        <f t="shared" si="86"/>
        <v>1548517.7760839078</v>
      </c>
      <c r="BM221" s="2">
        <f t="shared" si="86"/>
        <v>1614915.8796138091</v>
      </c>
      <c r="BN221" s="2">
        <f t="shared" si="86"/>
        <v>1690153.0171321386</v>
      </c>
      <c r="BP221" s="2">
        <f>SUM(BP213:BP220)</f>
        <v>6390430.3137464328</v>
      </c>
      <c r="BQ221" s="2">
        <f t="shared" ref="BQ221:CT221" si="87">SUM(BQ213:BQ220)</f>
        <v>6403076.2297382616</v>
      </c>
      <c r="BR221" s="2">
        <f t="shared" si="87"/>
        <v>6380265.9200667869</v>
      </c>
      <c r="BS221" s="2">
        <f t="shared" si="87"/>
        <v>6357990.1351072565</v>
      </c>
      <c r="BT221" s="2">
        <f t="shared" si="87"/>
        <v>6336292.8242277857</v>
      </c>
      <c r="BU221" s="2">
        <f t="shared" si="87"/>
        <v>6315223.5181863485</v>
      </c>
      <c r="BV221" s="2">
        <f t="shared" si="87"/>
        <v>6292043.7895769738</v>
      </c>
      <c r="BW221" s="2">
        <f t="shared" si="87"/>
        <v>6269640.8346917443</v>
      </c>
      <c r="BX221" s="2">
        <f t="shared" si="87"/>
        <v>6248085.4534361791</v>
      </c>
      <c r="BY221" s="2">
        <f t="shared" si="87"/>
        <v>6227457.573311979</v>
      </c>
      <c r="BZ221" s="2">
        <f t="shared" si="87"/>
        <v>6207847.4486743324</v>
      </c>
      <c r="CA221" s="2">
        <f t="shared" si="87"/>
        <v>6186617.5217787251</v>
      </c>
      <c r="CB221" s="2">
        <f t="shared" si="87"/>
        <v>6166769.1051326115</v>
      </c>
      <c r="CC221" s="2">
        <f t="shared" si="87"/>
        <v>6148433.8671743535</v>
      </c>
      <c r="CD221" s="2">
        <f t="shared" si="87"/>
        <v>6131760.480509921</v>
      </c>
      <c r="CE221" s="2">
        <f t="shared" si="87"/>
        <v>6116916.8664281871</v>
      </c>
      <c r="CF221" s="2">
        <f t="shared" si="87"/>
        <v>6099560.5702429321</v>
      </c>
      <c r="CG221" s="2">
        <f t="shared" si="87"/>
        <v>6084502.6467398191</v>
      </c>
      <c r="CH221" s="2">
        <f t="shared" si="87"/>
        <v>6071984.7472957605</v>
      </c>
      <c r="CI221" s="2">
        <f t="shared" si="87"/>
        <v>6062280.1865284806</v>
      </c>
      <c r="CJ221" s="2">
        <f t="shared" si="87"/>
        <v>6055698.147032531</v>
      </c>
      <c r="CK221" s="2">
        <f t="shared" si="87"/>
        <v>6050389.7254920248</v>
      </c>
      <c r="CL221" s="2">
        <f t="shared" si="87"/>
        <v>6049032.3048411189</v>
      </c>
      <c r="CM221" s="2">
        <f t="shared" si="87"/>
        <v>6052074.161523683</v>
      </c>
      <c r="CN221" s="2">
        <f t="shared" si="87"/>
        <v>6060022.7252813792</v>
      </c>
      <c r="CO221" s="2">
        <f t="shared" si="87"/>
        <v>6073452.4659133796</v>
      </c>
      <c r="CP221" s="2">
        <f t="shared" si="87"/>
        <v>6091409.0788857117</v>
      </c>
      <c r="CQ221" s="2">
        <f t="shared" si="87"/>
        <v>6116260.9528372744</v>
      </c>
      <c r="CR221" s="2">
        <f t="shared" si="87"/>
        <v>6148841.9676829549</v>
      </c>
      <c r="CS221" s="2">
        <f t="shared" si="87"/>
        <v>6190096.6960475314</v>
      </c>
      <c r="CT221" s="2">
        <f t="shared" si="87"/>
        <v>6241095.207758842</v>
      </c>
    </row>
    <row r="223" spans="1:98">
      <c r="A223" s="1" t="s">
        <v>181</v>
      </c>
      <c r="C223" t="s">
        <v>19</v>
      </c>
      <c r="D223" s="2">
        <f>D213</f>
        <v>0</v>
      </c>
      <c r="E223" s="2">
        <f t="shared" ref="E223:AH224" si="88">E213</f>
        <v>25097.323452060133</v>
      </c>
      <c r="F223" s="2">
        <f t="shared" si="88"/>
        <v>49901.820152533561</v>
      </c>
      <c r="G223" s="2">
        <f t="shared" si="88"/>
        <v>74416.402482811522</v>
      </c>
      <c r="H223" s="2">
        <f t="shared" si="88"/>
        <v>98643.96410555263</v>
      </c>
      <c r="I223" s="2">
        <f t="shared" si="88"/>
        <v>122587.38024263682</v>
      </c>
      <c r="J223" s="2">
        <f t="shared" si="88"/>
        <v>146208.01308446465</v>
      </c>
      <c r="K223" s="2">
        <f t="shared" si="88"/>
        <v>169536.88403429027</v>
      </c>
      <c r="L223" s="2">
        <f t="shared" si="88"/>
        <v>192577.03231245413</v>
      </c>
      <c r="M223" s="2">
        <f t="shared" si="88"/>
        <v>215331.47746819345</v>
      </c>
      <c r="N223" s="2">
        <f t="shared" si="88"/>
        <v>237803.21968183914</v>
      </c>
      <c r="O223" s="2">
        <f t="shared" si="88"/>
        <v>273845.11450728343</v>
      </c>
      <c r="P223" s="2">
        <f t="shared" si="88"/>
        <v>309597.41917873576</v>
      </c>
      <c r="Q223" s="2">
        <f t="shared" si="88"/>
        <v>345069.18022120779</v>
      </c>
      <c r="R223" s="2">
        <f t="shared" si="88"/>
        <v>380269.50169217121</v>
      </c>
      <c r="S223" s="2">
        <f t="shared" si="88"/>
        <v>415207.5475693646</v>
      </c>
      <c r="T223" s="2">
        <f t="shared" si="88"/>
        <v>449713.07027455873</v>
      </c>
      <c r="U223" s="2">
        <f t="shared" si="88"/>
        <v>483955.1141428519</v>
      </c>
      <c r="V223" s="2">
        <f t="shared" si="88"/>
        <v>517943.48573080031</v>
      </c>
      <c r="W223" s="2">
        <f t="shared" si="88"/>
        <v>551688.05488917721</v>
      </c>
      <c r="X223" s="2">
        <f t="shared" si="88"/>
        <v>585198.75740117917</v>
      </c>
      <c r="Y223" s="2">
        <f t="shared" si="88"/>
        <v>620756.10477149254</v>
      </c>
      <c r="Z223" s="2">
        <f t="shared" si="88"/>
        <v>656367.82443221519</v>
      </c>
      <c r="AA223" s="2">
        <f t="shared" si="88"/>
        <v>692048.01891889249</v>
      </c>
      <c r="AB223" s="2">
        <f t="shared" si="88"/>
        <v>727810.90126843553</v>
      </c>
      <c r="AC223" s="2">
        <f t="shared" si="88"/>
        <v>763670.79664792563</v>
      </c>
      <c r="AD223" s="2">
        <f t="shared" si="88"/>
        <v>799538.15554653329</v>
      </c>
      <c r="AE223" s="2">
        <f t="shared" si="88"/>
        <v>835525.15770270326</v>
      </c>
      <c r="AF223" s="2">
        <f t="shared" si="88"/>
        <v>871646.65704136388</v>
      </c>
      <c r="AG223" s="2">
        <f t="shared" si="88"/>
        <v>907917.62251370377</v>
      </c>
      <c r="AH223" s="2">
        <f t="shared" si="88"/>
        <v>944353.1395555248</v>
      </c>
      <c r="AJ223" s="2">
        <f>AJ213</f>
        <v>0</v>
      </c>
      <c r="AK223" s="2">
        <f t="shared" ref="AK223:BN224" si="89">AK213</f>
        <v>4575.2518931350332</v>
      </c>
      <c r="AL223" s="2">
        <f t="shared" si="89"/>
        <v>9151.4182871864614</v>
      </c>
      <c r="AM223" s="2">
        <f t="shared" si="89"/>
        <v>13728.526216818416</v>
      </c>
      <c r="AN223" s="2">
        <f t="shared" si="89"/>
        <v>18306.603390566739</v>
      </c>
      <c r="AO223" s="2">
        <f t="shared" si="89"/>
        <v>22885.678205965574</v>
      </c>
      <c r="AP223" s="2">
        <f t="shared" si="89"/>
        <v>27465.779764988984</v>
      </c>
      <c r="AQ223" s="2">
        <f t="shared" si="89"/>
        <v>32046.937889813733</v>
      </c>
      <c r="AR223" s="2">
        <f t="shared" si="89"/>
        <v>36629.183138909604</v>
      </c>
      <c r="AS223" s="2">
        <f t="shared" si="89"/>
        <v>41212.546823463592</v>
      </c>
      <c r="AT223" s="2">
        <f t="shared" si="89"/>
        <v>45797.061024144481</v>
      </c>
      <c r="AU223" s="2">
        <f t="shared" si="89"/>
        <v>53729.750929260437</v>
      </c>
      <c r="AV223" s="2">
        <f t="shared" si="89"/>
        <v>61688.034584359186</v>
      </c>
      <c r="AW223" s="2">
        <f t="shared" si="89"/>
        <v>69672.613998164103</v>
      </c>
      <c r="AX223" s="2">
        <f t="shared" si="89"/>
        <v>77684.207232746907</v>
      </c>
      <c r="AY223" s="2">
        <f t="shared" si="89"/>
        <v>85723.548726789319</v>
      </c>
      <c r="AZ223" s="2">
        <f t="shared" si="89"/>
        <v>93791.389624648247</v>
      </c>
      <c r="BA223" s="2">
        <f t="shared" si="89"/>
        <v>101888.49811131567</v>
      </c>
      <c r="BB223" s="2">
        <f t="shared" si="89"/>
        <v>110015.65975336466</v>
      </c>
      <c r="BC223" s="2">
        <f t="shared" si="89"/>
        <v>118173.67784597585</v>
      </c>
      <c r="BD223" s="2">
        <f t="shared" si="89"/>
        <v>126363.37376613761</v>
      </c>
      <c r="BE223" s="2">
        <f t="shared" si="89"/>
        <v>135910.15754240676</v>
      </c>
      <c r="BF223" s="2">
        <f t="shared" si="89"/>
        <v>145525.88057744433</v>
      </c>
      <c r="BG223" s="2">
        <f t="shared" si="89"/>
        <v>155212.09586328507</v>
      </c>
      <c r="BH223" s="2">
        <f t="shared" si="89"/>
        <v>164970.38133957074</v>
      </c>
      <c r="BI223" s="2">
        <f t="shared" si="89"/>
        <v>174802.34008380442</v>
      </c>
      <c r="BJ223" s="2">
        <f t="shared" si="89"/>
        <v>184709.60049604377</v>
      </c>
      <c r="BK223" s="2">
        <f t="shared" si="89"/>
        <v>194693.81647768666</v>
      </c>
      <c r="BL223" s="2">
        <f t="shared" si="89"/>
        <v>204756.66760398966</v>
      </c>
      <c r="BM223" s="2">
        <f t="shared" si="89"/>
        <v>214899.85928994574</v>
      </c>
      <c r="BN223" s="2">
        <f t="shared" si="89"/>
        <v>225125.12294913729</v>
      </c>
      <c r="BP223" s="2">
        <f>BP213</f>
        <v>0</v>
      </c>
      <c r="BQ223" s="2">
        <f t="shared" ref="BQ223:CT224" si="90">BQ213</f>
        <v>29672.575345195168</v>
      </c>
      <c r="BR223" s="2">
        <f t="shared" si="90"/>
        <v>59053.238439720022</v>
      </c>
      <c r="BS223" s="2">
        <f t="shared" si="90"/>
        <v>88144.928699629934</v>
      </c>
      <c r="BT223" s="2">
        <f t="shared" si="90"/>
        <v>116950.56749611937</v>
      </c>
      <c r="BU223" s="2">
        <f t="shared" si="90"/>
        <v>145473.05844860239</v>
      </c>
      <c r="BV223" s="2">
        <f t="shared" si="90"/>
        <v>173673.79284945363</v>
      </c>
      <c r="BW223" s="2">
        <f t="shared" si="90"/>
        <v>201583.82192410401</v>
      </c>
      <c r="BX223" s="2">
        <f t="shared" si="90"/>
        <v>229206.21545136374</v>
      </c>
      <c r="BY223" s="2">
        <f t="shared" si="90"/>
        <v>256544.02429165703</v>
      </c>
      <c r="BZ223" s="2">
        <f t="shared" si="90"/>
        <v>283600.28070598363</v>
      </c>
      <c r="CA223" s="2">
        <f t="shared" si="90"/>
        <v>327574.86543654389</v>
      </c>
      <c r="CB223" s="2">
        <f t="shared" si="90"/>
        <v>371285.45376309496</v>
      </c>
      <c r="CC223" s="2">
        <f t="shared" si="90"/>
        <v>414741.79421937186</v>
      </c>
      <c r="CD223" s="2">
        <f t="shared" si="90"/>
        <v>457953.70892491809</v>
      </c>
      <c r="CE223" s="2">
        <f t="shared" si="90"/>
        <v>500931.0962961539</v>
      </c>
      <c r="CF223" s="2">
        <f t="shared" si="90"/>
        <v>543504.459899207</v>
      </c>
      <c r="CG223" s="2">
        <f t="shared" si="90"/>
        <v>585843.61225416756</v>
      </c>
      <c r="CH223" s="2">
        <f t="shared" si="90"/>
        <v>627959.14548416494</v>
      </c>
      <c r="CI223" s="2">
        <f t="shared" si="90"/>
        <v>669861.73273515305</v>
      </c>
      <c r="CJ223" s="2">
        <f t="shared" si="90"/>
        <v>711562.13116731681</v>
      </c>
      <c r="CK223" s="2">
        <f t="shared" si="90"/>
        <v>756666.26231389935</v>
      </c>
      <c r="CL223" s="2">
        <f t="shared" si="90"/>
        <v>801893.70500965952</v>
      </c>
      <c r="CM223" s="2">
        <f t="shared" si="90"/>
        <v>847260.11478217761</v>
      </c>
      <c r="CN223" s="2">
        <f t="shared" si="90"/>
        <v>892781.28260800627</v>
      </c>
      <c r="CO223" s="2">
        <f t="shared" si="90"/>
        <v>938473.13673173008</v>
      </c>
      <c r="CP223" s="2">
        <f t="shared" si="90"/>
        <v>984247.75604257709</v>
      </c>
      <c r="CQ223" s="2">
        <f t="shared" si="90"/>
        <v>1030218.9741803899</v>
      </c>
      <c r="CR223" s="2">
        <f t="shared" si="90"/>
        <v>1076403.3246453535</v>
      </c>
      <c r="CS223" s="2">
        <f t="shared" si="90"/>
        <v>1122817.4818036496</v>
      </c>
      <c r="CT223" s="2">
        <f t="shared" si="90"/>
        <v>1169478.2625046622</v>
      </c>
    </row>
    <row r="224" spans="1:98">
      <c r="C224" t="s">
        <v>23</v>
      </c>
      <c r="D224" s="2">
        <f>D214</f>
        <v>0</v>
      </c>
      <c r="E224" s="2">
        <f t="shared" si="88"/>
        <v>17046.704945773257</v>
      </c>
      <c r="F224" s="2">
        <f t="shared" si="88"/>
        <v>33848.852333093666</v>
      </c>
      <c r="G224" s="2">
        <f t="shared" si="88"/>
        <v>50408.274858231853</v>
      </c>
      <c r="H224" s="2">
        <f t="shared" si="88"/>
        <v>66726.775493282839</v>
      </c>
      <c r="I224" s="2">
        <f t="shared" si="88"/>
        <v>82806.127451697641</v>
      </c>
      <c r="J224" s="2">
        <f t="shared" si="88"/>
        <v>98634.242525199195</v>
      </c>
      <c r="K224" s="2">
        <f t="shared" si="88"/>
        <v>114222.22835989081</v>
      </c>
      <c r="L224" s="2">
        <f t="shared" si="88"/>
        <v>129571.84117975582</v>
      </c>
      <c r="M224" s="2">
        <f t="shared" si="88"/>
        <v>144684.80647334902</v>
      </c>
      <c r="N224" s="2">
        <f t="shared" si="88"/>
        <v>159562.81893785551</v>
      </c>
      <c r="O224" s="2">
        <f t="shared" si="88"/>
        <v>174160.52279870433</v>
      </c>
      <c r="P224" s="2">
        <f t="shared" si="88"/>
        <v>182777.57008237153</v>
      </c>
      <c r="Q224" s="2">
        <f t="shared" si="88"/>
        <v>196025.708597466</v>
      </c>
      <c r="R224" s="2">
        <f t="shared" si="88"/>
        <v>209050.17861162854</v>
      </c>
      <c r="S224" s="2">
        <f t="shared" si="88"/>
        <v>221852.5363237806</v>
      </c>
      <c r="T224" s="2">
        <f t="shared" si="88"/>
        <v>234374.4814218721</v>
      </c>
      <c r="U224" s="2">
        <f t="shared" si="88"/>
        <v>246670.75732990081</v>
      </c>
      <c r="V224" s="2">
        <f t="shared" si="88"/>
        <v>258742.97371639591</v>
      </c>
      <c r="W224" s="2">
        <f t="shared" si="88"/>
        <v>270592.705906004</v>
      </c>
      <c r="X224" s="2">
        <f t="shared" si="88"/>
        <v>282221.49479414849</v>
      </c>
      <c r="Y224" s="2">
        <f t="shared" si="88"/>
        <v>290546.99572609272</v>
      </c>
      <c r="Z224" s="2">
        <f t="shared" si="88"/>
        <v>298301.57201406604</v>
      </c>
      <c r="AA224" s="2">
        <f t="shared" si="88"/>
        <v>305881.3222827607</v>
      </c>
      <c r="AB224" s="2">
        <f t="shared" si="88"/>
        <v>313287.25690931507</v>
      </c>
      <c r="AC224" s="2">
        <f t="shared" si="88"/>
        <v>320520.35353515751</v>
      </c>
      <c r="AD224" s="2">
        <f t="shared" si="88"/>
        <v>327546.89411343553</v>
      </c>
      <c r="AE224" s="2">
        <f t="shared" si="88"/>
        <v>334400.33220719226</v>
      </c>
      <c r="AF224" s="2">
        <f t="shared" si="88"/>
        <v>341081.60729716532</v>
      </c>
      <c r="AG224" s="2">
        <f t="shared" si="88"/>
        <v>347591.62439736957</v>
      </c>
      <c r="AH224" s="2">
        <f t="shared" si="88"/>
        <v>353931.25388447399</v>
      </c>
      <c r="AJ224" s="2">
        <f>AJ214</f>
        <v>0</v>
      </c>
      <c r="AK224" s="2">
        <f t="shared" si="89"/>
        <v>3007.0776471657837</v>
      </c>
      <c r="AL224" s="2">
        <f t="shared" si="89"/>
        <v>6011.4943683350402</v>
      </c>
      <c r="AM224" s="2">
        <f t="shared" si="89"/>
        <v>9013.1823098948607</v>
      </c>
      <c r="AN224" s="2">
        <f t="shared" si="89"/>
        <v>12012.072080217102</v>
      </c>
      <c r="AO224" s="2">
        <f t="shared" si="89"/>
        <v>15008.092716975585</v>
      </c>
      <c r="AP224" s="2">
        <f t="shared" si="89"/>
        <v>18001.171653796515</v>
      </c>
      <c r="AQ224" s="2">
        <f t="shared" si="89"/>
        <v>20991.234686228989</v>
      </c>
      <c r="AR224" s="2">
        <f t="shared" si="89"/>
        <v>23978.205937022067</v>
      </c>
      <c r="AS224" s="2">
        <f t="shared" si="89"/>
        <v>26962.007820694642</v>
      </c>
      <c r="AT224" s="2">
        <f t="shared" si="89"/>
        <v>29942.561007384127</v>
      </c>
      <c r="AU224" s="2">
        <f t="shared" si="89"/>
        <v>32919.78438595972</v>
      </c>
      <c r="AV224" s="2">
        <f t="shared" si="89"/>
        <v>34792.81879020654</v>
      </c>
      <c r="AW224" s="2">
        <f t="shared" si="89"/>
        <v>37877.005308882879</v>
      </c>
      <c r="AX224" s="2">
        <f t="shared" si="89"/>
        <v>40957.607618236187</v>
      </c>
      <c r="AY224" s="2">
        <f t="shared" si="89"/>
        <v>44034.537097970271</v>
      </c>
      <c r="AZ224" s="2">
        <f t="shared" si="89"/>
        <v>47107.703150535352</v>
      </c>
      <c r="BA224" s="2">
        <f t="shared" si="89"/>
        <v>50177.013159512746</v>
      </c>
      <c r="BB224" s="2">
        <f t="shared" si="89"/>
        <v>53242.372447155925</v>
      </c>
      <c r="BC224" s="2">
        <f t="shared" si="89"/>
        <v>56303.684231071646</v>
      </c>
      <c r="BD224" s="2">
        <f t="shared" si="89"/>
        <v>59360.849580023714</v>
      </c>
      <c r="BE224" s="2">
        <f t="shared" si="89"/>
        <v>65907.432546891083</v>
      </c>
      <c r="BF224" s="2">
        <f t="shared" si="89"/>
        <v>68962.766824527833</v>
      </c>
      <c r="BG224" s="2">
        <f t="shared" si="89"/>
        <v>72013.528680941919</v>
      </c>
      <c r="BH224" s="2">
        <f t="shared" si="89"/>
        <v>75059.607183548564</v>
      </c>
      <c r="BI224" s="2">
        <f t="shared" si="89"/>
        <v>78100.888949484826</v>
      </c>
      <c r="BJ224" s="2">
        <f t="shared" si="89"/>
        <v>81137.258094359699</v>
      </c>
      <c r="BK224" s="2">
        <f t="shared" si="89"/>
        <v>84168.596179969798</v>
      </c>
      <c r="BL224" s="2">
        <f t="shared" si="89"/>
        <v>87194.782160960225</v>
      </c>
      <c r="BM224" s="2">
        <f t="shared" si="89"/>
        <v>90215.692330410267</v>
      </c>
      <c r="BN224" s="2">
        <f t="shared" si="89"/>
        <v>93231.200264322062</v>
      </c>
      <c r="BP224" s="2">
        <f>BP214</f>
        <v>0</v>
      </c>
      <c r="BQ224" s="2">
        <f t="shared" si="90"/>
        <v>20053.782592939042</v>
      </c>
      <c r="BR224" s="2">
        <f t="shared" si="90"/>
        <v>39860.346701428709</v>
      </c>
      <c r="BS224" s="2">
        <f t="shared" si="90"/>
        <v>59421.457168126712</v>
      </c>
      <c r="BT224" s="2">
        <f t="shared" si="90"/>
        <v>78738.847573499937</v>
      </c>
      <c r="BU224" s="2">
        <f t="shared" si="90"/>
        <v>97814.22016867323</v>
      </c>
      <c r="BV224" s="2">
        <f t="shared" si="90"/>
        <v>116635.41417899571</v>
      </c>
      <c r="BW224" s="2">
        <f t="shared" si="90"/>
        <v>135213.46304611981</v>
      </c>
      <c r="BX224" s="2">
        <f t="shared" si="90"/>
        <v>153550.04711677789</v>
      </c>
      <c r="BY224" s="2">
        <f t="shared" si="90"/>
        <v>171646.81429404367</v>
      </c>
      <c r="BZ224" s="2">
        <f t="shared" si="90"/>
        <v>189505.37994523963</v>
      </c>
      <c r="CA224" s="2">
        <f t="shared" si="90"/>
        <v>207080.30718466407</v>
      </c>
      <c r="CB224" s="2">
        <f t="shared" si="90"/>
        <v>217570.38887257807</v>
      </c>
      <c r="CC224" s="2">
        <f t="shared" si="90"/>
        <v>233902.71390634889</v>
      </c>
      <c r="CD224" s="2">
        <f t="shared" si="90"/>
        <v>250007.78622986472</v>
      </c>
      <c r="CE224" s="2">
        <f t="shared" si="90"/>
        <v>265887.07342175086</v>
      </c>
      <c r="CF224" s="2">
        <f t="shared" si="90"/>
        <v>281482.18457240745</v>
      </c>
      <c r="CG224" s="2">
        <f t="shared" si="90"/>
        <v>296847.77048941352</v>
      </c>
      <c r="CH224" s="2">
        <f t="shared" si="90"/>
        <v>311985.34616355185</v>
      </c>
      <c r="CI224" s="2">
        <f t="shared" si="90"/>
        <v>326896.39013707568</v>
      </c>
      <c r="CJ224" s="2">
        <f t="shared" si="90"/>
        <v>341582.34437417221</v>
      </c>
      <c r="CK224" s="2">
        <f t="shared" si="90"/>
        <v>356454.42827298382</v>
      </c>
      <c r="CL224" s="2">
        <f t="shared" si="90"/>
        <v>367264.33883859386</v>
      </c>
      <c r="CM224" s="2">
        <f t="shared" si="90"/>
        <v>377894.8509637026</v>
      </c>
      <c r="CN224" s="2">
        <f t="shared" si="90"/>
        <v>388346.86409286363</v>
      </c>
      <c r="CO224" s="2">
        <f t="shared" si="90"/>
        <v>398621.24248464231</v>
      </c>
      <c r="CP224" s="2">
        <f t="shared" si="90"/>
        <v>408684.15220779524</v>
      </c>
      <c r="CQ224" s="2">
        <f t="shared" si="90"/>
        <v>418568.92838716204</v>
      </c>
      <c r="CR224" s="2">
        <f t="shared" si="90"/>
        <v>428276.38945812557</v>
      </c>
      <c r="CS224" s="2">
        <f t="shared" si="90"/>
        <v>437807.31672777981</v>
      </c>
      <c r="CT224" s="2">
        <f t="shared" si="90"/>
        <v>447162.45414879604</v>
      </c>
    </row>
    <row r="225" spans="3:98">
      <c r="C225" t="s">
        <v>43</v>
      </c>
      <c r="D225" s="2" cm="1">
        <f t="array" ref="D225">-(D95-D92+D105-D102+D115-D112+_xlfn.IFS(D127&lt;0, -D122, D127-D122&lt;=0,D127-D122, else, D122)+D139-D134)</f>
        <v>0</v>
      </c>
      <c r="E225" s="2" cm="1">
        <f t="array" ref="E225">-(E95-E92+E105-E102+E115-E112+_xlfn.IFS(E127&lt;0, -E122, E127-E122&lt;=0,E127-E122, else, E122)+E139-E134)</f>
        <v>35317.072782373987</v>
      </c>
      <c r="F225" s="2" cm="1">
        <f t="array" ref="F225">-(F95-F92+F105-F102+F115-F112+_xlfn.IFS(F127&lt;0, -F122, F127-F122&lt;=0,F127-F122, else, F122)+F139-F134)</f>
        <v>69705.099299936788</v>
      </c>
      <c r="G225" s="2" cm="1">
        <f t="array" ref="G225">-(G95-G92+G105-G102+G115-G112+_xlfn.IFS(G127&lt;0, -G122, G127-G122&lt;=0,G127-G122, else, G122)+G139-G134)</f>
        <v>103158.71919669001</v>
      </c>
      <c r="H225" s="2" cm="1">
        <f t="array" ref="H225">-(H95-H92+H105-H102+H115-H112+_xlfn.IFS(H127&lt;0, -H122, H127-H122&lt;=0,H127-H122, else, H122)+H139-H134)</f>
        <v>135672.6450836733</v>
      </c>
      <c r="I225" s="2" cm="1">
        <f t="array" ref="I225">-(I95-I92+I105-I102+I115-I112+_xlfn.IFS(I127&lt;0, -I122, I127-I122&lt;=0,I127-I122, else, I122)+I139-I134)</f>
        <v>167241.6620905234</v>
      </c>
      <c r="J225" s="2" cm="1">
        <f t="array" ref="J225">-(J95-J92+J105-J102+J115-J112+_xlfn.IFS(J127&lt;0, -J122, J127-J122&lt;=0,J127-J122, else, J122)+J139-J134)</f>
        <v>196665.27641170076</v>
      </c>
      <c r="K225" s="2" cm="1">
        <f t="array" ref="K225">-(K95-K92+K105-K102+K115-K112+_xlfn.IFS(K127&lt;0, -K122, K127-K122&lt;=0,K127-K122, else, K122)+K139-K134)</f>
        <v>224906.17108585499</v>
      </c>
      <c r="L225" s="2" cm="1">
        <f t="array" ref="L225">-(L95-L92+L105-L102+L115-L112+_xlfn.IFS(L127&lt;0, -L122, L127-L122&lt;=0,L127-L122, else, L122)+L139-L134)</f>
        <v>251960.87091562129</v>
      </c>
      <c r="M225" s="2" cm="1">
        <f t="array" ref="M225">-(M95-M92+M105-M102+M115-M112+_xlfn.IFS(M127&lt;0, -M122, M127-M122&lt;=0,M127-M122, else, M122)+M139-M134)</f>
        <v>277825.96469129343</v>
      </c>
      <c r="N225" s="2" cm="1">
        <f t="array" ref="N225">-(N95-N92+N105-N102+N115-N112+_xlfn.IFS(N127&lt;0, -N122, N127-N122&lt;=0,N127-N122, else, N122)+N139-N134)</f>
        <v>302498.10477760783</v>
      </c>
      <c r="O225" s="2" cm="1">
        <f t="array" ref="O225">-(O95-O92+O105-O102+O115-O112+_xlfn.IFS(O127&lt;0, -O122, O127-O122&lt;=0,O127-O122, else, O122)+O139-O134)</f>
        <v>308619.82950597559</v>
      </c>
      <c r="P225" s="2" cm="1">
        <f t="array" ref="P225">-(P95-P92+P105-P102+P115-P112+_xlfn.IFS(P127&lt;0, -P122, P127-P122&lt;=0,P127-P122, else, P122)+P139-P134)</f>
        <v>317218.16890651826</v>
      </c>
      <c r="Q225" s="2" cm="1">
        <f t="array" ref="Q225">-(Q95-Q92+Q105-Q102+Q115-Q112+_xlfn.IFS(Q127&lt;0, -Q122, Q127-Q122&lt;=0,Q127-Q122, else, Q122)+Q139-Q134)</f>
        <v>322264.73568625795</v>
      </c>
      <c r="R225" s="2" cm="1">
        <f t="array" ref="R225">-(R95-R92+R105-R102+R115-R112+_xlfn.IFS(R127&lt;0, -R122, R127-R122&lt;=0,R127-R122, else, R122)+R139-R134)</f>
        <v>326161.63941113092</v>
      </c>
      <c r="S225" s="2" cm="1">
        <f t="array" ref="S225">-(S95-S92+S105-S102+S115-S112+_xlfn.IFS(S127&lt;0, -S122, S127-S122&lt;=0,S127-S122, else, S122)+S139-S134)</f>
        <v>328905.00674140756</v>
      </c>
      <c r="T225" s="2" cm="1">
        <f t="array" ref="T225">-(T95-T92+T105-T102+T115-T112+_xlfn.IFS(T127&lt;0, -T122, T127-T122&lt;=0,T127-T122, else, T122)+T139-T134)</f>
        <v>330719.56213022396</v>
      </c>
      <c r="U225" s="2" cm="1">
        <f t="array" ref="U225">-(U95-U92+U105-U102+U115-U112+_xlfn.IFS(U127&lt;0, -U122, U127-U122&lt;=0,U127-U122, else, U122)+U139-U134)</f>
        <v>331393.83582917345</v>
      </c>
      <c r="V225" s="2" cm="1">
        <f t="array" ref="V225">-(V95-V92+V105-V102+V115-V112+_xlfn.IFS(V127&lt;0, -V122, V127-V122&lt;=0,V127-V122, else, V122)+V139-V134)</f>
        <v>330923.98549765022</v>
      </c>
      <c r="W225" s="2" cm="1">
        <f t="array" ref="W225">-(W95-W92+W105-W102+W115-W112+_xlfn.IFS(W127&lt;0, -W122, W127-W122&lt;=0,W127-W122, else, W122)+W139-W134)</f>
        <v>329306.22619696124</v>
      </c>
      <c r="X225" s="2" cm="1">
        <f t="array" ref="X225">-(X95-X92+X105-X102+X115-X112+_xlfn.IFS(X127&lt;0, -X122, X127-X122&lt;=0,X127-X122, else, X122)+X139-X134)</f>
        <v>326536.83006330626</v>
      </c>
      <c r="Y225" s="2" cm="1">
        <f t="array" ref="Y225">-(Y95-Y92+Y105-Y102+Y115-Y112+_xlfn.IFS(Y127&lt;0, -Y122, Y127-Y122&lt;=0,Y127-Y122, else, Y122)+Y139-Y134)</f>
        <v>338926.03058503894</v>
      </c>
      <c r="Z225" s="2" cm="1">
        <f t="array" ref="Z225">-(Z95-Z92+Z105-Z102+Z115-Z112+_xlfn.IFS(Z127&lt;0, -Z122, Z127-Z122&lt;=0,Z127-Z122, else, Z122)+Z139-Z134)</f>
        <v>350256.29838907789</v>
      </c>
      <c r="AA225" s="2" cm="1">
        <f t="array" ref="AA225">-(AA95-AA92+AA105-AA102+AA115-AA112+_xlfn.IFS(AA127&lt;0, -AA122, AA127-AA122&lt;=0,AA127-AA122, else, AA122)+AA139-AA134)</f>
        <v>360155.41153665539</v>
      </c>
      <c r="AB225" s="2" cm="1">
        <f t="array" ref="AB225">-(AB95-AB92+AB105-AB102+AB115-AB112+_xlfn.IFS(AB127&lt;0, -AB122, AB127-AB122&lt;=0,AB127-AB122, else, AB122)+AB139-AB134)</f>
        <v>368723.72261438868</v>
      </c>
      <c r="AC225" s="2" cm="1">
        <f t="array" ref="AC225">-(AC95-AC92+AC105-AC102+AC115-AC112+_xlfn.IFS(AC127&lt;0, -AC122, AC127-AC122&lt;=0,AC127-AC122, else, AC122)+AC139-AC134)</f>
        <v>375957.86536673724</v>
      </c>
      <c r="AD225" s="2" cm="1">
        <f t="array" ref="AD225">-(AD95-AD92+AD105-AD102+AD115-AD112+_xlfn.IFS(AD127&lt;0, -AD122, AD127-AD122&lt;=0,AD127-AD122, else, AD122)+AD139-AD134)</f>
        <v>381619.66302819015</v>
      </c>
      <c r="AE225" s="2" cm="1">
        <f t="array" ref="AE225">-(AE95-AE92+AE105-AE102+AE115-AE112+_xlfn.IFS(AE127&lt;0, -AE122, AE127-AE122&lt;=0,AE127-AE122, else, AE122)+AE139-AE134)</f>
        <v>385921.95067254337</v>
      </c>
      <c r="AF225" s="2" cm="1">
        <f t="array" ref="AF225">-(AF95-AF92+AF105-AF102+AF115-AF112+_xlfn.IFS(AF127&lt;0, -AF122, AF127-AF122&lt;=0,AF127-AF122, else, AF122)+AF139-AF134)</f>
        <v>388861.68098640791</v>
      </c>
      <c r="AG225" s="2" cm="1">
        <f t="array" ref="AG225">-(AG95-AG92+AG105-AG102+AG115-AG112+_xlfn.IFS(AG127&lt;0, -AG122, AG127-AG122&lt;=0,AG127-AG122, else, AG122)+AG139-AG134)</f>
        <v>390435.86874408461</v>
      </c>
      <c r="AH225" s="2" cm="1">
        <f t="array" ref="AH225">-(AH95-AH92+AH105-AH102+AH115-AH112+_xlfn.IFS(AH127&lt;0, -AH122, AH127-AH122&lt;=0,AH127-AH122, else, AH122)+AH139-AH134)</f>
        <v>390641.59031163913</v>
      </c>
      <c r="AI225" s="2"/>
      <c r="AJ225" s="2" cm="1">
        <f t="array" ref="AJ225">-(AJ95-AJ92+AJ105-AJ102+AJ115-AJ112+_xlfn.IFS(AJ127&lt;0, -AJ122, AJ127-AJ122&lt;=0,AJ127-AJ122, else, AJ122)+AJ139-AJ134)</f>
        <v>0</v>
      </c>
      <c r="AK225" s="2" cm="1">
        <f t="array" ref="AK225">-(AK95-AK92+AK105-AK102+AK115-AK112+_xlfn.IFS(AK127&lt;0, -AK122, AK127-AK122&lt;=0,AK127-AK122, else, AK122)+AK139-AK134)</f>
        <v>9373.8931539673358</v>
      </c>
      <c r="AL225" s="2" cm="1">
        <f t="array" ref="AL225">-(AL95-AL92+AL105-AL102+AL115-AL112+_xlfn.IFS(AL127&lt;0, -AL122, AL127-AL122&lt;=0,AL127-AL122, else, AL122)+AL139-AL134)</f>
        <v>18468.859778265061</v>
      </c>
      <c r="AM225" s="2" cm="1">
        <f t="array" ref="AM225">-(AM95-AM92+AM105-AM102+AM115-AM112+_xlfn.IFS(AM127&lt;0, -AM122, AM127-AM122&lt;=0,AM127-AM122, else, AM122)+AM139-AM134)</f>
        <v>27285.420615923184</v>
      </c>
      <c r="AN225" s="2" cm="1">
        <f t="array" ref="AN225">-(AN95-AN92+AN105-AN102+AN115-AN112+_xlfn.IFS(AN127&lt;0, -AN122, AN127-AN122&lt;=0,AN127-AN122, else, AN122)+AN139-AN134)</f>
        <v>35824.103461303341</v>
      </c>
      <c r="AO225" s="2" cm="1">
        <f t="array" ref="AO225">-(AO95-AO92+AO105-AO102+AO115-AO112+_xlfn.IFS(AO127&lt;0, -AO122, AO127-AO122&lt;=0,AO127-AO122, else, AO122)+AO139-AO134)</f>
        <v>44085.443160099036</v>
      </c>
      <c r="AP225" s="2" cm="1">
        <f t="array" ref="AP225">-(AP95-AP92+AP105-AP102+AP115-AP112+_xlfn.IFS(AP127&lt;0, -AP122, AP127-AP122&lt;=0,AP127-AP122, else, AP122)+AP139-AP134)</f>
        <v>51452.916146540141</v>
      </c>
      <c r="AQ225" s="2" cm="1">
        <f t="array" ref="AQ225">-(AQ95-AQ92+AQ105-AQ102+AQ115-AQ112+_xlfn.IFS(AQ127&lt;0, -AQ122, AQ127-AQ122&lt;=0,AQ127-AQ122, else, AQ122)+AQ139-AQ134)</f>
        <v>58499.64881541091</v>
      </c>
      <c r="AR225" s="2" cm="1">
        <f t="array" ref="AR225">-(AR95-AR92+AR105-AR102+AR115-AR112+_xlfn.IFS(AR127&lt;0, -AR122, AR127-AR122&lt;=0,AR127-AR122, else, AR122)+AR139-AR134)</f>
        <v>65226.197166399972</v>
      </c>
      <c r="AS225" s="2" cm="1">
        <f t="array" ref="AS225">-(AS95-AS92+AS105-AS102+AS115-AS112+_xlfn.IFS(AS127&lt;0, -AS122, AS127-AS122&lt;=0,AS127-AS122, else, AS122)+AS139-AS134)</f>
        <v>71633.124250527238</v>
      </c>
      <c r="AT225" s="2" cm="1">
        <f t="array" ref="AT225">-(AT95-AT92+AT105-AT102+AT115-AT112+_xlfn.IFS(AT127&lt;0, -AT122, AT127-AT122&lt;=0,AT127-AT122, else, AT122)+AT139-AT134)</f>
        <v>77721.000170144311</v>
      </c>
      <c r="AU225" s="2" cm="1">
        <f t="array" ref="AU225">-(AU95-AU92+AU105-AU102+AU115-AU112+_xlfn.IFS(AU127&lt;0, -AU122, AU127-AU122&lt;=0,AU127-AU122, else, AU122)+AU139-AU134)</f>
        <v>91423.807511988096</v>
      </c>
      <c r="AV225" s="2" cm="1">
        <f t="array" ref="AV225">-(AV95-AV92+AV105-AV102+AV115-AV112+_xlfn.IFS(AV127&lt;0, -AV122, AV127-AV122&lt;=0,AV127-AV122, else, AV122)+AV139-AV134)</f>
        <v>105271.76535910036</v>
      </c>
      <c r="AW225" s="2" cm="1">
        <f t="array" ref="AW225">-(AW95-AW92+AW105-AW102+AW115-AW112+_xlfn.IFS(AW127&lt;0, -AW122, AW127-AW122&lt;=0,AW127-AW122, else, AW122)+AW139-AW134)</f>
        <v>116744.49137851474</v>
      </c>
      <c r="AX225" s="2" cm="1">
        <f t="array" ref="AX225">-(AX95-AX92+AX105-AX102+AX115-AX112+_xlfn.IFS(AX127&lt;0, -AX122, AX127-AX122&lt;=0,AX127-AX122, else, AX122)+AX139-AX134)</f>
        <v>127126.77271523501</v>
      </c>
      <c r="AY225" s="2" cm="1">
        <f t="array" ref="AY225">-(AY95-AY92+AY105-AY102+AY115-AY112+_xlfn.IFS(AY127&lt;0, -AY122, AY127-AY122&lt;=0,AY127-AY122, else, AY122)+AY139-AY134)</f>
        <v>136420.59983260895</v>
      </c>
      <c r="AZ225" s="2" cm="1">
        <f t="array" ref="AZ225">-(AZ95-AZ92+AZ105-AZ102+AZ115-AZ112+_xlfn.IFS(AZ127&lt;0, -AZ122, AZ127-AZ122&lt;=0,AZ127-AZ122, else, AZ122)+AZ139-AZ134)</f>
        <v>144827.56543025281</v>
      </c>
      <c r="BA225" s="2" cm="1">
        <f t="array" ref="BA225">-(BA95-BA92+BA105-BA102+BA115-BA112+_xlfn.IFS(BA127&lt;0, -BA122, BA127-BA122&lt;=0,BA127-BA122, else, BA122)+BA139-BA134)</f>
        <v>152167.63023370202</v>
      </c>
      <c r="BB225" s="2" cm="1">
        <f t="array" ref="BB225">-(BB95-BB92+BB105-BB102+BB115-BB112+_xlfn.IFS(BB127&lt;0, -BB122, BB127-BB122&lt;=0,BB127-BB122, else, BB122)+BB139-BB134)</f>
        <v>158442.87309774006</v>
      </c>
      <c r="BC225" s="2" cm="1">
        <f t="array" ref="BC225">-(BC95-BC92+BC105-BC102+BC115-BC112+_xlfn.IFS(BC127&lt;0, -BC122, BC127-BC122&lt;=0,BC127-BC122, else, BC122)+BC139-BC134)</f>
        <v>163655.40234103258</v>
      </c>
      <c r="BD225" s="2" cm="1">
        <f t="array" ref="BD225">-(BD95-BD92+BD105-BD102+BD115-BD112+_xlfn.IFS(BD127&lt;0, -BD122, BD127-BD122&lt;=0,BD127-BD122, else, BD122)+BD139-BD134)</f>
        <v>167807.35574616306</v>
      </c>
      <c r="BE225" s="2" cm="1">
        <f t="array" ref="BE225">-(BE95-BE92+BE105-BE102+BE115-BE112+_xlfn.IFS(BE127&lt;0, -BE122, BE127-BE122&lt;=0,BE127-BE122, else, BE122)+BE139-BE134)</f>
        <v>176144.36620181159</v>
      </c>
      <c r="BF225" s="2" cm="1">
        <f t="array" ref="BF225">-(BF95-BF92+BF105-BF102+BF115-BF112+_xlfn.IFS(BF127&lt;0, -BF122, BF127-BF122&lt;=0,BF127-BF122, else, BF122)+BF139-BF134)</f>
        <v>188315.31842252519</v>
      </c>
      <c r="BG225" s="2" cm="1">
        <f t="array" ref="BG225">-(BG95-BG92+BG105-BG102+BG115-BG112+_xlfn.IFS(BG127&lt;0, -BG122, BG127-BG122&lt;=0,BG127-BG122, else, BG122)+BG139-BG134)</f>
        <v>198578.88948771113</v>
      </c>
      <c r="BH225" s="2" cm="1">
        <f t="array" ref="BH225">-(BH95-BH92+BH105-BH102+BH115-BH112+_xlfn.IFS(BH127&lt;0, -BH122, BH127-BH122&lt;=0,BH127-BH122, else, BH122)+BH139-BH134)</f>
        <v>207012.33272408746</v>
      </c>
      <c r="BI225" s="2" cm="1">
        <f t="array" ref="BI225">-(BI95-BI92+BI105-BI102+BI115-BI112+_xlfn.IFS(BI127&lt;0, -BI122, BI127-BI122&lt;=0,BI127-BI122, else, BI122)+BI139-BI134)</f>
        <v>213548.56288394541</v>
      </c>
      <c r="BJ225" s="2" cm="1">
        <f t="array" ref="BJ225">-(BJ95-BJ92+BJ105-BJ102+BJ115-BJ112+_xlfn.IFS(BJ127&lt;0, -BJ122, BJ127-BJ122&lt;=0,BJ127-BJ122, else, BJ122)+BJ139-BJ134)</f>
        <v>216973.67418791883</v>
      </c>
      <c r="BK225" s="2" cm="1">
        <f t="array" ref="BK225">-(BK95-BK92+BK105-BK102+BK115-BK112+_xlfn.IFS(BK127&lt;0, -BK122, BK127-BK122&lt;=0,BK127-BK122, else, BK122)+BK139-BK134)</f>
        <v>218650.7830134909</v>
      </c>
      <c r="BL225" s="2" cm="1">
        <f t="array" ref="BL225">-(BL95-BL92+BL105-BL102+BL115-BL112+_xlfn.IFS(BL127&lt;0, -BL122, BL127-BL122&lt;=0,BL127-BL122, else, BL122)+BL139-BL134)</f>
        <v>218593.95441039139</v>
      </c>
      <c r="BM225" s="2" cm="1">
        <f t="array" ref="BM225">-(BM95-BM92+BM105-BM102+BM115-BM112+_xlfn.IFS(BM127&lt;0, -BM122, BM127-BM122&lt;=0,BM127-BM122, else, BM122)+BM139-BM134)</f>
        <v>216817.34034776117</v>
      </c>
      <c r="BN225" s="2" cm="1">
        <f t="array" ref="BN225">-(BN95-BN92+BN105-BN102+BN115-BN112+_xlfn.IFS(BN127&lt;0, -BN122, BN127-BN122&lt;=0,BN127-BN122, else, BN122)+BN139-BN134)</f>
        <v>214227.77980109619</v>
      </c>
      <c r="BP225" s="2" cm="1">
        <f t="array" ref="BP225">-(BP95-BP92+BP105-BP102+BP115-BP112+_xlfn.IFS(BP127&lt;0, -BP122, BP127-BP122&lt;=0,BP127-BP122, else, BP122)+BP139-BP134)</f>
        <v>0</v>
      </c>
      <c r="BQ225" s="2" cm="1">
        <f t="array" ref="BQ225">-(BQ95-BQ92+BQ105-BQ102+BQ115-BQ112+_xlfn.IFS(BQ127&lt;0, -BQ122, BQ127-BQ122&lt;=0,BQ127-BQ122, else, BQ122)+BQ139-BQ134)</f>
        <v>44690.965936341323</v>
      </c>
      <c r="BR225" s="2" cm="1">
        <f t="array" ref="BR225">-(BR95-BR92+BR105-BR102+BR115-BR112+_xlfn.IFS(BR127&lt;0, -BR122, BR127-BR122&lt;=0,BR127-BR122, else, BR122)+BR139-BR134)</f>
        <v>88173.959078202024</v>
      </c>
      <c r="BS225" s="2" cm="1">
        <f t="array" ref="BS225">-(BS95-BS92+BS105-BS102+BS115-BS112+_xlfn.IFS(BS127&lt;0, -BS122, BS127-BS122&lt;=0,BS127-BS122, else, BS122)+BS139-BS134)</f>
        <v>130444.13981261337</v>
      </c>
      <c r="BT225" s="2" cm="1">
        <f t="array" ref="BT225">-(BT95-BT92+BT105-BT102+BT115-BT112+_xlfn.IFS(BT127&lt;0, -BT122, BT127-BT122&lt;=0,BT127-BT122, else, BT122)+BT139-BT134)</f>
        <v>171496.74854497658</v>
      </c>
      <c r="BU225" s="2" cm="1">
        <f t="array" ref="BU225">-(BU95-BU92+BU105-BU102+BU115-BU112+_xlfn.IFS(BU127&lt;0, -BU122, BU127-BU122&lt;=0,BU127-BU122, else, BU122)+BU139-BU134)</f>
        <v>211327.10525062215</v>
      </c>
      <c r="BV225" s="2" cm="1">
        <f t="array" ref="BV225">-(BV95-BV92+BV105-BV102+BV115-BV112+_xlfn.IFS(BV127&lt;0, -BV122, BV127-BV122&lt;=0,BV127-BV122, else, BV122)+BV139-BV134)</f>
        <v>248118.19255824108</v>
      </c>
      <c r="BW225" s="2" cm="1">
        <f t="array" ref="BW225">-(BW95-BW92+BW105-BW102+BW115-BW112+_xlfn.IFS(BW127&lt;0, -BW122, BW127-BW122&lt;=0,BW127-BW122, else, BW122)+BW139-BW134)</f>
        <v>283405.81990126567</v>
      </c>
      <c r="BX225" s="2" cm="1">
        <f t="array" ref="BX225">-(BX95-BX92+BX105-BX102+BX115-BX112+_xlfn.IFS(BX127&lt;0, -BX122, BX127-BX122&lt;=0,BX127-BX122, else, BX122)+BX139-BX134)</f>
        <v>317187.06808202155</v>
      </c>
      <c r="BY225" s="2" cm="1">
        <f t="array" ref="BY225">-(BY95-BY92+BY105-BY102+BY115-BY112+_xlfn.IFS(BY127&lt;0, -BY122, BY127-BY122&lt;=0,BY127-BY122, else, BY122)+BY139-BY134)</f>
        <v>349459.08894182043</v>
      </c>
      <c r="BZ225" s="2" cm="1">
        <f t="array" ref="BZ225">-(BZ95-BZ92+BZ105-BZ102+BZ115-BZ112+_xlfn.IFS(BZ127&lt;0, -BZ122, BZ127-BZ122&lt;=0,BZ127-BZ122, else, BZ122)+BZ139-BZ134)</f>
        <v>380219.10494775232</v>
      </c>
      <c r="CA225" s="2" cm="1">
        <f t="array" ref="CA225">-(CA95-CA92+CA105-CA102+CA115-CA112+_xlfn.IFS(CA127&lt;0, -CA122, CA127-CA122&lt;=0,CA127-CA122, else, CA122)+CA139-CA134)</f>
        <v>400043.63701796322</v>
      </c>
      <c r="CB225" s="2" cm="1">
        <f t="array" ref="CB225">-(CB95-CB92+CB105-CB102+CB115-CB112+_xlfn.IFS(CB127&lt;0, -CB122, CB127-CB122&lt;=0,CB127-CB122, else, CB122)+CB139-CB134)</f>
        <v>422489.93426561891</v>
      </c>
      <c r="CC225" s="2" cm="1">
        <f t="array" ref="CC225">-(CC95-CC92+CC105-CC102+CC115-CC112+_xlfn.IFS(CC127&lt;0, -CC122, CC127-CC122&lt;=0,CC127-CC122, else, CC122)+CC139-CC134)</f>
        <v>439009.22706477297</v>
      </c>
      <c r="CD225" s="2" cm="1">
        <f t="array" ref="CD225">-(CD95-CD92+CD105-CD102+CD115-CD112+_xlfn.IFS(CD127&lt;0, -CD122, CD127-CD122&lt;=0,CD127-CD122, else, CD122)+CD139-CD134)</f>
        <v>453288.41212636558</v>
      </c>
      <c r="CE225" s="2" cm="1">
        <f t="array" ref="CE225">-(CE95-CE92+CE105-CE102+CE115-CE112+_xlfn.IFS(CE127&lt;0, -CE122, CE127-CE122&lt;=0,CE127-CE122, else, CE122)+CE139-CE134)</f>
        <v>465325.60657401662</v>
      </c>
      <c r="CF225" s="2" cm="1">
        <f t="array" ref="CF225">-(CF95-CF92+CF105-CF102+CF115-CF112+_xlfn.IFS(CF127&lt;0, -CF122, CF127-CF122&lt;=0,CF127-CF122, else, CF122)+CF139-CF134)</f>
        <v>475547.12756047677</v>
      </c>
      <c r="CG225" s="2" cm="1">
        <f t="array" ref="CG225">-(CG95-CG92+CG105-CG102+CG115-CG112+_xlfn.IFS(CG127&lt;0, -CG122, CG127-CG122&lt;=0,CG127-CG122, else, CG122)+CG139-CG134)</f>
        <v>483561.46606287523</v>
      </c>
      <c r="CH225" s="2" cm="1">
        <f t="array" ref="CH225">-(CH95-CH92+CH105-CH102+CH115-CH112+_xlfn.IFS(CH127&lt;0, -CH122, CH127-CH122&lt;=0,CH127-CH122, else, CH122)+CH139-CH134)</f>
        <v>489366.85859539034</v>
      </c>
      <c r="CI225" s="2" cm="1">
        <f t="array" ref="CI225">-(CI95-CI92+CI105-CI102+CI115-CI112+_xlfn.IFS(CI127&lt;0, -CI122, CI127-CI122&lt;=0,CI127-CI122, else, CI122)+CI139-CI134)</f>
        <v>492961.62853799388</v>
      </c>
      <c r="CJ225" s="2" cm="1">
        <f t="array" ref="CJ225">-(CJ95-CJ92+CJ105-CJ102+CJ115-CJ112+_xlfn.IFS(CJ127&lt;0, -CJ122, CJ127-CJ122&lt;=0,CJ127-CJ122, else, CJ122)+CJ139-CJ134)</f>
        <v>494344.18580946932</v>
      </c>
      <c r="CK225" s="2" cm="1">
        <f t="array" ref="CK225">-(CK95-CK92+CK105-CK102+CK115-CK112+_xlfn.IFS(CK127&lt;0, -CK122, CK127-CK122&lt;=0,CK127-CK122, else, CK122)+CK139-CK134)</f>
        <v>515070.39678685064</v>
      </c>
      <c r="CL225" s="2" cm="1">
        <f t="array" ref="CL225">-(CL95-CL92+CL105-CL102+CL115-CL112+_xlfn.IFS(CL127&lt;0, -CL122, CL127-CL122&lt;=0,CL127-CL122, else, CL122)+CL139-CL134)</f>
        <v>538571.61681160331</v>
      </c>
      <c r="CM225" s="2" cm="1">
        <f t="array" ref="CM225">-(CM95-CM92+CM105-CM102+CM115-CM112+_xlfn.IFS(CM127&lt;0, -CM122, CM127-CM122&lt;=0,CM127-CM122, else, CM122)+CM139-CM134)</f>
        <v>558734.3010243664</v>
      </c>
      <c r="CN225" s="2" cm="1">
        <f t="array" ref="CN225">-(CN95-CN92+CN105-CN102+CN115-CN112+_xlfn.IFS(CN127&lt;0, -CN122, CN127-CN122&lt;=0,CN127-CN122, else, CN122)+CN139-CN134)</f>
        <v>575736.05533847609</v>
      </c>
      <c r="CO225" s="2" cm="1">
        <f t="array" ref="CO225">-(CO95-CO92+CO105-CO102+CO115-CO112+_xlfn.IFS(CO127&lt;0, -CO122, CO127-CO122&lt;=0,CO127-CO122, else, CO122)+CO139-CO134)</f>
        <v>589506.42825068277</v>
      </c>
      <c r="CP225" s="2" cm="1">
        <f t="array" ref="CP225">-(CP95-CP92+CP105-CP102+CP115-CP112+_xlfn.IFS(CP127&lt;0, -CP122, CP127-CP122&lt;=0,CP127-CP122, else, CP122)+CP139-CP134)</f>
        <v>598593.33721610904</v>
      </c>
      <c r="CQ225" s="2" cm="1">
        <f t="array" ref="CQ225">-(CQ95-CQ92+CQ105-CQ102+CQ115-CQ112+_xlfn.IFS(CQ127&lt;0, -CQ122, CQ127-CQ122&lt;=0,CQ127-CQ122, else, CQ122)+CQ139-CQ134)</f>
        <v>604572.73368603433</v>
      </c>
      <c r="CR225" s="2" cm="1">
        <f t="array" ref="CR225">-(CR95-CR92+CR105-CR102+CR115-CR112+_xlfn.IFS(CR127&lt;0, -CR122, CR127-CR122&lt;=0,CR127-CR122, else, CR122)+CR139-CR134)</f>
        <v>607455.63539679931</v>
      </c>
      <c r="CS225" s="2" cm="1">
        <f t="array" ref="CS225">-(CS95-CS92+CS105-CS102+CS115-CS112+_xlfn.IFS(CS127&lt;0, -CS122, CS127-CS122&lt;=0,CS127-CS122, else, CS122)+CS139-CS134)</f>
        <v>607253.2090918459</v>
      </c>
      <c r="CT225" s="2" cm="1">
        <f t="array" ref="CT225">-(CT95-CT92+CT105-CT102+CT115-CT112+_xlfn.IFS(CT127&lt;0, -CT122, CT127-CT122&lt;=0,CT127-CT122, else, CT122)+CT139-CT134)</f>
        <v>604869.37011273578</v>
      </c>
    </row>
    <row r="226" spans="3:98">
      <c r="C226" t="s">
        <v>176</v>
      </c>
      <c r="D226" s="2">
        <f t="shared" ref="D226:AH226" si="91">D95</f>
        <v>1749397.7312644324</v>
      </c>
      <c r="E226" s="2">
        <f t="shared" si="91"/>
        <v>1703771.6466364798</v>
      </c>
      <c r="F226" s="2">
        <f t="shared" si="91"/>
        <v>1658944.5774254075</v>
      </c>
      <c r="G226" s="2">
        <f t="shared" si="91"/>
        <v>1614914.8395863755</v>
      </c>
      <c r="H226" s="2">
        <f t="shared" si="91"/>
        <v>1571680.7539425236</v>
      </c>
      <c r="I226" s="2">
        <f t="shared" si="91"/>
        <v>1529240.6460657001</v>
      </c>
      <c r="J226" s="2">
        <f t="shared" si="91"/>
        <v>1487592.8461588908</v>
      </c>
      <c r="K226" s="2">
        <f t="shared" si="91"/>
        <v>1446735.6889403185</v>
      </c>
      <c r="L226" s="2">
        <f t="shared" si="91"/>
        <v>1406667.5135292097</v>
      </c>
      <c r="M226" s="2">
        <f t="shared" si="91"/>
        <v>1367386.6633331969</v>
      </c>
      <c r="N226" s="2">
        <f t="shared" si="91"/>
        <v>1328891.4859373525</v>
      </c>
      <c r="O226" s="2">
        <f t="shared" si="91"/>
        <v>1279981.3575965178</v>
      </c>
      <c r="P226" s="2">
        <f t="shared" si="91"/>
        <v>1236924.1772283965</v>
      </c>
      <c r="Q226" s="2">
        <f t="shared" si="91"/>
        <v>1191274.4803949331</v>
      </c>
      <c r="R226" s="2">
        <f t="shared" si="91"/>
        <v>1146918.0840202768</v>
      </c>
      <c r="S226" s="2">
        <f t="shared" si="91"/>
        <v>1103853.9578273024</v>
      </c>
      <c r="T226" s="2">
        <f t="shared" si="91"/>
        <v>1062081.0594773965</v>
      </c>
      <c r="U226" s="2">
        <f t="shared" si="91"/>
        <v>1021598.3345392507</v>
      </c>
      <c r="V226" s="2">
        <f t="shared" si="91"/>
        <v>982404.7164591545</v>
      </c>
      <c r="W226" s="2">
        <f t="shared" si="91"/>
        <v>944499.12653276278</v>
      </c>
      <c r="X226" s="2">
        <f t="shared" si="91"/>
        <v>907880.47387832718</v>
      </c>
      <c r="Y226" s="2">
        <f t="shared" si="91"/>
        <v>872150.63166314841</v>
      </c>
      <c r="Z226" s="2">
        <f t="shared" si="91"/>
        <v>837967.73199982324</v>
      </c>
      <c r="AA226" s="2">
        <f t="shared" si="91"/>
        <v>805070.75468618737</v>
      </c>
      <c r="AB226" s="2">
        <f t="shared" si="91"/>
        <v>773455.37638731417</v>
      </c>
      <c r="AC226" s="2">
        <f t="shared" si="91"/>
        <v>743122.42290476651</v>
      </c>
      <c r="AD226" s="2">
        <f t="shared" si="91"/>
        <v>714072.68847553583</v>
      </c>
      <c r="AE226" s="2">
        <f t="shared" si="91"/>
        <v>686306.93594240921</v>
      </c>
      <c r="AF226" s="2">
        <f t="shared" si="91"/>
        <v>659825.89692227729</v>
      </c>
      <c r="AG226" s="2">
        <f t="shared" si="91"/>
        <v>634630.27197239688</v>
      </c>
      <c r="AH226" s="2">
        <f t="shared" si="91"/>
        <v>610720.7307546346</v>
      </c>
      <c r="AJ226" s="2">
        <f t="shared" ref="AJ226:BN226" si="92">AJ95</f>
        <v>360575.67443292518</v>
      </c>
      <c r="AK226" s="2">
        <f t="shared" si="92"/>
        <v>352779.29671739123</v>
      </c>
      <c r="AL226" s="2">
        <f t="shared" si="92"/>
        <v>345134.98458796466</v>
      </c>
      <c r="AM226" s="2">
        <f t="shared" si="92"/>
        <v>337641.94909393799</v>
      </c>
      <c r="AN226" s="2">
        <f t="shared" si="92"/>
        <v>330299.40128460404</v>
      </c>
      <c r="AO226" s="2">
        <f t="shared" si="92"/>
        <v>323106.55220925517</v>
      </c>
      <c r="AP226" s="2">
        <f t="shared" si="92"/>
        <v>316062.61291718396</v>
      </c>
      <c r="AQ226" s="2">
        <f t="shared" si="92"/>
        <v>309166.79445768328</v>
      </c>
      <c r="AR226" s="2">
        <f t="shared" si="92"/>
        <v>302418.30788004544</v>
      </c>
      <c r="AS226" s="2">
        <f t="shared" si="92"/>
        <v>295816.36423356325</v>
      </c>
      <c r="AT226" s="2">
        <f t="shared" si="92"/>
        <v>289360.17456752923</v>
      </c>
      <c r="AU226" s="2">
        <f t="shared" si="92"/>
        <v>277754.83525415167</v>
      </c>
      <c r="AV226" s="2">
        <f t="shared" si="92"/>
        <v>267221.05744528421</v>
      </c>
      <c r="AW226" s="2">
        <f t="shared" si="92"/>
        <v>256470.36389702311</v>
      </c>
      <c r="AX226" s="2">
        <f t="shared" si="92"/>
        <v>246194.80376189284</v>
      </c>
      <c r="AY226" s="2">
        <f t="shared" si="92"/>
        <v>236391.66181453163</v>
      </c>
      <c r="AZ226" s="2">
        <f t="shared" si="92"/>
        <v>227058.22280088012</v>
      </c>
      <c r="BA226" s="2">
        <f t="shared" si="92"/>
        <v>218191.77143838684</v>
      </c>
      <c r="BB226" s="2">
        <f t="shared" si="92"/>
        <v>209789.59241621307</v>
      </c>
      <c r="BC226" s="2">
        <f t="shared" si="92"/>
        <v>201848.97039543875</v>
      </c>
      <c r="BD226" s="2">
        <f t="shared" si="92"/>
        <v>194367.19000926762</v>
      </c>
      <c r="BE226" s="2">
        <f t="shared" si="92"/>
        <v>181975.90891423021</v>
      </c>
      <c r="BF226" s="2">
        <f t="shared" si="92"/>
        <v>171501.89568696628</v>
      </c>
      <c r="BG226" s="2">
        <f t="shared" si="92"/>
        <v>161867.50442073139</v>
      </c>
      <c r="BH226" s="2">
        <f t="shared" si="92"/>
        <v>153060.12787294434</v>
      </c>
      <c r="BI226" s="2">
        <f t="shared" si="92"/>
        <v>145074.84368892439</v>
      </c>
      <c r="BJ226" s="2">
        <f t="shared" si="92"/>
        <v>137906.72878697267</v>
      </c>
      <c r="BK226" s="2">
        <f t="shared" si="92"/>
        <v>131550.85936664973</v>
      </c>
      <c r="BL226" s="2">
        <f t="shared" si="92"/>
        <v>126002.31091705378</v>
      </c>
      <c r="BM226" s="2">
        <f t="shared" si="92"/>
        <v>121256.15822510129</v>
      </c>
      <c r="BN226" s="2">
        <f t="shared" si="92"/>
        <v>118481.94140606716</v>
      </c>
      <c r="BP226" s="2">
        <f t="shared" ref="BP226:CT226" si="93">BP95</f>
        <v>2109973.4056973578</v>
      </c>
      <c r="BQ226" s="2">
        <f t="shared" si="93"/>
        <v>2056550.9433538709</v>
      </c>
      <c r="BR226" s="2">
        <f t="shared" si="93"/>
        <v>2004079.5620133721</v>
      </c>
      <c r="BS226" s="2">
        <f t="shared" si="93"/>
        <v>1952556.7886803136</v>
      </c>
      <c r="BT226" s="2">
        <f t="shared" si="93"/>
        <v>1901980.1552271277</v>
      </c>
      <c r="BU226" s="2">
        <f t="shared" si="93"/>
        <v>1852347.1982749552</v>
      </c>
      <c r="BV226" s="2">
        <f t="shared" si="93"/>
        <v>1803655.4590760747</v>
      </c>
      <c r="BW226" s="2">
        <f t="shared" si="93"/>
        <v>1755902.4833980019</v>
      </c>
      <c r="BX226" s="2">
        <f t="shared" si="93"/>
        <v>1709085.821409255</v>
      </c>
      <c r="BY226" s="2">
        <f t="shared" si="93"/>
        <v>1663203.0275667601</v>
      </c>
      <c r="BZ226" s="2">
        <f t="shared" si="93"/>
        <v>1618251.6605048818</v>
      </c>
      <c r="CA226" s="2">
        <f t="shared" si="93"/>
        <v>1557736.1928506694</v>
      </c>
      <c r="CB226" s="2">
        <f t="shared" si="93"/>
        <v>1504145.2346736807</v>
      </c>
      <c r="CC226" s="2">
        <f t="shared" si="93"/>
        <v>1447744.8442919562</v>
      </c>
      <c r="CD226" s="2">
        <f t="shared" si="93"/>
        <v>1393112.8877821695</v>
      </c>
      <c r="CE226" s="2">
        <f t="shared" si="93"/>
        <v>1340245.6196418339</v>
      </c>
      <c r="CF226" s="2">
        <f t="shared" si="93"/>
        <v>1289139.2822782767</v>
      </c>
      <c r="CG226" s="2">
        <f t="shared" si="93"/>
        <v>1239790.1059776375</v>
      </c>
      <c r="CH226" s="2">
        <f t="shared" si="93"/>
        <v>1192194.3088753675</v>
      </c>
      <c r="CI226" s="2">
        <f t="shared" si="93"/>
        <v>1146348.0969282016</v>
      </c>
      <c r="CJ226" s="2">
        <f t="shared" si="93"/>
        <v>1102247.6638875948</v>
      </c>
      <c r="CK226" s="2">
        <f t="shared" si="93"/>
        <v>1054126.5405773786</v>
      </c>
      <c r="CL226" s="2">
        <f t="shared" si="93"/>
        <v>1009469.6276867895</v>
      </c>
      <c r="CM226" s="2">
        <f t="shared" si="93"/>
        <v>966938.2591069187</v>
      </c>
      <c r="CN226" s="2">
        <f t="shared" si="93"/>
        <v>926515.50426025852</v>
      </c>
      <c r="CO226" s="2">
        <f t="shared" si="93"/>
        <v>888197.26659369096</v>
      </c>
      <c r="CP226" s="2">
        <f t="shared" si="93"/>
        <v>851979.41726250853</v>
      </c>
      <c r="CQ226" s="2">
        <f t="shared" si="93"/>
        <v>817857.79530905897</v>
      </c>
      <c r="CR226" s="2">
        <f t="shared" si="93"/>
        <v>785828.20783933112</v>
      </c>
      <c r="CS226" s="2">
        <f t="shared" si="93"/>
        <v>755886.43019749818</v>
      </c>
      <c r="CT226" s="2">
        <f t="shared" si="93"/>
        <v>729202.67216070171</v>
      </c>
    </row>
    <row r="227" spans="3:98">
      <c r="C227" t="s">
        <v>169</v>
      </c>
      <c r="D227" s="2">
        <f t="shared" ref="D227:AH227" si="94">IF(D127&lt;0,0,D127)</f>
        <v>833693.90944694402</v>
      </c>
      <c r="E227" s="2">
        <f t="shared" si="94"/>
        <v>806098.7008336829</v>
      </c>
      <c r="F227" s="2">
        <f t="shared" si="94"/>
        <v>778989.40503116464</v>
      </c>
      <c r="G227" s="2">
        <f t="shared" si="94"/>
        <v>752369.06700654654</v>
      </c>
      <c r="H227" s="2">
        <f t="shared" si="94"/>
        <v>726240.74901864515</v>
      </c>
      <c r="I227" s="2">
        <f t="shared" si="94"/>
        <v>700607.53020537924</v>
      </c>
      <c r="J227" s="2">
        <f t="shared" si="94"/>
        <v>675625.17614528176</v>
      </c>
      <c r="K227" s="2">
        <f t="shared" si="94"/>
        <v>651190.94098249055</v>
      </c>
      <c r="L227" s="2">
        <f t="shared" si="94"/>
        <v>627306.2324175617</v>
      </c>
      <c r="M227" s="2">
        <f t="shared" si="94"/>
        <v>603972.48722438118</v>
      </c>
      <c r="N227" s="2">
        <f t="shared" si="94"/>
        <v>581191.170781294</v>
      </c>
      <c r="O227" s="2">
        <f t="shared" si="94"/>
        <v>570200.53783141775</v>
      </c>
      <c r="P227" s="2">
        <f t="shared" si="94"/>
        <v>558321.91585476836</v>
      </c>
      <c r="Q227" s="2">
        <f t="shared" si="94"/>
        <v>547812.06719892367</v>
      </c>
      <c r="R227" s="2">
        <f t="shared" si="94"/>
        <v>537634.4373503098</v>
      </c>
      <c r="S227" s="2">
        <f t="shared" si="94"/>
        <v>527787.14301722322</v>
      </c>
      <c r="T227" s="2">
        <f t="shared" si="94"/>
        <v>518175.00322981016</v>
      </c>
      <c r="U227" s="2">
        <f t="shared" si="94"/>
        <v>508882.98702184908</v>
      </c>
      <c r="V227" s="2">
        <f t="shared" si="94"/>
        <v>499909.59588110942</v>
      </c>
      <c r="W227" s="2">
        <f t="shared" si="94"/>
        <v>491253.35093086562</v>
      </c>
      <c r="X227" s="2">
        <f t="shared" si="94"/>
        <v>482912.79274688417</v>
      </c>
      <c r="Y227" s="2">
        <f t="shared" si="94"/>
        <v>470515.89090414997</v>
      </c>
      <c r="Z227" s="2">
        <f t="shared" si="94"/>
        <v>458328.82467079023</v>
      </c>
      <c r="AA227" s="2">
        <f t="shared" si="94"/>
        <v>446466.44949978165</v>
      </c>
      <c r="AB227" s="2">
        <f t="shared" si="94"/>
        <v>434903.82817310363</v>
      </c>
      <c r="AC227" s="2">
        <f t="shared" si="94"/>
        <v>423638.50743807701</v>
      </c>
      <c r="AD227" s="2">
        <f t="shared" si="94"/>
        <v>412734.27009768126</v>
      </c>
      <c r="AE227" s="2">
        <f t="shared" si="94"/>
        <v>402126.62158231088</v>
      </c>
      <c r="AF227" s="2">
        <f t="shared" si="94"/>
        <v>391812.97810975555</v>
      </c>
      <c r="AG227" s="2">
        <f t="shared" si="94"/>
        <v>381790.79103049811</v>
      </c>
      <c r="AH227" s="2">
        <f t="shared" si="94"/>
        <v>372057.5467218064</v>
      </c>
      <c r="AJ227" s="2">
        <f t="shared" ref="AJ227:BN227" si="95">IF(AJ127&lt;0,0,AJ127)</f>
        <v>201906.27397932502</v>
      </c>
      <c r="AK227" s="2">
        <f t="shared" si="95"/>
        <v>196508.26058735739</v>
      </c>
      <c r="AL227" s="2">
        <f t="shared" si="95"/>
        <v>191203.95855243143</v>
      </c>
      <c r="AM227" s="2">
        <f t="shared" si="95"/>
        <v>185993.83670618371</v>
      </c>
      <c r="AN227" s="2">
        <f t="shared" si="95"/>
        <v>180878.35682891906</v>
      </c>
      <c r="AO227" s="2">
        <f t="shared" si="95"/>
        <v>175857.97364961091</v>
      </c>
      <c r="AP227" s="2">
        <f t="shared" si="95"/>
        <v>171130.93571609922</v>
      </c>
      <c r="AQ227" s="2">
        <f t="shared" si="95"/>
        <v>166510.55198857468</v>
      </c>
      <c r="AR227" s="2">
        <f t="shared" si="95"/>
        <v>161996.90333110112</v>
      </c>
      <c r="AS227" s="2">
        <f t="shared" si="95"/>
        <v>157590.06355641037</v>
      </c>
      <c r="AT227" s="2">
        <f t="shared" si="95"/>
        <v>153290.09942590285</v>
      </c>
      <c r="AU227" s="2">
        <f t="shared" si="95"/>
        <v>145769.54055308548</v>
      </c>
      <c r="AV227" s="2">
        <f t="shared" si="95"/>
        <v>138127.53599713178</v>
      </c>
      <c r="AW227" s="2">
        <f t="shared" si="95"/>
        <v>131450.20211636124</v>
      </c>
      <c r="AX227" s="2">
        <f t="shared" si="95"/>
        <v>125184.91698533282</v>
      </c>
      <c r="AY227" s="2">
        <f t="shared" si="95"/>
        <v>119332.54767832049</v>
      </c>
      <c r="AZ227" s="2">
        <f t="shared" si="95"/>
        <v>113811.18897075272</v>
      </c>
      <c r="BA227" s="2">
        <f t="shared" si="95"/>
        <v>108698.71582066374</v>
      </c>
      <c r="BB227" s="2">
        <f t="shared" si="95"/>
        <v>103996.10503039765</v>
      </c>
      <c r="BC227" s="2">
        <f t="shared" si="95"/>
        <v>99704.303977597112</v>
      </c>
      <c r="BD227" s="2">
        <f t="shared" si="95"/>
        <v>95824.230616093482</v>
      </c>
      <c r="BE227" s="2">
        <f t="shared" si="95"/>
        <v>90623.630961446179</v>
      </c>
      <c r="BF227" s="2">
        <f t="shared" si="95"/>
        <v>83705.996586966605</v>
      </c>
      <c r="BG227" s="2">
        <f t="shared" si="95"/>
        <v>77501.662815778327</v>
      </c>
      <c r="BH227" s="2">
        <f t="shared" si="95"/>
        <v>71978.638179429952</v>
      </c>
      <c r="BI227" s="2">
        <f t="shared" si="95"/>
        <v>67209.339180040057</v>
      </c>
      <c r="BJ227" s="2">
        <f t="shared" si="95"/>
        <v>64297.879618519451</v>
      </c>
      <c r="BK227" s="2">
        <f t="shared" si="95"/>
        <v>61989.41321136144</v>
      </c>
      <c r="BL227" s="2">
        <f t="shared" si="95"/>
        <v>60275.0427374707</v>
      </c>
      <c r="BM227" s="2">
        <f t="shared" si="95"/>
        <v>59145.78749621172</v>
      </c>
      <c r="BN227" s="2">
        <f t="shared" si="95"/>
        <v>62961.069075209103</v>
      </c>
      <c r="BP227" s="2">
        <f t="shared" ref="BP227:CT227" si="96">IF(BP127&lt;0,0,BP127)</f>
        <v>1035600.1834262691</v>
      </c>
      <c r="BQ227" s="2">
        <f t="shared" si="96"/>
        <v>1002606.9614210404</v>
      </c>
      <c r="BR227" s="2">
        <f t="shared" si="96"/>
        <v>970193.36358359607</v>
      </c>
      <c r="BS227" s="2">
        <f t="shared" si="96"/>
        <v>938362.90371273027</v>
      </c>
      <c r="BT227" s="2">
        <f t="shared" si="96"/>
        <v>907119.10584756418</v>
      </c>
      <c r="BU227" s="2">
        <f t="shared" si="96"/>
        <v>876465.50385499012</v>
      </c>
      <c r="BV227" s="2">
        <f t="shared" si="96"/>
        <v>846756.11186138098</v>
      </c>
      <c r="BW227" s="2">
        <f t="shared" si="96"/>
        <v>817701.49297106522</v>
      </c>
      <c r="BX227" s="2">
        <f t="shared" si="96"/>
        <v>789303.13574866275</v>
      </c>
      <c r="BY227" s="2">
        <f t="shared" si="96"/>
        <v>761562.55078079156</v>
      </c>
      <c r="BZ227" s="2">
        <f t="shared" si="96"/>
        <v>734481.27020719682</v>
      </c>
      <c r="CA227" s="2">
        <f t="shared" si="96"/>
        <v>715970.07838450326</v>
      </c>
      <c r="CB227" s="2">
        <f t="shared" si="96"/>
        <v>696449.4518519002</v>
      </c>
      <c r="CC227" s="2">
        <f t="shared" si="96"/>
        <v>679262.26931528491</v>
      </c>
      <c r="CD227" s="2">
        <f t="shared" si="96"/>
        <v>662819.35433564265</v>
      </c>
      <c r="CE227" s="2">
        <f t="shared" si="96"/>
        <v>647119.69069554377</v>
      </c>
      <c r="CF227" s="2">
        <f t="shared" si="96"/>
        <v>631986.19220056292</v>
      </c>
      <c r="CG227" s="2">
        <f t="shared" si="96"/>
        <v>617581.70284251287</v>
      </c>
      <c r="CH227" s="2">
        <f t="shared" si="96"/>
        <v>603905.70091150701</v>
      </c>
      <c r="CI227" s="2">
        <f t="shared" si="96"/>
        <v>590957.65490846278</v>
      </c>
      <c r="CJ227" s="2">
        <f t="shared" si="96"/>
        <v>578737.02336297766</v>
      </c>
      <c r="CK227" s="2">
        <f t="shared" si="96"/>
        <v>561139.52186559618</v>
      </c>
      <c r="CL227" s="2">
        <f t="shared" si="96"/>
        <v>542034.82125775679</v>
      </c>
      <c r="CM227" s="2">
        <f t="shared" si="96"/>
        <v>523968.11231555999</v>
      </c>
      <c r="CN227" s="2">
        <f t="shared" si="96"/>
        <v>506882.46635253355</v>
      </c>
      <c r="CO227" s="2">
        <f t="shared" si="96"/>
        <v>490847.84661811707</v>
      </c>
      <c r="CP227" s="2">
        <f t="shared" si="96"/>
        <v>477032.14971620071</v>
      </c>
      <c r="CQ227" s="2">
        <f t="shared" si="96"/>
        <v>464116.03479367233</v>
      </c>
      <c r="CR227" s="2">
        <f t="shared" si="96"/>
        <v>452088.02084722626</v>
      </c>
      <c r="CS227" s="2">
        <f t="shared" si="96"/>
        <v>440936.57852670981</v>
      </c>
      <c r="CT227" s="2">
        <f t="shared" si="96"/>
        <v>435018.61579701549</v>
      </c>
    </row>
    <row r="228" spans="3:98">
      <c r="C228" t="s">
        <v>170</v>
      </c>
      <c r="D228" s="2">
        <f t="shared" ref="D228:AH228" si="97">D105</f>
        <v>582875.6940607368</v>
      </c>
      <c r="E228" s="2">
        <f t="shared" si="97"/>
        <v>590240.61178736063</v>
      </c>
      <c r="F228" s="2">
        <f t="shared" si="97"/>
        <v>597783.05760006316</v>
      </c>
      <c r="G228" s="2">
        <f t="shared" si="97"/>
        <v>605505.95611287642</v>
      </c>
      <c r="H228" s="2">
        <f t="shared" si="97"/>
        <v>613412.24926982599</v>
      </c>
      <c r="I228" s="2">
        <f t="shared" si="97"/>
        <v>621504.89677004446</v>
      </c>
      <c r="J228" s="2">
        <f t="shared" si="97"/>
        <v>629786.8764972752</v>
      </c>
      <c r="K228" s="2">
        <f t="shared" si="97"/>
        <v>638261.18495382904</v>
      </c>
      <c r="L228" s="2">
        <f t="shared" si="97"/>
        <v>646930.83769904007</v>
      </c>
      <c r="M228" s="2">
        <f t="shared" si="97"/>
        <v>655798.86979228188</v>
      </c>
      <c r="N228" s="2">
        <f t="shared" si="97"/>
        <v>664868.33624059416</v>
      </c>
      <c r="O228" s="2">
        <f t="shared" si="97"/>
        <v>674386.4444829619</v>
      </c>
      <c r="P228" s="2">
        <f t="shared" si="97"/>
        <v>683732.73193670018</v>
      </c>
      <c r="Q228" s="2">
        <f t="shared" si="97"/>
        <v>693389.8349720058</v>
      </c>
      <c r="R228" s="2">
        <f t="shared" si="97"/>
        <v>703132.45892789902</v>
      </c>
      <c r="S228" s="2">
        <f t="shared" si="97"/>
        <v>712960.88094552909</v>
      </c>
      <c r="T228" s="2">
        <f t="shared" si="97"/>
        <v>722875.34673429769</v>
      </c>
      <c r="U228" s="2">
        <f t="shared" si="97"/>
        <v>732876.06997564516</v>
      </c>
      <c r="V228" s="2">
        <f t="shared" si="97"/>
        <v>742963.23171634786</v>
      </c>
      <c r="W228" s="2">
        <f t="shared" si="97"/>
        <v>753136.97975120414</v>
      </c>
      <c r="X228" s="2">
        <f t="shared" si="97"/>
        <v>763397.42799500318</v>
      </c>
      <c r="Y228" s="2">
        <f t="shared" si="97"/>
        <v>767269.50648414064</v>
      </c>
      <c r="Z228" s="2">
        <f t="shared" si="97"/>
        <v>771003.02564305486</v>
      </c>
      <c r="AA228" s="2">
        <f t="shared" si="97"/>
        <v>774683.21986712911</v>
      </c>
      <c r="AB228" s="2">
        <f t="shared" si="97"/>
        <v>778246.40075398528</v>
      </c>
      <c r="AC228" s="2">
        <f t="shared" si="97"/>
        <v>781689.41383981484</v>
      </c>
      <c r="AD228" s="2">
        <f t="shared" si="97"/>
        <v>785009.029829312</v>
      </c>
      <c r="AE228" s="2">
        <f t="shared" si="97"/>
        <v>788201.94549649977</v>
      </c>
      <c r="AF228" s="2">
        <f t="shared" si="97"/>
        <v>791264.78468107793</v>
      </c>
      <c r="AG228" s="2">
        <f t="shared" si="97"/>
        <v>794194.09938306769</v>
      </c>
      <c r="AH228" s="2">
        <f t="shared" si="97"/>
        <v>796986.37095861859</v>
      </c>
      <c r="AJ228" s="2">
        <f t="shared" ref="AJ228:BN228" si="98">AJ105</f>
        <v>93277.946794923075</v>
      </c>
      <c r="AK228" s="2">
        <f t="shared" si="98"/>
        <v>94278.770883282355</v>
      </c>
      <c r="AL228" s="2">
        <f t="shared" si="98"/>
        <v>95320.849371933349</v>
      </c>
      <c r="AM228" s="2">
        <f t="shared" si="98"/>
        <v>96404.379830059435</v>
      </c>
      <c r="AN228" s="2">
        <f t="shared" si="98"/>
        <v>97529.564193854778</v>
      </c>
      <c r="AO228" s="2">
        <f t="shared" si="98"/>
        <v>98696.608825406365</v>
      </c>
      <c r="AP228" s="2">
        <f t="shared" si="98"/>
        <v>99905.724572320119</v>
      </c>
      <c r="AQ228" s="2">
        <f t="shared" si="98"/>
        <v>101157.1268281001</v>
      </c>
      <c r="AR228" s="2">
        <f t="shared" si="98"/>
        <v>102451.0355932893</v>
      </c>
      <c r="AS228" s="2">
        <f t="shared" si="98"/>
        <v>103787.6755373801</v>
      </c>
      <c r="AT228" s="2">
        <f t="shared" si="98"/>
        <v>105167.27606150383</v>
      </c>
      <c r="AU228" s="2">
        <f t="shared" si="98"/>
        <v>105795.09891196009</v>
      </c>
      <c r="AV228" s="2">
        <f t="shared" si="98"/>
        <v>106404.33117187933</v>
      </c>
      <c r="AW228" s="2">
        <f t="shared" si="98"/>
        <v>107220.2535420458</v>
      </c>
      <c r="AX228" s="2">
        <f t="shared" si="98"/>
        <v>108127.05462225289</v>
      </c>
      <c r="AY228" s="2">
        <f t="shared" si="98"/>
        <v>109124.26455464645</v>
      </c>
      <c r="AZ228" s="2">
        <f t="shared" si="98"/>
        <v>110211.40976019927</v>
      </c>
      <c r="BA228" s="2">
        <f t="shared" si="98"/>
        <v>111388.01283620119</v>
      </c>
      <c r="BB228" s="2">
        <f t="shared" si="98"/>
        <v>112653.59245199505</v>
      </c>
      <c r="BC228" s="2">
        <f t="shared" si="98"/>
        <v>114007.66324294149</v>
      </c>
      <c r="BD228" s="2">
        <f t="shared" si="98"/>
        <v>115449.73570259562</v>
      </c>
      <c r="BE228" s="2">
        <f t="shared" si="98"/>
        <v>115932.17025305137</v>
      </c>
      <c r="BF228" s="2">
        <f t="shared" si="98"/>
        <v>116036.41884771596</v>
      </c>
      <c r="BG228" s="2">
        <f t="shared" si="98"/>
        <v>116255.76072993351</v>
      </c>
      <c r="BH228" s="2">
        <f t="shared" si="98"/>
        <v>116579.74697599014</v>
      </c>
      <c r="BI228" s="2">
        <f t="shared" si="98"/>
        <v>117007.11221658012</v>
      </c>
      <c r="BJ228" s="2">
        <f t="shared" si="98"/>
        <v>117536.58330743593</v>
      </c>
      <c r="BK228" s="2">
        <f t="shared" si="98"/>
        <v>118166.87941373962</v>
      </c>
      <c r="BL228" s="2">
        <f t="shared" si="98"/>
        <v>118896.71210693289</v>
      </c>
      <c r="BM228" s="2">
        <f t="shared" si="98"/>
        <v>119724.78547440989</v>
      </c>
      <c r="BN228" s="2">
        <f t="shared" si="98"/>
        <v>110862.57939045432</v>
      </c>
      <c r="BP228" s="2">
        <f t="shared" ref="BP228:CT228" si="99">BP105</f>
        <v>676153.64085565985</v>
      </c>
      <c r="BQ228" s="2">
        <f t="shared" si="99"/>
        <v>684519.38267064304</v>
      </c>
      <c r="BR228" s="2">
        <f t="shared" si="99"/>
        <v>693103.90697199653</v>
      </c>
      <c r="BS228" s="2">
        <f t="shared" si="99"/>
        <v>701910.3359429359</v>
      </c>
      <c r="BT228" s="2">
        <f t="shared" si="99"/>
        <v>710941.8134636808</v>
      </c>
      <c r="BU228" s="2">
        <f t="shared" si="99"/>
        <v>720201.50559545087</v>
      </c>
      <c r="BV228" s="2">
        <f t="shared" si="99"/>
        <v>729692.60106959532</v>
      </c>
      <c r="BW228" s="2">
        <f t="shared" si="99"/>
        <v>739418.31178192911</v>
      </c>
      <c r="BX228" s="2">
        <f t="shared" si="99"/>
        <v>749381.87329232937</v>
      </c>
      <c r="BY228" s="2">
        <f t="shared" si="99"/>
        <v>759586.54532966204</v>
      </c>
      <c r="BZ228" s="2">
        <f t="shared" si="99"/>
        <v>770035.61230209796</v>
      </c>
      <c r="CA228" s="2">
        <f t="shared" si="99"/>
        <v>780181.54339492205</v>
      </c>
      <c r="CB228" s="2">
        <f t="shared" si="99"/>
        <v>790137.06310857949</v>
      </c>
      <c r="CC228" s="2">
        <f t="shared" si="99"/>
        <v>800610.08851405163</v>
      </c>
      <c r="CD228" s="2">
        <f t="shared" si="99"/>
        <v>811259.51355015195</v>
      </c>
      <c r="CE228" s="2">
        <f t="shared" si="99"/>
        <v>822085.14550017554</v>
      </c>
      <c r="CF228" s="2">
        <f t="shared" si="99"/>
        <v>833086.75649449695</v>
      </c>
      <c r="CG228" s="2">
        <f t="shared" si="99"/>
        <v>844264.0828118464</v>
      </c>
      <c r="CH228" s="2">
        <f t="shared" si="99"/>
        <v>855616.82416834286</v>
      </c>
      <c r="CI228" s="2">
        <f t="shared" si="99"/>
        <v>867144.64299414563</v>
      </c>
      <c r="CJ228" s="2">
        <f t="shared" si="99"/>
        <v>878847.16369759873</v>
      </c>
      <c r="CK228" s="2">
        <f t="shared" si="99"/>
        <v>883201.67673719197</v>
      </c>
      <c r="CL228" s="2">
        <f t="shared" si="99"/>
        <v>887039.44449077081</v>
      </c>
      <c r="CM228" s="2">
        <f t="shared" si="99"/>
        <v>890938.98059706262</v>
      </c>
      <c r="CN228" s="2">
        <f t="shared" si="99"/>
        <v>894826.1477299754</v>
      </c>
      <c r="CO228" s="2">
        <f t="shared" si="99"/>
        <v>898696.52605639491</v>
      </c>
      <c r="CP228" s="2">
        <f t="shared" si="99"/>
        <v>902545.61313674797</v>
      </c>
      <c r="CQ228" s="2">
        <f t="shared" si="99"/>
        <v>906368.82491023943</v>
      </c>
      <c r="CR228" s="2">
        <f t="shared" si="99"/>
        <v>910161.49678801082</v>
      </c>
      <c r="CS228" s="2">
        <f t="shared" si="99"/>
        <v>913918.88485747762</v>
      </c>
      <c r="CT228" s="2">
        <f t="shared" si="99"/>
        <v>907848.95034907293</v>
      </c>
    </row>
    <row r="229" spans="3:98">
      <c r="C229" s="24" t="s">
        <v>173</v>
      </c>
      <c r="D229" s="2">
        <f t="shared" ref="D229:AH229" si="100">D115</f>
        <v>29305.030176899061</v>
      </c>
      <c r="E229" s="2">
        <f t="shared" si="100"/>
        <v>28077.328298254721</v>
      </c>
      <c r="F229" s="2">
        <f t="shared" si="100"/>
        <v>26921.586717968301</v>
      </c>
      <c r="G229" s="2">
        <f t="shared" si="100"/>
        <v>25835.175860167274</v>
      </c>
      <c r="H229" s="2">
        <f t="shared" si="100"/>
        <v>24815.434475054604</v>
      </c>
      <c r="I229" s="2">
        <f t="shared" si="100"/>
        <v>23859.670107848975</v>
      </c>
      <c r="J229" s="2">
        <f t="shared" si="100"/>
        <v>22999.086224499253</v>
      </c>
      <c r="K229" s="2">
        <f t="shared" si="100"/>
        <v>22214.719111329221</v>
      </c>
      <c r="L229" s="2">
        <f t="shared" si="100"/>
        <v>21506.482404732717</v>
      </c>
      <c r="M229" s="2">
        <f t="shared" si="100"/>
        <v>20874.236044416561</v>
      </c>
      <c r="N229" s="2">
        <f t="shared" si="100"/>
        <v>20317.786861030912</v>
      </c>
      <c r="O229" s="2">
        <f t="shared" si="100"/>
        <v>20418.411669114681</v>
      </c>
      <c r="P229" s="2">
        <f t="shared" si="100"/>
        <v>19787.694092737645</v>
      </c>
      <c r="Q229" s="2">
        <f t="shared" si="100"/>
        <v>19168.907782152586</v>
      </c>
      <c r="R229" s="2">
        <f t="shared" si="100"/>
        <v>18563.826427383276</v>
      </c>
      <c r="S229" s="2">
        <f t="shared" si="100"/>
        <v>17974.207872401999</v>
      </c>
      <c r="T229" s="2">
        <f t="shared" si="100"/>
        <v>17359.89519472903</v>
      </c>
      <c r="U229" s="2">
        <f t="shared" si="100"/>
        <v>16756.712692531055</v>
      </c>
      <c r="V229" s="2">
        <f t="shared" si="100"/>
        <v>16165.878734156273</v>
      </c>
      <c r="W229" s="2">
        <f t="shared" si="100"/>
        <v>15588.600763926537</v>
      </c>
      <c r="X229" s="2">
        <f t="shared" si="100"/>
        <v>15026.075361429701</v>
      </c>
      <c r="Y229" s="2">
        <f t="shared" si="100"/>
        <v>14341.945018052586</v>
      </c>
      <c r="Z229" s="2">
        <f t="shared" si="100"/>
        <v>13676.611267620119</v>
      </c>
      <c r="AA229" s="2">
        <f t="shared" si="100"/>
        <v>13031.91947451753</v>
      </c>
      <c r="AB229" s="2">
        <f t="shared" si="100"/>
        <v>12409.698340698702</v>
      </c>
      <c r="AC229" s="2">
        <f t="shared" si="100"/>
        <v>11811.759996830158</v>
      </c>
      <c r="AD229" s="2">
        <f t="shared" si="100"/>
        <v>11288.047440431212</v>
      </c>
      <c r="AE229" s="2">
        <f t="shared" si="100"/>
        <v>10799.449351302092</v>
      </c>
      <c r="AF229" s="2">
        <f t="shared" si="100"/>
        <v>10348.085100118147</v>
      </c>
      <c r="AG229" s="2">
        <f t="shared" si="100"/>
        <v>9936.0544855036824</v>
      </c>
      <c r="AH229" s="2">
        <f t="shared" si="100"/>
        <v>9565.437842199055</v>
      </c>
      <c r="AJ229" s="2">
        <f t="shared" ref="AJ229:BN229" si="101">AJ115</f>
        <v>5757.6219164365802</v>
      </c>
      <c r="AK229" s="2">
        <f t="shared" si="101"/>
        <v>5555.65118628854</v>
      </c>
      <c r="AL229" s="2">
        <f t="shared" si="101"/>
        <v>5346.0707276711291</v>
      </c>
      <c r="AM229" s="2">
        <f t="shared" si="101"/>
        <v>5128.8805405843495</v>
      </c>
      <c r="AN229" s="2">
        <f t="shared" si="101"/>
        <v>4904.0806250281994</v>
      </c>
      <c r="AO229" s="2">
        <f t="shared" si="101"/>
        <v>4671.6709810026796</v>
      </c>
      <c r="AP229" s="2">
        <f t="shared" si="101"/>
        <v>4473.3238157144206</v>
      </c>
      <c r="AQ229" s="2">
        <f t="shared" si="101"/>
        <v>4277.1729654143501</v>
      </c>
      <c r="AR229" s="2">
        <f t="shared" si="101"/>
        <v>4083.9238519315782</v>
      </c>
      <c r="AS229" s="2">
        <f t="shared" si="101"/>
        <v>3894.2818970952167</v>
      </c>
      <c r="AT229" s="2">
        <f t="shared" si="101"/>
        <v>3708.9525227343747</v>
      </c>
      <c r="AU229" s="2">
        <f t="shared" si="101"/>
        <v>3505.3389779567733</v>
      </c>
      <c r="AV229" s="2">
        <f t="shared" si="101"/>
        <v>3305.7995050472027</v>
      </c>
      <c r="AW229" s="2">
        <f t="shared" si="101"/>
        <v>3111.6788143674025</v>
      </c>
      <c r="AX229" s="2">
        <f t="shared" si="101"/>
        <v>2924.3216162791182</v>
      </c>
      <c r="AY229" s="2">
        <f t="shared" si="101"/>
        <v>2745.0726211440888</v>
      </c>
      <c r="AZ229" s="2">
        <f t="shared" si="101"/>
        <v>2541.1895097823904</v>
      </c>
      <c r="BA229" s="2">
        <f t="shared" si="101"/>
        <v>2341.9721827330004</v>
      </c>
      <c r="BB229" s="2">
        <f t="shared" si="101"/>
        <v>2148.3693353320391</v>
      </c>
      <c r="BC229" s="2">
        <f t="shared" si="101"/>
        <v>1961.3296629156148</v>
      </c>
      <c r="BD229" s="2">
        <f t="shared" si="101"/>
        <v>1781.8018608198481</v>
      </c>
      <c r="BE229" s="2">
        <f t="shared" si="101"/>
        <v>1511.1180938414054</v>
      </c>
      <c r="BF229" s="2">
        <f t="shared" si="101"/>
        <v>1250.5578769858107</v>
      </c>
      <c r="BG229" s="2">
        <f t="shared" si="101"/>
        <v>1001.8024424942805</v>
      </c>
      <c r="BH229" s="2">
        <f t="shared" si="101"/>
        <v>766.53302260803002</v>
      </c>
      <c r="BI229" s="2">
        <f t="shared" si="101"/>
        <v>546.43084956828079</v>
      </c>
      <c r="BJ229" s="2">
        <f t="shared" si="101"/>
        <v>383.06490209543335</v>
      </c>
      <c r="BK229" s="2">
        <f t="shared" si="101"/>
        <v>244.56356822513862</v>
      </c>
      <c r="BL229" s="2">
        <f t="shared" si="101"/>
        <v>132.95512355115443</v>
      </c>
      <c r="BM229" s="2">
        <f t="shared" si="101"/>
        <v>50.26784366724587</v>
      </c>
      <c r="BN229" s="2">
        <f t="shared" si="101"/>
        <v>-344.93610449648349</v>
      </c>
      <c r="BP229" s="2">
        <f t="shared" ref="BP229:CT229" si="102">BP115</f>
        <v>35062.652093335644</v>
      </c>
      <c r="BQ229" s="2">
        <f t="shared" si="102"/>
        <v>33632.979484543263</v>
      </c>
      <c r="BR229" s="2">
        <f t="shared" si="102"/>
        <v>32267.65744563943</v>
      </c>
      <c r="BS229" s="2">
        <f t="shared" si="102"/>
        <v>30964.056400751622</v>
      </c>
      <c r="BT229" s="2">
        <f t="shared" si="102"/>
        <v>29719.515100082805</v>
      </c>
      <c r="BU229" s="2">
        <f t="shared" si="102"/>
        <v>28531.341088851656</v>
      </c>
      <c r="BV229" s="2">
        <f t="shared" si="102"/>
        <v>27472.410040213676</v>
      </c>
      <c r="BW229" s="2">
        <f t="shared" si="102"/>
        <v>26491.89207674357</v>
      </c>
      <c r="BX229" s="2">
        <f t="shared" si="102"/>
        <v>25590.406256664293</v>
      </c>
      <c r="BY229" s="2">
        <f t="shared" si="102"/>
        <v>24768.517941511778</v>
      </c>
      <c r="BZ229" s="2">
        <f t="shared" si="102"/>
        <v>24026.739383765285</v>
      </c>
      <c r="CA229" s="2">
        <f t="shared" si="102"/>
        <v>23923.750647071454</v>
      </c>
      <c r="CB229" s="2">
        <f t="shared" si="102"/>
        <v>23093.493597784847</v>
      </c>
      <c r="CC229" s="2">
        <f t="shared" si="102"/>
        <v>22280.586596519988</v>
      </c>
      <c r="CD229" s="2">
        <f t="shared" si="102"/>
        <v>21488.148043662393</v>
      </c>
      <c r="CE229" s="2">
        <f t="shared" si="102"/>
        <v>20719.280493546088</v>
      </c>
      <c r="CF229" s="2">
        <f t="shared" si="102"/>
        <v>19901.084704511421</v>
      </c>
      <c r="CG229" s="2">
        <f t="shared" si="102"/>
        <v>19098.684875264054</v>
      </c>
      <c r="CH229" s="2">
        <f t="shared" si="102"/>
        <v>18314.248069488312</v>
      </c>
      <c r="CI229" s="2">
        <f t="shared" si="102"/>
        <v>17549.930426842151</v>
      </c>
      <c r="CJ229" s="2">
        <f t="shared" si="102"/>
        <v>16807.87722224955</v>
      </c>
      <c r="CK229" s="2">
        <f t="shared" si="102"/>
        <v>15853.063111893991</v>
      </c>
      <c r="CL229" s="2">
        <f t="shared" si="102"/>
        <v>14927.16914460593</v>
      </c>
      <c r="CM229" s="2">
        <f t="shared" si="102"/>
        <v>14033.721917011811</v>
      </c>
      <c r="CN229" s="2">
        <f t="shared" si="102"/>
        <v>13176.231363306732</v>
      </c>
      <c r="CO229" s="2">
        <f t="shared" si="102"/>
        <v>12358.19084639844</v>
      </c>
      <c r="CP229" s="2">
        <f t="shared" si="102"/>
        <v>11671.112342526645</v>
      </c>
      <c r="CQ229" s="2">
        <f t="shared" si="102"/>
        <v>11044.012919527231</v>
      </c>
      <c r="CR229" s="2">
        <f t="shared" si="102"/>
        <v>10481.040223669301</v>
      </c>
      <c r="CS229" s="2">
        <f t="shared" si="102"/>
        <v>9986.3223291709292</v>
      </c>
      <c r="CT229" s="2">
        <f t="shared" si="102"/>
        <v>9220.5017377025724</v>
      </c>
    </row>
    <row r="230" spans="3:98">
      <c r="C230" t="s">
        <v>174</v>
      </c>
      <c r="D230" s="2">
        <f>D219</f>
        <v>0</v>
      </c>
      <c r="E230" s="2">
        <f t="shared" ref="E230:AH230" si="103">E219</f>
        <v>23114.791087131121</v>
      </c>
      <c r="F230" s="2">
        <f t="shared" si="103"/>
        <v>24492.187881135527</v>
      </c>
      <c r="G230" s="2">
        <f t="shared" si="103"/>
        <v>25951.71019714907</v>
      </c>
      <c r="H230" s="2">
        <f t="shared" si="103"/>
        <v>27498.25711662478</v>
      </c>
      <c r="I230" s="2">
        <f t="shared" si="103"/>
        <v>29137.020095942531</v>
      </c>
      <c r="J230" s="2">
        <f t="shared" si="103"/>
        <v>30873.500421802095</v>
      </c>
      <c r="K230" s="2">
        <f t="shared" si="103"/>
        <v>32713.527709081754</v>
      </c>
      <c r="L230" s="2">
        <f t="shared" si="103"/>
        <v>34663.27950343649</v>
      </c>
      <c r="M230" s="2">
        <f t="shared" si="103"/>
        <v>36729.302054633845</v>
      </c>
      <c r="N230" s="2">
        <f t="shared" si="103"/>
        <v>38918.532330566399</v>
      </c>
      <c r="O230" s="2">
        <f t="shared" si="103"/>
        <v>41238.321346061144</v>
      </c>
      <c r="P230" s="2">
        <f t="shared" si="103"/>
        <v>43696.458885033797</v>
      </c>
      <c r="Q230" s="2">
        <f t="shared" si="103"/>
        <v>46301.199699229684</v>
      </c>
      <c r="R230" s="2">
        <f t="shared" si="103"/>
        <v>49061.291271769522</v>
      </c>
      <c r="S230" s="2">
        <f t="shared" si="103"/>
        <v>51986.003238985439</v>
      </c>
      <c r="T230" s="2">
        <f t="shared" si="103"/>
        <v>55085.158569624749</v>
      </c>
      <c r="U230" s="2">
        <f t="shared" si="103"/>
        <v>58369.166606415289</v>
      </c>
      <c r="V230" s="2">
        <f t="shared" si="103"/>
        <v>61849.058081261996</v>
      </c>
      <c r="W230" s="2">
        <f t="shared" si="103"/>
        <v>65536.522221995663</v>
      </c>
      <c r="X230" s="2">
        <f t="shared" si="103"/>
        <v>69443.946075638829</v>
      </c>
      <c r="Y230" s="2">
        <f t="shared" si="103"/>
        <v>73584.456180622816</v>
      </c>
      <c r="Z230" s="2">
        <f t="shared" si="103"/>
        <v>77971.962728308004</v>
      </c>
      <c r="AA230" s="2">
        <f t="shared" si="103"/>
        <v>82621.2063625398</v>
      </c>
      <c r="AB230" s="2">
        <f t="shared" si="103"/>
        <v>87547.807774870438</v>
      </c>
      <c r="AC230" s="2">
        <f t="shared" si="103"/>
        <v>92768.320262490044</v>
      </c>
      <c r="AD230" s="2">
        <f t="shared" si="103"/>
        <v>98300.285425897295</v>
      </c>
      <c r="AE230" s="2">
        <f t="shared" si="103"/>
        <v>104162.29219392018</v>
      </c>
      <c r="AF230" s="2">
        <f t="shared" si="103"/>
        <v>110374.0393749103</v>
      </c>
      <c r="AG230" s="2">
        <f t="shared" si="103"/>
        <v>116956.40194481269</v>
      </c>
      <c r="AH230" s="2">
        <f t="shared" si="103"/>
        <v>123931.50129541619</v>
      </c>
      <c r="AJ230" s="2">
        <f>AJ219</f>
        <v>0</v>
      </c>
      <c r="AK230" s="2">
        <f t="shared" ref="AK230:BN230" si="104">AK219</f>
        <v>16039.315836118823</v>
      </c>
      <c r="AL230" s="2">
        <f t="shared" si="104"/>
        <v>18197.943335202315</v>
      </c>
      <c r="AM230" s="2">
        <f t="shared" si="104"/>
        <v>20647.221969013135</v>
      </c>
      <c r="AN230" s="2">
        <f t="shared" si="104"/>
        <v>23426.293831920706</v>
      </c>
      <c r="AO230" s="2">
        <f t="shared" si="104"/>
        <v>26579.572660410184</v>
      </c>
      <c r="AP230" s="2">
        <f t="shared" si="104"/>
        <v>30157.453834506363</v>
      </c>
      <c r="AQ230" s="2">
        <f t="shared" si="104"/>
        <v>34217.120005400189</v>
      </c>
      <c r="AR230" s="2">
        <f t="shared" si="104"/>
        <v>38823.455228697319</v>
      </c>
      <c r="AS230" s="2">
        <f t="shared" si="104"/>
        <v>44050.08221737561</v>
      </c>
      <c r="AT230" s="2">
        <f t="shared" si="104"/>
        <v>49980.539296840463</v>
      </c>
      <c r="AU230" s="2">
        <f t="shared" si="104"/>
        <v>56709.615877871533</v>
      </c>
      <c r="AV230" s="2">
        <f t="shared" si="104"/>
        <v>64344.867797461768</v>
      </c>
      <c r="AW230" s="2">
        <f t="shared" si="104"/>
        <v>73008.336753084732</v>
      </c>
      <c r="AX230" s="2">
        <f t="shared" si="104"/>
        <v>82838.501318744005</v>
      </c>
      <c r="AY230" s="2">
        <f t="shared" si="104"/>
        <v>93992.490733441402</v>
      </c>
      <c r="AZ230" s="2">
        <f t="shared" si="104"/>
        <v>106648.59685361538</v>
      </c>
      <c r="BA230" s="2">
        <f t="shared" si="104"/>
        <v>121009.12442782627</v>
      </c>
      <c r="BB230" s="2">
        <f t="shared" si="104"/>
        <v>137303.62526069404</v>
      </c>
      <c r="BC230" s="2">
        <f t="shared" si="104"/>
        <v>155792.56797029951</v>
      </c>
      <c r="BD230" s="2">
        <f t="shared" si="104"/>
        <v>176771.50200705836</v>
      </c>
      <c r="BE230" s="2">
        <f t="shared" si="104"/>
        <v>200575.7825037991</v>
      </c>
      <c r="BF230" s="2">
        <f t="shared" si="104"/>
        <v>227585.93149273761</v>
      </c>
      <c r="BG230" s="2">
        <f t="shared" si="104"/>
        <v>258233.72119859414</v>
      </c>
      <c r="BH230" s="2">
        <f t="shared" si="104"/>
        <v>293009.07666087471</v>
      </c>
      <c r="BI230" s="2">
        <f t="shared" si="104"/>
        <v>332467.90803689492</v>
      </c>
      <c r="BJ230" s="2">
        <f t="shared" si="104"/>
        <v>377240.99779986346</v>
      </c>
      <c r="BK230" s="2">
        <f t="shared" si="104"/>
        <v>428044.08491087495</v>
      </c>
      <c r="BL230" s="2">
        <f t="shared" si="104"/>
        <v>485689.30717960122</v>
      </c>
      <c r="BM230" s="2">
        <f t="shared" si="104"/>
        <v>551098.18474173627</v>
      </c>
      <c r="BN230" s="2">
        <f t="shared" si="104"/>
        <v>625316.35221898253</v>
      </c>
      <c r="BP230" s="2">
        <f>BP219</f>
        <v>0</v>
      </c>
      <c r="BQ230" s="2">
        <f t="shared" ref="BQ230:CT230" si="105">BQ219</f>
        <v>39154.106923249943</v>
      </c>
      <c r="BR230" s="2">
        <f t="shared" si="105"/>
        <v>42690.131216337846</v>
      </c>
      <c r="BS230" s="2">
        <f t="shared" si="105"/>
        <v>46598.932166162209</v>
      </c>
      <c r="BT230" s="2">
        <f t="shared" si="105"/>
        <v>50924.550948545482</v>
      </c>
      <c r="BU230" s="2">
        <f t="shared" si="105"/>
        <v>55716.592756352715</v>
      </c>
      <c r="BV230" s="2">
        <f t="shared" si="105"/>
        <v>61030.954256308454</v>
      </c>
      <c r="BW230" s="2">
        <f t="shared" si="105"/>
        <v>66930.647714481951</v>
      </c>
      <c r="BX230" s="2">
        <f t="shared" si="105"/>
        <v>73486.734732133802</v>
      </c>
      <c r="BY230" s="2">
        <f t="shared" si="105"/>
        <v>80779.384272009454</v>
      </c>
      <c r="BZ230" s="2">
        <f t="shared" si="105"/>
        <v>88899.071627406869</v>
      </c>
      <c r="CA230" s="2">
        <f t="shared" si="105"/>
        <v>97947.937223932677</v>
      </c>
      <c r="CB230" s="2">
        <f t="shared" si="105"/>
        <v>108041.32668249556</v>
      </c>
      <c r="CC230" s="2">
        <f t="shared" si="105"/>
        <v>119309.53645231441</v>
      </c>
      <c r="CD230" s="2">
        <f t="shared" si="105"/>
        <v>131899.79259051353</v>
      </c>
      <c r="CE230" s="2">
        <f t="shared" si="105"/>
        <v>145978.49397242683</v>
      </c>
      <c r="CF230" s="2">
        <f t="shared" si="105"/>
        <v>161733.75542324013</v>
      </c>
      <c r="CG230" s="2">
        <f t="shared" si="105"/>
        <v>179378.29103424156</v>
      </c>
      <c r="CH230" s="2">
        <f t="shared" si="105"/>
        <v>199152.68334195603</v>
      </c>
      <c r="CI230" s="2">
        <f t="shared" si="105"/>
        <v>221329.09019229517</v>
      </c>
      <c r="CJ230" s="2">
        <f t="shared" si="105"/>
        <v>246215.44808269717</v>
      </c>
      <c r="CK230" s="2">
        <f t="shared" si="105"/>
        <v>274160.23868442193</v>
      </c>
      <c r="CL230" s="2">
        <f t="shared" si="105"/>
        <v>305557.8942210456</v>
      </c>
      <c r="CM230" s="2">
        <f t="shared" si="105"/>
        <v>340854.92756113393</v>
      </c>
      <c r="CN230" s="2">
        <f t="shared" si="105"/>
        <v>380556.88443574513</v>
      </c>
      <c r="CO230" s="2">
        <f t="shared" si="105"/>
        <v>425236.22829938494</v>
      </c>
      <c r="CP230" s="2">
        <f t="shared" si="105"/>
        <v>475541.28322576074</v>
      </c>
      <c r="CQ230" s="2">
        <f t="shared" si="105"/>
        <v>532206.37710479507</v>
      </c>
      <c r="CR230" s="2">
        <f t="shared" si="105"/>
        <v>596063.34655451146</v>
      </c>
      <c r="CS230" s="2">
        <f t="shared" si="105"/>
        <v>668054.58668654901</v>
      </c>
      <c r="CT230" s="2">
        <f t="shared" si="105"/>
        <v>749247.85351439868</v>
      </c>
    </row>
    <row r="231" spans="3:98">
      <c r="C231" t="s">
        <v>119</v>
      </c>
      <c r="D231" s="2">
        <f t="shared" ref="D231:AH231" si="106">D139-D230</f>
        <v>2145788.3365974198</v>
      </c>
      <c r="E231" s="2">
        <f t="shared" si="106"/>
        <v>2108808.2582071358</v>
      </c>
      <c r="F231" s="2">
        <f t="shared" si="106"/>
        <v>2071918.8253816543</v>
      </c>
      <c r="G231" s="2">
        <f t="shared" si="106"/>
        <v>2035118.8062803871</v>
      </c>
      <c r="H231" s="2">
        <f t="shared" si="106"/>
        <v>1998406.9519625795</v>
      </c>
      <c r="I231" s="2">
        <f t="shared" si="106"/>
        <v>1961781.9964593141</v>
      </c>
      <c r="J231" s="2">
        <f t="shared" si="106"/>
        <v>1923512.4704308619</v>
      </c>
      <c r="K231" s="2">
        <f t="shared" si="106"/>
        <v>1885538.0342194412</v>
      </c>
      <c r="L231" s="2">
        <f t="shared" si="106"/>
        <v>1847854.3378944192</v>
      </c>
      <c r="M231" s="2">
        <f t="shared" si="106"/>
        <v>1810457.0369430576</v>
      </c>
      <c r="N231" s="2">
        <f t="shared" si="106"/>
        <v>1773341.792226478</v>
      </c>
      <c r="O231" s="2">
        <f t="shared" si="106"/>
        <v>1736115.808423006</v>
      </c>
      <c r="P231" s="2">
        <f t="shared" si="106"/>
        <v>1698943.0578947612</v>
      </c>
      <c r="Q231" s="2">
        <f t="shared" si="106"/>
        <v>1662194.9028427112</v>
      </c>
      <c r="R231" s="2">
        <f t="shared" si="106"/>
        <v>1625690.1907490091</v>
      </c>
      <c r="S231" s="2">
        <f t="shared" si="106"/>
        <v>1589424.0629303642</v>
      </c>
      <c r="T231" s="2">
        <f t="shared" si="106"/>
        <v>1549005.485689885</v>
      </c>
      <c r="U231" s="2">
        <f t="shared" si="106"/>
        <v>1508900.0974875353</v>
      </c>
      <c r="V231" s="2">
        <f t="shared" si="106"/>
        <v>1469102.1175900092</v>
      </c>
      <c r="W231" s="2">
        <f t="shared" si="106"/>
        <v>1429605.7936309231</v>
      </c>
      <c r="X231" s="2">
        <f t="shared" si="106"/>
        <v>1390405.401348202</v>
      </c>
      <c r="Y231" s="2">
        <f t="shared" si="106"/>
        <v>1345043.3702978818</v>
      </c>
      <c r="Z231" s="2">
        <f t="shared" si="106"/>
        <v>1300093.4638834789</v>
      </c>
      <c r="AA231" s="2">
        <f t="shared" si="106"/>
        <v>1255577.9432339726</v>
      </c>
      <c r="AB231" s="2">
        <f t="shared" si="106"/>
        <v>1211473.6147941134</v>
      </c>
      <c r="AC231" s="2">
        <f t="shared" si="106"/>
        <v>1167772.882430237</v>
      </c>
      <c r="AD231" s="2">
        <f t="shared" si="106"/>
        <v>1123122.6212224055</v>
      </c>
      <c r="AE231" s="2">
        <f t="shared" si="106"/>
        <v>1078903.9054418674</v>
      </c>
      <c r="AF231" s="2">
        <f t="shared" si="106"/>
        <v>1035108.4620859711</v>
      </c>
      <c r="AG231" s="2">
        <f t="shared" si="106"/>
        <v>991728.08196228475</v>
      </c>
      <c r="AH231" s="2">
        <f t="shared" si="106"/>
        <v>948754.61930239177</v>
      </c>
      <c r="AJ231" s="2">
        <f t="shared" ref="AJ231:BN231" si="107">AJ139-AJ230</f>
        <v>387852.09507639048</v>
      </c>
      <c r="AK231" s="2">
        <f t="shared" si="107"/>
        <v>383386.27380330302</v>
      </c>
      <c r="AL231" s="2">
        <f t="shared" si="107"/>
        <v>378924.92923483835</v>
      </c>
      <c r="AM231" s="2">
        <f t="shared" si="107"/>
        <v>374467.78624360601</v>
      </c>
      <c r="AN231" s="2">
        <f t="shared" si="107"/>
        <v>370014.56806360942</v>
      </c>
      <c r="AO231" s="2">
        <f t="shared" si="107"/>
        <v>365564.99628853513</v>
      </c>
      <c r="AP231" s="2">
        <f t="shared" si="107"/>
        <v>361496.38325584889</v>
      </c>
      <c r="AQ231" s="2">
        <f t="shared" si="107"/>
        <v>357454.86765859107</v>
      </c>
      <c r="AR231" s="2">
        <f t="shared" si="107"/>
        <v>353439.81345255102</v>
      </c>
      <c r="AS231" s="2">
        <f t="shared" si="107"/>
        <v>349450.58295066468</v>
      </c>
      <c r="AT231" s="2">
        <f t="shared" si="107"/>
        <v>345486.53682352952</v>
      </c>
      <c r="AU231" s="2">
        <f t="shared" si="107"/>
        <v>340043.40121544793</v>
      </c>
      <c r="AV231" s="2">
        <f t="shared" si="107"/>
        <v>334613.70042211737</v>
      </c>
      <c r="AW231" s="2">
        <f t="shared" si="107"/>
        <v>329377.90397102234</v>
      </c>
      <c r="AX231" s="2">
        <f t="shared" si="107"/>
        <v>324240.68617762334</v>
      </c>
      <c r="AY231" s="2">
        <f t="shared" si="107"/>
        <v>319200.79690237588</v>
      </c>
      <c r="AZ231" s="2">
        <f t="shared" si="107"/>
        <v>314174.24141986796</v>
      </c>
      <c r="BA231" s="2">
        <f t="shared" si="107"/>
        <v>309236.83290432452</v>
      </c>
      <c r="BB231" s="2">
        <f t="shared" si="107"/>
        <v>304387.51409598219</v>
      </c>
      <c r="BC231" s="2">
        <f t="shared" si="107"/>
        <v>299625.22603738774</v>
      </c>
      <c r="BD231" s="2">
        <f t="shared" si="107"/>
        <v>294948.90808025206</v>
      </c>
      <c r="BE231" s="2">
        <f t="shared" si="107"/>
        <v>288674.22684392706</v>
      </c>
      <c r="BF231" s="2">
        <f t="shared" si="107"/>
        <v>282180.22349681513</v>
      </c>
      <c r="BG231" s="2">
        <f t="shared" si="107"/>
        <v>275872.9500217762</v>
      </c>
      <c r="BH231" s="2">
        <f t="shared" si="107"/>
        <v>269727.67430610029</v>
      </c>
      <c r="BI231" s="2">
        <f t="shared" si="107"/>
        <v>263742.71760210145</v>
      </c>
      <c r="BJ231" s="2">
        <f t="shared" si="107"/>
        <v>257991.63651308045</v>
      </c>
      <c r="BK231" s="2">
        <f t="shared" si="107"/>
        <v>252403.36610452679</v>
      </c>
      <c r="BL231" s="2">
        <f t="shared" si="107"/>
        <v>246976.04384395661</v>
      </c>
      <c r="BM231" s="2">
        <f t="shared" si="107"/>
        <v>241707.80386456556</v>
      </c>
      <c r="BN231" s="2">
        <f t="shared" si="107"/>
        <v>240291.90813136636</v>
      </c>
      <c r="BP231" s="2">
        <f t="shared" ref="BP231:CT231" si="108">BP139-BP230</f>
        <v>2533640.4316738104</v>
      </c>
      <c r="BQ231" s="2">
        <f t="shared" si="108"/>
        <v>2492194.5320104389</v>
      </c>
      <c r="BR231" s="2">
        <f t="shared" si="108"/>
        <v>2450843.7546164924</v>
      </c>
      <c r="BS231" s="2">
        <f t="shared" si="108"/>
        <v>2409586.592523993</v>
      </c>
      <c r="BT231" s="2">
        <f t="shared" si="108"/>
        <v>2368421.5200261893</v>
      </c>
      <c r="BU231" s="2">
        <f t="shared" si="108"/>
        <v>2327346.9927478493</v>
      </c>
      <c r="BV231" s="2">
        <f t="shared" si="108"/>
        <v>2285008.8536867108</v>
      </c>
      <c r="BW231" s="2">
        <f t="shared" si="108"/>
        <v>2242992.9018780324</v>
      </c>
      <c r="BX231" s="2">
        <f t="shared" si="108"/>
        <v>2201294.1513469703</v>
      </c>
      <c r="BY231" s="2">
        <f t="shared" si="108"/>
        <v>2159907.6198937222</v>
      </c>
      <c r="BZ231" s="2">
        <f t="shared" si="108"/>
        <v>2118828.3290500073</v>
      </c>
      <c r="CA231" s="2">
        <f t="shared" si="108"/>
        <v>2076159.209638454</v>
      </c>
      <c r="CB231" s="2">
        <f t="shared" si="108"/>
        <v>2033556.7583168785</v>
      </c>
      <c r="CC231" s="2">
        <f t="shared" si="108"/>
        <v>1991572.8068137337</v>
      </c>
      <c r="CD231" s="2">
        <f t="shared" si="108"/>
        <v>1949930.8769266324</v>
      </c>
      <c r="CE231" s="2">
        <f t="shared" si="108"/>
        <v>1908624.8598327402</v>
      </c>
      <c r="CF231" s="2">
        <f t="shared" si="108"/>
        <v>1863179.7271097528</v>
      </c>
      <c r="CG231" s="2">
        <f t="shared" si="108"/>
        <v>1818136.9303918597</v>
      </c>
      <c r="CH231" s="2">
        <f t="shared" si="108"/>
        <v>1773489.6316859915</v>
      </c>
      <c r="CI231" s="2">
        <f t="shared" si="108"/>
        <v>1729231.0196683109</v>
      </c>
      <c r="CJ231" s="2">
        <f t="shared" si="108"/>
        <v>1685354.3094284541</v>
      </c>
      <c r="CK231" s="2">
        <f t="shared" si="108"/>
        <v>1633717.5971418088</v>
      </c>
      <c r="CL231" s="2">
        <f t="shared" si="108"/>
        <v>1582273.6873802941</v>
      </c>
      <c r="CM231" s="2">
        <f t="shared" si="108"/>
        <v>1531450.893255749</v>
      </c>
      <c r="CN231" s="2">
        <f t="shared" si="108"/>
        <v>1481201.2891002137</v>
      </c>
      <c r="CO231" s="2">
        <f t="shared" si="108"/>
        <v>1431515.6000323384</v>
      </c>
      <c r="CP231" s="2">
        <f t="shared" si="108"/>
        <v>1381114.2577354857</v>
      </c>
      <c r="CQ231" s="2">
        <f t="shared" si="108"/>
        <v>1331307.2715463941</v>
      </c>
      <c r="CR231" s="2">
        <f t="shared" si="108"/>
        <v>1282084.5059299278</v>
      </c>
      <c r="CS231" s="2">
        <f t="shared" si="108"/>
        <v>1233435.8858268503</v>
      </c>
      <c r="CT231" s="2">
        <f t="shared" si="108"/>
        <v>1189046.5274337581</v>
      </c>
    </row>
    <row r="232" spans="3:98">
      <c r="D232" s="2">
        <f>SUM(D226:D231)</f>
        <v>5341060.7015464325</v>
      </c>
      <c r="E232" s="2">
        <f t="shared" ref="E232:AG232" si="109">SUM(E226:E231)</f>
        <v>5260111.3368500452</v>
      </c>
      <c r="F232" s="2">
        <f t="shared" si="109"/>
        <v>5159049.6400373932</v>
      </c>
      <c r="G232" s="2">
        <f t="shared" si="109"/>
        <v>5059695.5550435018</v>
      </c>
      <c r="H232" s="2">
        <f t="shared" si="109"/>
        <v>4962054.3957852535</v>
      </c>
      <c r="I232" s="2">
        <f t="shared" si="109"/>
        <v>4866131.7597042285</v>
      </c>
      <c r="J232" s="2">
        <f t="shared" si="109"/>
        <v>4770389.9558786107</v>
      </c>
      <c r="K232" s="2">
        <f t="shared" si="109"/>
        <v>4676654.095916491</v>
      </c>
      <c r="L232" s="2">
        <f t="shared" si="109"/>
        <v>4584928.6834483994</v>
      </c>
      <c r="M232" s="2">
        <f t="shared" si="109"/>
        <v>4495218.5953919683</v>
      </c>
      <c r="N232" s="2">
        <f t="shared" si="109"/>
        <v>4407529.1043773163</v>
      </c>
      <c r="O232" s="2">
        <f t="shared" si="109"/>
        <v>4322340.8813490793</v>
      </c>
      <c r="P232" s="2">
        <f t="shared" si="109"/>
        <v>4241406.0358923972</v>
      </c>
      <c r="Q232" s="2">
        <f t="shared" si="109"/>
        <v>4160141.392889956</v>
      </c>
      <c r="R232" s="2">
        <f t="shared" si="109"/>
        <v>4081000.2887466475</v>
      </c>
      <c r="S232" s="2">
        <f t="shared" si="109"/>
        <v>4003986.255831806</v>
      </c>
      <c r="T232" s="2">
        <f t="shared" si="109"/>
        <v>3924581.9488957431</v>
      </c>
      <c r="U232" s="2">
        <f t="shared" si="109"/>
        <v>3847383.368323226</v>
      </c>
      <c r="V232" s="2">
        <f t="shared" si="109"/>
        <v>3772394.5984620396</v>
      </c>
      <c r="W232" s="2">
        <f t="shared" si="109"/>
        <v>3699620.3738316777</v>
      </c>
      <c r="X232" s="2">
        <f t="shared" si="109"/>
        <v>3629066.1174054849</v>
      </c>
      <c r="Y232" s="2">
        <f t="shared" si="109"/>
        <v>3542905.8005479961</v>
      </c>
      <c r="Z232" s="2">
        <f t="shared" si="109"/>
        <v>3459041.6201930754</v>
      </c>
      <c r="AA232" s="2">
        <f t="shared" si="109"/>
        <v>3377451.4931241283</v>
      </c>
      <c r="AB232" s="2">
        <f t="shared" si="109"/>
        <v>3298036.7262240853</v>
      </c>
      <c r="AC232" s="2">
        <f t="shared" si="109"/>
        <v>3220803.3068722161</v>
      </c>
      <c r="AD232" s="2">
        <f t="shared" si="109"/>
        <v>3144526.9424912632</v>
      </c>
      <c r="AE232" s="2">
        <f t="shared" si="109"/>
        <v>3070501.1500083096</v>
      </c>
      <c r="AF232" s="2">
        <f t="shared" si="109"/>
        <v>2998734.2462741104</v>
      </c>
      <c r="AG232" s="2">
        <f t="shared" si="109"/>
        <v>2929235.7007785635</v>
      </c>
      <c r="AH232" s="2">
        <f>SUM(AH226:AH231)</f>
        <v>2862016.2068750663</v>
      </c>
      <c r="AJ232" s="2">
        <f>SUM(AJ226:AJ231)</f>
        <v>1049369.6122000003</v>
      </c>
      <c r="AK232" s="2">
        <f t="shared" ref="AK232:BM232" si="110">SUM(AK226:AK231)</f>
        <v>1048547.5690137413</v>
      </c>
      <c r="AL232" s="2">
        <f t="shared" si="110"/>
        <v>1034128.7358100413</v>
      </c>
      <c r="AM232" s="2">
        <f t="shared" si="110"/>
        <v>1020284.0543833846</v>
      </c>
      <c r="AN232" s="2">
        <f t="shared" si="110"/>
        <v>1007052.2648279363</v>
      </c>
      <c r="AO232" s="2">
        <f t="shared" si="110"/>
        <v>994477.37461422035</v>
      </c>
      <c r="AP232" s="2">
        <f t="shared" si="110"/>
        <v>983226.43411167292</v>
      </c>
      <c r="AQ232" s="2">
        <f t="shared" si="110"/>
        <v>972783.63390376372</v>
      </c>
      <c r="AR232" s="2">
        <f t="shared" si="110"/>
        <v>963213.43933761574</v>
      </c>
      <c r="AS232" s="2">
        <f t="shared" si="110"/>
        <v>954589.0503924893</v>
      </c>
      <c r="AT232" s="2">
        <f t="shared" si="110"/>
        <v>946993.57869804022</v>
      </c>
      <c r="AU232" s="2">
        <f t="shared" si="110"/>
        <v>929577.8307904735</v>
      </c>
      <c r="AV232" s="2">
        <f t="shared" si="110"/>
        <v>914017.29233892169</v>
      </c>
      <c r="AW232" s="2">
        <f t="shared" si="110"/>
        <v>900638.73909390473</v>
      </c>
      <c r="AX232" s="2">
        <f t="shared" si="110"/>
        <v>889510.28448212508</v>
      </c>
      <c r="AY232" s="2">
        <f t="shared" si="110"/>
        <v>880786.83430445986</v>
      </c>
      <c r="AZ232" s="2">
        <f t="shared" si="110"/>
        <v>874444.8493150979</v>
      </c>
      <c r="BA232" s="2">
        <f t="shared" si="110"/>
        <v>870866.42961013562</v>
      </c>
      <c r="BB232" s="2">
        <f t="shared" si="110"/>
        <v>870278.79859061399</v>
      </c>
      <c r="BC232" s="2">
        <f t="shared" si="110"/>
        <v>872940.06128658028</v>
      </c>
      <c r="BD232" s="2">
        <f t="shared" si="110"/>
        <v>879143.3682760871</v>
      </c>
      <c r="BE232" s="2">
        <f t="shared" si="110"/>
        <v>879292.83757029532</v>
      </c>
      <c r="BF232" s="2">
        <f t="shared" si="110"/>
        <v>882261.02398818731</v>
      </c>
      <c r="BG232" s="2">
        <f t="shared" si="110"/>
        <v>890733.40162930777</v>
      </c>
      <c r="BH232" s="2">
        <f t="shared" si="110"/>
        <v>905121.79701794754</v>
      </c>
      <c r="BI232" s="2">
        <f t="shared" si="110"/>
        <v>926048.35157410917</v>
      </c>
      <c r="BJ232" s="2">
        <f t="shared" si="110"/>
        <v>955356.89092796738</v>
      </c>
      <c r="BK232" s="2">
        <f t="shared" si="110"/>
        <v>992399.16657537769</v>
      </c>
      <c r="BL232" s="2">
        <f t="shared" si="110"/>
        <v>1037972.3719085664</v>
      </c>
      <c r="BM232" s="2">
        <f t="shared" si="110"/>
        <v>1092982.987645692</v>
      </c>
      <c r="BN232" s="2">
        <f>SUM(BN226:BN231)</f>
        <v>1157568.9141175831</v>
      </c>
      <c r="BP232" s="2">
        <f>SUM(BP226:BP231)</f>
        <v>6390430.3137464328</v>
      </c>
      <c r="BQ232" s="2">
        <f t="shared" ref="BQ232:CS232" si="111">SUM(BQ226:BQ231)</f>
        <v>6308658.9058637861</v>
      </c>
      <c r="BR232" s="2">
        <f t="shared" si="111"/>
        <v>6193178.3758474346</v>
      </c>
      <c r="BS232" s="2">
        <f t="shared" si="111"/>
        <v>6079979.6094268877</v>
      </c>
      <c r="BT232" s="2">
        <f t="shared" si="111"/>
        <v>5969106.6606131904</v>
      </c>
      <c r="BU232" s="2">
        <f t="shared" si="111"/>
        <v>5860609.1343184495</v>
      </c>
      <c r="BV232" s="2">
        <f t="shared" si="111"/>
        <v>5753616.3899902832</v>
      </c>
      <c r="BW232" s="2">
        <f t="shared" si="111"/>
        <v>5649437.7298202543</v>
      </c>
      <c r="BX232" s="2">
        <f t="shared" si="111"/>
        <v>5548142.1227860153</v>
      </c>
      <c r="BY232" s="2">
        <f t="shared" si="111"/>
        <v>5449807.6457844572</v>
      </c>
      <c r="BZ232" s="2">
        <f t="shared" si="111"/>
        <v>5354522.6830753563</v>
      </c>
      <c r="CA232" s="2">
        <f t="shared" si="111"/>
        <v>5251918.7121395525</v>
      </c>
      <c r="CB232" s="2">
        <f t="shared" si="111"/>
        <v>5155423.3282313198</v>
      </c>
      <c r="CC232" s="2">
        <f t="shared" si="111"/>
        <v>5060780.1319838604</v>
      </c>
      <c r="CD232" s="2">
        <f t="shared" si="111"/>
        <v>4970510.5732287718</v>
      </c>
      <c r="CE232" s="2">
        <f t="shared" si="111"/>
        <v>4884773.0901362663</v>
      </c>
      <c r="CF232" s="2">
        <f t="shared" si="111"/>
        <v>4799026.7982108407</v>
      </c>
      <c r="CG232" s="2">
        <f t="shared" si="111"/>
        <v>4718249.7979333624</v>
      </c>
      <c r="CH232" s="2">
        <f t="shared" si="111"/>
        <v>4642673.3970526531</v>
      </c>
      <c r="CI232" s="2">
        <f t="shared" si="111"/>
        <v>4572560.435118258</v>
      </c>
      <c r="CJ232" s="2">
        <f t="shared" si="111"/>
        <v>4508209.485681572</v>
      </c>
      <c r="CK232" s="2">
        <f t="shared" si="111"/>
        <v>4422198.6381182913</v>
      </c>
      <c r="CL232" s="2">
        <f t="shared" si="111"/>
        <v>4341302.6441812627</v>
      </c>
      <c r="CM232" s="2">
        <f t="shared" si="111"/>
        <v>4268184.8947534366</v>
      </c>
      <c r="CN232" s="2">
        <f t="shared" si="111"/>
        <v>4203158.5232420331</v>
      </c>
      <c r="CO232" s="2">
        <f t="shared" si="111"/>
        <v>4146851.6584463245</v>
      </c>
      <c r="CP232" s="2">
        <f t="shared" si="111"/>
        <v>4099883.8334192303</v>
      </c>
      <c r="CQ232" s="2">
        <f t="shared" si="111"/>
        <v>4062900.316583687</v>
      </c>
      <c r="CR232" s="2">
        <f t="shared" si="111"/>
        <v>4036706.6181826764</v>
      </c>
      <c r="CS232" s="2">
        <f t="shared" si="111"/>
        <v>4022218.6884242557</v>
      </c>
      <c r="CT232" s="2">
        <f>SUM(CT226:CT231)</f>
        <v>4019585.1209926498</v>
      </c>
    </row>
    <row r="233" spans="3:98">
      <c r="C233" t="s">
        <v>17</v>
      </c>
      <c r="D233" s="2">
        <f>SUM(D223:D231)</f>
        <v>5341060.7015464325</v>
      </c>
      <c r="E233" s="2">
        <f t="shared" ref="E233:AH233" si="112">SUM(E223:E231)</f>
        <v>5337572.4380302522</v>
      </c>
      <c r="F233" s="2">
        <f t="shared" si="112"/>
        <v>5312505.4118229579</v>
      </c>
      <c r="G233" s="2">
        <f t="shared" si="112"/>
        <v>5287678.951581236</v>
      </c>
      <c r="H233" s="2">
        <f t="shared" si="112"/>
        <v>5263097.7804677617</v>
      </c>
      <c r="I233" s="2">
        <f t="shared" si="112"/>
        <v>5238766.9294890873</v>
      </c>
      <c r="J233" s="2">
        <f t="shared" si="112"/>
        <v>5211897.4878999759</v>
      </c>
      <c r="K233" s="2">
        <f t="shared" si="112"/>
        <v>5185319.3793965271</v>
      </c>
      <c r="L233" s="2">
        <f t="shared" si="112"/>
        <v>5159038.4278562311</v>
      </c>
      <c r="M233" s="2">
        <f t="shared" si="112"/>
        <v>5133060.8440248035</v>
      </c>
      <c r="N233" s="2">
        <f t="shared" si="112"/>
        <v>5107393.2477746187</v>
      </c>
      <c r="O233" s="2">
        <f t="shared" si="112"/>
        <v>5078966.3481610427</v>
      </c>
      <c r="P233" s="2">
        <f t="shared" si="112"/>
        <v>5050999.1940600229</v>
      </c>
      <c r="Q233" s="2">
        <f t="shared" si="112"/>
        <v>5023501.0173948873</v>
      </c>
      <c r="R233" s="2">
        <f t="shared" si="112"/>
        <v>4996481.6084615784</v>
      </c>
      <c r="S233" s="2">
        <f t="shared" si="112"/>
        <v>4969951.3464663588</v>
      </c>
      <c r="T233" s="2">
        <f t="shared" si="112"/>
        <v>4939389.062722398</v>
      </c>
      <c r="U233" s="2">
        <f t="shared" si="112"/>
        <v>4909403.0756251523</v>
      </c>
      <c r="V233" s="2">
        <f t="shared" si="112"/>
        <v>4880005.043406886</v>
      </c>
      <c r="W233" s="2">
        <f t="shared" si="112"/>
        <v>4851207.3608238203</v>
      </c>
      <c r="X233" s="2">
        <f t="shared" si="112"/>
        <v>4823023.1996641196</v>
      </c>
      <c r="Y233" s="2">
        <f t="shared" si="112"/>
        <v>4793134.9316306207</v>
      </c>
      <c r="Z233" s="2">
        <f t="shared" si="112"/>
        <v>4763967.3150284346</v>
      </c>
      <c r="AA233" s="2">
        <f t="shared" si="112"/>
        <v>4735536.2458624374</v>
      </c>
      <c r="AB233" s="2">
        <f t="shared" si="112"/>
        <v>4707858.6070162253</v>
      </c>
      <c r="AC233" s="2">
        <f t="shared" si="112"/>
        <v>4680952.322422036</v>
      </c>
      <c r="AD233" s="2">
        <f t="shared" si="112"/>
        <v>4653231.6551794223</v>
      </c>
      <c r="AE233" s="2">
        <f t="shared" si="112"/>
        <v>4626348.590590748</v>
      </c>
      <c r="AF233" s="2">
        <f t="shared" si="112"/>
        <v>4600324.1915990468</v>
      </c>
      <c r="AG233" s="2">
        <f t="shared" si="112"/>
        <v>4575180.8164337222</v>
      </c>
      <c r="AH233" s="2">
        <f t="shared" si="112"/>
        <v>4550942.1906267041</v>
      </c>
      <c r="AJ233" s="2">
        <f>SUM(AJ223:AJ231)</f>
        <v>1049369.6122000003</v>
      </c>
      <c r="AK233" s="2">
        <f t="shared" ref="AK233:BN233" si="113">SUM(AK223:AK231)</f>
        <v>1065503.7917080096</v>
      </c>
      <c r="AL233" s="2">
        <f t="shared" si="113"/>
        <v>1067760.5082438278</v>
      </c>
      <c r="AM233" s="2">
        <f t="shared" si="113"/>
        <v>1070311.183526021</v>
      </c>
      <c r="AN233" s="2">
        <f t="shared" si="113"/>
        <v>1073195.0437600235</v>
      </c>
      <c r="AO233" s="2">
        <f t="shared" si="113"/>
        <v>1076456.5886972607</v>
      </c>
      <c r="AP233" s="2">
        <f t="shared" si="113"/>
        <v>1080146.3016769986</v>
      </c>
      <c r="AQ233" s="2">
        <f t="shared" si="113"/>
        <v>1084321.4552952172</v>
      </c>
      <c r="AR233" s="2">
        <f t="shared" si="113"/>
        <v>1089047.0255799475</v>
      </c>
      <c r="AS233" s="2">
        <f t="shared" si="113"/>
        <v>1094396.729287175</v>
      </c>
      <c r="AT233" s="2">
        <f t="shared" si="113"/>
        <v>1100454.2008997132</v>
      </c>
      <c r="AU233" s="2">
        <f t="shared" si="113"/>
        <v>1107651.173617682</v>
      </c>
      <c r="AV233" s="2">
        <f t="shared" si="113"/>
        <v>1115769.9110725876</v>
      </c>
      <c r="AW233" s="2">
        <f t="shared" si="113"/>
        <v>1124932.8497794662</v>
      </c>
      <c r="AX233" s="2">
        <f t="shared" si="113"/>
        <v>1135278.8720483431</v>
      </c>
      <c r="AY233" s="2">
        <f t="shared" si="113"/>
        <v>1146965.5199618286</v>
      </c>
      <c r="AZ233" s="2">
        <f t="shared" si="113"/>
        <v>1160171.5075205341</v>
      </c>
      <c r="BA233" s="2">
        <f t="shared" si="113"/>
        <v>1175099.5711146661</v>
      </c>
      <c r="BB233" s="2">
        <f t="shared" si="113"/>
        <v>1191979.7038888745</v>
      </c>
      <c r="BC233" s="2">
        <f t="shared" si="113"/>
        <v>1211072.8257046603</v>
      </c>
      <c r="BD233" s="2">
        <f t="shared" si="113"/>
        <v>1232674.9473684113</v>
      </c>
      <c r="BE233" s="2">
        <f t="shared" si="113"/>
        <v>1257254.7938614045</v>
      </c>
      <c r="BF233" s="2">
        <f t="shared" si="113"/>
        <v>1285064.9898126847</v>
      </c>
      <c r="BG233" s="2">
        <f t="shared" si="113"/>
        <v>1316537.9156612458</v>
      </c>
      <c r="BH233" s="2">
        <f t="shared" si="113"/>
        <v>1352164.1182651541</v>
      </c>
      <c r="BI233" s="2">
        <f t="shared" si="113"/>
        <v>1392500.1434913438</v>
      </c>
      <c r="BJ233" s="2">
        <f t="shared" si="113"/>
        <v>1438177.4237062898</v>
      </c>
      <c r="BK233" s="2">
        <f t="shared" si="113"/>
        <v>1489912.362246525</v>
      </c>
      <c r="BL233" s="2">
        <f t="shared" si="113"/>
        <v>1548517.7760839076</v>
      </c>
      <c r="BM233" s="2">
        <f t="shared" si="113"/>
        <v>1614915.8796138093</v>
      </c>
      <c r="BN233" s="2">
        <f t="shared" si="113"/>
        <v>1690153.0171321386</v>
      </c>
      <c r="BP233" s="2">
        <f>SUM(BP223:BP231)</f>
        <v>6390430.3137464328</v>
      </c>
      <c r="BQ233" s="2">
        <f t="shared" ref="BQ233:CT233" si="114">SUM(BQ223:BQ231)</f>
        <v>6403076.2297382616</v>
      </c>
      <c r="BR233" s="2">
        <f t="shared" si="114"/>
        <v>6380265.9200667851</v>
      </c>
      <c r="BS233" s="2">
        <f t="shared" si="114"/>
        <v>6357990.1351072565</v>
      </c>
      <c r="BT233" s="2">
        <f t="shared" si="114"/>
        <v>6336292.8242277857</v>
      </c>
      <c r="BU233" s="2">
        <f t="shared" si="114"/>
        <v>6315223.5181863476</v>
      </c>
      <c r="BV233" s="2">
        <f t="shared" si="114"/>
        <v>6292043.7895769738</v>
      </c>
      <c r="BW233" s="2">
        <f t="shared" si="114"/>
        <v>6269640.8346917434</v>
      </c>
      <c r="BX233" s="2">
        <f t="shared" si="114"/>
        <v>6248085.4534361791</v>
      </c>
      <c r="BY233" s="2">
        <f t="shared" si="114"/>
        <v>6227457.573311978</v>
      </c>
      <c r="BZ233" s="2">
        <f t="shared" si="114"/>
        <v>6207847.4486743324</v>
      </c>
      <c r="CA233" s="2">
        <f t="shared" si="114"/>
        <v>6186617.5217787232</v>
      </c>
      <c r="CB233" s="2">
        <f t="shared" si="114"/>
        <v>6166769.1051326115</v>
      </c>
      <c r="CC233" s="2">
        <f t="shared" si="114"/>
        <v>6148433.8671743544</v>
      </c>
      <c r="CD233" s="2">
        <f t="shared" si="114"/>
        <v>6131760.48050992</v>
      </c>
      <c r="CE233" s="2">
        <f t="shared" si="114"/>
        <v>6116916.866428188</v>
      </c>
      <c r="CF233" s="2">
        <f t="shared" si="114"/>
        <v>6099560.5702429321</v>
      </c>
      <c r="CG233" s="2">
        <f t="shared" si="114"/>
        <v>6084502.6467398182</v>
      </c>
      <c r="CH233" s="2">
        <f t="shared" si="114"/>
        <v>6071984.7472957605</v>
      </c>
      <c r="CI233" s="2">
        <f t="shared" si="114"/>
        <v>6062280.1865284806</v>
      </c>
      <c r="CJ233" s="2">
        <f t="shared" si="114"/>
        <v>6055698.14703253</v>
      </c>
      <c r="CK233" s="2">
        <f t="shared" si="114"/>
        <v>6050389.7254920257</v>
      </c>
      <c r="CL233" s="2">
        <f t="shared" si="114"/>
        <v>6049032.3048411198</v>
      </c>
      <c r="CM233" s="2">
        <f t="shared" si="114"/>
        <v>6052074.1615236821</v>
      </c>
      <c r="CN233" s="2">
        <f t="shared" si="114"/>
        <v>6060022.7252813792</v>
      </c>
      <c r="CO233" s="2">
        <f t="shared" si="114"/>
        <v>6073452.4659133796</v>
      </c>
      <c r="CP233" s="2">
        <f t="shared" si="114"/>
        <v>6091409.0788857117</v>
      </c>
      <c r="CQ233" s="2">
        <f t="shared" si="114"/>
        <v>6116260.9528372735</v>
      </c>
      <c r="CR233" s="2">
        <f t="shared" si="114"/>
        <v>6148841.9676829539</v>
      </c>
      <c r="CS233" s="2">
        <f t="shared" si="114"/>
        <v>6190096.6960475305</v>
      </c>
      <c r="CT233" s="2">
        <f t="shared" si="114"/>
        <v>6241095.2077588439</v>
      </c>
    </row>
    <row r="234" spans="3:98">
      <c r="C234" t="s">
        <v>182</v>
      </c>
      <c r="D234" s="2">
        <f>D221-D233</f>
        <v>0</v>
      </c>
      <c r="E234" s="2">
        <f t="shared" ref="E234:AH234" si="115">E221-E233</f>
        <v>0</v>
      </c>
      <c r="F234" s="2">
        <f t="shared" si="115"/>
        <v>0</v>
      </c>
      <c r="G234" s="2">
        <f t="shared" si="115"/>
        <v>0</v>
      </c>
      <c r="H234" s="2">
        <f t="shared" si="115"/>
        <v>0</v>
      </c>
      <c r="I234" s="2">
        <f t="shared" si="115"/>
        <v>0</v>
      </c>
      <c r="J234" s="2">
        <f t="shared" si="115"/>
        <v>0</v>
      </c>
      <c r="K234" s="2">
        <f t="shared" si="115"/>
        <v>0</v>
      </c>
      <c r="L234" s="2">
        <f t="shared" si="115"/>
        <v>0</v>
      </c>
      <c r="M234" s="2">
        <f t="shared" si="115"/>
        <v>0</v>
      </c>
      <c r="N234" s="2">
        <f t="shared" si="115"/>
        <v>0</v>
      </c>
      <c r="O234" s="2">
        <f t="shared" si="115"/>
        <v>0</v>
      </c>
      <c r="P234" s="2">
        <f t="shared" si="115"/>
        <v>0</v>
      </c>
      <c r="Q234" s="2">
        <f t="shared" si="115"/>
        <v>0</v>
      </c>
      <c r="R234" s="2">
        <f t="shared" si="115"/>
        <v>0</v>
      </c>
      <c r="S234" s="2">
        <f t="shared" si="115"/>
        <v>0</v>
      </c>
      <c r="T234" s="2">
        <f t="shared" si="115"/>
        <v>0</v>
      </c>
      <c r="U234" s="2">
        <f t="shared" si="115"/>
        <v>0</v>
      </c>
      <c r="V234" s="2">
        <f t="shared" si="115"/>
        <v>0</v>
      </c>
      <c r="W234" s="2">
        <f t="shared" si="115"/>
        <v>0</v>
      </c>
      <c r="X234" s="2">
        <f t="shared" si="115"/>
        <v>0</v>
      </c>
      <c r="Y234" s="2">
        <f t="shared" si="115"/>
        <v>0</v>
      </c>
      <c r="Z234" s="2">
        <f t="shared" si="115"/>
        <v>0</v>
      </c>
      <c r="AA234" s="2">
        <f t="shared" si="115"/>
        <v>0</v>
      </c>
      <c r="AB234" s="2">
        <f t="shared" si="115"/>
        <v>0</v>
      </c>
      <c r="AC234" s="2">
        <f t="shared" si="115"/>
        <v>0</v>
      </c>
      <c r="AD234" s="2">
        <f t="shared" si="115"/>
        <v>0</v>
      </c>
      <c r="AE234" s="2">
        <f t="shared" si="115"/>
        <v>0</v>
      </c>
      <c r="AF234" s="2">
        <f t="shared" si="115"/>
        <v>0</v>
      </c>
      <c r="AG234" s="2">
        <f t="shared" si="115"/>
        <v>0</v>
      </c>
      <c r="AH234" s="2">
        <f t="shared" si="115"/>
        <v>0</v>
      </c>
      <c r="AJ234" s="2">
        <f>AJ221-AJ233</f>
        <v>0</v>
      </c>
      <c r="AK234" s="2">
        <f t="shared" ref="AK234:BN234" si="116">AK221-AK233</f>
        <v>0</v>
      </c>
      <c r="AL234" s="2">
        <f t="shared" si="116"/>
        <v>0</v>
      </c>
      <c r="AM234" s="2">
        <f t="shared" si="116"/>
        <v>0</v>
      </c>
      <c r="AN234" s="2">
        <f t="shared" si="116"/>
        <v>0</v>
      </c>
      <c r="AO234" s="2">
        <f t="shared" si="116"/>
        <v>0</v>
      </c>
      <c r="AP234" s="2">
        <f t="shared" si="116"/>
        <v>0</v>
      </c>
      <c r="AQ234" s="2">
        <f t="shared" si="116"/>
        <v>0</v>
      </c>
      <c r="AR234" s="2">
        <f t="shared" si="116"/>
        <v>0</v>
      </c>
      <c r="AS234" s="2">
        <f t="shared" si="116"/>
        <v>0</v>
      </c>
      <c r="AT234" s="2">
        <f t="shared" si="116"/>
        <v>0</v>
      </c>
      <c r="AU234" s="2">
        <f t="shared" si="116"/>
        <v>0</v>
      </c>
      <c r="AV234" s="2">
        <f t="shared" si="116"/>
        <v>0</v>
      </c>
      <c r="AW234" s="2">
        <f t="shared" si="116"/>
        <v>0</v>
      </c>
      <c r="AX234" s="2">
        <f t="shared" si="116"/>
        <v>0</v>
      </c>
      <c r="AY234" s="2">
        <f t="shared" si="116"/>
        <v>0</v>
      </c>
      <c r="AZ234" s="2">
        <f t="shared" si="116"/>
        <v>0</v>
      </c>
      <c r="BA234" s="2">
        <f t="shared" si="116"/>
        <v>0</v>
      </c>
      <c r="BB234" s="2">
        <f t="shared" si="116"/>
        <v>0</v>
      </c>
      <c r="BC234" s="2">
        <f t="shared" si="116"/>
        <v>0</v>
      </c>
      <c r="BD234" s="2">
        <f t="shared" si="116"/>
        <v>0</v>
      </c>
      <c r="BE234" s="2">
        <f t="shared" si="116"/>
        <v>0</v>
      </c>
      <c r="BF234" s="2">
        <f t="shared" si="116"/>
        <v>0</v>
      </c>
      <c r="BG234" s="2">
        <f t="shared" si="116"/>
        <v>0</v>
      </c>
      <c r="BH234" s="2">
        <f t="shared" si="116"/>
        <v>0</v>
      </c>
      <c r="BI234" s="2">
        <f t="shared" si="116"/>
        <v>0</v>
      </c>
      <c r="BJ234" s="2">
        <f t="shared" si="116"/>
        <v>0</v>
      </c>
      <c r="BK234" s="2">
        <f t="shared" si="116"/>
        <v>0</v>
      </c>
      <c r="BL234" s="2">
        <f t="shared" si="116"/>
        <v>0</v>
      </c>
      <c r="BM234" s="2">
        <f t="shared" si="116"/>
        <v>0</v>
      </c>
      <c r="BN234" s="2">
        <f t="shared" si="116"/>
        <v>0</v>
      </c>
      <c r="BP234" s="2">
        <f>BP221-BP233</f>
        <v>0</v>
      </c>
      <c r="BQ234" s="2">
        <f t="shared" ref="BQ234:CT234" si="117">BQ221-BQ233</f>
        <v>0</v>
      </c>
      <c r="BR234" s="2">
        <f t="shared" si="117"/>
        <v>0</v>
      </c>
      <c r="BS234" s="2">
        <f t="shared" si="117"/>
        <v>0</v>
      </c>
      <c r="BT234" s="2">
        <f t="shared" si="117"/>
        <v>0</v>
      </c>
      <c r="BU234" s="2">
        <f t="shared" si="117"/>
        <v>0</v>
      </c>
      <c r="BV234" s="2">
        <f t="shared" si="117"/>
        <v>0</v>
      </c>
      <c r="BW234" s="2">
        <f t="shared" si="117"/>
        <v>0</v>
      </c>
      <c r="BX234" s="2">
        <f t="shared" si="117"/>
        <v>0</v>
      </c>
      <c r="BY234" s="2">
        <f t="shared" si="117"/>
        <v>0</v>
      </c>
      <c r="BZ234" s="2">
        <f t="shared" si="117"/>
        <v>0</v>
      </c>
      <c r="CA234" s="2">
        <f t="shared" si="117"/>
        <v>0</v>
      </c>
      <c r="CB234" s="2">
        <f t="shared" si="117"/>
        <v>0</v>
      </c>
      <c r="CC234" s="2">
        <f t="shared" si="117"/>
        <v>0</v>
      </c>
      <c r="CD234" s="2">
        <f t="shared" si="117"/>
        <v>0</v>
      </c>
      <c r="CE234" s="2">
        <f t="shared" si="117"/>
        <v>0</v>
      </c>
      <c r="CF234" s="2">
        <f t="shared" si="117"/>
        <v>0</v>
      </c>
      <c r="CG234" s="2">
        <f t="shared" si="117"/>
        <v>0</v>
      </c>
      <c r="CH234" s="2">
        <f t="shared" si="117"/>
        <v>0</v>
      </c>
      <c r="CI234" s="2">
        <f t="shared" si="117"/>
        <v>0</v>
      </c>
      <c r="CJ234" s="2">
        <f t="shared" si="117"/>
        <v>0</v>
      </c>
      <c r="CK234" s="2">
        <f t="shared" si="117"/>
        <v>0</v>
      </c>
      <c r="CL234" s="2">
        <f t="shared" si="117"/>
        <v>0</v>
      </c>
      <c r="CM234" s="2">
        <f t="shared" si="117"/>
        <v>0</v>
      </c>
      <c r="CN234" s="2">
        <f t="shared" si="117"/>
        <v>0</v>
      </c>
      <c r="CO234" s="2">
        <f t="shared" si="117"/>
        <v>0</v>
      </c>
      <c r="CP234" s="2">
        <f t="shared" si="117"/>
        <v>0</v>
      </c>
      <c r="CQ234" s="2">
        <f t="shared" si="117"/>
        <v>0</v>
      </c>
      <c r="CR234" s="2">
        <f t="shared" si="117"/>
        <v>0</v>
      </c>
      <c r="CS234" s="2">
        <f t="shared" si="117"/>
        <v>0</v>
      </c>
      <c r="CT234" s="2">
        <f t="shared" si="117"/>
        <v>0</v>
      </c>
    </row>
    <row r="237" spans="3:98">
      <c r="D237">
        <v>0</v>
      </c>
      <c r="E237">
        <v>1.4856905820540398</v>
      </c>
      <c r="F237">
        <v>3.0345709698262726</v>
      </c>
      <c r="G237">
        <v>4.6487301823561928</v>
      </c>
      <c r="H237">
        <v>6.3303204579794636</v>
      </c>
      <c r="I237">
        <v>8.0815590898000451</v>
      </c>
      <c r="J237">
        <v>9.8898353208142549</v>
      </c>
      <c r="K237">
        <v>11.766619517585809</v>
      </c>
      <c r="L237">
        <v>13.713954739175854</v>
      </c>
      <c r="M237">
        <v>15.733939520413482</v>
      </c>
      <c r="N237">
        <v>17.828729308140439</v>
      </c>
      <c r="O237">
        <v>21.20338190298358</v>
      </c>
      <c r="P237">
        <v>24.669810197248207</v>
      </c>
      <c r="Q237">
        <v>28.229954759896717</v>
      </c>
      <c r="R237">
        <v>31.885793136054751</v>
      </c>
      <c r="S237">
        <v>35.639340510756909</v>
      </c>
      <c r="T237">
        <v>39.481120324239043</v>
      </c>
      <c r="U237">
        <v>43.423030315384771</v>
      </c>
      <c r="V237">
        <v>47.467147431739328</v>
      </c>
      <c r="W237">
        <v>51.615587788141632</v>
      </c>
      <c r="X237">
        <v>55.870507365774415</v>
      </c>
      <c r="Y237">
        <v>60.386526190983631</v>
      </c>
      <c r="Z237">
        <v>65.013110335440231</v>
      </c>
      <c r="AA237">
        <v>69.752383393446124</v>
      </c>
      <c r="AB237">
        <v>74.606504403054913</v>
      </c>
      <c r="AC237">
        <v>79.577668357253387</v>
      </c>
      <c r="AD237">
        <v>84.651210011758337</v>
      </c>
      <c r="AE237">
        <v>89.844600407148619</v>
      </c>
      <c r="AF237">
        <v>95.160098263133108</v>
      </c>
      <c r="AG237">
        <v>100.59999941322985</v>
      </c>
      <c r="AH237">
        <v>106.16663732857876</v>
      </c>
      <c r="AJ237">
        <v>0</v>
      </c>
      <c r="AK237">
        <v>1.4856905820540398</v>
      </c>
      <c r="AL237">
        <v>3.0345709698262726</v>
      </c>
      <c r="AM237">
        <v>4.6487301823561928</v>
      </c>
      <c r="AN237">
        <v>6.3303204579794636</v>
      </c>
      <c r="AO237">
        <v>8.0815590898000451</v>
      </c>
      <c r="AP237">
        <v>9.8898353208142549</v>
      </c>
      <c r="AQ237">
        <v>11.766619517585809</v>
      </c>
      <c r="AR237">
        <v>13.713954739175854</v>
      </c>
      <c r="AS237">
        <v>15.733939520413482</v>
      </c>
      <c r="AT237">
        <v>17.828729308140439</v>
      </c>
      <c r="AU237">
        <v>21.20338190298358</v>
      </c>
      <c r="AV237">
        <v>24.669810197248207</v>
      </c>
      <c r="AW237">
        <v>28.229954759896717</v>
      </c>
      <c r="AX237">
        <v>31.885793136054751</v>
      </c>
      <c r="AY237">
        <v>35.639340510756909</v>
      </c>
      <c r="AZ237">
        <v>39.481120324239043</v>
      </c>
      <c r="BA237">
        <v>43.423030315384771</v>
      </c>
      <c r="BB237">
        <v>47.467147431739328</v>
      </c>
      <c r="BC237">
        <v>51.615587788141632</v>
      </c>
      <c r="BD237">
        <v>55.870507365774415</v>
      </c>
      <c r="BE237">
        <v>60.386526190983631</v>
      </c>
      <c r="BF237">
        <v>65.013110335440231</v>
      </c>
      <c r="BG237">
        <v>69.752383393446124</v>
      </c>
      <c r="BH237">
        <v>74.606504403054913</v>
      </c>
      <c r="BI237">
        <v>79.577668357253387</v>
      </c>
      <c r="BJ237">
        <v>84.651210011758337</v>
      </c>
      <c r="BK237">
        <v>89.844600407148619</v>
      </c>
      <c r="BL237">
        <v>95.160098263133108</v>
      </c>
      <c r="BM237">
        <v>100.59999941322985</v>
      </c>
      <c r="BN237">
        <v>106.16663732857876</v>
      </c>
      <c r="BP237">
        <v>0</v>
      </c>
      <c r="BQ237">
        <v>1.4856905820540398</v>
      </c>
      <c r="BR237">
        <v>3.0345709698262726</v>
      </c>
      <c r="BS237">
        <v>4.6487301823561928</v>
      </c>
      <c r="BT237">
        <v>6.3303204579794636</v>
      </c>
      <c r="BU237">
        <v>8.0815590898000451</v>
      </c>
      <c r="BV237">
        <v>9.8898353208142549</v>
      </c>
      <c r="BW237">
        <v>11.766619517585809</v>
      </c>
      <c r="BX237">
        <v>13.713954739175854</v>
      </c>
      <c r="BY237">
        <v>15.733939520413482</v>
      </c>
      <c r="BZ237">
        <v>17.828729308140439</v>
      </c>
      <c r="CA237">
        <v>21.20338190298358</v>
      </c>
      <c r="CB237">
        <v>24.669810197248207</v>
      </c>
      <c r="CC237">
        <v>28.229954759896717</v>
      </c>
      <c r="CD237">
        <v>31.885793136054751</v>
      </c>
      <c r="CE237">
        <v>35.639340510756909</v>
      </c>
      <c r="CF237">
        <v>39.481120324239043</v>
      </c>
      <c r="CG237">
        <v>43.423030315384771</v>
      </c>
      <c r="CH237">
        <v>47.467147431739328</v>
      </c>
      <c r="CI237">
        <v>51.615587788141632</v>
      </c>
      <c r="CJ237">
        <v>55.870507365774415</v>
      </c>
      <c r="CK237">
        <v>60.386526190983631</v>
      </c>
      <c r="CL237">
        <v>65.013110335440231</v>
      </c>
      <c r="CM237">
        <v>69.752383393446124</v>
      </c>
      <c r="CN237">
        <v>74.606504403054913</v>
      </c>
      <c r="CO237">
        <v>79.577668357253387</v>
      </c>
      <c r="CP237">
        <v>84.651210011758337</v>
      </c>
      <c r="CQ237">
        <v>89.844600407148619</v>
      </c>
      <c r="CR237">
        <v>95.160098263133108</v>
      </c>
      <c r="CS237">
        <v>100.59999941322985</v>
      </c>
      <c r="CT237">
        <v>106.16663732857876</v>
      </c>
    </row>
    <row r="238" spans="3:98">
      <c r="D238">
        <v>0</v>
      </c>
      <c r="E238">
        <v>0.80314895775920525</v>
      </c>
      <c r="F238">
        <v>1.6358667454339335</v>
      </c>
      <c r="G238">
        <v>2.4990250620744501</v>
      </c>
      <c r="H238">
        <v>3.393519871310803</v>
      </c>
      <c r="I238">
        <v>4.3202720670754573</v>
      </c>
      <c r="J238">
        <v>5.2752631600701116</v>
      </c>
      <c r="K238">
        <v>6.2625050579560853</v>
      </c>
      <c r="L238">
        <v>7.2828706448494431</v>
      </c>
      <c r="M238">
        <v>8.3372547664960965</v>
      </c>
      <c r="N238">
        <v>9.4265747673516955</v>
      </c>
      <c r="O238">
        <v>10.514143159255593</v>
      </c>
      <c r="P238">
        <v>11.384528181486623</v>
      </c>
      <c r="Q238">
        <v>12.644524755088396</v>
      </c>
      <c r="R238">
        <v>13.93759738609964</v>
      </c>
      <c r="S238">
        <v>15.26443870611671</v>
      </c>
      <c r="T238">
        <v>16.621911314715192</v>
      </c>
      <c r="U238">
        <v>18.014003145370534</v>
      </c>
      <c r="V238">
        <v>19.441429120824729</v>
      </c>
      <c r="W238">
        <v>20.904917825267081</v>
      </c>
      <c r="X238">
        <v>22.405211757280625</v>
      </c>
      <c r="Y238">
        <v>26.225286123636039</v>
      </c>
      <c r="Z238">
        <v>27.906574723352623</v>
      </c>
      <c r="AA238">
        <v>29.629018526620342</v>
      </c>
      <c r="AB238">
        <v>31.393453112734122</v>
      </c>
      <c r="AC238">
        <v>33.200729905791512</v>
      </c>
      <c r="AD238">
        <v>35.046084230882201</v>
      </c>
      <c r="AE238">
        <v>36.935467611848651</v>
      </c>
      <c r="AF238">
        <v>38.869765029977714</v>
      </c>
      <c r="AG238">
        <v>40.849878199809993</v>
      </c>
      <c r="AH238">
        <v>42.876725878405523</v>
      </c>
      <c r="AJ238">
        <v>0</v>
      </c>
      <c r="AK238">
        <v>0.80314895775920525</v>
      </c>
      <c r="AL238">
        <v>1.6358667454339335</v>
      </c>
      <c r="AM238">
        <v>2.4990250620744501</v>
      </c>
      <c r="AN238">
        <v>3.393519871310803</v>
      </c>
      <c r="AO238">
        <v>4.3202720670754573</v>
      </c>
      <c r="AP238">
        <v>5.2752631600701116</v>
      </c>
      <c r="AQ238">
        <v>6.2625050579560853</v>
      </c>
      <c r="AR238">
        <v>7.2828706448494431</v>
      </c>
      <c r="AS238">
        <v>8.3372547664960965</v>
      </c>
      <c r="AT238">
        <v>9.4265747673516955</v>
      </c>
      <c r="AU238">
        <v>10.514143159255593</v>
      </c>
      <c r="AV238">
        <v>11.384528181486623</v>
      </c>
      <c r="AW238">
        <v>12.644524755088396</v>
      </c>
      <c r="AX238">
        <v>13.93759738609964</v>
      </c>
      <c r="AY238">
        <v>15.26443870611671</v>
      </c>
      <c r="AZ238">
        <v>16.621911314715192</v>
      </c>
      <c r="BA238">
        <v>18.014003145370534</v>
      </c>
      <c r="BB238">
        <v>19.441429120824729</v>
      </c>
      <c r="BC238">
        <v>20.904917825267081</v>
      </c>
      <c r="BD238">
        <v>22.405211757280625</v>
      </c>
      <c r="BE238">
        <v>26.225286123636039</v>
      </c>
      <c r="BF238">
        <v>27.906574723352623</v>
      </c>
      <c r="BG238">
        <v>29.629018526620342</v>
      </c>
      <c r="BH238">
        <v>31.393453112734122</v>
      </c>
      <c r="BI238">
        <v>33.200729905791512</v>
      </c>
      <c r="BJ238">
        <v>35.046084230882201</v>
      </c>
      <c r="BK238">
        <v>36.935467611848651</v>
      </c>
      <c r="BL238">
        <v>38.869765029977714</v>
      </c>
      <c r="BM238">
        <v>40.849878199809993</v>
      </c>
      <c r="BN238">
        <v>42.876725878405523</v>
      </c>
      <c r="BP238">
        <v>0</v>
      </c>
      <c r="BQ238">
        <v>0.80314895775920525</v>
      </c>
      <c r="BR238">
        <v>1.6358667454339335</v>
      </c>
      <c r="BS238">
        <v>2.4990250620744501</v>
      </c>
      <c r="BT238">
        <v>3.393519871310803</v>
      </c>
      <c r="BU238">
        <v>4.3202720670754573</v>
      </c>
      <c r="BV238">
        <v>5.2752631600701116</v>
      </c>
      <c r="BW238">
        <v>6.2625050579560853</v>
      </c>
      <c r="BX238">
        <v>7.2828706448494431</v>
      </c>
      <c r="BY238">
        <v>8.3372547664960965</v>
      </c>
      <c r="BZ238">
        <v>9.4265747673516955</v>
      </c>
      <c r="CA238">
        <v>10.514143159255593</v>
      </c>
      <c r="CB238">
        <v>11.384528181486623</v>
      </c>
      <c r="CC238">
        <v>12.644524755088396</v>
      </c>
      <c r="CD238">
        <v>13.93759738609964</v>
      </c>
      <c r="CE238">
        <v>15.26443870611671</v>
      </c>
      <c r="CF238">
        <v>16.621911314715192</v>
      </c>
      <c r="CG238">
        <v>18.014003145370534</v>
      </c>
      <c r="CH238">
        <v>19.441429120824729</v>
      </c>
      <c r="CI238">
        <v>20.904917825267081</v>
      </c>
      <c r="CJ238">
        <v>22.405211757280625</v>
      </c>
      <c r="CK238">
        <v>26.225286123636039</v>
      </c>
      <c r="CL238">
        <v>27.906574723352623</v>
      </c>
      <c r="CM238">
        <v>29.629018526620342</v>
      </c>
      <c r="CN238">
        <v>31.393453112734122</v>
      </c>
      <c r="CO238">
        <v>33.200729905791512</v>
      </c>
      <c r="CP238">
        <v>35.046084230882201</v>
      </c>
      <c r="CQ238">
        <v>36.935467611848651</v>
      </c>
      <c r="CR238">
        <v>38.869765029977714</v>
      </c>
      <c r="CS238">
        <v>40.849878199809993</v>
      </c>
      <c r="CT238">
        <v>42.876725878405523</v>
      </c>
    </row>
    <row r="239" spans="3:98">
      <c r="D239">
        <v>0</v>
      </c>
      <c r="E239">
        <v>1.081138197154246</v>
      </c>
      <c r="F239">
        <v>2.1347272403975204</v>
      </c>
      <c r="G239">
        <v>3.1601146032316372</v>
      </c>
      <c r="H239">
        <v>4.1566539467827219</v>
      </c>
      <c r="I239">
        <v>5.1237058825840656</v>
      </c>
      <c r="J239">
        <v>6.0217728250104727</v>
      </c>
      <c r="K239">
        <v>6.8852928384373016</v>
      </c>
      <c r="L239">
        <v>7.7135163224568828</v>
      </c>
      <c r="M239">
        <v>8.5097383706091918</v>
      </c>
      <c r="N239">
        <v>9.2765726175078882</v>
      </c>
      <c r="O239">
        <v>10.854201887878276</v>
      </c>
      <c r="P239">
        <v>12.407420369730531</v>
      </c>
      <c r="Q239">
        <v>13.704036897008073</v>
      </c>
      <c r="R239">
        <v>14.868490970571173</v>
      </c>
      <c r="S239">
        <v>15.911984028035988</v>
      </c>
      <c r="T239">
        <v>16.840675504228358</v>
      </c>
      <c r="U239">
        <v>17.641578535400257</v>
      </c>
      <c r="V239">
        <v>18.314107765884479</v>
      </c>
      <c r="W239">
        <v>18.857820594119598</v>
      </c>
      <c r="X239">
        <v>19.272424638666628</v>
      </c>
      <c r="Y239">
        <v>19.711910240028612</v>
      </c>
      <c r="Z239">
        <v>20.934956502974362</v>
      </c>
      <c r="AA239">
        <v>21.936023041706399</v>
      </c>
      <c r="AB239">
        <v>22.72325131007603</v>
      </c>
      <c r="AC239">
        <v>23.296971463182089</v>
      </c>
      <c r="AD239">
        <v>23.643532251567695</v>
      </c>
      <c r="AE239">
        <v>23.776435006802803</v>
      </c>
      <c r="AF239">
        <v>23.696916598527352</v>
      </c>
      <c r="AG239">
        <v>23.406567099028202</v>
      </c>
      <c r="AH239">
        <v>22.907346159108286</v>
      </c>
      <c r="AJ239">
        <v>0</v>
      </c>
      <c r="AK239">
        <v>1.081138197154246</v>
      </c>
      <c r="AL239">
        <v>2.1347272403975204</v>
      </c>
      <c r="AM239">
        <v>3.1601146032316372</v>
      </c>
      <c r="AN239">
        <v>4.1566539467827219</v>
      </c>
      <c r="AO239">
        <v>5.1237058825840656</v>
      </c>
      <c r="AP239">
        <v>6.0217728250104727</v>
      </c>
      <c r="AQ239">
        <v>6.8852928384373016</v>
      </c>
      <c r="AR239">
        <v>7.7135163224568828</v>
      </c>
      <c r="AS239">
        <v>8.5097383706091918</v>
      </c>
      <c r="AT239">
        <v>9.2765726175078882</v>
      </c>
      <c r="AU239">
        <v>10.854201887878276</v>
      </c>
      <c r="AV239">
        <v>12.407420369730531</v>
      </c>
      <c r="AW239">
        <v>13.704036897008073</v>
      </c>
      <c r="AX239">
        <v>14.868490970571173</v>
      </c>
      <c r="AY239">
        <v>15.911984028035988</v>
      </c>
      <c r="AZ239">
        <v>16.840675504228358</v>
      </c>
      <c r="BA239">
        <v>17.641578535400257</v>
      </c>
      <c r="BB239">
        <v>18.314107765884479</v>
      </c>
      <c r="BC239">
        <v>18.857820594119598</v>
      </c>
      <c r="BD239">
        <v>19.272424638666628</v>
      </c>
      <c r="BE239">
        <v>19.711910240028612</v>
      </c>
      <c r="BF239">
        <v>20.934956502974362</v>
      </c>
      <c r="BG239">
        <v>21.936023041706399</v>
      </c>
      <c r="BH239">
        <v>22.72325131007603</v>
      </c>
      <c r="BI239">
        <v>23.296971463182089</v>
      </c>
      <c r="BJ239">
        <v>23.643532251567695</v>
      </c>
      <c r="BK239">
        <v>23.776435006802803</v>
      </c>
      <c r="BL239">
        <v>23.696916598527352</v>
      </c>
      <c r="BM239">
        <v>23.406567099028202</v>
      </c>
      <c r="BN239">
        <v>22.907346159108286</v>
      </c>
      <c r="BP239">
        <v>0</v>
      </c>
      <c r="BQ239">
        <v>1.081138197154246</v>
      </c>
      <c r="BR239">
        <v>2.1347272403975204</v>
      </c>
      <c r="BS239">
        <v>3.1601146032316372</v>
      </c>
      <c r="BT239">
        <v>4.1566539467827219</v>
      </c>
      <c r="BU239">
        <v>5.1237058825840656</v>
      </c>
      <c r="BV239">
        <v>6.0217728250104727</v>
      </c>
      <c r="BW239">
        <v>6.8852928384373016</v>
      </c>
      <c r="BX239">
        <v>7.7135163224568828</v>
      </c>
      <c r="BY239">
        <v>8.5097383706091918</v>
      </c>
      <c r="BZ239">
        <v>9.2765726175078882</v>
      </c>
      <c r="CA239">
        <v>10.854201887878276</v>
      </c>
      <c r="CB239">
        <v>12.407420369730531</v>
      </c>
      <c r="CC239">
        <v>13.704036897008073</v>
      </c>
      <c r="CD239">
        <v>14.868490970571173</v>
      </c>
      <c r="CE239">
        <v>15.911984028035988</v>
      </c>
      <c r="CF239">
        <v>16.840675504228358</v>
      </c>
      <c r="CG239">
        <v>17.641578535400257</v>
      </c>
      <c r="CH239">
        <v>18.314107765884479</v>
      </c>
      <c r="CI239">
        <v>18.857820594119598</v>
      </c>
      <c r="CJ239">
        <v>19.272424638666628</v>
      </c>
      <c r="CK239">
        <v>19.711910240028612</v>
      </c>
      <c r="CL239">
        <v>20.934956502974362</v>
      </c>
      <c r="CM239">
        <v>21.936023041706399</v>
      </c>
      <c r="CN239">
        <v>22.72325131007603</v>
      </c>
      <c r="CO239">
        <v>23.296971463182089</v>
      </c>
      <c r="CP239">
        <v>23.643532251567695</v>
      </c>
      <c r="CQ239">
        <v>23.776435006802803</v>
      </c>
      <c r="CR239">
        <v>23.696916598527352</v>
      </c>
      <c r="CS239">
        <v>23.406567099028202</v>
      </c>
      <c r="CT239">
        <v>22.907346159108286</v>
      </c>
    </row>
    <row r="240" spans="3:98">
      <c r="D240">
        <v>90.483384663862097</v>
      </c>
      <c r="E240">
        <v>90.219452253329862</v>
      </c>
      <c r="F240">
        <v>89.956621381341137</v>
      </c>
      <c r="G240">
        <v>89.69479467516706</v>
      </c>
      <c r="H240">
        <v>89.433862203790596</v>
      </c>
      <c r="I240">
        <v>89.173700914917063</v>
      </c>
      <c r="J240">
        <v>88.914174054162459</v>
      </c>
      <c r="K240">
        <v>88.655130565951424</v>
      </c>
      <c r="L240">
        <v>88.39640447564345</v>
      </c>
      <c r="M240">
        <v>88.137814252396353</v>
      </c>
      <c r="N240">
        <v>87.87916215226366</v>
      </c>
      <c r="O240">
        <v>86.118832142138899</v>
      </c>
      <c r="P240">
        <v>84.570248086477264</v>
      </c>
      <c r="Q240">
        <v>82.712279245318427</v>
      </c>
      <c r="R240">
        <v>80.852387677031956</v>
      </c>
      <c r="S240">
        <v>78.989339804662578</v>
      </c>
      <c r="T240">
        <v>77.121813091785</v>
      </c>
      <c r="U240">
        <v>75.248392578376524</v>
      </c>
      <c r="V240">
        <v>73.367567314080773</v>
      </c>
      <c r="W240">
        <v>71.477726686263608</v>
      </c>
      <c r="X240">
        <v>69.577156640204507</v>
      </c>
      <c r="Y240">
        <v>65.433675229372028</v>
      </c>
      <c r="Z240">
        <v>63.076028537287606</v>
      </c>
      <c r="AA240">
        <v>60.743470388128927</v>
      </c>
      <c r="AB240">
        <v>58.433258049179983</v>
      </c>
      <c r="AC240">
        <v>56.142867699572577</v>
      </c>
      <c r="AD240">
        <v>53.86958255310666</v>
      </c>
      <c r="AE240">
        <v>51.610485398526329</v>
      </c>
      <c r="AF240">
        <v>49.362450921162882</v>
      </c>
      <c r="AG240">
        <v>47.122137800465538</v>
      </c>
      <c r="AH240">
        <v>44.885980577816021</v>
      </c>
      <c r="AJ240">
        <v>90.483384663862097</v>
      </c>
      <c r="AK240">
        <v>90.219452253329862</v>
      </c>
      <c r="AL240">
        <v>89.956621381341137</v>
      </c>
      <c r="AM240">
        <v>89.69479467516706</v>
      </c>
      <c r="AN240">
        <v>89.433862203790596</v>
      </c>
      <c r="AO240">
        <v>89.173700914917063</v>
      </c>
      <c r="AP240">
        <v>88.914174054162459</v>
      </c>
      <c r="AQ240">
        <v>88.655130565951424</v>
      </c>
      <c r="AR240">
        <v>88.39640447564345</v>
      </c>
      <c r="AS240">
        <v>88.137814252396353</v>
      </c>
      <c r="AT240">
        <v>87.87916215226366</v>
      </c>
      <c r="AU240">
        <v>86.118832142138899</v>
      </c>
      <c r="AV240">
        <v>84.570248086477264</v>
      </c>
      <c r="AW240">
        <v>82.712279245318427</v>
      </c>
      <c r="AX240">
        <v>80.852387677031956</v>
      </c>
      <c r="AY240">
        <v>78.989339804662578</v>
      </c>
      <c r="AZ240">
        <v>77.121813091785</v>
      </c>
      <c r="BA240">
        <v>75.248392578376524</v>
      </c>
      <c r="BB240">
        <v>73.367567314080773</v>
      </c>
      <c r="BC240">
        <v>71.477726686263608</v>
      </c>
      <c r="BD240">
        <v>69.577156640204507</v>
      </c>
      <c r="BE240">
        <v>65.433675229372028</v>
      </c>
      <c r="BF240">
        <v>63.076028537287606</v>
      </c>
      <c r="BG240">
        <v>60.743470388128927</v>
      </c>
      <c r="BH240">
        <v>58.433258049179983</v>
      </c>
      <c r="BI240">
        <v>56.142867699572577</v>
      </c>
      <c r="BJ240">
        <v>53.86958255310666</v>
      </c>
      <c r="BK240">
        <v>51.610485398526329</v>
      </c>
      <c r="BL240">
        <v>49.362450921162882</v>
      </c>
      <c r="BM240">
        <v>47.122137800465538</v>
      </c>
      <c r="BN240">
        <v>44.885980577816021</v>
      </c>
      <c r="BP240">
        <v>90.483384663862097</v>
      </c>
      <c r="BQ240">
        <v>90.219452253329862</v>
      </c>
      <c r="BR240">
        <v>89.956621381341137</v>
      </c>
      <c r="BS240">
        <v>89.69479467516706</v>
      </c>
      <c r="BT240">
        <v>89.433862203790596</v>
      </c>
      <c r="BU240">
        <v>89.173700914917063</v>
      </c>
      <c r="BV240">
        <v>88.914174054162459</v>
      </c>
      <c r="BW240">
        <v>88.655130565951424</v>
      </c>
      <c r="BX240">
        <v>88.39640447564345</v>
      </c>
      <c r="BY240">
        <v>88.137814252396353</v>
      </c>
      <c r="BZ240">
        <v>87.87916215226366</v>
      </c>
      <c r="CA240">
        <v>86.118832142138899</v>
      </c>
      <c r="CB240">
        <v>84.570248086477264</v>
      </c>
      <c r="CC240">
        <v>82.712279245318427</v>
      </c>
      <c r="CD240">
        <v>80.852387677031956</v>
      </c>
      <c r="CE240">
        <v>78.989339804662578</v>
      </c>
      <c r="CF240">
        <v>77.121813091785</v>
      </c>
      <c r="CG240">
        <v>75.248392578376524</v>
      </c>
      <c r="CH240">
        <v>73.367567314080773</v>
      </c>
      <c r="CI240">
        <v>71.477726686263608</v>
      </c>
      <c r="CJ240">
        <v>69.577156640204507</v>
      </c>
      <c r="CK240">
        <v>65.433675229372028</v>
      </c>
      <c r="CL240">
        <v>63.076028537287606</v>
      </c>
      <c r="CM240">
        <v>60.743470388128927</v>
      </c>
      <c r="CN240">
        <v>58.433258049179983</v>
      </c>
      <c r="CO240">
        <v>56.142867699572577</v>
      </c>
      <c r="CP240">
        <v>53.86958255310666</v>
      </c>
      <c r="CQ240">
        <v>51.610485398526329</v>
      </c>
      <c r="CR240">
        <v>49.362450921162882</v>
      </c>
      <c r="CS240">
        <v>47.122137800465538</v>
      </c>
      <c r="CT240">
        <v>44.885980577816021</v>
      </c>
    </row>
    <row r="241" spans="4:98">
      <c r="D241">
        <v>34.871127768537121</v>
      </c>
      <c r="E241">
        <v>34.102669199514864</v>
      </c>
      <c r="F241">
        <v>33.329022396171929</v>
      </c>
      <c r="G241">
        <v>32.550089270924786</v>
      </c>
      <c r="H241">
        <v>31.765759972525036</v>
      </c>
      <c r="I241">
        <v>30.975912272721068</v>
      </c>
      <c r="J241">
        <v>30.192198003962172</v>
      </c>
      <c r="K241">
        <v>29.403594917911022</v>
      </c>
      <c r="L241">
        <v>28.609948014465164</v>
      </c>
      <c r="M241">
        <v>27.811086765953196</v>
      </c>
      <c r="N241">
        <v>27.006824361024645</v>
      </c>
      <c r="O241">
        <v>25.735063127965894</v>
      </c>
      <c r="P241">
        <v>24.454596397515385</v>
      </c>
      <c r="Q241">
        <v>23.284935068507377</v>
      </c>
      <c r="R241">
        <v>22.158042189085606</v>
      </c>
      <c r="S241">
        <v>21.073984442975828</v>
      </c>
      <c r="T241">
        <v>20.027082809035321</v>
      </c>
      <c r="U241">
        <v>19.022352211192509</v>
      </c>
      <c r="V241">
        <v>18.05961155622736</v>
      </c>
      <c r="W241">
        <v>17.138590166375195</v>
      </c>
      <c r="X241">
        <v>16.258923237448794</v>
      </c>
      <c r="Y241">
        <v>15.397403856133892</v>
      </c>
      <c r="Z241">
        <v>14.071757595641104</v>
      </c>
      <c r="AA241">
        <v>12.828411162379465</v>
      </c>
      <c r="AB241">
        <v>11.665145818262262</v>
      </c>
      <c r="AC241">
        <v>10.581329418015955</v>
      </c>
      <c r="AD241">
        <v>9.5809039485945</v>
      </c>
      <c r="AE241">
        <v>8.6585963060042879</v>
      </c>
      <c r="AF241">
        <v>7.8132245606543904</v>
      </c>
      <c r="AG241">
        <v>7.0434049245907504</v>
      </c>
      <c r="AH241">
        <v>6.3475423418975305</v>
      </c>
      <c r="AJ241">
        <v>34.871127768537121</v>
      </c>
      <c r="AK241">
        <v>34.102669199514864</v>
      </c>
      <c r="AL241">
        <v>33.329022396171929</v>
      </c>
      <c r="AM241">
        <v>32.550089270924786</v>
      </c>
      <c r="AN241">
        <v>31.765759972525036</v>
      </c>
      <c r="AO241">
        <v>30.975912272721068</v>
      </c>
      <c r="AP241">
        <v>30.192198003962172</v>
      </c>
      <c r="AQ241">
        <v>29.403594917911022</v>
      </c>
      <c r="AR241">
        <v>28.609948014465164</v>
      </c>
      <c r="AS241">
        <v>27.811086765953196</v>
      </c>
      <c r="AT241">
        <v>27.006824361024645</v>
      </c>
      <c r="AU241">
        <v>25.735063127965894</v>
      </c>
      <c r="AV241">
        <v>24.454596397515385</v>
      </c>
      <c r="AW241">
        <v>23.284935068507377</v>
      </c>
      <c r="AX241">
        <v>22.158042189085606</v>
      </c>
      <c r="AY241">
        <v>21.073984442975828</v>
      </c>
      <c r="AZ241">
        <v>20.027082809035321</v>
      </c>
      <c r="BA241">
        <v>19.022352211192509</v>
      </c>
      <c r="BB241">
        <v>18.05961155622736</v>
      </c>
      <c r="BC241">
        <v>17.138590166375195</v>
      </c>
      <c r="BD241">
        <v>16.258923237448794</v>
      </c>
      <c r="BE241">
        <v>15.397403856133892</v>
      </c>
      <c r="BF241">
        <v>14.071757595641104</v>
      </c>
      <c r="BG241">
        <v>12.828411162379465</v>
      </c>
      <c r="BH241">
        <v>11.665145818262262</v>
      </c>
      <c r="BI241">
        <v>10.581329418015955</v>
      </c>
      <c r="BJ241">
        <v>9.5809039485945</v>
      </c>
      <c r="BK241">
        <v>8.6585963060042879</v>
      </c>
      <c r="BL241">
        <v>7.8132245606543904</v>
      </c>
      <c r="BM241">
        <v>7.0434049245907504</v>
      </c>
      <c r="BN241">
        <v>6.3475423418975305</v>
      </c>
      <c r="BP241">
        <v>34.871127768537121</v>
      </c>
      <c r="BQ241">
        <v>34.102669199514864</v>
      </c>
      <c r="BR241">
        <v>33.329022396171929</v>
      </c>
      <c r="BS241">
        <v>32.550089270924786</v>
      </c>
      <c r="BT241">
        <v>31.765759972525036</v>
      </c>
      <c r="BU241">
        <v>30.975912272721068</v>
      </c>
      <c r="BV241">
        <v>30.192198003962172</v>
      </c>
      <c r="BW241">
        <v>29.403594917911022</v>
      </c>
      <c r="BX241">
        <v>28.609948014465164</v>
      </c>
      <c r="BY241">
        <v>27.811086765953196</v>
      </c>
      <c r="BZ241">
        <v>27.006824361024645</v>
      </c>
      <c r="CA241">
        <v>25.735063127965894</v>
      </c>
      <c r="CB241">
        <v>24.454596397515385</v>
      </c>
      <c r="CC241">
        <v>23.284935068507377</v>
      </c>
      <c r="CD241">
        <v>22.158042189085606</v>
      </c>
      <c r="CE241">
        <v>21.073984442975828</v>
      </c>
      <c r="CF241">
        <v>20.027082809035321</v>
      </c>
      <c r="CG241">
        <v>19.022352211192509</v>
      </c>
      <c r="CH241">
        <v>18.05961155622736</v>
      </c>
      <c r="CI241">
        <v>17.138590166375195</v>
      </c>
      <c r="CJ241">
        <v>16.258923237448794</v>
      </c>
      <c r="CK241">
        <v>15.397403856133892</v>
      </c>
      <c r="CL241">
        <v>14.071757595641104</v>
      </c>
      <c r="CM241">
        <v>12.828411162379465</v>
      </c>
      <c r="CN241">
        <v>11.665145818262262</v>
      </c>
      <c r="CO241">
        <v>10.581329418015955</v>
      </c>
      <c r="CP241">
        <v>9.5809039485945</v>
      </c>
      <c r="CQ241">
        <v>8.6585963060042879</v>
      </c>
      <c r="CR241">
        <v>7.8132245606543904</v>
      </c>
      <c r="CS241">
        <v>7.0434049245907504</v>
      </c>
      <c r="CT241">
        <v>6.3475423418975305</v>
      </c>
    </row>
    <row r="242" spans="4:98">
      <c r="D242">
        <v>8.4778361655826675</v>
      </c>
      <c r="E242">
        <v>8.5884793875323933</v>
      </c>
      <c r="F242">
        <v>8.6994099559588722</v>
      </c>
      <c r="G242">
        <v>8.8105980664915968</v>
      </c>
      <c r="H242">
        <v>8.9220127994763221</v>
      </c>
      <c r="I242">
        <v>9.0336220915491605</v>
      </c>
      <c r="J242">
        <v>9.1453927065941496</v>
      </c>
      <c r="K242">
        <v>9.2572902060720992</v>
      </c>
      <c r="L242">
        <v>9.3692789187083623</v>
      </c>
      <c r="M242">
        <v>9.4813219095269439</v>
      </c>
      <c r="N242">
        <v>9.5933809482180941</v>
      </c>
      <c r="O242">
        <v>9.6159023473108292</v>
      </c>
      <c r="P242">
        <v>9.6338922615629894</v>
      </c>
      <c r="Q242">
        <v>9.647835512661004</v>
      </c>
      <c r="R242">
        <v>9.6571636737846962</v>
      </c>
      <c r="S242">
        <v>9.661743117779654</v>
      </c>
      <c r="T242">
        <v>9.6614382527611262</v>
      </c>
      <c r="U242">
        <v>9.6561115218921678</v>
      </c>
      <c r="V242">
        <v>9.6456234042300455</v>
      </c>
      <c r="W242">
        <v>9.6298324166856926</v>
      </c>
      <c r="X242">
        <v>9.6085951171423165</v>
      </c>
      <c r="Y242">
        <v>9.3555317439369983</v>
      </c>
      <c r="Z242">
        <v>9.09214357043669</v>
      </c>
      <c r="AA242">
        <v>8.8245576091405784</v>
      </c>
      <c r="AB242">
        <v>8.5481002189776483</v>
      </c>
      <c r="AC242">
        <v>8.2628430209463559</v>
      </c>
      <c r="AD242">
        <v>7.9688696571858477</v>
      </c>
      <c r="AE242">
        <v>7.66627621963341</v>
      </c>
      <c r="AF242">
        <v>7.3551716875625086</v>
      </c>
      <c r="AG242">
        <v>7.0356783740805211</v>
      </c>
      <c r="AH242">
        <v>6.7079323816628964</v>
      </c>
      <c r="AJ242">
        <v>8.4778361655826675</v>
      </c>
      <c r="AK242">
        <v>8.5884793875323933</v>
      </c>
      <c r="AL242">
        <v>8.6994099559588722</v>
      </c>
      <c r="AM242">
        <v>8.8105980664915968</v>
      </c>
      <c r="AN242">
        <v>8.9220127994763221</v>
      </c>
      <c r="AO242">
        <v>9.0336220915491605</v>
      </c>
      <c r="AP242">
        <v>9.1453927065941496</v>
      </c>
      <c r="AQ242">
        <v>9.2572902060720992</v>
      </c>
      <c r="AR242">
        <v>9.3692789187083623</v>
      </c>
      <c r="AS242">
        <v>9.4813219095269439</v>
      </c>
      <c r="AT242">
        <v>9.5933809482180941</v>
      </c>
      <c r="AU242">
        <v>9.6159023473108292</v>
      </c>
      <c r="AV242">
        <v>9.6338922615629894</v>
      </c>
      <c r="AW242">
        <v>9.647835512661004</v>
      </c>
      <c r="AX242">
        <v>9.6571636737846962</v>
      </c>
      <c r="AY242">
        <v>9.661743117779654</v>
      </c>
      <c r="AZ242">
        <v>9.6614382527611262</v>
      </c>
      <c r="BA242">
        <v>9.6561115218921678</v>
      </c>
      <c r="BB242">
        <v>9.6456234042300455</v>
      </c>
      <c r="BC242">
        <v>9.6298324166856926</v>
      </c>
      <c r="BD242">
        <v>9.6085951171423165</v>
      </c>
      <c r="BE242">
        <v>9.3555317439369983</v>
      </c>
      <c r="BF242">
        <v>9.09214357043669</v>
      </c>
      <c r="BG242">
        <v>8.8245576091405784</v>
      </c>
      <c r="BH242">
        <v>8.5481002189776483</v>
      </c>
      <c r="BI242">
        <v>8.2628430209463559</v>
      </c>
      <c r="BJ242">
        <v>7.9688696571858477</v>
      </c>
      <c r="BK242">
        <v>7.66627621963341</v>
      </c>
      <c r="BL242">
        <v>7.3551716875625086</v>
      </c>
      <c r="BM242">
        <v>7.0356783740805211</v>
      </c>
      <c r="BN242">
        <v>6.7079323816628964</v>
      </c>
      <c r="BP242">
        <v>8.4778361655826675</v>
      </c>
      <c r="BQ242">
        <v>8.5884793875323933</v>
      </c>
      <c r="BR242">
        <v>8.6994099559588722</v>
      </c>
      <c r="BS242">
        <v>8.8105980664915968</v>
      </c>
      <c r="BT242">
        <v>8.9220127994763221</v>
      </c>
      <c r="BU242">
        <v>9.0336220915491605</v>
      </c>
      <c r="BV242">
        <v>9.1453927065941496</v>
      </c>
      <c r="BW242">
        <v>9.2572902060720992</v>
      </c>
      <c r="BX242">
        <v>9.3692789187083623</v>
      </c>
      <c r="BY242">
        <v>9.4813219095269439</v>
      </c>
      <c r="BZ242">
        <v>9.5933809482180941</v>
      </c>
      <c r="CA242">
        <v>9.6159023473108292</v>
      </c>
      <c r="CB242">
        <v>9.6338922615629894</v>
      </c>
      <c r="CC242">
        <v>9.647835512661004</v>
      </c>
      <c r="CD242">
        <v>9.6571636737846962</v>
      </c>
      <c r="CE242">
        <v>9.661743117779654</v>
      </c>
      <c r="CF242">
        <v>9.6614382527611262</v>
      </c>
      <c r="CG242">
        <v>9.6561115218921678</v>
      </c>
      <c r="CH242">
        <v>9.6456234042300455</v>
      </c>
      <c r="CI242">
        <v>9.6298324166856926</v>
      </c>
      <c r="CJ242">
        <v>9.6085951171423165</v>
      </c>
      <c r="CK242">
        <v>9.3555317439369983</v>
      </c>
      <c r="CL242">
        <v>9.09214357043669</v>
      </c>
      <c r="CM242">
        <v>8.8245576091405784</v>
      </c>
      <c r="CN242">
        <v>8.5481002189776483</v>
      </c>
      <c r="CO242">
        <v>8.2628430209463559</v>
      </c>
      <c r="CP242">
        <v>7.9688696571858477</v>
      </c>
      <c r="CQ242">
        <v>7.66627621963341</v>
      </c>
      <c r="CR242">
        <v>7.3551716875625086</v>
      </c>
      <c r="CS242">
        <v>7.0356783740805211</v>
      </c>
      <c r="CT242">
        <v>6.7079323816628964</v>
      </c>
    </row>
    <row r="243" spans="4:98">
      <c r="D243">
        <v>3.4336211538461541</v>
      </c>
      <c r="E243">
        <v>3.3811838161940826</v>
      </c>
      <c r="F243">
        <v>3.3275269218141346</v>
      </c>
      <c r="G243">
        <v>3.2724705953494366</v>
      </c>
      <c r="H243">
        <v>3.2158288438315474</v>
      </c>
      <c r="I243">
        <v>3.1574094553932648</v>
      </c>
      <c r="J243">
        <v>3.0996332476537027</v>
      </c>
      <c r="K243">
        <v>3.0403875452827362</v>
      </c>
      <c r="L243">
        <v>2.9795349172045027</v>
      </c>
      <c r="M243">
        <v>2.9128966693307485</v>
      </c>
      <c r="N243">
        <v>2.8369798409194145</v>
      </c>
      <c r="O243">
        <v>2.7923529355227159</v>
      </c>
      <c r="P243">
        <v>2.7367946114490938</v>
      </c>
      <c r="Q243">
        <v>2.6881434528050576</v>
      </c>
      <c r="R243">
        <v>2.6422144128970659</v>
      </c>
      <c r="S243">
        <v>2.5867945339584306</v>
      </c>
      <c r="T243">
        <v>2.5261734562980651</v>
      </c>
      <c r="U243">
        <v>2.462367027360564</v>
      </c>
      <c r="V243">
        <v>2.3953479798788377</v>
      </c>
      <c r="W243">
        <v>2.32509032654673</v>
      </c>
      <c r="X243">
        <v>2.2515694274775524</v>
      </c>
      <c r="Y243">
        <v>2.14449600657835</v>
      </c>
      <c r="Z243">
        <v>2.0329766297616025</v>
      </c>
      <c r="AA243">
        <v>1.9170141425366158</v>
      </c>
      <c r="AB243">
        <v>1.7966152622985039</v>
      </c>
      <c r="AC243">
        <v>1.671790741932504</v>
      </c>
      <c r="AD243">
        <v>1.5460094814138596</v>
      </c>
      <c r="AE243">
        <v>1.4164887512762903</v>
      </c>
      <c r="AF243">
        <v>1.2833086576940091</v>
      </c>
      <c r="AG243">
        <v>1.1465564490168023</v>
      </c>
      <c r="AH243">
        <v>1.0063267793456872</v>
      </c>
      <c r="AJ243">
        <v>3.4336211538461541</v>
      </c>
      <c r="AK243">
        <v>3.3811838161940826</v>
      </c>
      <c r="AL243">
        <v>3.3275269218141346</v>
      </c>
      <c r="AM243">
        <v>3.2724705953494366</v>
      </c>
      <c r="AN243">
        <v>3.2158288438315474</v>
      </c>
      <c r="AO243">
        <v>3.1574094553932648</v>
      </c>
      <c r="AP243">
        <v>3.0996332476537027</v>
      </c>
      <c r="AQ243">
        <v>3.0403875452827362</v>
      </c>
      <c r="AR243">
        <v>2.9795349172045027</v>
      </c>
      <c r="AS243">
        <v>2.9128966693307485</v>
      </c>
      <c r="AT243">
        <v>2.8369798409194145</v>
      </c>
      <c r="AU243">
        <v>2.7923529355227159</v>
      </c>
      <c r="AV243">
        <v>2.7367946114490938</v>
      </c>
      <c r="AW243">
        <v>2.6881434528050576</v>
      </c>
      <c r="AX243">
        <v>2.6422144128970659</v>
      </c>
      <c r="AY243">
        <v>2.5867945339584306</v>
      </c>
      <c r="AZ243">
        <v>2.5261734562980651</v>
      </c>
      <c r="BA243">
        <v>2.462367027360564</v>
      </c>
      <c r="BB243">
        <v>2.3953479798788377</v>
      </c>
      <c r="BC243">
        <v>2.32509032654673</v>
      </c>
      <c r="BD243">
        <v>2.2515694274775524</v>
      </c>
      <c r="BE243">
        <v>2.14449600657835</v>
      </c>
      <c r="BF243">
        <v>2.0329766297616025</v>
      </c>
      <c r="BG243">
        <v>1.9170141425366158</v>
      </c>
      <c r="BH243">
        <v>1.7966152622985039</v>
      </c>
      <c r="BI243">
        <v>1.671790741932504</v>
      </c>
      <c r="BJ243">
        <v>1.5460094814138596</v>
      </c>
      <c r="BK243">
        <v>1.4164887512762903</v>
      </c>
      <c r="BL243">
        <v>1.2833086576940091</v>
      </c>
      <c r="BM243">
        <v>1.1465564490168023</v>
      </c>
      <c r="BN243">
        <v>1.0063267793456872</v>
      </c>
      <c r="BP243">
        <v>3.4336211538461541</v>
      </c>
      <c r="BQ243">
        <v>3.3811838161940826</v>
      </c>
      <c r="BR243">
        <v>3.3275269218141346</v>
      </c>
      <c r="BS243">
        <v>3.2724705953494366</v>
      </c>
      <c r="BT243">
        <v>3.2158288438315474</v>
      </c>
      <c r="BU243">
        <v>3.1574094553932648</v>
      </c>
      <c r="BV243">
        <v>3.0996332476537027</v>
      </c>
      <c r="BW243">
        <v>3.0403875452827362</v>
      </c>
      <c r="BX243">
        <v>2.9795349172045027</v>
      </c>
      <c r="BY243">
        <v>2.9128966693307485</v>
      </c>
      <c r="BZ243">
        <v>2.8369798409194145</v>
      </c>
      <c r="CA243">
        <v>2.7923529355227159</v>
      </c>
      <c r="CB243">
        <v>2.7367946114490938</v>
      </c>
      <c r="CC243">
        <v>2.6881434528050576</v>
      </c>
      <c r="CD243">
        <v>2.6422144128970659</v>
      </c>
      <c r="CE243">
        <v>2.5867945339584306</v>
      </c>
      <c r="CF243">
        <v>2.5261734562980651</v>
      </c>
      <c r="CG243">
        <v>2.462367027360564</v>
      </c>
      <c r="CH243">
        <v>2.3953479798788377</v>
      </c>
      <c r="CI243">
        <v>2.32509032654673</v>
      </c>
      <c r="CJ243">
        <v>2.2515694274775524</v>
      </c>
      <c r="CK243">
        <v>2.14449600657835</v>
      </c>
      <c r="CL243">
        <v>2.0329766297616025</v>
      </c>
      <c r="CM243">
        <v>1.9170141425366158</v>
      </c>
      <c r="CN243">
        <v>1.7966152622985039</v>
      </c>
      <c r="CO243">
        <v>1.671790741932504</v>
      </c>
      <c r="CP243">
        <v>1.5460094814138596</v>
      </c>
      <c r="CQ243">
        <v>1.4164887512762903</v>
      </c>
      <c r="CR243">
        <v>1.2833086576940091</v>
      </c>
      <c r="CS243">
        <v>1.1465564490168023</v>
      </c>
      <c r="CT243">
        <v>1.0063267793456872</v>
      </c>
    </row>
    <row r="244" spans="4:98">
      <c r="D244">
        <v>0</v>
      </c>
      <c r="E244">
        <v>0.25016154756968118</v>
      </c>
      <c r="F244">
        <v>0.28986870200513859</v>
      </c>
      <c r="G244">
        <v>0.33653620313046528</v>
      </c>
      <c r="H244">
        <v>0.39147496099701284</v>
      </c>
      <c r="I244">
        <v>0.45625413576964957</v>
      </c>
      <c r="J244">
        <v>0.53275333422256232</v>
      </c>
      <c r="K244">
        <v>0.62322550294024293</v>
      </c>
      <c r="L244">
        <v>0.73037272624888538</v>
      </c>
      <c r="M244">
        <v>0.85743759439017908</v>
      </c>
      <c r="N244">
        <v>1.0083133599050675</v>
      </c>
      <c r="O244">
        <v>1.1876767673530007</v>
      </c>
      <c r="P244">
        <v>1.4011482471884467</v>
      </c>
      <c r="Q244">
        <v>1.6554851376425255</v>
      </c>
      <c r="R244">
        <v>1.9588147735910229</v>
      </c>
      <c r="S244">
        <v>2.3209157006390968</v>
      </c>
      <c r="T244">
        <v>2.7535569867604934</v>
      </c>
      <c r="U244">
        <v>3.2709076740888903</v>
      </c>
      <c r="V244">
        <v>3.890030913909952</v>
      </c>
      <c r="W244">
        <v>4.6314803479793598</v>
      </c>
      <c r="X244">
        <v>5.5200199470268672</v>
      </c>
      <c r="Y244">
        <v>6.5854929231963908</v>
      </c>
      <c r="Z244">
        <v>7.8638706548523567</v>
      </c>
      <c r="AA244">
        <v>9.3985189900692099</v>
      </c>
      <c r="AB244">
        <v>11.241727059229223</v>
      </c>
      <c r="AC244">
        <v>13.456553105334194</v>
      </c>
      <c r="AD244">
        <v>16.11905316852248</v>
      </c>
      <c r="AE244">
        <v>19.320972144310595</v>
      </c>
      <c r="AF244">
        <v>23.172993263001359</v>
      </c>
      <c r="AG244">
        <v>27.808662002130689</v>
      </c>
      <c r="AH244">
        <v>33.389124559412735</v>
      </c>
      <c r="AJ244">
        <v>0</v>
      </c>
      <c r="AK244">
        <v>0.25016154756968118</v>
      </c>
      <c r="AL244">
        <v>0.28986870200513859</v>
      </c>
      <c r="AM244">
        <v>0.33653620313046528</v>
      </c>
      <c r="AN244">
        <v>0.39147496099701284</v>
      </c>
      <c r="AO244">
        <v>0.45625413576964957</v>
      </c>
      <c r="AP244">
        <v>0.53275333422256232</v>
      </c>
      <c r="AQ244">
        <v>0.62322550294024293</v>
      </c>
      <c r="AR244">
        <v>0.73037272624888538</v>
      </c>
      <c r="AS244">
        <v>0.85743759439017908</v>
      </c>
      <c r="AT244">
        <v>1.0083133599050675</v>
      </c>
      <c r="AU244">
        <v>1.1876767673530007</v>
      </c>
      <c r="AV244">
        <v>1.4011482471884467</v>
      </c>
      <c r="AW244">
        <v>1.6554851376425255</v>
      </c>
      <c r="AX244">
        <v>1.9588147735910229</v>
      </c>
      <c r="AY244">
        <v>2.3209157006390968</v>
      </c>
      <c r="AZ244">
        <v>2.7535569867604934</v>
      </c>
      <c r="BA244">
        <v>3.2709076740888903</v>
      </c>
      <c r="BB244">
        <v>3.890030913909952</v>
      </c>
      <c r="BC244">
        <v>4.6314803479793598</v>
      </c>
      <c r="BD244">
        <v>5.5200199470268672</v>
      </c>
      <c r="BE244">
        <v>6.5854929231963908</v>
      </c>
      <c r="BF244">
        <v>7.8638706548523567</v>
      </c>
      <c r="BG244">
        <v>9.3985189900692099</v>
      </c>
      <c r="BH244">
        <v>11.241727059229223</v>
      </c>
      <c r="BI244">
        <v>13.456553105334194</v>
      </c>
      <c r="BJ244">
        <v>16.11905316852248</v>
      </c>
      <c r="BK244">
        <v>19.320972144310595</v>
      </c>
      <c r="BL244">
        <v>23.172993263001359</v>
      </c>
      <c r="BM244">
        <v>27.808662002130689</v>
      </c>
      <c r="BN244">
        <v>33.389124559412735</v>
      </c>
      <c r="BP244">
        <v>0</v>
      </c>
      <c r="BQ244">
        <v>0.25016154756968118</v>
      </c>
      <c r="BR244">
        <v>0.28986870200513859</v>
      </c>
      <c r="BS244">
        <v>0.33653620313046528</v>
      </c>
      <c r="BT244">
        <v>0.39147496099701284</v>
      </c>
      <c r="BU244">
        <v>0.45625413576964957</v>
      </c>
      <c r="BV244">
        <v>0.53275333422256232</v>
      </c>
      <c r="BW244">
        <v>0.62322550294024293</v>
      </c>
      <c r="BX244">
        <v>0.73037272624888538</v>
      </c>
      <c r="BY244">
        <v>0.85743759439017908</v>
      </c>
      <c r="BZ244">
        <v>1.0083133599050675</v>
      </c>
      <c r="CA244">
        <v>1.1876767673530007</v>
      </c>
      <c r="CB244">
        <v>1.4011482471884467</v>
      </c>
      <c r="CC244">
        <v>1.6554851376425255</v>
      </c>
      <c r="CD244">
        <v>1.9588147735910229</v>
      </c>
      <c r="CE244">
        <v>2.3209157006390968</v>
      </c>
      <c r="CF244">
        <v>2.7535569867604934</v>
      </c>
      <c r="CG244">
        <v>3.2709076740888903</v>
      </c>
      <c r="CH244">
        <v>3.890030913909952</v>
      </c>
      <c r="CI244">
        <v>4.6314803479793598</v>
      </c>
      <c r="CJ244">
        <v>5.5200199470268672</v>
      </c>
      <c r="CK244">
        <v>6.5854929231963908</v>
      </c>
      <c r="CL244">
        <v>7.8638706548523567</v>
      </c>
      <c r="CM244">
        <v>9.3985189900692099</v>
      </c>
      <c r="CN244">
        <v>11.241727059229223</v>
      </c>
      <c r="CO244">
        <v>13.456553105334194</v>
      </c>
      <c r="CP244">
        <v>16.11905316852248</v>
      </c>
      <c r="CQ244">
        <v>19.320972144310595</v>
      </c>
      <c r="CR244">
        <v>23.172993263001359</v>
      </c>
      <c r="CS244">
        <v>27.808662002130689</v>
      </c>
      <c r="CT244">
        <v>33.389124559412735</v>
      </c>
    </row>
    <row r="245" spans="4:98">
      <c r="D245">
        <v>25.426337940479648</v>
      </c>
      <c r="E245">
        <v>27.074262163421349</v>
      </c>
      <c r="F245">
        <v>28.762233308158017</v>
      </c>
      <c r="G245">
        <v>30.490829541895909</v>
      </c>
      <c r="H245">
        <v>32.260628291755985</v>
      </c>
      <c r="I245">
        <v>34.072205804660641</v>
      </c>
      <c r="J245">
        <v>35.468941296543193</v>
      </c>
      <c r="K245">
        <v>36.895029820013747</v>
      </c>
      <c r="L245">
        <v>38.350779059803905</v>
      </c>
      <c r="M245">
        <v>39.83649178869716</v>
      </c>
      <c r="N245">
        <v>41.352465455358107</v>
      </c>
      <c r="O245">
        <v>40.862413156397487</v>
      </c>
      <c r="P245">
        <v>40.365464293215524</v>
      </c>
      <c r="Q245">
        <v>39.868762367189504</v>
      </c>
      <c r="R245">
        <v>39.368150724974299</v>
      </c>
      <c r="S245">
        <v>38.863635334518676</v>
      </c>
      <c r="T245">
        <v>38.219343694529364</v>
      </c>
      <c r="U245">
        <v>37.569522929478879</v>
      </c>
      <c r="V245">
        <v>36.914184656141181</v>
      </c>
      <c r="W245">
        <v>36.253339439460795</v>
      </c>
      <c r="X245">
        <v>35.58699668852789</v>
      </c>
      <c r="Y245">
        <v>34.674285161655156</v>
      </c>
      <c r="Z245">
        <v>33.726810253690793</v>
      </c>
      <c r="AA245">
        <v>32.776549999740482</v>
      </c>
      <c r="AB245">
        <v>31.822313055580306</v>
      </c>
      <c r="AC245">
        <v>30.86411655157233</v>
      </c>
      <c r="AD245">
        <v>29.800212008315636</v>
      </c>
      <c r="AE245">
        <v>28.732551651179357</v>
      </c>
      <c r="AF245">
        <v>27.66116271950029</v>
      </c>
      <c r="AG245">
        <v>26.586066184142879</v>
      </c>
      <c r="AH245">
        <v>25.507276404774665</v>
      </c>
      <c r="AJ245">
        <v>25.426337940479648</v>
      </c>
      <c r="AK245">
        <v>27.074262163421349</v>
      </c>
      <c r="AL245">
        <v>28.762233308158017</v>
      </c>
      <c r="AM245">
        <v>30.490829541895909</v>
      </c>
      <c r="AN245">
        <v>32.260628291755985</v>
      </c>
      <c r="AO245">
        <v>34.072205804660641</v>
      </c>
      <c r="AP245">
        <v>35.468941296543193</v>
      </c>
      <c r="AQ245">
        <v>36.895029820013747</v>
      </c>
      <c r="AR245">
        <v>38.350779059803905</v>
      </c>
      <c r="AS245">
        <v>39.83649178869716</v>
      </c>
      <c r="AT245">
        <v>41.352465455358107</v>
      </c>
      <c r="AU245">
        <v>40.862413156397487</v>
      </c>
      <c r="AV245">
        <v>40.365464293215524</v>
      </c>
      <c r="AW245">
        <v>39.868762367189504</v>
      </c>
      <c r="AX245">
        <v>39.368150724974299</v>
      </c>
      <c r="AY245">
        <v>38.863635334518676</v>
      </c>
      <c r="AZ245">
        <v>38.219343694529364</v>
      </c>
      <c r="BA245">
        <v>37.569522929478879</v>
      </c>
      <c r="BB245">
        <v>36.914184656141181</v>
      </c>
      <c r="BC245">
        <v>36.253339439460795</v>
      </c>
      <c r="BD245">
        <v>35.58699668852789</v>
      </c>
      <c r="BE245">
        <v>34.674285161655156</v>
      </c>
      <c r="BF245">
        <v>33.726810253690793</v>
      </c>
      <c r="BG245">
        <v>32.776549999740482</v>
      </c>
      <c r="BH245">
        <v>31.822313055580306</v>
      </c>
      <c r="BI245">
        <v>30.86411655157233</v>
      </c>
      <c r="BJ245">
        <v>29.800212008315636</v>
      </c>
      <c r="BK245">
        <v>28.732551651179357</v>
      </c>
      <c r="BL245">
        <v>27.66116271950029</v>
      </c>
      <c r="BM245">
        <v>26.586066184142879</v>
      </c>
      <c r="BN245">
        <v>25.507276404774665</v>
      </c>
      <c r="BP245">
        <v>25.426337940479648</v>
      </c>
      <c r="BQ245">
        <v>27.074262163421349</v>
      </c>
      <c r="BR245">
        <v>28.762233308158017</v>
      </c>
      <c r="BS245">
        <v>30.490829541895909</v>
      </c>
      <c r="BT245">
        <v>32.260628291755985</v>
      </c>
      <c r="BU245">
        <v>34.072205804660641</v>
      </c>
      <c r="BV245">
        <v>35.468941296543193</v>
      </c>
      <c r="BW245">
        <v>36.895029820013747</v>
      </c>
      <c r="BX245">
        <v>38.350779059803905</v>
      </c>
      <c r="BY245">
        <v>39.83649178869716</v>
      </c>
      <c r="BZ245">
        <v>41.352465455358107</v>
      </c>
      <c r="CA245">
        <v>40.862413156397487</v>
      </c>
      <c r="CB245">
        <v>40.365464293215524</v>
      </c>
      <c r="CC245">
        <v>39.868762367189504</v>
      </c>
      <c r="CD245">
        <v>39.368150724974299</v>
      </c>
      <c r="CE245">
        <v>38.863635334518676</v>
      </c>
      <c r="CF245">
        <v>38.219343694529364</v>
      </c>
      <c r="CG245">
        <v>37.569522929478879</v>
      </c>
      <c r="CH245">
        <v>36.914184656141181</v>
      </c>
      <c r="CI245">
        <v>36.253339439460795</v>
      </c>
      <c r="CJ245">
        <v>35.58699668852789</v>
      </c>
      <c r="CK245">
        <v>34.674285161655156</v>
      </c>
      <c r="CL245">
        <v>33.726810253690793</v>
      </c>
      <c r="CM245">
        <v>32.776549999740482</v>
      </c>
      <c r="CN245">
        <v>31.822313055580306</v>
      </c>
      <c r="CO245">
        <v>30.86411655157233</v>
      </c>
      <c r="CP245">
        <v>29.800212008315636</v>
      </c>
      <c r="CQ245">
        <v>28.732551651179357</v>
      </c>
      <c r="CR245">
        <v>27.66116271950029</v>
      </c>
      <c r="CS245">
        <v>26.586066184142879</v>
      </c>
      <c r="CT245">
        <v>25.507276404774665</v>
      </c>
    </row>
  </sheetData>
  <mergeCells count="33">
    <mergeCell ref="D2:AH2"/>
    <mergeCell ref="AJ2:BN2"/>
    <mergeCell ref="BP2:CT2"/>
    <mergeCell ref="A75:A78"/>
    <mergeCell ref="A79:A80"/>
    <mergeCell ref="A38:A39"/>
    <mergeCell ref="A5:A8"/>
    <mergeCell ref="A9:A10"/>
    <mergeCell ref="A20:A23"/>
    <mergeCell ref="A24:A25"/>
    <mergeCell ref="A34:A37"/>
    <mergeCell ref="A85:A88"/>
    <mergeCell ref="A89:A90"/>
    <mergeCell ref="A44:A47"/>
    <mergeCell ref="A48:A49"/>
    <mergeCell ref="A56:A59"/>
    <mergeCell ref="A60:A61"/>
    <mergeCell ref="A66:A69"/>
    <mergeCell ref="A70:A71"/>
    <mergeCell ref="A96:A99"/>
    <mergeCell ref="A100:A101"/>
    <mergeCell ref="A106:A109"/>
    <mergeCell ref="A110:A111"/>
    <mergeCell ref="A116:A119"/>
    <mergeCell ref="A149:A152"/>
    <mergeCell ref="A153:A154"/>
    <mergeCell ref="A158:A161"/>
    <mergeCell ref="A162:A163"/>
    <mergeCell ref="A120:A121"/>
    <mergeCell ref="A128:A131"/>
    <mergeCell ref="A132:A133"/>
    <mergeCell ref="A140:A143"/>
    <mergeCell ref="A144:A145"/>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91FC4-54DC-421E-B792-54D5F178C5C2}">
  <sheetPr>
    <tabColor theme="9"/>
  </sheetPr>
  <dimension ref="A2:DK245"/>
  <sheetViews>
    <sheetView zoomScale="60" zoomScaleNormal="60" workbookViewId="0">
      <pane xSplit="3" ySplit="3" topLeftCell="BD22" activePane="bottomRight" state="frozen"/>
      <selection pane="topRight" activeCell="C65" sqref="C65"/>
      <selection pane="bottomLeft" activeCell="C65" sqref="C65"/>
      <selection pane="bottomRight" activeCell="CT17" sqref="CT17"/>
    </sheetView>
  </sheetViews>
  <sheetFormatPr defaultRowHeight="15" outlineLevelRow="1" outlineLevelCol="1"/>
  <cols>
    <col min="1" max="1" width="53.42578125" style="1" customWidth="1"/>
    <col min="2" max="2" width="50.85546875" style="1" customWidth="1"/>
    <col min="4" max="4" width="15.28515625" customWidth="1"/>
    <col min="5" max="13" width="8.85546875" hidden="1" customWidth="1" outlineLevel="1"/>
    <col min="14" max="14" width="13.5703125" bestFit="1" customWidth="1" collapsed="1"/>
    <col min="15" max="23" width="8.85546875" hidden="1" customWidth="1" outlineLevel="1"/>
    <col min="24" max="24" width="14" customWidth="1" collapsed="1"/>
    <col min="25" max="33" width="8.85546875" hidden="1" customWidth="1" outlineLevel="1"/>
    <col min="34" max="34" width="13.42578125" customWidth="1" collapsed="1"/>
    <col min="36" max="36" width="15.140625" customWidth="1"/>
    <col min="37" max="45" width="8.85546875" hidden="1" customWidth="1" outlineLevel="1"/>
    <col min="46" max="46" width="13.7109375" customWidth="1" collapsed="1"/>
    <col min="47" max="55" width="8.85546875" hidden="1" customWidth="1" outlineLevel="1"/>
    <col min="56" max="56" width="14" customWidth="1" collapsed="1"/>
    <col min="57" max="65" width="8.85546875" hidden="1" customWidth="1" outlineLevel="1"/>
    <col min="66" max="66" width="13.42578125" customWidth="1" collapsed="1"/>
    <col min="68" max="68" width="13.5703125" customWidth="1"/>
    <col min="69" max="77" width="13.5703125" hidden="1" customWidth="1" outlineLevel="1"/>
    <col min="78" max="78" width="13.5703125" customWidth="1" collapsed="1"/>
    <col min="79" max="87" width="13.5703125" hidden="1" customWidth="1" outlineLevel="1"/>
    <col min="88" max="88" width="13.5703125" customWidth="1" collapsed="1"/>
    <col min="89" max="97" width="13.5703125" hidden="1" customWidth="1" outlineLevel="1"/>
    <col min="98" max="98" width="13.5703125" customWidth="1" collapsed="1"/>
    <col min="104" max="104" width="11.7109375" bestFit="1" customWidth="1"/>
    <col min="105" max="105" width="10" bestFit="1" customWidth="1"/>
    <col min="107" max="108" width="11.7109375" bestFit="1" customWidth="1"/>
    <col min="109" max="109" width="10" bestFit="1" customWidth="1"/>
    <col min="110" max="110" width="11.7109375" bestFit="1" customWidth="1"/>
    <col min="111" max="111" width="8.7109375" bestFit="1" customWidth="1"/>
    <col min="112" max="112" width="10" bestFit="1" customWidth="1"/>
    <col min="113" max="113" width="11.42578125" customWidth="1"/>
  </cols>
  <sheetData>
    <row r="2" spans="1:115" s="4" customFormat="1">
      <c r="A2" s="3" t="s">
        <v>187</v>
      </c>
      <c r="B2" s="3"/>
      <c r="C2" s="3"/>
      <c r="D2" s="377" t="s">
        <v>15</v>
      </c>
      <c r="E2" s="377"/>
      <c r="F2" s="377"/>
      <c r="G2" s="377"/>
      <c r="H2" s="377"/>
      <c r="I2" s="377"/>
      <c r="J2" s="377"/>
      <c r="K2" s="377"/>
      <c r="L2" s="377"/>
      <c r="M2" s="377"/>
      <c r="N2" s="377"/>
      <c r="O2" s="377"/>
      <c r="P2" s="377"/>
      <c r="Q2" s="377"/>
      <c r="R2" s="377"/>
      <c r="S2" s="377"/>
      <c r="T2" s="377"/>
      <c r="U2" s="377"/>
      <c r="V2" s="377"/>
      <c r="W2" s="377"/>
      <c r="X2" s="377"/>
      <c r="Y2" s="377"/>
      <c r="Z2" s="377"/>
      <c r="AA2" s="377"/>
      <c r="AB2" s="377"/>
      <c r="AC2" s="377"/>
      <c r="AD2" s="377"/>
      <c r="AE2" s="377"/>
      <c r="AF2" s="377"/>
      <c r="AG2" s="377"/>
      <c r="AH2" s="377"/>
      <c r="AI2" s="3"/>
      <c r="AJ2" s="377" t="s">
        <v>16</v>
      </c>
      <c r="AK2" s="377"/>
      <c r="AL2" s="377"/>
      <c r="AM2" s="377"/>
      <c r="AN2" s="377"/>
      <c r="AO2" s="377"/>
      <c r="AP2" s="377"/>
      <c r="AQ2" s="377"/>
      <c r="AR2" s="377"/>
      <c r="AS2" s="377"/>
      <c r="AT2" s="377"/>
      <c r="AU2" s="377"/>
      <c r="AV2" s="377"/>
      <c r="AW2" s="377"/>
      <c r="AX2" s="377"/>
      <c r="AY2" s="377"/>
      <c r="AZ2" s="377"/>
      <c r="BA2" s="377"/>
      <c r="BB2" s="377"/>
      <c r="BC2" s="377"/>
      <c r="BD2" s="377"/>
      <c r="BE2" s="377"/>
      <c r="BF2" s="377"/>
      <c r="BG2" s="377"/>
      <c r="BH2" s="377"/>
      <c r="BI2" s="377"/>
      <c r="BJ2" s="377"/>
      <c r="BK2" s="377"/>
      <c r="BL2" s="377"/>
      <c r="BM2" s="377"/>
      <c r="BN2" s="377"/>
      <c r="BO2" s="3"/>
      <c r="BP2" s="377" t="s">
        <v>3</v>
      </c>
      <c r="BQ2" s="377"/>
      <c r="BR2" s="377"/>
      <c r="BS2" s="377"/>
      <c r="BT2" s="377"/>
      <c r="BU2" s="377"/>
      <c r="BV2" s="377"/>
      <c r="BW2" s="377"/>
      <c r="BX2" s="377"/>
      <c r="BY2" s="377"/>
      <c r="BZ2" s="377"/>
      <c r="CA2" s="377"/>
      <c r="CB2" s="377"/>
      <c r="CC2" s="377"/>
      <c r="CD2" s="377"/>
      <c r="CE2" s="377"/>
      <c r="CF2" s="377"/>
      <c r="CG2" s="377"/>
      <c r="CH2" s="377"/>
      <c r="CI2" s="377"/>
      <c r="CJ2" s="377"/>
      <c r="CK2" s="377"/>
      <c r="CL2" s="377"/>
      <c r="CM2" s="377"/>
      <c r="CN2" s="377"/>
      <c r="CO2" s="377"/>
      <c r="CP2" s="377"/>
      <c r="CQ2" s="377"/>
      <c r="CR2" s="377"/>
      <c r="CS2" s="377"/>
      <c r="CT2" s="377"/>
    </row>
    <row r="3" spans="1:115" s="1" customForma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CC3" si="5">BQ3+1</f>
        <v>2022</v>
      </c>
      <c r="BS3" s="1">
        <f t="shared" si="5"/>
        <v>2023</v>
      </c>
      <c r="BT3" s="1">
        <f t="shared" si="5"/>
        <v>2024</v>
      </c>
      <c r="BU3" s="1">
        <f t="shared" si="5"/>
        <v>2025</v>
      </c>
      <c r="BV3" s="1">
        <f t="shared" si="5"/>
        <v>2026</v>
      </c>
      <c r="BW3" s="1">
        <f t="shared" si="5"/>
        <v>2027</v>
      </c>
      <c r="BX3" s="1">
        <f t="shared" si="5"/>
        <v>2028</v>
      </c>
      <c r="BY3" s="1">
        <f t="shared" si="5"/>
        <v>2029</v>
      </c>
      <c r="BZ3" s="1">
        <f t="shared" si="5"/>
        <v>2030</v>
      </c>
      <c r="CA3" s="1">
        <f t="shared" si="5"/>
        <v>2031</v>
      </c>
      <c r="CB3" s="1">
        <f t="shared" si="5"/>
        <v>2032</v>
      </c>
      <c r="CC3" s="1">
        <f t="shared" si="5"/>
        <v>2033</v>
      </c>
      <c r="CD3" s="1">
        <f>CC3+1</f>
        <v>2034</v>
      </c>
      <c r="CE3" s="1">
        <f t="shared" ref="CE3:CN3" si="6">CD3+1</f>
        <v>2035</v>
      </c>
      <c r="CF3" s="1">
        <f t="shared" si="6"/>
        <v>2036</v>
      </c>
      <c r="CG3" s="1">
        <f t="shared" si="6"/>
        <v>2037</v>
      </c>
      <c r="CH3" s="1">
        <f t="shared" si="6"/>
        <v>2038</v>
      </c>
      <c r="CI3" s="1">
        <f t="shared" si="6"/>
        <v>2039</v>
      </c>
      <c r="CJ3" s="1">
        <f t="shared" si="6"/>
        <v>2040</v>
      </c>
      <c r="CK3" s="1">
        <f t="shared" si="6"/>
        <v>2041</v>
      </c>
      <c r="CL3" s="1">
        <f t="shared" si="6"/>
        <v>2042</v>
      </c>
      <c r="CM3" s="1">
        <f t="shared" si="6"/>
        <v>2043</v>
      </c>
      <c r="CN3" s="1">
        <f t="shared" si="6"/>
        <v>2044</v>
      </c>
      <c r="CO3" s="1">
        <f>CN3+1</f>
        <v>2045</v>
      </c>
      <c r="CP3" s="1">
        <f t="shared" ref="CP3:CR3" si="7">CO3+1</f>
        <v>2046</v>
      </c>
      <c r="CQ3" s="1">
        <f t="shared" si="7"/>
        <v>2047</v>
      </c>
      <c r="CR3" s="1">
        <f t="shared" si="7"/>
        <v>2048</v>
      </c>
      <c r="CS3" s="1">
        <f>CR3+1</f>
        <v>2049</v>
      </c>
      <c r="CT3" s="1">
        <f t="shared" ref="CT3" si="8">CS3+1</f>
        <v>2050</v>
      </c>
    </row>
    <row r="4" spans="1:115">
      <c r="A4" s="1" t="s">
        <v>188</v>
      </c>
      <c r="C4" s="5" t="s">
        <v>197</v>
      </c>
      <c r="D4" s="123">
        <f>'[2]Yearly HC Propylene'!D4</f>
        <v>4343145.1257582027</v>
      </c>
      <c r="E4" s="123">
        <f>'[2]Yearly HC Propylene'!E4</f>
        <v>4321030.5153851286</v>
      </c>
      <c r="F4" s="123">
        <f>'[2]Yearly HC Propylene'!F4</f>
        <v>4299028.5091221621</v>
      </c>
      <c r="G4" s="123">
        <f>'[2]Yearly HC Propylene'!G4</f>
        <v>4277138.5336069241</v>
      </c>
      <c r="H4" s="123">
        <f>'[2]Yearly HC Propylene'!H4</f>
        <v>4255360.0183965061</v>
      </c>
      <c r="I4" s="123">
        <f>'[2]Yearly HC Propylene'!I4</f>
        <v>4233692.3959526056</v>
      </c>
      <c r="J4" s="123">
        <f>'[2]Yearly HC Propylene'!J4</f>
        <v>4209862.9109479459</v>
      </c>
      <c r="K4" s="123">
        <f>'[2]Yearly HC Propylene'!K4</f>
        <v>4186167.5510290223</v>
      </c>
      <c r="L4" s="123">
        <f>'[2]Yearly HC Propylene'!L4</f>
        <v>4162605.5612681215</v>
      </c>
      <c r="M4" s="123">
        <f>'[2]Yearly HC Propylene'!M4</f>
        <v>4139176.1909866668</v>
      </c>
      <c r="N4" s="123">
        <f>'[2]Yearly HC Propylene'!N4</f>
        <v>4115878.6937313033</v>
      </c>
      <c r="O4" s="123">
        <f>'[2]Yearly HC Propylene'!O4</f>
        <v>4088499.1542268842</v>
      </c>
      <c r="P4" s="123">
        <f>'[2]Yearly HC Propylene'!P4</f>
        <v>4061301.7481717858</v>
      </c>
      <c r="Q4" s="123">
        <f>'[2]Yearly HC Propylene'!Q4</f>
        <v>4034285.2639826881</v>
      </c>
      <c r="R4" s="123">
        <f>'[2]Yearly HC Propylene'!R4</f>
        <v>4007448.4981359346</v>
      </c>
      <c r="S4" s="123">
        <f>'[2]Yearly HC Propylene'!S4</f>
        <v>3980790.2551139155</v>
      </c>
      <c r="T4" s="123">
        <f>'[2]Yearly HC Propylene'!T4</f>
        <v>3950623.961744789</v>
      </c>
      <c r="U4" s="123">
        <f>'[2]Yearly HC Propylene'!U4</f>
        <v>3920686.2675223933</v>
      </c>
      <c r="V4" s="123">
        <f>'[2]Yearly HC Propylene'!V4</f>
        <v>3890975.4401301569</v>
      </c>
      <c r="W4" s="123">
        <f>'[2]Yearly HC Propylene'!W4</f>
        <v>3861489.7603789456</v>
      </c>
      <c r="X4" s="123">
        <f>'[2]Yearly HC Propylene'!X4</f>
        <v>3832227.5221075811</v>
      </c>
      <c r="Y4" s="123">
        <f>'[2]Yearly HC Propylene'!Y4</f>
        <v>3800615.7545467117</v>
      </c>
      <c r="Z4" s="123">
        <f>'[2]Yearly HC Propylene'!Z4</f>
        <v>3769264.75016928</v>
      </c>
      <c r="AA4" s="123">
        <f>'[2]Yearly HC Propylene'!AA4</f>
        <v>3738172.3579586525</v>
      </c>
      <c r="AB4" s="123">
        <f>'[2]Yearly HC Propylene'!AB4</f>
        <v>3707336.4446417764</v>
      </c>
      <c r="AC4" s="123">
        <f>'[2]Yearly HC Propylene'!AC4</f>
        <v>3676754.8945428128</v>
      </c>
      <c r="AD4" s="123">
        <f>'[2]Yearly HC Propylene'!AD4</f>
        <v>3645120.6809580117</v>
      </c>
      <c r="AE4" s="123">
        <f>'[2]Yearly HC Propylene'!AE4</f>
        <v>3613758.643109106</v>
      </c>
      <c r="AF4" s="123">
        <f>'[2]Yearly HC Propylene'!AF4</f>
        <v>3582666.4392394084</v>
      </c>
      <c r="AG4" s="123">
        <f>'[2]Yearly HC Propylene'!AG4</f>
        <v>3551841.747740333</v>
      </c>
      <c r="AH4" s="123">
        <f>'[2]Yearly HC Propylene'!AH4</f>
        <v>3521282.2669780441</v>
      </c>
      <c r="AI4" s="87"/>
      <c r="AJ4" s="123">
        <f>'[3]Yearly HC Propylene'!D4</f>
        <v>1127444.3500000006</v>
      </c>
      <c r="AK4" s="123">
        <f>'[3]Yearly HC Propylene'!E4</f>
        <v>1127444.3500000006</v>
      </c>
      <c r="AL4" s="123">
        <f>'[3]Yearly HC Propylene'!F4</f>
        <v>1127444.3500000006</v>
      </c>
      <c r="AM4" s="123">
        <f>'[3]Yearly HC Propylene'!G4</f>
        <v>1127444.3500000006</v>
      </c>
      <c r="AN4" s="123">
        <f>'[3]Yearly HC Propylene'!H4</f>
        <v>1127444.3500000006</v>
      </c>
      <c r="AO4" s="123">
        <f>'[3]Yearly HC Propylene'!I4</f>
        <v>1127444.3500000006</v>
      </c>
      <c r="AP4" s="123">
        <f>'[3]Yearly HC Propylene'!J4</f>
        <v>1127444.3500000006</v>
      </c>
      <c r="AQ4" s="123">
        <f>'[3]Yearly HC Propylene'!K4</f>
        <v>1127444.3500000006</v>
      </c>
      <c r="AR4" s="123">
        <f>'[3]Yearly HC Propylene'!L4</f>
        <v>1127444.3500000006</v>
      </c>
      <c r="AS4" s="123">
        <f>'[3]Yearly HC Propylene'!M4</f>
        <v>1127444.3500000006</v>
      </c>
      <c r="AT4" s="123">
        <f>'[3]Yearly HC Propylene'!N4</f>
        <v>1127444.3500000006</v>
      </c>
      <c r="AU4" s="123">
        <f>'[3]Yearly HC Propylene'!O4</f>
        <v>1127444.3500000006</v>
      </c>
      <c r="AV4" s="123">
        <f>'[3]Yearly HC Propylene'!P4</f>
        <v>1127444.3500000006</v>
      </c>
      <c r="AW4" s="123">
        <f>'[3]Yearly HC Propylene'!Q4</f>
        <v>1127444.3500000006</v>
      </c>
      <c r="AX4" s="123">
        <f>'[3]Yearly HC Propylene'!R4</f>
        <v>1127444.3500000006</v>
      </c>
      <c r="AY4" s="123">
        <f>'[3]Yearly HC Propylene'!S4</f>
        <v>1127444.3500000006</v>
      </c>
      <c r="AZ4" s="123">
        <f>'[3]Yearly HC Propylene'!T4</f>
        <v>1127444.3500000006</v>
      </c>
      <c r="BA4" s="123">
        <f>'[3]Yearly HC Propylene'!U4</f>
        <v>1127444.3500000006</v>
      </c>
      <c r="BB4" s="123">
        <f>'[3]Yearly HC Propylene'!V4</f>
        <v>1127444.3500000006</v>
      </c>
      <c r="BC4" s="123">
        <f>'[3]Yearly HC Propylene'!W4</f>
        <v>1127444.3500000006</v>
      </c>
      <c r="BD4" s="123">
        <f>'[3]Yearly HC Propylene'!X4</f>
        <v>1127444.3500000006</v>
      </c>
      <c r="BE4" s="123">
        <f>'[3]Yearly HC Propylene'!Y4</f>
        <v>1127444.3500000006</v>
      </c>
      <c r="BF4" s="123">
        <f>'[3]Yearly HC Propylene'!Z4</f>
        <v>1127444.3500000006</v>
      </c>
      <c r="BG4" s="123">
        <f>'[3]Yearly HC Propylene'!AA4</f>
        <v>1127444.3500000006</v>
      </c>
      <c r="BH4" s="123">
        <f>'[3]Yearly HC Propylene'!AB4</f>
        <v>1127444.3500000006</v>
      </c>
      <c r="BI4" s="123">
        <f>'[3]Yearly HC Propylene'!AC4</f>
        <v>1127444.3500000006</v>
      </c>
      <c r="BJ4" s="123">
        <f>'[3]Yearly HC Propylene'!AD4</f>
        <v>1127444.3500000006</v>
      </c>
      <c r="BK4" s="123">
        <f>'[3]Yearly HC Propylene'!AE4</f>
        <v>1127444.3500000006</v>
      </c>
      <c r="BL4" s="123">
        <f>'[3]Yearly HC Propylene'!AF4</f>
        <v>1127444.3500000006</v>
      </c>
      <c r="BM4" s="123">
        <f>'[3]Yearly HC Propylene'!AG4</f>
        <v>1127444.3500000006</v>
      </c>
      <c r="BN4" s="123">
        <f>'[3]Yearly HC Propylene'!AH4</f>
        <v>1127444.3500000006</v>
      </c>
      <c r="BO4" s="87"/>
      <c r="BP4" s="123">
        <f>D4+AJ4</f>
        <v>5470589.4757582033</v>
      </c>
      <c r="BQ4" s="164">
        <f t="shared" ref="BQ4:CF12" si="9">E4+AK4</f>
        <v>5448474.8653851291</v>
      </c>
      <c r="BR4" s="123">
        <f t="shared" si="9"/>
        <v>5426472.8591221627</v>
      </c>
      <c r="BS4" s="164">
        <f t="shared" si="9"/>
        <v>5404582.8836069247</v>
      </c>
      <c r="BT4" s="123">
        <f t="shared" si="9"/>
        <v>5382804.3683965066</v>
      </c>
      <c r="BU4" s="164">
        <f t="shared" si="9"/>
        <v>5361136.7459526062</v>
      </c>
      <c r="BV4" s="123">
        <f t="shared" si="9"/>
        <v>5337307.2609479465</v>
      </c>
      <c r="BW4" s="164">
        <f t="shared" si="9"/>
        <v>5313611.9010290224</v>
      </c>
      <c r="BX4" s="123">
        <f t="shared" si="9"/>
        <v>5290049.9112681225</v>
      </c>
      <c r="BY4" s="164">
        <f t="shared" si="9"/>
        <v>5266620.5409866674</v>
      </c>
      <c r="BZ4" s="123">
        <f t="shared" si="9"/>
        <v>5243323.0437313039</v>
      </c>
      <c r="CA4" s="164">
        <f t="shared" si="9"/>
        <v>5215943.5042268848</v>
      </c>
      <c r="CB4" s="123">
        <f t="shared" si="9"/>
        <v>5188746.0981717864</v>
      </c>
      <c r="CC4" s="164">
        <f t="shared" si="9"/>
        <v>5161729.6139826886</v>
      </c>
      <c r="CD4" s="123">
        <f t="shared" si="9"/>
        <v>5134892.8481359351</v>
      </c>
      <c r="CE4" s="164">
        <f t="shared" si="9"/>
        <v>5108234.6051139161</v>
      </c>
      <c r="CF4" s="123">
        <f t="shared" si="9"/>
        <v>5078068.3117447896</v>
      </c>
      <c r="CG4" s="164">
        <f t="shared" ref="CF4:CT19" si="10">U4+BA4</f>
        <v>5048130.6175223943</v>
      </c>
      <c r="CH4" s="123">
        <f t="shared" si="10"/>
        <v>5018419.790130157</v>
      </c>
      <c r="CI4" s="164">
        <f t="shared" si="10"/>
        <v>4988934.1103789462</v>
      </c>
      <c r="CJ4" s="123">
        <f t="shared" si="10"/>
        <v>4959671.8721075822</v>
      </c>
      <c r="CK4" s="164">
        <f t="shared" si="10"/>
        <v>4928060.1045467127</v>
      </c>
      <c r="CL4" s="123">
        <f t="shared" si="10"/>
        <v>4896709.1001692805</v>
      </c>
      <c r="CM4" s="164">
        <f t="shared" si="10"/>
        <v>4865616.7079586536</v>
      </c>
      <c r="CN4" s="123">
        <f t="shared" si="10"/>
        <v>4834780.7946417769</v>
      </c>
      <c r="CO4" s="164">
        <f t="shared" si="10"/>
        <v>4804199.2445428129</v>
      </c>
      <c r="CP4" s="123">
        <f t="shared" si="10"/>
        <v>4772565.0309580117</v>
      </c>
      <c r="CQ4" s="164">
        <f t="shared" si="10"/>
        <v>4741202.993109107</v>
      </c>
      <c r="CR4" s="123">
        <f t="shared" si="10"/>
        <v>4710110.7892394084</v>
      </c>
      <c r="CS4" s="164">
        <f t="shared" si="10"/>
        <v>4679286.0977403335</v>
      </c>
      <c r="CT4" s="123">
        <f t="shared" si="10"/>
        <v>4648726.6169780446</v>
      </c>
      <c r="CU4" s="221"/>
      <c r="CV4" s="221"/>
      <c r="CW4" s="221"/>
      <c r="CX4" s="221"/>
      <c r="CY4" s="221"/>
      <c r="CZ4" s="221"/>
      <c r="DA4" s="221"/>
      <c r="DB4" s="221"/>
      <c r="DC4" s="221"/>
      <c r="DD4" s="221"/>
      <c r="DE4" s="221"/>
      <c r="DF4" s="221"/>
      <c r="DG4" s="221"/>
      <c r="DH4" s="221"/>
      <c r="DI4" s="221"/>
      <c r="DJ4" s="221"/>
      <c r="DK4" s="221"/>
    </row>
    <row r="5" spans="1:115">
      <c r="D5" s="86">
        <f>'[2]Yearly HC Propylene'!D5</f>
        <v>0</v>
      </c>
      <c r="E5" s="88">
        <f>'[2]Yearly HC Propylene'!E5</f>
        <v>0</v>
      </c>
      <c r="F5" s="86">
        <f>'[2]Yearly HC Propylene'!F5</f>
        <v>0</v>
      </c>
      <c r="G5" s="88">
        <f>'[2]Yearly HC Propylene'!G5</f>
        <v>0</v>
      </c>
      <c r="H5" s="86">
        <f>'[2]Yearly HC Propylene'!H5</f>
        <v>0</v>
      </c>
      <c r="I5" s="88">
        <f>'[2]Yearly HC Propylene'!I5</f>
        <v>0</v>
      </c>
      <c r="J5" s="86">
        <f>'[2]Yearly HC Propylene'!J5</f>
        <v>0</v>
      </c>
      <c r="K5" s="88">
        <f>'[2]Yearly HC Propylene'!K5</f>
        <v>0</v>
      </c>
      <c r="L5" s="86">
        <f>'[2]Yearly HC Propylene'!L5</f>
        <v>0</v>
      </c>
      <c r="M5" s="88">
        <f>'[2]Yearly HC Propylene'!M5</f>
        <v>0</v>
      </c>
      <c r="N5" s="86">
        <f>'[2]Yearly HC Propylene'!N5</f>
        <v>0</v>
      </c>
      <c r="O5" s="88">
        <f>'[2]Yearly HC Propylene'!O5</f>
        <v>0</v>
      </c>
      <c r="P5" s="86">
        <f>'[2]Yearly HC Propylene'!P5</f>
        <v>0</v>
      </c>
      <c r="Q5" s="88">
        <f>'[2]Yearly HC Propylene'!Q5</f>
        <v>0</v>
      </c>
      <c r="R5" s="86">
        <f>'[2]Yearly HC Propylene'!R5</f>
        <v>0</v>
      </c>
      <c r="S5" s="88">
        <f>'[2]Yearly HC Propylene'!S5</f>
        <v>0</v>
      </c>
      <c r="T5" s="86">
        <f>'[2]Yearly HC Propylene'!T5</f>
        <v>0</v>
      </c>
      <c r="U5" s="88">
        <f>'[2]Yearly HC Propylene'!U5</f>
        <v>0</v>
      </c>
      <c r="V5" s="86">
        <f>'[2]Yearly HC Propylene'!V5</f>
        <v>0</v>
      </c>
      <c r="W5" s="88">
        <f>'[2]Yearly HC Propylene'!W5</f>
        <v>0</v>
      </c>
      <c r="X5" s="86">
        <f>'[2]Yearly HC Propylene'!X5</f>
        <v>0</v>
      </c>
      <c r="Y5" s="88">
        <f>'[2]Yearly HC Propylene'!Y5</f>
        <v>0</v>
      </c>
      <c r="Z5" s="86">
        <f>'[2]Yearly HC Propylene'!Z5</f>
        <v>0</v>
      </c>
      <c r="AA5" s="88">
        <f>'[2]Yearly HC Propylene'!AA5</f>
        <v>0</v>
      </c>
      <c r="AB5" s="86">
        <f>'[2]Yearly HC Propylene'!AB5</f>
        <v>0</v>
      </c>
      <c r="AC5" s="88">
        <f>'[2]Yearly HC Propylene'!AC5</f>
        <v>0</v>
      </c>
      <c r="AD5" s="86">
        <f>'[2]Yearly HC Propylene'!AD5</f>
        <v>0</v>
      </c>
      <c r="AE5" s="88">
        <f>'[2]Yearly HC Propylene'!AE5</f>
        <v>0</v>
      </c>
      <c r="AF5" s="86">
        <f>'[2]Yearly HC Propylene'!AF5</f>
        <v>0</v>
      </c>
      <c r="AG5" s="88">
        <f>'[2]Yearly HC Propylene'!AG5</f>
        <v>0</v>
      </c>
      <c r="AH5" s="86">
        <f>'[2]Yearly HC Propylene'!AH5</f>
        <v>0</v>
      </c>
      <c r="AI5" s="88"/>
      <c r="AJ5" s="86">
        <f>'[3]Yearly HC Propylene'!D5</f>
        <v>0</v>
      </c>
      <c r="AK5" s="88">
        <f>'[3]Yearly HC Propylene'!E5</f>
        <v>0</v>
      </c>
      <c r="AL5" s="86">
        <f>'[3]Yearly HC Propylene'!F5</f>
        <v>0</v>
      </c>
      <c r="AM5" s="88">
        <f>'[3]Yearly HC Propylene'!G5</f>
        <v>0</v>
      </c>
      <c r="AN5" s="86">
        <f>'[3]Yearly HC Propylene'!H5</f>
        <v>0</v>
      </c>
      <c r="AO5" s="88">
        <f>'[3]Yearly HC Propylene'!I5</f>
        <v>0</v>
      </c>
      <c r="AP5" s="86">
        <f>'[3]Yearly HC Propylene'!J5</f>
        <v>0</v>
      </c>
      <c r="AQ5" s="88">
        <f>'[3]Yearly HC Propylene'!K5</f>
        <v>0</v>
      </c>
      <c r="AR5" s="86">
        <f>'[3]Yearly HC Propylene'!L5</f>
        <v>0</v>
      </c>
      <c r="AS5" s="88">
        <f>'[3]Yearly HC Propylene'!M5</f>
        <v>0</v>
      </c>
      <c r="AT5" s="86">
        <f>'[3]Yearly HC Propylene'!N5</f>
        <v>0</v>
      </c>
      <c r="AU5" s="88">
        <f>'[3]Yearly HC Propylene'!O5</f>
        <v>0</v>
      </c>
      <c r="AV5" s="86">
        <f>'[3]Yearly HC Propylene'!P5</f>
        <v>0</v>
      </c>
      <c r="AW5" s="88">
        <f>'[3]Yearly HC Propylene'!Q5</f>
        <v>0</v>
      </c>
      <c r="AX5" s="86">
        <f>'[3]Yearly HC Propylene'!R5</f>
        <v>0</v>
      </c>
      <c r="AY5" s="88">
        <f>'[3]Yearly HC Propylene'!S5</f>
        <v>0</v>
      </c>
      <c r="AZ5" s="86">
        <f>'[3]Yearly HC Propylene'!T5</f>
        <v>0</v>
      </c>
      <c r="BA5" s="88">
        <f>'[3]Yearly HC Propylene'!U5</f>
        <v>0</v>
      </c>
      <c r="BB5" s="86">
        <f>'[3]Yearly HC Propylene'!V5</f>
        <v>0</v>
      </c>
      <c r="BC5" s="88">
        <f>'[3]Yearly HC Propylene'!W5</f>
        <v>0</v>
      </c>
      <c r="BD5" s="86">
        <f>'[3]Yearly HC Propylene'!X5</f>
        <v>0</v>
      </c>
      <c r="BE5" s="88">
        <f>'[3]Yearly HC Propylene'!Y5</f>
        <v>0</v>
      </c>
      <c r="BF5" s="86">
        <f>'[3]Yearly HC Propylene'!Z5</f>
        <v>0</v>
      </c>
      <c r="BG5" s="88">
        <f>'[3]Yearly HC Propylene'!AA5</f>
        <v>0</v>
      </c>
      <c r="BH5" s="86">
        <f>'[3]Yearly HC Propylene'!AB5</f>
        <v>0</v>
      </c>
      <c r="BI5" s="88">
        <f>'[3]Yearly HC Propylene'!AC5</f>
        <v>0</v>
      </c>
      <c r="BJ5" s="86">
        <f>'[3]Yearly HC Propylene'!AD5</f>
        <v>0</v>
      </c>
      <c r="BK5" s="88">
        <f>'[3]Yearly HC Propylene'!AE5</f>
        <v>0</v>
      </c>
      <c r="BL5" s="86">
        <f>'[3]Yearly HC Propylene'!AF5</f>
        <v>0</v>
      </c>
      <c r="BM5" s="88">
        <f>'[3]Yearly HC Propylene'!AG5</f>
        <v>0</v>
      </c>
      <c r="BN5" s="86">
        <f>'[3]Yearly HC Propylene'!AH5</f>
        <v>0</v>
      </c>
      <c r="BO5" s="88"/>
      <c r="BP5" s="123"/>
      <c r="BQ5" s="124"/>
      <c r="BR5" s="123"/>
      <c r="BS5" s="124"/>
      <c r="BT5" s="123"/>
      <c r="BU5" s="124"/>
      <c r="BV5" s="123"/>
      <c r="BW5" s="124"/>
      <c r="BX5" s="123"/>
      <c r="BY5" s="124"/>
      <c r="BZ5" s="123"/>
      <c r="CA5" s="124"/>
      <c r="CB5" s="123"/>
      <c r="CC5" s="124"/>
      <c r="CD5" s="123"/>
      <c r="CE5" s="124"/>
      <c r="CF5" s="123"/>
      <c r="CG5" s="124"/>
      <c r="CH5" s="123"/>
      <c r="CI5" s="124"/>
      <c r="CJ5" s="123"/>
      <c r="CK5" s="124"/>
      <c r="CL5" s="123"/>
      <c r="CM5" s="124"/>
      <c r="CN5" s="123"/>
      <c r="CO5" s="124"/>
      <c r="CP5" s="123"/>
      <c r="CQ5" s="124"/>
      <c r="CR5" s="123"/>
      <c r="CS5" s="124"/>
      <c r="CT5" s="123"/>
      <c r="CU5" s="221"/>
      <c r="CV5" s="221"/>
      <c r="CW5" s="221"/>
      <c r="CX5" s="221"/>
      <c r="CY5" s="221"/>
      <c r="CZ5" s="221"/>
      <c r="DA5" s="221"/>
      <c r="DB5" s="221"/>
      <c r="DC5" s="221"/>
      <c r="DD5" s="221"/>
      <c r="DE5" s="221"/>
      <c r="DF5" s="221"/>
      <c r="DG5" s="221"/>
      <c r="DH5" s="221"/>
      <c r="DI5" s="221"/>
      <c r="DJ5" s="221"/>
      <c r="DK5" s="221"/>
    </row>
    <row r="6" spans="1:115">
      <c r="A6" s="6" t="s">
        <v>123</v>
      </c>
      <c r="B6" s="6" t="s">
        <v>50</v>
      </c>
      <c r="C6" s="7" t="s">
        <v>197</v>
      </c>
      <c r="D6" s="132">
        <f>'[2]Yearly HC Propylene'!D6</f>
        <v>816476.05129449558</v>
      </c>
      <c r="E6" s="160">
        <f>'[2]Yearly HC Propylene'!E6</f>
        <v>830356.14416650194</v>
      </c>
      <c r="F6" s="132">
        <f>'[2]Yearly HC Propylene'!F6</f>
        <v>844472.19861733238</v>
      </c>
      <c r="G6" s="160">
        <f>'[2]Yearly HC Propylene'!G6</f>
        <v>858828.22599382699</v>
      </c>
      <c r="H6" s="132">
        <f>'[2]Yearly HC Propylene'!H6</f>
        <v>873428.30583572201</v>
      </c>
      <c r="I6" s="160">
        <f>'[2]Yearly HC Propylene'!I6</f>
        <v>888276.58703492919</v>
      </c>
      <c r="J6" s="132">
        <f>'[2]Yearly HC Propylene'!J6</f>
        <v>903377.28901452292</v>
      </c>
      <c r="K6" s="160">
        <f>'[2]Yearly HC Propylene'!K6</f>
        <v>918734.70292776974</v>
      </c>
      <c r="L6" s="132">
        <f>'[2]Yearly HC Propylene'!L6</f>
        <v>934353.19287754176</v>
      </c>
      <c r="M6" s="160">
        <f>'[2]Yearly HC Propylene'!M6</f>
        <v>950237.19715645991</v>
      </c>
      <c r="N6" s="132">
        <f>'[2]Yearly HC Propylene'!N6</f>
        <v>966391.22950811964</v>
      </c>
      <c r="O6" s="160">
        <f>'[2]Yearly HC Propylene'!O6</f>
        <v>982819.88040975761</v>
      </c>
      <c r="P6" s="132">
        <f>'[2]Yearly HC Propylene'!P6</f>
        <v>999527.81837672344</v>
      </c>
      <c r="Q6" s="160">
        <f>'[2]Yearly HC Propylene'!Q6</f>
        <v>1016519.7912891277</v>
      </c>
      <c r="R6" s="132">
        <f>'[2]Yearly HC Propylene'!R6</f>
        <v>1033800.6277410428</v>
      </c>
      <c r="S6" s="160">
        <f>'[2]Yearly HC Propylene'!S6</f>
        <v>1051375.2384126403</v>
      </c>
      <c r="T6" s="132">
        <f>'[2]Yearly HC Propylene'!T6</f>
        <v>1069248.6174656551</v>
      </c>
      <c r="U6" s="160">
        <f>'[2]Yearly HC Propylene'!U6</f>
        <v>1087425.8439625711</v>
      </c>
      <c r="V6" s="132">
        <f>'[2]Yearly HC Propylene'!V6</f>
        <v>1105912.0833099347</v>
      </c>
      <c r="W6" s="160">
        <f>'[2]Yearly HC Propylene'!W6</f>
        <v>1124712.5887262034</v>
      </c>
      <c r="X6" s="132">
        <f>'[2]Yearly HC Propylene'!X6</f>
        <v>1143832.7027345488</v>
      </c>
      <c r="Y6" s="160">
        <f>'[2]Yearly HC Propylene'!Y6</f>
        <v>1163277.8586810362</v>
      </c>
      <c r="Z6" s="132">
        <f>'[2]Yearly HC Propylene'!Z6</f>
        <v>1183053.5822786137</v>
      </c>
      <c r="AA6" s="160">
        <f>'[2]Yearly HC Propylene'!AA6</f>
        <v>1203165.4931773499</v>
      </c>
      <c r="AB6" s="132">
        <f>'[2]Yearly HC Propylene'!AB6</f>
        <v>1223619.3065613648</v>
      </c>
      <c r="AC6" s="160">
        <f>'[2]Yearly HC Propylene'!AC6</f>
        <v>1244420.8347729079</v>
      </c>
      <c r="AD6" s="132">
        <f>'[2]Yearly HC Propylene'!AD6</f>
        <v>1265575.9889640473</v>
      </c>
      <c r="AE6" s="160">
        <f>'[2]Yearly HC Propylene'!AE6</f>
        <v>1287090.780776436</v>
      </c>
      <c r="AF6" s="132">
        <f>'[2]Yearly HC Propylene'!AF6</f>
        <v>1308971.3240496353</v>
      </c>
      <c r="AG6" s="160">
        <f>'[2]Yearly HC Propylene'!AG6</f>
        <v>1331223.8365584789</v>
      </c>
      <c r="AH6" s="132">
        <f>'[2]Yearly HC Propylene'!AH6</f>
        <v>1353854.6417799729</v>
      </c>
      <c r="AI6" s="90"/>
      <c r="AJ6" s="132">
        <f>'[3]Yearly HC Propylene'!D6</f>
        <v>185951.33244226652</v>
      </c>
      <c r="AK6" s="160">
        <f>'[3]Yearly HC Propylene'!E6</f>
        <v>189112.50509378503</v>
      </c>
      <c r="AL6" s="132">
        <f>'[3]Yearly HC Propylene'!F6</f>
        <v>192327.41768037935</v>
      </c>
      <c r="AM6" s="160">
        <f>'[3]Yearly HC Propylene'!G6</f>
        <v>195596.9837809458</v>
      </c>
      <c r="AN6" s="132">
        <f>'[3]Yearly HC Propylene'!H6</f>
        <v>198922.13250522185</v>
      </c>
      <c r="AO6" s="160">
        <f>'[3]Yearly HC Propylene'!I6</f>
        <v>202303.80875781059</v>
      </c>
      <c r="AP6" s="132">
        <f>'[3]Yearly HC Propylene'!J6</f>
        <v>205742.97350669335</v>
      </c>
      <c r="AQ6" s="160">
        <f>'[3]Yearly HC Propylene'!K6</f>
        <v>209240.60405630711</v>
      </c>
      <c r="AR6" s="132">
        <f>'[3]Yearly HC Propylene'!L6</f>
        <v>212797.69432526431</v>
      </c>
      <c r="AS6" s="160">
        <f>'[3]Yearly HC Propylene'!M6</f>
        <v>216415.2551287938</v>
      </c>
      <c r="AT6" s="132">
        <f>'[3]Yearly HC Propylene'!N6</f>
        <v>220094.31446598328</v>
      </c>
      <c r="AU6" s="160">
        <f>'[3]Yearly HC Propylene'!O6</f>
        <v>223835.91781190498</v>
      </c>
      <c r="AV6" s="132">
        <f>'[3]Yearly HC Propylene'!P6</f>
        <v>227641.12841470735</v>
      </c>
      <c r="AW6" s="160">
        <f>'[3]Yearly HC Propylene'!Q6</f>
        <v>231511.02759775735</v>
      </c>
      <c r="AX6" s="132">
        <f>'[3]Yearly HC Propylene'!R6</f>
        <v>235446.71506691919</v>
      </c>
      <c r="AY6" s="160">
        <f>'[3]Yearly HC Propylene'!S6</f>
        <v>239449.3092230568</v>
      </c>
      <c r="AZ6" s="132">
        <f>'[3]Yearly HC Propylene'!T6</f>
        <v>243519.94747984875</v>
      </c>
      <c r="BA6" s="160">
        <f>'[3]Yearly HC Propylene'!U6</f>
        <v>247659.78658700615</v>
      </c>
      <c r="BB6" s="132">
        <f>'[3]Yearly HC Propylene'!V6</f>
        <v>251870.00295898522</v>
      </c>
      <c r="BC6" s="160">
        <f>'[3]Yearly HC Propylene'!W6</f>
        <v>256151.79300928794</v>
      </c>
      <c r="BD6" s="132">
        <f>'[3]Yearly HC Propylene'!X6</f>
        <v>260506.37349044581</v>
      </c>
      <c r="BE6" s="160">
        <f>'[3]Yearly HC Propylene'!Y6</f>
        <v>264934.98183978337</v>
      </c>
      <c r="BF6" s="132">
        <f>'[3]Yearly HC Propylene'!Z6</f>
        <v>269438.87653105968</v>
      </c>
      <c r="BG6" s="160">
        <f>'[3]Yearly HC Propylene'!AA6</f>
        <v>274019.33743208769</v>
      </c>
      <c r="BH6" s="132">
        <f>'[3]Yearly HC Propylene'!AB6</f>
        <v>278677.66616843315</v>
      </c>
      <c r="BI6" s="160">
        <f>'[3]Yearly HC Propylene'!AC6</f>
        <v>283415.18649329647</v>
      </c>
      <c r="BJ6" s="132">
        <f>'[3]Yearly HC Propylene'!AD6</f>
        <v>288233.24466368248</v>
      </c>
      <c r="BK6" s="160">
        <f>'[3]Yearly HC Propylene'!AE6</f>
        <v>293133.20982296503</v>
      </c>
      <c r="BL6" s="132">
        <f>'[3]Yearly HC Propylene'!AF6</f>
        <v>298116.4743899554</v>
      </c>
      <c r="BM6" s="160">
        <f>'[3]Yearly HC Propylene'!AG6</f>
        <v>303184.45445458463</v>
      </c>
      <c r="BN6" s="132">
        <f>'[3]Yearly HC Propylene'!AH6</f>
        <v>308338.59018031252</v>
      </c>
      <c r="BO6" s="90"/>
      <c r="BP6" s="132">
        <f t="shared" ref="BP6:CE27" si="11">D6+AJ6</f>
        <v>1002427.3837367621</v>
      </c>
      <c r="BQ6" s="160">
        <f t="shared" si="9"/>
        <v>1019468.6492602869</v>
      </c>
      <c r="BR6" s="132">
        <f t="shared" si="9"/>
        <v>1036799.6162977117</v>
      </c>
      <c r="BS6" s="160">
        <f t="shared" si="9"/>
        <v>1054425.2097747729</v>
      </c>
      <c r="BT6" s="132">
        <f t="shared" si="9"/>
        <v>1072350.4383409438</v>
      </c>
      <c r="BU6" s="160">
        <f t="shared" si="9"/>
        <v>1090580.3957927397</v>
      </c>
      <c r="BV6" s="132">
        <f t="shared" si="9"/>
        <v>1109120.2625212162</v>
      </c>
      <c r="BW6" s="160">
        <f t="shared" si="9"/>
        <v>1127975.3069840767</v>
      </c>
      <c r="BX6" s="132">
        <f t="shared" si="9"/>
        <v>1147150.8872028061</v>
      </c>
      <c r="BY6" s="160">
        <f t="shared" si="9"/>
        <v>1166652.4522852537</v>
      </c>
      <c r="BZ6" s="132">
        <f t="shared" si="9"/>
        <v>1186485.5439741029</v>
      </c>
      <c r="CA6" s="160">
        <f t="shared" si="9"/>
        <v>1206655.7982216626</v>
      </c>
      <c r="CB6" s="132">
        <f t="shared" si="9"/>
        <v>1227168.9467914307</v>
      </c>
      <c r="CC6" s="160">
        <f t="shared" si="9"/>
        <v>1248030.818886885</v>
      </c>
      <c r="CD6" s="132">
        <f t="shared" si="9"/>
        <v>1269247.3428079619</v>
      </c>
      <c r="CE6" s="160">
        <f t="shared" si="9"/>
        <v>1290824.5476356971</v>
      </c>
      <c r="CF6" s="132">
        <f t="shared" si="9"/>
        <v>1312768.5649455038</v>
      </c>
      <c r="CG6" s="160">
        <f t="shared" si="10"/>
        <v>1335085.6305495773</v>
      </c>
      <c r="CH6" s="132">
        <f t="shared" si="10"/>
        <v>1357782.08626892</v>
      </c>
      <c r="CI6" s="160">
        <f t="shared" si="10"/>
        <v>1380864.3817354913</v>
      </c>
      <c r="CJ6" s="132">
        <f t="shared" si="10"/>
        <v>1404339.0762249946</v>
      </c>
      <c r="CK6" s="160">
        <f t="shared" si="10"/>
        <v>1428212.8405208196</v>
      </c>
      <c r="CL6" s="132">
        <f t="shared" si="10"/>
        <v>1452492.4588096733</v>
      </c>
      <c r="CM6" s="160">
        <f t="shared" si="10"/>
        <v>1477184.8306094375</v>
      </c>
      <c r="CN6" s="132">
        <f t="shared" si="10"/>
        <v>1502296.9727297979</v>
      </c>
      <c r="CO6" s="160">
        <f t="shared" si="10"/>
        <v>1527836.0212662043</v>
      </c>
      <c r="CP6" s="132">
        <f t="shared" si="10"/>
        <v>1553809.2336277298</v>
      </c>
      <c r="CQ6" s="160">
        <f t="shared" si="10"/>
        <v>1580223.9905994011</v>
      </c>
      <c r="CR6" s="132">
        <f t="shared" si="10"/>
        <v>1607087.7984395907</v>
      </c>
      <c r="CS6" s="160">
        <f t="shared" si="10"/>
        <v>1634408.2910130634</v>
      </c>
      <c r="CT6" s="132">
        <f t="shared" si="10"/>
        <v>1662193.2319602855</v>
      </c>
      <c r="CU6" s="221"/>
      <c r="CV6" s="221"/>
      <c r="CW6" s="221"/>
      <c r="CX6" s="221"/>
      <c r="CY6" s="221"/>
      <c r="CZ6" s="221"/>
      <c r="DA6" s="221"/>
      <c r="DB6" s="221"/>
      <c r="DC6" s="221"/>
      <c r="DD6" s="221"/>
      <c r="DE6" s="221"/>
      <c r="DF6" s="221"/>
      <c r="DG6" s="221"/>
      <c r="DH6" s="221"/>
      <c r="DI6" s="221"/>
      <c r="DJ6" s="221"/>
      <c r="DK6" s="221"/>
    </row>
    <row r="7" spans="1:115" outlineLevel="1">
      <c r="B7" s="1" t="s">
        <v>124</v>
      </c>
      <c r="C7" s="5" t="s">
        <v>197</v>
      </c>
      <c r="D7" s="129">
        <f>'[2]Yearly HC Propylene'!D7</f>
        <v>0</v>
      </c>
      <c r="E7" s="161">
        <f>'[2]Yearly HC Propylene'!E7</f>
        <v>1660.7122883330044</v>
      </c>
      <c r="F7" s="129">
        <f>'[2]Yearly HC Propylene'!F7</f>
        <v>3377.8887944693302</v>
      </c>
      <c r="G7" s="161">
        <f>'[2]Yearly HC Propylene'!G7</f>
        <v>5152.9693559629632</v>
      </c>
      <c r="H7" s="129">
        <f>'[2]Yearly HC Propylene'!H7</f>
        <v>6987.4264466857776</v>
      </c>
      <c r="I7" s="161">
        <f>'[2]Yearly HC Propylene'!I7</f>
        <v>8882.7658703492943</v>
      </c>
      <c r="J7" s="129">
        <f>'[2]Yearly HC Propylene'!J7</f>
        <v>10840.527468174278</v>
      </c>
      <c r="K7" s="161">
        <f>'[2]Yearly HC Propylene'!K7</f>
        <v>12862.285840988778</v>
      </c>
      <c r="L7" s="129">
        <f>'[2]Yearly HC Propylene'!L7</f>
        <v>14949.651086040672</v>
      </c>
      <c r="M7" s="161">
        <f>'[2]Yearly HC Propylene'!M7</f>
        <v>17104.269548816283</v>
      </c>
      <c r="N7" s="129">
        <f>'[2]Yearly HC Propylene'!N7</f>
        <v>19327.824590162396</v>
      </c>
      <c r="O7" s="161">
        <f>'[2]Yearly HC Propylene'!O7</f>
        <v>24570.49701024394</v>
      </c>
      <c r="P7" s="129">
        <f>'[2]Yearly HC Propylene'!P7</f>
        <v>29985.834551301701</v>
      </c>
      <c r="Q7" s="161">
        <f>'[2]Yearly HC Propylene'!Q7</f>
        <v>35578.192695119462</v>
      </c>
      <c r="R7" s="129">
        <f>'[2]Yearly HC Propylene'!R7</f>
        <v>41352.02510964172</v>
      </c>
      <c r="S7" s="161">
        <f>'[2]Yearly HC Propylene'!S7</f>
        <v>47311.885728568814</v>
      </c>
      <c r="T7" s="129">
        <f>'[2]Yearly HC Propylene'!T7</f>
        <v>53462.430873282749</v>
      </c>
      <c r="U7" s="161">
        <f>'[2]Yearly HC Propylene'!U7</f>
        <v>59808.421417941419</v>
      </c>
      <c r="V7" s="129">
        <f>'[2]Yearly HC Propylene'!V7</f>
        <v>66354.724998596081</v>
      </c>
      <c r="W7" s="161">
        <f>'[2]Yearly HC Propylene'!W7</f>
        <v>73106.318267203213</v>
      </c>
      <c r="X7" s="129">
        <f>'[2]Yearly HC Propylene'!X7</f>
        <v>80068.289191418415</v>
      </c>
      <c r="Y7" s="161">
        <f>'[2]Yearly HC Propylene'!Y7</f>
        <v>84919.283683715636</v>
      </c>
      <c r="Z7" s="129">
        <f>'[2]Yearly HC Propylene'!Z7</f>
        <v>89912.072253174658</v>
      </c>
      <c r="AA7" s="161">
        <f>'[2]Yearly HC Propylene'!AA7</f>
        <v>95050.073961010639</v>
      </c>
      <c r="AB7" s="129">
        <f>'[2]Yearly HC Propylene'!AB7</f>
        <v>100336.78313803191</v>
      </c>
      <c r="AC7" s="161">
        <f>'[2]Yearly HC Propylene'!AC7</f>
        <v>105775.77095569718</v>
      </c>
      <c r="AD7" s="129">
        <f>'[2]Yearly HC Propylene'!AD7</f>
        <v>111370.68702883617</v>
      </c>
      <c r="AE7" s="161">
        <f>'[2]Yearly HC Propylene'!AE7</f>
        <v>117125.26105065568</v>
      </c>
      <c r="AF7" s="129">
        <f>'[2]Yearly HC Propylene'!AF7</f>
        <v>123043.30446066572</v>
      </c>
      <c r="AG7" s="161">
        <f>'[2]Yearly HC Propylene'!AG7</f>
        <v>129128.71214617246</v>
      </c>
      <c r="AH7" s="129">
        <f>'[2]Yearly HC Propylene'!AH7</f>
        <v>135385.46417799729</v>
      </c>
      <c r="AI7" s="92"/>
      <c r="AJ7" s="129">
        <f>'[3]Yearly HC Propylene'!D7</f>
        <v>0</v>
      </c>
      <c r="AK7" s="161">
        <f>'[3]Yearly HC Propylene'!E7</f>
        <v>378.22501018757015</v>
      </c>
      <c r="AL7" s="129">
        <f>'[3]Yearly HC Propylene'!F7</f>
        <v>769.30967072151759</v>
      </c>
      <c r="AM7" s="161">
        <f>'[3]Yearly HC Propylene'!G7</f>
        <v>1173.581902685675</v>
      </c>
      <c r="AN7" s="129">
        <f>'[3]Yearly HC Propylene'!H7</f>
        <v>1591.3770600417752</v>
      </c>
      <c r="AO7" s="161">
        <f>'[3]Yearly HC Propylene'!I7</f>
        <v>2023.0380875781063</v>
      </c>
      <c r="AP7" s="129">
        <f>'[3]Yearly HC Propylene'!J7</f>
        <v>2468.9156820803205</v>
      </c>
      <c r="AQ7" s="161">
        <f>'[3]Yearly HC Propylene'!K7</f>
        <v>2929.3684567883001</v>
      </c>
      <c r="AR7" s="129">
        <f>'[3]Yearly HC Propylene'!L7</f>
        <v>3404.7631092042297</v>
      </c>
      <c r="AS7" s="161">
        <f>'[3]Yearly HC Propylene'!M7</f>
        <v>3895.4745923182895</v>
      </c>
      <c r="AT7" s="129">
        <f>'[3]Yearly HC Propylene'!N7</f>
        <v>4401.8862893196665</v>
      </c>
      <c r="AU7" s="161">
        <f>'[3]Yearly HC Propylene'!O7</f>
        <v>5595.8979452976246</v>
      </c>
      <c r="AV7" s="129">
        <f>'[3]Yearly HC Propylene'!P7</f>
        <v>6829.2338524412198</v>
      </c>
      <c r="AW7" s="161">
        <f>'[3]Yearly HC Propylene'!Q7</f>
        <v>8102.8859659215059</v>
      </c>
      <c r="AX7" s="129">
        <f>'[3]Yearly HC Propylene'!R7</f>
        <v>9417.86860267677</v>
      </c>
      <c r="AY7" s="161">
        <f>'[3]Yearly HC Propylene'!S7</f>
        <v>10775.218915037556</v>
      </c>
      <c r="AZ7" s="129">
        <f>'[3]Yearly HC Propylene'!T7</f>
        <v>12175.997373992437</v>
      </c>
      <c r="BA7" s="161">
        <f>'[3]Yearly HC Propylene'!U7</f>
        <v>13621.288262285339</v>
      </c>
      <c r="BB7" s="129">
        <f>'[3]Yearly HC Propylene'!V7</f>
        <v>15112.200177539113</v>
      </c>
      <c r="BC7" s="161">
        <f>'[3]Yearly HC Propylene'!W7</f>
        <v>16649.866545603712</v>
      </c>
      <c r="BD7" s="129">
        <f>'[3]Yearly HC Propylene'!X7</f>
        <v>18235.446144331207</v>
      </c>
      <c r="BE7" s="161">
        <f>'[3]Yearly HC Propylene'!Y7</f>
        <v>19340.253674304186</v>
      </c>
      <c r="BF7" s="129">
        <f>'[3]Yearly HC Propylene'!Z7</f>
        <v>20477.354616360539</v>
      </c>
      <c r="BG7" s="161">
        <f>'[3]Yearly HC Propylene'!AA7</f>
        <v>21647.527657134928</v>
      </c>
      <c r="BH7" s="129">
        <f>'[3]Yearly HC Propylene'!AB7</f>
        <v>22851.56862581152</v>
      </c>
      <c r="BI7" s="161">
        <f>'[3]Yearly HC Propylene'!AC7</f>
        <v>24090.2908519302</v>
      </c>
      <c r="BJ7" s="129">
        <f>'[3]Yearly HC Propylene'!AD7</f>
        <v>25364.525530404062</v>
      </c>
      <c r="BK7" s="161">
        <f>'[3]Yearly HC Propylene'!AE7</f>
        <v>26675.122093889822</v>
      </c>
      <c r="BL7" s="129">
        <f>'[3]Yearly HC Propylene'!AF7</f>
        <v>28022.948592655808</v>
      </c>
      <c r="BM7" s="161">
        <f>'[3]Yearly HC Propylene'!AG7</f>
        <v>29408.89208209471</v>
      </c>
      <c r="BN7" s="129">
        <f>'[3]Yearly HC Propylene'!AH7</f>
        <v>30833.859018031253</v>
      </c>
      <c r="BO7" s="92"/>
      <c r="BP7" s="129">
        <f t="shared" si="11"/>
        <v>0</v>
      </c>
      <c r="BQ7" s="161">
        <f t="shared" si="9"/>
        <v>2038.9372985205746</v>
      </c>
      <c r="BR7" s="129">
        <f t="shared" si="9"/>
        <v>4147.1984651908479</v>
      </c>
      <c r="BS7" s="161">
        <f t="shared" si="9"/>
        <v>6326.5512586486384</v>
      </c>
      <c r="BT7" s="129">
        <f t="shared" si="9"/>
        <v>8578.8035067275523</v>
      </c>
      <c r="BU7" s="161">
        <f t="shared" si="9"/>
        <v>10905.803957927401</v>
      </c>
      <c r="BV7" s="129">
        <f t="shared" si="9"/>
        <v>13309.443150254598</v>
      </c>
      <c r="BW7" s="161">
        <f t="shared" si="9"/>
        <v>15791.654297777077</v>
      </c>
      <c r="BX7" s="129">
        <f t="shared" si="9"/>
        <v>18354.414195244903</v>
      </c>
      <c r="BY7" s="161">
        <f t="shared" si="9"/>
        <v>20999.744141134572</v>
      </c>
      <c r="BZ7" s="129">
        <f t="shared" si="9"/>
        <v>23729.710879482063</v>
      </c>
      <c r="CA7" s="161">
        <f t="shared" si="9"/>
        <v>30166.394955541564</v>
      </c>
      <c r="CB7" s="129">
        <f t="shared" si="9"/>
        <v>36815.068403742924</v>
      </c>
      <c r="CC7" s="161">
        <f t="shared" si="9"/>
        <v>43681.07866104097</v>
      </c>
      <c r="CD7" s="129">
        <f t="shared" si="9"/>
        <v>50769.893712318488</v>
      </c>
      <c r="CE7" s="161">
        <f t="shared" si="9"/>
        <v>58087.10464360637</v>
      </c>
      <c r="CF7" s="129">
        <f t="shared" si="9"/>
        <v>65638.42824727518</v>
      </c>
      <c r="CG7" s="161">
        <f t="shared" si="10"/>
        <v>73429.709680226762</v>
      </c>
      <c r="CH7" s="129">
        <f t="shared" si="10"/>
        <v>81466.925176135192</v>
      </c>
      <c r="CI7" s="161">
        <f t="shared" si="10"/>
        <v>89756.184812806925</v>
      </c>
      <c r="CJ7" s="129">
        <f t="shared" si="10"/>
        <v>98303.735335749618</v>
      </c>
      <c r="CK7" s="161">
        <f t="shared" si="10"/>
        <v>104259.53735801982</v>
      </c>
      <c r="CL7" s="129">
        <f t="shared" si="10"/>
        <v>110389.42686953519</v>
      </c>
      <c r="CM7" s="161">
        <f t="shared" si="10"/>
        <v>116697.60161814556</v>
      </c>
      <c r="CN7" s="129">
        <f t="shared" si="10"/>
        <v>123188.35176384343</v>
      </c>
      <c r="CO7" s="161">
        <f t="shared" si="10"/>
        <v>129866.06180762738</v>
      </c>
      <c r="CP7" s="129">
        <f t="shared" si="10"/>
        <v>136735.21255924023</v>
      </c>
      <c r="CQ7" s="161">
        <f t="shared" si="10"/>
        <v>143800.38314454551</v>
      </c>
      <c r="CR7" s="129">
        <f t="shared" si="10"/>
        <v>151066.25305332153</v>
      </c>
      <c r="CS7" s="161">
        <f t="shared" si="10"/>
        <v>158537.60422826716</v>
      </c>
      <c r="CT7" s="129">
        <f t="shared" si="10"/>
        <v>166219.32319602853</v>
      </c>
      <c r="CU7" s="221"/>
      <c r="CV7" s="221"/>
      <c r="CW7" s="221"/>
      <c r="CX7" s="221"/>
      <c r="CY7" s="221"/>
      <c r="CZ7" s="221"/>
      <c r="DA7" s="221"/>
      <c r="DB7" s="221"/>
      <c r="DC7" s="221"/>
      <c r="DD7" s="221"/>
      <c r="DE7" s="221"/>
      <c r="DF7" s="221"/>
      <c r="DG7" s="221"/>
      <c r="DH7" s="221"/>
      <c r="DI7" s="221"/>
      <c r="DJ7" s="221"/>
      <c r="DK7" s="221"/>
    </row>
    <row r="8" spans="1:115" outlineLevel="1">
      <c r="B8" s="1" t="s">
        <v>39</v>
      </c>
      <c r="C8" s="5" t="s">
        <v>197</v>
      </c>
      <c r="D8" s="129">
        <f>'[2]Yearly HC Propylene'!D8</f>
        <v>816476.05129449558</v>
      </c>
      <c r="E8" s="161">
        <f>'[2]Yearly HC Propylene'!E8</f>
        <v>832016.85645483492</v>
      </c>
      <c r="F8" s="129">
        <f>'[2]Yearly HC Propylene'!F8</f>
        <v>847850.08741180168</v>
      </c>
      <c r="G8" s="161">
        <f>'[2]Yearly HC Propylene'!G8</f>
        <v>863981.19534978992</v>
      </c>
      <c r="H8" s="129">
        <f>'[2]Yearly HC Propylene'!H8</f>
        <v>880415.73228240781</v>
      </c>
      <c r="I8" s="161">
        <f>'[2]Yearly HC Propylene'!I8</f>
        <v>897159.35290527844</v>
      </c>
      <c r="J8" s="129">
        <f>'[2]Yearly HC Propylene'!J8</f>
        <v>914217.81648269715</v>
      </c>
      <c r="K8" s="161">
        <f>'[2]Yearly HC Propylene'!K8</f>
        <v>931596.98876875849</v>
      </c>
      <c r="L8" s="129">
        <f>'[2]Yearly HC Propylene'!L8</f>
        <v>949302.84396358242</v>
      </c>
      <c r="M8" s="161">
        <f>'[2]Yearly HC Propylene'!M8</f>
        <v>967341.46670527617</v>
      </c>
      <c r="N8" s="129">
        <f>'[2]Yearly HC Propylene'!N8</f>
        <v>985719.05409828201</v>
      </c>
      <c r="O8" s="161">
        <f>'[2]Yearly HC Propylene'!O8</f>
        <v>1007390.3774200015</v>
      </c>
      <c r="P8" s="129">
        <f>'[2]Yearly HC Propylene'!P8</f>
        <v>1029513.6529280251</v>
      </c>
      <c r="Q8" s="161">
        <f>'[2]Yearly HC Propylene'!Q8</f>
        <v>1052097.9839842471</v>
      </c>
      <c r="R8" s="129">
        <f>'[2]Yearly HC Propylene'!R8</f>
        <v>1075152.6528506845</v>
      </c>
      <c r="S8" s="161">
        <f>'[2]Yearly HC Propylene'!S8</f>
        <v>1098687.1241412091</v>
      </c>
      <c r="T8" s="129">
        <f>'[2]Yearly HC Propylene'!T8</f>
        <v>1122711.0483389378</v>
      </c>
      <c r="U8" s="161">
        <f>'[2]Yearly HC Propylene'!U8</f>
        <v>1147234.2653805125</v>
      </c>
      <c r="V8" s="129">
        <f>'[2]Yearly HC Propylene'!V8</f>
        <v>1172266.8083085308</v>
      </c>
      <c r="W8" s="161">
        <f>'[2]Yearly HC Propylene'!W8</f>
        <v>1197818.9069934066</v>
      </c>
      <c r="X8" s="129">
        <f>'[2]Yearly HC Propylene'!X8</f>
        <v>1223900.9919259672</v>
      </c>
      <c r="Y8" s="161">
        <f>'[2]Yearly HC Propylene'!Y8</f>
        <v>1248197.1423647518</v>
      </c>
      <c r="Z8" s="129">
        <f>'[2]Yearly HC Propylene'!Z8</f>
        <v>1272965.6545317883</v>
      </c>
      <c r="AA8" s="161">
        <f>'[2]Yearly HC Propylene'!AA8</f>
        <v>1298215.5671383606</v>
      </c>
      <c r="AB8" s="129">
        <f>'[2]Yearly HC Propylene'!AB8</f>
        <v>1323956.0896993966</v>
      </c>
      <c r="AC8" s="161">
        <f>'[2]Yearly HC Propylene'!AC8</f>
        <v>1350196.6057286051</v>
      </c>
      <c r="AD8" s="129">
        <f>'[2]Yearly HC Propylene'!AD8</f>
        <v>1376946.6759928835</v>
      </c>
      <c r="AE8" s="161">
        <f>'[2]Yearly HC Propylene'!AE8</f>
        <v>1404216.0418270917</v>
      </c>
      <c r="AF8" s="129">
        <f>'[2]Yearly HC Propylene'!AF8</f>
        <v>1432014.628510301</v>
      </c>
      <c r="AG8" s="161">
        <f>'[2]Yearly HC Propylene'!AG8</f>
        <v>1460352.5487046514</v>
      </c>
      <c r="AH8" s="129">
        <f>'[2]Yearly HC Propylene'!AH8</f>
        <v>1489240.1059579703</v>
      </c>
      <c r="AI8" s="92"/>
      <c r="AJ8" s="129">
        <f>'[3]Yearly HC Propylene'!D8</f>
        <v>185951.33244226652</v>
      </c>
      <c r="AK8" s="161">
        <f>'[3]Yearly HC Propylene'!E8</f>
        <v>189490.7301039726</v>
      </c>
      <c r="AL8" s="129">
        <f>'[3]Yearly HC Propylene'!F8</f>
        <v>193096.72735110088</v>
      </c>
      <c r="AM8" s="161">
        <f>'[3]Yearly HC Propylene'!G8</f>
        <v>196770.56568363146</v>
      </c>
      <c r="AN8" s="129">
        <f>'[3]Yearly HC Propylene'!H8</f>
        <v>200513.50956526361</v>
      </c>
      <c r="AO8" s="161">
        <f>'[3]Yearly HC Propylene'!I8</f>
        <v>204326.8468453887</v>
      </c>
      <c r="AP8" s="129">
        <f>'[3]Yearly HC Propylene'!J8</f>
        <v>208211.88918877367</v>
      </c>
      <c r="AQ8" s="161">
        <f>'[3]Yearly HC Propylene'!K8</f>
        <v>212169.97251309542</v>
      </c>
      <c r="AR8" s="129">
        <f>'[3]Yearly HC Propylene'!L8</f>
        <v>216202.45743446855</v>
      </c>
      <c r="AS8" s="161">
        <f>'[3]Yearly HC Propylene'!M8</f>
        <v>220310.72972111209</v>
      </c>
      <c r="AT8" s="129">
        <f>'[3]Yearly HC Propylene'!N8</f>
        <v>224496.20075530294</v>
      </c>
      <c r="AU8" s="161">
        <f>'[3]Yearly HC Propylene'!O8</f>
        <v>229431.8157572026</v>
      </c>
      <c r="AV8" s="129">
        <f>'[3]Yearly HC Propylene'!P8</f>
        <v>234470.36226714856</v>
      </c>
      <c r="AW8" s="161">
        <f>'[3]Yearly HC Propylene'!Q8</f>
        <v>239613.91356367886</v>
      </c>
      <c r="AX8" s="129">
        <f>'[3]Yearly HC Propylene'!R8</f>
        <v>244864.58366959597</v>
      </c>
      <c r="AY8" s="161">
        <f>'[3]Yearly HC Propylene'!S8</f>
        <v>250224.52813809435</v>
      </c>
      <c r="AZ8" s="129">
        <f>'[3]Yearly HC Propylene'!T8</f>
        <v>255695.94485384118</v>
      </c>
      <c r="BA8" s="161">
        <f>'[3]Yearly HC Propylene'!U8</f>
        <v>261281.0748492915</v>
      </c>
      <c r="BB8" s="129">
        <f>'[3]Yearly HC Propylene'!V8</f>
        <v>266982.20313652436</v>
      </c>
      <c r="BC8" s="161">
        <f>'[3]Yearly HC Propylene'!W8</f>
        <v>272801.65955489164</v>
      </c>
      <c r="BD8" s="129">
        <f>'[3]Yearly HC Propylene'!X8</f>
        <v>278741.81963477703</v>
      </c>
      <c r="BE8" s="161">
        <f>'[3]Yearly HC Propylene'!Y8</f>
        <v>284275.23551408754</v>
      </c>
      <c r="BF8" s="129">
        <f>'[3]Yearly HC Propylene'!Z8</f>
        <v>289916.23114742024</v>
      </c>
      <c r="BG8" s="161">
        <f>'[3]Yearly HC Propylene'!AA8</f>
        <v>295666.86508922261</v>
      </c>
      <c r="BH8" s="129">
        <f>'[3]Yearly HC Propylene'!AB8</f>
        <v>301529.23479424469</v>
      </c>
      <c r="BI8" s="161">
        <f>'[3]Yearly HC Propylene'!AC8</f>
        <v>307505.47734522668</v>
      </c>
      <c r="BJ8" s="129">
        <f>'[3]Yearly HC Propylene'!AD8</f>
        <v>313597.77019408654</v>
      </c>
      <c r="BK8" s="161">
        <f>'[3]Yearly HC Propylene'!AE8</f>
        <v>319808.33191685483</v>
      </c>
      <c r="BL8" s="129">
        <f>'[3]Yearly HC Propylene'!AF8</f>
        <v>326139.42298261123</v>
      </c>
      <c r="BM8" s="161">
        <f>'[3]Yearly HC Propylene'!AG8</f>
        <v>332593.34653667931</v>
      </c>
      <c r="BN8" s="129">
        <f>'[3]Yearly HC Propylene'!AH8</f>
        <v>339172.44919834379</v>
      </c>
      <c r="BO8" s="92"/>
      <c r="BP8" s="129">
        <f t="shared" si="11"/>
        <v>1002427.3837367621</v>
      </c>
      <c r="BQ8" s="161">
        <f t="shared" si="9"/>
        <v>1021507.5865588075</v>
      </c>
      <c r="BR8" s="129">
        <f t="shared" si="9"/>
        <v>1040946.8147629026</v>
      </c>
      <c r="BS8" s="161">
        <f t="shared" si="9"/>
        <v>1060751.7610334214</v>
      </c>
      <c r="BT8" s="129">
        <f t="shared" si="9"/>
        <v>1080929.2418476713</v>
      </c>
      <c r="BU8" s="161">
        <f t="shared" si="9"/>
        <v>1101486.1997506672</v>
      </c>
      <c r="BV8" s="129">
        <f t="shared" si="9"/>
        <v>1122429.7056714708</v>
      </c>
      <c r="BW8" s="161">
        <f t="shared" si="9"/>
        <v>1143766.961281854</v>
      </c>
      <c r="BX8" s="129">
        <f t="shared" si="9"/>
        <v>1165505.301398051</v>
      </c>
      <c r="BY8" s="161">
        <f t="shared" si="9"/>
        <v>1187652.1964263883</v>
      </c>
      <c r="BZ8" s="129">
        <f t="shared" si="9"/>
        <v>1210215.254853585</v>
      </c>
      <c r="CA8" s="161">
        <f t="shared" si="9"/>
        <v>1236822.1931772041</v>
      </c>
      <c r="CB8" s="129">
        <f t="shared" si="9"/>
        <v>1263984.0151951737</v>
      </c>
      <c r="CC8" s="161">
        <f t="shared" si="9"/>
        <v>1291711.8975479258</v>
      </c>
      <c r="CD8" s="129">
        <f t="shared" si="9"/>
        <v>1320017.2365202804</v>
      </c>
      <c r="CE8" s="161">
        <f t="shared" si="9"/>
        <v>1348911.6522793034</v>
      </c>
      <c r="CF8" s="129">
        <f t="shared" si="9"/>
        <v>1378406.9931927789</v>
      </c>
      <c r="CG8" s="161">
        <f t="shared" si="10"/>
        <v>1408515.3402298039</v>
      </c>
      <c r="CH8" s="129">
        <f t="shared" si="10"/>
        <v>1439249.0114450553</v>
      </c>
      <c r="CI8" s="161">
        <f t="shared" si="10"/>
        <v>1470620.5665482981</v>
      </c>
      <c r="CJ8" s="129">
        <f t="shared" si="10"/>
        <v>1502642.8115607442</v>
      </c>
      <c r="CK8" s="161">
        <f t="shared" si="10"/>
        <v>1532472.3778788394</v>
      </c>
      <c r="CL8" s="129">
        <f t="shared" si="10"/>
        <v>1562881.8856792087</v>
      </c>
      <c r="CM8" s="161">
        <f t="shared" si="10"/>
        <v>1593882.4322275831</v>
      </c>
      <c r="CN8" s="129">
        <f t="shared" si="10"/>
        <v>1625485.3244936413</v>
      </c>
      <c r="CO8" s="161">
        <f t="shared" si="10"/>
        <v>1657702.0830738316</v>
      </c>
      <c r="CP8" s="129">
        <f t="shared" si="10"/>
        <v>1690544.44618697</v>
      </c>
      <c r="CQ8" s="161">
        <f t="shared" si="10"/>
        <v>1724024.3737439467</v>
      </c>
      <c r="CR8" s="129">
        <f t="shared" si="10"/>
        <v>1758154.0514929122</v>
      </c>
      <c r="CS8" s="161">
        <f t="shared" si="10"/>
        <v>1792945.8952413308</v>
      </c>
      <c r="CT8" s="129">
        <f t="shared" si="10"/>
        <v>1828412.555156314</v>
      </c>
      <c r="CU8" s="221"/>
      <c r="CV8" s="221"/>
      <c r="CW8" s="221"/>
      <c r="CX8" s="221"/>
      <c r="CY8" s="221"/>
      <c r="CZ8" s="221"/>
      <c r="DA8" s="221"/>
      <c r="DB8" s="221"/>
      <c r="DC8" s="221"/>
      <c r="DD8" s="221"/>
      <c r="DE8" s="221"/>
      <c r="DF8" s="221"/>
      <c r="DG8" s="221"/>
      <c r="DH8" s="221"/>
      <c r="DI8" s="221"/>
      <c r="DJ8" s="221"/>
      <c r="DK8" s="221"/>
    </row>
    <row r="9" spans="1:115" ht="60" outlineLevel="1">
      <c r="B9" s="9" t="s">
        <v>42</v>
      </c>
      <c r="C9" s="5" t="s">
        <v>197</v>
      </c>
      <c r="D9" s="162">
        <f>'[2]Yearly HC Propylene'!D9</f>
        <v>0</v>
      </c>
      <c r="E9" s="161">
        <f>'[2]Yearly HC Propylene'!E9</f>
        <v>2745.6556263009552</v>
      </c>
      <c r="F9" s="162">
        <f>'[2]Yearly HC Propylene'!F9</f>
        <v>5595.810576917891</v>
      </c>
      <c r="G9" s="161">
        <f>'[2]Yearly HC Propylene'!G9</f>
        <v>8553.4138339629208</v>
      </c>
      <c r="H9" s="162">
        <f>'[2]Yearly HC Propylene'!H9</f>
        <v>11621.487666127783</v>
      </c>
      <c r="I9" s="161">
        <f>'[2]Yearly HC Propylene'!I9</f>
        <v>14803.129322937095</v>
      </c>
      <c r="J9" s="162">
        <f>'[2]Yearly HC Propylene'!J9</f>
        <v>18101.512766357406</v>
      </c>
      <c r="K9" s="161">
        <f>'[2]Yearly HC Propylene'!K9</f>
        <v>21519.890440558323</v>
      </c>
      <c r="L9" s="162">
        <f>'[2]Yearly HC Propylene'!L9</f>
        <v>25061.595080638577</v>
      </c>
      <c r="M9" s="161">
        <f>'[2]Yearly HC Propylene'!M9</f>
        <v>28730.041561146707</v>
      </c>
      <c r="N9" s="162">
        <f>'[2]Yearly HC Propylene'!N9</f>
        <v>32528.728785243307</v>
      </c>
      <c r="O9" s="161">
        <f>'[2]Yearly HC Propylene'!O9</f>
        <v>43217.047191318066</v>
      </c>
      <c r="P9" s="162">
        <f>'[2]Yearly HC Propylene'!P9</f>
        <v>54358.32087459974</v>
      </c>
      <c r="Q9" s="161">
        <f>'[2]Yearly HC Propylene'!Q9</f>
        <v>65966.543595812298</v>
      </c>
      <c r="R9" s="162">
        <f>'[2]Yearly HC Propylene'!R9</f>
        <v>78056.082596959706</v>
      </c>
      <c r="S9" s="161">
        <f>'[2]Yearly HC Propylene'!S9</f>
        <v>90641.687741649745</v>
      </c>
      <c r="T9" s="162">
        <f>'[2]Yearly HC Propylene'!T9</f>
        <v>103738.50086651786</v>
      </c>
      <c r="U9" s="161">
        <f>'[2]Yearly HC Propylene'!U9</f>
        <v>117362.06534842645</v>
      </c>
      <c r="V9" s="162">
        <f>'[2]Yearly HC Propylene'!V9</f>
        <v>131528.3358922172</v>
      </c>
      <c r="W9" s="161">
        <f>'[2]Yearly HC Propylene'!W9</f>
        <v>146253.68854389494</v>
      </c>
      <c r="X9" s="162">
        <f>'[2]Yearly HC Propylene'!X9</f>
        <v>161554.93093422768</v>
      </c>
      <c r="Y9" s="161">
        <f>'[2]Yearly HC Propylene'!Y9</f>
        <v>189476.32621096933</v>
      </c>
      <c r="Z9" s="162">
        <f>'[2]Yearly HC Propylene'!Z9</f>
        <v>218440.90631765488</v>
      </c>
      <c r="AA9" s="161">
        <f>'[2]Yearly HC Propylene'!AA9</f>
        <v>248478.45955028228</v>
      </c>
      <c r="AB9" s="162">
        <f>'[2]Yearly HC Propylene'!AB9</f>
        <v>279619.52614451258</v>
      </c>
      <c r="AC9" s="161">
        <f>'[2]Yearly HC Propylene'!AC9</f>
        <v>311895.41592330777</v>
      </c>
      <c r="AD9" s="162">
        <f>'[2]Yearly HC Propylene'!AD9</f>
        <v>345338.22633901524</v>
      </c>
      <c r="AE9" s="161">
        <f>'[2]Yearly HC Propylene'!AE9</f>
        <v>379980.86091841105</v>
      </c>
      <c r="AF9" s="162">
        <f>'[2]Yearly HC Propylene'!AF9</f>
        <v>415857.04811939137</v>
      </c>
      <c r="AG9" s="161">
        <f>'[2]Yearly HC Propylene'!AG9</f>
        <v>453001.36060818285</v>
      </c>
      <c r="AH9" s="162">
        <f>'[2]Yearly HC Propylene'!AH9</f>
        <v>491449.23496613023</v>
      </c>
      <c r="AI9" s="92"/>
      <c r="AJ9" s="162">
        <f>'[3]Yearly HC Propylene'!D9</f>
        <v>0</v>
      </c>
      <c r="AK9" s="161">
        <f>'[3]Yearly HC Propylene'!E9</f>
        <v>625.31940934310956</v>
      </c>
      <c r="AL9" s="162">
        <f>'[3]Yearly HC Propylene'!F9</f>
        <v>1274.4384005172658</v>
      </c>
      <c r="AM9" s="161">
        <f>'[3]Yearly HC Propylene'!G9</f>
        <v>1948.0286002679516</v>
      </c>
      <c r="AN9" s="162">
        <f>'[3]Yearly HC Propylene'!H9</f>
        <v>2646.7783262614798</v>
      </c>
      <c r="AO9" s="161">
        <f>'[3]Yearly HC Propylene'!I9</f>
        <v>3371.3929729489137</v>
      </c>
      <c r="AP9" s="162">
        <f>'[3]Yearly HC Propylene'!J9</f>
        <v>4122.5954059377191</v>
      </c>
      <c r="AQ9" s="161">
        <f>'[3]Yearly HC Propylene'!K9</f>
        <v>4901.1263650525043</v>
      </c>
      <c r="AR9" s="162">
        <f>'[3]Yearly HC Propylene'!L9</f>
        <v>5707.7448762699696</v>
      </c>
      <c r="AS9" s="161">
        <f>'[3]Yearly HC Propylene'!M9</f>
        <v>6543.2286727170303</v>
      </c>
      <c r="AT9" s="162">
        <f>'[3]Yearly HC Propylene'!N9</f>
        <v>7408.3746249249971</v>
      </c>
      <c r="AU9" s="161">
        <f>'[3]Yearly HC Propylene'!O9</f>
        <v>9842.6248959839922</v>
      </c>
      <c r="AV9" s="162">
        <f>'[3]Yearly HC Propylene'!P9</f>
        <v>12380.035127705447</v>
      </c>
      <c r="AW9" s="161">
        <f>'[3]Yearly HC Propylene'!Q9</f>
        <v>15023.792380442666</v>
      </c>
      <c r="AX9" s="162">
        <f>'[3]Yearly HC Propylene'!R9</f>
        <v>17777.168774412672</v>
      </c>
      <c r="AY9" s="161">
        <f>'[3]Yearly HC Propylene'!S9</f>
        <v>20643.523571392783</v>
      </c>
      <c r="AZ9" s="162">
        <f>'[3]Yearly HC Propylene'!T9</f>
        <v>23626.305304494927</v>
      </c>
      <c r="BA9" s="161">
        <f>'[3]Yearly HC Propylene'!U9</f>
        <v>26729.053957082524</v>
      </c>
      <c r="BB9" s="162">
        <f>'[3]Yearly HC Propylene'!V9</f>
        <v>29955.403191918042</v>
      </c>
      <c r="BC9" s="161">
        <f>'[3]Yearly HC Propylene'!W9</f>
        <v>33309.082631652273</v>
      </c>
      <c r="BD9" s="162">
        <f>'[3]Yearly HC Propylene'!X9</f>
        <v>36793.920191790567</v>
      </c>
      <c r="BE9" s="161">
        <f>'[3]Yearly HC Propylene'!Y9</f>
        <v>43152.980751038493</v>
      </c>
      <c r="BF9" s="162">
        <f>'[3]Yearly HC Propylene'!Z9</f>
        <v>49749.625264897317</v>
      </c>
      <c r="BG9" s="161">
        <f>'[3]Yearly HC Propylene'!AA9</f>
        <v>56590.637978077219</v>
      </c>
      <c r="BH9" s="162">
        <f>'[3]Yearly HC Propylene'!AB9</f>
        <v>63682.974388544484</v>
      </c>
      <c r="BI9" s="161">
        <f>'[3]Yearly HC Propylene'!AC9</f>
        <v>71033.765266747359</v>
      </c>
      <c r="BJ9" s="162">
        <f>'[3]Yearly HC Propylene'!AD9</f>
        <v>78650.320764676915</v>
      </c>
      <c r="BK9" s="161">
        <f>'[3]Yearly HC Propylene'!AE9</f>
        <v>86540.134616700918</v>
      </c>
      <c r="BL9" s="162">
        <f>'[3]Yearly HC Propylene'!AF9</f>
        <v>94710.8884341503</v>
      </c>
      <c r="BM9" s="161">
        <f>'[3]Yearly HC Propylene'!AG9</f>
        <v>103170.45609567792</v>
      </c>
      <c r="BN9" s="162">
        <f>'[3]Yearly HC Propylene'!AH9</f>
        <v>111926.90823545346</v>
      </c>
      <c r="BO9" s="92"/>
      <c r="BP9" s="162">
        <f t="shared" si="11"/>
        <v>0</v>
      </c>
      <c r="BQ9" s="161">
        <f t="shared" si="9"/>
        <v>3370.9750356440645</v>
      </c>
      <c r="BR9" s="162">
        <f t="shared" si="9"/>
        <v>6870.248977435157</v>
      </c>
      <c r="BS9" s="161">
        <f t="shared" si="9"/>
        <v>10501.442434230872</v>
      </c>
      <c r="BT9" s="162">
        <f t="shared" si="9"/>
        <v>14268.265992389262</v>
      </c>
      <c r="BU9" s="161">
        <f t="shared" si="9"/>
        <v>18174.52229588601</v>
      </c>
      <c r="BV9" s="162">
        <f t="shared" si="9"/>
        <v>22224.108172295124</v>
      </c>
      <c r="BW9" s="161">
        <f t="shared" si="9"/>
        <v>26421.016805610827</v>
      </c>
      <c r="BX9" s="162">
        <f t="shared" si="9"/>
        <v>30769.339956908545</v>
      </c>
      <c r="BY9" s="161">
        <f t="shared" si="9"/>
        <v>35273.270233863739</v>
      </c>
      <c r="BZ9" s="162">
        <f t="shared" si="9"/>
        <v>39937.103410168304</v>
      </c>
      <c r="CA9" s="161">
        <f t="shared" si="9"/>
        <v>53059.67208730206</v>
      </c>
      <c r="CB9" s="162">
        <f t="shared" si="9"/>
        <v>66738.356002305183</v>
      </c>
      <c r="CC9" s="161">
        <f t="shared" si="9"/>
        <v>80990.335976254966</v>
      </c>
      <c r="CD9" s="162">
        <f t="shared" si="9"/>
        <v>95833.251371372375</v>
      </c>
      <c r="CE9" s="161">
        <f t="shared" si="9"/>
        <v>111285.21131304253</v>
      </c>
      <c r="CF9" s="162">
        <f t="shared" si="9"/>
        <v>127364.80617101278</v>
      </c>
      <c r="CG9" s="161">
        <f t="shared" si="10"/>
        <v>144091.11930550897</v>
      </c>
      <c r="CH9" s="162">
        <f t="shared" si="10"/>
        <v>161483.73908413525</v>
      </c>
      <c r="CI9" s="161">
        <f t="shared" si="10"/>
        <v>179562.77117554721</v>
      </c>
      <c r="CJ9" s="162">
        <f t="shared" si="10"/>
        <v>198348.85112601824</v>
      </c>
      <c r="CK9" s="161">
        <f t="shared" si="10"/>
        <v>232629.30696200783</v>
      </c>
      <c r="CL9" s="162">
        <f t="shared" si="10"/>
        <v>268190.53158255218</v>
      </c>
      <c r="CM9" s="161">
        <f t="shared" si="10"/>
        <v>305069.0975283595</v>
      </c>
      <c r="CN9" s="162">
        <f t="shared" si="10"/>
        <v>343302.50053305709</v>
      </c>
      <c r="CO9" s="161">
        <f t="shared" si="10"/>
        <v>382929.1811900551</v>
      </c>
      <c r="CP9" s="162">
        <f t="shared" si="10"/>
        <v>423988.54710369214</v>
      </c>
      <c r="CQ9" s="161">
        <f t="shared" si="10"/>
        <v>466520.99553511199</v>
      </c>
      <c r="CR9" s="162">
        <f t="shared" si="10"/>
        <v>510567.93655354169</v>
      </c>
      <c r="CS9" s="161">
        <f t="shared" si="10"/>
        <v>556171.81670386076</v>
      </c>
      <c r="CT9" s="162">
        <f t="shared" si="10"/>
        <v>603376.14320158365</v>
      </c>
      <c r="CU9" s="221"/>
      <c r="CV9" s="221"/>
      <c r="CW9" s="221"/>
      <c r="CX9" s="221"/>
      <c r="CY9" s="222"/>
      <c r="CZ9" s="223" t="s">
        <v>104</v>
      </c>
      <c r="DA9" s="223" t="s">
        <v>105</v>
      </c>
      <c r="DB9" s="223" t="s">
        <v>106</v>
      </c>
      <c r="DC9" s="223" t="s">
        <v>107</v>
      </c>
      <c r="DD9" s="223" t="s">
        <v>38</v>
      </c>
      <c r="DE9" s="224" t="s">
        <v>41</v>
      </c>
      <c r="DF9" s="223" t="s">
        <v>43</v>
      </c>
      <c r="DG9" s="223" t="s">
        <v>109</v>
      </c>
      <c r="DH9" s="225"/>
      <c r="DI9" s="225"/>
      <c r="DJ9" s="225"/>
      <c r="DK9" s="221"/>
    </row>
    <row r="10" spans="1:115" outlineLevel="1">
      <c r="B10" s="9" t="s">
        <v>44</v>
      </c>
      <c r="C10" s="5" t="s">
        <v>197</v>
      </c>
      <c r="D10" s="162">
        <f>'[2]Yearly HC Propylene'!D10</f>
        <v>0</v>
      </c>
      <c r="E10" s="161">
        <f>'[2]Yearly HC Propylene'!E10</f>
        <v>1741.4695217399217</v>
      </c>
      <c r="F10" s="162">
        <f>'[2]Yearly HC Propylene'!F10</f>
        <v>3537.4679627065125</v>
      </c>
      <c r="G10" s="161">
        <f>'[2]Yearly HC Propylene'!G10</f>
        <v>5389.1950235497106</v>
      </c>
      <c r="H10" s="162">
        <f>'[2]Yearly HC Propylene'!H10</f>
        <v>7297.8716547767535</v>
      </c>
      <c r="I10" s="161">
        <f>'[2]Yearly HC Propylene'!I10</f>
        <v>9264.7403476145846</v>
      </c>
      <c r="J10" s="162">
        <f>'[2]Yearly HC Propylene'!J10</f>
        <v>11291.06542682588</v>
      </c>
      <c r="K10" s="161">
        <f>'[2]Yearly HC Propylene'!K10</f>
        <v>13378.133345424543</v>
      </c>
      <c r="L10" s="162">
        <f>'[2]Yearly HC Propylene'!L10</f>
        <v>15527.25298123346</v>
      </c>
      <c r="M10" s="161">
        <f>'[2]Yearly HC Propylene'!M10</f>
        <v>17739.755935224046</v>
      </c>
      <c r="N10" s="162">
        <f>'[2]Yearly HC Propylene'!N10</f>
        <v>20016.996831573812</v>
      </c>
      <c r="O10" s="161">
        <f>'[2]Yearly HC Propylene'!O10</f>
        <v>26321.931915243062</v>
      </c>
      <c r="P10" s="162">
        <f>'[2]Yearly HC Propylene'!P10</f>
        <v>32765.219156995096</v>
      </c>
      <c r="Q10" s="161">
        <f>'[2]Yearly HC Propylene'!Q10</f>
        <v>39346.644471498548</v>
      </c>
      <c r="R10" s="162">
        <f>'[2]Yearly HC Propylene'!R10</f>
        <v>46065.861545722095</v>
      </c>
      <c r="S10" s="161">
        <f>'[2]Yearly HC Propylene'!S10</f>
        <v>52922.385410976858</v>
      </c>
      <c r="T10" s="162">
        <f>'[2]Yearly HC Propylene'!T10</f>
        <v>59915.585791378297</v>
      </c>
      <c r="U10" s="161">
        <f>'[2]Yearly HC Propylene'!U10</f>
        <v>67044.680222088806</v>
      </c>
      <c r="V10" s="162">
        <f>'[2]Yearly HC Propylene'!V10</f>
        <v>74308.726930524805</v>
      </c>
      <c r="W10" s="161">
        <f>'[2]Yearly HC Propylene'!W10</f>
        <v>81706.617473527032</v>
      </c>
      <c r="X10" s="162">
        <f>'[2]Yearly HC Propylene'!X10</f>
        <v>89237.069123306108</v>
      </c>
      <c r="Y10" s="161">
        <f>'[2]Yearly HC Propylene'!Y10</f>
        <v>102272.43084045539</v>
      </c>
      <c r="Z10" s="162">
        <f>'[2]Yearly HC Propylene'!Z10</f>
        <v>115154.10250498338</v>
      </c>
      <c r="AA10" s="161">
        <f>'[2]Yearly HC Propylene'!AA10</f>
        <v>127857.97970422795</v>
      </c>
      <c r="AB10" s="162">
        <f>'[2]Yearly HC Propylene'!AB10</f>
        <v>140358.8341417764</v>
      </c>
      <c r="AC10" s="161">
        <f>'[2]Yearly HC Propylene'!AC10</f>
        <v>152630.2749013787</v>
      </c>
      <c r="AD10" s="162">
        <f>'[2]Yearly HC Propylene'!AD10</f>
        <v>164644.70856475737</v>
      </c>
      <c r="AE10" s="161">
        <f>'[2]Yearly HC Propylene'!AE10</f>
        <v>176373.29815247483</v>
      </c>
      <c r="AF10" s="162">
        <f>'[2]Yearly HC Propylene'!AF10</f>
        <v>187785.92085624009</v>
      </c>
      <c r="AG10" s="161">
        <f>'[2]Yearly HC Propylene'!AG10</f>
        <v>198851.1245302429</v>
      </c>
      <c r="AH10" s="162">
        <f>'[2]Yearly HC Propylene'!AH10</f>
        <v>209536.08290828639</v>
      </c>
      <c r="AI10" s="92"/>
      <c r="AJ10" s="162">
        <f>'[3]Yearly HC Propylene'!D10</f>
        <v>0</v>
      </c>
      <c r="AK10" s="161">
        <f>'[3]Yearly HC Propylene'!E10</f>
        <v>396.61736245872197</v>
      </c>
      <c r="AL10" s="162">
        <f>'[3]Yearly HC Propylene'!F10</f>
        <v>805.65361359245128</v>
      </c>
      <c r="AM10" s="161">
        <f>'[3]Yearly HC Propylene'!G10</f>
        <v>1227.3819836251901</v>
      </c>
      <c r="AN10" s="162">
        <f>'[3]Yearly HC Propylene'!H10</f>
        <v>1662.0805424076182</v>
      </c>
      <c r="AO10" s="161">
        <f>'[3]Yearly HC Propylene'!I10</f>
        <v>2110.0322656606181</v>
      </c>
      <c r="AP10" s="162">
        <f>'[3]Yearly HC Propylene'!J10</f>
        <v>2571.525101663733</v>
      </c>
      <c r="AQ10" s="161">
        <f>'[3]Yearly HC Propylene'!K10</f>
        <v>3046.8520383762311</v>
      </c>
      <c r="AR10" s="162">
        <f>'[3]Yearly HC Propylene'!L10</f>
        <v>3536.3111709777368</v>
      </c>
      <c r="AS10" s="161">
        <f>'[3]Yearly HC Propylene'!M10</f>
        <v>4040.2057698146668</v>
      </c>
      <c r="AT10" s="162">
        <f>'[3]Yearly HC Propylene'!N10</f>
        <v>4558.8443487379373</v>
      </c>
      <c r="AU10" s="161">
        <f>'[3]Yearly HC Propylene'!O10</f>
        <v>5994.7849105112682</v>
      </c>
      <c r="AV10" s="162">
        <f>'[3]Yearly HC Propylene'!P10</f>
        <v>7462.2349918852897</v>
      </c>
      <c r="AW10" s="161">
        <f>'[3]Yearly HC Propylene'!Q10</f>
        <v>8961.145835211124</v>
      </c>
      <c r="AX10" s="162">
        <f>'[3]Yearly HC Propylene'!R10</f>
        <v>10491.438568157469</v>
      </c>
      <c r="AY10" s="161">
        <f>'[3]Yearly HC Propylene'!S10</f>
        <v>12053.002739751832</v>
      </c>
      <c r="AZ10" s="162">
        <f>'[3]Yearly HC Propylene'!T10</f>
        <v>13645.694805501562</v>
      </c>
      <c r="BA10" s="161">
        <f>'[3]Yearly HC Propylene'!U10</f>
        <v>15269.336560082806</v>
      </c>
      <c r="BB10" s="162">
        <f>'[3]Yearly HC Propylene'!V10</f>
        <v>16923.713516044896</v>
      </c>
      <c r="BC10" s="161">
        <f>'[3]Yearly HC Propylene'!W10</f>
        <v>18608.573226935696</v>
      </c>
      <c r="BD10" s="162">
        <f>'[3]Yearly HC Propylene'!X10</f>
        <v>20323.623553210866</v>
      </c>
      <c r="BE10" s="161">
        <f>'[3]Yearly HC Propylene'!Y10</f>
        <v>23292.409810110537</v>
      </c>
      <c r="BF10" s="162">
        <f>'[3]Yearly HC Propylene'!Z10</f>
        <v>26226.193362371505</v>
      </c>
      <c r="BG10" s="161">
        <f>'[3]Yearly HC Propylene'!AA10</f>
        <v>29119.484462137509</v>
      </c>
      <c r="BH10" s="162">
        <f>'[3]Yearly HC Propylene'!AB10</f>
        <v>31966.537398526107</v>
      </c>
      <c r="BI10" s="161">
        <f>'[3]Yearly HC Propylene'!AC10</f>
        <v>34761.34167553646</v>
      </c>
      <c r="BJ10" s="162">
        <f>'[3]Yearly HC Propylene'!AD10</f>
        <v>37497.612928933777</v>
      </c>
      <c r="BK10" s="161">
        <f>'[3]Yearly HC Propylene'!AE10</f>
        <v>40168.783575086505</v>
      </c>
      <c r="BL10" s="162">
        <f>'[3]Yearly HC Propylene'!AF10</f>
        <v>42767.993184555577</v>
      </c>
      <c r="BM10" s="161">
        <f>'[3]Yearly HC Propylene'!AG10</f>
        <v>45288.078573053674</v>
      </c>
      <c r="BN10" s="162">
        <f>'[3]Yearly HC Propylene'!AH10</f>
        <v>47721.563602206967</v>
      </c>
      <c r="BO10" s="92"/>
      <c r="BP10" s="162">
        <f t="shared" si="11"/>
        <v>0</v>
      </c>
      <c r="BQ10" s="161">
        <f t="shared" si="9"/>
        <v>2138.0868841986435</v>
      </c>
      <c r="BR10" s="162">
        <f t="shared" si="9"/>
        <v>4343.1215762989641</v>
      </c>
      <c r="BS10" s="161">
        <f t="shared" si="9"/>
        <v>6616.5770071749012</v>
      </c>
      <c r="BT10" s="162">
        <f t="shared" si="9"/>
        <v>8959.9521971843715</v>
      </c>
      <c r="BU10" s="161">
        <f t="shared" si="9"/>
        <v>11374.772613275203</v>
      </c>
      <c r="BV10" s="162">
        <f t="shared" si="9"/>
        <v>13862.590528489614</v>
      </c>
      <c r="BW10" s="161">
        <f t="shared" si="9"/>
        <v>16424.985383800773</v>
      </c>
      <c r="BX10" s="162">
        <f t="shared" si="9"/>
        <v>19063.564152211198</v>
      </c>
      <c r="BY10" s="161">
        <f t="shared" si="9"/>
        <v>21779.961705038713</v>
      </c>
      <c r="BZ10" s="162">
        <f t="shared" si="9"/>
        <v>24575.841180311749</v>
      </c>
      <c r="CA10" s="161">
        <f t="shared" si="9"/>
        <v>32316.716825754331</v>
      </c>
      <c r="CB10" s="162">
        <f t="shared" si="9"/>
        <v>40227.454148880388</v>
      </c>
      <c r="CC10" s="161">
        <f t="shared" si="9"/>
        <v>48307.79030670967</v>
      </c>
      <c r="CD10" s="162">
        <f t="shared" si="9"/>
        <v>56557.300113879566</v>
      </c>
      <c r="CE10" s="161">
        <f t="shared" si="9"/>
        <v>64975.388150728686</v>
      </c>
      <c r="CF10" s="162">
        <f t="shared" si="9"/>
        <v>73561.280596879864</v>
      </c>
      <c r="CG10" s="161">
        <f t="shared" si="10"/>
        <v>82314.016782171617</v>
      </c>
      <c r="CH10" s="162">
        <f t="shared" si="10"/>
        <v>91232.440446569701</v>
      </c>
      <c r="CI10" s="161">
        <f t="shared" si="10"/>
        <v>100315.19070046273</v>
      </c>
      <c r="CJ10" s="162">
        <f t="shared" si="10"/>
        <v>109560.69267651698</v>
      </c>
      <c r="CK10" s="161">
        <f t="shared" si="10"/>
        <v>125564.84065056592</v>
      </c>
      <c r="CL10" s="162">
        <f t="shared" si="10"/>
        <v>141380.2958673549</v>
      </c>
      <c r="CM10" s="161">
        <f t="shared" si="10"/>
        <v>156977.46416636545</v>
      </c>
      <c r="CN10" s="162">
        <f t="shared" si="10"/>
        <v>172325.3715403025</v>
      </c>
      <c r="CO10" s="161">
        <f t="shared" si="10"/>
        <v>187391.61657691514</v>
      </c>
      <c r="CP10" s="162">
        <f t="shared" si="10"/>
        <v>202142.32149369115</v>
      </c>
      <c r="CQ10" s="161">
        <f t="shared" si="10"/>
        <v>216542.08172756134</v>
      </c>
      <c r="CR10" s="162">
        <f t="shared" si="10"/>
        <v>230553.91404079567</v>
      </c>
      <c r="CS10" s="161">
        <f t="shared" si="10"/>
        <v>244139.20310329658</v>
      </c>
      <c r="CT10" s="162">
        <f t="shared" si="10"/>
        <v>257257.64651049336</v>
      </c>
      <c r="CU10" s="221"/>
      <c r="CV10" s="221"/>
      <c r="CW10" s="221"/>
      <c r="CX10" s="221"/>
      <c r="CY10" s="226"/>
      <c r="CZ10" s="226"/>
      <c r="DA10" s="226"/>
      <c r="DB10" s="226"/>
      <c r="DC10" s="226"/>
      <c r="DD10" s="226"/>
      <c r="DE10" s="226"/>
      <c r="DF10" s="226"/>
      <c r="DG10" s="226"/>
      <c r="DH10" s="226"/>
      <c r="DI10" s="226"/>
      <c r="DJ10" s="226"/>
      <c r="DK10" s="221"/>
    </row>
    <row r="11" spans="1:115" outlineLevel="1">
      <c r="B11" s="1" t="s">
        <v>19</v>
      </c>
      <c r="C11" s="5" t="s">
        <v>197</v>
      </c>
      <c r="D11" s="129">
        <f>'[2]Yearly HC Propylene'!D11</f>
        <v>0</v>
      </c>
      <c r="E11" s="161">
        <f>'[2]Yearly HC Propylene'!E11</f>
        <v>4487.1251480408773</v>
      </c>
      <c r="F11" s="129">
        <f>'[2]Yearly HC Propylene'!F11</f>
        <v>9133.2785396244035</v>
      </c>
      <c r="G11" s="161">
        <f>'[2]Yearly HC Propylene'!G11</f>
        <v>13942.60885751263</v>
      </c>
      <c r="H11" s="129">
        <f>'[2]Yearly HC Propylene'!H11</f>
        <v>18919.359320904536</v>
      </c>
      <c r="I11" s="161">
        <f>'[2]Yearly HC Propylene'!I11</f>
        <v>24067.869670551678</v>
      </c>
      <c r="J11" s="129">
        <f>'[2]Yearly HC Propylene'!J11</f>
        <v>29392.578193183286</v>
      </c>
      <c r="K11" s="161">
        <f>'[2]Yearly HC Propylene'!K11</f>
        <v>34898.023785982863</v>
      </c>
      <c r="L11" s="129">
        <f>'[2]Yearly HC Propylene'!L11</f>
        <v>40588.848061872035</v>
      </c>
      <c r="M11" s="161">
        <f>'[2]Yearly HC Propylene'!M11</f>
        <v>46469.797496370753</v>
      </c>
      <c r="N11" s="129">
        <f>'[2]Yearly HC Propylene'!N11</f>
        <v>52545.725616817115</v>
      </c>
      <c r="O11" s="161">
        <f>'[2]Yearly HC Propylene'!O11</f>
        <v>69538.979106561135</v>
      </c>
      <c r="P11" s="129">
        <f>'[2]Yearly HC Propylene'!P11</f>
        <v>87123.540031594835</v>
      </c>
      <c r="Q11" s="161">
        <f>'[2]Yearly HC Propylene'!Q11</f>
        <v>105313.18806731084</v>
      </c>
      <c r="R11" s="129">
        <f>'[2]Yearly HC Propylene'!R11</f>
        <v>124121.94414268181</v>
      </c>
      <c r="S11" s="161">
        <f>'[2]Yearly HC Propylene'!S11</f>
        <v>143564.0731526266</v>
      </c>
      <c r="T11" s="129">
        <f>'[2]Yearly HC Propylene'!T11</f>
        <v>163654.08665789617</v>
      </c>
      <c r="U11" s="161">
        <f>'[2]Yearly HC Propylene'!U11</f>
        <v>184406.74557051525</v>
      </c>
      <c r="V11" s="129">
        <f>'[2]Yearly HC Propylene'!V11</f>
        <v>205837.06282274201</v>
      </c>
      <c r="W11" s="161">
        <f>'[2]Yearly HC Propylene'!W11</f>
        <v>227960.30601742197</v>
      </c>
      <c r="X11" s="129">
        <f>'[2]Yearly HC Propylene'!X11</f>
        <v>250792.00005753379</v>
      </c>
      <c r="Y11" s="161">
        <f>'[2]Yearly HC Propylene'!Y11</f>
        <v>291748.75705142471</v>
      </c>
      <c r="Z11" s="129">
        <f>'[2]Yearly HC Propylene'!Z11</f>
        <v>333595.00882263825</v>
      </c>
      <c r="AA11" s="161">
        <f>'[2]Yearly HC Propylene'!AA11</f>
        <v>376336.43925451022</v>
      </c>
      <c r="AB11" s="129">
        <f>'[2]Yearly HC Propylene'!AB11</f>
        <v>419978.36028628901</v>
      </c>
      <c r="AC11" s="161">
        <f>'[2]Yearly HC Propylene'!AC11</f>
        <v>464525.69082468643</v>
      </c>
      <c r="AD11" s="129">
        <f>'[2]Yearly HC Propylene'!AD11</f>
        <v>509982.93490377261</v>
      </c>
      <c r="AE11" s="161">
        <f>'[2]Yearly HC Propylene'!AE11</f>
        <v>556354.15907088586</v>
      </c>
      <c r="AF11" s="129">
        <f>'[2]Yearly HC Propylene'!AF11</f>
        <v>603642.96897563152</v>
      </c>
      <c r="AG11" s="161">
        <f>'[2]Yearly HC Propylene'!AG11</f>
        <v>651852.48513842572</v>
      </c>
      <c r="AH11" s="129">
        <f>'[2]Yearly HC Propylene'!AH11</f>
        <v>700985.31787441659</v>
      </c>
      <c r="AI11" s="92"/>
      <c r="AJ11" s="129">
        <f>'[3]Yearly HC Propylene'!D11</f>
        <v>0</v>
      </c>
      <c r="AK11" s="161">
        <f>'[3]Yearly HC Propylene'!E11</f>
        <v>1021.9367718018316</v>
      </c>
      <c r="AL11" s="129">
        <f>'[3]Yearly HC Propylene'!F11</f>
        <v>2080.0920141097172</v>
      </c>
      <c r="AM11" s="161">
        <f>'[3]Yearly HC Propylene'!G11</f>
        <v>3175.4105838931418</v>
      </c>
      <c r="AN11" s="129">
        <f>'[3]Yearly HC Propylene'!H11</f>
        <v>4308.8588686690982</v>
      </c>
      <c r="AO11" s="161">
        <f>'[3]Yearly HC Propylene'!I11</f>
        <v>5481.4252386095322</v>
      </c>
      <c r="AP11" s="129">
        <f>'[3]Yearly HC Propylene'!J11</f>
        <v>6694.1205076014521</v>
      </c>
      <c r="AQ11" s="161">
        <f>'[3]Yearly HC Propylene'!K11</f>
        <v>7947.978403428735</v>
      </c>
      <c r="AR11" s="129">
        <f>'[3]Yearly HC Propylene'!L11</f>
        <v>9244.0560472477064</v>
      </c>
      <c r="AS11" s="161">
        <f>'[3]Yearly HC Propylene'!M11</f>
        <v>10583.434442531698</v>
      </c>
      <c r="AT11" s="129">
        <f>'[3]Yearly HC Propylene'!N11</f>
        <v>11967.218973662933</v>
      </c>
      <c r="AU11" s="161">
        <f>'[3]Yearly HC Propylene'!O11</f>
        <v>15837.40980649526</v>
      </c>
      <c r="AV11" s="129">
        <f>'[3]Yearly HC Propylene'!P11</f>
        <v>19842.270119590736</v>
      </c>
      <c r="AW11" s="161">
        <f>'[3]Yearly HC Propylene'!Q11</f>
        <v>23984.93821565379</v>
      </c>
      <c r="AX11" s="129">
        <f>'[3]Yearly HC Propylene'!R11</f>
        <v>28268.60734257014</v>
      </c>
      <c r="AY11" s="161">
        <f>'[3]Yearly HC Propylene'!S11</f>
        <v>32696.526311144615</v>
      </c>
      <c r="AZ11" s="129">
        <f>'[3]Yearly HC Propylene'!T11</f>
        <v>37272.000109996487</v>
      </c>
      <c r="BA11" s="161">
        <f>'[3]Yearly HC Propylene'!U11</f>
        <v>41998.390517165331</v>
      </c>
      <c r="BB11" s="129">
        <f>'[3]Yearly HC Propylene'!V11</f>
        <v>46879.116707962938</v>
      </c>
      <c r="BC11" s="161">
        <f>'[3]Yearly HC Propylene'!W11</f>
        <v>51917.655858587968</v>
      </c>
      <c r="BD11" s="129">
        <f>'[3]Yearly HC Propylene'!X11</f>
        <v>57117.543745001429</v>
      </c>
      <c r="BE11" s="161">
        <f>'[3]Yearly HC Propylene'!Y11</f>
        <v>66445.390561149034</v>
      </c>
      <c r="BF11" s="129">
        <f>'[3]Yearly HC Propylene'!Z11</f>
        <v>75975.818627268818</v>
      </c>
      <c r="BG11" s="161">
        <f>'[3]Yearly HC Propylene'!AA11</f>
        <v>85710.122440214735</v>
      </c>
      <c r="BH11" s="129">
        <f>'[3]Yearly HC Propylene'!AB11</f>
        <v>95649.511787070587</v>
      </c>
      <c r="BI11" s="161">
        <f>'[3]Yearly HC Propylene'!AC11</f>
        <v>105795.10694228382</v>
      </c>
      <c r="BJ11" s="129">
        <f>'[3]Yearly HC Propylene'!AD11</f>
        <v>116147.93369361068</v>
      </c>
      <c r="BK11" s="161">
        <f>'[3]Yearly HC Propylene'!AE11</f>
        <v>126708.91819178742</v>
      </c>
      <c r="BL11" s="129">
        <f>'[3]Yearly HC Propylene'!AF11</f>
        <v>137478.88161870587</v>
      </c>
      <c r="BM11" s="161">
        <f>'[3]Yearly HC Propylene'!AG11</f>
        <v>148458.53466873159</v>
      </c>
      <c r="BN11" s="129">
        <f>'[3]Yearly HC Propylene'!AH11</f>
        <v>159648.47183766041</v>
      </c>
      <c r="BO11" s="92"/>
      <c r="BP11" s="129">
        <f t="shared" si="11"/>
        <v>0</v>
      </c>
      <c r="BQ11" s="161">
        <f t="shared" si="9"/>
        <v>5509.0619198427084</v>
      </c>
      <c r="BR11" s="129">
        <f t="shared" si="9"/>
        <v>11213.370553734121</v>
      </c>
      <c r="BS11" s="161">
        <f t="shared" si="9"/>
        <v>17118.019441405773</v>
      </c>
      <c r="BT11" s="129">
        <f t="shared" si="9"/>
        <v>23228.218189573636</v>
      </c>
      <c r="BU11" s="161">
        <f t="shared" si="9"/>
        <v>29549.29490916121</v>
      </c>
      <c r="BV11" s="129">
        <f t="shared" si="9"/>
        <v>36086.698700784735</v>
      </c>
      <c r="BW11" s="161">
        <f t="shared" si="9"/>
        <v>42846.0021894116</v>
      </c>
      <c r="BX11" s="129">
        <f t="shared" si="9"/>
        <v>49832.904109119743</v>
      </c>
      <c r="BY11" s="161">
        <f t="shared" si="9"/>
        <v>57053.231938902449</v>
      </c>
      <c r="BZ11" s="129">
        <f t="shared" si="9"/>
        <v>64512.944590480052</v>
      </c>
      <c r="CA11" s="161">
        <f t="shared" si="9"/>
        <v>85376.388913056391</v>
      </c>
      <c r="CB11" s="129">
        <f t="shared" si="9"/>
        <v>106965.81015118558</v>
      </c>
      <c r="CC11" s="161">
        <f t="shared" si="9"/>
        <v>129298.12628296463</v>
      </c>
      <c r="CD11" s="129">
        <f t="shared" si="9"/>
        <v>152390.55148525196</v>
      </c>
      <c r="CE11" s="161">
        <f t="shared" si="9"/>
        <v>176260.59946377121</v>
      </c>
      <c r="CF11" s="129">
        <f t="shared" si="9"/>
        <v>200926.08676789264</v>
      </c>
      <c r="CG11" s="161">
        <f t="shared" si="10"/>
        <v>226405.13608768058</v>
      </c>
      <c r="CH11" s="129">
        <f t="shared" si="10"/>
        <v>252716.17953070495</v>
      </c>
      <c r="CI11" s="161">
        <f t="shared" si="10"/>
        <v>279877.96187600994</v>
      </c>
      <c r="CJ11" s="129">
        <f t="shared" si="10"/>
        <v>307909.54380253522</v>
      </c>
      <c r="CK11" s="161">
        <f t="shared" si="10"/>
        <v>358194.14761257375</v>
      </c>
      <c r="CL11" s="129">
        <f t="shared" si="10"/>
        <v>409570.82744990708</v>
      </c>
      <c r="CM11" s="161">
        <f t="shared" si="10"/>
        <v>462046.56169472495</v>
      </c>
      <c r="CN11" s="129">
        <f t="shared" si="10"/>
        <v>515627.87207335961</v>
      </c>
      <c r="CO11" s="161">
        <f t="shared" si="10"/>
        <v>570320.79776697024</v>
      </c>
      <c r="CP11" s="129">
        <f t="shared" si="10"/>
        <v>626130.86859738326</v>
      </c>
      <c r="CQ11" s="161">
        <f t="shared" si="10"/>
        <v>683063.07726267329</v>
      </c>
      <c r="CR11" s="129">
        <f t="shared" si="10"/>
        <v>741121.85059433733</v>
      </c>
      <c r="CS11" s="161">
        <f t="shared" si="10"/>
        <v>800311.01980715734</v>
      </c>
      <c r="CT11" s="129">
        <f t="shared" si="10"/>
        <v>860633.78971207701</v>
      </c>
      <c r="CU11" s="221"/>
      <c r="CV11" s="221"/>
      <c r="CW11" s="221"/>
      <c r="CX11" s="221"/>
      <c r="CY11" s="222" t="s">
        <v>34</v>
      </c>
      <c r="CZ11" s="227">
        <f>BP4</f>
        <v>5470589.4757582033</v>
      </c>
      <c r="DA11" s="228"/>
      <c r="DB11" s="227" t="s">
        <v>35</v>
      </c>
      <c r="DC11" s="228"/>
      <c r="DD11" s="228"/>
      <c r="DE11" s="228"/>
      <c r="DF11" s="228"/>
      <c r="DG11" s="229" t="s">
        <v>35</v>
      </c>
      <c r="DH11" s="221"/>
      <c r="DI11" s="221"/>
      <c r="DJ11" s="221"/>
      <c r="DK11" s="221"/>
    </row>
    <row r="12" spans="1:115" outlineLevel="1">
      <c r="B12" s="1" t="s">
        <v>23</v>
      </c>
      <c r="C12" s="5" t="s">
        <v>197</v>
      </c>
      <c r="D12" s="129">
        <f>'[2]Yearly HC Propylene'!D12</f>
        <v>0</v>
      </c>
      <c r="E12" s="161">
        <f>'[2]Yearly HC Propylene'!E12</f>
        <v>0</v>
      </c>
      <c r="F12" s="129">
        <f>'[2]Yearly HC Propylene'!F12</f>
        <v>0</v>
      </c>
      <c r="G12" s="161">
        <f>'[2]Yearly HC Propylene'!G12</f>
        <v>0</v>
      </c>
      <c r="H12" s="129">
        <f>'[2]Yearly HC Propylene'!H12</f>
        <v>0</v>
      </c>
      <c r="I12" s="161">
        <f>'[2]Yearly HC Propylene'!I12</f>
        <v>0</v>
      </c>
      <c r="J12" s="129">
        <f>'[2]Yearly HC Propylene'!J12</f>
        <v>0</v>
      </c>
      <c r="K12" s="161">
        <f>'[2]Yearly HC Propylene'!K12</f>
        <v>0</v>
      </c>
      <c r="L12" s="129">
        <f>'[2]Yearly HC Propylene'!L12</f>
        <v>0</v>
      </c>
      <c r="M12" s="161">
        <f>'[2]Yearly HC Propylene'!M12</f>
        <v>0</v>
      </c>
      <c r="N12" s="129">
        <f>'[2]Yearly HC Propylene'!N12</f>
        <v>0</v>
      </c>
      <c r="O12" s="161">
        <f>'[2]Yearly HC Propylene'!O12</f>
        <v>0</v>
      </c>
      <c r="P12" s="129">
        <f>'[2]Yearly HC Propylene'!P12</f>
        <v>0</v>
      </c>
      <c r="Q12" s="161">
        <f>'[2]Yearly HC Propylene'!Q12</f>
        <v>0</v>
      </c>
      <c r="R12" s="129">
        <f>'[2]Yearly HC Propylene'!R12</f>
        <v>0</v>
      </c>
      <c r="S12" s="161">
        <f>'[2]Yearly HC Propylene'!S12</f>
        <v>0</v>
      </c>
      <c r="T12" s="129">
        <f>'[2]Yearly HC Propylene'!T12</f>
        <v>0</v>
      </c>
      <c r="U12" s="161">
        <f>'[2]Yearly HC Propylene'!U12</f>
        <v>0</v>
      </c>
      <c r="V12" s="129">
        <f>'[2]Yearly HC Propylene'!V12</f>
        <v>0</v>
      </c>
      <c r="W12" s="161">
        <f>'[2]Yearly HC Propylene'!W12</f>
        <v>0</v>
      </c>
      <c r="X12" s="129">
        <f>'[2]Yearly HC Propylene'!X12</f>
        <v>0</v>
      </c>
      <c r="Y12" s="161">
        <f>'[2]Yearly HC Propylene'!Y12</f>
        <v>0</v>
      </c>
      <c r="Z12" s="129">
        <f>'[2]Yearly HC Propylene'!Z12</f>
        <v>0</v>
      </c>
      <c r="AA12" s="161">
        <f>'[2]Yearly HC Propylene'!AA12</f>
        <v>0</v>
      </c>
      <c r="AB12" s="129">
        <f>'[2]Yearly HC Propylene'!AB12</f>
        <v>0</v>
      </c>
      <c r="AC12" s="161">
        <f>'[2]Yearly HC Propylene'!AC12</f>
        <v>0</v>
      </c>
      <c r="AD12" s="129">
        <f>'[2]Yearly HC Propylene'!AD12</f>
        <v>0</v>
      </c>
      <c r="AE12" s="161">
        <f>'[2]Yearly HC Propylene'!AE12</f>
        <v>0</v>
      </c>
      <c r="AF12" s="129">
        <f>'[2]Yearly HC Propylene'!AF12</f>
        <v>0</v>
      </c>
      <c r="AG12" s="161">
        <f>'[2]Yearly HC Propylene'!AG12</f>
        <v>0</v>
      </c>
      <c r="AH12" s="129">
        <f>'[2]Yearly HC Propylene'!AH12</f>
        <v>0</v>
      </c>
      <c r="AI12" s="92"/>
      <c r="AJ12" s="129">
        <f>'[3]Yearly HC Propylene'!D12</f>
        <v>0</v>
      </c>
      <c r="AK12" s="161">
        <f>'[3]Yearly HC Propylene'!E12</f>
        <v>0</v>
      </c>
      <c r="AL12" s="129">
        <f>'[3]Yearly HC Propylene'!F12</f>
        <v>0</v>
      </c>
      <c r="AM12" s="161">
        <f>'[3]Yearly HC Propylene'!G12</f>
        <v>0</v>
      </c>
      <c r="AN12" s="129">
        <f>'[3]Yearly HC Propylene'!H12</f>
        <v>0</v>
      </c>
      <c r="AO12" s="161">
        <f>'[3]Yearly HC Propylene'!I12</f>
        <v>0</v>
      </c>
      <c r="AP12" s="129">
        <f>'[3]Yearly HC Propylene'!J12</f>
        <v>0</v>
      </c>
      <c r="AQ12" s="161">
        <f>'[3]Yearly HC Propylene'!K12</f>
        <v>0</v>
      </c>
      <c r="AR12" s="129">
        <f>'[3]Yearly HC Propylene'!L12</f>
        <v>0</v>
      </c>
      <c r="AS12" s="161">
        <f>'[3]Yearly HC Propylene'!M12</f>
        <v>0</v>
      </c>
      <c r="AT12" s="129">
        <f>'[3]Yearly HC Propylene'!N12</f>
        <v>0</v>
      </c>
      <c r="AU12" s="161">
        <f>'[3]Yearly HC Propylene'!O12</f>
        <v>0</v>
      </c>
      <c r="AV12" s="129">
        <f>'[3]Yearly HC Propylene'!P12</f>
        <v>0</v>
      </c>
      <c r="AW12" s="161">
        <f>'[3]Yearly HC Propylene'!Q12</f>
        <v>0</v>
      </c>
      <c r="AX12" s="129">
        <f>'[3]Yearly HC Propylene'!R12</f>
        <v>0</v>
      </c>
      <c r="AY12" s="161">
        <f>'[3]Yearly HC Propylene'!S12</f>
        <v>0</v>
      </c>
      <c r="AZ12" s="129">
        <f>'[3]Yearly HC Propylene'!T12</f>
        <v>0</v>
      </c>
      <c r="BA12" s="161">
        <f>'[3]Yearly HC Propylene'!U12</f>
        <v>0</v>
      </c>
      <c r="BB12" s="129">
        <f>'[3]Yearly HC Propylene'!V12</f>
        <v>0</v>
      </c>
      <c r="BC12" s="161">
        <f>'[3]Yearly HC Propylene'!W12</f>
        <v>0</v>
      </c>
      <c r="BD12" s="129">
        <f>'[3]Yearly HC Propylene'!X12</f>
        <v>0</v>
      </c>
      <c r="BE12" s="161">
        <f>'[3]Yearly HC Propylene'!Y12</f>
        <v>0</v>
      </c>
      <c r="BF12" s="129">
        <f>'[3]Yearly HC Propylene'!Z12</f>
        <v>0</v>
      </c>
      <c r="BG12" s="161">
        <f>'[3]Yearly HC Propylene'!AA12</f>
        <v>0</v>
      </c>
      <c r="BH12" s="129">
        <f>'[3]Yearly HC Propylene'!AB12</f>
        <v>0</v>
      </c>
      <c r="BI12" s="161">
        <f>'[3]Yearly HC Propylene'!AC12</f>
        <v>0</v>
      </c>
      <c r="BJ12" s="129">
        <f>'[3]Yearly HC Propylene'!AD12</f>
        <v>0</v>
      </c>
      <c r="BK12" s="161">
        <f>'[3]Yearly HC Propylene'!AE12</f>
        <v>0</v>
      </c>
      <c r="BL12" s="129">
        <f>'[3]Yearly HC Propylene'!AF12</f>
        <v>0</v>
      </c>
      <c r="BM12" s="161">
        <f>'[3]Yearly HC Propylene'!AG12</f>
        <v>0</v>
      </c>
      <c r="BN12" s="129">
        <f>'[3]Yearly HC Propylene'!AH12</f>
        <v>0</v>
      </c>
      <c r="BO12" s="92"/>
      <c r="BP12" s="129">
        <f t="shared" si="11"/>
        <v>0</v>
      </c>
      <c r="BQ12" s="161">
        <f t="shared" si="11"/>
        <v>0</v>
      </c>
      <c r="BR12" s="129">
        <f t="shared" si="11"/>
        <v>0</v>
      </c>
      <c r="BS12" s="161">
        <f t="shared" si="11"/>
        <v>0</v>
      </c>
      <c r="BT12" s="129">
        <f t="shared" si="11"/>
        <v>0</v>
      </c>
      <c r="BU12" s="161">
        <f t="shared" si="11"/>
        <v>0</v>
      </c>
      <c r="BV12" s="129">
        <f t="shared" si="11"/>
        <v>0</v>
      </c>
      <c r="BW12" s="161">
        <f t="shared" si="11"/>
        <v>0</v>
      </c>
      <c r="BX12" s="129">
        <f t="shared" si="11"/>
        <v>0</v>
      </c>
      <c r="BY12" s="161">
        <f t="shared" si="11"/>
        <v>0</v>
      </c>
      <c r="BZ12" s="129">
        <f t="shared" si="11"/>
        <v>0</v>
      </c>
      <c r="CA12" s="161">
        <f t="shared" si="11"/>
        <v>0</v>
      </c>
      <c r="CB12" s="129">
        <f t="shared" si="11"/>
        <v>0</v>
      </c>
      <c r="CC12" s="161">
        <f t="shared" si="11"/>
        <v>0</v>
      </c>
      <c r="CD12" s="129">
        <f t="shared" si="11"/>
        <v>0</v>
      </c>
      <c r="CE12" s="161">
        <f t="shared" si="11"/>
        <v>0</v>
      </c>
      <c r="CF12" s="129">
        <f t="shared" si="9"/>
        <v>0</v>
      </c>
      <c r="CG12" s="161">
        <f t="shared" si="10"/>
        <v>0</v>
      </c>
      <c r="CH12" s="129">
        <f t="shared" si="10"/>
        <v>0</v>
      </c>
      <c r="CI12" s="161">
        <f t="shared" si="10"/>
        <v>0</v>
      </c>
      <c r="CJ12" s="129">
        <f t="shared" si="10"/>
        <v>0</v>
      </c>
      <c r="CK12" s="161">
        <f t="shared" si="10"/>
        <v>0</v>
      </c>
      <c r="CL12" s="129">
        <f t="shared" si="10"/>
        <v>0</v>
      </c>
      <c r="CM12" s="161">
        <f t="shared" si="10"/>
        <v>0</v>
      </c>
      <c r="CN12" s="129">
        <f t="shared" si="10"/>
        <v>0</v>
      </c>
      <c r="CO12" s="161">
        <f t="shared" si="10"/>
        <v>0</v>
      </c>
      <c r="CP12" s="129">
        <f t="shared" si="10"/>
        <v>0</v>
      </c>
      <c r="CQ12" s="161">
        <f t="shared" si="10"/>
        <v>0</v>
      </c>
      <c r="CR12" s="129">
        <f t="shared" si="10"/>
        <v>0</v>
      </c>
      <c r="CS12" s="161">
        <f t="shared" si="10"/>
        <v>0</v>
      </c>
      <c r="CT12" s="129">
        <f t="shared" si="10"/>
        <v>0</v>
      </c>
      <c r="CU12" s="221"/>
      <c r="CV12" s="221"/>
      <c r="CW12" s="221"/>
      <c r="CX12" s="221"/>
      <c r="CY12" s="222" t="s">
        <v>38</v>
      </c>
      <c r="CZ12" s="228"/>
      <c r="DA12" s="228"/>
      <c r="DB12" s="228"/>
      <c r="DC12" s="228"/>
      <c r="DD12" s="227">
        <f>CT39</f>
        <v>1512925.1870247768</v>
      </c>
      <c r="DE12" s="228"/>
      <c r="DF12" s="228"/>
      <c r="DG12" s="228"/>
      <c r="DH12" s="221"/>
      <c r="DI12" s="221"/>
      <c r="DJ12" s="221"/>
      <c r="DK12" s="221"/>
    </row>
    <row r="13" spans="1:115" s="1" customFormat="1">
      <c r="A13" s="10"/>
      <c r="B13" s="10" t="s">
        <v>48</v>
      </c>
      <c r="C13" s="11" t="s">
        <v>197</v>
      </c>
      <c r="D13" s="133">
        <f>'[2]Yearly HC Propylene'!D13</f>
        <v>816476.05129449558</v>
      </c>
      <c r="E13" s="163">
        <f>'[2]Yearly HC Propylene'!E13</f>
        <v>827529.7313067941</v>
      </c>
      <c r="F13" s="133">
        <f>'[2]Yearly HC Propylene'!F13</f>
        <v>838716.80887217727</v>
      </c>
      <c r="G13" s="163">
        <f>'[2]Yearly HC Propylene'!G13</f>
        <v>850038.58649227733</v>
      </c>
      <c r="H13" s="133">
        <f>'[2]Yearly HC Propylene'!H13</f>
        <v>861496.37296150322</v>
      </c>
      <c r="I13" s="163">
        <f>'[2]Yearly HC Propylene'!I13</f>
        <v>873091.48323472682</v>
      </c>
      <c r="J13" s="133">
        <f>'[2]Yearly HC Propylene'!J13</f>
        <v>884825.23828951386</v>
      </c>
      <c r="K13" s="163">
        <f>'[2]Yearly HC Propylene'!K13</f>
        <v>896698.96498277562</v>
      </c>
      <c r="L13" s="133">
        <f>'[2]Yearly HC Propylene'!L13</f>
        <v>908713.99590171035</v>
      </c>
      <c r="M13" s="163">
        <f>'[2]Yearly HC Propylene'!M13</f>
        <v>920871.66920890543</v>
      </c>
      <c r="N13" s="133">
        <f>'[2]Yearly HC Propylene'!N13</f>
        <v>933173.32848146488</v>
      </c>
      <c r="O13" s="163">
        <f>'[2]Yearly HC Propylene'!O13</f>
        <v>937851.39831344038</v>
      </c>
      <c r="P13" s="133">
        <f>'[2]Yearly HC Propylene'!P13</f>
        <v>942390.11289643031</v>
      </c>
      <c r="Q13" s="163">
        <f>'[2]Yearly HC Propylene'!Q13</f>
        <v>946784.79591693624</v>
      </c>
      <c r="R13" s="133">
        <f>'[2]Yearly HC Propylene'!R13</f>
        <v>951030.7087080027</v>
      </c>
      <c r="S13" s="163">
        <f>'[2]Yearly HC Propylene'!S13</f>
        <v>955123.05098858243</v>
      </c>
      <c r="T13" s="133">
        <f>'[2]Yearly HC Propylene'!T13</f>
        <v>959056.96168104163</v>
      </c>
      <c r="U13" s="163">
        <f>'[2]Yearly HC Propylene'!U13</f>
        <v>962827.51980999717</v>
      </c>
      <c r="V13" s="133">
        <f>'[2]Yearly HC Propylene'!V13</f>
        <v>966429.74548578879</v>
      </c>
      <c r="W13" s="163">
        <f>'[2]Yearly HC Propylene'!W13</f>
        <v>969858.60097598459</v>
      </c>
      <c r="X13" s="133">
        <f>'[2]Yearly HC Propylene'!X13</f>
        <v>973108.99186843331</v>
      </c>
      <c r="Y13" s="163">
        <f>'[2]Yearly HC Propylene'!Y13</f>
        <v>956448.38531332707</v>
      </c>
      <c r="Z13" s="133">
        <f>'[2]Yearly HC Propylene'!Z13</f>
        <v>939370.64570915001</v>
      </c>
      <c r="AA13" s="163">
        <f>'[2]Yearly HC Propylene'!AA13</f>
        <v>921879.12788385036</v>
      </c>
      <c r="AB13" s="133">
        <f>'[2]Yearly HC Propylene'!AB13</f>
        <v>903977.72941310762</v>
      </c>
      <c r="AC13" s="163">
        <f>'[2]Yearly HC Propylene'!AC13</f>
        <v>885670.91490391863</v>
      </c>
      <c r="AD13" s="133">
        <f>'[2]Yearly HC Propylene'!AD13</f>
        <v>866963.74108911096</v>
      </c>
      <c r="AE13" s="163">
        <f>'[2]Yearly HC Propylene'!AE13</f>
        <v>847861.88275620586</v>
      </c>
      <c r="AF13" s="133">
        <f>'[2]Yearly HC Propylene'!AF13</f>
        <v>828371.65953466948</v>
      </c>
      <c r="AG13" s="163">
        <f>'[2]Yearly HC Propylene'!AG13</f>
        <v>808500.0635662257</v>
      </c>
      <c r="AH13" s="133">
        <f>'[2]Yearly HC Propylene'!AH13</f>
        <v>788254.78808355366</v>
      </c>
      <c r="AI13" s="94"/>
      <c r="AJ13" s="133">
        <f>'[3]Yearly HC Propylene'!D13</f>
        <v>185951.33244226652</v>
      </c>
      <c r="AK13" s="163">
        <f>'[3]Yearly HC Propylene'!E13</f>
        <v>188468.79333217078</v>
      </c>
      <c r="AL13" s="133">
        <f>'[3]Yearly HC Propylene'!F13</f>
        <v>191016.63533699117</v>
      </c>
      <c r="AM13" s="163">
        <f>'[3]Yearly HC Propylene'!G13</f>
        <v>193595.15509973833</v>
      </c>
      <c r="AN13" s="133">
        <f>'[3]Yearly HC Propylene'!H13</f>
        <v>196204.6506965945</v>
      </c>
      <c r="AO13" s="163">
        <f>'[3]Yearly HC Propylene'!I13</f>
        <v>198845.42160677916</v>
      </c>
      <c r="AP13" s="133">
        <f>'[3]Yearly HC Propylene'!J13</f>
        <v>201517.76868117222</v>
      </c>
      <c r="AQ13" s="163">
        <f>'[3]Yearly HC Propylene'!K13</f>
        <v>204221.99410966667</v>
      </c>
      <c r="AR13" s="133">
        <f>'[3]Yearly HC Propylene'!L13</f>
        <v>206958.40138722086</v>
      </c>
      <c r="AS13" s="163">
        <f>'[3]Yearly HC Propylene'!M13</f>
        <v>209727.29527858039</v>
      </c>
      <c r="AT13" s="133">
        <f>'[3]Yearly HC Propylene'!N13</f>
        <v>212528.98178164</v>
      </c>
      <c r="AU13" s="163">
        <f>'[3]Yearly HC Propylene'!O13</f>
        <v>213594.40595070733</v>
      </c>
      <c r="AV13" s="133">
        <f>'[3]Yearly HC Propylene'!P13</f>
        <v>214628.09214755782</v>
      </c>
      <c r="AW13" s="163">
        <f>'[3]Yearly HC Propylene'!Q13</f>
        <v>215628.97534802507</v>
      </c>
      <c r="AX13" s="133">
        <f>'[3]Yearly HC Propylene'!R13</f>
        <v>216595.97632702583</v>
      </c>
      <c r="AY13" s="163">
        <f>'[3]Yearly HC Propylene'!S13</f>
        <v>217528.00182694974</v>
      </c>
      <c r="AZ13" s="133">
        <f>'[3]Yearly HC Propylene'!T13</f>
        <v>218423.94474384468</v>
      </c>
      <c r="BA13" s="163">
        <f>'[3]Yearly HC Propylene'!U13</f>
        <v>219282.68433212617</v>
      </c>
      <c r="BB13" s="133">
        <f>'[3]Yearly HC Propylene'!V13</f>
        <v>220103.08642856142</v>
      </c>
      <c r="BC13" s="163">
        <f>'[3]Yearly HC Propylene'!W13</f>
        <v>220884.00369630367</v>
      </c>
      <c r="BD13" s="133">
        <f>'[3]Yearly HC Propylene'!X13</f>
        <v>221624.2758897756</v>
      </c>
      <c r="BE13" s="163">
        <f>'[3]Yearly HC Propylene'!Y13</f>
        <v>217829.8449529385</v>
      </c>
      <c r="BF13" s="133">
        <f>'[3]Yearly HC Propylene'!Z13</f>
        <v>213940.41252015141</v>
      </c>
      <c r="BG13" s="163">
        <f>'[3]Yearly HC Propylene'!AA13</f>
        <v>209956.74264900788</v>
      </c>
      <c r="BH13" s="133">
        <f>'[3]Yearly HC Propylene'!AB13</f>
        <v>205879.72300717409</v>
      </c>
      <c r="BI13" s="163">
        <f>'[3]Yearly HC Propylene'!AC13</f>
        <v>201710.37040294288</v>
      </c>
      <c r="BJ13" s="133">
        <f>'[3]Yearly HC Propylene'!AD13</f>
        <v>197449.83650047585</v>
      </c>
      <c r="BK13" s="163">
        <f>'[3]Yearly HC Propylene'!AE13</f>
        <v>193099.4137250674</v>
      </c>
      <c r="BL13" s="133">
        <f>'[3]Yearly HC Propylene'!AF13</f>
        <v>188660.54136390536</v>
      </c>
      <c r="BM13" s="163">
        <f>'[3]Yearly HC Propylene'!AG13</f>
        <v>184134.81186794772</v>
      </c>
      <c r="BN13" s="133">
        <f>'[3]Yearly HC Propylene'!AH13</f>
        <v>179523.97736068338</v>
      </c>
      <c r="BO13" s="94"/>
      <c r="BP13" s="133">
        <f t="shared" si="11"/>
        <v>1002427.3837367621</v>
      </c>
      <c r="BQ13" s="163">
        <f t="shared" si="11"/>
        <v>1015998.5246389649</v>
      </c>
      <c r="BR13" s="133">
        <f t="shared" si="11"/>
        <v>1029733.4442091684</v>
      </c>
      <c r="BS13" s="163">
        <f t="shared" si="11"/>
        <v>1043633.7415920156</v>
      </c>
      <c r="BT13" s="133">
        <f t="shared" si="11"/>
        <v>1057701.0236580977</v>
      </c>
      <c r="BU13" s="163">
        <f t="shared" si="11"/>
        <v>1071936.9048415059</v>
      </c>
      <c r="BV13" s="133">
        <f t="shared" si="11"/>
        <v>1086343.0069706861</v>
      </c>
      <c r="BW13" s="163">
        <f t="shared" si="11"/>
        <v>1100920.9590924424</v>
      </c>
      <c r="BX13" s="133">
        <f t="shared" si="11"/>
        <v>1115672.3972889313</v>
      </c>
      <c r="BY13" s="163">
        <f t="shared" si="11"/>
        <v>1130598.9644874858</v>
      </c>
      <c r="BZ13" s="133">
        <f t="shared" si="11"/>
        <v>1145702.310263105</v>
      </c>
      <c r="CA13" s="163">
        <f t="shared" si="11"/>
        <v>1151445.8042641478</v>
      </c>
      <c r="CB13" s="133">
        <f t="shared" si="11"/>
        <v>1157018.2050439881</v>
      </c>
      <c r="CC13" s="163">
        <f t="shared" si="11"/>
        <v>1162413.7712649612</v>
      </c>
      <c r="CD13" s="133">
        <f t="shared" si="11"/>
        <v>1167626.6850350285</v>
      </c>
      <c r="CE13" s="163">
        <f t="shared" si="11"/>
        <v>1172651.0528155321</v>
      </c>
      <c r="CF13" s="133">
        <f t="shared" si="10"/>
        <v>1177480.9064248863</v>
      </c>
      <c r="CG13" s="163">
        <f t="shared" si="10"/>
        <v>1182110.2041421235</v>
      </c>
      <c r="CH13" s="133">
        <f t="shared" si="10"/>
        <v>1186532.8319143502</v>
      </c>
      <c r="CI13" s="163">
        <f t="shared" si="10"/>
        <v>1190742.6046722883</v>
      </c>
      <c r="CJ13" s="133">
        <f t="shared" si="10"/>
        <v>1194733.2677582088</v>
      </c>
      <c r="CK13" s="163">
        <f t="shared" si="10"/>
        <v>1174278.2302662656</v>
      </c>
      <c r="CL13" s="133">
        <f t="shared" si="10"/>
        <v>1153311.0582293014</v>
      </c>
      <c r="CM13" s="163">
        <f t="shared" si="10"/>
        <v>1131835.8705328582</v>
      </c>
      <c r="CN13" s="133">
        <f t="shared" si="10"/>
        <v>1109857.4524202817</v>
      </c>
      <c r="CO13" s="163">
        <f t="shared" si="10"/>
        <v>1087381.2853068616</v>
      </c>
      <c r="CP13" s="133">
        <f t="shared" si="10"/>
        <v>1064413.5775895868</v>
      </c>
      <c r="CQ13" s="163">
        <f t="shared" si="10"/>
        <v>1040961.2964812733</v>
      </c>
      <c r="CR13" s="133">
        <f t="shared" si="10"/>
        <v>1017032.2008985749</v>
      </c>
      <c r="CS13" s="163">
        <f t="shared" si="10"/>
        <v>992634.87543417339</v>
      </c>
      <c r="CT13" s="133">
        <f t="shared" si="10"/>
        <v>967778.76544423704</v>
      </c>
      <c r="CU13" s="230"/>
      <c r="CV13" s="230"/>
      <c r="CW13" s="230"/>
      <c r="CX13" s="230"/>
      <c r="CY13" s="222" t="s">
        <v>41</v>
      </c>
      <c r="CZ13" s="228"/>
      <c r="DA13" s="228"/>
      <c r="DB13" s="228"/>
      <c r="DC13" s="228"/>
      <c r="DD13" s="228"/>
      <c r="DE13" s="227">
        <f>CT41</f>
        <v>166219.32319602853</v>
      </c>
      <c r="DF13" s="228"/>
      <c r="DG13" s="228"/>
      <c r="DH13" s="221"/>
      <c r="DI13" s="221"/>
      <c r="DJ13" s="221"/>
      <c r="DK13" s="230"/>
    </row>
    <row r="14" spans="1:115">
      <c r="A14" s="1" t="s">
        <v>49</v>
      </c>
      <c r="B14" s="1" t="s">
        <v>50</v>
      </c>
      <c r="C14" s="5" t="s">
        <v>197</v>
      </c>
      <c r="D14" s="123">
        <f>'[2]Yearly HC Propylene'!D14</f>
        <v>1598212.8065688689</v>
      </c>
      <c r="E14" s="164">
        <f>'[2]Yearly HC Propylene'!E14</f>
        <v>1587076.360856317</v>
      </c>
      <c r="F14" s="123">
        <f>'[2]Yearly HC Propylene'!F14</f>
        <v>1576017.5145864668</v>
      </c>
      <c r="G14" s="164">
        <f>'[2]Yearly HC Propylene'!G14</f>
        <v>1565035.727041601</v>
      </c>
      <c r="H14" s="123">
        <f>'[2]Yearly HC Propylene'!H14</f>
        <v>1554130.4612717563</v>
      </c>
      <c r="I14" s="164">
        <f>'[2]Yearly HC Propylene'!I14</f>
        <v>1543301.1840684703</v>
      </c>
      <c r="J14" s="123">
        <f>'[2]Yearly HC Propylene'!J14</f>
        <v>1532547.3659387098</v>
      </c>
      <c r="K14" s="164">
        <f>'[2]Yearly HC Propylene'!K14</f>
        <v>1521868.4810789824</v>
      </c>
      <c r="L14" s="123">
        <f>'[2]Yearly HC Propylene'!L14</f>
        <v>1511264.0073496264</v>
      </c>
      <c r="M14" s="164">
        <f>'[2]Yearly HC Propylene'!M14</f>
        <v>1500733.426249282</v>
      </c>
      <c r="N14" s="123">
        <f>'[2]Yearly HC Propylene'!N14</f>
        <v>1490276.2228895384</v>
      </c>
      <c r="O14" s="164">
        <f>'[2]Yearly HC Propylene'!O14</f>
        <v>1479891.8859697597</v>
      </c>
      <c r="P14" s="123">
        <f>'[2]Yearly HC Propylene'!P14</f>
        <v>1469579.9077520841</v>
      </c>
      <c r="Q14" s="164">
        <f>'[2]Yearly HC Propylene'!Q14</f>
        <v>1459339.7840365989</v>
      </c>
      <c r="R14" s="123">
        <f>'[2]Yearly HC Propylene'!R14</f>
        <v>1449171.0141366872</v>
      </c>
      <c r="S14" s="164">
        <f>'[2]Yearly HC Propylene'!S14</f>
        <v>1439073.1008545479</v>
      </c>
      <c r="T14" s="123">
        <f>'[2]Yearly HC Propylene'!T14</f>
        <v>1429045.5504568845</v>
      </c>
      <c r="U14" s="164">
        <f>'[2]Yearly HC Propylene'!U14</f>
        <v>1419087.8726507649</v>
      </c>
      <c r="V14" s="123">
        <f>'[2]Yearly HC Propylene'!V14</f>
        <v>1409199.5805596483</v>
      </c>
      <c r="W14" s="164">
        <f>'[2]Yearly HC Propylene'!W14</f>
        <v>1399380.1906995801</v>
      </c>
      <c r="X14" s="123">
        <f>'[2]Yearly HC Propylene'!X14</f>
        <v>1389629.2229555515</v>
      </c>
      <c r="Y14" s="164">
        <f>'[2]Yearly HC Propylene'!Y14</f>
        <v>1379946.2005580249</v>
      </c>
      <c r="Z14" s="123">
        <f>'[2]Yearly HC Propylene'!Z14</f>
        <v>1370330.6500596222</v>
      </c>
      <c r="AA14" s="164">
        <f>'[2]Yearly HC Propylene'!AA14</f>
        <v>1360782.1013119763</v>
      </c>
      <c r="AB14" s="123">
        <f>'[2]Yearly HC Propylene'!AB14</f>
        <v>1351300.0874427424</v>
      </c>
      <c r="AC14" s="164">
        <f>'[2]Yearly HC Propylene'!AC14</f>
        <v>1341884.1448327717</v>
      </c>
      <c r="AD14" s="123">
        <f>'[2]Yearly HC Propylene'!AD14</f>
        <v>1332533.813093442</v>
      </c>
      <c r="AE14" s="164">
        <f>'[2]Yearly HC Propylene'!AE14</f>
        <v>1323248.6350441473</v>
      </c>
      <c r="AF14" s="123">
        <f>'[2]Yearly HC Propylene'!AF14</f>
        <v>1314028.1566899447</v>
      </c>
      <c r="AG14" s="164">
        <f>'[2]Yearly HC Propylene'!AG14</f>
        <v>1304871.927199356</v>
      </c>
      <c r="AH14" s="123">
        <f>'[2]Yearly HC Propylene'!AH14</f>
        <v>1295779.4988823249</v>
      </c>
      <c r="AI14" s="87"/>
      <c r="AJ14" s="123">
        <f>'[3]Yearly HC Propylene'!D14</f>
        <v>435529.06307600881</v>
      </c>
      <c r="AK14" s="164">
        <f>'[3]Yearly HC Propylene'!E14</f>
        <v>435529.06307600881</v>
      </c>
      <c r="AL14" s="123">
        <f>'[3]Yearly HC Propylene'!F14</f>
        <v>435529.06307600881</v>
      </c>
      <c r="AM14" s="164">
        <f>'[3]Yearly HC Propylene'!G14</f>
        <v>435529.06307600881</v>
      </c>
      <c r="AN14" s="123">
        <f>'[3]Yearly HC Propylene'!H14</f>
        <v>435529.06307600881</v>
      </c>
      <c r="AO14" s="164">
        <f>'[3]Yearly HC Propylene'!I14</f>
        <v>435529.06307600881</v>
      </c>
      <c r="AP14" s="123">
        <f>'[3]Yearly HC Propylene'!J14</f>
        <v>435529.06307600881</v>
      </c>
      <c r="AQ14" s="164">
        <f>'[3]Yearly HC Propylene'!K14</f>
        <v>435529.06307600881</v>
      </c>
      <c r="AR14" s="123">
        <f>'[3]Yearly HC Propylene'!L14</f>
        <v>435529.06307600881</v>
      </c>
      <c r="AS14" s="164">
        <f>'[3]Yearly HC Propylene'!M14</f>
        <v>435529.06307600881</v>
      </c>
      <c r="AT14" s="123">
        <f>'[3]Yearly HC Propylene'!N14</f>
        <v>435529.06307600881</v>
      </c>
      <c r="AU14" s="164">
        <f>'[3]Yearly HC Propylene'!O14</f>
        <v>435529.06307600881</v>
      </c>
      <c r="AV14" s="123">
        <f>'[3]Yearly HC Propylene'!P14</f>
        <v>435529.06307600881</v>
      </c>
      <c r="AW14" s="164">
        <f>'[3]Yearly HC Propylene'!Q14</f>
        <v>435529.06307600881</v>
      </c>
      <c r="AX14" s="123">
        <f>'[3]Yearly HC Propylene'!R14</f>
        <v>435529.06307600881</v>
      </c>
      <c r="AY14" s="164">
        <f>'[3]Yearly HC Propylene'!S14</f>
        <v>435529.06307600881</v>
      </c>
      <c r="AZ14" s="123">
        <f>'[3]Yearly HC Propylene'!T14</f>
        <v>435529.06307600881</v>
      </c>
      <c r="BA14" s="164">
        <f>'[3]Yearly HC Propylene'!U14</f>
        <v>435529.06307600881</v>
      </c>
      <c r="BB14" s="123">
        <f>'[3]Yearly HC Propylene'!V14</f>
        <v>435529.06307600881</v>
      </c>
      <c r="BC14" s="164">
        <f>'[3]Yearly HC Propylene'!W14</f>
        <v>435529.06307600881</v>
      </c>
      <c r="BD14" s="123">
        <f>'[3]Yearly HC Propylene'!X14</f>
        <v>435529.06307600881</v>
      </c>
      <c r="BE14" s="164">
        <f>'[3]Yearly HC Propylene'!Y14</f>
        <v>435529.06307600881</v>
      </c>
      <c r="BF14" s="123">
        <f>'[3]Yearly HC Propylene'!Z14</f>
        <v>435529.06307600881</v>
      </c>
      <c r="BG14" s="164">
        <f>'[3]Yearly HC Propylene'!AA14</f>
        <v>435529.06307600881</v>
      </c>
      <c r="BH14" s="123">
        <f>'[3]Yearly HC Propylene'!AB14</f>
        <v>435529.06307600881</v>
      </c>
      <c r="BI14" s="164">
        <f>'[3]Yearly HC Propylene'!AC14</f>
        <v>435529.06307600881</v>
      </c>
      <c r="BJ14" s="123">
        <f>'[3]Yearly HC Propylene'!AD14</f>
        <v>435529.06307600881</v>
      </c>
      <c r="BK14" s="164">
        <f>'[3]Yearly HC Propylene'!AE14</f>
        <v>435529.06307600881</v>
      </c>
      <c r="BL14" s="123">
        <f>'[3]Yearly HC Propylene'!AF14</f>
        <v>435529.06307600881</v>
      </c>
      <c r="BM14" s="164">
        <f>'[3]Yearly HC Propylene'!AG14</f>
        <v>435529.06307600881</v>
      </c>
      <c r="BN14" s="123">
        <f>'[3]Yearly HC Propylene'!AH14</f>
        <v>435529.06307600881</v>
      </c>
      <c r="BO14" s="87"/>
      <c r="BP14" s="123">
        <f t="shared" si="11"/>
        <v>2033741.8696448777</v>
      </c>
      <c r="BQ14" s="164">
        <f t="shared" si="11"/>
        <v>2022605.4239323258</v>
      </c>
      <c r="BR14" s="123">
        <f t="shared" si="11"/>
        <v>2011546.5776624756</v>
      </c>
      <c r="BS14" s="164">
        <f t="shared" si="11"/>
        <v>2000564.7901176098</v>
      </c>
      <c r="BT14" s="123">
        <f t="shared" si="11"/>
        <v>1989659.5243477651</v>
      </c>
      <c r="BU14" s="164">
        <f t="shared" si="11"/>
        <v>1978830.2471444791</v>
      </c>
      <c r="BV14" s="123">
        <f t="shared" si="11"/>
        <v>1968076.4290147186</v>
      </c>
      <c r="BW14" s="164">
        <f t="shared" si="11"/>
        <v>1957397.5441549912</v>
      </c>
      <c r="BX14" s="123">
        <f t="shared" si="11"/>
        <v>1946793.0704256352</v>
      </c>
      <c r="BY14" s="164">
        <f t="shared" si="11"/>
        <v>1936262.4893252908</v>
      </c>
      <c r="BZ14" s="123">
        <f t="shared" si="11"/>
        <v>1925805.2859655472</v>
      </c>
      <c r="CA14" s="164">
        <f t="shared" si="11"/>
        <v>1915420.9490457685</v>
      </c>
      <c r="CB14" s="123">
        <f t="shared" si="11"/>
        <v>1905108.9708280929</v>
      </c>
      <c r="CC14" s="164">
        <f t="shared" si="11"/>
        <v>1894868.8471126077</v>
      </c>
      <c r="CD14" s="123">
        <f t="shared" si="11"/>
        <v>1884700.077212696</v>
      </c>
      <c r="CE14" s="164">
        <f t="shared" si="11"/>
        <v>1874602.1639305567</v>
      </c>
      <c r="CF14" s="123">
        <f t="shared" si="10"/>
        <v>1864574.6135328934</v>
      </c>
      <c r="CG14" s="164">
        <f t="shared" si="10"/>
        <v>1854616.9357267737</v>
      </c>
      <c r="CH14" s="123">
        <f t="shared" si="10"/>
        <v>1844728.6436356572</v>
      </c>
      <c r="CI14" s="164">
        <f t="shared" si="10"/>
        <v>1834909.2537755889</v>
      </c>
      <c r="CJ14" s="123">
        <f t="shared" si="10"/>
        <v>1825158.2860315603</v>
      </c>
      <c r="CK14" s="164">
        <f t="shared" si="10"/>
        <v>1815475.2636340337</v>
      </c>
      <c r="CL14" s="123">
        <f t="shared" si="10"/>
        <v>1805859.7131356311</v>
      </c>
      <c r="CM14" s="164">
        <f t="shared" si="10"/>
        <v>1796311.1643879851</v>
      </c>
      <c r="CN14" s="123">
        <f t="shared" si="10"/>
        <v>1786829.1505187512</v>
      </c>
      <c r="CO14" s="164">
        <f t="shared" si="10"/>
        <v>1777413.2079087805</v>
      </c>
      <c r="CP14" s="123">
        <f t="shared" si="10"/>
        <v>1768062.8761694508</v>
      </c>
      <c r="CQ14" s="164">
        <f t="shared" si="10"/>
        <v>1758777.6981201561</v>
      </c>
      <c r="CR14" s="123">
        <f t="shared" si="10"/>
        <v>1749557.2197659535</v>
      </c>
      <c r="CS14" s="164">
        <f t="shared" si="10"/>
        <v>1740400.9902753648</v>
      </c>
      <c r="CT14" s="123">
        <f t="shared" si="10"/>
        <v>1731308.5619583337</v>
      </c>
      <c r="CU14" s="221"/>
      <c r="CV14" s="221"/>
      <c r="CW14" s="221"/>
      <c r="CX14" s="221"/>
      <c r="CY14" s="222" t="s">
        <v>43</v>
      </c>
      <c r="CZ14" s="228"/>
      <c r="DA14" s="228"/>
      <c r="DB14" s="228"/>
      <c r="DC14" s="228"/>
      <c r="DD14" s="228"/>
      <c r="DE14" s="228"/>
      <c r="DF14" s="227">
        <f>CT66+CT67</f>
        <v>1004920.4678567575</v>
      </c>
      <c r="DG14" s="228"/>
      <c r="DH14" s="221"/>
      <c r="DI14" s="221"/>
      <c r="DJ14" s="221"/>
      <c r="DK14" s="221"/>
    </row>
    <row r="15" spans="1:115" outlineLevel="1">
      <c r="B15" s="9" t="s">
        <v>51</v>
      </c>
      <c r="C15" s="5" t="s">
        <v>197</v>
      </c>
      <c r="D15" s="162">
        <f>'[2]Yearly HC Propylene'!D15</f>
        <v>0</v>
      </c>
      <c r="E15" s="161">
        <f>'[2]Yearly HC Propylene'!E15</f>
        <v>1237.9195614679275</v>
      </c>
      <c r="F15" s="162">
        <f>'[2]Yearly HC Propylene'!F15</f>
        <v>2458.5873227548886</v>
      </c>
      <c r="G15" s="161">
        <f>'[2]Yearly HC Propylene'!G15</f>
        <v>3662.183601277346</v>
      </c>
      <c r="H15" s="162">
        <f>'[2]Yearly HC Propylene'!H15</f>
        <v>4848.8870391678802</v>
      </c>
      <c r="I15" s="161">
        <f>'[2]Yearly HC Propylene'!I15</f>
        <v>6018.8746178670344</v>
      </c>
      <c r="J15" s="162">
        <f>'[2]Yearly HC Propylene'!J15</f>
        <v>7172.3216725931625</v>
      </c>
      <c r="K15" s="161">
        <f>'[2]Yearly HC Propylene'!K15</f>
        <v>8309.4019066912442</v>
      </c>
      <c r="L15" s="162">
        <f>'[2]Yearly HC Propylene'!L15</f>
        <v>9430.287405861669</v>
      </c>
      <c r="M15" s="161">
        <f>'[2]Yearly HC Propylene'!M15</f>
        <v>10535.148652269958</v>
      </c>
      <c r="N15" s="162">
        <f>'[2]Yearly HC Propylene'!N15</f>
        <v>11624.1545385384</v>
      </c>
      <c r="O15" s="161">
        <f>'[2]Yearly HC Propylene'!O15</f>
        <v>15805.245342157034</v>
      </c>
      <c r="P15" s="162">
        <f>'[2]Yearly HC Propylene'!P15</f>
        <v>19927.503549118261</v>
      </c>
      <c r="Q15" s="161">
        <f>'[2]Yearly HC Propylene'!Q15</f>
        <v>23991.546049561686</v>
      </c>
      <c r="R15" s="162">
        <f>'[2]Yearly HC Propylene'!R15</f>
        <v>27997.983993120797</v>
      </c>
      <c r="S15" s="161">
        <f>'[2]Yearly HC Propylene'!S15</f>
        <v>31947.422838970961</v>
      </c>
      <c r="T15" s="162">
        <f>'[2]Yearly HC Propylene'!T15</f>
        <v>35840.46240545866</v>
      </c>
      <c r="U15" s="161">
        <f>'[2]Yearly HC Propylene'!U15</f>
        <v>39677.696919315385</v>
      </c>
      <c r="V15" s="162">
        <f>'[2]Yearly HC Propylene'!V15</f>
        <v>43459.71506445956</v>
      </c>
      <c r="W15" s="161">
        <f>'[2]Yearly HC Propylene'!W15</f>
        <v>47187.10003038984</v>
      </c>
      <c r="X15" s="162">
        <f>'[2]Yearly HC Propylene'!X15</f>
        <v>50860.429560173179</v>
      </c>
      <c r="Y15" s="161">
        <f>'[2]Yearly HC Propylene'!Y15</f>
        <v>53735.105049729493</v>
      </c>
      <c r="Z15" s="162">
        <f>'[2]Yearly HC Propylene'!Z15</f>
        <v>56567.249234461204</v>
      </c>
      <c r="AA15" s="161">
        <f>'[2]Yearly HC Propylene'!AA15</f>
        <v>59357.315259228402</v>
      </c>
      <c r="AB15" s="162">
        <f>'[2]Yearly HC Propylene'!AB15</f>
        <v>62105.752018868443</v>
      </c>
      <c r="AC15" s="161">
        <f>'[2]Yearly HC Propylene'!AC15</f>
        <v>64813.004195422873</v>
      </c>
      <c r="AD15" s="162">
        <f>'[2]Yearly HC Propylene'!AD15</f>
        <v>67479.5122950519</v>
      </c>
      <c r="AE15" s="161">
        <f>'[2]Yearly HC Propylene'!AE15</f>
        <v>70105.712684638929</v>
      </c>
      <c r="AF15" s="162">
        <f>'[2]Yearly HC Propylene'!AF15</f>
        <v>72692.037628087739</v>
      </c>
      <c r="AG15" s="161">
        <f>'[2]Yearly HC Propylene'!AG15</f>
        <v>75238.915322314875</v>
      </c>
      <c r="AH15" s="162">
        <f>'[2]Yearly HC Propylene'!AH15</f>
        <v>77746.769932939496</v>
      </c>
      <c r="AI15" s="92"/>
      <c r="AJ15" s="162">
        <f>'[3]Yearly HC Propylene'!D15</f>
        <v>0</v>
      </c>
      <c r="AK15" s="161">
        <f>'[3]Yearly HC Propylene'!E15</f>
        <v>160.71022427504724</v>
      </c>
      <c r="AL15" s="162">
        <f>'[3]Yearly HC Propylene'!F15</f>
        <v>321.42044855009448</v>
      </c>
      <c r="AM15" s="161">
        <f>'[3]Yearly HC Propylene'!G15</f>
        <v>482.1306728251418</v>
      </c>
      <c r="AN15" s="162">
        <f>'[3]Yearly HC Propylene'!H15</f>
        <v>642.84089710018895</v>
      </c>
      <c r="AO15" s="161">
        <f>'[3]Yearly HC Propylene'!I15</f>
        <v>803.55112137523622</v>
      </c>
      <c r="AP15" s="162">
        <f>'[3]Yearly HC Propylene'!J15</f>
        <v>964.2613456502836</v>
      </c>
      <c r="AQ15" s="161">
        <f>'[3]Yearly HC Propylene'!K15</f>
        <v>1124.9715699253309</v>
      </c>
      <c r="AR15" s="162">
        <f>'[3]Yearly HC Propylene'!L15</f>
        <v>1285.6817942003779</v>
      </c>
      <c r="AS15" s="161">
        <f>'[3]Yearly HC Propylene'!M15</f>
        <v>1446.3920184754252</v>
      </c>
      <c r="AT15" s="162">
        <f>'[3]Yearly HC Propylene'!N15</f>
        <v>1607.1022427504724</v>
      </c>
      <c r="AU15" s="161">
        <f>'[3]Yearly HC Propylene'!O15</f>
        <v>2428.5100557118253</v>
      </c>
      <c r="AV15" s="162">
        <f>'[3]Yearly HC Propylene'!P15</f>
        <v>3249.9178686731775</v>
      </c>
      <c r="AW15" s="161">
        <f>'[3]Yearly HC Propylene'!Q15</f>
        <v>4071.3256816345311</v>
      </c>
      <c r="AX15" s="162">
        <f>'[3]Yearly HC Propylene'!R15</f>
        <v>4892.7334945958837</v>
      </c>
      <c r="AY15" s="161">
        <f>'[3]Yearly HC Propylene'!S15</f>
        <v>5714.1413075572373</v>
      </c>
      <c r="AZ15" s="162">
        <f>'[3]Yearly HC Propylene'!T15</f>
        <v>6535.5491205185899</v>
      </c>
      <c r="BA15" s="161">
        <f>'[3]Yearly HC Propylene'!U15</f>
        <v>7356.9569334799417</v>
      </c>
      <c r="BB15" s="162">
        <f>'[3]Yearly HC Propylene'!V15</f>
        <v>8178.3647464412952</v>
      </c>
      <c r="BC15" s="161">
        <f>'[3]Yearly HC Propylene'!W15</f>
        <v>8999.7725594026469</v>
      </c>
      <c r="BD15" s="162">
        <f>'[3]Yearly HC Propylene'!X15</f>
        <v>9821.1803723640005</v>
      </c>
      <c r="BE15" s="161">
        <f>'[3]Yearly HC Propylene'!Y15</f>
        <v>10624.731493739237</v>
      </c>
      <c r="BF15" s="162">
        <f>'[3]Yearly HC Propylene'!Z15</f>
        <v>11428.282615114471</v>
      </c>
      <c r="BG15" s="161">
        <f>'[3]Yearly HC Propylene'!AA15</f>
        <v>12231.833736489709</v>
      </c>
      <c r="BH15" s="162">
        <f>'[3]Yearly HC Propylene'!AB15</f>
        <v>13035.384857864943</v>
      </c>
      <c r="BI15" s="161">
        <f>'[3]Yearly HC Propylene'!AC15</f>
        <v>13838.935979240181</v>
      </c>
      <c r="BJ15" s="162">
        <f>'[3]Yearly HC Propylene'!AD15</f>
        <v>14642.487100615417</v>
      </c>
      <c r="BK15" s="161">
        <f>'[3]Yearly HC Propylene'!AE15</f>
        <v>15446.038221990653</v>
      </c>
      <c r="BL15" s="162">
        <f>'[3]Yearly HC Propylene'!AF15</f>
        <v>16249.589343365889</v>
      </c>
      <c r="BM15" s="161">
        <f>'[3]Yearly HC Propylene'!AG15</f>
        <v>17053.140464741125</v>
      </c>
      <c r="BN15" s="162">
        <f>'[3]Yearly HC Propylene'!AH15</f>
        <v>17856.691586116362</v>
      </c>
      <c r="BO15" s="92"/>
      <c r="BP15" s="162">
        <f t="shared" si="11"/>
        <v>0</v>
      </c>
      <c r="BQ15" s="161">
        <f t="shared" si="11"/>
        <v>1398.6297857429747</v>
      </c>
      <c r="BR15" s="162">
        <f t="shared" si="11"/>
        <v>2780.0077713049832</v>
      </c>
      <c r="BS15" s="161">
        <f t="shared" si="11"/>
        <v>4144.3142741024876</v>
      </c>
      <c r="BT15" s="162">
        <f t="shared" si="11"/>
        <v>5491.7279362680692</v>
      </c>
      <c r="BU15" s="161">
        <f t="shared" si="11"/>
        <v>6822.4257392422705</v>
      </c>
      <c r="BV15" s="162">
        <f t="shared" si="11"/>
        <v>8136.5830182434456</v>
      </c>
      <c r="BW15" s="161">
        <f t="shared" si="11"/>
        <v>9434.3734766165744</v>
      </c>
      <c r="BX15" s="162">
        <f t="shared" si="11"/>
        <v>10715.969200062047</v>
      </c>
      <c r="BY15" s="161">
        <f t="shared" si="11"/>
        <v>11981.540670745384</v>
      </c>
      <c r="BZ15" s="162">
        <f t="shared" si="11"/>
        <v>13231.256781288872</v>
      </c>
      <c r="CA15" s="161">
        <f t="shared" si="11"/>
        <v>18233.755397868859</v>
      </c>
      <c r="CB15" s="162">
        <f t="shared" si="11"/>
        <v>23177.42141779144</v>
      </c>
      <c r="CC15" s="161">
        <f t="shared" si="11"/>
        <v>28062.871731196217</v>
      </c>
      <c r="CD15" s="162">
        <f t="shared" si="11"/>
        <v>32890.717487716684</v>
      </c>
      <c r="CE15" s="161">
        <f t="shared" si="11"/>
        <v>37661.564146528195</v>
      </c>
      <c r="CF15" s="162">
        <f t="shared" si="10"/>
        <v>42376.01152597725</v>
      </c>
      <c r="CG15" s="161">
        <f t="shared" si="10"/>
        <v>47034.653852795323</v>
      </c>
      <c r="CH15" s="162">
        <f t="shared" si="10"/>
        <v>51638.079810900854</v>
      </c>
      <c r="CI15" s="161">
        <f t="shared" si="10"/>
        <v>56186.872589792489</v>
      </c>
      <c r="CJ15" s="162">
        <f t="shared" si="10"/>
        <v>60681.609932537176</v>
      </c>
      <c r="CK15" s="161">
        <f t="shared" si="10"/>
        <v>64359.836543468729</v>
      </c>
      <c r="CL15" s="162">
        <f t="shared" si="10"/>
        <v>67995.53184957568</v>
      </c>
      <c r="CM15" s="161">
        <f t="shared" si="10"/>
        <v>71589.148995718104</v>
      </c>
      <c r="CN15" s="162">
        <f t="shared" si="10"/>
        <v>75141.136876733392</v>
      </c>
      <c r="CO15" s="161">
        <f t="shared" si="10"/>
        <v>78651.940174663061</v>
      </c>
      <c r="CP15" s="162">
        <f t="shared" si="10"/>
        <v>82121.999395667313</v>
      </c>
      <c r="CQ15" s="161">
        <f t="shared" si="10"/>
        <v>85551.750906629575</v>
      </c>
      <c r="CR15" s="162">
        <f t="shared" si="10"/>
        <v>88941.626971453632</v>
      </c>
      <c r="CS15" s="161">
        <f t="shared" si="10"/>
        <v>92292.055787056001</v>
      </c>
      <c r="CT15" s="162">
        <f t="shared" si="10"/>
        <v>95603.461519055854</v>
      </c>
      <c r="CU15" s="221"/>
      <c r="CV15" s="221"/>
      <c r="CW15" s="221"/>
      <c r="CX15" s="221"/>
      <c r="DF15" s="221">
        <f>DI28</f>
        <v>-137344.74261627736</v>
      </c>
      <c r="DG15" s="228"/>
      <c r="DH15" s="221"/>
      <c r="DI15" s="221"/>
      <c r="DJ15" s="221"/>
      <c r="DK15" s="221"/>
    </row>
    <row r="16" spans="1:115" outlineLevel="1">
      <c r="B16" s="9" t="s">
        <v>52</v>
      </c>
      <c r="C16" s="5" t="s">
        <v>197</v>
      </c>
      <c r="D16" s="162">
        <f>'[2]Yearly HC Propylene'!D16</f>
        <v>0</v>
      </c>
      <c r="E16" s="161">
        <f>'[2]Yearly HC Propylene'!E16</f>
        <v>6456.2266359634978</v>
      </c>
      <c r="F16" s="162">
        <f>'[2]Yearly HC Propylene'!F16</f>
        <v>12822.478498675495</v>
      </c>
      <c r="G16" s="161">
        <f>'[2]Yearly HC Propylene'!G16</f>
        <v>19099.696012815701</v>
      </c>
      <c r="H16" s="162">
        <f>'[2]Yearly HC Propylene'!H16</f>
        <v>25288.810865814019</v>
      </c>
      <c r="I16" s="161">
        <f>'[2]Yearly HC Propylene'!I16</f>
        <v>31390.746083952683</v>
      </c>
      <c r="J16" s="162">
        <f>'[2]Yearly HC Propylene'!J16</f>
        <v>37406.416107832039</v>
      </c>
      <c r="K16" s="161">
        <f>'[2]Yearly HC Propylene'!K16</f>
        <v>43336.7268672051</v>
      </c>
      <c r="L16" s="162">
        <f>'[2]Yearly HC Propylene'!L16</f>
        <v>49182.575855186238</v>
      </c>
      <c r="M16" s="161">
        <f>'[2]Yearly HC Propylene'!M16</f>
        <v>54944.852201838708</v>
      </c>
      <c r="N16" s="162">
        <f>'[2]Yearly HC Propylene'!N16</f>
        <v>60624.436747146421</v>
      </c>
      <c r="O16" s="161">
        <f>'[2]Yearly HC Propylene'!O16</f>
        <v>66891.113245833141</v>
      </c>
      <c r="P16" s="162">
        <f>'[2]Yearly HC Propylene'!P16</f>
        <v>73067.513013433621</v>
      </c>
      <c r="Q16" s="161">
        <f>'[2]Yearly HC Propylene'!Q16</f>
        <v>79154.589886145113</v>
      </c>
      <c r="R16" s="162">
        <f>'[2]Yearly HC Propylene'!R16</f>
        <v>85153.288790671751</v>
      </c>
      <c r="S16" s="161">
        <f>'[2]Yearly HC Propylene'!S16</f>
        <v>91064.545822075801</v>
      </c>
      <c r="T16" s="162">
        <f>'[2]Yearly HC Propylene'!T16</f>
        <v>96889.28832097679</v>
      </c>
      <c r="U16" s="161">
        <f>'[2]Yearly HC Propylene'!U16</f>
        <v>102628.43495010331</v>
      </c>
      <c r="V16" s="162">
        <f>'[2]Yearly HC Propylene'!V16</f>
        <v>108282.89577020338</v>
      </c>
      <c r="W16" s="161">
        <f>'[2]Yearly HC Propylene'!W16</f>
        <v>113853.57231531784</v>
      </c>
      <c r="X16" s="162">
        <f>'[2]Yearly HC Propylene'!X16</f>
        <v>119341.35766742275</v>
      </c>
      <c r="Y16" s="161">
        <f>'[2]Yearly HC Propylene'!Y16</f>
        <v>122252.19379983655</v>
      </c>
      <c r="Z16" s="162">
        <f>'[2]Yearly HC Propylene'!Z16</f>
        <v>125116.66967304375</v>
      </c>
      <c r="AA16" s="161">
        <f>'[2]Yearly HC Propylene'!AA16</f>
        <v>127935.29003694677</v>
      </c>
      <c r="AB16" s="162">
        <f>'[2]Yearly HC Propylene'!AB16</f>
        <v>130708.55485816159</v>
      </c>
      <c r="AC16" s="161">
        <f>'[2]Yearly HC Propylene'!AC16</f>
        <v>133436.95936217083</v>
      </c>
      <c r="AD16" s="162">
        <f>'[2]Yearly HC Propylene'!AD16</f>
        <v>136120.9940751213</v>
      </c>
      <c r="AE16" s="161">
        <f>'[2]Yearly HC Propylene'!AE16</f>
        <v>138761.14486526945</v>
      </c>
      <c r="AF16" s="162">
        <f>'[2]Yearly HC Propylene'!AF16</f>
        <v>141357.89298407748</v>
      </c>
      <c r="AG16" s="161">
        <f>'[2]Yearly HC Propylene'!AG16</f>
        <v>143911.71510696257</v>
      </c>
      <c r="AH16" s="162">
        <f>'[2]Yearly HC Propylene'!AH16</f>
        <v>146423.08337370271</v>
      </c>
      <c r="AI16" s="92"/>
      <c r="AJ16" s="162">
        <f>'[3]Yearly HC Propylene'!D16</f>
        <v>0</v>
      </c>
      <c r="AK16" s="161">
        <f>'[3]Yearly HC Propylene'!E16</f>
        <v>1275.2290966865539</v>
      </c>
      <c r="AL16" s="162">
        <f>'[3]Yearly HC Propylene'!F16</f>
        <v>2550.4581933731079</v>
      </c>
      <c r="AM16" s="161">
        <f>'[3]Yearly HC Propylene'!G16</f>
        <v>3825.6872900596609</v>
      </c>
      <c r="AN16" s="162">
        <f>'[3]Yearly HC Propylene'!H16</f>
        <v>5100.9163867462157</v>
      </c>
      <c r="AO16" s="161">
        <f>'[3]Yearly HC Propylene'!I16</f>
        <v>6376.1454834327687</v>
      </c>
      <c r="AP16" s="162">
        <f>'[3]Yearly HC Propylene'!J16</f>
        <v>7651.3745801193218</v>
      </c>
      <c r="AQ16" s="161">
        <f>'[3]Yearly HC Propylene'!K16</f>
        <v>8926.6036768058748</v>
      </c>
      <c r="AR16" s="162">
        <f>'[3]Yearly HC Propylene'!L16</f>
        <v>10201.832773492431</v>
      </c>
      <c r="AS16" s="161">
        <f>'[3]Yearly HC Propylene'!M16</f>
        <v>11477.061870178986</v>
      </c>
      <c r="AT16" s="162">
        <f>'[3]Yearly HC Propylene'!N16</f>
        <v>12752.290966865537</v>
      </c>
      <c r="AU16" s="161">
        <f>'[3]Yearly HC Propylene'!O16</f>
        <v>14771.403703285912</v>
      </c>
      <c r="AV16" s="162">
        <f>'[3]Yearly HC Propylene'!P16</f>
        <v>16790.516439706291</v>
      </c>
      <c r="AW16" s="161">
        <f>'[3]Yearly HC Propylene'!Q16</f>
        <v>18809.629176126666</v>
      </c>
      <c r="AX16" s="162">
        <f>'[3]Yearly HC Propylene'!R16</f>
        <v>20828.741912547048</v>
      </c>
      <c r="AY16" s="161">
        <f>'[3]Yearly HC Propylene'!S16</f>
        <v>22847.854648967423</v>
      </c>
      <c r="AZ16" s="162">
        <f>'[3]Yearly HC Propylene'!T16</f>
        <v>24866.967385387801</v>
      </c>
      <c r="BA16" s="161">
        <f>'[3]Yearly HC Propylene'!U16</f>
        <v>26886.080121808176</v>
      </c>
      <c r="BB16" s="162">
        <f>'[3]Yearly HC Propylene'!V16</f>
        <v>28905.192858228555</v>
      </c>
      <c r="BC16" s="161">
        <f>'[3]Yearly HC Propylene'!W16</f>
        <v>30924.305594648926</v>
      </c>
      <c r="BD16" s="162">
        <f>'[3]Yearly HC Propylene'!X16</f>
        <v>32943.418331069304</v>
      </c>
      <c r="BE16" s="161">
        <f>'[3]Yearly HC Propylene'!Y16</f>
        <v>34962.531067489683</v>
      </c>
      <c r="BF16" s="162">
        <f>'[3]Yearly HC Propylene'!Z16</f>
        <v>36981.643803910054</v>
      </c>
      <c r="BG16" s="161">
        <f>'[3]Yearly HC Propylene'!AA16</f>
        <v>39000.756540330432</v>
      </c>
      <c r="BH16" s="162">
        <f>'[3]Yearly HC Propylene'!AB16</f>
        <v>41019.869276750818</v>
      </c>
      <c r="BI16" s="161">
        <f>'[3]Yearly HC Propylene'!AC16</f>
        <v>43038.982013171197</v>
      </c>
      <c r="BJ16" s="162">
        <f>'[3]Yearly HC Propylene'!AD16</f>
        <v>45058.094749591575</v>
      </c>
      <c r="BK16" s="161">
        <f>'[3]Yearly HC Propylene'!AE16</f>
        <v>47077.207486011946</v>
      </c>
      <c r="BL16" s="162">
        <f>'[3]Yearly HC Propylene'!AF16</f>
        <v>49096.320222432318</v>
      </c>
      <c r="BM16" s="161">
        <f>'[3]Yearly HC Propylene'!AG16</f>
        <v>51115.432958852696</v>
      </c>
      <c r="BN16" s="162">
        <f>'[3]Yearly HC Propylene'!AH16</f>
        <v>53134.545695273075</v>
      </c>
      <c r="BO16" s="92"/>
      <c r="BP16" s="162">
        <f t="shared" si="11"/>
        <v>0</v>
      </c>
      <c r="BQ16" s="161">
        <f t="shared" si="11"/>
        <v>7731.4557326500517</v>
      </c>
      <c r="BR16" s="162">
        <f t="shared" si="11"/>
        <v>15372.936692048603</v>
      </c>
      <c r="BS16" s="161">
        <f t="shared" si="11"/>
        <v>22925.383302875362</v>
      </c>
      <c r="BT16" s="162">
        <f t="shared" si="11"/>
        <v>30389.727252560235</v>
      </c>
      <c r="BU16" s="161">
        <f t="shared" si="11"/>
        <v>37766.89156738545</v>
      </c>
      <c r="BV16" s="162">
        <f t="shared" si="11"/>
        <v>45057.790687951361</v>
      </c>
      <c r="BW16" s="161">
        <f t="shared" si="11"/>
        <v>52263.330544010976</v>
      </c>
      <c r="BX16" s="162">
        <f t="shared" si="11"/>
        <v>59384.40862867867</v>
      </c>
      <c r="BY16" s="161">
        <f t="shared" si="11"/>
        <v>66421.914072017695</v>
      </c>
      <c r="BZ16" s="162">
        <f t="shared" si="11"/>
        <v>73376.727714011955</v>
      </c>
      <c r="CA16" s="161">
        <f t="shared" si="11"/>
        <v>81662.516949119046</v>
      </c>
      <c r="CB16" s="162">
        <f t="shared" si="11"/>
        <v>89858.029453139912</v>
      </c>
      <c r="CC16" s="161">
        <f t="shared" si="11"/>
        <v>97964.219062271775</v>
      </c>
      <c r="CD16" s="162">
        <f t="shared" si="11"/>
        <v>105982.0307032188</v>
      </c>
      <c r="CE16" s="161">
        <f t="shared" si="11"/>
        <v>113912.40047104322</v>
      </c>
      <c r="CF16" s="162">
        <f t="shared" si="10"/>
        <v>121756.25570636459</v>
      </c>
      <c r="CG16" s="161">
        <f t="shared" si="10"/>
        <v>129514.51507191149</v>
      </c>
      <c r="CH16" s="162">
        <f t="shared" si="10"/>
        <v>137188.08862843193</v>
      </c>
      <c r="CI16" s="161">
        <f t="shared" si="10"/>
        <v>144777.87790996677</v>
      </c>
      <c r="CJ16" s="162">
        <f t="shared" si="10"/>
        <v>152284.77599849206</v>
      </c>
      <c r="CK16" s="161">
        <f t="shared" si="10"/>
        <v>157214.72486732624</v>
      </c>
      <c r="CL16" s="162">
        <f t="shared" si="10"/>
        <v>162098.3134769538</v>
      </c>
      <c r="CM16" s="161">
        <f t="shared" si="10"/>
        <v>166936.04657727719</v>
      </c>
      <c r="CN16" s="162">
        <f t="shared" si="10"/>
        <v>171728.42413491241</v>
      </c>
      <c r="CO16" s="161">
        <f t="shared" si="10"/>
        <v>176475.94137534202</v>
      </c>
      <c r="CP16" s="162">
        <f t="shared" si="10"/>
        <v>181179.08882471288</v>
      </c>
      <c r="CQ16" s="161">
        <f t="shared" si="10"/>
        <v>185838.35235128138</v>
      </c>
      <c r="CR16" s="162">
        <f t="shared" si="10"/>
        <v>190454.2132065098</v>
      </c>
      <c r="CS16" s="161">
        <f t="shared" si="10"/>
        <v>195027.14806581527</v>
      </c>
      <c r="CT16" s="162">
        <f t="shared" si="10"/>
        <v>199557.6290689758</v>
      </c>
      <c r="CU16" s="221"/>
      <c r="CV16" s="221"/>
      <c r="CW16" s="221"/>
      <c r="CX16" s="221"/>
      <c r="CY16" s="222" t="s">
        <v>26</v>
      </c>
      <c r="CZ16" s="228"/>
      <c r="DA16" s="227">
        <f>CT4-BP4</f>
        <v>-821862.85878015868</v>
      </c>
      <c r="DB16" s="228"/>
      <c r="DC16" s="229">
        <f>CT38+CT7</f>
        <v>166219.32319602853</v>
      </c>
      <c r="DD16" s="228"/>
      <c r="DE16" s="228"/>
      <c r="DF16" s="228"/>
      <c r="DG16" s="221"/>
      <c r="DH16" s="221"/>
      <c r="DI16" s="221"/>
      <c r="DJ16" s="221"/>
      <c r="DK16" s="221"/>
    </row>
    <row r="17" spans="1:115" outlineLevel="1">
      <c r="B17" s="1" t="s">
        <v>19</v>
      </c>
      <c r="C17" s="5" t="s">
        <v>197</v>
      </c>
      <c r="D17" s="123">
        <f>'[2]Yearly HC Propylene'!D17</f>
        <v>0</v>
      </c>
      <c r="E17" s="164">
        <f>'[2]Yearly HC Propylene'!E17</f>
        <v>7694.1461974314252</v>
      </c>
      <c r="F17" s="123">
        <f>'[2]Yearly HC Propylene'!F17</f>
        <v>15281.065821430384</v>
      </c>
      <c r="G17" s="164">
        <f>'[2]Yearly HC Propylene'!G17</f>
        <v>22761.879614093046</v>
      </c>
      <c r="H17" s="123">
        <f>'[2]Yearly HC Propylene'!H17</f>
        <v>30137.697904981898</v>
      </c>
      <c r="I17" s="164">
        <f>'[2]Yearly HC Propylene'!I17</f>
        <v>37409.620701819716</v>
      </c>
      <c r="J17" s="123">
        <f>'[2]Yearly HC Propylene'!J17</f>
        <v>44578.737780425203</v>
      </c>
      <c r="K17" s="164">
        <f>'[2]Yearly HC Propylene'!K17</f>
        <v>51646.128773896344</v>
      </c>
      <c r="L17" s="123">
        <f>'[2]Yearly HC Propylene'!L17</f>
        <v>58612.863261047911</v>
      </c>
      <c r="M17" s="164">
        <f>'[2]Yearly HC Propylene'!M17</f>
        <v>65480.000854108664</v>
      </c>
      <c r="N17" s="123">
        <f>'[2]Yearly HC Propylene'!N17</f>
        <v>72248.591285684815</v>
      </c>
      <c r="O17" s="164">
        <f>'[2]Yearly HC Propylene'!O17</f>
        <v>82696.35858799018</v>
      </c>
      <c r="P17" s="123">
        <f>'[2]Yearly HC Propylene'!P17</f>
        <v>92995.016562551886</v>
      </c>
      <c r="Q17" s="164">
        <f>'[2]Yearly HC Propylene'!Q17</f>
        <v>103146.1359357068</v>
      </c>
      <c r="R17" s="123">
        <f>'[2]Yearly HC Propylene'!R17</f>
        <v>113151.27278379255</v>
      </c>
      <c r="S17" s="164">
        <f>'[2]Yearly HC Propylene'!S17</f>
        <v>123011.96866104676</v>
      </c>
      <c r="T17" s="123">
        <f>'[2]Yearly HC Propylene'!T17</f>
        <v>132729.75072643545</v>
      </c>
      <c r="U17" s="164">
        <f>'[2]Yearly HC Propylene'!U17</f>
        <v>142306.13186941869</v>
      </c>
      <c r="V17" s="123">
        <f>'[2]Yearly HC Propylene'!V17</f>
        <v>151742.61083466295</v>
      </c>
      <c r="W17" s="164">
        <f>'[2]Yearly HC Propylene'!W17</f>
        <v>161040.67234570769</v>
      </c>
      <c r="X17" s="123">
        <f>'[2]Yearly HC Propylene'!X17</f>
        <v>170201.78722759592</v>
      </c>
      <c r="Y17" s="164">
        <f>'[2]Yearly HC Propylene'!Y17</f>
        <v>175987.29884956602</v>
      </c>
      <c r="Z17" s="123">
        <f>'[2]Yearly HC Propylene'!Z17</f>
        <v>181683.91890750497</v>
      </c>
      <c r="AA17" s="164">
        <f>'[2]Yearly HC Propylene'!AA17</f>
        <v>187292.60529617517</v>
      </c>
      <c r="AB17" s="123">
        <f>'[2]Yearly HC Propylene'!AB17</f>
        <v>192814.30687703003</v>
      </c>
      <c r="AC17" s="164">
        <f>'[2]Yearly HC Propylene'!AC17</f>
        <v>198249.9635575937</v>
      </c>
      <c r="AD17" s="123">
        <f>'[2]Yearly HC Propylene'!AD17</f>
        <v>203600.50637017319</v>
      </c>
      <c r="AE17" s="164">
        <f>'[2]Yearly HC Propylene'!AE17</f>
        <v>208866.8575499084</v>
      </c>
      <c r="AF17" s="123">
        <f>'[2]Yearly HC Propylene'!AF17</f>
        <v>214049.93061216522</v>
      </c>
      <c r="AG17" s="164">
        <f>'[2]Yearly HC Propylene'!AG17</f>
        <v>219150.63042927743</v>
      </c>
      <c r="AH17" s="123">
        <f>'[2]Yearly HC Propylene'!AH17</f>
        <v>224169.85330664221</v>
      </c>
      <c r="AI17" s="87"/>
      <c r="AJ17" s="123">
        <f>'[3]Yearly HC Propylene'!D17</f>
        <v>0</v>
      </c>
      <c r="AK17" s="164">
        <f>'[3]Yearly HC Propylene'!E17</f>
        <v>1435.9393209616012</v>
      </c>
      <c r="AL17" s="123">
        <f>'[3]Yearly HC Propylene'!F17</f>
        <v>2871.8786419232024</v>
      </c>
      <c r="AM17" s="164">
        <f>'[3]Yearly HC Propylene'!G17</f>
        <v>4307.8179628848029</v>
      </c>
      <c r="AN17" s="123">
        <f>'[3]Yearly HC Propylene'!H17</f>
        <v>5743.7572838464048</v>
      </c>
      <c r="AO17" s="164">
        <f>'[3]Yearly HC Propylene'!I17</f>
        <v>7179.6966048080048</v>
      </c>
      <c r="AP17" s="123">
        <f>'[3]Yearly HC Propylene'!J17</f>
        <v>8615.6359257696058</v>
      </c>
      <c r="AQ17" s="164">
        <f>'[3]Yearly HC Propylene'!K17</f>
        <v>10051.575246731205</v>
      </c>
      <c r="AR17" s="123">
        <f>'[3]Yearly HC Propylene'!L17</f>
        <v>11487.51456769281</v>
      </c>
      <c r="AS17" s="164">
        <f>'[3]Yearly HC Propylene'!M17</f>
        <v>12923.453888654411</v>
      </c>
      <c r="AT17" s="123">
        <f>'[3]Yearly HC Propylene'!N17</f>
        <v>14359.39320961601</v>
      </c>
      <c r="AU17" s="164">
        <f>'[3]Yearly HC Propylene'!O17</f>
        <v>17199.913758997736</v>
      </c>
      <c r="AV17" s="123">
        <f>'[3]Yearly HC Propylene'!P17</f>
        <v>20040.434308379467</v>
      </c>
      <c r="AW17" s="164">
        <f>'[3]Yearly HC Propylene'!Q17</f>
        <v>22880.954857761197</v>
      </c>
      <c r="AX17" s="123">
        <f>'[3]Yearly HC Propylene'!R17</f>
        <v>25721.475407142931</v>
      </c>
      <c r="AY17" s="164">
        <f>'[3]Yearly HC Propylene'!S17</f>
        <v>28561.995956524661</v>
      </c>
      <c r="AZ17" s="123">
        <f>'[3]Yearly HC Propylene'!T17</f>
        <v>31402.516505906391</v>
      </c>
      <c r="BA17" s="164">
        <f>'[3]Yearly HC Propylene'!U17</f>
        <v>34243.037055288121</v>
      </c>
      <c r="BB17" s="123">
        <f>'[3]Yearly HC Propylene'!V17</f>
        <v>37083.557604669848</v>
      </c>
      <c r="BC17" s="164">
        <f>'[3]Yearly HC Propylene'!W17</f>
        <v>39924.078154051575</v>
      </c>
      <c r="BD17" s="123">
        <f>'[3]Yearly HC Propylene'!X17</f>
        <v>42764.598703433308</v>
      </c>
      <c r="BE17" s="164">
        <f>'[3]Yearly HC Propylene'!Y17</f>
        <v>45587.262561228919</v>
      </c>
      <c r="BF17" s="123">
        <f>'[3]Yearly HC Propylene'!Z17</f>
        <v>48409.926419024523</v>
      </c>
      <c r="BG17" s="164">
        <f>'[3]Yearly HC Propylene'!AA17</f>
        <v>51232.590276820141</v>
      </c>
      <c r="BH17" s="123">
        <f>'[3]Yearly HC Propylene'!AB17</f>
        <v>54055.25413461576</v>
      </c>
      <c r="BI17" s="164">
        <f>'[3]Yearly HC Propylene'!AC17</f>
        <v>56877.917992411378</v>
      </c>
      <c r="BJ17" s="123">
        <f>'[3]Yearly HC Propylene'!AD17</f>
        <v>59700.581850206989</v>
      </c>
      <c r="BK17" s="164">
        <f>'[3]Yearly HC Propylene'!AE17</f>
        <v>62523.2457080026</v>
      </c>
      <c r="BL17" s="123">
        <f>'[3]Yearly HC Propylene'!AF17</f>
        <v>65345.909565798211</v>
      </c>
      <c r="BM17" s="164">
        <f>'[3]Yearly HC Propylene'!AG17</f>
        <v>68168.573423593829</v>
      </c>
      <c r="BN17" s="123">
        <f>'[3]Yearly HC Propylene'!AH17</f>
        <v>70991.237281389433</v>
      </c>
      <c r="BO17" s="87"/>
      <c r="BP17" s="123">
        <f t="shared" si="11"/>
        <v>0</v>
      </c>
      <c r="BQ17" s="164">
        <f t="shared" si="11"/>
        <v>9130.0855183930271</v>
      </c>
      <c r="BR17" s="123">
        <f t="shared" si="11"/>
        <v>18152.944463353586</v>
      </c>
      <c r="BS17" s="164">
        <f t="shared" si="11"/>
        <v>27069.697576977851</v>
      </c>
      <c r="BT17" s="123">
        <f t="shared" si="11"/>
        <v>35881.455188828302</v>
      </c>
      <c r="BU17" s="164">
        <f t="shared" si="11"/>
        <v>44589.317306627723</v>
      </c>
      <c r="BV17" s="123">
        <f t="shared" si="11"/>
        <v>53194.373706194805</v>
      </c>
      <c r="BW17" s="164">
        <f t="shared" si="11"/>
        <v>61697.704020627549</v>
      </c>
      <c r="BX17" s="123">
        <f t="shared" si="11"/>
        <v>70100.377828740719</v>
      </c>
      <c r="BY17" s="164">
        <f t="shared" si="11"/>
        <v>78403.454742763075</v>
      </c>
      <c r="BZ17" s="123">
        <f t="shared" si="11"/>
        <v>86607.984495300829</v>
      </c>
      <c r="CA17" s="164">
        <f t="shared" si="11"/>
        <v>99896.272346987913</v>
      </c>
      <c r="CB17" s="123">
        <f t="shared" si="11"/>
        <v>113035.45087093135</v>
      </c>
      <c r="CC17" s="164">
        <f t="shared" si="11"/>
        <v>126027.090793468</v>
      </c>
      <c r="CD17" s="123">
        <f t="shared" si="11"/>
        <v>138872.74819093547</v>
      </c>
      <c r="CE17" s="164">
        <f t="shared" si="11"/>
        <v>151573.96461757142</v>
      </c>
      <c r="CF17" s="123">
        <f t="shared" si="10"/>
        <v>164132.26723234184</v>
      </c>
      <c r="CG17" s="164">
        <f t="shared" si="10"/>
        <v>176549.16892470681</v>
      </c>
      <c r="CH17" s="123">
        <f t="shared" si="10"/>
        <v>188826.1684393328</v>
      </c>
      <c r="CI17" s="164">
        <f t="shared" si="10"/>
        <v>200964.75049975928</v>
      </c>
      <c r="CJ17" s="123">
        <f t="shared" si="10"/>
        <v>212966.38593102922</v>
      </c>
      <c r="CK17" s="164">
        <f t="shared" si="10"/>
        <v>221574.56141079494</v>
      </c>
      <c r="CL17" s="123">
        <f t="shared" si="10"/>
        <v>230093.8453265295</v>
      </c>
      <c r="CM17" s="164">
        <f t="shared" si="10"/>
        <v>238525.19557299532</v>
      </c>
      <c r="CN17" s="123">
        <f t="shared" si="10"/>
        <v>246869.5610116458</v>
      </c>
      <c r="CO17" s="164">
        <f t="shared" si="10"/>
        <v>255127.88155000508</v>
      </c>
      <c r="CP17" s="123">
        <f t="shared" si="10"/>
        <v>263301.08822038019</v>
      </c>
      <c r="CQ17" s="164">
        <f t="shared" si="10"/>
        <v>271390.10325791099</v>
      </c>
      <c r="CR17" s="123">
        <f t="shared" si="10"/>
        <v>279395.84017796343</v>
      </c>
      <c r="CS17" s="164">
        <f t="shared" si="10"/>
        <v>287319.20385287126</v>
      </c>
      <c r="CT17" s="123">
        <f t="shared" si="10"/>
        <v>295161.09058803163</v>
      </c>
      <c r="CU17" s="221"/>
      <c r="CV17" s="221"/>
      <c r="CW17" s="221"/>
      <c r="CX17" s="221"/>
      <c r="CY17" s="221"/>
      <c r="CZ17" s="221"/>
      <c r="DA17" s="221"/>
      <c r="DB17" s="221"/>
      <c r="DC17" s="221"/>
      <c r="DD17" s="221"/>
      <c r="DE17" s="221"/>
      <c r="DF17" s="221"/>
      <c r="DG17" s="221"/>
      <c r="DH17" s="221"/>
      <c r="DI17" s="221"/>
      <c r="DJ17" s="221"/>
      <c r="DK17" s="221"/>
    </row>
    <row r="18" spans="1:115" outlineLevel="1">
      <c r="B18" s="9" t="s">
        <v>54</v>
      </c>
      <c r="C18" s="5" t="s">
        <v>197</v>
      </c>
      <c r="D18" s="162">
        <f>'[2]Yearly HC Propylene'!D18</f>
        <v>0</v>
      </c>
      <c r="E18" s="161">
        <f>'[2]Yearly HC Propylene'!E18</f>
        <v>4062.9154837921715</v>
      </c>
      <c r="F18" s="162">
        <f>'[2]Yearly HC Propylene'!F18</f>
        <v>8069.2096746827101</v>
      </c>
      <c r="G18" s="161">
        <f>'[2]Yearly HC Propylene'!G18</f>
        <v>12019.474383679497</v>
      </c>
      <c r="H18" s="162">
        <f>'[2]Yearly HC Propylene'!H18</f>
        <v>15914.295923422786</v>
      </c>
      <c r="I18" s="161">
        <f>'[2]Yearly HC Propylene'!I18</f>
        <v>19754.255156076422</v>
      </c>
      <c r="J18" s="162">
        <f>'[2]Yearly HC Propylene'!J18</f>
        <v>23539.927540818589</v>
      </c>
      <c r="K18" s="161">
        <f>'[2]Yearly HC Propylene'!K18</f>
        <v>27271.883180935365</v>
      </c>
      <c r="L18" s="162">
        <f>'[2]Yearly HC Propylene'!L18</f>
        <v>30950.686870520349</v>
      </c>
      <c r="M18" s="161">
        <f>'[2]Yearly HC Propylene'!M18</f>
        <v>34576.898140783458</v>
      </c>
      <c r="N18" s="162">
        <f>'[2]Yearly HC Propylene'!N18</f>
        <v>38151.071305972189</v>
      </c>
      <c r="O18" s="161">
        <f>'[2]Yearly HC Propylene'!O18</f>
        <v>41673.755508908434</v>
      </c>
      <c r="P18" s="162">
        <f>'[2]Yearly HC Propylene'!P18</f>
        <v>45145.494766144038</v>
      </c>
      <c r="Q18" s="161">
        <f>'[2]Yearly HC Propylene'!Q18</f>
        <v>48566.828012738013</v>
      </c>
      <c r="R18" s="162">
        <f>'[2]Yearly HC Propylene'!R18</f>
        <v>51938.289146658877</v>
      </c>
      <c r="S18" s="161">
        <f>'[2]Yearly HC Propylene'!S18</f>
        <v>55260.40707281464</v>
      </c>
      <c r="T18" s="162">
        <f>'[2]Yearly HC Propylene'!T18</f>
        <v>58533.705746713989</v>
      </c>
      <c r="U18" s="161">
        <f>'[2]Yearly HC Propylene'!U18</f>
        <v>61758.704217761289</v>
      </c>
      <c r="V18" s="162">
        <f>'[2]Yearly HC Propylene'!V18</f>
        <v>64935.916672188599</v>
      </c>
      <c r="W18" s="161">
        <f>'[2]Yearly HC Propylene'!W18</f>
        <v>68065.852475627587</v>
      </c>
      <c r="X18" s="162">
        <f>'[2]Yearly HC Propylene'!X18</f>
        <v>71149.016215324242</v>
      </c>
      <c r="Y18" s="161">
        <f>'[2]Yearly HC Propylene'!Y18</f>
        <v>70035.029570720886</v>
      </c>
      <c r="Z18" s="162">
        <f>'[2]Yearly HC Propylene'!Z18</f>
        <v>71564.147868713713</v>
      </c>
      <c r="AA18" s="161">
        <f>'[2]Yearly HC Propylene'!AA18</f>
        <v>73068.555712047877</v>
      </c>
      <c r="AB18" s="162">
        <f>'[2]Yearly HC Propylene'!AB18</f>
        <v>74548.523224041215</v>
      </c>
      <c r="AC18" s="161">
        <f>'[2]Yearly HC Propylene'!AC18</f>
        <v>76004.317963328183</v>
      </c>
      <c r="AD18" s="162">
        <f>'[2]Yearly HC Propylene'!AD18</f>
        <v>77436.204946486105</v>
      </c>
      <c r="AE18" s="161">
        <f>'[2]Yearly HC Propylene'!AE18</f>
        <v>78844.446670470468</v>
      </c>
      <c r="AF18" s="162">
        <f>'[2]Yearly HC Propylene'!AF18</f>
        <v>80229.303134861271</v>
      </c>
      <c r="AG18" s="161">
        <f>'[2]Yearly HC Propylene'!AG18</f>
        <v>81591.031863921336</v>
      </c>
      <c r="AH18" s="162">
        <f>'[2]Yearly HC Propylene'!AH18</f>
        <v>82929.887928468801</v>
      </c>
      <c r="AI18" s="92"/>
      <c r="AJ18" s="162">
        <f>'[3]Yearly HC Propylene'!D18</f>
        <v>0</v>
      </c>
      <c r="AK18" s="161">
        <f>'[3]Yearly HC Propylene'!E18</f>
        <v>404.17097053453614</v>
      </c>
      <c r="AL18" s="162">
        <f>'[3]Yearly HC Propylene'!F18</f>
        <v>808.34194106907228</v>
      </c>
      <c r="AM18" s="161">
        <f>'[3]Yearly HC Propylene'!G18</f>
        <v>1212.5129116036085</v>
      </c>
      <c r="AN18" s="162">
        <f>'[3]Yearly HC Propylene'!H18</f>
        <v>1616.6838821381446</v>
      </c>
      <c r="AO18" s="161">
        <f>'[3]Yearly HC Propylene'!I18</f>
        <v>2020.8548526726806</v>
      </c>
      <c r="AP18" s="162">
        <f>'[3]Yearly HC Propylene'!J18</f>
        <v>2425.0258232072169</v>
      </c>
      <c r="AQ18" s="161">
        <f>'[3]Yearly HC Propylene'!K18</f>
        <v>2829.196793741753</v>
      </c>
      <c r="AR18" s="162">
        <f>'[3]Yearly HC Propylene'!L18</f>
        <v>3233.3677642762891</v>
      </c>
      <c r="AS18" s="161">
        <f>'[3]Yearly HC Propylene'!M18</f>
        <v>3637.5387348108256</v>
      </c>
      <c r="AT18" s="162">
        <f>'[3]Yearly HC Propylene'!N18</f>
        <v>4041.7097053453613</v>
      </c>
      <c r="AU18" s="161">
        <f>'[3]Yearly HC Propylene'!O18</f>
        <v>4445.8806758798983</v>
      </c>
      <c r="AV18" s="162">
        <f>'[3]Yearly HC Propylene'!P18</f>
        <v>4850.0516464144339</v>
      </c>
      <c r="AW18" s="161">
        <f>'[3]Yearly HC Propylene'!Q18</f>
        <v>5254.2226169489695</v>
      </c>
      <c r="AX18" s="162">
        <f>'[3]Yearly HC Propylene'!R18</f>
        <v>5658.3935874835061</v>
      </c>
      <c r="AY18" s="161">
        <f>'[3]Yearly HC Propylene'!S18</f>
        <v>6062.5645580180417</v>
      </c>
      <c r="AZ18" s="162">
        <f>'[3]Yearly HC Propylene'!T18</f>
        <v>6466.7355285525782</v>
      </c>
      <c r="BA18" s="161">
        <f>'[3]Yearly HC Propylene'!U18</f>
        <v>6870.9064990871148</v>
      </c>
      <c r="BB18" s="162">
        <f>'[3]Yearly HC Propylene'!V18</f>
        <v>7275.0774696216513</v>
      </c>
      <c r="BC18" s="161">
        <f>'[3]Yearly HC Propylene'!W18</f>
        <v>7679.248440156186</v>
      </c>
      <c r="BD18" s="162">
        <f>'[3]Yearly HC Propylene'!X18</f>
        <v>8083.4194106907225</v>
      </c>
      <c r="BE18" s="161">
        <f>'[3]Yearly HC Propylene'!Y18</f>
        <v>10173.958913455566</v>
      </c>
      <c r="BF18" s="162">
        <f>'[3]Yearly HC Propylene'!Z18</f>
        <v>10592.066814008534</v>
      </c>
      <c r="BG18" s="161">
        <f>'[3]Yearly HC Propylene'!AA18</f>
        <v>11010.174714561501</v>
      </c>
      <c r="BH18" s="162">
        <f>'[3]Yearly HC Propylene'!AB18</f>
        <v>11428.282615114471</v>
      </c>
      <c r="BI18" s="161">
        <f>'[3]Yearly HC Propylene'!AC18</f>
        <v>11846.390515667439</v>
      </c>
      <c r="BJ18" s="162">
        <f>'[3]Yearly HC Propylene'!AD18</f>
        <v>12264.498416220407</v>
      </c>
      <c r="BK18" s="161">
        <f>'[3]Yearly HC Propylene'!AE18</f>
        <v>12682.606316773377</v>
      </c>
      <c r="BL18" s="162">
        <f>'[3]Yearly HC Propylene'!AF18</f>
        <v>13100.714217326344</v>
      </c>
      <c r="BM18" s="161">
        <f>'[3]Yearly HC Propylene'!AG18</f>
        <v>13518.822117879314</v>
      </c>
      <c r="BN18" s="162">
        <f>'[3]Yearly HC Propylene'!AH18</f>
        <v>13936.930018432282</v>
      </c>
      <c r="BO18" s="92"/>
      <c r="BP18" s="162">
        <f t="shared" si="11"/>
        <v>0</v>
      </c>
      <c r="BQ18" s="161">
        <f t="shared" si="11"/>
        <v>4467.086454326708</v>
      </c>
      <c r="BR18" s="162">
        <f t="shared" si="11"/>
        <v>8877.5516157517832</v>
      </c>
      <c r="BS18" s="161">
        <f t="shared" si="11"/>
        <v>13231.987295283105</v>
      </c>
      <c r="BT18" s="162">
        <f t="shared" si="11"/>
        <v>17530.979805560932</v>
      </c>
      <c r="BU18" s="161">
        <f t="shared" si="11"/>
        <v>21775.110008749103</v>
      </c>
      <c r="BV18" s="162">
        <f t="shared" si="11"/>
        <v>25964.953364025805</v>
      </c>
      <c r="BW18" s="161">
        <f t="shared" si="11"/>
        <v>30101.079974677119</v>
      </c>
      <c r="BX18" s="162">
        <f t="shared" si="11"/>
        <v>34184.054634796637</v>
      </c>
      <c r="BY18" s="161">
        <f t="shared" si="11"/>
        <v>38214.436875594285</v>
      </c>
      <c r="BZ18" s="162">
        <f t="shared" si="11"/>
        <v>42192.781011317551</v>
      </c>
      <c r="CA18" s="161">
        <f t="shared" si="11"/>
        <v>46119.636184788331</v>
      </c>
      <c r="CB18" s="162">
        <f t="shared" si="11"/>
        <v>49995.546412558469</v>
      </c>
      <c r="CC18" s="161">
        <f t="shared" si="11"/>
        <v>53821.050629686986</v>
      </c>
      <c r="CD18" s="162">
        <f t="shared" si="11"/>
        <v>57596.682734142385</v>
      </c>
      <c r="CE18" s="161">
        <f t="shared" si="11"/>
        <v>61322.971630832682</v>
      </c>
      <c r="CF18" s="162">
        <f t="shared" si="10"/>
        <v>65000.441275266567</v>
      </c>
      <c r="CG18" s="161">
        <f t="shared" si="10"/>
        <v>68629.610716848401</v>
      </c>
      <c r="CH18" s="162">
        <f t="shared" si="10"/>
        <v>72210.994141810253</v>
      </c>
      <c r="CI18" s="161">
        <f t="shared" si="10"/>
        <v>75745.100915783769</v>
      </c>
      <c r="CJ18" s="162">
        <f t="shared" si="10"/>
        <v>79232.435626014965</v>
      </c>
      <c r="CK18" s="161">
        <f t="shared" si="10"/>
        <v>80208.988484176458</v>
      </c>
      <c r="CL18" s="162">
        <f t="shared" si="10"/>
        <v>82156.214682722246</v>
      </c>
      <c r="CM18" s="161">
        <f t="shared" si="10"/>
        <v>84078.730426609371</v>
      </c>
      <c r="CN18" s="162">
        <f t="shared" si="10"/>
        <v>85976.805839155684</v>
      </c>
      <c r="CO18" s="161">
        <f t="shared" si="10"/>
        <v>87850.708478995628</v>
      </c>
      <c r="CP18" s="162">
        <f t="shared" si="10"/>
        <v>89700.70336270651</v>
      </c>
      <c r="CQ18" s="161">
        <f t="shared" si="10"/>
        <v>91527.052987243849</v>
      </c>
      <c r="CR18" s="162">
        <f t="shared" si="10"/>
        <v>93330.017352187613</v>
      </c>
      <c r="CS18" s="161">
        <f t="shared" si="10"/>
        <v>95109.853981800654</v>
      </c>
      <c r="CT18" s="162">
        <f t="shared" si="10"/>
        <v>96866.817946901079</v>
      </c>
      <c r="CU18" s="221"/>
      <c r="CV18" s="221"/>
      <c r="CW18" s="221"/>
      <c r="CX18" s="221"/>
      <c r="CY18" s="221"/>
      <c r="CZ18" s="221"/>
      <c r="DA18" s="221"/>
      <c r="DB18" s="221"/>
      <c r="DC18" s="221"/>
      <c r="DD18" s="221"/>
      <c r="DE18" s="221"/>
      <c r="DF18" s="221"/>
      <c r="DG18" s="221"/>
      <c r="DH18" s="221"/>
      <c r="DI18" s="221"/>
      <c r="DJ18" s="221"/>
      <c r="DK18" s="221"/>
    </row>
    <row r="19" spans="1:115" ht="75" outlineLevel="1">
      <c r="B19" s="9" t="s">
        <v>55</v>
      </c>
      <c r="C19" s="5" t="s">
        <v>197</v>
      </c>
      <c r="D19" s="162">
        <f>'[2]Yearly HC Propylene'!D19</f>
        <v>0</v>
      </c>
      <c r="E19" s="161">
        <f>'[2]Yearly HC Propylene'!E19</f>
        <v>1456.9360992660991</v>
      </c>
      <c r="F19" s="162">
        <f>'[2]Yearly HC Propylene'!F19</f>
        <v>2893.5681567807528</v>
      </c>
      <c r="G19" s="161">
        <f>'[2]Yearly HC Propylene'!G19</f>
        <v>4310.1083922725684</v>
      </c>
      <c r="H19" s="162">
        <f>'[2]Yearly HC Propylene'!H19</f>
        <v>5706.7670537898894</v>
      </c>
      <c r="I19" s="161">
        <f>'[2]Yearly HC Propylene'!I19</f>
        <v>7083.7524348742782</v>
      </c>
      <c r="J19" s="162">
        <f>'[2]Yearly HC Propylene'!J19</f>
        <v>8441.2708915904132</v>
      </c>
      <c r="K19" s="161">
        <f>'[2]Yearly HC Propylene'!K19</f>
        <v>9779.5268594135414</v>
      </c>
      <c r="L19" s="162">
        <f>'[2]Yearly HC Propylene'!L19</f>
        <v>11098.722869975656</v>
      </c>
      <c r="M19" s="161">
        <f>'[2]Yearly HC Propylene'!M19</f>
        <v>12399.059567671566</v>
      </c>
      <c r="N19" s="162">
        <f>'[2]Yearly HC Propylene'!N19</f>
        <v>13680.73572612596</v>
      </c>
      <c r="O19" s="161">
        <f>'[2]Yearly HC Propylene'!O19</f>
        <v>14943.948264522633</v>
      </c>
      <c r="P19" s="162">
        <f>'[2]Yearly HC Propylene'!P19</f>
        <v>14310.769141689794</v>
      </c>
      <c r="Q19" s="161">
        <f>'[2]Yearly HC Propylene'!Q19</f>
        <v>15025.362416440819</v>
      </c>
      <c r="R19" s="162">
        <f>'[2]Yearly HC Propylene'!R19</f>
        <v>15729.302187439602</v>
      </c>
      <c r="S19" s="161">
        <f>'[2]Yearly HC Propylene'!S19</f>
        <v>16422.7022269521</v>
      </c>
      <c r="T19" s="162">
        <f>'[2]Yearly HC Propylene'!T19</f>
        <v>17105.675238968906</v>
      </c>
      <c r="U19" s="161">
        <f>'[2]Yearly HC Propylene'!U19</f>
        <v>17778.332868568781</v>
      </c>
      <c r="V19" s="162">
        <f>'[2]Yearly HC Propylene'!V19</f>
        <v>18440.785711203556</v>
      </c>
      <c r="W19" s="161">
        <f>'[2]Yearly HC Propylene'!W19</f>
        <v>19093.14332190507</v>
      </c>
      <c r="X19" s="162">
        <f>'[2]Yearly HC Propylene'!X19</f>
        <v>19735.514224414739</v>
      </c>
      <c r="Y19" s="161">
        <f>'[2]Yearly HC Propylene'!Y19</f>
        <v>20815.108489217248</v>
      </c>
      <c r="Z19" s="162">
        <f>'[2]Yearly HC Propylene'!Z19</f>
        <v>21114.054656118657</v>
      </c>
      <c r="AA19" s="161">
        <f>'[2]Yearly HC Propylene'!AA19</f>
        <v>21407.824017840008</v>
      </c>
      <c r="AB19" s="162">
        <f>'[2]Yearly HC Propylene'!AB19</f>
        <v>21696.47420398067</v>
      </c>
      <c r="AC19" s="161">
        <f>'[2]Yearly HC Propylene'!AC19</f>
        <v>21980.062292360795</v>
      </c>
      <c r="AD19" s="162">
        <f>'[2]Yearly HC Propylene'!AD19</f>
        <v>22258.644813912852</v>
      </c>
      <c r="AE19" s="161">
        <f>'[2]Yearly HC Propylene'!AE19</f>
        <v>22532.277757531738</v>
      </c>
      <c r="AF19" s="162">
        <f>'[2]Yearly HC Propylene'!AF19</f>
        <v>22801.016574883917</v>
      </c>
      <c r="AG19" s="161">
        <f>'[2]Yearly HC Propylene'!AG19</f>
        <v>23064.916185175814</v>
      </c>
      <c r="AH19" s="162">
        <f>'[2]Yearly HC Propylene'!AH19</f>
        <v>23324.030979881845</v>
      </c>
      <c r="AI19" s="92"/>
      <c r="AJ19" s="162">
        <f>'[3]Yearly HC Propylene'!D19</f>
        <v>0</v>
      </c>
      <c r="AK19" s="161">
        <f>'[3]Yearly HC Propylene'!E19</f>
        <v>353.64959921771913</v>
      </c>
      <c r="AL19" s="162">
        <f>'[3]Yearly HC Propylene'!F19</f>
        <v>707.29919843543826</v>
      </c>
      <c r="AM19" s="161">
        <f>'[3]Yearly HC Propylene'!G19</f>
        <v>1060.9487976531575</v>
      </c>
      <c r="AN19" s="162">
        <f>'[3]Yearly HC Propylene'!H19</f>
        <v>1414.5983968708765</v>
      </c>
      <c r="AO19" s="161">
        <f>'[3]Yearly HC Propylene'!I19</f>
        <v>1768.2479960885958</v>
      </c>
      <c r="AP19" s="162">
        <f>'[3]Yearly HC Propylene'!J19</f>
        <v>2121.897595306315</v>
      </c>
      <c r="AQ19" s="161">
        <f>'[3]Yearly HC Propylene'!K19</f>
        <v>2475.5471945240338</v>
      </c>
      <c r="AR19" s="162">
        <f>'[3]Yearly HC Propylene'!L19</f>
        <v>2829.196793741753</v>
      </c>
      <c r="AS19" s="161">
        <f>'[3]Yearly HC Propylene'!M19</f>
        <v>3182.8463929594727</v>
      </c>
      <c r="AT19" s="162">
        <f>'[3]Yearly HC Propylene'!N19</f>
        <v>3536.4959921771915</v>
      </c>
      <c r="AU19" s="161">
        <f>'[3]Yearly HC Propylene'!O19</f>
        <v>3890.1455913949108</v>
      </c>
      <c r="AV19" s="162">
        <f>'[3]Yearly HC Propylene'!P19</f>
        <v>3999.8989152900645</v>
      </c>
      <c r="AW19" s="161">
        <f>'[3]Yearly HC Propylene'!Q19</f>
        <v>4463.3018384029383</v>
      </c>
      <c r="AX19" s="162">
        <f>'[3]Yearly HC Propylene'!R19</f>
        <v>4926.7047615158126</v>
      </c>
      <c r="AY19" s="161">
        <f>'[3]Yearly HC Propylene'!S19</f>
        <v>5390.1076846286851</v>
      </c>
      <c r="AZ19" s="162">
        <f>'[3]Yearly HC Propylene'!T19</f>
        <v>5853.5106077415585</v>
      </c>
      <c r="BA19" s="161">
        <f>'[3]Yearly HC Propylene'!U19</f>
        <v>6316.9135308544319</v>
      </c>
      <c r="BB19" s="162">
        <f>'[3]Yearly HC Propylene'!V19</f>
        <v>6780.3164539673062</v>
      </c>
      <c r="BC19" s="161">
        <f>'[3]Yearly HC Propylene'!W19</f>
        <v>7243.7193770801796</v>
      </c>
      <c r="BD19" s="162">
        <f>'[3]Yearly HC Propylene'!X19</f>
        <v>7707.1223001930521</v>
      </c>
      <c r="BE19" s="161">
        <f>'[3]Yearly HC Propylene'!Y19</f>
        <v>8572.9540775881578</v>
      </c>
      <c r="BF19" s="162">
        <f>'[3]Yearly HC Propylene'!Z19</f>
        <v>8975.3829318703902</v>
      </c>
      <c r="BG19" s="161">
        <f>'[3]Yearly HC Propylene'!AA19</f>
        <v>9377.8117861526225</v>
      </c>
      <c r="BH19" s="162">
        <f>'[3]Yearly HC Propylene'!AB19</f>
        <v>9780.2406404348549</v>
      </c>
      <c r="BI19" s="161">
        <f>'[3]Yearly HC Propylene'!AC19</f>
        <v>10182.669494717085</v>
      </c>
      <c r="BJ19" s="162">
        <f>'[3]Yearly HC Propylene'!AD19</f>
        <v>10585.098348999318</v>
      </c>
      <c r="BK19" s="161">
        <f>'[3]Yearly HC Propylene'!AE19</f>
        <v>10987.52720328155</v>
      </c>
      <c r="BL19" s="162">
        <f>'[3]Yearly HC Propylene'!AF19</f>
        <v>11389.956057563782</v>
      </c>
      <c r="BM19" s="161">
        <f>'[3]Yearly HC Propylene'!AG19</f>
        <v>11792.384911846017</v>
      </c>
      <c r="BN19" s="162">
        <f>'[3]Yearly HC Propylene'!AH19</f>
        <v>12194.813766128247</v>
      </c>
      <c r="BO19" s="92"/>
      <c r="BP19" s="162">
        <f t="shared" si="11"/>
        <v>0</v>
      </c>
      <c r="BQ19" s="161">
        <f t="shared" si="11"/>
        <v>1810.5856984838183</v>
      </c>
      <c r="BR19" s="162">
        <f t="shared" si="11"/>
        <v>3600.8673552161908</v>
      </c>
      <c r="BS19" s="161">
        <f t="shared" si="11"/>
        <v>5371.0571899257257</v>
      </c>
      <c r="BT19" s="162">
        <f t="shared" si="11"/>
        <v>7121.3654506607654</v>
      </c>
      <c r="BU19" s="161">
        <f t="shared" si="11"/>
        <v>8852.0004309628748</v>
      </c>
      <c r="BV19" s="162">
        <f t="shared" si="11"/>
        <v>10563.168486896728</v>
      </c>
      <c r="BW19" s="161">
        <f t="shared" si="11"/>
        <v>12255.074053937575</v>
      </c>
      <c r="BX19" s="162">
        <f t="shared" si="11"/>
        <v>13927.91966371741</v>
      </c>
      <c r="BY19" s="161">
        <f t="shared" si="11"/>
        <v>15581.905960631038</v>
      </c>
      <c r="BZ19" s="162">
        <f t="shared" si="11"/>
        <v>17217.231718303152</v>
      </c>
      <c r="CA19" s="161">
        <f t="shared" si="11"/>
        <v>18834.093855917545</v>
      </c>
      <c r="CB19" s="162">
        <f t="shared" si="11"/>
        <v>18310.668056979859</v>
      </c>
      <c r="CC19" s="161">
        <f t="shared" si="11"/>
        <v>19488.664254843759</v>
      </c>
      <c r="CD19" s="162">
        <f t="shared" si="11"/>
        <v>20656.006948955415</v>
      </c>
      <c r="CE19" s="161">
        <f t="shared" si="11"/>
        <v>21812.809911580785</v>
      </c>
      <c r="CF19" s="162">
        <f t="shared" si="10"/>
        <v>22959.185846710465</v>
      </c>
      <c r="CG19" s="161">
        <f t="shared" si="10"/>
        <v>24095.246399423213</v>
      </c>
      <c r="CH19" s="162">
        <f t="shared" si="10"/>
        <v>25221.102165170862</v>
      </c>
      <c r="CI19" s="161">
        <f t="shared" si="10"/>
        <v>26336.862698985249</v>
      </c>
      <c r="CJ19" s="162">
        <f t="shared" si="10"/>
        <v>27442.636524607791</v>
      </c>
      <c r="CK19" s="161">
        <f t="shared" si="10"/>
        <v>29388.062566805405</v>
      </c>
      <c r="CL19" s="162">
        <f t="shared" si="10"/>
        <v>30089.437587989047</v>
      </c>
      <c r="CM19" s="161">
        <f t="shared" si="10"/>
        <v>30785.635803992631</v>
      </c>
      <c r="CN19" s="162">
        <f t="shared" si="10"/>
        <v>31476.714844415525</v>
      </c>
      <c r="CO19" s="161">
        <f t="shared" si="10"/>
        <v>32162.731787077879</v>
      </c>
      <c r="CP19" s="162">
        <f t="shared" si="10"/>
        <v>32843.743162912171</v>
      </c>
      <c r="CQ19" s="161">
        <f t="shared" si="10"/>
        <v>33519.804960813286</v>
      </c>
      <c r="CR19" s="162">
        <f t="shared" si="10"/>
        <v>34190.972632447701</v>
      </c>
      <c r="CS19" s="161">
        <f t="shared" si="10"/>
        <v>34857.301097021831</v>
      </c>
      <c r="CT19" s="162">
        <f t="shared" si="10"/>
        <v>35518.844746010094</v>
      </c>
      <c r="CU19" s="221"/>
      <c r="CV19" s="221"/>
      <c r="CW19" s="221"/>
      <c r="CX19" s="221"/>
      <c r="CY19" s="222"/>
      <c r="CZ19" s="223" t="s">
        <v>104</v>
      </c>
      <c r="DA19" s="223" t="s">
        <v>105</v>
      </c>
      <c r="DB19" s="223" t="s">
        <v>106</v>
      </c>
      <c r="DC19" s="223" t="s">
        <v>125</v>
      </c>
      <c r="DD19" s="223" t="s">
        <v>126</v>
      </c>
      <c r="DE19" s="223" t="s">
        <v>127</v>
      </c>
      <c r="DF19" s="223" t="s">
        <v>129</v>
      </c>
      <c r="DG19" s="223" t="s">
        <v>130</v>
      </c>
      <c r="DH19" s="223"/>
      <c r="DI19" s="221"/>
      <c r="DJ19" s="231"/>
      <c r="DK19" s="221"/>
    </row>
    <row r="20" spans="1:115" outlineLevel="1">
      <c r="B20" s="1" t="s">
        <v>23</v>
      </c>
      <c r="C20" s="5" t="s">
        <v>197</v>
      </c>
      <c r="D20" s="123">
        <f>'[2]Yearly HC Propylene'!D20</f>
        <v>0</v>
      </c>
      <c r="E20" s="164">
        <f>'[2]Yearly HC Propylene'!E20</f>
        <v>5519.851583058271</v>
      </c>
      <c r="F20" s="123">
        <f>'[2]Yearly HC Propylene'!F20</f>
        <v>10962.777831463463</v>
      </c>
      <c r="G20" s="164">
        <f>'[2]Yearly HC Propylene'!G20</f>
        <v>16329.582775952065</v>
      </c>
      <c r="H20" s="123">
        <f>'[2]Yearly HC Propylene'!H20</f>
        <v>21621.062977212674</v>
      </c>
      <c r="I20" s="164">
        <f>'[2]Yearly HC Propylene'!I20</f>
        <v>26838.0075909507</v>
      </c>
      <c r="J20" s="123">
        <f>'[2]Yearly HC Propylene'!J20</f>
        <v>31981.198432409001</v>
      </c>
      <c r="K20" s="164">
        <f>'[2]Yearly HC Propylene'!K20</f>
        <v>37051.410040348906</v>
      </c>
      <c r="L20" s="123">
        <f>'[2]Yearly HC Propylene'!L20</f>
        <v>42049.409740496005</v>
      </c>
      <c r="M20" s="164">
        <f>'[2]Yearly HC Propylene'!M20</f>
        <v>46975.957708455026</v>
      </c>
      <c r="N20" s="123">
        <f>'[2]Yearly HC Propylene'!N20</f>
        <v>51831.80703209815</v>
      </c>
      <c r="O20" s="164">
        <f>'[2]Yearly HC Propylene'!O20</f>
        <v>56617.703773431065</v>
      </c>
      <c r="P20" s="123">
        <f>'[2]Yearly HC Propylene'!P20</f>
        <v>59456.263907833832</v>
      </c>
      <c r="Q20" s="164">
        <f>'[2]Yearly HC Propylene'!Q20</f>
        <v>63592.190429178831</v>
      </c>
      <c r="R20" s="123">
        <f>'[2]Yearly HC Propylene'!R20</f>
        <v>67667.591334098484</v>
      </c>
      <c r="S20" s="164">
        <f>'[2]Yearly HC Propylene'!S20</f>
        <v>71683.109299766744</v>
      </c>
      <c r="T20" s="123">
        <f>'[2]Yearly HC Propylene'!T20</f>
        <v>75639.380985682888</v>
      </c>
      <c r="U20" s="164">
        <f>'[2]Yearly HC Propylene'!U20</f>
        <v>79537.037086330063</v>
      </c>
      <c r="V20" s="123">
        <f>'[2]Yearly HC Propylene'!V20</f>
        <v>83376.702383392156</v>
      </c>
      <c r="W20" s="164">
        <f>'[2]Yearly HC Propylene'!W20</f>
        <v>87158.995797532654</v>
      </c>
      <c r="X20" s="123">
        <f>'[2]Yearly HC Propylene'!X20</f>
        <v>90884.530439738985</v>
      </c>
      <c r="Y20" s="164">
        <f>'[2]Yearly HC Propylene'!Y20</f>
        <v>90850.138059938137</v>
      </c>
      <c r="Z20" s="123">
        <f>'[2]Yearly HC Propylene'!Z20</f>
        <v>92678.202524832363</v>
      </c>
      <c r="AA20" s="164">
        <f>'[2]Yearly HC Propylene'!AA20</f>
        <v>94476.379729887878</v>
      </c>
      <c r="AB20" s="123">
        <f>'[2]Yearly HC Propylene'!AB20</f>
        <v>96244.997428021888</v>
      </c>
      <c r="AC20" s="164">
        <f>'[2]Yearly HC Propylene'!AC20</f>
        <v>97984.380255688971</v>
      </c>
      <c r="AD20" s="123">
        <f>'[2]Yearly HC Propylene'!AD20</f>
        <v>99694.849760398953</v>
      </c>
      <c r="AE20" s="164">
        <f>'[2]Yearly HC Propylene'!AE20</f>
        <v>101376.7244280022</v>
      </c>
      <c r="AF20" s="123">
        <f>'[2]Yearly HC Propylene'!AF20</f>
        <v>103030.31970974519</v>
      </c>
      <c r="AG20" s="164">
        <f>'[2]Yearly HC Propylene'!AG20</f>
        <v>104655.94804909715</v>
      </c>
      <c r="AH20" s="123">
        <f>'[2]Yearly HC Propylene'!AH20</f>
        <v>106253.91890835065</v>
      </c>
      <c r="AI20" s="87"/>
      <c r="AJ20" s="123">
        <f>'[3]Yearly HC Propylene'!D20</f>
        <v>0</v>
      </c>
      <c r="AK20" s="164">
        <f>'[3]Yearly HC Propylene'!E20</f>
        <v>757.82056975225532</v>
      </c>
      <c r="AL20" s="123">
        <f>'[3]Yearly HC Propylene'!F20</f>
        <v>1515.6411395045106</v>
      </c>
      <c r="AM20" s="164">
        <f>'[3]Yearly HC Propylene'!G20</f>
        <v>2273.461709256766</v>
      </c>
      <c r="AN20" s="123">
        <f>'[3]Yearly HC Propylene'!H20</f>
        <v>3031.2822790090213</v>
      </c>
      <c r="AO20" s="164">
        <f>'[3]Yearly HC Propylene'!I20</f>
        <v>3789.1028487612766</v>
      </c>
      <c r="AP20" s="123">
        <f>'[3]Yearly HC Propylene'!J20</f>
        <v>4546.9234185135319</v>
      </c>
      <c r="AQ20" s="164">
        <f>'[3]Yearly HC Propylene'!K20</f>
        <v>5304.7439882657873</v>
      </c>
      <c r="AR20" s="123">
        <f>'[3]Yearly HC Propylene'!L20</f>
        <v>6062.5645580180426</v>
      </c>
      <c r="AS20" s="164">
        <f>'[3]Yearly HC Propylene'!M20</f>
        <v>6820.3851277702979</v>
      </c>
      <c r="AT20" s="123">
        <f>'[3]Yearly HC Propylene'!N20</f>
        <v>7578.2056975225532</v>
      </c>
      <c r="AU20" s="164">
        <f>'[3]Yearly HC Propylene'!O20</f>
        <v>8336.0262672748086</v>
      </c>
      <c r="AV20" s="123">
        <f>'[3]Yearly HC Propylene'!P20</f>
        <v>8849.9505617044979</v>
      </c>
      <c r="AW20" s="164">
        <f>'[3]Yearly HC Propylene'!Q20</f>
        <v>9717.5244553519078</v>
      </c>
      <c r="AX20" s="123">
        <f>'[3]Yearly HC Propylene'!R20</f>
        <v>10585.09834899932</v>
      </c>
      <c r="AY20" s="164">
        <f>'[3]Yearly HC Propylene'!S20</f>
        <v>11452.672242646728</v>
      </c>
      <c r="AZ20" s="123">
        <f>'[3]Yearly HC Propylene'!T20</f>
        <v>12320.246136294136</v>
      </c>
      <c r="BA20" s="164">
        <f>'[3]Yearly HC Propylene'!U20</f>
        <v>13187.820029941548</v>
      </c>
      <c r="BB20" s="123">
        <f>'[3]Yearly HC Propylene'!V20</f>
        <v>14055.393923588957</v>
      </c>
      <c r="BC20" s="164">
        <f>'[3]Yearly HC Propylene'!W20</f>
        <v>14922.967817236366</v>
      </c>
      <c r="BD20" s="123">
        <f>'[3]Yearly HC Propylene'!X20</f>
        <v>15790.541710883776</v>
      </c>
      <c r="BE20" s="164">
        <f>'[3]Yearly HC Propylene'!Y20</f>
        <v>18746.912991043726</v>
      </c>
      <c r="BF20" s="123">
        <f>'[3]Yearly HC Propylene'!Z20</f>
        <v>19567.449745878926</v>
      </c>
      <c r="BG20" s="164">
        <f>'[3]Yearly HC Propylene'!AA20</f>
        <v>20387.986500714123</v>
      </c>
      <c r="BH20" s="123">
        <f>'[3]Yearly HC Propylene'!AB20</f>
        <v>21208.523255549328</v>
      </c>
      <c r="BI20" s="164">
        <f>'[3]Yearly HC Propylene'!AC20</f>
        <v>22029.060010384525</v>
      </c>
      <c r="BJ20" s="123">
        <f>'[3]Yearly HC Propylene'!AD20</f>
        <v>22849.596765219725</v>
      </c>
      <c r="BK20" s="164">
        <f>'[3]Yearly HC Propylene'!AE20</f>
        <v>23670.133520054929</v>
      </c>
      <c r="BL20" s="123">
        <f>'[3]Yearly HC Propylene'!AF20</f>
        <v>24490.670274890126</v>
      </c>
      <c r="BM20" s="164">
        <f>'[3]Yearly HC Propylene'!AG20</f>
        <v>25311.20702972533</v>
      </c>
      <c r="BN20" s="123">
        <f>'[3]Yearly HC Propylene'!AH20</f>
        <v>26131.743784560531</v>
      </c>
      <c r="BO20" s="87"/>
      <c r="BP20" s="123">
        <f t="shared" si="11"/>
        <v>0</v>
      </c>
      <c r="BQ20" s="164">
        <f t="shared" si="11"/>
        <v>6277.6721528105263</v>
      </c>
      <c r="BR20" s="123">
        <f t="shared" si="11"/>
        <v>12478.418970967974</v>
      </c>
      <c r="BS20" s="164">
        <f t="shared" si="11"/>
        <v>18603.044485208833</v>
      </c>
      <c r="BT20" s="123">
        <f t="shared" si="11"/>
        <v>24652.345256221695</v>
      </c>
      <c r="BU20" s="164">
        <f t="shared" si="11"/>
        <v>30627.110439711978</v>
      </c>
      <c r="BV20" s="123">
        <f t="shared" si="11"/>
        <v>36528.121850922529</v>
      </c>
      <c r="BW20" s="164">
        <f t="shared" si="11"/>
        <v>42356.154028614692</v>
      </c>
      <c r="BX20" s="123">
        <f t="shared" si="11"/>
        <v>48111.974298514047</v>
      </c>
      <c r="BY20" s="164">
        <f t="shared" si="11"/>
        <v>53796.342836225325</v>
      </c>
      <c r="BZ20" s="123">
        <f t="shared" si="11"/>
        <v>59410.012729620707</v>
      </c>
      <c r="CA20" s="164">
        <f t="shared" si="11"/>
        <v>64953.730040705872</v>
      </c>
      <c r="CB20" s="123">
        <f t="shared" si="11"/>
        <v>68306.214469538332</v>
      </c>
      <c r="CC20" s="164">
        <f t="shared" si="11"/>
        <v>73309.714884530738</v>
      </c>
      <c r="CD20" s="123">
        <f t="shared" si="11"/>
        <v>78252.689683097808</v>
      </c>
      <c r="CE20" s="164">
        <f t="shared" si="11"/>
        <v>83135.781542413475</v>
      </c>
      <c r="CF20" s="123">
        <f t="shared" ref="CF20:CT36" si="12">T20+AZ20</f>
        <v>87959.627121977028</v>
      </c>
      <c r="CG20" s="164">
        <f t="shared" si="12"/>
        <v>92724.857116271611</v>
      </c>
      <c r="CH20" s="123">
        <f t="shared" si="12"/>
        <v>97432.096306981111</v>
      </c>
      <c r="CI20" s="164">
        <f t="shared" si="12"/>
        <v>102081.96361476902</v>
      </c>
      <c r="CJ20" s="123">
        <f t="shared" si="12"/>
        <v>106675.07215062276</v>
      </c>
      <c r="CK20" s="164">
        <f t="shared" si="12"/>
        <v>109597.05105098186</v>
      </c>
      <c r="CL20" s="123">
        <f t="shared" si="12"/>
        <v>112245.65227071129</v>
      </c>
      <c r="CM20" s="164">
        <f t="shared" si="12"/>
        <v>114864.366230602</v>
      </c>
      <c r="CN20" s="123">
        <f t="shared" si="12"/>
        <v>117453.52068357122</v>
      </c>
      <c r="CO20" s="164">
        <f t="shared" si="12"/>
        <v>120013.44026607349</v>
      </c>
      <c r="CP20" s="123">
        <f t="shared" si="12"/>
        <v>122544.44652561868</v>
      </c>
      <c r="CQ20" s="164">
        <f t="shared" si="12"/>
        <v>125046.85794805712</v>
      </c>
      <c r="CR20" s="123">
        <f t="shared" si="12"/>
        <v>127520.98998463532</v>
      </c>
      <c r="CS20" s="164">
        <f t="shared" si="12"/>
        <v>129967.15507882248</v>
      </c>
      <c r="CT20" s="123">
        <f t="shared" si="12"/>
        <v>132385.66269291117</v>
      </c>
      <c r="CU20" s="221"/>
      <c r="CV20" s="221"/>
      <c r="CW20" s="221"/>
      <c r="CX20" s="221"/>
      <c r="CY20" s="225"/>
      <c r="CZ20" s="225"/>
      <c r="DA20" s="225"/>
      <c r="DB20" s="225"/>
      <c r="DC20" s="225"/>
      <c r="DD20" s="225"/>
      <c r="DE20" s="225"/>
      <c r="DF20" s="225"/>
      <c r="DG20" s="225"/>
      <c r="DH20" s="225"/>
      <c r="DI20" s="221"/>
      <c r="DJ20" s="225"/>
      <c r="DK20" s="221"/>
    </row>
    <row r="21" spans="1:115" s="1" customFormat="1">
      <c r="B21" s="1" t="s">
        <v>48</v>
      </c>
      <c r="C21" s="12" t="s">
        <v>197</v>
      </c>
      <c r="D21" s="129">
        <f>'[2]Yearly HC Propylene'!D21</f>
        <v>1598212.8065688689</v>
      </c>
      <c r="E21" s="165">
        <f>'[2]Yearly HC Propylene'!E21</f>
        <v>1573862.3630758272</v>
      </c>
      <c r="F21" s="129">
        <f>'[2]Yearly HC Propylene'!F21</f>
        <v>1549773.670933573</v>
      </c>
      <c r="G21" s="165">
        <f>'[2]Yearly HC Propylene'!G21</f>
        <v>1525944.2646515558</v>
      </c>
      <c r="H21" s="129">
        <f>'[2]Yearly HC Propylene'!H21</f>
        <v>1502371.7003895617</v>
      </c>
      <c r="I21" s="165">
        <f>'[2]Yearly HC Propylene'!I21</f>
        <v>1479053.5557756999</v>
      </c>
      <c r="J21" s="129">
        <f>'[2]Yearly HC Propylene'!J21</f>
        <v>1455987.4297258756</v>
      </c>
      <c r="K21" s="165">
        <f>'[2]Yearly HC Propylene'!K21</f>
        <v>1433170.9422647371</v>
      </c>
      <c r="L21" s="129">
        <f>'[2]Yearly HC Propylene'!L21</f>
        <v>1410601.7343480824</v>
      </c>
      <c r="M21" s="165">
        <f>'[2]Yearly HC Propylene'!M21</f>
        <v>1388277.4676867183</v>
      </c>
      <c r="N21" s="129">
        <f>'[2]Yearly HC Propylene'!N21</f>
        <v>1366195.8245717555</v>
      </c>
      <c r="O21" s="165">
        <f>'[2]Yearly HC Propylene'!O21</f>
        <v>1340577.8236083384</v>
      </c>
      <c r="P21" s="129">
        <f>'[2]Yearly HC Propylene'!P21</f>
        <v>1317128.6272816984</v>
      </c>
      <c r="Q21" s="165">
        <f>'[2]Yearly HC Propylene'!Q21</f>
        <v>1292601.4576717133</v>
      </c>
      <c r="R21" s="129">
        <f>'[2]Yearly HC Propylene'!R21</f>
        <v>1268352.1500187961</v>
      </c>
      <c r="S21" s="165">
        <f>'[2]Yearly HC Propylene'!S21</f>
        <v>1244378.0228937343</v>
      </c>
      <c r="T21" s="129">
        <f>'[2]Yearly HC Propylene'!T21</f>
        <v>1220676.4187447662</v>
      </c>
      <c r="U21" s="165">
        <f>'[2]Yearly HC Propylene'!U21</f>
        <v>1197244.703695016</v>
      </c>
      <c r="V21" s="129">
        <f>'[2]Yearly HC Propylene'!V21</f>
        <v>1174080.267341593</v>
      </c>
      <c r="W21" s="165">
        <f>'[2]Yearly HC Propylene'!W21</f>
        <v>1151180.5225563399</v>
      </c>
      <c r="X21" s="129">
        <f>'[2]Yearly HC Propylene'!X21</f>
        <v>1128542.9052882167</v>
      </c>
      <c r="Y21" s="165">
        <f>'[2]Yearly HC Propylene'!Y21</f>
        <v>1113108.7636485209</v>
      </c>
      <c r="Z21" s="129">
        <f>'[2]Yearly HC Propylene'!Z21</f>
        <v>1095968.5286272848</v>
      </c>
      <c r="AA21" s="165">
        <f>'[2]Yearly HC Propylene'!AA21</f>
        <v>1079013.1162859132</v>
      </c>
      <c r="AB21" s="129">
        <f>'[2]Yearly HC Propylene'!AB21</f>
        <v>1062240.7831376905</v>
      </c>
      <c r="AC21" s="165">
        <f>'[2]Yearly HC Propylene'!AC21</f>
        <v>1045649.8010194891</v>
      </c>
      <c r="AD21" s="129">
        <f>'[2]Yearly HC Propylene'!AD21</f>
        <v>1029238.4569628697</v>
      </c>
      <c r="AE21" s="165">
        <f>'[2]Yearly HC Propylene'!AE21</f>
        <v>1013005.0530662367</v>
      </c>
      <c r="AF21" s="129">
        <f>'[2]Yearly HC Propylene'!AF21</f>
        <v>996947.90636803419</v>
      </c>
      <c r="AG21" s="165">
        <f>'[2]Yearly HC Propylene'!AG21</f>
        <v>981065.34872098151</v>
      </c>
      <c r="AH21" s="129">
        <f>'[2]Yearly HC Propylene'!AH21</f>
        <v>965355.726667332</v>
      </c>
      <c r="AI21" s="95"/>
      <c r="AJ21" s="129">
        <f>'[3]Yearly HC Propylene'!D21</f>
        <v>435529.06307600881</v>
      </c>
      <c r="AK21" s="165">
        <f>'[3]Yearly HC Propylene'!E21</f>
        <v>433335.30318529496</v>
      </c>
      <c r="AL21" s="129">
        <f>'[3]Yearly HC Propylene'!F21</f>
        <v>431141.54329458112</v>
      </c>
      <c r="AM21" s="165">
        <f>'[3]Yearly HC Propylene'!G21</f>
        <v>428947.78340386727</v>
      </c>
      <c r="AN21" s="129">
        <f>'[3]Yearly HC Propylene'!H21</f>
        <v>426754.02351315343</v>
      </c>
      <c r="AO21" s="165">
        <f>'[3]Yearly HC Propylene'!I21</f>
        <v>424560.26362243958</v>
      </c>
      <c r="AP21" s="129">
        <f>'[3]Yearly HC Propylene'!J21</f>
        <v>422366.50373172562</v>
      </c>
      <c r="AQ21" s="165">
        <f>'[3]Yearly HC Propylene'!K21</f>
        <v>420172.74384101178</v>
      </c>
      <c r="AR21" s="129">
        <f>'[3]Yearly HC Propylene'!L21</f>
        <v>417978.98395029793</v>
      </c>
      <c r="AS21" s="165">
        <f>'[3]Yearly HC Propylene'!M21</f>
        <v>415785.22405958408</v>
      </c>
      <c r="AT21" s="129">
        <f>'[3]Yearly HC Propylene'!N21</f>
        <v>413591.46416887024</v>
      </c>
      <c r="AU21" s="165">
        <f>'[3]Yearly HC Propylene'!O21</f>
        <v>409993.12304973626</v>
      </c>
      <c r="AV21" s="129">
        <f>'[3]Yearly HC Propylene'!P21</f>
        <v>406638.67820592481</v>
      </c>
      <c r="AW21" s="165">
        <f>'[3]Yearly HC Propylene'!Q21</f>
        <v>402930.58376289567</v>
      </c>
      <c r="AX21" s="129">
        <f>'[3]Yearly HC Propylene'!R21</f>
        <v>399222.48931986652</v>
      </c>
      <c r="AY21" s="165">
        <f>'[3]Yearly HC Propylene'!S21</f>
        <v>395514.39487683738</v>
      </c>
      <c r="AZ21" s="129">
        <f>'[3]Yearly HC Propylene'!T21</f>
        <v>391806.30043380824</v>
      </c>
      <c r="BA21" s="165">
        <f>'[3]Yearly HC Propylene'!U21</f>
        <v>388098.20599077916</v>
      </c>
      <c r="BB21" s="129">
        <f>'[3]Yearly HC Propylene'!V21</f>
        <v>384390.11154775001</v>
      </c>
      <c r="BC21" s="165">
        <f>'[3]Yearly HC Propylene'!W21</f>
        <v>380682.01710472087</v>
      </c>
      <c r="BD21" s="129">
        <f>'[3]Yearly HC Propylene'!X21</f>
        <v>376973.92266169173</v>
      </c>
      <c r="BE21" s="165">
        <f>'[3]Yearly HC Propylene'!Y21</f>
        <v>371194.88752373616</v>
      </c>
      <c r="BF21" s="129">
        <f>'[3]Yearly HC Propylene'!Z21</f>
        <v>367551.68691110535</v>
      </c>
      <c r="BG21" s="165">
        <f>'[3]Yearly HC Propylene'!AA21</f>
        <v>363908.48629847454</v>
      </c>
      <c r="BH21" s="129">
        <f>'[3]Yearly HC Propylene'!AB21</f>
        <v>360265.28568584373</v>
      </c>
      <c r="BI21" s="165">
        <f>'[3]Yearly HC Propylene'!AC21</f>
        <v>356622.08507321292</v>
      </c>
      <c r="BJ21" s="129">
        <f>'[3]Yearly HC Propylene'!AD21</f>
        <v>352978.88446058211</v>
      </c>
      <c r="BK21" s="165">
        <f>'[3]Yearly HC Propylene'!AE21</f>
        <v>349335.6838479513</v>
      </c>
      <c r="BL21" s="129">
        <f>'[3]Yearly HC Propylene'!AF21</f>
        <v>345692.48323532043</v>
      </c>
      <c r="BM21" s="165">
        <f>'[3]Yearly HC Propylene'!AG21</f>
        <v>342049.28262268967</v>
      </c>
      <c r="BN21" s="129">
        <f>'[3]Yearly HC Propylene'!AH21</f>
        <v>338406.08201005886</v>
      </c>
      <c r="BO21" s="95"/>
      <c r="BP21" s="129">
        <f t="shared" si="11"/>
        <v>2033741.8696448777</v>
      </c>
      <c r="BQ21" s="165">
        <f t="shared" si="11"/>
        <v>2007197.6662611221</v>
      </c>
      <c r="BR21" s="129">
        <f t="shared" si="11"/>
        <v>1980915.2142281542</v>
      </c>
      <c r="BS21" s="165">
        <f t="shared" si="11"/>
        <v>1954892.048055423</v>
      </c>
      <c r="BT21" s="129">
        <f t="shared" si="11"/>
        <v>1929125.7239027151</v>
      </c>
      <c r="BU21" s="165">
        <f t="shared" si="11"/>
        <v>1903613.8193981396</v>
      </c>
      <c r="BV21" s="129">
        <f t="shared" si="11"/>
        <v>1878353.9334576013</v>
      </c>
      <c r="BW21" s="165">
        <f t="shared" si="11"/>
        <v>1853343.6861057489</v>
      </c>
      <c r="BX21" s="129">
        <f t="shared" si="11"/>
        <v>1828580.7182983803</v>
      </c>
      <c r="BY21" s="165">
        <f t="shared" si="11"/>
        <v>1804062.6917463024</v>
      </c>
      <c r="BZ21" s="129">
        <f t="shared" si="11"/>
        <v>1779787.2887406256</v>
      </c>
      <c r="CA21" s="165">
        <f t="shared" si="11"/>
        <v>1750570.9466580746</v>
      </c>
      <c r="CB21" s="129">
        <f t="shared" si="11"/>
        <v>1723767.3054876232</v>
      </c>
      <c r="CC21" s="165">
        <f t="shared" si="11"/>
        <v>1695532.0414346089</v>
      </c>
      <c r="CD21" s="129">
        <f t="shared" si="11"/>
        <v>1667574.6393386626</v>
      </c>
      <c r="CE21" s="165">
        <f t="shared" si="11"/>
        <v>1639892.4177705715</v>
      </c>
      <c r="CF21" s="129">
        <f t="shared" si="12"/>
        <v>1612482.7191785744</v>
      </c>
      <c r="CG21" s="165">
        <f t="shared" si="12"/>
        <v>1585342.9096857952</v>
      </c>
      <c r="CH21" s="129">
        <f t="shared" si="12"/>
        <v>1558470.378889343</v>
      </c>
      <c r="CI21" s="165">
        <f t="shared" si="12"/>
        <v>1531862.5396610608</v>
      </c>
      <c r="CJ21" s="129">
        <f t="shared" si="12"/>
        <v>1505516.8279499083</v>
      </c>
      <c r="CK21" s="165">
        <f t="shared" si="12"/>
        <v>1484303.651172257</v>
      </c>
      <c r="CL21" s="129">
        <f t="shared" si="12"/>
        <v>1463520.2155383902</v>
      </c>
      <c r="CM21" s="165">
        <f t="shared" si="12"/>
        <v>1442921.6025843876</v>
      </c>
      <c r="CN21" s="129">
        <f t="shared" si="12"/>
        <v>1422506.0688235343</v>
      </c>
      <c r="CO21" s="165">
        <f t="shared" si="12"/>
        <v>1402271.8860927019</v>
      </c>
      <c r="CP21" s="129">
        <f t="shared" si="12"/>
        <v>1382217.3414234519</v>
      </c>
      <c r="CQ21" s="165">
        <f t="shared" si="12"/>
        <v>1362340.7369141879</v>
      </c>
      <c r="CR21" s="129">
        <f t="shared" si="12"/>
        <v>1342640.3896033545</v>
      </c>
      <c r="CS21" s="165">
        <f t="shared" si="12"/>
        <v>1323114.6313436711</v>
      </c>
      <c r="CT21" s="129">
        <f t="shared" si="12"/>
        <v>1303761.8086773909</v>
      </c>
      <c r="CU21" s="230"/>
      <c r="CV21" s="230"/>
      <c r="CW21" s="230"/>
      <c r="CX21" s="230"/>
      <c r="CY21" s="222" t="s">
        <v>3</v>
      </c>
      <c r="CZ21" s="228">
        <f>BP4</f>
        <v>5470589.4757582033</v>
      </c>
      <c r="DA21" s="232"/>
      <c r="DB21" s="228" t="s">
        <v>35</v>
      </c>
      <c r="DC21" s="228"/>
      <c r="DD21" s="228"/>
      <c r="DE21" s="228"/>
      <c r="DF21" s="232"/>
      <c r="DG21" s="228" t="s">
        <v>35</v>
      </c>
      <c r="DH21" s="228"/>
      <c r="DI21" s="230"/>
      <c r="DJ21" s="221"/>
      <c r="DK21" s="230"/>
    </row>
    <row r="22" spans="1:115" s="13" customFormat="1">
      <c r="A22" s="6" t="s">
        <v>138</v>
      </c>
      <c r="B22" s="6" t="s">
        <v>50</v>
      </c>
      <c r="C22" s="7" t="s">
        <v>197</v>
      </c>
      <c r="D22" s="132">
        <f>'[2]Yearly HC Propylene'!D22</f>
        <v>350789.70130119962</v>
      </c>
      <c r="E22" s="160">
        <f>'[2]Yearly HC Propylene'!E22</f>
        <v>348345.37696028163</v>
      </c>
      <c r="F22" s="132">
        <f>'[2]Yearly HC Propylene'!F22</f>
        <v>345918.08482259378</v>
      </c>
      <c r="G22" s="160">
        <f>'[2]Yearly HC Propylene'!G22</f>
        <v>343507.70620669023</v>
      </c>
      <c r="H22" s="132">
        <f>'[2]Yearly HC Propylene'!H22</f>
        <v>341114.12325810484</v>
      </c>
      <c r="I22" s="160">
        <f>'[2]Yearly HC Propylene'!I22</f>
        <v>338737.21894358861</v>
      </c>
      <c r="J22" s="132">
        <f>'[2]Yearly HC Propylene'!J22</f>
        <v>336376.87704538746</v>
      </c>
      <c r="K22" s="160">
        <f>'[2]Yearly HC Propylene'!K22</f>
        <v>334032.98215555988</v>
      </c>
      <c r="L22" s="132">
        <f>'[2]Yearly HC Propylene'!L22</f>
        <v>331705.41967033397</v>
      </c>
      <c r="M22" s="160">
        <f>'[2]Yearly HC Propylene'!M22</f>
        <v>329394.07578450406</v>
      </c>
      <c r="N22" s="132">
        <f>'[2]Yearly HC Propylene'!N22</f>
        <v>327098.83748586621</v>
      </c>
      <c r="O22" s="160">
        <f>'[2]Yearly HC Propylene'!O22</f>
        <v>324819.59254969237</v>
      </c>
      <c r="P22" s="132">
        <f>'[2]Yearly HC Propylene'!P22</f>
        <v>322556.22953324352</v>
      </c>
      <c r="Q22" s="160">
        <f>'[2]Yearly HC Propylene'!Q22</f>
        <v>320308.63777032041</v>
      </c>
      <c r="R22" s="132">
        <f>'[2]Yearly HC Propylene'!R22</f>
        <v>318076.70736585272</v>
      </c>
      <c r="S22" s="160">
        <f>'[2]Yearly HC Propylene'!S22</f>
        <v>315860.32919052587</v>
      </c>
      <c r="T22" s="132">
        <f>'[2]Yearly HC Propylene'!T22</f>
        <v>313659.394875445</v>
      </c>
      <c r="U22" s="160">
        <f>'[2]Yearly HC Propylene'!U22</f>
        <v>311473.7968068365</v>
      </c>
      <c r="V22" s="132">
        <f>'[2]Yearly HC Propylene'!V22</f>
        <v>309303.42812078609</v>
      </c>
      <c r="W22" s="160">
        <f>'[2]Yearly HC Propylene'!W22</f>
        <v>307148.18269801396</v>
      </c>
      <c r="X22" s="132">
        <f>'[2]Yearly HC Propylene'!X22</f>
        <v>305007.95515868592</v>
      </c>
      <c r="Y22" s="160">
        <f>'[2]Yearly HC Propylene'!Y22</f>
        <v>302882.64085726102</v>
      </c>
      <c r="Z22" s="132">
        <f>'[2]Yearly HC Propylene'!Z22</f>
        <v>300772.13587737497</v>
      </c>
      <c r="AA22" s="160">
        <f>'[2]Yearly HC Propylene'!AA22</f>
        <v>298676.33702675905</v>
      </c>
      <c r="AB22" s="132">
        <f>'[2]Yearly HC Propylene'!AB22</f>
        <v>296595.14183219464</v>
      </c>
      <c r="AC22" s="160">
        <f>'[2]Yearly HC Propylene'!AC22</f>
        <v>294528.44853450294</v>
      </c>
      <c r="AD22" s="132">
        <f>'[2]Yearly HC Propylene'!AD22</f>
        <v>292476.15608356934</v>
      </c>
      <c r="AE22" s="160">
        <f>'[2]Yearly HC Propylene'!AE22</f>
        <v>290438.16413340269</v>
      </c>
      <c r="AF22" s="132">
        <f>'[2]Yearly HC Propylene'!AF22</f>
        <v>288414.37303722894</v>
      </c>
      <c r="AG22" s="160">
        <f>'[2]Yearly HC Propylene'!AG22</f>
        <v>286404.68384261889</v>
      </c>
      <c r="AH22" s="132">
        <f>'[2]Yearly HC Propylene'!AH22</f>
        <v>284408.99828664999</v>
      </c>
      <c r="AI22" s="90"/>
      <c r="AJ22" s="132">
        <f>'[3]Yearly HC Propylene'!D22</f>
        <v>137707.45987773585</v>
      </c>
      <c r="AK22" s="160">
        <f>'[3]Yearly HC Propylene'!E22</f>
        <v>137707.45987773585</v>
      </c>
      <c r="AL22" s="132">
        <f>'[3]Yearly HC Propylene'!F22</f>
        <v>137707.45987773585</v>
      </c>
      <c r="AM22" s="160">
        <f>'[3]Yearly HC Propylene'!G22</f>
        <v>137707.45987773585</v>
      </c>
      <c r="AN22" s="132">
        <f>'[3]Yearly HC Propylene'!H22</f>
        <v>137707.45987773585</v>
      </c>
      <c r="AO22" s="160">
        <f>'[3]Yearly HC Propylene'!I22</f>
        <v>137707.45987773585</v>
      </c>
      <c r="AP22" s="132">
        <f>'[3]Yearly HC Propylene'!J22</f>
        <v>137707.45987773585</v>
      </c>
      <c r="AQ22" s="160">
        <f>'[3]Yearly HC Propylene'!K22</f>
        <v>137707.45987773585</v>
      </c>
      <c r="AR22" s="132">
        <f>'[3]Yearly HC Propylene'!L22</f>
        <v>137707.45987773585</v>
      </c>
      <c r="AS22" s="160">
        <f>'[3]Yearly HC Propylene'!M22</f>
        <v>137707.45987773585</v>
      </c>
      <c r="AT22" s="132">
        <f>'[3]Yearly HC Propylene'!N22</f>
        <v>137707.45987773585</v>
      </c>
      <c r="AU22" s="160">
        <f>'[3]Yearly HC Propylene'!O22</f>
        <v>137707.45987773585</v>
      </c>
      <c r="AV22" s="132">
        <f>'[3]Yearly HC Propylene'!P22</f>
        <v>137707.45987773585</v>
      </c>
      <c r="AW22" s="160">
        <f>'[3]Yearly HC Propylene'!Q22</f>
        <v>137707.45987773585</v>
      </c>
      <c r="AX22" s="132">
        <f>'[3]Yearly HC Propylene'!R22</f>
        <v>137707.45987773585</v>
      </c>
      <c r="AY22" s="160">
        <f>'[3]Yearly HC Propylene'!S22</f>
        <v>137707.45987773585</v>
      </c>
      <c r="AZ22" s="132">
        <f>'[3]Yearly HC Propylene'!T22</f>
        <v>137707.45987773585</v>
      </c>
      <c r="BA22" s="160">
        <f>'[3]Yearly HC Propylene'!U22</f>
        <v>137707.45987773585</v>
      </c>
      <c r="BB22" s="132">
        <f>'[3]Yearly HC Propylene'!V22</f>
        <v>137707.45987773585</v>
      </c>
      <c r="BC22" s="160">
        <f>'[3]Yearly HC Propylene'!W22</f>
        <v>137707.45987773585</v>
      </c>
      <c r="BD22" s="132">
        <f>'[3]Yearly HC Propylene'!X22</f>
        <v>137707.45987773585</v>
      </c>
      <c r="BE22" s="160">
        <f>'[3]Yearly HC Propylene'!Y22</f>
        <v>137707.45987773585</v>
      </c>
      <c r="BF22" s="132">
        <f>'[3]Yearly HC Propylene'!Z22</f>
        <v>137707.45987773585</v>
      </c>
      <c r="BG22" s="160">
        <f>'[3]Yearly HC Propylene'!AA22</f>
        <v>137707.45987773585</v>
      </c>
      <c r="BH22" s="132">
        <f>'[3]Yearly HC Propylene'!AB22</f>
        <v>137707.45987773585</v>
      </c>
      <c r="BI22" s="160">
        <f>'[3]Yearly HC Propylene'!AC22</f>
        <v>137707.45987773585</v>
      </c>
      <c r="BJ22" s="132">
        <f>'[3]Yearly HC Propylene'!AD22</f>
        <v>137707.45987773585</v>
      </c>
      <c r="BK22" s="160">
        <f>'[3]Yearly HC Propylene'!AE22</f>
        <v>137707.45987773585</v>
      </c>
      <c r="BL22" s="132">
        <f>'[3]Yearly HC Propylene'!AF22</f>
        <v>137707.45987773585</v>
      </c>
      <c r="BM22" s="160">
        <f>'[3]Yearly HC Propylene'!AG22</f>
        <v>137707.45987773585</v>
      </c>
      <c r="BN22" s="132">
        <f>'[3]Yearly HC Propylene'!AH22</f>
        <v>137707.45987773585</v>
      </c>
      <c r="BO22" s="90"/>
      <c r="BP22" s="132">
        <f t="shared" si="11"/>
        <v>488497.16117893544</v>
      </c>
      <c r="BQ22" s="160">
        <f t="shared" si="11"/>
        <v>486052.83683801745</v>
      </c>
      <c r="BR22" s="132">
        <f t="shared" si="11"/>
        <v>483625.54470032966</v>
      </c>
      <c r="BS22" s="160">
        <f t="shared" si="11"/>
        <v>481215.16608442611</v>
      </c>
      <c r="BT22" s="132">
        <f t="shared" si="11"/>
        <v>478821.58313584072</v>
      </c>
      <c r="BU22" s="160">
        <f t="shared" si="11"/>
        <v>476444.67882132449</v>
      </c>
      <c r="BV22" s="132">
        <f t="shared" si="11"/>
        <v>474084.33692312334</v>
      </c>
      <c r="BW22" s="160">
        <f t="shared" si="11"/>
        <v>471740.44203329575</v>
      </c>
      <c r="BX22" s="132">
        <f t="shared" si="11"/>
        <v>469412.87954806979</v>
      </c>
      <c r="BY22" s="160">
        <f t="shared" si="11"/>
        <v>467101.53566223988</v>
      </c>
      <c r="BZ22" s="132">
        <f t="shared" si="11"/>
        <v>464806.29736360209</v>
      </c>
      <c r="CA22" s="160">
        <f t="shared" si="11"/>
        <v>462527.05242742819</v>
      </c>
      <c r="CB22" s="132">
        <f t="shared" si="11"/>
        <v>460263.68941097939</v>
      </c>
      <c r="CC22" s="160">
        <f t="shared" si="11"/>
        <v>458016.09764805622</v>
      </c>
      <c r="CD22" s="132">
        <f t="shared" si="11"/>
        <v>455784.1672435886</v>
      </c>
      <c r="CE22" s="160">
        <f t="shared" si="11"/>
        <v>453567.78906826174</v>
      </c>
      <c r="CF22" s="132">
        <f t="shared" si="12"/>
        <v>451366.85475318087</v>
      </c>
      <c r="CG22" s="160">
        <f t="shared" si="12"/>
        <v>449181.25668457232</v>
      </c>
      <c r="CH22" s="132">
        <f t="shared" si="12"/>
        <v>447010.88799852191</v>
      </c>
      <c r="CI22" s="160">
        <f t="shared" si="12"/>
        <v>444855.64257574978</v>
      </c>
      <c r="CJ22" s="132">
        <f t="shared" si="12"/>
        <v>442715.41503642173</v>
      </c>
      <c r="CK22" s="160">
        <f t="shared" si="12"/>
        <v>440590.10073499684</v>
      </c>
      <c r="CL22" s="132">
        <f t="shared" si="12"/>
        <v>438479.59575511084</v>
      </c>
      <c r="CM22" s="160">
        <f t="shared" si="12"/>
        <v>436383.79690449487</v>
      </c>
      <c r="CN22" s="132">
        <f t="shared" si="12"/>
        <v>434302.60170993046</v>
      </c>
      <c r="CO22" s="160">
        <f t="shared" si="12"/>
        <v>432235.90841223882</v>
      </c>
      <c r="CP22" s="132">
        <f t="shared" si="12"/>
        <v>430183.61596130522</v>
      </c>
      <c r="CQ22" s="160">
        <f t="shared" si="12"/>
        <v>428145.62401113857</v>
      </c>
      <c r="CR22" s="132">
        <f t="shared" si="12"/>
        <v>426121.83291496476</v>
      </c>
      <c r="CS22" s="160">
        <f t="shared" si="12"/>
        <v>424112.14372035477</v>
      </c>
      <c r="CT22" s="132">
        <f t="shared" si="12"/>
        <v>422116.45816438587</v>
      </c>
      <c r="CU22" s="225"/>
      <c r="CV22" s="225"/>
      <c r="CW22" s="225"/>
      <c r="CX22" s="225"/>
      <c r="CY22" s="222" t="s">
        <v>19</v>
      </c>
      <c r="CZ22" s="232"/>
      <c r="DA22" s="232"/>
      <c r="DB22" s="232"/>
      <c r="DC22" s="232">
        <f>-CT17</f>
        <v>-295161.09058803163</v>
      </c>
      <c r="DD22" s="232">
        <f>-CT23</f>
        <v>-232164.05199041223</v>
      </c>
      <c r="DE22" s="232">
        <f>-CT11+CT7</f>
        <v>-694414.46651604841</v>
      </c>
      <c r="DF22" s="232">
        <f>-CT33</f>
        <v>-124966.2547342559</v>
      </c>
      <c r="DG22" s="232"/>
      <c r="DH22" s="232"/>
      <c r="DI22" s="225"/>
      <c r="DJ22" s="221"/>
      <c r="DK22" s="225"/>
    </row>
    <row r="23" spans="1:115" outlineLevel="1">
      <c r="B23" s="1" t="s">
        <v>19</v>
      </c>
      <c r="C23" s="5" t="s">
        <v>197</v>
      </c>
      <c r="D23" s="129">
        <f>'[2]Yearly HC Propylene'!D23</f>
        <v>0</v>
      </c>
      <c r="E23" s="161">
        <f>'[2]Yearly HC Propylene'!E23</f>
        <v>6322.4685918291125</v>
      </c>
      <c r="F23" s="129">
        <f>'[2]Yearly HC Propylene'!F23</f>
        <v>12556.826479060155</v>
      </c>
      <c r="G23" s="161">
        <f>'[2]Yearly HC Propylene'!G23</f>
        <v>18703.994602954284</v>
      </c>
      <c r="H23" s="129">
        <f>'[2]Yearly HC Propylene'!H23</f>
        <v>24764.885348538413</v>
      </c>
      <c r="I23" s="161">
        <f>'[2]Yearly HC Propylene'!I23</f>
        <v>30740.402619130669</v>
      </c>
      <c r="J23" s="129">
        <f>'[2]Yearly HC Propylene'!J23</f>
        <v>36631.441910242698</v>
      </c>
      <c r="K23" s="161">
        <f>'[2]Yearly HC Propylene'!K23</f>
        <v>42438.890382863887</v>
      </c>
      <c r="L23" s="129">
        <f>'[2]Yearly HC Propylene'!L23</f>
        <v>48163.626936132496</v>
      </c>
      <c r="M23" s="161">
        <f>'[2]Yearly HC Propylene'!M23</f>
        <v>53806.522279398749</v>
      </c>
      <c r="N23" s="129">
        <f>'[2]Yearly HC Propylene'!N23</f>
        <v>59368.439003684718</v>
      </c>
      <c r="O23" s="161">
        <f>'[2]Yearly HC Propylene'!O23</f>
        <v>64850.231652546085</v>
      </c>
      <c r="P23" s="129">
        <f>'[2]Yearly HC Propylene'!P23</f>
        <v>70252.746792340447</v>
      </c>
      <c r="Q23" s="161">
        <f>'[2]Yearly HC Propylene'!Q23</f>
        <v>75576.823081907118</v>
      </c>
      <c r="R23" s="129">
        <f>'[2]Yearly HC Propylene'!R23</f>
        <v>80823.291341663178</v>
      </c>
      <c r="S23" s="161">
        <f>'[2]Yearly HC Propylene'!S23</f>
        <v>85992.974622120673</v>
      </c>
      <c r="T23" s="129">
        <f>'[2]Yearly HC Propylene'!T23</f>
        <v>91086.688271829233</v>
      </c>
      <c r="U23" s="161">
        <f>'[2]Yearly HC Propylene'!U23</f>
        <v>96105.240004749416</v>
      </c>
      <c r="V23" s="129">
        <f>'[2]Yearly HC Propylene'!V23</f>
        <v>101049.42996706085</v>
      </c>
      <c r="W23" s="161">
        <f>'[2]Yearly HC Propylene'!W23</f>
        <v>105920.05080341012</v>
      </c>
      <c r="X23" s="129">
        <f>'[2]Yearly HC Propylene'!X23</f>
        <v>110717.887722603</v>
      </c>
      <c r="Y23" s="161">
        <f>'[2]Yearly HC Propylene'!Y23</f>
        <v>115610.30401521655</v>
      </c>
      <c r="Z23" s="129">
        <f>'[2]Yearly HC Propylene'!Z23</f>
        <v>120429.16320530094</v>
      </c>
      <c r="AA23" s="161">
        <f>'[2]Yearly HC Propylene'!AA23</f>
        <v>125175.25284791473</v>
      </c>
      <c r="AB23" s="129">
        <f>'[2]Yearly HC Propylene'!AB23</f>
        <v>129849.35309413481</v>
      </c>
      <c r="AC23" s="161">
        <f>'[2]Yearly HC Propylene'!AC23</f>
        <v>134452.23675600061</v>
      </c>
      <c r="AD23" s="129">
        <f>'[2]Yearly HC Propylene'!AD23</f>
        <v>138984.66937091216</v>
      </c>
      <c r="AE23" s="161">
        <f>'[2]Yearly HC Propylene'!AE23</f>
        <v>143447.4092654876</v>
      </c>
      <c r="AF23" s="129">
        <f>'[2]Yearly HC Propylene'!AF23</f>
        <v>147841.20761888355</v>
      </c>
      <c r="AG23" s="161">
        <f>'[2]Yearly HC Propylene'!AG23</f>
        <v>152166.80852558344</v>
      </c>
      <c r="AH23" s="129">
        <f>'[2]Yearly HC Propylene'!AH23</f>
        <v>156424.9490576575</v>
      </c>
      <c r="AI23" s="92"/>
      <c r="AJ23" s="129">
        <f>'[3]Yearly HC Propylene'!D23</f>
        <v>0</v>
      </c>
      <c r="AK23" s="161">
        <f>'[3]Yearly HC Propylene'!E23</f>
        <v>2499.3903967809065</v>
      </c>
      <c r="AL23" s="129">
        <f>'[3]Yearly HC Propylene'!F23</f>
        <v>4998.780793561813</v>
      </c>
      <c r="AM23" s="161">
        <f>'[3]Yearly HC Propylene'!G23</f>
        <v>7498.1711903427185</v>
      </c>
      <c r="AN23" s="129">
        <f>'[3]Yearly HC Propylene'!H23</f>
        <v>9997.5615871236259</v>
      </c>
      <c r="AO23" s="161">
        <f>'[3]Yearly HC Propylene'!I23</f>
        <v>12496.951983904532</v>
      </c>
      <c r="AP23" s="129">
        <f>'[3]Yearly HC Propylene'!J23</f>
        <v>14996.342380685437</v>
      </c>
      <c r="AQ23" s="161">
        <f>'[3]Yearly HC Propylene'!K23</f>
        <v>17495.732777466346</v>
      </c>
      <c r="AR23" s="129">
        <f>'[3]Yearly HC Propylene'!L23</f>
        <v>19995.123174247252</v>
      </c>
      <c r="AS23" s="161">
        <f>'[3]Yearly HC Propylene'!M23</f>
        <v>22494.513571028154</v>
      </c>
      <c r="AT23" s="129">
        <f>'[3]Yearly HC Propylene'!N23</f>
        <v>24993.903967809063</v>
      </c>
      <c r="AU23" s="161">
        <f>'[3]Yearly HC Propylene'!O23</f>
        <v>27493.294364589965</v>
      </c>
      <c r="AV23" s="129">
        <f>'[3]Yearly HC Propylene'!P23</f>
        <v>29992.684761370874</v>
      </c>
      <c r="AW23" s="161">
        <f>'[3]Yearly HC Propylene'!Q23</f>
        <v>32492.075158151783</v>
      </c>
      <c r="AX23" s="129">
        <f>'[3]Yearly HC Propylene'!R23</f>
        <v>34991.465554932685</v>
      </c>
      <c r="AY23" s="161">
        <f>'[3]Yearly HC Propylene'!S23</f>
        <v>37490.855951713587</v>
      </c>
      <c r="AZ23" s="129">
        <f>'[3]Yearly HC Propylene'!T23</f>
        <v>39990.246348494496</v>
      </c>
      <c r="BA23" s="161">
        <f>'[3]Yearly HC Propylene'!U23</f>
        <v>42489.636745275406</v>
      </c>
      <c r="BB23" s="129">
        <f>'[3]Yearly HC Propylene'!V23</f>
        <v>44989.027142056315</v>
      </c>
      <c r="BC23" s="161">
        <f>'[3]Yearly HC Propylene'!W23</f>
        <v>47488.417538837217</v>
      </c>
      <c r="BD23" s="129">
        <f>'[3]Yearly HC Propylene'!X23</f>
        <v>49987.807935618126</v>
      </c>
      <c r="BE23" s="161">
        <f>'[3]Yearly HC Propylene'!Y23</f>
        <v>52562.937435331783</v>
      </c>
      <c r="BF23" s="129">
        <f>'[3]Yearly HC Propylene'!Z23</f>
        <v>55138.066935045441</v>
      </c>
      <c r="BG23" s="161">
        <f>'[3]Yearly HC Propylene'!AA23</f>
        <v>57713.196434759106</v>
      </c>
      <c r="BH23" s="129">
        <f>'[3]Yearly HC Propylene'!AB23</f>
        <v>60288.32593447277</v>
      </c>
      <c r="BI23" s="161">
        <f>'[3]Yearly HC Propylene'!AC23</f>
        <v>62863.455434186428</v>
      </c>
      <c r="BJ23" s="129">
        <f>'[3]Yearly HC Propylene'!AD23</f>
        <v>65438.584933900092</v>
      </c>
      <c r="BK23" s="161">
        <f>'[3]Yearly HC Propylene'!AE23</f>
        <v>68013.714433613743</v>
      </c>
      <c r="BL23" s="129">
        <f>'[3]Yearly HC Propylene'!AF23</f>
        <v>70588.8439333274</v>
      </c>
      <c r="BM23" s="161">
        <f>'[3]Yearly HC Propylene'!AG23</f>
        <v>73163.973433041072</v>
      </c>
      <c r="BN23" s="129">
        <f>'[3]Yearly HC Propylene'!AH23</f>
        <v>75739.102932754729</v>
      </c>
      <c r="BO23" s="92"/>
      <c r="BP23" s="129">
        <f t="shared" si="11"/>
        <v>0</v>
      </c>
      <c r="BQ23" s="161">
        <f t="shared" si="11"/>
        <v>8821.8589886100199</v>
      </c>
      <c r="BR23" s="129">
        <f t="shared" si="11"/>
        <v>17555.607272621968</v>
      </c>
      <c r="BS23" s="161">
        <f t="shared" si="11"/>
        <v>26202.165793297005</v>
      </c>
      <c r="BT23" s="129">
        <f t="shared" si="11"/>
        <v>34762.446935662039</v>
      </c>
      <c r="BU23" s="161">
        <f t="shared" si="11"/>
        <v>43237.354603035201</v>
      </c>
      <c r="BV23" s="129">
        <f t="shared" si="11"/>
        <v>51627.784290928132</v>
      </c>
      <c r="BW23" s="161">
        <f t="shared" si="11"/>
        <v>59934.623160330229</v>
      </c>
      <c r="BX23" s="129">
        <f t="shared" si="11"/>
        <v>68158.75011037974</v>
      </c>
      <c r="BY23" s="161">
        <f t="shared" si="11"/>
        <v>76301.03585042691</v>
      </c>
      <c r="BZ23" s="129">
        <f t="shared" si="11"/>
        <v>84362.342971493781</v>
      </c>
      <c r="CA23" s="161">
        <f t="shared" si="11"/>
        <v>92343.526017136057</v>
      </c>
      <c r="CB23" s="129">
        <f t="shared" si="11"/>
        <v>100245.43155371133</v>
      </c>
      <c r="CC23" s="161">
        <f t="shared" si="11"/>
        <v>108068.8982400589</v>
      </c>
      <c r="CD23" s="129">
        <f t="shared" si="11"/>
        <v>115814.75689659586</v>
      </c>
      <c r="CE23" s="161">
        <f t="shared" si="11"/>
        <v>123483.83057383426</v>
      </c>
      <c r="CF23" s="129">
        <f t="shared" si="12"/>
        <v>131076.93462032374</v>
      </c>
      <c r="CG23" s="161">
        <f t="shared" si="12"/>
        <v>138594.87675002482</v>
      </c>
      <c r="CH23" s="129">
        <f t="shared" si="12"/>
        <v>146038.45710911715</v>
      </c>
      <c r="CI23" s="161">
        <f t="shared" si="12"/>
        <v>153408.46834224733</v>
      </c>
      <c r="CJ23" s="129">
        <f t="shared" si="12"/>
        <v>160705.69565822114</v>
      </c>
      <c r="CK23" s="161">
        <f t="shared" si="12"/>
        <v>168173.24145054835</v>
      </c>
      <c r="CL23" s="129">
        <f t="shared" si="12"/>
        <v>175567.23014034639</v>
      </c>
      <c r="CM23" s="161">
        <f t="shared" si="12"/>
        <v>182888.44928267383</v>
      </c>
      <c r="CN23" s="129">
        <f t="shared" si="12"/>
        <v>190137.67902860758</v>
      </c>
      <c r="CO23" s="161">
        <f t="shared" si="12"/>
        <v>197315.69219018705</v>
      </c>
      <c r="CP23" s="129">
        <f t="shared" si="12"/>
        <v>204423.25430481226</v>
      </c>
      <c r="CQ23" s="161">
        <f t="shared" si="12"/>
        <v>211461.12369910133</v>
      </c>
      <c r="CR23" s="129">
        <f t="shared" si="12"/>
        <v>218430.05155221093</v>
      </c>
      <c r="CS23" s="161">
        <f t="shared" si="12"/>
        <v>225330.78195862452</v>
      </c>
      <c r="CT23" s="129">
        <f t="shared" si="12"/>
        <v>232164.05199041223</v>
      </c>
      <c r="CU23" s="221"/>
      <c r="CV23" s="221"/>
      <c r="CW23" s="221"/>
      <c r="CX23" s="221"/>
      <c r="CY23" s="222" t="s">
        <v>23</v>
      </c>
      <c r="CZ23" s="232"/>
      <c r="DA23" s="232"/>
      <c r="DB23" s="232"/>
      <c r="DC23" s="232">
        <f>-CT20</f>
        <v>-132385.66269291117</v>
      </c>
      <c r="DD23" s="232">
        <f>-CT24</f>
        <v>0</v>
      </c>
      <c r="DE23" s="232">
        <f>-CT12</f>
        <v>0</v>
      </c>
      <c r="DF23" s="232">
        <f>-CT34</f>
        <v>-41655.418244751971</v>
      </c>
      <c r="DG23" s="221"/>
      <c r="DH23" s="232"/>
      <c r="DI23" s="232"/>
      <c r="DJ23" s="226"/>
      <c r="DK23" s="221"/>
    </row>
    <row r="24" spans="1:115" outlineLevel="1">
      <c r="B24" s="1" t="s">
        <v>23</v>
      </c>
      <c r="C24" s="5" t="s">
        <v>197</v>
      </c>
      <c r="D24" s="129">
        <f>'[2]Yearly HC Propylene'!D24</f>
        <v>0</v>
      </c>
      <c r="E24" s="161">
        <f>'[2]Yearly HC Propylene'!E24</f>
        <v>0</v>
      </c>
      <c r="F24" s="129">
        <f>'[2]Yearly HC Propylene'!F24</f>
        <v>0</v>
      </c>
      <c r="G24" s="161">
        <f>'[2]Yearly HC Propylene'!G24</f>
        <v>0</v>
      </c>
      <c r="H24" s="129">
        <f>'[2]Yearly HC Propylene'!H24</f>
        <v>0</v>
      </c>
      <c r="I24" s="161">
        <f>'[2]Yearly HC Propylene'!I24</f>
        <v>0</v>
      </c>
      <c r="J24" s="129">
        <f>'[2]Yearly HC Propylene'!J24</f>
        <v>0</v>
      </c>
      <c r="K24" s="161">
        <f>'[2]Yearly HC Propylene'!K24</f>
        <v>0</v>
      </c>
      <c r="L24" s="129">
        <f>'[2]Yearly HC Propylene'!L24</f>
        <v>0</v>
      </c>
      <c r="M24" s="161">
        <f>'[2]Yearly HC Propylene'!M24</f>
        <v>0</v>
      </c>
      <c r="N24" s="129">
        <f>'[2]Yearly HC Propylene'!N24</f>
        <v>0</v>
      </c>
      <c r="O24" s="161">
        <f>'[2]Yearly HC Propylene'!O24</f>
        <v>0</v>
      </c>
      <c r="P24" s="129">
        <f>'[2]Yearly HC Propylene'!P24</f>
        <v>0</v>
      </c>
      <c r="Q24" s="161">
        <f>'[2]Yearly HC Propylene'!Q24</f>
        <v>0</v>
      </c>
      <c r="R24" s="129">
        <f>'[2]Yearly HC Propylene'!R24</f>
        <v>0</v>
      </c>
      <c r="S24" s="161">
        <f>'[2]Yearly HC Propylene'!S24</f>
        <v>0</v>
      </c>
      <c r="T24" s="129">
        <f>'[2]Yearly HC Propylene'!T24</f>
        <v>0</v>
      </c>
      <c r="U24" s="161">
        <f>'[2]Yearly HC Propylene'!U24</f>
        <v>0</v>
      </c>
      <c r="V24" s="129">
        <f>'[2]Yearly HC Propylene'!V24</f>
        <v>0</v>
      </c>
      <c r="W24" s="161">
        <f>'[2]Yearly HC Propylene'!W24</f>
        <v>0</v>
      </c>
      <c r="X24" s="129">
        <f>'[2]Yearly HC Propylene'!X24</f>
        <v>0</v>
      </c>
      <c r="Y24" s="161">
        <f>'[2]Yearly HC Propylene'!Y24</f>
        <v>0</v>
      </c>
      <c r="Z24" s="129">
        <f>'[2]Yearly HC Propylene'!Z24</f>
        <v>0</v>
      </c>
      <c r="AA24" s="161">
        <f>'[2]Yearly HC Propylene'!AA24</f>
        <v>0</v>
      </c>
      <c r="AB24" s="129">
        <f>'[2]Yearly HC Propylene'!AB24</f>
        <v>0</v>
      </c>
      <c r="AC24" s="161">
        <f>'[2]Yearly HC Propylene'!AC24</f>
        <v>0</v>
      </c>
      <c r="AD24" s="129">
        <f>'[2]Yearly HC Propylene'!AD24</f>
        <v>0</v>
      </c>
      <c r="AE24" s="161">
        <f>'[2]Yearly HC Propylene'!AE24</f>
        <v>0</v>
      </c>
      <c r="AF24" s="129">
        <f>'[2]Yearly HC Propylene'!AF24</f>
        <v>0</v>
      </c>
      <c r="AG24" s="161">
        <f>'[2]Yearly HC Propylene'!AG24</f>
        <v>0</v>
      </c>
      <c r="AH24" s="129">
        <f>'[2]Yearly HC Propylene'!AH24</f>
        <v>0</v>
      </c>
      <c r="AI24" s="92"/>
      <c r="AJ24" s="129">
        <f>'[3]Yearly HC Propylene'!D24</f>
        <v>0</v>
      </c>
      <c r="AK24" s="161">
        <f>'[3]Yearly HC Propylene'!E24</f>
        <v>0</v>
      </c>
      <c r="AL24" s="129">
        <f>'[3]Yearly HC Propylene'!F24</f>
        <v>0</v>
      </c>
      <c r="AM24" s="161">
        <f>'[3]Yearly HC Propylene'!G24</f>
        <v>0</v>
      </c>
      <c r="AN24" s="129">
        <f>'[3]Yearly HC Propylene'!H24</f>
        <v>0</v>
      </c>
      <c r="AO24" s="161">
        <f>'[3]Yearly HC Propylene'!I24</f>
        <v>0</v>
      </c>
      <c r="AP24" s="129">
        <f>'[3]Yearly HC Propylene'!J24</f>
        <v>0</v>
      </c>
      <c r="AQ24" s="161">
        <f>'[3]Yearly HC Propylene'!K24</f>
        <v>0</v>
      </c>
      <c r="AR24" s="129">
        <f>'[3]Yearly HC Propylene'!L24</f>
        <v>0</v>
      </c>
      <c r="AS24" s="161">
        <f>'[3]Yearly HC Propylene'!M24</f>
        <v>0</v>
      </c>
      <c r="AT24" s="129">
        <f>'[3]Yearly HC Propylene'!N24</f>
        <v>0</v>
      </c>
      <c r="AU24" s="161">
        <f>'[3]Yearly HC Propylene'!O24</f>
        <v>0</v>
      </c>
      <c r="AV24" s="129">
        <f>'[3]Yearly HC Propylene'!P24</f>
        <v>0</v>
      </c>
      <c r="AW24" s="161">
        <f>'[3]Yearly HC Propylene'!Q24</f>
        <v>0</v>
      </c>
      <c r="AX24" s="129">
        <f>'[3]Yearly HC Propylene'!R24</f>
        <v>0</v>
      </c>
      <c r="AY24" s="161">
        <f>'[3]Yearly HC Propylene'!S24</f>
        <v>0</v>
      </c>
      <c r="AZ24" s="129">
        <f>'[3]Yearly HC Propylene'!T24</f>
        <v>0</v>
      </c>
      <c r="BA24" s="161">
        <f>'[3]Yearly HC Propylene'!U24</f>
        <v>0</v>
      </c>
      <c r="BB24" s="129">
        <f>'[3]Yearly HC Propylene'!V24</f>
        <v>0</v>
      </c>
      <c r="BC24" s="161">
        <f>'[3]Yearly HC Propylene'!W24</f>
        <v>0</v>
      </c>
      <c r="BD24" s="129">
        <f>'[3]Yearly HC Propylene'!X24</f>
        <v>0</v>
      </c>
      <c r="BE24" s="161">
        <f>'[3]Yearly HC Propylene'!Y24</f>
        <v>0</v>
      </c>
      <c r="BF24" s="129">
        <f>'[3]Yearly HC Propylene'!Z24</f>
        <v>0</v>
      </c>
      <c r="BG24" s="161">
        <f>'[3]Yearly HC Propylene'!AA24</f>
        <v>0</v>
      </c>
      <c r="BH24" s="129">
        <f>'[3]Yearly HC Propylene'!AB24</f>
        <v>0</v>
      </c>
      <c r="BI24" s="161">
        <f>'[3]Yearly HC Propylene'!AC24</f>
        <v>0</v>
      </c>
      <c r="BJ24" s="129">
        <f>'[3]Yearly HC Propylene'!AD24</f>
        <v>0</v>
      </c>
      <c r="BK24" s="161">
        <f>'[3]Yearly HC Propylene'!AE24</f>
        <v>0</v>
      </c>
      <c r="BL24" s="129">
        <f>'[3]Yearly HC Propylene'!AF24</f>
        <v>0</v>
      </c>
      <c r="BM24" s="161">
        <f>'[3]Yearly HC Propylene'!AG24</f>
        <v>0</v>
      </c>
      <c r="BN24" s="129">
        <f>'[3]Yearly HC Propylene'!AH24</f>
        <v>0</v>
      </c>
      <c r="BO24" s="92"/>
      <c r="BP24" s="129">
        <f t="shared" si="11"/>
        <v>0</v>
      </c>
      <c r="BQ24" s="161">
        <f t="shared" si="11"/>
        <v>0</v>
      </c>
      <c r="BR24" s="129">
        <f t="shared" si="11"/>
        <v>0</v>
      </c>
      <c r="BS24" s="161">
        <f t="shared" si="11"/>
        <v>0</v>
      </c>
      <c r="BT24" s="129">
        <f t="shared" si="11"/>
        <v>0</v>
      </c>
      <c r="BU24" s="161">
        <f t="shared" si="11"/>
        <v>0</v>
      </c>
      <c r="BV24" s="129">
        <f t="shared" si="11"/>
        <v>0</v>
      </c>
      <c r="BW24" s="161">
        <f t="shared" si="11"/>
        <v>0</v>
      </c>
      <c r="BX24" s="129">
        <f t="shared" si="11"/>
        <v>0</v>
      </c>
      <c r="BY24" s="161">
        <f t="shared" si="11"/>
        <v>0</v>
      </c>
      <c r="BZ24" s="129">
        <f t="shared" si="11"/>
        <v>0</v>
      </c>
      <c r="CA24" s="161">
        <f t="shared" si="11"/>
        <v>0</v>
      </c>
      <c r="CB24" s="129">
        <f t="shared" si="11"/>
        <v>0</v>
      </c>
      <c r="CC24" s="161">
        <f t="shared" si="11"/>
        <v>0</v>
      </c>
      <c r="CD24" s="129">
        <f t="shared" si="11"/>
        <v>0</v>
      </c>
      <c r="CE24" s="161">
        <f t="shared" si="11"/>
        <v>0</v>
      </c>
      <c r="CF24" s="129">
        <f t="shared" si="12"/>
        <v>0</v>
      </c>
      <c r="CG24" s="161">
        <f t="shared" si="12"/>
        <v>0</v>
      </c>
      <c r="CH24" s="129">
        <f t="shared" si="12"/>
        <v>0</v>
      </c>
      <c r="CI24" s="161">
        <f t="shared" si="12"/>
        <v>0</v>
      </c>
      <c r="CJ24" s="129">
        <f t="shared" si="12"/>
        <v>0</v>
      </c>
      <c r="CK24" s="161">
        <f t="shared" si="12"/>
        <v>0</v>
      </c>
      <c r="CL24" s="129">
        <f t="shared" si="12"/>
        <v>0</v>
      </c>
      <c r="CM24" s="161">
        <f t="shared" si="12"/>
        <v>0</v>
      </c>
      <c r="CN24" s="129">
        <f t="shared" si="12"/>
        <v>0</v>
      </c>
      <c r="CO24" s="161">
        <f t="shared" si="12"/>
        <v>0</v>
      </c>
      <c r="CP24" s="129">
        <f t="shared" si="12"/>
        <v>0</v>
      </c>
      <c r="CQ24" s="161">
        <f t="shared" si="12"/>
        <v>0</v>
      </c>
      <c r="CR24" s="129">
        <f t="shared" si="12"/>
        <v>0</v>
      </c>
      <c r="CS24" s="161">
        <f t="shared" si="12"/>
        <v>0</v>
      </c>
      <c r="CT24" s="129">
        <f t="shared" si="12"/>
        <v>0</v>
      </c>
      <c r="CU24" s="221"/>
      <c r="CV24" s="221"/>
      <c r="CW24" s="221"/>
      <c r="CX24" s="221"/>
      <c r="CY24" s="222" t="s">
        <v>26</v>
      </c>
      <c r="CZ24" s="232"/>
      <c r="DA24" s="228">
        <f>CT4-BP4</f>
        <v>-821862.85878015868</v>
      </c>
      <c r="DB24" s="232"/>
      <c r="DC24" s="232"/>
      <c r="DD24" s="232"/>
      <c r="DE24" s="232"/>
      <c r="DF24" s="232"/>
      <c r="DG24" s="232"/>
      <c r="DH24" s="232"/>
      <c r="DI24" s="232"/>
      <c r="DJ24" s="225"/>
      <c r="DK24" s="221"/>
    </row>
    <row r="25" spans="1:115" s="14" customFormat="1">
      <c r="A25" s="10"/>
      <c r="B25" s="10" t="s">
        <v>48</v>
      </c>
      <c r="C25" s="11" t="s">
        <v>197</v>
      </c>
      <c r="D25" s="133">
        <f>'[2]Yearly HC Propylene'!D25</f>
        <v>350789.70130119962</v>
      </c>
      <c r="E25" s="163">
        <f>'[2]Yearly HC Propylene'!E25</f>
        <v>342022.90836845251</v>
      </c>
      <c r="F25" s="133">
        <f>'[2]Yearly HC Propylene'!F25</f>
        <v>333361.25834353361</v>
      </c>
      <c r="G25" s="163">
        <f>'[2]Yearly HC Propylene'!G25</f>
        <v>324803.71160373592</v>
      </c>
      <c r="H25" s="133">
        <f>'[2]Yearly HC Propylene'!H25</f>
        <v>316349.23790956644</v>
      </c>
      <c r="I25" s="163">
        <f>'[2]Yearly HC Propylene'!I25</f>
        <v>307996.81632445793</v>
      </c>
      <c r="J25" s="133">
        <f>'[2]Yearly HC Propylene'!J25</f>
        <v>299745.43513514474</v>
      </c>
      <c r="K25" s="163">
        <f>'[2]Yearly HC Propylene'!K25</f>
        <v>291594.091772696</v>
      </c>
      <c r="L25" s="133">
        <f>'[2]Yearly HC Propylene'!L25</f>
        <v>283541.79273420147</v>
      </c>
      <c r="M25" s="163">
        <f>'[2]Yearly HC Propylene'!M25</f>
        <v>275587.55350510532</v>
      </c>
      <c r="N25" s="133">
        <f>'[2]Yearly HC Propylene'!N25</f>
        <v>267730.39848218148</v>
      </c>
      <c r="O25" s="163">
        <f>'[2]Yearly HC Propylene'!O25</f>
        <v>259969.36089714628</v>
      </c>
      <c r="P25" s="133">
        <f>'[2]Yearly HC Propylene'!P25</f>
        <v>252303.48274090307</v>
      </c>
      <c r="Q25" s="163">
        <f>'[2]Yearly HC Propylene'!Q25</f>
        <v>244731.81468841329</v>
      </c>
      <c r="R25" s="133">
        <f>'[2]Yearly HC Propylene'!R25</f>
        <v>237253.41602418956</v>
      </c>
      <c r="S25" s="163">
        <f>'[2]Yearly HC Propylene'!S25</f>
        <v>229867.35456840519</v>
      </c>
      <c r="T25" s="133">
        <f>'[2]Yearly HC Propylene'!T25</f>
        <v>222572.70660361578</v>
      </c>
      <c r="U25" s="163">
        <f>'[2]Yearly HC Propylene'!U25</f>
        <v>215368.55680208709</v>
      </c>
      <c r="V25" s="133">
        <f>'[2]Yearly HC Propylene'!V25</f>
        <v>208253.99815372523</v>
      </c>
      <c r="W25" s="163">
        <f>'[2]Yearly HC Propylene'!W25</f>
        <v>201228.13189460384</v>
      </c>
      <c r="X25" s="133">
        <f>'[2]Yearly HC Propylene'!X25</f>
        <v>194290.06743608293</v>
      </c>
      <c r="Y25" s="163">
        <f>'[2]Yearly HC Propylene'!Y25</f>
        <v>187272.33684204449</v>
      </c>
      <c r="Z25" s="133">
        <f>'[2]Yearly HC Propylene'!Z25</f>
        <v>180342.97267207404</v>
      </c>
      <c r="AA25" s="163">
        <f>'[2]Yearly HC Propylene'!AA25</f>
        <v>173501.08417884432</v>
      </c>
      <c r="AB25" s="133">
        <f>'[2]Yearly HC Propylene'!AB25</f>
        <v>166745.78873805981</v>
      </c>
      <c r="AC25" s="163">
        <f>'[2]Yearly HC Propylene'!AC25</f>
        <v>160076.21177850233</v>
      </c>
      <c r="AD25" s="133">
        <f>'[2]Yearly HC Propylene'!AD25</f>
        <v>153491.48671265718</v>
      </c>
      <c r="AE25" s="163">
        <f>'[2]Yearly HC Propylene'!AE25</f>
        <v>146990.75486791509</v>
      </c>
      <c r="AF25" s="133">
        <f>'[2]Yearly HC Propylene'!AF25</f>
        <v>140573.16541834539</v>
      </c>
      <c r="AG25" s="163">
        <f>'[2]Yearly HC Propylene'!AG25</f>
        <v>134237.87531703545</v>
      </c>
      <c r="AH25" s="133">
        <f>'[2]Yearly HC Propylene'!AH25</f>
        <v>127984.04922899249</v>
      </c>
      <c r="AI25" s="94"/>
      <c r="AJ25" s="133">
        <f>'[3]Yearly HC Propylene'!D25</f>
        <v>137707.45987773585</v>
      </c>
      <c r="AK25" s="163">
        <f>'[3]Yearly HC Propylene'!E25</f>
        <v>135208.06948095493</v>
      </c>
      <c r="AL25" s="133">
        <f>'[3]Yearly HC Propylene'!F25</f>
        <v>132708.67908417404</v>
      </c>
      <c r="AM25" s="163">
        <f>'[3]Yearly HC Propylene'!G25</f>
        <v>130209.28868739313</v>
      </c>
      <c r="AN25" s="133">
        <f>'[3]Yearly HC Propylene'!H25</f>
        <v>127709.89829061223</v>
      </c>
      <c r="AO25" s="163">
        <f>'[3]Yearly HC Propylene'!I25</f>
        <v>125210.50789383132</v>
      </c>
      <c r="AP25" s="133">
        <f>'[3]Yearly HC Propylene'!J25</f>
        <v>122711.11749705041</v>
      </c>
      <c r="AQ25" s="163">
        <f>'[3]Yearly HC Propylene'!K25</f>
        <v>120211.72710026951</v>
      </c>
      <c r="AR25" s="133">
        <f>'[3]Yearly HC Propylene'!L25</f>
        <v>117712.3367034886</v>
      </c>
      <c r="AS25" s="163">
        <f>'[3]Yearly HC Propylene'!M25</f>
        <v>115212.94630670769</v>
      </c>
      <c r="AT25" s="133">
        <f>'[3]Yearly HC Propylene'!N25</f>
        <v>112713.55590992678</v>
      </c>
      <c r="AU25" s="163">
        <f>'[3]Yearly HC Propylene'!O25</f>
        <v>110214.16551314588</v>
      </c>
      <c r="AV25" s="133">
        <f>'[3]Yearly HC Propylene'!P25</f>
        <v>107714.77511636497</v>
      </c>
      <c r="AW25" s="163">
        <f>'[3]Yearly HC Propylene'!Q25</f>
        <v>105215.38471958406</v>
      </c>
      <c r="AX25" s="133">
        <f>'[3]Yearly HC Propylene'!R25</f>
        <v>102715.99432280316</v>
      </c>
      <c r="AY25" s="163">
        <f>'[3]Yearly HC Propylene'!S25</f>
        <v>100216.60392602226</v>
      </c>
      <c r="AZ25" s="133">
        <f>'[3]Yearly HC Propylene'!T25</f>
        <v>97717.213529241359</v>
      </c>
      <c r="BA25" s="163">
        <f>'[3]Yearly HC Propylene'!U25</f>
        <v>95217.823132460442</v>
      </c>
      <c r="BB25" s="133">
        <f>'[3]Yearly HC Propylene'!V25</f>
        <v>92718.432735679526</v>
      </c>
      <c r="BC25" s="163">
        <f>'[3]Yearly HC Propylene'!W25</f>
        <v>90219.042338898638</v>
      </c>
      <c r="BD25" s="133">
        <f>'[3]Yearly HC Propylene'!X25</f>
        <v>87719.651942117722</v>
      </c>
      <c r="BE25" s="163">
        <f>'[3]Yearly HC Propylene'!Y25</f>
        <v>85144.522442404064</v>
      </c>
      <c r="BF25" s="133">
        <f>'[3]Yearly HC Propylene'!Z25</f>
        <v>82569.392942690407</v>
      </c>
      <c r="BG25" s="163">
        <f>'[3]Yearly HC Propylene'!AA25</f>
        <v>79994.26344297675</v>
      </c>
      <c r="BH25" s="133">
        <f>'[3]Yearly HC Propylene'!AB25</f>
        <v>77419.133943263078</v>
      </c>
      <c r="BI25" s="163">
        <f>'[3]Yearly HC Propylene'!AC25</f>
        <v>74844.00444354942</v>
      </c>
      <c r="BJ25" s="133">
        <f>'[3]Yearly HC Propylene'!AD25</f>
        <v>72268.874943835748</v>
      </c>
      <c r="BK25" s="163">
        <f>'[3]Yearly HC Propylene'!AE25</f>
        <v>69693.745444122105</v>
      </c>
      <c r="BL25" s="133">
        <f>'[3]Yearly HC Propylene'!AF25</f>
        <v>67118.615944408448</v>
      </c>
      <c r="BM25" s="163">
        <f>'[3]Yearly HC Propylene'!AG25</f>
        <v>64543.486444694776</v>
      </c>
      <c r="BN25" s="133">
        <f>'[3]Yearly HC Propylene'!AH25</f>
        <v>61968.356944981118</v>
      </c>
      <c r="BO25" s="94"/>
      <c r="BP25" s="133">
        <f t="shared" si="11"/>
        <v>488497.16117893544</v>
      </c>
      <c r="BQ25" s="163">
        <f t="shared" si="11"/>
        <v>477230.97784940747</v>
      </c>
      <c r="BR25" s="133">
        <f t="shared" si="11"/>
        <v>466069.93742770766</v>
      </c>
      <c r="BS25" s="163">
        <f t="shared" si="11"/>
        <v>455013.00029112905</v>
      </c>
      <c r="BT25" s="133">
        <f t="shared" si="11"/>
        <v>444059.13620017865</v>
      </c>
      <c r="BU25" s="163">
        <f t="shared" si="11"/>
        <v>433207.32421828923</v>
      </c>
      <c r="BV25" s="133">
        <f t="shared" si="11"/>
        <v>422456.55263219518</v>
      </c>
      <c r="BW25" s="163">
        <f t="shared" si="11"/>
        <v>411805.81887296552</v>
      </c>
      <c r="BX25" s="133">
        <f t="shared" si="11"/>
        <v>401254.12943769008</v>
      </c>
      <c r="BY25" s="163">
        <f t="shared" si="11"/>
        <v>390800.499811813</v>
      </c>
      <c r="BZ25" s="133">
        <f t="shared" si="11"/>
        <v>380443.95439210825</v>
      </c>
      <c r="CA25" s="163">
        <f t="shared" si="11"/>
        <v>370183.52641029214</v>
      </c>
      <c r="CB25" s="133">
        <f t="shared" si="11"/>
        <v>360018.25785726804</v>
      </c>
      <c r="CC25" s="163">
        <f t="shared" si="11"/>
        <v>349947.19940799737</v>
      </c>
      <c r="CD25" s="133">
        <f t="shared" si="11"/>
        <v>339969.41034699272</v>
      </c>
      <c r="CE25" s="163">
        <f t="shared" si="11"/>
        <v>330083.95849442744</v>
      </c>
      <c r="CF25" s="133">
        <f t="shared" si="12"/>
        <v>320289.92013285717</v>
      </c>
      <c r="CG25" s="163">
        <f t="shared" si="12"/>
        <v>310586.37993454753</v>
      </c>
      <c r="CH25" s="133">
        <f t="shared" si="12"/>
        <v>300972.43088940473</v>
      </c>
      <c r="CI25" s="163">
        <f t="shared" si="12"/>
        <v>291447.17423350248</v>
      </c>
      <c r="CJ25" s="133">
        <f t="shared" si="12"/>
        <v>282009.71937820065</v>
      </c>
      <c r="CK25" s="163">
        <f t="shared" si="12"/>
        <v>272416.85928444855</v>
      </c>
      <c r="CL25" s="133">
        <f t="shared" si="12"/>
        <v>262912.36561476445</v>
      </c>
      <c r="CM25" s="163">
        <f t="shared" si="12"/>
        <v>253495.34762182107</v>
      </c>
      <c r="CN25" s="133">
        <f t="shared" si="12"/>
        <v>244164.9226813229</v>
      </c>
      <c r="CO25" s="163">
        <f t="shared" si="12"/>
        <v>234920.21622205176</v>
      </c>
      <c r="CP25" s="133">
        <f t="shared" si="12"/>
        <v>225760.36165649293</v>
      </c>
      <c r="CQ25" s="163">
        <f t="shared" si="12"/>
        <v>216684.50031203718</v>
      </c>
      <c r="CR25" s="133">
        <f t="shared" si="12"/>
        <v>207691.78136275383</v>
      </c>
      <c r="CS25" s="163">
        <f t="shared" si="12"/>
        <v>198781.36176173022</v>
      </c>
      <c r="CT25" s="133">
        <f t="shared" si="12"/>
        <v>189952.40617397361</v>
      </c>
      <c r="CU25" s="226"/>
      <c r="CV25" s="226"/>
      <c r="CW25" s="226"/>
      <c r="CX25" s="226"/>
      <c r="CY25" s="226"/>
      <c r="CZ25" s="226"/>
      <c r="DA25" s="226"/>
      <c r="DB25" s="226"/>
      <c r="DC25" s="226"/>
      <c r="DD25" s="226"/>
      <c r="DE25" s="226"/>
      <c r="DF25" s="226"/>
      <c r="DG25" s="226"/>
      <c r="DH25" s="226"/>
      <c r="DI25" s="226"/>
      <c r="DJ25" s="226"/>
      <c r="DK25" s="226"/>
    </row>
    <row r="26" spans="1:115" ht="90">
      <c r="A26" s="1" t="s">
        <v>189</v>
      </c>
      <c r="B26" s="6" t="s">
        <v>50</v>
      </c>
      <c r="C26" s="7" t="s">
        <v>197</v>
      </c>
      <c r="D26" s="132">
        <f>'[2]Yearly HC Propylene'!D26</f>
        <v>0</v>
      </c>
      <c r="E26" s="160">
        <f>'[2]Yearly HC Propylene'!E26</f>
        <v>0</v>
      </c>
      <c r="F26" s="132">
        <f>'[2]Yearly HC Propylene'!F26</f>
        <v>0</v>
      </c>
      <c r="G26" s="160">
        <f>'[2]Yearly HC Propylene'!G26</f>
        <v>0</v>
      </c>
      <c r="H26" s="132">
        <f>'[2]Yearly HC Propylene'!H26</f>
        <v>0</v>
      </c>
      <c r="I26" s="160">
        <f>'[2]Yearly HC Propylene'!I26</f>
        <v>0</v>
      </c>
      <c r="J26" s="132">
        <f>'[2]Yearly HC Propylene'!J26</f>
        <v>0</v>
      </c>
      <c r="K26" s="160">
        <f>'[2]Yearly HC Propylene'!K26</f>
        <v>0</v>
      </c>
      <c r="L26" s="132">
        <f>'[2]Yearly HC Propylene'!L26</f>
        <v>0</v>
      </c>
      <c r="M26" s="160">
        <f>'[2]Yearly HC Propylene'!M26</f>
        <v>0</v>
      </c>
      <c r="N26" s="132">
        <f>'[2]Yearly HC Propylene'!N26</f>
        <v>0</v>
      </c>
      <c r="O26" s="160">
        <f>'[2]Yearly HC Propylene'!O26</f>
        <v>0</v>
      </c>
      <c r="P26" s="132">
        <f>'[2]Yearly HC Propylene'!P26</f>
        <v>0</v>
      </c>
      <c r="Q26" s="160">
        <f>'[2]Yearly HC Propylene'!Q26</f>
        <v>0</v>
      </c>
      <c r="R26" s="132">
        <f>'[2]Yearly HC Propylene'!R26</f>
        <v>0</v>
      </c>
      <c r="S26" s="160">
        <f>'[2]Yearly HC Propylene'!S26</f>
        <v>0</v>
      </c>
      <c r="T26" s="132">
        <f>'[2]Yearly HC Propylene'!T26</f>
        <v>0</v>
      </c>
      <c r="U26" s="160">
        <f>'[2]Yearly HC Propylene'!U26</f>
        <v>0</v>
      </c>
      <c r="V26" s="132">
        <f>'[2]Yearly HC Propylene'!V26</f>
        <v>0</v>
      </c>
      <c r="W26" s="160">
        <f>'[2]Yearly HC Propylene'!W26</f>
        <v>0</v>
      </c>
      <c r="X26" s="132">
        <f>'[2]Yearly HC Propylene'!X26</f>
        <v>0</v>
      </c>
      <c r="Y26" s="160">
        <f>'[2]Yearly HC Propylene'!Y26</f>
        <v>0</v>
      </c>
      <c r="Z26" s="132">
        <f>'[2]Yearly HC Propylene'!Z26</f>
        <v>0</v>
      </c>
      <c r="AA26" s="160">
        <f>'[2]Yearly HC Propylene'!AA26</f>
        <v>0</v>
      </c>
      <c r="AB26" s="132">
        <f>'[2]Yearly HC Propylene'!AB26</f>
        <v>0</v>
      </c>
      <c r="AC26" s="160">
        <f>'[2]Yearly HC Propylene'!AC26</f>
        <v>0</v>
      </c>
      <c r="AD26" s="132">
        <f>'[2]Yearly HC Propylene'!AD26</f>
        <v>0</v>
      </c>
      <c r="AE26" s="160">
        <f>'[2]Yearly HC Propylene'!AE26</f>
        <v>0</v>
      </c>
      <c r="AF26" s="132">
        <f>'[2]Yearly HC Propylene'!AF26</f>
        <v>0</v>
      </c>
      <c r="AG26" s="160">
        <f>'[2]Yearly HC Propylene'!AG26</f>
        <v>0</v>
      </c>
      <c r="AH26" s="132">
        <f>'[2]Yearly HC Propylene'!AH26</f>
        <v>0</v>
      </c>
      <c r="AI26" s="90"/>
      <c r="AJ26" s="132">
        <f>'[3]Yearly HC Propylene'!D26</f>
        <v>0</v>
      </c>
      <c r="AK26" s="160">
        <f>'[3]Yearly HC Propylene'!E26</f>
        <v>0</v>
      </c>
      <c r="AL26" s="132">
        <f>'[3]Yearly HC Propylene'!F26</f>
        <v>0</v>
      </c>
      <c r="AM26" s="160">
        <f>'[3]Yearly HC Propylene'!G26</f>
        <v>0</v>
      </c>
      <c r="AN26" s="132">
        <f>'[3]Yearly HC Propylene'!H26</f>
        <v>0</v>
      </c>
      <c r="AO26" s="160">
        <f>'[3]Yearly HC Propylene'!I26</f>
        <v>0</v>
      </c>
      <c r="AP26" s="132">
        <f>'[3]Yearly HC Propylene'!J26</f>
        <v>0</v>
      </c>
      <c r="AQ26" s="160">
        <f>'[3]Yearly HC Propylene'!K26</f>
        <v>0</v>
      </c>
      <c r="AR26" s="132">
        <f>'[3]Yearly HC Propylene'!L26</f>
        <v>0</v>
      </c>
      <c r="AS26" s="160">
        <f>'[3]Yearly HC Propylene'!M26</f>
        <v>0</v>
      </c>
      <c r="AT26" s="132">
        <f>'[3]Yearly HC Propylene'!N26</f>
        <v>0</v>
      </c>
      <c r="AU26" s="160">
        <f>'[3]Yearly HC Propylene'!O26</f>
        <v>0</v>
      </c>
      <c r="AV26" s="132">
        <f>'[3]Yearly HC Propylene'!P26</f>
        <v>0</v>
      </c>
      <c r="AW26" s="160">
        <f>'[3]Yearly HC Propylene'!Q26</f>
        <v>0</v>
      </c>
      <c r="AX26" s="132">
        <f>'[3]Yearly HC Propylene'!R26</f>
        <v>0</v>
      </c>
      <c r="AY26" s="160">
        <f>'[3]Yearly HC Propylene'!S26</f>
        <v>0</v>
      </c>
      <c r="AZ26" s="132">
        <f>'[3]Yearly HC Propylene'!T26</f>
        <v>0</v>
      </c>
      <c r="BA26" s="160">
        <f>'[3]Yearly HC Propylene'!U26</f>
        <v>0</v>
      </c>
      <c r="BB26" s="132">
        <f>'[3]Yearly HC Propylene'!V26</f>
        <v>0</v>
      </c>
      <c r="BC26" s="160">
        <f>'[3]Yearly HC Propylene'!W26</f>
        <v>0</v>
      </c>
      <c r="BD26" s="132">
        <f>'[3]Yearly HC Propylene'!X26</f>
        <v>0</v>
      </c>
      <c r="BE26" s="160">
        <f>'[3]Yearly HC Propylene'!Y26</f>
        <v>0</v>
      </c>
      <c r="BF26" s="132">
        <f>'[3]Yearly HC Propylene'!Z26</f>
        <v>0</v>
      </c>
      <c r="BG26" s="160">
        <f>'[3]Yearly HC Propylene'!AA26</f>
        <v>0</v>
      </c>
      <c r="BH26" s="132">
        <f>'[3]Yearly HC Propylene'!AB26</f>
        <v>0</v>
      </c>
      <c r="BI26" s="160">
        <f>'[3]Yearly HC Propylene'!AC26</f>
        <v>0</v>
      </c>
      <c r="BJ26" s="132">
        <f>'[3]Yearly HC Propylene'!AD26</f>
        <v>0</v>
      </c>
      <c r="BK26" s="160">
        <f>'[3]Yearly HC Propylene'!AE26</f>
        <v>0</v>
      </c>
      <c r="BL26" s="132">
        <f>'[3]Yearly HC Propylene'!AF26</f>
        <v>0</v>
      </c>
      <c r="BM26" s="160">
        <f>'[3]Yearly HC Propylene'!AG26</f>
        <v>0</v>
      </c>
      <c r="BN26" s="132">
        <f>'[3]Yearly HC Propylene'!AH26</f>
        <v>0</v>
      </c>
      <c r="BO26" s="90"/>
      <c r="BP26" s="132">
        <f t="shared" si="11"/>
        <v>0</v>
      </c>
      <c r="BQ26" s="160">
        <f t="shared" si="11"/>
        <v>0</v>
      </c>
      <c r="BR26" s="132">
        <f t="shared" si="11"/>
        <v>0</v>
      </c>
      <c r="BS26" s="160">
        <f t="shared" si="11"/>
        <v>0</v>
      </c>
      <c r="BT26" s="132">
        <f t="shared" si="11"/>
        <v>0</v>
      </c>
      <c r="BU26" s="160">
        <f t="shared" si="11"/>
        <v>0</v>
      </c>
      <c r="BV26" s="132">
        <f t="shared" si="11"/>
        <v>0</v>
      </c>
      <c r="BW26" s="160">
        <f t="shared" si="11"/>
        <v>0</v>
      </c>
      <c r="BX26" s="132">
        <f t="shared" si="11"/>
        <v>0</v>
      </c>
      <c r="BY26" s="160">
        <f t="shared" si="11"/>
        <v>0</v>
      </c>
      <c r="BZ26" s="132">
        <f t="shared" si="11"/>
        <v>0</v>
      </c>
      <c r="CA26" s="160">
        <f t="shared" si="11"/>
        <v>0</v>
      </c>
      <c r="CB26" s="132">
        <f t="shared" si="11"/>
        <v>0</v>
      </c>
      <c r="CC26" s="160">
        <f t="shared" si="11"/>
        <v>0</v>
      </c>
      <c r="CD26" s="132">
        <f t="shared" si="11"/>
        <v>0</v>
      </c>
      <c r="CE26" s="160">
        <f t="shared" si="11"/>
        <v>0</v>
      </c>
      <c r="CF26" s="132">
        <f t="shared" si="12"/>
        <v>0</v>
      </c>
      <c r="CG26" s="160">
        <f t="shared" si="12"/>
        <v>0</v>
      </c>
      <c r="CH26" s="132">
        <f t="shared" si="12"/>
        <v>0</v>
      </c>
      <c r="CI26" s="160">
        <f t="shared" si="12"/>
        <v>0</v>
      </c>
      <c r="CJ26" s="132">
        <f t="shared" si="12"/>
        <v>0</v>
      </c>
      <c r="CK26" s="160">
        <f t="shared" si="12"/>
        <v>0</v>
      </c>
      <c r="CL26" s="132">
        <f t="shared" si="12"/>
        <v>0</v>
      </c>
      <c r="CM26" s="160">
        <f t="shared" si="12"/>
        <v>0</v>
      </c>
      <c r="CN26" s="132">
        <f t="shared" si="12"/>
        <v>0</v>
      </c>
      <c r="CO26" s="160">
        <f t="shared" si="12"/>
        <v>0</v>
      </c>
      <c r="CP26" s="132">
        <f t="shared" si="12"/>
        <v>0</v>
      </c>
      <c r="CQ26" s="160">
        <f t="shared" si="12"/>
        <v>0</v>
      </c>
      <c r="CR26" s="132">
        <f t="shared" si="12"/>
        <v>0</v>
      </c>
      <c r="CS26" s="160">
        <f t="shared" si="12"/>
        <v>0</v>
      </c>
      <c r="CT26" s="132">
        <f t="shared" si="12"/>
        <v>0</v>
      </c>
      <c r="CU26" s="221"/>
      <c r="CV26" s="221"/>
      <c r="CW26" s="221"/>
      <c r="CX26" s="221"/>
      <c r="CY26" s="222"/>
      <c r="CZ26" s="223" t="s">
        <v>104</v>
      </c>
      <c r="DA26" s="223" t="s">
        <v>105</v>
      </c>
      <c r="DB26" s="223" t="s">
        <v>106</v>
      </c>
      <c r="DC26" s="223" t="s">
        <v>132</v>
      </c>
      <c r="DD26" s="224" t="s">
        <v>130</v>
      </c>
      <c r="DE26" s="223" t="s">
        <v>133</v>
      </c>
      <c r="DF26" s="223" t="s">
        <v>134</v>
      </c>
      <c r="DG26" s="223" t="s">
        <v>135</v>
      </c>
      <c r="DH26" s="223" t="s">
        <v>137</v>
      </c>
      <c r="DI26" s="76" t="s">
        <v>211</v>
      </c>
      <c r="DJ26" s="223" t="s">
        <v>109</v>
      </c>
      <c r="DK26" s="221"/>
    </row>
    <row r="27" spans="1:115" outlineLevel="1">
      <c r="B27" s="9" t="s">
        <v>58</v>
      </c>
      <c r="C27" s="5" t="s">
        <v>197</v>
      </c>
      <c r="D27" s="166">
        <f>'[2]Yearly HC Propylene'!D27</f>
        <v>0</v>
      </c>
      <c r="E27" s="164">
        <f>'[2]Yearly HC Propylene'!E27</f>
        <v>0</v>
      </c>
      <c r="F27" s="166">
        <f>'[2]Yearly HC Propylene'!F27</f>
        <v>0</v>
      </c>
      <c r="G27" s="164">
        <f>'[2]Yearly HC Propylene'!G27</f>
        <v>0</v>
      </c>
      <c r="H27" s="166">
        <f>'[2]Yearly HC Propylene'!H27</f>
        <v>0</v>
      </c>
      <c r="I27" s="164">
        <f>'[2]Yearly HC Propylene'!I27</f>
        <v>0</v>
      </c>
      <c r="J27" s="166">
        <f>'[2]Yearly HC Propylene'!J27</f>
        <v>0</v>
      </c>
      <c r="K27" s="164">
        <f>'[2]Yearly HC Propylene'!K27</f>
        <v>0</v>
      </c>
      <c r="L27" s="166">
        <f>'[2]Yearly HC Propylene'!L27</f>
        <v>0</v>
      </c>
      <c r="M27" s="164">
        <f>'[2]Yearly HC Propylene'!M27</f>
        <v>0</v>
      </c>
      <c r="N27" s="166">
        <f>'[2]Yearly HC Propylene'!N27</f>
        <v>0</v>
      </c>
      <c r="O27" s="164">
        <f>'[2]Yearly HC Propylene'!O27</f>
        <v>0</v>
      </c>
      <c r="P27" s="166">
        <f>'[2]Yearly HC Propylene'!P27</f>
        <v>0</v>
      </c>
      <c r="Q27" s="164">
        <f>'[2]Yearly HC Propylene'!Q27</f>
        <v>0</v>
      </c>
      <c r="R27" s="166">
        <f>'[2]Yearly HC Propylene'!R27</f>
        <v>0</v>
      </c>
      <c r="S27" s="164">
        <f>'[2]Yearly HC Propylene'!S27</f>
        <v>0</v>
      </c>
      <c r="T27" s="166">
        <f>'[2]Yearly HC Propylene'!T27</f>
        <v>0</v>
      </c>
      <c r="U27" s="164">
        <f>'[2]Yearly HC Propylene'!U27</f>
        <v>0</v>
      </c>
      <c r="V27" s="166">
        <f>'[2]Yearly HC Propylene'!V27</f>
        <v>0</v>
      </c>
      <c r="W27" s="164">
        <f>'[2]Yearly HC Propylene'!W27</f>
        <v>0</v>
      </c>
      <c r="X27" s="166">
        <f>'[2]Yearly HC Propylene'!X27</f>
        <v>0</v>
      </c>
      <c r="Y27" s="164">
        <f>'[2]Yearly HC Propylene'!Y27</f>
        <v>0</v>
      </c>
      <c r="Z27" s="166">
        <f>'[2]Yearly HC Propylene'!Z27</f>
        <v>0</v>
      </c>
      <c r="AA27" s="164">
        <f>'[2]Yearly HC Propylene'!AA27</f>
        <v>0</v>
      </c>
      <c r="AB27" s="166">
        <f>'[2]Yearly HC Propylene'!AB27</f>
        <v>0</v>
      </c>
      <c r="AC27" s="164">
        <f>'[2]Yearly HC Propylene'!AC27</f>
        <v>0</v>
      </c>
      <c r="AD27" s="166">
        <f>'[2]Yearly HC Propylene'!AD27</f>
        <v>0</v>
      </c>
      <c r="AE27" s="164">
        <f>'[2]Yearly HC Propylene'!AE27</f>
        <v>0</v>
      </c>
      <c r="AF27" s="166">
        <f>'[2]Yearly HC Propylene'!AF27</f>
        <v>0</v>
      </c>
      <c r="AG27" s="164">
        <f>'[2]Yearly HC Propylene'!AG27</f>
        <v>0</v>
      </c>
      <c r="AH27" s="166">
        <f>'[2]Yearly HC Propylene'!AH27</f>
        <v>0</v>
      </c>
      <c r="AI27" s="87"/>
      <c r="AJ27" s="166">
        <f>'[3]Yearly HC Propylene'!D27</f>
        <v>0</v>
      </c>
      <c r="AK27" s="164">
        <f>'[3]Yearly HC Propylene'!E27</f>
        <v>0</v>
      </c>
      <c r="AL27" s="166">
        <f>'[3]Yearly HC Propylene'!F27</f>
        <v>0</v>
      </c>
      <c r="AM27" s="164">
        <f>'[3]Yearly HC Propylene'!G27</f>
        <v>0</v>
      </c>
      <c r="AN27" s="166">
        <f>'[3]Yearly HC Propylene'!H27</f>
        <v>0</v>
      </c>
      <c r="AO27" s="164">
        <f>'[3]Yearly HC Propylene'!I27</f>
        <v>0</v>
      </c>
      <c r="AP27" s="166">
        <f>'[3]Yearly HC Propylene'!J27</f>
        <v>0</v>
      </c>
      <c r="AQ27" s="164">
        <f>'[3]Yearly HC Propylene'!K27</f>
        <v>0</v>
      </c>
      <c r="AR27" s="166">
        <f>'[3]Yearly HC Propylene'!L27</f>
        <v>0</v>
      </c>
      <c r="AS27" s="164">
        <f>'[3]Yearly HC Propylene'!M27</f>
        <v>0</v>
      </c>
      <c r="AT27" s="166">
        <f>'[3]Yearly HC Propylene'!N27</f>
        <v>0</v>
      </c>
      <c r="AU27" s="164">
        <f>'[3]Yearly HC Propylene'!O27</f>
        <v>0</v>
      </c>
      <c r="AV27" s="166">
        <f>'[3]Yearly HC Propylene'!P27</f>
        <v>0</v>
      </c>
      <c r="AW27" s="164">
        <f>'[3]Yearly HC Propylene'!Q27</f>
        <v>0</v>
      </c>
      <c r="AX27" s="166">
        <f>'[3]Yearly HC Propylene'!R27</f>
        <v>0</v>
      </c>
      <c r="AY27" s="164">
        <f>'[3]Yearly HC Propylene'!S27</f>
        <v>0</v>
      </c>
      <c r="AZ27" s="166">
        <f>'[3]Yearly HC Propylene'!T27</f>
        <v>0</v>
      </c>
      <c r="BA27" s="164">
        <f>'[3]Yearly HC Propylene'!U27</f>
        <v>0</v>
      </c>
      <c r="BB27" s="166">
        <f>'[3]Yearly HC Propylene'!V27</f>
        <v>0</v>
      </c>
      <c r="BC27" s="164">
        <f>'[3]Yearly HC Propylene'!W27</f>
        <v>0</v>
      </c>
      <c r="BD27" s="166">
        <f>'[3]Yearly HC Propylene'!X27</f>
        <v>0</v>
      </c>
      <c r="BE27" s="164">
        <f>'[3]Yearly HC Propylene'!Y27</f>
        <v>0</v>
      </c>
      <c r="BF27" s="166">
        <f>'[3]Yearly HC Propylene'!Z27</f>
        <v>0</v>
      </c>
      <c r="BG27" s="164">
        <f>'[3]Yearly HC Propylene'!AA27</f>
        <v>0</v>
      </c>
      <c r="BH27" s="166">
        <f>'[3]Yearly HC Propylene'!AB27</f>
        <v>0</v>
      </c>
      <c r="BI27" s="164">
        <f>'[3]Yearly HC Propylene'!AC27</f>
        <v>0</v>
      </c>
      <c r="BJ27" s="166">
        <f>'[3]Yearly HC Propylene'!AD27</f>
        <v>0</v>
      </c>
      <c r="BK27" s="164">
        <f>'[3]Yearly HC Propylene'!AE27</f>
        <v>0</v>
      </c>
      <c r="BL27" s="166">
        <f>'[3]Yearly HC Propylene'!AF27</f>
        <v>0</v>
      </c>
      <c r="BM27" s="164">
        <f>'[3]Yearly HC Propylene'!AG27</f>
        <v>0</v>
      </c>
      <c r="BN27" s="166">
        <f>'[3]Yearly HC Propylene'!AH27</f>
        <v>0</v>
      </c>
      <c r="BO27" s="87"/>
      <c r="BP27" s="166">
        <f t="shared" si="11"/>
        <v>0</v>
      </c>
      <c r="BQ27" s="164">
        <f t="shared" si="11"/>
        <v>0</v>
      </c>
      <c r="BR27" s="166">
        <f t="shared" si="11"/>
        <v>0</v>
      </c>
      <c r="BS27" s="164">
        <f t="shared" si="11"/>
        <v>0</v>
      </c>
      <c r="BT27" s="166">
        <f t="shared" si="11"/>
        <v>0</v>
      </c>
      <c r="BU27" s="164">
        <f t="shared" si="11"/>
        <v>0</v>
      </c>
      <c r="BV27" s="166">
        <f t="shared" si="11"/>
        <v>0</v>
      </c>
      <c r="BW27" s="164">
        <f t="shared" si="11"/>
        <v>0</v>
      </c>
      <c r="BX27" s="166">
        <f t="shared" ref="BP27:CE43" si="13">L27+AR27</f>
        <v>0</v>
      </c>
      <c r="BY27" s="164">
        <f t="shared" si="13"/>
        <v>0</v>
      </c>
      <c r="BZ27" s="166">
        <f t="shared" si="13"/>
        <v>0</v>
      </c>
      <c r="CA27" s="164">
        <f t="shared" si="13"/>
        <v>0</v>
      </c>
      <c r="CB27" s="166">
        <f t="shared" si="13"/>
        <v>0</v>
      </c>
      <c r="CC27" s="164">
        <f t="shared" si="13"/>
        <v>0</v>
      </c>
      <c r="CD27" s="166">
        <f t="shared" si="13"/>
        <v>0</v>
      </c>
      <c r="CE27" s="164">
        <f t="shared" si="13"/>
        <v>0</v>
      </c>
      <c r="CF27" s="166">
        <f t="shared" si="12"/>
        <v>0</v>
      </c>
      <c r="CG27" s="164">
        <f t="shared" si="12"/>
        <v>0</v>
      </c>
      <c r="CH27" s="166">
        <f t="shared" si="12"/>
        <v>0</v>
      </c>
      <c r="CI27" s="164">
        <f t="shared" si="12"/>
        <v>0</v>
      </c>
      <c r="CJ27" s="166">
        <f t="shared" si="12"/>
        <v>0</v>
      </c>
      <c r="CK27" s="164">
        <f t="shared" si="12"/>
        <v>0</v>
      </c>
      <c r="CL27" s="166">
        <f t="shared" si="12"/>
        <v>0</v>
      </c>
      <c r="CM27" s="164">
        <f t="shared" si="12"/>
        <v>0</v>
      </c>
      <c r="CN27" s="166">
        <f t="shared" si="12"/>
        <v>0</v>
      </c>
      <c r="CO27" s="164">
        <f t="shared" si="12"/>
        <v>0</v>
      </c>
      <c r="CP27" s="166">
        <f t="shared" si="12"/>
        <v>0</v>
      </c>
      <c r="CQ27" s="164">
        <f t="shared" si="12"/>
        <v>0</v>
      </c>
      <c r="CR27" s="166">
        <f t="shared" si="12"/>
        <v>0</v>
      </c>
      <c r="CS27" s="164">
        <f t="shared" si="12"/>
        <v>0</v>
      </c>
      <c r="CT27" s="166">
        <f t="shared" si="12"/>
        <v>0</v>
      </c>
      <c r="CU27" s="221"/>
      <c r="CV27" s="221"/>
      <c r="CW27" s="221"/>
      <c r="CX27" s="221"/>
      <c r="CY27" s="221"/>
      <c r="CZ27" s="221"/>
      <c r="DA27" s="221"/>
      <c r="DB27" s="221"/>
      <c r="DC27" s="221"/>
      <c r="DD27" s="221"/>
      <c r="DE27" s="221"/>
      <c r="DF27" s="221"/>
      <c r="DG27" s="221"/>
      <c r="DH27" s="221"/>
      <c r="DJ27" s="221"/>
      <c r="DK27" s="221"/>
    </row>
    <row r="28" spans="1:115" outlineLevel="1">
      <c r="B28" s="9" t="s">
        <v>59</v>
      </c>
      <c r="C28" s="5" t="s">
        <v>197</v>
      </c>
      <c r="D28" s="166">
        <f>'[2]Yearly HC Propylene'!D28</f>
        <v>0</v>
      </c>
      <c r="E28" s="164">
        <f>'[2]Yearly HC Propylene'!E28</f>
        <v>0</v>
      </c>
      <c r="F28" s="166">
        <f>'[2]Yearly HC Propylene'!F28</f>
        <v>0</v>
      </c>
      <c r="G28" s="164">
        <f>'[2]Yearly HC Propylene'!G28</f>
        <v>0</v>
      </c>
      <c r="H28" s="166">
        <f>'[2]Yearly HC Propylene'!H28</f>
        <v>0</v>
      </c>
      <c r="I28" s="164">
        <f>'[2]Yearly HC Propylene'!I28</f>
        <v>0</v>
      </c>
      <c r="J28" s="166">
        <f>'[2]Yearly HC Propylene'!J28</f>
        <v>0</v>
      </c>
      <c r="K28" s="164">
        <f>'[2]Yearly HC Propylene'!K28</f>
        <v>0</v>
      </c>
      <c r="L28" s="166">
        <f>'[2]Yearly HC Propylene'!L28</f>
        <v>0</v>
      </c>
      <c r="M28" s="164">
        <f>'[2]Yearly HC Propylene'!M28</f>
        <v>0</v>
      </c>
      <c r="N28" s="166">
        <f>'[2]Yearly HC Propylene'!N28</f>
        <v>0</v>
      </c>
      <c r="O28" s="164">
        <f>'[2]Yearly HC Propylene'!O28</f>
        <v>0</v>
      </c>
      <c r="P28" s="166">
        <f>'[2]Yearly HC Propylene'!P28</f>
        <v>0</v>
      </c>
      <c r="Q28" s="164">
        <f>'[2]Yearly HC Propylene'!Q28</f>
        <v>0</v>
      </c>
      <c r="R28" s="166">
        <f>'[2]Yearly HC Propylene'!R28</f>
        <v>0</v>
      </c>
      <c r="S28" s="164">
        <f>'[2]Yearly HC Propylene'!S28</f>
        <v>0</v>
      </c>
      <c r="T28" s="166">
        <f>'[2]Yearly HC Propylene'!T28</f>
        <v>0</v>
      </c>
      <c r="U28" s="164">
        <f>'[2]Yearly HC Propylene'!U28</f>
        <v>0</v>
      </c>
      <c r="V28" s="166">
        <f>'[2]Yearly HC Propylene'!V28</f>
        <v>0</v>
      </c>
      <c r="W28" s="164">
        <f>'[2]Yearly HC Propylene'!W28</f>
        <v>0</v>
      </c>
      <c r="X28" s="166">
        <f>'[2]Yearly HC Propylene'!X28</f>
        <v>0</v>
      </c>
      <c r="Y28" s="164">
        <f>'[2]Yearly HC Propylene'!Y28</f>
        <v>0</v>
      </c>
      <c r="Z28" s="166">
        <f>'[2]Yearly HC Propylene'!Z28</f>
        <v>0</v>
      </c>
      <c r="AA28" s="164">
        <f>'[2]Yearly HC Propylene'!AA28</f>
        <v>0</v>
      </c>
      <c r="AB28" s="166">
        <f>'[2]Yearly HC Propylene'!AB28</f>
        <v>0</v>
      </c>
      <c r="AC28" s="164">
        <f>'[2]Yearly HC Propylene'!AC28</f>
        <v>0</v>
      </c>
      <c r="AD28" s="166">
        <f>'[2]Yearly HC Propylene'!AD28</f>
        <v>0</v>
      </c>
      <c r="AE28" s="164">
        <f>'[2]Yearly HC Propylene'!AE28</f>
        <v>0</v>
      </c>
      <c r="AF28" s="166">
        <f>'[2]Yearly HC Propylene'!AF28</f>
        <v>0</v>
      </c>
      <c r="AG28" s="164">
        <f>'[2]Yearly HC Propylene'!AG28</f>
        <v>0</v>
      </c>
      <c r="AH28" s="166">
        <f>'[2]Yearly HC Propylene'!AH28</f>
        <v>0</v>
      </c>
      <c r="AI28" s="87"/>
      <c r="AJ28" s="166">
        <f>'[3]Yearly HC Propylene'!D28</f>
        <v>0</v>
      </c>
      <c r="AK28" s="164">
        <f>'[3]Yearly HC Propylene'!E28</f>
        <v>0</v>
      </c>
      <c r="AL28" s="166">
        <f>'[3]Yearly HC Propylene'!F28</f>
        <v>0</v>
      </c>
      <c r="AM28" s="164">
        <f>'[3]Yearly HC Propylene'!G28</f>
        <v>0</v>
      </c>
      <c r="AN28" s="166">
        <f>'[3]Yearly HC Propylene'!H28</f>
        <v>0</v>
      </c>
      <c r="AO28" s="164">
        <f>'[3]Yearly HC Propylene'!I28</f>
        <v>0</v>
      </c>
      <c r="AP28" s="166">
        <f>'[3]Yearly HC Propylene'!J28</f>
        <v>0</v>
      </c>
      <c r="AQ28" s="164">
        <f>'[3]Yearly HC Propylene'!K28</f>
        <v>0</v>
      </c>
      <c r="AR28" s="166">
        <f>'[3]Yearly HC Propylene'!L28</f>
        <v>0</v>
      </c>
      <c r="AS28" s="164">
        <f>'[3]Yearly HC Propylene'!M28</f>
        <v>0</v>
      </c>
      <c r="AT28" s="166">
        <f>'[3]Yearly HC Propylene'!N28</f>
        <v>0</v>
      </c>
      <c r="AU28" s="164">
        <f>'[3]Yearly HC Propylene'!O28</f>
        <v>0</v>
      </c>
      <c r="AV28" s="166">
        <f>'[3]Yearly HC Propylene'!P28</f>
        <v>0</v>
      </c>
      <c r="AW28" s="164">
        <f>'[3]Yearly HC Propylene'!Q28</f>
        <v>0</v>
      </c>
      <c r="AX28" s="166">
        <f>'[3]Yearly HC Propylene'!R28</f>
        <v>0</v>
      </c>
      <c r="AY28" s="164">
        <f>'[3]Yearly HC Propylene'!S28</f>
        <v>0</v>
      </c>
      <c r="AZ28" s="166">
        <f>'[3]Yearly HC Propylene'!T28</f>
        <v>0</v>
      </c>
      <c r="BA28" s="164">
        <f>'[3]Yearly HC Propylene'!U28</f>
        <v>0</v>
      </c>
      <c r="BB28" s="166">
        <f>'[3]Yearly HC Propylene'!V28</f>
        <v>0</v>
      </c>
      <c r="BC28" s="164">
        <f>'[3]Yearly HC Propylene'!W28</f>
        <v>0</v>
      </c>
      <c r="BD28" s="166">
        <f>'[3]Yearly HC Propylene'!X28</f>
        <v>0</v>
      </c>
      <c r="BE28" s="164">
        <f>'[3]Yearly HC Propylene'!Y28</f>
        <v>0</v>
      </c>
      <c r="BF28" s="166">
        <f>'[3]Yearly HC Propylene'!Z28</f>
        <v>0</v>
      </c>
      <c r="BG28" s="164">
        <f>'[3]Yearly HC Propylene'!AA28</f>
        <v>0</v>
      </c>
      <c r="BH28" s="166">
        <f>'[3]Yearly HC Propylene'!AB28</f>
        <v>0</v>
      </c>
      <c r="BI28" s="164">
        <f>'[3]Yearly HC Propylene'!AC28</f>
        <v>0</v>
      </c>
      <c r="BJ28" s="166">
        <f>'[3]Yearly HC Propylene'!AD28</f>
        <v>0</v>
      </c>
      <c r="BK28" s="164">
        <f>'[3]Yearly HC Propylene'!AE28</f>
        <v>0</v>
      </c>
      <c r="BL28" s="166">
        <f>'[3]Yearly HC Propylene'!AF28</f>
        <v>0</v>
      </c>
      <c r="BM28" s="164">
        <f>'[3]Yearly HC Propylene'!AG28</f>
        <v>0</v>
      </c>
      <c r="BN28" s="166">
        <f>'[3]Yearly HC Propylene'!AH28</f>
        <v>0</v>
      </c>
      <c r="BO28" s="87"/>
      <c r="BP28" s="166">
        <f t="shared" si="13"/>
        <v>0</v>
      </c>
      <c r="BQ28" s="164">
        <f t="shared" si="13"/>
        <v>0</v>
      </c>
      <c r="BR28" s="166">
        <f t="shared" si="13"/>
        <v>0</v>
      </c>
      <c r="BS28" s="164">
        <f t="shared" si="13"/>
        <v>0</v>
      </c>
      <c r="BT28" s="166">
        <f t="shared" si="13"/>
        <v>0</v>
      </c>
      <c r="BU28" s="164">
        <f t="shared" si="13"/>
        <v>0</v>
      </c>
      <c r="BV28" s="166">
        <f t="shared" si="13"/>
        <v>0</v>
      </c>
      <c r="BW28" s="164">
        <f t="shared" si="13"/>
        <v>0</v>
      </c>
      <c r="BX28" s="166">
        <f t="shared" si="13"/>
        <v>0</v>
      </c>
      <c r="BY28" s="164">
        <f t="shared" si="13"/>
        <v>0</v>
      </c>
      <c r="BZ28" s="166">
        <f t="shared" si="13"/>
        <v>0</v>
      </c>
      <c r="CA28" s="164">
        <f t="shared" si="13"/>
        <v>0</v>
      </c>
      <c r="CB28" s="166">
        <f t="shared" si="13"/>
        <v>0</v>
      </c>
      <c r="CC28" s="164">
        <f t="shared" si="13"/>
        <v>0</v>
      </c>
      <c r="CD28" s="166">
        <f t="shared" si="13"/>
        <v>0</v>
      </c>
      <c r="CE28" s="164">
        <f t="shared" si="13"/>
        <v>0</v>
      </c>
      <c r="CF28" s="166">
        <f t="shared" si="12"/>
        <v>0</v>
      </c>
      <c r="CG28" s="164">
        <f t="shared" si="12"/>
        <v>0</v>
      </c>
      <c r="CH28" s="166">
        <f t="shared" si="12"/>
        <v>0</v>
      </c>
      <c r="CI28" s="164">
        <f t="shared" si="12"/>
        <v>0</v>
      </c>
      <c r="CJ28" s="166">
        <f t="shared" si="12"/>
        <v>0</v>
      </c>
      <c r="CK28" s="164">
        <f t="shared" si="12"/>
        <v>0</v>
      </c>
      <c r="CL28" s="166">
        <f t="shared" si="12"/>
        <v>0</v>
      </c>
      <c r="CM28" s="164">
        <f t="shared" si="12"/>
        <v>0</v>
      </c>
      <c r="CN28" s="166">
        <f t="shared" si="12"/>
        <v>0</v>
      </c>
      <c r="CO28" s="164">
        <f t="shared" si="12"/>
        <v>0</v>
      </c>
      <c r="CP28" s="166">
        <f t="shared" si="12"/>
        <v>0</v>
      </c>
      <c r="CQ28" s="164">
        <f t="shared" si="12"/>
        <v>0</v>
      </c>
      <c r="CR28" s="166">
        <f t="shared" si="12"/>
        <v>0</v>
      </c>
      <c r="CS28" s="164">
        <f t="shared" si="12"/>
        <v>0</v>
      </c>
      <c r="CT28" s="166">
        <f t="shared" si="12"/>
        <v>0</v>
      </c>
      <c r="CU28" s="221"/>
      <c r="CV28" s="221"/>
      <c r="CW28" s="221"/>
      <c r="CX28" s="221"/>
      <c r="CY28" s="222" t="s">
        <v>34</v>
      </c>
      <c r="CZ28" s="228">
        <f>BP4</f>
        <v>5470589.4757582033</v>
      </c>
      <c r="DA28" s="228">
        <f>CT4-BP4</f>
        <v>-821862.85878015868</v>
      </c>
      <c r="DB28" s="228" t="s">
        <v>35</v>
      </c>
      <c r="DC28" s="228">
        <f>SUM(DC22:DH24)</f>
        <v>-1520746.9447664111</v>
      </c>
      <c r="DD28" s="228" t="s">
        <v>35</v>
      </c>
      <c r="DE28" s="228">
        <f>-CT44-CT52-CT56-CT62</f>
        <v>-610434.32223929849</v>
      </c>
      <c r="DF28" s="228">
        <f>-CT55</f>
        <v>-33941.025537137401</v>
      </c>
      <c r="DG28" s="228">
        <f>-CT48-CT45</f>
        <v>-70161.210468363497</v>
      </c>
      <c r="DH28" s="233">
        <f>-CT61</f>
        <v>-304039.26274577872</v>
      </c>
      <c r="DI28" s="221">
        <f>-(CT69+CT70)</f>
        <v>-137344.74261627736</v>
      </c>
      <c r="DJ28" s="228" t="s">
        <v>35</v>
      </c>
      <c r="DK28" s="221"/>
    </row>
    <row r="29" spans="1:115" outlineLevel="1">
      <c r="B29" s="1" t="s">
        <v>19</v>
      </c>
      <c r="C29" s="5" t="s">
        <v>197</v>
      </c>
      <c r="D29" s="123">
        <f>'[2]Yearly HC Propylene'!D29</f>
        <v>0</v>
      </c>
      <c r="E29" s="164">
        <f>'[2]Yearly HC Propylene'!E29</f>
        <v>0</v>
      </c>
      <c r="F29" s="123">
        <f>'[2]Yearly HC Propylene'!F29</f>
        <v>0</v>
      </c>
      <c r="G29" s="164">
        <f>'[2]Yearly HC Propylene'!G29</f>
        <v>0</v>
      </c>
      <c r="H29" s="123">
        <f>'[2]Yearly HC Propylene'!H29</f>
        <v>0</v>
      </c>
      <c r="I29" s="164">
        <f>'[2]Yearly HC Propylene'!I29</f>
        <v>0</v>
      </c>
      <c r="J29" s="123">
        <f>'[2]Yearly HC Propylene'!J29</f>
        <v>0</v>
      </c>
      <c r="K29" s="164">
        <f>'[2]Yearly HC Propylene'!K29</f>
        <v>0</v>
      </c>
      <c r="L29" s="123">
        <f>'[2]Yearly HC Propylene'!L29</f>
        <v>0</v>
      </c>
      <c r="M29" s="164">
        <f>'[2]Yearly HC Propylene'!M29</f>
        <v>0</v>
      </c>
      <c r="N29" s="123">
        <f>'[2]Yearly HC Propylene'!N29</f>
        <v>0</v>
      </c>
      <c r="O29" s="164">
        <f>'[2]Yearly HC Propylene'!O29</f>
        <v>0</v>
      </c>
      <c r="P29" s="123">
        <f>'[2]Yearly HC Propylene'!P29</f>
        <v>0</v>
      </c>
      <c r="Q29" s="164">
        <f>'[2]Yearly HC Propylene'!Q29</f>
        <v>0</v>
      </c>
      <c r="R29" s="123">
        <f>'[2]Yearly HC Propylene'!R29</f>
        <v>0</v>
      </c>
      <c r="S29" s="164">
        <f>'[2]Yearly HC Propylene'!S29</f>
        <v>0</v>
      </c>
      <c r="T29" s="123">
        <f>'[2]Yearly HC Propylene'!T29</f>
        <v>0</v>
      </c>
      <c r="U29" s="164">
        <f>'[2]Yearly HC Propylene'!U29</f>
        <v>0</v>
      </c>
      <c r="V29" s="123">
        <f>'[2]Yearly HC Propylene'!V29</f>
        <v>0</v>
      </c>
      <c r="W29" s="164">
        <f>'[2]Yearly HC Propylene'!W29</f>
        <v>0</v>
      </c>
      <c r="X29" s="123">
        <f>'[2]Yearly HC Propylene'!X29</f>
        <v>0</v>
      </c>
      <c r="Y29" s="164">
        <f>'[2]Yearly HC Propylene'!Y29</f>
        <v>0</v>
      </c>
      <c r="Z29" s="123">
        <f>'[2]Yearly HC Propylene'!Z29</f>
        <v>0</v>
      </c>
      <c r="AA29" s="164">
        <f>'[2]Yearly HC Propylene'!AA29</f>
        <v>0</v>
      </c>
      <c r="AB29" s="123">
        <f>'[2]Yearly HC Propylene'!AB29</f>
        <v>0</v>
      </c>
      <c r="AC29" s="164">
        <f>'[2]Yearly HC Propylene'!AC29</f>
        <v>0</v>
      </c>
      <c r="AD29" s="123">
        <f>'[2]Yearly HC Propylene'!AD29</f>
        <v>0</v>
      </c>
      <c r="AE29" s="164">
        <f>'[2]Yearly HC Propylene'!AE29</f>
        <v>0</v>
      </c>
      <c r="AF29" s="123">
        <f>'[2]Yearly HC Propylene'!AF29</f>
        <v>0</v>
      </c>
      <c r="AG29" s="164">
        <f>'[2]Yearly HC Propylene'!AG29</f>
        <v>0</v>
      </c>
      <c r="AH29" s="123">
        <f>'[2]Yearly HC Propylene'!AH29</f>
        <v>0</v>
      </c>
      <c r="AI29" s="87"/>
      <c r="AJ29" s="123">
        <f>'[3]Yearly HC Propylene'!D29</f>
        <v>0</v>
      </c>
      <c r="AK29" s="164">
        <f>'[3]Yearly HC Propylene'!E29</f>
        <v>0</v>
      </c>
      <c r="AL29" s="123">
        <f>'[3]Yearly HC Propylene'!F29</f>
        <v>0</v>
      </c>
      <c r="AM29" s="164">
        <f>'[3]Yearly HC Propylene'!G29</f>
        <v>0</v>
      </c>
      <c r="AN29" s="123">
        <f>'[3]Yearly HC Propylene'!H29</f>
        <v>0</v>
      </c>
      <c r="AO29" s="164">
        <f>'[3]Yearly HC Propylene'!I29</f>
        <v>0</v>
      </c>
      <c r="AP29" s="123">
        <f>'[3]Yearly HC Propylene'!J29</f>
        <v>0</v>
      </c>
      <c r="AQ29" s="164">
        <f>'[3]Yearly HC Propylene'!K29</f>
        <v>0</v>
      </c>
      <c r="AR29" s="123">
        <f>'[3]Yearly HC Propylene'!L29</f>
        <v>0</v>
      </c>
      <c r="AS29" s="164">
        <f>'[3]Yearly HC Propylene'!M29</f>
        <v>0</v>
      </c>
      <c r="AT29" s="123">
        <f>'[3]Yearly HC Propylene'!N29</f>
        <v>0</v>
      </c>
      <c r="AU29" s="164">
        <f>'[3]Yearly HC Propylene'!O29</f>
        <v>0</v>
      </c>
      <c r="AV29" s="123">
        <f>'[3]Yearly HC Propylene'!P29</f>
        <v>0</v>
      </c>
      <c r="AW29" s="164">
        <f>'[3]Yearly HC Propylene'!Q29</f>
        <v>0</v>
      </c>
      <c r="AX29" s="123">
        <f>'[3]Yearly HC Propylene'!R29</f>
        <v>0</v>
      </c>
      <c r="AY29" s="164">
        <f>'[3]Yearly HC Propylene'!S29</f>
        <v>0</v>
      </c>
      <c r="AZ29" s="123">
        <f>'[3]Yearly HC Propylene'!T29</f>
        <v>0</v>
      </c>
      <c r="BA29" s="164">
        <f>'[3]Yearly HC Propylene'!U29</f>
        <v>0</v>
      </c>
      <c r="BB29" s="123">
        <f>'[3]Yearly HC Propylene'!V29</f>
        <v>0</v>
      </c>
      <c r="BC29" s="164">
        <f>'[3]Yearly HC Propylene'!W29</f>
        <v>0</v>
      </c>
      <c r="BD29" s="123">
        <f>'[3]Yearly HC Propylene'!X29</f>
        <v>0</v>
      </c>
      <c r="BE29" s="164">
        <f>'[3]Yearly HC Propylene'!Y29</f>
        <v>0</v>
      </c>
      <c r="BF29" s="123">
        <f>'[3]Yearly HC Propylene'!Z29</f>
        <v>0</v>
      </c>
      <c r="BG29" s="164">
        <f>'[3]Yearly HC Propylene'!AA29</f>
        <v>0</v>
      </c>
      <c r="BH29" s="123">
        <f>'[3]Yearly HC Propylene'!AB29</f>
        <v>0</v>
      </c>
      <c r="BI29" s="164">
        <f>'[3]Yearly HC Propylene'!AC29</f>
        <v>0</v>
      </c>
      <c r="BJ29" s="123">
        <f>'[3]Yearly HC Propylene'!AD29</f>
        <v>0</v>
      </c>
      <c r="BK29" s="164">
        <f>'[3]Yearly HC Propylene'!AE29</f>
        <v>0</v>
      </c>
      <c r="BL29" s="123">
        <f>'[3]Yearly HC Propylene'!AF29</f>
        <v>0</v>
      </c>
      <c r="BM29" s="164">
        <f>'[3]Yearly HC Propylene'!AG29</f>
        <v>0</v>
      </c>
      <c r="BN29" s="123">
        <f>'[3]Yearly HC Propylene'!AH29</f>
        <v>0</v>
      </c>
      <c r="BO29" s="87"/>
      <c r="BP29" s="123">
        <f t="shared" si="13"/>
        <v>0</v>
      </c>
      <c r="BQ29" s="164">
        <f t="shared" si="13"/>
        <v>0</v>
      </c>
      <c r="BR29" s="123">
        <f t="shared" si="13"/>
        <v>0</v>
      </c>
      <c r="BS29" s="164">
        <f t="shared" si="13"/>
        <v>0</v>
      </c>
      <c r="BT29" s="123">
        <f t="shared" si="13"/>
        <v>0</v>
      </c>
      <c r="BU29" s="164">
        <f t="shared" si="13"/>
        <v>0</v>
      </c>
      <c r="BV29" s="123">
        <f t="shared" si="13"/>
        <v>0</v>
      </c>
      <c r="BW29" s="164">
        <f t="shared" si="13"/>
        <v>0</v>
      </c>
      <c r="BX29" s="123">
        <f t="shared" si="13"/>
        <v>0</v>
      </c>
      <c r="BY29" s="164">
        <f t="shared" si="13"/>
        <v>0</v>
      </c>
      <c r="BZ29" s="123">
        <f t="shared" si="13"/>
        <v>0</v>
      </c>
      <c r="CA29" s="164">
        <f t="shared" si="13"/>
        <v>0</v>
      </c>
      <c r="CB29" s="123">
        <f t="shared" si="13"/>
        <v>0</v>
      </c>
      <c r="CC29" s="164">
        <f t="shared" si="13"/>
        <v>0</v>
      </c>
      <c r="CD29" s="123">
        <f t="shared" si="13"/>
        <v>0</v>
      </c>
      <c r="CE29" s="164">
        <f t="shared" si="13"/>
        <v>0</v>
      </c>
      <c r="CF29" s="123">
        <f t="shared" si="12"/>
        <v>0</v>
      </c>
      <c r="CG29" s="164">
        <f t="shared" si="12"/>
        <v>0</v>
      </c>
      <c r="CH29" s="123">
        <f t="shared" si="12"/>
        <v>0</v>
      </c>
      <c r="CI29" s="164">
        <f t="shared" si="12"/>
        <v>0</v>
      </c>
      <c r="CJ29" s="123">
        <f t="shared" si="12"/>
        <v>0</v>
      </c>
      <c r="CK29" s="164">
        <f t="shared" si="12"/>
        <v>0</v>
      </c>
      <c r="CL29" s="123">
        <f t="shared" si="12"/>
        <v>0</v>
      </c>
      <c r="CM29" s="164">
        <f t="shared" si="12"/>
        <v>0</v>
      </c>
      <c r="CN29" s="123">
        <f t="shared" si="12"/>
        <v>0</v>
      </c>
      <c r="CO29" s="164">
        <f t="shared" si="12"/>
        <v>0</v>
      </c>
      <c r="CP29" s="123">
        <f t="shared" si="12"/>
        <v>0</v>
      </c>
      <c r="CQ29" s="164">
        <f t="shared" si="12"/>
        <v>0</v>
      </c>
      <c r="CR29" s="123">
        <f t="shared" si="12"/>
        <v>0</v>
      </c>
      <c r="CS29" s="164">
        <f t="shared" si="12"/>
        <v>0</v>
      </c>
      <c r="CT29" s="123">
        <f t="shared" si="12"/>
        <v>0</v>
      </c>
      <c r="CU29" s="221"/>
      <c r="CV29" s="221"/>
      <c r="CW29" s="221"/>
      <c r="CX29" s="221"/>
      <c r="CY29" s="221"/>
      <c r="CZ29" s="221"/>
      <c r="DA29" s="221"/>
      <c r="DB29" s="221"/>
      <c r="DC29" s="221"/>
      <c r="DD29" s="221"/>
      <c r="DE29" s="221"/>
      <c r="DF29" s="221"/>
      <c r="DG29" s="221"/>
      <c r="DH29" s="221"/>
      <c r="DI29" s="221"/>
      <c r="DJ29" s="221"/>
      <c r="DK29" s="221"/>
    </row>
    <row r="30" spans="1:115" outlineLevel="1">
      <c r="B30" s="1" t="s">
        <v>23</v>
      </c>
      <c r="C30" s="5" t="s">
        <v>197</v>
      </c>
      <c r="D30" s="123">
        <f>'[2]Yearly HC Propylene'!D30</f>
        <v>0</v>
      </c>
      <c r="E30" s="164">
        <f>'[2]Yearly HC Propylene'!E30</f>
        <v>0</v>
      </c>
      <c r="F30" s="123">
        <f>'[2]Yearly HC Propylene'!F30</f>
        <v>0</v>
      </c>
      <c r="G30" s="164">
        <f>'[2]Yearly HC Propylene'!G30</f>
        <v>0</v>
      </c>
      <c r="H30" s="123">
        <f>'[2]Yearly HC Propylene'!H30</f>
        <v>0</v>
      </c>
      <c r="I30" s="164">
        <f>'[2]Yearly HC Propylene'!I30</f>
        <v>0</v>
      </c>
      <c r="J30" s="123">
        <f>'[2]Yearly HC Propylene'!J30</f>
        <v>0</v>
      </c>
      <c r="K30" s="164">
        <f>'[2]Yearly HC Propylene'!K30</f>
        <v>0</v>
      </c>
      <c r="L30" s="123">
        <f>'[2]Yearly HC Propylene'!L30</f>
        <v>0</v>
      </c>
      <c r="M30" s="164">
        <f>'[2]Yearly HC Propylene'!M30</f>
        <v>0</v>
      </c>
      <c r="N30" s="123">
        <f>'[2]Yearly HC Propylene'!N30</f>
        <v>0</v>
      </c>
      <c r="O30" s="164">
        <f>'[2]Yearly HC Propylene'!O30</f>
        <v>0</v>
      </c>
      <c r="P30" s="123">
        <f>'[2]Yearly HC Propylene'!P30</f>
        <v>0</v>
      </c>
      <c r="Q30" s="164">
        <f>'[2]Yearly HC Propylene'!Q30</f>
        <v>0</v>
      </c>
      <c r="R30" s="123">
        <f>'[2]Yearly HC Propylene'!R30</f>
        <v>0</v>
      </c>
      <c r="S30" s="164">
        <f>'[2]Yearly HC Propylene'!S30</f>
        <v>0</v>
      </c>
      <c r="T30" s="123">
        <f>'[2]Yearly HC Propylene'!T30</f>
        <v>0</v>
      </c>
      <c r="U30" s="164">
        <f>'[2]Yearly HC Propylene'!U30</f>
        <v>0</v>
      </c>
      <c r="V30" s="123">
        <f>'[2]Yearly HC Propylene'!V30</f>
        <v>0</v>
      </c>
      <c r="W30" s="164">
        <f>'[2]Yearly HC Propylene'!W30</f>
        <v>0</v>
      </c>
      <c r="X30" s="123">
        <f>'[2]Yearly HC Propylene'!X30</f>
        <v>0</v>
      </c>
      <c r="Y30" s="164">
        <f>'[2]Yearly HC Propylene'!Y30</f>
        <v>0</v>
      </c>
      <c r="Z30" s="123">
        <f>'[2]Yearly HC Propylene'!Z30</f>
        <v>0</v>
      </c>
      <c r="AA30" s="164">
        <f>'[2]Yearly HC Propylene'!AA30</f>
        <v>0</v>
      </c>
      <c r="AB30" s="123">
        <f>'[2]Yearly HC Propylene'!AB30</f>
        <v>0</v>
      </c>
      <c r="AC30" s="164">
        <f>'[2]Yearly HC Propylene'!AC30</f>
        <v>0</v>
      </c>
      <c r="AD30" s="123">
        <f>'[2]Yearly HC Propylene'!AD30</f>
        <v>0</v>
      </c>
      <c r="AE30" s="164">
        <f>'[2]Yearly HC Propylene'!AE30</f>
        <v>0</v>
      </c>
      <c r="AF30" s="123">
        <f>'[2]Yearly HC Propylene'!AF30</f>
        <v>0</v>
      </c>
      <c r="AG30" s="164">
        <f>'[2]Yearly HC Propylene'!AG30</f>
        <v>0</v>
      </c>
      <c r="AH30" s="123">
        <f>'[2]Yearly HC Propylene'!AH30</f>
        <v>0</v>
      </c>
      <c r="AI30" s="87"/>
      <c r="AJ30" s="123">
        <f>'[3]Yearly HC Propylene'!D30</f>
        <v>0</v>
      </c>
      <c r="AK30" s="164">
        <f>'[3]Yearly HC Propylene'!E30</f>
        <v>0</v>
      </c>
      <c r="AL30" s="123">
        <f>'[3]Yearly HC Propylene'!F30</f>
        <v>0</v>
      </c>
      <c r="AM30" s="164">
        <f>'[3]Yearly HC Propylene'!G30</f>
        <v>0</v>
      </c>
      <c r="AN30" s="123">
        <f>'[3]Yearly HC Propylene'!H30</f>
        <v>0</v>
      </c>
      <c r="AO30" s="164">
        <f>'[3]Yearly HC Propylene'!I30</f>
        <v>0</v>
      </c>
      <c r="AP30" s="123">
        <f>'[3]Yearly HC Propylene'!J30</f>
        <v>0</v>
      </c>
      <c r="AQ30" s="164">
        <f>'[3]Yearly HC Propylene'!K30</f>
        <v>0</v>
      </c>
      <c r="AR30" s="123">
        <f>'[3]Yearly HC Propylene'!L30</f>
        <v>0</v>
      </c>
      <c r="AS30" s="164">
        <f>'[3]Yearly HC Propylene'!M30</f>
        <v>0</v>
      </c>
      <c r="AT30" s="123">
        <f>'[3]Yearly HC Propylene'!N30</f>
        <v>0</v>
      </c>
      <c r="AU30" s="164">
        <f>'[3]Yearly HC Propylene'!O30</f>
        <v>0</v>
      </c>
      <c r="AV30" s="123">
        <f>'[3]Yearly HC Propylene'!P30</f>
        <v>0</v>
      </c>
      <c r="AW30" s="164">
        <f>'[3]Yearly HC Propylene'!Q30</f>
        <v>0</v>
      </c>
      <c r="AX30" s="123">
        <f>'[3]Yearly HC Propylene'!R30</f>
        <v>0</v>
      </c>
      <c r="AY30" s="164">
        <f>'[3]Yearly HC Propylene'!S30</f>
        <v>0</v>
      </c>
      <c r="AZ30" s="123">
        <f>'[3]Yearly HC Propylene'!T30</f>
        <v>0</v>
      </c>
      <c r="BA30" s="164">
        <f>'[3]Yearly HC Propylene'!U30</f>
        <v>0</v>
      </c>
      <c r="BB30" s="123">
        <f>'[3]Yearly HC Propylene'!V30</f>
        <v>0</v>
      </c>
      <c r="BC30" s="164">
        <f>'[3]Yearly HC Propylene'!W30</f>
        <v>0</v>
      </c>
      <c r="BD30" s="123">
        <f>'[3]Yearly HC Propylene'!X30</f>
        <v>0</v>
      </c>
      <c r="BE30" s="164">
        <f>'[3]Yearly HC Propylene'!Y30</f>
        <v>0</v>
      </c>
      <c r="BF30" s="123">
        <f>'[3]Yearly HC Propylene'!Z30</f>
        <v>0</v>
      </c>
      <c r="BG30" s="164">
        <f>'[3]Yearly HC Propylene'!AA30</f>
        <v>0</v>
      </c>
      <c r="BH30" s="123">
        <f>'[3]Yearly HC Propylene'!AB30</f>
        <v>0</v>
      </c>
      <c r="BI30" s="164">
        <f>'[3]Yearly HC Propylene'!AC30</f>
        <v>0</v>
      </c>
      <c r="BJ30" s="123">
        <f>'[3]Yearly HC Propylene'!AD30</f>
        <v>0</v>
      </c>
      <c r="BK30" s="164">
        <f>'[3]Yearly HC Propylene'!AE30</f>
        <v>0</v>
      </c>
      <c r="BL30" s="123">
        <f>'[3]Yearly HC Propylene'!AF30</f>
        <v>0</v>
      </c>
      <c r="BM30" s="164">
        <f>'[3]Yearly HC Propylene'!AG30</f>
        <v>0</v>
      </c>
      <c r="BN30" s="123">
        <f>'[3]Yearly HC Propylene'!AH30</f>
        <v>0</v>
      </c>
      <c r="BO30" s="87"/>
      <c r="BP30" s="123">
        <f t="shared" si="13"/>
        <v>0</v>
      </c>
      <c r="BQ30" s="164">
        <f t="shared" si="13"/>
        <v>0</v>
      </c>
      <c r="BR30" s="123">
        <f t="shared" si="13"/>
        <v>0</v>
      </c>
      <c r="BS30" s="164">
        <f t="shared" si="13"/>
        <v>0</v>
      </c>
      <c r="BT30" s="123">
        <f t="shared" si="13"/>
        <v>0</v>
      </c>
      <c r="BU30" s="164">
        <f t="shared" si="13"/>
        <v>0</v>
      </c>
      <c r="BV30" s="123">
        <f t="shared" si="13"/>
        <v>0</v>
      </c>
      <c r="BW30" s="164">
        <f t="shared" si="13"/>
        <v>0</v>
      </c>
      <c r="BX30" s="123">
        <f t="shared" si="13"/>
        <v>0</v>
      </c>
      <c r="BY30" s="164">
        <f t="shared" si="13"/>
        <v>0</v>
      </c>
      <c r="BZ30" s="123">
        <f t="shared" si="13"/>
        <v>0</v>
      </c>
      <c r="CA30" s="164">
        <f t="shared" si="13"/>
        <v>0</v>
      </c>
      <c r="CB30" s="123">
        <f t="shared" si="13"/>
        <v>0</v>
      </c>
      <c r="CC30" s="164">
        <f t="shared" si="13"/>
        <v>0</v>
      </c>
      <c r="CD30" s="123">
        <f t="shared" si="13"/>
        <v>0</v>
      </c>
      <c r="CE30" s="164">
        <f t="shared" si="13"/>
        <v>0</v>
      </c>
      <c r="CF30" s="123">
        <f t="shared" si="12"/>
        <v>0</v>
      </c>
      <c r="CG30" s="164">
        <f t="shared" si="12"/>
        <v>0</v>
      </c>
      <c r="CH30" s="123">
        <f t="shared" si="12"/>
        <v>0</v>
      </c>
      <c r="CI30" s="164">
        <f t="shared" si="12"/>
        <v>0</v>
      </c>
      <c r="CJ30" s="123">
        <f t="shared" si="12"/>
        <v>0</v>
      </c>
      <c r="CK30" s="164">
        <f t="shared" si="12"/>
        <v>0</v>
      </c>
      <c r="CL30" s="123">
        <f t="shared" si="12"/>
        <v>0</v>
      </c>
      <c r="CM30" s="164">
        <f t="shared" si="12"/>
        <v>0</v>
      </c>
      <c r="CN30" s="123">
        <f t="shared" si="12"/>
        <v>0</v>
      </c>
      <c r="CO30" s="164">
        <f t="shared" si="12"/>
        <v>0</v>
      </c>
      <c r="CP30" s="123">
        <f t="shared" si="12"/>
        <v>0</v>
      </c>
      <c r="CQ30" s="164">
        <f t="shared" si="12"/>
        <v>0</v>
      </c>
      <c r="CR30" s="123">
        <f t="shared" si="12"/>
        <v>0</v>
      </c>
      <c r="CS30" s="164">
        <f t="shared" si="12"/>
        <v>0</v>
      </c>
      <c r="CT30" s="123">
        <f t="shared" si="12"/>
        <v>0</v>
      </c>
      <c r="CU30" s="221"/>
      <c r="CV30" s="221"/>
      <c r="CW30" s="221"/>
      <c r="CX30" s="221"/>
      <c r="CY30" s="221"/>
      <c r="CZ30" s="221"/>
      <c r="DA30" s="221"/>
      <c r="DB30" s="221"/>
      <c r="DC30" s="221"/>
      <c r="DD30" s="221"/>
      <c r="DE30" s="221"/>
      <c r="DF30" s="221"/>
      <c r="DG30" s="221"/>
      <c r="DH30" s="221"/>
      <c r="DI30" s="221"/>
      <c r="DJ30" s="221"/>
      <c r="DK30" s="221"/>
    </row>
    <row r="31" spans="1:115">
      <c r="B31" s="1" t="s">
        <v>48</v>
      </c>
      <c r="C31" s="12" t="s">
        <v>197</v>
      </c>
      <c r="D31" s="129">
        <f>'[2]Yearly HC Propylene'!D31</f>
        <v>0</v>
      </c>
      <c r="E31" s="165">
        <f>'[2]Yearly HC Propylene'!E31</f>
        <v>0</v>
      </c>
      <c r="F31" s="129">
        <f>'[2]Yearly HC Propylene'!F31</f>
        <v>0</v>
      </c>
      <c r="G31" s="165">
        <f>'[2]Yearly HC Propylene'!G31</f>
        <v>0</v>
      </c>
      <c r="H31" s="129">
        <f>'[2]Yearly HC Propylene'!H31</f>
        <v>0</v>
      </c>
      <c r="I31" s="165">
        <f>'[2]Yearly HC Propylene'!I31</f>
        <v>0</v>
      </c>
      <c r="J31" s="129">
        <f>'[2]Yearly HC Propylene'!J31</f>
        <v>0</v>
      </c>
      <c r="K31" s="165">
        <f>'[2]Yearly HC Propylene'!K31</f>
        <v>0</v>
      </c>
      <c r="L31" s="129">
        <f>'[2]Yearly HC Propylene'!L31</f>
        <v>0</v>
      </c>
      <c r="M31" s="165">
        <f>'[2]Yearly HC Propylene'!M31</f>
        <v>0</v>
      </c>
      <c r="N31" s="129">
        <f>'[2]Yearly HC Propylene'!N31</f>
        <v>0</v>
      </c>
      <c r="O31" s="165">
        <f>'[2]Yearly HC Propylene'!O31</f>
        <v>0</v>
      </c>
      <c r="P31" s="129">
        <f>'[2]Yearly HC Propylene'!P31</f>
        <v>0</v>
      </c>
      <c r="Q31" s="165">
        <f>'[2]Yearly HC Propylene'!Q31</f>
        <v>0</v>
      </c>
      <c r="R31" s="129">
        <f>'[2]Yearly HC Propylene'!R31</f>
        <v>0</v>
      </c>
      <c r="S31" s="165">
        <f>'[2]Yearly HC Propylene'!S31</f>
        <v>0</v>
      </c>
      <c r="T31" s="129">
        <f>'[2]Yearly HC Propylene'!T31</f>
        <v>0</v>
      </c>
      <c r="U31" s="165">
        <f>'[2]Yearly HC Propylene'!U31</f>
        <v>0</v>
      </c>
      <c r="V31" s="129">
        <f>'[2]Yearly HC Propylene'!V31</f>
        <v>0</v>
      </c>
      <c r="W31" s="165">
        <f>'[2]Yearly HC Propylene'!W31</f>
        <v>0</v>
      </c>
      <c r="X31" s="129">
        <f>'[2]Yearly HC Propylene'!X31</f>
        <v>0</v>
      </c>
      <c r="Y31" s="165">
        <f>'[2]Yearly HC Propylene'!Y31</f>
        <v>0</v>
      </c>
      <c r="Z31" s="129">
        <f>'[2]Yearly HC Propylene'!Z31</f>
        <v>0</v>
      </c>
      <c r="AA31" s="165">
        <f>'[2]Yearly HC Propylene'!AA31</f>
        <v>0</v>
      </c>
      <c r="AB31" s="129">
        <f>'[2]Yearly HC Propylene'!AB31</f>
        <v>0</v>
      </c>
      <c r="AC31" s="165">
        <f>'[2]Yearly HC Propylene'!AC31</f>
        <v>0</v>
      </c>
      <c r="AD31" s="129">
        <f>'[2]Yearly HC Propylene'!AD31</f>
        <v>0</v>
      </c>
      <c r="AE31" s="165">
        <f>'[2]Yearly HC Propylene'!AE31</f>
        <v>0</v>
      </c>
      <c r="AF31" s="129">
        <f>'[2]Yearly HC Propylene'!AF31</f>
        <v>0</v>
      </c>
      <c r="AG31" s="165">
        <f>'[2]Yearly HC Propylene'!AG31</f>
        <v>0</v>
      </c>
      <c r="AH31" s="129">
        <f>'[2]Yearly HC Propylene'!AH31</f>
        <v>0</v>
      </c>
      <c r="AI31" s="95"/>
      <c r="AJ31" s="129">
        <f>'[3]Yearly HC Propylene'!D31</f>
        <v>0</v>
      </c>
      <c r="AK31" s="165">
        <f>'[3]Yearly HC Propylene'!E31</f>
        <v>0</v>
      </c>
      <c r="AL31" s="129">
        <f>'[3]Yearly HC Propylene'!F31</f>
        <v>0</v>
      </c>
      <c r="AM31" s="165">
        <f>'[3]Yearly HC Propylene'!G31</f>
        <v>0</v>
      </c>
      <c r="AN31" s="129">
        <f>'[3]Yearly HC Propylene'!H31</f>
        <v>0</v>
      </c>
      <c r="AO31" s="165">
        <f>'[3]Yearly HC Propylene'!I31</f>
        <v>0</v>
      </c>
      <c r="AP31" s="129">
        <f>'[3]Yearly HC Propylene'!J31</f>
        <v>0</v>
      </c>
      <c r="AQ31" s="165">
        <f>'[3]Yearly HC Propylene'!K31</f>
        <v>0</v>
      </c>
      <c r="AR31" s="129">
        <f>'[3]Yearly HC Propylene'!L31</f>
        <v>0</v>
      </c>
      <c r="AS31" s="165">
        <f>'[3]Yearly HC Propylene'!M31</f>
        <v>0</v>
      </c>
      <c r="AT31" s="129">
        <f>'[3]Yearly HC Propylene'!N31</f>
        <v>0</v>
      </c>
      <c r="AU31" s="165">
        <f>'[3]Yearly HC Propylene'!O31</f>
        <v>0</v>
      </c>
      <c r="AV31" s="129">
        <f>'[3]Yearly HC Propylene'!P31</f>
        <v>0</v>
      </c>
      <c r="AW31" s="165">
        <f>'[3]Yearly HC Propylene'!Q31</f>
        <v>0</v>
      </c>
      <c r="AX31" s="129">
        <f>'[3]Yearly HC Propylene'!R31</f>
        <v>0</v>
      </c>
      <c r="AY31" s="165">
        <f>'[3]Yearly HC Propylene'!S31</f>
        <v>0</v>
      </c>
      <c r="AZ31" s="129">
        <f>'[3]Yearly HC Propylene'!T31</f>
        <v>0</v>
      </c>
      <c r="BA31" s="165">
        <f>'[3]Yearly HC Propylene'!U31</f>
        <v>0</v>
      </c>
      <c r="BB31" s="129">
        <f>'[3]Yearly HC Propylene'!V31</f>
        <v>0</v>
      </c>
      <c r="BC31" s="165">
        <f>'[3]Yearly HC Propylene'!W31</f>
        <v>0</v>
      </c>
      <c r="BD31" s="129">
        <f>'[3]Yearly HC Propylene'!X31</f>
        <v>0</v>
      </c>
      <c r="BE31" s="165">
        <f>'[3]Yearly HC Propylene'!Y31</f>
        <v>0</v>
      </c>
      <c r="BF31" s="129">
        <f>'[3]Yearly HC Propylene'!Z31</f>
        <v>0</v>
      </c>
      <c r="BG31" s="165">
        <f>'[3]Yearly HC Propylene'!AA31</f>
        <v>0</v>
      </c>
      <c r="BH31" s="129">
        <f>'[3]Yearly HC Propylene'!AB31</f>
        <v>0</v>
      </c>
      <c r="BI31" s="165">
        <f>'[3]Yearly HC Propylene'!AC31</f>
        <v>0</v>
      </c>
      <c r="BJ31" s="129">
        <f>'[3]Yearly HC Propylene'!AD31</f>
        <v>0</v>
      </c>
      <c r="BK31" s="165">
        <f>'[3]Yearly HC Propylene'!AE31</f>
        <v>0</v>
      </c>
      <c r="BL31" s="129">
        <f>'[3]Yearly HC Propylene'!AF31</f>
        <v>0</v>
      </c>
      <c r="BM31" s="165">
        <f>'[3]Yearly HC Propylene'!AG31</f>
        <v>0</v>
      </c>
      <c r="BN31" s="129">
        <f>'[3]Yearly HC Propylene'!AH31</f>
        <v>0</v>
      </c>
      <c r="BO31" s="95"/>
      <c r="BP31" s="129">
        <f t="shared" si="13"/>
        <v>0</v>
      </c>
      <c r="BQ31" s="165">
        <f t="shared" si="13"/>
        <v>0</v>
      </c>
      <c r="BR31" s="129">
        <f t="shared" si="13"/>
        <v>0</v>
      </c>
      <c r="BS31" s="165">
        <f t="shared" si="13"/>
        <v>0</v>
      </c>
      <c r="BT31" s="129">
        <f t="shared" si="13"/>
        <v>0</v>
      </c>
      <c r="BU31" s="165">
        <f t="shared" si="13"/>
        <v>0</v>
      </c>
      <c r="BV31" s="129">
        <f t="shared" si="13"/>
        <v>0</v>
      </c>
      <c r="BW31" s="165">
        <f t="shared" si="13"/>
        <v>0</v>
      </c>
      <c r="BX31" s="129">
        <f t="shared" si="13"/>
        <v>0</v>
      </c>
      <c r="BY31" s="165">
        <f t="shared" si="13"/>
        <v>0</v>
      </c>
      <c r="BZ31" s="129">
        <f t="shared" si="13"/>
        <v>0</v>
      </c>
      <c r="CA31" s="165">
        <f t="shared" si="13"/>
        <v>0</v>
      </c>
      <c r="CB31" s="129">
        <f t="shared" si="13"/>
        <v>0</v>
      </c>
      <c r="CC31" s="165">
        <f t="shared" si="13"/>
        <v>0</v>
      </c>
      <c r="CD31" s="129">
        <f t="shared" si="13"/>
        <v>0</v>
      </c>
      <c r="CE31" s="165">
        <f t="shared" si="13"/>
        <v>0</v>
      </c>
      <c r="CF31" s="129">
        <f t="shared" si="12"/>
        <v>0</v>
      </c>
      <c r="CG31" s="165">
        <f t="shared" si="12"/>
        <v>0</v>
      </c>
      <c r="CH31" s="129">
        <f t="shared" si="12"/>
        <v>0</v>
      </c>
      <c r="CI31" s="165">
        <f t="shared" si="12"/>
        <v>0</v>
      </c>
      <c r="CJ31" s="129">
        <f t="shared" si="12"/>
        <v>0</v>
      </c>
      <c r="CK31" s="165">
        <f t="shared" si="12"/>
        <v>0</v>
      </c>
      <c r="CL31" s="129">
        <f t="shared" si="12"/>
        <v>0</v>
      </c>
      <c r="CM31" s="165">
        <f t="shared" si="12"/>
        <v>0</v>
      </c>
      <c r="CN31" s="129">
        <f t="shared" si="12"/>
        <v>0</v>
      </c>
      <c r="CO31" s="165">
        <f t="shared" si="12"/>
        <v>0</v>
      </c>
      <c r="CP31" s="129">
        <f t="shared" si="12"/>
        <v>0</v>
      </c>
      <c r="CQ31" s="165">
        <f t="shared" si="12"/>
        <v>0</v>
      </c>
      <c r="CR31" s="129">
        <f t="shared" si="12"/>
        <v>0</v>
      </c>
      <c r="CS31" s="165">
        <f t="shared" si="12"/>
        <v>0</v>
      </c>
      <c r="CT31" s="129">
        <f t="shared" si="12"/>
        <v>0</v>
      </c>
      <c r="CU31" s="221"/>
      <c r="CV31" s="221"/>
      <c r="CW31" s="221"/>
      <c r="CX31" s="221"/>
      <c r="CY31" s="221"/>
      <c r="CZ31" s="221"/>
      <c r="DA31" s="221"/>
      <c r="DB31" s="221"/>
      <c r="DC31" s="221"/>
      <c r="DD31" s="221"/>
      <c r="DE31" s="221"/>
      <c r="DF31" s="221"/>
      <c r="DG31" s="221"/>
      <c r="DH31" s="221"/>
      <c r="DI31" s="221"/>
      <c r="DJ31" s="221"/>
      <c r="DK31" s="221"/>
    </row>
    <row r="32" spans="1:115" s="13" customFormat="1">
      <c r="A32" s="6" t="s">
        <v>60</v>
      </c>
      <c r="B32" s="6" t="s">
        <v>50</v>
      </c>
      <c r="C32" s="7" t="s">
        <v>197</v>
      </c>
      <c r="D32" s="132">
        <f>'[2]Yearly HC Propylene'!D32</f>
        <v>1577666.5665936389</v>
      </c>
      <c r="E32" s="160">
        <f>'[2]Yearly HC Propylene'!E32</f>
        <v>1555252.6334020277</v>
      </c>
      <c r="F32" s="132">
        <f>'[2]Yearly HC Propylene'!F32</f>
        <v>1532620.711095769</v>
      </c>
      <c r="G32" s="160">
        <f>'[2]Yearly HC Propylene'!G32</f>
        <v>1509766.8743648059</v>
      </c>
      <c r="H32" s="132">
        <f>'[2]Yearly HC Propylene'!H32</f>
        <v>1486687.128030923</v>
      </c>
      <c r="I32" s="160">
        <f>'[2]Yearly HC Propylene'!I32</f>
        <v>1463377.4059056176</v>
      </c>
      <c r="J32" s="132">
        <f>'[2]Yearly HC Propylene'!J32</f>
        <v>1437561.3789493258</v>
      </c>
      <c r="K32" s="160">
        <f>'[2]Yearly HC Propylene'!K32</f>
        <v>1411531.3848667105</v>
      </c>
      <c r="L32" s="132">
        <f>'[2]Yearly HC Propylene'!L32</f>
        <v>1385282.9413706195</v>
      </c>
      <c r="M32" s="160">
        <f>'[2]Yearly HC Propylene'!M32</f>
        <v>1358811.4917964209</v>
      </c>
      <c r="N32" s="132">
        <f>'[2]Yearly HC Propylene'!N32</f>
        <v>1332112.4038477791</v>
      </c>
      <c r="O32" s="160">
        <f>'[2]Yearly HC Propylene'!O32</f>
        <v>1300967.7952976746</v>
      </c>
      <c r="P32" s="132">
        <f>'[2]Yearly HC Propylene'!P32</f>
        <v>1269637.7925097346</v>
      </c>
      <c r="Q32" s="160">
        <f>'[2]Yearly HC Propylene'!Q32</f>
        <v>1238117.0508866413</v>
      </c>
      <c r="R32" s="132">
        <f>'[2]Yearly HC Propylene'!R32</f>
        <v>1206400.1488923521</v>
      </c>
      <c r="S32" s="160">
        <f>'[2]Yearly HC Propylene'!S32</f>
        <v>1174481.5866562016</v>
      </c>
      <c r="T32" s="132">
        <f>'[2]Yearly HC Propylene'!T32</f>
        <v>1138670.3989468042</v>
      </c>
      <c r="U32" s="160">
        <f>'[2]Yearly HC Propylene'!U32</f>
        <v>1102698.7541022208</v>
      </c>
      <c r="V32" s="132">
        <f>'[2]Yearly HC Propylene'!V32</f>
        <v>1066560.3481397876</v>
      </c>
      <c r="W32" s="160">
        <f>'[2]Yearly HC Propylene'!W32</f>
        <v>1030248.7982551481</v>
      </c>
      <c r="X32" s="132">
        <f>'[2]Yearly HC Propylene'!X32</f>
        <v>993757.6412587947</v>
      </c>
      <c r="Y32" s="160">
        <f>'[2]Yearly HC Propylene'!Y32</f>
        <v>954509.05445038958</v>
      </c>
      <c r="Z32" s="132">
        <f>'[2]Yearly HC Propylene'!Z32</f>
        <v>915108.38195366878</v>
      </c>
      <c r="AA32" s="160">
        <f>'[2]Yearly HC Propylene'!AA32</f>
        <v>875548.42644256703</v>
      </c>
      <c r="AB32" s="132">
        <f>'[2]Yearly HC Propylene'!AB32</f>
        <v>835821.90880547452</v>
      </c>
      <c r="AC32" s="160">
        <f>'[2]Yearly HC Propylene'!AC32</f>
        <v>795921.46640263055</v>
      </c>
      <c r="AD32" s="132">
        <f>'[2]Yearly HC Propylene'!AD32</f>
        <v>754534.72281695297</v>
      </c>
      <c r="AE32" s="160">
        <f>'[2]Yearly HC Propylene'!AE32</f>
        <v>712981.06315512001</v>
      </c>
      <c r="AF32" s="132">
        <f>'[2]Yearly HC Propylene'!AF32</f>
        <v>671252.58546259941</v>
      </c>
      <c r="AG32" s="160">
        <f>'[2]Yearly HC Propylene'!AG32</f>
        <v>629341.30013987911</v>
      </c>
      <c r="AH32" s="132">
        <f>'[2]Yearly HC Propylene'!AH32</f>
        <v>587239.12802909594</v>
      </c>
      <c r="AI32" s="90"/>
      <c r="AJ32" s="132">
        <f>'[3]Yearly HC Propylene'!D32</f>
        <v>368256.49460398941</v>
      </c>
      <c r="AK32" s="160">
        <f>'[3]Yearly HC Propylene'!E32</f>
        <v>365095.32195247093</v>
      </c>
      <c r="AL32" s="132">
        <f>'[3]Yearly HC Propylene'!F32</f>
        <v>361880.40936587658</v>
      </c>
      <c r="AM32" s="160">
        <f>'[3]Yearly HC Propylene'!G32</f>
        <v>358610.84326531016</v>
      </c>
      <c r="AN32" s="132">
        <f>'[3]Yearly HC Propylene'!H32</f>
        <v>355285.69454103406</v>
      </c>
      <c r="AO32" s="160">
        <f>'[3]Yearly HC Propylene'!I32</f>
        <v>351904.01828844531</v>
      </c>
      <c r="AP32" s="132">
        <f>'[3]Yearly HC Propylene'!J32</f>
        <v>348464.85353956255</v>
      </c>
      <c r="AQ32" s="160">
        <f>'[3]Yearly HC Propylene'!K32</f>
        <v>344967.22298994882</v>
      </c>
      <c r="AR32" s="132">
        <f>'[3]Yearly HC Propylene'!L32</f>
        <v>341410.13272099162</v>
      </c>
      <c r="AS32" s="160">
        <f>'[3]Yearly HC Propylene'!M32</f>
        <v>337792.57191746216</v>
      </c>
      <c r="AT32" s="132">
        <f>'[3]Yearly HC Propylene'!N32</f>
        <v>334113.51258027263</v>
      </c>
      <c r="AU32" s="160">
        <f>'[3]Yearly HC Propylene'!O32</f>
        <v>330371.9092343509</v>
      </c>
      <c r="AV32" s="132">
        <f>'[3]Yearly HC Propylene'!P32</f>
        <v>326566.69863154856</v>
      </c>
      <c r="AW32" s="160">
        <f>'[3]Yearly HC Propylene'!Q32</f>
        <v>322696.79944849864</v>
      </c>
      <c r="AX32" s="132">
        <f>'[3]Yearly HC Propylene'!R32</f>
        <v>318761.11197933671</v>
      </c>
      <c r="AY32" s="160">
        <f>'[3]Yearly HC Propylene'!S32</f>
        <v>314758.51782319916</v>
      </c>
      <c r="AZ32" s="132">
        <f>'[3]Yearly HC Propylene'!T32</f>
        <v>310687.87956640718</v>
      </c>
      <c r="BA32" s="160">
        <f>'[3]Yearly HC Propylene'!U32</f>
        <v>306548.04045924975</v>
      </c>
      <c r="BB32" s="132">
        <f>'[3]Yearly HC Propylene'!V32</f>
        <v>302337.82408727065</v>
      </c>
      <c r="BC32" s="160">
        <f>'[3]Yearly HC Propylene'!W32</f>
        <v>298056.03403696802</v>
      </c>
      <c r="BD32" s="132">
        <f>'[3]Yearly HC Propylene'!X32</f>
        <v>293701.45355581015</v>
      </c>
      <c r="BE32" s="160">
        <f>'[3]Yearly HC Propylene'!Y32</f>
        <v>289272.84520647256</v>
      </c>
      <c r="BF32" s="132">
        <f>'[3]Yearly HC Propylene'!Z32</f>
        <v>284768.95051519631</v>
      </c>
      <c r="BG32" s="160">
        <f>'[3]Yearly HC Propylene'!AA32</f>
        <v>280188.4896141683</v>
      </c>
      <c r="BH32" s="132">
        <f>'[3]Yearly HC Propylene'!AB32</f>
        <v>275530.16087782278</v>
      </c>
      <c r="BI32" s="160">
        <f>'[3]Yearly HC Propylene'!AC32</f>
        <v>270792.64055295952</v>
      </c>
      <c r="BJ32" s="132">
        <f>'[3]Yearly HC Propylene'!AD32</f>
        <v>265974.5823825734</v>
      </c>
      <c r="BK32" s="160">
        <f>'[3]Yearly HC Propylene'!AE32</f>
        <v>261074.61722329081</v>
      </c>
      <c r="BL32" s="132">
        <f>'[3]Yearly HC Propylene'!AF32</f>
        <v>256091.3526563005</v>
      </c>
      <c r="BM32" s="160">
        <f>'[3]Yearly HC Propylene'!AG32</f>
        <v>251023.37259167127</v>
      </c>
      <c r="BN32" s="132">
        <f>'[3]Yearly HC Propylene'!AH32</f>
        <v>245869.23686594339</v>
      </c>
      <c r="BO32" s="90"/>
      <c r="BP32" s="132">
        <f t="shared" si="13"/>
        <v>1945923.0611976283</v>
      </c>
      <c r="BQ32" s="160">
        <f t="shared" si="13"/>
        <v>1920347.9553544987</v>
      </c>
      <c r="BR32" s="132">
        <f t="shared" si="13"/>
        <v>1894501.1204616455</v>
      </c>
      <c r="BS32" s="160">
        <f t="shared" si="13"/>
        <v>1868377.717630116</v>
      </c>
      <c r="BT32" s="132">
        <f t="shared" si="13"/>
        <v>1841972.822571957</v>
      </c>
      <c r="BU32" s="160">
        <f t="shared" si="13"/>
        <v>1815281.4241940631</v>
      </c>
      <c r="BV32" s="132">
        <f t="shared" si="13"/>
        <v>1786026.2324888883</v>
      </c>
      <c r="BW32" s="160">
        <f t="shared" si="13"/>
        <v>1756498.6078566592</v>
      </c>
      <c r="BX32" s="132">
        <f t="shared" si="13"/>
        <v>1726693.074091611</v>
      </c>
      <c r="BY32" s="160">
        <f t="shared" si="13"/>
        <v>1696604.063713883</v>
      </c>
      <c r="BZ32" s="132">
        <f t="shared" si="13"/>
        <v>1666225.9164280519</v>
      </c>
      <c r="CA32" s="160">
        <f t="shared" si="13"/>
        <v>1631339.7045320254</v>
      </c>
      <c r="CB32" s="132">
        <f t="shared" si="13"/>
        <v>1596204.4911412832</v>
      </c>
      <c r="CC32" s="160">
        <f t="shared" si="13"/>
        <v>1560813.8503351398</v>
      </c>
      <c r="CD32" s="132">
        <f t="shared" si="13"/>
        <v>1525161.2608716888</v>
      </c>
      <c r="CE32" s="160">
        <f t="shared" si="13"/>
        <v>1489240.1044794009</v>
      </c>
      <c r="CF32" s="132">
        <f t="shared" si="12"/>
        <v>1449358.2785132113</v>
      </c>
      <c r="CG32" s="160">
        <f t="shared" si="12"/>
        <v>1409246.7945614704</v>
      </c>
      <c r="CH32" s="132">
        <f t="shared" si="12"/>
        <v>1368898.1722270581</v>
      </c>
      <c r="CI32" s="160">
        <f t="shared" si="12"/>
        <v>1328304.8322921162</v>
      </c>
      <c r="CJ32" s="132">
        <f t="shared" si="12"/>
        <v>1287459.0948146048</v>
      </c>
      <c r="CK32" s="160">
        <f t="shared" si="12"/>
        <v>1243781.899656862</v>
      </c>
      <c r="CL32" s="132">
        <f t="shared" si="12"/>
        <v>1199877.332468865</v>
      </c>
      <c r="CM32" s="160">
        <f t="shared" si="12"/>
        <v>1155736.9160567354</v>
      </c>
      <c r="CN32" s="132">
        <f t="shared" si="12"/>
        <v>1111352.0696832973</v>
      </c>
      <c r="CO32" s="160">
        <f t="shared" si="12"/>
        <v>1066714.1069555902</v>
      </c>
      <c r="CP32" s="132">
        <f t="shared" si="12"/>
        <v>1020509.3051995264</v>
      </c>
      <c r="CQ32" s="160">
        <f t="shared" si="12"/>
        <v>974055.68037841085</v>
      </c>
      <c r="CR32" s="132">
        <f t="shared" si="12"/>
        <v>927343.93811889994</v>
      </c>
      <c r="CS32" s="160">
        <f t="shared" si="12"/>
        <v>880364.67273155041</v>
      </c>
      <c r="CT32" s="132">
        <f t="shared" si="12"/>
        <v>833108.36489503935</v>
      </c>
      <c r="CU32" s="225"/>
      <c r="CV32" s="225"/>
      <c r="CW32" s="225"/>
      <c r="CX32" s="225"/>
      <c r="CY32" s="225"/>
      <c r="CZ32" s="225"/>
      <c r="DA32" s="225"/>
      <c r="DB32" s="225"/>
      <c r="DC32" s="225"/>
      <c r="DD32" s="225"/>
      <c r="DE32" s="225"/>
      <c r="DF32" s="225"/>
      <c r="DG32" s="225"/>
      <c r="DH32" s="225"/>
      <c r="DI32" s="225"/>
      <c r="DJ32" s="225"/>
      <c r="DK32" s="225"/>
    </row>
    <row r="33" spans="1:115" s="28" customFormat="1" outlineLevel="1">
      <c r="A33" s="25"/>
      <c r="B33" s="25" t="s">
        <v>19</v>
      </c>
      <c r="C33" s="40" t="s">
        <v>197</v>
      </c>
      <c r="D33" s="167">
        <f>'[2]Yearly HC Propylene'!D33</f>
        <v>0</v>
      </c>
      <c r="E33" s="168">
        <f>'[2]Yearly HC Propylene'!E33</f>
        <v>7698.5005353400365</v>
      </c>
      <c r="F33" s="167">
        <f>'[2]Yearly HC Propylene'!F33</f>
        <v>15172.945039848113</v>
      </c>
      <c r="G33" s="168">
        <f>'[2]Yearly HC Propylene'!G33</f>
        <v>22420.03808431737</v>
      </c>
      <c r="H33" s="167">
        <f>'[2]Yearly HC Propylene'!H33</f>
        <v>29436.405135012279</v>
      </c>
      <c r="I33" s="168">
        <f>'[2]Yearly HC Propylene'!I33</f>
        <v>36218.590796164041</v>
      </c>
      <c r="J33" s="167">
        <f>'[2]Yearly HC Propylene'!J33</f>
        <v>42695.572954794974</v>
      </c>
      <c r="K33" s="168">
        <f>'[2]Yearly HC Propylene'!K33</f>
        <v>48909.562485631519</v>
      </c>
      <c r="L33" s="167">
        <f>'[2]Yearly HC Propylene'!L33</f>
        <v>54857.20447827653</v>
      </c>
      <c r="M33" s="168">
        <f>'[2]Yearly HC Propylene'!M33</f>
        <v>60535.051959530545</v>
      </c>
      <c r="N33" s="167">
        <f>'[2]Yearly HC Propylene'!N33</f>
        <v>65939.563990465074</v>
      </c>
      <c r="O33" s="168">
        <f>'[2]Yearly HC Propylene'!O33</f>
        <v>70837.696453958386</v>
      </c>
      <c r="P33" s="167">
        <f>'[2]Yearly HC Propylene'!P33</f>
        <v>75416.48487507824</v>
      </c>
      <c r="Q33" s="168">
        <f>'[2]Yearly HC Propylene'!Q33</f>
        <v>79672.832224555372</v>
      </c>
      <c r="R33" s="167">
        <f>'[2]Yearly HC Propylene'!R33</f>
        <v>83603.530318239995</v>
      </c>
      <c r="S33" s="168">
        <f>'[2]Yearly HC Propylene'!S33</f>
        <v>87205.257809222967</v>
      </c>
      <c r="T33" s="167">
        <f>'[2]Yearly HC Propylene'!T33</f>
        <v>90182.695596586898</v>
      </c>
      <c r="U33" s="168">
        <f>'[2]Yearly HC Propylene'!U33</f>
        <v>92792.100157701891</v>
      </c>
      <c r="V33" s="167">
        <f>'[2]Yearly HC Propylene'!V33</f>
        <v>95030.527019255082</v>
      </c>
      <c r="W33" s="168">
        <f>'[2]Yearly HC Propylene'!W33</f>
        <v>96894.899475896673</v>
      </c>
      <c r="X33" s="167">
        <f>'[2]Yearly HC Propylene'!X33</f>
        <v>98382.006484620681</v>
      </c>
      <c r="Y33" s="168">
        <f>'[2]Yearly HC Propylene'!Y33</f>
        <v>99364.392568285562</v>
      </c>
      <c r="Z33" s="167">
        <f>'[2]Yearly HC Propylene'!Z33</f>
        <v>99929.835309340633</v>
      </c>
      <c r="AA33" s="168">
        <f>'[2]Yearly HC Propylene'!AA33</f>
        <v>100075.18514238541</v>
      </c>
      <c r="AB33" s="167">
        <f>'[2]Yearly HC Propylene'!AB33</f>
        <v>99797.135911373669</v>
      </c>
      <c r="AC33" s="168">
        <f>'[2]Yearly HC Propylene'!AC33</f>
        <v>99092.222567127508</v>
      </c>
      <c r="AD33" s="167">
        <f>'[2]Yearly HC Propylene'!AD33</f>
        <v>97787.700077077112</v>
      </c>
      <c r="AE33" s="168">
        <f>'[2]Yearly HC Propylene'!AE33</f>
        <v>96038.549206994663</v>
      </c>
      <c r="AF33" s="167">
        <f>'[2]Yearly HC Propylene'!AF33</f>
        <v>93841.111447671399</v>
      </c>
      <c r="AG33" s="168">
        <f>'[2]Yearly HC Propylene'!AG33</f>
        <v>91191.554390268473</v>
      </c>
      <c r="AH33" s="167">
        <f>'[2]Yearly HC Propylene'!AH33</f>
        <v>88085.869204364382</v>
      </c>
      <c r="AI33" s="96"/>
      <c r="AJ33" s="167">
        <f>'[3]Yearly HC Propylene'!D33</f>
        <v>0</v>
      </c>
      <c r="AK33" s="168">
        <f>'[3]Yearly HC Propylene'!E33</f>
        <v>1807.2218436647313</v>
      </c>
      <c r="AL33" s="167">
        <f>'[3]Yearly HC Propylene'!F33</f>
        <v>3582.6160527221778</v>
      </c>
      <c r="AM33" s="168">
        <f>'[3]Yearly HC Propylene'!G33</f>
        <v>5325.3710224898559</v>
      </c>
      <c r="AN33" s="167">
        <f>'[3]Yearly HC Propylene'!H33</f>
        <v>7034.6567519124746</v>
      </c>
      <c r="AO33" s="168">
        <f>'[3]Yearly HC Propylene'!I33</f>
        <v>8709.6244526390219</v>
      </c>
      <c r="AP33" s="167">
        <f>'[3]Yearly HC Propylene'!J33</f>
        <v>10349.406150125007</v>
      </c>
      <c r="AQ33" s="168">
        <f>'[3]Yearly HC Propylene'!K33</f>
        <v>11953.114276601726</v>
      </c>
      <c r="AR33" s="167">
        <f>'[3]Yearly HC Propylene'!L33</f>
        <v>13519.841255751269</v>
      </c>
      <c r="AS33" s="168">
        <f>'[3]Yearly HC Propylene'!M33</f>
        <v>15048.659078922938</v>
      </c>
      <c r="AT33" s="167">
        <f>'[3]Yearly HC Propylene'!N33</f>
        <v>16538.618872723495</v>
      </c>
      <c r="AU33" s="168">
        <f>'[3]Yearly HC Propylene'!O33</f>
        <v>17988.750457810405</v>
      </c>
      <c r="AV33" s="167">
        <f>'[3]Yearly HC Propylene'!P33</f>
        <v>19398.061898713986</v>
      </c>
      <c r="AW33" s="168">
        <f>'[3]Yearly HC Propylene'!Q33</f>
        <v>20765.53904451089</v>
      </c>
      <c r="AX33" s="167">
        <f>'[3]Yearly HC Propylene'!R33</f>
        <v>22090.145060168034</v>
      </c>
      <c r="AY33" s="168">
        <f>'[3]Yearly HC Propylene'!S33</f>
        <v>23370.819948372537</v>
      </c>
      <c r="AZ33" s="167">
        <f>'[3]Yearly HC Propylene'!T33</f>
        <v>24606.480061659448</v>
      </c>
      <c r="BA33" s="168">
        <f>'[3]Yearly HC Propylene'!U33</f>
        <v>25796.017604645869</v>
      </c>
      <c r="BB33" s="167">
        <f>'[3]Yearly HC Propylene'!V33</f>
        <v>26938.300126175818</v>
      </c>
      <c r="BC33" s="168">
        <f>'[3]Yearly HC Propylene'!W33</f>
        <v>28032.170001176841</v>
      </c>
      <c r="BD33" s="167">
        <f>'[3]Yearly HC Propylene'!X33</f>
        <v>29076.443902025207</v>
      </c>
      <c r="BE33" s="168">
        <f>'[3]Yearly HC Propylene'!Y33</f>
        <v>30113.303185993795</v>
      </c>
      <c r="BF33" s="167">
        <f>'[3]Yearly HC Propylene'!Z33</f>
        <v>31096.769396259435</v>
      </c>
      <c r="BG33" s="168">
        <f>'[3]Yearly HC Propylene'!AA33</f>
        <v>32025.54436289944</v>
      </c>
      <c r="BH33" s="167">
        <f>'[3]Yearly HC Propylene'!AB33</f>
        <v>32898.301208812045</v>
      </c>
      <c r="BI33" s="168">
        <f>'[3]Yearly HC Propylene'!AC33</f>
        <v>33713.683748843461</v>
      </c>
      <c r="BJ33" s="167">
        <f>'[3]Yearly HC Propylene'!AD33</f>
        <v>34470.305876781516</v>
      </c>
      <c r="BK33" s="168">
        <f>'[3]Yearly HC Propylene'!AE33</f>
        <v>35166.750939977268</v>
      </c>
      <c r="BL33" s="167">
        <f>'[3]Yearly HC Propylene'!AF33</f>
        <v>35801.571101350804</v>
      </c>
      <c r="BM33" s="168">
        <f>'[3]Yearly HC Propylene'!AG33</f>
        <v>36373.286688533168</v>
      </c>
      <c r="BN33" s="167">
        <f>'[3]Yearly HC Propylene'!AH33</f>
        <v>36880.385529891508</v>
      </c>
      <c r="BO33" s="96"/>
      <c r="BP33" s="167">
        <f t="shared" si="13"/>
        <v>0</v>
      </c>
      <c r="BQ33" s="168">
        <f t="shared" si="13"/>
        <v>9505.7223790047683</v>
      </c>
      <c r="BR33" s="167">
        <f t="shared" si="13"/>
        <v>18755.561092570289</v>
      </c>
      <c r="BS33" s="168">
        <f t="shared" si="13"/>
        <v>27745.409106807227</v>
      </c>
      <c r="BT33" s="167">
        <f t="shared" si="13"/>
        <v>36471.061886924756</v>
      </c>
      <c r="BU33" s="168">
        <f t="shared" si="13"/>
        <v>44928.215248803062</v>
      </c>
      <c r="BV33" s="167">
        <f t="shared" si="13"/>
        <v>53044.979104919985</v>
      </c>
      <c r="BW33" s="168">
        <f t="shared" si="13"/>
        <v>60862.676762233241</v>
      </c>
      <c r="BX33" s="167">
        <f t="shared" si="13"/>
        <v>68377.045734027794</v>
      </c>
      <c r="BY33" s="168">
        <f t="shared" si="13"/>
        <v>75583.711038453475</v>
      </c>
      <c r="BZ33" s="167">
        <f t="shared" si="13"/>
        <v>82478.182863188573</v>
      </c>
      <c r="CA33" s="168">
        <f t="shared" si="13"/>
        <v>88826.446911768784</v>
      </c>
      <c r="CB33" s="167">
        <f t="shared" si="13"/>
        <v>94814.54677379223</v>
      </c>
      <c r="CC33" s="168">
        <f t="shared" si="13"/>
        <v>100438.37126906627</v>
      </c>
      <c r="CD33" s="167">
        <f t="shared" si="13"/>
        <v>105693.67537840802</v>
      </c>
      <c r="CE33" s="168">
        <f t="shared" si="13"/>
        <v>110576.0777575955</v>
      </c>
      <c r="CF33" s="167">
        <f t="shared" si="12"/>
        <v>114789.17565824634</v>
      </c>
      <c r="CG33" s="168">
        <f t="shared" si="12"/>
        <v>118588.11776234776</v>
      </c>
      <c r="CH33" s="167">
        <f t="shared" si="12"/>
        <v>121968.8271454309</v>
      </c>
      <c r="CI33" s="168">
        <f t="shared" si="12"/>
        <v>124927.06947707351</v>
      </c>
      <c r="CJ33" s="167">
        <f t="shared" si="12"/>
        <v>127458.45038664588</v>
      </c>
      <c r="CK33" s="168">
        <f t="shared" si="12"/>
        <v>129477.69575427935</v>
      </c>
      <c r="CL33" s="167">
        <f t="shared" si="12"/>
        <v>131026.60470560007</v>
      </c>
      <c r="CM33" s="168">
        <f t="shared" si="12"/>
        <v>132100.72950528486</v>
      </c>
      <c r="CN33" s="167">
        <f t="shared" si="12"/>
        <v>132695.4371201857</v>
      </c>
      <c r="CO33" s="168">
        <f t="shared" si="12"/>
        <v>132805.90631597096</v>
      </c>
      <c r="CP33" s="167">
        <f t="shared" si="12"/>
        <v>132258.00595385864</v>
      </c>
      <c r="CQ33" s="168">
        <f t="shared" si="12"/>
        <v>131205.30014697195</v>
      </c>
      <c r="CR33" s="167">
        <f t="shared" si="12"/>
        <v>129642.6825490222</v>
      </c>
      <c r="CS33" s="168">
        <f t="shared" si="12"/>
        <v>127564.84107880163</v>
      </c>
      <c r="CT33" s="167">
        <f t="shared" si="12"/>
        <v>124966.2547342559</v>
      </c>
      <c r="CU33" s="234"/>
      <c r="CV33" s="234"/>
      <c r="CW33" s="234"/>
      <c r="CX33" s="234"/>
      <c r="CY33" s="234"/>
      <c r="CZ33" s="234"/>
      <c r="DA33" s="234"/>
      <c r="DB33" s="234"/>
      <c r="DC33" s="234"/>
      <c r="DD33" s="234"/>
      <c r="DE33" s="234"/>
      <c r="DF33" s="234"/>
      <c r="DG33" s="234"/>
      <c r="DH33" s="234"/>
      <c r="DI33" s="234"/>
      <c r="DJ33" s="234"/>
      <c r="DK33" s="234"/>
    </row>
    <row r="34" spans="1:115" s="28" customFormat="1" outlineLevel="1">
      <c r="A34" s="25"/>
      <c r="B34" s="25" t="s">
        <v>23</v>
      </c>
      <c r="C34" s="40" t="s">
        <v>197</v>
      </c>
      <c r="D34" s="167">
        <f>'[2]Yearly HC Propylene'!D34</f>
        <v>0</v>
      </c>
      <c r="E34" s="168">
        <f>'[2]Yearly HC Propylene'!E34</f>
        <v>2566.1668451133455</v>
      </c>
      <c r="F34" s="167">
        <f>'[2]Yearly HC Propylene'!F34</f>
        <v>5057.648346616038</v>
      </c>
      <c r="G34" s="168">
        <f>'[2]Yearly HC Propylene'!G34</f>
        <v>7473.3460281057896</v>
      </c>
      <c r="H34" s="167">
        <f>'[2]Yearly HC Propylene'!H34</f>
        <v>9812.1350450040918</v>
      </c>
      <c r="I34" s="168">
        <f>'[2]Yearly HC Propylene'!I34</f>
        <v>12072.863598721346</v>
      </c>
      <c r="J34" s="167">
        <f>'[2]Yearly HC Propylene'!J34</f>
        <v>14231.857651598326</v>
      </c>
      <c r="K34" s="168">
        <f>'[2]Yearly HC Propylene'!K34</f>
        <v>16303.187495210508</v>
      </c>
      <c r="L34" s="167">
        <f>'[2]Yearly HC Propylene'!L34</f>
        <v>18285.734826092179</v>
      </c>
      <c r="M34" s="168">
        <f>'[2]Yearly HC Propylene'!M34</f>
        <v>20178.350653176851</v>
      </c>
      <c r="N34" s="167">
        <f>'[2]Yearly HC Propylene'!N34</f>
        <v>21979.854663488357</v>
      </c>
      <c r="O34" s="168">
        <f>'[2]Yearly HC Propylene'!O34</f>
        <v>23612.565484652794</v>
      </c>
      <c r="P34" s="167">
        <f>'[2]Yearly HC Propylene'!P34</f>
        <v>25138.828291692749</v>
      </c>
      <c r="Q34" s="168">
        <f>'[2]Yearly HC Propylene'!Q34</f>
        <v>26557.61074151846</v>
      </c>
      <c r="R34" s="167">
        <f>'[2]Yearly HC Propylene'!R34</f>
        <v>27867.843439413336</v>
      </c>
      <c r="S34" s="168">
        <f>'[2]Yearly HC Propylene'!S34</f>
        <v>29068.419269740993</v>
      </c>
      <c r="T34" s="167">
        <f>'[2]Yearly HC Propylene'!T34</f>
        <v>30060.898532195635</v>
      </c>
      <c r="U34" s="168">
        <f>'[2]Yearly HC Propylene'!U34</f>
        <v>30930.700052567299</v>
      </c>
      <c r="V34" s="167">
        <f>'[2]Yearly HC Propylene'!V34</f>
        <v>31676.8423397517</v>
      </c>
      <c r="W34" s="168">
        <f>'[2]Yearly HC Propylene'!W34</f>
        <v>32298.299825298895</v>
      </c>
      <c r="X34" s="167">
        <f>'[2]Yearly HC Propylene'!X34</f>
        <v>32794.002161540229</v>
      </c>
      <c r="Y34" s="168">
        <f>'[2]Yearly HC Propylene'!Y34</f>
        <v>33121.464189428523</v>
      </c>
      <c r="Z34" s="167">
        <f>'[2]Yearly HC Propylene'!Z34</f>
        <v>33309.945103113547</v>
      </c>
      <c r="AA34" s="168">
        <f>'[2]Yearly HC Propylene'!AA34</f>
        <v>33358.39504746181</v>
      </c>
      <c r="AB34" s="167">
        <f>'[2]Yearly HC Propylene'!AB34</f>
        <v>33265.711970457887</v>
      </c>
      <c r="AC34" s="168">
        <f>'[2]Yearly HC Propylene'!AC34</f>
        <v>33030.740855709177</v>
      </c>
      <c r="AD34" s="167">
        <f>'[2]Yearly HC Propylene'!AD34</f>
        <v>32595.900025692372</v>
      </c>
      <c r="AE34" s="168">
        <f>'[2]Yearly HC Propylene'!AE34</f>
        <v>32012.849735664891</v>
      </c>
      <c r="AF34" s="167">
        <f>'[2]Yearly HC Propylene'!AF34</f>
        <v>31280.370482557129</v>
      </c>
      <c r="AG34" s="168">
        <f>'[2]Yearly HC Propylene'!AG34</f>
        <v>30397.184796756163</v>
      </c>
      <c r="AH34" s="167">
        <f>'[2]Yearly HC Propylene'!AH34</f>
        <v>29361.956401454798</v>
      </c>
      <c r="AI34" s="96"/>
      <c r="AJ34" s="167">
        <f>'[3]Yearly HC Propylene'!D34</f>
        <v>0</v>
      </c>
      <c r="AK34" s="168">
        <f>'[3]Yearly HC Propylene'!E34</f>
        <v>602.40728122157702</v>
      </c>
      <c r="AL34" s="167">
        <f>'[3]Yearly HC Propylene'!F34</f>
        <v>1194.2053509073928</v>
      </c>
      <c r="AM34" s="168">
        <f>'[3]Yearly HC Propylene'!G34</f>
        <v>1775.1236741632856</v>
      </c>
      <c r="AN34" s="167">
        <f>'[3]Yearly HC Propylene'!H34</f>
        <v>2344.8855839708253</v>
      </c>
      <c r="AO34" s="168">
        <f>'[3]Yearly HC Propylene'!I34</f>
        <v>2903.2081508796737</v>
      </c>
      <c r="AP34" s="167">
        <f>'[3]Yearly HC Propylene'!J34</f>
        <v>3449.8020500416692</v>
      </c>
      <c r="AQ34" s="168">
        <f>'[3]Yearly HC Propylene'!K34</f>
        <v>3984.3714255339096</v>
      </c>
      <c r="AR34" s="167">
        <f>'[3]Yearly HC Propylene'!L34</f>
        <v>4506.6137519170898</v>
      </c>
      <c r="AS34" s="168">
        <f>'[3]Yearly HC Propylene'!M34</f>
        <v>5016.2196929743131</v>
      </c>
      <c r="AT34" s="167">
        <f>'[3]Yearly HC Propylene'!N34</f>
        <v>5512.8729575744992</v>
      </c>
      <c r="AU34" s="168">
        <f>'[3]Yearly HC Propylene'!O34</f>
        <v>5996.2501526034685</v>
      </c>
      <c r="AV34" s="167">
        <f>'[3]Yearly HC Propylene'!P34</f>
        <v>6466.0206329046623</v>
      </c>
      <c r="AW34" s="168">
        <f>'[3]Yearly HC Propylene'!Q34</f>
        <v>6921.8463481702966</v>
      </c>
      <c r="AX34" s="167">
        <f>'[3]Yearly HC Propylene'!R34</f>
        <v>7363.3816867226788</v>
      </c>
      <c r="AY34" s="168">
        <f>'[3]Yearly HC Propylene'!S34</f>
        <v>7790.2733161241795</v>
      </c>
      <c r="AZ34" s="167">
        <f>'[3]Yearly HC Propylene'!T34</f>
        <v>8202.1600205531504</v>
      </c>
      <c r="BA34" s="168">
        <f>'[3]Yearly HC Propylene'!U34</f>
        <v>8598.6725348819564</v>
      </c>
      <c r="BB34" s="167">
        <f>'[3]Yearly HC Propylene'!V34</f>
        <v>8979.43337539194</v>
      </c>
      <c r="BC34" s="168">
        <f>'[3]Yearly HC Propylene'!W34</f>
        <v>9344.0566670589487</v>
      </c>
      <c r="BD34" s="167">
        <f>'[3]Yearly HC Propylene'!X34</f>
        <v>9692.1479673417361</v>
      </c>
      <c r="BE34" s="168">
        <f>'[3]Yearly HC Propylene'!Y34</f>
        <v>10037.767728664599</v>
      </c>
      <c r="BF34" s="167">
        <f>'[3]Yearly HC Propylene'!Z34</f>
        <v>10365.589798753146</v>
      </c>
      <c r="BG34" s="168">
        <f>'[3]Yearly HC Propylene'!AA34</f>
        <v>10675.181454299813</v>
      </c>
      <c r="BH34" s="167">
        <f>'[3]Yearly HC Propylene'!AB34</f>
        <v>10966.100402937347</v>
      </c>
      <c r="BI34" s="168">
        <f>'[3]Yearly HC Propylene'!AC34</f>
        <v>11237.894582947822</v>
      </c>
      <c r="BJ34" s="167">
        <f>'[3]Yearly HC Propylene'!AD34</f>
        <v>11490.101958927173</v>
      </c>
      <c r="BK34" s="168">
        <f>'[3]Yearly HC Propylene'!AE34</f>
        <v>11722.25031332576</v>
      </c>
      <c r="BL34" s="167">
        <f>'[3]Yearly HC Propylene'!AF34</f>
        <v>11933.857033783603</v>
      </c>
      <c r="BM34" s="168">
        <f>'[3]Yearly HC Propylene'!AG34</f>
        <v>12124.428896177722</v>
      </c>
      <c r="BN34" s="167">
        <f>'[3]Yearly HC Propylene'!AH34</f>
        <v>12293.461843297169</v>
      </c>
      <c r="BO34" s="96"/>
      <c r="BP34" s="167">
        <f t="shared" si="13"/>
        <v>0</v>
      </c>
      <c r="BQ34" s="168">
        <f t="shared" si="13"/>
        <v>3168.5741263349228</v>
      </c>
      <c r="BR34" s="167">
        <f t="shared" si="13"/>
        <v>6251.853697523431</v>
      </c>
      <c r="BS34" s="168">
        <f t="shared" si="13"/>
        <v>9248.4697022690743</v>
      </c>
      <c r="BT34" s="167">
        <f t="shared" si="13"/>
        <v>12157.020628974917</v>
      </c>
      <c r="BU34" s="168">
        <f t="shared" si="13"/>
        <v>14976.071749601018</v>
      </c>
      <c r="BV34" s="167">
        <f t="shared" si="13"/>
        <v>17681.659701639994</v>
      </c>
      <c r="BW34" s="168">
        <f t="shared" si="13"/>
        <v>20287.558920744417</v>
      </c>
      <c r="BX34" s="167">
        <f t="shared" si="13"/>
        <v>22792.348578009267</v>
      </c>
      <c r="BY34" s="168">
        <f t="shared" si="13"/>
        <v>25194.570346151166</v>
      </c>
      <c r="BZ34" s="167">
        <f t="shared" si="13"/>
        <v>27492.727621062855</v>
      </c>
      <c r="CA34" s="168">
        <f t="shared" si="13"/>
        <v>29608.815637256263</v>
      </c>
      <c r="CB34" s="167">
        <f t="shared" si="13"/>
        <v>31604.848924597412</v>
      </c>
      <c r="CC34" s="168">
        <f t="shared" si="13"/>
        <v>33479.45708968876</v>
      </c>
      <c r="CD34" s="167">
        <f t="shared" si="13"/>
        <v>35231.225126136014</v>
      </c>
      <c r="CE34" s="168">
        <f t="shared" si="13"/>
        <v>36858.692585865174</v>
      </c>
      <c r="CF34" s="167">
        <f t="shared" si="12"/>
        <v>38263.058552748786</v>
      </c>
      <c r="CG34" s="168">
        <f t="shared" si="12"/>
        <v>39529.372587449252</v>
      </c>
      <c r="CH34" s="167">
        <f t="shared" si="12"/>
        <v>40656.275715143638</v>
      </c>
      <c r="CI34" s="168">
        <f t="shared" si="12"/>
        <v>41642.356492357845</v>
      </c>
      <c r="CJ34" s="167">
        <f t="shared" si="12"/>
        <v>42486.150128881964</v>
      </c>
      <c r="CK34" s="168">
        <f t="shared" si="12"/>
        <v>43159.231918093123</v>
      </c>
      <c r="CL34" s="167">
        <f t="shared" si="12"/>
        <v>43675.534901866689</v>
      </c>
      <c r="CM34" s="168">
        <f t="shared" si="12"/>
        <v>44033.576501761621</v>
      </c>
      <c r="CN34" s="167">
        <f t="shared" si="12"/>
        <v>44231.812373395238</v>
      </c>
      <c r="CO34" s="168">
        <f t="shared" si="12"/>
        <v>44268.635438657002</v>
      </c>
      <c r="CP34" s="167">
        <f t="shared" si="12"/>
        <v>44086.001984619543</v>
      </c>
      <c r="CQ34" s="168">
        <f t="shared" si="12"/>
        <v>43735.100048990651</v>
      </c>
      <c r="CR34" s="167">
        <f t="shared" si="12"/>
        <v>43214.227516340732</v>
      </c>
      <c r="CS34" s="168">
        <f t="shared" si="12"/>
        <v>42521.613692933883</v>
      </c>
      <c r="CT34" s="167">
        <f t="shared" si="12"/>
        <v>41655.418244751971</v>
      </c>
      <c r="CU34" s="234"/>
      <c r="CV34" s="234"/>
      <c r="CW34" s="234"/>
      <c r="CX34" s="234"/>
      <c r="CY34" s="234"/>
      <c r="CZ34" s="234"/>
      <c r="DA34" s="234"/>
      <c r="DB34" s="234"/>
      <c r="DC34" s="234"/>
      <c r="DD34" s="234"/>
      <c r="DE34" s="234"/>
      <c r="DF34" s="234"/>
      <c r="DG34" s="234"/>
      <c r="DH34" s="234"/>
      <c r="DI34" s="234"/>
      <c r="DJ34" s="234"/>
      <c r="DK34" s="234"/>
    </row>
    <row r="35" spans="1:115" s="28" customFormat="1">
      <c r="A35" s="25"/>
      <c r="B35" s="25" t="s">
        <v>48</v>
      </c>
      <c r="C35" s="26" t="s">
        <v>197</v>
      </c>
      <c r="D35" s="130">
        <f>'[2]Yearly HC Propylene'!D35</f>
        <v>1577666.5665936389</v>
      </c>
      <c r="E35" s="169">
        <f>'[2]Yearly HC Propylene'!E35</f>
        <v>1544987.9660215743</v>
      </c>
      <c r="F35" s="130">
        <f>'[2]Yearly HC Propylene'!F35</f>
        <v>1512390.1177093049</v>
      </c>
      <c r="G35" s="169">
        <f>'[2]Yearly HC Propylene'!G35</f>
        <v>1479873.4902523826</v>
      </c>
      <c r="H35" s="130">
        <f>'[2]Yearly HC Propylene'!H35</f>
        <v>1447438.5878509067</v>
      </c>
      <c r="I35" s="169">
        <f>'[2]Yearly HC Propylene'!I35</f>
        <v>1415085.9515107323</v>
      </c>
      <c r="J35" s="130">
        <f>'[2]Yearly HC Propylene'!J35</f>
        <v>1380633.9483429324</v>
      </c>
      <c r="K35" s="169">
        <f>'[2]Yearly HC Propylene'!K35</f>
        <v>1346318.6348858685</v>
      </c>
      <c r="L35" s="130">
        <f>'[2]Yearly HC Propylene'!L35</f>
        <v>1312140.0020662509</v>
      </c>
      <c r="M35" s="169">
        <f>'[2]Yearly HC Propylene'!M35</f>
        <v>1278098.0891837135</v>
      </c>
      <c r="N35" s="130">
        <f>'[2]Yearly HC Propylene'!N35</f>
        <v>1244192.9851938256</v>
      </c>
      <c r="O35" s="169">
        <f>'[2]Yearly HC Propylene'!O35</f>
        <v>1206517.5333590636</v>
      </c>
      <c r="P35" s="130">
        <f>'[2]Yearly HC Propylene'!P35</f>
        <v>1169082.4793429635</v>
      </c>
      <c r="Q35" s="169">
        <f>'[2]Yearly HC Propylene'!Q35</f>
        <v>1131886.6079205675</v>
      </c>
      <c r="R35" s="130">
        <f>'[2]Yearly HC Propylene'!R35</f>
        <v>1094928.775134699</v>
      </c>
      <c r="S35" s="169">
        <f>'[2]Yearly HC Propylene'!S35</f>
        <v>1058207.9095772377</v>
      </c>
      <c r="T35" s="130">
        <f>'[2]Yearly HC Propylene'!T35</f>
        <v>1018426.8048180217</v>
      </c>
      <c r="U35" s="169">
        <f>'[2]Yearly HC Propylene'!U35</f>
        <v>978975.95389195159</v>
      </c>
      <c r="V35" s="130">
        <f>'[2]Yearly HC Propylene'!V35</f>
        <v>939852.9787807808</v>
      </c>
      <c r="W35" s="169">
        <f>'[2]Yearly HC Propylene'!W35</f>
        <v>901055.59895395243</v>
      </c>
      <c r="X35" s="130">
        <f>'[2]Yearly HC Propylene'!X35</f>
        <v>862581.63261263387</v>
      </c>
      <c r="Y35" s="169">
        <f>'[2]Yearly HC Propylene'!Y35</f>
        <v>822023.19769267552</v>
      </c>
      <c r="Z35" s="130">
        <f>'[2]Yearly HC Propylene'!Z35</f>
        <v>781868.60154121462</v>
      </c>
      <c r="AA35" s="169">
        <f>'[2]Yearly HC Propylene'!AA35</f>
        <v>742114.84625271976</v>
      </c>
      <c r="AB35" s="130">
        <f>'[2]Yearly HC Propylene'!AB35</f>
        <v>702759.06092364294</v>
      </c>
      <c r="AC35" s="169">
        <f>'[2]Yearly HC Propylene'!AC35</f>
        <v>663798.50297979382</v>
      </c>
      <c r="AD35" s="130">
        <f>'[2]Yearly HC Propylene'!AD35</f>
        <v>624151.12271418341</v>
      </c>
      <c r="AE35" s="169">
        <f>'[2]Yearly HC Propylene'!AE35</f>
        <v>584929.6642124604</v>
      </c>
      <c r="AF35" s="130">
        <f>'[2]Yearly HC Propylene'!AF35</f>
        <v>546131.10353237088</v>
      </c>
      <c r="AG35" s="169">
        <f>'[2]Yearly HC Propylene'!AG35</f>
        <v>507752.56095285446</v>
      </c>
      <c r="AH35" s="130">
        <f>'[2]Yearly HC Propylene'!AH35</f>
        <v>469791.30242327676</v>
      </c>
      <c r="AI35" s="98"/>
      <c r="AJ35" s="130">
        <f>'[3]Yearly HC Propylene'!D35</f>
        <v>368256.49460398941</v>
      </c>
      <c r="AK35" s="169">
        <f>'[3]Yearly HC Propylene'!E35</f>
        <v>362685.69282758463</v>
      </c>
      <c r="AL35" s="130">
        <f>'[3]Yearly HC Propylene'!F35</f>
        <v>357103.58796224702</v>
      </c>
      <c r="AM35" s="169">
        <f>'[3]Yearly HC Propylene'!G35</f>
        <v>351510.34856865701</v>
      </c>
      <c r="AN35" s="130">
        <f>'[3]Yearly HC Propylene'!H35</f>
        <v>345906.15220515075</v>
      </c>
      <c r="AO35" s="169">
        <f>'[3]Yearly HC Propylene'!I35</f>
        <v>340291.18568492663</v>
      </c>
      <c r="AP35" s="130">
        <f>'[3]Yearly HC Propylene'!J35</f>
        <v>334665.64533939585</v>
      </c>
      <c r="AQ35" s="169">
        <f>'[3]Yearly HC Propylene'!K35</f>
        <v>329029.73728781322</v>
      </c>
      <c r="AR35" s="130">
        <f>'[3]Yearly HC Propylene'!L35</f>
        <v>323383.67771332327</v>
      </c>
      <c r="AS35" s="169">
        <f>'[3]Yearly HC Propylene'!M35</f>
        <v>317727.69314556493</v>
      </c>
      <c r="AT35" s="130">
        <f>'[3]Yearly HC Propylene'!N35</f>
        <v>312062.02074997465</v>
      </c>
      <c r="AU35" s="169">
        <f>'[3]Yearly HC Propylene'!O35</f>
        <v>306386.90862393699</v>
      </c>
      <c r="AV35" s="130">
        <f>'[3]Yearly HC Propylene'!P35</f>
        <v>300702.6160999299</v>
      </c>
      <c r="AW35" s="169">
        <f>'[3]Yearly HC Propylene'!Q35</f>
        <v>295009.41405581747</v>
      </c>
      <c r="AX35" s="130">
        <f>'[3]Yearly HC Propylene'!R35</f>
        <v>289307.58523244597</v>
      </c>
      <c r="AY35" s="169">
        <f>'[3]Yearly HC Propylene'!S35</f>
        <v>283597.42455870245</v>
      </c>
      <c r="AZ35" s="130">
        <f>'[3]Yearly HC Propylene'!T35</f>
        <v>277879.23948419455</v>
      </c>
      <c r="BA35" s="169">
        <f>'[3]Yearly HC Propylene'!U35</f>
        <v>272153.35031972191</v>
      </c>
      <c r="BB35" s="130">
        <f>'[3]Yearly HC Propylene'!V35</f>
        <v>266420.09058570291</v>
      </c>
      <c r="BC35" s="169">
        <f>'[3]Yearly HC Propylene'!W35</f>
        <v>260679.80736873223</v>
      </c>
      <c r="BD35" s="130">
        <f>'[3]Yearly HC Propylene'!X35</f>
        <v>254932.86168644318</v>
      </c>
      <c r="BE35" s="169">
        <f>'[3]Yearly HC Propylene'!Y35</f>
        <v>249121.77429181416</v>
      </c>
      <c r="BF35" s="130">
        <f>'[3]Yearly HC Propylene'!Z35</f>
        <v>243306.59132018371</v>
      </c>
      <c r="BG35" s="169">
        <f>'[3]Yearly HC Propylene'!AA35</f>
        <v>237487.76379696905</v>
      </c>
      <c r="BH35" s="130">
        <f>'[3]Yearly HC Propylene'!AB35</f>
        <v>231665.75926607338</v>
      </c>
      <c r="BI35" s="169">
        <f>'[3]Yearly HC Propylene'!AC35</f>
        <v>225841.06222116822</v>
      </c>
      <c r="BJ35" s="130">
        <f>'[3]Yearly HC Propylene'!AD35</f>
        <v>220014.1745468647</v>
      </c>
      <c r="BK35" s="169">
        <f>'[3]Yearly HC Propylene'!AE35</f>
        <v>214185.61596998779</v>
      </c>
      <c r="BL35" s="130">
        <f>'[3]Yearly HC Propylene'!AF35</f>
        <v>208355.9245211661</v>
      </c>
      <c r="BM35" s="169">
        <f>'[3]Yearly HC Propylene'!AG35</f>
        <v>202525.65700696036</v>
      </c>
      <c r="BN35" s="130">
        <f>'[3]Yearly HC Propylene'!AH35</f>
        <v>196695.38949275471</v>
      </c>
      <c r="BO35" s="98"/>
      <c r="BP35" s="130">
        <f t="shared" si="13"/>
        <v>1945923.0611976283</v>
      </c>
      <c r="BQ35" s="169">
        <f t="shared" si="13"/>
        <v>1907673.658849159</v>
      </c>
      <c r="BR35" s="130">
        <f t="shared" si="13"/>
        <v>1869493.7056715519</v>
      </c>
      <c r="BS35" s="169">
        <f t="shared" si="13"/>
        <v>1831383.8388210395</v>
      </c>
      <c r="BT35" s="130">
        <f t="shared" si="13"/>
        <v>1793344.7400560575</v>
      </c>
      <c r="BU35" s="169">
        <f t="shared" si="13"/>
        <v>1755377.1371956589</v>
      </c>
      <c r="BV35" s="130">
        <f t="shared" si="13"/>
        <v>1715299.5936823282</v>
      </c>
      <c r="BW35" s="169">
        <f t="shared" si="13"/>
        <v>1675348.3721736819</v>
      </c>
      <c r="BX35" s="130">
        <f t="shared" si="13"/>
        <v>1635523.6797795743</v>
      </c>
      <c r="BY35" s="169">
        <f t="shared" si="13"/>
        <v>1595825.7823292785</v>
      </c>
      <c r="BZ35" s="130">
        <f t="shared" si="13"/>
        <v>1556255.0059438003</v>
      </c>
      <c r="CA35" s="169">
        <f t="shared" si="13"/>
        <v>1512904.4419830006</v>
      </c>
      <c r="CB35" s="130">
        <f t="shared" si="13"/>
        <v>1469785.0954428934</v>
      </c>
      <c r="CC35" s="169">
        <f t="shared" si="13"/>
        <v>1426896.021976385</v>
      </c>
      <c r="CD35" s="130">
        <f t="shared" si="13"/>
        <v>1384236.3603671449</v>
      </c>
      <c r="CE35" s="169">
        <f t="shared" si="13"/>
        <v>1341805.3341359401</v>
      </c>
      <c r="CF35" s="130">
        <f t="shared" si="12"/>
        <v>1296306.0443022163</v>
      </c>
      <c r="CG35" s="169">
        <f t="shared" si="12"/>
        <v>1251129.3042116736</v>
      </c>
      <c r="CH35" s="130">
        <f t="shared" si="12"/>
        <v>1206273.0693664837</v>
      </c>
      <c r="CI35" s="169">
        <f t="shared" si="12"/>
        <v>1161735.4063226846</v>
      </c>
      <c r="CJ35" s="130">
        <f t="shared" si="12"/>
        <v>1117514.494299077</v>
      </c>
      <c r="CK35" s="169">
        <f t="shared" si="12"/>
        <v>1071144.9719844896</v>
      </c>
      <c r="CL35" s="130">
        <f t="shared" si="12"/>
        <v>1025175.1928613983</v>
      </c>
      <c r="CM35" s="169">
        <f t="shared" si="12"/>
        <v>979602.61004968884</v>
      </c>
      <c r="CN35" s="130">
        <f t="shared" si="12"/>
        <v>934424.82018971629</v>
      </c>
      <c r="CO35" s="169">
        <f t="shared" si="12"/>
        <v>889639.56520096201</v>
      </c>
      <c r="CP35" s="130">
        <f t="shared" si="12"/>
        <v>844165.29726104811</v>
      </c>
      <c r="CQ35" s="169">
        <f t="shared" si="12"/>
        <v>799115.28018244822</v>
      </c>
      <c r="CR35" s="130">
        <f t="shared" si="12"/>
        <v>754487.02805353701</v>
      </c>
      <c r="CS35" s="169">
        <f t="shared" si="12"/>
        <v>710278.21795981482</v>
      </c>
      <c r="CT35" s="130">
        <f t="shared" si="12"/>
        <v>666486.69191603153</v>
      </c>
      <c r="CU35" s="234"/>
      <c r="CV35" s="234"/>
      <c r="CW35" s="234"/>
      <c r="CX35" s="234"/>
      <c r="CY35" s="234"/>
      <c r="CZ35" s="234"/>
      <c r="DA35" s="234"/>
      <c r="DB35" s="234"/>
      <c r="DC35" s="234"/>
      <c r="DD35" s="234"/>
      <c r="DE35" s="234"/>
      <c r="DF35" s="234"/>
      <c r="DG35" s="234"/>
      <c r="DH35" s="234"/>
      <c r="DI35" s="234"/>
      <c r="DJ35" s="234"/>
      <c r="DK35" s="234"/>
    </row>
    <row r="36" spans="1:115" s="13" customFormat="1" hidden="1" outlineLevel="1">
      <c r="B36" s="6" t="s">
        <v>62</v>
      </c>
      <c r="C36" s="7" t="s">
        <v>197</v>
      </c>
      <c r="D36" s="132">
        <f>'[2]Yearly HC Propylene'!D36</f>
        <v>0</v>
      </c>
      <c r="E36" s="160">
        <f>'[2]Yearly HC Propylene'!E36</f>
        <v>0</v>
      </c>
      <c r="F36" s="132">
        <f>'[2]Yearly HC Propylene'!F36</f>
        <v>0</v>
      </c>
      <c r="G36" s="160">
        <f>'[2]Yearly HC Propylene'!G36</f>
        <v>0</v>
      </c>
      <c r="H36" s="132">
        <f>'[2]Yearly HC Propylene'!H36</f>
        <v>0</v>
      </c>
      <c r="I36" s="160">
        <f>'[2]Yearly HC Propylene'!I36</f>
        <v>0</v>
      </c>
      <c r="J36" s="132">
        <f>'[2]Yearly HC Propylene'!J36</f>
        <v>0</v>
      </c>
      <c r="K36" s="160">
        <f>'[2]Yearly HC Propylene'!K36</f>
        <v>0</v>
      </c>
      <c r="L36" s="132">
        <f>'[2]Yearly HC Propylene'!L36</f>
        <v>0</v>
      </c>
      <c r="M36" s="160">
        <f>'[2]Yearly HC Propylene'!M36</f>
        <v>0</v>
      </c>
      <c r="N36" s="132">
        <f>'[2]Yearly HC Propylene'!N36</f>
        <v>0</v>
      </c>
      <c r="O36" s="160">
        <f>'[2]Yearly HC Propylene'!O36</f>
        <v>0</v>
      </c>
      <c r="P36" s="132">
        <f>'[2]Yearly HC Propylene'!P36</f>
        <v>0</v>
      </c>
      <c r="Q36" s="160">
        <f>'[2]Yearly HC Propylene'!Q36</f>
        <v>0</v>
      </c>
      <c r="R36" s="132">
        <f>'[2]Yearly HC Propylene'!R36</f>
        <v>0</v>
      </c>
      <c r="S36" s="160">
        <f>'[2]Yearly HC Propylene'!S36</f>
        <v>0</v>
      </c>
      <c r="T36" s="132">
        <f>'[2]Yearly HC Propylene'!T36</f>
        <v>0</v>
      </c>
      <c r="U36" s="160">
        <f>'[2]Yearly HC Propylene'!U36</f>
        <v>0</v>
      </c>
      <c r="V36" s="132">
        <f>'[2]Yearly HC Propylene'!V36</f>
        <v>0</v>
      </c>
      <c r="W36" s="160">
        <f>'[2]Yearly HC Propylene'!W36</f>
        <v>0</v>
      </c>
      <c r="X36" s="132">
        <f>'[2]Yearly HC Propylene'!X36</f>
        <v>0</v>
      </c>
      <c r="Y36" s="160">
        <f>'[2]Yearly HC Propylene'!Y36</f>
        <v>0</v>
      </c>
      <c r="Z36" s="132">
        <f>'[2]Yearly HC Propylene'!Z36</f>
        <v>0</v>
      </c>
      <c r="AA36" s="160">
        <f>'[2]Yearly HC Propylene'!AA36</f>
        <v>0</v>
      </c>
      <c r="AB36" s="132">
        <f>'[2]Yearly HC Propylene'!AB36</f>
        <v>0</v>
      </c>
      <c r="AC36" s="160">
        <f>'[2]Yearly HC Propylene'!AC36</f>
        <v>0</v>
      </c>
      <c r="AD36" s="132">
        <f>'[2]Yearly HC Propylene'!AD36</f>
        <v>0</v>
      </c>
      <c r="AE36" s="160">
        <f>'[2]Yearly HC Propylene'!AE36</f>
        <v>0</v>
      </c>
      <c r="AF36" s="132">
        <f>'[2]Yearly HC Propylene'!AF36</f>
        <v>0</v>
      </c>
      <c r="AG36" s="160">
        <f>'[2]Yearly HC Propylene'!AG36</f>
        <v>0</v>
      </c>
      <c r="AH36" s="132">
        <f>'[2]Yearly HC Propylene'!AH36</f>
        <v>0</v>
      </c>
      <c r="AI36" s="90"/>
      <c r="AJ36" s="132">
        <f>'[3]Yearly HC Propylene'!D36</f>
        <v>0</v>
      </c>
      <c r="AK36" s="160">
        <f>'[3]Yearly HC Propylene'!E36</f>
        <v>0</v>
      </c>
      <c r="AL36" s="132">
        <f>'[3]Yearly HC Propylene'!F36</f>
        <v>0</v>
      </c>
      <c r="AM36" s="160">
        <f>'[3]Yearly HC Propylene'!G36</f>
        <v>0</v>
      </c>
      <c r="AN36" s="132">
        <f>'[3]Yearly HC Propylene'!H36</f>
        <v>0</v>
      </c>
      <c r="AO36" s="160">
        <f>'[3]Yearly HC Propylene'!I36</f>
        <v>0</v>
      </c>
      <c r="AP36" s="132">
        <f>'[3]Yearly HC Propylene'!J36</f>
        <v>0</v>
      </c>
      <c r="AQ36" s="160">
        <f>'[3]Yearly HC Propylene'!K36</f>
        <v>0</v>
      </c>
      <c r="AR36" s="132">
        <f>'[3]Yearly HC Propylene'!L36</f>
        <v>0</v>
      </c>
      <c r="AS36" s="160">
        <f>'[3]Yearly HC Propylene'!M36</f>
        <v>0</v>
      </c>
      <c r="AT36" s="132">
        <f>'[3]Yearly HC Propylene'!N36</f>
        <v>0</v>
      </c>
      <c r="AU36" s="160">
        <f>'[3]Yearly HC Propylene'!O36</f>
        <v>0</v>
      </c>
      <c r="AV36" s="132">
        <f>'[3]Yearly HC Propylene'!P36</f>
        <v>0</v>
      </c>
      <c r="AW36" s="160">
        <f>'[3]Yearly HC Propylene'!Q36</f>
        <v>0</v>
      </c>
      <c r="AX36" s="132">
        <f>'[3]Yearly HC Propylene'!R36</f>
        <v>0</v>
      </c>
      <c r="AY36" s="160">
        <f>'[3]Yearly HC Propylene'!S36</f>
        <v>0</v>
      </c>
      <c r="AZ36" s="132">
        <f>'[3]Yearly HC Propylene'!T36</f>
        <v>0</v>
      </c>
      <c r="BA36" s="160">
        <f>'[3]Yearly HC Propylene'!U36</f>
        <v>0</v>
      </c>
      <c r="BB36" s="132">
        <f>'[3]Yearly HC Propylene'!V36</f>
        <v>0</v>
      </c>
      <c r="BC36" s="160">
        <f>'[3]Yearly HC Propylene'!W36</f>
        <v>0</v>
      </c>
      <c r="BD36" s="132">
        <f>'[3]Yearly HC Propylene'!X36</f>
        <v>0</v>
      </c>
      <c r="BE36" s="160">
        <f>'[3]Yearly HC Propylene'!Y36</f>
        <v>0</v>
      </c>
      <c r="BF36" s="132">
        <f>'[3]Yearly HC Propylene'!Z36</f>
        <v>0</v>
      </c>
      <c r="BG36" s="160">
        <f>'[3]Yearly HC Propylene'!AA36</f>
        <v>0</v>
      </c>
      <c r="BH36" s="132">
        <f>'[3]Yearly HC Propylene'!AB36</f>
        <v>0</v>
      </c>
      <c r="BI36" s="160">
        <f>'[3]Yearly HC Propylene'!AC36</f>
        <v>0</v>
      </c>
      <c r="BJ36" s="132">
        <f>'[3]Yearly HC Propylene'!AD36</f>
        <v>0</v>
      </c>
      <c r="BK36" s="160">
        <f>'[3]Yearly HC Propylene'!AE36</f>
        <v>0</v>
      </c>
      <c r="BL36" s="132">
        <f>'[3]Yearly HC Propylene'!AF36</f>
        <v>0</v>
      </c>
      <c r="BM36" s="160">
        <f>'[3]Yearly HC Propylene'!AG36</f>
        <v>0</v>
      </c>
      <c r="BN36" s="132">
        <f>'[3]Yearly HC Propylene'!AH36</f>
        <v>0</v>
      </c>
      <c r="BO36" s="90"/>
      <c r="BP36" s="132">
        <f t="shared" si="13"/>
        <v>0</v>
      </c>
      <c r="BQ36" s="160">
        <f t="shared" si="13"/>
        <v>0</v>
      </c>
      <c r="BR36" s="132">
        <f t="shared" si="13"/>
        <v>0</v>
      </c>
      <c r="BS36" s="160">
        <f t="shared" si="13"/>
        <v>0</v>
      </c>
      <c r="BT36" s="132">
        <f t="shared" si="13"/>
        <v>0</v>
      </c>
      <c r="BU36" s="160">
        <f t="shared" si="13"/>
        <v>0</v>
      </c>
      <c r="BV36" s="132">
        <f t="shared" si="13"/>
        <v>0</v>
      </c>
      <c r="BW36" s="160">
        <f t="shared" si="13"/>
        <v>0</v>
      </c>
      <c r="BX36" s="132">
        <f t="shared" si="13"/>
        <v>0</v>
      </c>
      <c r="BY36" s="160">
        <f t="shared" si="13"/>
        <v>0</v>
      </c>
      <c r="BZ36" s="132">
        <f t="shared" si="13"/>
        <v>0</v>
      </c>
      <c r="CA36" s="160">
        <f t="shared" si="13"/>
        <v>0</v>
      </c>
      <c r="CB36" s="132">
        <f t="shared" si="13"/>
        <v>0</v>
      </c>
      <c r="CC36" s="160">
        <f t="shared" si="13"/>
        <v>0</v>
      </c>
      <c r="CD36" s="132">
        <f t="shared" si="13"/>
        <v>0</v>
      </c>
      <c r="CE36" s="160">
        <f t="shared" si="13"/>
        <v>0</v>
      </c>
      <c r="CF36" s="132">
        <f t="shared" si="12"/>
        <v>0</v>
      </c>
      <c r="CG36" s="160">
        <f t="shared" si="12"/>
        <v>0</v>
      </c>
      <c r="CH36" s="132">
        <f t="shared" si="12"/>
        <v>0</v>
      </c>
      <c r="CI36" s="160">
        <f t="shared" si="12"/>
        <v>0</v>
      </c>
      <c r="CJ36" s="132">
        <f t="shared" si="12"/>
        <v>0</v>
      </c>
      <c r="CK36" s="160">
        <f t="shared" si="12"/>
        <v>0</v>
      </c>
      <c r="CL36" s="132">
        <f t="shared" si="12"/>
        <v>0</v>
      </c>
      <c r="CM36" s="160">
        <f t="shared" si="12"/>
        <v>0</v>
      </c>
      <c r="CN36" s="132">
        <f t="shared" si="12"/>
        <v>0</v>
      </c>
      <c r="CO36" s="160">
        <f t="shared" si="12"/>
        <v>0</v>
      </c>
      <c r="CP36" s="132">
        <f t="shared" si="12"/>
        <v>0</v>
      </c>
      <c r="CQ36" s="160">
        <f t="shared" si="12"/>
        <v>0</v>
      </c>
      <c r="CR36" s="132">
        <f t="shared" si="12"/>
        <v>0</v>
      </c>
      <c r="CS36" s="160">
        <f t="shared" si="12"/>
        <v>0</v>
      </c>
      <c r="CT36" s="132">
        <f t="shared" si="12"/>
        <v>0</v>
      </c>
      <c r="CU36" s="225"/>
      <c r="CV36" s="225"/>
      <c r="CW36" s="225"/>
      <c r="CX36" s="225"/>
      <c r="CY36" s="225"/>
      <c r="CZ36" s="225"/>
      <c r="DA36" s="225"/>
      <c r="DB36" s="225"/>
      <c r="DC36" s="225"/>
      <c r="DD36" s="225"/>
      <c r="DE36" s="225"/>
      <c r="DF36" s="225"/>
      <c r="DG36" s="225"/>
      <c r="DH36" s="225"/>
      <c r="DI36" s="225"/>
      <c r="DJ36" s="225"/>
      <c r="DK36" s="225"/>
    </row>
    <row r="37" spans="1:115" hidden="1" outlineLevel="1">
      <c r="B37" s="1" t="s">
        <v>63</v>
      </c>
      <c r="C37" s="5" t="s">
        <v>197</v>
      </c>
      <c r="D37" s="129">
        <f>'[2]Yearly HC Propylene'!D37</f>
        <v>0</v>
      </c>
      <c r="E37" s="161">
        <f>'[2]Yearly HC Propylene'!E37</f>
        <v>0</v>
      </c>
      <c r="F37" s="129">
        <f>'[2]Yearly HC Propylene'!F37</f>
        <v>0</v>
      </c>
      <c r="G37" s="161">
        <f>'[2]Yearly HC Propylene'!G37</f>
        <v>0</v>
      </c>
      <c r="H37" s="129">
        <f>'[2]Yearly HC Propylene'!H37</f>
        <v>0</v>
      </c>
      <c r="I37" s="161">
        <f>'[2]Yearly HC Propylene'!I37</f>
        <v>0</v>
      </c>
      <c r="J37" s="129">
        <f>'[2]Yearly HC Propylene'!J37</f>
        <v>0</v>
      </c>
      <c r="K37" s="161">
        <f>'[2]Yearly HC Propylene'!K37</f>
        <v>0</v>
      </c>
      <c r="L37" s="129">
        <f>'[2]Yearly HC Propylene'!L37</f>
        <v>0</v>
      </c>
      <c r="M37" s="161">
        <f>'[2]Yearly HC Propylene'!M37</f>
        <v>0</v>
      </c>
      <c r="N37" s="129">
        <f>'[2]Yearly HC Propylene'!N37</f>
        <v>0</v>
      </c>
      <c r="O37" s="161">
        <f>'[2]Yearly HC Propylene'!O37</f>
        <v>0</v>
      </c>
      <c r="P37" s="129">
        <f>'[2]Yearly HC Propylene'!P37</f>
        <v>0</v>
      </c>
      <c r="Q37" s="161">
        <f>'[2]Yearly HC Propylene'!Q37</f>
        <v>0</v>
      </c>
      <c r="R37" s="129">
        <f>'[2]Yearly HC Propylene'!R37</f>
        <v>0</v>
      </c>
      <c r="S37" s="161">
        <f>'[2]Yearly HC Propylene'!S37</f>
        <v>0</v>
      </c>
      <c r="T37" s="129">
        <f>'[2]Yearly HC Propylene'!T37</f>
        <v>0</v>
      </c>
      <c r="U37" s="161">
        <f>'[2]Yearly HC Propylene'!U37</f>
        <v>0</v>
      </c>
      <c r="V37" s="129">
        <f>'[2]Yearly HC Propylene'!V37</f>
        <v>0</v>
      </c>
      <c r="W37" s="161">
        <f>'[2]Yearly HC Propylene'!W37</f>
        <v>0</v>
      </c>
      <c r="X37" s="129">
        <f>'[2]Yearly HC Propylene'!X37</f>
        <v>0</v>
      </c>
      <c r="Y37" s="161">
        <f>'[2]Yearly HC Propylene'!Y37</f>
        <v>0</v>
      </c>
      <c r="Z37" s="129">
        <f>'[2]Yearly HC Propylene'!Z37</f>
        <v>0</v>
      </c>
      <c r="AA37" s="161">
        <f>'[2]Yearly HC Propylene'!AA37</f>
        <v>0</v>
      </c>
      <c r="AB37" s="129">
        <f>'[2]Yearly HC Propylene'!AB37</f>
        <v>0</v>
      </c>
      <c r="AC37" s="161">
        <f>'[2]Yearly HC Propylene'!AC37</f>
        <v>0</v>
      </c>
      <c r="AD37" s="129">
        <f>'[2]Yearly HC Propylene'!AD37</f>
        <v>0</v>
      </c>
      <c r="AE37" s="161">
        <f>'[2]Yearly HC Propylene'!AE37</f>
        <v>0</v>
      </c>
      <c r="AF37" s="129">
        <f>'[2]Yearly HC Propylene'!AF37</f>
        <v>0</v>
      </c>
      <c r="AG37" s="161">
        <f>'[2]Yearly HC Propylene'!AG37</f>
        <v>0</v>
      </c>
      <c r="AH37" s="129">
        <f>'[2]Yearly HC Propylene'!AH37</f>
        <v>0</v>
      </c>
      <c r="AI37" s="92"/>
      <c r="AJ37" s="129">
        <f>'[3]Yearly HC Propylene'!D37</f>
        <v>0</v>
      </c>
      <c r="AK37" s="161">
        <f>'[3]Yearly HC Propylene'!E37</f>
        <v>0</v>
      </c>
      <c r="AL37" s="129">
        <f>'[3]Yearly HC Propylene'!F37</f>
        <v>0</v>
      </c>
      <c r="AM37" s="161">
        <f>'[3]Yearly HC Propylene'!G37</f>
        <v>0</v>
      </c>
      <c r="AN37" s="129">
        <f>'[3]Yearly HC Propylene'!H37</f>
        <v>0</v>
      </c>
      <c r="AO37" s="161">
        <f>'[3]Yearly HC Propylene'!I37</f>
        <v>0</v>
      </c>
      <c r="AP37" s="129">
        <f>'[3]Yearly HC Propylene'!J37</f>
        <v>0</v>
      </c>
      <c r="AQ37" s="161">
        <f>'[3]Yearly HC Propylene'!K37</f>
        <v>0</v>
      </c>
      <c r="AR37" s="129">
        <f>'[3]Yearly HC Propylene'!L37</f>
        <v>0</v>
      </c>
      <c r="AS37" s="161">
        <f>'[3]Yearly HC Propylene'!M37</f>
        <v>0</v>
      </c>
      <c r="AT37" s="129">
        <f>'[3]Yearly HC Propylene'!N37</f>
        <v>0</v>
      </c>
      <c r="AU37" s="161">
        <f>'[3]Yearly HC Propylene'!O37</f>
        <v>0</v>
      </c>
      <c r="AV37" s="129">
        <f>'[3]Yearly HC Propylene'!P37</f>
        <v>0</v>
      </c>
      <c r="AW37" s="161">
        <f>'[3]Yearly HC Propylene'!Q37</f>
        <v>0</v>
      </c>
      <c r="AX37" s="129">
        <f>'[3]Yearly HC Propylene'!R37</f>
        <v>0</v>
      </c>
      <c r="AY37" s="161">
        <f>'[3]Yearly HC Propylene'!S37</f>
        <v>0</v>
      </c>
      <c r="AZ37" s="129">
        <f>'[3]Yearly HC Propylene'!T37</f>
        <v>0</v>
      </c>
      <c r="BA37" s="161">
        <f>'[3]Yearly HC Propylene'!U37</f>
        <v>0</v>
      </c>
      <c r="BB37" s="129">
        <f>'[3]Yearly HC Propylene'!V37</f>
        <v>0</v>
      </c>
      <c r="BC37" s="161">
        <f>'[3]Yearly HC Propylene'!W37</f>
        <v>0</v>
      </c>
      <c r="BD37" s="129">
        <f>'[3]Yearly HC Propylene'!X37</f>
        <v>0</v>
      </c>
      <c r="BE37" s="161">
        <f>'[3]Yearly HC Propylene'!Y37</f>
        <v>0</v>
      </c>
      <c r="BF37" s="129">
        <f>'[3]Yearly HC Propylene'!Z37</f>
        <v>0</v>
      </c>
      <c r="BG37" s="161">
        <f>'[3]Yearly HC Propylene'!AA37</f>
        <v>0</v>
      </c>
      <c r="BH37" s="129">
        <f>'[3]Yearly HC Propylene'!AB37</f>
        <v>0</v>
      </c>
      <c r="BI37" s="161">
        <f>'[3]Yearly HC Propylene'!AC37</f>
        <v>0</v>
      </c>
      <c r="BJ37" s="129">
        <f>'[3]Yearly HC Propylene'!AD37</f>
        <v>0</v>
      </c>
      <c r="BK37" s="161">
        <f>'[3]Yearly HC Propylene'!AE37</f>
        <v>0</v>
      </c>
      <c r="BL37" s="129">
        <f>'[3]Yearly HC Propylene'!AF37</f>
        <v>0</v>
      </c>
      <c r="BM37" s="161">
        <f>'[3]Yearly HC Propylene'!AG37</f>
        <v>0</v>
      </c>
      <c r="BN37" s="129">
        <f>'[3]Yearly HC Propylene'!AH37</f>
        <v>0</v>
      </c>
      <c r="BO37" s="92"/>
      <c r="BP37" s="129">
        <f t="shared" si="13"/>
        <v>0</v>
      </c>
      <c r="BQ37" s="161">
        <f t="shared" si="13"/>
        <v>0</v>
      </c>
      <c r="BR37" s="129">
        <f t="shared" si="13"/>
        <v>0</v>
      </c>
      <c r="BS37" s="161">
        <f t="shared" si="13"/>
        <v>0</v>
      </c>
      <c r="BT37" s="129">
        <f t="shared" si="13"/>
        <v>0</v>
      </c>
      <c r="BU37" s="161">
        <f t="shared" si="13"/>
        <v>0</v>
      </c>
      <c r="BV37" s="129">
        <f t="shared" si="13"/>
        <v>0</v>
      </c>
      <c r="BW37" s="161">
        <f t="shared" si="13"/>
        <v>0</v>
      </c>
      <c r="BX37" s="129">
        <f t="shared" si="13"/>
        <v>0</v>
      </c>
      <c r="BY37" s="161">
        <f t="shared" si="13"/>
        <v>0</v>
      </c>
      <c r="BZ37" s="129">
        <f t="shared" si="13"/>
        <v>0</v>
      </c>
      <c r="CA37" s="161">
        <f t="shared" si="13"/>
        <v>0</v>
      </c>
      <c r="CB37" s="129">
        <f t="shared" si="13"/>
        <v>0</v>
      </c>
      <c r="CC37" s="161">
        <f t="shared" si="13"/>
        <v>0</v>
      </c>
      <c r="CD37" s="129">
        <f t="shared" si="13"/>
        <v>0</v>
      </c>
      <c r="CE37" s="161">
        <f t="shared" si="13"/>
        <v>0</v>
      </c>
      <c r="CF37" s="129">
        <f t="shared" ref="CF37:CT63" si="14">T37+AZ37</f>
        <v>0</v>
      </c>
      <c r="CG37" s="161">
        <f t="shared" si="14"/>
        <v>0</v>
      </c>
      <c r="CH37" s="129">
        <f t="shared" si="14"/>
        <v>0</v>
      </c>
      <c r="CI37" s="161">
        <f t="shared" si="14"/>
        <v>0</v>
      </c>
      <c r="CJ37" s="129">
        <f t="shared" si="14"/>
        <v>0</v>
      </c>
      <c r="CK37" s="161">
        <f t="shared" si="14"/>
        <v>0</v>
      </c>
      <c r="CL37" s="129">
        <f t="shared" si="14"/>
        <v>0</v>
      </c>
      <c r="CM37" s="161">
        <f t="shared" si="14"/>
        <v>0</v>
      </c>
      <c r="CN37" s="129">
        <f t="shared" si="14"/>
        <v>0</v>
      </c>
      <c r="CO37" s="161">
        <f t="shared" si="14"/>
        <v>0</v>
      </c>
      <c r="CP37" s="129">
        <f t="shared" si="14"/>
        <v>0</v>
      </c>
      <c r="CQ37" s="161">
        <f t="shared" si="14"/>
        <v>0</v>
      </c>
      <c r="CR37" s="129">
        <f t="shared" si="14"/>
        <v>0</v>
      </c>
      <c r="CS37" s="161">
        <f t="shared" si="14"/>
        <v>0</v>
      </c>
      <c r="CT37" s="129">
        <f t="shared" si="14"/>
        <v>0</v>
      </c>
      <c r="CU37" s="221"/>
      <c r="CV37" s="221"/>
      <c r="CW37" s="221"/>
      <c r="CX37" s="221"/>
      <c r="CY37" s="221"/>
      <c r="CZ37" s="221"/>
      <c r="DA37" s="221"/>
      <c r="DB37" s="221"/>
      <c r="DC37" s="221"/>
      <c r="DD37" s="221"/>
      <c r="DE37" s="221"/>
      <c r="DF37" s="221"/>
      <c r="DG37" s="221"/>
      <c r="DH37" s="221"/>
      <c r="DI37" s="221"/>
      <c r="DJ37" s="221"/>
      <c r="DK37" s="221"/>
    </row>
    <row r="38" spans="1:115" s="14" customFormat="1" collapsed="1">
      <c r="A38" s="10" t="s">
        <v>64</v>
      </c>
      <c r="B38" s="10" t="s">
        <v>65</v>
      </c>
      <c r="C38" s="11" t="s">
        <v>197</v>
      </c>
      <c r="D38" s="133">
        <f>'[2]Yearly HC Propylene'!D38</f>
        <v>0</v>
      </c>
      <c r="E38" s="163">
        <f>'[2]Yearly HC Propylene'!E38</f>
        <v>0</v>
      </c>
      <c r="F38" s="133">
        <f>'[2]Yearly HC Propylene'!F38</f>
        <v>0</v>
      </c>
      <c r="G38" s="163">
        <f>'[2]Yearly HC Propylene'!G38</f>
        <v>0</v>
      </c>
      <c r="H38" s="133">
        <f>'[2]Yearly HC Propylene'!H38</f>
        <v>0</v>
      </c>
      <c r="I38" s="163">
        <f>'[2]Yearly HC Propylene'!I38</f>
        <v>0</v>
      </c>
      <c r="J38" s="133">
        <f>'[2]Yearly HC Propylene'!J38</f>
        <v>0</v>
      </c>
      <c r="K38" s="163">
        <f>'[2]Yearly HC Propylene'!K38</f>
        <v>0</v>
      </c>
      <c r="L38" s="133">
        <f>'[2]Yearly HC Propylene'!L38</f>
        <v>0</v>
      </c>
      <c r="M38" s="163">
        <f>'[2]Yearly HC Propylene'!M38</f>
        <v>0</v>
      </c>
      <c r="N38" s="133">
        <f>'[2]Yearly HC Propylene'!N38</f>
        <v>0</v>
      </c>
      <c r="O38" s="163">
        <f>'[2]Yearly HC Propylene'!O38</f>
        <v>0</v>
      </c>
      <c r="P38" s="133">
        <f>'[2]Yearly HC Propylene'!P38</f>
        <v>0</v>
      </c>
      <c r="Q38" s="163">
        <f>'[2]Yearly HC Propylene'!Q38</f>
        <v>0</v>
      </c>
      <c r="R38" s="133">
        <f>'[2]Yearly HC Propylene'!R38</f>
        <v>0</v>
      </c>
      <c r="S38" s="163">
        <f>'[2]Yearly HC Propylene'!S38</f>
        <v>0</v>
      </c>
      <c r="T38" s="133">
        <f>'[2]Yearly HC Propylene'!T38</f>
        <v>0</v>
      </c>
      <c r="U38" s="163">
        <f>'[2]Yearly HC Propylene'!U38</f>
        <v>0</v>
      </c>
      <c r="V38" s="133">
        <f>'[2]Yearly HC Propylene'!V38</f>
        <v>0</v>
      </c>
      <c r="W38" s="163">
        <f>'[2]Yearly HC Propylene'!W38</f>
        <v>0</v>
      </c>
      <c r="X38" s="133">
        <f>'[2]Yearly HC Propylene'!X38</f>
        <v>0</v>
      </c>
      <c r="Y38" s="163">
        <f>'[2]Yearly HC Propylene'!Y38</f>
        <v>0</v>
      </c>
      <c r="Z38" s="133">
        <f>'[2]Yearly HC Propylene'!Z38</f>
        <v>0</v>
      </c>
      <c r="AA38" s="163">
        <f>'[2]Yearly HC Propylene'!AA38</f>
        <v>0</v>
      </c>
      <c r="AB38" s="133">
        <f>'[2]Yearly HC Propylene'!AB38</f>
        <v>0</v>
      </c>
      <c r="AC38" s="163">
        <f>'[2]Yearly HC Propylene'!AC38</f>
        <v>0</v>
      </c>
      <c r="AD38" s="133">
        <f>'[2]Yearly HC Propylene'!AD38</f>
        <v>0</v>
      </c>
      <c r="AE38" s="163">
        <f>'[2]Yearly HC Propylene'!AE38</f>
        <v>0</v>
      </c>
      <c r="AF38" s="133">
        <f>'[2]Yearly HC Propylene'!AF38</f>
        <v>0</v>
      </c>
      <c r="AG38" s="163">
        <f>'[2]Yearly HC Propylene'!AG38</f>
        <v>0</v>
      </c>
      <c r="AH38" s="133">
        <f>'[2]Yearly HC Propylene'!AH38</f>
        <v>0</v>
      </c>
      <c r="AI38" s="94"/>
      <c r="AJ38" s="133">
        <f>'[3]Yearly HC Propylene'!D38</f>
        <v>0</v>
      </c>
      <c r="AK38" s="163">
        <f>'[3]Yearly HC Propylene'!E38</f>
        <v>0</v>
      </c>
      <c r="AL38" s="133">
        <f>'[3]Yearly HC Propylene'!F38</f>
        <v>0</v>
      </c>
      <c r="AM38" s="163">
        <f>'[3]Yearly HC Propylene'!G38</f>
        <v>0</v>
      </c>
      <c r="AN38" s="133">
        <f>'[3]Yearly HC Propylene'!H38</f>
        <v>0</v>
      </c>
      <c r="AO38" s="163">
        <f>'[3]Yearly HC Propylene'!I38</f>
        <v>0</v>
      </c>
      <c r="AP38" s="133">
        <f>'[3]Yearly HC Propylene'!J38</f>
        <v>0</v>
      </c>
      <c r="AQ38" s="163">
        <f>'[3]Yearly HC Propylene'!K38</f>
        <v>0</v>
      </c>
      <c r="AR38" s="133">
        <f>'[3]Yearly HC Propylene'!L38</f>
        <v>0</v>
      </c>
      <c r="AS38" s="163">
        <f>'[3]Yearly HC Propylene'!M38</f>
        <v>0</v>
      </c>
      <c r="AT38" s="133">
        <f>'[3]Yearly HC Propylene'!N38</f>
        <v>0</v>
      </c>
      <c r="AU38" s="163">
        <f>'[3]Yearly HC Propylene'!O38</f>
        <v>0</v>
      </c>
      <c r="AV38" s="133">
        <f>'[3]Yearly HC Propylene'!P38</f>
        <v>0</v>
      </c>
      <c r="AW38" s="163">
        <f>'[3]Yearly HC Propylene'!Q38</f>
        <v>0</v>
      </c>
      <c r="AX38" s="133">
        <f>'[3]Yearly HC Propylene'!R38</f>
        <v>0</v>
      </c>
      <c r="AY38" s="163">
        <f>'[3]Yearly HC Propylene'!S38</f>
        <v>0</v>
      </c>
      <c r="AZ38" s="133">
        <f>'[3]Yearly HC Propylene'!T38</f>
        <v>0</v>
      </c>
      <c r="BA38" s="163">
        <f>'[3]Yearly HC Propylene'!U38</f>
        <v>0</v>
      </c>
      <c r="BB38" s="133">
        <f>'[3]Yearly HC Propylene'!V38</f>
        <v>0</v>
      </c>
      <c r="BC38" s="163">
        <f>'[3]Yearly HC Propylene'!W38</f>
        <v>0</v>
      </c>
      <c r="BD38" s="133">
        <f>'[3]Yearly HC Propylene'!X38</f>
        <v>0</v>
      </c>
      <c r="BE38" s="163">
        <f>'[3]Yearly HC Propylene'!Y38</f>
        <v>0</v>
      </c>
      <c r="BF38" s="133">
        <f>'[3]Yearly HC Propylene'!Z38</f>
        <v>0</v>
      </c>
      <c r="BG38" s="163">
        <f>'[3]Yearly HC Propylene'!AA38</f>
        <v>0</v>
      </c>
      <c r="BH38" s="133">
        <f>'[3]Yearly HC Propylene'!AB38</f>
        <v>0</v>
      </c>
      <c r="BI38" s="163">
        <f>'[3]Yearly HC Propylene'!AC38</f>
        <v>0</v>
      </c>
      <c r="BJ38" s="133">
        <f>'[3]Yearly HC Propylene'!AD38</f>
        <v>0</v>
      </c>
      <c r="BK38" s="163">
        <f>'[3]Yearly HC Propylene'!AE38</f>
        <v>0</v>
      </c>
      <c r="BL38" s="133">
        <f>'[3]Yearly HC Propylene'!AF38</f>
        <v>0</v>
      </c>
      <c r="BM38" s="163">
        <f>'[3]Yearly HC Propylene'!AG38</f>
        <v>0</v>
      </c>
      <c r="BN38" s="133">
        <f>'[3]Yearly HC Propylene'!AH38</f>
        <v>0</v>
      </c>
      <c r="BO38" s="94"/>
      <c r="BP38" s="133">
        <f t="shared" si="13"/>
        <v>0</v>
      </c>
      <c r="BQ38" s="163">
        <f t="shared" si="13"/>
        <v>0</v>
      </c>
      <c r="BR38" s="133">
        <f t="shared" si="13"/>
        <v>0</v>
      </c>
      <c r="BS38" s="163">
        <f t="shared" si="13"/>
        <v>0</v>
      </c>
      <c r="BT38" s="133">
        <f t="shared" si="13"/>
        <v>0</v>
      </c>
      <c r="BU38" s="163">
        <f t="shared" si="13"/>
        <v>0</v>
      </c>
      <c r="BV38" s="133">
        <f t="shared" si="13"/>
        <v>0</v>
      </c>
      <c r="BW38" s="163">
        <f t="shared" si="13"/>
        <v>0</v>
      </c>
      <c r="BX38" s="133">
        <f t="shared" si="13"/>
        <v>0</v>
      </c>
      <c r="BY38" s="163">
        <f t="shared" si="13"/>
        <v>0</v>
      </c>
      <c r="BZ38" s="133">
        <f t="shared" si="13"/>
        <v>0</v>
      </c>
      <c r="CA38" s="163">
        <f t="shared" si="13"/>
        <v>0</v>
      </c>
      <c r="CB38" s="133">
        <f t="shared" si="13"/>
        <v>0</v>
      </c>
      <c r="CC38" s="163">
        <f t="shared" si="13"/>
        <v>0</v>
      </c>
      <c r="CD38" s="133">
        <f t="shared" si="13"/>
        <v>0</v>
      </c>
      <c r="CE38" s="163">
        <f t="shared" si="13"/>
        <v>0</v>
      </c>
      <c r="CF38" s="133">
        <f t="shared" si="14"/>
        <v>0</v>
      </c>
      <c r="CG38" s="163">
        <f t="shared" si="14"/>
        <v>0</v>
      </c>
      <c r="CH38" s="133">
        <f t="shared" si="14"/>
        <v>0</v>
      </c>
      <c r="CI38" s="163">
        <f t="shared" si="14"/>
        <v>0</v>
      </c>
      <c r="CJ38" s="133">
        <f t="shared" si="14"/>
        <v>0</v>
      </c>
      <c r="CK38" s="163">
        <f t="shared" si="14"/>
        <v>0</v>
      </c>
      <c r="CL38" s="133">
        <f t="shared" si="14"/>
        <v>0</v>
      </c>
      <c r="CM38" s="163">
        <f t="shared" si="14"/>
        <v>0</v>
      </c>
      <c r="CN38" s="133">
        <f t="shared" si="14"/>
        <v>0</v>
      </c>
      <c r="CO38" s="163">
        <f t="shared" si="14"/>
        <v>0</v>
      </c>
      <c r="CP38" s="133">
        <f t="shared" si="14"/>
        <v>0</v>
      </c>
      <c r="CQ38" s="163">
        <f t="shared" si="14"/>
        <v>0</v>
      </c>
      <c r="CR38" s="133">
        <f t="shared" si="14"/>
        <v>0</v>
      </c>
      <c r="CS38" s="163">
        <f t="shared" si="14"/>
        <v>0</v>
      </c>
      <c r="CT38" s="133">
        <f t="shared" si="14"/>
        <v>0</v>
      </c>
      <c r="CU38" s="226"/>
      <c r="CV38" s="226"/>
      <c r="CW38" s="226"/>
      <c r="CX38" s="226"/>
      <c r="CY38" s="226"/>
      <c r="CZ38" s="226"/>
      <c r="DA38" s="226"/>
      <c r="DB38" s="226"/>
      <c r="DC38" s="226"/>
      <c r="DD38" s="226"/>
      <c r="DE38" s="226"/>
      <c r="DF38" s="226"/>
      <c r="DG38" s="226"/>
      <c r="DH38" s="226"/>
      <c r="DI38" s="226"/>
      <c r="DJ38" s="226"/>
      <c r="DK38" s="226"/>
    </row>
    <row r="39" spans="1:115">
      <c r="A39" s="1" t="s">
        <v>3</v>
      </c>
      <c r="B39" s="1" t="s">
        <v>19</v>
      </c>
      <c r="C39" s="5" t="s">
        <v>197</v>
      </c>
      <c r="D39" s="129">
        <f>'[2]Yearly HC Propylene'!D39</f>
        <v>0</v>
      </c>
      <c r="E39" s="161">
        <f>'[2]Yearly HC Propylene'!E39</f>
        <v>26202.24047264145</v>
      </c>
      <c r="F39" s="129">
        <f>'[2]Yearly HC Propylene'!F39</f>
        <v>52144.115879963058</v>
      </c>
      <c r="G39" s="161">
        <f>'[2]Yearly HC Propylene'!G39</f>
        <v>77828.521158877324</v>
      </c>
      <c r="H39" s="129">
        <f>'[2]Yearly HC Propylene'!H39</f>
        <v>103258.34770943712</v>
      </c>
      <c r="I39" s="161">
        <f>'[2]Yearly HC Propylene'!I39</f>
        <v>128436.4837876661</v>
      </c>
      <c r="J39" s="129">
        <f>'[2]Yearly HC Propylene'!J39</f>
        <v>153298.33083864616</v>
      </c>
      <c r="K39" s="161">
        <f>'[2]Yearly HC Propylene'!K39</f>
        <v>177892.60542837461</v>
      </c>
      <c r="L39" s="129">
        <f>'[2]Yearly HC Propylene'!L39</f>
        <v>202222.54273732897</v>
      </c>
      <c r="M39" s="161">
        <f>'[2]Yearly HC Propylene'!M39</f>
        <v>226291.37258940871</v>
      </c>
      <c r="N39" s="129">
        <f>'[2]Yearly HC Propylene'!N39</f>
        <v>250102.31989665172</v>
      </c>
      <c r="O39" s="161">
        <f>'[2]Yearly HC Propylene'!O39</f>
        <v>287923.26580105582</v>
      </c>
      <c r="P39" s="129">
        <f>'[2]Yearly HC Propylene'!P39</f>
        <v>325787.78826156538</v>
      </c>
      <c r="Q39" s="161">
        <f>'[2]Yearly HC Propylene'!Q39</f>
        <v>363708.97930948011</v>
      </c>
      <c r="R39" s="129">
        <f>'[2]Yearly HC Propylene'!R39</f>
        <v>401700.03858637752</v>
      </c>
      <c r="S39" s="161">
        <f>'[2]Yearly HC Propylene'!S39</f>
        <v>439774.27424501698</v>
      </c>
      <c r="T39" s="129">
        <f>'[2]Yearly HC Propylene'!T39</f>
        <v>477653.22125274775</v>
      </c>
      <c r="U39" s="161">
        <f>'[2]Yearly HC Propylene'!U39</f>
        <v>515610.21760238521</v>
      </c>
      <c r="V39" s="129">
        <f>'[2]Yearly HC Propylene'!V39</f>
        <v>553659.63064372086</v>
      </c>
      <c r="W39" s="161">
        <f>'[2]Yearly HC Propylene'!W39</f>
        <v>591815.9286424364</v>
      </c>
      <c r="X39" s="129">
        <f>'[2]Yearly HC Propylene'!X39</f>
        <v>630093.68149235332</v>
      </c>
      <c r="Y39" s="161">
        <f>'[2]Yearly HC Propylene'!Y39</f>
        <v>682710.75248449284</v>
      </c>
      <c r="Z39" s="129">
        <f>'[2]Yearly HC Propylene'!Z39</f>
        <v>735637.92624478473</v>
      </c>
      <c r="AA39" s="161">
        <f>'[2]Yearly HC Propylene'!AA39</f>
        <v>788879.48254098557</v>
      </c>
      <c r="AB39" s="129">
        <f>'[2]Yearly HC Propylene'!AB39</f>
        <v>842439.15616882755</v>
      </c>
      <c r="AC39" s="161">
        <f>'[2]Yearly HC Propylene'!AC39</f>
        <v>896320.11370540829</v>
      </c>
      <c r="AD39" s="129">
        <f>'[2]Yearly HC Propylene'!AD39</f>
        <v>950355.81072193512</v>
      </c>
      <c r="AE39" s="161">
        <f>'[2]Yearly HC Propylene'!AE39</f>
        <v>1004706.9750932766</v>
      </c>
      <c r="AF39" s="129">
        <f>'[2]Yearly HC Propylene'!AF39</f>
        <v>1059375.2186543518</v>
      </c>
      <c r="AG39" s="161">
        <f>'[2]Yearly HC Propylene'!AG39</f>
        <v>1114361.4784835551</v>
      </c>
      <c r="AH39" s="129">
        <f>'[2]Yearly HC Propylene'!AH39</f>
        <v>1169665.9894430807</v>
      </c>
      <c r="AI39" s="92"/>
      <c r="AJ39" s="129">
        <f>'[3]Yearly HC Propylene'!D39</f>
        <v>0</v>
      </c>
      <c r="AK39" s="161">
        <f>'[3]Yearly HC Propylene'!E39</f>
        <v>6764.4883332090703</v>
      </c>
      <c r="AL39" s="129">
        <f>'[3]Yearly HC Propylene'!F39</f>
        <v>13533.367502316911</v>
      </c>
      <c r="AM39" s="161">
        <f>'[3]Yearly HC Propylene'!G39</f>
        <v>20306.770759610521</v>
      </c>
      <c r="AN39" s="129">
        <f>'[3]Yearly HC Propylene'!H39</f>
        <v>27084.834491551606</v>
      </c>
      <c r="AO39" s="161">
        <f>'[3]Yearly HC Propylene'!I39</f>
        <v>33867.698279961092</v>
      </c>
      <c r="AP39" s="129">
        <f>'[3]Yearly HC Propylene'!J39</f>
        <v>40655.504964181499</v>
      </c>
      <c r="AQ39" s="161">
        <f>'[3]Yearly HC Propylene'!K39</f>
        <v>47448.400704228014</v>
      </c>
      <c r="AR39" s="129">
        <f>'[3]Yearly HC Propylene'!L39</f>
        <v>54246.535044939039</v>
      </c>
      <c r="AS39" s="161">
        <f>'[3]Yearly HC Propylene'!M39</f>
        <v>61050.060981137198</v>
      </c>
      <c r="AT39" s="129">
        <f>'[3]Yearly HC Propylene'!N39</f>
        <v>67859.135023811497</v>
      </c>
      <c r="AU39" s="161">
        <f>'[3]Yearly HC Propylene'!O39</f>
        <v>78519.368387893366</v>
      </c>
      <c r="AV39" s="129">
        <f>'[3]Yearly HC Propylene'!P39</f>
        <v>89273.451088055066</v>
      </c>
      <c r="AW39" s="161">
        <f>'[3]Yearly HC Propylene'!Q39</f>
        <v>100123.50727607767</v>
      </c>
      <c r="AX39" s="129">
        <f>'[3]Yearly HC Propylene'!R39</f>
        <v>111071.69336481378</v>
      </c>
      <c r="AY39" s="161">
        <f>'[3]Yearly HC Propylene'!S39</f>
        <v>122120.1981677554</v>
      </c>
      <c r="AZ39" s="129">
        <f>'[3]Yearly HC Propylene'!T39</f>
        <v>133271.24302605682</v>
      </c>
      <c r="BA39" s="161">
        <f>'[3]Yearly HC Propylene'!U39</f>
        <v>144527.08192237472</v>
      </c>
      <c r="BB39" s="129">
        <f>'[3]Yearly HC Propylene'!V39</f>
        <v>155890.00158086495</v>
      </c>
      <c r="BC39" s="161">
        <f>'[3]Yearly HC Propylene'!W39</f>
        <v>167362.32155265362</v>
      </c>
      <c r="BD39" s="129">
        <f>'[3]Yearly HC Propylene'!X39</f>
        <v>178946.39428607808</v>
      </c>
      <c r="BE39" s="161">
        <f>'[3]Yearly HC Propylene'!Y39</f>
        <v>194708.89374370355</v>
      </c>
      <c r="BF39" s="129">
        <f>'[3]Yearly HC Propylene'!Z39</f>
        <v>210620.58137759822</v>
      </c>
      <c r="BG39" s="161">
        <f>'[3]Yearly HC Propylene'!AA39</f>
        <v>226681.45351469342</v>
      </c>
      <c r="BH39" s="129">
        <f>'[3]Yearly HC Propylene'!AB39</f>
        <v>242891.39306497114</v>
      </c>
      <c r="BI39" s="161">
        <f>'[3]Yearly HC Propylene'!AC39</f>
        <v>259250.16411772507</v>
      </c>
      <c r="BJ39" s="129">
        <f>'[3]Yearly HC Propylene'!AD39</f>
        <v>275757.40635449928</v>
      </c>
      <c r="BK39" s="161">
        <f>'[3]Yearly HC Propylene'!AE39</f>
        <v>292412.62927338108</v>
      </c>
      <c r="BL39" s="129">
        <f>'[3]Yearly HC Propylene'!AF39</f>
        <v>309215.20621918229</v>
      </c>
      <c r="BM39" s="161">
        <f>'[3]Yearly HC Propylene'!AG39</f>
        <v>326164.36821389967</v>
      </c>
      <c r="BN39" s="129">
        <f>'[3]Yearly HC Propylene'!AH39</f>
        <v>343259.19758169609</v>
      </c>
      <c r="BO39" s="92"/>
      <c r="BP39" s="129">
        <f t="shared" si="13"/>
        <v>0</v>
      </c>
      <c r="BQ39" s="161">
        <f t="shared" si="13"/>
        <v>32966.728805850522</v>
      </c>
      <c r="BR39" s="129">
        <f t="shared" si="13"/>
        <v>65677.48338227997</v>
      </c>
      <c r="BS39" s="161">
        <f t="shared" si="13"/>
        <v>98135.291918487841</v>
      </c>
      <c r="BT39" s="129">
        <f t="shared" si="13"/>
        <v>130343.18220098873</v>
      </c>
      <c r="BU39" s="161">
        <f t="shared" si="13"/>
        <v>162304.1820676272</v>
      </c>
      <c r="BV39" s="129">
        <f t="shared" si="13"/>
        <v>193953.83580282767</v>
      </c>
      <c r="BW39" s="161">
        <f t="shared" si="13"/>
        <v>225341.00613260263</v>
      </c>
      <c r="BX39" s="129">
        <f t="shared" si="13"/>
        <v>256469.077782268</v>
      </c>
      <c r="BY39" s="161">
        <f t="shared" si="13"/>
        <v>287341.43357054592</v>
      </c>
      <c r="BZ39" s="129">
        <f t="shared" si="13"/>
        <v>317961.45492046321</v>
      </c>
      <c r="CA39" s="161">
        <f t="shared" si="13"/>
        <v>366442.63418894919</v>
      </c>
      <c r="CB39" s="129">
        <f t="shared" si="13"/>
        <v>415061.23934962042</v>
      </c>
      <c r="CC39" s="161">
        <f t="shared" si="13"/>
        <v>463832.48658555781</v>
      </c>
      <c r="CD39" s="129">
        <f t="shared" si="13"/>
        <v>512771.73195119132</v>
      </c>
      <c r="CE39" s="161">
        <f t="shared" si="13"/>
        <v>561894.47241277236</v>
      </c>
      <c r="CF39" s="129">
        <f t="shared" si="14"/>
        <v>610924.4642788046</v>
      </c>
      <c r="CG39" s="161">
        <f t="shared" si="14"/>
        <v>660137.29952475987</v>
      </c>
      <c r="CH39" s="129">
        <f t="shared" si="14"/>
        <v>709549.63222458586</v>
      </c>
      <c r="CI39" s="161">
        <f t="shared" si="14"/>
        <v>759178.25019508996</v>
      </c>
      <c r="CJ39" s="129">
        <f t="shared" si="14"/>
        <v>809040.07577843138</v>
      </c>
      <c r="CK39" s="161">
        <f t="shared" si="14"/>
        <v>877419.64622819633</v>
      </c>
      <c r="CL39" s="129">
        <f t="shared" si="14"/>
        <v>946258.50762238295</v>
      </c>
      <c r="CM39" s="161">
        <f t="shared" si="14"/>
        <v>1015560.936055679</v>
      </c>
      <c r="CN39" s="129">
        <f t="shared" si="14"/>
        <v>1085330.5492337986</v>
      </c>
      <c r="CO39" s="161">
        <f t="shared" si="14"/>
        <v>1155570.2778231334</v>
      </c>
      <c r="CP39" s="129">
        <f t="shared" si="14"/>
        <v>1226113.2170764343</v>
      </c>
      <c r="CQ39" s="161">
        <f t="shared" si="14"/>
        <v>1297119.6043666578</v>
      </c>
      <c r="CR39" s="129">
        <f t="shared" si="14"/>
        <v>1368590.4248735341</v>
      </c>
      <c r="CS39" s="161">
        <f t="shared" si="14"/>
        <v>1440525.8466974548</v>
      </c>
      <c r="CT39" s="129">
        <f t="shared" si="14"/>
        <v>1512925.1870247768</v>
      </c>
      <c r="CU39" s="221"/>
      <c r="CV39" s="221"/>
      <c r="CW39" s="221"/>
      <c r="CX39" s="221"/>
      <c r="CY39" s="221"/>
      <c r="CZ39" s="221"/>
      <c r="DA39" s="221"/>
      <c r="DB39" s="221"/>
      <c r="DC39" s="221"/>
      <c r="DD39" s="221"/>
      <c r="DE39" s="221"/>
      <c r="DF39" s="221"/>
      <c r="DG39" s="221"/>
      <c r="DH39" s="221"/>
      <c r="DI39" s="221"/>
      <c r="DJ39" s="221"/>
      <c r="DK39" s="221"/>
    </row>
    <row r="40" spans="1:115">
      <c r="B40" s="1" t="s">
        <v>23</v>
      </c>
      <c r="C40" s="5" t="s">
        <v>197</v>
      </c>
      <c r="D40" s="129">
        <f>'[2]Yearly HC Propylene'!D40</f>
        <v>0</v>
      </c>
      <c r="E40" s="161">
        <f>'[2]Yearly HC Propylene'!E40</f>
        <v>8086.0184281716165</v>
      </c>
      <c r="F40" s="129">
        <f>'[2]Yearly HC Propylene'!F40</f>
        <v>16020.426178079502</v>
      </c>
      <c r="G40" s="161">
        <f>'[2]Yearly HC Propylene'!G40</f>
        <v>23802.928804057854</v>
      </c>
      <c r="H40" s="129">
        <f>'[2]Yearly HC Propylene'!H40</f>
        <v>31433.198022216766</v>
      </c>
      <c r="I40" s="161">
        <f>'[2]Yearly HC Propylene'!I40</f>
        <v>38910.871189672049</v>
      </c>
      <c r="J40" s="129">
        <f>'[2]Yearly HC Propylene'!J40</f>
        <v>46213.05608400733</v>
      </c>
      <c r="K40" s="161">
        <f>'[2]Yearly HC Propylene'!K40</f>
        <v>53354.597535559413</v>
      </c>
      <c r="L40" s="129">
        <f>'[2]Yearly HC Propylene'!L40</f>
        <v>60335.144566588184</v>
      </c>
      <c r="M40" s="161">
        <f>'[2]Yearly HC Propylene'!M40</f>
        <v>67154.308361631876</v>
      </c>
      <c r="N40" s="129">
        <f>'[2]Yearly HC Propylene'!N40</f>
        <v>73811.661695586503</v>
      </c>
      <c r="O40" s="161">
        <f>'[2]Yearly HC Propylene'!O40</f>
        <v>80230.269258083863</v>
      </c>
      <c r="P40" s="129">
        <f>'[2]Yearly HC Propylene'!P40</f>
        <v>84595.092199526582</v>
      </c>
      <c r="Q40" s="161">
        <f>'[2]Yearly HC Propylene'!Q40</f>
        <v>90149.80117069729</v>
      </c>
      <c r="R40" s="129">
        <f>'[2]Yearly HC Propylene'!R40</f>
        <v>95535.434773511821</v>
      </c>
      <c r="S40" s="161">
        <f>'[2]Yearly HC Propylene'!S40</f>
        <v>100751.52856950773</v>
      </c>
      <c r="T40" s="129">
        <f>'[2]Yearly HC Propylene'!T40</f>
        <v>105700.27951787852</v>
      </c>
      <c r="U40" s="161">
        <f>'[2]Yearly HC Propylene'!U40</f>
        <v>110467.73713889736</v>
      </c>
      <c r="V40" s="129">
        <f>'[2]Yearly HC Propylene'!V40</f>
        <v>115053.54472314386</v>
      </c>
      <c r="W40" s="161">
        <f>'[2]Yearly HC Propylene'!W40</f>
        <v>119457.29562283155</v>
      </c>
      <c r="X40" s="129">
        <f>'[2]Yearly HC Propylene'!X40</f>
        <v>123678.53260127921</v>
      </c>
      <c r="Y40" s="161">
        <f>'[2]Yearly HC Propylene'!Y40</f>
        <v>123971.60224936667</v>
      </c>
      <c r="Z40" s="129">
        <f>'[2]Yearly HC Propylene'!Z40</f>
        <v>125988.1476279459</v>
      </c>
      <c r="AA40" s="161">
        <f>'[2]Yearly HC Propylene'!AA40</f>
        <v>127834.7747773497</v>
      </c>
      <c r="AB40" s="129">
        <f>'[2]Yearly HC Propylene'!AB40</f>
        <v>129510.70939847978</v>
      </c>
      <c r="AC40" s="161">
        <f>'[2]Yearly HC Propylene'!AC40</f>
        <v>131015.12111139816</v>
      </c>
      <c r="AD40" s="129">
        <f>'[2]Yearly HC Propylene'!AD40</f>
        <v>132290.74978609133</v>
      </c>
      <c r="AE40" s="161">
        <f>'[2]Yearly HC Propylene'!AE40</f>
        <v>133389.5741636671</v>
      </c>
      <c r="AF40" s="129">
        <f>'[2]Yearly HC Propylene'!AF40</f>
        <v>134310.69019230231</v>
      </c>
      <c r="AG40" s="161">
        <f>'[2]Yearly HC Propylene'!AG40</f>
        <v>135053.13284585331</v>
      </c>
      <c r="AH40" s="129">
        <f>'[2]Yearly HC Propylene'!AH40</f>
        <v>135615.87530980544</v>
      </c>
      <c r="AI40" s="92"/>
      <c r="AJ40" s="129">
        <f>'[3]Yearly HC Propylene'!D40</f>
        <v>0</v>
      </c>
      <c r="AK40" s="161">
        <f>'[3]Yearly HC Propylene'!E40</f>
        <v>1360.2278509738323</v>
      </c>
      <c r="AL40" s="129">
        <f>'[3]Yearly HC Propylene'!F40</f>
        <v>2709.8464904119037</v>
      </c>
      <c r="AM40" s="161">
        <f>'[3]Yearly HC Propylene'!G40</f>
        <v>4048.5853834200516</v>
      </c>
      <c r="AN40" s="129">
        <f>'[3]Yearly HC Propylene'!H40</f>
        <v>5376.1678629798462</v>
      </c>
      <c r="AO40" s="161">
        <f>'[3]Yearly HC Propylene'!I40</f>
        <v>6692.3109996409503</v>
      </c>
      <c r="AP40" s="129">
        <f>'[3]Yearly HC Propylene'!J40</f>
        <v>7996.7254685552016</v>
      </c>
      <c r="AQ40" s="161">
        <f>'[3]Yearly HC Propylene'!K40</f>
        <v>9289.1154137996964</v>
      </c>
      <c r="AR40" s="129">
        <f>'[3]Yearly HC Propylene'!L40</f>
        <v>10569.178309935132</v>
      </c>
      <c r="AS40" s="161">
        <f>'[3]Yearly HC Propylene'!M40</f>
        <v>11836.604820744611</v>
      </c>
      <c r="AT40" s="129">
        <f>'[3]Yearly HC Propylene'!N40</f>
        <v>13091.078655097052</v>
      </c>
      <c r="AU40" s="161">
        <f>'[3]Yearly HC Propylene'!O40</f>
        <v>14332.276419878277</v>
      </c>
      <c r="AV40" s="129">
        <f>'[3]Yearly HC Propylene'!P40</f>
        <v>15315.971194609159</v>
      </c>
      <c r="AW40" s="161">
        <f>'[3]Yearly HC Propylene'!Q40</f>
        <v>16639.370803522204</v>
      </c>
      <c r="AX40" s="129">
        <f>'[3]Yearly HC Propylene'!R40</f>
        <v>17948.480035721997</v>
      </c>
      <c r="AY40" s="161">
        <f>'[3]Yearly HC Propylene'!S40</f>
        <v>19242.945558770909</v>
      </c>
      <c r="AZ40" s="129">
        <f>'[3]Yearly HC Propylene'!T40</f>
        <v>20522.406156847286</v>
      </c>
      <c r="BA40" s="161">
        <f>'[3]Yearly HC Propylene'!U40</f>
        <v>21786.492564823504</v>
      </c>
      <c r="BB40" s="129">
        <f>'[3]Yearly HC Propylene'!V40</f>
        <v>23034.827298980897</v>
      </c>
      <c r="BC40" s="161">
        <f>'[3]Yearly HC Propylene'!W40</f>
        <v>24267.024484295314</v>
      </c>
      <c r="BD40" s="129">
        <f>'[3]Yearly HC Propylene'!X40</f>
        <v>25482.689678225513</v>
      </c>
      <c r="BE40" s="161">
        <f>'[3]Yearly HC Propylene'!Y40</f>
        <v>28784.680719708325</v>
      </c>
      <c r="BF40" s="129">
        <f>'[3]Yearly HC Propylene'!Z40</f>
        <v>29933.039544632073</v>
      </c>
      <c r="BG40" s="161">
        <f>'[3]Yearly HC Propylene'!AA40</f>
        <v>31063.167955013938</v>
      </c>
      <c r="BH40" s="129">
        <f>'[3]Yearly HC Propylene'!AB40</f>
        <v>32174.623658486675</v>
      </c>
      <c r="BI40" s="161">
        <f>'[3]Yearly HC Propylene'!AC40</f>
        <v>33266.954593332346</v>
      </c>
      <c r="BJ40" s="129">
        <f>'[3]Yearly HC Propylene'!AD40</f>
        <v>34339.698724146896</v>
      </c>
      <c r="BK40" s="161">
        <f>'[3]Yearly HC Propylene'!AE40</f>
        <v>35392.383833380693</v>
      </c>
      <c r="BL40" s="129">
        <f>'[3]Yearly HC Propylene'!AF40</f>
        <v>36424.527308673729</v>
      </c>
      <c r="BM40" s="161">
        <f>'[3]Yearly HC Propylene'!AG40</f>
        <v>37435.635925903051</v>
      </c>
      <c r="BN40" s="129">
        <f>'[3]Yearly HC Propylene'!AH40</f>
        <v>38425.2056278577</v>
      </c>
      <c r="BO40" s="92"/>
      <c r="BP40" s="129">
        <f t="shared" si="13"/>
        <v>0</v>
      </c>
      <c r="BQ40" s="161">
        <f t="shared" si="13"/>
        <v>9446.2462791454491</v>
      </c>
      <c r="BR40" s="129">
        <f t="shared" si="13"/>
        <v>18730.272668491405</v>
      </c>
      <c r="BS40" s="161">
        <f t="shared" si="13"/>
        <v>27851.514187477907</v>
      </c>
      <c r="BT40" s="129">
        <f t="shared" si="13"/>
        <v>36809.36588519661</v>
      </c>
      <c r="BU40" s="161">
        <f t="shared" si="13"/>
        <v>45603.182189312996</v>
      </c>
      <c r="BV40" s="129">
        <f t="shared" si="13"/>
        <v>54209.781552562534</v>
      </c>
      <c r="BW40" s="161">
        <f t="shared" si="13"/>
        <v>62643.712949359106</v>
      </c>
      <c r="BX40" s="129">
        <f t="shared" si="13"/>
        <v>70904.322876523322</v>
      </c>
      <c r="BY40" s="161">
        <f t="shared" si="13"/>
        <v>78990.913182376491</v>
      </c>
      <c r="BZ40" s="129">
        <f t="shared" si="13"/>
        <v>86902.740350683554</v>
      </c>
      <c r="CA40" s="161">
        <f t="shared" si="13"/>
        <v>94562.545677962145</v>
      </c>
      <c r="CB40" s="129">
        <f t="shared" si="13"/>
        <v>99911.063394135737</v>
      </c>
      <c r="CC40" s="161">
        <f t="shared" si="13"/>
        <v>106789.1719742195</v>
      </c>
      <c r="CD40" s="129">
        <f t="shared" si="13"/>
        <v>113483.91480923381</v>
      </c>
      <c r="CE40" s="161">
        <f t="shared" si="13"/>
        <v>119994.47412827864</v>
      </c>
      <c r="CF40" s="129">
        <f t="shared" si="14"/>
        <v>126222.6856747258</v>
      </c>
      <c r="CG40" s="161">
        <f t="shared" si="14"/>
        <v>132254.22970372086</v>
      </c>
      <c r="CH40" s="129">
        <f t="shared" si="14"/>
        <v>138088.37202212476</v>
      </c>
      <c r="CI40" s="161">
        <f t="shared" si="14"/>
        <v>143724.32010712687</v>
      </c>
      <c r="CJ40" s="129">
        <f t="shared" si="14"/>
        <v>149161.22227950473</v>
      </c>
      <c r="CK40" s="161">
        <f t="shared" si="14"/>
        <v>152756.28296907499</v>
      </c>
      <c r="CL40" s="129">
        <f t="shared" si="14"/>
        <v>155921.18717257798</v>
      </c>
      <c r="CM40" s="161">
        <f t="shared" si="14"/>
        <v>158897.94273236365</v>
      </c>
      <c r="CN40" s="129">
        <f t="shared" si="14"/>
        <v>161685.33305696645</v>
      </c>
      <c r="CO40" s="161">
        <f t="shared" si="14"/>
        <v>164282.07570473049</v>
      </c>
      <c r="CP40" s="129">
        <f t="shared" si="14"/>
        <v>166630.44851023823</v>
      </c>
      <c r="CQ40" s="161">
        <f t="shared" si="14"/>
        <v>168781.95799704781</v>
      </c>
      <c r="CR40" s="129">
        <f t="shared" si="14"/>
        <v>170735.21750097605</v>
      </c>
      <c r="CS40" s="161">
        <f t="shared" si="14"/>
        <v>172488.76877175635</v>
      </c>
      <c r="CT40" s="129">
        <f t="shared" si="14"/>
        <v>174041.08093766315</v>
      </c>
      <c r="CU40" s="221"/>
      <c r="CV40" s="221"/>
      <c r="CW40" s="221"/>
      <c r="CX40" s="221"/>
      <c r="CY40" s="221"/>
      <c r="CZ40" s="221"/>
      <c r="DA40" s="221"/>
      <c r="DB40" s="221"/>
      <c r="DC40" s="221"/>
      <c r="DD40" s="221"/>
      <c r="DE40" s="221"/>
      <c r="DF40" s="221"/>
      <c r="DG40" s="221"/>
      <c r="DH40" s="221"/>
      <c r="DI40" s="221"/>
      <c r="DJ40" s="221"/>
      <c r="DK40" s="221"/>
    </row>
    <row r="41" spans="1:115">
      <c r="B41" s="1" t="s">
        <v>66</v>
      </c>
      <c r="C41" s="5" t="s">
        <v>197</v>
      </c>
      <c r="D41" s="129">
        <f>'[2]Yearly HC Propylene'!D41</f>
        <v>0</v>
      </c>
      <c r="E41" s="161">
        <f>'[2]Yearly HC Propylene'!E41</f>
        <v>1660.7122883330044</v>
      </c>
      <c r="F41" s="129">
        <f>'[2]Yearly HC Propylene'!F41</f>
        <v>3377.8887944693302</v>
      </c>
      <c r="G41" s="161">
        <f>'[2]Yearly HC Propylene'!G41</f>
        <v>5152.9693559629632</v>
      </c>
      <c r="H41" s="129">
        <f>'[2]Yearly HC Propylene'!H41</f>
        <v>6987.4264466857776</v>
      </c>
      <c r="I41" s="161">
        <f>'[2]Yearly HC Propylene'!I41</f>
        <v>8882.7658703492943</v>
      </c>
      <c r="J41" s="129">
        <f>'[2]Yearly HC Propylene'!J41</f>
        <v>10840.527468174278</v>
      </c>
      <c r="K41" s="161">
        <f>'[2]Yearly HC Propylene'!K41</f>
        <v>12862.285840988778</v>
      </c>
      <c r="L41" s="129">
        <f>'[2]Yearly HC Propylene'!L41</f>
        <v>14949.651086040672</v>
      </c>
      <c r="M41" s="161">
        <f>'[2]Yearly HC Propylene'!M41</f>
        <v>17104.269548816283</v>
      </c>
      <c r="N41" s="129">
        <f>'[2]Yearly HC Propylene'!N41</f>
        <v>19327.824590162396</v>
      </c>
      <c r="O41" s="161">
        <f>'[2]Yearly HC Propylene'!O41</f>
        <v>24570.49701024394</v>
      </c>
      <c r="P41" s="129">
        <f>'[2]Yearly HC Propylene'!P41</f>
        <v>29985.834551301701</v>
      </c>
      <c r="Q41" s="161">
        <f>'[2]Yearly HC Propylene'!Q41</f>
        <v>35578.192695119462</v>
      </c>
      <c r="R41" s="129">
        <f>'[2]Yearly HC Propylene'!R41</f>
        <v>41352.02510964172</v>
      </c>
      <c r="S41" s="161">
        <f>'[2]Yearly HC Propylene'!S41</f>
        <v>47311.885728568814</v>
      </c>
      <c r="T41" s="129">
        <f>'[2]Yearly HC Propylene'!T41</f>
        <v>53462.430873282749</v>
      </c>
      <c r="U41" s="161">
        <f>'[2]Yearly HC Propylene'!U41</f>
        <v>59808.421417941419</v>
      </c>
      <c r="V41" s="129">
        <f>'[2]Yearly HC Propylene'!V41</f>
        <v>66354.724998596081</v>
      </c>
      <c r="W41" s="161">
        <f>'[2]Yearly HC Propylene'!W41</f>
        <v>73106.318267203213</v>
      </c>
      <c r="X41" s="129">
        <f>'[2]Yearly HC Propylene'!X41</f>
        <v>80068.289191418415</v>
      </c>
      <c r="Y41" s="161">
        <f>'[2]Yearly HC Propylene'!Y41</f>
        <v>84919.283683715636</v>
      </c>
      <c r="Z41" s="129">
        <f>'[2]Yearly HC Propylene'!Z41</f>
        <v>89912.072253174658</v>
      </c>
      <c r="AA41" s="161">
        <f>'[2]Yearly HC Propylene'!AA41</f>
        <v>95050.073961010639</v>
      </c>
      <c r="AB41" s="129">
        <f>'[2]Yearly HC Propylene'!AB41</f>
        <v>100336.78313803191</v>
      </c>
      <c r="AC41" s="161">
        <f>'[2]Yearly HC Propylene'!AC41</f>
        <v>105775.77095569718</v>
      </c>
      <c r="AD41" s="129">
        <f>'[2]Yearly HC Propylene'!AD41</f>
        <v>111370.68702883617</v>
      </c>
      <c r="AE41" s="161">
        <f>'[2]Yearly HC Propylene'!AE41</f>
        <v>117125.26105065568</v>
      </c>
      <c r="AF41" s="129">
        <f>'[2]Yearly HC Propylene'!AF41</f>
        <v>123043.30446066572</v>
      </c>
      <c r="AG41" s="161">
        <f>'[2]Yearly HC Propylene'!AG41</f>
        <v>129128.71214617246</v>
      </c>
      <c r="AH41" s="129">
        <f>'[2]Yearly HC Propylene'!AH41</f>
        <v>135385.46417799729</v>
      </c>
      <c r="AI41" s="92"/>
      <c r="AJ41" s="129">
        <f>'[3]Yearly HC Propylene'!D41</f>
        <v>0</v>
      </c>
      <c r="AK41" s="161">
        <f>'[3]Yearly HC Propylene'!E41</f>
        <v>378.22501018757015</v>
      </c>
      <c r="AL41" s="129">
        <f>'[3]Yearly HC Propylene'!F41</f>
        <v>769.30967072151759</v>
      </c>
      <c r="AM41" s="161">
        <f>'[3]Yearly HC Propylene'!G41</f>
        <v>1173.581902685675</v>
      </c>
      <c r="AN41" s="129">
        <f>'[3]Yearly HC Propylene'!H41</f>
        <v>1591.3770600417752</v>
      </c>
      <c r="AO41" s="161">
        <f>'[3]Yearly HC Propylene'!I41</f>
        <v>2023.0380875781063</v>
      </c>
      <c r="AP41" s="129">
        <f>'[3]Yearly HC Propylene'!J41</f>
        <v>2468.9156820803205</v>
      </c>
      <c r="AQ41" s="161">
        <f>'[3]Yearly HC Propylene'!K41</f>
        <v>2929.3684567883001</v>
      </c>
      <c r="AR41" s="129">
        <f>'[3]Yearly HC Propylene'!L41</f>
        <v>3404.7631092042297</v>
      </c>
      <c r="AS41" s="161">
        <f>'[3]Yearly HC Propylene'!M41</f>
        <v>3895.4745923182895</v>
      </c>
      <c r="AT41" s="129">
        <f>'[3]Yearly HC Propylene'!N41</f>
        <v>4401.8862893196665</v>
      </c>
      <c r="AU41" s="161">
        <f>'[3]Yearly HC Propylene'!O41</f>
        <v>5595.8979452976246</v>
      </c>
      <c r="AV41" s="129">
        <f>'[3]Yearly HC Propylene'!P41</f>
        <v>6829.2338524412198</v>
      </c>
      <c r="AW41" s="161">
        <f>'[3]Yearly HC Propylene'!Q41</f>
        <v>8102.8859659215059</v>
      </c>
      <c r="AX41" s="129">
        <f>'[3]Yearly HC Propylene'!R41</f>
        <v>9417.86860267677</v>
      </c>
      <c r="AY41" s="161">
        <f>'[3]Yearly HC Propylene'!S41</f>
        <v>10775.218915037556</v>
      </c>
      <c r="AZ41" s="129">
        <f>'[3]Yearly HC Propylene'!T41</f>
        <v>12175.997373992437</v>
      </c>
      <c r="BA41" s="161">
        <f>'[3]Yearly HC Propylene'!U41</f>
        <v>13621.288262285339</v>
      </c>
      <c r="BB41" s="129">
        <f>'[3]Yearly HC Propylene'!V41</f>
        <v>15112.200177539113</v>
      </c>
      <c r="BC41" s="161">
        <f>'[3]Yearly HC Propylene'!W41</f>
        <v>16649.866545603712</v>
      </c>
      <c r="BD41" s="129">
        <f>'[3]Yearly HC Propylene'!X41</f>
        <v>18235.446144331207</v>
      </c>
      <c r="BE41" s="161">
        <f>'[3]Yearly HC Propylene'!Y41</f>
        <v>19340.253674304186</v>
      </c>
      <c r="BF41" s="129">
        <f>'[3]Yearly HC Propylene'!Z41</f>
        <v>20477.354616360539</v>
      </c>
      <c r="BG41" s="161">
        <f>'[3]Yearly HC Propylene'!AA41</f>
        <v>21647.527657134928</v>
      </c>
      <c r="BH41" s="129">
        <f>'[3]Yearly HC Propylene'!AB41</f>
        <v>22851.56862581152</v>
      </c>
      <c r="BI41" s="161">
        <f>'[3]Yearly HC Propylene'!AC41</f>
        <v>24090.2908519302</v>
      </c>
      <c r="BJ41" s="129">
        <f>'[3]Yearly HC Propylene'!AD41</f>
        <v>25364.525530404062</v>
      </c>
      <c r="BK41" s="161">
        <f>'[3]Yearly HC Propylene'!AE41</f>
        <v>26675.122093889822</v>
      </c>
      <c r="BL41" s="129">
        <f>'[3]Yearly HC Propylene'!AF41</f>
        <v>28022.948592655808</v>
      </c>
      <c r="BM41" s="161">
        <f>'[3]Yearly HC Propylene'!AG41</f>
        <v>29408.89208209471</v>
      </c>
      <c r="BN41" s="129">
        <f>'[3]Yearly HC Propylene'!AH41</f>
        <v>30833.859018031253</v>
      </c>
      <c r="BO41" s="92"/>
      <c r="BP41" s="129">
        <f t="shared" si="13"/>
        <v>0</v>
      </c>
      <c r="BQ41" s="161">
        <f t="shared" si="13"/>
        <v>2038.9372985205746</v>
      </c>
      <c r="BR41" s="129">
        <f t="shared" si="13"/>
        <v>4147.1984651908479</v>
      </c>
      <c r="BS41" s="161">
        <f t="shared" si="13"/>
        <v>6326.5512586486384</v>
      </c>
      <c r="BT41" s="129">
        <f t="shared" si="13"/>
        <v>8578.8035067275523</v>
      </c>
      <c r="BU41" s="161">
        <f t="shared" si="13"/>
        <v>10905.803957927401</v>
      </c>
      <c r="BV41" s="129">
        <f t="shared" si="13"/>
        <v>13309.443150254598</v>
      </c>
      <c r="BW41" s="161">
        <f t="shared" si="13"/>
        <v>15791.654297777077</v>
      </c>
      <c r="BX41" s="129">
        <f t="shared" si="13"/>
        <v>18354.414195244903</v>
      </c>
      <c r="BY41" s="161">
        <f t="shared" si="13"/>
        <v>20999.744141134572</v>
      </c>
      <c r="BZ41" s="129">
        <f t="shared" si="13"/>
        <v>23729.710879482063</v>
      </c>
      <c r="CA41" s="161">
        <f t="shared" si="13"/>
        <v>30166.394955541564</v>
      </c>
      <c r="CB41" s="129">
        <f t="shared" si="13"/>
        <v>36815.068403742924</v>
      </c>
      <c r="CC41" s="161">
        <f t="shared" si="13"/>
        <v>43681.07866104097</v>
      </c>
      <c r="CD41" s="129">
        <f t="shared" si="13"/>
        <v>50769.893712318488</v>
      </c>
      <c r="CE41" s="161">
        <f t="shared" si="13"/>
        <v>58087.10464360637</v>
      </c>
      <c r="CF41" s="129">
        <f t="shared" si="14"/>
        <v>65638.42824727518</v>
      </c>
      <c r="CG41" s="161">
        <f t="shared" si="14"/>
        <v>73429.709680226762</v>
      </c>
      <c r="CH41" s="129">
        <f t="shared" si="14"/>
        <v>81466.925176135192</v>
      </c>
      <c r="CI41" s="161">
        <f t="shared" si="14"/>
        <v>89756.184812806925</v>
      </c>
      <c r="CJ41" s="129">
        <f t="shared" si="14"/>
        <v>98303.735335749618</v>
      </c>
      <c r="CK41" s="161">
        <f t="shared" si="14"/>
        <v>104259.53735801982</v>
      </c>
      <c r="CL41" s="129">
        <f t="shared" si="14"/>
        <v>110389.42686953519</v>
      </c>
      <c r="CM41" s="161">
        <f t="shared" si="14"/>
        <v>116697.60161814556</v>
      </c>
      <c r="CN41" s="129">
        <f t="shared" si="14"/>
        <v>123188.35176384343</v>
      </c>
      <c r="CO41" s="161">
        <f t="shared" si="14"/>
        <v>129866.06180762738</v>
      </c>
      <c r="CP41" s="129">
        <f t="shared" si="14"/>
        <v>136735.21255924023</v>
      </c>
      <c r="CQ41" s="161">
        <f t="shared" si="14"/>
        <v>143800.38314454551</v>
      </c>
      <c r="CR41" s="129">
        <f t="shared" si="14"/>
        <v>151066.25305332153</v>
      </c>
      <c r="CS41" s="161">
        <f t="shared" si="14"/>
        <v>158537.60422826716</v>
      </c>
      <c r="CT41" s="129">
        <f t="shared" si="14"/>
        <v>166219.32319602853</v>
      </c>
      <c r="CU41" s="221"/>
      <c r="CV41" s="221"/>
      <c r="CW41" s="221"/>
      <c r="CX41" s="221"/>
      <c r="CY41" s="221"/>
      <c r="CZ41" s="221"/>
      <c r="DA41" s="221"/>
      <c r="DB41" s="221"/>
      <c r="DC41" s="221"/>
      <c r="DD41" s="221"/>
      <c r="DE41" s="221"/>
      <c r="DF41" s="221"/>
      <c r="DG41" s="221"/>
      <c r="DH41" s="221"/>
      <c r="DI41" s="221"/>
      <c r="DJ41" s="221"/>
      <c r="DK41" s="221"/>
    </row>
    <row r="42" spans="1:115" s="15" customFormat="1">
      <c r="A42" s="15" t="s">
        <v>190</v>
      </c>
      <c r="C42" s="16" t="s">
        <v>197</v>
      </c>
      <c r="D42" s="131">
        <f>'[2]Yearly HC Propylene'!D42</f>
        <v>4343145.1257582027</v>
      </c>
      <c r="E42" s="170">
        <f>'[2]Yearly HC Propylene'!E42</f>
        <v>4288402.9687726479</v>
      </c>
      <c r="F42" s="131">
        <f>'[2]Yearly HC Propylene'!F42</f>
        <v>4234241.8558585895</v>
      </c>
      <c r="G42" s="170">
        <f>'[2]Yearly HC Propylene'!G42</f>
        <v>4180660.0529999519</v>
      </c>
      <c r="H42" s="131">
        <f>'[2]Yearly HC Propylene'!H42</f>
        <v>4127655.8991115382</v>
      </c>
      <c r="I42" s="170">
        <f>'[2]Yearly HC Propylene'!I42</f>
        <v>4075227.806845617</v>
      </c>
      <c r="J42" s="131">
        <f>'[2]Yearly HC Propylene'!J42</f>
        <v>4021192.0514934668</v>
      </c>
      <c r="K42" s="170">
        <f>'[2]Yearly HC Propylene'!K42</f>
        <v>3967782.6339060771</v>
      </c>
      <c r="L42" s="131">
        <f>'[2]Yearly HC Propylene'!L42</f>
        <v>3914997.5250502452</v>
      </c>
      <c r="M42" s="170">
        <f>'[2]Yearly HC Propylene'!M42</f>
        <v>3862834.7795844423</v>
      </c>
      <c r="N42" s="131">
        <f>'[2]Yearly HC Propylene'!N42</f>
        <v>3811292.5367292273</v>
      </c>
      <c r="O42" s="170">
        <f>'[2]Yearly HC Propylene'!O42</f>
        <v>3744916.1161779887</v>
      </c>
      <c r="P42" s="131">
        <f>'[2]Yearly HC Propylene'!P42</f>
        <v>3680904.7022619955</v>
      </c>
      <c r="Q42" s="170">
        <f>'[2]Yearly HC Propylene'!Q42</f>
        <v>3616004.6761976299</v>
      </c>
      <c r="R42" s="131">
        <f>'[2]Yearly HC Propylene'!R42</f>
        <v>3551565.049885687</v>
      </c>
      <c r="S42" s="170">
        <f>'[2]Yearly HC Propylene'!S42</f>
        <v>3487576.3380279592</v>
      </c>
      <c r="T42" s="131">
        <f>'[2]Yearly HC Propylene'!T42</f>
        <v>3420732.8918474456</v>
      </c>
      <c r="U42" s="170">
        <f>'[2]Yearly HC Propylene'!U42</f>
        <v>3354416.7341990522</v>
      </c>
      <c r="V42" s="131">
        <f>'[2]Yearly HC Propylene'!V42</f>
        <v>3288616.9897618885</v>
      </c>
      <c r="W42" s="170">
        <f>'[2]Yearly HC Propylene'!W42</f>
        <v>3223322.8543808809</v>
      </c>
      <c r="X42" s="131">
        <f>'[2]Yearly HC Propylene'!X42</f>
        <v>3158523.5972053669</v>
      </c>
      <c r="Y42" s="170">
        <f>'[2]Yearly HC Propylene'!Y42</f>
        <v>3078852.6834965679</v>
      </c>
      <c r="Z42" s="131">
        <f>'[2]Yearly HC Propylene'!Z42</f>
        <v>2997550.748549724</v>
      </c>
      <c r="AA42" s="170">
        <f>'[2]Yearly HC Propylene'!AA42</f>
        <v>2916508.1746013281</v>
      </c>
      <c r="AB42" s="131">
        <f>'[2]Yearly HC Propylene'!AB42</f>
        <v>2835723.362212501</v>
      </c>
      <c r="AC42" s="170">
        <f>'[2]Yearly HC Propylene'!AC42</f>
        <v>2755195.4306817036</v>
      </c>
      <c r="AD42" s="131">
        <f>'[2]Yearly HC Propylene'!AD42</f>
        <v>2673844.8074788209</v>
      </c>
      <c r="AE42" s="170">
        <f>'[2]Yearly HC Propylene'!AE42</f>
        <v>2592787.3549028179</v>
      </c>
      <c r="AF42" s="131">
        <f>'[2]Yearly HC Propylene'!AF42</f>
        <v>2512023.83485342</v>
      </c>
      <c r="AG42" s="170">
        <f>'[2]Yearly HC Propylene'!AG42</f>
        <v>2431555.8485570969</v>
      </c>
      <c r="AH42" s="131">
        <f>'[2]Yearly HC Propylene'!AH42</f>
        <v>2351385.866403155</v>
      </c>
      <c r="AI42" s="100"/>
      <c r="AJ42" s="131">
        <f>'[3]Yearly HC Propylene'!D42</f>
        <v>1127444.3500000006</v>
      </c>
      <c r="AK42" s="170">
        <f>'[3]Yearly HC Propylene'!E42</f>
        <v>1119697.8588260051</v>
      </c>
      <c r="AL42" s="131">
        <f>'[3]Yearly HC Propylene'!F42</f>
        <v>1111970.4456779931</v>
      </c>
      <c r="AM42" s="170">
        <f>'[3]Yearly HC Propylene'!G42</f>
        <v>1104262.5757596556</v>
      </c>
      <c r="AN42" s="131">
        <f>'[3]Yearly HC Propylene'!H42</f>
        <v>1096574.7247055108</v>
      </c>
      <c r="AO42" s="170">
        <f>'[3]Yearly HC Propylene'!I42</f>
        <v>1088907.3788079766</v>
      </c>
      <c r="AP42" s="131">
        <f>'[3]Yearly HC Propylene'!J42</f>
        <v>1081261.0352493443</v>
      </c>
      <c r="AQ42" s="170">
        <f>'[3]Yearly HC Propylene'!K42</f>
        <v>1073636.2023387612</v>
      </c>
      <c r="AR42" s="131">
        <f>'[3]Yearly HC Propylene'!L42</f>
        <v>1066033.3997543305</v>
      </c>
      <c r="AS42" s="170">
        <f>'[3]Yearly HC Propylene'!M42</f>
        <v>1058453.158790437</v>
      </c>
      <c r="AT42" s="131">
        <f>'[3]Yearly HC Propylene'!N42</f>
        <v>1050896.0226104115</v>
      </c>
      <c r="AU42" s="170">
        <f>'[3]Yearly HC Propylene'!O42</f>
        <v>1040188.6031375267</v>
      </c>
      <c r="AV42" s="131">
        <f>'[3]Yearly HC Propylene'!P42</f>
        <v>1029684.1615697775</v>
      </c>
      <c r="AW42" s="170">
        <f>'[3]Yearly HC Propylene'!Q42</f>
        <v>1018784.3578863222</v>
      </c>
      <c r="AX42" s="131">
        <f>'[3]Yearly HC Propylene'!R42</f>
        <v>1007842.0452021415</v>
      </c>
      <c r="AY42" s="170">
        <f>'[3]Yearly HC Propylene'!S42</f>
        <v>996856.42518851184</v>
      </c>
      <c r="AZ42" s="131">
        <f>'[3]Yearly HC Propylene'!T42</f>
        <v>985826.69819108886</v>
      </c>
      <c r="BA42" s="170">
        <f>'[3]Yearly HC Propylene'!U42</f>
        <v>974752.06377508771</v>
      </c>
      <c r="BB42" s="131">
        <f>'[3]Yearly HC Propylene'!V42</f>
        <v>963631.7212976939</v>
      </c>
      <c r="BC42" s="170">
        <f>'[3]Yearly HC Propylene'!W42</f>
        <v>952464.87050865532</v>
      </c>
      <c r="BD42" s="131">
        <f>'[3]Yearly HC Propylene'!X42</f>
        <v>941250.7121800282</v>
      </c>
      <c r="BE42" s="170">
        <f>'[3]Yearly HC Propylene'!Y42</f>
        <v>923291.02921089274</v>
      </c>
      <c r="BF42" s="131">
        <f>'[3]Yearly HC Propylene'!Z42</f>
        <v>907368.08369413076</v>
      </c>
      <c r="BG42" s="170">
        <f>'[3]Yearly HC Propylene'!AA42</f>
        <v>891347.25618742814</v>
      </c>
      <c r="BH42" s="131">
        <f>'[3]Yearly HC Propylene'!AB42</f>
        <v>875229.90190235432</v>
      </c>
      <c r="BI42" s="170">
        <f>'[3]Yearly HC Propylene'!AC42</f>
        <v>859017.52214087325</v>
      </c>
      <c r="BJ42" s="131">
        <f>'[3]Yearly HC Propylene'!AD42</f>
        <v>842711.77045175829</v>
      </c>
      <c r="BK42" s="170">
        <f>'[3]Yearly HC Propylene'!AE42</f>
        <v>826314.45898712869</v>
      </c>
      <c r="BL42" s="131">
        <f>'[3]Yearly HC Propylene'!AF42</f>
        <v>809827.56506480032</v>
      </c>
      <c r="BM42" s="170">
        <f>'[3]Yearly HC Propylene'!AG42</f>
        <v>793253.23794229247</v>
      </c>
      <c r="BN42" s="131">
        <f>'[3]Yearly HC Propylene'!AH42</f>
        <v>776593.80580847804</v>
      </c>
      <c r="BO42" s="100"/>
      <c r="BP42" s="131">
        <f t="shared" si="13"/>
        <v>5470589.4757582033</v>
      </c>
      <c r="BQ42" s="170">
        <f t="shared" si="13"/>
        <v>5408100.8275986528</v>
      </c>
      <c r="BR42" s="131">
        <f t="shared" si="13"/>
        <v>5346212.3015365824</v>
      </c>
      <c r="BS42" s="170">
        <f t="shared" si="13"/>
        <v>5284922.6287596077</v>
      </c>
      <c r="BT42" s="131">
        <f t="shared" si="13"/>
        <v>5224230.623817049</v>
      </c>
      <c r="BU42" s="170">
        <f t="shared" si="13"/>
        <v>5164135.1856535934</v>
      </c>
      <c r="BV42" s="131">
        <f t="shared" si="13"/>
        <v>5102453.0867428109</v>
      </c>
      <c r="BW42" s="170">
        <f t="shared" si="13"/>
        <v>5041418.8362448383</v>
      </c>
      <c r="BX42" s="131">
        <f t="shared" si="13"/>
        <v>4981030.9248045757</v>
      </c>
      <c r="BY42" s="170">
        <f t="shared" si="13"/>
        <v>4921287.9383748788</v>
      </c>
      <c r="BZ42" s="131">
        <f t="shared" si="13"/>
        <v>4862188.5593396388</v>
      </c>
      <c r="CA42" s="170">
        <f t="shared" si="13"/>
        <v>4785104.7193155158</v>
      </c>
      <c r="CB42" s="131">
        <f t="shared" si="13"/>
        <v>4710588.8638317734</v>
      </c>
      <c r="CC42" s="170">
        <f t="shared" si="13"/>
        <v>4634789.0340839522</v>
      </c>
      <c r="CD42" s="131">
        <f t="shared" si="13"/>
        <v>4559407.0950878281</v>
      </c>
      <c r="CE42" s="170">
        <f t="shared" si="13"/>
        <v>4484432.7632164713</v>
      </c>
      <c r="CF42" s="131">
        <f t="shared" si="14"/>
        <v>4406559.5900385343</v>
      </c>
      <c r="CG42" s="170">
        <f t="shared" si="14"/>
        <v>4329168.7979741395</v>
      </c>
      <c r="CH42" s="131">
        <f t="shared" si="14"/>
        <v>4252248.7110595824</v>
      </c>
      <c r="CI42" s="170">
        <f t="shared" si="14"/>
        <v>4175787.7248895364</v>
      </c>
      <c r="CJ42" s="131">
        <f t="shared" si="14"/>
        <v>4099774.3093853951</v>
      </c>
      <c r="CK42" s="170">
        <f t="shared" si="14"/>
        <v>4002143.7127074609</v>
      </c>
      <c r="CL42" s="131">
        <f t="shared" si="14"/>
        <v>3904918.8322438546</v>
      </c>
      <c r="CM42" s="170">
        <f t="shared" si="14"/>
        <v>3807855.4307887563</v>
      </c>
      <c r="CN42" s="131">
        <f t="shared" si="14"/>
        <v>3710953.2641148553</v>
      </c>
      <c r="CO42" s="170">
        <f t="shared" si="14"/>
        <v>3614212.9528225767</v>
      </c>
      <c r="CP42" s="131">
        <f t="shared" si="14"/>
        <v>3516556.577930579</v>
      </c>
      <c r="CQ42" s="170">
        <f t="shared" si="14"/>
        <v>3419101.8138899468</v>
      </c>
      <c r="CR42" s="131">
        <f t="shared" si="14"/>
        <v>3321851.3999182205</v>
      </c>
      <c r="CS42" s="170">
        <f t="shared" si="14"/>
        <v>3224809.0864993893</v>
      </c>
      <c r="CT42" s="131">
        <f t="shared" si="14"/>
        <v>3127979.6722116331</v>
      </c>
      <c r="CU42" s="235"/>
      <c r="CV42" s="235"/>
      <c r="CW42" s="235"/>
      <c r="CX42" s="235"/>
      <c r="CY42" s="235"/>
      <c r="CZ42" s="235"/>
      <c r="DA42" s="235"/>
      <c r="DB42" s="235"/>
      <c r="DC42" s="235"/>
      <c r="DD42" s="235"/>
      <c r="DE42" s="235"/>
      <c r="DF42" s="235"/>
      <c r="DG42" s="235"/>
      <c r="DH42" s="235"/>
      <c r="DI42" s="235"/>
      <c r="DJ42" s="235"/>
      <c r="DK42" s="235"/>
    </row>
    <row r="43" spans="1:115" s="13" customFormat="1">
      <c r="A43" s="6" t="s">
        <v>68</v>
      </c>
      <c r="B43" s="6" t="s">
        <v>48</v>
      </c>
      <c r="C43" s="17" t="s">
        <v>197</v>
      </c>
      <c r="D43" s="132">
        <f>'[2]Yearly HC Propylene'!D43</f>
        <v>1598212.8065688689</v>
      </c>
      <c r="E43" s="171">
        <f>'[2]Yearly HC Propylene'!E43</f>
        <v>1573862.3630758272</v>
      </c>
      <c r="F43" s="132">
        <f>'[2]Yearly HC Propylene'!F43</f>
        <v>1549773.670933573</v>
      </c>
      <c r="G43" s="171">
        <f>'[2]Yearly HC Propylene'!G43</f>
        <v>1525944.2646515558</v>
      </c>
      <c r="H43" s="132">
        <f>'[2]Yearly HC Propylene'!H43</f>
        <v>1502371.7003895617</v>
      </c>
      <c r="I43" s="171">
        <f>'[2]Yearly HC Propylene'!I43</f>
        <v>1479053.5557756999</v>
      </c>
      <c r="J43" s="132">
        <f>'[2]Yearly HC Propylene'!J43</f>
        <v>1455987.4297258756</v>
      </c>
      <c r="K43" s="171">
        <f>'[2]Yearly HC Propylene'!K43</f>
        <v>1433170.9422647371</v>
      </c>
      <c r="L43" s="132">
        <f>'[2]Yearly HC Propylene'!L43</f>
        <v>1410601.7343480824</v>
      </c>
      <c r="M43" s="171">
        <f>'[2]Yearly HC Propylene'!M43</f>
        <v>1388277.4676867183</v>
      </c>
      <c r="N43" s="132">
        <f>'[2]Yearly HC Propylene'!N43</f>
        <v>1366195.8245717555</v>
      </c>
      <c r="O43" s="171">
        <f>'[2]Yearly HC Propylene'!O43</f>
        <v>1340577.8236083384</v>
      </c>
      <c r="P43" s="132">
        <f>'[2]Yearly HC Propylene'!P43</f>
        <v>1317128.6272816984</v>
      </c>
      <c r="Q43" s="171">
        <f>'[2]Yearly HC Propylene'!Q43</f>
        <v>1292601.4576717133</v>
      </c>
      <c r="R43" s="132">
        <f>'[2]Yearly HC Propylene'!R43</f>
        <v>1268352.1500187961</v>
      </c>
      <c r="S43" s="171">
        <f>'[2]Yearly HC Propylene'!S43</f>
        <v>1244378.0228937343</v>
      </c>
      <c r="T43" s="132">
        <f>'[2]Yearly HC Propylene'!T43</f>
        <v>1220676.4187447662</v>
      </c>
      <c r="U43" s="171">
        <f>'[2]Yearly HC Propylene'!U43</f>
        <v>1197244.703695016</v>
      </c>
      <c r="V43" s="132">
        <f>'[2]Yearly HC Propylene'!V43</f>
        <v>1174080.267341593</v>
      </c>
      <c r="W43" s="171">
        <f>'[2]Yearly HC Propylene'!W43</f>
        <v>1151180.5225563399</v>
      </c>
      <c r="X43" s="132">
        <f>'[2]Yearly HC Propylene'!X43</f>
        <v>1128542.9052882167</v>
      </c>
      <c r="Y43" s="171">
        <f>'[2]Yearly HC Propylene'!Y43</f>
        <v>1113108.7636485209</v>
      </c>
      <c r="Z43" s="132">
        <f>'[2]Yearly HC Propylene'!Z43</f>
        <v>1095968.5286272848</v>
      </c>
      <c r="AA43" s="171">
        <f>'[2]Yearly HC Propylene'!AA43</f>
        <v>1079013.1162859132</v>
      </c>
      <c r="AB43" s="132">
        <f>'[2]Yearly HC Propylene'!AB43</f>
        <v>1062240.7831376905</v>
      </c>
      <c r="AC43" s="171">
        <f>'[2]Yearly HC Propylene'!AC43</f>
        <v>1045649.8010194891</v>
      </c>
      <c r="AD43" s="132">
        <f>'[2]Yearly HC Propylene'!AD43</f>
        <v>1029238.4569628697</v>
      </c>
      <c r="AE43" s="171">
        <f>'[2]Yearly HC Propylene'!AE43</f>
        <v>1013005.0530662367</v>
      </c>
      <c r="AF43" s="132">
        <f>'[2]Yearly HC Propylene'!AF43</f>
        <v>996947.90636803419</v>
      </c>
      <c r="AG43" s="171">
        <f>'[2]Yearly HC Propylene'!AG43</f>
        <v>981065.34872098151</v>
      </c>
      <c r="AH43" s="132">
        <f>'[2]Yearly HC Propylene'!AH43</f>
        <v>965355.726667332</v>
      </c>
      <c r="AI43" s="101"/>
      <c r="AJ43" s="132">
        <f>'[3]Yearly HC Propylene'!D43</f>
        <v>435529.06307600881</v>
      </c>
      <c r="AK43" s="171">
        <f>'[3]Yearly HC Propylene'!E43</f>
        <v>433335.30318529496</v>
      </c>
      <c r="AL43" s="132">
        <f>'[3]Yearly HC Propylene'!F43</f>
        <v>431141.54329458112</v>
      </c>
      <c r="AM43" s="171">
        <f>'[3]Yearly HC Propylene'!G43</f>
        <v>428947.78340386727</v>
      </c>
      <c r="AN43" s="132">
        <f>'[3]Yearly HC Propylene'!H43</f>
        <v>426754.02351315343</v>
      </c>
      <c r="AO43" s="171">
        <f>'[3]Yearly HC Propylene'!I43</f>
        <v>424560.26362243958</v>
      </c>
      <c r="AP43" s="132">
        <f>'[3]Yearly HC Propylene'!J43</f>
        <v>422366.50373172562</v>
      </c>
      <c r="AQ43" s="171">
        <f>'[3]Yearly HC Propylene'!K43</f>
        <v>420172.74384101178</v>
      </c>
      <c r="AR43" s="132">
        <f>'[3]Yearly HC Propylene'!L43</f>
        <v>417978.98395029793</v>
      </c>
      <c r="AS43" s="171">
        <f>'[3]Yearly HC Propylene'!M43</f>
        <v>415785.22405958408</v>
      </c>
      <c r="AT43" s="132">
        <f>'[3]Yearly HC Propylene'!N43</f>
        <v>413591.46416887024</v>
      </c>
      <c r="AU43" s="171">
        <f>'[3]Yearly HC Propylene'!O43</f>
        <v>409993.12304973626</v>
      </c>
      <c r="AV43" s="132">
        <f>'[3]Yearly HC Propylene'!P43</f>
        <v>406638.67820592481</v>
      </c>
      <c r="AW43" s="171">
        <f>'[3]Yearly HC Propylene'!Q43</f>
        <v>402930.58376289567</v>
      </c>
      <c r="AX43" s="132">
        <f>'[3]Yearly HC Propylene'!R43</f>
        <v>399222.48931986652</v>
      </c>
      <c r="AY43" s="171">
        <f>'[3]Yearly HC Propylene'!S43</f>
        <v>395514.39487683738</v>
      </c>
      <c r="AZ43" s="132">
        <f>'[3]Yearly HC Propylene'!T43</f>
        <v>391806.30043380824</v>
      </c>
      <c r="BA43" s="171">
        <f>'[3]Yearly HC Propylene'!U43</f>
        <v>388098.20599077916</v>
      </c>
      <c r="BB43" s="132">
        <f>'[3]Yearly HC Propylene'!V43</f>
        <v>384390.11154775001</v>
      </c>
      <c r="BC43" s="171">
        <f>'[3]Yearly HC Propylene'!W43</f>
        <v>380682.01710472087</v>
      </c>
      <c r="BD43" s="132">
        <f>'[3]Yearly HC Propylene'!X43</f>
        <v>376973.92266169173</v>
      </c>
      <c r="BE43" s="171">
        <f>'[3]Yearly HC Propylene'!Y43</f>
        <v>371194.88752373616</v>
      </c>
      <c r="BF43" s="132">
        <f>'[3]Yearly HC Propylene'!Z43</f>
        <v>367551.68691110535</v>
      </c>
      <c r="BG43" s="171">
        <f>'[3]Yearly HC Propylene'!AA43</f>
        <v>363908.48629847454</v>
      </c>
      <c r="BH43" s="132">
        <f>'[3]Yearly HC Propylene'!AB43</f>
        <v>360265.28568584373</v>
      </c>
      <c r="BI43" s="171">
        <f>'[3]Yearly HC Propylene'!AC43</f>
        <v>356622.08507321292</v>
      </c>
      <c r="BJ43" s="132">
        <f>'[3]Yearly HC Propylene'!AD43</f>
        <v>352978.88446058211</v>
      </c>
      <c r="BK43" s="171">
        <f>'[3]Yearly HC Propylene'!AE43</f>
        <v>349335.6838479513</v>
      </c>
      <c r="BL43" s="132">
        <f>'[3]Yearly HC Propylene'!AF43</f>
        <v>345692.48323532043</v>
      </c>
      <c r="BM43" s="171">
        <f>'[3]Yearly HC Propylene'!AG43</f>
        <v>342049.28262268967</v>
      </c>
      <c r="BN43" s="132">
        <f>'[3]Yearly HC Propylene'!AH43</f>
        <v>338406.08201005886</v>
      </c>
      <c r="BO43" s="101"/>
      <c r="BP43" s="132">
        <f t="shared" si="13"/>
        <v>2033741.8696448777</v>
      </c>
      <c r="BQ43" s="171">
        <f t="shared" si="13"/>
        <v>2007197.6662611221</v>
      </c>
      <c r="BR43" s="132">
        <f t="shared" si="13"/>
        <v>1980915.2142281542</v>
      </c>
      <c r="BS43" s="171">
        <f t="shared" si="13"/>
        <v>1954892.048055423</v>
      </c>
      <c r="BT43" s="132">
        <f t="shared" si="13"/>
        <v>1929125.7239027151</v>
      </c>
      <c r="BU43" s="171">
        <f t="shared" si="13"/>
        <v>1903613.8193981396</v>
      </c>
      <c r="BV43" s="132">
        <f t="shared" si="13"/>
        <v>1878353.9334576013</v>
      </c>
      <c r="BW43" s="171">
        <f t="shared" ref="BW43:CL68" si="15">K43+AQ43</f>
        <v>1853343.6861057489</v>
      </c>
      <c r="BX43" s="132">
        <f t="shared" si="15"/>
        <v>1828580.7182983803</v>
      </c>
      <c r="BY43" s="171">
        <f t="shared" si="15"/>
        <v>1804062.6917463024</v>
      </c>
      <c r="BZ43" s="132">
        <f t="shared" si="15"/>
        <v>1779787.2887406256</v>
      </c>
      <c r="CA43" s="171">
        <f t="shared" si="15"/>
        <v>1750570.9466580746</v>
      </c>
      <c r="CB43" s="132">
        <f t="shared" si="15"/>
        <v>1723767.3054876232</v>
      </c>
      <c r="CC43" s="171">
        <f t="shared" si="15"/>
        <v>1695532.0414346089</v>
      </c>
      <c r="CD43" s="132">
        <f t="shared" si="15"/>
        <v>1667574.6393386626</v>
      </c>
      <c r="CE43" s="171">
        <f t="shared" si="15"/>
        <v>1639892.4177705715</v>
      </c>
      <c r="CF43" s="132">
        <f t="shared" si="15"/>
        <v>1612482.7191785744</v>
      </c>
      <c r="CG43" s="171">
        <f t="shared" si="15"/>
        <v>1585342.9096857952</v>
      </c>
      <c r="CH43" s="132">
        <f t="shared" si="15"/>
        <v>1558470.378889343</v>
      </c>
      <c r="CI43" s="171">
        <f t="shared" si="15"/>
        <v>1531862.5396610608</v>
      </c>
      <c r="CJ43" s="132">
        <f t="shared" si="15"/>
        <v>1505516.8279499083</v>
      </c>
      <c r="CK43" s="171">
        <f t="shared" si="15"/>
        <v>1484303.651172257</v>
      </c>
      <c r="CL43" s="132">
        <f t="shared" si="15"/>
        <v>1463520.2155383902</v>
      </c>
      <c r="CM43" s="171">
        <f t="shared" si="14"/>
        <v>1442921.6025843876</v>
      </c>
      <c r="CN43" s="132">
        <f t="shared" si="14"/>
        <v>1422506.0688235343</v>
      </c>
      <c r="CO43" s="171">
        <f t="shared" si="14"/>
        <v>1402271.8860927019</v>
      </c>
      <c r="CP43" s="132">
        <f t="shared" si="14"/>
        <v>1382217.3414234519</v>
      </c>
      <c r="CQ43" s="171">
        <f t="shared" si="14"/>
        <v>1362340.7369141879</v>
      </c>
      <c r="CR43" s="132">
        <f t="shared" si="14"/>
        <v>1342640.3896033545</v>
      </c>
      <c r="CS43" s="171">
        <f t="shared" si="14"/>
        <v>1323114.6313436711</v>
      </c>
      <c r="CT43" s="132">
        <f t="shared" si="14"/>
        <v>1303761.8086773909</v>
      </c>
      <c r="CU43" s="225"/>
      <c r="CV43" s="225"/>
      <c r="CW43" s="225"/>
      <c r="CX43" s="225"/>
      <c r="CY43" s="225"/>
      <c r="CZ43" s="225"/>
      <c r="DA43" s="225"/>
      <c r="DB43" s="225"/>
      <c r="DC43" s="225"/>
      <c r="DD43" s="225"/>
      <c r="DE43" s="225"/>
      <c r="DF43" s="225"/>
      <c r="DG43" s="225"/>
      <c r="DH43" s="225"/>
      <c r="DI43" s="225"/>
      <c r="DJ43" s="225"/>
      <c r="DK43" s="225"/>
    </row>
    <row r="44" spans="1:115" outlineLevel="1">
      <c r="A44"/>
      <c r="B44" t="s">
        <v>69</v>
      </c>
      <c r="C44" s="5" t="s">
        <v>197</v>
      </c>
      <c r="D44" s="126">
        <f>'[2]Yearly HC Propylene'!D44</f>
        <v>0</v>
      </c>
      <c r="E44" s="161">
        <f>'[2]Yearly HC Propylene'!E44</f>
        <v>3986.7861659109622</v>
      </c>
      <c r="F44" s="126">
        <f>'[2]Yearly HC Propylene'!F44</f>
        <v>8246.670191287154</v>
      </c>
      <c r="G44" s="161">
        <f>'[2]Yearly HC Propylene'!G44</f>
        <v>12768.622510499725</v>
      </c>
      <c r="H44" s="126">
        <f>'[2]Yearly HC Propylene'!H44</f>
        <v>17541.702794725014</v>
      </c>
      <c r="I44" s="161">
        <f>'[2]Yearly HC Propylene'!I44</f>
        <v>22555.059474617901</v>
      </c>
      <c r="J44" s="126">
        <f>'[2]Yearly HC Propylene'!J44</f>
        <v>27797.929265058785</v>
      </c>
      <c r="K44" s="161">
        <f>'[2]Yearly HC Propylene'!K44</f>
        <v>33259.636691966589</v>
      </c>
      <c r="L44" s="126">
        <f>'[2]Yearly HC Propylene'!L44</f>
        <v>38929.593621169595</v>
      </c>
      <c r="M44" s="161">
        <f>'[2]Yearly HC Propylene'!M44</f>
        <v>44797.298789326334</v>
      </c>
      <c r="N44" s="126">
        <f>'[2]Yearly HC Propylene'!N44</f>
        <v>50852.337336888813</v>
      </c>
      <c r="O44" s="161">
        <f>'[2]Yearly HC Propylene'!O44</f>
        <v>58038.567114513586</v>
      </c>
      <c r="P44" s="126">
        <f>'[2]Yearly HC Propylene'!P44</f>
        <v>65555.462157520582</v>
      </c>
      <c r="Q44" s="161">
        <f>'[2]Yearly HC Propylene'!Q44</f>
        <v>73186.868332734608</v>
      </c>
      <c r="R44" s="126">
        <f>'[2]Yearly HC Propylene'!R44</f>
        <v>80997.392811340091</v>
      </c>
      <c r="S44" s="161">
        <f>'[2]Yearly HC Propylene'!S44</f>
        <v>88970.520085550161</v>
      </c>
      <c r="T44" s="126">
        <f>'[2]Yearly HC Propylene'!T44</f>
        <v>97089.874916488538</v>
      </c>
      <c r="U44" s="161">
        <f>'[2]Yearly HC Propylene'!U44</f>
        <v>105339.22157060289</v>
      </c>
      <c r="V44" s="126">
        <f>'[2]Yearly HC Propylene'!V44</f>
        <v>113702.46305942502</v>
      </c>
      <c r="W44" s="161">
        <f>'[2]Yearly HC Propylene'!W44</f>
        <v>122163.64038266677</v>
      </c>
      <c r="X44" s="126">
        <f>'[2]Yearly HC Propylene'!X44</f>
        <v>130706.93177463666</v>
      </c>
      <c r="Y44" s="161">
        <f>'[2]Yearly HC Propylene'!Y44</f>
        <v>143853.93664016909</v>
      </c>
      <c r="Z44" s="126">
        <f>'[2]Yearly HC Propylene'!Z44</f>
        <v>157048.65187129265</v>
      </c>
      <c r="AA44" s="161">
        <f>'[2]Yearly HC Propylene'!AA44</f>
        <v>170529.65671670449</v>
      </c>
      <c r="AB44" s="126">
        <f>'[2]Yearly HC Propylene'!AB44</f>
        <v>184279.32107209653</v>
      </c>
      <c r="AC44" s="161">
        <f>'[2]Yearly HC Propylene'!AC44</f>
        <v>198280.16156930121</v>
      </c>
      <c r="AD44" s="126">
        <f>'[2]Yearly HC Propylene'!AD44</f>
        <v>212514.84078344353</v>
      </c>
      <c r="AE44" s="161">
        <f>'[2]Yearly HC Propylene'!AE44</f>
        <v>226966.16644355611</v>
      </c>
      <c r="AF44" s="126">
        <f>'[2]Yearly HC Propylene'!AF44</f>
        <v>241617.09064664252</v>
      </c>
      <c r="AG44" s="161">
        <f>'[2]Yearly HC Propylene'!AG44</f>
        <v>256450.70907517799</v>
      </c>
      <c r="AH44" s="126">
        <f>'[2]Yearly HC Propylene'!AH44</f>
        <v>271450.26021803048</v>
      </c>
      <c r="AI44" s="92"/>
      <c r="AJ44" s="126">
        <f>'[3]Yearly HC Propylene'!D44</f>
        <v>0</v>
      </c>
      <c r="AK44" s="161">
        <f>'[3]Yearly HC Propylene'!E44</f>
        <v>1153.053646510305</v>
      </c>
      <c r="AL44" s="126">
        <f>'[3]Yearly HC Propylene'!F44</f>
        <v>2335.4569822892518</v>
      </c>
      <c r="AM44" s="161">
        <f>'[3]Yearly HC Propylene'!G44</f>
        <v>3546.5735452319514</v>
      </c>
      <c r="AN44" s="126">
        <f>'[3]Yearly HC Propylene'!H44</f>
        <v>4785.7668732335205</v>
      </c>
      <c r="AO44" s="161">
        <f>'[3]Yearly HC Propylene'!I44</f>
        <v>6052.4005041890687</v>
      </c>
      <c r="AP44" s="126">
        <f>'[3]Yearly HC Propylene'!J44</f>
        <v>7345.8379759937143</v>
      </c>
      <c r="AQ44" s="161">
        <f>'[3]Yearly HC Propylene'!K44</f>
        <v>8665.4428265425686</v>
      </c>
      <c r="AR44" s="126">
        <f>'[3]Yearly HC Propylene'!L44</f>
        <v>10010.57859373075</v>
      </c>
      <c r="AS44" s="161">
        <f>'[3]Yearly HC Propylene'!M44</f>
        <v>11380.60881545337</v>
      </c>
      <c r="AT44" s="126">
        <f>'[3]Yearly HC Propylene'!N44</f>
        <v>12774.897029605536</v>
      </c>
      <c r="AU44" s="161">
        <f>'[3]Yearly HC Propylene'!O44</f>
        <v>15060.694301364021</v>
      </c>
      <c r="AV44" s="126">
        <f>'[3]Yearly HC Propylene'!P44</f>
        <v>17395.647333455359</v>
      </c>
      <c r="AW44" s="161">
        <f>'[3]Yearly HC Propylene'!Q44</f>
        <v>19733.756406035842</v>
      </c>
      <c r="AX44" s="126">
        <f>'[3]Yearly HC Propylene'!R44</f>
        <v>22097.301464024393</v>
      </c>
      <c r="AY44" s="161">
        <f>'[3]Yearly HC Propylene'!S44</f>
        <v>24484.231750894185</v>
      </c>
      <c r="AZ44" s="126">
        <f>'[3]Yearly HC Propylene'!T44</f>
        <v>26892.496510118377</v>
      </c>
      <c r="BA44" s="161">
        <f>'[3]Yearly HC Propylene'!U44</f>
        <v>29320.044985170163</v>
      </c>
      <c r="BB44" s="126">
        <f>'[3]Yearly HC Propylene'!V44</f>
        <v>31764.82641952268</v>
      </c>
      <c r="BC44" s="161">
        <f>'[3]Yearly HC Propylene'!W44</f>
        <v>34224.790056649101</v>
      </c>
      <c r="BD44" s="126">
        <f>'[3]Yearly HC Propylene'!X44</f>
        <v>36697.885140022598</v>
      </c>
      <c r="BE44" s="161">
        <f>'[3]Yearly HC Propylene'!Y44</f>
        <v>40569.393880440381</v>
      </c>
      <c r="BF44" s="126">
        <f>'[3]Yearly HC Propylene'!Z44</f>
        <v>44752.389096714709</v>
      </c>
      <c r="BG44" s="161">
        <f>'[3]Yearly HC Propylene'!AA44</f>
        <v>48960.895721286579</v>
      </c>
      <c r="BH44" s="126">
        <f>'[3]Yearly HC Propylene'!AB44</f>
        <v>53191.343103628671</v>
      </c>
      <c r="BI44" s="161">
        <f>'[3]Yearly HC Propylene'!AC44</f>
        <v>57440.160593213666</v>
      </c>
      <c r="BJ44" s="126">
        <f>'[3]Yearly HC Propylene'!AD44</f>
        <v>61703.777539514245</v>
      </c>
      <c r="BK44" s="161">
        <f>'[3]Yearly HC Propylene'!AE44</f>
        <v>65978.623292003103</v>
      </c>
      <c r="BL44" s="126">
        <f>'[3]Yearly HC Propylene'!AF44</f>
        <v>70261.127200152929</v>
      </c>
      <c r="BM44" s="161">
        <f>'[3]Yearly HC Propylene'!AG44</f>
        <v>74547.718613436387</v>
      </c>
      <c r="BN44" s="126">
        <f>'[3]Yearly HC Propylene'!AH44</f>
        <v>78834.826881326371</v>
      </c>
      <c r="BO44" s="92"/>
      <c r="BP44" s="126">
        <f t="shared" ref="BP44:CB64" si="16">D44+AJ44</f>
        <v>0</v>
      </c>
      <c r="BQ44" s="161">
        <f t="shared" si="16"/>
        <v>5139.8398124212672</v>
      </c>
      <c r="BR44" s="126">
        <f t="shared" si="16"/>
        <v>10582.127173576406</v>
      </c>
      <c r="BS44" s="161">
        <f t="shared" si="16"/>
        <v>16315.196055731676</v>
      </c>
      <c r="BT44" s="126">
        <f t="shared" si="16"/>
        <v>22327.469667958532</v>
      </c>
      <c r="BU44" s="161">
        <f t="shared" si="16"/>
        <v>28607.459978806968</v>
      </c>
      <c r="BV44" s="126">
        <f t="shared" si="16"/>
        <v>35143.767241052497</v>
      </c>
      <c r="BW44" s="161">
        <f t="shared" si="15"/>
        <v>41925.079518509156</v>
      </c>
      <c r="BX44" s="126">
        <f t="shared" si="15"/>
        <v>48940.172214900347</v>
      </c>
      <c r="BY44" s="161">
        <f t="shared" si="15"/>
        <v>56177.907604779706</v>
      </c>
      <c r="BZ44" s="126">
        <f t="shared" si="15"/>
        <v>63627.234366494347</v>
      </c>
      <c r="CA44" s="161">
        <f t="shared" si="15"/>
        <v>73099.261415877612</v>
      </c>
      <c r="CB44" s="126">
        <f t="shared" si="15"/>
        <v>82951.109490975941</v>
      </c>
      <c r="CC44" s="161">
        <f t="shared" si="15"/>
        <v>92920.62473877045</v>
      </c>
      <c r="CD44" s="126">
        <f t="shared" si="15"/>
        <v>103094.69427536448</v>
      </c>
      <c r="CE44" s="161">
        <f t="shared" si="15"/>
        <v>113454.75183644434</v>
      </c>
      <c r="CF44" s="126">
        <f t="shared" si="15"/>
        <v>123982.37142660691</v>
      </c>
      <c r="CG44" s="161">
        <f t="shared" si="15"/>
        <v>134659.26655577307</v>
      </c>
      <c r="CH44" s="126">
        <f t="shared" si="15"/>
        <v>145467.2894789477</v>
      </c>
      <c r="CI44" s="161">
        <f t="shared" si="15"/>
        <v>156388.43043931585</v>
      </c>
      <c r="CJ44" s="126">
        <f t="shared" si="15"/>
        <v>167404.81691465926</v>
      </c>
      <c r="CK44" s="161">
        <f t="shared" si="15"/>
        <v>184423.33052060948</v>
      </c>
      <c r="CL44" s="126">
        <f t="shared" si="15"/>
        <v>201801.04096800735</v>
      </c>
      <c r="CM44" s="161">
        <f t="shared" si="14"/>
        <v>219490.55243799108</v>
      </c>
      <c r="CN44" s="126">
        <f t="shared" si="14"/>
        <v>237470.66417572519</v>
      </c>
      <c r="CO44" s="161">
        <f t="shared" si="14"/>
        <v>255720.32216251487</v>
      </c>
      <c r="CP44" s="126">
        <f t="shared" si="14"/>
        <v>274218.61832295777</v>
      </c>
      <c r="CQ44" s="161">
        <f t="shared" si="14"/>
        <v>292944.7897355592</v>
      </c>
      <c r="CR44" s="126">
        <f t="shared" si="14"/>
        <v>311878.21784679545</v>
      </c>
      <c r="CS44" s="161">
        <f t="shared" si="14"/>
        <v>330998.42768861435</v>
      </c>
      <c r="CT44" s="126">
        <f t="shared" si="14"/>
        <v>350285.08709935687</v>
      </c>
      <c r="CU44" s="221"/>
      <c r="CV44" s="221"/>
      <c r="CW44" s="221"/>
      <c r="CX44" s="221"/>
      <c r="CY44" s="221"/>
      <c r="CZ44" s="221"/>
      <c r="DA44" s="221"/>
      <c r="DB44" s="221"/>
      <c r="DC44" s="221"/>
      <c r="DD44" s="221"/>
      <c r="DE44" s="221"/>
      <c r="DF44" s="221"/>
      <c r="DG44" s="221"/>
      <c r="DH44" s="221"/>
      <c r="DI44" s="221"/>
      <c r="DJ44" s="221"/>
      <c r="DK44" s="221"/>
    </row>
    <row r="45" spans="1:115" outlineLevel="1">
      <c r="A45"/>
      <c r="B45" s="28" t="s">
        <v>70</v>
      </c>
      <c r="C45" s="5" t="s">
        <v>197</v>
      </c>
      <c r="D45" s="134">
        <f>'[2]Yearly HC Propylene'!D45</f>
        <v>0</v>
      </c>
      <c r="E45" s="161">
        <f>'[2]Yearly HC Propylene'!E45</f>
        <v>122.86327572234222</v>
      </c>
      <c r="F45" s="134">
        <f>'[2]Yearly HC Propylene'!F45</f>
        <v>225.00708867500043</v>
      </c>
      <c r="G45" s="161">
        <f>'[2]Yearly HC Propylene'!G45</f>
        <v>307.23419156276532</v>
      </c>
      <c r="H45" s="134">
        <f>'[2]Yearly HC Propylene'!H45</f>
        <v>370.34084901388314</v>
      </c>
      <c r="I45" s="161">
        <f>'[2]Yearly HC Propylene'!I45</f>
        <v>415.11687228768778</v>
      </c>
      <c r="J45" s="134">
        <f>'[2]Yearly HC Propylene'!J45</f>
        <v>442.34565383140352</v>
      </c>
      <c r="K45" s="161">
        <f>'[2]Yearly HC Propylene'!K45</f>
        <v>452.80420168670844</v>
      </c>
      <c r="L45" s="134">
        <f>'[2]Yearly HC Propylene'!L45</f>
        <v>447.26317374663313</v>
      </c>
      <c r="M45" s="161">
        <f>'[2]Yearly HC Propylene'!M45</f>
        <v>426.48691186336782</v>
      </c>
      <c r="N45" s="134">
        <f>'[2]Yearly HC Propylene'!N45</f>
        <v>391.23347580754125</v>
      </c>
      <c r="O45" s="161">
        <f>'[2]Yearly HC Propylene'!O45</f>
        <v>286.75074271615767</v>
      </c>
      <c r="P45" s="134">
        <f>'[2]Yearly HC Propylene'!P45</f>
        <v>175.47018105256893</v>
      </c>
      <c r="Q45" s="161">
        <f>'[2]Yearly HC Propylene'!Q45</f>
        <v>45.295826341663087</v>
      </c>
      <c r="R45" s="134">
        <f>'[2]Yearly HC Propylene'!R45</f>
        <v>-89.897428060115999</v>
      </c>
      <c r="S45" s="161">
        <f>'[2]Yearly HC Propylene'!S45</f>
        <v>-229.57473316900041</v>
      </c>
      <c r="T45" s="134">
        <f>'[2]Yearly HC Propylene'!T45</f>
        <v>-373.21153461541826</v>
      </c>
      <c r="U45" s="161">
        <f>'[2]Yearly HC Propylene'!U45</f>
        <v>-520.29352195415368</v>
      </c>
      <c r="V45" s="134">
        <f>'[2]Yearly HC Propylene'!V45</f>
        <v>-670.31657728523805</v>
      </c>
      <c r="W45" s="161">
        <f>'[2]Yearly HC Propylene'!W45</f>
        <v>-822.7867231979767</v>
      </c>
      <c r="X45" s="134">
        <f>'[2]Yearly HC Propylene'!X45</f>
        <v>-977.22007005038677</v>
      </c>
      <c r="Y45" s="161">
        <f>'[2]Yearly HC Propylene'!Y45</f>
        <v>-1102.8996935030304</v>
      </c>
      <c r="Z45" s="134">
        <f>'[2]Yearly HC Propylene'!Z45</f>
        <v>-1234.6392521467847</v>
      </c>
      <c r="AA45" s="161">
        <f>'[2]Yearly HC Propylene'!AA45</f>
        <v>-1390.3013978414283</v>
      </c>
      <c r="AB45" s="134">
        <f>'[2]Yearly HC Propylene'!AB45</f>
        <v>-1548.3703802967034</v>
      </c>
      <c r="AC45" s="161">
        <f>'[2]Yearly HC Propylene'!AC45</f>
        <v>-1707.9863081591216</v>
      </c>
      <c r="AD45" s="134">
        <f>'[2]Yearly HC Propylene'!AD45</f>
        <v>-1868.3268630381663</v>
      </c>
      <c r="AE45" s="161">
        <f>'[2]Yearly HC Propylene'!AE45</f>
        <v>-2028.6071943922325</v>
      </c>
      <c r="AF45" s="134">
        <f>'[2]Yearly HC Propylene'!AF45</f>
        <v>-2188.0797888301977</v>
      </c>
      <c r="AG45" s="161">
        <f>'[2]Yearly HC Propylene'!AG45</f>
        <v>-2346.0343142213155</v>
      </c>
      <c r="AH45" s="134">
        <f>'[2]Yearly HC Propylene'!AH45</f>
        <v>-2501.7974390026448</v>
      </c>
      <c r="AI45" s="92"/>
      <c r="AJ45" s="134">
        <f>'[3]Yearly HC Propylene'!D45</f>
        <v>0</v>
      </c>
      <c r="AK45" s="161">
        <f>'[3]Yearly HC Propylene'!E45</f>
        <v>117.85987879922567</v>
      </c>
      <c r="AL45" s="134">
        <f>'[3]Yearly HC Propylene'!F45</f>
        <v>232.68894121799116</v>
      </c>
      <c r="AM45" s="161">
        <f>'[3]Yearly HC Propylene'!G45</f>
        <v>344.50471453297297</v>
      </c>
      <c r="AN45" s="134">
        <f>'[3]Yearly HC Propylene'!H45</f>
        <v>453.32472602084641</v>
      </c>
      <c r="AO45" s="161">
        <f>'[3]Yearly HC Propylene'!I45</f>
        <v>559.16650295828777</v>
      </c>
      <c r="AP45" s="134">
        <f>'[3]Yearly HC Propylene'!J45</f>
        <v>662.04757262197222</v>
      </c>
      <c r="AQ45" s="161">
        <f>'[3]Yearly HC Propylene'!K45</f>
        <v>761.98546228857663</v>
      </c>
      <c r="AR45" s="134">
        <f>'[3]Yearly HC Propylene'!L45</f>
        <v>858.99769923477652</v>
      </c>
      <c r="AS45" s="161">
        <f>'[3]Yearly HC Propylene'!M45</f>
        <v>953.10181073724766</v>
      </c>
      <c r="AT45" s="134">
        <f>'[3]Yearly HC Propylene'!N45</f>
        <v>1044.3153240726651</v>
      </c>
      <c r="AU45" s="161">
        <f>'[3]Yearly HC Propylene'!O45</f>
        <v>1231.1280946858237</v>
      </c>
      <c r="AV45" s="134">
        <f>'[3]Yearly HC Propylene'!P45</f>
        <v>1412.4244936783134</v>
      </c>
      <c r="AW45" s="161">
        <f>'[3]Yearly HC Propylene'!Q45</f>
        <v>1581.2185230497673</v>
      </c>
      <c r="AX45" s="134">
        <f>'[3]Yearly HC Propylene'!R45</f>
        <v>1743.3861208644828</v>
      </c>
      <c r="AY45" s="161">
        <f>'[3]Yearly HC Propylene'!S45</f>
        <v>1899.0124161932183</v>
      </c>
      <c r="AZ45" s="134">
        <f>'[3]Yearly HC Propylene'!T45</f>
        <v>2048.1823835624746</v>
      </c>
      <c r="BA45" s="161">
        <f>'[3]Yearly HC Propylene'!U45</f>
        <v>2190.9808359477511</v>
      </c>
      <c r="BB45" s="134">
        <f>'[3]Yearly HC Propylene'!V45</f>
        <v>2327.4924178223705</v>
      </c>
      <c r="BC45" s="161">
        <f>'[3]Yearly HC Propylene'!W45</f>
        <v>2457.8015982618699</v>
      </c>
      <c r="BD45" s="134">
        <f>'[3]Yearly HC Propylene'!X45</f>
        <v>2581.9926641039706</v>
      </c>
      <c r="BE45" s="161">
        <f>'[3]Yearly HC Propylene'!Y45</f>
        <v>2834.5785169311971</v>
      </c>
      <c r="BF45" s="134">
        <f>'[3]Yearly HC Propylene'!Z45</f>
        <v>3076.2445922263128</v>
      </c>
      <c r="BG45" s="161">
        <f>'[3]Yearly HC Propylene'!AA45</f>
        <v>3276.075508997309</v>
      </c>
      <c r="BH45" s="134">
        <f>'[3]Yearly HC Propylene'!AB45</f>
        <v>3461.3344012384941</v>
      </c>
      <c r="BI45" s="161">
        <f>'[3]Yearly HC Propylene'!AC45</f>
        <v>3632.3790097645992</v>
      </c>
      <c r="BJ45" s="134">
        <f>'[3]Yearly HC Propylene'!AD45</f>
        <v>3789.5676379430192</v>
      </c>
      <c r="BK45" s="161">
        <f>'[3]Yearly HC Propylene'!AE45</f>
        <v>3933.258965608718</v>
      </c>
      <c r="BL45" s="134">
        <f>'[3]Yearly HC Propylene'!AF45</f>
        <v>4063.8118651949057</v>
      </c>
      <c r="BM45" s="161">
        <f>'[3]Yearly HC Propylene'!AG45</f>
        <v>4181.5852200794598</v>
      </c>
      <c r="BN45" s="134">
        <f>'[3]Yearly HC Propylene'!AH45</f>
        <v>639.70382984529192</v>
      </c>
      <c r="BO45" s="92"/>
      <c r="BP45" s="134">
        <f t="shared" si="16"/>
        <v>0</v>
      </c>
      <c r="BQ45" s="161">
        <f t="shared" si="16"/>
        <v>240.72315452156789</v>
      </c>
      <c r="BR45" s="134">
        <f t="shared" si="16"/>
        <v>457.69602989299159</v>
      </c>
      <c r="BS45" s="161">
        <f t="shared" si="16"/>
        <v>651.73890609573823</v>
      </c>
      <c r="BT45" s="134">
        <f t="shared" si="16"/>
        <v>823.6655750347295</v>
      </c>
      <c r="BU45" s="161">
        <f t="shared" si="16"/>
        <v>974.28337524597555</v>
      </c>
      <c r="BV45" s="134">
        <f t="shared" si="16"/>
        <v>1104.3932264533757</v>
      </c>
      <c r="BW45" s="161">
        <f t="shared" si="16"/>
        <v>1214.7896639752851</v>
      </c>
      <c r="BX45" s="134">
        <f t="shared" si="16"/>
        <v>1306.2608729814096</v>
      </c>
      <c r="BY45" s="161">
        <f t="shared" si="16"/>
        <v>1379.5887226006155</v>
      </c>
      <c r="BZ45" s="134">
        <f t="shared" si="16"/>
        <v>1435.5487998802064</v>
      </c>
      <c r="CA45" s="161">
        <f t="shared" si="16"/>
        <v>1517.8788374019814</v>
      </c>
      <c r="CB45" s="134">
        <f t="shared" si="16"/>
        <v>1587.8946747308823</v>
      </c>
      <c r="CC45" s="161">
        <f t="shared" si="15"/>
        <v>1626.5143493914304</v>
      </c>
      <c r="CD45" s="134">
        <f t="shared" si="15"/>
        <v>1653.4886928043668</v>
      </c>
      <c r="CE45" s="161">
        <f t="shared" si="15"/>
        <v>1669.4376830242179</v>
      </c>
      <c r="CF45" s="134">
        <f t="shared" si="15"/>
        <v>1674.9708489470563</v>
      </c>
      <c r="CG45" s="161">
        <f t="shared" si="15"/>
        <v>1670.6873139935974</v>
      </c>
      <c r="CH45" s="134">
        <f t="shared" si="15"/>
        <v>1657.1758405371324</v>
      </c>
      <c r="CI45" s="161">
        <f t="shared" si="15"/>
        <v>1635.0148750638932</v>
      </c>
      <c r="CJ45" s="134">
        <f t="shared" si="15"/>
        <v>1604.7725940535838</v>
      </c>
      <c r="CK45" s="161">
        <f t="shared" si="15"/>
        <v>1731.6788234281667</v>
      </c>
      <c r="CL45" s="134">
        <f t="shared" si="15"/>
        <v>1841.6053400795281</v>
      </c>
      <c r="CM45" s="161">
        <f t="shared" si="14"/>
        <v>1885.7741111558807</v>
      </c>
      <c r="CN45" s="134">
        <f t="shared" si="14"/>
        <v>1912.9640209417907</v>
      </c>
      <c r="CO45" s="161">
        <f t="shared" si="14"/>
        <v>1924.3927016054777</v>
      </c>
      <c r="CP45" s="134">
        <f t="shared" si="14"/>
        <v>1921.240774904853</v>
      </c>
      <c r="CQ45" s="161">
        <f t="shared" si="14"/>
        <v>1904.6517712164855</v>
      </c>
      <c r="CR45" s="134">
        <f t="shared" si="14"/>
        <v>1875.7320763647081</v>
      </c>
      <c r="CS45" s="161">
        <f t="shared" si="14"/>
        <v>1835.5509058581442</v>
      </c>
      <c r="CT45" s="134">
        <f t="shared" si="14"/>
        <v>-1862.0936091573528</v>
      </c>
      <c r="CU45" s="221"/>
      <c r="CV45" s="221"/>
      <c r="CW45" s="221"/>
      <c r="CX45" s="221"/>
      <c r="CY45" s="221"/>
      <c r="CZ45" s="221"/>
      <c r="DA45" s="221"/>
      <c r="DB45" s="221"/>
      <c r="DC45" s="221"/>
      <c r="DD45" s="221"/>
      <c r="DE45" s="221"/>
      <c r="DF45" s="221"/>
      <c r="DG45" s="221"/>
      <c r="DH45" s="221"/>
      <c r="DI45" s="221"/>
      <c r="DJ45" s="221"/>
      <c r="DK45" s="221"/>
    </row>
    <row r="46" spans="1:115" s="14" customFormat="1">
      <c r="A46" s="10"/>
      <c r="B46" s="10" t="s">
        <v>71</v>
      </c>
      <c r="C46" s="11" t="s">
        <v>197</v>
      </c>
      <c r="D46" s="133">
        <f>'[2]Yearly HC Propylene'!D46</f>
        <v>1598212.8065688689</v>
      </c>
      <c r="E46" s="163">
        <f>'[2]Yearly HC Propylene'!E46</f>
        <v>1569752.7136341939</v>
      </c>
      <c r="F46" s="133">
        <f>'[2]Yearly HC Propylene'!F46</f>
        <v>1541301.993653611</v>
      </c>
      <c r="G46" s="163">
        <f>'[2]Yearly HC Propylene'!G46</f>
        <v>1512868.4079494933</v>
      </c>
      <c r="H46" s="133">
        <f>'[2]Yearly HC Propylene'!H46</f>
        <v>1484459.6567458226</v>
      </c>
      <c r="I46" s="163">
        <f>'[2]Yearly HC Propylene'!I46</f>
        <v>1456083.3794287944</v>
      </c>
      <c r="J46" s="133">
        <f>'[2]Yearly HC Propylene'!J46</f>
        <v>1427747.1548069853</v>
      </c>
      <c r="K46" s="163">
        <f>'[2]Yearly HC Propylene'!K46</f>
        <v>1399458.5013710838</v>
      </c>
      <c r="L46" s="133">
        <f>'[2]Yearly HC Propylene'!L46</f>
        <v>1371224.8775531661</v>
      </c>
      <c r="M46" s="163">
        <f>'[2]Yearly HC Propylene'!M46</f>
        <v>1343053.6819855287</v>
      </c>
      <c r="N46" s="133">
        <f>'[2]Yearly HC Propylene'!N46</f>
        <v>1314952.2537590591</v>
      </c>
      <c r="O46" s="163">
        <f>'[2]Yearly HC Propylene'!O46</f>
        <v>1282252.5057511085</v>
      </c>
      <c r="P46" s="133">
        <f>'[2]Yearly HC Propylene'!P46</f>
        <v>1251397.6949431254</v>
      </c>
      <c r="Q46" s="163">
        <f>'[2]Yearly HC Propylene'!Q46</f>
        <v>1219369.293512637</v>
      </c>
      <c r="R46" s="133">
        <f>'[2]Yearly HC Propylene'!R46</f>
        <v>1187444.6546355162</v>
      </c>
      <c r="S46" s="163">
        <f>'[2]Yearly HC Propylene'!S46</f>
        <v>1155637.0775413532</v>
      </c>
      <c r="T46" s="133">
        <f>'[2]Yearly HC Propylene'!T46</f>
        <v>1123959.755362893</v>
      </c>
      <c r="U46" s="163">
        <f>'[2]Yearly HC Propylene'!U46</f>
        <v>1092425.7756463673</v>
      </c>
      <c r="V46" s="133">
        <f>'[2]Yearly HC Propylene'!V46</f>
        <v>1061048.1208594532</v>
      </c>
      <c r="W46" s="163">
        <f>'[2]Yearly HC Propylene'!W46</f>
        <v>1029839.6688968712</v>
      </c>
      <c r="X46" s="133">
        <f>'[2]Yearly HC Propylene'!X46</f>
        <v>998813.19358363037</v>
      </c>
      <c r="Y46" s="163">
        <f>'[2]Yearly HC Propylene'!Y46</f>
        <v>970357.72670185484</v>
      </c>
      <c r="Z46" s="133">
        <f>'[2]Yearly HC Propylene'!Z46</f>
        <v>940154.51600813901</v>
      </c>
      <c r="AA46" s="163">
        <f>'[2]Yearly HC Propylene'!AA46</f>
        <v>909873.7609670501</v>
      </c>
      <c r="AB46" s="133">
        <f>'[2]Yearly HC Propylene'!AB46</f>
        <v>879509.83244589076</v>
      </c>
      <c r="AC46" s="163">
        <f>'[2]Yearly HC Propylene'!AC46</f>
        <v>849077.62575834687</v>
      </c>
      <c r="AD46" s="133">
        <f>'[2]Yearly HC Propylene'!AD46</f>
        <v>818591.94304246432</v>
      </c>
      <c r="AE46" s="163">
        <f>'[2]Yearly HC Propylene'!AE46</f>
        <v>788067.49381707283</v>
      </c>
      <c r="AF46" s="133">
        <f>'[2]Yearly HC Propylene'!AF46</f>
        <v>757518.89551022195</v>
      </c>
      <c r="AG46" s="163">
        <f>'[2]Yearly HC Propylene'!AG46</f>
        <v>726960.67396002484</v>
      </c>
      <c r="AH46" s="133">
        <f>'[2]Yearly HC Propylene'!AH46</f>
        <v>696407.26388830412</v>
      </c>
      <c r="AI46" s="94"/>
      <c r="AJ46" s="133">
        <f>'[3]Yearly HC Propylene'!D46</f>
        <v>435529.06307600881</v>
      </c>
      <c r="AK46" s="163">
        <f>'[3]Yearly HC Propylene'!E46</f>
        <v>432064.38965998543</v>
      </c>
      <c r="AL46" s="133">
        <f>'[3]Yearly HC Propylene'!F46</f>
        <v>428573.39737107384</v>
      </c>
      <c r="AM46" s="163">
        <f>'[3]Yearly HC Propylene'!G46</f>
        <v>425056.70514410234</v>
      </c>
      <c r="AN46" s="133">
        <f>'[3]Yearly HC Propylene'!H46</f>
        <v>421514.93191389902</v>
      </c>
      <c r="AO46" s="163">
        <f>'[3]Yearly HC Propylene'!I46</f>
        <v>417948.69661529223</v>
      </c>
      <c r="AP46" s="133">
        <f>'[3]Yearly HC Propylene'!J46</f>
        <v>414358.61818310997</v>
      </c>
      <c r="AQ46" s="163">
        <f>'[3]Yearly HC Propylene'!K46</f>
        <v>410745.31555218057</v>
      </c>
      <c r="AR46" s="133">
        <f>'[3]Yearly HC Propylene'!L46</f>
        <v>407109.40765733243</v>
      </c>
      <c r="AS46" s="163">
        <f>'[3]Yearly HC Propylene'!M46</f>
        <v>403451.5134333935</v>
      </c>
      <c r="AT46" s="133">
        <f>'[3]Yearly HC Propylene'!N46</f>
        <v>399772.25181519205</v>
      </c>
      <c r="AU46" s="163">
        <f>'[3]Yearly HC Propylene'!O46</f>
        <v>393701.3006536864</v>
      </c>
      <c r="AV46" s="133">
        <f>'[3]Yearly HC Propylene'!P46</f>
        <v>387830.6063787911</v>
      </c>
      <c r="AW46" s="163">
        <f>'[3]Yearly HC Propylene'!Q46</f>
        <v>381615.60883381002</v>
      </c>
      <c r="AX46" s="133">
        <f>'[3]Yearly HC Propylene'!R46</f>
        <v>375381.80173497763</v>
      </c>
      <c r="AY46" s="163">
        <f>'[3]Yearly HC Propylene'!S46</f>
        <v>369131.15070975001</v>
      </c>
      <c r="AZ46" s="133">
        <f>'[3]Yearly HC Propylene'!T46</f>
        <v>362865.62154012738</v>
      </c>
      <c r="BA46" s="163">
        <f>'[3]Yearly HC Propylene'!U46</f>
        <v>356587.18016966124</v>
      </c>
      <c r="BB46" s="133">
        <f>'[3]Yearly HC Propylene'!V46</f>
        <v>350297.79271040496</v>
      </c>
      <c r="BC46" s="163">
        <f>'[3]Yearly HC Propylene'!W46</f>
        <v>343999.42544980993</v>
      </c>
      <c r="BD46" s="133">
        <f>'[3]Yearly HC Propylene'!X46</f>
        <v>337694.04485756514</v>
      </c>
      <c r="BE46" s="163">
        <f>'[3]Yearly HC Propylene'!Y46</f>
        <v>327790.91512636456</v>
      </c>
      <c r="BF46" s="133">
        <f>'[3]Yearly HC Propylene'!Z46</f>
        <v>319723.05322216434</v>
      </c>
      <c r="BG46" s="163">
        <f>'[3]Yearly HC Propylene'!AA46</f>
        <v>311671.51506819064</v>
      </c>
      <c r="BH46" s="133">
        <f>'[3]Yearly HC Propylene'!AB46</f>
        <v>303612.60818097659</v>
      </c>
      <c r="BI46" s="163">
        <f>'[3]Yearly HC Propylene'!AC46</f>
        <v>295549.54547023465</v>
      </c>
      <c r="BJ46" s="133">
        <f>'[3]Yearly HC Propylene'!AD46</f>
        <v>287485.53928312485</v>
      </c>
      <c r="BK46" s="163">
        <f>'[3]Yearly HC Propylene'!AE46</f>
        <v>279423.80159033946</v>
      </c>
      <c r="BL46" s="133">
        <f>'[3]Yearly HC Propylene'!AF46</f>
        <v>271367.54416997253</v>
      </c>
      <c r="BM46" s="163">
        <f>'[3]Yearly HC Propylene'!AG46</f>
        <v>263319.97878917382</v>
      </c>
      <c r="BN46" s="133">
        <f>'[3]Yearly HC Propylene'!AH46</f>
        <v>258931.55129888718</v>
      </c>
      <c r="BO46" s="94"/>
      <c r="BP46" s="133">
        <f t="shared" si="16"/>
        <v>2033741.8696448777</v>
      </c>
      <c r="BQ46" s="163">
        <f t="shared" si="16"/>
        <v>2001817.1032941793</v>
      </c>
      <c r="BR46" s="133">
        <f t="shared" si="16"/>
        <v>1969875.391024685</v>
      </c>
      <c r="BS46" s="163">
        <f t="shared" si="16"/>
        <v>1937925.1130935955</v>
      </c>
      <c r="BT46" s="133">
        <f t="shared" si="16"/>
        <v>1905974.5886597217</v>
      </c>
      <c r="BU46" s="163">
        <f t="shared" si="16"/>
        <v>1874032.0760440866</v>
      </c>
      <c r="BV46" s="133">
        <f t="shared" si="16"/>
        <v>1842105.7729900952</v>
      </c>
      <c r="BW46" s="163">
        <f t="shared" si="16"/>
        <v>1810203.8169232644</v>
      </c>
      <c r="BX46" s="133">
        <f t="shared" si="16"/>
        <v>1778334.2852104986</v>
      </c>
      <c r="BY46" s="163">
        <f t="shared" si="16"/>
        <v>1746505.1954189222</v>
      </c>
      <c r="BZ46" s="133">
        <f t="shared" si="16"/>
        <v>1714724.5055742511</v>
      </c>
      <c r="CA46" s="163">
        <f t="shared" si="16"/>
        <v>1675953.806404795</v>
      </c>
      <c r="CB46" s="133">
        <f t="shared" si="16"/>
        <v>1639228.3013219165</v>
      </c>
      <c r="CC46" s="163">
        <f t="shared" si="15"/>
        <v>1600984.9023464471</v>
      </c>
      <c r="CD46" s="133">
        <f t="shared" si="15"/>
        <v>1562826.4563704939</v>
      </c>
      <c r="CE46" s="163">
        <f t="shared" si="15"/>
        <v>1524768.2282511033</v>
      </c>
      <c r="CF46" s="133">
        <f t="shared" si="15"/>
        <v>1486825.3769030203</v>
      </c>
      <c r="CG46" s="163">
        <f t="shared" si="15"/>
        <v>1449012.9558160286</v>
      </c>
      <c r="CH46" s="133">
        <f t="shared" si="15"/>
        <v>1411345.9135698583</v>
      </c>
      <c r="CI46" s="163">
        <f t="shared" si="15"/>
        <v>1373839.0943466811</v>
      </c>
      <c r="CJ46" s="133">
        <f t="shared" si="15"/>
        <v>1336507.2384411956</v>
      </c>
      <c r="CK46" s="163">
        <f t="shared" si="15"/>
        <v>1298148.6418282194</v>
      </c>
      <c r="CL46" s="133">
        <f t="shared" si="15"/>
        <v>1259877.5692303034</v>
      </c>
      <c r="CM46" s="163">
        <f t="shared" si="14"/>
        <v>1221545.2760352409</v>
      </c>
      <c r="CN46" s="133">
        <f t="shared" si="14"/>
        <v>1183122.4406268673</v>
      </c>
      <c r="CO46" s="163">
        <f t="shared" si="14"/>
        <v>1144627.1712285816</v>
      </c>
      <c r="CP46" s="133">
        <f t="shared" si="14"/>
        <v>1106077.4823255893</v>
      </c>
      <c r="CQ46" s="163">
        <f t="shared" si="14"/>
        <v>1067491.2954074123</v>
      </c>
      <c r="CR46" s="133">
        <f t="shared" si="14"/>
        <v>1028886.4396801945</v>
      </c>
      <c r="CS46" s="163">
        <f t="shared" si="14"/>
        <v>990280.65274919872</v>
      </c>
      <c r="CT46" s="133">
        <f t="shared" si="14"/>
        <v>955338.81518719136</v>
      </c>
      <c r="CU46" s="226"/>
      <c r="CV46" s="226"/>
      <c r="CW46" s="226"/>
      <c r="CX46" s="226"/>
      <c r="CY46" s="226"/>
      <c r="CZ46" s="226"/>
      <c r="DA46" s="226"/>
      <c r="DB46" s="226"/>
      <c r="DC46" s="226"/>
      <c r="DD46" s="226"/>
      <c r="DE46" s="226"/>
      <c r="DF46" s="226"/>
      <c r="DG46" s="226"/>
      <c r="DH46" s="226"/>
      <c r="DI46" s="226"/>
      <c r="DJ46" s="226"/>
      <c r="DK46" s="226"/>
    </row>
    <row r="47" spans="1:115" s="13" customFormat="1">
      <c r="A47" s="6" t="s">
        <v>72</v>
      </c>
      <c r="B47" s="6" t="s">
        <v>48</v>
      </c>
      <c r="C47" s="17" t="s">
        <v>197</v>
      </c>
      <c r="D47" s="132">
        <f>'[2]Yearly HC Propylene'!D47</f>
        <v>816476.05129449558</v>
      </c>
      <c r="E47" s="171">
        <f>'[2]Yearly HC Propylene'!E47</f>
        <v>827529.7313067941</v>
      </c>
      <c r="F47" s="132">
        <f>'[2]Yearly HC Propylene'!F47</f>
        <v>838716.80887217727</v>
      </c>
      <c r="G47" s="171">
        <f>'[2]Yearly HC Propylene'!G47</f>
        <v>850038.58649227733</v>
      </c>
      <c r="H47" s="132">
        <f>'[2]Yearly HC Propylene'!H47</f>
        <v>861496.37296150322</v>
      </c>
      <c r="I47" s="171">
        <f>'[2]Yearly HC Propylene'!I47</f>
        <v>873091.48323472682</v>
      </c>
      <c r="J47" s="132">
        <f>'[2]Yearly HC Propylene'!J47</f>
        <v>884825.23828951386</v>
      </c>
      <c r="K47" s="171">
        <f>'[2]Yearly HC Propylene'!K47</f>
        <v>896698.96498277562</v>
      </c>
      <c r="L47" s="132">
        <f>'[2]Yearly HC Propylene'!L47</f>
        <v>908713.99590171035</v>
      </c>
      <c r="M47" s="171">
        <f>'[2]Yearly HC Propylene'!M47</f>
        <v>920871.66920890543</v>
      </c>
      <c r="N47" s="132">
        <f>'[2]Yearly HC Propylene'!N47</f>
        <v>933173.32848146488</v>
      </c>
      <c r="O47" s="171">
        <f>'[2]Yearly HC Propylene'!O47</f>
        <v>937851.39831344038</v>
      </c>
      <c r="P47" s="132">
        <f>'[2]Yearly HC Propylene'!P47</f>
        <v>942390.11289643031</v>
      </c>
      <c r="Q47" s="171">
        <f>'[2]Yearly HC Propylene'!Q47</f>
        <v>946784.79591693624</v>
      </c>
      <c r="R47" s="132">
        <f>'[2]Yearly HC Propylene'!R47</f>
        <v>951030.7087080027</v>
      </c>
      <c r="S47" s="171">
        <f>'[2]Yearly HC Propylene'!S47</f>
        <v>955123.05098858243</v>
      </c>
      <c r="T47" s="132">
        <f>'[2]Yearly HC Propylene'!T47</f>
        <v>959056.96168104163</v>
      </c>
      <c r="U47" s="171">
        <f>'[2]Yearly HC Propylene'!U47</f>
        <v>962827.51980999717</v>
      </c>
      <c r="V47" s="132">
        <f>'[2]Yearly HC Propylene'!V47</f>
        <v>966429.74548578879</v>
      </c>
      <c r="W47" s="171">
        <f>'[2]Yearly HC Propylene'!W47</f>
        <v>969858.60097598459</v>
      </c>
      <c r="X47" s="132">
        <f>'[2]Yearly HC Propylene'!X47</f>
        <v>973108.99186843331</v>
      </c>
      <c r="Y47" s="171">
        <f>'[2]Yearly HC Propylene'!Y47</f>
        <v>956448.38531332707</v>
      </c>
      <c r="Z47" s="132">
        <f>'[2]Yearly HC Propylene'!Z47</f>
        <v>939370.64570915001</v>
      </c>
      <c r="AA47" s="171">
        <f>'[2]Yearly HC Propylene'!AA47</f>
        <v>921879.12788385036</v>
      </c>
      <c r="AB47" s="132">
        <f>'[2]Yearly HC Propylene'!AB47</f>
        <v>903977.72941310762</v>
      </c>
      <c r="AC47" s="171">
        <f>'[2]Yearly HC Propylene'!AC47</f>
        <v>885670.91490391863</v>
      </c>
      <c r="AD47" s="132">
        <f>'[2]Yearly HC Propylene'!AD47</f>
        <v>866963.74108911096</v>
      </c>
      <c r="AE47" s="171">
        <f>'[2]Yearly HC Propylene'!AE47</f>
        <v>847861.88275620586</v>
      </c>
      <c r="AF47" s="132">
        <f>'[2]Yearly HC Propylene'!AF47</f>
        <v>828371.65953466948</v>
      </c>
      <c r="AG47" s="171">
        <f>'[2]Yearly HC Propylene'!AG47</f>
        <v>808500.0635662257</v>
      </c>
      <c r="AH47" s="132">
        <f>'[2]Yearly HC Propylene'!AH47</f>
        <v>788254.78808355366</v>
      </c>
      <c r="AI47" s="101"/>
      <c r="AJ47" s="132">
        <f>'[3]Yearly HC Propylene'!D47</f>
        <v>185951.33244226652</v>
      </c>
      <c r="AK47" s="171">
        <f>'[3]Yearly HC Propylene'!E47</f>
        <v>188468.79333217078</v>
      </c>
      <c r="AL47" s="132">
        <f>'[3]Yearly HC Propylene'!F47</f>
        <v>191016.63533699117</v>
      </c>
      <c r="AM47" s="171">
        <f>'[3]Yearly HC Propylene'!G47</f>
        <v>193595.15509973833</v>
      </c>
      <c r="AN47" s="132">
        <f>'[3]Yearly HC Propylene'!H47</f>
        <v>196204.6506965945</v>
      </c>
      <c r="AO47" s="171">
        <f>'[3]Yearly HC Propylene'!I47</f>
        <v>198845.42160677916</v>
      </c>
      <c r="AP47" s="132">
        <f>'[3]Yearly HC Propylene'!J47</f>
        <v>201517.76868117222</v>
      </c>
      <c r="AQ47" s="171">
        <f>'[3]Yearly HC Propylene'!K47</f>
        <v>204221.99410966667</v>
      </c>
      <c r="AR47" s="132">
        <f>'[3]Yearly HC Propylene'!L47</f>
        <v>206958.40138722086</v>
      </c>
      <c r="AS47" s="171">
        <f>'[3]Yearly HC Propylene'!M47</f>
        <v>209727.29527858039</v>
      </c>
      <c r="AT47" s="132">
        <f>'[3]Yearly HC Propylene'!N47</f>
        <v>212528.98178164</v>
      </c>
      <c r="AU47" s="171">
        <f>'[3]Yearly HC Propylene'!O47</f>
        <v>213594.40595070733</v>
      </c>
      <c r="AV47" s="132">
        <f>'[3]Yearly HC Propylene'!P47</f>
        <v>214628.09214755782</v>
      </c>
      <c r="AW47" s="171">
        <f>'[3]Yearly HC Propylene'!Q47</f>
        <v>215628.97534802507</v>
      </c>
      <c r="AX47" s="132">
        <f>'[3]Yearly HC Propylene'!R47</f>
        <v>216595.97632702583</v>
      </c>
      <c r="AY47" s="171">
        <f>'[3]Yearly HC Propylene'!S47</f>
        <v>217528.00182694974</v>
      </c>
      <c r="AZ47" s="132">
        <f>'[3]Yearly HC Propylene'!T47</f>
        <v>218423.94474384468</v>
      </c>
      <c r="BA47" s="171">
        <f>'[3]Yearly HC Propylene'!U47</f>
        <v>219282.68433212617</v>
      </c>
      <c r="BB47" s="132">
        <f>'[3]Yearly HC Propylene'!V47</f>
        <v>220103.08642856142</v>
      </c>
      <c r="BC47" s="171">
        <f>'[3]Yearly HC Propylene'!W47</f>
        <v>220884.00369630367</v>
      </c>
      <c r="BD47" s="132">
        <f>'[3]Yearly HC Propylene'!X47</f>
        <v>221624.2758897756</v>
      </c>
      <c r="BE47" s="171">
        <f>'[3]Yearly HC Propylene'!Y47</f>
        <v>217829.8449529385</v>
      </c>
      <c r="BF47" s="132">
        <f>'[3]Yearly HC Propylene'!Z47</f>
        <v>213940.41252015141</v>
      </c>
      <c r="BG47" s="171">
        <f>'[3]Yearly HC Propylene'!AA47</f>
        <v>209956.74264900788</v>
      </c>
      <c r="BH47" s="132">
        <f>'[3]Yearly HC Propylene'!AB47</f>
        <v>205879.72300717409</v>
      </c>
      <c r="BI47" s="171">
        <f>'[3]Yearly HC Propylene'!AC47</f>
        <v>201710.37040294288</v>
      </c>
      <c r="BJ47" s="132">
        <f>'[3]Yearly HC Propylene'!AD47</f>
        <v>197449.83650047585</v>
      </c>
      <c r="BK47" s="171">
        <f>'[3]Yearly HC Propylene'!AE47</f>
        <v>193099.4137250674</v>
      </c>
      <c r="BL47" s="132">
        <f>'[3]Yearly HC Propylene'!AF47</f>
        <v>188660.54136390536</v>
      </c>
      <c r="BM47" s="171">
        <f>'[3]Yearly HC Propylene'!AG47</f>
        <v>184134.81186794772</v>
      </c>
      <c r="BN47" s="132">
        <f>'[3]Yearly HC Propylene'!AH47</f>
        <v>179523.97736068338</v>
      </c>
      <c r="BO47" s="101"/>
      <c r="BP47" s="132">
        <f t="shared" si="16"/>
        <v>1002427.3837367621</v>
      </c>
      <c r="BQ47" s="171">
        <f t="shared" si="16"/>
        <v>1015998.5246389649</v>
      </c>
      <c r="BR47" s="132">
        <f t="shared" si="16"/>
        <v>1029733.4442091684</v>
      </c>
      <c r="BS47" s="171">
        <f t="shared" si="16"/>
        <v>1043633.7415920156</v>
      </c>
      <c r="BT47" s="132">
        <f t="shared" si="16"/>
        <v>1057701.0236580977</v>
      </c>
      <c r="BU47" s="171">
        <f t="shared" si="16"/>
        <v>1071936.9048415059</v>
      </c>
      <c r="BV47" s="132">
        <f t="shared" si="16"/>
        <v>1086343.0069706861</v>
      </c>
      <c r="BW47" s="171">
        <f t="shared" si="16"/>
        <v>1100920.9590924424</v>
      </c>
      <c r="BX47" s="132">
        <f t="shared" si="16"/>
        <v>1115672.3972889313</v>
      </c>
      <c r="BY47" s="171">
        <f t="shared" si="16"/>
        <v>1130598.9644874858</v>
      </c>
      <c r="BZ47" s="132">
        <f t="shared" si="16"/>
        <v>1145702.310263105</v>
      </c>
      <c r="CA47" s="171">
        <f t="shared" si="16"/>
        <v>1151445.8042641478</v>
      </c>
      <c r="CB47" s="132">
        <f t="shared" si="16"/>
        <v>1157018.2050439881</v>
      </c>
      <c r="CC47" s="171">
        <f t="shared" si="15"/>
        <v>1162413.7712649612</v>
      </c>
      <c r="CD47" s="132">
        <f t="shared" si="15"/>
        <v>1167626.6850350285</v>
      </c>
      <c r="CE47" s="171">
        <f t="shared" si="15"/>
        <v>1172651.0528155321</v>
      </c>
      <c r="CF47" s="132">
        <f t="shared" si="15"/>
        <v>1177480.9064248863</v>
      </c>
      <c r="CG47" s="171">
        <f t="shared" si="15"/>
        <v>1182110.2041421235</v>
      </c>
      <c r="CH47" s="132">
        <f t="shared" si="15"/>
        <v>1186532.8319143502</v>
      </c>
      <c r="CI47" s="171">
        <f t="shared" si="15"/>
        <v>1190742.6046722883</v>
      </c>
      <c r="CJ47" s="132">
        <f t="shared" si="15"/>
        <v>1194733.2677582088</v>
      </c>
      <c r="CK47" s="171">
        <f t="shared" si="15"/>
        <v>1174278.2302662656</v>
      </c>
      <c r="CL47" s="132">
        <f t="shared" si="15"/>
        <v>1153311.0582293014</v>
      </c>
      <c r="CM47" s="171">
        <f t="shared" si="14"/>
        <v>1131835.8705328582</v>
      </c>
      <c r="CN47" s="132">
        <f t="shared" si="14"/>
        <v>1109857.4524202817</v>
      </c>
      <c r="CO47" s="171">
        <f t="shared" si="14"/>
        <v>1087381.2853068616</v>
      </c>
      <c r="CP47" s="132">
        <f t="shared" si="14"/>
        <v>1064413.5775895868</v>
      </c>
      <c r="CQ47" s="171">
        <f t="shared" si="14"/>
        <v>1040961.2964812733</v>
      </c>
      <c r="CR47" s="132">
        <f t="shared" si="14"/>
        <v>1017032.2008985749</v>
      </c>
      <c r="CS47" s="171">
        <f t="shared" si="14"/>
        <v>992634.87543417339</v>
      </c>
      <c r="CT47" s="132">
        <f t="shared" si="14"/>
        <v>967778.76544423704</v>
      </c>
      <c r="CU47" s="225"/>
      <c r="CV47" s="225"/>
      <c r="CW47" s="225"/>
      <c r="CX47" s="225"/>
      <c r="CY47" s="225"/>
      <c r="CZ47" s="225"/>
      <c r="DA47" s="225"/>
      <c r="DB47" s="225"/>
      <c r="DC47" s="225"/>
      <c r="DD47" s="225"/>
      <c r="DE47" s="225"/>
      <c r="DF47" s="225"/>
      <c r="DG47" s="225"/>
      <c r="DH47" s="225"/>
      <c r="DI47" s="225"/>
      <c r="DJ47" s="225"/>
      <c r="DK47" s="225"/>
    </row>
    <row r="48" spans="1:115" outlineLevel="1">
      <c r="A48"/>
      <c r="B48" t="s">
        <v>69</v>
      </c>
      <c r="C48" s="5" t="s">
        <v>197</v>
      </c>
      <c r="D48" s="126">
        <f>'[2]Yearly HC Propylene'!D48</f>
        <v>0</v>
      </c>
      <c r="E48" s="161">
        <f>'[2]Yearly HC Propylene'!E48</f>
        <v>1001.5643610398356</v>
      </c>
      <c r="F48" s="126">
        <f>'[2]Yearly HC Propylene'!F48</f>
        <v>2089.2750974594719</v>
      </c>
      <c r="G48" s="161">
        <f>'[2]Yearly HC Propylene'!G48</f>
        <v>3256.9856072049806</v>
      </c>
      <c r="H48" s="126">
        <f>'[2]Yearly HC Propylene'!H48</f>
        <v>4498.6010024470206</v>
      </c>
      <c r="I48" s="161">
        <f>'[2]Yearly HC Propylene'!I48</f>
        <v>5808.0778289264053</v>
      </c>
      <c r="J48" s="126">
        <f>'[2]Yearly HC Propylene'!J48</f>
        <v>7179.4237865282557</v>
      </c>
      <c r="K48" s="161">
        <f>'[2]Yearly HC Propylene'!K48</f>
        <v>8606.6974510800101</v>
      </c>
      <c r="L48" s="126">
        <f>'[2]Yearly HC Propylene'!L48</f>
        <v>10084.007997368592</v>
      </c>
      <c r="M48" s="161">
        <f>'[2]Yearly HC Propylene'!M48</f>
        <v>11605.514923372068</v>
      </c>
      <c r="N48" s="126">
        <f>'[2]Yearly HC Propylene'!N48</f>
        <v>13165.42777570108</v>
      </c>
      <c r="O48" s="161">
        <f>'[2]Yearly HC Propylene'!O48</f>
        <v>14515.45819559239</v>
      </c>
      <c r="P48" s="126">
        <f>'[2]Yearly HC Propylene'!P48</f>
        <v>15868.909015214918</v>
      </c>
      <c r="Q48" s="161">
        <f>'[2]Yearly HC Propylene'!Q48</f>
        <v>17154.487615630012</v>
      </c>
      <c r="R48" s="126">
        <f>'[2]Yearly HC Propylene'!R48</f>
        <v>18426.777138431866</v>
      </c>
      <c r="S48" s="161">
        <f>'[2]Yearly HC Propylene'!S48</f>
        <v>19682.193582795131</v>
      </c>
      <c r="T48" s="126">
        <f>'[2]Yearly HC Propylene'!T48</f>
        <v>20917.235054734429</v>
      </c>
      <c r="U48" s="161">
        <f>'[2]Yearly HC Propylene'!U48</f>
        <v>22128.48130684123</v>
      </c>
      <c r="V48" s="126">
        <f>'[2]Yearly HC Propylene'!V48</f>
        <v>23312.593272878919</v>
      </c>
      <c r="W48" s="161">
        <f>'[2]Yearly HC Propylene'!W48</f>
        <v>24466.312597334687</v>
      </c>
      <c r="X48" s="126">
        <f>'[2]Yearly HC Propylene'!X48</f>
        <v>25586.461160026025</v>
      </c>
      <c r="Y48" s="161">
        <f>'[2]Yearly HC Propylene'!Y48</f>
        <v>27023.745731083742</v>
      </c>
      <c r="Z48" s="126">
        <f>'[2]Yearly HC Propylene'!Z48</f>
        <v>28430.454124577056</v>
      </c>
      <c r="AA48" s="161">
        <f>'[2]Yearly HC Propylene'!AA48</f>
        <v>29535.080690974784</v>
      </c>
      <c r="AB48" s="126">
        <f>'[2]Yearly HC Propylene'!AB48</f>
        <v>30574.590520796304</v>
      </c>
      <c r="AC48" s="161">
        <f>'[2]Yearly HC Propylene'!AC48</f>
        <v>31545.046772103804</v>
      </c>
      <c r="AD48" s="126">
        <f>'[2]Yearly HC Propylene'!AD48</f>
        <v>32442.815130686908</v>
      </c>
      <c r="AE48" s="161">
        <f>'[2]Yearly HC Propylene'!AE48</f>
        <v>33264.561486740276</v>
      </c>
      <c r="AF48" s="126">
        <f>'[2]Yearly HC Propylene'!AF48</f>
        <v>34007.249417618237</v>
      </c>
      <c r="AG48" s="161">
        <f>'[2]Yearly HC Propylene'!AG48</f>
        <v>34668.137479790399</v>
      </c>
      <c r="AH48" s="126">
        <f>'[2]Yearly HC Propylene'!AH48</f>
        <v>35244.776313094524</v>
      </c>
      <c r="AI48" s="92"/>
      <c r="AJ48" s="126">
        <f>'[3]Yearly HC Propylene'!D48</f>
        <v>0</v>
      </c>
      <c r="AK48" s="161">
        <f>'[3]Yearly HC Propylene'!E48</f>
        <v>98.060220095894692</v>
      </c>
      <c r="AL48" s="126">
        <f>'[3]Yearly HC Propylene'!F48</f>
        <v>198.90637582910006</v>
      </c>
      <c r="AM48" s="161">
        <f>'[3]Yearly HC Propylene'!G48</f>
        <v>302.39240656065078</v>
      </c>
      <c r="AN48" s="126">
        <f>'[3]Yearly HC Propylene'!H48</f>
        <v>408.37225165158077</v>
      </c>
      <c r="AO48" s="161">
        <f>'[3]Yearly HC Propylene'!I48</f>
        <v>516.6998504629247</v>
      </c>
      <c r="AP48" s="126">
        <f>'[3]Yearly HC Propylene'!J48</f>
        <v>627.22914235571625</v>
      </c>
      <c r="AQ48" s="161">
        <f>'[3]Yearly HC Propylene'!K48</f>
        <v>739.81406669099022</v>
      </c>
      <c r="AR48" s="126">
        <f>'[3]Yearly HC Propylene'!L48</f>
        <v>854.30856282978095</v>
      </c>
      <c r="AS48" s="161">
        <f>'[3]Yearly HC Propylene'!M48</f>
        <v>970.56657013312213</v>
      </c>
      <c r="AT48" s="126">
        <f>'[3]Yearly HC Propylene'!N48</f>
        <v>1088.4420279620485</v>
      </c>
      <c r="AU48" s="161">
        <f>'[3]Yearly HC Propylene'!O48</f>
        <v>1302.86707983223</v>
      </c>
      <c r="AV48" s="126">
        <f>'[3]Yearly HC Propylene'!P48</f>
        <v>1520.426803972844</v>
      </c>
      <c r="AW48" s="161">
        <f>'[3]Yearly HC Propylene'!Q48</f>
        <v>1733.7481534001186</v>
      </c>
      <c r="AX48" s="126">
        <f>'[3]Yearly HC Propylene'!R48</f>
        <v>1948.1115748945076</v>
      </c>
      <c r="AY48" s="161">
        <f>'[3]Yearly HC Propylene'!S48</f>
        <v>2163.2101955128528</v>
      </c>
      <c r="AZ48" s="126">
        <f>'[3]Yearly HC Propylene'!T48</f>
        <v>2378.7409159974673</v>
      </c>
      <c r="BA48" s="161">
        <f>'[3]Yearly HC Propylene'!U48</f>
        <v>2594.4044335440176</v>
      </c>
      <c r="BB48" s="126">
        <f>'[3]Yearly HC Propylene'!V48</f>
        <v>2809.9052641063204</v>
      </c>
      <c r="BC48" s="161">
        <f>'[3]Yearly HC Propylene'!W48</f>
        <v>3024.9517642380697</v>
      </c>
      <c r="BD48" s="126">
        <f>'[3]Yearly HC Propylene'!X48</f>
        <v>3239.2561524714706</v>
      </c>
      <c r="BE48" s="161">
        <f>'[3]Yearly HC Propylene'!Y48</f>
        <v>3613.3008240461177</v>
      </c>
      <c r="BF48" s="126">
        <f>'[3]Yearly HC Propylene'!Z48</f>
        <v>3986.3419641585697</v>
      </c>
      <c r="BG48" s="161">
        <f>'[3]Yearly HC Propylene'!AA48</f>
        <v>4319.2528894726684</v>
      </c>
      <c r="BH48" s="126">
        <f>'[3]Yearly HC Propylene'!AB48</f>
        <v>4643.6724593326817</v>
      </c>
      <c r="BI48" s="161">
        <f>'[3]Yearly HC Propylene'!AC48</f>
        <v>4959.0872519479008</v>
      </c>
      <c r="BJ48" s="126">
        <f>'[3]Yearly HC Propylene'!AD48</f>
        <v>5265.0093487735767</v>
      </c>
      <c r="BK48" s="161">
        <f>'[3]Yearly HC Propylene'!AE48</f>
        <v>5560.9764648625942</v>
      </c>
      <c r="BL48" s="126">
        <f>'[3]Yearly HC Propylene'!AF48</f>
        <v>5846.5520607524859</v>
      </c>
      <c r="BM48" s="161">
        <f>'[3]Yearly HC Propylene'!AG48</f>
        <v>6121.3254358878221</v>
      </c>
      <c r="BN48" s="126">
        <f>'[3]Yearly HC Propylene'!AH48</f>
        <v>36778.527764426319</v>
      </c>
      <c r="BO48" s="92"/>
      <c r="BP48" s="126">
        <f t="shared" si="16"/>
        <v>0</v>
      </c>
      <c r="BQ48" s="161">
        <f t="shared" si="16"/>
        <v>1099.6245811357303</v>
      </c>
      <c r="BR48" s="126">
        <f t="shared" si="16"/>
        <v>2288.1814732885719</v>
      </c>
      <c r="BS48" s="161">
        <f t="shared" si="16"/>
        <v>3559.3780137656313</v>
      </c>
      <c r="BT48" s="126">
        <f t="shared" si="16"/>
        <v>4906.9732540986015</v>
      </c>
      <c r="BU48" s="161">
        <f t="shared" si="16"/>
        <v>6324.7776793893299</v>
      </c>
      <c r="BV48" s="126">
        <f t="shared" si="16"/>
        <v>7806.652928883972</v>
      </c>
      <c r="BW48" s="161">
        <f t="shared" si="16"/>
        <v>9346.5115177709995</v>
      </c>
      <c r="BX48" s="126">
        <f t="shared" si="16"/>
        <v>10938.316560198373</v>
      </c>
      <c r="BY48" s="161">
        <f t="shared" si="16"/>
        <v>12576.081493505189</v>
      </c>
      <c r="BZ48" s="126">
        <f t="shared" si="16"/>
        <v>14253.869803663129</v>
      </c>
      <c r="CA48" s="161">
        <f t="shared" si="16"/>
        <v>15818.32527542462</v>
      </c>
      <c r="CB48" s="126">
        <f t="shared" si="16"/>
        <v>17389.335819187763</v>
      </c>
      <c r="CC48" s="161">
        <f t="shared" si="15"/>
        <v>18888.235769030132</v>
      </c>
      <c r="CD48" s="126">
        <f t="shared" si="15"/>
        <v>20374.888713326374</v>
      </c>
      <c r="CE48" s="161">
        <f t="shared" si="15"/>
        <v>21845.403778307984</v>
      </c>
      <c r="CF48" s="126">
        <f t="shared" si="15"/>
        <v>23295.975970731895</v>
      </c>
      <c r="CG48" s="161">
        <f t="shared" si="15"/>
        <v>24722.885740385245</v>
      </c>
      <c r="CH48" s="126">
        <f t="shared" si="15"/>
        <v>26122.49853698524</v>
      </c>
      <c r="CI48" s="161">
        <f t="shared" si="15"/>
        <v>27491.264361572757</v>
      </c>
      <c r="CJ48" s="126">
        <f t="shared" si="15"/>
        <v>28825.717312497494</v>
      </c>
      <c r="CK48" s="161">
        <f t="shared" si="15"/>
        <v>30637.046555129858</v>
      </c>
      <c r="CL48" s="126">
        <f t="shared" si="15"/>
        <v>32416.796088735624</v>
      </c>
      <c r="CM48" s="161">
        <f t="shared" si="14"/>
        <v>33854.333580447455</v>
      </c>
      <c r="CN48" s="126">
        <f t="shared" si="14"/>
        <v>35218.262980128988</v>
      </c>
      <c r="CO48" s="161">
        <f t="shared" si="14"/>
        <v>36504.134024051702</v>
      </c>
      <c r="CP48" s="126">
        <f t="shared" si="14"/>
        <v>37707.824479460483</v>
      </c>
      <c r="CQ48" s="161">
        <f t="shared" si="14"/>
        <v>38825.53795160287</v>
      </c>
      <c r="CR48" s="126">
        <f t="shared" si="14"/>
        <v>39853.801478370726</v>
      </c>
      <c r="CS48" s="161">
        <f t="shared" si="14"/>
        <v>40789.462915678218</v>
      </c>
      <c r="CT48" s="126">
        <f t="shared" si="14"/>
        <v>72023.30407752085</v>
      </c>
      <c r="CU48" s="221"/>
      <c r="CV48" s="221"/>
      <c r="CW48" s="221"/>
      <c r="CX48" s="221"/>
      <c r="CY48" s="221"/>
      <c r="CZ48" s="221"/>
      <c r="DA48" s="221"/>
      <c r="DB48" s="221"/>
      <c r="DC48" s="221"/>
      <c r="DD48" s="221"/>
      <c r="DE48" s="221"/>
      <c r="DF48" s="221"/>
      <c r="DG48" s="221"/>
      <c r="DH48" s="221"/>
      <c r="DI48" s="221"/>
      <c r="DJ48" s="221"/>
      <c r="DK48" s="221"/>
    </row>
    <row r="49" spans="1:115" s="14" customFormat="1">
      <c r="A49" s="10"/>
      <c r="B49" s="10" t="s">
        <v>71</v>
      </c>
      <c r="C49" s="11" t="s">
        <v>197</v>
      </c>
      <c r="D49" s="133">
        <f>'[2]Yearly HC Propylene'!D49</f>
        <v>816476.05129449558</v>
      </c>
      <c r="E49" s="163">
        <f>'[2]Yearly HC Propylene'!E49</f>
        <v>826528.16694575432</v>
      </c>
      <c r="F49" s="133">
        <f>'[2]Yearly HC Propylene'!F49</f>
        <v>836627.53377471783</v>
      </c>
      <c r="G49" s="163">
        <f>'[2]Yearly HC Propylene'!G49</f>
        <v>846781.60088507237</v>
      </c>
      <c r="H49" s="133">
        <f>'[2]Yearly HC Propylene'!H49</f>
        <v>856997.77195905615</v>
      </c>
      <c r="I49" s="163">
        <f>'[2]Yearly HC Propylene'!I49</f>
        <v>867283.40540580044</v>
      </c>
      <c r="J49" s="133">
        <f>'[2]Yearly HC Propylene'!J49</f>
        <v>877645.81450298557</v>
      </c>
      <c r="K49" s="163">
        <f>'[2]Yearly HC Propylene'!K49</f>
        <v>888092.26753169566</v>
      </c>
      <c r="L49" s="133">
        <f>'[2]Yearly HC Propylene'!L49</f>
        <v>898629.98790434177</v>
      </c>
      <c r="M49" s="163">
        <f>'[2]Yearly HC Propylene'!M49</f>
        <v>909266.15428553335</v>
      </c>
      <c r="N49" s="133">
        <f>'[2]Yearly HC Propylene'!N49</f>
        <v>920007.90070576384</v>
      </c>
      <c r="O49" s="163">
        <f>'[2]Yearly HC Propylene'!O49</f>
        <v>923335.94011784799</v>
      </c>
      <c r="P49" s="133">
        <f>'[2]Yearly HC Propylene'!P49</f>
        <v>926521.20388121542</v>
      </c>
      <c r="Q49" s="163">
        <f>'[2]Yearly HC Propylene'!Q49</f>
        <v>929630.30830130621</v>
      </c>
      <c r="R49" s="133">
        <f>'[2]Yearly HC Propylene'!R49</f>
        <v>932603.93156957079</v>
      </c>
      <c r="S49" s="163">
        <f>'[2]Yearly HC Propylene'!S49</f>
        <v>935440.85740578733</v>
      </c>
      <c r="T49" s="133">
        <f>'[2]Yearly HC Propylene'!T49</f>
        <v>938139.72662630724</v>
      </c>
      <c r="U49" s="163">
        <f>'[2]Yearly HC Propylene'!U49</f>
        <v>940699.03850315593</v>
      </c>
      <c r="V49" s="133">
        <f>'[2]Yearly HC Propylene'!V49</f>
        <v>943117.15221290989</v>
      </c>
      <c r="W49" s="163">
        <f>'[2]Yearly HC Propylene'!W49</f>
        <v>945392.28837864986</v>
      </c>
      <c r="X49" s="133">
        <f>'[2]Yearly HC Propylene'!X49</f>
        <v>947522.53070840728</v>
      </c>
      <c r="Y49" s="163">
        <f>'[2]Yearly HC Propylene'!Y49</f>
        <v>929424.63958224328</v>
      </c>
      <c r="Z49" s="133">
        <f>'[2]Yearly HC Propylene'!Z49</f>
        <v>910940.19158457289</v>
      </c>
      <c r="AA49" s="163">
        <f>'[2]Yearly HC Propylene'!AA49</f>
        <v>892344.04719287553</v>
      </c>
      <c r="AB49" s="133">
        <f>'[2]Yearly HC Propylene'!AB49</f>
        <v>873403.13889231137</v>
      </c>
      <c r="AC49" s="163">
        <f>'[2]Yearly HC Propylene'!AC49</f>
        <v>854125.86813181487</v>
      </c>
      <c r="AD49" s="133">
        <f>'[2]Yearly HC Propylene'!AD49</f>
        <v>834520.92595842411</v>
      </c>
      <c r="AE49" s="163">
        <f>'[2]Yearly HC Propylene'!AE49</f>
        <v>814597.32126946561</v>
      </c>
      <c r="AF49" s="133">
        <f>'[2]Yearly HC Propylene'!AF49</f>
        <v>794364.41011705121</v>
      </c>
      <c r="AG49" s="163">
        <f>'[2]Yearly HC Propylene'!AG49</f>
        <v>773831.92608643533</v>
      </c>
      <c r="AH49" s="133">
        <f>'[2]Yearly HC Propylene'!AH49</f>
        <v>753010.01177045912</v>
      </c>
      <c r="AI49" s="94"/>
      <c r="AJ49" s="133">
        <f>'[3]Yearly HC Propylene'!D49</f>
        <v>185951.33244226652</v>
      </c>
      <c r="AK49" s="163">
        <f>'[3]Yearly HC Propylene'!E49</f>
        <v>188370.7331120749</v>
      </c>
      <c r="AL49" s="133">
        <f>'[3]Yearly HC Propylene'!F49</f>
        <v>190817.72896116207</v>
      </c>
      <c r="AM49" s="163">
        <f>'[3]Yearly HC Propylene'!G49</f>
        <v>193292.76269317768</v>
      </c>
      <c r="AN49" s="133">
        <f>'[3]Yearly HC Propylene'!H49</f>
        <v>195796.27844494293</v>
      </c>
      <c r="AO49" s="163">
        <f>'[3]Yearly HC Propylene'!I49</f>
        <v>198328.72175631623</v>
      </c>
      <c r="AP49" s="133">
        <f>'[3]Yearly HC Propylene'!J49</f>
        <v>200890.53953881652</v>
      </c>
      <c r="AQ49" s="163">
        <f>'[3]Yearly HC Propylene'!K49</f>
        <v>203482.18004297567</v>
      </c>
      <c r="AR49" s="133">
        <f>'[3]Yearly HC Propylene'!L49</f>
        <v>206104.09282439109</v>
      </c>
      <c r="AS49" s="163">
        <f>'[3]Yearly HC Propylene'!M49</f>
        <v>208756.72870844728</v>
      </c>
      <c r="AT49" s="133">
        <f>'[3]Yearly HC Propylene'!N49</f>
        <v>211440.53975367796</v>
      </c>
      <c r="AU49" s="163">
        <f>'[3]Yearly HC Propylene'!O49</f>
        <v>212291.53887087508</v>
      </c>
      <c r="AV49" s="133">
        <f>'[3]Yearly HC Propylene'!P49</f>
        <v>213107.66534358499</v>
      </c>
      <c r="AW49" s="163">
        <f>'[3]Yearly HC Propylene'!Q49</f>
        <v>213895.22719462495</v>
      </c>
      <c r="AX49" s="133">
        <f>'[3]Yearly HC Propylene'!R49</f>
        <v>214647.86475213131</v>
      </c>
      <c r="AY49" s="163">
        <f>'[3]Yearly HC Propylene'!S49</f>
        <v>215364.79163143688</v>
      </c>
      <c r="AZ49" s="133">
        <f>'[3]Yearly HC Propylene'!T49</f>
        <v>216045.2038278472</v>
      </c>
      <c r="BA49" s="163">
        <f>'[3]Yearly HC Propylene'!U49</f>
        <v>216688.27989858214</v>
      </c>
      <c r="BB49" s="133">
        <f>'[3]Yearly HC Propylene'!V49</f>
        <v>217293.18116445511</v>
      </c>
      <c r="BC49" s="163">
        <f>'[3]Yearly HC Propylene'!W49</f>
        <v>217859.0519320656</v>
      </c>
      <c r="BD49" s="133">
        <f>'[3]Yearly HC Propylene'!X49</f>
        <v>218385.01973730413</v>
      </c>
      <c r="BE49" s="163">
        <f>'[3]Yearly HC Propylene'!Y49</f>
        <v>214216.54412889239</v>
      </c>
      <c r="BF49" s="133">
        <f>'[3]Yearly HC Propylene'!Z49</f>
        <v>209954.07055599283</v>
      </c>
      <c r="BG49" s="163">
        <f>'[3]Yearly HC Propylene'!AA49</f>
        <v>205637.48975953521</v>
      </c>
      <c r="BH49" s="133">
        <f>'[3]Yearly HC Propylene'!AB49</f>
        <v>201236.05054784141</v>
      </c>
      <c r="BI49" s="163">
        <f>'[3]Yearly HC Propylene'!AC49</f>
        <v>196751.28315099498</v>
      </c>
      <c r="BJ49" s="133">
        <f>'[3]Yearly HC Propylene'!AD49</f>
        <v>192184.82715170228</v>
      </c>
      <c r="BK49" s="163">
        <f>'[3]Yearly HC Propylene'!AE49</f>
        <v>187538.43726020481</v>
      </c>
      <c r="BL49" s="133">
        <f>'[3]Yearly HC Propylene'!AF49</f>
        <v>182813.98930315286</v>
      </c>
      <c r="BM49" s="163">
        <f>'[3]Yearly HC Propylene'!AG49</f>
        <v>178013.4864320599</v>
      </c>
      <c r="BN49" s="133">
        <f>'[3]Yearly HC Propylene'!AH49</f>
        <v>142745.44959625707</v>
      </c>
      <c r="BO49" s="94"/>
      <c r="BP49" s="133">
        <f t="shared" si="16"/>
        <v>1002427.3837367621</v>
      </c>
      <c r="BQ49" s="163">
        <f t="shared" si="16"/>
        <v>1014898.9000578292</v>
      </c>
      <c r="BR49" s="133">
        <f t="shared" si="16"/>
        <v>1027445.2627358799</v>
      </c>
      <c r="BS49" s="163">
        <f t="shared" si="16"/>
        <v>1040074.36357825</v>
      </c>
      <c r="BT49" s="133">
        <f t="shared" si="16"/>
        <v>1052794.0504039992</v>
      </c>
      <c r="BU49" s="163">
        <f t="shared" si="16"/>
        <v>1065612.1271621166</v>
      </c>
      <c r="BV49" s="133">
        <f t="shared" si="16"/>
        <v>1078536.354041802</v>
      </c>
      <c r="BW49" s="163">
        <f t="shared" si="16"/>
        <v>1091574.4475746714</v>
      </c>
      <c r="BX49" s="133">
        <f t="shared" si="16"/>
        <v>1104734.080728733</v>
      </c>
      <c r="BY49" s="163">
        <f t="shared" si="16"/>
        <v>1118022.8829939805</v>
      </c>
      <c r="BZ49" s="133">
        <f t="shared" si="16"/>
        <v>1131448.4404594419</v>
      </c>
      <c r="CA49" s="163">
        <f t="shared" si="16"/>
        <v>1135627.4789887231</v>
      </c>
      <c r="CB49" s="133">
        <f t="shared" si="16"/>
        <v>1139628.8692248005</v>
      </c>
      <c r="CC49" s="163">
        <f t="shared" si="15"/>
        <v>1143525.5354959313</v>
      </c>
      <c r="CD49" s="133">
        <f t="shared" si="15"/>
        <v>1147251.7963217022</v>
      </c>
      <c r="CE49" s="163">
        <f t="shared" si="15"/>
        <v>1150805.6490372242</v>
      </c>
      <c r="CF49" s="133">
        <f t="shared" si="15"/>
        <v>1154184.9304541545</v>
      </c>
      <c r="CG49" s="163">
        <f t="shared" si="15"/>
        <v>1157387.3184017381</v>
      </c>
      <c r="CH49" s="133">
        <f t="shared" si="15"/>
        <v>1160410.333377365</v>
      </c>
      <c r="CI49" s="163">
        <f t="shared" si="15"/>
        <v>1163251.3403107154</v>
      </c>
      <c r="CJ49" s="133">
        <f t="shared" si="15"/>
        <v>1165907.5504457115</v>
      </c>
      <c r="CK49" s="163">
        <f t="shared" si="15"/>
        <v>1143641.1837111358</v>
      </c>
      <c r="CL49" s="133">
        <f t="shared" si="15"/>
        <v>1120894.2621405658</v>
      </c>
      <c r="CM49" s="163">
        <f t="shared" si="14"/>
        <v>1097981.5369524108</v>
      </c>
      <c r="CN49" s="133">
        <f t="shared" si="14"/>
        <v>1074639.1894401528</v>
      </c>
      <c r="CO49" s="163">
        <f t="shared" si="14"/>
        <v>1050877.1512828099</v>
      </c>
      <c r="CP49" s="133">
        <f t="shared" si="14"/>
        <v>1026705.7531101264</v>
      </c>
      <c r="CQ49" s="163">
        <f t="shared" si="14"/>
        <v>1002135.7585296704</v>
      </c>
      <c r="CR49" s="133">
        <f t="shared" si="14"/>
        <v>977178.39942020411</v>
      </c>
      <c r="CS49" s="163">
        <f t="shared" si="14"/>
        <v>951845.41251849523</v>
      </c>
      <c r="CT49" s="133">
        <f t="shared" si="14"/>
        <v>895755.46136671619</v>
      </c>
      <c r="CU49" s="226"/>
      <c r="CV49" s="226"/>
      <c r="CW49" s="226"/>
      <c r="CX49" s="226"/>
      <c r="CY49" s="226"/>
      <c r="CZ49" s="226"/>
      <c r="DA49" s="226"/>
      <c r="DB49" s="226"/>
      <c r="DC49" s="226"/>
      <c r="DD49" s="226"/>
      <c r="DE49" s="226"/>
      <c r="DF49" s="226"/>
      <c r="DG49" s="226"/>
      <c r="DH49" s="226"/>
      <c r="DI49" s="226"/>
      <c r="DJ49" s="226"/>
      <c r="DK49" s="226"/>
    </row>
    <row r="50" spans="1:115" s="13" customFormat="1">
      <c r="A50" s="6" t="s">
        <v>73</v>
      </c>
      <c r="B50" s="6" t="s">
        <v>48</v>
      </c>
      <c r="C50" s="17" t="s">
        <v>197</v>
      </c>
      <c r="D50" s="132">
        <f>'[2]Yearly HC Propylene'!D50</f>
        <v>0</v>
      </c>
      <c r="E50" s="171">
        <f>'[2]Yearly HC Propylene'!E50</f>
        <v>0</v>
      </c>
      <c r="F50" s="132">
        <f>'[2]Yearly HC Propylene'!F50</f>
        <v>0</v>
      </c>
      <c r="G50" s="171">
        <f>'[2]Yearly HC Propylene'!G50</f>
        <v>0</v>
      </c>
      <c r="H50" s="132">
        <f>'[2]Yearly HC Propylene'!H50</f>
        <v>0</v>
      </c>
      <c r="I50" s="171">
        <f>'[2]Yearly HC Propylene'!I50</f>
        <v>0</v>
      </c>
      <c r="J50" s="132">
        <f>'[2]Yearly HC Propylene'!J50</f>
        <v>0</v>
      </c>
      <c r="K50" s="171">
        <f>'[2]Yearly HC Propylene'!K50</f>
        <v>0</v>
      </c>
      <c r="L50" s="132">
        <f>'[2]Yearly HC Propylene'!L50</f>
        <v>0</v>
      </c>
      <c r="M50" s="171">
        <f>'[2]Yearly HC Propylene'!M50</f>
        <v>0</v>
      </c>
      <c r="N50" s="132">
        <f>'[2]Yearly HC Propylene'!N50</f>
        <v>0</v>
      </c>
      <c r="O50" s="171">
        <f>'[2]Yearly HC Propylene'!O50</f>
        <v>0</v>
      </c>
      <c r="P50" s="132">
        <f>'[2]Yearly HC Propylene'!P50</f>
        <v>0</v>
      </c>
      <c r="Q50" s="171">
        <f>'[2]Yearly HC Propylene'!Q50</f>
        <v>0</v>
      </c>
      <c r="R50" s="132">
        <f>'[2]Yearly HC Propylene'!R50</f>
        <v>0</v>
      </c>
      <c r="S50" s="171">
        <f>'[2]Yearly HC Propylene'!S50</f>
        <v>0</v>
      </c>
      <c r="T50" s="132">
        <f>'[2]Yearly HC Propylene'!T50</f>
        <v>0</v>
      </c>
      <c r="U50" s="171">
        <f>'[2]Yearly HC Propylene'!U50</f>
        <v>0</v>
      </c>
      <c r="V50" s="132">
        <f>'[2]Yearly HC Propylene'!V50</f>
        <v>0</v>
      </c>
      <c r="W50" s="171">
        <f>'[2]Yearly HC Propylene'!W50</f>
        <v>0</v>
      </c>
      <c r="X50" s="132">
        <f>'[2]Yearly HC Propylene'!X50</f>
        <v>0</v>
      </c>
      <c r="Y50" s="171">
        <f>'[2]Yearly HC Propylene'!Y50</f>
        <v>0</v>
      </c>
      <c r="Z50" s="132">
        <f>'[2]Yearly HC Propylene'!Z50</f>
        <v>0</v>
      </c>
      <c r="AA50" s="171">
        <f>'[2]Yearly HC Propylene'!AA50</f>
        <v>0</v>
      </c>
      <c r="AB50" s="132">
        <f>'[2]Yearly HC Propylene'!AB50</f>
        <v>0</v>
      </c>
      <c r="AC50" s="171">
        <f>'[2]Yearly HC Propylene'!AC50</f>
        <v>0</v>
      </c>
      <c r="AD50" s="132">
        <f>'[2]Yearly HC Propylene'!AD50</f>
        <v>0</v>
      </c>
      <c r="AE50" s="171">
        <f>'[2]Yearly HC Propylene'!AE50</f>
        <v>0</v>
      </c>
      <c r="AF50" s="132">
        <f>'[2]Yearly HC Propylene'!AF50</f>
        <v>0</v>
      </c>
      <c r="AG50" s="171">
        <f>'[2]Yearly HC Propylene'!AG50</f>
        <v>0</v>
      </c>
      <c r="AH50" s="132">
        <f>'[2]Yearly HC Propylene'!AH50</f>
        <v>0</v>
      </c>
      <c r="AI50" s="101"/>
      <c r="AJ50" s="132">
        <f>'[3]Yearly HC Propylene'!D50</f>
        <v>0</v>
      </c>
      <c r="AK50" s="171">
        <f>'[3]Yearly HC Propylene'!E50</f>
        <v>0</v>
      </c>
      <c r="AL50" s="132">
        <f>'[3]Yearly HC Propylene'!F50</f>
        <v>0</v>
      </c>
      <c r="AM50" s="171">
        <f>'[3]Yearly HC Propylene'!G50</f>
        <v>0</v>
      </c>
      <c r="AN50" s="132">
        <f>'[3]Yearly HC Propylene'!H50</f>
        <v>0</v>
      </c>
      <c r="AO50" s="171">
        <f>'[3]Yearly HC Propylene'!I50</f>
        <v>0</v>
      </c>
      <c r="AP50" s="132">
        <f>'[3]Yearly HC Propylene'!J50</f>
        <v>0</v>
      </c>
      <c r="AQ50" s="171">
        <f>'[3]Yearly HC Propylene'!K50</f>
        <v>0</v>
      </c>
      <c r="AR50" s="132">
        <f>'[3]Yearly HC Propylene'!L50</f>
        <v>0</v>
      </c>
      <c r="AS50" s="171">
        <f>'[3]Yearly HC Propylene'!M50</f>
        <v>0</v>
      </c>
      <c r="AT50" s="132">
        <f>'[3]Yearly HC Propylene'!N50</f>
        <v>0</v>
      </c>
      <c r="AU50" s="171">
        <f>'[3]Yearly HC Propylene'!O50</f>
        <v>0</v>
      </c>
      <c r="AV50" s="132">
        <f>'[3]Yearly HC Propylene'!P50</f>
        <v>0</v>
      </c>
      <c r="AW50" s="171">
        <f>'[3]Yearly HC Propylene'!Q50</f>
        <v>0</v>
      </c>
      <c r="AX50" s="132">
        <f>'[3]Yearly HC Propylene'!R50</f>
        <v>0</v>
      </c>
      <c r="AY50" s="171">
        <f>'[3]Yearly HC Propylene'!S50</f>
        <v>0</v>
      </c>
      <c r="AZ50" s="132">
        <f>'[3]Yearly HC Propylene'!T50</f>
        <v>0</v>
      </c>
      <c r="BA50" s="171">
        <f>'[3]Yearly HC Propylene'!U50</f>
        <v>0</v>
      </c>
      <c r="BB50" s="132">
        <f>'[3]Yearly HC Propylene'!V50</f>
        <v>0</v>
      </c>
      <c r="BC50" s="171">
        <f>'[3]Yearly HC Propylene'!W50</f>
        <v>0</v>
      </c>
      <c r="BD50" s="132">
        <f>'[3]Yearly HC Propylene'!X50</f>
        <v>0</v>
      </c>
      <c r="BE50" s="171">
        <f>'[3]Yearly HC Propylene'!Y50</f>
        <v>0</v>
      </c>
      <c r="BF50" s="132">
        <f>'[3]Yearly HC Propylene'!Z50</f>
        <v>0</v>
      </c>
      <c r="BG50" s="171">
        <f>'[3]Yearly HC Propylene'!AA50</f>
        <v>0</v>
      </c>
      <c r="BH50" s="132">
        <f>'[3]Yearly HC Propylene'!AB50</f>
        <v>0</v>
      </c>
      <c r="BI50" s="171">
        <f>'[3]Yearly HC Propylene'!AC50</f>
        <v>0</v>
      </c>
      <c r="BJ50" s="132">
        <f>'[3]Yearly HC Propylene'!AD50</f>
        <v>0</v>
      </c>
      <c r="BK50" s="171">
        <f>'[3]Yearly HC Propylene'!AE50</f>
        <v>0</v>
      </c>
      <c r="BL50" s="132">
        <f>'[3]Yearly HC Propylene'!AF50</f>
        <v>0</v>
      </c>
      <c r="BM50" s="171">
        <f>'[3]Yearly HC Propylene'!AG50</f>
        <v>0</v>
      </c>
      <c r="BN50" s="132">
        <f>'[3]Yearly HC Propylene'!AH50</f>
        <v>0</v>
      </c>
      <c r="BO50" s="101"/>
      <c r="BP50" s="132">
        <f t="shared" si="16"/>
        <v>0</v>
      </c>
      <c r="BQ50" s="171">
        <f t="shared" si="16"/>
        <v>0</v>
      </c>
      <c r="BR50" s="132">
        <f t="shared" si="16"/>
        <v>0</v>
      </c>
      <c r="BS50" s="171">
        <f t="shared" si="16"/>
        <v>0</v>
      </c>
      <c r="BT50" s="132">
        <f t="shared" si="16"/>
        <v>0</v>
      </c>
      <c r="BU50" s="171">
        <f t="shared" si="16"/>
        <v>0</v>
      </c>
      <c r="BV50" s="132">
        <f t="shared" si="16"/>
        <v>0</v>
      </c>
      <c r="BW50" s="171">
        <f t="shared" si="16"/>
        <v>0</v>
      </c>
      <c r="BX50" s="132">
        <f t="shared" si="16"/>
        <v>0</v>
      </c>
      <c r="BY50" s="171">
        <f t="shared" si="16"/>
        <v>0</v>
      </c>
      <c r="BZ50" s="132">
        <f t="shared" si="16"/>
        <v>0</v>
      </c>
      <c r="CA50" s="171">
        <f t="shared" si="16"/>
        <v>0</v>
      </c>
      <c r="CB50" s="132">
        <f t="shared" si="16"/>
        <v>0</v>
      </c>
      <c r="CC50" s="171">
        <f t="shared" si="15"/>
        <v>0</v>
      </c>
      <c r="CD50" s="132">
        <f t="shared" si="15"/>
        <v>0</v>
      </c>
      <c r="CE50" s="171">
        <f t="shared" si="15"/>
        <v>0</v>
      </c>
      <c r="CF50" s="132">
        <f t="shared" si="15"/>
        <v>0</v>
      </c>
      <c r="CG50" s="171">
        <f t="shared" si="15"/>
        <v>0</v>
      </c>
      <c r="CH50" s="132">
        <f t="shared" si="15"/>
        <v>0</v>
      </c>
      <c r="CI50" s="171">
        <f t="shared" si="15"/>
        <v>0</v>
      </c>
      <c r="CJ50" s="132">
        <f t="shared" si="15"/>
        <v>0</v>
      </c>
      <c r="CK50" s="171">
        <f t="shared" si="15"/>
        <v>0</v>
      </c>
      <c r="CL50" s="132">
        <f t="shared" si="15"/>
        <v>0</v>
      </c>
      <c r="CM50" s="171">
        <f t="shared" si="14"/>
        <v>0</v>
      </c>
      <c r="CN50" s="132">
        <f t="shared" si="14"/>
        <v>0</v>
      </c>
      <c r="CO50" s="171">
        <f t="shared" si="14"/>
        <v>0</v>
      </c>
      <c r="CP50" s="132">
        <f t="shared" si="14"/>
        <v>0</v>
      </c>
      <c r="CQ50" s="171">
        <f t="shared" si="14"/>
        <v>0</v>
      </c>
      <c r="CR50" s="132">
        <f t="shared" si="14"/>
        <v>0</v>
      </c>
      <c r="CS50" s="171">
        <f t="shared" si="14"/>
        <v>0</v>
      </c>
      <c r="CT50" s="132">
        <f t="shared" si="14"/>
        <v>0</v>
      </c>
      <c r="CU50" s="225"/>
      <c r="CV50" s="225"/>
      <c r="CW50" s="225"/>
      <c r="CX50" s="225"/>
      <c r="CY50" s="225"/>
      <c r="CZ50" s="225"/>
      <c r="DA50" s="225"/>
      <c r="DB50" s="225"/>
      <c r="DC50" s="225"/>
      <c r="DD50" s="225"/>
      <c r="DE50" s="225"/>
      <c r="DF50" s="225"/>
      <c r="DG50" s="225"/>
      <c r="DH50" s="225"/>
      <c r="DI50" s="225"/>
      <c r="DJ50" s="225"/>
      <c r="DK50" s="225"/>
    </row>
    <row r="51" spans="1:115" outlineLevel="1">
      <c r="A51"/>
      <c r="B51" t="s">
        <v>69</v>
      </c>
      <c r="C51" s="5" t="s">
        <v>197</v>
      </c>
      <c r="D51" s="126">
        <f>'[2]Yearly HC Propylene'!D51</f>
        <v>0</v>
      </c>
      <c r="E51" s="161">
        <f>'[2]Yearly HC Propylene'!E51</f>
        <v>0</v>
      </c>
      <c r="F51" s="126">
        <f>'[2]Yearly HC Propylene'!F51</f>
        <v>0</v>
      </c>
      <c r="G51" s="161">
        <f>'[2]Yearly HC Propylene'!G51</f>
        <v>0</v>
      </c>
      <c r="H51" s="126">
        <f>'[2]Yearly HC Propylene'!H51</f>
        <v>0</v>
      </c>
      <c r="I51" s="161">
        <f>'[2]Yearly HC Propylene'!I51</f>
        <v>0</v>
      </c>
      <c r="J51" s="126">
        <f>'[2]Yearly HC Propylene'!J51</f>
        <v>0</v>
      </c>
      <c r="K51" s="161">
        <f>'[2]Yearly HC Propylene'!K51</f>
        <v>0</v>
      </c>
      <c r="L51" s="126">
        <f>'[2]Yearly HC Propylene'!L51</f>
        <v>0</v>
      </c>
      <c r="M51" s="161">
        <f>'[2]Yearly HC Propylene'!M51</f>
        <v>0</v>
      </c>
      <c r="N51" s="126">
        <f>'[2]Yearly HC Propylene'!N51</f>
        <v>0</v>
      </c>
      <c r="O51" s="161">
        <f>'[2]Yearly HC Propylene'!O51</f>
        <v>0</v>
      </c>
      <c r="P51" s="126">
        <f>'[2]Yearly HC Propylene'!P51</f>
        <v>0</v>
      </c>
      <c r="Q51" s="161">
        <f>'[2]Yearly HC Propylene'!Q51</f>
        <v>0</v>
      </c>
      <c r="R51" s="126">
        <f>'[2]Yearly HC Propylene'!R51</f>
        <v>0</v>
      </c>
      <c r="S51" s="161">
        <f>'[2]Yearly HC Propylene'!S51</f>
        <v>0</v>
      </c>
      <c r="T51" s="126">
        <f>'[2]Yearly HC Propylene'!T51</f>
        <v>0</v>
      </c>
      <c r="U51" s="161">
        <f>'[2]Yearly HC Propylene'!U51</f>
        <v>0</v>
      </c>
      <c r="V51" s="126">
        <f>'[2]Yearly HC Propylene'!V51</f>
        <v>0</v>
      </c>
      <c r="W51" s="161">
        <f>'[2]Yearly HC Propylene'!W51</f>
        <v>0</v>
      </c>
      <c r="X51" s="126">
        <f>'[2]Yearly HC Propylene'!X51</f>
        <v>0</v>
      </c>
      <c r="Y51" s="161">
        <f>'[2]Yearly HC Propylene'!Y51</f>
        <v>0</v>
      </c>
      <c r="Z51" s="126">
        <f>'[2]Yearly HC Propylene'!Z51</f>
        <v>0</v>
      </c>
      <c r="AA51" s="161">
        <f>'[2]Yearly HC Propylene'!AA51</f>
        <v>0</v>
      </c>
      <c r="AB51" s="126">
        <f>'[2]Yearly HC Propylene'!AB51</f>
        <v>0</v>
      </c>
      <c r="AC51" s="161">
        <f>'[2]Yearly HC Propylene'!AC51</f>
        <v>0</v>
      </c>
      <c r="AD51" s="126">
        <f>'[2]Yearly HC Propylene'!AD51</f>
        <v>0</v>
      </c>
      <c r="AE51" s="161">
        <f>'[2]Yearly HC Propylene'!AE51</f>
        <v>0</v>
      </c>
      <c r="AF51" s="126">
        <f>'[2]Yearly HC Propylene'!AF51</f>
        <v>0</v>
      </c>
      <c r="AG51" s="161">
        <f>'[2]Yearly HC Propylene'!AG51</f>
        <v>0</v>
      </c>
      <c r="AH51" s="126">
        <f>'[2]Yearly HC Propylene'!AH51</f>
        <v>0</v>
      </c>
      <c r="AI51" s="92"/>
      <c r="AJ51" s="126">
        <f>'[3]Yearly HC Propylene'!D51</f>
        <v>0</v>
      </c>
      <c r="AK51" s="161">
        <f>'[3]Yearly HC Propylene'!E51</f>
        <v>0</v>
      </c>
      <c r="AL51" s="126">
        <f>'[3]Yearly HC Propylene'!F51</f>
        <v>0</v>
      </c>
      <c r="AM51" s="161">
        <f>'[3]Yearly HC Propylene'!G51</f>
        <v>0</v>
      </c>
      <c r="AN51" s="126">
        <f>'[3]Yearly HC Propylene'!H51</f>
        <v>0</v>
      </c>
      <c r="AO51" s="161">
        <f>'[3]Yearly HC Propylene'!I51</f>
        <v>0</v>
      </c>
      <c r="AP51" s="126">
        <f>'[3]Yearly HC Propylene'!J51</f>
        <v>0</v>
      </c>
      <c r="AQ51" s="161">
        <f>'[3]Yearly HC Propylene'!K51</f>
        <v>0</v>
      </c>
      <c r="AR51" s="126">
        <f>'[3]Yearly HC Propylene'!L51</f>
        <v>0</v>
      </c>
      <c r="AS51" s="161">
        <f>'[3]Yearly HC Propylene'!M51</f>
        <v>0</v>
      </c>
      <c r="AT51" s="126">
        <f>'[3]Yearly HC Propylene'!N51</f>
        <v>0</v>
      </c>
      <c r="AU51" s="161">
        <f>'[3]Yearly HC Propylene'!O51</f>
        <v>0</v>
      </c>
      <c r="AV51" s="126">
        <f>'[3]Yearly HC Propylene'!P51</f>
        <v>0</v>
      </c>
      <c r="AW51" s="161">
        <f>'[3]Yearly HC Propylene'!Q51</f>
        <v>0</v>
      </c>
      <c r="AX51" s="126">
        <f>'[3]Yearly HC Propylene'!R51</f>
        <v>0</v>
      </c>
      <c r="AY51" s="161">
        <f>'[3]Yearly HC Propylene'!S51</f>
        <v>0</v>
      </c>
      <c r="AZ51" s="126">
        <f>'[3]Yearly HC Propylene'!T51</f>
        <v>0</v>
      </c>
      <c r="BA51" s="161">
        <f>'[3]Yearly HC Propylene'!U51</f>
        <v>0</v>
      </c>
      <c r="BB51" s="126">
        <f>'[3]Yearly HC Propylene'!V51</f>
        <v>0</v>
      </c>
      <c r="BC51" s="161">
        <f>'[3]Yearly HC Propylene'!W51</f>
        <v>0</v>
      </c>
      <c r="BD51" s="126">
        <f>'[3]Yearly HC Propylene'!X51</f>
        <v>0</v>
      </c>
      <c r="BE51" s="161">
        <f>'[3]Yearly HC Propylene'!Y51</f>
        <v>0</v>
      </c>
      <c r="BF51" s="126">
        <f>'[3]Yearly HC Propylene'!Z51</f>
        <v>0</v>
      </c>
      <c r="BG51" s="161">
        <f>'[3]Yearly HC Propylene'!AA51</f>
        <v>0</v>
      </c>
      <c r="BH51" s="126">
        <f>'[3]Yearly HC Propylene'!AB51</f>
        <v>0</v>
      </c>
      <c r="BI51" s="161">
        <f>'[3]Yearly HC Propylene'!AC51</f>
        <v>0</v>
      </c>
      <c r="BJ51" s="126">
        <f>'[3]Yearly HC Propylene'!AD51</f>
        <v>0</v>
      </c>
      <c r="BK51" s="161">
        <f>'[3]Yearly HC Propylene'!AE51</f>
        <v>0</v>
      </c>
      <c r="BL51" s="126">
        <f>'[3]Yearly HC Propylene'!AF51</f>
        <v>0</v>
      </c>
      <c r="BM51" s="161">
        <f>'[3]Yearly HC Propylene'!AG51</f>
        <v>0</v>
      </c>
      <c r="BN51" s="126">
        <f>'[3]Yearly HC Propylene'!AH51</f>
        <v>0</v>
      </c>
      <c r="BO51" s="92"/>
      <c r="BP51" s="126">
        <f t="shared" si="16"/>
        <v>0</v>
      </c>
      <c r="BQ51" s="161">
        <f t="shared" si="16"/>
        <v>0</v>
      </c>
      <c r="BR51" s="126">
        <f t="shared" si="16"/>
        <v>0</v>
      </c>
      <c r="BS51" s="161">
        <f t="shared" si="16"/>
        <v>0</v>
      </c>
      <c r="BT51" s="126">
        <f t="shared" si="16"/>
        <v>0</v>
      </c>
      <c r="BU51" s="161">
        <f t="shared" si="16"/>
        <v>0</v>
      </c>
      <c r="BV51" s="126">
        <f t="shared" si="16"/>
        <v>0</v>
      </c>
      <c r="BW51" s="161">
        <f t="shared" si="16"/>
        <v>0</v>
      </c>
      <c r="BX51" s="126">
        <f t="shared" si="16"/>
        <v>0</v>
      </c>
      <c r="BY51" s="161">
        <f t="shared" si="16"/>
        <v>0</v>
      </c>
      <c r="BZ51" s="126">
        <f t="shared" si="16"/>
        <v>0</v>
      </c>
      <c r="CA51" s="161">
        <f t="shared" si="16"/>
        <v>0</v>
      </c>
      <c r="CB51" s="126">
        <f t="shared" si="16"/>
        <v>0</v>
      </c>
      <c r="CC51" s="161">
        <f t="shared" si="15"/>
        <v>0</v>
      </c>
      <c r="CD51" s="126">
        <f t="shared" si="15"/>
        <v>0</v>
      </c>
      <c r="CE51" s="161">
        <f t="shared" si="15"/>
        <v>0</v>
      </c>
      <c r="CF51" s="126">
        <f t="shared" si="15"/>
        <v>0</v>
      </c>
      <c r="CG51" s="161">
        <f t="shared" si="15"/>
        <v>0</v>
      </c>
      <c r="CH51" s="126">
        <f t="shared" si="15"/>
        <v>0</v>
      </c>
      <c r="CI51" s="161">
        <f t="shared" si="15"/>
        <v>0</v>
      </c>
      <c r="CJ51" s="126">
        <f t="shared" si="15"/>
        <v>0</v>
      </c>
      <c r="CK51" s="161">
        <f t="shared" si="15"/>
        <v>0</v>
      </c>
      <c r="CL51" s="126">
        <f t="shared" si="15"/>
        <v>0</v>
      </c>
      <c r="CM51" s="161">
        <f t="shared" si="14"/>
        <v>0</v>
      </c>
      <c r="CN51" s="126">
        <f t="shared" si="14"/>
        <v>0</v>
      </c>
      <c r="CO51" s="161">
        <f t="shared" si="14"/>
        <v>0</v>
      </c>
      <c r="CP51" s="126">
        <f t="shared" si="14"/>
        <v>0</v>
      </c>
      <c r="CQ51" s="161">
        <f t="shared" si="14"/>
        <v>0</v>
      </c>
      <c r="CR51" s="126">
        <f t="shared" si="14"/>
        <v>0</v>
      </c>
      <c r="CS51" s="161">
        <f t="shared" si="14"/>
        <v>0</v>
      </c>
      <c r="CT51" s="126">
        <f t="shared" si="14"/>
        <v>0</v>
      </c>
      <c r="CU51" s="221"/>
      <c r="CV51" s="221"/>
      <c r="CW51" s="221"/>
      <c r="CX51" s="221"/>
      <c r="CY51" s="221"/>
      <c r="CZ51" s="221"/>
      <c r="DA51" s="221"/>
      <c r="DB51" s="221"/>
      <c r="DC51" s="221"/>
      <c r="DD51" s="221"/>
      <c r="DE51" s="221"/>
      <c r="DF51" s="221"/>
      <c r="DG51" s="221"/>
      <c r="DH51" s="221"/>
      <c r="DI51" s="221"/>
      <c r="DJ51" s="221"/>
      <c r="DK51" s="221"/>
    </row>
    <row r="52" spans="1:115" outlineLevel="1">
      <c r="A52"/>
      <c r="B52" t="s">
        <v>74</v>
      </c>
      <c r="C52" s="5" t="s">
        <v>197</v>
      </c>
      <c r="D52" s="126">
        <f>'[2]Yearly HC Propylene'!D52</f>
        <v>0</v>
      </c>
      <c r="E52" s="161">
        <f>'[2]Yearly HC Propylene'!E52</f>
        <v>0</v>
      </c>
      <c r="F52" s="126">
        <f>'[2]Yearly HC Propylene'!F52</f>
        <v>0</v>
      </c>
      <c r="G52" s="161">
        <f>'[2]Yearly HC Propylene'!G52</f>
        <v>0</v>
      </c>
      <c r="H52" s="126">
        <f>'[2]Yearly HC Propylene'!H52</f>
        <v>0</v>
      </c>
      <c r="I52" s="161">
        <f>'[2]Yearly HC Propylene'!I52</f>
        <v>0</v>
      </c>
      <c r="J52" s="126">
        <f>'[2]Yearly HC Propylene'!J52</f>
        <v>0</v>
      </c>
      <c r="K52" s="161">
        <f>'[2]Yearly HC Propylene'!K52</f>
        <v>0</v>
      </c>
      <c r="L52" s="126">
        <f>'[2]Yearly HC Propylene'!L52</f>
        <v>0</v>
      </c>
      <c r="M52" s="161">
        <f>'[2]Yearly HC Propylene'!M52</f>
        <v>0</v>
      </c>
      <c r="N52" s="126">
        <f>'[2]Yearly HC Propylene'!N52</f>
        <v>0</v>
      </c>
      <c r="O52" s="161">
        <f>'[2]Yearly HC Propylene'!O52</f>
        <v>0</v>
      </c>
      <c r="P52" s="126">
        <f>'[2]Yearly HC Propylene'!P52</f>
        <v>0</v>
      </c>
      <c r="Q52" s="161">
        <f>'[2]Yearly HC Propylene'!Q52</f>
        <v>0</v>
      </c>
      <c r="R52" s="126">
        <f>'[2]Yearly HC Propylene'!R52</f>
        <v>0</v>
      </c>
      <c r="S52" s="161">
        <f>'[2]Yearly HC Propylene'!S52</f>
        <v>0</v>
      </c>
      <c r="T52" s="126">
        <f>'[2]Yearly HC Propylene'!T52</f>
        <v>0</v>
      </c>
      <c r="U52" s="161">
        <f>'[2]Yearly HC Propylene'!U52</f>
        <v>0</v>
      </c>
      <c r="V52" s="126">
        <f>'[2]Yearly HC Propylene'!V52</f>
        <v>0</v>
      </c>
      <c r="W52" s="161">
        <f>'[2]Yearly HC Propylene'!W52</f>
        <v>0</v>
      </c>
      <c r="X52" s="126">
        <f>'[2]Yearly HC Propylene'!X52</f>
        <v>0</v>
      </c>
      <c r="Y52" s="161">
        <f>'[2]Yearly HC Propylene'!Y52</f>
        <v>0</v>
      </c>
      <c r="Z52" s="126">
        <f>'[2]Yearly HC Propylene'!Z52</f>
        <v>0</v>
      </c>
      <c r="AA52" s="161">
        <f>'[2]Yearly HC Propylene'!AA52</f>
        <v>0</v>
      </c>
      <c r="AB52" s="126">
        <f>'[2]Yearly HC Propylene'!AB52</f>
        <v>0</v>
      </c>
      <c r="AC52" s="161">
        <f>'[2]Yearly HC Propylene'!AC52</f>
        <v>0</v>
      </c>
      <c r="AD52" s="126">
        <f>'[2]Yearly HC Propylene'!AD52</f>
        <v>0</v>
      </c>
      <c r="AE52" s="161">
        <f>'[2]Yearly HC Propylene'!AE52</f>
        <v>0</v>
      </c>
      <c r="AF52" s="126">
        <f>'[2]Yearly HC Propylene'!AF52</f>
        <v>0</v>
      </c>
      <c r="AG52" s="161">
        <f>'[2]Yearly HC Propylene'!AG52</f>
        <v>0</v>
      </c>
      <c r="AH52" s="126">
        <f>'[2]Yearly HC Propylene'!AH52</f>
        <v>0</v>
      </c>
      <c r="AI52" s="92"/>
      <c r="AJ52" s="126">
        <f>'[3]Yearly HC Propylene'!D52</f>
        <v>0</v>
      </c>
      <c r="AK52" s="161">
        <f>'[3]Yearly HC Propylene'!E52</f>
        <v>0</v>
      </c>
      <c r="AL52" s="126">
        <f>'[3]Yearly HC Propylene'!F52</f>
        <v>0</v>
      </c>
      <c r="AM52" s="161">
        <f>'[3]Yearly HC Propylene'!G52</f>
        <v>0</v>
      </c>
      <c r="AN52" s="126">
        <f>'[3]Yearly HC Propylene'!H52</f>
        <v>0</v>
      </c>
      <c r="AO52" s="161">
        <f>'[3]Yearly HC Propylene'!I52</f>
        <v>0</v>
      </c>
      <c r="AP52" s="126">
        <f>'[3]Yearly HC Propylene'!J52</f>
        <v>0</v>
      </c>
      <c r="AQ52" s="161">
        <f>'[3]Yearly HC Propylene'!K52</f>
        <v>0</v>
      </c>
      <c r="AR52" s="126">
        <f>'[3]Yearly HC Propylene'!L52</f>
        <v>0</v>
      </c>
      <c r="AS52" s="161">
        <f>'[3]Yearly HC Propylene'!M52</f>
        <v>0</v>
      </c>
      <c r="AT52" s="126">
        <f>'[3]Yearly HC Propylene'!N52</f>
        <v>0</v>
      </c>
      <c r="AU52" s="161">
        <f>'[3]Yearly HC Propylene'!O52</f>
        <v>0</v>
      </c>
      <c r="AV52" s="126">
        <f>'[3]Yearly HC Propylene'!P52</f>
        <v>0</v>
      </c>
      <c r="AW52" s="161">
        <f>'[3]Yearly HC Propylene'!Q52</f>
        <v>0</v>
      </c>
      <c r="AX52" s="126">
        <f>'[3]Yearly HC Propylene'!R52</f>
        <v>0</v>
      </c>
      <c r="AY52" s="161">
        <f>'[3]Yearly HC Propylene'!S52</f>
        <v>0</v>
      </c>
      <c r="AZ52" s="126">
        <f>'[3]Yearly HC Propylene'!T52</f>
        <v>0</v>
      </c>
      <c r="BA52" s="161">
        <f>'[3]Yearly HC Propylene'!U52</f>
        <v>0</v>
      </c>
      <c r="BB52" s="126">
        <f>'[3]Yearly HC Propylene'!V52</f>
        <v>0</v>
      </c>
      <c r="BC52" s="161">
        <f>'[3]Yearly HC Propylene'!W52</f>
        <v>0</v>
      </c>
      <c r="BD52" s="126">
        <f>'[3]Yearly HC Propylene'!X52</f>
        <v>0</v>
      </c>
      <c r="BE52" s="161">
        <f>'[3]Yearly HC Propylene'!Y52</f>
        <v>0</v>
      </c>
      <c r="BF52" s="126">
        <f>'[3]Yearly HC Propylene'!Z52</f>
        <v>0</v>
      </c>
      <c r="BG52" s="161">
        <f>'[3]Yearly HC Propylene'!AA52</f>
        <v>0</v>
      </c>
      <c r="BH52" s="126">
        <f>'[3]Yearly HC Propylene'!AB52</f>
        <v>0</v>
      </c>
      <c r="BI52" s="161">
        <f>'[3]Yearly HC Propylene'!AC52</f>
        <v>0</v>
      </c>
      <c r="BJ52" s="126">
        <f>'[3]Yearly HC Propylene'!AD52</f>
        <v>0</v>
      </c>
      <c r="BK52" s="161">
        <f>'[3]Yearly HC Propylene'!AE52</f>
        <v>0</v>
      </c>
      <c r="BL52" s="126">
        <f>'[3]Yearly HC Propylene'!AF52</f>
        <v>0</v>
      </c>
      <c r="BM52" s="161">
        <f>'[3]Yearly HC Propylene'!AG52</f>
        <v>0</v>
      </c>
      <c r="BN52" s="126">
        <f>'[3]Yearly HC Propylene'!AH52</f>
        <v>0</v>
      </c>
      <c r="BO52" s="92"/>
      <c r="BP52" s="126">
        <f t="shared" si="16"/>
        <v>0</v>
      </c>
      <c r="BQ52" s="161">
        <f t="shared" si="16"/>
        <v>0</v>
      </c>
      <c r="BR52" s="126">
        <f t="shared" si="16"/>
        <v>0</v>
      </c>
      <c r="BS52" s="161">
        <f t="shared" si="16"/>
        <v>0</v>
      </c>
      <c r="BT52" s="126">
        <f t="shared" si="16"/>
        <v>0</v>
      </c>
      <c r="BU52" s="161">
        <f t="shared" si="16"/>
        <v>0</v>
      </c>
      <c r="BV52" s="126">
        <f t="shared" si="16"/>
        <v>0</v>
      </c>
      <c r="BW52" s="161">
        <f t="shared" si="16"/>
        <v>0</v>
      </c>
      <c r="BX52" s="126">
        <f t="shared" si="16"/>
        <v>0</v>
      </c>
      <c r="BY52" s="161">
        <f t="shared" si="16"/>
        <v>0</v>
      </c>
      <c r="BZ52" s="126">
        <f t="shared" si="16"/>
        <v>0</v>
      </c>
      <c r="CA52" s="161">
        <f t="shared" si="16"/>
        <v>0</v>
      </c>
      <c r="CB52" s="126">
        <f t="shared" si="16"/>
        <v>0</v>
      </c>
      <c r="CC52" s="161">
        <f t="shared" si="15"/>
        <v>0</v>
      </c>
      <c r="CD52" s="126">
        <f t="shared" si="15"/>
        <v>0</v>
      </c>
      <c r="CE52" s="161">
        <f t="shared" si="15"/>
        <v>0</v>
      </c>
      <c r="CF52" s="126">
        <f t="shared" si="15"/>
        <v>0</v>
      </c>
      <c r="CG52" s="161">
        <f t="shared" si="15"/>
        <v>0</v>
      </c>
      <c r="CH52" s="126">
        <f t="shared" si="15"/>
        <v>0</v>
      </c>
      <c r="CI52" s="161">
        <f t="shared" si="15"/>
        <v>0</v>
      </c>
      <c r="CJ52" s="126">
        <f t="shared" si="15"/>
        <v>0</v>
      </c>
      <c r="CK52" s="161">
        <f t="shared" si="15"/>
        <v>0</v>
      </c>
      <c r="CL52" s="126">
        <f t="shared" si="15"/>
        <v>0</v>
      </c>
      <c r="CM52" s="161">
        <f t="shared" si="14"/>
        <v>0</v>
      </c>
      <c r="CN52" s="126">
        <f t="shared" si="14"/>
        <v>0</v>
      </c>
      <c r="CO52" s="161">
        <f t="shared" si="14"/>
        <v>0</v>
      </c>
      <c r="CP52" s="126">
        <f t="shared" si="14"/>
        <v>0</v>
      </c>
      <c r="CQ52" s="161">
        <f t="shared" si="14"/>
        <v>0</v>
      </c>
      <c r="CR52" s="126">
        <f t="shared" si="14"/>
        <v>0</v>
      </c>
      <c r="CS52" s="161">
        <f t="shared" si="14"/>
        <v>0</v>
      </c>
      <c r="CT52" s="126">
        <f t="shared" si="14"/>
        <v>0</v>
      </c>
      <c r="CU52" s="221"/>
      <c r="CV52" s="221"/>
      <c r="CW52" s="221"/>
      <c r="CX52" s="221"/>
      <c r="CY52" s="221"/>
      <c r="CZ52" s="221"/>
      <c r="DA52" s="221"/>
      <c r="DB52" s="221"/>
      <c r="DC52" s="221"/>
      <c r="DD52" s="221"/>
      <c r="DE52" s="221"/>
      <c r="DF52" s="221"/>
      <c r="DG52" s="221"/>
      <c r="DH52" s="221"/>
      <c r="DI52" s="221"/>
      <c r="DJ52" s="221"/>
      <c r="DK52" s="221"/>
    </row>
    <row r="53" spans="1:115" s="14" customFormat="1">
      <c r="A53" s="10"/>
      <c r="B53" s="10" t="s">
        <v>71</v>
      </c>
      <c r="C53" s="11" t="s">
        <v>197</v>
      </c>
      <c r="D53" s="133">
        <f>'[2]Yearly HC Propylene'!D53</f>
        <v>0</v>
      </c>
      <c r="E53" s="163">
        <f>'[2]Yearly HC Propylene'!E53</f>
        <v>0</v>
      </c>
      <c r="F53" s="133">
        <f>'[2]Yearly HC Propylene'!F53</f>
        <v>0</v>
      </c>
      <c r="G53" s="163">
        <f>'[2]Yearly HC Propylene'!G53</f>
        <v>0</v>
      </c>
      <c r="H53" s="133">
        <f>'[2]Yearly HC Propylene'!H53</f>
        <v>0</v>
      </c>
      <c r="I53" s="163">
        <f>'[2]Yearly HC Propylene'!I53</f>
        <v>0</v>
      </c>
      <c r="J53" s="133">
        <f>'[2]Yearly HC Propylene'!J53</f>
        <v>0</v>
      </c>
      <c r="K53" s="163">
        <f>'[2]Yearly HC Propylene'!K53</f>
        <v>0</v>
      </c>
      <c r="L53" s="133">
        <f>'[2]Yearly HC Propylene'!L53</f>
        <v>0</v>
      </c>
      <c r="M53" s="163">
        <f>'[2]Yearly HC Propylene'!M53</f>
        <v>0</v>
      </c>
      <c r="N53" s="133">
        <f>'[2]Yearly HC Propylene'!N53</f>
        <v>0</v>
      </c>
      <c r="O53" s="163">
        <f>'[2]Yearly HC Propylene'!O53</f>
        <v>0</v>
      </c>
      <c r="P53" s="133">
        <f>'[2]Yearly HC Propylene'!P53</f>
        <v>0</v>
      </c>
      <c r="Q53" s="163">
        <f>'[2]Yearly HC Propylene'!Q53</f>
        <v>0</v>
      </c>
      <c r="R53" s="133">
        <f>'[2]Yearly HC Propylene'!R53</f>
        <v>0</v>
      </c>
      <c r="S53" s="163">
        <f>'[2]Yearly HC Propylene'!S53</f>
        <v>0</v>
      </c>
      <c r="T53" s="133">
        <f>'[2]Yearly HC Propylene'!T53</f>
        <v>0</v>
      </c>
      <c r="U53" s="163">
        <f>'[2]Yearly HC Propylene'!U53</f>
        <v>0</v>
      </c>
      <c r="V53" s="133">
        <f>'[2]Yearly HC Propylene'!V53</f>
        <v>0</v>
      </c>
      <c r="W53" s="163">
        <f>'[2]Yearly HC Propylene'!W53</f>
        <v>0</v>
      </c>
      <c r="X53" s="133">
        <f>'[2]Yearly HC Propylene'!X53</f>
        <v>0</v>
      </c>
      <c r="Y53" s="163">
        <f>'[2]Yearly HC Propylene'!Y53</f>
        <v>0</v>
      </c>
      <c r="Z53" s="133">
        <f>'[2]Yearly HC Propylene'!Z53</f>
        <v>0</v>
      </c>
      <c r="AA53" s="163">
        <f>'[2]Yearly HC Propylene'!AA53</f>
        <v>0</v>
      </c>
      <c r="AB53" s="133">
        <f>'[2]Yearly HC Propylene'!AB53</f>
        <v>0</v>
      </c>
      <c r="AC53" s="163">
        <f>'[2]Yearly HC Propylene'!AC53</f>
        <v>0</v>
      </c>
      <c r="AD53" s="133">
        <f>'[2]Yearly HC Propylene'!AD53</f>
        <v>0</v>
      </c>
      <c r="AE53" s="163">
        <f>'[2]Yearly HC Propylene'!AE53</f>
        <v>0</v>
      </c>
      <c r="AF53" s="133">
        <f>'[2]Yearly HC Propylene'!AF53</f>
        <v>0</v>
      </c>
      <c r="AG53" s="163">
        <f>'[2]Yearly HC Propylene'!AG53</f>
        <v>0</v>
      </c>
      <c r="AH53" s="133">
        <f>'[2]Yearly HC Propylene'!AH53</f>
        <v>0</v>
      </c>
      <c r="AI53" s="94"/>
      <c r="AJ53" s="133">
        <f>'[3]Yearly HC Propylene'!D53</f>
        <v>0</v>
      </c>
      <c r="AK53" s="163">
        <f>'[3]Yearly HC Propylene'!E53</f>
        <v>0</v>
      </c>
      <c r="AL53" s="133">
        <f>'[3]Yearly HC Propylene'!F53</f>
        <v>0</v>
      </c>
      <c r="AM53" s="163">
        <f>'[3]Yearly HC Propylene'!G53</f>
        <v>0</v>
      </c>
      <c r="AN53" s="133">
        <f>'[3]Yearly HC Propylene'!H53</f>
        <v>0</v>
      </c>
      <c r="AO53" s="163">
        <f>'[3]Yearly HC Propylene'!I53</f>
        <v>0</v>
      </c>
      <c r="AP53" s="133">
        <f>'[3]Yearly HC Propylene'!J53</f>
        <v>0</v>
      </c>
      <c r="AQ53" s="163">
        <f>'[3]Yearly HC Propylene'!K53</f>
        <v>0</v>
      </c>
      <c r="AR53" s="133">
        <f>'[3]Yearly HC Propylene'!L53</f>
        <v>0</v>
      </c>
      <c r="AS53" s="163">
        <f>'[3]Yearly HC Propylene'!M53</f>
        <v>0</v>
      </c>
      <c r="AT53" s="133">
        <f>'[3]Yearly HC Propylene'!N53</f>
        <v>0</v>
      </c>
      <c r="AU53" s="163">
        <f>'[3]Yearly HC Propylene'!O53</f>
        <v>0</v>
      </c>
      <c r="AV53" s="133">
        <f>'[3]Yearly HC Propylene'!P53</f>
        <v>0</v>
      </c>
      <c r="AW53" s="163">
        <f>'[3]Yearly HC Propylene'!Q53</f>
        <v>0</v>
      </c>
      <c r="AX53" s="133">
        <f>'[3]Yearly HC Propylene'!R53</f>
        <v>0</v>
      </c>
      <c r="AY53" s="163">
        <f>'[3]Yearly HC Propylene'!S53</f>
        <v>0</v>
      </c>
      <c r="AZ53" s="133">
        <f>'[3]Yearly HC Propylene'!T53</f>
        <v>0</v>
      </c>
      <c r="BA53" s="163">
        <f>'[3]Yearly HC Propylene'!U53</f>
        <v>0</v>
      </c>
      <c r="BB53" s="133">
        <f>'[3]Yearly HC Propylene'!V53</f>
        <v>0</v>
      </c>
      <c r="BC53" s="163">
        <f>'[3]Yearly HC Propylene'!W53</f>
        <v>0</v>
      </c>
      <c r="BD53" s="133">
        <f>'[3]Yearly HC Propylene'!X53</f>
        <v>0</v>
      </c>
      <c r="BE53" s="163">
        <f>'[3]Yearly HC Propylene'!Y53</f>
        <v>0</v>
      </c>
      <c r="BF53" s="133">
        <f>'[3]Yearly HC Propylene'!Z53</f>
        <v>0</v>
      </c>
      <c r="BG53" s="163">
        <f>'[3]Yearly HC Propylene'!AA53</f>
        <v>0</v>
      </c>
      <c r="BH53" s="133">
        <f>'[3]Yearly HC Propylene'!AB53</f>
        <v>0</v>
      </c>
      <c r="BI53" s="163">
        <f>'[3]Yearly HC Propylene'!AC53</f>
        <v>0</v>
      </c>
      <c r="BJ53" s="133">
        <f>'[3]Yearly HC Propylene'!AD53</f>
        <v>0</v>
      </c>
      <c r="BK53" s="163">
        <f>'[3]Yearly HC Propylene'!AE53</f>
        <v>0</v>
      </c>
      <c r="BL53" s="133">
        <f>'[3]Yearly HC Propylene'!AF53</f>
        <v>0</v>
      </c>
      <c r="BM53" s="163">
        <f>'[3]Yearly HC Propylene'!AG53</f>
        <v>0</v>
      </c>
      <c r="BN53" s="133">
        <f>'[3]Yearly HC Propylene'!AH53</f>
        <v>0</v>
      </c>
      <c r="BO53" s="94"/>
      <c r="BP53" s="133">
        <f t="shared" si="16"/>
        <v>0</v>
      </c>
      <c r="BQ53" s="163">
        <f t="shared" si="16"/>
        <v>0</v>
      </c>
      <c r="BR53" s="133">
        <f t="shared" si="16"/>
        <v>0</v>
      </c>
      <c r="BS53" s="163">
        <f t="shared" si="16"/>
        <v>0</v>
      </c>
      <c r="BT53" s="133">
        <f t="shared" si="16"/>
        <v>0</v>
      </c>
      <c r="BU53" s="163">
        <f t="shared" si="16"/>
        <v>0</v>
      </c>
      <c r="BV53" s="133">
        <f t="shared" si="16"/>
        <v>0</v>
      </c>
      <c r="BW53" s="163">
        <f t="shared" si="16"/>
        <v>0</v>
      </c>
      <c r="BX53" s="133">
        <f t="shared" si="16"/>
        <v>0</v>
      </c>
      <c r="BY53" s="163">
        <f t="shared" si="16"/>
        <v>0</v>
      </c>
      <c r="BZ53" s="133">
        <f t="shared" si="16"/>
        <v>0</v>
      </c>
      <c r="CA53" s="163">
        <f t="shared" si="16"/>
        <v>0</v>
      </c>
      <c r="CB53" s="133">
        <f t="shared" si="16"/>
        <v>0</v>
      </c>
      <c r="CC53" s="163">
        <f t="shared" si="15"/>
        <v>0</v>
      </c>
      <c r="CD53" s="133">
        <f t="shared" si="15"/>
        <v>0</v>
      </c>
      <c r="CE53" s="163">
        <f t="shared" si="15"/>
        <v>0</v>
      </c>
      <c r="CF53" s="133">
        <f t="shared" si="15"/>
        <v>0</v>
      </c>
      <c r="CG53" s="163">
        <f t="shared" si="15"/>
        <v>0</v>
      </c>
      <c r="CH53" s="133">
        <f t="shared" si="15"/>
        <v>0</v>
      </c>
      <c r="CI53" s="163">
        <f t="shared" si="15"/>
        <v>0</v>
      </c>
      <c r="CJ53" s="133">
        <f t="shared" si="15"/>
        <v>0</v>
      </c>
      <c r="CK53" s="163">
        <f t="shared" si="15"/>
        <v>0</v>
      </c>
      <c r="CL53" s="133">
        <f t="shared" si="15"/>
        <v>0</v>
      </c>
      <c r="CM53" s="163">
        <f t="shared" si="14"/>
        <v>0</v>
      </c>
      <c r="CN53" s="133">
        <f t="shared" si="14"/>
        <v>0</v>
      </c>
      <c r="CO53" s="163">
        <f t="shared" si="14"/>
        <v>0</v>
      </c>
      <c r="CP53" s="133">
        <f t="shared" si="14"/>
        <v>0</v>
      </c>
      <c r="CQ53" s="163">
        <f t="shared" si="14"/>
        <v>0</v>
      </c>
      <c r="CR53" s="133">
        <f t="shared" si="14"/>
        <v>0</v>
      </c>
      <c r="CS53" s="163">
        <f t="shared" si="14"/>
        <v>0</v>
      </c>
      <c r="CT53" s="133">
        <f t="shared" si="14"/>
        <v>0</v>
      </c>
      <c r="CU53" s="226"/>
      <c r="CV53" s="226"/>
      <c r="CW53" s="226"/>
      <c r="CX53" s="226"/>
      <c r="CY53" s="226"/>
      <c r="CZ53" s="226"/>
      <c r="DA53" s="226"/>
      <c r="DB53" s="226"/>
      <c r="DC53" s="226"/>
      <c r="DD53" s="226"/>
      <c r="DE53" s="226"/>
      <c r="DF53" s="226"/>
      <c r="DG53" s="226"/>
      <c r="DH53" s="226"/>
      <c r="DI53" s="226"/>
      <c r="DJ53" s="226"/>
      <c r="DK53" s="226"/>
    </row>
    <row r="54" spans="1:115" s="13" customFormat="1">
      <c r="A54" s="6" t="s">
        <v>75</v>
      </c>
      <c r="B54" s="6" t="s">
        <v>48</v>
      </c>
      <c r="C54" s="17" t="s">
        <v>197</v>
      </c>
      <c r="D54" s="132">
        <f>'[2]Yearly HC Propylene'!D54</f>
        <v>350789.70130119962</v>
      </c>
      <c r="E54" s="171">
        <f>'[2]Yearly HC Propylene'!E54</f>
        <v>342022.90836845251</v>
      </c>
      <c r="F54" s="132">
        <f>'[2]Yearly HC Propylene'!F54</f>
        <v>333361.25834353361</v>
      </c>
      <c r="G54" s="171">
        <f>'[2]Yearly HC Propylene'!G54</f>
        <v>324803.71160373592</v>
      </c>
      <c r="H54" s="132">
        <f>'[2]Yearly HC Propylene'!H54</f>
        <v>316349.23790956644</v>
      </c>
      <c r="I54" s="171">
        <f>'[2]Yearly HC Propylene'!I54</f>
        <v>307996.81632445793</v>
      </c>
      <c r="J54" s="132">
        <f>'[2]Yearly HC Propylene'!J54</f>
        <v>299745.43513514474</v>
      </c>
      <c r="K54" s="171">
        <f>'[2]Yearly HC Propylene'!K54</f>
        <v>291594.091772696</v>
      </c>
      <c r="L54" s="132">
        <f>'[2]Yearly HC Propylene'!L54</f>
        <v>283541.79273420147</v>
      </c>
      <c r="M54" s="171">
        <f>'[2]Yearly HC Propylene'!M54</f>
        <v>275587.55350510532</v>
      </c>
      <c r="N54" s="132">
        <f>'[2]Yearly HC Propylene'!N54</f>
        <v>267730.39848218148</v>
      </c>
      <c r="O54" s="171">
        <f>'[2]Yearly HC Propylene'!O54</f>
        <v>259969.36089714628</v>
      </c>
      <c r="P54" s="132">
        <f>'[2]Yearly HC Propylene'!P54</f>
        <v>252303.48274090307</v>
      </c>
      <c r="Q54" s="171">
        <f>'[2]Yearly HC Propylene'!Q54</f>
        <v>244731.81468841329</v>
      </c>
      <c r="R54" s="132">
        <f>'[2]Yearly HC Propylene'!R54</f>
        <v>237253.41602418956</v>
      </c>
      <c r="S54" s="171">
        <f>'[2]Yearly HC Propylene'!S54</f>
        <v>229867.35456840519</v>
      </c>
      <c r="T54" s="132">
        <f>'[2]Yearly HC Propylene'!T54</f>
        <v>222572.70660361578</v>
      </c>
      <c r="U54" s="171">
        <f>'[2]Yearly HC Propylene'!U54</f>
        <v>215368.55680208709</v>
      </c>
      <c r="V54" s="132">
        <f>'[2]Yearly HC Propylene'!V54</f>
        <v>208253.99815372523</v>
      </c>
      <c r="W54" s="171">
        <f>'[2]Yearly HC Propylene'!W54</f>
        <v>201228.13189460384</v>
      </c>
      <c r="X54" s="132">
        <f>'[2]Yearly HC Propylene'!X54</f>
        <v>194290.06743608293</v>
      </c>
      <c r="Y54" s="171">
        <f>'[2]Yearly HC Propylene'!Y54</f>
        <v>187272.33684204449</v>
      </c>
      <c r="Z54" s="132">
        <f>'[2]Yearly HC Propylene'!Z54</f>
        <v>180342.97267207404</v>
      </c>
      <c r="AA54" s="171">
        <f>'[2]Yearly HC Propylene'!AA54</f>
        <v>173501.08417884432</v>
      </c>
      <c r="AB54" s="132">
        <f>'[2]Yearly HC Propylene'!AB54</f>
        <v>166745.78873805981</v>
      </c>
      <c r="AC54" s="171">
        <f>'[2]Yearly HC Propylene'!AC54</f>
        <v>160076.21177850233</v>
      </c>
      <c r="AD54" s="132">
        <f>'[2]Yearly HC Propylene'!AD54</f>
        <v>153491.48671265718</v>
      </c>
      <c r="AE54" s="171">
        <f>'[2]Yearly HC Propylene'!AE54</f>
        <v>146990.75486791509</v>
      </c>
      <c r="AF54" s="132">
        <f>'[2]Yearly HC Propylene'!AF54</f>
        <v>140573.16541834539</v>
      </c>
      <c r="AG54" s="171">
        <f>'[2]Yearly HC Propylene'!AG54</f>
        <v>134237.87531703545</v>
      </c>
      <c r="AH54" s="132">
        <f>'[2]Yearly HC Propylene'!AH54</f>
        <v>127984.04922899249</v>
      </c>
      <c r="AI54" s="101"/>
      <c r="AJ54" s="132">
        <f>'[3]Yearly HC Propylene'!D54</f>
        <v>137707.45987773585</v>
      </c>
      <c r="AK54" s="171">
        <f>'[3]Yearly HC Propylene'!E54</f>
        <v>135208.06948095493</v>
      </c>
      <c r="AL54" s="132">
        <f>'[3]Yearly HC Propylene'!F54</f>
        <v>132708.67908417404</v>
      </c>
      <c r="AM54" s="171">
        <f>'[3]Yearly HC Propylene'!G54</f>
        <v>130209.28868739313</v>
      </c>
      <c r="AN54" s="132">
        <f>'[3]Yearly HC Propylene'!H54</f>
        <v>127709.89829061223</v>
      </c>
      <c r="AO54" s="171">
        <f>'[3]Yearly HC Propylene'!I54</f>
        <v>125210.50789383132</v>
      </c>
      <c r="AP54" s="132">
        <f>'[3]Yearly HC Propylene'!J54</f>
        <v>122711.11749705041</v>
      </c>
      <c r="AQ54" s="171">
        <f>'[3]Yearly HC Propylene'!K54</f>
        <v>120211.72710026951</v>
      </c>
      <c r="AR54" s="132">
        <f>'[3]Yearly HC Propylene'!L54</f>
        <v>117712.3367034886</v>
      </c>
      <c r="AS54" s="171">
        <f>'[3]Yearly HC Propylene'!M54</f>
        <v>115212.94630670769</v>
      </c>
      <c r="AT54" s="132">
        <f>'[3]Yearly HC Propylene'!N54</f>
        <v>112713.55590992678</v>
      </c>
      <c r="AU54" s="171">
        <f>'[3]Yearly HC Propylene'!O54</f>
        <v>110214.16551314588</v>
      </c>
      <c r="AV54" s="132">
        <f>'[3]Yearly HC Propylene'!P54</f>
        <v>107714.77511636497</v>
      </c>
      <c r="AW54" s="171">
        <f>'[3]Yearly HC Propylene'!Q54</f>
        <v>105215.38471958406</v>
      </c>
      <c r="AX54" s="132">
        <f>'[3]Yearly HC Propylene'!R54</f>
        <v>102715.99432280316</v>
      </c>
      <c r="AY54" s="171">
        <f>'[3]Yearly HC Propylene'!S54</f>
        <v>100216.60392602226</v>
      </c>
      <c r="AZ54" s="132">
        <f>'[3]Yearly HC Propylene'!T54</f>
        <v>97717.213529241359</v>
      </c>
      <c r="BA54" s="171">
        <f>'[3]Yearly HC Propylene'!U54</f>
        <v>95217.823132460442</v>
      </c>
      <c r="BB54" s="132">
        <f>'[3]Yearly HC Propylene'!V54</f>
        <v>92718.432735679526</v>
      </c>
      <c r="BC54" s="171">
        <f>'[3]Yearly HC Propylene'!W54</f>
        <v>90219.042338898638</v>
      </c>
      <c r="BD54" s="132">
        <f>'[3]Yearly HC Propylene'!X54</f>
        <v>87719.651942117722</v>
      </c>
      <c r="BE54" s="171">
        <f>'[3]Yearly HC Propylene'!Y54</f>
        <v>85144.522442404064</v>
      </c>
      <c r="BF54" s="132">
        <f>'[3]Yearly HC Propylene'!Z54</f>
        <v>82569.392942690407</v>
      </c>
      <c r="BG54" s="171">
        <f>'[3]Yearly HC Propylene'!AA54</f>
        <v>79994.26344297675</v>
      </c>
      <c r="BH54" s="132">
        <f>'[3]Yearly HC Propylene'!AB54</f>
        <v>77419.133943263078</v>
      </c>
      <c r="BI54" s="171">
        <f>'[3]Yearly HC Propylene'!AC54</f>
        <v>74844.00444354942</v>
      </c>
      <c r="BJ54" s="132">
        <f>'[3]Yearly HC Propylene'!AD54</f>
        <v>72268.874943835748</v>
      </c>
      <c r="BK54" s="171">
        <f>'[3]Yearly HC Propylene'!AE54</f>
        <v>69693.745444122105</v>
      </c>
      <c r="BL54" s="132">
        <f>'[3]Yearly HC Propylene'!AF54</f>
        <v>67118.615944408448</v>
      </c>
      <c r="BM54" s="171">
        <f>'[3]Yearly HC Propylene'!AG54</f>
        <v>64543.486444694776</v>
      </c>
      <c r="BN54" s="132">
        <f>'[3]Yearly HC Propylene'!AH54</f>
        <v>61968.356944981118</v>
      </c>
      <c r="BO54" s="101"/>
      <c r="BP54" s="132">
        <f t="shared" si="16"/>
        <v>488497.16117893544</v>
      </c>
      <c r="BQ54" s="171">
        <f t="shared" si="16"/>
        <v>477230.97784940747</v>
      </c>
      <c r="BR54" s="132">
        <f t="shared" si="16"/>
        <v>466069.93742770766</v>
      </c>
      <c r="BS54" s="171">
        <f t="shared" si="16"/>
        <v>455013.00029112905</v>
      </c>
      <c r="BT54" s="132">
        <f t="shared" si="16"/>
        <v>444059.13620017865</v>
      </c>
      <c r="BU54" s="171">
        <f t="shared" si="16"/>
        <v>433207.32421828923</v>
      </c>
      <c r="BV54" s="132">
        <f t="shared" si="16"/>
        <v>422456.55263219518</v>
      </c>
      <c r="BW54" s="171">
        <f t="shared" si="16"/>
        <v>411805.81887296552</v>
      </c>
      <c r="BX54" s="132">
        <f t="shared" si="16"/>
        <v>401254.12943769008</v>
      </c>
      <c r="BY54" s="171">
        <f t="shared" si="16"/>
        <v>390800.499811813</v>
      </c>
      <c r="BZ54" s="132">
        <f t="shared" si="16"/>
        <v>380443.95439210825</v>
      </c>
      <c r="CA54" s="171">
        <f t="shared" si="16"/>
        <v>370183.52641029214</v>
      </c>
      <c r="CB54" s="132">
        <f t="shared" si="16"/>
        <v>360018.25785726804</v>
      </c>
      <c r="CC54" s="171">
        <f t="shared" si="15"/>
        <v>349947.19940799737</v>
      </c>
      <c r="CD54" s="132">
        <f t="shared" si="15"/>
        <v>339969.41034699272</v>
      </c>
      <c r="CE54" s="171">
        <f t="shared" si="15"/>
        <v>330083.95849442744</v>
      </c>
      <c r="CF54" s="132">
        <f t="shared" si="15"/>
        <v>320289.92013285717</v>
      </c>
      <c r="CG54" s="171">
        <f t="shared" si="15"/>
        <v>310586.37993454753</v>
      </c>
      <c r="CH54" s="132">
        <f t="shared" si="15"/>
        <v>300972.43088940473</v>
      </c>
      <c r="CI54" s="171">
        <f t="shared" si="15"/>
        <v>291447.17423350248</v>
      </c>
      <c r="CJ54" s="132">
        <f t="shared" si="15"/>
        <v>282009.71937820065</v>
      </c>
      <c r="CK54" s="171">
        <f t="shared" si="15"/>
        <v>272416.85928444855</v>
      </c>
      <c r="CL54" s="132">
        <f t="shared" si="15"/>
        <v>262912.36561476445</v>
      </c>
      <c r="CM54" s="171">
        <f t="shared" si="14"/>
        <v>253495.34762182107</v>
      </c>
      <c r="CN54" s="132">
        <f t="shared" si="14"/>
        <v>244164.9226813229</v>
      </c>
      <c r="CO54" s="171">
        <f t="shared" si="14"/>
        <v>234920.21622205176</v>
      </c>
      <c r="CP54" s="132">
        <f t="shared" si="14"/>
        <v>225760.36165649293</v>
      </c>
      <c r="CQ54" s="171">
        <f t="shared" si="14"/>
        <v>216684.50031203718</v>
      </c>
      <c r="CR54" s="132">
        <f t="shared" si="14"/>
        <v>207691.78136275383</v>
      </c>
      <c r="CS54" s="171">
        <f t="shared" si="14"/>
        <v>198781.36176173022</v>
      </c>
      <c r="CT54" s="132">
        <f t="shared" si="14"/>
        <v>189952.40617397361</v>
      </c>
      <c r="CU54" s="225"/>
      <c r="CV54" s="225"/>
      <c r="CW54" s="225"/>
      <c r="CX54" s="225"/>
      <c r="CY54" s="225"/>
      <c r="CZ54" s="225"/>
      <c r="DA54" s="225"/>
      <c r="DB54" s="225"/>
      <c r="DC54" s="225"/>
      <c r="DD54" s="225"/>
      <c r="DE54" s="225"/>
      <c r="DF54" s="225"/>
      <c r="DG54" s="225"/>
      <c r="DH54" s="225"/>
      <c r="DI54" s="225"/>
      <c r="DJ54" s="225"/>
      <c r="DK54" s="225"/>
    </row>
    <row r="55" spans="1:115" outlineLevel="1">
      <c r="A55"/>
      <c r="B55" t="s">
        <v>69</v>
      </c>
      <c r="C55" s="5" t="s">
        <v>197</v>
      </c>
      <c r="D55" s="126">
        <f>'[2]Yearly HC Propylene'!D55</f>
        <v>0</v>
      </c>
      <c r="E55" s="161">
        <f>'[2]Yearly HC Propylene'!E55</f>
        <v>66.380688359245127</v>
      </c>
      <c r="F55" s="126">
        <f>'[2]Yearly HC Propylene'!F55</f>
        <v>201.00760748039701</v>
      </c>
      <c r="G55" s="161">
        <f>'[2]Yearly HC Propylene'!G55</f>
        <v>403.42781088693408</v>
      </c>
      <c r="H55" s="126">
        <f>'[2]Yearly HC Propylene'!H55</f>
        <v>673.19035335709623</v>
      </c>
      <c r="I55" s="161">
        <f>'[2]Yearly HC Propylene'!I55</f>
        <v>1009.8462835580576</v>
      </c>
      <c r="J55" s="126">
        <f>'[2]Yearly HC Propylene'!J55</f>
        <v>1412.9486367044967</v>
      </c>
      <c r="K55" s="161">
        <f>'[2]Yearly HC Propylene'!K55</f>
        <v>1882.0524272414862</v>
      </c>
      <c r="L55" s="126">
        <f>'[2]Yearly HC Propylene'!L55</f>
        <v>2416.7146415516263</v>
      </c>
      <c r="M55" s="161">
        <f>'[2]Yearly HC Propylene'!M55</f>
        <v>3016.4942306863545</v>
      </c>
      <c r="N55" s="126">
        <f>'[2]Yearly HC Propylene'!N55</f>
        <v>3680.952103121344</v>
      </c>
      <c r="O55" s="161">
        <f>'[2]Yearly HC Propylene'!O55</f>
        <v>4288.3773832398947</v>
      </c>
      <c r="P55" s="126">
        <f>'[2]Yearly HC Propylene'!P55</f>
        <v>4938.1429553515236</v>
      </c>
      <c r="Q55" s="161">
        <f>'[2]Yearly HC Propylene'!Q55</f>
        <v>5629.9594911141367</v>
      </c>
      <c r="R55" s="126">
        <f>'[2]Yearly HC Propylene'!R55</f>
        <v>6363.5389527707894</v>
      </c>
      <c r="S55" s="161">
        <f>'[2]Yearly HC Propylene'!S55</f>
        <v>7138.5945883770137</v>
      </c>
      <c r="T55" s="126">
        <f>'[2]Yearly HC Propylene'!T55</f>
        <v>7954.8409270439888</v>
      </c>
      <c r="U55" s="161">
        <f>'[2]Yearly HC Propylene'!U55</f>
        <v>8811.9937741975245</v>
      </c>
      <c r="V55" s="126">
        <f>'[2]Yearly HC Propylene'!V55</f>
        <v>9709.7702068528033</v>
      </c>
      <c r="W55" s="161">
        <f>'[2]Yearly HC Propylene'!W55</f>
        <v>10647.888568904798</v>
      </c>
      <c r="X55" s="126">
        <f>'[2]Yearly HC Propylene'!X55</f>
        <v>11626.06846643439</v>
      </c>
      <c r="Y55" s="161">
        <f>'[2]Yearly HC Propylene'!Y55</f>
        <v>12893.336138926961</v>
      </c>
      <c r="Z55" s="126">
        <f>'[2]Yearly HC Propylene'!Z55</f>
        <v>14222.698560251381</v>
      </c>
      <c r="AA55" s="161">
        <f>'[2]Yearly HC Propylene'!AA55</f>
        <v>15613.725841263898</v>
      </c>
      <c r="AB55" s="126">
        <f>'[2]Yearly HC Propylene'!AB55</f>
        <v>17065.990018389231</v>
      </c>
      <c r="AC55" s="161">
        <f>'[2]Yearly HC Propylene'!AC55</f>
        <v>18579.06504648507</v>
      </c>
      <c r="AD55" s="126">
        <f>'[2]Yearly HC Propylene'!AD55</f>
        <v>20152.526791730295</v>
      </c>
      <c r="AE55" s="161">
        <f>'[2]Yearly HC Propylene'!AE55</f>
        <v>21785.95302453687</v>
      </c>
      <c r="AF55" s="126">
        <f>'[2]Yearly HC Propylene'!AF55</f>
        <v>23478.923412485321</v>
      </c>
      <c r="AG55" s="161">
        <f>'[2]Yearly HC Propylene'!AG55</f>
        <v>25231.019513283682</v>
      </c>
      <c r="AH55" s="126">
        <f>'[2]Yearly HC Propylene'!AH55</f>
        <v>27041.824767749971</v>
      </c>
      <c r="AI55" s="92"/>
      <c r="AJ55" s="126">
        <f>'[3]Yearly HC Propylene'!D55</f>
        <v>0</v>
      </c>
      <c r="AK55" s="161">
        <f>'[3]Yearly HC Propylene'!E55</f>
        <v>107.95537673507235</v>
      </c>
      <c r="AL55" s="126">
        <f>'[3]Yearly HC Propylene'!F55</f>
        <v>216.04167844781759</v>
      </c>
      <c r="AM55" s="161">
        <f>'[3]Yearly HC Propylene'!G55</f>
        <v>324.25890513823595</v>
      </c>
      <c r="AN55" s="126">
        <f>'[3]Yearly HC Propylene'!H55</f>
        <v>432.60705680632714</v>
      </c>
      <c r="AO55" s="161">
        <f>'[3]Yearly HC Propylene'!I55</f>
        <v>541.08613345209119</v>
      </c>
      <c r="AP55" s="126">
        <f>'[3]Yearly HC Propylene'!J55</f>
        <v>649.69613507552833</v>
      </c>
      <c r="AQ55" s="161">
        <f>'[3]Yearly HC Propylene'!K55</f>
        <v>758.43706167663845</v>
      </c>
      <c r="AR55" s="126">
        <f>'[3]Yearly HC Propylene'!L55</f>
        <v>867.30891325542132</v>
      </c>
      <c r="AS55" s="161">
        <f>'[3]Yearly HC Propylene'!M55</f>
        <v>976.31168981187727</v>
      </c>
      <c r="AT55" s="126">
        <f>'[3]Yearly HC Propylene'!N55</f>
        <v>1085.4453913460061</v>
      </c>
      <c r="AU55" s="161">
        <f>'[3]Yearly HC Propylene'!O55</f>
        <v>1293.0145838009942</v>
      </c>
      <c r="AV55" s="126">
        <f>'[3]Yearly HC Propylene'!P55</f>
        <v>1500.8333519946716</v>
      </c>
      <c r="AW55" s="161">
        <f>'[3]Yearly HC Propylene'!Q55</f>
        <v>1708.901695927038</v>
      </c>
      <c r="AX55" s="126">
        <f>'[3]Yearly HC Propylene'!R55</f>
        <v>1917.2196155980932</v>
      </c>
      <c r="AY55" s="161">
        <f>'[3]Yearly HC Propylene'!S55</f>
        <v>2125.7871110078377</v>
      </c>
      <c r="AZ55" s="126">
        <f>'[3]Yearly HC Propylene'!T55</f>
        <v>2334.6041821562712</v>
      </c>
      <c r="BA55" s="161">
        <f>'[3]Yearly HC Propylene'!U55</f>
        <v>2543.670829043394</v>
      </c>
      <c r="BB55" s="126">
        <f>'[3]Yearly HC Propylene'!V55</f>
        <v>2752.9870516692054</v>
      </c>
      <c r="BC55" s="161">
        <f>'[3]Yearly HC Propylene'!W55</f>
        <v>2962.5528500337064</v>
      </c>
      <c r="BD55" s="126">
        <f>'[3]Yearly HC Propylene'!X55</f>
        <v>3172.3682241368956</v>
      </c>
      <c r="BE55" s="161">
        <f>'[3]Yearly HC Propylene'!Y55</f>
        <v>3543.0611911255673</v>
      </c>
      <c r="BF55" s="126">
        <f>'[3]Yearly HC Propylene'!Z55</f>
        <v>3914.1964442334342</v>
      </c>
      <c r="BG55" s="161">
        <f>'[3]Yearly HC Propylene'!AA55</f>
        <v>4285.7739834604972</v>
      </c>
      <c r="BH55" s="126">
        <f>'[3]Yearly HC Propylene'!AB55</f>
        <v>4657.7938088067567</v>
      </c>
      <c r="BI55" s="161">
        <f>'[3]Yearly HC Propylene'!AC55</f>
        <v>5030.2559202722114</v>
      </c>
      <c r="BJ55" s="126">
        <f>'[3]Yearly HC Propylene'!AD55</f>
        <v>5403.1603178568603</v>
      </c>
      <c r="BK55" s="161">
        <f>'[3]Yearly HC Propylene'!AE55</f>
        <v>5776.5070015607062</v>
      </c>
      <c r="BL55" s="126">
        <f>'[3]Yearly HC Propylene'!AF55</f>
        <v>6150.295971383749</v>
      </c>
      <c r="BM55" s="161">
        <f>'[3]Yearly HC Propylene'!AG55</f>
        <v>6524.527227325987</v>
      </c>
      <c r="BN55" s="126">
        <f>'[3]Yearly HC Propylene'!AH55</f>
        <v>6899.2007693874311</v>
      </c>
      <c r="BO55" s="92"/>
      <c r="BP55" s="126">
        <f t="shared" si="16"/>
        <v>0</v>
      </c>
      <c r="BQ55" s="161">
        <f t="shared" si="16"/>
        <v>174.33606509431746</v>
      </c>
      <c r="BR55" s="126">
        <f t="shared" si="16"/>
        <v>417.0492859282146</v>
      </c>
      <c r="BS55" s="161">
        <f t="shared" si="16"/>
        <v>727.68671602516997</v>
      </c>
      <c r="BT55" s="126">
        <f t="shared" si="16"/>
        <v>1105.7974101634234</v>
      </c>
      <c r="BU55" s="161">
        <f t="shared" si="16"/>
        <v>1550.9324170101488</v>
      </c>
      <c r="BV55" s="126">
        <f t="shared" si="16"/>
        <v>2062.6447717800252</v>
      </c>
      <c r="BW55" s="161">
        <f t="shared" si="16"/>
        <v>2640.4894889181246</v>
      </c>
      <c r="BX55" s="126">
        <f t="shared" si="16"/>
        <v>3284.0235548070477</v>
      </c>
      <c r="BY55" s="161">
        <f t="shared" si="16"/>
        <v>3992.8059204982319</v>
      </c>
      <c r="BZ55" s="126">
        <f t="shared" si="16"/>
        <v>4766.39749446735</v>
      </c>
      <c r="CA55" s="161">
        <f t="shared" si="16"/>
        <v>5581.3919670408886</v>
      </c>
      <c r="CB55" s="126">
        <f t="shared" si="16"/>
        <v>6438.9763073461954</v>
      </c>
      <c r="CC55" s="161">
        <f t="shared" si="15"/>
        <v>7338.8611870411751</v>
      </c>
      <c r="CD55" s="126">
        <f t="shared" si="15"/>
        <v>8280.7585683688831</v>
      </c>
      <c r="CE55" s="161">
        <f t="shared" si="15"/>
        <v>9264.3816993848523</v>
      </c>
      <c r="CF55" s="126">
        <f t="shared" si="15"/>
        <v>10289.44510920026</v>
      </c>
      <c r="CG55" s="161">
        <f t="shared" si="15"/>
        <v>11355.664603240919</v>
      </c>
      <c r="CH55" s="126">
        <f t="shared" si="15"/>
        <v>12462.757258522008</v>
      </c>
      <c r="CI55" s="161">
        <f t="shared" si="15"/>
        <v>13610.441418938504</v>
      </c>
      <c r="CJ55" s="126">
        <f t="shared" si="15"/>
        <v>14798.436690571285</v>
      </c>
      <c r="CK55" s="161">
        <f t="shared" si="15"/>
        <v>16436.397330052529</v>
      </c>
      <c r="CL55" s="126">
        <f t="shared" si="15"/>
        <v>18136.895004484817</v>
      </c>
      <c r="CM55" s="161">
        <f t="shared" si="14"/>
        <v>19899.499824724397</v>
      </c>
      <c r="CN55" s="126">
        <f t="shared" si="14"/>
        <v>21723.783827195988</v>
      </c>
      <c r="CO55" s="161">
        <f t="shared" si="14"/>
        <v>23609.320966757281</v>
      </c>
      <c r="CP55" s="126">
        <f t="shared" si="14"/>
        <v>25555.687109587154</v>
      </c>
      <c r="CQ55" s="161">
        <f t="shared" si="14"/>
        <v>27562.460026097575</v>
      </c>
      <c r="CR55" s="126">
        <f t="shared" si="14"/>
        <v>29629.219383869069</v>
      </c>
      <c r="CS55" s="161">
        <f t="shared" si="14"/>
        <v>31755.546740609669</v>
      </c>
      <c r="CT55" s="126">
        <f t="shared" si="14"/>
        <v>33941.025537137401</v>
      </c>
      <c r="CU55" s="221"/>
      <c r="CV55" s="221"/>
      <c r="CW55" s="221"/>
      <c r="CX55" s="221"/>
      <c r="CY55" s="221"/>
      <c r="CZ55" s="221"/>
      <c r="DA55" s="221"/>
      <c r="DB55" s="221"/>
      <c r="DC55" s="221"/>
      <c r="DD55" s="221"/>
      <c r="DE55" s="221"/>
      <c r="DF55" s="221"/>
      <c r="DG55" s="221"/>
      <c r="DH55" s="221"/>
      <c r="DI55" s="221"/>
      <c r="DJ55" s="221"/>
      <c r="DK55" s="221"/>
    </row>
    <row r="56" spans="1:115" outlineLevel="1">
      <c r="A56"/>
      <c r="B56" t="s">
        <v>74</v>
      </c>
      <c r="C56" s="5" t="s">
        <v>197</v>
      </c>
      <c r="D56" s="126">
        <f>'[2]Yearly HC Propylene'!D56</f>
        <v>0</v>
      </c>
      <c r="E56" s="161">
        <f>'[2]Yearly HC Propylene'!E56</f>
        <v>5272.6956140983384</v>
      </c>
      <c r="F56" s="126">
        <f>'[2]Yearly HC Propylene'!F56</f>
        <v>10792.637833005843</v>
      </c>
      <c r="G56" s="161">
        <f>'[2]Yearly HC Propylene'!G56</f>
        <v>16548.851877376204</v>
      </c>
      <c r="H56" s="126">
        <f>'[2]Yearly HC Propylene'!H56</f>
        <v>22530.452421126152</v>
      </c>
      <c r="I56" s="161">
        <f>'[2]Yearly HC Propylene'!I56</f>
        <v>28726.643111677557</v>
      </c>
      <c r="J56" s="126">
        <f>'[2]Yearly HC Propylene'!J56</f>
        <v>35126.71609228618</v>
      </c>
      <c r="K56" s="161">
        <f>'[2]Yearly HC Propylene'!K56</f>
        <v>41720.051526450174</v>
      </c>
      <c r="L56" s="126">
        <f>'[2]Yearly HC Propylene'!L56</f>
        <v>48496.11712438942</v>
      </c>
      <c r="M56" s="161">
        <f>'[2]Yearly HC Propylene'!M56</f>
        <v>55444.467671588209</v>
      </c>
      <c r="N56" s="126">
        <f>'[2]Yearly HC Propylene'!N56</f>
        <v>62554.744559393497</v>
      </c>
      <c r="O56" s="161">
        <f>'[2]Yearly HC Propylene'!O56</f>
        <v>66580.646263202478</v>
      </c>
      <c r="P56" s="126">
        <f>'[2]Yearly HC Propylene'!P56</f>
        <v>70654.433188121606</v>
      </c>
      <c r="Q56" s="161">
        <f>'[2]Yearly HC Propylene'!Q56</f>
        <v>74523.725894549061</v>
      </c>
      <c r="R56" s="126">
        <f>'[2]Yearly HC Propylene'!R56</f>
        <v>78291.361853143317</v>
      </c>
      <c r="S56" s="161">
        <f>'[2]Yearly HC Propylene'!S56</f>
        <v>81956.4187312961</v>
      </c>
      <c r="T56" s="126">
        <f>'[2]Yearly HC Propylene'!T56</f>
        <v>85517.985144309947</v>
      </c>
      <c r="U56" s="161">
        <f>'[2]Yearly HC Propylene'!U56</f>
        <v>88975.160589977095</v>
      </c>
      <c r="V56" s="126">
        <f>'[2]Yearly HC Propylene'!V56</f>
        <v>92327.055383457759</v>
      </c>
      <c r="W56" s="161">
        <f>'[2]Yearly HC Propylene'!W56</f>
        <v>95572.790592457342</v>
      </c>
      <c r="X56" s="126">
        <f>'[2]Yearly HC Propylene'!X56</f>
        <v>98711.497972700075</v>
      </c>
      <c r="Y56" s="161">
        <f>'[2]Yearly HC Propylene'!Y56</f>
        <v>102632.55658869562</v>
      </c>
      <c r="Z56" s="126">
        <f>'[2]Yearly HC Propylene'!Z56</f>
        <v>106264.30847746431</v>
      </c>
      <c r="AA56" s="161">
        <f>'[2]Yearly HC Propylene'!AA56</f>
        <v>109831.71102288426</v>
      </c>
      <c r="AB56" s="126">
        <f>'[2]Yearly HC Propylene'!AB56</f>
        <v>113334.11009308475</v>
      </c>
      <c r="AC56" s="161">
        <f>'[2]Yearly HC Propylene'!AC56</f>
        <v>116770.85905439552</v>
      </c>
      <c r="AD56" s="126">
        <f>'[2]Yearly HC Propylene'!AD56</f>
        <v>120141.31872694541</v>
      </c>
      <c r="AE56" s="161">
        <f>'[2]Yearly HC Propylene'!AE56</f>
        <v>123444.85734046341</v>
      </c>
      <c r="AF56" s="126">
        <f>'[2]Yearly HC Propylene'!AF56</f>
        <v>126680.85049028136</v>
      </c>
      <c r="AG56" s="161">
        <f>'[2]Yearly HC Propylene'!AG56</f>
        <v>129848.68109353801</v>
      </c>
      <c r="AH56" s="126">
        <f>'[2]Yearly HC Propylene'!AH56</f>
        <v>132947.73934558232</v>
      </c>
      <c r="AI56" s="92"/>
      <c r="AJ56" s="126">
        <f>'[3]Yearly HC Propylene'!D56</f>
        <v>0</v>
      </c>
      <c r="AK56" s="161">
        <f>'[3]Yearly HC Propylene'!E56</f>
        <v>1142.5709165101034</v>
      </c>
      <c r="AL56" s="126">
        <f>'[3]Yearly HC Propylene'!F56</f>
        <v>2306.8873785570031</v>
      </c>
      <c r="AM56" s="161">
        <f>'[3]Yearly HC Propylene'!G56</f>
        <v>3492.4243049041652</v>
      </c>
      <c r="AN56" s="126">
        <f>'[3]Yearly HC Propylene'!H56</f>
        <v>4698.6566143150667</v>
      </c>
      <c r="AO56" s="161">
        <f>'[3]Yearly HC Propylene'!I56</f>
        <v>5925.0592255531592</v>
      </c>
      <c r="AP56" s="126">
        <f>'[3]Yearly HC Propylene'!J56</f>
        <v>7171.107057381927</v>
      </c>
      <c r="AQ56" s="161">
        <f>'[3]Yearly HC Propylene'!K56</f>
        <v>8436.2750285648399</v>
      </c>
      <c r="AR56" s="126">
        <f>'[3]Yearly HC Propylene'!L56</f>
        <v>9720.0380578653676</v>
      </c>
      <c r="AS56" s="161">
        <f>'[3]Yearly HC Propylene'!M56</f>
        <v>11021.871064046962</v>
      </c>
      <c r="AT56" s="126">
        <f>'[3]Yearly HC Propylene'!N56</f>
        <v>12341.248965873106</v>
      </c>
      <c r="AU56" s="161">
        <f>'[3]Yearly HC Propylene'!O56</f>
        <v>14698.586001425145</v>
      </c>
      <c r="AV56" s="126">
        <f>'[3]Yearly HC Propylene'!P56</f>
        <v>17107.097016084423</v>
      </c>
      <c r="AW56" s="161">
        <f>'[3]Yearly HC Propylene'!Q56</f>
        <v>19509.338135738537</v>
      </c>
      <c r="AX56" s="126">
        <f>'[3]Yearly HC Propylene'!R56</f>
        <v>21934.280539084233</v>
      </c>
      <c r="AY56" s="161">
        <f>'[3]Yearly HC Propylene'!S56</f>
        <v>24379.880193386569</v>
      </c>
      <c r="AZ56" s="126">
        <f>'[3]Yearly HC Propylene'!T56</f>
        <v>26844.093065910587</v>
      </c>
      <c r="BA56" s="161">
        <f>'[3]Yearly HC Propylene'!U56</f>
        <v>29324.875123921396</v>
      </c>
      <c r="BB56" s="126">
        <f>'[3]Yearly HC Propylene'!V56</f>
        <v>31820.182334683996</v>
      </c>
      <c r="BC56" s="161">
        <f>'[3]Yearly HC Propylene'!W56</f>
        <v>34327.970665463472</v>
      </c>
      <c r="BD56" s="126">
        <f>'[3]Yearly HC Propylene'!X56</f>
        <v>36846.196083524876</v>
      </c>
      <c r="BE56" s="161">
        <f>'[3]Yearly HC Propylene'!Y56</f>
        <v>40322.240005138141</v>
      </c>
      <c r="BF56" s="126">
        <f>'[3]Yearly HC Propylene'!Z56</f>
        <v>44149.403847947222</v>
      </c>
      <c r="BG56" s="161">
        <f>'[3]Yearly HC Propylene'!AA56</f>
        <v>47995.284082761777</v>
      </c>
      <c r="BH56" s="126">
        <f>'[3]Yearly HC Propylene'!AB56</f>
        <v>51856.680043674089</v>
      </c>
      <c r="BI56" s="161">
        <f>'[3]Yearly HC Propylene'!AC56</f>
        <v>55730.391064776501</v>
      </c>
      <c r="BJ56" s="126">
        <f>'[3]Yearly HC Propylene'!AD56</f>
        <v>59613.216480161311</v>
      </c>
      <c r="BK56" s="161">
        <f>'[3]Yearly HC Propylene'!AE56</f>
        <v>63501.955623920832</v>
      </c>
      <c r="BL56" s="126">
        <f>'[3]Yearly HC Propylene'!AF56</f>
        <v>67393.407830147364</v>
      </c>
      <c r="BM56" s="161">
        <f>'[3]Yearly HC Propylene'!AG56</f>
        <v>71284.372432933262</v>
      </c>
      <c r="BN56" s="126">
        <f>'[3]Yearly HC Propylene'!AH56</f>
        <v>75171.648766371</v>
      </c>
      <c r="BO56" s="92"/>
      <c r="BP56" s="126">
        <f t="shared" si="16"/>
        <v>0</v>
      </c>
      <c r="BQ56" s="161">
        <f t="shared" si="16"/>
        <v>6415.2665306084418</v>
      </c>
      <c r="BR56" s="126">
        <f t="shared" si="16"/>
        <v>13099.525211562846</v>
      </c>
      <c r="BS56" s="161">
        <f t="shared" si="16"/>
        <v>20041.27618228037</v>
      </c>
      <c r="BT56" s="126">
        <f t="shared" si="16"/>
        <v>27229.109035441219</v>
      </c>
      <c r="BU56" s="161">
        <f t="shared" si="16"/>
        <v>34651.702337230716</v>
      </c>
      <c r="BV56" s="126">
        <f t="shared" si="16"/>
        <v>42297.823149668111</v>
      </c>
      <c r="BW56" s="161">
        <f t="shared" si="16"/>
        <v>50156.32655501501</v>
      </c>
      <c r="BX56" s="126">
        <f t="shared" si="16"/>
        <v>58216.155182254792</v>
      </c>
      <c r="BY56" s="161">
        <f t="shared" si="16"/>
        <v>66466.338735635174</v>
      </c>
      <c r="BZ56" s="126">
        <f t="shared" si="16"/>
        <v>74895.993525266604</v>
      </c>
      <c r="CA56" s="161">
        <f t="shared" si="16"/>
        <v>81279.232264627615</v>
      </c>
      <c r="CB56" s="126">
        <f t="shared" si="16"/>
        <v>87761.530204206036</v>
      </c>
      <c r="CC56" s="161">
        <f t="shared" si="15"/>
        <v>94033.064030287598</v>
      </c>
      <c r="CD56" s="126">
        <f t="shared" si="15"/>
        <v>100225.64239222754</v>
      </c>
      <c r="CE56" s="161">
        <f t="shared" si="15"/>
        <v>106336.29892468266</v>
      </c>
      <c r="CF56" s="126">
        <f t="shared" si="15"/>
        <v>112362.07821022053</v>
      </c>
      <c r="CG56" s="161">
        <f t="shared" si="15"/>
        <v>118300.03571389848</v>
      </c>
      <c r="CH56" s="126">
        <f t="shared" si="15"/>
        <v>124147.23771814175</v>
      </c>
      <c r="CI56" s="161">
        <f t="shared" si="15"/>
        <v>129900.76125792082</v>
      </c>
      <c r="CJ56" s="126">
        <f t="shared" si="15"/>
        <v>135557.69405622495</v>
      </c>
      <c r="CK56" s="161">
        <f t="shared" si="15"/>
        <v>142954.79659383377</v>
      </c>
      <c r="CL56" s="126">
        <f t="shared" si="15"/>
        <v>150413.71232541153</v>
      </c>
      <c r="CM56" s="161">
        <f t="shared" si="14"/>
        <v>157826.99510564603</v>
      </c>
      <c r="CN56" s="126">
        <f t="shared" si="14"/>
        <v>165190.79013675882</v>
      </c>
      <c r="CO56" s="161">
        <f t="shared" si="14"/>
        <v>172501.25011917204</v>
      </c>
      <c r="CP56" s="126">
        <f t="shared" si="14"/>
        <v>179754.53520710673</v>
      </c>
      <c r="CQ56" s="161">
        <f t="shared" si="14"/>
        <v>186946.81296438424</v>
      </c>
      <c r="CR56" s="126">
        <f t="shared" si="14"/>
        <v>194074.25832042872</v>
      </c>
      <c r="CS56" s="161">
        <f t="shared" si="14"/>
        <v>201133.05352647125</v>
      </c>
      <c r="CT56" s="126">
        <f t="shared" si="14"/>
        <v>208119.38811195333</v>
      </c>
      <c r="CU56" s="221"/>
      <c r="CV56" s="221"/>
      <c r="CW56" s="221"/>
      <c r="CX56" s="221"/>
      <c r="CY56" s="221"/>
      <c r="CZ56" s="221"/>
      <c r="DA56" s="221"/>
      <c r="DB56" s="221"/>
      <c r="DC56" s="221"/>
      <c r="DD56" s="221"/>
      <c r="DE56" s="221"/>
      <c r="DF56" s="221"/>
      <c r="DG56" s="221"/>
      <c r="DH56" s="221"/>
      <c r="DI56" s="221"/>
      <c r="DJ56" s="221"/>
      <c r="DK56" s="221"/>
    </row>
    <row r="57" spans="1:115" outlineLevel="1">
      <c r="A57"/>
      <c r="B57" t="s">
        <v>78</v>
      </c>
      <c r="C57" s="5" t="s">
        <v>197</v>
      </c>
      <c r="D57" s="126">
        <f>'[2]Yearly HC Propylene'!D57</f>
        <v>0</v>
      </c>
      <c r="E57" s="161">
        <f>'[2]Yearly HC Propylene'!E57</f>
        <v>0</v>
      </c>
      <c r="F57" s="126">
        <f>'[2]Yearly HC Propylene'!F57</f>
        <v>0</v>
      </c>
      <c r="G57" s="161">
        <f>'[2]Yearly HC Propylene'!G57</f>
        <v>0</v>
      </c>
      <c r="H57" s="126">
        <f>'[2]Yearly HC Propylene'!H57</f>
        <v>0</v>
      </c>
      <c r="I57" s="161">
        <f>'[2]Yearly HC Propylene'!I57</f>
        <v>0</v>
      </c>
      <c r="J57" s="126">
        <f>'[2]Yearly HC Propylene'!J57</f>
        <v>0</v>
      </c>
      <c r="K57" s="161">
        <f>'[2]Yearly HC Propylene'!K57</f>
        <v>0</v>
      </c>
      <c r="L57" s="126">
        <f>'[2]Yearly HC Propylene'!L57</f>
        <v>0</v>
      </c>
      <c r="M57" s="161">
        <f>'[2]Yearly HC Propylene'!M57</f>
        <v>0</v>
      </c>
      <c r="N57" s="126">
        <f>'[2]Yearly HC Propylene'!N57</f>
        <v>0</v>
      </c>
      <c r="O57" s="161">
        <f>'[2]Yearly HC Propylene'!O57</f>
        <v>0</v>
      </c>
      <c r="P57" s="126">
        <f>'[2]Yearly HC Propylene'!P57</f>
        <v>0</v>
      </c>
      <c r="Q57" s="161">
        <f>'[2]Yearly HC Propylene'!Q57</f>
        <v>0</v>
      </c>
      <c r="R57" s="126">
        <f>'[2]Yearly HC Propylene'!R57</f>
        <v>0</v>
      </c>
      <c r="S57" s="161">
        <f>'[2]Yearly HC Propylene'!S57</f>
        <v>0</v>
      </c>
      <c r="T57" s="126">
        <f>'[2]Yearly HC Propylene'!T57</f>
        <v>0</v>
      </c>
      <c r="U57" s="161">
        <f>'[2]Yearly HC Propylene'!U57</f>
        <v>0</v>
      </c>
      <c r="V57" s="126">
        <f>'[2]Yearly HC Propylene'!V57</f>
        <v>0</v>
      </c>
      <c r="W57" s="161">
        <f>'[2]Yearly HC Propylene'!W57</f>
        <v>0</v>
      </c>
      <c r="X57" s="126">
        <f>'[2]Yearly HC Propylene'!X57</f>
        <v>0</v>
      </c>
      <c r="Y57" s="161">
        <f>'[2]Yearly HC Propylene'!Y57</f>
        <v>0</v>
      </c>
      <c r="Z57" s="126">
        <f>'[2]Yearly HC Propylene'!Z57</f>
        <v>0</v>
      </c>
      <c r="AA57" s="161">
        <f>'[2]Yearly HC Propylene'!AA57</f>
        <v>0</v>
      </c>
      <c r="AB57" s="126">
        <f>'[2]Yearly HC Propylene'!AB57</f>
        <v>0</v>
      </c>
      <c r="AC57" s="161">
        <f>'[2]Yearly HC Propylene'!AC57</f>
        <v>0</v>
      </c>
      <c r="AD57" s="126">
        <f>'[2]Yearly HC Propylene'!AD57</f>
        <v>0</v>
      </c>
      <c r="AE57" s="161">
        <f>'[2]Yearly HC Propylene'!AE57</f>
        <v>0</v>
      </c>
      <c r="AF57" s="126">
        <f>'[2]Yearly HC Propylene'!AF57</f>
        <v>0</v>
      </c>
      <c r="AG57" s="161">
        <f>'[2]Yearly HC Propylene'!AG57</f>
        <v>0</v>
      </c>
      <c r="AH57" s="126">
        <f>'[2]Yearly HC Propylene'!AH57</f>
        <v>0</v>
      </c>
      <c r="AI57" s="92"/>
      <c r="AJ57" s="126">
        <f>'[3]Yearly HC Propylene'!D57</f>
        <v>0</v>
      </c>
      <c r="AK57" s="161">
        <f>'[3]Yearly HC Propylene'!E57</f>
        <v>0</v>
      </c>
      <c r="AL57" s="126">
        <f>'[3]Yearly HC Propylene'!F57</f>
        <v>0</v>
      </c>
      <c r="AM57" s="161">
        <f>'[3]Yearly HC Propylene'!G57</f>
        <v>0</v>
      </c>
      <c r="AN57" s="126">
        <f>'[3]Yearly HC Propylene'!H57</f>
        <v>0</v>
      </c>
      <c r="AO57" s="161">
        <f>'[3]Yearly HC Propylene'!I57</f>
        <v>0</v>
      </c>
      <c r="AP57" s="126">
        <f>'[3]Yearly HC Propylene'!J57</f>
        <v>0</v>
      </c>
      <c r="AQ57" s="161">
        <f>'[3]Yearly HC Propylene'!K57</f>
        <v>0</v>
      </c>
      <c r="AR57" s="126">
        <f>'[3]Yearly HC Propylene'!L57</f>
        <v>0</v>
      </c>
      <c r="AS57" s="161">
        <f>'[3]Yearly HC Propylene'!M57</f>
        <v>0</v>
      </c>
      <c r="AT57" s="126">
        <f>'[3]Yearly HC Propylene'!N57</f>
        <v>0</v>
      </c>
      <c r="AU57" s="161">
        <f>'[3]Yearly HC Propylene'!O57</f>
        <v>0</v>
      </c>
      <c r="AV57" s="126">
        <f>'[3]Yearly HC Propylene'!P57</f>
        <v>0</v>
      </c>
      <c r="AW57" s="161">
        <f>'[3]Yearly HC Propylene'!Q57</f>
        <v>0</v>
      </c>
      <c r="AX57" s="126">
        <f>'[3]Yearly HC Propylene'!R57</f>
        <v>0</v>
      </c>
      <c r="AY57" s="161">
        <f>'[3]Yearly HC Propylene'!S57</f>
        <v>0</v>
      </c>
      <c r="AZ57" s="126">
        <f>'[3]Yearly HC Propylene'!T57</f>
        <v>0</v>
      </c>
      <c r="BA57" s="161">
        <f>'[3]Yearly HC Propylene'!U57</f>
        <v>0</v>
      </c>
      <c r="BB57" s="126">
        <f>'[3]Yearly HC Propylene'!V57</f>
        <v>0</v>
      </c>
      <c r="BC57" s="161">
        <f>'[3]Yearly HC Propylene'!W57</f>
        <v>0</v>
      </c>
      <c r="BD57" s="126">
        <f>'[3]Yearly HC Propylene'!X57</f>
        <v>0</v>
      </c>
      <c r="BE57" s="161">
        <f>'[3]Yearly HC Propylene'!Y57</f>
        <v>0</v>
      </c>
      <c r="BF57" s="126">
        <f>'[3]Yearly HC Propylene'!Z57</f>
        <v>0</v>
      </c>
      <c r="BG57" s="161">
        <f>'[3]Yearly HC Propylene'!AA57</f>
        <v>0</v>
      </c>
      <c r="BH57" s="126">
        <f>'[3]Yearly HC Propylene'!AB57</f>
        <v>0</v>
      </c>
      <c r="BI57" s="161">
        <f>'[3]Yearly HC Propylene'!AC57</f>
        <v>0</v>
      </c>
      <c r="BJ57" s="126">
        <f>'[3]Yearly HC Propylene'!AD57</f>
        <v>0</v>
      </c>
      <c r="BK57" s="161">
        <f>'[3]Yearly HC Propylene'!AE57</f>
        <v>0</v>
      </c>
      <c r="BL57" s="126">
        <f>'[3]Yearly HC Propylene'!AF57</f>
        <v>0</v>
      </c>
      <c r="BM57" s="161">
        <f>'[3]Yearly HC Propylene'!AG57</f>
        <v>0</v>
      </c>
      <c r="BN57" s="126">
        <f>'[3]Yearly HC Propylene'!AH57</f>
        <v>0</v>
      </c>
      <c r="BO57" s="92"/>
      <c r="BP57" s="126">
        <f t="shared" si="16"/>
        <v>0</v>
      </c>
      <c r="BQ57" s="161">
        <f t="shared" si="16"/>
        <v>0</v>
      </c>
      <c r="BR57" s="126">
        <f t="shared" si="16"/>
        <v>0</v>
      </c>
      <c r="BS57" s="161">
        <f t="shared" si="16"/>
        <v>0</v>
      </c>
      <c r="BT57" s="126">
        <f t="shared" si="16"/>
        <v>0</v>
      </c>
      <c r="BU57" s="161">
        <f t="shared" si="16"/>
        <v>0</v>
      </c>
      <c r="BV57" s="126">
        <f t="shared" si="16"/>
        <v>0</v>
      </c>
      <c r="BW57" s="161">
        <f t="shared" si="16"/>
        <v>0</v>
      </c>
      <c r="BX57" s="126">
        <f t="shared" si="16"/>
        <v>0</v>
      </c>
      <c r="BY57" s="161">
        <f t="shared" si="16"/>
        <v>0</v>
      </c>
      <c r="BZ57" s="126">
        <f t="shared" si="16"/>
        <v>0</v>
      </c>
      <c r="CA57" s="161">
        <f t="shared" si="16"/>
        <v>0</v>
      </c>
      <c r="CB57" s="126">
        <f t="shared" si="16"/>
        <v>0</v>
      </c>
      <c r="CC57" s="161">
        <f t="shared" si="15"/>
        <v>0</v>
      </c>
      <c r="CD57" s="126">
        <f t="shared" si="15"/>
        <v>0</v>
      </c>
      <c r="CE57" s="161">
        <f t="shared" si="15"/>
        <v>0</v>
      </c>
      <c r="CF57" s="126">
        <f t="shared" si="15"/>
        <v>0</v>
      </c>
      <c r="CG57" s="161">
        <f t="shared" si="15"/>
        <v>0</v>
      </c>
      <c r="CH57" s="126">
        <f t="shared" si="15"/>
        <v>0</v>
      </c>
      <c r="CI57" s="161">
        <f t="shared" si="15"/>
        <v>0</v>
      </c>
      <c r="CJ57" s="126">
        <f t="shared" si="15"/>
        <v>0</v>
      </c>
      <c r="CK57" s="161">
        <f t="shared" si="15"/>
        <v>0</v>
      </c>
      <c r="CL57" s="126">
        <f t="shared" si="15"/>
        <v>0</v>
      </c>
      <c r="CM57" s="161">
        <f t="shared" si="14"/>
        <v>0</v>
      </c>
      <c r="CN57" s="126">
        <f t="shared" si="14"/>
        <v>0</v>
      </c>
      <c r="CO57" s="161">
        <f t="shared" si="14"/>
        <v>0</v>
      </c>
      <c r="CP57" s="126">
        <f t="shared" si="14"/>
        <v>0</v>
      </c>
      <c r="CQ57" s="161">
        <f t="shared" si="14"/>
        <v>0</v>
      </c>
      <c r="CR57" s="126">
        <f t="shared" si="14"/>
        <v>0</v>
      </c>
      <c r="CS57" s="161">
        <f t="shared" si="14"/>
        <v>0</v>
      </c>
      <c r="CT57" s="126">
        <f t="shared" si="14"/>
        <v>0</v>
      </c>
      <c r="CU57" s="221"/>
      <c r="CV57" s="221"/>
      <c r="CW57" s="221"/>
      <c r="CX57" s="221"/>
      <c r="CY57" s="221"/>
      <c r="CZ57" s="221"/>
      <c r="DA57" s="221"/>
      <c r="DB57" s="221"/>
      <c r="DC57" s="221"/>
      <c r="DD57" s="221"/>
      <c r="DE57" s="221"/>
      <c r="DF57" s="221"/>
      <c r="DG57" s="221"/>
      <c r="DH57" s="221"/>
      <c r="DI57" s="221"/>
      <c r="DJ57" s="221"/>
      <c r="DK57" s="221"/>
    </row>
    <row r="58" spans="1:115" outlineLevel="1">
      <c r="A58" s="28"/>
      <c r="B58" s="28" t="s">
        <v>70</v>
      </c>
      <c r="C58" s="40" t="s">
        <v>197</v>
      </c>
      <c r="D58" s="134">
        <f>'[2]Yearly HC Propylene'!D58</f>
        <v>0</v>
      </c>
      <c r="E58" s="172">
        <f>'[2]Yearly HC Propylene'!E58</f>
        <v>532.40752813015024</v>
      </c>
      <c r="F58" s="134">
        <f>'[2]Yearly HC Propylene'!F58</f>
        <v>975.03071759167324</v>
      </c>
      <c r="G58" s="172">
        <f>'[2]Yearly HC Propylene'!G58</f>
        <v>1331.3481634386499</v>
      </c>
      <c r="H58" s="134">
        <f>'[2]Yearly HC Propylene'!H58</f>
        <v>1604.8103457268317</v>
      </c>
      <c r="I58" s="172">
        <f>'[2]Yearly HC Propylene'!I58</f>
        <v>1798.8397799133145</v>
      </c>
      <c r="J58" s="134">
        <f>'[2]Yearly HC Propylene'!J58</f>
        <v>1916.831166602753</v>
      </c>
      <c r="K58" s="172">
        <f>'[2]Yearly HC Propylene'!K58</f>
        <v>1962.151540642406</v>
      </c>
      <c r="L58" s="134">
        <f>'[2]Yearly HC Propylene'!L58</f>
        <v>1938.1404195687483</v>
      </c>
      <c r="M58" s="172">
        <f>'[2]Yearly HC Propylene'!M58</f>
        <v>1848.1099514079306</v>
      </c>
      <c r="N58" s="134">
        <f>'[2]Yearly HC Propylene'!N58</f>
        <v>1695.3450618326806</v>
      </c>
      <c r="O58" s="172">
        <f>'[2]Yearly HC Propylene'!O58</f>
        <v>1242.5865517700204</v>
      </c>
      <c r="P58" s="134">
        <f>'[2]Yearly HC Propylene'!P58</f>
        <v>760.37078456113704</v>
      </c>
      <c r="Q58" s="172">
        <f>'[2]Yearly HC Propylene'!Q58</f>
        <v>196.28191414720823</v>
      </c>
      <c r="R58" s="134">
        <f>'[2]Yearly HC Propylene'!R58</f>
        <v>-389.55552159383114</v>
      </c>
      <c r="S58" s="172">
        <f>'[2]Yearly HC Propylene'!S58</f>
        <v>-994.82384373233072</v>
      </c>
      <c r="T58" s="134">
        <f>'[2]Yearly HC Propylene'!T58</f>
        <v>-1617.249983333475</v>
      </c>
      <c r="U58" s="172">
        <f>'[2]Yearly HC Propylene'!U58</f>
        <v>-2254.6052618013309</v>
      </c>
      <c r="V58" s="134">
        <f>'[2]Yearly HC Propylene'!V58</f>
        <v>-2904.7051682360288</v>
      </c>
      <c r="W58" s="172">
        <f>'[2]Yearly HC Propylene'!W58</f>
        <v>-3565.4091338578983</v>
      </c>
      <c r="X58" s="134">
        <f>'[2]Yearly HC Propylene'!X58</f>
        <v>-4234.6203035516755</v>
      </c>
      <c r="Y58" s="172">
        <f>'[2]Yearly HC Propylene'!Y58</f>
        <v>-4779.232005179796</v>
      </c>
      <c r="Z58" s="134">
        <f>'[2]Yearly HC Propylene'!Z58</f>
        <v>-5350.103425969397</v>
      </c>
      <c r="AA58" s="172">
        <f>'[2]Yearly HC Propylene'!AA58</f>
        <v>-6024.6393906461872</v>
      </c>
      <c r="AB58" s="134">
        <f>'[2]Yearly HC Propylene'!AB58</f>
        <v>-6709.6049812857127</v>
      </c>
      <c r="AC58" s="172">
        <f>'[2]Yearly HC Propylene'!AC58</f>
        <v>-7401.2740020228575</v>
      </c>
      <c r="AD58" s="134">
        <f>'[2]Yearly HC Propylene'!AD58</f>
        <v>-8096.0830731653859</v>
      </c>
      <c r="AE58" s="172">
        <f>'[2]Yearly HC Propylene'!AE58</f>
        <v>-8790.6311756996711</v>
      </c>
      <c r="AF58" s="134">
        <f>'[2]Yearly HC Propylene'!AF58</f>
        <v>-9481.6790849308527</v>
      </c>
      <c r="AG58" s="172">
        <f>'[2]Yearly HC Propylene'!AG58</f>
        <v>-10166.148694959033</v>
      </c>
      <c r="AH58" s="134">
        <f>'[2]Yearly HC Propylene'!AH58</f>
        <v>-10841.122235678125</v>
      </c>
      <c r="AI58" s="103"/>
      <c r="AJ58" s="134">
        <f>'[3]Yearly HC Propylene'!D58</f>
        <v>0</v>
      </c>
      <c r="AK58" s="172">
        <f>'[3]Yearly HC Propylene'!E58</f>
        <v>510.72614146331125</v>
      </c>
      <c r="AL58" s="134">
        <f>'[3]Yearly HC Propylene'!F58</f>
        <v>1008.3187452779625</v>
      </c>
      <c r="AM58" s="172">
        <f>'[3]Yearly HC Propylene'!G58</f>
        <v>1492.8537629762163</v>
      </c>
      <c r="AN58" s="134">
        <f>'[3]Yearly HC Propylene'!H58</f>
        <v>1964.4071460903347</v>
      </c>
      <c r="AO58" s="172">
        <f>'[3]Yearly HC Propylene'!I58</f>
        <v>2423.0548461525805</v>
      </c>
      <c r="AP58" s="134">
        <f>'[3]Yearly HC Propylene'!J58</f>
        <v>2868.8728146952135</v>
      </c>
      <c r="AQ58" s="172">
        <f>'[3]Yearly HC Propylene'!K58</f>
        <v>3301.9370032505003</v>
      </c>
      <c r="AR58" s="134">
        <f>'[3]Yearly HC Propylene'!L58</f>
        <v>3722.3233633506998</v>
      </c>
      <c r="AS58" s="172">
        <f>'[3]Yearly HC Propylene'!M58</f>
        <v>4130.1078465280725</v>
      </c>
      <c r="AT58" s="134">
        <f>'[3]Yearly HC Propylene'!N58</f>
        <v>4525.3664043148829</v>
      </c>
      <c r="AU58" s="172">
        <f>'[3]Yearly HC Propylene'!O58</f>
        <v>5334.8884103052378</v>
      </c>
      <c r="AV58" s="134">
        <f>'[3]Yearly HC Propylene'!P58</f>
        <v>6120.506139272693</v>
      </c>
      <c r="AW58" s="172">
        <f>'[3]Yearly HC Propylene'!Q58</f>
        <v>6851.9469332156605</v>
      </c>
      <c r="AX58" s="134">
        <f>'[3]Yearly HC Propylene'!R58</f>
        <v>7554.673190412761</v>
      </c>
      <c r="AY58" s="172">
        <f>'[3]Yearly HC Propylene'!S58</f>
        <v>8229.0538035039463</v>
      </c>
      <c r="AZ58" s="134">
        <f>'[3]Yearly HC Propylene'!T58</f>
        <v>8875.456995437391</v>
      </c>
      <c r="BA58" s="172">
        <f>'[3]Yearly HC Propylene'!U58</f>
        <v>9494.2502891069234</v>
      </c>
      <c r="BB58" s="134">
        <f>'[3]Yearly HC Propylene'!V58</f>
        <v>10085.800477230276</v>
      </c>
      <c r="BC58" s="172">
        <f>'[3]Yearly HC Propylene'!W58</f>
        <v>10650.473592468104</v>
      </c>
      <c r="BD58" s="134">
        <f>'[3]Yearly HC Propylene'!X58</f>
        <v>11188.634877783876</v>
      </c>
      <c r="BE58" s="172">
        <f>'[3]Yearly HC Propylene'!Y58</f>
        <v>12283.173573368524</v>
      </c>
      <c r="BF58" s="134">
        <f>'[3]Yearly HC Propylene'!Z58</f>
        <v>13330.393232980688</v>
      </c>
      <c r="BG58" s="172">
        <f>'[3]Yearly HC Propylene'!AA58</f>
        <v>14196.327205655009</v>
      </c>
      <c r="BH58" s="134">
        <f>'[3]Yearly HC Propylene'!AB58</f>
        <v>14999.115738700139</v>
      </c>
      <c r="BI58" s="172">
        <f>'[3]Yearly HC Propylene'!AC58</f>
        <v>15740.309042313265</v>
      </c>
      <c r="BJ58" s="134">
        <f>'[3]Yearly HC Propylene'!AD58</f>
        <v>16421.459764419749</v>
      </c>
      <c r="BK58" s="172">
        <f>'[3]Yearly HC Propylene'!AE58</f>
        <v>17044.122184304448</v>
      </c>
      <c r="BL58" s="134">
        <f>'[3]Yearly HC Propylene'!AF58</f>
        <v>17609.851415844598</v>
      </c>
      <c r="BM58" s="172">
        <f>'[3]Yearly HC Propylene'!AG58</f>
        <v>18120.202620344324</v>
      </c>
      <c r="BN58" s="134">
        <f>'[3]Yearly HC Propylene'!AH58</f>
        <v>2772.0499293295989</v>
      </c>
      <c r="BO58" s="103"/>
      <c r="BP58" s="134">
        <f t="shared" si="16"/>
        <v>0</v>
      </c>
      <c r="BQ58" s="172">
        <f t="shared" si="16"/>
        <v>1043.1336695934615</v>
      </c>
      <c r="BR58" s="134">
        <f t="shared" si="16"/>
        <v>1983.3494628696358</v>
      </c>
      <c r="BS58" s="172">
        <f t="shared" si="16"/>
        <v>2824.2019264148662</v>
      </c>
      <c r="BT58" s="134">
        <f t="shared" si="16"/>
        <v>3569.2174918171663</v>
      </c>
      <c r="BU58" s="172">
        <f t="shared" si="16"/>
        <v>4221.894626065895</v>
      </c>
      <c r="BV58" s="134">
        <f t="shared" si="16"/>
        <v>4785.7039812979665</v>
      </c>
      <c r="BW58" s="172">
        <f t="shared" si="16"/>
        <v>5264.0885438929063</v>
      </c>
      <c r="BX58" s="134">
        <f t="shared" si="16"/>
        <v>5660.463782919448</v>
      </c>
      <c r="BY58" s="172">
        <f t="shared" si="16"/>
        <v>5978.2177979360031</v>
      </c>
      <c r="BZ58" s="134">
        <f t="shared" si="16"/>
        <v>6220.7114661475634</v>
      </c>
      <c r="CA58" s="172">
        <f t="shared" si="16"/>
        <v>6577.4749620752582</v>
      </c>
      <c r="CB58" s="134">
        <f t="shared" si="16"/>
        <v>6880.87692383383</v>
      </c>
      <c r="CC58" s="172">
        <f t="shared" si="15"/>
        <v>7048.2288473628687</v>
      </c>
      <c r="CD58" s="134">
        <f t="shared" si="15"/>
        <v>7165.1176688189298</v>
      </c>
      <c r="CE58" s="172">
        <f t="shared" si="15"/>
        <v>7234.2299597716155</v>
      </c>
      <c r="CF58" s="134">
        <f t="shared" si="15"/>
        <v>7258.207012103916</v>
      </c>
      <c r="CG58" s="172">
        <f t="shared" si="15"/>
        <v>7239.6450273055925</v>
      </c>
      <c r="CH58" s="134">
        <f t="shared" si="15"/>
        <v>7181.0953089942468</v>
      </c>
      <c r="CI58" s="172">
        <f t="shared" si="15"/>
        <v>7085.0644586102062</v>
      </c>
      <c r="CJ58" s="134">
        <f t="shared" si="15"/>
        <v>6954.0145742322002</v>
      </c>
      <c r="CK58" s="172">
        <f t="shared" si="15"/>
        <v>7503.9415681887276</v>
      </c>
      <c r="CL58" s="134">
        <f t="shared" si="15"/>
        <v>7980.2898070112915</v>
      </c>
      <c r="CM58" s="172">
        <f t="shared" si="14"/>
        <v>8171.6878150088214</v>
      </c>
      <c r="CN58" s="134">
        <f t="shared" si="14"/>
        <v>8289.5107574144258</v>
      </c>
      <c r="CO58" s="172">
        <f t="shared" si="14"/>
        <v>8339.0350402904078</v>
      </c>
      <c r="CP58" s="134">
        <f t="shared" si="14"/>
        <v>8325.3766912543633</v>
      </c>
      <c r="CQ58" s="172">
        <f t="shared" si="14"/>
        <v>8253.4910086047767</v>
      </c>
      <c r="CR58" s="134">
        <f t="shared" si="14"/>
        <v>8128.1723309137451</v>
      </c>
      <c r="CS58" s="172">
        <f t="shared" si="14"/>
        <v>7954.0539253852912</v>
      </c>
      <c r="CT58" s="134">
        <f t="shared" si="14"/>
        <v>-8069.0723063485266</v>
      </c>
      <c r="CU58" s="221"/>
      <c r="CV58" s="221"/>
      <c r="CW58" s="221"/>
      <c r="CX58" s="221"/>
      <c r="CY58" s="221"/>
      <c r="CZ58" s="221"/>
      <c r="DA58" s="221"/>
      <c r="DB58" s="221"/>
      <c r="DC58" s="221"/>
      <c r="DD58" s="221"/>
      <c r="DE58" s="221"/>
      <c r="DF58" s="221"/>
      <c r="DG58" s="221"/>
      <c r="DH58" s="221"/>
      <c r="DI58" s="221"/>
      <c r="DJ58" s="221"/>
      <c r="DK58" s="221"/>
    </row>
    <row r="59" spans="1:115" s="14" customFormat="1">
      <c r="A59" s="42"/>
      <c r="B59" s="42" t="s">
        <v>71</v>
      </c>
      <c r="C59" s="43" t="s">
        <v>197</v>
      </c>
      <c r="D59" s="135">
        <f>'[2]Yearly HC Propylene'!D59</f>
        <v>350789.70130119962</v>
      </c>
      <c r="E59" s="173">
        <f>'[2]Yearly HC Propylene'!E59</f>
        <v>336151.42453786475</v>
      </c>
      <c r="F59" s="135">
        <f>'[2]Yearly HC Propylene'!F59</f>
        <v>321392.58218545566</v>
      </c>
      <c r="G59" s="173">
        <f>'[2]Yearly HC Propylene'!G59</f>
        <v>306520.08375203412</v>
      </c>
      <c r="H59" s="135">
        <f>'[2]Yearly HC Propylene'!H59</f>
        <v>291540.78478935634</v>
      </c>
      <c r="I59" s="173">
        <f>'[2]Yearly HC Propylene'!I59</f>
        <v>276461.48714930902</v>
      </c>
      <c r="J59" s="135">
        <f>'[2]Yearly HC Propylene'!J59</f>
        <v>261288.93923955134</v>
      </c>
      <c r="K59" s="173">
        <f>'[2]Yearly HC Propylene'!K59</f>
        <v>246029.83627836197</v>
      </c>
      <c r="L59" s="135">
        <f>'[2]Yearly HC Propylene'!L59</f>
        <v>230690.8205486917</v>
      </c>
      <c r="M59" s="173">
        <f>'[2]Yearly HC Propylene'!M59</f>
        <v>215278.48165142283</v>
      </c>
      <c r="N59" s="135">
        <f>'[2]Yearly HC Propylene'!N59</f>
        <v>199799.35675783397</v>
      </c>
      <c r="O59" s="173">
        <f>'[2]Yearly HC Propylene'!O59</f>
        <v>187857.7506989339</v>
      </c>
      <c r="P59" s="135">
        <f>'[2]Yearly HC Propylene'!P59</f>
        <v>175950.53581286879</v>
      </c>
      <c r="Q59" s="173">
        <f>'[2]Yearly HC Propylene'!Q59</f>
        <v>164381.84738860291</v>
      </c>
      <c r="R59" s="135">
        <f>'[2]Yearly HC Propylene'!R59</f>
        <v>152988.07073986929</v>
      </c>
      <c r="S59" s="173">
        <f>'[2]Yearly HC Propylene'!S59</f>
        <v>141767.16509246439</v>
      </c>
      <c r="T59" s="135">
        <f>'[2]Yearly HC Propylene'!T59</f>
        <v>130717.13051559532</v>
      </c>
      <c r="U59" s="173">
        <f>'[2]Yearly HC Propylene'!U59</f>
        <v>119836.00769971379</v>
      </c>
      <c r="V59" s="135">
        <f>'[2]Yearly HC Propylene'!V59</f>
        <v>109121.87773165069</v>
      </c>
      <c r="W59" s="173">
        <f>'[2]Yearly HC Propylene'!W59</f>
        <v>98572.861867099593</v>
      </c>
      <c r="X59" s="135">
        <f>'[2]Yearly HC Propylene'!X59</f>
        <v>88187.121300500134</v>
      </c>
      <c r="Y59" s="173">
        <f>'[2]Yearly HC Propylene'!Y59</f>
        <v>76525.676119601703</v>
      </c>
      <c r="Z59" s="135">
        <f>'[2]Yearly HC Propylene'!Z59</f>
        <v>65206.069060327747</v>
      </c>
      <c r="AA59" s="173">
        <f>'[2]Yearly HC Propylene'!AA59</f>
        <v>54080.286705342354</v>
      </c>
      <c r="AB59" s="135">
        <f>'[2]Yearly HC Propylene'!AB59</f>
        <v>43055.293607871528</v>
      </c>
      <c r="AC59" s="173">
        <f>'[2]Yearly HC Propylene'!AC59</f>
        <v>32127.56167964459</v>
      </c>
      <c r="AD59" s="135">
        <f>'[2]Yearly HC Propylene'!AD59</f>
        <v>21293.72426714687</v>
      </c>
      <c r="AE59" s="173">
        <f>'[2]Yearly HC Propylene'!AE59</f>
        <v>10550.57567861449</v>
      </c>
      <c r="AF59" s="135">
        <f>'[2]Yearly HC Propylene'!AF59</f>
        <v>-104.92939949043648</v>
      </c>
      <c r="AG59" s="173">
        <f>'[2]Yearly HC Propylene'!AG59</f>
        <v>-10675.676594827208</v>
      </c>
      <c r="AH59" s="135">
        <f>'[2]Yearly HC Propylene'!AH59</f>
        <v>-21164.39264866168</v>
      </c>
      <c r="AI59" s="105"/>
      <c r="AJ59" s="135">
        <f>'[3]Yearly HC Propylene'!D59</f>
        <v>137707.45987773585</v>
      </c>
      <c r="AK59" s="173">
        <f>'[3]Yearly HC Propylene'!E59</f>
        <v>133446.81704624643</v>
      </c>
      <c r="AL59" s="135">
        <f>'[3]Yearly HC Propylene'!F59</f>
        <v>129177.43128189124</v>
      </c>
      <c r="AM59" s="173">
        <f>'[3]Yearly HC Propylene'!G59</f>
        <v>124899.75171437451</v>
      </c>
      <c r="AN59" s="135">
        <f>'[3]Yearly HC Propylene'!H59</f>
        <v>120614.22747340049</v>
      </c>
      <c r="AO59" s="173">
        <f>'[3]Yearly HC Propylene'!I59</f>
        <v>116321.30768867349</v>
      </c>
      <c r="AP59" s="135">
        <f>'[3]Yearly HC Propylene'!J59</f>
        <v>112021.44148989773</v>
      </c>
      <c r="AQ59" s="173">
        <f>'[3]Yearly HC Propylene'!K59</f>
        <v>107715.07800677753</v>
      </c>
      <c r="AR59" s="135">
        <f>'[3]Yearly HC Propylene'!L59</f>
        <v>103402.66636901711</v>
      </c>
      <c r="AS59" s="173">
        <f>'[3]Yearly HC Propylene'!M59</f>
        <v>99084.655706320773</v>
      </c>
      <c r="AT59" s="135">
        <f>'[3]Yearly HC Propylene'!N59</f>
        <v>94761.495148392787</v>
      </c>
      <c r="AU59" s="173">
        <f>'[3]Yearly HC Propylene'!O59</f>
        <v>88887.676517614498</v>
      </c>
      <c r="AV59" s="135">
        <f>'[3]Yearly HC Propylene'!P59</f>
        <v>82986.338609013168</v>
      </c>
      <c r="AW59" s="173">
        <f>'[3]Yearly HC Propylene'!Q59</f>
        <v>77145.197954702831</v>
      </c>
      <c r="AX59" s="135">
        <f>'[3]Yearly HC Propylene'!R59</f>
        <v>71309.820977708077</v>
      </c>
      <c r="AY59" s="173">
        <f>'[3]Yearly HC Propylene'!S59</f>
        <v>65481.882818123908</v>
      </c>
      <c r="AZ59" s="135">
        <f>'[3]Yearly HC Propylene'!T59</f>
        <v>59663.059285737108</v>
      </c>
      <c r="BA59" s="173">
        <f>'[3]Yearly HC Propylene'!U59</f>
        <v>53855.026890388734</v>
      </c>
      <c r="BB59" s="135">
        <f>'[3]Yearly HC Propylene'!V59</f>
        <v>48059.462872096054</v>
      </c>
      <c r="BC59" s="173">
        <f>'[3]Yearly HC Propylene'!W59</f>
        <v>42278.045230933349</v>
      </c>
      <c r="BD59" s="135">
        <f>'[3]Yearly HC Propylene'!X59</f>
        <v>36512.452756672079</v>
      </c>
      <c r="BE59" s="173">
        <f>'[3]Yearly HC Propylene'!Y59</f>
        <v>28996.047672771831</v>
      </c>
      <c r="BF59" s="135">
        <f>'[3]Yearly HC Propylene'!Z59</f>
        <v>21175.399417529068</v>
      </c>
      <c r="BG59" s="173">
        <f>'[3]Yearly HC Propylene'!AA59</f>
        <v>13516.878171099463</v>
      </c>
      <c r="BH59" s="135">
        <f>'[3]Yearly HC Propylene'!AB59</f>
        <v>5905.54435208209</v>
      </c>
      <c r="BI59" s="173">
        <f>'[3]Yearly HC Propylene'!AC59</f>
        <v>-1656.9515838125644</v>
      </c>
      <c r="BJ59" s="135">
        <f>'[3]Yearly HC Propylene'!AD59</f>
        <v>-9168.961618602174</v>
      </c>
      <c r="BK59" s="173">
        <f>'[3]Yearly HC Propylene'!AE59</f>
        <v>-16628.83936566388</v>
      </c>
      <c r="BL59" s="135">
        <f>'[3]Yearly HC Propylene'!AF59</f>
        <v>-24034.939272967262</v>
      </c>
      <c r="BM59" s="173">
        <f>'[3]Yearly HC Propylene'!AG59</f>
        <v>-31385.6158359088</v>
      </c>
      <c r="BN59" s="135">
        <f>'[3]Yearly HC Propylene'!AH59</f>
        <v>-22874.542520106912</v>
      </c>
      <c r="BO59" s="105"/>
      <c r="BP59" s="135">
        <f t="shared" si="16"/>
        <v>488497.16117893544</v>
      </c>
      <c r="BQ59" s="173">
        <f t="shared" si="16"/>
        <v>469598.24158411118</v>
      </c>
      <c r="BR59" s="135">
        <f t="shared" si="16"/>
        <v>450570.0134673469</v>
      </c>
      <c r="BS59" s="173">
        <f t="shared" si="16"/>
        <v>431419.83546640864</v>
      </c>
      <c r="BT59" s="135">
        <f t="shared" si="16"/>
        <v>412155.01226275682</v>
      </c>
      <c r="BU59" s="173">
        <f t="shared" si="16"/>
        <v>392782.79483798251</v>
      </c>
      <c r="BV59" s="135">
        <f t="shared" si="16"/>
        <v>373310.3807294491</v>
      </c>
      <c r="BW59" s="173">
        <f t="shared" si="16"/>
        <v>353744.91428513953</v>
      </c>
      <c r="BX59" s="135">
        <f t="shared" si="16"/>
        <v>334093.48691770883</v>
      </c>
      <c r="BY59" s="173">
        <f t="shared" si="16"/>
        <v>314363.13735774357</v>
      </c>
      <c r="BZ59" s="135">
        <f t="shared" si="16"/>
        <v>294560.85190622677</v>
      </c>
      <c r="CA59" s="173">
        <f t="shared" si="16"/>
        <v>276745.42721654841</v>
      </c>
      <c r="CB59" s="135">
        <f t="shared" si="16"/>
        <v>258936.87442188198</v>
      </c>
      <c r="CC59" s="173">
        <f t="shared" si="15"/>
        <v>241527.04534330574</v>
      </c>
      <c r="CD59" s="135">
        <f t="shared" si="15"/>
        <v>224297.89171757735</v>
      </c>
      <c r="CE59" s="173">
        <f t="shared" si="15"/>
        <v>207249.0479105883</v>
      </c>
      <c r="CF59" s="135">
        <f t="shared" si="15"/>
        <v>190380.18980133242</v>
      </c>
      <c r="CG59" s="173">
        <f t="shared" si="15"/>
        <v>173691.03459010253</v>
      </c>
      <c r="CH59" s="135">
        <f t="shared" si="15"/>
        <v>157181.34060374674</v>
      </c>
      <c r="CI59" s="173">
        <f t="shared" si="15"/>
        <v>140850.90709803294</v>
      </c>
      <c r="CJ59" s="135">
        <f t="shared" si="15"/>
        <v>124699.57405717221</v>
      </c>
      <c r="CK59" s="173">
        <f t="shared" si="15"/>
        <v>105521.72379237354</v>
      </c>
      <c r="CL59" s="135">
        <f t="shared" si="15"/>
        <v>86381.468477856819</v>
      </c>
      <c r="CM59" s="173">
        <f t="shared" si="14"/>
        <v>67597.164876441821</v>
      </c>
      <c r="CN59" s="135">
        <f t="shared" si="14"/>
        <v>48960.83795995362</v>
      </c>
      <c r="CO59" s="173">
        <f t="shared" si="14"/>
        <v>30470.610095832024</v>
      </c>
      <c r="CP59" s="135">
        <f t="shared" si="14"/>
        <v>12124.762648544696</v>
      </c>
      <c r="CQ59" s="173">
        <f t="shared" si="14"/>
        <v>-6078.2636870493898</v>
      </c>
      <c r="CR59" s="135">
        <f t="shared" si="14"/>
        <v>-24139.868672457698</v>
      </c>
      <c r="CS59" s="173">
        <f t="shared" si="14"/>
        <v>-42061.292430736008</v>
      </c>
      <c r="CT59" s="135">
        <f t="shared" si="14"/>
        <v>-44038.935168768592</v>
      </c>
      <c r="CU59" s="226"/>
      <c r="CV59" s="226"/>
      <c r="CW59" s="226"/>
      <c r="CX59" s="226"/>
      <c r="CY59" s="226"/>
      <c r="CZ59" s="226"/>
      <c r="DA59" s="226"/>
      <c r="DB59" s="226"/>
      <c r="DC59" s="226"/>
      <c r="DD59" s="226"/>
      <c r="DE59" s="226"/>
      <c r="DF59" s="226"/>
      <c r="DG59" s="226"/>
      <c r="DH59" s="226"/>
      <c r="DI59" s="226"/>
      <c r="DJ59" s="226"/>
      <c r="DK59" s="226"/>
    </row>
    <row r="60" spans="1:115">
      <c r="A60" s="25" t="s">
        <v>77</v>
      </c>
      <c r="B60" s="45" t="s">
        <v>48</v>
      </c>
      <c r="C60" s="46" t="s">
        <v>197</v>
      </c>
      <c r="D60" s="174">
        <f>'[2]Yearly HC Propylene'!D60</f>
        <v>1577666.5665936389</v>
      </c>
      <c r="E60" s="175">
        <f>'[2]Yearly HC Propylene'!E60</f>
        <v>1544987.9660215743</v>
      </c>
      <c r="F60" s="174">
        <f>'[2]Yearly HC Propylene'!F60</f>
        <v>1512390.1177093049</v>
      </c>
      <c r="G60" s="175">
        <f>'[2]Yearly HC Propylene'!G60</f>
        <v>1479873.4902523826</v>
      </c>
      <c r="H60" s="174">
        <f>'[2]Yearly HC Propylene'!H60</f>
        <v>1447438.5878509067</v>
      </c>
      <c r="I60" s="175">
        <f>'[2]Yearly HC Propylene'!I60</f>
        <v>1415085.9515107323</v>
      </c>
      <c r="J60" s="174">
        <f>'[2]Yearly HC Propylene'!J60</f>
        <v>1380633.9483429324</v>
      </c>
      <c r="K60" s="175">
        <f>'[2]Yearly HC Propylene'!K60</f>
        <v>1346318.6348858685</v>
      </c>
      <c r="L60" s="174">
        <f>'[2]Yearly HC Propylene'!L60</f>
        <v>1312140.0020662509</v>
      </c>
      <c r="M60" s="175">
        <f>'[2]Yearly HC Propylene'!M60</f>
        <v>1278098.0891837135</v>
      </c>
      <c r="N60" s="174">
        <f>'[2]Yearly HC Propylene'!N60</f>
        <v>1244192.9851938256</v>
      </c>
      <c r="O60" s="175">
        <f>'[2]Yearly HC Propylene'!O60</f>
        <v>1206517.5333590636</v>
      </c>
      <c r="P60" s="174">
        <f>'[2]Yearly HC Propylene'!P60</f>
        <v>1169082.4793429635</v>
      </c>
      <c r="Q60" s="175">
        <f>'[2]Yearly HC Propylene'!Q60</f>
        <v>1131886.6079205675</v>
      </c>
      <c r="R60" s="174">
        <f>'[2]Yearly HC Propylene'!R60</f>
        <v>1094928.775134699</v>
      </c>
      <c r="S60" s="175">
        <f>'[2]Yearly HC Propylene'!S60</f>
        <v>1058207.9095772377</v>
      </c>
      <c r="T60" s="174">
        <f>'[2]Yearly HC Propylene'!T60</f>
        <v>1018426.8048180217</v>
      </c>
      <c r="U60" s="175">
        <f>'[2]Yearly HC Propylene'!U60</f>
        <v>978975.95389195159</v>
      </c>
      <c r="V60" s="174">
        <f>'[2]Yearly HC Propylene'!V60</f>
        <v>939852.9787807808</v>
      </c>
      <c r="W60" s="175">
        <f>'[2]Yearly HC Propylene'!W60</f>
        <v>901055.59895395243</v>
      </c>
      <c r="X60" s="174">
        <f>'[2]Yearly HC Propylene'!X60</f>
        <v>862581.63261263387</v>
      </c>
      <c r="Y60" s="175">
        <f>'[2]Yearly HC Propylene'!Y60</f>
        <v>822023.19769267552</v>
      </c>
      <c r="Z60" s="174">
        <f>'[2]Yearly HC Propylene'!Z60</f>
        <v>781868.60154121462</v>
      </c>
      <c r="AA60" s="175">
        <f>'[2]Yearly HC Propylene'!AA60</f>
        <v>742114.84625271976</v>
      </c>
      <c r="AB60" s="174">
        <f>'[2]Yearly HC Propylene'!AB60</f>
        <v>702759.06092364294</v>
      </c>
      <c r="AC60" s="175">
        <f>'[2]Yearly HC Propylene'!AC60</f>
        <v>663798.50297979382</v>
      </c>
      <c r="AD60" s="174">
        <f>'[2]Yearly HC Propylene'!AD60</f>
        <v>624151.12271418341</v>
      </c>
      <c r="AE60" s="175">
        <f>'[2]Yearly HC Propylene'!AE60</f>
        <v>584929.6642124604</v>
      </c>
      <c r="AF60" s="174">
        <f>'[2]Yearly HC Propylene'!AF60</f>
        <v>546131.10353237088</v>
      </c>
      <c r="AG60" s="175">
        <f>'[2]Yearly HC Propylene'!AG60</f>
        <v>507752.56095285446</v>
      </c>
      <c r="AH60" s="174">
        <f>'[2]Yearly HC Propylene'!AH60</f>
        <v>469791.30242327676</v>
      </c>
      <c r="AI60" s="106"/>
      <c r="AJ60" s="174">
        <f>'[3]Yearly HC Propylene'!D60</f>
        <v>368256.49460398941</v>
      </c>
      <c r="AK60" s="175">
        <f>'[3]Yearly HC Propylene'!E60</f>
        <v>362685.69282758463</v>
      </c>
      <c r="AL60" s="174">
        <f>'[3]Yearly HC Propylene'!F60</f>
        <v>357103.58796224702</v>
      </c>
      <c r="AM60" s="175">
        <f>'[3]Yearly HC Propylene'!G60</f>
        <v>351510.34856865701</v>
      </c>
      <c r="AN60" s="174">
        <f>'[3]Yearly HC Propylene'!H60</f>
        <v>345906.15220515075</v>
      </c>
      <c r="AO60" s="175">
        <f>'[3]Yearly HC Propylene'!I60</f>
        <v>340291.18568492663</v>
      </c>
      <c r="AP60" s="174">
        <f>'[3]Yearly HC Propylene'!J60</f>
        <v>334665.64533939585</v>
      </c>
      <c r="AQ60" s="175">
        <f>'[3]Yearly HC Propylene'!K60</f>
        <v>329029.73728781322</v>
      </c>
      <c r="AR60" s="174">
        <f>'[3]Yearly HC Propylene'!L60</f>
        <v>323383.67771332327</v>
      </c>
      <c r="AS60" s="175">
        <f>'[3]Yearly HC Propylene'!M60</f>
        <v>317727.69314556493</v>
      </c>
      <c r="AT60" s="174">
        <f>'[3]Yearly HC Propylene'!N60</f>
        <v>312062.02074997465</v>
      </c>
      <c r="AU60" s="175">
        <f>'[3]Yearly HC Propylene'!O60</f>
        <v>306386.90862393699</v>
      </c>
      <c r="AV60" s="174">
        <f>'[3]Yearly HC Propylene'!P60</f>
        <v>300702.6160999299</v>
      </c>
      <c r="AW60" s="175">
        <f>'[3]Yearly HC Propylene'!Q60</f>
        <v>295009.41405581747</v>
      </c>
      <c r="AX60" s="174">
        <f>'[3]Yearly HC Propylene'!R60</f>
        <v>289307.58523244597</v>
      </c>
      <c r="AY60" s="175">
        <f>'[3]Yearly HC Propylene'!S60</f>
        <v>283597.42455870245</v>
      </c>
      <c r="AZ60" s="174">
        <f>'[3]Yearly HC Propylene'!T60</f>
        <v>277879.23948419455</v>
      </c>
      <c r="BA60" s="175">
        <f>'[3]Yearly HC Propylene'!U60</f>
        <v>272153.35031972191</v>
      </c>
      <c r="BB60" s="174">
        <f>'[3]Yearly HC Propylene'!V60</f>
        <v>266420.09058570291</v>
      </c>
      <c r="BC60" s="175">
        <f>'[3]Yearly HC Propylene'!W60</f>
        <v>260679.80736873223</v>
      </c>
      <c r="BD60" s="174">
        <f>'[3]Yearly HC Propylene'!X60</f>
        <v>254932.86168644318</v>
      </c>
      <c r="BE60" s="175">
        <f>'[3]Yearly HC Propylene'!Y60</f>
        <v>249121.77429181416</v>
      </c>
      <c r="BF60" s="174">
        <f>'[3]Yearly HC Propylene'!Z60</f>
        <v>243306.59132018371</v>
      </c>
      <c r="BG60" s="175">
        <f>'[3]Yearly HC Propylene'!AA60</f>
        <v>237487.76379696905</v>
      </c>
      <c r="BH60" s="174">
        <f>'[3]Yearly HC Propylene'!AB60</f>
        <v>231665.75926607338</v>
      </c>
      <c r="BI60" s="175">
        <f>'[3]Yearly HC Propylene'!AC60</f>
        <v>225841.06222116822</v>
      </c>
      <c r="BJ60" s="174">
        <f>'[3]Yearly HC Propylene'!AD60</f>
        <v>220014.1745468647</v>
      </c>
      <c r="BK60" s="175">
        <f>'[3]Yearly HC Propylene'!AE60</f>
        <v>214185.61596998779</v>
      </c>
      <c r="BL60" s="174">
        <f>'[3]Yearly HC Propylene'!AF60</f>
        <v>208355.9245211661</v>
      </c>
      <c r="BM60" s="175">
        <f>'[3]Yearly HC Propylene'!AG60</f>
        <v>202525.65700696036</v>
      </c>
      <c r="BN60" s="174">
        <f>'[3]Yearly HC Propylene'!AH60</f>
        <v>196695.38949275471</v>
      </c>
      <c r="BO60" s="106"/>
      <c r="BP60" s="174">
        <f t="shared" si="16"/>
        <v>1945923.0611976283</v>
      </c>
      <c r="BQ60" s="175">
        <f t="shared" si="16"/>
        <v>1907673.658849159</v>
      </c>
      <c r="BR60" s="174">
        <f t="shared" si="16"/>
        <v>1869493.7056715519</v>
      </c>
      <c r="BS60" s="175">
        <f t="shared" si="16"/>
        <v>1831383.8388210395</v>
      </c>
      <c r="BT60" s="174">
        <f t="shared" si="16"/>
        <v>1793344.7400560575</v>
      </c>
      <c r="BU60" s="175">
        <f t="shared" si="16"/>
        <v>1755377.1371956589</v>
      </c>
      <c r="BV60" s="174">
        <f t="shared" si="16"/>
        <v>1715299.5936823282</v>
      </c>
      <c r="BW60" s="175">
        <f t="shared" si="16"/>
        <v>1675348.3721736819</v>
      </c>
      <c r="BX60" s="174">
        <f t="shared" si="16"/>
        <v>1635523.6797795743</v>
      </c>
      <c r="BY60" s="175">
        <f t="shared" si="16"/>
        <v>1595825.7823292785</v>
      </c>
      <c r="BZ60" s="174">
        <f t="shared" si="16"/>
        <v>1556255.0059438003</v>
      </c>
      <c r="CA60" s="175">
        <f t="shared" si="16"/>
        <v>1512904.4419830006</v>
      </c>
      <c r="CB60" s="174">
        <f t="shared" si="16"/>
        <v>1469785.0954428934</v>
      </c>
      <c r="CC60" s="175">
        <f t="shared" si="15"/>
        <v>1426896.021976385</v>
      </c>
      <c r="CD60" s="174">
        <f t="shared" si="15"/>
        <v>1384236.3603671449</v>
      </c>
      <c r="CE60" s="175">
        <f t="shared" si="15"/>
        <v>1341805.3341359401</v>
      </c>
      <c r="CF60" s="174">
        <f t="shared" si="15"/>
        <v>1296306.0443022163</v>
      </c>
      <c r="CG60" s="175">
        <f t="shared" si="15"/>
        <v>1251129.3042116736</v>
      </c>
      <c r="CH60" s="174">
        <f t="shared" si="15"/>
        <v>1206273.0693664837</v>
      </c>
      <c r="CI60" s="175">
        <f t="shared" si="15"/>
        <v>1161735.4063226846</v>
      </c>
      <c r="CJ60" s="174">
        <f t="shared" si="15"/>
        <v>1117514.494299077</v>
      </c>
      <c r="CK60" s="175">
        <f t="shared" si="15"/>
        <v>1071144.9719844896</v>
      </c>
      <c r="CL60" s="174">
        <f t="shared" si="15"/>
        <v>1025175.1928613983</v>
      </c>
      <c r="CM60" s="175">
        <f t="shared" si="14"/>
        <v>979602.61004968884</v>
      </c>
      <c r="CN60" s="174">
        <f t="shared" si="14"/>
        <v>934424.82018971629</v>
      </c>
      <c r="CO60" s="175">
        <f t="shared" si="14"/>
        <v>889639.56520096201</v>
      </c>
      <c r="CP60" s="174">
        <f t="shared" si="14"/>
        <v>844165.29726104811</v>
      </c>
      <c r="CQ60" s="175">
        <f t="shared" si="14"/>
        <v>799115.28018244822</v>
      </c>
      <c r="CR60" s="174">
        <f t="shared" si="14"/>
        <v>754487.02805353701</v>
      </c>
      <c r="CS60" s="175">
        <f t="shared" si="14"/>
        <v>710278.21795981482</v>
      </c>
      <c r="CT60" s="174">
        <f t="shared" si="14"/>
        <v>666486.69191603153</v>
      </c>
      <c r="CU60" s="221"/>
      <c r="CV60" s="221"/>
      <c r="CW60" s="221"/>
      <c r="CX60" s="221"/>
      <c r="CY60" s="221"/>
      <c r="CZ60" s="221"/>
      <c r="DA60" s="221"/>
      <c r="DB60" s="221"/>
      <c r="DC60" s="221"/>
      <c r="DD60" s="221"/>
      <c r="DE60" s="221"/>
      <c r="DF60" s="221"/>
      <c r="DG60" s="221"/>
      <c r="DH60" s="221"/>
      <c r="DI60" s="221"/>
      <c r="DJ60" s="221"/>
      <c r="DK60" s="221"/>
    </row>
    <row r="61" spans="1:115">
      <c r="A61" s="25"/>
      <c r="B61" s="28" t="s">
        <v>69</v>
      </c>
      <c r="C61" s="40" t="s">
        <v>197</v>
      </c>
      <c r="D61" s="134">
        <f>'[2]Yearly HC Propylene'!D61</f>
        <v>0</v>
      </c>
      <c r="E61" s="172">
        <f>'[2]Yearly HC Propylene'!E61</f>
        <v>12620.984811903065</v>
      </c>
      <c r="F61" s="134">
        <f>'[2]Yearly HC Propylene'!F61</f>
        <v>25185.729203230978</v>
      </c>
      <c r="G61" s="172">
        <f>'[2]Yearly HC Propylene'!G61</f>
        <v>37694.419976917954</v>
      </c>
      <c r="H61" s="134">
        <f>'[2]Yearly HC Propylene'!H61</f>
        <v>50147.243385216527</v>
      </c>
      <c r="I61" s="172">
        <f>'[2]Yearly HC Propylene'!I61</f>
        <v>62544.385131218602</v>
      </c>
      <c r="J61" s="134">
        <f>'[2]Yearly HC Propylene'!J61</f>
        <v>73691.769187900776</v>
      </c>
      <c r="K61" s="172">
        <f>'[2]Yearly HC Propylene'!K61</f>
        <v>84621.661746942831</v>
      </c>
      <c r="L61" s="134">
        <f>'[2]Yearly HC Propylene'!L61</f>
        <v>95335.338404130525</v>
      </c>
      <c r="M61" s="172">
        <f>'[2]Yearly HC Propylene'!M61</f>
        <v>105834.06936716336</v>
      </c>
      <c r="N61" s="134">
        <f>'[2]Yearly HC Propylene'!N61</f>
        <v>116119.119475028</v>
      </c>
      <c r="O61" s="172">
        <f>'[2]Yearly HC Propylene'!O61</f>
        <v>122228.66660173498</v>
      </c>
      <c r="P61" s="134">
        <f>'[2]Yearly HC Propylene'!P61</f>
        <v>128198.89355123114</v>
      </c>
      <c r="Q61" s="172">
        <f>'[2]Yearly HC Propylene'!Q61</f>
        <v>134030.63128979167</v>
      </c>
      <c r="R61" s="134">
        <f>'[2]Yearly HC Propylene'!R61</f>
        <v>139724.70725158579</v>
      </c>
      <c r="S61" s="172">
        <f>'[2]Yearly HC Propylene'!S61</f>
        <v>145281.94535141881</v>
      </c>
      <c r="T61" s="134">
        <f>'[2]Yearly HC Propylene'!T61</f>
        <v>150703.16599743237</v>
      </c>
      <c r="U61" s="172">
        <f>'[2]Yearly HC Propylene'!U61</f>
        <v>155989.18610376347</v>
      </c>
      <c r="V61" s="134">
        <f>'[2]Yearly HC Propylene'!V61</f>
        <v>161140.81910316221</v>
      </c>
      <c r="W61" s="172">
        <f>'[2]Yearly HC Propylene'!W61</f>
        <v>166158.87495956739</v>
      </c>
      <c r="X61" s="134">
        <f>'[2]Yearly HC Propylene'!X61</f>
        <v>171044.16018064221</v>
      </c>
      <c r="Y61" s="172">
        <f>'[2]Yearly HC Propylene'!Y61</f>
        <v>179771.68899125891</v>
      </c>
      <c r="Z61" s="134">
        <f>'[2]Yearly HC Propylene'!Z61</f>
        <v>188291.97922303982</v>
      </c>
      <c r="AA61" s="172">
        <f>'[2]Yearly HC Propylene'!AA61</f>
        <v>196606.27278090472</v>
      </c>
      <c r="AB61" s="134">
        <f>'[2]Yearly HC Propylene'!AB61</f>
        <v>204715.8062809463</v>
      </c>
      <c r="AC61" s="172">
        <f>'[2]Yearly HC Propylene'!AC61</f>
        <v>212621.81106953003</v>
      </c>
      <c r="AD61" s="134">
        <f>'[2]Yearly HC Propylene'!AD61</f>
        <v>220249.73238630826</v>
      </c>
      <c r="AE61" s="172">
        <f>'[2]Yearly HC Propylene'!AE61</f>
        <v>227671.8909083631</v>
      </c>
      <c r="AF61" s="134">
        <f>'[2]Yearly HC Propylene'!AF61</f>
        <v>234889.53439603222</v>
      </c>
      <c r="AG61" s="172">
        <f>'[2]Yearly HC Propylene'!AG61</f>
        <v>241903.90527230152</v>
      </c>
      <c r="AH61" s="134">
        <f>'[2]Yearly HC Propylene'!AH61</f>
        <v>248716.24064212386</v>
      </c>
      <c r="AI61" s="103"/>
      <c r="AJ61" s="134">
        <f>'[3]Yearly HC Propylene'!D61</f>
        <v>0</v>
      </c>
      <c r="AK61" s="172">
        <f>'[3]Yearly HC Propylene'!E61</f>
        <v>1130.5492505344846</v>
      </c>
      <c r="AL61" s="134">
        <f>'[3]Yearly HC Propylene'!F61</f>
        <v>2261.0985010689692</v>
      </c>
      <c r="AM61" s="172">
        <f>'[3]Yearly HC Propylene'!G61</f>
        <v>3391.6477516034538</v>
      </c>
      <c r="AN61" s="134">
        <f>'[3]Yearly HC Propylene'!H61</f>
        <v>4522.1970021379384</v>
      </c>
      <c r="AO61" s="172">
        <f>'[3]Yearly HC Propylene'!I61</f>
        <v>5652.746252672423</v>
      </c>
      <c r="AP61" s="134">
        <f>'[3]Yearly HC Propylene'!J61</f>
        <v>6582.2192692024728</v>
      </c>
      <c r="AQ61" s="172">
        <f>'[3]Yearly HC Propylene'!K61</f>
        <v>7496.7690356254643</v>
      </c>
      <c r="AR61" s="134">
        <f>'[3]Yearly HC Propylene'!L61</f>
        <v>8396.3955519414048</v>
      </c>
      <c r="AS61" s="172">
        <f>'[3]Yearly HC Propylene'!M61</f>
        <v>9281.0988181502835</v>
      </c>
      <c r="AT61" s="134">
        <f>'[3]Yearly HC Propylene'!N61</f>
        <v>10150.878834252115</v>
      </c>
      <c r="AU61" s="172">
        <f>'[3]Yearly HC Propylene'!O61</f>
        <v>11989.723272315205</v>
      </c>
      <c r="AV61" s="134">
        <f>'[3]Yearly HC Propylene'!P61</f>
        <v>13800.120264861733</v>
      </c>
      <c r="AW61" s="172">
        <f>'[3]Yearly HC Propylene'!Q61</f>
        <v>15582.06981189167</v>
      </c>
      <c r="AX61" s="134">
        <f>'[3]Yearly HC Propylene'!R61</f>
        <v>17335.571913405045</v>
      </c>
      <c r="AY61" s="172">
        <f>'[3]Yearly HC Propylene'!S61</f>
        <v>19060.626569401844</v>
      </c>
      <c r="AZ61" s="134">
        <f>'[3]Yearly HC Propylene'!T61</f>
        <v>20757.233779882059</v>
      </c>
      <c r="BA61" s="172">
        <f>'[3]Yearly HC Propylene'!U61</f>
        <v>22425.393544845712</v>
      </c>
      <c r="BB61" s="134">
        <f>'[3]Yearly HC Propylene'!V61</f>
        <v>24065.105864292789</v>
      </c>
      <c r="BC61" s="172">
        <f>'[3]Yearly HC Propylene'!W61</f>
        <v>25676.37073822329</v>
      </c>
      <c r="BD61" s="134">
        <f>'[3]Yearly HC Propylene'!X61</f>
        <v>27259.188166637214</v>
      </c>
      <c r="BE61" s="172">
        <f>'[3]Yearly HC Propylene'!Y61</f>
        <v>30301.904056200699</v>
      </c>
      <c r="BF61" s="134">
        <f>'[3]Yearly HC Propylene'!Z61</f>
        <v>33294.206751177859</v>
      </c>
      <c r="BG61" s="172">
        <f>'[3]Yearly HC Propylene'!AA61</f>
        <v>36236.096251568699</v>
      </c>
      <c r="BH61" s="134">
        <f>'[3]Yearly HC Propylene'!AB61</f>
        <v>39127.572557373191</v>
      </c>
      <c r="BI61" s="172">
        <f>'[3]Yearly HC Propylene'!AC61</f>
        <v>41968.635668591334</v>
      </c>
      <c r="BJ61" s="134">
        <f>'[3]Yearly HC Propylene'!AD61</f>
        <v>44743.394689903158</v>
      </c>
      <c r="BK61" s="172">
        <f>'[3]Yearly HC Propylene'!AE61</f>
        <v>47466.212844065405</v>
      </c>
      <c r="BL61" s="134">
        <f>'[3]Yearly HC Propylene'!AF61</f>
        <v>50137.090131078119</v>
      </c>
      <c r="BM61" s="172">
        <f>'[3]Yearly HC Propylene'!AG61</f>
        <v>52756.026550941257</v>
      </c>
      <c r="BN61" s="134">
        <f>'[3]Yearly HC Propylene'!AH61</f>
        <v>55323.022103654846</v>
      </c>
      <c r="BO61" s="103"/>
      <c r="BP61" s="134">
        <f t="shared" si="16"/>
        <v>0</v>
      </c>
      <c r="BQ61" s="172">
        <f t="shared" si="16"/>
        <v>13751.534062437549</v>
      </c>
      <c r="BR61" s="134">
        <f t="shared" si="16"/>
        <v>27446.827704299947</v>
      </c>
      <c r="BS61" s="172">
        <f t="shared" si="16"/>
        <v>41086.067728521404</v>
      </c>
      <c r="BT61" s="134">
        <f t="shared" si="16"/>
        <v>54669.440387354465</v>
      </c>
      <c r="BU61" s="172">
        <f t="shared" si="16"/>
        <v>68197.131383891028</v>
      </c>
      <c r="BV61" s="134">
        <f t="shared" si="16"/>
        <v>80273.988457103245</v>
      </c>
      <c r="BW61" s="172">
        <f t="shared" si="16"/>
        <v>92118.430782568292</v>
      </c>
      <c r="BX61" s="134">
        <f t="shared" si="16"/>
        <v>103731.73395607193</v>
      </c>
      <c r="BY61" s="172">
        <f t="shared" si="16"/>
        <v>115115.16818531364</v>
      </c>
      <c r="BZ61" s="134">
        <f t="shared" si="16"/>
        <v>126269.99830928011</v>
      </c>
      <c r="CA61" s="172">
        <f t="shared" si="16"/>
        <v>134218.38987405019</v>
      </c>
      <c r="CB61" s="134">
        <f t="shared" si="16"/>
        <v>141999.01381609286</v>
      </c>
      <c r="CC61" s="172">
        <f t="shared" si="15"/>
        <v>149612.70110168334</v>
      </c>
      <c r="CD61" s="134">
        <f t="shared" si="15"/>
        <v>157060.27916499082</v>
      </c>
      <c r="CE61" s="172">
        <f t="shared" si="15"/>
        <v>164342.57192082066</v>
      </c>
      <c r="CF61" s="134">
        <f t="shared" si="15"/>
        <v>171460.39977731442</v>
      </c>
      <c r="CG61" s="172">
        <f t="shared" si="15"/>
        <v>178414.57964860919</v>
      </c>
      <c r="CH61" s="134">
        <f t="shared" si="15"/>
        <v>185205.92496745501</v>
      </c>
      <c r="CI61" s="172">
        <f t="shared" si="15"/>
        <v>191835.24569779067</v>
      </c>
      <c r="CJ61" s="134">
        <f t="shared" si="15"/>
        <v>198303.34834727942</v>
      </c>
      <c r="CK61" s="172">
        <f t="shared" si="15"/>
        <v>210073.59304745961</v>
      </c>
      <c r="CL61" s="134">
        <f t="shared" si="15"/>
        <v>221586.18597421766</v>
      </c>
      <c r="CM61" s="172">
        <f t="shared" si="14"/>
        <v>232842.36903247342</v>
      </c>
      <c r="CN61" s="134">
        <f t="shared" si="14"/>
        <v>243843.37883831951</v>
      </c>
      <c r="CO61" s="172">
        <f t="shared" si="14"/>
        <v>254590.44673812136</v>
      </c>
      <c r="CP61" s="134">
        <f t="shared" si="14"/>
        <v>264993.12707621139</v>
      </c>
      <c r="CQ61" s="172">
        <f t="shared" si="14"/>
        <v>275138.10375242849</v>
      </c>
      <c r="CR61" s="134">
        <f t="shared" si="14"/>
        <v>285026.62452711037</v>
      </c>
      <c r="CS61" s="172">
        <f t="shared" si="14"/>
        <v>294659.9318232428</v>
      </c>
      <c r="CT61" s="134">
        <f t="shared" si="14"/>
        <v>304039.26274577872</v>
      </c>
      <c r="CU61" s="221"/>
      <c r="CV61" s="221"/>
      <c r="CW61" s="221"/>
      <c r="CX61" s="221"/>
      <c r="CY61" s="221"/>
      <c r="CZ61" s="221"/>
      <c r="DA61" s="221"/>
      <c r="DB61" s="221"/>
      <c r="DC61" s="221"/>
      <c r="DD61" s="221"/>
      <c r="DE61" s="221"/>
      <c r="DF61" s="221"/>
      <c r="DG61" s="221"/>
      <c r="DH61" s="221"/>
      <c r="DI61" s="221"/>
      <c r="DJ61" s="221"/>
      <c r="DK61" s="221"/>
    </row>
    <row r="62" spans="1:115" outlineLevel="1">
      <c r="A62"/>
      <c r="B62" t="s">
        <v>74</v>
      </c>
      <c r="C62" s="5" t="s">
        <v>197</v>
      </c>
      <c r="D62" s="126">
        <f>'[2]Yearly HC Propylene'!D62</f>
        <v>0</v>
      </c>
      <c r="E62" s="161">
        <f>'[2]Yearly HC Propylene'!E62</f>
        <v>1318.1739035245846</v>
      </c>
      <c r="F62" s="126">
        <f>'[2]Yearly HC Propylene'!F62</f>
        <v>2698.1594582514608</v>
      </c>
      <c r="G62" s="161">
        <f>'[2]Yearly HC Propylene'!G62</f>
        <v>4137.2129693440511</v>
      </c>
      <c r="H62" s="126">
        <f>'[2]Yearly HC Propylene'!H62</f>
        <v>5632.6131052815381</v>
      </c>
      <c r="I62" s="161">
        <f>'[2]Yearly HC Propylene'!I62</f>
        <v>7181.6607779193891</v>
      </c>
      <c r="J62" s="126">
        <f>'[2]Yearly HC Propylene'!J62</f>
        <v>8781.6790230715451</v>
      </c>
      <c r="K62" s="161">
        <f>'[2]Yearly HC Propylene'!K62</f>
        <v>10430.012881612543</v>
      </c>
      <c r="L62" s="126">
        <f>'[2]Yearly HC Propylene'!L62</f>
        <v>12124.029281097355</v>
      </c>
      <c r="M62" s="161">
        <f>'[2]Yearly HC Propylene'!M62</f>
        <v>13861.116917897052</v>
      </c>
      <c r="N62" s="126">
        <f>'[2]Yearly HC Propylene'!N62</f>
        <v>15638.686139848374</v>
      </c>
      <c r="O62" s="161">
        <f>'[2]Yearly HC Propylene'!O62</f>
        <v>16645.161565800619</v>
      </c>
      <c r="P62" s="126">
        <f>'[2]Yearly HC Propylene'!P62</f>
        <v>17663.608297030401</v>
      </c>
      <c r="Q62" s="161">
        <f>'[2]Yearly HC Propylene'!Q62</f>
        <v>18630.931473637265</v>
      </c>
      <c r="R62" s="126">
        <f>'[2]Yearly HC Propylene'!R62</f>
        <v>19572.840463285829</v>
      </c>
      <c r="S62" s="161">
        <f>'[2]Yearly HC Propylene'!S62</f>
        <v>20489.104682824025</v>
      </c>
      <c r="T62" s="126">
        <f>'[2]Yearly HC Propylene'!T62</f>
        <v>21379.496286077487</v>
      </c>
      <c r="U62" s="161">
        <f>'[2]Yearly HC Propylene'!U62</f>
        <v>22243.790147494274</v>
      </c>
      <c r="V62" s="126">
        <f>'[2]Yearly HC Propylene'!V62</f>
        <v>23081.76384586444</v>
      </c>
      <c r="W62" s="161">
        <f>'[2]Yearly HC Propylene'!W62</f>
        <v>23893.197648114336</v>
      </c>
      <c r="X62" s="126">
        <f>'[2]Yearly HC Propylene'!X62</f>
        <v>24677.874493175019</v>
      </c>
      <c r="Y62" s="161">
        <f>'[2]Yearly HC Propylene'!Y62</f>
        <v>25658.139147173904</v>
      </c>
      <c r="Z62" s="126">
        <f>'[2]Yearly HC Propylene'!Z62</f>
        <v>26566.077119366077</v>
      </c>
      <c r="AA62" s="161">
        <f>'[2]Yearly HC Propylene'!AA62</f>
        <v>27457.927755721066</v>
      </c>
      <c r="AB62" s="126">
        <f>'[2]Yearly HC Propylene'!AB62</f>
        <v>28333.527523271187</v>
      </c>
      <c r="AC62" s="161">
        <f>'[2]Yearly HC Propylene'!AC62</f>
        <v>29192.71476359888</v>
      </c>
      <c r="AD62" s="126">
        <f>'[2]Yearly HC Propylene'!AD62</f>
        <v>30035.329681736352</v>
      </c>
      <c r="AE62" s="161">
        <f>'[2]Yearly HC Propylene'!AE62</f>
        <v>30861.214335115852</v>
      </c>
      <c r="AF62" s="126">
        <f>'[2]Yearly HC Propylene'!AF62</f>
        <v>31670.21262257034</v>
      </c>
      <c r="AG62" s="161">
        <f>'[2]Yearly HC Propylene'!AG62</f>
        <v>32462.170273384501</v>
      </c>
      <c r="AH62" s="126">
        <f>'[2]Yearly HC Propylene'!AH62</f>
        <v>33236.93483639558</v>
      </c>
      <c r="AI62" s="92"/>
      <c r="AJ62" s="126">
        <f>'[3]Yearly HC Propylene'!D62</f>
        <v>0</v>
      </c>
      <c r="AK62" s="161">
        <f>'[3]Yearly HC Propylene'!E62</f>
        <v>285.64272912752585</v>
      </c>
      <c r="AL62" s="126">
        <f>'[3]Yearly HC Propylene'!F62</f>
        <v>576.72184463925078</v>
      </c>
      <c r="AM62" s="161">
        <f>'[3]Yearly HC Propylene'!G62</f>
        <v>873.1060762260413</v>
      </c>
      <c r="AN62" s="126">
        <f>'[3]Yearly HC Propylene'!H62</f>
        <v>1174.6641535787667</v>
      </c>
      <c r="AO62" s="161">
        <f>'[3]Yearly HC Propylene'!I62</f>
        <v>1481.2648063882898</v>
      </c>
      <c r="AP62" s="126">
        <f>'[3]Yearly HC Propylene'!J62</f>
        <v>1792.7767643454818</v>
      </c>
      <c r="AQ62" s="161">
        <f>'[3]Yearly HC Propylene'!K62</f>
        <v>2109.06875714121</v>
      </c>
      <c r="AR62" s="126">
        <f>'[3]Yearly HC Propylene'!L62</f>
        <v>2430.0095144663419</v>
      </c>
      <c r="AS62" s="161">
        <f>'[3]Yearly HC Propylene'!M62</f>
        <v>2755.4677660117404</v>
      </c>
      <c r="AT62" s="126">
        <f>'[3]Yearly HC Propylene'!N62</f>
        <v>3085.3122414682766</v>
      </c>
      <c r="AU62" s="161">
        <f>'[3]Yearly HC Propylene'!O62</f>
        <v>3674.6465003562862</v>
      </c>
      <c r="AV62" s="126">
        <f>'[3]Yearly HC Propylene'!P62</f>
        <v>4276.7742540211057</v>
      </c>
      <c r="AW62" s="161">
        <f>'[3]Yearly HC Propylene'!Q62</f>
        <v>4877.3345339346342</v>
      </c>
      <c r="AX62" s="126">
        <f>'[3]Yearly HC Propylene'!R62</f>
        <v>5483.5701347710583</v>
      </c>
      <c r="AY62" s="161">
        <f>'[3]Yearly HC Propylene'!S62</f>
        <v>6094.9700483466422</v>
      </c>
      <c r="AZ62" s="126">
        <f>'[3]Yearly HC Propylene'!T62</f>
        <v>6711.0232664776468</v>
      </c>
      <c r="BA62" s="161">
        <f>'[3]Yearly HC Propylene'!U62</f>
        <v>7331.218780980349</v>
      </c>
      <c r="BB62" s="126">
        <f>'[3]Yearly HC Propylene'!V62</f>
        <v>7955.0455836709989</v>
      </c>
      <c r="BC62" s="161">
        <f>'[3]Yearly HC Propylene'!W62</f>
        <v>8581.992666365868</v>
      </c>
      <c r="BD62" s="126">
        <f>'[3]Yearly HC Propylene'!X62</f>
        <v>9211.5490208812189</v>
      </c>
      <c r="BE62" s="161">
        <f>'[3]Yearly HC Propylene'!Y62</f>
        <v>10080.560001284535</v>
      </c>
      <c r="BF62" s="126">
        <f>'[3]Yearly HC Propylene'!Z62</f>
        <v>11037.350961986805</v>
      </c>
      <c r="BG62" s="161">
        <f>'[3]Yearly HC Propylene'!AA62</f>
        <v>11998.821020690444</v>
      </c>
      <c r="BH62" s="126">
        <f>'[3]Yearly HC Propylene'!AB62</f>
        <v>12964.170010918522</v>
      </c>
      <c r="BI62" s="161">
        <f>'[3]Yearly HC Propylene'!AC62</f>
        <v>13932.597766194125</v>
      </c>
      <c r="BJ62" s="126">
        <f>'[3]Yearly HC Propylene'!AD62</f>
        <v>14903.304120040328</v>
      </c>
      <c r="BK62" s="161">
        <f>'[3]Yearly HC Propylene'!AE62</f>
        <v>15875.488905980208</v>
      </c>
      <c r="BL62" s="126">
        <f>'[3]Yearly HC Propylene'!AF62</f>
        <v>16848.351957536841</v>
      </c>
      <c r="BM62" s="161">
        <f>'[3]Yearly HC Propylene'!AG62</f>
        <v>17821.093108233315</v>
      </c>
      <c r="BN62" s="126">
        <f>'[3]Yearly HC Propylene'!AH62</f>
        <v>18792.91219159275</v>
      </c>
      <c r="BO62" s="92"/>
      <c r="BP62" s="126">
        <f t="shared" si="16"/>
        <v>0</v>
      </c>
      <c r="BQ62" s="161">
        <f t="shared" si="16"/>
        <v>1603.8166326521105</v>
      </c>
      <c r="BR62" s="126">
        <f t="shared" si="16"/>
        <v>3274.8813028907116</v>
      </c>
      <c r="BS62" s="161">
        <f t="shared" si="16"/>
        <v>5010.3190455700924</v>
      </c>
      <c r="BT62" s="126">
        <f t="shared" si="16"/>
        <v>6807.2772588603048</v>
      </c>
      <c r="BU62" s="161">
        <f t="shared" si="16"/>
        <v>8662.9255843076789</v>
      </c>
      <c r="BV62" s="126">
        <f t="shared" si="16"/>
        <v>10574.455787417028</v>
      </c>
      <c r="BW62" s="161">
        <f t="shared" si="16"/>
        <v>12539.081638753752</v>
      </c>
      <c r="BX62" s="126">
        <f t="shared" si="16"/>
        <v>14554.038795563698</v>
      </c>
      <c r="BY62" s="161">
        <f t="shared" si="16"/>
        <v>16616.584683908794</v>
      </c>
      <c r="BZ62" s="126">
        <f t="shared" si="16"/>
        <v>18723.998381316651</v>
      </c>
      <c r="CA62" s="161">
        <f t="shared" si="16"/>
        <v>20319.808066156904</v>
      </c>
      <c r="CB62" s="126">
        <f t="shared" si="16"/>
        <v>21940.382551051509</v>
      </c>
      <c r="CC62" s="161">
        <f t="shared" si="15"/>
        <v>23508.2660075719</v>
      </c>
      <c r="CD62" s="126">
        <f t="shared" si="15"/>
        <v>25056.410598056886</v>
      </c>
      <c r="CE62" s="161">
        <f t="shared" si="15"/>
        <v>26584.074731170665</v>
      </c>
      <c r="CF62" s="126">
        <f t="shared" si="15"/>
        <v>28090.519552555132</v>
      </c>
      <c r="CG62" s="161">
        <f t="shared" si="15"/>
        <v>29575.008928474621</v>
      </c>
      <c r="CH62" s="126">
        <f t="shared" si="15"/>
        <v>31036.809429535439</v>
      </c>
      <c r="CI62" s="161">
        <f t="shared" si="15"/>
        <v>32475.190314480205</v>
      </c>
      <c r="CJ62" s="126">
        <f t="shared" si="15"/>
        <v>33889.423514056238</v>
      </c>
      <c r="CK62" s="161">
        <f t="shared" si="15"/>
        <v>35738.699148458443</v>
      </c>
      <c r="CL62" s="126">
        <f t="shared" si="15"/>
        <v>37603.428081352882</v>
      </c>
      <c r="CM62" s="161">
        <f t="shared" si="14"/>
        <v>39456.748776411507</v>
      </c>
      <c r="CN62" s="126">
        <f t="shared" si="14"/>
        <v>41297.697534189705</v>
      </c>
      <c r="CO62" s="161">
        <f t="shared" si="14"/>
        <v>43125.312529793009</v>
      </c>
      <c r="CP62" s="126">
        <f t="shared" si="14"/>
        <v>44938.633801776683</v>
      </c>
      <c r="CQ62" s="161">
        <f t="shared" si="14"/>
        <v>46736.70324109606</v>
      </c>
      <c r="CR62" s="126">
        <f t="shared" si="14"/>
        <v>48518.564580107181</v>
      </c>
      <c r="CS62" s="161">
        <f t="shared" si="14"/>
        <v>50283.263381617813</v>
      </c>
      <c r="CT62" s="126">
        <f t="shared" si="14"/>
        <v>52029.847027988333</v>
      </c>
      <c r="CU62" s="221"/>
      <c r="CV62" s="221"/>
      <c r="CW62" s="221"/>
      <c r="CX62" s="221"/>
      <c r="CY62" s="221"/>
      <c r="CZ62" s="221"/>
      <c r="DA62" s="221"/>
      <c r="DB62" s="221"/>
      <c r="DC62" s="221"/>
      <c r="DD62" s="221"/>
      <c r="DE62" s="221"/>
      <c r="DF62" s="221"/>
      <c r="DG62" s="221"/>
      <c r="DH62" s="221"/>
      <c r="DI62" s="221"/>
      <c r="DJ62" s="221"/>
      <c r="DK62" s="221"/>
    </row>
    <row r="63" spans="1:115" outlineLevel="1">
      <c r="A63"/>
      <c r="B63" t="s">
        <v>78</v>
      </c>
      <c r="C63" s="5" t="s">
        <v>197</v>
      </c>
      <c r="D63" s="126">
        <f>'[2]Yearly HC Propylene'!D63</f>
        <v>0</v>
      </c>
      <c r="E63" s="161">
        <f>'[2]Yearly HC Propylene'!E63</f>
        <v>0</v>
      </c>
      <c r="F63" s="126">
        <f>'[2]Yearly HC Propylene'!F63</f>
        <v>0</v>
      </c>
      <c r="G63" s="161">
        <f>'[2]Yearly HC Propylene'!G63</f>
        <v>0</v>
      </c>
      <c r="H63" s="126">
        <f>'[2]Yearly HC Propylene'!H63</f>
        <v>0</v>
      </c>
      <c r="I63" s="161">
        <f>'[2]Yearly HC Propylene'!I63</f>
        <v>0</v>
      </c>
      <c r="J63" s="126">
        <f>'[2]Yearly HC Propylene'!J63</f>
        <v>0</v>
      </c>
      <c r="K63" s="161">
        <f>'[2]Yearly HC Propylene'!K63</f>
        <v>0</v>
      </c>
      <c r="L63" s="126">
        <f>'[2]Yearly HC Propylene'!L63</f>
        <v>0</v>
      </c>
      <c r="M63" s="161">
        <f>'[2]Yearly HC Propylene'!M63</f>
        <v>0</v>
      </c>
      <c r="N63" s="126">
        <f>'[2]Yearly HC Propylene'!N63</f>
        <v>0</v>
      </c>
      <c r="O63" s="161">
        <f>'[2]Yearly HC Propylene'!O63</f>
        <v>0</v>
      </c>
      <c r="P63" s="126">
        <f>'[2]Yearly HC Propylene'!P63</f>
        <v>0</v>
      </c>
      <c r="Q63" s="161">
        <f>'[2]Yearly HC Propylene'!Q63</f>
        <v>0</v>
      </c>
      <c r="R63" s="126">
        <f>'[2]Yearly HC Propylene'!R63</f>
        <v>0</v>
      </c>
      <c r="S63" s="161">
        <f>'[2]Yearly HC Propylene'!S63</f>
        <v>0</v>
      </c>
      <c r="T63" s="126">
        <f>'[2]Yearly HC Propylene'!T63</f>
        <v>0</v>
      </c>
      <c r="U63" s="161">
        <f>'[2]Yearly HC Propylene'!U63</f>
        <v>0</v>
      </c>
      <c r="V63" s="126">
        <f>'[2]Yearly HC Propylene'!V63</f>
        <v>0</v>
      </c>
      <c r="W63" s="161">
        <f>'[2]Yearly HC Propylene'!W63</f>
        <v>0</v>
      </c>
      <c r="X63" s="126">
        <f>'[2]Yearly HC Propylene'!X63</f>
        <v>0</v>
      </c>
      <c r="Y63" s="161">
        <f>'[2]Yearly HC Propylene'!Y63</f>
        <v>0</v>
      </c>
      <c r="Z63" s="126">
        <f>'[2]Yearly HC Propylene'!Z63</f>
        <v>0</v>
      </c>
      <c r="AA63" s="161">
        <f>'[2]Yearly HC Propylene'!AA63</f>
        <v>0</v>
      </c>
      <c r="AB63" s="126">
        <f>'[2]Yearly HC Propylene'!AB63</f>
        <v>0</v>
      </c>
      <c r="AC63" s="161">
        <f>'[2]Yearly HC Propylene'!AC63</f>
        <v>0</v>
      </c>
      <c r="AD63" s="126">
        <f>'[2]Yearly HC Propylene'!AD63</f>
        <v>0</v>
      </c>
      <c r="AE63" s="161">
        <f>'[2]Yearly HC Propylene'!AE63</f>
        <v>0</v>
      </c>
      <c r="AF63" s="126">
        <f>'[2]Yearly HC Propylene'!AF63</f>
        <v>0</v>
      </c>
      <c r="AG63" s="161">
        <f>'[2]Yearly HC Propylene'!AG63</f>
        <v>0</v>
      </c>
      <c r="AH63" s="126">
        <f>'[2]Yearly HC Propylene'!AH63</f>
        <v>0</v>
      </c>
      <c r="AI63" s="92"/>
      <c r="AJ63" s="126">
        <f>'[3]Yearly HC Propylene'!D63</f>
        <v>0</v>
      </c>
      <c r="AK63" s="161">
        <f>'[3]Yearly HC Propylene'!E63</f>
        <v>0</v>
      </c>
      <c r="AL63" s="126">
        <f>'[3]Yearly HC Propylene'!F63</f>
        <v>0</v>
      </c>
      <c r="AM63" s="161">
        <f>'[3]Yearly HC Propylene'!G63</f>
        <v>0</v>
      </c>
      <c r="AN63" s="126">
        <f>'[3]Yearly HC Propylene'!H63</f>
        <v>0</v>
      </c>
      <c r="AO63" s="161">
        <f>'[3]Yearly HC Propylene'!I63</f>
        <v>0</v>
      </c>
      <c r="AP63" s="126">
        <f>'[3]Yearly HC Propylene'!J63</f>
        <v>0</v>
      </c>
      <c r="AQ63" s="161">
        <f>'[3]Yearly HC Propylene'!K63</f>
        <v>0</v>
      </c>
      <c r="AR63" s="126">
        <f>'[3]Yearly HC Propylene'!L63</f>
        <v>0</v>
      </c>
      <c r="AS63" s="161">
        <f>'[3]Yearly HC Propylene'!M63</f>
        <v>0</v>
      </c>
      <c r="AT63" s="126">
        <f>'[3]Yearly HC Propylene'!N63</f>
        <v>0</v>
      </c>
      <c r="AU63" s="161">
        <f>'[3]Yearly HC Propylene'!O63</f>
        <v>0</v>
      </c>
      <c r="AV63" s="126">
        <f>'[3]Yearly HC Propylene'!P63</f>
        <v>0</v>
      </c>
      <c r="AW63" s="161">
        <f>'[3]Yearly HC Propylene'!Q63</f>
        <v>0</v>
      </c>
      <c r="AX63" s="126">
        <f>'[3]Yearly HC Propylene'!R63</f>
        <v>0</v>
      </c>
      <c r="AY63" s="161">
        <f>'[3]Yearly HC Propylene'!S63</f>
        <v>0</v>
      </c>
      <c r="AZ63" s="126">
        <f>'[3]Yearly HC Propylene'!T63</f>
        <v>0</v>
      </c>
      <c r="BA63" s="161">
        <f>'[3]Yearly HC Propylene'!U63</f>
        <v>0</v>
      </c>
      <c r="BB63" s="126">
        <f>'[3]Yearly HC Propylene'!V63</f>
        <v>0</v>
      </c>
      <c r="BC63" s="161">
        <f>'[3]Yearly HC Propylene'!W63</f>
        <v>0</v>
      </c>
      <c r="BD63" s="126">
        <f>'[3]Yearly HC Propylene'!X63</f>
        <v>0</v>
      </c>
      <c r="BE63" s="161">
        <f>'[3]Yearly HC Propylene'!Y63</f>
        <v>0</v>
      </c>
      <c r="BF63" s="126">
        <f>'[3]Yearly HC Propylene'!Z63</f>
        <v>0</v>
      </c>
      <c r="BG63" s="161">
        <f>'[3]Yearly HC Propylene'!AA63</f>
        <v>0</v>
      </c>
      <c r="BH63" s="126">
        <f>'[3]Yearly HC Propylene'!AB63</f>
        <v>0</v>
      </c>
      <c r="BI63" s="161">
        <f>'[3]Yearly HC Propylene'!AC63</f>
        <v>0</v>
      </c>
      <c r="BJ63" s="126">
        <f>'[3]Yearly HC Propylene'!AD63</f>
        <v>0</v>
      </c>
      <c r="BK63" s="161">
        <f>'[3]Yearly HC Propylene'!AE63</f>
        <v>0</v>
      </c>
      <c r="BL63" s="126">
        <f>'[3]Yearly HC Propylene'!AF63</f>
        <v>0</v>
      </c>
      <c r="BM63" s="161">
        <f>'[3]Yearly HC Propylene'!AG63</f>
        <v>0</v>
      </c>
      <c r="BN63" s="126">
        <f>'[3]Yearly HC Propylene'!AH63</f>
        <v>0</v>
      </c>
      <c r="BO63" s="92"/>
      <c r="BP63" s="126">
        <f t="shared" si="16"/>
        <v>0</v>
      </c>
      <c r="BQ63" s="161">
        <f t="shared" si="16"/>
        <v>0</v>
      </c>
      <c r="BR63" s="126">
        <f t="shared" si="16"/>
        <v>0</v>
      </c>
      <c r="BS63" s="161">
        <f t="shared" si="16"/>
        <v>0</v>
      </c>
      <c r="BT63" s="126">
        <f t="shared" si="16"/>
        <v>0</v>
      </c>
      <c r="BU63" s="161">
        <f t="shared" si="16"/>
        <v>0</v>
      </c>
      <c r="BV63" s="126">
        <f t="shared" si="16"/>
        <v>0</v>
      </c>
      <c r="BW63" s="161">
        <f t="shared" si="16"/>
        <v>0</v>
      </c>
      <c r="BX63" s="126">
        <f t="shared" si="16"/>
        <v>0</v>
      </c>
      <c r="BY63" s="161">
        <f t="shared" si="16"/>
        <v>0</v>
      </c>
      <c r="BZ63" s="126">
        <f t="shared" si="16"/>
        <v>0</v>
      </c>
      <c r="CA63" s="161">
        <f t="shared" si="16"/>
        <v>0</v>
      </c>
      <c r="CB63" s="126">
        <f t="shared" si="16"/>
        <v>0</v>
      </c>
      <c r="CC63" s="161">
        <f t="shared" si="15"/>
        <v>0</v>
      </c>
      <c r="CD63" s="126">
        <f t="shared" si="15"/>
        <v>0</v>
      </c>
      <c r="CE63" s="161">
        <f t="shared" si="15"/>
        <v>0</v>
      </c>
      <c r="CF63" s="126">
        <f t="shared" si="15"/>
        <v>0</v>
      </c>
      <c r="CG63" s="161">
        <f t="shared" si="15"/>
        <v>0</v>
      </c>
      <c r="CH63" s="126">
        <f t="shared" si="15"/>
        <v>0</v>
      </c>
      <c r="CI63" s="161">
        <f t="shared" si="15"/>
        <v>0</v>
      </c>
      <c r="CJ63" s="126">
        <f t="shared" si="15"/>
        <v>0</v>
      </c>
      <c r="CK63" s="161">
        <f t="shared" si="15"/>
        <v>0</v>
      </c>
      <c r="CL63" s="126">
        <f t="shared" si="15"/>
        <v>0</v>
      </c>
      <c r="CM63" s="161">
        <f t="shared" si="14"/>
        <v>0</v>
      </c>
      <c r="CN63" s="126">
        <f t="shared" si="14"/>
        <v>0</v>
      </c>
      <c r="CO63" s="161">
        <f t="shared" si="14"/>
        <v>0</v>
      </c>
      <c r="CP63" s="126">
        <f t="shared" si="14"/>
        <v>0</v>
      </c>
      <c r="CQ63" s="161">
        <f t="shared" si="14"/>
        <v>0</v>
      </c>
      <c r="CR63" s="126">
        <f t="shared" ref="CH63:CT84" si="17">AF63+BL63</f>
        <v>0</v>
      </c>
      <c r="CS63" s="161">
        <f t="shared" si="17"/>
        <v>0</v>
      </c>
      <c r="CT63" s="126">
        <f t="shared" si="17"/>
        <v>0</v>
      </c>
      <c r="CU63" s="221"/>
      <c r="CV63" s="221"/>
      <c r="CW63" s="221"/>
      <c r="CX63" s="221"/>
      <c r="CY63" s="221"/>
      <c r="CZ63" s="221"/>
      <c r="DA63" s="221"/>
      <c r="DB63" s="221"/>
      <c r="DC63" s="221"/>
      <c r="DD63" s="221"/>
      <c r="DE63" s="221"/>
      <c r="DF63" s="221"/>
      <c r="DG63" s="221"/>
      <c r="DH63" s="221"/>
      <c r="DI63" s="221"/>
      <c r="DJ63" s="221"/>
      <c r="DK63" s="221"/>
    </row>
    <row r="64" spans="1:115" outlineLevel="1">
      <c r="A64" s="28"/>
      <c r="B64" s="28" t="s">
        <v>70</v>
      </c>
      <c r="C64" s="40" t="s">
        <v>197</v>
      </c>
      <c r="D64" s="134">
        <f>'[2]Yearly HC Propylene'!D64</f>
        <v>0</v>
      </c>
      <c r="E64" s="172">
        <f>'[2]Yearly HC Propylene'!E64</f>
        <v>368.58982716702849</v>
      </c>
      <c r="F64" s="134">
        <f>'[2]Yearly HC Propylene'!F64</f>
        <v>675.02126602500175</v>
      </c>
      <c r="G64" s="172">
        <f>'[2]Yearly HC Propylene'!G64</f>
        <v>921.70257468829914</v>
      </c>
      <c r="H64" s="134">
        <f>'[2]Yearly HC Propylene'!H64</f>
        <v>1111.0225470416535</v>
      </c>
      <c r="I64" s="172">
        <f>'[2]Yearly HC Propylene'!I64</f>
        <v>1245.3506168630629</v>
      </c>
      <c r="J64" s="134">
        <f>'[2]Yearly HC Propylene'!J64</f>
        <v>1327.0369614942119</v>
      </c>
      <c r="K64" s="172">
        <f>'[2]Yearly HC Propylene'!K64</f>
        <v>1358.412605060128</v>
      </c>
      <c r="L64" s="134">
        <f>'[2]Yearly HC Propylene'!L64</f>
        <v>1341.7895212399035</v>
      </c>
      <c r="M64" s="172">
        <f>'[2]Yearly HC Propylene'!M64</f>
        <v>1279.4607355901044</v>
      </c>
      <c r="N64" s="134">
        <f>'[2]Yearly HC Propylene'!N64</f>
        <v>1173.7004274226256</v>
      </c>
      <c r="O64" s="172">
        <f>'[2]Yearly HC Propylene'!O64</f>
        <v>860.25222814847621</v>
      </c>
      <c r="P64" s="134">
        <f>'[2]Yearly HC Propylene'!P64</f>
        <v>526.41054315770998</v>
      </c>
      <c r="Q64" s="172">
        <f>'[2]Yearly HC Propylene'!Q64</f>
        <v>135.88747902499017</v>
      </c>
      <c r="R64" s="134">
        <f>'[2]Yearly HC Propylene'!R64</f>
        <v>-269.69228418034618</v>
      </c>
      <c r="S64" s="172">
        <f>'[2]Yearly HC Propylene'!S64</f>
        <v>-688.72419950699805</v>
      </c>
      <c r="T64" s="134">
        <f>'[2]Yearly HC Propylene'!T64</f>
        <v>-1119.6346038462543</v>
      </c>
      <c r="U64" s="172">
        <f>'[2]Yearly HC Propylene'!U64</f>
        <v>-1560.8805658624588</v>
      </c>
      <c r="V64" s="134">
        <f>'[2]Yearly HC Propylene'!V64</f>
        <v>-2010.9497318557114</v>
      </c>
      <c r="W64" s="172">
        <f>'[2]Yearly HC Propylene'!W64</f>
        <v>-2468.3601695939287</v>
      </c>
      <c r="X64" s="134">
        <f>'[2]Yearly HC Propylene'!X64</f>
        <v>-2931.6602101511589</v>
      </c>
      <c r="Y64" s="172">
        <f>'[2]Yearly HC Propylene'!Y64</f>
        <v>-3308.6990805090891</v>
      </c>
      <c r="Z64" s="134">
        <f>'[2]Yearly HC Propylene'!Z64</f>
        <v>-3703.9177564403517</v>
      </c>
      <c r="AA64" s="172">
        <f>'[2]Yearly HC Propylene'!AA64</f>
        <v>-4170.9041935242822</v>
      </c>
      <c r="AB64" s="134">
        <f>'[2]Yearly HC Propylene'!AB64</f>
        <v>-4645.1111408901079</v>
      </c>
      <c r="AC64" s="172">
        <f>'[2]Yearly HC Propylene'!AC64</f>
        <v>-5123.9589244773624</v>
      </c>
      <c r="AD64" s="134">
        <f>'[2]Yearly HC Propylene'!AD64</f>
        <v>-5604.9805891144979</v>
      </c>
      <c r="AE64" s="172">
        <f>'[2]Yearly HC Propylene'!AE64</f>
        <v>-6085.8215831766956</v>
      </c>
      <c r="AF64" s="134">
        <f>'[2]Yearly HC Propylene'!AF64</f>
        <v>-6564.2393664905903</v>
      </c>
      <c r="AG64" s="172">
        <f>'[2]Yearly HC Propylene'!AG64</f>
        <v>-7038.1029426639452</v>
      </c>
      <c r="AH64" s="134">
        <f>'[2]Yearly HC Propylene'!AH64</f>
        <v>-7505.3923170079324</v>
      </c>
      <c r="AI64" s="103"/>
      <c r="AJ64" s="134">
        <f>'[3]Yearly HC Propylene'!D64</f>
        <v>0</v>
      </c>
      <c r="AK64" s="172">
        <f>'[3]Yearly HC Propylene'!E64</f>
        <v>353.57963639767695</v>
      </c>
      <c r="AL64" s="134">
        <f>'[3]Yearly HC Propylene'!F64</f>
        <v>698.06682365397387</v>
      </c>
      <c r="AM64" s="172">
        <f>'[3]Yearly HC Propylene'!G64</f>
        <v>1033.5141435989192</v>
      </c>
      <c r="AN64" s="134">
        <f>'[3]Yearly HC Propylene'!H64</f>
        <v>1359.9741780625393</v>
      </c>
      <c r="AO64" s="172">
        <f>'[3]Yearly HC Propylene'!I64</f>
        <v>1677.4995088748631</v>
      </c>
      <c r="AP64" s="134">
        <f>'[3]Yearly HC Propylene'!J64</f>
        <v>1986.1427178659167</v>
      </c>
      <c r="AQ64" s="172">
        <f>'[3]Yearly HC Propylene'!K64</f>
        <v>2285.9563868657306</v>
      </c>
      <c r="AR64" s="134">
        <f>'[3]Yearly HC Propylene'!L64</f>
        <v>2576.9930977043296</v>
      </c>
      <c r="AS64" s="172">
        <f>'[3]Yearly HC Propylene'!M64</f>
        <v>2859.3054322117423</v>
      </c>
      <c r="AT64" s="134">
        <f>'[3]Yearly HC Propylene'!N64</f>
        <v>3132.9459722179954</v>
      </c>
      <c r="AU64" s="172">
        <f>'[3]Yearly HC Propylene'!O64</f>
        <v>3693.3842840574707</v>
      </c>
      <c r="AV64" s="134">
        <f>'[3]Yearly HC Propylene'!P64</f>
        <v>4237.2734810349411</v>
      </c>
      <c r="AW64" s="172">
        <f>'[3]Yearly HC Propylene'!Q64</f>
        <v>4743.6555691493022</v>
      </c>
      <c r="AX64" s="134">
        <f>'[3]Yearly HC Propylene'!R64</f>
        <v>5230.1583625934481</v>
      </c>
      <c r="AY64" s="172">
        <f>'[3]Yearly HC Propylene'!S64</f>
        <v>5697.0372485796552</v>
      </c>
      <c r="AZ64" s="134">
        <f>'[3]Yearly HC Propylene'!T64</f>
        <v>6144.5471506874237</v>
      </c>
      <c r="BA64" s="172">
        <f>'[3]Yearly HC Propylene'!U64</f>
        <v>6572.9425078432541</v>
      </c>
      <c r="BB64" s="134">
        <f>'[3]Yearly HC Propylene'!V64</f>
        <v>6982.477253467112</v>
      </c>
      <c r="BC64" s="172">
        <f>'[3]Yearly HC Propylene'!W64</f>
        <v>7373.4047947856106</v>
      </c>
      <c r="BD64" s="134">
        <f>'[3]Yearly HC Propylene'!X64</f>
        <v>7745.9779923119131</v>
      </c>
      <c r="BE64" s="172">
        <f>'[3]Yearly HC Propylene'!Y64</f>
        <v>8503.7355507935918</v>
      </c>
      <c r="BF64" s="134">
        <f>'[3]Yearly HC Propylene'!Z64</f>
        <v>9228.7337766789387</v>
      </c>
      <c r="BG64" s="172">
        <f>'[3]Yearly HC Propylene'!AA64</f>
        <v>9828.226526991928</v>
      </c>
      <c r="BH64" s="134">
        <f>'[3]Yearly HC Propylene'!AB64</f>
        <v>10384.003203715482</v>
      </c>
      <c r="BI64" s="172">
        <f>'[3]Yearly HC Propylene'!AC64</f>
        <v>10897.137029293801</v>
      </c>
      <c r="BJ64" s="134">
        <f>'[3]Yearly HC Propylene'!AD64</f>
        <v>11368.702913829058</v>
      </c>
      <c r="BK64" s="172">
        <f>'[3]Yearly HC Propylene'!AE64</f>
        <v>11799.776896826153</v>
      </c>
      <c r="BL64" s="134">
        <f>'[3]Yearly HC Propylene'!AF64</f>
        <v>12191.435595584717</v>
      </c>
      <c r="BM64" s="172">
        <f>'[3]Yearly HC Propylene'!AG64</f>
        <v>12544.755660238377</v>
      </c>
      <c r="BN64" s="134">
        <f>'[3]Yearly HC Propylene'!AH64</f>
        <v>1919.1114895358762</v>
      </c>
      <c r="BO64" s="103"/>
      <c r="BP64" s="134">
        <f t="shared" si="16"/>
        <v>0</v>
      </c>
      <c r="BQ64" s="172">
        <f t="shared" ref="BP64:CE80" si="18">E64+AK64</f>
        <v>722.16946356470544</v>
      </c>
      <c r="BR64" s="134">
        <f t="shared" si="18"/>
        <v>1373.0880896789756</v>
      </c>
      <c r="BS64" s="172">
        <f t="shared" si="18"/>
        <v>1955.2167182872183</v>
      </c>
      <c r="BT64" s="134">
        <f t="shared" si="18"/>
        <v>2470.9967251041926</v>
      </c>
      <c r="BU64" s="172">
        <f t="shared" si="18"/>
        <v>2922.8501257379257</v>
      </c>
      <c r="BV64" s="134">
        <f t="shared" si="18"/>
        <v>3313.1796793601288</v>
      </c>
      <c r="BW64" s="172">
        <f t="shared" si="18"/>
        <v>3644.3689919258586</v>
      </c>
      <c r="BX64" s="134">
        <f t="shared" si="18"/>
        <v>3918.782618944233</v>
      </c>
      <c r="BY64" s="172">
        <f t="shared" si="18"/>
        <v>4138.7661678018467</v>
      </c>
      <c r="BZ64" s="134">
        <f t="shared" si="18"/>
        <v>4306.646399640621</v>
      </c>
      <c r="CA64" s="172">
        <f t="shared" si="18"/>
        <v>4553.6365122059469</v>
      </c>
      <c r="CB64" s="134">
        <f t="shared" si="18"/>
        <v>4763.6840241926511</v>
      </c>
      <c r="CC64" s="172">
        <f t="shared" si="15"/>
        <v>4879.5430481742924</v>
      </c>
      <c r="CD64" s="134">
        <f t="shared" si="15"/>
        <v>4960.466078413102</v>
      </c>
      <c r="CE64" s="172">
        <f t="shared" si="15"/>
        <v>5008.3130490726571</v>
      </c>
      <c r="CF64" s="134">
        <f t="shared" si="15"/>
        <v>5024.9125468411694</v>
      </c>
      <c r="CG64" s="172">
        <f t="shared" si="15"/>
        <v>5012.0619419807954</v>
      </c>
      <c r="CH64" s="134">
        <f t="shared" si="15"/>
        <v>4971.5275216114005</v>
      </c>
      <c r="CI64" s="172">
        <f t="shared" si="15"/>
        <v>4905.0446251916819</v>
      </c>
      <c r="CJ64" s="134">
        <f t="shared" si="15"/>
        <v>4814.3177821607542</v>
      </c>
      <c r="CK64" s="172">
        <f t="shared" si="15"/>
        <v>5195.0364702845027</v>
      </c>
      <c r="CL64" s="134">
        <f t="shared" si="15"/>
        <v>5524.816020238587</v>
      </c>
      <c r="CM64" s="172">
        <f t="shared" si="17"/>
        <v>5657.3223334676459</v>
      </c>
      <c r="CN64" s="134">
        <f t="shared" si="17"/>
        <v>5738.8920628253736</v>
      </c>
      <c r="CO64" s="172">
        <f t="shared" si="17"/>
        <v>5773.1781048164385</v>
      </c>
      <c r="CP64" s="134">
        <f t="shared" si="17"/>
        <v>5763.7223247145603</v>
      </c>
      <c r="CQ64" s="172">
        <f t="shared" si="17"/>
        <v>5713.9553136494578</v>
      </c>
      <c r="CR64" s="134">
        <f t="shared" si="17"/>
        <v>5627.1962290941265</v>
      </c>
      <c r="CS64" s="172">
        <f t="shared" si="17"/>
        <v>5506.6527175744322</v>
      </c>
      <c r="CT64" s="134">
        <f t="shared" si="17"/>
        <v>-5586.2808274720564</v>
      </c>
      <c r="CU64" s="221"/>
      <c r="CV64" s="221"/>
      <c r="CW64" s="221"/>
      <c r="CX64" s="221"/>
      <c r="CY64" s="221"/>
      <c r="CZ64" s="221"/>
      <c r="DA64" s="221"/>
      <c r="DB64" s="221"/>
      <c r="DC64" s="221"/>
      <c r="DD64" s="221"/>
      <c r="DE64" s="221"/>
      <c r="DF64" s="221"/>
      <c r="DG64" s="221"/>
      <c r="DH64" s="221"/>
      <c r="DI64" s="221"/>
      <c r="DJ64" s="221"/>
      <c r="DK64" s="221"/>
    </row>
    <row r="65" spans="1:115">
      <c r="A65" s="25"/>
      <c r="B65" s="42" t="s">
        <v>71</v>
      </c>
      <c r="C65" s="26" t="s">
        <v>197</v>
      </c>
      <c r="D65" s="135">
        <f>'[2]Yearly HC Propylene'!D65</f>
        <v>1577666.5665936389</v>
      </c>
      <c r="E65" s="169">
        <f>'[2]Yearly HC Propylene'!E65</f>
        <v>1530680.2174789796</v>
      </c>
      <c r="F65" s="135">
        <f>'[2]Yearly HC Propylene'!F65</f>
        <v>1483831.2077817975</v>
      </c>
      <c r="G65" s="169">
        <f>'[2]Yearly HC Propylene'!G65</f>
        <v>1437120.1547314322</v>
      </c>
      <c r="H65" s="135">
        <f>'[2]Yearly HC Propylene'!H65</f>
        <v>1390547.7088133669</v>
      </c>
      <c r="I65" s="169">
        <f>'[2]Yearly HC Propylene'!I65</f>
        <v>1344114.5549847311</v>
      </c>
      <c r="J65" s="135">
        <f>'[2]Yearly HC Propylene'!J65</f>
        <v>1296833.4631704658</v>
      </c>
      <c r="K65" s="169">
        <f>'[2]Yearly HC Propylene'!K65</f>
        <v>1249908.5476522529</v>
      </c>
      <c r="L65" s="135">
        <f>'[2]Yearly HC Propylene'!L65</f>
        <v>1203338.8448597831</v>
      </c>
      <c r="M65" s="169">
        <f>'[2]Yearly HC Propylene'!M65</f>
        <v>1157123.442163063</v>
      </c>
      <c r="N65" s="135">
        <f>'[2]Yearly HC Propylene'!N65</f>
        <v>1111261.4791515267</v>
      </c>
      <c r="O65" s="169">
        <f>'[2]Yearly HC Propylene'!O65</f>
        <v>1066783.4529633794</v>
      </c>
      <c r="P65" s="135">
        <f>'[2]Yearly HC Propylene'!P65</f>
        <v>1022693.5669515443</v>
      </c>
      <c r="Q65" s="169">
        <f>'[2]Yearly HC Propylene'!Q65</f>
        <v>979089.15767811367</v>
      </c>
      <c r="R65" s="135">
        <f>'[2]Yearly HC Propylene'!R65</f>
        <v>935900.91970400768</v>
      </c>
      <c r="S65" s="169">
        <f>'[2]Yearly HC Propylene'!S65</f>
        <v>893125.58374250191</v>
      </c>
      <c r="T65" s="135">
        <f>'[2]Yearly HC Propylene'!T65</f>
        <v>847463.77713835798</v>
      </c>
      <c r="U65" s="169">
        <f>'[2]Yearly HC Propylene'!U65</f>
        <v>802303.85820655618</v>
      </c>
      <c r="V65" s="135">
        <f>'[2]Yearly HC Propylene'!V65</f>
        <v>757641.34556360985</v>
      </c>
      <c r="W65" s="169">
        <f>'[2]Yearly HC Propylene'!W65</f>
        <v>713471.88651586464</v>
      </c>
      <c r="X65" s="135">
        <f>'[2]Yearly HC Propylene'!X65</f>
        <v>669791.25814896775</v>
      </c>
      <c r="Y65" s="169">
        <f>'[2]Yearly HC Propylene'!Y65</f>
        <v>619902.06863475195</v>
      </c>
      <c r="Z65" s="135">
        <f>'[2]Yearly HC Propylene'!Z65</f>
        <v>570714.46295524912</v>
      </c>
      <c r="AA65" s="169">
        <f>'[2]Yearly HC Propylene'!AA65</f>
        <v>522221.54990961828</v>
      </c>
      <c r="AB65" s="135">
        <f>'[2]Yearly HC Propylene'!AB65</f>
        <v>474354.83826031553</v>
      </c>
      <c r="AC65" s="169">
        <f>'[2]Yearly HC Propylene'!AC65</f>
        <v>427107.93607114226</v>
      </c>
      <c r="AD65" s="135">
        <f>'[2]Yearly HC Propylene'!AD65</f>
        <v>379471.04123525327</v>
      </c>
      <c r="AE65" s="169">
        <f>'[2]Yearly HC Propylene'!AE65</f>
        <v>332482.38055215811</v>
      </c>
      <c r="AF65" s="135">
        <f>'[2]Yearly HC Propylene'!AF65</f>
        <v>286135.59588025889</v>
      </c>
      <c r="AG65" s="169">
        <f>'[2]Yearly HC Propylene'!AG65</f>
        <v>240424.5883498324</v>
      </c>
      <c r="AH65" s="135">
        <f>'[2]Yearly HC Propylene'!AH65</f>
        <v>195343.51926176526</v>
      </c>
      <c r="AI65" s="98"/>
      <c r="AJ65" s="135">
        <f>'[3]Yearly HC Propylene'!D65</f>
        <v>368256.49460398941</v>
      </c>
      <c r="AK65" s="169">
        <f>'[3]Yearly HC Propylene'!E65</f>
        <v>360915.92121152492</v>
      </c>
      <c r="AL65" s="135">
        <f>'[3]Yearly HC Propylene'!F65</f>
        <v>353567.7007928848</v>
      </c>
      <c r="AM65" s="169">
        <f>'[3]Yearly HC Propylene'!G65</f>
        <v>346212.0805972286</v>
      </c>
      <c r="AN65" s="135">
        <f>'[3]Yearly HC Propylene'!H65</f>
        <v>338849.31687137153</v>
      </c>
      <c r="AO65" s="169">
        <f>'[3]Yearly HC Propylene'!I65</f>
        <v>331479.6751169911</v>
      </c>
      <c r="AP65" s="135">
        <f>'[3]Yearly HC Propylene'!J65</f>
        <v>324304.50658798194</v>
      </c>
      <c r="AQ65" s="169">
        <f>'[3]Yearly HC Propylene'!K65</f>
        <v>317137.94310818083</v>
      </c>
      <c r="AR65" s="135">
        <f>'[3]Yearly HC Propylene'!L65</f>
        <v>309980.27954921121</v>
      </c>
      <c r="AS65" s="169">
        <f>'[3]Yearly HC Propylene'!M65</f>
        <v>302831.8211291912</v>
      </c>
      <c r="AT65" s="135">
        <f>'[3]Yearly HC Propylene'!N65</f>
        <v>295692.88370203623</v>
      </c>
      <c r="AU65" s="169">
        <f>'[3]Yearly HC Propylene'!O65</f>
        <v>287029.15456720802</v>
      </c>
      <c r="AV65" s="135">
        <f>'[3]Yearly HC Propylene'!P65</f>
        <v>278388.44810001209</v>
      </c>
      <c r="AW65" s="169">
        <f>'[3]Yearly HC Propylene'!Q65</f>
        <v>269806.35414084187</v>
      </c>
      <c r="AX65" s="135">
        <f>'[3]Yearly HC Propylene'!R65</f>
        <v>261258.28482167644</v>
      </c>
      <c r="AY65" s="169">
        <f>'[3]Yearly HC Propylene'!S65</f>
        <v>252744.79069237431</v>
      </c>
      <c r="AZ65" s="135">
        <f>'[3]Yearly HC Propylene'!T65</f>
        <v>244266.43528714741</v>
      </c>
      <c r="BA65" s="169">
        <f>'[3]Yearly HC Propylene'!U65</f>
        <v>235823.79548605258</v>
      </c>
      <c r="BB65" s="135">
        <f>'[3]Yearly HC Propylene'!V65</f>
        <v>227417.46188427202</v>
      </c>
      <c r="BC65" s="169">
        <f>'[3]Yearly HC Propylene'!W65</f>
        <v>219048.03916935748</v>
      </c>
      <c r="BD65" s="135">
        <f>'[3]Yearly HC Propylene'!X65</f>
        <v>210716.14650661286</v>
      </c>
      <c r="BE65" s="169">
        <f>'[3]Yearly HC Propylene'!Y65</f>
        <v>200235.57468353535</v>
      </c>
      <c r="BF65" s="135">
        <f>'[3]Yearly HC Propylene'!Z65</f>
        <v>189746.29983034011</v>
      </c>
      <c r="BG65" s="169">
        <f>'[3]Yearly HC Propylene'!AA65</f>
        <v>179424.61999771799</v>
      </c>
      <c r="BH65" s="135">
        <f>'[3]Yearly HC Propylene'!AB65</f>
        <v>169190.0134940662</v>
      </c>
      <c r="BI65" s="169">
        <f>'[3]Yearly HC Propylene'!AC65</f>
        <v>159042.69175708896</v>
      </c>
      <c r="BJ65" s="135">
        <f>'[3]Yearly HC Propylene'!AD65</f>
        <v>148998.77282309215</v>
      </c>
      <c r="BK65" s="169">
        <f>'[3]Yearly HC Propylene'!AE65</f>
        <v>139044.13732311601</v>
      </c>
      <c r="BL65" s="135">
        <f>'[3]Yearly HC Propylene'!AF65</f>
        <v>129179.04683696644</v>
      </c>
      <c r="BM65" s="169">
        <f>'[3]Yearly HC Propylene'!AG65</f>
        <v>119403.78168754739</v>
      </c>
      <c r="BN65" s="135">
        <f>'[3]Yearly HC Propylene'!AH65</f>
        <v>120660.34370797122</v>
      </c>
      <c r="BO65" s="98"/>
      <c r="BP65" s="135">
        <f t="shared" si="18"/>
        <v>1945923.0611976283</v>
      </c>
      <c r="BQ65" s="169">
        <f t="shared" si="18"/>
        <v>1891596.1386905045</v>
      </c>
      <c r="BR65" s="135">
        <f t="shared" si="18"/>
        <v>1837398.9085746822</v>
      </c>
      <c r="BS65" s="169">
        <f t="shared" si="18"/>
        <v>1783332.2353286608</v>
      </c>
      <c r="BT65" s="135">
        <f t="shared" si="18"/>
        <v>1729397.0256847385</v>
      </c>
      <c r="BU65" s="169">
        <f t="shared" si="18"/>
        <v>1675594.2301017223</v>
      </c>
      <c r="BV65" s="135">
        <f t="shared" si="18"/>
        <v>1621137.9697584477</v>
      </c>
      <c r="BW65" s="169">
        <f t="shared" si="18"/>
        <v>1567046.4907604337</v>
      </c>
      <c r="BX65" s="135">
        <f t="shared" si="18"/>
        <v>1513319.1244089943</v>
      </c>
      <c r="BY65" s="169">
        <f t="shared" si="18"/>
        <v>1459955.2632922542</v>
      </c>
      <c r="BZ65" s="135">
        <f t="shared" si="18"/>
        <v>1406954.3628535629</v>
      </c>
      <c r="CA65" s="169">
        <f t="shared" si="18"/>
        <v>1353812.6075305874</v>
      </c>
      <c r="CB65" s="135">
        <f t="shared" si="18"/>
        <v>1301082.0150515563</v>
      </c>
      <c r="CC65" s="169">
        <f t="shared" si="15"/>
        <v>1248895.5118189557</v>
      </c>
      <c r="CD65" s="135">
        <f t="shared" si="15"/>
        <v>1197159.204525684</v>
      </c>
      <c r="CE65" s="169">
        <f t="shared" si="15"/>
        <v>1145870.3744348763</v>
      </c>
      <c r="CF65" s="135">
        <f t="shared" si="15"/>
        <v>1091730.2124255053</v>
      </c>
      <c r="CG65" s="169">
        <f t="shared" si="15"/>
        <v>1038127.6536926087</v>
      </c>
      <c r="CH65" s="135">
        <f t="shared" si="15"/>
        <v>985058.8074478819</v>
      </c>
      <c r="CI65" s="169">
        <f t="shared" si="15"/>
        <v>932519.92568522214</v>
      </c>
      <c r="CJ65" s="135">
        <f t="shared" si="15"/>
        <v>880507.40465558064</v>
      </c>
      <c r="CK65" s="169">
        <f t="shared" si="15"/>
        <v>820137.64331828733</v>
      </c>
      <c r="CL65" s="135">
        <f t="shared" si="15"/>
        <v>760460.76278558921</v>
      </c>
      <c r="CM65" s="169">
        <f t="shared" si="17"/>
        <v>701646.16990733624</v>
      </c>
      <c r="CN65" s="135">
        <f t="shared" si="17"/>
        <v>643544.85175438179</v>
      </c>
      <c r="CO65" s="169">
        <f t="shared" si="17"/>
        <v>586150.6278282312</v>
      </c>
      <c r="CP65" s="135">
        <f t="shared" si="17"/>
        <v>528469.81405834539</v>
      </c>
      <c r="CQ65" s="169">
        <f t="shared" si="17"/>
        <v>471526.51787527412</v>
      </c>
      <c r="CR65" s="135">
        <f t="shared" si="17"/>
        <v>415314.64271722536</v>
      </c>
      <c r="CS65" s="169">
        <f t="shared" si="17"/>
        <v>359828.37003737979</v>
      </c>
      <c r="CT65" s="135">
        <f t="shared" si="17"/>
        <v>316003.86296973645</v>
      </c>
      <c r="CU65" s="221"/>
      <c r="CV65" s="221"/>
      <c r="CW65" s="221"/>
      <c r="CX65" s="221"/>
      <c r="CY65" s="221"/>
      <c r="CZ65" s="221"/>
      <c r="DA65" s="221"/>
      <c r="DB65" s="221"/>
      <c r="DC65" s="221"/>
      <c r="DD65" s="221"/>
      <c r="DE65" s="221"/>
      <c r="DF65" s="221"/>
      <c r="DG65" s="221"/>
      <c r="DH65" s="221"/>
      <c r="DI65" s="221"/>
      <c r="DJ65" s="221"/>
      <c r="DK65" s="221"/>
    </row>
    <row r="66" spans="1:115" s="13" customFormat="1">
      <c r="A66" s="6" t="s">
        <v>3</v>
      </c>
      <c r="B66" s="6" t="s">
        <v>79</v>
      </c>
      <c r="C66" s="17" t="s">
        <v>197</v>
      </c>
      <c r="D66" s="132">
        <f>'[2]Yearly HC Propylene'!D66</f>
        <v>0</v>
      </c>
      <c r="E66" s="171">
        <f>'[2]Yearly HC Propylene'!E66</f>
        <v>7614.730148642444</v>
      </c>
      <c r="F66" s="132">
        <f>'[2]Yearly HC Propylene'!F66</f>
        <v>15365.856363548979</v>
      </c>
      <c r="G66" s="171">
        <f>'[2]Yearly HC Propylene'!G66</f>
        <v>23246.349776409974</v>
      </c>
      <c r="H66" s="132">
        <f>'[2]Yearly HC Propylene'!H66</f>
        <v>31249.23926819006</v>
      </c>
      <c r="I66" s="171">
        <f>'[2]Yearly HC Propylene'!I66</f>
        <v>39367.611158661006</v>
      </c>
      <c r="J66" s="132">
        <f>'[2]Yearly HC Propylene'!J66</f>
        <v>47594.608897286096</v>
      </c>
      <c r="K66" s="171">
        <f>'[2]Yearly HC Propylene'!K66</f>
        <v>55923.432755451962</v>
      </c>
      <c r="L66" s="132">
        <f>'[2]Yearly HC Propylene'!L66</f>
        <v>64347.339520042064</v>
      </c>
      <c r="M66" s="171">
        <f>'[2]Yearly HC Propylene'!M66</f>
        <v>72859.642188346668</v>
      </c>
      <c r="N66" s="132">
        <f>'[2]Yearly HC Propylene'!N66</f>
        <v>81453.709664304712</v>
      </c>
      <c r="O66" s="171">
        <f>'[2]Yearly HC Propylene'!O66</f>
        <v>85615.397351637745</v>
      </c>
      <c r="P66" s="132">
        <f>'[2]Yearly HC Propylene'!P66</f>
        <v>89780.292993923416</v>
      </c>
      <c r="Q66" s="171">
        <f>'[2]Yearly HC Propylene'!Q66</f>
        <v>93532.1225877002</v>
      </c>
      <c r="R66" s="132">
        <f>'[2]Yearly HC Propylene'!R66</f>
        <v>97115.057082594853</v>
      </c>
      <c r="S66" s="171">
        <f>'[2]Yearly HC Propylene'!S66</f>
        <v>100532.40063771179</v>
      </c>
      <c r="T66" s="132">
        <f>'[2]Yearly HC Propylene'!T66</f>
        <v>103787.38530859229</v>
      </c>
      <c r="U66" s="171">
        <f>'[2]Yearly HC Propylene'!U66</f>
        <v>106883.17138785342</v>
      </c>
      <c r="V66" s="132">
        <f>'[2]Yearly HC Propylene'!V66</f>
        <v>109822.84775194521</v>
      </c>
      <c r="W66" s="171">
        <f>'[2]Yearly HC Propylene'!W66</f>
        <v>112609.43221392187</v>
      </c>
      <c r="X66" s="132">
        <f>'[2]Yearly HC Propylene'!X66</f>
        <v>115245.87188212188</v>
      </c>
      <c r="Y66" s="171">
        <f>'[2]Yearly HC Propylene'!Y66</f>
        <v>119099.8649566776</v>
      </c>
      <c r="Z66" s="132">
        <f>'[2]Yearly HC Propylene'!Z66</f>
        <v>122541.72516227385</v>
      </c>
      <c r="AA66" s="171">
        <f>'[2]Yearly HC Propylene'!AA66</f>
        <v>125703.79379659343</v>
      </c>
      <c r="AB66" s="132">
        <f>'[2]Yearly HC Propylene'!AB66</f>
        <v>128764.55111388341</v>
      </c>
      <c r="AC66" s="171">
        <f>'[2]Yearly HC Propylene'!AC66</f>
        <v>131730.35458333508</v>
      </c>
      <c r="AD66" s="132">
        <f>'[2]Yearly HC Propylene'!AD66</f>
        <v>134607.25788336369</v>
      </c>
      <c r="AE66" s="171">
        <f>'[2]Yearly HC Propylene'!AE66</f>
        <v>137401.01172231065</v>
      </c>
      <c r="AF66" s="132">
        <f>'[2]Yearly HC Propylene'!AF66</f>
        <v>140117.06487260005</v>
      </c>
      <c r="AG66" s="171">
        <f>'[2]Yearly HC Propylene'!AG66</f>
        <v>142760.56541507822</v>
      </c>
      <c r="AH66" s="132">
        <f>'[2]Yearly HC Propylene'!AH66</f>
        <v>145336.36219028919</v>
      </c>
      <c r="AI66" s="101"/>
      <c r="AJ66" s="132">
        <f>'[3]Yearly HC Propylene'!D66</f>
        <v>0</v>
      </c>
      <c r="AK66" s="171">
        <f>'[3]Yearly HC Propylene'!E66</f>
        <v>2410.3793022978434</v>
      </c>
      <c r="AL66" s="132">
        <f>'[3]Yearly HC Propylene'!F66</f>
        <v>4822.6837333461817</v>
      </c>
      <c r="AM66" s="171">
        <f>'[3]Yearly HC Propylene'!G66</f>
        <v>7236.4030022383149</v>
      </c>
      <c r="AN66" s="132">
        <f>'[3]Yearly HC Propylene'!H66</f>
        <v>9651.0268180675539</v>
      </c>
      <c r="AO66" s="171">
        <f>'[3]Yearly HC Propylene'!I66</f>
        <v>12066.04488992718</v>
      </c>
      <c r="AP66" s="132">
        <f>'[3]Yearly HC Propylene'!J66</f>
        <v>14480.946926910512</v>
      </c>
      <c r="AQ66" s="171">
        <f>'[3]Yearly HC Propylene'!K66</f>
        <v>16895.222638110856</v>
      </c>
      <c r="AR66" s="132">
        <f>'[3]Yearly HC Propylene'!L66</f>
        <v>19308.361732621517</v>
      </c>
      <c r="AS66" s="171">
        <f>'[3]Yearly HC Propylene'!M66</f>
        <v>21719.853919535766</v>
      </c>
      <c r="AT66" s="132">
        <f>'[3]Yearly HC Propylene'!N66</f>
        <v>24129.188907946926</v>
      </c>
      <c r="AU66" s="171">
        <f>'[3]Yearly HC Propylene'!O66</f>
        <v>28632.633290829966</v>
      </c>
      <c r="AV66" s="132">
        <f>'[3]Yearly HC Propylene'!P66</f>
        <v>33154.075384091477</v>
      </c>
      <c r="AW66" s="171">
        <f>'[3]Yearly HC Propylene'!Q66</f>
        <v>37563.493695087906</v>
      </c>
      <c r="AX66" s="132">
        <f>'[3]Yearly HC Propylene'!R66</f>
        <v>41946.068347725981</v>
      </c>
      <c r="AY66" s="171">
        <f>'[3]Yearly HC Propylene'!S66</f>
        <v>46299.953710010028</v>
      </c>
      <c r="AZ66" s="132">
        <f>'[3]Yearly HC Propylene'!T66</f>
        <v>50623.302862075521</v>
      </c>
      <c r="BA66" s="171">
        <f>'[3]Yearly HC Propylene'!U66</f>
        <v>54914.267537799671</v>
      </c>
      <c r="BB66" s="132">
        <f>'[3]Yearly HC Propylene'!V66</f>
        <v>59170.998066874752</v>
      </c>
      <c r="BC66" s="171">
        <f>'[3]Yearly HC Propylene'!W66</f>
        <v>63391.643317344926</v>
      </c>
      <c r="BD66" s="132">
        <f>'[3]Yearly HC Propylene'!X66</f>
        <v>67574.350638605858</v>
      </c>
      <c r="BE66" s="171">
        <f>'[3]Yearly HC Propylene'!Y66</f>
        <v>74024.287647515986</v>
      </c>
      <c r="BF66" s="132">
        <f>'[3]Yearly HC Propylene'!Z66</f>
        <v>80822.126411819976</v>
      </c>
      <c r="BG66" s="171">
        <f>'[3]Yearly HC Propylene'!AA66</f>
        <v>87294.734345096469</v>
      </c>
      <c r="BH66" s="132">
        <f>'[3]Yearly HC Propylene'!AB66</f>
        <v>93665.303398246731</v>
      </c>
      <c r="BI66" s="171">
        <f>'[3]Yearly HC Propylene'!AC66</f>
        <v>99932.813912342303</v>
      </c>
      <c r="BJ66" s="132">
        <f>'[3]Yearly HC Propylene'!AD66</f>
        <v>106096.25091639346</v>
      </c>
      <c r="BK66" s="171">
        <f>'[3]Yearly HC Propylene'!AE66</f>
        <v>112154.60257664036</v>
      </c>
      <c r="BL66" s="132">
        <f>'[3]Yearly HC Propylene'!AF66</f>
        <v>118106.85866430843</v>
      </c>
      <c r="BM66" s="171">
        <f>'[3]Yearly HC Propylene'!AG66</f>
        <v>123952.00904182874</v>
      </c>
      <c r="BN66" s="132">
        <f>'[3]Yearly HC Propylene'!AH66</f>
        <v>99295.426206674529</v>
      </c>
      <c r="BO66" s="101"/>
      <c r="BP66" s="132">
        <f t="shared" si="18"/>
        <v>0</v>
      </c>
      <c r="BQ66" s="171">
        <f t="shared" si="18"/>
        <v>10025.109450940286</v>
      </c>
      <c r="BR66" s="132">
        <f t="shared" si="18"/>
        <v>20188.540096895162</v>
      </c>
      <c r="BS66" s="171">
        <f t="shared" si="18"/>
        <v>30482.75277864829</v>
      </c>
      <c r="BT66" s="132">
        <f t="shared" si="18"/>
        <v>40900.266086257616</v>
      </c>
      <c r="BU66" s="171">
        <f t="shared" si="18"/>
        <v>51433.656048588186</v>
      </c>
      <c r="BV66" s="132">
        <f t="shared" si="18"/>
        <v>62075.555824196606</v>
      </c>
      <c r="BW66" s="171">
        <f t="shared" si="18"/>
        <v>72818.655393562818</v>
      </c>
      <c r="BX66" s="132">
        <f t="shared" si="18"/>
        <v>83655.701252663581</v>
      </c>
      <c r="BY66" s="171">
        <f t="shared" si="18"/>
        <v>94579.496107882442</v>
      </c>
      <c r="BZ66" s="132">
        <f t="shared" si="18"/>
        <v>105582.89857225164</v>
      </c>
      <c r="CA66" s="171">
        <f t="shared" si="18"/>
        <v>114248.03064246771</v>
      </c>
      <c r="CB66" s="132">
        <f t="shared" si="18"/>
        <v>122934.36837801489</v>
      </c>
      <c r="CC66" s="171">
        <f t="shared" si="15"/>
        <v>131095.61628278811</v>
      </c>
      <c r="CD66" s="132">
        <f t="shared" si="15"/>
        <v>139061.12543032083</v>
      </c>
      <c r="CE66" s="171">
        <f t="shared" si="15"/>
        <v>146832.35434772182</v>
      </c>
      <c r="CF66" s="132">
        <f t="shared" si="15"/>
        <v>154410.6881706678</v>
      </c>
      <c r="CG66" s="171">
        <f t="shared" si="15"/>
        <v>161797.43892565308</v>
      </c>
      <c r="CH66" s="132">
        <f t="shared" si="15"/>
        <v>168993.84581881997</v>
      </c>
      <c r="CI66" s="171">
        <f t="shared" si="15"/>
        <v>176001.0755312668</v>
      </c>
      <c r="CJ66" s="132">
        <f t="shared" si="15"/>
        <v>182820.22252072772</v>
      </c>
      <c r="CK66" s="171">
        <f t="shared" si="15"/>
        <v>193124.1526041936</v>
      </c>
      <c r="CL66" s="132">
        <f t="shared" si="15"/>
        <v>203363.85157409383</v>
      </c>
      <c r="CM66" s="171">
        <f t="shared" si="17"/>
        <v>212998.52814168989</v>
      </c>
      <c r="CN66" s="132">
        <f t="shared" si="17"/>
        <v>222429.85451213014</v>
      </c>
      <c r="CO66" s="171">
        <f t="shared" si="17"/>
        <v>231663.16849567738</v>
      </c>
      <c r="CP66" s="132">
        <f t="shared" si="17"/>
        <v>240703.50879975717</v>
      </c>
      <c r="CQ66" s="171">
        <f t="shared" si="17"/>
        <v>249555.614298951</v>
      </c>
      <c r="CR66" s="132">
        <f t="shared" si="17"/>
        <v>258223.92353690846</v>
      </c>
      <c r="CS66" s="171">
        <f t="shared" si="17"/>
        <v>266712.57445690699</v>
      </c>
      <c r="CT66" s="132">
        <f t="shared" si="17"/>
        <v>244631.78839696373</v>
      </c>
      <c r="CU66" s="225"/>
      <c r="CV66" s="225"/>
      <c r="CW66" s="225"/>
      <c r="CX66" s="225"/>
      <c r="CY66" s="225"/>
      <c r="CZ66" s="225"/>
      <c r="DA66" s="225"/>
      <c r="DB66" s="225"/>
      <c r="DC66" s="225"/>
      <c r="DD66" s="225"/>
      <c r="DE66" s="225"/>
      <c r="DF66" s="225"/>
      <c r="DG66" s="225"/>
      <c r="DH66" s="225"/>
      <c r="DI66" s="225"/>
      <c r="DJ66" s="225"/>
      <c r="DK66" s="225"/>
    </row>
    <row r="67" spans="1:115" s="14" customFormat="1">
      <c r="B67" s="10" t="s">
        <v>80</v>
      </c>
      <c r="C67" s="11" t="s">
        <v>197</v>
      </c>
      <c r="D67" s="136">
        <f>'[2]Yearly HC Propylene'!D67</f>
        <v>0</v>
      </c>
      <c r="E67" s="176">
        <f>'[2]Yearly HC Propylene'!E67</f>
        <v>17675.716027213108</v>
      </c>
      <c r="F67" s="136">
        <f>'[2]Yearly HC Propylene'!F67</f>
        <v>35722.682099457998</v>
      </c>
      <c r="G67" s="176">
        <f>'[2]Yearly HC Propylene'!G67</f>
        <v>54123.455905509589</v>
      </c>
      <c r="H67" s="136">
        <f>'[2]Yearly HC Propylene'!H67</f>
        <v>72860.737535745662</v>
      </c>
      <c r="I67" s="176">
        <f>'[2]Yearly HC Propylene'!I67</f>
        <v>91917.368718320969</v>
      </c>
      <c r="J67" s="136">
        <f>'[2]Yearly HC Propylene'!J67</f>
        <v>110082.0708761923</v>
      </c>
      <c r="K67" s="176">
        <f>'[2]Yearly HC Propylene'!K67</f>
        <v>128370.04831723092</v>
      </c>
      <c r="L67" s="136">
        <f>'[2]Yearly HC Propylene'!L67</f>
        <v>146765.65466422035</v>
      </c>
      <c r="M67" s="176">
        <f>'[2]Yearly HC Propylene'!M67</f>
        <v>165253.37731054812</v>
      </c>
      <c r="N67" s="136">
        <f>'[2]Yearly HC Propylene'!N67</f>
        <v>183817.83669073923</v>
      </c>
      <c r="O67" s="176">
        <f>'[2]Yearly HC Propylene'!O67</f>
        <v>199071.06929508084</v>
      </c>
      <c r="P67" s="136">
        <f>'[2]Yearly HC Propylene'!P67</f>
        <v>214561.40767931816</v>
      </c>
      <c r="Q67" s="176">
        <f>'[2]Yearly HC Propylene'!Q67</f>
        <v>230001.94672927042</v>
      </c>
      <c r="R67" s="136">
        <f>'[2]Yearly HC Propylene'!R67</f>
        <v>245512.41615412853</v>
      </c>
      <c r="S67" s="176">
        <f>'[2]Yearly HC Propylene'!S67</f>
        <v>261073.25360814112</v>
      </c>
      <c r="T67" s="136">
        <f>'[2]Yearly HC Propylene'!T67</f>
        <v>276665.11689569929</v>
      </c>
      <c r="U67" s="176">
        <f>'[2]Yearly HC Propylene'!U67</f>
        <v>292268.88275540515</v>
      </c>
      <c r="V67" s="136">
        <f>'[2]Yearly HC Propylene'!V67</f>
        <v>307865.645642319</v>
      </c>
      <c r="W67" s="176">
        <f>'[2]Yearly HC Propylene'!W67</f>
        <v>323436.71650847362</v>
      </c>
      <c r="X67" s="136">
        <f>'[2]Yearly HC Propylene'!X67</f>
        <v>338963.62158173928</v>
      </c>
      <c r="Y67" s="176">
        <f>'[2]Yearly HC Propylene'!Y67</f>
        <v>363542.70750143868</v>
      </c>
      <c r="Z67" s="136">
        <f>'[2]Yearly HC Propylene'!Z67</f>
        <v>387993.78377916093</v>
      </c>
      <c r="AA67" s="176">
        <f>'[2]Yearly HC Propylene'!AA67</f>
        <v>412284.73602984787</v>
      </c>
      <c r="AB67" s="136">
        <f>'[2]Yearly HC Propylene'!AB67</f>
        <v>436635.70789222838</v>
      </c>
      <c r="AC67" s="176">
        <f>'[2]Yearly HC Propylene'!AC67</f>
        <v>461026.08445742016</v>
      </c>
      <c r="AD67" s="136">
        <f>'[2]Yearly HC Propylene'!AD67</f>
        <v>485359.91509216902</v>
      </c>
      <c r="AE67" s="176">
        <f>'[2]Yearly HC Propylene'!AE67</f>
        <v>509688.57186319638</v>
      </c>
      <c r="AF67" s="136">
        <f>'[2]Yearly HC Propylene'!AF67</f>
        <v>533992.79787277826</v>
      </c>
      <c r="AG67" s="176">
        <f>'[2]Yearly HC Propylene'!AG67</f>
        <v>558253.77134055365</v>
      </c>
      <c r="AH67" s="136">
        <f>'[2]Yearly HC Propylene'!AH67</f>
        <v>582453.10194099881</v>
      </c>
      <c r="AI67" s="108"/>
      <c r="AJ67" s="136">
        <f>'[3]Yearly HC Propylene'!D67</f>
        <v>0</v>
      </c>
      <c r="AK67" s="176">
        <f>'[3]Yearly HC Propylene'!E67</f>
        <v>2489.6184938757569</v>
      </c>
      <c r="AL67" s="136">
        <f>'[3]Yearly HC Propylene'!F67</f>
        <v>5011.5035376351389</v>
      </c>
      <c r="AM67" s="176">
        <f>'[3]Yearly HC Propylene'!G67</f>
        <v>7564.8726085342914</v>
      </c>
      <c r="AN67" s="136">
        <f>'[3]Yearly HC Propylene'!H67</f>
        <v>10148.943183829368</v>
      </c>
      <c r="AO67" s="176">
        <f>'[3]Yearly HC Propylene'!I67</f>
        <v>12762.932740776509</v>
      </c>
      <c r="AP67" s="136">
        <f>'[3]Yearly HC Propylene'!J67</f>
        <v>15204.982522627432</v>
      </c>
      <c r="AQ67" s="176">
        <f>'[3]Yearly HC Propylene'!K67</f>
        <v>17660.462990535663</v>
      </c>
      <c r="AR67" s="136">
        <f>'[3]Yearly HC Propylene'!L67</f>
        <v>20128.591621757358</v>
      </c>
      <c r="AS67" s="176">
        <f>'[3]Yearly HC Propylene'!M67</f>
        <v>22608.585893548654</v>
      </c>
      <c r="AT67" s="136">
        <f>'[3]Yearly HC Propylene'!N67</f>
        <v>25099.663283165704</v>
      </c>
      <c r="AU67" s="176">
        <f>'[3]Yearly HC Propylene'!O67</f>
        <v>29646.299237312451</v>
      </c>
      <c r="AV67" s="136">
        <f>'[3]Yearly HC Propylene'!P67</f>
        <v>34217.027754284609</v>
      </c>
      <c r="AW67" s="176">
        <f>'[3]Yearly HC Propylene'!Q67</f>
        <v>38758.476067254669</v>
      </c>
      <c r="AX67" s="136">
        <f>'[3]Yearly HC Propylene'!R67</f>
        <v>43298.204567922039</v>
      </c>
      <c r="AY67" s="176">
        <f>'[3]Yearly HC Propylene'!S67</f>
        <v>47833.855626816716</v>
      </c>
      <c r="AZ67" s="136">
        <f>'[3]Yearly HC Propylene'!T67</f>
        <v>52363.075388154175</v>
      </c>
      <c r="BA67" s="176">
        <f>'[3]Yearly HC Propylene'!U67</f>
        <v>56883.513792603291</v>
      </c>
      <c r="BB67" s="136">
        <f>'[3]Yearly HC Propylene'!V67</f>
        <v>61392.824599590989</v>
      </c>
      <c r="BC67" s="176">
        <f>'[3]Yearly HC Propylene'!W67</f>
        <v>65888.66540914416</v>
      </c>
      <c r="BD67" s="136">
        <f>'[3]Yearly HC Propylene'!X67</f>
        <v>70368.697683268168</v>
      </c>
      <c r="BE67" s="176">
        <f>'[3]Yearly HC Propylene'!Y67</f>
        <v>78027.659951812762</v>
      </c>
      <c r="BF67" s="136">
        <f>'[3]Yearly HC Propylene'!Z67</f>
        <v>85947.134256284568</v>
      </c>
      <c r="BG67" s="176">
        <f>'[3]Yearly HC Propylene'!AA67</f>
        <v>93802.018845788436</v>
      </c>
      <c r="BH67" s="136">
        <f>'[3]Yearly HC Propylene'!AB67</f>
        <v>101620.38192914129</v>
      </c>
      <c r="BI67" s="176">
        <f>'[3]Yearly HC Propylene'!AC67</f>
        <v>109398.13943402511</v>
      </c>
      <c r="BJ67" s="136">
        <f>'[3]Yearly HC Propylene'!AD67</f>
        <v>117115.34189604784</v>
      </c>
      <c r="BK67" s="176">
        <f>'[3]Yearly HC Propylene'!AE67</f>
        <v>124782.31960249181</v>
      </c>
      <c r="BL67" s="136">
        <f>'[3]Yearly HC Propylene'!AF67</f>
        <v>132395.06536336726</v>
      </c>
      <c r="BM67" s="176">
        <f>'[3]Yearly HC Propylene'!AG67</f>
        <v>139949.59782759147</v>
      </c>
      <c r="BN67" s="136">
        <f>'[3]Yearly HC Propylene'!AH67</f>
        <v>177835.57751879498</v>
      </c>
      <c r="BO67" s="108"/>
      <c r="BP67" s="136">
        <f t="shared" si="18"/>
        <v>0</v>
      </c>
      <c r="BQ67" s="176">
        <f t="shared" si="18"/>
        <v>20165.334521088866</v>
      </c>
      <c r="BR67" s="136">
        <f t="shared" si="18"/>
        <v>40734.185637093135</v>
      </c>
      <c r="BS67" s="176">
        <f t="shared" si="18"/>
        <v>61688.328514043882</v>
      </c>
      <c r="BT67" s="136">
        <f t="shared" si="18"/>
        <v>83009.68071957503</v>
      </c>
      <c r="BU67" s="176">
        <f t="shared" si="18"/>
        <v>104680.30145909748</v>
      </c>
      <c r="BV67" s="136">
        <f t="shared" si="18"/>
        <v>125287.05339881973</v>
      </c>
      <c r="BW67" s="176">
        <f t="shared" si="18"/>
        <v>146030.51130776657</v>
      </c>
      <c r="BX67" s="136">
        <f t="shared" si="18"/>
        <v>166894.24628597772</v>
      </c>
      <c r="BY67" s="176">
        <f t="shared" si="18"/>
        <v>187861.96320409677</v>
      </c>
      <c r="BZ67" s="136">
        <f t="shared" si="18"/>
        <v>208917.49997390492</v>
      </c>
      <c r="CA67" s="176">
        <f t="shared" si="18"/>
        <v>228717.3685323933</v>
      </c>
      <c r="CB67" s="136">
        <f t="shared" si="18"/>
        <v>248778.43543360278</v>
      </c>
      <c r="CC67" s="176">
        <f t="shared" si="18"/>
        <v>268760.42279652506</v>
      </c>
      <c r="CD67" s="136">
        <f t="shared" si="18"/>
        <v>288810.62072205055</v>
      </c>
      <c r="CE67" s="176">
        <f t="shared" si="18"/>
        <v>308907.10923495784</v>
      </c>
      <c r="CF67" s="136">
        <f t="shared" si="15"/>
        <v>329028.19228385348</v>
      </c>
      <c r="CG67" s="176">
        <f t="shared" si="15"/>
        <v>349152.39654800843</v>
      </c>
      <c r="CH67" s="136">
        <f t="shared" si="17"/>
        <v>369258.47024190996</v>
      </c>
      <c r="CI67" s="176">
        <f t="shared" si="17"/>
        <v>389325.38191761775</v>
      </c>
      <c r="CJ67" s="136">
        <f t="shared" si="17"/>
        <v>409332.31926500745</v>
      </c>
      <c r="CK67" s="176">
        <f t="shared" si="17"/>
        <v>441570.36745325144</v>
      </c>
      <c r="CL67" s="136">
        <f t="shared" si="17"/>
        <v>473940.9180354455</v>
      </c>
      <c r="CM67" s="176">
        <f t="shared" si="17"/>
        <v>506086.75487563631</v>
      </c>
      <c r="CN67" s="136">
        <f t="shared" si="17"/>
        <v>538256.08982136962</v>
      </c>
      <c r="CO67" s="176">
        <f t="shared" si="17"/>
        <v>570424.22389144532</v>
      </c>
      <c r="CP67" s="136">
        <f t="shared" si="17"/>
        <v>602475.25698821689</v>
      </c>
      <c r="CQ67" s="176">
        <f t="shared" si="17"/>
        <v>634470.89146568824</v>
      </c>
      <c r="CR67" s="136">
        <f t="shared" si="17"/>
        <v>666387.86323614558</v>
      </c>
      <c r="CS67" s="176">
        <f t="shared" si="17"/>
        <v>698203.36916814512</v>
      </c>
      <c r="CT67" s="136">
        <f t="shared" si="17"/>
        <v>760288.67945979373</v>
      </c>
      <c r="CU67" s="226"/>
      <c r="CV67" s="226"/>
      <c r="CW67" s="226"/>
      <c r="CX67" s="226"/>
      <c r="CY67" s="226"/>
      <c r="CZ67" s="226"/>
      <c r="DA67" s="226"/>
      <c r="DB67" s="226"/>
      <c r="DC67" s="226"/>
      <c r="DD67" s="226"/>
      <c r="DE67" s="226"/>
      <c r="DF67" s="226"/>
      <c r="DG67" s="226"/>
      <c r="DH67" s="226"/>
      <c r="DI67" s="226"/>
      <c r="DJ67" s="226"/>
      <c r="DK67" s="226"/>
    </row>
    <row r="68" spans="1:115" s="21" customFormat="1">
      <c r="A68" s="19" t="s">
        <v>191</v>
      </c>
      <c r="B68" s="19"/>
      <c r="C68" s="20" t="s">
        <v>197</v>
      </c>
      <c r="D68" s="137">
        <f>'[2]Yearly HC Propylene'!D68</f>
        <v>4343145.1257582027</v>
      </c>
      <c r="E68" s="177">
        <f>'[2]Yearly HC Propylene'!E68</f>
        <v>4263112.5225967923</v>
      </c>
      <c r="F68" s="137">
        <f>'[2]Yearly HC Propylene'!F68</f>
        <v>4183153.3173955819</v>
      </c>
      <c r="G68" s="177">
        <f>'[2]Yearly HC Propylene'!G68</f>
        <v>4103290.2473180322</v>
      </c>
      <c r="H68" s="137">
        <f>'[2]Yearly HC Propylene'!H68</f>
        <v>4023545.9223076021</v>
      </c>
      <c r="I68" s="177">
        <f>'[2]Yearly HC Propylene'!I68</f>
        <v>3943942.826968635</v>
      </c>
      <c r="J68" s="137">
        <f>'[2]Yearly HC Propylene'!J68</f>
        <v>3863515.3717199881</v>
      </c>
      <c r="K68" s="177">
        <f>'[2]Yearly HC Propylene'!K68</f>
        <v>3783489.1528333947</v>
      </c>
      <c r="L68" s="137">
        <f>'[2]Yearly HC Propylene'!L68</f>
        <v>3703884.5308659826</v>
      </c>
      <c r="M68" s="177">
        <f>'[2]Yearly HC Propylene'!M68</f>
        <v>3624721.7600855483</v>
      </c>
      <c r="N68" s="137">
        <f>'[2]Yearly HC Propylene'!N68</f>
        <v>3546020.9903741842</v>
      </c>
      <c r="O68" s="177">
        <f>'[2]Yearly HC Propylene'!O68</f>
        <v>3460229.6495312694</v>
      </c>
      <c r="P68" s="137">
        <f>'[2]Yearly HC Propylene'!P68</f>
        <v>3376563.0015887534</v>
      </c>
      <c r="Q68" s="177">
        <f>'[2]Yearly HC Propylene'!Q68</f>
        <v>3292470.6068806597</v>
      </c>
      <c r="R68" s="137">
        <f>'[2]Yearly HC Propylene'!R68</f>
        <v>3208937.5766489645</v>
      </c>
      <c r="S68" s="177">
        <f>'[2]Yearly HC Propylene'!S68</f>
        <v>3125970.6837821072</v>
      </c>
      <c r="T68" s="137">
        <f>'[2]Yearly HC Propylene'!T68</f>
        <v>3040280.3896431536</v>
      </c>
      <c r="U68" s="177">
        <f>'[2]Yearly HC Propylene'!U68</f>
        <v>2955264.6800557929</v>
      </c>
      <c r="V68" s="137">
        <f>'[2]Yearly HC Propylene'!V68</f>
        <v>2870928.496367624</v>
      </c>
      <c r="W68" s="177">
        <f>'[2]Yearly HC Propylene'!W68</f>
        <v>2787276.7056584852</v>
      </c>
      <c r="X68" s="137">
        <f>'[2]Yearly HC Propylene'!X68</f>
        <v>2704314.1037415052</v>
      </c>
      <c r="Y68" s="177">
        <f>'[2]Yearly HC Propylene'!Y68</f>
        <v>2596210.111038452</v>
      </c>
      <c r="Z68" s="137">
        <f>'[2]Yearly HC Propylene'!Z68</f>
        <v>2487015.2396082887</v>
      </c>
      <c r="AA68" s="177">
        <f>'[2]Yearly HC Propylene'!AA68</f>
        <v>2378519.6447748863</v>
      </c>
      <c r="AB68" s="137">
        <f>'[2]Yearly HC Propylene'!AB68</f>
        <v>2270323.1032063891</v>
      </c>
      <c r="AC68" s="177">
        <f>'[2]Yearly HC Propylene'!AC68</f>
        <v>2162438.9916409482</v>
      </c>
      <c r="AD68" s="137">
        <f>'[2]Yearly HC Propylene'!AD68</f>
        <v>2053877.6345032884</v>
      </c>
      <c r="AE68" s="177">
        <f>'[2]Yearly HC Propylene'!AE68</f>
        <v>1945697.7713173111</v>
      </c>
      <c r="AF68" s="137">
        <f>'[2]Yearly HC Propylene'!AF68</f>
        <v>1838018.901507532</v>
      </c>
      <c r="AG68" s="177">
        <f>'[2]Yearly HC Propylene'!AG68</f>
        <v>1741217.1883962925</v>
      </c>
      <c r="AH68" s="137">
        <f>'[2]Yearly HC Propylene'!AH68</f>
        <v>1644760.7949205285</v>
      </c>
      <c r="AI68" s="110"/>
      <c r="AJ68" s="137">
        <f>'[3]Yearly HC Propylene'!D68</f>
        <v>1127444.3500000006</v>
      </c>
      <c r="AK68" s="177">
        <f>'[3]Yearly HC Propylene'!E68</f>
        <v>1114797.8610298317</v>
      </c>
      <c r="AL68" s="137">
        <f>'[3]Yearly HC Propylene'!F68</f>
        <v>1102136.2584070121</v>
      </c>
      <c r="AM68" s="177">
        <f>'[3]Yearly HC Propylene'!G68</f>
        <v>1089461.3001488831</v>
      </c>
      <c r="AN68" s="137">
        <f>'[3]Yearly HC Propylene'!H68</f>
        <v>1076774.7547036139</v>
      </c>
      <c r="AO68" s="177">
        <f>'[3]Yearly HC Propylene'!I68</f>
        <v>1064078.4011772731</v>
      </c>
      <c r="AP68" s="137">
        <f>'[3]Yearly HC Propylene'!J68</f>
        <v>1051575.1057998061</v>
      </c>
      <c r="AQ68" s="177">
        <f>'[3]Yearly HC Propylene'!K68</f>
        <v>1039080.5167101147</v>
      </c>
      <c r="AR68" s="137">
        <f>'[3]Yearly HC Propylene'!L68</f>
        <v>1026596.4463999518</v>
      </c>
      <c r="AS68" s="177">
        <f>'[3]Yearly HC Propylene'!M68</f>
        <v>1014124.7189773527</v>
      </c>
      <c r="AT68" s="137">
        <f>'[3]Yearly HC Propylene'!N68</f>
        <v>1001667.1704192989</v>
      </c>
      <c r="AU68" s="177">
        <f>'[3]Yearly HC Propylene'!O68</f>
        <v>981909.67060938408</v>
      </c>
      <c r="AV68" s="137">
        <f>'[3]Yearly HC Propylene'!P68</f>
        <v>962313.05843140138</v>
      </c>
      <c r="AW68" s="177">
        <f>'[3]Yearly HC Propylene'!Q68</f>
        <v>942462.38812397979</v>
      </c>
      <c r="AX68" s="137">
        <f>'[3]Yearly HC Propylene'!R68</f>
        <v>922597.77228649345</v>
      </c>
      <c r="AY68" s="177">
        <f>'[3]Yearly HC Propylene'!S68</f>
        <v>902722.61585168517</v>
      </c>
      <c r="AZ68" s="137">
        <f>'[3]Yearly HC Propylene'!T68</f>
        <v>882840.3199408591</v>
      </c>
      <c r="BA68" s="177">
        <f>'[3]Yearly HC Propylene'!U68</f>
        <v>862954.28244468453</v>
      </c>
      <c r="BB68" s="137">
        <f>'[3]Yearly HC Propylene'!V68</f>
        <v>843067.89863122825</v>
      </c>
      <c r="BC68" s="177">
        <f>'[3]Yearly HC Propylene'!W68</f>
        <v>823184.56178216636</v>
      </c>
      <c r="BD68" s="137">
        <f>'[3]Yearly HC Propylene'!X68</f>
        <v>803307.66385815421</v>
      </c>
      <c r="BE68" s="177">
        <f>'[3]Yearly HC Propylene'!Y68</f>
        <v>771239.08161156415</v>
      </c>
      <c r="BF68" s="137">
        <f>'[3]Yearly HC Propylene'!Z68</f>
        <v>740598.82302602637</v>
      </c>
      <c r="BG68" s="177">
        <f>'[3]Yearly HC Propylene'!AA68</f>
        <v>710250.50299654331</v>
      </c>
      <c r="BH68" s="137">
        <f>'[3]Yearly HC Propylene'!AB68</f>
        <v>679944.21657496621</v>
      </c>
      <c r="BI68" s="177">
        <f>'[3]Yearly HC Propylene'!AC68</f>
        <v>651343.52037831862</v>
      </c>
      <c r="BJ68" s="137">
        <f>'[3]Yearly HC Propylene'!AD68</f>
        <v>628669.13925791928</v>
      </c>
      <c r="BK68" s="177">
        <f>'[3]Yearly HC Propylene'!AE68</f>
        <v>606006.37617366028</v>
      </c>
      <c r="BL68" s="137">
        <f>'[3]Yearly HC Propylene'!AF68</f>
        <v>583360.58031009184</v>
      </c>
      <c r="BM68" s="177">
        <f>'[3]Yearly HC Propylene'!AG68</f>
        <v>560737.24690878112</v>
      </c>
      <c r="BN68" s="137">
        <f>'[3]Yearly HC Propylene'!AH68</f>
        <v>522337.34460311546</v>
      </c>
      <c r="BO68" s="110"/>
      <c r="BP68" s="137">
        <f t="shared" si="18"/>
        <v>5470589.4757582033</v>
      </c>
      <c r="BQ68" s="177">
        <f t="shared" si="18"/>
        <v>5377910.383626624</v>
      </c>
      <c r="BR68" s="137">
        <f t="shared" si="18"/>
        <v>5285289.5758025944</v>
      </c>
      <c r="BS68" s="177">
        <f t="shared" si="18"/>
        <v>5192751.5474669151</v>
      </c>
      <c r="BT68" s="137">
        <f t="shared" si="18"/>
        <v>5100320.6770112161</v>
      </c>
      <c r="BU68" s="177">
        <f t="shared" si="18"/>
        <v>5008021.2281459086</v>
      </c>
      <c r="BV68" s="137">
        <f t="shared" si="18"/>
        <v>4915090.4775197944</v>
      </c>
      <c r="BW68" s="177">
        <f t="shared" si="18"/>
        <v>4822569.6695435094</v>
      </c>
      <c r="BX68" s="137">
        <f t="shared" si="18"/>
        <v>4730480.9772659345</v>
      </c>
      <c r="BY68" s="177">
        <f t="shared" si="18"/>
        <v>4638846.4790629009</v>
      </c>
      <c r="BZ68" s="137">
        <f t="shared" si="18"/>
        <v>4547688.1607934833</v>
      </c>
      <c r="CA68" s="177">
        <f t="shared" si="18"/>
        <v>4442139.3201406533</v>
      </c>
      <c r="CB68" s="137">
        <f t="shared" si="18"/>
        <v>4338876.0600201543</v>
      </c>
      <c r="CC68" s="177">
        <f t="shared" si="18"/>
        <v>4234932.995004639</v>
      </c>
      <c r="CD68" s="137">
        <f t="shared" si="18"/>
        <v>4131535.3489354579</v>
      </c>
      <c r="CE68" s="177">
        <f t="shared" si="18"/>
        <v>4028693.2996337926</v>
      </c>
      <c r="CF68" s="137">
        <f t="shared" si="15"/>
        <v>3923120.7095840126</v>
      </c>
      <c r="CG68" s="177">
        <f t="shared" ref="CG68" si="19">U68+BA68</f>
        <v>3818218.9625004772</v>
      </c>
      <c r="CH68" s="137">
        <f t="shared" si="17"/>
        <v>3713996.3949988522</v>
      </c>
      <c r="CI68" s="177">
        <f t="shared" si="17"/>
        <v>3610461.2674406515</v>
      </c>
      <c r="CJ68" s="137">
        <f t="shared" si="17"/>
        <v>3507621.7675996595</v>
      </c>
      <c r="CK68" s="177">
        <f t="shared" si="17"/>
        <v>3367449.1926500164</v>
      </c>
      <c r="CL68" s="137">
        <f t="shared" si="17"/>
        <v>3227614.0626343153</v>
      </c>
      <c r="CM68" s="177">
        <f t="shared" si="17"/>
        <v>3088770.1477714297</v>
      </c>
      <c r="CN68" s="137">
        <f t="shared" si="17"/>
        <v>2950267.3197813556</v>
      </c>
      <c r="CO68" s="177">
        <f t="shared" si="17"/>
        <v>2813782.5120192668</v>
      </c>
      <c r="CP68" s="137">
        <f t="shared" si="17"/>
        <v>2682546.7737612077</v>
      </c>
      <c r="CQ68" s="177">
        <f t="shared" si="17"/>
        <v>2551704.1474909713</v>
      </c>
      <c r="CR68" s="137">
        <f t="shared" si="17"/>
        <v>2421379.4818176236</v>
      </c>
      <c r="CS68" s="177">
        <f t="shared" si="17"/>
        <v>2301954.4353050739</v>
      </c>
      <c r="CT68" s="137">
        <f t="shared" si="17"/>
        <v>2167098.139523644</v>
      </c>
      <c r="CU68" s="236"/>
      <c r="CV68" s="236"/>
      <c r="CW68" s="236"/>
      <c r="CX68" s="236"/>
      <c r="CY68" s="236"/>
      <c r="CZ68" s="236"/>
      <c r="DA68" s="236"/>
      <c r="DB68" s="236"/>
      <c r="DC68" s="236"/>
      <c r="DD68" s="236"/>
      <c r="DE68" s="236"/>
      <c r="DF68" s="236"/>
      <c r="DG68" s="236"/>
      <c r="DH68" s="236"/>
      <c r="DI68" s="236"/>
      <c r="DJ68" s="236"/>
      <c r="DK68" s="236"/>
    </row>
    <row r="69" spans="1:115">
      <c r="A69" s="1" t="s">
        <v>82</v>
      </c>
      <c r="C69" s="7" t="s">
        <v>197</v>
      </c>
      <c r="D69" s="138">
        <f>'[2]Yearly HC Propylene'!D69</f>
        <v>0</v>
      </c>
      <c r="E69" s="160">
        <f>'[2]Yearly HC Propylene'!E69</f>
        <v>0</v>
      </c>
      <c r="F69" s="138">
        <f>'[2]Yearly HC Propylene'!F69</f>
        <v>0</v>
      </c>
      <c r="G69" s="160">
        <f>'[2]Yearly HC Propylene'!G69</f>
        <v>0</v>
      </c>
      <c r="H69" s="138">
        <f>'[2]Yearly HC Propylene'!H69</f>
        <v>0</v>
      </c>
      <c r="I69" s="160">
        <f>'[2]Yearly HC Propylene'!I69</f>
        <v>0</v>
      </c>
      <c r="J69" s="138">
        <f>'[2]Yearly HC Propylene'!J69</f>
        <v>0</v>
      </c>
      <c r="K69" s="160">
        <f>'[2]Yearly HC Propylene'!K69</f>
        <v>0</v>
      </c>
      <c r="L69" s="138">
        <f>'[2]Yearly HC Propylene'!L69</f>
        <v>0</v>
      </c>
      <c r="M69" s="160">
        <f>'[2]Yearly HC Propylene'!M69</f>
        <v>0</v>
      </c>
      <c r="N69" s="138">
        <f>'[2]Yearly HC Propylene'!N69</f>
        <v>0</v>
      </c>
      <c r="O69" s="160">
        <f>'[2]Yearly HC Propylene'!O69</f>
        <v>0</v>
      </c>
      <c r="P69" s="138">
        <f>'[2]Yearly HC Propylene'!P69</f>
        <v>0</v>
      </c>
      <c r="Q69" s="160">
        <f>'[2]Yearly HC Propylene'!Q69</f>
        <v>0</v>
      </c>
      <c r="R69" s="138">
        <f>'[2]Yearly HC Propylene'!R69</f>
        <v>0</v>
      </c>
      <c r="S69" s="160">
        <f>'[2]Yearly HC Propylene'!S69</f>
        <v>0</v>
      </c>
      <c r="T69" s="138">
        <f>'[2]Yearly HC Propylene'!T69</f>
        <v>0</v>
      </c>
      <c r="U69" s="160">
        <f>'[2]Yearly HC Propylene'!U69</f>
        <v>0</v>
      </c>
      <c r="V69" s="138">
        <f>'[2]Yearly HC Propylene'!V69</f>
        <v>0</v>
      </c>
      <c r="W69" s="160">
        <f>'[2]Yearly HC Propylene'!W69</f>
        <v>0</v>
      </c>
      <c r="X69" s="138">
        <f>'[2]Yearly HC Propylene'!X69</f>
        <v>0</v>
      </c>
      <c r="Y69" s="160">
        <f>'[2]Yearly HC Propylene'!Y69</f>
        <v>0</v>
      </c>
      <c r="Z69" s="138">
        <f>'[2]Yearly HC Propylene'!Z69</f>
        <v>0</v>
      </c>
      <c r="AA69" s="160">
        <f>'[2]Yearly HC Propylene'!AA69</f>
        <v>0</v>
      </c>
      <c r="AB69" s="138">
        <f>'[2]Yearly HC Propylene'!AB69</f>
        <v>0</v>
      </c>
      <c r="AC69" s="160">
        <f>'[2]Yearly HC Propylene'!AC69</f>
        <v>0</v>
      </c>
      <c r="AD69" s="138">
        <f>'[2]Yearly HC Propylene'!AD69</f>
        <v>0</v>
      </c>
      <c r="AE69" s="160">
        <f>'[2]Yearly HC Propylene'!AE69</f>
        <v>0</v>
      </c>
      <c r="AF69" s="138">
        <f>'[2]Yearly HC Propylene'!AF69</f>
        <v>0</v>
      </c>
      <c r="AG69" s="160">
        <f>'[2]Yearly HC Propylene'!AG69</f>
        <v>0</v>
      </c>
      <c r="AH69" s="138">
        <f>'[2]Yearly HC Propylene'!AH69</f>
        <v>0</v>
      </c>
      <c r="AI69" s="90"/>
      <c r="AJ69" s="138">
        <f>'[3]Yearly HC Propylene'!D69</f>
        <v>0</v>
      </c>
      <c r="AK69" s="160">
        <f>'[3]Yearly HC Propylene'!E69</f>
        <v>0</v>
      </c>
      <c r="AL69" s="138">
        <f>'[3]Yearly HC Propylene'!F69</f>
        <v>0</v>
      </c>
      <c r="AM69" s="160">
        <f>'[3]Yearly HC Propylene'!G69</f>
        <v>0</v>
      </c>
      <c r="AN69" s="138">
        <f>'[3]Yearly HC Propylene'!H69</f>
        <v>0</v>
      </c>
      <c r="AO69" s="160">
        <f>'[3]Yearly HC Propylene'!I69</f>
        <v>0</v>
      </c>
      <c r="AP69" s="138">
        <f>'[3]Yearly HC Propylene'!J69</f>
        <v>0</v>
      </c>
      <c r="AQ69" s="160">
        <f>'[3]Yearly HC Propylene'!K69</f>
        <v>0</v>
      </c>
      <c r="AR69" s="138">
        <f>'[3]Yearly HC Propylene'!L69</f>
        <v>0</v>
      </c>
      <c r="AS69" s="160">
        <f>'[3]Yearly HC Propylene'!M69</f>
        <v>0</v>
      </c>
      <c r="AT69" s="138">
        <f>'[3]Yearly HC Propylene'!N69</f>
        <v>0</v>
      </c>
      <c r="AU69" s="160">
        <f>'[3]Yearly HC Propylene'!O69</f>
        <v>0</v>
      </c>
      <c r="AV69" s="138">
        <f>'[3]Yearly HC Propylene'!P69</f>
        <v>0</v>
      </c>
      <c r="AW69" s="160">
        <f>'[3]Yearly HC Propylene'!Q69</f>
        <v>0</v>
      </c>
      <c r="AX69" s="138">
        <f>'[3]Yearly HC Propylene'!R69</f>
        <v>0</v>
      </c>
      <c r="AY69" s="160">
        <f>'[3]Yearly HC Propylene'!S69</f>
        <v>0</v>
      </c>
      <c r="AZ69" s="138">
        <f>'[3]Yearly HC Propylene'!T69</f>
        <v>0</v>
      </c>
      <c r="BA69" s="160">
        <f>'[3]Yearly HC Propylene'!U69</f>
        <v>0</v>
      </c>
      <c r="BB69" s="138">
        <f>'[3]Yearly HC Propylene'!V69</f>
        <v>0</v>
      </c>
      <c r="BC69" s="160">
        <f>'[3]Yearly HC Propylene'!W69</f>
        <v>0</v>
      </c>
      <c r="BD69" s="138">
        <f>'[3]Yearly HC Propylene'!X69</f>
        <v>0</v>
      </c>
      <c r="BE69" s="160">
        <f>'[3]Yearly HC Propylene'!Y69</f>
        <v>0</v>
      </c>
      <c r="BF69" s="138">
        <f>'[3]Yearly HC Propylene'!Z69</f>
        <v>0</v>
      </c>
      <c r="BG69" s="160">
        <f>'[3]Yearly HC Propylene'!AA69</f>
        <v>0</v>
      </c>
      <c r="BH69" s="138">
        <f>'[3]Yearly HC Propylene'!AB69</f>
        <v>0</v>
      </c>
      <c r="BI69" s="160">
        <f>'[3]Yearly HC Propylene'!AC69</f>
        <v>0</v>
      </c>
      <c r="BJ69" s="138">
        <f>'[3]Yearly HC Propylene'!AD69</f>
        <v>0</v>
      </c>
      <c r="BK69" s="160">
        <f>'[3]Yearly HC Propylene'!AE69</f>
        <v>0</v>
      </c>
      <c r="BL69" s="138">
        <f>'[3]Yearly HC Propylene'!AF69</f>
        <v>0</v>
      </c>
      <c r="BM69" s="160">
        <f>'[3]Yearly HC Propylene'!AG69</f>
        <v>0</v>
      </c>
      <c r="BN69" s="138">
        <f>'[3]Yearly HC Propylene'!AH69</f>
        <v>0</v>
      </c>
      <c r="BO69" s="90"/>
      <c r="BP69" s="138">
        <f t="shared" si="18"/>
        <v>0</v>
      </c>
      <c r="BQ69" s="160">
        <f t="shared" si="18"/>
        <v>0</v>
      </c>
      <c r="BR69" s="138">
        <f t="shared" si="18"/>
        <v>0</v>
      </c>
      <c r="BS69" s="160">
        <f t="shared" si="18"/>
        <v>0</v>
      </c>
      <c r="BT69" s="138">
        <f t="shared" si="18"/>
        <v>0</v>
      </c>
      <c r="BU69" s="160">
        <f t="shared" si="18"/>
        <v>0</v>
      </c>
      <c r="BV69" s="138">
        <f t="shared" si="18"/>
        <v>0</v>
      </c>
      <c r="BW69" s="160">
        <f t="shared" si="18"/>
        <v>0</v>
      </c>
      <c r="BX69" s="138">
        <f t="shared" si="18"/>
        <v>0</v>
      </c>
      <c r="BY69" s="160">
        <f t="shared" si="18"/>
        <v>0</v>
      </c>
      <c r="BZ69" s="138">
        <f t="shared" si="18"/>
        <v>0</v>
      </c>
      <c r="CA69" s="160">
        <f t="shared" si="18"/>
        <v>0</v>
      </c>
      <c r="CB69" s="138">
        <f t="shared" si="18"/>
        <v>0</v>
      </c>
      <c r="CC69" s="160">
        <f t="shared" si="18"/>
        <v>0</v>
      </c>
      <c r="CD69" s="138">
        <f t="shared" si="18"/>
        <v>0</v>
      </c>
      <c r="CE69" s="160">
        <f t="shared" si="18"/>
        <v>0</v>
      </c>
      <c r="CF69" s="138">
        <f t="shared" ref="CF69:CR110" si="20">T69+AZ69</f>
        <v>0</v>
      </c>
      <c r="CG69" s="160">
        <f t="shared" si="20"/>
        <v>0</v>
      </c>
      <c r="CH69" s="138">
        <f t="shared" si="17"/>
        <v>0</v>
      </c>
      <c r="CI69" s="160">
        <f t="shared" si="17"/>
        <v>0</v>
      </c>
      <c r="CJ69" s="138">
        <f t="shared" si="17"/>
        <v>0</v>
      </c>
      <c r="CK69" s="160">
        <f t="shared" si="17"/>
        <v>0</v>
      </c>
      <c r="CL69" s="138">
        <f t="shared" si="17"/>
        <v>0</v>
      </c>
      <c r="CM69" s="160">
        <f t="shared" si="17"/>
        <v>0</v>
      </c>
      <c r="CN69" s="138">
        <f t="shared" si="17"/>
        <v>0</v>
      </c>
      <c r="CO69" s="160">
        <f t="shared" si="17"/>
        <v>0</v>
      </c>
      <c r="CP69" s="138">
        <f t="shared" si="17"/>
        <v>0</v>
      </c>
      <c r="CQ69" s="160">
        <f t="shared" si="17"/>
        <v>0</v>
      </c>
      <c r="CR69" s="138">
        <f t="shared" si="17"/>
        <v>0</v>
      </c>
      <c r="CS69" s="160">
        <f t="shared" si="17"/>
        <v>0</v>
      </c>
      <c r="CT69" s="138">
        <f t="shared" si="17"/>
        <v>0</v>
      </c>
      <c r="CU69" s="221"/>
      <c r="CV69" s="221"/>
      <c r="CW69" s="221"/>
      <c r="CX69" s="221"/>
      <c r="CY69" s="221"/>
      <c r="CZ69" s="221"/>
      <c r="DA69" s="221"/>
      <c r="DB69" s="221"/>
      <c r="DC69" s="221"/>
      <c r="DD69" s="221"/>
      <c r="DE69" s="221"/>
      <c r="DF69" s="221"/>
      <c r="DG69" s="221"/>
      <c r="DH69" s="221"/>
      <c r="DI69" s="221"/>
      <c r="DJ69" s="221"/>
      <c r="DK69" s="221"/>
    </row>
    <row r="70" spans="1:115">
      <c r="A70" s="1" t="s">
        <v>83</v>
      </c>
      <c r="C70" s="62" t="s">
        <v>197</v>
      </c>
      <c r="D70" s="138">
        <f>'[2]Yearly HC Propylene'!D70</f>
        <v>2.7044374069471244</v>
      </c>
      <c r="E70" s="178">
        <f>'[2]Yearly HC Propylene'!E70</f>
        <v>5.7447265617192649</v>
      </c>
      <c r="F70" s="138">
        <f>'[2]Yearly HC Propylene'!F70</f>
        <v>12.05742234412639</v>
      </c>
      <c r="G70" s="178">
        <f>'[2]Yearly HC Propylene'!G70</f>
        <v>25.028415131308787</v>
      </c>
      <c r="H70" s="138">
        <f>'[2]Yearly HC Propylene'!H70</f>
        <v>51.39476609589736</v>
      </c>
      <c r="I70" s="178">
        <f>'[2]Yearly HC Propylene'!I70</f>
        <v>104.36127435250387</v>
      </c>
      <c r="J70" s="138">
        <f>'[2]Yearly HC Propylene'!J70</f>
        <v>208.63584863937251</v>
      </c>
      <c r="K70" s="178">
        <f>'[2]Yearly HC Propylene'!K70</f>
        <v>411.21620410063673</v>
      </c>
      <c r="L70" s="138">
        <f>'[2]Yearly HC Propylene'!L70</f>
        <v>796.74965014626559</v>
      </c>
      <c r="M70" s="178">
        <f>'[2]Yearly HC Propylene'!M70</f>
        <v>1511.4563995006413</v>
      </c>
      <c r="N70" s="138">
        <f>'[2]Yearly HC Propylene'!N70</f>
        <v>2792.6393463594777</v>
      </c>
      <c r="O70" s="178">
        <f>'[2]Yearly HC Propylene'!O70</f>
        <v>4914.4627389333073</v>
      </c>
      <c r="P70" s="138">
        <f>'[2]Yearly HC Propylene'!P70</f>
        <v>8322.9339791681905</v>
      </c>
      <c r="Q70" s="178">
        <f>'[2]Yearly HC Propylene'!Q70</f>
        <v>13444.017622484991</v>
      </c>
      <c r="R70" s="138">
        <f>'[2]Yearly HC Propylene'!R70</f>
        <v>20589.540580653909</v>
      </c>
      <c r="S70" s="178">
        <f>'[2]Yearly HC Propylene'!S70</f>
        <v>29757.322933044325</v>
      </c>
      <c r="T70" s="138">
        <f>'[2]Yearly HC Propylene'!T70</f>
        <v>40518.314705898832</v>
      </c>
      <c r="U70" s="178">
        <f>'[2]Yearly HC Propylene'!U70</f>
        <v>52069.517568453761</v>
      </c>
      <c r="V70" s="138">
        <f>'[2]Yearly HC Propylene'!V70</f>
        <v>63455.815643897848</v>
      </c>
      <c r="W70" s="178">
        <f>'[2]Yearly HC Propylene'!W70</f>
        <v>73838.994374770482</v>
      </c>
      <c r="X70" s="138">
        <f>'[2]Yearly HC Propylene'!X70</f>
        <v>82674.496039533828</v>
      </c>
      <c r="Y70" s="178">
        <f>'[2]Yearly HC Propylene'!Y70</f>
        <v>91130.962274516438</v>
      </c>
      <c r="Z70" s="138">
        <f>'[2]Yearly HC Propylene'!Z70</f>
        <v>97905.552564740734</v>
      </c>
      <c r="AA70" s="178">
        <f>'[2]Yearly HC Propylene'!AA70</f>
        <v>103126.25393966853</v>
      </c>
      <c r="AB70" s="138">
        <f>'[2]Yearly HC Propylene'!AB70</f>
        <v>107046.90124260754</v>
      </c>
      <c r="AC70" s="178">
        <f>'[2]Yearly HC Propylene'!AC70</f>
        <v>109883.06514913573</v>
      </c>
      <c r="AD70" s="138">
        <f>'[2]Yearly HC Propylene'!AD70</f>
        <v>111823.06403632276</v>
      </c>
      <c r="AE70" s="178">
        <f>'[2]Yearly HC Propylene'!AE70</f>
        <v>113044.65041313405</v>
      </c>
      <c r="AF70" s="138">
        <f>'[2]Yearly HC Propylene'!AF70</f>
        <v>113682.3074588474</v>
      </c>
      <c r="AG70" s="178">
        <f>'[2]Yearly HC Propylene'!AG70</f>
        <v>113840.25350860288</v>
      </c>
      <c r="AH70" s="138">
        <f>'[2]Yearly HC Propylene'!AH70</f>
        <v>113597.60843934903</v>
      </c>
      <c r="AI70" s="112"/>
      <c r="AJ70" s="138">
        <f>'[3]Yearly HC Propylene'!D70</f>
        <v>0.8548874826080245</v>
      </c>
      <c r="AK70" s="178">
        <f>'[3]Yearly HC Propylene'!E70</f>
        <v>1.7262932686426868</v>
      </c>
      <c r="AL70" s="138">
        <f>'[3]Yearly HC Propylene'!F70</f>
        <v>3.4759115088981676</v>
      </c>
      <c r="AM70" s="178">
        <f>'[3]Yearly HC Propylene'!G70</f>
        <v>6.9741370317985805</v>
      </c>
      <c r="AN70" s="138">
        <f>'[3]Yearly HC Propylene'!H70</f>
        <v>13.930766278195849</v>
      </c>
      <c r="AO70" s="178">
        <f>'[3]Yearly HC Propylene'!I70</f>
        <v>27.666168361748898</v>
      </c>
      <c r="AP70" s="138">
        <f>'[3]Yearly HC Propylene'!J70</f>
        <v>54.368360806779712</v>
      </c>
      <c r="AQ70" s="178">
        <f>'[3]Yearly HC Propylene'!K70</f>
        <v>105.75647467966485</v>
      </c>
      <c r="AR70" s="138">
        <f>'[3]Yearly HC Propylene'!L70</f>
        <v>202.93777169643363</v>
      </c>
      <c r="AS70" s="178">
        <f>'[3]Yearly HC Propylene'!M70</f>
        <v>382.46899836493105</v>
      </c>
      <c r="AT70" s="138">
        <f>'[3]Yearly HC Propylene'!N70</f>
        <v>707.07196931324131</v>
      </c>
      <c r="AU70" s="178">
        <f>'[3]Yearly HC Propylene'!O70</f>
        <v>1231.7325141999377</v>
      </c>
      <c r="AV70" s="138">
        <f>'[3]Yearly HC Propylene'!P70</f>
        <v>2075.1754611718288</v>
      </c>
      <c r="AW70" s="178">
        <f>'[3]Yearly HC Propylene'!Q70</f>
        <v>3338.0419610484096</v>
      </c>
      <c r="AX70" s="138">
        <f>'[3]Yearly HC Propylene'!R70</f>
        <v>5095.2002265664159</v>
      </c>
      <c r="AY70" s="178">
        <f>'[3]Yearly HC Propylene'!S70</f>
        <v>7347.9154601651089</v>
      </c>
      <c r="AZ70" s="138">
        <f>'[3]Yearly HC Propylene'!T70</f>
        <v>9988.6217400193564</v>
      </c>
      <c r="BA70" s="178">
        <f>'[3]Yearly HC Propylene'!U70</f>
        <v>12825.407957886982</v>
      </c>
      <c r="BB70" s="138">
        <f>'[3]Yearly HC Propylene'!V70</f>
        <v>15629.960755904749</v>
      </c>
      <c r="BC70" s="178">
        <f>'[3]Yearly HC Propylene'!W70</f>
        <v>18204.480882734882</v>
      </c>
      <c r="BD70" s="138">
        <f>'[3]Yearly HC Propylene'!X70</f>
        <v>20425.063168953668</v>
      </c>
      <c r="BE70" s="178">
        <f>'[3]Yearly HC Propylene'!Y70</f>
        <v>21484.813170892834</v>
      </c>
      <c r="BF70" s="138">
        <f>'[3]Yearly HC Propylene'!Z70</f>
        <v>22098.218710105226</v>
      </c>
      <c r="BG70" s="178">
        <f>'[3]Yearly HC Propylene'!AA70</f>
        <v>22314.169397039546</v>
      </c>
      <c r="BH70" s="138">
        <f>'[3]Yearly HC Propylene'!AB70</f>
        <v>22259.092869395823</v>
      </c>
      <c r="BI70" s="178">
        <f>'[3]Yearly HC Propylene'!AC70</f>
        <v>22055.384075141606</v>
      </c>
      <c r="BJ70" s="138">
        <f>'[3]Yearly HC Propylene'!AD70</f>
        <v>21815.627752982025</v>
      </c>
      <c r="BK70" s="178">
        <f>'[3]Yearly HC Propylene'!AE70</f>
        <v>21638.641628661651</v>
      </c>
      <c r="BL70" s="138">
        <f>'[3]Yearly HC Propylene'!AF70</f>
        <v>21574.487847379889</v>
      </c>
      <c r="BM70" s="178">
        <f>'[3]Yearly HC Propylene'!AG70</f>
        <v>21599.946759707818</v>
      </c>
      <c r="BN70" s="138">
        <f>'[3]Yearly HC Propylene'!AH70</f>
        <v>23747.134176928332</v>
      </c>
      <c r="BO70" s="112"/>
      <c r="BP70" s="138">
        <f t="shared" si="18"/>
        <v>3.5593248895551488</v>
      </c>
      <c r="BQ70" s="178">
        <f t="shared" si="18"/>
        <v>7.4710198303619517</v>
      </c>
      <c r="BR70" s="138">
        <f t="shared" si="18"/>
        <v>15.533333853024558</v>
      </c>
      <c r="BS70" s="178">
        <f t="shared" si="18"/>
        <v>32.002552163107367</v>
      </c>
      <c r="BT70" s="138">
        <f t="shared" si="18"/>
        <v>65.325532374093214</v>
      </c>
      <c r="BU70" s="178">
        <f t="shared" si="18"/>
        <v>132.02744271425277</v>
      </c>
      <c r="BV70" s="138">
        <f t="shared" si="18"/>
        <v>263.00420944615223</v>
      </c>
      <c r="BW70" s="178">
        <f t="shared" si="18"/>
        <v>516.97267878030152</v>
      </c>
      <c r="BX70" s="138">
        <f t="shared" si="18"/>
        <v>999.68742184269922</v>
      </c>
      <c r="BY70" s="178">
        <f t="shared" si="18"/>
        <v>1893.9253978655724</v>
      </c>
      <c r="BZ70" s="138">
        <f t="shared" si="18"/>
        <v>3499.7113156727191</v>
      </c>
      <c r="CA70" s="178">
        <f t="shared" si="18"/>
        <v>6146.1952531332445</v>
      </c>
      <c r="CB70" s="138">
        <f t="shared" si="18"/>
        <v>10398.10944034002</v>
      </c>
      <c r="CC70" s="178">
        <f t="shared" si="18"/>
        <v>16782.059583533402</v>
      </c>
      <c r="CD70" s="138">
        <f t="shared" si="18"/>
        <v>25684.740807220325</v>
      </c>
      <c r="CE70" s="178">
        <f t="shared" si="18"/>
        <v>37105.238393209431</v>
      </c>
      <c r="CF70" s="138">
        <f t="shared" si="20"/>
        <v>50506.936445918189</v>
      </c>
      <c r="CG70" s="178">
        <f t="shared" si="20"/>
        <v>64894.925526340739</v>
      </c>
      <c r="CH70" s="138">
        <f t="shared" si="17"/>
        <v>79085.776399802591</v>
      </c>
      <c r="CI70" s="178">
        <f t="shared" si="17"/>
        <v>92043.475257505372</v>
      </c>
      <c r="CJ70" s="138">
        <f t="shared" si="17"/>
        <v>103099.5592084875</v>
      </c>
      <c r="CK70" s="178">
        <f t="shared" si="17"/>
        <v>112615.77544540926</v>
      </c>
      <c r="CL70" s="138">
        <f t="shared" si="17"/>
        <v>120003.77127484596</v>
      </c>
      <c r="CM70" s="178">
        <f t="shared" si="17"/>
        <v>125440.42333670807</v>
      </c>
      <c r="CN70" s="138">
        <f t="shared" si="17"/>
        <v>129305.99411200336</v>
      </c>
      <c r="CO70" s="178">
        <f t="shared" si="17"/>
        <v>131938.44922427734</v>
      </c>
      <c r="CP70" s="138">
        <f t="shared" si="17"/>
        <v>133638.69178930478</v>
      </c>
      <c r="CQ70" s="178">
        <f t="shared" si="17"/>
        <v>134683.29204179571</v>
      </c>
      <c r="CR70" s="138">
        <f t="shared" si="17"/>
        <v>135256.79530622729</v>
      </c>
      <c r="CS70" s="178">
        <f t="shared" si="17"/>
        <v>135440.2002683107</v>
      </c>
      <c r="CT70" s="138">
        <f t="shared" si="17"/>
        <v>137344.74261627736</v>
      </c>
      <c r="CU70" s="221"/>
      <c r="CV70" s="221"/>
      <c r="CW70" s="221"/>
      <c r="CX70" s="221"/>
      <c r="CY70" s="221"/>
      <c r="CZ70" s="221"/>
      <c r="DA70" s="221"/>
      <c r="DB70" s="221"/>
      <c r="DC70" s="221"/>
      <c r="DD70" s="221"/>
      <c r="DE70" s="221"/>
      <c r="DF70" s="221"/>
      <c r="DG70" s="221"/>
      <c r="DH70" s="221"/>
      <c r="DI70" s="221"/>
      <c r="DJ70" s="221"/>
      <c r="DK70" s="221"/>
    </row>
    <row r="71" spans="1:115" s="21" customFormat="1">
      <c r="A71" s="19" t="s">
        <v>192</v>
      </c>
      <c r="B71" s="19"/>
      <c r="C71" s="20" t="s">
        <v>197</v>
      </c>
      <c r="D71" s="137">
        <f>'[2]Yearly HC Propylene'!D71</f>
        <v>4343142.421320796</v>
      </c>
      <c r="E71" s="177">
        <f>'[2]Yearly HC Propylene'!E71</f>
        <v>4263106.7778702304</v>
      </c>
      <c r="F71" s="137">
        <f>'[2]Yearly HC Propylene'!F71</f>
        <v>4183141.2599732378</v>
      </c>
      <c r="G71" s="177">
        <f>'[2]Yearly HC Propylene'!G71</f>
        <v>4103265.2189029008</v>
      </c>
      <c r="H71" s="137">
        <f>'[2]Yearly HC Propylene'!H71</f>
        <v>4023494.5275415061</v>
      </c>
      <c r="I71" s="177">
        <f>'[2]Yearly HC Propylene'!I71</f>
        <v>3943838.4656942827</v>
      </c>
      <c r="J71" s="137">
        <f>'[2]Yearly HC Propylene'!J71</f>
        <v>3863306.7358713485</v>
      </c>
      <c r="K71" s="177">
        <f>'[2]Yearly HC Propylene'!K71</f>
        <v>3783077.936629294</v>
      </c>
      <c r="L71" s="137">
        <f>'[2]Yearly HC Propylene'!L71</f>
        <v>3703087.7812158363</v>
      </c>
      <c r="M71" s="177">
        <f>'[2]Yearly HC Propylene'!M71</f>
        <v>3623210.3036860474</v>
      </c>
      <c r="N71" s="137">
        <f>'[2]Yearly HC Propylene'!N71</f>
        <v>3543228.3510278249</v>
      </c>
      <c r="O71" s="177">
        <f>'[2]Yearly HC Propylene'!O71</f>
        <v>3455315.1867923359</v>
      </c>
      <c r="P71" s="137">
        <f>'[2]Yearly HC Propylene'!P71</f>
        <v>3368240.0676095854</v>
      </c>
      <c r="Q71" s="177">
        <f>'[2]Yearly HC Propylene'!Q71</f>
        <v>3279026.5892581749</v>
      </c>
      <c r="R71" s="137">
        <f>'[2]Yearly HC Propylene'!R71</f>
        <v>3188348.0360683105</v>
      </c>
      <c r="S71" s="177">
        <f>'[2]Yearly HC Propylene'!S71</f>
        <v>3096213.3608490629</v>
      </c>
      <c r="T71" s="137">
        <f>'[2]Yearly HC Propylene'!T71</f>
        <v>2999762.0749372547</v>
      </c>
      <c r="U71" s="177">
        <f>'[2]Yearly HC Propylene'!U71</f>
        <v>2903195.1624873392</v>
      </c>
      <c r="V71" s="137">
        <f>'[2]Yearly HC Propylene'!V71</f>
        <v>2807472.6807237263</v>
      </c>
      <c r="W71" s="177">
        <f>'[2]Yearly HC Propylene'!W71</f>
        <v>2713437.7112837145</v>
      </c>
      <c r="X71" s="137">
        <f>'[2]Yearly HC Propylene'!X71</f>
        <v>2621639.6077019712</v>
      </c>
      <c r="Y71" s="177">
        <f>'[2]Yearly HC Propylene'!Y71</f>
        <v>2505079.1487639355</v>
      </c>
      <c r="Z71" s="137">
        <f>'[2]Yearly HC Propylene'!Z71</f>
        <v>2389109.6870435481</v>
      </c>
      <c r="AA71" s="177">
        <f>'[2]Yearly HC Propylene'!AA71</f>
        <v>2275393.3908352177</v>
      </c>
      <c r="AB71" s="137">
        <f>'[2]Yearly HC Propylene'!AB71</f>
        <v>2163276.2019637814</v>
      </c>
      <c r="AC71" s="177">
        <f>'[2]Yearly HC Propylene'!AC71</f>
        <v>2052555.9264918126</v>
      </c>
      <c r="AD71" s="137">
        <f>'[2]Yearly HC Propylene'!AD71</f>
        <v>1942054.5704669657</v>
      </c>
      <c r="AE71" s="177">
        <f>'[2]Yearly HC Propylene'!AE71</f>
        <v>1832653.120904177</v>
      </c>
      <c r="AF71" s="137">
        <f>'[2]Yearly HC Propylene'!AF71</f>
        <v>1724336.5940486847</v>
      </c>
      <c r="AG71" s="177">
        <f>'[2]Yearly HC Propylene'!AG71</f>
        <v>1627376.9348876895</v>
      </c>
      <c r="AH71" s="137">
        <f>'[2]Yearly HC Propylene'!AH71</f>
        <v>1531163.1864811794</v>
      </c>
      <c r="AI71" s="110"/>
      <c r="AJ71" s="137">
        <f>'[3]Yearly HC Propylene'!D71</f>
        <v>1127443.4951125178</v>
      </c>
      <c r="AK71" s="177">
        <f>'[3]Yearly HC Propylene'!E71</f>
        <v>1114796.1347365631</v>
      </c>
      <c r="AL71" s="137">
        <f>'[3]Yearly HC Propylene'!F71</f>
        <v>1102132.7824955031</v>
      </c>
      <c r="AM71" s="177">
        <f>'[3]Yearly HC Propylene'!G71</f>
        <v>1089454.3260118514</v>
      </c>
      <c r="AN71" s="137">
        <f>'[3]Yearly HC Propylene'!H71</f>
        <v>1076760.8239373358</v>
      </c>
      <c r="AO71" s="177">
        <f>'[3]Yearly HC Propylene'!I71</f>
        <v>1064050.7350089115</v>
      </c>
      <c r="AP71" s="137">
        <f>'[3]Yearly HC Propylene'!J71</f>
        <v>1051520.7374389993</v>
      </c>
      <c r="AQ71" s="177">
        <f>'[3]Yearly HC Propylene'!K71</f>
        <v>1038974.760235435</v>
      </c>
      <c r="AR71" s="137">
        <f>'[3]Yearly HC Propylene'!L71</f>
        <v>1026393.5086282553</v>
      </c>
      <c r="AS71" s="177">
        <f>'[3]Yearly HC Propylene'!M71</f>
        <v>1013742.2499789877</v>
      </c>
      <c r="AT71" s="137">
        <f>'[3]Yearly HC Propylene'!N71</f>
        <v>1000960.0984499857</v>
      </c>
      <c r="AU71" s="177">
        <f>'[3]Yearly HC Propylene'!O71</f>
        <v>980677.93809518416</v>
      </c>
      <c r="AV71" s="137">
        <f>'[3]Yearly HC Propylene'!P71</f>
        <v>960237.88297022961</v>
      </c>
      <c r="AW71" s="177">
        <f>'[3]Yearly HC Propylene'!Q71</f>
        <v>939124.34616293141</v>
      </c>
      <c r="AX71" s="137">
        <f>'[3]Yearly HC Propylene'!R71</f>
        <v>917502.57205992704</v>
      </c>
      <c r="AY71" s="177">
        <f>'[3]Yearly HC Propylene'!S71</f>
        <v>895374.70039152005</v>
      </c>
      <c r="AZ71" s="137">
        <f>'[3]Yearly HC Propylene'!T71</f>
        <v>872851.6982008398</v>
      </c>
      <c r="BA71" s="177">
        <f>'[3]Yearly HC Propylene'!U71</f>
        <v>850128.87448679761</v>
      </c>
      <c r="BB71" s="137">
        <f>'[3]Yearly HC Propylene'!V71</f>
        <v>827437.93787532346</v>
      </c>
      <c r="BC71" s="177">
        <f>'[3]Yearly HC Propylene'!W71</f>
        <v>804980.08089943149</v>
      </c>
      <c r="BD71" s="137">
        <f>'[3]Yearly HC Propylene'!X71</f>
        <v>782882.60068920057</v>
      </c>
      <c r="BE71" s="177">
        <f>'[3]Yearly HC Propylene'!Y71</f>
        <v>749754.26844067127</v>
      </c>
      <c r="BF71" s="137">
        <f>'[3]Yearly HC Propylene'!Z71</f>
        <v>718500.6043159212</v>
      </c>
      <c r="BG71" s="177">
        <f>'[3]Yearly HC Propylene'!AA71</f>
        <v>687936.33359950373</v>
      </c>
      <c r="BH71" s="137">
        <f>'[3]Yearly HC Propylene'!AB71</f>
        <v>657685.12370557035</v>
      </c>
      <c r="BI71" s="177">
        <f>'[3]Yearly HC Propylene'!AC71</f>
        <v>629288.13630317699</v>
      </c>
      <c r="BJ71" s="137">
        <f>'[3]Yearly HC Propylene'!AD71</f>
        <v>606853.5115049372</v>
      </c>
      <c r="BK71" s="177">
        <f>'[3]Yearly HC Propylene'!AE71</f>
        <v>584367.73454499862</v>
      </c>
      <c r="BL71" s="137">
        <f>'[3]Yearly HC Propylene'!AF71</f>
        <v>561786.09246271197</v>
      </c>
      <c r="BM71" s="177">
        <f>'[3]Yearly HC Propylene'!AG71</f>
        <v>539137.30014907336</v>
      </c>
      <c r="BN71" s="137">
        <f>'[3]Yearly HC Propylene'!AH71</f>
        <v>498590.21042618714</v>
      </c>
      <c r="BO71" s="110"/>
      <c r="BP71" s="137">
        <f t="shared" si="18"/>
        <v>5470585.9164333139</v>
      </c>
      <c r="BQ71" s="177">
        <f t="shared" si="18"/>
        <v>5377902.9126067935</v>
      </c>
      <c r="BR71" s="137">
        <f t="shared" si="18"/>
        <v>5285274.0424687406</v>
      </c>
      <c r="BS71" s="177">
        <f t="shared" si="18"/>
        <v>5192719.5449147522</v>
      </c>
      <c r="BT71" s="137">
        <f t="shared" si="18"/>
        <v>5100255.3514788421</v>
      </c>
      <c r="BU71" s="177">
        <f t="shared" si="18"/>
        <v>5007889.2007031944</v>
      </c>
      <c r="BV71" s="137">
        <f t="shared" si="18"/>
        <v>4914827.4733103476</v>
      </c>
      <c r="BW71" s="177">
        <f t="shared" si="18"/>
        <v>4822052.6968647288</v>
      </c>
      <c r="BX71" s="137">
        <f t="shared" si="18"/>
        <v>4729481.289844092</v>
      </c>
      <c r="BY71" s="177">
        <f t="shared" si="18"/>
        <v>4636952.5536650354</v>
      </c>
      <c r="BZ71" s="137">
        <f t="shared" si="18"/>
        <v>4544188.4494778104</v>
      </c>
      <c r="CA71" s="177">
        <f t="shared" si="18"/>
        <v>4435993.1248875204</v>
      </c>
      <c r="CB71" s="137">
        <f t="shared" si="18"/>
        <v>4328477.9505798146</v>
      </c>
      <c r="CC71" s="177">
        <f t="shared" si="18"/>
        <v>4218150.9354211064</v>
      </c>
      <c r="CD71" s="137">
        <f t="shared" si="18"/>
        <v>4105850.6081282375</v>
      </c>
      <c r="CE71" s="177">
        <f t="shared" si="18"/>
        <v>3991588.0612405827</v>
      </c>
      <c r="CF71" s="137">
        <f t="shared" si="20"/>
        <v>3872613.7731380947</v>
      </c>
      <c r="CG71" s="177">
        <f t="shared" si="20"/>
        <v>3753324.0369741367</v>
      </c>
      <c r="CH71" s="137">
        <f t="shared" si="17"/>
        <v>3634910.6185990497</v>
      </c>
      <c r="CI71" s="177">
        <f t="shared" si="17"/>
        <v>3518417.7921831459</v>
      </c>
      <c r="CJ71" s="137">
        <f t="shared" si="17"/>
        <v>3404522.2083911719</v>
      </c>
      <c r="CK71" s="177">
        <f t="shared" si="17"/>
        <v>3254833.4172046068</v>
      </c>
      <c r="CL71" s="137">
        <f t="shared" si="17"/>
        <v>3107610.2913594693</v>
      </c>
      <c r="CM71" s="177">
        <f t="shared" si="17"/>
        <v>2963329.7244347213</v>
      </c>
      <c r="CN71" s="137">
        <f t="shared" si="17"/>
        <v>2820961.325669352</v>
      </c>
      <c r="CO71" s="177">
        <f t="shared" si="17"/>
        <v>2681844.0627949894</v>
      </c>
      <c r="CP71" s="137">
        <f t="shared" si="17"/>
        <v>2548908.0819719029</v>
      </c>
      <c r="CQ71" s="177">
        <f t="shared" si="17"/>
        <v>2417020.8554491755</v>
      </c>
      <c r="CR71" s="137">
        <f t="shared" si="17"/>
        <v>2286122.6865113964</v>
      </c>
      <c r="CS71" s="177">
        <f t="shared" si="17"/>
        <v>2166514.2350367629</v>
      </c>
      <c r="CT71" s="137">
        <f t="shared" si="17"/>
        <v>2029753.3969073666</v>
      </c>
      <c r="CU71" s="236"/>
      <c r="CV71" s="236"/>
      <c r="CW71" s="236"/>
      <c r="CX71" s="236"/>
      <c r="CY71" s="236"/>
      <c r="CZ71" s="236"/>
      <c r="DA71" s="236"/>
      <c r="DB71" s="236"/>
      <c r="DC71" s="236"/>
      <c r="DD71" s="236"/>
      <c r="DE71" s="236"/>
      <c r="DF71" s="236"/>
      <c r="DG71" s="236"/>
      <c r="DH71" s="236"/>
      <c r="DI71" s="236"/>
      <c r="DJ71" s="236"/>
      <c r="DK71" s="236"/>
    </row>
    <row r="72" spans="1:115" s="66" customFormat="1">
      <c r="A72" s="65" t="s">
        <v>85</v>
      </c>
      <c r="C72" s="69" t="s">
        <v>197</v>
      </c>
      <c r="D72" s="139">
        <f>'[2]Yearly HC Propylene'!D72</f>
        <v>146694.93257530563</v>
      </c>
      <c r="E72" s="179">
        <f>'[2]Yearly HC Propylene'!E72</f>
        <v>160915.3027034555</v>
      </c>
      <c r="F72" s="139">
        <f>'[2]Yearly HC Propylene'!F72</f>
        <v>174708.56110186048</v>
      </c>
      <c r="G72" s="179">
        <f>'[2]Yearly HC Propylene'!G72</f>
        <v>188047.43296493925</v>
      </c>
      <c r="H72" s="139">
        <f>'[2]Yearly HC Propylene'!H72</f>
        <v>200903.22569238109</v>
      </c>
      <c r="I72" s="179">
        <f>'[2]Yearly HC Propylene'!I72</f>
        <v>213242.63249388276</v>
      </c>
      <c r="J72" s="139">
        <f>'[2]Yearly HC Propylene'!J72</f>
        <v>224285.29522437579</v>
      </c>
      <c r="K72" s="179">
        <f>'[2]Yearly HC Propylene'!K72</f>
        <v>234643.17588558584</v>
      </c>
      <c r="L72" s="139">
        <f>'[2]Yearly HC Propylene'!L72</f>
        <v>244223.74526234987</v>
      </c>
      <c r="M72" s="179">
        <f>'[2]Yearly HC Propylene'!M72</f>
        <v>252874.21706671931</v>
      </c>
      <c r="N72" s="139">
        <f>'[2]Yearly HC Propylene'!N72</f>
        <v>260351.98109139857</v>
      </c>
      <c r="O72" s="179">
        <f>'[2]Yearly HC Propylene'!O72</f>
        <v>262090.23368593885</v>
      </c>
      <c r="P72" s="139">
        <f>'[2]Yearly HC Propylene'!P72</f>
        <v>262216.17753733502</v>
      </c>
      <c r="Q72" s="179">
        <f>'[2]Yearly HC Propylene'!Q72</f>
        <v>259940.26810754451</v>
      </c>
      <c r="R72" s="139">
        <f>'[2]Yearly HC Propylene'!R72</f>
        <v>255161.94215467354</v>
      </c>
      <c r="S72" s="179">
        <f>'[2]Yearly HC Propylene'!S72</f>
        <v>247888.31743040759</v>
      </c>
      <c r="T72" s="139">
        <f>'[2]Yearly HC Propylene'!T72</f>
        <v>238553.99254691749</v>
      </c>
      <c r="U72" s="179">
        <f>'[2]Yearly HC Propylene'!U72</f>
        <v>227968.09558291131</v>
      </c>
      <c r="V72" s="139">
        <f>'[2]Yearly HC Propylene'!V72</f>
        <v>217092.4247590524</v>
      </c>
      <c r="W72" s="179">
        <f>'[2]Yearly HC Propylene'!W72</f>
        <v>206772.40219448518</v>
      </c>
      <c r="X72" s="139">
        <f>'[2]Yearly HC Propylene'!X72</f>
        <v>197560.29210123286</v>
      </c>
      <c r="Y72" s="179">
        <f>'[2]Yearly HC Propylene'!Y72</f>
        <v>192613.89478427314</v>
      </c>
      <c r="Z72" s="139">
        <f>'[2]Yearly HC Propylene'!Z72</f>
        <v>188543.26964336928</v>
      </c>
      <c r="AA72" s="179">
        <f>'[2]Yearly HC Propylene'!AA72</f>
        <v>185290.67575442063</v>
      </c>
      <c r="AB72" s="139">
        <f>'[2]Yearly HC Propylene'!AB72</f>
        <v>182779.06870358888</v>
      </c>
      <c r="AC72" s="179">
        <f>'[2]Yearly HC Propylene'!AC72</f>
        <v>180799.92221515923</v>
      </c>
      <c r="AD72" s="139">
        <f>'[2]Yearly HC Propylene'!AD72</f>
        <v>179145.69061322184</v>
      </c>
      <c r="AE72" s="179">
        <f>'[2]Yearly HC Propylene'!AE72</f>
        <v>177673.34018626317</v>
      </c>
      <c r="AF72" s="139">
        <f>'[2]Yearly HC Propylene'!AF72</f>
        <v>176256.78083964024</v>
      </c>
      <c r="AG72" s="179">
        <f>'[2]Yearly HC Propylene'!AG72</f>
        <v>174800.54445124386</v>
      </c>
      <c r="AH72" s="139">
        <f>'[2]Yearly HC Propylene'!AH72</f>
        <v>173234.59906787629</v>
      </c>
      <c r="AI72" s="114"/>
      <c r="AJ72" s="139">
        <f>'[3]Yearly HC Propylene'!D72</f>
        <v>210780.63080271892</v>
      </c>
      <c r="AK72" s="179">
        <f>'[3]Yearly HC Propylene'!E72</f>
        <v>213337.34879290429</v>
      </c>
      <c r="AL72" s="139">
        <f>'[3]Yearly HC Propylene'!F72</f>
        <v>215861.21536222062</v>
      </c>
      <c r="AM72" s="179">
        <f>'[3]Yearly HC Propylene'!G72</f>
        <v>218352.02414067069</v>
      </c>
      <c r="AN72" s="139">
        <f>'[3]Yearly HC Propylene'!H72</f>
        <v>220808.73240091591</v>
      </c>
      <c r="AO72" s="179">
        <f>'[3]Yearly HC Propylene'!I72</f>
        <v>223228.68988721698</v>
      </c>
      <c r="AP72" s="139">
        <f>'[3]Yearly HC Propylene'!J72</f>
        <v>224948.76367168393</v>
      </c>
      <c r="AQ72" s="179">
        <f>'[3]Yearly HC Propylene'!K72</f>
        <v>226586.34263421147</v>
      </c>
      <c r="AR72" s="139">
        <f>'[3]Yearly HC Propylene'!L72</f>
        <v>228120.67151601848</v>
      </c>
      <c r="AS72" s="179">
        <f>'[3]Yearly HC Propylene'!M72</f>
        <v>229515.55178561446</v>
      </c>
      <c r="AT72" s="139">
        <f>'[3]Yearly HC Propylene'!N72</f>
        <v>230708.62605547233</v>
      </c>
      <c r="AU72" s="179">
        <f>'[3]Yearly HC Propylene'!O72</f>
        <v>226906.37889102372</v>
      </c>
      <c r="AV72" s="139">
        <f>'[3]Yearly HC Propylene'!P72</f>
        <v>222771.86642392457</v>
      </c>
      <c r="AW72" s="179">
        <f>'[3]Yearly HC Propylene'!Q72</f>
        <v>218006.94652398952</v>
      </c>
      <c r="AX72" s="139">
        <f>'[3]Yearly HC Propylene'!R72</f>
        <v>212688.7427551781</v>
      </c>
      <c r="AY72" s="179">
        <f>'[3]Yearly HC Propylene'!S72</f>
        <v>206819.03821615857</v>
      </c>
      <c r="AZ72" s="139">
        <f>'[3]Yearly HC Propylene'!T72</f>
        <v>200508.45343891878</v>
      </c>
      <c r="BA72" s="179">
        <f>'[3]Yearly HC Propylene'!U72</f>
        <v>193951.96049164433</v>
      </c>
      <c r="BB72" s="139">
        <f>'[3]Yearly HC Propylene'!V72</f>
        <v>187380.94008260089</v>
      </c>
      <c r="BC72" s="179">
        <f>'[3]Yearly HC Propylene'!W72</f>
        <v>180996.26524462132</v>
      </c>
      <c r="BD72" s="139">
        <f>'[3]Yearly HC Propylene'!X72</f>
        <v>174924.92140030276</v>
      </c>
      <c r="BE72" s="179">
        <f>'[3]Yearly HC Propylene'!Y72</f>
        <v>163383.60342174052</v>
      </c>
      <c r="BF72" s="139">
        <f>'[3]Yearly HC Propylene'!Z72</f>
        <v>152686.2431109155</v>
      </c>
      <c r="BG72" s="179">
        <f>'[3]Yearly HC Propylene'!AA72</f>
        <v>142333.59555688477</v>
      </c>
      <c r="BH72" s="139">
        <f>'[3]Yearly HC Propylene'!AB72</f>
        <v>132278.91178717781</v>
      </c>
      <c r="BI72" s="179">
        <f>'[3]Yearly HC Propylene'!AC72</f>
        <v>122403.78924038113</v>
      </c>
      <c r="BJ72" s="139">
        <f>'[3]Yearly HC Propylene'!AD72</f>
        <v>112575.52324360894</v>
      </c>
      <c r="BK72" s="179">
        <f>'[3]Yearly HC Propylene'!AE72</f>
        <v>102723.42526584861</v>
      </c>
      <c r="BL72" s="139">
        <f>'[3]Yearly HC Propylene'!AF72</f>
        <v>92801.376617760136</v>
      </c>
      <c r="BM72" s="179">
        <f>'[3]Yearly HC Propylene'!AG72</f>
        <v>82836.529993320612</v>
      </c>
      <c r="BN72" s="139">
        <f>'[3]Yearly HC Propylene'!AH72</f>
        <v>80178.822125101462</v>
      </c>
      <c r="BO72" s="114"/>
      <c r="BP72" s="139">
        <f t="shared" si="18"/>
        <v>357475.56337802456</v>
      </c>
      <c r="BQ72" s="179">
        <f t="shared" si="18"/>
        <v>374252.65149635979</v>
      </c>
      <c r="BR72" s="139">
        <f t="shared" si="18"/>
        <v>390569.77646408114</v>
      </c>
      <c r="BS72" s="179">
        <f t="shared" si="18"/>
        <v>406399.45710560994</v>
      </c>
      <c r="BT72" s="139">
        <f t="shared" si="18"/>
        <v>421711.95809329697</v>
      </c>
      <c r="BU72" s="179">
        <f t="shared" si="18"/>
        <v>436471.32238109974</v>
      </c>
      <c r="BV72" s="139">
        <f t="shared" si="18"/>
        <v>449234.05889605975</v>
      </c>
      <c r="BW72" s="179">
        <f t="shared" si="18"/>
        <v>461229.5185197973</v>
      </c>
      <c r="BX72" s="139">
        <f t="shared" si="18"/>
        <v>472344.41677836835</v>
      </c>
      <c r="BY72" s="179">
        <f t="shared" si="18"/>
        <v>482389.76885233377</v>
      </c>
      <c r="BZ72" s="139">
        <f t="shared" si="18"/>
        <v>491060.60714687093</v>
      </c>
      <c r="CA72" s="179">
        <f t="shared" si="18"/>
        <v>488996.61257696257</v>
      </c>
      <c r="CB72" s="139">
        <f t="shared" si="18"/>
        <v>484988.04396125959</v>
      </c>
      <c r="CC72" s="179">
        <f t="shared" si="18"/>
        <v>477947.21463153407</v>
      </c>
      <c r="CD72" s="139">
        <f t="shared" si="18"/>
        <v>467850.68490985164</v>
      </c>
      <c r="CE72" s="179">
        <f t="shared" si="18"/>
        <v>454707.35564656614</v>
      </c>
      <c r="CF72" s="139">
        <f t="shared" si="20"/>
        <v>439062.44598583627</v>
      </c>
      <c r="CG72" s="179">
        <f t="shared" si="20"/>
        <v>421920.05607455561</v>
      </c>
      <c r="CH72" s="139">
        <f t="shared" si="17"/>
        <v>404473.36484165327</v>
      </c>
      <c r="CI72" s="179">
        <f t="shared" si="17"/>
        <v>387768.6674391065</v>
      </c>
      <c r="CJ72" s="139">
        <f t="shared" si="17"/>
        <v>372485.21350153559</v>
      </c>
      <c r="CK72" s="179">
        <f t="shared" si="17"/>
        <v>355997.4982060137</v>
      </c>
      <c r="CL72" s="139">
        <f t="shared" si="17"/>
        <v>341229.51275428478</v>
      </c>
      <c r="CM72" s="179">
        <f t="shared" si="17"/>
        <v>327624.27131130541</v>
      </c>
      <c r="CN72" s="139">
        <f t="shared" si="17"/>
        <v>315057.9804907667</v>
      </c>
      <c r="CO72" s="179">
        <f t="shared" si="17"/>
        <v>303203.71145554038</v>
      </c>
      <c r="CP72" s="139">
        <f t="shared" si="17"/>
        <v>291721.21385683079</v>
      </c>
      <c r="CQ72" s="179">
        <f t="shared" si="17"/>
        <v>280396.76545211178</v>
      </c>
      <c r="CR72" s="139">
        <f t="shared" si="17"/>
        <v>269058.15745740035</v>
      </c>
      <c r="CS72" s="179">
        <f t="shared" si="17"/>
        <v>257637.07444456447</v>
      </c>
      <c r="CT72" s="139">
        <f t="shared" si="17"/>
        <v>253413.42119297775</v>
      </c>
      <c r="CU72" s="237"/>
      <c r="CV72" s="237"/>
      <c r="CW72" s="237"/>
      <c r="CX72" s="237"/>
      <c r="CY72" s="237"/>
      <c r="CZ72" s="237"/>
      <c r="DA72" s="237"/>
      <c r="DB72" s="237"/>
      <c r="DC72" s="237"/>
      <c r="DD72" s="237"/>
      <c r="DE72" s="237"/>
      <c r="DF72" s="237"/>
      <c r="DG72" s="237"/>
      <c r="DH72" s="237"/>
      <c r="DI72" s="237"/>
      <c r="DJ72" s="237"/>
      <c r="DK72" s="237"/>
    </row>
    <row r="73" spans="1:115" s="68" customFormat="1">
      <c r="A73" s="67" t="s">
        <v>86</v>
      </c>
      <c r="C73" s="71" t="s">
        <v>197</v>
      </c>
      <c r="D73" s="140">
        <f>'[2]Yearly HC Propylene'!D73</f>
        <v>2034373.0964197107</v>
      </c>
      <c r="E73" s="180">
        <f>'[2]Yearly HC Propylene'!E73</f>
        <v>1993650.9822374368</v>
      </c>
      <c r="F73" s="140">
        <f>'[2]Yearly HC Propylene'!F73</f>
        <v>1952467.5222898545</v>
      </c>
      <c r="G73" s="180">
        <f>'[2]Yearly HC Propylene'!G73</f>
        <v>1910843.6750262976</v>
      </c>
      <c r="H73" s="140">
        <f>'[2]Yearly HC Propylene'!H73</f>
        <v>1868796.8478556729</v>
      </c>
      <c r="I73" s="180">
        <f>'[2]Yearly HC Propylene'!I73</f>
        <v>1826337.7816530757</v>
      </c>
      <c r="J73" s="140">
        <f>'[2]Yearly HC Propylene'!J73</f>
        <v>1779814.362294517</v>
      </c>
      <c r="K73" s="180">
        <f>'[2]Yearly HC Propylene'!K73</f>
        <v>1733034.5881205173</v>
      </c>
      <c r="L73" s="140">
        <f>'[2]Yearly HC Propylene'!L73</f>
        <v>1685936.0268695515</v>
      </c>
      <c r="M73" s="180">
        <f>'[2]Yearly HC Propylene'!M73</f>
        <v>1638394.4837868614</v>
      </c>
      <c r="N73" s="140">
        <f>'[2]Yearly HC Propylene'!N73</f>
        <v>1590194.4928787649</v>
      </c>
      <c r="O73" s="180">
        <f>'[2]Yearly HC Propylene'!O73</f>
        <v>1545581.5105323733</v>
      </c>
      <c r="P73" s="140">
        <f>'[2]Yearly HC Propylene'!P73</f>
        <v>1501211.0375981349</v>
      </c>
      <c r="Q73" s="180">
        <f>'[2]Yearly HC Propylene'!Q73</f>
        <v>1454165.3774258113</v>
      </c>
      <c r="R73" s="140">
        <f>'[2]Yearly HC Propylene'!R73</f>
        <v>1405271.3140112709</v>
      </c>
      <c r="S73" s="180">
        <f>'[2]Yearly HC Propylene'!S73</f>
        <v>1354547.0919599056</v>
      </c>
      <c r="T73" s="140">
        <f>'[2]Yearly HC Propylene'!T73</f>
        <v>1302437.6782784068</v>
      </c>
      <c r="U73" s="180">
        <f>'[2]Yearly HC Propylene'!U73</f>
        <v>1249761.8415533141</v>
      </c>
      <c r="V73" s="140">
        <f>'[2]Yearly HC Propylene'!V73</f>
        <v>1197490.3220104254</v>
      </c>
      <c r="W73" s="180">
        <f>'[2]Yearly HC Propylene'!W73</f>
        <v>1146476.8135154922</v>
      </c>
      <c r="X73" s="140">
        <f>'[2]Yearly HC Propylene'!X73</f>
        <v>1097281.2089194749</v>
      </c>
      <c r="Y73" s="180">
        <f>'[2]Yearly HC Propylene'!Y73</f>
        <v>1044816.1651997223</v>
      </c>
      <c r="Z73" s="140">
        <f>'[2]Yearly HC Propylene'!Z73</f>
        <v>992855.83527993283</v>
      </c>
      <c r="AA73" s="180">
        <f>'[2]Yearly HC Propylene'!AA73</f>
        <v>942295.88615701138</v>
      </c>
      <c r="AB73" s="140">
        <f>'[2]Yearly HC Propylene'!AB73</f>
        <v>893135.31437787705</v>
      </c>
      <c r="AC73" s="180">
        <f>'[2]Yearly HC Propylene'!AC73</f>
        <v>845172.81556163053</v>
      </c>
      <c r="AD73" s="140">
        <f>'[2]Yearly HC Propylene'!AD73</f>
        <v>798168.54044203705</v>
      </c>
      <c r="AE73" s="180">
        <f>'[2]Yearly HC Propylene'!AE73</f>
        <v>752029.58606836968</v>
      </c>
      <c r="AF73" s="140">
        <f>'[2]Yearly HC Propylene'!AF73</f>
        <v>706635.282293075</v>
      </c>
      <c r="AG73" s="180">
        <f>'[2]Yearly HC Propylene'!AG73</f>
        <v>661895.08856251079</v>
      </c>
      <c r="AH73" s="140">
        <f>'[2]Yearly HC Propylene'!AH73</f>
        <v>617743.42974683223</v>
      </c>
      <c r="AI73" s="116"/>
      <c r="AJ73" s="140">
        <f>'[3]Yearly HC Propylene'!D73</f>
        <v>936405.12793266738</v>
      </c>
      <c r="AK73" s="180">
        <f>'[3]Yearly HC Propylene'!E73</f>
        <v>933751.19887056376</v>
      </c>
      <c r="AL73" s="140">
        <f>'[3]Yearly HC Propylene'!F73</f>
        <v>931038.16619432345</v>
      </c>
      <c r="AM73" s="180">
        <f>'[3]Yearly HC Propylene'!G73</f>
        <v>928266.45232276921</v>
      </c>
      <c r="AN73" s="140">
        <f>'[3]Yearly HC Propylene'!H73</f>
        <v>925435.64027310978</v>
      </c>
      <c r="AO73" s="180">
        <f>'[3]Yearly HC Propylene'!I73</f>
        <v>922543.70248988259</v>
      </c>
      <c r="AP73" s="140">
        <f>'[3]Yearly HC Propylene'!J73</f>
        <v>917085.8439651716</v>
      </c>
      <c r="AQ73" s="180">
        <f>'[3]Yearly HC Propylene'!K73</f>
        <v>911541.45239832089</v>
      </c>
      <c r="AR73" s="140">
        <f>'[3]Yearly HC Propylene'!L73</f>
        <v>905890.71334126522</v>
      </c>
      <c r="AS73" s="180">
        <f>'[3]Yearly HC Propylene'!M73</f>
        <v>900098.3628611468</v>
      </c>
      <c r="AT73" s="140">
        <f>'[3]Yearly HC Propylene'!N73</f>
        <v>894102.97195698868</v>
      </c>
      <c r="AU73" s="180">
        <f>'[3]Yearly HC Propylene'!O73</f>
        <v>882008.45190383471</v>
      </c>
      <c r="AV73" s="140">
        <f>'[3]Yearly HC Propylene'!P73</f>
        <v>869785.22099463339</v>
      </c>
      <c r="AW73" s="180">
        <f>'[3]Yearly HC Propylene'!Q73</f>
        <v>856457.00990144734</v>
      </c>
      <c r="AX73" s="140">
        <f>'[3]Yearly HC Propylene'!R73</f>
        <v>842593.6973065146</v>
      </c>
      <c r="AY73" s="180">
        <f>'[3]Yearly HC Propylene'!S73</f>
        <v>828198.21939961449</v>
      </c>
      <c r="AZ73" s="140">
        <f>'[3]Yearly HC Propylene'!T73</f>
        <v>813382.34115494986</v>
      </c>
      <c r="BA73" s="180">
        <f>'[3]Yearly HC Propylene'!U73</f>
        <v>798342.17042892193</v>
      </c>
      <c r="BB73" s="140">
        <f>'[3]Yearly HC Propylene'!V73</f>
        <v>783310.21505895397</v>
      </c>
      <c r="BC73" s="180">
        <f>'[3]Yearly HC Propylene'!W73</f>
        <v>768488.46654296876</v>
      </c>
      <c r="BD73" s="140">
        <f>'[3]Yearly HC Propylene'!X73</f>
        <v>754005.02009962022</v>
      </c>
      <c r="BE73" s="180">
        <f>'[3]Yearly HC Propylene'!Y73</f>
        <v>732546.37846182752</v>
      </c>
      <c r="BF73" s="140">
        <f>'[3]Yearly HC Propylene'!Z73</f>
        <v>713547.893403152</v>
      </c>
      <c r="BG73" s="180">
        <f>'[3]Yearly HC Propylene'!AA73</f>
        <v>694459.75399949995</v>
      </c>
      <c r="BH73" s="140">
        <f>'[3]Yearly HC Propylene'!AB73</f>
        <v>675703.33999766863</v>
      </c>
      <c r="BI73" s="180">
        <f>'[3]Yearly HC Propylene'!AC73</f>
        <v>657161.51531089656</v>
      </c>
      <c r="BJ73" s="140">
        <f>'[3]Yearly HC Propylene'!AD73</f>
        <v>638653.39179536584</v>
      </c>
      <c r="BK73" s="180">
        <f>'[3]Yearly HC Propylene'!AE73</f>
        <v>620159.66337596357</v>
      </c>
      <c r="BL73" s="140">
        <f>'[3]Yearly HC Propylene'!AF73</f>
        <v>601635.45030957251</v>
      </c>
      <c r="BM73" s="180">
        <f>'[3]Yearly HC Propylene'!AG73</f>
        <v>583109.13200204412</v>
      </c>
      <c r="BN73" s="140">
        <f>'[3]Yearly HC Propylene'!AH73</f>
        <v>562553.7311732138</v>
      </c>
      <c r="BO73" s="116"/>
      <c r="BP73" s="140">
        <f t="shared" si="18"/>
        <v>2970778.2243523779</v>
      </c>
      <c r="BQ73" s="180">
        <f t="shared" si="18"/>
        <v>2927402.1811080007</v>
      </c>
      <c r="BR73" s="140">
        <f t="shared" si="18"/>
        <v>2883505.6884841779</v>
      </c>
      <c r="BS73" s="180">
        <f t="shared" si="18"/>
        <v>2839110.1273490665</v>
      </c>
      <c r="BT73" s="140">
        <f t="shared" si="18"/>
        <v>2794232.4881287827</v>
      </c>
      <c r="BU73" s="180">
        <f t="shared" si="18"/>
        <v>2748881.4841429582</v>
      </c>
      <c r="BV73" s="140">
        <f t="shared" si="18"/>
        <v>2696900.2062596884</v>
      </c>
      <c r="BW73" s="180">
        <f t="shared" si="18"/>
        <v>2644576.040518838</v>
      </c>
      <c r="BX73" s="140">
        <f t="shared" si="18"/>
        <v>2591826.7402108167</v>
      </c>
      <c r="BY73" s="180">
        <f t="shared" si="18"/>
        <v>2538492.8466480081</v>
      </c>
      <c r="BZ73" s="140">
        <f t="shared" si="18"/>
        <v>2484297.4648357537</v>
      </c>
      <c r="CA73" s="180">
        <f t="shared" si="18"/>
        <v>2427589.962436208</v>
      </c>
      <c r="CB73" s="140">
        <f t="shared" si="18"/>
        <v>2370996.2585927686</v>
      </c>
      <c r="CC73" s="180">
        <f t="shared" si="18"/>
        <v>2310622.3873272585</v>
      </c>
      <c r="CD73" s="140">
        <f t="shared" si="18"/>
        <v>2247865.0113177854</v>
      </c>
      <c r="CE73" s="180">
        <f t="shared" si="18"/>
        <v>2182745.3113595201</v>
      </c>
      <c r="CF73" s="140">
        <f t="shared" si="20"/>
        <v>2115820.0194333568</v>
      </c>
      <c r="CG73" s="180">
        <f t="shared" si="20"/>
        <v>2048104.0119822361</v>
      </c>
      <c r="CH73" s="140">
        <f t="shared" si="17"/>
        <v>1980800.5370693794</v>
      </c>
      <c r="CI73" s="180">
        <f t="shared" si="17"/>
        <v>1914965.280058461</v>
      </c>
      <c r="CJ73" s="140">
        <f t="shared" si="17"/>
        <v>1851286.2290190952</v>
      </c>
      <c r="CK73" s="180">
        <f t="shared" si="17"/>
        <v>1777362.5436615497</v>
      </c>
      <c r="CL73" s="140">
        <f t="shared" si="17"/>
        <v>1706403.7286830847</v>
      </c>
      <c r="CM73" s="180">
        <f t="shared" si="17"/>
        <v>1636755.6401565112</v>
      </c>
      <c r="CN73" s="140">
        <f t="shared" si="17"/>
        <v>1568838.6543755457</v>
      </c>
      <c r="CO73" s="180">
        <f t="shared" si="17"/>
        <v>1502334.3308725271</v>
      </c>
      <c r="CP73" s="140">
        <f t="shared" si="17"/>
        <v>1436821.932237403</v>
      </c>
      <c r="CQ73" s="180">
        <f t="shared" si="17"/>
        <v>1372189.2494443334</v>
      </c>
      <c r="CR73" s="140">
        <f t="shared" si="17"/>
        <v>1308270.7326026475</v>
      </c>
      <c r="CS73" s="180">
        <f t="shared" si="17"/>
        <v>1245004.2205645549</v>
      </c>
      <c r="CT73" s="140">
        <f t="shared" si="17"/>
        <v>1180297.160920046</v>
      </c>
      <c r="CU73" s="238"/>
      <c r="CV73" s="238"/>
      <c r="CW73" s="238"/>
      <c r="CX73" s="238"/>
      <c r="CY73" s="238"/>
      <c r="CZ73" s="238"/>
      <c r="DA73" s="238"/>
      <c r="DB73" s="238"/>
      <c r="DC73" s="238"/>
      <c r="DD73" s="238"/>
      <c r="DE73" s="238"/>
      <c r="DF73" s="238"/>
      <c r="DG73" s="238"/>
      <c r="DH73" s="238"/>
      <c r="DI73" s="238"/>
      <c r="DJ73" s="238"/>
      <c r="DK73" s="238"/>
    </row>
    <row r="74" spans="1:115" hidden="1">
      <c r="A74" t="s">
        <v>143</v>
      </c>
      <c r="B74"/>
      <c r="C74" s="5"/>
      <c r="D74">
        <v>0</v>
      </c>
      <c r="E74" s="5">
        <v>0</v>
      </c>
      <c r="F74">
        <v>0</v>
      </c>
      <c r="G74" s="5">
        <v>0</v>
      </c>
      <c r="H74">
        <v>0</v>
      </c>
      <c r="I74" s="5">
        <v>0</v>
      </c>
      <c r="J74">
        <v>0</v>
      </c>
      <c r="K74" s="5">
        <v>0</v>
      </c>
      <c r="L74">
        <v>0</v>
      </c>
      <c r="M74" s="5">
        <v>0</v>
      </c>
      <c r="N74">
        <v>0</v>
      </c>
      <c r="O74" s="5">
        <v>0</v>
      </c>
      <c r="P74">
        <v>0</v>
      </c>
      <c r="Q74" s="5">
        <v>0</v>
      </c>
      <c r="R74">
        <v>0</v>
      </c>
      <c r="S74" s="5">
        <v>0</v>
      </c>
      <c r="T74">
        <v>0</v>
      </c>
      <c r="U74" s="5">
        <v>0</v>
      </c>
      <c r="V74">
        <v>0</v>
      </c>
      <c r="W74" s="5">
        <v>0</v>
      </c>
      <c r="X74">
        <v>0</v>
      </c>
      <c r="Y74" s="5">
        <v>0</v>
      </c>
      <c r="Z74">
        <v>0</v>
      </c>
      <c r="AA74" s="5">
        <v>0</v>
      </c>
      <c r="AB74">
        <v>0</v>
      </c>
      <c r="AC74" s="5">
        <v>0</v>
      </c>
      <c r="AD74">
        <v>0</v>
      </c>
      <c r="AE74" s="5">
        <v>0</v>
      </c>
      <c r="AF74">
        <v>0</v>
      </c>
      <c r="AG74" s="5">
        <v>0</v>
      </c>
      <c r="AH74">
        <v>0</v>
      </c>
      <c r="AI74" s="5"/>
      <c r="AJ74">
        <v>0</v>
      </c>
      <c r="AK74" s="5">
        <v>0</v>
      </c>
      <c r="AL74">
        <v>0</v>
      </c>
      <c r="AM74" s="5">
        <v>0</v>
      </c>
      <c r="AN74">
        <v>0</v>
      </c>
      <c r="AO74" s="5">
        <v>0</v>
      </c>
      <c r="AP74">
        <v>0</v>
      </c>
      <c r="AQ74" s="5">
        <v>0</v>
      </c>
      <c r="AR74">
        <v>0</v>
      </c>
      <c r="AS74" s="5">
        <v>0</v>
      </c>
      <c r="AT74">
        <v>0</v>
      </c>
      <c r="AU74" s="5">
        <v>0</v>
      </c>
      <c r="AV74">
        <v>0</v>
      </c>
      <c r="AW74" s="5">
        <v>0</v>
      </c>
      <c r="AX74">
        <v>0</v>
      </c>
      <c r="AY74" s="5">
        <v>0</v>
      </c>
      <c r="AZ74">
        <v>0</v>
      </c>
      <c r="BA74" s="5">
        <v>0</v>
      </c>
      <c r="BB74">
        <v>0</v>
      </c>
      <c r="BC74" s="5">
        <v>0</v>
      </c>
      <c r="BD74">
        <v>0</v>
      </c>
      <c r="BE74" s="5">
        <v>0</v>
      </c>
      <c r="BF74">
        <v>0</v>
      </c>
      <c r="BG74" s="5">
        <v>0</v>
      </c>
      <c r="BH74">
        <v>0</v>
      </c>
      <c r="BI74" s="5">
        <v>0</v>
      </c>
      <c r="BJ74">
        <v>0</v>
      </c>
      <c r="BK74" s="5">
        <v>0</v>
      </c>
      <c r="BL74">
        <v>0</v>
      </c>
      <c r="BM74" s="5">
        <v>0</v>
      </c>
      <c r="BN74">
        <v>0</v>
      </c>
      <c r="BO74" s="5"/>
      <c r="BP74" s="221">
        <f t="shared" si="18"/>
        <v>0</v>
      </c>
      <c r="BQ74" s="239">
        <f t="shared" si="18"/>
        <v>0</v>
      </c>
      <c r="BR74" s="221">
        <f t="shared" si="18"/>
        <v>0</v>
      </c>
      <c r="BS74" s="239">
        <f t="shared" si="18"/>
        <v>0</v>
      </c>
      <c r="BT74" s="221">
        <f t="shared" si="18"/>
        <v>0</v>
      </c>
      <c r="BU74" s="239">
        <f t="shared" si="18"/>
        <v>0</v>
      </c>
      <c r="BV74" s="221">
        <f t="shared" si="18"/>
        <v>0</v>
      </c>
      <c r="BW74" s="239">
        <f t="shared" si="18"/>
        <v>0</v>
      </c>
      <c r="BX74" s="221">
        <f t="shared" si="18"/>
        <v>0</v>
      </c>
      <c r="BY74" s="239">
        <f t="shared" si="18"/>
        <v>0</v>
      </c>
      <c r="BZ74" s="221">
        <f t="shared" si="18"/>
        <v>0</v>
      </c>
      <c r="CA74" s="239">
        <f t="shared" si="18"/>
        <v>0</v>
      </c>
      <c r="CB74" s="221">
        <f t="shared" si="18"/>
        <v>0</v>
      </c>
      <c r="CC74" s="239">
        <f t="shared" si="18"/>
        <v>0</v>
      </c>
      <c r="CD74" s="221">
        <f t="shared" si="18"/>
        <v>0</v>
      </c>
      <c r="CE74" s="239">
        <f t="shared" si="18"/>
        <v>0</v>
      </c>
      <c r="CF74" s="221">
        <f t="shared" si="20"/>
        <v>0</v>
      </c>
      <c r="CG74" s="239">
        <f t="shared" si="20"/>
        <v>0</v>
      </c>
      <c r="CH74" s="221">
        <f t="shared" si="17"/>
        <v>0</v>
      </c>
      <c r="CI74" s="239">
        <f t="shared" si="17"/>
        <v>0</v>
      </c>
      <c r="CJ74" s="221">
        <f t="shared" si="17"/>
        <v>0</v>
      </c>
      <c r="CK74" s="239">
        <f t="shared" si="17"/>
        <v>0</v>
      </c>
      <c r="CL74" s="221">
        <f t="shared" si="17"/>
        <v>0</v>
      </c>
      <c r="CM74" s="239">
        <f t="shared" si="17"/>
        <v>0</v>
      </c>
      <c r="CN74" s="221">
        <f t="shared" si="17"/>
        <v>0</v>
      </c>
      <c r="CO74" s="239">
        <f t="shared" si="17"/>
        <v>0</v>
      </c>
      <c r="CP74" s="221">
        <f t="shared" si="17"/>
        <v>0</v>
      </c>
      <c r="CQ74" s="239">
        <f t="shared" si="17"/>
        <v>0</v>
      </c>
      <c r="CR74" s="221">
        <f t="shared" si="17"/>
        <v>0</v>
      </c>
      <c r="CS74" s="239">
        <f t="shared" si="17"/>
        <v>0</v>
      </c>
      <c r="CT74" s="221">
        <f t="shared" si="17"/>
        <v>0</v>
      </c>
      <c r="CU74" s="221"/>
      <c r="CV74" s="221"/>
      <c r="CW74" s="221"/>
      <c r="CX74" s="221"/>
      <c r="CY74" s="221"/>
      <c r="CZ74" s="221"/>
      <c r="DA74" s="221"/>
      <c r="DB74" s="221"/>
      <c r="DC74" s="221"/>
      <c r="DD74" s="221"/>
      <c r="DE74" s="221"/>
      <c r="DF74" s="221"/>
      <c r="DG74" s="221"/>
      <c r="DH74" s="221"/>
      <c r="DI74" s="221"/>
      <c r="DJ74" s="221"/>
      <c r="DK74" s="221"/>
    </row>
    <row r="75" spans="1:115" hidden="1">
      <c r="A75" t="s">
        <v>144</v>
      </c>
      <c r="B75"/>
      <c r="C75" s="5"/>
      <c r="D75">
        <v>0</v>
      </c>
      <c r="E75" s="5">
        <v>-2.2204460492503131E-16</v>
      </c>
      <c r="F75">
        <v>0</v>
      </c>
      <c r="G75" s="5">
        <v>4.4408920985006262E-16</v>
      </c>
      <c r="H75">
        <v>-1.1102230246251565E-15</v>
      </c>
      <c r="I75" s="5">
        <v>2.2204460492503131E-16</v>
      </c>
      <c r="J75">
        <v>-6.6613381477509392E-16</v>
      </c>
      <c r="K75" s="5">
        <v>8.8817841970012523E-16</v>
      </c>
      <c r="L75">
        <v>4.4408920985006262E-16</v>
      </c>
      <c r="M75" s="5">
        <v>-8.8817841970012523E-16</v>
      </c>
      <c r="N75">
        <v>-2.2204460492503131E-16</v>
      </c>
      <c r="O75" s="5">
        <v>0</v>
      </c>
      <c r="P75">
        <v>2.2204460492503131E-16</v>
      </c>
      <c r="Q75" s="5">
        <v>0</v>
      </c>
      <c r="R75">
        <v>-4.4408920985006262E-16</v>
      </c>
      <c r="S75" s="5">
        <v>4.4408920985006262E-16</v>
      </c>
      <c r="T75">
        <v>-2.2204460492503131E-16</v>
      </c>
      <c r="U75" s="5">
        <v>4.4408920985006262E-16</v>
      </c>
      <c r="V75">
        <v>2.2204460492503131E-16</v>
      </c>
      <c r="W75" s="5">
        <v>2.2204460492503131E-16</v>
      </c>
      <c r="X75">
        <v>-4.4408920985006262E-16</v>
      </c>
      <c r="Y75" s="5">
        <v>-2.2204460492503131E-16</v>
      </c>
      <c r="Z75">
        <v>0</v>
      </c>
      <c r="AA75" s="5">
        <v>-5.5511151231257827E-16</v>
      </c>
      <c r="AB75">
        <v>2.2204460492503131E-16</v>
      </c>
      <c r="AC75" s="5">
        <v>-6.6613381477509392E-16</v>
      </c>
      <c r="AD75">
        <v>2.2204460492503131E-16</v>
      </c>
      <c r="AE75" s="5">
        <v>4.4408920985006262E-16</v>
      </c>
      <c r="AF75">
        <v>-2.2204460492503131E-16</v>
      </c>
      <c r="AG75" s="5">
        <v>1.1102230246251565E-16</v>
      </c>
      <c r="AH75">
        <v>-1.1102230246251565E-16</v>
      </c>
      <c r="AI75" s="5"/>
      <c r="AJ75">
        <v>0</v>
      </c>
      <c r="AK75" s="5">
        <v>0</v>
      </c>
      <c r="AL75">
        <v>-1.6653345369377348E-16</v>
      </c>
      <c r="AM75" s="5">
        <v>-5.5511151231257827E-17</v>
      </c>
      <c r="AN75">
        <v>0</v>
      </c>
      <c r="AO75" s="5">
        <v>0</v>
      </c>
      <c r="AP75">
        <v>1.1102230246251565E-16</v>
      </c>
      <c r="AQ75" s="5">
        <v>0</v>
      </c>
      <c r="AR75">
        <v>5.5511151231257827E-17</v>
      </c>
      <c r="AS75" s="5">
        <v>1.6653345369377348E-16</v>
      </c>
      <c r="AT75">
        <v>-2.2204460492503131E-16</v>
      </c>
      <c r="AU75" s="5">
        <v>5.5511151231257827E-17</v>
      </c>
      <c r="AV75">
        <v>5.5511151231257827E-17</v>
      </c>
      <c r="AW75" s="5">
        <v>0</v>
      </c>
      <c r="AX75">
        <v>-5.5511151231257827E-17</v>
      </c>
      <c r="AY75" s="5">
        <v>-5.5511151231257827E-17</v>
      </c>
      <c r="AZ75">
        <v>-1.6653345369377348E-16</v>
      </c>
      <c r="BA75" s="5">
        <v>5.5511151231257827E-17</v>
      </c>
      <c r="BB75">
        <v>2.2204460492503131E-16</v>
      </c>
      <c r="BC75" s="5">
        <v>-5.5511151231257827E-17</v>
      </c>
      <c r="BD75">
        <v>1.6653345369377348E-16</v>
      </c>
      <c r="BE75" s="5">
        <v>5.5511151231257827E-17</v>
      </c>
      <c r="BF75">
        <v>-5.5511151231257827E-17</v>
      </c>
      <c r="BG75" s="5">
        <v>0</v>
      </c>
      <c r="BH75">
        <v>1.6653345369377348E-16</v>
      </c>
      <c r="BI75" s="5">
        <v>-5.5511151231257827E-17</v>
      </c>
      <c r="BJ75">
        <v>-1.1102230246251565E-16</v>
      </c>
      <c r="BK75" s="5">
        <v>-5.5511151231257827E-17</v>
      </c>
      <c r="BL75">
        <v>5.5511151231257827E-17</v>
      </c>
      <c r="BM75" s="5">
        <v>-5.5511151231257827E-17</v>
      </c>
      <c r="BN75">
        <v>1.1102230246251565E-16</v>
      </c>
      <c r="BO75" s="5"/>
      <c r="BP75" s="221">
        <f t="shared" si="18"/>
        <v>0</v>
      </c>
      <c r="BQ75" s="239">
        <f t="shared" si="18"/>
        <v>-2.2204460492503131E-16</v>
      </c>
      <c r="BR75" s="221">
        <f t="shared" si="18"/>
        <v>-1.6653345369377348E-16</v>
      </c>
      <c r="BS75" s="239">
        <f t="shared" si="18"/>
        <v>3.8857805861880479E-16</v>
      </c>
      <c r="BT75" s="221">
        <f t="shared" si="18"/>
        <v>-1.1102230246251565E-15</v>
      </c>
      <c r="BU75" s="239">
        <f t="shared" si="18"/>
        <v>2.2204460492503131E-16</v>
      </c>
      <c r="BV75" s="221">
        <f t="shared" si="18"/>
        <v>-5.5511151231257827E-16</v>
      </c>
      <c r="BW75" s="239">
        <f t="shared" si="18"/>
        <v>8.8817841970012523E-16</v>
      </c>
      <c r="BX75" s="221">
        <f t="shared" si="18"/>
        <v>4.9960036108132044E-16</v>
      </c>
      <c r="BY75" s="239">
        <f t="shared" si="18"/>
        <v>-7.2164496600635175E-16</v>
      </c>
      <c r="BZ75" s="221">
        <f t="shared" si="18"/>
        <v>-4.4408920985006262E-16</v>
      </c>
      <c r="CA75" s="239">
        <f t="shared" si="18"/>
        <v>5.5511151231257827E-17</v>
      </c>
      <c r="CB75" s="221">
        <f t="shared" si="18"/>
        <v>2.7755575615628914E-16</v>
      </c>
      <c r="CC75" s="239">
        <f t="shared" si="18"/>
        <v>0</v>
      </c>
      <c r="CD75" s="221">
        <f t="shared" si="18"/>
        <v>-4.9960036108132044E-16</v>
      </c>
      <c r="CE75" s="239">
        <f t="shared" si="18"/>
        <v>3.8857805861880479E-16</v>
      </c>
      <c r="CF75" s="221">
        <f t="shared" si="20"/>
        <v>-3.8857805861880479E-16</v>
      </c>
      <c r="CG75" s="239">
        <f t="shared" si="20"/>
        <v>4.9960036108132044E-16</v>
      </c>
      <c r="CH75" s="221">
        <f t="shared" si="17"/>
        <v>4.4408920985006262E-16</v>
      </c>
      <c r="CI75" s="239">
        <f t="shared" si="17"/>
        <v>1.6653345369377348E-16</v>
      </c>
      <c r="CJ75" s="221">
        <f t="shared" si="17"/>
        <v>-2.7755575615628914E-16</v>
      </c>
      <c r="CK75" s="239">
        <f t="shared" si="17"/>
        <v>-1.6653345369377348E-16</v>
      </c>
      <c r="CL75" s="221">
        <f t="shared" si="17"/>
        <v>-5.5511151231257827E-17</v>
      </c>
      <c r="CM75" s="239">
        <f t="shared" si="17"/>
        <v>-5.5511151231257827E-16</v>
      </c>
      <c r="CN75" s="221">
        <f t="shared" si="17"/>
        <v>3.8857805861880479E-16</v>
      </c>
      <c r="CO75" s="239">
        <f t="shared" si="17"/>
        <v>-7.2164496600635175E-16</v>
      </c>
      <c r="CP75" s="221">
        <f t="shared" si="17"/>
        <v>1.1102230246251565E-16</v>
      </c>
      <c r="CQ75" s="239">
        <f t="shared" si="17"/>
        <v>3.8857805861880479E-16</v>
      </c>
      <c r="CR75" s="221">
        <f t="shared" si="17"/>
        <v>-1.6653345369377348E-16</v>
      </c>
      <c r="CS75" s="239">
        <f t="shared" si="17"/>
        <v>5.5511151231257827E-17</v>
      </c>
      <c r="CT75" s="221">
        <f t="shared" si="17"/>
        <v>0</v>
      </c>
      <c r="CU75" s="221"/>
      <c r="CV75" s="221"/>
      <c r="CW75" s="221"/>
      <c r="CX75" s="221"/>
      <c r="CY75" s="221"/>
      <c r="CZ75" s="221"/>
      <c r="DA75" s="221"/>
      <c r="DB75" s="221"/>
      <c r="DC75" s="221"/>
      <c r="DD75" s="221"/>
      <c r="DE75" s="221"/>
      <c r="DF75" s="221"/>
      <c r="DG75" s="221"/>
      <c r="DH75" s="221"/>
      <c r="DI75" s="221"/>
      <c r="DJ75" s="221"/>
      <c r="DK75" s="221"/>
    </row>
    <row r="76" spans="1:115" hidden="1">
      <c r="A76" t="s">
        <v>145</v>
      </c>
      <c r="B76"/>
      <c r="C76" s="5"/>
      <c r="D76">
        <v>0</v>
      </c>
      <c r="E76" s="5">
        <v>0</v>
      </c>
      <c r="F76">
        <v>0</v>
      </c>
      <c r="G76" s="5">
        <v>0</v>
      </c>
      <c r="H76">
        <v>0</v>
      </c>
      <c r="I76" s="5">
        <v>0</v>
      </c>
      <c r="J76">
        <v>0</v>
      </c>
      <c r="K76" s="5">
        <v>0</v>
      </c>
      <c r="L76">
        <v>0</v>
      </c>
      <c r="M76" s="5">
        <v>0</v>
      </c>
      <c r="N76">
        <v>0</v>
      </c>
      <c r="O76" s="5">
        <v>0</v>
      </c>
      <c r="P76">
        <v>0</v>
      </c>
      <c r="Q76" s="5">
        <v>0</v>
      </c>
      <c r="R76">
        <v>0</v>
      </c>
      <c r="S76" s="5">
        <v>0</v>
      </c>
      <c r="T76">
        <v>0</v>
      </c>
      <c r="U76" s="5">
        <v>0</v>
      </c>
      <c r="V76">
        <v>0</v>
      </c>
      <c r="W76" s="5">
        <v>0</v>
      </c>
      <c r="X76">
        <v>0</v>
      </c>
      <c r="Y76" s="5">
        <v>0</v>
      </c>
      <c r="Z76">
        <v>0</v>
      </c>
      <c r="AA76" s="5">
        <v>0</v>
      </c>
      <c r="AB76">
        <v>0</v>
      </c>
      <c r="AC76" s="5">
        <v>0</v>
      </c>
      <c r="AD76">
        <v>0</v>
      </c>
      <c r="AE76" s="5">
        <v>0</v>
      </c>
      <c r="AF76">
        <v>0</v>
      </c>
      <c r="AG76" s="5">
        <v>0</v>
      </c>
      <c r="AH76">
        <v>0</v>
      </c>
      <c r="AI76" s="5"/>
      <c r="AJ76">
        <v>0</v>
      </c>
      <c r="AK76" s="5">
        <v>0</v>
      </c>
      <c r="AL76">
        <v>0</v>
      </c>
      <c r="AM76" s="5">
        <v>0</v>
      </c>
      <c r="AN76">
        <v>0</v>
      </c>
      <c r="AO76" s="5">
        <v>0</v>
      </c>
      <c r="AP76">
        <v>0</v>
      </c>
      <c r="AQ76" s="5">
        <v>0</v>
      </c>
      <c r="AR76">
        <v>0</v>
      </c>
      <c r="AS76" s="5">
        <v>0</v>
      </c>
      <c r="AT76">
        <v>0</v>
      </c>
      <c r="AU76" s="5">
        <v>0</v>
      </c>
      <c r="AV76">
        <v>0</v>
      </c>
      <c r="AW76" s="5">
        <v>0</v>
      </c>
      <c r="AX76">
        <v>0</v>
      </c>
      <c r="AY76" s="5">
        <v>0</v>
      </c>
      <c r="AZ76">
        <v>0</v>
      </c>
      <c r="BA76" s="5">
        <v>0</v>
      </c>
      <c r="BB76">
        <v>0</v>
      </c>
      <c r="BC76" s="5">
        <v>0</v>
      </c>
      <c r="BD76">
        <v>0</v>
      </c>
      <c r="BE76" s="5">
        <v>0</v>
      </c>
      <c r="BF76">
        <v>0</v>
      </c>
      <c r="BG76" s="5">
        <v>0</v>
      </c>
      <c r="BH76">
        <v>0</v>
      </c>
      <c r="BI76" s="5">
        <v>0</v>
      </c>
      <c r="BJ76">
        <v>0</v>
      </c>
      <c r="BK76" s="5">
        <v>0</v>
      </c>
      <c r="BL76">
        <v>0</v>
      </c>
      <c r="BM76" s="5">
        <v>0</v>
      </c>
      <c r="BN76">
        <v>0</v>
      </c>
      <c r="BO76" s="5"/>
      <c r="BP76" s="221">
        <f t="shared" si="18"/>
        <v>0</v>
      </c>
      <c r="BQ76" s="239">
        <f t="shared" si="18"/>
        <v>0</v>
      </c>
      <c r="BR76" s="221">
        <f t="shared" si="18"/>
        <v>0</v>
      </c>
      <c r="BS76" s="239">
        <f t="shared" si="18"/>
        <v>0</v>
      </c>
      <c r="BT76" s="221">
        <f t="shared" si="18"/>
        <v>0</v>
      </c>
      <c r="BU76" s="239">
        <f t="shared" si="18"/>
        <v>0</v>
      </c>
      <c r="BV76" s="221">
        <f t="shared" si="18"/>
        <v>0</v>
      </c>
      <c r="BW76" s="239">
        <f t="shared" si="18"/>
        <v>0</v>
      </c>
      <c r="BX76" s="221">
        <f t="shared" si="18"/>
        <v>0</v>
      </c>
      <c r="BY76" s="239">
        <f t="shared" si="18"/>
        <v>0</v>
      </c>
      <c r="BZ76" s="221">
        <f t="shared" si="18"/>
        <v>0</v>
      </c>
      <c r="CA76" s="239">
        <f t="shared" si="18"/>
        <v>0</v>
      </c>
      <c r="CB76" s="221">
        <f t="shared" si="18"/>
        <v>0</v>
      </c>
      <c r="CC76" s="239">
        <f t="shared" si="18"/>
        <v>0</v>
      </c>
      <c r="CD76" s="221">
        <f t="shared" si="18"/>
        <v>0</v>
      </c>
      <c r="CE76" s="239">
        <f t="shared" si="18"/>
        <v>0</v>
      </c>
      <c r="CF76" s="221">
        <f t="shared" si="20"/>
        <v>0</v>
      </c>
      <c r="CG76" s="239">
        <f t="shared" si="20"/>
        <v>0</v>
      </c>
      <c r="CH76" s="221">
        <f t="shared" si="17"/>
        <v>0</v>
      </c>
      <c r="CI76" s="239">
        <f t="shared" si="17"/>
        <v>0</v>
      </c>
      <c r="CJ76" s="221">
        <f t="shared" si="17"/>
        <v>0</v>
      </c>
      <c r="CK76" s="239">
        <f t="shared" si="17"/>
        <v>0</v>
      </c>
      <c r="CL76" s="221">
        <f t="shared" si="17"/>
        <v>0</v>
      </c>
      <c r="CM76" s="239">
        <f t="shared" si="17"/>
        <v>0</v>
      </c>
      <c r="CN76" s="221">
        <f t="shared" si="17"/>
        <v>0</v>
      </c>
      <c r="CO76" s="239">
        <f t="shared" si="17"/>
        <v>0</v>
      </c>
      <c r="CP76" s="221">
        <f t="shared" si="17"/>
        <v>0</v>
      </c>
      <c r="CQ76" s="239">
        <f t="shared" si="17"/>
        <v>0</v>
      </c>
      <c r="CR76" s="221">
        <f t="shared" si="17"/>
        <v>0</v>
      </c>
      <c r="CS76" s="239">
        <f t="shared" si="17"/>
        <v>0</v>
      </c>
      <c r="CT76" s="221">
        <f t="shared" si="17"/>
        <v>0</v>
      </c>
      <c r="CU76" s="221"/>
      <c r="CV76" s="221"/>
      <c r="CW76" s="221"/>
      <c r="CX76" s="221"/>
      <c r="CY76" s="221"/>
      <c r="CZ76" s="221"/>
      <c r="DA76" s="221"/>
      <c r="DB76" s="221"/>
      <c r="DC76" s="221"/>
      <c r="DD76" s="221"/>
      <c r="DE76" s="221"/>
      <c r="DF76" s="221"/>
      <c r="DG76" s="221"/>
      <c r="DH76" s="221"/>
      <c r="DI76" s="221"/>
      <c r="DJ76" s="221"/>
      <c r="DK76" s="221"/>
    </row>
    <row r="77" spans="1:115" hidden="1">
      <c r="A77" t="s">
        <v>146</v>
      </c>
      <c r="B77"/>
      <c r="C77" s="5"/>
      <c r="D77">
        <v>0</v>
      </c>
      <c r="E77" s="5">
        <v>0</v>
      </c>
      <c r="F77">
        <v>0</v>
      </c>
      <c r="G77" s="5">
        <v>0</v>
      </c>
      <c r="H77">
        <v>0</v>
      </c>
      <c r="I77" s="5">
        <v>0</v>
      </c>
      <c r="J77">
        <v>0</v>
      </c>
      <c r="K77" s="5">
        <v>0</v>
      </c>
      <c r="L77">
        <v>0</v>
      </c>
      <c r="M77" s="5">
        <v>0</v>
      </c>
      <c r="N77">
        <v>0</v>
      </c>
      <c r="O77" s="5">
        <v>0</v>
      </c>
      <c r="P77">
        <v>0</v>
      </c>
      <c r="Q77" s="5">
        <v>0</v>
      </c>
      <c r="R77">
        <v>0</v>
      </c>
      <c r="S77" s="5">
        <v>0</v>
      </c>
      <c r="T77">
        <v>0</v>
      </c>
      <c r="U77" s="5">
        <v>0</v>
      </c>
      <c r="V77">
        <v>0</v>
      </c>
      <c r="W77" s="5">
        <v>0</v>
      </c>
      <c r="X77">
        <v>0</v>
      </c>
      <c r="Y77" s="5">
        <v>0</v>
      </c>
      <c r="Z77">
        <v>0</v>
      </c>
      <c r="AA77" s="5">
        <v>0</v>
      </c>
      <c r="AB77">
        <v>0</v>
      </c>
      <c r="AC77" s="5">
        <v>0</v>
      </c>
      <c r="AD77">
        <v>0</v>
      </c>
      <c r="AE77" s="5">
        <v>0</v>
      </c>
      <c r="AF77">
        <v>0</v>
      </c>
      <c r="AG77" s="5">
        <v>0</v>
      </c>
      <c r="AH77">
        <v>0</v>
      </c>
      <c r="AI77" s="5"/>
      <c r="AJ77">
        <v>0</v>
      </c>
      <c r="AK77" s="5">
        <v>0</v>
      </c>
      <c r="AL77">
        <v>0</v>
      </c>
      <c r="AM77" s="5">
        <v>0</v>
      </c>
      <c r="AN77">
        <v>0</v>
      </c>
      <c r="AO77" s="5">
        <v>0</v>
      </c>
      <c r="AP77">
        <v>0</v>
      </c>
      <c r="AQ77" s="5">
        <v>0</v>
      </c>
      <c r="AR77">
        <v>0</v>
      </c>
      <c r="AS77" s="5">
        <v>0</v>
      </c>
      <c r="AT77">
        <v>0</v>
      </c>
      <c r="AU77" s="5">
        <v>0</v>
      </c>
      <c r="AV77">
        <v>0</v>
      </c>
      <c r="AW77" s="5">
        <v>0</v>
      </c>
      <c r="AX77">
        <v>0</v>
      </c>
      <c r="AY77" s="5">
        <v>0</v>
      </c>
      <c r="AZ77">
        <v>0</v>
      </c>
      <c r="BA77" s="5">
        <v>0</v>
      </c>
      <c r="BB77">
        <v>0</v>
      </c>
      <c r="BC77" s="5">
        <v>0</v>
      </c>
      <c r="BD77">
        <v>0</v>
      </c>
      <c r="BE77" s="5">
        <v>-1.9444655061023886E-3</v>
      </c>
      <c r="BF77">
        <v>-1.3868818263928828E-2</v>
      </c>
      <c r="BG77" s="5">
        <v>-2.6187766574112814E-2</v>
      </c>
      <c r="BH77">
        <v>-3.8929002910635058E-2</v>
      </c>
      <c r="BI77" s="5">
        <v>-5.2088295167971976E-2</v>
      </c>
      <c r="BJ77">
        <v>-6.5606182515279721E-2</v>
      </c>
      <c r="BK77" s="5">
        <v>-7.9524826995922671E-2</v>
      </c>
      <c r="BL77">
        <v>-9.3839164654914264E-2</v>
      </c>
      <c r="BM77" s="5">
        <v>-0.10854398467383053</v>
      </c>
      <c r="BN77">
        <v>-0.12363392694589193</v>
      </c>
      <c r="BO77" s="5"/>
      <c r="BP77" s="221">
        <f t="shared" si="18"/>
        <v>0</v>
      </c>
      <c r="BQ77" s="239">
        <f t="shared" si="18"/>
        <v>0</v>
      </c>
      <c r="BR77" s="221">
        <f t="shared" si="18"/>
        <v>0</v>
      </c>
      <c r="BS77" s="239">
        <f t="shared" si="18"/>
        <v>0</v>
      </c>
      <c r="BT77" s="221">
        <f t="shared" si="18"/>
        <v>0</v>
      </c>
      <c r="BU77" s="239">
        <f t="shared" si="18"/>
        <v>0</v>
      </c>
      <c r="BV77" s="221">
        <f t="shared" si="18"/>
        <v>0</v>
      </c>
      <c r="BW77" s="239">
        <f t="shared" si="18"/>
        <v>0</v>
      </c>
      <c r="BX77" s="221">
        <f t="shared" si="18"/>
        <v>0</v>
      </c>
      <c r="BY77" s="239">
        <f t="shared" si="18"/>
        <v>0</v>
      </c>
      <c r="BZ77" s="221">
        <f t="shared" si="18"/>
        <v>0</v>
      </c>
      <c r="CA77" s="239">
        <f t="shared" si="18"/>
        <v>0</v>
      </c>
      <c r="CB77" s="221">
        <f t="shared" si="18"/>
        <v>0</v>
      </c>
      <c r="CC77" s="239">
        <f t="shared" si="18"/>
        <v>0</v>
      </c>
      <c r="CD77" s="221">
        <f t="shared" si="18"/>
        <v>0</v>
      </c>
      <c r="CE77" s="239">
        <f t="shared" si="18"/>
        <v>0</v>
      </c>
      <c r="CF77" s="221">
        <f t="shared" si="20"/>
        <v>0</v>
      </c>
      <c r="CG77" s="239">
        <f t="shared" si="20"/>
        <v>0</v>
      </c>
      <c r="CH77" s="221">
        <f t="shared" si="17"/>
        <v>0</v>
      </c>
      <c r="CI77" s="239">
        <f t="shared" si="17"/>
        <v>0</v>
      </c>
      <c r="CJ77" s="221">
        <f t="shared" si="17"/>
        <v>0</v>
      </c>
      <c r="CK77" s="239">
        <f t="shared" si="17"/>
        <v>-1.9444655061023886E-3</v>
      </c>
      <c r="CL77" s="221">
        <f t="shared" si="17"/>
        <v>-1.3868818263928828E-2</v>
      </c>
      <c r="CM77" s="239">
        <f t="shared" si="17"/>
        <v>-2.6187766574112814E-2</v>
      </c>
      <c r="CN77" s="221">
        <f t="shared" si="17"/>
        <v>-3.8929002910635058E-2</v>
      </c>
      <c r="CO77" s="239">
        <f t="shared" si="17"/>
        <v>-5.2088295167971976E-2</v>
      </c>
      <c r="CP77" s="221">
        <f t="shared" si="17"/>
        <v>-6.5606182515279721E-2</v>
      </c>
      <c r="CQ77" s="239">
        <f t="shared" si="17"/>
        <v>-7.9524826995922671E-2</v>
      </c>
      <c r="CR77" s="221">
        <f t="shared" si="17"/>
        <v>-9.3839164654914264E-2</v>
      </c>
      <c r="CS77" s="239">
        <f t="shared" si="17"/>
        <v>-0.10854398467383053</v>
      </c>
      <c r="CT77" s="221">
        <f t="shared" si="17"/>
        <v>-0.12363392694589193</v>
      </c>
      <c r="CU77" s="221"/>
      <c r="CV77" s="221"/>
      <c r="CW77" s="221"/>
      <c r="CX77" s="221"/>
      <c r="CY77" s="221"/>
      <c r="CZ77" s="221"/>
      <c r="DA77" s="221"/>
      <c r="DB77" s="221"/>
      <c r="DC77" s="221"/>
      <c r="DD77" s="221"/>
      <c r="DE77" s="221"/>
      <c r="DF77" s="221"/>
      <c r="DG77" s="221"/>
      <c r="DH77" s="221"/>
      <c r="DI77" s="221"/>
      <c r="DJ77" s="221"/>
      <c r="DK77" s="221"/>
    </row>
    <row r="78" spans="1:115" ht="15.75" thickBot="1">
      <c r="C78" s="12"/>
      <c r="D78" s="1">
        <v>0</v>
      </c>
      <c r="E78" s="12">
        <v>0</v>
      </c>
      <c r="F78" s="1">
        <v>0</v>
      </c>
      <c r="G78" s="12">
        <v>0</v>
      </c>
      <c r="H78" s="1">
        <v>0</v>
      </c>
      <c r="I78" s="12">
        <v>0</v>
      </c>
      <c r="J78" s="1">
        <v>0</v>
      </c>
      <c r="K78" s="12">
        <v>0</v>
      </c>
      <c r="L78" s="1">
        <v>0</v>
      </c>
      <c r="M78" s="12">
        <v>0</v>
      </c>
      <c r="N78" s="1">
        <v>0</v>
      </c>
      <c r="O78" s="12">
        <v>0</v>
      </c>
      <c r="P78" s="1">
        <v>0</v>
      </c>
      <c r="Q78" s="12">
        <v>0</v>
      </c>
      <c r="R78" s="1">
        <v>0</v>
      </c>
      <c r="S78" s="12">
        <v>0</v>
      </c>
      <c r="T78" s="1">
        <v>0</v>
      </c>
      <c r="U78" s="12">
        <v>0</v>
      </c>
      <c r="V78" s="1">
        <v>0</v>
      </c>
      <c r="W78" s="12">
        <v>0</v>
      </c>
      <c r="X78" s="1">
        <v>0</v>
      </c>
      <c r="Y78" s="12">
        <v>0</v>
      </c>
      <c r="Z78" s="1">
        <v>0</v>
      </c>
      <c r="AA78" s="12">
        <v>0</v>
      </c>
      <c r="AB78" s="1">
        <v>0</v>
      </c>
      <c r="AC78" s="12">
        <v>0</v>
      </c>
      <c r="AD78" s="1">
        <v>0</v>
      </c>
      <c r="AE78" s="12">
        <v>0</v>
      </c>
      <c r="AF78" s="1">
        <v>0</v>
      </c>
      <c r="AG78" s="12">
        <v>0</v>
      </c>
      <c r="AH78" s="1">
        <v>0</v>
      </c>
      <c r="AI78" s="12"/>
      <c r="AJ78" s="1">
        <v>0</v>
      </c>
      <c r="AK78" s="12">
        <v>0</v>
      </c>
      <c r="AL78" s="1">
        <v>0</v>
      </c>
      <c r="AM78" s="12">
        <v>0</v>
      </c>
      <c r="AN78" s="1">
        <v>0</v>
      </c>
      <c r="AO78" s="12">
        <v>0</v>
      </c>
      <c r="AP78" s="1">
        <v>0</v>
      </c>
      <c r="AQ78" s="12">
        <v>0</v>
      </c>
      <c r="AR78" s="1">
        <v>0</v>
      </c>
      <c r="AS78" s="12">
        <v>0</v>
      </c>
      <c r="AT78" s="1">
        <v>0</v>
      </c>
      <c r="AU78" s="12">
        <v>0</v>
      </c>
      <c r="AV78" s="1">
        <v>0</v>
      </c>
      <c r="AW78" s="12">
        <v>0</v>
      </c>
      <c r="AX78" s="1">
        <v>0</v>
      </c>
      <c r="AY78" s="12">
        <v>0</v>
      </c>
      <c r="AZ78" s="1">
        <v>0</v>
      </c>
      <c r="BA78" s="12">
        <v>0</v>
      </c>
      <c r="BB78" s="1">
        <v>0</v>
      </c>
      <c r="BC78" s="12">
        <v>0</v>
      </c>
      <c r="BD78" s="1">
        <v>0</v>
      </c>
      <c r="BE78" s="12">
        <v>0</v>
      </c>
      <c r="BF78" s="1">
        <v>0</v>
      </c>
      <c r="BG78" s="12">
        <v>0</v>
      </c>
      <c r="BH78" s="1">
        <v>0</v>
      </c>
      <c r="BI78" s="12">
        <v>0</v>
      </c>
      <c r="BJ78" s="1">
        <v>0</v>
      </c>
      <c r="BK78" s="12">
        <v>0</v>
      </c>
      <c r="BL78" s="1">
        <v>0</v>
      </c>
      <c r="BM78" s="12">
        <v>0</v>
      </c>
      <c r="BN78" s="1">
        <v>0</v>
      </c>
      <c r="BO78" s="12"/>
      <c r="BP78" s="230">
        <f t="shared" si="18"/>
        <v>0</v>
      </c>
      <c r="BQ78" s="240">
        <f t="shared" si="18"/>
        <v>0</v>
      </c>
      <c r="BR78" s="230">
        <f t="shared" si="18"/>
        <v>0</v>
      </c>
      <c r="BS78" s="240">
        <f t="shared" si="18"/>
        <v>0</v>
      </c>
      <c r="BT78" s="230">
        <f t="shared" si="18"/>
        <v>0</v>
      </c>
      <c r="BU78" s="240">
        <f t="shared" si="18"/>
        <v>0</v>
      </c>
      <c r="BV78" s="230">
        <f t="shared" si="18"/>
        <v>0</v>
      </c>
      <c r="BW78" s="240">
        <f t="shared" si="18"/>
        <v>0</v>
      </c>
      <c r="BX78" s="230">
        <f t="shared" si="18"/>
        <v>0</v>
      </c>
      <c r="BY78" s="240">
        <f t="shared" si="18"/>
        <v>0</v>
      </c>
      <c r="BZ78" s="230">
        <f t="shared" si="18"/>
        <v>0</v>
      </c>
      <c r="CA78" s="240">
        <f t="shared" si="18"/>
        <v>0</v>
      </c>
      <c r="CB78" s="230">
        <f t="shared" si="18"/>
        <v>0</v>
      </c>
      <c r="CC78" s="240">
        <f t="shared" si="18"/>
        <v>0</v>
      </c>
      <c r="CD78" s="230">
        <f t="shared" si="18"/>
        <v>0</v>
      </c>
      <c r="CE78" s="240">
        <f t="shared" si="18"/>
        <v>0</v>
      </c>
      <c r="CF78" s="230">
        <f t="shared" si="20"/>
        <v>0</v>
      </c>
      <c r="CG78" s="240">
        <f t="shared" si="20"/>
        <v>0</v>
      </c>
      <c r="CH78" s="230">
        <f t="shared" si="17"/>
        <v>0</v>
      </c>
      <c r="CI78" s="240">
        <f t="shared" si="17"/>
        <v>0</v>
      </c>
      <c r="CJ78" s="230">
        <f t="shared" si="17"/>
        <v>0</v>
      </c>
      <c r="CK78" s="240">
        <f t="shared" si="17"/>
        <v>0</v>
      </c>
      <c r="CL78" s="230">
        <f t="shared" si="17"/>
        <v>0</v>
      </c>
      <c r="CM78" s="240">
        <f t="shared" si="17"/>
        <v>0</v>
      </c>
      <c r="CN78" s="230">
        <f t="shared" si="17"/>
        <v>0</v>
      </c>
      <c r="CO78" s="240">
        <f t="shared" si="17"/>
        <v>0</v>
      </c>
      <c r="CP78" s="230">
        <f t="shared" si="17"/>
        <v>0</v>
      </c>
      <c r="CQ78" s="240">
        <f t="shared" si="17"/>
        <v>0</v>
      </c>
      <c r="CR78" s="230">
        <f t="shared" si="17"/>
        <v>0</v>
      </c>
      <c r="CS78" s="240">
        <f t="shared" si="17"/>
        <v>0</v>
      </c>
      <c r="CT78" s="230">
        <f t="shared" si="17"/>
        <v>0</v>
      </c>
      <c r="CU78" s="221"/>
      <c r="CV78" s="221"/>
      <c r="CW78" s="221"/>
      <c r="CX78" s="221"/>
      <c r="CY78" s="221"/>
      <c r="CZ78" s="221"/>
      <c r="DA78" s="221"/>
      <c r="DB78" s="221"/>
      <c r="DC78" s="221"/>
      <c r="DD78" s="221"/>
      <c r="DE78" s="221"/>
      <c r="DF78" s="221"/>
      <c r="DG78" s="221"/>
      <c r="DH78" s="221"/>
      <c r="DI78" s="221"/>
      <c r="DJ78" s="221"/>
      <c r="DK78" s="221"/>
    </row>
    <row r="79" spans="1:115" ht="54" customHeight="1" thickBot="1">
      <c r="A79" s="53" t="s">
        <v>193</v>
      </c>
      <c r="B79" s="31">
        <v>2020</v>
      </c>
      <c r="C79" s="32" t="s">
        <v>148</v>
      </c>
      <c r="D79" s="31" t="s">
        <v>148</v>
      </c>
      <c r="E79" s="32" t="s">
        <v>149</v>
      </c>
      <c r="F79" s="31" t="s">
        <v>150</v>
      </c>
      <c r="G79" s="32" t="s">
        <v>151</v>
      </c>
      <c r="H79" s="31" t="s">
        <v>152</v>
      </c>
      <c r="I79" s="32" t="s">
        <v>153</v>
      </c>
      <c r="J79" s="31" t="s">
        <v>154</v>
      </c>
      <c r="K79" s="32" t="s">
        <v>155</v>
      </c>
      <c r="L79" s="31" t="s">
        <v>156</v>
      </c>
      <c r="M79" s="32" t="s">
        <v>157</v>
      </c>
      <c r="N79" s="31" t="s">
        <v>158</v>
      </c>
      <c r="O79" s="32" t="s">
        <v>159</v>
      </c>
      <c r="P79" s="31" t="s">
        <v>160</v>
      </c>
      <c r="Q79" s="32" t="s">
        <v>161</v>
      </c>
      <c r="R79" s="31" t="s">
        <v>162</v>
      </c>
      <c r="S79" s="32" t="s">
        <v>163</v>
      </c>
      <c r="T79" s="31" t="s">
        <v>164</v>
      </c>
      <c r="U79" s="32" t="s">
        <v>165</v>
      </c>
      <c r="V79" s="31" t="s">
        <v>166</v>
      </c>
      <c r="W79" s="32" t="s">
        <v>167</v>
      </c>
      <c r="X79" s="31" t="s">
        <v>158</v>
      </c>
      <c r="Y79" s="32">
        <v>0</v>
      </c>
      <c r="Z79" s="31">
        <v>0</v>
      </c>
      <c r="AA79" s="32">
        <v>0</v>
      </c>
      <c r="AB79" s="31">
        <v>0</v>
      </c>
      <c r="AC79" s="32">
        <v>0</v>
      </c>
      <c r="AD79" s="31">
        <v>0</v>
      </c>
      <c r="AE79" s="32">
        <v>0</v>
      </c>
      <c r="AF79" s="31">
        <v>0</v>
      </c>
      <c r="AG79" s="32">
        <v>0</v>
      </c>
      <c r="AH79" s="31">
        <v>0</v>
      </c>
      <c r="AI79" s="32"/>
      <c r="AJ79" s="31" t="s">
        <v>148</v>
      </c>
      <c r="AK79" s="32" t="s">
        <v>149</v>
      </c>
      <c r="AL79" s="31" t="s">
        <v>150</v>
      </c>
      <c r="AM79" s="32" t="s">
        <v>151</v>
      </c>
      <c r="AN79" s="31" t="s">
        <v>152</v>
      </c>
      <c r="AO79" s="32" t="s">
        <v>153</v>
      </c>
      <c r="AP79" s="31" t="s">
        <v>154</v>
      </c>
      <c r="AQ79" s="32" t="s">
        <v>155</v>
      </c>
      <c r="AR79" s="31" t="s">
        <v>156</v>
      </c>
      <c r="AS79" s="32" t="s">
        <v>157</v>
      </c>
      <c r="AT79" s="31" t="s">
        <v>158</v>
      </c>
      <c r="AU79" s="32" t="s">
        <v>159</v>
      </c>
      <c r="AV79" s="31" t="s">
        <v>160</v>
      </c>
      <c r="AW79" s="32" t="s">
        <v>161</v>
      </c>
      <c r="AX79" s="31" t="s">
        <v>162</v>
      </c>
      <c r="AY79" s="32" t="s">
        <v>163</v>
      </c>
      <c r="AZ79" s="31" t="s">
        <v>164</v>
      </c>
      <c r="BA79" s="32" t="s">
        <v>165</v>
      </c>
      <c r="BB79" s="31" t="s">
        <v>166</v>
      </c>
      <c r="BC79" s="32" t="s">
        <v>167</v>
      </c>
      <c r="BD79" s="31" t="s">
        <v>158</v>
      </c>
      <c r="BE79" s="32">
        <v>0</v>
      </c>
      <c r="BF79" s="31">
        <v>0</v>
      </c>
      <c r="BG79" s="32">
        <v>0</v>
      </c>
      <c r="BH79" s="31">
        <v>0</v>
      </c>
      <c r="BI79" s="32">
        <v>0</v>
      </c>
      <c r="BJ79" s="31">
        <v>0</v>
      </c>
      <c r="BK79" s="32">
        <v>0</v>
      </c>
      <c r="BL79" s="31">
        <v>0</v>
      </c>
      <c r="BM79" s="32">
        <v>0</v>
      </c>
      <c r="BN79" s="31">
        <v>0</v>
      </c>
      <c r="BO79" s="32"/>
      <c r="BP79" s="241" t="e">
        <f t="shared" si="18"/>
        <v>#VALUE!</v>
      </c>
      <c r="BQ79" s="242" t="e">
        <f t="shared" si="18"/>
        <v>#VALUE!</v>
      </c>
      <c r="BR79" s="241" t="e">
        <f t="shared" si="18"/>
        <v>#VALUE!</v>
      </c>
      <c r="BS79" s="242" t="e">
        <f t="shared" si="18"/>
        <v>#VALUE!</v>
      </c>
      <c r="BT79" s="241" t="e">
        <f t="shared" si="18"/>
        <v>#VALUE!</v>
      </c>
      <c r="BU79" s="242" t="e">
        <f t="shared" si="18"/>
        <v>#VALUE!</v>
      </c>
      <c r="BV79" s="241" t="e">
        <f t="shared" si="18"/>
        <v>#VALUE!</v>
      </c>
      <c r="BW79" s="242" t="e">
        <f t="shared" si="18"/>
        <v>#VALUE!</v>
      </c>
      <c r="BX79" s="241" t="e">
        <f t="shared" si="18"/>
        <v>#VALUE!</v>
      </c>
      <c r="BY79" s="242" t="e">
        <f t="shared" si="18"/>
        <v>#VALUE!</v>
      </c>
      <c r="BZ79" s="241" t="e">
        <f t="shared" si="18"/>
        <v>#VALUE!</v>
      </c>
      <c r="CA79" s="242" t="e">
        <f t="shared" si="18"/>
        <v>#VALUE!</v>
      </c>
      <c r="CB79" s="241" t="e">
        <f t="shared" si="18"/>
        <v>#VALUE!</v>
      </c>
      <c r="CC79" s="242" t="e">
        <f t="shared" si="18"/>
        <v>#VALUE!</v>
      </c>
      <c r="CD79" s="241" t="e">
        <f t="shared" si="18"/>
        <v>#VALUE!</v>
      </c>
      <c r="CE79" s="242" t="e">
        <f t="shared" si="18"/>
        <v>#VALUE!</v>
      </c>
      <c r="CF79" s="241" t="e">
        <f t="shared" si="20"/>
        <v>#VALUE!</v>
      </c>
      <c r="CG79" s="242" t="e">
        <f t="shared" si="20"/>
        <v>#VALUE!</v>
      </c>
      <c r="CH79" s="241" t="e">
        <f t="shared" si="17"/>
        <v>#VALUE!</v>
      </c>
      <c r="CI79" s="242" t="e">
        <f t="shared" si="17"/>
        <v>#VALUE!</v>
      </c>
      <c r="CJ79" s="241" t="e">
        <f t="shared" si="17"/>
        <v>#VALUE!</v>
      </c>
      <c r="CK79" s="242">
        <f t="shared" si="17"/>
        <v>0</v>
      </c>
      <c r="CL79" s="241">
        <f t="shared" si="17"/>
        <v>0</v>
      </c>
      <c r="CM79" s="242">
        <f t="shared" si="17"/>
        <v>0</v>
      </c>
      <c r="CN79" s="241">
        <f t="shared" si="17"/>
        <v>0</v>
      </c>
      <c r="CO79" s="242">
        <f t="shared" si="17"/>
        <v>0</v>
      </c>
      <c r="CP79" s="241">
        <f t="shared" si="17"/>
        <v>0</v>
      </c>
      <c r="CQ79" s="242">
        <f t="shared" si="17"/>
        <v>0</v>
      </c>
      <c r="CR79" s="241">
        <f t="shared" si="17"/>
        <v>0</v>
      </c>
      <c r="CS79" s="242">
        <f t="shared" si="17"/>
        <v>0</v>
      </c>
      <c r="CT79" s="241">
        <f t="shared" si="17"/>
        <v>0</v>
      </c>
      <c r="CU79" s="221"/>
      <c r="CV79" s="221"/>
      <c r="CW79" s="221"/>
      <c r="CX79" s="221"/>
      <c r="CY79" s="221"/>
      <c r="CZ79" s="221"/>
      <c r="DA79" s="221"/>
      <c r="DB79" s="221"/>
      <c r="DC79" s="221"/>
      <c r="DD79" s="221"/>
      <c r="DE79" s="221"/>
      <c r="DF79" s="221"/>
      <c r="DG79" s="221"/>
      <c r="DH79" s="221"/>
      <c r="DI79" s="221"/>
      <c r="DJ79" s="221"/>
      <c r="DK79" s="221"/>
    </row>
    <row r="80" spans="1:115">
      <c r="A80" t="s">
        <v>168</v>
      </c>
      <c r="B80" s="29" t="e">
        <f>#REF!</f>
        <v>#REF!</v>
      </c>
      <c r="C80" s="30">
        <f>D80/$D$88</f>
        <v>0.29346817739643483</v>
      </c>
      <c r="D80" s="29">
        <v>0.71848876216884572</v>
      </c>
      <c r="E80" s="118">
        <v>0</v>
      </c>
      <c r="F80" s="29">
        <v>0</v>
      </c>
      <c r="G80" s="118">
        <v>0</v>
      </c>
      <c r="H80" s="29">
        <v>0</v>
      </c>
      <c r="I80" s="118">
        <v>0</v>
      </c>
      <c r="J80" s="29">
        <v>0</v>
      </c>
      <c r="K80" s="118">
        <v>0</v>
      </c>
      <c r="L80" s="29">
        <v>0</v>
      </c>
      <c r="M80" s="118">
        <v>0</v>
      </c>
      <c r="N80" s="29">
        <v>0.327769161163734</v>
      </c>
      <c r="O80" s="118">
        <v>0</v>
      </c>
      <c r="P80" s="29">
        <v>0</v>
      </c>
      <c r="Q80" s="118">
        <v>0</v>
      </c>
      <c r="R80" s="29">
        <v>0</v>
      </c>
      <c r="S80" s="118">
        <v>0</v>
      </c>
      <c r="T80" s="29">
        <v>0</v>
      </c>
      <c r="U80" s="118">
        <v>0</v>
      </c>
      <c r="V80" s="29">
        <v>0</v>
      </c>
      <c r="W80" s="118">
        <v>0</v>
      </c>
      <c r="X80" s="29">
        <v>0.49437010049184588</v>
      </c>
      <c r="Y80" s="118">
        <v>0</v>
      </c>
      <c r="Z80" s="29">
        <v>0</v>
      </c>
      <c r="AA80" s="118">
        <v>0</v>
      </c>
      <c r="AB80" s="29">
        <v>0</v>
      </c>
      <c r="AC80" s="118">
        <v>0</v>
      </c>
      <c r="AD80" s="29">
        <v>0</v>
      </c>
      <c r="AE80" s="118">
        <v>0</v>
      </c>
      <c r="AF80" s="29">
        <v>0</v>
      </c>
      <c r="AG80" s="118">
        <v>0</v>
      </c>
      <c r="AH80" s="29">
        <v>0</v>
      </c>
      <c r="AI80" s="30"/>
      <c r="AJ80" s="29">
        <v>0.28830103037721844</v>
      </c>
      <c r="AK80" s="118">
        <v>0</v>
      </c>
      <c r="AL80" s="29">
        <v>0</v>
      </c>
      <c r="AM80" s="118">
        <v>0</v>
      </c>
      <c r="AN80" s="29">
        <v>0</v>
      </c>
      <c r="AO80" s="118">
        <v>0</v>
      </c>
      <c r="AP80" s="29">
        <v>0</v>
      </c>
      <c r="AQ80" s="118">
        <v>0</v>
      </c>
      <c r="AR80" s="29">
        <v>0</v>
      </c>
      <c r="AS80" s="118">
        <v>0</v>
      </c>
      <c r="AT80" s="29">
        <v>0.2952997112757263</v>
      </c>
      <c r="AU80" s="118">
        <v>0</v>
      </c>
      <c r="AV80" s="29">
        <v>0</v>
      </c>
      <c r="AW80" s="118">
        <v>0</v>
      </c>
      <c r="AX80" s="29">
        <v>0</v>
      </c>
      <c r="AY80" s="118">
        <v>0</v>
      </c>
      <c r="AZ80" s="29">
        <v>0</v>
      </c>
      <c r="BA80" s="118">
        <v>0</v>
      </c>
      <c r="BB80" s="29">
        <v>0</v>
      </c>
      <c r="BC80" s="118">
        <v>0</v>
      </c>
      <c r="BD80" s="29">
        <v>0.18764042647080545</v>
      </c>
      <c r="BE80" s="118">
        <v>0</v>
      </c>
      <c r="BF80" s="29">
        <v>0</v>
      </c>
      <c r="BG80" s="118">
        <v>0</v>
      </c>
      <c r="BH80" s="29">
        <v>0</v>
      </c>
      <c r="BI80" s="118">
        <v>0</v>
      </c>
      <c r="BJ80" s="29">
        <v>0</v>
      </c>
      <c r="BK80" s="118">
        <v>0</v>
      </c>
      <c r="BL80" s="29">
        <v>0</v>
      </c>
      <c r="BM80" s="118">
        <v>0</v>
      </c>
      <c r="BN80" s="29">
        <v>0</v>
      </c>
      <c r="BO80" s="30"/>
      <c r="BP80" s="243">
        <f t="shared" si="18"/>
        <v>1.0067897925460643</v>
      </c>
      <c r="BQ80" s="244">
        <f t="shared" si="18"/>
        <v>0</v>
      </c>
      <c r="BR80" s="243">
        <f t="shared" si="18"/>
        <v>0</v>
      </c>
      <c r="BS80" s="244">
        <f t="shared" si="18"/>
        <v>0</v>
      </c>
      <c r="BT80" s="243">
        <f t="shared" si="18"/>
        <v>0</v>
      </c>
      <c r="BU80" s="244">
        <f t="shared" si="18"/>
        <v>0</v>
      </c>
      <c r="BV80" s="243">
        <f t="shared" si="18"/>
        <v>0</v>
      </c>
      <c r="BW80" s="244">
        <f t="shared" si="18"/>
        <v>0</v>
      </c>
      <c r="BX80" s="243">
        <f t="shared" si="18"/>
        <v>0</v>
      </c>
      <c r="BY80" s="244">
        <f t="shared" ref="BP80:CE96" si="21">M80+AS80</f>
        <v>0</v>
      </c>
      <c r="BZ80" s="243">
        <f t="shared" si="21"/>
        <v>0.6230688724394603</v>
      </c>
      <c r="CA80" s="244">
        <f t="shared" si="21"/>
        <v>0</v>
      </c>
      <c r="CB80" s="243">
        <f t="shared" si="21"/>
        <v>0</v>
      </c>
      <c r="CC80" s="244">
        <f t="shared" si="21"/>
        <v>0</v>
      </c>
      <c r="CD80" s="243">
        <f t="shared" si="21"/>
        <v>0</v>
      </c>
      <c r="CE80" s="244">
        <f t="shared" si="21"/>
        <v>0</v>
      </c>
      <c r="CF80" s="243">
        <f t="shared" si="20"/>
        <v>0</v>
      </c>
      <c r="CG80" s="244">
        <f t="shared" si="20"/>
        <v>0</v>
      </c>
      <c r="CH80" s="243">
        <f t="shared" si="17"/>
        <v>0</v>
      </c>
      <c r="CI80" s="244">
        <f t="shared" si="17"/>
        <v>0</v>
      </c>
      <c r="CJ80" s="243">
        <f t="shared" si="17"/>
        <v>0.6820105269626513</v>
      </c>
      <c r="CK80" s="244">
        <f t="shared" si="17"/>
        <v>0</v>
      </c>
      <c r="CL80" s="243">
        <f t="shared" si="17"/>
        <v>0</v>
      </c>
      <c r="CM80" s="244">
        <f t="shared" si="17"/>
        <v>0</v>
      </c>
      <c r="CN80" s="243">
        <f t="shared" si="17"/>
        <v>0</v>
      </c>
      <c r="CO80" s="244">
        <f t="shared" si="17"/>
        <v>0</v>
      </c>
      <c r="CP80" s="243">
        <f t="shared" si="17"/>
        <v>0</v>
      </c>
      <c r="CQ80" s="244">
        <f t="shared" si="17"/>
        <v>0</v>
      </c>
      <c r="CR80" s="243">
        <f t="shared" si="17"/>
        <v>0</v>
      </c>
      <c r="CS80" s="244">
        <f t="shared" si="17"/>
        <v>0</v>
      </c>
      <c r="CT80" s="243">
        <f t="shared" si="17"/>
        <v>0</v>
      </c>
      <c r="CU80" s="221"/>
      <c r="CV80" s="221"/>
      <c r="CW80" s="221"/>
      <c r="CX80" s="221"/>
      <c r="CY80" s="221"/>
      <c r="CZ80" s="221"/>
      <c r="DA80" s="221"/>
      <c r="DB80" s="221"/>
      <c r="DC80" s="221"/>
      <c r="DD80" s="221"/>
      <c r="DE80" s="221"/>
      <c r="DF80" s="221"/>
      <c r="DG80" s="221"/>
      <c r="DH80" s="221"/>
      <c r="DI80" s="221"/>
      <c r="DJ80" s="221"/>
      <c r="DK80" s="221"/>
    </row>
    <row r="81" spans="1:115">
      <c r="A81" t="s">
        <v>169</v>
      </c>
      <c r="B81" s="29" t="e">
        <f>#REF!</f>
        <v>#REF!</v>
      </c>
      <c r="C81" s="30">
        <f t="shared" ref="C81:C87" si="22">D81/$D$88</f>
        <v>6.2891814453868683E-2</v>
      </c>
      <c r="D81" s="29">
        <v>0.15397601988194914</v>
      </c>
      <c r="E81" s="118">
        <v>0</v>
      </c>
      <c r="F81" s="29">
        <v>0</v>
      </c>
      <c r="G81" s="118">
        <v>0</v>
      </c>
      <c r="H81" s="29">
        <v>0</v>
      </c>
      <c r="I81" s="118">
        <v>0</v>
      </c>
      <c r="J81" s="29">
        <v>0</v>
      </c>
      <c r="K81" s="118">
        <v>0</v>
      </c>
      <c r="L81" s="29">
        <v>0</v>
      </c>
      <c r="M81" s="118">
        <v>0</v>
      </c>
      <c r="N81" s="29">
        <v>9.5982381383410607E-4</v>
      </c>
      <c r="O81" s="118">
        <v>0</v>
      </c>
      <c r="P81" s="29">
        <v>0</v>
      </c>
      <c r="Q81" s="118">
        <v>0</v>
      </c>
      <c r="R81" s="29">
        <v>0</v>
      </c>
      <c r="S81" s="118">
        <v>0</v>
      </c>
      <c r="T81" s="29">
        <v>0</v>
      </c>
      <c r="U81" s="118">
        <v>0</v>
      </c>
      <c r="V81" s="29">
        <v>0</v>
      </c>
      <c r="W81" s="118">
        <v>0</v>
      </c>
      <c r="X81" s="29">
        <v>1.4476901780964002E-3</v>
      </c>
      <c r="Y81" s="118">
        <v>0</v>
      </c>
      <c r="Z81" s="29">
        <v>0</v>
      </c>
      <c r="AA81" s="118">
        <v>0</v>
      </c>
      <c r="AB81" s="29">
        <v>0</v>
      </c>
      <c r="AC81" s="118">
        <v>0</v>
      </c>
      <c r="AD81" s="29">
        <v>0</v>
      </c>
      <c r="AE81" s="118">
        <v>0</v>
      </c>
      <c r="AF81" s="29">
        <v>0</v>
      </c>
      <c r="AG81" s="118">
        <v>0</v>
      </c>
      <c r="AH81" s="29">
        <v>0</v>
      </c>
      <c r="AI81" s="30"/>
      <c r="AJ81" s="29">
        <v>7.2088106419870984E-2</v>
      </c>
      <c r="AK81" s="118">
        <v>0</v>
      </c>
      <c r="AL81" s="29">
        <v>0</v>
      </c>
      <c r="AM81" s="118">
        <v>0</v>
      </c>
      <c r="AN81" s="29">
        <v>0</v>
      </c>
      <c r="AO81" s="118">
        <v>0</v>
      </c>
      <c r="AP81" s="29">
        <v>0</v>
      </c>
      <c r="AQ81" s="118">
        <v>0</v>
      </c>
      <c r="AR81" s="29">
        <v>0</v>
      </c>
      <c r="AS81" s="118">
        <v>0</v>
      </c>
      <c r="AT81" s="29">
        <v>0</v>
      </c>
      <c r="AU81" s="118">
        <v>0</v>
      </c>
      <c r="AV81" s="29">
        <v>0</v>
      </c>
      <c r="AW81" s="118">
        <v>0</v>
      </c>
      <c r="AX81" s="29">
        <v>0</v>
      </c>
      <c r="AY81" s="118">
        <v>0</v>
      </c>
      <c r="AZ81" s="29">
        <v>0</v>
      </c>
      <c r="BA81" s="118">
        <v>0</v>
      </c>
      <c r="BB81" s="29">
        <v>0</v>
      </c>
      <c r="BC81" s="118">
        <v>0</v>
      </c>
      <c r="BD81" s="29">
        <v>0</v>
      </c>
      <c r="BE81" s="118">
        <v>0</v>
      </c>
      <c r="BF81" s="29">
        <v>0</v>
      </c>
      <c r="BG81" s="118">
        <v>0</v>
      </c>
      <c r="BH81" s="29">
        <v>0</v>
      </c>
      <c r="BI81" s="118">
        <v>0</v>
      </c>
      <c r="BJ81" s="29">
        <v>0</v>
      </c>
      <c r="BK81" s="118">
        <v>0</v>
      </c>
      <c r="BL81" s="29">
        <v>0</v>
      </c>
      <c r="BM81" s="118">
        <v>0</v>
      </c>
      <c r="BN81" s="29">
        <v>0</v>
      </c>
      <c r="BO81" s="30"/>
      <c r="BP81" s="243">
        <f t="shared" si="21"/>
        <v>0.22606412630182013</v>
      </c>
      <c r="BQ81" s="244">
        <f t="shared" si="21"/>
        <v>0</v>
      </c>
      <c r="BR81" s="243">
        <f t="shared" si="21"/>
        <v>0</v>
      </c>
      <c r="BS81" s="244">
        <f t="shared" si="21"/>
        <v>0</v>
      </c>
      <c r="BT81" s="243">
        <f t="shared" si="21"/>
        <v>0</v>
      </c>
      <c r="BU81" s="244">
        <f t="shared" si="21"/>
        <v>0</v>
      </c>
      <c r="BV81" s="243">
        <f t="shared" si="21"/>
        <v>0</v>
      </c>
      <c r="BW81" s="244">
        <f t="shared" si="21"/>
        <v>0</v>
      </c>
      <c r="BX81" s="243">
        <f t="shared" si="21"/>
        <v>0</v>
      </c>
      <c r="BY81" s="244">
        <f t="shared" si="21"/>
        <v>0</v>
      </c>
      <c r="BZ81" s="243">
        <f t="shared" si="21"/>
        <v>9.5982381383410607E-4</v>
      </c>
      <c r="CA81" s="244">
        <f t="shared" si="21"/>
        <v>0</v>
      </c>
      <c r="CB81" s="243">
        <f t="shared" si="21"/>
        <v>0</v>
      </c>
      <c r="CC81" s="244">
        <f t="shared" si="21"/>
        <v>0</v>
      </c>
      <c r="CD81" s="243">
        <f t="shared" si="21"/>
        <v>0</v>
      </c>
      <c r="CE81" s="244">
        <f t="shared" si="21"/>
        <v>0</v>
      </c>
      <c r="CF81" s="243">
        <f t="shared" si="20"/>
        <v>0</v>
      </c>
      <c r="CG81" s="244">
        <f t="shared" si="20"/>
        <v>0</v>
      </c>
      <c r="CH81" s="243">
        <f t="shared" si="17"/>
        <v>0</v>
      </c>
      <c r="CI81" s="244">
        <f t="shared" si="17"/>
        <v>0</v>
      </c>
      <c r="CJ81" s="243">
        <f t="shared" si="17"/>
        <v>1.4476901780964002E-3</v>
      </c>
      <c r="CK81" s="244">
        <f t="shared" si="17"/>
        <v>0</v>
      </c>
      <c r="CL81" s="243">
        <f t="shared" si="17"/>
        <v>0</v>
      </c>
      <c r="CM81" s="244">
        <f t="shared" si="17"/>
        <v>0</v>
      </c>
      <c r="CN81" s="243">
        <f t="shared" si="17"/>
        <v>0</v>
      </c>
      <c r="CO81" s="244">
        <f t="shared" si="17"/>
        <v>0</v>
      </c>
      <c r="CP81" s="243">
        <f t="shared" si="17"/>
        <v>0</v>
      </c>
      <c r="CQ81" s="244">
        <f t="shared" si="17"/>
        <v>0</v>
      </c>
      <c r="CR81" s="243">
        <f t="shared" si="17"/>
        <v>0</v>
      </c>
      <c r="CS81" s="244">
        <f t="shared" si="17"/>
        <v>0</v>
      </c>
      <c r="CT81" s="243">
        <f t="shared" si="17"/>
        <v>0</v>
      </c>
      <c r="CU81" s="221"/>
      <c r="CV81" s="221"/>
      <c r="CW81" s="221"/>
      <c r="CX81" s="221"/>
      <c r="CY81" s="221"/>
      <c r="CZ81" s="221"/>
      <c r="DA81" s="221"/>
      <c r="DB81" s="221"/>
      <c r="DC81" s="221"/>
      <c r="DD81" s="221"/>
      <c r="DE81" s="221"/>
      <c r="DF81" s="221"/>
      <c r="DG81" s="221"/>
      <c r="DH81" s="221"/>
      <c r="DI81" s="221"/>
      <c r="DJ81" s="221"/>
      <c r="DK81" s="221"/>
    </row>
    <row r="82" spans="1:115">
      <c r="A82" t="s">
        <v>170</v>
      </c>
      <c r="B82" s="29" t="e">
        <f>#REF!</f>
        <v>#REF!</v>
      </c>
      <c r="C82" s="30">
        <f t="shared" si="22"/>
        <v>0.18341190151685516</v>
      </c>
      <c r="D82" s="29">
        <v>0.44904149832185658</v>
      </c>
      <c r="E82" s="118">
        <v>0</v>
      </c>
      <c r="F82" s="29">
        <v>0</v>
      </c>
      <c r="G82" s="118">
        <v>0</v>
      </c>
      <c r="H82" s="29">
        <v>0</v>
      </c>
      <c r="I82" s="118">
        <v>0</v>
      </c>
      <c r="J82" s="29">
        <v>0</v>
      </c>
      <c r="K82" s="118">
        <v>0</v>
      </c>
      <c r="L82" s="29">
        <v>0</v>
      </c>
      <c r="M82" s="118">
        <v>0</v>
      </c>
      <c r="N82" s="29">
        <v>0.26700930372525261</v>
      </c>
      <c r="O82" s="118">
        <v>0</v>
      </c>
      <c r="P82" s="29">
        <v>0</v>
      </c>
      <c r="Q82" s="118">
        <v>0</v>
      </c>
      <c r="R82" s="29">
        <v>0</v>
      </c>
      <c r="S82" s="118">
        <v>0</v>
      </c>
      <c r="T82" s="29">
        <v>0</v>
      </c>
      <c r="U82" s="118">
        <v>0</v>
      </c>
      <c r="V82" s="29">
        <v>0</v>
      </c>
      <c r="W82" s="118">
        <v>0</v>
      </c>
      <c r="X82" s="29">
        <v>0.40272677223886499</v>
      </c>
      <c r="Y82" s="118">
        <v>0</v>
      </c>
      <c r="Z82" s="29">
        <v>0</v>
      </c>
      <c r="AA82" s="118">
        <v>0</v>
      </c>
      <c r="AB82" s="29">
        <v>0</v>
      </c>
      <c r="AC82" s="118">
        <v>0</v>
      </c>
      <c r="AD82" s="29">
        <v>0</v>
      </c>
      <c r="AE82" s="118">
        <v>0</v>
      </c>
      <c r="AF82" s="29">
        <v>0</v>
      </c>
      <c r="AG82" s="118">
        <v>0</v>
      </c>
      <c r="AH82" s="29">
        <v>0</v>
      </c>
      <c r="AI82" s="30"/>
      <c r="AJ82" s="29">
        <v>0.17091067946088745</v>
      </c>
      <c r="AK82" s="118">
        <v>0</v>
      </c>
      <c r="AL82" s="29">
        <v>0</v>
      </c>
      <c r="AM82" s="118">
        <v>0</v>
      </c>
      <c r="AN82" s="29">
        <v>0</v>
      </c>
      <c r="AO82" s="118">
        <v>0</v>
      </c>
      <c r="AP82" s="29">
        <v>0</v>
      </c>
      <c r="AQ82" s="118">
        <v>0</v>
      </c>
      <c r="AR82" s="29">
        <v>0</v>
      </c>
      <c r="AS82" s="118">
        <v>0</v>
      </c>
      <c r="AT82" s="29">
        <v>0.2263367838215834</v>
      </c>
      <c r="AU82" s="118">
        <v>0</v>
      </c>
      <c r="AV82" s="29">
        <v>0</v>
      </c>
      <c r="AW82" s="118">
        <v>0</v>
      </c>
      <c r="AX82" s="29">
        <v>0</v>
      </c>
      <c r="AY82" s="118">
        <v>0</v>
      </c>
      <c r="AZ82" s="29">
        <v>0</v>
      </c>
      <c r="BA82" s="118">
        <v>0</v>
      </c>
      <c r="BB82" s="29">
        <v>0</v>
      </c>
      <c r="BC82" s="118">
        <v>0</v>
      </c>
      <c r="BD82" s="29">
        <v>0.14381974997143673</v>
      </c>
      <c r="BE82" s="118">
        <v>0</v>
      </c>
      <c r="BF82" s="29">
        <v>0</v>
      </c>
      <c r="BG82" s="118">
        <v>0</v>
      </c>
      <c r="BH82" s="29">
        <v>0</v>
      </c>
      <c r="BI82" s="118">
        <v>0</v>
      </c>
      <c r="BJ82" s="29">
        <v>0</v>
      </c>
      <c r="BK82" s="118">
        <v>0</v>
      </c>
      <c r="BL82" s="29">
        <v>0</v>
      </c>
      <c r="BM82" s="118">
        <v>0</v>
      </c>
      <c r="BN82" s="29">
        <v>0</v>
      </c>
      <c r="BO82" s="30"/>
      <c r="BP82" s="243">
        <f t="shared" si="21"/>
        <v>0.61995217778274403</v>
      </c>
      <c r="BQ82" s="244">
        <f t="shared" si="21"/>
        <v>0</v>
      </c>
      <c r="BR82" s="243">
        <f t="shared" si="21"/>
        <v>0</v>
      </c>
      <c r="BS82" s="244">
        <f t="shared" si="21"/>
        <v>0</v>
      </c>
      <c r="BT82" s="243">
        <f t="shared" si="21"/>
        <v>0</v>
      </c>
      <c r="BU82" s="244">
        <f t="shared" si="21"/>
        <v>0</v>
      </c>
      <c r="BV82" s="243">
        <f t="shared" si="21"/>
        <v>0</v>
      </c>
      <c r="BW82" s="244">
        <f t="shared" si="21"/>
        <v>0</v>
      </c>
      <c r="BX82" s="243">
        <f t="shared" si="21"/>
        <v>0</v>
      </c>
      <c r="BY82" s="244">
        <f t="shared" si="21"/>
        <v>0</v>
      </c>
      <c r="BZ82" s="243">
        <f t="shared" si="21"/>
        <v>0.49334608754683601</v>
      </c>
      <c r="CA82" s="244">
        <f t="shared" si="21"/>
        <v>0</v>
      </c>
      <c r="CB82" s="243">
        <f t="shared" si="21"/>
        <v>0</v>
      </c>
      <c r="CC82" s="244">
        <f t="shared" si="21"/>
        <v>0</v>
      </c>
      <c r="CD82" s="243">
        <f t="shared" si="21"/>
        <v>0</v>
      </c>
      <c r="CE82" s="244">
        <f t="shared" si="21"/>
        <v>0</v>
      </c>
      <c r="CF82" s="243">
        <f t="shared" si="20"/>
        <v>0</v>
      </c>
      <c r="CG82" s="244">
        <f t="shared" si="20"/>
        <v>0</v>
      </c>
      <c r="CH82" s="243">
        <f t="shared" si="17"/>
        <v>0</v>
      </c>
      <c r="CI82" s="244">
        <f t="shared" si="17"/>
        <v>0</v>
      </c>
      <c r="CJ82" s="243">
        <f t="shared" si="17"/>
        <v>0.54654652221030176</v>
      </c>
      <c r="CK82" s="244">
        <f t="shared" si="17"/>
        <v>0</v>
      </c>
      <c r="CL82" s="243">
        <f t="shared" si="17"/>
        <v>0</v>
      </c>
      <c r="CM82" s="244">
        <f t="shared" si="17"/>
        <v>0</v>
      </c>
      <c r="CN82" s="243">
        <f t="shared" si="17"/>
        <v>0</v>
      </c>
      <c r="CO82" s="244">
        <f t="shared" si="17"/>
        <v>0</v>
      </c>
      <c r="CP82" s="243">
        <f t="shared" si="17"/>
        <v>0</v>
      </c>
      <c r="CQ82" s="244">
        <f t="shared" si="17"/>
        <v>0</v>
      </c>
      <c r="CR82" s="243">
        <f t="shared" si="17"/>
        <v>0</v>
      </c>
      <c r="CS82" s="244">
        <f t="shared" si="17"/>
        <v>0</v>
      </c>
      <c r="CT82" s="243">
        <f t="shared" si="17"/>
        <v>0</v>
      </c>
      <c r="CU82" s="221"/>
      <c r="CV82" s="221"/>
      <c r="CW82" s="221"/>
      <c r="CX82" s="221"/>
      <c r="CY82" s="221"/>
      <c r="CZ82" s="221"/>
      <c r="DA82" s="221"/>
      <c r="DB82" s="221"/>
      <c r="DC82" s="221"/>
      <c r="DD82" s="221"/>
      <c r="DE82" s="221"/>
      <c r="DF82" s="221"/>
      <c r="DG82" s="221"/>
      <c r="DH82" s="221"/>
      <c r="DI82" s="221"/>
      <c r="DJ82" s="221"/>
      <c r="DK82" s="221"/>
    </row>
    <row r="83" spans="1:115">
      <c r="A83" t="s">
        <v>171</v>
      </c>
      <c r="B83" s="29" t="e">
        <f>#REF!</f>
        <v>#REF!</v>
      </c>
      <c r="C83" s="30">
        <f t="shared" si="22"/>
        <v>8.8665960113509093E-2</v>
      </c>
      <c r="D83" s="29">
        <v>0.21707803719518828</v>
      </c>
      <c r="E83" s="118">
        <v>0</v>
      </c>
      <c r="F83" s="29">
        <v>0</v>
      </c>
      <c r="G83" s="118">
        <v>0</v>
      </c>
      <c r="H83" s="29">
        <v>0</v>
      </c>
      <c r="I83" s="118">
        <v>0</v>
      </c>
      <c r="J83" s="29">
        <v>0</v>
      </c>
      <c r="K83" s="118">
        <v>0</v>
      </c>
      <c r="L83" s="29">
        <v>0</v>
      </c>
      <c r="M83" s="118">
        <v>0</v>
      </c>
      <c r="N83" s="29">
        <v>6.7153276683084323E-2</v>
      </c>
      <c r="O83" s="118">
        <v>0</v>
      </c>
      <c r="P83" s="29">
        <v>0</v>
      </c>
      <c r="Q83" s="118">
        <v>0</v>
      </c>
      <c r="R83" s="29">
        <v>0</v>
      </c>
      <c r="S83" s="118">
        <v>0</v>
      </c>
      <c r="T83" s="29">
        <v>0</v>
      </c>
      <c r="U83" s="118">
        <v>0</v>
      </c>
      <c r="V83" s="29">
        <v>0</v>
      </c>
      <c r="W83" s="118">
        <v>0</v>
      </c>
      <c r="X83" s="29">
        <v>0.1012864420322603</v>
      </c>
      <c r="Y83" s="118">
        <v>0</v>
      </c>
      <c r="Z83" s="29">
        <v>0</v>
      </c>
      <c r="AA83" s="118">
        <v>0</v>
      </c>
      <c r="AB83" s="29">
        <v>0</v>
      </c>
      <c r="AC83" s="118">
        <v>0</v>
      </c>
      <c r="AD83" s="29">
        <v>0</v>
      </c>
      <c r="AE83" s="118">
        <v>0</v>
      </c>
      <c r="AF83" s="29">
        <v>0</v>
      </c>
      <c r="AG83" s="118">
        <v>0</v>
      </c>
      <c r="AH83" s="29">
        <v>0</v>
      </c>
      <c r="AI83" s="30"/>
      <c r="AJ83" s="29">
        <v>6.3385502806182853E-2</v>
      </c>
      <c r="AK83" s="118">
        <v>0</v>
      </c>
      <c r="AL83" s="29">
        <v>0</v>
      </c>
      <c r="AM83" s="118">
        <v>0</v>
      </c>
      <c r="AN83" s="29">
        <v>0</v>
      </c>
      <c r="AO83" s="118">
        <v>0</v>
      </c>
      <c r="AP83" s="29">
        <v>0</v>
      </c>
      <c r="AQ83" s="118">
        <v>0</v>
      </c>
      <c r="AR83" s="29">
        <v>0</v>
      </c>
      <c r="AS83" s="118">
        <v>0</v>
      </c>
      <c r="AT83" s="29">
        <v>6.3372014633117132E-2</v>
      </c>
      <c r="AU83" s="118">
        <v>0</v>
      </c>
      <c r="AV83" s="29">
        <v>0</v>
      </c>
      <c r="AW83" s="118">
        <v>0</v>
      </c>
      <c r="AX83" s="29">
        <v>0</v>
      </c>
      <c r="AY83" s="118">
        <v>0</v>
      </c>
      <c r="AZ83" s="29">
        <v>0</v>
      </c>
      <c r="BA83" s="118">
        <v>0</v>
      </c>
      <c r="BB83" s="29">
        <v>0</v>
      </c>
      <c r="BC83" s="118">
        <v>0</v>
      </c>
      <c r="BD83" s="29">
        <v>4.0268078152535865E-2</v>
      </c>
      <c r="BE83" s="118">
        <v>0</v>
      </c>
      <c r="BF83" s="29">
        <v>0</v>
      </c>
      <c r="BG83" s="118">
        <v>0</v>
      </c>
      <c r="BH83" s="29">
        <v>0</v>
      </c>
      <c r="BI83" s="118">
        <v>0</v>
      </c>
      <c r="BJ83" s="29">
        <v>0</v>
      </c>
      <c r="BK83" s="118">
        <v>0</v>
      </c>
      <c r="BL83" s="29">
        <v>0</v>
      </c>
      <c r="BM83" s="118">
        <v>0</v>
      </c>
      <c r="BN83" s="29">
        <v>0</v>
      </c>
      <c r="BO83" s="30"/>
      <c r="BP83" s="243">
        <f t="shared" si="21"/>
        <v>0.28046354000137114</v>
      </c>
      <c r="BQ83" s="244">
        <f t="shared" si="21"/>
        <v>0</v>
      </c>
      <c r="BR83" s="243">
        <f t="shared" si="21"/>
        <v>0</v>
      </c>
      <c r="BS83" s="244">
        <f t="shared" si="21"/>
        <v>0</v>
      </c>
      <c r="BT83" s="243">
        <f t="shared" si="21"/>
        <v>0</v>
      </c>
      <c r="BU83" s="244">
        <f t="shared" si="21"/>
        <v>0</v>
      </c>
      <c r="BV83" s="243">
        <f t="shared" si="21"/>
        <v>0</v>
      </c>
      <c r="BW83" s="244">
        <f t="shared" si="21"/>
        <v>0</v>
      </c>
      <c r="BX83" s="243">
        <f t="shared" si="21"/>
        <v>0</v>
      </c>
      <c r="BY83" s="244">
        <f t="shared" si="21"/>
        <v>0</v>
      </c>
      <c r="BZ83" s="243">
        <f t="shared" si="21"/>
        <v>0.13052529131620144</v>
      </c>
      <c r="CA83" s="244">
        <f t="shared" si="21"/>
        <v>0</v>
      </c>
      <c r="CB83" s="243">
        <f t="shared" si="21"/>
        <v>0</v>
      </c>
      <c r="CC83" s="244">
        <f t="shared" si="21"/>
        <v>0</v>
      </c>
      <c r="CD83" s="243">
        <f t="shared" si="21"/>
        <v>0</v>
      </c>
      <c r="CE83" s="244">
        <f t="shared" si="21"/>
        <v>0</v>
      </c>
      <c r="CF83" s="243">
        <f t="shared" si="20"/>
        <v>0</v>
      </c>
      <c r="CG83" s="244">
        <f t="shared" si="20"/>
        <v>0</v>
      </c>
      <c r="CH83" s="243">
        <f t="shared" si="17"/>
        <v>0</v>
      </c>
      <c r="CI83" s="244">
        <f t="shared" si="17"/>
        <v>0</v>
      </c>
      <c r="CJ83" s="243">
        <f t="shared" si="17"/>
        <v>0.14155452018479617</v>
      </c>
      <c r="CK83" s="244">
        <f t="shared" si="17"/>
        <v>0</v>
      </c>
      <c r="CL83" s="243">
        <f t="shared" si="17"/>
        <v>0</v>
      </c>
      <c r="CM83" s="244">
        <f t="shared" si="17"/>
        <v>0</v>
      </c>
      <c r="CN83" s="243">
        <f t="shared" si="17"/>
        <v>0</v>
      </c>
      <c r="CO83" s="244">
        <f t="shared" si="17"/>
        <v>0</v>
      </c>
      <c r="CP83" s="243">
        <f t="shared" si="17"/>
        <v>0</v>
      </c>
      <c r="CQ83" s="244">
        <f t="shared" si="17"/>
        <v>0</v>
      </c>
      <c r="CR83" s="243">
        <f t="shared" si="17"/>
        <v>0</v>
      </c>
      <c r="CS83" s="244">
        <f t="shared" si="17"/>
        <v>0</v>
      </c>
      <c r="CT83" s="243">
        <f t="shared" si="17"/>
        <v>0</v>
      </c>
      <c r="CU83" s="221"/>
      <c r="CV83" s="221"/>
      <c r="CW83" s="221"/>
      <c r="CX83" s="221"/>
      <c r="CY83" s="221"/>
      <c r="CZ83" s="221"/>
      <c r="DA83" s="221"/>
      <c r="DB83" s="221"/>
      <c r="DC83" s="221"/>
      <c r="DD83" s="221"/>
      <c r="DE83" s="221"/>
      <c r="DF83" s="221"/>
      <c r="DG83" s="221"/>
      <c r="DH83" s="221"/>
      <c r="DI83" s="221"/>
      <c r="DJ83" s="221"/>
      <c r="DK83" s="221"/>
    </row>
    <row r="84" spans="1:115">
      <c r="A84" t="s">
        <v>172</v>
      </c>
      <c r="B84" s="29" t="e">
        <f>#REF!</f>
        <v>#REF!</v>
      </c>
      <c r="C84" s="30">
        <f t="shared" si="22"/>
        <v>0.15492576371004974</v>
      </c>
      <c r="D84" s="29">
        <v>0.37929979728510416</v>
      </c>
      <c r="E84" s="118">
        <v>0</v>
      </c>
      <c r="F84" s="29">
        <v>0</v>
      </c>
      <c r="G84" s="118">
        <v>0</v>
      </c>
      <c r="H84" s="29">
        <v>0</v>
      </c>
      <c r="I84" s="118">
        <v>0</v>
      </c>
      <c r="J84" s="29">
        <v>0</v>
      </c>
      <c r="K84" s="118">
        <v>0</v>
      </c>
      <c r="L84" s="29">
        <v>0</v>
      </c>
      <c r="M84" s="118">
        <v>0</v>
      </c>
      <c r="N84" s="29">
        <v>0.1730337103818152</v>
      </c>
      <c r="O84" s="118">
        <v>0</v>
      </c>
      <c r="P84" s="29">
        <v>0</v>
      </c>
      <c r="Q84" s="118">
        <v>0</v>
      </c>
      <c r="R84" s="29">
        <v>0</v>
      </c>
      <c r="S84" s="118">
        <v>0</v>
      </c>
      <c r="T84" s="29">
        <v>0</v>
      </c>
      <c r="U84" s="118">
        <v>0</v>
      </c>
      <c r="V84" s="29">
        <v>0</v>
      </c>
      <c r="W84" s="118">
        <v>0</v>
      </c>
      <c r="X84" s="29">
        <v>0.26098456757255112</v>
      </c>
      <c r="Y84" s="118">
        <v>0</v>
      </c>
      <c r="Z84" s="29">
        <v>0</v>
      </c>
      <c r="AA84" s="118">
        <v>0</v>
      </c>
      <c r="AB84" s="29">
        <v>0</v>
      </c>
      <c r="AC84" s="118">
        <v>0</v>
      </c>
      <c r="AD84" s="29">
        <v>0</v>
      </c>
      <c r="AE84" s="118">
        <v>0</v>
      </c>
      <c r="AF84" s="29">
        <v>0</v>
      </c>
      <c r="AG84" s="118">
        <v>0</v>
      </c>
      <c r="AH84" s="29">
        <v>0</v>
      </c>
      <c r="AI84" s="30"/>
      <c r="AJ84" s="29">
        <v>0.16214940520486129</v>
      </c>
      <c r="AK84" s="118">
        <v>0</v>
      </c>
      <c r="AL84" s="29">
        <v>0</v>
      </c>
      <c r="AM84" s="118">
        <v>0</v>
      </c>
      <c r="AN84" s="29">
        <v>0</v>
      </c>
      <c r="AO84" s="118">
        <v>0</v>
      </c>
      <c r="AP84" s="29">
        <v>0</v>
      </c>
      <c r="AQ84" s="118">
        <v>0</v>
      </c>
      <c r="AR84" s="29">
        <v>0</v>
      </c>
      <c r="AS84" s="118">
        <v>0</v>
      </c>
      <c r="AT84" s="29">
        <v>0.16608567953390843</v>
      </c>
      <c r="AU84" s="118">
        <v>0</v>
      </c>
      <c r="AV84" s="29">
        <v>0</v>
      </c>
      <c r="AW84" s="118">
        <v>0</v>
      </c>
      <c r="AX84" s="29">
        <v>0</v>
      </c>
      <c r="AY84" s="118">
        <v>0</v>
      </c>
      <c r="AZ84" s="29">
        <v>0</v>
      </c>
      <c r="BA84" s="118">
        <v>0</v>
      </c>
      <c r="BB84" s="29">
        <v>0</v>
      </c>
      <c r="BC84" s="118">
        <v>0</v>
      </c>
      <c r="BD84" s="29">
        <v>0.10553477212626663</v>
      </c>
      <c r="BE84" s="118">
        <v>0</v>
      </c>
      <c r="BF84" s="29">
        <v>0</v>
      </c>
      <c r="BG84" s="118">
        <v>0</v>
      </c>
      <c r="BH84" s="29">
        <v>0</v>
      </c>
      <c r="BI84" s="118">
        <v>0</v>
      </c>
      <c r="BJ84" s="29">
        <v>0</v>
      </c>
      <c r="BK84" s="118">
        <v>0</v>
      </c>
      <c r="BL84" s="29">
        <v>0</v>
      </c>
      <c r="BM84" s="118">
        <v>0</v>
      </c>
      <c r="BN84" s="29">
        <v>0</v>
      </c>
      <c r="BO84" s="30"/>
      <c r="BP84" s="243">
        <f t="shared" si="21"/>
        <v>0.54144920248996542</v>
      </c>
      <c r="BQ84" s="244">
        <f t="shared" si="21"/>
        <v>0</v>
      </c>
      <c r="BR84" s="243">
        <f t="shared" si="21"/>
        <v>0</v>
      </c>
      <c r="BS84" s="244">
        <f t="shared" si="21"/>
        <v>0</v>
      </c>
      <c r="BT84" s="243">
        <f t="shared" si="21"/>
        <v>0</v>
      </c>
      <c r="BU84" s="244">
        <f t="shared" si="21"/>
        <v>0</v>
      </c>
      <c r="BV84" s="243">
        <f t="shared" si="21"/>
        <v>0</v>
      </c>
      <c r="BW84" s="244">
        <f t="shared" si="21"/>
        <v>0</v>
      </c>
      <c r="BX84" s="243">
        <f t="shared" si="21"/>
        <v>0</v>
      </c>
      <c r="BY84" s="244">
        <f t="shared" si="21"/>
        <v>0</v>
      </c>
      <c r="BZ84" s="243">
        <f t="shared" si="21"/>
        <v>0.33911938991572366</v>
      </c>
      <c r="CA84" s="244">
        <f t="shared" si="21"/>
        <v>0</v>
      </c>
      <c r="CB84" s="243">
        <f t="shared" si="21"/>
        <v>0</v>
      </c>
      <c r="CC84" s="244">
        <f t="shared" si="21"/>
        <v>0</v>
      </c>
      <c r="CD84" s="243">
        <f t="shared" si="21"/>
        <v>0</v>
      </c>
      <c r="CE84" s="244">
        <f t="shared" si="21"/>
        <v>0</v>
      </c>
      <c r="CF84" s="243">
        <f t="shared" si="20"/>
        <v>0</v>
      </c>
      <c r="CG84" s="244">
        <f t="shared" si="20"/>
        <v>0</v>
      </c>
      <c r="CH84" s="243">
        <f t="shared" si="17"/>
        <v>0</v>
      </c>
      <c r="CI84" s="244">
        <f t="shared" si="17"/>
        <v>0</v>
      </c>
      <c r="CJ84" s="243">
        <f t="shared" si="17"/>
        <v>0.36651933969881778</v>
      </c>
      <c r="CK84" s="244">
        <f t="shared" si="17"/>
        <v>0</v>
      </c>
      <c r="CL84" s="243">
        <f t="shared" si="17"/>
        <v>0</v>
      </c>
      <c r="CM84" s="244">
        <f t="shared" si="17"/>
        <v>0</v>
      </c>
      <c r="CN84" s="243">
        <f t="shared" si="17"/>
        <v>0</v>
      </c>
      <c r="CO84" s="244">
        <f t="shared" ref="CH84:CT124" si="23">AC84+BI84</f>
        <v>0</v>
      </c>
      <c r="CP84" s="243">
        <f t="shared" si="23"/>
        <v>0</v>
      </c>
      <c r="CQ84" s="244">
        <f t="shared" si="23"/>
        <v>0</v>
      </c>
      <c r="CR84" s="243">
        <f t="shared" si="23"/>
        <v>0</v>
      </c>
      <c r="CS84" s="244">
        <f t="shared" si="23"/>
        <v>0</v>
      </c>
      <c r="CT84" s="243">
        <f t="shared" si="23"/>
        <v>0</v>
      </c>
      <c r="CU84" s="221"/>
      <c r="CV84" s="221"/>
      <c r="CW84" s="221"/>
      <c r="CX84" s="221"/>
      <c r="CY84" s="221"/>
      <c r="CZ84" s="221"/>
      <c r="DA84" s="221"/>
      <c r="DB84" s="221"/>
      <c r="DC84" s="221"/>
      <c r="DD84" s="221"/>
      <c r="DE84" s="221"/>
      <c r="DF84" s="221"/>
      <c r="DG84" s="221"/>
      <c r="DH84" s="221"/>
      <c r="DI84" s="221"/>
      <c r="DJ84" s="221"/>
      <c r="DK84" s="221"/>
    </row>
    <row r="85" spans="1:115">
      <c r="A85" t="s">
        <v>119</v>
      </c>
      <c r="B85" s="29" t="e">
        <f>#REF!</f>
        <v>#REF!</v>
      </c>
      <c r="C85" s="30">
        <f t="shared" si="22"/>
        <v>0.21663638280928238</v>
      </c>
      <c r="D85" s="29">
        <v>0.53038393432046582</v>
      </c>
      <c r="E85" s="118">
        <v>0</v>
      </c>
      <c r="F85" s="29">
        <v>0</v>
      </c>
      <c r="G85" s="118">
        <v>0</v>
      </c>
      <c r="H85" s="29">
        <v>0</v>
      </c>
      <c r="I85" s="118">
        <v>0</v>
      </c>
      <c r="J85" s="29">
        <v>0</v>
      </c>
      <c r="K85" s="118">
        <v>0</v>
      </c>
      <c r="L85" s="29">
        <v>0</v>
      </c>
      <c r="M85" s="118">
        <v>0</v>
      </c>
      <c r="N85" s="29">
        <v>0.16407472423227967</v>
      </c>
      <c r="O85" s="118">
        <v>0</v>
      </c>
      <c r="P85" s="29">
        <v>0</v>
      </c>
      <c r="Q85" s="118">
        <v>0</v>
      </c>
      <c r="R85" s="29">
        <v>0</v>
      </c>
      <c r="S85" s="118">
        <v>0</v>
      </c>
      <c r="T85" s="29">
        <v>0</v>
      </c>
      <c r="U85" s="118">
        <v>0</v>
      </c>
      <c r="V85" s="29">
        <v>0</v>
      </c>
      <c r="W85" s="118">
        <v>0</v>
      </c>
      <c r="X85" s="29">
        <v>0.2474718415206989</v>
      </c>
      <c r="Y85" s="118">
        <v>0</v>
      </c>
      <c r="Z85" s="29">
        <v>0</v>
      </c>
      <c r="AA85" s="118">
        <v>0</v>
      </c>
      <c r="AB85" s="29">
        <v>0</v>
      </c>
      <c r="AC85" s="118">
        <v>0</v>
      </c>
      <c r="AD85" s="29">
        <v>0</v>
      </c>
      <c r="AE85" s="118">
        <v>0</v>
      </c>
      <c r="AF85" s="29">
        <v>0</v>
      </c>
      <c r="AG85" s="118">
        <v>0</v>
      </c>
      <c r="AH85" s="29">
        <v>0</v>
      </c>
      <c r="AI85" s="30"/>
      <c r="AJ85" s="29">
        <v>0.24895878813699399</v>
      </c>
      <c r="AK85" s="118">
        <v>0</v>
      </c>
      <c r="AL85" s="29">
        <v>0</v>
      </c>
      <c r="AM85" s="118">
        <v>0</v>
      </c>
      <c r="AN85" s="29">
        <v>0</v>
      </c>
      <c r="AO85" s="118">
        <v>0</v>
      </c>
      <c r="AP85" s="29">
        <v>0</v>
      </c>
      <c r="AQ85" s="118">
        <v>0</v>
      </c>
      <c r="AR85" s="29">
        <v>0</v>
      </c>
      <c r="AS85" s="118">
        <v>0</v>
      </c>
      <c r="AT85" s="29">
        <v>0.24890581073566465</v>
      </c>
      <c r="AU85" s="118">
        <v>0</v>
      </c>
      <c r="AV85" s="29">
        <v>0</v>
      </c>
      <c r="AW85" s="118">
        <v>0</v>
      </c>
      <c r="AX85" s="29">
        <v>0</v>
      </c>
      <c r="AY85" s="118">
        <v>0</v>
      </c>
      <c r="AZ85" s="29">
        <v>0</v>
      </c>
      <c r="BA85" s="118">
        <v>0</v>
      </c>
      <c r="BB85" s="29">
        <v>0</v>
      </c>
      <c r="BC85" s="118">
        <v>0</v>
      </c>
      <c r="BD85" s="29">
        <v>0.15816064389542411</v>
      </c>
      <c r="BE85" s="118">
        <v>0</v>
      </c>
      <c r="BF85" s="29">
        <v>0</v>
      </c>
      <c r="BG85" s="118">
        <v>0</v>
      </c>
      <c r="BH85" s="29">
        <v>0</v>
      </c>
      <c r="BI85" s="118">
        <v>0</v>
      </c>
      <c r="BJ85" s="29">
        <v>0</v>
      </c>
      <c r="BK85" s="118">
        <v>0</v>
      </c>
      <c r="BL85" s="29">
        <v>0</v>
      </c>
      <c r="BM85" s="118">
        <v>0</v>
      </c>
      <c r="BN85" s="29">
        <v>0</v>
      </c>
      <c r="BO85" s="30"/>
      <c r="BP85" s="243">
        <f t="shared" si="21"/>
        <v>0.77934272245745984</v>
      </c>
      <c r="BQ85" s="244">
        <f t="shared" si="21"/>
        <v>0</v>
      </c>
      <c r="BR85" s="243">
        <f t="shared" si="21"/>
        <v>0</v>
      </c>
      <c r="BS85" s="244">
        <f t="shared" si="21"/>
        <v>0</v>
      </c>
      <c r="BT85" s="243">
        <f t="shared" si="21"/>
        <v>0</v>
      </c>
      <c r="BU85" s="244">
        <f t="shared" si="21"/>
        <v>0</v>
      </c>
      <c r="BV85" s="243">
        <f t="shared" si="21"/>
        <v>0</v>
      </c>
      <c r="BW85" s="244">
        <f t="shared" si="21"/>
        <v>0</v>
      </c>
      <c r="BX85" s="243">
        <f t="shared" si="21"/>
        <v>0</v>
      </c>
      <c r="BY85" s="244">
        <f t="shared" si="21"/>
        <v>0</v>
      </c>
      <c r="BZ85" s="243">
        <f t="shared" si="21"/>
        <v>0.41298053496794429</v>
      </c>
      <c r="CA85" s="244">
        <f t="shared" si="21"/>
        <v>0</v>
      </c>
      <c r="CB85" s="243">
        <f t="shared" si="21"/>
        <v>0</v>
      </c>
      <c r="CC85" s="244">
        <f t="shared" si="21"/>
        <v>0</v>
      </c>
      <c r="CD85" s="243">
        <f t="shared" si="21"/>
        <v>0</v>
      </c>
      <c r="CE85" s="244">
        <f t="shared" si="21"/>
        <v>0</v>
      </c>
      <c r="CF85" s="243">
        <f t="shared" si="20"/>
        <v>0</v>
      </c>
      <c r="CG85" s="244">
        <f t="shared" si="20"/>
        <v>0</v>
      </c>
      <c r="CH85" s="243">
        <f t="shared" si="23"/>
        <v>0</v>
      </c>
      <c r="CI85" s="244">
        <f t="shared" si="23"/>
        <v>0</v>
      </c>
      <c r="CJ85" s="243">
        <f t="shared" si="23"/>
        <v>0.40563248541612301</v>
      </c>
      <c r="CK85" s="244">
        <f t="shared" si="23"/>
        <v>0</v>
      </c>
      <c r="CL85" s="243">
        <f t="shared" si="23"/>
        <v>0</v>
      </c>
      <c r="CM85" s="244">
        <f t="shared" si="23"/>
        <v>0</v>
      </c>
      <c r="CN85" s="243">
        <f t="shared" si="23"/>
        <v>0</v>
      </c>
      <c r="CO85" s="244">
        <f t="shared" si="23"/>
        <v>0</v>
      </c>
      <c r="CP85" s="243">
        <f t="shared" si="23"/>
        <v>0</v>
      </c>
      <c r="CQ85" s="244">
        <f t="shared" si="23"/>
        <v>0</v>
      </c>
      <c r="CR85" s="243">
        <f t="shared" si="23"/>
        <v>0</v>
      </c>
      <c r="CS85" s="244">
        <f t="shared" si="23"/>
        <v>0</v>
      </c>
      <c r="CT85" s="243">
        <f t="shared" si="23"/>
        <v>0</v>
      </c>
      <c r="CU85" s="221"/>
      <c r="CV85" s="221"/>
      <c r="CW85" s="221"/>
      <c r="CX85" s="221"/>
      <c r="CY85" s="221"/>
      <c r="CZ85" s="221"/>
      <c r="DA85" s="221"/>
      <c r="DB85" s="221"/>
      <c r="DC85" s="221"/>
      <c r="DD85" s="221"/>
      <c r="DE85" s="221"/>
      <c r="DF85" s="221"/>
      <c r="DG85" s="221"/>
      <c r="DH85" s="221"/>
      <c r="DI85" s="221"/>
      <c r="DJ85" s="221"/>
      <c r="DK85" s="221"/>
    </row>
    <row r="86" spans="1:115">
      <c r="A86" s="24" t="s">
        <v>173</v>
      </c>
      <c r="B86" s="29" t="e">
        <f>#REF!</f>
        <v>#REF!</v>
      </c>
      <c r="C86" s="30">
        <f t="shared" si="22"/>
        <v>0</v>
      </c>
      <c r="D86" s="29">
        <v>0</v>
      </c>
      <c r="E86" s="118">
        <v>0</v>
      </c>
      <c r="F86" s="29">
        <v>0</v>
      </c>
      <c r="G86" s="118">
        <v>0</v>
      </c>
      <c r="H86" s="29">
        <v>0</v>
      </c>
      <c r="I86" s="118">
        <v>0</v>
      </c>
      <c r="J86" s="29">
        <v>0</v>
      </c>
      <c r="K86" s="118">
        <v>0</v>
      </c>
      <c r="L86" s="29">
        <v>0</v>
      </c>
      <c r="M86" s="118">
        <v>0</v>
      </c>
      <c r="N86" s="29">
        <v>0</v>
      </c>
      <c r="O86" s="118">
        <v>0</v>
      </c>
      <c r="P86" s="29">
        <v>0</v>
      </c>
      <c r="Q86" s="118">
        <v>0</v>
      </c>
      <c r="R86" s="29">
        <v>0</v>
      </c>
      <c r="S86" s="118">
        <v>0</v>
      </c>
      <c r="T86" s="29">
        <v>0</v>
      </c>
      <c r="U86" s="118">
        <v>0</v>
      </c>
      <c r="V86" s="29">
        <v>0</v>
      </c>
      <c r="W86" s="118">
        <v>0</v>
      </c>
      <c r="X86" s="29">
        <v>0</v>
      </c>
      <c r="Y86" s="118">
        <v>0</v>
      </c>
      <c r="Z86" s="29">
        <v>0</v>
      </c>
      <c r="AA86" s="118">
        <v>0</v>
      </c>
      <c r="AB86" s="29">
        <v>0</v>
      </c>
      <c r="AC86" s="118">
        <v>0</v>
      </c>
      <c r="AD86" s="29">
        <v>0</v>
      </c>
      <c r="AE86" s="118">
        <v>0</v>
      </c>
      <c r="AF86" s="29">
        <v>0</v>
      </c>
      <c r="AG86" s="118">
        <v>0</v>
      </c>
      <c r="AH86" s="29">
        <v>0</v>
      </c>
      <c r="AI86" s="30"/>
      <c r="AJ86" s="29">
        <v>0</v>
      </c>
      <c r="AK86" s="118">
        <v>0</v>
      </c>
      <c r="AL86" s="29">
        <v>0</v>
      </c>
      <c r="AM86" s="118">
        <v>0</v>
      </c>
      <c r="AN86" s="29">
        <v>0</v>
      </c>
      <c r="AO86" s="118">
        <v>0</v>
      </c>
      <c r="AP86" s="29">
        <v>0</v>
      </c>
      <c r="AQ86" s="118">
        <v>0</v>
      </c>
      <c r="AR86" s="29">
        <v>0</v>
      </c>
      <c r="AS86" s="118">
        <v>0</v>
      </c>
      <c r="AT86" s="29">
        <v>0</v>
      </c>
      <c r="AU86" s="118">
        <v>0</v>
      </c>
      <c r="AV86" s="29">
        <v>0</v>
      </c>
      <c r="AW86" s="118">
        <v>0</v>
      </c>
      <c r="AX86" s="29">
        <v>0</v>
      </c>
      <c r="AY86" s="118">
        <v>0</v>
      </c>
      <c r="AZ86" s="29">
        <v>0</v>
      </c>
      <c r="BA86" s="118">
        <v>0</v>
      </c>
      <c r="BB86" s="29">
        <v>0</v>
      </c>
      <c r="BC86" s="118">
        <v>0</v>
      </c>
      <c r="BD86" s="29">
        <v>0</v>
      </c>
      <c r="BE86" s="118">
        <v>0</v>
      </c>
      <c r="BF86" s="29">
        <v>0</v>
      </c>
      <c r="BG86" s="118">
        <v>0</v>
      </c>
      <c r="BH86" s="29">
        <v>0</v>
      </c>
      <c r="BI86" s="118">
        <v>0</v>
      </c>
      <c r="BJ86" s="29">
        <v>0</v>
      </c>
      <c r="BK86" s="118">
        <v>0</v>
      </c>
      <c r="BL86" s="29">
        <v>0</v>
      </c>
      <c r="BM86" s="118">
        <v>0</v>
      </c>
      <c r="BN86" s="29">
        <v>0</v>
      </c>
      <c r="BO86" s="30"/>
      <c r="BP86" s="243">
        <f t="shared" si="21"/>
        <v>0</v>
      </c>
      <c r="BQ86" s="244">
        <f t="shared" si="21"/>
        <v>0</v>
      </c>
      <c r="BR86" s="243">
        <f t="shared" si="21"/>
        <v>0</v>
      </c>
      <c r="BS86" s="244">
        <f t="shared" si="21"/>
        <v>0</v>
      </c>
      <c r="BT86" s="243">
        <f t="shared" si="21"/>
        <v>0</v>
      </c>
      <c r="BU86" s="244">
        <f t="shared" si="21"/>
        <v>0</v>
      </c>
      <c r="BV86" s="243">
        <f t="shared" si="21"/>
        <v>0</v>
      </c>
      <c r="BW86" s="244">
        <f t="shared" si="21"/>
        <v>0</v>
      </c>
      <c r="BX86" s="243">
        <f t="shared" si="21"/>
        <v>0</v>
      </c>
      <c r="BY86" s="244">
        <f t="shared" si="21"/>
        <v>0</v>
      </c>
      <c r="BZ86" s="243">
        <f t="shared" si="21"/>
        <v>0</v>
      </c>
      <c r="CA86" s="244">
        <f t="shared" si="21"/>
        <v>0</v>
      </c>
      <c r="CB86" s="243">
        <f t="shared" si="21"/>
        <v>0</v>
      </c>
      <c r="CC86" s="244">
        <f t="shared" si="21"/>
        <v>0</v>
      </c>
      <c r="CD86" s="243">
        <f t="shared" si="21"/>
        <v>0</v>
      </c>
      <c r="CE86" s="244">
        <f t="shared" si="21"/>
        <v>0</v>
      </c>
      <c r="CF86" s="243">
        <f t="shared" si="20"/>
        <v>0</v>
      </c>
      <c r="CG86" s="244">
        <f t="shared" si="20"/>
        <v>0</v>
      </c>
      <c r="CH86" s="243">
        <f t="shared" si="23"/>
        <v>0</v>
      </c>
      <c r="CI86" s="244">
        <f t="shared" si="23"/>
        <v>0</v>
      </c>
      <c r="CJ86" s="243">
        <f t="shared" si="23"/>
        <v>0</v>
      </c>
      <c r="CK86" s="244">
        <f t="shared" si="23"/>
        <v>0</v>
      </c>
      <c r="CL86" s="243">
        <f t="shared" si="23"/>
        <v>0</v>
      </c>
      <c r="CM86" s="244">
        <f t="shared" si="23"/>
        <v>0</v>
      </c>
      <c r="CN86" s="243">
        <f t="shared" si="23"/>
        <v>0</v>
      </c>
      <c r="CO86" s="244">
        <f t="shared" si="23"/>
        <v>0</v>
      </c>
      <c r="CP86" s="243">
        <f t="shared" si="23"/>
        <v>0</v>
      </c>
      <c r="CQ86" s="244">
        <f t="shared" si="23"/>
        <v>0</v>
      </c>
      <c r="CR86" s="243">
        <f t="shared" si="23"/>
        <v>0</v>
      </c>
      <c r="CS86" s="244">
        <f t="shared" si="23"/>
        <v>0</v>
      </c>
      <c r="CT86" s="243">
        <f t="shared" si="23"/>
        <v>0</v>
      </c>
      <c r="CU86" s="221"/>
      <c r="CV86" s="221"/>
      <c r="CW86" s="221"/>
      <c r="CX86" s="221"/>
      <c r="CY86" s="221"/>
      <c r="CZ86" s="221"/>
      <c r="DA86" s="221"/>
      <c r="DB86" s="221"/>
      <c r="DC86" s="221"/>
      <c r="DD86" s="221"/>
      <c r="DE86" s="221"/>
      <c r="DF86" s="221"/>
      <c r="DG86" s="221"/>
      <c r="DH86" s="221"/>
      <c r="DI86" s="221"/>
      <c r="DJ86" s="221"/>
      <c r="DK86" s="221"/>
    </row>
    <row r="87" spans="1:115" ht="15.75" thickBot="1">
      <c r="A87" t="s">
        <v>174</v>
      </c>
      <c r="B87" s="29"/>
      <c r="C87" s="30">
        <f t="shared" si="22"/>
        <v>0</v>
      </c>
      <c r="D87" s="29">
        <v>0</v>
      </c>
      <c r="E87" s="118">
        <v>0</v>
      </c>
      <c r="F87" s="29">
        <v>0</v>
      </c>
      <c r="G87" s="118">
        <v>0</v>
      </c>
      <c r="H87" s="29">
        <v>0</v>
      </c>
      <c r="I87" s="118">
        <v>0</v>
      </c>
      <c r="J87" s="29">
        <v>0</v>
      </c>
      <c r="K87" s="118">
        <v>0</v>
      </c>
      <c r="L87" s="29">
        <v>0</v>
      </c>
      <c r="M87" s="118">
        <v>0</v>
      </c>
      <c r="N87" s="29">
        <v>0</v>
      </c>
      <c r="O87" s="118">
        <v>0</v>
      </c>
      <c r="P87" s="29">
        <v>0</v>
      </c>
      <c r="Q87" s="118">
        <v>0</v>
      </c>
      <c r="R87" s="29">
        <v>0</v>
      </c>
      <c r="S87" s="118">
        <v>0</v>
      </c>
      <c r="T87" s="29">
        <v>0</v>
      </c>
      <c r="U87" s="118">
        <v>0</v>
      </c>
      <c r="V87" s="29">
        <v>0</v>
      </c>
      <c r="W87" s="118">
        <v>0</v>
      </c>
      <c r="X87" s="29">
        <v>0</v>
      </c>
      <c r="Y87" s="118">
        <v>0</v>
      </c>
      <c r="Z87" s="29">
        <v>0</v>
      </c>
      <c r="AA87" s="118">
        <v>0</v>
      </c>
      <c r="AB87" s="29">
        <v>0</v>
      </c>
      <c r="AC87" s="118">
        <v>0</v>
      </c>
      <c r="AD87" s="29">
        <v>0</v>
      </c>
      <c r="AE87" s="118">
        <v>0</v>
      </c>
      <c r="AF87" s="29">
        <v>0</v>
      </c>
      <c r="AG87" s="118">
        <v>0</v>
      </c>
      <c r="AH87" s="29">
        <v>0</v>
      </c>
      <c r="AI87" s="30"/>
      <c r="AJ87" s="29">
        <v>0</v>
      </c>
      <c r="AK87" s="118">
        <v>0</v>
      </c>
      <c r="AL87" s="29">
        <v>0</v>
      </c>
      <c r="AM87" s="118">
        <v>0</v>
      </c>
      <c r="AN87" s="29">
        <v>0</v>
      </c>
      <c r="AO87" s="118">
        <v>0</v>
      </c>
      <c r="AP87" s="29">
        <v>0</v>
      </c>
      <c r="AQ87" s="118">
        <v>0</v>
      </c>
      <c r="AR87" s="29">
        <v>0</v>
      </c>
      <c r="AS87" s="118">
        <v>0</v>
      </c>
      <c r="AT87" s="29">
        <v>0</v>
      </c>
      <c r="AU87" s="118">
        <v>0</v>
      </c>
      <c r="AV87" s="29">
        <v>0</v>
      </c>
      <c r="AW87" s="118">
        <v>0</v>
      </c>
      <c r="AX87" s="29">
        <v>0</v>
      </c>
      <c r="AY87" s="118">
        <v>0</v>
      </c>
      <c r="AZ87" s="29">
        <v>0</v>
      </c>
      <c r="BA87" s="118">
        <v>0</v>
      </c>
      <c r="BB87" s="29">
        <v>0</v>
      </c>
      <c r="BC87" s="118">
        <v>0</v>
      </c>
      <c r="BD87" s="29">
        <v>0</v>
      </c>
      <c r="BE87" s="118">
        <v>0</v>
      </c>
      <c r="BF87" s="29">
        <v>0</v>
      </c>
      <c r="BG87" s="118">
        <v>0</v>
      </c>
      <c r="BH87" s="29">
        <v>0</v>
      </c>
      <c r="BI87" s="118">
        <v>0</v>
      </c>
      <c r="BJ87" s="29">
        <v>0</v>
      </c>
      <c r="BK87" s="118">
        <v>0</v>
      </c>
      <c r="BL87" s="29">
        <v>0</v>
      </c>
      <c r="BM87" s="118">
        <v>0</v>
      </c>
      <c r="BN87" s="29">
        <v>0</v>
      </c>
      <c r="BO87" s="30"/>
      <c r="BP87" s="243">
        <f t="shared" si="21"/>
        <v>0</v>
      </c>
      <c r="BQ87" s="244">
        <f t="shared" si="21"/>
        <v>0</v>
      </c>
      <c r="BR87" s="243">
        <f t="shared" si="21"/>
        <v>0</v>
      </c>
      <c r="BS87" s="244">
        <f t="shared" si="21"/>
        <v>0</v>
      </c>
      <c r="BT87" s="243">
        <f t="shared" si="21"/>
        <v>0</v>
      </c>
      <c r="BU87" s="244">
        <f t="shared" si="21"/>
        <v>0</v>
      </c>
      <c r="BV87" s="243">
        <f t="shared" si="21"/>
        <v>0</v>
      </c>
      <c r="BW87" s="244">
        <f t="shared" si="21"/>
        <v>0</v>
      </c>
      <c r="BX87" s="243">
        <f t="shared" si="21"/>
        <v>0</v>
      </c>
      <c r="BY87" s="244">
        <f t="shared" si="21"/>
        <v>0</v>
      </c>
      <c r="BZ87" s="243">
        <f t="shared" si="21"/>
        <v>0</v>
      </c>
      <c r="CA87" s="244">
        <f t="shared" si="21"/>
        <v>0</v>
      </c>
      <c r="CB87" s="243">
        <f t="shared" si="21"/>
        <v>0</v>
      </c>
      <c r="CC87" s="244">
        <f t="shared" si="21"/>
        <v>0</v>
      </c>
      <c r="CD87" s="243">
        <f t="shared" si="21"/>
        <v>0</v>
      </c>
      <c r="CE87" s="244">
        <f t="shared" si="21"/>
        <v>0</v>
      </c>
      <c r="CF87" s="243">
        <f t="shared" si="20"/>
        <v>0</v>
      </c>
      <c r="CG87" s="244">
        <f t="shared" si="20"/>
        <v>0</v>
      </c>
      <c r="CH87" s="243">
        <f t="shared" si="23"/>
        <v>0</v>
      </c>
      <c r="CI87" s="244">
        <f t="shared" si="23"/>
        <v>0</v>
      </c>
      <c r="CJ87" s="243">
        <f t="shared" si="23"/>
        <v>0</v>
      </c>
      <c r="CK87" s="244">
        <f t="shared" si="23"/>
        <v>0</v>
      </c>
      <c r="CL87" s="243">
        <f t="shared" si="23"/>
        <v>0</v>
      </c>
      <c r="CM87" s="244">
        <f t="shared" si="23"/>
        <v>0</v>
      </c>
      <c r="CN87" s="243">
        <f t="shared" si="23"/>
        <v>0</v>
      </c>
      <c r="CO87" s="244">
        <f t="shared" si="23"/>
        <v>0</v>
      </c>
      <c r="CP87" s="243">
        <f t="shared" si="23"/>
        <v>0</v>
      </c>
      <c r="CQ87" s="244">
        <f t="shared" si="23"/>
        <v>0</v>
      </c>
      <c r="CR87" s="243">
        <f t="shared" si="23"/>
        <v>0</v>
      </c>
      <c r="CS87" s="244">
        <f t="shared" si="23"/>
        <v>0</v>
      </c>
      <c r="CT87" s="243">
        <f t="shared" si="23"/>
        <v>0</v>
      </c>
      <c r="CU87" s="221"/>
      <c r="CV87" s="221"/>
      <c r="CW87" s="221"/>
      <c r="CX87" s="221"/>
      <c r="CY87" s="221"/>
      <c r="CZ87" s="221"/>
      <c r="DA87" s="221"/>
      <c r="DB87" s="221"/>
      <c r="DC87" s="221"/>
      <c r="DD87" s="221"/>
      <c r="DE87" s="221"/>
      <c r="DF87" s="221"/>
      <c r="DG87" s="221"/>
      <c r="DH87" s="221"/>
      <c r="DI87" s="221"/>
      <c r="DJ87" s="221"/>
      <c r="DK87" s="221"/>
    </row>
    <row r="88" spans="1:115" ht="15.75" thickBot="1">
      <c r="A88" s="31" t="s">
        <v>3</v>
      </c>
      <c r="B88" s="50" t="e">
        <f>SUM(B80:B86)</f>
        <v>#REF!</v>
      </c>
      <c r="C88" s="49">
        <f>SUM(C80:C87)</f>
        <v>1</v>
      </c>
      <c r="D88" s="50">
        <v>2.4482680491734099</v>
      </c>
      <c r="E88" s="49">
        <v>0</v>
      </c>
      <c r="F88" s="50">
        <v>0</v>
      </c>
      <c r="G88" s="49">
        <v>0</v>
      </c>
      <c r="H88" s="50">
        <v>0</v>
      </c>
      <c r="I88" s="49">
        <v>0</v>
      </c>
      <c r="J88" s="50">
        <v>0</v>
      </c>
      <c r="K88" s="49">
        <v>0</v>
      </c>
      <c r="L88" s="50">
        <v>0</v>
      </c>
      <c r="M88" s="49">
        <v>0</v>
      </c>
      <c r="N88" s="50">
        <v>0.99999999999999989</v>
      </c>
      <c r="O88" s="49">
        <v>0</v>
      </c>
      <c r="P88" s="50">
        <v>0</v>
      </c>
      <c r="Q88" s="49">
        <v>0</v>
      </c>
      <c r="R88" s="50">
        <v>0</v>
      </c>
      <c r="S88" s="49">
        <v>0</v>
      </c>
      <c r="T88" s="50">
        <v>0</v>
      </c>
      <c r="U88" s="49">
        <v>0</v>
      </c>
      <c r="V88" s="50">
        <v>0</v>
      </c>
      <c r="W88" s="49">
        <v>0</v>
      </c>
      <c r="X88" s="50">
        <v>1.5082874140343177</v>
      </c>
      <c r="Y88" s="49">
        <v>0</v>
      </c>
      <c r="Z88" s="50">
        <v>0</v>
      </c>
      <c r="AA88" s="49">
        <v>0</v>
      </c>
      <c r="AB88" s="50">
        <v>0</v>
      </c>
      <c r="AC88" s="49">
        <v>0</v>
      </c>
      <c r="AD88" s="50">
        <v>0</v>
      </c>
      <c r="AE88" s="49">
        <v>0</v>
      </c>
      <c r="AF88" s="50">
        <v>0</v>
      </c>
      <c r="AG88" s="49">
        <v>0</v>
      </c>
      <c r="AH88" s="50">
        <v>0</v>
      </c>
      <c r="AI88" s="49"/>
      <c r="AJ88" s="50">
        <v>1.0057935124060149</v>
      </c>
      <c r="AK88" s="49">
        <v>0</v>
      </c>
      <c r="AL88" s="50">
        <v>0</v>
      </c>
      <c r="AM88" s="49">
        <v>0</v>
      </c>
      <c r="AN88" s="50">
        <v>0</v>
      </c>
      <c r="AO88" s="49">
        <v>0</v>
      </c>
      <c r="AP88" s="50">
        <v>0</v>
      </c>
      <c r="AQ88" s="49">
        <v>0</v>
      </c>
      <c r="AR88" s="50">
        <v>0</v>
      </c>
      <c r="AS88" s="49">
        <v>0</v>
      </c>
      <c r="AT88" s="50">
        <v>0.99999999999999989</v>
      </c>
      <c r="AU88" s="49">
        <v>0</v>
      </c>
      <c r="AV88" s="50">
        <v>0</v>
      </c>
      <c r="AW88" s="49">
        <v>0</v>
      </c>
      <c r="AX88" s="50">
        <v>0</v>
      </c>
      <c r="AY88" s="49">
        <v>0</v>
      </c>
      <c r="AZ88" s="50">
        <v>0</v>
      </c>
      <c r="BA88" s="49">
        <v>0</v>
      </c>
      <c r="BB88" s="50">
        <v>0</v>
      </c>
      <c r="BC88" s="49">
        <v>0</v>
      </c>
      <c r="BD88" s="50">
        <v>0.63542367061646887</v>
      </c>
      <c r="BE88" s="49">
        <v>0</v>
      </c>
      <c r="BF88" s="50">
        <v>0</v>
      </c>
      <c r="BG88" s="49">
        <v>0</v>
      </c>
      <c r="BH88" s="50">
        <v>0</v>
      </c>
      <c r="BI88" s="49">
        <v>0</v>
      </c>
      <c r="BJ88" s="50">
        <v>0</v>
      </c>
      <c r="BK88" s="49">
        <v>0</v>
      </c>
      <c r="BL88" s="50">
        <v>0</v>
      </c>
      <c r="BM88" s="49">
        <v>0</v>
      </c>
      <c r="BN88" s="50">
        <v>0</v>
      </c>
      <c r="BO88" s="49"/>
      <c r="BP88" s="241">
        <f t="shared" si="21"/>
        <v>3.454061561579425</v>
      </c>
      <c r="BQ88" s="245">
        <f t="shared" si="21"/>
        <v>0</v>
      </c>
      <c r="BR88" s="241">
        <f t="shared" si="21"/>
        <v>0</v>
      </c>
      <c r="BS88" s="245">
        <f t="shared" si="21"/>
        <v>0</v>
      </c>
      <c r="BT88" s="241">
        <f t="shared" si="21"/>
        <v>0</v>
      </c>
      <c r="BU88" s="245">
        <f t="shared" si="21"/>
        <v>0</v>
      </c>
      <c r="BV88" s="241">
        <f t="shared" si="21"/>
        <v>0</v>
      </c>
      <c r="BW88" s="245">
        <f t="shared" si="21"/>
        <v>0</v>
      </c>
      <c r="BX88" s="241">
        <f t="shared" si="21"/>
        <v>0</v>
      </c>
      <c r="BY88" s="245">
        <f t="shared" si="21"/>
        <v>0</v>
      </c>
      <c r="BZ88" s="241">
        <f t="shared" si="21"/>
        <v>1.9999999999999998</v>
      </c>
      <c r="CA88" s="245">
        <f t="shared" si="21"/>
        <v>0</v>
      </c>
      <c r="CB88" s="241">
        <f t="shared" si="21"/>
        <v>0</v>
      </c>
      <c r="CC88" s="245">
        <f t="shared" si="21"/>
        <v>0</v>
      </c>
      <c r="CD88" s="241">
        <f t="shared" si="21"/>
        <v>0</v>
      </c>
      <c r="CE88" s="245">
        <f t="shared" si="21"/>
        <v>0</v>
      </c>
      <c r="CF88" s="241">
        <f t="shared" si="20"/>
        <v>0</v>
      </c>
      <c r="CG88" s="245">
        <f t="shared" si="20"/>
        <v>0</v>
      </c>
      <c r="CH88" s="241">
        <f t="shared" si="23"/>
        <v>0</v>
      </c>
      <c r="CI88" s="245">
        <f t="shared" si="23"/>
        <v>0</v>
      </c>
      <c r="CJ88" s="241">
        <f t="shared" si="23"/>
        <v>2.1437110846507865</v>
      </c>
      <c r="CK88" s="245">
        <f t="shared" si="23"/>
        <v>0</v>
      </c>
      <c r="CL88" s="241">
        <f t="shared" si="23"/>
        <v>0</v>
      </c>
      <c r="CM88" s="245">
        <f t="shared" si="23"/>
        <v>0</v>
      </c>
      <c r="CN88" s="241">
        <f t="shared" si="23"/>
        <v>0</v>
      </c>
      <c r="CO88" s="245">
        <f t="shared" si="23"/>
        <v>0</v>
      </c>
      <c r="CP88" s="241">
        <f t="shared" si="23"/>
        <v>0</v>
      </c>
      <c r="CQ88" s="245">
        <f t="shared" si="23"/>
        <v>0</v>
      </c>
      <c r="CR88" s="241">
        <f t="shared" si="23"/>
        <v>0</v>
      </c>
      <c r="CS88" s="245">
        <f t="shared" si="23"/>
        <v>0</v>
      </c>
      <c r="CT88" s="241">
        <f t="shared" si="23"/>
        <v>0</v>
      </c>
      <c r="CU88" s="221"/>
      <c r="CV88" s="221"/>
      <c r="CW88" s="221"/>
      <c r="CX88" s="221"/>
      <c r="CY88" s="221"/>
      <c r="CZ88" s="221"/>
      <c r="DA88" s="221"/>
      <c r="DB88" s="221"/>
      <c r="DC88" s="221"/>
      <c r="DD88" s="221"/>
      <c r="DE88" s="221"/>
      <c r="DF88" s="221"/>
      <c r="DG88" s="221"/>
      <c r="DH88" s="221"/>
      <c r="DI88" s="221"/>
      <c r="DJ88" s="221"/>
      <c r="DK88" s="221"/>
    </row>
    <row r="89" spans="1:115" ht="15.75" thickBot="1">
      <c r="D89" s="1">
        <v>0</v>
      </c>
      <c r="E89">
        <v>0</v>
      </c>
      <c r="F89" s="1">
        <v>0</v>
      </c>
      <c r="G89">
        <v>0</v>
      </c>
      <c r="H89" s="1">
        <v>0</v>
      </c>
      <c r="I89">
        <v>0</v>
      </c>
      <c r="J89" s="1">
        <v>0</v>
      </c>
      <c r="K89">
        <v>0</v>
      </c>
      <c r="L89" s="1">
        <v>0</v>
      </c>
      <c r="M89">
        <v>0</v>
      </c>
      <c r="N89" s="1">
        <v>0</v>
      </c>
      <c r="O89">
        <v>0</v>
      </c>
      <c r="P89" s="1">
        <v>0</v>
      </c>
      <c r="Q89">
        <v>0</v>
      </c>
      <c r="R89" s="1">
        <v>0</v>
      </c>
      <c r="S89">
        <v>0</v>
      </c>
      <c r="T89" s="1">
        <v>0</v>
      </c>
      <c r="U89">
        <v>0</v>
      </c>
      <c r="V89" s="1">
        <v>0</v>
      </c>
      <c r="W89">
        <v>0</v>
      </c>
      <c r="X89" s="1">
        <v>0</v>
      </c>
      <c r="Y89">
        <v>0</v>
      </c>
      <c r="Z89" s="1">
        <v>0</v>
      </c>
      <c r="AA89">
        <v>0</v>
      </c>
      <c r="AB89" s="1">
        <v>0</v>
      </c>
      <c r="AC89">
        <v>0</v>
      </c>
      <c r="AD89" s="1">
        <v>0</v>
      </c>
      <c r="AE89">
        <v>0</v>
      </c>
      <c r="AF89" s="1">
        <v>0</v>
      </c>
      <c r="AG89">
        <v>0</v>
      </c>
      <c r="AH89" s="1">
        <v>0</v>
      </c>
      <c r="AJ89" s="1">
        <v>0</v>
      </c>
      <c r="AK89">
        <v>0</v>
      </c>
      <c r="AL89" s="1">
        <v>0</v>
      </c>
      <c r="AM89">
        <v>0</v>
      </c>
      <c r="AN89" s="1">
        <v>0</v>
      </c>
      <c r="AO89">
        <v>0</v>
      </c>
      <c r="AP89" s="1">
        <v>0</v>
      </c>
      <c r="AQ89">
        <v>0</v>
      </c>
      <c r="AR89" s="1">
        <v>0</v>
      </c>
      <c r="AS89">
        <v>0</v>
      </c>
      <c r="AT89" s="1">
        <v>0</v>
      </c>
      <c r="AU89">
        <v>0</v>
      </c>
      <c r="AV89" s="1">
        <v>0</v>
      </c>
      <c r="AW89">
        <v>0</v>
      </c>
      <c r="AX89" s="1">
        <v>0</v>
      </c>
      <c r="AY89">
        <v>0</v>
      </c>
      <c r="AZ89" s="1">
        <v>0</v>
      </c>
      <c r="BA89">
        <v>0</v>
      </c>
      <c r="BB89" s="1">
        <v>0</v>
      </c>
      <c r="BC89">
        <v>0</v>
      </c>
      <c r="BD89" s="1">
        <v>0</v>
      </c>
      <c r="BE89">
        <v>0</v>
      </c>
      <c r="BF89" s="1">
        <v>0</v>
      </c>
      <c r="BG89">
        <v>0</v>
      </c>
      <c r="BH89" s="1">
        <v>0</v>
      </c>
      <c r="BI89">
        <v>0</v>
      </c>
      <c r="BJ89" s="1">
        <v>0</v>
      </c>
      <c r="BK89">
        <v>0</v>
      </c>
      <c r="BL89" s="1">
        <v>0</v>
      </c>
      <c r="BM89">
        <v>0</v>
      </c>
      <c r="BN89" s="1">
        <v>0</v>
      </c>
      <c r="BP89" s="230">
        <f t="shared" si="21"/>
        <v>0</v>
      </c>
      <c r="BQ89" s="221">
        <f t="shared" si="21"/>
        <v>0</v>
      </c>
      <c r="BR89" s="230">
        <f t="shared" si="21"/>
        <v>0</v>
      </c>
      <c r="BS89" s="221">
        <f t="shared" si="21"/>
        <v>0</v>
      </c>
      <c r="BT89" s="230">
        <f t="shared" si="21"/>
        <v>0</v>
      </c>
      <c r="BU89" s="221">
        <f t="shared" si="21"/>
        <v>0</v>
      </c>
      <c r="BV89" s="230">
        <f t="shared" si="21"/>
        <v>0</v>
      </c>
      <c r="BW89" s="221">
        <f t="shared" si="21"/>
        <v>0</v>
      </c>
      <c r="BX89" s="230">
        <f t="shared" si="21"/>
        <v>0</v>
      </c>
      <c r="BY89" s="221">
        <f t="shared" si="21"/>
        <v>0</v>
      </c>
      <c r="BZ89" s="230">
        <f t="shared" si="21"/>
        <v>0</v>
      </c>
      <c r="CA89" s="221">
        <f t="shared" si="21"/>
        <v>0</v>
      </c>
      <c r="CB89" s="230">
        <f t="shared" si="21"/>
        <v>0</v>
      </c>
      <c r="CC89" s="221">
        <f t="shared" si="21"/>
        <v>0</v>
      </c>
      <c r="CD89" s="230">
        <f t="shared" si="21"/>
        <v>0</v>
      </c>
      <c r="CE89" s="221">
        <f t="shared" si="21"/>
        <v>0</v>
      </c>
      <c r="CF89" s="230">
        <f t="shared" si="20"/>
        <v>0</v>
      </c>
      <c r="CG89" s="221">
        <f t="shared" si="20"/>
        <v>0</v>
      </c>
      <c r="CH89" s="230">
        <f t="shared" si="23"/>
        <v>0</v>
      </c>
      <c r="CI89" s="221">
        <f t="shared" si="23"/>
        <v>0</v>
      </c>
      <c r="CJ89" s="230">
        <f t="shared" si="23"/>
        <v>0</v>
      </c>
      <c r="CK89" s="221">
        <f t="shared" si="23"/>
        <v>0</v>
      </c>
      <c r="CL89" s="230">
        <f t="shared" si="23"/>
        <v>0</v>
      </c>
      <c r="CM89" s="221">
        <f t="shared" si="23"/>
        <v>0</v>
      </c>
      <c r="CN89" s="230">
        <f t="shared" si="23"/>
        <v>0</v>
      </c>
      <c r="CO89" s="221">
        <f t="shared" si="23"/>
        <v>0</v>
      </c>
      <c r="CP89" s="230">
        <f t="shared" si="23"/>
        <v>0</v>
      </c>
      <c r="CQ89" s="221">
        <f t="shared" si="23"/>
        <v>0</v>
      </c>
      <c r="CR89" s="230">
        <f t="shared" si="23"/>
        <v>0</v>
      </c>
      <c r="CS89" s="221">
        <f t="shared" si="23"/>
        <v>0</v>
      </c>
      <c r="CT89" s="230">
        <f t="shared" si="23"/>
        <v>0</v>
      </c>
      <c r="CU89" s="221"/>
      <c r="CV89" s="221"/>
      <c r="CW89" s="221"/>
      <c r="CX89" s="221"/>
      <c r="CY89" s="221"/>
      <c r="CZ89" s="221"/>
      <c r="DA89" s="221"/>
      <c r="DB89" s="221"/>
      <c r="DC89" s="221"/>
      <c r="DD89" s="221"/>
      <c r="DE89" s="221"/>
      <c r="DF89" s="221"/>
      <c r="DG89" s="221"/>
      <c r="DH89" s="221"/>
      <c r="DI89" s="221"/>
      <c r="DJ89" s="221"/>
      <c r="DK89" s="221"/>
    </row>
    <row r="90" spans="1:115" ht="75.75" thickBot="1">
      <c r="A90" s="53" t="s">
        <v>194</v>
      </c>
      <c r="B90" s="31">
        <v>2020</v>
      </c>
      <c r="C90" s="32" t="s">
        <v>148</v>
      </c>
      <c r="D90" s="31" t="s">
        <v>158</v>
      </c>
      <c r="E90" s="32" t="s">
        <v>149</v>
      </c>
      <c r="F90" s="31" t="s">
        <v>150</v>
      </c>
      <c r="G90" s="32" t="s">
        <v>151</v>
      </c>
      <c r="H90" s="31" t="s">
        <v>152</v>
      </c>
      <c r="I90" s="32" t="s">
        <v>153</v>
      </c>
      <c r="J90" s="31" t="s">
        <v>154</v>
      </c>
      <c r="K90" s="32" t="s">
        <v>155</v>
      </c>
      <c r="L90" s="31" t="s">
        <v>156</v>
      </c>
      <c r="M90" s="32" t="s">
        <v>157</v>
      </c>
      <c r="N90" s="31">
        <v>0</v>
      </c>
      <c r="O90" s="32" t="s">
        <v>159</v>
      </c>
      <c r="P90" s="31" t="s">
        <v>160</v>
      </c>
      <c r="Q90" s="32" t="s">
        <v>161</v>
      </c>
      <c r="R90" s="31" t="s">
        <v>162</v>
      </c>
      <c r="S90" s="32" t="s">
        <v>163</v>
      </c>
      <c r="T90" s="31" t="s">
        <v>164</v>
      </c>
      <c r="U90" s="32" t="s">
        <v>165</v>
      </c>
      <c r="V90" s="31" t="s">
        <v>166</v>
      </c>
      <c r="W90" s="32" t="s">
        <v>167</v>
      </c>
      <c r="X90" s="31">
        <v>0</v>
      </c>
      <c r="Y90" s="32">
        <v>0</v>
      </c>
      <c r="Z90" s="31">
        <v>0</v>
      </c>
      <c r="AA90" s="32">
        <v>0</v>
      </c>
      <c r="AB90" s="31">
        <v>0</v>
      </c>
      <c r="AC90" s="32">
        <v>0</v>
      </c>
      <c r="AD90" s="31">
        <v>0</v>
      </c>
      <c r="AE90" s="32">
        <v>0</v>
      </c>
      <c r="AF90" s="31">
        <v>0</v>
      </c>
      <c r="AG90" s="32">
        <v>0</v>
      </c>
      <c r="AH90" s="31">
        <v>0</v>
      </c>
      <c r="AI90" s="32"/>
      <c r="AJ90" s="31" t="s">
        <v>158</v>
      </c>
      <c r="AK90" s="32" t="s">
        <v>149</v>
      </c>
      <c r="AL90" s="31" t="s">
        <v>150</v>
      </c>
      <c r="AM90" s="32" t="s">
        <v>151</v>
      </c>
      <c r="AN90" s="31" t="s">
        <v>152</v>
      </c>
      <c r="AO90" s="32" t="s">
        <v>153</v>
      </c>
      <c r="AP90" s="31" t="s">
        <v>154</v>
      </c>
      <c r="AQ90" s="32" t="s">
        <v>155</v>
      </c>
      <c r="AR90" s="31" t="s">
        <v>156</v>
      </c>
      <c r="AS90" s="32" t="s">
        <v>157</v>
      </c>
      <c r="AT90" s="31">
        <v>0</v>
      </c>
      <c r="AU90" s="32" t="s">
        <v>159</v>
      </c>
      <c r="AV90" s="31" t="s">
        <v>160</v>
      </c>
      <c r="AW90" s="32" t="s">
        <v>161</v>
      </c>
      <c r="AX90" s="31" t="s">
        <v>162</v>
      </c>
      <c r="AY90" s="32" t="s">
        <v>163</v>
      </c>
      <c r="AZ90" s="31" t="s">
        <v>164</v>
      </c>
      <c r="BA90" s="32" t="s">
        <v>165</v>
      </c>
      <c r="BB90" s="31" t="s">
        <v>166</v>
      </c>
      <c r="BC90" s="32" t="s">
        <v>167</v>
      </c>
      <c r="BD90" s="31">
        <v>0</v>
      </c>
      <c r="BE90" s="32">
        <v>0</v>
      </c>
      <c r="BF90" s="31">
        <v>0</v>
      </c>
      <c r="BG90" s="32">
        <v>0</v>
      </c>
      <c r="BH90" s="31">
        <v>0</v>
      </c>
      <c r="BI90" s="32">
        <v>0</v>
      </c>
      <c r="BJ90" s="31">
        <v>0</v>
      </c>
      <c r="BK90" s="32">
        <v>0</v>
      </c>
      <c r="BL90" s="31">
        <v>0</v>
      </c>
      <c r="BM90" s="32">
        <v>0</v>
      </c>
      <c r="BN90" s="31">
        <v>0</v>
      </c>
      <c r="BO90" s="32"/>
      <c r="BP90" s="241" t="e">
        <f t="shared" si="21"/>
        <v>#VALUE!</v>
      </c>
      <c r="BQ90" s="242" t="e">
        <f t="shared" si="21"/>
        <v>#VALUE!</v>
      </c>
      <c r="BR90" s="241" t="e">
        <f t="shared" si="21"/>
        <v>#VALUE!</v>
      </c>
      <c r="BS90" s="242" t="e">
        <f t="shared" si="21"/>
        <v>#VALUE!</v>
      </c>
      <c r="BT90" s="241" t="e">
        <f t="shared" si="21"/>
        <v>#VALUE!</v>
      </c>
      <c r="BU90" s="242" t="e">
        <f t="shared" si="21"/>
        <v>#VALUE!</v>
      </c>
      <c r="BV90" s="241" t="e">
        <f t="shared" si="21"/>
        <v>#VALUE!</v>
      </c>
      <c r="BW90" s="242" t="e">
        <f t="shared" si="21"/>
        <v>#VALUE!</v>
      </c>
      <c r="BX90" s="241" t="e">
        <f t="shared" si="21"/>
        <v>#VALUE!</v>
      </c>
      <c r="BY90" s="242" t="e">
        <f t="shared" si="21"/>
        <v>#VALUE!</v>
      </c>
      <c r="BZ90" s="241">
        <f t="shared" si="21"/>
        <v>0</v>
      </c>
      <c r="CA90" s="242" t="e">
        <f t="shared" si="21"/>
        <v>#VALUE!</v>
      </c>
      <c r="CB90" s="241" t="e">
        <f t="shared" si="21"/>
        <v>#VALUE!</v>
      </c>
      <c r="CC90" s="242" t="e">
        <f t="shared" si="21"/>
        <v>#VALUE!</v>
      </c>
      <c r="CD90" s="241" t="e">
        <f t="shared" si="21"/>
        <v>#VALUE!</v>
      </c>
      <c r="CE90" s="242" t="e">
        <f t="shared" si="21"/>
        <v>#VALUE!</v>
      </c>
      <c r="CF90" s="241" t="e">
        <f t="shared" si="20"/>
        <v>#VALUE!</v>
      </c>
      <c r="CG90" s="242" t="e">
        <f t="shared" si="20"/>
        <v>#VALUE!</v>
      </c>
      <c r="CH90" s="241" t="e">
        <f t="shared" si="20"/>
        <v>#VALUE!</v>
      </c>
      <c r="CI90" s="242" t="e">
        <f t="shared" si="20"/>
        <v>#VALUE!</v>
      </c>
      <c r="CJ90" s="241">
        <f t="shared" si="23"/>
        <v>0</v>
      </c>
      <c r="CK90" s="242">
        <f t="shared" si="23"/>
        <v>0</v>
      </c>
      <c r="CL90" s="241">
        <f t="shared" si="23"/>
        <v>0</v>
      </c>
      <c r="CM90" s="242">
        <f t="shared" si="23"/>
        <v>0</v>
      </c>
      <c r="CN90" s="241">
        <f t="shared" si="23"/>
        <v>0</v>
      </c>
      <c r="CO90" s="242">
        <f t="shared" si="23"/>
        <v>0</v>
      </c>
      <c r="CP90" s="241">
        <f t="shared" si="23"/>
        <v>0</v>
      </c>
      <c r="CQ90" s="242">
        <f t="shared" si="23"/>
        <v>0</v>
      </c>
      <c r="CR90" s="241">
        <f t="shared" si="23"/>
        <v>0</v>
      </c>
      <c r="CS90" s="242">
        <f t="shared" si="23"/>
        <v>0</v>
      </c>
      <c r="CT90" s="241">
        <f t="shared" si="23"/>
        <v>0</v>
      </c>
      <c r="CU90" s="221"/>
      <c r="CV90" s="221"/>
      <c r="CW90" s="221"/>
      <c r="CX90" s="221"/>
      <c r="CY90" s="221"/>
      <c r="CZ90" s="221"/>
      <c r="DA90" s="221"/>
      <c r="DB90" s="221"/>
      <c r="DC90" s="221"/>
      <c r="DD90" s="221"/>
      <c r="DE90" s="221"/>
      <c r="DF90" s="221"/>
      <c r="DG90" s="221"/>
      <c r="DH90" s="221"/>
      <c r="DI90" s="221"/>
      <c r="DJ90" s="221"/>
      <c r="DK90" s="221"/>
    </row>
    <row r="91" spans="1:115">
      <c r="A91" t="s">
        <v>176</v>
      </c>
      <c r="B91" s="29" t="e">
        <f>B80+B84</f>
        <v>#REF!</v>
      </c>
      <c r="C91" s="30">
        <f t="shared" ref="C91" si="24">C80+C84</f>
        <v>0.44839394110648456</v>
      </c>
      <c r="D91" s="29">
        <v>0.50080287154554926</v>
      </c>
      <c r="E91" s="118">
        <v>0</v>
      </c>
      <c r="F91" s="29">
        <v>0</v>
      </c>
      <c r="G91" s="118">
        <v>0</v>
      </c>
      <c r="H91" s="29">
        <v>0</v>
      </c>
      <c r="I91" s="118">
        <v>0</v>
      </c>
      <c r="J91" s="29">
        <v>0</v>
      </c>
      <c r="K91" s="118">
        <v>0</v>
      </c>
      <c r="L91" s="29">
        <v>0</v>
      </c>
      <c r="M91" s="118">
        <v>0</v>
      </c>
      <c r="N91" s="29">
        <v>0</v>
      </c>
      <c r="O91" s="118">
        <v>0</v>
      </c>
      <c r="P91" s="29">
        <v>0</v>
      </c>
      <c r="Q91" s="118">
        <v>0</v>
      </c>
      <c r="R91" s="29">
        <v>0</v>
      </c>
      <c r="S91" s="118">
        <v>0</v>
      </c>
      <c r="T91" s="29">
        <v>0</v>
      </c>
      <c r="U91" s="118">
        <v>0</v>
      </c>
      <c r="V91" s="29">
        <v>0</v>
      </c>
      <c r="W91" s="118">
        <v>0</v>
      </c>
      <c r="X91" s="29">
        <v>0</v>
      </c>
      <c r="Y91" s="118">
        <v>0</v>
      </c>
      <c r="Z91" s="29">
        <v>0</v>
      </c>
      <c r="AA91" s="118">
        <v>0</v>
      </c>
      <c r="AB91" s="29">
        <v>0</v>
      </c>
      <c r="AC91" s="118">
        <v>0</v>
      </c>
      <c r="AD91" s="29">
        <v>0</v>
      </c>
      <c r="AE91" s="118">
        <v>0</v>
      </c>
      <c r="AF91" s="29">
        <v>0</v>
      </c>
      <c r="AG91" s="118">
        <v>0</v>
      </c>
      <c r="AH91" s="29">
        <v>0</v>
      </c>
      <c r="AI91" s="30"/>
      <c r="AJ91" s="29">
        <v>0.4613853908096347</v>
      </c>
      <c r="AK91" s="118">
        <v>0</v>
      </c>
      <c r="AL91" s="29">
        <v>0</v>
      </c>
      <c r="AM91" s="118">
        <v>0</v>
      </c>
      <c r="AN91" s="29">
        <v>0</v>
      </c>
      <c r="AO91" s="118">
        <v>0</v>
      </c>
      <c r="AP91" s="29">
        <v>0</v>
      </c>
      <c r="AQ91" s="118">
        <v>0</v>
      </c>
      <c r="AR91" s="29">
        <v>0</v>
      </c>
      <c r="AS91" s="118">
        <v>0</v>
      </c>
      <c r="AT91" s="29">
        <v>0</v>
      </c>
      <c r="AU91" s="118">
        <v>0</v>
      </c>
      <c r="AV91" s="29">
        <v>0</v>
      </c>
      <c r="AW91" s="118">
        <v>0</v>
      </c>
      <c r="AX91" s="29">
        <v>0</v>
      </c>
      <c r="AY91" s="118">
        <v>0</v>
      </c>
      <c r="AZ91" s="29">
        <v>0</v>
      </c>
      <c r="BA91" s="118">
        <v>0</v>
      </c>
      <c r="BB91" s="29">
        <v>0</v>
      </c>
      <c r="BC91" s="118">
        <v>0</v>
      </c>
      <c r="BD91" s="29">
        <v>0</v>
      </c>
      <c r="BE91" s="118">
        <v>0</v>
      </c>
      <c r="BF91" s="29">
        <v>0</v>
      </c>
      <c r="BG91" s="118">
        <v>0</v>
      </c>
      <c r="BH91" s="29">
        <v>0</v>
      </c>
      <c r="BI91" s="118">
        <v>0</v>
      </c>
      <c r="BJ91" s="29">
        <v>0</v>
      </c>
      <c r="BK91" s="118">
        <v>0</v>
      </c>
      <c r="BL91" s="29">
        <v>0</v>
      </c>
      <c r="BM91" s="118">
        <v>0</v>
      </c>
      <c r="BN91" s="29">
        <v>0</v>
      </c>
      <c r="BO91" s="30"/>
      <c r="BP91" s="243">
        <f t="shared" si="21"/>
        <v>0.96218826235518395</v>
      </c>
      <c r="BQ91" s="244">
        <f t="shared" si="21"/>
        <v>0</v>
      </c>
      <c r="BR91" s="243">
        <f t="shared" si="21"/>
        <v>0</v>
      </c>
      <c r="BS91" s="244">
        <f t="shared" si="21"/>
        <v>0</v>
      </c>
      <c r="BT91" s="243">
        <f t="shared" si="21"/>
        <v>0</v>
      </c>
      <c r="BU91" s="244">
        <f t="shared" si="21"/>
        <v>0</v>
      </c>
      <c r="BV91" s="243">
        <f t="shared" si="21"/>
        <v>0</v>
      </c>
      <c r="BW91" s="244">
        <f t="shared" si="21"/>
        <v>0</v>
      </c>
      <c r="BX91" s="243">
        <f t="shared" si="21"/>
        <v>0</v>
      </c>
      <c r="BY91" s="244">
        <f t="shared" si="21"/>
        <v>0</v>
      </c>
      <c r="BZ91" s="243">
        <f t="shared" si="21"/>
        <v>0</v>
      </c>
      <c r="CA91" s="244">
        <f t="shared" si="21"/>
        <v>0</v>
      </c>
      <c r="CB91" s="243">
        <f t="shared" si="21"/>
        <v>0</v>
      </c>
      <c r="CC91" s="244">
        <f t="shared" si="21"/>
        <v>0</v>
      </c>
      <c r="CD91" s="243">
        <f t="shared" si="21"/>
        <v>0</v>
      </c>
      <c r="CE91" s="244">
        <f t="shared" si="21"/>
        <v>0</v>
      </c>
      <c r="CF91" s="243">
        <f t="shared" si="20"/>
        <v>0</v>
      </c>
      <c r="CG91" s="244">
        <f t="shared" si="20"/>
        <v>0</v>
      </c>
      <c r="CH91" s="243">
        <f t="shared" si="20"/>
        <v>0</v>
      </c>
      <c r="CI91" s="244">
        <f t="shared" si="20"/>
        <v>0</v>
      </c>
      <c r="CJ91" s="243">
        <f t="shared" si="23"/>
        <v>0</v>
      </c>
      <c r="CK91" s="244">
        <f t="shared" si="23"/>
        <v>0</v>
      </c>
      <c r="CL91" s="243">
        <f t="shared" si="23"/>
        <v>0</v>
      </c>
      <c r="CM91" s="244">
        <f t="shared" si="23"/>
        <v>0</v>
      </c>
      <c r="CN91" s="243">
        <f t="shared" si="23"/>
        <v>0</v>
      </c>
      <c r="CO91" s="244">
        <f t="shared" si="23"/>
        <v>0</v>
      </c>
      <c r="CP91" s="243">
        <f t="shared" si="23"/>
        <v>0</v>
      </c>
      <c r="CQ91" s="244">
        <f t="shared" si="23"/>
        <v>0</v>
      </c>
      <c r="CR91" s="243">
        <f t="shared" si="23"/>
        <v>0</v>
      </c>
      <c r="CS91" s="244">
        <f t="shared" si="23"/>
        <v>0</v>
      </c>
      <c r="CT91" s="243">
        <f t="shared" si="23"/>
        <v>0</v>
      </c>
      <c r="CU91" s="221"/>
      <c r="CV91" s="221"/>
      <c r="CW91" s="221"/>
      <c r="CX91" s="221"/>
      <c r="CY91" s="221"/>
      <c r="CZ91" s="221"/>
      <c r="DA91" s="221"/>
      <c r="DB91" s="221"/>
      <c r="DC91" s="221"/>
      <c r="DD91" s="221"/>
      <c r="DE91" s="221"/>
      <c r="DF91" s="221"/>
      <c r="DG91" s="221"/>
      <c r="DH91" s="221"/>
      <c r="DI91" s="221"/>
      <c r="DJ91" s="221"/>
      <c r="DK91" s="221"/>
    </row>
    <row r="92" spans="1:115">
      <c r="A92" t="s">
        <v>170</v>
      </c>
      <c r="B92" s="29" t="e">
        <f>B82</f>
        <v>#REF!</v>
      </c>
      <c r="C92" s="30">
        <f>C82</f>
        <v>0.18341190151685516</v>
      </c>
      <c r="D92" s="29">
        <v>0.26700930372525261</v>
      </c>
      <c r="E92" s="118">
        <v>0</v>
      </c>
      <c r="F92" s="29">
        <v>0</v>
      </c>
      <c r="G92" s="118">
        <v>0</v>
      </c>
      <c r="H92" s="29">
        <v>0</v>
      </c>
      <c r="I92" s="118">
        <v>0</v>
      </c>
      <c r="J92" s="29">
        <v>0</v>
      </c>
      <c r="K92" s="118">
        <v>0</v>
      </c>
      <c r="L92" s="29">
        <v>0</v>
      </c>
      <c r="M92" s="118">
        <v>0</v>
      </c>
      <c r="N92" s="29">
        <v>0</v>
      </c>
      <c r="O92" s="118">
        <v>0</v>
      </c>
      <c r="P92" s="29">
        <v>0</v>
      </c>
      <c r="Q92" s="118">
        <v>0</v>
      </c>
      <c r="R92" s="29">
        <v>0</v>
      </c>
      <c r="S92" s="118">
        <v>0</v>
      </c>
      <c r="T92" s="29">
        <v>0</v>
      </c>
      <c r="U92" s="118">
        <v>0</v>
      </c>
      <c r="V92" s="29">
        <v>0</v>
      </c>
      <c r="W92" s="118">
        <v>0</v>
      </c>
      <c r="X92" s="29">
        <v>0</v>
      </c>
      <c r="Y92" s="118">
        <v>0</v>
      </c>
      <c r="Z92" s="29">
        <v>0</v>
      </c>
      <c r="AA92" s="118">
        <v>0</v>
      </c>
      <c r="AB92" s="29">
        <v>0</v>
      </c>
      <c r="AC92" s="118">
        <v>0</v>
      </c>
      <c r="AD92" s="29">
        <v>0</v>
      </c>
      <c r="AE92" s="118">
        <v>0</v>
      </c>
      <c r="AF92" s="29">
        <v>0</v>
      </c>
      <c r="AG92" s="118">
        <v>0</v>
      </c>
      <c r="AH92" s="29">
        <v>0</v>
      </c>
      <c r="AI92" s="30"/>
      <c r="AJ92" s="29">
        <v>0.2263367838215834</v>
      </c>
      <c r="AK92" s="118">
        <v>0</v>
      </c>
      <c r="AL92" s="29">
        <v>0</v>
      </c>
      <c r="AM92" s="118">
        <v>0</v>
      </c>
      <c r="AN92" s="29">
        <v>0</v>
      </c>
      <c r="AO92" s="118">
        <v>0</v>
      </c>
      <c r="AP92" s="29">
        <v>0</v>
      </c>
      <c r="AQ92" s="118">
        <v>0</v>
      </c>
      <c r="AR92" s="29">
        <v>0</v>
      </c>
      <c r="AS92" s="118">
        <v>0</v>
      </c>
      <c r="AT92" s="29">
        <v>0</v>
      </c>
      <c r="AU92" s="118">
        <v>0</v>
      </c>
      <c r="AV92" s="29">
        <v>0</v>
      </c>
      <c r="AW92" s="118">
        <v>0</v>
      </c>
      <c r="AX92" s="29">
        <v>0</v>
      </c>
      <c r="AY92" s="118">
        <v>0</v>
      </c>
      <c r="AZ92" s="29">
        <v>0</v>
      </c>
      <c r="BA92" s="118">
        <v>0</v>
      </c>
      <c r="BB92" s="29">
        <v>0</v>
      </c>
      <c r="BC92" s="118">
        <v>0</v>
      </c>
      <c r="BD92" s="29">
        <v>0</v>
      </c>
      <c r="BE92" s="118">
        <v>0</v>
      </c>
      <c r="BF92" s="29">
        <v>0</v>
      </c>
      <c r="BG92" s="118">
        <v>0</v>
      </c>
      <c r="BH92" s="29">
        <v>0</v>
      </c>
      <c r="BI92" s="118">
        <v>0</v>
      </c>
      <c r="BJ92" s="29">
        <v>0</v>
      </c>
      <c r="BK92" s="118">
        <v>0</v>
      </c>
      <c r="BL92" s="29">
        <v>0</v>
      </c>
      <c r="BM92" s="118">
        <v>0</v>
      </c>
      <c r="BN92" s="29">
        <v>0</v>
      </c>
      <c r="BO92" s="30"/>
      <c r="BP92" s="243">
        <f t="shared" si="21"/>
        <v>0.49334608754683601</v>
      </c>
      <c r="BQ92" s="244">
        <f t="shared" si="21"/>
        <v>0</v>
      </c>
      <c r="BR92" s="243">
        <f t="shared" si="21"/>
        <v>0</v>
      </c>
      <c r="BS92" s="244">
        <f t="shared" si="21"/>
        <v>0</v>
      </c>
      <c r="BT92" s="243">
        <f t="shared" si="21"/>
        <v>0</v>
      </c>
      <c r="BU92" s="244">
        <f t="shared" si="21"/>
        <v>0</v>
      </c>
      <c r="BV92" s="243">
        <f t="shared" si="21"/>
        <v>0</v>
      </c>
      <c r="BW92" s="244">
        <f t="shared" si="21"/>
        <v>0</v>
      </c>
      <c r="BX92" s="243">
        <f t="shared" si="21"/>
        <v>0</v>
      </c>
      <c r="BY92" s="244">
        <f t="shared" si="21"/>
        <v>0</v>
      </c>
      <c r="BZ92" s="243">
        <f t="shared" si="21"/>
        <v>0</v>
      </c>
      <c r="CA92" s="244">
        <f t="shared" si="21"/>
        <v>0</v>
      </c>
      <c r="CB92" s="243">
        <f t="shared" si="21"/>
        <v>0</v>
      </c>
      <c r="CC92" s="244">
        <f t="shared" si="21"/>
        <v>0</v>
      </c>
      <c r="CD92" s="243">
        <f t="shared" si="21"/>
        <v>0</v>
      </c>
      <c r="CE92" s="244">
        <f t="shared" si="21"/>
        <v>0</v>
      </c>
      <c r="CF92" s="243">
        <f t="shared" si="20"/>
        <v>0</v>
      </c>
      <c r="CG92" s="244">
        <f t="shared" si="20"/>
        <v>0</v>
      </c>
      <c r="CH92" s="243">
        <f t="shared" si="20"/>
        <v>0</v>
      </c>
      <c r="CI92" s="244">
        <f t="shared" si="20"/>
        <v>0</v>
      </c>
      <c r="CJ92" s="243">
        <f t="shared" si="23"/>
        <v>0</v>
      </c>
      <c r="CK92" s="244">
        <f t="shared" si="23"/>
        <v>0</v>
      </c>
      <c r="CL92" s="243">
        <f t="shared" si="23"/>
        <v>0</v>
      </c>
      <c r="CM92" s="244">
        <f t="shared" si="23"/>
        <v>0</v>
      </c>
      <c r="CN92" s="243">
        <f t="shared" si="23"/>
        <v>0</v>
      </c>
      <c r="CO92" s="244">
        <f t="shared" si="23"/>
        <v>0</v>
      </c>
      <c r="CP92" s="243">
        <f t="shared" si="23"/>
        <v>0</v>
      </c>
      <c r="CQ92" s="244">
        <f t="shared" si="23"/>
        <v>0</v>
      </c>
      <c r="CR92" s="243">
        <f t="shared" si="23"/>
        <v>0</v>
      </c>
      <c r="CS92" s="244">
        <f t="shared" si="23"/>
        <v>0</v>
      </c>
      <c r="CT92" s="243">
        <f t="shared" si="23"/>
        <v>0</v>
      </c>
      <c r="CU92" s="221"/>
      <c r="CV92" s="221"/>
      <c r="CW92" s="221"/>
      <c r="CX92" s="221"/>
      <c r="CY92" s="221"/>
      <c r="CZ92" s="221"/>
      <c r="DA92" s="221"/>
      <c r="DB92" s="221"/>
      <c r="DC92" s="221"/>
      <c r="DD92" s="221"/>
      <c r="DE92" s="221"/>
      <c r="DF92" s="221"/>
      <c r="DG92" s="221"/>
      <c r="DH92" s="221"/>
      <c r="DI92" s="221"/>
      <c r="DJ92" s="221"/>
      <c r="DK92" s="221"/>
    </row>
    <row r="93" spans="1:115">
      <c r="A93" t="s">
        <v>169</v>
      </c>
      <c r="B93" s="29" t="e">
        <f>B81</f>
        <v>#REF!</v>
      </c>
      <c r="C93" s="30">
        <f>C81</f>
        <v>6.2891814453868683E-2</v>
      </c>
      <c r="D93" s="29">
        <v>9.5982381383410607E-4</v>
      </c>
      <c r="E93" s="118">
        <v>0</v>
      </c>
      <c r="F93" s="29">
        <v>0</v>
      </c>
      <c r="G93" s="118">
        <v>0</v>
      </c>
      <c r="H93" s="29">
        <v>0</v>
      </c>
      <c r="I93" s="118">
        <v>0</v>
      </c>
      <c r="J93" s="29">
        <v>0</v>
      </c>
      <c r="K93" s="118">
        <v>0</v>
      </c>
      <c r="L93" s="29">
        <v>0</v>
      </c>
      <c r="M93" s="118">
        <v>0</v>
      </c>
      <c r="N93" s="29">
        <v>0</v>
      </c>
      <c r="O93" s="118">
        <v>0</v>
      </c>
      <c r="P93" s="29">
        <v>0</v>
      </c>
      <c r="Q93" s="118">
        <v>0</v>
      </c>
      <c r="R93" s="29">
        <v>0</v>
      </c>
      <c r="S93" s="118">
        <v>0</v>
      </c>
      <c r="T93" s="29">
        <v>0</v>
      </c>
      <c r="U93" s="118">
        <v>0</v>
      </c>
      <c r="V93" s="29">
        <v>0</v>
      </c>
      <c r="W93" s="118">
        <v>0</v>
      </c>
      <c r="X93" s="29">
        <v>0</v>
      </c>
      <c r="Y93" s="118">
        <v>0</v>
      </c>
      <c r="Z93" s="29">
        <v>0</v>
      </c>
      <c r="AA93" s="118">
        <v>0</v>
      </c>
      <c r="AB93" s="29">
        <v>0</v>
      </c>
      <c r="AC93" s="118">
        <v>0</v>
      </c>
      <c r="AD93" s="29">
        <v>0</v>
      </c>
      <c r="AE93" s="118">
        <v>0</v>
      </c>
      <c r="AF93" s="29">
        <v>0</v>
      </c>
      <c r="AG93" s="118">
        <v>0</v>
      </c>
      <c r="AH93" s="29">
        <v>0</v>
      </c>
      <c r="AI93" s="30"/>
      <c r="AJ93" s="29">
        <v>0</v>
      </c>
      <c r="AK93" s="118">
        <v>0</v>
      </c>
      <c r="AL93" s="29">
        <v>0</v>
      </c>
      <c r="AM93" s="118">
        <v>0</v>
      </c>
      <c r="AN93" s="29">
        <v>0</v>
      </c>
      <c r="AO93" s="118">
        <v>0</v>
      </c>
      <c r="AP93" s="29">
        <v>0</v>
      </c>
      <c r="AQ93" s="118">
        <v>0</v>
      </c>
      <c r="AR93" s="29">
        <v>0</v>
      </c>
      <c r="AS93" s="118">
        <v>0</v>
      </c>
      <c r="AT93" s="29">
        <v>0</v>
      </c>
      <c r="AU93" s="118">
        <v>0</v>
      </c>
      <c r="AV93" s="29">
        <v>0</v>
      </c>
      <c r="AW93" s="118">
        <v>0</v>
      </c>
      <c r="AX93" s="29">
        <v>0</v>
      </c>
      <c r="AY93" s="118">
        <v>0</v>
      </c>
      <c r="AZ93" s="29">
        <v>0</v>
      </c>
      <c r="BA93" s="118">
        <v>0</v>
      </c>
      <c r="BB93" s="29">
        <v>0</v>
      </c>
      <c r="BC93" s="118">
        <v>0</v>
      </c>
      <c r="BD93" s="29">
        <v>0</v>
      </c>
      <c r="BE93" s="118">
        <v>0</v>
      </c>
      <c r="BF93" s="29">
        <v>0</v>
      </c>
      <c r="BG93" s="118">
        <v>0</v>
      </c>
      <c r="BH93" s="29">
        <v>0</v>
      </c>
      <c r="BI93" s="118">
        <v>0</v>
      </c>
      <c r="BJ93" s="29">
        <v>0</v>
      </c>
      <c r="BK93" s="118">
        <v>0</v>
      </c>
      <c r="BL93" s="29">
        <v>0</v>
      </c>
      <c r="BM93" s="118">
        <v>0</v>
      </c>
      <c r="BN93" s="29">
        <v>0</v>
      </c>
      <c r="BO93" s="30"/>
      <c r="BP93" s="243">
        <f t="shared" si="21"/>
        <v>9.5982381383410607E-4</v>
      </c>
      <c r="BQ93" s="244">
        <f t="shared" si="21"/>
        <v>0</v>
      </c>
      <c r="BR93" s="243">
        <f t="shared" si="21"/>
        <v>0</v>
      </c>
      <c r="BS93" s="244">
        <f t="shared" si="21"/>
        <v>0</v>
      </c>
      <c r="BT93" s="243">
        <f t="shared" si="21"/>
        <v>0</v>
      </c>
      <c r="BU93" s="244">
        <f t="shared" si="21"/>
        <v>0</v>
      </c>
      <c r="BV93" s="243">
        <f t="shared" si="21"/>
        <v>0</v>
      </c>
      <c r="BW93" s="244">
        <f t="shared" si="21"/>
        <v>0</v>
      </c>
      <c r="BX93" s="243">
        <f t="shared" si="21"/>
        <v>0</v>
      </c>
      <c r="BY93" s="244">
        <f t="shared" si="21"/>
        <v>0</v>
      </c>
      <c r="BZ93" s="243">
        <f t="shared" si="21"/>
        <v>0</v>
      </c>
      <c r="CA93" s="244">
        <f t="shared" si="21"/>
        <v>0</v>
      </c>
      <c r="CB93" s="243">
        <f t="shared" si="21"/>
        <v>0</v>
      </c>
      <c r="CC93" s="244">
        <f t="shared" si="21"/>
        <v>0</v>
      </c>
      <c r="CD93" s="243">
        <f t="shared" si="21"/>
        <v>0</v>
      </c>
      <c r="CE93" s="244">
        <f t="shared" si="21"/>
        <v>0</v>
      </c>
      <c r="CF93" s="243">
        <f t="shared" si="20"/>
        <v>0</v>
      </c>
      <c r="CG93" s="244">
        <f t="shared" si="20"/>
        <v>0</v>
      </c>
      <c r="CH93" s="243">
        <f t="shared" si="20"/>
        <v>0</v>
      </c>
      <c r="CI93" s="244">
        <f t="shared" si="20"/>
        <v>0</v>
      </c>
      <c r="CJ93" s="243">
        <f t="shared" si="23"/>
        <v>0</v>
      </c>
      <c r="CK93" s="244">
        <f t="shared" si="23"/>
        <v>0</v>
      </c>
      <c r="CL93" s="243">
        <f t="shared" si="23"/>
        <v>0</v>
      </c>
      <c r="CM93" s="244">
        <f t="shared" si="23"/>
        <v>0</v>
      </c>
      <c r="CN93" s="243">
        <f t="shared" si="23"/>
        <v>0</v>
      </c>
      <c r="CO93" s="244">
        <f t="shared" si="23"/>
        <v>0</v>
      </c>
      <c r="CP93" s="243">
        <f t="shared" si="23"/>
        <v>0</v>
      </c>
      <c r="CQ93" s="244">
        <f t="shared" si="23"/>
        <v>0</v>
      </c>
      <c r="CR93" s="243">
        <f t="shared" si="23"/>
        <v>0</v>
      </c>
      <c r="CS93" s="244">
        <f t="shared" si="23"/>
        <v>0</v>
      </c>
      <c r="CT93" s="243">
        <f t="shared" si="23"/>
        <v>0</v>
      </c>
      <c r="CU93" s="221"/>
      <c r="CV93" s="221"/>
      <c r="CW93" s="221"/>
      <c r="CX93" s="221"/>
      <c r="CY93" s="221"/>
      <c r="CZ93" s="221"/>
      <c r="DA93" s="221"/>
      <c r="DB93" s="221"/>
      <c r="DC93" s="221"/>
      <c r="DD93" s="221"/>
      <c r="DE93" s="221"/>
      <c r="DF93" s="221"/>
      <c r="DG93" s="221"/>
      <c r="DH93" s="221"/>
      <c r="DI93" s="221"/>
      <c r="DJ93" s="221"/>
      <c r="DK93" s="221"/>
    </row>
    <row r="94" spans="1:115">
      <c r="A94" t="s">
        <v>171</v>
      </c>
      <c r="B94" s="29" t="e">
        <f>B83</f>
        <v>#REF!</v>
      </c>
      <c r="C94" s="30">
        <f>C83</f>
        <v>8.8665960113509093E-2</v>
      </c>
      <c r="D94" s="29">
        <v>6.7153276683084323E-2</v>
      </c>
      <c r="E94" s="118">
        <v>0</v>
      </c>
      <c r="F94" s="29">
        <v>0</v>
      </c>
      <c r="G94" s="118">
        <v>0</v>
      </c>
      <c r="H94" s="29">
        <v>0</v>
      </c>
      <c r="I94" s="118">
        <v>0</v>
      </c>
      <c r="J94" s="29">
        <v>0</v>
      </c>
      <c r="K94" s="118">
        <v>0</v>
      </c>
      <c r="L94" s="29">
        <v>0</v>
      </c>
      <c r="M94" s="118">
        <v>0</v>
      </c>
      <c r="N94" s="29">
        <v>0</v>
      </c>
      <c r="O94" s="118">
        <v>0</v>
      </c>
      <c r="P94" s="29">
        <v>0</v>
      </c>
      <c r="Q94" s="118">
        <v>0</v>
      </c>
      <c r="R94" s="29">
        <v>0</v>
      </c>
      <c r="S94" s="118">
        <v>0</v>
      </c>
      <c r="T94" s="29">
        <v>0</v>
      </c>
      <c r="U94" s="118">
        <v>0</v>
      </c>
      <c r="V94" s="29">
        <v>0</v>
      </c>
      <c r="W94" s="118">
        <v>0</v>
      </c>
      <c r="X94" s="29">
        <v>0</v>
      </c>
      <c r="Y94" s="118">
        <v>0</v>
      </c>
      <c r="Z94" s="29">
        <v>0</v>
      </c>
      <c r="AA94" s="118">
        <v>0</v>
      </c>
      <c r="AB94" s="29">
        <v>0</v>
      </c>
      <c r="AC94" s="118">
        <v>0</v>
      </c>
      <c r="AD94" s="29">
        <v>0</v>
      </c>
      <c r="AE94" s="118">
        <v>0</v>
      </c>
      <c r="AF94" s="29">
        <v>0</v>
      </c>
      <c r="AG94" s="118">
        <v>0</v>
      </c>
      <c r="AH94" s="29">
        <v>0</v>
      </c>
      <c r="AI94" s="30"/>
      <c r="AJ94" s="29">
        <v>6.3372014633117132E-2</v>
      </c>
      <c r="AK94" s="118">
        <v>0</v>
      </c>
      <c r="AL94" s="29">
        <v>0</v>
      </c>
      <c r="AM94" s="118">
        <v>0</v>
      </c>
      <c r="AN94" s="29">
        <v>0</v>
      </c>
      <c r="AO94" s="118">
        <v>0</v>
      </c>
      <c r="AP94" s="29">
        <v>0</v>
      </c>
      <c r="AQ94" s="118">
        <v>0</v>
      </c>
      <c r="AR94" s="29">
        <v>0</v>
      </c>
      <c r="AS94" s="118">
        <v>0</v>
      </c>
      <c r="AT94" s="29">
        <v>0</v>
      </c>
      <c r="AU94" s="118">
        <v>0</v>
      </c>
      <c r="AV94" s="29">
        <v>0</v>
      </c>
      <c r="AW94" s="118">
        <v>0</v>
      </c>
      <c r="AX94" s="29">
        <v>0</v>
      </c>
      <c r="AY94" s="118">
        <v>0</v>
      </c>
      <c r="AZ94" s="29">
        <v>0</v>
      </c>
      <c r="BA94" s="118">
        <v>0</v>
      </c>
      <c r="BB94" s="29">
        <v>0</v>
      </c>
      <c r="BC94" s="118">
        <v>0</v>
      </c>
      <c r="BD94" s="29">
        <v>0</v>
      </c>
      <c r="BE94" s="118">
        <v>0</v>
      </c>
      <c r="BF94" s="29">
        <v>0</v>
      </c>
      <c r="BG94" s="118">
        <v>0</v>
      </c>
      <c r="BH94" s="29">
        <v>0</v>
      </c>
      <c r="BI94" s="118">
        <v>0</v>
      </c>
      <c r="BJ94" s="29">
        <v>0</v>
      </c>
      <c r="BK94" s="118">
        <v>0</v>
      </c>
      <c r="BL94" s="29">
        <v>0</v>
      </c>
      <c r="BM94" s="118">
        <v>0</v>
      </c>
      <c r="BN94" s="29">
        <v>0</v>
      </c>
      <c r="BO94" s="30"/>
      <c r="BP94" s="243">
        <f t="shared" si="21"/>
        <v>0.13052529131620144</v>
      </c>
      <c r="BQ94" s="244">
        <f t="shared" si="21"/>
        <v>0</v>
      </c>
      <c r="BR94" s="243">
        <f t="shared" si="21"/>
        <v>0</v>
      </c>
      <c r="BS94" s="244">
        <f t="shared" si="21"/>
        <v>0</v>
      </c>
      <c r="BT94" s="243">
        <f t="shared" si="21"/>
        <v>0</v>
      </c>
      <c r="BU94" s="244">
        <f t="shared" si="21"/>
        <v>0</v>
      </c>
      <c r="BV94" s="243">
        <f t="shared" si="21"/>
        <v>0</v>
      </c>
      <c r="BW94" s="244">
        <f t="shared" si="21"/>
        <v>0</v>
      </c>
      <c r="BX94" s="243">
        <f t="shared" si="21"/>
        <v>0</v>
      </c>
      <c r="BY94" s="244">
        <f t="shared" si="21"/>
        <v>0</v>
      </c>
      <c r="BZ94" s="243">
        <f t="shared" si="21"/>
        <v>0</v>
      </c>
      <c r="CA94" s="244">
        <f t="shared" si="21"/>
        <v>0</v>
      </c>
      <c r="CB94" s="243">
        <f t="shared" si="21"/>
        <v>0</v>
      </c>
      <c r="CC94" s="244">
        <f t="shared" si="21"/>
        <v>0</v>
      </c>
      <c r="CD94" s="243">
        <f t="shared" si="21"/>
        <v>0</v>
      </c>
      <c r="CE94" s="244">
        <f t="shared" si="21"/>
        <v>0</v>
      </c>
      <c r="CF94" s="243">
        <f t="shared" si="20"/>
        <v>0</v>
      </c>
      <c r="CG94" s="244">
        <f t="shared" si="20"/>
        <v>0</v>
      </c>
      <c r="CH94" s="243">
        <f t="shared" si="20"/>
        <v>0</v>
      </c>
      <c r="CI94" s="244">
        <f t="shared" si="20"/>
        <v>0</v>
      </c>
      <c r="CJ94" s="243">
        <f t="shared" si="23"/>
        <v>0</v>
      </c>
      <c r="CK94" s="244">
        <f t="shared" si="23"/>
        <v>0</v>
      </c>
      <c r="CL94" s="243">
        <f t="shared" si="23"/>
        <v>0</v>
      </c>
      <c r="CM94" s="244">
        <f t="shared" si="23"/>
        <v>0</v>
      </c>
      <c r="CN94" s="243">
        <f t="shared" si="23"/>
        <v>0</v>
      </c>
      <c r="CO94" s="244">
        <f t="shared" si="23"/>
        <v>0</v>
      </c>
      <c r="CP94" s="243">
        <f t="shared" si="23"/>
        <v>0</v>
      </c>
      <c r="CQ94" s="244">
        <f t="shared" si="23"/>
        <v>0</v>
      </c>
      <c r="CR94" s="243">
        <f t="shared" si="23"/>
        <v>0</v>
      </c>
      <c r="CS94" s="244">
        <f t="shared" si="23"/>
        <v>0</v>
      </c>
      <c r="CT94" s="243">
        <f t="shared" si="23"/>
        <v>0</v>
      </c>
      <c r="CU94" s="221"/>
      <c r="CV94" s="221"/>
      <c r="CW94" s="221"/>
      <c r="CX94" s="221"/>
      <c r="CY94" s="221"/>
      <c r="CZ94" s="221"/>
      <c r="DA94" s="221"/>
      <c r="DB94" s="221"/>
      <c r="DC94" s="221"/>
      <c r="DD94" s="221"/>
      <c r="DE94" s="221"/>
      <c r="DF94" s="221"/>
      <c r="DG94" s="221"/>
      <c r="DH94" s="221"/>
      <c r="DI94" s="221"/>
      <c r="DJ94" s="221"/>
      <c r="DK94" s="221"/>
    </row>
    <row r="95" spans="1:115">
      <c r="A95" t="s">
        <v>119</v>
      </c>
      <c r="B95" s="29" t="e">
        <f>B85+B86+B87</f>
        <v>#REF!</v>
      </c>
      <c r="C95" s="29">
        <f>C85+C86+C87</f>
        <v>0.21663638280928238</v>
      </c>
      <c r="D95" s="29">
        <v>0.16407472423227967</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c r="AJ95" s="29">
        <v>0.24890581073566465</v>
      </c>
      <c r="AK95" s="29">
        <v>0</v>
      </c>
      <c r="AL95" s="29">
        <v>0</v>
      </c>
      <c r="AM95" s="29">
        <v>0</v>
      </c>
      <c r="AN95" s="29">
        <v>0</v>
      </c>
      <c r="AO95" s="29">
        <v>0</v>
      </c>
      <c r="AP95" s="29">
        <v>0</v>
      </c>
      <c r="AQ95" s="29">
        <v>0</v>
      </c>
      <c r="AR95" s="29">
        <v>0</v>
      </c>
      <c r="AS95" s="29">
        <v>0</v>
      </c>
      <c r="AT95" s="29">
        <v>0</v>
      </c>
      <c r="AU95" s="29">
        <v>0</v>
      </c>
      <c r="AV95" s="29">
        <v>0</v>
      </c>
      <c r="AW95" s="29">
        <v>0</v>
      </c>
      <c r="AX95" s="29">
        <v>0</v>
      </c>
      <c r="AY95" s="29">
        <v>0</v>
      </c>
      <c r="AZ95" s="29">
        <v>0</v>
      </c>
      <c r="BA95" s="29">
        <v>0</v>
      </c>
      <c r="BB95" s="29">
        <v>0</v>
      </c>
      <c r="BC95" s="29">
        <v>0</v>
      </c>
      <c r="BD95" s="29">
        <v>0</v>
      </c>
      <c r="BE95" s="29">
        <v>0</v>
      </c>
      <c r="BF95" s="29">
        <v>0</v>
      </c>
      <c r="BG95" s="29">
        <v>0</v>
      </c>
      <c r="BH95" s="29">
        <v>0</v>
      </c>
      <c r="BI95" s="29">
        <v>0</v>
      </c>
      <c r="BJ95" s="29">
        <v>0</v>
      </c>
      <c r="BK95" s="29">
        <v>0</v>
      </c>
      <c r="BL95" s="29">
        <v>0</v>
      </c>
      <c r="BM95" s="29">
        <v>0</v>
      </c>
      <c r="BN95" s="29">
        <v>0</v>
      </c>
      <c r="BO95" s="29"/>
      <c r="BP95" s="243">
        <f t="shared" si="21"/>
        <v>0.41298053496794429</v>
      </c>
      <c r="BQ95" s="243">
        <f t="shared" si="21"/>
        <v>0</v>
      </c>
      <c r="BR95" s="243">
        <f t="shared" si="21"/>
        <v>0</v>
      </c>
      <c r="BS95" s="243">
        <f t="shared" si="21"/>
        <v>0</v>
      </c>
      <c r="BT95" s="243">
        <f t="shared" si="21"/>
        <v>0</v>
      </c>
      <c r="BU95" s="243">
        <f t="shared" si="21"/>
        <v>0</v>
      </c>
      <c r="BV95" s="243">
        <f t="shared" si="21"/>
        <v>0</v>
      </c>
      <c r="BW95" s="243">
        <f t="shared" si="21"/>
        <v>0</v>
      </c>
      <c r="BX95" s="243">
        <f t="shared" si="21"/>
        <v>0</v>
      </c>
      <c r="BY95" s="243">
        <f t="shared" si="21"/>
        <v>0</v>
      </c>
      <c r="BZ95" s="243">
        <f t="shared" si="21"/>
        <v>0</v>
      </c>
      <c r="CA95" s="243">
        <f t="shared" si="21"/>
        <v>0</v>
      </c>
      <c r="CB95" s="243">
        <f t="shared" si="21"/>
        <v>0</v>
      </c>
      <c r="CC95" s="243">
        <f t="shared" si="21"/>
        <v>0</v>
      </c>
      <c r="CD95" s="243">
        <f t="shared" si="21"/>
        <v>0</v>
      </c>
      <c r="CE95" s="243">
        <f t="shared" si="21"/>
        <v>0</v>
      </c>
      <c r="CF95" s="243">
        <f t="shared" si="20"/>
        <v>0</v>
      </c>
      <c r="CG95" s="243">
        <f t="shared" si="20"/>
        <v>0</v>
      </c>
      <c r="CH95" s="243">
        <f t="shared" si="20"/>
        <v>0</v>
      </c>
      <c r="CI95" s="243">
        <f t="shared" si="20"/>
        <v>0</v>
      </c>
      <c r="CJ95" s="243">
        <f t="shared" si="23"/>
        <v>0</v>
      </c>
      <c r="CK95" s="243">
        <f t="shared" si="23"/>
        <v>0</v>
      </c>
      <c r="CL95" s="243">
        <f t="shared" si="23"/>
        <v>0</v>
      </c>
      <c r="CM95" s="243">
        <f t="shared" si="23"/>
        <v>0</v>
      </c>
      <c r="CN95" s="243">
        <f t="shared" si="23"/>
        <v>0</v>
      </c>
      <c r="CO95" s="243">
        <f t="shared" si="23"/>
        <v>0</v>
      </c>
      <c r="CP95" s="243">
        <f t="shared" si="23"/>
        <v>0</v>
      </c>
      <c r="CQ95" s="243">
        <f t="shared" si="23"/>
        <v>0</v>
      </c>
      <c r="CR95" s="243">
        <f t="shared" si="23"/>
        <v>0</v>
      </c>
      <c r="CS95" s="243">
        <f t="shared" si="23"/>
        <v>0</v>
      </c>
      <c r="CT95" s="243">
        <f t="shared" si="23"/>
        <v>0</v>
      </c>
      <c r="CU95" s="221"/>
      <c r="CV95" s="221"/>
      <c r="CW95" s="221"/>
      <c r="CX95" s="221"/>
      <c r="CY95" s="221"/>
      <c r="CZ95" s="221"/>
      <c r="DA95" s="221"/>
      <c r="DB95" s="221"/>
      <c r="DC95" s="221"/>
      <c r="DD95" s="221"/>
      <c r="DE95" s="221"/>
      <c r="DF95" s="221"/>
      <c r="DG95" s="221"/>
      <c r="DH95" s="221"/>
      <c r="DI95" s="221"/>
      <c r="DJ95" s="221"/>
      <c r="DK95" s="221"/>
    </row>
    <row r="96" spans="1:115" ht="15.75" thickBot="1">
      <c r="A96" t="s">
        <v>174</v>
      </c>
      <c r="B96" s="29">
        <f>B87</f>
        <v>0</v>
      </c>
      <c r="C96" s="30">
        <f>C87</f>
        <v>0</v>
      </c>
      <c r="D96" s="29">
        <v>0</v>
      </c>
      <c r="E96" s="118">
        <v>0</v>
      </c>
      <c r="F96" s="29">
        <v>0</v>
      </c>
      <c r="G96" s="118">
        <v>0</v>
      </c>
      <c r="H96" s="29">
        <v>0</v>
      </c>
      <c r="I96" s="118">
        <v>0</v>
      </c>
      <c r="J96" s="29">
        <v>0</v>
      </c>
      <c r="K96" s="118">
        <v>0</v>
      </c>
      <c r="L96" s="29">
        <v>0</v>
      </c>
      <c r="M96" s="118">
        <v>0</v>
      </c>
      <c r="N96" s="29">
        <v>0</v>
      </c>
      <c r="O96" s="118">
        <v>0</v>
      </c>
      <c r="P96" s="29">
        <v>0</v>
      </c>
      <c r="Q96" s="118">
        <v>0</v>
      </c>
      <c r="R96" s="29">
        <v>0</v>
      </c>
      <c r="S96" s="118">
        <v>0</v>
      </c>
      <c r="T96" s="29">
        <v>0</v>
      </c>
      <c r="U96" s="118">
        <v>0</v>
      </c>
      <c r="V96" s="29">
        <v>0</v>
      </c>
      <c r="W96" s="118">
        <v>0</v>
      </c>
      <c r="X96" s="29">
        <v>0</v>
      </c>
      <c r="Y96" s="118">
        <v>0</v>
      </c>
      <c r="Z96" s="29">
        <v>0</v>
      </c>
      <c r="AA96" s="118">
        <v>0</v>
      </c>
      <c r="AB96" s="29">
        <v>0</v>
      </c>
      <c r="AC96" s="118">
        <v>0</v>
      </c>
      <c r="AD96" s="29">
        <v>0</v>
      </c>
      <c r="AE96" s="118">
        <v>0</v>
      </c>
      <c r="AF96" s="29">
        <v>0</v>
      </c>
      <c r="AG96" s="118">
        <v>0</v>
      </c>
      <c r="AH96" s="29">
        <v>0</v>
      </c>
      <c r="AI96" s="30"/>
      <c r="AJ96" s="29">
        <v>0</v>
      </c>
      <c r="AK96" s="118">
        <v>0</v>
      </c>
      <c r="AL96" s="29">
        <v>0</v>
      </c>
      <c r="AM96" s="118">
        <v>0</v>
      </c>
      <c r="AN96" s="29">
        <v>0</v>
      </c>
      <c r="AO96" s="118">
        <v>0</v>
      </c>
      <c r="AP96" s="29">
        <v>0</v>
      </c>
      <c r="AQ96" s="118">
        <v>0</v>
      </c>
      <c r="AR96" s="29">
        <v>0</v>
      </c>
      <c r="AS96" s="118">
        <v>0</v>
      </c>
      <c r="AT96" s="29">
        <v>0</v>
      </c>
      <c r="AU96" s="118">
        <v>0</v>
      </c>
      <c r="AV96" s="29">
        <v>0</v>
      </c>
      <c r="AW96" s="118">
        <v>0</v>
      </c>
      <c r="AX96" s="29">
        <v>0</v>
      </c>
      <c r="AY96" s="118">
        <v>0</v>
      </c>
      <c r="AZ96" s="29">
        <v>0</v>
      </c>
      <c r="BA96" s="118">
        <v>0</v>
      </c>
      <c r="BB96" s="29">
        <v>0</v>
      </c>
      <c r="BC96" s="118">
        <v>0</v>
      </c>
      <c r="BD96" s="29">
        <v>0</v>
      </c>
      <c r="BE96" s="118">
        <v>0</v>
      </c>
      <c r="BF96" s="29">
        <v>0</v>
      </c>
      <c r="BG96" s="118">
        <v>0</v>
      </c>
      <c r="BH96" s="29">
        <v>0</v>
      </c>
      <c r="BI96" s="118">
        <v>0</v>
      </c>
      <c r="BJ96" s="29">
        <v>0</v>
      </c>
      <c r="BK96" s="118">
        <v>0</v>
      </c>
      <c r="BL96" s="29">
        <v>0</v>
      </c>
      <c r="BM96" s="118">
        <v>0</v>
      </c>
      <c r="BN96" s="29">
        <v>0</v>
      </c>
      <c r="BO96" s="30"/>
      <c r="BP96" s="243">
        <f t="shared" si="21"/>
        <v>0</v>
      </c>
      <c r="BQ96" s="244">
        <f t="shared" si="21"/>
        <v>0</v>
      </c>
      <c r="BR96" s="243">
        <f t="shared" si="21"/>
        <v>0</v>
      </c>
      <c r="BS96" s="244">
        <f t="shared" si="21"/>
        <v>0</v>
      </c>
      <c r="BT96" s="243">
        <f t="shared" si="21"/>
        <v>0</v>
      </c>
      <c r="BU96" s="244">
        <f t="shared" si="21"/>
        <v>0</v>
      </c>
      <c r="BV96" s="243">
        <f t="shared" si="21"/>
        <v>0</v>
      </c>
      <c r="BW96" s="244">
        <f t="shared" si="21"/>
        <v>0</v>
      </c>
      <c r="BX96" s="243">
        <f t="shared" ref="BP96:CE112" si="25">L96+AR96</f>
        <v>0</v>
      </c>
      <c r="BY96" s="244">
        <f t="shared" si="25"/>
        <v>0</v>
      </c>
      <c r="BZ96" s="243">
        <f t="shared" si="25"/>
        <v>0</v>
      </c>
      <c r="CA96" s="244">
        <f t="shared" si="25"/>
        <v>0</v>
      </c>
      <c r="CB96" s="243">
        <f t="shared" si="25"/>
        <v>0</v>
      </c>
      <c r="CC96" s="244">
        <f t="shared" si="25"/>
        <v>0</v>
      </c>
      <c r="CD96" s="243">
        <f t="shared" si="25"/>
        <v>0</v>
      </c>
      <c r="CE96" s="244">
        <f t="shared" si="25"/>
        <v>0</v>
      </c>
      <c r="CF96" s="243">
        <f t="shared" si="20"/>
        <v>0</v>
      </c>
      <c r="CG96" s="244">
        <f t="shared" si="20"/>
        <v>0</v>
      </c>
      <c r="CH96" s="243">
        <f t="shared" si="20"/>
        <v>0</v>
      </c>
      <c r="CI96" s="244">
        <f t="shared" si="20"/>
        <v>0</v>
      </c>
      <c r="CJ96" s="243">
        <f t="shared" si="20"/>
        <v>0</v>
      </c>
      <c r="CK96" s="244">
        <f t="shared" si="20"/>
        <v>0</v>
      </c>
      <c r="CL96" s="243">
        <f t="shared" si="20"/>
        <v>0</v>
      </c>
      <c r="CM96" s="244">
        <f t="shared" si="20"/>
        <v>0</v>
      </c>
      <c r="CN96" s="243">
        <f t="shared" si="20"/>
        <v>0</v>
      </c>
      <c r="CO96" s="244">
        <f t="shared" si="20"/>
        <v>0</v>
      </c>
      <c r="CP96" s="243">
        <f t="shared" si="20"/>
        <v>0</v>
      </c>
      <c r="CQ96" s="244">
        <f t="shared" si="20"/>
        <v>0</v>
      </c>
      <c r="CR96" s="243">
        <f t="shared" si="20"/>
        <v>0</v>
      </c>
      <c r="CS96" s="244">
        <f t="shared" si="23"/>
        <v>0</v>
      </c>
      <c r="CT96" s="243">
        <f t="shared" si="23"/>
        <v>0</v>
      </c>
      <c r="CU96" s="221"/>
      <c r="CV96" s="221"/>
      <c r="CW96" s="221"/>
      <c r="CX96" s="221"/>
      <c r="CY96" s="221"/>
      <c r="CZ96" s="221"/>
      <c r="DA96" s="221"/>
      <c r="DB96" s="221"/>
      <c r="DC96" s="221"/>
      <c r="DD96" s="221"/>
      <c r="DE96" s="221"/>
      <c r="DF96" s="221"/>
      <c r="DG96" s="221"/>
      <c r="DH96" s="221"/>
      <c r="DI96" s="221"/>
      <c r="DJ96" s="221"/>
      <c r="DK96" s="221"/>
    </row>
    <row r="97" spans="1:115" ht="15.75" thickBot="1">
      <c r="A97" s="31" t="s">
        <v>3</v>
      </c>
      <c r="B97" s="54" t="e">
        <f>SUM(B91:B96)</f>
        <v>#REF!</v>
      </c>
      <c r="C97" s="55">
        <f>SUM(C91:C96)</f>
        <v>1</v>
      </c>
      <c r="D97" s="54">
        <v>0.99999999999999989</v>
      </c>
      <c r="E97" s="256">
        <v>0</v>
      </c>
      <c r="F97" s="54">
        <v>0</v>
      </c>
      <c r="G97" s="256">
        <v>0</v>
      </c>
      <c r="H97" s="54">
        <v>0</v>
      </c>
      <c r="I97" s="256">
        <v>0</v>
      </c>
      <c r="J97" s="54">
        <v>0</v>
      </c>
      <c r="K97" s="256">
        <v>0</v>
      </c>
      <c r="L97" s="54">
        <v>0</v>
      </c>
      <c r="M97" s="256">
        <v>0</v>
      </c>
      <c r="N97" s="54">
        <v>0</v>
      </c>
      <c r="O97" s="256">
        <v>0</v>
      </c>
      <c r="P97" s="54">
        <v>0</v>
      </c>
      <c r="Q97" s="256">
        <v>0</v>
      </c>
      <c r="R97" s="54">
        <v>0</v>
      </c>
      <c r="S97" s="256">
        <v>0</v>
      </c>
      <c r="T97" s="54">
        <v>0</v>
      </c>
      <c r="U97" s="256">
        <v>0</v>
      </c>
      <c r="V97" s="54">
        <v>0</v>
      </c>
      <c r="W97" s="256">
        <v>0</v>
      </c>
      <c r="X97" s="54">
        <v>0</v>
      </c>
      <c r="Y97" s="256">
        <v>0</v>
      </c>
      <c r="Z97" s="54">
        <v>0</v>
      </c>
      <c r="AA97" s="256">
        <v>0</v>
      </c>
      <c r="AB97" s="54">
        <v>0</v>
      </c>
      <c r="AC97" s="256">
        <v>0</v>
      </c>
      <c r="AD97" s="54">
        <v>0</v>
      </c>
      <c r="AE97" s="256">
        <v>0</v>
      </c>
      <c r="AF97" s="54">
        <v>0</v>
      </c>
      <c r="AG97" s="256">
        <v>0</v>
      </c>
      <c r="AH97" s="54">
        <v>0</v>
      </c>
      <c r="AI97" s="55"/>
      <c r="AJ97" s="54">
        <v>0.99999999999999989</v>
      </c>
      <c r="AK97" s="256">
        <v>0</v>
      </c>
      <c r="AL97" s="54">
        <v>0</v>
      </c>
      <c r="AM97" s="256">
        <v>0</v>
      </c>
      <c r="AN97" s="54">
        <v>0</v>
      </c>
      <c r="AO97" s="256">
        <v>0</v>
      </c>
      <c r="AP97" s="54">
        <v>0</v>
      </c>
      <c r="AQ97" s="256">
        <v>0</v>
      </c>
      <c r="AR97" s="54">
        <v>0</v>
      </c>
      <c r="AS97" s="256">
        <v>0</v>
      </c>
      <c r="AT97" s="54">
        <v>0</v>
      </c>
      <c r="AU97" s="256">
        <v>0</v>
      </c>
      <c r="AV97" s="54">
        <v>0</v>
      </c>
      <c r="AW97" s="256">
        <v>0</v>
      </c>
      <c r="AX97" s="54">
        <v>0</v>
      </c>
      <c r="AY97" s="256">
        <v>0</v>
      </c>
      <c r="AZ97" s="54">
        <v>0</v>
      </c>
      <c r="BA97" s="256">
        <v>0</v>
      </c>
      <c r="BB97" s="54">
        <v>0</v>
      </c>
      <c r="BC97" s="256">
        <v>0</v>
      </c>
      <c r="BD97" s="54">
        <v>0</v>
      </c>
      <c r="BE97" s="256">
        <v>0</v>
      </c>
      <c r="BF97" s="54">
        <v>0</v>
      </c>
      <c r="BG97" s="256">
        <v>0</v>
      </c>
      <c r="BH97" s="54">
        <v>0</v>
      </c>
      <c r="BI97" s="256">
        <v>0</v>
      </c>
      <c r="BJ97" s="54">
        <v>0</v>
      </c>
      <c r="BK97" s="256">
        <v>0</v>
      </c>
      <c r="BL97" s="54">
        <v>0</v>
      </c>
      <c r="BM97" s="256">
        <v>0</v>
      </c>
      <c r="BN97" s="54">
        <v>0</v>
      </c>
      <c r="BO97" s="55"/>
      <c r="BP97" s="246">
        <f t="shared" si="25"/>
        <v>1.9999999999999998</v>
      </c>
      <c r="BQ97" s="247">
        <f t="shared" si="25"/>
        <v>0</v>
      </c>
      <c r="BR97" s="246">
        <f t="shared" si="25"/>
        <v>0</v>
      </c>
      <c r="BS97" s="247">
        <f t="shared" si="25"/>
        <v>0</v>
      </c>
      <c r="BT97" s="246">
        <f t="shared" si="25"/>
        <v>0</v>
      </c>
      <c r="BU97" s="247">
        <f t="shared" si="25"/>
        <v>0</v>
      </c>
      <c r="BV97" s="246">
        <f t="shared" si="25"/>
        <v>0</v>
      </c>
      <c r="BW97" s="247">
        <f t="shared" si="25"/>
        <v>0</v>
      </c>
      <c r="BX97" s="246">
        <f t="shared" si="25"/>
        <v>0</v>
      </c>
      <c r="BY97" s="247">
        <f t="shared" si="25"/>
        <v>0</v>
      </c>
      <c r="BZ97" s="246">
        <f t="shared" si="25"/>
        <v>0</v>
      </c>
      <c r="CA97" s="247">
        <f t="shared" si="25"/>
        <v>0</v>
      </c>
      <c r="CB97" s="246">
        <f t="shared" si="25"/>
        <v>0</v>
      </c>
      <c r="CC97" s="247">
        <f t="shared" si="25"/>
        <v>0</v>
      </c>
      <c r="CD97" s="246">
        <f t="shared" si="25"/>
        <v>0</v>
      </c>
      <c r="CE97" s="247">
        <f t="shared" si="25"/>
        <v>0</v>
      </c>
      <c r="CF97" s="246">
        <f t="shared" si="20"/>
        <v>0</v>
      </c>
      <c r="CG97" s="247">
        <f t="shared" si="20"/>
        <v>0</v>
      </c>
      <c r="CH97" s="246">
        <f t="shared" si="20"/>
        <v>0</v>
      </c>
      <c r="CI97" s="247">
        <f t="shared" si="20"/>
        <v>0</v>
      </c>
      <c r="CJ97" s="246">
        <f t="shared" si="20"/>
        <v>0</v>
      </c>
      <c r="CK97" s="247">
        <f t="shared" si="20"/>
        <v>0</v>
      </c>
      <c r="CL97" s="246">
        <f t="shared" si="20"/>
        <v>0</v>
      </c>
      <c r="CM97" s="247">
        <f t="shared" si="20"/>
        <v>0</v>
      </c>
      <c r="CN97" s="246">
        <f t="shared" si="20"/>
        <v>0</v>
      </c>
      <c r="CO97" s="247">
        <f t="shared" si="20"/>
        <v>0</v>
      </c>
      <c r="CP97" s="246">
        <f t="shared" si="20"/>
        <v>0</v>
      </c>
      <c r="CQ97" s="247">
        <f t="shared" si="20"/>
        <v>0</v>
      </c>
      <c r="CR97" s="246">
        <f t="shared" si="20"/>
        <v>0</v>
      </c>
      <c r="CS97" s="247">
        <f t="shared" si="23"/>
        <v>0</v>
      </c>
      <c r="CT97" s="246">
        <f t="shared" si="23"/>
        <v>0</v>
      </c>
      <c r="CU97" s="221"/>
      <c r="CV97" s="221"/>
      <c r="CW97" s="221"/>
      <c r="CX97" s="221"/>
      <c r="CY97" s="221"/>
      <c r="CZ97" s="221"/>
      <c r="DA97" s="221"/>
      <c r="DB97" s="221"/>
      <c r="DC97" s="221"/>
      <c r="DD97" s="221"/>
      <c r="DE97" s="221"/>
      <c r="DF97" s="221"/>
      <c r="DG97" s="221"/>
      <c r="DH97" s="221"/>
      <c r="DI97" s="221"/>
      <c r="DJ97" s="221"/>
      <c r="DK97" s="221"/>
    </row>
    <row r="98" spans="1:115">
      <c r="D98" s="1">
        <v>0</v>
      </c>
      <c r="E98">
        <v>0</v>
      </c>
      <c r="F98" s="1">
        <v>0</v>
      </c>
      <c r="G98">
        <v>0</v>
      </c>
      <c r="H98" s="1">
        <v>0</v>
      </c>
      <c r="I98">
        <v>0</v>
      </c>
      <c r="J98" s="1">
        <v>0</v>
      </c>
      <c r="K98">
        <v>0</v>
      </c>
      <c r="L98" s="1">
        <v>0</v>
      </c>
      <c r="M98">
        <v>0</v>
      </c>
      <c r="N98" s="1">
        <v>0</v>
      </c>
      <c r="O98">
        <v>0</v>
      </c>
      <c r="P98" s="1">
        <v>0</v>
      </c>
      <c r="Q98">
        <v>0</v>
      </c>
      <c r="R98" s="1">
        <v>0</v>
      </c>
      <c r="S98">
        <v>0</v>
      </c>
      <c r="T98" s="1">
        <v>0</v>
      </c>
      <c r="U98">
        <v>0</v>
      </c>
      <c r="V98" s="1">
        <v>0</v>
      </c>
      <c r="W98">
        <v>0</v>
      </c>
      <c r="X98" s="1">
        <v>0</v>
      </c>
      <c r="Y98">
        <v>0</v>
      </c>
      <c r="Z98" s="1">
        <v>0</v>
      </c>
      <c r="AA98">
        <v>0</v>
      </c>
      <c r="AB98" s="1">
        <v>0</v>
      </c>
      <c r="AC98">
        <v>0</v>
      </c>
      <c r="AD98" s="1">
        <v>0</v>
      </c>
      <c r="AE98">
        <v>0</v>
      </c>
      <c r="AF98" s="1">
        <v>0</v>
      </c>
      <c r="AG98">
        <v>0</v>
      </c>
      <c r="AH98" s="1">
        <v>0</v>
      </c>
      <c r="AJ98" s="1">
        <v>0</v>
      </c>
      <c r="AK98">
        <v>0</v>
      </c>
      <c r="AL98" s="1">
        <v>0</v>
      </c>
      <c r="AM98">
        <v>0</v>
      </c>
      <c r="AN98" s="1">
        <v>0</v>
      </c>
      <c r="AO98">
        <v>0</v>
      </c>
      <c r="AP98" s="1">
        <v>0</v>
      </c>
      <c r="AQ98">
        <v>0</v>
      </c>
      <c r="AR98" s="1">
        <v>0</v>
      </c>
      <c r="AS98">
        <v>0</v>
      </c>
      <c r="AT98" s="1">
        <v>0</v>
      </c>
      <c r="AU98">
        <v>0</v>
      </c>
      <c r="AV98" s="1">
        <v>0</v>
      </c>
      <c r="AW98">
        <v>0</v>
      </c>
      <c r="AX98" s="1">
        <v>0</v>
      </c>
      <c r="AY98">
        <v>0</v>
      </c>
      <c r="AZ98" s="1">
        <v>0</v>
      </c>
      <c r="BA98">
        <v>0</v>
      </c>
      <c r="BB98" s="1">
        <v>0</v>
      </c>
      <c r="BC98">
        <v>0</v>
      </c>
      <c r="BD98" s="1">
        <v>0</v>
      </c>
      <c r="BE98">
        <v>0</v>
      </c>
      <c r="BF98" s="1">
        <v>0</v>
      </c>
      <c r="BG98">
        <v>0</v>
      </c>
      <c r="BH98" s="1">
        <v>0</v>
      </c>
      <c r="BI98">
        <v>0</v>
      </c>
      <c r="BJ98" s="1">
        <v>0</v>
      </c>
      <c r="BK98">
        <v>0</v>
      </c>
      <c r="BL98" s="1">
        <v>0</v>
      </c>
      <c r="BM98">
        <v>0</v>
      </c>
      <c r="BN98" s="1">
        <v>0</v>
      </c>
      <c r="BP98" s="230">
        <f t="shared" si="25"/>
        <v>0</v>
      </c>
      <c r="BQ98" s="221">
        <f t="shared" si="25"/>
        <v>0</v>
      </c>
      <c r="BR98" s="230">
        <f t="shared" si="25"/>
        <v>0</v>
      </c>
      <c r="BS98" s="221">
        <f t="shared" si="25"/>
        <v>0</v>
      </c>
      <c r="BT98" s="230">
        <f t="shared" si="25"/>
        <v>0</v>
      </c>
      <c r="BU98" s="221">
        <f t="shared" si="25"/>
        <v>0</v>
      </c>
      <c r="BV98" s="230">
        <f t="shared" si="25"/>
        <v>0</v>
      </c>
      <c r="BW98" s="221">
        <f t="shared" si="25"/>
        <v>0</v>
      </c>
      <c r="BX98" s="230">
        <f t="shared" si="25"/>
        <v>0</v>
      </c>
      <c r="BY98" s="221">
        <f t="shared" si="25"/>
        <v>0</v>
      </c>
      <c r="BZ98" s="230">
        <f t="shared" si="25"/>
        <v>0</v>
      </c>
      <c r="CA98" s="221">
        <f t="shared" si="25"/>
        <v>0</v>
      </c>
      <c r="CB98" s="230">
        <f t="shared" si="25"/>
        <v>0</v>
      </c>
      <c r="CC98" s="221">
        <f t="shared" si="25"/>
        <v>0</v>
      </c>
      <c r="CD98" s="230">
        <f t="shared" si="25"/>
        <v>0</v>
      </c>
      <c r="CE98" s="221">
        <f t="shared" si="25"/>
        <v>0</v>
      </c>
      <c r="CF98" s="230">
        <f t="shared" si="20"/>
        <v>0</v>
      </c>
      <c r="CG98" s="221">
        <f t="shared" si="20"/>
        <v>0</v>
      </c>
      <c r="CH98" s="230">
        <f t="shared" si="20"/>
        <v>0</v>
      </c>
      <c r="CI98" s="221">
        <f t="shared" si="20"/>
        <v>0</v>
      </c>
      <c r="CJ98" s="230">
        <f t="shared" si="20"/>
        <v>0</v>
      </c>
      <c r="CK98" s="221">
        <f t="shared" si="20"/>
        <v>0</v>
      </c>
      <c r="CL98" s="230">
        <f t="shared" si="20"/>
        <v>0</v>
      </c>
      <c r="CM98" s="221">
        <f t="shared" si="20"/>
        <v>0</v>
      </c>
      <c r="CN98" s="230">
        <f t="shared" si="20"/>
        <v>0</v>
      </c>
      <c r="CO98" s="221">
        <f t="shared" si="20"/>
        <v>0</v>
      </c>
      <c r="CP98" s="230">
        <f t="shared" si="20"/>
        <v>0</v>
      </c>
      <c r="CQ98" s="221">
        <f t="shared" si="20"/>
        <v>0</v>
      </c>
      <c r="CR98" s="230">
        <f t="shared" si="20"/>
        <v>0</v>
      </c>
      <c r="CS98" s="221">
        <f t="shared" si="23"/>
        <v>0</v>
      </c>
      <c r="CT98" s="230">
        <f t="shared" si="23"/>
        <v>0</v>
      </c>
      <c r="CU98" s="221"/>
      <c r="CV98" s="221"/>
      <c r="CW98" s="221"/>
      <c r="CX98" s="221"/>
      <c r="CY98" s="221"/>
      <c r="CZ98" s="221"/>
      <c r="DA98" s="221"/>
      <c r="DB98" s="221"/>
      <c r="DC98" s="221"/>
      <c r="DD98" s="221"/>
      <c r="DE98" s="221"/>
      <c r="DF98" s="221"/>
      <c r="DG98" s="221"/>
      <c r="DH98" s="221"/>
      <c r="DI98" s="221"/>
      <c r="DJ98" s="221"/>
      <c r="DK98" s="221"/>
    </row>
    <row r="99" spans="1:115" ht="15.75" thickBot="1">
      <c r="D99" s="1">
        <v>0</v>
      </c>
      <c r="E99">
        <v>0</v>
      </c>
      <c r="F99" s="1">
        <v>0</v>
      </c>
      <c r="G99">
        <v>0</v>
      </c>
      <c r="H99" s="1">
        <v>0</v>
      </c>
      <c r="I99">
        <v>0</v>
      </c>
      <c r="J99" s="1">
        <v>0</v>
      </c>
      <c r="K99">
        <v>0</v>
      </c>
      <c r="L99" s="1">
        <v>0</v>
      </c>
      <c r="M99">
        <v>0</v>
      </c>
      <c r="N99" s="1">
        <v>0</v>
      </c>
      <c r="O99">
        <v>0</v>
      </c>
      <c r="P99" s="1">
        <v>0</v>
      </c>
      <c r="Q99">
        <v>0</v>
      </c>
      <c r="R99" s="1">
        <v>0</v>
      </c>
      <c r="S99">
        <v>0</v>
      </c>
      <c r="T99" s="1">
        <v>0</v>
      </c>
      <c r="U99">
        <v>0</v>
      </c>
      <c r="V99" s="1">
        <v>0</v>
      </c>
      <c r="W99">
        <v>0</v>
      </c>
      <c r="X99" s="1">
        <v>0</v>
      </c>
      <c r="Y99">
        <v>0</v>
      </c>
      <c r="Z99" s="1">
        <v>0</v>
      </c>
      <c r="AA99">
        <v>0</v>
      </c>
      <c r="AB99" s="1">
        <v>0</v>
      </c>
      <c r="AC99">
        <v>0</v>
      </c>
      <c r="AD99" s="1">
        <v>0</v>
      </c>
      <c r="AE99">
        <v>0</v>
      </c>
      <c r="AF99" s="1">
        <v>0</v>
      </c>
      <c r="AG99">
        <v>0</v>
      </c>
      <c r="AH99" s="1">
        <v>0</v>
      </c>
      <c r="AJ99" s="1">
        <v>0</v>
      </c>
      <c r="AK99">
        <v>0</v>
      </c>
      <c r="AL99" s="1">
        <v>0</v>
      </c>
      <c r="AM99">
        <v>0</v>
      </c>
      <c r="AN99" s="1">
        <v>0</v>
      </c>
      <c r="AO99">
        <v>0</v>
      </c>
      <c r="AP99" s="1">
        <v>0</v>
      </c>
      <c r="AQ99">
        <v>0</v>
      </c>
      <c r="AR99" s="1">
        <v>0</v>
      </c>
      <c r="AS99">
        <v>0</v>
      </c>
      <c r="AT99" s="1">
        <v>0</v>
      </c>
      <c r="AU99">
        <v>0</v>
      </c>
      <c r="AV99" s="1">
        <v>0</v>
      </c>
      <c r="AW99">
        <v>0</v>
      </c>
      <c r="AX99" s="1">
        <v>0</v>
      </c>
      <c r="AY99">
        <v>0</v>
      </c>
      <c r="AZ99" s="1">
        <v>0</v>
      </c>
      <c r="BA99">
        <v>0</v>
      </c>
      <c r="BB99" s="1">
        <v>0</v>
      </c>
      <c r="BC99">
        <v>0</v>
      </c>
      <c r="BD99" s="1">
        <v>0</v>
      </c>
      <c r="BE99">
        <v>0</v>
      </c>
      <c r="BF99" s="1">
        <v>0</v>
      </c>
      <c r="BG99">
        <v>0</v>
      </c>
      <c r="BH99" s="1">
        <v>0</v>
      </c>
      <c r="BI99">
        <v>0</v>
      </c>
      <c r="BJ99" s="1">
        <v>0</v>
      </c>
      <c r="BK99">
        <v>0</v>
      </c>
      <c r="BL99" s="1">
        <v>0</v>
      </c>
      <c r="BM99">
        <v>0</v>
      </c>
      <c r="BN99" s="1">
        <v>0</v>
      </c>
      <c r="BP99" s="230">
        <f t="shared" si="25"/>
        <v>0</v>
      </c>
      <c r="BQ99" s="221">
        <f t="shared" si="25"/>
        <v>0</v>
      </c>
      <c r="BR99" s="230">
        <f t="shared" si="25"/>
        <v>0</v>
      </c>
      <c r="BS99" s="221">
        <f t="shared" si="25"/>
        <v>0</v>
      </c>
      <c r="BT99" s="230">
        <f t="shared" si="25"/>
        <v>0</v>
      </c>
      <c r="BU99" s="221">
        <f t="shared" si="25"/>
        <v>0</v>
      </c>
      <c r="BV99" s="230">
        <f t="shared" si="25"/>
        <v>0</v>
      </c>
      <c r="BW99" s="221">
        <f t="shared" si="25"/>
        <v>0</v>
      </c>
      <c r="BX99" s="230">
        <f t="shared" si="25"/>
        <v>0</v>
      </c>
      <c r="BY99" s="221">
        <f t="shared" si="25"/>
        <v>0</v>
      </c>
      <c r="BZ99" s="230">
        <f t="shared" si="25"/>
        <v>0</v>
      </c>
      <c r="CA99" s="221">
        <f t="shared" si="25"/>
        <v>0</v>
      </c>
      <c r="CB99" s="230">
        <f t="shared" si="25"/>
        <v>0</v>
      </c>
      <c r="CC99" s="221">
        <f t="shared" si="25"/>
        <v>0</v>
      </c>
      <c r="CD99" s="230">
        <f t="shared" si="25"/>
        <v>0</v>
      </c>
      <c r="CE99" s="221">
        <f t="shared" si="25"/>
        <v>0</v>
      </c>
      <c r="CF99" s="230">
        <f t="shared" si="20"/>
        <v>0</v>
      </c>
      <c r="CG99" s="221">
        <f t="shared" si="20"/>
        <v>0</v>
      </c>
      <c r="CH99" s="230">
        <f t="shared" si="20"/>
        <v>0</v>
      </c>
      <c r="CI99" s="221">
        <f t="shared" si="20"/>
        <v>0</v>
      </c>
      <c r="CJ99" s="230">
        <f t="shared" si="20"/>
        <v>0</v>
      </c>
      <c r="CK99" s="221">
        <f t="shared" si="20"/>
        <v>0</v>
      </c>
      <c r="CL99" s="230">
        <f t="shared" si="20"/>
        <v>0</v>
      </c>
      <c r="CM99" s="221">
        <f t="shared" si="20"/>
        <v>0</v>
      </c>
      <c r="CN99" s="230">
        <f t="shared" si="20"/>
        <v>0</v>
      </c>
      <c r="CO99" s="221">
        <f t="shared" si="20"/>
        <v>0</v>
      </c>
      <c r="CP99" s="230">
        <f t="shared" si="20"/>
        <v>0</v>
      </c>
      <c r="CQ99" s="221">
        <f t="shared" si="20"/>
        <v>0</v>
      </c>
      <c r="CR99" s="230">
        <f t="shared" si="20"/>
        <v>0</v>
      </c>
      <c r="CS99" s="221">
        <f t="shared" si="23"/>
        <v>0</v>
      </c>
      <c r="CT99" s="230">
        <f t="shared" si="23"/>
        <v>0</v>
      </c>
      <c r="CU99" s="221"/>
      <c r="CV99" s="221"/>
      <c r="CW99" s="221"/>
      <c r="CX99" s="221"/>
      <c r="CY99" s="221"/>
      <c r="CZ99" s="221"/>
      <c r="DA99" s="221"/>
      <c r="DB99" s="221"/>
      <c r="DC99" s="221"/>
      <c r="DD99" s="221"/>
      <c r="DE99" s="221"/>
      <c r="DF99" s="221"/>
      <c r="DG99" s="221"/>
      <c r="DH99" s="221"/>
      <c r="DI99" s="221"/>
      <c r="DJ99" s="221"/>
      <c r="DK99" s="221"/>
    </row>
    <row r="100" spans="1:115" ht="45.75" thickBot="1">
      <c r="A100" s="53" t="s">
        <v>195</v>
      </c>
      <c r="B100" s="57">
        <v>2020</v>
      </c>
      <c r="C100" s="32" t="s">
        <v>179</v>
      </c>
      <c r="D100" s="57" t="s">
        <v>148</v>
      </c>
      <c r="E100" s="32">
        <v>0</v>
      </c>
      <c r="F100" s="57">
        <v>0</v>
      </c>
      <c r="G100" s="32">
        <v>0</v>
      </c>
      <c r="H100" s="57">
        <v>0</v>
      </c>
      <c r="I100" s="32">
        <v>0</v>
      </c>
      <c r="J100" s="57">
        <v>0</v>
      </c>
      <c r="K100" s="32">
        <v>0</v>
      </c>
      <c r="L100" s="57">
        <v>0</v>
      </c>
      <c r="M100" s="32">
        <v>0</v>
      </c>
      <c r="N100" s="57" t="s">
        <v>158</v>
      </c>
      <c r="O100" s="32">
        <v>0</v>
      </c>
      <c r="P100" s="57">
        <v>0</v>
      </c>
      <c r="Q100" s="32">
        <v>0</v>
      </c>
      <c r="R100" s="57">
        <v>0</v>
      </c>
      <c r="S100" s="32">
        <v>0</v>
      </c>
      <c r="T100" s="57">
        <v>0</v>
      </c>
      <c r="U100" s="32">
        <v>0</v>
      </c>
      <c r="V100" s="57">
        <v>0</v>
      </c>
      <c r="W100" s="32">
        <v>0</v>
      </c>
      <c r="X100" s="57">
        <v>0</v>
      </c>
      <c r="Y100" s="32">
        <v>0</v>
      </c>
      <c r="Z100" s="57">
        <v>0</v>
      </c>
      <c r="AA100" s="32">
        <v>0</v>
      </c>
      <c r="AB100" s="57">
        <v>0</v>
      </c>
      <c r="AC100" s="32">
        <v>0</v>
      </c>
      <c r="AD100" s="57">
        <v>0</v>
      </c>
      <c r="AE100" s="32">
        <v>0</v>
      </c>
      <c r="AF100" s="57">
        <v>0</v>
      </c>
      <c r="AG100" s="32">
        <v>0</v>
      </c>
      <c r="AH100" s="57">
        <v>0</v>
      </c>
      <c r="AI100" s="32"/>
      <c r="AJ100" s="57" t="s">
        <v>148</v>
      </c>
      <c r="AK100" s="32">
        <v>0</v>
      </c>
      <c r="AL100" s="57">
        <v>0</v>
      </c>
      <c r="AM100" s="32">
        <v>0</v>
      </c>
      <c r="AN100" s="57">
        <v>0</v>
      </c>
      <c r="AO100" s="32">
        <v>0</v>
      </c>
      <c r="AP100" s="57">
        <v>0</v>
      </c>
      <c r="AQ100" s="32">
        <v>0</v>
      </c>
      <c r="AR100" s="57">
        <v>0</v>
      </c>
      <c r="AS100" s="32">
        <v>0</v>
      </c>
      <c r="AT100" s="57" t="s">
        <v>158</v>
      </c>
      <c r="AU100" s="32">
        <v>0</v>
      </c>
      <c r="AV100" s="57">
        <v>0</v>
      </c>
      <c r="AW100" s="32">
        <v>0</v>
      </c>
      <c r="AX100" s="57">
        <v>0</v>
      </c>
      <c r="AY100" s="32">
        <v>0</v>
      </c>
      <c r="AZ100" s="57">
        <v>0</v>
      </c>
      <c r="BA100" s="32">
        <v>0</v>
      </c>
      <c r="BB100" s="57">
        <v>0</v>
      </c>
      <c r="BC100" s="32">
        <v>0</v>
      </c>
      <c r="BD100" s="57">
        <v>0</v>
      </c>
      <c r="BE100" s="32">
        <v>0</v>
      </c>
      <c r="BF100" s="57">
        <v>0</v>
      </c>
      <c r="BG100" s="32">
        <v>0</v>
      </c>
      <c r="BH100" s="57">
        <v>0</v>
      </c>
      <c r="BI100" s="32">
        <v>0</v>
      </c>
      <c r="BJ100" s="57">
        <v>0</v>
      </c>
      <c r="BK100" s="32">
        <v>0</v>
      </c>
      <c r="BL100" s="57">
        <v>0</v>
      </c>
      <c r="BM100" s="32">
        <v>0</v>
      </c>
      <c r="BN100" s="57">
        <v>0</v>
      </c>
      <c r="BO100" s="32"/>
      <c r="BP100" s="248" t="e">
        <f t="shared" si="25"/>
        <v>#VALUE!</v>
      </c>
      <c r="BQ100" s="242">
        <f t="shared" si="25"/>
        <v>0</v>
      </c>
      <c r="BR100" s="248">
        <f t="shared" si="25"/>
        <v>0</v>
      </c>
      <c r="BS100" s="242">
        <f t="shared" si="25"/>
        <v>0</v>
      </c>
      <c r="BT100" s="248">
        <f t="shared" si="25"/>
        <v>0</v>
      </c>
      <c r="BU100" s="242">
        <f t="shared" si="25"/>
        <v>0</v>
      </c>
      <c r="BV100" s="248">
        <f t="shared" si="25"/>
        <v>0</v>
      </c>
      <c r="BW100" s="242">
        <f t="shared" si="25"/>
        <v>0</v>
      </c>
      <c r="BX100" s="248">
        <f t="shared" si="25"/>
        <v>0</v>
      </c>
      <c r="BY100" s="242">
        <f t="shared" si="25"/>
        <v>0</v>
      </c>
      <c r="BZ100" s="248" t="e">
        <f t="shared" si="25"/>
        <v>#VALUE!</v>
      </c>
      <c r="CA100" s="242">
        <f t="shared" si="25"/>
        <v>0</v>
      </c>
      <c r="CB100" s="248">
        <f t="shared" si="25"/>
        <v>0</v>
      </c>
      <c r="CC100" s="242">
        <f t="shared" si="25"/>
        <v>0</v>
      </c>
      <c r="CD100" s="248">
        <f t="shared" si="25"/>
        <v>0</v>
      </c>
      <c r="CE100" s="242">
        <f t="shared" si="25"/>
        <v>0</v>
      </c>
      <c r="CF100" s="248">
        <f t="shared" si="20"/>
        <v>0</v>
      </c>
      <c r="CG100" s="242">
        <f t="shared" si="20"/>
        <v>0</v>
      </c>
      <c r="CH100" s="248">
        <f t="shared" si="20"/>
        <v>0</v>
      </c>
      <c r="CI100" s="242">
        <f t="shared" si="20"/>
        <v>0</v>
      </c>
      <c r="CJ100" s="248">
        <f t="shared" si="20"/>
        <v>0</v>
      </c>
      <c r="CK100" s="242">
        <f t="shared" si="20"/>
        <v>0</v>
      </c>
      <c r="CL100" s="248">
        <f t="shared" si="20"/>
        <v>0</v>
      </c>
      <c r="CM100" s="242">
        <f t="shared" si="20"/>
        <v>0</v>
      </c>
      <c r="CN100" s="248">
        <f t="shared" si="20"/>
        <v>0</v>
      </c>
      <c r="CO100" s="242">
        <f t="shared" si="20"/>
        <v>0</v>
      </c>
      <c r="CP100" s="248">
        <f t="shared" si="20"/>
        <v>0</v>
      </c>
      <c r="CQ100" s="242">
        <f t="shared" si="20"/>
        <v>0</v>
      </c>
      <c r="CR100" s="248">
        <f t="shared" si="20"/>
        <v>0</v>
      </c>
      <c r="CS100" s="242">
        <f t="shared" si="23"/>
        <v>0</v>
      </c>
      <c r="CT100" s="248">
        <f t="shared" si="23"/>
        <v>0</v>
      </c>
      <c r="CU100" s="221"/>
      <c r="CV100" s="221"/>
      <c r="CW100" s="221"/>
      <c r="CX100" s="221"/>
      <c r="CY100" s="221"/>
      <c r="CZ100" s="221"/>
      <c r="DA100" s="221"/>
      <c r="DB100" s="221"/>
      <c r="DC100" s="221"/>
      <c r="DD100" s="221"/>
      <c r="DE100" s="221"/>
      <c r="DF100" s="221"/>
      <c r="DG100" s="221"/>
      <c r="DH100" s="221"/>
      <c r="DI100" s="221"/>
      <c r="DJ100" s="221"/>
      <c r="DK100" s="221"/>
    </row>
    <row r="101" spans="1:115">
      <c r="A101" t="s">
        <v>174</v>
      </c>
      <c r="B101" s="29">
        <f>B96</f>
        <v>0</v>
      </c>
      <c r="C101" s="29">
        <f>0</f>
        <v>0</v>
      </c>
      <c r="D101" s="29">
        <v>0</v>
      </c>
      <c r="E101" s="29">
        <v>0</v>
      </c>
      <c r="F101" s="29">
        <v>0</v>
      </c>
      <c r="G101" s="29">
        <v>0</v>
      </c>
      <c r="H101" s="29">
        <v>0</v>
      </c>
      <c r="I101" s="29">
        <v>0</v>
      </c>
      <c r="J101" s="29">
        <v>0</v>
      </c>
      <c r="K101" s="29">
        <v>0</v>
      </c>
      <c r="L101" s="29">
        <v>0</v>
      </c>
      <c r="M101" s="29">
        <v>0</v>
      </c>
      <c r="N101" s="29">
        <v>0</v>
      </c>
      <c r="O101" s="29">
        <v>0</v>
      </c>
      <c r="P101" s="29">
        <v>0</v>
      </c>
      <c r="Q101" s="29">
        <v>0</v>
      </c>
      <c r="R101" s="29">
        <v>0</v>
      </c>
      <c r="S101" s="29">
        <v>0</v>
      </c>
      <c r="T101" s="29">
        <v>0</v>
      </c>
      <c r="U101" s="29">
        <v>0</v>
      </c>
      <c r="V101" s="29">
        <v>0</v>
      </c>
      <c r="W101" s="29">
        <v>0</v>
      </c>
      <c r="X101" s="29">
        <v>0</v>
      </c>
      <c r="Y101" s="29">
        <v>0</v>
      </c>
      <c r="Z101" s="29">
        <v>0</v>
      </c>
      <c r="AA101" s="29">
        <v>0</v>
      </c>
      <c r="AB101" s="29">
        <v>0</v>
      </c>
      <c r="AC101" s="29">
        <v>0</v>
      </c>
      <c r="AD101" s="29">
        <v>0</v>
      </c>
      <c r="AE101" s="29">
        <v>0</v>
      </c>
      <c r="AF101" s="29">
        <v>0</v>
      </c>
      <c r="AG101" s="29">
        <v>0</v>
      </c>
      <c r="AH101" s="29">
        <v>0</v>
      </c>
      <c r="AI101" s="29"/>
      <c r="AJ101" s="29">
        <v>0</v>
      </c>
      <c r="AK101" s="29">
        <v>0</v>
      </c>
      <c r="AL101" s="29">
        <v>0</v>
      </c>
      <c r="AM101" s="29">
        <v>0</v>
      </c>
      <c r="AN101" s="29">
        <v>0</v>
      </c>
      <c r="AO101" s="29">
        <v>0</v>
      </c>
      <c r="AP101" s="29">
        <v>0</v>
      </c>
      <c r="AQ101" s="29">
        <v>0</v>
      </c>
      <c r="AR101" s="29">
        <v>0</v>
      </c>
      <c r="AS101" s="29">
        <v>0</v>
      </c>
      <c r="AT101" s="29">
        <v>0</v>
      </c>
      <c r="AU101" s="29">
        <v>0</v>
      </c>
      <c r="AV101" s="29">
        <v>0</v>
      </c>
      <c r="AW101" s="29">
        <v>0</v>
      </c>
      <c r="AX101" s="29">
        <v>0</v>
      </c>
      <c r="AY101" s="29">
        <v>0</v>
      </c>
      <c r="AZ101" s="29">
        <v>0</v>
      </c>
      <c r="BA101" s="29">
        <v>0</v>
      </c>
      <c r="BB101" s="29">
        <v>0</v>
      </c>
      <c r="BC101" s="29">
        <v>0</v>
      </c>
      <c r="BD101" s="29">
        <v>0</v>
      </c>
      <c r="BE101" s="29">
        <v>0</v>
      </c>
      <c r="BF101" s="29">
        <v>0</v>
      </c>
      <c r="BG101" s="29">
        <v>0</v>
      </c>
      <c r="BH101" s="29">
        <v>0</v>
      </c>
      <c r="BI101" s="29">
        <v>0</v>
      </c>
      <c r="BJ101" s="29">
        <v>0</v>
      </c>
      <c r="BK101" s="29">
        <v>0</v>
      </c>
      <c r="BL101" s="29">
        <v>0</v>
      </c>
      <c r="BM101" s="29">
        <v>0</v>
      </c>
      <c r="BN101" s="29">
        <v>0</v>
      </c>
      <c r="BO101" s="29"/>
      <c r="BP101" s="243">
        <f t="shared" si="25"/>
        <v>0</v>
      </c>
      <c r="BQ101" s="243">
        <f t="shared" si="25"/>
        <v>0</v>
      </c>
      <c r="BR101" s="243">
        <f t="shared" si="25"/>
        <v>0</v>
      </c>
      <c r="BS101" s="243">
        <f t="shared" si="25"/>
        <v>0</v>
      </c>
      <c r="BT101" s="243">
        <f t="shared" si="25"/>
        <v>0</v>
      </c>
      <c r="BU101" s="243">
        <f t="shared" si="25"/>
        <v>0</v>
      </c>
      <c r="BV101" s="243">
        <f t="shared" si="25"/>
        <v>0</v>
      </c>
      <c r="BW101" s="243">
        <f t="shared" si="25"/>
        <v>0</v>
      </c>
      <c r="BX101" s="243">
        <f t="shared" si="25"/>
        <v>0</v>
      </c>
      <c r="BY101" s="243">
        <f t="shared" si="25"/>
        <v>0</v>
      </c>
      <c r="BZ101" s="243">
        <f t="shared" si="25"/>
        <v>0</v>
      </c>
      <c r="CA101" s="243">
        <f t="shared" si="25"/>
        <v>0</v>
      </c>
      <c r="CB101" s="243">
        <f t="shared" si="25"/>
        <v>0</v>
      </c>
      <c r="CC101" s="243">
        <f t="shared" si="25"/>
        <v>0</v>
      </c>
      <c r="CD101" s="243">
        <f t="shared" si="25"/>
        <v>0</v>
      </c>
      <c r="CE101" s="243">
        <f t="shared" si="25"/>
        <v>0</v>
      </c>
      <c r="CF101" s="243">
        <f t="shared" si="20"/>
        <v>0</v>
      </c>
      <c r="CG101" s="243">
        <f t="shared" si="20"/>
        <v>0</v>
      </c>
      <c r="CH101" s="243">
        <f t="shared" si="20"/>
        <v>0</v>
      </c>
      <c r="CI101" s="243">
        <f t="shared" si="20"/>
        <v>0</v>
      </c>
      <c r="CJ101" s="243">
        <f t="shared" si="20"/>
        <v>0</v>
      </c>
      <c r="CK101" s="243">
        <f t="shared" si="20"/>
        <v>0</v>
      </c>
      <c r="CL101" s="243">
        <f t="shared" si="20"/>
        <v>0</v>
      </c>
      <c r="CM101" s="243">
        <f t="shared" si="20"/>
        <v>0</v>
      </c>
      <c r="CN101" s="243">
        <f t="shared" si="20"/>
        <v>0</v>
      </c>
      <c r="CO101" s="243">
        <f t="shared" si="20"/>
        <v>0</v>
      </c>
      <c r="CP101" s="243">
        <f t="shared" si="20"/>
        <v>0</v>
      </c>
      <c r="CQ101" s="243">
        <f t="shared" si="20"/>
        <v>0</v>
      </c>
      <c r="CR101" s="243">
        <f t="shared" si="20"/>
        <v>0</v>
      </c>
      <c r="CS101" s="243">
        <f t="shared" si="23"/>
        <v>0</v>
      </c>
      <c r="CT101" s="243">
        <f t="shared" si="23"/>
        <v>0</v>
      </c>
      <c r="CU101" s="221"/>
      <c r="CV101" s="221"/>
      <c r="CW101" s="221"/>
      <c r="CX101" s="221"/>
      <c r="CY101" s="221"/>
      <c r="CZ101" s="221"/>
      <c r="DA101" s="221"/>
      <c r="DB101" s="221"/>
      <c r="DC101" s="221"/>
      <c r="DD101" s="221"/>
      <c r="DE101" s="221"/>
      <c r="DF101" s="221"/>
      <c r="DG101" s="221"/>
      <c r="DH101" s="221"/>
      <c r="DI101" s="221"/>
      <c r="DJ101" s="221"/>
      <c r="DK101" s="221"/>
    </row>
    <row r="102" spans="1:115">
      <c r="A102" t="s">
        <v>119</v>
      </c>
      <c r="B102" s="29" t="e">
        <f>B95</f>
        <v>#REF!</v>
      </c>
      <c r="C102" s="29" t="e">
        <f>#REF!</f>
        <v>#REF!</v>
      </c>
      <c r="D102" s="29">
        <v>0.21663638280928238</v>
      </c>
      <c r="E102" s="29">
        <v>0</v>
      </c>
      <c r="F102" s="29">
        <v>0</v>
      </c>
      <c r="G102" s="29">
        <v>0</v>
      </c>
      <c r="H102" s="29">
        <v>0</v>
      </c>
      <c r="I102" s="29">
        <v>0</v>
      </c>
      <c r="J102" s="29">
        <v>0</v>
      </c>
      <c r="K102" s="29">
        <v>0</v>
      </c>
      <c r="L102" s="29">
        <v>0</v>
      </c>
      <c r="M102" s="29">
        <v>0</v>
      </c>
      <c r="N102" s="29">
        <v>0.16407472423227967</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c r="AH102" s="29">
        <v>0</v>
      </c>
      <c r="AI102" s="29"/>
      <c r="AJ102" s="29">
        <v>0.24752475042461325</v>
      </c>
      <c r="AK102" s="29">
        <v>0</v>
      </c>
      <c r="AL102" s="29">
        <v>0</v>
      </c>
      <c r="AM102" s="29">
        <v>0</v>
      </c>
      <c r="AN102" s="29">
        <v>0</v>
      </c>
      <c r="AO102" s="29">
        <v>0</v>
      </c>
      <c r="AP102" s="29">
        <v>0</v>
      </c>
      <c r="AQ102" s="29">
        <v>0</v>
      </c>
      <c r="AR102" s="29">
        <v>0</v>
      </c>
      <c r="AS102" s="29">
        <v>0</v>
      </c>
      <c r="AT102" s="29">
        <v>0.24890581073566465</v>
      </c>
      <c r="AU102" s="29">
        <v>0</v>
      </c>
      <c r="AV102" s="29">
        <v>0</v>
      </c>
      <c r="AW102" s="29">
        <v>0</v>
      </c>
      <c r="AX102" s="29">
        <v>0</v>
      </c>
      <c r="AY102" s="29">
        <v>0</v>
      </c>
      <c r="AZ102" s="29">
        <v>0</v>
      </c>
      <c r="BA102" s="29">
        <v>0</v>
      </c>
      <c r="BB102" s="29">
        <v>0</v>
      </c>
      <c r="BC102" s="29">
        <v>0</v>
      </c>
      <c r="BD102" s="29">
        <v>0</v>
      </c>
      <c r="BE102" s="29">
        <v>0</v>
      </c>
      <c r="BF102" s="29">
        <v>0</v>
      </c>
      <c r="BG102" s="29">
        <v>0</v>
      </c>
      <c r="BH102" s="29">
        <v>0</v>
      </c>
      <c r="BI102" s="29">
        <v>0</v>
      </c>
      <c r="BJ102" s="29">
        <v>0</v>
      </c>
      <c r="BK102" s="29">
        <v>0</v>
      </c>
      <c r="BL102" s="29">
        <v>0</v>
      </c>
      <c r="BM102" s="29">
        <v>0</v>
      </c>
      <c r="BN102" s="29">
        <v>0</v>
      </c>
      <c r="BO102" s="29"/>
      <c r="BP102" s="243">
        <f t="shared" si="25"/>
        <v>0.46416113323389563</v>
      </c>
      <c r="BQ102" s="243">
        <f t="shared" si="25"/>
        <v>0</v>
      </c>
      <c r="BR102" s="243">
        <f t="shared" si="25"/>
        <v>0</v>
      </c>
      <c r="BS102" s="243">
        <f t="shared" si="25"/>
        <v>0</v>
      </c>
      <c r="BT102" s="243">
        <f t="shared" si="25"/>
        <v>0</v>
      </c>
      <c r="BU102" s="243">
        <f t="shared" si="25"/>
        <v>0</v>
      </c>
      <c r="BV102" s="243">
        <f t="shared" si="25"/>
        <v>0</v>
      </c>
      <c r="BW102" s="243">
        <f t="shared" si="25"/>
        <v>0</v>
      </c>
      <c r="BX102" s="243">
        <f t="shared" si="25"/>
        <v>0</v>
      </c>
      <c r="BY102" s="243">
        <f t="shared" si="25"/>
        <v>0</v>
      </c>
      <c r="BZ102" s="243">
        <f t="shared" si="25"/>
        <v>0.41298053496794429</v>
      </c>
      <c r="CA102" s="243">
        <f t="shared" si="25"/>
        <v>0</v>
      </c>
      <c r="CB102" s="243">
        <f t="shared" si="25"/>
        <v>0</v>
      </c>
      <c r="CC102" s="243">
        <f t="shared" si="25"/>
        <v>0</v>
      </c>
      <c r="CD102" s="243">
        <f t="shared" si="25"/>
        <v>0</v>
      </c>
      <c r="CE102" s="243">
        <f t="shared" si="25"/>
        <v>0</v>
      </c>
      <c r="CF102" s="243">
        <f t="shared" si="20"/>
        <v>0</v>
      </c>
      <c r="CG102" s="243">
        <f t="shared" si="20"/>
        <v>0</v>
      </c>
      <c r="CH102" s="243">
        <f t="shared" si="20"/>
        <v>0</v>
      </c>
      <c r="CI102" s="243">
        <f t="shared" si="20"/>
        <v>0</v>
      </c>
      <c r="CJ102" s="243">
        <f t="shared" si="20"/>
        <v>0</v>
      </c>
      <c r="CK102" s="243">
        <f t="shared" si="20"/>
        <v>0</v>
      </c>
      <c r="CL102" s="243">
        <f t="shared" si="20"/>
        <v>0</v>
      </c>
      <c r="CM102" s="243">
        <f t="shared" si="20"/>
        <v>0</v>
      </c>
      <c r="CN102" s="243">
        <f t="shared" si="20"/>
        <v>0</v>
      </c>
      <c r="CO102" s="243">
        <f t="shared" si="20"/>
        <v>0</v>
      </c>
      <c r="CP102" s="243">
        <f t="shared" si="20"/>
        <v>0</v>
      </c>
      <c r="CQ102" s="243">
        <f t="shared" si="20"/>
        <v>0</v>
      </c>
      <c r="CR102" s="243">
        <f t="shared" si="20"/>
        <v>0</v>
      </c>
      <c r="CS102" s="243">
        <f t="shared" si="23"/>
        <v>0</v>
      </c>
      <c r="CT102" s="243">
        <f t="shared" si="23"/>
        <v>0</v>
      </c>
      <c r="CU102" s="221"/>
      <c r="CV102" s="221"/>
      <c r="CW102" s="221"/>
      <c r="CX102" s="221"/>
      <c r="CY102" s="221"/>
      <c r="CZ102" s="221"/>
      <c r="DA102" s="221"/>
      <c r="DB102" s="221"/>
      <c r="DC102" s="221"/>
      <c r="DD102" s="221"/>
      <c r="DE102" s="221"/>
      <c r="DF102" s="221"/>
      <c r="DG102" s="221"/>
      <c r="DH102" s="221"/>
      <c r="DI102" s="221"/>
      <c r="DJ102" s="221"/>
      <c r="DK102" s="221"/>
    </row>
    <row r="103" spans="1:115">
      <c r="A103" t="s">
        <v>171</v>
      </c>
      <c r="B103" s="29" t="e">
        <f>B94</f>
        <v>#REF!</v>
      </c>
      <c r="C103" s="29" t="e">
        <f>#REF!</f>
        <v>#REF!</v>
      </c>
      <c r="D103" s="29">
        <v>8.8665960113509093E-2</v>
      </c>
      <c r="E103" s="29">
        <v>0</v>
      </c>
      <c r="F103" s="29">
        <v>0</v>
      </c>
      <c r="G103" s="29">
        <v>0</v>
      </c>
      <c r="H103" s="29">
        <v>0</v>
      </c>
      <c r="I103" s="29">
        <v>0</v>
      </c>
      <c r="J103" s="29">
        <v>0</v>
      </c>
      <c r="K103" s="29">
        <v>0</v>
      </c>
      <c r="L103" s="29">
        <v>0</v>
      </c>
      <c r="M103" s="29">
        <v>0</v>
      </c>
      <c r="N103" s="29">
        <v>6.7153276683084323E-2</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c r="AH103" s="29">
        <v>0</v>
      </c>
      <c r="AI103" s="29"/>
      <c r="AJ103" s="29">
        <v>6.3020393375330941E-2</v>
      </c>
      <c r="AK103" s="29">
        <v>0</v>
      </c>
      <c r="AL103" s="29">
        <v>0</v>
      </c>
      <c r="AM103" s="29">
        <v>0</v>
      </c>
      <c r="AN103" s="29">
        <v>0</v>
      </c>
      <c r="AO103" s="29">
        <v>0</v>
      </c>
      <c r="AP103" s="29">
        <v>0</v>
      </c>
      <c r="AQ103" s="29">
        <v>0</v>
      </c>
      <c r="AR103" s="29">
        <v>0</v>
      </c>
      <c r="AS103" s="29">
        <v>0</v>
      </c>
      <c r="AT103" s="29">
        <v>6.3372014633117132E-2</v>
      </c>
      <c r="AU103" s="29">
        <v>0</v>
      </c>
      <c r="AV103" s="29">
        <v>0</v>
      </c>
      <c r="AW103" s="29">
        <v>0</v>
      </c>
      <c r="AX103" s="29">
        <v>0</v>
      </c>
      <c r="AY103" s="29">
        <v>0</v>
      </c>
      <c r="AZ103" s="29">
        <v>0</v>
      </c>
      <c r="BA103" s="29">
        <v>0</v>
      </c>
      <c r="BB103" s="29">
        <v>0</v>
      </c>
      <c r="BC103" s="29">
        <v>0</v>
      </c>
      <c r="BD103" s="29">
        <v>0</v>
      </c>
      <c r="BE103" s="29">
        <v>0</v>
      </c>
      <c r="BF103" s="29">
        <v>0</v>
      </c>
      <c r="BG103" s="29">
        <v>0</v>
      </c>
      <c r="BH103" s="29">
        <v>0</v>
      </c>
      <c r="BI103" s="29">
        <v>0</v>
      </c>
      <c r="BJ103" s="29">
        <v>0</v>
      </c>
      <c r="BK103" s="29">
        <v>0</v>
      </c>
      <c r="BL103" s="29">
        <v>0</v>
      </c>
      <c r="BM103" s="29">
        <v>0</v>
      </c>
      <c r="BN103" s="29">
        <v>0</v>
      </c>
      <c r="BO103" s="29"/>
      <c r="BP103" s="243">
        <f t="shared" si="25"/>
        <v>0.15168635348884002</v>
      </c>
      <c r="BQ103" s="243">
        <f t="shared" si="25"/>
        <v>0</v>
      </c>
      <c r="BR103" s="243">
        <f t="shared" si="25"/>
        <v>0</v>
      </c>
      <c r="BS103" s="243">
        <f t="shared" si="25"/>
        <v>0</v>
      </c>
      <c r="BT103" s="243">
        <f t="shared" si="25"/>
        <v>0</v>
      </c>
      <c r="BU103" s="243">
        <f t="shared" si="25"/>
        <v>0</v>
      </c>
      <c r="BV103" s="243">
        <f t="shared" si="25"/>
        <v>0</v>
      </c>
      <c r="BW103" s="243">
        <f t="shared" si="25"/>
        <v>0</v>
      </c>
      <c r="BX103" s="243">
        <f t="shared" si="25"/>
        <v>0</v>
      </c>
      <c r="BY103" s="243">
        <f t="shared" si="25"/>
        <v>0</v>
      </c>
      <c r="BZ103" s="243">
        <f t="shared" si="25"/>
        <v>0.13052529131620144</v>
      </c>
      <c r="CA103" s="243">
        <f t="shared" si="25"/>
        <v>0</v>
      </c>
      <c r="CB103" s="243">
        <f t="shared" si="25"/>
        <v>0</v>
      </c>
      <c r="CC103" s="243">
        <f t="shared" si="25"/>
        <v>0</v>
      </c>
      <c r="CD103" s="243">
        <f t="shared" si="25"/>
        <v>0</v>
      </c>
      <c r="CE103" s="243">
        <f t="shared" si="25"/>
        <v>0</v>
      </c>
      <c r="CF103" s="243">
        <f t="shared" si="20"/>
        <v>0</v>
      </c>
      <c r="CG103" s="243">
        <f t="shared" si="20"/>
        <v>0</v>
      </c>
      <c r="CH103" s="243">
        <f t="shared" si="20"/>
        <v>0</v>
      </c>
      <c r="CI103" s="243">
        <f t="shared" si="20"/>
        <v>0</v>
      </c>
      <c r="CJ103" s="243">
        <f t="shared" si="20"/>
        <v>0</v>
      </c>
      <c r="CK103" s="243">
        <f t="shared" si="20"/>
        <v>0</v>
      </c>
      <c r="CL103" s="243">
        <f t="shared" si="20"/>
        <v>0</v>
      </c>
      <c r="CM103" s="243">
        <f t="shared" si="20"/>
        <v>0</v>
      </c>
      <c r="CN103" s="243">
        <f t="shared" si="20"/>
        <v>0</v>
      </c>
      <c r="CO103" s="243">
        <f t="shared" si="20"/>
        <v>0</v>
      </c>
      <c r="CP103" s="243">
        <f t="shared" si="20"/>
        <v>0</v>
      </c>
      <c r="CQ103" s="243">
        <f t="shared" si="20"/>
        <v>0</v>
      </c>
      <c r="CR103" s="243">
        <f t="shared" si="20"/>
        <v>0</v>
      </c>
      <c r="CS103" s="243">
        <f t="shared" si="23"/>
        <v>0</v>
      </c>
      <c r="CT103" s="243">
        <f t="shared" si="23"/>
        <v>0</v>
      </c>
      <c r="CU103" s="221"/>
      <c r="CV103" s="221"/>
      <c r="CW103" s="221"/>
      <c r="CX103" s="221"/>
      <c r="CY103" s="221"/>
      <c r="CZ103" s="221"/>
      <c r="DA103" s="221"/>
      <c r="DB103" s="221"/>
      <c r="DC103" s="221"/>
      <c r="DD103" s="221"/>
      <c r="DE103" s="221"/>
      <c r="DF103" s="221"/>
      <c r="DG103" s="221"/>
      <c r="DH103" s="221"/>
      <c r="DI103" s="221"/>
      <c r="DJ103" s="221"/>
      <c r="DK103" s="221"/>
    </row>
    <row r="104" spans="1:115">
      <c r="A104" t="s">
        <v>169</v>
      </c>
      <c r="B104" s="29" t="e">
        <f>B93</f>
        <v>#REF!</v>
      </c>
      <c r="C104" s="29" t="e">
        <f>#REF!</f>
        <v>#REF!</v>
      </c>
      <c r="D104" s="29">
        <v>6.2891814453868683E-2</v>
      </c>
      <c r="E104" s="29">
        <v>0</v>
      </c>
      <c r="F104" s="29">
        <v>0</v>
      </c>
      <c r="G104" s="29">
        <v>0</v>
      </c>
      <c r="H104" s="29">
        <v>0</v>
      </c>
      <c r="I104" s="29">
        <v>0</v>
      </c>
      <c r="J104" s="29">
        <v>0</v>
      </c>
      <c r="K104" s="29">
        <v>0</v>
      </c>
      <c r="L104" s="29">
        <v>0</v>
      </c>
      <c r="M104" s="29">
        <v>0</v>
      </c>
      <c r="N104" s="29">
        <v>9.5982381383410607E-4</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c r="AH104" s="29">
        <v>0</v>
      </c>
      <c r="AI104" s="29"/>
      <c r="AJ104" s="29">
        <v>7.167286876550337E-2</v>
      </c>
      <c r="AK104" s="29">
        <v>0</v>
      </c>
      <c r="AL104" s="29">
        <v>0</v>
      </c>
      <c r="AM104" s="29">
        <v>0</v>
      </c>
      <c r="AN104" s="29">
        <v>0</v>
      </c>
      <c r="AO104" s="29">
        <v>0</v>
      </c>
      <c r="AP104" s="29">
        <v>0</v>
      </c>
      <c r="AQ104" s="29">
        <v>0</v>
      </c>
      <c r="AR104" s="29">
        <v>0</v>
      </c>
      <c r="AS104" s="29">
        <v>0</v>
      </c>
      <c r="AT104" s="29">
        <v>0</v>
      </c>
      <c r="AU104" s="29">
        <v>0</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c r="BP104" s="243">
        <f t="shared" si="25"/>
        <v>0.13456468321937204</v>
      </c>
      <c r="BQ104" s="243">
        <f t="shared" si="25"/>
        <v>0</v>
      </c>
      <c r="BR104" s="243">
        <f t="shared" si="25"/>
        <v>0</v>
      </c>
      <c r="BS104" s="243">
        <f t="shared" si="25"/>
        <v>0</v>
      </c>
      <c r="BT104" s="243">
        <f t="shared" si="25"/>
        <v>0</v>
      </c>
      <c r="BU104" s="243">
        <f t="shared" si="25"/>
        <v>0</v>
      </c>
      <c r="BV104" s="243">
        <f t="shared" si="25"/>
        <v>0</v>
      </c>
      <c r="BW104" s="243">
        <f t="shared" si="25"/>
        <v>0</v>
      </c>
      <c r="BX104" s="243">
        <f t="shared" si="25"/>
        <v>0</v>
      </c>
      <c r="BY104" s="243">
        <f t="shared" si="25"/>
        <v>0</v>
      </c>
      <c r="BZ104" s="243">
        <f t="shared" si="25"/>
        <v>9.5982381383410607E-4</v>
      </c>
      <c r="CA104" s="243">
        <f t="shared" si="25"/>
        <v>0</v>
      </c>
      <c r="CB104" s="243">
        <f t="shared" si="25"/>
        <v>0</v>
      </c>
      <c r="CC104" s="243">
        <f t="shared" si="25"/>
        <v>0</v>
      </c>
      <c r="CD104" s="243">
        <f t="shared" si="25"/>
        <v>0</v>
      </c>
      <c r="CE104" s="243">
        <f t="shared" si="25"/>
        <v>0</v>
      </c>
      <c r="CF104" s="243">
        <f t="shared" si="20"/>
        <v>0</v>
      </c>
      <c r="CG104" s="243">
        <f t="shared" si="20"/>
        <v>0</v>
      </c>
      <c r="CH104" s="243">
        <f t="shared" si="20"/>
        <v>0</v>
      </c>
      <c r="CI104" s="243">
        <f t="shared" si="20"/>
        <v>0</v>
      </c>
      <c r="CJ104" s="243">
        <f t="shared" si="20"/>
        <v>0</v>
      </c>
      <c r="CK104" s="243">
        <f t="shared" si="20"/>
        <v>0</v>
      </c>
      <c r="CL104" s="243">
        <f t="shared" si="20"/>
        <v>0</v>
      </c>
      <c r="CM104" s="243">
        <f t="shared" si="20"/>
        <v>0</v>
      </c>
      <c r="CN104" s="243">
        <f t="shared" si="20"/>
        <v>0</v>
      </c>
      <c r="CO104" s="243">
        <f t="shared" si="20"/>
        <v>0</v>
      </c>
      <c r="CP104" s="243">
        <f t="shared" si="20"/>
        <v>0</v>
      </c>
      <c r="CQ104" s="243">
        <f t="shared" si="20"/>
        <v>0</v>
      </c>
      <c r="CR104" s="243">
        <f t="shared" si="20"/>
        <v>0</v>
      </c>
      <c r="CS104" s="243">
        <f t="shared" si="23"/>
        <v>0</v>
      </c>
      <c r="CT104" s="243">
        <f t="shared" si="23"/>
        <v>0</v>
      </c>
      <c r="CU104" s="221"/>
      <c r="CV104" s="221"/>
      <c r="CW104" s="221"/>
      <c r="CX104" s="221"/>
      <c r="CY104" s="221"/>
      <c r="CZ104" s="221"/>
      <c r="DA104" s="221"/>
      <c r="DB104" s="221"/>
      <c r="DC104" s="221"/>
      <c r="DD104" s="221"/>
      <c r="DE104" s="221"/>
      <c r="DF104" s="221"/>
      <c r="DG104" s="221"/>
      <c r="DH104" s="221"/>
      <c r="DI104" s="221"/>
      <c r="DJ104" s="221"/>
      <c r="DK104" s="221"/>
    </row>
    <row r="105" spans="1:115">
      <c r="A105" t="s">
        <v>170</v>
      </c>
      <c r="B105" s="29" t="e">
        <f>B92</f>
        <v>#REF!</v>
      </c>
      <c r="C105" s="29" t="e">
        <f>#REF!</f>
        <v>#REF!</v>
      </c>
      <c r="D105" s="29">
        <v>0.18341190151685516</v>
      </c>
      <c r="E105" s="29">
        <v>0</v>
      </c>
      <c r="F105" s="29">
        <v>0</v>
      </c>
      <c r="G105" s="29">
        <v>0</v>
      </c>
      <c r="H105" s="29">
        <v>0</v>
      </c>
      <c r="I105" s="29">
        <v>0</v>
      </c>
      <c r="J105" s="29">
        <v>0</v>
      </c>
      <c r="K105" s="29">
        <v>0</v>
      </c>
      <c r="L105" s="29">
        <v>0</v>
      </c>
      <c r="M105" s="29">
        <v>0</v>
      </c>
      <c r="N105" s="29">
        <v>0.26700930372525261</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c r="AH105" s="29">
        <v>0</v>
      </c>
      <c r="AI105" s="29"/>
      <c r="AJ105" s="29">
        <v>0.16992620985597975</v>
      </c>
      <c r="AK105" s="29">
        <v>0</v>
      </c>
      <c r="AL105" s="29">
        <v>0</v>
      </c>
      <c r="AM105" s="29">
        <v>0</v>
      </c>
      <c r="AN105" s="29">
        <v>0</v>
      </c>
      <c r="AO105" s="29">
        <v>0</v>
      </c>
      <c r="AP105" s="29">
        <v>0</v>
      </c>
      <c r="AQ105" s="29">
        <v>0</v>
      </c>
      <c r="AR105" s="29">
        <v>0</v>
      </c>
      <c r="AS105" s="29">
        <v>0</v>
      </c>
      <c r="AT105" s="29">
        <v>0.2263367838215834</v>
      </c>
      <c r="AU105" s="29">
        <v>0</v>
      </c>
      <c r="AV105" s="29">
        <v>0</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c r="BP105" s="243">
        <f t="shared" si="25"/>
        <v>0.35333811137283488</v>
      </c>
      <c r="BQ105" s="243">
        <f t="shared" si="25"/>
        <v>0</v>
      </c>
      <c r="BR105" s="243">
        <f t="shared" si="25"/>
        <v>0</v>
      </c>
      <c r="BS105" s="243">
        <f t="shared" si="25"/>
        <v>0</v>
      </c>
      <c r="BT105" s="243">
        <f t="shared" si="25"/>
        <v>0</v>
      </c>
      <c r="BU105" s="243">
        <f t="shared" si="25"/>
        <v>0</v>
      </c>
      <c r="BV105" s="243">
        <f t="shared" si="25"/>
        <v>0</v>
      </c>
      <c r="BW105" s="243">
        <f t="shared" si="25"/>
        <v>0</v>
      </c>
      <c r="BX105" s="243">
        <f t="shared" si="25"/>
        <v>0</v>
      </c>
      <c r="BY105" s="243">
        <f t="shared" si="25"/>
        <v>0</v>
      </c>
      <c r="BZ105" s="243">
        <f t="shared" si="25"/>
        <v>0.49334608754683601</v>
      </c>
      <c r="CA105" s="243">
        <f t="shared" si="25"/>
        <v>0</v>
      </c>
      <c r="CB105" s="243">
        <f t="shared" si="25"/>
        <v>0</v>
      </c>
      <c r="CC105" s="243">
        <f t="shared" si="25"/>
        <v>0</v>
      </c>
      <c r="CD105" s="243">
        <f t="shared" si="25"/>
        <v>0</v>
      </c>
      <c r="CE105" s="243">
        <f t="shared" si="25"/>
        <v>0</v>
      </c>
      <c r="CF105" s="243">
        <f t="shared" si="20"/>
        <v>0</v>
      </c>
      <c r="CG105" s="243">
        <f t="shared" si="20"/>
        <v>0</v>
      </c>
      <c r="CH105" s="243">
        <f t="shared" si="20"/>
        <v>0</v>
      </c>
      <c r="CI105" s="243">
        <f t="shared" si="20"/>
        <v>0</v>
      </c>
      <c r="CJ105" s="243">
        <f t="shared" si="20"/>
        <v>0</v>
      </c>
      <c r="CK105" s="243">
        <f t="shared" si="20"/>
        <v>0</v>
      </c>
      <c r="CL105" s="243">
        <f t="shared" si="20"/>
        <v>0</v>
      </c>
      <c r="CM105" s="243">
        <f t="shared" si="20"/>
        <v>0</v>
      </c>
      <c r="CN105" s="243">
        <f t="shared" si="20"/>
        <v>0</v>
      </c>
      <c r="CO105" s="243">
        <f t="shared" si="20"/>
        <v>0</v>
      </c>
      <c r="CP105" s="243">
        <f t="shared" si="20"/>
        <v>0</v>
      </c>
      <c r="CQ105" s="243">
        <f t="shared" si="20"/>
        <v>0</v>
      </c>
      <c r="CR105" s="243">
        <f t="shared" si="20"/>
        <v>0</v>
      </c>
      <c r="CS105" s="243">
        <f t="shared" si="23"/>
        <v>0</v>
      </c>
      <c r="CT105" s="243">
        <f t="shared" si="23"/>
        <v>0</v>
      </c>
      <c r="CU105" s="221"/>
      <c r="CV105" s="221"/>
      <c r="CW105" s="221"/>
      <c r="CX105" s="221"/>
      <c r="CY105" s="221"/>
      <c r="CZ105" s="221"/>
      <c r="DA105" s="221"/>
      <c r="DB105" s="221"/>
      <c r="DC105" s="221"/>
      <c r="DD105" s="221"/>
      <c r="DE105" s="221"/>
      <c r="DF105" s="221"/>
      <c r="DG105" s="221"/>
      <c r="DH105" s="221"/>
      <c r="DI105" s="221"/>
      <c r="DJ105" s="221"/>
      <c r="DK105" s="221"/>
    </row>
    <row r="106" spans="1:115" ht="15.75" thickBot="1">
      <c r="A106" t="s">
        <v>176</v>
      </c>
      <c r="B106" s="29" t="e">
        <f>B91</f>
        <v>#REF!</v>
      </c>
      <c r="C106" s="29" t="e">
        <f>#REF!+#REF!</f>
        <v>#REF!</v>
      </c>
      <c r="D106" s="29">
        <v>0.44839394110648456</v>
      </c>
      <c r="E106" s="29">
        <v>0</v>
      </c>
      <c r="F106" s="29">
        <v>0</v>
      </c>
      <c r="G106" s="29">
        <v>0</v>
      </c>
      <c r="H106" s="29">
        <v>0</v>
      </c>
      <c r="I106" s="29">
        <v>0</v>
      </c>
      <c r="J106" s="29">
        <v>0</v>
      </c>
      <c r="K106" s="29">
        <v>0</v>
      </c>
      <c r="L106" s="29">
        <v>0</v>
      </c>
      <c r="M106" s="29">
        <v>0</v>
      </c>
      <c r="N106" s="29">
        <v>0.50080287154554926</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c r="AH106" s="29">
        <v>0</v>
      </c>
      <c r="AI106" s="29"/>
      <c r="AJ106" s="29">
        <v>0.44785577757857287</v>
      </c>
      <c r="AK106" s="29">
        <v>0</v>
      </c>
      <c r="AL106" s="29">
        <v>0</v>
      </c>
      <c r="AM106" s="29">
        <v>0</v>
      </c>
      <c r="AN106" s="29">
        <v>0</v>
      </c>
      <c r="AO106" s="29">
        <v>0</v>
      </c>
      <c r="AP106" s="29">
        <v>0</v>
      </c>
      <c r="AQ106" s="29">
        <v>0</v>
      </c>
      <c r="AR106" s="29">
        <v>0</v>
      </c>
      <c r="AS106" s="29">
        <v>0</v>
      </c>
      <c r="AT106" s="29">
        <v>0.4613853908096347</v>
      </c>
      <c r="AU106" s="29">
        <v>0</v>
      </c>
      <c r="AV106" s="29">
        <v>0</v>
      </c>
      <c r="AW106" s="29">
        <v>0</v>
      </c>
      <c r="AX106" s="29">
        <v>0</v>
      </c>
      <c r="AY106" s="29">
        <v>0</v>
      </c>
      <c r="AZ106" s="29">
        <v>0</v>
      </c>
      <c r="BA106" s="29">
        <v>0</v>
      </c>
      <c r="BB106" s="29">
        <v>0</v>
      </c>
      <c r="BC106" s="29">
        <v>0</v>
      </c>
      <c r="BD106" s="29">
        <v>0</v>
      </c>
      <c r="BE106" s="29">
        <v>0</v>
      </c>
      <c r="BF106" s="29">
        <v>0</v>
      </c>
      <c r="BG106" s="29">
        <v>0</v>
      </c>
      <c r="BH106" s="29">
        <v>0</v>
      </c>
      <c r="BI106" s="29">
        <v>0</v>
      </c>
      <c r="BJ106" s="29">
        <v>0</v>
      </c>
      <c r="BK106" s="29">
        <v>0</v>
      </c>
      <c r="BL106" s="29">
        <v>0</v>
      </c>
      <c r="BM106" s="29">
        <v>0</v>
      </c>
      <c r="BN106" s="29">
        <v>0</v>
      </c>
      <c r="BO106" s="29"/>
      <c r="BP106" s="243">
        <f t="shared" si="25"/>
        <v>0.89624971868505743</v>
      </c>
      <c r="BQ106" s="243">
        <f t="shared" si="25"/>
        <v>0</v>
      </c>
      <c r="BR106" s="243">
        <f t="shared" si="25"/>
        <v>0</v>
      </c>
      <c r="BS106" s="243">
        <f t="shared" si="25"/>
        <v>0</v>
      </c>
      <c r="BT106" s="243">
        <f t="shared" si="25"/>
        <v>0</v>
      </c>
      <c r="BU106" s="243">
        <f t="shared" si="25"/>
        <v>0</v>
      </c>
      <c r="BV106" s="243">
        <f t="shared" si="25"/>
        <v>0</v>
      </c>
      <c r="BW106" s="243">
        <f t="shared" si="25"/>
        <v>0</v>
      </c>
      <c r="BX106" s="243">
        <f t="shared" si="25"/>
        <v>0</v>
      </c>
      <c r="BY106" s="243">
        <f t="shared" si="25"/>
        <v>0</v>
      </c>
      <c r="BZ106" s="243">
        <f t="shared" si="25"/>
        <v>0.96218826235518395</v>
      </c>
      <c r="CA106" s="243">
        <f t="shared" si="25"/>
        <v>0</v>
      </c>
      <c r="CB106" s="243">
        <f t="shared" si="25"/>
        <v>0</v>
      </c>
      <c r="CC106" s="243">
        <f t="shared" si="25"/>
        <v>0</v>
      </c>
      <c r="CD106" s="243">
        <f t="shared" si="25"/>
        <v>0</v>
      </c>
      <c r="CE106" s="243">
        <f t="shared" si="25"/>
        <v>0</v>
      </c>
      <c r="CF106" s="243">
        <f t="shared" si="20"/>
        <v>0</v>
      </c>
      <c r="CG106" s="243">
        <f t="shared" si="20"/>
        <v>0</v>
      </c>
      <c r="CH106" s="243">
        <f t="shared" si="20"/>
        <v>0</v>
      </c>
      <c r="CI106" s="243">
        <f t="shared" si="20"/>
        <v>0</v>
      </c>
      <c r="CJ106" s="243">
        <f t="shared" si="20"/>
        <v>0</v>
      </c>
      <c r="CK106" s="243">
        <f t="shared" si="20"/>
        <v>0</v>
      </c>
      <c r="CL106" s="243">
        <f t="shared" si="20"/>
        <v>0</v>
      </c>
      <c r="CM106" s="243">
        <f t="shared" si="20"/>
        <v>0</v>
      </c>
      <c r="CN106" s="243">
        <f t="shared" si="20"/>
        <v>0</v>
      </c>
      <c r="CO106" s="243">
        <f t="shared" si="20"/>
        <v>0</v>
      </c>
      <c r="CP106" s="243">
        <f t="shared" si="20"/>
        <v>0</v>
      </c>
      <c r="CQ106" s="243">
        <f t="shared" si="20"/>
        <v>0</v>
      </c>
      <c r="CR106" s="243">
        <f t="shared" si="20"/>
        <v>0</v>
      </c>
      <c r="CS106" s="243">
        <f t="shared" si="23"/>
        <v>0</v>
      </c>
      <c r="CT106" s="243">
        <f t="shared" si="23"/>
        <v>0</v>
      </c>
      <c r="CU106" s="221"/>
      <c r="CV106" s="221"/>
      <c r="CW106" s="221"/>
      <c r="CX106" s="221"/>
      <c r="CY106" s="221"/>
      <c r="CZ106" s="221"/>
      <c r="DA106" s="221"/>
      <c r="DB106" s="221"/>
      <c r="DC106" s="221"/>
      <c r="DD106" s="221"/>
      <c r="DE106" s="221"/>
      <c r="DF106" s="221"/>
      <c r="DG106" s="221"/>
      <c r="DH106" s="221"/>
      <c r="DI106" s="221"/>
      <c r="DJ106" s="221"/>
      <c r="DK106" s="221"/>
    </row>
    <row r="107" spans="1:115" ht="15.75" thickBot="1">
      <c r="A107" s="31" t="s">
        <v>3</v>
      </c>
      <c r="B107" s="54" t="e">
        <f>SUM(B101:B106)</f>
        <v>#REF!</v>
      </c>
      <c r="C107" s="54" t="e">
        <f>SUM(C101:C106)</f>
        <v>#REF!</v>
      </c>
      <c r="D107" s="54">
        <v>0.99999999999999989</v>
      </c>
      <c r="E107" s="54">
        <v>0</v>
      </c>
      <c r="F107" s="54">
        <v>0</v>
      </c>
      <c r="G107" s="54">
        <v>0</v>
      </c>
      <c r="H107" s="54">
        <v>0</v>
      </c>
      <c r="I107" s="54">
        <v>0</v>
      </c>
      <c r="J107" s="54">
        <v>0</v>
      </c>
      <c r="K107" s="54">
        <v>0</v>
      </c>
      <c r="L107" s="54">
        <v>0</v>
      </c>
      <c r="M107" s="54">
        <v>0</v>
      </c>
      <c r="N107" s="54">
        <v>1</v>
      </c>
      <c r="O107" s="54">
        <v>0</v>
      </c>
      <c r="P107" s="54">
        <v>0</v>
      </c>
      <c r="Q107" s="54">
        <v>0</v>
      </c>
      <c r="R107" s="54">
        <v>0</v>
      </c>
      <c r="S107" s="54">
        <v>0</v>
      </c>
      <c r="T107" s="54">
        <v>0</v>
      </c>
      <c r="U107" s="54">
        <v>0</v>
      </c>
      <c r="V107" s="54">
        <v>0</v>
      </c>
      <c r="W107" s="54">
        <v>0</v>
      </c>
      <c r="X107" s="54">
        <v>0</v>
      </c>
      <c r="Y107" s="54">
        <v>0</v>
      </c>
      <c r="Z107" s="54">
        <v>0</v>
      </c>
      <c r="AA107" s="54">
        <v>0</v>
      </c>
      <c r="AB107" s="54">
        <v>0</v>
      </c>
      <c r="AC107" s="54">
        <v>0</v>
      </c>
      <c r="AD107" s="54">
        <v>0</v>
      </c>
      <c r="AE107" s="54">
        <v>0</v>
      </c>
      <c r="AF107" s="54">
        <v>0</v>
      </c>
      <c r="AG107" s="54">
        <v>0</v>
      </c>
      <c r="AH107" s="54">
        <v>0</v>
      </c>
      <c r="AI107" s="54"/>
      <c r="AJ107" s="54">
        <v>1.0000000000000002</v>
      </c>
      <c r="AK107" s="54">
        <v>0</v>
      </c>
      <c r="AL107" s="54">
        <v>0</v>
      </c>
      <c r="AM107" s="54">
        <v>0</v>
      </c>
      <c r="AN107" s="54">
        <v>0</v>
      </c>
      <c r="AO107" s="54">
        <v>0</v>
      </c>
      <c r="AP107" s="54">
        <v>0</v>
      </c>
      <c r="AQ107" s="54">
        <v>0</v>
      </c>
      <c r="AR107" s="54">
        <v>0</v>
      </c>
      <c r="AS107" s="54">
        <v>0</v>
      </c>
      <c r="AT107" s="54">
        <v>0.99999999999999989</v>
      </c>
      <c r="AU107" s="54">
        <v>0</v>
      </c>
      <c r="AV107" s="54">
        <v>0</v>
      </c>
      <c r="AW107" s="54">
        <v>0</v>
      </c>
      <c r="AX107" s="54">
        <v>0</v>
      </c>
      <c r="AY107" s="54">
        <v>0</v>
      </c>
      <c r="AZ107" s="54">
        <v>0</v>
      </c>
      <c r="BA107" s="54">
        <v>0</v>
      </c>
      <c r="BB107" s="54">
        <v>0</v>
      </c>
      <c r="BC107" s="54">
        <v>0</v>
      </c>
      <c r="BD107" s="54">
        <v>0</v>
      </c>
      <c r="BE107" s="54">
        <v>0</v>
      </c>
      <c r="BF107" s="54">
        <v>0</v>
      </c>
      <c r="BG107" s="54">
        <v>0</v>
      </c>
      <c r="BH107" s="54">
        <v>0</v>
      </c>
      <c r="BI107" s="54">
        <v>0</v>
      </c>
      <c r="BJ107" s="54">
        <v>0</v>
      </c>
      <c r="BK107" s="54">
        <v>0</v>
      </c>
      <c r="BL107" s="54">
        <v>0</v>
      </c>
      <c r="BM107" s="54">
        <v>0</v>
      </c>
      <c r="BN107" s="54">
        <v>0</v>
      </c>
      <c r="BO107" s="54"/>
      <c r="BP107" s="246">
        <f t="shared" si="25"/>
        <v>2</v>
      </c>
      <c r="BQ107" s="246">
        <f t="shared" si="25"/>
        <v>0</v>
      </c>
      <c r="BR107" s="246">
        <f t="shared" si="25"/>
        <v>0</v>
      </c>
      <c r="BS107" s="246">
        <f t="shared" si="25"/>
        <v>0</v>
      </c>
      <c r="BT107" s="246">
        <f t="shared" si="25"/>
        <v>0</v>
      </c>
      <c r="BU107" s="246">
        <f t="shared" si="25"/>
        <v>0</v>
      </c>
      <c r="BV107" s="246">
        <f t="shared" si="25"/>
        <v>0</v>
      </c>
      <c r="BW107" s="246">
        <f t="shared" si="25"/>
        <v>0</v>
      </c>
      <c r="BX107" s="246">
        <f t="shared" si="25"/>
        <v>0</v>
      </c>
      <c r="BY107" s="246">
        <f t="shared" si="25"/>
        <v>0</v>
      </c>
      <c r="BZ107" s="246">
        <f t="shared" si="25"/>
        <v>2</v>
      </c>
      <c r="CA107" s="246">
        <f t="shared" si="25"/>
        <v>0</v>
      </c>
      <c r="CB107" s="246">
        <f t="shared" si="25"/>
        <v>0</v>
      </c>
      <c r="CC107" s="246">
        <f t="shared" si="25"/>
        <v>0</v>
      </c>
      <c r="CD107" s="246">
        <f t="shared" si="25"/>
        <v>0</v>
      </c>
      <c r="CE107" s="246">
        <f t="shared" si="25"/>
        <v>0</v>
      </c>
      <c r="CF107" s="246">
        <f t="shared" si="20"/>
        <v>0</v>
      </c>
      <c r="CG107" s="246">
        <f t="shared" si="20"/>
        <v>0</v>
      </c>
      <c r="CH107" s="246">
        <f t="shared" si="20"/>
        <v>0</v>
      </c>
      <c r="CI107" s="246">
        <f t="shared" si="20"/>
        <v>0</v>
      </c>
      <c r="CJ107" s="246">
        <f t="shared" si="20"/>
        <v>0</v>
      </c>
      <c r="CK107" s="246">
        <f t="shared" si="20"/>
        <v>0</v>
      </c>
      <c r="CL107" s="246">
        <f t="shared" si="20"/>
        <v>0</v>
      </c>
      <c r="CM107" s="246">
        <f t="shared" si="20"/>
        <v>0</v>
      </c>
      <c r="CN107" s="246">
        <f t="shared" si="20"/>
        <v>0</v>
      </c>
      <c r="CO107" s="246">
        <f t="shared" si="20"/>
        <v>0</v>
      </c>
      <c r="CP107" s="246">
        <f t="shared" si="20"/>
        <v>0</v>
      </c>
      <c r="CQ107" s="246">
        <f t="shared" si="20"/>
        <v>0</v>
      </c>
      <c r="CR107" s="246">
        <f t="shared" si="20"/>
        <v>0</v>
      </c>
      <c r="CS107" s="246">
        <f t="shared" si="23"/>
        <v>0</v>
      </c>
      <c r="CT107" s="246">
        <f t="shared" si="23"/>
        <v>0</v>
      </c>
      <c r="CU107" s="221"/>
      <c r="CV107" s="221"/>
      <c r="CW107" s="221"/>
      <c r="CX107" s="221"/>
      <c r="CY107" s="221"/>
      <c r="CZ107" s="221"/>
      <c r="DA107" s="221"/>
      <c r="DB107" s="221"/>
      <c r="DC107" s="221"/>
      <c r="DD107" s="221"/>
      <c r="DE107" s="221"/>
      <c r="DF107" s="221"/>
      <c r="DG107" s="221"/>
      <c r="DH107" s="221"/>
      <c r="DI107" s="221"/>
      <c r="DJ107" s="221"/>
      <c r="DK107" s="221"/>
    </row>
    <row r="108" spans="1:115">
      <c r="D108" s="1">
        <v>0</v>
      </c>
      <c r="E108">
        <v>0</v>
      </c>
      <c r="F108" s="1">
        <v>0</v>
      </c>
      <c r="G108">
        <v>0</v>
      </c>
      <c r="H108" s="1">
        <v>0</v>
      </c>
      <c r="I108">
        <v>0</v>
      </c>
      <c r="J108" s="1">
        <v>0</v>
      </c>
      <c r="K108">
        <v>0</v>
      </c>
      <c r="L108" s="1">
        <v>0</v>
      </c>
      <c r="M108">
        <v>0</v>
      </c>
      <c r="N108" s="1">
        <v>0</v>
      </c>
      <c r="O108">
        <v>0</v>
      </c>
      <c r="P108" s="1">
        <v>0</v>
      </c>
      <c r="Q108">
        <v>0</v>
      </c>
      <c r="R108" s="1">
        <v>0</v>
      </c>
      <c r="S108">
        <v>0</v>
      </c>
      <c r="T108" s="1">
        <v>0</v>
      </c>
      <c r="U108">
        <v>0</v>
      </c>
      <c r="V108" s="1">
        <v>0</v>
      </c>
      <c r="W108">
        <v>0</v>
      </c>
      <c r="X108" s="1">
        <v>0</v>
      </c>
      <c r="Y108">
        <v>0</v>
      </c>
      <c r="Z108" s="1">
        <v>0</v>
      </c>
      <c r="AA108">
        <v>0</v>
      </c>
      <c r="AB108" s="1">
        <v>0</v>
      </c>
      <c r="AC108">
        <v>0</v>
      </c>
      <c r="AD108" s="1">
        <v>0</v>
      </c>
      <c r="AE108">
        <v>0</v>
      </c>
      <c r="AF108" s="1">
        <v>0</v>
      </c>
      <c r="AG108">
        <v>0</v>
      </c>
      <c r="AH108" s="1">
        <v>0</v>
      </c>
      <c r="AJ108" s="1">
        <v>0</v>
      </c>
      <c r="AK108">
        <v>0</v>
      </c>
      <c r="AL108" s="1">
        <v>0</v>
      </c>
      <c r="AM108">
        <v>0</v>
      </c>
      <c r="AN108" s="1">
        <v>0</v>
      </c>
      <c r="AO108">
        <v>0</v>
      </c>
      <c r="AP108" s="1">
        <v>0</v>
      </c>
      <c r="AQ108">
        <v>0</v>
      </c>
      <c r="AR108" s="1">
        <v>0</v>
      </c>
      <c r="AS108">
        <v>0</v>
      </c>
      <c r="AT108" s="1">
        <v>0</v>
      </c>
      <c r="AU108">
        <v>0</v>
      </c>
      <c r="AV108" s="1">
        <v>0</v>
      </c>
      <c r="AW108">
        <v>0</v>
      </c>
      <c r="AX108" s="1">
        <v>0</v>
      </c>
      <c r="AY108">
        <v>0</v>
      </c>
      <c r="AZ108" s="1">
        <v>0</v>
      </c>
      <c r="BA108">
        <v>0</v>
      </c>
      <c r="BB108" s="1">
        <v>0</v>
      </c>
      <c r="BC108">
        <v>0</v>
      </c>
      <c r="BD108" s="1">
        <v>0</v>
      </c>
      <c r="BE108">
        <v>0</v>
      </c>
      <c r="BF108" s="1">
        <v>0</v>
      </c>
      <c r="BG108">
        <v>0</v>
      </c>
      <c r="BH108" s="1">
        <v>0</v>
      </c>
      <c r="BI108">
        <v>0</v>
      </c>
      <c r="BJ108" s="1">
        <v>0</v>
      </c>
      <c r="BK108">
        <v>0</v>
      </c>
      <c r="BL108" s="1">
        <v>0</v>
      </c>
      <c r="BM108">
        <v>0</v>
      </c>
      <c r="BN108" s="1">
        <v>0</v>
      </c>
      <c r="BP108" s="230">
        <f t="shared" si="25"/>
        <v>0</v>
      </c>
      <c r="BQ108" s="221">
        <f t="shared" si="25"/>
        <v>0</v>
      </c>
      <c r="BR108" s="230">
        <f t="shared" si="25"/>
        <v>0</v>
      </c>
      <c r="BS108" s="221">
        <f t="shared" si="25"/>
        <v>0</v>
      </c>
      <c r="BT108" s="230">
        <f t="shared" si="25"/>
        <v>0</v>
      </c>
      <c r="BU108" s="221">
        <f t="shared" si="25"/>
        <v>0</v>
      </c>
      <c r="BV108" s="230">
        <f t="shared" si="25"/>
        <v>0</v>
      </c>
      <c r="BW108" s="221">
        <f t="shared" si="25"/>
        <v>0</v>
      </c>
      <c r="BX108" s="230">
        <f t="shared" si="25"/>
        <v>0</v>
      </c>
      <c r="BY108" s="221">
        <f t="shared" si="25"/>
        <v>0</v>
      </c>
      <c r="BZ108" s="230">
        <f t="shared" si="25"/>
        <v>0</v>
      </c>
      <c r="CA108" s="221">
        <f t="shared" si="25"/>
        <v>0</v>
      </c>
      <c r="CB108" s="230">
        <f t="shared" si="25"/>
        <v>0</v>
      </c>
      <c r="CC108" s="221">
        <f t="shared" si="25"/>
        <v>0</v>
      </c>
      <c r="CD108" s="230">
        <f t="shared" si="25"/>
        <v>0</v>
      </c>
      <c r="CE108" s="221">
        <f t="shared" si="25"/>
        <v>0</v>
      </c>
      <c r="CF108" s="230">
        <f t="shared" si="20"/>
        <v>0</v>
      </c>
      <c r="CG108" s="221">
        <f t="shared" si="20"/>
        <v>0</v>
      </c>
      <c r="CH108" s="230">
        <f t="shared" si="20"/>
        <v>0</v>
      </c>
      <c r="CI108" s="221">
        <f t="shared" si="20"/>
        <v>0</v>
      </c>
      <c r="CJ108" s="230">
        <f t="shared" si="20"/>
        <v>0</v>
      </c>
      <c r="CK108" s="221">
        <f t="shared" si="20"/>
        <v>0</v>
      </c>
      <c r="CL108" s="230">
        <f t="shared" si="20"/>
        <v>0</v>
      </c>
      <c r="CM108" s="221">
        <f t="shared" si="20"/>
        <v>0</v>
      </c>
      <c r="CN108" s="230">
        <f t="shared" si="20"/>
        <v>0</v>
      </c>
      <c r="CO108" s="221">
        <f t="shared" si="20"/>
        <v>0</v>
      </c>
      <c r="CP108" s="230">
        <f t="shared" si="20"/>
        <v>0</v>
      </c>
      <c r="CQ108" s="221">
        <f t="shared" si="20"/>
        <v>0</v>
      </c>
      <c r="CR108" s="230">
        <f t="shared" si="20"/>
        <v>0</v>
      </c>
      <c r="CS108" s="221">
        <f t="shared" si="23"/>
        <v>0</v>
      </c>
      <c r="CT108" s="230">
        <f t="shared" si="23"/>
        <v>0</v>
      </c>
      <c r="CU108" s="221"/>
      <c r="CV108" s="221"/>
      <c r="CW108" s="221"/>
      <c r="CX108" s="221"/>
      <c r="CY108" s="221"/>
      <c r="CZ108" s="221"/>
      <c r="DA108" s="221"/>
      <c r="DB108" s="221"/>
      <c r="DC108" s="221"/>
      <c r="DD108" s="221"/>
      <c r="DE108" s="221"/>
      <c r="DF108" s="221"/>
      <c r="DG108" s="221"/>
      <c r="DH108" s="221"/>
      <c r="DI108" s="221"/>
      <c r="DJ108" s="221"/>
      <c r="DK108" s="221"/>
    </row>
    <row r="109" spans="1:115" ht="78" customHeight="1" thickBot="1">
      <c r="D109" s="1">
        <v>0</v>
      </c>
      <c r="E109">
        <v>0</v>
      </c>
      <c r="F109" s="1">
        <v>0</v>
      </c>
      <c r="G109">
        <v>0</v>
      </c>
      <c r="H109" s="1">
        <v>0</v>
      </c>
      <c r="I109">
        <v>0</v>
      </c>
      <c r="J109" s="1">
        <v>0</v>
      </c>
      <c r="K109">
        <v>0</v>
      </c>
      <c r="L109" s="1">
        <v>0</v>
      </c>
      <c r="M109">
        <v>0</v>
      </c>
      <c r="N109" s="1">
        <v>0</v>
      </c>
      <c r="O109">
        <v>0</v>
      </c>
      <c r="P109" s="1">
        <v>0</v>
      </c>
      <c r="Q109">
        <v>0</v>
      </c>
      <c r="R109" s="1">
        <v>0</v>
      </c>
      <c r="S109">
        <v>0</v>
      </c>
      <c r="T109" s="1">
        <v>0</v>
      </c>
      <c r="U109">
        <v>0</v>
      </c>
      <c r="V109" s="1">
        <v>0</v>
      </c>
      <c r="W109">
        <v>0</v>
      </c>
      <c r="X109" s="1">
        <v>0</v>
      </c>
      <c r="Y109">
        <v>0</v>
      </c>
      <c r="Z109" s="1">
        <v>0</v>
      </c>
      <c r="AA109">
        <v>0</v>
      </c>
      <c r="AB109" s="1">
        <v>0</v>
      </c>
      <c r="AC109">
        <v>0</v>
      </c>
      <c r="AD109" s="1">
        <v>0</v>
      </c>
      <c r="AE109">
        <v>0</v>
      </c>
      <c r="AF109" s="1">
        <v>0</v>
      </c>
      <c r="AG109">
        <v>0</v>
      </c>
      <c r="AH109" s="1">
        <v>0</v>
      </c>
      <c r="AJ109" s="1">
        <v>0</v>
      </c>
      <c r="AK109">
        <v>0</v>
      </c>
      <c r="AL109" s="1">
        <v>0</v>
      </c>
      <c r="AM109">
        <v>0</v>
      </c>
      <c r="AN109" s="1">
        <v>0</v>
      </c>
      <c r="AO109">
        <v>0</v>
      </c>
      <c r="AP109" s="1">
        <v>0</v>
      </c>
      <c r="AQ109">
        <v>0</v>
      </c>
      <c r="AR109" s="1">
        <v>0</v>
      </c>
      <c r="AS109">
        <v>0</v>
      </c>
      <c r="AT109" s="1">
        <v>0</v>
      </c>
      <c r="AU109">
        <v>0</v>
      </c>
      <c r="AV109" s="1">
        <v>0</v>
      </c>
      <c r="AW109">
        <v>0</v>
      </c>
      <c r="AX109" s="1">
        <v>0</v>
      </c>
      <c r="AY109">
        <v>0</v>
      </c>
      <c r="AZ109" s="1">
        <v>0</v>
      </c>
      <c r="BA109">
        <v>0</v>
      </c>
      <c r="BB109" s="1">
        <v>0</v>
      </c>
      <c r="BC109">
        <v>0</v>
      </c>
      <c r="BD109" s="1">
        <v>0</v>
      </c>
      <c r="BE109">
        <v>0</v>
      </c>
      <c r="BF109" s="1">
        <v>0</v>
      </c>
      <c r="BG109">
        <v>0</v>
      </c>
      <c r="BH109" s="1">
        <v>0</v>
      </c>
      <c r="BI109">
        <v>0</v>
      </c>
      <c r="BJ109" s="1">
        <v>0</v>
      </c>
      <c r="BK109">
        <v>0</v>
      </c>
      <c r="BL109" s="1">
        <v>0</v>
      </c>
      <c r="BM109">
        <v>0</v>
      </c>
      <c r="BN109" s="1">
        <v>0</v>
      </c>
      <c r="BP109" s="230">
        <f t="shared" si="25"/>
        <v>0</v>
      </c>
      <c r="BQ109" s="221">
        <f t="shared" si="25"/>
        <v>0</v>
      </c>
      <c r="BR109" s="230">
        <f t="shared" si="25"/>
        <v>0</v>
      </c>
      <c r="BS109" s="221">
        <f t="shared" si="25"/>
        <v>0</v>
      </c>
      <c r="BT109" s="230">
        <f t="shared" si="25"/>
        <v>0</v>
      </c>
      <c r="BU109" s="221">
        <f t="shared" si="25"/>
        <v>0</v>
      </c>
      <c r="BV109" s="230">
        <f t="shared" si="25"/>
        <v>0</v>
      </c>
      <c r="BW109" s="221">
        <f t="shared" si="25"/>
        <v>0</v>
      </c>
      <c r="BX109" s="230">
        <f t="shared" si="25"/>
        <v>0</v>
      </c>
      <c r="BY109" s="221">
        <f t="shared" si="25"/>
        <v>0</v>
      </c>
      <c r="BZ109" s="230">
        <f t="shared" si="25"/>
        <v>0</v>
      </c>
      <c r="CA109" s="221">
        <f t="shared" si="25"/>
        <v>0</v>
      </c>
      <c r="CB109" s="230">
        <f t="shared" si="25"/>
        <v>0</v>
      </c>
      <c r="CC109" s="221">
        <f t="shared" si="25"/>
        <v>0</v>
      </c>
      <c r="CD109" s="230">
        <f t="shared" si="25"/>
        <v>0</v>
      </c>
      <c r="CE109" s="221">
        <f t="shared" si="25"/>
        <v>0</v>
      </c>
      <c r="CF109" s="230">
        <f t="shared" si="20"/>
        <v>0</v>
      </c>
      <c r="CG109" s="221">
        <f t="shared" si="20"/>
        <v>0</v>
      </c>
      <c r="CH109" s="230">
        <f t="shared" si="20"/>
        <v>0</v>
      </c>
      <c r="CI109" s="221">
        <f t="shared" si="20"/>
        <v>0</v>
      </c>
      <c r="CJ109" s="230">
        <f t="shared" si="20"/>
        <v>0</v>
      </c>
      <c r="CK109" s="221">
        <f t="shared" si="20"/>
        <v>0</v>
      </c>
      <c r="CL109" s="230">
        <f t="shared" si="20"/>
        <v>0</v>
      </c>
      <c r="CM109" s="221">
        <f t="shared" si="20"/>
        <v>0</v>
      </c>
      <c r="CN109" s="230">
        <f t="shared" si="20"/>
        <v>0</v>
      </c>
      <c r="CO109" s="221">
        <f t="shared" si="20"/>
        <v>0</v>
      </c>
      <c r="CP109" s="230">
        <f t="shared" si="20"/>
        <v>0</v>
      </c>
      <c r="CQ109" s="221">
        <f t="shared" si="20"/>
        <v>0</v>
      </c>
      <c r="CR109" s="230">
        <f t="shared" si="20"/>
        <v>0</v>
      </c>
      <c r="CS109" s="221">
        <f t="shared" si="23"/>
        <v>0</v>
      </c>
      <c r="CT109" s="230">
        <f t="shared" si="23"/>
        <v>0</v>
      </c>
      <c r="CU109" s="221"/>
      <c r="CV109" s="221"/>
      <c r="CW109" s="221"/>
      <c r="CX109" s="221"/>
      <c r="CY109" s="221"/>
      <c r="CZ109" s="221"/>
      <c r="DA109" s="221"/>
      <c r="DB109" s="221"/>
      <c r="DC109" s="221"/>
      <c r="DD109" s="221"/>
      <c r="DE109" s="221"/>
      <c r="DF109" s="221"/>
      <c r="DG109" s="221"/>
      <c r="DH109" s="221"/>
      <c r="DI109" s="221"/>
      <c r="DJ109" s="221"/>
      <c r="DK109" s="221"/>
    </row>
    <row r="110" spans="1:115" ht="45.75" thickBot="1">
      <c r="A110" s="53" t="s">
        <v>195</v>
      </c>
      <c r="B110" s="57">
        <v>2020</v>
      </c>
      <c r="C110" s="32" t="s">
        <v>179</v>
      </c>
      <c r="D110" s="57" t="s">
        <v>148</v>
      </c>
      <c r="E110" s="32">
        <v>0</v>
      </c>
      <c r="F110" s="57">
        <v>0</v>
      </c>
      <c r="G110" s="32">
        <v>0</v>
      </c>
      <c r="H110" s="57">
        <v>0</v>
      </c>
      <c r="I110" s="32">
        <v>0</v>
      </c>
      <c r="J110" s="57">
        <v>0</v>
      </c>
      <c r="K110" s="32">
        <v>0</v>
      </c>
      <c r="L110" s="57">
        <v>0</v>
      </c>
      <c r="M110" s="32">
        <v>0</v>
      </c>
      <c r="N110" s="57" t="s">
        <v>158</v>
      </c>
      <c r="O110" s="32">
        <v>0</v>
      </c>
      <c r="P110" s="57">
        <v>0</v>
      </c>
      <c r="Q110" s="32">
        <v>0</v>
      </c>
      <c r="R110" s="57">
        <v>0</v>
      </c>
      <c r="S110" s="32">
        <v>0</v>
      </c>
      <c r="T110" s="57">
        <v>0</v>
      </c>
      <c r="U110" s="32">
        <v>0</v>
      </c>
      <c r="V110" s="57">
        <v>0</v>
      </c>
      <c r="W110" s="32">
        <v>0</v>
      </c>
      <c r="X110" s="57">
        <v>0</v>
      </c>
      <c r="Y110" s="32">
        <v>0</v>
      </c>
      <c r="Z110" s="57">
        <v>0</v>
      </c>
      <c r="AA110" s="32">
        <v>0</v>
      </c>
      <c r="AB110" s="57">
        <v>0</v>
      </c>
      <c r="AC110" s="32">
        <v>0</v>
      </c>
      <c r="AD110" s="57">
        <v>0</v>
      </c>
      <c r="AE110" s="32">
        <v>0</v>
      </c>
      <c r="AF110" s="57">
        <v>0</v>
      </c>
      <c r="AG110" s="32">
        <v>0</v>
      </c>
      <c r="AH110" s="57">
        <v>0</v>
      </c>
      <c r="AI110" s="32"/>
      <c r="AJ110" s="57" t="s">
        <v>148</v>
      </c>
      <c r="AK110" s="32">
        <v>0</v>
      </c>
      <c r="AL110" s="57">
        <v>0</v>
      </c>
      <c r="AM110" s="32">
        <v>0</v>
      </c>
      <c r="AN110" s="57">
        <v>0</v>
      </c>
      <c r="AO110" s="32">
        <v>0</v>
      </c>
      <c r="AP110" s="57">
        <v>0</v>
      </c>
      <c r="AQ110" s="32">
        <v>0</v>
      </c>
      <c r="AR110" s="57">
        <v>0</v>
      </c>
      <c r="AS110" s="32">
        <v>0</v>
      </c>
      <c r="AT110" s="57" t="s">
        <v>158</v>
      </c>
      <c r="AU110" s="32">
        <v>0</v>
      </c>
      <c r="AV110" s="57">
        <v>0</v>
      </c>
      <c r="AW110" s="32">
        <v>0</v>
      </c>
      <c r="AX110" s="57">
        <v>0</v>
      </c>
      <c r="AY110" s="32">
        <v>0</v>
      </c>
      <c r="AZ110" s="57">
        <v>0</v>
      </c>
      <c r="BA110" s="32">
        <v>0</v>
      </c>
      <c r="BB110" s="57">
        <v>0</v>
      </c>
      <c r="BC110" s="32">
        <v>0</v>
      </c>
      <c r="BD110" s="57">
        <v>0</v>
      </c>
      <c r="BE110" s="32">
        <v>0</v>
      </c>
      <c r="BF110" s="57">
        <v>0</v>
      </c>
      <c r="BG110" s="32">
        <v>0</v>
      </c>
      <c r="BH110" s="57">
        <v>0</v>
      </c>
      <c r="BI110" s="32">
        <v>0</v>
      </c>
      <c r="BJ110" s="57">
        <v>0</v>
      </c>
      <c r="BK110" s="32">
        <v>0</v>
      </c>
      <c r="BL110" s="57">
        <v>0</v>
      </c>
      <c r="BM110" s="32">
        <v>0</v>
      </c>
      <c r="BN110" s="57">
        <v>0</v>
      </c>
      <c r="BO110" s="32"/>
      <c r="BP110" s="248" t="e">
        <f t="shared" si="25"/>
        <v>#VALUE!</v>
      </c>
      <c r="BQ110" s="242">
        <f t="shared" si="25"/>
        <v>0</v>
      </c>
      <c r="BR110" s="248">
        <f t="shared" si="25"/>
        <v>0</v>
      </c>
      <c r="BS110" s="242">
        <f t="shared" si="25"/>
        <v>0</v>
      </c>
      <c r="BT110" s="248">
        <f t="shared" si="25"/>
        <v>0</v>
      </c>
      <c r="BU110" s="242">
        <f t="shared" si="25"/>
        <v>0</v>
      </c>
      <c r="BV110" s="248">
        <f t="shared" si="25"/>
        <v>0</v>
      </c>
      <c r="BW110" s="242">
        <f t="shared" si="25"/>
        <v>0</v>
      </c>
      <c r="BX110" s="248">
        <f t="shared" si="25"/>
        <v>0</v>
      </c>
      <c r="BY110" s="242">
        <f t="shared" si="25"/>
        <v>0</v>
      </c>
      <c r="BZ110" s="248" t="e">
        <f t="shared" si="25"/>
        <v>#VALUE!</v>
      </c>
      <c r="CA110" s="242">
        <f t="shared" si="25"/>
        <v>0</v>
      </c>
      <c r="CB110" s="248">
        <f t="shared" si="25"/>
        <v>0</v>
      </c>
      <c r="CC110" s="242">
        <f t="shared" si="25"/>
        <v>0</v>
      </c>
      <c r="CD110" s="248">
        <f t="shared" si="25"/>
        <v>0</v>
      </c>
      <c r="CE110" s="242">
        <f t="shared" si="25"/>
        <v>0</v>
      </c>
      <c r="CF110" s="248">
        <f t="shared" si="20"/>
        <v>0</v>
      </c>
      <c r="CG110" s="242">
        <f t="shared" si="20"/>
        <v>0</v>
      </c>
      <c r="CH110" s="248">
        <f t="shared" si="20"/>
        <v>0</v>
      </c>
      <c r="CI110" s="242">
        <f t="shared" si="20"/>
        <v>0</v>
      </c>
      <c r="CJ110" s="248">
        <f t="shared" si="20"/>
        <v>0</v>
      </c>
      <c r="CK110" s="242">
        <f t="shared" si="20"/>
        <v>0</v>
      </c>
      <c r="CL110" s="248">
        <f t="shared" si="20"/>
        <v>0</v>
      </c>
      <c r="CM110" s="242">
        <f t="shared" ref="CJ110:CT142" si="26">AA110+BG110</f>
        <v>0</v>
      </c>
      <c r="CN110" s="248">
        <f t="shared" si="26"/>
        <v>0</v>
      </c>
      <c r="CO110" s="242">
        <f t="shared" si="26"/>
        <v>0</v>
      </c>
      <c r="CP110" s="248">
        <f t="shared" si="26"/>
        <v>0</v>
      </c>
      <c r="CQ110" s="242">
        <f t="shared" si="26"/>
        <v>0</v>
      </c>
      <c r="CR110" s="248">
        <f t="shared" si="26"/>
        <v>0</v>
      </c>
      <c r="CS110" s="242">
        <f t="shared" si="23"/>
        <v>0</v>
      </c>
      <c r="CT110" s="248">
        <f t="shared" si="23"/>
        <v>0</v>
      </c>
      <c r="CU110" s="221"/>
      <c r="CV110" s="221"/>
      <c r="CW110" s="221"/>
      <c r="CX110" s="221"/>
      <c r="CY110" s="221"/>
      <c r="CZ110" s="221"/>
      <c r="DA110" s="221"/>
      <c r="DB110" s="221"/>
      <c r="DC110" s="221"/>
      <c r="DD110" s="221"/>
      <c r="DE110" s="221"/>
      <c r="DF110" s="221"/>
      <c r="DG110" s="221"/>
      <c r="DH110" s="221"/>
      <c r="DI110" s="221"/>
      <c r="DJ110" s="221"/>
      <c r="DK110" s="221"/>
    </row>
    <row r="111" spans="1:115">
      <c r="A111" t="s">
        <v>174</v>
      </c>
      <c r="B111" s="59">
        <f>$D$4*B101</f>
        <v>0</v>
      </c>
      <c r="C111" s="59">
        <f>$AH$4*C101</f>
        <v>0</v>
      </c>
      <c r="D111" s="59">
        <v>0</v>
      </c>
      <c r="E111" s="59">
        <v>0</v>
      </c>
      <c r="F111" s="59">
        <v>0</v>
      </c>
      <c r="G111" s="59">
        <v>0</v>
      </c>
      <c r="H111" s="59">
        <v>0</v>
      </c>
      <c r="I111" s="59">
        <v>0</v>
      </c>
      <c r="J111" s="59">
        <v>0</v>
      </c>
      <c r="K111" s="59">
        <v>0</v>
      </c>
      <c r="L111" s="59">
        <v>0</v>
      </c>
      <c r="M111" s="59">
        <v>0</v>
      </c>
      <c r="N111" s="59">
        <v>0</v>
      </c>
      <c r="O111" s="59">
        <v>0</v>
      </c>
      <c r="P111" s="59">
        <v>0</v>
      </c>
      <c r="Q111" s="59">
        <v>0</v>
      </c>
      <c r="R111" s="59">
        <v>0</v>
      </c>
      <c r="S111" s="59">
        <v>0</v>
      </c>
      <c r="T111" s="59">
        <v>0</v>
      </c>
      <c r="U111" s="59">
        <v>0</v>
      </c>
      <c r="V111" s="59">
        <v>0</v>
      </c>
      <c r="W111" s="59">
        <v>0</v>
      </c>
      <c r="X111" s="59">
        <v>0</v>
      </c>
      <c r="Y111" s="59">
        <v>0</v>
      </c>
      <c r="Z111" s="59">
        <v>0</v>
      </c>
      <c r="AA111" s="59">
        <v>0</v>
      </c>
      <c r="AB111" s="59">
        <v>0</v>
      </c>
      <c r="AC111" s="59">
        <v>0</v>
      </c>
      <c r="AD111" s="59">
        <v>0</v>
      </c>
      <c r="AE111" s="59">
        <v>0</v>
      </c>
      <c r="AF111" s="59">
        <v>0</v>
      </c>
      <c r="AG111" s="59">
        <v>0</v>
      </c>
      <c r="AH111" s="59">
        <v>0</v>
      </c>
      <c r="AI111" s="59"/>
      <c r="AJ111" s="59">
        <v>0</v>
      </c>
      <c r="AK111" s="59">
        <v>0</v>
      </c>
      <c r="AL111" s="59">
        <v>0</v>
      </c>
      <c r="AM111" s="59">
        <v>0</v>
      </c>
      <c r="AN111" s="59">
        <v>0</v>
      </c>
      <c r="AO111" s="59">
        <v>0</v>
      </c>
      <c r="AP111" s="59">
        <v>0</v>
      </c>
      <c r="AQ111" s="59">
        <v>0</v>
      </c>
      <c r="AR111" s="59">
        <v>0</v>
      </c>
      <c r="AS111" s="59">
        <v>0</v>
      </c>
      <c r="AT111" s="59">
        <v>0</v>
      </c>
      <c r="AU111" s="59">
        <v>0</v>
      </c>
      <c r="AV111" s="59">
        <v>0</v>
      </c>
      <c r="AW111" s="59">
        <v>0</v>
      </c>
      <c r="AX111" s="59">
        <v>0</v>
      </c>
      <c r="AY111" s="59">
        <v>0</v>
      </c>
      <c r="AZ111" s="59">
        <v>0</v>
      </c>
      <c r="BA111" s="59">
        <v>0</v>
      </c>
      <c r="BB111" s="59">
        <v>0</v>
      </c>
      <c r="BC111" s="59">
        <v>0</v>
      </c>
      <c r="BD111" s="59">
        <v>0</v>
      </c>
      <c r="BE111" s="59">
        <v>0</v>
      </c>
      <c r="BF111" s="59">
        <v>0</v>
      </c>
      <c r="BG111" s="59">
        <v>0</v>
      </c>
      <c r="BH111" s="59">
        <v>0</v>
      </c>
      <c r="BI111" s="59">
        <v>0</v>
      </c>
      <c r="BJ111" s="59">
        <v>0</v>
      </c>
      <c r="BK111" s="59">
        <v>0</v>
      </c>
      <c r="BL111" s="59">
        <v>0</v>
      </c>
      <c r="BM111" s="59">
        <v>0</v>
      </c>
      <c r="BN111" s="59">
        <v>0</v>
      </c>
      <c r="BO111" s="59"/>
      <c r="BP111" s="249">
        <f t="shared" si="25"/>
        <v>0</v>
      </c>
      <c r="BQ111" s="249">
        <f t="shared" si="25"/>
        <v>0</v>
      </c>
      <c r="BR111" s="249">
        <f t="shared" si="25"/>
        <v>0</v>
      </c>
      <c r="BS111" s="249">
        <f t="shared" si="25"/>
        <v>0</v>
      </c>
      <c r="BT111" s="249">
        <f t="shared" si="25"/>
        <v>0</v>
      </c>
      <c r="BU111" s="249">
        <f t="shared" si="25"/>
        <v>0</v>
      </c>
      <c r="BV111" s="249">
        <f t="shared" si="25"/>
        <v>0</v>
      </c>
      <c r="BW111" s="249">
        <f t="shared" si="25"/>
        <v>0</v>
      </c>
      <c r="BX111" s="249">
        <f t="shared" si="25"/>
        <v>0</v>
      </c>
      <c r="BY111" s="249">
        <f t="shared" si="25"/>
        <v>0</v>
      </c>
      <c r="BZ111" s="249">
        <f t="shared" si="25"/>
        <v>0</v>
      </c>
      <c r="CA111" s="249">
        <f t="shared" si="25"/>
        <v>0</v>
      </c>
      <c r="CB111" s="249">
        <f t="shared" si="25"/>
        <v>0</v>
      </c>
      <c r="CC111" s="249">
        <f t="shared" si="25"/>
        <v>0</v>
      </c>
      <c r="CD111" s="249">
        <f t="shared" si="25"/>
        <v>0</v>
      </c>
      <c r="CE111" s="249">
        <f t="shared" si="25"/>
        <v>0</v>
      </c>
      <c r="CF111" s="249">
        <f t="shared" ref="CE111:CT145" si="27">T111+AZ111</f>
        <v>0</v>
      </c>
      <c r="CG111" s="249">
        <f t="shared" si="27"/>
        <v>0</v>
      </c>
      <c r="CH111" s="249">
        <f t="shared" si="27"/>
        <v>0</v>
      </c>
      <c r="CI111" s="249">
        <f t="shared" si="27"/>
        <v>0</v>
      </c>
      <c r="CJ111" s="249">
        <f t="shared" si="26"/>
        <v>0</v>
      </c>
      <c r="CK111" s="249">
        <f t="shared" si="26"/>
        <v>0</v>
      </c>
      <c r="CL111" s="249">
        <f t="shared" si="26"/>
        <v>0</v>
      </c>
      <c r="CM111" s="249">
        <f t="shared" si="26"/>
        <v>0</v>
      </c>
      <c r="CN111" s="249">
        <f t="shared" si="26"/>
        <v>0</v>
      </c>
      <c r="CO111" s="249">
        <f t="shared" si="26"/>
        <v>0</v>
      </c>
      <c r="CP111" s="249">
        <f t="shared" si="26"/>
        <v>0</v>
      </c>
      <c r="CQ111" s="249">
        <f t="shared" si="26"/>
        <v>0</v>
      </c>
      <c r="CR111" s="249">
        <f t="shared" si="26"/>
        <v>0</v>
      </c>
      <c r="CS111" s="249">
        <f t="shared" si="23"/>
        <v>0</v>
      </c>
      <c r="CT111" s="249">
        <f t="shared" si="23"/>
        <v>0</v>
      </c>
      <c r="CU111" s="221"/>
      <c r="CV111" s="221"/>
      <c r="CW111" s="221"/>
      <c r="CX111" s="221"/>
      <c r="CY111" s="221"/>
      <c r="CZ111" s="221"/>
      <c r="DA111" s="221"/>
      <c r="DB111" s="221"/>
      <c r="DC111" s="221"/>
      <c r="DD111" s="221"/>
      <c r="DE111" s="221"/>
      <c r="DF111" s="221"/>
      <c r="DG111" s="221"/>
      <c r="DH111" s="221"/>
      <c r="DI111" s="221"/>
      <c r="DJ111" s="221"/>
      <c r="DK111" s="221"/>
    </row>
    <row r="112" spans="1:115">
      <c r="A112" t="s">
        <v>119</v>
      </c>
      <c r="B112" s="59" t="e">
        <f t="shared" ref="B112:B113" si="28">$D$4*B102</f>
        <v>#REF!</v>
      </c>
      <c r="C112" s="59" t="e">
        <f t="shared" ref="C112:C113" si="29">$AH$4*C102</f>
        <v>#REF!</v>
      </c>
      <c r="D112" s="59">
        <v>0</v>
      </c>
      <c r="E112" s="59">
        <v>0</v>
      </c>
      <c r="F112" s="59">
        <v>0</v>
      </c>
      <c r="G112" s="59">
        <v>0</v>
      </c>
      <c r="H112" s="59">
        <v>0</v>
      </c>
      <c r="I112" s="59">
        <v>0</v>
      </c>
      <c r="J112" s="59">
        <v>0</v>
      </c>
      <c r="K112" s="59">
        <v>0</v>
      </c>
      <c r="L112" s="59">
        <v>0</v>
      </c>
      <c r="M112" s="59">
        <v>0</v>
      </c>
      <c r="N112" s="59">
        <v>0</v>
      </c>
      <c r="O112" s="59">
        <v>0</v>
      </c>
      <c r="P112" s="59">
        <v>0</v>
      </c>
      <c r="Q112" s="59">
        <v>0</v>
      </c>
      <c r="R112" s="59">
        <v>0</v>
      </c>
      <c r="S112" s="59">
        <v>0</v>
      </c>
      <c r="T112" s="59">
        <v>0</v>
      </c>
      <c r="U112" s="59">
        <v>0</v>
      </c>
      <c r="V112" s="59">
        <v>0</v>
      </c>
      <c r="W112" s="59">
        <v>0</v>
      </c>
      <c r="X112" s="59">
        <v>0</v>
      </c>
      <c r="Y112" s="59">
        <v>0</v>
      </c>
      <c r="Z112" s="59">
        <v>0</v>
      </c>
      <c r="AA112" s="59">
        <v>0</v>
      </c>
      <c r="AB112" s="59">
        <v>0</v>
      </c>
      <c r="AC112" s="59">
        <v>0</v>
      </c>
      <c r="AD112" s="59">
        <v>0</v>
      </c>
      <c r="AE112" s="59">
        <v>0</v>
      </c>
      <c r="AF112" s="59">
        <v>0</v>
      </c>
      <c r="AG112" s="59">
        <v>0</v>
      </c>
      <c r="AH112" s="59">
        <v>0</v>
      </c>
      <c r="AI112" s="59"/>
      <c r="AJ112" s="59">
        <v>0</v>
      </c>
      <c r="AK112" s="59">
        <v>0</v>
      </c>
      <c r="AL112" s="59">
        <v>0</v>
      </c>
      <c r="AM112" s="59">
        <v>0</v>
      </c>
      <c r="AN112" s="59">
        <v>0</v>
      </c>
      <c r="AO112" s="59">
        <v>0</v>
      </c>
      <c r="AP112" s="59">
        <v>0</v>
      </c>
      <c r="AQ112" s="59">
        <v>0</v>
      </c>
      <c r="AR112" s="59">
        <v>0</v>
      </c>
      <c r="AS112" s="59">
        <v>0</v>
      </c>
      <c r="AT112" s="59">
        <v>0</v>
      </c>
      <c r="AU112" s="59">
        <v>0</v>
      </c>
      <c r="AV112" s="59">
        <v>0</v>
      </c>
      <c r="AW112" s="59">
        <v>0</v>
      </c>
      <c r="AX112" s="59">
        <v>0</v>
      </c>
      <c r="AY112" s="59">
        <v>0</v>
      </c>
      <c r="AZ112" s="59">
        <v>0</v>
      </c>
      <c r="BA112" s="59">
        <v>0</v>
      </c>
      <c r="BB112" s="59">
        <v>0</v>
      </c>
      <c r="BC112" s="59">
        <v>0</v>
      </c>
      <c r="BD112" s="59">
        <v>0</v>
      </c>
      <c r="BE112" s="59">
        <v>0</v>
      </c>
      <c r="BF112" s="59">
        <v>0</v>
      </c>
      <c r="BG112" s="59">
        <v>0</v>
      </c>
      <c r="BH112" s="59">
        <v>0</v>
      </c>
      <c r="BI112" s="59">
        <v>0</v>
      </c>
      <c r="BJ112" s="59">
        <v>0</v>
      </c>
      <c r="BK112" s="59">
        <v>0</v>
      </c>
      <c r="BL112" s="59">
        <v>0</v>
      </c>
      <c r="BM112" s="59">
        <v>0</v>
      </c>
      <c r="BN112" s="59">
        <v>0</v>
      </c>
      <c r="BO112" s="59"/>
      <c r="BP112" s="249">
        <f t="shared" si="25"/>
        <v>0</v>
      </c>
      <c r="BQ112" s="249">
        <f t="shared" si="25"/>
        <v>0</v>
      </c>
      <c r="BR112" s="249">
        <f t="shared" si="25"/>
        <v>0</v>
      </c>
      <c r="BS112" s="249">
        <f t="shared" si="25"/>
        <v>0</v>
      </c>
      <c r="BT112" s="249">
        <f t="shared" si="25"/>
        <v>0</v>
      </c>
      <c r="BU112" s="249">
        <f t="shared" si="25"/>
        <v>0</v>
      </c>
      <c r="BV112" s="249">
        <f t="shared" si="25"/>
        <v>0</v>
      </c>
      <c r="BW112" s="249">
        <f t="shared" ref="BP112:CE128" si="30">K112+AQ112</f>
        <v>0</v>
      </c>
      <c r="BX112" s="249">
        <f t="shared" si="30"/>
        <v>0</v>
      </c>
      <c r="BY112" s="249">
        <f t="shared" si="30"/>
        <v>0</v>
      </c>
      <c r="BZ112" s="249">
        <f t="shared" si="30"/>
        <v>0</v>
      </c>
      <c r="CA112" s="249">
        <f t="shared" si="30"/>
        <v>0</v>
      </c>
      <c r="CB112" s="249">
        <f t="shared" si="30"/>
        <v>0</v>
      </c>
      <c r="CC112" s="249">
        <f t="shared" si="30"/>
        <v>0</v>
      </c>
      <c r="CD112" s="249">
        <f t="shared" si="30"/>
        <v>0</v>
      </c>
      <c r="CE112" s="249">
        <f t="shared" si="30"/>
        <v>0</v>
      </c>
      <c r="CF112" s="249">
        <f t="shared" si="27"/>
        <v>0</v>
      </c>
      <c r="CG112" s="249">
        <f t="shared" si="27"/>
        <v>0</v>
      </c>
      <c r="CH112" s="249">
        <f t="shared" si="27"/>
        <v>0</v>
      </c>
      <c r="CI112" s="249">
        <f t="shared" si="27"/>
        <v>0</v>
      </c>
      <c r="CJ112" s="249">
        <f t="shared" si="26"/>
        <v>0</v>
      </c>
      <c r="CK112" s="249">
        <f t="shared" si="26"/>
        <v>0</v>
      </c>
      <c r="CL112" s="249">
        <f t="shared" si="26"/>
        <v>0</v>
      </c>
      <c r="CM112" s="249">
        <f t="shared" si="26"/>
        <v>0</v>
      </c>
      <c r="CN112" s="249">
        <f t="shared" si="26"/>
        <v>0</v>
      </c>
      <c r="CO112" s="249">
        <f t="shared" si="26"/>
        <v>0</v>
      </c>
      <c r="CP112" s="249">
        <f t="shared" si="26"/>
        <v>0</v>
      </c>
      <c r="CQ112" s="249">
        <f t="shared" si="26"/>
        <v>0</v>
      </c>
      <c r="CR112" s="249">
        <f t="shared" si="26"/>
        <v>0</v>
      </c>
      <c r="CS112" s="249">
        <f t="shared" si="23"/>
        <v>0</v>
      </c>
      <c r="CT112" s="249">
        <f t="shared" si="23"/>
        <v>0</v>
      </c>
      <c r="CU112" s="221"/>
      <c r="CV112" s="221"/>
      <c r="CW112" s="221"/>
      <c r="CX112" s="221"/>
      <c r="CY112" s="221"/>
      <c r="CZ112" s="221"/>
      <c r="DA112" s="221"/>
      <c r="DB112" s="221"/>
      <c r="DC112" s="221"/>
      <c r="DD112" s="221"/>
      <c r="DE112" s="221"/>
      <c r="DF112" s="221"/>
      <c r="DG112" s="221"/>
      <c r="DH112" s="221"/>
      <c r="DI112" s="221"/>
      <c r="DJ112" s="221"/>
      <c r="DK112" s="221"/>
    </row>
    <row r="113" spans="1:115" ht="71.45" customHeight="1">
      <c r="A113" t="s">
        <v>171</v>
      </c>
      <c r="B113" s="59" t="e">
        <f t="shared" si="28"/>
        <v>#REF!</v>
      </c>
      <c r="C113" s="59" t="e">
        <f t="shared" si="29"/>
        <v>#REF!</v>
      </c>
      <c r="D113" s="59">
        <v>0</v>
      </c>
      <c r="E113" s="59">
        <v>0</v>
      </c>
      <c r="F113" s="59">
        <v>0</v>
      </c>
      <c r="G113" s="59">
        <v>0</v>
      </c>
      <c r="H113" s="59">
        <v>0</v>
      </c>
      <c r="I113" s="59">
        <v>0</v>
      </c>
      <c r="J113" s="59">
        <v>0</v>
      </c>
      <c r="K113" s="59">
        <v>0</v>
      </c>
      <c r="L113" s="59">
        <v>0</v>
      </c>
      <c r="M113" s="59">
        <v>0</v>
      </c>
      <c r="N113" s="59">
        <v>0</v>
      </c>
      <c r="O113" s="59">
        <v>0</v>
      </c>
      <c r="P113" s="59">
        <v>0</v>
      </c>
      <c r="Q113" s="59">
        <v>0</v>
      </c>
      <c r="R113" s="59">
        <v>0</v>
      </c>
      <c r="S113" s="59">
        <v>0</v>
      </c>
      <c r="T113" s="59">
        <v>0</v>
      </c>
      <c r="U113" s="59">
        <v>0</v>
      </c>
      <c r="V113" s="59">
        <v>0</v>
      </c>
      <c r="W113" s="59">
        <v>0</v>
      </c>
      <c r="X113" s="59">
        <v>0</v>
      </c>
      <c r="Y113" s="59">
        <v>0</v>
      </c>
      <c r="Z113" s="59">
        <v>0</v>
      </c>
      <c r="AA113" s="59">
        <v>0</v>
      </c>
      <c r="AB113" s="59">
        <v>0</v>
      </c>
      <c r="AC113" s="59">
        <v>0</v>
      </c>
      <c r="AD113" s="59">
        <v>0</v>
      </c>
      <c r="AE113" s="59">
        <v>0</v>
      </c>
      <c r="AF113" s="59">
        <v>0</v>
      </c>
      <c r="AG113" s="59">
        <v>0</v>
      </c>
      <c r="AH113" s="59">
        <v>0</v>
      </c>
      <c r="AI113" s="59"/>
      <c r="AJ113" s="59">
        <v>0</v>
      </c>
      <c r="AK113" s="59">
        <v>0</v>
      </c>
      <c r="AL113" s="59">
        <v>0</v>
      </c>
      <c r="AM113" s="59">
        <v>0</v>
      </c>
      <c r="AN113" s="59">
        <v>0</v>
      </c>
      <c r="AO113" s="59">
        <v>0</v>
      </c>
      <c r="AP113" s="59">
        <v>0</v>
      </c>
      <c r="AQ113" s="59">
        <v>0</v>
      </c>
      <c r="AR113" s="59">
        <v>0</v>
      </c>
      <c r="AS113" s="59">
        <v>0</v>
      </c>
      <c r="AT113" s="59">
        <v>0</v>
      </c>
      <c r="AU113" s="59">
        <v>0</v>
      </c>
      <c r="AV113" s="59">
        <v>0</v>
      </c>
      <c r="AW113" s="59">
        <v>0</v>
      </c>
      <c r="AX113" s="59">
        <v>0</v>
      </c>
      <c r="AY113" s="59">
        <v>0</v>
      </c>
      <c r="AZ113" s="59">
        <v>0</v>
      </c>
      <c r="BA113" s="59">
        <v>0</v>
      </c>
      <c r="BB113" s="59">
        <v>0</v>
      </c>
      <c r="BC113" s="59">
        <v>0</v>
      </c>
      <c r="BD113" s="59">
        <v>0</v>
      </c>
      <c r="BE113" s="59">
        <v>0</v>
      </c>
      <c r="BF113" s="59">
        <v>0</v>
      </c>
      <c r="BG113" s="59">
        <v>0</v>
      </c>
      <c r="BH113" s="59">
        <v>0</v>
      </c>
      <c r="BI113" s="59">
        <v>0</v>
      </c>
      <c r="BJ113" s="59">
        <v>0</v>
      </c>
      <c r="BK113" s="59">
        <v>0</v>
      </c>
      <c r="BL113" s="59">
        <v>0</v>
      </c>
      <c r="BM113" s="59">
        <v>0</v>
      </c>
      <c r="BN113" s="59">
        <v>0</v>
      </c>
      <c r="BO113" s="59"/>
      <c r="BP113" s="249">
        <f t="shared" si="30"/>
        <v>0</v>
      </c>
      <c r="BQ113" s="249">
        <f t="shared" si="30"/>
        <v>0</v>
      </c>
      <c r="BR113" s="249">
        <f t="shared" si="30"/>
        <v>0</v>
      </c>
      <c r="BS113" s="249">
        <f t="shared" si="30"/>
        <v>0</v>
      </c>
      <c r="BT113" s="249">
        <f t="shared" si="30"/>
        <v>0</v>
      </c>
      <c r="BU113" s="249">
        <f t="shared" si="30"/>
        <v>0</v>
      </c>
      <c r="BV113" s="249">
        <f t="shared" si="30"/>
        <v>0</v>
      </c>
      <c r="BW113" s="249">
        <f t="shared" si="30"/>
        <v>0</v>
      </c>
      <c r="BX113" s="249">
        <f t="shared" si="30"/>
        <v>0</v>
      </c>
      <c r="BY113" s="249">
        <f t="shared" si="30"/>
        <v>0</v>
      </c>
      <c r="BZ113" s="249">
        <f t="shared" si="30"/>
        <v>0</v>
      </c>
      <c r="CA113" s="249">
        <f t="shared" si="30"/>
        <v>0</v>
      </c>
      <c r="CB113" s="249">
        <f t="shared" si="30"/>
        <v>0</v>
      </c>
      <c r="CC113" s="249">
        <f t="shared" si="30"/>
        <v>0</v>
      </c>
      <c r="CD113" s="249">
        <f t="shared" si="30"/>
        <v>0</v>
      </c>
      <c r="CE113" s="249">
        <f t="shared" si="30"/>
        <v>0</v>
      </c>
      <c r="CF113" s="249">
        <f t="shared" si="27"/>
        <v>0</v>
      </c>
      <c r="CG113" s="249">
        <f t="shared" si="27"/>
        <v>0</v>
      </c>
      <c r="CH113" s="249">
        <f t="shared" si="27"/>
        <v>0</v>
      </c>
      <c r="CI113" s="249">
        <f t="shared" si="27"/>
        <v>0</v>
      </c>
      <c r="CJ113" s="249">
        <f t="shared" si="26"/>
        <v>0</v>
      </c>
      <c r="CK113" s="249">
        <f t="shared" si="26"/>
        <v>0</v>
      </c>
      <c r="CL113" s="249">
        <f t="shared" si="26"/>
        <v>0</v>
      </c>
      <c r="CM113" s="249">
        <f t="shared" si="26"/>
        <v>0</v>
      </c>
      <c r="CN113" s="249">
        <f t="shared" si="26"/>
        <v>0</v>
      </c>
      <c r="CO113" s="249">
        <f t="shared" si="26"/>
        <v>0</v>
      </c>
      <c r="CP113" s="249">
        <f t="shared" si="26"/>
        <v>0</v>
      </c>
      <c r="CQ113" s="249">
        <f t="shared" si="26"/>
        <v>0</v>
      </c>
      <c r="CR113" s="249">
        <f t="shared" si="26"/>
        <v>0</v>
      </c>
      <c r="CS113" s="249">
        <f t="shared" si="23"/>
        <v>0</v>
      </c>
      <c r="CT113" s="249">
        <f t="shared" si="23"/>
        <v>0</v>
      </c>
      <c r="CU113" s="221"/>
      <c r="CV113" s="221"/>
      <c r="CW113" s="221"/>
      <c r="CX113" s="221"/>
      <c r="CY113" s="221"/>
      <c r="CZ113" s="221"/>
      <c r="DA113" s="221"/>
      <c r="DB113" s="221"/>
      <c r="DC113" s="221"/>
      <c r="DD113" s="221"/>
      <c r="DE113" s="221"/>
      <c r="DF113" s="221"/>
      <c r="DG113" s="221"/>
      <c r="DH113" s="221"/>
      <c r="DI113" s="221"/>
      <c r="DJ113" s="221"/>
      <c r="DK113" s="221"/>
    </row>
    <row r="114" spans="1:115">
      <c r="A114" s="24"/>
      <c r="B114" s="59"/>
      <c r="C114" s="59"/>
      <c r="D114" s="59">
        <v>0</v>
      </c>
      <c r="E114" s="59">
        <v>0</v>
      </c>
      <c r="F114" s="59">
        <v>0</v>
      </c>
      <c r="G114" s="59">
        <v>0</v>
      </c>
      <c r="H114" s="59">
        <v>0</v>
      </c>
      <c r="I114" s="59">
        <v>0</v>
      </c>
      <c r="J114" s="59">
        <v>0</v>
      </c>
      <c r="K114" s="59">
        <v>0</v>
      </c>
      <c r="L114" s="59">
        <v>0</v>
      </c>
      <c r="M114" s="59">
        <v>0</v>
      </c>
      <c r="N114" s="59">
        <v>0</v>
      </c>
      <c r="O114" s="59">
        <v>0</v>
      </c>
      <c r="P114" s="59">
        <v>0</v>
      </c>
      <c r="Q114" s="59">
        <v>0</v>
      </c>
      <c r="R114" s="59">
        <v>0</v>
      </c>
      <c r="S114" s="59">
        <v>0</v>
      </c>
      <c r="T114" s="59">
        <v>0</v>
      </c>
      <c r="U114" s="59">
        <v>0</v>
      </c>
      <c r="V114" s="59">
        <v>0</v>
      </c>
      <c r="W114" s="59">
        <v>0</v>
      </c>
      <c r="X114" s="59">
        <v>0</v>
      </c>
      <c r="Y114" s="59">
        <v>0</v>
      </c>
      <c r="Z114" s="59">
        <v>0</v>
      </c>
      <c r="AA114" s="59">
        <v>0</v>
      </c>
      <c r="AB114" s="59">
        <v>0</v>
      </c>
      <c r="AC114" s="59">
        <v>0</v>
      </c>
      <c r="AD114" s="59">
        <v>0</v>
      </c>
      <c r="AE114" s="59">
        <v>0</v>
      </c>
      <c r="AF114" s="59">
        <v>0</v>
      </c>
      <c r="AG114" s="59">
        <v>0</v>
      </c>
      <c r="AH114" s="59">
        <v>0</v>
      </c>
      <c r="AI114" s="59"/>
      <c r="AJ114" s="59">
        <v>0</v>
      </c>
      <c r="AK114" s="59">
        <v>0</v>
      </c>
      <c r="AL114" s="59">
        <v>0</v>
      </c>
      <c r="AM114" s="59">
        <v>0</v>
      </c>
      <c r="AN114" s="59">
        <v>0</v>
      </c>
      <c r="AO114" s="59">
        <v>0</v>
      </c>
      <c r="AP114" s="59">
        <v>0</v>
      </c>
      <c r="AQ114" s="59">
        <v>0</v>
      </c>
      <c r="AR114" s="59">
        <v>0</v>
      </c>
      <c r="AS114" s="59">
        <v>0</v>
      </c>
      <c r="AT114" s="59">
        <v>0</v>
      </c>
      <c r="AU114" s="59">
        <v>0</v>
      </c>
      <c r="AV114" s="59">
        <v>0</v>
      </c>
      <c r="AW114" s="59">
        <v>0</v>
      </c>
      <c r="AX114" s="59">
        <v>0</v>
      </c>
      <c r="AY114" s="59">
        <v>0</v>
      </c>
      <c r="AZ114" s="59">
        <v>0</v>
      </c>
      <c r="BA114" s="59">
        <v>0</v>
      </c>
      <c r="BB114" s="59">
        <v>0</v>
      </c>
      <c r="BC114" s="59">
        <v>0</v>
      </c>
      <c r="BD114" s="59">
        <v>0</v>
      </c>
      <c r="BE114" s="59">
        <v>0</v>
      </c>
      <c r="BF114" s="59">
        <v>0</v>
      </c>
      <c r="BG114" s="59">
        <v>0</v>
      </c>
      <c r="BH114" s="59">
        <v>0</v>
      </c>
      <c r="BI114" s="59">
        <v>0</v>
      </c>
      <c r="BJ114" s="59">
        <v>0</v>
      </c>
      <c r="BK114" s="59">
        <v>0</v>
      </c>
      <c r="BL114" s="59">
        <v>0</v>
      </c>
      <c r="BM114" s="59">
        <v>0</v>
      </c>
      <c r="BN114" s="59">
        <v>0</v>
      </c>
      <c r="BO114" s="59"/>
      <c r="BP114" s="249">
        <f t="shared" si="30"/>
        <v>0</v>
      </c>
      <c r="BQ114" s="249">
        <f t="shared" si="30"/>
        <v>0</v>
      </c>
      <c r="BR114" s="249">
        <f t="shared" si="30"/>
        <v>0</v>
      </c>
      <c r="BS114" s="249">
        <f t="shared" si="30"/>
        <v>0</v>
      </c>
      <c r="BT114" s="249">
        <f t="shared" si="30"/>
        <v>0</v>
      </c>
      <c r="BU114" s="249">
        <f t="shared" si="30"/>
        <v>0</v>
      </c>
      <c r="BV114" s="249">
        <f t="shared" si="30"/>
        <v>0</v>
      </c>
      <c r="BW114" s="249">
        <f t="shared" si="30"/>
        <v>0</v>
      </c>
      <c r="BX114" s="249">
        <f t="shared" si="30"/>
        <v>0</v>
      </c>
      <c r="BY114" s="249">
        <f t="shared" si="30"/>
        <v>0</v>
      </c>
      <c r="BZ114" s="249">
        <f t="shared" si="30"/>
        <v>0</v>
      </c>
      <c r="CA114" s="249">
        <f t="shared" si="30"/>
        <v>0</v>
      </c>
      <c r="CB114" s="249">
        <f t="shared" si="30"/>
        <v>0</v>
      </c>
      <c r="CC114" s="249">
        <f t="shared" si="30"/>
        <v>0</v>
      </c>
      <c r="CD114" s="249">
        <f t="shared" si="30"/>
        <v>0</v>
      </c>
      <c r="CE114" s="249">
        <f t="shared" si="30"/>
        <v>0</v>
      </c>
      <c r="CF114" s="249">
        <f t="shared" si="27"/>
        <v>0</v>
      </c>
      <c r="CG114" s="249">
        <f t="shared" si="27"/>
        <v>0</v>
      </c>
      <c r="CH114" s="249">
        <f t="shared" si="27"/>
        <v>0</v>
      </c>
      <c r="CI114" s="249">
        <f t="shared" si="27"/>
        <v>0</v>
      </c>
      <c r="CJ114" s="249">
        <f t="shared" si="26"/>
        <v>0</v>
      </c>
      <c r="CK114" s="249">
        <f t="shared" si="26"/>
        <v>0</v>
      </c>
      <c r="CL114" s="249">
        <f t="shared" si="26"/>
        <v>0</v>
      </c>
      <c r="CM114" s="249">
        <f t="shared" si="26"/>
        <v>0</v>
      </c>
      <c r="CN114" s="249">
        <f t="shared" si="26"/>
        <v>0</v>
      </c>
      <c r="CO114" s="249">
        <f t="shared" si="26"/>
        <v>0</v>
      </c>
      <c r="CP114" s="249">
        <f t="shared" si="26"/>
        <v>0</v>
      </c>
      <c r="CQ114" s="249">
        <f t="shared" si="26"/>
        <v>0</v>
      </c>
      <c r="CR114" s="249">
        <f t="shared" si="26"/>
        <v>0</v>
      </c>
      <c r="CS114" s="249">
        <f t="shared" si="23"/>
        <v>0</v>
      </c>
      <c r="CT114" s="249">
        <f t="shared" si="23"/>
        <v>0</v>
      </c>
      <c r="CU114" s="221"/>
      <c r="CV114" s="221"/>
      <c r="CW114" s="221"/>
      <c r="CX114" s="221"/>
      <c r="CY114" s="221"/>
      <c r="CZ114" s="221"/>
      <c r="DA114" s="221"/>
      <c r="DB114" s="221"/>
      <c r="DC114" s="221"/>
      <c r="DD114" s="221"/>
      <c r="DE114" s="221"/>
      <c r="DF114" s="221"/>
      <c r="DG114" s="221"/>
      <c r="DH114" s="221"/>
      <c r="DI114" s="221"/>
      <c r="DJ114" s="221"/>
      <c r="DK114" s="221"/>
    </row>
    <row r="115" spans="1:115">
      <c r="A115" t="s">
        <v>170</v>
      </c>
      <c r="B115" s="59" t="e">
        <f>$D$4*B105</f>
        <v>#REF!</v>
      </c>
      <c r="C115" s="59" t="e">
        <f>$AH$4*C105</f>
        <v>#REF!</v>
      </c>
      <c r="D115" s="59">
        <v>0</v>
      </c>
      <c r="E115" s="59">
        <v>0</v>
      </c>
      <c r="F115" s="59">
        <v>0</v>
      </c>
      <c r="G115" s="59">
        <v>0</v>
      </c>
      <c r="H115" s="59">
        <v>0</v>
      </c>
      <c r="I115" s="59">
        <v>0</v>
      </c>
      <c r="J115" s="59">
        <v>0</v>
      </c>
      <c r="K115" s="59">
        <v>0</v>
      </c>
      <c r="L115" s="59">
        <v>0</v>
      </c>
      <c r="M115" s="59">
        <v>0</v>
      </c>
      <c r="N115" s="59">
        <v>0</v>
      </c>
      <c r="O115" s="59">
        <v>0</v>
      </c>
      <c r="P115" s="59">
        <v>0</v>
      </c>
      <c r="Q115" s="59">
        <v>0</v>
      </c>
      <c r="R115" s="59">
        <v>0</v>
      </c>
      <c r="S115" s="59">
        <v>0</v>
      </c>
      <c r="T115" s="59">
        <v>0</v>
      </c>
      <c r="U115" s="59">
        <v>0</v>
      </c>
      <c r="V115" s="59">
        <v>0</v>
      </c>
      <c r="W115" s="59">
        <v>0</v>
      </c>
      <c r="X115" s="59">
        <v>0</v>
      </c>
      <c r="Y115" s="59">
        <v>0</v>
      </c>
      <c r="Z115" s="59">
        <v>0</v>
      </c>
      <c r="AA115" s="59">
        <v>0</v>
      </c>
      <c r="AB115" s="59">
        <v>0</v>
      </c>
      <c r="AC115" s="59">
        <v>0</v>
      </c>
      <c r="AD115" s="59">
        <v>0</v>
      </c>
      <c r="AE115" s="59">
        <v>0</v>
      </c>
      <c r="AF115" s="59">
        <v>0</v>
      </c>
      <c r="AG115" s="59">
        <v>0</v>
      </c>
      <c r="AH115" s="59">
        <v>0</v>
      </c>
      <c r="AI115" s="59"/>
      <c r="AJ115" s="59">
        <v>0</v>
      </c>
      <c r="AK115" s="59">
        <v>0</v>
      </c>
      <c r="AL115" s="59">
        <v>0</v>
      </c>
      <c r="AM115" s="59">
        <v>0</v>
      </c>
      <c r="AN115" s="59">
        <v>0</v>
      </c>
      <c r="AO115" s="59">
        <v>0</v>
      </c>
      <c r="AP115" s="59">
        <v>0</v>
      </c>
      <c r="AQ115" s="59">
        <v>0</v>
      </c>
      <c r="AR115" s="59">
        <v>0</v>
      </c>
      <c r="AS115" s="59">
        <v>0</v>
      </c>
      <c r="AT115" s="59">
        <v>0</v>
      </c>
      <c r="AU115" s="59">
        <v>0</v>
      </c>
      <c r="AV115" s="59">
        <v>0</v>
      </c>
      <c r="AW115" s="59">
        <v>0</v>
      </c>
      <c r="AX115" s="59">
        <v>0</v>
      </c>
      <c r="AY115" s="59">
        <v>0</v>
      </c>
      <c r="AZ115" s="59">
        <v>0</v>
      </c>
      <c r="BA115" s="59">
        <v>0</v>
      </c>
      <c r="BB115" s="59">
        <v>0</v>
      </c>
      <c r="BC115" s="59">
        <v>0</v>
      </c>
      <c r="BD115" s="59">
        <v>0</v>
      </c>
      <c r="BE115" s="59">
        <v>0</v>
      </c>
      <c r="BF115" s="59">
        <v>0</v>
      </c>
      <c r="BG115" s="59">
        <v>0</v>
      </c>
      <c r="BH115" s="59">
        <v>0</v>
      </c>
      <c r="BI115" s="59">
        <v>0</v>
      </c>
      <c r="BJ115" s="59">
        <v>0</v>
      </c>
      <c r="BK115" s="59">
        <v>0</v>
      </c>
      <c r="BL115" s="59">
        <v>0</v>
      </c>
      <c r="BM115" s="59">
        <v>0</v>
      </c>
      <c r="BN115" s="59">
        <v>0</v>
      </c>
      <c r="BO115" s="59"/>
      <c r="BP115" s="249">
        <f t="shared" si="30"/>
        <v>0</v>
      </c>
      <c r="BQ115" s="249">
        <f t="shared" si="30"/>
        <v>0</v>
      </c>
      <c r="BR115" s="249">
        <f t="shared" si="30"/>
        <v>0</v>
      </c>
      <c r="BS115" s="249">
        <f t="shared" si="30"/>
        <v>0</v>
      </c>
      <c r="BT115" s="249">
        <f t="shared" si="30"/>
        <v>0</v>
      </c>
      <c r="BU115" s="249">
        <f t="shared" si="30"/>
        <v>0</v>
      </c>
      <c r="BV115" s="249">
        <f t="shared" si="30"/>
        <v>0</v>
      </c>
      <c r="BW115" s="249">
        <f t="shared" si="30"/>
        <v>0</v>
      </c>
      <c r="BX115" s="249">
        <f t="shared" si="30"/>
        <v>0</v>
      </c>
      <c r="BY115" s="249">
        <f t="shared" si="30"/>
        <v>0</v>
      </c>
      <c r="BZ115" s="249">
        <f t="shared" si="30"/>
        <v>0</v>
      </c>
      <c r="CA115" s="249">
        <f t="shared" si="30"/>
        <v>0</v>
      </c>
      <c r="CB115" s="249">
        <f t="shared" si="30"/>
        <v>0</v>
      </c>
      <c r="CC115" s="249">
        <f t="shared" si="30"/>
        <v>0</v>
      </c>
      <c r="CD115" s="249">
        <f t="shared" si="30"/>
        <v>0</v>
      </c>
      <c r="CE115" s="249">
        <f t="shared" si="30"/>
        <v>0</v>
      </c>
      <c r="CF115" s="249">
        <f t="shared" si="27"/>
        <v>0</v>
      </c>
      <c r="CG115" s="249">
        <f t="shared" si="27"/>
        <v>0</v>
      </c>
      <c r="CH115" s="249">
        <f t="shared" si="27"/>
        <v>0</v>
      </c>
      <c r="CI115" s="249">
        <f t="shared" si="27"/>
        <v>0</v>
      </c>
      <c r="CJ115" s="249">
        <f t="shared" si="26"/>
        <v>0</v>
      </c>
      <c r="CK115" s="249">
        <f t="shared" si="26"/>
        <v>0</v>
      </c>
      <c r="CL115" s="249">
        <f t="shared" si="26"/>
        <v>0</v>
      </c>
      <c r="CM115" s="249">
        <f t="shared" si="26"/>
        <v>0</v>
      </c>
      <c r="CN115" s="249">
        <f t="shared" si="26"/>
        <v>0</v>
      </c>
      <c r="CO115" s="249">
        <f t="shared" si="26"/>
        <v>0</v>
      </c>
      <c r="CP115" s="249">
        <f t="shared" si="26"/>
        <v>0</v>
      </c>
      <c r="CQ115" s="249">
        <f t="shared" si="26"/>
        <v>0</v>
      </c>
      <c r="CR115" s="249">
        <f t="shared" si="26"/>
        <v>0</v>
      </c>
      <c r="CS115" s="249">
        <f t="shared" si="23"/>
        <v>0</v>
      </c>
      <c r="CT115" s="249">
        <f t="shared" si="23"/>
        <v>0</v>
      </c>
      <c r="CU115" s="221"/>
      <c r="CV115" s="221"/>
      <c r="CW115" s="221"/>
      <c r="CX115" s="221"/>
      <c r="CY115" s="221"/>
      <c r="CZ115" s="221"/>
      <c r="DA115" s="221"/>
      <c r="DB115" s="221"/>
      <c r="DC115" s="221"/>
      <c r="DD115" s="221"/>
      <c r="DE115" s="221"/>
      <c r="DF115" s="221"/>
      <c r="DG115" s="221"/>
      <c r="DH115" s="221"/>
      <c r="DI115" s="221"/>
      <c r="DJ115" s="221"/>
      <c r="DK115" s="221"/>
    </row>
    <row r="116" spans="1:115">
      <c r="A116" t="s">
        <v>169</v>
      </c>
      <c r="B116" s="59" t="e">
        <f>$D$4*B104</f>
        <v>#REF!</v>
      </c>
      <c r="C116" s="59" t="e">
        <f>$AH$4*C104</f>
        <v>#REF!</v>
      </c>
      <c r="D116" s="59">
        <v>0</v>
      </c>
      <c r="E116" s="59">
        <v>0</v>
      </c>
      <c r="F116" s="59">
        <v>0</v>
      </c>
      <c r="G116" s="59">
        <v>0</v>
      </c>
      <c r="H116" s="59">
        <v>0</v>
      </c>
      <c r="I116" s="59">
        <v>0</v>
      </c>
      <c r="J116" s="59">
        <v>0</v>
      </c>
      <c r="K116" s="59">
        <v>0</v>
      </c>
      <c r="L116" s="59">
        <v>0</v>
      </c>
      <c r="M116" s="59">
        <v>0</v>
      </c>
      <c r="N116" s="59">
        <v>0</v>
      </c>
      <c r="O116" s="59">
        <v>0</v>
      </c>
      <c r="P116" s="59">
        <v>0</v>
      </c>
      <c r="Q116" s="59">
        <v>0</v>
      </c>
      <c r="R116" s="59">
        <v>0</v>
      </c>
      <c r="S116" s="59">
        <v>0</v>
      </c>
      <c r="T116" s="59">
        <v>0</v>
      </c>
      <c r="U116" s="59">
        <v>0</v>
      </c>
      <c r="V116" s="59">
        <v>0</v>
      </c>
      <c r="W116" s="59">
        <v>0</v>
      </c>
      <c r="X116" s="59">
        <v>0</v>
      </c>
      <c r="Y116" s="59">
        <v>0</v>
      </c>
      <c r="Z116" s="59">
        <v>0</v>
      </c>
      <c r="AA116" s="59">
        <v>0</v>
      </c>
      <c r="AB116" s="59">
        <v>0</v>
      </c>
      <c r="AC116" s="59">
        <v>0</v>
      </c>
      <c r="AD116" s="59">
        <v>0</v>
      </c>
      <c r="AE116" s="59">
        <v>0</v>
      </c>
      <c r="AF116" s="59">
        <v>0</v>
      </c>
      <c r="AG116" s="59">
        <v>0</v>
      </c>
      <c r="AH116" s="59">
        <v>0</v>
      </c>
      <c r="AI116" s="59"/>
      <c r="AJ116" s="59">
        <v>0</v>
      </c>
      <c r="AK116" s="59">
        <v>0</v>
      </c>
      <c r="AL116" s="59">
        <v>0</v>
      </c>
      <c r="AM116" s="59">
        <v>0</v>
      </c>
      <c r="AN116" s="59">
        <v>0</v>
      </c>
      <c r="AO116" s="59">
        <v>0</v>
      </c>
      <c r="AP116" s="59">
        <v>0</v>
      </c>
      <c r="AQ116" s="59">
        <v>0</v>
      </c>
      <c r="AR116" s="59">
        <v>0</v>
      </c>
      <c r="AS116" s="59">
        <v>0</v>
      </c>
      <c r="AT116" s="59">
        <v>0</v>
      </c>
      <c r="AU116" s="59">
        <v>0</v>
      </c>
      <c r="AV116" s="59">
        <v>0</v>
      </c>
      <c r="AW116" s="59">
        <v>0</v>
      </c>
      <c r="AX116" s="59">
        <v>0</v>
      </c>
      <c r="AY116" s="59">
        <v>0</v>
      </c>
      <c r="AZ116" s="59">
        <v>0</v>
      </c>
      <c r="BA116" s="59">
        <v>0</v>
      </c>
      <c r="BB116" s="59">
        <v>0</v>
      </c>
      <c r="BC116" s="59">
        <v>0</v>
      </c>
      <c r="BD116" s="59">
        <v>0</v>
      </c>
      <c r="BE116" s="59">
        <v>0</v>
      </c>
      <c r="BF116" s="59">
        <v>0</v>
      </c>
      <c r="BG116" s="59">
        <v>0</v>
      </c>
      <c r="BH116" s="59">
        <v>0</v>
      </c>
      <c r="BI116" s="59">
        <v>0</v>
      </c>
      <c r="BJ116" s="59">
        <v>0</v>
      </c>
      <c r="BK116" s="59">
        <v>0</v>
      </c>
      <c r="BL116" s="59">
        <v>0</v>
      </c>
      <c r="BM116" s="59">
        <v>0</v>
      </c>
      <c r="BN116" s="59">
        <v>0</v>
      </c>
      <c r="BO116" s="59"/>
      <c r="BP116" s="249">
        <f t="shared" si="30"/>
        <v>0</v>
      </c>
      <c r="BQ116" s="249">
        <f t="shared" si="30"/>
        <v>0</v>
      </c>
      <c r="BR116" s="249">
        <f t="shared" si="30"/>
        <v>0</v>
      </c>
      <c r="BS116" s="249">
        <f t="shared" si="30"/>
        <v>0</v>
      </c>
      <c r="BT116" s="249">
        <f t="shared" si="30"/>
        <v>0</v>
      </c>
      <c r="BU116" s="249">
        <f t="shared" si="30"/>
        <v>0</v>
      </c>
      <c r="BV116" s="249">
        <f t="shared" si="30"/>
        <v>0</v>
      </c>
      <c r="BW116" s="249">
        <f t="shared" si="30"/>
        <v>0</v>
      </c>
      <c r="BX116" s="249">
        <f t="shared" si="30"/>
        <v>0</v>
      </c>
      <c r="BY116" s="249">
        <f t="shared" si="30"/>
        <v>0</v>
      </c>
      <c r="BZ116" s="249">
        <f t="shared" si="30"/>
        <v>0</v>
      </c>
      <c r="CA116" s="249">
        <f t="shared" si="30"/>
        <v>0</v>
      </c>
      <c r="CB116" s="249">
        <f t="shared" si="30"/>
        <v>0</v>
      </c>
      <c r="CC116" s="249">
        <f t="shared" si="30"/>
        <v>0</v>
      </c>
      <c r="CD116" s="249">
        <f t="shared" si="30"/>
        <v>0</v>
      </c>
      <c r="CE116" s="249">
        <f t="shared" si="30"/>
        <v>0</v>
      </c>
      <c r="CF116" s="249">
        <f t="shared" si="27"/>
        <v>0</v>
      </c>
      <c r="CG116" s="249">
        <f t="shared" si="27"/>
        <v>0</v>
      </c>
      <c r="CH116" s="249">
        <f t="shared" si="27"/>
        <v>0</v>
      </c>
      <c r="CI116" s="249">
        <f t="shared" si="27"/>
        <v>0</v>
      </c>
      <c r="CJ116" s="249">
        <f t="shared" si="26"/>
        <v>0</v>
      </c>
      <c r="CK116" s="249">
        <f t="shared" si="26"/>
        <v>0</v>
      </c>
      <c r="CL116" s="249">
        <f t="shared" si="26"/>
        <v>0</v>
      </c>
      <c r="CM116" s="249">
        <f t="shared" si="26"/>
        <v>0</v>
      </c>
      <c r="CN116" s="249">
        <f t="shared" si="26"/>
        <v>0</v>
      </c>
      <c r="CO116" s="249">
        <f t="shared" si="26"/>
        <v>0</v>
      </c>
      <c r="CP116" s="249">
        <f t="shared" si="26"/>
        <v>0</v>
      </c>
      <c r="CQ116" s="249">
        <f t="shared" si="26"/>
        <v>0</v>
      </c>
      <c r="CR116" s="249">
        <f t="shared" si="26"/>
        <v>0</v>
      </c>
      <c r="CS116" s="249">
        <f t="shared" si="23"/>
        <v>0</v>
      </c>
      <c r="CT116" s="249">
        <f t="shared" si="23"/>
        <v>0</v>
      </c>
      <c r="CU116" s="221"/>
      <c r="CV116" s="221"/>
      <c r="CW116" s="221"/>
      <c r="CX116" s="221"/>
      <c r="CY116" s="221"/>
      <c r="CZ116" s="221"/>
      <c r="DA116" s="221"/>
      <c r="DB116" s="221"/>
      <c r="DC116" s="221"/>
      <c r="DD116" s="221"/>
      <c r="DE116" s="221"/>
      <c r="DF116" s="221"/>
      <c r="DG116" s="221"/>
      <c r="DH116" s="221"/>
      <c r="DI116" s="221"/>
      <c r="DJ116" s="221"/>
      <c r="DK116" s="221"/>
    </row>
    <row r="117" spans="1:115" ht="15.75" thickBot="1">
      <c r="A117" t="s">
        <v>176</v>
      </c>
      <c r="B117" s="59" t="e">
        <f>$D$4*B106</f>
        <v>#REF!</v>
      </c>
      <c r="C117" s="59" t="e">
        <f>$AH$4*C106</f>
        <v>#REF!</v>
      </c>
      <c r="D117" s="59">
        <v>0</v>
      </c>
      <c r="E117" s="59">
        <v>0</v>
      </c>
      <c r="F117" s="59">
        <v>0</v>
      </c>
      <c r="G117" s="59">
        <v>0</v>
      </c>
      <c r="H117" s="59">
        <v>0</v>
      </c>
      <c r="I117" s="59">
        <v>0</v>
      </c>
      <c r="J117" s="59">
        <v>0</v>
      </c>
      <c r="K117" s="59">
        <v>0</v>
      </c>
      <c r="L117" s="59">
        <v>0</v>
      </c>
      <c r="M117" s="59">
        <v>0</v>
      </c>
      <c r="N117" s="59">
        <v>0</v>
      </c>
      <c r="O117" s="59">
        <v>0</v>
      </c>
      <c r="P117" s="59">
        <v>0</v>
      </c>
      <c r="Q117" s="59">
        <v>0</v>
      </c>
      <c r="R117" s="59">
        <v>0</v>
      </c>
      <c r="S117" s="59">
        <v>0</v>
      </c>
      <c r="T117" s="59">
        <v>0</v>
      </c>
      <c r="U117" s="59">
        <v>0</v>
      </c>
      <c r="V117" s="59">
        <v>0</v>
      </c>
      <c r="W117" s="59">
        <v>0</v>
      </c>
      <c r="X117" s="59">
        <v>0</v>
      </c>
      <c r="Y117" s="59">
        <v>0</v>
      </c>
      <c r="Z117" s="59">
        <v>0</v>
      </c>
      <c r="AA117" s="59">
        <v>0</v>
      </c>
      <c r="AB117" s="59">
        <v>0</v>
      </c>
      <c r="AC117" s="59">
        <v>0</v>
      </c>
      <c r="AD117" s="59">
        <v>0</v>
      </c>
      <c r="AE117" s="59">
        <v>0</v>
      </c>
      <c r="AF117" s="59">
        <v>0</v>
      </c>
      <c r="AG117" s="59">
        <v>0</v>
      </c>
      <c r="AH117" s="59">
        <v>0</v>
      </c>
      <c r="AI117" s="59"/>
      <c r="AJ117" s="59">
        <v>0</v>
      </c>
      <c r="AK117" s="59">
        <v>0</v>
      </c>
      <c r="AL117" s="59">
        <v>0</v>
      </c>
      <c r="AM117" s="59">
        <v>0</v>
      </c>
      <c r="AN117" s="59">
        <v>0</v>
      </c>
      <c r="AO117" s="59">
        <v>0</v>
      </c>
      <c r="AP117" s="59">
        <v>0</v>
      </c>
      <c r="AQ117" s="59">
        <v>0</v>
      </c>
      <c r="AR117" s="59">
        <v>0</v>
      </c>
      <c r="AS117" s="59">
        <v>0</v>
      </c>
      <c r="AT117" s="59">
        <v>0</v>
      </c>
      <c r="AU117" s="59">
        <v>0</v>
      </c>
      <c r="AV117" s="59">
        <v>0</v>
      </c>
      <c r="AW117" s="59">
        <v>0</v>
      </c>
      <c r="AX117" s="59">
        <v>0</v>
      </c>
      <c r="AY117" s="59">
        <v>0</v>
      </c>
      <c r="AZ117" s="59">
        <v>0</v>
      </c>
      <c r="BA117" s="59">
        <v>0</v>
      </c>
      <c r="BB117" s="59">
        <v>0</v>
      </c>
      <c r="BC117" s="59">
        <v>0</v>
      </c>
      <c r="BD117" s="59">
        <v>0</v>
      </c>
      <c r="BE117" s="59">
        <v>0</v>
      </c>
      <c r="BF117" s="59">
        <v>0</v>
      </c>
      <c r="BG117" s="59">
        <v>0</v>
      </c>
      <c r="BH117" s="59">
        <v>0</v>
      </c>
      <c r="BI117" s="59">
        <v>0</v>
      </c>
      <c r="BJ117" s="59">
        <v>0</v>
      </c>
      <c r="BK117" s="59">
        <v>0</v>
      </c>
      <c r="BL117" s="59">
        <v>0</v>
      </c>
      <c r="BM117" s="59">
        <v>0</v>
      </c>
      <c r="BN117" s="59">
        <v>0</v>
      </c>
      <c r="BO117" s="59"/>
      <c r="BP117" s="249">
        <f t="shared" si="30"/>
        <v>0</v>
      </c>
      <c r="BQ117" s="249">
        <f t="shared" si="30"/>
        <v>0</v>
      </c>
      <c r="BR117" s="249">
        <f t="shared" si="30"/>
        <v>0</v>
      </c>
      <c r="BS117" s="249">
        <f t="shared" si="30"/>
        <v>0</v>
      </c>
      <c r="BT117" s="249">
        <f t="shared" si="30"/>
        <v>0</v>
      </c>
      <c r="BU117" s="249">
        <f t="shared" si="30"/>
        <v>0</v>
      </c>
      <c r="BV117" s="249">
        <f t="shared" si="30"/>
        <v>0</v>
      </c>
      <c r="BW117" s="249">
        <f t="shared" si="30"/>
        <v>0</v>
      </c>
      <c r="BX117" s="249">
        <f t="shared" si="30"/>
        <v>0</v>
      </c>
      <c r="BY117" s="249">
        <f t="shared" si="30"/>
        <v>0</v>
      </c>
      <c r="BZ117" s="249">
        <f t="shared" si="30"/>
        <v>0</v>
      </c>
      <c r="CA117" s="249">
        <f t="shared" si="30"/>
        <v>0</v>
      </c>
      <c r="CB117" s="249">
        <f t="shared" si="30"/>
        <v>0</v>
      </c>
      <c r="CC117" s="249">
        <f t="shared" si="30"/>
        <v>0</v>
      </c>
      <c r="CD117" s="249">
        <f t="shared" si="30"/>
        <v>0</v>
      </c>
      <c r="CE117" s="249">
        <f t="shared" si="30"/>
        <v>0</v>
      </c>
      <c r="CF117" s="249">
        <f t="shared" si="27"/>
        <v>0</v>
      </c>
      <c r="CG117" s="249">
        <f t="shared" si="27"/>
        <v>0</v>
      </c>
      <c r="CH117" s="249">
        <f t="shared" si="27"/>
        <v>0</v>
      </c>
      <c r="CI117" s="249">
        <f t="shared" si="27"/>
        <v>0</v>
      </c>
      <c r="CJ117" s="249">
        <f t="shared" si="26"/>
        <v>0</v>
      </c>
      <c r="CK117" s="249">
        <f t="shared" si="26"/>
        <v>0</v>
      </c>
      <c r="CL117" s="249">
        <f t="shared" si="26"/>
        <v>0</v>
      </c>
      <c r="CM117" s="249">
        <f t="shared" si="26"/>
        <v>0</v>
      </c>
      <c r="CN117" s="249">
        <f t="shared" si="26"/>
        <v>0</v>
      </c>
      <c r="CO117" s="249">
        <f t="shared" si="26"/>
        <v>0</v>
      </c>
      <c r="CP117" s="249">
        <f t="shared" si="26"/>
        <v>0</v>
      </c>
      <c r="CQ117" s="249">
        <f t="shared" si="26"/>
        <v>0</v>
      </c>
      <c r="CR117" s="249">
        <f t="shared" si="26"/>
        <v>0</v>
      </c>
      <c r="CS117" s="249">
        <f t="shared" si="23"/>
        <v>0</v>
      </c>
      <c r="CT117" s="249">
        <f t="shared" si="23"/>
        <v>0</v>
      </c>
      <c r="CU117" s="221"/>
      <c r="CV117" s="221"/>
      <c r="CW117" s="221"/>
      <c r="CX117" s="221"/>
      <c r="CY117" s="221"/>
      <c r="CZ117" s="221"/>
      <c r="DA117" s="221"/>
      <c r="DB117" s="221"/>
      <c r="DC117" s="221"/>
      <c r="DD117" s="221"/>
      <c r="DE117" s="221"/>
      <c r="DF117" s="221"/>
      <c r="DG117" s="221"/>
      <c r="DH117" s="221"/>
      <c r="DI117" s="221"/>
      <c r="DJ117" s="221"/>
      <c r="DK117" s="221"/>
    </row>
    <row r="118" spans="1:115" ht="15.75" thickBot="1">
      <c r="A118" s="31" t="s">
        <v>3</v>
      </c>
      <c r="B118" s="60" t="e">
        <f>SUM(B111:B117)</f>
        <v>#REF!</v>
      </c>
      <c r="C118" s="60" t="e">
        <f>SUM(C111:C117)</f>
        <v>#REF!</v>
      </c>
      <c r="D118" s="60">
        <v>0</v>
      </c>
      <c r="E118" s="60">
        <v>0</v>
      </c>
      <c r="F118" s="60">
        <v>0</v>
      </c>
      <c r="G118" s="60">
        <v>0</v>
      </c>
      <c r="H118" s="60">
        <v>0</v>
      </c>
      <c r="I118" s="60">
        <v>0</v>
      </c>
      <c r="J118" s="60">
        <v>0</v>
      </c>
      <c r="K118" s="60">
        <v>0</v>
      </c>
      <c r="L118" s="60">
        <v>0</v>
      </c>
      <c r="M118" s="60">
        <v>0</v>
      </c>
      <c r="N118" s="60">
        <v>0</v>
      </c>
      <c r="O118" s="60">
        <v>0</v>
      </c>
      <c r="P118" s="60">
        <v>0</v>
      </c>
      <c r="Q118" s="60">
        <v>0</v>
      </c>
      <c r="R118" s="60">
        <v>0</v>
      </c>
      <c r="S118" s="60">
        <v>0</v>
      </c>
      <c r="T118" s="60">
        <v>0</v>
      </c>
      <c r="U118" s="60">
        <v>0</v>
      </c>
      <c r="V118" s="60">
        <v>0</v>
      </c>
      <c r="W118" s="60">
        <v>0</v>
      </c>
      <c r="X118" s="60">
        <v>0</v>
      </c>
      <c r="Y118" s="60">
        <v>0</v>
      </c>
      <c r="Z118" s="60">
        <v>0</v>
      </c>
      <c r="AA118" s="60">
        <v>0</v>
      </c>
      <c r="AB118" s="60">
        <v>0</v>
      </c>
      <c r="AC118" s="60">
        <v>0</v>
      </c>
      <c r="AD118" s="60">
        <v>0</v>
      </c>
      <c r="AE118" s="60">
        <v>0</v>
      </c>
      <c r="AF118" s="60">
        <v>0</v>
      </c>
      <c r="AG118" s="60">
        <v>0</v>
      </c>
      <c r="AH118" s="60">
        <v>0</v>
      </c>
      <c r="AI118" s="60"/>
      <c r="AJ118" s="60">
        <v>0</v>
      </c>
      <c r="AK118" s="60">
        <v>0</v>
      </c>
      <c r="AL118" s="60">
        <v>0</v>
      </c>
      <c r="AM118" s="60">
        <v>0</v>
      </c>
      <c r="AN118" s="60">
        <v>0</v>
      </c>
      <c r="AO118" s="60">
        <v>0</v>
      </c>
      <c r="AP118" s="60">
        <v>0</v>
      </c>
      <c r="AQ118" s="60">
        <v>0</v>
      </c>
      <c r="AR118" s="60">
        <v>0</v>
      </c>
      <c r="AS118" s="60">
        <v>0</v>
      </c>
      <c r="AT118" s="60">
        <v>0</v>
      </c>
      <c r="AU118" s="60">
        <v>0</v>
      </c>
      <c r="AV118" s="60">
        <v>0</v>
      </c>
      <c r="AW118" s="60">
        <v>0</v>
      </c>
      <c r="AX118" s="60">
        <v>0</v>
      </c>
      <c r="AY118" s="60">
        <v>0</v>
      </c>
      <c r="AZ118" s="60">
        <v>0</v>
      </c>
      <c r="BA118" s="60">
        <v>0</v>
      </c>
      <c r="BB118" s="60">
        <v>0</v>
      </c>
      <c r="BC118" s="60">
        <v>0</v>
      </c>
      <c r="BD118" s="60">
        <v>0</v>
      </c>
      <c r="BE118" s="60">
        <v>0</v>
      </c>
      <c r="BF118" s="60">
        <v>0</v>
      </c>
      <c r="BG118" s="60">
        <v>0</v>
      </c>
      <c r="BH118" s="60">
        <v>0</v>
      </c>
      <c r="BI118" s="60">
        <v>0</v>
      </c>
      <c r="BJ118" s="60">
        <v>0</v>
      </c>
      <c r="BK118" s="60">
        <v>0</v>
      </c>
      <c r="BL118" s="60">
        <v>0</v>
      </c>
      <c r="BM118" s="60">
        <v>0</v>
      </c>
      <c r="BN118" s="60">
        <v>0</v>
      </c>
      <c r="BO118" s="60"/>
      <c r="BP118" s="250">
        <f t="shared" si="30"/>
        <v>0</v>
      </c>
      <c r="BQ118" s="250">
        <f t="shared" si="30"/>
        <v>0</v>
      </c>
      <c r="BR118" s="250">
        <f t="shared" si="30"/>
        <v>0</v>
      </c>
      <c r="BS118" s="250">
        <f t="shared" si="30"/>
        <v>0</v>
      </c>
      <c r="BT118" s="250">
        <f t="shared" si="30"/>
        <v>0</v>
      </c>
      <c r="BU118" s="250">
        <f t="shared" si="30"/>
        <v>0</v>
      </c>
      <c r="BV118" s="250">
        <f t="shared" si="30"/>
        <v>0</v>
      </c>
      <c r="BW118" s="250">
        <f t="shared" si="30"/>
        <v>0</v>
      </c>
      <c r="BX118" s="250">
        <f t="shared" si="30"/>
        <v>0</v>
      </c>
      <c r="BY118" s="250">
        <f t="shared" si="30"/>
        <v>0</v>
      </c>
      <c r="BZ118" s="250">
        <f t="shared" si="30"/>
        <v>0</v>
      </c>
      <c r="CA118" s="250">
        <f t="shared" si="30"/>
        <v>0</v>
      </c>
      <c r="CB118" s="250">
        <f t="shared" si="30"/>
        <v>0</v>
      </c>
      <c r="CC118" s="250">
        <f t="shared" si="30"/>
        <v>0</v>
      </c>
      <c r="CD118" s="250">
        <f t="shared" si="30"/>
        <v>0</v>
      </c>
      <c r="CE118" s="250">
        <f t="shared" si="30"/>
        <v>0</v>
      </c>
      <c r="CF118" s="250">
        <f t="shared" si="27"/>
        <v>0</v>
      </c>
      <c r="CG118" s="250">
        <f t="shared" si="27"/>
        <v>0</v>
      </c>
      <c r="CH118" s="250">
        <f t="shared" si="27"/>
        <v>0</v>
      </c>
      <c r="CI118" s="250">
        <f t="shared" si="27"/>
        <v>0</v>
      </c>
      <c r="CJ118" s="250">
        <f t="shared" si="27"/>
        <v>0</v>
      </c>
      <c r="CK118" s="250">
        <f t="shared" si="27"/>
        <v>0</v>
      </c>
      <c r="CL118" s="250">
        <f t="shared" si="27"/>
        <v>0</v>
      </c>
      <c r="CM118" s="250">
        <f t="shared" si="26"/>
        <v>0</v>
      </c>
      <c r="CN118" s="250">
        <f t="shared" si="26"/>
        <v>0</v>
      </c>
      <c r="CO118" s="250">
        <f t="shared" si="26"/>
        <v>0</v>
      </c>
      <c r="CP118" s="250">
        <f t="shared" si="26"/>
        <v>0</v>
      </c>
      <c r="CQ118" s="250">
        <f t="shared" si="26"/>
        <v>0</v>
      </c>
      <c r="CR118" s="250">
        <f t="shared" si="26"/>
        <v>0</v>
      </c>
      <c r="CS118" s="250">
        <f t="shared" si="23"/>
        <v>0</v>
      </c>
      <c r="CT118" s="250">
        <f t="shared" si="23"/>
        <v>0</v>
      </c>
      <c r="CU118" s="221"/>
      <c r="CV118" s="221"/>
      <c r="CW118" s="221"/>
      <c r="CX118" s="221"/>
      <c r="CY118" s="221"/>
      <c r="CZ118" s="221"/>
      <c r="DA118" s="221"/>
      <c r="DB118" s="221"/>
      <c r="DC118" s="221"/>
      <c r="DD118" s="221"/>
      <c r="DE118" s="221"/>
      <c r="DF118" s="221"/>
      <c r="DG118" s="221"/>
      <c r="DH118" s="221"/>
      <c r="DI118" s="221"/>
      <c r="DJ118" s="221"/>
      <c r="DK118" s="221"/>
    </row>
    <row r="119" spans="1:115" ht="51.6" customHeight="1">
      <c r="D119" s="2">
        <v>0</v>
      </c>
      <c r="E119" s="2">
        <v>0</v>
      </c>
      <c r="F119" s="2">
        <v>0</v>
      </c>
      <c r="G119" s="2">
        <v>0</v>
      </c>
      <c r="H119" s="2">
        <v>0</v>
      </c>
      <c r="I119" s="2">
        <v>0</v>
      </c>
      <c r="J119" s="2">
        <v>0</v>
      </c>
      <c r="K119" s="2">
        <v>0</v>
      </c>
      <c r="L119" s="2">
        <v>0</v>
      </c>
      <c r="M119" s="2">
        <v>0</v>
      </c>
      <c r="N119" s="2">
        <v>0</v>
      </c>
      <c r="O119" s="2">
        <v>0</v>
      </c>
      <c r="P119" s="2">
        <v>0</v>
      </c>
      <c r="Q119" s="2">
        <v>0</v>
      </c>
      <c r="R119" s="2">
        <v>0</v>
      </c>
      <c r="S119" s="2">
        <v>0</v>
      </c>
      <c r="T119" s="2">
        <v>0</v>
      </c>
      <c r="U119" s="2">
        <v>0</v>
      </c>
      <c r="V119" s="2">
        <v>0</v>
      </c>
      <c r="W119" s="2">
        <v>0</v>
      </c>
      <c r="X119" s="2">
        <v>0</v>
      </c>
      <c r="Y119" s="2">
        <v>0</v>
      </c>
      <c r="Z119" s="2">
        <v>0</v>
      </c>
      <c r="AA119" s="2">
        <v>0</v>
      </c>
      <c r="AB119" s="2">
        <v>0</v>
      </c>
      <c r="AC119" s="2">
        <v>0</v>
      </c>
      <c r="AD119" s="2">
        <v>0</v>
      </c>
      <c r="AE119" s="2">
        <v>0</v>
      </c>
      <c r="AF119" s="2">
        <v>0</v>
      </c>
      <c r="AG119" s="2">
        <v>0</v>
      </c>
      <c r="AH119" s="2">
        <v>0</v>
      </c>
      <c r="AI119" s="73"/>
      <c r="AJ119" s="2">
        <v>0</v>
      </c>
      <c r="AK119" s="2">
        <v>0</v>
      </c>
      <c r="AL119" s="2">
        <v>0</v>
      </c>
      <c r="AM119" s="2">
        <v>0</v>
      </c>
      <c r="AN119" s="2">
        <v>0</v>
      </c>
      <c r="AO119" s="2">
        <v>0</v>
      </c>
      <c r="AP119" s="2">
        <v>0</v>
      </c>
      <c r="AQ119" s="2">
        <v>0</v>
      </c>
      <c r="AR119" s="2">
        <v>0</v>
      </c>
      <c r="AS119" s="2">
        <v>0</v>
      </c>
      <c r="AT119" s="2">
        <v>0</v>
      </c>
      <c r="AU119" s="2">
        <v>0</v>
      </c>
      <c r="AV119" s="2">
        <v>0</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P119" s="221">
        <f t="shared" si="30"/>
        <v>0</v>
      </c>
      <c r="BQ119" s="221">
        <f t="shared" si="30"/>
        <v>0</v>
      </c>
      <c r="BR119" s="221">
        <f t="shared" si="30"/>
        <v>0</v>
      </c>
      <c r="BS119" s="221">
        <f t="shared" si="30"/>
        <v>0</v>
      </c>
      <c r="BT119" s="221">
        <f t="shared" si="30"/>
        <v>0</v>
      </c>
      <c r="BU119" s="221">
        <f t="shared" si="30"/>
        <v>0</v>
      </c>
      <c r="BV119" s="221">
        <f t="shared" si="30"/>
        <v>0</v>
      </c>
      <c r="BW119" s="221">
        <f t="shared" si="30"/>
        <v>0</v>
      </c>
      <c r="BX119" s="221">
        <f t="shared" si="30"/>
        <v>0</v>
      </c>
      <c r="BY119" s="221">
        <f t="shared" si="30"/>
        <v>0</v>
      </c>
      <c r="BZ119" s="221">
        <f t="shared" si="30"/>
        <v>0</v>
      </c>
      <c r="CA119" s="221">
        <f t="shared" si="30"/>
        <v>0</v>
      </c>
      <c r="CB119" s="221">
        <f t="shared" si="30"/>
        <v>0</v>
      </c>
      <c r="CC119" s="221">
        <f t="shared" si="30"/>
        <v>0</v>
      </c>
      <c r="CD119" s="221">
        <f t="shared" si="30"/>
        <v>0</v>
      </c>
      <c r="CE119" s="221">
        <f t="shared" si="30"/>
        <v>0</v>
      </c>
      <c r="CF119" s="221">
        <f t="shared" si="27"/>
        <v>0</v>
      </c>
      <c r="CG119" s="221">
        <f t="shared" si="27"/>
        <v>0</v>
      </c>
      <c r="CH119" s="221">
        <f t="shared" si="27"/>
        <v>0</v>
      </c>
      <c r="CI119" s="221">
        <f t="shared" si="27"/>
        <v>0</v>
      </c>
      <c r="CJ119" s="221">
        <f t="shared" si="27"/>
        <v>0</v>
      </c>
      <c r="CK119" s="221">
        <f t="shared" si="27"/>
        <v>0</v>
      </c>
      <c r="CL119" s="221">
        <f t="shared" si="27"/>
        <v>0</v>
      </c>
      <c r="CM119" s="221">
        <f t="shared" si="26"/>
        <v>0</v>
      </c>
      <c r="CN119" s="221">
        <f t="shared" si="26"/>
        <v>0</v>
      </c>
      <c r="CO119" s="221">
        <f t="shared" si="26"/>
        <v>0</v>
      </c>
      <c r="CP119" s="221">
        <f t="shared" si="26"/>
        <v>0</v>
      </c>
      <c r="CQ119" s="221">
        <f t="shared" si="26"/>
        <v>0</v>
      </c>
      <c r="CR119" s="221">
        <f t="shared" si="26"/>
        <v>0</v>
      </c>
      <c r="CS119" s="221">
        <f t="shared" si="23"/>
        <v>0</v>
      </c>
      <c r="CT119" s="221">
        <f t="shared" si="23"/>
        <v>0</v>
      </c>
      <c r="CU119" s="221"/>
      <c r="CV119" s="221"/>
      <c r="CW119" s="221"/>
      <c r="CX119" s="221"/>
      <c r="CY119" s="221"/>
      <c r="CZ119" s="221"/>
      <c r="DA119" s="221"/>
      <c r="DB119" s="221"/>
      <c r="DC119" s="221"/>
      <c r="DD119" s="221"/>
      <c r="DE119" s="221"/>
      <c r="DF119" s="221"/>
      <c r="DG119" s="221"/>
      <c r="DH119" s="221"/>
      <c r="DI119" s="221"/>
      <c r="DJ119" s="221"/>
      <c r="DK119" s="221"/>
    </row>
    <row r="120" spans="1:115">
      <c r="A120" s="1" t="s">
        <v>180</v>
      </c>
      <c r="D120" s="8">
        <v>2020</v>
      </c>
      <c r="E120" s="8">
        <v>2021</v>
      </c>
      <c r="F120" s="8">
        <v>2022</v>
      </c>
      <c r="G120" s="8">
        <v>2023</v>
      </c>
      <c r="H120" s="8">
        <v>2024</v>
      </c>
      <c r="I120" s="8">
        <v>2025</v>
      </c>
      <c r="J120" s="8">
        <v>2026</v>
      </c>
      <c r="K120" s="8">
        <v>2027</v>
      </c>
      <c r="L120" s="8">
        <v>2028</v>
      </c>
      <c r="M120" s="8">
        <v>2029</v>
      </c>
      <c r="N120" s="8">
        <v>2030</v>
      </c>
      <c r="O120" s="8">
        <v>2031</v>
      </c>
      <c r="P120" s="8">
        <v>2032</v>
      </c>
      <c r="Q120" s="8">
        <v>2033</v>
      </c>
      <c r="R120" s="8">
        <v>2034</v>
      </c>
      <c r="S120" s="8">
        <v>2035</v>
      </c>
      <c r="T120" s="8">
        <v>2036</v>
      </c>
      <c r="U120" s="8">
        <v>2037</v>
      </c>
      <c r="V120" s="8">
        <v>2038</v>
      </c>
      <c r="W120" s="8">
        <v>2039</v>
      </c>
      <c r="X120" s="8">
        <v>2040</v>
      </c>
      <c r="Y120" s="8">
        <v>2041</v>
      </c>
      <c r="Z120" s="8">
        <v>2042</v>
      </c>
      <c r="AA120" s="8">
        <v>2043</v>
      </c>
      <c r="AB120" s="8">
        <v>2044</v>
      </c>
      <c r="AC120" s="8">
        <v>2045</v>
      </c>
      <c r="AD120" s="8">
        <v>2046</v>
      </c>
      <c r="AE120" s="8">
        <v>2047</v>
      </c>
      <c r="AF120" s="8">
        <v>2048</v>
      </c>
      <c r="AG120" s="8">
        <v>2049</v>
      </c>
      <c r="AH120" s="8">
        <v>2050</v>
      </c>
      <c r="AI120" s="8"/>
      <c r="AJ120" s="8">
        <v>2020</v>
      </c>
      <c r="AK120" s="8">
        <v>2021</v>
      </c>
      <c r="AL120" s="8">
        <v>2022</v>
      </c>
      <c r="AM120" s="8">
        <v>2023</v>
      </c>
      <c r="AN120" s="8">
        <v>2024</v>
      </c>
      <c r="AO120" s="8">
        <v>2025</v>
      </c>
      <c r="AP120" s="8">
        <v>2026</v>
      </c>
      <c r="AQ120" s="8">
        <v>2027</v>
      </c>
      <c r="AR120" s="8">
        <v>2028</v>
      </c>
      <c r="AS120" s="8">
        <v>2029</v>
      </c>
      <c r="AT120" s="8">
        <v>2030</v>
      </c>
      <c r="AU120" s="8">
        <v>2031</v>
      </c>
      <c r="AV120" s="8">
        <v>2032</v>
      </c>
      <c r="AW120" s="8">
        <v>2033</v>
      </c>
      <c r="AX120" s="8">
        <v>2034</v>
      </c>
      <c r="AY120" s="8">
        <v>2035</v>
      </c>
      <c r="AZ120" s="8">
        <v>2036</v>
      </c>
      <c r="BA120" s="8">
        <v>2037</v>
      </c>
      <c r="BB120" s="8">
        <v>2038</v>
      </c>
      <c r="BC120" s="8">
        <v>2039</v>
      </c>
      <c r="BD120" s="8">
        <v>2040</v>
      </c>
      <c r="BE120" s="8">
        <v>2041</v>
      </c>
      <c r="BF120" s="8">
        <v>2042</v>
      </c>
      <c r="BG120" s="8">
        <v>2043</v>
      </c>
      <c r="BH120" s="8">
        <v>2044</v>
      </c>
      <c r="BI120" s="8">
        <v>2045</v>
      </c>
      <c r="BJ120" s="8">
        <v>2046</v>
      </c>
      <c r="BK120" s="8">
        <v>2047</v>
      </c>
      <c r="BL120" s="8">
        <v>2048</v>
      </c>
      <c r="BM120" s="8">
        <v>2049</v>
      </c>
      <c r="BN120" s="8">
        <v>2050</v>
      </c>
      <c r="BO120" s="13"/>
      <c r="BP120" s="225">
        <f t="shared" si="30"/>
        <v>4040</v>
      </c>
      <c r="BQ120" s="225">
        <f t="shared" si="30"/>
        <v>4042</v>
      </c>
      <c r="BR120" s="225">
        <f t="shared" si="30"/>
        <v>4044</v>
      </c>
      <c r="BS120" s="225">
        <f t="shared" si="30"/>
        <v>4046</v>
      </c>
      <c r="BT120" s="225">
        <f t="shared" si="30"/>
        <v>4048</v>
      </c>
      <c r="BU120" s="225">
        <f t="shared" si="30"/>
        <v>4050</v>
      </c>
      <c r="BV120" s="225">
        <f t="shared" si="30"/>
        <v>4052</v>
      </c>
      <c r="BW120" s="225">
        <f t="shared" si="30"/>
        <v>4054</v>
      </c>
      <c r="BX120" s="225">
        <f t="shared" si="30"/>
        <v>4056</v>
      </c>
      <c r="BY120" s="225">
        <f t="shared" si="30"/>
        <v>4058</v>
      </c>
      <c r="BZ120" s="225">
        <f t="shared" si="30"/>
        <v>4060</v>
      </c>
      <c r="CA120" s="225">
        <f t="shared" si="30"/>
        <v>4062</v>
      </c>
      <c r="CB120" s="225">
        <f t="shared" si="30"/>
        <v>4064</v>
      </c>
      <c r="CC120" s="225">
        <f t="shared" si="30"/>
        <v>4066</v>
      </c>
      <c r="CD120" s="225">
        <f t="shared" si="30"/>
        <v>4068</v>
      </c>
      <c r="CE120" s="225">
        <f t="shared" si="30"/>
        <v>4070</v>
      </c>
      <c r="CF120" s="225">
        <f t="shared" si="27"/>
        <v>4072</v>
      </c>
      <c r="CG120" s="225">
        <f t="shared" si="27"/>
        <v>4074</v>
      </c>
      <c r="CH120" s="225">
        <f t="shared" si="27"/>
        <v>4076</v>
      </c>
      <c r="CI120" s="225">
        <f t="shared" si="27"/>
        <v>4078</v>
      </c>
      <c r="CJ120" s="225">
        <f t="shared" si="27"/>
        <v>4080</v>
      </c>
      <c r="CK120" s="225">
        <f t="shared" si="27"/>
        <v>4082</v>
      </c>
      <c r="CL120" s="225">
        <f t="shared" si="27"/>
        <v>4084</v>
      </c>
      <c r="CM120" s="225">
        <f t="shared" si="26"/>
        <v>4086</v>
      </c>
      <c r="CN120" s="225">
        <f t="shared" si="26"/>
        <v>4088</v>
      </c>
      <c r="CO120" s="225">
        <f t="shared" si="26"/>
        <v>4090</v>
      </c>
      <c r="CP120" s="225">
        <f t="shared" si="26"/>
        <v>4092</v>
      </c>
      <c r="CQ120" s="225">
        <f t="shared" si="26"/>
        <v>4094</v>
      </c>
      <c r="CR120" s="225">
        <f t="shared" si="26"/>
        <v>4096</v>
      </c>
      <c r="CS120" s="225">
        <f t="shared" si="23"/>
        <v>4098</v>
      </c>
      <c r="CT120" s="225">
        <f t="shared" si="23"/>
        <v>4100</v>
      </c>
      <c r="CU120" s="221"/>
      <c r="CV120" s="221"/>
      <c r="CW120" s="221"/>
      <c r="CX120" s="221"/>
      <c r="CY120" s="221"/>
      <c r="CZ120" s="221"/>
      <c r="DA120" s="221"/>
      <c r="DB120" s="221"/>
      <c r="DC120" s="221"/>
      <c r="DD120" s="221"/>
      <c r="DE120" s="221"/>
      <c r="DF120" s="221"/>
      <c r="DG120" s="221"/>
      <c r="DH120" s="221"/>
      <c r="DI120" s="221"/>
      <c r="DJ120" s="221"/>
      <c r="DK120" s="221"/>
    </row>
    <row r="121" spans="1:115">
      <c r="C121" t="s">
        <v>19</v>
      </c>
      <c r="D121" s="63">
        <v>0</v>
      </c>
      <c r="E121" s="63">
        <v>2.6264549069162594E-2</v>
      </c>
      <c r="F121" s="63">
        <v>5.2306405515473733E-2</v>
      </c>
      <c r="G121" s="63">
        <v>7.8127143207339142E-2</v>
      </c>
      <c r="H121" s="63">
        <v>0.10372832546958027</v>
      </c>
      <c r="I121" s="63">
        <v>0.12911150515138842</v>
      </c>
      <c r="J121" s="63">
        <v>0.15421074063069651</v>
      </c>
      <c r="K121" s="63">
        <v>0.17907339741342951</v>
      </c>
      <c r="L121" s="63">
        <v>0.20370135129052094</v>
      </c>
      <c r="M121" s="63">
        <v>0.2280964640263129</v>
      </c>
      <c r="N121" s="63">
        <v>0.25226058345868668</v>
      </c>
      <c r="O121" s="63">
        <v>0.28865875500755289</v>
      </c>
      <c r="P121" s="63">
        <v>0.32475249512835758</v>
      </c>
      <c r="Q121" s="63">
        <v>0.36054298546657837</v>
      </c>
      <c r="R121" s="63">
        <v>0.39603139756004069</v>
      </c>
      <c r="S121" s="63">
        <v>0.43121889296048521</v>
      </c>
      <c r="T121" s="63">
        <v>0.46581474081382196</v>
      </c>
      <c r="U121" s="63">
        <v>0.50007989340683134</v>
      </c>
      <c r="V121" s="63">
        <v>0.53401621189636883</v>
      </c>
      <c r="W121" s="63">
        <v>0.56762553733083077</v>
      </c>
      <c r="X121" s="63">
        <v>0.60090969089290236</v>
      </c>
      <c r="Y121" s="63">
        <v>0.64220701731581142</v>
      </c>
      <c r="Z121" s="63">
        <v>0.68282360360466854</v>
      </c>
      <c r="AA121" s="63">
        <v>0.72276188674425812</v>
      </c>
      <c r="AB121" s="63">
        <v>0.76202428374937092</v>
      </c>
      <c r="AC121" s="63">
        <v>0.80061319196085301</v>
      </c>
      <c r="AD121" s="63">
        <v>0.8383618706069742</v>
      </c>
      <c r="AE121" s="63">
        <v>0.87543144929094319</v>
      </c>
      <c r="AF121" s="63">
        <v>0.91182456567858816</v>
      </c>
      <c r="AG121" s="63">
        <v>0.94754383369102768</v>
      </c>
      <c r="AH121" s="63">
        <v>0.98259184385747067</v>
      </c>
      <c r="AI121" s="63"/>
      <c r="AJ121" s="63">
        <v>0</v>
      </c>
      <c r="AK121" s="63">
        <v>6.5696390598124852E-3</v>
      </c>
      <c r="AL121" s="63">
        <v>1.3271060977542097E-2</v>
      </c>
      <c r="AM121" s="63">
        <v>2.0106264822999102E-2</v>
      </c>
      <c r="AN121" s="63">
        <v>2.707727699042288E-2</v>
      </c>
      <c r="AO121" s="63">
        <v>3.4186151552906885E-2</v>
      </c>
      <c r="AP121" s="63">
        <v>4.1415881088957981E-2</v>
      </c>
      <c r="AQ121" s="63">
        <v>4.87808766676011E-2</v>
      </c>
      <c r="AR121" s="63">
        <v>5.6283088104864237E-2</v>
      </c>
      <c r="AS121" s="63">
        <v>6.3924490767737971E-2</v>
      </c>
      <c r="AT121" s="63">
        <v>7.1707085894079287E-2</v>
      </c>
      <c r="AU121" s="63">
        <v>8.352430723428976E-2</v>
      </c>
      <c r="AV121" s="63">
        <v>9.5579436575088605E-2</v>
      </c>
      <c r="AW121" s="63">
        <v>0.10787630485198534</v>
      </c>
      <c r="AX121" s="63">
        <v>0.12041879343020381</v>
      </c>
      <c r="AY121" s="63">
        <v>0.13321083443982987</v>
      </c>
      <c r="AZ121" s="63">
        <v>0.14616058968081441</v>
      </c>
      <c r="BA121" s="63">
        <v>0.15935435371875861</v>
      </c>
      <c r="BB121" s="63">
        <v>0.17279591380285902</v>
      </c>
      <c r="BC121" s="63">
        <v>0.1864891046141352</v>
      </c>
      <c r="BD121" s="63">
        <v>0.20043780848597842</v>
      </c>
      <c r="BE121" s="63">
        <v>0.21844347610417877</v>
      </c>
      <c r="BF121" s="63">
        <v>0.23673547452143109</v>
      </c>
      <c r="BG121" s="63">
        <v>0.25531531380143374</v>
      </c>
      <c r="BH121" s="63">
        <v>0.27418441046178788</v>
      </c>
      <c r="BI121" s="63">
        <v>0.29334408246076871</v>
      </c>
      <c r="BJ121" s="63">
        <v>0.31273111126776842</v>
      </c>
      <c r="BK121" s="63">
        <v>0.33240510011306185</v>
      </c>
      <c r="BL121" s="63">
        <v>0.3523669326857452</v>
      </c>
      <c r="BM121" s="63">
        <v>0.37261737093545538</v>
      </c>
      <c r="BN121" s="63">
        <v>0.39315704912614369</v>
      </c>
      <c r="BO121" s="14"/>
      <c r="BP121" s="226">
        <f t="shared" si="30"/>
        <v>0</v>
      </c>
      <c r="BQ121" s="226">
        <f t="shared" si="30"/>
        <v>3.2834188128975081E-2</v>
      </c>
      <c r="BR121" s="226">
        <f t="shared" si="30"/>
        <v>6.5577466493015824E-2</v>
      </c>
      <c r="BS121" s="226">
        <f t="shared" si="30"/>
        <v>9.823340803033824E-2</v>
      </c>
      <c r="BT121" s="226">
        <f t="shared" si="30"/>
        <v>0.13080560246000317</v>
      </c>
      <c r="BU121" s="226">
        <f t="shared" si="30"/>
        <v>0.1632976567042953</v>
      </c>
      <c r="BV121" s="226">
        <f t="shared" si="30"/>
        <v>0.1956266217196545</v>
      </c>
      <c r="BW121" s="226">
        <f t="shared" si="30"/>
        <v>0.22785427408103059</v>
      </c>
      <c r="BX121" s="226">
        <f t="shared" si="30"/>
        <v>0.25998443939538518</v>
      </c>
      <c r="BY121" s="226">
        <f t="shared" si="30"/>
        <v>0.29202095479405088</v>
      </c>
      <c r="BZ121" s="226">
        <f t="shared" si="30"/>
        <v>0.323967669352766</v>
      </c>
      <c r="CA121" s="226">
        <f t="shared" si="30"/>
        <v>0.37218306224184267</v>
      </c>
      <c r="CB121" s="226">
        <f t="shared" si="30"/>
        <v>0.42033193170344618</v>
      </c>
      <c r="CC121" s="226">
        <f t="shared" si="30"/>
        <v>0.46841929031856372</v>
      </c>
      <c r="CD121" s="226">
        <f t="shared" si="30"/>
        <v>0.51645019099024447</v>
      </c>
      <c r="CE121" s="226">
        <f t="shared" si="30"/>
        <v>0.56442972740031505</v>
      </c>
      <c r="CF121" s="226">
        <f t="shared" si="27"/>
        <v>0.61197533049463637</v>
      </c>
      <c r="CG121" s="226">
        <f t="shared" si="27"/>
        <v>0.65943424712558996</v>
      </c>
      <c r="CH121" s="226">
        <f t="shared" si="27"/>
        <v>0.70681212569922791</v>
      </c>
      <c r="CI121" s="226">
        <f t="shared" si="27"/>
        <v>0.75411464194496602</v>
      </c>
      <c r="CJ121" s="226">
        <f t="shared" si="27"/>
        <v>0.80134749937888072</v>
      </c>
      <c r="CK121" s="226">
        <f t="shared" si="27"/>
        <v>0.86065049341999023</v>
      </c>
      <c r="CL121" s="226">
        <f t="shared" si="27"/>
        <v>0.9195590781260996</v>
      </c>
      <c r="CM121" s="226">
        <f t="shared" si="26"/>
        <v>0.97807720054569192</v>
      </c>
      <c r="CN121" s="226">
        <f t="shared" si="26"/>
        <v>1.0362086942111588</v>
      </c>
      <c r="CO121" s="226">
        <f t="shared" si="26"/>
        <v>1.0939572744216217</v>
      </c>
      <c r="CP121" s="226">
        <f t="shared" si="26"/>
        <v>1.1510929818747426</v>
      </c>
      <c r="CQ121" s="226">
        <f t="shared" si="26"/>
        <v>1.2078365494040051</v>
      </c>
      <c r="CR121" s="226">
        <f t="shared" si="26"/>
        <v>1.2641914983643334</v>
      </c>
      <c r="CS121" s="226">
        <f t="shared" si="23"/>
        <v>1.320161204626483</v>
      </c>
      <c r="CT121" s="226">
        <f t="shared" si="23"/>
        <v>1.3757488929836144</v>
      </c>
      <c r="CU121" s="221"/>
      <c r="CV121" s="221"/>
      <c r="CW121" s="221"/>
      <c r="CX121" s="221"/>
      <c r="CY121" s="221"/>
      <c r="CZ121" s="221"/>
      <c r="DA121" s="221"/>
      <c r="DB121" s="221"/>
      <c r="DC121" s="221"/>
      <c r="DD121" s="221"/>
      <c r="DE121" s="221"/>
      <c r="DF121" s="221"/>
      <c r="DG121" s="221"/>
      <c r="DH121" s="221"/>
      <c r="DI121" s="221"/>
      <c r="DJ121" s="221"/>
      <c r="DK121" s="221"/>
    </row>
    <row r="122" spans="1:115" ht="45.95" customHeight="1">
      <c r="C122" t="s">
        <v>23</v>
      </c>
      <c r="D122" s="18">
        <v>0</v>
      </c>
      <c r="E122" s="18">
        <v>8.0620294462164458E-3</v>
      </c>
      <c r="F122" s="18">
        <v>1.6046039547654795E-2</v>
      </c>
      <c r="G122" s="18">
        <v>2.3952604910084881E-2</v>
      </c>
      <c r="H122" s="18">
        <v>3.1782296312215873E-2</v>
      </c>
      <c r="I122" s="18">
        <v>3.9535680729835036E-2</v>
      </c>
      <c r="J122" s="18">
        <v>4.7190826672079522E-2</v>
      </c>
      <c r="K122" s="18">
        <v>5.4763571382661823E-2</v>
      </c>
      <c r="L122" s="18">
        <v>6.2254588560344395E-2</v>
      </c>
      <c r="M122" s="18">
        <v>6.9664546923202966E-2</v>
      </c>
      <c r="N122" s="18">
        <v>7.6994110243460645E-2</v>
      </c>
      <c r="O122" s="18">
        <v>8.4167468291715675E-2</v>
      </c>
      <c r="P122" s="18">
        <v>8.9289255196657868E-2</v>
      </c>
      <c r="Q122" s="18">
        <v>9.573312762626271E-2</v>
      </c>
      <c r="R122" s="18">
        <v>0.10208924325259479</v>
      </c>
      <c r="S122" s="18">
        <v>0.10835847338033099</v>
      </c>
      <c r="T122" s="18">
        <v>0.11444438741725635</v>
      </c>
      <c r="U122" s="18">
        <v>0.12043444474769491</v>
      </c>
      <c r="V122" s="18">
        <v>0.1263297366666663</v>
      </c>
      <c r="W122" s="18">
        <v>0.13213134341135579</v>
      </c>
      <c r="X122" s="18">
        <v>0.13784033426623662</v>
      </c>
      <c r="Y122" s="18">
        <v>0.13939249289929545</v>
      </c>
      <c r="Z122" s="18">
        <v>0.14290511738228412</v>
      </c>
      <c r="AA122" s="18">
        <v>0.14632762415374306</v>
      </c>
      <c r="AB122" s="18">
        <v>0.14966122751940661</v>
      </c>
      <c r="AC122" s="18">
        <v>0.15290712806380016</v>
      </c>
      <c r="AD122" s="18">
        <v>0.15601013988306439</v>
      </c>
      <c r="AE122" s="18">
        <v>0.15902436012627927</v>
      </c>
      <c r="AF122" s="18">
        <v>0.16195104826996282</v>
      </c>
      <c r="AG122" s="18">
        <v>0.16479144889402023</v>
      </c>
      <c r="AH122" s="18">
        <v>0.16754679184418997</v>
      </c>
      <c r="AI122" s="13"/>
      <c r="AJ122" s="18">
        <v>0</v>
      </c>
      <c r="AK122" s="18">
        <v>1.4108895921083743E-3</v>
      </c>
      <c r="AL122" s="18">
        <v>2.8455728691629905E-3</v>
      </c>
      <c r="AM122" s="18">
        <v>4.3042966201622132E-3</v>
      </c>
      <c r="AN122" s="18">
        <v>5.7873084635921643E-3</v>
      </c>
      <c r="AO122" s="18">
        <v>7.2948568059502551E-3</v>
      </c>
      <c r="AP122" s="18">
        <v>8.8208276213011996E-3</v>
      </c>
      <c r="AQ122" s="18">
        <v>1.0369570947280493E-2</v>
      </c>
      <c r="AR122" s="18">
        <v>1.1941274135100557E-2</v>
      </c>
      <c r="AS122" s="18">
        <v>1.3536123945533628E-2</v>
      </c>
      <c r="AT122" s="18">
        <v>1.5154306480302943E-2</v>
      </c>
      <c r="AU122" s="18">
        <v>1.677270419922745E-2</v>
      </c>
      <c r="AV122" s="18">
        <v>1.8123780917473298E-2</v>
      </c>
      <c r="AW122" s="18">
        <v>1.9908035584426324E-2</v>
      </c>
      <c r="AX122" s="18">
        <v>2.1713241598479784E-2</v>
      </c>
      <c r="AY122" s="18">
        <v>2.353947773762493E-2</v>
      </c>
      <c r="AZ122" s="18">
        <v>2.5354879272656339E-2</v>
      </c>
      <c r="BA122" s="18">
        <v>2.7186938781581856E-2</v>
      </c>
      <c r="BB122" s="18">
        <v>2.9035625905707255E-2</v>
      </c>
      <c r="BC122" s="18">
        <v>3.0900905383587803E-2</v>
      </c>
      <c r="BD122" s="18">
        <v>3.2782736910349781E-2</v>
      </c>
      <c r="BE122" s="18">
        <v>3.7280714537569107E-2</v>
      </c>
      <c r="BF122" s="18">
        <v>3.9139508773817611E-2</v>
      </c>
      <c r="BG122" s="18">
        <v>4.1010419786700419E-2</v>
      </c>
      <c r="BH122" s="18">
        <v>4.2893301220599249E-2</v>
      </c>
      <c r="BI122" s="18">
        <v>4.4787999684623235E-2</v>
      </c>
      <c r="BJ122" s="18">
        <v>4.6672876994287169E-2</v>
      </c>
      <c r="BK122" s="18">
        <v>4.8567264528632526E-2</v>
      </c>
      <c r="BL122" s="18">
        <v>5.0470951127395677E-2</v>
      </c>
      <c r="BM122" s="18">
        <v>5.2383717415124792E-2</v>
      </c>
      <c r="BN122" s="18">
        <v>5.4305335603414169E-2</v>
      </c>
      <c r="BO122" s="13"/>
      <c r="BP122" s="251">
        <f t="shared" si="30"/>
        <v>0</v>
      </c>
      <c r="BQ122" s="251">
        <f t="shared" si="30"/>
        <v>9.4729190383248205E-3</v>
      </c>
      <c r="BR122" s="251">
        <f t="shared" si="30"/>
        <v>1.8891612416817784E-2</v>
      </c>
      <c r="BS122" s="251">
        <f t="shared" si="30"/>
        <v>2.8256901530247094E-2</v>
      </c>
      <c r="BT122" s="251">
        <f t="shared" si="30"/>
        <v>3.7569604775808035E-2</v>
      </c>
      <c r="BU122" s="251">
        <f t="shared" si="30"/>
        <v>4.683053753578529E-2</v>
      </c>
      <c r="BV122" s="251">
        <f t="shared" si="30"/>
        <v>5.6011654293380723E-2</v>
      </c>
      <c r="BW122" s="251">
        <f t="shared" si="30"/>
        <v>6.5133142329942315E-2</v>
      </c>
      <c r="BX122" s="251">
        <f t="shared" si="30"/>
        <v>7.4195862695444953E-2</v>
      </c>
      <c r="BY122" s="251">
        <f t="shared" si="30"/>
        <v>8.3200670868736587E-2</v>
      </c>
      <c r="BZ122" s="251">
        <f t="shared" si="30"/>
        <v>9.2148416723763588E-2</v>
      </c>
      <c r="CA122" s="251">
        <f t="shared" si="30"/>
        <v>0.10094017249094313</v>
      </c>
      <c r="CB122" s="251">
        <f t="shared" si="30"/>
        <v>0.10741303611413117</v>
      </c>
      <c r="CC122" s="251">
        <f t="shared" si="30"/>
        <v>0.11564116321068904</v>
      </c>
      <c r="CD122" s="251">
        <f t="shared" si="30"/>
        <v>0.12380248485107458</v>
      </c>
      <c r="CE122" s="251">
        <f t="shared" si="30"/>
        <v>0.13189795111795591</v>
      </c>
      <c r="CF122" s="251">
        <f t="shared" si="27"/>
        <v>0.13979926668991269</v>
      </c>
      <c r="CG122" s="251">
        <f t="shared" si="27"/>
        <v>0.14762138352927676</v>
      </c>
      <c r="CH122" s="251">
        <f t="shared" si="27"/>
        <v>0.15536536257237354</v>
      </c>
      <c r="CI122" s="251">
        <f t="shared" si="27"/>
        <v>0.1630322487949436</v>
      </c>
      <c r="CJ122" s="251">
        <f t="shared" si="27"/>
        <v>0.1706230711765864</v>
      </c>
      <c r="CK122" s="251">
        <f t="shared" si="27"/>
        <v>0.17667320743686454</v>
      </c>
      <c r="CL122" s="251">
        <f t="shared" si="27"/>
        <v>0.18204462615610173</v>
      </c>
      <c r="CM122" s="251">
        <f t="shared" si="26"/>
        <v>0.18733804394044348</v>
      </c>
      <c r="CN122" s="251">
        <f t="shared" si="26"/>
        <v>0.19255452874000586</v>
      </c>
      <c r="CO122" s="251">
        <f t="shared" si="26"/>
        <v>0.1976951277484234</v>
      </c>
      <c r="CP122" s="251">
        <f t="shared" si="26"/>
        <v>0.20268301687735157</v>
      </c>
      <c r="CQ122" s="251">
        <f t="shared" si="26"/>
        <v>0.20759162465491179</v>
      </c>
      <c r="CR122" s="251">
        <f t="shared" si="26"/>
        <v>0.21242199939735851</v>
      </c>
      <c r="CS122" s="251">
        <f t="shared" si="23"/>
        <v>0.21717516630914502</v>
      </c>
      <c r="CT122" s="251">
        <f t="shared" si="23"/>
        <v>0.22185212744760413</v>
      </c>
      <c r="CU122" s="221"/>
      <c r="CV122" s="221"/>
      <c r="CW122" s="221"/>
      <c r="CX122" s="221"/>
      <c r="CY122" s="221"/>
      <c r="CZ122" s="221"/>
      <c r="DA122" s="221"/>
      <c r="DB122" s="221"/>
      <c r="DC122" s="221"/>
      <c r="DD122" s="221"/>
      <c r="DE122" s="221"/>
      <c r="DF122" s="221"/>
      <c r="DG122" s="221"/>
      <c r="DH122" s="221"/>
      <c r="DI122" s="221"/>
      <c r="DJ122" s="221"/>
      <c r="DK122" s="221"/>
    </row>
    <row r="123" spans="1:115">
      <c r="C123" t="s">
        <v>176</v>
      </c>
      <c r="D123" s="2">
        <v>1.5745496096914</v>
      </c>
      <c r="E123" s="2">
        <v>1.5579929142251605</v>
      </c>
      <c r="F123" s="2">
        <v>1.5415016456578086</v>
      </c>
      <c r="G123" s="2">
        <v>1.5250755958069733</v>
      </c>
      <c r="H123" s="2">
        <v>1.5087145570905893</v>
      </c>
      <c r="I123" s="2">
        <v>1.4924183225252612</v>
      </c>
      <c r="J123" s="2">
        <v>1.476186685724632</v>
      </c>
      <c r="K123" s="2">
        <v>1.4600194408977551</v>
      </c>
      <c r="L123" s="2">
        <v>1.4439163828474726</v>
      </c>
      <c r="M123" s="2">
        <v>1.4278773069687951</v>
      </c>
      <c r="N123" s="2">
        <v>1.4119020092472887</v>
      </c>
      <c r="O123" s="2">
        <v>1.3920685421952519</v>
      </c>
      <c r="P123" s="2">
        <v>1.3742753720651946</v>
      </c>
      <c r="Q123" s="2">
        <v>1.3551494776123587</v>
      </c>
      <c r="R123" s="2">
        <v>1.3361013294701301</v>
      </c>
      <c r="S123" s="2">
        <v>1.3171306775847913</v>
      </c>
      <c r="T123" s="2">
        <v>1.2982372726277618</v>
      </c>
      <c r="U123" s="2">
        <v>1.2794208659936146</v>
      </c>
      <c r="V123" s="2">
        <v>1.2606812097980993</v>
      </c>
      <c r="W123" s="2">
        <v>1.242018056876169</v>
      </c>
      <c r="X123" s="2">
        <v>1.2234311607800115</v>
      </c>
      <c r="Y123" s="2">
        <v>1.2124840966699424</v>
      </c>
      <c r="Z123" s="2">
        <v>1.1995366405564385</v>
      </c>
      <c r="AA123" s="2">
        <v>1.1866404404952493</v>
      </c>
      <c r="AB123" s="2">
        <v>1.173795333281193</v>
      </c>
      <c r="AC123" s="2">
        <v>1.161001156179873</v>
      </c>
      <c r="AD123" s="2">
        <v>1.1482577469263933</v>
      </c>
      <c r="AE123" s="2">
        <v>1.1355649437240809</v>
      </c>
      <c r="AF123" s="2">
        <v>1.1229225852432068</v>
      </c>
      <c r="AG123" s="2">
        <v>1.1103305106197141</v>
      </c>
      <c r="AH123" s="2">
        <v>1.0977885594539498</v>
      </c>
      <c r="AJ123" s="2">
        <v>0.4702641540000711</v>
      </c>
      <c r="AK123" s="2">
        <v>0.47117070149056733</v>
      </c>
      <c r="AL123" s="2">
        <v>0.47206689770238441</v>
      </c>
      <c r="AM123" s="2">
        <v>0.47295255329679398</v>
      </c>
      <c r="AN123" s="2">
        <v>0.4738274767915378</v>
      </c>
      <c r="AO123" s="2">
        <v>0.47469147454009658</v>
      </c>
      <c r="AP123" s="2">
        <v>0.47554435071077233</v>
      </c>
      <c r="AQ123" s="2">
        <v>0.47638590726558516</v>
      </c>
      <c r="AR123" s="2">
        <v>0.47721594393898048</v>
      </c>
      <c r="AS123" s="2">
        <v>0.47803425821634737</v>
      </c>
      <c r="AT123" s="2">
        <v>0.47884064531234427</v>
      </c>
      <c r="AU123" s="2">
        <v>0.47799734361863627</v>
      </c>
      <c r="AV123" s="2">
        <v>0.47740511351759024</v>
      </c>
      <c r="AW123" s="2">
        <v>0.47636306950246959</v>
      </c>
      <c r="AX123" s="2">
        <v>0.47528304402057481</v>
      </c>
      <c r="AY123" s="2">
        <v>0.47416455639152799</v>
      </c>
      <c r="AZ123" s="2">
        <v>0.47300712106651749</v>
      </c>
      <c r="BA123" s="2">
        <v>0.47181024758369366</v>
      </c>
      <c r="BB123" s="2">
        <v>0.47057344052317801</v>
      </c>
      <c r="BC123" s="2">
        <v>0.46929619946168361</v>
      </c>
      <c r="BD123" s="2">
        <v>0.46797801892674257</v>
      </c>
      <c r="BE123" s="2">
        <v>0.46402951217602317</v>
      </c>
      <c r="BF123" s="2">
        <v>0.46269148514522557</v>
      </c>
      <c r="BG123" s="2">
        <v>0.46131198828990017</v>
      </c>
      <c r="BH123" s="2">
        <v>0.45989050659582809</v>
      </c>
      <c r="BI123" s="2">
        <v>0.45842651987061284</v>
      </c>
      <c r="BJ123" s="2">
        <v>0.45691950269642129</v>
      </c>
      <c r="BK123" s="2">
        <v>0.45536892438231746</v>
      </c>
      <c r="BL123" s="2">
        <v>0.45377424891618401</v>
      </c>
      <c r="BM123" s="2">
        <v>0.45213493491622997</v>
      </c>
      <c r="BN123" s="2">
        <v>0.4504504355820797</v>
      </c>
      <c r="BP123" s="221">
        <f t="shared" si="30"/>
        <v>2.0448137636914709</v>
      </c>
      <c r="BQ123" s="221">
        <f t="shared" si="30"/>
        <v>2.0291636157157278</v>
      </c>
      <c r="BR123" s="221">
        <f t="shared" si="30"/>
        <v>2.0135685433601931</v>
      </c>
      <c r="BS123" s="221">
        <f t="shared" si="30"/>
        <v>1.9980281491037672</v>
      </c>
      <c r="BT123" s="221">
        <f t="shared" si="30"/>
        <v>1.9825420338821271</v>
      </c>
      <c r="BU123" s="221">
        <f t="shared" si="30"/>
        <v>1.9671097970653577</v>
      </c>
      <c r="BV123" s="221">
        <f t="shared" si="30"/>
        <v>1.9517310364354044</v>
      </c>
      <c r="BW123" s="221">
        <f t="shared" si="30"/>
        <v>1.9364053481633403</v>
      </c>
      <c r="BX123" s="221">
        <f t="shared" si="30"/>
        <v>1.9211323267864531</v>
      </c>
      <c r="BY123" s="221">
        <f t="shared" si="30"/>
        <v>1.9059115651851424</v>
      </c>
      <c r="BZ123" s="221">
        <f t="shared" si="30"/>
        <v>1.8907426545596331</v>
      </c>
      <c r="CA123" s="221">
        <f t="shared" si="30"/>
        <v>1.8700658858138881</v>
      </c>
      <c r="CB123" s="221">
        <f t="shared" si="30"/>
        <v>1.8516804855827849</v>
      </c>
      <c r="CC123" s="221">
        <f t="shared" si="30"/>
        <v>1.8315125471148284</v>
      </c>
      <c r="CD123" s="221">
        <f t="shared" si="30"/>
        <v>1.8113843734907049</v>
      </c>
      <c r="CE123" s="221">
        <f t="shared" si="30"/>
        <v>1.7912952339763193</v>
      </c>
      <c r="CF123" s="221">
        <f t="shared" si="27"/>
        <v>1.7712443936942792</v>
      </c>
      <c r="CG123" s="221">
        <f t="shared" si="27"/>
        <v>1.7512311135773082</v>
      </c>
      <c r="CH123" s="221">
        <f t="shared" si="27"/>
        <v>1.7312546503212773</v>
      </c>
      <c r="CI123" s="221">
        <f t="shared" si="27"/>
        <v>1.7113142563378525</v>
      </c>
      <c r="CJ123" s="221">
        <f t="shared" si="27"/>
        <v>1.6914091797067541</v>
      </c>
      <c r="CK123" s="221">
        <f t="shared" si="27"/>
        <v>1.6765136088459656</v>
      </c>
      <c r="CL123" s="221">
        <f t="shared" si="27"/>
        <v>1.662228125701664</v>
      </c>
      <c r="CM123" s="221">
        <f t="shared" si="26"/>
        <v>1.6479524287851495</v>
      </c>
      <c r="CN123" s="221">
        <f t="shared" si="26"/>
        <v>1.6336858398770211</v>
      </c>
      <c r="CO123" s="221">
        <f t="shared" si="26"/>
        <v>1.6194276760504858</v>
      </c>
      <c r="CP123" s="221">
        <f t="shared" si="26"/>
        <v>1.6051772496228145</v>
      </c>
      <c r="CQ123" s="221">
        <f t="shared" si="26"/>
        <v>1.5909338681063985</v>
      </c>
      <c r="CR123" s="221">
        <f t="shared" si="26"/>
        <v>1.5766968341593908</v>
      </c>
      <c r="CS123" s="221">
        <f t="shared" si="23"/>
        <v>1.5624654455359441</v>
      </c>
      <c r="CT123" s="221">
        <f t="shared" si="23"/>
        <v>1.5482389950360296</v>
      </c>
      <c r="CU123" s="221"/>
      <c r="CV123" s="221"/>
      <c r="CW123" s="221"/>
      <c r="CX123" s="221"/>
      <c r="CY123" s="221"/>
      <c r="CZ123" s="221"/>
      <c r="DA123" s="221"/>
      <c r="DB123" s="221"/>
      <c r="DC123" s="221"/>
      <c r="DD123" s="221"/>
      <c r="DE123" s="221"/>
      <c r="DF123" s="221"/>
      <c r="DG123" s="221"/>
      <c r="DH123" s="221"/>
      <c r="DI123" s="221"/>
      <c r="DJ123" s="221"/>
      <c r="DK123" s="221"/>
    </row>
    <row r="124" spans="1:115">
      <c r="C124" t="s">
        <v>169</v>
      </c>
      <c r="D124" s="2">
        <v>0.35360668920751931</v>
      </c>
      <c r="E124" s="2">
        <v>0.34680840957953696</v>
      </c>
      <c r="F124" s="2">
        <v>0.34002459961335124</v>
      </c>
      <c r="G124" s="2">
        <v>0.33325523576577992</v>
      </c>
      <c r="H124" s="2">
        <v>0.326500294527857</v>
      </c>
      <c r="I124" s="2">
        <v>0.3197597524247866</v>
      </c>
      <c r="J124" s="2">
        <v>0.31303358601589598</v>
      </c>
      <c r="K124" s="2">
        <v>0.30632177189458898</v>
      </c>
      <c r="L124" s="2">
        <v>0.2996242866882996</v>
      </c>
      <c r="M124" s="2">
        <v>0.2929411070584455</v>
      </c>
      <c r="N124" s="2">
        <v>0.28627220970038142</v>
      </c>
      <c r="O124" s="2">
        <v>0.27961757134335319</v>
      </c>
      <c r="P124" s="2">
        <v>0.27297716875045103</v>
      </c>
      <c r="Q124" s="2">
        <v>0.26635097871856361</v>
      </c>
      <c r="R124" s="2">
        <v>0.25973897807833185</v>
      </c>
      <c r="S124" s="2">
        <v>0.25314114369410273</v>
      </c>
      <c r="T124" s="2">
        <v>0.24655745246388322</v>
      </c>
      <c r="U124" s="2">
        <v>0.23998788131929449</v>
      </c>
      <c r="V124" s="2">
        <v>0.23343240722552577</v>
      </c>
      <c r="W124" s="2">
        <v>0.22689100718128863</v>
      </c>
      <c r="X124" s="2">
        <v>0.2203636582187711</v>
      </c>
      <c r="Y124" s="2">
        <v>0.21366027893130957</v>
      </c>
      <c r="Z124" s="2">
        <v>0.20697132127870679</v>
      </c>
      <c r="AA124" s="2">
        <v>0.2002967617091243</v>
      </c>
      <c r="AB124" s="2">
        <v>0.19363657670501677</v>
      </c>
      <c r="AC124" s="2">
        <v>0.18699074278308514</v>
      </c>
      <c r="AD124" s="2">
        <v>0.18035923649422994</v>
      </c>
      <c r="AE124" s="2">
        <v>0.17374203442350436</v>
      </c>
      <c r="AF124" s="2">
        <v>0.16713911319006777</v>
      </c>
      <c r="AG124" s="2">
        <v>0.16055044944713881</v>
      </c>
      <c r="AH124" s="2">
        <v>0.15397601988194914</v>
      </c>
      <c r="AJ124" s="2">
        <v>0.12427221167984888</v>
      </c>
      <c r="AK124" s="2">
        <v>0.12305381274168142</v>
      </c>
      <c r="AL124" s="2">
        <v>0.12180572235427126</v>
      </c>
      <c r="AM124" s="2">
        <v>0.12052752379230454</v>
      </c>
      <c r="AN124" s="2">
        <v>0.11921879539134426</v>
      </c>
      <c r="AO124" s="2">
        <v>0.11787911049397368</v>
      </c>
      <c r="AP124" s="2">
        <v>0.11650803739538078</v>
      </c>
      <c r="AQ124" s="2">
        <v>0.11510513928837861</v>
      </c>
      <c r="AR124" s="2">
        <v>0.11366997420785559</v>
      </c>
      <c r="AS124" s="2">
        <v>0.11220209497465009</v>
      </c>
      <c r="AT124" s="2">
        <v>0.11070104913884357</v>
      </c>
      <c r="AU124" s="2">
        <v>0.10916637892246644</v>
      </c>
      <c r="AV124" s="2">
        <v>0.10759762116161062</v>
      </c>
      <c r="AW124" s="2">
        <v>0.10599430724794309</v>
      </c>
      <c r="AX124" s="2">
        <v>0.10435596306961428</v>
      </c>
      <c r="AY124" s="2">
        <v>0.10268210895155522</v>
      </c>
      <c r="AZ124" s="2">
        <v>0.10097225959515738</v>
      </c>
      <c r="BA124" s="2">
        <v>9.922592401732902E-2</v>
      </c>
      <c r="BB124" s="2">
        <v>9.7442605488921835E-2</v>
      </c>
      <c r="BC124" s="2">
        <v>9.5621801472521473E-2</v>
      </c>
      <c r="BD124" s="2">
        <v>9.3763003559595715E-2</v>
      </c>
      <c r="BE124" s="2">
        <v>9.1784052204482991E-2</v>
      </c>
      <c r="BF124" s="2">
        <v>8.9764684299326186E-2</v>
      </c>
      <c r="BG124" s="2">
        <v>8.7704355742009896E-2</v>
      </c>
      <c r="BH124" s="2">
        <v>8.5602516100778625E-2</v>
      </c>
      <c r="BI124" s="2">
        <v>8.3458608545944071E-2</v>
      </c>
      <c r="BJ124" s="2">
        <v>8.1272069780889036E-2</v>
      </c>
      <c r="BK124" s="2">
        <v>7.9042329972360631E-2</v>
      </c>
      <c r="BL124" s="2">
        <v>7.6768812680045595E-2</v>
      </c>
      <c r="BM124" s="2">
        <v>7.4450934785420669E-2</v>
      </c>
      <c r="BN124" s="2">
        <v>7.2088106419870984E-2</v>
      </c>
      <c r="BP124" s="221">
        <f t="shared" si="30"/>
        <v>0.47787890088736817</v>
      </c>
      <c r="BQ124" s="221">
        <f t="shared" si="30"/>
        <v>0.46986222232121838</v>
      </c>
      <c r="BR124" s="221">
        <f t="shared" si="30"/>
        <v>0.46183032196762253</v>
      </c>
      <c r="BS124" s="221">
        <f t="shared" si="30"/>
        <v>0.45378275955808445</v>
      </c>
      <c r="BT124" s="221">
        <f t="shared" si="30"/>
        <v>0.44571908991920128</v>
      </c>
      <c r="BU124" s="221">
        <f t="shared" si="30"/>
        <v>0.43763886291876031</v>
      </c>
      <c r="BV124" s="221">
        <f t="shared" si="30"/>
        <v>0.42954162341127677</v>
      </c>
      <c r="BW124" s="221">
        <f t="shared" si="30"/>
        <v>0.4214269111829676</v>
      </c>
      <c r="BX124" s="221">
        <f t="shared" si="30"/>
        <v>0.41329426089615517</v>
      </c>
      <c r="BY124" s="221">
        <f t="shared" si="30"/>
        <v>0.40514320203309562</v>
      </c>
      <c r="BZ124" s="221">
        <f t="shared" si="30"/>
        <v>0.39697325883922496</v>
      </c>
      <c r="CA124" s="221">
        <f t="shared" si="30"/>
        <v>0.38878395026581963</v>
      </c>
      <c r="CB124" s="221">
        <f t="shared" si="30"/>
        <v>0.38057478991206162</v>
      </c>
      <c r="CC124" s="221">
        <f t="shared" si="30"/>
        <v>0.37234528596650673</v>
      </c>
      <c r="CD124" s="221">
        <f t="shared" si="30"/>
        <v>0.36409494114794616</v>
      </c>
      <c r="CE124" s="221">
        <f t="shared" si="30"/>
        <v>0.35582325264565795</v>
      </c>
      <c r="CF124" s="221">
        <f t="shared" si="27"/>
        <v>0.3475297120590406</v>
      </c>
      <c r="CG124" s="221">
        <f t="shared" si="27"/>
        <v>0.33921380533662349</v>
      </c>
      <c r="CH124" s="221">
        <f t="shared" si="27"/>
        <v>0.33087501271444764</v>
      </c>
      <c r="CI124" s="221">
        <f t="shared" si="27"/>
        <v>0.3225128086538101</v>
      </c>
      <c r="CJ124" s="221">
        <f t="shared" si="27"/>
        <v>0.31412666177836679</v>
      </c>
      <c r="CK124" s="221">
        <f t="shared" si="27"/>
        <v>0.30544433113579256</v>
      </c>
      <c r="CL124" s="221">
        <f t="shared" si="27"/>
        <v>0.29673600557803298</v>
      </c>
      <c r="CM124" s="221">
        <f t="shared" si="26"/>
        <v>0.28800111745113421</v>
      </c>
      <c r="CN124" s="221">
        <f t="shared" si="26"/>
        <v>0.2792390928057954</v>
      </c>
      <c r="CO124" s="221">
        <f t="shared" si="26"/>
        <v>0.2704493513290292</v>
      </c>
      <c r="CP124" s="221">
        <f t="shared" si="26"/>
        <v>0.26163130627511899</v>
      </c>
      <c r="CQ124" s="221">
        <f t="shared" si="26"/>
        <v>0.25278436439586499</v>
      </c>
      <c r="CR124" s="221">
        <f t="shared" si="26"/>
        <v>0.24390792587011337</v>
      </c>
      <c r="CS124" s="221">
        <f t="shared" si="23"/>
        <v>0.23500138423255948</v>
      </c>
      <c r="CT124" s="221">
        <f t="shared" si="23"/>
        <v>0.22606412630182013</v>
      </c>
      <c r="CU124" s="221"/>
      <c r="CV124" s="221"/>
      <c r="CW124" s="221"/>
      <c r="CX124" s="221"/>
      <c r="CY124" s="221"/>
      <c r="CZ124" s="221"/>
      <c r="DA124" s="221"/>
      <c r="DB124" s="221"/>
      <c r="DC124" s="221"/>
      <c r="DD124" s="221"/>
      <c r="DE124" s="221"/>
      <c r="DF124" s="221"/>
      <c r="DG124" s="221"/>
      <c r="DH124" s="221"/>
      <c r="DI124" s="221"/>
      <c r="DJ124" s="221"/>
      <c r="DK124" s="221"/>
    </row>
    <row r="125" spans="1:115">
      <c r="C125" t="s">
        <v>170</v>
      </c>
      <c r="D125" s="2">
        <v>0.82411120687569239</v>
      </c>
      <c r="E125" s="2">
        <v>0.81949295633273866</v>
      </c>
      <c r="F125" s="2">
        <v>0.81488479758604138</v>
      </c>
      <c r="G125" s="2">
        <v>0.81028679053409891</v>
      </c>
      <c r="H125" s="2">
        <v>0.80569899443056747</v>
      </c>
      <c r="I125" s="2">
        <v>0.80112146788787952</v>
      </c>
      <c r="J125" s="2">
        <v>0.79655426888084491</v>
      </c>
      <c r="K125" s="2">
        <v>0.79199745475023819</v>
      </c>
      <c r="L125" s="2">
        <v>0.78745108220636884</v>
      </c>
      <c r="M125" s="2">
        <v>0.78291520733263587</v>
      </c>
      <c r="N125" s="2">
        <v>0.7783898855890673</v>
      </c>
      <c r="O125" s="2">
        <v>0.76751725264845994</v>
      </c>
      <c r="P125" s="2">
        <v>0.75666576866155399</v>
      </c>
      <c r="Q125" s="2">
        <v>0.74583694247310772</v>
      </c>
      <c r="R125" s="2">
        <v>0.73503226943532662</v>
      </c>
      <c r="S125" s="2">
        <v>0.72425323148223575</v>
      </c>
      <c r="T125" s="2">
        <v>0.71350129720372468</v>
      </c>
      <c r="U125" s="2">
        <v>0.70277792191926569</v>
      </c>
      <c r="V125" s="2">
        <v>0.6920845477513069</v>
      </c>
      <c r="W125" s="2">
        <v>0.68142260369834151</v>
      </c>
      <c r="X125" s="2">
        <v>0.67079350570765461</v>
      </c>
      <c r="Y125" s="2">
        <v>0.6468568056273285</v>
      </c>
      <c r="Z125" s="2">
        <v>0.6233082109804684</v>
      </c>
      <c r="AA125" s="2">
        <v>0.6001490115688648</v>
      </c>
      <c r="AB125" s="2">
        <v>0.57738047547079463</v>
      </c>
      <c r="AC125" s="2">
        <v>0.55500384917899692</v>
      </c>
      <c r="AD125" s="2">
        <v>0.53302035773800416</v>
      </c>
      <c r="AE125" s="2">
        <v>0.51143120488082672</v>
      </c>
      <c r="AF125" s="2">
        <v>0.4902375731649945</v>
      </c>
      <c r="AG125" s="2">
        <v>0.46944062410795878</v>
      </c>
      <c r="AH125" s="2">
        <v>0.44904149832185658</v>
      </c>
      <c r="AJ125" s="2">
        <v>0.17702965944495241</v>
      </c>
      <c r="AK125" s="2">
        <v>0.17942633624286727</v>
      </c>
      <c r="AL125" s="2">
        <v>0.18185193651423365</v>
      </c>
      <c r="AM125" s="2">
        <v>0.18430674266956429</v>
      </c>
      <c r="AN125" s="2">
        <v>0.18679103848378215</v>
      </c>
      <c r="AO125" s="2">
        <v>0.18930510906753165</v>
      </c>
      <c r="AP125" s="2">
        <v>0.19184924083730748</v>
      </c>
      <c r="AQ125" s="2">
        <v>0.19442372148437351</v>
      </c>
      <c r="AR125" s="2">
        <v>0.19702883994244372</v>
      </c>
      <c r="AS125" s="2">
        <v>0.19966488635409704</v>
      </c>
      <c r="AT125" s="2">
        <v>0.20233215203589661</v>
      </c>
      <c r="AU125" s="2">
        <v>0.20334645871139714</v>
      </c>
      <c r="AV125" s="2">
        <v>0.20433055015617449</v>
      </c>
      <c r="AW125" s="2">
        <v>0.20528341244436438</v>
      </c>
      <c r="AX125" s="2">
        <v>0.20620401813052472</v>
      </c>
      <c r="AY125" s="2">
        <v>0.20709132640994651</v>
      </c>
      <c r="AZ125" s="2">
        <v>0.20794428329590633</v>
      </c>
      <c r="BA125" s="2">
        <v>0.20876182181455377</v>
      </c>
      <c r="BB125" s="2">
        <v>0.20954286221814941</v>
      </c>
      <c r="BC125" s="2">
        <v>0.21028631221739058</v>
      </c>
      <c r="BD125" s="2">
        <v>0.21099106723358596</v>
      </c>
      <c r="BE125" s="2">
        <v>0.20737868754416261</v>
      </c>
      <c r="BF125" s="2">
        <v>0.20367586439163565</v>
      </c>
      <c r="BG125" s="2">
        <v>0.19988332517523283</v>
      </c>
      <c r="BH125" s="2">
        <v>0.19600191497362376</v>
      </c>
      <c r="BI125" s="2">
        <v>0.19203260181012627</v>
      </c>
      <c r="BJ125" s="2">
        <v>0.18797648209373985</v>
      </c>
      <c r="BK125" s="2">
        <v>0.18383478624108318</v>
      </c>
      <c r="BL125" s="2">
        <v>0.17960888448444956</v>
      </c>
      <c r="BM125" s="2">
        <v>0.17530029287132898</v>
      </c>
      <c r="BN125" s="2">
        <v>0.17091067946088745</v>
      </c>
      <c r="BP125" s="221">
        <f t="shared" si="30"/>
        <v>1.0011408663206449</v>
      </c>
      <c r="BQ125" s="221">
        <f t="shared" si="30"/>
        <v>0.99891929257560597</v>
      </c>
      <c r="BR125" s="221">
        <f t="shared" si="30"/>
        <v>0.99673673410027508</v>
      </c>
      <c r="BS125" s="221">
        <f t="shared" si="30"/>
        <v>0.99459353320366317</v>
      </c>
      <c r="BT125" s="221">
        <f t="shared" si="30"/>
        <v>0.99249003291434956</v>
      </c>
      <c r="BU125" s="221">
        <f t="shared" si="30"/>
        <v>0.99042657695541114</v>
      </c>
      <c r="BV125" s="221">
        <f t="shared" si="30"/>
        <v>0.98840350971815238</v>
      </c>
      <c r="BW125" s="221">
        <f t="shared" si="30"/>
        <v>0.98642117623461167</v>
      </c>
      <c r="BX125" s="221">
        <f t="shared" si="30"/>
        <v>0.98447992214881253</v>
      </c>
      <c r="BY125" s="221">
        <f t="shared" si="30"/>
        <v>0.98258009368673294</v>
      </c>
      <c r="BZ125" s="221">
        <f t="shared" si="30"/>
        <v>0.9807220376249639</v>
      </c>
      <c r="CA125" s="221">
        <f t="shared" si="30"/>
        <v>0.97086371135985705</v>
      </c>
      <c r="CB125" s="221">
        <f t="shared" si="30"/>
        <v>0.96099631881772851</v>
      </c>
      <c r="CC125" s="221">
        <f t="shared" si="30"/>
        <v>0.95112035491747204</v>
      </c>
      <c r="CD125" s="221">
        <f t="shared" si="30"/>
        <v>0.94123628756585132</v>
      </c>
      <c r="CE125" s="221">
        <f t="shared" si="30"/>
        <v>0.93134455789218229</v>
      </c>
      <c r="CF125" s="221">
        <f t="shared" si="27"/>
        <v>0.92144558049963099</v>
      </c>
      <c r="CG125" s="221">
        <f t="shared" si="27"/>
        <v>0.91153974373381952</v>
      </c>
      <c r="CH125" s="221">
        <f t="shared" si="27"/>
        <v>0.90162740996945634</v>
      </c>
      <c r="CI125" s="221">
        <f t="shared" si="27"/>
        <v>0.89170891591573209</v>
      </c>
      <c r="CJ125" s="221">
        <f t="shared" si="27"/>
        <v>0.88178457294124057</v>
      </c>
      <c r="CK125" s="221">
        <f t="shared" si="27"/>
        <v>0.85423549317149106</v>
      </c>
      <c r="CL125" s="221">
        <f t="shared" si="27"/>
        <v>0.82698407537210405</v>
      </c>
      <c r="CM125" s="221">
        <f t="shared" si="26"/>
        <v>0.80003233674409757</v>
      </c>
      <c r="CN125" s="221">
        <f t="shared" si="26"/>
        <v>0.77338239044441837</v>
      </c>
      <c r="CO125" s="221">
        <f t="shared" si="26"/>
        <v>0.74703645098912319</v>
      </c>
      <c r="CP125" s="221">
        <f t="shared" si="26"/>
        <v>0.72099683983174401</v>
      </c>
      <c r="CQ125" s="221">
        <f t="shared" si="26"/>
        <v>0.6952659911219099</v>
      </c>
      <c r="CR125" s="221">
        <f t="shared" si="26"/>
        <v>0.66984645764944406</v>
      </c>
      <c r="CS125" s="221">
        <f t="shared" si="26"/>
        <v>0.6447409169792877</v>
      </c>
      <c r="CT125" s="221">
        <f t="shared" si="26"/>
        <v>0.61995217778274403</v>
      </c>
      <c r="CU125" s="221"/>
      <c r="CV125" s="221"/>
      <c r="CW125" s="221"/>
      <c r="CX125" s="221"/>
      <c r="CY125" s="221"/>
      <c r="CZ125" s="221"/>
      <c r="DA125" s="221"/>
      <c r="DB125" s="221"/>
      <c r="DC125" s="221"/>
      <c r="DD125" s="221"/>
      <c r="DE125" s="221"/>
      <c r="DF125" s="221"/>
      <c r="DG125" s="221"/>
      <c r="DH125" s="221"/>
      <c r="DI125" s="221"/>
      <c r="DJ125" s="221"/>
      <c r="DK125" s="221"/>
    </row>
    <row r="126" spans="1:115">
      <c r="C126" s="24" t="s">
        <v>173</v>
      </c>
      <c r="D126" s="41">
        <v>0</v>
      </c>
      <c r="E126" s="41">
        <v>0</v>
      </c>
      <c r="F126" s="41">
        <v>0</v>
      </c>
      <c r="G126" s="41">
        <v>0</v>
      </c>
      <c r="H126" s="41">
        <v>0</v>
      </c>
      <c r="I126" s="41">
        <v>0</v>
      </c>
      <c r="J126" s="41">
        <v>0</v>
      </c>
      <c r="K126" s="41">
        <v>0</v>
      </c>
      <c r="L126" s="41">
        <v>0</v>
      </c>
      <c r="M126" s="41">
        <v>0</v>
      </c>
      <c r="N126" s="41">
        <v>0</v>
      </c>
      <c r="O126" s="41">
        <v>0</v>
      </c>
      <c r="P126" s="41">
        <v>0</v>
      </c>
      <c r="Q126" s="41">
        <v>0</v>
      </c>
      <c r="R126" s="41">
        <v>0</v>
      </c>
      <c r="S126" s="41">
        <v>0</v>
      </c>
      <c r="T126" s="41">
        <v>0</v>
      </c>
      <c r="U126" s="41">
        <v>0</v>
      </c>
      <c r="V126" s="41">
        <v>0</v>
      </c>
      <c r="W126" s="41">
        <v>0</v>
      </c>
      <c r="X126" s="41">
        <v>0</v>
      </c>
      <c r="Y126" s="41">
        <v>0</v>
      </c>
      <c r="Z126" s="41">
        <v>0</v>
      </c>
      <c r="AA126" s="41">
        <v>0</v>
      </c>
      <c r="AB126" s="41">
        <v>0</v>
      </c>
      <c r="AC126" s="41">
        <v>0</v>
      </c>
      <c r="AD126" s="41">
        <v>0</v>
      </c>
      <c r="AE126" s="41">
        <v>0</v>
      </c>
      <c r="AF126" s="41">
        <v>0</v>
      </c>
      <c r="AG126" s="41">
        <v>0</v>
      </c>
      <c r="AH126" s="41">
        <v>0</v>
      </c>
      <c r="AJ126" s="41">
        <v>0</v>
      </c>
      <c r="AK126" s="41">
        <v>0</v>
      </c>
      <c r="AL126" s="41">
        <v>0</v>
      </c>
      <c r="AM126" s="41">
        <v>0</v>
      </c>
      <c r="AN126" s="41">
        <v>0</v>
      </c>
      <c r="AO126" s="41">
        <v>0</v>
      </c>
      <c r="AP126" s="41">
        <v>0</v>
      </c>
      <c r="AQ126" s="41">
        <v>0</v>
      </c>
      <c r="AR126" s="41">
        <v>0</v>
      </c>
      <c r="AS126" s="41">
        <v>0</v>
      </c>
      <c r="AT126" s="41">
        <v>0</v>
      </c>
      <c r="AU126" s="41">
        <v>0</v>
      </c>
      <c r="AV126" s="41">
        <v>0</v>
      </c>
      <c r="AW126" s="41">
        <v>0</v>
      </c>
      <c r="AX126" s="41">
        <v>0</v>
      </c>
      <c r="AY126" s="41">
        <v>0</v>
      </c>
      <c r="AZ126" s="41">
        <v>0</v>
      </c>
      <c r="BA126" s="41">
        <v>0</v>
      </c>
      <c r="BB126" s="41">
        <v>0</v>
      </c>
      <c r="BC126" s="41">
        <v>0</v>
      </c>
      <c r="BD126" s="41">
        <v>0</v>
      </c>
      <c r="BE126" s="41">
        <v>0</v>
      </c>
      <c r="BF126" s="41">
        <v>0</v>
      </c>
      <c r="BG126" s="41">
        <v>0</v>
      </c>
      <c r="BH126" s="41">
        <v>0</v>
      </c>
      <c r="BI126" s="41">
        <v>0</v>
      </c>
      <c r="BJ126" s="41">
        <v>0</v>
      </c>
      <c r="BK126" s="41">
        <v>0</v>
      </c>
      <c r="BL126" s="41">
        <v>0</v>
      </c>
      <c r="BM126" s="41">
        <v>0</v>
      </c>
      <c r="BN126" s="41">
        <v>0</v>
      </c>
      <c r="BP126" s="234">
        <f t="shared" si="30"/>
        <v>0</v>
      </c>
      <c r="BQ126" s="234">
        <f t="shared" si="30"/>
        <v>0</v>
      </c>
      <c r="BR126" s="234">
        <f t="shared" si="30"/>
        <v>0</v>
      </c>
      <c r="BS126" s="234">
        <f t="shared" si="30"/>
        <v>0</v>
      </c>
      <c r="BT126" s="234">
        <f t="shared" si="30"/>
        <v>0</v>
      </c>
      <c r="BU126" s="234">
        <f t="shared" si="30"/>
        <v>0</v>
      </c>
      <c r="BV126" s="234">
        <f t="shared" si="30"/>
        <v>0</v>
      </c>
      <c r="BW126" s="234">
        <f t="shared" si="30"/>
        <v>0</v>
      </c>
      <c r="BX126" s="234">
        <f t="shared" si="30"/>
        <v>0</v>
      </c>
      <c r="BY126" s="234">
        <f t="shared" si="30"/>
        <v>0</v>
      </c>
      <c r="BZ126" s="234">
        <f t="shared" si="30"/>
        <v>0</v>
      </c>
      <c r="CA126" s="234">
        <f t="shared" si="30"/>
        <v>0</v>
      </c>
      <c r="CB126" s="234">
        <f t="shared" si="30"/>
        <v>0</v>
      </c>
      <c r="CC126" s="234">
        <f t="shared" si="30"/>
        <v>0</v>
      </c>
      <c r="CD126" s="234">
        <f t="shared" si="30"/>
        <v>0</v>
      </c>
      <c r="CE126" s="234">
        <f t="shared" si="30"/>
        <v>0</v>
      </c>
      <c r="CF126" s="234">
        <f t="shared" si="27"/>
        <v>0</v>
      </c>
      <c r="CG126" s="234">
        <f t="shared" si="27"/>
        <v>0</v>
      </c>
      <c r="CH126" s="234">
        <f t="shared" si="27"/>
        <v>0</v>
      </c>
      <c r="CI126" s="234">
        <f t="shared" si="27"/>
        <v>0</v>
      </c>
      <c r="CJ126" s="234">
        <f t="shared" si="27"/>
        <v>0</v>
      </c>
      <c r="CK126" s="234">
        <f t="shared" si="27"/>
        <v>0</v>
      </c>
      <c r="CL126" s="234">
        <f t="shared" si="27"/>
        <v>0</v>
      </c>
      <c r="CM126" s="234">
        <f t="shared" si="26"/>
        <v>0</v>
      </c>
      <c r="CN126" s="234">
        <f t="shared" si="26"/>
        <v>0</v>
      </c>
      <c r="CO126" s="234">
        <f t="shared" si="26"/>
        <v>0</v>
      </c>
      <c r="CP126" s="234">
        <f t="shared" si="26"/>
        <v>0</v>
      </c>
      <c r="CQ126" s="234">
        <f t="shared" si="26"/>
        <v>0</v>
      </c>
      <c r="CR126" s="234">
        <f t="shared" si="26"/>
        <v>0</v>
      </c>
      <c r="CS126" s="234">
        <f t="shared" si="26"/>
        <v>0</v>
      </c>
      <c r="CT126" s="234">
        <f t="shared" si="26"/>
        <v>0</v>
      </c>
      <c r="CU126" s="221"/>
      <c r="CV126" s="221"/>
      <c r="CW126" s="221"/>
      <c r="CX126" s="221"/>
      <c r="CY126" s="221"/>
      <c r="CZ126" s="221"/>
      <c r="DA126" s="221"/>
      <c r="DB126" s="221"/>
      <c r="DC126" s="221"/>
      <c r="DD126" s="221"/>
      <c r="DE126" s="221"/>
      <c r="DF126" s="221"/>
      <c r="DG126" s="221"/>
      <c r="DH126" s="221"/>
      <c r="DI126" s="221"/>
      <c r="DJ126" s="221"/>
      <c r="DK126" s="221"/>
    </row>
    <row r="127" spans="1:115">
      <c r="C127" t="s">
        <v>174</v>
      </c>
      <c r="D127" s="44">
        <v>0</v>
      </c>
      <c r="E127" s="44">
        <v>0</v>
      </c>
      <c r="F127" s="44">
        <v>0</v>
      </c>
      <c r="G127" s="44">
        <v>0</v>
      </c>
      <c r="H127" s="44">
        <v>0</v>
      </c>
      <c r="I127" s="44">
        <v>0</v>
      </c>
      <c r="J127" s="44">
        <v>0</v>
      </c>
      <c r="K127" s="44">
        <v>0</v>
      </c>
      <c r="L127" s="44">
        <v>0</v>
      </c>
      <c r="M127" s="44">
        <v>0</v>
      </c>
      <c r="N127" s="44">
        <v>0</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14"/>
      <c r="AJ127" s="44">
        <v>0</v>
      </c>
      <c r="AK127" s="44">
        <v>0</v>
      </c>
      <c r="AL127" s="44">
        <v>0</v>
      </c>
      <c r="AM127" s="44">
        <v>0</v>
      </c>
      <c r="AN127" s="44">
        <v>0</v>
      </c>
      <c r="AO127" s="44">
        <v>0</v>
      </c>
      <c r="AP127" s="44">
        <v>0</v>
      </c>
      <c r="AQ127" s="44">
        <v>0</v>
      </c>
      <c r="AR127" s="44">
        <v>0</v>
      </c>
      <c r="AS127" s="44">
        <v>0</v>
      </c>
      <c r="AT127" s="44">
        <v>0</v>
      </c>
      <c r="AU127" s="44">
        <v>0</v>
      </c>
      <c r="AV127" s="44">
        <v>0</v>
      </c>
      <c r="AW127" s="44">
        <v>0</v>
      </c>
      <c r="AX127" s="44">
        <v>0</v>
      </c>
      <c r="AY127" s="44">
        <v>0</v>
      </c>
      <c r="AZ127" s="44">
        <v>0</v>
      </c>
      <c r="BA127" s="44">
        <v>0</v>
      </c>
      <c r="BB127" s="44">
        <v>0</v>
      </c>
      <c r="BC127" s="44">
        <v>0</v>
      </c>
      <c r="BD127" s="44">
        <v>0</v>
      </c>
      <c r="BE127" s="44">
        <v>0</v>
      </c>
      <c r="BF127" s="44">
        <v>0</v>
      </c>
      <c r="BG127" s="44">
        <v>0</v>
      </c>
      <c r="BH127" s="44">
        <v>0</v>
      </c>
      <c r="BI127" s="44">
        <v>0</v>
      </c>
      <c r="BJ127" s="44">
        <v>0</v>
      </c>
      <c r="BK127" s="44">
        <v>0</v>
      </c>
      <c r="BL127" s="44">
        <v>0</v>
      </c>
      <c r="BM127" s="44">
        <v>0</v>
      </c>
      <c r="BN127" s="44">
        <v>0</v>
      </c>
      <c r="BO127" s="14"/>
      <c r="BP127" s="252">
        <f t="shared" si="30"/>
        <v>0</v>
      </c>
      <c r="BQ127" s="252">
        <f t="shared" si="30"/>
        <v>0</v>
      </c>
      <c r="BR127" s="252">
        <f t="shared" si="30"/>
        <v>0</v>
      </c>
      <c r="BS127" s="252">
        <f t="shared" si="30"/>
        <v>0</v>
      </c>
      <c r="BT127" s="252">
        <f t="shared" si="30"/>
        <v>0</v>
      </c>
      <c r="BU127" s="252">
        <f t="shared" si="30"/>
        <v>0</v>
      </c>
      <c r="BV127" s="252">
        <f t="shared" si="30"/>
        <v>0</v>
      </c>
      <c r="BW127" s="252">
        <f t="shared" si="30"/>
        <v>0</v>
      </c>
      <c r="BX127" s="252">
        <f t="shared" si="30"/>
        <v>0</v>
      </c>
      <c r="BY127" s="252">
        <f t="shared" si="30"/>
        <v>0</v>
      </c>
      <c r="BZ127" s="252">
        <f t="shared" si="30"/>
        <v>0</v>
      </c>
      <c r="CA127" s="252">
        <f t="shared" si="30"/>
        <v>0</v>
      </c>
      <c r="CB127" s="252">
        <f t="shared" si="30"/>
        <v>0</v>
      </c>
      <c r="CC127" s="252">
        <f t="shared" si="30"/>
        <v>0</v>
      </c>
      <c r="CD127" s="252">
        <f t="shared" si="30"/>
        <v>0</v>
      </c>
      <c r="CE127" s="252">
        <f t="shared" si="30"/>
        <v>0</v>
      </c>
      <c r="CF127" s="252">
        <f t="shared" si="27"/>
        <v>0</v>
      </c>
      <c r="CG127" s="252">
        <f t="shared" si="27"/>
        <v>0</v>
      </c>
      <c r="CH127" s="252">
        <f t="shared" si="27"/>
        <v>0</v>
      </c>
      <c r="CI127" s="252">
        <f t="shared" si="27"/>
        <v>0</v>
      </c>
      <c r="CJ127" s="252">
        <f t="shared" si="27"/>
        <v>0</v>
      </c>
      <c r="CK127" s="252">
        <f t="shared" si="27"/>
        <v>0</v>
      </c>
      <c r="CL127" s="252">
        <f t="shared" si="27"/>
        <v>0</v>
      </c>
      <c r="CM127" s="252">
        <f t="shared" si="26"/>
        <v>0</v>
      </c>
      <c r="CN127" s="252">
        <f t="shared" si="26"/>
        <v>0</v>
      </c>
      <c r="CO127" s="252">
        <f t="shared" si="26"/>
        <v>0</v>
      </c>
      <c r="CP127" s="252">
        <f t="shared" si="26"/>
        <v>0</v>
      </c>
      <c r="CQ127" s="252">
        <f t="shared" si="26"/>
        <v>0</v>
      </c>
      <c r="CR127" s="252">
        <f t="shared" si="26"/>
        <v>0</v>
      </c>
      <c r="CS127" s="252">
        <f t="shared" si="26"/>
        <v>0</v>
      </c>
      <c r="CT127" s="252">
        <f t="shared" si="26"/>
        <v>0</v>
      </c>
      <c r="CU127" s="221"/>
      <c r="CV127" s="221"/>
      <c r="CW127" s="221"/>
      <c r="CX127" s="221"/>
      <c r="CY127" s="221"/>
      <c r="CZ127" s="221"/>
      <c r="DA127" s="221"/>
      <c r="DB127" s="221"/>
      <c r="DC127" s="221"/>
      <c r="DD127" s="221"/>
      <c r="DE127" s="221"/>
      <c r="DF127" s="221"/>
      <c r="DG127" s="221"/>
      <c r="DH127" s="221"/>
      <c r="DI127" s="221"/>
      <c r="DJ127" s="221"/>
      <c r="DK127" s="221"/>
    </row>
    <row r="128" spans="1:115">
      <c r="C128" t="s">
        <v>119</v>
      </c>
      <c r="D128" s="8">
        <v>1.590877619983591</v>
      </c>
      <c r="E128" s="8">
        <v>1.5640542405717786</v>
      </c>
      <c r="F128" s="8">
        <v>1.5375469277970404</v>
      </c>
      <c r="G128" s="8">
        <v>1.5113531556939541</v>
      </c>
      <c r="H128" s="8">
        <v>1.4854704155267631</v>
      </c>
      <c r="I128" s="8">
        <v>1.4598962156806732</v>
      </c>
      <c r="J128" s="8">
        <v>1.4324458696259059</v>
      </c>
      <c r="K128" s="8">
        <v>1.4053523578782452</v>
      </c>
      <c r="L128" s="8">
        <v>1.3786125715718638</v>
      </c>
      <c r="M128" s="8">
        <v>1.3522234250283034</v>
      </c>
      <c r="N128" s="8">
        <v>1.3261818555959113</v>
      </c>
      <c r="O128" s="8">
        <v>1.2965775268285991</v>
      </c>
      <c r="P128" s="8">
        <v>1.2674179750784622</v>
      </c>
      <c r="Q128" s="8">
        <v>1.2386987446747175</v>
      </c>
      <c r="R128" s="8">
        <v>1.2104154185177822</v>
      </c>
      <c r="S128" s="8">
        <v>1.1825636177669676</v>
      </c>
      <c r="T128" s="8">
        <v>1.1518427926436889</v>
      </c>
      <c r="U128" s="8">
        <v>1.1216400552600225</v>
      </c>
      <c r="V128" s="8">
        <v>1.0919496074083683</v>
      </c>
      <c r="W128" s="8">
        <v>1.0627657073757739</v>
      </c>
      <c r="X128" s="8">
        <v>1.0340826694263243</v>
      </c>
      <c r="Y128" s="8">
        <v>1.0034469302307154</v>
      </c>
      <c r="Z128" s="8">
        <v>0.97337994172031239</v>
      </c>
      <c r="AA128" s="8">
        <v>0.94387481906236548</v>
      </c>
      <c r="AB128" s="8">
        <v>0.91492475012039898</v>
      </c>
      <c r="AC128" s="8">
        <v>0.88652299473083207</v>
      </c>
      <c r="AD128" s="8">
        <v>0.85758344714793466</v>
      </c>
      <c r="AE128" s="8">
        <v>0.82921473483330366</v>
      </c>
      <c r="AF128" s="8">
        <v>0.80140965445533363</v>
      </c>
      <c r="AG128" s="8">
        <v>0.77416108191331345</v>
      </c>
      <c r="AH128" s="8">
        <v>0.74746197151565419</v>
      </c>
      <c r="AI128" s="8"/>
      <c r="AJ128" s="8">
        <v>0.35200919349100857</v>
      </c>
      <c r="AK128" s="8">
        <v>0.35335066217209876</v>
      </c>
      <c r="AL128" s="8">
        <v>0.35466852538808019</v>
      </c>
      <c r="AM128" s="8">
        <v>0.35596224094295137</v>
      </c>
      <c r="AN128" s="8">
        <v>0.35723126177988085</v>
      </c>
      <c r="AO128" s="8">
        <v>0.35847503602512543</v>
      </c>
      <c r="AP128" s="8">
        <v>0.35907571455105958</v>
      </c>
      <c r="AQ128" s="8">
        <v>0.35964679191741078</v>
      </c>
      <c r="AR128" s="8">
        <v>0.36018777846020034</v>
      </c>
      <c r="AS128" s="8">
        <v>0.36069818244577129</v>
      </c>
      <c r="AT128" s="8">
        <v>0.3611775101805994</v>
      </c>
      <c r="AU128" s="8">
        <v>0.3604345707649495</v>
      </c>
      <c r="AV128" s="8">
        <v>0.35965577951495237</v>
      </c>
      <c r="AW128" s="8">
        <v>0.358840812333038</v>
      </c>
      <c r="AX128" s="8">
        <v>0.35798934831991375</v>
      </c>
      <c r="AY128" s="8">
        <v>0.35710106998800739</v>
      </c>
      <c r="AZ128" s="8">
        <v>0.35509355895806022</v>
      </c>
      <c r="BA128" s="8">
        <v>0.35304787055101233</v>
      </c>
      <c r="BB128" s="8">
        <v>0.35096387777705307</v>
      </c>
      <c r="BC128" s="8">
        <v>0.3488414617806907</v>
      </c>
      <c r="BD128" s="8">
        <v>0.34668051214282197</v>
      </c>
      <c r="BE128" s="8">
        <v>0.34361780867302905</v>
      </c>
      <c r="BF128" s="8">
        <v>0.3405177294390061</v>
      </c>
      <c r="BG128" s="8">
        <v>0.33738036045887471</v>
      </c>
      <c r="BH128" s="8">
        <v>0.33420580083600521</v>
      </c>
      <c r="BI128" s="8">
        <v>0.33099416315349978</v>
      </c>
      <c r="BJ128" s="8">
        <v>0.32733431797538781</v>
      </c>
      <c r="BK128" s="8">
        <v>0.32363916410664112</v>
      </c>
      <c r="BL128" s="8">
        <v>0.31990893735529669</v>
      </c>
      <c r="BM128" s="8">
        <v>0.31614388993903669</v>
      </c>
      <c r="BN128" s="8">
        <v>0.31234429094317684</v>
      </c>
      <c r="BO128" s="13"/>
      <c r="BP128" s="225">
        <f t="shared" si="30"/>
        <v>1.9428868134745996</v>
      </c>
      <c r="BQ128" s="225">
        <f t="shared" si="30"/>
        <v>1.9174049027438773</v>
      </c>
      <c r="BR128" s="225">
        <f t="shared" si="30"/>
        <v>1.8922154531851205</v>
      </c>
      <c r="BS128" s="225">
        <f t="shared" si="30"/>
        <v>1.8673153966369056</v>
      </c>
      <c r="BT128" s="225">
        <f t="shared" si="30"/>
        <v>1.842701677306644</v>
      </c>
      <c r="BU128" s="225">
        <f t="shared" si="30"/>
        <v>1.8183712517057986</v>
      </c>
      <c r="BV128" s="225">
        <f t="shared" ref="BP128:CE145" si="31">J128+AP128</f>
        <v>1.7915215841769654</v>
      </c>
      <c r="BW128" s="225">
        <f t="shared" si="31"/>
        <v>1.7649991497956559</v>
      </c>
      <c r="BX128" s="225">
        <f t="shared" si="31"/>
        <v>1.7388003500320641</v>
      </c>
      <c r="BY128" s="225">
        <f t="shared" si="31"/>
        <v>1.7129216074740747</v>
      </c>
      <c r="BZ128" s="225">
        <f t="shared" si="31"/>
        <v>1.6873593657765107</v>
      </c>
      <c r="CA128" s="225">
        <f t="shared" si="31"/>
        <v>1.6570120975935485</v>
      </c>
      <c r="CB128" s="225">
        <f t="shared" si="31"/>
        <v>1.6270737545934146</v>
      </c>
      <c r="CC128" s="225">
        <f t="shared" si="31"/>
        <v>1.5975395570077555</v>
      </c>
      <c r="CD128" s="225">
        <f t="shared" si="31"/>
        <v>1.5684047668376959</v>
      </c>
      <c r="CE128" s="225">
        <f t="shared" si="31"/>
        <v>1.5396646877549749</v>
      </c>
      <c r="CF128" s="225">
        <f t="shared" si="27"/>
        <v>1.5069363516017491</v>
      </c>
      <c r="CG128" s="225">
        <f t="shared" si="27"/>
        <v>1.4746879258110348</v>
      </c>
      <c r="CH128" s="225">
        <f t="shared" si="27"/>
        <v>1.4429134851854215</v>
      </c>
      <c r="CI128" s="225">
        <f t="shared" si="27"/>
        <v>1.4116071691564647</v>
      </c>
      <c r="CJ128" s="225">
        <f t="shared" si="27"/>
        <v>1.3807631815691463</v>
      </c>
      <c r="CK128" s="225">
        <f t="shared" si="27"/>
        <v>1.3470647389037445</v>
      </c>
      <c r="CL128" s="225">
        <f t="shared" si="27"/>
        <v>1.3138976711593184</v>
      </c>
      <c r="CM128" s="225">
        <f t="shared" si="26"/>
        <v>1.2812551795212401</v>
      </c>
      <c r="CN128" s="225">
        <f t="shared" si="26"/>
        <v>1.2491305509564041</v>
      </c>
      <c r="CO128" s="225">
        <f t="shared" si="26"/>
        <v>1.2175171578843318</v>
      </c>
      <c r="CP128" s="225">
        <f t="shared" si="26"/>
        <v>1.1849177651233225</v>
      </c>
      <c r="CQ128" s="225">
        <f t="shared" si="26"/>
        <v>1.1528538989399448</v>
      </c>
      <c r="CR128" s="225">
        <f t="shared" si="26"/>
        <v>1.1213185918106303</v>
      </c>
      <c r="CS128" s="225">
        <f t="shared" si="26"/>
        <v>1.0903049718523501</v>
      </c>
      <c r="CT128" s="225">
        <f t="shared" si="26"/>
        <v>1.0598062624588311</v>
      </c>
      <c r="CU128" s="221"/>
      <c r="CV128" s="221"/>
      <c r="CW128" s="221"/>
      <c r="CX128" s="221"/>
      <c r="CY128" s="221"/>
      <c r="CZ128" s="221"/>
      <c r="DA128" s="221"/>
      <c r="DB128" s="221"/>
      <c r="DC128" s="221"/>
      <c r="DD128" s="221"/>
      <c r="DE128" s="221"/>
      <c r="DF128" s="221"/>
      <c r="DG128" s="221"/>
      <c r="DH128" s="221"/>
      <c r="DI128" s="221"/>
      <c r="DJ128" s="221"/>
      <c r="DK128" s="221"/>
    </row>
    <row r="129" spans="1:115">
      <c r="C129" t="s">
        <v>17</v>
      </c>
      <c r="D129" s="2">
        <v>4.3431451257582028</v>
      </c>
      <c r="E129" s="2">
        <v>4.3226750992245933</v>
      </c>
      <c r="F129" s="2">
        <v>4.3023104157173702</v>
      </c>
      <c r="G129" s="2">
        <v>4.2820505259182307</v>
      </c>
      <c r="H129" s="2">
        <v>4.2618948833575736</v>
      </c>
      <c r="I129" s="2">
        <v>4.2418429443998242</v>
      </c>
      <c r="J129" s="2">
        <v>4.2196219775500552</v>
      </c>
      <c r="K129" s="2">
        <v>4.1975279942169186</v>
      </c>
      <c r="L129" s="2">
        <v>4.1755602631648703</v>
      </c>
      <c r="M129" s="2">
        <v>4.1537180573376959</v>
      </c>
      <c r="N129" s="2">
        <v>4.1320006538347958</v>
      </c>
      <c r="O129" s="2">
        <v>4.108607116314932</v>
      </c>
      <c r="P129" s="2">
        <v>4.0853780348806774</v>
      </c>
      <c r="Q129" s="2">
        <v>4.0623122565715883</v>
      </c>
      <c r="R129" s="2">
        <v>4.0394086363142065</v>
      </c>
      <c r="S129" s="2">
        <v>4.0166660368689131</v>
      </c>
      <c r="T129" s="2">
        <v>3.9903979431701373</v>
      </c>
      <c r="U129" s="2">
        <v>3.9643410626467235</v>
      </c>
      <c r="V129" s="2">
        <v>3.9384937207463357</v>
      </c>
      <c r="W129" s="2">
        <v>3.9128542558737598</v>
      </c>
      <c r="X129" s="2">
        <v>3.8874210192919003</v>
      </c>
      <c r="Y129" s="2">
        <v>3.8580476216744026</v>
      </c>
      <c r="Z129" s="2">
        <v>3.8289248355228787</v>
      </c>
      <c r="AA129" s="2">
        <v>3.8000505437336054</v>
      </c>
      <c r="AB129" s="2">
        <v>3.7714226468461804</v>
      </c>
      <c r="AC129" s="2">
        <v>3.7430390628974406</v>
      </c>
      <c r="AD129" s="2">
        <v>3.7135927987966011</v>
      </c>
      <c r="AE129" s="2">
        <v>3.6844087272789379</v>
      </c>
      <c r="AF129" s="2">
        <v>3.6554845400021536</v>
      </c>
      <c r="AG129" s="2">
        <v>3.6268179486731729</v>
      </c>
      <c r="AH129" s="2">
        <v>3.5984066848750702</v>
      </c>
      <c r="AI129" s="2"/>
      <c r="AJ129" s="2">
        <v>1.1235752186158809</v>
      </c>
      <c r="AK129" s="2">
        <v>1.1349820412991356</v>
      </c>
      <c r="AL129" s="2">
        <v>1.1465097158056745</v>
      </c>
      <c r="AM129" s="2">
        <v>1.1581596221447756</v>
      </c>
      <c r="AN129" s="2">
        <v>1.1699331579005601</v>
      </c>
      <c r="AO129" s="2">
        <v>1.1818317384855845</v>
      </c>
      <c r="AP129" s="2">
        <v>1.1932140522047794</v>
      </c>
      <c r="AQ129" s="2">
        <v>1.2047120075706297</v>
      </c>
      <c r="AR129" s="2">
        <v>1.2163268987894449</v>
      </c>
      <c r="AS129" s="2">
        <v>1.2280600367041374</v>
      </c>
      <c r="AT129" s="2">
        <v>1.2399127490420661</v>
      </c>
      <c r="AU129" s="2">
        <v>1.2512417634509665</v>
      </c>
      <c r="AV129" s="2">
        <v>1.2626922818428896</v>
      </c>
      <c r="AW129" s="2">
        <v>1.2742659419642268</v>
      </c>
      <c r="AX129" s="2">
        <v>1.2859644085693112</v>
      </c>
      <c r="AY129" s="2">
        <v>1.297789373918492</v>
      </c>
      <c r="AZ129" s="2">
        <v>1.3085326918691123</v>
      </c>
      <c r="BA129" s="2">
        <v>1.3193871564669291</v>
      </c>
      <c r="BB129" s="2">
        <v>1.3303543257158685</v>
      </c>
      <c r="BC129" s="2">
        <v>1.3414357849300094</v>
      </c>
      <c r="BD129" s="2">
        <v>1.3526331472590745</v>
      </c>
      <c r="BE129" s="2">
        <v>1.3625342512394456</v>
      </c>
      <c r="BF129" s="2">
        <v>1.372524746570442</v>
      </c>
      <c r="BG129" s="2">
        <v>1.3826057632541517</v>
      </c>
      <c r="BH129" s="2">
        <v>1.3927784501886227</v>
      </c>
      <c r="BI129" s="2">
        <v>1.403043975525575</v>
      </c>
      <c r="BJ129" s="2">
        <v>1.4129063608084937</v>
      </c>
      <c r="BK129" s="2">
        <v>1.4228575693440968</v>
      </c>
      <c r="BL129" s="2">
        <v>1.4328987672491169</v>
      </c>
      <c r="BM129" s="2">
        <v>1.4430311408625964</v>
      </c>
      <c r="BN129" s="2">
        <v>1.4532558971355727</v>
      </c>
      <c r="BP129" s="221">
        <f t="shared" si="31"/>
        <v>5.4667203443740835</v>
      </c>
      <c r="BQ129" s="221">
        <f t="shared" si="31"/>
        <v>5.4576571405237289</v>
      </c>
      <c r="BR129" s="221">
        <f t="shared" si="31"/>
        <v>5.4488201315230445</v>
      </c>
      <c r="BS129" s="221">
        <f t="shared" si="31"/>
        <v>5.4402101480630058</v>
      </c>
      <c r="BT129" s="221">
        <f t="shared" si="31"/>
        <v>5.4318280412581341</v>
      </c>
      <c r="BU129" s="221">
        <f t="shared" si="31"/>
        <v>5.4236746828854088</v>
      </c>
      <c r="BV129" s="221">
        <f t="shared" si="31"/>
        <v>5.4128360297548346</v>
      </c>
      <c r="BW129" s="221">
        <f t="shared" si="31"/>
        <v>5.4022400017875487</v>
      </c>
      <c r="BX129" s="221">
        <f t="shared" si="31"/>
        <v>5.3918871619543154</v>
      </c>
      <c r="BY129" s="221">
        <f t="shared" si="31"/>
        <v>5.3817780940418336</v>
      </c>
      <c r="BZ129" s="221">
        <f t="shared" si="31"/>
        <v>5.3719134028768618</v>
      </c>
      <c r="CA129" s="221">
        <f t="shared" si="31"/>
        <v>5.3598488797658987</v>
      </c>
      <c r="CB129" s="221">
        <f t="shared" si="31"/>
        <v>5.3480703167235673</v>
      </c>
      <c r="CC129" s="221">
        <f t="shared" si="31"/>
        <v>5.3365781985358147</v>
      </c>
      <c r="CD129" s="221">
        <f t="shared" si="31"/>
        <v>5.3253730448835181</v>
      </c>
      <c r="CE129" s="221">
        <f t="shared" si="31"/>
        <v>5.3144554107874047</v>
      </c>
      <c r="CF129" s="221">
        <f t="shared" si="27"/>
        <v>5.29893063503925</v>
      </c>
      <c r="CG129" s="221">
        <f t="shared" si="27"/>
        <v>5.2837282191136525</v>
      </c>
      <c r="CH129" s="221">
        <f t="shared" si="27"/>
        <v>5.2688480464622041</v>
      </c>
      <c r="CI129" s="221">
        <f t="shared" si="27"/>
        <v>5.2542900408037694</v>
      </c>
      <c r="CJ129" s="221">
        <f t="shared" si="27"/>
        <v>5.2400541665509746</v>
      </c>
      <c r="CK129" s="221">
        <f t="shared" si="27"/>
        <v>5.220581872913848</v>
      </c>
      <c r="CL129" s="221">
        <f t="shared" si="27"/>
        <v>5.2014495820933204</v>
      </c>
      <c r="CM129" s="221">
        <f t="shared" si="26"/>
        <v>5.1826563069877576</v>
      </c>
      <c r="CN129" s="221">
        <f t="shared" si="26"/>
        <v>5.1642010970348036</v>
      </c>
      <c r="CO129" s="221">
        <f t="shared" si="26"/>
        <v>5.1460830384230158</v>
      </c>
      <c r="CP129" s="221">
        <f t="shared" si="26"/>
        <v>5.1264991596050944</v>
      </c>
      <c r="CQ129" s="221">
        <f t="shared" si="26"/>
        <v>5.1072662966230347</v>
      </c>
      <c r="CR129" s="221">
        <f t="shared" si="26"/>
        <v>5.0883833072512701</v>
      </c>
      <c r="CS129" s="221">
        <f t="shared" si="26"/>
        <v>5.0698490895357695</v>
      </c>
      <c r="CT129" s="221">
        <f t="shared" si="26"/>
        <v>5.0516625820106427</v>
      </c>
      <c r="CU129" s="221"/>
      <c r="CV129" s="221"/>
      <c r="CW129" s="221"/>
      <c r="CX129" s="221"/>
      <c r="CY129" s="221"/>
      <c r="CZ129" s="221"/>
      <c r="DA129" s="221"/>
      <c r="DB129" s="221"/>
      <c r="DC129" s="221"/>
      <c r="DD129" s="221"/>
      <c r="DE129" s="221"/>
      <c r="DF129" s="221"/>
      <c r="DG129" s="221"/>
      <c r="DH129" s="221"/>
      <c r="DI129" s="221"/>
      <c r="DJ129" s="221"/>
      <c r="DK129" s="221"/>
    </row>
    <row r="130" spans="1:115">
      <c r="D130" s="2">
        <v>0</v>
      </c>
      <c r="E130" s="2">
        <v>0</v>
      </c>
      <c r="F130" s="2">
        <v>0</v>
      </c>
      <c r="G130" s="2">
        <v>0</v>
      </c>
      <c r="H130" s="2">
        <v>0</v>
      </c>
      <c r="I130" s="2">
        <v>0</v>
      </c>
      <c r="J130" s="2">
        <v>0</v>
      </c>
      <c r="K130" s="2">
        <v>0</v>
      </c>
      <c r="L130" s="2">
        <v>0</v>
      </c>
      <c r="M130" s="2">
        <v>0</v>
      </c>
      <c r="N130" s="2">
        <v>0</v>
      </c>
      <c r="O130" s="2">
        <v>0</v>
      </c>
      <c r="P130" s="2">
        <v>0</v>
      </c>
      <c r="Q130" s="2">
        <v>0</v>
      </c>
      <c r="R130" s="2">
        <v>0</v>
      </c>
      <c r="S130" s="2">
        <v>0</v>
      </c>
      <c r="T130" s="2">
        <v>0</v>
      </c>
      <c r="U130" s="2">
        <v>0</v>
      </c>
      <c r="V130" s="2">
        <v>0</v>
      </c>
      <c r="W130" s="2">
        <v>0</v>
      </c>
      <c r="X130" s="2">
        <v>0</v>
      </c>
      <c r="Y130" s="2">
        <v>0</v>
      </c>
      <c r="Z130" s="2">
        <v>0</v>
      </c>
      <c r="AA130" s="2">
        <v>0</v>
      </c>
      <c r="AB130" s="2">
        <v>0</v>
      </c>
      <c r="AC130" s="2">
        <v>0</v>
      </c>
      <c r="AD130" s="2">
        <v>0</v>
      </c>
      <c r="AE130" s="2">
        <v>0</v>
      </c>
      <c r="AF130" s="2">
        <v>0</v>
      </c>
      <c r="AG130" s="2">
        <v>0</v>
      </c>
      <c r="AH130" s="2">
        <v>0</v>
      </c>
      <c r="AI130" s="2"/>
      <c r="AJ130" s="2">
        <v>0</v>
      </c>
      <c r="AK130" s="2">
        <v>0</v>
      </c>
      <c r="AL130" s="2">
        <v>0</v>
      </c>
      <c r="AM130" s="2">
        <v>0</v>
      </c>
      <c r="AN130" s="2">
        <v>0</v>
      </c>
      <c r="AO130" s="2">
        <v>0</v>
      </c>
      <c r="AP130" s="2">
        <v>0</v>
      </c>
      <c r="AQ130" s="2">
        <v>0</v>
      </c>
      <c r="AR130" s="2">
        <v>0</v>
      </c>
      <c r="AS130" s="2">
        <v>0</v>
      </c>
      <c r="AT130" s="2">
        <v>0</v>
      </c>
      <c r="AU130" s="2">
        <v>0</v>
      </c>
      <c r="AV130" s="2">
        <v>0</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P130" s="221">
        <f t="shared" si="31"/>
        <v>0</v>
      </c>
      <c r="BQ130" s="221">
        <f t="shared" si="31"/>
        <v>0</v>
      </c>
      <c r="BR130" s="221">
        <f t="shared" si="31"/>
        <v>0</v>
      </c>
      <c r="BS130" s="221">
        <f t="shared" si="31"/>
        <v>0</v>
      </c>
      <c r="BT130" s="221">
        <f t="shared" si="31"/>
        <v>0</v>
      </c>
      <c r="BU130" s="221">
        <f t="shared" si="31"/>
        <v>0</v>
      </c>
      <c r="BV130" s="221">
        <f t="shared" si="31"/>
        <v>0</v>
      </c>
      <c r="BW130" s="221">
        <f t="shared" si="31"/>
        <v>0</v>
      </c>
      <c r="BX130" s="221">
        <f t="shared" si="31"/>
        <v>0</v>
      </c>
      <c r="BY130" s="221">
        <f t="shared" si="31"/>
        <v>0</v>
      </c>
      <c r="BZ130" s="221">
        <f t="shared" si="31"/>
        <v>0</v>
      </c>
      <c r="CA130" s="221">
        <f t="shared" si="31"/>
        <v>0</v>
      </c>
      <c r="CB130" s="221">
        <f t="shared" si="31"/>
        <v>0</v>
      </c>
      <c r="CC130" s="221">
        <f t="shared" si="31"/>
        <v>0</v>
      </c>
      <c r="CD130" s="221">
        <f t="shared" si="31"/>
        <v>0</v>
      </c>
      <c r="CE130" s="221">
        <f t="shared" si="31"/>
        <v>0</v>
      </c>
      <c r="CF130" s="221">
        <f t="shared" si="27"/>
        <v>0</v>
      </c>
      <c r="CG130" s="221">
        <f t="shared" si="27"/>
        <v>0</v>
      </c>
      <c r="CH130" s="221">
        <f t="shared" si="27"/>
        <v>0</v>
      </c>
      <c r="CI130" s="221">
        <f t="shared" si="27"/>
        <v>0</v>
      </c>
      <c r="CJ130" s="221">
        <f t="shared" si="27"/>
        <v>0</v>
      </c>
      <c r="CK130" s="221">
        <f t="shared" si="27"/>
        <v>0</v>
      </c>
      <c r="CL130" s="221">
        <f t="shared" si="27"/>
        <v>0</v>
      </c>
      <c r="CM130" s="221">
        <f t="shared" si="26"/>
        <v>0</v>
      </c>
      <c r="CN130" s="221">
        <f t="shared" si="26"/>
        <v>0</v>
      </c>
      <c r="CO130" s="221">
        <f t="shared" si="26"/>
        <v>0</v>
      </c>
      <c r="CP130" s="221">
        <f t="shared" si="26"/>
        <v>0</v>
      </c>
      <c r="CQ130" s="221">
        <f t="shared" si="26"/>
        <v>0</v>
      </c>
      <c r="CR130" s="221">
        <f t="shared" si="26"/>
        <v>0</v>
      </c>
      <c r="CS130" s="221">
        <f t="shared" si="26"/>
        <v>0</v>
      </c>
      <c r="CT130" s="221">
        <f t="shared" si="26"/>
        <v>0</v>
      </c>
      <c r="CU130" s="221"/>
      <c r="CV130" s="221"/>
      <c r="CW130" s="221"/>
      <c r="CX130" s="221"/>
      <c r="CY130" s="221"/>
      <c r="CZ130" s="221"/>
      <c r="DA130" s="221"/>
      <c r="DB130" s="221"/>
      <c r="DC130" s="221"/>
      <c r="DD130" s="221"/>
      <c r="DE130" s="221"/>
      <c r="DF130" s="221"/>
      <c r="DG130" s="221"/>
      <c r="DH130" s="221"/>
      <c r="DI130" s="221"/>
      <c r="DJ130" s="221"/>
      <c r="DK130" s="221"/>
    </row>
    <row r="131" spans="1:115">
      <c r="A131" s="1" t="s">
        <v>181</v>
      </c>
      <c r="C131" t="s">
        <v>19</v>
      </c>
      <c r="D131" s="2">
        <v>0</v>
      </c>
      <c r="E131" s="2">
        <v>2.6264549069162594E-2</v>
      </c>
      <c r="F131" s="2">
        <v>5.2306405515473733E-2</v>
      </c>
      <c r="G131" s="2">
        <v>7.8127143207339142E-2</v>
      </c>
      <c r="H131" s="2">
        <v>0.10372832546958027</v>
      </c>
      <c r="I131" s="2">
        <v>0.12911150515138842</v>
      </c>
      <c r="J131" s="2">
        <v>0.15421074063069651</v>
      </c>
      <c r="K131" s="2">
        <v>0.17907339741342951</v>
      </c>
      <c r="L131" s="2">
        <v>0.20370135129052094</v>
      </c>
      <c r="M131" s="2">
        <v>0.2280964640263129</v>
      </c>
      <c r="N131" s="2">
        <v>0.25226058345868668</v>
      </c>
      <c r="O131" s="2">
        <v>0.28865875500755289</v>
      </c>
      <c r="P131" s="2">
        <v>0.32475249512835758</v>
      </c>
      <c r="Q131" s="2">
        <v>0.36054298546657837</v>
      </c>
      <c r="R131" s="2">
        <v>0.39603139756004069</v>
      </c>
      <c r="S131" s="2">
        <v>0.43121889296048521</v>
      </c>
      <c r="T131" s="2">
        <v>0.46581474081382196</v>
      </c>
      <c r="U131" s="2">
        <v>0.50007989340683134</v>
      </c>
      <c r="V131" s="2">
        <v>0.53401621189636883</v>
      </c>
      <c r="W131" s="2">
        <v>0.56762553733083077</v>
      </c>
      <c r="X131" s="2">
        <v>0.60090969089290236</v>
      </c>
      <c r="Y131" s="2">
        <v>0.64220701731581142</v>
      </c>
      <c r="Z131" s="2">
        <v>0.68282360360466854</v>
      </c>
      <c r="AA131" s="2">
        <v>0.72276188674425812</v>
      </c>
      <c r="AB131" s="2">
        <v>0.76202428374937092</v>
      </c>
      <c r="AC131" s="2">
        <v>0.80061319196085301</v>
      </c>
      <c r="AD131" s="2">
        <v>0.8383618706069742</v>
      </c>
      <c r="AE131" s="2">
        <v>0.87543144929094319</v>
      </c>
      <c r="AF131" s="2">
        <v>0.91182456567858816</v>
      </c>
      <c r="AG131" s="2">
        <v>0.94754383369102768</v>
      </c>
      <c r="AH131" s="2">
        <v>0.98259184385747067</v>
      </c>
      <c r="AI131" s="2"/>
      <c r="AJ131" s="2">
        <v>0</v>
      </c>
      <c r="AK131" s="2">
        <v>6.5696390598124852E-3</v>
      </c>
      <c r="AL131" s="2">
        <v>1.3271060977542097E-2</v>
      </c>
      <c r="AM131" s="2">
        <v>2.0106264822999102E-2</v>
      </c>
      <c r="AN131" s="2">
        <v>2.707727699042288E-2</v>
      </c>
      <c r="AO131" s="2">
        <v>3.4186151552906885E-2</v>
      </c>
      <c r="AP131" s="2">
        <v>4.1415881088957981E-2</v>
      </c>
      <c r="AQ131" s="2">
        <v>4.87808766676011E-2</v>
      </c>
      <c r="AR131" s="2">
        <v>5.6283088104864237E-2</v>
      </c>
      <c r="AS131" s="2">
        <v>6.3924490767737971E-2</v>
      </c>
      <c r="AT131" s="2">
        <v>7.1707085894079287E-2</v>
      </c>
      <c r="AU131" s="2">
        <v>8.352430723428976E-2</v>
      </c>
      <c r="AV131" s="2">
        <v>9.5579436575088605E-2</v>
      </c>
      <c r="AW131" s="2">
        <v>0.10787630485198534</v>
      </c>
      <c r="AX131" s="2">
        <v>0.12041879343020381</v>
      </c>
      <c r="AY131" s="2">
        <v>0.13321083443982987</v>
      </c>
      <c r="AZ131" s="2">
        <v>0.14616058968081441</v>
      </c>
      <c r="BA131" s="2">
        <v>0.15935435371875861</v>
      </c>
      <c r="BB131" s="2">
        <v>0.17279591380285902</v>
      </c>
      <c r="BC131" s="2">
        <v>0.1864891046141352</v>
      </c>
      <c r="BD131" s="2">
        <v>0.20043780848597842</v>
      </c>
      <c r="BE131" s="2">
        <v>0.21844347610417877</v>
      </c>
      <c r="BF131" s="2">
        <v>0.23673547452143109</v>
      </c>
      <c r="BG131" s="2">
        <v>0.25531531380143374</v>
      </c>
      <c r="BH131" s="2">
        <v>0.27418441046178788</v>
      </c>
      <c r="BI131" s="2">
        <v>0.29334408246076871</v>
      </c>
      <c r="BJ131" s="2">
        <v>0.31273111126776842</v>
      </c>
      <c r="BK131" s="2">
        <v>0.33240510011306185</v>
      </c>
      <c r="BL131" s="2">
        <v>0.3523669326857452</v>
      </c>
      <c r="BM131" s="2">
        <v>0.37261737093545538</v>
      </c>
      <c r="BN131" s="2">
        <v>0.39315704912614369</v>
      </c>
      <c r="BP131" s="221">
        <f t="shared" si="31"/>
        <v>0</v>
      </c>
      <c r="BQ131" s="221">
        <f t="shared" si="31"/>
        <v>3.2834188128975081E-2</v>
      </c>
      <c r="BR131" s="221">
        <f t="shared" si="31"/>
        <v>6.5577466493015824E-2</v>
      </c>
      <c r="BS131" s="221">
        <f t="shared" si="31"/>
        <v>9.823340803033824E-2</v>
      </c>
      <c r="BT131" s="221">
        <f t="shared" si="31"/>
        <v>0.13080560246000317</v>
      </c>
      <c r="BU131" s="221">
        <f t="shared" si="31"/>
        <v>0.1632976567042953</v>
      </c>
      <c r="BV131" s="221">
        <f t="shared" si="31"/>
        <v>0.1956266217196545</v>
      </c>
      <c r="BW131" s="221">
        <f t="shared" si="31"/>
        <v>0.22785427408103059</v>
      </c>
      <c r="BX131" s="221">
        <f t="shared" si="31"/>
        <v>0.25998443939538518</v>
      </c>
      <c r="BY131" s="221">
        <f t="shared" si="31"/>
        <v>0.29202095479405088</v>
      </c>
      <c r="BZ131" s="221">
        <f t="shared" si="31"/>
        <v>0.323967669352766</v>
      </c>
      <c r="CA131" s="221">
        <f t="shared" si="31"/>
        <v>0.37218306224184267</v>
      </c>
      <c r="CB131" s="221">
        <f t="shared" si="31"/>
        <v>0.42033193170344618</v>
      </c>
      <c r="CC131" s="221">
        <f t="shared" si="31"/>
        <v>0.46841929031856372</v>
      </c>
      <c r="CD131" s="221">
        <f t="shared" si="31"/>
        <v>0.51645019099024447</v>
      </c>
      <c r="CE131" s="221">
        <f t="shared" si="31"/>
        <v>0.56442972740031505</v>
      </c>
      <c r="CF131" s="221">
        <f t="shared" si="27"/>
        <v>0.61197533049463637</v>
      </c>
      <c r="CG131" s="221">
        <f t="shared" si="27"/>
        <v>0.65943424712558996</v>
      </c>
      <c r="CH131" s="221">
        <f t="shared" si="27"/>
        <v>0.70681212569922791</v>
      </c>
      <c r="CI131" s="221">
        <f t="shared" si="27"/>
        <v>0.75411464194496602</v>
      </c>
      <c r="CJ131" s="221">
        <f t="shared" si="27"/>
        <v>0.80134749937888072</v>
      </c>
      <c r="CK131" s="221">
        <f t="shared" si="27"/>
        <v>0.86065049341999023</v>
      </c>
      <c r="CL131" s="221">
        <f t="shared" si="27"/>
        <v>0.9195590781260996</v>
      </c>
      <c r="CM131" s="221">
        <f t="shared" si="26"/>
        <v>0.97807720054569192</v>
      </c>
      <c r="CN131" s="221">
        <f t="shared" si="26"/>
        <v>1.0362086942111588</v>
      </c>
      <c r="CO131" s="221">
        <f t="shared" si="26"/>
        <v>1.0939572744216217</v>
      </c>
      <c r="CP131" s="221">
        <f t="shared" si="26"/>
        <v>1.1510929818747426</v>
      </c>
      <c r="CQ131" s="221">
        <f t="shared" si="26"/>
        <v>1.2078365494040051</v>
      </c>
      <c r="CR131" s="221">
        <f t="shared" si="26"/>
        <v>1.2641914983643334</v>
      </c>
      <c r="CS131" s="221">
        <f t="shared" si="26"/>
        <v>1.320161204626483</v>
      </c>
      <c r="CT131" s="221">
        <f t="shared" si="26"/>
        <v>1.3757488929836144</v>
      </c>
      <c r="CU131" s="221"/>
      <c r="CV131" s="221"/>
      <c r="CW131" s="221"/>
      <c r="CX131" s="221"/>
      <c r="CY131" s="221"/>
      <c r="CZ131" s="221"/>
      <c r="DA131" s="221"/>
      <c r="DB131" s="221"/>
      <c r="DC131" s="221"/>
      <c r="DD131" s="221"/>
      <c r="DE131" s="221"/>
      <c r="DF131" s="221"/>
      <c r="DG131" s="221"/>
      <c r="DH131" s="221"/>
      <c r="DI131" s="221"/>
      <c r="DJ131" s="221"/>
      <c r="DK131" s="221"/>
    </row>
    <row r="132" spans="1:115">
      <c r="C132" t="s">
        <v>23</v>
      </c>
      <c r="D132" s="8">
        <v>0</v>
      </c>
      <c r="E132" s="8">
        <v>8.0620294462164458E-3</v>
      </c>
      <c r="F132" s="8">
        <v>1.6046039547654795E-2</v>
      </c>
      <c r="G132" s="8">
        <v>2.3952604910084881E-2</v>
      </c>
      <c r="H132" s="8">
        <v>3.1782296312215873E-2</v>
      </c>
      <c r="I132" s="8">
        <v>3.9535680729835036E-2</v>
      </c>
      <c r="J132" s="8">
        <v>4.7190826672079522E-2</v>
      </c>
      <c r="K132" s="8">
        <v>5.4763571382661823E-2</v>
      </c>
      <c r="L132" s="8">
        <v>6.2254588560344395E-2</v>
      </c>
      <c r="M132" s="8">
        <v>6.9664546923202966E-2</v>
      </c>
      <c r="N132" s="8">
        <v>7.6994110243460645E-2</v>
      </c>
      <c r="O132" s="8">
        <v>8.4167468291715675E-2</v>
      </c>
      <c r="P132" s="8">
        <v>8.9289255196657868E-2</v>
      </c>
      <c r="Q132" s="8">
        <v>9.573312762626271E-2</v>
      </c>
      <c r="R132" s="8">
        <v>0.10208924325259479</v>
      </c>
      <c r="S132" s="8">
        <v>0.10835847338033099</v>
      </c>
      <c r="T132" s="8">
        <v>0.11444438741725635</v>
      </c>
      <c r="U132" s="8">
        <v>0.12043444474769491</v>
      </c>
      <c r="V132" s="8">
        <v>0.1263297366666663</v>
      </c>
      <c r="W132" s="8">
        <v>0.13213134341135579</v>
      </c>
      <c r="X132" s="8">
        <v>0.13784033426623662</v>
      </c>
      <c r="Y132" s="8">
        <v>0.13939249289929545</v>
      </c>
      <c r="Z132" s="8">
        <v>0.14290511738228412</v>
      </c>
      <c r="AA132" s="8">
        <v>0.14632762415374306</v>
      </c>
      <c r="AB132" s="8">
        <v>0.14966122751940661</v>
      </c>
      <c r="AC132" s="8">
        <v>0.15290712806380016</v>
      </c>
      <c r="AD132" s="8">
        <v>0.15601013988306439</v>
      </c>
      <c r="AE132" s="8">
        <v>0.15902436012627927</v>
      </c>
      <c r="AF132" s="8">
        <v>0.16195104826996282</v>
      </c>
      <c r="AG132" s="8">
        <v>0.16479144889402023</v>
      </c>
      <c r="AH132" s="8">
        <v>0.16754679184418997</v>
      </c>
      <c r="AI132" s="8"/>
      <c r="AJ132" s="8">
        <v>0</v>
      </c>
      <c r="AK132" s="8">
        <v>1.4108895921083743E-3</v>
      </c>
      <c r="AL132" s="8">
        <v>2.8455728691629905E-3</v>
      </c>
      <c r="AM132" s="8">
        <v>4.3042966201622132E-3</v>
      </c>
      <c r="AN132" s="8">
        <v>5.7873084635921643E-3</v>
      </c>
      <c r="AO132" s="8">
        <v>7.2948568059502551E-3</v>
      </c>
      <c r="AP132" s="8">
        <v>8.8208276213011996E-3</v>
      </c>
      <c r="AQ132" s="8">
        <v>1.0369570947280493E-2</v>
      </c>
      <c r="AR132" s="8">
        <v>1.1941274135100557E-2</v>
      </c>
      <c r="AS132" s="8">
        <v>1.3536123945533628E-2</v>
      </c>
      <c r="AT132" s="8">
        <v>1.5154306480302943E-2</v>
      </c>
      <c r="AU132" s="8">
        <v>1.677270419922745E-2</v>
      </c>
      <c r="AV132" s="8">
        <v>1.8123780917473298E-2</v>
      </c>
      <c r="AW132" s="8">
        <v>1.9908035584426324E-2</v>
      </c>
      <c r="AX132" s="8">
        <v>2.1713241598479784E-2</v>
      </c>
      <c r="AY132" s="8">
        <v>2.353947773762493E-2</v>
      </c>
      <c r="AZ132" s="8">
        <v>2.5354879272656339E-2</v>
      </c>
      <c r="BA132" s="8">
        <v>2.7186938781581856E-2</v>
      </c>
      <c r="BB132" s="8">
        <v>2.9035625905707255E-2</v>
      </c>
      <c r="BC132" s="8">
        <v>3.0900905383587803E-2</v>
      </c>
      <c r="BD132" s="8">
        <v>3.2782736910349781E-2</v>
      </c>
      <c r="BE132" s="8">
        <v>3.7280714537569107E-2</v>
      </c>
      <c r="BF132" s="8">
        <v>3.9139508773817611E-2</v>
      </c>
      <c r="BG132" s="8">
        <v>4.1010419786700419E-2</v>
      </c>
      <c r="BH132" s="8">
        <v>4.2893301220599249E-2</v>
      </c>
      <c r="BI132" s="8">
        <v>4.4787999684623235E-2</v>
      </c>
      <c r="BJ132" s="8">
        <v>4.6672876994287169E-2</v>
      </c>
      <c r="BK132" s="8">
        <v>4.8567264528632526E-2</v>
      </c>
      <c r="BL132" s="8">
        <v>5.0470951127395677E-2</v>
      </c>
      <c r="BM132" s="8">
        <v>5.2383717415124792E-2</v>
      </c>
      <c r="BN132" s="8">
        <v>5.4305335603414169E-2</v>
      </c>
      <c r="BO132" s="13"/>
      <c r="BP132" s="225">
        <f t="shared" si="31"/>
        <v>0</v>
      </c>
      <c r="BQ132" s="225">
        <f t="shared" si="31"/>
        <v>9.4729190383248205E-3</v>
      </c>
      <c r="BR132" s="225">
        <f t="shared" si="31"/>
        <v>1.8891612416817784E-2</v>
      </c>
      <c r="BS132" s="225">
        <f t="shared" si="31"/>
        <v>2.8256901530247094E-2</v>
      </c>
      <c r="BT132" s="225">
        <f t="shared" si="31"/>
        <v>3.7569604775808035E-2</v>
      </c>
      <c r="BU132" s="225">
        <f t="shared" si="31"/>
        <v>4.683053753578529E-2</v>
      </c>
      <c r="BV132" s="225">
        <f t="shared" si="31"/>
        <v>5.6011654293380723E-2</v>
      </c>
      <c r="BW132" s="225">
        <f t="shared" si="31"/>
        <v>6.5133142329942315E-2</v>
      </c>
      <c r="BX132" s="225">
        <f t="shared" si="31"/>
        <v>7.4195862695444953E-2</v>
      </c>
      <c r="BY132" s="225">
        <f t="shared" si="31"/>
        <v>8.3200670868736587E-2</v>
      </c>
      <c r="BZ132" s="225">
        <f t="shared" si="31"/>
        <v>9.2148416723763588E-2</v>
      </c>
      <c r="CA132" s="225">
        <f t="shared" si="31"/>
        <v>0.10094017249094313</v>
      </c>
      <c r="CB132" s="225">
        <f t="shared" si="31"/>
        <v>0.10741303611413117</v>
      </c>
      <c r="CC132" s="225">
        <f t="shared" si="31"/>
        <v>0.11564116321068904</v>
      </c>
      <c r="CD132" s="225">
        <f t="shared" si="31"/>
        <v>0.12380248485107458</v>
      </c>
      <c r="CE132" s="225">
        <f t="shared" si="27"/>
        <v>0.13189795111795591</v>
      </c>
      <c r="CF132" s="225">
        <f t="shared" si="27"/>
        <v>0.13979926668991269</v>
      </c>
      <c r="CG132" s="225">
        <f t="shared" si="27"/>
        <v>0.14762138352927676</v>
      </c>
      <c r="CH132" s="225">
        <f t="shared" si="27"/>
        <v>0.15536536257237354</v>
      </c>
      <c r="CI132" s="225">
        <f t="shared" si="27"/>
        <v>0.1630322487949436</v>
      </c>
      <c r="CJ132" s="225">
        <f t="shared" si="27"/>
        <v>0.1706230711765864</v>
      </c>
      <c r="CK132" s="225">
        <f t="shared" si="27"/>
        <v>0.17667320743686454</v>
      </c>
      <c r="CL132" s="225">
        <f t="shared" si="27"/>
        <v>0.18204462615610173</v>
      </c>
      <c r="CM132" s="225">
        <f t="shared" si="26"/>
        <v>0.18733804394044348</v>
      </c>
      <c r="CN132" s="225">
        <f t="shared" si="26"/>
        <v>0.19255452874000586</v>
      </c>
      <c r="CO132" s="225">
        <f t="shared" si="26"/>
        <v>0.1976951277484234</v>
      </c>
      <c r="CP132" s="225">
        <f t="shared" si="26"/>
        <v>0.20268301687735157</v>
      </c>
      <c r="CQ132" s="225">
        <f t="shared" si="26"/>
        <v>0.20759162465491179</v>
      </c>
      <c r="CR132" s="225">
        <f t="shared" si="26"/>
        <v>0.21242199939735851</v>
      </c>
      <c r="CS132" s="225">
        <f t="shared" si="26"/>
        <v>0.21717516630914502</v>
      </c>
      <c r="CT132" s="225">
        <f t="shared" si="26"/>
        <v>0.22185212744760413</v>
      </c>
      <c r="CU132" s="221"/>
      <c r="CV132" s="221"/>
      <c r="CW132" s="221"/>
      <c r="CX132" s="221"/>
      <c r="CY132" s="221"/>
      <c r="CZ132" s="221"/>
      <c r="DA132" s="221"/>
      <c r="DB132" s="221"/>
      <c r="DC132" s="221"/>
      <c r="DD132" s="221"/>
      <c r="DE132" s="221"/>
      <c r="DF132" s="221"/>
      <c r="DG132" s="221"/>
      <c r="DH132" s="221"/>
      <c r="DI132" s="221"/>
      <c r="DJ132" s="221"/>
      <c r="DK132" s="221"/>
    </row>
    <row r="133" spans="1:115">
      <c r="C133" t="s">
        <v>43</v>
      </c>
      <c r="D133" s="63">
        <v>0</v>
      </c>
      <c r="E133" s="63">
        <v>2.961974088195185E-2</v>
      </c>
      <c r="F133" s="63">
        <v>6.0212980650099945E-2</v>
      </c>
      <c r="G133" s="63">
        <v>9.1776568941834613E-2</v>
      </c>
      <c r="H133" s="63">
        <v>0.12430694057877201</v>
      </c>
      <c r="I133" s="63">
        <v>0.15780010537479106</v>
      </c>
      <c r="J133" s="63">
        <v>0.1909333342879993</v>
      </c>
      <c r="K133" s="63">
        <v>0.22479612535017757</v>
      </c>
      <c r="L133" s="63">
        <v>0.25937802911355767</v>
      </c>
      <c r="M133" s="63">
        <v>0.29466804796485468</v>
      </c>
      <c r="N133" s="63">
        <v>0.33065462395498602</v>
      </c>
      <c r="O133" s="63">
        <v>0.35795342910861794</v>
      </c>
      <c r="P133" s="63">
        <v>0.38592314245226511</v>
      </c>
      <c r="Q133" s="63">
        <v>0.41375758066569857</v>
      </c>
      <c r="R133" s="63">
        <v>0.44188807360906435</v>
      </c>
      <c r="S133" s="63">
        <v>0.47029800974123503</v>
      </c>
      <c r="T133" s="63">
        <v>0.49897019091537009</v>
      </c>
      <c r="U133" s="63">
        <v>0.52788682043876023</v>
      </c>
      <c r="V133" s="63">
        <v>0.55702949093970999</v>
      </c>
      <c r="W133" s="63">
        <v>0.5863791720387278</v>
      </c>
      <c r="X133" s="63">
        <v>0.61591619782124707</v>
      </c>
      <c r="Y133" s="63">
        <v>0.64786987134576335</v>
      </c>
      <c r="Z133" s="63">
        <v>0.67954338942076653</v>
      </c>
      <c r="AA133" s="63">
        <v>0.71101076812707598</v>
      </c>
      <c r="AB133" s="63">
        <v>0.74282472252467624</v>
      </c>
      <c r="AC133" s="63">
        <v>0.77497770881754147</v>
      </c>
      <c r="AD133" s="63">
        <v>0.80736250630316952</v>
      </c>
      <c r="AE133" s="63">
        <v>0.84006397175520453</v>
      </c>
      <c r="AF133" s="63">
        <v>0.87307349630277331</v>
      </c>
      <c r="AG133" s="63">
        <v>0.90638214234863979</v>
      </c>
      <c r="AH133" s="63">
        <v>0.93998063513909225</v>
      </c>
      <c r="AI133" s="63"/>
      <c r="AJ133" s="63">
        <v>0</v>
      </c>
      <c r="AK133" s="63">
        <v>5.107606962527822E-3</v>
      </c>
      <c r="AL133" s="63">
        <v>1.0558250447147088E-2</v>
      </c>
      <c r="AM133" s="63">
        <v>1.6356729101390688E-2</v>
      </c>
      <c r="AN133" s="63">
        <v>2.2507850421517372E-2</v>
      </c>
      <c r="AO133" s="63">
        <v>2.9016429573703484E-2</v>
      </c>
      <c r="AP133" s="63">
        <v>3.5652157076836832E-2</v>
      </c>
      <c r="AQ133" s="63">
        <v>4.262942341770648E-2</v>
      </c>
      <c r="AR133" s="63">
        <v>4.9952019549872662E-2</v>
      </c>
      <c r="AS133" s="63">
        <v>5.7623721292103358E-2</v>
      </c>
      <c r="AT133" s="63">
        <v>6.5648287849273568E-2</v>
      </c>
      <c r="AU133" s="63">
        <v>7.7712545290694213E-2</v>
      </c>
      <c r="AV133" s="63">
        <v>9.0451670355518765E-2</v>
      </c>
      <c r="AW133" s="63">
        <v>0.1037259618166641</v>
      </c>
      <c r="AX133" s="63">
        <v>0.11761327833416413</v>
      </c>
      <c r="AY133" s="63">
        <v>0.1321105994762215</v>
      </c>
      <c r="AZ133" s="63">
        <v>0.14704452438210175</v>
      </c>
      <c r="BA133" s="63">
        <v>0.16255233619691639</v>
      </c>
      <c r="BB133" s="63">
        <v>0.17862839441452721</v>
      </c>
      <c r="BC133" s="63">
        <v>0.19526673213119966</v>
      </c>
      <c r="BD133" s="63">
        <v>0.2124610491769684</v>
      </c>
      <c r="BE133" s="63">
        <v>0.23427329977825428</v>
      </c>
      <c r="BF133" s="63">
        <v>0.2479435919287252</v>
      </c>
      <c r="BG133" s="63">
        <v>0.26193181937007776</v>
      </c>
      <c r="BH133" s="63">
        <v>0.27634294425884498</v>
      </c>
      <c r="BI133" s="63">
        <v>0.29116637689770497</v>
      </c>
      <c r="BJ133" s="63">
        <v>0.30628203207546145</v>
      </c>
      <c r="BK133" s="63">
        <v>0.32177280085083393</v>
      </c>
      <c r="BL133" s="63">
        <v>0.33762630594684317</v>
      </c>
      <c r="BM133" s="63">
        <v>0.35382973656801597</v>
      </c>
      <c r="BN133" s="63">
        <v>0.37036984178954618</v>
      </c>
      <c r="BO133" s="14"/>
      <c r="BP133" s="226">
        <f t="shared" si="31"/>
        <v>0</v>
      </c>
      <c r="BQ133" s="226">
        <f t="shared" si="31"/>
        <v>3.4727347844479672E-2</v>
      </c>
      <c r="BR133" s="226">
        <f t="shared" si="31"/>
        <v>7.0771231097247034E-2</v>
      </c>
      <c r="BS133" s="226">
        <f t="shared" si="31"/>
        <v>0.1081332980432253</v>
      </c>
      <c r="BT133" s="226">
        <f t="shared" si="31"/>
        <v>0.14681479100028938</v>
      </c>
      <c r="BU133" s="226">
        <f t="shared" si="31"/>
        <v>0.18681653494849454</v>
      </c>
      <c r="BV133" s="226">
        <f t="shared" si="31"/>
        <v>0.22658549136483613</v>
      </c>
      <c r="BW133" s="226">
        <f t="shared" si="31"/>
        <v>0.26742554876788405</v>
      </c>
      <c r="BX133" s="226">
        <f t="shared" si="31"/>
        <v>0.30933004866343033</v>
      </c>
      <c r="BY133" s="226">
        <f t="shared" si="31"/>
        <v>0.35229176925695804</v>
      </c>
      <c r="BZ133" s="226">
        <f t="shared" si="31"/>
        <v>0.39630291180425958</v>
      </c>
      <c r="CA133" s="226">
        <f t="shared" si="31"/>
        <v>0.43566597439931215</v>
      </c>
      <c r="CB133" s="226">
        <f t="shared" si="31"/>
        <v>0.47637481280778388</v>
      </c>
      <c r="CC133" s="226">
        <f t="shared" si="31"/>
        <v>0.51748354248236272</v>
      </c>
      <c r="CD133" s="226">
        <f t="shared" si="31"/>
        <v>0.55950135194322848</v>
      </c>
      <c r="CE133" s="226">
        <f t="shared" si="27"/>
        <v>0.60240860921745654</v>
      </c>
      <c r="CF133" s="226">
        <f t="shared" si="27"/>
        <v>0.64601471529747179</v>
      </c>
      <c r="CG133" s="226">
        <f t="shared" si="27"/>
        <v>0.69043915663567668</v>
      </c>
      <c r="CH133" s="226">
        <f t="shared" si="27"/>
        <v>0.73565788535423726</v>
      </c>
      <c r="CI133" s="226">
        <f t="shared" si="27"/>
        <v>0.78164590416992752</v>
      </c>
      <c r="CJ133" s="226">
        <f t="shared" si="27"/>
        <v>0.82837724699821547</v>
      </c>
      <c r="CK133" s="226">
        <f t="shared" si="27"/>
        <v>0.88214317112401763</v>
      </c>
      <c r="CL133" s="226">
        <f t="shared" si="27"/>
        <v>0.9274869813494917</v>
      </c>
      <c r="CM133" s="226">
        <f t="shared" si="26"/>
        <v>0.97294258749715379</v>
      </c>
      <c r="CN133" s="226">
        <f t="shared" si="26"/>
        <v>1.0191676667835212</v>
      </c>
      <c r="CO133" s="226">
        <f t="shared" si="26"/>
        <v>1.0661440857152464</v>
      </c>
      <c r="CP133" s="226">
        <f t="shared" si="26"/>
        <v>1.1136445383786309</v>
      </c>
      <c r="CQ133" s="226">
        <f t="shared" si="26"/>
        <v>1.1618367726060383</v>
      </c>
      <c r="CR133" s="226">
        <f t="shared" si="26"/>
        <v>1.2106998022496165</v>
      </c>
      <c r="CS133" s="226">
        <f t="shared" si="26"/>
        <v>1.2602118789166559</v>
      </c>
      <c r="CT133" s="226">
        <f t="shared" si="26"/>
        <v>1.3103504769286385</v>
      </c>
      <c r="CU133" s="221"/>
      <c r="CV133" s="221"/>
      <c r="CW133" s="221"/>
      <c r="CX133" s="221"/>
      <c r="CY133" s="221"/>
      <c r="CZ133" s="221"/>
      <c r="DA133" s="221"/>
      <c r="DB133" s="221"/>
      <c r="DC133" s="221"/>
      <c r="DD133" s="221"/>
      <c r="DE133" s="221"/>
      <c r="DF133" s="221"/>
      <c r="DG133" s="221"/>
      <c r="DH133" s="221"/>
      <c r="DI133" s="221"/>
      <c r="DJ133" s="221"/>
      <c r="DK133" s="221"/>
    </row>
    <row r="134" spans="1:115">
      <c r="C134" t="s">
        <v>176</v>
      </c>
      <c r="D134" s="27">
        <v>1.5745496096914</v>
      </c>
      <c r="E134" s="27">
        <v>1.5535900159935851</v>
      </c>
      <c r="F134" s="27">
        <v>1.5323644378211161</v>
      </c>
      <c r="G134" s="27">
        <v>1.5108737918153117</v>
      </c>
      <c r="H134" s="27">
        <v>1.4891191495632354</v>
      </c>
      <c r="I134" s="27">
        <v>1.4671017414424845</v>
      </c>
      <c r="J134" s="27">
        <v>1.4448229605334626</v>
      </c>
      <c r="K134" s="27">
        <v>1.4222843666001266</v>
      </c>
      <c r="L134" s="27">
        <v>1.3994876901402198</v>
      </c>
      <c r="M134" s="27">
        <v>1.376434836506004</v>
      </c>
      <c r="N134" s="27">
        <v>1.3531278900965329</v>
      </c>
      <c r="O134" s="27">
        <v>1.3246721097737986</v>
      </c>
      <c r="P134" s="27">
        <v>1.2977330933129676</v>
      </c>
      <c r="Q134" s="27">
        <v>1.2691827514086247</v>
      </c>
      <c r="R134" s="27">
        <v>1.2403339290583921</v>
      </c>
      <c r="S134" s="27">
        <v>1.21119562857318</v>
      </c>
      <c r="T134" s="27">
        <v>1.181777284525328</v>
      </c>
      <c r="U134" s="27">
        <v>1.1520887734134064</v>
      </c>
      <c r="V134" s="27">
        <v>1.1221404234915286</v>
      </c>
      <c r="W134" s="27">
        <v>1.0919430247655519</v>
      </c>
      <c r="X134" s="27">
        <v>1.0615078391585884</v>
      </c>
      <c r="Y134" s="27">
        <v>1.0347944278488637</v>
      </c>
      <c r="Z134" s="27">
        <v>1.0058051134657173</v>
      </c>
      <c r="AA134" s="27">
        <v>0.97631166270696046</v>
      </c>
      <c r="AB134" s="27">
        <v>0.94629026648036385</v>
      </c>
      <c r="AC134" s="27">
        <v>0.91574543687926646</v>
      </c>
      <c r="AD134" s="27">
        <v>0.88468206329686339</v>
      </c>
      <c r="AE134" s="27">
        <v>0.8531054220919102</v>
      </c>
      <c r="AF134" s="27">
        <v>0.82102118640663813</v>
      </c>
      <c r="AG134" s="27">
        <v>0.78843543613813116</v>
      </c>
      <c r="AH134" s="27">
        <v>0.75535466806439699</v>
      </c>
      <c r="AJ134" s="27">
        <v>0.4702641540000711</v>
      </c>
      <c r="AK134" s="27">
        <v>0.46988560401185486</v>
      </c>
      <c r="AL134" s="27">
        <v>0.46936201818150175</v>
      </c>
      <c r="AM134" s="27">
        <v>0.46869157416714952</v>
      </c>
      <c r="AN134" s="27">
        <v>0.46787245652929743</v>
      </c>
      <c r="AO134" s="27">
        <v>0.46690285751294147</v>
      </c>
      <c r="AP134" s="27">
        <v>0.46578842146411148</v>
      </c>
      <c r="AQ134" s="27">
        <v>0.46452219471588158</v>
      </c>
      <c r="AR134" s="27">
        <v>0.46310262907450434</v>
      </c>
      <c r="AS134" s="27">
        <v>0.46152819050183574</v>
      </c>
      <c r="AT134" s="27">
        <v>0.4597973599651749</v>
      </c>
      <c r="AU134" s="27">
        <v>0.4554603784269986</v>
      </c>
      <c r="AV134" s="27">
        <v>0.45112197717728758</v>
      </c>
      <c r="AW134" s="27">
        <v>0.44612728993753392</v>
      </c>
      <c r="AX134" s="27">
        <v>0.44086584192483647</v>
      </c>
      <c r="AY134" s="27">
        <v>0.43533922125528185</v>
      </c>
      <c r="AZ134" s="27">
        <v>0.4295934252370619</v>
      </c>
      <c r="BA134" s="27">
        <v>0.42359507721908418</v>
      </c>
      <c r="BB134" s="27">
        <v>0.41734681400800638</v>
      </c>
      <c r="BC134" s="27">
        <v>0.41085141784356954</v>
      </c>
      <c r="BD134" s="27">
        <v>0.40411181940265412</v>
      </c>
      <c r="BE134" s="27">
        <v>0.39263389517365144</v>
      </c>
      <c r="BF134" s="27">
        <v>0.38303305018235656</v>
      </c>
      <c r="BG134" s="27">
        <v>0.37305187727508021</v>
      </c>
      <c r="BH134" s="27">
        <v>0.36268930540204453</v>
      </c>
      <c r="BI134" s="27">
        <v>0.3519518392592863</v>
      </c>
      <c r="BJ134" s="27">
        <v>0.34088921257809851</v>
      </c>
      <c r="BK134" s="27">
        <v>0.32947252506307756</v>
      </c>
      <c r="BL134" s="27">
        <v>0.31770936238336039</v>
      </c>
      <c r="BM134" s="27">
        <v>0.3056075582520752</v>
      </c>
      <c r="BN134" s="27">
        <v>0.29317519859707208</v>
      </c>
      <c r="BP134" s="253">
        <f t="shared" si="31"/>
        <v>2.0448137636914709</v>
      </c>
      <c r="BQ134" s="253">
        <f t="shared" si="31"/>
        <v>2.0234756200054402</v>
      </c>
      <c r="BR134" s="253">
        <f t="shared" si="31"/>
        <v>2.001726456002618</v>
      </c>
      <c r="BS134" s="253">
        <f t="shared" si="31"/>
        <v>1.9795653659824612</v>
      </c>
      <c r="BT134" s="253">
        <f t="shared" si="31"/>
        <v>1.956991606092533</v>
      </c>
      <c r="BU134" s="253">
        <f t="shared" si="31"/>
        <v>1.934004598955426</v>
      </c>
      <c r="BV134" s="253">
        <f t="shared" si="31"/>
        <v>1.9106113819975741</v>
      </c>
      <c r="BW134" s="253">
        <f t="shared" si="31"/>
        <v>1.8868065613160081</v>
      </c>
      <c r="BX134" s="253">
        <f t="shared" si="31"/>
        <v>1.8625903192147242</v>
      </c>
      <c r="BY134" s="253">
        <f t="shared" si="31"/>
        <v>1.8379630270078398</v>
      </c>
      <c r="BZ134" s="253">
        <f t="shared" si="31"/>
        <v>1.8129252500617077</v>
      </c>
      <c r="CA134" s="253">
        <f t="shared" si="31"/>
        <v>1.7801324882007972</v>
      </c>
      <c r="CB134" s="253">
        <f t="shared" si="31"/>
        <v>1.7488550704902552</v>
      </c>
      <c r="CC134" s="253">
        <f t="shared" si="31"/>
        <v>1.7153100413461586</v>
      </c>
      <c r="CD134" s="253">
        <f t="shared" si="31"/>
        <v>1.6811997709832287</v>
      </c>
      <c r="CE134" s="253">
        <f t="shared" si="27"/>
        <v>1.6465348498284618</v>
      </c>
      <c r="CF134" s="253">
        <f t="shared" si="27"/>
        <v>1.6113707097623899</v>
      </c>
      <c r="CG134" s="253">
        <f t="shared" si="27"/>
        <v>1.5756838506324906</v>
      </c>
      <c r="CH134" s="253">
        <f t="shared" si="27"/>
        <v>1.539487237499535</v>
      </c>
      <c r="CI134" s="253">
        <f t="shared" si="27"/>
        <v>1.5027944426091215</v>
      </c>
      <c r="CJ134" s="253">
        <f t="shared" si="27"/>
        <v>1.4656196585612424</v>
      </c>
      <c r="CK134" s="253">
        <f t="shared" si="27"/>
        <v>1.4274283230225151</v>
      </c>
      <c r="CL134" s="253">
        <f t="shared" si="27"/>
        <v>1.388838163648074</v>
      </c>
      <c r="CM134" s="253">
        <f t="shared" si="26"/>
        <v>1.3493635399820407</v>
      </c>
      <c r="CN134" s="253">
        <f t="shared" si="26"/>
        <v>1.3089795718824084</v>
      </c>
      <c r="CO134" s="253">
        <f t="shared" si="26"/>
        <v>1.2676972761385528</v>
      </c>
      <c r="CP134" s="253">
        <f t="shared" si="26"/>
        <v>1.225571275874962</v>
      </c>
      <c r="CQ134" s="253">
        <f t="shared" si="26"/>
        <v>1.1825779471549878</v>
      </c>
      <c r="CR134" s="253">
        <f t="shared" si="26"/>
        <v>1.1387305487899986</v>
      </c>
      <c r="CS134" s="253">
        <f t="shared" si="26"/>
        <v>1.0940429943902064</v>
      </c>
      <c r="CT134" s="253">
        <f t="shared" si="26"/>
        <v>1.0485298666614691</v>
      </c>
      <c r="CU134" s="221"/>
      <c r="CV134" s="221"/>
      <c r="CW134" s="221"/>
      <c r="CX134" s="221"/>
      <c r="CY134" s="221"/>
      <c r="CZ134" s="221"/>
      <c r="DA134" s="221"/>
      <c r="DB134" s="221"/>
      <c r="DC134" s="221"/>
      <c r="DD134" s="221"/>
      <c r="DE134" s="221"/>
      <c r="DF134" s="221"/>
      <c r="DG134" s="221"/>
      <c r="DH134" s="221"/>
      <c r="DI134" s="221"/>
      <c r="DJ134" s="221"/>
      <c r="DK134" s="221"/>
    </row>
    <row r="135" spans="1:115">
      <c r="C135" t="s">
        <v>169</v>
      </c>
      <c r="D135" s="41">
        <v>0.35360668920751931</v>
      </c>
      <c r="E135" s="41">
        <v>0.3402803335596693</v>
      </c>
      <c r="F135" s="41">
        <v>0.32671670946923898</v>
      </c>
      <c r="G135" s="41">
        <v>0.31291598281239003</v>
      </c>
      <c r="H135" s="41">
        <v>0.29887840907477037</v>
      </c>
      <c r="I135" s="41">
        <v>0.28460433565631882</v>
      </c>
      <c r="J135" s="41">
        <v>0.27009420421684632</v>
      </c>
      <c r="K135" s="41">
        <v>0.25534855306299814</v>
      </c>
      <c r="L135" s="41">
        <v>0.24036801957720536</v>
      </c>
      <c r="M135" s="41">
        <v>0.22515334268924614</v>
      </c>
      <c r="N135" s="41">
        <v>0.20970536539104195</v>
      </c>
      <c r="O135" s="41">
        <v>0.19792027899055403</v>
      </c>
      <c r="P135" s="41">
        <v>0.18604645736199968</v>
      </c>
      <c r="Q135" s="41">
        <v>0.17443294179367463</v>
      </c>
      <c r="R135" s="41">
        <v>0.16289249240286155</v>
      </c>
      <c r="S135" s="41">
        <v>0.15142553928778635</v>
      </c>
      <c r="T135" s="41">
        <v>0.1400325376076367</v>
      </c>
      <c r="U135" s="41">
        <v>0.12871396896760467</v>
      </c>
      <c r="V135" s="41">
        <v>0.11747034284099828</v>
      </c>
      <c r="W135" s="41">
        <v>0.10630219802907105</v>
      </c>
      <c r="X135" s="41">
        <v>9.5210104159223069E-2</v>
      </c>
      <c r="Y135" s="41">
        <v>8.496126659226455E-2</v>
      </c>
      <c r="Z135" s="41">
        <v>7.5119601460575669E-2</v>
      </c>
      <c r="AA135" s="41">
        <v>6.5519282529113265E-2</v>
      </c>
      <c r="AB135" s="41">
        <v>5.6036330893621492E-2</v>
      </c>
      <c r="AC135" s="41">
        <v>4.6667924822560415E-2</v>
      </c>
      <c r="AD135" s="41">
        <v>3.7411272854518236E-2</v>
      </c>
      <c r="AE135" s="41">
        <v>2.826361832270001E-2</v>
      </c>
      <c r="AF135" s="41">
        <v>1.9222243900811124E-2</v>
      </c>
      <c r="AG135" s="41">
        <v>1.0284476166466699E-2</v>
      </c>
      <c r="AH135" s="41">
        <v>1.4476901780964002E-3</v>
      </c>
      <c r="AJ135" s="41">
        <v>0.12427221167984888</v>
      </c>
      <c r="AK135" s="41">
        <v>0.12107394534294755</v>
      </c>
      <c r="AL135" s="41">
        <v>0.11770670207722612</v>
      </c>
      <c r="AM135" s="41">
        <v>0.1141683771561425</v>
      </c>
      <c r="AN135" s="41">
        <v>0.11045686785183066</v>
      </c>
      <c r="AO135" s="41">
        <v>0.10657007412210474</v>
      </c>
      <c r="AP135" s="41">
        <v>0.10251721978268616</v>
      </c>
      <c r="AQ135" s="41">
        <v>9.8287949726769033E-2</v>
      </c>
      <c r="AR135" s="41">
        <v>9.3880415287113578E-2</v>
      </c>
      <c r="AS135" s="41">
        <v>8.9292776694593873E-2</v>
      </c>
      <c r="AT135" s="41">
        <v>8.4523203830373941E-2</v>
      </c>
      <c r="AU135" s="41">
        <v>7.8326906642007185E-2</v>
      </c>
      <c r="AV135" s="41">
        <v>7.1792023112518394E-2</v>
      </c>
      <c r="AW135" s="41">
        <v>6.4981764339530138E-2</v>
      </c>
      <c r="AX135" s="41">
        <v>5.7860756763115806E-2</v>
      </c>
      <c r="AY135" s="41">
        <v>5.0430007602580193E-2</v>
      </c>
      <c r="AZ135" s="41">
        <v>4.2751485091871648E-2</v>
      </c>
      <c r="BA135" s="41">
        <v>3.4777323632000229E-2</v>
      </c>
      <c r="BB135" s="41">
        <v>2.6509678449414518E-2</v>
      </c>
      <c r="BC135" s="41">
        <v>1.7950840056204311E-2</v>
      </c>
      <c r="BD135" s="41">
        <v>9.10323696831177E-3</v>
      </c>
      <c r="BE135" s="41">
        <v>0</v>
      </c>
      <c r="BF135" s="41">
        <v>0</v>
      </c>
      <c r="BG135" s="41">
        <v>0</v>
      </c>
      <c r="BH135" s="41">
        <v>0</v>
      </c>
      <c r="BI135" s="41">
        <v>0</v>
      </c>
      <c r="BJ135" s="41">
        <v>0</v>
      </c>
      <c r="BK135" s="41">
        <v>0</v>
      </c>
      <c r="BL135" s="41">
        <v>0</v>
      </c>
      <c r="BM135" s="41">
        <v>0</v>
      </c>
      <c r="BN135" s="41">
        <v>0</v>
      </c>
      <c r="BP135" s="234">
        <f t="shared" si="31"/>
        <v>0.47787890088736817</v>
      </c>
      <c r="BQ135" s="234">
        <f t="shared" si="31"/>
        <v>0.46135427890261682</v>
      </c>
      <c r="BR135" s="234">
        <f t="shared" si="31"/>
        <v>0.44442341154646509</v>
      </c>
      <c r="BS135" s="234">
        <f t="shared" si="31"/>
        <v>0.42708435996853256</v>
      </c>
      <c r="BT135" s="234">
        <f t="shared" si="31"/>
        <v>0.40933527692660104</v>
      </c>
      <c r="BU135" s="234">
        <f t="shared" si="31"/>
        <v>0.39117440977842355</v>
      </c>
      <c r="BV135" s="234">
        <f t="shared" si="31"/>
        <v>0.37261142399953251</v>
      </c>
      <c r="BW135" s="234">
        <f t="shared" si="31"/>
        <v>0.35363650278976716</v>
      </c>
      <c r="BX135" s="234">
        <f t="shared" si="31"/>
        <v>0.33424843486431893</v>
      </c>
      <c r="BY135" s="234">
        <f t="shared" si="31"/>
        <v>0.31444611938384004</v>
      </c>
      <c r="BZ135" s="234">
        <f t="shared" si="31"/>
        <v>0.29422856922141588</v>
      </c>
      <c r="CA135" s="234">
        <f t="shared" si="31"/>
        <v>0.27624718563256123</v>
      </c>
      <c r="CB135" s="234">
        <f t="shared" si="31"/>
        <v>0.25783848047451807</v>
      </c>
      <c r="CC135" s="234">
        <f t="shared" si="31"/>
        <v>0.23941470613320476</v>
      </c>
      <c r="CD135" s="234">
        <f t="shared" si="31"/>
        <v>0.22075324916597736</v>
      </c>
      <c r="CE135" s="234">
        <f t="shared" si="27"/>
        <v>0.20185554689036656</v>
      </c>
      <c r="CF135" s="234">
        <f t="shared" si="27"/>
        <v>0.18278402269950836</v>
      </c>
      <c r="CG135" s="234">
        <f t="shared" si="27"/>
        <v>0.1634912925996049</v>
      </c>
      <c r="CH135" s="234">
        <f t="shared" si="27"/>
        <v>0.14398002129041279</v>
      </c>
      <c r="CI135" s="234">
        <f t="shared" si="27"/>
        <v>0.12425303808527537</v>
      </c>
      <c r="CJ135" s="234">
        <f t="shared" si="27"/>
        <v>0.10431334112753483</v>
      </c>
      <c r="CK135" s="234">
        <f t="shared" si="27"/>
        <v>8.496126659226455E-2</v>
      </c>
      <c r="CL135" s="234">
        <f t="shared" si="27"/>
        <v>7.5119601460575669E-2</v>
      </c>
      <c r="CM135" s="234">
        <f t="shared" si="26"/>
        <v>6.5519282529113265E-2</v>
      </c>
      <c r="CN135" s="234">
        <f t="shared" si="26"/>
        <v>5.6036330893621492E-2</v>
      </c>
      <c r="CO135" s="234">
        <f t="shared" si="26"/>
        <v>4.6667924822560415E-2</v>
      </c>
      <c r="CP135" s="234">
        <f t="shared" si="26"/>
        <v>3.7411272854518236E-2</v>
      </c>
      <c r="CQ135" s="234">
        <f t="shared" si="26"/>
        <v>2.826361832270001E-2</v>
      </c>
      <c r="CR135" s="234">
        <f t="shared" si="26"/>
        <v>1.9222243900811124E-2</v>
      </c>
      <c r="CS135" s="234">
        <f t="shared" si="26"/>
        <v>1.0284476166466699E-2</v>
      </c>
      <c r="CT135" s="234">
        <f t="shared" si="26"/>
        <v>1.4476901780964002E-3</v>
      </c>
      <c r="CU135" s="221"/>
      <c r="CV135" s="221"/>
      <c r="CW135" s="221"/>
      <c r="CX135" s="221"/>
      <c r="CY135" s="221"/>
      <c r="CZ135" s="221"/>
      <c r="DA135" s="221"/>
      <c r="DB135" s="221"/>
      <c r="DC135" s="221"/>
      <c r="DD135" s="221"/>
      <c r="DE135" s="221"/>
      <c r="DF135" s="221"/>
      <c r="DG135" s="221"/>
      <c r="DH135" s="221"/>
      <c r="DI135" s="221"/>
      <c r="DJ135" s="221"/>
      <c r="DK135" s="221"/>
    </row>
    <row r="136" spans="1:115">
      <c r="C136" t="s">
        <v>170</v>
      </c>
      <c r="D136" s="2">
        <v>0.82411120687569239</v>
      </c>
      <c r="E136" s="2">
        <v>0.81832317022917855</v>
      </c>
      <c r="F136" s="2">
        <v>0.81241208577790924</v>
      </c>
      <c r="G136" s="2">
        <v>0.80638339189465646</v>
      </c>
      <c r="H136" s="2">
        <v>0.80024274716017973</v>
      </c>
      <c r="I136" s="2">
        <v>0.79399603510092187</v>
      </c>
      <c r="J136" s="2">
        <v>0.78764936900493243</v>
      </c>
      <c r="K136" s="2">
        <v>0.78120909681713524</v>
      </c>
      <c r="L136" s="2">
        <v>0.77468180611507065</v>
      </c>
      <c r="M136" s="2">
        <v>0.76807432916625662</v>
      </c>
      <c r="N136" s="2">
        <v>0.76139374806833082</v>
      </c>
      <c r="O136" s="2">
        <v>0.74862196172588769</v>
      </c>
      <c r="P136" s="2">
        <v>0.73583952795708196</v>
      </c>
      <c r="Q136" s="2">
        <v>0.72314095299253778</v>
      </c>
      <c r="R136" s="2">
        <v>0.71045993117632433</v>
      </c>
      <c r="S136" s="2">
        <v>0.69780418318712301</v>
      </c>
      <c r="T136" s="2">
        <v>0.68518152847650948</v>
      </c>
      <c r="U136" s="2">
        <v>0.67259988538177884</v>
      </c>
      <c r="V136" s="2">
        <v>0.66006727120713515</v>
      </c>
      <c r="W136" s="2">
        <v>0.64759180227255386</v>
      </c>
      <c r="X136" s="2">
        <v>0.63518169392961854</v>
      </c>
      <c r="Y136" s="2">
        <v>0.60951769696509839</v>
      </c>
      <c r="Z136" s="2">
        <v>0.58428876594127643</v>
      </c>
      <c r="AA136" s="2">
        <v>0.55986077320971328</v>
      </c>
      <c r="AB136" s="2">
        <v>0.53591404546568921</v>
      </c>
      <c r="AC136" s="2">
        <v>0.51245574155170026</v>
      </c>
      <c r="AD136" s="2">
        <v>0.48949282328558946</v>
      </c>
      <c r="AE136" s="2">
        <v>0.46703204520414443</v>
      </c>
      <c r="AF136" s="2">
        <v>0.44507994428287889</v>
      </c>
      <c r="AG136" s="2">
        <v>0.4236428296407424</v>
      </c>
      <c r="AH136" s="2">
        <v>0.40272677223886499</v>
      </c>
      <c r="AJ136" s="2">
        <v>0.17702965944495241</v>
      </c>
      <c r="AK136" s="2">
        <v>0.17935731155727397</v>
      </c>
      <c r="AL136" s="2">
        <v>0.1816946783870069</v>
      </c>
      <c r="AM136" s="2">
        <v>0.18404095671494772</v>
      </c>
      <c r="AN136" s="2">
        <v>0.18639531287095223</v>
      </c>
      <c r="AO136" s="2">
        <v>0.18875688201131044</v>
      </c>
      <c r="AP136" s="2">
        <v>0.19112521465176618</v>
      </c>
      <c r="AQ136" s="2">
        <v>0.19349915088750491</v>
      </c>
      <c r="AR136" s="2">
        <v>0.19587777010146293</v>
      </c>
      <c r="AS136" s="2">
        <v>0.1982601202000108</v>
      </c>
      <c r="AT136" s="2">
        <v>0.20064521691182902</v>
      </c>
      <c r="AU136" s="2">
        <v>0.20119452272054403</v>
      </c>
      <c r="AV136" s="2">
        <v>0.20165548052338633</v>
      </c>
      <c r="AW136" s="2">
        <v>0.2020359375012675</v>
      </c>
      <c r="AX136" s="2">
        <v>0.20232520311701635</v>
      </c>
      <c r="AY136" s="2">
        <v>0.20252021281066623</v>
      </c>
      <c r="AZ136" s="2">
        <v>0.20262292632584114</v>
      </c>
      <c r="BA136" s="2">
        <v>0.20262666658307915</v>
      </c>
      <c r="BB136" s="2">
        <v>0.20252844320085592</v>
      </c>
      <c r="BC136" s="2">
        <v>0.20232523691337476</v>
      </c>
      <c r="BD136" s="2">
        <v>0.20201400005224826</v>
      </c>
      <c r="BE136" s="2">
        <v>0.19693341267881248</v>
      </c>
      <c r="BF136" s="2">
        <v>0.19164906991508324</v>
      </c>
      <c r="BG136" s="2">
        <v>0.18627227074284544</v>
      </c>
      <c r="BH136" s="2">
        <v>0.18071833206200261</v>
      </c>
      <c r="BI136" s="2">
        <v>0.17498862784623537</v>
      </c>
      <c r="BJ136" s="2">
        <v>0.16909159961757125</v>
      </c>
      <c r="BK136" s="2">
        <v>0.16302375206166689</v>
      </c>
      <c r="BL136" s="2">
        <v>0.1567873835222004</v>
      </c>
      <c r="BM136" s="2">
        <v>0.15038508530313813</v>
      </c>
      <c r="BN136" s="2">
        <v>0.14381974997143673</v>
      </c>
      <c r="BP136" s="221">
        <f t="shared" si="31"/>
        <v>1.0011408663206449</v>
      </c>
      <c r="BQ136" s="221">
        <f t="shared" si="31"/>
        <v>0.99768048178645252</v>
      </c>
      <c r="BR136" s="221">
        <f t="shared" si="31"/>
        <v>0.99410676416491617</v>
      </c>
      <c r="BS136" s="221">
        <f t="shared" si="31"/>
        <v>0.99042434860960415</v>
      </c>
      <c r="BT136" s="221">
        <f t="shared" si="31"/>
        <v>0.98663806003113197</v>
      </c>
      <c r="BU136" s="221">
        <f t="shared" si="31"/>
        <v>0.98275291711223234</v>
      </c>
      <c r="BV136" s="221">
        <f t="shared" si="31"/>
        <v>0.97877458365669856</v>
      </c>
      <c r="BW136" s="221">
        <f t="shared" si="31"/>
        <v>0.97470824770464015</v>
      </c>
      <c r="BX136" s="221">
        <f t="shared" si="31"/>
        <v>0.97055957621653355</v>
      </c>
      <c r="BY136" s="221">
        <f t="shared" si="31"/>
        <v>0.96633444936626745</v>
      </c>
      <c r="BZ136" s="221">
        <f t="shared" si="31"/>
        <v>0.96203896498015984</v>
      </c>
      <c r="CA136" s="221">
        <f t="shared" si="31"/>
        <v>0.94981648444643174</v>
      </c>
      <c r="CB136" s="221">
        <f t="shared" si="31"/>
        <v>0.93749500848046829</v>
      </c>
      <c r="CC136" s="221">
        <f t="shared" si="31"/>
        <v>0.92517689049380525</v>
      </c>
      <c r="CD136" s="221">
        <f t="shared" si="31"/>
        <v>0.91278513429334063</v>
      </c>
      <c r="CE136" s="221">
        <f t="shared" si="27"/>
        <v>0.90032439599778924</v>
      </c>
      <c r="CF136" s="221">
        <f t="shared" si="27"/>
        <v>0.8878044548023506</v>
      </c>
      <c r="CG136" s="221">
        <f t="shared" si="27"/>
        <v>0.87522655196485799</v>
      </c>
      <c r="CH136" s="221">
        <f t="shared" si="27"/>
        <v>0.8625957144079911</v>
      </c>
      <c r="CI136" s="221">
        <f t="shared" si="27"/>
        <v>0.84991703918592865</v>
      </c>
      <c r="CJ136" s="221">
        <f t="shared" si="27"/>
        <v>0.83719569398186677</v>
      </c>
      <c r="CK136" s="221">
        <f t="shared" si="27"/>
        <v>0.80645110964391087</v>
      </c>
      <c r="CL136" s="221">
        <f t="shared" si="27"/>
        <v>0.77593783585635967</v>
      </c>
      <c r="CM136" s="221">
        <f t="shared" si="26"/>
        <v>0.74613304395255875</v>
      </c>
      <c r="CN136" s="221">
        <f t="shared" si="26"/>
        <v>0.71663237752769182</v>
      </c>
      <c r="CO136" s="221">
        <f t="shared" si="26"/>
        <v>0.68744436939793563</v>
      </c>
      <c r="CP136" s="221">
        <f t="shared" si="26"/>
        <v>0.65858442290316077</v>
      </c>
      <c r="CQ136" s="221">
        <f t="shared" si="26"/>
        <v>0.63005579726581129</v>
      </c>
      <c r="CR136" s="221">
        <f t="shared" si="26"/>
        <v>0.60186732780507923</v>
      </c>
      <c r="CS136" s="221">
        <f t="shared" si="26"/>
        <v>0.5740279149438805</v>
      </c>
      <c r="CT136" s="221">
        <f t="shared" si="26"/>
        <v>0.54654652221030176</v>
      </c>
      <c r="CU136" s="221"/>
      <c r="CV136" s="221"/>
      <c r="CW136" s="221"/>
      <c r="CX136" s="221"/>
      <c r="CY136" s="221"/>
      <c r="CZ136" s="221"/>
      <c r="DA136" s="221"/>
      <c r="DB136" s="221"/>
      <c r="DC136" s="221"/>
      <c r="DD136" s="221"/>
      <c r="DE136" s="221"/>
      <c r="DF136" s="221"/>
      <c r="DG136" s="221"/>
      <c r="DH136" s="221"/>
      <c r="DI136" s="221"/>
      <c r="DJ136" s="221"/>
      <c r="DK136" s="221"/>
    </row>
    <row r="137" spans="1:115">
      <c r="C137" s="24" t="s">
        <v>173</v>
      </c>
      <c r="D137" s="2">
        <v>0</v>
      </c>
      <c r="E137" s="2">
        <v>0</v>
      </c>
      <c r="F137" s="2">
        <v>0</v>
      </c>
      <c r="G137" s="2">
        <v>0</v>
      </c>
      <c r="H137" s="2">
        <v>0</v>
      </c>
      <c r="I137" s="2">
        <v>0</v>
      </c>
      <c r="J137" s="2">
        <v>0</v>
      </c>
      <c r="K137" s="2">
        <v>0</v>
      </c>
      <c r="L137" s="2">
        <v>0</v>
      </c>
      <c r="M137" s="2">
        <v>0</v>
      </c>
      <c r="N137" s="2">
        <v>0</v>
      </c>
      <c r="O137" s="2">
        <v>0</v>
      </c>
      <c r="P137" s="2">
        <v>0</v>
      </c>
      <c r="Q137" s="2">
        <v>0</v>
      </c>
      <c r="R137" s="2">
        <v>0</v>
      </c>
      <c r="S137" s="2">
        <v>0</v>
      </c>
      <c r="T137" s="2">
        <v>0</v>
      </c>
      <c r="U137" s="2">
        <v>0</v>
      </c>
      <c r="V137" s="2">
        <v>0</v>
      </c>
      <c r="W137" s="2">
        <v>0</v>
      </c>
      <c r="X137" s="2">
        <v>0</v>
      </c>
      <c r="Y137" s="2">
        <v>0</v>
      </c>
      <c r="Z137" s="2">
        <v>0</v>
      </c>
      <c r="AA137" s="2">
        <v>0</v>
      </c>
      <c r="AB137" s="2">
        <v>0</v>
      </c>
      <c r="AC137" s="2">
        <v>0</v>
      </c>
      <c r="AD137" s="2">
        <v>0</v>
      </c>
      <c r="AE137" s="2">
        <v>0</v>
      </c>
      <c r="AF137" s="2">
        <v>0</v>
      </c>
      <c r="AG137" s="2">
        <v>0</v>
      </c>
      <c r="AH137" s="2">
        <v>0</v>
      </c>
      <c r="AJ137" s="2">
        <v>0</v>
      </c>
      <c r="AK137" s="2">
        <v>0</v>
      </c>
      <c r="AL137" s="2">
        <v>0</v>
      </c>
      <c r="AM137" s="2">
        <v>0</v>
      </c>
      <c r="AN137" s="2">
        <v>0</v>
      </c>
      <c r="AO137" s="2">
        <v>0</v>
      </c>
      <c r="AP137" s="2">
        <v>0</v>
      </c>
      <c r="AQ137" s="2">
        <v>0</v>
      </c>
      <c r="AR137" s="2">
        <v>0</v>
      </c>
      <c r="AS137" s="2">
        <v>0</v>
      </c>
      <c r="AT137" s="2">
        <v>0</v>
      </c>
      <c r="AU137" s="2">
        <v>0</v>
      </c>
      <c r="AV137" s="2">
        <v>0</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P137" s="221">
        <f t="shared" si="31"/>
        <v>0</v>
      </c>
      <c r="BQ137" s="221">
        <f t="shared" si="31"/>
        <v>0</v>
      </c>
      <c r="BR137" s="221">
        <f t="shared" si="31"/>
        <v>0</v>
      </c>
      <c r="BS137" s="221">
        <f t="shared" si="31"/>
        <v>0</v>
      </c>
      <c r="BT137" s="221">
        <f t="shared" si="31"/>
        <v>0</v>
      </c>
      <c r="BU137" s="221">
        <f t="shared" si="31"/>
        <v>0</v>
      </c>
      <c r="BV137" s="221">
        <f t="shared" si="31"/>
        <v>0</v>
      </c>
      <c r="BW137" s="221">
        <f t="shared" si="31"/>
        <v>0</v>
      </c>
      <c r="BX137" s="221">
        <f t="shared" si="31"/>
        <v>0</v>
      </c>
      <c r="BY137" s="221">
        <f t="shared" si="31"/>
        <v>0</v>
      </c>
      <c r="BZ137" s="221">
        <f t="shared" si="31"/>
        <v>0</v>
      </c>
      <c r="CA137" s="221">
        <f t="shared" si="31"/>
        <v>0</v>
      </c>
      <c r="CB137" s="221">
        <f t="shared" si="31"/>
        <v>0</v>
      </c>
      <c r="CC137" s="221">
        <f t="shared" si="31"/>
        <v>0</v>
      </c>
      <c r="CD137" s="221">
        <f t="shared" si="31"/>
        <v>0</v>
      </c>
      <c r="CE137" s="221">
        <f t="shared" si="27"/>
        <v>0</v>
      </c>
      <c r="CF137" s="221">
        <f t="shared" si="27"/>
        <v>0</v>
      </c>
      <c r="CG137" s="221">
        <f t="shared" si="27"/>
        <v>0</v>
      </c>
      <c r="CH137" s="221">
        <f t="shared" si="27"/>
        <v>0</v>
      </c>
      <c r="CI137" s="221">
        <f t="shared" si="27"/>
        <v>0</v>
      </c>
      <c r="CJ137" s="221">
        <f t="shared" si="27"/>
        <v>0</v>
      </c>
      <c r="CK137" s="221">
        <f t="shared" si="27"/>
        <v>0</v>
      </c>
      <c r="CL137" s="221">
        <f t="shared" si="27"/>
        <v>0</v>
      </c>
      <c r="CM137" s="221">
        <f t="shared" si="26"/>
        <v>0</v>
      </c>
      <c r="CN137" s="221">
        <f t="shared" si="26"/>
        <v>0</v>
      </c>
      <c r="CO137" s="221">
        <f t="shared" si="26"/>
        <v>0</v>
      </c>
      <c r="CP137" s="221">
        <f t="shared" si="26"/>
        <v>0</v>
      </c>
      <c r="CQ137" s="221">
        <f t="shared" si="26"/>
        <v>0</v>
      </c>
      <c r="CR137" s="221">
        <f t="shared" si="26"/>
        <v>0</v>
      </c>
      <c r="CS137" s="221">
        <f t="shared" si="26"/>
        <v>0</v>
      </c>
      <c r="CT137" s="221">
        <f t="shared" si="26"/>
        <v>0</v>
      </c>
      <c r="CU137" s="221"/>
      <c r="CV137" s="221"/>
      <c r="CW137" s="221"/>
      <c r="CX137" s="221"/>
      <c r="CY137" s="221"/>
      <c r="CZ137" s="221"/>
      <c r="DA137" s="221"/>
      <c r="DB137" s="221"/>
      <c r="DC137" s="221"/>
      <c r="DD137" s="221"/>
      <c r="DE137" s="221"/>
      <c r="DF137" s="221"/>
      <c r="DG137" s="221"/>
      <c r="DH137" s="221"/>
      <c r="DI137" s="221"/>
      <c r="DJ137" s="221"/>
      <c r="DK137" s="221"/>
    </row>
    <row r="138" spans="1:115">
      <c r="C138" t="s">
        <v>174</v>
      </c>
      <c r="D138" s="41">
        <v>0</v>
      </c>
      <c r="E138" s="41">
        <v>0</v>
      </c>
      <c r="F138" s="41">
        <v>0</v>
      </c>
      <c r="G138" s="41">
        <v>0</v>
      </c>
      <c r="H138" s="41">
        <v>0</v>
      </c>
      <c r="I138" s="41">
        <v>0</v>
      </c>
      <c r="J138" s="41">
        <v>0</v>
      </c>
      <c r="K138" s="41">
        <v>0</v>
      </c>
      <c r="L138" s="41">
        <v>0</v>
      </c>
      <c r="M138" s="41">
        <v>0</v>
      </c>
      <c r="N138" s="41">
        <v>0</v>
      </c>
      <c r="O138" s="41">
        <v>0</v>
      </c>
      <c r="P138" s="41">
        <v>0</v>
      </c>
      <c r="Q138" s="41">
        <v>0</v>
      </c>
      <c r="R138" s="41">
        <v>0</v>
      </c>
      <c r="S138" s="41">
        <v>0</v>
      </c>
      <c r="T138" s="41">
        <v>0</v>
      </c>
      <c r="U138" s="41">
        <v>0</v>
      </c>
      <c r="V138" s="41">
        <v>0</v>
      </c>
      <c r="W138" s="41">
        <v>0</v>
      </c>
      <c r="X138" s="41">
        <v>0</v>
      </c>
      <c r="Y138" s="41">
        <v>0</v>
      </c>
      <c r="Z138" s="41">
        <v>0</v>
      </c>
      <c r="AA138" s="41">
        <v>0</v>
      </c>
      <c r="AB138" s="41">
        <v>0</v>
      </c>
      <c r="AC138" s="41">
        <v>0</v>
      </c>
      <c r="AD138" s="41">
        <v>0</v>
      </c>
      <c r="AE138" s="41">
        <v>0</v>
      </c>
      <c r="AF138" s="41">
        <v>0</v>
      </c>
      <c r="AG138" s="41">
        <v>0</v>
      </c>
      <c r="AH138" s="41">
        <v>0</v>
      </c>
      <c r="AJ138" s="41">
        <v>0</v>
      </c>
      <c r="AK138" s="41">
        <v>0</v>
      </c>
      <c r="AL138" s="41">
        <v>0</v>
      </c>
      <c r="AM138" s="41">
        <v>0</v>
      </c>
      <c r="AN138" s="41">
        <v>0</v>
      </c>
      <c r="AO138" s="41">
        <v>0</v>
      </c>
      <c r="AP138" s="41">
        <v>0</v>
      </c>
      <c r="AQ138" s="41">
        <v>0</v>
      </c>
      <c r="AR138" s="41">
        <v>0</v>
      </c>
      <c r="AS138" s="41">
        <v>0</v>
      </c>
      <c r="AT138" s="41">
        <v>0</v>
      </c>
      <c r="AU138" s="41">
        <v>0</v>
      </c>
      <c r="AV138" s="41">
        <v>0</v>
      </c>
      <c r="AW138" s="41">
        <v>0</v>
      </c>
      <c r="AX138" s="41">
        <v>0</v>
      </c>
      <c r="AY138" s="41">
        <v>0</v>
      </c>
      <c r="AZ138" s="41">
        <v>0</v>
      </c>
      <c r="BA138" s="41">
        <v>0</v>
      </c>
      <c r="BB138" s="41">
        <v>0</v>
      </c>
      <c r="BC138" s="41">
        <v>0</v>
      </c>
      <c r="BD138" s="41">
        <v>0</v>
      </c>
      <c r="BE138" s="41">
        <v>0</v>
      </c>
      <c r="BF138" s="41">
        <v>0</v>
      </c>
      <c r="BG138" s="41">
        <v>0</v>
      </c>
      <c r="BH138" s="41">
        <v>0</v>
      </c>
      <c r="BI138" s="41">
        <v>0</v>
      </c>
      <c r="BJ138" s="41">
        <v>0</v>
      </c>
      <c r="BK138" s="41">
        <v>0</v>
      </c>
      <c r="BL138" s="41">
        <v>0</v>
      </c>
      <c r="BM138" s="41">
        <v>0</v>
      </c>
      <c r="BN138" s="41">
        <v>0</v>
      </c>
      <c r="BP138" s="234">
        <f t="shared" si="31"/>
        <v>0</v>
      </c>
      <c r="BQ138" s="234">
        <f t="shared" si="31"/>
        <v>0</v>
      </c>
      <c r="BR138" s="234">
        <f t="shared" si="31"/>
        <v>0</v>
      </c>
      <c r="BS138" s="234">
        <f t="shared" si="31"/>
        <v>0</v>
      </c>
      <c r="BT138" s="234">
        <f t="shared" si="31"/>
        <v>0</v>
      </c>
      <c r="BU138" s="234">
        <f t="shared" si="31"/>
        <v>0</v>
      </c>
      <c r="BV138" s="234">
        <f t="shared" si="31"/>
        <v>0</v>
      </c>
      <c r="BW138" s="234">
        <f t="shared" si="31"/>
        <v>0</v>
      </c>
      <c r="BX138" s="234">
        <f t="shared" si="31"/>
        <v>0</v>
      </c>
      <c r="BY138" s="234">
        <f t="shared" si="31"/>
        <v>0</v>
      </c>
      <c r="BZ138" s="234">
        <f t="shared" si="31"/>
        <v>0</v>
      </c>
      <c r="CA138" s="234">
        <f t="shared" si="31"/>
        <v>0</v>
      </c>
      <c r="CB138" s="234">
        <f t="shared" si="31"/>
        <v>0</v>
      </c>
      <c r="CC138" s="234">
        <f t="shared" si="31"/>
        <v>0</v>
      </c>
      <c r="CD138" s="234">
        <f t="shared" si="31"/>
        <v>0</v>
      </c>
      <c r="CE138" s="234">
        <f t="shared" si="27"/>
        <v>0</v>
      </c>
      <c r="CF138" s="234">
        <f t="shared" si="27"/>
        <v>0</v>
      </c>
      <c r="CG138" s="234">
        <f t="shared" si="27"/>
        <v>0</v>
      </c>
      <c r="CH138" s="234">
        <f t="shared" si="27"/>
        <v>0</v>
      </c>
      <c r="CI138" s="234">
        <f t="shared" si="27"/>
        <v>0</v>
      </c>
      <c r="CJ138" s="234">
        <f t="shared" si="27"/>
        <v>0</v>
      </c>
      <c r="CK138" s="234">
        <f t="shared" si="27"/>
        <v>0</v>
      </c>
      <c r="CL138" s="234">
        <f t="shared" si="27"/>
        <v>0</v>
      </c>
      <c r="CM138" s="234">
        <f t="shared" si="26"/>
        <v>0</v>
      </c>
      <c r="CN138" s="234">
        <f t="shared" si="26"/>
        <v>0</v>
      </c>
      <c r="CO138" s="234">
        <f t="shared" si="26"/>
        <v>0</v>
      </c>
      <c r="CP138" s="234">
        <f t="shared" si="26"/>
        <v>0</v>
      </c>
      <c r="CQ138" s="234">
        <f t="shared" si="26"/>
        <v>0</v>
      </c>
      <c r="CR138" s="234">
        <f t="shared" si="26"/>
        <v>0</v>
      </c>
      <c r="CS138" s="234">
        <f t="shared" si="26"/>
        <v>0</v>
      </c>
      <c r="CT138" s="234">
        <f t="shared" si="26"/>
        <v>0</v>
      </c>
      <c r="CU138" s="221"/>
      <c r="CV138" s="221"/>
      <c r="CW138" s="221"/>
      <c r="CX138" s="221"/>
      <c r="CY138" s="221"/>
      <c r="CZ138" s="221"/>
      <c r="DA138" s="221"/>
      <c r="DB138" s="221"/>
      <c r="DC138" s="221"/>
      <c r="DD138" s="221"/>
      <c r="DE138" s="221"/>
      <c r="DF138" s="221"/>
      <c r="DG138" s="221"/>
      <c r="DH138" s="221"/>
      <c r="DI138" s="221"/>
      <c r="DJ138" s="221"/>
      <c r="DK138" s="221"/>
    </row>
    <row r="139" spans="1:115">
      <c r="C139" t="s">
        <v>119</v>
      </c>
      <c r="D139" s="44">
        <v>1.590877619983591</v>
      </c>
      <c r="E139" s="44">
        <v>1.5465352600448299</v>
      </c>
      <c r="F139" s="44">
        <v>1.5022517569358773</v>
      </c>
      <c r="G139" s="44">
        <v>1.4580210423366133</v>
      </c>
      <c r="H139" s="44">
        <v>1.4138370151988193</v>
      </c>
      <c r="I139" s="44">
        <v>1.3696935409440842</v>
      </c>
      <c r="J139" s="44">
        <v>1.324720542204038</v>
      </c>
      <c r="K139" s="44">
        <v>1.2800528835903899</v>
      </c>
      <c r="L139" s="44">
        <v>1.2356887783679513</v>
      </c>
      <c r="M139" s="44">
        <v>1.1916264900618185</v>
      </c>
      <c r="N139" s="44">
        <v>1.147864332621757</v>
      </c>
      <c r="O139" s="44">
        <v>1.1066131134168058</v>
      </c>
      <c r="P139" s="44">
        <v>1.0657940634713474</v>
      </c>
      <c r="Q139" s="44">
        <v>1.0255219166182119</v>
      </c>
      <c r="R139" s="44">
        <v>0.98571356925492837</v>
      </c>
      <c r="S139" s="44">
        <v>0.94636530973877309</v>
      </c>
      <c r="T139" s="44">
        <v>0.90417727341421428</v>
      </c>
      <c r="U139" s="44">
        <v>0.86253727629064714</v>
      </c>
      <c r="V139" s="44">
        <v>0.82144024370392821</v>
      </c>
      <c r="W139" s="44">
        <v>0.78088117802566837</v>
      </c>
      <c r="X139" s="44">
        <v>0.7408551590640845</v>
      </c>
      <c r="Y139" s="44">
        <v>0.69930484870730591</v>
      </c>
      <c r="Z139" s="44">
        <v>0.65843924424759015</v>
      </c>
      <c r="AA139" s="44">
        <v>0.6182585462627409</v>
      </c>
      <c r="AB139" s="44">
        <v>0.57867177021305261</v>
      </c>
      <c r="AC139" s="44">
        <v>0.53967193080171849</v>
      </c>
      <c r="AD139" s="44">
        <v>0.5002721225664214</v>
      </c>
      <c r="AE139" s="44">
        <v>0.46148786048775653</v>
      </c>
      <c r="AF139" s="44">
        <v>0.42331205516050119</v>
      </c>
      <c r="AG139" s="44">
        <v>0.38573778179414508</v>
      </c>
      <c r="AH139" s="44">
        <v>0.34875828355295918</v>
      </c>
      <c r="AI139" s="2"/>
      <c r="AJ139" s="44">
        <v>0.35200919349100857</v>
      </c>
      <c r="AK139" s="44">
        <v>0.35157704477261059</v>
      </c>
      <c r="AL139" s="44">
        <v>0.35107143286608766</v>
      </c>
      <c r="AM139" s="44">
        <v>0.35049142356198376</v>
      </c>
      <c r="AN139" s="44">
        <v>0.34983608477294736</v>
      </c>
      <c r="AO139" s="44">
        <v>0.34910448690666718</v>
      </c>
      <c r="AP139" s="44">
        <v>0.3478943305191195</v>
      </c>
      <c r="AQ139" s="44">
        <v>0.34662284120788606</v>
      </c>
      <c r="AR139" s="44">
        <v>0.34528970253652663</v>
      </c>
      <c r="AS139" s="44">
        <v>0.34389461330232202</v>
      </c>
      <c r="AT139" s="44">
        <v>0.34243728811103241</v>
      </c>
      <c r="AU139" s="44">
        <v>0.33825039893720532</v>
      </c>
      <c r="AV139" s="44">
        <v>0.33396791318161667</v>
      </c>
      <c r="AW139" s="44">
        <v>0.32961064793281941</v>
      </c>
      <c r="AX139" s="44">
        <v>0.32516729340149481</v>
      </c>
      <c r="AY139" s="44">
        <v>0.32063902059628735</v>
      </c>
      <c r="AZ139" s="44">
        <v>0.31500486187876497</v>
      </c>
      <c r="BA139" s="44">
        <v>0.30929446033550884</v>
      </c>
      <c r="BB139" s="44">
        <v>0.3035094559344983</v>
      </c>
      <c r="BC139" s="44">
        <v>0.29765154798793808</v>
      </c>
      <c r="BD139" s="44">
        <v>0.29172249626256369</v>
      </c>
      <c r="BE139" s="44">
        <v>0.28296945296697962</v>
      </c>
      <c r="BF139" s="44">
        <v>0.27402405124902851</v>
      </c>
      <c r="BG139" s="44">
        <v>0.26502406227801417</v>
      </c>
      <c r="BH139" s="44">
        <v>0.25595015678334354</v>
      </c>
      <c r="BI139" s="44">
        <v>0.24680504937695627</v>
      </c>
      <c r="BJ139" s="44">
        <v>0.23723952827530673</v>
      </c>
      <c r="BK139" s="44">
        <v>0.22761612672682405</v>
      </c>
      <c r="BL139" s="44">
        <v>0.21793783158357191</v>
      </c>
      <c r="BM139" s="44">
        <v>0.20820767238878699</v>
      </c>
      <c r="BN139" s="44">
        <v>0.19842872204795997</v>
      </c>
      <c r="BP139" s="252">
        <f t="shared" si="31"/>
        <v>1.9428868134745996</v>
      </c>
      <c r="BQ139" s="252">
        <f t="shared" si="31"/>
        <v>1.8981123048174404</v>
      </c>
      <c r="BR139" s="252">
        <f t="shared" si="31"/>
        <v>1.8533231898019649</v>
      </c>
      <c r="BS139" s="252">
        <f t="shared" si="31"/>
        <v>1.8085124658985972</v>
      </c>
      <c r="BT139" s="252">
        <f t="shared" si="31"/>
        <v>1.7636730999717667</v>
      </c>
      <c r="BU139" s="252">
        <f t="shared" si="31"/>
        <v>1.7187980278507515</v>
      </c>
      <c r="BV139" s="252">
        <f t="shared" si="31"/>
        <v>1.6726148727231576</v>
      </c>
      <c r="BW139" s="252">
        <f t="shared" si="31"/>
        <v>1.6266757247982759</v>
      </c>
      <c r="BX139" s="252">
        <f t="shared" si="31"/>
        <v>1.580978480904478</v>
      </c>
      <c r="BY139" s="252">
        <f t="shared" si="31"/>
        <v>1.5355211033641405</v>
      </c>
      <c r="BZ139" s="252">
        <f t="shared" si="31"/>
        <v>1.4903016207327895</v>
      </c>
      <c r="CA139" s="252">
        <f t="shared" si="31"/>
        <v>1.444863512354011</v>
      </c>
      <c r="CB139" s="252">
        <f t="shared" si="31"/>
        <v>1.3997619766529641</v>
      </c>
      <c r="CC139" s="252">
        <f t="shared" si="31"/>
        <v>1.3551325645510313</v>
      </c>
      <c r="CD139" s="252">
        <f t="shared" si="31"/>
        <v>1.3108808626564232</v>
      </c>
      <c r="CE139" s="252">
        <f t="shared" si="27"/>
        <v>1.2670043303350604</v>
      </c>
      <c r="CF139" s="252">
        <f t="shared" si="27"/>
        <v>1.2191821352929793</v>
      </c>
      <c r="CG139" s="252">
        <f t="shared" si="27"/>
        <v>1.1718317366261559</v>
      </c>
      <c r="CH139" s="252">
        <f t="shared" si="27"/>
        <v>1.1249496996384265</v>
      </c>
      <c r="CI139" s="252">
        <f t="shared" si="27"/>
        <v>1.0785327260136064</v>
      </c>
      <c r="CJ139" s="252">
        <f t="shared" si="27"/>
        <v>1.0325776553266481</v>
      </c>
      <c r="CK139" s="252">
        <f t="shared" si="27"/>
        <v>0.98227430167428553</v>
      </c>
      <c r="CL139" s="252">
        <f t="shared" si="27"/>
        <v>0.93246329549661866</v>
      </c>
      <c r="CM139" s="252">
        <f t="shared" si="26"/>
        <v>0.88328260854075502</v>
      </c>
      <c r="CN139" s="252">
        <f t="shared" si="26"/>
        <v>0.83462192699639615</v>
      </c>
      <c r="CO139" s="252">
        <f t="shared" si="26"/>
        <v>0.78647698017867473</v>
      </c>
      <c r="CP139" s="252">
        <f t="shared" si="26"/>
        <v>0.73751165084172809</v>
      </c>
      <c r="CQ139" s="252">
        <f t="shared" si="26"/>
        <v>0.68910398721458055</v>
      </c>
      <c r="CR139" s="252">
        <f t="shared" si="26"/>
        <v>0.64124988674407313</v>
      </c>
      <c r="CS139" s="252">
        <f t="shared" si="26"/>
        <v>0.5939454541829321</v>
      </c>
      <c r="CT139" s="252">
        <f t="shared" si="26"/>
        <v>0.54718700560091915</v>
      </c>
      <c r="CU139" s="221"/>
      <c r="CV139" s="221"/>
      <c r="CW139" s="221"/>
      <c r="CX139" s="221"/>
      <c r="CY139" s="221"/>
      <c r="CZ139" s="221"/>
      <c r="DA139" s="221"/>
      <c r="DB139" s="221"/>
      <c r="DC139" s="221"/>
      <c r="DD139" s="221"/>
      <c r="DE139" s="221"/>
      <c r="DF139" s="221"/>
      <c r="DG139" s="221"/>
      <c r="DH139" s="221"/>
      <c r="DI139" s="221"/>
      <c r="DJ139" s="221"/>
      <c r="DK139" s="221"/>
    </row>
    <row r="140" spans="1:115">
      <c r="D140" s="8">
        <v>4.3431451257582028</v>
      </c>
      <c r="E140" s="8">
        <v>4.2587287798272628</v>
      </c>
      <c r="F140" s="8">
        <v>4.1737449900041419</v>
      </c>
      <c r="G140" s="8">
        <v>4.0881942088589716</v>
      </c>
      <c r="H140" s="8">
        <v>4.0020773209970049</v>
      </c>
      <c r="I140" s="8">
        <v>3.9153956531438094</v>
      </c>
      <c r="J140" s="8">
        <v>3.8272870759592799</v>
      </c>
      <c r="K140" s="8">
        <v>3.7388949000706502</v>
      </c>
      <c r="L140" s="8">
        <v>3.6502262942004471</v>
      </c>
      <c r="M140" s="8">
        <v>3.5612889984233251</v>
      </c>
      <c r="N140" s="8">
        <v>3.4720913361776624</v>
      </c>
      <c r="O140" s="8">
        <v>3.377827463907046</v>
      </c>
      <c r="P140" s="8">
        <v>3.2854131421033967</v>
      </c>
      <c r="Q140" s="8">
        <v>3.192278562813049</v>
      </c>
      <c r="R140" s="8">
        <v>3.0993999218925063</v>
      </c>
      <c r="S140" s="8">
        <v>3.0067906607868622</v>
      </c>
      <c r="T140" s="8">
        <v>2.9111686240236883</v>
      </c>
      <c r="U140" s="8">
        <v>2.8159399040534367</v>
      </c>
      <c r="V140" s="8">
        <v>2.7211182812435903</v>
      </c>
      <c r="W140" s="8">
        <v>2.6267182030928451</v>
      </c>
      <c r="X140" s="8">
        <v>2.5327547963115142</v>
      </c>
      <c r="Y140" s="8">
        <v>2.4285782401135325</v>
      </c>
      <c r="Z140" s="8">
        <v>2.3236527251151595</v>
      </c>
      <c r="AA140" s="8">
        <v>2.2199502647085279</v>
      </c>
      <c r="AB140" s="8">
        <v>2.1169124130527273</v>
      </c>
      <c r="AC140" s="8">
        <v>2.0145410340552456</v>
      </c>
      <c r="AD140" s="8">
        <v>1.9118582820033927</v>
      </c>
      <c r="AE140" s="8">
        <v>1.8098889461065113</v>
      </c>
      <c r="AF140" s="8">
        <v>1.7086354297508293</v>
      </c>
      <c r="AG140" s="8">
        <v>1.6081005237394854</v>
      </c>
      <c r="AH140" s="8">
        <v>1.5082874140343177</v>
      </c>
      <c r="AI140" s="2"/>
      <c r="AJ140" s="8">
        <v>1.1235752186158809</v>
      </c>
      <c r="AK140" s="8">
        <v>1.1218939056846871</v>
      </c>
      <c r="AL140" s="8">
        <v>1.1198348315118225</v>
      </c>
      <c r="AM140" s="8">
        <v>1.1173923316002234</v>
      </c>
      <c r="AN140" s="8">
        <v>1.1145607220250278</v>
      </c>
      <c r="AO140" s="8">
        <v>1.1113343005530238</v>
      </c>
      <c r="AP140" s="8">
        <v>1.1073251864176834</v>
      </c>
      <c r="AQ140" s="8">
        <v>1.1029321365380416</v>
      </c>
      <c r="AR140" s="8">
        <v>1.0981505169996075</v>
      </c>
      <c r="AS140" s="8">
        <v>1.0929757006987624</v>
      </c>
      <c r="AT140" s="8">
        <v>1.0874030688184102</v>
      </c>
      <c r="AU140" s="8">
        <v>1.0732322067267552</v>
      </c>
      <c r="AV140" s="8">
        <v>1.0585373939948091</v>
      </c>
      <c r="AW140" s="8">
        <v>1.042755639711151</v>
      </c>
      <c r="AX140" s="8">
        <v>1.0262190952064634</v>
      </c>
      <c r="AY140" s="8">
        <v>1.0089284622648158</v>
      </c>
      <c r="AZ140" s="8">
        <v>0.98997269853353964</v>
      </c>
      <c r="BA140" s="8">
        <v>0.97029352776967248</v>
      </c>
      <c r="BB140" s="8">
        <v>0.94989439159277511</v>
      </c>
      <c r="BC140" s="8">
        <v>0.9287790428010867</v>
      </c>
      <c r="BD140" s="8">
        <v>0.90695155268577787</v>
      </c>
      <c r="BE140" s="8">
        <v>0.87253676081944354</v>
      </c>
      <c r="BF140" s="8">
        <v>0.84870617134646831</v>
      </c>
      <c r="BG140" s="8">
        <v>0.82434821029593985</v>
      </c>
      <c r="BH140" s="8">
        <v>0.79935779424739062</v>
      </c>
      <c r="BI140" s="8">
        <v>0.77374551648247791</v>
      </c>
      <c r="BJ140" s="8">
        <v>0.74722034047097641</v>
      </c>
      <c r="BK140" s="8">
        <v>0.72011240385156849</v>
      </c>
      <c r="BL140" s="8">
        <v>0.69243457748913273</v>
      </c>
      <c r="BM140" s="8">
        <v>0.66420031594400031</v>
      </c>
      <c r="BN140" s="8">
        <v>0.63542367061646887</v>
      </c>
      <c r="BO140" s="13"/>
      <c r="BP140" s="225">
        <f t="shared" si="31"/>
        <v>5.4667203443740835</v>
      </c>
      <c r="BQ140" s="225">
        <f t="shared" si="31"/>
        <v>5.3806226855119501</v>
      </c>
      <c r="BR140" s="225">
        <f t="shared" si="31"/>
        <v>5.293579821515964</v>
      </c>
      <c r="BS140" s="225">
        <f t="shared" si="31"/>
        <v>5.205586540459195</v>
      </c>
      <c r="BT140" s="225">
        <f t="shared" si="31"/>
        <v>5.1166380430220322</v>
      </c>
      <c r="BU140" s="225">
        <f t="shared" si="31"/>
        <v>5.0267299536968331</v>
      </c>
      <c r="BV140" s="225">
        <f t="shared" si="31"/>
        <v>4.9346122623769633</v>
      </c>
      <c r="BW140" s="225">
        <f t="shared" si="31"/>
        <v>4.8418270366086915</v>
      </c>
      <c r="BX140" s="225">
        <f t="shared" si="31"/>
        <v>4.7483768112000551</v>
      </c>
      <c r="BY140" s="225">
        <f t="shared" si="31"/>
        <v>4.6542646991220877</v>
      </c>
      <c r="BZ140" s="225">
        <f t="shared" si="31"/>
        <v>4.5594944049960731</v>
      </c>
      <c r="CA140" s="225">
        <f t="shared" si="31"/>
        <v>4.4510596706338017</v>
      </c>
      <c r="CB140" s="225">
        <f t="shared" si="31"/>
        <v>4.3439505360982054</v>
      </c>
      <c r="CC140" s="225">
        <f t="shared" si="31"/>
        <v>4.2350342025241998</v>
      </c>
      <c r="CD140" s="225">
        <f t="shared" si="31"/>
        <v>4.1256190170989697</v>
      </c>
      <c r="CE140" s="225">
        <f t="shared" si="27"/>
        <v>4.015719123051678</v>
      </c>
      <c r="CF140" s="225">
        <f t="shared" si="27"/>
        <v>3.901141322557228</v>
      </c>
      <c r="CG140" s="225">
        <f t="shared" si="27"/>
        <v>3.786233431823109</v>
      </c>
      <c r="CH140" s="225">
        <f t="shared" si="27"/>
        <v>3.6710126728363655</v>
      </c>
      <c r="CI140" s="225">
        <f t="shared" si="27"/>
        <v>3.5554972458939318</v>
      </c>
      <c r="CJ140" s="225">
        <f t="shared" si="27"/>
        <v>3.4397063489972921</v>
      </c>
      <c r="CK140" s="225">
        <f t="shared" si="27"/>
        <v>3.3011150009329762</v>
      </c>
      <c r="CL140" s="225">
        <f t="shared" si="27"/>
        <v>3.1723588964616276</v>
      </c>
      <c r="CM140" s="225">
        <f t="shared" si="26"/>
        <v>3.0442984750044677</v>
      </c>
      <c r="CN140" s="225">
        <f t="shared" si="26"/>
        <v>2.9162702073001179</v>
      </c>
      <c r="CO140" s="225">
        <f t="shared" si="26"/>
        <v>2.7882865505377237</v>
      </c>
      <c r="CP140" s="225">
        <f t="shared" si="26"/>
        <v>2.659078622474369</v>
      </c>
      <c r="CQ140" s="225">
        <f t="shared" si="26"/>
        <v>2.5300013499580798</v>
      </c>
      <c r="CR140" s="225">
        <f t="shared" si="26"/>
        <v>2.4010700072399622</v>
      </c>
      <c r="CS140" s="225">
        <f t="shared" si="26"/>
        <v>2.2723008396834858</v>
      </c>
      <c r="CT140" s="225">
        <f t="shared" si="26"/>
        <v>2.1437110846507865</v>
      </c>
      <c r="CU140" s="221"/>
      <c r="CV140" s="221"/>
      <c r="CW140" s="221"/>
      <c r="CX140" s="221"/>
      <c r="CY140" s="221"/>
      <c r="CZ140" s="221"/>
      <c r="DA140" s="221"/>
      <c r="DB140" s="221"/>
      <c r="DC140" s="221"/>
      <c r="DD140" s="221"/>
      <c r="DE140" s="221"/>
      <c r="DF140" s="221"/>
      <c r="DG140" s="221"/>
      <c r="DH140" s="221"/>
      <c r="DI140" s="221"/>
      <c r="DJ140" s="221"/>
      <c r="DK140" s="221"/>
    </row>
    <row r="141" spans="1:115">
      <c r="C141" t="s">
        <v>17</v>
      </c>
      <c r="D141" s="2">
        <v>4.3431451257582028</v>
      </c>
      <c r="E141" s="2">
        <v>4.3226750992245941</v>
      </c>
      <c r="F141" s="2">
        <v>4.3023104157173702</v>
      </c>
      <c r="G141" s="2">
        <v>4.2820505259182298</v>
      </c>
      <c r="H141" s="2">
        <v>4.2618948833575727</v>
      </c>
      <c r="I141" s="2">
        <v>4.2418429443998242</v>
      </c>
      <c r="J141" s="2">
        <v>4.2196219775500543</v>
      </c>
      <c r="K141" s="2">
        <v>4.1975279942169186</v>
      </c>
      <c r="L141" s="2">
        <v>4.1755602631648703</v>
      </c>
      <c r="M141" s="2">
        <v>4.1537180573376951</v>
      </c>
      <c r="N141" s="2">
        <v>4.1320006538347958</v>
      </c>
      <c r="O141" s="2">
        <v>4.1086071163149329</v>
      </c>
      <c r="P141" s="2">
        <v>4.0853780348806774</v>
      </c>
      <c r="Q141" s="2">
        <v>4.0623122565715883</v>
      </c>
      <c r="R141" s="2">
        <v>4.0394086363142057</v>
      </c>
      <c r="S141" s="2">
        <v>4.016666036868914</v>
      </c>
      <c r="T141" s="2">
        <v>3.9903979431701369</v>
      </c>
      <c r="U141" s="2">
        <v>3.9643410626467235</v>
      </c>
      <c r="V141" s="2">
        <v>3.9384937207463353</v>
      </c>
      <c r="W141" s="2">
        <v>3.9128542558737598</v>
      </c>
      <c r="X141" s="2">
        <v>3.8874210192919008</v>
      </c>
      <c r="Y141" s="2">
        <v>3.8580476216744026</v>
      </c>
      <c r="Z141" s="2">
        <v>3.8289248355228787</v>
      </c>
      <c r="AA141" s="2">
        <v>3.8000505437336045</v>
      </c>
      <c r="AB141" s="2">
        <v>3.7714226468461804</v>
      </c>
      <c r="AC141" s="2">
        <v>3.7430390628974402</v>
      </c>
      <c r="AD141" s="2">
        <v>3.7135927987966002</v>
      </c>
      <c r="AE141" s="2">
        <v>3.6844087272789383</v>
      </c>
      <c r="AF141" s="2">
        <v>3.6554845400021536</v>
      </c>
      <c r="AG141" s="2">
        <v>3.6268179486731733</v>
      </c>
      <c r="AH141" s="2">
        <v>3.5984066848750702</v>
      </c>
      <c r="AI141" s="2"/>
      <c r="AJ141" s="2">
        <v>1.1235752186158809</v>
      </c>
      <c r="AK141" s="2">
        <v>1.1349820412991356</v>
      </c>
      <c r="AL141" s="2">
        <v>1.1465097158056747</v>
      </c>
      <c r="AM141" s="2">
        <v>1.1581596221447754</v>
      </c>
      <c r="AN141" s="2">
        <v>1.1699331579005601</v>
      </c>
      <c r="AO141" s="2">
        <v>1.1818317384855845</v>
      </c>
      <c r="AP141" s="2">
        <v>1.1932140522047794</v>
      </c>
      <c r="AQ141" s="2">
        <v>1.2047120075706297</v>
      </c>
      <c r="AR141" s="2">
        <v>1.2163268987894449</v>
      </c>
      <c r="AS141" s="2">
        <v>1.2280600367041374</v>
      </c>
      <c r="AT141" s="2">
        <v>1.2399127490420661</v>
      </c>
      <c r="AU141" s="2">
        <v>1.2512417634509667</v>
      </c>
      <c r="AV141" s="2">
        <v>1.2626922818428896</v>
      </c>
      <c r="AW141" s="2">
        <v>1.2742659419642268</v>
      </c>
      <c r="AX141" s="2">
        <v>1.2859644085693112</v>
      </c>
      <c r="AY141" s="2">
        <v>1.297789373918492</v>
      </c>
      <c r="AZ141" s="2">
        <v>1.3085326918691123</v>
      </c>
      <c r="BA141" s="2">
        <v>1.3193871564669291</v>
      </c>
      <c r="BB141" s="2">
        <v>1.3303543257158688</v>
      </c>
      <c r="BC141" s="2">
        <v>1.3414357849300094</v>
      </c>
      <c r="BD141" s="2">
        <v>1.3526331472590745</v>
      </c>
      <c r="BE141" s="2">
        <v>1.3625342512394458</v>
      </c>
      <c r="BF141" s="2">
        <v>1.3725247465704422</v>
      </c>
      <c r="BG141" s="2">
        <v>1.3826057632541517</v>
      </c>
      <c r="BH141" s="2">
        <v>1.3927784501886227</v>
      </c>
      <c r="BI141" s="2">
        <v>1.4030439755255748</v>
      </c>
      <c r="BJ141" s="2">
        <v>1.4129063608084935</v>
      </c>
      <c r="BK141" s="2">
        <v>1.4228575693440966</v>
      </c>
      <c r="BL141" s="2">
        <v>1.4328987672491167</v>
      </c>
      <c r="BM141" s="2">
        <v>1.4430311408625962</v>
      </c>
      <c r="BN141" s="2">
        <v>1.4532558971355727</v>
      </c>
      <c r="BP141" s="221">
        <f t="shared" si="31"/>
        <v>5.4667203443740835</v>
      </c>
      <c r="BQ141" s="221">
        <f t="shared" si="31"/>
        <v>5.4576571405237297</v>
      </c>
      <c r="BR141" s="221">
        <f t="shared" si="31"/>
        <v>5.4488201315230445</v>
      </c>
      <c r="BS141" s="221">
        <f t="shared" si="31"/>
        <v>5.440210148063005</v>
      </c>
      <c r="BT141" s="221">
        <f t="shared" si="31"/>
        <v>5.4318280412581323</v>
      </c>
      <c r="BU141" s="221">
        <f t="shared" si="31"/>
        <v>5.4236746828854088</v>
      </c>
      <c r="BV141" s="221">
        <f t="shared" si="31"/>
        <v>5.4128360297548337</v>
      </c>
      <c r="BW141" s="221">
        <f t="shared" si="31"/>
        <v>5.4022400017875487</v>
      </c>
      <c r="BX141" s="221">
        <f t="shared" si="31"/>
        <v>5.3918871619543154</v>
      </c>
      <c r="BY141" s="221">
        <f t="shared" si="31"/>
        <v>5.3817780940418327</v>
      </c>
      <c r="BZ141" s="221">
        <f t="shared" si="31"/>
        <v>5.3719134028768618</v>
      </c>
      <c r="CA141" s="221">
        <f t="shared" si="31"/>
        <v>5.3598488797658996</v>
      </c>
      <c r="CB141" s="221">
        <f t="shared" si="31"/>
        <v>5.3480703167235673</v>
      </c>
      <c r="CC141" s="221">
        <f t="shared" si="31"/>
        <v>5.3365781985358147</v>
      </c>
      <c r="CD141" s="221">
        <f t="shared" si="31"/>
        <v>5.3253730448835164</v>
      </c>
      <c r="CE141" s="221">
        <f t="shared" si="27"/>
        <v>5.3144554107874065</v>
      </c>
      <c r="CF141" s="221">
        <f t="shared" si="27"/>
        <v>5.2989306350392491</v>
      </c>
      <c r="CG141" s="221">
        <f t="shared" si="27"/>
        <v>5.2837282191136525</v>
      </c>
      <c r="CH141" s="221">
        <f t="shared" si="27"/>
        <v>5.2688480464622041</v>
      </c>
      <c r="CI141" s="221">
        <f t="shared" si="27"/>
        <v>5.2542900408037694</v>
      </c>
      <c r="CJ141" s="221">
        <f t="shared" si="27"/>
        <v>5.2400541665509754</v>
      </c>
      <c r="CK141" s="221">
        <f t="shared" si="27"/>
        <v>5.2205818729138489</v>
      </c>
      <c r="CL141" s="221">
        <f t="shared" si="27"/>
        <v>5.2014495820933213</v>
      </c>
      <c r="CM141" s="221">
        <f t="shared" si="26"/>
        <v>5.1826563069877558</v>
      </c>
      <c r="CN141" s="221">
        <f t="shared" si="26"/>
        <v>5.1642010970348036</v>
      </c>
      <c r="CO141" s="221">
        <f t="shared" si="26"/>
        <v>5.146083038423015</v>
      </c>
      <c r="CP141" s="221">
        <f t="shared" si="26"/>
        <v>5.1264991596050935</v>
      </c>
      <c r="CQ141" s="221">
        <f t="shared" si="26"/>
        <v>5.1072662966230347</v>
      </c>
      <c r="CR141" s="221">
        <f t="shared" si="26"/>
        <v>5.0883833072512701</v>
      </c>
      <c r="CS141" s="221">
        <f t="shared" si="26"/>
        <v>5.0698490895357695</v>
      </c>
      <c r="CT141" s="221">
        <f t="shared" si="26"/>
        <v>5.0516625820106427</v>
      </c>
      <c r="CU141" s="221"/>
      <c r="CV141" s="221"/>
      <c r="CW141" s="221"/>
      <c r="CX141" s="221"/>
      <c r="CY141" s="221"/>
      <c r="CZ141" s="221"/>
      <c r="DA141" s="221"/>
      <c r="DB141" s="221"/>
      <c r="DC141" s="221"/>
      <c r="DD141" s="221"/>
      <c r="DE141" s="221"/>
      <c r="DF141" s="221"/>
      <c r="DG141" s="221"/>
      <c r="DH141" s="221"/>
      <c r="DI141" s="221"/>
      <c r="DJ141" s="221"/>
      <c r="DK141" s="221"/>
    </row>
    <row r="142" spans="1:115">
      <c r="C142" t="s">
        <v>182</v>
      </c>
      <c r="D142" s="2">
        <v>0</v>
      </c>
      <c r="E142" s="2">
        <v>0</v>
      </c>
      <c r="F142" s="2">
        <v>0</v>
      </c>
      <c r="G142" s="2">
        <v>0</v>
      </c>
      <c r="H142" s="2">
        <v>0</v>
      </c>
      <c r="I142" s="2">
        <v>0</v>
      </c>
      <c r="J142" s="2">
        <v>0</v>
      </c>
      <c r="K142" s="2">
        <v>0</v>
      </c>
      <c r="L142" s="2">
        <v>0</v>
      </c>
      <c r="M142" s="2">
        <v>0</v>
      </c>
      <c r="N142" s="2">
        <v>0</v>
      </c>
      <c r="O142" s="2">
        <v>0</v>
      </c>
      <c r="P142" s="2">
        <v>0</v>
      </c>
      <c r="Q142" s="2">
        <v>0</v>
      </c>
      <c r="R142" s="2">
        <v>0</v>
      </c>
      <c r="S142" s="2">
        <v>0</v>
      </c>
      <c r="T142" s="2">
        <v>0</v>
      </c>
      <c r="U142" s="2">
        <v>0</v>
      </c>
      <c r="V142" s="2">
        <v>0</v>
      </c>
      <c r="W142" s="2">
        <v>0</v>
      </c>
      <c r="X142" s="2">
        <v>0</v>
      </c>
      <c r="Y142" s="2">
        <v>0</v>
      </c>
      <c r="Z142" s="2">
        <v>0</v>
      </c>
      <c r="AA142" s="2">
        <v>0</v>
      </c>
      <c r="AB142" s="2">
        <v>0</v>
      </c>
      <c r="AC142" s="2">
        <v>0</v>
      </c>
      <c r="AD142" s="2">
        <v>0</v>
      </c>
      <c r="AE142" s="2">
        <v>0</v>
      </c>
      <c r="AF142" s="2">
        <v>0</v>
      </c>
      <c r="AG142" s="2">
        <v>0</v>
      </c>
      <c r="AH142" s="2">
        <v>0</v>
      </c>
      <c r="AI142" s="2"/>
      <c r="AJ142" s="2">
        <v>0</v>
      </c>
      <c r="AK142" s="2">
        <v>0</v>
      </c>
      <c r="AL142" s="2">
        <v>0</v>
      </c>
      <c r="AM142" s="2">
        <v>0</v>
      </c>
      <c r="AN142" s="2">
        <v>0</v>
      </c>
      <c r="AO142" s="2">
        <v>0</v>
      </c>
      <c r="AP142" s="2">
        <v>0</v>
      </c>
      <c r="AQ142" s="2">
        <v>0</v>
      </c>
      <c r="AR142" s="2">
        <v>0</v>
      </c>
      <c r="AS142" s="2">
        <v>0</v>
      </c>
      <c r="AT142" s="2">
        <v>0</v>
      </c>
      <c r="AU142" s="2">
        <v>0</v>
      </c>
      <c r="AV142" s="2">
        <v>0</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P142" s="221">
        <f t="shared" si="31"/>
        <v>0</v>
      </c>
      <c r="BQ142" s="221">
        <f t="shared" si="31"/>
        <v>0</v>
      </c>
      <c r="BR142" s="221">
        <f t="shared" si="31"/>
        <v>0</v>
      </c>
      <c r="BS142" s="221">
        <f t="shared" si="31"/>
        <v>0</v>
      </c>
      <c r="BT142" s="221">
        <f t="shared" si="31"/>
        <v>0</v>
      </c>
      <c r="BU142" s="221">
        <f t="shared" si="31"/>
        <v>0</v>
      </c>
      <c r="BV142" s="221">
        <f t="shared" si="31"/>
        <v>0</v>
      </c>
      <c r="BW142" s="221">
        <f t="shared" si="31"/>
        <v>0</v>
      </c>
      <c r="BX142" s="221">
        <f t="shared" si="31"/>
        <v>0</v>
      </c>
      <c r="BY142" s="221">
        <f t="shared" si="31"/>
        <v>0</v>
      </c>
      <c r="BZ142" s="221">
        <f t="shared" si="31"/>
        <v>0</v>
      </c>
      <c r="CA142" s="221">
        <f t="shared" si="31"/>
        <v>0</v>
      </c>
      <c r="CB142" s="221">
        <f t="shared" si="31"/>
        <v>0</v>
      </c>
      <c r="CC142" s="221">
        <f t="shared" si="31"/>
        <v>0</v>
      </c>
      <c r="CD142" s="221">
        <f t="shared" si="31"/>
        <v>0</v>
      </c>
      <c r="CE142" s="221">
        <f t="shared" si="27"/>
        <v>0</v>
      </c>
      <c r="CF142" s="221">
        <f t="shared" si="27"/>
        <v>0</v>
      </c>
      <c r="CG142" s="221">
        <f t="shared" si="27"/>
        <v>0</v>
      </c>
      <c r="CH142" s="221">
        <f t="shared" si="27"/>
        <v>0</v>
      </c>
      <c r="CI142" s="221">
        <f t="shared" si="27"/>
        <v>0</v>
      </c>
      <c r="CJ142" s="221">
        <f t="shared" si="27"/>
        <v>0</v>
      </c>
      <c r="CK142" s="221">
        <f t="shared" si="27"/>
        <v>0</v>
      </c>
      <c r="CL142" s="221">
        <f t="shared" si="27"/>
        <v>0</v>
      </c>
      <c r="CM142" s="221">
        <f t="shared" si="26"/>
        <v>0</v>
      </c>
      <c r="CN142" s="221">
        <f t="shared" si="26"/>
        <v>0</v>
      </c>
      <c r="CO142" s="221">
        <f t="shared" si="26"/>
        <v>0</v>
      </c>
      <c r="CP142" s="221">
        <f t="shared" si="26"/>
        <v>0</v>
      </c>
      <c r="CQ142" s="221">
        <f t="shared" si="26"/>
        <v>0</v>
      </c>
      <c r="CR142" s="221">
        <f t="shared" si="26"/>
        <v>0</v>
      </c>
      <c r="CS142" s="221">
        <f t="shared" si="26"/>
        <v>0</v>
      </c>
      <c r="CT142" s="221">
        <f t="shared" si="26"/>
        <v>0</v>
      </c>
      <c r="CU142" s="221"/>
      <c r="CV142" s="221"/>
      <c r="CW142" s="221"/>
      <c r="CX142" s="221"/>
      <c r="CY142" s="221"/>
      <c r="CZ142" s="221"/>
      <c r="DA142" s="221"/>
      <c r="DB142" s="221"/>
      <c r="DC142" s="221"/>
      <c r="DD142" s="221"/>
      <c r="DE142" s="221"/>
      <c r="DF142" s="221"/>
      <c r="DG142" s="221"/>
      <c r="DH142" s="221"/>
      <c r="DI142" s="221"/>
      <c r="DJ142" s="221"/>
      <c r="DK142" s="221"/>
    </row>
    <row r="143" spans="1:115">
      <c r="D143" s="63">
        <v>0</v>
      </c>
      <c r="E143" s="63">
        <v>0</v>
      </c>
      <c r="F143" s="63">
        <v>0</v>
      </c>
      <c r="G143" s="63">
        <v>0</v>
      </c>
      <c r="H143" s="63">
        <v>0</v>
      </c>
      <c r="I143" s="63">
        <v>0</v>
      </c>
      <c r="J143" s="63">
        <v>0</v>
      </c>
      <c r="K143" s="63">
        <v>0</v>
      </c>
      <c r="L143" s="63">
        <v>0</v>
      </c>
      <c r="M143" s="63">
        <v>0</v>
      </c>
      <c r="N143" s="63">
        <v>0</v>
      </c>
      <c r="O143" s="63">
        <v>0</v>
      </c>
      <c r="P143" s="63">
        <v>0</v>
      </c>
      <c r="Q143" s="63">
        <v>0</v>
      </c>
      <c r="R143" s="63">
        <v>0</v>
      </c>
      <c r="S143" s="63">
        <v>0</v>
      </c>
      <c r="T143" s="63">
        <v>0</v>
      </c>
      <c r="U143" s="63">
        <v>0</v>
      </c>
      <c r="V143" s="63">
        <v>0</v>
      </c>
      <c r="W143" s="63">
        <v>0</v>
      </c>
      <c r="X143" s="63">
        <v>0</v>
      </c>
      <c r="Y143" s="63">
        <v>0</v>
      </c>
      <c r="Z143" s="63">
        <v>0</v>
      </c>
      <c r="AA143" s="63">
        <v>0</v>
      </c>
      <c r="AB143" s="63">
        <v>0</v>
      </c>
      <c r="AC143" s="63">
        <v>0</v>
      </c>
      <c r="AD143" s="63">
        <v>0</v>
      </c>
      <c r="AE143" s="63">
        <v>0</v>
      </c>
      <c r="AF143" s="63">
        <v>0</v>
      </c>
      <c r="AG143" s="63">
        <v>0</v>
      </c>
      <c r="AH143" s="63">
        <v>0</v>
      </c>
      <c r="AI143" s="2"/>
      <c r="AJ143" s="63">
        <v>0</v>
      </c>
      <c r="AK143" s="63">
        <v>0</v>
      </c>
      <c r="AL143" s="63">
        <v>0</v>
      </c>
      <c r="AM143" s="63">
        <v>0</v>
      </c>
      <c r="AN143" s="63">
        <v>0</v>
      </c>
      <c r="AO143" s="63">
        <v>0</v>
      </c>
      <c r="AP143" s="63">
        <v>0</v>
      </c>
      <c r="AQ143" s="63">
        <v>0</v>
      </c>
      <c r="AR143" s="63">
        <v>0</v>
      </c>
      <c r="AS143" s="63">
        <v>0</v>
      </c>
      <c r="AT143" s="63">
        <v>0</v>
      </c>
      <c r="AU143" s="63">
        <v>0</v>
      </c>
      <c r="AV143" s="63">
        <v>0</v>
      </c>
      <c r="AW143" s="63">
        <v>0</v>
      </c>
      <c r="AX143" s="63">
        <v>0</v>
      </c>
      <c r="AY143" s="63">
        <v>0</v>
      </c>
      <c r="AZ143" s="63">
        <v>0</v>
      </c>
      <c r="BA143" s="63">
        <v>0</v>
      </c>
      <c r="BB143" s="63">
        <v>0</v>
      </c>
      <c r="BC143" s="63">
        <v>0</v>
      </c>
      <c r="BD143" s="63">
        <v>0</v>
      </c>
      <c r="BE143" s="63">
        <v>0</v>
      </c>
      <c r="BF143" s="63">
        <v>0</v>
      </c>
      <c r="BG143" s="63">
        <v>0</v>
      </c>
      <c r="BH143" s="63">
        <v>0</v>
      </c>
      <c r="BI143" s="63">
        <v>0</v>
      </c>
      <c r="BJ143" s="63">
        <v>0</v>
      </c>
      <c r="BK143" s="63">
        <v>0</v>
      </c>
      <c r="BL143" s="63">
        <v>0</v>
      </c>
      <c r="BM143" s="63">
        <v>0</v>
      </c>
      <c r="BN143" s="63">
        <v>0</v>
      </c>
      <c r="BP143" s="226">
        <f t="shared" si="31"/>
        <v>0</v>
      </c>
      <c r="BQ143" s="226">
        <f t="shared" si="31"/>
        <v>0</v>
      </c>
      <c r="BR143" s="226">
        <f t="shared" si="31"/>
        <v>0</v>
      </c>
      <c r="BS143" s="226">
        <f t="shared" si="31"/>
        <v>0</v>
      </c>
      <c r="BT143" s="226">
        <f t="shared" si="31"/>
        <v>0</v>
      </c>
      <c r="BU143" s="226">
        <f t="shared" si="31"/>
        <v>0</v>
      </c>
      <c r="BV143" s="226">
        <f t="shared" si="31"/>
        <v>0</v>
      </c>
      <c r="BW143" s="226">
        <f t="shared" si="31"/>
        <v>0</v>
      </c>
      <c r="BX143" s="226">
        <f t="shared" si="31"/>
        <v>0</v>
      </c>
      <c r="BY143" s="226">
        <f t="shared" si="31"/>
        <v>0</v>
      </c>
      <c r="BZ143" s="226">
        <f t="shared" si="31"/>
        <v>0</v>
      </c>
      <c r="CA143" s="226">
        <f t="shared" si="31"/>
        <v>0</v>
      </c>
      <c r="CB143" s="226">
        <f t="shared" si="31"/>
        <v>0</v>
      </c>
      <c r="CC143" s="226">
        <f t="shared" si="31"/>
        <v>0</v>
      </c>
      <c r="CD143" s="226">
        <f t="shared" si="31"/>
        <v>0</v>
      </c>
      <c r="CE143" s="226">
        <f t="shared" si="27"/>
        <v>0</v>
      </c>
      <c r="CF143" s="226">
        <f t="shared" si="27"/>
        <v>0</v>
      </c>
      <c r="CG143" s="226">
        <f t="shared" si="27"/>
        <v>0</v>
      </c>
      <c r="CH143" s="226">
        <f t="shared" si="27"/>
        <v>0</v>
      </c>
      <c r="CI143" s="226">
        <f t="shared" si="27"/>
        <v>0</v>
      </c>
      <c r="CJ143" s="226">
        <f t="shared" si="27"/>
        <v>0</v>
      </c>
      <c r="CK143" s="226">
        <f t="shared" si="27"/>
        <v>0</v>
      </c>
      <c r="CL143" s="226">
        <f t="shared" si="27"/>
        <v>0</v>
      </c>
      <c r="CM143" s="226">
        <f t="shared" si="27"/>
        <v>0</v>
      </c>
      <c r="CN143" s="226">
        <f t="shared" si="27"/>
        <v>0</v>
      </c>
      <c r="CO143" s="226">
        <f t="shared" si="27"/>
        <v>0</v>
      </c>
      <c r="CP143" s="226">
        <f t="shared" si="27"/>
        <v>0</v>
      </c>
      <c r="CQ143" s="226">
        <f t="shared" si="27"/>
        <v>0</v>
      </c>
      <c r="CR143" s="226">
        <f t="shared" si="27"/>
        <v>0</v>
      </c>
      <c r="CS143" s="226">
        <f t="shared" si="27"/>
        <v>0</v>
      </c>
      <c r="CT143" s="226">
        <f t="shared" si="27"/>
        <v>0</v>
      </c>
      <c r="CU143" s="221"/>
      <c r="CV143" s="221"/>
      <c r="CW143" s="221"/>
      <c r="CX143" s="221"/>
      <c r="CY143" s="221"/>
      <c r="CZ143" s="221"/>
      <c r="DA143" s="221"/>
      <c r="DB143" s="221"/>
      <c r="DC143" s="221"/>
      <c r="DD143" s="221"/>
      <c r="DE143" s="221"/>
      <c r="DF143" s="221"/>
      <c r="DG143" s="221"/>
      <c r="DH143" s="221"/>
      <c r="DI143" s="221"/>
      <c r="DJ143" s="221"/>
      <c r="DK143" s="221"/>
    </row>
    <row r="144" spans="1:115">
      <c r="D144" s="8">
        <v>0</v>
      </c>
      <c r="E144" s="8">
        <v>0</v>
      </c>
      <c r="F144" s="8">
        <v>0</v>
      </c>
      <c r="G144" s="8">
        <v>0</v>
      </c>
      <c r="H144" s="8">
        <v>0</v>
      </c>
      <c r="I144" s="8">
        <v>0</v>
      </c>
      <c r="J144" s="8">
        <v>0</v>
      </c>
      <c r="K144" s="8">
        <v>0</v>
      </c>
      <c r="L144" s="8">
        <v>0</v>
      </c>
      <c r="M144" s="8">
        <v>0</v>
      </c>
      <c r="N144" s="8">
        <v>0</v>
      </c>
      <c r="O144" s="8">
        <v>0</v>
      </c>
      <c r="P144" s="8">
        <v>0</v>
      </c>
      <c r="Q144" s="8">
        <v>0</v>
      </c>
      <c r="R144" s="8">
        <v>0</v>
      </c>
      <c r="S144" s="8">
        <v>0</v>
      </c>
      <c r="T144" s="8">
        <v>0</v>
      </c>
      <c r="U144" s="8">
        <v>0</v>
      </c>
      <c r="V144" s="8">
        <v>0</v>
      </c>
      <c r="W144" s="8">
        <v>0</v>
      </c>
      <c r="X144" s="8">
        <v>0</v>
      </c>
      <c r="Y144" s="8">
        <v>0</v>
      </c>
      <c r="Z144" s="8">
        <v>0</v>
      </c>
      <c r="AA144" s="8">
        <v>0</v>
      </c>
      <c r="AB144" s="8">
        <v>0</v>
      </c>
      <c r="AC144" s="8">
        <v>0</v>
      </c>
      <c r="AD144" s="8">
        <v>0</v>
      </c>
      <c r="AE144" s="8">
        <v>0</v>
      </c>
      <c r="AF144" s="8">
        <v>0</v>
      </c>
      <c r="AG144" s="8">
        <v>0</v>
      </c>
      <c r="AH144" s="8">
        <v>0</v>
      </c>
      <c r="AI144" s="8"/>
      <c r="AJ144" s="8">
        <v>0</v>
      </c>
      <c r="AK144" s="8">
        <v>0</v>
      </c>
      <c r="AL144" s="8">
        <v>0</v>
      </c>
      <c r="AM144" s="8">
        <v>0</v>
      </c>
      <c r="AN144" s="8">
        <v>0</v>
      </c>
      <c r="AO144" s="8">
        <v>0</v>
      </c>
      <c r="AP144" s="8">
        <v>0</v>
      </c>
      <c r="AQ144" s="8">
        <v>0</v>
      </c>
      <c r="AR144" s="8">
        <v>0</v>
      </c>
      <c r="AS144" s="8">
        <v>0</v>
      </c>
      <c r="AT144" s="8">
        <v>0</v>
      </c>
      <c r="AU144" s="8">
        <v>0</v>
      </c>
      <c r="AV144" s="8">
        <v>0</v>
      </c>
      <c r="AW144" s="8">
        <v>0</v>
      </c>
      <c r="AX144" s="8">
        <v>0</v>
      </c>
      <c r="AY144" s="8">
        <v>0</v>
      </c>
      <c r="AZ144" s="8">
        <v>0</v>
      </c>
      <c r="BA144" s="8">
        <v>0</v>
      </c>
      <c r="BB144" s="8">
        <v>0</v>
      </c>
      <c r="BC144" s="8">
        <v>0</v>
      </c>
      <c r="BD144" s="8">
        <v>0</v>
      </c>
      <c r="BE144" s="8">
        <v>0</v>
      </c>
      <c r="BF144" s="8">
        <v>0</v>
      </c>
      <c r="BG144" s="8">
        <v>0</v>
      </c>
      <c r="BH144" s="8">
        <v>0</v>
      </c>
      <c r="BI144" s="8">
        <v>0</v>
      </c>
      <c r="BJ144" s="8">
        <v>0</v>
      </c>
      <c r="BK144" s="8">
        <v>0</v>
      </c>
      <c r="BL144" s="8">
        <v>0</v>
      </c>
      <c r="BM144" s="8">
        <v>0</v>
      </c>
      <c r="BN144" s="8">
        <v>0</v>
      </c>
      <c r="BO144" s="13"/>
      <c r="BP144" s="225">
        <f t="shared" si="31"/>
        <v>0</v>
      </c>
      <c r="BQ144" s="225">
        <f t="shared" si="31"/>
        <v>0</v>
      </c>
      <c r="BR144" s="225">
        <f t="shared" si="31"/>
        <v>0</v>
      </c>
      <c r="BS144" s="225">
        <f t="shared" si="31"/>
        <v>0</v>
      </c>
      <c r="BT144" s="225">
        <f t="shared" si="31"/>
        <v>0</v>
      </c>
      <c r="BU144" s="225">
        <f t="shared" si="31"/>
        <v>0</v>
      </c>
      <c r="BV144" s="225">
        <f t="shared" si="31"/>
        <v>0</v>
      </c>
      <c r="BW144" s="225">
        <f t="shared" si="31"/>
        <v>0</v>
      </c>
      <c r="BX144" s="225">
        <f t="shared" si="31"/>
        <v>0</v>
      </c>
      <c r="BY144" s="225">
        <f t="shared" si="31"/>
        <v>0</v>
      </c>
      <c r="BZ144" s="225">
        <f t="shared" si="31"/>
        <v>0</v>
      </c>
      <c r="CA144" s="225">
        <f t="shared" si="31"/>
        <v>0</v>
      </c>
      <c r="CB144" s="225">
        <f t="shared" si="31"/>
        <v>0</v>
      </c>
      <c r="CC144" s="225">
        <f t="shared" si="31"/>
        <v>0</v>
      </c>
      <c r="CD144" s="225">
        <f t="shared" si="31"/>
        <v>0</v>
      </c>
      <c r="CE144" s="225">
        <f t="shared" si="27"/>
        <v>0</v>
      </c>
      <c r="CF144" s="225">
        <f t="shared" si="27"/>
        <v>0</v>
      </c>
      <c r="CG144" s="225">
        <f t="shared" si="27"/>
        <v>0</v>
      </c>
      <c r="CH144" s="225">
        <f t="shared" si="27"/>
        <v>0</v>
      </c>
      <c r="CI144" s="225">
        <f t="shared" si="27"/>
        <v>0</v>
      </c>
      <c r="CJ144" s="225">
        <f t="shared" si="27"/>
        <v>0</v>
      </c>
      <c r="CK144" s="225">
        <f t="shared" si="27"/>
        <v>0</v>
      </c>
      <c r="CL144" s="225">
        <f t="shared" si="27"/>
        <v>0</v>
      </c>
      <c r="CM144" s="225">
        <f t="shared" si="27"/>
        <v>0</v>
      </c>
      <c r="CN144" s="225">
        <f t="shared" si="27"/>
        <v>0</v>
      </c>
      <c r="CO144" s="225">
        <f t="shared" si="27"/>
        <v>0</v>
      </c>
      <c r="CP144" s="225">
        <f t="shared" si="27"/>
        <v>0</v>
      </c>
      <c r="CQ144" s="225">
        <f t="shared" si="27"/>
        <v>0</v>
      </c>
      <c r="CR144" s="225">
        <f t="shared" si="27"/>
        <v>0</v>
      </c>
      <c r="CS144" s="225">
        <f t="shared" si="27"/>
        <v>0</v>
      </c>
      <c r="CT144" s="225">
        <f t="shared" si="27"/>
        <v>0</v>
      </c>
      <c r="CU144" s="221"/>
      <c r="CV144" s="221"/>
      <c r="CW144" s="221"/>
      <c r="CX144" s="221"/>
      <c r="CY144" s="221"/>
      <c r="CZ144" s="221"/>
      <c r="DA144" s="221"/>
      <c r="DB144" s="221"/>
      <c r="DC144" s="221"/>
      <c r="DD144" s="221"/>
      <c r="DE144" s="221"/>
      <c r="DF144" s="221"/>
      <c r="DG144" s="221"/>
      <c r="DH144" s="221"/>
      <c r="DI144" s="221"/>
      <c r="DJ144" s="221"/>
      <c r="DK144" s="221"/>
    </row>
    <row r="145" spans="4:115">
      <c r="D145" s="63">
        <v>0</v>
      </c>
      <c r="E145" s="63">
        <v>0.64921268890543893</v>
      </c>
      <c r="F145" s="63">
        <v>1.3243625429929002</v>
      </c>
      <c r="G145" s="63">
        <v>2.0262189690438124</v>
      </c>
      <c r="H145" s="63">
        <v>2.7555715370566896</v>
      </c>
      <c r="I145" s="63">
        <v>3.5132304738549394</v>
      </c>
      <c r="J145" s="63">
        <v>4.2934718221194768</v>
      </c>
      <c r="K145" s="63">
        <v>5.1012294302403571</v>
      </c>
      <c r="L145" s="63">
        <v>5.9372451273370963</v>
      </c>
      <c r="M145" s="63">
        <v>6.8022785267027173</v>
      </c>
      <c r="N145" s="63">
        <v>7.6971074245662905</v>
      </c>
      <c r="O145" s="63">
        <v>8.9909862357689185</v>
      </c>
      <c r="P145" s="63">
        <v>10.316402131108308</v>
      </c>
      <c r="Q145" s="63">
        <v>11.673964341283362</v>
      </c>
      <c r="R145" s="63">
        <v>13.06429230543791</v>
      </c>
      <c r="S145" s="63">
        <v>14.48801581123416</v>
      </c>
      <c r="T145" s="63">
        <v>15.941351309626564</v>
      </c>
      <c r="U145" s="63">
        <v>17.428736942376418</v>
      </c>
      <c r="V145" s="63">
        <v>18.950818456926729</v>
      </c>
      <c r="W145" s="63">
        <v>20.508252243007988</v>
      </c>
      <c r="X145" s="63">
        <v>22.1017054739456</v>
      </c>
      <c r="Y145" s="63">
        <v>24.100436488111185</v>
      </c>
      <c r="Z145" s="63">
        <v>26.138868058547377</v>
      </c>
      <c r="AA145" s="63">
        <v>28.217447616783076</v>
      </c>
      <c r="AB145" s="63">
        <v>30.336619710726399</v>
      </c>
      <c r="AC145" s="63">
        <v>32.496825634376123</v>
      </c>
      <c r="AD145" s="63">
        <v>34.69185839782957</v>
      </c>
      <c r="AE145" s="63">
        <v>36.928160488628706</v>
      </c>
      <c r="AF145" s="63">
        <v>39.206146818500585</v>
      </c>
      <c r="AG145" s="63">
        <v>41.526227186289837</v>
      </c>
      <c r="AH145" s="63">
        <v>43.888805826140164</v>
      </c>
      <c r="AI145" s="63"/>
      <c r="AJ145" s="63">
        <v>0</v>
      </c>
      <c r="AK145" s="63">
        <v>0.64921268890543893</v>
      </c>
      <c r="AL145" s="63">
        <v>1.3243625429929002</v>
      </c>
      <c r="AM145" s="63">
        <v>2.0262189690438124</v>
      </c>
      <c r="AN145" s="63">
        <v>2.7555715370566896</v>
      </c>
      <c r="AO145" s="63">
        <v>3.5132304738549394</v>
      </c>
      <c r="AP145" s="63">
        <v>4.2934718221194768</v>
      </c>
      <c r="AQ145" s="63">
        <v>5.1012294302403571</v>
      </c>
      <c r="AR145" s="63">
        <v>5.9372451273370963</v>
      </c>
      <c r="AS145" s="63">
        <v>6.8022785267027173</v>
      </c>
      <c r="AT145" s="63">
        <v>7.6971074245662905</v>
      </c>
      <c r="AU145" s="63">
        <v>8.9909862357689185</v>
      </c>
      <c r="AV145" s="63">
        <v>10.316402131108308</v>
      </c>
      <c r="AW145" s="63">
        <v>11.673964341283362</v>
      </c>
      <c r="AX145" s="63">
        <v>13.06429230543791</v>
      </c>
      <c r="AY145" s="63">
        <v>14.48801581123416</v>
      </c>
      <c r="AZ145" s="63">
        <v>15.941351309626564</v>
      </c>
      <c r="BA145" s="63">
        <v>17.428736942376418</v>
      </c>
      <c r="BB145" s="63">
        <v>18.950818456926729</v>
      </c>
      <c r="BC145" s="63">
        <v>20.508252243007988</v>
      </c>
      <c r="BD145" s="63">
        <v>22.1017054739456</v>
      </c>
      <c r="BE145" s="63">
        <v>24.100436488111185</v>
      </c>
      <c r="BF145" s="63">
        <v>26.138868058547377</v>
      </c>
      <c r="BG145" s="63">
        <v>28.217447616783076</v>
      </c>
      <c r="BH145" s="63">
        <v>30.336619710726399</v>
      </c>
      <c r="BI145" s="63">
        <v>32.496825634376123</v>
      </c>
      <c r="BJ145" s="63">
        <v>34.69185839782957</v>
      </c>
      <c r="BK145" s="63">
        <v>36.928160488628706</v>
      </c>
      <c r="BL145" s="63">
        <v>39.206146818500585</v>
      </c>
      <c r="BM145" s="63">
        <v>41.526227186289837</v>
      </c>
      <c r="BN145" s="63">
        <v>43.888805826140164</v>
      </c>
      <c r="BO145" s="14"/>
      <c r="BP145" s="226">
        <f t="shared" si="31"/>
        <v>0</v>
      </c>
      <c r="BQ145" s="226">
        <f t="shared" si="31"/>
        <v>1.2984253778108779</v>
      </c>
      <c r="BR145" s="226">
        <f t="shared" ref="BP145:CE161" si="32">F145+AL145</f>
        <v>2.6487250859858005</v>
      </c>
      <c r="BS145" s="226">
        <f t="shared" si="32"/>
        <v>4.0524379380876248</v>
      </c>
      <c r="BT145" s="226">
        <f t="shared" si="32"/>
        <v>5.5111430741133791</v>
      </c>
      <c r="BU145" s="226">
        <f t="shared" si="32"/>
        <v>7.0264609477098787</v>
      </c>
      <c r="BV145" s="226">
        <f t="shared" si="32"/>
        <v>8.5869436442389535</v>
      </c>
      <c r="BW145" s="226">
        <f t="shared" si="32"/>
        <v>10.202458860480714</v>
      </c>
      <c r="BX145" s="226">
        <f t="shared" si="32"/>
        <v>11.874490254674193</v>
      </c>
      <c r="BY145" s="226">
        <f t="shared" si="32"/>
        <v>13.604557053405435</v>
      </c>
      <c r="BZ145" s="226">
        <f t="shared" si="32"/>
        <v>15.394214849132581</v>
      </c>
      <c r="CA145" s="226">
        <f t="shared" si="32"/>
        <v>17.981972471537837</v>
      </c>
      <c r="CB145" s="226">
        <f t="shared" si="32"/>
        <v>20.632804262216617</v>
      </c>
      <c r="CC145" s="226">
        <f t="shared" si="32"/>
        <v>23.347928682566724</v>
      </c>
      <c r="CD145" s="226">
        <f t="shared" si="32"/>
        <v>26.128584610875819</v>
      </c>
      <c r="CE145" s="226">
        <f t="shared" si="27"/>
        <v>28.976031622468319</v>
      </c>
      <c r="CF145" s="226">
        <f t="shared" si="27"/>
        <v>31.882702619253127</v>
      </c>
      <c r="CG145" s="226">
        <f t="shared" si="27"/>
        <v>34.857473884752835</v>
      </c>
      <c r="CH145" s="226">
        <f t="shared" si="27"/>
        <v>37.901636913853459</v>
      </c>
      <c r="CI145" s="226">
        <f t="shared" si="27"/>
        <v>41.016504486015975</v>
      </c>
      <c r="CJ145" s="226">
        <f t="shared" si="27"/>
        <v>44.2034109478912</v>
      </c>
      <c r="CK145" s="226">
        <f t="shared" si="27"/>
        <v>48.200872976222371</v>
      </c>
      <c r="CL145" s="226">
        <f t="shared" si="27"/>
        <v>52.277736117094754</v>
      </c>
      <c r="CM145" s="226">
        <f t="shared" si="27"/>
        <v>56.434895233566152</v>
      </c>
      <c r="CN145" s="226">
        <f t="shared" ref="CM145:CT165" si="33">AB145+BH145</f>
        <v>60.673239421452799</v>
      </c>
      <c r="CO145" s="226">
        <f t="shared" si="33"/>
        <v>64.993651268752245</v>
      </c>
      <c r="CP145" s="226">
        <f t="shared" si="33"/>
        <v>69.38371679565914</v>
      </c>
      <c r="CQ145" s="226">
        <f t="shared" si="33"/>
        <v>73.856320977257411</v>
      </c>
      <c r="CR145" s="226">
        <f t="shared" si="33"/>
        <v>78.41229363700117</v>
      </c>
      <c r="CS145" s="226">
        <f t="shared" si="33"/>
        <v>83.052454372579675</v>
      </c>
      <c r="CT145" s="226">
        <f t="shared" si="33"/>
        <v>87.777611652280328</v>
      </c>
      <c r="CU145" s="221"/>
      <c r="CV145" s="221"/>
      <c r="CW145" s="221"/>
      <c r="CX145" s="221"/>
      <c r="CY145" s="221"/>
      <c r="CZ145" s="221"/>
      <c r="DA145" s="221"/>
      <c r="DB145" s="221"/>
      <c r="DC145" s="221"/>
      <c r="DD145" s="221"/>
      <c r="DE145" s="221"/>
      <c r="DF145" s="221"/>
      <c r="DG145" s="221"/>
      <c r="DH145" s="221"/>
      <c r="DI145" s="221"/>
      <c r="DJ145" s="221"/>
      <c r="DK145" s="221"/>
    </row>
    <row r="146" spans="4:115">
      <c r="D146" s="18">
        <v>0</v>
      </c>
      <c r="E146" s="18">
        <v>0.31779908010242236</v>
      </c>
      <c r="F146" s="18">
        <v>0.64750728916653177</v>
      </c>
      <c r="G146" s="18">
        <v>0.98946075333609462</v>
      </c>
      <c r="H146" s="18">
        <v>1.3440040679070355</v>
      </c>
      <c r="I146" s="18">
        <v>1.7114904982382797</v>
      </c>
      <c r="J146" s="18">
        <v>2.0900970698722814</v>
      </c>
      <c r="K146" s="18">
        <v>2.4815552696778944</v>
      </c>
      <c r="L146" s="18">
        <v>2.8862011428136718</v>
      </c>
      <c r="M146" s="18">
        <v>3.3043785999451147</v>
      </c>
      <c r="N146" s="18">
        <v>3.7364395903629011</v>
      </c>
      <c r="O146" s="18">
        <v>4.1608458534141377</v>
      </c>
      <c r="P146" s="18">
        <v>4.5797370197268457</v>
      </c>
      <c r="Q146" s="18">
        <v>5.0476645900452422</v>
      </c>
      <c r="R146" s="18">
        <v>5.5266365891073495</v>
      </c>
      <c r="S146" s="18">
        <v>6.0168750921385818</v>
      </c>
      <c r="T146" s="18">
        <v>6.5171318851522724</v>
      </c>
      <c r="U146" s="18">
        <v>7.0289001768402191</v>
      </c>
      <c r="V146" s="18">
        <v>7.552409940836597</v>
      </c>
      <c r="W146" s="18">
        <v>8.0878956331832903</v>
      </c>
      <c r="X146" s="18">
        <v>8.6355962793591488</v>
      </c>
      <c r="Y146" s="18">
        <v>9.6408345080233655</v>
      </c>
      <c r="Z146" s="18">
        <v>10.233429386845996</v>
      </c>
      <c r="AA146" s="18">
        <v>10.8392434169866</v>
      </c>
      <c r="AB146" s="18">
        <v>11.458538945184827</v>
      </c>
      <c r="AC146" s="18">
        <v>12.091583439682218</v>
      </c>
      <c r="AD146" s="18">
        <v>12.736434708339557</v>
      </c>
      <c r="AE146" s="18">
        <v>13.395373720874813</v>
      </c>
      <c r="AF146" s="18">
        <v>14.068679166766929</v>
      </c>
      <c r="AG146" s="18">
        <v>14.756635192623248</v>
      </c>
      <c r="AH146" s="18">
        <v>15.459531508899575</v>
      </c>
      <c r="AI146" s="13"/>
      <c r="AJ146" s="18">
        <v>0</v>
      </c>
      <c r="AK146" s="18">
        <v>0.31779908010242236</v>
      </c>
      <c r="AL146" s="18">
        <v>0.64750728916653177</v>
      </c>
      <c r="AM146" s="18">
        <v>0.98946075333609462</v>
      </c>
      <c r="AN146" s="18">
        <v>1.3440040679070355</v>
      </c>
      <c r="AO146" s="18">
        <v>1.7114904982382797</v>
      </c>
      <c r="AP146" s="18">
        <v>2.0900970698722814</v>
      </c>
      <c r="AQ146" s="18">
        <v>2.4815552696778944</v>
      </c>
      <c r="AR146" s="18">
        <v>2.8862011428136718</v>
      </c>
      <c r="AS146" s="18">
        <v>3.3043785999451147</v>
      </c>
      <c r="AT146" s="18">
        <v>3.7364395903629011</v>
      </c>
      <c r="AU146" s="18">
        <v>4.1608458534141377</v>
      </c>
      <c r="AV146" s="18">
        <v>4.5797370197268457</v>
      </c>
      <c r="AW146" s="18">
        <v>5.0476645900452422</v>
      </c>
      <c r="AX146" s="18">
        <v>5.5266365891073495</v>
      </c>
      <c r="AY146" s="18">
        <v>6.0168750921385818</v>
      </c>
      <c r="AZ146" s="18">
        <v>6.5171318851522724</v>
      </c>
      <c r="BA146" s="18">
        <v>7.0289001768402191</v>
      </c>
      <c r="BB146" s="18">
        <v>7.552409940836597</v>
      </c>
      <c r="BC146" s="18">
        <v>8.0878956331832903</v>
      </c>
      <c r="BD146" s="18">
        <v>8.6355962793591488</v>
      </c>
      <c r="BE146" s="18">
        <v>9.6408345080233655</v>
      </c>
      <c r="BF146" s="18">
        <v>10.233429386845996</v>
      </c>
      <c r="BG146" s="18">
        <v>10.8392434169866</v>
      </c>
      <c r="BH146" s="18">
        <v>11.458538945184827</v>
      </c>
      <c r="BI146" s="18">
        <v>12.091583439682218</v>
      </c>
      <c r="BJ146" s="18">
        <v>12.736434708339557</v>
      </c>
      <c r="BK146" s="18">
        <v>13.395373720874813</v>
      </c>
      <c r="BL146" s="18">
        <v>14.068679166766929</v>
      </c>
      <c r="BM146" s="18">
        <v>14.756635192623248</v>
      </c>
      <c r="BN146" s="18">
        <v>15.459531508899575</v>
      </c>
      <c r="BO146" s="13"/>
      <c r="BP146" s="251">
        <f t="shared" si="32"/>
        <v>0</v>
      </c>
      <c r="BQ146" s="251">
        <f t="shared" si="32"/>
        <v>0.63559816020484472</v>
      </c>
      <c r="BR146" s="251">
        <f t="shared" si="32"/>
        <v>1.2950145783330635</v>
      </c>
      <c r="BS146" s="251">
        <f t="shared" si="32"/>
        <v>1.9789215066721892</v>
      </c>
      <c r="BT146" s="251">
        <f t="shared" si="32"/>
        <v>2.6880081358140711</v>
      </c>
      <c r="BU146" s="251">
        <f t="shared" si="32"/>
        <v>3.4229809964765594</v>
      </c>
      <c r="BV146" s="251">
        <f t="shared" si="32"/>
        <v>4.1801941397445628</v>
      </c>
      <c r="BW146" s="251">
        <f t="shared" si="32"/>
        <v>4.9631105393557888</v>
      </c>
      <c r="BX146" s="251">
        <f t="shared" si="32"/>
        <v>5.7724022856273436</v>
      </c>
      <c r="BY146" s="251">
        <f t="shared" si="32"/>
        <v>6.6087571998902295</v>
      </c>
      <c r="BZ146" s="251">
        <f t="shared" si="32"/>
        <v>7.4728791807258022</v>
      </c>
      <c r="CA146" s="251">
        <f t="shared" si="32"/>
        <v>8.3216917068282754</v>
      </c>
      <c r="CB146" s="251">
        <f t="shared" si="32"/>
        <v>9.1594740394536913</v>
      </c>
      <c r="CC146" s="251">
        <f t="shared" si="32"/>
        <v>10.095329180090484</v>
      </c>
      <c r="CD146" s="251">
        <f t="shared" si="32"/>
        <v>11.053273178214699</v>
      </c>
      <c r="CE146" s="251">
        <f t="shared" si="32"/>
        <v>12.033750184277164</v>
      </c>
      <c r="CF146" s="251">
        <f t="shared" ref="CE146:CS165" si="34">T146+AZ146</f>
        <v>13.034263770304545</v>
      </c>
      <c r="CG146" s="251">
        <f t="shared" si="34"/>
        <v>14.057800353680438</v>
      </c>
      <c r="CH146" s="251">
        <f t="shared" si="34"/>
        <v>15.104819881673194</v>
      </c>
      <c r="CI146" s="251">
        <f t="shared" si="34"/>
        <v>16.175791266366581</v>
      </c>
      <c r="CJ146" s="251">
        <f t="shared" si="34"/>
        <v>17.271192558718298</v>
      </c>
      <c r="CK146" s="251">
        <f t="shared" si="34"/>
        <v>19.281669016046731</v>
      </c>
      <c r="CL146" s="251">
        <f t="shared" si="34"/>
        <v>20.466858773691992</v>
      </c>
      <c r="CM146" s="251">
        <f t="shared" si="33"/>
        <v>21.678486833973199</v>
      </c>
      <c r="CN146" s="251">
        <f t="shared" si="33"/>
        <v>22.917077890369654</v>
      </c>
      <c r="CO146" s="251">
        <f t="shared" si="33"/>
        <v>24.183166879364435</v>
      </c>
      <c r="CP146" s="251">
        <f t="shared" si="33"/>
        <v>25.472869416679114</v>
      </c>
      <c r="CQ146" s="251">
        <f t="shared" si="33"/>
        <v>26.790747441749627</v>
      </c>
      <c r="CR146" s="251">
        <f t="shared" si="33"/>
        <v>28.137358333533857</v>
      </c>
      <c r="CS146" s="251">
        <f t="shared" si="33"/>
        <v>29.513270385246496</v>
      </c>
      <c r="CT146" s="251">
        <f t="shared" si="33"/>
        <v>30.91906301779915</v>
      </c>
      <c r="CU146" s="221"/>
      <c r="CV146" s="221"/>
      <c r="CW146" s="221"/>
      <c r="CX146" s="221"/>
      <c r="CY146" s="221"/>
      <c r="CZ146" s="221"/>
      <c r="DA146" s="221"/>
      <c r="DB146" s="221"/>
      <c r="DC146" s="221"/>
      <c r="DD146" s="221"/>
      <c r="DE146" s="221"/>
      <c r="DF146" s="221"/>
      <c r="DG146" s="221"/>
      <c r="DH146" s="221"/>
      <c r="DI146" s="221"/>
      <c r="DJ146" s="221"/>
      <c r="DK146" s="221"/>
    </row>
    <row r="147" spans="4:115">
      <c r="D147" s="23">
        <v>0</v>
      </c>
      <c r="E147" s="23">
        <v>0.39470029650525618</v>
      </c>
      <c r="F147" s="23">
        <v>0.80418754469548048</v>
      </c>
      <c r="G147" s="23">
        <v>1.2286883029451303</v>
      </c>
      <c r="H147" s="23">
        <v>1.6684298876832244</v>
      </c>
      <c r="I147" s="23">
        <v>2.1236403081696267</v>
      </c>
      <c r="J147" s="23">
        <v>2.5805030408336052</v>
      </c>
      <c r="K147" s="23">
        <v>3.0519446933123575</v>
      </c>
      <c r="L147" s="23">
        <v>3.5381525359869315</v>
      </c>
      <c r="M147" s="23">
        <v>4.0393132774175768</v>
      </c>
      <c r="N147" s="23">
        <v>4.5556129669908003</v>
      </c>
      <c r="O147" s="23">
        <v>5.4177423721489788</v>
      </c>
      <c r="P147" s="23">
        <v>6.3071469547421657</v>
      </c>
      <c r="Q147" s="23">
        <v>7.2130149872974414</v>
      </c>
      <c r="R147" s="23">
        <v>8.1427833941377727</v>
      </c>
      <c r="S147" s="23">
        <v>9.0963180048014465</v>
      </c>
      <c r="T147" s="23">
        <v>10.073463867560086</v>
      </c>
      <c r="U147" s="23">
        <v>11.074044514100535</v>
      </c>
      <c r="V147" s="23">
        <v>12.097861205402936</v>
      </c>
      <c r="W147" s="23">
        <v>13.144692158406244</v>
      </c>
      <c r="X147" s="23">
        <v>14.214291753043881</v>
      </c>
      <c r="Y147" s="23">
        <v>15.64272392600267</v>
      </c>
      <c r="Z147" s="23">
        <v>16.247511415288539</v>
      </c>
      <c r="AA147" s="23">
        <v>16.842705983378284</v>
      </c>
      <c r="AB147" s="23">
        <v>17.44316901481826</v>
      </c>
      <c r="AC147" s="23">
        <v>18.047895092413338</v>
      </c>
      <c r="AD147" s="23">
        <v>18.654415090456279</v>
      </c>
      <c r="AE147" s="23">
        <v>19.262909304007778</v>
      </c>
      <c r="AF147" s="23">
        <v>19.872258922995414</v>
      </c>
      <c r="AG147" s="23">
        <v>20.481307831271657</v>
      </c>
      <c r="AH147" s="23">
        <v>21.088861967154429</v>
      </c>
      <c r="AI147" s="14"/>
      <c r="AJ147" s="23">
        <v>0</v>
      </c>
      <c r="AK147" s="23">
        <v>0.39470029650525618</v>
      </c>
      <c r="AL147" s="23">
        <v>0.80418754469548048</v>
      </c>
      <c r="AM147" s="23">
        <v>1.2286883029451303</v>
      </c>
      <c r="AN147" s="23">
        <v>1.6684298876832244</v>
      </c>
      <c r="AO147" s="23">
        <v>2.1236403081696267</v>
      </c>
      <c r="AP147" s="23">
        <v>2.5805030408336052</v>
      </c>
      <c r="AQ147" s="23">
        <v>3.0519446933123575</v>
      </c>
      <c r="AR147" s="23">
        <v>3.5381525359869315</v>
      </c>
      <c r="AS147" s="23">
        <v>4.0393132774175768</v>
      </c>
      <c r="AT147" s="23">
        <v>4.5556129669908003</v>
      </c>
      <c r="AU147" s="23">
        <v>5.4177423721489788</v>
      </c>
      <c r="AV147" s="23">
        <v>6.3071469547421657</v>
      </c>
      <c r="AW147" s="23">
        <v>7.2130149872974414</v>
      </c>
      <c r="AX147" s="23">
        <v>8.1427833941377727</v>
      </c>
      <c r="AY147" s="23">
        <v>9.0963180048014465</v>
      </c>
      <c r="AZ147" s="23">
        <v>10.073463867560086</v>
      </c>
      <c r="BA147" s="23">
        <v>11.074044514100535</v>
      </c>
      <c r="BB147" s="23">
        <v>12.097861205402936</v>
      </c>
      <c r="BC147" s="23">
        <v>13.144692158406244</v>
      </c>
      <c r="BD147" s="23">
        <v>14.214291753043881</v>
      </c>
      <c r="BE147" s="23">
        <v>15.64272392600267</v>
      </c>
      <c r="BF147" s="23">
        <v>16.247511415288539</v>
      </c>
      <c r="BG147" s="23">
        <v>16.842705983378284</v>
      </c>
      <c r="BH147" s="23">
        <v>17.44316901481826</v>
      </c>
      <c r="BI147" s="23">
        <v>18.047895092413338</v>
      </c>
      <c r="BJ147" s="23">
        <v>18.654415090456279</v>
      </c>
      <c r="BK147" s="23">
        <v>19.262909304007778</v>
      </c>
      <c r="BL147" s="23">
        <v>19.872258922995414</v>
      </c>
      <c r="BM147" s="23">
        <v>20.481307831271657</v>
      </c>
      <c r="BN147" s="23">
        <v>21.088861967154429</v>
      </c>
      <c r="BO147" s="14"/>
      <c r="BP147" s="254">
        <f t="shared" si="32"/>
        <v>0</v>
      </c>
      <c r="BQ147" s="254">
        <f t="shared" si="32"/>
        <v>0.78940059301051235</v>
      </c>
      <c r="BR147" s="254">
        <f t="shared" si="32"/>
        <v>1.608375089390961</v>
      </c>
      <c r="BS147" s="254">
        <f t="shared" si="32"/>
        <v>2.4573766058902606</v>
      </c>
      <c r="BT147" s="254">
        <f t="shared" si="32"/>
        <v>3.3368597753664488</v>
      </c>
      <c r="BU147" s="254">
        <f t="shared" si="32"/>
        <v>4.2472806163392534</v>
      </c>
      <c r="BV147" s="254">
        <f t="shared" si="32"/>
        <v>5.1610060816672103</v>
      </c>
      <c r="BW147" s="254">
        <f t="shared" si="32"/>
        <v>6.103889386624715</v>
      </c>
      <c r="BX147" s="254">
        <f t="shared" si="32"/>
        <v>7.0763050719738629</v>
      </c>
      <c r="BY147" s="254">
        <f t="shared" si="32"/>
        <v>8.0786265548351537</v>
      </c>
      <c r="BZ147" s="254">
        <f t="shared" si="32"/>
        <v>9.1112259339816006</v>
      </c>
      <c r="CA147" s="254">
        <f t="shared" si="32"/>
        <v>10.835484744297958</v>
      </c>
      <c r="CB147" s="254">
        <f t="shared" si="32"/>
        <v>12.614293909484331</v>
      </c>
      <c r="CC147" s="254">
        <f t="shared" si="32"/>
        <v>14.426029974594883</v>
      </c>
      <c r="CD147" s="254">
        <f t="shared" si="32"/>
        <v>16.285566788275545</v>
      </c>
      <c r="CE147" s="254">
        <f t="shared" si="34"/>
        <v>18.192636009602893</v>
      </c>
      <c r="CF147" s="254">
        <f t="shared" si="34"/>
        <v>20.146927735120173</v>
      </c>
      <c r="CG147" s="254">
        <f t="shared" si="34"/>
        <v>22.148089028201071</v>
      </c>
      <c r="CH147" s="254">
        <f t="shared" si="34"/>
        <v>24.195722410805871</v>
      </c>
      <c r="CI147" s="254">
        <f t="shared" si="34"/>
        <v>26.289384316812487</v>
      </c>
      <c r="CJ147" s="254">
        <f t="shared" si="34"/>
        <v>28.428583506087762</v>
      </c>
      <c r="CK147" s="254">
        <f t="shared" si="34"/>
        <v>31.285447852005341</v>
      </c>
      <c r="CL147" s="254">
        <f t="shared" si="34"/>
        <v>32.495022830577078</v>
      </c>
      <c r="CM147" s="254">
        <f t="shared" si="33"/>
        <v>33.685411966756568</v>
      </c>
      <c r="CN147" s="254">
        <f t="shared" si="33"/>
        <v>34.886338029636519</v>
      </c>
      <c r="CO147" s="254">
        <f t="shared" si="33"/>
        <v>36.095790184826676</v>
      </c>
      <c r="CP147" s="254">
        <f t="shared" si="33"/>
        <v>37.308830180912558</v>
      </c>
      <c r="CQ147" s="254">
        <f t="shared" si="33"/>
        <v>38.525818608015555</v>
      </c>
      <c r="CR147" s="254">
        <f t="shared" si="33"/>
        <v>39.744517845990828</v>
      </c>
      <c r="CS147" s="254">
        <f t="shared" si="33"/>
        <v>40.962615662543314</v>
      </c>
      <c r="CT147" s="254">
        <f t="shared" si="33"/>
        <v>42.177723934308858</v>
      </c>
      <c r="CU147" s="221"/>
      <c r="CV147" s="221"/>
      <c r="CW147" s="221"/>
      <c r="CX147" s="221"/>
      <c r="CY147" s="221"/>
      <c r="CZ147" s="221"/>
      <c r="DA147" s="221"/>
      <c r="DB147" s="221"/>
      <c r="DC147" s="221"/>
      <c r="DD147" s="221"/>
      <c r="DE147" s="221"/>
      <c r="DF147" s="221"/>
      <c r="DG147" s="221"/>
      <c r="DH147" s="221"/>
      <c r="DI147" s="221"/>
      <c r="DJ147" s="221"/>
      <c r="DK147" s="221"/>
    </row>
    <row r="148" spans="4:115">
      <c r="D148" s="22">
        <v>46.844581662413418</v>
      </c>
      <c r="E148" s="22">
        <v>47.190705701793391</v>
      </c>
      <c r="F148" s="22">
        <v>47.534115611157176</v>
      </c>
      <c r="G148" s="22">
        <v>47.874698166625052</v>
      </c>
      <c r="H148" s="22">
        <v>48.212338479416253</v>
      </c>
      <c r="I148" s="22">
        <v>48.546919987687033</v>
      </c>
      <c r="J148" s="22">
        <v>48.878324448687209</v>
      </c>
      <c r="K148" s="22">
        <v>49.206431931248439</v>
      </c>
      <c r="L148" s="22">
        <v>49.531120808617587</v>
      </c>
      <c r="M148" s="22">
        <v>49.852267751649187</v>
      </c>
      <c r="N148" s="22">
        <v>50.169747722371071</v>
      </c>
      <c r="O148" s="22">
        <v>50.213945050797975</v>
      </c>
      <c r="P148" s="22">
        <v>50.25990431218316</v>
      </c>
      <c r="Q148" s="22">
        <v>50.255823122566277</v>
      </c>
      <c r="R148" s="22">
        <v>50.237965406464788</v>
      </c>
      <c r="S148" s="22">
        <v>50.206167235810796</v>
      </c>
      <c r="T148" s="22">
        <v>50.160268033651242</v>
      </c>
      <c r="U148" s="22">
        <v>50.100110789241576</v>
      </c>
      <c r="V148" s="22">
        <v>50.025542279796355</v>
      </c>
      <c r="W148" s="22">
        <v>49.936413299057577</v>
      </c>
      <c r="X148" s="22">
        <v>49.832578892843841</v>
      </c>
      <c r="Y148" s="22">
        <v>49.174670530975895</v>
      </c>
      <c r="Z148" s="22">
        <v>48.884416466271311</v>
      </c>
      <c r="AA148" s="22">
        <v>48.572369510540682</v>
      </c>
      <c r="AB148" s="22">
        <v>48.237359022080526</v>
      </c>
      <c r="AC148" s="22">
        <v>47.879234278149525</v>
      </c>
      <c r="AD148" s="22">
        <v>47.497856593015904</v>
      </c>
      <c r="AE148" s="22">
        <v>47.093099946329609</v>
      </c>
      <c r="AF148" s="22">
        <v>46.664851629671197</v>
      </c>
      <c r="AG148" s="22">
        <v>46.213012911629832</v>
      </c>
      <c r="AH148" s="22">
        <v>45.737499721766603</v>
      </c>
      <c r="AI148" s="21"/>
      <c r="AJ148" s="22">
        <v>46.844581662413418</v>
      </c>
      <c r="AK148" s="22">
        <v>47.190705701793391</v>
      </c>
      <c r="AL148" s="22">
        <v>47.534115611157176</v>
      </c>
      <c r="AM148" s="22">
        <v>47.874698166625052</v>
      </c>
      <c r="AN148" s="22">
        <v>48.212338479416253</v>
      </c>
      <c r="AO148" s="22">
        <v>48.546919987687033</v>
      </c>
      <c r="AP148" s="22">
        <v>48.878324448687209</v>
      </c>
      <c r="AQ148" s="22">
        <v>49.206431931248439</v>
      </c>
      <c r="AR148" s="22">
        <v>49.531120808617587</v>
      </c>
      <c r="AS148" s="22">
        <v>49.852267751649187</v>
      </c>
      <c r="AT148" s="22">
        <v>50.169747722371071</v>
      </c>
      <c r="AU148" s="22">
        <v>50.213945050797975</v>
      </c>
      <c r="AV148" s="22">
        <v>50.25990431218316</v>
      </c>
      <c r="AW148" s="22">
        <v>50.255823122566277</v>
      </c>
      <c r="AX148" s="22">
        <v>50.237965406464788</v>
      </c>
      <c r="AY148" s="22">
        <v>50.206167235810796</v>
      </c>
      <c r="AZ148" s="22">
        <v>50.160268033651242</v>
      </c>
      <c r="BA148" s="22">
        <v>50.100110789241576</v>
      </c>
      <c r="BB148" s="22">
        <v>50.025542279796355</v>
      </c>
      <c r="BC148" s="22">
        <v>49.936413299057577</v>
      </c>
      <c r="BD148" s="22">
        <v>49.832578892843841</v>
      </c>
      <c r="BE148" s="22">
        <v>49.174670530975895</v>
      </c>
      <c r="BF148" s="22">
        <v>48.884416466271311</v>
      </c>
      <c r="BG148" s="22">
        <v>48.572369510540682</v>
      </c>
      <c r="BH148" s="22">
        <v>48.237359022080526</v>
      </c>
      <c r="BI148" s="22">
        <v>47.879234278149525</v>
      </c>
      <c r="BJ148" s="22">
        <v>47.497856593015904</v>
      </c>
      <c r="BK148" s="22">
        <v>47.093099946329609</v>
      </c>
      <c r="BL148" s="22">
        <v>46.664851629671197</v>
      </c>
      <c r="BM148" s="22">
        <v>46.213012911629832</v>
      </c>
      <c r="BN148" s="22">
        <v>45.737499721766603</v>
      </c>
      <c r="BO148" s="21"/>
      <c r="BP148" s="255">
        <f t="shared" si="32"/>
        <v>93.689163324826836</v>
      </c>
      <c r="BQ148" s="255">
        <f t="shared" si="32"/>
        <v>94.381411403586782</v>
      </c>
      <c r="BR148" s="255">
        <f t="shared" si="32"/>
        <v>95.068231222314353</v>
      </c>
      <c r="BS148" s="255">
        <f t="shared" si="32"/>
        <v>95.749396333250104</v>
      </c>
      <c r="BT148" s="255">
        <f t="shared" si="32"/>
        <v>96.424676958832507</v>
      </c>
      <c r="BU148" s="255">
        <f t="shared" si="32"/>
        <v>97.093839975374067</v>
      </c>
      <c r="BV148" s="255">
        <f t="shared" si="32"/>
        <v>97.756648897374419</v>
      </c>
      <c r="BW148" s="255">
        <f t="shared" si="32"/>
        <v>98.412863862496877</v>
      </c>
      <c r="BX148" s="255">
        <f t="shared" si="32"/>
        <v>99.062241617235173</v>
      </c>
      <c r="BY148" s="255">
        <f t="shared" si="32"/>
        <v>99.704535503298374</v>
      </c>
      <c r="BZ148" s="255">
        <f t="shared" si="32"/>
        <v>100.33949544474214</v>
      </c>
      <c r="CA148" s="255">
        <f t="shared" si="32"/>
        <v>100.42789010159595</v>
      </c>
      <c r="CB148" s="255">
        <f t="shared" si="32"/>
        <v>100.51980862436632</v>
      </c>
      <c r="CC148" s="255">
        <f t="shared" si="32"/>
        <v>100.51164624513255</v>
      </c>
      <c r="CD148" s="255">
        <f t="shared" si="32"/>
        <v>100.47593081292958</v>
      </c>
      <c r="CE148" s="255">
        <f t="shared" si="34"/>
        <v>100.41233447162159</v>
      </c>
      <c r="CF148" s="255">
        <f t="shared" si="34"/>
        <v>100.32053606730248</v>
      </c>
      <c r="CG148" s="255">
        <f t="shared" si="34"/>
        <v>100.20022157848315</v>
      </c>
      <c r="CH148" s="255">
        <f t="shared" si="34"/>
        <v>100.05108455959271</v>
      </c>
      <c r="CI148" s="255">
        <f t="shared" si="34"/>
        <v>99.872826598115154</v>
      </c>
      <c r="CJ148" s="255">
        <f t="shared" si="34"/>
        <v>99.665157785687683</v>
      </c>
      <c r="CK148" s="255">
        <f t="shared" si="34"/>
        <v>98.34934106195179</v>
      </c>
      <c r="CL148" s="255">
        <f t="shared" si="34"/>
        <v>97.768832932542622</v>
      </c>
      <c r="CM148" s="255">
        <f t="shared" si="33"/>
        <v>97.144739021081364</v>
      </c>
      <c r="CN148" s="255">
        <f t="shared" si="33"/>
        <v>96.474718044161051</v>
      </c>
      <c r="CO148" s="255">
        <f t="shared" si="33"/>
        <v>95.75846855629905</v>
      </c>
      <c r="CP148" s="255">
        <f t="shared" si="33"/>
        <v>94.995713186031807</v>
      </c>
      <c r="CQ148" s="255">
        <f t="shared" si="33"/>
        <v>94.186199892659218</v>
      </c>
      <c r="CR148" s="255">
        <f t="shared" si="33"/>
        <v>93.329703259342395</v>
      </c>
      <c r="CS148" s="255">
        <f t="shared" si="33"/>
        <v>92.426025823259664</v>
      </c>
      <c r="CT148" s="255">
        <f t="shared" si="33"/>
        <v>91.474999443533207</v>
      </c>
      <c r="CU148" s="221"/>
      <c r="CV148" s="221"/>
      <c r="CW148" s="221"/>
      <c r="CX148" s="221"/>
      <c r="CY148" s="221"/>
      <c r="CZ148" s="221"/>
      <c r="DA148" s="221"/>
      <c r="DB148" s="221"/>
      <c r="DC148" s="221"/>
      <c r="DD148" s="221"/>
      <c r="DE148" s="221"/>
      <c r="DF148" s="221"/>
      <c r="DG148" s="221"/>
      <c r="DH148" s="221"/>
      <c r="DI148" s="221"/>
      <c r="DJ148" s="221"/>
      <c r="DK148" s="221"/>
    </row>
    <row r="149" spans="4:115">
      <c r="D149" s="8">
        <v>12.379169704702877</v>
      </c>
      <c r="E149" s="8">
        <v>12.021959950560552</v>
      </c>
      <c r="F149" s="8">
        <v>11.650683763936648</v>
      </c>
      <c r="G149" s="8">
        <v>11.264978094970145</v>
      </c>
      <c r="H149" s="8">
        <v>10.864471719936198</v>
      </c>
      <c r="I149" s="8">
        <v>10.448785069096706</v>
      </c>
      <c r="J149" s="8">
        <v>10.017530051065568</v>
      </c>
      <c r="K149" s="8">
        <v>9.5703098736199461</v>
      </c>
      <c r="L149" s="8">
        <v>9.1067188608874066</v>
      </c>
      <c r="M149" s="8">
        <v>8.6263422668375718</v>
      </c>
      <c r="N149" s="8">
        <v>8.1287560850054348</v>
      </c>
      <c r="O149" s="8">
        <v>7.4965694225481556</v>
      </c>
      <c r="P149" s="8">
        <v>6.8431607698248245</v>
      </c>
      <c r="Q149" s="8">
        <v>6.172632356155793</v>
      </c>
      <c r="R149" s="8">
        <v>5.481457433223472</v>
      </c>
      <c r="S149" s="8">
        <v>4.7692621519907705</v>
      </c>
      <c r="T149" s="8">
        <v>4.0356693041843661</v>
      </c>
      <c r="U149" s="8">
        <v>3.280298385979358</v>
      </c>
      <c r="V149" s="8">
        <v>2.5027656657543127</v>
      </c>
      <c r="W149" s="8">
        <v>1.7026842560404041</v>
      </c>
      <c r="X149" s="8">
        <v>0.87966418979136674</v>
      </c>
      <c r="Y149" s="8">
        <v>0</v>
      </c>
      <c r="Z149" s="8">
        <v>0</v>
      </c>
      <c r="AA149" s="8">
        <v>0</v>
      </c>
      <c r="AB149" s="8">
        <v>0</v>
      </c>
      <c r="AC149" s="8">
        <v>0</v>
      </c>
      <c r="AD149" s="8">
        <v>0</v>
      </c>
      <c r="AE149" s="8">
        <v>0</v>
      </c>
      <c r="AF149" s="8">
        <v>0</v>
      </c>
      <c r="AG149" s="8">
        <v>0</v>
      </c>
      <c r="AH149" s="8">
        <v>0</v>
      </c>
      <c r="AI149" s="8"/>
      <c r="AJ149" s="8">
        <v>12.379169704702877</v>
      </c>
      <c r="AK149" s="8">
        <v>12.021959950560552</v>
      </c>
      <c r="AL149" s="8">
        <v>11.650683763936648</v>
      </c>
      <c r="AM149" s="8">
        <v>11.264978094970145</v>
      </c>
      <c r="AN149" s="8">
        <v>10.864471719936198</v>
      </c>
      <c r="AO149" s="8">
        <v>10.448785069096706</v>
      </c>
      <c r="AP149" s="8">
        <v>10.017530051065568</v>
      </c>
      <c r="AQ149" s="8">
        <v>9.5703098736199461</v>
      </c>
      <c r="AR149" s="8">
        <v>9.1067188608874066</v>
      </c>
      <c r="AS149" s="8">
        <v>8.6263422668375718</v>
      </c>
      <c r="AT149" s="8">
        <v>8.1287560850054348</v>
      </c>
      <c r="AU149" s="8">
        <v>7.4965694225481556</v>
      </c>
      <c r="AV149" s="8">
        <v>6.8431607698248245</v>
      </c>
      <c r="AW149" s="8">
        <v>6.172632356155793</v>
      </c>
      <c r="AX149" s="8">
        <v>5.481457433223472</v>
      </c>
      <c r="AY149" s="8">
        <v>4.7692621519907705</v>
      </c>
      <c r="AZ149" s="8">
        <v>4.0356693041843661</v>
      </c>
      <c r="BA149" s="8">
        <v>3.280298385979358</v>
      </c>
      <c r="BB149" s="8">
        <v>2.5027656657543127</v>
      </c>
      <c r="BC149" s="8">
        <v>1.7026842560404041</v>
      </c>
      <c r="BD149" s="8">
        <v>0.87966418979136674</v>
      </c>
      <c r="BE149" s="8">
        <v>0</v>
      </c>
      <c r="BF149" s="8">
        <v>0</v>
      </c>
      <c r="BG149" s="8">
        <v>0</v>
      </c>
      <c r="BH149" s="8">
        <v>0</v>
      </c>
      <c r="BI149" s="8">
        <v>0</v>
      </c>
      <c r="BJ149" s="8">
        <v>0</v>
      </c>
      <c r="BK149" s="8">
        <v>0</v>
      </c>
      <c r="BL149" s="8">
        <v>0</v>
      </c>
      <c r="BM149" s="8">
        <v>0</v>
      </c>
      <c r="BN149" s="8">
        <v>0</v>
      </c>
      <c r="BO149" s="13"/>
      <c r="BP149" s="225">
        <f t="shared" si="32"/>
        <v>24.758339409405753</v>
      </c>
      <c r="BQ149" s="225">
        <f t="shared" si="32"/>
        <v>24.043919901121104</v>
      </c>
      <c r="BR149" s="225">
        <f t="shared" si="32"/>
        <v>23.301367527873296</v>
      </c>
      <c r="BS149" s="225">
        <f t="shared" si="32"/>
        <v>22.52995618994029</v>
      </c>
      <c r="BT149" s="225">
        <f t="shared" si="32"/>
        <v>21.728943439872396</v>
      </c>
      <c r="BU149" s="225">
        <f t="shared" si="32"/>
        <v>20.897570138193412</v>
      </c>
      <c r="BV149" s="225">
        <f t="shared" si="32"/>
        <v>20.035060102131137</v>
      </c>
      <c r="BW149" s="225">
        <f t="shared" si="32"/>
        <v>19.140619747239892</v>
      </c>
      <c r="BX149" s="225">
        <f t="shared" si="32"/>
        <v>18.213437721774813</v>
      </c>
      <c r="BY149" s="225">
        <f t="shared" si="32"/>
        <v>17.252684533675144</v>
      </c>
      <c r="BZ149" s="225">
        <f t="shared" si="32"/>
        <v>16.25751217001087</v>
      </c>
      <c r="CA149" s="225">
        <f t="shared" si="32"/>
        <v>14.993138845096311</v>
      </c>
      <c r="CB149" s="225">
        <f t="shared" si="32"/>
        <v>13.686321539649649</v>
      </c>
      <c r="CC149" s="225">
        <f t="shared" si="32"/>
        <v>12.345264712311586</v>
      </c>
      <c r="CD149" s="225">
        <f t="shared" si="32"/>
        <v>10.962914866446944</v>
      </c>
      <c r="CE149" s="225">
        <f t="shared" si="34"/>
        <v>9.5385243039815411</v>
      </c>
      <c r="CF149" s="225">
        <f t="shared" si="34"/>
        <v>8.0713386083687322</v>
      </c>
      <c r="CG149" s="225">
        <f t="shared" si="34"/>
        <v>6.5605967719587159</v>
      </c>
      <c r="CH149" s="225">
        <f t="shared" si="34"/>
        <v>5.0055313315086254</v>
      </c>
      <c r="CI149" s="225">
        <f t="shared" si="34"/>
        <v>3.4053685120808082</v>
      </c>
      <c r="CJ149" s="225">
        <f t="shared" si="34"/>
        <v>1.7593283795827335</v>
      </c>
      <c r="CK149" s="225">
        <f t="shared" si="34"/>
        <v>0</v>
      </c>
      <c r="CL149" s="225">
        <f t="shared" si="34"/>
        <v>0</v>
      </c>
      <c r="CM149" s="225">
        <f t="shared" si="33"/>
        <v>0</v>
      </c>
      <c r="CN149" s="225">
        <f t="shared" si="33"/>
        <v>0</v>
      </c>
      <c r="CO149" s="225">
        <f t="shared" si="33"/>
        <v>0</v>
      </c>
      <c r="CP149" s="225">
        <f t="shared" si="33"/>
        <v>0</v>
      </c>
      <c r="CQ149" s="225">
        <f t="shared" si="33"/>
        <v>0</v>
      </c>
      <c r="CR149" s="225">
        <f t="shared" si="33"/>
        <v>0</v>
      </c>
      <c r="CS149" s="225">
        <f t="shared" si="33"/>
        <v>0</v>
      </c>
      <c r="CT149" s="225">
        <f t="shared" si="33"/>
        <v>0</v>
      </c>
      <c r="CU149" s="221"/>
      <c r="CV149" s="221"/>
      <c r="CW149" s="221"/>
      <c r="CX149" s="221"/>
      <c r="CY149" s="221"/>
      <c r="CZ149" s="221"/>
      <c r="DA149" s="221"/>
      <c r="DB149" s="221"/>
      <c r="DC149" s="221"/>
      <c r="DD149" s="221"/>
      <c r="DE149" s="221"/>
      <c r="DF149" s="221"/>
      <c r="DG149" s="221"/>
      <c r="DH149" s="221"/>
      <c r="DI149" s="221"/>
      <c r="DJ149" s="221"/>
      <c r="DK149" s="221"/>
    </row>
    <row r="150" spans="4:115">
      <c r="D150" s="2">
        <v>17.63451512942034</v>
      </c>
      <c r="E150" s="2">
        <v>17.859745842394727</v>
      </c>
      <c r="F150" s="2">
        <v>18.084601928600026</v>
      </c>
      <c r="G150" s="2">
        <v>18.309112103754927</v>
      </c>
      <c r="H150" s="2">
        <v>18.533307960107038</v>
      </c>
      <c r="I150" s="2">
        <v>18.757224072306926</v>
      </c>
      <c r="J150" s="2">
        <v>18.980898106085995</v>
      </c>
      <c r="K150" s="2">
        <v>19.204370929800909</v>
      </c>
      <c r="L150" s="2">
        <v>19.427686728907993</v>
      </c>
      <c r="M150" s="2">
        <v>19.650893123432898</v>
      </c>
      <c r="N150" s="2">
        <v>19.874041288501676</v>
      </c>
      <c r="O150" s="2">
        <v>19.903671582415452</v>
      </c>
      <c r="P150" s="2">
        <v>19.923635913813847</v>
      </c>
      <c r="Q150" s="2">
        <v>19.935716445984294</v>
      </c>
      <c r="R150" s="2">
        <v>19.938674319214869</v>
      </c>
      <c r="S150" s="2">
        <v>19.932546749736371</v>
      </c>
      <c r="T150" s="2">
        <v>19.917377335704348</v>
      </c>
      <c r="U150" s="2">
        <v>19.893216217517214</v>
      </c>
      <c r="V150" s="2">
        <v>19.860120240542411</v>
      </c>
      <c r="W150" s="2">
        <v>19.818153120280769</v>
      </c>
      <c r="X150" s="2">
        <v>19.76738560999971</v>
      </c>
      <c r="Y150" s="2">
        <v>19.228490033827438</v>
      </c>
      <c r="Z150" s="2">
        <v>18.67233751874388</v>
      </c>
      <c r="AA150" s="2">
        <v>18.114384547663779</v>
      </c>
      <c r="AB150" s="2">
        <v>17.543490991315437</v>
      </c>
      <c r="AC150" s="2">
        <v>16.960333365466195</v>
      </c>
      <c r="AD150" s="2">
        <v>16.365606567395623</v>
      </c>
      <c r="AE150" s="2">
        <v>15.760023673676287</v>
      </c>
      <c r="AF150" s="2">
        <v>15.144315730490137</v>
      </c>
      <c r="AG150" s="2">
        <v>14.519231537031434</v>
      </c>
      <c r="AH150" s="2">
        <v>13.885537422594032</v>
      </c>
      <c r="AI150" s="2"/>
      <c r="AJ150" s="2">
        <v>17.63451512942034</v>
      </c>
      <c r="AK150" s="2">
        <v>17.859745842394727</v>
      </c>
      <c r="AL150" s="2">
        <v>18.084601928600026</v>
      </c>
      <c r="AM150" s="2">
        <v>18.309112103754927</v>
      </c>
      <c r="AN150" s="2">
        <v>18.533307960107038</v>
      </c>
      <c r="AO150" s="2">
        <v>18.757224072306926</v>
      </c>
      <c r="AP150" s="2">
        <v>18.980898106085995</v>
      </c>
      <c r="AQ150" s="2">
        <v>19.204370929800909</v>
      </c>
      <c r="AR150" s="2">
        <v>19.427686728907993</v>
      </c>
      <c r="AS150" s="2">
        <v>19.650893123432898</v>
      </c>
      <c r="AT150" s="2">
        <v>19.874041288501676</v>
      </c>
      <c r="AU150" s="2">
        <v>19.903671582415452</v>
      </c>
      <c r="AV150" s="2">
        <v>19.923635913813847</v>
      </c>
      <c r="AW150" s="2">
        <v>19.935716445984294</v>
      </c>
      <c r="AX150" s="2">
        <v>19.938674319214869</v>
      </c>
      <c r="AY150" s="2">
        <v>19.932546749736371</v>
      </c>
      <c r="AZ150" s="2">
        <v>19.917377335704348</v>
      </c>
      <c r="BA150" s="2">
        <v>19.893216217517214</v>
      </c>
      <c r="BB150" s="2">
        <v>19.860120240542411</v>
      </c>
      <c r="BC150" s="2">
        <v>19.818153120280769</v>
      </c>
      <c r="BD150" s="2">
        <v>19.76738560999971</v>
      </c>
      <c r="BE150" s="2">
        <v>19.228490033827438</v>
      </c>
      <c r="BF150" s="2">
        <v>18.67233751874388</v>
      </c>
      <c r="BG150" s="2">
        <v>18.114384547663779</v>
      </c>
      <c r="BH150" s="2">
        <v>17.543490991315437</v>
      </c>
      <c r="BI150" s="2">
        <v>16.960333365466195</v>
      </c>
      <c r="BJ150" s="2">
        <v>16.365606567395623</v>
      </c>
      <c r="BK150" s="2">
        <v>15.760023673676287</v>
      </c>
      <c r="BL150" s="2">
        <v>15.144315730490137</v>
      </c>
      <c r="BM150" s="2">
        <v>14.519231537031434</v>
      </c>
      <c r="BN150" s="2">
        <v>13.885537422594032</v>
      </c>
      <c r="BP150" s="221">
        <f t="shared" si="32"/>
        <v>35.269030258840679</v>
      </c>
      <c r="BQ150" s="221">
        <f t="shared" si="32"/>
        <v>35.719491684789453</v>
      </c>
      <c r="BR150" s="221">
        <f t="shared" si="32"/>
        <v>36.169203857200053</v>
      </c>
      <c r="BS150" s="221">
        <f t="shared" si="32"/>
        <v>36.618224207509854</v>
      </c>
      <c r="BT150" s="221">
        <f t="shared" si="32"/>
        <v>37.066615920214076</v>
      </c>
      <c r="BU150" s="221">
        <f t="shared" si="32"/>
        <v>37.514448144613851</v>
      </c>
      <c r="BV150" s="221">
        <f t="shared" si="32"/>
        <v>37.96179621217199</v>
      </c>
      <c r="BW150" s="221">
        <f t="shared" si="32"/>
        <v>38.408741859601818</v>
      </c>
      <c r="BX150" s="221">
        <f t="shared" si="32"/>
        <v>38.855373457815986</v>
      </c>
      <c r="BY150" s="221">
        <f t="shared" si="32"/>
        <v>39.301786246865795</v>
      </c>
      <c r="BZ150" s="221">
        <f t="shared" si="32"/>
        <v>39.748082577003352</v>
      </c>
      <c r="CA150" s="221">
        <f t="shared" si="32"/>
        <v>39.807343164830904</v>
      </c>
      <c r="CB150" s="221">
        <f t="shared" si="32"/>
        <v>39.847271827627694</v>
      </c>
      <c r="CC150" s="221">
        <f t="shared" si="32"/>
        <v>39.871432891968588</v>
      </c>
      <c r="CD150" s="221">
        <f t="shared" si="32"/>
        <v>39.877348638429737</v>
      </c>
      <c r="CE150" s="221">
        <f t="shared" si="34"/>
        <v>39.865093499472742</v>
      </c>
      <c r="CF150" s="221">
        <f t="shared" si="34"/>
        <v>39.834754671408696</v>
      </c>
      <c r="CG150" s="221">
        <f t="shared" si="34"/>
        <v>39.786432435034428</v>
      </c>
      <c r="CH150" s="221">
        <f t="shared" si="34"/>
        <v>39.720240481084822</v>
      </c>
      <c r="CI150" s="221">
        <f t="shared" si="34"/>
        <v>39.636306240561538</v>
      </c>
      <c r="CJ150" s="221">
        <f t="shared" si="34"/>
        <v>39.534771219999421</v>
      </c>
      <c r="CK150" s="221">
        <f t="shared" si="34"/>
        <v>38.456980067654875</v>
      </c>
      <c r="CL150" s="221">
        <f t="shared" si="34"/>
        <v>37.344675037487761</v>
      </c>
      <c r="CM150" s="221">
        <f t="shared" si="33"/>
        <v>36.228769095327557</v>
      </c>
      <c r="CN150" s="221">
        <f t="shared" si="33"/>
        <v>35.086981982630874</v>
      </c>
      <c r="CO150" s="221">
        <f t="shared" si="33"/>
        <v>33.920666730932389</v>
      </c>
      <c r="CP150" s="221">
        <f t="shared" si="33"/>
        <v>32.731213134791247</v>
      </c>
      <c r="CQ150" s="221">
        <f t="shared" si="33"/>
        <v>31.520047347352573</v>
      </c>
      <c r="CR150" s="221">
        <f t="shared" si="33"/>
        <v>30.288631460980273</v>
      </c>
      <c r="CS150" s="221">
        <f t="shared" si="33"/>
        <v>29.038463074062868</v>
      </c>
      <c r="CT150" s="221">
        <f t="shared" si="33"/>
        <v>27.771074845188064</v>
      </c>
      <c r="CU150" s="221"/>
      <c r="CV150" s="221"/>
      <c r="CW150" s="221"/>
      <c r="CX150" s="221"/>
      <c r="CY150" s="221"/>
      <c r="CZ150" s="221"/>
      <c r="DA150" s="221"/>
      <c r="DB150" s="221"/>
      <c r="DC150" s="221"/>
      <c r="DD150" s="221"/>
      <c r="DE150" s="221"/>
      <c r="DF150" s="221"/>
      <c r="DG150" s="221"/>
      <c r="DH150" s="221"/>
      <c r="DI150" s="221"/>
      <c r="DJ150" s="221"/>
      <c r="DK150" s="221"/>
    </row>
    <row r="151" spans="4:115">
      <c r="D151" s="2">
        <v>0</v>
      </c>
      <c r="E151" s="2">
        <v>0</v>
      </c>
      <c r="F151" s="2">
        <v>0</v>
      </c>
      <c r="G151" s="2">
        <v>0</v>
      </c>
      <c r="H151" s="2">
        <v>0</v>
      </c>
      <c r="I151" s="2">
        <v>0</v>
      </c>
      <c r="J151" s="2">
        <v>0</v>
      </c>
      <c r="K151" s="2">
        <v>0</v>
      </c>
      <c r="L151" s="2">
        <v>0</v>
      </c>
      <c r="M151" s="2">
        <v>0</v>
      </c>
      <c r="N151" s="2">
        <v>0</v>
      </c>
      <c r="O151" s="2">
        <v>0</v>
      </c>
      <c r="P151" s="2">
        <v>0</v>
      </c>
      <c r="Q151" s="2">
        <v>0</v>
      </c>
      <c r="R151" s="2">
        <v>0</v>
      </c>
      <c r="S151" s="2">
        <v>0</v>
      </c>
      <c r="T151" s="2">
        <v>0</v>
      </c>
      <c r="U151" s="2">
        <v>0</v>
      </c>
      <c r="V151" s="2">
        <v>0</v>
      </c>
      <c r="W151" s="2">
        <v>0</v>
      </c>
      <c r="X151" s="2">
        <v>0</v>
      </c>
      <c r="Y151" s="2">
        <v>0</v>
      </c>
      <c r="Z151" s="2">
        <v>0</v>
      </c>
      <c r="AA151" s="2">
        <v>0</v>
      </c>
      <c r="AB151" s="2">
        <v>0</v>
      </c>
      <c r="AC151" s="2">
        <v>0</v>
      </c>
      <c r="AD151" s="2">
        <v>0</v>
      </c>
      <c r="AE151" s="2">
        <v>0</v>
      </c>
      <c r="AF151" s="2">
        <v>0</v>
      </c>
      <c r="AG151" s="2">
        <v>0</v>
      </c>
      <c r="AH151" s="2">
        <v>0</v>
      </c>
      <c r="AI151" s="2"/>
      <c r="AJ151" s="2">
        <v>0</v>
      </c>
      <c r="AK151" s="2">
        <v>0</v>
      </c>
      <c r="AL151" s="2">
        <v>0</v>
      </c>
      <c r="AM151" s="2">
        <v>0</v>
      </c>
      <c r="AN151" s="2">
        <v>0</v>
      </c>
      <c r="AO151" s="2">
        <v>0</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P151" s="221">
        <f t="shared" si="32"/>
        <v>0</v>
      </c>
      <c r="BQ151" s="221">
        <f t="shared" si="32"/>
        <v>0</v>
      </c>
      <c r="BR151" s="221">
        <f t="shared" si="32"/>
        <v>0</v>
      </c>
      <c r="BS151" s="221">
        <f t="shared" si="32"/>
        <v>0</v>
      </c>
      <c r="BT151" s="221">
        <f t="shared" si="32"/>
        <v>0</v>
      </c>
      <c r="BU151" s="221">
        <f t="shared" si="32"/>
        <v>0</v>
      </c>
      <c r="BV151" s="221">
        <f t="shared" si="32"/>
        <v>0</v>
      </c>
      <c r="BW151" s="221">
        <f t="shared" si="32"/>
        <v>0</v>
      </c>
      <c r="BX151" s="221">
        <f t="shared" si="32"/>
        <v>0</v>
      </c>
      <c r="BY151" s="221">
        <f t="shared" si="32"/>
        <v>0</v>
      </c>
      <c r="BZ151" s="221">
        <f t="shared" si="32"/>
        <v>0</v>
      </c>
      <c r="CA151" s="221">
        <f t="shared" si="32"/>
        <v>0</v>
      </c>
      <c r="CB151" s="221">
        <f t="shared" si="32"/>
        <v>0</v>
      </c>
      <c r="CC151" s="221">
        <f t="shared" si="32"/>
        <v>0</v>
      </c>
      <c r="CD151" s="221">
        <f t="shared" si="32"/>
        <v>0</v>
      </c>
      <c r="CE151" s="221">
        <f t="shared" si="34"/>
        <v>0</v>
      </c>
      <c r="CF151" s="221">
        <f t="shared" si="34"/>
        <v>0</v>
      </c>
      <c r="CG151" s="221">
        <f t="shared" si="34"/>
        <v>0</v>
      </c>
      <c r="CH151" s="221">
        <f t="shared" si="34"/>
        <v>0</v>
      </c>
      <c r="CI151" s="221">
        <f t="shared" si="34"/>
        <v>0</v>
      </c>
      <c r="CJ151" s="221">
        <f t="shared" si="34"/>
        <v>0</v>
      </c>
      <c r="CK151" s="221">
        <f t="shared" si="34"/>
        <v>0</v>
      </c>
      <c r="CL151" s="221">
        <f t="shared" si="34"/>
        <v>0</v>
      </c>
      <c r="CM151" s="221">
        <f t="shared" si="34"/>
        <v>0</v>
      </c>
      <c r="CN151" s="221">
        <f t="shared" si="34"/>
        <v>0</v>
      </c>
      <c r="CO151" s="221">
        <f t="shared" si="34"/>
        <v>0</v>
      </c>
      <c r="CP151" s="221">
        <f t="shared" si="34"/>
        <v>0</v>
      </c>
      <c r="CQ151" s="221">
        <f t="shared" si="34"/>
        <v>0</v>
      </c>
      <c r="CR151" s="221">
        <f t="shared" si="34"/>
        <v>0</v>
      </c>
      <c r="CS151" s="221">
        <f t="shared" si="34"/>
        <v>0</v>
      </c>
      <c r="CT151" s="221">
        <f t="shared" si="33"/>
        <v>0</v>
      </c>
      <c r="CU151" s="221"/>
      <c r="CV151" s="221"/>
      <c r="CW151" s="221"/>
      <c r="CX151" s="221"/>
      <c r="CY151" s="221"/>
      <c r="CZ151" s="221"/>
      <c r="DA151" s="221"/>
      <c r="DB151" s="221"/>
      <c r="DC151" s="221"/>
      <c r="DD151" s="221"/>
      <c r="DE151" s="221"/>
      <c r="DF151" s="221"/>
      <c r="DG151" s="221"/>
      <c r="DH151" s="221"/>
      <c r="DI151" s="221"/>
      <c r="DJ151" s="221"/>
      <c r="DK151" s="221"/>
    </row>
    <row r="152" spans="4:115">
      <c r="D152" s="2">
        <v>0</v>
      </c>
      <c r="E152" s="2">
        <v>0</v>
      </c>
      <c r="F152" s="2">
        <v>0</v>
      </c>
      <c r="G152" s="2">
        <v>0</v>
      </c>
      <c r="H152" s="2">
        <v>0</v>
      </c>
      <c r="I152" s="2">
        <v>0</v>
      </c>
      <c r="J152" s="2">
        <v>0</v>
      </c>
      <c r="K152" s="2">
        <v>0</v>
      </c>
      <c r="L152" s="2">
        <v>0</v>
      </c>
      <c r="M152" s="2">
        <v>0</v>
      </c>
      <c r="N152" s="2">
        <v>0</v>
      </c>
      <c r="O152" s="2">
        <v>0</v>
      </c>
      <c r="P152" s="2">
        <v>0</v>
      </c>
      <c r="Q152" s="2">
        <v>0</v>
      </c>
      <c r="R152" s="2">
        <v>0</v>
      </c>
      <c r="S152" s="2">
        <v>0</v>
      </c>
      <c r="T152" s="2">
        <v>0</v>
      </c>
      <c r="U152" s="2">
        <v>0</v>
      </c>
      <c r="V152" s="2">
        <v>0</v>
      </c>
      <c r="W152" s="2">
        <v>0</v>
      </c>
      <c r="X152" s="2">
        <v>0</v>
      </c>
      <c r="Y152" s="2">
        <v>0</v>
      </c>
      <c r="Z152" s="2">
        <v>0</v>
      </c>
      <c r="AA152" s="2">
        <v>0</v>
      </c>
      <c r="AB152" s="2">
        <v>0</v>
      </c>
      <c r="AC152" s="2">
        <v>0</v>
      </c>
      <c r="AD152" s="2">
        <v>0</v>
      </c>
      <c r="AE152" s="2">
        <v>0</v>
      </c>
      <c r="AF152" s="2">
        <v>0</v>
      </c>
      <c r="AG152" s="2">
        <v>0</v>
      </c>
      <c r="AH152" s="2">
        <v>0</v>
      </c>
      <c r="AI152" s="2"/>
      <c r="AJ152" s="2">
        <v>0</v>
      </c>
      <c r="AK152" s="2">
        <v>0</v>
      </c>
      <c r="AL152" s="2">
        <v>0</v>
      </c>
      <c r="AM152" s="2">
        <v>0</v>
      </c>
      <c r="AN152" s="2">
        <v>0</v>
      </c>
      <c r="AO152" s="2">
        <v>0</v>
      </c>
      <c r="AP152" s="2">
        <v>0</v>
      </c>
      <c r="AQ152" s="2">
        <v>0</v>
      </c>
      <c r="AR152" s="2">
        <v>0</v>
      </c>
      <c r="AS152" s="2">
        <v>0</v>
      </c>
      <c r="AT152" s="2">
        <v>0</v>
      </c>
      <c r="AU152" s="2">
        <v>0</v>
      </c>
      <c r="AV152" s="2">
        <v>0</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P152" s="221">
        <f t="shared" si="32"/>
        <v>0</v>
      </c>
      <c r="BQ152" s="221">
        <f t="shared" si="32"/>
        <v>0</v>
      </c>
      <c r="BR152" s="221">
        <f t="shared" si="32"/>
        <v>0</v>
      </c>
      <c r="BS152" s="221">
        <f t="shared" si="32"/>
        <v>0</v>
      </c>
      <c r="BT152" s="221">
        <f t="shared" si="32"/>
        <v>0</v>
      </c>
      <c r="BU152" s="221">
        <f t="shared" si="32"/>
        <v>0</v>
      </c>
      <c r="BV152" s="221">
        <f t="shared" si="32"/>
        <v>0</v>
      </c>
      <c r="BW152" s="221">
        <f t="shared" si="32"/>
        <v>0</v>
      </c>
      <c r="BX152" s="221">
        <f t="shared" si="32"/>
        <v>0</v>
      </c>
      <c r="BY152" s="221">
        <f t="shared" si="32"/>
        <v>0</v>
      </c>
      <c r="BZ152" s="221">
        <f t="shared" si="32"/>
        <v>0</v>
      </c>
      <c r="CA152" s="221">
        <f t="shared" si="32"/>
        <v>0</v>
      </c>
      <c r="CB152" s="221">
        <f t="shared" si="32"/>
        <v>0</v>
      </c>
      <c r="CC152" s="221">
        <f t="shared" si="32"/>
        <v>0</v>
      </c>
      <c r="CD152" s="221">
        <f t="shared" si="32"/>
        <v>0</v>
      </c>
      <c r="CE152" s="221">
        <f t="shared" si="34"/>
        <v>0</v>
      </c>
      <c r="CF152" s="221">
        <f t="shared" si="34"/>
        <v>0</v>
      </c>
      <c r="CG152" s="221">
        <f t="shared" si="34"/>
        <v>0</v>
      </c>
      <c r="CH152" s="221">
        <f t="shared" si="34"/>
        <v>0</v>
      </c>
      <c r="CI152" s="221">
        <f t="shared" si="34"/>
        <v>0</v>
      </c>
      <c r="CJ152" s="221">
        <f t="shared" si="34"/>
        <v>0</v>
      </c>
      <c r="CK152" s="221">
        <f t="shared" si="34"/>
        <v>0</v>
      </c>
      <c r="CL152" s="221">
        <f t="shared" si="34"/>
        <v>0</v>
      </c>
      <c r="CM152" s="221">
        <f t="shared" si="34"/>
        <v>0</v>
      </c>
      <c r="CN152" s="221">
        <f t="shared" si="34"/>
        <v>0</v>
      </c>
      <c r="CO152" s="221">
        <f t="shared" si="34"/>
        <v>0</v>
      </c>
      <c r="CP152" s="221">
        <f t="shared" si="34"/>
        <v>0</v>
      </c>
      <c r="CQ152" s="221">
        <f t="shared" si="34"/>
        <v>0</v>
      </c>
      <c r="CR152" s="221">
        <f t="shared" si="34"/>
        <v>0</v>
      </c>
      <c r="CS152" s="221">
        <f t="shared" si="34"/>
        <v>0</v>
      </c>
      <c r="CT152" s="221">
        <f t="shared" si="33"/>
        <v>0</v>
      </c>
      <c r="CU152" s="221"/>
      <c r="CV152" s="221"/>
      <c r="CW152" s="221"/>
      <c r="CX152" s="221"/>
      <c r="CY152" s="221"/>
      <c r="CZ152" s="221"/>
      <c r="DA152" s="221"/>
      <c r="DB152" s="221"/>
      <c r="DC152" s="221"/>
      <c r="DD152" s="221"/>
      <c r="DE152" s="221"/>
      <c r="DF152" s="221"/>
      <c r="DG152" s="221"/>
      <c r="DH152" s="221"/>
      <c r="DI152" s="221"/>
      <c r="DJ152" s="221"/>
      <c r="DK152" s="221"/>
    </row>
    <row r="153" spans="4:115">
      <c r="D153" s="8">
        <v>35.064810426540291</v>
      </c>
      <c r="E153" s="8">
        <v>35.742844014654473</v>
      </c>
      <c r="F153" s="8">
        <v>36.430574462566192</v>
      </c>
      <c r="G153" s="8">
        <v>37.128019415583218</v>
      </c>
      <c r="H153" s="8">
        <v>37.835192058247905</v>
      </c>
      <c r="I153" s="8">
        <v>38.552100916556682</v>
      </c>
      <c r="J153" s="8">
        <v>39.080816547687867</v>
      </c>
      <c r="K153" s="8">
        <v>39.615564265951548</v>
      </c>
      <c r="L153" s="8">
        <v>40.156320408089989</v>
      </c>
      <c r="M153" s="8">
        <v>40.70305738990411</v>
      </c>
      <c r="N153" s="8">
        <v>41.255743559689257</v>
      </c>
      <c r="O153" s="8">
        <v>40.574395788222304</v>
      </c>
      <c r="P153" s="8">
        <v>39.883766846928189</v>
      </c>
      <c r="Q153" s="8">
        <v>39.185621271888941</v>
      </c>
      <c r="R153" s="8">
        <v>38.478594950443359</v>
      </c>
      <c r="S153" s="8">
        <v>37.762672439708375</v>
      </c>
      <c r="T153" s="8">
        <v>36.98788308718126</v>
      </c>
      <c r="U153" s="8">
        <v>36.204030174763432</v>
      </c>
      <c r="V153" s="8">
        <v>35.411114878361481</v>
      </c>
      <c r="W153" s="8">
        <v>34.609141725063651</v>
      </c>
      <c r="X153" s="8">
        <v>33.798118735014768</v>
      </c>
      <c r="Y153" s="8">
        <v>32.776295521521305</v>
      </c>
      <c r="Z153" s="8">
        <v>31.734306641745928</v>
      </c>
      <c r="AA153" s="8">
        <v>30.685604535813511</v>
      </c>
      <c r="AB153" s="8">
        <v>29.627093273143384</v>
      </c>
      <c r="AC153" s="8">
        <v>28.558707670580734</v>
      </c>
      <c r="AD153" s="8">
        <v>27.439405788634645</v>
      </c>
      <c r="AE153" s="8">
        <v>26.310298531172851</v>
      </c>
      <c r="AF153" s="8">
        <v>25.171353840127427</v>
      </c>
      <c r="AG153" s="8">
        <v>24.022547321652713</v>
      </c>
      <c r="AH153" s="8">
        <v>22.863862812162267</v>
      </c>
      <c r="AI153" s="8"/>
      <c r="AJ153" s="8">
        <v>35.064810426540291</v>
      </c>
      <c r="AK153" s="8">
        <v>35.742844014654473</v>
      </c>
      <c r="AL153" s="8">
        <v>36.430574462566192</v>
      </c>
      <c r="AM153" s="8">
        <v>37.128019415583218</v>
      </c>
      <c r="AN153" s="8">
        <v>37.835192058247905</v>
      </c>
      <c r="AO153" s="8">
        <v>38.552100916556682</v>
      </c>
      <c r="AP153" s="8">
        <v>39.080816547687867</v>
      </c>
      <c r="AQ153" s="8">
        <v>39.615564265951548</v>
      </c>
      <c r="AR153" s="8">
        <v>40.156320408089989</v>
      </c>
      <c r="AS153" s="8">
        <v>40.70305738990411</v>
      </c>
      <c r="AT153" s="8">
        <v>41.255743559689257</v>
      </c>
      <c r="AU153" s="8">
        <v>40.574395788222304</v>
      </c>
      <c r="AV153" s="8">
        <v>39.883766846928189</v>
      </c>
      <c r="AW153" s="8">
        <v>39.185621271888941</v>
      </c>
      <c r="AX153" s="8">
        <v>38.478594950443359</v>
      </c>
      <c r="AY153" s="8">
        <v>37.762672439708375</v>
      </c>
      <c r="AZ153" s="8">
        <v>36.98788308718126</v>
      </c>
      <c r="BA153" s="8">
        <v>36.204030174763432</v>
      </c>
      <c r="BB153" s="8">
        <v>35.411114878361481</v>
      </c>
      <c r="BC153" s="8">
        <v>34.609141725063651</v>
      </c>
      <c r="BD153" s="8">
        <v>33.798118735014768</v>
      </c>
      <c r="BE153" s="8">
        <v>32.776295521521305</v>
      </c>
      <c r="BF153" s="8">
        <v>31.734306641745928</v>
      </c>
      <c r="BG153" s="8">
        <v>30.685604535813511</v>
      </c>
      <c r="BH153" s="8">
        <v>29.627093273143384</v>
      </c>
      <c r="BI153" s="8">
        <v>28.558707670580734</v>
      </c>
      <c r="BJ153" s="8">
        <v>27.439405788634645</v>
      </c>
      <c r="BK153" s="8">
        <v>26.310298531172851</v>
      </c>
      <c r="BL153" s="8">
        <v>25.171353840127427</v>
      </c>
      <c r="BM153" s="8">
        <v>24.022547321652713</v>
      </c>
      <c r="BN153" s="8">
        <v>22.863862812162267</v>
      </c>
      <c r="BO153" s="13"/>
      <c r="BP153" s="225">
        <f t="shared" si="32"/>
        <v>70.129620853080581</v>
      </c>
      <c r="BQ153" s="225">
        <f t="shared" si="32"/>
        <v>71.485688029308946</v>
      </c>
      <c r="BR153" s="225">
        <f t="shared" si="32"/>
        <v>72.861148925132383</v>
      </c>
      <c r="BS153" s="225">
        <f t="shared" si="32"/>
        <v>74.256038831166435</v>
      </c>
      <c r="BT153" s="225">
        <f t="shared" si="32"/>
        <v>75.670384116495811</v>
      </c>
      <c r="BU153" s="225">
        <f t="shared" si="32"/>
        <v>77.104201833113365</v>
      </c>
      <c r="BV153" s="225">
        <f t="shared" si="32"/>
        <v>78.161633095375734</v>
      </c>
      <c r="BW153" s="225">
        <f t="shared" si="32"/>
        <v>79.231128531903096</v>
      </c>
      <c r="BX153" s="225">
        <f t="shared" si="32"/>
        <v>80.312640816179979</v>
      </c>
      <c r="BY153" s="225">
        <f t="shared" si="32"/>
        <v>81.40611477980822</v>
      </c>
      <c r="BZ153" s="225">
        <f t="shared" si="32"/>
        <v>82.511487119378515</v>
      </c>
      <c r="CA153" s="225">
        <f t="shared" si="32"/>
        <v>81.148791576444609</v>
      </c>
      <c r="CB153" s="225">
        <f t="shared" si="32"/>
        <v>79.767533693856379</v>
      </c>
      <c r="CC153" s="225">
        <f t="shared" si="32"/>
        <v>78.371242543777882</v>
      </c>
      <c r="CD153" s="225">
        <f t="shared" si="32"/>
        <v>76.957189900886718</v>
      </c>
      <c r="CE153" s="225">
        <f t="shared" si="32"/>
        <v>75.52534487941675</v>
      </c>
      <c r="CF153" s="225">
        <f t="shared" si="34"/>
        <v>73.975766174362519</v>
      </c>
      <c r="CG153" s="225">
        <f t="shared" si="34"/>
        <v>72.408060349526863</v>
      </c>
      <c r="CH153" s="225">
        <f t="shared" si="34"/>
        <v>70.822229756722962</v>
      </c>
      <c r="CI153" s="225">
        <f t="shared" si="34"/>
        <v>69.218283450127302</v>
      </c>
      <c r="CJ153" s="225">
        <f t="shared" si="34"/>
        <v>67.596237470029536</v>
      </c>
      <c r="CK153" s="225">
        <f t="shared" si="34"/>
        <v>65.552591043042611</v>
      </c>
      <c r="CL153" s="225">
        <f t="shared" si="34"/>
        <v>63.468613283491855</v>
      </c>
      <c r="CM153" s="225">
        <f t="shared" si="34"/>
        <v>61.371209071627021</v>
      </c>
      <c r="CN153" s="225">
        <f t="shared" si="34"/>
        <v>59.254186546286768</v>
      </c>
      <c r="CO153" s="225">
        <f t="shared" si="34"/>
        <v>57.117415341161468</v>
      </c>
      <c r="CP153" s="225">
        <f t="shared" si="34"/>
        <v>54.878811577269289</v>
      </c>
      <c r="CQ153" s="225">
        <f t="shared" si="34"/>
        <v>52.620597062345702</v>
      </c>
      <c r="CR153" s="225">
        <f t="shared" si="34"/>
        <v>50.342707680254854</v>
      </c>
      <c r="CS153" s="225">
        <f t="shared" si="34"/>
        <v>48.045094643305426</v>
      </c>
      <c r="CT153" s="225">
        <f t="shared" si="33"/>
        <v>45.727725624324535</v>
      </c>
      <c r="CU153" s="221"/>
      <c r="CV153" s="221"/>
      <c r="CW153" s="221"/>
      <c r="CX153" s="221"/>
      <c r="CY153" s="221"/>
      <c r="CZ153" s="221"/>
      <c r="DA153" s="221"/>
      <c r="DB153" s="221"/>
      <c r="DC153" s="221"/>
      <c r="DD153" s="221"/>
      <c r="DE153" s="221"/>
      <c r="DF153" s="221"/>
      <c r="DG153" s="221"/>
      <c r="DH153" s="221"/>
      <c r="DI153" s="221"/>
      <c r="DJ153" s="221"/>
      <c r="DK153" s="221"/>
    </row>
    <row r="154" spans="4:115">
      <c r="D154" s="63">
        <v>0</v>
      </c>
      <c r="E154" s="63">
        <v>0</v>
      </c>
      <c r="F154" s="63">
        <v>0</v>
      </c>
      <c r="G154" s="63">
        <v>0</v>
      </c>
      <c r="H154" s="63">
        <v>0</v>
      </c>
      <c r="I154" s="63">
        <v>0</v>
      </c>
      <c r="J154" s="63">
        <v>0</v>
      </c>
      <c r="K154" s="63">
        <v>0</v>
      </c>
      <c r="L154" s="63">
        <v>0</v>
      </c>
      <c r="M154" s="63">
        <v>0</v>
      </c>
      <c r="N154" s="63">
        <v>0</v>
      </c>
      <c r="O154" s="63">
        <v>0</v>
      </c>
      <c r="P154" s="63">
        <v>0</v>
      </c>
      <c r="Q154" s="63">
        <v>0</v>
      </c>
      <c r="R154" s="63">
        <v>0</v>
      </c>
      <c r="S154" s="63">
        <v>0</v>
      </c>
      <c r="T154" s="63">
        <v>0</v>
      </c>
      <c r="U154" s="63">
        <v>0</v>
      </c>
      <c r="V154" s="63">
        <v>0</v>
      </c>
      <c r="W154" s="63">
        <v>0</v>
      </c>
      <c r="X154" s="63">
        <v>0</v>
      </c>
      <c r="Y154" s="63">
        <v>0</v>
      </c>
      <c r="Z154" s="63">
        <v>0</v>
      </c>
      <c r="AA154" s="63">
        <v>0</v>
      </c>
      <c r="AB154" s="63">
        <v>0</v>
      </c>
      <c r="AC154" s="63">
        <v>0</v>
      </c>
      <c r="AD154" s="63">
        <v>0</v>
      </c>
      <c r="AE154" s="63">
        <v>0</v>
      </c>
      <c r="AF154" s="63">
        <v>0</v>
      </c>
      <c r="AG154" s="63">
        <v>0</v>
      </c>
      <c r="AH154" s="63">
        <v>0</v>
      </c>
      <c r="AI154" s="63"/>
      <c r="AJ154" s="63">
        <v>0</v>
      </c>
      <c r="AK154" s="63">
        <v>0</v>
      </c>
      <c r="AL154" s="63">
        <v>0</v>
      </c>
      <c r="AM154" s="63">
        <v>0</v>
      </c>
      <c r="AN154" s="63">
        <v>0</v>
      </c>
      <c r="AO154" s="63">
        <v>0</v>
      </c>
      <c r="AP154" s="63">
        <v>0</v>
      </c>
      <c r="AQ154" s="63">
        <v>0</v>
      </c>
      <c r="AR154" s="63">
        <v>0</v>
      </c>
      <c r="AS154" s="63">
        <v>0</v>
      </c>
      <c r="AT154" s="63">
        <v>0</v>
      </c>
      <c r="AU154" s="63">
        <v>0</v>
      </c>
      <c r="AV154" s="63">
        <v>0</v>
      </c>
      <c r="AW154" s="63">
        <v>0</v>
      </c>
      <c r="AX154" s="63">
        <v>0</v>
      </c>
      <c r="AY154" s="63">
        <v>0</v>
      </c>
      <c r="AZ154" s="63">
        <v>0</v>
      </c>
      <c r="BA154" s="63">
        <v>0</v>
      </c>
      <c r="BB154" s="63">
        <v>0</v>
      </c>
      <c r="BC154" s="63">
        <v>0</v>
      </c>
      <c r="BD154" s="63">
        <v>0</v>
      </c>
      <c r="BE154" s="63">
        <v>0</v>
      </c>
      <c r="BF154" s="63">
        <v>0</v>
      </c>
      <c r="BG154" s="63">
        <v>0</v>
      </c>
      <c r="BH154" s="63">
        <v>0</v>
      </c>
      <c r="BI154" s="63">
        <v>0</v>
      </c>
      <c r="BJ154" s="63">
        <v>0</v>
      </c>
      <c r="BK154" s="63">
        <v>0</v>
      </c>
      <c r="BL154" s="63">
        <v>0</v>
      </c>
      <c r="BM154" s="63">
        <v>0</v>
      </c>
      <c r="BN154" s="63">
        <v>0</v>
      </c>
      <c r="BO154" s="14"/>
      <c r="BP154" s="226">
        <f t="shared" si="32"/>
        <v>0</v>
      </c>
      <c r="BQ154" s="226">
        <f t="shared" si="32"/>
        <v>0</v>
      </c>
      <c r="BR154" s="226">
        <f t="shared" si="32"/>
        <v>0</v>
      </c>
      <c r="BS154" s="226">
        <f t="shared" si="32"/>
        <v>0</v>
      </c>
      <c r="BT154" s="226">
        <f t="shared" si="32"/>
        <v>0</v>
      </c>
      <c r="BU154" s="226">
        <f t="shared" si="32"/>
        <v>0</v>
      </c>
      <c r="BV154" s="226">
        <f t="shared" si="32"/>
        <v>0</v>
      </c>
      <c r="BW154" s="226">
        <f t="shared" si="32"/>
        <v>0</v>
      </c>
      <c r="BX154" s="226">
        <f t="shared" si="32"/>
        <v>0</v>
      </c>
      <c r="BY154" s="226">
        <f t="shared" si="32"/>
        <v>0</v>
      </c>
      <c r="BZ154" s="226">
        <f t="shared" si="32"/>
        <v>0</v>
      </c>
      <c r="CA154" s="226">
        <f t="shared" si="32"/>
        <v>0</v>
      </c>
      <c r="CB154" s="226">
        <f t="shared" si="32"/>
        <v>0</v>
      </c>
      <c r="CC154" s="226">
        <f t="shared" si="32"/>
        <v>0</v>
      </c>
      <c r="CD154" s="226">
        <f t="shared" si="32"/>
        <v>0</v>
      </c>
      <c r="CE154" s="226">
        <f t="shared" si="32"/>
        <v>0</v>
      </c>
      <c r="CF154" s="226">
        <f t="shared" si="34"/>
        <v>0</v>
      </c>
      <c r="CG154" s="226">
        <f t="shared" si="34"/>
        <v>0</v>
      </c>
      <c r="CH154" s="226">
        <f t="shared" si="34"/>
        <v>0</v>
      </c>
      <c r="CI154" s="226">
        <f t="shared" si="34"/>
        <v>0</v>
      </c>
      <c r="CJ154" s="226">
        <f t="shared" si="34"/>
        <v>0</v>
      </c>
      <c r="CK154" s="226">
        <f t="shared" si="34"/>
        <v>0</v>
      </c>
      <c r="CL154" s="226">
        <f t="shared" si="34"/>
        <v>0</v>
      </c>
      <c r="CM154" s="226">
        <f t="shared" si="34"/>
        <v>0</v>
      </c>
      <c r="CN154" s="226">
        <f t="shared" si="34"/>
        <v>0</v>
      </c>
      <c r="CO154" s="226">
        <f t="shared" si="34"/>
        <v>0</v>
      </c>
      <c r="CP154" s="226">
        <f t="shared" si="34"/>
        <v>0</v>
      </c>
      <c r="CQ154" s="226">
        <f t="shared" si="34"/>
        <v>0</v>
      </c>
      <c r="CR154" s="226">
        <f t="shared" si="34"/>
        <v>0</v>
      </c>
      <c r="CS154" s="226">
        <f t="shared" si="34"/>
        <v>0</v>
      </c>
      <c r="CT154" s="226">
        <f t="shared" si="33"/>
        <v>0</v>
      </c>
      <c r="CU154" s="221"/>
      <c r="CV154" s="221"/>
      <c r="CW154" s="221"/>
      <c r="CX154" s="221"/>
      <c r="CY154" s="221"/>
      <c r="CZ154" s="221"/>
      <c r="DA154" s="221"/>
      <c r="DB154" s="221"/>
      <c r="DC154" s="221"/>
      <c r="DD154" s="221"/>
      <c r="DE154" s="221"/>
      <c r="DF154" s="221"/>
      <c r="DG154" s="221"/>
      <c r="DH154" s="221"/>
      <c r="DI154" s="221"/>
      <c r="DJ154" s="221"/>
      <c r="DK154" s="221"/>
    </row>
    <row r="155" spans="4:115">
      <c r="D155" s="47">
        <v>0</v>
      </c>
      <c r="E155" s="47">
        <v>0</v>
      </c>
      <c r="F155" s="47">
        <v>0</v>
      </c>
      <c r="G155" s="47">
        <v>0</v>
      </c>
      <c r="H155" s="47">
        <v>0</v>
      </c>
      <c r="I155" s="47">
        <v>0</v>
      </c>
      <c r="J155" s="47">
        <v>0</v>
      </c>
      <c r="K155" s="47">
        <v>0</v>
      </c>
      <c r="L155" s="47">
        <v>0</v>
      </c>
      <c r="M155" s="47">
        <v>0</v>
      </c>
      <c r="N155" s="47">
        <v>0</v>
      </c>
      <c r="O155" s="47">
        <v>0</v>
      </c>
      <c r="P155" s="47">
        <v>0</v>
      </c>
      <c r="Q155" s="47">
        <v>0</v>
      </c>
      <c r="R155" s="47">
        <v>0</v>
      </c>
      <c r="S155" s="47">
        <v>0</v>
      </c>
      <c r="T155" s="47">
        <v>0</v>
      </c>
      <c r="U155" s="47">
        <v>0</v>
      </c>
      <c r="V155" s="47">
        <v>0</v>
      </c>
      <c r="W155" s="47">
        <v>0</v>
      </c>
      <c r="X155" s="47">
        <v>0</v>
      </c>
      <c r="Y155" s="47">
        <v>0</v>
      </c>
      <c r="Z155" s="47">
        <v>0</v>
      </c>
      <c r="AA155" s="47">
        <v>0</v>
      </c>
      <c r="AB155" s="47">
        <v>0</v>
      </c>
      <c r="AC155" s="47">
        <v>0</v>
      </c>
      <c r="AD155" s="47">
        <v>0</v>
      </c>
      <c r="AE155" s="47">
        <v>0</v>
      </c>
      <c r="AF155" s="47">
        <v>0</v>
      </c>
      <c r="AG155" s="47">
        <v>0</v>
      </c>
      <c r="AH155" s="47">
        <v>0</v>
      </c>
      <c r="AJ155" s="47">
        <v>0</v>
      </c>
      <c r="AK155" s="47">
        <v>0</v>
      </c>
      <c r="AL155" s="47">
        <v>0</v>
      </c>
      <c r="AM155" s="47">
        <v>0</v>
      </c>
      <c r="AN155" s="47">
        <v>0</v>
      </c>
      <c r="AO155" s="47">
        <v>0</v>
      </c>
      <c r="AP155" s="47">
        <v>0</v>
      </c>
      <c r="AQ155" s="47">
        <v>0</v>
      </c>
      <c r="AR155" s="47">
        <v>0</v>
      </c>
      <c r="AS155" s="47">
        <v>0</v>
      </c>
      <c r="AT155" s="47">
        <v>0</v>
      </c>
      <c r="AU155" s="47">
        <v>0</v>
      </c>
      <c r="AV155" s="47">
        <v>0</v>
      </c>
      <c r="AW155" s="47">
        <v>0</v>
      </c>
      <c r="AX155" s="47">
        <v>0</v>
      </c>
      <c r="AY155" s="47">
        <v>0</v>
      </c>
      <c r="AZ155" s="47">
        <v>0</v>
      </c>
      <c r="BA155" s="47">
        <v>0</v>
      </c>
      <c r="BB155" s="47">
        <v>0</v>
      </c>
      <c r="BC155" s="47">
        <v>0</v>
      </c>
      <c r="BD155" s="47">
        <v>0</v>
      </c>
      <c r="BE155" s="47">
        <v>0</v>
      </c>
      <c r="BF155" s="47">
        <v>0</v>
      </c>
      <c r="BG155" s="47">
        <v>0</v>
      </c>
      <c r="BH155" s="47">
        <v>0</v>
      </c>
      <c r="BI155" s="47">
        <v>0</v>
      </c>
      <c r="BJ155" s="47">
        <v>0</v>
      </c>
      <c r="BK155" s="47">
        <v>0</v>
      </c>
      <c r="BL155" s="47">
        <v>0</v>
      </c>
      <c r="BM155" s="47">
        <v>0</v>
      </c>
      <c r="BN155" s="47">
        <v>0</v>
      </c>
      <c r="BP155" s="230">
        <f t="shared" si="32"/>
        <v>0</v>
      </c>
      <c r="BQ155" s="230">
        <f t="shared" si="32"/>
        <v>0</v>
      </c>
      <c r="BR155" s="230">
        <f t="shared" si="32"/>
        <v>0</v>
      </c>
      <c r="BS155" s="230">
        <f t="shared" si="32"/>
        <v>0</v>
      </c>
      <c r="BT155" s="230">
        <f t="shared" si="32"/>
        <v>0</v>
      </c>
      <c r="BU155" s="230">
        <f t="shared" si="32"/>
        <v>0</v>
      </c>
      <c r="BV155" s="230">
        <f t="shared" si="32"/>
        <v>0</v>
      </c>
      <c r="BW155" s="230">
        <f t="shared" si="32"/>
        <v>0</v>
      </c>
      <c r="BX155" s="230">
        <f t="shared" si="32"/>
        <v>0</v>
      </c>
      <c r="BY155" s="230">
        <f t="shared" si="32"/>
        <v>0</v>
      </c>
      <c r="BZ155" s="230">
        <f t="shared" si="32"/>
        <v>0</v>
      </c>
      <c r="CA155" s="230">
        <f t="shared" si="32"/>
        <v>0</v>
      </c>
      <c r="CB155" s="230">
        <f t="shared" si="32"/>
        <v>0</v>
      </c>
      <c r="CC155" s="230">
        <f t="shared" si="32"/>
        <v>0</v>
      </c>
      <c r="CD155" s="230">
        <f t="shared" si="32"/>
        <v>0</v>
      </c>
      <c r="CE155" s="230">
        <f t="shared" si="32"/>
        <v>0</v>
      </c>
      <c r="CF155" s="230">
        <f t="shared" si="34"/>
        <v>0</v>
      </c>
      <c r="CG155" s="230">
        <f t="shared" si="34"/>
        <v>0</v>
      </c>
      <c r="CH155" s="230">
        <f t="shared" si="34"/>
        <v>0</v>
      </c>
      <c r="CI155" s="230">
        <f t="shared" si="34"/>
        <v>0</v>
      </c>
      <c r="CJ155" s="230">
        <f t="shared" si="34"/>
        <v>0</v>
      </c>
      <c r="CK155" s="230">
        <f t="shared" si="34"/>
        <v>0</v>
      </c>
      <c r="CL155" s="230">
        <f t="shared" si="34"/>
        <v>0</v>
      </c>
      <c r="CM155" s="230">
        <f t="shared" si="34"/>
        <v>0</v>
      </c>
      <c r="CN155" s="230">
        <f t="shared" si="34"/>
        <v>0</v>
      </c>
      <c r="CO155" s="230">
        <f t="shared" si="34"/>
        <v>0</v>
      </c>
      <c r="CP155" s="230">
        <f t="shared" si="34"/>
        <v>0</v>
      </c>
      <c r="CQ155" s="230">
        <f t="shared" si="34"/>
        <v>0</v>
      </c>
      <c r="CR155" s="230">
        <f t="shared" si="34"/>
        <v>0</v>
      </c>
      <c r="CS155" s="230">
        <f t="shared" si="34"/>
        <v>0</v>
      </c>
      <c r="CT155" s="230">
        <f t="shared" si="33"/>
        <v>0</v>
      </c>
      <c r="CU155" s="221"/>
      <c r="CV155" s="221"/>
      <c r="CW155" s="221"/>
      <c r="CX155" s="221"/>
      <c r="CY155" s="221"/>
      <c r="CZ155" s="221"/>
      <c r="DA155" s="221"/>
      <c r="DB155" s="221"/>
      <c r="DC155" s="221"/>
      <c r="DD155" s="221"/>
      <c r="DE155" s="221"/>
      <c r="DF155" s="221"/>
      <c r="DG155" s="221"/>
      <c r="DH155" s="221"/>
      <c r="DI155" s="221"/>
      <c r="DJ155" s="221"/>
      <c r="DK155" s="221"/>
    </row>
    <row r="156" spans="4:115">
      <c r="D156" s="47">
        <v>0</v>
      </c>
      <c r="E156" s="47">
        <v>0</v>
      </c>
      <c r="F156" s="47">
        <v>0</v>
      </c>
      <c r="G156" s="47">
        <v>0</v>
      </c>
      <c r="H156" s="47">
        <v>0</v>
      </c>
      <c r="I156" s="47">
        <v>0</v>
      </c>
      <c r="J156" s="47">
        <v>0</v>
      </c>
      <c r="K156" s="47">
        <v>0</v>
      </c>
      <c r="L156" s="47">
        <v>0</v>
      </c>
      <c r="M156" s="47">
        <v>0</v>
      </c>
      <c r="N156" s="47">
        <v>0</v>
      </c>
      <c r="O156" s="47">
        <v>0</v>
      </c>
      <c r="P156" s="47">
        <v>0</v>
      </c>
      <c r="Q156" s="47">
        <v>0</v>
      </c>
      <c r="R156" s="47">
        <v>0</v>
      </c>
      <c r="S156" s="47">
        <v>0</v>
      </c>
      <c r="T156" s="47">
        <v>0</v>
      </c>
      <c r="U156" s="47">
        <v>0</v>
      </c>
      <c r="V156" s="47">
        <v>0</v>
      </c>
      <c r="W156" s="47">
        <v>0</v>
      </c>
      <c r="X156" s="47">
        <v>0</v>
      </c>
      <c r="Y156" s="47">
        <v>0</v>
      </c>
      <c r="Z156" s="47">
        <v>0</v>
      </c>
      <c r="AA156" s="47">
        <v>0</v>
      </c>
      <c r="AB156" s="47">
        <v>0</v>
      </c>
      <c r="AC156" s="47">
        <v>0</v>
      </c>
      <c r="AD156" s="47">
        <v>0</v>
      </c>
      <c r="AE156" s="47">
        <v>0</v>
      </c>
      <c r="AF156" s="47">
        <v>0</v>
      </c>
      <c r="AG156" s="47">
        <v>0</v>
      </c>
      <c r="AH156" s="47">
        <v>0</v>
      </c>
      <c r="AJ156" s="47">
        <v>0</v>
      </c>
      <c r="AK156" s="47">
        <v>0</v>
      </c>
      <c r="AL156" s="47">
        <v>0</v>
      </c>
      <c r="AM156" s="47">
        <v>0</v>
      </c>
      <c r="AN156" s="47">
        <v>0</v>
      </c>
      <c r="AO156" s="47">
        <v>0</v>
      </c>
      <c r="AP156" s="47">
        <v>0</v>
      </c>
      <c r="AQ156" s="47">
        <v>0</v>
      </c>
      <c r="AR156" s="47">
        <v>0</v>
      </c>
      <c r="AS156" s="47">
        <v>0</v>
      </c>
      <c r="AT156" s="47">
        <v>0</v>
      </c>
      <c r="AU156" s="47">
        <v>0</v>
      </c>
      <c r="AV156" s="47">
        <v>0</v>
      </c>
      <c r="AW156" s="47">
        <v>0</v>
      </c>
      <c r="AX156" s="47">
        <v>0</v>
      </c>
      <c r="AY156" s="47">
        <v>0</v>
      </c>
      <c r="AZ156" s="47">
        <v>0</v>
      </c>
      <c r="BA156" s="47">
        <v>0</v>
      </c>
      <c r="BB156" s="47">
        <v>0</v>
      </c>
      <c r="BC156" s="47">
        <v>0</v>
      </c>
      <c r="BD156" s="47">
        <v>0</v>
      </c>
      <c r="BE156" s="47">
        <v>0</v>
      </c>
      <c r="BF156" s="47">
        <v>0</v>
      </c>
      <c r="BG156" s="47">
        <v>0</v>
      </c>
      <c r="BH156" s="47">
        <v>0</v>
      </c>
      <c r="BI156" s="47">
        <v>0</v>
      </c>
      <c r="BJ156" s="47">
        <v>0</v>
      </c>
      <c r="BK156" s="47">
        <v>0</v>
      </c>
      <c r="BL156" s="47">
        <v>0</v>
      </c>
      <c r="BM156" s="47">
        <v>0</v>
      </c>
      <c r="BN156" s="47">
        <v>0</v>
      </c>
      <c r="BP156" s="230">
        <f t="shared" si="32"/>
        <v>0</v>
      </c>
      <c r="BQ156" s="230">
        <f t="shared" si="32"/>
        <v>0</v>
      </c>
      <c r="BR156" s="230">
        <f t="shared" si="32"/>
        <v>0</v>
      </c>
      <c r="BS156" s="230">
        <f t="shared" si="32"/>
        <v>0</v>
      </c>
      <c r="BT156" s="230">
        <f t="shared" si="32"/>
        <v>0</v>
      </c>
      <c r="BU156" s="230">
        <f t="shared" si="32"/>
        <v>0</v>
      </c>
      <c r="BV156" s="230">
        <f t="shared" si="32"/>
        <v>0</v>
      </c>
      <c r="BW156" s="230">
        <f t="shared" si="32"/>
        <v>0</v>
      </c>
      <c r="BX156" s="230">
        <f t="shared" si="32"/>
        <v>0</v>
      </c>
      <c r="BY156" s="230">
        <f t="shared" si="32"/>
        <v>0</v>
      </c>
      <c r="BZ156" s="230">
        <f t="shared" si="32"/>
        <v>0</v>
      </c>
      <c r="CA156" s="230">
        <f t="shared" si="32"/>
        <v>0</v>
      </c>
      <c r="CB156" s="230">
        <f t="shared" si="32"/>
        <v>0</v>
      </c>
      <c r="CC156" s="230">
        <f t="shared" si="32"/>
        <v>0</v>
      </c>
      <c r="CD156" s="230">
        <f t="shared" si="32"/>
        <v>0</v>
      </c>
      <c r="CE156" s="230">
        <f t="shared" si="32"/>
        <v>0</v>
      </c>
      <c r="CF156" s="230">
        <f t="shared" si="34"/>
        <v>0</v>
      </c>
      <c r="CG156" s="230">
        <f t="shared" si="34"/>
        <v>0</v>
      </c>
      <c r="CH156" s="230">
        <f t="shared" si="34"/>
        <v>0</v>
      </c>
      <c r="CI156" s="230">
        <f t="shared" si="34"/>
        <v>0</v>
      </c>
      <c r="CJ156" s="230">
        <f t="shared" si="34"/>
        <v>0</v>
      </c>
      <c r="CK156" s="230">
        <f t="shared" si="34"/>
        <v>0</v>
      </c>
      <c r="CL156" s="230">
        <f t="shared" si="34"/>
        <v>0</v>
      </c>
      <c r="CM156" s="230">
        <f t="shared" si="34"/>
        <v>0</v>
      </c>
      <c r="CN156" s="230">
        <f t="shared" si="34"/>
        <v>0</v>
      </c>
      <c r="CO156" s="230">
        <f t="shared" si="34"/>
        <v>0</v>
      </c>
      <c r="CP156" s="230">
        <f t="shared" si="34"/>
        <v>0</v>
      </c>
      <c r="CQ156" s="230">
        <f t="shared" si="34"/>
        <v>0</v>
      </c>
      <c r="CR156" s="230">
        <f t="shared" si="34"/>
        <v>0</v>
      </c>
      <c r="CS156" s="230">
        <f t="shared" si="34"/>
        <v>0</v>
      </c>
      <c r="CT156" s="230">
        <f t="shared" si="33"/>
        <v>0</v>
      </c>
      <c r="CU156" s="221"/>
      <c r="CV156" s="221"/>
      <c r="CW156" s="221"/>
      <c r="CX156" s="221"/>
      <c r="CY156" s="221"/>
      <c r="CZ156" s="221"/>
      <c r="DA156" s="221"/>
      <c r="DB156" s="221"/>
      <c r="DC156" s="221"/>
      <c r="DD156" s="221"/>
      <c r="DE156" s="221"/>
      <c r="DF156" s="221"/>
      <c r="DG156" s="221"/>
      <c r="DH156" s="221"/>
      <c r="DI156" s="221"/>
      <c r="DJ156" s="221"/>
      <c r="DK156" s="221"/>
    </row>
    <row r="157" spans="4:115">
      <c r="D157" s="22">
        <v>0</v>
      </c>
      <c r="E157" s="22">
        <v>0</v>
      </c>
      <c r="F157" s="22">
        <v>0</v>
      </c>
      <c r="G157" s="22">
        <v>0</v>
      </c>
      <c r="H157" s="22">
        <v>0</v>
      </c>
      <c r="I157" s="22">
        <v>0</v>
      </c>
      <c r="J157" s="22">
        <v>0</v>
      </c>
      <c r="K157" s="22">
        <v>0</v>
      </c>
      <c r="L157" s="22">
        <v>0</v>
      </c>
      <c r="M157" s="22">
        <v>0</v>
      </c>
      <c r="N157" s="22">
        <v>0</v>
      </c>
      <c r="O157" s="22">
        <v>0</v>
      </c>
      <c r="P157" s="22">
        <v>0</v>
      </c>
      <c r="Q157" s="22">
        <v>0</v>
      </c>
      <c r="R157" s="22">
        <v>0</v>
      </c>
      <c r="S157" s="22">
        <v>0</v>
      </c>
      <c r="T157" s="22">
        <v>0</v>
      </c>
      <c r="U157" s="22">
        <v>0</v>
      </c>
      <c r="V157" s="22">
        <v>0</v>
      </c>
      <c r="W157" s="22">
        <v>0</v>
      </c>
      <c r="X157" s="22">
        <v>0</v>
      </c>
      <c r="Y157" s="22">
        <v>0</v>
      </c>
      <c r="Z157" s="22">
        <v>0</v>
      </c>
      <c r="AA157" s="22">
        <v>0</v>
      </c>
      <c r="AB157" s="22">
        <v>0</v>
      </c>
      <c r="AC157" s="22">
        <v>0</v>
      </c>
      <c r="AD157" s="22">
        <v>0</v>
      </c>
      <c r="AE157" s="22">
        <v>0</v>
      </c>
      <c r="AF157" s="22">
        <v>0</v>
      </c>
      <c r="AG157" s="22">
        <v>0</v>
      </c>
      <c r="AH157" s="22">
        <v>0</v>
      </c>
      <c r="AI157" s="21"/>
      <c r="AJ157" s="22">
        <v>0</v>
      </c>
      <c r="AK157" s="22">
        <v>0</v>
      </c>
      <c r="AL157" s="22">
        <v>0</v>
      </c>
      <c r="AM157" s="22">
        <v>0</v>
      </c>
      <c r="AN157" s="22">
        <v>0</v>
      </c>
      <c r="AO157" s="22">
        <v>0</v>
      </c>
      <c r="AP157" s="22">
        <v>0</v>
      </c>
      <c r="AQ157" s="22">
        <v>0</v>
      </c>
      <c r="AR157" s="22">
        <v>0</v>
      </c>
      <c r="AS157" s="22">
        <v>0</v>
      </c>
      <c r="AT157" s="22">
        <v>0</v>
      </c>
      <c r="AU157" s="22">
        <v>0</v>
      </c>
      <c r="AV157" s="22">
        <v>0</v>
      </c>
      <c r="AW157" s="22">
        <v>0</v>
      </c>
      <c r="AX157" s="22">
        <v>0</v>
      </c>
      <c r="AY157" s="22">
        <v>0</v>
      </c>
      <c r="AZ157" s="22">
        <v>0</v>
      </c>
      <c r="BA157" s="22">
        <v>0</v>
      </c>
      <c r="BB157" s="22">
        <v>0</v>
      </c>
      <c r="BC157" s="22">
        <v>0</v>
      </c>
      <c r="BD157" s="22">
        <v>0</v>
      </c>
      <c r="BE157" s="22">
        <v>0</v>
      </c>
      <c r="BF157" s="22">
        <v>0</v>
      </c>
      <c r="BG157" s="22">
        <v>0</v>
      </c>
      <c r="BH157" s="22">
        <v>0</v>
      </c>
      <c r="BI157" s="22">
        <v>0</v>
      </c>
      <c r="BJ157" s="22">
        <v>0</v>
      </c>
      <c r="BK157" s="22">
        <v>0</v>
      </c>
      <c r="BL157" s="22">
        <v>0</v>
      </c>
      <c r="BM157" s="22">
        <v>0</v>
      </c>
      <c r="BN157" s="22">
        <v>0</v>
      </c>
      <c r="BO157" s="21"/>
      <c r="BP157" s="255">
        <f t="shared" si="32"/>
        <v>0</v>
      </c>
      <c r="BQ157" s="255">
        <f t="shared" si="32"/>
        <v>0</v>
      </c>
      <c r="BR157" s="255">
        <f t="shared" si="32"/>
        <v>0</v>
      </c>
      <c r="BS157" s="255">
        <f t="shared" si="32"/>
        <v>0</v>
      </c>
      <c r="BT157" s="255">
        <f t="shared" si="32"/>
        <v>0</v>
      </c>
      <c r="BU157" s="255">
        <f t="shared" si="32"/>
        <v>0</v>
      </c>
      <c r="BV157" s="255">
        <f t="shared" si="32"/>
        <v>0</v>
      </c>
      <c r="BW157" s="255">
        <f t="shared" si="32"/>
        <v>0</v>
      </c>
      <c r="BX157" s="255">
        <f t="shared" si="32"/>
        <v>0</v>
      </c>
      <c r="BY157" s="255">
        <f t="shared" si="32"/>
        <v>0</v>
      </c>
      <c r="BZ157" s="255">
        <f t="shared" si="32"/>
        <v>0</v>
      </c>
      <c r="CA157" s="255">
        <f t="shared" si="32"/>
        <v>0</v>
      </c>
      <c r="CB157" s="255">
        <f t="shared" si="32"/>
        <v>0</v>
      </c>
      <c r="CC157" s="255">
        <f t="shared" si="32"/>
        <v>0</v>
      </c>
      <c r="CD157" s="255">
        <f t="shared" si="32"/>
        <v>0</v>
      </c>
      <c r="CE157" s="255">
        <f t="shared" si="32"/>
        <v>0</v>
      </c>
      <c r="CF157" s="255">
        <f t="shared" si="34"/>
        <v>0</v>
      </c>
      <c r="CG157" s="255">
        <f t="shared" si="34"/>
        <v>0</v>
      </c>
      <c r="CH157" s="255">
        <f t="shared" si="34"/>
        <v>0</v>
      </c>
      <c r="CI157" s="255">
        <f t="shared" si="34"/>
        <v>0</v>
      </c>
      <c r="CJ157" s="255">
        <f t="shared" si="34"/>
        <v>0</v>
      </c>
      <c r="CK157" s="255">
        <f t="shared" si="34"/>
        <v>0</v>
      </c>
      <c r="CL157" s="255">
        <f t="shared" si="34"/>
        <v>0</v>
      </c>
      <c r="CM157" s="255">
        <f t="shared" si="34"/>
        <v>0</v>
      </c>
      <c r="CN157" s="255">
        <f t="shared" si="34"/>
        <v>0</v>
      </c>
      <c r="CO157" s="255">
        <f t="shared" si="34"/>
        <v>0</v>
      </c>
      <c r="CP157" s="255">
        <f t="shared" si="34"/>
        <v>0</v>
      </c>
      <c r="CQ157" s="255">
        <f t="shared" si="34"/>
        <v>0</v>
      </c>
      <c r="CR157" s="255">
        <f t="shared" si="34"/>
        <v>0</v>
      </c>
      <c r="CS157" s="255">
        <f t="shared" si="34"/>
        <v>0</v>
      </c>
      <c r="CT157" s="255">
        <f t="shared" si="33"/>
        <v>0</v>
      </c>
      <c r="CU157" s="221"/>
      <c r="CV157" s="221"/>
      <c r="CW157" s="221"/>
      <c r="CX157" s="221"/>
      <c r="CY157" s="221"/>
      <c r="CZ157" s="221"/>
      <c r="DA157" s="221"/>
      <c r="DB157" s="221"/>
      <c r="DC157" s="221"/>
      <c r="DD157" s="221"/>
      <c r="DE157" s="221"/>
      <c r="DF157" s="221"/>
      <c r="DG157" s="221"/>
      <c r="DH157" s="221"/>
      <c r="DI157" s="221"/>
      <c r="DJ157" s="221"/>
      <c r="DK157" s="221"/>
    </row>
    <row r="158" spans="4:115">
      <c r="D158" s="8">
        <v>0</v>
      </c>
      <c r="E158" s="8">
        <v>0</v>
      </c>
      <c r="F158" s="8">
        <v>0</v>
      </c>
      <c r="G158" s="8">
        <v>0</v>
      </c>
      <c r="H158" s="8">
        <v>0</v>
      </c>
      <c r="I158" s="8">
        <v>0</v>
      </c>
      <c r="J158" s="8">
        <v>0</v>
      </c>
      <c r="K158" s="8">
        <v>0</v>
      </c>
      <c r="L158" s="8">
        <v>0</v>
      </c>
      <c r="M158" s="8">
        <v>0</v>
      </c>
      <c r="N158" s="8">
        <v>0</v>
      </c>
      <c r="O158" s="8">
        <v>0</v>
      </c>
      <c r="P158" s="8">
        <v>0</v>
      </c>
      <c r="Q158" s="8">
        <v>0</v>
      </c>
      <c r="R158" s="8">
        <v>0</v>
      </c>
      <c r="S158" s="8">
        <v>0</v>
      </c>
      <c r="T158" s="8">
        <v>0</v>
      </c>
      <c r="U158" s="8">
        <v>0</v>
      </c>
      <c r="V158" s="8">
        <v>0</v>
      </c>
      <c r="W158" s="8">
        <v>0</v>
      </c>
      <c r="X158" s="8">
        <v>0</v>
      </c>
      <c r="Y158" s="8">
        <v>0</v>
      </c>
      <c r="Z158" s="8">
        <v>0</v>
      </c>
      <c r="AA158" s="8">
        <v>0</v>
      </c>
      <c r="AB158" s="8">
        <v>0</v>
      </c>
      <c r="AC158" s="8">
        <v>0</v>
      </c>
      <c r="AD158" s="8">
        <v>0</v>
      </c>
      <c r="AE158" s="8">
        <v>0</v>
      </c>
      <c r="AF158" s="8">
        <v>0</v>
      </c>
      <c r="AG158" s="8">
        <v>0</v>
      </c>
      <c r="AH158" s="8">
        <v>0</v>
      </c>
      <c r="AI158" s="8"/>
      <c r="AJ158" s="8">
        <v>0</v>
      </c>
      <c r="AK158" s="8">
        <v>0</v>
      </c>
      <c r="AL158" s="8">
        <v>0</v>
      </c>
      <c r="AM158" s="8">
        <v>0</v>
      </c>
      <c r="AN158" s="8">
        <v>0</v>
      </c>
      <c r="AO158" s="8">
        <v>0</v>
      </c>
      <c r="AP158" s="8">
        <v>0</v>
      </c>
      <c r="AQ158" s="8">
        <v>0</v>
      </c>
      <c r="AR158" s="8">
        <v>0</v>
      </c>
      <c r="AS158" s="8">
        <v>0</v>
      </c>
      <c r="AT158" s="8">
        <v>0</v>
      </c>
      <c r="AU158" s="8">
        <v>0</v>
      </c>
      <c r="AV158" s="8">
        <v>0</v>
      </c>
      <c r="AW158" s="8">
        <v>0</v>
      </c>
      <c r="AX158" s="8">
        <v>0</v>
      </c>
      <c r="AY158" s="8">
        <v>0</v>
      </c>
      <c r="AZ158" s="8">
        <v>0</v>
      </c>
      <c r="BA158" s="8">
        <v>0</v>
      </c>
      <c r="BB158" s="8">
        <v>0</v>
      </c>
      <c r="BC158" s="8">
        <v>0</v>
      </c>
      <c r="BD158" s="8">
        <v>0</v>
      </c>
      <c r="BE158" s="8">
        <v>0</v>
      </c>
      <c r="BF158" s="8">
        <v>0</v>
      </c>
      <c r="BG158" s="8">
        <v>0</v>
      </c>
      <c r="BH158" s="8">
        <v>0</v>
      </c>
      <c r="BI158" s="8">
        <v>0</v>
      </c>
      <c r="BJ158" s="8">
        <v>0</v>
      </c>
      <c r="BK158" s="8">
        <v>0</v>
      </c>
      <c r="BL158" s="8">
        <v>0</v>
      </c>
      <c r="BM158" s="8">
        <v>0</v>
      </c>
      <c r="BN158" s="8">
        <v>0</v>
      </c>
      <c r="BO158" s="13"/>
      <c r="BP158" s="225">
        <f t="shared" si="32"/>
        <v>0</v>
      </c>
      <c r="BQ158" s="225">
        <f t="shared" si="32"/>
        <v>0</v>
      </c>
      <c r="BR158" s="225">
        <f t="shared" si="32"/>
        <v>0</v>
      </c>
      <c r="BS158" s="225">
        <f t="shared" si="32"/>
        <v>0</v>
      </c>
      <c r="BT158" s="225">
        <f t="shared" si="32"/>
        <v>0</v>
      </c>
      <c r="BU158" s="225">
        <f t="shared" si="32"/>
        <v>0</v>
      </c>
      <c r="BV158" s="225">
        <f t="shared" si="32"/>
        <v>0</v>
      </c>
      <c r="BW158" s="225">
        <f t="shared" si="32"/>
        <v>0</v>
      </c>
      <c r="BX158" s="225">
        <f t="shared" si="32"/>
        <v>0</v>
      </c>
      <c r="BY158" s="225">
        <f t="shared" si="32"/>
        <v>0</v>
      </c>
      <c r="BZ158" s="225">
        <f t="shared" si="32"/>
        <v>0</v>
      </c>
      <c r="CA158" s="225">
        <f t="shared" si="32"/>
        <v>0</v>
      </c>
      <c r="CB158" s="225">
        <f t="shared" si="32"/>
        <v>0</v>
      </c>
      <c r="CC158" s="225">
        <f t="shared" si="32"/>
        <v>0</v>
      </c>
      <c r="CD158" s="225">
        <f t="shared" si="32"/>
        <v>0</v>
      </c>
      <c r="CE158" s="225">
        <f t="shared" si="32"/>
        <v>0</v>
      </c>
      <c r="CF158" s="225">
        <f t="shared" si="34"/>
        <v>0</v>
      </c>
      <c r="CG158" s="225">
        <f t="shared" si="34"/>
        <v>0</v>
      </c>
      <c r="CH158" s="225">
        <f t="shared" si="34"/>
        <v>0</v>
      </c>
      <c r="CI158" s="225">
        <f t="shared" si="34"/>
        <v>0</v>
      </c>
      <c r="CJ158" s="225">
        <f t="shared" si="34"/>
        <v>0</v>
      </c>
      <c r="CK158" s="225">
        <f t="shared" si="34"/>
        <v>0</v>
      </c>
      <c r="CL158" s="225">
        <f t="shared" si="34"/>
        <v>0</v>
      </c>
      <c r="CM158" s="225">
        <f t="shared" si="34"/>
        <v>0</v>
      </c>
      <c r="CN158" s="225">
        <f t="shared" si="34"/>
        <v>0</v>
      </c>
      <c r="CO158" s="225">
        <f t="shared" si="34"/>
        <v>0</v>
      </c>
      <c r="CP158" s="225">
        <f t="shared" si="34"/>
        <v>0</v>
      </c>
      <c r="CQ158" s="225">
        <f t="shared" si="34"/>
        <v>0</v>
      </c>
      <c r="CR158" s="225">
        <f t="shared" si="34"/>
        <v>0</v>
      </c>
      <c r="CS158" s="225">
        <f t="shared" si="34"/>
        <v>0</v>
      </c>
      <c r="CT158" s="225">
        <f t="shared" si="33"/>
        <v>0</v>
      </c>
      <c r="CU158" s="221"/>
      <c r="CV158" s="221"/>
      <c r="CW158" s="221"/>
      <c r="CX158" s="221"/>
      <c r="CY158" s="221"/>
      <c r="CZ158" s="221"/>
      <c r="DA158" s="221"/>
      <c r="DB158" s="221"/>
      <c r="DC158" s="221"/>
      <c r="DD158" s="221"/>
      <c r="DE158" s="221"/>
      <c r="DF158" s="221"/>
      <c r="DG158" s="221"/>
      <c r="DH158" s="221"/>
      <c r="DI158" s="221"/>
      <c r="DJ158" s="221"/>
      <c r="DK158" s="221"/>
    </row>
    <row r="159" spans="4:115">
      <c r="D159" s="2">
        <v>0</v>
      </c>
      <c r="E159" s="2">
        <v>0</v>
      </c>
      <c r="F159" s="2">
        <v>0</v>
      </c>
      <c r="G159" s="2">
        <v>0</v>
      </c>
      <c r="H159" s="2">
        <v>0</v>
      </c>
      <c r="I159" s="2">
        <v>0</v>
      </c>
      <c r="J159" s="2">
        <v>0</v>
      </c>
      <c r="K159" s="2">
        <v>0</v>
      </c>
      <c r="L159" s="2">
        <v>0</v>
      </c>
      <c r="M159" s="2">
        <v>0</v>
      </c>
      <c r="N159" s="2">
        <v>0</v>
      </c>
      <c r="O159" s="2">
        <v>0</v>
      </c>
      <c r="P159" s="2">
        <v>0</v>
      </c>
      <c r="Q159" s="2">
        <v>0</v>
      </c>
      <c r="R159" s="2">
        <v>0</v>
      </c>
      <c r="S159" s="2">
        <v>0</v>
      </c>
      <c r="T159" s="2">
        <v>0</v>
      </c>
      <c r="U159" s="2">
        <v>0</v>
      </c>
      <c r="V159" s="2">
        <v>0</v>
      </c>
      <c r="W159" s="2">
        <v>0</v>
      </c>
      <c r="X159" s="2">
        <v>0</v>
      </c>
      <c r="Y159" s="2">
        <v>0</v>
      </c>
      <c r="Z159" s="2">
        <v>0</v>
      </c>
      <c r="AA159" s="2">
        <v>0</v>
      </c>
      <c r="AB159" s="2">
        <v>0</v>
      </c>
      <c r="AC159" s="2">
        <v>0</v>
      </c>
      <c r="AD159" s="2">
        <v>0</v>
      </c>
      <c r="AE159" s="2">
        <v>0</v>
      </c>
      <c r="AF159" s="2">
        <v>0</v>
      </c>
      <c r="AG159" s="2">
        <v>0</v>
      </c>
      <c r="AH159" s="2">
        <v>0</v>
      </c>
      <c r="AI159" s="2"/>
      <c r="AJ159" s="2">
        <v>0</v>
      </c>
      <c r="AK159" s="2">
        <v>0</v>
      </c>
      <c r="AL159" s="2">
        <v>0</v>
      </c>
      <c r="AM159" s="2">
        <v>0</v>
      </c>
      <c r="AN159" s="2">
        <v>0</v>
      </c>
      <c r="AO159" s="2">
        <v>0</v>
      </c>
      <c r="AP159" s="2">
        <v>0</v>
      </c>
      <c r="AQ159" s="2">
        <v>0</v>
      </c>
      <c r="AR159" s="2">
        <v>0</v>
      </c>
      <c r="AS159" s="2">
        <v>0</v>
      </c>
      <c r="AT159" s="2">
        <v>0</v>
      </c>
      <c r="AU159" s="2">
        <v>0</v>
      </c>
      <c r="AV159" s="2">
        <v>0</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P159" s="221">
        <f t="shared" si="32"/>
        <v>0</v>
      </c>
      <c r="BQ159" s="221">
        <f t="shared" si="32"/>
        <v>0</v>
      </c>
      <c r="BR159" s="221">
        <f t="shared" si="32"/>
        <v>0</v>
      </c>
      <c r="BS159" s="221">
        <f t="shared" si="32"/>
        <v>0</v>
      </c>
      <c r="BT159" s="221">
        <f t="shared" si="32"/>
        <v>0</v>
      </c>
      <c r="BU159" s="221">
        <f t="shared" si="32"/>
        <v>0</v>
      </c>
      <c r="BV159" s="221">
        <f t="shared" si="32"/>
        <v>0</v>
      </c>
      <c r="BW159" s="221">
        <f t="shared" si="32"/>
        <v>0</v>
      </c>
      <c r="BX159" s="221">
        <f t="shared" si="32"/>
        <v>0</v>
      </c>
      <c r="BY159" s="221">
        <f t="shared" si="32"/>
        <v>0</v>
      </c>
      <c r="BZ159" s="221">
        <f t="shared" si="32"/>
        <v>0</v>
      </c>
      <c r="CA159" s="221">
        <f t="shared" si="32"/>
        <v>0</v>
      </c>
      <c r="CB159" s="221">
        <f t="shared" si="32"/>
        <v>0</v>
      </c>
      <c r="CC159" s="221">
        <f t="shared" si="32"/>
        <v>0</v>
      </c>
      <c r="CD159" s="221">
        <f t="shared" si="32"/>
        <v>0</v>
      </c>
      <c r="CE159" s="221">
        <f t="shared" si="32"/>
        <v>0</v>
      </c>
      <c r="CF159" s="221">
        <f t="shared" si="34"/>
        <v>0</v>
      </c>
      <c r="CG159" s="221">
        <f t="shared" si="34"/>
        <v>0</v>
      </c>
      <c r="CH159" s="221">
        <f t="shared" si="34"/>
        <v>0</v>
      </c>
      <c r="CI159" s="221">
        <f t="shared" si="34"/>
        <v>0</v>
      </c>
      <c r="CJ159" s="221">
        <f t="shared" si="34"/>
        <v>0</v>
      </c>
      <c r="CK159" s="221">
        <f t="shared" si="34"/>
        <v>0</v>
      </c>
      <c r="CL159" s="221">
        <f t="shared" si="34"/>
        <v>0</v>
      </c>
      <c r="CM159" s="221">
        <f t="shared" si="34"/>
        <v>0</v>
      </c>
      <c r="CN159" s="221">
        <f t="shared" si="34"/>
        <v>0</v>
      </c>
      <c r="CO159" s="221">
        <f t="shared" si="34"/>
        <v>0</v>
      </c>
      <c r="CP159" s="221">
        <f t="shared" si="34"/>
        <v>0</v>
      </c>
      <c r="CQ159" s="221">
        <f t="shared" si="34"/>
        <v>0</v>
      </c>
      <c r="CR159" s="221">
        <f t="shared" si="34"/>
        <v>0</v>
      </c>
      <c r="CS159" s="221">
        <f t="shared" si="34"/>
        <v>0</v>
      </c>
      <c r="CT159" s="221">
        <f t="shared" si="33"/>
        <v>0</v>
      </c>
      <c r="CU159" s="221"/>
      <c r="CV159" s="221"/>
      <c r="CW159" s="221"/>
      <c r="CX159" s="221"/>
      <c r="CY159" s="221"/>
      <c r="CZ159" s="221"/>
      <c r="DA159" s="221"/>
      <c r="DB159" s="221"/>
      <c r="DC159" s="221"/>
      <c r="DD159" s="221"/>
      <c r="DE159" s="221"/>
      <c r="DF159" s="221"/>
      <c r="DG159" s="221"/>
      <c r="DH159" s="221"/>
      <c r="DI159" s="221"/>
      <c r="DJ159" s="221"/>
      <c r="DK159" s="221"/>
    </row>
    <row r="160" spans="4:115">
      <c r="D160" s="2">
        <v>0</v>
      </c>
      <c r="E160" s="2">
        <v>0</v>
      </c>
      <c r="F160" s="2">
        <v>0</v>
      </c>
      <c r="G160" s="2">
        <v>0</v>
      </c>
      <c r="H160" s="2">
        <v>0</v>
      </c>
      <c r="I160" s="2">
        <v>0</v>
      </c>
      <c r="J160" s="2">
        <v>0</v>
      </c>
      <c r="K160" s="2">
        <v>0</v>
      </c>
      <c r="L160" s="2">
        <v>0</v>
      </c>
      <c r="M160" s="2">
        <v>0</v>
      </c>
      <c r="N160" s="2">
        <v>0</v>
      </c>
      <c r="O160" s="2">
        <v>0</v>
      </c>
      <c r="P160" s="2">
        <v>0</v>
      </c>
      <c r="Q160" s="2">
        <v>0</v>
      </c>
      <c r="R160" s="2">
        <v>0</v>
      </c>
      <c r="S160" s="2">
        <v>0</v>
      </c>
      <c r="T160" s="2">
        <v>0</v>
      </c>
      <c r="U160" s="2">
        <v>0</v>
      </c>
      <c r="V160" s="2">
        <v>0</v>
      </c>
      <c r="W160" s="2">
        <v>0</v>
      </c>
      <c r="X160" s="2">
        <v>0</v>
      </c>
      <c r="Y160" s="2">
        <v>0</v>
      </c>
      <c r="Z160" s="2">
        <v>0</v>
      </c>
      <c r="AA160" s="2">
        <v>0</v>
      </c>
      <c r="AB160" s="2">
        <v>0</v>
      </c>
      <c r="AC160" s="2">
        <v>0</v>
      </c>
      <c r="AD160" s="2">
        <v>0</v>
      </c>
      <c r="AE160" s="2">
        <v>0</v>
      </c>
      <c r="AF160" s="2">
        <v>0</v>
      </c>
      <c r="AG160" s="2">
        <v>0</v>
      </c>
      <c r="AH160" s="2">
        <v>0</v>
      </c>
      <c r="AI160" s="2"/>
      <c r="AJ160" s="2">
        <v>0</v>
      </c>
      <c r="AK160" s="2">
        <v>0</v>
      </c>
      <c r="AL160" s="2">
        <v>0</v>
      </c>
      <c r="AM160" s="2">
        <v>0</v>
      </c>
      <c r="AN160" s="2">
        <v>0</v>
      </c>
      <c r="AO160" s="2">
        <v>0</v>
      </c>
      <c r="AP160" s="2">
        <v>0</v>
      </c>
      <c r="AQ160" s="2">
        <v>0</v>
      </c>
      <c r="AR160" s="2">
        <v>0</v>
      </c>
      <c r="AS160" s="2">
        <v>0</v>
      </c>
      <c r="AT160" s="2">
        <v>0</v>
      </c>
      <c r="AU160" s="2">
        <v>0</v>
      </c>
      <c r="AV160" s="2">
        <v>0</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P160" s="221">
        <f t="shared" si="32"/>
        <v>0</v>
      </c>
      <c r="BQ160" s="221">
        <f t="shared" si="32"/>
        <v>0</v>
      </c>
      <c r="BR160" s="221">
        <f t="shared" si="32"/>
        <v>0</v>
      </c>
      <c r="BS160" s="221">
        <f t="shared" si="32"/>
        <v>0</v>
      </c>
      <c r="BT160" s="221">
        <f t="shared" si="32"/>
        <v>0</v>
      </c>
      <c r="BU160" s="221">
        <f t="shared" si="32"/>
        <v>0</v>
      </c>
      <c r="BV160" s="221">
        <f t="shared" si="32"/>
        <v>0</v>
      </c>
      <c r="BW160" s="221">
        <f t="shared" si="32"/>
        <v>0</v>
      </c>
      <c r="BX160" s="221">
        <f t="shared" si="32"/>
        <v>0</v>
      </c>
      <c r="BY160" s="221">
        <f t="shared" si="32"/>
        <v>0</v>
      </c>
      <c r="BZ160" s="221">
        <f t="shared" si="32"/>
        <v>0</v>
      </c>
      <c r="CA160" s="221">
        <f t="shared" si="32"/>
        <v>0</v>
      </c>
      <c r="CB160" s="221">
        <f t="shared" si="32"/>
        <v>0</v>
      </c>
      <c r="CC160" s="221">
        <f t="shared" si="32"/>
        <v>0</v>
      </c>
      <c r="CD160" s="221">
        <f t="shared" si="32"/>
        <v>0</v>
      </c>
      <c r="CE160" s="221">
        <f t="shared" si="32"/>
        <v>0</v>
      </c>
      <c r="CF160" s="221">
        <f t="shared" si="34"/>
        <v>0</v>
      </c>
      <c r="CG160" s="221">
        <f t="shared" si="34"/>
        <v>0</v>
      </c>
      <c r="CH160" s="221">
        <f t="shared" si="34"/>
        <v>0</v>
      </c>
      <c r="CI160" s="221">
        <f t="shared" si="34"/>
        <v>0</v>
      </c>
      <c r="CJ160" s="221">
        <f t="shared" si="34"/>
        <v>0</v>
      </c>
      <c r="CK160" s="221">
        <f t="shared" si="34"/>
        <v>0</v>
      </c>
      <c r="CL160" s="221">
        <f t="shared" si="34"/>
        <v>0</v>
      </c>
      <c r="CM160" s="221">
        <f t="shared" si="34"/>
        <v>0</v>
      </c>
      <c r="CN160" s="221">
        <f t="shared" si="34"/>
        <v>0</v>
      </c>
      <c r="CO160" s="221">
        <f t="shared" si="34"/>
        <v>0</v>
      </c>
      <c r="CP160" s="221">
        <f t="shared" si="34"/>
        <v>0</v>
      </c>
      <c r="CQ160" s="221">
        <f t="shared" si="34"/>
        <v>0</v>
      </c>
      <c r="CR160" s="221">
        <f t="shared" si="34"/>
        <v>0</v>
      </c>
      <c r="CS160" s="221">
        <f t="shared" si="34"/>
        <v>0</v>
      </c>
      <c r="CT160" s="221">
        <f t="shared" si="33"/>
        <v>0</v>
      </c>
      <c r="CU160" s="221"/>
      <c r="CV160" s="221"/>
      <c r="CW160" s="221"/>
      <c r="CX160" s="221"/>
      <c r="CY160" s="221"/>
      <c r="CZ160" s="221"/>
      <c r="DA160" s="221"/>
      <c r="DB160" s="221"/>
      <c r="DC160" s="221"/>
      <c r="DD160" s="221"/>
      <c r="DE160" s="221"/>
      <c r="DF160" s="221"/>
      <c r="DG160" s="221"/>
      <c r="DH160" s="221"/>
      <c r="DI160" s="221"/>
      <c r="DJ160" s="221"/>
      <c r="DK160" s="221"/>
    </row>
    <row r="161" spans="4:115">
      <c r="D161" s="2">
        <v>0</v>
      </c>
      <c r="E161" s="2">
        <v>0</v>
      </c>
      <c r="F161" s="2">
        <v>0</v>
      </c>
      <c r="G161" s="2">
        <v>0</v>
      </c>
      <c r="H161" s="2">
        <v>0</v>
      </c>
      <c r="I161" s="2">
        <v>0</v>
      </c>
      <c r="J161" s="2">
        <v>0</v>
      </c>
      <c r="K161" s="2">
        <v>0</v>
      </c>
      <c r="L161" s="2">
        <v>0</v>
      </c>
      <c r="M161" s="2">
        <v>0</v>
      </c>
      <c r="N161" s="2">
        <v>0</v>
      </c>
      <c r="O161" s="2">
        <v>0</v>
      </c>
      <c r="P161" s="2">
        <v>0</v>
      </c>
      <c r="Q161" s="2">
        <v>0</v>
      </c>
      <c r="R161" s="2">
        <v>0</v>
      </c>
      <c r="S161" s="2">
        <v>0</v>
      </c>
      <c r="T161" s="2">
        <v>0</v>
      </c>
      <c r="U161" s="2">
        <v>0</v>
      </c>
      <c r="V161" s="2">
        <v>0</v>
      </c>
      <c r="W161" s="2">
        <v>0</v>
      </c>
      <c r="X161" s="2">
        <v>0</v>
      </c>
      <c r="Y161" s="2">
        <v>0</v>
      </c>
      <c r="Z161" s="2">
        <v>0</v>
      </c>
      <c r="AA161" s="2">
        <v>0</v>
      </c>
      <c r="AB161" s="2">
        <v>0</v>
      </c>
      <c r="AC161" s="2">
        <v>0</v>
      </c>
      <c r="AD161" s="2">
        <v>0</v>
      </c>
      <c r="AE161" s="2">
        <v>0</v>
      </c>
      <c r="AF161" s="2">
        <v>0</v>
      </c>
      <c r="AG161" s="2">
        <v>0</v>
      </c>
      <c r="AH161" s="2">
        <v>0</v>
      </c>
      <c r="AI161" s="2"/>
      <c r="AJ161" s="2">
        <v>0</v>
      </c>
      <c r="AK161" s="2">
        <v>0</v>
      </c>
      <c r="AL161" s="2">
        <v>0</v>
      </c>
      <c r="AM161" s="2">
        <v>0</v>
      </c>
      <c r="AN161" s="2">
        <v>0</v>
      </c>
      <c r="AO161" s="2">
        <v>0</v>
      </c>
      <c r="AP161" s="2">
        <v>0</v>
      </c>
      <c r="AQ161" s="2">
        <v>0</v>
      </c>
      <c r="AR161" s="2">
        <v>0</v>
      </c>
      <c r="AS161" s="2">
        <v>0</v>
      </c>
      <c r="AT161" s="2">
        <v>0</v>
      </c>
      <c r="AU161" s="2">
        <v>0</v>
      </c>
      <c r="AV161" s="2">
        <v>0</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P161" s="221">
        <f t="shared" si="32"/>
        <v>0</v>
      </c>
      <c r="BQ161" s="221">
        <f t="shared" si="32"/>
        <v>0</v>
      </c>
      <c r="BR161" s="221">
        <f t="shared" si="32"/>
        <v>0</v>
      </c>
      <c r="BS161" s="221">
        <f t="shared" si="32"/>
        <v>0</v>
      </c>
      <c r="BT161" s="221">
        <f t="shared" si="32"/>
        <v>0</v>
      </c>
      <c r="BU161" s="221">
        <f t="shared" si="32"/>
        <v>0</v>
      </c>
      <c r="BV161" s="221">
        <f t="shared" si="32"/>
        <v>0</v>
      </c>
      <c r="BW161" s="221">
        <f t="shared" si="32"/>
        <v>0</v>
      </c>
      <c r="BX161" s="221">
        <f t="shared" ref="BP161:CE165" si="35">L161+AR161</f>
        <v>0</v>
      </c>
      <c r="BY161" s="221">
        <f t="shared" si="35"/>
        <v>0</v>
      </c>
      <c r="BZ161" s="221">
        <f t="shared" si="35"/>
        <v>0</v>
      </c>
      <c r="CA161" s="221">
        <f t="shared" si="35"/>
        <v>0</v>
      </c>
      <c r="CB161" s="221">
        <f t="shared" si="35"/>
        <v>0</v>
      </c>
      <c r="CC161" s="221">
        <f t="shared" si="35"/>
        <v>0</v>
      </c>
      <c r="CD161" s="221">
        <f t="shared" si="35"/>
        <v>0</v>
      </c>
      <c r="CE161" s="221">
        <f t="shared" si="35"/>
        <v>0</v>
      </c>
      <c r="CF161" s="221">
        <f t="shared" si="34"/>
        <v>0</v>
      </c>
      <c r="CG161" s="221">
        <f t="shared" si="34"/>
        <v>0</v>
      </c>
      <c r="CH161" s="221">
        <f t="shared" si="34"/>
        <v>0</v>
      </c>
      <c r="CI161" s="221">
        <f t="shared" si="34"/>
        <v>0</v>
      </c>
      <c r="CJ161" s="221">
        <f t="shared" si="34"/>
        <v>0</v>
      </c>
      <c r="CK161" s="221">
        <f t="shared" si="34"/>
        <v>0</v>
      </c>
      <c r="CL161" s="221">
        <f t="shared" si="34"/>
        <v>0</v>
      </c>
      <c r="CM161" s="221">
        <f t="shared" si="34"/>
        <v>0</v>
      </c>
      <c r="CN161" s="221">
        <f t="shared" si="34"/>
        <v>0</v>
      </c>
      <c r="CO161" s="221">
        <f t="shared" si="34"/>
        <v>0</v>
      </c>
      <c r="CP161" s="221">
        <f t="shared" si="34"/>
        <v>0</v>
      </c>
      <c r="CQ161" s="221">
        <f t="shared" si="34"/>
        <v>0</v>
      </c>
      <c r="CR161" s="221">
        <f t="shared" si="34"/>
        <v>0</v>
      </c>
      <c r="CS161" s="221">
        <f t="shared" si="34"/>
        <v>0</v>
      </c>
      <c r="CT161" s="221">
        <f t="shared" si="33"/>
        <v>0</v>
      </c>
      <c r="CU161" s="221"/>
      <c r="CV161" s="221"/>
      <c r="CW161" s="221"/>
      <c r="CX161" s="221"/>
      <c r="CY161" s="221"/>
      <c r="CZ161" s="221"/>
      <c r="DA161" s="221"/>
      <c r="DB161" s="221"/>
      <c r="DC161" s="221"/>
      <c r="DD161" s="221"/>
      <c r="DE161" s="221"/>
      <c r="DF161" s="221"/>
      <c r="DG161" s="221"/>
      <c r="DH161" s="221"/>
      <c r="DI161" s="221"/>
      <c r="DJ161" s="221"/>
      <c r="DK161" s="221"/>
    </row>
    <row r="162" spans="4:115">
      <c r="D162" s="8">
        <v>0</v>
      </c>
      <c r="E162" s="8">
        <v>0</v>
      </c>
      <c r="F162" s="8">
        <v>0</v>
      </c>
      <c r="G162" s="8">
        <v>0</v>
      </c>
      <c r="H162" s="8">
        <v>0</v>
      </c>
      <c r="I162" s="8">
        <v>0</v>
      </c>
      <c r="J162" s="8">
        <v>0</v>
      </c>
      <c r="K162" s="8">
        <v>0</v>
      </c>
      <c r="L162" s="8">
        <v>0</v>
      </c>
      <c r="M162" s="8">
        <v>0</v>
      </c>
      <c r="N162" s="8">
        <v>0</v>
      </c>
      <c r="O162" s="8">
        <v>0</v>
      </c>
      <c r="P162" s="8">
        <v>0</v>
      </c>
      <c r="Q162" s="8">
        <v>0</v>
      </c>
      <c r="R162" s="8">
        <v>0</v>
      </c>
      <c r="S162" s="8">
        <v>0</v>
      </c>
      <c r="T162" s="8">
        <v>0</v>
      </c>
      <c r="U162" s="8">
        <v>0</v>
      </c>
      <c r="V162" s="8">
        <v>0</v>
      </c>
      <c r="W162" s="8">
        <v>0</v>
      </c>
      <c r="X162" s="8">
        <v>0</v>
      </c>
      <c r="Y162" s="8">
        <v>0</v>
      </c>
      <c r="Z162" s="8">
        <v>0</v>
      </c>
      <c r="AA162" s="8">
        <v>0</v>
      </c>
      <c r="AB162" s="8">
        <v>0</v>
      </c>
      <c r="AC162" s="8">
        <v>0</v>
      </c>
      <c r="AD162" s="8">
        <v>0</v>
      </c>
      <c r="AE162" s="8">
        <v>0</v>
      </c>
      <c r="AF162" s="8">
        <v>0</v>
      </c>
      <c r="AG162" s="8">
        <v>0</v>
      </c>
      <c r="AH162" s="8">
        <v>0</v>
      </c>
      <c r="AI162" s="8"/>
      <c r="AJ162" s="8">
        <v>0</v>
      </c>
      <c r="AK162" s="8">
        <v>0</v>
      </c>
      <c r="AL162" s="8">
        <v>0</v>
      </c>
      <c r="AM162" s="8">
        <v>0</v>
      </c>
      <c r="AN162" s="8">
        <v>0</v>
      </c>
      <c r="AO162" s="8">
        <v>0</v>
      </c>
      <c r="AP162" s="8">
        <v>0</v>
      </c>
      <c r="AQ162" s="8">
        <v>0</v>
      </c>
      <c r="AR162" s="8">
        <v>0</v>
      </c>
      <c r="AS162" s="8">
        <v>0</v>
      </c>
      <c r="AT162" s="8">
        <v>0</v>
      </c>
      <c r="AU162" s="8">
        <v>0</v>
      </c>
      <c r="AV162" s="8">
        <v>0</v>
      </c>
      <c r="AW162" s="8">
        <v>0</v>
      </c>
      <c r="AX162" s="8">
        <v>0</v>
      </c>
      <c r="AY162" s="8">
        <v>0</v>
      </c>
      <c r="AZ162" s="8">
        <v>0</v>
      </c>
      <c r="BA162" s="8">
        <v>0</v>
      </c>
      <c r="BB162" s="8">
        <v>0</v>
      </c>
      <c r="BC162" s="8">
        <v>0</v>
      </c>
      <c r="BD162" s="8">
        <v>0</v>
      </c>
      <c r="BE162" s="8">
        <v>0</v>
      </c>
      <c r="BF162" s="8">
        <v>0</v>
      </c>
      <c r="BG162" s="8">
        <v>0</v>
      </c>
      <c r="BH162" s="8">
        <v>0</v>
      </c>
      <c r="BI162" s="8">
        <v>0</v>
      </c>
      <c r="BJ162" s="8">
        <v>0</v>
      </c>
      <c r="BK162" s="8">
        <v>0</v>
      </c>
      <c r="BL162" s="8">
        <v>0</v>
      </c>
      <c r="BM162" s="8">
        <v>0</v>
      </c>
      <c r="BN162" s="8">
        <v>0</v>
      </c>
      <c r="BO162" s="13"/>
      <c r="BP162" s="225">
        <f t="shared" si="35"/>
        <v>0</v>
      </c>
      <c r="BQ162" s="225">
        <f t="shared" si="35"/>
        <v>0</v>
      </c>
      <c r="BR162" s="225">
        <f t="shared" si="35"/>
        <v>0</v>
      </c>
      <c r="BS162" s="225">
        <f t="shared" si="35"/>
        <v>0</v>
      </c>
      <c r="BT162" s="225">
        <f t="shared" si="35"/>
        <v>0</v>
      </c>
      <c r="BU162" s="225">
        <f t="shared" si="35"/>
        <v>0</v>
      </c>
      <c r="BV162" s="225">
        <f t="shared" si="35"/>
        <v>0</v>
      </c>
      <c r="BW162" s="225">
        <f t="shared" si="35"/>
        <v>0</v>
      </c>
      <c r="BX162" s="225">
        <f t="shared" si="35"/>
        <v>0</v>
      </c>
      <c r="BY162" s="225">
        <f t="shared" si="35"/>
        <v>0</v>
      </c>
      <c r="BZ162" s="225">
        <f t="shared" si="35"/>
        <v>0</v>
      </c>
      <c r="CA162" s="225">
        <f t="shared" si="35"/>
        <v>0</v>
      </c>
      <c r="CB162" s="225">
        <f t="shared" si="35"/>
        <v>0</v>
      </c>
      <c r="CC162" s="225">
        <f t="shared" si="35"/>
        <v>0</v>
      </c>
      <c r="CD162" s="225">
        <f t="shared" si="35"/>
        <v>0</v>
      </c>
      <c r="CE162" s="225">
        <f t="shared" si="35"/>
        <v>0</v>
      </c>
      <c r="CF162" s="225">
        <f t="shared" si="34"/>
        <v>0</v>
      </c>
      <c r="CG162" s="225">
        <f t="shared" si="34"/>
        <v>0</v>
      </c>
      <c r="CH162" s="225">
        <f t="shared" si="34"/>
        <v>0</v>
      </c>
      <c r="CI162" s="225">
        <f t="shared" si="34"/>
        <v>0</v>
      </c>
      <c r="CJ162" s="225">
        <f t="shared" si="34"/>
        <v>0</v>
      </c>
      <c r="CK162" s="225">
        <f t="shared" si="34"/>
        <v>0</v>
      </c>
      <c r="CL162" s="225">
        <f t="shared" si="34"/>
        <v>0</v>
      </c>
      <c r="CM162" s="225">
        <f t="shared" si="34"/>
        <v>0</v>
      </c>
      <c r="CN162" s="225">
        <f t="shared" si="34"/>
        <v>0</v>
      </c>
      <c r="CO162" s="225">
        <f t="shared" si="34"/>
        <v>0</v>
      </c>
      <c r="CP162" s="225">
        <f t="shared" si="34"/>
        <v>0</v>
      </c>
      <c r="CQ162" s="225">
        <f t="shared" si="34"/>
        <v>0</v>
      </c>
      <c r="CR162" s="225">
        <f t="shared" si="34"/>
        <v>0</v>
      </c>
      <c r="CS162" s="225">
        <f t="shared" si="34"/>
        <v>0</v>
      </c>
      <c r="CT162" s="225">
        <f t="shared" si="33"/>
        <v>0</v>
      </c>
      <c r="CU162" s="221"/>
      <c r="CV162" s="221"/>
      <c r="CW162" s="221"/>
      <c r="CX162" s="221"/>
      <c r="CY162" s="221"/>
      <c r="CZ162" s="221"/>
      <c r="DA162" s="221"/>
      <c r="DB162" s="221"/>
      <c r="DC162" s="221"/>
      <c r="DD162" s="221"/>
      <c r="DE162" s="221"/>
      <c r="DF162" s="221"/>
      <c r="DG162" s="221"/>
      <c r="DH162" s="221"/>
      <c r="DI162" s="221"/>
      <c r="DJ162" s="221"/>
      <c r="DK162" s="221"/>
    </row>
    <row r="163" spans="4:115">
      <c r="D163" s="63">
        <v>0</v>
      </c>
      <c r="E163" s="63">
        <v>0</v>
      </c>
      <c r="F163" s="63">
        <v>0</v>
      </c>
      <c r="G163" s="63">
        <v>0</v>
      </c>
      <c r="H163" s="63">
        <v>0</v>
      </c>
      <c r="I163" s="63">
        <v>0</v>
      </c>
      <c r="J163" s="63">
        <v>0</v>
      </c>
      <c r="K163" s="63">
        <v>0</v>
      </c>
      <c r="L163" s="63">
        <v>0</v>
      </c>
      <c r="M163" s="63">
        <v>0</v>
      </c>
      <c r="N163" s="63">
        <v>0</v>
      </c>
      <c r="O163" s="63">
        <v>0</v>
      </c>
      <c r="P163" s="63">
        <v>0</v>
      </c>
      <c r="Q163" s="63">
        <v>0</v>
      </c>
      <c r="R163" s="63">
        <v>0</v>
      </c>
      <c r="S163" s="63">
        <v>0</v>
      </c>
      <c r="T163" s="63">
        <v>0</v>
      </c>
      <c r="U163" s="63">
        <v>0</v>
      </c>
      <c r="V163" s="63">
        <v>0</v>
      </c>
      <c r="W163" s="63">
        <v>0</v>
      </c>
      <c r="X163" s="63">
        <v>0</v>
      </c>
      <c r="Y163" s="63">
        <v>0</v>
      </c>
      <c r="Z163" s="63">
        <v>0</v>
      </c>
      <c r="AA163" s="63">
        <v>0</v>
      </c>
      <c r="AB163" s="63">
        <v>0</v>
      </c>
      <c r="AC163" s="63">
        <v>0</v>
      </c>
      <c r="AD163" s="63">
        <v>0</v>
      </c>
      <c r="AE163" s="63">
        <v>0</v>
      </c>
      <c r="AF163" s="63">
        <v>0</v>
      </c>
      <c r="AG163" s="63">
        <v>0</v>
      </c>
      <c r="AH163" s="63">
        <v>0</v>
      </c>
      <c r="AI163" s="63"/>
      <c r="AJ163" s="63">
        <v>0</v>
      </c>
      <c r="AK163" s="63">
        <v>0</v>
      </c>
      <c r="AL163" s="63">
        <v>0</v>
      </c>
      <c r="AM163" s="63">
        <v>0</v>
      </c>
      <c r="AN163" s="63">
        <v>0</v>
      </c>
      <c r="AO163" s="63">
        <v>0</v>
      </c>
      <c r="AP163" s="63">
        <v>0</v>
      </c>
      <c r="AQ163" s="63">
        <v>0</v>
      </c>
      <c r="AR163" s="63">
        <v>0</v>
      </c>
      <c r="AS163" s="63">
        <v>0</v>
      </c>
      <c r="AT163" s="63">
        <v>0</v>
      </c>
      <c r="AU163" s="63">
        <v>0</v>
      </c>
      <c r="AV163" s="63">
        <v>0</v>
      </c>
      <c r="AW163" s="63">
        <v>0</v>
      </c>
      <c r="AX163" s="63">
        <v>0</v>
      </c>
      <c r="AY163" s="63">
        <v>0</v>
      </c>
      <c r="AZ163" s="63">
        <v>0</v>
      </c>
      <c r="BA163" s="63">
        <v>0</v>
      </c>
      <c r="BB163" s="63">
        <v>0</v>
      </c>
      <c r="BC163" s="63">
        <v>0</v>
      </c>
      <c r="BD163" s="63">
        <v>0</v>
      </c>
      <c r="BE163" s="63">
        <v>0</v>
      </c>
      <c r="BF163" s="63">
        <v>0</v>
      </c>
      <c r="BG163" s="63">
        <v>0</v>
      </c>
      <c r="BH163" s="63">
        <v>0</v>
      </c>
      <c r="BI163" s="63">
        <v>0</v>
      </c>
      <c r="BJ163" s="63">
        <v>0</v>
      </c>
      <c r="BK163" s="63">
        <v>0</v>
      </c>
      <c r="BL163" s="63">
        <v>0</v>
      </c>
      <c r="BM163" s="63">
        <v>0</v>
      </c>
      <c r="BN163" s="63">
        <v>0</v>
      </c>
      <c r="BO163" s="14"/>
      <c r="BP163" s="226">
        <f t="shared" si="35"/>
        <v>0</v>
      </c>
      <c r="BQ163" s="226">
        <f t="shared" si="35"/>
        <v>0</v>
      </c>
      <c r="BR163" s="226">
        <f t="shared" si="35"/>
        <v>0</v>
      </c>
      <c r="BS163" s="226">
        <f t="shared" si="35"/>
        <v>0</v>
      </c>
      <c r="BT163" s="226">
        <f t="shared" si="35"/>
        <v>0</v>
      </c>
      <c r="BU163" s="226">
        <f t="shared" si="35"/>
        <v>0</v>
      </c>
      <c r="BV163" s="226">
        <f t="shared" si="35"/>
        <v>0</v>
      </c>
      <c r="BW163" s="226">
        <f t="shared" si="35"/>
        <v>0</v>
      </c>
      <c r="BX163" s="226">
        <f t="shared" si="35"/>
        <v>0</v>
      </c>
      <c r="BY163" s="226">
        <f t="shared" si="35"/>
        <v>0</v>
      </c>
      <c r="BZ163" s="226">
        <f t="shared" si="35"/>
        <v>0</v>
      </c>
      <c r="CA163" s="226">
        <f t="shared" si="35"/>
        <v>0</v>
      </c>
      <c r="CB163" s="226">
        <f t="shared" si="35"/>
        <v>0</v>
      </c>
      <c r="CC163" s="226">
        <f t="shared" si="35"/>
        <v>0</v>
      </c>
      <c r="CD163" s="226">
        <f t="shared" si="35"/>
        <v>0</v>
      </c>
      <c r="CE163" s="226">
        <f t="shared" si="35"/>
        <v>0</v>
      </c>
      <c r="CF163" s="226">
        <f t="shared" si="34"/>
        <v>0</v>
      </c>
      <c r="CG163" s="226">
        <f t="shared" si="34"/>
        <v>0</v>
      </c>
      <c r="CH163" s="226">
        <f t="shared" si="34"/>
        <v>0</v>
      </c>
      <c r="CI163" s="226">
        <f t="shared" si="34"/>
        <v>0</v>
      </c>
      <c r="CJ163" s="226">
        <f t="shared" si="34"/>
        <v>0</v>
      </c>
      <c r="CK163" s="226">
        <f t="shared" si="34"/>
        <v>0</v>
      </c>
      <c r="CL163" s="226">
        <f t="shared" si="34"/>
        <v>0</v>
      </c>
      <c r="CM163" s="226">
        <f t="shared" si="34"/>
        <v>0</v>
      </c>
      <c r="CN163" s="226">
        <f t="shared" si="34"/>
        <v>0</v>
      </c>
      <c r="CO163" s="226">
        <f t="shared" si="34"/>
        <v>0</v>
      </c>
      <c r="CP163" s="226">
        <f t="shared" si="34"/>
        <v>0</v>
      </c>
      <c r="CQ163" s="226">
        <f t="shared" si="34"/>
        <v>0</v>
      </c>
      <c r="CR163" s="226">
        <f t="shared" si="34"/>
        <v>0</v>
      </c>
      <c r="CS163" s="226">
        <f t="shared" si="34"/>
        <v>0</v>
      </c>
      <c r="CT163" s="226">
        <f t="shared" si="33"/>
        <v>0</v>
      </c>
      <c r="CU163" s="221"/>
      <c r="CV163" s="221"/>
      <c r="CW163" s="221"/>
      <c r="CX163" s="221"/>
      <c r="CY163" s="221"/>
      <c r="CZ163" s="221"/>
      <c r="DA163" s="221"/>
      <c r="DB163" s="221"/>
      <c r="DC163" s="221"/>
      <c r="DD163" s="221"/>
      <c r="DE163" s="221"/>
      <c r="DF163" s="221"/>
      <c r="DG163" s="221"/>
      <c r="DH163" s="221"/>
      <c r="DI163" s="221"/>
      <c r="DJ163" s="221"/>
      <c r="DK163" s="221"/>
    </row>
    <row r="164" spans="4:115">
      <c r="D164" s="70">
        <v>0</v>
      </c>
      <c r="E164" s="70">
        <v>0</v>
      </c>
      <c r="F164" s="70">
        <v>0</v>
      </c>
      <c r="G164" s="70">
        <v>0</v>
      </c>
      <c r="H164" s="70">
        <v>0</v>
      </c>
      <c r="I164" s="70">
        <v>0</v>
      </c>
      <c r="J164" s="70">
        <v>0</v>
      </c>
      <c r="K164" s="70">
        <v>0</v>
      </c>
      <c r="L164" s="70">
        <v>0</v>
      </c>
      <c r="M164" s="70">
        <v>0</v>
      </c>
      <c r="N164" s="70">
        <v>0</v>
      </c>
      <c r="O164" s="70">
        <v>0</v>
      </c>
      <c r="P164" s="70">
        <v>0</v>
      </c>
      <c r="Q164" s="70">
        <v>0</v>
      </c>
      <c r="R164" s="70">
        <v>0</v>
      </c>
      <c r="S164" s="70">
        <v>0</v>
      </c>
      <c r="T164" s="70">
        <v>0</v>
      </c>
      <c r="U164" s="70">
        <v>0</v>
      </c>
      <c r="V164" s="70">
        <v>0</v>
      </c>
      <c r="W164" s="70">
        <v>0</v>
      </c>
      <c r="X164" s="70">
        <v>0</v>
      </c>
      <c r="Y164" s="70">
        <v>0</v>
      </c>
      <c r="Z164" s="70">
        <v>0</v>
      </c>
      <c r="AA164" s="70">
        <v>0</v>
      </c>
      <c r="AB164" s="70">
        <v>0</v>
      </c>
      <c r="AC164" s="70">
        <v>0</v>
      </c>
      <c r="AD164" s="70">
        <v>0</v>
      </c>
      <c r="AE164" s="70">
        <v>0</v>
      </c>
      <c r="AF164" s="70">
        <v>0</v>
      </c>
      <c r="AG164" s="70">
        <v>0</v>
      </c>
      <c r="AH164" s="70">
        <v>0</v>
      </c>
      <c r="AI164" s="70"/>
      <c r="AJ164" s="70">
        <v>0</v>
      </c>
      <c r="AK164" s="70">
        <v>0</v>
      </c>
      <c r="AL164" s="70">
        <v>0</v>
      </c>
      <c r="AM164" s="70">
        <v>0</v>
      </c>
      <c r="AN164" s="70">
        <v>0</v>
      </c>
      <c r="AO164" s="70">
        <v>0</v>
      </c>
      <c r="AP164" s="70">
        <v>0</v>
      </c>
      <c r="AQ164" s="70">
        <v>0</v>
      </c>
      <c r="AR164" s="70">
        <v>0</v>
      </c>
      <c r="AS164" s="70">
        <v>0</v>
      </c>
      <c r="AT164" s="70">
        <v>0</v>
      </c>
      <c r="AU164" s="70">
        <v>0</v>
      </c>
      <c r="AV164" s="70">
        <v>0</v>
      </c>
      <c r="AW164" s="70">
        <v>0</v>
      </c>
      <c r="AX164" s="70">
        <v>0</v>
      </c>
      <c r="AY164" s="70">
        <v>0</v>
      </c>
      <c r="AZ164" s="70">
        <v>0</v>
      </c>
      <c r="BA164" s="70">
        <v>0</v>
      </c>
      <c r="BB164" s="70">
        <v>0</v>
      </c>
      <c r="BC164" s="70">
        <v>0</v>
      </c>
      <c r="BD164" s="70">
        <v>0</v>
      </c>
      <c r="BE164" s="70">
        <v>0</v>
      </c>
      <c r="BF164" s="70">
        <v>0</v>
      </c>
      <c r="BG164" s="70">
        <v>0</v>
      </c>
      <c r="BH164" s="70">
        <v>0</v>
      </c>
      <c r="BI164" s="70">
        <v>0</v>
      </c>
      <c r="BJ164" s="70">
        <v>0</v>
      </c>
      <c r="BK164" s="70">
        <v>0</v>
      </c>
      <c r="BL164" s="70">
        <v>0</v>
      </c>
      <c r="BM164" s="70">
        <v>0</v>
      </c>
      <c r="BN164" s="70">
        <v>0</v>
      </c>
      <c r="BO164" s="66"/>
      <c r="BP164" s="237">
        <f t="shared" si="35"/>
        <v>0</v>
      </c>
      <c r="BQ164" s="237">
        <f t="shared" si="35"/>
        <v>0</v>
      </c>
      <c r="BR164" s="237">
        <f t="shared" si="35"/>
        <v>0</v>
      </c>
      <c r="BS164" s="237">
        <f t="shared" si="35"/>
        <v>0</v>
      </c>
      <c r="BT164" s="237">
        <f t="shared" si="35"/>
        <v>0</v>
      </c>
      <c r="BU164" s="237">
        <f t="shared" si="35"/>
        <v>0</v>
      </c>
      <c r="BV164" s="237">
        <f t="shared" si="35"/>
        <v>0</v>
      </c>
      <c r="BW164" s="237">
        <f t="shared" si="35"/>
        <v>0</v>
      </c>
      <c r="BX164" s="237">
        <f t="shared" si="35"/>
        <v>0</v>
      </c>
      <c r="BY164" s="237">
        <f t="shared" si="35"/>
        <v>0</v>
      </c>
      <c r="BZ164" s="237">
        <f t="shared" si="35"/>
        <v>0</v>
      </c>
      <c r="CA164" s="237">
        <f t="shared" si="35"/>
        <v>0</v>
      </c>
      <c r="CB164" s="237">
        <f t="shared" si="35"/>
        <v>0</v>
      </c>
      <c r="CC164" s="237">
        <f t="shared" si="35"/>
        <v>0</v>
      </c>
      <c r="CD164" s="237">
        <f t="shared" si="35"/>
        <v>0</v>
      </c>
      <c r="CE164" s="237">
        <f t="shared" si="35"/>
        <v>0</v>
      </c>
      <c r="CF164" s="237">
        <f t="shared" si="34"/>
        <v>0</v>
      </c>
      <c r="CG164" s="237">
        <f t="shared" si="34"/>
        <v>0</v>
      </c>
      <c r="CH164" s="237">
        <f t="shared" si="34"/>
        <v>0</v>
      </c>
      <c r="CI164" s="237">
        <f t="shared" si="34"/>
        <v>0</v>
      </c>
      <c r="CJ164" s="237">
        <f t="shared" si="34"/>
        <v>0</v>
      </c>
      <c r="CK164" s="237">
        <f t="shared" si="34"/>
        <v>0</v>
      </c>
      <c r="CL164" s="237">
        <f t="shared" si="34"/>
        <v>0</v>
      </c>
      <c r="CM164" s="237">
        <f t="shared" si="34"/>
        <v>0</v>
      </c>
      <c r="CN164" s="237">
        <f t="shared" si="34"/>
        <v>0</v>
      </c>
      <c r="CO164" s="237">
        <f t="shared" si="34"/>
        <v>0</v>
      </c>
      <c r="CP164" s="237">
        <f t="shared" si="34"/>
        <v>0</v>
      </c>
      <c r="CQ164" s="237">
        <f t="shared" si="34"/>
        <v>0</v>
      </c>
      <c r="CR164" s="237">
        <f t="shared" si="34"/>
        <v>0</v>
      </c>
      <c r="CS164" s="237">
        <f t="shared" si="34"/>
        <v>0</v>
      </c>
      <c r="CT164" s="237">
        <f t="shared" si="33"/>
        <v>0</v>
      </c>
      <c r="CU164" s="221"/>
      <c r="CV164" s="221"/>
      <c r="CW164" s="221"/>
      <c r="CX164" s="221"/>
      <c r="CY164" s="221"/>
      <c r="CZ164" s="221"/>
      <c r="DA164" s="221"/>
      <c r="DB164" s="221"/>
      <c r="DC164" s="221"/>
      <c r="DD164" s="221"/>
      <c r="DE164" s="221"/>
      <c r="DF164" s="221"/>
      <c r="DG164" s="221"/>
      <c r="DH164" s="221"/>
      <c r="DI164" s="221"/>
      <c r="DJ164" s="221"/>
      <c r="DK164" s="221"/>
    </row>
    <row r="165" spans="4:115">
      <c r="D165" s="72">
        <v>0</v>
      </c>
      <c r="E165" s="72">
        <v>0</v>
      </c>
      <c r="F165" s="72">
        <v>0</v>
      </c>
      <c r="G165" s="72">
        <v>0</v>
      </c>
      <c r="H165" s="72">
        <v>0</v>
      </c>
      <c r="I165" s="72">
        <v>0</v>
      </c>
      <c r="J165" s="72">
        <v>0</v>
      </c>
      <c r="K165" s="72">
        <v>0</v>
      </c>
      <c r="L165" s="72">
        <v>0</v>
      </c>
      <c r="M165" s="72">
        <v>0</v>
      </c>
      <c r="N165" s="72">
        <v>0</v>
      </c>
      <c r="O165" s="72">
        <v>0</v>
      </c>
      <c r="P165" s="72">
        <v>0</v>
      </c>
      <c r="Q165" s="72">
        <v>0</v>
      </c>
      <c r="R165" s="72">
        <v>0</v>
      </c>
      <c r="S165" s="72">
        <v>0</v>
      </c>
      <c r="T165" s="72">
        <v>0</v>
      </c>
      <c r="U165" s="72">
        <v>0</v>
      </c>
      <c r="V165" s="72">
        <v>0</v>
      </c>
      <c r="W165" s="72">
        <v>0</v>
      </c>
      <c r="X165" s="72">
        <v>0</v>
      </c>
      <c r="Y165" s="72">
        <v>0</v>
      </c>
      <c r="Z165" s="72">
        <v>0</v>
      </c>
      <c r="AA165" s="72">
        <v>0</v>
      </c>
      <c r="AB165" s="72">
        <v>0</v>
      </c>
      <c r="AC165" s="72">
        <v>0</v>
      </c>
      <c r="AD165" s="72">
        <v>0</v>
      </c>
      <c r="AE165" s="72">
        <v>0</v>
      </c>
      <c r="AF165" s="72">
        <v>0</v>
      </c>
      <c r="AG165" s="72">
        <v>0</v>
      </c>
      <c r="AH165" s="72">
        <v>0</v>
      </c>
      <c r="AI165" s="72"/>
      <c r="AJ165" s="72">
        <v>0</v>
      </c>
      <c r="AK165" s="72">
        <v>0</v>
      </c>
      <c r="AL165" s="72">
        <v>0</v>
      </c>
      <c r="AM165" s="72">
        <v>0</v>
      </c>
      <c r="AN165" s="72">
        <v>0</v>
      </c>
      <c r="AO165" s="72">
        <v>0</v>
      </c>
      <c r="AP165" s="72">
        <v>0</v>
      </c>
      <c r="AQ165" s="72">
        <v>0</v>
      </c>
      <c r="AR165" s="72">
        <v>0</v>
      </c>
      <c r="AS165" s="72">
        <v>0</v>
      </c>
      <c r="AT165" s="72">
        <v>0</v>
      </c>
      <c r="AU165" s="72">
        <v>0</v>
      </c>
      <c r="AV165" s="72">
        <v>0</v>
      </c>
      <c r="AW165" s="72">
        <v>0</v>
      </c>
      <c r="AX165" s="72">
        <v>0</v>
      </c>
      <c r="AY165" s="72">
        <v>0</v>
      </c>
      <c r="AZ165" s="72">
        <v>0</v>
      </c>
      <c r="BA165" s="72">
        <v>0</v>
      </c>
      <c r="BB165" s="72">
        <v>0</v>
      </c>
      <c r="BC165" s="72">
        <v>0</v>
      </c>
      <c r="BD165" s="72">
        <v>0</v>
      </c>
      <c r="BE165" s="72">
        <v>0</v>
      </c>
      <c r="BF165" s="72">
        <v>0</v>
      </c>
      <c r="BG165" s="72">
        <v>0</v>
      </c>
      <c r="BH165" s="72">
        <v>0</v>
      </c>
      <c r="BI165" s="72">
        <v>0</v>
      </c>
      <c r="BJ165" s="72">
        <v>0</v>
      </c>
      <c r="BK165" s="72">
        <v>0</v>
      </c>
      <c r="BL165" s="72">
        <v>0</v>
      </c>
      <c r="BM165" s="72">
        <v>0</v>
      </c>
      <c r="BN165" s="72">
        <v>0</v>
      </c>
      <c r="BO165" s="68"/>
      <c r="BP165" s="238">
        <f t="shared" si="35"/>
        <v>0</v>
      </c>
      <c r="BQ165" s="238">
        <f t="shared" si="35"/>
        <v>0</v>
      </c>
      <c r="BR165" s="238">
        <f t="shared" si="35"/>
        <v>0</v>
      </c>
      <c r="BS165" s="238">
        <f t="shared" si="35"/>
        <v>0</v>
      </c>
      <c r="BT165" s="238">
        <f t="shared" si="35"/>
        <v>0</v>
      </c>
      <c r="BU165" s="238">
        <f t="shared" si="35"/>
        <v>0</v>
      </c>
      <c r="BV165" s="238">
        <f t="shared" si="35"/>
        <v>0</v>
      </c>
      <c r="BW165" s="238">
        <f t="shared" si="35"/>
        <v>0</v>
      </c>
      <c r="BX165" s="238">
        <f t="shared" si="35"/>
        <v>0</v>
      </c>
      <c r="BY165" s="238">
        <f t="shared" si="35"/>
        <v>0</v>
      </c>
      <c r="BZ165" s="238">
        <f t="shared" si="35"/>
        <v>0</v>
      </c>
      <c r="CA165" s="238">
        <f t="shared" si="35"/>
        <v>0</v>
      </c>
      <c r="CB165" s="238">
        <f t="shared" si="35"/>
        <v>0</v>
      </c>
      <c r="CC165" s="238">
        <f t="shared" si="35"/>
        <v>0</v>
      </c>
      <c r="CD165" s="238">
        <f t="shared" si="35"/>
        <v>0</v>
      </c>
      <c r="CE165" s="238">
        <f t="shared" si="35"/>
        <v>0</v>
      </c>
      <c r="CF165" s="238">
        <f t="shared" si="34"/>
        <v>0</v>
      </c>
      <c r="CG165" s="238">
        <f t="shared" si="34"/>
        <v>0</v>
      </c>
      <c r="CH165" s="238">
        <f t="shared" si="34"/>
        <v>0</v>
      </c>
      <c r="CI165" s="238">
        <f t="shared" si="34"/>
        <v>0</v>
      </c>
      <c r="CJ165" s="238">
        <f t="shared" si="34"/>
        <v>0</v>
      </c>
      <c r="CK165" s="238">
        <f t="shared" si="34"/>
        <v>0</v>
      </c>
      <c r="CL165" s="238">
        <f t="shared" si="34"/>
        <v>0</v>
      </c>
      <c r="CM165" s="238">
        <f t="shared" si="34"/>
        <v>0</v>
      </c>
      <c r="CN165" s="238">
        <f t="shared" si="34"/>
        <v>0</v>
      </c>
      <c r="CO165" s="238">
        <f t="shared" si="34"/>
        <v>0</v>
      </c>
      <c r="CP165" s="238">
        <f t="shared" si="34"/>
        <v>0</v>
      </c>
      <c r="CQ165" s="238">
        <f t="shared" si="34"/>
        <v>0</v>
      </c>
      <c r="CR165" s="238">
        <f t="shared" si="34"/>
        <v>0</v>
      </c>
      <c r="CS165" s="238">
        <f t="shared" si="34"/>
        <v>0</v>
      </c>
      <c r="CT165" s="238">
        <f t="shared" si="33"/>
        <v>0</v>
      </c>
      <c r="CU165" s="221"/>
      <c r="CV165" s="221"/>
      <c r="CW165" s="221"/>
      <c r="CX165" s="221"/>
      <c r="CY165" s="221"/>
      <c r="CZ165" s="221"/>
      <c r="DA165" s="221"/>
      <c r="DB165" s="221"/>
      <c r="DC165" s="221"/>
      <c r="DD165" s="221"/>
      <c r="DE165" s="221"/>
      <c r="DF165" s="221"/>
      <c r="DG165" s="221"/>
      <c r="DH165" s="221"/>
      <c r="DI165" s="221"/>
      <c r="DJ165" s="221"/>
      <c r="DK165" s="221"/>
    </row>
    <row r="166" spans="4:115">
      <c r="D166" s="2">
        <f t="shared" ref="D166:AH166" si="36">D4-D12-D26-D40-D50-D62</f>
        <v>4343145.1257582027</v>
      </c>
      <c r="E166" s="2">
        <f t="shared" si="36"/>
        <v>4311626.3230534317</v>
      </c>
      <c r="F166" s="2">
        <f t="shared" si="36"/>
        <v>4280309.9234858314</v>
      </c>
      <c r="G166" s="2">
        <f t="shared" si="36"/>
        <v>4249198.3918335224</v>
      </c>
      <c r="H166" s="2">
        <f t="shared" si="36"/>
        <v>4218294.2072690083</v>
      </c>
      <c r="I166" s="2">
        <f t="shared" si="36"/>
        <v>4187599.8639850137</v>
      </c>
      <c r="J166" s="2">
        <f t="shared" si="36"/>
        <v>4154868.1758408668</v>
      </c>
      <c r="K166" s="2">
        <f t="shared" si="36"/>
        <v>4122382.9406118505</v>
      </c>
      <c r="L166" s="2">
        <f t="shared" si="36"/>
        <v>4090146.3874204359</v>
      </c>
      <c r="M166" s="2">
        <f t="shared" si="36"/>
        <v>4058160.765707138</v>
      </c>
      <c r="N166" s="2">
        <f t="shared" si="36"/>
        <v>4026428.3458958683</v>
      </c>
      <c r="O166" s="2">
        <f t="shared" si="36"/>
        <v>3991623.7234029998</v>
      </c>
      <c r="P166" s="2">
        <f t="shared" si="36"/>
        <v>3959043.0476752287</v>
      </c>
      <c r="Q166" s="2">
        <f t="shared" si="36"/>
        <v>3925504.5313383532</v>
      </c>
      <c r="R166" s="2">
        <f t="shared" si="36"/>
        <v>3892340.2228991371</v>
      </c>
      <c r="S166" s="2">
        <f t="shared" si="36"/>
        <v>3859549.6218615836</v>
      </c>
      <c r="T166" s="2">
        <f t="shared" si="36"/>
        <v>3823544.1859408333</v>
      </c>
      <c r="U166" s="2">
        <f t="shared" si="36"/>
        <v>3787974.740236002</v>
      </c>
      <c r="V166" s="2">
        <f t="shared" si="36"/>
        <v>3752840.1315611489</v>
      </c>
      <c r="W166" s="2">
        <f t="shared" si="36"/>
        <v>3718139.2671079994</v>
      </c>
      <c r="X166" s="2">
        <f t="shared" si="36"/>
        <v>3683871.1150131267</v>
      </c>
      <c r="Y166" s="2">
        <f t="shared" si="36"/>
        <v>3650986.0131501709</v>
      </c>
      <c r="Z166" s="2">
        <f t="shared" si="36"/>
        <v>3616710.5254219677</v>
      </c>
      <c r="AA166" s="2">
        <f t="shared" si="36"/>
        <v>3582879.6554255821</v>
      </c>
      <c r="AB166" s="2">
        <f t="shared" si="36"/>
        <v>3549492.2077200254</v>
      </c>
      <c r="AC166" s="2">
        <f t="shared" si="36"/>
        <v>3516547.0586678158</v>
      </c>
      <c r="AD166" s="2">
        <f t="shared" si="36"/>
        <v>3482794.6014901837</v>
      </c>
      <c r="AE166" s="2">
        <f t="shared" si="36"/>
        <v>3449507.8546103234</v>
      </c>
      <c r="AF166" s="2">
        <f t="shared" si="36"/>
        <v>3416685.5364245358</v>
      </c>
      <c r="AG166" s="2">
        <f t="shared" si="36"/>
        <v>3384326.444621095</v>
      </c>
      <c r="AH166" s="2">
        <f t="shared" si="36"/>
        <v>3352429.4568318431</v>
      </c>
      <c r="AJ166" s="2">
        <f t="shared" ref="AJ166:BN166" si="37">AJ4-AJ12-AJ26-AJ40-AJ50-AJ62</f>
        <v>1127444.3500000006</v>
      </c>
      <c r="AK166" s="2">
        <f t="shared" si="37"/>
        <v>1125798.4794198992</v>
      </c>
      <c r="AL166" s="2">
        <f t="shared" si="37"/>
        <v>1124157.7816649494</v>
      </c>
      <c r="AM166" s="2">
        <f t="shared" si="37"/>
        <v>1122522.6585403543</v>
      </c>
      <c r="AN166" s="2">
        <f t="shared" si="37"/>
        <v>1120893.5179834419</v>
      </c>
      <c r="AO166" s="2">
        <f t="shared" si="37"/>
        <v>1119270.7741939714</v>
      </c>
      <c r="AP166" s="2">
        <f t="shared" si="37"/>
        <v>1117654.8477670997</v>
      </c>
      <c r="AQ166" s="2">
        <f t="shared" si="37"/>
        <v>1116046.1658290597</v>
      </c>
      <c r="AR166" s="2">
        <f t="shared" si="37"/>
        <v>1114445.162175599</v>
      </c>
      <c r="AS166" s="2">
        <f t="shared" si="37"/>
        <v>1112852.2774132441</v>
      </c>
      <c r="AT166" s="2">
        <f t="shared" si="37"/>
        <v>1111267.959103435</v>
      </c>
      <c r="AU166" s="2">
        <f t="shared" si="37"/>
        <v>1109437.4270797661</v>
      </c>
      <c r="AV166" s="2">
        <f t="shared" si="37"/>
        <v>1107851.6045513705</v>
      </c>
      <c r="AW166" s="2">
        <f t="shared" si="37"/>
        <v>1105927.6446625437</v>
      </c>
      <c r="AX166" s="2">
        <f t="shared" si="37"/>
        <v>1104012.2998295075</v>
      </c>
      <c r="AY166" s="2">
        <f t="shared" si="37"/>
        <v>1102106.434392883</v>
      </c>
      <c r="AZ166" s="2">
        <f t="shared" si="37"/>
        <v>1100210.9205766756</v>
      </c>
      <c r="BA166" s="2">
        <f t="shared" si="37"/>
        <v>1098326.6386541966</v>
      </c>
      <c r="BB166" s="2">
        <f t="shared" si="37"/>
        <v>1096454.4771173487</v>
      </c>
      <c r="BC166" s="2">
        <f t="shared" si="37"/>
        <v>1094595.3328493393</v>
      </c>
      <c r="BD166" s="2">
        <f t="shared" si="37"/>
        <v>1092750.1113008938</v>
      </c>
      <c r="BE166" s="2">
        <f t="shared" si="37"/>
        <v>1088579.1092790077</v>
      </c>
      <c r="BF166" s="2">
        <f t="shared" si="37"/>
        <v>1086473.9594933819</v>
      </c>
      <c r="BG166" s="2">
        <f t="shared" si="37"/>
        <v>1084382.3610242961</v>
      </c>
      <c r="BH166" s="2">
        <f t="shared" si="37"/>
        <v>1082305.5563305954</v>
      </c>
      <c r="BI166" s="2">
        <f t="shared" si="37"/>
        <v>1080244.7976404743</v>
      </c>
      <c r="BJ166" s="2">
        <f t="shared" si="37"/>
        <v>1078201.3471558134</v>
      </c>
      <c r="BK166" s="2">
        <f t="shared" si="37"/>
        <v>1076176.4772606397</v>
      </c>
      <c r="BL166" s="2">
        <f t="shared" si="37"/>
        <v>1074171.47073379</v>
      </c>
      <c r="BM166" s="2">
        <f t="shared" si="37"/>
        <v>1072187.6209658643</v>
      </c>
      <c r="BN166" s="2">
        <f t="shared" si="37"/>
        <v>1070226.23218055</v>
      </c>
      <c r="BP166" s="2">
        <f t="shared" ref="BP166:CT166" si="38">BP4-BP12-BP26-BP40-BP50-BP62</f>
        <v>5470589.4757582033</v>
      </c>
      <c r="BQ166" s="2">
        <f t="shared" si="38"/>
        <v>5437424.8024733318</v>
      </c>
      <c r="BR166" s="2">
        <f t="shared" si="38"/>
        <v>5404467.7051507812</v>
      </c>
      <c r="BS166" s="2">
        <f t="shared" si="38"/>
        <v>5371721.0503738774</v>
      </c>
      <c r="BT166" s="2">
        <f t="shared" si="38"/>
        <v>5339187.7252524504</v>
      </c>
      <c r="BU166" s="2">
        <f t="shared" si="38"/>
        <v>5306870.6381789856</v>
      </c>
      <c r="BV166" s="2">
        <f t="shared" si="38"/>
        <v>5272523.0236079665</v>
      </c>
      <c r="BW166" s="2">
        <f t="shared" si="38"/>
        <v>5238429.1064409101</v>
      </c>
      <c r="BX166" s="2">
        <f t="shared" si="38"/>
        <v>5204591.5495960359</v>
      </c>
      <c r="BY166" s="2">
        <f t="shared" si="38"/>
        <v>5171013.0431203814</v>
      </c>
      <c r="BZ166" s="2">
        <f t="shared" si="38"/>
        <v>5137696.304999304</v>
      </c>
      <c r="CA166" s="2">
        <f t="shared" si="38"/>
        <v>5101061.1504827663</v>
      </c>
      <c r="CB166" s="2">
        <f t="shared" si="38"/>
        <v>5066894.6522265989</v>
      </c>
      <c r="CC166" s="2">
        <f t="shared" si="38"/>
        <v>5031432.1760008978</v>
      </c>
      <c r="CD166" s="2">
        <f t="shared" si="38"/>
        <v>4996352.5227286443</v>
      </c>
      <c r="CE166" s="2">
        <f t="shared" si="38"/>
        <v>4961656.056254467</v>
      </c>
      <c r="CF166" s="2">
        <f t="shared" si="38"/>
        <v>4923755.1065175086</v>
      </c>
      <c r="CG166" s="2">
        <f t="shared" si="38"/>
        <v>4886301.3788901987</v>
      </c>
      <c r="CH166" s="2">
        <f t="shared" si="38"/>
        <v>4849294.6086784964</v>
      </c>
      <c r="CI166" s="2">
        <f t="shared" si="38"/>
        <v>4812734.5999573395</v>
      </c>
      <c r="CJ166" s="2">
        <f t="shared" si="38"/>
        <v>4776621.2263140213</v>
      </c>
      <c r="CK166" s="2">
        <f t="shared" si="38"/>
        <v>4739565.122429179</v>
      </c>
      <c r="CL166" s="2">
        <f t="shared" si="38"/>
        <v>4703184.4849153496</v>
      </c>
      <c r="CM166" s="2">
        <f t="shared" si="38"/>
        <v>4667262.016449878</v>
      </c>
      <c r="CN166" s="2">
        <f t="shared" si="38"/>
        <v>4631797.7640506206</v>
      </c>
      <c r="CO166" s="2">
        <f t="shared" si="38"/>
        <v>4596791.8563082898</v>
      </c>
      <c r="CP166" s="2">
        <f t="shared" si="38"/>
        <v>4560995.9486459969</v>
      </c>
      <c r="CQ166" s="2">
        <f t="shared" si="38"/>
        <v>4525684.3318709629</v>
      </c>
      <c r="CR166" s="2">
        <f t="shared" si="38"/>
        <v>4490857.0071583251</v>
      </c>
      <c r="CS166" s="2">
        <f t="shared" si="38"/>
        <v>4456514.065586959</v>
      </c>
      <c r="CT166" s="2">
        <f t="shared" si="38"/>
        <v>4422655.6890123934</v>
      </c>
    </row>
    <row r="167" spans="4:115">
      <c r="D167" s="2">
        <f t="shared" ref="D167:AH167" si="39">D84-D19-D33-D43-D55-D65-D74</f>
        <v>-3175878.9938627104</v>
      </c>
      <c r="E167" s="2">
        <f t="shared" si="39"/>
        <v>-3113764.3978777723</v>
      </c>
      <c r="F167" s="2">
        <f t="shared" si="39"/>
        <v>-3051872.3995194798</v>
      </c>
      <c r="G167" s="2">
        <f t="shared" si="39"/>
        <v>-2990197.9936704645</v>
      </c>
      <c r="H167" s="2">
        <f t="shared" si="39"/>
        <v>-2928735.7717450876</v>
      </c>
      <c r="I167" s="2">
        <f t="shared" si="39"/>
        <v>-2867480.3002750278</v>
      </c>
      <c r="J167" s="2">
        <f t="shared" si="39"/>
        <v>-2805370.6853794316</v>
      </c>
      <c r="K167" s="2">
        <f t="shared" si="39"/>
        <v>-2743650.6316892765</v>
      </c>
      <c r="L167" s="2">
        <f t="shared" si="39"/>
        <v>-2682313.2211976694</v>
      </c>
      <c r="M167" s="2">
        <f t="shared" si="39"/>
        <v>-2621351.5156076699</v>
      </c>
      <c r="N167" s="2">
        <f t="shared" si="39"/>
        <v>-2560758.3825092842</v>
      </c>
      <c r="O167" s="2">
        <f t="shared" si="39"/>
        <v>-2497431.2986734388</v>
      </c>
      <c r="P167" s="2">
        <f t="shared" si="39"/>
        <v>-2434487.5912053622</v>
      </c>
      <c r="Q167" s="2">
        <f t="shared" si="39"/>
        <v>-2372018.7694819374</v>
      </c>
      <c r="R167" s="2">
        <f t="shared" si="39"/>
        <v>-2309949.4411812546</v>
      </c>
      <c r="S167" s="2">
        <f t="shared" si="39"/>
        <v>-2248270.1612607883</v>
      </c>
      <c r="T167" s="2">
        <f t="shared" si="39"/>
        <v>-2183383.4076457238</v>
      </c>
      <c r="U167" s="2">
        <f t="shared" si="39"/>
        <v>-2118930.9887020402</v>
      </c>
      <c r="V167" s="2">
        <f t="shared" si="39"/>
        <v>-2054902.6958425143</v>
      </c>
      <c r="W167" s="2">
        <f t="shared" si="39"/>
        <v>-1991288.340438911</v>
      </c>
      <c r="X167" s="2">
        <f t="shared" si="39"/>
        <v>-1928077.4916280867</v>
      </c>
      <c r="Y167" s="2">
        <f t="shared" si="39"/>
        <v>-1866083.6694797026</v>
      </c>
      <c r="Z167" s="2">
        <f t="shared" si="39"/>
        <v>-1801949.5801082444</v>
      </c>
      <c r="AA167" s="2">
        <f t="shared" si="39"/>
        <v>-1738331.4011970209</v>
      </c>
      <c r="AB167" s="2">
        <f t="shared" si="39"/>
        <v>-1675155.2215317497</v>
      </c>
      <c r="AC167" s="2">
        <f t="shared" si="39"/>
        <v>-1612409.0869966047</v>
      </c>
      <c r="AD167" s="2">
        <f t="shared" si="39"/>
        <v>-1548908.3698808432</v>
      </c>
      <c r="AE167" s="2">
        <f t="shared" si="39"/>
        <v>-1485844.2136074579</v>
      </c>
      <c r="AF167" s="2">
        <f t="shared" si="39"/>
        <v>-1423204.5536833336</v>
      </c>
      <c r="AG167" s="2">
        <f t="shared" si="39"/>
        <v>-1360977.4271595418</v>
      </c>
      <c r="AH167" s="2">
        <f t="shared" si="39"/>
        <v>-1299150.9708810935</v>
      </c>
      <c r="AJ167" s="2">
        <f t="shared" ref="AJ167:BN167" si="40">AJ84-AJ19-AJ33-AJ43-AJ55-AJ65-AJ74</f>
        <v>-803785.395530593</v>
      </c>
      <c r="AK167" s="2">
        <f t="shared" si="40"/>
        <v>-796520.05121643748</v>
      </c>
      <c r="AL167" s="2">
        <f t="shared" si="40"/>
        <v>-789215.20101707126</v>
      </c>
      <c r="AM167" s="2">
        <f t="shared" si="40"/>
        <v>-781870.44272637716</v>
      </c>
      <c r="AN167" s="2">
        <f t="shared" si="40"/>
        <v>-774485.20259011467</v>
      </c>
      <c r="AO167" s="2">
        <f t="shared" si="40"/>
        <v>-767058.89732161036</v>
      </c>
      <c r="AP167" s="2">
        <f t="shared" si="40"/>
        <v>-759792.01020021434</v>
      </c>
      <c r="AQ167" s="2">
        <f t="shared" si="40"/>
        <v>-752497.78548199497</v>
      </c>
      <c r="AR167" s="2">
        <f t="shared" si="40"/>
        <v>-745175.61046225764</v>
      </c>
      <c r="AS167" s="2">
        <f t="shared" si="40"/>
        <v>-737824.86235046957</v>
      </c>
      <c r="AT167" s="2">
        <f t="shared" si="40"/>
        <v>-730444.74204147363</v>
      </c>
      <c r="AU167" s="2">
        <f t="shared" si="40"/>
        <v>-720194.18824995053</v>
      </c>
      <c r="AV167" s="2">
        <f t="shared" si="40"/>
        <v>-709925.92047193565</v>
      </c>
      <c r="AW167" s="2">
        <f t="shared" si="40"/>
        <v>-699674.68048257846</v>
      </c>
      <c r="AX167" s="2">
        <f t="shared" si="40"/>
        <v>-689414.84357882489</v>
      </c>
      <c r="AY167" s="2">
        <f t="shared" si="40"/>
        <v>-679145.9003132208</v>
      </c>
      <c r="AZ167" s="2">
        <f t="shared" si="40"/>
        <v>-668867.33057251293</v>
      </c>
      <c r="BA167" s="2">
        <f t="shared" si="40"/>
        <v>-658578.60344137542</v>
      </c>
      <c r="BB167" s="2">
        <f t="shared" si="40"/>
        <v>-648279.17706383439</v>
      </c>
      <c r="BC167" s="2">
        <f t="shared" si="40"/>
        <v>-637968.49850236904</v>
      </c>
      <c r="BD167" s="2">
        <f t="shared" si="40"/>
        <v>-627645.89805988758</v>
      </c>
      <c r="BE167" s="2">
        <f t="shared" si="40"/>
        <v>-613659.78066197899</v>
      </c>
      <c r="BF167" s="2">
        <f t="shared" si="40"/>
        <v>-601284.33551380865</v>
      </c>
      <c r="BG167" s="2">
        <f t="shared" si="40"/>
        <v>-589022.23642870516</v>
      </c>
      <c r="BH167" s="2">
        <f t="shared" si="40"/>
        <v>-576791.63483796362</v>
      </c>
      <c r="BI167" s="2">
        <f t="shared" si="40"/>
        <v>-564591.38599413459</v>
      </c>
      <c r="BJ167" s="2">
        <f t="shared" si="40"/>
        <v>-552436.22182731191</v>
      </c>
      <c r="BK167" s="2">
        <f t="shared" si="40"/>
        <v>-540310.60631588683</v>
      </c>
      <c r="BL167" s="2">
        <f t="shared" si="40"/>
        <v>-528213.35320258525</v>
      </c>
      <c r="BM167" s="2">
        <f t="shared" si="40"/>
        <v>-516143.26313794224</v>
      </c>
      <c r="BN167" s="2">
        <f t="shared" si="40"/>
        <v>-515040.82578343723</v>
      </c>
      <c r="BP167" s="2">
        <f t="shared" ref="BP167:CT167" si="41">BP84-BP19-BP33-BP43-BP55-BP65-BP74</f>
        <v>-3979664.3893933035</v>
      </c>
      <c r="BQ167" s="2">
        <f t="shared" si="41"/>
        <v>-3910284.4490942094</v>
      </c>
      <c r="BR167" s="2">
        <f t="shared" si="41"/>
        <v>-3841087.6005365513</v>
      </c>
      <c r="BS167" s="2">
        <f t="shared" si="41"/>
        <v>-3772068.4363968419</v>
      </c>
      <c r="BT167" s="2">
        <f t="shared" si="41"/>
        <v>-3703220.9743352025</v>
      </c>
      <c r="BU167" s="2">
        <f t="shared" si="41"/>
        <v>-3634539.197596638</v>
      </c>
      <c r="BV167" s="2">
        <f t="shared" si="41"/>
        <v>-3565162.6955796462</v>
      </c>
      <c r="BW167" s="2">
        <f t="shared" si="41"/>
        <v>-3496148.4171712715</v>
      </c>
      <c r="BX167" s="2">
        <f t="shared" si="41"/>
        <v>-3427488.831659927</v>
      </c>
      <c r="BY167" s="2">
        <f t="shared" si="41"/>
        <v>-3359176.3779581394</v>
      </c>
      <c r="BZ167" s="2">
        <f t="shared" si="41"/>
        <v>-3291203.1245507579</v>
      </c>
      <c r="CA167" s="2">
        <f t="shared" si="41"/>
        <v>-3217625.4869233891</v>
      </c>
      <c r="CB167" s="2">
        <f t="shared" si="41"/>
        <v>-3144413.5116772978</v>
      </c>
      <c r="CC167" s="2">
        <f t="shared" si="41"/>
        <v>-3071693.4499645159</v>
      </c>
      <c r="CD167" s="2">
        <f t="shared" si="41"/>
        <v>-2999364.2847600789</v>
      </c>
      <c r="CE167" s="2">
        <f t="shared" si="41"/>
        <v>-2927416.0615740092</v>
      </c>
      <c r="CF167" s="2">
        <f t="shared" si="41"/>
        <v>-2852250.7382182367</v>
      </c>
      <c r="CG167" s="2">
        <f t="shared" si="41"/>
        <v>-2777509.5921434159</v>
      </c>
      <c r="CH167" s="2">
        <f t="shared" si="41"/>
        <v>-2703181.8729063487</v>
      </c>
      <c r="CI167" s="2">
        <f t="shared" si="41"/>
        <v>-2629256.8389412803</v>
      </c>
      <c r="CJ167" s="2">
        <f t="shared" si="41"/>
        <v>-2555723.389687974</v>
      </c>
      <c r="CK167" s="2">
        <f t="shared" si="41"/>
        <v>-2479743.4501416814</v>
      </c>
      <c r="CL167" s="2">
        <f t="shared" si="41"/>
        <v>-2403233.9156220532</v>
      </c>
      <c r="CM167" s="2">
        <f t="shared" si="41"/>
        <v>-2327353.6376257259</v>
      </c>
      <c r="CN167" s="2">
        <f t="shared" si="41"/>
        <v>-2251946.8563697133</v>
      </c>
      <c r="CO167" s="2">
        <f t="shared" si="41"/>
        <v>-2177000.4729907392</v>
      </c>
      <c r="CP167" s="2">
        <f t="shared" si="41"/>
        <v>-2101344.5917081553</v>
      </c>
      <c r="CQ167" s="2">
        <f t="shared" si="41"/>
        <v>-2026154.8199233448</v>
      </c>
      <c r="CR167" s="2">
        <f t="shared" si="41"/>
        <v>-1951417.9068859187</v>
      </c>
      <c r="CS167" s="2">
        <f t="shared" si="41"/>
        <v>-1877120.6902974839</v>
      </c>
      <c r="CT167" s="2">
        <f t="shared" si="41"/>
        <v>-1814191.7966645309</v>
      </c>
    </row>
    <row r="168" spans="4:115">
      <c r="D168" s="48">
        <f t="shared" ref="D168:AH168" si="42">D84-D92-D102-D112-D122-D134</f>
        <v>-1.6788954989408309</v>
      </c>
      <c r="E168" s="48">
        <f t="shared" si="42"/>
        <v>-1.5616520454398015</v>
      </c>
      <c r="F168" s="48">
        <f t="shared" si="42"/>
        <v>-1.5484104773687708</v>
      </c>
      <c r="G168" s="48">
        <f t="shared" si="42"/>
        <v>-1.5348263967253966</v>
      </c>
      <c r="H168" s="48">
        <f t="shared" si="42"/>
        <v>-1.5209014458754513</v>
      </c>
      <c r="I168" s="48">
        <f t="shared" si="42"/>
        <v>-1.5066374221723196</v>
      </c>
      <c r="J168" s="48">
        <f t="shared" si="42"/>
        <v>-1.4920137872055421</v>
      </c>
      <c r="K168" s="48">
        <f t="shared" si="42"/>
        <v>-1.4770479379827883</v>
      </c>
      <c r="L168" s="48">
        <f t="shared" si="42"/>
        <v>-1.4617422787005643</v>
      </c>
      <c r="M168" s="48">
        <f t="shared" si="42"/>
        <v>-1.4460993834292069</v>
      </c>
      <c r="N168" s="48">
        <f t="shared" si="42"/>
        <v>-1.4211630141904581</v>
      </c>
      <c r="O168" s="48">
        <f t="shared" si="42"/>
        <v>-1.4088395780655143</v>
      </c>
      <c r="P168" s="48">
        <f t="shared" si="42"/>
        <v>-1.3870223485096256</v>
      </c>
      <c r="Q168" s="48">
        <f t="shared" si="42"/>
        <v>-1.3649158790348874</v>
      </c>
      <c r="R168" s="48">
        <f t="shared" si="42"/>
        <v>-1.342423172310987</v>
      </c>
      <c r="S168" s="48">
        <f t="shared" si="42"/>
        <v>-1.3195541019535109</v>
      </c>
      <c r="T168" s="48">
        <f t="shared" si="42"/>
        <v>-1.2962216719425843</v>
      </c>
      <c r="U168" s="48">
        <f t="shared" si="42"/>
        <v>-1.2725232181611013</v>
      </c>
      <c r="V168" s="48">
        <f t="shared" si="42"/>
        <v>-1.2484701601581949</v>
      </c>
      <c r="W168" s="48">
        <f t="shared" si="42"/>
        <v>-1.2240743681769077</v>
      </c>
      <c r="X168" s="48">
        <f t="shared" si="42"/>
        <v>-0.93836360585227385</v>
      </c>
      <c r="Y168" s="48">
        <f t="shared" si="42"/>
        <v>-1.1741869207481592</v>
      </c>
      <c r="Z168" s="48">
        <f t="shared" si="42"/>
        <v>-1.1487102308480015</v>
      </c>
      <c r="AA168" s="48">
        <f t="shared" si="42"/>
        <v>-1.1226392868607036</v>
      </c>
      <c r="AB168" s="48">
        <f t="shared" si="42"/>
        <v>-1.0959514939997705</v>
      </c>
      <c r="AC168" s="48">
        <f t="shared" si="42"/>
        <v>-1.0686525649430667</v>
      </c>
      <c r="AD168" s="48">
        <f t="shared" si="42"/>
        <v>-1.0406922031799277</v>
      </c>
      <c r="AE168" s="48">
        <f t="shared" si="42"/>
        <v>-1.0121297822181894</v>
      </c>
      <c r="AF168" s="48">
        <f t="shared" si="42"/>
        <v>-0.982972234676601</v>
      </c>
      <c r="AG168" s="48">
        <f t="shared" si="42"/>
        <v>-0.95322688503215136</v>
      </c>
      <c r="AH168" s="48">
        <f t="shared" si="42"/>
        <v>-0.92290145990858696</v>
      </c>
      <c r="AJ168" s="48">
        <f t="shared" ref="AJ168:BN168" si="43">AJ84-AJ92-AJ102-AJ112-AJ122-AJ134</f>
        <v>-0.78197628304140654</v>
      </c>
      <c r="AK168" s="48">
        <f t="shared" si="43"/>
        <v>-0.47129649360396325</v>
      </c>
      <c r="AL168" s="48">
        <f t="shared" si="43"/>
        <v>-0.47220759105066473</v>
      </c>
      <c r="AM168" s="48">
        <f t="shared" si="43"/>
        <v>-0.47299587078731176</v>
      </c>
      <c r="AN168" s="48">
        <f t="shared" si="43"/>
        <v>-0.47365976499288959</v>
      </c>
      <c r="AO168" s="48">
        <f t="shared" si="43"/>
        <v>-0.47419771431889174</v>
      </c>
      <c r="AP168" s="48">
        <f t="shared" si="43"/>
        <v>-0.47460924908541269</v>
      </c>
      <c r="AQ168" s="48">
        <f t="shared" si="43"/>
        <v>-0.47489176566316205</v>
      </c>
      <c r="AR168" s="48">
        <f t="shared" si="43"/>
        <v>-0.47504390320960488</v>
      </c>
      <c r="AS168" s="48">
        <f t="shared" si="43"/>
        <v>-0.47506431444736935</v>
      </c>
      <c r="AT168" s="48">
        <f t="shared" si="43"/>
        <v>-0.55777179764723406</v>
      </c>
      <c r="AU168" s="48">
        <f t="shared" si="43"/>
        <v>-0.47223308262622604</v>
      </c>
      <c r="AV168" s="48">
        <f t="shared" si="43"/>
        <v>-0.46924575809476088</v>
      </c>
      <c r="AW168" s="48">
        <f t="shared" si="43"/>
        <v>-0.46603532552196025</v>
      </c>
      <c r="AX168" s="48">
        <f t="shared" si="43"/>
        <v>-0.46257908352331623</v>
      </c>
      <c r="AY168" s="48">
        <f t="shared" si="43"/>
        <v>-0.45887869899290679</v>
      </c>
      <c r="AZ168" s="48">
        <f t="shared" si="43"/>
        <v>-0.45494830450971824</v>
      </c>
      <c r="BA168" s="48">
        <f t="shared" si="43"/>
        <v>-0.45078201600066603</v>
      </c>
      <c r="BB168" s="48">
        <f t="shared" si="43"/>
        <v>-0.44638243991371362</v>
      </c>
      <c r="BC168" s="48">
        <f t="shared" si="43"/>
        <v>-0.44175232322715735</v>
      </c>
      <c r="BD168" s="48">
        <f t="shared" si="43"/>
        <v>-0.33135978418673728</v>
      </c>
      <c r="BE168" s="48">
        <f t="shared" si="43"/>
        <v>-0.42991460971122053</v>
      </c>
      <c r="BF168" s="48">
        <f t="shared" si="43"/>
        <v>-0.42217255895617417</v>
      </c>
      <c r="BG168" s="48">
        <f t="shared" si="43"/>
        <v>-0.41406229706178066</v>
      </c>
      <c r="BH168" s="48">
        <f t="shared" si="43"/>
        <v>-0.40558260662264378</v>
      </c>
      <c r="BI168" s="48">
        <f t="shared" si="43"/>
        <v>-0.39673983894390952</v>
      </c>
      <c r="BJ168" s="48">
        <f t="shared" si="43"/>
        <v>-0.38756208957238569</v>
      </c>
      <c r="BK168" s="48">
        <f t="shared" si="43"/>
        <v>-0.37803978959171008</v>
      </c>
      <c r="BL168" s="48">
        <f t="shared" si="43"/>
        <v>-0.36818031351075609</v>
      </c>
      <c r="BM168" s="48">
        <f t="shared" si="43"/>
        <v>-0.35799127566720002</v>
      </c>
      <c r="BN168" s="48">
        <f t="shared" si="43"/>
        <v>-0.34748053420048625</v>
      </c>
      <c r="BP168" s="48">
        <f t="shared" ref="BP168:CT168" si="44">BP84-BP92-BP102-BP112-BP122-BP134</f>
        <v>-2.4608717819822372</v>
      </c>
      <c r="BQ168" s="48">
        <f t="shared" si="44"/>
        <v>-2.0329485390437649</v>
      </c>
      <c r="BR168" s="48">
        <f t="shared" si="44"/>
        <v>-2.0206180684194357</v>
      </c>
      <c r="BS168" s="48">
        <f t="shared" si="44"/>
        <v>-2.0078222675127084</v>
      </c>
      <c r="BT168" s="48">
        <f t="shared" si="44"/>
        <v>-1.994561210868341</v>
      </c>
      <c r="BU168" s="48">
        <f t="shared" si="44"/>
        <v>-1.9808351364912113</v>
      </c>
      <c r="BV168" s="48">
        <f t="shared" si="44"/>
        <v>-1.9666230362909547</v>
      </c>
      <c r="BW168" s="48">
        <f t="shared" si="44"/>
        <v>-1.9519397036459505</v>
      </c>
      <c r="BX168" s="48">
        <f t="shared" si="44"/>
        <v>-1.936786181910169</v>
      </c>
      <c r="BY168" s="48">
        <f t="shared" si="44"/>
        <v>-1.9211636978765763</v>
      </c>
      <c r="BZ168" s="48">
        <f t="shared" si="44"/>
        <v>-1.9789348118376919</v>
      </c>
      <c r="CA168" s="48">
        <f t="shared" si="44"/>
        <v>-1.8810726606917403</v>
      </c>
      <c r="CB168" s="48">
        <f t="shared" si="44"/>
        <v>-1.8562681066043865</v>
      </c>
      <c r="CC168" s="48">
        <f t="shared" si="44"/>
        <v>-1.8309512045568477</v>
      </c>
      <c r="CD168" s="48">
        <f t="shared" si="44"/>
        <v>-1.8050022558343033</v>
      </c>
      <c r="CE168" s="48">
        <f t="shared" si="44"/>
        <v>-1.7784328009464176</v>
      </c>
      <c r="CF168" s="48">
        <f t="shared" si="44"/>
        <v>-1.7511699764523025</v>
      </c>
      <c r="CG168" s="48">
        <f t="shared" si="44"/>
        <v>-1.7233052341617674</v>
      </c>
      <c r="CH168" s="48">
        <f t="shared" si="44"/>
        <v>-1.6948526000719086</v>
      </c>
      <c r="CI168" s="48">
        <f t="shared" si="44"/>
        <v>-1.6658266914040651</v>
      </c>
      <c r="CJ168" s="48">
        <f t="shared" si="44"/>
        <v>-1.269723390039011</v>
      </c>
      <c r="CK168" s="48">
        <f t="shared" si="44"/>
        <v>-1.6041015304593795</v>
      </c>
      <c r="CL168" s="48">
        <f t="shared" si="44"/>
        <v>-1.5708827898041757</v>
      </c>
      <c r="CM168" s="48">
        <f t="shared" si="44"/>
        <v>-1.5367015839224842</v>
      </c>
      <c r="CN168" s="48">
        <f t="shared" si="44"/>
        <v>-1.5015341006224143</v>
      </c>
      <c r="CO168" s="48">
        <f t="shared" si="44"/>
        <v>-1.4653924038869761</v>
      </c>
      <c r="CP168" s="48">
        <f t="shared" si="44"/>
        <v>-1.4282542927523134</v>
      </c>
      <c r="CQ168" s="48">
        <f t="shared" si="44"/>
        <v>-1.3901695718098996</v>
      </c>
      <c r="CR168" s="48">
        <f t="shared" si="44"/>
        <v>-1.3511525481873572</v>
      </c>
      <c r="CS168" s="48">
        <f t="shared" si="44"/>
        <v>-1.3112181606993514</v>
      </c>
      <c r="CT168" s="48">
        <f t="shared" si="44"/>
        <v>-1.2703819941090733</v>
      </c>
    </row>
    <row r="169" spans="4:115">
      <c r="D169" s="48">
        <f t="shared" ref="D169:AH169" si="45">D95+D105+D115+D127+D139-D148</f>
        <v>-44.90621741668069</v>
      </c>
      <c r="E169" s="48">
        <f t="shared" si="45"/>
        <v>-45.644170441748564</v>
      </c>
      <c r="F169" s="48">
        <f t="shared" si="45"/>
        <v>-46.031863854221299</v>
      </c>
      <c r="G169" s="48">
        <f t="shared" si="45"/>
        <v>-46.416677124288441</v>
      </c>
      <c r="H169" s="48">
        <f t="shared" si="45"/>
        <v>-46.798501464217431</v>
      </c>
      <c r="I169" s="48">
        <f t="shared" si="45"/>
        <v>-47.177226446742949</v>
      </c>
      <c r="J169" s="48">
        <f t="shared" si="45"/>
        <v>-47.553603906483168</v>
      </c>
      <c r="K169" s="48">
        <f t="shared" si="45"/>
        <v>-47.926379047658045</v>
      </c>
      <c r="L169" s="48">
        <f t="shared" si="45"/>
        <v>-48.295432030249636</v>
      </c>
      <c r="M169" s="48">
        <f t="shared" si="45"/>
        <v>-48.660641261587365</v>
      </c>
      <c r="N169" s="48">
        <f t="shared" si="45"/>
        <v>-48.75487408602406</v>
      </c>
      <c r="O169" s="48">
        <f t="shared" si="45"/>
        <v>-49.107331937381169</v>
      </c>
      <c r="P169" s="48">
        <f t="shared" si="45"/>
        <v>-49.194110248711816</v>
      </c>
      <c r="Q169" s="48">
        <f t="shared" si="45"/>
        <v>-49.230301205948066</v>
      </c>
      <c r="R169" s="48">
        <f t="shared" si="45"/>
        <v>-49.252251837209862</v>
      </c>
      <c r="S169" s="48">
        <f t="shared" si="45"/>
        <v>-49.259801926072022</v>
      </c>
      <c r="T169" s="48">
        <f t="shared" si="45"/>
        <v>-49.256090760237029</v>
      </c>
      <c r="U169" s="48">
        <f t="shared" si="45"/>
        <v>-49.237573512950931</v>
      </c>
      <c r="V169" s="48">
        <f t="shared" si="45"/>
        <v>-49.204102036092429</v>
      </c>
      <c r="W169" s="48">
        <f t="shared" si="45"/>
        <v>-49.155532121031911</v>
      </c>
      <c r="X169" s="48">
        <f t="shared" si="45"/>
        <v>-49.091723733779759</v>
      </c>
      <c r="Y169" s="48">
        <f t="shared" si="45"/>
        <v>-48.475365682268588</v>
      </c>
      <c r="Z169" s="48">
        <f t="shared" si="45"/>
        <v>-48.225977222023722</v>
      </c>
      <c r="AA169" s="48">
        <f t="shared" si="45"/>
        <v>-47.954110964277938</v>
      </c>
      <c r="AB169" s="48">
        <f t="shared" si="45"/>
        <v>-47.65868725186747</v>
      </c>
      <c r="AC169" s="48">
        <f t="shared" si="45"/>
        <v>-47.339562347347808</v>
      </c>
      <c r="AD169" s="48">
        <f t="shared" si="45"/>
        <v>-46.997584470449482</v>
      </c>
      <c r="AE169" s="48">
        <f t="shared" si="45"/>
        <v>-46.631612085841851</v>
      </c>
      <c r="AF169" s="48">
        <f t="shared" si="45"/>
        <v>-46.241539574510696</v>
      </c>
      <c r="AG169" s="48">
        <f t="shared" si="45"/>
        <v>-45.827275129835684</v>
      </c>
      <c r="AH169" s="48">
        <f t="shared" si="45"/>
        <v>-45.388741438213643</v>
      </c>
      <c r="AJ169" s="48">
        <f t="shared" ref="AJ169:BN169" si="46">AJ95+AJ105+AJ115+AJ127+AJ139-AJ148</f>
        <v>-46.073740448330767</v>
      </c>
      <c r="AK169" s="48">
        <f t="shared" si="46"/>
        <v>-46.83912865702078</v>
      </c>
      <c r="AL169" s="48">
        <f t="shared" si="46"/>
        <v>-47.183044178291091</v>
      </c>
      <c r="AM169" s="48">
        <f t="shared" si="46"/>
        <v>-47.524206743063068</v>
      </c>
      <c r="AN169" s="48">
        <f t="shared" si="46"/>
        <v>-47.862502394643307</v>
      </c>
      <c r="AO169" s="48">
        <f t="shared" si="46"/>
        <v>-48.197815500780365</v>
      </c>
      <c r="AP169" s="48">
        <f t="shared" si="46"/>
        <v>-48.530430118168091</v>
      </c>
      <c r="AQ169" s="48">
        <f t="shared" si="46"/>
        <v>-48.85980909004055</v>
      </c>
      <c r="AR169" s="48">
        <f t="shared" si="46"/>
        <v>-49.185831106081061</v>
      </c>
      <c r="AS169" s="48">
        <f t="shared" si="46"/>
        <v>-49.508373138346862</v>
      </c>
      <c r="AT169" s="48">
        <f t="shared" si="46"/>
        <v>-49.600973650438455</v>
      </c>
      <c r="AU169" s="48">
        <f t="shared" si="46"/>
        <v>-49.875694651860769</v>
      </c>
      <c r="AV169" s="48">
        <f t="shared" si="46"/>
        <v>-49.925936399001543</v>
      </c>
      <c r="AW169" s="48">
        <f t="shared" si="46"/>
        <v>-49.926212474633459</v>
      </c>
      <c r="AX169" s="48">
        <f t="shared" si="46"/>
        <v>-49.912798113063296</v>
      </c>
      <c r="AY169" s="48">
        <f t="shared" si="46"/>
        <v>-49.885528215214507</v>
      </c>
      <c r="AZ169" s="48">
        <f t="shared" si="46"/>
        <v>-49.84526317177248</v>
      </c>
      <c r="BA169" s="48">
        <f t="shared" si="46"/>
        <v>-49.790816328906068</v>
      </c>
      <c r="BB169" s="48">
        <f t="shared" si="46"/>
        <v>-49.722032823861859</v>
      </c>
      <c r="BC169" s="48">
        <f t="shared" si="46"/>
        <v>-49.638761751069637</v>
      </c>
      <c r="BD169" s="48">
        <f t="shared" si="46"/>
        <v>-49.540856396581276</v>
      </c>
      <c r="BE169" s="48">
        <f t="shared" si="46"/>
        <v>-48.891701078008914</v>
      </c>
      <c r="BF169" s="48">
        <f t="shared" si="46"/>
        <v>-48.610392415022282</v>
      </c>
      <c r="BG169" s="48">
        <f t="shared" si="46"/>
        <v>-48.307345448262666</v>
      </c>
      <c r="BH169" s="48">
        <f t="shared" si="46"/>
        <v>-47.981408865297183</v>
      </c>
      <c r="BI169" s="48">
        <f t="shared" si="46"/>
        <v>-47.632429228772565</v>
      </c>
      <c r="BJ169" s="48">
        <f t="shared" si="46"/>
        <v>-47.2606170647406</v>
      </c>
      <c r="BK169" s="48">
        <f t="shared" si="46"/>
        <v>-46.865483819602787</v>
      </c>
      <c r="BL169" s="48">
        <f t="shared" si="46"/>
        <v>-46.446913798087628</v>
      </c>
      <c r="BM169" s="48">
        <f t="shared" si="46"/>
        <v>-46.004805239241044</v>
      </c>
      <c r="BN169" s="48">
        <f t="shared" si="46"/>
        <v>-45.539070999718646</v>
      </c>
      <c r="BP169" s="48">
        <f t="shared" ref="BP169:CT169" si="47">BP95+BP105+BP115+BP127+BP139-BP148</f>
        <v>-90.979957865011457</v>
      </c>
      <c r="BQ169" s="48">
        <f t="shared" si="47"/>
        <v>-92.483299098769336</v>
      </c>
      <c r="BR169" s="48">
        <f t="shared" si="47"/>
        <v>-93.214908032512383</v>
      </c>
      <c r="BS169" s="48">
        <f t="shared" si="47"/>
        <v>-93.940883867351502</v>
      </c>
      <c r="BT169" s="48">
        <f t="shared" si="47"/>
        <v>-94.661003858860738</v>
      </c>
      <c r="BU169" s="48">
        <f t="shared" si="47"/>
        <v>-95.375041947523314</v>
      </c>
      <c r="BV169" s="48">
        <f t="shared" si="47"/>
        <v>-96.08403402465126</v>
      </c>
      <c r="BW169" s="48">
        <f t="shared" si="47"/>
        <v>-96.786188137698602</v>
      </c>
      <c r="BX169" s="48">
        <f t="shared" si="47"/>
        <v>-97.481263136330696</v>
      </c>
      <c r="BY169" s="48">
        <f t="shared" si="47"/>
        <v>-98.169014399934227</v>
      </c>
      <c r="BZ169" s="48">
        <f t="shared" si="47"/>
        <v>-98.355847736462522</v>
      </c>
      <c r="CA169" s="48">
        <f t="shared" si="47"/>
        <v>-98.983026589241945</v>
      </c>
      <c r="CB169" s="48">
        <f t="shared" si="47"/>
        <v>-99.120046647713352</v>
      </c>
      <c r="CC169" s="48">
        <f t="shared" si="47"/>
        <v>-99.156513680581526</v>
      </c>
      <c r="CD169" s="48">
        <f t="shared" si="47"/>
        <v>-99.165049950273158</v>
      </c>
      <c r="CE169" s="48">
        <f t="shared" si="47"/>
        <v>-99.145330141286536</v>
      </c>
      <c r="CF169" s="48">
        <f t="shared" si="47"/>
        <v>-99.101353932009502</v>
      </c>
      <c r="CG169" s="48">
        <f t="shared" si="47"/>
        <v>-99.028389841856992</v>
      </c>
      <c r="CH169" s="48">
        <f t="shared" si="47"/>
        <v>-98.926134859954288</v>
      </c>
      <c r="CI169" s="48">
        <f t="shared" si="47"/>
        <v>-98.794293872101548</v>
      </c>
      <c r="CJ169" s="48">
        <f t="shared" si="47"/>
        <v>-98.632580130361035</v>
      </c>
      <c r="CK169" s="48">
        <f t="shared" si="47"/>
        <v>-97.36706676027751</v>
      </c>
      <c r="CL169" s="48">
        <f t="shared" si="47"/>
        <v>-96.836369637046005</v>
      </c>
      <c r="CM169" s="48">
        <f t="shared" si="47"/>
        <v>-96.26145641254061</v>
      </c>
      <c r="CN169" s="48">
        <f t="shared" si="47"/>
        <v>-95.64009611716466</v>
      </c>
      <c r="CO169" s="48">
        <f t="shared" si="47"/>
        <v>-94.971991576120374</v>
      </c>
      <c r="CP169" s="48">
        <f t="shared" si="47"/>
        <v>-94.258201535190082</v>
      </c>
      <c r="CQ169" s="48">
        <f t="shared" si="47"/>
        <v>-93.497095905444638</v>
      </c>
      <c r="CR169" s="48">
        <f t="shared" si="47"/>
        <v>-92.688453372598318</v>
      </c>
      <c r="CS169" s="48">
        <f t="shared" si="47"/>
        <v>-91.832080369076735</v>
      </c>
      <c r="CT169" s="48">
        <f t="shared" si="47"/>
        <v>-90.927812437932289</v>
      </c>
    </row>
    <row r="170" spans="4:115" ht="15.75" thickBot="1">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c r="AF170" s="47"/>
      <c r="AG170" s="47"/>
      <c r="AH170" s="61"/>
      <c r="AJ170" s="47"/>
      <c r="AK170" s="47"/>
      <c r="AL170" s="47"/>
      <c r="AM170" s="47"/>
      <c r="AN170" s="47"/>
      <c r="AO170" s="47"/>
      <c r="AP170" s="47"/>
      <c r="AQ170" s="47"/>
      <c r="AR170" s="47"/>
      <c r="AS170" s="47"/>
      <c r="AT170" s="47"/>
      <c r="AU170" s="47"/>
      <c r="AV170" s="47"/>
      <c r="AW170" s="47"/>
      <c r="AX170" s="47"/>
      <c r="AY170" s="47"/>
      <c r="AZ170" s="47"/>
      <c r="BA170" s="47"/>
      <c r="BB170" s="47"/>
      <c r="BC170" s="47"/>
      <c r="BD170" s="47"/>
      <c r="BE170" s="47"/>
      <c r="BF170" s="47"/>
      <c r="BG170" s="47"/>
      <c r="BH170" s="47"/>
      <c r="BI170" s="47"/>
      <c r="BJ170" s="47"/>
      <c r="BK170" s="47"/>
      <c r="BL170" s="47"/>
      <c r="BM170" s="47"/>
      <c r="BN170" s="61"/>
      <c r="BP170" s="47"/>
      <c r="BQ170" s="47"/>
      <c r="BR170" s="47"/>
      <c r="BS170" s="47"/>
      <c r="BT170" s="47"/>
      <c r="BU170" s="47"/>
      <c r="BV170" s="47"/>
      <c r="BW170" s="47"/>
      <c r="BX170" s="47"/>
      <c r="BY170" s="47"/>
      <c r="BZ170" s="47"/>
      <c r="CA170" s="47"/>
      <c r="CB170" s="47"/>
      <c r="CC170" s="47"/>
      <c r="CD170" s="47"/>
      <c r="CE170" s="47"/>
      <c r="CF170" s="47"/>
      <c r="CG170" s="47"/>
      <c r="CH170" s="47"/>
      <c r="CI170" s="47"/>
      <c r="CJ170" s="47"/>
      <c r="CK170" s="47"/>
      <c r="CL170" s="47"/>
      <c r="CM170" s="47"/>
      <c r="CN170" s="47"/>
      <c r="CO170" s="47"/>
      <c r="CP170" s="47"/>
      <c r="CQ170" s="47"/>
      <c r="CR170" s="47"/>
      <c r="CS170" s="47"/>
      <c r="CT170" s="61"/>
    </row>
    <row r="171" spans="4:115" ht="75.75" thickBot="1">
      <c r="D171" s="32" t="s">
        <v>148</v>
      </c>
      <c r="E171" s="32" t="s">
        <v>149</v>
      </c>
      <c r="F171" s="32" t="s">
        <v>150</v>
      </c>
      <c r="G171" s="32" t="s">
        <v>151</v>
      </c>
      <c r="H171" s="32" t="s">
        <v>152</v>
      </c>
      <c r="I171" s="32" t="s">
        <v>153</v>
      </c>
      <c r="J171" s="32" t="s">
        <v>154</v>
      </c>
      <c r="K171" s="32" t="s">
        <v>155</v>
      </c>
      <c r="L171" s="32" t="s">
        <v>156</v>
      </c>
      <c r="M171" s="32" t="s">
        <v>157</v>
      </c>
      <c r="N171" s="32" t="s">
        <v>158</v>
      </c>
      <c r="O171" s="32" t="s">
        <v>159</v>
      </c>
      <c r="P171" s="32" t="s">
        <v>160</v>
      </c>
      <c r="Q171" s="32" t="s">
        <v>161</v>
      </c>
      <c r="R171" s="32" t="s">
        <v>162</v>
      </c>
      <c r="S171" s="32" t="s">
        <v>163</v>
      </c>
      <c r="T171" s="32" t="s">
        <v>164</v>
      </c>
      <c r="U171" s="32" t="s">
        <v>165</v>
      </c>
      <c r="V171" s="32" t="s">
        <v>166</v>
      </c>
      <c r="W171" s="32" t="s">
        <v>167</v>
      </c>
      <c r="X171" s="32" t="s">
        <v>158</v>
      </c>
      <c r="AJ171" s="32" t="s">
        <v>148</v>
      </c>
      <c r="AK171" s="32" t="s">
        <v>149</v>
      </c>
      <c r="AL171" s="32" t="s">
        <v>150</v>
      </c>
      <c r="AM171" s="32" t="s">
        <v>151</v>
      </c>
      <c r="AN171" s="32" t="s">
        <v>152</v>
      </c>
      <c r="AO171" s="32" t="s">
        <v>153</v>
      </c>
      <c r="AP171" s="32" t="s">
        <v>154</v>
      </c>
      <c r="AQ171" s="32" t="s">
        <v>155</v>
      </c>
      <c r="AR171" s="32" t="s">
        <v>156</v>
      </c>
      <c r="AS171" s="32" t="s">
        <v>157</v>
      </c>
      <c r="AT171" s="32" t="s">
        <v>158</v>
      </c>
      <c r="AU171" s="32" t="s">
        <v>159</v>
      </c>
      <c r="AV171" s="32" t="s">
        <v>160</v>
      </c>
      <c r="AW171" s="32" t="s">
        <v>161</v>
      </c>
      <c r="AX171" s="32" t="s">
        <v>162</v>
      </c>
      <c r="AY171" s="32" t="s">
        <v>163</v>
      </c>
      <c r="AZ171" s="32" t="s">
        <v>164</v>
      </c>
      <c r="BA171" s="32" t="s">
        <v>165</v>
      </c>
      <c r="BB171" s="32" t="s">
        <v>166</v>
      </c>
      <c r="BC171" s="32" t="s">
        <v>167</v>
      </c>
      <c r="BD171" s="32" t="s">
        <v>158</v>
      </c>
      <c r="BP171" s="32" t="s">
        <v>148</v>
      </c>
      <c r="BQ171" s="32" t="s">
        <v>149</v>
      </c>
      <c r="BR171" s="32" t="s">
        <v>150</v>
      </c>
      <c r="BS171" s="32" t="s">
        <v>151</v>
      </c>
      <c r="BT171" s="32" t="s">
        <v>152</v>
      </c>
      <c r="BU171" s="32" t="s">
        <v>153</v>
      </c>
      <c r="BV171" s="32" t="s">
        <v>154</v>
      </c>
      <c r="BW171" s="32" t="s">
        <v>155</v>
      </c>
      <c r="BX171" s="32" t="s">
        <v>156</v>
      </c>
      <c r="BY171" s="32" t="s">
        <v>157</v>
      </c>
      <c r="BZ171" s="32" t="s">
        <v>158</v>
      </c>
      <c r="CA171" s="32" t="s">
        <v>159</v>
      </c>
      <c r="CB171" s="32" t="s">
        <v>160</v>
      </c>
      <c r="CC171" s="32" t="s">
        <v>161</v>
      </c>
      <c r="CD171" s="32" t="s">
        <v>162</v>
      </c>
      <c r="CE171" s="32" t="s">
        <v>163</v>
      </c>
      <c r="CF171" s="32" t="s">
        <v>164</v>
      </c>
      <c r="CG171" s="32" t="s">
        <v>165</v>
      </c>
      <c r="CH171" s="32" t="s">
        <v>166</v>
      </c>
      <c r="CI171" s="32" t="s">
        <v>167</v>
      </c>
      <c r="CJ171" s="32" t="s">
        <v>158</v>
      </c>
    </row>
    <row r="172" spans="4:115">
      <c r="D172" s="52" t="e">
        <f>AH33*B172/(B172+B176)</f>
        <v>#DIV/0!</v>
      </c>
      <c r="N172" s="39" t="e">
        <f>X172/$X$180</f>
        <v>#DIV/0!</v>
      </c>
      <c r="X172" s="2" t="e">
        <f>AH95*B172/(B172+B176)</f>
        <v>#DIV/0!</v>
      </c>
      <c r="AJ172" s="52" t="e">
        <f>BN33*AH172/(AH172+AH176)</f>
        <v>#DIV/0!</v>
      </c>
      <c r="AT172" s="39" t="e">
        <f>BD172/$X$180</f>
        <v>#DIV/0!</v>
      </c>
      <c r="BD172" s="2" t="e">
        <f>BN95*AH172/(AH172+AH176)</f>
        <v>#DIV/0!</v>
      </c>
      <c r="BP172" s="52" t="e">
        <f>CT33*BN172/(BN172+BN176)</f>
        <v>#DIV/0!</v>
      </c>
      <c r="BZ172" s="39" t="e">
        <f>CJ172/$X$180</f>
        <v>#DIV/0!</v>
      </c>
      <c r="CJ172" s="2" t="e">
        <f>CT95*BN172/(BN172+BN176)</f>
        <v>#DIV/0!</v>
      </c>
    </row>
    <row r="173" spans="4:115">
      <c r="D173" s="52">
        <f>AH43</f>
        <v>965355.726667332</v>
      </c>
      <c r="N173" s="39" t="e">
        <f t="shared" ref="N173:N178" si="48">X173/$X$180</f>
        <v>#DIV/0!</v>
      </c>
      <c r="X173" s="2">
        <f>IF(AH127&lt;0,0,AH127)</f>
        <v>0</v>
      </c>
      <c r="AJ173" s="52">
        <f>BN43</f>
        <v>338406.08201005886</v>
      </c>
      <c r="AT173" s="39" t="e">
        <f t="shared" ref="AT173:AT178" si="49">BD173/$X$180</f>
        <v>#DIV/0!</v>
      </c>
      <c r="BD173" s="2">
        <f>IF(BN127&lt;0,0,BN127)</f>
        <v>0</v>
      </c>
      <c r="BP173" s="52">
        <f>CT43</f>
        <v>1303761.8086773909</v>
      </c>
      <c r="BZ173" s="39" t="e">
        <f t="shared" ref="BZ173:BZ178" si="50">CJ173/$X$180</f>
        <v>#DIV/0!</v>
      </c>
      <c r="CJ173" s="2">
        <f>IF(CT127&lt;0,0,CT127)</f>
        <v>0</v>
      </c>
    </row>
    <row r="174" spans="4:115">
      <c r="D174" s="52">
        <f>AH19</f>
        <v>23324.030979881845</v>
      </c>
      <c r="N174" s="39" t="e">
        <f t="shared" si="48"/>
        <v>#DIV/0!</v>
      </c>
      <c r="X174" s="2">
        <f>AH105</f>
        <v>0</v>
      </c>
      <c r="AJ174" s="52">
        <f>BN19</f>
        <v>12194.813766128247</v>
      </c>
      <c r="AT174" s="39" t="e">
        <f t="shared" si="49"/>
        <v>#DIV/0!</v>
      </c>
      <c r="BD174" s="2">
        <f>BN105</f>
        <v>0</v>
      </c>
      <c r="BP174" s="52">
        <f>CT19</f>
        <v>35518.844746010094</v>
      </c>
      <c r="BZ174" s="39" t="e">
        <f t="shared" si="50"/>
        <v>#DIV/0!</v>
      </c>
      <c r="CJ174" s="2">
        <f>CT105</f>
        <v>0</v>
      </c>
    </row>
    <row r="175" spans="4:115">
      <c r="D175" s="52" t="e">
        <f>AH65*B175/(B175+B177)</f>
        <v>#DIV/0!</v>
      </c>
      <c r="N175" s="39" t="e">
        <f t="shared" si="48"/>
        <v>#DIV/0!</v>
      </c>
      <c r="X175" s="2" t="e">
        <f>AH139*C175/(C175+C177+C179)</f>
        <v>#DIV/0!</v>
      </c>
      <c r="AJ175" s="52" t="e">
        <f>BN65*AH175/(AH175+AH177)</f>
        <v>#DIV/0!</v>
      </c>
      <c r="AT175" s="39" t="e">
        <f t="shared" si="49"/>
        <v>#DIV/0!</v>
      </c>
      <c r="BD175" s="2" t="e">
        <f>BN139*AI175/(AI175+AI177+AI179)</f>
        <v>#DIV/0!</v>
      </c>
      <c r="BP175" s="52" t="e">
        <f>CT65*BN175/(BN175+BN177)</f>
        <v>#DIV/0!</v>
      </c>
      <c r="BZ175" s="39" t="e">
        <f t="shared" si="50"/>
        <v>#DIV/0!</v>
      </c>
      <c r="CJ175" s="2" t="e">
        <f>CT139*BO175/(BO175+BO177+BO179)</f>
        <v>#DIV/0!</v>
      </c>
    </row>
    <row r="176" spans="4:115">
      <c r="D176" s="52" t="e">
        <f>AH33*B176/(B172+B176)</f>
        <v>#DIV/0!</v>
      </c>
      <c r="N176" s="39" t="e">
        <f t="shared" si="48"/>
        <v>#DIV/0!</v>
      </c>
      <c r="X176" s="2" t="e">
        <f>AH95*B176/(B172+B176)</f>
        <v>#DIV/0!</v>
      </c>
      <c r="AJ176" s="52" t="e">
        <f>BN33*AH176/(AH172+AH176)</f>
        <v>#DIV/0!</v>
      </c>
      <c r="AT176" s="39" t="e">
        <f t="shared" si="49"/>
        <v>#DIV/0!</v>
      </c>
      <c r="BD176" s="2" t="e">
        <f>BN95*AH176/(AH172+AH176)</f>
        <v>#DIV/0!</v>
      </c>
      <c r="BP176" s="52" t="e">
        <f>CT33*BN176/(BN172+BN176)</f>
        <v>#DIV/0!</v>
      </c>
      <c r="BZ176" s="39" t="e">
        <f t="shared" si="50"/>
        <v>#DIV/0!</v>
      </c>
      <c r="CJ176" s="2" t="e">
        <f>CT95*BN176/(BN172+BN176)</f>
        <v>#DIV/0!</v>
      </c>
    </row>
    <row r="177" spans="4:88">
      <c r="D177" s="52" t="e">
        <f>AH65*B177/(B175+B177)</f>
        <v>#DIV/0!</v>
      </c>
      <c r="N177" s="39" t="e">
        <f t="shared" si="48"/>
        <v>#DIV/0!</v>
      </c>
      <c r="X177" s="2" t="e">
        <f>AH139*C177/(C175+C177+C179)</f>
        <v>#DIV/0!</v>
      </c>
      <c r="AJ177" s="52" t="e">
        <f>BN65*AH177/(AH175+AH177)</f>
        <v>#DIV/0!</v>
      </c>
      <c r="AT177" s="39" t="e">
        <f t="shared" si="49"/>
        <v>#DIV/0!</v>
      </c>
      <c r="BD177" s="2" t="e">
        <f>BN139*AI177/(AI175+AI177+AI179)</f>
        <v>#DIV/0!</v>
      </c>
      <c r="BP177" s="52" t="e">
        <f>CT65*BN177/(BN175+BN177)</f>
        <v>#DIV/0!</v>
      </c>
      <c r="BZ177" s="39" t="e">
        <f t="shared" si="50"/>
        <v>#DIV/0!</v>
      </c>
      <c r="CJ177" s="2" t="e">
        <f>CT139*BO177/(BO175+BO177+BO179)</f>
        <v>#DIV/0!</v>
      </c>
    </row>
    <row r="178" spans="4:88">
      <c r="D178" s="52">
        <f>AH55</f>
        <v>27041.824767749971</v>
      </c>
      <c r="N178" s="39" t="e">
        <f t="shared" si="48"/>
        <v>#DIV/0!</v>
      </c>
      <c r="X178" s="2">
        <f>AH115</f>
        <v>0</v>
      </c>
      <c r="AJ178" s="52">
        <f>BN55</f>
        <v>6899.2007693874311</v>
      </c>
      <c r="AT178" s="39" t="e">
        <f t="shared" si="49"/>
        <v>#DIV/0!</v>
      </c>
      <c r="BD178" s="2">
        <f>BN115</f>
        <v>0</v>
      </c>
      <c r="BP178" s="52">
        <f>CT55</f>
        <v>33941.025537137401</v>
      </c>
      <c r="BZ178" s="39" t="e">
        <f t="shared" si="50"/>
        <v>#DIV/0!</v>
      </c>
      <c r="CJ178" s="2">
        <f>CT115</f>
        <v>0</v>
      </c>
    </row>
    <row r="179" spans="4:88" ht="15.75" thickBot="1">
      <c r="D179" s="52">
        <f>AH74</f>
        <v>0</v>
      </c>
      <c r="N179" s="39" t="e">
        <f>X179/$X$180</f>
        <v>#DIV/0!</v>
      </c>
      <c r="X179" s="2" t="e">
        <f>AH139*C179/(C175+C177+C179)</f>
        <v>#DIV/0!</v>
      </c>
      <c r="AJ179" s="52">
        <f>BN74</f>
        <v>0</v>
      </c>
      <c r="AT179" s="39" t="e">
        <f>BD179/$X$180</f>
        <v>#DIV/0!</v>
      </c>
      <c r="BD179" s="2" t="e">
        <f>BN139*AI179/(AI175+AI177+AI179)</f>
        <v>#DIV/0!</v>
      </c>
      <c r="BP179" s="52">
        <f>CT74</f>
        <v>0</v>
      </c>
      <c r="BZ179" s="39" t="e">
        <f>CJ179/$X$180</f>
        <v>#DIV/0!</v>
      </c>
      <c r="CJ179" s="2" t="e">
        <f>CT139*BO179/(BO175+BO177+BO179)</f>
        <v>#DIV/0!</v>
      </c>
    </row>
    <row r="180" spans="4:88" ht="15.75" thickBot="1">
      <c r="D180" s="33" t="e">
        <f>SUM(D172:D179)</f>
        <v>#DIV/0!</v>
      </c>
      <c r="E180" s="34"/>
      <c r="F180" s="34"/>
      <c r="G180" s="34"/>
      <c r="H180" s="34"/>
      <c r="I180" s="34"/>
      <c r="J180" s="34"/>
      <c r="K180" s="34"/>
      <c r="L180" s="34"/>
      <c r="M180" s="34"/>
      <c r="N180" s="51" t="e">
        <f>SUM(N172:N179)</f>
        <v>#DIV/0!</v>
      </c>
      <c r="X180" s="2" t="e">
        <f>SUM(X172:X179)</f>
        <v>#DIV/0!</v>
      </c>
      <c r="AJ180" s="33" t="e">
        <f>SUM(AJ172:AJ179)</f>
        <v>#DIV/0!</v>
      </c>
      <c r="AK180" s="34"/>
      <c r="AL180" s="34"/>
      <c r="AM180" s="34"/>
      <c r="AN180" s="34"/>
      <c r="AO180" s="34"/>
      <c r="AP180" s="34"/>
      <c r="AQ180" s="34"/>
      <c r="AR180" s="34"/>
      <c r="AS180" s="34"/>
      <c r="AT180" s="51" t="e">
        <f>SUM(AT172:AT179)</f>
        <v>#DIV/0!</v>
      </c>
      <c r="BD180" s="2" t="e">
        <f>SUM(BD172:BD179)</f>
        <v>#DIV/0!</v>
      </c>
      <c r="BP180" s="33" t="e">
        <f>SUM(BP172:BP179)</f>
        <v>#DIV/0!</v>
      </c>
      <c r="BQ180" s="34"/>
      <c r="BR180" s="34"/>
      <c r="BS180" s="34"/>
      <c r="BT180" s="34"/>
      <c r="BU180" s="34"/>
      <c r="BV180" s="34"/>
      <c r="BW180" s="34"/>
      <c r="BX180" s="34"/>
      <c r="BY180" s="34"/>
      <c r="BZ180" s="51" t="e">
        <f>SUM(BZ172:BZ179)</f>
        <v>#DIV/0!</v>
      </c>
      <c r="CJ180" s="2" t="e">
        <f>SUM(CJ172:CJ179)</f>
        <v>#DIV/0!</v>
      </c>
    </row>
    <row r="181" spans="4:88" ht="15.75" thickBot="1"/>
    <row r="182" spans="4:88" ht="75.75" thickBot="1">
      <c r="D182" s="32" t="s">
        <v>158</v>
      </c>
      <c r="E182" s="32" t="s">
        <v>149</v>
      </c>
      <c r="F182" s="32" t="s">
        <v>150</v>
      </c>
      <c r="G182" s="32" t="s">
        <v>151</v>
      </c>
      <c r="H182" s="32" t="s">
        <v>152</v>
      </c>
      <c r="I182" s="32" t="s">
        <v>153</v>
      </c>
      <c r="J182" s="32" t="s">
        <v>154</v>
      </c>
      <c r="K182" s="32" t="s">
        <v>155</v>
      </c>
      <c r="L182" s="32" t="s">
        <v>156</v>
      </c>
      <c r="M182" s="32" t="s">
        <v>157</v>
      </c>
      <c r="O182" s="32" t="s">
        <v>159</v>
      </c>
      <c r="P182" s="32" t="s">
        <v>160</v>
      </c>
      <c r="Q182" s="32" t="s">
        <v>161</v>
      </c>
      <c r="R182" s="32" t="s">
        <v>162</v>
      </c>
      <c r="S182" s="32" t="s">
        <v>163</v>
      </c>
      <c r="T182" s="32" t="s">
        <v>164</v>
      </c>
      <c r="U182" s="32" t="s">
        <v>165</v>
      </c>
      <c r="V182" s="32" t="s">
        <v>166</v>
      </c>
      <c r="W182" s="32" t="s">
        <v>167</v>
      </c>
      <c r="X182" s="32"/>
      <c r="AJ182" s="32" t="s">
        <v>158</v>
      </c>
      <c r="AK182" s="32" t="s">
        <v>149</v>
      </c>
      <c r="AL182" s="32" t="s">
        <v>150</v>
      </c>
      <c r="AM182" s="32" t="s">
        <v>151</v>
      </c>
      <c r="AN182" s="32" t="s">
        <v>152</v>
      </c>
      <c r="AO182" s="32" t="s">
        <v>153</v>
      </c>
      <c r="AP182" s="32" t="s">
        <v>154</v>
      </c>
      <c r="AQ182" s="32" t="s">
        <v>155</v>
      </c>
      <c r="AR182" s="32" t="s">
        <v>156</v>
      </c>
      <c r="AS182" s="32" t="s">
        <v>157</v>
      </c>
      <c r="AU182" s="32" t="s">
        <v>159</v>
      </c>
      <c r="AV182" s="32" t="s">
        <v>160</v>
      </c>
      <c r="AW182" s="32" t="s">
        <v>161</v>
      </c>
      <c r="AX182" s="32" t="s">
        <v>162</v>
      </c>
      <c r="AY182" s="32" t="s">
        <v>163</v>
      </c>
      <c r="AZ182" s="32" t="s">
        <v>164</v>
      </c>
      <c r="BA182" s="32" t="s">
        <v>165</v>
      </c>
      <c r="BB182" s="32" t="s">
        <v>166</v>
      </c>
      <c r="BC182" s="32" t="s">
        <v>167</v>
      </c>
      <c r="BD182" s="32"/>
      <c r="BP182" s="32" t="s">
        <v>158</v>
      </c>
      <c r="BQ182" s="32" t="s">
        <v>149</v>
      </c>
      <c r="BR182" s="32" t="s">
        <v>150</v>
      </c>
      <c r="BS182" s="32" t="s">
        <v>151</v>
      </c>
      <c r="BT182" s="32" t="s">
        <v>152</v>
      </c>
      <c r="BU182" s="32" t="s">
        <v>153</v>
      </c>
      <c r="BV182" s="32" t="s">
        <v>154</v>
      </c>
      <c r="BW182" s="32" t="s">
        <v>155</v>
      </c>
      <c r="BX182" s="32" t="s">
        <v>156</v>
      </c>
      <c r="BY182" s="32" t="s">
        <v>157</v>
      </c>
      <c r="CA182" s="32" t="s">
        <v>159</v>
      </c>
      <c r="CB182" s="32" t="s">
        <v>160</v>
      </c>
      <c r="CC182" s="32" t="s">
        <v>161</v>
      </c>
      <c r="CD182" s="32" t="s">
        <v>162</v>
      </c>
      <c r="CE182" s="32" t="s">
        <v>163</v>
      </c>
      <c r="CF182" s="32" t="s">
        <v>164</v>
      </c>
      <c r="CG182" s="32" t="s">
        <v>165</v>
      </c>
      <c r="CH182" s="32" t="s">
        <v>166</v>
      </c>
      <c r="CI182" s="32" t="s">
        <v>167</v>
      </c>
      <c r="CJ182" s="32"/>
    </row>
    <row r="183" spans="4:88">
      <c r="D183" s="39" t="e">
        <f>N172+N176</f>
        <v>#DIV/0!</v>
      </c>
      <c r="X183" s="2"/>
      <c r="AJ183" s="39" t="e">
        <f>AT172+AT176</f>
        <v>#DIV/0!</v>
      </c>
      <c r="BD183" s="2"/>
      <c r="BP183" s="39" t="e">
        <f>BZ172+BZ176</f>
        <v>#DIV/0!</v>
      </c>
      <c r="CJ183" s="2"/>
    </row>
    <row r="184" spans="4:88">
      <c r="D184" s="39" t="e">
        <f>N173</f>
        <v>#DIV/0!</v>
      </c>
      <c r="X184" s="2"/>
      <c r="AJ184" s="39" t="e">
        <f>AT173</f>
        <v>#DIV/0!</v>
      </c>
      <c r="BD184" s="2"/>
      <c r="BP184" s="39" t="e">
        <f>BZ173</f>
        <v>#DIV/0!</v>
      </c>
      <c r="CJ184" s="2"/>
    </row>
    <row r="185" spans="4:88">
      <c r="D185" s="39" t="e">
        <f>N174</f>
        <v>#DIV/0!</v>
      </c>
      <c r="X185" s="2"/>
      <c r="AJ185" s="39" t="e">
        <f>AT174</f>
        <v>#DIV/0!</v>
      </c>
      <c r="BD185" s="2"/>
      <c r="BP185" s="39" t="e">
        <f>BZ174</f>
        <v>#DIV/0!</v>
      </c>
      <c r="CJ185" s="2"/>
    </row>
    <row r="186" spans="4:88">
      <c r="D186" s="39" t="e">
        <f>((AH139-AH74)*(#REF!-'Yearly HC Ethylene'!N178)/(SUM('Yearly HC Ethylene'!N177:N178,N175))+'Yearly HC Ethylene'!AH115)/('Yearly HC Ethylene'!AH148-AH74)</f>
        <v>#REF!</v>
      </c>
      <c r="X186" s="2"/>
      <c r="AJ186" s="39" t="e">
        <f>((BN139-BN74)*(#REF!-'Yearly HC Ethylene'!AT178)/(SUM('Yearly HC Ethylene'!AT177:AT178,AT175))+'Yearly HC Ethylene'!BN115)/('Yearly HC Ethylene'!BN148-BN74)</f>
        <v>#REF!</v>
      </c>
      <c r="BD186" s="2"/>
      <c r="BP186" s="39" t="e">
        <f>((CT139-CT74)*(#REF!-'Yearly HC Ethylene'!BZ178)/(SUM('Yearly HC Ethylene'!BZ177:BZ178,BZ175))+'Yearly HC Ethylene'!CT115)/('Yearly HC Ethylene'!CT148-CT74)</f>
        <v>#REF!</v>
      </c>
      <c r="CJ186" s="2"/>
    </row>
    <row r="187" spans="4:88">
      <c r="D187" s="39" t="e">
        <f>N175</f>
        <v>#DIV/0!</v>
      </c>
      <c r="X187" s="2"/>
      <c r="AJ187" s="39" t="e">
        <f>AT175</f>
        <v>#DIV/0!</v>
      </c>
      <c r="BD187" s="2"/>
      <c r="BP187" s="39" t="e">
        <f>BZ175</f>
        <v>#DIV/0!</v>
      </c>
      <c r="CJ187" s="2"/>
    </row>
    <row r="188" spans="4:88">
      <c r="D188" s="39" t="e">
        <f>N177+N178-D186</f>
        <v>#DIV/0!</v>
      </c>
      <c r="X188" s="2"/>
      <c r="AJ188" s="39" t="e">
        <f>AT177+AT178-AJ186</f>
        <v>#DIV/0!</v>
      </c>
      <c r="BD188" s="2"/>
      <c r="BP188" s="39" t="e">
        <f>BZ177+BZ178-BP186</f>
        <v>#DIV/0!</v>
      </c>
      <c r="CJ188" s="2"/>
    </row>
    <row r="189" spans="4:88" ht="15.75" thickBot="1">
      <c r="D189" s="39" t="e">
        <f>N179</f>
        <v>#DIV/0!</v>
      </c>
      <c r="X189" s="2"/>
      <c r="AJ189" s="39" t="e">
        <f>AT179</f>
        <v>#DIV/0!</v>
      </c>
      <c r="BD189" s="2"/>
      <c r="BP189" s="39" t="e">
        <f>BZ179</f>
        <v>#DIV/0!</v>
      </c>
      <c r="CJ189" s="2"/>
    </row>
    <row r="190" spans="4:88" ht="15.75" thickBot="1">
      <c r="D190" s="56" t="e">
        <f>SUM(D183:D189)</f>
        <v>#DIV/0!</v>
      </c>
      <c r="E190" s="34"/>
      <c r="F190" s="34"/>
      <c r="G190" s="34"/>
      <c r="H190" s="34"/>
      <c r="I190" s="34"/>
      <c r="J190" s="34"/>
      <c r="K190" s="34"/>
      <c r="L190" s="34"/>
      <c r="M190" s="34"/>
      <c r="X190" s="2"/>
      <c r="AJ190" s="56" t="e">
        <f>SUM(AJ183:AJ189)</f>
        <v>#DIV/0!</v>
      </c>
      <c r="AK190" s="34"/>
      <c r="AL190" s="34"/>
      <c r="AM190" s="34"/>
      <c r="AN190" s="34"/>
      <c r="AO190" s="34"/>
      <c r="AP190" s="34"/>
      <c r="AQ190" s="34"/>
      <c r="AR190" s="34"/>
      <c r="AS190" s="34"/>
      <c r="BD190" s="2"/>
      <c r="BP190" s="56" t="e">
        <f>SUM(BP183:BP189)</f>
        <v>#DIV/0!</v>
      </c>
      <c r="BQ190" s="34"/>
      <c r="BR190" s="34"/>
      <c r="BS190" s="34"/>
      <c r="BT190" s="34"/>
      <c r="BU190" s="34"/>
      <c r="BV190" s="34"/>
      <c r="BW190" s="34"/>
      <c r="BX190" s="34"/>
      <c r="BY190" s="34"/>
      <c r="CJ190" s="2"/>
    </row>
    <row r="191" spans="4:88" ht="15.75" thickBot="1"/>
    <row r="192" spans="4:88" ht="45.75" thickBot="1">
      <c r="D192" s="32" t="s">
        <v>148</v>
      </c>
      <c r="E192" s="34"/>
      <c r="F192" s="34"/>
      <c r="G192" s="34"/>
      <c r="H192" s="34"/>
      <c r="I192" s="34"/>
      <c r="J192" s="34"/>
      <c r="K192" s="34"/>
      <c r="L192" s="34"/>
      <c r="M192" s="34"/>
      <c r="N192" s="58" t="s">
        <v>158</v>
      </c>
      <c r="AJ192" s="32" t="s">
        <v>148</v>
      </c>
      <c r="AK192" s="34"/>
      <c r="AL192" s="34"/>
      <c r="AM192" s="34"/>
      <c r="AN192" s="34"/>
      <c r="AO192" s="34"/>
      <c r="AP192" s="34"/>
      <c r="AQ192" s="34"/>
      <c r="AR192" s="34"/>
      <c r="AS192" s="34"/>
      <c r="AT192" s="58" t="s">
        <v>158</v>
      </c>
      <c r="BP192" s="32" t="s">
        <v>148</v>
      </c>
      <c r="BQ192" s="34"/>
      <c r="BR192" s="34"/>
      <c r="BS192" s="34"/>
      <c r="BT192" s="34"/>
      <c r="BU192" s="34"/>
      <c r="BV192" s="34"/>
      <c r="BW192" s="34"/>
      <c r="BX192" s="34"/>
      <c r="BY192" s="34"/>
      <c r="BZ192" s="58" t="s">
        <v>158</v>
      </c>
    </row>
    <row r="193" spans="4:78">
      <c r="D193" s="30">
        <f>C189</f>
        <v>0</v>
      </c>
      <c r="N193" s="39" t="e">
        <f>D189</f>
        <v>#DIV/0!</v>
      </c>
      <c r="AJ193" s="30">
        <f>AI189</f>
        <v>0</v>
      </c>
      <c r="AT193" s="39" t="e">
        <f>AJ189</f>
        <v>#DIV/0!</v>
      </c>
      <c r="BP193" s="30">
        <f>BO189</f>
        <v>0</v>
      </c>
      <c r="BZ193" s="39" t="e">
        <f>BP189</f>
        <v>#DIV/0!</v>
      </c>
    </row>
    <row r="194" spans="4:78">
      <c r="D194" s="30">
        <f>C188</f>
        <v>0</v>
      </c>
      <c r="N194" s="39" t="e">
        <f>D188</f>
        <v>#DIV/0!</v>
      </c>
      <c r="AJ194" s="30">
        <f>AI188</f>
        <v>0</v>
      </c>
      <c r="AT194" s="39" t="e">
        <f>AJ188</f>
        <v>#DIV/0!</v>
      </c>
      <c r="BP194" s="30">
        <f>BO188</f>
        <v>0</v>
      </c>
      <c r="BZ194" s="39" t="e">
        <f>BP188</f>
        <v>#DIV/0!</v>
      </c>
    </row>
    <row r="195" spans="4:78">
      <c r="D195" s="30">
        <f>C187</f>
        <v>0</v>
      </c>
      <c r="N195" s="39" t="e">
        <f>D187</f>
        <v>#DIV/0!</v>
      </c>
      <c r="AJ195" s="30">
        <f>AI187</f>
        <v>0</v>
      </c>
      <c r="AT195" s="39" t="e">
        <f>AJ187</f>
        <v>#DIV/0!</v>
      </c>
      <c r="BP195" s="30">
        <f>BO187</f>
        <v>0</v>
      </c>
      <c r="BZ195" s="39" t="e">
        <f>BP187</f>
        <v>#DIV/0!</v>
      </c>
    </row>
    <row r="196" spans="4:78">
      <c r="D196" s="30">
        <f>C186</f>
        <v>0</v>
      </c>
      <c r="N196" s="39" t="e">
        <f>D186</f>
        <v>#REF!</v>
      </c>
      <c r="AJ196" s="30">
        <f>AI186</f>
        <v>0</v>
      </c>
      <c r="AT196" s="39" t="e">
        <f>AJ186</f>
        <v>#REF!</v>
      </c>
      <c r="BP196" s="30">
        <f>BO186</f>
        <v>0</v>
      </c>
      <c r="BZ196" s="39" t="e">
        <f>BP186</f>
        <v>#REF!</v>
      </c>
    </row>
    <row r="197" spans="4:78">
      <c r="D197" s="30">
        <f>C185</f>
        <v>0</v>
      </c>
      <c r="N197" s="39" t="e">
        <f>D185</f>
        <v>#DIV/0!</v>
      </c>
      <c r="AJ197" s="30">
        <f>AI185</f>
        <v>0</v>
      </c>
      <c r="AT197" s="39" t="e">
        <f>AJ185</f>
        <v>#DIV/0!</v>
      </c>
      <c r="BP197" s="30">
        <f>BO185</f>
        <v>0</v>
      </c>
      <c r="BZ197" s="39" t="e">
        <f>BP185</f>
        <v>#DIV/0!</v>
      </c>
    </row>
    <row r="198" spans="4:78">
      <c r="D198" s="30">
        <f>C184</f>
        <v>0</v>
      </c>
      <c r="N198" s="39" t="e">
        <f>D184</f>
        <v>#DIV/0!</v>
      </c>
      <c r="AJ198" s="30">
        <f>AI184</f>
        <v>0</v>
      </c>
      <c r="AT198" s="39" t="e">
        <f>AJ184</f>
        <v>#DIV/0!</v>
      </c>
      <c r="BP198" s="30">
        <f>BO184</f>
        <v>0</v>
      </c>
      <c r="BZ198" s="39" t="e">
        <f>BP184</f>
        <v>#DIV/0!</v>
      </c>
    </row>
    <row r="199" spans="4:78" ht="15.75" thickBot="1">
      <c r="D199" s="30">
        <f>C183</f>
        <v>0</v>
      </c>
      <c r="N199" s="39" t="e">
        <f>D183</f>
        <v>#DIV/0!</v>
      </c>
      <c r="AJ199" s="30">
        <f>AI183</f>
        <v>0</v>
      </c>
      <c r="AT199" s="39" t="e">
        <f>AJ183</f>
        <v>#DIV/0!</v>
      </c>
      <c r="BP199" s="30">
        <f>BO183</f>
        <v>0</v>
      </c>
      <c r="BZ199" s="39" t="e">
        <f>BP183</f>
        <v>#DIV/0!</v>
      </c>
    </row>
    <row r="200" spans="4:78" ht="15.75" thickBot="1">
      <c r="D200" s="55">
        <f>SUM(D193:D199)</f>
        <v>0</v>
      </c>
      <c r="N200" s="56" t="e">
        <f>SUM(N193:N199)</f>
        <v>#DIV/0!</v>
      </c>
      <c r="AJ200" s="55">
        <f>SUM(AJ193:AJ199)</f>
        <v>0</v>
      </c>
      <c r="AT200" s="56" t="e">
        <f>SUM(AT193:AT199)</f>
        <v>#DIV/0!</v>
      </c>
      <c r="BP200" s="55">
        <f>SUM(BP193:BP199)</f>
        <v>0</v>
      </c>
      <c r="BZ200" s="56" t="e">
        <f>SUM(BZ193:BZ199)</f>
        <v>#DIV/0!</v>
      </c>
    </row>
    <row r="201" spans="4:78" ht="15.75" thickBot="1"/>
    <row r="202" spans="4:78" ht="45.75" thickBot="1">
      <c r="D202" s="32" t="s">
        <v>148</v>
      </c>
      <c r="E202" s="34"/>
      <c r="F202" s="34"/>
      <c r="G202" s="34"/>
      <c r="H202" s="34"/>
      <c r="I202" s="34"/>
      <c r="J202" s="34"/>
      <c r="K202" s="34"/>
      <c r="L202" s="34"/>
      <c r="M202" s="34"/>
      <c r="N202" s="58" t="s">
        <v>158</v>
      </c>
      <c r="AJ202" s="32" t="s">
        <v>148</v>
      </c>
      <c r="AK202" s="34"/>
      <c r="AL202" s="34"/>
      <c r="AM202" s="34"/>
      <c r="AN202" s="34"/>
      <c r="AO202" s="34"/>
      <c r="AP202" s="34"/>
      <c r="AQ202" s="34"/>
      <c r="AR202" s="34"/>
      <c r="AS202" s="34"/>
      <c r="AT202" s="58" t="s">
        <v>158</v>
      </c>
      <c r="BP202" s="32" t="s">
        <v>148</v>
      </c>
      <c r="BQ202" s="34"/>
      <c r="BR202" s="34"/>
      <c r="BS202" s="34"/>
      <c r="BT202" s="34"/>
      <c r="BU202" s="34"/>
      <c r="BV202" s="34"/>
      <c r="BW202" s="34"/>
      <c r="BX202" s="34"/>
      <c r="BY202" s="34"/>
      <c r="BZ202" s="58" t="s">
        <v>158</v>
      </c>
    </row>
    <row r="203" spans="4:78">
      <c r="D203" s="30"/>
      <c r="N203" s="39"/>
      <c r="AJ203" s="30"/>
      <c r="AT203" s="39"/>
      <c r="BP203" s="30"/>
      <c r="BZ203" s="39"/>
    </row>
    <row r="204" spans="4:78">
      <c r="D204" s="30"/>
      <c r="N204" s="39"/>
      <c r="AJ204" s="30"/>
      <c r="AT204" s="39"/>
      <c r="BP204" s="30"/>
      <c r="BZ204" s="39"/>
    </row>
    <row r="205" spans="4:78">
      <c r="D205" s="30"/>
      <c r="N205" s="39"/>
      <c r="AJ205" s="30"/>
      <c r="AT205" s="39"/>
      <c r="BP205" s="30"/>
      <c r="BZ205" s="39"/>
    </row>
    <row r="206" spans="4:78">
      <c r="D206" s="30"/>
      <c r="N206" s="39"/>
      <c r="AJ206" s="30"/>
      <c r="AT206" s="39"/>
      <c r="BP206" s="30"/>
      <c r="BZ206" s="39"/>
    </row>
    <row r="207" spans="4:78">
      <c r="D207" s="30"/>
      <c r="N207" s="39"/>
      <c r="AJ207" s="30"/>
      <c r="AT207" s="39"/>
      <c r="BP207" s="30"/>
      <c r="BZ207" s="39"/>
    </row>
    <row r="208" spans="4:78">
      <c r="D208" s="30"/>
      <c r="N208" s="39"/>
      <c r="AJ208" s="30"/>
      <c r="AT208" s="39"/>
      <c r="BP208" s="30"/>
      <c r="BZ208" s="39"/>
    </row>
    <row r="209" spans="4:98" ht="15.75" thickBot="1">
      <c r="D209" s="30"/>
      <c r="N209" s="39"/>
      <c r="AJ209" s="30"/>
      <c r="AT209" s="39"/>
      <c r="BP209" s="30"/>
      <c r="BZ209" s="39"/>
    </row>
    <row r="210" spans="4:98" ht="15.75" thickBot="1">
      <c r="D210" s="55"/>
      <c r="N210" s="56"/>
      <c r="AJ210" s="55"/>
      <c r="AT210" s="56"/>
      <c r="BP210" s="55"/>
      <c r="BZ210" s="56"/>
    </row>
    <row r="212" spans="4:98">
      <c r="D212" s="1">
        <v>2020</v>
      </c>
      <c r="E212" s="1">
        <f>D212+1</f>
        <v>2021</v>
      </c>
      <c r="F212" s="1">
        <f t="shared" ref="F212:Q212" si="51">E212+1</f>
        <v>2022</v>
      </c>
      <c r="G212" s="1">
        <f t="shared" si="51"/>
        <v>2023</v>
      </c>
      <c r="H212" s="1">
        <f t="shared" si="51"/>
        <v>2024</v>
      </c>
      <c r="I212" s="1">
        <f t="shared" si="51"/>
        <v>2025</v>
      </c>
      <c r="J212" s="1">
        <f t="shared" si="51"/>
        <v>2026</v>
      </c>
      <c r="K212" s="1">
        <f t="shared" si="51"/>
        <v>2027</v>
      </c>
      <c r="L212" s="1">
        <f t="shared" si="51"/>
        <v>2028</v>
      </c>
      <c r="M212" s="1">
        <f t="shared" si="51"/>
        <v>2029</v>
      </c>
      <c r="N212" s="1">
        <f t="shared" si="51"/>
        <v>2030</v>
      </c>
      <c r="O212" s="1">
        <f t="shared" si="51"/>
        <v>2031</v>
      </c>
      <c r="P212" s="1">
        <f t="shared" si="51"/>
        <v>2032</v>
      </c>
      <c r="Q212" s="1">
        <f t="shared" si="51"/>
        <v>2033</v>
      </c>
      <c r="R212" s="1">
        <f>Q212+1</f>
        <v>2034</v>
      </c>
      <c r="S212" s="1">
        <f t="shared" ref="S212:AB212" si="52">R212+1</f>
        <v>2035</v>
      </c>
      <c r="T212" s="1">
        <f t="shared" si="52"/>
        <v>2036</v>
      </c>
      <c r="U212" s="1">
        <f t="shared" si="52"/>
        <v>2037</v>
      </c>
      <c r="V212" s="1">
        <f t="shared" si="52"/>
        <v>2038</v>
      </c>
      <c r="W212" s="1">
        <f t="shared" si="52"/>
        <v>2039</v>
      </c>
      <c r="X212" s="1">
        <f t="shared" si="52"/>
        <v>2040</v>
      </c>
      <c r="Y212" s="1">
        <f t="shared" si="52"/>
        <v>2041</v>
      </c>
      <c r="Z212" s="1">
        <f t="shared" si="52"/>
        <v>2042</v>
      </c>
      <c r="AA212" s="1">
        <f t="shared" si="52"/>
        <v>2043</v>
      </c>
      <c r="AB212" s="1">
        <f t="shared" si="52"/>
        <v>2044</v>
      </c>
      <c r="AC212" s="1">
        <f>AB212+1</f>
        <v>2045</v>
      </c>
      <c r="AD212" s="1">
        <f t="shared" ref="AD212:AF212" si="53">AC212+1</f>
        <v>2046</v>
      </c>
      <c r="AE212" s="1">
        <f t="shared" si="53"/>
        <v>2047</v>
      </c>
      <c r="AF212" s="1">
        <f t="shared" si="53"/>
        <v>2048</v>
      </c>
      <c r="AG212" s="1">
        <f>AF212+1</f>
        <v>2049</v>
      </c>
      <c r="AH212" s="1">
        <f t="shared" ref="AH212" si="54">AG212+1</f>
        <v>2050</v>
      </c>
      <c r="AJ212" s="1">
        <v>2020</v>
      </c>
      <c r="AK212" s="1">
        <f>AJ212+1</f>
        <v>2021</v>
      </c>
      <c r="AL212" s="1">
        <f t="shared" ref="AL212:AW212" si="55">AK212+1</f>
        <v>2022</v>
      </c>
      <c r="AM212" s="1">
        <f t="shared" si="55"/>
        <v>2023</v>
      </c>
      <c r="AN212" s="1">
        <f t="shared" si="55"/>
        <v>2024</v>
      </c>
      <c r="AO212" s="1">
        <f t="shared" si="55"/>
        <v>2025</v>
      </c>
      <c r="AP212" s="1">
        <f t="shared" si="55"/>
        <v>2026</v>
      </c>
      <c r="AQ212" s="1">
        <f t="shared" si="55"/>
        <v>2027</v>
      </c>
      <c r="AR212" s="1">
        <f t="shared" si="55"/>
        <v>2028</v>
      </c>
      <c r="AS212" s="1">
        <f t="shared" si="55"/>
        <v>2029</v>
      </c>
      <c r="AT212" s="1">
        <f t="shared" si="55"/>
        <v>2030</v>
      </c>
      <c r="AU212" s="1">
        <f t="shared" si="55"/>
        <v>2031</v>
      </c>
      <c r="AV212" s="1">
        <f t="shared" si="55"/>
        <v>2032</v>
      </c>
      <c r="AW212" s="1">
        <f t="shared" si="55"/>
        <v>2033</v>
      </c>
      <c r="AX212" s="1">
        <f>AW212+1</f>
        <v>2034</v>
      </c>
      <c r="AY212" s="1">
        <f t="shared" ref="AY212:BH212" si="56">AX212+1</f>
        <v>2035</v>
      </c>
      <c r="AZ212" s="1">
        <f t="shared" si="56"/>
        <v>2036</v>
      </c>
      <c r="BA212" s="1">
        <f t="shared" si="56"/>
        <v>2037</v>
      </c>
      <c r="BB212" s="1">
        <f t="shared" si="56"/>
        <v>2038</v>
      </c>
      <c r="BC212" s="1">
        <f t="shared" si="56"/>
        <v>2039</v>
      </c>
      <c r="BD212" s="1">
        <f t="shared" si="56"/>
        <v>2040</v>
      </c>
      <c r="BE212" s="1">
        <f t="shared" si="56"/>
        <v>2041</v>
      </c>
      <c r="BF212" s="1">
        <f t="shared" si="56"/>
        <v>2042</v>
      </c>
      <c r="BG212" s="1">
        <f t="shared" si="56"/>
        <v>2043</v>
      </c>
      <c r="BH212" s="1">
        <f t="shared" si="56"/>
        <v>2044</v>
      </c>
      <c r="BI212" s="1">
        <f>BH212+1</f>
        <v>2045</v>
      </c>
      <c r="BJ212" s="1">
        <f t="shared" ref="BJ212:BL212" si="57">BI212+1</f>
        <v>2046</v>
      </c>
      <c r="BK212" s="1">
        <f t="shared" si="57"/>
        <v>2047</v>
      </c>
      <c r="BL212" s="1">
        <f t="shared" si="57"/>
        <v>2048</v>
      </c>
      <c r="BM212" s="1">
        <f>BL212+1</f>
        <v>2049</v>
      </c>
      <c r="BN212" s="1">
        <f t="shared" ref="BN212" si="58">BM212+1</f>
        <v>2050</v>
      </c>
      <c r="BP212" s="1">
        <v>2020</v>
      </c>
      <c r="BQ212" s="1">
        <f>BP212+1</f>
        <v>2021</v>
      </c>
      <c r="BR212" s="1">
        <f t="shared" ref="BR212:CC212" si="59">BQ212+1</f>
        <v>2022</v>
      </c>
      <c r="BS212" s="1">
        <f t="shared" si="59"/>
        <v>2023</v>
      </c>
      <c r="BT212" s="1">
        <f t="shared" si="59"/>
        <v>2024</v>
      </c>
      <c r="BU212" s="1">
        <f t="shared" si="59"/>
        <v>2025</v>
      </c>
      <c r="BV212" s="1">
        <f t="shared" si="59"/>
        <v>2026</v>
      </c>
      <c r="BW212" s="1">
        <f t="shared" si="59"/>
        <v>2027</v>
      </c>
      <c r="BX212" s="1">
        <f t="shared" si="59"/>
        <v>2028</v>
      </c>
      <c r="BY212" s="1">
        <f t="shared" si="59"/>
        <v>2029</v>
      </c>
      <c r="BZ212" s="1">
        <f t="shared" si="59"/>
        <v>2030</v>
      </c>
      <c r="CA212" s="1">
        <f t="shared" si="59"/>
        <v>2031</v>
      </c>
      <c r="CB212" s="1">
        <f t="shared" si="59"/>
        <v>2032</v>
      </c>
      <c r="CC212" s="1">
        <f t="shared" si="59"/>
        <v>2033</v>
      </c>
      <c r="CD212" s="1">
        <f>CC212+1</f>
        <v>2034</v>
      </c>
      <c r="CE212" s="1">
        <f t="shared" ref="CE212:CN212" si="60">CD212+1</f>
        <v>2035</v>
      </c>
      <c r="CF212" s="1">
        <f t="shared" si="60"/>
        <v>2036</v>
      </c>
      <c r="CG212" s="1">
        <f t="shared" si="60"/>
        <v>2037</v>
      </c>
      <c r="CH212" s="1">
        <f t="shared" si="60"/>
        <v>2038</v>
      </c>
      <c r="CI212" s="1">
        <f t="shared" si="60"/>
        <v>2039</v>
      </c>
      <c r="CJ212" s="1">
        <f t="shared" si="60"/>
        <v>2040</v>
      </c>
      <c r="CK212" s="1">
        <f t="shared" si="60"/>
        <v>2041</v>
      </c>
      <c r="CL212" s="1">
        <f t="shared" si="60"/>
        <v>2042</v>
      </c>
      <c r="CM212" s="1">
        <f t="shared" si="60"/>
        <v>2043</v>
      </c>
      <c r="CN212" s="1">
        <f t="shared" si="60"/>
        <v>2044</v>
      </c>
      <c r="CO212" s="1">
        <f>CN212+1</f>
        <v>2045</v>
      </c>
      <c r="CP212" s="1">
        <f t="shared" ref="CP212:CR212" si="61">CO212+1</f>
        <v>2046</v>
      </c>
      <c r="CQ212" s="1">
        <f t="shared" si="61"/>
        <v>2047</v>
      </c>
      <c r="CR212" s="1">
        <f t="shared" si="61"/>
        <v>2048</v>
      </c>
      <c r="CS212" s="1">
        <f>CR212+1</f>
        <v>2049</v>
      </c>
      <c r="CT212" s="1">
        <f t="shared" ref="CT212" si="62">CS212+1</f>
        <v>2050</v>
      </c>
    </row>
    <row r="213" spans="4:98">
      <c r="D213" s="2">
        <f t="shared" ref="D213:AH214" si="63">D81</f>
        <v>0.15397601988194914</v>
      </c>
      <c r="E213" s="2">
        <f t="shared" si="63"/>
        <v>0</v>
      </c>
      <c r="F213" s="2">
        <f t="shared" si="63"/>
        <v>0</v>
      </c>
      <c r="G213" s="2">
        <f t="shared" si="63"/>
        <v>0</v>
      </c>
      <c r="H213" s="2">
        <f t="shared" si="63"/>
        <v>0</v>
      </c>
      <c r="I213" s="2">
        <f t="shared" si="63"/>
        <v>0</v>
      </c>
      <c r="J213" s="2">
        <f t="shared" si="63"/>
        <v>0</v>
      </c>
      <c r="K213" s="2">
        <f t="shared" si="63"/>
        <v>0</v>
      </c>
      <c r="L213" s="2">
        <f t="shared" si="63"/>
        <v>0</v>
      </c>
      <c r="M213" s="2">
        <f t="shared" si="63"/>
        <v>0</v>
      </c>
      <c r="N213" s="2">
        <f t="shared" si="63"/>
        <v>9.5982381383410607E-4</v>
      </c>
      <c r="O213" s="2">
        <f t="shared" si="63"/>
        <v>0</v>
      </c>
      <c r="P213" s="2">
        <f t="shared" si="63"/>
        <v>0</v>
      </c>
      <c r="Q213" s="2">
        <f t="shared" si="63"/>
        <v>0</v>
      </c>
      <c r="R213" s="2">
        <f t="shared" si="63"/>
        <v>0</v>
      </c>
      <c r="S213" s="2">
        <f t="shared" si="63"/>
        <v>0</v>
      </c>
      <c r="T213" s="2">
        <f t="shared" si="63"/>
        <v>0</v>
      </c>
      <c r="U213" s="2">
        <f t="shared" si="63"/>
        <v>0</v>
      </c>
      <c r="V213" s="2">
        <f t="shared" si="63"/>
        <v>0</v>
      </c>
      <c r="W213" s="2">
        <f t="shared" si="63"/>
        <v>0</v>
      </c>
      <c r="X213" s="2">
        <f t="shared" si="63"/>
        <v>1.4476901780964002E-3</v>
      </c>
      <c r="Y213" s="2">
        <f t="shared" si="63"/>
        <v>0</v>
      </c>
      <c r="Z213" s="2">
        <f t="shared" si="63"/>
        <v>0</v>
      </c>
      <c r="AA213" s="2">
        <f t="shared" si="63"/>
        <v>0</v>
      </c>
      <c r="AB213" s="2">
        <f t="shared" si="63"/>
        <v>0</v>
      </c>
      <c r="AC213" s="2">
        <f t="shared" si="63"/>
        <v>0</v>
      </c>
      <c r="AD213" s="2">
        <f t="shared" si="63"/>
        <v>0</v>
      </c>
      <c r="AE213" s="2">
        <f t="shared" si="63"/>
        <v>0</v>
      </c>
      <c r="AF213" s="2">
        <f t="shared" si="63"/>
        <v>0</v>
      </c>
      <c r="AG213" s="2">
        <f t="shared" si="63"/>
        <v>0</v>
      </c>
      <c r="AH213" s="2">
        <f t="shared" si="63"/>
        <v>0</v>
      </c>
      <c r="AJ213" s="2">
        <f t="shared" ref="AJ213:BN214" si="64">AJ81</f>
        <v>7.2088106419870984E-2</v>
      </c>
      <c r="AK213" s="2">
        <f t="shared" si="64"/>
        <v>0</v>
      </c>
      <c r="AL213" s="2">
        <f t="shared" si="64"/>
        <v>0</v>
      </c>
      <c r="AM213" s="2">
        <f t="shared" si="64"/>
        <v>0</v>
      </c>
      <c r="AN213" s="2">
        <f t="shared" si="64"/>
        <v>0</v>
      </c>
      <c r="AO213" s="2">
        <f t="shared" si="64"/>
        <v>0</v>
      </c>
      <c r="AP213" s="2">
        <f t="shared" si="64"/>
        <v>0</v>
      </c>
      <c r="AQ213" s="2">
        <f t="shared" si="64"/>
        <v>0</v>
      </c>
      <c r="AR213" s="2">
        <f t="shared" si="64"/>
        <v>0</v>
      </c>
      <c r="AS213" s="2">
        <f t="shared" si="64"/>
        <v>0</v>
      </c>
      <c r="AT213" s="2">
        <f t="shared" si="64"/>
        <v>0</v>
      </c>
      <c r="AU213" s="2">
        <f t="shared" si="64"/>
        <v>0</v>
      </c>
      <c r="AV213" s="2">
        <f t="shared" si="64"/>
        <v>0</v>
      </c>
      <c r="AW213" s="2">
        <f t="shared" si="64"/>
        <v>0</v>
      </c>
      <c r="AX213" s="2">
        <f t="shared" si="64"/>
        <v>0</v>
      </c>
      <c r="AY213" s="2">
        <f t="shared" si="64"/>
        <v>0</v>
      </c>
      <c r="AZ213" s="2">
        <f t="shared" si="64"/>
        <v>0</v>
      </c>
      <c r="BA213" s="2">
        <f t="shared" si="64"/>
        <v>0</v>
      </c>
      <c r="BB213" s="2">
        <f t="shared" si="64"/>
        <v>0</v>
      </c>
      <c r="BC213" s="2">
        <f t="shared" si="64"/>
        <v>0</v>
      </c>
      <c r="BD213" s="2">
        <f t="shared" si="64"/>
        <v>0</v>
      </c>
      <c r="BE213" s="2">
        <f t="shared" si="64"/>
        <v>0</v>
      </c>
      <c r="BF213" s="2">
        <f t="shared" si="64"/>
        <v>0</v>
      </c>
      <c r="BG213" s="2">
        <f t="shared" si="64"/>
        <v>0</v>
      </c>
      <c r="BH213" s="2">
        <f t="shared" si="64"/>
        <v>0</v>
      </c>
      <c r="BI213" s="2">
        <f t="shared" si="64"/>
        <v>0</v>
      </c>
      <c r="BJ213" s="2">
        <f t="shared" si="64"/>
        <v>0</v>
      </c>
      <c r="BK213" s="2">
        <f t="shared" si="64"/>
        <v>0</v>
      </c>
      <c r="BL213" s="2">
        <f t="shared" si="64"/>
        <v>0</v>
      </c>
      <c r="BM213" s="2">
        <f t="shared" si="64"/>
        <v>0</v>
      </c>
      <c r="BN213" s="2">
        <f t="shared" si="64"/>
        <v>0</v>
      </c>
      <c r="BP213" s="2">
        <f t="shared" ref="BP213:CT214" si="65">BP81</f>
        <v>0.22606412630182013</v>
      </c>
      <c r="BQ213" s="2">
        <f t="shared" si="65"/>
        <v>0</v>
      </c>
      <c r="BR213" s="2">
        <f t="shared" si="65"/>
        <v>0</v>
      </c>
      <c r="BS213" s="2">
        <f t="shared" si="65"/>
        <v>0</v>
      </c>
      <c r="BT213" s="2">
        <f t="shared" si="65"/>
        <v>0</v>
      </c>
      <c r="BU213" s="2">
        <f t="shared" si="65"/>
        <v>0</v>
      </c>
      <c r="BV213" s="2">
        <f t="shared" si="65"/>
        <v>0</v>
      </c>
      <c r="BW213" s="2">
        <f t="shared" si="65"/>
        <v>0</v>
      </c>
      <c r="BX213" s="2">
        <f t="shared" si="65"/>
        <v>0</v>
      </c>
      <c r="BY213" s="2">
        <f t="shared" si="65"/>
        <v>0</v>
      </c>
      <c r="BZ213" s="2">
        <f t="shared" si="65"/>
        <v>9.5982381383410607E-4</v>
      </c>
      <c r="CA213" s="2">
        <f t="shared" si="65"/>
        <v>0</v>
      </c>
      <c r="CB213" s="2">
        <f t="shared" si="65"/>
        <v>0</v>
      </c>
      <c r="CC213" s="2">
        <f t="shared" si="65"/>
        <v>0</v>
      </c>
      <c r="CD213" s="2">
        <f t="shared" si="65"/>
        <v>0</v>
      </c>
      <c r="CE213" s="2">
        <f t="shared" si="65"/>
        <v>0</v>
      </c>
      <c r="CF213" s="2">
        <f t="shared" si="65"/>
        <v>0</v>
      </c>
      <c r="CG213" s="2">
        <f t="shared" si="65"/>
        <v>0</v>
      </c>
      <c r="CH213" s="2">
        <f t="shared" si="65"/>
        <v>0</v>
      </c>
      <c r="CI213" s="2">
        <f t="shared" si="65"/>
        <v>0</v>
      </c>
      <c r="CJ213" s="2">
        <f t="shared" si="65"/>
        <v>1.4476901780964002E-3</v>
      </c>
      <c r="CK213" s="2">
        <f t="shared" si="65"/>
        <v>0</v>
      </c>
      <c r="CL213" s="2">
        <f t="shared" si="65"/>
        <v>0</v>
      </c>
      <c r="CM213" s="2">
        <f t="shared" si="65"/>
        <v>0</v>
      </c>
      <c r="CN213" s="2">
        <f t="shared" si="65"/>
        <v>0</v>
      </c>
      <c r="CO213" s="2">
        <f t="shared" si="65"/>
        <v>0</v>
      </c>
      <c r="CP213" s="2">
        <f t="shared" si="65"/>
        <v>0</v>
      </c>
      <c r="CQ213" s="2">
        <f t="shared" si="65"/>
        <v>0</v>
      </c>
      <c r="CR213" s="2">
        <f t="shared" si="65"/>
        <v>0</v>
      </c>
      <c r="CS213" s="2">
        <f t="shared" si="65"/>
        <v>0</v>
      </c>
      <c r="CT213" s="2">
        <f t="shared" si="65"/>
        <v>0</v>
      </c>
    </row>
    <row r="214" spans="4:98">
      <c r="D214" s="2">
        <f t="shared" si="63"/>
        <v>0.44904149832185658</v>
      </c>
      <c r="E214" s="2">
        <f t="shared" si="63"/>
        <v>0</v>
      </c>
      <c r="F214" s="2">
        <f t="shared" si="63"/>
        <v>0</v>
      </c>
      <c r="G214" s="2">
        <f t="shared" si="63"/>
        <v>0</v>
      </c>
      <c r="H214" s="2">
        <f t="shared" si="63"/>
        <v>0</v>
      </c>
      <c r="I214" s="2">
        <f t="shared" si="63"/>
        <v>0</v>
      </c>
      <c r="J214" s="2">
        <f t="shared" si="63"/>
        <v>0</v>
      </c>
      <c r="K214" s="2">
        <f t="shared" si="63"/>
        <v>0</v>
      </c>
      <c r="L214" s="2">
        <f t="shared" si="63"/>
        <v>0</v>
      </c>
      <c r="M214" s="2">
        <f t="shared" si="63"/>
        <v>0</v>
      </c>
      <c r="N214" s="2">
        <f t="shared" si="63"/>
        <v>0.26700930372525261</v>
      </c>
      <c r="O214" s="2">
        <f t="shared" si="63"/>
        <v>0</v>
      </c>
      <c r="P214" s="2">
        <f t="shared" si="63"/>
        <v>0</v>
      </c>
      <c r="Q214" s="2">
        <f t="shared" si="63"/>
        <v>0</v>
      </c>
      <c r="R214" s="2">
        <f t="shared" si="63"/>
        <v>0</v>
      </c>
      <c r="S214" s="2">
        <f t="shared" si="63"/>
        <v>0</v>
      </c>
      <c r="T214" s="2">
        <f t="shared" si="63"/>
        <v>0</v>
      </c>
      <c r="U214" s="2">
        <f t="shared" si="63"/>
        <v>0</v>
      </c>
      <c r="V214" s="2">
        <f t="shared" si="63"/>
        <v>0</v>
      </c>
      <c r="W214" s="2">
        <f t="shared" si="63"/>
        <v>0</v>
      </c>
      <c r="X214" s="2">
        <f t="shared" si="63"/>
        <v>0.40272677223886499</v>
      </c>
      <c r="Y214" s="2">
        <f t="shared" si="63"/>
        <v>0</v>
      </c>
      <c r="Z214" s="2">
        <f t="shared" si="63"/>
        <v>0</v>
      </c>
      <c r="AA214" s="2">
        <f t="shared" si="63"/>
        <v>0</v>
      </c>
      <c r="AB214" s="2">
        <f t="shared" si="63"/>
        <v>0</v>
      </c>
      <c r="AC214" s="2">
        <f t="shared" si="63"/>
        <v>0</v>
      </c>
      <c r="AD214" s="2">
        <f t="shared" si="63"/>
        <v>0</v>
      </c>
      <c r="AE214" s="2">
        <f t="shared" si="63"/>
        <v>0</v>
      </c>
      <c r="AF214" s="2">
        <f t="shared" si="63"/>
        <v>0</v>
      </c>
      <c r="AG214" s="2">
        <f t="shared" si="63"/>
        <v>0</v>
      </c>
      <c r="AH214" s="2">
        <f t="shared" si="63"/>
        <v>0</v>
      </c>
      <c r="AJ214" s="2">
        <f t="shared" si="64"/>
        <v>0.17091067946088745</v>
      </c>
      <c r="AK214" s="2">
        <f t="shared" si="64"/>
        <v>0</v>
      </c>
      <c r="AL214" s="2">
        <f t="shared" si="64"/>
        <v>0</v>
      </c>
      <c r="AM214" s="2">
        <f t="shared" si="64"/>
        <v>0</v>
      </c>
      <c r="AN214" s="2">
        <f t="shared" si="64"/>
        <v>0</v>
      </c>
      <c r="AO214" s="2">
        <f t="shared" si="64"/>
        <v>0</v>
      </c>
      <c r="AP214" s="2">
        <f t="shared" si="64"/>
        <v>0</v>
      </c>
      <c r="AQ214" s="2">
        <f t="shared" si="64"/>
        <v>0</v>
      </c>
      <c r="AR214" s="2">
        <f t="shared" si="64"/>
        <v>0</v>
      </c>
      <c r="AS214" s="2">
        <f t="shared" si="64"/>
        <v>0</v>
      </c>
      <c r="AT214" s="2">
        <f t="shared" si="64"/>
        <v>0.2263367838215834</v>
      </c>
      <c r="AU214" s="2">
        <f t="shared" si="64"/>
        <v>0</v>
      </c>
      <c r="AV214" s="2">
        <f t="shared" si="64"/>
        <v>0</v>
      </c>
      <c r="AW214" s="2">
        <f t="shared" si="64"/>
        <v>0</v>
      </c>
      <c r="AX214" s="2">
        <f t="shared" si="64"/>
        <v>0</v>
      </c>
      <c r="AY214" s="2">
        <f t="shared" si="64"/>
        <v>0</v>
      </c>
      <c r="AZ214" s="2">
        <f t="shared" si="64"/>
        <v>0</v>
      </c>
      <c r="BA214" s="2">
        <f t="shared" si="64"/>
        <v>0</v>
      </c>
      <c r="BB214" s="2">
        <f t="shared" si="64"/>
        <v>0</v>
      </c>
      <c r="BC214" s="2">
        <f t="shared" si="64"/>
        <v>0</v>
      </c>
      <c r="BD214" s="2">
        <f t="shared" si="64"/>
        <v>0.14381974997143673</v>
      </c>
      <c r="BE214" s="2">
        <f t="shared" si="64"/>
        <v>0</v>
      </c>
      <c r="BF214" s="2">
        <f t="shared" si="64"/>
        <v>0</v>
      </c>
      <c r="BG214" s="2">
        <f t="shared" si="64"/>
        <v>0</v>
      </c>
      <c r="BH214" s="2">
        <f t="shared" si="64"/>
        <v>0</v>
      </c>
      <c r="BI214" s="2">
        <f t="shared" si="64"/>
        <v>0</v>
      </c>
      <c r="BJ214" s="2">
        <f t="shared" si="64"/>
        <v>0</v>
      </c>
      <c r="BK214" s="2">
        <f t="shared" si="64"/>
        <v>0</v>
      </c>
      <c r="BL214" s="2">
        <f t="shared" si="64"/>
        <v>0</v>
      </c>
      <c r="BM214" s="2">
        <f t="shared" si="64"/>
        <v>0</v>
      </c>
      <c r="BN214" s="2">
        <f t="shared" si="64"/>
        <v>0</v>
      </c>
      <c r="BP214" s="2">
        <f t="shared" si="65"/>
        <v>0.61995217778274403</v>
      </c>
      <c r="BQ214" s="2">
        <f t="shared" si="65"/>
        <v>0</v>
      </c>
      <c r="BR214" s="2">
        <f t="shared" si="65"/>
        <v>0</v>
      </c>
      <c r="BS214" s="2">
        <f t="shared" si="65"/>
        <v>0</v>
      </c>
      <c r="BT214" s="2">
        <f t="shared" si="65"/>
        <v>0</v>
      </c>
      <c r="BU214" s="2">
        <f t="shared" si="65"/>
        <v>0</v>
      </c>
      <c r="BV214" s="2">
        <f t="shared" si="65"/>
        <v>0</v>
      </c>
      <c r="BW214" s="2">
        <f t="shared" si="65"/>
        <v>0</v>
      </c>
      <c r="BX214" s="2">
        <f t="shared" si="65"/>
        <v>0</v>
      </c>
      <c r="BY214" s="2">
        <f t="shared" si="65"/>
        <v>0</v>
      </c>
      <c r="BZ214" s="2">
        <f t="shared" si="65"/>
        <v>0.49334608754683601</v>
      </c>
      <c r="CA214" s="2">
        <f t="shared" si="65"/>
        <v>0</v>
      </c>
      <c r="CB214" s="2">
        <f t="shared" si="65"/>
        <v>0</v>
      </c>
      <c r="CC214" s="2">
        <f t="shared" si="65"/>
        <v>0</v>
      </c>
      <c r="CD214" s="2">
        <f t="shared" si="65"/>
        <v>0</v>
      </c>
      <c r="CE214" s="2">
        <f t="shared" si="65"/>
        <v>0</v>
      </c>
      <c r="CF214" s="2">
        <f t="shared" si="65"/>
        <v>0</v>
      </c>
      <c r="CG214" s="2">
        <f t="shared" si="65"/>
        <v>0</v>
      </c>
      <c r="CH214" s="2">
        <f t="shared" si="65"/>
        <v>0</v>
      </c>
      <c r="CI214" s="2">
        <f t="shared" si="65"/>
        <v>0</v>
      </c>
      <c r="CJ214" s="2">
        <f t="shared" si="65"/>
        <v>0.54654652221030176</v>
      </c>
      <c r="CK214" s="2">
        <f t="shared" si="65"/>
        <v>0</v>
      </c>
      <c r="CL214" s="2">
        <f t="shared" si="65"/>
        <v>0</v>
      </c>
      <c r="CM214" s="2">
        <f t="shared" si="65"/>
        <v>0</v>
      </c>
      <c r="CN214" s="2">
        <f t="shared" si="65"/>
        <v>0</v>
      </c>
      <c r="CO214" s="2">
        <f t="shared" si="65"/>
        <v>0</v>
      </c>
      <c r="CP214" s="2">
        <f t="shared" si="65"/>
        <v>0</v>
      </c>
      <c r="CQ214" s="2">
        <f t="shared" si="65"/>
        <v>0</v>
      </c>
      <c r="CR214" s="2">
        <f t="shared" si="65"/>
        <v>0</v>
      </c>
      <c r="CS214" s="2">
        <f t="shared" si="65"/>
        <v>0</v>
      </c>
      <c r="CT214" s="2">
        <f t="shared" si="65"/>
        <v>0</v>
      </c>
    </row>
    <row r="215" spans="4:98">
      <c r="D215" s="2">
        <f t="shared" ref="D215:AH215" si="66">D33</f>
        <v>0</v>
      </c>
      <c r="E215" s="2">
        <f t="shared" si="66"/>
        <v>7698.5005353400365</v>
      </c>
      <c r="F215" s="2">
        <f t="shared" si="66"/>
        <v>15172.945039848113</v>
      </c>
      <c r="G215" s="2">
        <f t="shared" si="66"/>
        <v>22420.03808431737</v>
      </c>
      <c r="H215" s="2">
        <f t="shared" si="66"/>
        <v>29436.405135012279</v>
      </c>
      <c r="I215" s="2">
        <f t="shared" si="66"/>
        <v>36218.590796164041</v>
      </c>
      <c r="J215" s="2">
        <f t="shared" si="66"/>
        <v>42695.572954794974</v>
      </c>
      <c r="K215" s="2">
        <f t="shared" si="66"/>
        <v>48909.562485631519</v>
      </c>
      <c r="L215" s="2">
        <f t="shared" si="66"/>
        <v>54857.20447827653</v>
      </c>
      <c r="M215" s="2">
        <f t="shared" si="66"/>
        <v>60535.051959530545</v>
      </c>
      <c r="N215" s="2">
        <f t="shared" si="66"/>
        <v>65939.563990465074</v>
      </c>
      <c r="O215" s="2">
        <f t="shared" si="66"/>
        <v>70837.696453958386</v>
      </c>
      <c r="P215" s="2">
        <f t="shared" si="66"/>
        <v>75416.48487507824</v>
      </c>
      <c r="Q215" s="2">
        <f t="shared" si="66"/>
        <v>79672.832224555372</v>
      </c>
      <c r="R215" s="2">
        <f t="shared" si="66"/>
        <v>83603.530318239995</v>
      </c>
      <c r="S215" s="2">
        <f t="shared" si="66"/>
        <v>87205.257809222967</v>
      </c>
      <c r="T215" s="2">
        <f t="shared" si="66"/>
        <v>90182.695596586898</v>
      </c>
      <c r="U215" s="2">
        <f t="shared" si="66"/>
        <v>92792.100157701891</v>
      </c>
      <c r="V215" s="2">
        <f t="shared" si="66"/>
        <v>95030.527019255082</v>
      </c>
      <c r="W215" s="2">
        <f t="shared" si="66"/>
        <v>96894.899475896673</v>
      </c>
      <c r="X215" s="2">
        <f t="shared" si="66"/>
        <v>98382.006484620681</v>
      </c>
      <c r="Y215" s="2">
        <f t="shared" si="66"/>
        <v>99364.392568285562</v>
      </c>
      <c r="Z215" s="2">
        <f t="shared" si="66"/>
        <v>99929.835309340633</v>
      </c>
      <c r="AA215" s="2">
        <f t="shared" si="66"/>
        <v>100075.18514238541</v>
      </c>
      <c r="AB215" s="2">
        <f t="shared" si="66"/>
        <v>99797.135911373669</v>
      </c>
      <c r="AC215" s="2">
        <f t="shared" si="66"/>
        <v>99092.222567127508</v>
      </c>
      <c r="AD215" s="2">
        <f t="shared" si="66"/>
        <v>97787.700077077112</v>
      </c>
      <c r="AE215" s="2">
        <f t="shared" si="66"/>
        <v>96038.549206994663</v>
      </c>
      <c r="AF215" s="2">
        <f t="shared" si="66"/>
        <v>93841.111447671399</v>
      </c>
      <c r="AG215" s="2">
        <f t="shared" si="66"/>
        <v>91191.554390268473</v>
      </c>
      <c r="AH215" s="2">
        <f t="shared" si="66"/>
        <v>88085.869204364382</v>
      </c>
      <c r="AJ215" s="2">
        <f t="shared" ref="AJ215:BN215" si="67">AJ33</f>
        <v>0</v>
      </c>
      <c r="AK215" s="2">
        <f t="shared" si="67"/>
        <v>1807.2218436647313</v>
      </c>
      <c r="AL215" s="2">
        <f t="shared" si="67"/>
        <v>3582.6160527221778</v>
      </c>
      <c r="AM215" s="2">
        <f t="shared" si="67"/>
        <v>5325.3710224898559</v>
      </c>
      <c r="AN215" s="2">
        <f t="shared" si="67"/>
        <v>7034.6567519124746</v>
      </c>
      <c r="AO215" s="2">
        <f t="shared" si="67"/>
        <v>8709.6244526390219</v>
      </c>
      <c r="AP215" s="2">
        <f t="shared" si="67"/>
        <v>10349.406150125007</v>
      </c>
      <c r="AQ215" s="2">
        <f t="shared" si="67"/>
        <v>11953.114276601726</v>
      </c>
      <c r="AR215" s="2">
        <f t="shared" si="67"/>
        <v>13519.841255751269</v>
      </c>
      <c r="AS215" s="2">
        <f t="shared" si="67"/>
        <v>15048.659078922938</v>
      </c>
      <c r="AT215" s="2">
        <f t="shared" si="67"/>
        <v>16538.618872723495</v>
      </c>
      <c r="AU215" s="2">
        <f t="shared" si="67"/>
        <v>17988.750457810405</v>
      </c>
      <c r="AV215" s="2">
        <f t="shared" si="67"/>
        <v>19398.061898713986</v>
      </c>
      <c r="AW215" s="2">
        <f t="shared" si="67"/>
        <v>20765.53904451089</v>
      </c>
      <c r="AX215" s="2">
        <f t="shared" si="67"/>
        <v>22090.145060168034</v>
      </c>
      <c r="AY215" s="2">
        <f t="shared" si="67"/>
        <v>23370.819948372537</v>
      </c>
      <c r="AZ215" s="2">
        <f t="shared" si="67"/>
        <v>24606.480061659448</v>
      </c>
      <c r="BA215" s="2">
        <f t="shared" si="67"/>
        <v>25796.017604645869</v>
      </c>
      <c r="BB215" s="2">
        <f t="shared" si="67"/>
        <v>26938.300126175818</v>
      </c>
      <c r="BC215" s="2">
        <f t="shared" si="67"/>
        <v>28032.170001176841</v>
      </c>
      <c r="BD215" s="2">
        <f t="shared" si="67"/>
        <v>29076.443902025207</v>
      </c>
      <c r="BE215" s="2">
        <f t="shared" si="67"/>
        <v>30113.303185993795</v>
      </c>
      <c r="BF215" s="2">
        <f t="shared" si="67"/>
        <v>31096.769396259435</v>
      </c>
      <c r="BG215" s="2">
        <f t="shared" si="67"/>
        <v>32025.54436289944</v>
      </c>
      <c r="BH215" s="2">
        <f t="shared" si="67"/>
        <v>32898.301208812045</v>
      </c>
      <c r="BI215" s="2">
        <f t="shared" si="67"/>
        <v>33713.683748843461</v>
      </c>
      <c r="BJ215" s="2">
        <f t="shared" si="67"/>
        <v>34470.305876781516</v>
      </c>
      <c r="BK215" s="2">
        <f t="shared" si="67"/>
        <v>35166.750939977268</v>
      </c>
      <c r="BL215" s="2">
        <f t="shared" si="67"/>
        <v>35801.571101350804</v>
      </c>
      <c r="BM215" s="2">
        <f t="shared" si="67"/>
        <v>36373.286688533168</v>
      </c>
      <c r="BN215" s="2">
        <f t="shared" si="67"/>
        <v>36880.385529891508</v>
      </c>
      <c r="BP215" s="2">
        <f t="shared" ref="BP215:CT215" si="68">BP33</f>
        <v>0</v>
      </c>
      <c r="BQ215" s="2">
        <f t="shared" si="68"/>
        <v>9505.7223790047683</v>
      </c>
      <c r="BR215" s="2">
        <f t="shared" si="68"/>
        <v>18755.561092570289</v>
      </c>
      <c r="BS215" s="2">
        <f t="shared" si="68"/>
        <v>27745.409106807227</v>
      </c>
      <c r="BT215" s="2">
        <f t="shared" si="68"/>
        <v>36471.061886924756</v>
      </c>
      <c r="BU215" s="2">
        <f t="shared" si="68"/>
        <v>44928.215248803062</v>
      </c>
      <c r="BV215" s="2">
        <f t="shared" si="68"/>
        <v>53044.979104919985</v>
      </c>
      <c r="BW215" s="2">
        <f t="shared" si="68"/>
        <v>60862.676762233241</v>
      </c>
      <c r="BX215" s="2">
        <f t="shared" si="68"/>
        <v>68377.045734027794</v>
      </c>
      <c r="BY215" s="2">
        <f t="shared" si="68"/>
        <v>75583.711038453475</v>
      </c>
      <c r="BZ215" s="2">
        <f t="shared" si="68"/>
        <v>82478.182863188573</v>
      </c>
      <c r="CA215" s="2">
        <f t="shared" si="68"/>
        <v>88826.446911768784</v>
      </c>
      <c r="CB215" s="2">
        <f t="shared" si="68"/>
        <v>94814.54677379223</v>
      </c>
      <c r="CC215" s="2">
        <f t="shared" si="68"/>
        <v>100438.37126906627</v>
      </c>
      <c r="CD215" s="2">
        <f t="shared" si="68"/>
        <v>105693.67537840802</v>
      </c>
      <c r="CE215" s="2">
        <f t="shared" si="68"/>
        <v>110576.0777575955</v>
      </c>
      <c r="CF215" s="2">
        <f t="shared" si="68"/>
        <v>114789.17565824634</v>
      </c>
      <c r="CG215" s="2">
        <f t="shared" si="68"/>
        <v>118588.11776234776</v>
      </c>
      <c r="CH215" s="2">
        <f t="shared" si="68"/>
        <v>121968.8271454309</v>
      </c>
      <c r="CI215" s="2">
        <f t="shared" si="68"/>
        <v>124927.06947707351</v>
      </c>
      <c r="CJ215" s="2">
        <f t="shared" si="68"/>
        <v>127458.45038664588</v>
      </c>
      <c r="CK215" s="2">
        <f t="shared" si="68"/>
        <v>129477.69575427935</v>
      </c>
      <c r="CL215" s="2">
        <f t="shared" si="68"/>
        <v>131026.60470560007</v>
      </c>
      <c r="CM215" s="2">
        <f t="shared" si="68"/>
        <v>132100.72950528486</v>
      </c>
      <c r="CN215" s="2">
        <f t="shared" si="68"/>
        <v>132695.4371201857</v>
      </c>
      <c r="CO215" s="2">
        <f t="shared" si="68"/>
        <v>132805.90631597096</v>
      </c>
      <c r="CP215" s="2">
        <f t="shared" si="68"/>
        <v>132258.00595385864</v>
      </c>
      <c r="CQ215" s="2">
        <f t="shared" si="68"/>
        <v>131205.30014697195</v>
      </c>
      <c r="CR215" s="2">
        <f t="shared" si="68"/>
        <v>129642.6825490222</v>
      </c>
      <c r="CS215" s="2">
        <f t="shared" si="68"/>
        <v>127564.84107880163</v>
      </c>
      <c r="CT215" s="2">
        <f t="shared" si="68"/>
        <v>124966.2547342559</v>
      </c>
    </row>
    <row r="216" spans="4:98">
      <c r="D216" s="2">
        <f t="shared" ref="D216:AH216" si="69">D43</f>
        <v>1598212.8065688689</v>
      </c>
      <c r="E216" s="2">
        <f t="shared" si="69"/>
        <v>1573862.3630758272</v>
      </c>
      <c r="F216" s="2">
        <f t="shared" si="69"/>
        <v>1549773.670933573</v>
      </c>
      <c r="G216" s="2">
        <f t="shared" si="69"/>
        <v>1525944.2646515558</v>
      </c>
      <c r="H216" s="2">
        <f t="shared" si="69"/>
        <v>1502371.7003895617</v>
      </c>
      <c r="I216" s="2">
        <f t="shared" si="69"/>
        <v>1479053.5557756999</v>
      </c>
      <c r="J216" s="2">
        <f t="shared" si="69"/>
        <v>1455987.4297258756</v>
      </c>
      <c r="K216" s="2">
        <f t="shared" si="69"/>
        <v>1433170.9422647371</v>
      </c>
      <c r="L216" s="2">
        <f t="shared" si="69"/>
        <v>1410601.7343480824</v>
      </c>
      <c r="M216" s="2">
        <f t="shared" si="69"/>
        <v>1388277.4676867183</v>
      </c>
      <c r="N216" s="2">
        <f t="shared" si="69"/>
        <v>1366195.8245717555</v>
      </c>
      <c r="O216" s="2">
        <f t="shared" si="69"/>
        <v>1340577.8236083384</v>
      </c>
      <c r="P216" s="2">
        <f t="shared" si="69"/>
        <v>1317128.6272816984</v>
      </c>
      <c r="Q216" s="2">
        <f t="shared" si="69"/>
        <v>1292601.4576717133</v>
      </c>
      <c r="R216" s="2">
        <f t="shared" si="69"/>
        <v>1268352.1500187961</v>
      </c>
      <c r="S216" s="2">
        <f t="shared" si="69"/>
        <v>1244378.0228937343</v>
      </c>
      <c r="T216" s="2">
        <f t="shared" si="69"/>
        <v>1220676.4187447662</v>
      </c>
      <c r="U216" s="2">
        <f t="shared" si="69"/>
        <v>1197244.703695016</v>
      </c>
      <c r="V216" s="2">
        <f t="shared" si="69"/>
        <v>1174080.267341593</v>
      </c>
      <c r="W216" s="2">
        <f t="shared" si="69"/>
        <v>1151180.5225563399</v>
      </c>
      <c r="X216" s="2">
        <f t="shared" si="69"/>
        <v>1128542.9052882167</v>
      </c>
      <c r="Y216" s="2">
        <f t="shared" si="69"/>
        <v>1113108.7636485209</v>
      </c>
      <c r="Z216" s="2">
        <f t="shared" si="69"/>
        <v>1095968.5286272848</v>
      </c>
      <c r="AA216" s="2">
        <f t="shared" si="69"/>
        <v>1079013.1162859132</v>
      </c>
      <c r="AB216" s="2">
        <f t="shared" si="69"/>
        <v>1062240.7831376905</v>
      </c>
      <c r="AC216" s="2">
        <f t="shared" si="69"/>
        <v>1045649.8010194891</v>
      </c>
      <c r="AD216" s="2">
        <f t="shared" si="69"/>
        <v>1029238.4569628697</v>
      </c>
      <c r="AE216" s="2">
        <f t="shared" si="69"/>
        <v>1013005.0530662367</v>
      </c>
      <c r="AF216" s="2">
        <f t="shared" si="69"/>
        <v>996947.90636803419</v>
      </c>
      <c r="AG216" s="2">
        <f t="shared" si="69"/>
        <v>981065.34872098151</v>
      </c>
      <c r="AH216" s="2">
        <f t="shared" si="69"/>
        <v>965355.726667332</v>
      </c>
      <c r="AJ216" s="2">
        <f t="shared" ref="AJ216:BN216" si="70">AJ43</f>
        <v>435529.06307600881</v>
      </c>
      <c r="AK216" s="2">
        <f t="shared" si="70"/>
        <v>433335.30318529496</v>
      </c>
      <c r="AL216" s="2">
        <f t="shared" si="70"/>
        <v>431141.54329458112</v>
      </c>
      <c r="AM216" s="2">
        <f t="shared" si="70"/>
        <v>428947.78340386727</v>
      </c>
      <c r="AN216" s="2">
        <f t="shared" si="70"/>
        <v>426754.02351315343</v>
      </c>
      <c r="AO216" s="2">
        <f t="shared" si="70"/>
        <v>424560.26362243958</v>
      </c>
      <c r="AP216" s="2">
        <f t="shared" si="70"/>
        <v>422366.50373172562</v>
      </c>
      <c r="AQ216" s="2">
        <f t="shared" si="70"/>
        <v>420172.74384101178</v>
      </c>
      <c r="AR216" s="2">
        <f t="shared" si="70"/>
        <v>417978.98395029793</v>
      </c>
      <c r="AS216" s="2">
        <f t="shared" si="70"/>
        <v>415785.22405958408</v>
      </c>
      <c r="AT216" s="2">
        <f t="shared" si="70"/>
        <v>413591.46416887024</v>
      </c>
      <c r="AU216" s="2">
        <f t="shared" si="70"/>
        <v>409993.12304973626</v>
      </c>
      <c r="AV216" s="2">
        <f t="shared" si="70"/>
        <v>406638.67820592481</v>
      </c>
      <c r="AW216" s="2">
        <f t="shared" si="70"/>
        <v>402930.58376289567</v>
      </c>
      <c r="AX216" s="2">
        <f t="shared" si="70"/>
        <v>399222.48931986652</v>
      </c>
      <c r="AY216" s="2">
        <f t="shared" si="70"/>
        <v>395514.39487683738</v>
      </c>
      <c r="AZ216" s="2">
        <f t="shared" si="70"/>
        <v>391806.30043380824</v>
      </c>
      <c r="BA216" s="2">
        <f t="shared" si="70"/>
        <v>388098.20599077916</v>
      </c>
      <c r="BB216" s="2">
        <f t="shared" si="70"/>
        <v>384390.11154775001</v>
      </c>
      <c r="BC216" s="2">
        <f t="shared" si="70"/>
        <v>380682.01710472087</v>
      </c>
      <c r="BD216" s="2">
        <f t="shared" si="70"/>
        <v>376973.92266169173</v>
      </c>
      <c r="BE216" s="2">
        <f t="shared" si="70"/>
        <v>371194.88752373616</v>
      </c>
      <c r="BF216" s="2">
        <f t="shared" si="70"/>
        <v>367551.68691110535</v>
      </c>
      <c r="BG216" s="2">
        <f t="shared" si="70"/>
        <v>363908.48629847454</v>
      </c>
      <c r="BH216" s="2">
        <f t="shared" si="70"/>
        <v>360265.28568584373</v>
      </c>
      <c r="BI216" s="2">
        <f t="shared" si="70"/>
        <v>356622.08507321292</v>
      </c>
      <c r="BJ216" s="2">
        <f t="shared" si="70"/>
        <v>352978.88446058211</v>
      </c>
      <c r="BK216" s="2">
        <f t="shared" si="70"/>
        <v>349335.6838479513</v>
      </c>
      <c r="BL216" s="2">
        <f t="shared" si="70"/>
        <v>345692.48323532043</v>
      </c>
      <c r="BM216" s="2">
        <f t="shared" si="70"/>
        <v>342049.28262268967</v>
      </c>
      <c r="BN216" s="2">
        <f t="shared" si="70"/>
        <v>338406.08201005886</v>
      </c>
      <c r="BP216" s="2">
        <f t="shared" ref="BP216:CT216" si="71">BP43</f>
        <v>2033741.8696448777</v>
      </c>
      <c r="BQ216" s="2">
        <f t="shared" si="71"/>
        <v>2007197.6662611221</v>
      </c>
      <c r="BR216" s="2">
        <f t="shared" si="71"/>
        <v>1980915.2142281542</v>
      </c>
      <c r="BS216" s="2">
        <f t="shared" si="71"/>
        <v>1954892.048055423</v>
      </c>
      <c r="BT216" s="2">
        <f t="shared" si="71"/>
        <v>1929125.7239027151</v>
      </c>
      <c r="BU216" s="2">
        <f t="shared" si="71"/>
        <v>1903613.8193981396</v>
      </c>
      <c r="BV216" s="2">
        <f t="shared" si="71"/>
        <v>1878353.9334576013</v>
      </c>
      <c r="BW216" s="2">
        <f t="shared" si="71"/>
        <v>1853343.6861057489</v>
      </c>
      <c r="BX216" s="2">
        <f t="shared" si="71"/>
        <v>1828580.7182983803</v>
      </c>
      <c r="BY216" s="2">
        <f t="shared" si="71"/>
        <v>1804062.6917463024</v>
      </c>
      <c r="BZ216" s="2">
        <f t="shared" si="71"/>
        <v>1779787.2887406256</v>
      </c>
      <c r="CA216" s="2">
        <f t="shared" si="71"/>
        <v>1750570.9466580746</v>
      </c>
      <c r="CB216" s="2">
        <f t="shared" si="71"/>
        <v>1723767.3054876232</v>
      </c>
      <c r="CC216" s="2">
        <f t="shared" si="71"/>
        <v>1695532.0414346089</v>
      </c>
      <c r="CD216" s="2">
        <f t="shared" si="71"/>
        <v>1667574.6393386626</v>
      </c>
      <c r="CE216" s="2">
        <f t="shared" si="71"/>
        <v>1639892.4177705715</v>
      </c>
      <c r="CF216" s="2">
        <f t="shared" si="71"/>
        <v>1612482.7191785744</v>
      </c>
      <c r="CG216" s="2">
        <f t="shared" si="71"/>
        <v>1585342.9096857952</v>
      </c>
      <c r="CH216" s="2">
        <f t="shared" si="71"/>
        <v>1558470.378889343</v>
      </c>
      <c r="CI216" s="2">
        <f t="shared" si="71"/>
        <v>1531862.5396610608</v>
      </c>
      <c r="CJ216" s="2">
        <f t="shared" si="71"/>
        <v>1505516.8279499083</v>
      </c>
      <c r="CK216" s="2">
        <f t="shared" si="71"/>
        <v>1484303.651172257</v>
      </c>
      <c r="CL216" s="2">
        <f t="shared" si="71"/>
        <v>1463520.2155383902</v>
      </c>
      <c r="CM216" s="2">
        <f t="shared" si="71"/>
        <v>1442921.6025843876</v>
      </c>
      <c r="CN216" s="2">
        <f t="shared" si="71"/>
        <v>1422506.0688235343</v>
      </c>
      <c r="CO216" s="2">
        <f t="shared" si="71"/>
        <v>1402271.8860927019</v>
      </c>
      <c r="CP216" s="2">
        <f t="shared" si="71"/>
        <v>1382217.3414234519</v>
      </c>
      <c r="CQ216" s="2">
        <f t="shared" si="71"/>
        <v>1362340.7369141879</v>
      </c>
      <c r="CR216" s="2">
        <f t="shared" si="71"/>
        <v>1342640.3896033545</v>
      </c>
      <c r="CS216" s="2">
        <f t="shared" si="71"/>
        <v>1323114.6313436711</v>
      </c>
      <c r="CT216" s="2">
        <f t="shared" si="71"/>
        <v>1303761.8086773909</v>
      </c>
    </row>
    <row r="217" spans="4:98">
      <c r="D217" s="2">
        <f t="shared" ref="D217:AH217" si="72">D19</f>
        <v>0</v>
      </c>
      <c r="E217" s="2">
        <f t="shared" si="72"/>
        <v>1456.9360992660991</v>
      </c>
      <c r="F217" s="2">
        <f t="shared" si="72"/>
        <v>2893.5681567807528</v>
      </c>
      <c r="G217" s="2">
        <f t="shared" si="72"/>
        <v>4310.1083922725684</v>
      </c>
      <c r="H217" s="2">
        <f t="shared" si="72"/>
        <v>5706.7670537898894</v>
      </c>
      <c r="I217" s="2">
        <f t="shared" si="72"/>
        <v>7083.7524348742782</v>
      </c>
      <c r="J217" s="2">
        <f t="shared" si="72"/>
        <v>8441.2708915904132</v>
      </c>
      <c r="K217" s="2">
        <f t="shared" si="72"/>
        <v>9779.5268594135414</v>
      </c>
      <c r="L217" s="2">
        <f t="shared" si="72"/>
        <v>11098.722869975656</v>
      </c>
      <c r="M217" s="2">
        <f t="shared" si="72"/>
        <v>12399.059567671566</v>
      </c>
      <c r="N217" s="2">
        <f t="shared" si="72"/>
        <v>13680.73572612596</v>
      </c>
      <c r="O217" s="2">
        <f t="shared" si="72"/>
        <v>14943.948264522633</v>
      </c>
      <c r="P217" s="2">
        <f t="shared" si="72"/>
        <v>14310.769141689794</v>
      </c>
      <c r="Q217" s="2">
        <f t="shared" si="72"/>
        <v>15025.362416440819</v>
      </c>
      <c r="R217" s="2">
        <f t="shared" si="72"/>
        <v>15729.302187439602</v>
      </c>
      <c r="S217" s="2">
        <f t="shared" si="72"/>
        <v>16422.7022269521</v>
      </c>
      <c r="T217" s="2">
        <f t="shared" si="72"/>
        <v>17105.675238968906</v>
      </c>
      <c r="U217" s="2">
        <f t="shared" si="72"/>
        <v>17778.332868568781</v>
      </c>
      <c r="V217" s="2">
        <f t="shared" si="72"/>
        <v>18440.785711203556</v>
      </c>
      <c r="W217" s="2">
        <f t="shared" si="72"/>
        <v>19093.14332190507</v>
      </c>
      <c r="X217" s="2">
        <f t="shared" si="72"/>
        <v>19735.514224414739</v>
      </c>
      <c r="Y217" s="2">
        <f t="shared" si="72"/>
        <v>20815.108489217248</v>
      </c>
      <c r="Z217" s="2">
        <f t="shared" si="72"/>
        <v>21114.054656118657</v>
      </c>
      <c r="AA217" s="2">
        <f t="shared" si="72"/>
        <v>21407.824017840008</v>
      </c>
      <c r="AB217" s="2">
        <f t="shared" si="72"/>
        <v>21696.47420398067</v>
      </c>
      <c r="AC217" s="2">
        <f t="shared" si="72"/>
        <v>21980.062292360795</v>
      </c>
      <c r="AD217" s="2">
        <f t="shared" si="72"/>
        <v>22258.644813912852</v>
      </c>
      <c r="AE217" s="2">
        <f t="shared" si="72"/>
        <v>22532.277757531738</v>
      </c>
      <c r="AF217" s="2">
        <f t="shared" si="72"/>
        <v>22801.016574883917</v>
      </c>
      <c r="AG217" s="2">
        <f t="shared" si="72"/>
        <v>23064.916185175814</v>
      </c>
      <c r="AH217" s="2">
        <f t="shared" si="72"/>
        <v>23324.030979881845</v>
      </c>
      <c r="AJ217" s="2">
        <f t="shared" ref="AJ217:BN217" si="73">AJ19</f>
        <v>0</v>
      </c>
      <c r="AK217" s="2">
        <f t="shared" si="73"/>
        <v>353.64959921771913</v>
      </c>
      <c r="AL217" s="2">
        <f t="shared" si="73"/>
        <v>707.29919843543826</v>
      </c>
      <c r="AM217" s="2">
        <f t="shared" si="73"/>
        <v>1060.9487976531575</v>
      </c>
      <c r="AN217" s="2">
        <f t="shared" si="73"/>
        <v>1414.5983968708765</v>
      </c>
      <c r="AO217" s="2">
        <f t="shared" si="73"/>
        <v>1768.2479960885958</v>
      </c>
      <c r="AP217" s="2">
        <f t="shared" si="73"/>
        <v>2121.897595306315</v>
      </c>
      <c r="AQ217" s="2">
        <f t="shared" si="73"/>
        <v>2475.5471945240338</v>
      </c>
      <c r="AR217" s="2">
        <f t="shared" si="73"/>
        <v>2829.196793741753</v>
      </c>
      <c r="AS217" s="2">
        <f t="shared" si="73"/>
        <v>3182.8463929594727</v>
      </c>
      <c r="AT217" s="2">
        <f t="shared" si="73"/>
        <v>3536.4959921771915</v>
      </c>
      <c r="AU217" s="2">
        <f t="shared" si="73"/>
        <v>3890.1455913949108</v>
      </c>
      <c r="AV217" s="2">
        <f t="shared" si="73"/>
        <v>3999.8989152900645</v>
      </c>
      <c r="AW217" s="2">
        <f t="shared" si="73"/>
        <v>4463.3018384029383</v>
      </c>
      <c r="AX217" s="2">
        <f t="shared" si="73"/>
        <v>4926.7047615158126</v>
      </c>
      <c r="AY217" s="2">
        <f t="shared" si="73"/>
        <v>5390.1076846286851</v>
      </c>
      <c r="AZ217" s="2">
        <f t="shared" si="73"/>
        <v>5853.5106077415585</v>
      </c>
      <c r="BA217" s="2">
        <f t="shared" si="73"/>
        <v>6316.9135308544319</v>
      </c>
      <c r="BB217" s="2">
        <f t="shared" si="73"/>
        <v>6780.3164539673062</v>
      </c>
      <c r="BC217" s="2">
        <f t="shared" si="73"/>
        <v>7243.7193770801796</v>
      </c>
      <c r="BD217" s="2">
        <f t="shared" si="73"/>
        <v>7707.1223001930521</v>
      </c>
      <c r="BE217" s="2">
        <f t="shared" si="73"/>
        <v>8572.9540775881578</v>
      </c>
      <c r="BF217" s="2">
        <f t="shared" si="73"/>
        <v>8975.3829318703902</v>
      </c>
      <c r="BG217" s="2">
        <f t="shared" si="73"/>
        <v>9377.8117861526225</v>
      </c>
      <c r="BH217" s="2">
        <f t="shared" si="73"/>
        <v>9780.2406404348549</v>
      </c>
      <c r="BI217" s="2">
        <f t="shared" si="73"/>
        <v>10182.669494717085</v>
      </c>
      <c r="BJ217" s="2">
        <f t="shared" si="73"/>
        <v>10585.098348999318</v>
      </c>
      <c r="BK217" s="2">
        <f t="shared" si="73"/>
        <v>10987.52720328155</v>
      </c>
      <c r="BL217" s="2">
        <f t="shared" si="73"/>
        <v>11389.956057563782</v>
      </c>
      <c r="BM217" s="2">
        <f t="shared" si="73"/>
        <v>11792.384911846017</v>
      </c>
      <c r="BN217" s="2">
        <f t="shared" si="73"/>
        <v>12194.813766128247</v>
      </c>
      <c r="BP217" s="2">
        <f t="shared" ref="BP217:CT217" si="74">BP19</f>
        <v>0</v>
      </c>
      <c r="BQ217" s="2">
        <f t="shared" si="74"/>
        <v>1810.5856984838183</v>
      </c>
      <c r="BR217" s="2">
        <f t="shared" si="74"/>
        <v>3600.8673552161908</v>
      </c>
      <c r="BS217" s="2">
        <f t="shared" si="74"/>
        <v>5371.0571899257257</v>
      </c>
      <c r="BT217" s="2">
        <f t="shared" si="74"/>
        <v>7121.3654506607654</v>
      </c>
      <c r="BU217" s="2">
        <f t="shared" si="74"/>
        <v>8852.0004309628748</v>
      </c>
      <c r="BV217" s="2">
        <f t="shared" si="74"/>
        <v>10563.168486896728</v>
      </c>
      <c r="BW217" s="2">
        <f t="shared" si="74"/>
        <v>12255.074053937575</v>
      </c>
      <c r="BX217" s="2">
        <f t="shared" si="74"/>
        <v>13927.91966371741</v>
      </c>
      <c r="BY217" s="2">
        <f t="shared" si="74"/>
        <v>15581.905960631038</v>
      </c>
      <c r="BZ217" s="2">
        <f t="shared" si="74"/>
        <v>17217.231718303152</v>
      </c>
      <c r="CA217" s="2">
        <f t="shared" si="74"/>
        <v>18834.093855917545</v>
      </c>
      <c r="CB217" s="2">
        <f t="shared" si="74"/>
        <v>18310.668056979859</v>
      </c>
      <c r="CC217" s="2">
        <f t="shared" si="74"/>
        <v>19488.664254843759</v>
      </c>
      <c r="CD217" s="2">
        <f t="shared" si="74"/>
        <v>20656.006948955415</v>
      </c>
      <c r="CE217" s="2">
        <f t="shared" si="74"/>
        <v>21812.809911580785</v>
      </c>
      <c r="CF217" s="2">
        <f t="shared" si="74"/>
        <v>22959.185846710465</v>
      </c>
      <c r="CG217" s="2">
        <f t="shared" si="74"/>
        <v>24095.246399423213</v>
      </c>
      <c r="CH217" s="2">
        <f t="shared" si="74"/>
        <v>25221.102165170862</v>
      </c>
      <c r="CI217" s="2">
        <f t="shared" si="74"/>
        <v>26336.862698985249</v>
      </c>
      <c r="CJ217" s="2">
        <f t="shared" si="74"/>
        <v>27442.636524607791</v>
      </c>
      <c r="CK217" s="2">
        <f t="shared" si="74"/>
        <v>29388.062566805405</v>
      </c>
      <c r="CL217" s="2">
        <f t="shared" si="74"/>
        <v>30089.437587989047</v>
      </c>
      <c r="CM217" s="2">
        <f t="shared" si="74"/>
        <v>30785.635803992631</v>
      </c>
      <c r="CN217" s="2">
        <f t="shared" si="74"/>
        <v>31476.714844415525</v>
      </c>
      <c r="CO217" s="2">
        <f t="shared" si="74"/>
        <v>32162.731787077879</v>
      </c>
      <c r="CP217" s="2">
        <f t="shared" si="74"/>
        <v>32843.743162912171</v>
      </c>
      <c r="CQ217" s="2">
        <f t="shared" si="74"/>
        <v>33519.804960813286</v>
      </c>
      <c r="CR217" s="2">
        <f t="shared" si="74"/>
        <v>34190.972632447701</v>
      </c>
      <c r="CS217" s="2">
        <f t="shared" si="74"/>
        <v>34857.301097021831</v>
      </c>
      <c r="CT217" s="2">
        <f t="shared" si="74"/>
        <v>35518.844746010094</v>
      </c>
    </row>
    <row r="218" spans="4:98">
      <c r="D218" s="2">
        <f t="shared" ref="D218:AH218" si="75">D55</f>
        <v>0</v>
      </c>
      <c r="E218" s="2">
        <f t="shared" si="75"/>
        <v>66.380688359245127</v>
      </c>
      <c r="F218" s="2">
        <f t="shared" si="75"/>
        <v>201.00760748039701</v>
      </c>
      <c r="G218" s="2">
        <f t="shared" si="75"/>
        <v>403.42781088693408</v>
      </c>
      <c r="H218" s="2">
        <f t="shared" si="75"/>
        <v>673.19035335709623</v>
      </c>
      <c r="I218" s="2">
        <f t="shared" si="75"/>
        <v>1009.8462835580576</v>
      </c>
      <c r="J218" s="2">
        <f t="shared" si="75"/>
        <v>1412.9486367044967</v>
      </c>
      <c r="K218" s="2">
        <f t="shared" si="75"/>
        <v>1882.0524272414862</v>
      </c>
      <c r="L218" s="2">
        <f t="shared" si="75"/>
        <v>2416.7146415516263</v>
      </c>
      <c r="M218" s="2">
        <f t="shared" si="75"/>
        <v>3016.4942306863545</v>
      </c>
      <c r="N218" s="2">
        <f t="shared" si="75"/>
        <v>3680.952103121344</v>
      </c>
      <c r="O218" s="2">
        <f t="shared" si="75"/>
        <v>4288.3773832398947</v>
      </c>
      <c r="P218" s="2">
        <f t="shared" si="75"/>
        <v>4938.1429553515236</v>
      </c>
      <c r="Q218" s="2">
        <f t="shared" si="75"/>
        <v>5629.9594911141367</v>
      </c>
      <c r="R218" s="2">
        <f t="shared" si="75"/>
        <v>6363.5389527707894</v>
      </c>
      <c r="S218" s="2">
        <f t="shared" si="75"/>
        <v>7138.5945883770137</v>
      </c>
      <c r="T218" s="2">
        <f t="shared" si="75"/>
        <v>7954.8409270439888</v>
      </c>
      <c r="U218" s="2">
        <f t="shared" si="75"/>
        <v>8811.9937741975245</v>
      </c>
      <c r="V218" s="2">
        <f t="shared" si="75"/>
        <v>9709.7702068528033</v>
      </c>
      <c r="W218" s="2">
        <f t="shared" si="75"/>
        <v>10647.888568904798</v>
      </c>
      <c r="X218" s="2">
        <f t="shared" si="75"/>
        <v>11626.06846643439</v>
      </c>
      <c r="Y218" s="2">
        <f t="shared" si="75"/>
        <v>12893.336138926961</v>
      </c>
      <c r="Z218" s="2">
        <f t="shared" si="75"/>
        <v>14222.698560251381</v>
      </c>
      <c r="AA218" s="2">
        <f t="shared" si="75"/>
        <v>15613.725841263898</v>
      </c>
      <c r="AB218" s="2">
        <f t="shared" si="75"/>
        <v>17065.990018389231</v>
      </c>
      <c r="AC218" s="2">
        <f t="shared" si="75"/>
        <v>18579.06504648507</v>
      </c>
      <c r="AD218" s="2">
        <f t="shared" si="75"/>
        <v>20152.526791730295</v>
      </c>
      <c r="AE218" s="2">
        <f t="shared" si="75"/>
        <v>21785.95302453687</v>
      </c>
      <c r="AF218" s="2">
        <f t="shared" si="75"/>
        <v>23478.923412485321</v>
      </c>
      <c r="AG218" s="2">
        <f t="shared" si="75"/>
        <v>25231.019513283682</v>
      </c>
      <c r="AH218" s="2">
        <f t="shared" si="75"/>
        <v>27041.824767749971</v>
      </c>
      <c r="AJ218" s="2">
        <f t="shared" ref="AJ218:BN218" si="76">AJ55</f>
        <v>0</v>
      </c>
      <c r="AK218" s="2">
        <f t="shared" si="76"/>
        <v>107.95537673507235</v>
      </c>
      <c r="AL218" s="2">
        <f t="shared" si="76"/>
        <v>216.04167844781759</v>
      </c>
      <c r="AM218" s="2">
        <f t="shared" si="76"/>
        <v>324.25890513823595</v>
      </c>
      <c r="AN218" s="2">
        <f t="shared" si="76"/>
        <v>432.60705680632714</v>
      </c>
      <c r="AO218" s="2">
        <f t="shared" si="76"/>
        <v>541.08613345209119</v>
      </c>
      <c r="AP218" s="2">
        <f t="shared" si="76"/>
        <v>649.69613507552833</v>
      </c>
      <c r="AQ218" s="2">
        <f t="shared" si="76"/>
        <v>758.43706167663845</v>
      </c>
      <c r="AR218" s="2">
        <f t="shared" si="76"/>
        <v>867.30891325542132</v>
      </c>
      <c r="AS218" s="2">
        <f t="shared" si="76"/>
        <v>976.31168981187727</v>
      </c>
      <c r="AT218" s="2">
        <f t="shared" si="76"/>
        <v>1085.4453913460061</v>
      </c>
      <c r="AU218" s="2">
        <f t="shared" si="76"/>
        <v>1293.0145838009942</v>
      </c>
      <c r="AV218" s="2">
        <f t="shared" si="76"/>
        <v>1500.8333519946716</v>
      </c>
      <c r="AW218" s="2">
        <f t="shared" si="76"/>
        <v>1708.901695927038</v>
      </c>
      <c r="AX218" s="2">
        <f t="shared" si="76"/>
        <v>1917.2196155980932</v>
      </c>
      <c r="AY218" s="2">
        <f t="shared" si="76"/>
        <v>2125.7871110078377</v>
      </c>
      <c r="AZ218" s="2">
        <f t="shared" si="76"/>
        <v>2334.6041821562712</v>
      </c>
      <c r="BA218" s="2">
        <f t="shared" si="76"/>
        <v>2543.670829043394</v>
      </c>
      <c r="BB218" s="2">
        <f t="shared" si="76"/>
        <v>2752.9870516692054</v>
      </c>
      <c r="BC218" s="2">
        <f t="shared" si="76"/>
        <v>2962.5528500337064</v>
      </c>
      <c r="BD218" s="2">
        <f t="shared" si="76"/>
        <v>3172.3682241368956</v>
      </c>
      <c r="BE218" s="2">
        <f t="shared" si="76"/>
        <v>3543.0611911255673</v>
      </c>
      <c r="BF218" s="2">
        <f t="shared" si="76"/>
        <v>3914.1964442334342</v>
      </c>
      <c r="BG218" s="2">
        <f t="shared" si="76"/>
        <v>4285.7739834604972</v>
      </c>
      <c r="BH218" s="2">
        <f t="shared" si="76"/>
        <v>4657.7938088067567</v>
      </c>
      <c r="BI218" s="2">
        <f t="shared" si="76"/>
        <v>5030.2559202722114</v>
      </c>
      <c r="BJ218" s="2">
        <f t="shared" si="76"/>
        <v>5403.1603178568603</v>
      </c>
      <c r="BK218" s="2">
        <f t="shared" si="76"/>
        <v>5776.5070015607062</v>
      </c>
      <c r="BL218" s="2">
        <f t="shared" si="76"/>
        <v>6150.295971383749</v>
      </c>
      <c r="BM218" s="2">
        <f t="shared" si="76"/>
        <v>6524.527227325987</v>
      </c>
      <c r="BN218" s="2">
        <f t="shared" si="76"/>
        <v>6899.2007693874311</v>
      </c>
      <c r="BP218" s="2">
        <f t="shared" ref="BP218:CT218" si="77">BP55</f>
        <v>0</v>
      </c>
      <c r="BQ218" s="2">
        <f t="shared" si="77"/>
        <v>174.33606509431746</v>
      </c>
      <c r="BR218" s="2">
        <f t="shared" si="77"/>
        <v>417.0492859282146</v>
      </c>
      <c r="BS218" s="2">
        <f t="shared" si="77"/>
        <v>727.68671602516997</v>
      </c>
      <c r="BT218" s="2">
        <f t="shared" si="77"/>
        <v>1105.7974101634234</v>
      </c>
      <c r="BU218" s="2">
        <f t="shared" si="77"/>
        <v>1550.9324170101488</v>
      </c>
      <c r="BV218" s="2">
        <f t="shared" si="77"/>
        <v>2062.6447717800252</v>
      </c>
      <c r="BW218" s="2">
        <f t="shared" si="77"/>
        <v>2640.4894889181246</v>
      </c>
      <c r="BX218" s="2">
        <f t="shared" si="77"/>
        <v>3284.0235548070477</v>
      </c>
      <c r="BY218" s="2">
        <f t="shared" si="77"/>
        <v>3992.8059204982319</v>
      </c>
      <c r="BZ218" s="2">
        <f t="shared" si="77"/>
        <v>4766.39749446735</v>
      </c>
      <c r="CA218" s="2">
        <f t="shared" si="77"/>
        <v>5581.3919670408886</v>
      </c>
      <c r="CB218" s="2">
        <f t="shared" si="77"/>
        <v>6438.9763073461954</v>
      </c>
      <c r="CC218" s="2">
        <f t="shared" si="77"/>
        <v>7338.8611870411751</v>
      </c>
      <c r="CD218" s="2">
        <f t="shared" si="77"/>
        <v>8280.7585683688831</v>
      </c>
      <c r="CE218" s="2">
        <f t="shared" si="77"/>
        <v>9264.3816993848523</v>
      </c>
      <c r="CF218" s="2">
        <f t="shared" si="77"/>
        <v>10289.44510920026</v>
      </c>
      <c r="CG218" s="2">
        <f t="shared" si="77"/>
        <v>11355.664603240919</v>
      </c>
      <c r="CH218" s="2">
        <f t="shared" si="77"/>
        <v>12462.757258522008</v>
      </c>
      <c r="CI218" s="2">
        <f t="shared" si="77"/>
        <v>13610.441418938504</v>
      </c>
      <c r="CJ218" s="2">
        <f t="shared" si="77"/>
        <v>14798.436690571285</v>
      </c>
      <c r="CK218" s="2">
        <f t="shared" si="77"/>
        <v>16436.397330052529</v>
      </c>
      <c r="CL218" s="2">
        <f t="shared" si="77"/>
        <v>18136.895004484817</v>
      </c>
      <c r="CM218" s="2">
        <f t="shared" si="77"/>
        <v>19899.499824724397</v>
      </c>
      <c r="CN218" s="2">
        <f t="shared" si="77"/>
        <v>21723.783827195988</v>
      </c>
      <c r="CO218" s="2">
        <f t="shared" si="77"/>
        <v>23609.320966757281</v>
      </c>
      <c r="CP218" s="2">
        <f t="shared" si="77"/>
        <v>25555.687109587154</v>
      </c>
      <c r="CQ218" s="2">
        <f t="shared" si="77"/>
        <v>27562.460026097575</v>
      </c>
      <c r="CR218" s="2">
        <f t="shared" si="77"/>
        <v>29629.219383869069</v>
      </c>
      <c r="CS218" s="2">
        <f t="shared" si="77"/>
        <v>31755.546740609669</v>
      </c>
      <c r="CT218" s="2">
        <f t="shared" si="77"/>
        <v>33941.025537137401</v>
      </c>
    </row>
    <row r="219" spans="4:98">
      <c r="D219" s="2">
        <f t="shared" ref="D219:AH219" si="78">D74</f>
        <v>0</v>
      </c>
      <c r="E219" s="2">
        <f t="shared" si="78"/>
        <v>0</v>
      </c>
      <c r="F219" s="2">
        <f t="shared" si="78"/>
        <v>0</v>
      </c>
      <c r="G219" s="2">
        <f t="shared" si="78"/>
        <v>0</v>
      </c>
      <c r="H219" s="2">
        <f t="shared" si="78"/>
        <v>0</v>
      </c>
      <c r="I219" s="2">
        <f t="shared" si="78"/>
        <v>0</v>
      </c>
      <c r="J219" s="2">
        <f t="shared" si="78"/>
        <v>0</v>
      </c>
      <c r="K219" s="2">
        <f t="shared" si="78"/>
        <v>0</v>
      </c>
      <c r="L219" s="2">
        <f t="shared" si="78"/>
        <v>0</v>
      </c>
      <c r="M219" s="2">
        <f t="shared" si="78"/>
        <v>0</v>
      </c>
      <c r="N219" s="2">
        <f t="shared" si="78"/>
        <v>0</v>
      </c>
      <c r="O219" s="2">
        <f t="shared" si="78"/>
        <v>0</v>
      </c>
      <c r="P219" s="2">
        <f t="shared" si="78"/>
        <v>0</v>
      </c>
      <c r="Q219" s="2">
        <f t="shared" si="78"/>
        <v>0</v>
      </c>
      <c r="R219" s="2">
        <f t="shared" si="78"/>
        <v>0</v>
      </c>
      <c r="S219" s="2">
        <f t="shared" si="78"/>
        <v>0</v>
      </c>
      <c r="T219" s="2">
        <f t="shared" si="78"/>
        <v>0</v>
      </c>
      <c r="U219" s="2">
        <f t="shared" si="78"/>
        <v>0</v>
      </c>
      <c r="V219" s="2">
        <f t="shared" si="78"/>
        <v>0</v>
      </c>
      <c r="W219" s="2">
        <f t="shared" si="78"/>
        <v>0</v>
      </c>
      <c r="X219" s="2">
        <f t="shared" si="78"/>
        <v>0</v>
      </c>
      <c r="Y219" s="2">
        <f t="shared" si="78"/>
        <v>0</v>
      </c>
      <c r="Z219" s="2">
        <f t="shared" si="78"/>
        <v>0</v>
      </c>
      <c r="AA219" s="2">
        <f t="shared" si="78"/>
        <v>0</v>
      </c>
      <c r="AB219" s="2">
        <f t="shared" si="78"/>
        <v>0</v>
      </c>
      <c r="AC219" s="2">
        <f t="shared" si="78"/>
        <v>0</v>
      </c>
      <c r="AD219" s="2">
        <f t="shared" si="78"/>
        <v>0</v>
      </c>
      <c r="AE219" s="2">
        <f t="shared" si="78"/>
        <v>0</v>
      </c>
      <c r="AF219" s="2">
        <f t="shared" si="78"/>
        <v>0</v>
      </c>
      <c r="AG219" s="2">
        <f t="shared" si="78"/>
        <v>0</v>
      </c>
      <c r="AH219" s="2">
        <f t="shared" si="78"/>
        <v>0</v>
      </c>
      <c r="AJ219" s="2">
        <f t="shared" ref="AJ219:BN219" si="79">AJ74</f>
        <v>0</v>
      </c>
      <c r="AK219" s="2">
        <f t="shared" si="79"/>
        <v>0</v>
      </c>
      <c r="AL219" s="2">
        <f t="shared" si="79"/>
        <v>0</v>
      </c>
      <c r="AM219" s="2">
        <f t="shared" si="79"/>
        <v>0</v>
      </c>
      <c r="AN219" s="2">
        <f t="shared" si="79"/>
        <v>0</v>
      </c>
      <c r="AO219" s="2">
        <f t="shared" si="79"/>
        <v>0</v>
      </c>
      <c r="AP219" s="2">
        <f t="shared" si="79"/>
        <v>0</v>
      </c>
      <c r="AQ219" s="2">
        <f t="shared" si="79"/>
        <v>0</v>
      </c>
      <c r="AR219" s="2">
        <f t="shared" si="79"/>
        <v>0</v>
      </c>
      <c r="AS219" s="2">
        <f t="shared" si="79"/>
        <v>0</v>
      </c>
      <c r="AT219" s="2">
        <f t="shared" si="79"/>
        <v>0</v>
      </c>
      <c r="AU219" s="2">
        <f t="shared" si="79"/>
        <v>0</v>
      </c>
      <c r="AV219" s="2">
        <f t="shared" si="79"/>
        <v>0</v>
      </c>
      <c r="AW219" s="2">
        <f t="shared" si="79"/>
        <v>0</v>
      </c>
      <c r="AX219" s="2">
        <f t="shared" si="79"/>
        <v>0</v>
      </c>
      <c r="AY219" s="2">
        <f t="shared" si="79"/>
        <v>0</v>
      </c>
      <c r="AZ219" s="2">
        <f t="shared" si="79"/>
        <v>0</v>
      </c>
      <c r="BA219" s="2">
        <f t="shared" si="79"/>
        <v>0</v>
      </c>
      <c r="BB219" s="2">
        <f t="shared" si="79"/>
        <v>0</v>
      </c>
      <c r="BC219" s="2">
        <f t="shared" si="79"/>
        <v>0</v>
      </c>
      <c r="BD219" s="2">
        <f t="shared" si="79"/>
        <v>0</v>
      </c>
      <c r="BE219" s="2">
        <f t="shared" si="79"/>
        <v>0</v>
      </c>
      <c r="BF219" s="2">
        <f t="shared" si="79"/>
        <v>0</v>
      </c>
      <c r="BG219" s="2">
        <f t="shared" si="79"/>
        <v>0</v>
      </c>
      <c r="BH219" s="2">
        <f t="shared" si="79"/>
        <v>0</v>
      </c>
      <c r="BI219" s="2">
        <f t="shared" si="79"/>
        <v>0</v>
      </c>
      <c r="BJ219" s="2">
        <f t="shared" si="79"/>
        <v>0</v>
      </c>
      <c r="BK219" s="2">
        <f t="shared" si="79"/>
        <v>0</v>
      </c>
      <c r="BL219" s="2">
        <f t="shared" si="79"/>
        <v>0</v>
      </c>
      <c r="BM219" s="2">
        <f t="shared" si="79"/>
        <v>0</v>
      </c>
      <c r="BN219" s="2">
        <f t="shared" si="79"/>
        <v>0</v>
      </c>
      <c r="BP219" s="2">
        <f t="shared" ref="BP219:CT219" si="80">BP74</f>
        <v>0</v>
      </c>
      <c r="BQ219" s="2">
        <f t="shared" si="80"/>
        <v>0</v>
      </c>
      <c r="BR219" s="2">
        <f t="shared" si="80"/>
        <v>0</v>
      </c>
      <c r="BS219" s="2">
        <f t="shared" si="80"/>
        <v>0</v>
      </c>
      <c r="BT219" s="2">
        <f t="shared" si="80"/>
        <v>0</v>
      </c>
      <c r="BU219" s="2">
        <f t="shared" si="80"/>
        <v>0</v>
      </c>
      <c r="BV219" s="2">
        <f t="shared" si="80"/>
        <v>0</v>
      </c>
      <c r="BW219" s="2">
        <f t="shared" si="80"/>
        <v>0</v>
      </c>
      <c r="BX219" s="2">
        <f t="shared" si="80"/>
        <v>0</v>
      </c>
      <c r="BY219" s="2">
        <f t="shared" si="80"/>
        <v>0</v>
      </c>
      <c r="BZ219" s="2">
        <f t="shared" si="80"/>
        <v>0</v>
      </c>
      <c r="CA219" s="2">
        <f t="shared" si="80"/>
        <v>0</v>
      </c>
      <c r="CB219" s="2">
        <f t="shared" si="80"/>
        <v>0</v>
      </c>
      <c r="CC219" s="2">
        <f t="shared" si="80"/>
        <v>0</v>
      </c>
      <c r="CD219" s="2">
        <f t="shared" si="80"/>
        <v>0</v>
      </c>
      <c r="CE219" s="2">
        <f t="shared" si="80"/>
        <v>0</v>
      </c>
      <c r="CF219" s="2">
        <f t="shared" si="80"/>
        <v>0</v>
      </c>
      <c r="CG219" s="2">
        <f t="shared" si="80"/>
        <v>0</v>
      </c>
      <c r="CH219" s="2">
        <f t="shared" si="80"/>
        <v>0</v>
      </c>
      <c r="CI219" s="2">
        <f t="shared" si="80"/>
        <v>0</v>
      </c>
      <c r="CJ219" s="2">
        <f t="shared" si="80"/>
        <v>0</v>
      </c>
      <c r="CK219" s="2">
        <f t="shared" si="80"/>
        <v>0</v>
      </c>
      <c r="CL219" s="2">
        <f t="shared" si="80"/>
        <v>0</v>
      </c>
      <c r="CM219" s="2">
        <f t="shared" si="80"/>
        <v>0</v>
      </c>
      <c r="CN219" s="2">
        <f t="shared" si="80"/>
        <v>0</v>
      </c>
      <c r="CO219" s="2">
        <f t="shared" si="80"/>
        <v>0</v>
      </c>
      <c r="CP219" s="2">
        <f t="shared" si="80"/>
        <v>0</v>
      </c>
      <c r="CQ219" s="2">
        <f t="shared" si="80"/>
        <v>0</v>
      </c>
      <c r="CR219" s="2">
        <f t="shared" si="80"/>
        <v>0</v>
      </c>
      <c r="CS219" s="2">
        <f t="shared" si="80"/>
        <v>0</v>
      </c>
      <c r="CT219" s="2">
        <f t="shared" si="80"/>
        <v>0</v>
      </c>
    </row>
    <row r="220" spans="4:98">
      <c r="D220" s="2">
        <f t="shared" ref="D220:AH220" si="81">D65</f>
        <v>1577666.5665936389</v>
      </c>
      <c r="E220" s="2">
        <f t="shared" si="81"/>
        <v>1530680.2174789796</v>
      </c>
      <c r="F220" s="2">
        <f t="shared" si="81"/>
        <v>1483831.2077817975</v>
      </c>
      <c r="G220" s="2">
        <f t="shared" si="81"/>
        <v>1437120.1547314322</v>
      </c>
      <c r="H220" s="2">
        <f t="shared" si="81"/>
        <v>1390547.7088133669</v>
      </c>
      <c r="I220" s="2">
        <f t="shared" si="81"/>
        <v>1344114.5549847311</v>
      </c>
      <c r="J220" s="2">
        <f t="shared" si="81"/>
        <v>1296833.4631704658</v>
      </c>
      <c r="K220" s="2">
        <f t="shared" si="81"/>
        <v>1249908.5476522529</v>
      </c>
      <c r="L220" s="2">
        <f t="shared" si="81"/>
        <v>1203338.8448597831</v>
      </c>
      <c r="M220" s="2">
        <f t="shared" si="81"/>
        <v>1157123.442163063</v>
      </c>
      <c r="N220" s="2">
        <f t="shared" si="81"/>
        <v>1111261.4791515267</v>
      </c>
      <c r="O220" s="2">
        <f t="shared" si="81"/>
        <v>1066783.4529633794</v>
      </c>
      <c r="P220" s="2">
        <f t="shared" si="81"/>
        <v>1022693.5669515443</v>
      </c>
      <c r="Q220" s="2">
        <f t="shared" si="81"/>
        <v>979089.15767811367</v>
      </c>
      <c r="R220" s="2">
        <f t="shared" si="81"/>
        <v>935900.91970400768</v>
      </c>
      <c r="S220" s="2">
        <f t="shared" si="81"/>
        <v>893125.58374250191</v>
      </c>
      <c r="T220" s="2">
        <f t="shared" si="81"/>
        <v>847463.77713835798</v>
      </c>
      <c r="U220" s="2">
        <f t="shared" si="81"/>
        <v>802303.85820655618</v>
      </c>
      <c r="V220" s="2">
        <f t="shared" si="81"/>
        <v>757641.34556360985</v>
      </c>
      <c r="W220" s="2">
        <f t="shared" si="81"/>
        <v>713471.88651586464</v>
      </c>
      <c r="X220" s="2">
        <f t="shared" si="81"/>
        <v>669791.25814896775</v>
      </c>
      <c r="Y220" s="2">
        <f t="shared" si="81"/>
        <v>619902.06863475195</v>
      </c>
      <c r="Z220" s="2">
        <f t="shared" si="81"/>
        <v>570714.46295524912</v>
      </c>
      <c r="AA220" s="2">
        <f t="shared" si="81"/>
        <v>522221.54990961828</v>
      </c>
      <c r="AB220" s="2">
        <f t="shared" si="81"/>
        <v>474354.83826031553</v>
      </c>
      <c r="AC220" s="2">
        <f t="shared" si="81"/>
        <v>427107.93607114226</v>
      </c>
      <c r="AD220" s="2">
        <f t="shared" si="81"/>
        <v>379471.04123525327</v>
      </c>
      <c r="AE220" s="2">
        <f t="shared" si="81"/>
        <v>332482.38055215811</v>
      </c>
      <c r="AF220" s="2">
        <f t="shared" si="81"/>
        <v>286135.59588025889</v>
      </c>
      <c r="AG220" s="2">
        <f t="shared" si="81"/>
        <v>240424.5883498324</v>
      </c>
      <c r="AH220" s="2">
        <f t="shared" si="81"/>
        <v>195343.51926176526</v>
      </c>
      <c r="AJ220" s="2">
        <f t="shared" ref="AJ220:BN220" si="82">AJ65</f>
        <v>368256.49460398941</v>
      </c>
      <c r="AK220" s="2">
        <f t="shared" si="82"/>
        <v>360915.92121152492</v>
      </c>
      <c r="AL220" s="2">
        <f t="shared" si="82"/>
        <v>353567.7007928848</v>
      </c>
      <c r="AM220" s="2">
        <f t="shared" si="82"/>
        <v>346212.0805972286</v>
      </c>
      <c r="AN220" s="2">
        <f t="shared" si="82"/>
        <v>338849.31687137153</v>
      </c>
      <c r="AO220" s="2">
        <f t="shared" si="82"/>
        <v>331479.6751169911</v>
      </c>
      <c r="AP220" s="2">
        <f t="shared" si="82"/>
        <v>324304.50658798194</v>
      </c>
      <c r="AQ220" s="2">
        <f t="shared" si="82"/>
        <v>317137.94310818083</v>
      </c>
      <c r="AR220" s="2">
        <f t="shared" si="82"/>
        <v>309980.27954921121</v>
      </c>
      <c r="AS220" s="2">
        <f t="shared" si="82"/>
        <v>302831.8211291912</v>
      </c>
      <c r="AT220" s="2">
        <f t="shared" si="82"/>
        <v>295692.88370203623</v>
      </c>
      <c r="AU220" s="2">
        <f t="shared" si="82"/>
        <v>287029.15456720802</v>
      </c>
      <c r="AV220" s="2">
        <f t="shared" si="82"/>
        <v>278388.44810001209</v>
      </c>
      <c r="AW220" s="2">
        <f t="shared" si="82"/>
        <v>269806.35414084187</v>
      </c>
      <c r="AX220" s="2">
        <f t="shared" si="82"/>
        <v>261258.28482167644</v>
      </c>
      <c r="AY220" s="2">
        <f t="shared" si="82"/>
        <v>252744.79069237431</v>
      </c>
      <c r="AZ220" s="2">
        <f t="shared" si="82"/>
        <v>244266.43528714741</v>
      </c>
      <c r="BA220" s="2">
        <f t="shared" si="82"/>
        <v>235823.79548605258</v>
      </c>
      <c r="BB220" s="2">
        <f t="shared" si="82"/>
        <v>227417.46188427202</v>
      </c>
      <c r="BC220" s="2">
        <f t="shared" si="82"/>
        <v>219048.03916935748</v>
      </c>
      <c r="BD220" s="2">
        <f t="shared" si="82"/>
        <v>210716.14650661286</v>
      </c>
      <c r="BE220" s="2">
        <f t="shared" si="82"/>
        <v>200235.57468353535</v>
      </c>
      <c r="BF220" s="2">
        <f t="shared" si="82"/>
        <v>189746.29983034011</v>
      </c>
      <c r="BG220" s="2">
        <f t="shared" si="82"/>
        <v>179424.61999771799</v>
      </c>
      <c r="BH220" s="2">
        <f t="shared" si="82"/>
        <v>169190.0134940662</v>
      </c>
      <c r="BI220" s="2">
        <f t="shared" si="82"/>
        <v>159042.69175708896</v>
      </c>
      <c r="BJ220" s="2">
        <f t="shared" si="82"/>
        <v>148998.77282309215</v>
      </c>
      <c r="BK220" s="2">
        <f t="shared" si="82"/>
        <v>139044.13732311601</v>
      </c>
      <c r="BL220" s="2">
        <f t="shared" si="82"/>
        <v>129179.04683696644</v>
      </c>
      <c r="BM220" s="2">
        <f t="shared" si="82"/>
        <v>119403.78168754739</v>
      </c>
      <c r="BN220" s="2">
        <f t="shared" si="82"/>
        <v>120660.34370797122</v>
      </c>
      <c r="BP220" s="2">
        <f t="shared" ref="BP220:CT220" si="83">BP65</f>
        <v>1945923.0611976283</v>
      </c>
      <c r="BQ220" s="2">
        <f t="shared" si="83"/>
        <v>1891596.1386905045</v>
      </c>
      <c r="BR220" s="2">
        <f t="shared" si="83"/>
        <v>1837398.9085746822</v>
      </c>
      <c r="BS220" s="2">
        <f t="shared" si="83"/>
        <v>1783332.2353286608</v>
      </c>
      <c r="BT220" s="2">
        <f t="shared" si="83"/>
        <v>1729397.0256847385</v>
      </c>
      <c r="BU220" s="2">
        <f t="shared" si="83"/>
        <v>1675594.2301017223</v>
      </c>
      <c r="BV220" s="2">
        <f t="shared" si="83"/>
        <v>1621137.9697584477</v>
      </c>
      <c r="BW220" s="2">
        <f t="shared" si="83"/>
        <v>1567046.4907604337</v>
      </c>
      <c r="BX220" s="2">
        <f t="shared" si="83"/>
        <v>1513319.1244089943</v>
      </c>
      <c r="BY220" s="2">
        <f t="shared" si="83"/>
        <v>1459955.2632922542</v>
      </c>
      <c r="BZ220" s="2">
        <f t="shared" si="83"/>
        <v>1406954.3628535629</v>
      </c>
      <c r="CA220" s="2">
        <f t="shared" si="83"/>
        <v>1353812.6075305874</v>
      </c>
      <c r="CB220" s="2">
        <f t="shared" si="83"/>
        <v>1301082.0150515563</v>
      </c>
      <c r="CC220" s="2">
        <f t="shared" si="83"/>
        <v>1248895.5118189557</v>
      </c>
      <c r="CD220" s="2">
        <f t="shared" si="83"/>
        <v>1197159.204525684</v>
      </c>
      <c r="CE220" s="2">
        <f t="shared" si="83"/>
        <v>1145870.3744348763</v>
      </c>
      <c r="CF220" s="2">
        <f t="shared" si="83"/>
        <v>1091730.2124255053</v>
      </c>
      <c r="CG220" s="2">
        <f t="shared" si="83"/>
        <v>1038127.6536926087</v>
      </c>
      <c r="CH220" s="2">
        <f t="shared" si="83"/>
        <v>985058.8074478819</v>
      </c>
      <c r="CI220" s="2">
        <f t="shared" si="83"/>
        <v>932519.92568522214</v>
      </c>
      <c r="CJ220" s="2">
        <f t="shared" si="83"/>
        <v>880507.40465558064</v>
      </c>
      <c r="CK220" s="2">
        <f t="shared" si="83"/>
        <v>820137.64331828733</v>
      </c>
      <c r="CL220" s="2">
        <f t="shared" si="83"/>
        <v>760460.76278558921</v>
      </c>
      <c r="CM220" s="2">
        <f t="shared" si="83"/>
        <v>701646.16990733624</v>
      </c>
      <c r="CN220" s="2">
        <f t="shared" si="83"/>
        <v>643544.85175438179</v>
      </c>
      <c r="CO220" s="2">
        <f t="shared" si="83"/>
        <v>586150.6278282312</v>
      </c>
      <c r="CP220" s="2">
        <f t="shared" si="83"/>
        <v>528469.81405834539</v>
      </c>
      <c r="CQ220" s="2">
        <f t="shared" si="83"/>
        <v>471526.51787527412</v>
      </c>
      <c r="CR220" s="2">
        <f t="shared" si="83"/>
        <v>415314.64271722536</v>
      </c>
      <c r="CS220" s="2">
        <f t="shared" si="83"/>
        <v>359828.37003737979</v>
      </c>
      <c r="CT220" s="2">
        <f t="shared" si="83"/>
        <v>316003.86296973645</v>
      </c>
    </row>
    <row r="221" spans="4:98">
      <c r="D221" s="2">
        <f>SUM(D213:D220)</f>
        <v>3175879.9761800263</v>
      </c>
      <c r="E221" s="2">
        <f t="shared" ref="E221:AH221" si="84">SUM(E213:E220)</f>
        <v>3113764.3978777723</v>
      </c>
      <c r="F221" s="2">
        <f t="shared" si="84"/>
        <v>3051872.3995194798</v>
      </c>
      <c r="G221" s="2">
        <f t="shared" si="84"/>
        <v>2990197.993670465</v>
      </c>
      <c r="H221" s="2">
        <f t="shared" si="84"/>
        <v>2928735.7717450876</v>
      </c>
      <c r="I221" s="2">
        <f t="shared" si="84"/>
        <v>2867480.3002750273</v>
      </c>
      <c r="J221" s="2">
        <f t="shared" si="84"/>
        <v>2805370.6853794316</v>
      </c>
      <c r="K221" s="2">
        <f t="shared" si="84"/>
        <v>2743650.6316892765</v>
      </c>
      <c r="L221" s="2">
        <f t="shared" si="84"/>
        <v>2682313.2211976694</v>
      </c>
      <c r="M221" s="2">
        <f t="shared" si="84"/>
        <v>2621351.5156076699</v>
      </c>
      <c r="N221" s="2">
        <f t="shared" si="84"/>
        <v>2560758.823512122</v>
      </c>
      <c r="O221" s="2">
        <f t="shared" si="84"/>
        <v>2497431.2986734388</v>
      </c>
      <c r="P221" s="2">
        <f t="shared" si="84"/>
        <v>2434487.5912053622</v>
      </c>
      <c r="Q221" s="2">
        <f t="shared" si="84"/>
        <v>2372018.7694819374</v>
      </c>
      <c r="R221" s="2">
        <f t="shared" si="84"/>
        <v>2309949.4411812541</v>
      </c>
      <c r="S221" s="2">
        <f t="shared" si="84"/>
        <v>2248270.1612607883</v>
      </c>
      <c r="T221" s="2">
        <f t="shared" si="84"/>
        <v>2183383.4076457238</v>
      </c>
      <c r="U221" s="2">
        <f t="shared" si="84"/>
        <v>2118930.9887020402</v>
      </c>
      <c r="V221" s="2">
        <f t="shared" si="84"/>
        <v>2054902.6958425143</v>
      </c>
      <c r="W221" s="2">
        <f t="shared" si="84"/>
        <v>1991288.340438911</v>
      </c>
      <c r="X221" s="2">
        <f t="shared" si="84"/>
        <v>1928078.1567871168</v>
      </c>
      <c r="Y221" s="2">
        <f t="shared" si="84"/>
        <v>1866083.6694797026</v>
      </c>
      <c r="Z221" s="2">
        <f t="shared" si="84"/>
        <v>1801949.5801082444</v>
      </c>
      <c r="AA221" s="2">
        <f t="shared" si="84"/>
        <v>1738331.4011970207</v>
      </c>
      <c r="AB221" s="2">
        <f t="shared" si="84"/>
        <v>1675155.2215317497</v>
      </c>
      <c r="AC221" s="2">
        <f t="shared" si="84"/>
        <v>1612409.0869966047</v>
      </c>
      <c r="AD221" s="2">
        <f t="shared" si="84"/>
        <v>1548908.3698808432</v>
      </c>
      <c r="AE221" s="2">
        <f t="shared" si="84"/>
        <v>1485844.2136074579</v>
      </c>
      <c r="AF221" s="2">
        <f t="shared" si="84"/>
        <v>1423204.5536833336</v>
      </c>
      <c r="AG221" s="2">
        <f t="shared" si="84"/>
        <v>1360977.4271595418</v>
      </c>
      <c r="AH221" s="2">
        <f t="shared" si="84"/>
        <v>1299150.9708810935</v>
      </c>
      <c r="AJ221" s="2">
        <f>SUM(AJ213:AJ220)</f>
        <v>803785.80067878403</v>
      </c>
      <c r="AK221" s="2">
        <f t="shared" ref="AK221:BN221" si="85">SUM(AK213:AK220)</f>
        <v>796520.05121643736</v>
      </c>
      <c r="AL221" s="2">
        <f t="shared" si="85"/>
        <v>789215.20101707126</v>
      </c>
      <c r="AM221" s="2">
        <f t="shared" si="85"/>
        <v>781870.44272637716</v>
      </c>
      <c r="AN221" s="2">
        <f t="shared" si="85"/>
        <v>774485.20259011467</v>
      </c>
      <c r="AO221" s="2">
        <f t="shared" si="85"/>
        <v>767058.89732161036</v>
      </c>
      <c r="AP221" s="2">
        <f t="shared" si="85"/>
        <v>759792.01020021446</v>
      </c>
      <c r="AQ221" s="2">
        <f t="shared" si="85"/>
        <v>752497.78548199497</v>
      </c>
      <c r="AR221" s="2">
        <f t="shared" si="85"/>
        <v>745175.61046225764</v>
      </c>
      <c r="AS221" s="2">
        <f t="shared" si="85"/>
        <v>737824.86235046957</v>
      </c>
      <c r="AT221" s="2">
        <f t="shared" si="85"/>
        <v>730445.13446393702</v>
      </c>
      <c r="AU221" s="2">
        <f t="shared" si="85"/>
        <v>720194.18824995053</v>
      </c>
      <c r="AV221" s="2">
        <f t="shared" si="85"/>
        <v>709925.92047193565</v>
      </c>
      <c r="AW221" s="2">
        <f t="shared" si="85"/>
        <v>699674.68048257835</v>
      </c>
      <c r="AX221" s="2">
        <f t="shared" si="85"/>
        <v>689414.84357882501</v>
      </c>
      <c r="AY221" s="2">
        <f t="shared" si="85"/>
        <v>679145.9003132208</v>
      </c>
      <c r="AZ221" s="2">
        <f t="shared" si="85"/>
        <v>668867.33057251293</v>
      </c>
      <c r="BA221" s="2">
        <f t="shared" si="85"/>
        <v>658578.60344137542</v>
      </c>
      <c r="BB221" s="2">
        <f t="shared" si="85"/>
        <v>648279.17706383439</v>
      </c>
      <c r="BC221" s="2">
        <f t="shared" si="85"/>
        <v>637968.49850236904</v>
      </c>
      <c r="BD221" s="2">
        <f t="shared" si="85"/>
        <v>627646.14741440967</v>
      </c>
      <c r="BE221" s="2">
        <f t="shared" si="85"/>
        <v>613659.78066197899</v>
      </c>
      <c r="BF221" s="2">
        <f t="shared" si="85"/>
        <v>601284.33551380876</v>
      </c>
      <c r="BG221" s="2">
        <f t="shared" si="85"/>
        <v>589022.23642870504</v>
      </c>
      <c r="BH221" s="2">
        <f t="shared" si="85"/>
        <v>576791.63483796362</v>
      </c>
      <c r="BI221" s="2">
        <f t="shared" si="85"/>
        <v>564591.38599413459</v>
      </c>
      <c r="BJ221" s="2">
        <f t="shared" si="85"/>
        <v>552436.22182731202</v>
      </c>
      <c r="BK221" s="2">
        <f t="shared" si="85"/>
        <v>540310.60631588683</v>
      </c>
      <c r="BL221" s="2">
        <f t="shared" si="85"/>
        <v>528213.35320258525</v>
      </c>
      <c r="BM221" s="2">
        <f t="shared" si="85"/>
        <v>516143.26313794224</v>
      </c>
      <c r="BN221" s="2">
        <f t="shared" si="85"/>
        <v>515040.82578343729</v>
      </c>
      <c r="BP221" s="2">
        <f>SUM(BP213:BP220)</f>
        <v>3979665.7768588103</v>
      </c>
      <c r="BQ221" s="2">
        <f t="shared" ref="BQ221:CT221" si="86">SUM(BQ213:BQ220)</f>
        <v>3910284.4490942094</v>
      </c>
      <c r="BR221" s="2">
        <f t="shared" si="86"/>
        <v>3841087.6005365513</v>
      </c>
      <c r="BS221" s="2">
        <f t="shared" si="86"/>
        <v>3772068.4363968419</v>
      </c>
      <c r="BT221" s="2">
        <f t="shared" si="86"/>
        <v>3703220.9743352025</v>
      </c>
      <c r="BU221" s="2">
        <f t="shared" si="86"/>
        <v>3634539.197596638</v>
      </c>
      <c r="BV221" s="2">
        <f t="shared" si="86"/>
        <v>3565162.6955796462</v>
      </c>
      <c r="BW221" s="2">
        <f t="shared" si="86"/>
        <v>3496148.4171712715</v>
      </c>
      <c r="BX221" s="2">
        <f t="shared" si="86"/>
        <v>3427488.831659927</v>
      </c>
      <c r="BY221" s="2">
        <f t="shared" si="86"/>
        <v>3359176.3779581394</v>
      </c>
      <c r="BZ221" s="2">
        <f t="shared" si="86"/>
        <v>3291203.9579760591</v>
      </c>
      <c r="CA221" s="2">
        <f t="shared" si="86"/>
        <v>3217625.4869233891</v>
      </c>
      <c r="CB221" s="2">
        <f t="shared" si="86"/>
        <v>3144413.5116772978</v>
      </c>
      <c r="CC221" s="2">
        <f t="shared" si="86"/>
        <v>3071693.4499645159</v>
      </c>
      <c r="CD221" s="2">
        <f t="shared" si="86"/>
        <v>2999364.2847600789</v>
      </c>
      <c r="CE221" s="2">
        <f t="shared" si="86"/>
        <v>2927416.0615740092</v>
      </c>
      <c r="CF221" s="2">
        <f t="shared" si="86"/>
        <v>2852250.7382182367</v>
      </c>
      <c r="CG221" s="2">
        <f t="shared" si="86"/>
        <v>2777509.5921434155</v>
      </c>
      <c r="CH221" s="2">
        <f t="shared" si="86"/>
        <v>2703181.8729063487</v>
      </c>
      <c r="CI221" s="2">
        <f t="shared" si="86"/>
        <v>2629256.8389412803</v>
      </c>
      <c r="CJ221" s="2">
        <f t="shared" si="86"/>
        <v>2555724.3042015266</v>
      </c>
      <c r="CK221" s="2">
        <f t="shared" si="86"/>
        <v>2479743.4501416814</v>
      </c>
      <c r="CL221" s="2">
        <f t="shared" si="86"/>
        <v>2403233.9156220532</v>
      </c>
      <c r="CM221" s="2">
        <f t="shared" si="86"/>
        <v>2327353.6376257259</v>
      </c>
      <c r="CN221" s="2">
        <f t="shared" si="86"/>
        <v>2251946.8563697133</v>
      </c>
      <c r="CO221" s="2">
        <f t="shared" si="86"/>
        <v>2177000.4729907392</v>
      </c>
      <c r="CP221" s="2">
        <f t="shared" si="86"/>
        <v>2101344.5917081553</v>
      </c>
      <c r="CQ221" s="2">
        <f t="shared" si="86"/>
        <v>2026154.819923345</v>
      </c>
      <c r="CR221" s="2">
        <f t="shared" si="86"/>
        <v>1951417.9068859187</v>
      </c>
      <c r="CS221" s="2">
        <f t="shared" si="86"/>
        <v>1877120.6902974839</v>
      </c>
      <c r="CT221" s="2">
        <f t="shared" si="86"/>
        <v>1814191.7966645309</v>
      </c>
    </row>
    <row r="223" spans="4:98">
      <c r="D223" s="2">
        <f>D213</f>
        <v>0.15397601988194914</v>
      </c>
      <c r="E223" s="2">
        <f t="shared" ref="E223:AH224" si="87">E213</f>
        <v>0</v>
      </c>
      <c r="F223" s="2">
        <f t="shared" si="87"/>
        <v>0</v>
      </c>
      <c r="G223" s="2">
        <f t="shared" si="87"/>
        <v>0</v>
      </c>
      <c r="H223" s="2">
        <f t="shared" si="87"/>
        <v>0</v>
      </c>
      <c r="I223" s="2">
        <f t="shared" si="87"/>
        <v>0</v>
      </c>
      <c r="J223" s="2">
        <f t="shared" si="87"/>
        <v>0</v>
      </c>
      <c r="K223" s="2">
        <f t="shared" si="87"/>
        <v>0</v>
      </c>
      <c r="L223" s="2">
        <f t="shared" si="87"/>
        <v>0</v>
      </c>
      <c r="M223" s="2">
        <f t="shared" si="87"/>
        <v>0</v>
      </c>
      <c r="N223" s="2">
        <f t="shared" si="87"/>
        <v>9.5982381383410607E-4</v>
      </c>
      <c r="O223" s="2">
        <f t="shared" si="87"/>
        <v>0</v>
      </c>
      <c r="P223" s="2">
        <f t="shared" si="87"/>
        <v>0</v>
      </c>
      <c r="Q223" s="2">
        <f t="shared" si="87"/>
        <v>0</v>
      </c>
      <c r="R223" s="2">
        <f t="shared" si="87"/>
        <v>0</v>
      </c>
      <c r="S223" s="2">
        <f t="shared" si="87"/>
        <v>0</v>
      </c>
      <c r="T223" s="2">
        <f t="shared" si="87"/>
        <v>0</v>
      </c>
      <c r="U223" s="2">
        <f t="shared" si="87"/>
        <v>0</v>
      </c>
      <c r="V223" s="2">
        <f t="shared" si="87"/>
        <v>0</v>
      </c>
      <c r="W223" s="2">
        <f t="shared" si="87"/>
        <v>0</v>
      </c>
      <c r="X223" s="2">
        <f t="shared" si="87"/>
        <v>1.4476901780964002E-3</v>
      </c>
      <c r="Y223" s="2">
        <f t="shared" si="87"/>
        <v>0</v>
      </c>
      <c r="Z223" s="2">
        <f t="shared" si="87"/>
        <v>0</v>
      </c>
      <c r="AA223" s="2">
        <f t="shared" si="87"/>
        <v>0</v>
      </c>
      <c r="AB223" s="2">
        <f t="shared" si="87"/>
        <v>0</v>
      </c>
      <c r="AC223" s="2">
        <f t="shared" si="87"/>
        <v>0</v>
      </c>
      <c r="AD223" s="2">
        <f t="shared" si="87"/>
        <v>0</v>
      </c>
      <c r="AE223" s="2">
        <f t="shared" si="87"/>
        <v>0</v>
      </c>
      <c r="AF223" s="2">
        <f t="shared" si="87"/>
        <v>0</v>
      </c>
      <c r="AG223" s="2">
        <f t="shared" si="87"/>
        <v>0</v>
      </c>
      <c r="AH223" s="2">
        <f t="shared" si="87"/>
        <v>0</v>
      </c>
      <c r="AJ223" s="2">
        <f>AJ213</f>
        <v>7.2088106419870984E-2</v>
      </c>
      <c r="AK223" s="2">
        <f t="shared" ref="AK223:BN224" si="88">AK213</f>
        <v>0</v>
      </c>
      <c r="AL223" s="2">
        <f t="shared" si="88"/>
        <v>0</v>
      </c>
      <c r="AM223" s="2">
        <f t="shared" si="88"/>
        <v>0</v>
      </c>
      <c r="AN223" s="2">
        <f t="shared" si="88"/>
        <v>0</v>
      </c>
      <c r="AO223" s="2">
        <f t="shared" si="88"/>
        <v>0</v>
      </c>
      <c r="AP223" s="2">
        <f t="shared" si="88"/>
        <v>0</v>
      </c>
      <c r="AQ223" s="2">
        <f t="shared" si="88"/>
        <v>0</v>
      </c>
      <c r="AR223" s="2">
        <f t="shared" si="88"/>
        <v>0</v>
      </c>
      <c r="AS223" s="2">
        <f t="shared" si="88"/>
        <v>0</v>
      </c>
      <c r="AT223" s="2">
        <f t="shared" si="88"/>
        <v>0</v>
      </c>
      <c r="AU223" s="2">
        <f t="shared" si="88"/>
        <v>0</v>
      </c>
      <c r="AV223" s="2">
        <f t="shared" si="88"/>
        <v>0</v>
      </c>
      <c r="AW223" s="2">
        <f t="shared" si="88"/>
        <v>0</v>
      </c>
      <c r="AX223" s="2">
        <f t="shared" si="88"/>
        <v>0</v>
      </c>
      <c r="AY223" s="2">
        <f t="shared" si="88"/>
        <v>0</v>
      </c>
      <c r="AZ223" s="2">
        <f t="shared" si="88"/>
        <v>0</v>
      </c>
      <c r="BA223" s="2">
        <f t="shared" si="88"/>
        <v>0</v>
      </c>
      <c r="BB223" s="2">
        <f t="shared" si="88"/>
        <v>0</v>
      </c>
      <c r="BC223" s="2">
        <f t="shared" si="88"/>
        <v>0</v>
      </c>
      <c r="BD223" s="2">
        <f t="shared" si="88"/>
        <v>0</v>
      </c>
      <c r="BE223" s="2">
        <f t="shared" si="88"/>
        <v>0</v>
      </c>
      <c r="BF223" s="2">
        <f t="shared" si="88"/>
        <v>0</v>
      </c>
      <c r="BG223" s="2">
        <f t="shared" si="88"/>
        <v>0</v>
      </c>
      <c r="BH223" s="2">
        <f t="shared" si="88"/>
        <v>0</v>
      </c>
      <c r="BI223" s="2">
        <f t="shared" si="88"/>
        <v>0</v>
      </c>
      <c r="BJ223" s="2">
        <f t="shared" si="88"/>
        <v>0</v>
      </c>
      <c r="BK223" s="2">
        <f t="shared" si="88"/>
        <v>0</v>
      </c>
      <c r="BL223" s="2">
        <f t="shared" si="88"/>
        <v>0</v>
      </c>
      <c r="BM223" s="2">
        <f t="shared" si="88"/>
        <v>0</v>
      </c>
      <c r="BN223" s="2">
        <f t="shared" si="88"/>
        <v>0</v>
      </c>
      <c r="BP223" s="2">
        <f>BP213</f>
        <v>0.22606412630182013</v>
      </c>
      <c r="BQ223" s="2">
        <f t="shared" ref="BQ223:CT224" si="89">BQ213</f>
        <v>0</v>
      </c>
      <c r="BR223" s="2">
        <f t="shared" si="89"/>
        <v>0</v>
      </c>
      <c r="BS223" s="2">
        <f t="shared" si="89"/>
        <v>0</v>
      </c>
      <c r="BT223" s="2">
        <f t="shared" si="89"/>
        <v>0</v>
      </c>
      <c r="BU223" s="2">
        <f t="shared" si="89"/>
        <v>0</v>
      </c>
      <c r="BV223" s="2">
        <f t="shared" si="89"/>
        <v>0</v>
      </c>
      <c r="BW223" s="2">
        <f t="shared" si="89"/>
        <v>0</v>
      </c>
      <c r="BX223" s="2">
        <f t="shared" si="89"/>
        <v>0</v>
      </c>
      <c r="BY223" s="2">
        <f t="shared" si="89"/>
        <v>0</v>
      </c>
      <c r="BZ223" s="2">
        <f t="shared" si="89"/>
        <v>9.5982381383410607E-4</v>
      </c>
      <c r="CA223" s="2">
        <f t="shared" si="89"/>
        <v>0</v>
      </c>
      <c r="CB223" s="2">
        <f t="shared" si="89"/>
        <v>0</v>
      </c>
      <c r="CC223" s="2">
        <f t="shared" si="89"/>
        <v>0</v>
      </c>
      <c r="CD223" s="2">
        <f t="shared" si="89"/>
        <v>0</v>
      </c>
      <c r="CE223" s="2">
        <f t="shared" si="89"/>
        <v>0</v>
      </c>
      <c r="CF223" s="2">
        <f t="shared" si="89"/>
        <v>0</v>
      </c>
      <c r="CG223" s="2">
        <f t="shared" si="89"/>
        <v>0</v>
      </c>
      <c r="CH223" s="2">
        <f t="shared" si="89"/>
        <v>0</v>
      </c>
      <c r="CI223" s="2">
        <f t="shared" si="89"/>
        <v>0</v>
      </c>
      <c r="CJ223" s="2">
        <f t="shared" si="89"/>
        <v>1.4476901780964002E-3</v>
      </c>
      <c r="CK223" s="2">
        <f t="shared" si="89"/>
        <v>0</v>
      </c>
      <c r="CL223" s="2">
        <f t="shared" si="89"/>
        <v>0</v>
      </c>
      <c r="CM223" s="2">
        <f t="shared" si="89"/>
        <v>0</v>
      </c>
      <c r="CN223" s="2">
        <f t="shared" si="89"/>
        <v>0</v>
      </c>
      <c r="CO223" s="2">
        <f t="shared" si="89"/>
        <v>0</v>
      </c>
      <c r="CP223" s="2">
        <f t="shared" si="89"/>
        <v>0</v>
      </c>
      <c r="CQ223" s="2">
        <f t="shared" si="89"/>
        <v>0</v>
      </c>
      <c r="CR223" s="2">
        <f t="shared" si="89"/>
        <v>0</v>
      </c>
      <c r="CS223" s="2">
        <f t="shared" si="89"/>
        <v>0</v>
      </c>
      <c r="CT223" s="2">
        <f t="shared" si="89"/>
        <v>0</v>
      </c>
    </row>
    <row r="224" spans="4:98">
      <c r="D224" s="2">
        <f>D214</f>
        <v>0.44904149832185658</v>
      </c>
      <c r="E224" s="2">
        <f t="shared" si="87"/>
        <v>0</v>
      </c>
      <c r="F224" s="2">
        <f t="shared" si="87"/>
        <v>0</v>
      </c>
      <c r="G224" s="2">
        <f t="shared" si="87"/>
        <v>0</v>
      </c>
      <c r="H224" s="2">
        <f t="shared" si="87"/>
        <v>0</v>
      </c>
      <c r="I224" s="2">
        <f t="shared" si="87"/>
        <v>0</v>
      </c>
      <c r="J224" s="2">
        <f t="shared" si="87"/>
        <v>0</v>
      </c>
      <c r="K224" s="2">
        <f t="shared" si="87"/>
        <v>0</v>
      </c>
      <c r="L224" s="2">
        <f t="shared" si="87"/>
        <v>0</v>
      </c>
      <c r="M224" s="2">
        <f t="shared" si="87"/>
        <v>0</v>
      </c>
      <c r="N224" s="2">
        <f t="shared" si="87"/>
        <v>0.26700930372525261</v>
      </c>
      <c r="O224" s="2">
        <f t="shared" si="87"/>
        <v>0</v>
      </c>
      <c r="P224" s="2">
        <f t="shared" si="87"/>
        <v>0</v>
      </c>
      <c r="Q224" s="2">
        <f t="shared" si="87"/>
        <v>0</v>
      </c>
      <c r="R224" s="2">
        <f t="shared" si="87"/>
        <v>0</v>
      </c>
      <c r="S224" s="2">
        <f t="shared" si="87"/>
        <v>0</v>
      </c>
      <c r="T224" s="2">
        <f t="shared" si="87"/>
        <v>0</v>
      </c>
      <c r="U224" s="2">
        <f t="shared" si="87"/>
        <v>0</v>
      </c>
      <c r="V224" s="2">
        <f t="shared" si="87"/>
        <v>0</v>
      </c>
      <c r="W224" s="2">
        <f t="shared" si="87"/>
        <v>0</v>
      </c>
      <c r="X224" s="2">
        <f t="shared" si="87"/>
        <v>0.40272677223886499</v>
      </c>
      <c r="Y224" s="2">
        <f t="shared" si="87"/>
        <v>0</v>
      </c>
      <c r="Z224" s="2">
        <f t="shared" si="87"/>
        <v>0</v>
      </c>
      <c r="AA224" s="2">
        <f t="shared" si="87"/>
        <v>0</v>
      </c>
      <c r="AB224" s="2">
        <f t="shared" si="87"/>
        <v>0</v>
      </c>
      <c r="AC224" s="2">
        <f t="shared" si="87"/>
        <v>0</v>
      </c>
      <c r="AD224" s="2">
        <f t="shared" si="87"/>
        <v>0</v>
      </c>
      <c r="AE224" s="2">
        <f t="shared" si="87"/>
        <v>0</v>
      </c>
      <c r="AF224" s="2">
        <f t="shared" si="87"/>
        <v>0</v>
      </c>
      <c r="AG224" s="2">
        <f t="shared" si="87"/>
        <v>0</v>
      </c>
      <c r="AH224" s="2">
        <f t="shared" si="87"/>
        <v>0</v>
      </c>
      <c r="AJ224" s="2">
        <f>AJ214</f>
        <v>0.17091067946088745</v>
      </c>
      <c r="AK224" s="2">
        <f t="shared" si="88"/>
        <v>0</v>
      </c>
      <c r="AL224" s="2">
        <f t="shared" si="88"/>
        <v>0</v>
      </c>
      <c r="AM224" s="2">
        <f t="shared" si="88"/>
        <v>0</v>
      </c>
      <c r="AN224" s="2">
        <f t="shared" si="88"/>
        <v>0</v>
      </c>
      <c r="AO224" s="2">
        <f t="shared" si="88"/>
        <v>0</v>
      </c>
      <c r="AP224" s="2">
        <f t="shared" si="88"/>
        <v>0</v>
      </c>
      <c r="AQ224" s="2">
        <f t="shared" si="88"/>
        <v>0</v>
      </c>
      <c r="AR224" s="2">
        <f t="shared" si="88"/>
        <v>0</v>
      </c>
      <c r="AS224" s="2">
        <f t="shared" si="88"/>
        <v>0</v>
      </c>
      <c r="AT224" s="2">
        <f t="shared" si="88"/>
        <v>0.2263367838215834</v>
      </c>
      <c r="AU224" s="2">
        <f t="shared" si="88"/>
        <v>0</v>
      </c>
      <c r="AV224" s="2">
        <f t="shared" si="88"/>
        <v>0</v>
      </c>
      <c r="AW224" s="2">
        <f t="shared" si="88"/>
        <v>0</v>
      </c>
      <c r="AX224" s="2">
        <f t="shared" si="88"/>
        <v>0</v>
      </c>
      <c r="AY224" s="2">
        <f t="shared" si="88"/>
        <v>0</v>
      </c>
      <c r="AZ224" s="2">
        <f t="shared" si="88"/>
        <v>0</v>
      </c>
      <c r="BA224" s="2">
        <f t="shared" si="88"/>
        <v>0</v>
      </c>
      <c r="BB224" s="2">
        <f t="shared" si="88"/>
        <v>0</v>
      </c>
      <c r="BC224" s="2">
        <f t="shared" si="88"/>
        <v>0</v>
      </c>
      <c r="BD224" s="2">
        <f t="shared" si="88"/>
        <v>0.14381974997143673</v>
      </c>
      <c r="BE224" s="2">
        <f t="shared" si="88"/>
        <v>0</v>
      </c>
      <c r="BF224" s="2">
        <f t="shared" si="88"/>
        <v>0</v>
      </c>
      <c r="BG224" s="2">
        <f t="shared" si="88"/>
        <v>0</v>
      </c>
      <c r="BH224" s="2">
        <f t="shared" si="88"/>
        <v>0</v>
      </c>
      <c r="BI224" s="2">
        <f t="shared" si="88"/>
        <v>0</v>
      </c>
      <c r="BJ224" s="2">
        <f t="shared" si="88"/>
        <v>0</v>
      </c>
      <c r="BK224" s="2">
        <f t="shared" si="88"/>
        <v>0</v>
      </c>
      <c r="BL224" s="2">
        <f t="shared" si="88"/>
        <v>0</v>
      </c>
      <c r="BM224" s="2">
        <f t="shared" si="88"/>
        <v>0</v>
      </c>
      <c r="BN224" s="2">
        <f t="shared" si="88"/>
        <v>0</v>
      </c>
      <c r="BP224" s="2">
        <f>BP214</f>
        <v>0.61995217778274403</v>
      </c>
      <c r="BQ224" s="2">
        <f t="shared" si="89"/>
        <v>0</v>
      </c>
      <c r="BR224" s="2">
        <f t="shared" si="89"/>
        <v>0</v>
      </c>
      <c r="BS224" s="2">
        <f t="shared" si="89"/>
        <v>0</v>
      </c>
      <c r="BT224" s="2">
        <f t="shared" si="89"/>
        <v>0</v>
      </c>
      <c r="BU224" s="2">
        <f t="shared" si="89"/>
        <v>0</v>
      </c>
      <c r="BV224" s="2">
        <f t="shared" si="89"/>
        <v>0</v>
      </c>
      <c r="BW224" s="2">
        <f t="shared" si="89"/>
        <v>0</v>
      </c>
      <c r="BX224" s="2">
        <f t="shared" si="89"/>
        <v>0</v>
      </c>
      <c r="BY224" s="2">
        <f t="shared" si="89"/>
        <v>0</v>
      </c>
      <c r="BZ224" s="2">
        <f t="shared" si="89"/>
        <v>0.49334608754683601</v>
      </c>
      <c r="CA224" s="2">
        <f t="shared" si="89"/>
        <v>0</v>
      </c>
      <c r="CB224" s="2">
        <f t="shared" si="89"/>
        <v>0</v>
      </c>
      <c r="CC224" s="2">
        <f t="shared" si="89"/>
        <v>0</v>
      </c>
      <c r="CD224" s="2">
        <f t="shared" si="89"/>
        <v>0</v>
      </c>
      <c r="CE224" s="2">
        <f t="shared" si="89"/>
        <v>0</v>
      </c>
      <c r="CF224" s="2">
        <f t="shared" si="89"/>
        <v>0</v>
      </c>
      <c r="CG224" s="2">
        <f t="shared" si="89"/>
        <v>0</v>
      </c>
      <c r="CH224" s="2">
        <f t="shared" si="89"/>
        <v>0</v>
      </c>
      <c r="CI224" s="2">
        <f t="shared" si="89"/>
        <v>0</v>
      </c>
      <c r="CJ224" s="2">
        <f t="shared" si="89"/>
        <v>0.54654652221030176</v>
      </c>
      <c r="CK224" s="2">
        <f t="shared" si="89"/>
        <v>0</v>
      </c>
      <c r="CL224" s="2">
        <f t="shared" si="89"/>
        <v>0</v>
      </c>
      <c r="CM224" s="2">
        <f t="shared" si="89"/>
        <v>0</v>
      </c>
      <c r="CN224" s="2">
        <f t="shared" si="89"/>
        <v>0</v>
      </c>
      <c r="CO224" s="2">
        <f t="shared" si="89"/>
        <v>0</v>
      </c>
      <c r="CP224" s="2">
        <f t="shared" si="89"/>
        <v>0</v>
      </c>
      <c r="CQ224" s="2">
        <f t="shared" si="89"/>
        <v>0</v>
      </c>
      <c r="CR224" s="2">
        <f t="shared" si="89"/>
        <v>0</v>
      </c>
      <c r="CS224" s="2">
        <f t="shared" si="89"/>
        <v>0</v>
      </c>
      <c r="CT224" s="2">
        <f t="shared" si="89"/>
        <v>0</v>
      </c>
    </row>
    <row r="225" spans="4:98">
      <c r="D225" s="2" cm="1">
        <f t="array" ref="D225">-(D95-D92+D105-D102+D115-D112+_xlfn.IFS(D127&lt;0, -D122, D127-D122&lt;=0,D127-D122, else, D122)+D139-D134)</f>
        <v>0.11983105049320919</v>
      </c>
      <c r="E225" s="2" cm="1">
        <f t="array" ref="E225">-(E95-E92+E105-E102+E115-E112+_xlfn.IFS(E127&lt;0, -E122, E127-E122&lt;=0,E127-E122, else, E122)+E139-E134)</f>
        <v>1.5116785394971632E-2</v>
      </c>
      <c r="F225" s="2" cm="1">
        <f t="array" ref="F225">-(F95-F92+F105-F102+F115-F112+_xlfn.IFS(F127&lt;0, -F122, F127-F122&lt;=0,F127-F122, else, F122)+F139-F134)</f>
        <v>4.6158720432893485E-2</v>
      </c>
      <c r="G225" s="2" cm="1">
        <f t="array" ref="G225">-(G95-G92+G105-G102+G115-G112+_xlfn.IFS(G127&lt;0, -G122, G127-G122&lt;=0,G127-G122, else, G122)+G139-G134)</f>
        <v>7.680535438878322E-2</v>
      </c>
      <c r="H225" s="2" cm="1">
        <f t="array" ref="H225">-(H95-H92+H105-H102+H115-H112+_xlfn.IFS(H127&lt;0, -H122, H127-H122&lt;=0,H127-H122, else, H122)+H139-H134)</f>
        <v>0.10706443067663196</v>
      </c>
      <c r="I225" s="2" cm="1">
        <f t="array" ref="I225">-(I95-I92+I105-I102+I115-I112+_xlfn.IFS(I127&lt;0, -I122, I127-I122&lt;=0,I127-I122, else, I122)+I139-I134)</f>
        <v>0.13694388122823531</v>
      </c>
      <c r="J225" s="2" cm="1">
        <f t="array" ref="J225">-(J95-J92+J105-J102+J115-J112+_xlfn.IFS(J127&lt;0, -J122, J127-J122&lt;=0,J127-J122, else, J122)+J139-J134)</f>
        <v>0.16729324500150411</v>
      </c>
      <c r="K225" s="2" cm="1">
        <f t="array" ref="K225">-(K95-K92+K105-K102+K115-K112+_xlfn.IFS(K127&lt;0, -K122, K127-K122&lt;=0,K127-K122, else, K122)+K139-K134)</f>
        <v>0.19699505439239839</v>
      </c>
      <c r="L225" s="2" cm="1">
        <f t="array" ref="L225">-(L95-L92+L105-L102+L115-L112+_xlfn.IFS(L127&lt;0, -L122, L127-L122&lt;=0,L127-L122, else, L122)+L139-L134)</f>
        <v>0.22605350033261296</v>
      </c>
      <c r="M225" s="2" cm="1">
        <f t="array" ref="M225">-(M95-M92+M105-M102+M115-M112+_xlfn.IFS(M127&lt;0, -M122, M127-M122&lt;=0,M127-M122, else, M122)+M139-M134)</f>
        <v>0.25447289336738832</v>
      </c>
      <c r="N225" s="2" cm="1">
        <f t="array" ref="N225">-(N95-N92+N105-N102+N115-N112+_xlfn.IFS(N127&lt;0, -N122, N127-N122&lt;=0,N127-N122, else, N122)+N139-N134)</f>
        <v>0.17932308822526366</v>
      </c>
      <c r="O225" s="2" cm="1">
        <f t="array" ref="O225">-(O95-O92+O105-O102+O115-O112+_xlfn.IFS(O127&lt;0, -O122, O127-O122&lt;=0,O127-O122, else, O122)+O139-O134)</f>
        <v>0.3022264646487085</v>
      </c>
      <c r="P225" s="2" cm="1">
        <f t="array" ref="P225">-(P95-P92+P105-P102+P115-P112+_xlfn.IFS(P127&lt;0, -P122, P127-P122&lt;=0,P127-P122, else, P122)+P139-P134)</f>
        <v>0.32122828503827805</v>
      </c>
      <c r="Q225" s="2" cm="1">
        <f t="array" ref="Q225">-(Q95-Q92+Q105-Q102+Q115-Q112+_xlfn.IFS(Q127&lt;0, -Q122, Q127-Q122&lt;=0,Q127-Q122, else, Q122)+Q139-Q134)</f>
        <v>0.33939396241667552</v>
      </c>
      <c r="R225" s="2" cm="1">
        <f t="array" ref="R225">-(R95-R92+R105-R102+R115-R112+_xlfn.IFS(R127&lt;0, -R122, R127-R122&lt;=0,R127-R122, else, R122)+R139-R134)</f>
        <v>0.35670960305605859</v>
      </c>
      <c r="S225" s="2" cm="1">
        <f t="array" ref="S225">-(S95-S92+S105-S102+S115-S112+_xlfn.IFS(S127&lt;0, -S122, S127-S122&lt;=0,S127-S122, else, S122)+S139-S134)</f>
        <v>0.37318879221473789</v>
      </c>
      <c r="T225" s="2" cm="1">
        <f t="array" ref="T225">-(T95-T92+T105-T102+T115-T112+_xlfn.IFS(T127&lt;0, -T122, T127-T122&lt;=0,T127-T122, else, T122)+T139-T134)</f>
        <v>0.39204439852837014</v>
      </c>
      <c r="U225" s="2" cm="1">
        <f t="array" ref="U225">-(U95-U92+U105-U102+U115-U112+_xlfn.IFS(U127&lt;0, -U122, U127-U122&lt;=0,U127-U122, else, U122)+U139-U134)</f>
        <v>0.40998594187045423</v>
      </c>
      <c r="V225" s="2" cm="1">
        <f t="array" ref="V225">-(V95-V92+V105-V102+V115-V112+_xlfn.IFS(V127&lt;0, -V122, V127-V122&lt;=0,V127-V122, else, V122)+V139-V134)</f>
        <v>0.4270299164542668</v>
      </c>
      <c r="W225" s="2" cm="1">
        <f t="array" ref="W225">-(W95-W92+W105-W102+W115-W112+_xlfn.IFS(W127&lt;0, -W122, W127-W122&lt;=0,W127-W122, else, W122)+W139-W134)</f>
        <v>0.44319319015123937</v>
      </c>
      <c r="X225" s="2" cm="1">
        <f t="array" ref="X225">-(X95-X92+X105-X102+X115-X112+_xlfn.IFS(X127&lt;0, -X122, X127-X122&lt;=0,X127-X122, else, X122)+X139-X134)</f>
        <v>0.45849301436074053</v>
      </c>
      <c r="Y225" s="2" cm="1">
        <f t="array" ref="Y225">-(Y95-Y92+Y105-Y102+Y115-Y112+_xlfn.IFS(Y127&lt;0, -Y122, Y127-Y122&lt;=0,Y127-Y122, else, Y122)+Y139-Y134)</f>
        <v>0.4748820720408532</v>
      </c>
      <c r="Z225" s="2" cm="1">
        <f t="array" ref="Z225">-(Z95-Z92+Z105-Z102+Z115-Z112+_xlfn.IFS(Z127&lt;0, -Z122, Z127-Z122&lt;=0,Z127-Z122, else, Z122)+Z139-Z134)</f>
        <v>0.49027098660041135</v>
      </c>
      <c r="AA225" s="2" cm="1">
        <f t="array" ref="AA225">-(AA95-AA92+AA105-AA102+AA115-AA112+_xlfn.IFS(AA127&lt;0, -AA122, AA127-AA122&lt;=0,AA127-AA122, else, AA122)+AA139-AA134)</f>
        <v>0.50438074059796256</v>
      </c>
      <c r="AB225" s="2" cm="1">
        <f t="array" ref="AB225">-(AB95-AB92+AB105-AB102+AB115-AB112+_xlfn.IFS(AB127&lt;0, -AB122, AB127-AB122&lt;=0,AB127-AB122, else, AB122)+AB139-AB134)</f>
        <v>0.51727972378671783</v>
      </c>
      <c r="AC225" s="2" cm="1">
        <f t="array" ref="AC225">-(AC95-AC92+AC105-AC102+AC115-AC112+_xlfn.IFS(AC127&lt;0, -AC122, AC127-AC122&lt;=0,AC127-AC122, else, AC122)+AC139-AC134)</f>
        <v>0.52898063414134811</v>
      </c>
      <c r="AD225" s="2" cm="1">
        <f t="array" ref="AD225">-(AD95-AD92+AD105-AD102+AD115-AD112+_xlfn.IFS(AD127&lt;0, -AD122, AD127-AD122&lt;=0,AD127-AD122, else, AD122)+AD139-AD134)</f>
        <v>0.54042008061350644</v>
      </c>
      <c r="AE225" s="2" cm="1">
        <f t="array" ref="AE225">-(AE95-AE92+AE105-AE102+AE115-AE112+_xlfn.IFS(AE127&lt;0, -AE122, AE127-AE122&lt;=0,AE127-AE122, else, AE122)+AE139-AE134)</f>
        <v>0.55064192173043292</v>
      </c>
      <c r="AF225" s="2" cm="1">
        <f t="array" ref="AF225">-(AF95-AF92+AF105-AF102+AF115-AF112+_xlfn.IFS(AF127&lt;0, -AF122, AF127-AF122&lt;=0,AF127-AF122, else, AF122)+AF139-AF134)</f>
        <v>0.55966017951609981</v>
      </c>
      <c r="AG225" s="2" cm="1">
        <f t="array" ref="AG225">-(AG95-AG92+AG105-AG102+AG115-AG112+_xlfn.IFS(AG127&lt;0, -AG122, AG127-AG122&lt;=0,AG127-AG122, else, AG122)+AG139-AG134)</f>
        <v>0.56748910323800628</v>
      </c>
      <c r="AH225" s="2" cm="1">
        <f t="array" ref="AH225">-(AH95-AH92+AH105-AH102+AH115-AH112+_xlfn.IFS(AH127&lt;0, -AH122, AH127-AH122&lt;=0,AH127-AH122, else, AH122)+AH139-AH134)</f>
        <v>0.57414317635562773</v>
      </c>
      <c r="AI225" s="2"/>
      <c r="AJ225" s="2" cm="1">
        <f t="array" ref="AJ225">-(AJ95-AJ92+AJ105-AJ102+AJ115-AJ112+_xlfn.IFS(AJ127&lt;0, -AJ122, AJ127-AJ122&lt;=0,AJ127-AJ122, else, AJ122)+AJ139-AJ134)</f>
        <v>0.17328447416361475</v>
      </c>
      <c r="AK225" s="2" cm="1">
        <f t="array" ref="AK225">-(AK95-AK92+AK105-AK102+AK115-AK112+_xlfn.IFS(AK127&lt;0, -AK122, AK127-AK122&lt;=0,AK127-AK122, else, AK122)+AK139-AK134)</f>
        <v>0.11971944883135266</v>
      </c>
      <c r="AL225" s="2" cm="1">
        <f t="array" ref="AL225">-(AL95-AL92+AL105-AL102+AL115-AL112+_xlfn.IFS(AL127&lt;0, -AL122, AL127-AL122&lt;=0,AL127-AL122, else, AL122)+AL139-AL134)</f>
        <v>0.12113615818457707</v>
      </c>
      <c r="AM225" s="2" cm="1">
        <f t="array" ref="AM225">-(AM95-AM92+AM105-AM102+AM115-AM112+_xlfn.IFS(AM127&lt;0, -AM122, AM127-AM122&lt;=0,AM127-AM122, else, AM122)+AM139-AM134)</f>
        <v>0.12250444722532799</v>
      </c>
      <c r="AN225" s="2" cm="1">
        <f t="array" ref="AN225">-(AN95-AN92+AN105-AN102+AN115-AN112+_xlfn.IFS(AN127&lt;0, -AN122, AN127-AN122&lt;=0,AN127-AN122, else, AN122)+AN139-AN134)</f>
        <v>0.12382368021994222</v>
      </c>
      <c r="AO225" s="2" cm="1">
        <f t="array" ref="AO225">-(AO95-AO92+AO105-AO102+AO115-AO112+_xlfn.IFS(AO127&lt;0, -AO122, AO127-AO122&lt;=0,AO127-AO122, else, AO122)+AO139-AO134)</f>
        <v>0.12509322741222456</v>
      </c>
      <c r="AP225" s="2" cm="1">
        <f t="array" ref="AP225">-(AP95-AP92+AP105-AP102+AP115-AP112+_xlfn.IFS(AP127&lt;0, -AP122, AP127-AP122&lt;=0,AP127-AP122, else, AP122)+AP139-AP134)</f>
        <v>0.12671491856629319</v>
      </c>
      <c r="AQ225" s="2" cm="1">
        <f t="array" ref="AQ225">-(AQ95-AQ92+AQ105-AQ102+AQ115-AQ112+_xlfn.IFS(AQ127&lt;0, -AQ122, AQ127-AQ122&lt;=0,AQ127-AQ122, else, AQ122)+AQ139-AQ134)</f>
        <v>0.12826892445527599</v>
      </c>
      <c r="AR225" s="2" cm="1">
        <f t="array" ref="AR225">-(AR95-AR92+AR105-AR102+AR115-AR112+_xlfn.IFS(AR127&lt;0, -AR122, AR127-AR122&lt;=0,AR127-AR122, else, AR122)+AR139-AR134)</f>
        <v>0.12975420067307825</v>
      </c>
      <c r="AS225" s="2" cm="1">
        <f t="array" ref="AS225">-(AS95-AS92+AS105-AS102+AS115-AS112+_xlfn.IFS(AS127&lt;0, -AS122, AS127-AS122&lt;=0,AS127-AS122, else, AS122)+AS139-AS134)</f>
        <v>0.13116970114504733</v>
      </c>
      <c r="AT225" s="2" cm="1">
        <f t="array" ref="AT225">-(AT95-AT92+AT105-AT102+AT115-AT112+_xlfn.IFS(AT127&lt;0, -AT122, AT127-AT122&lt;=0,AT127-AT122, else, AT122)+AT139-AT134)</f>
        <v>0.15508340524852671</v>
      </c>
      <c r="AU225" s="2" cm="1">
        <f t="array" ref="AU225">-(AU95-AU92+AU105-AU102+AU115-AU112+_xlfn.IFS(AU127&lt;0, -AU122, AU127-AU122&lt;=0,AU127-AU122, else, AU122)+AU139-AU134)</f>
        <v>0.13398268368902072</v>
      </c>
      <c r="AV225" s="2" cm="1">
        <f t="array" ref="AV225">-(AV95-AV92+AV105-AV102+AV115-AV112+_xlfn.IFS(AV127&lt;0, -AV122, AV127-AV122&lt;=0,AV127-AV122, else, AV122)+AV139-AV134)</f>
        <v>0.13527784491314421</v>
      </c>
      <c r="AW225" s="2" cm="1">
        <f t="array" ref="AW225">-(AW95-AW92+AW105-AW102+AW115-AW112+_xlfn.IFS(AW127&lt;0, -AW122, AW127-AW122&lt;=0,AW127-AW122, else, AW122)+AW139-AW134)</f>
        <v>0.13642467758914084</v>
      </c>
      <c r="AX225" s="2" cm="1">
        <f t="array" ref="AX225">-(AX95-AX92+AX105-AX102+AX115-AX112+_xlfn.IFS(AX127&lt;0, -AX122, AX127-AX122&lt;=0,AX127-AX122, else, AX122)+AX139-AX134)</f>
        <v>0.13741179012182142</v>
      </c>
      <c r="AY225" s="2" cm="1">
        <f t="array" ref="AY225">-(AY95-AY92+AY105-AY102+AY115-AY112+_xlfn.IFS(AY127&lt;0, -AY122, AY127-AY122&lt;=0,AY127-AY122, else, AY122)+AY139-AY134)</f>
        <v>0.13823967839661944</v>
      </c>
      <c r="AZ225" s="2" cm="1">
        <f t="array" ref="AZ225">-(AZ95-AZ92+AZ105-AZ102+AZ115-AZ112+_xlfn.IFS(AZ127&lt;0, -AZ122, AZ127-AZ122&lt;=0,AZ127-AZ122, else, AZ122)+AZ139-AZ134)</f>
        <v>0.13994344263095326</v>
      </c>
      <c r="BA225" s="2" cm="1">
        <f t="array" ref="BA225">-(BA95-BA92+BA105-BA102+BA115-BA112+_xlfn.IFS(BA127&lt;0, -BA122, BA127-BA122&lt;=0,BA127-BA122, else, BA122)+BA139-BA134)</f>
        <v>0.14148755566515719</v>
      </c>
      <c r="BB225" s="2" cm="1">
        <f t="array" ref="BB225">-(BB95-BB92+BB105-BB102+BB115-BB112+_xlfn.IFS(BB127&lt;0, -BB122, BB127-BB122&lt;=0,BB127-BB122, else, BB122)+BB139-BB134)</f>
        <v>0.14287298397921533</v>
      </c>
      <c r="BC225" s="2" cm="1">
        <f t="array" ref="BC225">-(BC95-BC92+BC105-BC102+BC115-BC112+_xlfn.IFS(BC127&lt;0, -BC122, BC127-BC122&lt;=0,BC127-BC122, else, BC122)+BC139-BC134)</f>
        <v>0.14410077523921927</v>
      </c>
      <c r="BD225" s="2" cm="1">
        <f t="array" ref="BD225">-(BD95-BD92+BD105-BD102+BD115-BD112+_xlfn.IFS(BD127&lt;0, -BD122, BD127-BD122&lt;=0,BD127-BD122, else, BD122)+BD139-BD134)</f>
        <v>0.1451720600504402</v>
      </c>
      <c r="BE225" s="2" cm="1">
        <f t="array" ref="BE225">-(BE95-BE92+BE105-BE102+BE115-BE112+_xlfn.IFS(BE127&lt;0, -BE122, BE127-BE122&lt;=0,BE127-BE122, else, BE122)+BE139-BE134)</f>
        <v>0.14694515674424091</v>
      </c>
      <c r="BF225" s="2" cm="1">
        <f t="array" ref="BF225">-(BF95-BF92+BF105-BF102+BF115-BF112+_xlfn.IFS(BF127&lt;0, -BF122, BF127-BF122&lt;=0,BF127-BF122, else, BF122)+BF139-BF134)</f>
        <v>0.14814850770714566</v>
      </c>
      <c r="BG225" s="2" cm="1">
        <f t="array" ref="BG225">-(BG95-BG92+BG105-BG102+BG115-BG112+_xlfn.IFS(BG127&lt;0, -BG122, BG127-BG122&lt;=0,BG127-BG122, else, BG122)+BG139-BG134)</f>
        <v>0.14903823478376646</v>
      </c>
      <c r="BH225" s="2" cm="1">
        <f t="array" ref="BH225">-(BH95-BH92+BH105-BH102+BH115-BH112+_xlfn.IFS(BH127&lt;0, -BH122, BH127-BH122&lt;=0,BH127-BH122, else, BH122)+BH139-BH134)</f>
        <v>0.14963244983930024</v>
      </c>
      <c r="BI225" s="2" cm="1">
        <f t="array" ref="BI225">-(BI95-BI92+BI105-BI102+BI115-BI112+_xlfn.IFS(BI127&lt;0, -BI122, BI127-BI122&lt;=0,BI127-BI122, else, BI122)+BI139-BI134)</f>
        <v>0.14993478956695327</v>
      </c>
      <c r="BJ225" s="2" cm="1">
        <f t="array" ref="BJ225">-(BJ95-BJ92+BJ105-BJ102+BJ115-BJ112+_xlfn.IFS(BJ127&lt;0, -BJ122, BJ127-BJ122&lt;=0,BJ127-BJ122, else, BJ122)+BJ139-BJ134)</f>
        <v>0.15032256129707894</v>
      </c>
      <c r="BK225" s="2" cm="1">
        <f t="array" ref="BK225">-(BK95-BK92+BK105-BK102+BK115-BK112+_xlfn.IFS(BK127&lt;0, -BK122, BK127-BK122&lt;=0,BK127-BK122, else, BK122)+BK139-BK134)</f>
        <v>0.15042366286488604</v>
      </c>
      <c r="BL225" s="2" cm="1">
        <f t="array" ref="BL225">-(BL95-BL92+BL105-BL102+BL115-BL112+_xlfn.IFS(BL127&lt;0, -BL122, BL127-BL122&lt;=0,BL127-BL122, else, BL122)+BL139-BL134)</f>
        <v>0.15024248192718415</v>
      </c>
      <c r="BM225" s="2" cm="1">
        <f t="array" ref="BM225">-(BM95-BM92+BM105-BM102+BM115-BM112+_xlfn.IFS(BM127&lt;0, -BM122, BM127-BM122&lt;=0,BM127-BM122, else, BM122)+BM139-BM134)</f>
        <v>0.149783603278413</v>
      </c>
      <c r="BN225" s="2" cm="1">
        <f t="array" ref="BN225">-(BN95-BN92+BN105-BN102+BN115-BN112+_xlfn.IFS(BN127&lt;0, -BN122, BN127-BN122&lt;=0,BN127-BN122, else, BN122)+BN139-BN134)</f>
        <v>0.14905181215252628</v>
      </c>
      <c r="BP225" s="2" cm="1">
        <f t="array" ref="BP225">-(BP95-BP92+BP105-BP102+BP115-BP112+_xlfn.IFS(BP127&lt;0, -BP122, BP127-BP122&lt;=0,BP127-BP122, else, BP122)+BP139-BP134)</f>
        <v>0.29311552465682378</v>
      </c>
      <c r="BQ225" s="2" cm="1">
        <f t="array" ref="BQ225">-(BQ95-BQ92+BQ105-BQ102+BQ115-BQ112+_xlfn.IFS(BQ127&lt;0, -BQ122, BQ127-BQ122&lt;=0,BQ127-BQ122, else, BQ122)+BQ139-BQ134)</f>
        <v>0.13483623422632474</v>
      </c>
      <c r="BR225" s="2" cm="1">
        <f t="array" ref="BR225">-(BR95-BR92+BR105-BR102+BR115-BR112+_xlfn.IFS(BR127&lt;0, -BR122, BR127-BR122&lt;=0,BR127-BR122, else, BR122)+BR139-BR134)</f>
        <v>0.16729487861747083</v>
      </c>
      <c r="BS225" s="2" cm="1">
        <f t="array" ref="BS225">-(BS95-BS92+BS105-BS102+BS115-BS112+_xlfn.IFS(BS127&lt;0, -BS122, BS127-BS122&lt;=0,BS127-BS122, else, BS122)+BS139-BS134)</f>
        <v>0.19930980161411127</v>
      </c>
      <c r="BT225" s="2" cm="1">
        <f t="array" ref="BT225">-(BT95-BT92+BT105-BT102+BT115-BT112+_xlfn.IFS(BT127&lt;0, -BT122, BT127-BT122&lt;=0,BT127-BT122, else, BT122)+BT139-BT134)</f>
        <v>0.23088811089657435</v>
      </c>
      <c r="BU225" s="2" cm="1">
        <f t="array" ref="BU225">-(BU95-BU92+BU105-BU102+BU115-BU112+_xlfn.IFS(BU127&lt;0, -BU122, BU127-BU122&lt;=0,BU127-BU122, else, BU122)+BU139-BU134)</f>
        <v>0.26203710864045981</v>
      </c>
      <c r="BV225" s="2" cm="1">
        <f t="array" ref="BV225">-(BV95-BV92+BV105-BV102+BV115-BV112+_xlfn.IFS(BV127&lt;0, -BV122, BV127-BV122&lt;=0,BV127-BV122, else, BV122)+BV139-BV134)</f>
        <v>0.29400816356779713</v>
      </c>
      <c r="BW225" s="2" cm="1">
        <f t="array" ref="BW225">-(BW95-BW92+BW105-BW102+BW115-BW112+_xlfn.IFS(BW127&lt;0, -BW122, BW127-BW122&lt;=0,BW127-BW122, else, BW122)+BW139-BW134)</f>
        <v>0.32526397884767455</v>
      </c>
      <c r="BX225" s="2" cm="1">
        <f t="array" ref="BX225">-(BX95-BX92+BX105-BX102+BX115-BX112+_xlfn.IFS(BX127&lt;0, -BX122, BX127-BX122&lt;=0,BX127-BX122, else, BX122)+BX139-BX134)</f>
        <v>0.35580770100569103</v>
      </c>
      <c r="BY225" s="2" cm="1">
        <f t="array" ref="BY225">-(BY95-BY92+BY105-BY102+BY115-BY112+_xlfn.IFS(BY127&lt;0, -BY122, BY127-BY122&lt;=0,BY127-BY122, else, BY122)+BY139-BY134)</f>
        <v>0.38564259451243577</v>
      </c>
      <c r="BZ225" s="2" cm="1">
        <f t="array" ref="BZ225">-(BZ95-BZ92+BZ105-BZ102+BZ115-BZ112+_xlfn.IFS(BZ127&lt;0, -BZ122, BZ127-BZ122&lt;=0,BZ127-BZ122, else, BZ122)+BZ139-BZ134)</f>
        <v>0.33440649347379003</v>
      </c>
      <c r="CA225" s="2" cm="1">
        <f t="array" ref="CA225">-(CA95-CA92+CA105-CA102+CA115-CA112+_xlfn.IFS(CA127&lt;0, -CA122, CA127-CA122&lt;=0,CA127-CA122, else, CA122)+CA139-CA134)</f>
        <v>0.43620914833772928</v>
      </c>
      <c r="CB225" s="2" cm="1">
        <f t="array" ref="CB225">-(CB95-CB92+CB105-CB102+CB115-CB112+_xlfn.IFS(CB127&lt;0, -CB122, CB127-CB122&lt;=0,CB127-CB122, else, CB122)+CB139-CB134)</f>
        <v>0.45650612995142237</v>
      </c>
      <c r="CC225" s="2" cm="1">
        <f t="array" ref="CC225">-(CC95-CC92+CC105-CC102+CC115-CC112+_xlfn.IFS(CC127&lt;0, -CC122, CC127-CC122&lt;=0,CC127-CC122, else, CC122)+CC139-CC134)</f>
        <v>0.47581864000581642</v>
      </c>
      <c r="CD225" s="2" cm="1">
        <f t="array" ref="CD225">-(CD95-CD92+CD105-CD102+CD115-CD112+_xlfn.IFS(CD127&lt;0, -CD122, CD127-CD122&lt;=0,CD127-CD122, else, CD122)+CD139-CD134)</f>
        <v>0.49412139317788006</v>
      </c>
      <c r="CE225" s="2" cm="1">
        <f t="array" ref="CE225">-(CE95-CE92+CE105-CE102+CE115-CE112+_xlfn.IFS(CE127&lt;0, -CE122, CE127-CE122&lt;=0,CE127-CE122, else, CE122)+CE139-CE134)</f>
        <v>0.51142847061135721</v>
      </c>
      <c r="CF225" s="2" cm="1">
        <f t="array" ref="CF225">-(CF95-CF92+CF105-CF102+CF115-CF112+_xlfn.IFS(CF127&lt;0, -CF122, CF127-CF122&lt;=0,CF127-CF122, else, CF122)+CF139-CF134)</f>
        <v>0.53198784115932329</v>
      </c>
      <c r="CG225" s="2" cm="1">
        <f t="array" ref="CG225">-(CG95-CG92+CG105-CG102+CG115-CG112+_xlfn.IFS(CG127&lt;0, -CG122, CG127-CG122&lt;=0,CG127-CG122, else, CG122)+CG139-CG134)</f>
        <v>0.55147349753561148</v>
      </c>
      <c r="CH225" s="2" cm="1">
        <f t="array" ref="CH225">-(CH95-CH92+CH105-CH102+CH115-CH112+_xlfn.IFS(CH127&lt;0, -CH122, CH127-CH122&lt;=0,CH127-CH122, else, CH122)+CH139-CH134)</f>
        <v>0.56990290043348202</v>
      </c>
      <c r="CI225" s="2" cm="1">
        <f t="array" ref="CI225">-(CI95-CI92+CI105-CI102+CI115-CI112+_xlfn.IFS(CI127&lt;0, -CI122, CI127-CI122&lt;=0,CI127-CI122, else, CI122)+CI139-CI134)</f>
        <v>0.58729396539045875</v>
      </c>
      <c r="CJ225" s="2" cm="1">
        <f t="array" ref="CJ225">-(CJ95-CJ92+CJ105-CJ102+CJ115-CJ112+_xlfn.IFS(CJ127&lt;0, -CJ122, CJ127-CJ122&lt;=0,CJ127-CJ122, else, CJ122)+CJ139-CJ134)</f>
        <v>0.60366507441118067</v>
      </c>
      <c r="CK225" s="2" cm="1">
        <f t="array" ref="CK225">-(CK95-CK92+CK105-CK102+CK115-CK112+_xlfn.IFS(CK127&lt;0, -CK122, CK127-CK122&lt;=0,CK127-CK122, else, CK122)+CK139-CK134)</f>
        <v>0.62182722878509411</v>
      </c>
      <c r="CL225" s="2" cm="1">
        <f t="array" ref="CL225">-(CL95-CL92+CL105-CL102+CL115-CL112+_xlfn.IFS(CL127&lt;0, -CL122, CL127-CL122&lt;=0,CL127-CL122, else, CL122)+CL139-CL134)</f>
        <v>0.63841949430755707</v>
      </c>
      <c r="CM225" s="2" cm="1">
        <f t="array" ref="CM225">-(CM95-CM92+CM105-CM102+CM115-CM112+_xlfn.IFS(CM127&lt;0, -CM122, CM127-CM122&lt;=0,CM127-CM122, else, CM122)+CM139-CM134)</f>
        <v>0.65341897538172922</v>
      </c>
      <c r="CN225" s="2" cm="1">
        <f t="array" ref="CN225">-(CN95-CN92+CN105-CN102+CN115-CN112+_xlfn.IFS(CN127&lt;0, -CN122, CN127-CN122&lt;=0,CN127-CN122, else, CN122)+CN139-CN134)</f>
        <v>0.66691217362601818</v>
      </c>
      <c r="CO225" s="2" cm="1">
        <f t="array" ref="CO225">-(CO95-CO92+CO105-CO102+CO115-CO112+_xlfn.IFS(CO127&lt;0, -CO122, CO127-CO122&lt;=0,CO127-CO122, else, CO122)+CO139-CO134)</f>
        <v>0.67891542370830149</v>
      </c>
      <c r="CP225" s="2" cm="1">
        <f t="array" ref="CP225">-(CP95-CP92+CP105-CP102+CP115-CP112+_xlfn.IFS(CP127&lt;0, -CP122, CP127-CP122&lt;=0,CP127-CP122, else, CP122)+CP139-CP134)</f>
        <v>0.69074264191058543</v>
      </c>
      <c r="CQ225" s="2" cm="1">
        <f t="array" ref="CQ225">-(CQ95-CQ92+CQ105-CQ102+CQ115-CQ112+_xlfn.IFS(CQ127&lt;0, -CQ122, CQ127-CQ122&lt;=0,CQ127-CQ122, else, CQ122)+CQ139-CQ134)</f>
        <v>0.70106558459531898</v>
      </c>
      <c r="CR225" s="2" cm="1">
        <f t="array" ref="CR225">-(CR95-CR92+CR105-CR102+CR115-CR112+_xlfn.IFS(CR127&lt;0, -CR122, CR127-CR122&lt;=0,CR127-CR122, else, CR122)+CR139-CR134)</f>
        <v>0.70990266144328396</v>
      </c>
      <c r="CS225" s="2" cm="1">
        <f t="array" ref="CS225">-(CS95-CS92+CS105-CS102+CS115-CS112+_xlfn.IFS(CS127&lt;0, -CS122, CS127-CS122&lt;=0,CS127-CS122, else, CS122)+CS139-CS134)</f>
        <v>0.71727270651641928</v>
      </c>
      <c r="CT225" s="2" cm="1">
        <f t="array" ref="CT225">-(CT95-CT92+CT105-CT102+CT115-CT112+_xlfn.IFS(CT127&lt;0, -CT122, CT127-CT122&lt;=0,CT127-CT122, else, CT122)+CT139-CT134)</f>
        <v>0.72319498850815411</v>
      </c>
    </row>
    <row r="226" spans="4:98">
      <c r="D226" s="2">
        <f t="shared" ref="D226:AH226" si="90">D95</f>
        <v>0.16407472423227967</v>
      </c>
      <c r="E226" s="2">
        <f t="shared" si="90"/>
        <v>0</v>
      </c>
      <c r="F226" s="2">
        <f t="shared" si="90"/>
        <v>0</v>
      </c>
      <c r="G226" s="2">
        <f t="shared" si="90"/>
        <v>0</v>
      </c>
      <c r="H226" s="2">
        <f t="shared" si="90"/>
        <v>0</v>
      </c>
      <c r="I226" s="2">
        <f t="shared" si="90"/>
        <v>0</v>
      </c>
      <c r="J226" s="2">
        <f t="shared" si="90"/>
        <v>0</v>
      </c>
      <c r="K226" s="2">
        <f t="shared" si="90"/>
        <v>0</v>
      </c>
      <c r="L226" s="2">
        <f t="shared" si="90"/>
        <v>0</v>
      </c>
      <c r="M226" s="2">
        <f t="shared" si="90"/>
        <v>0</v>
      </c>
      <c r="N226" s="2">
        <f t="shared" si="90"/>
        <v>0</v>
      </c>
      <c r="O226" s="2">
        <f t="shared" si="90"/>
        <v>0</v>
      </c>
      <c r="P226" s="2">
        <f t="shared" si="90"/>
        <v>0</v>
      </c>
      <c r="Q226" s="2">
        <f t="shared" si="90"/>
        <v>0</v>
      </c>
      <c r="R226" s="2">
        <f t="shared" si="90"/>
        <v>0</v>
      </c>
      <c r="S226" s="2">
        <f t="shared" si="90"/>
        <v>0</v>
      </c>
      <c r="T226" s="2">
        <f t="shared" si="90"/>
        <v>0</v>
      </c>
      <c r="U226" s="2">
        <f t="shared" si="90"/>
        <v>0</v>
      </c>
      <c r="V226" s="2">
        <f t="shared" si="90"/>
        <v>0</v>
      </c>
      <c r="W226" s="2">
        <f t="shared" si="90"/>
        <v>0</v>
      </c>
      <c r="X226" s="2">
        <f t="shared" si="90"/>
        <v>0</v>
      </c>
      <c r="Y226" s="2">
        <f t="shared" si="90"/>
        <v>0</v>
      </c>
      <c r="Z226" s="2">
        <f t="shared" si="90"/>
        <v>0</v>
      </c>
      <c r="AA226" s="2">
        <f t="shared" si="90"/>
        <v>0</v>
      </c>
      <c r="AB226" s="2">
        <f t="shared" si="90"/>
        <v>0</v>
      </c>
      <c r="AC226" s="2">
        <f t="shared" si="90"/>
        <v>0</v>
      </c>
      <c r="AD226" s="2">
        <f t="shared" si="90"/>
        <v>0</v>
      </c>
      <c r="AE226" s="2">
        <f t="shared" si="90"/>
        <v>0</v>
      </c>
      <c r="AF226" s="2">
        <f t="shared" si="90"/>
        <v>0</v>
      </c>
      <c r="AG226" s="2">
        <f t="shared" si="90"/>
        <v>0</v>
      </c>
      <c r="AH226" s="2">
        <f t="shared" si="90"/>
        <v>0</v>
      </c>
      <c r="AJ226" s="2">
        <f t="shared" ref="AJ226:BN226" si="91">AJ95</f>
        <v>0.24890581073566465</v>
      </c>
      <c r="AK226" s="2">
        <f t="shared" si="91"/>
        <v>0</v>
      </c>
      <c r="AL226" s="2">
        <f t="shared" si="91"/>
        <v>0</v>
      </c>
      <c r="AM226" s="2">
        <f t="shared" si="91"/>
        <v>0</v>
      </c>
      <c r="AN226" s="2">
        <f t="shared" si="91"/>
        <v>0</v>
      </c>
      <c r="AO226" s="2">
        <f t="shared" si="91"/>
        <v>0</v>
      </c>
      <c r="AP226" s="2">
        <f t="shared" si="91"/>
        <v>0</v>
      </c>
      <c r="AQ226" s="2">
        <f t="shared" si="91"/>
        <v>0</v>
      </c>
      <c r="AR226" s="2">
        <f t="shared" si="91"/>
        <v>0</v>
      </c>
      <c r="AS226" s="2">
        <f t="shared" si="91"/>
        <v>0</v>
      </c>
      <c r="AT226" s="2">
        <f t="shared" si="91"/>
        <v>0</v>
      </c>
      <c r="AU226" s="2">
        <f t="shared" si="91"/>
        <v>0</v>
      </c>
      <c r="AV226" s="2">
        <f t="shared" si="91"/>
        <v>0</v>
      </c>
      <c r="AW226" s="2">
        <f t="shared" si="91"/>
        <v>0</v>
      </c>
      <c r="AX226" s="2">
        <f t="shared" si="91"/>
        <v>0</v>
      </c>
      <c r="AY226" s="2">
        <f t="shared" si="91"/>
        <v>0</v>
      </c>
      <c r="AZ226" s="2">
        <f t="shared" si="91"/>
        <v>0</v>
      </c>
      <c r="BA226" s="2">
        <f t="shared" si="91"/>
        <v>0</v>
      </c>
      <c r="BB226" s="2">
        <f t="shared" si="91"/>
        <v>0</v>
      </c>
      <c r="BC226" s="2">
        <f t="shared" si="91"/>
        <v>0</v>
      </c>
      <c r="BD226" s="2">
        <f t="shared" si="91"/>
        <v>0</v>
      </c>
      <c r="BE226" s="2">
        <f t="shared" si="91"/>
        <v>0</v>
      </c>
      <c r="BF226" s="2">
        <f t="shared" si="91"/>
        <v>0</v>
      </c>
      <c r="BG226" s="2">
        <f t="shared" si="91"/>
        <v>0</v>
      </c>
      <c r="BH226" s="2">
        <f t="shared" si="91"/>
        <v>0</v>
      </c>
      <c r="BI226" s="2">
        <f t="shared" si="91"/>
        <v>0</v>
      </c>
      <c r="BJ226" s="2">
        <f t="shared" si="91"/>
        <v>0</v>
      </c>
      <c r="BK226" s="2">
        <f t="shared" si="91"/>
        <v>0</v>
      </c>
      <c r="BL226" s="2">
        <f t="shared" si="91"/>
        <v>0</v>
      </c>
      <c r="BM226" s="2">
        <f t="shared" si="91"/>
        <v>0</v>
      </c>
      <c r="BN226" s="2">
        <f t="shared" si="91"/>
        <v>0</v>
      </c>
      <c r="BP226" s="2">
        <f t="shared" ref="BP226:CT226" si="92">BP95</f>
        <v>0.41298053496794429</v>
      </c>
      <c r="BQ226" s="2">
        <f t="shared" si="92"/>
        <v>0</v>
      </c>
      <c r="BR226" s="2">
        <f t="shared" si="92"/>
        <v>0</v>
      </c>
      <c r="BS226" s="2">
        <f t="shared" si="92"/>
        <v>0</v>
      </c>
      <c r="BT226" s="2">
        <f t="shared" si="92"/>
        <v>0</v>
      </c>
      <c r="BU226" s="2">
        <f t="shared" si="92"/>
        <v>0</v>
      </c>
      <c r="BV226" s="2">
        <f t="shared" si="92"/>
        <v>0</v>
      </c>
      <c r="BW226" s="2">
        <f t="shared" si="92"/>
        <v>0</v>
      </c>
      <c r="BX226" s="2">
        <f t="shared" si="92"/>
        <v>0</v>
      </c>
      <c r="BY226" s="2">
        <f t="shared" si="92"/>
        <v>0</v>
      </c>
      <c r="BZ226" s="2">
        <f t="shared" si="92"/>
        <v>0</v>
      </c>
      <c r="CA226" s="2">
        <f t="shared" si="92"/>
        <v>0</v>
      </c>
      <c r="CB226" s="2">
        <f t="shared" si="92"/>
        <v>0</v>
      </c>
      <c r="CC226" s="2">
        <f t="shared" si="92"/>
        <v>0</v>
      </c>
      <c r="CD226" s="2">
        <f t="shared" si="92"/>
        <v>0</v>
      </c>
      <c r="CE226" s="2">
        <f t="shared" si="92"/>
        <v>0</v>
      </c>
      <c r="CF226" s="2">
        <f t="shared" si="92"/>
        <v>0</v>
      </c>
      <c r="CG226" s="2">
        <f t="shared" si="92"/>
        <v>0</v>
      </c>
      <c r="CH226" s="2">
        <f t="shared" si="92"/>
        <v>0</v>
      </c>
      <c r="CI226" s="2">
        <f t="shared" si="92"/>
        <v>0</v>
      </c>
      <c r="CJ226" s="2">
        <f t="shared" si="92"/>
        <v>0</v>
      </c>
      <c r="CK226" s="2">
        <f t="shared" si="92"/>
        <v>0</v>
      </c>
      <c r="CL226" s="2">
        <f t="shared" si="92"/>
        <v>0</v>
      </c>
      <c r="CM226" s="2">
        <f t="shared" si="92"/>
        <v>0</v>
      </c>
      <c r="CN226" s="2">
        <f t="shared" si="92"/>
        <v>0</v>
      </c>
      <c r="CO226" s="2">
        <f t="shared" si="92"/>
        <v>0</v>
      </c>
      <c r="CP226" s="2">
        <f t="shared" si="92"/>
        <v>0</v>
      </c>
      <c r="CQ226" s="2">
        <f t="shared" si="92"/>
        <v>0</v>
      </c>
      <c r="CR226" s="2">
        <f t="shared" si="92"/>
        <v>0</v>
      </c>
      <c r="CS226" s="2">
        <f t="shared" si="92"/>
        <v>0</v>
      </c>
      <c r="CT226" s="2">
        <f t="shared" si="92"/>
        <v>0</v>
      </c>
    </row>
    <row r="227" spans="4:98">
      <c r="D227" s="2">
        <f t="shared" ref="D227:AH227" si="93">IF(D127&lt;0,0,D127)</f>
        <v>0</v>
      </c>
      <c r="E227" s="2">
        <f t="shared" si="93"/>
        <v>0</v>
      </c>
      <c r="F227" s="2">
        <f t="shared" si="93"/>
        <v>0</v>
      </c>
      <c r="G227" s="2">
        <f t="shared" si="93"/>
        <v>0</v>
      </c>
      <c r="H227" s="2">
        <f t="shared" si="93"/>
        <v>0</v>
      </c>
      <c r="I227" s="2">
        <f t="shared" si="93"/>
        <v>0</v>
      </c>
      <c r="J227" s="2">
        <f t="shared" si="93"/>
        <v>0</v>
      </c>
      <c r="K227" s="2">
        <f t="shared" si="93"/>
        <v>0</v>
      </c>
      <c r="L227" s="2">
        <f t="shared" si="93"/>
        <v>0</v>
      </c>
      <c r="M227" s="2">
        <f t="shared" si="93"/>
        <v>0</v>
      </c>
      <c r="N227" s="2">
        <f t="shared" si="93"/>
        <v>0</v>
      </c>
      <c r="O227" s="2">
        <f t="shared" si="93"/>
        <v>0</v>
      </c>
      <c r="P227" s="2">
        <f t="shared" si="93"/>
        <v>0</v>
      </c>
      <c r="Q227" s="2">
        <f t="shared" si="93"/>
        <v>0</v>
      </c>
      <c r="R227" s="2">
        <f t="shared" si="93"/>
        <v>0</v>
      </c>
      <c r="S227" s="2">
        <f t="shared" si="93"/>
        <v>0</v>
      </c>
      <c r="T227" s="2">
        <f t="shared" si="93"/>
        <v>0</v>
      </c>
      <c r="U227" s="2">
        <f t="shared" si="93"/>
        <v>0</v>
      </c>
      <c r="V227" s="2">
        <f t="shared" si="93"/>
        <v>0</v>
      </c>
      <c r="W227" s="2">
        <f t="shared" si="93"/>
        <v>0</v>
      </c>
      <c r="X227" s="2">
        <f t="shared" si="93"/>
        <v>0</v>
      </c>
      <c r="Y227" s="2">
        <f t="shared" si="93"/>
        <v>0</v>
      </c>
      <c r="Z227" s="2">
        <f t="shared" si="93"/>
        <v>0</v>
      </c>
      <c r="AA227" s="2">
        <f t="shared" si="93"/>
        <v>0</v>
      </c>
      <c r="AB227" s="2">
        <f t="shared" si="93"/>
        <v>0</v>
      </c>
      <c r="AC227" s="2">
        <f t="shared" si="93"/>
        <v>0</v>
      </c>
      <c r="AD227" s="2">
        <f t="shared" si="93"/>
        <v>0</v>
      </c>
      <c r="AE227" s="2">
        <f t="shared" si="93"/>
        <v>0</v>
      </c>
      <c r="AF227" s="2">
        <f t="shared" si="93"/>
        <v>0</v>
      </c>
      <c r="AG227" s="2">
        <f t="shared" si="93"/>
        <v>0</v>
      </c>
      <c r="AH227" s="2">
        <f t="shared" si="93"/>
        <v>0</v>
      </c>
      <c r="AJ227" s="2">
        <f t="shared" ref="AJ227:BN227" si="94">IF(AJ127&lt;0,0,AJ127)</f>
        <v>0</v>
      </c>
      <c r="AK227" s="2">
        <f t="shared" si="94"/>
        <v>0</v>
      </c>
      <c r="AL227" s="2">
        <f t="shared" si="94"/>
        <v>0</v>
      </c>
      <c r="AM227" s="2">
        <f t="shared" si="94"/>
        <v>0</v>
      </c>
      <c r="AN227" s="2">
        <f t="shared" si="94"/>
        <v>0</v>
      </c>
      <c r="AO227" s="2">
        <f t="shared" si="94"/>
        <v>0</v>
      </c>
      <c r="AP227" s="2">
        <f t="shared" si="94"/>
        <v>0</v>
      </c>
      <c r="AQ227" s="2">
        <f t="shared" si="94"/>
        <v>0</v>
      </c>
      <c r="AR227" s="2">
        <f t="shared" si="94"/>
        <v>0</v>
      </c>
      <c r="AS227" s="2">
        <f t="shared" si="94"/>
        <v>0</v>
      </c>
      <c r="AT227" s="2">
        <f t="shared" si="94"/>
        <v>0</v>
      </c>
      <c r="AU227" s="2">
        <f t="shared" si="94"/>
        <v>0</v>
      </c>
      <c r="AV227" s="2">
        <f t="shared" si="94"/>
        <v>0</v>
      </c>
      <c r="AW227" s="2">
        <f t="shared" si="94"/>
        <v>0</v>
      </c>
      <c r="AX227" s="2">
        <f t="shared" si="94"/>
        <v>0</v>
      </c>
      <c r="AY227" s="2">
        <f t="shared" si="94"/>
        <v>0</v>
      </c>
      <c r="AZ227" s="2">
        <f t="shared" si="94"/>
        <v>0</v>
      </c>
      <c r="BA227" s="2">
        <f t="shared" si="94"/>
        <v>0</v>
      </c>
      <c r="BB227" s="2">
        <f t="shared" si="94"/>
        <v>0</v>
      </c>
      <c r="BC227" s="2">
        <f t="shared" si="94"/>
        <v>0</v>
      </c>
      <c r="BD227" s="2">
        <f t="shared" si="94"/>
        <v>0</v>
      </c>
      <c r="BE227" s="2">
        <f t="shared" si="94"/>
        <v>0</v>
      </c>
      <c r="BF227" s="2">
        <f t="shared" si="94"/>
        <v>0</v>
      </c>
      <c r="BG227" s="2">
        <f t="shared" si="94"/>
        <v>0</v>
      </c>
      <c r="BH227" s="2">
        <f t="shared" si="94"/>
        <v>0</v>
      </c>
      <c r="BI227" s="2">
        <f t="shared" si="94"/>
        <v>0</v>
      </c>
      <c r="BJ227" s="2">
        <f t="shared" si="94"/>
        <v>0</v>
      </c>
      <c r="BK227" s="2">
        <f t="shared" si="94"/>
        <v>0</v>
      </c>
      <c r="BL227" s="2">
        <f t="shared" si="94"/>
        <v>0</v>
      </c>
      <c r="BM227" s="2">
        <f t="shared" si="94"/>
        <v>0</v>
      </c>
      <c r="BN227" s="2">
        <f t="shared" si="94"/>
        <v>0</v>
      </c>
      <c r="BP227" s="2">
        <f t="shared" ref="BP227:CT227" si="95">IF(BP127&lt;0,0,BP127)</f>
        <v>0</v>
      </c>
      <c r="BQ227" s="2">
        <f t="shared" si="95"/>
        <v>0</v>
      </c>
      <c r="BR227" s="2">
        <f t="shared" si="95"/>
        <v>0</v>
      </c>
      <c r="BS227" s="2">
        <f t="shared" si="95"/>
        <v>0</v>
      </c>
      <c r="BT227" s="2">
        <f t="shared" si="95"/>
        <v>0</v>
      </c>
      <c r="BU227" s="2">
        <f t="shared" si="95"/>
        <v>0</v>
      </c>
      <c r="BV227" s="2">
        <f t="shared" si="95"/>
        <v>0</v>
      </c>
      <c r="BW227" s="2">
        <f t="shared" si="95"/>
        <v>0</v>
      </c>
      <c r="BX227" s="2">
        <f t="shared" si="95"/>
        <v>0</v>
      </c>
      <c r="BY227" s="2">
        <f t="shared" si="95"/>
        <v>0</v>
      </c>
      <c r="BZ227" s="2">
        <f t="shared" si="95"/>
        <v>0</v>
      </c>
      <c r="CA227" s="2">
        <f t="shared" si="95"/>
        <v>0</v>
      </c>
      <c r="CB227" s="2">
        <f t="shared" si="95"/>
        <v>0</v>
      </c>
      <c r="CC227" s="2">
        <f t="shared" si="95"/>
        <v>0</v>
      </c>
      <c r="CD227" s="2">
        <f t="shared" si="95"/>
        <v>0</v>
      </c>
      <c r="CE227" s="2">
        <f t="shared" si="95"/>
        <v>0</v>
      </c>
      <c r="CF227" s="2">
        <f t="shared" si="95"/>
        <v>0</v>
      </c>
      <c r="CG227" s="2">
        <f t="shared" si="95"/>
        <v>0</v>
      </c>
      <c r="CH227" s="2">
        <f t="shared" si="95"/>
        <v>0</v>
      </c>
      <c r="CI227" s="2">
        <f t="shared" si="95"/>
        <v>0</v>
      </c>
      <c r="CJ227" s="2">
        <f t="shared" si="95"/>
        <v>0</v>
      </c>
      <c r="CK227" s="2">
        <f t="shared" si="95"/>
        <v>0</v>
      </c>
      <c r="CL227" s="2">
        <f t="shared" si="95"/>
        <v>0</v>
      </c>
      <c r="CM227" s="2">
        <f t="shared" si="95"/>
        <v>0</v>
      </c>
      <c r="CN227" s="2">
        <f t="shared" si="95"/>
        <v>0</v>
      </c>
      <c r="CO227" s="2">
        <f t="shared" si="95"/>
        <v>0</v>
      </c>
      <c r="CP227" s="2">
        <f t="shared" si="95"/>
        <v>0</v>
      </c>
      <c r="CQ227" s="2">
        <f t="shared" si="95"/>
        <v>0</v>
      </c>
      <c r="CR227" s="2">
        <f t="shared" si="95"/>
        <v>0</v>
      </c>
      <c r="CS227" s="2">
        <f t="shared" si="95"/>
        <v>0</v>
      </c>
      <c r="CT227" s="2">
        <f t="shared" si="95"/>
        <v>0</v>
      </c>
    </row>
    <row r="228" spans="4:98">
      <c r="D228" s="2">
        <f t="shared" ref="D228:AH228" si="96">D105</f>
        <v>0.18341190151685516</v>
      </c>
      <c r="E228" s="2">
        <f t="shared" si="96"/>
        <v>0</v>
      </c>
      <c r="F228" s="2">
        <f t="shared" si="96"/>
        <v>0</v>
      </c>
      <c r="G228" s="2">
        <f t="shared" si="96"/>
        <v>0</v>
      </c>
      <c r="H228" s="2">
        <f t="shared" si="96"/>
        <v>0</v>
      </c>
      <c r="I228" s="2">
        <f t="shared" si="96"/>
        <v>0</v>
      </c>
      <c r="J228" s="2">
        <f t="shared" si="96"/>
        <v>0</v>
      </c>
      <c r="K228" s="2">
        <f t="shared" si="96"/>
        <v>0</v>
      </c>
      <c r="L228" s="2">
        <f t="shared" si="96"/>
        <v>0</v>
      </c>
      <c r="M228" s="2">
        <f t="shared" si="96"/>
        <v>0</v>
      </c>
      <c r="N228" s="2">
        <f t="shared" si="96"/>
        <v>0.26700930372525261</v>
      </c>
      <c r="O228" s="2">
        <f t="shared" si="96"/>
        <v>0</v>
      </c>
      <c r="P228" s="2">
        <f t="shared" si="96"/>
        <v>0</v>
      </c>
      <c r="Q228" s="2">
        <f t="shared" si="96"/>
        <v>0</v>
      </c>
      <c r="R228" s="2">
        <f t="shared" si="96"/>
        <v>0</v>
      </c>
      <c r="S228" s="2">
        <f t="shared" si="96"/>
        <v>0</v>
      </c>
      <c r="T228" s="2">
        <f t="shared" si="96"/>
        <v>0</v>
      </c>
      <c r="U228" s="2">
        <f t="shared" si="96"/>
        <v>0</v>
      </c>
      <c r="V228" s="2">
        <f t="shared" si="96"/>
        <v>0</v>
      </c>
      <c r="W228" s="2">
        <f t="shared" si="96"/>
        <v>0</v>
      </c>
      <c r="X228" s="2">
        <f t="shared" si="96"/>
        <v>0</v>
      </c>
      <c r="Y228" s="2">
        <f t="shared" si="96"/>
        <v>0</v>
      </c>
      <c r="Z228" s="2">
        <f t="shared" si="96"/>
        <v>0</v>
      </c>
      <c r="AA228" s="2">
        <f t="shared" si="96"/>
        <v>0</v>
      </c>
      <c r="AB228" s="2">
        <f t="shared" si="96"/>
        <v>0</v>
      </c>
      <c r="AC228" s="2">
        <f t="shared" si="96"/>
        <v>0</v>
      </c>
      <c r="AD228" s="2">
        <f t="shared" si="96"/>
        <v>0</v>
      </c>
      <c r="AE228" s="2">
        <f t="shared" si="96"/>
        <v>0</v>
      </c>
      <c r="AF228" s="2">
        <f t="shared" si="96"/>
        <v>0</v>
      </c>
      <c r="AG228" s="2">
        <f t="shared" si="96"/>
        <v>0</v>
      </c>
      <c r="AH228" s="2">
        <f t="shared" si="96"/>
        <v>0</v>
      </c>
      <c r="AJ228" s="2">
        <f t="shared" ref="AJ228:BN228" si="97">AJ105</f>
        <v>0.16992620985597975</v>
      </c>
      <c r="AK228" s="2">
        <f t="shared" si="97"/>
        <v>0</v>
      </c>
      <c r="AL228" s="2">
        <f t="shared" si="97"/>
        <v>0</v>
      </c>
      <c r="AM228" s="2">
        <f t="shared" si="97"/>
        <v>0</v>
      </c>
      <c r="AN228" s="2">
        <f t="shared" si="97"/>
        <v>0</v>
      </c>
      <c r="AO228" s="2">
        <f t="shared" si="97"/>
        <v>0</v>
      </c>
      <c r="AP228" s="2">
        <f t="shared" si="97"/>
        <v>0</v>
      </c>
      <c r="AQ228" s="2">
        <f t="shared" si="97"/>
        <v>0</v>
      </c>
      <c r="AR228" s="2">
        <f t="shared" si="97"/>
        <v>0</v>
      </c>
      <c r="AS228" s="2">
        <f t="shared" si="97"/>
        <v>0</v>
      </c>
      <c r="AT228" s="2">
        <f t="shared" si="97"/>
        <v>0.2263367838215834</v>
      </c>
      <c r="AU228" s="2">
        <f t="shared" si="97"/>
        <v>0</v>
      </c>
      <c r="AV228" s="2">
        <f t="shared" si="97"/>
        <v>0</v>
      </c>
      <c r="AW228" s="2">
        <f t="shared" si="97"/>
        <v>0</v>
      </c>
      <c r="AX228" s="2">
        <f t="shared" si="97"/>
        <v>0</v>
      </c>
      <c r="AY228" s="2">
        <f t="shared" si="97"/>
        <v>0</v>
      </c>
      <c r="AZ228" s="2">
        <f t="shared" si="97"/>
        <v>0</v>
      </c>
      <c r="BA228" s="2">
        <f t="shared" si="97"/>
        <v>0</v>
      </c>
      <c r="BB228" s="2">
        <f t="shared" si="97"/>
        <v>0</v>
      </c>
      <c r="BC228" s="2">
        <f t="shared" si="97"/>
        <v>0</v>
      </c>
      <c r="BD228" s="2">
        <f t="shared" si="97"/>
        <v>0</v>
      </c>
      <c r="BE228" s="2">
        <f t="shared" si="97"/>
        <v>0</v>
      </c>
      <c r="BF228" s="2">
        <f t="shared" si="97"/>
        <v>0</v>
      </c>
      <c r="BG228" s="2">
        <f t="shared" si="97"/>
        <v>0</v>
      </c>
      <c r="BH228" s="2">
        <f t="shared" si="97"/>
        <v>0</v>
      </c>
      <c r="BI228" s="2">
        <f t="shared" si="97"/>
        <v>0</v>
      </c>
      <c r="BJ228" s="2">
        <f t="shared" si="97"/>
        <v>0</v>
      </c>
      <c r="BK228" s="2">
        <f t="shared" si="97"/>
        <v>0</v>
      </c>
      <c r="BL228" s="2">
        <f t="shared" si="97"/>
        <v>0</v>
      </c>
      <c r="BM228" s="2">
        <f t="shared" si="97"/>
        <v>0</v>
      </c>
      <c r="BN228" s="2">
        <f t="shared" si="97"/>
        <v>0</v>
      </c>
      <c r="BP228" s="2">
        <f t="shared" ref="BP228:CT228" si="98">BP105</f>
        <v>0.35333811137283488</v>
      </c>
      <c r="BQ228" s="2">
        <f t="shared" si="98"/>
        <v>0</v>
      </c>
      <c r="BR228" s="2">
        <f t="shared" si="98"/>
        <v>0</v>
      </c>
      <c r="BS228" s="2">
        <f t="shared" si="98"/>
        <v>0</v>
      </c>
      <c r="BT228" s="2">
        <f t="shared" si="98"/>
        <v>0</v>
      </c>
      <c r="BU228" s="2">
        <f t="shared" si="98"/>
        <v>0</v>
      </c>
      <c r="BV228" s="2">
        <f t="shared" si="98"/>
        <v>0</v>
      </c>
      <c r="BW228" s="2">
        <f t="shared" si="98"/>
        <v>0</v>
      </c>
      <c r="BX228" s="2">
        <f t="shared" si="98"/>
        <v>0</v>
      </c>
      <c r="BY228" s="2">
        <f t="shared" si="98"/>
        <v>0</v>
      </c>
      <c r="BZ228" s="2">
        <f t="shared" si="98"/>
        <v>0.49334608754683601</v>
      </c>
      <c r="CA228" s="2">
        <f t="shared" si="98"/>
        <v>0</v>
      </c>
      <c r="CB228" s="2">
        <f t="shared" si="98"/>
        <v>0</v>
      </c>
      <c r="CC228" s="2">
        <f t="shared" si="98"/>
        <v>0</v>
      </c>
      <c r="CD228" s="2">
        <f t="shared" si="98"/>
        <v>0</v>
      </c>
      <c r="CE228" s="2">
        <f t="shared" si="98"/>
        <v>0</v>
      </c>
      <c r="CF228" s="2">
        <f t="shared" si="98"/>
        <v>0</v>
      </c>
      <c r="CG228" s="2">
        <f t="shared" si="98"/>
        <v>0</v>
      </c>
      <c r="CH228" s="2">
        <f t="shared" si="98"/>
        <v>0</v>
      </c>
      <c r="CI228" s="2">
        <f t="shared" si="98"/>
        <v>0</v>
      </c>
      <c r="CJ228" s="2">
        <f t="shared" si="98"/>
        <v>0</v>
      </c>
      <c r="CK228" s="2">
        <f t="shared" si="98"/>
        <v>0</v>
      </c>
      <c r="CL228" s="2">
        <f t="shared" si="98"/>
        <v>0</v>
      </c>
      <c r="CM228" s="2">
        <f t="shared" si="98"/>
        <v>0</v>
      </c>
      <c r="CN228" s="2">
        <f t="shared" si="98"/>
        <v>0</v>
      </c>
      <c r="CO228" s="2">
        <f t="shared" si="98"/>
        <v>0</v>
      </c>
      <c r="CP228" s="2">
        <f t="shared" si="98"/>
        <v>0</v>
      </c>
      <c r="CQ228" s="2">
        <f t="shared" si="98"/>
        <v>0</v>
      </c>
      <c r="CR228" s="2">
        <f t="shared" si="98"/>
        <v>0</v>
      </c>
      <c r="CS228" s="2">
        <f t="shared" si="98"/>
        <v>0</v>
      </c>
      <c r="CT228" s="2">
        <f t="shared" si="98"/>
        <v>0</v>
      </c>
    </row>
    <row r="229" spans="4:98">
      <c r="D229" s="2">
        <f t="shared" ref="D229:AH229" si="99">D115</f>
        <v>0</v>
      </c>
      <c r="E229" s="2">
        <f t="shared" si="99"/>
        <v>0</v>
      </c>
      <c r="F229" s="2">
        <f t="shared" si="99"/>
        <v>0</v>
      </c>
      <c r="G229" s="2">
        <f t="shared" si="99"/>
        <v>0</v>
      </c>
      <c r="H229" s="2">
        <f t="shared" si="99"/>
        <v>0</v>
      </c>
      <c r="I229" s="2">
        <f t="shared" si="99"/>
        <v>0</v>
      </c>
      <c r="J229" s="2">
        <f t="shared" si="99"/>
        <v>0</v>
      </c>
      <c r="K229" s="2">
        <f t="shared" si="99"/>
        <v>0</v>
      </c>
      <c r="L229" s="2">
        <f t="shared" si="99"/>
        <v>0</v>
      </c>
      <c r="M229" s="2">
        <f t="shared" si="99"/>
        <v>0</v>
      </c>
      <c r="N229" s="2">
        <f t="shared" si="99"/>
        <v>0</v>
      </c>
      <c r="O229" s="2">
        <f t="shared" si="99"/>
        <v>0</v>
      </c>
      <c r="P229" s="2">
        <f t="shared" si="99"/>
        <v>0</v>
      </c>
      <c r="Q229" s="2">
        <f t="shared" si="99"/>
        <v>0</v>
      </c>
      <c r="R229" s="2">
        <f t="shared" si="99"/>
        <v>0</v>
      </c>
      <c r="S229" s="2">
        <f t="shared" si="99"/>
        <v>0</v>
      </c>
      <c r="T229" s="2">
        <f t="shared" si="99"/>
        <v>0</v>
      </c>
      <c r="U229" s="2">
        <f t="shared" si="99"/>
        <v>0</v>
      </c>
      <c r="V229" s="2">
        <f t="shared" si="99"/>
        <v>0</v>
      </c>
      <c r="W229" s="2">
        <f t="shared" si="99"/>
        <v>0</v>
      </c>
      <c r="X229" s="2">
        <f t="shared" si="99"/>
        <v>0</v>
      </c>
      <c r="Y229" s="2">
        <f t="shared" si="99"/>
        <v>0</v>
      </c>
      <c r="Z229" s="2">
        <f t="shared" si="99"/>
        <v>0</v>
      </c>
      <c r="AA229" s="2">
        <f t="shared" si="99"/>
        <v>0</v>
      </c>
      <c r="AB229" s="2">
        <f t="shared" si="99"/>
        <v>0</v>
      </c>
      <c r="AC229" s="2">
        <f t="shared" si="99"/>
        <v>0</v>
      </c>
      <c r="AD229" s="2">
        <f t="shared" si="99"/>
        <v>0</v>
      </c>
      <c r="AE229" s="2">
        <f t="shared" si="99"/>
        <v>0</v>
      </c>
      <c r="AF229" s="2">
        <f t="shared" si="99"/>
        <v>0</v>
      </c>
      <c r="AG229" s="2">
        <f t="shared" si="99"/>
        <v>0</v>
      </c>
      <c r="AH229" s="2">
        <f t="shared" si="99"/>
        <v>0</v>
      </c>
      <c r="AJ229" s="2">
        <f t="shared" ref="AJ229:BN229" si="100">AJ115</f>
        <v>0</v>
      </c>
      <c r="AK229" s="2">
        <f t="shared" si="100"/>
        <v>0</v>
      </c>
      <c r="AL229" s="2">
        <f t="shared" si="100"/>
        <v>0</v>
      </c>
      <c r="AM229" s="2">
        <f t="shared" si="100"/>
        <v>0</v>
      </c>
      <c r="AN229" s="2">
        <f t="shared" si="100"/>
        <v>0</v>
      </c>
      <c r="AO229" s="2">
        <f t="shared" si="100"/>
        <v>0</v>
      </c>
      <c r="AP229" s="2">
        <f t="shared" si="100"/>
        <v>0</v>
      </c>
      <c r="AQ229" s="2">
        <f t="shared" si="100"/>
        <v>0</v>
      </c>
      <c r="AR229" s="2">
        <f t="shared" si="100"/>
        <v>0</v>
      </c>
      <c r="AS229" s="2">
        <f t="shared" si="100"/>
        <v>0</v>
      </c>
      <c r="AT229" s="2">
        <f t="shared" si="100"/>
        <v>0</v>
      </c>
      <c r="AU229" s="2">
        <f t="shared" si="100"/>
        <v>0</v>
      </c>
      <c r="AV229" s="2">
        <f t="shared" si="100"/>
        <v>0</v>
      </c>
      <c r="AW229" s="2">
        <f t="shared" si="100"/>
        <v>0</v>
      </c>
      <c r="AX229" s="2">
        <f t="shared" si="100"/>
        <v>0</v>
      </c>
      <c r="AY229" s="2">
        <f t="shared" si="100"/>
        <v>0</v>
      </c>
      <c r="AZ229" s="2">
        <f t="shared" si="100"/>
        <v>0</v>
      </c>
      <c r="BA229" s="2">
        <f t="shared" si="100"/>
        <v>0</v>
      </c>
      <c r="BB229" s="2">
        <f t="shared" si="100"/>
        <v>0</v>
      </c>
      <c r="BC229" s="2">
        <f t="shared" si="100"/>
        <v>0</v>
      </c>
      <c r="BD229" s="2">
        <f t="shared" si="100"/>
        <v>0</v>
      </c>
      <c r="BE229" s="2">
        <f t="shared" si="100"/>
        <v>0</v>
      </c>
      <c r="BF229" s="2">
        <f t="shared" si="100"/>
        <v>0</v>
      </c>
      <c r="BG229" s="2">
        <f t="shared" si="100"/>
        <v>0</v>
      </c>
      <c r="BH229" s="2">
        <f t="shared" si="100"/>
        <v>0</v>
      </c>
      <c r="BI229" s="2">
        <f t="shared" si="100"/>
        <v>0</v>
      </c>
      <c r="BJ229" s="2">
        <f t="shared" si="100"/>
        <v>0</v>
      </c>
      <c r="BK229" s="2">
        <f t="shared" si="100"/>
        <v>0</v>
      </c>
      <c r="BL229" s="2">
        <f t="shared" si="100"/>
        <v>0</v>
      </c>
      <c r="BM229" s="2">
        <f t="shared" si="100"/>
        <v>0</v>
      </c>
      <c r="BN229" s="2">
        <f t="shared" si="100"/>
        <v>0</v>
      </c>
      <c r="BP229" s="2">
        <f t="shared" ref="BP229:CT229" si="101">BP115</f>
        <v>0</v>
      </c>
      <c r="BQ229" s="2">
        <f t="shared" si="101"/>
        <v>0</v>
      </c>
      <c r="BR229" s="2">
        <f t="shared" si="101"/>
        <v>0</v>
      </c>
      <c r="BS229" s="2">
        <f t="shared" si="101"/>
        <v>0</v>
      </c>
      <c r="BT229" s="2">
        <f t="shared" si="101"/>
        <v>0</v>
      </c>
      <c r="BU229" s="2">
        <f t="shared" si="101"/>
        <v>0</v>
      </c>
      <c r="BV229" s="2">
        <f t="shared" si="101"/>
        <v>0</v>
      </c>
      <c r="BW229" s="2">
        <f t="shared" si="101"/>
        <v>0</v>
      </c>
      <c r="BX229" s="2">
        <f t="shared" si="101"/>
        <v>0</v>
      </c>
      <c r="BY229" s="2">
        <f t="shared" si="101"/>
        <v>0</v>
      </c>
      <c r="BZ229" s="2">
        <f t="shared" si="101"/>
        <v>0</v>
      </c>
      <c r="CA229" s="2">
        <f t="shared" si="101"/>
        <v>0</v>
      </c>
      <c r="CB229" s="2">
        <f t="shared" si="101"/>
        <v>0</v>
      </c>
      <c r="CC229" s="2">
        <f t="shared" si="101"/>
        <v>0</v>
      </c>
      <c r="CD229" s="2">
        <f t="shared" si="101"/>
        <v>0</v>
      </c>
      <c r="CE229" s="2">
        <f t="shared" si="101"/>
        <v>0</v>
      </c>
      <c r="CF229" s="2">
        <f t="shared" si="101"/>
        <v>0</v>
      </c>
      <c r="CG229" s="2">
        <f t="shared" si="101"/>
        <v>0</v>
      </c>
      <c r="CH229" s="2">
        <f t="shared" si="101"/>
        <v>0</v>
      </c>
      <c r="CI229" s="2">
        <f t="shared" si="101"/>
        <v>0</v>
      </c>
      <c r="CJ229" s="2">
        <f t="shared" si="101"/>
        <v>0</v>
      </c>
      <c r="CK229" s="2">
        <f t="shared" si="101"/>
        <v>0</v>
      </c>
      <c r="CL229" s="2">
        <f t="shared" si="101"/>
        <v>0</v>
      </c>
      <c r="CM229" s="2">
        <f t="shared" si="101"/>
        <v>0</v>
      </c>
      <c r="CN229" s="2">
        <f t="shared" si="101"/>
        <v>0</v>
      </c>
      <c r="CO229" s="2">
        <f t="shared" si="101"/>
        <v>0</v>
      </c>
      <c r="CP229" s="2">
        <f t="shared" si="101"/>
        <v>0</v>
      </c>
      <c r="CQ229" s="2">
        <f t="shared" si="101"/>
        <v>0</v>
      </c>
      <c r="CR229" s="2">
        <f t="shared" si="101"/>
        <v>0</v>
      </c>
      <c r="CS229" s="2">
        <f t="shared" si="101"/>
        <v>0</v>
      </c>
      <c r="CT229" s="2">
        <f t="shared" si="101"/>
        <v>0</v>
      </c>
    </row>
    <row r="230" spans="4:98">
      <c r="D230" s="2">
        <f>D219</f>
        <v>0</v>
      </c>
      <c r="E230" s="2">
        <f t="shared" ref="E230:AH230" si="102">E219</f>
        <v>0</v>
      </c>
      <c r="F230" s="2">
        <f t="shared" si="102"/>
        <v>0</v>
      </c>
      <c r="G230" s="2">
        <f t="shared" si="102"/>
        <v>0</v>
      </c>
      <c r="H230" s="2">
        <f t="shared" si="102"/>
        <v>0</v>
      </c>
      <c r="I230" s="2">
        <f t="shared" si="102"/>
        <v>0</v>
      </c>
      <c r="J230" s="2">
        <f t="shared" si="102"/>
        <v>0</v>
      </c>
      <c r="K230" s="2">
        <f t="shared" si="102"/>
        <v>0</v>
      </c>
      <c r="L230" s="2">
        <f t="shared" si="102"/>
        <v>0</v>
      </c>
      <c r="M230" s="2">
        <f t="shared" si="102"/>
        <v>0</v>
      </c>
      <c r="N230" s="2">
        <f t="shared" si="102"/>
        <v>0</v>
      </c>
      <c r="O230" s="2">
        <f t="shared" si="102"/>
        <v>0</v>
      </c>
      <c r="P230" s="2">
        <f t="shared" si="102"/>
        <v>0</v>
      </c>
      <c r="Q230" s="2">
        <f t="shared" si="102"/>
        <v>0</v>
      </c>
      <c r="R230" s="2">
        <f t="shared" si="102"/>
        <v>0</v>
      </c>
      <c r="S230" s="2">
        <f t="shared" si="102"/>
        <v>0</v>
      </c>
      <c r="T230" s="2">
        <f t="shared" si="102"/>
        <v>0</v>
      </c>
      <c r="U230" s="2">
        <f t="shared" si="102"/>
        <v>0</v>
      </c>
      <c r="V230" s="2">
        <f t="shared" si="102"/>
        <v>0</v>
      </c>
      <c r="W230" s="2">
        <f t="shared" si="102"/>
        <v>0</v>
      </c>
      <c r="X230" s="2">
        <f t="shared" si="102"/>
        <v>0</v>
      </c>
      <c r="Y230" s="2">
        <f t="shared" si="102"/>
        <v>0</v>
      </c>
      <c r="Z230" s="2">
        <f t="shared" si="102"/>
        <v>0</v>
      </c>
      <c r="AA230" s="2">
        <f t="shared" si="102"/>
        <v>0</v>
      </c>
      <c r="AB230" s="2">
        <f t="shared" si="102"/>
        <v>0</v>
      </c>
      <c r="AC230" s="2">
        <f t="shared" si="102"/>
        <v>0</v>
      </c>
      <c r="AD230" s="2">
        <f t="shared" si="102"/>
        <v>0</v>
      </c>
      <c r="AE230" s="2">
        <f t="shared" si="102"/>
        <v>0</v>
      </c>
      <c r="AF230" s="2">
        <f t="shared" si="102"/>
        <v>0</v>
      </c>
      <c r="AG230" s="2">
        <f t="shared" si="102"/>
        <v>0</v>
      </c>
      <c r="AH230" s="2">
        <f t="shared" si="102"/>
        <v>0</v>
      </c>
      <c r="AJ230" s="2">
        <f>AJ219</f>
        <v>0</v>
      </c>
      <c r="AK230" s="2">
        <f t="shared" ref="AK230:BN230" si="103">AK219</f>
        <v>0</v>
      </c>
      <c r="AL230" s="2">
        <f t="shared" si="103"/>
        <v>0</v>
      </c>
      <c r="AM230" s="2">
        <f t="shared" si="103"/>
        <v>0</v>
      </c>
      <c r="AN230" s="2">
        <f t="shared" si="103"/>
        <v>0</v>
      </c>
      <c r="AO230" s="2">
        <f t="shared" si="103"/>
        <v>0</v>
      </c>
      <c r="AP230" s="2">
        <f t="shared" si="103"/>
        <v>0</v>
      </c>
      <c r="AQ230" s="2">
        <f t="shared" si="103"/>
        <v>0</v>
      </c>
      <c r="AR230" s="2">
        <f t="shared" si="103"/>
        <v>0</v>
      </c>
      <c r="AS230" s="2">
        <f t="shared" si="103"/>
        <v>0</v>
      </c>
      <c r="AT230" s="2">
        <f t="shared" si="103"/>
        <v>0</v>
      </c>
      <c r="AU230" s="2">
        <f t="shared" si="103"/>
        <v>0</v>
      </c>
      <c r="AV230" s="2">
        <f t="shared" si="103"/>
        <v>0</v>
      </c>
      <c r="AW230" s="2">
        <f t="shared" si="103"/>
        <v>0</v>
      </c>
      <c r="AX230" s="2">
        <f t="shared" si="103"/>
        <v>0</v>
      </c>
      <c r="AY230" s="2">
        <f t="shared" si="103"/>
        <v>0</v>
      </c>
      <c r="AZ230" s="2">
        <f t="shared" si="103"/>
        <v>0</v>
      </c>
      <c r="BA230" s="2">
        <f t="shared" si="103"/>
        <v>0</v>
      </c>
      <c r="BB230" s="2">
        <f t="shared" si="103"/>
        <v>0</v>
      </c>
      <c r="BC230" s="2">
        <f t="shared" si="103"/>
        <v>0</v>
      </c>
      <c r="BD230" s="2">
        <f t="shared" si="103"/>
        <v>0</v>
      </c>
      <c r="BE230" s="2">
        <f t="shared" si="103"/>
        <v>0</v>
      </c>
      <c r="BF230" s="2">
        <f t="shared" si="103"/>
        <v>0</v>
      </c>
      <c r="BG230" s="2">
        <f t="shared" si="103"/>
        <v>0</v>
      </c>
      <c r="BH230" s="2">
        <f t="shared" si="103"/>
        <v>0</v>
      </c>
      <c r="BI230" s="2">
        <f t="shared" si="103"/>
        <v>0</v>
      </c>
      <c r="BJ230" s="2">
        <f t="shared" si="103"/>
        <v>0</v>
      </c>
      <c r="BK230" s="2">
        <f t="shared" si="103"/>
        <v>0</v>
      </c>
      <c r="BL230" s="2">
        <f t="shared" si="103"/>
        <v>0</v>
      </c>
      <c r="BM230" s="2">
        <f t="shared" si="103"/>
        <v>0</v>
      </c>
      <c r="BN230" s="2">
        <f t="shared" si="103"/>
        <v>0</v>
      </c>
      <c r="BP230" s="2">
        <f>BP219</f>
        <v>0</v>
      </c>
      <c r="BQ230" s="2">
        <f t="shared" ref="BQ230:CT230" si="104">BQ219</f>
        <v>0</v>
      </c>
      <c r="BR230" s="2">
        <f t="shared" si="104"/>
        <v>0</v>
      </c>
      <c r="BS230" s="2">
        <f t="shared" si="104"/>
        <v>0</v>
      </c>
      <c r="BT230" s="2">
        <f t="shared" si="104"/>
        <v>0</v>
      </c>
      <c r="BU230" s="2">
        <f t="shared" si="104"/>
        <v>0</v>
      </c>
      <c r="BV230" s="2">
        <f t="shared" si="104"/>
        <v>0</v>
      </c>
      <c r="BW230" s="2">
        <f t="shared" si="104"/>
        <v>0</v>
      </c>
      <c r="BX230" s="2">
        <f t="shared" si="104"/>
        <v>0</v>
      </c>
      <c r="BY230" s="2">
        <f t="shared" si="104"/>
        <v>0</v>
      </c>
      <c r="BZ230" s="2">
        <f t="shared" si="104"/>
        <v>0</v>
      </c>
      <c r="CA230" s="2">
        <f t="shared" si="104"/>
        <v>0</v>
      </c>
      <c r="CB230" s="2">
        <f t="shared" si="104"/>
        <v>0</v>
      </c>
      <c r="CC230" s="2">
        <f t="shared" si="104"/>
        <v>0</v>
      </c>
      <c r="CD230" s="2">
        <f t="shared" si="104"/>
        <v>0</v>
      </c>
      <c r="CE230" s="2">
        <f t="shared" si="104"/>
        <v>0</v>
      </c>
      <c r="CF230" s="2">
        <f t="shared" si="104"/>
        <v>0</v>
      </c>
      <c r="CG230" s="2">
        <f t="shared" si="104"/>
        <v>0</v>
      </c>
      <c r="CH230" s="2">
        <f t="shared" si="104"/>
        <v>0</v>
      </c>
      <c r="CI230" s="2">
        <f t="shared" si="104"/>
        <v>0</v>
      </c>
      <c r="CJ230" s="2">
        <f t="shared" si="104"/>
        <v>0</v>
      </c>
      <c r="CK230" s="2">
        <f t="shared" si="104"/>
        <v>0</v>
      </c>
      <c r="CL230" s="2">
        <f t="shared" si="104"/>
        <v>0</v>
      </c>
      <c r="CM230" s="2">
        <f t="shared" si="104"/>
        <v>0</v>
      </c>
      <c r="CN230" s="2">
        <f t="shared" si="104"/>
        <v>0</v>
      </c>
      <c r="CO230" s="2">
        <f t="shared" si="104"/>
        <v>0</v>
      </c>
      <c r="CP230" s="2">
        <f t="shared" si="104"/>
        <v>0</v>
      </c>
      <c r="CQ230" s="2">
        <f t="shared" si="104"/>
        <v>0</v>
      </c>
      <c r="CR230" s="2">
        <f t="shared" si="104"/>
        <v>0</v>
      </c>
      <c r="CS230" s="2">
        <f t="shared" si="104"/>
        <v>0</v>
      </c>
      <c r="CT230" s="2">
        <f t="shared" si="104"/>
        <v>0</v>
      </c>
    </row>
    <row r="231" spans="4:98">
      <c r="D231" s="2">
        <f t="shared" ref="D231:AH231" si="105">D139-D230</f>
        <v>1.590877619983591</v>
      </c>
      <c r="E231" s="2">
        <f t="shared" si="105"/>
        <v>1.5465352600448299</v>
      </c>
      <c r="F231" s="2">
        <f t="shared" si="105"/>
        <v>1.5022517569358773</v>
      </c>
      <c r="G231" s="2">
        <f t="shared" si="105"/>
        <v>1.4580210423366133</v>
      </c>
      <c r="H231" s="2">
        <f t="shared" si="105"/>
        <v>1.4138370151988193</v>
      </c>
      <c r="I231" s="2">
        <f t="shared" si="105"/>
        <v>1.3696935409440842</v>
      </c>
      <c r="J231" s="2">
        <f t="shared" si="105"/>
        <v>1.324720542204038</v>
      </c>
      <c r="K231" s="2">
        <f t="shared" si="105"/>
        <v>1.2800528835903899</v>
      </c>
      <c r="L231" s="2">
        <f t="shared" si="105"/>
        <v>1.2356887783679513</v>
      </c>
      <c r="M231" s="2">
        <f t="shared" si="105"/>
        <v>1.1916264900618185</v>
      </c>
      <c r="N231" s="2">
        <f t="shared" si="105"/>
        <v>1.147864332621757</v>
      </c>
      <c r="O231" s="2">
        <f t="shared" si="105"/>
        <v>1.1066131134168058</v>
      </c>
      <c r="P231" s="2">
        <f t="shared" si="105"/>
        <v>1.0657940634713474</v>
      </c>
      <c r="Q231" s="2">
        <f t="shared" si="105"/>
        <v>1.0255219166182119</v>
      </c>
      <c r="R231" s="2">
        <f t="shared" si="105"/>
        <v>0.98571356925492837</v>
      </c>
      <c r="S231" s="2">
        <f t="shared" si="105"/>
        <v>0.94636530973877309</v>
      </c>
      <c r="T231" s="2">
        <f t="shared" si="105"/>
        <v>0.90417727341421428</v>
      </c>
      <c r="U231" s="2">
        <f t="shared" si="105"/>
        <v>0.86253727629064714</v>
      </c>
      <c r="V231" s="2">
        <f t="shared" si="105"/>
        <v>0.82144024370392821</v>
      </c>
      <c r="W231" s="2">
        <f t="shared" si="105"/>
        <v>0.78088117802566837</v>
      </c>
      <c r="X231" s="2">
        <f t="shared" si="105"/>
        <v>0.7408551590640845</v>
      </c>
      <c r="Y231" s="2">
        <f t="shared" si="105"/>
        <v>0.69930484870730591</v>
      </c>
      <c r="Z231" s="2">
        <f t="shared" si="105"/>
        <v>0.65843924424759015</v>
      </c>
      <c r="AA231" s="2">
        <f t="shared" si="105"/>
        <v>0.6182585462627409</v>
      </c>
      <c r="AB231" s="2">
        <f t="shared" si="105"/>
        <v>0.57867177021305261</v>
      </c>
      <c r="AC231" s="2">
        <f t="shared" si="105"/>
        <v>0.53967193080171849</v>
      </c>
      <c r="AD231" s="2">
        <f t="shared" si="105"/>
        <v>0.5002721225664214</v>
      </c>
      <c r="AE231" s="2">
        <f t="shared" si="105"/>
        <v>0.46148786048775653</v>
      </c>
      <c r="AF231" s="2">
        <f t="shared" si="105"/>
        <v>0.42331205516050119</v>
      </c>
      <c r="AG231" s="2">
        <f t="shared" si="105"/>
        <v>0.38573778179414508</v>
      </c>
      <c r="AH231" s="2">
        <f t="shared" si="105"/>
        <v>0.34875828355295918</v>
      </c>
      <c r="AJ231" s="2">
        <f t="shared" ref="AJ231:BN231" si="106">AJ139-AJ230</f>
        <v>0.35200919349100857</v>
      </c>
      <c r="AK231" s="2">
        <f t="shared" si="106"/>
        <v>0.35157704477261059</v>
      </c>
      <c r="AL231" s="2">
        <f t="shared" si="106"/>
        <v>0.35107143286608766</v>
      </c>
      <c r="AM231" s="2">
        <f t="shared" si="106"/>
        <v>0.35049142356198376</v>
      </c>
      <c r="AN231" s="2">
        <f t="shared" si="106"/>
        <v>0.34983608477294736</v>
      </c>
      <c r="AO231" s="2">
        <f t="shared" si="106"/>
        <v>0.34910448690666718</v>
      </c>
      <c r="AP231" s="2">
        <f t="shared" si="106"/>
        <v>0.3478943305191195</v>
      </c>
      <c r="AQ231" s="2">
        <f t="shared" si="106"/>
        <v>0.34662284120788606</v>
      </c>
      <c r="AR231" s="2">
        <f t="shared" si="106"/>
        <v>0.34528970253652663</v>
      </c>
      <c r="AS231" s="2">
        <f t="shared" si="106"/>
        <v>0.34389461330232202</v>
      </c>
      <c r="AT231" s="2">
        <f t="shared" si="106"/>
        <v>0.34243728811103241</v>
      </c>
      <c r="AU231" s="2">
        <f t="shared" si="106"/>
        <v>0.33825039893720532</v>
      </c>
      <c r="AV231" s="2">
        <f t="shared" si="106"/>
        <v>0.33396791318161667</v>
      </c>
      <c r="AW231" s="2">
        <f t="shared" si="106"/>
        <v>0.32961064793281941</v>
      </c>
      <c r="AX231" s="2">
        <f t="shared" si="106"/>
        <v>0.32516729340149481</v>
      </c>
      <c r="AY231" s="2">
        <f t="shared" si="106"/>
        <v>0.32063902059628735</v>
      </c>
      <c r="AZ231" s="2">
        <f t="shared" si="106"/>
        <v>0.31500486187876497</v>
      </c>
      <c r="BA231" s="2">
        <f t="shared" si="106"/>
        <v>0.30929446033550884</v>
      </c>
      <c r="BB231" s="2">
        <f t="shared" si="106"/>
        <v>0.3035094559344983</v>
      </c>
      <c r="BC231" s="2">
        <f t="shared" si="106"/>
        <v>0.29765154798793808</v>
      </c>
      <c r="BD231" s="2">
        <f t="shared" si="106"/>
        <v>0.29172249626256369</v>
      </c>
      <c r="BE231" s="2">
        <f t="shared" si="106"/>
        <v>0.28296945296697962</v>
      </c>
      <c r="BF231" s="2">
        <f t="shared" si="106"/>
        <v>0.27402405124902851</v>
      </c>
      <c r="BG231" s="2">
        <f t="shared" si="106"/>
        <v>0.26502406227801417</v>
      </c>
      <c r="BH231" s="2">
        <f t="shared" si="106"/>
        <v>0.25595015678334354</v>
      </c>
      <c r="BI231" s="2">
        <f t="shared" si="106"/>
        <v>0.24680504937695627</v>
      </c>
      <c r="BJ231" s="2">
        <f t="shared" si="106"/>
        <v>0.23723952827530673</v>
      </c>
      <c r="BK231" s="2">
        <f t="shared" si="106"/>
        <v>0.22761612672682405</v>
      </c>
      <c r="BL231" s="2">
        <f t="shared" si="106"/>
        <v>0.21793783158357191</v>
      </c>
      <c r="BM231" s="2">
        <f t="shared" si="106"/>
        <v>0.20820767238878699</v>
      </c>
      <c r="BN231" s="2">
        <f t="shared" si="106"/>
        <v>0.19842872204795997</v>
      </c>
      <c r="BP231" s="2">
        <f t="shared" ref="BP231:CT231" si="107">BP139-BP230</f>
        <v>1.9428868134745996</v>
      </c>
      <c r="BQ231" s="2">
        <f t="shared" si="107"/>
        <v>1.8981123048174404</v>
      </c>
      <c r="BR231" s="2">
        <f t="shared" si="107"/>
        <v>1.8533231898019649</v>
      </c>
      <c r="BS231" s="2">
        <f t="shared" si="107"/>
        <v>1.8085124658985972</v>
      </c>
      <c r="BT231" s="2">
        <f t="shared" si="107"/>
        <v>1.7636730999717667</v>
      </c>
      <c r="BU231" s="2">
        <f t="shared" si="107"/>
        <v>1.7187980278507515</v>
      </c>
      <c r="BV231" s="2">
        <f t="shared" si="107"/>
        <v>1.6726148727231576</v>
      </c>
      <c r="BW231" s="2">
        <f t="shared" si="107"/>
        <v>1.6266757247982759</v>
      </c>
      <c r="BX231" s="2">
        <f t="shared" si="107"/>
        <v>1.580978480904478</v>
      </c>
      <c r="BY231" s="2">
        <f t="shared" si="107"/>
        <v>1.5355211033641405</v>
      </c>
      <c r="BZ231" s="2">
        <f t="shared" si="107"/>
        <v>1.4903016207327895</v>
      </c>
      <c r="CA231" s="2">
        <f t="shared" si="107"/>
        <v>1.444863512354011</v>
      </c>
      <c r="CB231" s="2">
        <f t="shared" si="107"/>
        <v>1.3997619766529641</v>
      </c>
      <c r="CC231" s="2">
        <f t="shared" si="107"/>
        <v>1.3551325645510313</v>
      </c>
      <c r="CD231" s="2">
        <f t="shared" si="107"/>
        <v>1.3108808626564232</v>
      </c>
      <c r="CE231" s="2">
        <f t="shared" si="107"/>
        <v>1.2670043303350604</v>
      </c>
      <c r="CF231" s="2">
        <f t="shared" si="107"/>
        <v>1.2191821352929793</v>
      </c>
      <c r="CG231" s="2">
        <f t="shared" si="107"/>
        <v>1.1718317366261559</v>
      </c>
      <c r="CH231" s="2">
        <f t="shared" si="107"/>
        <v>1.1249496996384265</v>
      </c>
      <c r="CI231" s="2">
        <f t="shared" si="107"/>
        <v>1.0785327260136064</v>
      </c>
      <c r="CJ231" s="2">
        <f t="shared" si="107"/>
        <v>1.0325776553266481</v>
      </c>
      <c r="CK231" s="2">
        <f t="shared" si="107"/>
        <v>0.98227430167428553</v>
      </c>
      <c r="CL231" s="2">
        <f t="shared" si="107"/>
        <v>0.93246329549661866</v>
      </c>
      <c r="CM231" s="2">
        <f t="shared" si="107"/>
        <v>0.88328260854075502</v>
      </c>
      <c r="CN231" s="2">
        <f t="shared" si="107"/>
        <v>0.83462192699639615</v>
      </c>
      <c r="CO231" s="2">
        <f t="shared" si="107"/>
        <v>0.78647698017867473</v>
      </c>
      <c r="CP231" s="2">
        <f t="shared" si="107"/>
        <v>0.73751165084172809</v>
      </c>
      <c r="CQ231" s="2">
        <f t="shared" si="107"/>
        <v>0.68910398721458055</v>
      </c>
      <c r="CR231" s="2">
        <f t="shared" si="107"/>
        <v>0.64124988674407313</v>
      </c>
      <c r="CS231" s="2">
        <f t="shared" si="107"/>
        <v>0.5939454541829321</v>
      </c>
      <c r="CT231" s="2">
        <f t="shared" si="107"/>
        <v>0.54718700560091915</v>
      </c>
    </row>
    <row r="232" spans="4:98">
      <c r="D232" s="2">
        <f>SUM(D226:D231)</f>
        <v>1.9383642457327257</v>
      </c>
      <c r="E232" s="2">
        <f t="shared" ref="E232:AG232" si="108">SUM(E226:E231)</f>
        <v>1.5465352600448299</v>
      </c>
      <c r="F232" s="2">
        <f t="shared" si="108"/>
        <v>1.5022517569358773</v>
      </c>
      <c r="G232" s="2">
        <f t="shared" si="108"/>
        <v>1.4580210423366133</v>
      </c>
      <c r="H232" s="2">
        <f t="shared" si="108"/>
        <v>1.4138370151988193</v>
      </c>
      <c r="I232" s="2">
        <f t="shared" si="108"/>
        <v>1.3696935409440842</v>
      </c>
      <c r="J232" s="2">
        <f t="shared" si="108"/>
        <v>1.324720542204038</v>
      </c>
      <c r="K232" s="2">
        <f t="shared" si="108"/>
        <v>1.2800528835903899</v>
      </c>
      <c r="L232" s="2">
        <f t="shared" si="108"/>
        <v>1.2356887783679513</v>
      </c>
      <c r="M232" s="2">
        <f t="shared" si="108"/>
        <v>1.1916264900618185</v>
      </c>
      <c r="N232" s="2">
        <f t="shared" si="108"/>
        <v>1.4148736363470096</v>
      </c>
      <c r="O232" s="2">
        <f t="shared" si="108"/>
        <v>1.1066131134168058</v>
      </c>
      <c r="P232" s="2">
        <f t="shared" si="108"/>
        <v>1.0657940634713474</v>
      </c>
      <c r="Q232" s="2">
        <f t="shared" si="108"/>
        <v>1.0255219166182119</v>
      </c>
      <c r="R232" s="2">
        <f t="shared" si="108"/>
        <v>0.98571356925492837</v>
      </c>
      <c r="S232" s="2">
        <f t="shared" si="108"/>
        <v>0.94636530973877309</v>
      </c>
      <c r="T232" s="2">
        <f t="shared" si="108"/>
        <v>0.90417727341421428</v>
      </c>
      <c r="U232" s="2">
        <f t="shared" si="108"/>
        <v>0.86253727629064714</v>
      </c>
      <c r="V232" s="2">
        <f t="shared" si="108"/>
        <v>0.82144024370392821</v>
      </c>
      <c r="W232" s="2">
        <f t="shared" si="108"/>
        <v>0.78088117802566837</v>
      </c>
      <c r="X232" s="2">
        <f t="shared" si="108"/>
        <v>0.7408551590640845</v>
      </c>
      <c r="Y232" s="2">
        <f t="shared" si="108"/>
        <v>0.69930484870730591</v>
      </c>
      <c r="Z232" s="2">
        <f t="shared" si="108"/>
        <v>0.65843924424759015</v>
      </c>
      <c r="AA232" s="2">
        <f t="shared" si="108"/>
        <v>0.6182585462627409</v>
      </c>
      <c r="AB232" s="2">
        <f t="shared" si="108"/>
        <v>0.57867177021305261</v>
      </c>
      <c r="AC232" s="2">
        <f t="shared" si="108"/>
        <v>0.53967193080171849</v>
      </c>
      <c r="AD232" s="2">
        <f t="shared" si="108"/>
        <v>0.5002721225664214</v>
      </c>
      <c r="AE232" s="2">
        <f t="shared" si="108"/>
        <v>0.46148786048775653</v>
      </c>
      <c r="AF232" s="2">
        <f t="shared" si="108"/>
        <v>0.42331205516050119</v>
      </c>
      <c r="AG232" s="2">
        <f t="shared" si="108"/>
        <v>0.38573778179414508</v>
      </c>
      <c r="AH232" s="2">
        <f>SUM(AH226:AH231)</f>
        <v>0.34875828355295918</v>
      </c>
      <c r="AJ232" s="2">
        <f>SUM(AJ226:AJ231)</f>
        <v>0.77084121408265294</v>
      </c>
      <c r="AK232" s="2">
        <f t="shared" ref="AK232:BM232" si="109">SUM(AK226:AK231)</f>
        <v>0.35157704477261059</v>
      </c>
      <c r="AL232" s="2">
        <f t="shared" si="109"/>
        <v>0.35107143286608766</v>
      </c>
      <c r="AM232" s="2">
        <f t="shared" si="109"/>
        <v>0.35049142356198376</v>
      </c>
      <c r="AN232" s="2">
        <f t="shared" si="109"/>
        <v>0.34983608477294736</v>
      </c>
      <c r="AO232" s="2">
        <f t="shared" si="109"/>
        <v>0.34910448690666718</v>
      </c>
      <c r="AP232" s="2">
        <f t="shared" si="109"/>
        <v>0.3478943305191195</v>
      </c>
      <c r="AQ232" s="2">
        <f t="shared" si="109"/>
        <v>0.34662284120788606</v>
      </c>
      <c r="AR232" s="2">
        <f t="shared" si="109"/>
        <v>0.34528970253652663</v>
      </c>
      <c r="AS232" s="2">
        <f t="shared" si="109"/>
        <v>0.34389461330232202</v>
      </c>
      <c r="AT232" s="2">
        <f t="shared" si="109"/>
        <v>0.56877407193261575</v>
      </c>
      <c r="AU232" s="2">
        <f t="shared" si="109"/>
        <v>0.33825039893720532</v>
      </c>
      <c r="AV232" s="2">
        <f t="shared" si="109"/>
        <v>0.33396791318161667</v>
      </c>
      <c r="AW232" s="2">
        <f t="shared" si="109"/>
        <v>0.32961064793281941</v>
      </c>
      <c r="AX232" s="2">
        <f t="shared" si="109"/>
        <v>0.32516729340149481</v>
      </c>
      <c r="AY232" s="2">
        <f t="shared" si="109"/>
        <v>0.32063902059628735</v>
      </c>
      <c r="AZ232" s="2">
        <f t="shared" si="109"/>
        <v>0.31500486187876497</v>
      </c>
      <c r="BA232" s="2">
        <f t="shared" si="109"/>
        <v>0.30929446033550884</v>
      </c>
      <c r="BB232" s="2">
        <f t="shared" si="109"/>
        <v>0.3035094559344983</v>
      </c>
      <c r="BC232" s="2">
        <f t="shared" si="109"/>
        <v>0.29765154798793808</v>
      </c>
      <c r="BD232" s="2">
        <f t="shared" si="109"/>
        <v>0.29172249626256369</v>
      </c>
      <c r="BE232" s="2">
        <f t="shared" si="109"/>
        <v>0.28296945296697962</v>
      </c>
      <c r="BF232" s="2">
        <f t="shared" si="109"/>
        <v>0.27402405124902851</v>
      </c>
      <c r="BG232" s="2">
        <f t="shared" si="109"/>
        <v>0.26502406227801417</v>
      </c>
      <c r="BH232" s="2">
        <f t="shared" si="109"/>
        <v>0.25595015678334354</v>
      </c>
      <c r="BI232" s="2">
        <f t="shared" si="109"/>
        <v>0.24680504937695627</v>
      </c>
      <c r="BJ232" s="2">
        <f t="shared" si="109"/>
        <v>0.23723952827530673</v>
      </c>
      <c r="BK232" s="2">
        <f t="shared" si="109"/>
        <v>0.22761612672682405</v>
      </c>
      <c r="BL232" s="2">
        <f t="shared" si="109"/>
        <v>0.21793783158357191</v>
      </c>
      <c r="BM232" s="2">
        <f t="shared" si="109"/>
        <v>0.20820767238878699</v>
      </c>
      <c r="BN232" s="2">
        <f>SUM(BN226:BN231)</f>
        <v>0.19842872204795997</v>
      </c>
      <c r="BP232" s="2">
        <f>SUM(BP226:BP231)</f>
        <v>2.7092054598153785</v>
      </c>
      <c r="BQ232" s="2">
        <f t="shared" ref="BQ232:CS232" si="110">SUM(BQ226:BQ231)</f>
        <v>1.8981123048174404</v>
      </c>
      <c r="BR232" s="2">
        <f t="shared" si="110"/>
        <v>1.8533231898019649</v>
      </c>
      <c r="BS232" s="2">
        <f t="shared" si="110"/>
        <v>1.8085124658985972</v>
      </c>
      <c r="BT232" s="2">
        <f t="shared" si="110"/>
        <v>1.7636730999717667</v>
      </c>
      <c r="BU232" s="2">
        <f t="shared" si="110"/>
        <v>1.7187980278507515</v>
      </c>
      <c r="BV232" s="2">
        <f t="shared" si="110"/>
        <v>1.6726148727231576</v>
      </c>
      <c r="BW232" s="2">
        <f t="shared" si="110"/>
        <v>1.6266757247982759</v>
      </c>
      <c r="BX232" s="2">
        <f t="shared" si="110"/>
        <v>1.580978480904478</v>
      </c>
      <c r="BY232" s="2">
        <f t="shared" si="110"/>
        <v>1.5355211033641405</v>
      </c>
      <c r="BZ232" s="2">
        <f t="shared" si="110"/>
        <v>1.9836477082796256</v>
      </c>
      <c r="CA232" s="2">
        <f t="shared" si="110"/>
        <v>1.444863512354011</v>
      </c>
      <c r="CB232" s="2">
        <f t="shared" si="110"/>
        <v>1.3997619766529641</v>
      </c>
      <c r="CC232" s="2">
        <f t="shared" si="110"/>
        <v>1.3551325645510313</v>
      </c>
      <c r="CD232" s="2">
        <f t="shared" si="110"/>
        <v>1.3108808626564232</v>
      </c>
      <c r="CE232" s="2">
        <f t="shared" si="110"/>
        <v>1.2670043303350604</v>
      </c>
      <c r="CF232" s="2">
        <f t="shared" si="110"/>
        <v>1.2191821352929793</v>
      </c>
      <c r="CG232" s="2">
        <f t="shared" si="110"/>
        <v>1.1718317366261559</v>
      </c>
      <c r="CH232" s="2">
        <f t="shared" si="110"/>
        <v>1.1249496996384265</v>
      </c>
      <c r="CI232" s="2">
        <f t="shared" si="110"/>
        <v>1.0785327260136064</v>
      </c>
      <c r="CJ232" s="2">
        <f t="shared" si="110"/>
        <v>1.0325776553266481</v>
      </c>
      <c r="CK232" s="2">
        <f t="shared" si="110"/>
        <v>0.98227430167428553</v>
      </c>
      <c r="CL232" s="2">
        <f t="shared" si="110"/>
        <v>0.93246329549661866</v>
      </c>
      <c r="CM232" s="2">
        <f t="shared" si="110"/>
        <v>0.88328260854075502</v>
      </c>
      <c r="CN232" s="2">
        <f t="shared" si="110"/>
        <v>0.83462192699639615</v>
      </c>
      <c r="CO232" s="2">
        <f t="shared" si="110"/>
        <v>0.78647698017867473</v>
      </c>
      <c r="CP232" s="2">
        <f t="shared" si="110"/>
        <v>0.73751165084172809</v>
      </c>
      <c r="CQ232" s="2">
        <f t="shared" si="110"/>
        <v>0.68910398721458055</v>
      </c>
      <c r="CR232" s="2">
        <f t="shared" si="110"/>
        <v>0.64124988674407313</v>
      </c>
      <c r="CS232" s="2">
        <f t="shared" si="110"/>
        <v>0.5939454541829321</v>
      </c>
      <c r="CT232" s="2">
        <f>SUM(CT226:CT231)</f>
        <v>0.54718700560091915</v>
      </c>
    </row>
    <row r="233" spans="4:98">
      <c r="D233" s="2">
        <f>SUM(D223:D231)</f>
        <v>2.6612128144297409</v>
      </c>
      <c r="E233" s="2">
        <f t="shared" ref="E233:AH233" si="111">SUM(E223:E231)</f>
        <v>1.5616520454398015</v>
      </c>
      <c r="F233" s="2">
        <f t="shared" si="111"/>
        <v>1.5484104773687708</v>
      </c>
      <c r="G233" s="2">
        <f t="shared" si="111"/>
        <v>1.5348263967253966</v>
      </c>
      <c r="H233" s="2">
        <f t="shared" si="111"/>
        <v>1.5209014458754513</v>
      </c>
      <c r="I233" s="2">
        <f t="shared" si="111"/>
        <v>1.5066374221723196</v>
      </c>
      <c r="J233" s="2">
        <f t="shared" si="111"/>
        <v>1.4920137872055421</v>
      </c>
      <c r="K233" s="2">
        <f t="shared" si="111"/>
        <v>1.4770479379827883</v>
      </c>
      <c r="L233" s="2">
        <f t="shared" si="111"/>
        <v>1.4617422787005643</v>
      </c>
      <c r="M233" s="2">
        <f t="shared" si="111"/>
        <v>1.4460993834292069</v>
      </c>
      <c r="N233" s="2">
        <f t="shared" si="111"/>
        <v>1.86216585211136</v>
      </c>
      <c r="O233" s="2">
        <f t="shared" si="111"/>
        <v>1.4088395780655143</v>
      </c>
      <c r="P233" s="2">
        <f t="shared" si="111"/>
        <v>1.3870223485096256</v>
      </c>
      <c r="Q233" s="2">
        <f t="shared" si="111"/>
        <v>1.3649158790348874</v>
      </c>
      <c r="R233" s="2">
        <f t="shared" si="111"/>
        <v>1.342423172310987</v>
      </c>
      <c r="S233" s="2">
        <f t="shared" si="111"/>
        <v>1.3195541019535111</v>
      </c>
      <c r="T233" s="2">
        <f t="shared" si="111"/>
        <v>1.2962216719425843</v>
      </c>
      <c r="U233" s="2">
        <f t="shared" si="111"/>
        <v>1.2725232181611013</v>
      </c>
      <c r="V233" s="2">
        <f t="shared" si="111"/>
        <v>1.2484701601581949</v>
      </c>
      <c r="W233" s="2">
        <f t="shared" si="111"/>
        <v>1.2240743681769077</v>
      </c>
      <c r="X233" s="2">
        <f t="shared" si="111"/>
        <v>1.6035226358417864</v>
      </c>
      <c r="Y233" s="2">
        <f t="shared" si="111"/>
        <v>1.1741869207481592</v>
      </c>
      <c r="Z233" s="2">
        <f t="shared" si="111"/>
        <v>1.1487102308480015</v>
      </c>
      <c r="AA233" s="2">
        <f t="shared" si="111"/>
        <v>1.1226392868607036</v>
      </c>
      <c r="AB233" s="2">
        <f t="shared" si="111"/>
        <v>1.0959514939997703</v>
      </c>
      <c r="AC233" s="2">
        <f t="shared" si="111"/>
        <v>1.0686525649430667</v>
      </c>
      <c r="AD233" s="2">
        <f t="shared" si="111"/>
        <v>1.0406922031799279</v>
      </c>
      <c r="AE233" s="2">
        <f t="shared" si="111"/>
        <v>1.0121297822181894</v>
      </c>
      <c r="AF233" s="2">
        <f t="shared" si="111"/>
        <v>0.982972234676601</v>
      </c>
      <c r="AG233" s="2">
        <f t="shared" si="111"/>
        <v>0.95322688503215136</v>
      </c>
      <c r="AH233" s="2">
        <f t="shared" si="111"/>
        <v>0.92290145990858696</v>
      </c>
      <c r="AJ233" s="2">
        <f>SUM(AJ223:AJ231)</f>
        <v>1.1871244741270262</v>
      </c>
      <c r="AK233" s="2">
        <f t="shared" ref="AK233:BN233" si="112">SUM(AK223:AK231)</f>
        <v>0.47129649360396325</v>
      </c>
      <c r="AL233" s="2">
        <f t="shared" si="112"/>
        <v>0.47220759105066473</v>
      </c>
      <c r="AM233" s="2">
        <f t="shared" si="112"/>
        <v>0.47299587078731176</v>
      </c>
      <c r="AN233" s="2">
        <f t="shared" si="112"/>
        <v>0.47365976499288959</v>
      </c>
      <c r="AO233" s="2">
        <f t="shared" si="112"/>
        <v>0.47419771431889174</v>
      </c>
      <c r="AP233" s="2">
        <f t="shared" si="112"/>
        <v>0.47460924908541269</v>
      </c>
      <c r="AQ233" s="2">
        <f t="shared" si="112"/>
        <v>0.47489176566316205</v>
      </c>
      <c r="AR233" s="2">
        <f t="shared" si="112"/>
        <v>0.47504390320960488</v>
      </c>
      <c r="AS233" s="2">
        <f t="shared" si="112"/>
        <v>0.47506431444736935</v>
      </c>
      <c r="AT233" s="2">
        <f t="shared" si="112"/>
        <v>0.95019426100272586</v>
      </c>
      <c r="AU233" s="2">
        <f t="shared" si="112"/>
        <v>0.47223308262622604</v>
      </c>
      <c r="AV233" s="2">
        <f t="shared" si="112"/>
        <v>0.46924575809476088</v>
      </c>
      <c r="AW233" s="2">
        <f t="shared" si="112"/>
        <v>0.46603532552196025</v>
      </c>
      <c r="AX233" s="2">
        <f t="shared" si="112"/>
        <v>0.46257908352331623</v>
      </c>
      <c r="AY233" s="2">
        <f t="shared" si="112"/>
        <v>0.45887869899290679</v>
      </c>
      <c r="AZ233" s="2">
        <f t="shared" si="112"/>
        <v>0.45494830450971824</v>
      </c>
      <c r="BA233" s="2">
        <f t="shared" si="112"/>
        <v>0.45078201600066603</v>
      </c>
      <c r="BB233" s="2">
        <f t="shared" si="112"/>
        <v>0.44638243991371362</v>
      </c>
      <c r="BC233" s="2">
        <f t="shared" si="112"/>
        <v>0.44175232322715735</v>
      </c>
      <c r="BD233" s="2">
        <f t="shared" si="112"/>
        <v>0.58071430628444065</v>
      </c>
      <c r="BE233" s="2">
        <f t="shared" si="112"/>
        <v>0.42991460971122053</v>
      </c>
      <c r="BF233" s="2">
        <f t="shared" si="112"/>
        <v>0.42217255895617417</v>
      </c>
      <c r="BG233" s="2">
        <f t="shared" si="112"/>
        <v>0.41406229706178066</v>
      </c>
      <c r="BH233" s="2">
        <f t="shared" si="112"/>
        <v>0.40558260662264378</v>
      </c>
      <c r="BI233" s="2">
        <f t="shared" si="112"/>
        <v>0.39673983894390952</v>
      </c>
      <c r="BJ233" s="2">
        <f t="shared" si="112"/>
        <v>0.38756208957238569</v>
      </c>
      <c r="BK233" s="2">
        <f t="shared" si="112"/>
        <v>0.37803978959171008</v>
      </c>
      <c r="BL233" s="2">
        <f t="shared" si="112"/>
        <v>0.36818031351075609</v>
      </c>
      <c r="BM233" s="2">
        <f t="shared" si="112"/>
        <v>0.35799127566720002</v>
      </c>
      <c r="BN233" s="2">
        <f t="shared" si="112"/>
        <v>0.34748053420048625</v>
      </c>
      <c r="BP233" s="2">
        <f>SUM(BP223:BP231)</f>
        <v>3.8483372885567668</v>
      </c>
      <c r="BQ233" s="2">
        <f t="shared" ref="BQ233:CT233" si="113">SUM(BQ223:BQ231)</f>
        <v>2.0329485390437654</v>
      </c>
      <c r="BR233" s="2">
        <f t="shared" si="113"/>
        <v>2.0206180684194357</v>
      </c>
      <c r="BS233" s="2">
        <f t="shared" si="113"/>
        <v>2.0078222675127084</v>
      </c>
      <c r="BT233" s="2">
        <f t="shared" si="113"/>
        <v>1.994561210868341</v>
      </c>
      <c r="BU233" s="2">
        <f t="shared" si="113"/>
        <v>1.9808351364912113</v>
      </c>
      <c r="BV233" s="2">
        <f t="shared" si="113"/>
        <v>1.9666230362909547</v>
      </c>
      <c r="BW233" s="2">
        <f t="shared" si="113"/>
        <v>1.9519397036459505</v>
      </c>
      <c r="BX233" s="2">
        <f t="shared" si="113"/>
        <v>1.936786181910169</v>
      </c>
      <c r="BY233" s="2">
        <f t="shared" si="113"/>
        <v>1.9211636978765763</v>
      </c>
      <c r="BZ233" s="2">
        <f t="shared" si="113"/>
        <v>2.8123601131140856</v>
      </c>
      <c r="CA233" s="2">
        <f t="shared" si="113"/>
        <v>1.8810726606917403</v>
      </c>
      <c r="CB233" s="2">
        <f t="shared" si="113"/>
        <v>1.8562681066043865</v>
      </c>
      <c r="CC233" s="2">
        <f t="shared" si="113"/>
        <v>1.8309512045568477</v>
      </c>
      <c r="CD233" s="2">
        <f t="shared" si="113"/>
        <v>1.8050022558343033</v>
      </c>
      <c r="CE233" s="2">
        <f t="shared" si="113"/>
        <v>1.7784328009464176</v>
      </c>
      <c r="CF233" s="2">
        <f t="shared" si="113"/>
        <v>1.7511699764523025</v>
      </c>
      <c r="CG233" s="2">
        <f t="shared" si="113"/>
        <v>1.7233052341617674</v>
      </c>
      <c r="CH233" s="2">
        <f t="shared" si="113"/>
        <v>1.6948526000719086</v>
      </c>
      <c r="CI233" s="2">
        <f t="shared" si="113"/>
        <v>1.6658266914040651</v>
      </c>
      <c r="CJ233" s="2">
        <f t="shared" si="113"/>
        <v>2.1842369421262271</v>
      </c>
      <c r="CK233" s="2">
        <f t="shared" si="113"/>
        <v>1.6041015304593795</v>
      </c>
      <c r="CL233" s="2">
        <f t="shared" si="113"/>
        <v>1.5708827898041757</v>
      </c>
      <c r="CM233" s="2">
        <f t="shared" si="113"/>
        <v>1.5367015839224842</v>
      </c>
      <c r="CN233" s="2">
        <f t="shared" si="113"/>
        <v>1.5015341006224143</v>
      </c>
      <c r="CO233" s="2">
        <f t="shared" si="113"/>
        <v>1.4653924038869763</v>
      </c>
      <c r="CP233" s="2">
        <f t="shared" si="113"/>
        <v>1.4282542927523134</v>
      </c>
      <c r="CQ233" s="2">
        <f t="shared" si="113"/>
        <v>1.3901695718098996</v>
      </c>
      <c r="CR233" s="2">
        <f t="shared" si="113"/>
        <v>1.3511525481873572</v>
      </c>
      <c r="CS233" s="2">
        <f t="shared" si="113"/>
        <v>1.3112181606993514</v>
      </c>
      <c r="CT233" s="2">
        <f t="shared" si="113"/>
        <v>1.2703819941090733</v>
      </c>
    </row>
    <row r="234" spans="4:98">
      <c r="D234" s="2">
        <f>D221-D233</f>
        <v>3175877.3149672118</v>
      </c>
      <c r="E234" s="2">
        <f t="shared" ref="E234:AH234" si="114">E221-E233</f>
        <v>3113762.8362257271</v>
      </c>
      <c r="F234" s="2">
        <f t="shared" si="114"/>
        <v>3051870.8511090023</v>
      </c>
      <c r="G234" s="2">
        <f t="shared" si="114"/>
        <v>2990196.4588440685</v>
      </c>
      <c r="H234" s="2">
        <f t="shared" si="114"/>
        <v>2928734.2508436418</v>
      </c>
      <c r="I234" s="2">
        <f t="shared" si="114"/>
        <v>2867478.7936376049</v>
      </c>
      <c r="J234" s="2">
        <f t="shared" si="114"/>
        <v>2805369.1933656442</v>
      </c>
      <c r="K234" s="2">
        <f t="shared" si="114"/>
        <v>2743649.1546413386</v>
      </c>
      <c r="L234" s="2">
        <f t="shared" si="114"/>
        <v>2682311.7594553907</v>
      </c>
      <c r="M234" s="2">
        <f t="shared" si="114"/>
        <v>2621350.0695082867</v>
      </c>
      <c r="N234" s="2">
        <f t="shared" si="114"/>
        <v>2560756.9613462701</v>
      </c>
      <c r="O234" s="2">
        <f t="shared" si="114"/>
        <v>2497429.8898338606</v>
      </c>
      <c r="P234" s="2">
        <f t="shared" si="114"/>
        <v>2434486.2041830136</v>
      </c>
      <c r="Q234" s="2">
        <f t="shared" si="114"/>
        <v>2372017.4045660584</v>
      </c>
      <c r="R234" s="2">
        <f t="shared" si="114"/>
        <v>2309948.0987580819</v>
      </c>
      <c r="S234" s="2">
        <f t="shared" si="114"/>
        <v>2248268.8417066862</v>
      </c>
      <c r="T234" s="2">
        <f t="shared" si="114"/>
        <v>2183382.1114240517</v>
      </c>
      <c r="U234" s="2">
        <f t="shared" si="114"/>
        <v>2118929.7161788219</v>
      </c>
      <c r="V234" s="2">
        <f t="shared" si="114"/>
        <v>2054901.4473723541</v>
      </c>
      <c r="W234" s="2">
        <f t="shared" si="114"/>
        <v>1991287.1163645429</v>
      </c>
      <c r="X234" s="2">
        <f t="shared" si="114"/>
        <v>1928076.553264481</v>
      </c>
      <c r="Y234" s="2">
        <f t="shared" si="114"/>
        <v>1866082.4952927819</v>
      </c>
      <c r="Z234" s="2">
        <f t="shared" si="114"/>
        <v>1801948.4313980136</v>
      </c>
      <c r="AA234" s="2">
        <f t="shared" si="114"/>
        <v>1738330.2785577339</v>
      </c>
      <c r="AB234" s="2">
        <f t="shared" si="114"/>
        <v>1675154.1255802556</v>
      </c>
      <c r="AC234" s="2">
        <f t="shared" si="114"/>
        <v>1612408.0183440398</v>
      </c>
      <c r="AD234" s="2">
        <f t="shared" si="114"/>
        <v>1548907.32918864</v>
      </c>
      <c r="AE234" s="2">
        <f t="shared" si="114"/>
        <v>1485843.2014776757</v>
      </c>
      <c r="AF234" s="2">
        <f t="shared" si="114"/>
        <v>1423203.5707110988</v>
      </c>
      <c r="AG234" s="2">
        <f t="shared" si="114"/>
        <v>1360976.4739326567</v>
      </c>
      <c r="AH234" s="2">
        <f t="shared" si="114"/>
        <v>1299150.0479796336</v>
      </c>
      <c r="AJ234" s="2">
        <f>AJ221-AJ233</f>
        <v>803784.61355430994</v>
      </c>
      <c r="AK234" s="2">
        <f t="shared" ref="AK234:BN234" si="115">AK221-AK233</f>
        <v>796519.57991994382</v>
      </c>
      <c r="AL234" s="2">
        <f t="shared" si="115"/>
        <v>789214.72880948021</v>
      </c>
      <c r="AM234" s="2">
        <f t="shared" si="115"/>
        <v>781869.96973050642</v>
      </c>
      <c r="AN234" s="2">
        <f t="shared" si="115"/>
        <v>774484.72893034969</v>
      </c>
      <c r="AO234" s="2">
        <f t="shared" si="115"/>
        <v>767058.42312389601</v>
      </c>
      <c r="AP234" s="2">
        <f t="shared" si="115"/>
        <v>759791.53559096542</v>
      </c>
      <c r="AQ234" s="2">
        <f t="shared" si="115"/>
        <v>752497.31059022935</v>
      </c>
      <c r="AR234" s="2">
        <f t="shared" si="115"/>
        <v>745175.13541835442</v>
      </c>
      <c r="AS234" s="2">
        <f t="shared" si="115"/>
        <v>737824.38728615514</v>
      </c>
      <c r="AT234" s="2">
        <f t="shared" si="115"/>
        <v>730444.18426967598</v>
      </c>
      <c r="AU234" s="2">
        <f t="shared" si="115"/>
        <v>720193.7160168679</v>
      </c>
      <c r="AV234" s="2">
        <f t="shared" si="115"/>
        <v>709925.45122617751</v>
      </c>
      <c r="AW234" s="2">
        <f t="shared" si="115"/>
        <v>699674.2144472528</v>
      </c>
      <c r="AX234" s="2">
        <f t="shared" si="115"/>
        <v>689414.38099974149</v>
      </c>
      <c r="AY234" s="2">
        <f t="shared" si="115"/>
        <v>679145.44143452181</v>
      </c>
      <c r="AZ234" s="2">
        <f t="shared" si="115"/>
        <v>668866.87562420848</v>
      </c>
      <c r="BA234" s="2">
        <f t="shared" si="115"/>
        <v>658578.15265935939</v>
      </c>
      <c r="BB234" s="2">
        <f t="shared" si="115"/>
        <v>648278.73068139446</v>
      </c>
      <c r="BC234" s="2">
        <f t="shared" si="115"/>
        <v>637968.05675004586</v>
      </c>
      <c r="BD234" s="2">
        <f t="shared" si="115"/>
        <v>627645.56670010334</v>
      </c>
      <c r="BE234" s="2">
        <f t="shared" si="115"/>
        <v>613659.35074736923</v>
      </c>
      <c r="BF234" s="2">
        <f t="shared" si="115"/>
        <v>601283.9133412498</v>
      </c>
      <c r="BG234" s="2">
        <f t="shared" si="115"/>
        <v>589021.82236640796</v>
      </c>
      <c r="BH234" s="2">
        <f t="shared" si="115"/>
        <v>576791.22925535694</v>
      </c>
      <c r="BI234" s="2">
        <f t="shared" si="115"/>
        <v>564590.98925429559</v>
      </c>
      <c r="BJ234" s="2">
        <f t="shared" si="115"/>
        <v>552435.83426522242</v>
      </c>
      <c r="BK234" s="2">
        <f t="shared" si="115"/>
        <v>540310.22827609722</v>
      </c>
      <c r="BL234" s="2">
        <f t="shared" si="115"/>
        <v>528212.98502227175</v>
      </c>
      <c r="BM234" s="2">
        <f t="shared" si="115"/>
        <v>516142.90514666657</v>
      </c>
      <c r="BN234" s="2">
        <f t="shared" si="115"/>
        <v>515040.47830290307</v>
      </c>
      <c r="BP234" s="2">
        <f>BP221-BP233</f>
        <v>3979661.9285215219</v>
      </c>
      <c r="BQ234" s="2">
        <f t="shared" ref="BQ234:CT234" si="116">BQ221-BQ233</f>
        <v>3910282.4161456702</v>
      </c>
      <c r="BR234" s="2">
        <f t="shared" si="116"/>
        <v>3841085.5799184828</v>
      </c>
      <c r="BS234" s="2">
        <f t="shared" si="116"/>
        <v>3772066.4285745742</v>
      </c>
      <c r="BT234" s="2">
        <f t="shared" si="116"/>
        <v>3703218.9797739917</v>
      </c>
      <c r="BU234" s="2">
        <f t="shared" si="116"/>
        <v>3634537.2167615015</v>
      </c>
      <c r="BV234" s="2">
        <f t="shared" si="116"/>
        <v>3565160.72895661</v>
      </c>
      <c r="BW234" s="2">
        <f t="shared" si="116"/>
        <v>3496146.4652315681</v>
      </c>
      <c r="BX234" s="2">
        <f t="shared" si="116"/>
        <v>3427486.8948737453</v>
      </c>
      <c r="BY234" s="2">
        <f t="shared" si="116"/>
        <v>3359174.4567944417</v>
      </c>
      <c r="BZ234" s="2">
        <f t="shared" si="116"/>
        <v>3291201.145615946</v>
      </c>
      <c r="CA234" s="2">
        <f t="shared" si="116"/>
        <v>3217623.6058507282</v>
      </c>
      <c r="CB234" s="2">
        <f t="shared" si="116"/>
        <v>3144411.6554091913</v>
      </c>
      <c r="CC234" s="2">
        <f t="shared" si="116"/>
        <v>3071691.6190133113</v>
      </c>
      <c r="CD234" s="2">
        <f t="shared" si="116"/>
        <v>2999362.4797578231</v>
      </c>
      <c r="CE234" s="2">
        <f t="shared" si="116"/>
        <v>2927414.2831412083</v>
      </c>
      <c r="CF234" s="2">
        <f t="shared" si="116"/>
        <v>2852248.9870482604</v>
      </c>
      <c r="CG234" s="2">
        <f t="shared" si="116"/>
        <v>2777507.8688381813</v>
      </c>
      <c r="CH234" s="2">
        <f t="shared" si="116"/>
        <v>2703180.1780537488</v>
      </c>
      <c r="CI234" s="2">
        <f t="shared" si="116"/>
        <v>2629255.1731145889</v>
      </c>
      <c r="CJ234" s="2">
        <f t="shared" si="116"/>
        <v>2555722.1199645842</v>
      </c>
      <c r="CK234" s="2">
        <f t="shared" si="116"/>
        <v>2479741.8460401511</v>
      </c>
      <c r="CL234" s="2">
        <f t="shared" si="116"/>
        <v>2403232.3447392634</v>
      </c>
      <c r="CM234" s="2">
        <f t="shared" si="116"/>
        <v>2327352.1009241422</v>
      </c>
      <c r="CN234" s="2">
        <f t="shared" si="116"/>
        <v>2251945.3548356127</v>
      </c>
      <c r="CO234" s="2">
        <f t="shared" si="116"/>
        <v>2176999.0075983354</v>
      </c>
      <c r="CP234" s="2">
        <f t="shared" si="116"/>
        <v>2101343.1634538625</v>
      </c>
      <c r="CQ234" s="2">
        <f t="shared" si="116"/>
        <v>2026153.4297537731</v>
      </c>
      <c r="CR234" s="2">
        <f t="shared" si="116"/>
        <v>1951416.5557333706</v>
      </c>
      <c r="CS234" s="2">
        <f t="shared" si="116"/>
        <v>1877119.3790793233</v>
      </c>
      <c r="CT234" s="2">
        <f t="shared" si="116"/>
        <v>1814190.5262825368</v>
      </c>
    </row>
    <row r="237" spans="4:98">
      <c r="D237">
        <v>0</v>
      </c>
      <c r="E237">
        <v>1.4856905820540398</v>
      </c>
      <c r="F237">
        <v>3.0345709698262726</v>
      </c>
      <c r="G237">
        <v>4.6487301823561928</v>
      </c>
      <c r="H237">
        <v>6.3303204579794636</v>
      </c>
      <c r="I237">
        <v>8.0815590898000451</v>
      </c>
      <c r="J237">
        <v>9.8898353208142549</v>
      </c>
      <c r="K237">
        <v>11.766619517585809</v>
      </c>
      <c r="L237">
        <v>13.713954739175854</v>
      </c>
      <c r="M237">
        <v>15.733939520413482</v>
      </c>
      <c r="N237">
        <v>17.828729308140439</v>
      </c>
      <c r="O237">
        <v>21.20338190298358</v>
      </c>
      <c r="P237">
        <v>24.669810197248207</v>
      </c>
      <c r="Q237">
        <v>28.229954759896717</v>
      </c>
      <c r="R237">
        <v>31.885793136054751</v>
      </c>
      <c r="S237">
        <v>35.639340510756909</v>
      </c>
      <c r="T237">
        <v>39.481120324239043</v>
      </c>
      <c r="U237">
        <v>43.423030315384771</v>
      </c>
      <c r="V237">
        <v>47.467147431739328</v>
      </c>
      <c r="W237">
        <v>51.615587788141632</v>
      </c>
      <c r="X237">
        <v>55.870507365774415</v>
      </c>
      <c r="Y237">
        <v>60.386526190983631</v>
      </c>
      <c r="Z237">
        <v>65.013110335440231</v>
      </c>
      <c r="AA237">
        <v>69.752383393446124</v>
      </c>
      <c r="AB237">
        <v>74.606504403054913</v>
      </c>
      <c r="AC237">
        <v>79.577668357253387</v>
      </c>
      <c r="AD237">
        <v>84.651210011758337</v>
      </c>
      <c r="AE237">
        <v>89.844600407148619</v>
      </c>
      <c r="AF237">
        <v>95.160098263133108</v>
      </c>
      <c r="AG237">
        <v>100.59999941322985</v>
      </c>
      <c r="AH237">
        <v>106.16663732857876</v>
      </c>
      <c r="AJ237">
        <v>0</v>
      </c>
      <c r="AK237">
        <v>1.4856905820540398</v>
      </c>
      <c r="AL237">
        <v>3.0345709698262726</v>
      </c>
      <c r="AM237">
        <v>4.6487301823561928</v>
      </c>
      <c r="AN237">
        <v>6.3303204579794636</v>
      </c>
      <c r="AO237">
        <v>8.0815590898000451</v>
      </c>
      <c r="AP237">
        <v>9.8898353208142549</v>
      </c>
      <c r="AQ237">
        <v>11.766619517585809</v>
      </c>
      <c r="AR237">
        <v>13.713954739175854</v>
      </c>
      <c r="AS237">
        <v>15.733939520413482</v>
      </c>
      <c r="AT237">
        <v>17.828729308140439</v>
      </c>
      <c r="AU237">
        <v>21.20338190298358</v>
      </c>
      <c r="AV237">
        <v>24.669810197248207</v>
      </c>
      <c r="AW237">
        <v>28.229954759896717</v>
      </c>
      <c r="AX237">
        <v>31.885793136054751</v>
      </c>
      <c r="AY237">
        <v>35.639340510756909</v>
      </c>
      <c r="AZ237">
        <v>39.481120324239043</v>
      </c>
      <c r="BA237">
        <v>43.423030315384771</v>
      </c>
      <c r="BB237">
        <v>47.467147431739328</v>
      </c>
      <c r="BC237">
        <v>51.615587788141632</v>
      </c>
      <c r="BD237">
        <v>55.870507365774415</v>
      </c>
      <c r="BE237">
        <v>60.386526190983631</v>
      </c>
      <c r="BF237">
        <v>65.013110335440231</v>
      </c>
      <c r="BG237">
        <v>69.752383393446124</v>
      </c>
      <c r="BH237">
        <v>74.606504403054913</v>
      </c>
      <c r="BI237">
        <v>79.577668357253387</v>
      </c>
      <c r="BJ237">
        <v>84.651210011758337</v>
      </c>
      <c r="BK237">
        <v>89.844600407148619</v>
      </c>
      <c r="BL237">
        <v>95.160098263133108</v>
      </c>
      <c r="BM237">
        <v>100.59999941322985</v>
      </c>
      <c r="BN237">
        <v>106.16663732857876</v>
      </c>
      <c r="BP237">
        <v>0</v>
      </c>
      <c r="BQ237">
        <v>1.4856905820540398</v>
      </c>
      <c r="BR237">
        <v>3.0345709698262726</v>
      </c>
      <c r="BS237">
        <v>4.6487301823561928</v>
      </c>
      <c r="BT237">
        <v>6.3303204579794636</v>
      </c>
      <c r="BU237">
        <v>8.0815590898000451</v>
      </c>
      <c r="BV237">
        <v>9.8898353208142549</v>
      </c>
      <c r="BW237">
        <v>11.766619517585809</v>
      </c>
      <c r="BX237">
        <v>13.713954739175854</v>
      </c>
      <c r="BY237">
        <v>15.733939520413482</v>
      </c>
      <c r="BZ237">
        <v>17.828729308140439</v>
      </c>
      <c r="CA237">
        <v>21.20338190298358</v>
      </c>
      <c r="CB237">
        <v>24.669810197248207</v>
      </c>
      <c r="CC237">
        <v>28.229954759896717</v>
      </c>
      <c r="CD237">
        <v>31.885793136054751</v>
      </c>
      <c r="CE237">
        <v>35.639340510756909</v>
      </c>
      <c r="CF237">
        <v>39.481120324239043</v>
      </c>
      <c r="CG237">
        <v>43.423030315384771</v>
      </c>
      <c r="CH237">
        <v>47.467147431739328</v>
      </c>
      <c r="CI237">
        <v>51.615587788141632</v>
      </c>
      <c r="CJ237">
        <v>55.870507365774415</v>
      </c>
      <c r="CK237">
        <v>60.386526190983631</v>
      </c>
      <c r="CL237">
        <v>65.013110335440231</v>
      </c>
      <c r="CM237">
        <v>69.752383393446124</v>
      </c>
      <c r="CN237">
        <v>74.606504403054913</v>
      </c>
      <c r="CO237">
        <v>79.577668357253387</v>
      </c>
      <c r="CP237">
        <v>84.651210011758337</v>
      </c>
      <c r="CQ237">
        <v>89.844600407148619</v>
      </c>
      <c r="CR237">
        <v>95.160098263133108</v>
      </c>
      <c r="CS237">
        <v>100.59999941322985</v>
      </c>
      <c r="CT237">
        <v>106.16663732857876</v>
      </c>
    </row>
    <row r="238" spans="4:98">
      <c r="D238">
        <v>0</v>
      </c>
      <c r="E238">
        <v>0.80314895775920525</v>
      </c>
      <c r="F238">
        <v>1.6358667454339335</v>
      </c>
      <c r="G238">
        <v>2.4990250620744501</v>
      </c>
      <c r="H238">
        <v>3.393519871310803</v>
      </c>
      <c r="I238">
        <v>4.3202720670754573</v>
      </c>
      <c r="J238">
        <v>5.2752631600701116</v>
      </c>
      <c r="K238">
        <v>6.2625050579560853</v>
      </c>
      <c r="L238">
        <v>7.2828706448494431</v>
      </c>
      <c r="M238">
        <v>8.3372547664960965</v>
      </c>
      <c r="N238">
        <v>9.4265747673516955</v>
      </c>
      <c r="O238">
        <v>10.514143159255593</v>
      </c>
      <c r="P238">
        <v>11.384528181486623</v>
      </c>
      <c r="Q238">
        <v>12.644524755088396</v>
      </c>
      <c r="R238">
        <v>13.93759738609964</v>
      </c>
      <c r="S238">
        <v>15.26443870611671</v>
      </c>
      <c r="T238">
        <v>16.621911314715192</v>
      </c>
      <c r="U238">
        <v>18.014003145370534</v>
      </c>
      <c r="V238">
        <v>19.441429120824729</v>
      </c>
      <c r="W238">
        <v>20.904917825267081</v>
      </c>
      <c r="X238">
        <v>22.405211757280625</v>
      </c>
      <c r="Y238">
        <v>26.225286123636039</v>
      </c>
      <c r="Z238">
        <v>27.906574723352623</v>
      </c>
      <c r="AA238">
        <v>29.629018526620342</v>
      </c>
      <c r="AB238">
        <v>31.393453112734122</v>
      </c>
      <c r="AC238">
        <v>33.200729905791512</v>
      </c>
      <c r="AD238">
        <v>35.046084230882201</v>
      </c>
      <c r="AE238">
        <v>36.935467611848651</v>
      </c>
      <c r="AF238">
        <v>38.869765029977714</v>
      </c>
      <c r="AG238">
        <v>40.849878199809993</v>
      </c>
      <c r="AH238">
        <v>42.876725878405523</v>
      </c>
      <c r="AJ238">
        <v>0</v>
      </c>
      <c r="AK238">
        <v>0.80314895775920525</v>
      </c>
      <c r="AL238">
        <v>1.6358667454339335</v>
      </c>
      <c r="AM238">
        <v>2.4990250620744501</v>
      </c>
      <c r="AN238">
        <v>3.393519871310803</v>
      </c>
      <c r="AO238">
        <v>4.3202720670754573</v>
      </c>
      <c r="AP238">
        <v>5.2752631600701116</v>
      </c>
      <c r="AQ238">
        <v>6.2625050579560853</v>
      </c>
      <c r="AR238">
        <v>7.2828706448494431</v>
      </c>
      <c r="AS238">
        <v>8.3372547664960965</v>
      </c>
      <c r="AT238">
        <v>9.4265747673516955</v>
      </c>
      <c r="AU238">
        <v>10.514143159255593</v>
      </c>
      <c r="AV238">
        <v>11.384528181486623</v>
      </c>
      <c r="AW238">
        <v>12.644524755088396</v>
      </c>
      <c r="AX238">
        <v>13.93759738609964</v>
      </c>
      <c r="AY238">
        <v>15.26443870611671</v>
      </c>
      <c r="AZ238">
        <v>16.621911314715192</v>
      </c>
      <c r="BA238">
        <v>18.014003145370534</v>
      </c>
      <c r="BB238">
        <v>19.441429120824729</v>
      </c>
      <c r="BC238">
        <v>20.904917825267081</v>
      </c>
      <c r="BD238">
        <v>22.405211757280625</v>
      </c>
      <c r="BE238">
        <v>26.225286123636039</v>
      </c>
      <c r="BF238">
        <v>27.906574723352623</v>
      </c>
      <c r="BG238">
        <v>29.629018526620342</v>
      </c>
      <c r="BH238">
        <v>31.393453112734122</v>
      </c>
      <c r="BI238">
        <v>33.200729905791512</v>
      </c>
      <c r="BJ238">
        <v>35.046084230882201</v>
      </c>
      <c r="BK238">
        <v>36.935467611848651</v>
      </c>
      <c r="BL238">
        <v>38.869765029977714</v>
      </c>
      <c r="BM238">
        <v>40.849878199809993</v>
      </c>
      <c r="BN238">
        <v>42.876725878405523</v>
      </c>
      <c r="BP238">
        <v>0</v>
      </c>
      <c r="BQ238">
        <v>0.80314895775920525</v>
      </c>
      <c r="BR238">
        <v>1.6358667454339335</v>
      </c>
      <c r="BS238">
        <v>2.4990250620744501</v>
      </c>
      <c r="BT238">
        <v>3.393519871310803</v>
      </c>
      <c r="BU238">
        <v>4.3202720670754573</v>
      </c>
      <c r="BV238">
        <v>5.2752631600701116</v>
      </c>
      <c r="BW238">
        <v>6.2625050579560853</v>
      </c>
      <c r="BX238">
        <v>7.2828706448494431</v>
      </c>
      <c r="BY238">
        <v>8.3372547664960965</v>
      </c>
      <c r="BZ238">
        <v>9.4265747673516955</v>
      </c>
      <c r="CA238">
        <v>10.514143159255593</v>
      </c>
      <c r="CB238">
        <v>11.384528181486623</v>
      </c>
      <c r="CC238">
        <v>12.644524755088396</v>
      </c>
      <c r="CD238">
        <v>13.93759738609964</v>
      </c>
      <c r="CE238">
        <v>15.26443870611671</v>
      </c>
      <c r="CF238">
        <v>16.621911314715192</v>
      </c>
      <c r="CG238">
        <v>18.014003145370534</v>
      </c>
      <c r="CH238">
        <v>19.441429120824729</v>
      </c>
      <c r="CI238">
        <v>20.904917825267081</v>
      </c>
      <c r="CJ238">
        <v>22.405211757280625</v>
      </c>
      <c r="CK238">
        <v>26.225286123636039</v>
      </c>
      <c r="CL238">
        <v>27.906574723352623</v>
      </c>
      <c r="CM238">
        <v>29.629018526620342</v>
      </c>
      <c r="CN238">
        <v>31.393453112734122</v>
      </c>
      <c r="CO238">
        <v>33.200729905791512</v>
      </c>
      <c r="CP238">
        <v>35.046084230882201</v>
      </c>
      <c r="CQ238">
        <v>36.935467611848651</v>
      </c>
      <c r="CR238">
        <v>38.869765029977714</v>
      </c>
      <c r="CS238">
        <v>40.849878199809993</v>
      </c>
      <c r="CT238">
        <v>42.876725878405523</v>
      </c>
    </row>
    <row r="239" spans="4:98">
      <c r="D239">
        <v>0</v>
      </c>
      <c r="E239">
        <v>1.081138197154246</v>
      </c>
      <c r="F239">
        <v>2.1347272403975204</v>
      </c>
      <c r="G239">
        <v>3.1601146032316372</v>
      </c>
      <c r="H239">
        <v>4.1566539467827219</v>
      </c>
      <c r="I239">
        <v>5.1237058825840656</v>
      </c>
      <c r="J239">
        <v>6.0217728250104727</v>
      </c>
      <c r="K239">
        <v>6.8852928384373016</v>
      </c>
      <c r="L239">
        <v>7.7135163224568828</v>
      </c>
      <c r="M239">
        <v>8.5097383706091918</v>
      </c>
      <c r="N239">
        <v>9.2765726175078882</v>
      </c>
      <c r="O239">
        <v>10.854201887878276</v>
      </c>
      <c r="P239">
        <v>12.407420369730531</v>
      </c>
      <c r="Q239">
        <v>13.704036897008073</v>
      </c>
      <c r="R239">
        <v>14.868490970571173</v>
      </c>
      <c r="S239">
        <v>15.911984028035988</v>
      </c>
      <c r="T239">
        <v>16.840675504228358</v>
      </c>
      <c r="U239">
        <v>17.641578535400257</v>
      </c>
      <c r="V239">
        <v>18.314107765884479</v>
      </c>
      <c r="W239">
        <v>18.857820594119598</v>
      </c>
      <c r="X239">
        <v>19.272424638666628</v>
      </c>
      <c r="Y239">
        <v>19.711910240028612</v>
      </c>
      <c r="Z239">
        <v>20.934956502974362</v>
      </c>
      <c r="AA239">
        <v>21.936023041706399</v>
      </c>
      <c r="AB239">
        <v>22.72325131007603</v>
      </c>
      <c r="AC239">
        <v>23.296971463182089</v>
      </c>
      <c r="AD239">
        <v>23.643532251567695</v>
      </c>
      <c r="AE239">
        <v>23.776435006802803</v>
      </c>
      <c r="AF239">
        <v>23.696916598527352</v>
      </c>
      <c r="AG239">
        <v>23.406567099028202</v>
      </c>
      <c r="AH239">
        <v>22.907346159108286</v>
      </c>
      <c r="AJ239">
        <v>0</v>
      </c>
      <c r="AK239">
        <v>1.081138197154246</v>
      </c>
      <c r="AL239">
        <v>2.1347272403975204</v>
      </c>
      <c r="AM239">
        <v>3.1601146032316372</v>
      </c>
      <c r="AN239">
        <v>4.1566539467827219</v>
      </c>
      <c r="AO239">
        <v>5.1237058825840656</v>
      </c>
      <c r="AP239">
        <v>6.0217728250104727</v>
      </c>
      <c r="AQ239">
        <v>6.8852928384373016</v>
      </c>
      <c r="AR239">
        <v>7.7135163224568828</v>
      </c>
      <c r="AS239">
        <v>8.5097383706091918</v>
      </c>
      <c r="AT239">
        <v>9.2765726175078882</v>
      </c>
      <c r="AU239">
        <v>10.854201887878276</v>
      </c>
      <c r="AV239">
        <v>12.407420369730531</v>
      </c>
      <c r="AW239">
        <v>13.704036897008073</v>
      </c>
      <c r="AX239">
        <v>14.868490970571173</v>
      </c>
      <c r="AY239">
        <v>15.911984028035988</v>
      </c>
      <c r="AZ239">
        <v>16.840675504228358</v>
      </c>
      <c r="BA239">
        <v>17.641578535400257</v>
      </c>
      <c r="BB239">
        <v>18.314107765884479</v>
      </c>
      <c r="BC239">
        <v>18.857820594119598</v>
      </c>
      <c r="BD239">
        <v>19.272424638666628</v>
      </c>
      <c r="BE239">
        <v>19.711910240028612</v>
      </c>
      <c r="BF239">
        <v>20.934956502974362</v>
      </c>
      <c r="BG239">
        <v>21.936023041706399</v>
      </c>
      <c r="BH239">
        <v>22.72325131007603</v>
      </c>
      <c r="BI239">
        <v>23.296971463182089</v>
      </c>
      <c r="BJ239">
        <v>23.643532251567695</v>
      </c>
      <c r="BK239">
        <v>23.776435006802803</v>
      </c>
      <c r="BL239">
        <v>23.696916598527352</v>
      </c>
      <c r="BM239">
        <v>23.406567099028202</v>
      </c>
      <c r="BN239">
        <v>22.907346159108286</v>
      </c>
      <c r="BP239">
        <v>0</v>
      </c>
      <c r="BQ239">
        <v>1.081138197154246</v>
      </c>
      <c r="BR239">
        <v>2.1347272403975204</v>
      </c>
      <c r="BS239">
        <v>3.1601146032316372</v>
      </c>
      <c r="BT239">
        <v>4.1566539467827219</v>
      </c>
      <c r="BU239">
        <v>5.1237058825840656</v>
      </c>
      <c r="BV239">
        <v>6.0217728250104727</v>
      </c>
      <c r="BW239">
        <v>6.8852928384373016</v>
      </c>
      <c r="BX239">
        <v>7.7135163224568828</v>
      </c>
      <c r="BY239">
        <v>8.5097383706091918</v>
      </c>
      <c r="BZ239">
        <v>9.2765726175078882</v>
      </c>
      <c r="CA239">
        <v>10.854201887878276</v>
      </c>
      <c r="CB239">
        <v>12.407420369730531</v>
      </c>
      <c r="CC239">
        <v>13.704036897008073</v>
      </c>
      <c r="CD239">
        <v>14.868490970571173</v>
      </c>
      <c r="CE239">
        <v>15.911984028035988</v>
      </c>
      <c r="CF239">
        <v>16.840675504228358</v>
      </c>
      <c r="CG239">
        <v>17.641578535400257</v>
      </c>
      <c r="CH239">
        <v>18.314107765884479</v>
      </c>
      <c r="CI239">
        <v>18.857820594119598</v>
      </c>
      <c r="CJ239">
        <v>19.272424638666628</v>
      </c>
      <c r="CK239">
        <v>19.711910240028612</v>
      </c>
      <c r="CL239">
        <v>20.934956502974362</v>
      </c>
      <c r="CM239">
        <v>21.936023041706399</v>
      </c>
      <c r="CN239">
        <v>22.72325131007603</v>
      </c>
      <c r="CO239">
        <v>23.296971463182089</v>
      </c>
      <c r="CP239">
        <v>23.643532251567695</v>
      </c>
      <c r="CQ239">
        <v>23.776435006802803</v>
      </c>
      <c r="CR239">
        <v>23.696916598527352</v>
      </c>
      <c r="CS239">
        <v>23.406567099028202</v>
      </c>
      <c r="CT239">
        <v>22.907346159108286</v>
      </c>
    </row>
    <row r="240" spans="4:98">
      <c r="D240">
        <v>90.483384663862097</v>
      </c>
      <c r="E240">
        <v>90.219452253329862</v>
      </c>
      <c r="F240">
        <v>89.956621381341137</v>
      </c>
      <c r="G240">
        <v>89.69479467516706</v>
      </c>
      <c r="H240">
        <v>89.433862203790596</v>
      </c>
      <c r="I240">
        <v>89.173700914917063</v>
      </c>
      <c r="J240">
        <v>88.914174054162459</v>
      </c>
      <c r="K240">
        <v>88.655130565951424</v>
      </c>
      <c r="L240">
        <v>88.39640447564345</v>
      </c>
      <c r="M240">
        <v>88.137814252396353</v>
      </c>
      <c r="N240">
        <v>87.87916215226366</v>
      </c>
      <c r="O240">
        <v>86.118832142138899</v>
      </c>
      <c r="P240">
        <v>84.570248086477264</v>
      </c>
      <c r="Q240">
        <v>82.712279245318427</v>
      </c>
      <c r="R240">
        <v>80.852387677031956</v>
      </c>
      <c r="S240">
        <v>78.989339804662578</v>
      </c>
      <c r="T240">
        <v>77.121813091785</v>
      </c>
      <c r="U240">
        <v>75.248392578376524</v>
      </c>
      <c r="V240">
        <v>73.367567314080773</v>
      </c>
      <c r="W240">
        <v>71.477726686263608</v>
      </c>
      <c r="X240">
        <v>69.577156640204507</v>
      </c>
      <c r="Y240">
        <v>65.433675229372028</v>
      </c>
      <c r="Z240">
        <v>63.076028537287606</v>
      </c>
      <c r="AA240">
        <v>60.743470388128927</v>
      </c>
      <c r="AB240">
        <v>58.433258049179983</v>
      </c>
      <c r="AC240">
        <v>56.142867699572577</v>
      </c>
      <c r="AD240">
        <v>53.86958255310666</v>
      </c>
      <c r="AE240">
        <v>51.610485398526329</v>
      </c>
      <c r="AF240">
        <v>49.362450921162882</v>
      </c>
      <c r="AG240">
        <v>47.122137800465538</v>
      </c>
      <c r="AH240">
        <v>44.885980577816021</v>
      </c>
      <c r="AJ240">
        <v>90.483384663862097</v>
      </c>
      <c r="AK240">
        <v>90.219452253329862</v>
      </c>
      <c r="AL240">
        <v>89.956621381341137</v>
      </c>
      <c r="AM240">
        <v>89.69479467516706</v>
      </c>
      <c r="AN240">
        <v>89.433862203790596</v>
      </c>
      <c r="AO240">
        <v>89.173700914917063</v>
      </c>
      <c r="AP240">
        <v>88.914174054162459</v>
      </c>
      <c r="AQ240">
        <v>88.655130565951424</v>
      </c>
      <c r="AR240">
        <v>88.39640447564345</v>
      </c>
      <c r="AS240">
        <v>88.137814252396353</v>
      </c>
      <c r="AT240">
        <v>87.87916215226366</v>
      </c>
      <c r="AU240">
        <v>86.118832142138899</v>
      </c>
      <c r="AV240">
        <v>84.570248086477264</v>
      </c>
      <c r="AW240">
        <v>82.712279245318427</v>
      </c>
      <c r="AX240">
        <v>80.852387677031956</v>
      </c>
      <c r="AY240">
        <v>78.989339804662578</v>
      </c>
      <c r="AZ240">
        <v>77.121813091785</v>
      </c>
      <c r="BA240">
        <v>75.248392578376524</v>
      </c>
      <c r="BB240">
        <v>73.367567314080773</v>
      </c>
      <c r="BC240">
        <v>71.477726686263608</v>
      </c>
      <c r="BD240">
        <v>69.577156640204507</v>
      </c>
      <c r="BE240">
        <v>65.433675229372028</v>
      </c>
      <c r="BF240">
        <v>63.076028537287606</v>
      </c>
      <c r="BG240">
        <v>60.743470388128927</v>
      </c>
      <c r="BH240">
        <v>58.433258049179983</v>
      </c>
      <c r="BI240">
        <v>56.142867699572577</v>
      </c>
      <c r="BJ240">
        <v>53.86958255310666</v>
      </c>
      <c r="BK240">
        <v>51.610485398526329</v>
      </c>
      <c r="BL240">
        <v>49.362450921162882</v>
      </c>
      <c r="BM240">
        <v>47.122137800465538</v>
      </c>
      <c r="BN240">
        <v>44.885980577816021</v>
      </c>
      <c r="BP240">
        <v>90.483384663862097</v>
      </c>
      <c r="BQ240">
        <v>90.219452253329862</v>
      </c>
      <c r="BR240">
        <v>89.956621381341137</v>
      </c>
      <c r="BS240">
        <v>89.69479467516706</v>
      </c>
      <c r="BT240">
        <v>89.433862203790596</v>
      </c>
      <c r="BU240">
        <v>89.173700914917063</v>
      </c>
      <c r="BV240">
        <v>88.914174054162459</v>
      </c>
      <c r="BW240">
        <v>88.655130565951424</v>
      </c>
      <c r="BX240">
        <v>88.39640447564345</v>
      </c>
      <c r="BY240">
        <v>88.137814252396353</v>
      </c>
      <c r="BZ240">
        <v>87.87916215226366</v>
      </c>
      <c r="CA240">
        <v>86.118832142138899</v>
      </c>
      <c r="CB240">
        <v>84.570248086477264</v>
      </c>
      <c r="CC240">
        <v>82.712279245318427</v>
      </c>
      <c r="CD240">
        <v>80.852387677031956</v>
      </c>
      <c r="CE240">
        <v>78.989339804662578</v>
      </c>
      <c r="CF240">
        <v>77.121813091785</v>
      </c>
      <c r="CG240">
        <v>75.248392578376524</v>
      </c>
      <c r="CH240">
        <v>73.367567314080773</v>
      </c>
      <c r="CI240">
        <v>71.477726686263608</v>
      </c>
      <c r="CJ240">
        <v>69.577156640204507</v>
      </c>
      <c r="CK240">
        <v>65.433675229372028</v>
      </c>
      <c r="CL240">
        <v>63.076028537287606</v>
      </c>
      <c r="CM240">
        <v>60.743470388128927</v>
      </c>
      <c r="CN240">
        <v>58.433258049179983</v>
      </c>
      <c r="CO240">
        <v>56.142867699572577</v>
      </c>
      <c r="CP240">
        <v>53.86958255310666</v>
      </c>
      <c r="CQ240">
        <v>51.610485398526329</v>
      </c>
      <c r="CR240">
        <v>49.362450921162882</v>
      </c>
      <c r="CS240">
        <v>47.122137800465538</v>
      </c>
      <c r="CT240">
        <v>44.885980577816021</v>
      </c>
    </row>
    <row r="241" spans="4:98">
      <c r="D241">
        <v>34.871127768537121</v>
      </c>
      <c r="E241">
        <v>34.102669199514864</v>
      </c>
      <c r="F241">
        <v>33.329022396171929</v>
      </c>
      <c r="G241">
        <v>32.550089270924786</v>
      </c>
      <c r="H241">
        <v>31.765759972525036</v>
      </c>
      <c r="I241">
        <v>30.975912272721068</v>
      </c>
      <c r="J241">
        <v>30.192198003962172</v>
      </c>
      <c r="K241">
        <v>29.403594917911022</v>
      </c>
      <c r="L241">
        <v>28.609948014465164</v>
      </c>
      <c r="M241">
        <v>27.811086765953196</v>
      </c>
      <c r="N241">
        <v>27.006824361024645</v>
      </c>
      <c r="O241">
        <v>25.735063127965894</v>
      </c>
      <c r="P241">
        <v>24.454596397515385</v>
      </c>
      <c r="Q241">
        <v>23.284935068507377</v>
      </c>
      <c r="R241">
        <v>22.158042189085606</v>
      </c>
      <c r="S241">
        <v>21.073984442975828</v>
      </c>
      <c r="T241">
        <v>20.027082809035321</v>
      </c>
      <c r="U241">
        <v>19.022352211192509</v>
      </c>
      <c r="V241">
        <v>18.05961155622736</v>
      </c>
      <c r="W241">
        <v>17.138590166375195</v>
      </c>
      <c r="X241">
        <v>16.258923237448794</v>
      </c>
      <c r="Y241">
        <v>15.397403856133892</v>
      </c>
      <c r="Z241">
        <v>14.071757595641104</v>
      </c>
      <c r="AA241">
        <v>12.828411162379465</v>
      </c>
      <c r="AB241">
        <v>11.665145818262262</v>
      </c>
      <c r="AC241">
        <v>10.581329418015955</v>
      </c>
      <c r="AD241">
        <v>9.5809039485945</v>
      </c>
      <c r="AE241">
        <v>8.6585963060042879</v>
      </c>
      <c r="AF241">
        <v>7.8132245606543904</v>
      </c>
      <c r="AG241">
        <v>7.0434049245907504</v>
      </c>
      <c r="AH241">
        <v>6.3475423418975305</v>
      </c>
      <c r="AJ241">
        <v>34.871127768537121</v>
      </c>
      <c r="AK241">
        <v>34.102669199514864</v>
      </c>
      <c r="AL241">
        <v>33.329022396171929</v>
      </c>
      <c r="AM241">
        <v>32.550089270924786</v>
      </c>
      <c r="AN241">
        <v>31.765759972525036</v>
      </c>
      <c r="AO241">
        <v>30.975912272721068</v>
      </c>
      <c r="AP241">
        <v>30.192198003962172</v>
      </c>
      <c r="AQ241">
        <v>29.403594917911022</v>
      </c>
      <c r="AR241">
        <v>28.609948014465164</v>
      </c>
      <c r="AS241">
        <v>27.811086765953196</v>
      </c>
      <c r="AT241">
        <v>27.006824361024645</v>
      </c>
      <c r="AU241">
        <v>25.735063127965894</v>
      </c>
      <c r="AV241">
        <v>24.454596397515385</v>
      </c>
      <c r="AW241">
        <v>23.284935068507377</v>
      </c>
      <c r="AX241">
        <v>22.158042189085606</v>
      </c>
      <c r="AY241">
        <v>21.073984442975828</v>
      </c>
      <c r="AZ241">
        <v>20.027082809035321</v>
      </c>
      <c r="BA241">
        <v>19.022352211192509</v>
      </c>
      <c r="BB241">
        <v>18.05961155622736</v>
      </c>
      <c r="BC241">
        <v>17.138590166375195</v>
      </c>
      <c r="BD241">
        <v>16.258923237448794</v>
      </c>
      <c r="BE241">
        <v>15.397403856133892</v>
      </c>
      <c r="BF241">
        <v>14.071757595641104</v>
      </c>
      <c r="BG241">
        <v>12.828411162379465</v>
      </c>
      <c r="BH241">
        <v>11.665145818262262</v>
      </c>
      <c r="BI241">
        <v>10.581329418015955</v>
      </c>
      <c r="BJ241">
        <v>9.5809039485945</v>
      </c>
      <c r="BK241">
        <v>8.6585963060042879</v>
      </c>
      <c r="BL241">
        <v>7.8132245606543904</v>
      </c>
      <c r="BM241">
        <v>7.0434049245907504</v>
      </c>
      <c r="BN241">
        <v>6.3475423418975305</v>
      </c>
      <c r="BP241">
        <v>34.871127768537121</v>
      </c>
      <c r="BQ241">
        <v>34.102669199514864</v>
      </c>
      <c r="BR241">
        <v>33.329022396171929</v>
      </c>
      <c r="BS241">
        <v>32.550089270924786</v>
      </c>
      <c r="BT241">
        <v>31.765759972525036</v>
      </c>
      <c r="BU241">
        <v>30.975912272721068</v>
      </c>
      <c r="BV241">
        <v>30.192198003962172</v>
      </c>
      <c r="BW241">
        <v>29.403594917911022</v>
      </c>
      <c r="BX241">
        <v>28.609948014465164</v>
      </c>
      <c r="BY241">
        <v>27.811086765953196</v>
      </c>
      <c r="BZ241">
        <v>27.006824361024645</v>
      </c>
      <c r="CA241">
        <v>25.735063127965894</v>
      </c>
      <c r="CB241">
        <v>24.454596397515385</v>
      </c>
      <c r="CC241">
        <v>23.284935068507377</v>
      </c>
      <c r="CD241">
        <v>22.158042189085606</v>
      </c>
      <c r="CE241">
        <v>21.073984442975828</v>
      </c>
      <c r="CF241">
        <v>20.027082809035321</v>
      </c>
      <c r="CG241">
        <v>19.022352211192509</v>
      </c>
      <c r="CH241">
        <v>18.05961155622736</v>
      </c>
      <c r="CI241">
        <v>17.138590166375195</v>
      </c>
      <c r="CJ241">
        <v>16.258923237448794</v>
      </c>
      <c r="CK241">
        <v>15.397403856133892</v>
      </c>
      <c r="CL241">
        <v>14.071757595641104</v>
      </c>
      <c r="CM241">
        <v>12.828411162379465</v>
      </c>
      <c r="CN241">
        <v>11.665145818262262</v>
      </c>
      <c r="CO241">
        <v>10.581329418015955</v>
      </c>
      <c r="CP241">
        <v>9.5809039485945</v>
      </c>
      <c r="CQ241">
        <v>8.6585963060042879</v>
      </c>
      <c r="CR241">
        <v>7.8132245606543904</v>
      </c>
      <c r="CS241">
        <v>7.0434049245907504</v>
      </c>
      <c r="CT241">
        <v>6.3475423418975305</v>
      </c>
    </row>
    <row r="242" spans="4:98">
      <c r="D242">
        <v>8.4778361655826675</v>
      </c>
      <c r="E242">
        <v>8.5884793875323933</v>
      </c>
      <c r="F242">
        <v>8.6994099559588722</v>
      </c>
      <c r="G242">
        <v>8.8105980664915968</v>
      </c>
      <c r="H242">
        <v>8.9220127994763221</v>
      </c>
      <c r="I242">
        <v>9.0336220915491605</v>
      </c>
      <c r="J242">
        <v>9.1453927065941496</v>
      </c>
      <c r="K242">
        <v>9.2572902060720992</v>
      </c>
      <c r="L242">
        <v>9.3692789187083623</v>
      </c>
      <c r="M242">
        <v>9.4813219095269439</v>
      </c>
      <c r="N242">
        <v>9.5933809482180941</v>
      </c>
      <c r="O242">
        <v>9.6159023473108292</v>
      </c>
      <c r="P242">
        <v>9.6338922615629894</v>
      </c>
      <c r="Q242">
        <v>9.647835512661004</v>
      </c>
      <c r="R242">
        <v>9.6571636737846962</v>
      </c>
      <c r="S242">
        <v>9.661743117779654</v>
      </c>
      <c r="T242">
        <v>9.6614382527611262</v>
      </c>
      <c r="U242">
        <v>9.6561115218921678</v>
      </c>
      <c r="V242">
        <v>9.6456234042300455</v>
      </c>
      <c r="W242">
        <v>9.6298324166856926</v>
      </c>
      <c r="X242">
        <v>9.6085951171423165</v>
      </c>
      <c r="Y242">
        <v>9.3555317439369983</v>
      </c>
      <c r="Z242">
        <v>9.09214357043669</v>
      </c>
      <c r="AA242">
        <v>8.8245576091405784</v>
      </c>
      <c r="AB242">
        <v>8.5481002189776483</v>
      </c>
      <c r="AC242">
        <v>8.2628430209463559</v>
      </c>
      <c r="AD242">
        <v>7.9688696571858477</v>
      </c>
      <c r="AE242">
        <v>7.66627621963341</v>
      </c>
      <c r="AF242">
        <v>7.3551716875625086</v>
      </c>
      <c r="AG242">
        <v>7.0356783740805211</v>
      </c>
      <c r="AH242">
        <v>6.7079323816628964</v>
      </c>
      <c r="AJ242">
        <v>8.4778361655826675</v>
      </c>
      <c r="AK242">
        <v>8.5884793875323933</v>
      </c>
      <c r="AL242">
        <v>8.6994099559588722</v>
      </c>
      <c r="AM242">
        <v>8.8105980664915968</v>
      </c>
      <c r="AN242">
        <v>8.9220127994763221</v>
      </c>
      <c r="AO242">
        <v>9.0336220915491605</v>
      </c>
      <c r="AP242">
        <v>9.1453927065941496</v>
      </c>
      <c r="AQ242">
        <v>9.2572902060720992</v>
      </c>
      <c r="AR242">
        <v>9.3692789187083623</v>
      </c>
      <c r="AS242">
        <v>9.4813219095269439</v>
      </c>
      <c r="AT242">
        <v>9.5933809482180941</v>
      </c>
      <c r="AU242">
        <v>9.6159023473108292</v>
      </c>
      <c r="AV242">
        <v>9.6338922615629894</v>
      </c>
      <c r="AW242">
        <v>9.647835512661004</v>
      </c>
      <c r="AX242">
        <v>9.6571636737846962</v>
      </c>
      <c r="AY242">
        <v>9.661743117779654</v>
      </c>
      <c r="AZ242">
        <v>9.6614382527611262</v>
      </c>
      <c r="BA242">
        <v>9.6561115218921678</v>
      </c>
      <c r="BB242">
        <v>9.6456234042300455</v>
      </c>
      <c r="BC242">
        <v>9.6298324166856926</v>
      </c>
      <c r="BD242">
        <v>9.6085951171423165</v>
      </c>
      <c r="BE242">
        <v>9.3555317439369983</v>
      </c>
      <c r="BF242">
        <v>9.09214357043669</v>
      </c>
      <c r="BG242">
        <v>8.8245576091405784</v>
      </c>
      <c r="BH242">
        <v>8.5481002189776483</v>
      </c>
      <c r="BI242">
        <v>8.2628430209463559</v>
      </c>
      <c r="BJ242">
        <v>7.9688696571858477</v>
      </c>
      <c r="BK242">
        <v>7.66627621963341</v>
      </c>
      <c r="BL242">
        <v>7.3551716875625086</v>
      </c>
      <c r="BM242">
        <v>7.0356783740805211</v>
      </c>
      <c r="BN242">
        <v>6.7079323816628964</v>
      </c>
      <c r="BP242">
        <v>8.4778361655826675</v>
      </c>
      <c r="BQ242">
        <v>8.5884793875323933</v>
      </c>
      <c r="BR242">
        <v>8.6994099559588722</v>
      </c>
      <c r="BS242">
        <v>8.8105980664915968</v>
      </c>
      <c r="BT242">
        <v>8.9220127994763221</v>
      </c>
      <c r="BU242">
        <v>9.0336220915491605</v>
      </c>
      <c r="BV242">
        <v>9.1453927065941496</v>
      </c>
      <c r="BW242">
        <v>9.2572902060720992</v>
      </c>
      <c r="BX242">
        <v>9.3692789187083623</v>
      </c>
      <c r="BY242">
        <v>9.4813219095269439</v>
      </c>
      <c r="BZ242">
        <v>9.5933809482180941</v>
      </c>
      <c r="CA242">
        <v>9.6159023473108292</v>
      </c>
      <c r="CB242">
        <v>9.6338922615629894</v>
      </c>
      <c r="CC242">
        <v>9.647835512661004</v>
      </c>
      <c r="CD242">
        <v>9.6571636737846962</v>
      </c>
      <c r="CE242">
        <v>9.661743117779654</v>
      </c>
      <c r="CF242">
        <v>9.6614382527611262</v>
      </c>
      <c r="CG242">
        <v>9.6561115218921678</v>
      </c>
      <c r="CH242">
        <v>9.6456234042300455</v>
      </c>
      <c r="CI242">
        <v>9.6298324166856926</v>
      </c>
      <c r="CJ242">
        <v>9.6085951171423165</v>
      </c>
      <c r="CK242">
        <v>9.3555317439369983</v>
      </c>
      <c r="CL242">
        <v>9.09214357043669</v>
      </c>
      <c r="CM242">
        <v>8.8245576091405784</v>
      </c>
      <c r="CN242">
        <v>8.5481002189776483</v>
      </c>
      <c r="CO242">
        <v>8.2628430209463559</v>
      </c>
      <c r="CP242">
        <v>7.9688696571858477</v>
      </c>
      <c r="CQ242">
        <v>7.66627621963341</v>
      </c>
      <c r="CR242">
        <v>7.3551716875625086</v>
      </c>
      <c r="CS242">
        <v>7.0356783740805211</v>
      </c>
      <c r="CT242">
        <v>6.7079323816628964</v>
      </c>
    </row>
    <row r="243" spans="4:98">
      <c r="D243">
        <v>3.4336211538461541</v>
      </c>
      <c r="E243">
        <v>3.3811838161940826</v>
      </c>
      <c r="F243">
        <v>3.3275269218141346</v>
      </c>
      <c r="G243">
        <v>3.2724705953494366</v>
      </c>
      <c r="H243">
        <v>3.2158288438315474</v>
      </c>
      <c r="I243">
        <v>3.1574094553932648</v>
      </c>
      <c r="J243">
        <v>3.0996332476537027</v>
      </c>
      <c r="K243">
        <v>3.0403875452827362</v>
      </c>
      <c r="L243">
        <v>2.9795349172045027</v>
      </c>
      <c r="M243">
        <v>2.9128966693307485</v>
      </c>
      <c r="N243">
        <v>2.8369798409194145</v>
      </c>
      <c r="O243">
        <v>2.7923529355227159</v>
      </c>
      <c r="P243">
        <v>2.7367946114490938</v>
      </c>
      <c r="Q243">
        <v>2.6881434528050576</v>
      </c>
      <c r="R243">
        <v>2.6422144128970659</v>
      </c>
      <c r="S243">
        <v>2.5867945339584306</v>
      </c>
      <c r="T243">
        <v>2.5261734562980651</v>
      </c>
      <c r="U243">
        <v>2.462367027360564</v>
      </c>
      <c r="V243">
        <v>2.3953479798788377</v>
      </c>
      <c r="W243">
        <v>2.32509032654673</v>
      </c>
      <c r="X243">
        <v>2.2515694274775524</v>
      </c>
      <c r="Y243">
        <v>2.14449600657835</v>
      </c>
      <c r="Z243">
        <v>2.0329766297616025</v>
      </c>
      <c r="AA243">
        <v>1.9170141425366158</v>
      </c>
      <c r="AB243">
        <v>1.7966152622985039</v>
      </c>
      <c r="AC243">
        <v>1.671790741932504</v>
      </c>
      <c r="AD243">
        <v>1.5460094814138596</v>
      </c>
      <c r="AE243">
        <v>1.4164887512762903</v>
      </c>
      <c r="AF243">
        <v>1.2833086576940091</v>
      </c>
      <c r="AG243">
        <v>1.1465564490168023</v>
      </c>
      <c r="AH243">
        <v>1.0063267793456872</v>
      </c>
      <c r="AJ243">
        <v>3.4336211538461541</v>
      </c>
      <c r="AK243">
        <v>3.3811838161940826</v>
      </c>
      <c r="AL243">
        <v>3.3275269218141346</v>
      </c>
      <c r="AM243">
        <v>3.2724705953494366</v>
      </c>
      <c r="AN243">
        <v>3.2158288438315474</v>
      </c>
      <c r="AO243">
        <v>3.1574094553932648</v>
      </c>
      <c r="AP243">
        <v>3.0996332476537027</v>
      </c>
      <c r="AQ243">
        <v>3.0403875452827362</v>
      </c>
      <c r="AR243">
        <v>2.9795349172045027</v>
      </c>
      <c r="AS243">
        <v>2.9128966693307485</v>
      </c>
      <c r="AT243">
        <v>2.8369798409194145</v>
      </c>
      <c r="AU243">
        <v>2.7923529355227159</v>
      </c>
      <c r="AV243">
        <v>2.7367946114490938</v>
      </c>
      <c r="AW243">
        <v>2.6881434528050576</v>
      </c>
      <c r="AX243">
        <v>2.6422144128970659</v>
      </c>
      <c r="AY243">
        <v>2.5867945339584306</v>
      </c>
      <c r="AZ243">
        <v>2.5261734562980651</v>
      </c>
      <c r="BA243">
        <v>2.462367027360564</v>
      </c>
      <c r="BB243">
        <v>2.3953479798788377</v>
      </c>
      <c r="BC243">
        <v>2.32509032654673</v>
      </c>
      <c r="BD243">
        <v>2.2515694274775524</v>
      </c>
      <c r="BE243">
        <v>2.14449600657835</v>
      </c>
      <c r="BF243">
        <v>2.0329766297616025</v>
      </c>
      <c r="BG243">
        <v>1.9170141425366158</v>
      </c>
      <c r="BH243">
        <v>1.7966152622985039</v>
      </c>
      <c r="BI243">
        <v>1.671790741932504</v>
      </c>
      <c r="BJ243">
        <v>1.5460094814138596</v>
      </c>
      <c r="BK243">
        <v>1.4164887512762903</v>
      </c>
      <c r="BL243">
        <v>1.2833086576940091</v>
      </c>
      <c r="BM243">
        <v>1.1465564490168023</v>
      </c>
      <c r="BN243">
        <v>1.0063267793456872</v>
      </c>
      <c r="BP243">
        <v>3.4336211538461541</v>
      </c>
      <c r="BQ243">
        <v>3.3811838161940826</v>
      </c>
      <c r="BR243">
        <v>3.3275269218141346</v>
      </c>
      <c r="BS243">
        <v>3.2724705953494366</v>
      </c>
      <c r="BT243">
        <v>3.2158288438315474</v>
      </c>
      <c r="BU243">
        <v>3.1574094553932648</v>
      </c>
      <c r="BV243">
        <v>3.0996332476537027</v>
      </c>
      <c r="BW243">
        <v>3.0403875452827362</v>
      </c>
      <c r="BX243">
        <v>2.9795349172045027</v>
      </c>
      <c r="BY243">
        <v>2.9128966693307485</v>
      </c>
      <c r="BZ243">
        <v>2.8369798409194145</v>
      </c>
      <c r="CA243">
        <v>2.7923529355227159</v>
      </c>
      <c r="CB243">
        <v>2.7367946114490938</v>
      </c>
      <c r="CC243">
        <v>2.6881434528050576</v>
      </c>
      <c r="CD243">
        <v>2.6422144128970659</v>
      </c>
      <c r="CE243">
        <v>2.5867945339584306</v>
      </c>
      <c r="CF243">
        <v>2.5261734562980651</v>
      </c>
      <c r="CG243">
        <v>2.462367027360564</v>
      </c>
      <c r="CH243">
        <v>2.3953479798788377</v>
      </c>
      <c r="CI243">
        <v>2.32509032654673</v>
      </c>
      <c r="CJ243">
        <v>2.2515694274775524</v>
      </c>
      <c r="CK243">
        <v>2.14449600657835</v>
      </c>
      <c r="CL243">
        <v>2.0329766297616025</v>
      </c>
      <c r="CM243">
        <v>1.9170141425366158</v>
      </c>
      <c r="CN243">
        <v>1.7966152622985039</v>
      </c>
      <c r="CO243">
        <v>1.671790741932504</v>
      </c>
      <c r="CP243">
        <v>1.5460094814138596</v>
      </c>
      <c r="CQ243">
        <v>1.4164887512762903</v>
      </c>
      <c r="CR243">
        <v>1.2833086576940091</v>
      </c>
      <c r="CS243">
        <v>1.1465564490168023</v>
      </c>
      <c r="CT243">
        <v>1.0063267793456872</v>
      </c>
    </row>
    <row r="244" spans="4:98">
      <c r="D244">
        <v>0</v>
      </c>
      <c r="E244">
        <v>0.25016154756968118</v>
      </c>
      <c r="F244">
        <v>0.28986870200513859</v>
      </c>
      <c r="G244">
        <v>0.33653620313046528</v>
      </c>
      <c r="H244">
        <v>0.39147496099701284</v>
      </c>
      <c r="I244">
        <v>0.45625413576964957</v>
      </c>
      <c r="J244">
        <v>0.53275333422256232</v>
      </c>
      <c r="K244">
        <v>0.62322550294024293</v>
      </c>
      <c r="L244">
        <v>0.73037272624888538</v>
      </c>
      <c r="M244">
        <v>0.85743759439017908</v>
      </c>
      <c r="N244">
        <v>1.0083133599050675</v>
      </c>
      <c r="O244">
        <v>1.1876767673530007</v>
      </c>
      <c r="P244">
        <v>1.4011482471884467</v>
      </c>
      <c r="Q244">
        <v>1.6554851376425255</v>
      </c>
      <c r="R244">
        <v>1.9588147735910229</v>
      </c>
      <c r="S244">
        <v>2.3209157006390968</v>
      </c>
      <c r="T244">
        <v>2.7535569867604934</v>
      </c>
      <c r="U244">
        <v>3.2709076740888903</v>
      </c>
      <c r="V244">
        <v>3.890030913909952</v>
      </c>
      <c r="W244">
        <v>4.6314803479793598</v>
      </c>
      <c r="X244">
        <v>5.5200199470268672</v>
      </c>
      <c r="Y244">
        <v>6.5854929231963908</v>
      </c>
      <c r="Z244">
        <v>7.8638706548523567</v>
      </c>
      <c r="AA244">
        <v>9.3985189900692099</v>
      </c>
      <c r="AB244">
        <v>11.241727059229223</v>
      </c>
      <c r="AC244">
        <v>13.456553105334194</v>
      </c>
      <c r="AD244">
        <v>16.11905316852248</v>
      </c>
      <c r="AE244">
        <v>19.320972144310595</v>
      </c>
      <c r="AF244">
        <v>23.172993263001359</v>
      </c>
      <c r="AG244">
        <v>27.808662002130689</v>
      </c>
      <c r="AH244">
        <v>33.389124559412735</v>
      </c>
      <c r="AJ244">
        <v>0</v>
      </c>
      <c r="AK244">
        <v>0.25016154756968118</v>
      </c>
      <c r="AL244">
        <v>0.28986870200513859</v>
      </c>
      <c r="AM244">
        <v>0.33653620313046528</v>
      </c>
      <c r="AN244">
        <v>0.39147496099701284</v>
      </c>
      <c r="AO244">
        <v>0.45625413576964957</v>
      </c>
      <c r="AP244">
        <v>0.53275333422256232</v>
      </c>
      <c r="AQ244">
        <v>0.62322550294024293</v>
      </c>
      <c r="AR244">
        <v>0.73037272624888538</v>
      </c>
      <c r="AS244">
        <v>0.85743759439017908</v>
      </c>
      <c r="AT244">
        <v>1.0083133599050675</v>
      </c>
      <c r="AU244">
        <v>1.1876767673530007</v>
      </c>
      <c r="AV244">
        <v>1.4011482471884467</v>
      </c>
      <c r="AW244">
        <v>1.6554851376425255</v>
      </c>
      <c r="AX244">
        <v>1.9588147735910229</v>
      </c>
      <c r="AY244">
        <v>2.3209157006390968</v>
      </c>
      <c r="AZ244">
        <v>2.7535569867604934</v>
      </c>
      <c r="BA244">
        <v>3.2709076740888903</v>
      </c>
      <c r="BB244">
        <v>3.890030913909952</v>
      </c>
      <c r="BC244">
        <v>4.6314803479793598</v>
      </c>
      <c r="BD244">
        <v>5.5200199470268672</v>
      </c>
      <c r="BE244">
        <v>6.5854929231963908</v>
      </c>
      <c r="BF244">
        <v>7.8638706548523567</v>
      </c>
      <c r="BG244">
        <v>9.3985189900692099</v>
      </c>
      <c r="BH244">
        <v>11.241727059229223</v>
      </c>
      <c r="BI244">
        <v>13.456553105334194</v>
      </c>
      <c r="BJ244">
        <v>16.11905316852248</v>
      </c>
      <c r="BK244">
        <v>19.320972144310595</v>
      </c>
      <c r="BL244">
        <v>23.172993263001359</v>
      </c>
      <c r="BM244">
        <v>27.808662002130689</v>
      </c>
      <c r="BN244">
        <v>33.389124559412735</v>
      </c>
      <c r="BP244">
        <v>0</v>
      </c>
      <c r="BQ244">
        <v>0.25016154756968118</v>
      </c>
      <c r="BR244">
        <v>0.28986870200513859</v>
      </c>
      <c r="BS244">
        <v>0.33653620313046528</v>
      </c>
      <c r="BT244">
        <v>0.39147496099701284</v>
      </c>
      <c r="BU244">
        <v>0.45625413576964957</v>
      </c>
      <c r="BV244">
        <v>0.53275333422256232</v>
      </c>
      <c r="BW244">
        <v>0.62322550294024293</v>
      </c>
      <c r="BX244">
        <v>0.73037272624888538</v>
      </c>
      <c r="BY244">
        <v>0.85743759439017908</v>
      </c>
      <c r="BZ244">
        <v>1.0083133599050675</v>
      </c>
      <c r="CA244">
        <v>1.1876767673530007</v>
      </c>
      <c r="CB244">
        <v>1.4011482471884467</v>
      </c>
      <c r="CC244">
        <v>1.6554851376425255</v>
      </c>
      <c r="CD244">
        <v>1.9588147735910229</v>
      </c>
      <c r="CE244">
        <v>2.3209157006390968</v>
      </c>
      <c r="CF244">
        <v>2.7535569867604934</v>
      </c>
      <c r="CG244">
        <v>3.2709076740888903</v>
      </c>
      <c r="CH244">
        <v>3.890030913909952</v>
      </c>
      <c r="CI244">
        <v>4.6314803479793598</v>
      </c>
      <c r="CJ244">
        <v>5.5200199470268672</v>
      </c>
      <c r="CK244">
        <v>6.5854929231963908</v>
      </c>
      <c r="CL244">
        <v>7.8638706548523567</v>
      </c>
      <c r="CM244">
        <v>9.3985189900692099</v>
      </c>
      <c r="CN244">
        <v>11.241727059229223</v>
      </c>
      <c r="CO244">
        <v>13.456553105334194</v>
      </c>
      <c r="CP244">
        <v>16.11905316852248</v>
      </c>
      <c r="CQ244">
        <v>19.320972144310595</v>
      </c>
      <c r="CR244">
        <v>23.172993263001359</v>
      </c>
      <c r="CS244">
        <v>27.808662002130689</v>
      </c>
      <c r="CT244">
        <v>33.389124559412735</v>
      </c>
    </row>
    <row r="245" spans="4:98">
      <c r="D245">
        <v>25.426337940479648</v>
      </c>
      <c r="E245">
        <v>27.074262163421349</v>
      </c>
      <c r="F245">
        <v>28.762233308158017</v>
      </c>
      <c r="G245">
        <v>30.490829541895909</v>
      </c>
      <c r="H245">
        <v>32.260628291755985</v>
      </c>
      <c r="I245">
        <v>34.072205804660641</v>
      </c>
      <c r="J245">
        <v>35.468941296543193</v>
      </c>
      <c r="K245">
        <v>36.895029820013747</v>
      </c>
      <c r="L245">
        <v>38.350779059803905</v>
      </c>
      <c r="M245">
        <v>39.83649178869716</v>
      </c>
      <c r="N245">
        <v>41.352465455358107</v>
      </c>
      <c r="O245">
        <v>40.862413156397487</v>
      </c>
      <c r="P245">
        <v>40.365464293215524</v>
      </c>
      <c r="Q245">
        <v>39.868762367189504</v>
      </c>
      <c r="R245">
        <v>39.368150724974299</v>
      </c>
      <c r="S245">
        <v>38.863635334518676</v>
      </c>
      <c r="T245">
        <v>38.219343694529364</v>
      </c>
      <c r="U245">
        <v>37.569522929478879</v>
      </c>
      <c r="V245">
        <v>36.914184656141181</v>
      </c>
      <c r="W245">
        <v>36.253339439460795</v>
      </c>
      <c r="X245">
        <v>35.58699668852789</v>
      </c>
      <c r="Y245">
        <v>34.674285161655156</v>
      </c>
      <c r="Z245">
        <v>33.726810253690793</v>
      </c>
      <c r="AA245">
        <v>32.776549999740482</v>
      </c>
      <c r="AB245">
        <v>31.822313055580306</v>
      </c>
      <c r="AC245">
        <v>30.86411655157233</v>
      </c>
      <c r="AD245">
        <v>29.800212008315636</v>
      </c>
      <c r="AE245">
        <v>28.732551651179357</v>
      </c>
      <c r="AF245">
        <v>27.66116271950029</v>
      </c>
      <c r="AG245">
        <v>26.586066184142879</v>
      </c>
      <c r="AH245">
        <v>25.507276404774665</v>
      </c>
      <c r="AJ245">
        <v>25.426337940479648</v>
      </c>
      <c r="AK245">
        <v>27.074262163421349</v>
      </c>
      <c r="AL245">
        <v>28.762233308158017</v>
      </c>
      <c r="AM245">
        <v>30.490829541895909</v>
      </c>
      <c r="AN245">
        <v>32.260628291755985</v>
      </c>
      <c r="AO245">
        <v>34.072205804660641</v>
      </c>
      <c r="AP245">
        <v>35.468941296543193</v>
      </c>
      <c r="AQ245">
        <v>36.895029820013747</v>
      </c>
      <c r="AR245">
        <v>38.350779059803905</v>
      </c>
      <c r="AS245">
        <v>39.83649178869716</v>
      </c>
      <c r="AT245">
        <v>41.352465455358107</v>
      </c>
      <c r="AU245">
        <v>40.862413156397487</v>
      </c>
      <c r="AV245">
        <v>40.365464293215524</v>
      </c>
      <c r="AW245">
        <v>39.868762367189504</v>
      </c>
      <c r="AX245">
        <v>39.368150724974299</v>
      </c>
      <c r="AY245">
        <v>38.863635334518676</v>
      </c>
      <c r="AZ245">
        <v>38.219343694529364</v>
      </c>
      <c r="BA245">
        <v>37.569522929478879</v>
      </c>
      <c r="BB245">
        <v>36.914184656141181</v>
      </c>
      <c r="BC245">
        <v>36.253339439460795</v>
      </c>
      <c r="BD245">
        <v>35.58699668852789</v>
      </c>
      <c r="BE245">
        <v>34.674285161655156</v>
      </c>
      <c r="BF245">
        <v>33.726810253690793</v>
      </c>
      <c r="BG245">
        <v>32.776549999740482</v>
      </c>
      <c r="BH245">
        <v>31.822313055580306</v>
      </c>
      <c r="BI245">
        <v>30.86411655157233</v>
      </c>
      <c r="BJ245">
        <v>29.800212008315636</v>
      </c>
      <c r="BK245">
        <v>28.732551651179357</v>
      </c>
      <c r="BL245">
        <v>27.66116271950029</v>
      </c>
      <c r="BM245">
        <v>26.586066184142879</v>
      </c>
      <c r="BN245">
        <v>25.507276404774665</v>
      </c>
      <c r="BP245">
        <v>25.426337940479648</v>
      </c>
      <c r="BQ245">
        <v>27.074262163421349</v>
      </c>
      <c r="BR245">
        <v>28.762233308158017</v>
      </c>
      <c r="BS245">
        <v>30.490829541895909</v>
      </c>
      <c r="BT245">
        <v>32.260628291755985</v>
      </c>
      <c r="BU245">
        <v>34.072205804660641</v>
      </c>
      <c r="BV245">
        <v>35.468941296543193</v>
      </c>
      <c r="BW245">
        <v>36.895029820013747</v>
      </c>
      <c r="BX245">
        <v>38.350779059803905</v>
      </c>
      <c r="BY245">
        <v>39.83649178869716</v>
      </c>
      <c r="BZ245">
        <v>41.352465455358107</v>
      </c>
      <c r="CA245">
        <v>40.862413156397487</v>
      </c>
      <c r="CB245">
        <v>40.365464293215524</v>
      </c>
      <c r="CC245">
        <v>39.868762367189504</v>
      </c>
      <c r="CD245">
        <v>39.368150724974299</v>
      </c>
      <c r="CE245">
        <v>38.863635334518676</v>
      </c>
      <c r="CF245">
        <v>38.219343694529364</v>
      </c>
      <c r="CG245">
        <v>37.569522929478879</v>
      </c>
      <c r="CH245">
        <v>36.914184656141181</v>
      </c>
      <c r="CI245">
        <v>36.253339439460795</v>
      </c>
      <c r="CJ245">
        <v>35.58699668852789</v>
      </c>
      <c r="CK245">
        <v>34.674285161655156</v>
      </c>
      <c r="CL245">
        <v>33.726810253690793</v>
      </c>
      <c r="CM245">
        <v>32.776549999740482</v>
      </c>
      <c r="CN245">
        <v>31.822313055580306</v>
      </c>
      <c r="CO245">
        <v>30.86411655157233</v>
      </c>
      <c r="CP245">
        <v>29.800212008315636</v>
      </c>
      <c r="CQ245">
        <v>28.732551651179357</v>
      </c>
      <c r="CR245">
        <v>27.66116271950029</v>
      </c>
      <c r="CS245">
        <v>26.586066184142879</v>
      </c>
      <c r="CT245">
        <v>25.507276404774665</v>
      </c>
    </row>
  </sheetData>
  <mergeCells count="3">
    <mergeCell ref="D2:AH2"/>
    <mergeCell ref="AJ2:BN2"/>
    <mergeCell ref="BP2:CT2"/>
  </mergeCells>
  <phoneticPr fontId="7"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0F808-D4BB-4D0D-A060-7245A3CB5532}">
  <sheetPr>
    <tabColor theme="9"/>
  </sheetPr>
  <dimension ref="A2:DG245"/>
  <sheetViews>
    <sheetView zoomScale="60" zoomScaleNormal="60" workbookViewId="0">
      <pane xSplit="3" ySplit="3" topLeftCell="BZ10" activePane="bottomRight" state="frozen"/>
      <selection pane="topRight" activeCell="C65" sqref="C65"/>
      <selection pane="bottomLeft" activeCell="C65" sqref="C65"/>
      <selection pane="bottomRight" activeCell="CW18" sqref="CW18"/>
    </sheetView>
  </sheetViews>
  <sheetFormatPr defaultRowHeight="15" outlineLevelRow="1" outlineLevelCol="1"/>
  <cols>
    <col min="1" max="1" width="29.42578125" style="1" customWidth="1"/>
    <col min="2" max="2" width="24.42578125" style="1" customWidth="1"/>
    <col min="3" max="3" width="8.7109375" customWidth="1"/>
    <col min="4" max="4" width="15.5703125" customWidth="1"/>
    <col min="5" max="13" width="15.5703125" hidden="1" customWidth="1" outlineLevel="1"/>
    <col min="14" max="14" width="17.140625" customWidth="1" collapsed="1"/>
    <col min="15" max="22" width="15.5703125" hidden="1" customWidth="1" outlineLevel="1"/>
    <col min="23" max="23" width="1.5703125" hidden="1" customWidth="1" outlineLevel="1"/>
    <col min="24" max="24" width="15.5703125" customWidth="1" collapsed="1"/>
    <col min="25" max="33" width="15.5703125" hidden="1" customWidth="1" outlineLevel="1"/>
    <col min="34" max="34" width="15.5703125" customWidth="1" collapsed="1"/>
    <col min="35" max="36" width="15.5703125" customWidth="1"/>
    <col min="37" max="45" width="15.5703125" hidden="1" customWidth="1" outlineLevel="1"/>
    <col min="46" max="46" width="15.5703125" customWidth="1" collapsed="1"/>
    <col min="47" max="55" width="15.5703125" hidden="1" customWidth="1" outlineLevel="1"/>
    <col min="56" max="56" width="15.5703125" customWidth="1" collapsed="1"/>
    <col min="57" max="65" width="15.5703125" hidden="1" customWidth="1" outlineLevel="1"/>
    <col min="66" max="66" width="15.5703125" customWidth="1" collapsed="1"/>
    <col min="67" max="67" width="15.5703125" customWidth="1"/>
    <col min="68" max="68" width="16.5703125" customWidth="1"/>
    <col min="69" max="77" width="15.5703125" hidden="1" customWidth="1" outlineLevel="1"/>
    <col min="78" max="78" width="15.5703125" customWidth="1" collapsed="1"/>
    <col min="79" max="87" width="15.5703125" hidden="1" customWidth="1" outlineLevel="1"/>
    <col min="88" max="88" width="15.5703125" customWidth="1" collapsed="1"/>
    <col min="89" max="97" width="15.5703125" hidden="1" customWidth="1" outlineLevel="1"/>
    <col min="98" max="98" width="16.5703125" customWidth="1" collapsed="1"/>
    <col min="104" max="104" width="9.5703125" bestFit="1" customWidth="1"/>
    <col min="109" max="109" width="9.85546875" bestFit="1" customWidth="1"/>
    <col min="110" max="110" width="12" bestFit="1" customWidth="1"/>
  </cols>
  <sheetData>
    <row r="2" spans="1:111" s="4" customFormat="1">
      <c r="A2" s="3" t="s">
        <v>196</v>
      </c>
      <c r="B2" s="3"/>
      <c r="C2" s="3"/>
      <c r="D2" s="377" t="s">
        <v>15</v>
      </c>
      <c r="E2" s="377"/>
      <c r="F2" s="377"/>
      <c r="G2" s="377"/>
      <c r="H2" s="377"/>
      <c r="I2" s="377"/>
      <c r="J2" s="377"/>
      <c r="K2" s="377"/>
      <c r="L2" s="377"/>
      <c r="M2" s="377"/>
      <c r="N2" s="377"/>
      <c r="O2" s="377"/>
      <c r="P2" s="377"/>
      <c r="Q2" s="377"/>
      <c r="R2" s="377"/>
      <c r="S2" s="377"/>
      <c r="T2" s="377"/>
      <c r="U2" s="377"/>
      <c r="V2" s="377"/>
      <c r="W2" s="377"/>
      <c r="X2" s="377"/>
      <c r="Y2" s="377"/>
      <c r="Z2" s="377"/>
      <c r="AA2" s="377"/>
      <c r="AB2" s="377"/>
      <c r="AC2" s="377"/>
      <c r="AD2" s="377"/>
      <c r="AE2" s="377"/>
      <c r="AF2" s="377"/>
      <c r="AG2" s="377"/>
      <c r="AH2" s="377"/>
      <c r="AI2" s="3"/>
      <c r="AJ2" s="377" t="s">
        <v>16</v>
      </c>
      <c r="AK2" s="377"/>
      <c r="AL2" s="377"/>
      <c r="AM2" s="377"/>
      <c r="AN2" s="377"/>
      <c r="AO2" s="377"/>
      <c r="AP2" s="377"/>
      <c r="AQ2" s="377"/>
      <c r="AR2" s="377"/>
      <c r="AS2" s="377"/>
      <c r="AT2" s="377"/>
      <c r="AU2" s="377"/>
      <c r="AV2" s="377"/>
      <c r="AW2" s="377"/>
      <c r="AX2" s="377"/>
      <c r="AY2" s="377"/>
      <c r="AZ2" s="377"/>
      <c r="BA2" s="377"/>
      <c r="BB2" s="377"/>
      <c r="BC2" s="377"/>
      <c r="BD2" s="377"/>
      <c r="BE2" s="377"/>
      <c r="BF2" s="377"/>
      <c r="BG2" s="377"/>
      <c r="BH2" s="377"/>
      <c r="BI2" s="377"/>
      <c r="BJ2" s="377"/>
      <c r="BK2" s="377"/>
      <c r="BL2" s="377"/>
      <c r="BM2" s="377"/>
      <c r="BN2" s="377"/>
      <c r="BO2" s="3"/>
      <c r="BP2" s="377" t="s">
        <v>3</v>
      </c>
      <c r="BQ2" s="377"/>
      <c r="BR2" s="377"/>
      <c r="BS2" s="377"/>
      <c r="BT2" s="377"/>
      <c r="BU2" s="377"/>
      <c r="BV2" s="377"/>
      <c r="BW2" s="377"/>
      <c r="BX2" s="377"/>
      <c r="BY2" s="377"/>
      <c r="BZ2" s="377"/>
      <c r="CA2" s="377"/>
      <c r="CB2" s="377"/>
      <c r="CC2" s="377"/>
      <c r="CD2" s="377"/>
      <c r="CE2" s="377"/>
      <c r="CF2" s="377"/>
      <c r="CG2" s="377"/>
      <c r="CH2" s="377"/>
      <c r="CI2" s="377"/>
      <c r="CJ2" s="377"/>
      <c r="CK2" s="377"/>
      <c r="CL2" s="377"/>
      <c r="CM2" s="377"/>
      <c r="CN2" s="377"/>
      <c r="CO2" s="377"/>
      <c r="CP2" s="377"/>
      <c r="CQ2" s="377"/>
      <c r="CR2" s="377"/>
      <c r="CS2" s="377"/>
      <c r="CT2" s="377"/>
    </row>
    <row r="3" spans="1:111" s="1" customForma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CC3" si="5">BQ3+1</f>
        <v>2022</v>
      </c>
      <c r="BS3" s="1">
        <f t="shared" si="5"/>
        <v>2023</v>
      </c>
      <c r="BT3" s="1">
        <f t="shared" si="5"/>
        <v>2024</v>
      </c>
      <c r="BU3" s="1">
        <f t="shared" si="5"/>
        <v>2025</v>
      </c>
      <c r="BV3" s="1">
        <f t="shared" si="5"/>
        <v>2026</v>
      </c>
      <c r="BW3" s="1">
        <f t="shared" si="5"/>
        <v>2027</v>
      </c>
      <c r="BX3" s="1">
        <f t="shared" si="5"/>
        <v>2028</v>
      </c>
      <c r="BY3" s="1">
        <f t="shared" si="5"/>
        <v>2029</v>
      </c>
      <c r="BZ3" s="1">
        <f t="shared" si="5"/>
        <v>2030</v>
      </c>
      <c r="CA3" s="1">
        <f t="shared" si="5"/>
        <v>2031</v>
      </c>
      <c r="CB3" s="1">
        <f t="shared" si="5"/>
        <v>2032</v>
      </c>
      <c r="CC3" s="1">
        <f t="shared" si="5"/>
        <v>2033</v>
      </c>
      <c r="CD3" s="1">
        <f>CC3+1</f>
        <v>2034</v>
      </c>
      <c r="CE3" s="1">
        <f t="shared" ref="CE3:CN3" si="6">CD3+1</f>
        <v>2035</v>
      </c>
      <c r="CF3" s="1">
        <f t="shared" si="6"/>
        <v>2036</v>
      </c>
      <c r="CG3" s="1">
        <f t="shared" si="6"/>
        <v>2037</v>
      </c>
      <c r="CH3" s="1">
        <f t="shared" si="6"/>
        <v>2038</v>
      </c>
      <c r="CI3" s="1">
        <f t="shared" si="6"/>
        <v>2039</v>
      </c>
      <c r="CJ3" s="1">
        <f t="shared" si="6"/>
        <v>2040</v>
      </c>
      <c r="CK3" s="1">
        <f t="shared" si="6"/>
        <v>2041</v>
      </c>
      <c r="CL3" s="1">
        <f t="shared" si="6"/>
        <v>2042</v>
      </c>
      <c r="CM3" s="1">
        <f t="shared" si="6"/>
        <v>2043</v>
      </c>
      <c r="CN3" s="1">
        <f t="shared" si="6"/>
        <v>2044</v>
      </c>
      <c r="CO3" s="1">
        <f>CN3+1</f>
        <v>2045</v>
      </c>
      <c r="CP3" s="1">
        <f t="shared" ref="CP3:CR3" si="7">CO3+1</f>
        <v>2046</v>
      </c>
      <c r="CQ3" s="1">
        <f t="shared" si="7"/>
        <v>2047</v>
      </c>
      <c r="CR3" s="1">
        <f t="shared" si="7"/>
        <v>2048</v>
      </c>
      <c r="CS3" s="1">
        <f>CR3+1</f>
        <v>2049</v>
      </c>
      <c r="CT3" s="1">
        <f t="shared" ref="CT3" si="8">CS3+1</f>
        <v>2050</v>
      </c>
    </row>
    <row r="4" spans="1:111" s="88" customFormat="1">
      <c r="A4" s="1" t="s">
        <v>188</v>
      </c>
      <c r="B4" s="1"/>
      <c r="C4" s="5" t="s">
        <v>197</v>
      </c>
      <c r="D4" s="88">
        <f>'[2]Yearly LC Propylene'!D4</f>
        <v>4343145.1257582027</v>
      </c>
      <c r="E4" s="88">
        <f>'[2]Yearly LC Propylene'!E4</f>
        <v>4321030.5153851286</v>
      </c>
      <c r="F4" s="88">
        <f>'[2]Yearly LC Propylene'!F4</f>
        <v>4299028.5091221621</v>
      </c>
      <c r="G4" s="88">
        <f>'[2]Yearly LC Propylene'!G4</f>
        <v>4277138.5336069241</v>
      </c>
      <c r="H4" s="88">
        <f>'[2]Yearly LC Propylene'!H4</f>
        <v>4255360.0183965061</v>
      </c>
      <c r="I4" s="88">
        <f>'[2]Yearly LC Propylene'!I4</f>
        <v>4233692.3959526056</v>
      </c>
      <c r="J4" s="88">
        <f>'[2]Yearly LC Propylene'!J4</f>
        <v>4209862.9109479459</v>
      </c>
      <c r="K4" s="88">
        <f>'[2]Yearly LC Propylene'!K4</f>
        <v>4186167.5510290223</v>
      </c>
      <c r="L4" s="88">
        <f>'[2]Yearly LC Propylene'!L4</f>
        <v>4162605.5612681215</v>
      </c>
      <c r="M4" s="88">
        <f>'[2]Yearly LC Propylene'!M4</f>
        <v>4139176.1909866668</v>
      </c>
      <c r="N4" s="88">
        <f>'[2]Yearly LC Propylene'!N4</f>
        <v>4115878.6937313033</v>
      </c>
      <c r="O4" s="88">
        <f>'[2]Yearly LC Propylene'!O4</f>
        <v>4088499.1542268842</v>
      </c>
      <c r="P4" s="88">
        <f>'[2]Yearly LC Propylene'!P4</f>
        <v>4061301.7481717858</v>
      </c>
      <c r="Q4" s="88">
        <f>'[2]Yearly LC Propylene'!Q4</f>
        <v>4034285.2639826881</v>
      </c>
      <c r="R4" s="88">
        <f>'[2]Yearly LC Propylene'!R4</f>
        <v>4007448.4981359346</v>
      </c>
      <c r="S4" s="88">
        <f>'[2]Yearly LC Propylene'!S4</f>
        <v>3980790.2551139155</v>
      </c>
      <c r="T4" s="88">
        <f>'[2]Yearly LC Propylene'!T4</f>
        <v>3950623.961744789</v>
      </c>
      <c r="U4" s="88">
        <f>'[2]Yearly LC Propylene'!U4</f>
        <v>3920686.2675223933</v>
      </c>
      <c r="V4" s="88">
        <f>'[2]Yearly LC Propylene'!V4</f>
        <v>3890975.4401301569</v>
      </c>
      <c r="W4" s="88">
        <f>'[2]Yearly LC Propylene'!W4</f>
        <v>3861489.7603789456</v>
      </c>
      <c r="X4" s="88">
        <f>'[2]Yearly LC Propylene'!X4</f>
        <v>3832227.5221075811</v>
      </c>
      <c r="Y4" s="88">
        <f>'[2]Yearly LC Propylene'!Y4</f>
        <v>3800615.7545467117</v>
      </c>
      <c r="Z4" s="88">
        <f>'[2]Yearly LC Propylene'!Z4</f>
        <v>3769264.75016928</v>
      </c>
      <c r="AA4" s="88">
        <f>'[2]Yearly LC Propylene'!AA4</f>
        <v>3738172.3579586525</v>
      </c>
      <c r="AB4" s="88">
        <f>'[2]Yearly LC Propylene'!AB4</f>
        <v>3707336.4446417764</v>
      </c>
      <c r="AC4" s="88">
        <f>'[2]Yearly LC Propylene'!AC4</f>
        <v>3676754.8945428128</v>
      </c>
      <c r="AD4" s="88">
        <f>'[2]Yearly LC Propylene'!AD4</f>
        <v>3645120.6809580117</v>
      </c>
      <c r="AE4" s="88">
        <f>'[2]Yearly LC Propylene'!AE4</f>
        <v>3613758.643109106</v>
      </c>
      <c r="AF4" s="88">
        <f>'[2]Yearly LC Propylene'!AF4</f>
        <v>3582666.4392394084</v>
      </c>
      <c r="AG4" s="88">
        <f>'[2]Yearly LC Propylene'!AG4</f>
        <v>3551841.747740333</v>
      </c>
      <c r="AH4" s="88">
        <f>'[2]Yearly LC Propylene'!AH4</f>
        <v>3521282.2669780441</v>
      </c>
      <c r="AJ4" s="88">
        <f>'[3]Yearly LC Propylene'!D4</f>
        <v>1127444.3500000006</v>
      </c>
      <c r="AK4" s="88">
        <f>'[3]Yearly LC Propylene'!E4</f>
        <v>1127444.3500000006</v>
      </c>
      <c r="AL4" s="88">
        <f>'[3]Yearly LC Propylene'!F4</f>
        <v>1127444.3500000006</v>
      </c>
      <c r="AM4" s="88">
        <f>'[3]Yearly LC Propylene'!G4</f>
        <v>1127444.3500000006</v>
      </c>
      <c r="AN4" s="88">
        <f>'[3]Yearly LC Propylene'!H4</f>
        <v>1127444.3500000006</v>
      </c>
      <c r="AO4" s="88">
        <f>'[3]Yearly LC Propylene'!I4</f>
        <v>1127444.3500000006</v>
      </c>
      <c r="AP4" s="88">
        <f>'[3]Yearly LC Propylene'!J4</f>
        <v>1127444.3500000006</v>
      </c>
      <c r="AQ4" s="88">
        <f>'[3]Yearly LC Propylene'!K4</f>
        <v>1127444.3500000006</v>
      </c>
      <c r="AR4" s="88">
        <f>'[3]Yearly LC Propylene'!L4</f>
        <v>1127444.3500000006</v>
      </c>
      <c r="AS4" s="88">
        <f>'[3]Yearly LC Propylene'!M4</f>
        <v>1127444.3500000006</v>
      </c>
      <c r="AT4" s="88">
        <f>'[3]Yearly LC Propylene'!N4</f>
        <v>1127444.3500000006</v>
      </c>
      <c r="AU4" s="88">
        <f>'[3]Yearly LC Propylene'!O4</f>
        <v>1127444.3500000006</v>
      </c>
      <c r="AV4" s="88">
        <f>'[3]Yearly LC Propylene'!P4</f>
        <v>1127444.3500000006</v>
      </c>
      <c r="AW4" s="88">
        <f>'[3]Yearly LC Propylene'!Q4</f>
        <v>1127444.3500000006</v>
      </c>
      <c r="AX4" s="88">
        <f>'[3]Yearly LC Propylene'!R4</f>
        <v>1127444.3500000006</v>
      </c>
      <c r="AY4" s="88">
        <f>'[3]Yearly LC Propylene'!S4</f>
        <v>1127444.3500000006</v>
      </c>
      <c r="AZ4" s="88">
        <f>'[3]Yearly LC Propylene'!T4</f>
        <v>1127444.3500000006</v>
      </c>
      <c r="BA4" s="88">
        <f>'[3]Yearly LC Propylene'!U4</f>
        <v>1127444.3500000006</v>
      </c>
      <c r="BB4" s="88">
        <f>'[3]Yearly LC Propylene'!V4</f>
        <v>1127444.3500000006</v>
      </c>
      <c r="BC4" s="88">
        <f>'[3]Yearly LC Propylene'!W4</f>
        <v>1127444.3500000006</v>
      </c>
      <c r="BD4" s="88">
        <f>'[3]Yearly LC Propylene'!X4</f>
        <v>1127444.3500000006</v>
      </c>
      <c r="BE4" s="88">
        <f>'[3]Yearly LC Propylene'!Y4</f>
        <v>1127444.3500000006</v>
      </c>
      <c r="BF4" s="88">
        <f>'[3]Yearly LC Propylene'!Z4</f>
        <v>1127444.3500000006</v>
      </c>
      <c r="BG4" s="88">
        <f>'[3]Yearly LC Propylene'!AA4</f>
        <v>1127444.3500000006</v>
      </c>
      <c r="BH4" s="88">
        <f>'[3]Yearly LC Propylene'!AB4</f>
        <v>1127444.3500000006</v>
      </c>
      <c r="BI4" s="88">
        <f>'[3]Yearly LC Propylene'!AC4</f>
        <v>1127444.3500000006</v>
      </c>
      <c r="BJ4" s="88">
        <f>'[3]Yearly LC Propylene'!AD4</f>
        <v>1127444.3500000006</v>
      </c>
      <c r="BK4" s="88">
        <f>'[3]Yearly LC Propylene'!AE4</f>
        <v>1127444.3500000006</v>
      </c>
      <c r="BL4" s="88">
        <f>'[3]Yearly LC Propylene'!AF4</f>
        <v>1127444.3500000006</v>
      </c>
      <c r="BM4" s="88">
        <f>'[3]Yearly LC Propylene'!AG4</f>
        <v>1127444.3500000006</v>
      </c>
      <c r="BN4" s="88">
        <f>'[3]Yearly LC Propylene'!AH4</f>
        <v>1127444.3500000006</v>
      </c>
      <c r="BP4" s="88">
        <f>D4+AJ4</f>
        <v>5470589.4757582033</v>
      </c>
      <c r="BQ4" s="88">
        <f t="shared" ref="BQ4:CF10" si="9">E4+AK4</f>
        <v>5448474.8653851291</v>
      </c>
      <c r="BR4" s="88">
        <f t="shared" si="9"/>
        <v>5426472.8591221627</v>
      </c>
      <c r="BS4" s="88">
        <f t="shared" si="9"/>
        <v>5404582.8836069247</v>
      </c>
      <c r="BT4" s="88">
        <f t="shared" si="9"/>
        <v>5382804.3683965066</v>
      </c>
      <c r="BU4" s="88">
        <f t="shared" si="9"/>
        <v>5361136.7459526062</v>
      </c>
      <c r="BV4" s="88">
        <f t="shared" si="9"/>
        <v>5337307.2609479465</v>
      </c>
      <c r="BW4" s="88">
        <f t="shared" si="9"/>
        <v>5313611.9010290224</v>
      </c>
      <c r="BX4" s="88">
        <f t="shared" si="9"/>
        <v>5290049.9112681225</v>
      </c>
      <c r="BY4" s="88">
        <f t="shared" si="9"/>
        <v>5266620.5409866674</v>
      </c>
      <c r="BZ4" s="88">
        <f t="shared" si="9"/>
        <v>5243323.0437313039</v>
      </c>
      <c r="CA4" s="88">
        <f t="shared" si="9"/>
        <v>5215943.5042268848</v>
      </c>
      <c r="CB4" s="88">
        <f t="shared" si="9"/>
        <v>5188746.0981717864</v>
      </c>
      <c r="CC4" s="88">
        <f t="shared" si="9"/>
        <v>5161729.6139826886</v>
      </c>
      <c r="CD4" s="88">
        <f t="shared" si="9"/>
        <v>5134892.8481359351</v>
      </c>
      <c r="CE4" s="88">
        <f t="shared" si="9"/>
        <v>5108234.6051139161</v>
      </c>
      <c r="CF4" s="88">
        <f t="shared" si="9"/>
        <v>5078068.3117447896</v>
      </c>
      <c r="CG4" s="88">
        <f t="shared" ref="CG4:CT10" si="10">U4+BA4</f>
        <v>5048130.6175223943</v>
      </c>
      <c r="CH4" s="88">
        <f t="shared" si="10"/>
        <v>5018419.790130157</v>
      </c>
      <c r="CI4" s="88">
        <f t="shared" si="10"/>
        <v>4988934.1103789462</v>
      </c>
      <c r="CJ4" s="88">
        <f t="shared" si="10"/>
        <v>4959671.8721075822</v>
      </c>
      <c r="CK4" s="88">
        <f t="shared" si="10"/>
        <v>4928060.1045467127</v>
      </c>
      <c r="CL4" s="88">
        <f t="shared" si="10"/>
        <v>4896709.1001692805</v>
      </c>
      <c r="CM4" s="88">
        <f t="shared" si="10"/>
        <v>4865616.7079586536</v>
      </c>
      <c r="CN4" s="88">
        <f t="shared" si="10"/>
        <v>4834780.7946417769</v>
      </c>
      <c r="CO4" s="88">
        <f t="shared" si="10"/>
        <v>4804199.2445428129</v>
      </c>
      <c r="CP4" s="88">
        <f t="shared" si="10"/>
        <v>4772565.0309580117</v>
      </c>
      <c r="CQ4" s="88">
        <f t="shared" si="10"/>
        <v>4741202.993109107</v>
      </c>
      <c r="CR4" s="88">
        <f t="shared" si="10"/>
        <v>4710110.7892394084</v>
      </c>
      <c r="CS4" s="88">
        <f t="shared" si="10"/>
        <v>4679286.0977403335</v>
      </c>
      <c r="CT4" s="88">
        <f t="shared" si="10"/>
        <v>4648726.6169780446</v>
      </c>
    </row>
    <row r="5" spans="1:111" s="88" customFormat="1">
      <c r="A5" s="1"/>
      <c r="B5" s="1"/>
      <c r="C5"/>
      <c r="D5" s="119">
        <f>'[2]Yearly LC Propylene'!D5</f>
        <v>0</v>
      </c>
      <c r="E5" s="119">
        <f>'[2]Yearly LC Propylene'!E5</f>
        <v>0</v>
      </c>
      <c r="F5" s="119">
        <f>'[2]Yearly LC Propylene'!F5</f>
        <v>0</v>
      </c>
      <c r="G5" s="119">
        <f>'[2]Yearly LC Propylene'!G5</f>
        <v>0</v>
      </c>
      <c r="H5" s="119">
        <f>'[2]Yearly LC Propylene'!H5</f>
        <v>0</v>
      </c>
      <c r="I5" s="119">
        <f>'[2]Yearly LC Propylene'!I5</f>
        <v>0</v>
      </c>
      <c r="J5" s="119">
        <f>'[2]Yearly LC Propylene'!J5</f>
        <v>0</v>
      </c>
      <c r="K5" s="119">
        <f>'[2]Yearly LC Propylene'!K5</f>
        <v>0</v>
      </c>
      <c r="L5" s="119">
        <f>'[2]Yearly LC Propylene'!L5</f>
        <v>0</v>
      </c>
      <c r="M5" s="119">
        <f>'[2]Yearly LC Propylene'!M5</f>
        <v>0</v>
      </c>
      <c r="N5" s="119">
        <f>'[2]Yearly LC Propylene'!N5</f>
        <v>0</v>
      </c>
      <c r="O5" s="119">
        <f>'[2]Yearly LC Propylene'!O5</f>
        <v>0</v>
      </c>
      <c r="P5" s="119">
        <f>'[2]Yearly LC Propylene'!P5</f>
        <v>0</v>
      </c>
      <c r="Q5" s="119">
        <f>'[2]Yearly LC Propylene'!Q5</f>
        <v>0</v>
      </c>
      <c r="R5" s="119">
        <f>'[2]Yearly LC Propylene'!R5</f>
        <v>0</v>
      </c>
      <c r="S5" s="119">
        <f>'[2]Yearly LC Propylene'!S5</f>
        <v>0</v>
      </c>
      <c r="T5" s="119">
        <f>'[2]Yearly LC Propylene'!T5</f>
        <v>0</v>
      </c>
      <c r="U5" s="119">
        <f>'[2]Yearly LC Propylene'!U5</f>
        <v>0</v>
      </c>
      <c r="V5" s="119">
        <f>'[2]Yearly LC Propylene'!V5</f>
        <v>0</v>
      </c>
      <c r="W5" s="119">
        <f>'[2]Yearly LC Propylene'!W5</f>
        <v>0</v>
      </c>
      <c r="X5" s="119">
        <f>'[2]Yearly LC Propylene'!X5</f>
        <v>0</v>
      </c>
      <c r="Y5" s="119">
        <f>'[2]Yearly LC Propylene'!Y5</f>
        <v>0</v>
      </c>
      <c r="Z5" s="119">
        <f>'[2]Yearly LC Propylene'!Z5</f>
        <v>0</v>
      </c>
      <c r="AA5" s="119">
        <f>'[2]Yearly LC Propylene'!AA5</f>
        <v>0</v>
      </c>
      <c r="AB5" s="119">
        <f>'[2]Yearly LC Propylene'!AB5</f>
        <v>0</v>
      </c>
      <c r="AC5" s="119">
        <f>'[2]Yearly LC Propylene'!AC5</f>
        <v>0</v>
      </c>
      <c r="AD5" s="119">
        <f>'[2]Yearly LC Propylene'!AD5</f>
        <v>0</v>
      </c>
      <c r="AE5" s="119">
        <f>'[2]Yearly LC Propylene'!AE5</f>
        <v>0</v>
      </c>
      <c r="AF5" s="119">
        <f>'[2]Yearly LC Propylene'!AF5</f>
        <v>0</v>
      </c>
      <c r="AG5" s="119">
        <f>'[2]Yearly LC Propylene'!AG5</f>
        <v>0</v>
      </c>
      <c r="AH5" s="119">
        <f>'[2]Yearly LC Propylene'!AH5</f>
        <v>0</v>
      </c>
      <c r="AI5" s="119"/>
      <c r="AJ5" s="119">
        <f>'[3]Yearly LC Propylene'!D5</f>
        <v>0</v>
      </c>
      <c r="AK5" s="119">
        <f>'[3]Yearly LC Propylene'!E5</f>
        <v>0</v>
      </c>
      <c r="AL5" s="119">
        <f>'[3]Yearly LC Propylene'!F5</f>
        <v>0</v>
      </c>
      <c r="AM5" s="119">
        <f>'[3]Yearly LC Propylene'!G5</f>
        <v>0</v>
      </c>
      <c r="AN5" s="119">
        <f>'[3]Yearly LC Propylene'!H5</f>
        <v>0</v>
      </c>
      <c r="AO5" s="119">
        <f>'[3]Yearly LC Propylene'!I5</f>
        <v>0</v>
      </c>
      <c r="AP5" s="119">
        <f>'[3]Yearly LC Propylene'!J5</f>
        <v>0</v>
      </c>
      <c r="AQ5" s="119">
        <f>'[3]Yearly LC Propylene'!K5</f>
        <v>0</v>
      </c>
      <c r="AR5" s="119">
        <f>'[3]Yearly LC Propylene'!L5</f>
        <v>0</v>
      </c>
      <c r="AS5" s="119">
        <f>'[3]Yearly LC Propylene'!M5</f>
        <v>0</v>
      </c>
      <c r="AT5" s="119">
        <f>'[3]Yearly LC Propylene'!N5</f>
        <v>0</v>
      </c>
      <c r="AU5" s="119">
        <f>'[3]Yearly LC Propylene'!O5</f>
        <v>0</v>
      </c>
      <c r="AV5" s="119">
        <f>'[3]Yearly LC Propylene'!P5</f>
        <v>0</v>
      </c>
      <c r="AW5" s="119">
        <f>'[3]Yearly LC Propylene'!Q5</f>
        <v>0</v>
      </c>
      <c r="AX5" s="119">
        <f>'[3]Yearly LC Propylene'!R5</f>
        <v>0</v>
      </c>
      <c r="AY5" s="119">
        <f>'[3]Yearly LC Propylene'!S5</f>
        <v>0</v>
      </c>
      <c r="AZ5" s="119">
        <f>'[3]Yearly LC Propylene'!T5</f>
        <v>0</v>
      </c>
      <c r="BA5" s="119">
        <f>'[3]Yearly LC Propylene'!U5</f>
        <v>0</v>
      </c>
      <c r="BB5" s="119">
        <f>'[3]Yearly LC Propylene'!V5</f>
        <v>0</v>
      </c>
      <c r="BC5" s="119">
        <f>'[3]Yearly LC Propylene'!W5</f>
        <v>0</v>
      </c>
      <c r="BD5" s="119">
        <f>'[3]Yearly LC Propylene'!X5</f>
        <v>0</v>
      </c>
      <c r="BE5" s="119">
        <f>'[3]Yearly LC Propylene'!Y5</f>
        <v>0</v>
      </c>
      <c r="BF5" s="119">
        <f>'[3]Yearly LC Propylene'!Z5</f>
        <v>0</v>
      </c>
      <c r="BG5" s="119">
        <f>'[3]Yearly LC Propylene'!AA5</f>
        <v>0</v>
      </c>
      <c r="BH5" s="119">
        <f>'[3]Yearly LC Propylene'!AB5</f>
        <v>0</v>
      </c>
      <c r="BI5" s="119">
        <f>'[3]Yearly LC Propylene'!AC5</f>
        <v>0</v>
      </c>
      <c r="BJ5" s="119">
        <f>'[3]Yearly LC Propylene'!AD5</f>
        <v>0</v>
      </c>
      <c r="BK5" s="119">
        <f>'[3]Yearly LC Propylene'!AE5</f>
        <v>0</v>
      </c>
      <c r="BL5" s="119">
        <f>'[3]Yearly LC Propylene'!AF5</f>
        <v>0</v>
      </c>
      <c r="BM5" s="119">
        <f>'[3]Yearly LC Propylene'!AG5</f>
        <v>0</v>
      </c>
      <c r="BN5" s="119">
        <f>'[3]Yearly LC Propylene'!AH5</f>
        <v>0</v>
      </c>
      <c r="BO5" s="119"/>
      <c r="BP5" s="119"/>
      <c r="BQ5" s="119"/>
      <c r="BR5" s="119"/>
      <c r="BS5" s="119"/>
      <c r="BT5" s="119"/>
      <c r="BU5" s="119"/>
      <c r="BV5" s="119"/>
      <c r="BW5" s="119"/>
      <c r="BX5" s="119"/>
      <c r="BY5" s="119"/>
      <c r="BZ5" s="119"/>
      <c r="CA5" s="119"/>
      <c r="CB5" s="119"/>
      <c r="CC5" s="119"/>
      <c r="CD5" s="119"/>
      <c r="CE5" s="119"/>
      <c r="CF5" s="119"/>
      <c r="CG5" s="119"/>
      <c r="CH5" s="119"/>
      <c r="CI5" s="119"/>
      <c r="CJ5" s="119"/>
      <c r="CK5" s="119"/>
      <c r="CL5" s="119"/>
      <c r="CM5" s="119"/>
      <c r="CN5" s="119"/>
      <c r="CO5" s="119"/>
      <c r="CP5" s="119"/>
      <c r="CQ5" s="119"/>
      <c r="CR5" s="119"/>
      <c r="CS5" s="119"/>
      <c r="CT5" s="119"/>
    </row>
    <row r="6" spans="1:111" s="88" customFormat="1">
      <c r="A6" s="6" t="s">
        <v>123</v>
      </c>
      <c r="B6" s="6" t="s">
        <v>50</v>
      </c>
      <c r="C6" s="7" t="s">
        <v>197</v>
      </c>
      <c r="D6" s="102">
        <f>'[2]Yearly LC Propylene'!D6</f>
        <v>816476.05129449558</v>
      </c>
      <c r="E6" s="102">
        <f>'[2]Yearly LC Propylene'!E6</f>
        <v>830356.14416650194</v>
      </c>
      <c r="F6" s="102">
        <f>'[2]Yearly LC Propylene'!F6</f>
        <v>844472.19861733238</v>
      </c>
      <c r="G6" s="102">
        <f>'[2]Yearly LC Propylene'!G6</f>
        <v>858828.22599382699</v>
      </c>
      <c r="H6" s="102">
        <f>'[2]Yearly LC Propylene'!H6</f>
        <v>873428.30583572201</v>
      </c>
      <c r="I6" s="102">
        <f>'[2]Yearly LC Propylene'!I6</f>
        <v>888276.58703492919</v>
      </c>
      <c r="J6" s="102">
        <f>'[2]Yearly LC Propylene'!J6</f>
        <v>903377.28901452292</v>
      </c>
      <c r="K6" s="102">
        <f>'[2]Yearly LC Propylene'!K6</f>
        <v>918734.70292776974</v>
      </c>
      <c r="L6" s="102">
        <f>'[2]Yearly LC Propylene'!L6</f>
        <v>934353.19287754176</v>
      </c>
      <c r="M6" s="102">
        <f>'[2]Yearly LC Propylene'!M6</f>
        <v>950237.19715645991</v>
      </c>
      <c r="N6" s="102">
        <f>'[2]Yearly LC Propylene'!N6</f>
        <v>966391.22950811964</v>
      </c>
      <c r="O6" s="102">
        <f>'[2]Yearly LC Propylene'!O6</f>
        <v>982819.88040975761</v>
      </c>
      <c r="P6" s="102">
        <f>'[2]Yearly LC Propylene'!P6</f>
        <v>999527.81837672344</v>
      </c>
      <c r="Q6" s="102">
        <f>'[2]Yearly LC Propylene'!Q6</f>
        <v>1016519.7912891277</v>
      </c>
      <c r="R6" s="102">
        <f>'[2]Yearly LC Propylene'!R6</f>
        <v>1033800.6277410428</v>
      </c>
      <c r="S6" s="102">
        <f>'[2]Yearly LC Propylene'!S6</f>
        <v>1051375.2384126403</v>
      </c>
      <c r="T6" s="102">
        <f>'[2]Yearly LC Propylene'!T6</f>
        <v>1069248.6174656551</v>
      </c>
      <c r="U6" s="102">
        <f>'[2]Yearly LC Propylene'!U6</f>
        <v>1087425.8439625711</v>
      </c>
      <c r="V6" s="102">
        <f>'[2]Yearly LC Propylene'!V6</f>
        <v>1105912.0833099347</v>
      </c>
      <c r="W6" s="102">
        <f>'[2]Yearly LC Propylene'!W6</f>
        <v>1124712.5887262034</v>
      </c>
      <c r="X6" s="102">
        <f>'[2]Yearly LC Propylene'!X6</f>
        <v>1143832.7027345488</v>
      </c>
      <c r="Y6" s="102">
        <f>'[2]Yearly LC Propylene'!Y6</f>
        <v>1163277.8586810362</v>
      </c>
      <c r="Z6" s="102">
        <f>'[2]Yearly LC Propylene'!Z6</f>
        <v>1183053.5822786137</v>
      </c>
      <c r="AA6" s="102">
        <f>'[2]Yearly LC Propylene'!AA6</f>
        <v>1203165.4931773499</v>
      </c>
      <c r="AB6" s="102">
        <f>'[2]Yearly LC Propylene'!AB6</f>
        <v>1223619.3065613648</v>
      </c>
      <c r="AC6" s="102">
        <f>'[2]Yearly LC Propylene'!AC6</f>
        <v>1244420.8347729079</v>
      </c>
      <c r="AD6" s="102">
        <f>'[2]Yearly LC Propylene'!AD6</f>
        <v>1265575.9889640473</v>
      </c>
      <c r="AE6" s="102">
        <f>'[2]Yearly LC Propylene'!AE6</f>
        <v>1287090.780776436</v>
      </c>
      <c r="AF6" s="102">
        <f>'[2]Yearly LC Propylene'!AF6</f>
        <v>1308971.3240496353</v>
      </c>
      <c r="AG6" s="102">
        <f>'[2]Yearly LC Propylene'!AG6</f>
        <v>1331223.8365584789</v>
      </c>
      <c r="AH6" s="102">
        <f>'[2]Yearly LC Propylene'!AH6</f>
        <v>1353854.6417799729</v>
      </c>
      <c r="AI6" s="102"/>
      <c r="AJ6" s="102">
        <f>'[3]Yearly LC Propylene'!D6</f>
        <v>185951.33244226652</v>
      </c>
      <c r="AK6" s="102">
        <f>'[3]Yearly LC Propylene'!E6</f>
        <v>189112.50509378503</v>
      </c>
      <c r="AL6" s="102">
        <f>'[3]Yearly LC Propylene'!F6</f>
        <v>192327.41768037935</v>
      </c>
      <c r="AM6" s="102">
        <f>'[3]Yearly LC Propylene'!G6</f>
        <v>195596.9837809458</v>
      </c>
      <c r="AN6" s="102">
        <f>'[3]Yearly LC Propylene'!H6</f>
        <v>198922.13250522185</v>
      </c>
      <c r="AO6" s="102">
        <f>'[3]Yearly LC Propylene'!I6</f>
        <v>202303.80875781059</v>
      </c>
      <c r="AP6" s="102">
        <f>'[3]Yearly LC Propylene'!J6</f>
        <v>205742.97350669335</v>
      </c>
      <c r="AQ6" s="102">
        <f>'[3]Yearly LC Propylene'!K6</f>
        <v>209240.60405630711</v>
      </c>
      <c r="AR6" s="102">
        <f>'[3]Yearly LC Propylene'!L6</f>
        <v>212797.69432526431</v>
      </c>
      <c r="AS6" s="102">
        <f>'[3]Yearly LC Propylene'!M6</f>
        <v>216415.2551287938</v>
      </c>
      <c r="AT6" s="102">
        <f>'[3]Yearly LC Propylene'!N6</f>
        <v>220094.31446598328</v>
      </c>
      <c r="AU6" s="102">
        <f>'[3]Yearly LC Propylene'!O6</f>
        <v>223835.91781190498</v>
      </c>
      <c r="AV6" s="102">
        <f>'[3]Yearly LC Propylene'!P6</f>
        <v>227641.12841470735</v>
      </c>
      <c r="AW6" s="102">
        <f>'[3]Yearly LC Propylene'!Q6</f>
        <v>231511.02759775735</v>
      </c>
      <c r="AX6" s="102">
        <f>'[3]Yearly LC Propylene'!R6</f>
        <v>235446.71506691919</v>
      </c>
      <c r="AY6" s="102">
        <f>'[3]Yearly LC Propylene'!S6</f>
        <v>239449.3092230568</v>
      </c>
      <c r="AZ6" s="102">
        <f>'[3]Yearly LC Propylene'!T6</f>
        <v>243519.94747984875</v>
      </c>
      <c r="BA6" s="102">
        <f>'[3]Yearly LC Propylene'!U6</f>
        <v>247659.78658700615</v>
      </c>
      <c r="BB6" s="102">
        <f>'[3]Yearly LC Propylene'!V6</f>
        <v>251870.00295898522</v>
      </c>
      <c r="BC6" s="102">
        <f>'[3]Yearly LC Propylene'!W6</f>
        <v>256151.79300928794</v>
      </c>
      <c r="BD6" s="102">
        <f>'[3]Yearly LC Propylene'!X6</f>
        <v>260506.37349044581</v>
      </c>
      <c r="BE6" s="102">
        <f>'[3]Yearly LC Propylene'!Y6</f>
        <v>264934.98183978337</v>
      </c>
      <c r="BF6" s="102">
        <f>'[3]Yearly LC Propylene'!Z6</f>
        <v>269438.87653105968</v>
      </c>
      <c r="BG6" s="102">
        <f>'[3]Yearly LC Propylene'!AA6</f>
        <v>274019.33743208769</v>
      </c>
      <c r="BH6" s="102">
        <f>'[3]Yearly LC Propylene'!AB6</f>
        <v>278677.66616843315</v>
      </c>
      <c r="BI6" s="102">
        <f>'[3]Yearly LC Propylene'!AC6</f>
        <v>283415.18649329647</v>
      </c>
      <c r="BJ6" s="102">
        <f>'[3]Yearly LC Propylene'!AD6</f>
        <v>288233.24466368248</v>
      </c>
      <c r="BK6" s="102">
        <f>'[3]Yearly LC Propylene'!AE6</f>
        <v>293133.20982296503</v>
      </c>
      <c r="BL6" s="102">
        <f>'[3]Yearly LC Propylene'!AF6</f>
        <v>298116.4743899554</v>
      </c>
      <c r="BM6" s="102">
        <f>'[3]Yearly LC Propylene'!AG6</f>
        <v>303184.45445458463</v>
      </c>
      <c r="BN6" s="102">
        <f>'[3]Yearly LC Propylene'!AH6</f>
        <v>308338.59018031252</v>
      </c>
      <c r="BO6" s="102"/>
      <c r="BP6" s="102">
        <f t="shared" ref="BP6:CE27" si="11">D6+AJ6</f>
        <v>1002427.3837367621</v>
      </c>
      <c r="BQ6" s="102">
        <f t="shared" si="9"/>
        <v>1019468.6492602869</v>
      </c>
      <c r="BR6" s="102">
        <f t="shared" si="9"/>
        <v>1036799.6162977117</v>
      </c>
      <c r="BS6" s="102">
        <f t="shared" si="9"/>
        <v>1054425.2097747729</v>
      </c>
      <c r="BT6" s="102">
        <f t="shared" si="9"/>
        <v>1072350.4383409438</v>
      </c>
      <c r="BU6" s="102">
        <f t="shared" si="9"/>
        <v>1090580.3957927397</v>
      </c>
      <c r="BV6" s="102">
        <f t="shared" si="9"/>
        <v>1109120.2625212162</v>
      </c>
      <c r="BW6" s="102">
        <f t="shared" si="9"/>
        <v>1127975.3069840767</v>
      </c>
      <c r="BX6" s="102">
        <f t="shared" si="9"/>
        <v>1147150.8872028061</v>
      </c>
      <c r="BY6" s="102">
        <f t="shared" si="9"/>
        <v>1166652.4522852537</v>
      </c>
      <c r="BZ6" s="102">
        <f t="shared" si="9"/>
        <v>1186485.5439741029</v>
      </c>
      <c r="CA6" s="102">
        <f t="shared" si="9"/>
        <v>1206655.7982216626</v>
      </c>
      <c r="CB6" s="102">
        <f t="shared" si="9"/>
        <v>1227168.9467914307</v>
      </c>
      <c r="CC6" s="102">
        <f t="shared" si="9"/>
        <v>1248030.818886885</v>
      </c>
      <c r="CD6" s="102">
        <f t="shared" si="9"/>
        <v>1269247.3428079619</v>
      </c>
      <c r="CE6" s="102">
        <f t="shared" si="9"/>
        <v>1290824.5476356971</v>
      </c>
      <c r="CF6" s="102">
        <f t="shared" si="9"/>
        <v>1312768.5649455038</v>
      </c>
      <c r="CG6" s="102">
        <f t="shared" si="10"/>
        <v>1335085.6305495773</v>
      </c>
      <c r="CH6" s="102">
        <f t="shared" si="10"/>
        <v>1357782.08626892</v>
      </c>
      <c r="CI6" s="102">
        <f t="shared" si="10"/>
        <v>1380864.3817354913</v>
      </c>
      <c r="CJ6" s="102">
        <f t="shared" si="10"/>
        <v>1404339.0762249946</v>
      </c>
      <c r="CK6" s="102">
        <f t="shared" si="10"/>
        <v>1428212.8405208196</v>
      </c>
      <c r="CL6" s="102">
        <f t="shared" si="10"/>
        <v>1452492.4588096733</v>
      </c>
      <c r="CM6" s="102">
        <f t="shared" si="10"/>
        <v>1477184.8306094375</v>
      </c>
      <c r="CN6" s="102">
        <f t="shared" si="10"/>
        <v>1502296.9727297979</v>
      </c>
      <c r="CO6" s="102">
        <f t="shared" si="10"/>
        <v>1527836.0212662043</v>
      </c>
      <c r="CP6" s="102">
        <f t="shared" si="10"/>
        <v>1553809.2336277298</v>
      </c>
      <c r="CQ6" s="102">
        <f t="shared" si="10"/>
        <v>1580223.9905994011</v>
      </c>
      <c r="CR6" s="102">
        <f t="shared" si="10"/>
        <v>1607087.7984395907</v>
      </c>
      <c r="CS6" s="102">
        <f t="shared" si="10"/>
        <v>1634408.2910130634</v>
      </c>
      <c r="CT6" s="102">
        <f t="shared" si="10"/>
        <v>1662193.2319602855</v>
      </c>
    </row>
    <row r="7" spans="1:111" s="88" customFormat="1" outlineLevel="1">
      <c r="A7" s="1"/>
      <c r="B7" s="1" t="s">
        <v>124</v>
      </c>
      <c r="C7" s="5" t="s">
        <v>197</v>
      </c>
      <c r="D7" s="102">
        <f>'[2]Yearly LC Propylene'!D7</f>
        <v>0</v>
      </c>
      <c r="E7" s="102">
        <f>'[2]Yearly LC Propylene'!E7</f>
        <v>830.35614416650219</v>
      </c>
      <c r="F7" s="102">
        <f>'[2]Yearly LC Propylene'!F7</f>
        <v>1688.9443972346651</v>
      </c>
      <c r="G7" s="102">
        <f>'[2]Yearly LC Propylene'!G7</f>
        <v>2576.4846779814816</v>
      </c>
      <c r="H7" s="102">
        <f>'[2]Yearly LC Propylene'!H7</f>
        <v>3493.7132233428888</v>
      </c>
      <c r="I7" s="102">
        <f>'[2]Yearly LC Propylene'!I7</f>
        <v>4441.3829351746472</v>
      </c>
      <c r="J7" s="102">
        <f>'[2]Yearly LC Propylene'!J7</f>
        <v>5420.2637340871388</v>
      </c>
      <c r="K7" s="102">
        <f>'[2]Yearly LC Propylene'!K7</f>
        <v>6431.1429204943888</v>
      </c>
      <c r="L7" s="102">
        <f>'[2]Yearly LC Propylene'!L7</f>
        <v>7474.8255430203362</v>
      </c>
      <c r="M7" s="102">
        <f>'[2]Yearly LC Propylene'!M7</f>
        <v>8552.1347744081413</v>
      </c>
      <c r="N7" s="102">
        <f>'[2]Yearly LC Propylene'!N7</f>
        <v>9663.912295081198</v>
      </c>
      <c r="O7" s="102">
        <f>'[2]Yearly LC Propylene'!O7</f>
        <v>13759.478325736609</v>
      </c>
      <c r="P7" s="102">
        <f>'[2]Yearly LC Propylene'!P7</f>
        <v>17991.500730781019</v>
      </c>
      <c r="Q7" s="102">
        <f>'[2]Yearly LC Propylene'!Q7</f>
        <v>22363.435408360816</v>
      </c>
      <c r="R7" s="102">
        <f>'[2]Yearly LC Propylene'!R7</f>
        <v>26878.816321267113</v>
      </c>
      <c r="S7" s="102">
        <f>'[2]Yearly LC Propylene'!S7</f>
        <v>31541.257152379214</v>
      </c>
      <c r="T7" s="102">
        <f>'[2]Yearly LC Propylene'!T7</f>
        <v>36354.452993832281</v>
      </c>
      <c r="U7" s="102">
        <f>'[2]Yearly LC Propylene'!U7</f>
        <v>41322.182070577706</v>
      </c>
      <c r="V7" s="102">
        <f>'[2]Yearly LC Propylene'!V7</f>
        <v>46448.307499017268</v>
      </c>
      <c r="W7" s="102">
        <f>'[2]Yearly LC Propylene'!W7</f>
        <v>51736.779081405359</v>
      </c>
      <c r="X7" s="102">
        <f>'[2]Yearly LC Propylene'!X7</f>
        <v>57191.635136727447</v>
      </c>
      <c r="Y7" s="102">
        <f>'[2]Yearly LC Propylene'!Y7</f>
        <v>63980.282227456999</v>
      </c>
      <c r="Z7" s="102">
        <f>'[2]Yearly LC Propylene'!Z7</f>
        <v>70983.214936716817</v>
      </c>
      <c r="AA7" s="102">
        <f>'[2]Yearly LC Propylene'!AA7</f>
        <v>78205.757056527742</v>
      </c>
      <c r="AB7" s="102">
        <f>'[2]Yearly LC Propylene'!AB7</f>
        <v>85653.351459295533</v>
      </c>
      <c r="AC7" s="102">
        <f>'[2]Yearly LC Propylene'!AC7</f>
        <v>93331.56260796811</v>
      </c>
      <c r="AD7" s="102">
        <f>'[2]Yearly LC Propylene'!AD7</f>
        <v>101246.07911712381</v>
      </c>
      <c r="AE7" s="102">
        <f>'[2]Yearly LC Propylene'!AE7</f>
        <v>109402.71636599707</v>
      </c>
      <c r="AF7" s="102">
        <f>'[2]Yearly LC Propylene'!AF7</f>
        <v>117807.4191644672</v>
      </c>
      <c r="AG7" s="102">
        <f>'[2]Yearly LC Propylene'!AG7</f>
        <v>126466.26447305549</v>
      </c>
      <c r="AH7" s="102">
        <f>'[2]Yearly LC Propylene'!AH7</f>
        <v>135385.46417799729</v>
      </c>
      <c r="AI7" s="102"/>
      <c r="AJ7" s="102">
        <f>'[3]Yearly LC Propylene'!D7</f>
        <v>0</v>
      </c>
      <c r="AK7" s="102">
        <f>'[3]Yearly LC Propylene'!E7</f>
        <v>189.11250509378507</v>
      </c>
      <c r="AL7" s="102">
        <f>'[3]Yearly LC Propylene'!F7</f>
        <v>384.6548353607588</v>
      </c>
      <c r="AM7" s="102">
        <f>'[3]Yearly LC Propylene'!G7</f>
        <v>586.7909513428375</v>
      </c>
      <c r="AN7" s="102">
        <f>'[3]Yearly LC Propylene'!H7</f>
        <v>795.68853002088758</v>
      </c>
      <c r="AO7" s="102">
        <f>'[3]Yearly LC Propylene'!I7</f>
        <v>1011.5190437890532</v>
      </c>
      <c r="AP7" s="102">
        <f>'[3]Yearly LC Propylene'!J7</f>
        <v>1234.4578410401602</v>
      </c>
      <c r="AQ7" s="102">
        <f>'[3]Yearly LC Propylene'!K7</f>
        <v>1464.6842283941501</v>
      </c>
      <c r="AR7" s="102">
        <f>'[3]Yearly LC Propylene'!L7</f>
        <v>1702.3815546021149</v>
      </c>
      <c r="AS7" s="102">
        <f>'[3]Yearly LC Propylene'!M7</f>
        <v>1947.7372961591448</v>
      </c>
      <c r="AT7" s="102">
        <f>'[3]Yearly LC Propylene'!N7</f>
        <v>2200.9431446598333</v>
      </c>
      <c r="AU7" s="102">
        <f>'[3]Yearly LC Propylene'!O7</f>
        <v>3133.7028493666703</v>
      </c>
      <c r="AV7" s="102">
        <f>'[3]Yearly LC Propylene'!P7</f>
        <v>4097.5403114647315</v>
      </c>
      <c r="AW7" s="102">
        <f>'[3]Yearly LC Propylene'!Q7</f>
        <v>5093.2426071506634</v>
      </c>
      <c r="AX7" s="102">
        <f>'[3]Yearly LC Propylene'!R7</f>
        <v>6121.6145917398999</v>
      </c>
      <c r="AY7" s="102">
        <f>'[3]Yearly LC Propylene'!S7</f>
        <v>7183.4792766917053</v>
      </c>
      <c r="AZ7" s="102">
        <f>'[3]Yearly LC Propylene'!T7</f>
        <v>8279.6782143148594</v>
      </c>
      <c r="BA7" s="102">
        <f>'[3]Yearly LC Propylene'!U7</f>
        <v>9411.0718903062352</v>
      </c>
      <c r="BB7" s="102">
        <f>'[3]Yearly LC Propylene'!V7</f>
        <v>10578.540124277382</v>
      </c>
      <c r="BC7" s="102">
        <f>'[3]Yearly LC Propylene'!W7</f>
        <v>11782.982478427244</v>
      </c>
      <c r="BD7" s="102">
        <f>'[3]Yearly LC Propylene'!X7</f>
        <v>13025.318674522292</v>
      </c>
      <c r="BE7" s="102">
        <f>'[3]Yearly LC Propylene'!Y7</f>
        <v>14571.424001188087</v>
      </c>
      <c r="BF7" s="102">
        <f>'[3]Yearly LC Propylene'!Z7</f>
        <v>16166.33259186358</v>
      </c>
      <c r="BG7" s="102">
        <f>'[3]Yearly LC Propylene'!AA7</f>
        <v>17811.2569330857</v>
      </c>
      <c r="BH7" s="102">
        <f>'[3]Yearly LC Propylene'!AB7</f>
        <v>19507.436631790319</v>
      </c>
      <c r="BI7" s="102">
        <f>'[3]Yearly LC Propylene'!AC7</f>
        <v>21256.138986997237</v>
      </c>
      <c r="BJ7" s="102">
        <f>'[3]Yearly LC Propylene'!AD7</f>
        <v>23058.659573094603</v>
      </c>
      <c r="BK7" s="102">
        <f>'[3]Yearly LC Propylene'!AE7</f>
        <v>24916.322834952029</v>
      </c>
      <c r="BL7" s="102">
        <f>'[3]Yearly LC Propylene'!AF7</f>
        <v>26830.48269509599</v>
      </c>
      <c r="BM7" s="102">
        <f>'[3]Yearly LC Propylene'!AG7</f>
        <v>28802.523173185538</v>
      </c>
      <c r="BN7" s="102">
        <f>'[3]Yearly LC Propylene'!AH7</f>
        <v>30833.859018031253</v>
      </c>
      <c r="BO7" s="102"/>
      <c r="BP7" s="102">
        <f t="shared" si="11"/>
        <v>0</v>
      </c>
      <c r="BQ7" s="102">
        <f t="shared" si="9"/>
        <v>1019.4686492602873</v>
      </c>
      <c r="BR7" s="102">
        <f t="shared" si="9"/>
        <v>2073.5992325954239</v>
      </c>
      <c r="BS7" s="102">
        <f t="shared" si="9"/>
        <v>3163.2756293243192</v>
      </c>
      <c r="BT7" s="102">
        <f t="shared" si="9"/>
        <v>4289.4017533637762</v>
      </c>
      <c r="BU7" s="102">
        <f t="shared" si="9"/>
        <v>5452.9019789637005</v>
      </c>
      <c r="BV7" s="102">
        <f t="shared" si="9"/>
        <v>6654.7215751272988</v>
      </c>
      <c r="BW7" s="102">
        <f t="shared" si="9"/>
        <v>7895.8271488885384</v>
      </c>
      <c r="BX7" s="102">
        <f t="shared" si="9"/>
        <v>9177.2070976224513</v>
      </c>
      <c r="BY7" s="102">
        <f t="shared" si="9"/>
        <v>10499.872070567286</v>
      </c>
      <c r="BZ7" s="102">
        <f t="shared" si="9"/>
        <v>11864.855439741032</v>
      </c>
      <c r="CA7" s="102">
        <f t="shared" si="9"/>
        <v>16893.18117510328</v>
      </c>
      <c r="CB7" s="102">
        <f t="shared" si="9"/>
        <v>22089.04104224575</v>
      </c>
      <c r="CC7" s="102">
        <f t="shared" si="9"/>
        <v>27456.678015511479</v>
      </c>
      <c r="CD7" s="102">
        <f t="shared" si="9"/>
        <v>33000.430913007011</v>
      </c>
      <c r="CE7" s="102">
        <f t="shared" si="9"/>
        <v>38724.736429070923</v>
      </c>
      <c r="CF7" s="102">
        <f t="shared" si="9"/>
        <v>44634.131208147141</v>
      </c>
      <c r="CG7" s="102">
        <f t="shared" si="10"/>
        <v>50733.253960883943</v>
      </c>
      <c r="CH7" s="102">
        <f t="shared" si="10"/>
        <v>57026.847623294649</v>
      </c>
      <c r="CI7" s="102">
        <f t="shared" si="10"/>
        <v>63519.761559832601</v>
      </c>
      <c r="CJ7" s="102">
        <f t="shared" si="10"/>
        <v>70216.953811249739</v>
      </c>
      <c r="CK7" s="102">
        <f t="shared" si="10"/>
        <v>78551.706228645082</v>
      </c>
      <c r="CL7" s="102">
        <f t="shared" si="10"/>
        <v>87149.547528580399</v>
      </c>
      <c r="CM7" s="102">
        <f t="shared" si="10"/>
        <v>96017.01398961345</v>
      </c>
      <c r="CN7" s="102">
        <f t="shared" si="10"/>
        <v>105160.78809108585</v>
      </c>
      <c r="CO7" s="102">
        <f t="shared" si="10"/>
        <v>114587.70159496534</v>
      </c>
      <c r="CP7" s="102">
        <f t="shared" si="10"/>
        <v>124304.73869021841</v>
      </c>
      <c r="CQ7" s="102">
        <f t="shared" si="10"/>
        <v>134319.0392009491</v>
      </c>
      <c r="CR7" s="102">
        <f t="shared" si="10"/>
        <v>144637.90185956319</v>
      </c>
      <c r="CS7" s="102">
        <f t="shared" si="10"/>
        <v>155268.78764624102</v>
      </c>
      <c r="CT7" s="102">
        <f t="shared" si="10"/>
        <v>166219.32319602853</v>
      </c>
    </row>
    <row r="8" spans="1:111" s="88" customFormat="1" outlineLevel="1">
      <c r="A8" s="1"/>
      <c r="B8" s="1" t="s">
        <v>39</v>
      </c>
      <c r="C8" s="5" t="s">
        <v>197</v>
      </c>
      <c r="D8" s="120">
        <f>'[2]Yearly LC Propylene'!D8</f>
        <v>816476.05129449558</v>
      </c>
      <c r="E8" s="120">
        <f>'[2]Yearly LC Propylene'!E8</f>
        <v>831186.50031066849</v>
      </c>
      <c r="F8" s="120">
        <f>'[2]Yearly LC Propylene'!F8</f>
        <v>846161.14301456709</v>
      </c>
      <c r="G8" s="120">
        <f>'[2]Yearly LC Propylene'!G8</f>
        <v>861404.71067180845</v>
      </c>
      <c r="H8" s="120">
        <f>'[2]Yearly LC Propylene'!H8</f>
        <v>876922.01905906491</v>
      </c>
      <c r="I8" s="120">
        <f>'[2]Yearly LC Propylene'!I8</f>
        <v>892717.96997010382</v>
      </c>
      <c r="J8" s="120">
        <f>'[2]Yearly LC Propylene'!J8</f>
        <v>908797.55274861003</v>
      </c>
      <c r="K8" s="120">
        <f>'[2]Yearly LC Propylene'!K8</f>
        <v>925165.84584826417</v>
      </c>
      <c r="L8" s="120">
        <f>'[2]Yearly LC Propylene'!L8</f>
        <v>941828.01842056215</v>
      </c>
      <c r="M8" s="120">
        <f>'[2]Yearly LC Propylene'!M8</f>
        <v>958789.33193086809</v>
      </c>
      <c r="N8" s="120">
        <f>'[2]Yearly LC Propylene'!N8</f>
        <v>976055.14180320082</v>
      </c>
      <c r="O8" s="120">
        <f>'[2]Yearly LC Propylene'!O8</f>
        <v>996579.3587354942</v>
      </c>
      <c r="P8" s="120">
        <f>'[2]Yearly LC Propylene'!P8</f>
        <v>1017519.3191075044</v>
      </c>
      <c r="Q8" s="120">
        <f>'[2]Yearly LC Propylene'!Q8</f>
        <v>1038883.2266974885</v>
      </c>
      <c r="R8" s="120">
        <f>'[2]Yearly LC Propylene'!R8</f>
        <v>1060679.4440623098</v>
      </c>
      <c r="S8" s="120">
        <f>'[2]Yearly LC Propylene'!S8</f>
        <v>1082916.4955650195</v>
      </c>
      <c r="T8" s="120">
        <f>'[2]Yearly LC Propylene'!T8</f>
        <v>1105603.0704594874</v>
      </c>
      <c r="U8" s="120">
        <f>'[2]Yearly LC Propylene'!U8</f>
        <v>1128748.0260331489</v>
      </c>
      <c r="V8" s="120">
        <f>'[2]Yearly LC Propylene'!V8</f>
        <v>1152360.390808952</v>
      </c>
      <c r="W8" s="120">
        <f>'[2]Yearly LC Propylene'!W8</f>
        <v>1176449.3678076088</v>
      </c>
      <c r="X8" s="120">
        <f>'[2]Yearly LC Propylene'!X8</f>
        <v>1201024.3378712763</v>
      </c>
      <c r="Y8" s="120">
        <f>'[2]Yearly LC Propylene'!Y8</f>
        <v>1227258.1409084932</v>
      </c>
      <c r="Z8" s="120">
        <f>'[2]Yearly LC Propylene'!Z8</f>
        <v>1254036.7972153304</v>
      </c>
      <c r="AA8" s="120">
        <f>'[2]Yearly LC Propylene'!AA8</f>
        <v>1281371.2502338777</v>
      </c>
      <c r="AB8" s="120">
        <f>'[2]Yearly LC Propylene'!AB8</f>
        <v>1309272.6580206603</v>
      </c>
      <c r="AC8" s="120">
        <f>'[2]Yearly LC Propylene'!AC8</f>
        <v>1337752.3973808759</v>
      </c>
      <c r="AD8" s="120">
        <f>'[2]Yearly LC Propylene'!AD8</f>
        <v>1366822.068081171</v>
      </c>
      <c r="AE8" s="120">
        <f>'[2]Yearly LC Propylene'!AE8</f>
        <v>1396493.497142433</v>
      </c>
      <c r="AF8" s="120">
        <f>'[2]Yearly LC Propylene'!AF8</f>
        <v>1426778.7432141025</v>
      </c>
      <c r="AG8" s="120">
        <f>'[2]Yearly LC Propylene'!AG8</f>
        <v>1457690.1010315344</v>
      </c>
      <c r="AH8" s="120">
        <f>'[2]Yearly LC Propylene'!AH8</f>
        <v>1489240.1059579703</v>
      </c>
      <c r="AI8" s="120"/>
      <c r="AJ8" s="120">
        <f>'[3]Yearly LC Propylene'!D8</f>
        <v>185951.33244226652</v>
      </c>
      <c r="AK8" s="120">
        <f>'[3]Yearly LC Propylene'!E8</f>
        <v>189301.61759887883</v>
      </c>
      <c r="AL8" s="120">
        <f>'[3]Yearly LC Propylene'!F8</f>
        <v>192712.07251574012</v>
      </c>
      <c r="AM8" s="120">
        <f>'[3]Yearly LC Propylene'!G8</f>
        <v>196183.77473228864</v>
      </c>
      <c r="AN8" s="120">
        <f>'[3]Yearly LC Propylene'!H8</f>
        <v>199717.82103524273</v>
      </c>
      <c r="AO8" s="120">
        <f>'[3]Yearly LC Propylene'!I8</f>
        <v>203315.32780159963</v>
      </c>
      <c r="AP8" s="120">
        <f>'[3]Yearly LC Propylene'!J8</f>
        <v>206977.43134773351</v>
      </c>
      <c r="AQ8" s="120">
        <f>'[3]Yearly LC Propylene'!K8</f>
        <v>210705.28828470127</v>
      </c>
      <c r="AR8" s="120">
        <f>'[3]Yearly LC Propylene'!L8</f>
        <v>214500.07587986643</v>
      </c>
      <c r="AS8" s="120">
        <f>'[3]Yearly LC Propylene'!M8</f>
        <v>218362.99242495294</v>
      </c>
      <c r="AT8" s="120">
        <f>'[3]Yearly LC Propylene'!N8</f>
        <v>222295.25761064311</v>
      </c>
      <c r="AU8" s="120">
        <f>'[3]Yearly LC Propylene'!O8</f>
        <v>226969.62066127165</v>
      </c>
      <c r="AV8" s="120">
        <f>'[3]Yearly LC Propylene'!P8</f>
        <v>231738.66872617207</v>
      </c>
      <c r="AW8" s="120">
        <f>'[3]Yearly LC Propylene'!Q8</f>
        <v>236604.27020490801</v>
      </c>
      <c r="AX8" s="120">
        <f>'[3]Yearly LC Propylene'!R8</f>
        <v>241568.32965865909</v>
      </c>
      <c r="AY8" s="120">
        <f>'[3]Yearly LC Propylene'!S8</f>
        <v>246632.78849974851</v>
      </c>
      <c r="AZ8" s="120">
        <f>'[3]Yearly LC Propylene'!T8</f>
        <v>251799.62569416361</v>
      </c>
      <c r="BA8" s="120">
        <f>'[3]Yearly LC Propylene'!U8</f>
        <v>257070.85847731237</v>
      </c>
      <c r="BB8" s="120">
        <f>'[3]Yearly LC Propylene'!V8</f>
        <v>262448.54308326263</v>
      </c>
      <c r="BC8" s="120">
        <f>'[3]Yearly LC Propylene'!W8</f>
        <v>267934.7754877152</v>
      </c>
      <c r="BD8" s="120">
        <f>'[3]Yearly LC Propylene'!X8</f>
        <v>273531.69216496812</v>
      </c>
      <c r="BE8" s="120">
        <f>'[3]Yearly LC Propylene'!Y8</f>
        <v>279506.40584097145</v>
      </c>
      <c r="BF8" s="120">
        <f>'[3]Yearly LC Propylene'!Z8</f>
        <v>285605.20912292326</v>
      </c>
      <c r="BG8" s="120">
        <f>'[3]Yearly LC Propylene'!AA8</f>
        <v>291830.59436517337</v>
      </c>
      <c r="BH8" s="120">
        <f>'[3]Yearly LC Propylene'!AB8</f>
        <v>298185.10280022345</v>
      </c>
      <c r="BI8" s="120">
        <f>'[3]Yearly LC Propylene'!AC8</f>
        <v>304671.32548029372</v>
      </c>
      <c r="BJ8" s="120">
        <f>'[3]Yearly LC Propylene'!AD8</f>
        <v>311291.9042367771</v>
      </c>
      <c r="BK8" s="120">
        <f>'[3]Yearly LC Propylene'!AE8</f>
        <v>318049.53265791707</v>
      </c>
      <c r="BL8" s="120">
        <f>'[3]Yearly LC Propylene'!AF8</f>
        <v>324946.9570850514</v>
      </c>
      <c r="BM8" s="120">
        <f>'[3]Yearly LC Propylene'!AG8</f>
        <v>331986.97762777016</v>
      </c>
      <c r="BN8" s="120">
        <f>'[3]Yearly LC Propylene'!AH8</f>
        <v>339172.44919834379</v>
      </c>
      <c r="BO8" s="120"/>
      <c r="BP8" s="120">
        <f t="shared" si="11"/>
        <v>1002427.3837367621</v>
      </c>
      <c r="BQ8" s="120">
        <f t="shared" si="9"/>
        <v>1020488.1179095473</v>
      </c>
      <c r="BR8" s="120">
        <f t="shared" si="9"/>
        <v>1038873.2155303073</v>
      </c>
      <c r="BS8" s="120">
        <f t="shared" si="9"/>
        <v>1057588.485404097</v>
      </c>
      <c r="BT8" s="120">
        <f t="shared" si="9"/>
        <v>1076639.8400943077</v>
      </c>
      <c r="BU8" s="120">
        <f t="shared" si="9"/>
        <v>1096033.2977717035</v>
      </c>
      <c r="BV8" s="120">
        <f t="shared" si="9"/>
        <v>1115774.9840963436</v>
      </c>
      <c r="BW8" s="120">
        <f t="shared" si="9"/>
        <v>1135871.1341329655</v>
      </c>
      <c r="BX8" s="120">
        <f t="shared" si="9"/>
        <v>1156328.0943004286</v>
      </c>
      <c r="BY8" s="120">
        <f t="shared" si="9"/>
        <v>1177152.3243558211</v>
      </c>
      <c r="BZ8" s="120">
        <f t="shared" si="9"/>
        <v>1198350.3994138439</v>
      </c>
      <c r="CA8" s="120">
        <f t="shared" si="9"/>
        <v>1223548.9793967658</v>
      </c>
      <c r="CB8" s="120">
        <f t="shared" si="9"/>
        <v>1249257.9878336764</v>
      </c>
      <c r="CC8" s="120">
        <f t="shared" si="9"/>
        <v>1275487.4969023964</v>
      </c>
      <c r="CD8" s="120">
        <f t="shared" si="9"/>
        <v>1302247.773720969</v>
      </c>
      <c r="CE8" s="120">
        <f t="shared" si="9"/>
        <v>1329549.2840647681</v>
      </c>
      <c r="CF8" s="120">
        <f t="shared" si="9"/>
        <v>1357402.696153651</v>
      </c>
      <c r="CG8" s="120">
        <f t="shared" si="10"/>
        <v>1385818.8845104612</v>
      </c>
      <c r="CH8" s="120">
        <f t="shared" si="10"/>
        <v>1414808.9338922147</v>
      </c>
      <c r="CI8" s="120">
        <f t="shared" si="10"/>
        <v>1444384.1432953239</v>
      </c>
      <c r="CJ8" s="120">
        <f t="shared" si="10"/>
        <v>1474556.0300362445</v>
      </c>
      <c r="CK8" s="120">
        <f t="shared" si="10"/>
        <v>1506764.5467494647</v>
      </c>
      <c r="CL8" s="120">
        <f t="shared" si="10"/>
        <v>1539642.0063382536</v>
      </c>
      <c r="CM8" s="120">
        <f t="shared" si="10"/>
        <v>1573201.8445990509</v>
      </c>
      <c r="CN8" s="120">
        <f t="shared" si="10"/>
        <v>1607457.7608208838</v>
      </c>
      <c r="CO8" s="120">
        <f t="shared" si="10"/>
        <v>1642423.7228611696</v>
      </c>
      <c r="CP8" s="120">
        <f t="shared" si="10"/>
        <v>1678113.972317948</v>
      </c>
      <c r="CQ8" s="120">
        <f t="shared" si="10"/>
        <v>1714543.0298003501</v>
      </c>
      <c r="CR8" s="120">
        <f t="shared" si="10"/>
        <v>1751725.7002991538</v>
      </c>
      <c r="CS8" s="120">
        <f t="shared" si="10"/>
        <v>1789677.0786593044</v>
      </c>
      <c r="CT8" s="120">
        <f t="shared" si="10"/>
        <v>1828412.555156314</v>
      </c>
    </row>
    <row r="9" spans="1:111" s="88" customFormat="1" ht="60" outlineLevel="1">
      <c r="A9" s="1"/>
      <c r="B9" s="9" t="s">
        <v>42</v>
      </c>
      <c r="C9" s="5" t="s">
        <v>197</v>
      </c>
      <c r="D9" s="119">
        <f>'[2]Yearly LC Propylene'!D9</f>
        <v>0</v>
      </c>
      <c r="E9" s="119">
        <f>'[2]Yearly LC Propylene'!E9</f>
        <v>1371.457725512603</v>
      </c>
      <c r="F9" s="119">
        <f>'[2]Yearly LC Propylene'!F9</f>
        <v>2792.3317719480715</v>
      </c>
      <c r="G9" s="119">
        <f>'[2]Yearly LC Propylene'!G9</f>
        <v>4263.9533178254524</v>
      </c>
      <c r="H9" s="119">
        <f>'[2]Yearly LC Propylene'!H9</f>
        <v>5787.6853257898283</v>
      </c>
      <c r="I9" s="119">
        <f>'[2]Yearly LC Propylene'!I9</f>
        <v>7364.9232522533566</v>
      </c>
      <c r="J9" s="119">
        <f>'[2]Yearly LC Propylene'!J9</f>
        <v>8997.0957722112398</v>
      </c>
      <c r="K9" s="119">
        <f>'[2]Yearly LC Propylene'!K9</f>
        <v>10685.665519547452</v>
      </c>
      <c r="L9" s="119">
        <f>'[2]Yearly LC Propylene'!L9</f>
        <v>12432.129843151421</v>
      </c>
      <c r="M9" s="119">
        <f>'[2]Yearly LC Propylene'!M9</f>
        <v>14238.021579173394</v>
      </c>
      <c r="N9" s="119">
        <f>'[2]Yearly LC Propylene'!N9</f>
        <v>16104.909839752814</v>
      </c>
      <c r="O9" s="119">
        <f>'[2]Yearly LC Propylene'!O9</f>
        <v>21376.627244876352</v>
      </c>
      <c r="P9" s="119">
        <f>'[2]Yearly LC Propylene'!P9</f>
        <v>26862.510024438125</v>
      </c>
      <c r="Q9" s="119">
        <f>'[2]Yearly LC Propylene'!Q9</f>
        <v>32568.989156966265</v>
      </c>
      <c r="R9" s="119">
        <f>'[2]Yearly LC Propylene'!R9</f>
        <v>38502.66381946185</v>
      </c>
      <c r="S9" s="119">
        <f>'[2]Yearly LC Propylene'!S9</f>
        <v>44670.305442057055</v>
      </c>
      <c r="T9" s="119">
        <f>'[2]Yearly LC Propylene'!T9</f>
        <v>51078.861855228322</v>
      </c>
      <c r="U9" s="119">
        <f>'[2]Yearly LC Propylene'!U9</f>
        <v>57735.461531595574</v>
      </c>
      <c r="V9" s="119">
        <f>'[2]Yearly LC Propylene'!V9</f>
        <v>64647.417924382229</v>
      </c>
      <c r="W9" s="119">
        <f>'[2]Yearly LC Propylene'!W9</f>
        <v>71822.233904654524</v>
      </c>
      <c r="X9" s="119">
        <f>'[2]Yearly LC Propylene'!X9</f>
        <v>79267.606299504245</v>
      </c>
      <c r="Y9" s="119">
        <f>'[2]Yearly LC Propylene'!Y9</f>
        <v>93148.892894954639</v>
      </c>
      <c r="Z9" s="119">
        <f>'[2]Yearly LC Propylene'!Z9</f>
        <v>107596.35720107536</v>
      </c>
      <c r="AA9" s="119">
        <f>'[2]Yearly LC Propylene'!AA9</f>
        <v>122627.22864738212</v>
      </c>
      <c r="AB9" s="119">
        <f>'[2]Yearly LC Propylene'!AB9</f>
        <v>138259.19268698175</v>
      </c>
      <c r="AC9" s="119">
        <f>'[2]Yearly LC Propylene'!AC9</f>
        <v>154510.40189749116</v>
      </c>
      <c r="AD9" s="119">
        <f>'[2]Yearly LC Propylene'!AD9</f>
        <v>171399.48733737887</v>
      </c>
      <c r="AE9" s="119">
        <f>'[2]Yearly LC Propylene'!AE9</f>
        <v>188945.57016337119</v>
      </c>
      <c r="AF9" s="119">
        <f>'[2]Yearly LC Propylene'!AF9</f>
        <v>207168.27351468767</v>
      </c>
      <c r="AG9" s="119">
        <f>'[2]Yearly LC Propylene'!AG9</f>
        <v>226087.73466999095</v>
      </c>
      <c r="AH9" s="119">
        <f>'[2]Yearly LC Propylene'!AH9</f>
        <v>245724.61748306511</v>
      </c>
      <c r="AI9" s="119"/>
      <c r="AJ9" s="119">
        <f>'[3]Yearly LC Propylene'!D9</f>
        <v>0</v>
      </c>
      <c r="AK9" s="119">
        <f>'[3]Yearly LC Propylene'!E9</f>
        <v>312.34766903815006</v>
      </c>
      <c r="AL9" s="119">
        <f>'[3]Yearly LC Propylene'!F9</f>
        <v>635.94983930194235</v>
      </c>
      <c r="AM9" s="119">
        <f>'[3]Yearly LC Propylene'!G9</f>
        <v>971.10968492482891</v>
      </c>
      <c r="AN9" s="119">
        <f>'[3]Yearly LC Propylene'!H9</f>
        <v>1318.1376188326019</v>
      </c>
      <c r="AO9" s="119">
        <f>'[3]Yearly LC Propylene'!I9</f>
        <v>1677.351454363197</v>
      </c>
      <c r="AP9" s="119">
        <f>'[3]Yearly LC Propylene'!J9</f>
        <v>2049.0765703425618</v>
      </c>
      <c r="AQ9" s="119">
        <f>'[3]Yearly LC Propylene'!K9</f>
        <v>2433.6460796882998</v>
      </c>
      <c r="AR9" s="119">
        <f>'[3]Yearly LC Propylene'!L9</f>
        <v>2831.401001614237</v>
      </c>
      <c r="AS9" s="119">
        <f>'[3]Yearly LC Propylene'!M9</f>
        <v>3242.6904375105519</v>
      </c>
      <c r="AT9" s="119">
        <f>'[3]Yearly LC Propylene'!N9</f>
        <v>3667.8717505756113</v>
      </c>
      <c r="AU9" s="119">
        <f>'[3]Yearly LC Propylene'!O9</f>
        <v>4868.498363184277</v>
      </c>
      <c r="AV9" s="119">
        <f>'[3]Yearly LC Propylene'!P9</f>
        <v>6117.9008543709442</v>
      </c>
      <c r="AW9" s="119">
        <f>'[3]Yearly LC Propylene'!Q9</f>
        <v>7417.543870923867</v>
      </c>
      <c r="AX9" s="119">
        <f>'[3]Yearly LC Propylene'!R9</f>
        <v>8768.9303666093256</v>
      </c>
      <c r="AY9" s="119">
        <f>'[3]Yearly LC Propylene'!S9</f>
        <v>10173.602525614626</v>
      </c>
      <c r="AZ9" s="119">
        <f>'[3]Yearly LC Propylene'!T9</f>
        <v>11633.142707070359</v>
      </c>
      <c r="BA9" s="119">
        <f>'[3]Yearly LC Propylene'!U9</f>
        <v>13149.174411114531</v>
      </c>
      <c r="BB9" s="119">
        <f>'[3]Yearly LC Propylene'!V9</f>
        <v>14723.363266971039</v>
      </c>
      <c r="BC9" s="119">
        <f>'[3]Yearly LC Propylene'!W9</f>
        <v>16357.418043525013</v>
      </c>
      <c r="BD9" s="119">
        <f>'[3]Yearly LC Propylene'!X9</f>
        <v>18053.091682887898</v>
      </c>
      <c r="BE9" s="119">
        <f>'[3]Yearly LC Propylene'!Y9</f>
        <v>21214.536203329735</v>
      </c>
      <c r="BF9" s="119">
        <f>'[3]Yearly LC Propylene'!Z9</f>
        <v>24504.926942746817</v>
      </c>
      <c r="BG9" s="119">
        <f>'[3]Yearly LC Propylene'!AA9</f>
        <v>27928.187880747097</v>
      </c>
      <c r="BH9" s="119">
        <f>'[3]Yearly LC Propylene'!AB9</f>
        <v>31488.346855703599</v>
      </c>
      <c r="BI9" s="119">
        <f>'[3]Yearly LC Propylene'!AC9</f>
        <v>35189.538092973919</v>
      </c>
      <c r="BJ9" s="119">
        <f>'[3]Yearly LC Propylene'!AD9</f>
        <v>39036.004791291853</v>
      </c>
      <c r="BK9" s="119">
        <f>'[3]Yearly LC Propylene'!AE9</f>
        <v>43032.101768616179</v>
      </c>
      <c r="BL9" s="119">
        <f>'[3]Yearly LC Propylene'!AF9</f>
        <v>47182.298168749461</v>
      </c>
      <c r="BM9" s="119">
        <f>'[3]Yearly LC Propylene'!AG9</f>
        <v>51491.180230067148</v>
      </c>
      <c r="BN9" s="119">
        <f>'[3]Yearly LC Propylene'!AH9</f>
        <v>55963.454117726731</v>
      </c>
      <c r="BO9" s="119"/>
      <c r="BP9" s="119">
        <f t="shared" si="11"/>
        <v>0</v>
      </c>
      <c r="BQ9" s="119">
        <f t="shared" si="9"/>
        <v>1683.8053945507531</v>
      </c>
      <c r="BR9" s="119">
        <f t="shared" si="9"/>
        <v>3428.2816112500141</v>
      </c>
      <c r="BS9" s="119">
        <f t="shared" si="9"/>
        <v>5235.0630027502812</v>
      </c>
      <c r="BT9" s="119">
        <f t="shared" si="9"/>
        <v>7105.8229446224304</v>
      </c>
      <c r="BU9" s="119">
        <f t="shared" si="9"/>
        <v>9042.2747066165539</v>
      </c>
      <c r="BV9" s="119">
        <f t="shared" si="9"/>
        <v>11046.172342553802</v>
      </c>
      <c r="BW9" s="119">
        <f t="shared" si="9"/>
        <v>13119.311599235753</v>
      </c>
      <c r="BX9" s="119">
        <f t="shared" si="9"/>
        <v>15263.530844765657</v>
      </c>
      <c r="BY9" s="119">
        <f t="shared" si="9"/>
        <v>17480.712016683945</v>
      </c>
      <c r="BZ9" s="119">
        <f t="shared" si="9"/>
        <v>19772.781590328424</v>
      </c>
      <c r="CA9" s="119">
        <f t="shared" si="9"/>
        <v>26245.125608060629</v>
      </c>
      <c r="CB9" s="119">
        <f t="shared" si="9"/>
        <v>32980.410878809067</v>
      </c>
      <c r="CC9" s="119">
        <f t="shared" si="9"/>
        <v>39986.533027890131</v>
      </c>
      <c r="CD9" s="119">
        <f t="shared" si="9"/>
        <v>47271.594186071175</v>
      </c>
      <c r="CE9" s="119">
        <f t="shared" si="9"/>
        <v>54843.907967671679</v>
      </c>
      <c r="CF9" s="119">
        <f t="shared" si="9"/>
        <v>62712.00456229868</v>
      </c>
      <c r="CG9" s="119">
        <f t="shared" si="10"/>
        <v>70884.635942710098</v>
      </c>
      <c r="CH9" s="119">
        <f t="shared" si="10"/>
        <v>79370.781191353264</v>
      </c>
      <c r="CI9" s="119">
        <f t="shared" si="10"/>
        <v>88179.65194817954</v>
      </c>
      <c r="CJ9" s="119">
        <f t="shared" si="10"/>
        <v>97320.697982392143</v>
      </c>
      <c r="CK9" s="119">
        <f t="shared" si="10"/>
        <v>114363.42909828437</v>
      </c>
      <c r="CL9" s="119">
        <f t="shared" si="10"/>
        <v>132101.28414382218</v>
      </c>
      <c r="CM9" s="119">
        <f t="shared" si="10"/>
        <v>150555.41652812922</v>
      </c>
      <c r="CN9" s="119">
        <f t="shared" si="10"/>
        <v>169747.53954268535</v>
      </c>
      <c r="CO9" s="119">
        <f t="shared" si="10"/>
        <v>189699.93999046506</v>
      </c>
      <c r="CP9" s="119">
        <f t="shared" si="10"/>
        <v>210435.49212867074</v>
      </c>
      <c r="CQ9" s="119">
        <f t="shared" si="10"/>
        <v>231977.67193198737</v>
      </c>
      <c r="CR9" s="119">
        <f t="shared" si="10"/>
        <v>254350.57168343713</v>
      </c>
      <c r="CS9" s="119">
        <f t="shared" si="10"/>
        <v>277578.91490005812</v>
      </c>
      <c r="CT9" s="119">
        <f t="shared" si="10"/>
        <v>301688.07160079182</v>
      </c>
      <c r="CY9" s="222"/>
      <c r="CZ9" s="223" t="s">
        <v>104</v>
      </c>
      <c r="DA9" s="223" t="s">
        <v>105</v>
      </c>
      <c r="DB9" s="223" t="s">
        <v>106</v>
      </c>
      <c r="DC9" s="223" t="s">
        <v>107</v>
      </c>
      <c r="DD9" s="223" t="s">
        <v>38</v>
      </c>
      <c r="DE9" s="224" t="s">
        <v>41</v>
      </c>
      <c r="DF9" s="223" t="s">
        <v>43</v>
      </c>
      <c r="DG9" s="223" t="s">
        <v>109</v>
      </c>
    </row>
    <row r="10" spans="1:111" s="88" customFormat="1" outlineLevel="1">
      <c r="A10" s="1"/>
      <c r="B10" s="9" t="s">
        <v>44</v>
      </c>
      <c r="C10" s="5" t="s">
        <v>197</v>
      </c>
      <c r="D10" s="120">
        <f>'[2]Yearly LC Propylene'!D10</f>
        <v>0</v>
      </c>
      <c r="E10" s="120">
        <f>'[2]Yearly LC Propylene'!E10</f>
        <v>871.30579471441388</v>
      </c>
      <c r="F10" s="120">
        <f>'[2]Yearly LC Propylene'!F10</f>
        <v>1771.0745036095002</v>
      </c>
      <c r="G10" s="120">
        <f>'[2]Yearly LC Propylene'!G10</f>
        <v>2699.9933856650464</v>
      </c>
      <c r="H10" s="120">
        <f>'[2]Yearly LC Propylene'!H10</f>
        <v>3658.7642016797558</v>
      </c>
      <c r="I10" s="120">
        <f>'[2]Yearly LC Propylene'!I10</f>
        <v>4648.1034952687151</v>
      </c>
      <c r="J10" s="120">
        <f>'[2]Yearly LC Propylene'!J10</f>
        <v>5668.7428789513124</v>
      </c>
      <c r="K10" s="120">
        <f>'[2]Yearly LC Propylene'!K10</f>
        <v>6721.4293254160684</v>
      </c>
      <c r="L10" s="120">
        <f>'[2]Yearly LC Propylene'!L10</f>
        <v>7806.9254640502513</v>
      </c>
      <c r="M10" s="120">
        <f>'[2]Yearly LC Propylene'!M10</f>
        <v>8926.009882823515</v>
      </c>
      <c r="N10" s="120">
        <f>'[2]Yearly LC Propylene'!N10</f>
        <v>10079.477435616205</v>
      </c>
      <c r="O10" s="120">
        <f>'[2]Yearly LC Propylene'!O10</f>
        <v>13311.517284846934</v>
      </c>
      <c r="P10" s="120">
        <f>'[2]Yearly LC Propylene'!P10</f>
        <v>16643.034392595517</v>
      </c>
      <c r="Q10" s="120">
        <f>'[2]Yearly LC Propylene'!Q10</f>
        <v>20075.969038933417</v>
      </c>
      <c r="R10" s="120">
        <f>'[2]Yearly LC Propylene'!R10</f>
        <v>23612.28362360979</v>
      </c>
      <c r="S10" s="120">
        <f>'[2]Yearly LC Propylene'!S10</f>
        <v>27253.962490727765</v>
      </c>
      <c r="T10" s="120">
        <f>'[2]Yearly LC Propylene'!T10</f>
        <v>31003.011732965217</v>
      </c>
      <c r="U10" s="120">
        <f>'[2]Yearly LC Propylene'!U10</f>
        <v>34861.458974525565</v>
      </c>
      <c r="V10" s="120">
        <f>'[2]Yearly LC Propylene'!V10</f>
        <v>38831.353131979151</v>
      </c>
      <c r="W10" s="120">
        <f>'[2]Yearly LC Propylene'!W10</f>
        <v>42914.764152129763</v>
      </c>
      <c r="X10" s="120">
        <f>'[2]Yearly LC Propylene'!X10</f>
        <v>47113.782726014433</v>
      </c>
      <c r="Y10" s="120">
        <f>'[2]Yearly LC Propylene'!Y10</f>
        <v>54777.476679053914</v>
      </c>
      <c r="Z10" s="120">
        <f>'[2]Yearly LC Propylene'!Z10</f>
        <v>62595.648024778326</v>
      </c>
      <c r="AA10" s="120">
        <f>'[2]Yearly LC Propylene'!AA10</f>
        <v>70567.510914617582</v>
      </c>
      <c r="AB10" s="120">
        <f>'[2]Yearly LC Propylene'!AB10</f>
        <v>78692.104870423194</v>
      </c>
      <c r="AC10" s="120">
        <f>'[2]Yearly LC Propylene'!AC10</f>
        <v>86968.28666802877</v>
      </c>
      <c r="AD10" s="120">
        <f>'[2]Yearly LC Propylene'!AD10</f>
        <v>95394.721943354612</v>
      </c>
      <c r="AE10" s="120">
        <f>'[2]Yearly LC Propylene'!AE10</f>
        <v>103969.87651289722</v>
      </c>
      <c r="AF10" s="120">
        <f>'[2]Yearly LC Propylene'!AF10</f>
        <v>112692.00740022594</v>
      </c>
      <c r="AG10" s="120">
        <f>'[2]Yearly LC Propylene'!AG10</f>
        <v>121559.15355988435</v>
      </c>
      <c r="AH10" s="120">
        <f>'[2]Yearly LC Propylene'!AH10</f>
        <v>130569.12628986502</v>
      </c>
      <c r="AI10" s="120"/>
      <c r="AJ10" s="120">
        <f>'[3]Yearly LC Propylene'!D10</f>
        <v>0</v>
      </c>
      <c r="AK10" s="120">
        <f>'[3]Yearly LC Propylene'!E10</f>
        <v>198.43873342633276</v>
      </c>
      <c r="AL10" s="120">
        <f>'[3]Yearly LC Propylene'!F10</f>
        <v>403.35985762052024</v>
      </c>
      <c r="AM10" s="120">
        <f>'[3]Yearly LC Propylene'!G10</f>
        <v>614.91989489919604</v>
      </c>
      <c r="AN10" s="120">
        <f>'[3]Yearly LC Propylene'!H10</f>
        <v>833.27867034892256</v>
      </c>
      <c r="AO10" s="120">
        <f>'[3]Yearly LC Propylene'!I10</f>
        <v>1058.5993758229913</v>
      </c>
      <c r="AP10" s="120">
        <f>'[3]Yearly LC Propylene'!J10</f>
        <v>1291.048635097563</v>
      </c>
      <c r="AQ10" s="120">
        <f>'[3]Yearly LC Propylene'!K10</f>
        <v>1530.7965702068454</v>
      </c>
      <c r="AR10" s="120">
        <f>'[3]Yearly LC Propylene'!L10</f>
        <v>1778.0168689773188</v>
      </c>
      <c r="AS10" s="120">
        <f>'[3]Yearly LC Propylene'!M10</f>
        <v>2032.8868537813307</v>
      </c>
      <c r="AT10" s="120">
        <f>'[3]Yearly LC Propylene'!N10</f>
        <v>2295.5875515307089</v>
      </c>
      <c r="AU10" s="120">
        <f>'[3]Yearly LC Propylene'!O10</f>
        <v>3031.6803193688929</v>
      </c>
      <c r="AV10" s="120">
        <f>'[3]Yearly LC Propylene'!P10</f>
        <v>3790.4289002462597</v>
      </c>
      <c r="AW10" s="120">
        <f>'[3]Yearly LC Propylene'!Q10</f>
        <v>4572.2751903629833</v>
      </c>
      <c r="AX10" s="120">
        <f>'[3]Yearly LC Propylene'!R10</f>
        <v>5377.6661236463497</v>
      </c>
      <c r="AY10" s="120">
        <f>'[3]Yearly LC Propylene'!S10</f>
        <v>6207.0536318210143</v>
      </c>
      <c r="AZ10" s="120">
        <f>'[3]Yearly LC Propylene'!T10</f>
        <v>7060.8945998205418</v>
      </c>
      <c r="BA10" s="120">
        <f>'[3]Yearly LC Propylene'!U10</f>
        <v>7939.6508163547405</v>
      </c>
      <c r="BB10" s="120">
        <f>'[3]Yearly LC Propylene'!V10</f>
        <v>8843.7889194416111</v>
      </c>
      <c r="BC10" s="120">
        <f>'[3]Yearly LC Propylene'!W10</f>
        <v>9773.7803367067881</v>
      </c>
      <c r="BD10" s="120">
        <f>'[3]Yearly LC Propylene'!X10</f>
        <v>10730.10122024737</v>
      </c>
      <c r="BE10" s="120">
        <f>'[3]Yearly LC Propylene'!Y10</f>
        <v>12475.497303498096</v>
      </c>
      <c r="BF10" s="120">
        <f>'[3]Yearly LC Propylene'!Z10</f>
        <v>14256.075407037633</v>
      </c>
      <c r="BG10" s="120">
        <f>'[3]Yearly LC Propylene'!AA10</f>
        <v>16071.656554901561</v>
      </c>
      <c r="BH10" s="120">
        <f>'[3]Yearly LC Propylene'!AB10</f>
        <v>17922.02199947173</v>
      </c>
      <c r="BI10" s="120">
        <f>'[3]Yearly LC Propylene'!AC10</f>
        <v>19806.911372968003</v>
      </c>
      <c r="BJ10" s="120">
        <f>'[3]Yearly LC Propylene'!AD10</f>
        <v>21726.020775749723</v>
      </c>
      <c r="BK10" s="120">
        <f>'[3]Yearly LC Propylene'!AE10</f>
        <v>23679.00079956881</v>
      </c>
      <c r="BL10" s="120">
        <f>'[3]Yearly LC Propylene'!AF10</f>
        <v>25665.454483866295</v>
      </c>
      <c r="BM10" s="120">
        <f>'[3]Yearly LC Propylene'!AG10</f>
        <v>27684.935203153284</v>
      </c>
      <c r="BN10" s="120">
        <f>'[3]Yearly LC Propylene'!AH10</f>
        <v>29736.944483464791</v>
      </c>
      <c r="BO10" s="120"/>
      <c r="BP10" s="120">
        <f t="shared" si="11"/>
        <v>0</v>
      </c>
      <c r="BQ10" s="120">
        <f t="shared" si="9"/>
        <v>1069.7445281407468</v>
      </c>
      <c r="BR10" s="120">
        <f t="shared" si="9"/>
        <v>2174.4343612300204</v>
      </c>
      <c r="BS10" s="120">
        <f t="shared" si="9"/>
        <v>3314.9132805642425</v>
      </c>
      <c r="BT10" s="120">
        <f t="shared" si="9"/>
        <v>4492.0428720286782</v>
      </c>
      <c r="BU10" s="120">
        <f t="shared" si="9"/>
        <v>5706.7028710917066</v>
      </c>
      <c r="BV10" s="120">
        <f t="shared" si="9"/>
        <v>6959.7915140488749</v>
      </c>
      <c r="BW10" s="120">
        <f t="shared" si="9"/>
        <v>8252.2258956229143</v>
      </c>
      <c r="BX10" s="120">
        <f t="shared" si="9"/>
        <v>9584.9423330275695</v>
      </c>
      <c r="BY10" s="120">
        <f t="shared" si="9"/>
        <v>10958.896736604846</v>
      </c>
      <c r="BZ10" s="120">
        <f t="shared" si="9"/>
        <v>12375.064987146914</v>
      </c>
      <c r="CA10" s="120">
        <f t="shared" si="9"/>
        <v>16343.197604215828</v>
      </c>
      <c r="CB10" s="120">
        <f t="shared" si="9"/>
        <v>20433.463292841778</v>
      </c>
      <c r="CC10" s="120">
        <f t="shared" si="9"/>
        <v>24648.244229296401</v>
      </c>
      <c r="CD10" s="120">
        <f t="shared" si="9"/>
        <v>28989.949747256142</v>
      </c>
      <c r="CE10" s="120">
        <f t="shared" si="9"/>
        <v>33461.016122548783</v>
      </c>
      <c r="CF10" s="120">
        <f t="shared" si="9"/>
        <v>38063.906332785758</v>
      </c>
      <c r="CG10" s="120">
        <f t="shared" si="10"/>
        <v>42801.109790880306</v>
      </c>
      <c r="CH10" s="120">
        <f t="shared" si="10"/>
        <v>47675.142051420764</v>
      </c>
      <c r="CI10" s="120">
        <f t="shared" si="10"/>
        <v>52688.544488836553</v>
      </c>
      <c r="CJ10" s="120">
        <f t="shared" si="10"/>
        <v>57843.883946261805</v>
      </c>
      <c r="CK10" s="120">
        <f t="shared" si="10"/>
        <v>67252.973982552008</v>
      </c>
      <c r="CL10" s="120">
        <f t="shared" si="10"/>
        <v>76851.723431815961</v>
      </c>
      <c r="CM10" s="120">
        <f t="shared" si="10"/>
        <v>86639.167469519147</v>
      </c>
      <c r="CN10" s="120">
        <f t="shared" si="10"/>
        <v>96614.126869894928</v>
      </c>
      <c r="CO10" s="120">
        <f t="shared" si="10"/>
        <v>106775.19804099677</v>
      </c>
      <c r="CP10" s="120">
        <f t="shared" si="10"/>
        <v>117120.74271910434</v>
      </c>
      <c r="CQ10" s="120">
        <f t="shared" si="10"/>
        <v>127648.87731246602</v>
      </c>
      <c r="CR10" s="120">
        <f t="shared" si="10"/>
        <v>138357.46188409222</v>
      </c>
      <c r="CS10" s="120">
        <f t="shared" si="10"/>
        <v>149244.08876303764</v>
      </c>
      <c r="CT10" s="120">
        <f t="shared" si="10"/>
        <v>160306.07077332982</v>
      </c>
      <c r="CY10" s="226"/>
      <c r="CZ10" s="226"/>
      <c r="DA10" s="226"/>
      <c r="DB10" s="226"/>
      <c r="DC10" s="226"/>
      <c r="DD10" s="226"/>
      <c r="DE10" s="226"/>
      <c r="DF10" s="226"/>
      <c r="DG10" s="226"/>
    </row>
    <row r="11" spans="1:111" s="88" customFormat="1" outlineLevel="1">
      <c r="A11" s="1"/>
      <c r="B11" s="1" t="s">
        <v>19</v>
      </c>
      <c r="C11" s="5" t="s">
        <v>197</v>
      </c>
      <c r="D11" s="120">
        <f>'[2]Yearly LC Propylene'!D11</f>
        <v>0</v>
      </c>
      <c r="E11" s="120">
        <f>'[2]Yearly LC Propylene'!E11</f>
        <v>2242.7635202270167</v>
      </c>
      <c r="F11" s="120">
        <f>'[2]Yearly LC Propylene'!F11</f>
        <v>4563.4062755575715</v>
      </c>
      <c r="G11" s="120">
        <f>'[2]Yearly LC Propylene'!G11</f>
        <v>6963.9467034904992</v>
      </c>
      <c r="H11" s="120">
        <f>'[2]Yearly LC Propylene'!H11</f>
        <v>9446.4495274695837</v>
      </c>
      <c r="I11" s="120">
        <f>'[2]Yearly LC Propylene'!I11</f>
        <v>12013.026747522072</v>
      </c>
      <c r="J11" s="120">
        <f>'[2]Yearly LC Propylene'!J11</f>
        <v>14665.838651162552</v>
      </c>
      <c r="K11" s="120">
        <f>'[2]Yearly LC Propylene'!K11</f>
        <v>17407.094844963522</v>
      </c>
      <c r="L11" s="120">
        <f>'[2]Yearly LC Propylene'!L11</f>
        <v>20239.05530720167</v>
      </c>
      <c r="M11" s="120">
        <f>'[2]Yearly LC Propylene'!M11</f>
        <v>23164.031461996907</v>
      </c>
      <c r="N11" s="120">
        <f>'[2]Yearly LC Propylene'!N11</f>
        <v>26184.387275369019</v>
      </c>
      <c r="O11" s="120">
        <f>'[2]Yearly LC Propylene'!O11</f>
        <v>34688.144529723286</v>
      </c>
      <c r="P11" s="120">
        <f>'[2]Yearly LC Propylene'!P11</f>
        <v>43505.544417033641</v>
      </c>
      <c r="Q11" s="120">
        <f>'[2]Yearly LC Propylene'!Q11</f>
        <v>52644.958195899686</v>
      </c>
      <c r="R11" s="120">
        <f>'[2]Yearly LC Propylene'!R11</f>
        <v>62114.947443071636</v>
      </c>
      <c r="S11" s="120">
        <f>'[2]Yearly LC Propylene'!S11</f>
        <v>71924.267932784816</v>
      </c>
      <c r="T11" s="120">
        <f>'[2]Yearly LC Propylene'!T11</f>
        <v>82081.873588193543</v>
      </c>
      <c r="U11" s="120">
        <f>'[2]Yearly LC Propylene'!U11</f>
        <v>92596.92050612114</v>
      </c>
      <c r="V11" s="120">
        <f>'[2]Yearly LC Propylene'!V11</f>
        <v>103478.77105636138</v>
      </c>
      <c r="W11" s="120">
        <f>'[2]Yearly LC Propylene'!W11</f>
        <v>114736.99805678429</v>
      </c>
      <c r="X11" s="120">
        <f>'[2]Yearly LC Propylene'!X11</f>
        <v>126381.38902551867</v>
      </c>
      <c r="Y11" s="120">
        <f>'[2]Yearly LC Propylene'!Y11</f>
        <v>147926.36957400857</v>
      </c>
      <c r="Z11" s="120">
        <f>'[2]Yearly LC Propylene'!Z11</f>
        <v>170192.00522585367</v>
      </c>
      <c r="AA11" s="120">
        <f>'[2]Yearly LC Propylene'!AA11</f>
        <v>193194.73956199968</v>
      </c>
      <c r="AB11" s="120">
        <f>'[2]Yearly LC Propylene'!AB11</f>
        <v>216951.29755740496</v>
      </c>
      <c r="AC11" s="120">
        <f>'[2]Yearly LC Propylene'!AC11</f>
        <v>241478.68856551993</v>
      </c>
      <c r="AD11" s="120">
        <f>'[2]Yearly LC Propylene'!AD11</f>
        <v>266794.20928073348</v>
      </c>
      <c r="AE11" s="120">
        <f>'[2]Yearly LC Propylene'!AE11</f>
        <v>292915.44667626842</v>
      </c>
      <c r="AF11" s="120">
        <f>'[2]Yearly LC Propylene'!AF11</f>
        <v>319860.28091491363</v>
      </c>
      <c r="AG11" s="120">
        <f>'[2]Yearly LC Propylene'!AG11</f>
        <v>347646.8882298753</v>
      </c>
      <c r="AH11" s="120">
        <f>'[2]Yearly LC Propylene'!AH11</f>
        <v>376293.74377293012</v>
      </c>
      <c r="AI11" s="120"/>
      <c r="AJ11" s="120">
        <f>'[3]Yearly LC Propylene'!D11</f>
        <v>0</v>
      </c>
      <c r="AK11" s="120">
        <f>'[3]Yearly LC Propylene'!E11</f>
        <v>510.78640246448282</v>
      </c>
      <c r="AL11" s="120">
        <f>'[3]Yearly LC Propylene'!F11</f>
        <v>1039.3096969224625</v>
      </c>
      <c r="AM11" s="120">
        <f>'[3]Yearly LC Propylene'!G11</f>
        <v>1586.0295798240249</v>
      </c>
      <c r="AN11" s="120">
        <f>'[3]Yearly LC Propylene'!H11</f>
        <v>2151.4162891815245</v>
      </c>
      <c r="AO11" s="120">
        <f>'[3]Yearly LC Propylene'!I11</f>
        <v>2735.9508301861883</v>
      </c>
      <c r="AP11" s="120">
        <f>'[3]Yearly LC Propylene'!J11</f>
        <v>3340.1252054401248</v>
      </c>
      <c r="AQ11" s="120">
        <f>'[3]Yearly LC Propylene'!K11</f>
        <v>3964.4426498951452</v>
      </c>
      <c r="AR11" s="120">
        <f>'[3]Yearly LC Propylene'!L11</f>
        <v>4609.4178705915556</v>
      </c>
      <c r="AS11" s="120">
        <f>'[3]Yearly LC Propylene'!M11</f>
        <v>5275.5772912918828</v>
      </c>
      <c r="AT11" s="120">
        <f>'[3]Yearly LC Propylene'!N11</f>
        <v>5963.4593021063201</v>
      </c>
      <c r="AU11" s="120">
        <f>'[3]Yearly LC Propylene'!O11</f>
        <v>7900.1786825531699</v>
      </c>
      <c r="AV11" s="120">
        <f>'[3]Yearly LC Propylene'!P11</f>
        <v>9908.3297546172034</v>
      </c>
      <c r="AW11" s="120">
        <f>'[3]Yearly LC Propylene'!Q11</f>
        <v>11989.819061286849</v>
      </c>
      <c r="AX11" s="120">
        <f>'[3]Yearly LC Propylene'!R11</f>
        <v>14146.596490255675</v>
      </c>
      <c r="AY11" s="120">
        <f>'[3]Yearly LC Propylene'!S11</f>
        <v>16380.65615743564</v>
      </c>
      <c r="AZ11" s="120">
        <f>'[3]Yearly LC Propylene'!T11</f>
        <v>18694.037306890903</v>
      </c>
      <c r="BA11" s="120">
        <f>'[3]Yearly LC Propylene'!U11</f>
        <v>21088.825227469271</v>
      </c>
      <c r="BB11" s="120">
        <f>'[3]Yearly LC Propylene'!V11</f>
        <v>23567.152186412648</v>
      </c>
      <c r="BC11" s="120">
        <f>'[3]Yearly LC Propylene'!W11</f>
        <v>26131.198380231799</v>
      </c>
      <c r="BD11" s="120">
        <f>'[3]Yearly LC Propylene'!X11</f>
        <v>28783.19290313527</v>
      </c>
      <c r="BE11" s="120">
        <f>'[3]Yearly LC Propylene'!Y11</f>
        <v>33690.033506827829</v>
      </c>
      <c r="BF11" s="120">
        <f>'[3]Yearly LC Propylene'!Z11</f>
        <v>38761.002349784452</v>
      </c>
      <c r="BG11" s="120">
        <f>'[3]Yearly LC Propylene'!AA11</f>
        <v>43999.844435648658</v>
      </c>
      <c r="BH11" s="120">
        <f>'[3]Yearly LC Propylene'!AB11</f>
        <v>49410.368855175329</v>
      </c>
      <c r="BI11" s="120">
        <f>'[3]Yearly LC Propylene'!AC11</f>
        <v>54996.449465941922</v>
      </c>
      <c r="BJ11" s="120">
        <f>'[3]Yearly LC Propylene'!AD11</f>
        <v>60762.025567041579</v>
      </c>
      <c r="BK11" s="120">
        <f>'[3]Yearly LC Propylene'!AE11</f>
        <v>66711.102568184986</v>
      </c>
      <c r="BL11" s="120">
        <f>'[3]Yearly LC Propylene'!AF11</f>
        <v>72847.75265261576</v>
      </c>
      <c r="BM11" s="120">
        <f>'[3]Yearly LC Propylene'!AG11</f>
        <v>79176.115433220431</v>
      </c>
      <c r="BN11" s="120">
        <f>'[3]Yearly LC Propylene'!AH11</f>
        <v>85700.398601191526</v>
      </c>
      <c r="BO11" s="120"/>
      <c r="BP11" s="120">
        <f t="shared" ref="BP11" si="12">D11+AJ11</f>
        <v>0</v>
      </c>
      <c r="BQ11" s="120">
        <f t="shared" ref="BQ11" si="13">E11+AK11</f>
        <v>2753.5499226914994</v>
      </c>
      <c r="BR11" s="120">
        <f t="shared" ref="BR11" si="14">F11+AL11</f>
        <v>5602.715972480034</v>
      </c>
      <c r="BS11" s="120">
        <f t="shared" ref="BS11" si="15">G11+AM11</f>
        <v>8549.9762833145251</v>
      </c>
      <c r="BT11" s="120">
        <f t="shared" ref="BT11" si="16">H11+AN11</f>
        <v>11597.865816651109</v>
      </c>
      <c r="BU11" s="120">
        <f t="shared" ref="BU11" si="17">I11+AO11</f>
        <v>14748.97757770826</v>
      </c>
      <c r="BV11" s="120">
        <f t="shared" ref="BV11" si="18">J11+AP11</f>
        <v>18005.963856602677</v>
      </c>
      <c r="BW11" s="120">
        <f t="shared" ref="BW11" si="19">K11+AQ11</f>
        <v>21371.537494858669</v>
      </c>
      <c r="BX11" s="120">
        <f t="shared" ref="BX11" si="20">L11+AR11</f>
        <v>24848.473177793225</v>
      </c>
      <c r="BY11" s="120">
        <f t="shared" ref="BY11" si="21">M11+AS11</f>
        <v>28439.60875328879</v>
      </c>
      <c r="BZ11" s="120">
        <f t="shared" ref="BZ11" si="22">N11+AT11</f>
        <v>32147.846577475339</v>
      </c>
      <c r="CA11" s="120">
        <f t="shared" ref="CA11" si="23">O11+AU11</f>
        <v>42588.323212276453</v>
      </c>
      <c r="CB11" s="120">
        <f t="shared" ref="CB11" si="24">P11+AV11</f>
        <v>53413.874171650845</v>
      </c>
      <c r="CC11" s="120">
        <f t="shared" ref="CC11" si="25">Q11+AW11</f>
        <v>64634.777257186535</v>
      </c>
      <c r="CD11" s="120">
        <f t="shared" ref="CD11" si="26">R11+AX11</f>
        <v>76261.54393332731</v>
      </c>
      <c r="CE11" s="120">
        <f t="shared" ref="CE11" si="27">S11+AY11</f>
        <v>88304.924090220462</v>
      </c>
      <c r="CF11" s="120">
        <f t="shared" ref="CF11" si="28">T11+AZ11</f>
        <v>100775.91089508444</v>
      </c>
      <c r="CG11" s="120">
        <f t="shared" ref="CG11" si="29">U11+BA11</f>
        <v>113685.74573359042</v>
      </c>
      <c r="CH11" s="120">
        <f t="shared" ref="CH11" si="30">V11+BB11</f>
        <v>127045.92324277404</v>
      </c>
      <c r="CI11" s="120">
        <f t="shared" ref="CI11" si="31">W11+BC11</f>
        <v>140868.19643701607</v>
      </c>
      <c r="CJ11" s="120">
        <f t="shared" ref="CJ11" si="32">X11+BD11</f>
        <v>155164.58192865393</v>
      </c>
      <c r="CK11" s="120">
        <f t="shared" ref="CK11" si="33">Y11+BE11</f>
        <v>181616.4030808364</v>
      </c>
      <c r="CL11" s="120">
        <f t="shared" ref="CL11" si="34">Z11+BF11</f>
        <v>208953.00757563813</v>
      </c>
      <c r="CM11" s="120">
        <f t="shared" ref="CM11" si="35">AA11+BG11</f>
        <v>237194.58399764833</v>
      </c>
      <c r="CN11" s="120">
        <f t="shared" ref="CN11" si="36">AB11+BH11</f>
        <v>266361.66641258029</v>
      </c>
      <c r="CO11" s="120">
        <f t="shared" ref="CO11" si="37">AC11+BI11</f>
        <v>296475.13803146186</v>
      </c>
      <c r="CP11" s="120">
        <f t="shared" ref="CP11" si="38">AD11+BJ11</f>
        <v>327556.23484777508</v>
      </c>
      <c r="CQ11" s="120">
        <f t="shared" ref="CQ11" si="39">AE11+BK11</f>
        <v>359626.54924445343</v>
      </c>
      <c r="CR11" s="120">
        <f t="shared" ref="CR11" si="40">AF11+BL11</f>
        <v>392708.0335675294</v>
      </c>
      <c r="CS11" s="120">
        <f t="shared" ref="CS11" si="41">AG11+BM11</f>
        <v>426823.00366309576</v>
      </c>
      <c r="CT11" s="120">
        <f t="shared" ref="CT11" si="42">AH11+BN11</f>
        <v>461994.14237412164</v>
      </c>
      <c r="CY11" s="222" t="s">
        <v>34</v>
      </c>
      <c r="CZ11" s="227">
        <f>BP4</f>
        <v>5470589.4757582033</v>
      </c>
      <c r="DA11" s="228"/>
      <c r="DB11" s="227" t="s">
        <v>35</v>
      </c>
      <c r="DC11" s="228"/>
      <c r="DD11" s="228"/>
      <c r="DE11" s="228"/>
      <c r="DF11" s="228"/>
      <c r="DG11" s="229" t="s">
        <v>35</v>
      </c>
    </row>
    <row r="12" spans="1:111" s="88" customFormat="1" outlineLevel="1">
      <c r="A12" s="1"/>
      <c r="B12" s="1" t="s">
        <v>23</v>
      </c>
      <c r="C12" s="5" t="s">
        <v>197</v>
      </c>
      <c r="D12" s="119">
        <f>'[2]Yearly LC Propylene'!D12</f>
        <v>0</v>
      </c>
      <c r="E12" s="119">
        <f>'[2]Yearly LC Propylene'!E12</f>
        <v>0</v>
      </c>
      <c r="F12" s="119">
        <f>'[2]Yearly LC Propylene'!F12</f>
        <v>0</v>
      </c>
      <c r="G12" s="119">
        <f>'[2]Yearly LC Propylene'!G12</f>
        <v>0</v>
      </c>
      <c r="H12" s="119">
        <f>'[2]Yearly LC Propylene'!H12</f>
        <v>0</v>
      </c>
      <c r="I12" s="119">
        <f>'[2]Yearly LC Propylene'!I12</f>
        <v>0</v>
      </c>
      <c r="J12" s="119">
        <f>'[2]Yearly LC Propylene'!J12</f>
        <v>0</v>
      </c>
      <c r="K12" s="119">
        <f>'[2]Yearly LC Propylene'!K12</f>
        <v>0</v>
      </c>
      <c r="L12" s="119">
        <f>'[2]Yearly LC Propylene'!L12</f>
        <v>0</v>
      </c>
      <c r="M12" s="119">
        <f>'[2]Yearly LC Propylene'!M12</f>
        <v>0</v>
      </c>
      <c r="N12" s="119">
        <f>'[2]Yearly LC Propylene'!N12</f>
        <v>0</v>
      </c>
      <c r="O12" s="119">
        <f>'[2]Yearly LC Propylene'!O12</f>
        <v>0</v>
      </c>
      <c r="P12" s="119">
        <f>'[2]Yearly LC Propylene'!P12</f>
        <v>0</v>
      </c>
      <c r="Q12" s="119">
        <f>'[2]Yearly LC Propylene'!Q12</f>
        <v>0</v>
      </c>
      <c r="R12" s="119">
        <f>'[2]Yearly LC Propylene'!R12</f>
        <v>0</v>
      </c>
      <c r="S12" s="119">
        <f>'[2]Yearly LC Propylene'!S12</f>
        <v>0</v>
      </c>
      <c r="T12" s="119">
        <f>'[2]Yearly LC Propylene'!T12</f>
        <v>0</v>
      </c>
      <c r="U12" s="119">
        <f>'[2]Yearly LC Propylene'!U12</f>
        <v>0</v>
      </c>
      <c r="V12" s="119">
        <f>'[2]Yearly LC Propylene'!V12</f>
        <v>0</v>
      </c>
      <c r="W12" s="119">
        <f>'[2]Yearly LC Propylene'!W12</f>
        <v>0</v>
      </c>
      <c r="X12" s="119">
        <f>'[2]Yearly LC Propylene'!X12</f>
        <v>0</v>
      </c>
      <c r="Y12" s="119">
        <f>'[2]Yearly LC Propylene'!Y12</f>
        <v>0</v>
      </c>
      <c r="Z12" s="119">
        <f>'[2]Yearly LC Propylene'!Z12</f>
        <v>0</v>
      </c>
      <c r="AA12" s="119">
        <f>'[2]Yearly LC Propylene'!AA12</f>
        <v>0</v>
      </c>
      <c r="AB12" s="119">
        <f>'[2]Yearly LC Propylene'!AB12</f>
        <v>0</v>
      </c>
      <c r="AC12" s="119">
        <f>'[2]Yearly LC Propylene'!AC12</f>
        <v>0</v>
      </c>
      <c r="AD12" s="119">
        <f>'[2]Yearly LC Propylene'!AD12</f>
        <v>0</v>
      </c>
      <c r="AE12" s="119">
        <f>'[2]Yearly LC Propylene'!AE12</f>
        <v>0</v>
      </c>
      <c r="AF12" s="119">
        <f>'[2]Yearly LC Propylene'!AF12</f>
        <v>0</v>
      </c>
      <c r="AG12" s="119">
        <f>'[2]Yearly LC Propylene'!AG12</f>
        <v>0</v>
      </c>
      <c r="AH12" s="119">
        <f>'[2]Yearly LC Propylene'!AH12</f>
        <v>0</v>
      </c>
      <c r="AJ12" s="119">
        <f>'[3]Yearly LC Propylene'!D12</f>
        <v>0</v>
      </c>
      <c r="AK12" s="119">
        <f>'[3]Yearly LC Propylene'!E12</f>
        <v>0</v>
      </c>
      <c r="AL12" s="119">
        <f>'[3]Yearly LC Propylene'!F12</f>
        <v>0</v>
      </c>
      <c r="AM12" s="119">
        <f>'[3]Yearly LC Propylene'!G12</f>
        <v>0</v>
      </c>
      <c r="AN12" s="119">
        <f>'[3]Yearly LC Propylene'!H12</f>
        <v>0</v>
      </c>
      <c r="AO12" s="119">
        <f>'[3]Yearly LC Propylene'!I12</f>
        <v>0</v>
      </c>
      <c r="AP12" s="119">
        <f>'[3]Yearly LC Propylene'!J12</f>
        <v>0</v>
      </c>
      <c r="AQ12" s="119">
        <f>'[3]Yearly LC Propylene'!K12</f>
        <v>0</v>
      </c>
      <c r="AR12" s="119">
        <f>'[3]Yearly LC Propylene'!L12</f>
        <v>0</v>
      </c>
      <c r="AS12" s="119">
        <f>'[3]Yearly LC Propylene'!M12</f>
        <v>0</v>
      </c>
      <c r="AT12" s="119">
        <f>'[3]Yearly LC Propylene'!N12</f>
        <v>0</v>
      </c>
      <c r="AU12" s="119">
        <f>'[3]Yearly LC Propylene'!O12</f>
        <v>0</v>
      </c>
      <c r="AV12" s="119">
        <f>'[3]Yearly LC Propylene'!P12</f>
        <v>0</v>
      </c>
      <c r="AW12" s="119">
        <f>'[3]Yearly LC Propylene'!Q12</f>
        <v>0</v>
      </c>
      <c r="AX12" s="119">
        <f>'[3]Yearly LC Propylene'!R12</f>
        <v>0</v>
      </c>
      <c r="AY12" s="119">
        <f>'[3]Yearly LC Propylene'!S12</f>
        <v>0</v>
      </c>
      <c r="AZ12" s="119">
        <f>'[3]Yearly LC Propylene'!T12</f>
        <v>0</v>
      </c>
      <c r="BA12" s="119">
        <f>'[3]Yearly LC Propylene'!U12</f>
        <v>0</v>
      </c>
      <c r="BB12" s="119">
        <f>'[3]Yearly LC Propylene'!V12</f>
        <v>0</v>
      </c>
      <c r="BC12" s="119">
        <f>'[3]Yearly LC Propylene'!W12</f>
        <v>0</v>
      </c>
      <c r="BD12" s="119">
        <f>'[3]Yearly LC Propylene'!X12</f>
        <v>0</v>
      </c>
      <c r="BE12" s="119">
        <f>'[3]Yearly LC Propylene'!Y12</f>
        <v>0</v>
      </c>
      <c r="BF12" s="119">
        <f>'[3]Yearly LC Propylene'!Z12</f>
        <v>0</v>
      </c>
      <c r="BG12" s="119">
        <f>'[3]Yearly LC Propylene'!AA12</f>
        <v>0</v>
      </c>
      <c r="BH12" s="119">
        <f>'[3]Yearly LC Propylene'!AB12</f>
        <v>0</v>
      </c>
      <c r="BI12" s="119">
        <f>'[3]Yearly LC Propylene'!AC12</f>
        <v>0</v>
      </c>
      <c r="BJ12" s="119">
        <f>'[3]Yearly LC Propylene'!AD12</f>
        <v>0</v>
      </c>
      <c r="BK12" s="119">
        <f>'[3]Yearly LC Propylene'!AE12</f>
        <v>0</v>
      </c>
      <c r="BL12" s="119">
        <f>'[3]Yearly LC Propylene'!AF12</f>
        <v>0</v>
      </c>
      <c r="BM12" s="119">
        <f>'[3]Yearly LC Propylene'!AG12</f>
        <v>0</v>
      </c>
      <c r="BN12" s="119">
        <f>'[3]Yearly LC Propylene'!AH12</f>
        <v>0</v>
      </c>
      <c r="BP12" s="119">
        <f t="shared" si="11"/>
        <v>0</v>
      </c>
      <c r="BQ12" s="119">
        <f t="shared" si="11"/>
        <v>0</v>
      </c>
      <c r="BR12" s="119">
        <f t="shared" si="11"/>
        <v>0</v>
      </c>
      <c r="BS12" s="119">
        <f t="shared" si="11"/>
        <v>0</v>
      </c>
      <c r="BT12" s="119">
        <f t="shared" si="11"/>
        <v>0</v>
      </c>
      <c r="BU12" s="119">
        <f t="shared" si="11"/>
        <v>0</v>
      </c>
      <c r="BV12" s="119">
        <f t="shared" si="11"/>
        <v>0</v>
      </c>
      <c r="BW12" s="119">
        <f t="shared" si="11"/>
        <v>0</v>
      </c>
      <c r="BX12" s="119">
        <f t="shared" si="11"/>
        <v>0</v>
      </c>
      <c r="BY12" s="119">
        <f t="shared" si="11"/>
        <v>0</v>
      </c>
      <c r="BZ12" s="119">
        <f t="shared" si="11"/>
        <v>0</v>
      </c>
      <c r="CA12" s="119">
        <f t="shared" si="11"/>
        <v>0</v>
      </c>
      <c r="CB12" s="119">
        <f t="shared" si="11"/>
        <v>0</v>
      </c>
      <c r="CC12" s="119">
        <f t="shared" si="11"/>
        <v>0</v>
      </c>
      <c r="CD12" s="119">
        <f t="shared" si="11"/>
        <v>0</v>
      </c>
      <c r="CE12" s="119">
        <f t="shared" si="11"/>
        <v>0</v>
      </c>
      <c r="CF12" s="119">
        <f t="shared" ref="CF12:CT28" si="43">T12+AZ12</f>
        <v>0</v>
      </c>
      <c r="CG12" s="119">
        <f t="shared" si="43"/>
        <v>0</v>
      </c>
      <c r="CH12" s="119">
        <f t="shared" si="43"/>
        <v>0</v>
      </c>
      <c r="CI12" s="119">
        <f t="shared" si="43"/>
        <v>0</v>
      </c>
      <c r="CJ12" s="119">
        <f t="shared" si="43"/>
        <v>0</v>
      </c>
      <c r="CK12" s="119">
        <f t="shared" si="43"/>
        <v>0</v>
      </c>
      <c r="CL12" s="119">
        <f t="shared" si="43"/>
        <v>0</v>
      </c>
      <c r="CM12" s="119">
        <f t="shared" si="43"/>
        <v>0</v>
      </c>
      <c r="CN12" s="119">
        <f t="shared" si="43"/>
        <v>0</v>
      </c>
      <c r="CO12" s="119">
        <f t="shared" si="43"/>
        <v>0</v>
      </c>
      <c r="CP12" s="119">
        <f t="shared" si="43"/>
        <v>0</v>
      </c>
      <c r="CQ12" s="119">
        <f t="shared" si="43"/>
        <v>0</v>
      </c>
      <c r="CR12" s="119">
        <f t="shared" si="43"/>
        <v>0</v>
      </c>
      <c r="CS12" s="119">
        <f t="shared" si="43"/>
        <v>0</v>
      </c>
      <c r="CT12" s="119">
        <f t="shared" si="43"/>
        <v>0</v>
      </c>
      <c r="CY12" s="222" t="s">
        <v>38</v>
      </c>
      <c r="CZ12" s="228"/>
      <c r="DA12" s="228"/>
      <c r="DB12" s="228"/>
      <c r="DC12" s="228"/>
      <c r="DD12" s="227">
        <f>CT39</f>
        <v>846858.62882326532</v>
      </c>
      <c r="DE12" s="228"/>
      <c r="DF12" s="228"/>
      <c r="DG12" s="228"/>
    </row>
    <row r="13" spans="1:111" s="86" customFormat="1">
      <c r="A13" s="10"/>
      <c r="B13" s="10" t="s">
        <v>48</v>
      </c>
      <c r="C13" s="11" t="s">
        <v>197</v>
      </c>
      <c r="D13" s="102">
        <f>'[2]Yearly LC Propylene'!D13</f>
        <v>816476.05129449558</v>
      </c>
      <c r="E13" s="102">
        <f>'[2]Yearly LC Propylene'!E13</f>
        <v>828943.73679044144</v>
      </c>
      <c r="F13" s="102">
        <f>'[2]Yearly LC Propylene'!F13</f>
        <v>841597.7367390095</v>
      </c>
      <c r="G13" s="102">
        <f>'[2]Yearly LC Propylene'!G13</f>
        <v>854440.763968318</v>
      </c>
      <c r="H13" s="102">
        <f>'[2]Yearly LC Propylene'!H13</f>
        <v>867475.56953159533</v>
      </c>
      <c r="I13" s="102">
        <f>'[2]Yearly LC Propylene'!I13</f>
        <v>880704.94322258176</v>
      </c>
      <c r="J13" s="102">
        <f>'[2]Yearly LC Propylene'!J13</f>
        <v>894131.71409744746</v>
      </c>
      <c r="K13" s="102">
        <f>'[2]Yearly LC Propylene'!K13</f>
        <v>907758.75100330065</v>
      </c>
      <c r="L13" s="102">
        <f>'[2]Yearly LC Propylene'!L13</f>
        <v>921588.96311336046</v>
      </c>
      <c r="M13" s="102">
        <f>'[2]Yearly LC Propylene'!M13</f>
        <v>935625.30046887114</v>
      </c>
      <c r="N13" s="102">
        <f>'[2]Yearly LC Propylene'!N13</f>
        <v>949870.7545278318</v>
      </c>
      <c r="O13" s="102">
        <f>'[2]Yearly LC Propylene'!O13</f>
        <v>961891.21420577087</v>
      </c>
      <c r="P13" s="102">
        <f>'[2]Yearly LC Propylene'!P13</f>
        <v>974013.77469047077</v>
      </c>
      <c r="Q13" s="102">
        <f>'[2]Yearly LC Propylene'!Q13</f>
        <v>986238.26850158873</v>
      </c>
      <c r="R13" s="102">
        <f>'[2]Yearly LC Propylene'!R13</f>
        <v>998564.49661923817</v>
      </c>
      <c r="S13" s="102">
        <f>'[2]Yearly LC Propylene'!S13</f>
        <v>1010992.2276322347</v>
      </c>
      <c r="T13" s="102">
        <f>'[2]Yearly LC Propylene'!T13</f>
        <v>1023521.1968712938</v>
      </c>
      <c r="U13" s="102">
        <f>'[2]Yearly LC Propylene'!U13</f>
        <v>1036151.1055270277</v>
      </c>
      <c r="V13" s="102">
        <f>'[2]Yearly LC Propylene'!V13</f>
        <v>1048881.6197525905</v>
      </c>
      <c r="W13" s="102">
        <f>'[2]Yearly LC Propylene'!W13</f>
        <v>1061712.3697508245</v>
      </c>
      <c r="X13" s="102">
        <f>'[2]Yearly LC Propylene'!X13</f>
        <v>1074642.9488457576</v>
      </c>
      <c r="Y13" s="102">
        <f>'[2]Yearly LC Propylene'!Y13</f>
        <v>1079331.7713344847</v>
      </c>
      <c r="Z13" s="102">
        <f>'[2]Yearly LC Propylene'!Z13</f>
        <v>1083844.7919894767</v>
      </c>
      <c r="AA13" s="102">
        <f>'[2]Yearly LC Propylene'!AA13</f>
        <v>1088176.510671878</v>
      </c>
      <c r="AB13" s="102">
        <f>'[2]Yearly LC Propylene'!AB13</f>
        <v>1092321.3604632553</v>
      </c>
      <c r="AC13" s="102">
        <f>'[2]Yearly LC Propylene'!AC13</f>
        <v>1096273.708815356</v>
      </c>
      <c r="AD13" s="102">
        <f>'[2]Yearly LC Propylene'!AD13</f>
        <v>1100027.8588004375</v>
      </c>
      <c r="AE13" s="102">
        <f>'[2]Yearly LC Propylene'!AE13</f>
        <v>1103578.0504661645</v>
      </c>
      <c r="AF13" s="102">
        <f>'[2]Yearly LC Propylene'!AF13</f>
        <v>1106918.4622991888</v>
      </c>
      <c r="AG13" s="102">
        <f>'[2]Yearly LC Propylene'!AG13</f>
        <v>1110043.212801659</v>
      </c>
      <c r="AH13" s="102">
        <f>'[2]Yearly LC Propylene'!AH13</f>
        <v>1112946.36218504</v>
      </c>
      <c r="AI13" s="88"/>
      <c r="AJ13" s="102">
        <f>'[3]Yearly LC Propylene'!D13</f>
        <v>185951.33244226652</v>
      </c>
      <c r="AK13" s="102">
        <f>'[3]Yearly LC Propylene'!E13</f>
        <v>188790.83119641434</v>
      </c>
      <c r="AL13" s="102">
        <f>'[3]Yearly LC Propylene'!F13</f>
        <v>191672.76281881766</v>
      </c>
      <c r="AM13" s="102">
        <f>'[3]Yearly LC Propylene'!G13</f>
        <v>194597.74515246463</v>
      </c>
      <c r="AN13" s="102">
        <f>'[3]Yearly LC Propylene'!H13</f>
        <v>197566.40474606119</v>
      </c>
      <c r="AO13" s="102">
        <f>'[3]Yearly LC Propylene'!I13</f>
        <v>200579.37697141344</v>
      </c>
      <c r="AP13" s="102">
        <f>'[3]Yearly LC Propylene'!J13</f>
        <v>203637.30614229338</v>
      </c>
      <c r="AQ13" s="102">
        <f>'[3]Yearly LC Propylene'!K13</f>
        <v>206740.84563480612</v>
      </c>
      <c r="AR13" s="102">
        <f>'[3]Yearly LC Propylene'!L13</f>
        <v>209890.65800927486</v>
      </c>
      <c r="AS13" s="102">
        <f>'[3]Yearly LC Propylene'!M13</f>
        <v>213087.41513366107</v>
      </c>
      <c r="AT13" s="102">
        <f>'[3]Yearly LC Propylene'!N13</f>
        <v>216331.79830853679</v>
      </c>
      <c r="AU13" s="102">
        <f>'[3]Yearly LC Propylene'!O13</f>
        <v>219069.44197871847</v>
      </c>
      <c r="AV13" s="102">
        <f>'[3]Yearly LC Propylene'!P13</f>
        <v>221830.33897155485</v>
      </c>
      <c r="AW13" s="102">
        <f>'[3]Yearly LC Propylene'!Q13</f>
        <v>224614.45114362118</v>
      </c>
      <c r="AX13" s="102">
        <f>'[3]Yearly LC Propylene'!R13</f>
        <v>227421.73316840341</v>
      </c>
      <c r="AY13" s="102">
        <f>'[3]Yearly LC Propylene'!S13</f>
        <v>230252.13234231286</v>
      </c>
      <c r="AZ13" s="102">
        <f>'[3]Yearly LC Propylene'!T13</f>
        <v>233105.5883872727</v>
      </c>
      <c r="BA13" s="102">
        <f>'[3]Yearly LC Propylene'!U13</f>
        <v>235982.03324984311</v>
      </c>
      <c r="BB13" s="102">
        <f>'[3]Yearly LC Propylene'!V13</f>
        <v>238881.39089684997</v>
      </c>
      <c r="BC13" s="102">
        <f>'[3]Yearly LC Propylene'!W13</f>
        <v>241803.5771074834</v>
      </c>
      <c r="BD13" s="102">
        <f>'[3]Yearly LC Propylene'!X13</f>
        <v>244748.49926183285</v>
      </c>
      <c r="BE13" s="102">
        <f>'[3]Yearly LC Propylene'!Y13</f>
        <v>245816.37233414361</v>
      </c>
      <c r="BF13" s="102">
        <f>'[3]Yearly LC Propylene'!Z13</f>
        <v>246844.20677313881</v>
      </c>
      <c r="BG13" s="102">
        <f>'[3]Yearly LC Propylene'!AA13</f>
        <v>247830.74992952473</v>
      </c>
      <c r="BH13" s="102">
        <f>'[3]Yearly LC Propylene'!AB13</f>
        <v>248774.73394504812</v>
      </c>
      <c r="BI13" s="102">
        <f>'[3]Yearly LC Propylene'!AC13</f>
        <v>249674.87601435179</v>
      </c>
      <c r="BJ13" s="102">
        <f>'[3]Yearly LC Propylene'!AD13</f>
        <v>250529.87866973551</v>
      </c>
      <c r="BK13" s="102">
        <f>'[3]Yearly LC Propylene'!AE13</f>
        <v>251338.43008973208</v>
      </c>
      <c r="BL13" s="102">
        <f>'[3]Yearly LC Propylene'!AF13</f>
        <v>252099.20443243562</v>
      </c>
      <c r="BM13" s="102">
        <f>'[3]Yearly LC Propylene'!AG13</f>
        <v>252810.86219454973</v>
      </c>
      <c r="BN13" s="102">
        <f>'[3]Yearly LC Propylene'!AH13</f>
        <v>253472.05059715227</v>
      </c>
      <c r="BO13" s="88"/>
      <c r="BP13" s="102">
        <f t="shared" si="11"/>
        <v>1002427.3837367621</v>
      </c>
      <c r="BQ13" s="102">
        <f t="shared" si="11"/>
        <v>1017734.5679868557</v>
      </c>
      <c r="BR13" s="102">
        <f t="shared" si="11"/>
        <v>1033270.4995578271</v>
      </c>
      <c r="BS13" s="102">
        <f t="shared" si="11"/>
        <v>1049038.5091207826</v>
      </c>
      <c r="BT13" s="102">
        <f t="shared" si="11"/>
        <v>1065041.9742776565</v>
      </c>
      <c r="BU13" s="102">
        <f t="shared" si="11"/>
        <v>1081284.3201939953</v>
      </c>
      <c r="BV13" s="102">
        <f t="shared" si="11"/>
        <v>1097769.0202397408</v>
      </c>
      <c r="BW13" s="102">
        <f t="shared" si="11"/>
        <v>1114499.5966381067</v>
      </c>
      <c r="BX13" s="102">
        <f t="shared" si="11"/>
        <v>1131479.6211226354</v>
      </c>
      <c r="BY13" s="102">
        <f t="shared" si="11"/>
        <v>1148712.7156025323</v>
      </c>
      <c r="BZ13" s="102">
        <f t="shared" si="11"/>
        <v>1166202.5528363686</v>
      </c>
      <c r="CA13" s="102">
        <f t="shared" si="11"/>
        <v>1180960.6561844894</v>
      </c>
      <c r="CB13" s="102">
        <f t="shared" si="11"/>
        <v>1195844.1136620257</v>
      </c>
      <c r="CC13" s="102">
        <f t="shared" si="11"/>
        <v>1210852.7196452098</v>
      </c>
      <c r="CD13" s="102">
        <f t="shared" si="11"/>
        <v>1225986.2297876417</v>
      </c>
      <c r="CE13" s="102">
        <f t="shared" si="11"/>
        <v>1241244.3599745475</v>
      </c>
      <c r="CF13" s="102">
        <f t="shared" si="43"/>
        <v>1256626.7852585665</v>
      </c>
      <c r="CG13" s="102">
        <f t="shared" si="43"/>
        <v>1272133.1387768709</v>
      </c>
      <c r="CH13" s="102">
        <f t="shared" si="43"/>
        <v>1287763.0106494406</v>
      </c>
      <c r="CI13" s="102">
        <f t="shared" si="43"/>
        <v>1303515.9468583078</v>
      </c>
      <c r="CJ13" s="102">
        <f t="shared" si="43"/>
        <v>1319391.4481075904</v>
      </c>
      <c r="CK13" s="102">
        <f t="shared" si="43"/>
        <v>1325148.1436686283</v>
      </c>
      <c r="CL13" s="102">
        <f t="shared" si="43"/>
        <v>1330688.9987626155</v>
      </c>
      <c r="CM13" s="102">
        <f t="shared" si="43"/>
        <v>1336007.2606014027</v>
      </c>
      <c r="CN13" s="102">
        <f t="shared" si="43"/>
        <v>1341096.0944083035</v>
      </c>
      <c r="CO13" s="102">
        <f t="shared" si="43"/>
        <v>1345948.5848297079</v>
      </c>
      <c r="CP13" s="102">
        <f t="shared" si="43"/>
        <v>1350557.737470173</v>
      </c>
      <c r="CQ13" s="102">
        <f t="shared" si="43"/>
        <v>1354916.4805558966</v>
      </c>
      <c r="CR13" s="102">
        <f t="shared" si="43"/>
        <v>1359017.6667316244</v>
      </c>
      <c r="CS13" s="102">
        <f t="shared" si="43"/>
        <v>1362854.0749962088</v>
      </c>
      <c r="CT13" s="102">
        <f t="shared" si="43"/>
        <v>1366418.4127821922</v>
      </c>
      <c r="CY13" s="222" t="s">
        <v>41</v>
      </c>
      <c r="CZ13" s="228"/>
      <c r="DA13" s="228"/>
      <c r="DB13" s="228"/>
      <c r="DC13" s="228"/>
      <c r="DD13" s="228"/>
      <c r="DE13" s="227">
        <f>CT41</f>
        <v>166219.32319602853</v>
      </c>
      <c r="DF13" s="228"/>
      <c r="DG13" s="228"/>
    </row>
    <row r="14" spans="1:111" s="88" customFormat="1">
      <c r="A14" s="1" t="s">
        <v>49</v>
      </c>
      <c r="B14" s="1" t="s">
        <v>50</v>
      </c>
      <c r="C14" s="5" t="s">
        <v>197</v>
      </c>
      <c r="D14" s="102">
        <f>'[2]Yearly LC Propylene'!D14</f>
        <v>1598212.8065688689</v>
      </c>
      <c r="E14" s="102">
        <f>'[2]Yearly LC Propylene'!E14</f>
        <v>1587076.360856317</v>
      </c>
      <c r="F14" s="102">
        <f>'[2]Yearly LC Propylene'!F14</f>
        <v>1576017.5145864668</v>
      </c>
      <c r="G14" s="102">
        <f>'[2]Yearly LC Propylene'!G14</f>
        <v>1565035.727041601</v>
      </c>
      <c r="H14" s="102">
        <f>'[2]Yearly LC Propylene'!H14</f>
        <v>1554130.4612717563</v>
      </c>
      <c r="I14" s="102">
        <f>'[2]Yearly LC Propylene'!I14</f>
        <v>1543301.1840684703</v>
      </c>
      <c r="J14" s="102">
        <f>'[2]Yearly LC Propylene'!J14</f>
        <v>1532547.3659387098</v>
      </c>
      <c r="K14" s="102">
        <f>'[2]Yearly LC Propylene'!K14</f>
        <v>1521868.4810789824</v>
      </c>
      <c r="L14" s="102">
        <f>'[2]Yearly LC Propylene'!L14</f>
        <v>1511264.0073496264</v>
      </c>
      <c r="M14" s="102">
        <f>'[2]Yearly LC Propylene'!M14</f>
        <v>1500733.426249282</v>
      </c>
      <c r="N14" s="102">
        <f>'[2]Yearly LC Propylene'!N14</f>
        <v>1490276.2228895384</v>
      </c>
      <c r="O14" s="102">
        <f>'[2]Yearly LC Propylene'!O14</f>
        <v>1479891.8859697597</v>
      </c>
      <c r="P14" s="102">
        <f>'[2]Yearly LC Propylene'!P14</f>
        <v>1469579.9077520841</v>
      </c>
      <c r="Q14" s="102">
        <f>'[2]Yearly LC Propylene'!Q14</f>
        <v>1459339.7840365989</v>
      </c>
      <c r="R14" s="102">
        <f>'[2]Yearly LC Propylene'!R14</f>
        <v>1449171.0141366872</v>
      </c>
      <c r="S14" s="102">
        <f>'[2]Yearly LC Propylene'!S14</f>
        <v>1439073.1008545479</v>
      </c>
      <c r="T14" s="102">
        <f>'[2]Yearly LC Propylene'!T14</f>
        <v>1429045.5504568845</v>
      </c>
      <c r="U14" s="102">
        <f>'[2]Yearly LC Propylene'!U14</f>
        <v>1419087.8726507649</v>
      </c>
      <c r="V14" s="102">
        <f>'[2]Yearly LC Propylene'!V14</f>
        <v>1409199.5805596483</v>
      </c>
      <c r="W14" s="102">
        <f>'[2]Yearly LC Propylene'!W14</f>
        <v>1399380.1906995801</v>
      </c>
      <c r="X14" s="102">
        <f>'[2]Yearly LC Propylene'!X14</f>
        <v>1389629.2229555515</v>
      </c>
      <c r="Y14" s="102">
        <f>'[2]Yearly LC Propylene'!Y14</f>
        <v>1379946.2005580249</v>
      </c>
      <c r="Z14" s="102">
        <f>'[2]Yearly LC Propylene'!Z14</f>
        <v>1370330.6500596222</v>
      </c>
      <c r="AA14" s="102">
        <f>'[2]Yearly LC Propylene'!AA14</f>
        <v>1360782.1013119763</v>
      </c>
      <c r="AB14" s="102">
        <f>'[2]Yearly LC Propylene'!AB14</f>
        <v>1351300.0874427424</v>
      </c>
      <c r="AC14" s="102">
        <f>'[2]Yearly LC Propylene'!AC14</f>
        <v>1341884.1448327717</v>
      </c>
      <c r="AD14" s="102">
        <f>'[2]Yearly LC Propylene'!AD14</f>
        <v>1332533.813093442</v>
      </c>
      <c r="AE14" s="102">
        <f>'[2]Yearly LC Propylene'!AE14</f>
        <v>1323248.6350441473</v>
      </c>
      <c r="AF14" s="102">
        <f>'[2]Yearly LC Propylene'!AF14</f>
        <v>1314028.1566899447</v>
      </c>
      <c r="AG14" s="102">
        <f>'[2]Yearly LC Propylene'!AG14</f>
        <v>1304871.927199356</v>
      </c>
      <c r="AH14" s="102">
        <f>'[2]Yearly LC Propylene'!AH14</f>
        <v>1295779.4988823249</v>
      </c>
      <c r="AJ14" s="102">
        <f>'[3]Yearly LC Propylene'!D14</f>
        <v>435529.06307600881</v>
      </c>
      <c r="AK14" s="102">
        <f>'[3]Yearly LC Propylene'!E14</f>
        <v>435529.06307600881</v>
      </c>
      <c r="AL14" s="102">
        <f>'[3]Yearly LC Propylene'!F14</f>
        <v>435529.06307600881</v>
      </c>
      <c r="AM14" s="102">
        <f>'[3]Yearly LC Propylene'!G14</f>
        <v>435529.06307600881</v>
      </c>
      <c r="AN14" s="102">
        <f>'[3]Yearly LC Propylene'!H14</f>
        <v>435529.06307600881</v>
      </c>
      <c r="AO14" s="102">
        <f>'[3]Yearly LC Propylene'!I14</f>
        <v>435529.06307600881</v>
      </c>
      <c r="AP14" s="102">
        <f>'[3]Yearly LC Propylene'!J14</f>
        <v>435529.06307600881</v>
      </c>
      <c r="AQ14" s="102">
        <f>'[3]Yearly LC Propylene'!K14</f>
        <v>435529.06307600881</v>
      </c>
      <c r="AR14" s="102">
        <f>'[3]Yearly LC Propylene'!L14</f>
        <v>435529.06307600881</v>
      </c>
      <c r="AS14" s="102">
        <f>'[3]Yearly LC Propylene'!M14</f>
        <v>435529.06307600881</v>
      </c>
      <c r="AT14" s="102">
        <f>'[3]Yearly LC Propylene'!N14</f>
        <v>435529.06307600881</v>
      </c>
      <c r="AU14" s="102">
        <f>'[3]Yearly LC Propylene'!O14</f>
        <v>435529.06307600881</v>
      </c>
      <c r="AV14" s="102">
        <f>'[3]Yearly LC Propylene'!P14</f>
        <v>435529.06307600881</v>
      </c>
      <c r="AW14" s="102">
        <f>'[3]Yearly LC Propylene'!Q14</f>
        <v>435529.06307600881</v>
      </c>
      <c r="AX14" s="102">
        <f>'[3]Yearly LC Propylene'!R14</f>
        <v>435529.06307600881</v>
      </c>
      <c r="AY14" s="102">
        <f>'[3]Yearly LC Propylene'!S14</f>
        <v>435529.06307600881</v>
      </c>
      <c r="AZ14" s="102">
        <f>'[3]Yearly LC Propylene'!T14</f>
        <v>435529.06307600881</v>
      </c>
      <c r="BA14" s="102">
        <f>'[3]Yearly LC Propylene'!U14</f>
        <v>435529.06307600881</v>
      </c>
      <c r="BB14" s="102">
        <f>'[3]Yearly LC Propylene'!V14</f>
        <v>435529.06307600881</v>
      </c>
      <c r="BC14" s="102">
        <f>'[3]Yearly LC Propylene'!W14</f>
        <v>435529.06307600881</v>
      </c>
      <c r="BD14" s="102">
        <f>'[3]Yearly LC Propylene'!X14</f>
        <v>435529.06307600881</v>
      </c>
      <c r="BE14" s="102">
        <f>'[3]Yearly LC Propylene'!Y14</f>
        <v>435529.06307600881</v>
      </c>
      <c r="BF14" s="102">
        <f>'[3]Yearly LC Propylene'!Z14</f>
        <v>435529.06307600881</v>
      </c>
      <c r="BG14" s="102">
        <f>'[3]Yearly LC Propylene'!AA14</f>
        <v>435529.06307600881</v>
      </c>
      <c r="BH14" s="102">
        <f>'[3]Yearly LC Propylene'!AB14</f>
        <v>435529.06307600881</v>
      </c>
      <c r="BI14" s="102">
        <f>'[3]Yearly LC Propylene'!AC14</f>
        <v>435529.06307600881</v>
      </c>
      <c r="BJ14" s="102">
        <f>'[3]Yearly LC Propylene'!AD14</f>
        <v>435529.06307600881</v>
      </c>
      <c r="BK14" s="102">
        <f>'[3]Yearly LC Propylene'!AE14</f>
        <v>435529.06307600881</v>
      </c>
      <c r="BL14" s="102">
        <f>'[3]Yearly LC Propylene'!AF14</f>
        <v>435529.06307600881</v>
      </c>
      <c r="BM14" s="102">
        <f>'[3]Yearly LC Propylene'!AG14</f>
        <v>435529.06307600881</v>
      </c>
      <c r="BN14" s="102">
        <f>'[3]Yearly LC Propylene'!AH14</f>
        <v>435529.06307600881</v>
      </c>
      <c r="BP14" s="102">
        <f t="shared" si="11"/>
        <v>2033741.8696448777</v>
      </c>
      <c r="BQ14" s="102">
        <f t="shared" si="11"/>
        <v>2022605.4239323258</v>
      </c>
      <c r="BR14" s="102">
        <f t="shared" si="11"/>
        <v>2011546.5776624756</v>
      </c>
      <c r="BS14" s="102">
        <f t="shared" si="11"/>
        <v>2000564.7901176098</v>
      </c>
      <c r="BT14" s="102">
        <f t="shared" si="11"/>
        <v>1989659.5243477651</v>
      </c>
      <c r="BU14" s="102">
        <f t="shared" si="11"/>
        <v>1978830.2471444791</v>
      </c>
      <c r="BV14" s="102">
        <f t="shared" si="11"/>
        <v>1968076.4290147186</v>
      </c>
      <c r="BW14" s="102">
        <f t="shared" si="11"/>
        <v>1957397.5441549912</v>
      </c>
      <c r="BX14" s="102">
        <f t="shared" si="11"/>
        <v>1946793.0704256352</v>
      </c>
      <c r="BY14" s="102">
        <f t="shared" si="11"/>
        <v>1936262.4893252908</v>
      </c>
      <c r="BZ14" s="102">
        <f t="shared" si="11"/>
        <v>1925805.2859655472</v>
      </c>
      <c r="CA14" s="102">
        <f t="shared" si="11"/>
        <v>1915420.9490457685</v>
      </c>
      <c r="CB14" s="102">
        <f t="shared" si="11"/>
        <v>1905108.9708280929</v>
      </c>
      <c r="CC14" s="102">
        <f t="shared" si="11"/>
        <v>1894868.8471126077</v>
      </c>
      <c r="CD14" s="102">
        <f t="shared" si="11"/>
        <v>1884700.077212696</v>
      </c>
      <c r="CE14" s="102">
        <f t="shared" si="11"/>
        <v>1874602.1639305567</v>
      </c>
      <c r="CF14" s="102">
        <f t="shared" si="43"/>
        <v>1864574.6135328934</v>
      </c>
      <c r="CG14" s="102">
        <f t="shared" si="43"/>
        <v>1854616.9357267737</v>
      </c>
      <c r="CH14" s="102">
        <f t="shared" si="43"/>
        <v>1844728.6436356572</v>
      </c>
      <c r="CI14" s="102">
        <f t="shared" si="43"/>
        <v>1834909.2537755889</v>
      </c>
      <c r="CJ14" s="102">
        <f t="shared" si="43"/>
        <v>1825158.2860315603</v>
      </c>
      <c r="CK14" s="102">
        <f t="shared" si="43"/>
        <v>1815475.2636340337</v>
      </c>
      <c r="CL14" s="102">
        <f t="shared" si="43"/>
        <v>1805859.7131356311</v>
      </c>
      <c r="CM14" s="102">
        <f t="shared" si="43"/>
        <v>1796311.1643879851</v>
      </c>
      <c r="CN14" s="102">
        <f t="shared" si="43"/>
        <v>1786829.1505187512</v>
      </c>
      <c r="CO14" s="102">
        <f t="shared" si="43"/>
        <v>1777413.2079087805</v>
      </c>
      <c r="CP14" s="102">
        <f t="shared" si="43"/>
        <v>1768062.8761694508</v>
      </c>
      <c r="CQ14" s="102">
        <f t="shared" si="43"/>
        <v>1758777.6981201561</v>
      </c>
      <c r="CR14" s="102">
        <f t="shared" si="43"/>
        <v>1749557.2197659535</v>
      </c>
      <c r="CS14" s="102">
        <f t="shared" si="43"/>
        <v>1740400.9902753648</v>
      </c>
      <c r="CT14" s="102">
        <f t="shared" si="43"/>
        <v>1731308.5619583337</v>
      </c>
      <c r="CY14" s="222" t="s">
        <v>43</v>
      </c>
      <c r="CZ14" s="228"/>
      <c r="DA14" s="228"/>
      <c r="DB14" s="228"/>
      <c r="DC14" s="228"/>
      <c r="DD14" s="228"/>
      <c r="DE14" s="228"/>
      <c r="DF14" s="227">
        <f>CT66+CT67</f>
        <v>1004920.4678567575</v>
      </c>
      <c r="DG14" s="228"/>
    </row>
    <row r="15" spans="1:111" s="88" customFormat="1" outlineLevel="1">
      <c r="A15" s="1"/>
      <c r="B15" s="9" t="s">
        <v>51</v>
      </c>
      <c r="C15" s="5" t="s">
        <v>197</v>
      </c>
      <c r="D15" s="102">
        <f>'[2]Yearly LC Propylene'!D15</f>
        <v>0</v>
      </c>
      <c r="E15" s="102">
        <f>'[2]Yearly LC Propylene'!E15</f>
        <v>965.57725794498322</v>
      </c>
      <c r="F15" s="102">
        <f>'[2]Yearly LC Propylene'!F15</f>
        <v>1917.6981117488128</v>
      </c>
      <c r="G15" s="102">
        <f>'[2]Yearly LC Propylene'!G15</f>
        <v>2856.5032089963302</v>
      </c>
      <c r="H15" s="102">
        <f>'[2]Yearly LC Propylene'!H15</f>
        <v>3782.1318905509456</v>
      </c>
      <c r="I15" s="102">
        <f>'[2]Yearly LC Propylene'!I15</f>
        <v>4694.7222019362871</v>
      </c>
      <c r="J15" s="102">
        <f>'[2]Yearly LC Propylene'!J15</f>
        <v>5594.4109046226667</v>
      </c>
      <c r="K15" s="102">
        <f>'[2]Yearly LC Propylene'!K15</f>
        <v>6481.3334872191699</v>
      </c>
      <c r="L15" s="102">
        <f>'[2]Yearly LC Propylene'!L15</f>
        <v>7355.6241765721015</v>
      </c>
      <c r="M15" s="102">
        <f>'[2]Yearly LC Propylene'!M15</f>
        <v>8217.4159487705692</v>
      </c>
      <c r="N15" s="102">
        <f>'[2]Yearly LC Propylene'!N15</f>
        <v>9066.8405400599513</v>
      </c>
      <c r="O15" s="102">
        <f>'[2]Yearly LC Propylene'!O15</f>
        <v>12328.091366882485</v>
      </c>
      <c r="P15" s="102">
        <f>'[2]Yearly LC Propylene'!P15</f>
        <v>15543.452768312245</v>
      </c>
      <c r="Q15" s="102">
        <f>'[2]Yearly LC Propylene'!Q15</f>
        <v>18713.405918658114</v>
      </c>
      <c r="R15" s="102">
        <f>'[2]Yearly LC Propylene'!R15</f>
        <v>21838.427514634219</v>
      </c>
      <c r="S15" s="102">
        <f>'[2]Yearly LC Propylene'!S15</f>
        <v>24918.989814397351</v>
      </c>
      <c r="T15" s="102">
        <f>'[2]Yearly LC Propylene'!T15</f>
        <v>27955.560676257755</v>
      </c>
      <c r="U15" s="102">
        <f>'[2]Yearly LC Propylene'!U15</f>
        <v>30948.603597065998</v>
      </c>
      <c r="V15" s="102">
        <f>'[2]Yearly LC Propylene'!V15</f>
        <v>33898.577750278455</v>
      </c>
      <c r="W15" s="102">
        <f>'[2]Yearly LC Propylene'!W15</f>
        <v>36805.938023704082</v>
      </c>
      <c r="X15" s="102">
        <f>'[2]Yearly LC Propylene'!X15</f>
        <v>39671.135056935076</v>
      </c>
      <c r="Y15" s="102">
        <f>'[2]Yearly LC Propylene'!Y15</f>
        <v>41913.381938789003</v>
      </c>
      <c r="Z15" s="102">
        <f>'[2]Yearly LC Propylene'!Z15</f>
        <v>44122.454402879739</v>
      </c>
      <c r="AA15" s="102">
        <f>'[2]Yearly LC Propylene'!AA15</f>
        <v>46298.705902198155</v>
      </c>
      <c r="AB15" s="102">
        <f>'[2]Yearly LC Propylene'!AB15</f>
        <v>48442.486574717383</v>
      </c>
      <c r="AC15" s="102">
        <f>'[2]Yearly LC Propylene'!AC15</f>
        <v>50554.143272429843</v>
      </c>
      <c r="AD15" s="102">
        <f>'[2]Yearly LC Propylene'!AD15</f>
        <v>52634.01959014048</v>
      </c>
      <c r="AE15" s="102">
        <f>'[2]Yearly LC Propylene'!AE15</f>
        <v>54682.455894018363</v>
      </c>
      <c r="AF15" s="102">
        <f>'[2]Yearly LC Propylene'!AF15</f>
        <v>56699.789349908438</v>
      </c>
      <c r="AG15" s="102">
        <f>'[2]Yearly LC Propylene'!AG15</f>
        <v>58686.35395140561</v>
      </c>
      <c r="AH15" s="102">
        <f>'[2]Yearly LC Propylene'!AH15</f>
        <v>60642.480547692809</v>
      </c>
      <c r="AJ15" s="102">
        <f>'[3]Yearly LC Propylene'!D15</f>
        <v>0</v>
      </c>
      <c r="AK15" s="102">
        <f>'[3]Yearly LC Propylene'!E15</f>
        <v>123.74687269178639</v>
      </c>
      <c r="AL15" s="102">
        <f>'[3]Yearly LC Propylene'!F15</f>
        <v>247.49374538357279</v>
      </c>
      <c r="AM15" s="102">
        <f>'[3]Yearly LC Propylene'!G15</f>
        <v>371.24061807535912</v>
      </c>
      <c r="AN15" s="102">
        <f>'[3]Yearly LC Propylene'!H15</f>
        <v>494.98749076714557</v>
      </c>
      <c r="AO15" s="102">
        <f>'[3]Yearly LC Propylene'!I15</f>
        <v>618.73436345893197</v>
      </c>
      <c r="AP15" s="102">
        <f>'[3]Yearly LC Propylene'!J15</f>
        <v>742.48123615071825</v>
      </c>
      <c r="AQ15" s="102">
        <f>'[3]Yearly LC Propylene'!K15</f>
        <v>866.22810884250464</v>
      </c>
      <c r="AR15" s="102">
        <f>'[3]Yearly LC Propylene'!L15</f>
        <v>989.97498153429115</v>
      </c>
      <c r="AS15" s="102">
        <f>'[3]Yearly LC Propylene'!M15</f>
        <v>1113.7218542260775</v>
      </c>
      <c r="AT15" s="102">
        <f>'[3]Yearly LC Propylene'!N15</f>
        <v>1237.4687269178639</v>
      </c>
      <c r="AU15" s="102">
        <f>'[3]Yearly LC Propylene'!O15</f>
        <v>1869.9527428981055</v>
      </c>
      <c r="AV15" s="102">
        <f>'[3]Yearly LC Propylene'!P15</f>
        <v>2502.4367588783466</v>
      </c>
      <c r="AW15" s="102">
        <f>'[3]Yearly LC Propylene'!Q15</f>
        <v>3134.9207748585886</v>
      </c>
      <c r="AX15" s="102">
        <f>'[3]Yearly LC Propylene'!R15</f>
        <v>3767.4047908388306</v>
      </c>
      <c r="AY15" s="102">
        <f>'[3]Yearly LC Propylene'!S15</f>
        <v>4399.8888068190727</v>
      </c>
      <c r="AZ15" s="102">
        <f>'[3]Yearly LC Propylene'!T15</f>
        <v>5032.3728227993142</v>
      </c>
      <c r="BA15" s="102">
        <f>'[3]Yearly LC Propylene'!U15</f>
        <v>5664.8568387795549</v>
      </c>
      <c r="BB15" s="102">
        <f>'[3]Yearly LC Propylene'!V15</f>
        <v>6297.3408547597974</v>
      </c>
      <c r="BC15" s="102">
        <f>'[3]Yearly LC Propylene'!W15</f>
        <v>6929.824870740038</v>
      </c>
      <c r="BD15" s="102">
        <f>'[3]Yearly LC Propylene'!X15</f>
        <v>7562.3088867202796</v>
      </c>
      <c r="BE15" s="102">
        <f>'[3]Yearly LC Propylene'!Y15</f>
        <v>8181.043250179212</v>
      </c>
      <c r="BF15" s="102">
        <f>'[3]Yearly LC Propylene'!Z15</f>
        <v>8799.7776136381435</v>
      </c>
      <c r="BG15" s="102">
        <f>'[3]Yearly LC Propylene'!AA15</f>
        <v>9418.5119770970759</v>
      </c>
      <c r="BH15" s="102">
        <f>'[3]Yearly LC Propylene'!AB15</f>
        <v>10037.246340556008</v>
      </c>
      <c r="BI15" s="102">
        <f>'[3]Yearly LC Propylene'!AC15</f>
        <v>10655.980704014939</v>
      </c>
      <c r="BJ15" s="102">
        <f>'[3]Yearly LC Propylene'!AD15</f>
        <v>11274.715067473871</v>
      </c>
      <c r="BK15" s="102">
        <f>'[3]Yearly LC Propylene'!AE15</f>
        <v>11893.449430932804</v>
      </c>
      <c r="BL15" s="102">
        <f>'[3]Yearly LC Propylene'!AF15</f>
        <v>12512.183794391734</v>
      </c>
      <c r="BM15" s="102">
        <f>'[3]Yearly LC Propylene'!AG15</f>
        <v>13130.918157850667</v>
      </c>
      <c r="BN15" s="102">
        <f>'[3]Yearly LC Propylene'!AH15</f>
        <v>13749.652521309599</v>
      </c>
      <c r="BP15" s="102">
        <f t="shared" si="11"/>
        <v>0</v>
      </c>
      <c r="BQ15" s="102">
        <f t="shared" si="11"/>
        <v>1089.3241306367695</v>
      </c>
      <c r="BR15" s="102">
        <f t="shared" si="11"/>
        <v>2165.1918571323858</v>
      </c>
      <c r="BS15" s="102">
        <f t="shared" si="11"/>
        <v>3227.7438270716893</v>
      </c>
      <c r="BT15" s="102">
        <f t="shared" si="11"/>
        <v>4277.1193813180907</v>
      </c>
      <c r="BU15" s="102">
        <f t="shared" si="11"/>
        <v>5313.4565653952195</v>
      </c>
      <c r="BV15" s="102">
        <f t="shared" si="11"/>
        <v>6336.8921407733851</v>
      </c>
      <c r="BW15" s="102">
        <f t="shared" si="11"/>
        <v>7347.5615960616742</v>
      </c>
      <c r="BX15" s="102">
        <f t="shared" si="11"/>
        <v>8345.5991581063936</v>
      </c>
      <c r="BY15" s="102">
        <f t="shared" si="11"/>
        <v>9331.1378029966472</v>
      </c>
      <c r="BZ15" s="102">
        <f t="shared" si="11"/>
        <v>10304.309266977816</v>
      </c>
      <c r="CA15" s="102">
        <f t="shared" si="11"/>
        <v>14198.044109780591</v>
      </c>
      <c r="CB15" s="102">
        <f t="shared" si="11"/>
        <v>18045.889527190593</v>
      </c>
      <c r="CC15" s="102">
        <f t="shared" si="11"/>
        <v>21848.326693516705</v>
      </c>
      <c r="CD15" s="102">
        <f t="shared" si="11"/>
        <v>25605.83230547305</v>
      </c>
      <c r="CE15" s="102">
        <f t="shared" si="11"/>
        <v>29318.878621216423</v>
      </c>
      <c r="CF15" s="102">
        <f t="shared" si="43"/>
        <v>32987.933499057071</v>
      </c>
      <c r="CG15" s="102">
        <f t="shared" si="43"/>
        <v>36613.460435845554</v>
      </c>
      <c r="CH15" s="102">
        <f t="shared" si="43"/>
        <v>40195.918605038256</v>
      </c>
      <c r="CI15" s="102">
        <f t="shared" si="43"/>
        <v>43735.762894444124</v>
      </c>
      <c r="CJ15" s="102">
        <f t="shared" si="43"/>
        <v>47233.443943655358</v>
      </c>
      <c r="CK15" s="102">
        <f t="shared" si="43"/>
        <v>50094.425188968213</v>
      </c>
      <c r="CL15" s="102">
        <f t="shared" si="43"/>
        <v>52922.232016517883</v>
      </c>
      <c r="CM15" s="102">
        <f t="shared" si="43"/>
        <v>55717.217879295233</v>
      </c>
      <c r="CN15" s="102">
        <f t="shared" si="43"/>
        <v>58479.732915273387</v>
      </c>
      <c r="CO15" s="102">
        <f t="shared" si="43"/>
        <v>61210.123976444782</v>
      </c>
      <c r="CP15" s="102">
        <f t="shared" si="43"/>
        <v>63908.734657614354</v>
      </c>
      <c r="CQ15" s="102">
        <f t="shared" si="43"/>
        <v>66575.905324951163</v>
      </c>
      <c r="CR15" s="102">
        <f t="shared" si="43"/>
        <v>69211.973144300166</v>
      </c>
      <c r="CS15" s="102">
        <f t="shared" si="43"/>
        <v>71817.272109256272</v>
      </c>
      <c r="CT15" s="102">
        <f t="shared" si="43"/>
        <v>74392.133069002404</v>
      </c>
      <c r="DE15" s="228"/>
      <c r="DF15" s="228">
        <f>(CT69+CT70)</f>
        <v>71476.51038655595</v>
      </c>
      <c r="DG15" s="228"/>
    </row>
    <row r="16" spans="1:111" s="88" customFormat="1" outlineLevel="1">
      <c r="A16" s="1"/>
      <c r="B16" s="9" t="s">
        <v>52</v>
      </c>
      <c r="C16" s="5" t="s">
        <v>197</v>
      </c>
      <c r="D16" s="102">
        <f>'[2]Yearly LC Propylene'!D16</f>
        <v>0</v>
      </c>
      <c r="E16" s="102">
        <f>'[2]Yearly LC Propylene'!E16</f>
        <v>5035.8567760515289</v>
      </c>
      <c r="F16" s="102">
        <f>'[2]Yearly LC Propylene'!F16</f>
        <v>10001.533228966886</v>
      </c>
      <c r="G16" s="102">
        <f>'[2]Yearly LC Propylene'!G16</f>
        <v>14897.762889996246</v>
      </c>
      <c r="H16" s="102">
        <f>'[2]Yearly LC Propylene'!H16</f>
        <v>19725.272475334936</v>
      </c>
      <c r="I16" s="102">
        <f>'[2]Yearly LC Propylene'!I16</f>
        <v>24484.781945483093</v>
      </c>
      <c r="J16" s="102">
        <f>'[2]Yearly LC Propylene'!J16</f>
        <v>29177.004564108989</v>
      </c>
      <c r="K16" s="102">
        <f>'[2]Yearly LC Propylene'!K16</f>
        <v>33802.64695641998</v>
      </c>
      <c r="L16" s="102">
        <f>'[2]Yearly LC Propylene'!L16</f>
        <v>38362.409167045269</v>
      </c>
      <c r="M16" s="102">
        <f>'[2]Yearly LC Propylene'!M16</f>
        <v>42856.984717434199</v>
      </c>
      <c r="N16" s="102">
        <f>'[2]Yearly LC Propylene'!N16</f>
        <v>47287.060662774209</v>
      </c>
      <c r="O16" s="102">
        <f>'[2]Yearly LC Propylene'!O16</f>
        <v>52175.068331749848</v>
      </c>
      <c r="P16" s="102">
        <f>'[2]Yearly LC Propylene'!P16</f>
        <v>56992.66015047823</v>
      </c>
      <c r="Q16" s="102">
        <f>'[2]Yearly LC Propylene'!Q16</f>
        <v>61740.580111193194</v>
      </c>
      <c r="R16" s="102">
        <f>'[2]Yearly LC Propylene'!R16</f>
        <v>66419.565256723959</v>
      </c>
      <c r="S16" s="102">
        <f>'[2]Yearly LC Propylene'!S16</f>
        <v>71030.345741219135</v>
      </c>
      <c r="T16" s="102">
        <f>'[2]Yearly LC Propylene'!T16</f>
        <v>75573.644890361902</v>
      </c>
      <c r="U16" s="102">
        <f>'[2]Yearly LC Propylene'!U16</f>
        <v>80050.179261080586</v>
      </c>
      <c r="V16" s="102">
        <f>'[2]Yearly LC Propylene'!V16</f>
        <v>84460.658700758635</v>
      </c>
      <c r="W16" s="102">
        <f>'[2]Yearly LC Propylene'!W16</f>
        <v>88805.786405947918</v>
      </c>
      <c r="X16" s="102">
        <f>'[2]Yearly LC Propylene'!X16</f>
        <v>93086.258980589744</v>
      </c>
      <c r="Y16" s="102">
        <f>'[2]Yearly LC Propylene'!Y16</f>
        <v>95356.711163872504</v>
      </c>
      <c r="Z16" s="102">
        <f>'[2]Yearly LC Propylene'!Z16</f>
        <v>97591.002344974127</v>
      </c>
      <c r="AA16" s="102">
        <f>'[2]Yearly LC Propylene'!AA16</f>
        <v>99789.526228818475</v>
      </c>
      <c r="AB16" s="102">
        <f>'[2]Yearly LC Propylene'!AB16</f>
        <v>101952.67278936604</v>
      </c>
      <c r="AC16" s="102">
        <f>'[2]Yearly LC Propylene'!AC16</f>
        <v>104080.82830249325</v>
      </c>
      <c r="AD16" s="102">
        <f>'[2]Yearly LC Propylene'!AD16</f>
        <v>106174.37537859462</v>
      </c>
      <c r="AE16" s="102">
        <f>'[2]Yearly LC Propylene'!AE16</f>
        <v>108233.69299491018</v>
      </c>
      <c r="AF16" s="102">
        <f>'[2]Yearly LC Propylene'!AF16</f>
        <v>110259.15652758043</v>
      </c>
      <c r="AG16" s="102">
        <f>'[2]Yearly LC Propylene'!AG16</f>
        <v>112251.13778343079</v>
      </c>
      <c r="AH16" s="102">
        <f>'[2]Yearly LC Propylene'!AH16</f>
        <v>114210.00503148812</v>
      </c>
      <c r="AJ16" s="102">
        <f>'[3]Yearly LC Propylene'!D16</f>
        <v>0</v>
      </c>
      <c r="AK16" s="102">
        <f>'[3]Yearly LC Propylene'!E16</f>
        <v>981.92640444864639</v>
      </c>
      <c r="AL16" s="102">
        <f>'[3]Yearly LC Propylene'!F16</f>
        <v>1963.8528088972928</v>
      </c>
      <c r="AM16" s="102">
        <f>'[3]Yearly LC Propylene'!G16</f>
        <v>2945.7792133459393</v>
      </c>
      <c r="AN16" s="102">
        <f>'[3]Yearly LC Propylene'!H16</f>
        <v>3927.7056177945856</v>
      </c>
      <c r="AO16" s="102">
        <f>'[3]Yearly LC Propylene'!I16</f>
        <v>4909.6320222432323</v>
      </c>
      <c r="AP16" s="102">
        <f>'[3]Yearly LC Propylene'!J16</f>
        <v>5891.5584266918786</v>
      </c>
      <c r="AQ16" s="102">
        <f>'[3]Yearly LC Propylene'!K16</f>
        <v>6873.484831140524</v>
      </c>
      <c r="AR16" s="102">
        <f>'[3]Yearly LC Propylene'!L16</f>
        <v>7855.4112355891712</v>
      </c>
      <c r="AS16" s="102">
        <f>'[3]Yearly LC Propylene'!M16</f>
        <v>8837.3376400378183</v>
      </c>
      <c r="AT16" s="102">
        <f>'[3]Yearly LC Propylene'!N16</f>
        <v>9819.2640444864646</v>
      </c>
      <c r="AU16" s="102">
        <f>'[3]Yearly LC Propylene'!O16</f>
        <v>11373.980851530152</v>
      </c>
      <c r="AV16" s="102">
        <f>'[3]Yearly LC Propylene'!P16</f>
        <v>12928.697658573845</v>
      </c>
      <c r="AW16" s="102">
        <f>'[3]Yearly LC Propylene'!Q16</f>
        <v>14483.414465617534</v>
      </c>
      <c r="AX16" s="102">
        <f>'[3]Yearly LC Propylene'!R16</f>
        <v>16038.131272661225</v>
      </c>
      <c r="AY16" s="102">
        <f>'[3]Yearly LC Propylene'!S16</f>
        <v>17592.848079704916</v>
      </c>
      <c r="AZ16" s="102">
        <f>'[3]Yearly LC Propylene'!T16</f>
        <v>19147.564886748605</v>
      </c>
      <c r="BA16" s="102">
        <f>'[3]Yearly LC Propylene'!U16</f>
        <v>20702.281693792298</v>
      </c>
      <c r="BB16" s="102">
        <f>'[3]Yearly LC Propylene'!V16</f>
        <v>22256.998500835987</v>
      </c>
      <c r="BC16" s="102">
        <f>'[3]Yearly LC Propylene'!W16</f>
        <v>23811.715307879676</v>
      </c>
      <c r="BD16" s="102">
        <f>'[3]Yearly LC Propylene'!X16</f>
        <v>25366.432114923366</v>
      </c>
      <c r="BE16" s="102">
        <f>'[3]Yearly LC Propylene'!Y16</f>
        <v>26921.148921967055</v>
      </c>
      <c r="BF16" s="102">
        <f>'[3]Yearly LC Propylene'!Z16</f>
        <v>28475.865729010744</v>
      </c>
      <c r="BG16" s="102">
        <f>'[3]Yearly LC Propylene'!AA16</f>
        <v>30030.582536054437</v>
      </c>
      <c r="BH16" s="102">
        <f>'[3]Yearly LC Propylene'!AB16</f>
        <v>31585.29934309813</v>
      </c>
      <c r="BI16" s="102">
        <f>'[3]Yearly LC Propylene'!AC16</f>
        <v>33140.016150141819</v>
      </c>
      <c r="BJ16" s="102">
        <f>'[3]Yearly LC Propylene'!AD16</f>
        <v>34694.732957185515</v>
      </c>
      <c r="BK16" s="102">
        <f>'[3]Yearly LC Propylene'!AE16</f>
        <v>36249.449764229197</v>
      </c>
      <c r="BL16" s="102">
        <f>'[3]Yearly LC Propylene'!AF16</f>
        <v>37804.166571272886</v>
      </c>
      <c r="BM16" s="102">
        <f>'[3]Yearly LC Propylene'!AG16</f>
        <v>39358.883378316576</v>
      </c>
      <c r="BN16" s="102">
        <f>'[3]Yearly LC Propylene'!AH16</f>
        <v>40913.600185360272</v>
      </c>
      <c r="BP16" s="102">
        <f t="shared" si="11"/>
        <v>0</v>
      </c>
      <c r="BQ16" s="102">
        <f t="shared" si="11"/>
        <v>6017.7831805001751</v>
      </c>
      <c r="BR16" s="102">
        <f t="shared" si="11"/>
        <v>11965.386037864178</v>
      </c>
      <c r="BS16" s="102">
        <f t="shared" si="11"/>
        <v>17843.542103342184</v>
      </c>
      <c r="BT16" s="102">
        <f t="shared" si="11"/>
        <v>23652.978093129521</v>
      </c>
      <c r="BU16" s="102">
        <f t="shared" si="11"/>
        <v>29394.413967726327</v>
      </c>
      <c r="BV16" s="102">
        <f t="shared" si="11"/>
        <v>35068.56299080087</v>
      </c>
      <c r="BW16" s="102">
        <f t="shared" si="11"/>
        <v>40676.131787560502</v>
      </c>
      <c r="BX16" s="102">
        <f t="shared" si="11"/>
        <v>46217.820402634439</v>
      </c>
      <c r="BY16" s="102">
        <f t="shared" si="11"/>
        <v>51694.322357472018</v>
      </c>
      <c r="BZ16" s="102">
        <f t="shared" si="11"/>
        <v>57106.324707260675</v>
      </c>
      <c r="CA16" s="102">
        <f t="shared" si="11"/>
        <v>63549.049183280003</v>
      </c>
      <c r="CB16" s="102">
        <f t="shared" si="11"/>
        <v>69921.357809052075</v>
      </c>
      <c r="CC16" s="102">
        <f t="shared" si="11"/>
        <v>76223.994576810728</v>
      </c>
      <c r="CD16" s="102">
        <f t="shared" si="11"/>
        <v>82457.696529385183</v>
      </c>
      <c r="CE16" s="102">
        <f t="shared" si="11"/>
        <v>88623.193820924047</v>
      </c>
      <c r="CF16" s="102">
        <f t="shared" si="43"/>
        <v>94721.209777110504</v>
      </c>
      <c r="CG16" s="102">
        <f t="shared" si="43"/>
        <v>100752.46095487289</v>
      </c>
      <c r="CH16" s="102">
        <f t="shared" si="43"/>
        <v>106717.65720159461</v>
      </c>
      <c r="CI16" s="102">
        <f t="shared" si="43"/>
        <v>112617.5017138276</v>
      </c>
      <c r="CJ16" s="102">
        <f t="shared" si="43"/>
        <v>118452.69109551312</v>
      </c>
      <c r="CK16" s="102">
        <f t="shared" si="43"/>
        <v>122277.86008583955</v>
      </c>
      <c r="CL16" s="102">
        <f t="shared" si="43"/>
        <v>126066.86807398486</v>
      </c>
      <c r="CM16" s="102">
        <f t="shared" si="43"/>
        <v>129820.10876487292</v>
      </c>
      <c r="CN16" s="102">
        <f t="shared" si="43"/>
        <v>133537.97213246417</v>
      </c>
      <c r="CO16" s="102">
        <f t="shared" si="43"/>
        <v>137220.84445263506</v>
      </c>
      <c r="CP16" s="102">
        <f t="shared" si="43"/>
        <v>140869.10833578013</v>
      </c>
      <c r="CQ16" s="102">
        <f t="shared" si="43"/>
        <v>144483.14275913936</v>
      </c>
      <c r="CR16" s="102">
        <f t="shared" si="43"/>
        <v>148063.32309885332</v>
      </c>
      <c r="CS16" s="102">
        <f t="shared" si="43"/>
        <v>151610.02116174737</v>
      </c>
      <c r="CT16" s="102">
        <f t="shared" si="43"/>
        <v>155123.6052168484</v>
      </c>
      <c r="CY16" s="222" t="s">
        <v>26</v>
      </c>
      <c r="CZ16" s="228"/>
      <c r="DA16" s="227">
        <f>CT4-BP4</f>
        <v>-821862.85878015868</v>
      </c>
      <c r="DB16" s="228"/>
      <c r="DC16" s="229">
        <f>CT38+CT7</f>
        <v>166219.32319602853</v>
      </c>
      <c r="DD16" s="228"/>
    </row>
    <row r="17" spans="1:111" s="88" customFormat="1" outlineLevel="1">
      <c r="A17" s="1"/>
      <c r="B17" s="1" t="s">
        <v>19</v>
      </c>
      <c r="C17" s="5" t="s">
        <v>197</v>
      </c>
      <c r="D17" s="102">
        <f>'[2]Yearly LC Propylene'!D17</f>
        <v>0</v>
      </c>
      <c r="E17" s="102">
        <f>'[2]Yearly LC Propylene'!E17</f>
        <v>6001.434033996512</v>
      </c>
      <c r="F17" s="102">
        <f>'[2]Yearly LC Propylene'!F17</f>
        <v>11919.231340715698</v>
      </c>
      <c r="G17" s="102">
        <f>'[2]Yearly LC Propylene'!G17</f>
        <v>17754.266098992575</v>
      </c>
      <c r="H17" s="102">
        <f>'[2]Yearly LC Propylene'!H17</f>
        <v>23507.404365885883</v>
      </c>
      <c r="I17" s="102">
        <f>'[2]Yearly LC Propylene'!I17</f>
        <v>29179.504147419379</v>
      </c>
      <c r="J17" s="102">
        <f>'[2]Yearly LC Propylene'!J17</f>
        <v>34771.415468731655</v>
      </c>
      <c r="K17" s="102">
        <f>'[2]Yearly LC Propylene'!K17</f>
        <v>40283.98044363915</v>
      </c>
      <c r="L17" s="102">
        <f>'[2]Yearly LC Propylene'!L17</f>
        <v>45718.033343617368</v>
      </c>
      <c r="M17" s="102">
        <f>'[2]Yearly LC Propylene'!M17</f>
        <v>51074.400666204769</v>
      </c>
      <c r="N17" s="102">
        <f>'[2]Yearly LC Propylene'!N17</f>
        <v>56353.90120283416</v>
      </c>
      <c r="O17" s="102">
        <f>'[2]Yearly LC Propylene'!O17</f>
        <v>64503.159698632335</v>
      </c>
      <c r="P17" s="102">
        <f>'[2]Yearly LC Propylene'!P17</f>
        <v>72536.112918790473</v>
      </c>
      <c r="Q17" s="102">
        <f>'[2]Yearly LC Propylene'!Q17</f>
        <v>80453.986029851309</v>
      </c>
      <c r="R17" s="102">
        <f>'[2]Yearly LC Propylene'!R17</f>
        <v>88257.992771358171</v>
      </c>
      <c r="S17" s="102">
        <f>'[2]Yearly LC Propylene'!S17</f>
        <v>95949.33555561649</v>
      </c>
      <c r="T17" s="102">
        <f>'[2]Yearly LC Propylene'!T17</f>
        <v>103529.20556661965</v>
      </c>
      <c r="U17" s="102">
        <f>'[2]Yearly LC Propylene'!U17</f>
        <v>110998.78285814659</v>
      </c>
      <c r="V17" s="102">
        <f>'[2]Yearly LC Propylene'!V17</f>
        <v>118359.23645103708</v>
      </c>
      <c r="W17" s="102">
        <f>'[2]Yearly LC Propylene'!W17</f>
        <v>125611.72442965201</v>
      </c>
      <c r="X17" s="102">
        <f>'[2]Yearly LC Propylene'!X17</f>
        <v>132757.39403752482</v>
      </c>
      <c r="Y17" s="102">
        <f>'[2]Yearly LC Propylene'!Y17</f>
        <v>137270.09310266151</v>
      </c>
      <c r="Z17" s="102">
        <f>'[2]Yearly LC Propylene'!Z17</f>
        <v>141713.45674785387</v>
      </c>
      <c r="AA17" s="102">
        <f>'[2]Yearly LC Propylene'!AA17</f>
        <v>146088.23213101662</v>
      </c>
      <c r="AB17" s="102">
        <f>'[2]Yearly LC Propylene'!AB17</f>
        <v>150395.15936408343</v>
      </c>
      <c r="AC17" s="102">
        <f>'[2]Yearly LC Propylene'!AC17</f>
        <v>154634.97157492308</v>
      </c>
      <c r="AD17" s="102">
        <f>'[2]Yearly LC Propylene'!AD17</f>
        <v>158808.39496873511</v>
      </c>
      <c r="AE17" s="102">
        <f>'[2]Yearly LC Propylene'!AE17</f>
        <v>162916.14888892852</v>
      </c>
      <c r="AF17" s="102">
        <f>'[2]Yearly LC Propylene'!AF17</f>
        <v>166958.94587748888</v>
      </c>
      <c r="AG17" s="102">
        <f>'[2]Yearly LC Propylene'!AG17</f>
        <v>170937.4917348364</v>
      </c>
      <c r="AH17" s="102">
        <f>'[2]Yearly LC Propylene'!AH17</f>
        <v>174852.48557918094</v>
      </c>
      <c r="AJ17" s="102">
        <f>'[3]Yearly LC Propylene'!D17</f>
        <v>0</v>
      </c>
      <c r="AK17" s="102">
        <f>'[3]Yearly LC Propylene'!E17</f>
        <v>1105.6732771404327</v>
      </c>
      <c r="AL17" s="102">
        <f>'[3]Yearly LC Propylene'!F17</f>
        <v>2211.3465542808653</v>
      </c>
      <c r="AM17" s="102">
        <f>'[3]Yearly LC Propylene'!G17</f>
        <v>3317.0198314212985</v>
      </c>
      <c r="AN17" s="102">
        <f>'[3]Yearly LC Propylene'!H17</f>
        <v>4422.6931085617307</v>
      </c>
      <c r="AO17" s="102">
        <f>'[3]Yearly LC Propylene'!I17</f>
        <v>5528.3663857021638</v>
      </c>
      <c r="AP17" s="102">
        <f>'[3]Yearly LC Propylene'!J17</f>
        <v>6634.039662842597</v>
      </c>
      <c r="AQ17" s="102">
        <f>'[3]Yearly LC Propylene'!K17</f>
        <v>7739.7129399830283</v>
      </c>
      <c r="AR17" s="102">
        <f>'[3]Yearly LC Propylene'!L17</f>
        <v>8845.3862171234614</v>
      </c>
      <c r="AS17" s="102">
        <f>'[3]Yearly LC Propylene'!M17</f>
        <v>9951.0594942638963</v>
      </c>
      <c r="AT17" s="102">
        <f>'[3]Yearly LC Propylene'!N17</f>
        <v>11056.732771404328</v>
      </c>
      <c r="AU17" s="102">
        <f>'[3]Yearly LC Propylene'!O17</f>
        <v>13243.933594428257</v>
      </c>
      <c r="AV17" s="102">
        <f>'[3]Yearly LC Propylene'!P17</f>
        <v>15431.134417452191</v>
      </c>
      <c r="AW17" s="102">
        <f>'[3]Yearly LC Propylene'!Q17</f>
        <v>17618.335240476124</v>
      </c>
      <c r="AX17" s="102">
        <f>'[3]Yearly LC Propylene'!R17</f>
        <v>19805.536063500054</v>
      </c>
      <c r="AY17" s="102">
        <f>'[3]Yearly LC Propylene'!S17</f>
        <v>21992.736886523988</v>
      </c>
      <c r="AZ17" s="102">
        <f>'[3]Yearly LC Propylene'!T17</f>
        <v>24179.937709547921</v>
      </c>
      <c r="BA17" s="102">
        <f>'[3]Yearly LC Propylene'!U17</f>
        <v>26367.138532571851</v>
      </c>
      <c r="BB17" s="102">
        <f>'[3]Yearly LC Propylene'!V17</f>
        <v>28554.339355595785</v>
      </c>
      <c r="BC17" s="102">
        <f>'[3]Yearly LC Propylene'!W17</f>
        <v>30741.540178619714</v>
      </c>
      <c r="BD17" s="102">
        <f>'[3]Yearly LC Propylene'!X17</f>
        <v>32928.741001643648</v>
      </c>
      <c r="BE17" s="102">
        <f>'[3]Yearly LC Propylene'!Y17</f>
        <v>35102.192172146264</v>
      </c>
      <c r="BF17" s="102">
        <f>'[3]Yearly LC Propylene'!Z17</f>
        <v>37275.643342648887</v>
      </c>
      <c r="BG17" s="102">
        <f>'[3]Yearly LC Propylene'!AA17</f>
        <v>39449.094513151511</v>
      </c>
      <c r="BH17" s="102">
        <f>'[3]Yearly LC Propylene'!AB17</f>
        <v>41622.545683654142</v>
      </c>
      <c r="BI17" s="102">
        <f>'[3]Yearly LC Propylene'!AC17</f>
        <v>43795.996854156758</v>
      </c>
      <c r="BJ17" s="102">
        <f>'[3]Yearly LC Propylene'!AD17</f>
        <v>45969.448024659388</v>
      </c>
      <c r="BK17" s="102">
        <f>'[3]Yearly LC Propylene'!AE17</f>
        <v>48142.899195161997</v>
      </c>
      <c r="BL17" s="102">
        <f>'[3]Yearly LC Propylene'!AF17</f>
        <v>50316.350365664621</v>
      </c>
      <c r="BM17" s="102">
        <f>'[3]Yearly LC Propylene'!AG17</f>
        <v>52489.801536167244</v>
      </c>
      <c r="BN17" s="102">
        <f>'[3]Yearly LC Propylene'!AH17</f>
        <v>54663.252706669868</v>
      </c>
      <c r="BP17" s="102">
        <f t="shared" si="11"/>
        <v>0</v>
      </c>
      <c r="BQ17" s="102">
        <f t="shared" si="11"/>
        <v>7107.1073111369442</v>
      </c>
      <c r="BR17" s="102">
        <f t="shared" si="11"/>
        <v>14130.577894996564</v>
      </c>
      <c r="BS17" s="102">
        <f t="shared" si="11"/>
        <v>21071.285930413873</v>
      </c>
      <c r="BT17" s="102">
        <f t="shared" si="11"/>
        <v>27930.097474447612</v>
      </c>
      <c r="BU17" s="102">
        <f t="shared" si="11"/>
        <v>34707.870533121546</v>
      </c>
      <c r="BV17" s="102">
        <f t="shared" si="11"/>
        <v>41405.45513157425</v>
      </c>
      <c r="BW17" s="102">
        <f t="shared" si="11"/>
        <v>48023.69338362218</v>
      </c>
      <c r="BX17" s="102">
        <f t="shared" si="11"/>
        <v>54563.419560740833</v>
      </c>
      <c r="BY17" s="102">
        <f t="shared" si="11"/>
        <v>61025.460160468661</v>
      </c>
      <c r="BZ17" s="102">
        <f t="shared" si="11"/>
        <v>67410.633974238488</v>
      </c>
      <c r="CA17" s="102">
        <f t="shared" si="11"/>
        <v>77747.093293060592</v>
      </c>
      <c r="CB17" s="102">
        <f t="shared" si="11"/>
        <v>87967.247336242668</v>
      </c>
      <c r="CC17" s="102">
        <f t="shared" si="11"/>
        <v>98072.321270327433</v>
      </c>
      <c r="CD17" s="102">
        <f t="shared" si="11"/>
        <v>108063.52883485823</v>
      </c>
      <c r="CE17" s="102">
        <f t="shared" si="11"/>
        <v>117942.07244214047</v>
      </c>
      <c r="CF17" s="102">
        <f t="shared" si="43"/>
        <v>127709.14327616757</v>
      </c>
      <c r="CG17" s="102">
        <f t="shared" si="43"/>
        <v>137365.92139071843</v>
      </c>
      <c r="CH17" s="102">
        <f t="shared" si="43"/>
        <v>146913.57580663287</v>
      </c>
      <c r="CI17" s="102">
        <f t="shared" si="43"/>
        <v>156353.26460827171</v>
      </c>
      <c r="CJ17" s="102">
        <f t="shared" si="43"/>
        <v>165686.13503916847</v>
      </c>
      <c r="CK17" s="102">
        <f t="shared" si="43"/>
        <v>172372.28527480777</v>
      </c>
      <c r="CL17" s="102">
        <f t="shared" si="43"/>
        <v>178989.10009050276</v>
      </c>
      <c r="CM17" s="102">
        <f t="shared" si="43"/>
        <v>185537.32664416812</v>
      </c>
      <c r="CN17" s="102">
        <f t="shared" si="43"/>
        <v>192017.70504773757</v>
      </c>
      <c r="CO17" s="102">
        <f t="shared" si="43"/>
        <v>198430.96842907983</v>
      </c>
      <c r="CP17" s="102">
        <f t="shared" si="43"/>
        <v>204777.8429933945</v>
      </c>
      <c r="CQ17" s="102">
        <f t="shared" si="43"/>
        <v>211059.04808409052</v>
      </c>
      <c r="CR17" s="102">
        <f t="shared" si="43"/>
        <v>217275.29624315351</v>
      </c>
      <c r="CS17" s="102">
        <f t="shared" si="43"/>
        <v>223427.29327100364</v>
      </c>
      <c r="CT17" s="102">
        <f t="shared" si="43"/>
        <v>229515.73828585079</v>
      </c>
    </row>
    <row r="18" spans="1:111" s="88" customFormat="1" ht="60" outlineLevel="1">
      <c r="A18" s="1"/>
      <c r="B18" s="9" t="s">
        <v>54</v>
      </c>
      <c r="C18" s="5" t="s">
        <v>197</v>
      </c>
      <c r="D18" s="102">
        <f>'[2]Yearly LC Propylene'!D18</f>
        <v>0</v>
      </c>
      <c r="E18" s="102">
        <f>'[2]Yearly LC Propylene'!E18</f>
        <v>3534.73647089919</v>
      </c>
      <c r="F18" s="102">
        <f>'[2]Yearly LC Propylene'!F18</f>
        <v>7020.2124169739591</v>
      </c>
      <c r="G18" s="102">
        <f>'[2]Yearly LC Propylene'!G18</f>
        <v>10456.942713801162</v>
      </c>
      <c r="H18" s="102">
        <f>'[2]Yearly LC Propylene'!H18</f>
        <v>13845.437453377825</v>
      </c>
      <c r="I18" s="102">
        <f>'[2]Yearly LC Propylene'!I18</f>
        <v>17186.201985786487</v>
      </c>
      <c r="J18" s="102">
        <f>'[2]Yearly LC Propylene'!J18</f>
        <v>20479.736960512168</v>
      </c>
      <c r="K18" s="102">
        <f>'[2]Yearly LC Propylene'!K18</f>
        <v>23726.53836741377</v>
      </c>
      <c r="L18" s="102">
        <f>'[2]Yearly LC Propylene'!L18</f>
        <v>26927.097577352706</v>
      </c>
      <c r="M18" s="102">
        <f>'[2]Yearly LC Propylene'!M18</f>
        <v>30081.901382481614</v>
      </c>
      <c r="N18" s="102">
        <f>'[2]Yearly LC Propylene'!N18</f>
        <v>33191.432036195802</v>
      </c>
      <c r="O18" s="102">
        <f>'[2]Yearly LC Propylene'!O18</f>
        <v>36256.167292750339</v>
      </c>
      <c r="P18" s="102">
        <f>'[2]Yearly LC Propylene'!P18</f>
        <v>39276.580446545304</v>
      </c>
      <c r="Q18" s="102">
        <f>'[2]Yearly LC Propylene'!Q18</f>
        <v>42253.140371082074</v>
      </c>
      <c r="R18" s="102">
        <f>'[2]Yearly LC Propylene'!R18</f>
        <v>45186.311557593224</v>
      </c>
      <c r="S18" s="102">
        <f>'[2]Yearly LC Propylene'!S18</f>
        <v>48076.554153348734</v>
      </c>
      <c r="T18" s="102">
        <f>'[2]Yearly LC Propylene'!T18</f>
        <v>50924.323999641179</v>
      </c>
      <c r="U18" s="102">
        <f>'[2]Yearly LC Propylene'!U18</f>
        <v>53730.072669452325</v>
      </c>
      <c r="V18" s="102">
        <f>'[2]Yearly LC Propylene'!V18</f>
        <v>56494.247504804087</v>
      </c>
      <c r="W18" s="102">
        <f>'[2]Yearly LC Propylene'!W18</f>
        <v>59217.291653796005</v>
      </c>
      <c r="X18" s="102">
        <f>'[2]Yearly LC Propylene'!X18</f>
        <v>61899.644107332097</v>
      </c>
      <c r="Y18" s="102">
        <f>'[2]Yearly LC Propylene'!Y18</f>
        <v>60930.475726527169</v>
      </c>
      <c r="Z18" s="102">
        <f>'[2]Yearly LC Propylene'!Z18</f>
        <v>62260.808645780933</v>
      </c>
      <c r="AA18" s="102">
        <f>'[2]Yearly LC Propylene'!AA18</f>
        <v>63569.643469481649</v>
      </c>
      <c r="AB18" s="102">
        <f>'[2]Yearly LC Propylene'!AB18</f>
        <v>64857.215204915854</v>
      </c>
      <c r="AC18" s="102">
        <f>'[2]Yearly LC Propylene'!AC18</f>
        <v>66123.756628095522</v>
      </c>
      <c r="AD18" s="102">
        <f>'[2]Yearly LC Propylene'!AD18</f>
        <v>67369.498303442902</v>
      </c>
      <c r="AE18" s="102">
        <f>'[2]Yearly LC Propylene'!AE18</f>
        <v>68594.668603309314</v>
      </c>
      <c r="AF18" s="102">
        <f>'[2]Yearly LC Propylene'!AF18</f>
        <v>69799.493727329304</v>
      </c>
      <c r="AG18" s="102">
        <f>'[2]Yearly LC Propylene'!AG18</f>
        <v>70984.197721611563</v>
      </c>
      <c r="AH18" s="102">
        <f>'[2]Yearly LC Propylene'!AH18</f>
        <v>72149.002497767855</v>
      </c>
      <c r="AJ18" s="102">
        <f>'[3]Yearly LC Propylene'!D18</f>
        <v>0</v>
      </c>
      <c r="AK18" s="102">
        <f>'[3]Yearly LC Propylene'!E18</f>
        <v>347.58703465970109</v>
      </c>
      <c r="AL18" s="102">
        <f>'[3]Yearly LC Propylene'!F18</f>
        <v>695.17406931940218</v>
      </c>
      <c r="AM18" s="102">
        <f>'[3]Yearly LC Propylene'!G18</f>
        <v>1042.7611039791034</v>
      </c>
      <c r="AN18" s="102">
        <f>'[3]Yearly LC Propylene'!H18</f>
        <v>1390.3481386388044</v>
      </c>
      <c r="AO18" s="102">
        <f>'[3]Yearly LC Propylene'!I18</f>
        <v>1737.9351732985053</v>
      </c>
      <c r="AP18" s="102">
        <f>'[3]Yearly LC Propylene'!J18</f>
        <v>2085.5222079582068</v>
      </c>
      <c r="AQ18" s="102">
        <f>'[3]Yearly LC Propylene'!K18</f>
        <v>2433.1092426179075</v>
      </c>
      <c r="AR18" s="102">
        <f>'[3]Yearly LC Propylene'!L18</f>
        <v>2780.6962772776087</v>
      </c>
      <c r="AS18" s="102">
        <f>'[3]Yearly LC Propylene'!M18</f>
        <v>3128.2833119373095</v>
      </c>
      <c r="AT18" s="102">
        <f>'[3]Yearly LC Propylene'!N18</f>
        <v>3475.8703465970107</v>
      </c>
      <c r="AU18" s="102">
        <f>'[3]Yearly LC Propylene'!O18</f>
        <v>3823.4573812567119</v>
      </c>
      <c r="AV18" s="102">
        <f>'[3]Yearly LC Propylene'!P18</f>
        <v>4171.0444159164135</v>
      </c>
      <c r="AW18" s="102">
        <f>'[3]Yearly LC Propylene'!Q18</f>
        <v>4518.6314505761147</v>
      </c>
      <c r="AX18" s="102">
        <f>'[3]Yearly LC Propylene'!R18</f>
        <v>4866.218485235815</v>
      </c>
      <c r="AY18" s="102">
        <f>'[3]Yearly LC Propylene'!S18</f>
        <v>5213.8055198955162</v>
      </c>
      <c r="AZ18" s="102">
        <f>'[3]Yearly LC Propylene'!T18</f>
        <v>5561.3925545552174</v>
      </c>
      <c r="BA18" s="102">
        <f>'[3]Yearly LC Propylene'!U18</f>
        <v>5908.9795892149186</v>
      </c>
      <c r="BB18" s="102">
        <f>'[3]Yearly LC Propylene'!V18</f>
        <v>6256.5666238746189</v>
      </c>
      <c r="BC18" s="102">
        <f>'[3]Yearly LC Propylene'!W18</f>
        <v>6604.153658534321</v>
      </c>
      <c r="BD18" s="102">
        <f>'[3]Yearly LC Propylene'!X18</f>
        <v>6951.7406931940213</v>
      </c>
      <c r="BE18" s="102">
        <f>'[3]Yearly LC Propylene'!Y18</f>
        <v>8749.6046655717873</v>
      </c>
      <c r="BF18" s="102">
        <f>'[3]Yearly LC Propylene'!Z18</f>
        <v>9109.1774600473382</v>
      </c>
      <c r="BG18" s="102">
        <f>'[3]Yearly LC Propylene'!AA18</f>
        <v>9468.7502545228908</v>
      </c>
      <c r="BH18" s="102">
        <f>'[3]Yearly LC Propylene'!AB18</f>
        <v>9828.3230489984435</v>
      </c>
      <c r="BI18" s="102">
        <f>'[3]Yearly LC Propylene'!AC18</f>
        <v>10187.895843473998</v>
      </c>
      <c r="BJ18" s="102">
        <f>'[3]Yearly LC Propylene'!AD18</f>
        <v>10547.468637949551</v>
      </c>
      <c r="BK18" s="102">
        <f>'[3]Yearly LC Propylene'!AE18</f>
        <v>10907.041432425103</v>
      </c>
      <c r="BL18" s="102">
        <f>'[3]Yearly LC Propylene'!AF18</f>
        <v>11266.614226900656</v>
      </c>
      <c r="BM18" s="102">
        <f>'[3]Yearly LC Propylene'!AG18</f>
        <v>11626.187021376209</v>
      </c>
      <c r="BN18" s="102">
        <f>'[3]Yearly LC Propylene'!AH18</f>
        <v>11985.759815851763</v>
      </c>
      <c r="BP18" s="102">
        <f t="shared" si="11"/>
        <v>0</v>
      </c>
      <c r="BQ18" s="102">
        <f t="shared" si="11"/>
        <v>3882.3235055588912</v>
      </c>
      <c r="BR18" s="102">
        <f t="shared" si="11"/>
        <v>7715.3864862933615</v>
      </c>
      <c r="BS18" s="102">
        <f t="shared" si="11"/>
        <v>11499.703817780264</v>
      </c>
      <c r="BT18" s="102">
        <f t="shared" si="11"/>
        <v>15235.785592016629</v>
      </c>
      <c r="BU18" s="102">
        <f t="shared" si="11"/>
        <v>18924.137159084992</v>
      </c>
      <c r="BV18" s="102">
        <f t="shared" si="11"/>
        <v>22565.259168470373</v>
      </c>
      <c r="BW18" s="102">
        <f t="shared" si="11"/>
        <v>26159.64761003168</v>
      </c>
      <c r="BX18" s="102">
        <f t="shared" si="11"/>
        <v>29707.793854630316</v>
      </c>
      <c r="BY18" s="102">
        <f t="shared" si="11"/>
        <v>33210.184694418924</v>
      </c>
      <c r="BZ18" s="102">
        <f t="shared" si="11"/>
        <v>36667.302382792812</v>
      </c>
      <c r="CA18" s="102">
        <f t="shared" si="11"/>
        <v>40079.624674007049</v>
      </c>
      <c r="CB18" s="102">
        <f t="shared" si="11"/>
        <v>43447.624862461715</v>
      </c>
      <c r="CC18" s="102">
        <f t="shared" si="11"/>
        <v>46771.771821658185</v>
      </c>
      <c r="CD18" s="102">
        <f t="shared" si="11"/>
        <v>50052.530042829036</v>
      </c>
      <c r="CE18" s="102">
        <f t="shared" si="11"/>
        <v>53290.359673244253</v>
      </c>
      <c r="CF18" s="102">
        <f t="shared" si="43"/>
        <v>56485.716554196399</v>
      </c>
      <c r="CG18" s="102">
        <f t="shared" si="43"/>
        <v>59639.052258667245</v>
      </c>
      <c r="CH18" s="102">
        <f t="shared" si="43"/>
        <v>62750.814128678707</v>
      </c>
      <c r="CI18" s="102">
        <f t="shared" si="43"/>
        <v>65821.445312330325</v>
      </c>
      <c r="CJ18" s="102">
        <f t="shared" si="43"/>
        <v>68851.384800526124</v>
      </c>
      <c r="CK18" s="102">
        <f t="shared" si="43"/>
        <v>69680.080392098957</v>
      </c>
      <c r="CL18" s="102">
        <f t="shared" si="43"/>
        <v>71369.98610582827</v>
      </c>
      <c r="CM18" s="102">
        <f t="shared" si="43"/>
        <v>73038.393724004534</v>
      </c>
      <c r="CN18" s="102">
        <f t="shared" si="43"/>
        <v>74685.538253914303</v>
      </c>
      <c r="CO18" s="102">
        <f t="shared" si="43"/>
        <v>76311.652471569512</v>
      </c>
      <c r="CP18" s="102">
        <f t="shared" si="43"/>
        <v>77916.966941392457</v>
      </c>
      <c r="CQ18" s="102">
        <f t="shared" si="43"/>
        <v>79501.710035734417</v>
      </c>
      <c r="CR18" s="102">
        <f t="shared" si="43"/>
        <v>81066.107954229956</v>
      </c>
      <c r="CS18" s="102">
        <f t="shared" si="43"/>
        <v>82610.384742987779</v>
      </c>
      <c r="CT18" s="102">
        <f t="shared" si="43"/>
        <v>84134.76231361962</v>
      </c>
      <c r="CY18" s="222"/>
      <c r="CZ18" s="223" t="s">
        <v>104</v>
      </c>
      <c r="DA18" s="223" t="s">
        <v>105</v>
      </c>
      <c r="DB18" s="223" t="s">
        <v>106</v>
      </c>
      <c r="DC18" s="223" t="s">
        <v>107</v>
      </c>
      <c r="DD18" s="223"/>
      <c r="DE18" s="224"/>
      <c r="DF18" s="223" t="s">
        <v>109</v>
      </c>
    </row>
    <row r="19" spans="1:111" s="88" customFormat="1" outlineLevel="1">
      <c r="A19" s="1"/>
      <c r="B19" s="9" t="s">
        <v>55</v>
      </c>
      <c r="C19" s="5" t="s">
        <v>197</v>
      </c>
      <c r="D19" s="121">
        <f>'[2]Yearly LC Propylene'!D19</f>
        <v>0</v>
      </c>
      <c r="E19" s="121">
        <f>'[2]Yearly LC Propylene'!E19</f>
        <v>1267.5344063615059</v>
      </c>
      <c r="F19" s="121">
        <f>'[2]Yearly LC Propylene'!F19</f>
        <v>2517.4042963992547</v>
      </c>
      <c r="G19" s="121">
        <f>'[2]Yearly LC Propylene'!G19</f>
        <v>3749.7943012771352</v>
      </c>
      <c r="H19" s="121">
        <f>'[2]Yearly LC Propylene'!H19</f>
        <v>4964.8873367972037</v>
      </c>
      <c r="I19" s="121">
        <f>'[2]Yearly LC Propylene'!I19</f>
        <v>6162.8646183406208</v>
      </c>
      <c r="J19" s="121">
        <f>'[2]Yearly LC Propylene'!J19</f>
        <v>7343.905675683659</v>
      </c>
      <c r="K19" s="121">
        <f>'[2]Yearly LC Propylene'!K19</f>
        <v>8508.1883676897814</v>
      </c>
      <c r="L19" s="121">
        <f>'[2]Yearly LC Propylene'!L19</f>
        <v>9655.8888968788197</v>
      </c>
      <c r="M19" s="121">
        <f>'[2]Yearly LC Propylene'!M19</f>
        <v>10787.181823874262</v>
      </c>
      <c r="N19" s="121">
        <f>'[2]Yearly LC Propylene'!N19</f>
        <v>11902.240081729584</v>
      </c>
      <c r="O19" s="121">
        <f>'[2]Yearly LC Propylene'!O19</f>
        <v>13001.23499013469</v>
      </c>
      <c r="P19" s="121">
        <f>'[2]Yearly LC Propylene'!P19</f>
        <v>12450.369153270121</v>
      </c>
      <c r="Q19" s="121">
        <f>'[2]Yearly LC Propylene'!Q19</f>
        <v>13072.065302303512</v>
      </c>
      <c r="R19" s="121">
        <f>'[2]Yearly LC Propylene'!R19</f>
        <v>13684.492903072454</v>
      </c>
      <c r="S19" s="121">
        <f>'[2]Yearly LC Propylene'!S19</f>
        <v>14287.750937448327</v>
      </c>
      <c r="T19" s="121">
        <f>'[2]Yearly LC Propylene'!T19</f>
        <v>14881.937457902948</v>
      </c>
      <c r="U19" s="121">
        <f>'[2]Yearly LC Propylene'!U19</f>
        <v>15467.149595654837</v>
      </c>
      <c r="V19" s="121">
        <f>'[2]Yearly LC Propylene'!V19</f>
        <v>16043.483568747095</v>
      </c>
      <c r="W19" s="121">
        <f>'[2]Yearly LC Propylene'!W19</f>
        <v>16611.034690057411</v>
      </c>
      <c r="X19" s="121">
        <f>'[2]Yearly LC Propylene'!X19</f>
        <v>17169.897375240824</v>
      </c>
      <c r="Y19" s="121">
        <f>'[2]Yearly LC Propylene'!Y19</f>
        <v>18109.144385619002</v>
      </c>
      <c r="Z19" s="121">
        <f>'[2]Yearly LC Propylene'!Z19</f>
        <v>18369.227550823231</v>
      </c>
      <c r="AA19" s="121">
        <f>'[2]Yearly LC Propylene'!AA19</f>
        <v>18624.806895520807</v>
      </c>
      <c r="AB19" s="121">
        <f>'[2]Yearly LC Propylene'!AB19</f>
        <v>18875.932557463184</v>
      </c>
      <c r="AC19" s="121">
        <f>'[2]Yearly LC Propylene'!AC19</f>
        <v>19122.654194353894</v>
      </c>
      <c r="AD19" s="121">
        <f>'[2]Yearly LC Propylene'!AD19</f>
        <v>19365.020988104181</v>
      </c>
      <c r="AE19" s="121">
        <f>'[2]Yearly LC Propylene'!AE19</f>
        <v>19603.081649052612</v>
      </c>
      <c r="AF19" s="121">
        <f>'[2]Yearly LC Propylene'!AF19</f>
        <v>19836.88442014901</v>
      </c>
      <c r="AG19" s="121">
        <f>'[2]Yearly LC Propylene'!AG19</f>
        <v>20066.477081102959</v>
      </c>
      <c r="AH19" s="121">
        <f>'[2]Yearly LC Propylene'!AH19</f>
        <v>20291.906952497204</v>
      </c>
      <c r="AI19" s="121"/>
      <c r="AJ19" s="121">
        <f>'[3]Yearly LC Propylene'!D19</f>
        <v>0</v>
      </c>
      <c r="AK19" s="121">
        <f>'[3]Yearly LC Propylene'!E19</f>
        <v>304.13865532723844</v>
      </c>
      <c r="AL19" s="121">
        <f>'[3]Yearly LC Propylene'!F19</f>
        <v>608.27731065447688</v>
      </c>
      <c r="AM19" s="121">
        <f>'[3]Yearly LC Propylene'!G19</f>
        <v>912.41596598171543</v>
      </c>
      <c r="AN19" s="121">
        <f>'[3]Yearly LC Propylene'!H19</f>
        <v>1216.5546213089538</v>
      </c>
      <c r="AO19" s="121">
        <f>'[3]Yearly LC Propylene'!I19</f>
        <v>1520.6932766361924</v>
      </c>
      <c r="AP19" s="121">
        <f>'[3]Yearly LC Propylene'!J19</f>
        <v>1824.8319319634309</v>
      </c>
      <c r="AQ19" s="121">
        <f>'[3]Yearly LC Propylene'!K19</f>
        <v>2128.9705872906693</v>
      </c>
      <c r="AR19" s="121">
        <f>'[3]Yearly LC Propylene'!L19</f>
        <v>2433.1092426179075</v>
      </c>
      <c r="AS19" s="121">
        <f>'[3]Yearly LC Propylene'!M19</f>
        <v>2737.2478979451457</v>
      </c>
      <c r="AT19" s="121">
        <f>'[3]Yearly LC Propylene'!N19</f>
        <v>3041.3865532723848</v>
      </c>
      <c r="AU19" s="121">
        <f>'[3]Yearly LC Propylene'!O19</f>
        <v>3345.5252085996231</v>
      </c>
      <c r="AV19" s="121">
        <f>'[3]Yearly LC Propylene'!P19</f>
        <v>3439.9130671494554</v>
      </c>
      <c r="AW19" s="121">
        <f>'[3]Yearly LC Propylene'!Q19</f>
        <v>3838.4395810265269</v>
      </c>
      <c r="AX19" s="121">
        <f>'[3]Yearly LC Propylene'!R19</f>
        <v>4236.9660949035988</v>
      </c>
      <c r="AY19" s="121">
        <f>'[3]Yearly LC Propylene'!S19</f>
        <v>4635.4926087806698</v>
      </c>
      <c r="AZ19" s="121">
        <f>'[3]Yearly LC Propylene'!T19</f>
        <v>5034.0191226577408</v>
      </c>
      <c r="BA19" s="121">
        <f>'[3]Yearly LC Propylene'!U19</f>
        <v>5432.5456365348118</v>
      </c>
      <c r="BB19" s="121">
        <f>'[3]Yearly LC Propylene'!V19</f>
        <v>5831.0721504118828</v>
      </c>
      <c r="BC19" s="121">
        <f>'[3]Yearly LC Propylene'!W19</f>
        <v>6229.5986642889548</v>
      </c>
      <c r="BD19" s="121">
        <f>'[3]Yearly LC Propylene'!X19</f>
        <v>6628.1251781660249</v>
      </c>
      <c r="BE19" s="121">
        <f>'[3]Yearly LC Propylene'!Y19</f>
        <v>7372.740506725816</v>
      </c>
      <c r="BF19" s="121">
        <f>'[3]Yearly LC Propylene'!Z19</f>
        <v>7718.8293214085352</v>
      </c>
      <c r="BG19" s="121">
        <f>'[3]Yearly LC Propylene'!AA19</f>
        <v>8064.9181360912553</v>
      </c>
      <c r="BH19" s="121">
        <f>'[3]Yearly LC Propylene'!AB19</f>
        <v>8411.0069507739754</v>
      </c>
      <c r="BI19" s="121">
        <f>'[3]Yearly LC Propylene'!AC19</f>
        <v>8757.0957654566937</v>
      </c>
      <c r="BJ19" s="121">
        <f>'[3]Yearly LC Propylene'!AD19</f>
        <v>9103.1845801394138</v>
      </c>
      <c r="BK19" s="121">
        <f>'[3]Yearly LC Propylene'!AE19</f>
        <v>9449.2733948221339</v>
      </c>
      <c r="BL19" s="121">
        <f>'[3]Yearly LC Propylene'!AF19</f>
        <v>9795.3622095048522</v>
      </c>
      <c r="BM19" s="121">
        <f>'[3]Yearly LC Propylene'!AG19</f>
        <v>10141.451024187572</v>
      </c>
      <c r="BN19" s="121">
        <f>'[3]Yearly LC Propylene'!AH19</f>
        <v>10487.539838870292</v>
      </c>
      <c r="BO19" s="121"/>
      <c r="BP19" s="121">
        <f t="shared" si="11"/>
        <v>0</v>
      </c>
      <c r="BQ19" s="121">
        <f t="shared" si="11"/>
        <v>1571.6730616887444</v>
      </c>
      <c r="BR19" s="121">
        <f t="shared" si="11"/>
        <v>3125.6816070537316</v>
      </c>
      <c r="BS19" s="121">
        <f t="shared" si="11"/>
        <v>4662.2102672588508</v>
      </c>
      <c r="BT19" s="121">
        <f t="shared" si="11"/>
        <v>6181.4419581061575</v>
      </c>
      <c r="BU19" s="121">
        <f t="shared" si="11"/>
        <v>7683.5578949768133</v>
      </c>
      <c r="BV19" s="121">
        <f t="shared" si="11"/>
        <v>9168.73760764709</v>
      </c>
      <c r="BW19" s="121">
        <f t="shared" si="11"/>
        <v>10637.15895498045</v>
      </c>
      <c r="BX19" s="121">
        <f t="shared" si="11"/>
        <v>12088.998139496727</v>
      </c>
      <c r="BY19" s="121">
        <f t="shared" si="11"/>
        <v>13524.429721819408</v>
      </c>
      <c r="BZ19" s="121">
        <f t="shared" si="11"/>
        <v>14943.626635001969</v>
      </c>
      <c r="CA19" s="121">
        <f t="shared" si="11"/>
        <v>16346.760198734313</v>
      </c>
      <c r="CB19" s="121">
        <f t="shared" si="11"/>
        <v>15890.282220419576</v>
      </c>
      <c r="CC19" s="121">
        <f t="shared" si="11"/>
        <v>16910.504883330039</v>
      </c>
      <c r="CD19" s="121">
        <f t="shared" si="11"/>
        <v>17921.458997976053</v>
      </c>
      <c r="CE19" s="121">
        <f t="shared" si="11"/>
        <v>18923.243546228998</v>
      </c>
      <c r="CF19" s="121">
        <f t="shared" si="43"/>
        <v>19915.956580560691</v>
      </c>
      <c r="CG19" s="121">
        <f t="shared" si="43"/>
        <v>20899.69523218965</v>
      </c>
      <c r="CH19" s="121">
        <f t="shared" si="43"/>
        <v>21874.555719158976</v>
      </c>
      <c r="CI19" s="121">
        <f t="shared" si="43"/>
        <v>22840.633354346366</v>
      </c>
      <c r="CJ19" s="121">
        <f t="shared" si="43"/>
        <v>23798.022553406849</v>
      </c>
      <c r="CK19" s="121">
        <f t="shared" si="43"/>
        <v>25481.884892344817</v>
      </c>
      <c r="CL19" s="121">
        <f t="shared" si="43"/>
        <v>26088.056872231766</v>
      </c>
      <c r="CM19" s="121">
        <f t="shared" si="43"/>
        <v>26689.725031612063</v>
      </c>
      <c r="CN19" s="121">
        <f t="shared" si="43"/>
        <v>27286.939508237159</v>
      </c>
      <c r="CO19" s="121">
        <f t="shared" si="43"/>
        <v>27879.749959810586</v>
      </c>
      <c r="CP19" s="121">
        <f t="shared" si="43"/>
        <v>28468.205568243597</v>
      </c>
      <c r="CQ19" s="121">
        <f t="shared" si="43"/>
        <v>29052.355043874748</v>
      </c>
      <c r="CR19" s="121">
        <f t="shared" si="43"/>
        <v>29632.246629653862</v>
      </c>
      <c r="CS19" s="121">
        <f t="shared" si="43"/>
        <v>30207.928105290532</v>
      </c>
      <c r="CT19" s="121">
        <f t="shared" si="43"/>
        <v>30779.446791367496</v>
      </c>
      <c r="CY19" s="226"/>
      <c r="CZ19" s="226"/>
      <c r="DA19" s="226"/>
      <c r="DB19" s="226"/>
      <c r="DC19" s="226"/>
      <c r="DD19" s="226"/>
      <c r="DE19" s="226"/>
      <c r="DF19" s="226"/>
    </row>
    <row r="20" spans="1:111" s="88" customFormat="1" outlineLevel="1">
      <c r="A20" s="1"/>
      <c r="B20" s="1" t="s">
        <v>23</v>
      </c>
      <c r="C20" s="5" t="s">
        <v>197</v>
      </c>
      <c r="D20" s="119">
        <f>'[2]Yearly LC Propylene'!D20</f>
        <v>0</v>
      </c>
      <c r="E20" s="119">
        <f>'[2]Yearly LC Propylene'!E20</f>
        <v>4802.2708772606957</v>
      </c>
      <c r="F20" s="119">
        <f>'[2]Yearly LC Propylene'!F20</f>
        <v>9537.6167133732142</v>
      </c>
      <c r="G20" s="119">
        <f>'[2]Yearly LC Propylene'!G20</f>
        <v>14206.737015078297</v>
      </c>
      <c r="H20" s="119">
        <f>'[2]Yearly LC Propylene'!H20</f>
        <v>18810.324790175029</v>
      </c>
      <c r="I20" s="119">
        <f>'[2]Yearly LC Propylene'!I20</f>
        <v>23349.066604127107</v>
      </c>
      <c r="J20" s="119">
        <f>'[2]Yearly LC Propylene'!J20</f>
        <v>27823.642636195826</v>
      </c>
      <c r="K20" s="119">
        <f>'[2]Yearly LC Propylene'!K20</f>
        <v>32234.726735103552</v>
      </c>
      <c r="L20" s="119">
        <f>'[2]Yearly LC Propylene'!L20</f>
        <v>36582.986474231526</v>
      </c>
      <c r="M20" s="119">
        <f>'[2]Yearly LC Propylene'!M20</f>
        <v>40869.083206355877</v>
      </c>
      <c r="N20" s="119">
        <f>'[2]Yearly LC Propylene'!N20</f>
        <v>45093.672117925387</v>
      </c>
      <c r="O20" s="119">
        <f>'[2]Yearly LC Propylene'!O20</f>
        <v>49257.402282885028</v>
      </c>
      <c r="P20" s="119">
        <f>'[2]Yearly LC Propylene'!P20</f>
        <v>51726.949599815423</v>
      </c>
      <c r="Q20" s="119">
        <f>'[2]Yearly LC Propylene'!Q20</f>
        <v>55325.205673385586</v>
      </c>
      <c r="R20" s="119">
        <f>'[2]Yearly LC Propylene'!R20</f>
        <v>58870.804460665677</v>
      </c>
      <c r="S20" s="119">
        <f>'[2]Yearly LC Propylene'!S20</f>
        <v>62364.305090797061</v>
      </c>
      <c r="T20" s="119">
        <f>'[2]Yearly LC Propylene'!T20</f>
        <v>65806.261457544126</v>
      </c>
      <c r="U20" s="119">
        <f>'[2]Yearly LC Propylene'!U20</f>
        <v>69197.222265107164</v>
      </c>
      <c r="V20" s="119">
        <f>'[2]Yearly LC Propylene'!V20</f>
        <v>72537.731073551186</v>
      </c>
      <c r="W20" s="119">
        <f>'[2]Yearly LC Propylene'!W20</f>
        <v>75828.32634385342</v>
      </c>
      <c r="X20" s="119">
        <f>'[2]Yearly LC Propylene'!X20</f>
        <v>79069.541482572924</v>
      </c>
      <c r="Y20" s="119">
        <f>'[2]Yearly LC Propylene'!Y20</f>
        <v>79039.620112146164</v>
      </c>
      <c r="Z20" s="119">
        <f>'[2]Yearly LC Propylene'!Z20</f>
        <v>80630.036196604167</v>
      </c>
      <c r="AA20" s="119">
        <f>'[2]Yearly LC Propylene'!AA20</f>
        <v>82194.450365002456</v>
      </c>
      <c r="AB20" s="119">
        <f>'[2]Yearly LC Propylene'!AB20</f>
        <v>83733.147762379042</v>
      </c>
      <c r="AC20" s="119">
        <f>'[2]Yearly LC Propylene'!AC20</f>
        <v>85246.410822449412</v>
      </c>
      <c r="AD20" s="119">
        <f>'[2]Yearly LC Propylene'!AD20</f>
        <v>86734.519291547083</v>
      </c>
      <c r="AE20" s="119">
        <f>'[2]Yearly LC Propylene'!AE20</f>
        <v>88197.750252361933</v>
      </c>
      <c r="AF20" s="119">
        <f>'[2]Yearly LC Propylene'!AF20</f>
        <v>89636.378147478317</v>
      </c>
      <c r="AG20" s="119">
        <f>'[2]Yearly LC Propylene'!AG20</f>
        <v>91050.674802714522</v>
      </c>
      <c r="AH20" s="119">
        <f>'[2]Yearly LC Propylene'!AH20</f>
        <v>92440.909450265055</v>
      </c>
      <c r="AI20" s="119"/>
      <c r="AJ20" s="119">
        <f>'[3]Yearly LC Propylene'!D20</f>
        <v>0</v>
      </c>
      <c r="AK20" s="119">
        <f>'[3]Yearly LC Propylene'!E20</f>
        <v>651.72568998693953</v>
      </c>
      <c r="AL20" s="119">
        <f>'[3]Yearly LC Propylene'!F20</f>
        <v>1303.4513799738791</v>
      </c>
      <c r="AM20" s="119">
        <f>'[3]Yearly LC Propylene'!G20</f>
        <v>1955.1770699608187</v>
      </c>
      <c r="AN20" s="119">
        <f>'[3]Yearly LC Propylene'!H20</f>
        <v>2606.9027599477581</v>
      </c>
      <c r="AO20" s="119">
        <f>'[3]Yearly LC Propylene'!I20</f>
        <v>3258.6284499346975</v>
      </c>
      <c r="AP20" s="119">
        <f>'[3]Yearly LC Propylene'!J20</f>
        <v>3910.3541399216374</v>
      </c>
      <c r="AQ20" s="119">
        <f>'[3]Yearly LC Propylene'!K20</f>
        <v>4562.0798299085764</v>
      </c>
      <c r="AR20" s="119">
        <f>'[3]Yearly LC Propylene'!L20</f>
        <v>5213.8055198955162</v>
      </c>
      <c r="AS20" s="119">
        <f>'[3]Yearly LC Propylene'!M20</f>
        <v>5865.5312098824552</v>
      </c>
      <c r="AT20" s="119">
        <f>'[3]Yearly LC Propylene'!N20</f>
        <v>6517.2568998693951</v>
      </c>
      <c r="AU20" s="119">
        <f>'[3]Yearly LC Propylene'!O20</f>
        <v>7168.9825898563349</v>
      </c>
      <c r="AV20" s="119">
        <f>'[3]Yearly LC Propylene'!P20</f>
        <v>7610.9574830658694</v>
      </c>
      <c r="AW20" s="119">
        <f>'[3]Yearly LC Propylene'!Q20</f>
        <v>8357.0710316026416</v>
      </c>
      <c r="AX20" s="119">
        <f>'[3]Yearly LC Propylene'!R20</f>
        <v>9103.1845801394138</v>
      </c>
      <c r="AY20" s="119">
        <f>'[3]Yearly LC Propylene'!S20</f>
        <v>9849.298128676186</v>
      </c>
      <c r="AZ20" s="119">
        <f>'[3]Yearly LC Propylene'!T20</f>
        <v>10595.411677212958</v>
      </c>
      <c r="BA20" s="119">
        <f>'[3]Yearly LC Propylene'!U20</f>
        <v>11341.52522574973</v>
      </c>
      <c r="BB20" s="119">
        <f>'[3]Yearly LC Propylene'!V20</f>
        <v>12087.638774286501</v>
      </c>
      <c r="BC20" s="119">
        <f>'[3]Yearly LC Propylene'!W20</f>
        <v>12833.752322823275</v>
      </c>
      <c r="BD20" s="119">
        <f>'[3]Yearly LC Propylene'!X20</f>
        <v>13579.865871360045</v>
      </c>
      <c r="BE20" s="119">
        <f>'[3]Yearly LC Propylene'!Y20</f>
        <v>16122.345172297602</v>
      </c>
      <c r="BF20" s="119">
        <f>'[3]Yearly LC Propylene'!Z20</f>
        <v>16828.006781455872</v>
      </c>
      <c r="BG20" s="119">
        <f>'[3]Yearly LC Propylene'!AA20</f>
        <v>17533.668390614148</v>
      </c>
      <c r="BH20" s="119">
        <f>'[3]Yearly LC Propylene'!AB20</f>
        <v>18239.329999772417</v>
      </c>
      <c r="BI20" s="119">
        <f>'[3]Yearly LC Propylene'!AC20</f>
        <v>18944.991608930693</v>
      </c>
      <c r="BJ20" s="119">
        <f>'[3]Yearly LC Propylene'!AD20</f>
        <v>19650.653218088963</v>
      </c>
      <c r="BK20" s="119">
        <f>'[3]Yearly LC Propylene'!AE20</f>
        <v>20356.314827247239</v>
      </c>
      <c r="BL20" s="119">
        <f>'[3]Yearly LC Propylene'!AF20</f>
        <v>21061.976436405508</v>
      </c>
      <c r="BM20" s="119">
        <f>'[3]Yearly LC Propylene'!AG20</f>
        <v>21767.638045563781</v>
      </c>
      <c r="BN20" s="119">
        <f>'[3]Yearly LC Propylene'!AH20</f>
        <v>22473.299654722054</v>
      </c>
      <c r="BO20" s="119"/>
      <c r="BP20" s="119">
        <f t="shared" si="11"/>
        <v>0</v>
      </c>
      <c r="BQ20" s="119">
        <f t="shared" si="11"/>
        <v>5453.9965672476355</v>
      </c>
      <c r="BR20" s="119">
        <f t="shared" si="11"/>
        <v>10841.068093347094</v>
      </c>
      <c r="BS20" s="119">
        <f t="shared" si="11"/>
        <v>16161.914085039116</v>
      </c>
      <c r="BT20" s="119">
        <f t="shared" si="11"/>
        <v>21417.227550122789</v>
      </c>
      <c r="BU20" s="119">
        <f t="shared" si="11"/>
        <v>26607.695054061805</v>
      </c>
      <c r="BV20" s="119">
        <f t="shared" si="11"/>
        <v>31733.996776117463</v>
      </c>
      <c r="BW20" s="119">
        <f t="shared" si="11"/>
        <v>36796.806565012128</v>
      </c>
      <c r="BX20" s="119">
        <f t="shared" si="11"/>
        <v>41796.791994127045</v>
      </c>
      <c r="BY20" s="119">
        <f t="shared" si="11"/>
        <v>46734.614416238335</v>
      </c>
      <c r="BZ20" s="119">
        <f t="shared" si="11"/>
        <v>51610.929017794784</v>
      </c>
      <c r="CA20" s="119">
        <f t="shared" si="11"/>
        <v>56426.384872741364</v>
      </c>
      <c r="CB20" s="119">
        <f t="shared" si="11"/>
        <v>59337.907082881291</v>
      </c>
      <c r="CC20" s="119">
        <f t="shared" si="11"/>
        <v>63682.276704988224</v>
      </c>
      <c r="CD20" s="119">
        <f t="shared" si="11"/>
        <v>67973.989040805085</v>
      </c>
      <c r="CE20" s="119">
        <f t="shared" si="11"/>
        <v>72213.60321947324</v>
      </c>
      <c r="CF20" s="119">
        <f t="shared" si="43"/>
        <v>76401.673134757089</v>
      </c>
      <c r="CG20" s="119">
        <f t="shared" si="43"/>
        <v>80538.747490856898</v>
      </c>
      <c r="CH20" s="119">
        <f t="shared" si="43"/>
        <v>84625.36984783769</v>
      </c>
      <c r="CI20" s="119">
        <f t="shared" si="43"/>
        <v>88662.078666676694</v>
      </c>
      <c r="CJ20" s="119">
        <f t="shared" si="43"/>
        <v>92649.407353932969</v>
      </c>
      <c r="CK20" s="119">
        <f t="shared" si="43"/>
        <v>95161.965284443766</v>
      </c>
      <c r="CL20" s="119">
        <f t="shared" si="43"/>
        <v>97458.042978060039</v>
      </c>
      <c r="CM20" s="119">
        <f t="shared" si="43"/>
        <v>99728.118755616597</v>
      </c>
      <c r="CN20" s="119">
        <f t="shared" si="43"/>
        <v>101972.47776215145</v>
      </c>
      <c r="CO20" s="119">
        <f t="shared" si="43"/>
        <v>104191.40243138011</v>
      </c>
      <c r="CP20" s="119">
        <f t="shared" si="43"/>
        <v>106385.17250963605</v>
      </c>
      <c r="CQ20" s="119">
        <f t="shared" si="43"/>
        <v>108554.06507960916</v>
      </c>
      <c r="CR20" s="119">
        <f t="shared" si="43"/>
        <v>110698.35458388383</v>
      </c>
      <c r="CS20" s="119">
        <f t="shared" si="43"/>
        <v>112818.31284827831</v>
      </c>
      <c r="CT20" s="119">
        <f t="shared" si="43"/>
        <v>114914.20910498711</v>
      </c>
      <c r="CY20" s="222" t="s">
        <v>34</v>
      </c>
      <c r="CZ20" s="227">
        <f>CZ11</f>
        <v>5470589.4757582033</v>
      </c>
      <c r="DA20" s="228"/>
      <c r="DB20" s="227" t="s">
        <v>35</v>
      </c>
      <c r="DC20" s="228"/>
      <c r="DD20" s="228" t="s">
        <v>35</v>
      </c>
      <c r="DE20" s="228"/>
      <c r="DF20" s="229" t="s">
        <v>35</v>
      </c>
    </row>
    <row r="21" spans="1:111" s="86" customFormat="1">
      <c r="A21" s="1"/>
      <c r="B21" s="1" t="s">
        <v>48</v>
      </c>
      <c r="C21" s="12" t="s">
        <v>197</v>
      </c>
      <c r="D21" s="102">
        <f>'[2]Yearly LC Propylene'!D21</f>
        <v>1598212.8065688689</v>
      </c>
      <c r="E21" s="102">
        <f>'[2]Yearly LC Propylene'!E21</f>
        <v>1576272.6559450598</v>
      </c>
      <c r="F21" s="102">
        <f>'[2]Yearly LC Propylene'!F21</f>
        <v>1554560.6665323779</v>
      </c>
      <c r="G21" s="102">
        <f>'[2]Yearly LC Propylene'!G21</f>
        <v>1533074.72392753</v>
      </c>
      <c r="H21" s="102">
        <f>'[2]Yearly LC Propylene'!H21</f>
        <v>1511812.7321156955</v>
      </c>
      <c r="I21" s="102">
        <f>'[2]Yearly LC Propylene'!I21</f>
        <v>1490772.6133169236</v>
      </c>
      <c r="J21" s="102">
        <f>'[2]Yearly LC Propylene'!J21</f>
        <v>1469952.3078337824</v>
      </c>
      <c r="K21" s="102">
        <f>'[2]Yearly LC Propylene'!K21</f>
        <v>1449349.7739002395</v>
      </c>
      <c r="L21" s="102">
        <f>'[2]Yearly LC Propylene'!L21</f>
        <v>1428962.9875317775</v>
      </c>
      <c r="M21" s="102">
        <f>'[2]Yearly LC Propylene'!M21</f>
        <v>1408789.9423767214</v>
      </c>
      <c r="N21" s="102">
        <f>'[2]Yearly LC Propylene'!N21</f>
        <v>1388828.6495687787</v>
      </c>
      <c r="O21" s="102">
        <f>'[2]Yearly LC Propylene'!O21</f>
        <v>1366131.3239882423</v>
      </c>
      <c r="P21" s="102">
        <f>'[2]Yearly LC Propylene'!P21</f>
        <v>1345316.8452334781</v>
      </c>
      <c r="Q21" s="102">
        <f>'[2]Yearly LC Propylene'!Q21</f>
        <v>1323560.592333362</v>
      </c>
      <c r="R21" s="102">
        <f>'[2]Yearly LC Propylene'!R21</f>
        <v>1302042.2169046632</v>
      </c>
      <c r="S21" s="102">
        <f>'[2]Yearly LC Propylene'!S21</f>
        <v>1280759.4602081343</v>
      </c>
      <c r="T21" s="102">
        <f>'[2]Yearly LC Propylene'!T21</f>
        <v>1259710.0834327207</v>
      </c>
      <c r="U21" s="102">
        <f>'[2]Yearly LC Propylene'!U21</f>
        <v>1238891.8675275112</v>
      </c>
      <c r="V21" s="102">
        <f>'[2]Yearly LC Propylene'!V21</f>
        <v>1218302.6130350602</v>
      </c>
      <c r="W21" s="102">
        <f>'[2]Yearly LC Propylene'!W21</f>
        <v>1197940.1399260745</v>
      </c>
      <c r="X21" s="102">
        <f>'[2]Yearly LC Propylene'!X21</f>
        <v>1177802.2874354539</v>
      </c>
      <c r="Y21" s="102">
        <f>'[2]Yearly LC Propylene'!Y21</f>
        <v>1163636.4873432172</v>
      </c>
      <c r="Z21" s="102">
        <f>'[2]Yearly LC Propylene'!Z21</f>
        <v>1147987.1571151642</v>
      </c>
      <c r="AA21" s="102">
        <f>'[2]Yearly LC Propylene'!AA21</f>
        <v>1132499.4188159571</v>
      </c>
      <c r="AB21" s="102">
        <f>'[2]Yearly LC Propylene'!AB21</f>
        <v>1117171.7803162797</v>
      </c>
      <c r="AC21" s="102">
        <f>'[2]Yearly LC Propylene'!AC21</f>
        <v>1102002.7624353992</v>
      </c>
      <c r="AD21" s="102">
        <f>'[2]Yearly LC Propylene'!AD21</f>
        <v>1086990.8988331598</v>
      </c>
      <c r="AE21" s="102">
        <f>'[2]Yearly LC Propylene'!AE21</f>
        <v>1072134.7359028568</v>
      </c>
      <c r="AF21" s="102">
        <f>'[2]Yearly LC Propylene'!AF21</f>
        <v>1057432.8326649775</v>
      </c>
      <c r="AG21" s="102">
        <f>'[2]Yearly LC Propylene'!AG21</f>
        <v>1042883.760661805</v>
      </c>
      <c r="AH21" s="102">
        <f>'[2]Yearly LC Propylene'!AH21</f>
        <v>1028486.1038528788</v>
      </c>
      <c r="AI21" s="102"/>
      <c r="AJ21" s="102">
        <f>'[3]Yearly LC Propylene'!D21</f>
        <v>435529.06307600881</v>
      </c>
      <c r="AK21" s="102">
        <f>'[3]Yearly LC Propylene'!E21</f>
        <v>433771.66410888144</v>
      </c>
      <c r="AL21" s="102">
        <f>'[3]Yearly LC Propylene'!F21</f>
        <v>432014.26514175406</v>
      </c>
      <c r="AM21" s="102">
        <f>'[3]Yearly LC Propylene'!G21</f>
        <v>430256.86617462669</v>
      </c>
      <c r="AN21" s="102">
        <f>'[3]Yearly LC Propylene'!H21</f>
        <v>428499.46720749931</v>
      </c>
      <c r="AO21" s="102">
        <f>'[3]Yearly LC Propylene'!I21</f>
        <v>426742.06824037194</v>
      </c>
      <c r="AP21" s="102">
        <f>'[3]Yearly LC Propylene'!J21</f>
        <v>424984.66927324457</v>
      </c>
      <c r="AQ21" s="102">
        <f>'[3]Yearly LC Propylene'!K21</f>
        <v>423227.27030611725</v>
      </c>
      <c r="AR21" s="102">
        <f>'[3]Yearly LC Propylene'!L21</f>
        <v>421469.87133898982</v>
      </c>
      <c r="AS21" s="102">
        <f>'[3]Yearly LC Propylene'!M21</f>
        <v>419712.47237186244</v>
      </c>
      <c r="AT21" s="102">
        <f>'[3]Yearly LC Propylene'!N21</f>
        <v>417955.07340473507</v>
      </c>
      <c r="AU21" s="102">
        <f>'[3]Yearly LC Propylene'!O21</f>
        <v>415116.14689172426</v>
      </c>
      <c r="AV21" s="102">
        <f>'[3]Yearly LC Propylene'!P21</f>
        <v>412486.9711754907</v>
      </c>
      <c r="AW21" s="102">
        <f>'[3]Yearly LC Propylene'!Q21</f>
        <v>409553.65680393006</v>
      </c>
      <c r="AX21" s="102">
        <f>'[3]Yearly LC Propylene'!R21</f>
        <v>406620.34243236936</v>
      </c>
      <c r="AY21" s="102">
        <f>'[3]Yearly LC Propylene'!S21</f>
        <v>403687.0280608086</v>
      </c>
      <c r="AZ21" s="102">
        <f>'[3]Yearly LC Propylene'!T21</f>
        <v>400753.7136892479</v>
      </c>
      <c r="BA21" s="102">
        <f>'[3]Yearly LC Propylene'!U21</f>
        <v>397820.39931768726</v>
      </c>
      <c r="BB21" s="102">
        <f>'[3]Yearly LC Propylene'!V21</f>
        <v>394887.08494612656</v>
      </c>
      <c r="BC21" s="102">
        <f>'[3]Yearly LC Propylene'!W21</f>
        <v>391953.7705745658</v>
      </c>
      <c r="BD21" s="102">
        <f>'[3]Yearly LC Propylene'!X21</f>
        <v>389020.4562030051</v>
      </c>
      <c r="BE21" s="102">
        <f>'[3]Yearly LC Propylene'!Y21</f>
        <v>384304.52573156491</v>
      </c>
      <c r="BF21" s="102">
        <f>'[3]Yearly LC Propylene'!Z21</f>
        <v>381425.41295190406</v>
      </c>
      <c r="BG21" s="102">
        <f>'[3]Yearly LC Propylene'!AA21</f>
        <v>378546.30017224315</v>
      </c>
      <c r="BH21" s="102">
        <f>'[3]Yearly LC Propylene'!AB21</f>
        <v>375667.18739258224</v>
      </c>
      <c r="BI21" s="102">
        <f>'[3]Yearly LC Propylene'!AC21</f>
        <v>372788.07461292134</v>
      </c>
      <c r="BJ21" s="102">
        <f>'[3]Yearly LC Propylene'!AD21</f>
        <v>369908.96183326043</v>
      </c>
      <c r="BK21" s="102">
        <f>'[3]Yearly LC Propylene'!AE21</f>
        <v>367029.84905359958</v>
      </c>
      <c r="BL21" s="102">
        <f>'[3]Yearly LC Propylene'!AF21</f>
        <v>364150.73627393867</v>
      </c>
      <c r="BM21" s="102">
        <f>'[3]Yearly LC Propylene'!AG21</f>
        <v>361271.62349427777</v>
      </c>
      <c r="BN21" s="102">
        <f>'[3]Yearly LC Propylene'!AH21</f>
        <v>358392.51071461692</v>
      </c>
      <c r="BO21" s="102"/>
      <c r="BP21" s="102">
        <f t="shared" si="11"/>
        <v>2033741.8696448777</v>
      </c>
      <c r="BQ21" s="102">
        <f t="shared" si="11"/>
        <v>2010044.3200539413</v>
      </c>
      <c r="BR21" s="102">
        <f t="shared" si="11"/>
        <v>1986574.9316741321</v>
      </c>
      <c r="BS21" s="102">
        <f t="shared" si="11"/>
        <v>1963331.5901021566</v>
      </c>
      <c r="BT21" s="102">
        <f t="shared" si="11"/>
        <v>1940312.1993231948</v>
      </c>
      <c r="BU21" s="102">
        <f t="shared" si="11"/>
        <v>1917514.6815572956</v>
      </c>
      <c r="BV21" s="102">
        <f t="shared" si="11"/>
        <v>1894936.9771070271</v>
      </c>
      <c r="BW21" s="102">
        <f t="shared" si="11"/>
        <v>1872577.0442063566</v>
      </c>
      <c r="BX21" s="102">
        <f t="shared" si="11"/>
        <v>1850432.8588707673</v>
      </c>
      <c r="BY21" s="102">
        <f t="shared" si="11"/>
        <v>1828502.4147485839</v>
      </c>
      <c r="BZ21" s="102">
        <f t="shared" si="11"/>
        <v>1806783.7229735139</v>
      </c>
      <c r="CA21" s="102">
        <f t="shared" si="11"/>
        <v>1781247.4708799666</v>
      </c>
      <c r="CB21" s="102">
        <f t="shared" si="11"/>
        <v>1757803.8164089688</v>
      </c>
      <c r="CC21" s="102">
        <f t="shared" si="11"/>
        <v>1733114.2491372922</v>
      </c>
      <c r="CD21" s="102">
        <f t="shared" si="11"/>
        <v>1708662.5593370325</v>
      </c>
      <c r="CE21" s="102">
        <f t="shared" si="11"/>
        <v>1684446.4882689428</v>
      </c>
      <c r="CF21" s="102">
        <f t="shared" si="43"/>
        <v>1660463.7971219686</v>
      </c>
      <c r="CG21" s="102">
        <f t="shared" si="43"/>
        <v>1636712.2668451983</v>
      </c>
      <c r="CH21" s="102">
        <f t="shared" si="43"/>
        <v>1613189.6979811867</v>
      </c>
      <c r="CI21" s="102">
        <f t="shared" si="43"/>
        <v>1589893.9105006403</v>
      </c>
      <c r="CJ21" s="102">
        <f t="shared" si="43"/>
        <v>1566822.7436384589</v>
      </c>
      <c r="CK21" s="102">
        <f t="shared" si="43"/>
        <v>1547941.0130747822</v>
      </c>
      <c r="CL21" s="102">
        <f t="shared" si="43"/>
        <v>1529412.5700670683</v>
      </c>
      <c r="CM21" s="102">
        <f t="shared" si="43"/>
        <v>1511045.7189882002</v>
      </c>
      <c r="CN21" s="102">
        <f t="shared" si="43"/>
        <v>1492838.9677088619</v>
      </c>
      <c r="CO21" s="102">
        <f t="shared" si="43"/>
        <v>1474790.8370483206</v>
      </c>
      <c r="CP21" s="102">
        <f t="shared" si="43"/>
        <v>1456899.8606664203</v>
      </c>
      <c r="CQ21" s="102">
        <f t="shared" si="43"/>
        <v>1439164.5849564564</v>
      </c>
      <c r="CR21" s="102">
        <f t="shared" si="43"/>
        <v>1421583.5689389161</v>
      </c>
      <c r="CS21" s="102">
        <f t="shared" si="43"/>
        <v>1404155.3841560828</v>
      </c>
      <c r="CT21" s="102">
        <f t="shared" si="43"/>
        <v>1386878.6145674956</v>
      </c>
      <c r="CY21" s="222" t="s">
        <v>38</v>
      </c>
      <c r="CZ21" s="228"/>
      <c r="DA21" s="228"/>
      <c r="DB21" s="228"/>
      <c r="DC21" s="228"/>
      <c r="DD21" s="227"/>
      <c r="DE21" s="228">
        <f>SUM(DD12:DF15)</f>
        <v>2089474.9302626071</v>
      </c>
      <c r="DF21" s="228"/>
      <c r="DG21" s="228"/>
    </row>
    <row r="22" spans="1:111" s="119" customFormat="1">
      <c r="A22" s="6" t="s">
        <v>138</v>
      </c>
      <c r="B22" s="6" t="s">
        <v>50</v>
      </c>
      <c r="C22" s="7" t="s">
        <v>197</v>
      </c>
      <c r="D22" s="102">
        <f>'[2]Yearly LC Propylene'!D22</f>
        <v>350789.70130119962</v>
      </c>
      <c r="E22" s="102">
        <f>'[2]Yearly LC Propylene'!E22</f>
        <v>348345.37696028163</v>
      </c>
      <c r="F22" s="102">
        <f>'[2]Yearly LC Propylene'!F22</f>
        <v>345918.08482259378</v>
      </c>
      <c r="G22" s="102">
        <f>'[2]Yearly LC Propylene'!G22</f>
        <v>343507.70620669023</v>
      </c>
      <c r="H22" s="102">
        <f>'[2]Yearly LC Propylene'!H22</f>
        <v>341114.12325810484</v>
      </c>
      <c r="I22" s="102">
        <f>'[2]Yearly LC Propylene'!I22</f>
        <v>338737.21894358861</v>
      </c>
      <c r="J22" s="102">
        <f>'[2]Yearly LC Propylene'!J22</f>
        <v>336376.87704538746</v>
      </c>
      <c r="K22" s="102">
        <f>'[2]Yearly LC Propylene'!K22</f>
        <v>334032.98215555988</v>
      </c>
      <c r="L22" s="102">
        <f>'[2]Yearly LC Propylene'!L22</f>
        <v>331705.41967033397</v>
      </c>
      <c r="M22" s="102">
        <f>'[2]Yearly LC Propylene'!M22</f>
        <v>329394.07578450406</v>
      </c>
      <c r="N22" s="102">
        <f>'[2]Yearly LC Propylene'!N22</f>
        <v>327098.83748586621</v>
      </c>
      <c r="O22" s="102">
        <f>'[2]Yearly LC Propylene'!O22</f>
        <v>324819.59254969237</v>
      </c>
      <c r="P22" s="102">
        <f>'[2]Yearly LC Propylene'!P22</f>
        <v>322556.22953324352</v>
      </c>
      <c r="Q22" s="102">
        <f>'[2]Yearly LC Propylene'!Q22</f>
        <v>320308.63777032041</v>
      </c>
      <c r="R22" s="102">
        <f>'[2]Yearly LC Propylene'!R22</f>
        <v>318076.70736585272</v>
      </c>
      <c r="S22" s="102">
        <f>'[2]Yearly LC Propylene'!S22</f>
        <v>315860.32919052587</v>
      </c>
      <c r="T22" s="102">
        <f>'[2]Yearly LC Propylene'!T22</f>
        <v>313659.394875445</v>
      </c>
      <c r="U22" s="102">
        <f>'[2]Yearly LC Propylene'!U22</f>
        <v>311473.7968068365</v>
      </c>
      <c r="V22" s="102">
        <f>'[2]Yearly LC Propylene'!V22</f>
        <v>309303.42812078609</v>
      </c>
      <c r="W22" s="102">
        <f>'[2]Yearly LC Propylene'!W22</f>
        <v>307148.18269801396</v>
      </c>
      <c r="X22" s="102">
        <f>'[2]Yearly LC Propylene'!X22</f>
        <v>305007.95515868592</v>
      </c>
      <c r="Y22" s="102">
        <f>'[2]Yearly LC Propylene'!Y22</f>
        <v>302882.64085726102</v>
      </c>
      <c r="Z22" s="102">
        <f>'[2]Yearly LC Propylene'!Z22</f>
        <v>300772.13587737497</v>
      </c>
      <c r="AA22" s="102">
        <f>'[2]Yearly LC Propylene'!AA22</f>
        <v>298676.33702675905</v>
      </c>
      <c r="AB22" s="102">
        <f>'[2]Yearly LC Propylene'!AB22</f>
        <v>296595.14183219464</v>
      </c>
      <c r="AC22" s="102">
        <f>'[2]Yearly LC Propylene'!AC22</f>
        <v>294528.44853450294</v>
      </c>
      <c r="AD22" s="102">
        <f>'[2]Yearly LC Propylene'!AD22</f>
        <v>292476.15608356934</v>
      </c>
      <c r="AE22" s="102">
        <f>'[2]Yearly LC Propylene'!AE22</f>
        <v>290438.16413340269</v>
      </c>
      <c r="AF22" s="102">
        <f>'[2]Yearly LC Propylene'!AF22</f>
        <v>288414.37303722894</v>
      </c>
      <c r="AG22" s="102">
        <f>'[2]Yearly LC Propylene'!AG22</f>
        <v>286404.68384261889</v>
      </c>
      <c r="AH22" s="102">
        <f>'[2]Yearly LC Propylene'!AH22</f>
        <v>284408.99828664999</v>
      </c>
      <c r="AI22" s="102"/>
      <c r="AJ22" s="102">
        <f>'[3]Yearly LC Propylene'!D22</f>
        <v>137707.45987773585</v>
      </c>
      <c r="AK22" s="102">
        <f>'[3]Yearly LC Propylene'!E22</f>
        <v>137707.45987773585</v>
      </c>
      <c r="AL22" s="102">
        <f>'[3]Yearly LC Propylene'!F22</f>
        <v>137707.45987773585</v>
      </c>
      <c r="AM22" s="102">
        <f>'[3]Yearly LC Propylene'!G22</f>
        <v>137707.45987773585</v>
      </c>
      <c r="AN22" s="102">
        <f>'[3]Yearly LC Propylene'!H22</f>
        <v>137707.45987773585</v>
      </c>
      <c r="AO22" s="102">
        <f>'[3]Yearly LC Propylene'!I22</f>
        <v>137707.45987773585</v>
      </c>
      <c r="AP22" s="102">
        <f>'[3]Yearly LC Propylene'!J22</f>
        <v>137707.45987773585</v>
      </c>
      <c r="AQ22" s="102">
        <f>'[3]Yearly LC Propylene'!K22</f>
        <v>137707.45987773585</v>
      </c>
      <c r="AR22" s="102">
        <f>'[3]Yearly LC Propylene'!L22</f>
        <v>137707.45987773585</v>
      </c>
      <c r="AS22" s="102">
        <f>'[3]Yearly LC Propylene'!M22</f>
        <v>137707.45987773585</v>
      </c>
      <c r="AT22" s="102">
        <f>'[3]Yearly LC Propylene'!N22</f>
        <v>137707.45987773585</v>
      </c>
      <c r="AU22" s="102">
        <f>'[3]Yearly LC Propylene'!O22</f>
        <v>137707.45987773585</v>
      </c>
      <c r="AV22" s="102">
        <f>'[3]Yearly LC Propylene'!P22</f>
        <v>137707.45987773585</v>
      </c>
      <c r="AW22" s="102">
        <f>'[3]Yearly LC Propylene'!Q22</f>
        <v>137707.45987773585</v>
      </c>
      <c r="AX22" s="102">
        <f>'[3]Yearly LC Propylene'!R22</f>
        <v>137707.45987773585</v>
      </c>
      <c r="AY22" s="102">
        <f>'[3]Yearly LC Propylene'!S22</f>
        <v>137707.45987773585</v>
      </c>
      <c r="AZ22" s="102">
        <f>'[3]Yearly LC Propylene'!T22</f>
        <v>137707.45987773585</v>
      </c>
      <c r="BA22" s="102">
        <f>'[3]Yearly LC Propylene'!U22</f>
        <v>137707.45987773585</v>
      </c>
      <c r="BB22" s="102">
        <f>'[3]Yearly LC Propylene'!V22</f>
        <v>137707.45987773585</v>
      </c>
      <c r="BC22" s="102">
        <f>'[3]Yearly LC Propylene'!W22</f>
        <v>137707.45987773585</v>
      </c>
      <c r="BD22" s="102">
        <f>'[3]Yearly LC Propylene'!X22</f>
        <v>137707.45987773585</v>
      </c>
      <c r="BE22" s="102">
        <f>'[3]Yearly LC Propylene'!Y22</f>
        <v>137707.45987773585</v>
      </c>
      <c r="BF22" s="102">
        <f>'[3]Yearly LC Propylene'!Z22</f>
        <v>137707.45987773585</v>
      </c>
      <c r="BG22" s="102">
        <f>'[3]Yearly LC Propylene'!AA22</f>
        <v>137707.45987773585</v>
      </c>
      <c r="BH22" s="102">
        <f>'[3]Yearly LC Propylene'!AB22</f>
        <v>137707.45987773585</v>
      </c>
      <c r="BI22" s="102">
        <f>'[3]Yearly LC Propylene'!AC22</f>
        <v>137707.45987773585</v>
      </c>
      <c r="BJ22" s="102">
        <f>'[3]Yearly LC Propylene'!AD22</f>
        <v>137707.45987773585</v>
      </c>
      <c r="BK22" s="102">
        <f>'[3]Yearly LC Propylene'!AE22</f>
        <v>137707.45987773585</v>
      </c>
      <c r="BL22" s="102">
        <f>'[3]Yearly LC Propylene'!AF22</f>
        <v>137707.45987773585</v>
      </c>
      <c r="BM22" s="102">
        <f>'[3]Yearly LC Propylene'!AG22</f>
        <v>137707.45987773585</v>
      </c>
      <c r="BN22" s="102">
        <f>'[3]Yearly LC Propylene'!AH22</f>
        <v>137707.45987773585</v>
      </c>
      <c r="BO22" s="102"/>
      <c r="BP22" s="102">
        <f t="shared" si="11"/>
        <v>488497.16117893544</v>
      </c>
      <c r="BQ22" s="102">
        <f t="shared" si="11"/>
        <v>486052.83683801745</v>
      </c>
      <c r="BR22" s="102">
        <f t="shared" si="11"/>
        <v>483625.54470032966</v>
      </c>
      <c r="BS22" s="102">
        <f t="shared" si="11"/>
        <v>481215.16608442611</v>
      </c>
      <c r="BT22" s="102">
        <f t="shared" si="11"/>
        <v>478821.58313584072</v>
      </c>
      <c r="BU22" s="102">
        <f t="shared" si="11"/>
        <v>476444.67882132449</v>
      </c>
      <c r="BV22" s="102">
        <f t="shared" si="11"/>
        <v>474084.33692312334</v>
      </c>
      <c r="BW22" s="102">
        <f t="shared" si="11"/>
        <v>471740.44203329575</v>
      </c>
      <c r="BX22" s="102">
        <f t="shared" si="11"/>
        <v>469412.87954806979</v>
      </c>
      <c r="BY22" s="102">
        <f t="shared" si="11"/>
        <v>467101.53566223988</v>
      </c>
      <c r="BZ22" s="102">
        <f t="shared" si="11"/>
        <v>464806.29736360209</v>
      </c>
      <c r="CA22" s="102">
        <f t="shared" si="11"/>
        <v>462527.05242742819</v>
      </c>
      <c r="CB22" s="102">
        <f t="shared" si="11"/>
        <v>460263.68941097939</v>
      </c>
      <c r="CC22" s="102">
        <f t="shared" si="11"/>
        <v>458016.09764805622</v>
      </c>
      <c r="CD22" s="102">
        <f t="shared" si="11"/>
        <v>455784.1672435886</v>
      </c>
      <c r="CE22" s="102">
        <f t="shared" si="11"/>
        <v>453567.78906826174</v>
      </c>
      <c r="CF22" s="102">
        <f t="shared" si="43"/>
        <v>451366.85475318087</v>
      </c>
      <c r="CG22" s="102">
        <f t="shared" si="43"/>
        <v>449181.25668457232</v>
      </c>
      <c r="CH22" s="102">
        <f t="shared" si="43"/>
        <v>447010.88799852191</v>
      </c>
      <c r="CI22" s="102">
        <f t="shared" si="43"/>
        <v>444855.64257574978</v>
      </c>
      <c r="CJ22" s="102">
        <f t="shared" si="43"/>
        <v>442715.41503642173</v>
      </c>
      <c r="CK22" s="102">
        <f t="shared" si="43"/>
        <v>440590.10073499684</v>
      </c>
      <c r="CL22" s="102">
        <f t="shared" si="43"/>
        <v>438479.59575511084</v>
      </c>
      <c r="CM22" s="102">
        <f t="shared" si="43"/>
        <v>436383.79690449487</v>
      </c>
      <c r="CN22" s="102">
        <f t="shared" si="43"/>
        <v>434302.60170993046</v>
      </c>
      <c r="CO22" s="102">
        <f t="shared" si="43"/>
        <v>432235.90841223882</v>
      </c>
      <c r="CP22" s="102">
        <f t="shared" si="43"/>
        <v>430183.61596130522</v>
      </c>
      <c r="CQ22" s="102">
        <f t="shared" si="43"/>
        <v>428145.62401113857</v>
      </c>
      <c r="CR22" s="102">
        <f t="shared" si="43"/>
        <v>426121.83291496476</v>
      </c>
      <c r="CS22" s="102">
        <f t="shared" si="43"/>
        <v>424112.14372035477</v>
      </c>
      <c r="CT22" s="102">
        <f t="shared" si="43"/>
        <v>422116.45816438587</v>
      </c>
      <c r="CY22" s="222" t="s">
        <v>41</v>
      </c>
      <c r="CZ22" s="228"/>
      <c r="DA22" s="228"/>
      <c r="DB22" s="228"/>
      <c r="DC22" s="228"/>
      <c r="DD22" s="228"/>
      <c r="DE22" s="227"/>
      <c r="DF22" s="228"/>
      <c r="DG22" s="228"/>
    </row>
    <row r="23" spans="1:111" s="102" customFormat="1" outlineLevel="1">
      <c r="A23" s="1"/>
      <c r="B23" s="1" t="s">
        <v>19</v>
      </c>
      <c r="C23" s="5" t="s">
        <v>197</v>
      </c>
      <c r="D23" s="120">
        <f>'[2]Yearly LC Propylene'!D23</f>
        <v>0</v>
      </c>
      <c r="E23" s="120">
        <f>'[2]Yearly LC Propylene'!E23</f>
        <v>2528.9874367316447</v>
      </c>
      <c r="F23" s="120">
        <f>'[2]Yearly LC Propylene'!F23</f>
        <v>5022.7305916240621</v>
      </c>
      <c r="G23" s="120">
        <f>'[2]Yearly LC Propylene'!G23</f>
        <v>7481.5978411817141</v>
      </c>
      <c r="H23" s="120">
        <f>'[2]Yearly LC Propylene'!H23</f>
        <v>9905.9541394153657</v>
      </c>
      <c r="I23" s="120">
        <f>'[2]Yearly LC Propylene'!I23</f>
        <v>12296.161047652266</v>
      </c>
      <c r="J23" s="120">
        <f>'[2]Yearly LC Propylene'!J23</f>
        <v>14652.576764097077</v>
      </c>
      <c r="K23" s="120">
        <f>'[2]Yearly LC Propylene'!K23</f>
        <v>16975.556153145553</v>
      </c>
      <c r="L23" s="120">
        <f>'[2]Yearly LC Propylene'!L23</f>
        <v>19265.450774452998</v>
      </c>
      <c r="M23" s="120">
        <f>'[2]Yearly LC Propylene'!M23</f>
        <v>21522.6089117595</v>
      </c>
      <c r="N23" s="120">
        <f>'[2]Yearly LC Propylene'!N23</f>
        <v>23747.375601473886</v>
      </c>
      <c r="O23" s="120">
        <f>'[2]Yearly LC Propylene'!O23</f>
        <v>25940.092661018429</v>
      </c>
      <c r="P23" s="120">
        <f>'[2]Yearly LC Propylene'!P23</f>
        <v>28101.098716936176</v>
      </c>
      <c r="Q23" s="120">
        <f>'[2]Yearly LC Propylene'!Q23</f>
        <v>30230.729232762842</v>
      </c>
      <c r="R23" s="120">
        <f>'[2]Yearly LC Propylene'!R23</f>
        <v>32329.316536665272</v>
      </c>
      <c r="S23" s="120">
        <f>'[2]Yearly LC Propylene'!S23</f>
        <v>34397.189848848269</v>
      </c>
      <c r="T23" s="120">
        <f>'[2]Yearly LC Propylene'!T23</f>
        <v>36434.675308731697</v>
      </c>
      <c r="U23" s="120">
        <f>'[2]Yearly LC Propylene'!U23</f>
        <v>38442.096001899765</v>
      </c>
      <c r="V23" s="120">
        <f>'[2]Yearly LC Propylene'!V23</f>
        <v>40419.771986824337</v>
      </c>
      <c r="W23" s="120">
        <f>'[2]Yearly LC Propylene'!W23</f>
        <v>42368.020321364049</v>
      </c>
      <c r="X23" s="120">
        <f>'[2]Yearly LC Propylene'!X23</f>
        <v>44287.155089041204</v>
      </c>
      <c r="Y23" s="120">
        <f>'[2]Yearly LC Propylene'!Y23</f>
        <v>46244.121606086614</v>
      </c>
      <c r="Z23" s="120">
        <f>'[2]Yearly LC Propylene'!Z23</f>
        <v>48171.665282120375</v>
      </c>
      <c r="AA23" s="120">
        <f>'[2]Yearly LC Propylene'!AA23</f>
        <v>50070.10113916589</v>
      </c>
      <c r="AB23" s="120">
        <f>'[2]Yearly LC Propylene'!AB23</f>
        <v>51939.741237653921</v>
      </c>
      <c r="AC23" s="120">
        <f>'[2]Yearly LC Propylene'!AC23</f>
        <v>53780.894702400241</v>
      </c>
      <c r="AD23" s="120">
        <f>'[2]Yearly LC Propylene'!AD23</f>
        <v>55593.867748364864</v>
      </c>
      <c r="AE23" s="120">
        <f>'[2]Yearly LC Propylene'!AE23</f>
        <v>57378.963706195027</v>
      </c>
      <c r="AF23" s="120">
        <f>'[2]Yearly LC Propylene'!AF23</f>
        <v>59136.483047553411</v>
      </c>
      <c r="AG23" s="120">
        <f>'[2]Yearly LC Propylene'!AG23</f>
        <v>60866.723410233375</v>
      </c>
      <c r="AH23" s="120">
        <f>'[2]Yearly LC Propylene'!AH23</f>
        <v>62569.979623062995</v>
      </c>
      <c r="AI23" s="120"/>
      <c r="AJ23" s="120">
        <f>'[3]Yearly LC Propylene'!D23</f>
        <v>0</v>
      </c>
      <c r="AK23" s="120">
        <f>'[3]Yearly LC Propylene'!E23</f>
        <v>999.75615871236243</v>
      </c>
      <c r="AL23" s="120">
        <f>'[3]Yearly LC Propylene'!F23</f>
        <v>1999.5123174247249</v>
      </c>
      <c r="AM23" s="120">
        <f>'[3]Yearly LC Propylene'!G23</f>
        <v>2999.2684761370874</v>
      </c>
      <c r="AN23" s="120">
        <f>'[3]Yearly LC Propylene'!H23</f>
        <v>3999.0246348494497</v>
      </c>
      <c r="AO23" s="120">
        <f>'[3]Yearly LC Propylene'!I23</f>
        <v>4998.7807935618121</v>
      </c>
      <c r="AP23" s="120">
        <f>'[3]Yearly LC Propylene'!J23</f>
        <v>5998.5369522741748</v>
      </c>
      <c r="AQ23" s="120">
        <f>'[3]Yearly LC Propylene'!K23</f>
        <v>6998.2931109865367</v>
      </c>
      <c r="AR23" s="120">
        <f>'[3]Yearly LC Propylene'!L23</f>
        <v>7998.0492696988995</v>
      </c>
      <c r="AS23" s="120">
        <f>'[3]Yearly LC Propylene'!M23</f>
        <v>8997.8054284112623</v>
      </c>
      <c r="AT23" s="120">
        <f>'[3]Yearly LC Propylene'!N23</f>
        <v>9997.5615871236241</v>
      </c>
      <c r="AU23" s="120">
        <f>'[3]Yearly LC Propylene'!O23</f>
        <v>10997.317745835986</v>
      </c>
      <c r="AV23" s="120">
        <f>'[3]Yearly LC Propylene'!P23</f>
        <v>11997.073904548348</v>
      </c>
      <c r="AW23" s="120">
        <f>'[3]Yearly LC Propylene'!Q23</f>
        <v>12996.830063260712</v>
      </c>
      <c r="AX23" s="120">
        <f>'[3]Yearly LC Propylene'!R23</f>
        <v>13996.586221973073</v>
      </c>
      <c r="AY23" s="120">
        <f>'[3]Yearly LC Propylene'!S23</f>
        <v>14996.342380685435</v>
      </c>
      <c r="AZ23" s="120">
        <f>'[3]Yearly LC Propylene'!T23</f>
        <v>15996.098539397799</v>
      </c>
      <c r="BA23" s="120">
        <f>'[3]Yearly LC Propylene'!U23</f>
        <v>16995.854698110161</v>
      </c>
      <c r="BB23" s="120">
        <f>'[3]Yearly LC Propylene'!V23</f>
        <v>17995.610856822525</v>
      </c>
      <c r="BC23" s="120">
        <f>'[3]Yearly LC Propylene'!W23</f>
        <v>18995.367015534885</v>
      </c>
      <c r="BD23" s="120">
        <f>'[3]Yearly LC Propylene'!X23</f>
        <v>19995.123174247248</v>
      </c>
      <c r="BE23" s="120">
        <f>'[3]Yearly LC Propylene'!Y23</f>
        <v>21025.174974132711</v>
      </c>
      <c r="BF23" s="120">
        <f>'[3]Yearly LC Propylene'!Z23</f>
        <v>22055.226774018174</v>
      </c>
      <c r="BG23" s="120">
        <f>'[3]Yearly LC Propylene'!AA23</f>
        <v>23085.278573903641</v>
      </c>
      <c r="BH23" s="120">
        <f>'[3]Yearly LC Propylene'!AB23</f>
        <v>24115.330373789104</v>
      </c>
      <c r="BI23" s="120">
        <f>'[3]Yearly LC Propylene'!AC23</f>
        <v>25145.38217367457</v>
      </c>
      <c r="BJ23" s="120">
        <f>'[3]Yearly LC Propylene'!AD23</f>
        <v>26175.433973560033</v>
      </c>
      <c r="BK23" s="120">
        <f>'[3]Yearly LC Propylene'!AE23</f>
        <v>27205.485773445496</v>
      </c>
      <c r="BL23" s="120">
        <f>'[3]Yearly LC Propylene'!AF23</f>
        <v>28235.537573330959</v>
      </c>
      <c r="BM23" s="120">
        <f>'[3]Yearly LC Propylene'!AG23</f>
        <v>29265.589373216422</v>
      </c>
      <c r="BN23" s="120">
        <f>'[3]Yearly LC Propylene'!AH23</f>
        <v>30295.641173101889</v>
      </c>
      <c r="BO23" s="120"/>
      <c r="BP23" s="120">
        <f t="shared" si="11"/>
        <v>0</v>
      </c>
      <c r="BQ23" s="120">
        <f t="shared" si="11"/>
        <v>3528.743595444007</v>
      </c>
      <c r="BR23" s="120">
        <f t="shared" si="11"/>
        <v>7022.2429090487867</v>
      </c>
      <c r="BS23" s="120">
        <f t="shared" si="11"/>
        <v>10480.866317318802</v>
      </c>
      <c r="BT23" s="120">
        <f t="shared" si="11"/>
        <v>13904.978774264815</v>
      </c>
      <c r="BU23" s="120">
        <f t="shared" si="11"/>
        <v>17294.941841214077</v>
      </c>
      <c r="BV23" s="120">
        <f t="shared" si="11"/>
        <v>20651.113716371252</v>
      </c>
      <c r="BW23" s="120">
        <f t="shared" si="11"/>
        <v>23973.849264132092</v>
      </c>
      <c r="BX23" s="120">
        <f t="shared" si="11"/>
        <v>27263.500044151897</v>
      </c>
      <c r="BY23" s="120">
        <f t="shared" si="11"/>
        <v>30520.414340170762</v>
      </c>
      <c r="BZ23" s="120">
        <f t="shared" si="11"/>
        <v>33744.937188597512</v>
      </c>
      <c r="CA23" s="120">
        <f t="shared" si="11"/>
        <v>36937.410406854411</v>
      </c>
      <c r="CB23" s="120">
        <f t="shared" si="11"/>
        <v>40098.172621484526</v>
      </c>
      <c r="CC23" s="120">
        <f t="shared" si="11"/>
        <v>43227.559296023552</v>
      </c>
      <c r="CD23" s="120">
        <f t="shared" si="11"/>
        <v>46325.902758638345</v>
      </c>
      <c r="CE23" s="120">
        <f t="shared" si="11"/>
        <v>49393.532229533703</v>
      </c>
      <c r="CF23" s="120">
        <f t="shared" si="43"/>
        <v>52430.773848129495</v>
      </c>
      <c r="CG23" s="120">
        <f t="shared" si="43"/>
        <v>55437.950700009926</v>
      </c>
      <c r="CH23" s="120">
        <f t="shared" si="43"/>
        <v>58415.382843646861</v>
      </c>
      <c r="CI23" s="120">
        <f t="shared" si="43"/>
        <v>61363.38733689893</v>
      </c>
      <c r="CJ23" s="120">
        <f t="shared" si="43"/>
        <v>64282.278263288448</v>
      </c>
      <c r="CK23" s="120">
        <f t="shared" si="43"/>
        <v>67269.296580219321</v>
      </c>
      <c r="CL23" s="120">
        <f t="shared" si="43"/>
        <v>70226.892056138546</v>
      </c>
      <c r="CM23" s="120">
        <f t="shared" si="43"/>
        <v>73155.379713069531</v>
      </c>
      <c r="CN23" s="120">
        <f t="shared" si="43"/>
        <v>76055.071611443025</v>
      </c>
      <c r="CO23" s="120">
        <f t="shared" si="43"/>
        <v>78926.276876074815</v>
      </c>
      <c r="CP23" s="120">
        <f t="shared" si="43"/>
        <v>81769.301721924901</v>
      </c>
      <c r="CQ23" s="120">
        <f t="shared" si="43"/>
        <v>84584.44947964052</v>
      </c>
      <c r="CR23" s="120">
        <f t="shared" si="43"/>
        <v>87372.020620884374</v>
      </c>
      <c r="CS23" s="120">
        <f t="shared" si="43"/>
        <v>90132.312783449801</v>
      </c>
      <c r="CT23" s="120">
        <f t="shared" si="43"/>
        <v>92865.620796164876</v>
      </c>
      <c r="CY23" s="222" t="s">
        <v>43</v>
      </c>
      <c r="CZ23" s="228"/>
      <c r="DA23" s="228"/>
      <c r="DB23" s="228"/>
      <c r="DC23" s="228"/>
      <c r="DD23" s="228"/>
      <c r="DE23" s="228"/>
      <c r="DF23" s="227"/>
      <c r="DG23" s="228"/>
    </row>
    <row r="24" spans="1:111" s="102" customFormat="1" outlineLevel="1">
      <c r="A24" s="1"/>
      <c r="B24" s="1" t="s">
        <v>23</v>
      </c>
      <c r="C24" s="5" t="s">
        <v>197</v>
      </c>
      <c r="D24" s="119">
        <f>'[2]Yearly LC Propylene'!D24</f>
        <v>0</v>
      </c>
      <c r="E24" s="119">
        <f>'[2]Yearly LC Propylene'!E24</f>
        <v>0</v>
      </c>
      <c r="F24" s="119">
        <f>'[2]Yearly LC Propylene'!F24</f>
        <v>0</v>
      </c>
      <c r="G24" s="119">
        <f>'[2]Yearly LC Propylene'!G24</f>
        <v>0</v>
      </c>
      <c r="H24" s="119">
        <f>'[2]Yearly LC Propylene'!H24</f>
        <v>0</v>
      </c>
      <c r="I24" s="119">
        <f>'[2]Yearly LC Propylene'!I24</f>
        <v>0</v>
      </c>
      <c r="J24" s="119">
        <f>'[2]Yearly LC Propylene'!J24</f>
        <v>0</v>
      </c>
      <c r="K24" s="119">
        <f>'[2]Yearly LC Propylene'!K24</f>
        <v>0</v>
      </c>
      <c r="L24" s="119">
        <f>'[2]Yearly LC Propylene'!L24</f>
        <v>0</v>
      </c>
      <c r="M24" s="119">
        <f>'[2]Yearly LC Propylene'!M24</f>
        <v>0</v>
      </c>
      <c r="N24" s="119">
        <f>'[2]Yearly LC Propylene'!N24</f>
        <v>0</v>
      </c>
      <c r="O24" s="119">
        <f>'[2]Yearly LC Propylene'!O24</f>
        <v>0</v>
      </c>
      <c r="P24" s="119">
        <f>'[2]Yearly LC Propylene'!P24</f>
        <v>0</v>
      </c>
      <c r="Q24" s="119">
        <f>'[2]Yearly LC Propylene'!Q24</f>
        <v>0</v>
      </c>
      <c r="R24" s="119">
        <f>'[2]Yearly LC Propylene'!R24</f>
        <v>0</v>
      </c>
      <c r="S24" s="119">
        <f>'[2]Yearly LC Propylene'!S24</f>
        <v>0</v>
      </c>
      <c r="T24" s="119">
        <f>'[2]Yearly LC Propylene'!T24</f>
        <v>0</v>
      </c>
      <c r="U24" s="119">
        <f>'[2]Yearly LC Propylene'!U24</f>
        <v>0</v>
      </c>
      <c r="V24" s="119">
        <f>'[2]Yearly LC Propylene'!V24</f>
        <v>0</v>
      </c>
      <c r="W24" s="119">
        <f>'[2]Yearly LC Propylene'!W24</f>
        <v>0</v>
      </c>
      <c r="X24" s="119">
        <f>'[2]Yearly LC Propylene'!X24</f>
        <v>0</v>
      </c>
      <c r="Y24" s="119">
        <f>'[2]Yearly LC Propylene'!Y24</f>
        <v>0</v>
      </c>
      <c r="Z24" s="119">
        <f>'[2]Yearly LC Propylene'!Z24</f>
        <v>0</v>
      </c>
      <c r="AA24" s="119">
        <f>'[2]Yearly LC Propylene'!AA24</f>
        <v>0</v>
      </c>
      <c r="AB24" s="119">
        <f>'[2]Yearly LC Propylene'!AB24</f>
        <v>0</v>
      </c>
      <c r="AC24" s="119">
        <f>'[2]Yearly LC Propylene'!AC24</f>
        <v>0</v>
      </c>
      <c r="AD24" s="119">
        <f>'[2]Yearly LC Propylene'!AD24</f>
        <v>0</v>
      </c>
      <c r="AE24" s="119">
        <f>'[2]Yearly LC Propylene'!AE24</f>
        <v>0</v>
      </c>
      <c r="AF24" s="119">
        <f>'[2]Yearly LC Propylene'!AF24</f>
        <v>0</v>
      </c>
      <c r="AG24" s="119">
        <f>'[2]Yearly LC Propylene'!AG24</f>
        <v>0</v>
      </c>
      <c r="AH24" s="119">
        <f>'[2]Yearly LC Propylene'!AH24</f>
        <v>0</v>
      </c>
      <c r="AI24" s="119"/>
      <c r="AJ24" s="119">
        <f>'[3]Yearly LC Propylene'!D24</f>
        <v>0</v>
      </c>
      <c r="AK24" s="119">
        <f>'[3]Yearly LC Propylene'!E24</f>
        <v>0</v>
      </c>
      <c r="AL24" s="119">
        <f>'[3]Yearly LC Propylene'!F24</f>
        <v>0</v>
      </c>
      <c r="AM24" s="119">
        <f>'[3]Yearly LC Propylene'!G24</f>
        <v>0</v>
      </c>
      <c r="AN24" s="119">
        <f>'[3]Yearly LC Propylene'!H24</f>
        <v>0</v>
      </c>
      <c r="AO24" s="119">
        <f>'[3]Yearly LC Propylene'!I24</f>
        <v>0</v>
      </c>
      <c r="AP24" s="119">
        <f>'[3]Yearly LC Propylene'!J24</f>
        <v>0</v>
      </c>
      <c r="AQ24" s="119">
        <f>'[3]Yearly LC Propylene'!K24</f>
        <v>0</v>
      </c>
      <c r="AR24" s="119">
        <f>'[3]Yearly LC Propylene'!L24</f>
        <v>0</v>
      </c>
      <c r="AS24" s="119">
        <f>'[3]Yearly LC Propylene'!M24</f>
        <v>0</v>
      </c>
      <c r="AT24" s="119">
        <f>'[3]Yearly LC Propylene'!N24</f>
        <v>0</v>
      </c>
      <c r="AU24" s="119">
        <f>'[3]Yearly LC Propylene'!O24</f>
        <v>0</v>
      </c>
      <c r="AV24" s="119">
        <f>'[3]Yearly LC Propylene'!P24</f>
        <v>0</v>
      </c>
      <c r="AW24" s="119">
        <f>'[3]Yearly LC Propylene'!Q24</f>
        <v>0</v>
      </c>
      <c r="AX24" s="119">
        <f>'[3]Yearly LC Propylene'!R24</f>
        <v>0</v>
      </c>
      <c r="AY24" s="119">
        <f>'[3]Yearly LC Propylene'!S24</f>
        <v>0</v>
      </c>
      <c r="AZ24" s="119">
        <f>'[3]Yearly LC Propylene'!T24</f>
        <v>0</v>
      </c>
      <c r="BA24" s="119">
        <f>'[3]Yearly LC Propylene'!U24</f>
        <v>0</v>
      </c>
      <c r="BB24" s="119">
        <f>'[3]Yearly LC Propylene'!V24</f>
        <v>0</v>
      </c>
      <c r="BC24" s="119">
        <f>'[3]Yearly LC Propylene'!W24</f>
        <v>0</v>
      </c>
      <c r="BD24" s="119">
        <f>'[3]Yearly LC Propylene'!X24</f>
        <v>0</v>
      </c>
      <c r="BE24" s="119">
        <f>'[3]Yearly LC Propylene'!Y24</f>
        <v>0</v>
      </c>
      <c r="BF24" s="119">
        <f>'[3]Yearly LC Propylene'!Z24</f>
        <v>0</v>
      </c>
      <c r="BG24" s="119">
        <f>'[3]Yearly LC Propylene'!AA24</f>
        <v>0</v>
      </c>
      <c r="BH24" s="119">
        <f>'[3]Yearly LC Propylene'!AB24</f>
        <v>0</v>
      </c>
      <c r="BI24" s="119">
        <f>'[3]Yearly LC Propylene'!AC24</f>
        <v>0</v>
      </c>
      <c r="BJ24" s="119">
        <f>'[3]Yearly LC Propylene'!AD24</f>
        <v>0</v>
      </c>
      <c r="BK24" s="119">
        <f>'[3]Yearly LC Propylene'!AE24</f>
        <v>0</v>
      </c>
      <c r="BL24" s="119">
        <f>'[3]Yearly LC Propylene'!AF24</f>
        <v>0</v>
      </c>
      <c r="BM24" s="119">
        <f>'[3]Yearly LC Propylene'!AG24</f>
        <v>0</v>
      </c>
      <c r="BN24" s="119">
        <f>'[3]Yearly LC Propylene'!AH24</f>
        <v>0</v>
      </c>
      <c r="BO24" s="119"/>
      <c r="BP24" s="119">
        <f t="shared" si="11"/>
        <v>0</v>
      </c>
      <c r="BQ24" s="119">
        <f t="shared" si="11"/>
        <v>0</v>
      </c>
      <c r="BR24" s="119">
        <f t="shared" si="11"/>
        <v>0</v>
      </c>
      <c r="BS24" s="119">
        <f t="shared" si="11"/>
        <v>0</v>
      </c>
      <c r="BT24" s="119">
        <f t="shared" si="11"/>
        <v>0</v>
      </c>
      <c r="BU24" s="119">
        <f t="shared" si="11"/>
        <v>0</v>
      </c>
      <c r="BV24" s="119">
        <f t="shared" si="11"/>
        <v>0</v>
      </c>
      <c r="BW24" s="119">
        <f t="shared" si="11"/>
        <v>0</v>
      </c>
      <c r="BX24" s="119">
        <f t="shared" si="11"/>
        <v>0</v>
      </c>
      <c r="BY24" s="119">
        <f t="shared" si="11"/>
        <v>0</v>
      </c>
      <c r="BZ24" s="119">
        <f t="shared" si="11"/>
        <v>0</v>
      </c>
      <c r="CA24" s="119">
        <f t="shared" si="11"/>
        <v>0</v>
      </c>
      <c r="CB24" s="119">
        <f t="shared" si="11"/>
        <v>0</v>
      </c>
      <c r="CC24" s="119">
        <f t="shared" si="11"/>
        <v>0</v>
      </c>
      <c r="CD24" s="119">
        <f t="shared" si="11"/>
        <v>0</v>
      </c>
      <c r="CE24" s="119">
        <f t="shared" si="11"/>
        <v>0</v>
      </c>
      <c r="CF24" s="119">
        <f t="shared" si="43"/>
        <v>0</v>
      </c>
      <c r="CG24" s="119">
        <f t="shared" si="43"/>
        <v>0</v>
      </c>
      <c r="CH24" s="119">
        <f t="shared" si="43"/>
        <v>0</v>
      </c>
      <c r="CI24" s="119">
        <f t="shared" si="43"/>
        <v>0</v>
      </c>
      <c r="CJ24" s="119">
        <f t="shared" si="43"/>
        <v>0</v>
      </c>
      <c r="CK24" s="119">
        <f t="shared" si="43"/>
        <v>0</v>
      </c>
      <c r="CL24" s="119">
        <f t="shared" si="43"/>
        <v>0</v>
      </c>
      <c r="CM24" s="119">
        <f t="shared" si="43"/>
        <v>0</v>
      </c>
      <c r="CN24" s="119">
        <f t="shared" si="43"/>
        <v>0</v>
      </c>
      <c r="CO24" s="119">
        <f t="shared" si="43"/>
        <v>0</v>
      </c>
      <c r="CP24" s="119">
        <f t="shared" si="43"/>
        <v>0</v>
      </c>
      <c r="CQ24" s="119">
        <f t="shared" si="43"/>
        <v>0</v>
      </c>
      <c r="CR24" s="119">
        <f t="shared" si="43"/>
        <v>0</v>
      </c>
      <c r="CS24" s="119">
        <f t="shared" si="43"/>
        <v>0</v>
      </c>
      <c r="CT24" s="119">
        <f t="shared" si="43"/>
        <v>0</v>
      </c>
      <c r="CY24" s="88"/>
      <c r="CZ24" s="88"/>
      <c r="DA24" s="88"/>
      <c r="DB24" s="88"/>
      <c r="DC24" s="88"/>
      <c r="DD24" s="88"/>
      <c r="DE24" s="228"/>
      <c r="DF24" s="228"/>
      <c r="DG24" s="228"/>
    </row>
    <row r="25" spans="1:111" s="120" customFormat="1">
      <c r="A25" s="10"/>
      <c r="B25" s="10" t="s">
        <v>48</v>
      </c>
      <c r="C25" s="11" t="s">
        <v>197</v>
      </c>
      <c r="D25" s="120">
        <f>'[2]Yearly LC Propylene'!D25</f>
        <v>350789.70130119962</v>
      </c>
      <c r="E25" s="120">
        <f>'[2]Yearly LC Propylene'!E25</f>
        <v>345816.38952354999</v>
      </c>
      <c r="F25" s="120">
        <f>'[2]Yearly LC Propylene'!F25</f>
        <v>340895.35423096974</v>
      </c>
      <c r="G25" s="120">
        <f>'[2]Yearly LC Propylene'!G25</f>
        <v>336026.10836550849</v>
      </c>
      <c r="H25" s="120">
        <f>'[2]Yearly LC Propylene'!H25</f>
        <v>331208.16911868949</v>
      </c>
      <c r="I25" s="120">
        <f>'[2]Yearly LC Propylene'!I25</f>
        <v>326441.05789593636</v>
      </c>
      <c r="J25" s="120">
        <f>'[2]Yearly LC Propylene'!J25</f>
        <v>321724.30028129037</v>
      </c>
      <c r="K25" s="120">
        <f>'[2]Yearly LC Propylene'!K25</f>
        <v>317057.42600241432</v>
      </c>
      <c r="L25" s="120">
        <f>'[2]Yearly LC Propylene'!L25</f>
        <v>312439.96889588097</v>
      </c>
      <c r="M25" s="120">
        <f>'[2]Yearly LC Propylene'!M25</f>
        <v>307871.46687274455</v>
      </c>
      <c r="N25" s="120">
        <f>'[2]Yearly LC Propylene'!N25</f>
        <v>303351.46188439231</v>
      </c>
      <c r="O25" s="120">
        <f>'[2]Yearly LC Propylene'!O25</f>
        <v>298879.49988867395</v>
      </c>
      <c r="P25" s="120">
        <f>'[2]Yearly LC Propylene'!P25</f>
        <v>294455.13081630733</v>
      </c>
      <c r="Q25" s="120">
        <f>'[2]Yearly LC Propylene'!Q25</f>
        <v>290077.90853755758</v>
      </c>
      <c r="R25" s="120">
        <f>'[2]Yearly LC Propylene'!R25</f>
        <v>285747.39082918747</v>
      </c>
      <c r="S25" s="120">
        <f>'[2]Yearly LC Propylene'!S25</f>
        <v>281463.1393416776</v>
      </c>
      <c r="T25" s="120">
        <f>'[2]Yearly LC Propylene'!T25</f>
        <v>277224.71956671332</v>
      </c>
      <c r="U25" s="120">
        <f>'[2]Yearly LC Propylene'!U25</f>
        <v>273031.70080493676</v>
      </c>
      <c r="V25" s="120">
        <f>'[2]Yearly LC Propylene'!V25</f>
        <v>268883.65613396175</v>
      </c>
      <c r="W25" s="120">
        <f>'[2]Yearly LC Propylene'!W25</f>
        <v>264780.16237664991</v>
      </c>
      <c r="X25" s="120">
        <f>'[2]Yearly LC Propylene'!X25</f>
        <v>260720.8000696447</v>
      </c>
      <c r="Y25" s="120">
        <f>'[2]Yearly LC Propylene'!Y25</f>
        <v>256638.51925117441</v>
      </c>
      <c r="Z25" s="120">
        <f>'[2]Yearly LC Propylene'!Z25</f>
        <v>252600.47059525459</v>
      </c>
      <c r="AA25" s="120">
        <f>'[2]Yearly LC Propylene'!AA25</f>
        <v>248606.23588759315</v>
      </c>
      <c r="AB25" s="120">
        <f>'[2]Yearly LC Propylene'!AB25</f>
        <v>244655.40059454073</v>
      </c>
      <c r="AC25" s="120">
        <f>'[2]Yearly LC Propylene'!AC25</f>
        <v>240747.55383210268</v>
      </c>
      <c r="AD25" s="120">
        <f>'[2]Yearly LC Propylene'!AD25</f>
        <v>236882.28833520447</v>
      </c>
      <c r="AE25" s="120">
        <f>'[2]Yearly LC Propylene'!AE25</f>
        <v>233059.20042720766</v>
      </c>
      <c r="AF25" s="120">
        <f>'[2]Yearly LC Propylene'!AF25</f>
        <v>229277.88998967555</v>
      </c>
      <c r="AG25" s="120">
        <f>'[2]Yearly LC Propylene'!AG25</f>
        <v>225537.9604323855</v>
      </c>
      <c r="AH25" s="120">
        <f>'[2]Yearly LC Propylene'!AH25</f>
        <v>221839.01866358699</v>
      </c>
      <c r="AJ25" s="120">
        <f>'[3]Yearly LC Propylene'!D25</f>
        <v>137707.45987773585</v>
      </c>
      <c r="AK25" s="120">
        <f>'[3]Yearly LC Propylene'!E25</f>
        <v>136707.7037190235</v>
      </c>
      <c r="AL25" s="120">
        <f>'[3]Yearly LC Propylene'!F25</f>
        <v>135707.94756031112</v>
      </c>
      <c r="AM25" s="120">
        <f>'[3]Yearly LC Propylene'!G25</f>
        <v>134708.19140159877</v>
      </c>
      <c r="AN25" s="120">
        <f>'[3]Yearly LC Propylene'!H25</f>
        <v>133708.43524288639</v>
      </c>
      <c r="AO25" s="120">
        <f>'[3]Yearly LC Propylene'!I25</f>
        <v>132708.67908417404</v>
      </c>
      <c r="AP25" s="120">
        <f>'[3]Yearly LC Propylene'!J25</f>
        <v>131708.92292546167</v>
      </c>
      <c r="AQ25" s="120">
        <f>'[3]Yearly LC Propylene'!K25</f>
        <v>130709.16676674932</v>
      </c>
      <c r="AR25" s="120">
        <f>'[3]Yearly LC Propylene'!L25</f>
        <v>129709.41060803695</v>
      </c>
      <c r="AS25" s="120">
        <f>'[3]Yearly LC Propylene'!M25</f>
        <v>128709.65444932459</v>
      </c>
      <c r="AT25" s="120">
        <f>'[3]Yearly LC Propylene'!N25</f>
        <v>127709.89829061223</v>
      </c>
      <c r="AU25" s="120">
        <f>'[3]Yearly LC Propylene'!O25</f>
        <v>126710.14213189986</v>
      </c>
      <c r="AV25" s="120">
        <f>'[3]Yearly LC Propylene'!P25</f>
        <v>125710.3859731875</v>
      </c>
      <c r="AW25" s="120">
        <f>'[3]Yearly LC Propylene'!Q25</f>
        <v>124710.62981447513</v>
      </c>
      <c r="AX25" s="120">
        <f>'[3]Yearly LC Propylene'!R25</f>
        <v>123710.87365576277</v>
      </c>
      <c r="AY25" s="120">
        <f>'[3]Yearly LC Propylene'!S25</f>
        <v>122711.11749705041</v>
      </c>
      <c r="AZ25" s="120">
        <f>'[3]Yearly LC Propylene'!T25</f>
        <v>121711.36133833804</v>
      </c>
      <c r="BA25" s="120">
        <f>'[3]Yearly LC Propylene'!U25</f>
        <v>120711.60517962568</v>
      </c>
      <c r="BB25" s="120">
        <f>'[3]Yearly LC Propylene'!V25</f>
        <v>119711.84902091333</v>
      </c>
      <c r="BC25" s="120">
        <f>'[3]Yearly LC Propylene'!W25</f>
        <v>118712.09286220097</v>
      </c>
      <c r="BD25" s="120">
        <f>'[3]Yearly LC Propylene'!X25</f>
        <v>117712.3367034886</v>
      </c>
      <c r="BE25" s="120">
        <f>'[3]Yearly LC Propylene'!Y25</f>
        <v>116682.28490360314</v>
      </c>
      <c r="BF25" s="120">
        <f>'[3]Yearly LC Propylene'!Z25</f>
        <v>115652.23310371768</v>
      </c>
      <c r="BG25" s="120">
        <f>'[3]Yearly LC Propylene'!AA25</f>
        <v>114622.18130383221</v>
      </c>
      <c r="BH25" s="120">
        <f>'[3]Yearly LC Propylene'!AB25</f>
        <v>113592.12950394675</v>
      </c>
      <c r="BI25" s="120">
        <f>'[3]Yearly LC Propylene'!AC25</f>
        <v>112562.07770406127</v>
      </c>
      <c r="BJ25" s="120">
        <f>'[3]Yearly LC Propylene'!AD25</f>
        <v>111532.02590417581</v>
      </c>
      <c r="BK25" s="120">
        <f>'[3]Yearly LC Propylene'!AE25</f>
        <v>110501.97410429035</v>
      </c>
      <c r="BL25" s="120">
        <f>'[3]Yearly LC Propylene'!AF25</f>
        <v>109471.92230440488</v>
      </c>
      <c r="BM25" s="120">
        <f>'[3]Yearly LC Propylene'!AG25</f>
        <v>108441.87050451942</v>
      </c>
      <c r="BN25" s="120">
        <f>'[3]Yearly LC Propylene'!AH25</f>
        <v>107411.81870463396</v>
      </c>
      <c r="BP25" s="120">
        <f t="shared" si="11"/>
        <v>488497.16117893544</v>
      </c>
      <c r="BQ25" s="120">
        <f t="shared" si="11"/>
        <v>482524.09324257349</v>
      </c>
      <c r="BR25" s="120">
        <f t="shared" si="11"/>
        <v>476603.30179128086</v>
      </c>
      <c r="BS25" s="120">
        <f t="shared" si="11"/>
        <v>470734.29976710724</v>
      </c>
      <c r="BT25" s="120">
        <f t="shared" si="11"/>
        <v>464916.60436157591</v>
      </c>
      <c r="BU25" s="120">
        <f t="shared" si="11"/>
        <v>459149.73698011041</v>
      </c>
      <c r="BV25" s="120">
        <f t="shared" si="11"/>
        <v>453433.22320675204</v>
      </c>
      <c r="BW25" s="120">
        <f t="shared" si="11"/>
        <v>447766.59276916366</v>
      </c>
      <c r="BX25" s="120">
        <f t="shared" si="11"/>
        <v>442149.37950391794</v>
      </c>
      <c r="BY25" s="120">
        <f t="shared" si="11"/>
        <v>436581.12132206914</v>
      </c>
      <c r="BZ25" s="120">
        <f t="shared" si="11"/>
        <v>431061.36017500452</v>
      </c>
      <c r="CA25" s="120">
        <f t="shared" si="11"/>
        <v>425589.64202057384</v>
      </c>
      <c r="CB25" s="120">
        <f t="shared" si="11"/>
        <v>420165.51678949484</v>
      </c>
      <c r="CC25" s="120">
        <f t="shared" si="11"/>
        <v>414788.53835203272</v>
      </c>
      <c r="CD25" s="120">
        <f t="shared" si="11"/>
        <v>409458.26448495022</v>
      </c>
      <c r="CE25" s="120">
        <f t="shared" si="11"/>
        <v>404174.25683872798</v>
      </c>
      <c r="CF25" s="120">
        <f t="shared" si="43"/>
        <v>398936.08090505138</v>
      </c>
      <c r="CG25" s="120">
        <f t="shared" si="43"/>
        <v>393743.30598456244</v>
      </c>
      <c r="CH25" s="120">
        <f t="shared" si="43"/>
        <v>388595.50515487511</v>
      </c>
      <c r="CI25" s="120">
        <f t="shared" si="43"/>
        <v>383492.25523885089</v>
      </c>
      <c r="CJ25" s="120">
        <f t="shared" si="43"/>
        <v>378433.1367731333</v>
      </c>
      <c r="CK25" s="120">
        <f t="shared" si="43"/>
        <v>373320.80415477755</v>
      </c>
      <c r="CL25" s="120">
        <f t="shared" si="43"/>
        <v>368252.70369897224</v>
      </c>
      <c r="CM25" s="120">
        <f t="shared" si="43"/>
        <v>363228.41719142534</v>
      </c>
      <c r="CN25" s="120">
        <f t="shared" si="43"/>
        <v>358247.53009848751</v>
      </c>
      <c r="CO25" s="120">
        <f t="shared" si="43"/>
        <v>353309.63153616397</v>
      </c>
      <c r="CP25" s="120">
        <f t="shared" si="43"/>
        <v>348414.3142393803</v>
      </c>
      <c r="CQ25" s="120">
        <f t="shared" si="43"/>
        <v>343561.17453149799</v>
      </c>
      <c r="CR25" s="120">
        <f t="shared" si="43"/>
        <v>338749.81229408045</v>
      </c>
      <c r="CS25" s="120">
        <f t="shared" si="43"/>
        <v>333979.83093690494</v>
      </c>
      <c r="CT25" s="120">
        <f t="shared" si="43"/>
        <v>329250.83736822096</v>
      </c>
      <c r="CY25" s="222" t="s">
        <v>26</v>
      </c>
      <c r="CZ25" s="228"/>
      <c r="DA25" s="227">
        <f>DA16</f>
        <v>-821862.85878015868</v>
      </c>
      <c r="DB25" s="228"/>
      <c r="DC25" s="229">
        <f>DC16</f>
        <v>166219.32319602853</v>
      </c>
      <c r="DD25" s="228"/>
      <c r="DE25" s="88"/>
      <c r="DF25" s="88"/>
      <c r="DG25" s="88"/>
    </row>
    <row r="26" spans="1:111" s="88" customFormat="1">
      <c r="A26" s="1" t="s">
        <v>189</v>
      </c>
      <c r="B26" s="6" t="s">
        <v>50</v>
      </c>
      <c r="C26" s="7" t="s">
        <v>197</v>
      </c>
      <c r="D26" s="88">
        <f>'[2]Yearly LC Propylene'!D26</f>
        <v>0</v>
      </c>
      <c r="E26" s="88">
        <f>'[2]Yearly LC Propylene'!E26</f>
        <v>0</v>
      </c>
      <c r="F26" s="88">
        <f>'[2]Yearly LC Propylene'!F26</f>
        <v>0</v>
      </c>
      <c r="G26" s="88">
        <f>'[2]Yearly LC Propylene'!G26</f>
        <v>0</v>
      </c>
      <c r="H26" s="88">
        <f>'[2]Yearly LC Propylene'!H26</f>
        <v>0</v>
      </c>
      <c r="I26" s="88">
        <f>'[2]Yearly LC Propylene'!I26</f>
        <v>0</v>
      </c>
      <c r="J26" s="88">
        <f>'[2]Yearly LC Propylene'!J26</f>
        <v>0</v>
      </c>
      <c r="K26" s="88">
        <f>'[2]Yearly LC Propylene'!K26</f>
        <v>0</v>
      </c>
      <c r="L26" s="88">
        <f>'[2]Yearly LC Propylene'!L26</f>
        <v>0</v>
      </c>
      <c r="M26" s="88">
        <f>'[2]Yearly LC Propylene'!M26</f>
        <v>0</v>
      </c>
      <c r="N26" s="88">
        <f>'[2]Yearly LC Propylene'!N26</f>
        <v>0</v>
      </c>
      <c r="O26" s="88">
        <f>'[2]Yearly LC Propylene'!O26</f>
        <v>0</v>
      </c>
      <c r="P26" s="88">
        <f>'[2]Yearly LC Propylene'!P26</f>
        <v>0</v>
      </c>
      <c r="Q26" s="88">
        <f>'[2]Yearly LC Propylene'!Q26</f>
        <v>0</v>
      </c>
      <c r="R26" s="88">
        <f>'[2]Yearly LC Propylene'!R26</f>
        <v>0</v>
      </c>
      <c r="S26" s="88">
        <f>'[2]Yearly LC Propylene'!S26</f>
        <v>0</v>
      </c>
      <c r="T26" s="88">
        <f>'[2]Yearly LC Propylene'!T26</f>
        <v>0</v>
      </c>
      <c r="U26" s="88">
        <f>'[2]Yearly LC Propylene'!U26</f>
        <v>0</v>
      </c>
      <c r="V26" s="88">
        <f>'[2]Yearly LC Propylene'!V26</f>
        <v>0</v>
      </c>
      <c r="W26" s="88">
        <f>'[2]Yearly LC Propylene'!W26</f>
        <v>0</v>
      </c>
      <c r="X26" s="88">
        <f>'[2]Yearly LC Propylene'!X26</f>
        <v>0</v>
      </c>
      <c r="Y26" s="88">
        <f>'[2]Yearly LC Propylene'!Y26</f>
        <v>0</v>
      </c>
      <c r="Z26" s="88">
        <f>'[2]Yearly LC Propylene'!Z26</f>
        <v>0</v>
      </c>
      <c r="AA26" s="88">
        <f>'[2]Yearly LC Propylene'!AA26</f>
        <v>0</v>
      </c>
      <c r="AB26" s="88">
        <f>'[2]Yearly LC Propylene'!AB26</f>
        <v>0</v>
      </c>
      <c r="AC26" s="88">
        <f>'[2]Yearly LC Propylene'!AC26</f>
        <v>0</v>
      </c>
      <c r="AD26" s="88">
        <f>'[2]Yearly LC Propylene'!AD26</f>
        <v>0</v>
      </c>
      <c r="AE26" s="88">
        <f>'[2]Yearly LC Propylene'!AE26</f>
        <v>0</v>
      </c>
      <c r="AF26" s="88">
        <f>'[2]Yearly LC Propylene'!AF26</f>
        <v>0</v>
      </c>
      <c r="AG26" s="88">
        <f>'[2]Yearly LC Propylene'!AG26</f>
        <v>0</v>
      </c>
      <c r="AH26" s="88">
        <f>'[2]Yearly LC Propylene'!AH26</f>
        <v>0</v>
      </c>
      <c r="AJ26" s="88">
        <f>'[3]Yearly LC Propylene'!D26</f>
        <v>0</v>
      </c>
      <c r="AK26" s="88">
        <f>'[3]Yearly LC Propylene'!E26</f>
        <v>0</v>
      </c>
      <c r="AL26" s="88">
        <f>'[3]Yearly LC Propylene'!F26</f>
        <v>0</v>
      </c>
      <c r="AM26" s="88">
        <f>'[3]Yearly LC Propylene'!G26</f>
        <v>0</v>
      </c>
      <c r="AN26" s="88">
        <f>'[3]Yearly LC Propylene'!H26</f>
        <v>0</v>
      </c>
      <c r="AO26" s="88">
        <f>'[3]Yearly LC Propylene'!I26</f>
        <v>0</v>
      </c>
      <c r="AP26" s="88">
        <f>'[3]Yearly LC Propylene'!J26</f>
        <v>0</v>
      </c>
      <c r="AQ26" s="88">
        <f>'[3]Yearly LC Propylene'!K26</f>
        <v>0</v>
      </c>
      <c r="AR26" s="88">
        <f>'[3]Yearly LC Propylene'!L26</f>
        <v>0</v>
      </c>
      <c r="AS26" s="88">
        <f>'[3]Yearly LC Propylene'!M26</f>
        <v>0</v>
      </c>
      <c r="AT26" s="88">
        <f>'[3]Yearly LC Propylene'!N26</f>
        <v>0</v>
      </c>
      <c r="AU26" s="88">
        <f>'[3]Yearly LC Propylene'!O26</f>
        <v>0</v>
      </c>
      <c r="AV26" s="88">
        <f>'[3]Yearly LC Propylene'!P26</f>
        <v>0</v>
      </c>
      <c r="AW26" s="88">
        <f>'[3]Yearly LC Propylene'!Q26</f>
        <v>0</v>
      </c>
      <c r="AX26" s="88">
        <f>'[3]Yearly LC Propylene'!R26</f>
        <v>0</v>
      </c>
      <c r="AY26" s="88">
        <f>'[3]Yearly LC Propylene'!S26</f>
        <v>0</v>
      </c>
      <c r="AZ26" s="88">
        <f>'[3]Yearly LC Propylene'!T26</f>
        <v>0</v>
      </c>
      <c r="BA26" s="88">
        <f>'[3]Yearly LC Propylene'!U26</f>
        <v>0</v>
      </c>
      <c r="BB26" s="88">
        <f>'[3]Yearly LC Propylene'!V26</f>
        <v>0</v>
      </c>
      <c r="BC26" s="88">
        <f>'[3]Yearly LC Propylene'!W26</f>
        <v>0</v>
      </c>
      <c r="BD26" s="88">
        <f>'[3]Yearly LC Propylene'!X26</f>
        <v>0</v>
      </c>
      <c r="BE26" s="88">
        <f>'[3]Yearly LC Propylene'!Y26</f>
        <v>0</v>
      </c>
      <c r="BF26" s="88">
        <f>'[3]Yearly LC Propylene'!Z26</f>
        <v>0</v>
      </c>
      <c r="BG26" s="88">
        <f>'[3]Yearly LC Propylene'!AA26</f>
        <v>0</v>
      </c>
      <c r="BH26" s="88">
        <f>'[3]Yearly LC Propylene'!AB26</f>
        <v>0</v>
      </c>
      <c r="BI26" s="88">
        <f>'[3]Yearly LC Propylene'!AC26</f>
        <v>0</v>
      </c>
      <c r="BJ26" s="88">
        <f>'[3]Yearly LC Propylene'!AD26</f>
        <v>0</v>
      </c>
      <c r="BK26" s="88">
        <f>'[3]Yearly LC Propylene'!AE26</f>
        <v>0</v>
      </c>
      <c r="BL26" s="88">
        <f>'[3]Yearly LC Propylene'!AF26</f>
        <v>0</v>
      </c>
      <c r="BM26" s="88">
        <f>'[3]Yearly LC Propylene'!AG26</f>
        <v>0</v>
      </c>
      <c r="BN26" s="88">
        <f>'[3]Yearly LC Propylene'!AH26</f>
        <v>0</v>
      </c>
      <c r="BP26" s="88">
        <f t="shared" si="11"/>
        <v>0</v>
      </c>
      <c r="BQ26" s="88">
        <f t="shared" si="11"/>
        <v>0</v>
      </c>
      <c r="BR26" s="88">
        <f t="shared" si="11"/>
        <v>0</v>
      </c>
      <c r="BS26" s="88">
        <f t="shared" si="11"/>
        <v>0</v>
      </c>
      <c r="BT26" s="88">
        <f t="shared" si="11"/>
        <v>0</v>
      </c>
      <c r="BU26" s="88">
        <f t="shared" si="11"/>
        <v>0</v>
      </c>
      <c r="BV26" s="88">
        <f t="shared" si="11"/>
        <v>0</v>
      </c>
      <c r="BW26" s="88">
        <f t="shared" si="11"/>
        <v>0</v>
      </c>
      <c r="BX26" s="88">
        <f t="shared" si="11"/>
        <v>0</v>
      </c>
      <c r="BY26" s="88">
        <f t="shared" si="11"/>
        <v>0</v>
      </c>
      <c r="BZ26" s="88">
        <f t="shared" si="11"/>
        <v>0</v>
      </c>
      <c r="CA26" s="88">
        <f t="shared" si="11"/>
        <v>0</v>
      </c>
      <c r="CB26" s="88">
        <f t="shared" si="11"/>
        <v>0</v>
      </c>
      <c r="CC26" s="88">
        <f t="shared" si="11"/>
        <v>0</v>
      </c>
      <c r="CD26" s="88">
        <f t="shared" si="11"/>
        <v>0</v>
      </c>
      <c r="CE26" s="88">
        <f t="shared" si="11"/>
        <v>0</v>
      </c>
      <c r="CF26" s="88">
        <f t="shared" si="43"/>
        <v>0</v>
      </c>
      <c r="CG26" s="88">
        <f t="shared" si="43"/>
        <v>0</v>
      </c>
      <c r="CH26" s="88">
        <f t="shared" si="43"/>
        <v>0</v>
      </c>
      <c r="CI26" s="88">
        <f t="shared" si="43"/>
        <v>0</v>
      </c>
      <c r="CJ26" s="88">
        <f t="shared" si="43"/>
        <v>0</v>
      </c>
      <c r="CK26" s="88">
        <f t="shared" si="43"/>
        <v>0</v>
      </c>
      <c r="CL26" s="88">
        <f t="shared" si="43"/>
        <v>0</v>
      </c>
      <c r="CM26" s="88">
        <f t="shared" si="43"/>
        <v>0</v>
      </c>
      <c r="CN26" s="88">
        <f t="shared" si="43"/>
        <v>0</v>
      </c>
      <c r="CO26" s="88">
        <f t="shared" si="43"/>
        <v>0</v>
      </c>
      <c r="CP26" s="88">
        <f t="shared" si="43"/>
        <v>0</v>
      </c>
      <c r="CQ26" s="88">
        <f t="shared" si="43"/>
        <v>0</v>
      </c>
      <c r="CR26" s="88">
        <f t="shared" si="43"/>
        <v>0</v>
      </c>
      <c r="CS26" s="88">
        <f t="shared" si="43"/>
        <v>0</v>
      </c>
      <c r="CT26" s="88">
        <f t="shared" si="43"/>
        <v>0</v>
      </c>
    </row>
    <row r="27" spans="1:111" s="88" customFormat="1" outlineLevel="1">
      <c r="A27" s="1"/>
      <c r="B27" s="9" t="s">
        <v>58</v>
      </c>
      <c r="C27" s="5" t="s">
        <v>197</v>
      </c>
      <c r="D27" s="102">
        <f>'[2]Yearly LC Propylene'!D27</f>
        <v>0</v>
      </c>
      <c r="E27" s="102">
        <f>'[2]Yearly LC Propylene'!E27</f>
        <v>0</v>
      </c>
      <c r="F27" s="102">
        <f>'[2]Yearly LC Propylene'!F27</f>
        <v>0</v>
      </c>
      <c r="G27" s="102">
        <f>'[2]Yearly LC Propylene'!G27</f>
        <v>0</v>
      </c>
      <c r="H27" s="102">
        <f>'[2]Yearly LC Propylene'!H27</f>
        <v>0</v>
      </c>
      <c r="I27" s="102">
        <f>'[2]Yearly LC Propylene'!I27</f>
        <v>0</v>
      </c>
      <c r="J27" s="102">
        <f>'[2]Yearly LC Propylene'!J27</f>
        <v>0</v>
      </c>
      <c r="K27" s="102">
        <f>'[2]Yearly LC Propylene'!K27</f>
        <v>0</v>
      </c>
      <c r="L27" s="102">
        <f>'[2]Yearly LC Propylene'!L27</f>
        <v>0</v>
      </c>
      <c r="M27" s="102">
        <f>'[2]Yearly LC Propylene'!M27</f>
        <v>0</v>
      </c>
      <c r="N27" s="102">
        <f>'[2]Yearly LC Propylene'!N27</f>
        <v>0</v>
      </c>
      <c r="O27" s="102">
        <f>'[2]Yearly LC Propylene'!O27</f>
        <v>0</v>
      </c>
      <c r="P27" s="102">
        <f>'[2]Yearly LC Propylene'!P27</f>
        <v>0</v>
      </c>
      <c r="Q27" s="102">
        <f>'[2]Yearly LC Propylene'!Q27</f>
        <v>0</v>
      </c>
      <c r="R27" s="102">
        <f>'[2]Yearly LC Propylene'!R27</f>
        <v>0</v>
      </c>
      <c r="S27" s="102">
        <f>'[2]Yearly LC Propylene'!S27</f>
        <v>0</v>
      </c>
      <c r="T27" s="102">
        <f>'[2]Yearly LC Propylene'!T27</f>
        <v>0</v>
      </c>
      <c r="U27" s="102">
        <f>'[2]Yearly LC Propylene'!U27</f>
        <v>0</v>
      </c>
      <c r="V27" s="102">
        <f>'[2]Yearly LC Propylene'!V27</f>
        <v>0</v>
      </c>
      <c r="W27" s="102">
        <f>'[2]Yearly LC Propylene'!W27</f>
        <v>0</v>
      </c>
      <c r="X27" s="102">
        <f>'[2]Yearly LC Propylene'!X27</f>
        <v>0</v>
      </c>
      <c r="Y27" s="102">
        <f>'[2]Yearly LC Propylene'!Y27</f>
        <v>0</v>
      </c>
      <c r="Z27" s="102">
        <f>'[2]Yearly LC Propylene'!Z27</f>
        <v>0</v>
      </c>
      <c r="AA27" s="102">
        <f>'[2]Yearly LC Propylene'!AA27</f>
        <v>0</v>
      </c>
      <c r="AB27" s="102">
        <f>'[2]Yearly LC Propylene'!AB27</f>
        <v>0</v>
      </c>
      <c r="AC27" s="102">
        <f>'[2]Yearly LC Propylene'!AC27</f>
        <v>0</v>
      </c>
      <c r="AD27" s="102">
        <f>'[2]Yearly LC Propylene'!AD27</f>
        <v>0</v>
      </c>
      <c r="AE27" s="102">
        <f>'[2]Yearly LC Propylene'!AE27</f>
        <v>0</v>
      </c>
      <c r="AF27" s="102">
        <f>'[2]Yearly LC Propylene'!AF27</f>
        <v>0</v>
      </c>
      <c r="AG27" s="102">
        <f>'[2]Yearly LC Propylene'!AG27</f>
        <v>0</v>
      </c>
      <c r="AH27" s="102">
        <f>'[2]Yearly LC Propylene'!AH27</f>
        <v>0</v>
      </c>
      <c r="AJ27" s="102">
        <f>'[3]Yearly LC Propylene'!D27</f>
        <v>0</v>
      </c>
      <c r="AK27" s="102">
        <f>'[3]Yearly LC Propylene'!E27</f>
        <v>0</v>
      </c>
      <c r="AL27" s="102">
        <f>'[3]Yearly LC Propylene'!F27</f>
        <v>0</v>
      </c>
      <c r="AM27" s="102">
        <f>'[3]Yearly LC Propylene'!G27</f>
        <v>0</v>
      </c>
      <c r="AN27" s="102">
        <f>'[3]Yearly LC Propylene'!H27</f>
        <v>0</v>
      </c>
      <c r="AO27" s="102">
        <f>'[3]Yearly LC Propylene'!I27</f>
        <v>0</v>
      </c>
      <c r="AP27" s="102">
        <f>'[3]Yearly LC Propylene'!J27</f>
        <v>0</v>
      </c>
      <c r="AQ27" s="102">
        <f>'[3]Yearly LC Propylene'!K27</f>
        <v>0</v>
      </c>
      <c r="AR27" s="102">
        <f>'[3]Yearly LC Propylene'!L27</f>
        <v>0</v>
      </c>
      <c r="AS27" s="102">
        <f>'[3]Yearly LC Propylene'!M27</f>
        <v>0</v>
      </c>
      <c r="AT27" s="102">
        <f>'[3]Yearly LC Propylene'!N27</f>
        <v>0</v>
      </c>
      <c r="AU27" s="102">
        <f>'[3]Yearly LC Propylene'!O27</f>
        <v>0</v>
      </c>
      <c r="AV27" s="102">
        <f>'[3]Yearly LC Propylene'!P27</f>
        <v>0</v>
      </c>
      <c r="AW27" s="102">
        <f>'[3]Yearly LC Propylene'!Q27</f>
        <v>0</v>
      </c>
      <c r="AX27" s="102">
        <f>'[3]Yearly LC Propylene'!R27</f>
        <v>0</v>
      </c>
      <c r="AY27" s="102">
        <f>'[3]Yearly LC Propylene'!S27</f>
        <v>0</v>
      </c>
      <c r="AZ27" s="102">
        <f>'[3]Yearly LC Propylene'!T27</f>
        <v>0</v>
      </c>
      <c r="BA27" s="102">
        <f>'[3]Yearly LC Propylene'!U27</f>
        <v>0</v>
      </c>
      <c r="BB27" s="102">
        <f>'[3]Yearly LC Propylene'!V27</f>
        <v>0</v>
      </c>
      <c r="BC27" s="102">
        <f>'[3]Yearly LC Propylene'!W27</f>
        <v>0</v>
      </c>
      <c r="BD27" s="102">
        <f>'[3]Yearly LC Propylene'!X27</f>
        <v>0</v>
      </c>
      <c r="BE27" s="102">
        <f>'[3]Yearly LC Propylene'!Y27</f>
        <v>0</v>
      </c>
      <c r="BF27" s="102">
        <f>'[3]Yearly LC Propylene'!Z27</f>
        <v>0</v>
      </c>
      <c r="BG27" s="102">
        <f>'[3]Yearly LC Propylene'!AA27</f>
        <v>0</v>
      </c>
      <c r="BH27" s="102">
        <f>'[3]Yearly LC Propylene'!AB27</f>
        <v>0</v>
      </c>
      <c r="BI27" s="102">
        <f>'[3]Yearly LC Propylene'!AC27</f>
        <v>0</v>
      </c>
      <c r="BJ27" s="102">
        <f>'[3]Yearly LC Propylene'!AD27</f>
        <v>0</v>
      </c>
      <c r="BK27" s="102">
        <f>'[3]Yearly LC Propylene'!AE27</f>
        <v>0</v>
      </c>
      <c r="BL27" s="102">
        <f>'[3]Yearly LC Propylene'!AF27</f>
        <v>0</v>
      </c>
      <c r="BM27" s="102">
        <f>'[3]Yearly LC Propylene'!AG27</f>
        <v>0</v>
      </c>
      <c r="BN27" s="102">
        <f>'[3]Yearly LC Propylene'!AH27</f>
        <v>0</v>
      </c>
      <c r="BP27" s="102">
        <f t="shared" si="11"/>
        <v>0</v>
      </c>
      <c r="BQ27" s="102">
        <f t="shared" si="11"/>
        <v>0</v>
      </c>
      <c r="BR27" s="102">
        <f t="shared" si="11"/>
        <v>0</v>
      </c>
      <c r="BS27" s="102">
        <f t="shared" si="11"/>
        <v>0</v>
      </c>
      <c r="BT27" s="102">
        <f t="shared" si="11"/>
        <v>0</v>
      </c>
      <c r="BU27" s="102">
        <f t="shared" si="11"/>
        <v>0</v>
      </c>
      <c r="BV27" s="102">
        <f t="shared" si="11"/>
        <v>0</v>
      </c>
      <c r="BW27" s="102">
        <f t="shared" si="11"/>
        <v>0</v>
      </c>
      <c r="BX27" s="102">
        <f t="shared" si="11"/>
        <v>0</v>
      </c>
      <c r="BY27" s="102">
        <f t="shared" ref="BP27:CE43" si="44">M27+AS27</f>
        <v>0</v>
      </c>
      <c r="BZ27" s="102">
        <f t="shared" si="44"/>
        <v>0</v>
      </c>
      <c r="CA27" s="102">
        <f t="shared" si="44"/>
        <v>0</v>
      </c>
      <c r="CB27" s="102">
        <f t="shared" si="44"/>
        <v>0</v>
      </c>
      <c r="CC27" s="102">
        <f t="shared" si="44"/>
        <v>0</v>
      </c>
      <c r="CD27" s="102">
        <f t="shared" si="44"/>
        <v>0</v>
      </c>
      <c r="CE27" s="102">
        <f t="shared" si="44"/>
        <v>0</v>
      </c>
      <c r="CF27" s="102">
        <f t="shared" si="43"/>
        <v>0</v>
      </c>
      <c r="CG27" s="102">
        <f t="shared" si="43"/>
        <v>0</v>
      </c>
      <c r="CH27" s="102">
        <f t="shared" si="43"/>
        <v>0</v>
      </c>
      <c r="CI27" s="102">
        <f t="shared" si="43"/>
        <v>0</v>
      </c>
      <c r="CJ27" s="102">
        <f t="shared" si="43"/>
        <v>0</v>
      </c>
      <c r="CK27" s="102">
        <f t="shared" si="43"/>
        <v>0</v>
      </c>
      <c r="CL27" s="102">
        <f t="shared" si="43"/>
        <v>0</v>
      </c>
      <c r="CM27" s="102">
        <f t="shared" si="43"/>
        <v>0</v>
      </c>
      <c r="CN27" s="102">
        <f t="shared" si="43"/>
        <v>0</v>
      </c>
      <c r="CO27" s="102">
        <f t="shared" si="43"/>
        <v>0</v>
      </c>
      <c r="CP27" s="102">
        <f t="shared" si="43"/>
        <v>0</v>
      </c>
      <c r="CQ27" s="102">
        <f t="shared" si="43"/>
        <v>0</v>
      </c>
      <c r="CR27" s="102">
        <f t="shared" si="43"/>
        <v>0</v>
      </c>
      <c r="CS27" s="102">
        <f t="shared" si="43"/>
        <v>0</v>
      </c>
      <c r="CT27" s="102">
        <f t="shared" si="43"/>
        <v>0</v>
      </c>
    </row>
    <row r="28" spans="1:111" s="88" customFormat="1" outlineLevel="1">
      <c r="A28" s="1"/>
      <c r="B28" s="9" t="s">
        <v>59</v>
      </c>
      <c r="C28" s="5" t="s">
        <v>197</v>
      </c>
      <c r="D28" s="102">
        <f>'[2]Yearly LC Propylene'!D28</f>
        <v>0</v>
      </c>
      <c r="E28" s="102">
        <f>'[2]Yearly LC Propylene'!E28</f>
        <v>0</v>
      </c>
      <c r="F28" s="102">
        <f>'[2]Yearly LC Propylene'!F28</f>
        <v>0</v>
      </c>
      <c r="G28" s="102">
        <f>'[2]Yearly LC Propylene'!G28</f>
        <v>0</v>
      </c>
      <c r="H28" s="102">
        <f>'[2]Yearly LC Propylene'!H28</f>
        <v>0</v>
      </c>
      <c r="I28" s="102">
        <f>'[2]Yearly LC Propylene'!I28</f>
        <v>0</v>
      </c>
      <c r="J28" s="102">
        <f>'[2]Yearly LC Propylene'!J28</f>
        <v>0</v>
      </c>
      <c r="K28" s="102">
        <f>'[2]Yearly LC Propylene'!K28</f>
        <v>0</v>
      </c>
      <c r="L28" s="102">
        <f>'[2]Yearly LC Propylene'!L28</f>
        <v>0</v>
      </c>
      <c r="M28" s="102">
        <f>'[2]Yearly LC Propylene'!M28</f>
        <v>0</v>
      </c>
      <c r="N28" s="102">
        <f>'[2]Yearly LC Propylene'!N28</f>
        <v>0</v>
      </c>
      <c r="O28" s="102">
        <f>'[2]Yearly LC Propylene'!O28</f>
        <v>0</v>
      </c>
      <c r="P28" s="102">
        <f>'[2]Yearly LC Propylene'!P28</f>
        <v>0</v>
      </c>
      <c r="Q28" s="102">
        <f>'[2]Yearly LC Propylene'!Q28</f>
        <v>0</v>
      </c>
      <c r="R28" s="102">
        <f>'[2]Yearly LC Propylene'!R28</f>
        <v>0</v>
      </c>
      <c r="S28" s="102">
        <f>'[2]Yearly LC Propylene'!S28</f>
        <v>0</v>
      </c>
      <c r="T28" s="102">
        <f>'[2]Yearly LC Propylene'!T28</f>
        <v>0</v>
      </c>
      <c r="U28" s="102">
        <f>'[2]Yearly LC Propylene'!U28</f>
        <v>0</v>
      </c>
      <c r="V28" s="102">
        <f>'[2]Yearly LC Propylene'!V28</f>
        <v>0</v>
      </c>
      <c r="W28" s="102">
        <f>'[2]Yearly LC Propylene'!W28</f>
        <v>0</v>
      </c>
      <c r="X28" s="102">
        <f>'[2]Yearly LC Propylene'!X28</f>
        <v>0</v>
      </c>
      <c r="Y28" s="102">
        <f>'[2]Yearly LC Propylene'!Y28</f>
        <v>0</v>
      </c>
      <c r="Z28" s="102">
        <f>'[2]Yearly LC Propylene'!Z28</f>
        <v>0</v>
      </c>
      <c r="AA28" s="102">
        <f>'[2]Yearly LC Propylene'!AA28</f>
        <v>0</v>
      </c>
      <c r="AB28" s="102">
        <f>'[2]Yearly LC Propylene'!AB28</f>
        <v>0</v>
      </c>
      <c r="AC28" s="102">
        <f>'[2]Yearly LC Propylene'!AC28</f>
        <v>0</v>
      </c>
      <c r="AD28" s="102">
        <f>'[2]Yearly LC Propylene'!AD28</f>
        <v>0</v>
      </c>
      <c r="AE28" s="102">
        <f>'[2]Yearly LC Propylene'!AE28</f>
        <v>0</v>
      </c>
      <c r="AF28" s="102">
        <f>'[2]Yearly LC Propylene'!AF28</f>
        <v>0</v>
      </c>
      <c r="AG28" s="102">
        <f>'[2]Yearly LC Propylene'!AG28</f>
        <v>0</v>
      </c>
      <c r="AH28" s="102">
        <f>'[2]Yearly LC Propylene'!AH28</f>
        <v>0</v>
      </c>
      <c r="AJ28" s="102">
        <f>'[3]Yearly LC Propylene'!D28</f>
        <v>0</v>
      </c>
      <c r="AK28" s="102">
        <f>'[3]Yearly LC Propylene'!E28</f>
        <v>0</v>
      </c>
      <c r="AL28" s="102">
        <f>'[3]Yearly LC Propylene'!F28</f>
        <v>0</v>
      </c>
      <c r="AM28" s="102">
        <f>'[3]Yearly LC Propylene'!G28</f>
        <v>0</v>
      </c>
      <c r="AN28" s="102">
        <f>'[3]Yearly LC Propylene'!H28</f>
        <v>0</v>
      </c>
      <c r="AO28" s="102">
        <f>'[3]Yearly LC Propylene'!I28</f>
        <v>0</v>
      </c>
      <c r="AP28" s="102">
        <f>'[3]Yearly LC Propylene'!J28</f>
        <v>0</v>
      </c>
      <c r="AQ28" s="102">
        <f>'[3]Yearly LC Propylene'!K28</f>
        <v>0</v>
      </c>
      <c r="AR28" s="102">
        <f>'[3]Yearly LC Propylene'!L28</f>
        <v>0</v>
      </c>
      <c r="AS28" s="102">
        <f>'[3]Yearly LC Propylene'!M28</f>
        <v>0</v>
      </c>
      <c r="AT28" s="102">
        <f>'[3]Yearly LC Propylene'!N28</f>
        <v>0</v>
      </c>
      <c r="AU28" s="102">
        <f>'[3]Yearly LC Propylene'!O28</f>
        <v>0</v>
      </c>
      <c r="AV28" s="102">
        <f>'[3]Yearly LC Propylene'!P28</f>
        <v>0</v>
      </c>
      <c r="AW28" s="102">
        <f>'[3]Yearly LC Propylene'!Q28</f>
        <v>0</v>
      </c>
      <c r="AX28" s="102">
        <f>'[3]Yearly LC Propylene'!R28</f>
        <v>0</v>
      </c>
      <c r="AY28" s="102">
        <f>'[3]Yearly LC Propylene'!S28</f>
        <v>0</v>
      </c>
      <c r="AZ28" s="102">
        <f>'[3]Yearly LC Propylene'!T28</f>
        <v>0</v>
      </c>
      <c r="BA28" s="102">
        <f>'[3]Yearly LC Propylene'!U28</f>
        <v>0</v>
      </c>
      <c r="BB28" s="102">
        <f>'[3]Yearly LC Propylene'!V28</f>
        <v>0</v>
      </c>
      <c r="BC28" s="102">
        <f>'[3]Yearly LC Propylene'!W28</f>
        <v>0</v>
      </c>
      <c r="BD28" s="102">
        <f>'[3]Yearly LC Propylene'!X28</f>
        <v>0</v>
      </c>
      <c r="BE28" s="102">
        <f>'[3]Yearly LC Propylene'!Y28</f>
        <v>0</v>
      </c>
      <c r="BF28" s="102">
        <f>'[3]Yearly LC Propylene'!Z28</f>
        <v>0</v>
      </c>
      <c r="BG28" s="102">
        <f>'[3]Yearly LC Propylene'!AA28</f>
        <v>0</v>
      </c>
      <c r="BH28" s="102">
        <f>'[3]Yearly LC Propylene'!AB28</f>
        <v>0</v>
      </c>
      <c r="BI28" s="102">
        <f>'[3]Yearly LC Propylene'!AC28</f>
        <v>0</v>
      </c>
      <c r="BJ28" s="102">
        <f>'[3]Yearly LC Propylene'!AD28</f>
        <v>0</v>
      </c>
      <c r="BK28" s="102">
        <f>'[3]Yearly LC Propylene'!AE28</f>
        <v>0</v>
      </c>
      <c r="BL28" s="102">
        <f>'[3]Yearly LC Propylene'!AF28</f>
        <v>0</v>
      </c>
      <c r="BM28" s="102">
        <f>'[3]Yearly LC Propylene'!AG28</f>
        <v>0</v>
      </c>
      <c r="BN28" s="102">
        <f>'[3]Yearly LC Propylene'!AH28</f>
        <v>0</v>
      </c>
      <c r="BP28" s="102">
        <f t="shared" si="44"/>
        <v>0</v>
      </c>
      <c r="BQ28" s="102">
        <f t="shared" si="44"/>
        <v>0</v>
      </c>
      <c r="BR28" s="102">
        <f t="shared" si="44"/>
        <v>0</v>
      </c>
      <c r="BS28" s="102">
        <f t="shared" si="44"/>
        <v>0</v>
      </c>
      <c r="BT28" s="102">
        <f t="shared" si="44"/>
        <v>0</v>
      </c>
      <c r="BU28" s="102">
        <f t="shared" si="44"/>
        <v>0</v>
      </c>
      <c r="BV28" s="102">
        <f t="shared" si="44"/>
        <v>0</v>
      </c>
      <c r="BW28" s="102">
        <f t="shared" si="44"/>
        <v>0</v>
      </c>
      <c r="BX28" s="102">
        <f t="shared" si="44"/>
        <v>0</v>
      </c>
      <c r="BY28" s="102">
        <f t="shared" si="44"/>
        <v>0</v>
      </c>
      <c r="BZ28" s="102">
        <f t="shared" si="44"/>
        <v>0</v>
      </c>
      <c r="CA28" s="102">
        <f t="shared" si="44"/>
        <v>0</v>
      </c>
      <c r="CB28" s="102">
        <f t="shared" si="44"/>
        <v>0</v>
      </c>
      <c r="CC28" s="102">
        <f t="shared" si="44"/>
        <v>0</v>
      </c>
      <c r="CD28" s="102">
        <f t="shared" si="44"/>
        <v>0</v>
      </c>
      <c r="CE28" s="102">
        <f t="shared" si="44"/>
        <v>0</v>
      </c>
      <c r="CF28" s="102">
        <f t="shared" si="43"/>
        <v>0</v>
      </c>
      <c r="CG28" s="102">
        <f t="shared" si="43"/>
        <v>0</v>
      </c>
      <c r="CH28" s="102">
        <f t="shared" si="43"/>
        <v>0</v>
      </c>
      <c r="CI28" s="102">
        <f t="shared" si="43"/>
        <v>0</v>
      </c>
      <c r="CJ28" s="102">
        <f t="shared" si="43"/>
        <v>0</v>
      </c>
      <c r="CK28" s="102">
        <f t="shared" si="43"/>
        <v>0</v>
      </c>
      <c r="CL28" s="102">
        <f t="shared" si="43"/>
        <v>0</v>
      </c>
      <c r="CM28" s="102">
        <f t="shared" si="43"/>
        <v>0</v>
      </c>
      <c r="CN28" s="102">
        <f t="shared" si="43"/>
        <v>0</v>
      </c>
      <c r="CO28" s="102">
        <f t="shared" si="43"/>
        <v>0</v>
      </c>
      <c r="CP28" s="102">
        <f t="shared" si="43"/>
        <v>0</v>
      </c>
      <c r="CQ28" s="102">
        <f t="shared" si="43"/>
        <v>0</v>
      </c>
      <c r="CR28" s="102">
        <f t="shared" si="43"/>
        <v>0</v>
      </c>
      <c r="CS28" s="102">
        <f t="shared" si="43"/>
        <v>0</v>
      </c>
      <c r="CT28" s="102">
        <f t="shared" si="43"/>
        <v>0</v>
      </c>
    </row>
    <row r="29" spans="1:111" s="88" customFormat="1" outlineLevel="1">
      <c r="A29" s="1"/>
      <c r="B29" s="1" t="s">
        <v>19</v>
      </c>
      <c r="C29" s="5" t="s">
        <v>197</v>
      </c>
      <c r="D29" s="88">
        <f>'[2]Yearly LC Propylene'!D29</f>
        <v>0</v>
      </c>
      <c r="E29" s="88">
        <f>'[2]Yearly LC Propylene'!E29</f>
        <v>0</v>
      </c>
      <c r="F29" s="88">
        <f>'[2]Yearly LC Propylene'!F29</f>
        <v>0</v>
      </c>
      <c r="G29" s="88">
        <f>'[2]Yearly LC Propylene'!G29</f>
        <v>0</v>
      </c>
      <c r="H29" s="88">
        <f>'[2]Yearly LC Propylene'!H29</f>
        <v>0</v>
      </c>
      <c r="I29" s="88">
        <f>'[2]Yearly LC Propylene'!I29</f>
        <v>0</v>
      </c>
      <c r="J29" s="88">
        <f>'[2]Yearly LC Propylene'!J29</f>
        <v>0</v>
      </c>
      <c r="K29" s="88">
        <f>'[2]Yearly LC Propylene'!K29</f>
        <v>0</v>
      </c>
      <c r="L29" s="88">
        <f>'[2]Yearly LC Propylene'!L29</f>
        <v>0</v>
      </c>
      <c r="M29" s="88">
        <f>'[2]Yearly LC Propylene'!M29</f>
        <v>0</v>
      </c>
      <c r="N29" s="88">
        <f>'[2]Yearly LC Propylene'!N29</f>
        <v>0</v>
      </c>
      <c r="O29" s="88">
        <f>'[2]Yearly LC Propylene'!O29</f>
        <v>0</v>
      </c>
      <c r="P29" s="88">
        <f>'[2]Yearly LC Propylene'!P29</f>
        <v>0</v>
      </c>
      <c r="Q29" s="88">
        <f>'[2]Yearly LC Propylene'!Q29</f>
        <v>0</v>
      </c>
      <c r="R29" s="88">
        <f>'[2]Yearly LC Propylene'!R29</f>
        <v>0</v>
      </c>
      <c r="S29" s="88">
        <f>'[2]Yearly LC Propylene'!S29</f>
        <v>0</v>
      </c>
      <c r="T29" s="88">
        <f>'[2]Yearly LC Propylene'!T29</f>
        <v>0</v>
      </c>
      <c r="U29" s="88">
        <f>'[2]Yearly LC Propylene'!U29</f>
        <v>0</v>
      </c>
      <c r="V29" s="88">
        <f>'[2]Yearly LC Propylene'!V29</f>
        <v>0</v>
      </c>
      <c r="W29" s="88">
        <f>'[2]Yearly LC Propylene'!W29</f>
        <v>0</v>
      </c>
      <c r="X29" s="88">
        <f>'[2]Yearly LC Propylene'!X29</f>
        <v>0</v>
      </c>
      <c r="Y29" s="88">
        <f>'[2]Yearly LC Propylene'!Y29</f>
        <v>0</v>
      </c>
      <c r="Z29" s="88">
        <f>'[2]Yearly LC Propylene'!Z29</f>
        <v>0</v>
      </c>
      <c r="AA29" s="88">
        <f>'[2]Yearly LC Propylene'!AA29</f>
        <v>0</v>
      </c>
      <c r="AB29" s="88">
        <f>'[2]Yearly LC Propylene'!AB29</f>
        <v>0</v>
      </c>
      <c r="AC29" s="88">
        <f>'[2]Yearly LC Propylene'!AC29</f>
        <v>0</v>
      </c>
      <c r="AD29" s="88">
        <f>'[2]Yearly LC Propylene'!AD29</f>
        <v>0</v>
      </c>
      <c r="AE29" s="88">
        <f>'[2]Yearly LC Propylene'!AE29</f>
        <v>0</v>
      </c>
      <c r="AF29" s="88">
        <f>'[2]Yearly LC Propylene'!AF29</f>
        <v>0</v>
      </c>
      <c r="AG29" s="88">
        <f>'[2]Yearly LC Propylene'!AG29</f>
        <v>0</v>
      </c>
      <c r="AH29" s="88">
        <f>'[2]Yearly LC Propylene'!AH29</f>
        <v>0</v>
      </c>
      <c r="AJ29" s="88">
        <f>'[3]Yearly LC Propylene'!D29</f>
        <v>0</v>
      </c>
      <c r="AK29" s="88">
        <f>'[3]Yearly LC Propylene'!E29</f>
        <v>0</v>
      </c>
      <c r="AL29" s="88">
        <f>'[3]Yearly LC Propylene'!F29</f>
        <v>0</v>
      </c>
      <c r="AM29" s="88">
        <f>'[3]Yearly LC Propylene'!G29</f>
        <v>0</v>
      </c>
      <c r="AN29" s="88">
        <f>'[3]Yearly LC Propylene'!H29</f>
        <v>0</v>
      </c>
      <c r="AO29" s="88">
        <f>'[3]Yearly LC Propylene'!I29</f>
        <v>0</v>
      </c>
      <c r="AP29" s="88">
        <f>'[3]Yearly LC Propylene'!J29</f>
        <v>0</v>
      </c>
      <c r="AQ29" s="88">
        <f>'[3]Yearly LC Propylene'!K29</f>
        <v>0</v>
      </c>
      <c r="AR29" s="88">
        <f>'[3]Yearly LC Propylene'!L29</f>
        <v>0</v>
      </c>
      <c r="AS29" s="88">
        <f>'[3]Yearly LC Propylene'!M29</f>
        <v>0</v>
      </c>
      <c r="AT29" s="88">
        <f>'[3]Yearly LC Propylene'!N29</f>
        <v>0</v>
      </c>
      <c r="AU29" s="88">
        <f>'[3]Yearly LC Propylene'!O29</f>
        <v>0</v>
      </c>
      <c r="AV29" s="88">
        <f>'[3]Yearly LC Propylene'!P29</f>
        <v>0</v>
      </c>
      <c r="AW29" s="88">
        <f>'[3]Yearly LC Propylene'!Q29</f>
        <v>0</v>
      </c>
      <c r="AX29" s="88">
        <f>'[3]Yearly LC Propylene'!R29</f>
        <v>0</v>
      </c>
      <c r="AY29" s="88">
        <f>'[3]Yearly LC Propylene'!S29</f>
        <v>0</v>
      </c>
      <c r="AZ29" s="88">
        <f>'[3]Yearly LC Propylene'!T29</f>
        <v>0</v>
      </c>
      <c r="BA29" s="88">
        <f>'[3]Yearly LC Propylene'!U29</f>
        <v>0</v>
      </c>
      <c r="BB29" s="88">
        <f>'[3]Yearly LC Propylene'!V29</f>
        <v>0</v>
      </c>
      <c r="BC29" s="88">
        <f>'[3]Yearly LC Propylene'!W29</f>
        <v>0</v>
      </c>
      <c r="BD29" s="88">
        <f>'[3]Yearly LC Propylene'!X29</f>
        <v>0</v>
      </c>
      <c r="BE29" s="88">
        <f>'[3]Yearly LC Propylene'!Y29</f>
        <v>0</v>
      </c>
      <c r="BF29" s="88">
        <f>'[3]Yearly LC Propylene'!Z29</f>
        <v>0</v>
      </c>
      <c r="BG29" s="88">
        <f>'[3]Yearly LC Propylene'!AA29</f>
        <v>0</v>
      </c>
      <c r="BH29" s="88">
        <f>'[3]Yearly LC Propylene'!AB29</f>
        <v>0</v>
      </c>
      <c r="BI29" s="88">
        <f>'[3]Yearly LC Propylene'!AC29</f>
        <v>0</v>
      </c>
      <c r="BJ29" s="88">
        <f>'[3]Yearly LC Propylene'!AD29</f>
        <v>0</v>
      </c>
      <c r="BK29" s="88">
        <f>'[3]Yearly LC Propylene'!AE29</f>
        <v>0</v>
      </c>
      <c r="BL29" s="88">
        <f>'[3]Yearly LC Propylene'!AF29</f>
        <v>0</v>
      </c>
      <c r="BM29" s="88">
        <f>'[3]Yearly LC Propylene'!AG29</f>
        <v>0</v>
      </c>
      <c r="BN29" s="88">
        <f>'[3]Yearly LC Propylene'!AH29</f>
        <v>0</v>
      </c>
      <c r="BP29" s="88">
        <f t="shared" si="44"/>
        <v>0</v>
      </c>
      <c r="BQ29" s="88">
        <f t="shared" si="44"/>
        <v>0</v>
      </c>
      <c r="BR29" s="88">
        <f t="shared" si="44"/>
        <v>0</v>
      </c>
      <c r="BS29" s="88">
        <f t="shared" si="44"/>
        <v>0</v>
      </c>
      <c r="BT29" s="88">
        <f t="shared" si="44"/>
        <v>0</v>
      </c>
      <c r="BU29" s="88">
        <f t="shared" si="44"/>
        <v>0</v>
      </c>
      <c r="BV29" s="88">
        <f t="shared" si="44"/>
        <v>0</v>
      </c>
      <c r="BW29" s="88">
        <f t="shared" si="44"/>
        <v>0</v>
      </c>
      <c r="BX29" s="88">
        <f t="shared" si="44"/>
        <v>0</v>
      </c>
      <c r="BY29" s="88">
        <f t="shared" si="44"/>
        <v>0</v>
      </c>
      <c r="BZ29" s="88">
        <f t="shared" si="44"/>
        <v>0</v>
      </c>
      <c r="CA29" s="88">
        <f t="shared" si="44"/>
        <v>0</v>
      </c>
      <c r="CB29" s="88">
        <f t="shared" si="44"/>
        <v>0</v>
      </c>
      <c r="CC29" s="88">
        <f t="shared" si="44"/>
        <v>0</v>
      </c>
      <c r="CD29" s="88">
        <f t="shared" si="44"/>
        <v>0</v>
      </c>
      <c r="CE29" s="88">
        <f t="shared" si="44"/>
        <v>0</v>
      </c>
      <c r="CF29" s="88">
        <f t="shared" ref="CF29:CT48" si="45">T29+AZ29</f>
        <v>0</v>
      </c>
      <c r="CG29" s="88">
        <f t="shared" si="45"/>
        <v>0</v>
      </c>
      <c r="CH29" s="88">
        <f t="shared" si="45"/>
        <v>0</v>
      </c>
      <c r="CI29" s="88">
        <f t="shared" si="45"/>
        <v>0</v>
      </c>
      <c r="CJ29" s="88">
        <f t="shared" si="45"/>
        <v>0</v>
      </c>
      <c r="CK29" s="88">
        <f t="shared" si="45"/>
        <v>0</v>
      </c>
      <c r="CL29" s="88">
        <f t="shared" si="45"/>
        <v>0</v>
      </c>
      <c r="CM29" s="88">
        <f t="shared" si="45"/>
        <v>0</v>
      </c>
      <c r="CN29" s="88">
        <f t="shared" si="45"/>
        <v>0</v>
      </c>
      <c r="CO29" s="88">
        <f t="shared" si="45"/>
        <v>0</v>
      </c>
      <c r="CP29" s="88">
        <f t="shared" si="45"/>
        <v>0</v>
      </c>
      <c r="CQ29" s="88">
        <f t="shared" si="45"/>
        <v>0</v>
      </c>
      <c r="CR29" s="88">
        <f t="shared" si="45"/>
        <v>0</v>
      </c>
      <c r="CS29" s="88">
        <f t="shared" si="45"/>
        <v>0</v>
      </c>
      <c r="CT29" s="88">
        <f t="shared" si="45"/>
        <v>0</v>
      </c>
    </row>
    <row r="30" spans="1:111" s="88" customFormat="1" outlineLevel="1">
      <c r="A30" s="1"/>
      <c r="B30" s="1" t="s">
        <v>23</v>
      </c>
      <c r="C30" s="5" t="s">
        <v>197</v>
      </c>
      <c r="D30" s="102">
        <f>'[2]Yearly LC Propylene'!D30</f>
        <v>0</v>
      </c>
      <c r="E30" s="102">
        <f>'[2]Yearly LC Propylene'!E30</f>
        <v>0</v>
      </c>
      <c r="F30" s="102">
        <f>'[2]Yearly LC Propylene'!F30</f>
        <v>0</v>
      </c>
      <c r="G30" s="102">
        <f>'[2]Yearly LC Propylene'!G30</f>
        <v>0</v>
      </c>
      <c r="H30" s="102">
        <f>'[2]Yearly LC Propylene'!H30</f>
        <v>0</v>
      </c>
      <c r="I30" s="102">
        <f>'[2]Yearly LC Propylene'!I30</f>
        <v>0</v>
      </c>
      <c r="J30" s="102">
        <f>'[2]Yearly LC Propylene'!J30</f>
        <v>0</v>
      </c>
      <c r="K30" s="102">
        <f>'[2]Yearly LC Propylene'!K30</f>
        <v>0</v>
      </c>
      <c r="L30" s="102">
        <f>'[2]Yearly LC Propylene'!L30</f>
        <v>0</v>
      </c>
      <c r="M30" s="102">
        <f>'[2]Yearly LC Propylene'!M30</f>
        <v>0</v>
      </c>
      <c r="N30" s="102">
        <f>'[2]Yearly LC Propylene'!N30</f>
        <v>0</v>
      </c>
      <c r="O30" s="102">
        <f>'[2]Yearly LC Propylene'!O30</f>
        <v>0</v>
      </c>
      <c r="P30" s="102">
        <f>'[2]Yearly LC Propylene'!P30</f>
        <v>0</v>
      </c>
      <c r="Q30" s="102">
        <f>'[2]Yearly LC Propylene'!Q30</f>
        <v>0</v>
      </c>
      <c r="R30" s="102">
        <f>'[2]Yearly LC Propylene'!R30</f>
        <v>0</v>
      </c>
      <c r="S30" s="102">
        <f>'[2]Yearly LC Propylene'!S30</f>
        <v>0</v>
      </c>
      <c r="T30" s="102">
        <f>'[2]Yearly LC Propylene'!T30</f>
        <v>0</v>
      </c>
      <c r="U30" s="102">
        <f>'[2]Yearly LC Propylene'!U30</f>
        <v>0</v>
      </c>
      <c r="V30" s="102">
        <f>'[2]Yearly LC Propylene'!V30</f>
        <v>0</v>
      </c>
      <c r="W30" s="102">
        <f>'[2]Yearly LC Propylene'!W30</f>
        <v>0</v>
      </c>
      <c r="X30" s="102">
        <f>'[2]Yearly LC Propylene'!X30</f>
        <v>0</v>
      </c>
      <c r="Y30" s="102">
        <f>'[2]Yearly LC Propylene'!Y30</f>
        <v>0</v>
      </c>
      <c r="Z30" s="102">
        <f>'[2]Yearly LC Propylene'!Z30</f>
        <v>0</v>
      </c>
      <c r="AA30" s="102">
        <f>'[2]Yearly LC Propylene'!AA30</f>
        <v>0</v>
      </c>
      <c r="AB30" s="102">
        <f>'[2]Yearly LC Propylene'!AB30</f>
        <v>0</v>
      </c>
      <c r="AC30" s="102">
        <f>'[2]Yearly LC Propylene'!AC30</f>
        <v>0</v>
      </c>
      <c r="AD30" s="102">
        <f>'[2]Yearly LC Propylene'!AD30</f>
        <v>0</v>
      </c>
      <c r="AE30" s="102">
        <f>'[2]Yearly LC Propylene'!AE30</f>
        <v>0</v>
      </c>
      <c r="AF30" s="102">
        <f>'[2]Yearly LC Propylene'!AF30</f>
        <v>0</v>
      </c>
      <c r="AG30" s="102">
        <f>'[2]Yearly LC Propylene'!AG30</f>
        <v>0</v>
      </c>
      <c r="AH30" s="102">
        <f>'[2]Yearly LC Propylene'!AH30</f>
        <v>0</v>
      </c>
      <c r="AJ30" s="102">
        <f>'[3]Yearly LC Propylene'!D30</f>
        <v>0</v>
      </c>
      <c r="AK30" s="102">
        <f>'[3]Yearly LC Propylene'!E30</f>
        <v>0</v>
      </c>
      <c r="AL30" s="102">
        <f>'[3]Yearly LC Propylene'!F30</f>
        <v>0</v>
      </c>
      <c r="AM30" s="102">
        <f>'[3]Yearly LC Propylene'!G30</f>
        <v>0</v>
      </c>
      <c r="AN30" s="102">
        <f>'[3]Yearly LC Propylene'!H30</f>
        <v>0</v>
      </c>
      <c r="AO30" s="102">
        <f>'[3]Yearly LC Propylene'!I30</f>
        <v>0</v>
      </c>
      <c r="AP30" s="102">
        <f>'[3]Yearly LC Propylene'!J30</f>
        <v>0</v>
      </c>
      <c r="AQ30" s="102">
        <f>'[3]Yearly LC Propylene'!K30</f>
        <v>0</v>
      </c>
      <c r="AR30" s="102">
        <f>'[3]Yearly LC Propylene'!L30</f>
        <v>0</v>
      </c>
      <c r="AS30" s="102">
        <f>'[3]Yearly LC Propylene'!M30</f>
        <v>0</v>
      </c>
      <c r="AT30" s="102">
        <f>'[3]Yearly LC Propylene'!N30</f>
        <v>0</v>
      </c>
      <c r="AU30" s="102">
        <f>'[3]Yearly LC Propylene'!O30</f>
        <v>0</v>
      </c>
      <c r="AV30" s="102">
        <f>'[3]Yearly LC Propylene'!P30</f>
        <v>0</v>
      </c>
      <c r="AW30" s="102">
        <f>'[3]Yearly LC Propylene'!Q30</f>
        <v>0</v>
      </c>
      <c r="AX30" s="102">
        <f>'[3]Yearly LC Propylene'!R30</f>
        <v>0</v>
      </c>
      <c r="AY30" s="102">
        <f>'[3]Yearly LC Propylene'!S30</f>
        <v>0</v>
      </c>
      <c r="AZ30" s="102">
        <f>'[3]Yearly LC Propylene'!T30</f>
        <v>0</v>
      </c>
      <c r="BA30" s="102">
        <f>'[3]Yearly LC Propylene'!U30</f>
        <v>0</v>
      </c>
      <c r="BB30" s="102">
        <f>'[3]Yearly LC Propylene'!V30</f>
        <v>0</v>
      </c>
      <c r="BC30" s="102">
        <f>'[3]Yearly LC Propylene'!W30</f>
        <v>0</v>
      </c>
      <c r="BD30" s="102">
        <f>'[3]Yearly LC Propylene'!X30</f>
        <v>0</v>
      </c>
      <c r="BE30" s="102">
        <f>'[3]Yearly LC Propylene'!Y30</f>
        <v>0</v>
      </c>
      <c r="BF30" s="102">
        <f>'[3]Yearly LC Propylene'!Z30</f>
        <v>0</v>
      </c>
      <c r="BG30" s="102">
        <f>'[3]Yearly LC Propylene'!AA30</f>
        <v>0</v>
      </c>
      <c r="BH30" s="102">
        <f>'[3]Yearly LC Propylene'!AB30</f>
        <v>0</v>
      </c>
      <c r="BI30" s="102">
        <f>'[3]Yearly LC Propylene'!AC30</f>
        <v>0</v>
      </c>
      <c r="BJ30" s="102">
        <f>'[3]Yearly LC Propylene'!AD30</f>
        <v>0</v>
      </c>
      <c r="BK30" s="102">
        <f>'[3]Yearly LC Propylene'!AE30</f>
        <v>0</v>
      </c>
      <c r="BL30" s="102">
        <f>'[3]Yearly LC Propylene'!AF30</f>
        <v>0</v>
      </c>
      <c r="BM30" s="102">
        <f>'[3]Yearly LC Propylene'!AG30</f>
        <v>0</v>
      </c>
      <c r="BN30" s="102">
        <f>'[3]Yearly LC Propylene'!AH30</f>
        <v>0</v>
      </c>
      <c r="BP30" s="102">
        <f t="shared" si="44"/>
        <v>0</v>
      </c>
      <c r="BQ30" s="102">
        <f t="shared" si="44"/>
        <v>0</v>
      </c>
      <c r="BR30" s="102">
        <f t="shared" si="44"/>
        <v>0</v>
      </c>
      <c r="BS30" s="102">
        <f t="shared" si="44"/>
        <v>0</v>
      </c>
      <c r="BT30" s="102">
        <f t="shared" si="44"/>
        <v>0</v>
      </c>
      <c r="BU30" s="102">
        <f t="shared" si="44"/>
        <v>0</v>
      </c>
      <c r="BV30" s="102">
        <f t="shared" si="44"/>
        <v>0</v>
      </c>
      <c r="BW30" s="102">
        <f t="shared" si="44"/>
        <v>0</v>
      </c>
      <c r="BX30" s="102">
        <f t="shared" si="44"/>
        <v>0</v>
      </c>
      <c r="BY30" s="102">
        <f t="shared" si="44"/>
        <v>0</v>
      </c>
      <c r="BZ30" s="102">
        <f t="shared" si="44"/>
        <v>0</v>
      </c>
      <c r="CA30" s="102">
        <f t="shared" si="44"/>
        <v>0</v>
      </c>
      <c r="CB30" s="102">
        <f t="shared" si="44"/>
        <v>0</v>
      </c>
      <c r="CC30" s="102">
        <f t="shared" si="44"/>
        <v>0</v>
      </c>
      <c r="CD30" s="102">
        <f t="shared" si="44"/>
        <v>0</v>
      </c>
      <c r="CE30" s="102">
        <f t="shared" si="44"/>
        <v>0</v>
      </c>
      <c r="CF30" s="102">
        <f t="shared" si="45"/>
        <v>0</v>
      </c>
      <c r="CG30" s="102">
        <f t="shared" si="45"/>
        <v>0</v>
      </c>
      <c r="CH30" s="102">
        <f t="shared" si="45"/>
        <v>0</v>
      </c>
      <c r="CI30" s="102">
        <f t="shared" si="45"/>
        <v>0</v>
      </c>
      <c r="CJ30" s="102">
        <f t="shared" si="45"/>
        <v>0</v>
      </c>
      <c r="CK30" s="102">
        <f t="shared" si="45"/>
        <v>0</v>
      </c>
      <c r="CL30" s="102">
        <f t="shared" si="45"/>
        <v>0</v>
      </c>
      <c r="CM30" s="102">
        <f t="shared" si="45"/>
        <v>0</v>
      </c>
      <c r="CN30" s="102">
        <f t="shared" si="45"/>
        <v>0</v>
      </c>
      <c r="CO30" s="102">
        <f t="shared" si="45"/>
        <v>0</v>
      </c>
      <c r="CP30" s="102">
        <f t="shared" si="45"/>
        <v>0</v>
      </c>
      <c r="CQ30" s="102">
        <f t="shared" si="45"/>
        <v>0</v>
      </c>
      <c r="CR30" s="102">
        <f t="shared" si="45"/>
        <v>0</v>
      </c>
      <c r="CS30" s="102">
        <f t="shared" si="45"/>
        <v>0</v>
      </c>
      <c r="CT30" s="102">
        <f t="shared" si="45"/>
        <v>0</v>
      </c>
    </row>
    <row r="31" spans="1:111" s="102" customFormat="1">
      <c r="A31" s="1"/>
      <c r="B31" s="1" t="s">
        <v>48</v>
      </c>
      <c r="C31" s="12" t="s">
        <v>197</v>
      </c>
      <c r="D31" s="102">
        <f>'[2]Yearly LC Propylene'!D31</f>
        <v>0</v>
      </c>
      <c r="E31" s="102">
        <f>'[2]Yearly LC Propylene'!E31</f>
        <v>0</v>
      </c>
      <c r="F31" s="102">
        <f>'[2]Yearly LC Propylene'!F31</f>
        <v>0</v>
      </c>
      <c r="G31" s="102">
        <f>'[2]Yearly LC Propylene'!G31</f>
        <v>0</v>
      </c>
      <c r="H31" s="102">
        <f>'[2]Yearly LC Propylene'!H31</f>
        <v>0</v>
      </c>
      <c r="I31" s="102">
        <f>'[2]Yearly LC Propylene'!I31</f>
        <v>0</v>
      </c>
      <c r="J31" s="102">
        <f>'[2]Yearly LC Propylene'!J31</f>
        <v>0</v>
      </c>
      <c r="K31" s="102">
        <f>'[2]Yearly LC Propylene'!K31</f>
        <v>0</v>
      </c>
      <c r="L31" s="102">
        <f>'[2]Yearly LC Propylene'!L31</f>
        <v>0</v>
      </c>
      <c r="M31" s="102">
        <f>'[2]Yearly LC Propylene'!M31</f>
        <v>0</v>
      </c>
      <c r="N31" s="102">
        <f>'[2]Yearly LC Propylene'!N31</f>
        <v>0</v>
      </c>
      <c r="O31" s="102">
        <f>'[2]Yearly LC Propylene'!O31</f>
        <v>0</v>
      </c>
      <c r="P31" s="102">
        <f>'[2]Yearly LC Propylene'!P31</f>
        <v>0</v>
      </c>
      <c r="Q31" s="102">
        <f>'[2]Yearly LC Propylene'!Q31</f>
        <v>0</v>
      </c>
      <c r="R31" s="102">
        <f>'[2]Yearly LC Propylene'!R31</f>
        <v>0</v>
      </c>
      <c r="S31" s="102">
        <f>'[2]Yearly LC Propylene'!S31</f>
        <v>0</v>
      </c>
      <c r="T31" s="102">
        <f>'[2]Yearly LC Propylene'!T31</f>
        <v>0</v>
      </c>
      <c r="U31" s="102">
        <f>'[2]Yearly LC Propylene'!U31</f>
        <v>0</v>
      </c>
      <c r="V31" s="102">
        <f>'[2]Yearly LC Propylene'!V31</f>
        <v>0</v>
      </c>
      <c r="W31" s="102">
        <f>'[2]Yearly LC Propylene'!W31</f>
        <v>0</v>
      </c>
      <c r="X31" s="102">
        <f>'[2]Yearly LC Propylene'!X31</f>
        <v>0</v>
      </c>
      <c r="Y31" s="102">
        <f>'[2]Yearly LC Propylene'!Y31</f>
        <v>0</v>
      </c>
      <c r="Z31" s="102">
        <f>'[2]Yearly LC Propylene'!Z31</f>
        <v>0</v>
      </c>
      <c r="AA31" s="102">
        <f>'[2]Yearly LC Propylene'!AA31</f>
        <v>0</v>
      </c>
      <c r="AB31" s="102">
        <f>'[2]Yearly LC Propylene'!AB31</f>
        <v>0</v>
      </c>
      <c r="AC31" s="102">
        <f>'[2]Yearly LC Propylene'!AC31</f>
        <v>0</v>
      </c>
      <c r="AD31" s="102">
        <f>'[2]Yearly LC Propylene'!AD31</f>
        <v>0</v>
      </c>
      <c r="AE31" s="102">
        <f>'[2]Yearly LC Propylene'!AE31</f>
        <v>0</v>
      </c>
      <c r="AF31" s="102">
        <f>'[2]Yearly LC Propylene'!AF31</f>
        <v>0</v>
      </c>
      <c r="AG31" s="102">
        <f>'[2]Yearly LC Propylene'!AG31</f>
        <v>0</v>
      </c>
      <c r="AH31" s="102">
        <f>'[2]Yearly LC Propylene'!AH31</f>
        <v>0</v>
      </c>
      <c r="AI31" s="88"/>
      <c r="AJ31" s="102">
        <f>'[3]Yearly LC Propylene'!D31</f>
        <v>0</v>
      </c>
      <c r="AK31" s="102">
        <f>'[3]Yearly LC Propylene'!E31</f>
        <v>0</v>
      </c>
      <c r="AL31" s="102">
        <f>'[3]Yearly LC Propylene'!F31</f>
        <v>0</v>
      </c>
      <c r="AM31" s="102">
        <f>'[3]Yearly LC Propylene'!G31</f>
        <v>0</v>
      </c>
      <c r="AN31" s="102">
        <f>'[3]Yearly LC Propylene'!H31</f>
        <v>0</v>
      </c>
      <c r="AO31" s="102">
        <f>'[3]Yearly LC Propylene'!I31</f>
        <v>0</v>
      </c>
      <c r="AP31" s="102">
        <f>'[3]Yearly LC Propylene'!J31</f>
        <v>0</v>
      </c>
      <c r="AQ31" s="102">
        <f>'[3]Yearly LC Propylene'!K31</f>
        <v>0</v>
      </c>
      <c r="AR31" s="102">
        <f>'[3]Yearly LC Propylene'!L31</f>
        <v>0</v>
      </c>
      <c r="AS31" s="102">
        <f>'[3]Yearly LC Propylene'!M31</f>
        <v>0</v>
      </c>
      <c r="AT31" s="102">
        <f>'[3]Yearly LC Propylene'!N31</f>
        <v>0</v>
      </c>
      <c r="AU31" s="102">
        <f>'[3]Yearly LC Propylene'!O31</f>
        <v>0</v>
      </c>
      <c r="AV31" s="102">
        <f>'[3]Yearly LC Propylene'!P31</f>
        <v>0</v>
      </c>
      <c r="AW31" s="102">
        <f>'[3]Yearly LC Propylene'!Q31</f>
        <v>0</v>
      </c>
      <c r="AX31" s="102">
        <f>'[3]Yearly LC Propylene'!R31</f>
        <v>0</v>
      </c>
      <c r="AY31" s="102">
        <f>'[3]Yearly LC Propylene'!S31</f>
        <v>0</v>
      </c>
      <c r="AZ31" s="102">
        <f>'[3]Yearly LC Propylene'!T31</f>
        <v>0</v>
      </c>
      <c r="BA31" s="102">
        <f>'[3]Yearly LC Propylene'!U31</f>
        <v>0</v>
      </c>
      <c r="BB31" s="102">
        <f>'[3]Yearly LC Propylene'!V31</f>
        <v>0</v>
      </c>
      <c r="BC31" s="102">
        <f>'[3]Yearly LC Propylene'!W31</f>
        <v>0</v>
      </c>
      <c r="BD31" s="102">
        <f>'[3]Yearly LC Propylene'!X31</f>
        <v>0</v>
      </c>
      <c r="BE31" s="102">
        <f>'[3]Yearly LC Propylene'!Y31</f>
        <v>0</v>
      </c>
      <c r="BF31" s="102">
        <f>'[3]Yearly LC Propylene'!Z31</f>
        <v>0</v>
      </c>
      <c r="BG31" s="102">
        <f>'[3]Yearly LC Propylene'!AA31</f>
        <v>0</v>
      </c>
      <c r="BH31" s="102">
        <f>'[3]Yearly LC Propylene'!AB31</f>
        <v>0</v>
      </c>
      <c r="BI31" s="102">
        <f>'[3]Yearly LC Propylene'!AC31</f>
        <v>0</v>
      </c>
      <c r="BJ31" s="102">
        <f>'[3]Yearly LC Propylene'!AD31</f>
        <v>0</v>
      </c>
      <c r="BK31" s="102">
        <f>'[3]Yearly LC Propylene'!AE31</f>
        <v>0</v>
      </c>
      <c r="BL31" s="102">
        <f>'[3]Yearly LC Propylene'!AF31</f>
        <v>0</v>
      </c>
      <c r="BM31" s="102">
        <f>'[3]Yearly LC Propylene'!AG31</f>
        <v>0</v>
      </c>
      <c r="BN31" s="102">
        <f>'[3]Yearly LC Propylene'!AH31</f>
        <v>0</v>
      </c>
      <c r="BO31" s="88"/>
      <c r="BP31" s="102">
        <f t="shared" si="44"/>
        <v>0</v>
      </c>
      <c r="BQ31" s="102">
        <f t="shared" si="44"/>
        <v>0</v>
      </c>
      <c r="BR31" s="102">
        <f t="shared" si="44"/>
        <v>0</v>
      </c>
      <c r="BS31" s="102">
        <f t="shared" si="44"/>
        <v>0</v>
      </c>
      <c r="BT31" s="102">
        <f t="shared" si="44"/>
        <v>0</v>
      </c>
      <c r="BU31" s="102">
        <f t="shared" si="44"/>
        <v>0</v>
      </c>
      <c r="BV31" s="102">
        <f t="shared" si="44"/>
        <v>0</v>
      </c>
      <c r="BW31" s="102">
        <f t="shared" si="44"/>
        <v>0</v>
      </c>
      <c r="BX31" s="102">
        <f t="shared" si="44"/>
        <v>0</v>
      </c>
      <c r="BY31" s="102">
        <f t="shared" si="44"/>
        <v>0</v>
      </c>
      <c r="BZ31" s="102">
        <f t="shared" si="44"/>
        <v>0</v>
      </c>
      <c r="CA31" s="102">
        <f t="shared" si="44"/>
        <v>0</v>
      </c>
      <c r="CB31" s="102">
        <f t="shared" si="44"/>
        <v>0</v>
      </c>
      <c r="CC31" s="102">
        <f t="shared" si="44"/>
        <v>0</v>
      </c>
      <c r="CD31" s="102">
        <f t="shared" si="44"/>
        <v>0</v>
      </c>
      <c r="CE31" s="102">
        <f t="shared" si="44"/>
        <v>0</v>
      </c>
      <c r="CF31" s="102">
        <f t="shared" si="45"/>
        <v>0</v>
      </c>
      <c r="CG31" s="102">
        <f t="shared" si="45"/>
        <v>0</v>
      </c>
      <c r="CH31" s="102">
        <f t="shared" si="45"/>
        <v>0</v>
      </c>
      <c r="CI31" s="102">
        <f t="shared" si="45"/>
        <v>0</v>
      </c>
      <c r="CJ31" s="102">
        <f t="shared" si="45"/>
        <v>0</v>
      </c>
      <c r="CK31" s="102">
        <f t="shared" si="45"/>
        <v>0</v>
      </c>
      <c r="CL31" s="102">
        <f t="shared" si="45"/>
        <v>0</v>
      </c>
      <c r="CM31" s="102">
        <f t="shared" si="45"/>
        <v>0</v>
      </c>
      <c r="CN31" s="102">
        <f t="shared" si="45"/>
        <v>0</v>
      </c>
      <c r="CO31" s="102">
        <f t="shared" si="45"/>
        <v>0</v>
      </c>
      <c r="CP31" s="102">
        <f t="shared" si="45"/>
        <v>0</v>
      </c>
      <c r="CQ31" s="102">
        <f t="shared" si="45"/>
        <v>0</v>
      </c>
      <c r="CR31" s="102">
        <f t="shared" si="45"/>
        <v>0</v>
      </c>
      <c r="CS31" s="102">
        <f t="shared" si="45"/>
        <v>0</v>
      </c>
      <c r="CT31" s="102">
        <f t="shared" si="45"/>
        <v>0</v>
      </c>
    </row>
    <row r="32" spans="1:111" s="119" customFormat="1">
      <c r="A32" s="6" t="s">
        <v>60</v>
      </c>
      <c r="B32" s="6" t="s">
        <v>50</v>
      </c>
      <c r="C32" s="7" t="s">
        <v>197</v>
      </c>
      <c r="D32" s="88">
        <f>'[2]Yearly LC Propylene'!D32</f>
        <v>1577666.5665936389</v>
      </c>
      <c r="E32" s="88">
        <f>'[2]Yearly LC Propylene'!E32</f>
        <v>1555252.6334020277</v>
      </c>
      <c r="F32" s="88">
        <f>'[2]Yearly LC Propylene'!F32</f>
        <v>1532620.711095769</v>
      </c>
      <c r="G32" s="88">
        <f>'[2]Yearly LC Propylene'!G32</f>
        <v>1509766.8743648059</v>
      </c>
      <c r="H32" s="88">
        <f>'[2]Yearly LC Propylene'!H32</f>
        <v>1486687.128030923</v>
      </c>
      <c r="I32" s="88">
        <f>'[2]Yearly LC Propylene'!I32</f>
        <v>1463377.4059056176</v>
      </c>
      <c r="J32" s="88">
        <f>'[2]Yearly LC Propylene'!J32</f>
        <v>1437561.3789493258</v>
      </c>
      <c r="K32" s="88">
        <f>'[2]Yearly LC Propylene'!K32</f>
        <v>1411531.3848667105</v>
      </c>
      <c r="L32" s="88">
        <f>'[2]Yearly LC Propylene'!L32</f>
        <v>1385282.9413706195</v>
      </c>
      <c r="M32" s="88">
        <f>'[2]Yearly LC Propylene'!M32</f>
        <v>1358811.4917964209</v>
      </c>
      <c r="N32" s="88">
        <f>'[2]Yearly LC Propylene'!N32</f>
        <v>1332112.4038477791</v>
      </c>
      <c r="O32" s="88">
        <f>'[2]Yearly LC Propylene'!O32</f>
        <v>1300967.7952976746</v>
      </c>
      <c r="P32" s="88">
        <f>'[2]Yearly LC Propylene'!P32</f>
        <v>1269637.7925097346</v>
      </c>
      <c r="Q32" s="88">
        <f>'[2]Yearly LC Propylene'!Q32</f>
        <v>1238117.0508866413</v>
      </c>
      <c r="R32" s="88">
        <f>'[2]Yearly LC Propylene'!R32</f>
        <v>1206400.1488923521</v>
      </c>
      <c r="S32" s="88">
        <f>'[2]Yearly LC Propylene'!S32</f>
        <v>1174481.5866562016</v>
      </c>
      <c r="T32" s="88">
        <f>'[2]Yearly LC Propylene'!T32</f>
        <v>1138670.3989468042</v>
      </c>
      <c r="U32" s="88">
        <f>'[2]Yearly LC Propylene'!U32</f>
        <v>1102698.7541022208</v>
      </c>
      <c r="V32" s="88">
        <f>'[2]Yearly LC Propylene'!V32</f>
        <v>1066560.3481397876</v>
      </c>
      <c r="W32" s="88">
        <f>'[2]Yearly LC Propylene'!W32</f>
        <v>1030248.7982551481</v>
      </c>
      <c r="X32" s="88">
        <f>'[2]Yearly LC Propylene'!X32</f>
        <v>993757.6412587947</v>
      </c>
      <c r="Y32" s="88">
        <f>'[2]Yearly LC Propylene'!Y32</f>
        <v>954509.05445038958</v>
      </c>
      <c r="Z32" s="88">
        <f>'[2]Yearly LC Propylene'!Z32</f>
        <v>915108.38195366878</v>
      </c>
      <c r="AA32" s="88">
        <f>'[2]Yearly LC Propylene'!AA32</f>
        <v>875548.42644256703</v>
      </c>
      <c r="AB32" s="88">
        <f>'[2]Yearly LC Propylene'!AB32</f>
        <v>835821.90880547452</v>
      </c>
      <c r="AC32" s="88">
        <f>'[2]Yearly LC Propylene'!AC32</f>
        <v>795921.46640263055</v>
      </c>
      <c r="AD32" s="88">
        <f>'[2]Yearly LC Propylene'!AD32</f>
        <v>754534.72281695297</v>
      </c>
      <c r="AE32" s="88">
        <f>'[2]Yearly LC Propylene'!AE32</f>
        <v>712981.06315512001</v>
      </c>
      <c r="AF32" s="88">
        <f>'[2]Yearly LC Propylene'!AF32</f>
        <v>671252.58546259941</v>
      </c>
      <c r="AG32" s="88">
        <f>'[2]Yearly LC Propylene'!AG32</f>
        <v>629341.30013987911</v>
      </c>
      <c r="AH32" s="88">
        <f>'[2]Yearly LC Propylene'!AH32</f>
        <v>587239.12802909594</v>
      </c>
      <c r="AI32" s="88"/>
      <c r="AJ32" s="88">
        <f>'[3]Yearly LC Propylene'!D32</f>
        <v>368256.49460398941</v>
      </c>
      <c r="AK32" s="88">
        <f>'[3]Yearly LC Propylene'!E32</f>
        <v>365095.32195247093</v>
      </c>
      <c r="AL32" s="88">
        <f>'[3]Yearly LC Propylene'!F32</f>
        <v>361880.40936587658</v>
      </c>
      <c r="AM32" s="88">
        <f>'[3]Yearly LC Propylene'!G32</f>
        <v>358610.84326531016</v>
      </c>
      <c r="AN32" s="88">
        <f>'[3]Yearly LC Propylene'!H32</f>
        <v>355285.69454103406</v>
      </c>
      <c r="AO32" s="88">
        <f>'[3]Yearly LC Propylene'!I32</f>
        <v>351904.01828844531</v>
      </c>
      <c r="AP32" s="88">
        <f>'[3]Yearly LC Propylene'!J32</f>
        <v>348464.85353956255</v>
      </c>
      <c r="AQ32" s="88">
        <f>'[3]Yearly LC Propylene'!K32</f>
        <v>344967.22298994882</v>
      </c>
      <c r="AR32" s="88">
        <f>'[3]Yearly LC Propylene'!L32</f>
        <v>341410.13272099162</v>
      </c>
      <c r="AS32" s="88">
        <f>'[3]Yearly LC Propylene'!M32</f>
        <v>337792.57191746216</v>
      </c>
      <c r="AT32" s="88">
        <f>'[3]Yearly LC Propylene'!N32</f>
        <v>334113.51258027263</v>
      </c>
      <c r="AU32" s="88">
        <f>'[3]Yearly LC Propylene'!O32</f>
        <v>330371.9092343509</v>
      </c>
      <c r="AV32" s="88">
        <f>'[3]Yearly LC Propylene'!P32</f>
        <v>326566.69863154856</v>
      </c>
      <c r="AW32" s="88">
        <f>'[3]Yearly LC Propylene'!Q32</f>
        <v>322696.79944849864</v>
      </c>
      <c r="AX32" s="88">
        <f>'[3]Yearly LC Propylene'!R32</f>
        <v>318761.11197933671</v>
      </c>
      <c r="AY32" s="88">
        <f>'[3]Yearly LC Propylene'!S32</f>
        <v>314758.51782319916</v>
      </c>
      <c r="AZ32" s="88">
        <f>'[3]Yearly LC Propylene'!T32</f>
        <v>310687.87956640718</v>
      </c>
      <c r="BA32" s="88">
        <f>'[3]Yearly LC Propylene'!U32</f>
        <v>306548.04045924975</v>
      </c>
      <c r="BB32" s="88">
        <f>'[3]Yearly LC Propylene'!V32</f>
        <v>302337.82408727065</v>
      </c>
      <c r="BC32" s="88">
        <f>'[3]Yearly LC Propylene'!W32</f>
        <v>298056.03403696802</v>
      </c>
      <c r="BD32" s="88">
        <f>'[3]Yearly LC Propylene'!X32</f>
        <v>293701.45355581015</v>
      </c>
      <c r="BE32" s="88">
        <f>'[3]Yearly LC Propylene'!Y32</f>
        <v>289272.84520647256</v>
      </c>
      <c r="BF32" s="88">
        <f>'[3]Yearly LC Propylene'!Z32</f>
        <v>284768.95051519631</v>
      </c>
      <c r="BG32" s="88">
        <f>'[3]Yearly LC Propylene'!AA32</f>
        <v>280188.4896141683</v>
      </c>
      <c r="BH32" s="88">
        <f>'[3]Yearly LC Propylene'!AB32</f>
        <v>275530.16087782278</v>
      </c>
      <c r="BI32" s="88">
        <f>'[3]Yearly LC Propylene'!AC32</f>
        <v>270792.64055295952</v>
      </c>
      <c r="BJ32" s="88">
        <f>'[3]Yearly LC Propylene'!AD32</f>
        <v>265974.5823825734</v>
      </c>
      <c r="BK32" s="88">
        <f>'[3]Yearly LC Propylene'!AE32</f>
        <v>261074.61722329081</v>
      </c>
      <c r="BL32" s="88">
        <f>'[3]Yearly LC Propylene'!AF32</f>
        <v>256091.3526563005</v>
      </c>
      <c r="BM32" s="88">
        <f>'[3]Yearly LC Propylene'!AG32</f>
        <v>251023.37259167127</v>
      </c>
      <c r="BN32" s="88">
        <f>'[3]Yearly LC Propylene'!AH32</f>
        <v>245869.23686594339</v>
      </c>
      <c r="BO32" s="88"/>
      <c r="BP32" s="88">
        <f t="shared" si="44"/>
        <v>1945923.0611976283</v>
      </c>
      <c r="BQ32" s="88">
        <f t="shared" si="44"/>
        <v>1920347.9553544987</v>
      </c>
      <c r="BR32" s="88">
        <f t="shared" si="44"/>
        <v>1894501.1204616455</v>
      </c>
      <c r="BS32" s="88">
        <f t="shared" si="44"/>
        <v>1868377.717630116</v>
      </c>
      <c r="BT32" s="88">
        <f t="shared" si="44"/>
        <v>1841972.822571957</v>
      </c>
      <c r="BU32" s="88">
        <f t="shared" si="44"/>
        <v>1815281.4241940631</v>
      </c>
      <c r="BV32" s="88">
        <f t="shared" si="44"/>
        <v>1786026.2324888883</v>
      </c>
      <c r="BW32" s="88">
        <f t="shared" si="44"/>
        <v>1756498.6078566592</v>
      </c>
      <c r="BX32" s="88">
        <f t="shared" si="44"/>
        <v>1726693.074091611</v>
      </c>
      <c r="BY32" s="88">
        <f t="shared" si="44"/>
        <v>1696604.063713883</v>
      </c>
      <c r="BZ32" s="88">
        <f t="shared" si="44"/>
        <v>1666225.9164280519</v>
      </c>
      <c r="CA32" s="88">
        <f t="shared" si="44"/>
        <v>1631339.7045320254</v>
      </c>
      <c r="CB32" s="88">
        <f t="shared" si="44"/>
        <v>1596204.4911412832</v>
      </c>
      <c r="CC32" s="88">
        <f t="shared" si="44"/>
        <v>1560813.8503351398</v>
      </c>
      <c r="CD32" s="88">
        <f t="shared" si="44"/>
        <v>1525161.2608716888</v>
      </c>
      <c r="CE32" s="88">
        <f t="shared" si="44"/>
        <v>1489240.1044794009</v>
      </c>
      <c r="CF32" s="88">
        <f t="shared" si="45"/>
        <v>1449358.2785132113</v>
      </c>
      <c r="CG32" s="88">
        <f t="shared" si="45"/>
        <v>1409246.7945614704</v>
      </c>
      <c r="CH32" s="88">
        <f t="shared" si="45"/>
        <v>1368898.1722270581</v>
      </c>
      <c r="CI32" s="88">
        <f t="shared" si="45"/>
        <v>1328304.8322921162</v>
      </c>
      <c r="CJ32" s="88">
        <f t="shared" si="45"/>
        <v>1287459.0948146048</v>
      </c>
      <c r="CK32" s="88">
        <f t="shared" si="45"/>
        <v>1243781.899656862</v>
      </c>
      <c r="CL32" s="88">
        <f t="shared" si="45"/>
        <v>1199877.332468865</v>
      </c>
      <c r="CM32" s="88">
        <f t="shared" si="45"/>
        <v>1155736.9160567354</v>
      </c>
      <c r="CN32" s="88">
        <f t="shared" si="45"/>
        <v>1111352.0696832973</v>
      </c>
      <c r="CO32" s="88">
        <f t="shared" si="45"/>
        <v>1066714.1069555902</v>
      </c>
      <c r="CP32" s="88">
        <f t="shared" si="45"/>
        <v>1020509.3051995264</v>
      </c>
      <c r="CQ32" s="88">
        <f t="shared" si="45"/>
        <v>974055.68037841085</v>
      </c>
      <c r="CR32" s="88">
        <f t="shared" si="45"/>
        <v>927343.93811889994</v>
      </c>
      <c r="CS32" s="88">
        <f t="shared" si="45"/>
        <v>880364.67273155041</v>
      </c>
      <c r="CT32" s="88">
        <f t="shared" si="45"/>
        <v>833108.36489503935</v>
      </c>
    </row>
    <row r="33" spans="1:98" s="88" customFormat="1" outlineLevel="1">
      <c r="A33" s="1"/>
      <c r="B33" s="1" t="s">
        <v>19</v>
      </c>
      <c r="C33" s="5" t="s">
        <v>197</v>
      </c>
      <c r="D33" s="121">
        <f>'[2]Yearly LC Propylene'!D33</f>
        <v>0</v>
      </c>
      <c r="E33" s="121">
        <f>'[2]Yearly LC Propylene'!E33</f>
        <v>3849.2502676700183</v>
      </c>
      <c r="F33" s="121">
        <f>'[2]Yearly LC Propylene'!F33</f>
        <v>7586.4725199240565</v>
      </c>
      <c r="G33" s="121">
        <f>'[2]Yearly LC Propylene'!G33</f>
        <v>11210.019042158685</v>
      </c>
      <c r="H33" s="121">
        <f>'[2]Yearly LC Propylene'!H33</f>
        <v>14718.20256750614</v>
      </c>
      <c r="I33" s="121">
        <f>'[2]Yearly LC Propylene'!I33</f>
        <v>18109.29539808202</v>
      </c>
      <c r="J33" s="121">
        <f>'[2]Yearly LC Propylene'!J33</f>
        <v>21347.786477397487</v>
      </c>
      <c r="K33" s="121">
        <f>'[2]Yearly LC Propylene'!K33</f>
        <v>24454.781242815759</v>
      </c>
      <c r="L33" s="121">
        <f>'[2]Yearly LC Propylene'!L33</f>
        <v>27428.602239138265</v>
      </c>
      <c r="M33" s="121">
        <f>'[2]Yearly LC Propylene'!M33</f>
        <v>30267.525979765272</v>
      </c>
      <c r="N33" s="121">
        <f>'[2]Yearly LC Propylene'!N33</f>
        <v>32969.781995232537</v>
      </c>
      <c r="O33" s="121">
        <f>'[2]Yearly LC Propylene'!O33</f>
        <v>35418.848226979193</v>
      </c>
      <c r="P33" s="121">
        <f>'[2]Yearly LC Propylene'!P33</f>
        <v>37708.24243753912</v>
      </c>
      <c r="Q33" s="121">
        <f>'[2]Yearly LC Propylene'!Q33</f>
        <v>39836.416112277686</v>
      </c>
      <c r="R33" s="121">
        <f>'[2]Yearly LC Propylene'!R33</f>
        <v>41801.765159119997</v>
      </c>
      <c r="S33" s="121">
        <f>'[2]Yearly LC Propylene'!S33</f>
        <v>43602.628904611483</v>
      </c>
      <c r="T33" s="121">
        <f>'[2]Yearly LC Propylene'!T33</f>
        <v>45091.347798293449</v>
      </c>
      <c r="U33" s="121">
        <f>'[2]Yearly LC Propylene'!U33</f>
        <v>46396.050078850945</v>
      </c>
      <c r="V33" s="121">
        <f>'[2]Yearly LC Propylene'!V33</f>
        <v>47515.263509627541</v>
      </c>
      <c r="W33" s="121">
        <f>'[2]Yearly LC Propylene'!W33</f>
        <v>48447.449737948336</v>
      </c>
      <c r="X33" s="121">
        <f>'[2]Yearly LC Propylene'!X33</f>
        <v>49191.00324231034</v>
      </c>
      <c r="Y33" s="121">
        <f>'[2]Yearly LC Propylene'!Y33</f>
        <v>49682.196284142781</v>
      </c>
      <c r="Z33" s="121">
        <f>'[2]Yearly LC Propylene'!Z33</f>
        <v>49964.917654670317</v>
      </c>
      <c r="AA33" s="121">
        <f>'[2]Yearly LC Propylene'!AA33</f>
        <v>50037.592571192705</v>
      </c>
      <c r="AB33" s="121">
        <f>'[2]Yearly LC Propylene'!AB33</f>
        <v>49898.567955686834</v>
      </c>
      <c r="AC33" s="121">
        <f>'[2]Yearly LC Propylene'!AC33</f>
        <v>49546.111283563754</v>
      </c>
      <c r="AD33" s="121">
        <f>'[2]Yearly LC Propylene'!AD33</f>
        <v>48893.850038538556</v>
      </c>
      <c r="AE33" s="121">
        <f>'[2]Yearly LC Propylene'!AE33</f>
        <v>48019.274603497332</v>
      </c>
      <c r="AF33" s="121">
        <f>'[2]Yearly LC Propylene'!AF33</f>
        <v>46920.5557238357</v>
      </c>
      <c r="AG33" s="121">
        <f>'[2]Yearly LC Propylene'!AG33</f>
        <v>45595.777195134237</v>
      </c>
      <c r="AH33" s="121">
        <f>'[2]Yearly LC Propylene'!AH33</f>
        <v>44042.934602182191</v>
      </c>
      <c r="AI33" s="121"/>
      <c r="AJ33" s="121">
        <f>'[3]Yearly LC Propylene'!D33</f>
        <v>0</v>
      </c>
      <c r="AK33" s="121">
        <f>'[3]Yearly LC Propylene'!E33</f>
        <v>903.61092183236565</v>
      </c>
      <c r="AL33" s="121">
        <f>'[3]Yearly LC Propylene'!F33</f>
        <v>1791.3080263610889</v>
      </c>
      <c r="AM33" s="121">
        <f>'[3]Yearly LC Propylene'!G33</f>
        <v>2662.685511244928</v>
      </c>
      <c r="AN33" s="121">
        <f>'[3]Yearly LC Propylene'!H33</f>
        <v>3517.3283759562373</v>
      </c>
      <c r="AO33" s="121">
        <f>'[3]Yearly LC Propylene'!I33</f>
        <v>4354.812226319511</v>
      </c>
      <c r="AP33" s="121">
        <f>'[3]Yearly LC Propylene'!J33</f>
        <v>5174.7030750625036</v>
      </c>
      <c r="AQ33" s="121">
        <f>'[3]Yearly LC Propylene'!K33</f>
        <v>5976.5571383008628</v>
      </c>
      <c r="AR33" s="121">
        <f>'[3]Yearly LC Propylene'!L33</f>
        <v>6759.9206278756346</v>
      </c>
      <c r="AS33" s="121">
        <f>'[3]Yearly LC Propylene'!M33</f>
        <v>7524.3295394614688</v>
      </c>
      <c r="AT33" s="121">
        <f>'[3]Yearly LC Propylene'!N33</f>
        <v>8269.3094363617474</v>
      </c>
      <c r="AU33" s="121">
        <f>'[3]Yearly LC Propylene'!O33</f>
        <v>8994.3752289052027</v>
      </c>
      <c r="AV33" s="121">
        <f>'[3]Yearly LC Propylene'!P33</f>
        <v>9699.030949356993</v>
      </c>
      <c r="AW33" s="121">
        <f>'[3]Yearly LC Propylene'!Q33</f>
        <v>10382.769522255445</v>
      </c>
      <c r="AX33" s="121">
        <f>'[3]Yearly LC Propylene'!R33</f>
        <v>11045.072530084017</v>
      </c>
      <c r="AY33" s="121">
        <f>'[3]Yearly LC Propylene'!S33</f>
        <v>11685.409974186268</v>
      </c>
      <c r="AZ33" s="121">
        <f>'[3]Yearly LC Propylene'!T33</f>
        <v>12303.240030829724</v>
      </c>
      <c r="BA33" s="121">
        <f>'[3]Yearly LC Propylene'!U33</f>
        <v>12898.008802322935</v>
      </c>
      <c r="BB33" s="121">
        <f>'[3]Yearly LC Propylene'!V33</f>
        <v>13469.150063087909</v>
      </c>
      <c r="BC33" s="121">
        <f>'[3]Yearly LC Propylene'!W33</f>
        <v>14016.08500058842</v>
      </c>
      <c r="BD33" s="121">
        <f>'[3]Yearly LC Propylene'!X33</f>
        <v>14538.221951012603</v>
      </c>
      <c r="BE33" s="121">
        <f>'[3]Yearly LC Propylene'!Y33</f>
        <v>15056.651592996897</v>
      </c>
      <c r="BF33" s="121">
        <f>'[3]Yearly LC Propylene'!Z33</f>
        <v>15548.384698129717</v>
      </c>
      <c r="BG33" s="121">
        <f>'[3]Yearly LC Propylene'!AA33</f>
        <v>16012.77218144972</v>
      </c>
      <c r="BH33" s="121">
        <f>'[3]Yearly LC Propylene'!AB33</f>
        <v>16449.150604406022</v>
      </c>
      <c r="BI33" s="121">
        <f>'[3]Yearly LC Propylene'!AC33</f>
        <v>16856.841874421731</v>
      </c>
      <c r="BJ33" s="121">
        <f>'[3]Yearly LC Propylene'!AD33</f>
        <v>17235.152938390758</v>
      </c>
      <c r="BK33" s="121">
        <f>'[3]Yearly LC Propylene'!AE33</f>
        <v>17583.375469988634</v>
      </c>
      <c r="BL33" s="121">
        <f>'[3]Yearly LC Propylene'!AF33</f>
        <v>17900.785550675402</v>
      </c>
      <c r="BM33" s="121">
        <f>'[3]Yearly LC Propylene'!AG33</f>
        <v>18186.643344266584</v>
      </c>
      <c r="BN33" s="121">
        <f>'[3]Yearly LC Propylene'!AH33</f>
        <v>18440.192764945754</v>
      </c>
      <c r="BO33" s="121"/>
      <c r="BP33" s="121">
        <f t="shared" si="44"/>
        <v>0</v>
      </c>
      <c r="BQ33" s="121">
        <f t="shared" si="44"/>
        <v>4752.8611895023841</v>
      </c>
      <c r="BR33" s="121">
        <f t="shared" si="44"/>
        <v>9377.7805462851447</v>
      </c>
      <c r="BS33" s="121">
        <f t="shared" si="44"/>
        <v>13872.704553403613</v>
      </c>
      <c r="BT33" s="121">
        <f t="shared" si="44"/>
        <v>18235.530943462378</v>
      </c>
      <c r="BU33" s="121">
        <f t="shared" si="44"/>
        <v>22464.107624401531</v>
      </c>
      <c r="BV33" s="121">
        <f t="shared" si="44"/>
        <v>26522.489552459992</v>
      </c>
      <c r="BW33" s="121">
        <f t="shared" si="44"/>
        <v>30431.33838111662</v>
      </c>
      <c r="BX33" s="121">
        <f t="shared" si="44"/>
        <v>34188.522867013897</v>
      </c>
      <c r="BY33" s="121">
        <f t="shared" si="44"/>
        <v>37791.855519226738</v>
      </c>
      <c r="BZ33" s="121">
        <f t="shared" si="44"/>
        <v>41239.091431594286</v>
      </c>
      <c r="CA33" s="121">
        <f t="shared" si="44"/>
        <v>44413.223455884392</v>
      </c>
      <c r="CB33" s="121">
        <f t="shared" si="44"/>
        <v>47407.273386896115</v>
      </c>
      <c r="CC33" s="121">
        <f t="shared" si="44"/>
        <v>50219.185634533133</v>
      </c>
      <c r="CD33" s="121">
        <f t="shared" si="44"/>
        <v>52846.837689204011</v>
      </c>
      <c r="CE33" s="121">
        <f t="shared" si="44"/>
        <v>55288.03887879775</v>
      </c>
      <c r="CF33" s="121">
        <f t="shared" si="45"/>
        <v>57394.587829123171</v>
      </c>
      <c r="CG33" s="121">
        <f t="shared" si="45"/>
        <v>59294.058881173878</v>
      </c>
      <c r="CH33" s="121">
        <f t="shared" si="45"/>
        <v>60984.41357271545</v>
      </c>
      <c r="CI33" s="121">
        <f t="shared" si="45"/>
        <v>62463.534738536757</v>
      </c>
      <c r="CJ33" s="121">
        <f t="shared" si="45"/>
        <v>63729.225193322942</v>
      </c>
      <c r="CK33" s="121">
        <f t="shared" si="45"/>
        <v>64738.847877139677</v>
      </c>
      <c r="CL33" s="121">
        <f t="shared" si="45"/>
        <v>65513.302352800034</v>
      </c>
      <c r="CM33" s="121">
        <f t="shared" si="45"/>
        <v>66050.364752642432</v>
      </c>
      <c r="CN33" s="121">
        <f t="shared" si="45"/>
        <v>66347.71856009285</v>
      </c>
      <c r="CO33" s="121">
        <f t="shared" si="45"/>
        <v>66402.953157985481</v>
      </c>
      <c r="CP33" s="121">
        <f t="shared" si="45"/>
        <v>66129.002976929318</v>
      </c>
      <c r="CQ33" s="121">
        <f t="shared" si="45"/>
        <v>65602.650073485973</v>
      </c>
      <c r="CR33" s="121">
        <f t="shared" si="45"/>
        <v>64821.341274511098</v>
      </c>
      <c r="CS33" s="121">
        <f t="shared" si="45"/>
        <v>63782.420539400817</v>
      </c>
      <c r="CT33" s="121">
        <f t="shared" si="45"/>
        <v>62483.127367127949</v>
      </c>
    </row>
    <row r="34" spans="1:98" s="88" customFormat="1" outlineLevel="1">
      <c r="A34" s="1"/>
      <c r="B34" s="1" t="s">
        <v>23</v>
      </c>
      <c r="C34" s="5" t="s">
        <v>197</v>
      </c>
      <c r="D34" s="119">
        <f>'[2]Yearly LC Propylene'!D34</f>
        <v>0</v>
      </c>
      <c r="E34" s="119">
        <f>'[2]Yearly LC Propylene'!E34</f>
        <v>1283.0834225566728</v>
      </c>
      <c r="F34" s="119">
        <f>'[2]Yearly LC Propylene'!F34</f>
        <v>2528.824173308019</v>
      </c>
      <c r="G34" s="119">
        <f>'[2]Yearly LC Propylene'!G34</f>
        <v>3736.6730140528948</v>
      </c>
      <c r="H34" s="119">
        <f>'[2]Yearly LC Propylene'!H34</f>
        <v>4906.0675225020459</v>
      </c>
      <c r="I34" s="119">
        <f>'[2]Yearly LC Propylene'!I34</f>
        <v>6036.4317993606728</v>
      </c>
      <c r="J34" s="119">
        <f>'[2]Yearly LC Propylene'!J34</f>
        <v>7115.928825799163</v>
      </c>
      <c r="K34" s="119">
        <f>'[2]Yearly LC Propylene'!K34</f>
        <v>8151.5937476052541</v>
      </c>
      <c r="L34" s="119">
        <f>'[2]Yearly LC Propylene'!L34</f>
        <v>9142.8674130460895</v>
      </c>
      <c r="M34" s="119">
        <f>'[2]Yearly LC Propylene'!M34</f>
        <v>10089.175326588425</v>
      </c>
      <c r="N34" s="119">
        <f>'[2]Yearly LC Propylene'!N34</f>
        <v>10989.927331744178</v>
      </c>
      <c r="O34" s="119">
        <f>'[2]Yearly LC Propylene'!O34</f>
        <v>11806.282742326397</v>
      </c>
      <c r="P34" s="119">
        <f>'[2]Yearly LC Propylene'!P34</f>
        <v>12569.414145846375</v>
      </c>
      <c r="Q34" s="119">
        <f>'[2]Yearly LC Propylene'!Q34</f>
        <v>13278.80537075923</v>
      </c>
      <c r="R34" s="119">
        <f>'[2]Yearly LC Propylene'!R34</f>
        <v>13933.921719706668</v>
      </c>
      <c r="S34" s="119">
        <f>'[2]Yearly LC Propylene'!S34</f>
        <v>14534.209634870496</v>
      </c>
      <c r="T34" s="119">
        <f>'[2]Yearly LC Propylene'!T34</f>
        <v>15030.449266097818</v>
      </c>
      <c r="U34" s="119">
        <f>'[2]Yearly LC Propylene'!U34</f>
        <v>15465.35002628365</v>
      </c>
      <c r="V34" s="119">
        <f>'[2]Yearly LC Propylene'!V34</f>
        <v>15838.42116987585</v>
      </c>
      <c r="W34" s="119">
        <f>'[2]Yearly LC Propylene'!W34</f>
        <v>16149.149912649447</v>
      </c>
      <c r="X34" s="119">
        <f>'[2]Yearly LC Propylene'!X34</f>
        <v>16397.001080770115</v>
      </c>
      <c r="Y34" s="119">
        <f>'[2]Yearly LC Propylene'!Y34</f>
        <v>16560.732094714262</v>
      </c>
      <c r="Z34" s="119">
        <f>'[2]Yearly LC Propylene'!Z34</f>
        <v>16654.972551556773</v>
      </c>
      <c r="AA34" s="119">
        <f>'[2]Yearly LC Propylene'!AA34</f>
        <v>16679.197523730905</v>
      </c>
      <c r="AB34" s="119">
        <f>'[2]Yearly LC Propylene'!AB34</f>
        <v>16632.855985228944</v>
      </c>
      <c r="AC34" s="119">
        <f>'[2]Yearly LC Propylene'!AC34</f>
        <v>16515.370427854588</v>
      </c>
      <c r="AD34" s="119">
        <f>'[2]Yearly LC Propylene'!AD34</f>
        <v>16297.950012846186</v>
      </c>
      <c r="AE34" s="119">
        <f>'[2]Yearly LC Propylene'!AE34</f>
        <v>16006.424867832446</v>
      </c>
      <c r="AF34" s="119">
        <f>'[2]Yearly LC Propylene'!AF34</f>
        <v>15640.185241278565</v>
      </c>
      <c r="AG34" s="119">
        <f>'[2]Yearly LC Propylene'!AG34</f>
        <v>15198.592398378081</v>
      </c>
      <c r="AH34" s="119">
        <f>'[2]Yearly LC Propylene'!AH34</f>
        <v>14680.978200727399</v>
      </c>
      <c r="AI34" s="119"/>
      <c r="AJ34" s="119">
        <f>'[3]Yearly LC Propylene'!D34</f>
        <v>0</v>
      </c>
      <c r="AK34" s="119">
        <f>'[3]Yearly LC Propylene'!E34</f>
        <v>301.20364061078851</v>
      </c>
      <c r="AL34" s="119">
        <f>'[3]Yearly LC Propylene'!F34</f>
        <v>597.10267545369641</v>
      </c>
      <c r="AM34" s="119">
        <f>'[3]Yearly LC Propylene'!G34</f>
        <v>887.56183708164281</v>
      </c>
      <c r="AN34" s="119">
        <f>'[3]Yearly LC Propylene'!H34</f>
        <v>1172.4427919854127</v>
      </c>
      <c r="AO34" s="119">
        <f>'[3]Yearly LC Propylene'!I34</f>
        <v>1451.6040754398368</v>
      </c>
      <c r="AP34" s="119">
        <f>'[3]Yearly LC Propylene'!J34</f>
        <v>1724.9010250208346</v>
      </c>
      <c r="AQ34" s="119">
        <f>'[3]Yearly LC Propylene'!K34</f>
        <v>1992.1857127669548</v>
      </c>
      <c r="AR34" s="119">
        <f>'[3]Yearly LC Propylene'!L34</f>
        <v>2253.3068759585449</v>
      </c>
      <c r="AS34" s="119">
        <f>'[3]Yearly LC Propylene'!M34</f>
        <v>2508.1098464871566</v>
      </c>
      <c r="AT34" s="119">
        <f>'[3]Yearly LC Propylene'!N34</f>
        <v>2756.4364787872496</v>
      </c>
      <c r="AU34" s="119">
        <f>'[3]Yearly LC Propylene'!O34</f>
        <v>2998.1250763017342</v>
      </c>
      <c r="AV34" s="119">
        <f>'[3]Yearly LC Propylene'!P34</f>
        <v>3233.0103164523312</v>
      </c>
      <c r="AW34" s="119">
        <f>'[3]Yearly LC Propylene'!Q34</f>
        <v>3460.9231740851483</v>
      </c>
      <c r="AX34" s="119">
        <f>'[3]Yearly LC Propylene'!R34</f>
        <v>3681.6908433613394</v>
      </c>
      <c r="AY34" s="119">
        <f>'[3]Yearly LC Propylene'!S34</f>
        <v>3895.1366580620897</v>
      </c>
      <c r="AZ34" s="119">
        <f>'[3]Yearly LC Propylene'!T34</f>
        <v>4101.0800102765752</v>
      </c>
      <c r="BA34" s="119">
        <f>'[3]Yearly LC Propylene'!U34</f>
        <v>4299.3362674409782</v>
      </c>
      <c r="BB34" s="119">
        <f>'[3]Yearly LC Propylene'!V34</f>
        <v>4489.71668769597</v>
      </c>
      <c r="BC34" s="119">
        <f>'[3]Yearly LC Propylene'!W34</f>
        <v>4672.0283335294744</v>
      </c>
      <c r="BD34" s="119">
        <f>'[3]Yearly LC Propylene'!X34</f>
        <v>4846.0739836708681</v>
      </c>
      <c r="BE34" s="119">
        <f>'[3]Yearly LC Propylene'!Y34</f>
        <v>5018.8838643322997</v>
      </c>
      <c r="BF34" s="119">
        <f>'[3]Yearly LC Propylene'!Z34</f>
        <v>5182.7948993765731</v>
      </c>
      <c r="BG34" s="119">
        <f>'[3]Yearly LC Propylene'!AA34</f>
        <v>5337.5907271499063</v>
      </c>
      <c r="BH34" s="119">
        <f>'[3]Yearly LC Propylene'!AB34</f>
        <v>5483.0502014686735</v>
      </c>
      <c r="BI34" s="119">
        <f>'[3]Yearly LC Propylene'!AC34</f>
        <v>5618.9472914739108</v>
      </c>
      <c r="BJ34" s="119">
        <f>'[3]Yearly LC Propylene'!AD34</f>
        <v>5745.0509794635864</v>
      </c>
      <c r="BK34" s="119">
        <f>'[3]Yearly LC Propylene'!AE34</f>
        <v>5861.1251566628798</v>
      </c>
      <c r="BL34" s="119">
        <f>'[3]Yearly LC Propylene'!AF34</f>
        <v>5966.9285168918013</v>
      </c>
      <c r="BM34" s="119">
        <f>'[3]Yearly LC Propylene'!AG34</f>
        <v>6062.214448088861</v>
      </c>
      <c r="BN34" s="119">
        <f>'[3]Yearly LC Propylene'!AH34</f>
        <v>6146.7309216485846</v>
      </c>
      <c r="BO34" s="119"/>
      <c r="BP34" s="119">
        <f t="shared" si="44"/>
        <v>0</v>
      </c>
      <c r="BQ34" s="119">
        <f t="shared" si="44"/>
        <v>1584.2870631674614</v>
      </c>
      <c r="BR34" s="119">
        <f t="shared" si="44"/>
        <v>3125.9268487617155</v>
      </c>
      <c r="BS34" s="119">
        <f t="shared" si="44"/>
        <v>4624.2348511345372</v>
      </c>
      <c r="BT34" s="119">
        <f t="shared" si="44"/>
        <v>6078.5103144874583</v>
      </c>
      <c r="BU34" s="119">
        <f t="shared" si="44"/>
        <v>7488.0358748005092</v>
      </c>
      <c r="BV34" s="119">
        <f t="shared" si="44"/>
        <v>8840.8298508199969</v>
      </c>
      <c r="BW34" s="119">
        <f t="shared" si="44"/>
        <v>10143.779460372209</v>
      </c>
      <c r="BX34" s="119">
        <f t="shared" si="44"/>
        <v>11396.174289004633</v>
      </c>
      <c r="BY34" s="119">
        <f t="shared" si="44"/>
        <v>12597.285173075583</v>
      </c>
      <c r="BZ34" s="119">
        <f t="shared" si="44"/>
        <v>13746.363810531428</v>
      </c>
      <c r="CA34" s="119">
        <f t="shared" si="44"/>
        <v>14804.407818628131</v>
      </c>
      <c r="CB34" s="119">
        <f t="shared" si="44"/>
        <v>15802.424462298706</v>
      </c>
      <c r="CC34" s="119">
        <f t="shared" si="44"/>
        <v>16739.72854484438</v>
      </c>
      <c r="CD34" s="119">
        <f t="shared" si="44"/>
        <v>17615.612563068007</v>
      </c>
      <c r="CE34" s="119">
        <f t="shared" si="44"/>
        <v>18429.346292932587</v>
      </c>
      <c r="CF34" s="119">
        <f t="shared" si="45"/>
        <v>19131.529276374393</v>
      </c>
      <c r="CG34" s="119">
        <f t="shared" si="45"/>
        <v>19764.686293724626</v>
      </c>
      <c r="CH34" s="119">
        <f t="shared" si="45"/>
        <v>20328.137857571819</v>
      </c>
      <c r="CI34" s="119">
        <f t="shared" si="45"/>
        <v>20821.178246178923</v>
      </c>
      <c r="CJ34" s="119">
        <f t="shared" si="45"/>
        <v>21243.075064440982</v>
      </c>
      <c r="CK34" s="119">
        <f t="shared" si="45"/>
        <v>21579.615959046561</v>
      </c>
      <c r="CL34" s="119">
        <f t="shared" si="45"/>
        <v>21837.767450933345</v>
      </c>
      <c r="CM34" s="119">
        <f t="shared" si="45"/>
        <v>22016.788250880811</v>
      </c>
      <c r="CN34" s="119">
        <f t="shared" si="45"/>
        <v>22115.906186697619</v>
      </c>
      <c r="CO34" s="119">
        <f t="shared" si="45"/>
        <v>22134.317719328501</v>
      </c>
      <c r="CP34" s="119">
        <f t="shared" si="45"/>
        <v>22043.000992309771</v>
      </c>
      <c r="CQ34" s="119">
        <f t="shared" si="45"/>
        <v>21867.550024495325</v>
      </c>
      <c r="CR34" s="119">
        <f t="shared" si="45"/>
        <v>21607.113758170366</v>
      </c>
      <c r="CS34" s="119">
        <f t="shared" si="45"/>
        <v>21260.806846466941</v>
      </c>
      <c r="CT34" s="119">
        <f t="shared" si="45"/>
        <v>20827.709122375985</v>
      </c>
    </row>
    <row r="35" spans="1:98" s="52" customFormat="1">
      <c r="A35" s="25"/>
      <c r="B35" s="25" t="s">
        <v>48</v>
      </c>
      <c r="C35" s="26" t="s">
        <v>197</v>
      </c>
      <c r="D35" s="102">
        <f>'[2]Yearly LC Propylene'!D35</f>
        <v>1577666.5665936389</v>
      </c>
      <c r="E35" s="102">
        <f>'[2]Yearly LC Propylene'!E35</f>
        <v>1550120.2997118009</v>
      </c>
      <c r="F35" s="102">
        <f>'[2]Yearly LC Propylene'!F35</f>
        <v>1522505.4144025368</v>
      </c>
      <c r="G35" s="102">
        <f>'[2]Yearly LC Propylene'!G35</f>
        <v>1494820.1823085942</v>
      </c>
      <c r="H35" s="102">
        <f>'[2]Yearly LC Propylene'!H35</f>
        <v>1467062.8579409148</v>
      </c>
      <c r="I35" s="102">
        <f>'[2]Yearly LC Propylene'!I35</f>
        <v>1439231.6787081747</v>
      </c>
      <c r="J35" s="102">
        <f>'[2]Yearly LC Propylene'!J35</f>
        <v>1409097.6636461292</v>
      </c>
      <c r="K35" s="102">
        <f>'[2]Yearly LC Propylene'!K35</f>
        <v>1378925.0098762894</v>
      </c>
      <c r="L35" s="102">
        <f>'[2]Yearly LC Propylene'!L35</f>
        <v>1348711.4717184352</v>
      </c>
      <c r="M35" s="102">
        <f>'[2]Yearly LC Propylene'!M35</f>
        <v>1318454.7904900673</v>
      </c>
      <c r="N35" s="102">
        <f>'[2]Yearly LC Propylene'!N35</f>
        <v>1288152.6945208025</v>
      </c>
      <c r="O35" s="102">
        <f>'[2]Yearly LC Propylene'!O35</f>
        <v>1253742.6643283691</v>
      </c>
      <c r="P35" s="102">
        <f>'[2]Yearly LC Propylene'!P35</f>
        <v>1219360.1359263491</v>
      </c>
      <c r="Q35" s="102">
        <f>'[2]Yearly LC Propylene'!Q35</f>
        <v>1185001.8294036044</v>
      </c>
      <c r="R35" s="102">
        <f>'[2]Yearly LC Propylene'!R35</f>
        <v>1150664.4620135254</v>
      </c>
      <c r="S35" s="102">
        <f>'[2]Yearly LC Propylene'!S35</f>
        <v>1116344.7481167195</v>
      </c>
      <c r="T35" s="102">
        <f>'[2]Yearly LC Propylene'!T35</f>
        <v>1078548.601882413</v>
      </c>
      <c r="U35" s="102">
        <f>'[2]Yearly LC Propylene'!U35</f>
        <v>1040837.3539970862</v>
      </c>
      <c r="V35" s="102">
        <f>'[2]Yearly LC Propylene'!V35</f>
        <v>1003206.6634602841</v>
      </c>
      <c r="W35" s="102">
        <f>'[2]Yearly LC Propylene'!W35</f>
        <v>965652.19860455033</v>
      </c>
      <c r="X35" s="102">
        <f>'[2]Yearly LC Propylene'!X35</f>
        <v>928169.63693571417</v>
      </c>
      <c r="Y35" s="102">
        <f>'[2]Yearly LC Propylene'!Y35</f>
        <v>888266.12607153249</v>
      </c>
      <c r="Z35" s="102">
        <f>'[2]Yearly LC Propylene'!Z35</f>
        <v>848488.4917474417</v>
      </c>
      <c r="AA35" s="102">
        <f>'[2]Yearly LC Propylene'!AA35</f>
        <v>808831.63634764345</v>
      </c>
      <c r="AB35" s="102">
        <f>'[2]Yearly LC Propylene'!AB35</f>
        <v>769290.48486455879</v>
      </c>
      <c r="AC35" s="102">
        <f>'[2]Yearly LC Propylene'!AC35</f>
        <v>729859.98469121219</v>
      </c>
      <c r="AD35" s="102">
        <f>'[2]Yearly LC Propylene'!AD35</f>
        <v>689342.92276556825</v>
      </c>
      <c r="AE35" s="102">
        <f>'[2]Yearly LC Propylene'!AE35</f>
        <v>648955.3636837902</v>
      </c>
      <c r="AF35" s="102">
        <f>'[2]Yearly LC Propylene'!AF35</f>
        <v>608691.84449748509</v>
      </c>
      <c r="AG35" s="102">
        <f>'[2]Yearly LC Propylene'!AG35</f>
        <v>568546.93054636684</v>
      </c>
      <c r="AH35" s="102">
        <f>'[2]Yearly LC Propylene'!AH35</f>
        <v>528515.21522618632</v>
      </c>
      <c r="AI35" s="102"/>
      <c r="AJ35" s="102">
        <f>'[3]Yearly LC Propylene'!D35</f>
        <v>368256.49460398941</v>
      </c>
      <c r="AK35" s="102">
        <f>'[3]Yearly LC Propylene'!E35</f>
        <v>363890.50739002775</v>
      </c>
      <c r="AL35" s="102">
        <f>'[3]Yearly LC Propylene'!F35</f>
        <v>359491.99866406177</v>
      </c>
      <c r="AM35" s="102">
        <f>'[3]Yearly LC Propylene'!G35</f>
        <v>355060.59591698361</v>
      </c>
      <c r="AN35" s="102">
        <f>'[3]Yearly LC Propylene'!H35</f>
        <v>350595.92337309243</v>
      </c>
      <c r="AO35" s="102">
        <f>'[3]Yearly LC Propylene'!I35</f>
        <v>346097.60198668594</v>
      </c>
      <c r="AP35" s="102">
        <f>'[3]Yearly LC Propylene'!J35</f>
        <v>341565.24943947926</v>
      </c>
      <c r="AQ35" s="102">
        <f>'[3]Yearly LC Propylene'!K35</f>
        <v>336998.48013888102</v>
      </c>
      <c r="AR35" s="102">
        <f>'[3]Yearly LC Propylene'!L35</f>
        <v>332396.90521715739</v>
      </c>
      <c r="AS35" s="102">
        <f>'[3]Yearly LC Propylene'!M35</f>
        <v>327760.13253151352</v>
      </c>
      <c r="AT35" s="102">
        <f>'[3]Yearly LC Propylene'!N35</f>
        <v>323087.76666512358</v>
      </c>
      <c r="AU35" s="102">
        <f>'[3]Yearly LC Propylene'!O35</f>
        <v>318379.40892914397</v>
      </c>
      <c r="AV35" s="102">
        <f>'[3]Yearly LC Propylene'!P35</f>
        <v>313634.65736573929</v>
      </c>
      <c r="AW35" s="102">
        <f>'[3]Yearly LC Propylene'!Q35</f>
        <v>308853.10675215803</v>
      </c>
      <c r="AX35" s="102">
        <f>'[3]Yearly LC Propylene'!R35</f>
        <v>304034.3486058914</v>
      </c>
      <c r="AY35" s="102">
        <f>'[3]Yearly LC Propylene'!S35</f>
        <v>299177.97119095078</v>
      </c>
      <c r="AZ35" s="102">
        <f>'[3]Yearly LC Propylene'!T35</f>
        <v>294283.55952530087</v>
      </c>
      <c r="BA35" s="102">
        <f>'[3]Yearly LC Propylene'!U35</f>
        <v>289350.6953894858</v>
      </c>
      <c r="BB35" s="102">
        <f>'[3]Yearly LC Propylene'!V35</f>
        <v>284378.95733648672</v>
      </c>
      <c r="BC35" s="102">
        <f>'[3]Yearly LC Propylene'!W35</f>
        <v>279367.9207028501</v>
      </c>
      <c r="BD35" s="102">
        <f>'[3]Yearly LC Propylene'!X35</f>
        <v>274317.15762112668</v>
      </c>
      <c r="BE35" s="102">
        <f>'[3]Yearly LC Propylene'!Y35</f>
        <v>269197.30974914337</v>
      </c>
      <c r="BF35" s="102">
        <f>'[3]Yearly LC Propylene'!Z35</f>
        <v>264037.77091769001</v>
      </c>
      <c r="BG35" s="102">
        <f>'[3]Yearly LC Propylene'!AA35</f>
        <v>258838.12670556869</v>
      </c>
      <c r="BH35" s="102">
        <f>'[3]Yearly LC Propylene'!AB35</f>
        <v>253597.96007194809</v>
      </c>
      <c r="BI35" s="102">
        <f>'[3]Yearly LC Propylene'!AC35</f>
        <v>248316.85138706389</v>
      </c>
      <c r="BJ35" s="102">
        <f>'[3]Yearly LC Propylene'!AD35</f>
        <v>242994.37846471905</v>
      </c>
      <c r="BK35" s="102">
        <f>'[3]Yearly LC Propylene'!AE35</f>
        <v>237630.11659663927</v>
      </c>
      <c r="BL35" s="102">
        <f>'[3]Yearly LC Propylene'!AF35</f>
        <v>232223.63858873327</v>
      </c>
      <c r="BM35" s="102">
        <f>'[3]Yearly LC Propylene'!AG35</f>
        <v>226774.51479931583</v>
      </c>
      <c r="BN35" s="102">
        <f>'[3]Yearly LC Propylene'!AH35</f>
        <v>221282.31317934903</v>
      </c>
      <c r="BO35" s="102"/>
      <c r="BP35" s="102">
        <f t="shared" si="44"/>
        <v>1945923.0611976283</v>
      </c>
      <c r="BQ35" s="102">
        <f t="shared" si="44"/>
        <v>1914010.8071018285</v>
      </c>
      <c r="BR35" s="102">
        <f t="shared" si="44"/>
        <v>1881997.4130665986</v>
      </c>
      <c r="BS35" s="102">
        <f t="shared" si="44"/>
        <v>1849880.7782255779</v>
      </c>
      <c r="BT35" s="102">
        <f t="shared" si="44"/>
        <v>1817658.7813140072</v>
      </c>
      <c r="BU35" s="102">
        <f t="shared" si="44"/>
        <v>1785329.2806948607</v>
      </c>
      <c r="BV35" s="102">
        <f t="shared" si="44"/>
        <v>1750662.9130856085</v>
      </c>
      <c r="BW35" s="102">
        <f t="shared" si="44"/>
        <v>1715923.4900151705</v>
      </c>
      <c r="BX35" s="102">
        <f t="shared" si="44"/>
        <v>1681108.3769355926</v>
      </c>
      <c r="BY35" s="102">
        <f t="shared" si="44"/>
        <v>1646214.9230215808</v>
      </c>
      <c r="BZ35" s="102">
        <f t="shared" si="44"/>
        <v>1611240.4611859261</v>
      </c>
      <c r="CA35" s="102">
        <f t="shared" si="44"/>
        <v>1572122.0732575131</v>
      </c>
      <c r="CB35" s="102">
        <f t="shared" si="44"/>
        <v>1532994.7932920884</v>
      </c>
      <c r="CC35" s="102">
        <f t="shared" si="44"/>
        <v>1493854.9361557625</v>
      </c>
      <c r="CD35" s="102">
        <f t="shared" si="44"/>
        <v>1454698.8106194169</v>
      </c>
      <c r="CE35" s="102">
        <f t="shared" si="44"/>
        <v>1415522.7193076704</v>
      </c>
      <c r="CF35" s="102">
        <f t="shared" si="45"/>
        <v>1372832.1614077138</v>
      </c>
      <c r="CG35" s="102">
        <f t="shared" si="45"/>
        <v>1330188.0493865721</v>
      </c>
      <c r="CH35" s="102">
        <f t="shared" si="45"/>
        <v>1287585.6207967708</v>
      </c>
      <c r="CI35" s="102">
        <f t="shared" si="45"/>
        <v>1245020.1193074004</v>
      </c>
      <c r="CJ35" s="102">
        <f t="shared" si="45"/>
        <v>1202486.7945568408</v>
      </c>
      <c r="CK35" s="102">
        <f t="shared" si="45"/>
        <v>1157463.4358206759</v>
      </c>
      <c r="CL35" s="102">
        <f t="shared" si="45"/>
        <v>1112526.2626651316</v>
      </c>
      <c r="CM35" s="102">
        <f t="shared" si="45"/>
        <v>1067669.7630532121</v>
      </c>
      <c r="CN35" s="102">
        <f t="shared" si="45"/>
        <v>1022888.4449365069</v>
      </c>
      <c r="CO35" s="102">
        <f t="shared" si="45"/>
        <v>978176.83607827604</v>
      </c>
      <c r="CP35" s="102">
        <f t="shared" si="45"/>
        <v>932337.3012302873</v>
      </c>
      <c r="CQ35" s="102">
        <f t="shared" si="45"/>
        <v>886585.48028042947</v>
      </c>
      <c r="CR35" s="102">
        <f t="shared" si="45"/>
        <v>840915.48308621836</v>
      </c>
      <c r="CS35" s="102">
        <f t="shared" si="45"/>
        <v>795321.44534568267</v>
      </c>
      <c r="CT35" s="102">
        <f t="shared" si="45"/>
        <v>749797.52840553538</v>
      </c>
    </row>
    <row r="36" spans="1:98" s="119" customFormat="1" outlineLevel="1">
      <c r="A36" s="13"/>
      <c r="B36" s="6" t="s">
        <v>62</v>
      </c>
      <c r="C36" s="7" t="s">
        <v>197</v>
      </c>
      <c r="D36" s="102">
        <f>'[2]Yearly LC Propylene'!D36</f>
        <v>0</v>
      </c>
      <c r="E36" s="102">
        <f>'[2]Yearly LC Propylene'!E36</f>
        <v>0</v>
      </c>
      <c r="F36" s="102">
        <f>'[2]Yearly LC Propylene'!F36</f>
        <v>0</v>
      </c>
      <c r="G36" s="102">
        <f>'[2]Yearly LC Propylene'!G36</f>
        <v>0</v>
      </c>
      <c r="H36" s="102">
        <f>'[2]Yearly LC Propylene'!H36</f>
        <v>0</v>
      </c>
      <c r="I36" s="102">
        <f>'[2]Yearly LC Propylene'!I36</f>
        <v>0</v>
      </c>
      <c r="J36" s="102">
        <f>'[2]Yearly LC Propylene'!J36</f>
        <v>0</v>
      </c>
      <c r="K36" s="102">
        <f>'[2]Yearly LC Propylene'!K36</f>
        <v>0</v>
      </c>
      <c r="L36" s="102">
        <f>'[2]Yearly LC Propylene'!L36</f>
        <v>0</v>
      </c>
      <c r="M36" s="102">
        <f>'[2]Yearly LC Propylene'!M36</f>
        <v>0</v>
      </c>
      <c r="N36" s="102">
        <f>'[2]Yearly LC Propylene'!N36</f>
        <v>0</v>
      </c>
      <c r="O36" s="102">
        <f>'[2]Yearly LC Propylene'!O36</f>
        <v>0</v>
      </c>
      <c r="P36" s="102">
        <f>'[2]Yearly LC Propylene'!P36</f>
        <v>0</v>
      </c>
      <c r="Q36" s="102">
        <f>'[2]Yearly LC Propylene'!Q36</f>
        <v>0</v>
      </c>
      <c r="R36" s="102">
        <f>'[2]Yearly LC Propylene'!R36</f>
        <v>0</v>
      </c>
      <c r="S36" s="102">
        <f>'[2]Yearly LC Propylene'!S36</f>
        <v>0</v>
      </c>
      <c r="T36" s="102">
        <f>'[2]Yearly LC Propylene'!T36</f>
        <v>0</v>
      </c>
      <c r="U36" s="102">
        <f>'[2]Yearly LC Propylene'!U36</f>
        <v>0</v>
      </c>
      <c r="V36" s="102">
        <f>'[2]Yearly LC Propylene'!V36</f>
        <v>0</v>
      </c>
      <c r="W36" s="102">
        <f>'[2]Yearly LC Propylene'!W36</f>
        <v>0</v>
      </c>
      <c r="X36" s="102">
        <f>'[2]Yearly LC Propylene'!X36</f>
        <v>0</v>
      </c>
      <c r="Y36" s="102">
        <f>'[2]Yearly LC Propylene'!Y36</f>
        <v>0</v>
      </c>
      <c r="Z36" s="102">
        <f>'[2]Yearly LC Propylene'!Z36</f>
        <v>0</v>
      </c>
      <c r="AA36" s="102">
        <f>'[2]Yearly LC Propylene'!AA36</f>
        <v>0</v>
      </c>
      <c r="AB36" s="102">
        <f>'[2]Yearly LC Propylene'!AB36</f>
        <v>0</v>
      </c>
      <c r="AC36" s="102">
        <f>'[2]Yearly LC Propylene'!AC36</f>
        <v>0</v>
      </c>
      <c r="AD36" s="102">
        <f>'[2]Yearly LC Propylene'!AD36</f>
        <v>0</v>
      </c>
      <c r="AE36" s="102">
        <f>'[2]Yearly LC Propylene'!AE36</f>
        <v>0</v>
      </c>
      <c r="AF36" s="102">
        <f>'[2]Yearly LC Propylene'!AF36</f>
        <v>0</v>
      </c>
      <c r="AG36" s="102">
        <f>'[2]Yearly LC Propylene'!AG36</f>
        <v>0</v>
      </c>
      <c r="AH36" s="102">
        <f>'[2]Yearly LC Propylene'!AH36</f>
        <v>0</v>
      </c>
      <c r="AI36" s="102"/>
      <c r="AJ36" s="102">
        <f>'[3]Yearly LC Propylene'!D36</f>
        <v>0</v>
      </c>
      <c r="AK36" s="102">
        <f>'[3]Yearly LC Propylene'!E36</f>
        <v>0</v>
      </c>
      <c r="AL36" s="102">
        <f>'[3]Yearly LC Propylene'!F36</f>
        <v>0</v>
      </c>
      <c r="AM36" s="102">
        <f>'[3]Yearly LC Propylene'!G36</f>
        <v>0</v>
      </c>
      <c r="AN36" s="102">
        <f>'[3]Yearly LC Propylene'!H36</f>
        <v>0</v>
      </c>
      <c r="AO36" s="102">
        <f>'[3]Yearly LC Propylene'!I36</f>
        <v>0</v>
      </c>
      <c r="AP36" s="102">
        <f>'[3]Yearly LC Propylene'!J36</f>
        <v>0</v>
      </c>
      <c r="AQ36" s="102">
        <f>'[3]Yearly LC Propylene'!K36</f>
        <v>0</v>
      </c>
      <c r="AR36" s="102">
        <f>'[3]Yearly LC Propylene'!L36</f>
        <v>0</v>
      </c>
      <c r="AS36" s="102">
        <f>'[3]Yearly LC Propylene'!M36</f>
        <v>0</v>
      </c>
      <c r="AT36" s="102">
        <f>'[3]Yearly LC Propylene'!N36</f>
        <v>0</v>
      </c>
      <c r="AU36" s="102">
        <f>'[3]Yearly LC Propylene'!O36</f>
        <v>0</v>
      </c>
      <c r="AV36" s="102">
        <f>'[3]Yearly LC Propylene'!P36</f>
        <v>0</v>
      </c>
      <c r="AW36" s="102">
        <f>'[3]Yearly LC Propylene'!Q36</f>
        <v>0</v>
      </c>
      <c r="AX36" s="102">
        <f>'[3]Yearly LC Propylene'!R36</f>
        <v>0</v>
      </c>
      <c r="AY36" s="102">
        <f>'[3]Yearly LC Propylene'!S36</f>
        <v>0</v>
      </c>
      <c r="AZ36" s="102">
        <f>'[3]Yearly LC Propylene'!T36</f>
        <v>0</v>
      </c>
      <c r="BA36" s="102">
        <f>'[3]Yearly LC Propylene'!U36</f>
        <v>0</v>
      </c>
      <c r="BB36" s="102">
        <f>'[3]Yearly LC Propylene'!V36</f>
        <v>0</v>
      </c>
      <c r="BC36" s="102">
        <f>'[3]Yearly LC Propylene'!W36</f>
        <v>0</v>
      </c>
      <c r="BD36" s="102">
        <f>'[3]Yearly LC Propylene'!X36</f>
        <v>0</v>
      </c>
      <c r="BE36" s="102">
        <f>'[3]Yearly LC Propylene'!Y36</f>
        <v>0</v>
      </c>
      <c r="BF36" s="102">
        <f>'[3]Yearly LC Propylene'!Z36</f>
        <v>0</v>
      </c>
      <c r="BG36" s="102">
        <f>'[3]Yearly LC Propylene'!AA36</f>
        <v>0</v>
      </c>
      <c r="BH36" s="102">
        <f>'[3]Yearly LC Propylene'!AB36</f>
        <v>0</v>
      </c>
      <c r="BI36" s="102">
        <f>'[3]Yearly LC Propylene'!AC36</f>
        <v>0</v>
      </c>
      <c r="BJ36" s="102">
        <f>'[3]Yearly LC Propylene'!AD36</f>
        <v>0</v>
      </c>
      <c r="BK36" s="102">
        <f>'[3]Yearly LC Propylene'!AE36</f>
        <v>0</v>
      </c>
      <c r="BL36" s="102">
        <f>'[3]Yearly LC Propylene'!AF36</f>
        <v>0</v>
      </c>
      <c r="BM36" s="102">
        <f>'[3]Yearly LC Propylene'!AG36</f>
        <v>0</v>
      </c>
      <c r="BN36" s="102">
        <f>'[3]Yearly LC Propylene'!AH36</f>
        <v>0</v>
      </c>
      <c r="BO36" s="102"/>
      <c r="BP36" s="102">
        <f t="shared" si="44"/>
        <v>0</v>
      </c>
      <c r="BQ36" s="102">
        <f t="shared" si="44"/>
        <v>0</v>
      </c>
      <c r="BR36" s="102">
        <f t="shared" si="44"/>
        <v>0</v>
      </c>
      <c r="BS36" s="102">
        <f t="shared" si="44"/>
        <v>0</v>
      </c>
      <c r="BT36" s="102">
        <f t="shared" si="44"/>
        <v>0</v>
      </c>
      <c r="BU36" s="102">
        <f t="shared" si="44"/>
        <v>0</v>
      </c>
      <c r="BV36" s="102">
        <f t="shared" si="44"/>
        <v>0</v>
      </c>
      <c r="BW36" s="102">
        <f t="shared" si="44"/>
        <v>0</v>
      </c>
      <c r="BX36" s="102">
        <f t="shared" si="44"/>
        <v>0</v>
      </c>
      <c r="BY36" s="102">
        <f t="shared" si="44"/>
        <v>0</v>
      </c>
      <c r="BZ36" s="102">
        <f t="shared" si="44"/>
        <v>0</v>
      </c>
      <c r="CA36" s="102">
        <f t="shared" si="44"/>
        <v>0</v>
      </c>
      <c r="CB36" s="102">
        <f t="shared" si="44"/>
        <v>0</v>
      </c>
      <c r="CC36" s="102">
        <f t="shared" si="44"/>
        <v>0</v>
      </c>
      <c r="CD36" s="102">
        <f t="shared" si="44"/>
        <v>0</v>
      </c>
      <c r="CE36" s="102">
        <f t="shared" si="44"/>
        <v>0</v>
      </c>
      <c r="CF36" s="102">
        <f t="shared" si="45"/>
        <v>0</v>
      </c>
      <c r="CG36" s="102">
        <f t="shared" si="45"/>
        <v>0</v>
      </c>
      <c r="CH36" s="102">
        <f t="shared" si="45"/>
        <v>0</v>
      </c>
      <c r="CI36" s="102">
        <f t="shared" si="45"/>
        <v>0</v>
      </c>
      <c r="CJ36" s="102">
        <f t="shared" si="45"/>
        <v>0</v>
      </c>
      <c r="CK36" s="102">
        <f t="shared" si="45"/>
        <v>0</v>
      </c>
      <c r="CL36" s="102">
        <f t="shared" si="45"/>
        <v>0</v>
      </c>
      <c r="CM36" s="102">
        <f t="shared" si="45"/>
        <v>0</v>
      </c>
      <c r="CN36" s="102">
        <f t="shared" si="45"/>
        <v>0</v>
      </c>
      <c r="CO36" s="102">
        <f t="shared" si="45"/>
        <v>0</v>
      </c>
      <c r="CP36" s="102">
        <f t="shared" si="45"/>
        <v>0</v>
      </c>
      <c r="CQ36" s="102">
        <f t="shared" si="45"/>
        <v>0</v>
      </c>
      <c r="CR36" s="102">
        <f t="shared" si="45"/>
        <v>0</v>
      </c>
      <c r="CS36" s="102">
        <f t="shared" si="45"/>
        <v>0</v>
      </c>
      <c r="CT36" s="102">
        <f t="shared" si="45"/>
        <v>0</v>
      </c>
    </row>
    <row r="37" spans="1:98" s="102" customFormat="1" outlineLevel="1">
      <c r="A37" s="1"/>
      <c r="B37" s="1" t="s">
        <v>63</v>
      </c>
      <c r="C37" s="5" t="s">
        <v>197</v>
      </c>
      <c r="D37" s="120">
        <f>'[2]Yearly LC Propylene'!D37</f>
        <v>0</v>
      </c>
      <c r="E37" s="120">
        <f>'[2]Yearly LC Propylene'!E37</f>
        <v>0</v>
      </c>
      <c r="F37" s="120">
        <f>'[2]Yearly LC Propylene'!F37</f>
        <v>0</v>
      </c>
      <c r="G37" s="120">
        <f>'[2]Yearly LC Propylene'!G37</f>
        <v>0</v>
      </c>
      <c r="H37" s="120">
        <f>'[2]Yearly LC Propylene'!H37</f>
        <v>0</v>
      </c>
      <c r="I37" s="120">
        <f>'[2]Yearly LC Propylene'!I37</f>
        <v>0</v>
      </c>
      <c r="J37" s="120">
        <f>'[2]Yearly LC Propylene'!J37</f>
        <v>0</v>
      </c>
      <c r="K37" s="120">
        <f>'[2]Yearly LC Propylene'!K37</f>
        <v>0</v>
      </c>
      <c r="L37" s="120">
        <f>'[2]Yearly LC Propylene'!L37</f>
        <v>0</v>
      </c>
      <c r="M37" s="120">
        <f>'[2]Yearly LC Propylene'!M37</f>
        <v>0</v>
      </c>
      <c r="N37" s="120">
        <f>'[2]Yearly LC Propylene'!N37</f>
        <v>0</v>
      </c>
      <c r="O37" s="120">
        <f>'[2]Yearly LC Propylene'!O37</f>
        <v>0</v>
      </c>
      <c r="P37" s="120">
        <f>'[2]Yearly LC Propylene'!P37</f>
        <v>0</v>
      </c>
      <c r="Q37" s="120">
        <f>'[2]Yearly LC Propylene'!Q37</f>
        <v>0</v>
      </c>
      <c r="R37" s="120">
        <f>'[2]Yearly LC Propylene'!R37</f>
        <v>0</v>
      </c>
      <c r="S37" s="120">
        <f>'[2]Yearly LC Propylene'!S37</f>
        <v>0</v>
      </c>
      <c r="T37" s="120">
        <f>'[2]Yearly LC Propylene'!T37</f>
        <v>0</v>
      </c>
      <c r="U37" s="120">
        <f>'[2]Yearly LC Propylene'!U37</f>
        <v>0</v>
      </c>
      <c r="V37" s="120">
        <f>'[2]Yearly LC Propylene'!V37</f>
        <v>0</v>
      </c>
      <c r="W37" s="120">
        <f>'[2]Yearly LC Propylene'!W37</f>
        <v>0</v>
      </c>
      <c r="X37" s="120">
        <f>'[2]Yearly LC Propylene'!X37</f>
        <v>0</v>
      </c>
      <c r="Y37" s="120">
        <f>'[2]Yearly LC Propylene'!Y37</f>
        <v>0</v>
      </c>
      <c r="Z37" s="120">
        <f>'[2]Yearly LC Propylene'!Z37</f>
        <v>0</v>
      </c>
      <c r="AA37" s="120">
        <f>'[2]Yearly LC Propylene'!AA37</f>
        <v>0</v>
      </c>
      <c r="AB37" s="120">
        <f>'[2]Yearly LC Propylene'!AB37</f>
        <v>0</v>
      </c>
      <c r="AC37" s="120">
        <f>'[2]Yearly LC Propylene'!AC37</f>
        <v>0</v>
      </c>
      <c r="AD37" s="120">
        <f>'[2]Yearly LC Propylene'!AD37</f>
        <v>0</v>
      </c>
      <c r="AE37" s="120">
        <f>'[2]Yearly LC Propylene'!AE37</f>
        <v>0</v>
      </c>
      <c r="AF37" s="120">
        <f>'[2]Yearly LC Propylene'!AF37</f>
        <v>0</v>
      </c>
      <c r="AG37" s="120">
        <f>'[2]Yearly LC Propylene'!AG37</f>
        <v>0</v>
      </c>
      <c r="AH37" s="120">
        <f>'[2]Yearly LC Propylene'!AH37</f>
        <v>0</v>
      </c>
      <c r="AI37" s="120"/>
      <c r="AJ37" s="120">
        <f>'[3]Yearly LC Propylene'!D37</f>
        <v>0</v>
      </c>
      <c r="AK37" s="120">
        <f>'[3]Yearly LC Propylene'!E37</f>
        <v>0</v>
      </c>
      <c r="AL37" s="120">
        <f>'[3]Yearly LC Propylene'!F37</f>
        <v>0</v>
      </c>
      <c r="AM37" s="120">
        <f>'[3]Yearly LC Propylene'!G37</f>
        <v>0</v>
      </c>
      <c r="AN37" s="120">
        <f>'[3]Yearly LC Propylene'!H37</f>
        <v>0</v>
      </c>
      <c r="AO37" s="120">
        <f>'[3]Yearly LC Propylene'!I37</f>
        <v>0</v>
      </c>
      <c r="AP37" s="120">
        <f>'[3]Yearly LC Propylene'!J37</f>
        <v>0</v>
      </c>
      <c r="AQ37" s="120">
        <f>'[3]Yearly LC Propylene'!K37</f>
        <v>0</v>
      </c>
      <c r="AR37" s="120">
        <f>'[3]Yearly LC Propylene'!L37</f>
        <v>0</v>
      </c>
      <c r="AS37" s="120">
        <f>'[3]Yearly LC Propylene'!M37</f>
        <v>0</v>
      </c>
      <c r="AT37" s="120">
        <f>'[3]Yearly LC Propylene'!N37</f>
        <v>0</v>
      </c>
      <c r="AU37" s="120">
        <f>'[3]Yearly LC Propylene'!O37</f>
        <v>0</v>
      </c>
      <c r="AV37" s="120">
        <f>'[3]Yearly LC Propylene'!P37</f>
        <v>0</v>
      </c>
      <c r="AW37" s="120">
        <f>'[3]Yearly LC Propylene'!Q37</f>
        <v>0</v>
      </c>
      <c r="AX37" s="120">
        <f>'[3]Yearly LC Propylene'!R37</f>
        <v>0</v>
      </c>
      <c r="AY37" s="120">
        <f>'[3]Yearly LC Propylene'!S37</f>
        <v>0</v>
      </c>
      <c r="AZ37" s="120">
        <f>'[3]Yearly LC Propylene'!T37</f>
        <v>0</v>
      </c>
      <c r="BA37" s="120">
        <f>'[3]Yearly LC Propylene'!U37</f>
        <v>0</v>
      </c>
      <c r="BB37" s="120">
        <f>'[3]Yearly LC Propylene'!V37</f>
        <v>0</v>
      </c>
      <c r="BC37" s="120">
        <f>'[3]Yearly LC Propylene'!W37</f>
        <v>0</v>
      </c>
      <c r="BD37" s="120">
        <f>'[3]Yearly LC Propylene'!X37</f>
        <v>0</v>
      </c>
      <c r="BE37" s="120">
        <f>'[3]Yearly LC Propylene'!Y37</f>
        <v>0</v>
      </c>
      <c r="BF37" s="120">
        <f>'[3]Yearly LC Propylene'!Z37</f>
        <v>0</v>
      </c>
      <c r="BG37" s="120">
        <f>'[3]Yearly LC Propylene'!AA37</f>
        <v>0</v>
      </c>
      <c r="BH37" s="120">
        <f>'[3]Yearly LC Propylene'!AB37</f>
        <v>0</v>
      </c>
      <c r="BI37" s="120">
        <f>'[3]Yearly LC Propylene'!AC37</f>
        <v>0</v>
      </c>
      <c r="BJ37" s="120">
        <f>'[3]Yearly LC Propylene'!AD37</f>
        <v>0</v>
      </c>
      <c r="BK37" s="120">
        <f>'[3]Yearly LC Propylene'!AE37</f>
        <v>0</v>
      </c>
      <c r="BL37" s="120">
        <f>'[3]Yearly LC Propylene'!AF37</f>
        <v>0</v>
      </c>
      <c r="BM37" s="120">
        <f>'[3]Yearly LC Propylene'!AG37</f>
        <v>0</v>
      </c>
      <c r="BN37" s="120">
        <f>'[3]Yearly LC Propylene'!AH37</f>
        <v>0</v>
      </c>
      <c r="BO37" s="120"/>
      <c r="BP37" s="120">
        <f t="shared" si="44"/>
        <v>0</v>
      </c>
      <c r="BQ37" s="120">
        <f t="shared" si="44"/>
        <v>0</v>
      </c>
      <c r="BR37" s="120">
        <f t="shared" si="44"/>
        <v>0</v>
      </c>
      <c r="BS37" s="120">
        <f t="shared" si="44"/>
        <v>0</v>
      </c>
      <c r="BT37" s="120">
        <f t="shared" si="44"/>
        <v>0</v>
      </c>
      <c r="BU37" s="120">
        <f t="shared" si="44"/>
        <v>0</v>
      </c>
      <c r="BV37" s="120">
        <f t="shared" si="44"/>
        <v>0</v>
      </c>
      <c r="BW37" s="120">
        <f t="shared" si="44"/>
        <v>0</v>
      </c>
      <c r="BX37" s="120">
        <f t="shared" si="44"/>
        <v>0</v>
      </c>
      <c r="BY37" s="120">
        <f t="shared" si="44"/>
        <v>0</v>
      </c>
      <c r="BZ37" s="120">
        <f t="shared" si="44"/>
        <v>0</v>
      </c>
      <c r="CA37" s="120">
        <f t="shared" si="44"/>
        <v>0</v>
      </c>
      <c r="CB37" s="120">
        <f t="shared" si="44"/>
        <v>0</v>
      </c>
      <c r="CC37" s="120">
        <f t="shared" si="44"/>
        <v>0</v>
      </c>
      <c r="CD37" s="120">
        <f t="shared" si="44"/>
        <v>0</v>
      </c>
      <c r="CE37" s="120">
        <f t="shared" si="44"/>
        <v>0</v>
      </c>
      <c r="CF37" s="120">
        <f t="shared" si="45"/>
        <v>0</v>
      </c>
      <c r="CG37" s="120">
        <f t="shared" si="45"/>
        <v>0</v>
      </c>
      <c r="CH37" s="120">
        <f t="shared" si="45"/>
        <v>0</v>
      </c>
      <c r="CI37" s="120">
        <f t="shared" si="45"/>
        <v>0</v>
      </c>
      <c r="CJ37" s="120">
        <f t="shared" si="45"/>
        <v>0</v>
      </c>
      <c r="CK37" s="120">
        <f t="shared" si="45"/>
        <v>0</v>
      </c>
      <c r="CL37" s="120">
        <f t="shared" si="45"/>
        <v>0</v>
      </c>
      <c r="CM37" s="120">
        <f t="shared" si="45"/>
        <v>0</v>
      </c>
      <c r="CN37" s="120">
        <f t="shared" si="45"/>
        <v>0</v>
      </c>
      <c r="CO37" s="120">
        <f t="shared" si="45"/>
        <v>0</v>
      </c>
      <c r="CP37" s="120">
        <f t="shared" si="45"/>
        <v>0</v>
      </c>
      <c r="CQ37" s="120">
        <f t="shared" si="45"/>
        <v>0</v>
      </c>
      <c r="CR37" s="120">
        <f t="shared" si="45"/>
        <v>0</v>
      </c>
      <c r="CS37" s="120">
        <f t="shared" si="45"/>
        <v>0</v>
      </c>
      <c r="CT37" s="120">
        <f t="shared" si="45"/>
        <v>0</v>
      </c>
    </row>
    <row r="38" spans="1:98" s="120" customFormat="1">
      <c r="A38" s="10" t="s">
        <v>64</v>
      </c>
      <c r="B38" s="10" t="s">
        <v>65</v>
      </c>
      <c r="C38" s="11" t="s">
        <v>197</v>
      </c>
      <c r="D38" s="119">
        <f>'[2]Yearly LC Propylene'!D38</f>
        <v>0</v>
      </c>
      <c r="E38" s="119">
        <f>'[2]Yearly LC Propylene'!E38</f>
        <v>0</v>
      </c>
      <c r="F38" s="119">
        <f>'[2]Yearly LC Propylene'!F38</f>
        <v>0</v>
      </c>
      <c r="G38" s="119">
        <f>'[2]Yearly LC Propylene'!G38</f>
        <v>0</v>
      </c>
      <c r="H38" s="119">
        <f>'[2]Yearly LC Propylene'!H38</f>
        <v>0</v>
      </c>
      <c r="I38" s="119">
        <f>'[2]Yearly LC Propylene'!I38</f>
        <v>0</v>
      </c>
      <c r="J38" s="119">
        <f>'[2]Yearly LC Propylene'!J38</f>
        <v>0</v>
      </c>
      <c r="K38" s="119">
        <f>'[2]Yearly LC Propylene'!K38</f>
        <v>0</v>
      </c>
      <c r="L38" s="119">
        <f>'[2]Yearly LC Propylene'!L38</f>
        <v>0</v>
      </c>
      <c r="M38" s="119">
        <f>'[2]Yearly LC Propylene'!M38</f>
        <v>0</v>
      </c>
      <c r="N38" s="119">
        <f>'[2]Yearly LC Propylene'!N38</f>
        <v>0</v>
      </c>
      <c r="O38" s="119">
        <f>'[2]Yearly LC Propylene'!O38</f>
        <v>0</v>
      </c>
      <c r="P38" s="119">
        <f>'[2]Yearly LC Propylene'!P38</f>
        <v>0</v>
      </c>
      <c r="Q38" s="119">
        <f>'[2]Yearly LC Propylene'!Q38</f>
        <v>0</v>
      </c>
      <c r="R38" s="119">
        <f>'[2]Yearly LC Propylene'!R38</f>
        <v>0</v>
      </c>
      <c r="S38" s="119">
        <f>'[2]Yearly LC Propylene'!S38</f>
        <v>0</v>
      </c>
      <c r="T38" s="119">
        <f>'[2]Yearly LC Propylene'!T38</f>
        <v>0</v>
      </c>
      <c r="U38" s="119">
        <f>'[2]Yearly LC Propylene'!U38</f>
        <v>0</v>
      </c>
      <c r="V38" s="119">
        <f>'[2]Yearly LC Propylene'!V38</f>
        <v>0</v>
      </c>
      <c r="W38" s="119">
        <f>'[2]Yearly LC Propylene'!W38</f>
        <v>0</v>
      </c>
      <c r="X38" s="119">
        <f>'[2]Yearly LC Propylene'!X38</f>
        <v>0</v>
      </c>
      <c r="Y38" s="119">
        <f>'[2]Yearly LC Propylene'!Y38</f>
        <v>0</v>
      </c>
      <c r="Z38" s="119">
        <f>'[2]Yearly LC Propylene'!Z38</f>
        <v>0</v>
      </c>
      <c r="AA38" s="119">
        <f>'[2]Yearly LC Propylene'!AA38</f>
        <v>0</v>
      </c>
      <c r="AB38" s="119">
        <f>'[2]Yearly LC Propylene'!AB38</f>
        <v>0</v>
      </c>
      <c r="AC38" s="119">
        <f>'[2]Yearly LC Propylene'!AC38</f>
        <v>0</v>
      </c>
      <c r="AD38" s="119">
        <f>'[2]Yearly LC Propylene'!AD38</f>
        <v>0</v>
      </c>
      <c r="AE38" s="119">
        <f>'[2]Yearly LC Propylene'!AE38</f>
        <v>0</v>
      </c>
      <c r="AF38" s="119">
        <f>'[2]Yearly LC Propylene'!AF38</f>
        <v>0</v>
      </c>
      <c r="AG38" s="119">
        <f>'[2]Yearly LC Propylene'!AG38</f>
        <v>0</v>
      </c>
      <c r="AH38" s="119">
        <f>'[2]Yearly LC Propylene'!AH38</f>
        <v>0</v>
      </c>
      <c r="AI38" s="119"/>
      <c r="AJ38" s="119">
        <f>'[3]Yearly LC Propylene'!D38</f>
        <v>0</v>
      </c>
      <c r="AK38" s="119">
        <f>'[3]Yearly LC Propylene'!E38</f>
        <v>0</v>
      </c>
      <c r="AL38" s="119">
        <f>'[3]Yearly LC Propylene'!F38</f>
        <v>0</v>
      </c>
      <c r="AM38" s="119">
        <f>'[3]Yearly LC Propylene'!G38</f>
        <v>0</v>
      </c>
      <c r="AN38" s="119">
        <f>'[3]Yearly LC Propylene'!H38</f>
        <v>0</v>
      </c>
      <c r="AO38" s="119">
        <f>'[3]Yearly LC Propylene'!I38</f>
        <v>0</v>
      </c>
      <c r="AP38" s="119">
        <f>'[3]Yearly LC Propylene'!J38</f>
        <v>0</v>
      </c>
      <c r="AQ38" s="119">
        <f>'[3]Yearly LC Propylene'!K38</f>
        <v>0</v>
      </c>
      <c r="AR38" s="119">
        <f>'[3]Yearly LC Propylene'!L38</f>
        <v>0</v>
      </c>
      <c r="AS38" s="119">
        <f>'[3]Yearly LC Propylene'!M38</f>
        <v>0</v>
      </c>
      <c r="AT38" s="119">
        <f>'[3]Yearly LC Propylene'!N38</f>
        <v>0</v>
      </c>
      <c r="AU38" s="119">
        <f>'[3]Yearly LC Propylene'!O38</f>
        <v>0</v>
      </c>
      <c r="AV38" s="119">
        <f>'[3]Yearly LC Propylene'!P38</f>
        <v>0</v>
      </c>
      <c r="AW38" s="119">
        <f>'[3]Yearly LC Propylene'!Q38</f>
        <v>0</v>
      </c>
      <c r="AX38" s="119">
        <f>'[3]Yearly LC Propylene'!R38</f>
        <v>0</v>
      </c>
      <c r="AY38" s="119">
        <f>'[3]Yearly LC Propylene'!S38</f>
        <v>0</v>
      </c>
      <c r="AZ38" s="119">
        <f>'[3]Yearly LC Propylene'!T38</f>
        <v>0</v>
      </c>
      <c r="BA38" s="119">
        <f>'[3]Yearly LC Propylene'!U38</f>
        <v>0</v>
      </c>
      <c r="BB38" s="119">
        <f>'[3]Yearly LC Propylene'!V38</f>
        <v>0</v>
      </c>
      <c r="BC38" s="119">
        <f>'[3]Yearly LC Propylene'!W38</f>
        <v>0</v>
      </c>
      <c r="BD38" s="119">
        <f>'[3]Yearly LC Propylene'!X38</f>
        <v>0</v>
      </c>
      <c r="BE38" s="119">
        <f>'[3]Yearly LC Propylene'!Y38</f>
        <v>0</v>
      </c>
      <c r="BF38" s="119">
        <f>'[3]Yearly LC Propylene'!Z38</f>
        <v>0</v>
      </c>
      <c r="BG38" s="119">
        <f>'[3]Yearly LC Propylene'!AA38</f>
        <v>0</v>
      </c>
      <c r="BH38" s="119">
        <f>'[3]Yearly LC Propylene'!AB38</f>
        <v>0</v>
      </c>
      <c r="BI38" s="119">
        <f>'[3]Yearly LC Propylene'!AC38</f>
        <v>0</v>
      </c>
      <c r="BJ38" s="119">
        <f>'[3]Yearly LC Propylene'!AD38</f>
        <v>0</v>
      </c>
      <c r="BK38" s="119">
        <f>'[3]Yearly LC Propylene'!AE38</f>
        <v>0</v>
      </c>
      <c r="BL38" s="119">
        <f>'[3]Yearly LC Propylene'!AF38</f>
        <v>0</v>
      </c>
      <c r="BM38" s="119">
        <f>'[3]Yearly LC Propylene'!AG38</f>
        <v>0</v>
      </c>
      <c r="BN38" s="119">
        <f>'[3]Yearly LC Propylene'!AH38</f>
        <v>0</v>
      </c>
      <c r="BO38" s="119"/>
      <c r="BP38" s="119">
        <f t="shared" si="44"/>
        <v>0</v>
      </c>
      <c r="BQ38" s="119">
        <f t="shared" si="44"/>
        <v>0</v>
      </c>
      <c r="BR38" s="119">
        <f t="shared" si="44"/>
        <v>0</v>
      </c>
      <c r="BS38" s="119">
        <f t="shared" si="44"/>
        <v>0</v>
      </c>
      <c r="BT38" s="119">
        <f t="shared" si="44"/>
        <v>0</v>
      </c>
      <c r="BU38" s="119">
        <f t="shared" si="44"/>
        <v>0</v>
      </c>
      <c r="BV38" s="119">
        <f t="shared" si="44"/>
        <v>0</v>
      </c>
      <c r="BW38" s="119">
        <f t="shared" si="44"/>
        <v>0</v>
      </c>
      <c r="BX38" s="119">
        <f t="shared" si="44"/>
        <v>0</v>
      </c>
      <c r="BY38" s="119">
        <f t="shared" si="44"/>
        <v>0</v>
      </c>
      <c r="BZ38" s="119">
        <f t="shared" si="44"/>
        <v>0</v>
      </c>
      <c r="CA38" s="119">
        <f t="shared" si="44"/>
        <v>0</v>
      </c>
      <c r="CB38" s="119">
        <f t="shared" si="44"/>
        <v>0</v>
      </c>
      <c r="CC38" s="119">
        <f t="shared" si="44"/>
        <v>0</v>
      </c>
      <c r="CD38" s="119">
        <f t="shared" si="44"/>
        <v>0</v>
      </c>
      <c r="CE38" s="119">
        <f t="shared" si="44"/>
        <v>0</v>
      </c>
      <c r="CF38" s="119">
        <f t="shared" si="45"/>
        <v>0</v>
      </c>
      <c r="CG38" s="119">
        <f t="shared" si="45"/>
        <v>0</v>
      </c>
      <c r="CH38" s="119">
        <f t="shared" si="45"/>
        <v>0</v>
      </c>
      <c r="CI38" s="119">
        <f t="shared" si="45"/>
        <v>0</v>
      </c>
      <c r="CJ38" s="119">
        <f t="shared" si="45"/>
        <v>0</v>
      </c>
      <c r="CK38" s="119">
        <f t="shared" si="45"/>
        <v>0</v>
      </c>
      <c r="CL38" s="119">
        <f t="shared" si="45"/>
        <v>0</v>
      </c>
      <c r="CM38" s="119">
        <f t="shared" si="45"/>
        <v>0</v>
      </c>
      <c r="CN38" s="119">
        <f t="shared" si="45"/>
        <v>0</v>
      </c>
      <c r="CO38" s="119">
        <f t="shared" si="45"/>
        <v>0</v>
      </c>
      <c r="CP38" s="119">
        <f t="shared" si="45"/>
        <v>0</v>
      </c>
      <c r="CQ38" s="119">
        <f t="shared" si="45"/>
        <v>0</v>
      </c>
      <c r="CR38" s="119">
        <f t="shared" si="45"/>
        <v>0</v>
      </c>
      <c r="CS38" s="119">
        <f t="shared" si="45"/>
        <v>0</v>
      </c>
      <c r="CT38" s="119">
        <f t="shared" si="45"/>
        <v>0</v>
      </c>
    </row>
    <row r="39" spans="1:98" s="102" customFormat="1">
      <c r="A39" s="1" t="s">
        <v>3</v>
      </c>
      <c r="B39" s="1" t="s">
        <v>19</v>
      </c>
      <c r="C39" s="5" t="s">
        <v>197</v>
      </c>
      <c r="D39" s="120">
        <f>'[2]Yearly LC Propylene'!D39</f>
        <v>0</v>
      </c>
      <c r="E39" s="120">
        <f>'[2]Yearly LC Propylene'!E39</f>
        <v>14622.435258625192</v>
      </c>
      <c r="F39" s="120">
        <f>'[2]Yearly LC Propylene'!F39</f>
        <v>29091.840727821389</v>
      </c>
      <c r="G39" s="120">
        <f>'[2]Yearly LC Propylene'!G39</f>
        <v>43409.829685823468</v>
      </c>
      <c r="H39" s="120">
        <f>'[2]Yearly LC Propylene'!H39</f>
        <v>57578.010600276968</v>
      </c>
      <c r="I39" s="120">
        <f>'[2]Yearly LC Propylene'!I39</f>
        <v>71597.987340675725</v>
      </c>
      <c r="J39" s="120">
        <f>'[2]Yearly LC Propylene'!J39</f>
        <v>85437.617361388766</v>
      </c>
      <c r="K39" s="120">
        <f>'[2]Yearly LC Propylene'!K39</f>
        <v>99121.412684563998</v>
      </c>
      <c r="L39" s="120">
        <f>'[2]Yearly LC Propylene'!L39</f>
        <v>112651.1416644103</v>
      </c>
      <c r="M39" s="120">
        <f>'[2]Yearly LC Propylene'!M39</f>
        <v>126028.56701972644</v>
      </c>
      <c r="N39" s="120">
        <f>'[2]Yearly LC Propylene'!N39</f>
        <v>139255.44607490959</v>
      </c>
      <c r="O39" s="120">
        <f>'[2]Yearly LC Propylene'!O39</f>
        <v>160550.24511635324</v>
      </c>
      <c r="P39" s="120">
        <f>'[2]Yearly LC Propylene'!P39</f>
        <v>181850.99849029942</v>
      </c>
      <c r="Q39" s="120">
        <f>'[2]Yearly LC Propylene'!Q39</f>
        <v>203166.08957079152</v>
      </c>
      <c r="R39" s="120">
        <f>'[2]Yearly LC Propylene'!R39</f>
        <v>224504.02191021509</v>
      </c>
      <c r="S39" s="120">
        <f>'[2]Yearly LC Propylene'!S39</f>
        <v>245873.42224186106</v>
      </c>
      <c r="T39" s="120">
        <f>'[2]Yearly LC Propylene'!T39</f>
        <v>267137.10226183833</v>
      </c>
      <c r="U39" s="120">
        <f>'[2]Yearly LC Propylene'!U39</f>
        <v>288433.84944501845</v>
      </c>
      <c r="V39" s="120">
        <f>'[2]Yearly LC Propylene'!V39</f>
        <v>309773.04300385033</v>
      </c>
      <c r="W39" s="120">
        <f>'[2]Yearly LC Propylene'!W39</f>
        <v>331164.19254574866</v>
      </c>
      <c r="X39" s="120">
        <f>'[2]Yearly LC Propylene'!X39</f>
        <v>352616.94139439508</v>
      </c>
      <c r="Y39" s="120">
        <f>'[2]Yearly LC Propylene'!Y39</f>
        <v>381122.78056689946</v>
      </c>
      <c r="Z39" s="120">
        <f>'[2]Yearly LC Propylene'!Z39</f>
        <v>410042.0449104982</v>
      </c>
      <c r="AA39" s="120">
        <f>'[2]Yearly LC Propylene'!AA39</f>
        <v>439390.66540337488</v>
      </c>
      <c r="AB39" s="120">
        <f>'[2]Yearly LC Propylene'!AB39</f>
        <v>469184.76611482917</v>
      </c>
      <c r="AC39" s="120">
        <f>'[2]Yearly LC Propylene'!AC39</f>
        <v>499440.66612640704</v>
      </c>
      <c r="AD39" s="120">
        <f>'[2]Yearly LC Propylene'!AD39</f>
        <v>530090.32203637203</v>
      </c>
      <c r="AE39" s="120">
        <f>'[2]Yearly LC Propylene'!AE39</f>
        <v>561229.8338748893</v>
      </c>
      <c r="AF39" s="120">
        <f>'[2]Yearly LC Propylene'!AF39</f>
        <v>592876.26556379162</v>
      </c>
      <c r="AG39" s="120">
        <f>'[2]Yearly LC Propylene'!AG39</f>
        <v>625046.88057007932</v>
      </c>
      <c r="AH39" s="120">
        <f>'[2]Yearly LC Propylene'!AH39</f>
        <v>657759.14357735624</v>
      </c>
      <c r="AI39" s="120"/>
      <c r="AJ39" s="120">
        <f>'[3]Yearly LC Propylene'!D39</f>
        <v>0</v>
      </c>
      <c r="AK39" s="120">
        <f>'[3]Yearly LC Propylene'!E39</f>
        <v>3519.8267601496436</v>
      </c>
      <c r="AL39" s="120">
        <f>'[3]Yearly LC Propylene'!F39</f>
        <v>7041.4765949891416</v>
      </c>
      <c r="AM39" s="120">
        <f>'[3]Yearly LC Propylene'!G39</f>
        <v>10565.003398627339</v>
      </c>
      <c r="AN39" s="120">
        <f>'[3]Yearly LC Propylene'!H39</f>
        <v>14090.462408548941</v>
      </c>
      <c r="AO39" s="120">
        <f>'[3]Yearly LC Propylene'!I39</f>
        <v>17617.910235769676</v>
      </c>
      <c r="AP39" s="120">
        <f>'[3]Yearly LC Propylene'!J39</f>
        <v>21147.404895619402</v>
      </c>
      <c r="AQ39" s="120">
        <f>'[3]Yearly LC Propylene'!K39</f>
        <v>24679.005839165577</v>
      </c>
      <c r="AR39" s="120">
        <f>'[3]Yearly LC Propylene'!L39</f>
        <v>28212.77398528955</v>
      </c>
      <c r="AS39" s="120">
        <f>'[3]Yearly LC Propylene'!M39</f>
        <v>31748.771753428511</v>
      </c>
      <c r="AT39" s="120">
        <f>'[3]Yearly LC Propylene'!N39</f>
        <v>35287.063096996018</v>
      </c>
      <c r="AU39" s="120">
        <f>'[3]Yearly LC Propylene'!O39</f>
        <v>41135.805251722617</v>
      </c>
      <c r="AV39" s="120">
        <f>'[3]Yearly LC Propylene'!P39</f>
        <v>47035.569025974735</v>
      </c>
      <c r="AW39" s="120">
        <f>'[3]Yearly LC Propylene'!Q39</f>
        <v>52987.753887279134</v>
      </c>
      <c r="AX39" s="120">
        <f>'[3]Yearly LC Propylene'!R39</f>
        <v>58993.791305812818</v>
      </c>
      <c r="AY39" s="120">
        <f>'[3]Yearly LC Propylene'!S39</f>
        <v>65055.14539883133</v>
      </c>
      <c r="AZ39" s="120">
        <f>'[3]Yearly LC Propylene'!T39</f>
        <v>71173.313586666351</v>
      </c>
      <c r="BA39" s="120">
        <f>'[3]Yearly LC Propylene'!U39</f>
        <v>77349.827260474223</v>
      </c>
      <c r="BB39" s="120">
        <f>'[3]Yearly LC Propylene'!V39</f>
        <v>83586.252461918863</v>
      </c>
      <c r="BC39" s="120">
        <f>'[3]Yearly LC Propylene'!W39</f>
        <v>89884.190574974811</v>
      </c>
      <c r="BD39" s="120">
        <f>'[3]Yearly LC Propylene'!X39</f>
        <v>96245.279030038771</v>
      </c>
      <c r="BE39" s="120">
        <f>'[3]Yearly LC Propylene'!Y39</f>
        <v>104874.0522461037</v>
      </c>
      <c r="BF39" s="120">
        <f>'[3]Yearly LC Propylene'!Z39</f>
        <v>113640.25716458124</v>
      </c>
      <c r="BG39" s="120">
        <f>'[3]Yearly LC Propylene'!AA39</f>
        <v>122546.98970415353</v>
      </c>
      <c r="BH39" s="120">
        <f>'[3]Yearly LC Propylene'!AB39</f>
        <v>131597.39551702459</v>
      </c>
      <c r="BI39" s="120">
        <f>'[3]Yearly LC Propylene'!AC39</f>
        <v>140794.67036819499</v>
      </c>
      <c r="BJ39" s="120">
        <f>'[3]Yearly LC Propylene'!AD39</f>
        <v>150142.06050365177</v>
      </c>
      <c r="BK39" s="120">
        <f>'[3]Yearly LC Propylene'!AE39</f>
        <v>159642.86300678109</v>
      </c>
      <c r="BL39" s="120">
        <f>'[3]Yearly LC Propylene'!AF39</f>
        <v>169300.42614228674</v>
      </c>
      <c r="BM39" s="120">
        <f>'[3]Yearly LC Propylene'!AG39</f>
        <v>179118.14968687066</v>
      </c>
      <c r="BN39" s="120">
        <f>'[3]Yearly LC Propylene'!AH39</f>
        <v>189099.48524590905</v>
      </c>
      <c r="BO39" s="120"/>
      <c r="BP39" s="120">
        <f t="shared" si="44"/>
        <v>0</v>
      </c>
      <c r="BQ39" s="120">
        <f t="shared" si="44"/>
        <v>18142.262018774836</v>
      </c>
      <c r="BR39" s="120">
        <f t="shared" si="44"/>
        <v>36133.31732281053</v>
      </c>
      <c r="BS39" s="120">
        <f t="shared" si="44"/>
        <v>53974.833084450809</v>
      </c>
      <c r="BT39" s="120">
        <f t="shared" si="44"/>
        <v>71668.473008825909</v>
      </c>
      <c r="BU39" s="120">
        <f t="shared" si="44"/>
        <v>89215.897576445393</v>
      </c>
      <c r="BV39" s="120">
        <f t="shared" si="44"/>
        <v>106585.02225700817</v>
      </c>
      <c r="BW39" s="120">
        <f t="shared" si="44"/>
        <v>123800.41852372958</v>
      </c>
      <c r="BX39" s="120">
        <f t="shared" si="44"/>
        <v>140863.91564969986</v>
      </c>
      <c r="BY39" s="120">
        <f t="shared" si="44"/>
        <v>157777.33877315494</v>
      </c>
      <c r="BZ39" s="120">
        <f t="shared" si="44"/>
        <v>174542.50917190561</v>
      </c>
      <c r="CA39" s="120">
        <f t="shared" si="44"/>
        <v>201686.05036807584</v>
      </c>
      <c r="CB39" s="120">
        <f t="shared" si="44"/>
        <v>228886.56751627417</v>
      </c>
      <c r="CC39" s="120">
        <f t="shared" si="44"/>
        <v>256153.84345807065</v>
      </c>
      <c r="CD39" s="120">
        <f t="shared" si="44"/>
        <v>283497.81321602792</v>
      </c>
      <c r="CE39" s="120">
        <f t="shared" si="44"/>
        <v>310928.5676406924</v>
      </c>
      <c r="CF39" s="120">
        <f t="shared" si="45"/>
        <v>338310.41584850469</v>
      </c>
      <c r="CG39" s="120">
        <f t="shared" si="45"/>
        <v>365783.67670549266</v>
      </c>
      <c r="CH39" s="120">
        <f t="shared" si="45"/>
        <v>393359.29546576919</v>
      </c>
      <c r="CI39" s="120">
        <f t="shared" si="45"/>
        <v>421048.38312072348</v>
      </c>
      <c r="CJ39" s="120">
        <f t="shared" si="45"/>
        <v>448862.22042443382</v>
      </c>
      <c r="CK39" s="120">
        <f t="shared" si="45"/>
        <v>485996.83281300316</v>
      </c>
      <c r="CL39" s="120">
        <f t="shared" si="45"/>
        <v>523682.30207507941</v>
      </c>
      <c r="CM39" s="120">
        <f t="shared" si="45"/>
        <v>561937.65510752844</v>
      </c>
      <c r="CN39" s="120">
        <f t="shared" si="45"/>
        <v>600782.16163185379</v>
      </c>
      <c r="CO39" s="120">
        <f t="shared" si="45"/>
        <v>640235.33649460203</v>
      </c>
      <c r="CP39" s="120">
        <f t="shared" si="45"/>
        <v>680232.38254002377</v>
      </c>
      <c r="CQ39" s="120">
        <f t="shared" si="45"/>
        <v>720872.69688167039</v>
      </c>
      <c r="CR39" s="120">
        <f t="shared" si="45"/>
        <v>762176.69170607836</v>
      </c>
      <c r="CS39" s="120">
        <f t="shared" si="45"/>
        <v>804165.03025694995</v>
      </c>
      <c r="CT39" s="120">
        <f t="shared" si="45"/>
        <v>846858.62882326532</v>
      </c>
    </row>
    <row r="40" spans="1:98" s="102" customFormat="1">
      <c r="A40" s="1"/>
      <c r="B40" s="1" t="s">
        <v>23</v>
      </c>
      <c r="C40" s="5" t="s">
        <v>197</v>
      </c>
      <c r="D40" s="119">
        <f>'[2]Yearly LC Propylene'!D40</f>
        <v>0</v>
      </c>
      <c r="E40" s="119">
        <f>'[2]Yearly LC Propylene'!E40</f>
        <v>6085.3542998173689</v>
      </c>
      <c r="F40" s="119">
        <f>'[2]Yearly LC Propylene'!F40</f>
        <v>12066.440886681234</v>
      </c>
      <c r="G40" s="119">
        <f>'[2]Yearly LC Propylene'!G40</f>
        <v>17943.410029131192</v>
      </c>
      <c r="H40" s="119">
        <f>'[2]Yearly LC Propylene'!H40</f>
        <v>23716.392312677075</v>
      </c>
      <c r="I40" s="119">
        <f>'[2]Yearly LC Propylene'!I40</f>
        <v>29385.498403487778</v>
      </c>
      <c r="J40" s="119">
        <f>'[2]Yearly LC Propylene'!J40</f>
        <v>34939.571461994987</v>
      </c>
      <c r="K40" s="119">
        <f>'[2]Yearly LC Propylene'!K40</f>
        <v>40386.320482708805</v>
      </c>
      <c r="L40" s="119">
        <f>'[2]Yearly LC Propylene'!L40</f>
        <v>45725.853887277612</v>
      </c>
      <c r="M40" s="119">
        <f>'[2]Yearly LC Propylene'!M40</f>
        <v>50958.258532944303</v>
      </c>
      <c r="N40" s="119">
        <f>'[2]Yearly LC Propylene'!N40</f>
        <v>56083.599449669564</v>
      </c>
      <c r="O40" s="119">
        <f>'[2]Yearly LC Propylene'!O40</f>
        <v>61063.685025211424</v>
      </c>
      <c r="P40" s="119">
        <f>'[2]Yearly LC Propylene'!P40</f>
        <v>64296.363745661802</v>
      </c>
      <c r="Q40" s="119">
        <f>'[2]Yearly LC Propylene'!Q40</f>
        <v>68604.01104414482</v>
      </c>
      <c r="R40" s="119">
        <f>'[2]Yearly LC Propylene'!R40</f>
        <v>72804.726180372352</v>
      </c>
      <c r="S40" s="119">
        <f>'[2]Yearly LC Propylene'!S40</f>
        <v>76898.514725667555</v>
      </c>
      <c r="T40" s="119">
        <f>'[2]Yearly LC Propylene'!T40</f>
        <v>80836.71072364194</v>
      </c>
      <c r="U40" s="119">
        <f>'[2]Yearly LC Propylene'!U40</f>
        <v>84662.57229139081</v>
      </c>
      <c r="V40" s="119">
        <f>'[2]Yearly LC Propylene'!V40</f>
        <v>88376.15224342703</v>
      </c>
      <c r="W40" s="119">
        <f>'[2]Yearly LC Propylene'!W40</f>
        <v>91977.476256502865</v>
      </c>
      <c r="X40" s="119">
        <f>'[2]Yearly LC Propylene'!X40</f>
        <v>95466.542563343042</v>
      </c>
      <c r="Y40" s="119">
        <f>'[2]Yearly LC Propylene'!Y40</f>
        <v>95600.352206860422</v>
      </c>
      <c r="Z40" s="119">
        <f>'[2]Yearly LC Propylene'!Z40</f>
        <v>97285.008748160937</v>
      </c>
      <c r="AA40" s="119">
        <f>'[2]Yearly LC Propylene'!AA40</f>
        <v>98873.647888733365</v>
      </c>
      <c r="AB40" s="119">
        <f>'[2]Yearly LC Propylene'!AB40</f>
        <v>100366.00374760799</v>
      </c>
      <c r="AC40" s="119">
        <f>'[2]Yearly LC Propylene'!AC40</f>
        <v>101761.781250304</v>
      </c>
      <c r="AD40" s="119">
        <f>'[2]Yearly LC Propylene'!AD40</f>
        <v>103032.46930439326</v>
      </c>
      <c r="AE40" s="119">
        <f>'[2]Yearly LC Propylene'!AE40</f>
        <v>104204.17512019438</v>
      </c>
      <c r="AF40" s="119">
        <f>'[2]Yearly LC Propylene'!AF40</f>
        <v>105276.56338875688</v>
      </c>
      <c r="AG40" s="119">
        <f>'[2]Yearly LC Propylene'!AG40</f>
        <v>106249.2672010926</v>
      </c>
      <c r="AH40" s="119">
        <f>'[2]Yearly LC Propylene'!AH40</f>
        <v>107121.88765099246</v>
      </c>
      <c r="AI40" s="119"/>
      <c r="AJ40" s="119">
        <f>'[3]Yearly LC Propylene'!D40</f>
        <v>0</v>
      </c>
      <c r="AK40" s="119">
        <f>'[3]Yearly LC Propylene'!E40</f>
        <v>952.92933059772804</v>
      </c>
      <c r="AL40" s="119">
        <f>'[3]Yearly LC Propylene'!F40</f>
        <v>1900.5540554275753</v>
      </c>
      <c r="AM40" s="119">
        <f>'[3]Yearly LC Propylene'!G40</f>
        <v>2842.7389070424615</v>
      </c>
      <c r="AN40" s="119">
        <f>'[3]Yearly LC Propylene'!H40</f>
        <v>3779.345551933171</v>
      </c>
      <c r="AO40" s="119">
        <f>'[3]Yearly LC Propylene'!I40</f>
        <v>4710.2325253745348</v>
      </c>
      <c r="AP40" s="119">
        <f>'[3]Yearly LC Propylene'!J40</f>
        <v>5635.2551649424722</v>
      </c>
      <c r="AQ40" s="119">
        <f>'[3]Yearly LC Propylene'!K40</f>
        <v>6554.2655426755309</v>
      </c>
      <c r="AR40" s="119">
        <f>'[3]Yearly LC Propylene'!L40</f>
        <v>7467.1123958540611</v>
      </c>
      <c r="AS40" s="119">
        <f>'[3]Yearly LC Propylene'!M40</f>
        <v>8373.6410563696118</v>
      </c>
      <c r="AT40" s="119">
        <f>'[3]Yearly LC Propylene'!N40</f>
        <v>9273.6933786566442</v>
      </c>
      <c r="AU40" s="119">
        <f>'[3]Yearly LC Propylene'!O40</f>
        <v>10167.10766615807</v>
      </c>
      <c r="AV40" s="119">
        <f>'[3]Yearly LC Propylene'!P40</f>
        <v>10843.967799518201</v>
      </c>
      <c r="AW40" s="119">
        <f>'[3]Yearly LC Propylene'!Q40</f>
        <v>11817.99420568779</v>
      </c>
      <c r="AX40" s="119">
        <f>'[3]Yearly LC Propylene'!R40</f>
        <v>12784.875423500753</v>
      </c>
      <c r="AY40" s="119">
        <f>'[3]Yearly LC Propylene'!S40</f>
        <v>13744.434786738275</v>
      </c>
      <c r="AZ40" s="119">
        <f>'[3]Yearly LC Propylene'!T40</f>
        <v>14696.491687489533</v>
      </c>
      <c r="BA40" s="119">
        <f>'[3]Yearly LC Propylene'!U40</f>
        <v>15640.861493190709</v>
      </c>
      <c r="BB40" s="119">
        <f>'[3]Yearly LC Propylene'!V40</f>
        <v>16577.355461982472</v>
      </c>
      <c r="BC40" s="119">
        <f>'[3]Yearly LC Propylene'!W40</f>
        <v>17505.780656352748</v>
      </c>
      <c r="BD40" s="119">
        <f>'[3]Yearly LC Propylene'!X40</f>
        <v>18425.939855030912</v>
      </c>
      <c r="BE40" s="119">
        <f>'[3]Yearly LC Propylene'!Y40</f>
        <v>21141.229036629902</v>
      </c>
      <c r="BF40" s="119">
        <f>'[3]Yearly LC Propylene'!Z40</f>
        <v>22010.801680832446</v>
      </c>
      <c r="BG40" s="119">
        <f>'[3]Yearly LC Propylene'!AA40</f>
        <v>22871.259117764053</v>
      </c>
      <c r="BH40" s="119">
        <f>'[3]Yearly LC Propylene'!AB40</f>
        <v>23722.380201241089</v>
      </c>
      <c r="BI40" s="119">
        <f>'[3]Yearly LC Propylene'!AC40</f>
        <v>24563.938900404602</v>
      </c>
      <c r="BJ40" s="119">
        <f>'[3]Yearly LC Propylene'!AD40</f>
        <v>25395.70419755255</v>
      </c>
      <c r="BK40" s="119">
        <f>'[3]Yearly LC Propylene'!AE40</f>
        <v>26217.439983910117</v>
      </c>
      <c r="BL40" s="119">
        <f>'[3]Yearly LC Propylene'!AF40</f>
        <v>27028.904953297308</v>
      </c>
      <c r="BM40" s="119">
        <f>'[3]Yearly LC Propylene'!AG40</f>
        <v>27829.852493652641</v>
      </c>
      <c r="BN40" s="119">
        <f>'[3]Yearly LC Propylene'!AH40</f>
        <v>28620.030576370638</v>
      </c>
      <c r="BO40" s="119"/>
      <c r="BP40" s="119">
        <f t="shared" si="44"/>
        <v>0</v>
      </c>
      <c r="BQ40" s="119">
        <f t="shared" si="44"/>
        <v>7038.2836304150969</v>
      </c>
      <c r="BR40" s="119">
        <f t="shared" si="44"/>
        <v>13966.994942108809</v>
      </c>
      <c r="BS40" s="119">
        <f t="shared" si="44"/>
        <v>20786.148936173653</v>
      </c>
      <c r="BT40" s="119">
        <f t="shared" si="44"/>
        <v>27495.737864610244</v>
      </c>
      <c r="BU40" s="119">
        <f t="shared" si="44"/>
        <v>34095.730928862315</v>
      </c>
      <c r="BV40" s="119">
        <f t="shared" si="44"/>
        <v>40574.826626937458</v>
      </c>
      <c r="BW40" s="119">
        <f t="shared" si="44"/>
        <v>46940.586025384335</v>
      </c>
      <c r="BX40" s="119">
        <f t="shared" si="44"/>
        <v>53192.966283131675</v>
      </c>
      <c r="BY40" s="119">
        <f t="shared" si="44"/>
        <v>59331.899589313914</v>
      </c>
      <c r="BZ40" s="119">
        <f t="shared" si="44"/>
        <v>65357.292828326208</v>
      </c>
      <c r="CA40" s="119">
        <f t="shared" si="44"/>
        <v>71230.792691369497</v>
      </c>
      <c r="CB40" s="119">
        <f t="shared" si="44"/>
        <v>75140.331545180001</v>
      </c>
      <c r="CC40" s="119">
        <f t="shared" si="44"/>
        <v>80422.005249832611</v>
      </c>
      <c r="CD40" s="119">
        <f t="shared" si="44"/>
        <v>85589.601603873103</v>
      </c>
      <c r="CE40" s="119">
        <f t="shared" si="44"/>
        <v>90642.94951240583</v>
      </c>
      <c r="CF40" s="119">
        <f t="shared" si="45"/>
        <v>95533.202411131468</v>
      </c>
      <c r="CG40" s="119">
        <f t="shared" si="45"/>
        <v>100303.43378458152</v>
      </c>
      <c r="CH40" s="119">
        <f t="shared" si="45"/>
        <v>104953.5077054095</v>
      </c>
      <c r="CI40" s="119">
        <f t="shared" si="45"/>
        <v>109483.25691285561</v>
      </c>
      <c r="CJ40" s="119">
        <f t="shared" si="45"/>
        <v>113892.48241837395</v>
      </c>
      <c r="CK40" s="119">
        <f t="shared" si="45"/>
        <v>116741.58124349032</v>
      </c>
      <c r="CL40" s="119">
        <f t="shared" si="45"/>
        <v>119295.81042899338</v>
      </c>
      <c r="CM40" s="119">
        <f t="shared" si="45"/>
        <v>121744.90700649742</v>
      </c>
      <c r="CN40" s="119">
        <f t="shared" si="45"/>
        <v>124088.38394884908</v>
      </c>
      <c r="CO40" s="119">
        <f t="shared" si="45"/>
        <v>126325.7201507086</v>
      </c>
      <c r="CP40" s="119">
        <f t="shared" si="45"/>
        <v>128428.17350194581</v>
      </c>
      <c r="CQ40" s="119">
        <f t="shared" si="45"/>
        <v>130421.61510410451</v>
      </c>
      <c r="CR40" s="119">
        <f t="shared" si="45"/>
        <v>132305.4683420542</v>
      </c>
      <c r="CS40" s="119">
        <f t="shared" si="45"/>
        <v>134079.11969474526</v>
      </c>
      <c r="CT40" s="119">
        <f t="shared" si="45"/>
        <v>135741.91822736309</v>
      </c>
    </row>
    <row r="41" spans="1:98" s="102" customFormat="1">
      <c r="A41" s="1"/>
      <c r="B41" s="1" t="s">
        <v>66</v>
      </c>
      <c r="C41" s="5" t="s">
        <v>197</v>
      </c>
      <c r="D41" s="102">
        <f>'[2]Yearly LC Propylene'!D41</f>
        <v>0</v>
      </c>
      <c r="E41" s="102">
        <f>'[2]Yearly LC Propylene'!E41</f>
        <v>830.35614416650219</v>
      </c>
      <c r="F41" s="102">
        <f>'[2]Yearly LC Propylene'!F41</f>
        <v>1688.9443972346651</v>
      </c>
      <c r="G41" s="102">
        <f>'[2]Yearly LC Propylene'!G41</f>
        <v>2576.4846779814816</v>
      </c>
      <c r="H41" s="102">
        <f>'[2]Yearly LC Propylene'!H41</f>
        <v>3493.7132233428888</v>
      </c>
      <c r="I41" s="102">
        <f>'[2]Yearly LC Propylene'!I41</f>
        <v>4441.3829351746472</v>
      </c>
      <c r="J41" s="102">
        <f>'[2]Yearly LC Propylene'!J41</f>
        <v>5420.2637340871388</v>
      </c>
      <c r="K41" s="102">
        <f>'[2]Yearly LC Propylene'!K41</f>
        <v>6431.1429204943888</v>
      </c>
      <c r="L41" s="102">
        <f>'[2]Yearly LC Propylene'!L41</f>
        <v>7474.8255430203362</v>
      </c>
      <c r="M41" s="102">
        <f>'[2]Yearly LC Propylene'!M41</f>
        <v>8552.1347744081413</v>
      </c>
      <c r="N41" s="102">
        <f>'[2]Yearly LC Propylene'!N41</f>
        <v>9663.912295081198</v>
      </c>
      <c r="O41" s="102">
        <f>'[2]Yearly LC Propylene'!O41</f>
        <v>13759.478325736609</v>
      </c>
      <c r="P41" s="102">
        <f>'[2]Yearly LC Propylene'!P41</f>
        <v>17991.500730781019</v>
      </c>
      <c r="Q41" s="102">
        <f>'[2]Yearly LC Propylene'!Q41</f>
        <v>22363.435408360816</v>
      </c>
      <c r="R41" s="102">
        <f>'[2]Yearly LC Propylene'!R41</f>
        <v>26878.816321267113</v>
      </c>
      <c r="S41" s="102">
        <f>'[2]Yearly LC Propylene'!S41</f>
        <v>31541.257152379214</v>
      </c>
      <c r="T41" s="102">
        <f>'[2]Yearly LC Propylene'!T41</f>
        <v>36354.452993832281</v>
      </c>
      <c r="U41" s="102">
        <f>'[2]Yearly LC Propylene'!U41</f>
        <v>41322.182070577706</v>
      </c>
      <c r="V41" s="102">
        <f>'[2]Yearly LC Propylene'!V41</f>
        <v>46448.307499017268</v>
      </c>
      <c r="W41" s="102">
        <f>'[2]Yearly LC Propylene'!W41</f>
        <v>51736.779081405359</v>
      </c>
      <c r="X41" s="102">
        <f>'[2]Yearly LC Propylene'!X41</f>
        <v>57191.635136727447</v>
      </c>
      <c r="Y41" s="102">
        <f>'[2]Yearly LC Propylene'!Y41</f>
        <v>63980.282227456999</v>
      </c>
      <c r="Z41" s="102">
        <f>'[2]Yearly LC Propylene'!Z41</f>
        <v>70983.214936716817</v>
      </c>
      <c r="AA41" s="102">
        <f>'[2]Yearly LC Propylene'!AA41</f>
        <v>78205.757056527742</v>
      </c>
      <c r="AB41" s="102">
        <f>'[2]Yearly LC Propylene'!AB41</f>
        <v>85653.351459295533</v>
      </c>
      <c r="AC41" s="102">
        <f>'[2]Yearly LC Propylene'!AC41</f>
        <v>93331.56260796811</v>
      </c>
      <c r="AD41" s="102">
        <f>'[2]Yearly LC Propylene'!AD41</f>
        <v>101246.07911712381</v>
      </c>
      <c r="AE41" s="102">
        <f>'[2]Yearly LC Propylene'!AE41</f>
        <v>109402.71636599707</v>
      </c>
      <c r="AF41" s="102">
        <f>'[2]Yearly LC Propylene'!AF41</f>
        <v>117807.4191644672</v>
      </c>
      <c r="AG41" s="102">
        <f>'[2]Yearly LC Propylene'!AG41</f>
        <v>126466.26447305549</v>
      </c>
      <c r="AH41" s="102">
        <f>'[2]Yearly LC Propylene'!AH41</f>
        <v>135385.46417799729</v>
      </c>
      <c r="AJ41" s="102">
        <f>'[3]Yearly LC Propylene'!D41</f>
        <v>0</v>
      </c>
      <c r="AK41" s="102">
        <f>'[3]Yearly LC Propylene'!E41</f>
        <v>189.11250509378507</v>
      </c>
      <c r="AL41" s="102">
        <f>'[3]Yearly LC Propylene'!F41</f>
        <v>384.6548353607588</v>
      </c>
      <c r="AM41" s="102">
        <f>'[3]Yearly LC Propylene'!G41</f>
        <v>586.7909513428375</v>
      </c>
      <c r="AN41" s="102">
        <f>'[3]Yearly LC Propylene'!H41</f>
        <v>795.68853002088758</v>
      </c>
      <c r="AO41" s="102">
        <f>'[3]Yearly LC Propylene'!I41</f>
        <v>1011.5190437890532</v>
      </c>
      <c r="AP41" s="102">
        <f>'[3]Yearly LC Propylene'!J41</f>
        <v>1234.4578410401602</v>
      </c>
      <c r="AQ41" s="102">
        <f>'[3]Yearly LC Propylene'!K41</f>
        <v>1464.6842283941501</v>
      </c>
      <c r="AR41" s="102">
        <f>'[3]Yearly LC Propylene'!L41</f>
        <v>1702.3815546021149</v>
      </c>
      <c r="AS41" s="102">
        <f>'[3]Yearly LC Propylene'!M41</f>
        <v>1947.7372961591448</v>
      </c>
      <c r="AT41" s="102">
        <f>'[3]Yearly LC Propylene'!N41</f>
        <v>2200.9431446598333</v>
      </c>
      <c r="AU41" s="102">
        <f>'[3]Yearly LC Propylene'!O41</f>
        <v>3133.7028493666703</v>
      </c>
      <c r="AV41" s="102">
        <f>'[3]Yearly LC Propylene'!P41</f>
        <v>4097.5403114647315</v>
      </c>
      <c r="AW41" s="102">
        <f>'[3]Yearly LC Propylene'!Q41</f>
        <v>5093.2426071506634</v>
      </c>
      <c r="AX41" s="102">
        <f>'[3]Yearly LC Propylene'!R41</f>
        <v>6121.6145917398999</v>
      </c>
      <c r="AY41" s="102">
        <f>'[3]Yearly LC Propylene'!S41</f>
        <v>7183.4792766917053</v>
      </c>
      <c r="AZ41" s="102">
        <f>'[3]Yearly LC Propylene'!T41</f>
        <v>8279.6782143148594</v>
      </c>
      <c r="BA41" s="102">
        <f>'[3]Yearly LC Propylene'!U41</f>
        <v>9411.0718903062352</v>
      </c>
      <c r="BB41" s="102">
        <f>'[3]Yearly LC Propylene'!V41</f>
        <v>10578.540124277382</v>
      </c>
      <c r="BC41" s="102">
        <f>'[3]Yearly LC Propylene'!W41</f>
        <v>11782.982478427244</v>
      </c>
      <c r="BD41" s="102">
        <f>'[3]Yearly LC Propylene'!X41</f>
        <v>13025.318674522292</v>
      </c>
      <c r="BE41" s="102">
        <f>'[3]Yearly LC Propylene'!Y41</f>
        <v>14571.424001188087</v>
      </c>
      <c r="BF41" s="102">
        <f>'[3]Yearly LC Propylene'!Z41</f>
        <v>16166.33259186358</v>
      </c>
      <c r="BG41" s="102">
        <f>'[3]Yearly LC Propylene'!AA41</f>
        <v>17811.2569330857</v>
      </c>
      <c r="BH41" s="102">
        <f>'[3]Yearly LC Propylene'!AB41</f>
        <v>19507.436631790319</v>
      </c>
      <c r="BI41" s="102">
        <f>'[3]Yearly LC Propylene'!AC41</f>
        <v>21256.138986997237</v>
      </c>
      <c r="BJ41" s="102">
        <f>'[3]Yearly LC Propylene'!AD41</f>
        <v>23058.659573094603</v>
      </c>
      <c r="BK41" s="102">
        <f>'[3]Yearly LC Propylene'!AE41</f>
        <v>24916.322834952029</v>
      </c>
      <c r="BL41" s="102">
        <f>'[3]Yearly LC Propylene'!AF41</f>
        <v>26830.48269509599</v>
      </c>
      <c r="BM41" s="102">
        <f>'[3]Yearly LC Propylene'!AG41</f>
        <v>28802.523173185538</v>
      </c>
      <c r="BN41" s="102">
        <f>'[3]Yearly LC Propylene'!AH41</f>
        <v>30833.859018031253</v>
      </c>
      <c r="BP41" s="102">
        <f t="shared" si="44"/>
        <v>0</v>
      </c>
      <c r="BQ41" s="102">
        <f t="shared" si="44"/>
        <v>1019.4686492602873</v>
      </c>
      <c r="BR41" s="102">
        <f t="shared" si="44"/>
        <v>2073.5992325954239</v>
      </c>
      <c r="BS41" s="102">
        <f t="shared" si="44"/>
        <v>3163.2756293243192</v>
      </c>
      <c r="BT41" s="102">
        <f t="shared" si="44"/>
        <v>4289.4017533637762</v>
      </c>
      <c r="BU41" s="102">
        <f t="shared" si="44"/>
        <v>5452.9019789637005</v>
      </c>
      <c r="BV41" s="102">
        <f t="shared" si="44"/>
        <v>6654.7215751272988</v>
      </c>
      <c r="BW41" s="102">
        <f t="shared" si="44"/>
        <v>7895.8271488885384</v>
      </c>
      <c r="BX41" s="102">
        <f t="shared" si="44"/>
        <v>9177.2070976224513</v>
      </c>
      <c r="BY41" s="102">
        <f t="shared" si="44"/>
        <v>10499.872070567286</v>
      </c>
      <c r="BZ41" s="102">
        <f t="shared" si="44"/>
        <v>11864.855439741032</v>
      </c>
      <c r="CA41" s="102">
        <f t="shared" si="44"/>
        <v>16893.18117510328</v>
      </c>
      <c r="CB41" s="102">
        <f t="shared" si="44"/>
        <v>22089.04104224575</v>
      </c>
      <c r="CC41" s="102">
        <f t="shared" si="44"/>
        <v>27456.678015511479</v>
      </c>
      <c r="CD41" s="102">
        <f t="shared" si="44"/>
        <v>33000.430913007011</v>
      </c>
      <c r="CE41" s="102">
        <f t="shared" si="44"/>
        <v>38724.736429070923</v>
      </c>
      <c r="CF41" s="102">
        <f t="shared" si="45"/>
        <v>44634.131208147141</v>
      </c>
      <c r="CG41" s="102">
        <f t="shared" si="45"/>
        <v>50733.253960883943</v>
      </c>
      <c r="CH41" s="102">
        <f t="shared" si="45"/>
        <v>57026.847623294649</v>
      </c>
      <c r="CI41" s="102">
        <f t="shared" si="45"/>
        <v>63519.761559832601</v>
      </c>
      <c r="CJ41" s="102">
        <f t="shared" si="45"/>
        <v>70216.953811249739</v>
      </c>
      <c r="CK41" s="102">
        <f t="shared" si="45"/>
        <v>78551.706228645082</v>
      </c>
      <c r="CL41" s="102">
        <f t="shared" si="45"/>
        <v>87149.547528580399</v>
      </c>
      <c r="CM41" s="102">
        <f t="shared" si="45"/>
        <v>96017.01398961345</v>
      </c>
      <c r="CN41" s="102">
        <f t="shared" si="45"/>
        <v>105160.78809108585</v>
      </c>
      <c r="CO41" s="102">
        <f t="shared" si="45"/>
        <v>114587.70159496534</v>
      </c>
      <c r="CP41" s="102">
        <f t="shared" si="45"/>
        <v>124304.73869021841</v>
      </c>
      <c r="CQ41" s="102">
        <f t="shared" si="45"/>
        <v>134319.0392009491</v>
      </c>
      <c r="CR41" s="102">
        <f t="shared" si="45"/>
        <v>144637.90185956319</v>
      </c>
      <c r="CS41" s="102">
        <f t="shared" si="45"/>
        <v>155268.78764624102</v>
      </c>
      <c r="CT41" s="102">
        <f t="shared" si="45"/>
        <v>166219.32319602853</v>
      </c>
    </row>
    <row r="42" spans="1:98" s="99" customFormat="1">
      <c r="A42" s="15" t="s">
        <v>190</v>
      </c>
      <c r="B42" s="15"/>
      <c r="C42" s="16" t="s">
        <v>197</v>
      </c>
      <c r="D42" s="102">
        <f>'[2]Yearly LC Propylene'!D42</f>
        <v>4343145.1257582027</v>
      </c>
      <c r="E42" s="102">
        <f>'[2]Yearly LC Propylene'!E42</f>
        <v>4301153.0819708528</v>
      </c>
      <c r="F42" s="102">
        <f>'[2]Yearly LC Propylene'!F42</f>
        <v>4259559.1719048945</v>
      </c>
      <c r="G42" s="102">
        <f>'[2]Yearly LC Propylene'!G42</f>
        <v>4218361.7785699517</v>
      </c>
      <c r="H42" s="102">
        <f>'[2]Yearly LC Propylene'!H42</f>
        <v>4177559.3287068945</v>
      </c>
      <c r="I42" s="102">
        <f>'[2]Yearly LC Propylene'!I42</f>
        <v>4137150.293143617</v>
      </c>
      <c r="J42" s="102">
        <f>'[2]Yearly LC Propylene'!J42</f>
        <v>4094905.9858586495</v>
      </c>
      <c r="K42" s="102">
        <f>'[2]Yearly LC Propylene'!K42</f>
        <v>4053090.9607822439</v>
      </c>
      <c r="L42" s="102">
        <f>'[2]Yearly LC Propylene'!L42</f>
        <v>4011703.3912594537</v>
      </c>
      <c r="M42" s="102">
        <f>'[2]Yearly LC Propylene'!M42</f>
        <v>3970741.5002084044</v>
      </c>
      <c r="N42" s="102">
        <f>'[2]Yearly LC Propylene'!N42</f>
        <v>3930203.5605018055</v>
      </c>
      <c r="O42" s="102">
        <f>'[2]Yearly LC Propylene'!O42</f>
        <v>3880644.7024110565</v>
      </c>
      <c r="P42" s="102">
        <f>'[2]Yearly LC Propylene'!P42</f>
        <v>3833145.8866666052</v>
      </c>
      <c r="Q42" s="102">
        <f>'[2]Yearly LC Propylene'!Q42</f>
        <v>3784878.5987761128</v>
      </c>
      <c r="R42" s="102">
        <f>'[2]Yearly LC Propylene'!R42</f>
        <v>3737018.5663666143</v>
      </c>
      <c r="S42" s="102">
        <f>'[2]Yearly LC Propylene'!S42</f>
        <v>3689559.5752987661</v>
      </c>
      <c r="T42" s="102">
        <f>'[2]Yearly LC Propylene'!T42</f>
        <v>3639004.6017531408</v>
      </c>
      <c r="U42" s="102">
        <f>'[2]Yearly LC Propylene'!U42</f>
        <v>3588912.0278565614</v>
      </c>
      <c r="V42" s="102">
        <f>'[2]Yearly LC Propylene'!V42</f>
        <v>3539274.5523818969</v>
      </c>
      <c r="W42" s="102">
        <f>'[2]Yearly LC Propylene'!W42</f>
        <v>3490084.8706580992</v>
      </c>
      <c r="X42" s="102">
        <f>'[2]Yearly LC Propylene'!X42</f>
        <v>3441335.6732865702</v>
      </c>
      <c r="Y42" s="102">
        <f>'[2]Yearly LC Propylene'!Y42</f>
        <v>3387872.9040004089</v>
      </c>
      <c r="Z42" s="102">
        <f>'[2]Yearly LC Propylene'!Z42</f>
        <v>3332920.9114473374</v>
      </c>
      <c r="AA42" s="102">
        <f>'[2]Yearly LC Propylene'!AA42</f>
        <v>3278113.8017230718</v>
      </c>
      <c r="AB42" s="102">
        <f>'[2]Yearly LC Propylene'!AB42</f>
        <v>3223439.0262386347</v>
      </c>
      <c r="AC42" s="102">
        <f>'[2]Yearly LC Propylene'!AC42</f>
        <v>3168884.0097740698</v>
      </c>
      <c r="AD42" s="102">
        <f>'[2]Yearly LC Propylene'!AD42</f>
        <v>3113243.9687343705</v>
      </c>
      <c r="AE42" s="102">
        <f>'[2]Yearly LC Propylene'!AE42</f>
        <v>3057727.3504800196</v>
      </c>
      <c r="AF42" s="102">
        <f>'[2]Yearly LC Propylene'!AF42</f>
        <v>3002321.0294513269</v>
      </c>
      <c r="AG42" s="102">
        <f>'[2]Yearly LC Propylene'!AG42</f>
        <v>2947011.8644422167</v>
      </c>
      <c r="AH42" s="102">
        <f>'[2]Yearly LC Propylene'!AH42</f>
        <v>2891786.6999276928</v>
      </c>
      <c r="AI42" s="102"/>
      <c r="AJ42" s="102">
        <f>'[3]Yearly LC Propylene'!D42</f>
        <v>1127444.3500000006</v>
      </c>
      <c r="AK42" s="102">
        <f>'[3]Yearly LC Propylene'!E42</f>
        <v>1123160.706414347</v>
      </c>
      <c r="AL42" s="102">
        <f>'[3]Yearly LC Propylene'!F42</f>
        <v>1118886.9741849445</v>
      </c>
      <c r="AM42" s="102">
        <f>'[3]Yearly LC Propylene'!G42</f>
        <v>1114623.3986456736</v>
      </c>
      <c r="AN42" s="102">
        <f>'[3]Yearly LC Propylene'!H42</f>
        <v>1110370.2305695394</v>
      </c>
      <c r="AO42" s="102">
        <f>'[3]Yearly LC Propylene'!I42</f>
        <v>1106127.7262826455</v>
      </c>
      <c r="AP42" s="102">
        <f>'[3]Yearly LC Propylene'!J42</f>
        <v>1101896.1477804787</v>
      </c>
      <c r="AQ42" s="102">
        <f>'[3]Yearly LC Propylene'!K42</f>
        <v>1097675.7628465537</v>
      </c>
      <c r="AR42" s="102">
        <f>'[3]Yearly LC Propylene'!L42</f>
        <v>1093466.8451734593</v>
      </c>
      <c r="AS42" s="102">
        <f>'[3]Yearly LC Propylene'!M42</f>
        <v>1089269.6744863617</v>
      </c>
      <c r="AT42" s="102">
        <f>'[3]Yearly LC Propylene'!N42</f>
        <v>1085084.5366690077</v>
      </c>
      <c r="AU42" s="102">
        <f>'[3]Yearly LC Propylene'!O42</f>
        <v>1079275.1399314865</v>
      </c>
      <c r="AV42" s="102">
        <f>'[3]Yearly LC Propylene'!P42</f>
        <v>1073662.3534859724</v>
      </c>
      <c r="AW42" s="102">
        <f>'[3]Yearly LC Propylene'!Q42</f>
        <v>1067731.8445141842</v>
      </c>
      <c r="AX42" s="102">
        <f>'[3]Yearly LC Propylene'!R42</f>
        <v>1061787.2978624268</v>
      </c>
      <c r="AY42" s="102">
        <f>'[3]Yearly LC Propylene'!S42</f>
        <v>1055828.2490911228</v>
      </c>
      <c r="AZ42" s="102">
        <f>'[3]Yearly LC Propylene'!T42</f>
        <v>1049854.2229401597</v>
      </c>
      <c r="BA42" s="102">
        <f>'[3]Yearly LC Propylene'!U42</f>
        <v>1043864.7331366418</v>
      </c>
      <c r="BB42" s="102">
        <f>'[3]Yearly LC Propylene'!V42</f>
        <v>1037859.2822003766</v>
      </c>
      <c r="BC42" s="102">
        <f>'[3]Yearly LC Propylene'!W42</f>
        <v>1031837.3612471003</v>
      </c>
      <c r="BD42" s="102">
        <f>'[3]Yearly LC Propylene'!X42</f>
        <v>1025798.4497894531</v>
      </c>
      <c r="BE42" s="102">
        <f>'[3]Yearly LC Propylene'!Y42</f>
        <v>1016000.4927184549</v>
      </c>
      <c r="BF42" s="102">
        <f>'[3]Yearly LC Propylene'!Z42</f>
        <v>1007959.6237464505</v>
      </c>
      <c r="BG42" s="102">
        <f>'[3]Yearly LC Propylene'!AA42</f>
        <v>999837.35811116861</v>
      </c>
      <c r="BH42" s="102">
        <f>'[3]Yearly LC Propylene'!AB42</f>
        <v>991632.01091352524</v>
      </c>
      <c r="BI42" s="102">
        <f>'[3]Yearly LC Propylene'!AC42</f>
        <v>983341.87971839821</v>
      </c>
      <c r="BJ42" s="102">
        <f>'[3]Yearly LC Propylene'!AD42</f>
        <v>974965.24487189099</v>
      </c>
      <c r="BK42" s="102">
        <f>'[3]Yearly LC Propylene'!AE42</f>
        <v>966500.36984426144</v>
      </c>
      <c r="BL42" s="102">
        <f>'[3]Yearly LC Propylene'!AF42</f>
        <v>957945.50159951241</v>
      </c>
      <c r="BM42" s="102">
        <f>'[3]Yearly LC Propylene'!AG42</f>
        <v>949298.87099266285</v>
      </c>
      <c r="BN42" s="102">
        <f>'[3]Yearly LC Propylene'!AH42</f>
        <v>940558.6931957521</v>
      </c>
      <c r="BO42" s="102"/>
      <c r="BP42" s="102">
        <f t="shared" si="44"/>
        <v>5470589.4757582033</v>
      </c>
      <c r="BQ42" s="102">
        <f t="shared" si="44"/>
        <v>5424313.7883851994</v>
      </c>
      <c r="BR42" s="102">
        <f t="shared" si="44"/>
        <v>5378446.1460898388</v>
      </c>
      <c r="BS42" s="102">
        <f t="shared" si="44"/>
        <v>5332985.1772156255</v>
      </c>
      <c r="BT42" s="102">
        <f t="shared" si="44"/>
        <v>5287929.5592764337</v>
      </c>
      <c r="BU42" s="102">
        <f t="shared" si="44"/>
        <v>5243278.019426262</v>
      </c>
      <c r="BV42" s="102">
        <f t="shared" si="44"/>
        <v>5196802.1336391279</v>
      </c>
      <c r="BW42" s="102">
        <f t="shared" si="44"/>
        <v>5150766.7236287976</v>
      </c>
      <c r="BX42" s="102">
        <f t="shared" si="44"/>
        <v>5105170.2364329128</v>
      </c>
      <c r="BY42" s="102">
        <f t="shared" si="44"/>
        <v>5060011.1746947663</v>
      </c>
      <c r="BZ42" s="102">
        <f t="shared" si="44"/>
        <v>5015288.097170813</v>
      </c>
      <c r="CA42" s="102">
        <f t="shared" si="44"/>
        <v>4959919.8423425425</v>
      </c>
      <c r="CB42" s="102">
        <f t="shared" si="44"/>
        <v>4906808.2401525779</v>
      </c>
      <c r="CC42" s="102">
        <f t="shared" si="44"/>
        <v>4852610.4432902969</v>
      </c>
      <c r="CD42" s="102">
        <f t="shared" si="44"/>
        <v>4798805.8642290412</v>
      </c>
      <c r="CE42" s="102">
        <f t="shared" si="44"/>
        <v>4745387.8243898889</v>
      </c>
      <c r="CF42" s="102">
        <f t="shared" si="45"/>
        <v>4688858.8246933008</v>
      </c>
      <c r="CG42" s="102">
        <f t="shared" si="45"/>
        <v>4632776.7609932031</v>
      </c>
      <c r="CH42" s="102">
        <f t="shared" si="45"/>
        <v>4577133.8345822738</v>
      </c>
      <c r="CI42" s="102">
        <f t="shared" si="45"/>
        <v>4521922.2319051996</v>
      </c>
      <c r="CJ42" s="102">
        <f t="shared" si="45"/>
        <v>4467134.1230760235</v>
      </c>
      <c r="CK42" s="102">
        <f t="shared" si="45"/>
        <v>4403873.3967188634</v>
      </c>
      <c r="CL42" s="102">
        <f t="shared" si="45"/>
        <v>4340880.5351937879</v>
      </c>
      <c r="CM42" s="102">
        <f t="shared" si="45"/>
        <v>4277951.1598342406</v>
      </c>
      <c r="CN42" s="102">
        <f t="shared" si="45"/>
        <v>4215071.03715216</v>
      </c>
      <c r="CO42" s="102">
        <f t="shared" si="45"/>
        <v>4152225.889492468</v>
      </c>
      <c r="CP42" s="102">
        <f t="shared" si="45"/>
        <v>4088209.2136062616</v>
      </c>
      <c r="CQ42" s="102">
        <f t="shared" si="45"/>
        <v>4024227.7203242811</v>
      </c>
      <c r="CR42" s="102">
        <f t="shared" si="45"/>
        <v>3960266.5310508395</v>
      </c>
      <c r="CS42" s="102">
        <f t="shared" si="45"/>
        <v>3896310.7354348795</v>
      </c>
      <c r="CT42" s="102">
        <f t="shared" si="45"/>
        <v>3832345.3931234451</v>
      </c>
    </row>
    <row r="43" spans="1:98" s="119" customFormat="1">
      <c r="A43" s="6" t="s">
        <v>68</v>
      </c>
      <c r="B43" s="6" t="s">
        <v>48</v>
      </c>
      <c r="C43" s="17" t="s">
        <v>197</v>
      </c>
      <c r="D43" s="121">
        <f>'[2]Yearly LC Propylene'!D43</f>
        <v>1598212.8065688689</v>
      </c>
      <c r="E43" s="121">
        <f>'[2]Yearly LC Propylene'!E43</f>
        <v>1576272.6559450598</v>
      </c>
      <c r="F43" s="121">
        <f>'[2]Yearly LC Propylene'!F43</f>
        <v>1554560.6665323779</v>
      </c>
      <c r="G43" s="121">
        <f>'[2]Yearly LC Propylene'!G43</f>
        <v>1533074.72392753</v>
      </c>
      <c r="H43" s="121">
        <f>'[2]Yearly LC Propylene'!H43</f>
        <v>1511812.7321156955</v>
      </c>
      <c r="I43" s="121">
        <f>'[2]Yearly LC Propylene'!I43</f>
        <v>1490772.6133169236</v>
      </c>
      <c r="J43" s="121">
        <f>'[2]Yearly LC Propylene'!J43</f>
        <v>1469952.3078337824</v>
      </c>
      <c r="K43" s="121">
        <f>'[2]Yearly LC Propylene'!K43</f>
        <v>1449349.7739002395</v>
      </c>
      <c r="L43" s="121">
        <f>'[2]Yearly LC Propylene'!L43</f>
        <v>1428962.9875317775</v>
      </c>
      <c r="M43" s="121">
        <f>'[2]Yearly LC Propylene'!M43</f>
        <v>1408789.9423767214</v>
      </c>
      <c r="N43" s="121">
        <f>'[2]Yearly LC Propylene'!N43</f>
        <v>1388828.6495687787</v>
      </c>
      <c r="O43" s="121">
        <f>'[2]Yearly LC Propylene'!O43</f>
        <v>1366131.3239882423</v>
      </c>
      <c r="P43" s="121">
        <f>'[2]Yearly LC Propylene'!P43</f>
        <v>1345316.8452334781</v>
      </c>
      <c r="Q43" s="121">
        <f>'[2]Yearly LC Propylene'!Q43</f>
        <v>1323560.592333362</v>
      </c>
      <c r="R43" s="121">
        <f>'[2]Yearly LC Propylene'!R43</f>
        <v>1302042.2169046632</v>
      </c>
      <c r="S43" s="121">
        <f>'[2]Yearly LC Propylene'!S43</f>
        <v>1280759.4602081343</v>
      </c>
      <c r="T43" s="121">
        <f>'[2]Yearly LC Propylene'!T43</f>
        <v>1259710.0834327207</v>
      </c>
      <c r="U43" s="121">
        <f>'[2]Yearly LC Propylene'!U43</f>
        <v>1238891.8675275112</v>
      </c>
      <c r="V43" s="121">
        <f>'[2]Yearly LC Propylene'!V43</f>
        <v>1218302.6130350602</v>
      </c>
      <c r="W43" s="121">
        <f>'[2]Yearly LC Propylene'!W43</f>
        <v>1197940.1399260745</v>
      </c>
      <c r="X43" s="121">
        <f>'[2]Yearly LC Propylene'!X43</f>
        <v>1177802.2874354539</v>
      </c>
      <c r="Y43" s="121">
        <f>'[2]Yearly LC Propylene'!Y43</f>
        <v>1163636.4873432172</v>
      </c>
      <c r="Z43" s="121">
        <f>'[2]Yearly LC Propylene'!Z43</f>
        <v>1147987.1571151642</v>
      </c>
      <c r="AA43" s="121">
        <f>'[2]Yearly LC Propylene'!AA43</f>
        <v>1132499.4188159571</v>
      </c>
      <c r="AB43" s="121">
        <f>'[2]Yearly LC Propylene'!AB43</f>
        <v>1117171.7803162797</v>
      </c>
      <c r="AC43" s="121">
        <f>'[2]Yearly LC Propylene'!AC43</f>
        <v>1102002.7624353992</v>
      </c>
      <c r="AD43" s="121">
        <f>'[2]Yearly LC Propylene'!AD43</f>
        <v>1086990.8988331598</v>
      </c>
      <c r="AE43" s="121">
        <f>'[2]Yearly LC Propylene'!AE43</f>
        <v>1072134.7359028568</v>
      </c>
      <c r="AF43" s="121">
        <f>'[2]Yearly LC Propylene'!AF43</f>
        <v>1057432.8326649775</v>
      </c>
      <c r="AG43" s="121">
        <f>'[2]Yearly LC Propylene'!AG43</f>
        <v>1042883.760661805</v>
      </c>
      <c r="AH43" s="121">
        <f>'[2]Yearly LC Propylene'!AH43</f>
        <v>1028486.1038528788</v>
      </c>
      <c r="AI43" s="151"/>
      <c r="AJ43" s="121">
        <f>'[3]Yearly LC Propylene'!D43</f>
        <v>435529.06307600881</v>
      </c>
      <c r="AK43" s="121">
        <f>'[3]Yearly LC Propylene'!E43</f>
        <v>433771.66410888144</v>
      </c>
      <c r="AL43" s="121">
        <f>'[3]Yearly LC Propylene'!F43</f>
        <v>432014.26514175406</v>
      </c>
      <c r="AM43" s="121">
        <f>'[3]Yearly LC Propylene'!G43</f>
        <v>430256.86617462669</v>
      </c>
      <c r="AN43" s="121">
        <f>'[3]Yearly LC Propylene'!H43</f>
        <v>428499.46720749931</v>
      </c>
      <c r="AO43" s="121">
        <f>'[3]Yearly LC Propylene'!I43</f>
        <v>426742.06824037194</v>
      </c>
      <c r="AP43" s="121">
        <f>'[3]Yearly LC Propylene'!J43</f>
        <v>424984.66927324457</v>
      </c>
      <c r="AQ43" s="121">
        <f>'[3]Yearly LC Propylene'!K43</f>
        <v>423227.27030611725</v>
      </c>
      <c r="AR43" s="121">
        <f>'[3]Yearly LC Propylene'!L43</f>
        <v>421469.87133898982</v>
      </c>
      <c r="AS43" s="121">
        <f>'[3]Yearly LC Propylene'!M43</f>
        <v>419712.47237186244</v>
      </c>
      <c r="AT43" s="121">
        <f>'[3]Yearly LC Propylene'!N43</f>
        <v>417955.07340473507</v>
      </c>
      <c r="AU43" s="121">
        <f>'[3]Yearly LC Propylene'!O43</f>
        <v>415116.14689172426</v>
      </c>
      <c r="AV43" s="121">
        <f>'[3]Yearly LC Propylene'!P43</f>
        <v>412486.9711754907</v>
      </c>
      <c r="AW43" s="121">
        <f>'[3]Yearly LC Propylene'!Q43</f>
        <v>409553.65680393006</v>
      </c>
      <c r="AX43" s="121">
        <f>'[3]Yearly LC Propylene'!R43</f>
        <v>406620.34243236936</v>
      </c>
      <c r="AY43" s="121">
        <f>'[3]Yearly LC Propylene'!S43</f>
        <v>403687.0280608086</v>
      </c>
      <c r="AZ43" s="121">
        <f>'[3]Yearly LC Propylene'!T43</f>
        <v>400753.7136892479</v>
      </c>
      <c r="BA43" s="121">
        <f>'[3]Yearly LC Propylene'!U43</f>
        <v>397820.39931768726</v>
      </c>
      <c r="BB43" s="121">
        <f>'[3]Yearly LC Propylene'!V43</f>
        <v>394887.08494612656</v>
      </c>
      <c r="BC43" s="121">
        <f>'[3]Yearly LC Propylene'!W43</f>
        <v>391953.7705745658</v>
      </c>
      <c r="BD43" s="121">
        <f>'[3]Yearly LC Propylene'!X43</f>
        <v>389020.4562030051</v>
      </c>
      <c r="BE43" s="121">
        <f>'[3]Yearly LC Propylene'!Y43</f>
        <v>384304.52573156491</v>
      </c>
      <c r="BF43" s="121">
        <f>'[3]Yearly LC Propylene'!Z43</f>
        <v>381425.41295190406</v>
      </c>
      <c r="BG43" s="121">
        <f>'[3]Yearly LC Propylene'!AA43</f>
        <v>378546.30017224315</v>
      </c>
      <c r="BH43" s="121">
        <f>'[3]Yearly LC Propylene'!AB43</f>
        <v>375667.18739258224</v>
      </c>
      <c r="BI43" s="121">
        <f>'[3]Yearly LC Propylene'!AC43</f>
        <v>372788.07461292134</v>
      </c>
      <c r="BJ43" s="121">
        <f>'[3]Yearly LC Propylene'!AD43</f>
        <v>369908.96183326043</v>
      </c>
      <c r="BK43" s="121">
        <f>'[3]Yearly LC Propylene'!AE43</f>
        <v>367029.84905359958</v>
      </c>
      <c r="BL43" s="121">
        <f>'[3]Yearly LC Propylene'!AF43</f>
        <v>364150.73627393867</v>
      </c>
      <c r="BM43" s="121">
        <f>'[3]Yearly LC Propylene'!AG43</f>
        <v>361271.62349427777</v>
      </c>
      <c r="BN43" s="121">
        <f>'[3]Yearly LC Propylene'!AH43</f>
        <v>358392.51071461692</v>
      </c>
      <c r="BO43" s="151"/>
      <c r="BP43" s="121">
        <f t="shared" si="44"/>
        <v>2033741.8696448777</v>
      </c>
      <c r="BQ43" s="121">
        <f t="shared" si="44"/>
        <v>2010044.3200539413</v>
      </c>
      <c r="BR43" s="121">
        <f t="shared" si="44"/>
        <v>1986574.9316741321</v>
      </c>
      <c r="BS43" s="121">
        <f t="shared" si="44"/>
        <v>1963331.5901021566</v>
      </c>
      <c r="BT43" s="121">
        <f t="shared" si="44"/>
        <v>1940312.1993231948</v>
      </c>
      <c r="BU43" s="121">
        <f t="shared" si="44"/>
        <v>1917514.6815572956</v>
      </c>
      <c r="BV43" s="121">
        <f t="shared" si="44"/>
        <v>1894936.9771070271</v>
      </c>
      <c r="BW43" s="121">
        <f t="shared" si="44"/>
        <v>1872577.0442063566</v>
      </c>
      <c r="BX43" s="121">
        <f t="shared" ref="BW43:CL68" si="46">L43+AR43</f>
        <v>1850432.8588707673</v>
      </c>
      <c r="BY43" s="121">
        <f t="shared" si="46"/>
        <v>1828502.4147485839</v>
      </c>
      <c r="BZ43" s="121">
        <f t="shared" si="46"/>
        <v>1806783.7229735139</v>
      </c>
      <c r="CA43" s="121">
        <f t="shared" si="46"/>
        <v>1781247.4708799666</v>
      </c>
      <c r="CB43" s="121">
        <f t="shared" si="46"/>
        <v>1757803.8164089688</v>
      </c>
      <c r="CC43" s="121">
        <f t="shared" si="46"/>
        <v>1733114.2491372922</v>
      </c>
      <c r="CD43" s="121">
        <f t="shared" si="46"/>
        <v>1708662.5593370325</v>
      </c>
      <c r="CE43" s="121">
        <f t="shared" si="46"/>
        <v>1684446.4882689428</v>
      </c>
      <c r="CF43" s="121">
        <f t="shared" si="46"/>
        <v>1660463.7971219686</v>
      </c>
      <c r="CG43" s="121">
        <f t="shared" si="46"/>
        <v>1636712.2668451983</v>
      </c>
      <c r="CH43" s="121">
        <f t="shared" si="46"/>
        <v>1613189.6979811867</v>
      </c>
      <c r="CI43" s="121">
        <f t="shared" si="46"/>
        <v>1589893.9105006403</v>
      </c>
      <c r="CJ43" s="121">
        <f t="shared" si="46"/>
        <v>1566822.7436384589</v>
      </c>
      <c r="CK43" s="121">
        <f t="shared" si="46"/>
        <v>1547941.0130747822</v>
      </c>
      <c r="CL43" s="121">
        <f t="shared" si="46"/>
        <v>1529412.5700670683</v>
      </c>
      <c r="CM43" s="121">
        <f t="shared" si="45"/>
        <v>1511045.7189882002</v>
      </c>
      <c r="CN43" s="121">
        <f t="shared" si="45"/>
        <v>1492838.9677088619</v>
      </c>
      <c r="CO43" s="121">
        <f t="shared" si="45"/>
        <v>1474790.8370483206</v>
      </c>
      <c r="CP43" s="121">
        <f t="shared" si="45"/>
        <v>1456899.8606664203</v>
      </c>
      <c r="CQ43" s="121">
        <f t="shared" si="45"/>
        <v>1439164.5849564564</v>
      </c>
      <c r="CR43" s="121">
        <f t="shared" si="45"/>
        <v>1421583.5689389161</v>
      </c>
      <c r="CS43" s="121">
        <f t="shared" si="45"/>
        <v>1404155.3841560828</v>
      </c>
      <c r="CT43" s="121">
        <f t="shared" si="45"/>
        <v>1386878.6145674956</v>
      </c>
    </row>
    <row r="44" spans="1:98" s="102" customFormat="1" outlineLevel="1">
      <c r="A44"/>
      <c r="B44" t="s">
        <v>69</v>
      </c>
      <c r="C44" s="5" t="s">
        <v>197</v>
      </c>
      <c r="D44" s="119">
        <f>'[2]Yearly LC Propylene'!D44</f>
        <v>0</v>
      </c>
      <c r="E44" s="119">
        <f>'[2]Yearly LC Propylene'!E44</f>
        <v>3986.7861659109622</v>
      </c>
      <c r="F44" s="119">
        <f>'[2]Yearly LC Propylene'!F44</f>
        <v>8246.670191287154</v>
      </c>
      <c r="G44" s="119">
        <f>'[2]Yearly LC Propylene'!G44</f>
        <v>12768.622510499725</v>
      </c>
      <c r="H44" s="119">
        <f>'[2]Yearly LC Propylene'!H44</f>
        <v>17541.702794725014</v>
      </c>
      <c r="I44" s="119">
        <f>'[2]Yearly LC Propylene'!I44</f>
        <v>22555.059474617901</v>
      </c>
      <c r="J44" s="119">
        <f>'[2]Yearly LC Propylene'!J44</f>
        <v>27797.929265058785</v>
      </c>
      <c r="K44" s="119">
        <f>'[2]Yearly LC Propylene'!K44</f>
        <v>33259.636691966589</v>
      </c>
      <c r="L44" s="119">
        <f>'[2]Yearly LC Propylene'!L44</f>
        <v>38929.593621169595</v>
      </c>
      <c r="M44" s="119">
        <f>'[2]Yearly LC Propylene'!M44</f>
        <v>44797.298789326334</v>
      </c>
      <c r="N44" s="119">
        <f>'[2]Yearly LC Propylene'!N44</f>
        <v>50852.337336888813</v>
      </c>
      <c r="O44" s="119">
        <f>'[2]Yearly LC Propylene'!O44</f>
        <v>58038.567114513586</v>
      </c>
      <c r="P44" s="119">
        <f>'[2]Yearly LC Propylene'!P44</f>
        <v>65555.462157520582</v>
      </c>
      <c r="Q44" s="119">
        <f>'[2]Yearly LC Propylene'!Q44</f>
        <v>73186.868332734608</v>
      </c>
      <c r="R44" s="119">
        <f>'[2]Yearly LC Propylene'!R44</f>
        <v>80997.392811340091</v>
      </c>
      <c r="S44" s="119">
        <f>'[2]Yearly LC Propylene'!S44</f>
        <v>88970.520085550161</v>
      </c>
      <c r="T44" s="119">
        <f>'[2]Yearly LC Propylene'!T44</f>
        <v>97089.874916488538</v>
      </c>
      <c r="U44" s="119">
        <f>'[2]Yearly LC Propylene'!U44</f>
        <v>105339.22157060289</v>
      </c>
      <c r="V44" s="119">
        <f>'[2]Yearly LC Propylene'!V44</f>
        <v>113702.46305942502</v>
      </c>
      <c r="W44" s="119">
        <f>'[2]Yearly LC Propylene'!W44</f>
        <v>122163.64038266674</v>
      </c>
      <c r="X44" s="119">
        <f>'[2]Yearly LC Propylene'!X44</f>
        <v>130706.93177463666</v>
      </c>
      <c r="Y44" s="119">
        <f>'[2]Yearly LC Propylene'!Y44</f>
        <v>143853.93664016909</v>
      </c>
      <c r="Z44" s="119">
        <f>'[2]Yearly LC Propylene'!Z44</f>
        <v>157048.65187129265</v>
      </c>
      <c r="AA44" s="119">
        <f>'[2]Yearly LC Propylene'!AA44</f>
        <v>170529.65671670449</v>
      </c>
      <c r="AB44" s="119">
        <f>'[2]Yearly LC Propylene'!AB44</f>
        <v>184279.32107209653</v>
      </c>
      <c r="AC44" s="119">
        <f>'[2]Yearly LC Propylene'!AC44</f>
        <v>198280.16156930121</v>
      </c>
      <c r="AD44" s="119">
        <f>'[2]Yearly LC Propylene'!AD44</f>
        <v>212514.84078344356</v>
      </c>
      <c r="AE44" s="119">
        <f>'[2]Yearly LC Propylene'!AE44</f>
        <v>226966.16644355611</v>
      </c>
      <c r="AF44" s="119">
        <f>'[2]Yearly LC Propylene'!AF44</f>
        <v>241617.09064664252</v>
      </c>
      <c r="AG44" s="119">
        <f>'[2]Yearly LC Propylene'!AG44</f>
        <v>256450.70907517799</v>
      </c>
      <c r="AH44" s="119">
        <f>'[2]Yearly LC Propylene'!AH44</f>
        <v>271450.26021803048</v>
      </c>
      <c r="AI44" s="119"/>
      <c r="AJ44" s="119">
        <f>'[3]Yearly LC Propylene'!D44</f>
        <v>0</v>
      </c>
      <c r="AK44" s="119">
        <f>'[3]Yearly LC Propylene'!E44</f>
        <v>1153.053646510305</v>
      </c>
      <c r="AL44" s="119">
        <f>'[3]Yearly LC Propylene'!F44</f>
        <v>2335.4569822892518</v>
      </c>
      <c r="AM44" s="119">
        <f>'[3]Yearly LC Propylene'!G44</f>
        <v>3546.5735452319514</v>
      </c>
      <c r="AN44" s="119">
        <f>'[3]Yearly LC Propylene'!H44</f>
        <v>4785.7668732335205</v>
      </c>
      <c r="AO44" s="119">
        <f>'[3]Yearly LC Propylene'!I44</f>
        <v>6052.4005041890687</v>
      </c>
      <c r="AP44" s="119">
        <f>'[3]Yearly LC Propylene'!J44</f>
        <v>7345.8379759937143</v>
      </c>
      <c r="AQ44" s="119">
        <f>'[3]Yearly LC Propylene'!K44</f>
        <v>8665.4428265425686</v>
      </c>
      <c r="AR44" s="119">
        <f>'[3]Yearly LC Propylene'!L44</f>
        <v>10010.57859373075</v>
      </c>
      <c r="AS44" s="119">
        <f>'[3]Yearly LC Propylene'!M44</f>
        <v>11380.60881545337</v>
      </c>
      <c r="AT44" s="119">
        <f>'[3]Yearly LC Propylene'!N44</f>
        <v>12774.897029605536</v>
      </c>
      <c r="AU44" s="119">
        <f>'[3]Yearly LC Propylene'!O44</f>
        <v>15060.694301364021</v>
      </c>
      <c r="AV44" s="119">
        <f>'[3]Yearly LC Propylene'!P44</f>
        <v>17395.647333455359</v>
      </c>
      <c r="AW44" s="119">
        <f>'[3]Yearly LC Propylene'!Q44</f>
        <v>19733.756406035842</v>
      </c>
      <c r="AX44" s="119">
        <f>'[3]Yearly LC Propylene'!R44</f>
        <v>22097.301464024393</v>
      </c>
      <c r="AY44" s="119">
        <f>'[3]Yearly LC Propylene'!S44</f>
        <v>24484.231750894185</v>
      </c>
      <c r="AZ44" s="119">
        <f>'[3]Yearly LC Propylene'!T44</f>
        <v>26892.49651011837</v>
      </c>
      <c r="BA44" s="119">
        <f>'[3]Yearly LC Propylene'!U44</f>
        <v>29320.044985170163</v>
      </c>
      <c r="BB44" s="119">
        <f>'[3]Yearly LC Propylene'!V44</f>
        <v>31764.82641952268</v>
      </c>
      <c r="BC44" s="119">
        <f>'[3]Yearly LC Propylene'!W44</f>
        <v>34224.790056649101</v>
      </c>
      <c r="BD44" s="119">
        <f>'[3]Yearly LC Propylene'!X44</f>
        <v>36697.885140022598</v>
      </c>
      <c r="BE44" s="119">
        <f>'[3]Yearly LC Propylene'!Y44</f>
        <v>40569.393880440381</v>
      </c>
      <c r="BF44" s="119">
        <f>'[3]Yearly LC Propylene'!Z44</f>
        <v>44752.389096714709</v>
      </c>
      <c r="BG44" s="119">
        <f>'[3]Yearly LC Propylene'!AA44</f>
        <v>48960.895721286579</v>
      </c>
      <c r="BH44" s="119">
        <f>'[3]Yearly LC Propylene'!AB44</f>
        <v>53191.343103628671</v>
      </c>
      <c r="BI44" s="119">
        <f>'[3]Yearly LC Propylene'!AC44</f>
        <v>57440.160593213666</v>
      </c>
      <c r="BJ44" s="119">
        <f>'[3]Yearly LC Propylene'!AD44</f>
        <v>61703.777539514245</v>
      </c>
      <c r="BK44" s="119">
        <f>'[3]Yearly LC Propylene'!AE44</f>
        <v>65978.623292003103</v>
      </c>
      <c r="BL44" s="119">
        <f>'[3]Yearly LC Propylene'!AF44</f>
        <v>70261.127200152929</v>
      </c>
      <c r="BM44" s="119">
        <f>'[3]Yearly LC Propylene'!AG44</f>
        <v>74547.718613436387</v>
      </c>
      <c r="BN44" s="119">
        <f>'[3]Yearly LC Propylene'!AH44</f>
        <v>78834.826881326371</v>
      </c>
      <c r="BO44" s="119"/>
      <c r="BP44" s="119">
        <f t="shared" ref="BP44:CB64" si="47">D44+AJ44</f>
        <v>0</v>
      </c>
      <c r="BQ44" s="119">
        <f t="shared" si="47"/>
        <v>5139.8398124212672</v>
      </c>
      <c r="BR44" s="119">
        <f t="shared" si="47"/>
        <v>10582.127173576406</v>
      </c>
      <c r="BS44" s="119">
        <f t="shared" si="47"/>
        <v>16315.196055731676</v>
      </c>
      <c r="BT44" s="119">
        <f t="shared" si="47"/>
        <v>22327.469667958532</v>
      </c>
      <c r="BU44" s="119">
        <f t="shared" si="47"/>
        <v>28607.459978806968</v>
      </c>
      <c r="BV44" s="119">
        <f t="shared" si="47"/>
        <v>35143.767241052497</v>
      </c>
      <c r="BW44" s="119">
        <f t="shared" si="46"/>
        <v>41925.079518509156</v>
      </c>
      <c r="BX44" s="119">
        <f t="shared" si="46"/>
        <v>48940.172214900347</v>
      </c>
      <c r="BY44" s="119">
        <f t="shared" si="46"/>
        <v>56177.907604779706</v>
      </c>
      <c r="BZ44" s="119">
        <f t="shared" si="46"/>
        <v>63627.234366494347</v>
      </c>
      <c r="CA44" s="119">
        <f t="shared" si="46"/>
        <v>73099.261415877612</v>
      </c>
      <c r="CB44" s="119">
        <f t="shared" si="46"/>
        <v>82951.109490975941</v>
      </c>
      <c r="CC44" s="119">
        <f t="shared" si="46"/>
        <v>92920.62473877045</v>
      </c>
      <c r="CD44" s="119">
        <f t="shared" si="46"/>
        <v>103094.69427536448</v>
      </c>
      <c r="CE44" s="119">
        <f t="shared" si="46"/>
        <v>113454.75183644434</v>
      </c>
      <c r="CF44" s="119">
        <f t="shared" si="46"/>
        <v>123982.3714266069</v>
      </c>
      <c r="CG44" s="119">
        <f t="shared" si="46"/>
        <v>134659.26655577307</v>
      </c>
      <c r="CH44" s="119">
        <f t="shared" si="46"/>
        <v>145467.2894789477</v>
      </c>
      <c r="CI44" s="119">
        <f t="shared" si="46"/>
        <v>156388.43043931585</v>
      </c>
      <c r="CJ44" s="119">
        <f t="shared" si="46"/>
        <v>167404.81691465926</v>
      </c>
      <c r="CK44" s="119">
        <f t="shared" si="46"/>
        <v>184423.33052060948</v>
      </c>
      <c r="CL44" s="119">
        <f t="shared" si="46"/>
        <v>201801.04096800735</v>
      </c>
      <c r="CM44" s="119">
        <f t="shared" si="45"/>
        <v>219490.55243799108</v>
      </c>
      <c r="CN44" s="119">
        <f t="shared" si="45"/>
        <v>237470.66417572519</v>
      </c>
      <c r="CO44" s="119">
        <f t="shared" si="45"/>
        <v>255720.32216251487</v>
      </c>
      <c r="CP44" s="119">
        <f t="shared" si="45"/>
        <v>274218.61832295783</v>
      </c>
      <c r="CQ44" s="119">
        <f t="shared" si="45"/>
        <v>292944.7897355592</v>
      </c>
      <c r="CR44" s="119">
        <f t="shared" si="45"/>
        <v>311878.21784679545</v>
      </c>
      <c r="CS44" s="119">
        <f t="shared" si="45"/>
        <v>330998.42768861435</v>
      </c>
      <c r="CT44" s="119">
        <f t="shared" si="45"/>
        <v>350285.08709935687</v>
      </c>
    </row>
    <row r="45" spans="1:98" s="102" customFormat="1" outlineLevel="1">
      <c r="A45"/>
      <c r="B45" s="28" t="s">
        <v>70</v>
      </c>
      <c r="C45" s="5" t="s">
        <v>197</v>
      </c>
      <c r="D45" s="102">
        <f>'[2]Yearly LC Propylene'!D45</f>
        <v>0</v>
      </c>
      <c r="E45" s="102">
        <f>'[2]Yearly LC Propylene'!E45</f>
        <v>122.86327572234222</v>
      </c>
      <c r="F45" s="102">
        <f>'[2]Yearly LC Propylene'!F45</f>
        <v>225.00708867500043</v>
      </c>
      <c r="G45" s="102">
        <f>'[2]Yearly LC Propylene'!G45</f>
        <v>307.23419156276532</v>
      </c>
      <c r="H45" s="102">
        <f>'[2]Yearly LC Propylene'!H45</f>
        <v>370.34084901388314</v>
      </c>
      <c r="I45" s="102">
        <f>'[2]Yearly LC Propylene'!I45</f>
        <v>415.11687228768778</v>
      </c>
      <c r="J45" s="102">
        <f>'[2]Yearly LC Propylene'!J45</f>
        <v>442.34565383140352</v>
      </c>
      <c r="K45" s="102">
        <f>'[2]Yearly LC Propylene'!K45</f>
        <v>452.80420168670844</v>
      </c>
      <c r="L45" s="102">
        <f>'[2]Yearly LC Propylene'!L45</f>
        <v>447.26317374663313</v>
      </c>
      <c r="M45" s="102">
        <f>'[2]Yearly LC Propylene'!M45</f>
        <v>426.48691186336782</v>
      </c>
      <c r="N45" s="102">
        <f>'[2]Yearly LC Propylene'!N45</f>
        <v>391.23347580754125</v>
      </c>
      <c r="O45" s="102">
        <f>'[2]Yearly LC Propylene'!O45</f>
        <v>286.75074271615767</v>
      </c>
      <c r="P45" s="102">
        <f>'[2]Yearly LC Propylene'!P45</f>
        <v>175.47018105256893</v>
      </c>
      <c r="Q45" s="102">
        <f>'[2]Yearly LC Propylene'!Q45</f>
        <v>45.295826341663087</v>
      </c>
      <c r="R45" s="102">
        <f>'[2]Yearly LC Propylene'!R45</f>
        <v>-89.897428060115544</v>
      </c>
      <c r="S45" s="102">
        <f>'[2]Yearly LC Propylene'!S45</f>
        <v>-229.57473316900041</v>
      </c>
      <c r="T45" s="102">
        <f>'[2]Yearly LC Propylene'!T45</f>
        <v>-373.21153461541826</v>
      </c>
      <c r="U45" s="102">
        <f>'[2]Yearly LC Propylene'!U45</f>
        <v>-520.29352195415368</v>
      </c>
      <c r="V45" s="102">
        <f>'[2]Yearly LC Propylene'!V45</f>
        <v>-670.31657728523851</v>
      </c>
      <c r="W45" s="102">
        <f>'[2]Yearly LC Propylene'!W45</f>
        <v>-822.7867231979767</v>
      </c>
      <c r="X45" s="102">
        <f>'[2]Yearly LC Propylene'!X45</f>
        <v>-977.22007005038677</v>
      </c>
      <c r="Y45" s="102">
        <f>'[2]Yearly LC Propylene'!Y45</f>
        <v>-1102.8996935030304</v>
      </c>
      <c r="Z45" s="102">
        <f>'[2]Yearly LC Propylene'!Z45</f>
        <v>-1234.6392521467847</v>
      </c>
      <c r="AA45" s="102">
        <f>'[2]Yearly LC Propylene'!AA45</f>
        <v>-1390.3013978414283</v>
      </c>
      <c r="AB45" s="102">
        <f>'[2]Yearly LC Propylene'!AB45</f>
        <v>-1548.3703802967034</v>
      </c>
      <c r="AC45" s="102">
        <f>'[2]Yearly LC Propylene'!AC45</f>
        <v>-1707.9863081591216</v>
      </c>
      <c r="AD45" s="102">
        <f>'[2]Yearly LC Propylene'!AD45</f>
        <v>-1868.3268630381663</v>
      </c>
      <c r="AE45" s="102">
        <f>'[2]Yearly LC Propylene'!AE45</f>
        <v>-2028.6071943922327</v>
      </c>
      <c r="AF45" s="102">
        <f>'[2]Yearly LC Propylene'!AF45</f>
        <v>-2188.0797888301977</v>
      </c>
      <c r="AG45" s="102">
        <f>'[2]Yearly LC Propylene'!AG45</f>
        <v>-2346.0343142213155</v>
      </c>
      <c r="AH45" s="102">
        <f>'[2]Yearly LC Propylene'!AH45</f>
        <v>-2501.7974390026448</v>
      </c>
      <c r="AJ45" s="102">
        <f>'[3]Yearly LC Propylene'!D45</f>
        <v>0</v>
      </c>
      <c r="AK45" s="102">
        <f>'[3]Yearly LC Propylene'!E45</f>
        <v>117.85987879922567</v>
      </c>
      <c r="AL45" s="102">
        <f>'[3]Yearly LC Propylene'!F45</f>
        <v>232.68894121799116</v>
      </c>
      <c r="AM45" s="102">
        <f>'[3]Yearly LC Propylene'!G45</f>
        <v>344.50471453297297</v>
      </c>
      <c r="AN45" s="102">
        <f>'[3]Yearly LC Propylene'!H45</f>
        <v>453.32472602084641</v>
      </c>
      <c r="AO45" s="102">
        <f>'[3]Yearly LC Propylene'!I45</f>
        <v>559.16650295828777</v>
      </c>
      <c r="AP45" s="102">
        <f>'[3]Yearly LC Propylene'!J45</f>
        <v>662.04757262197222</v>
      </c>
      <c r="AQ45" s="102">
        <f>'[3]Yearly LC Propylene'!K45</f>
        <v>761.98546228857663</v>
      </c>
      <c r="AR45" s="102">
        <f>'[3]Yearly LC Propylene'!L45</f>
        <v>858.99769923477652</v>
      </c>
      <c r="AS45" s="102">
        <f>'[3]Yearly LC Propylene'!M45</f>
        <v>953.10181073724766</v>
      </c>
      <c r="AT45" s="102">
        <f>'[3]Yearly LC Propylene'!N45</f>
        <v>1044.3153240726651</v>
      </c>
      <c r="AU45" s="102">
        <f>'[3]Yearly LC Propylene'!O45</f>
        <v>1231.1280946858237</v>
      </c>
      <c r="AV45" s="102">
        <f>'[3]Yearly LC Propylene'!P45</f>
        <v>1412.4244936783134</v>
      </c>
      <c r="AW45" s="102">
        <f>'[3]Yearly LC Propylene'!Q45</f>
        <v>1581.2185230497673</v>
      </c>
      <c r="AX45" s="102">
        <f>'[3]Yearly LC Propylene'!R45</f>
        <v>1743.3861208644828</v>
      </c>
      <c r="AY45" s="102">
        <f>'[3]Yearly LC Propylene'!S45</f>
        <v>1899.0124161932183</v>
      </c>
      <c r="AZ45" s="102">
        <f>'[3]Yearly LC Propylene'!T45</f>
        <v>2048.1823835624746</v>
      </c>
      <c r="BA45" s="102">
        <f>'[3]Yearly LC Propylene'!U45</f>
        <v>2190.9808359477511</v>
      </c>
      <c r="BB45" s="102">
        <f>'[3]Yearly LC Propylene'!V45</f>
        <v>2327.4924178223705</v>
      </c>
      <c r="BC45" s="102">
        <f>'[3]Yearly LC Propylene'!W45</f>
        <v>2457.8015982618699</v>
      </c>
      <c r="BD45" s="102">
        <f>'[3]Yearly LC Propylene'!X45</f>
        <v>2581.9926641039706</v>
      </c>
      <c r="BE45" s="102">
        <f>'[3]Yearly LC Propylene'!Y45</f>
        <v>2834.5785169311971</v>
      </c>
      <c r="BF45" s="102">
        <f>'[3]Yearly LC Propylene'!Z45</f>
        <v>3076.2445922263128</v>
      </c>
      <c r="BG45" s="102">
        <f>'[3]Yearly LC Propylene'!AA45</f>
        <v>3276.0755089973086</v>
      </c>
      <c r="BH45" s="102">
        <f>'[3]Yearly LC Propylene'!AB45</f>
        <v>3461.3344012384941</v>
      </c>
      <c r="BI45" s="102">
        <f>'[3]Yearly LC Propylene'!AC45</f>
        <v>3632.3790097645992</v>
      </c>
      <c r="BJ45" s="102">
        <f>'[3]Yearly LC Propylene'!AD45</f>
        <v>3789.5676379430192</v>
      </c>
      <c r="BK45" s="102">
        <f>'[3]Yearly LC Propylene'!AE45</f>
        <v>3933.258965608718</v>
      </c>
      <c r="BL45" s="102">
        <f>'[3]Yearly LC Propylene'!AF45</f>
        <v>4063.8118651949057</v>
      </c>
      <c r="BM45" s="102">
        <f>'[3]Yearly LC Propylene'!AG45</f>
        <v>4181.5852200794598</v>
      </c>
      <c r="BN45" s="102">
        <f>'[3]Yearly LC Propylene'!AH45</f>
        <v>639.70382984529192</v>
      </c>
      <c r="BP45" s="102">
        <f t="shared" si="47"/>
        <v>0</v>
      </c>
      <c r="BQ45" s="102">
        <f t="shared" si="47"/>
        <v>240.72315452156789</v>
      </c>
      <c r="BR45" s="102">
        <f t="shared" si="47"/>
        <v>457.69602989299159</v>
      </c>
      <c r="BS45" s="102">
        <f t="shared" si="47"/>
        <v>651.73890609573823</v>
      </c>
      <c r="BT45" s="102">
        <f t="shared" si="47"/>
        <v>823.6655750347295</v>
      </c>
      <c r="BU45" s="102">
        <f t="shared" si="47"/>
        <v>974.28337524597555</v>
      </c>
      <c r="BV45" s="102">
        <f t="shared" si="47"/>
        <v>1104.3932264533757</v>
      </c>
      <c r="BW45" s="102">
        <f t="shared" si="47"/>
        <v>1214.7896639752851</v>
      </c>
      <c r="BX45" s="102">
        <f t="shared" si="47"/>
        <v>1306.2608729814096</v>
      </c>
      <c r="BY45" s="102">
        <f t="shared" si="47"/>
        <v>1379.5887226006155</v>
      </c>
      <c r="BZ45" s="102">
        <f t="shared" si="47"/>
        <v>1435.5487998802064</v>
      </c>
      <c r="CA45" s="102">
        <f t="shared" si="47"/>
        <v>1517.8788374019814</v>
      </c>
      <c r="CB45" s="102">
        <f t="shared" si="47"/>
        <v>1587.8946747308823</v>
      </c>
      <c r="CC45" s="102">
        <f t="shared" si="46"/>
        <v>1626.5143493914304</v>
      </c>
      <c r="CD45" s="102">
        <f t="shared" si="46"/>
        <v>1653.4886928043672</v>
      </c>
      <c r="CE45" s="102">
        <f t="shared" si="46"/>
        <v>1669.4376830242179</v>
      </c>
      <c r="CF45" s="102">
        <f t="shared" si="46"/>
        <v>1674.9708489470563</v>
      </c>
      <c r="CG45" s="102">
        <f t="shared" si="46"/>
        <v>1670.6873139935974</v>
      </c>
      <c r="CH45" s="102">
        <f t="shared" si="46"/>
        <v>1657.175840537132</v>
      </c>
      <c r="CI45" s="102">
        <f t="shared" si="46"/>
        <v>1635.0148750638932</v>
      </c>
      <c r="CJ45" s="102">
        <f t="shared" si="46"/>
        <v>1604.7725940535838</v>
      </c>
      <c r="CK45" s="102">
        <f t="shared" si="46"/>
        <v>1731.6788234281667</v>
      </c>
      <c r="CL45" s="102">
        <f t="shared" si="46"/>
        <v>1841.6053400795281</v>
      </c>
      <c r="CM45" s="102">
        <f t="shared" si="45"/>
        <v>1885.7741111558803</v>
      </c>
      <c r="CN45" s="102">
        <f t="shared" si="45"/>
        <v>1912.9640209417907</v>
      </c>
      <c r="CO45" s="102">
        <f t="shared" si="45"/>
        <v>1924.3927016054777</v>
      </c>
      <c r="CP45" s="102">
        <f t="shared" si="45"/>
        <v>1921.240774904853</v>
      </c>
      <c r="CQ45" s="102">
        <f t="shared" si="45"/>
        <v>1904.6517712164853</v>
      </c>
      <c r="CR45" s="102">
        <f t="shared" si="45"/>
        <v>1875.7320763647081</v>
      </c>
      <c r="CS45" s="102">
        <f t="shared" si="45"/>
        <v>1835.5509058581442</v>
      </c>
      <c r="CT45" s="102">
        <f t="shared" si="45"/>
        <v>-1862.0936091573528</v>
      </c>
    </row>
    <row r="46" spans="1:98" s="120" customFormat="1">
      <c r="A46" s="10"/>
      <c r="B46" s="10" t="s">
        <v>71</v>
      </c>
      <c r="C46" s="11" t="s">
        <v>197</v>
      </c>
      <c r="D46" s="102">
        <f>'[2]Yearly LC Propylene'!D46</f>
        <v>1598212.8065688689</v>
      </c>
      <c r="E46" s="102">
        <f>'[2]Yearly LC Propylene'!E46</f>
        <v>1572163.0065034265</v>
      </c>
      <c r="F46" s="102">
        <f>'[2]Yearly LC Propylene'!F46</f>
        <v>1546088.989252416</v>
      </c>
      <c r="G46" s="102">
        <f>'[2]Yearly LC Propylene'!G46</f>
        <v>1519998.8672254675</v>
      </c>
      <c r="H46" s="102">
        <f>'[2]Yearly LC Propylene'!H46</f>
        <v>1493900.6884719564</v>
      </c>
      <c r="I46" s="102">
        <f>'[2]Yearly LC Propylene'!I46</f>
        <v>1467802.4369700181</v>
      </c>
      <c r="J46" s="102">
        <f>'[2]Yearly LC Propylene'!J46</f>
        <v>1441712.0329148921</v>
      </c>
      <c r="K46" s="102">
        <f>'[2]Yearly LC Propylene'!K46</f>
        <v>1415637.3330065862</v>
      </c>
      <c r="L46" s="102">
        <f>'[2]Yearly LC Propylene'!L46</f>
        <v>1389586.1307368611</v>
      </c>
      <c r="M46" s="102">
        <f>'[2]Yearly LC Propylene'!M46</f>
        <v>1363566.1566755318</v>
      </c>
      <c r="N46" s="102">
        <f>'[2]Yearly LC Propylene'!N46</f>
        <v>1337585.0787560823</v>
      </c>
      <c r="O46" s="102">
        <f>'[2]Yearly LC Propylene'!O46</f>
        <v>1307806.0061310125</v>
      </c>
      <c r="P46" s="102">
        <f>'[2]Yearly LC Propylene'!P46</f>
        <v>1279585.9128949051</v>
      </c>
      <c r="Q46" s="102">
        <f>'[2]Yearly LC Propylene'!Q46</f>
        <v>1250328.4281742857</v>
      </c>
      <c r="R46" s="102">
        <f>'[2]Yearly LC Propylene'!R46</f>
        <v>1221134.7215213834</v>
      </c>
      <c r="S46" s="102">
        <f>'[2]Yearly LC Propylene'!S46</f>
        <v>1192018.5148557532</v>
      </c>
      <c r="T46" s="102">
        <f>'[2]Yearly LC Propylene'!T46</f>
        <v>1162993.4200508476</v>
      </c>
      <c r="U46" s="102">
        <f>'[2]Yearly LC Propylene'!U46</f>
        <v>1134072.9394788626</v>
      </c>
      <c r="V46" s="102">
        <f>'[2]Yearly LC Propylene'!V46</f>
        <v>1105270.4665529204</v>
      </c>
      <c r="W46" s="102">
        <f>'[2]Yearly LC Propylene'!W46</f>
        <v>1076599.2862666056</v>
      </c>
      <c r="X46" s="102">
        <f>'[2]Yearly LC Propylene'!X46</f>
        <v>1048072.5757308676</v>
      </c>
      <c r="Y46" s="102">
        <f>'[2]Yearly LC Propylene'!Y46</f>
        <v>1020885.4503965512</v>
      </c>
      <c r="Z46" s="102">
        <f>'[2]Yearly LC Propylene'!Z46</f>
        <v>992173.14449601842</v>
      </c>
      <c r="AA46" s="102">
        <f>'[2]Yearly LC Propylene'!AA46</f>
        <v>963360.06349709409</v>
      </c>
      <c r="AB46" s="102">
        <f>'[2]Yearly LC Propylene'!AB46</f>
        <v>934440.82962447999</v>
      </c>
      <c r="AC46" s="102">
        <f>'[2]Yearly LC Propylene'!AC46</f>
        <v>905430.58717425703</v>
      </c>
      <c r="AD46" s="102">
        <f>'[2]Yearly LC Propylene'!AD46</f>
        <v>876344.38491275441</v>
      </c>
      <c r="AE46" s="102">
        <f>'[2]Yearly LC Propylene'!AE46</f>
        <v>847197.17665369296</v>
      </c>
      <c r="AF46" s="102">
        <f>'[2]Yearly LC Propylene'!AF46</f>
        <v>818003.82180716528</v>
      </c>
      <c r="AG46" s="102">
        <f>'[2]Yearly LC Propylene'!AG46</f>
        <v>788779.08590084838</v>
      </c>
      <c r="AH46" s="102">
        <f>'[2]Yearly LC Propylene'!AH46</f>
        <v>759537.64107385091</v>
      </c>
      <c r="AI46" s="102"/>
      <c r="AJ46" s="102">
        <f>'[3]Yearly LC Propylene'!D46</f>
        <v>435529.06307600881</v>
      </c>
      <c r="AK46" s="102">
        <f>'[3]Yearly LC Propylene'!E46</f>
        <v>432500.75058357191</v>
      </c>
      <c r="AL46" s="102">
        <f>'[3]Yearly LC Propylene'!F46</f>
        <v>429446.11921824678</v>
      </c>
      <c r="AM46" s="102">
        <f>'[3]Yearly LC Propylene'!G46</f>
        <v>426365.78791486175</v>
      </c>
      <c r="AN46" s="102">
        <f>'[3]Yearly LC Propylene'!H46</f>
        <v>423260.37560824491</v>
      </c>
      <c r="AO46" s="102">
        <f>'[3]Yearly LC Propylene'!I46</f>
        <v>420130.50123322458</v>
      </c>
      <c r="AP46" s="102">
        <f>'[3]Yearly LC Propylene'!J46</f>
        <v>416976.78372462891</v>
      </c>
      <c r="AQ46" s="102">
        <f>'[3]Yearly LC Propylene'!K46</f>
        <v>413799.84201728605</v>
      </c>
      <c r="AR46" s="102">
        <f>'[3]Yearly LC Propylene'!L46</f>
        <v>410600.29504602432</v>
      </c>
      <c r="AS46" s="102">
        <f>'[3]Yearly LC Propylene'!M46</f>
        <v>407378.76174567186</v>
      </c>
      <c r="AT46" s="102">
        <f>'[3]Yearly LC Propylene'!N46</f>
        <v>404135.86105105688</v>
      </c>
      <c r="AU46" s="102">
        <f>'[3]Yearly LC Propylene'!O46</f>
        <v>398824.3244956744</v>
      </c>
      <c r="AV46" s="102">
        <f>'[3]Yearly LC Propylene'!P46</f>
        <v>393678.89934835705</v>
      </c>
      <c r="AW46" s="102">
        <f>'[3]Yearly LC Propylene'!Q46</f>
        <v>388238.68187484442</v>
      </c>
      <c r="AX46" s="102">
        <f>'[3]Yearly LC Propylene'!R46</f>
        <v>382779.65484748047</v>
      </c>
      <c r="AY46" s="102">
        <f>'[3]Yearly LC Propylene'!S46</f>
        <v>377303.78389372124</v>
      </c>
      <c r="AZ46" s="102">
        <f>'[3]Yearly LC Propylene'!T46</f>
        <v>371813.03479556704</v>
      </c>
      <c r="BA46" s="102">
        <f>'[3]Yearly LC Propylene'!U46</f>
        <v>366309.37349656934</v>
      </c>
      <c r="BB46" s="102">
        <f>'[3]Yearly LC Propylene'!V46</f>
        <v>360794.76610878151</v>
      </c>
      <c r="BC46" s="102">
        <f>'[3]Yearly LC Propylene'!W46</f>
        <v>355271.17891965486</v>
      </c>
      <c r="BD46" s="102">
        <f>'[3]Yearly LC Propylene'!X46</f>
        <v>349740.57839887851</v>
      </c>
      <c r="BE46" s="102">
        <f>'[3]Yearly LC Propylene'!Y46</f>
        <v>340900.5533341933</v>
      </c>
      <c r="BF46" s="102">
        <f>'[3]Yearly LC Propylene'!Z46</f>
        <v>333596.77926296304</v>
      </c>
      <c r="BG46" s="102">
        <f>'[3]Yearly LC Propylene'!AA46</f>
        <v>326309.32894195925</v>
      </c>
      <c r="BH46" s="102">
        <f>'[3]Yearly LC Propylene'!AB46</f>
        <v>319014.5098877151</v>
      </c>
      <c r="BI46" s="102">
        <f>'[3]Yearly LC Propylene'!AC46</f>
        <v>311715.53500994307</v>
      </c>
      <c r="BJ46" s="102">
        <f>'[3]Yearly LC Propylene'!AD46</f>
        <v>304415.61665580317</v>
      </c>
      <c r="BK46" s="102">
        <f>'[3]Yearly LC Propylene'!AE46</f>
        <v>297117.96679598774</v>
      </c>
      <c r="BL46" s="102">
        <f>'[3]Yearly LC Propylene'!AF46</f>
        <v>289825.79720859078</v>
      </c>
      <c r="BM46" s="102">
        <f>'[3]Yearly LC Propylene'!AG46</f>
        <v>282542.31966076192</v>
      </c>
      <c r="BN46" s="102">
        <f>'[3]Yearly LC Propylene'!AH46</f>
        <v>278917.98000344523</v>
      </c>
      <c r="BO46" s="102"/>
      <c r="BP46" s="102">
        <f t="shared" si="47"/>
        <v>2033741.8696448777</v>
      </c>
      <c r="BQ46" s="102">
        <f t="shared" si="47"/>
        <v>2004663.7570869983</v>
      </c>
      <c r="BR46" s="102">
        <f t="shared" si="47"/>
        <v>1975535.1084706627</v>
      </c>
      <c r="BS46" s="102">
        <f t="shared" si="47"/>
        <v>1946364.6551403292</v>
      </c>
      <c r="BT46" s="102">
        <f t="shared" si="47"/>
        <v>1917161.0640802013</v>
      </c>
      <c r="BU46" s="102">
        <f t="shared" si="47"/>
        <v>1887932.9382032426</v>
      </c>
      <c r="BV46" s="102">
        <f t="shared" si="47"/>
        <v>1858688.8166395209</v>
      </c>
      <c r="BW46" s="102">
        <f t="shared" si="47"/>
        <v>1829437.1750238722</v>
      </c>
      <c r="BX46" s="102">
        <f t="shared" si="47"/>
        <v>1800186.4257828854</v>
      </c>
      <c r="BY46" s="102">
        <f t="shared" si="47"/>
        <v>1770944.9184212037</v>
      </c>
      <c r="BZ46" s="102">
        <f t="shared" si="47"/>
        <v>1741720.9398071393</v>
      </c>
      <c r="CA46" s="102">
        <f t="shared" si="47"/>
        <v>1706630.3306266868</v>
      </c>
      <c r="CB46" s="102">
        <f t="shared" si="47"/>
        <v>1673264.8122432621</v>
      </c>
      <c r="CC46" s="102">
        <f t="shared" si="46"/>
        <v>1638567.1100491302</v>
      </c>
      <c r="CD46" s="102">
        <f t="shared" si="46"/>
        <v>1603914.376368864</v>
      </c>
      <c r="CE46" s="102">
        <f t="shared" si="46"/>
        <v>1569322.2987494743</v>
      </c>
      <c r="CF46" s="102">
        <f t="shared" si="46"/>
        <v>1534806.4548464147</v>
      </c>
      <c r="CG46" s="102">
        <f t="shared" si="46"/>
        <v>1500382.3129754318</v>
      </c>
      <c r="CH46" s="102">
        <f t="shared" si="46"/>
        <v>1466065.232661702</v>
      </c>
      <c r="CI46" s="102">
        <f t="shared" si="46"/>
        <v>1431870.4651862604</v>
      </c>
      <c r="CJ46" s="102">
        <f t="shared" si="46"/>
        <v>1397813.1541297461</v>
      </c>
      <c r="CK46" s="102">
        <f t="shared" si="46"/>
        <v>1361786.0037307446</v>
      </c>
      <c r="CL46" s="102">
        <f t="shared" si="46"/>
        <v>1325769.9237589815</v>
      </c>
      <c r="CM46" s="102">
        <f t="shared" si="45"/>
        <v>1289669.3924390534</v>
      </c>
      <c r="CN46" s="102">
        <f t="shared" si="45"/>
        <v>1253455.339512195</v>
      </c>
      <c r="CO46" s="102">
        <f t="shared" si="45"/>
        <v>1217146.1221842002</v>
      </c>
      <c r="CP46" s="102">
        <f t="shared" si="45"/>
        <v>1180760.0015685577</v>
      </c>
      <c r="CQ46" s="102">
        <f t="shared" si="45"/>
        <v>1144315.1434496806</v>
      </c>
      <c r="CR46" s="102">
        <f t="shared" si="45"/>
        <v>1107829.6190157561</v>
      </c>
      <c r="CS46" s="102">
        <f t="shared" si="45"/>
        <v>1071321.4055616104</v>
      </c>
      <c r="CT46" s="102">
        <f t="shared" si="45"/>
        <v>1038455.6210772961</v>
      </c>
    </row>
    <row r="47" spans="1:98" s="119" customFormat="1">
      <c r="A47" s="6" t="s">
        <v>72</v>
      </c>
      <c r="B47" s="6" t="s">
        <v>48</v>
      </c>
      <c r="C47" s="17" t="s">
        <v>197</v>
      </c>
      <c r="D47" s="120">
        <f>'[2]Yearly LC Propylene'!D47</f>
        <v>816476.05129449558</v>
      </c>
      <c r="E47" s="120">
        <f>'[2]Yearly LC Propylene'!E47</f>
        <v>828943.73679044144</v>
      </c>
      <c r="F47" s="120">
        <f>'[2]Yearly LC Propylene'!F47</f>
        <v>841597.7367390095</v>
      </c>
      <c r="G47" s="120">
        <f>'[2]Yearly LC Propylene'!G47</f>
        <v>854440.763968318</v>
      </c>
      <c r="H47" s="120">
        <f>'[2]Yearly LC Propylene'!H47</f>
        <v>867475.56953159533</v>
      </c>
      <c r="I47" s="120">
        <f>'[2]Yearly LC Propylene'!I47</f>
        <v>880704.94322258176</v>
      </c>
      <c r="J47" s="120">
        <f>'[2]Yearly LC Propylene'!J47</f>
        <v>894131.71409744746</v>
      </c>
      <c r="K47" s="120">
        <f>'[2]Yearly LC Propylene'!K47</f>
        <v>907758.75100330065</v>
      </c>
      <c r="L47" s="120">
        <f>'[2]Yearly LC Propylene'!L47</f>
        <v>921588.96311336046</v>
      </c>
      <c r="M47" s="120">
        <f>'[2]Yearly LC Propylene'!M47</f>
        <v>935625.30046887114</v>
      </c>
      <c r="N47" s="120">
        <f>'[2]Yearly LC Propylene'!N47</f>
        <v>949870.7545278318</v>
      </c>
      <c r="O47" s="120">
        <f>'[2]Yearly LC Propylene'!O47</f>
        <v>961891.21420577087</v>
      </c>
      <c r="P47" s="120">
        <f>'[2]Yearly LC Propylene'!P47</f>
        <v>974013.77469047077</v>
      </c>
      <c r="Q47" s="120">
        <f>'[2]Yearly LC Propylene'!Q47</f>
        <v>986238.26850158873</v>
      </c>
      <c r="R47" s="120">
        <f>'[2]Yearly LC Propylene'!R47</f>
        <v>998564.49661923817</v>
      </c>
      <c r="S47" s="120">
        <f>'[2]Yearly LC Propylene'!S47</f>
        <v>1010992.2276322347</v>
      </c>
      <c r="T47" s="120">
        <f>'[2]Yearly LC Propylene'!T47</f>
        <v>1023521.1968712938</v>
      </c>
      <c r="U47" s="120">
        <f>'[2]Yearly LC Propylene'!U47</f>
        <v>1036151.1055270277</v>
      </c>
      <c r="V47" s="120">
        <f>'[2]Yearly LC Propylene'!V47</f>
        <v>1048881.6197525905</v>
      </c>
      <c r="W47" s="120">
        <f>'[2]Yearly LC Propylene'!W47</f>
        <v>1061712.3697508245</v>
      </c>
      <c r="X47" s="120">
        <f>'[2]Yearly LC Propylene'!X47</f>
        <v>1074642.9488457576</v>
      </c>
      <c r="Y47" s="120">
        <f>'[2]Yearly LC Propylene'!Y47</f>
        <v>1079331.7713344847</v>
      </c>
      <c r="Z47" s="120">
        <f>'[2]Yearly LC Propylene'!Z47</f>
        <v>1083844.7919894767</v>
      </c>
      <c r="AA47" s="120">
        <f>'[2]Yearly LC Propylene'!AA47</f>
        <v>1088176.510671878</v>
      </c>
      <c r="AB47" s="120">
        <f>'[2]Yearly LC Propylene'!AB47</f>
        <v>1092321.3604632553</v>
      </c>
      <c r="AC47" s="120">
        <f>'[2]Yearly LC Propylene'!AC47</f>
        <v>1096273.708815356</v>
      </c>
      <c r="AD47" s="120">
        <f>'[2]Yearly LC Propylene'!AD47</f>
        <v>1100027.8588004375</v>
      </c>
      <c r="AE47" s="120">
        <f>'[2]Yearly LC Propylene'!AE47</f>
        <v>1103578.0504661645</v>
      </c>
      <c r="AF47" s="120">
        <f>'[2]Yearly LC Propylene'!AF47</f>
        <v>1106918.4622991888</v>
      </c>
      <c r="AG47" s="120">
        <f>'[2]Yearly LC Propylene'!AG47</f>
        <v>1110043.212801659</v>
      </c>
      <c r="AH47" s="120">
        <f>'[2]Yearly LC Propylene'!AH47</f>
        <v>1112946.36218504</v>
      </c>
      <c r="AI47" s="120"/>
      <c r="AJ47" s="120">
        <f>'[3]Yearly LC Propylene'!D47</f>
        <v>185951.33244226652</v>
      </c>
      <c r="AK47" s="120">
        <f>'[3]Yearly LC Propylene'!E47</f>
        <v>188790.83119641434</v>
      </c>
      <c r="AL47" s="120">
        <f>'[3]Yearly LC Propylene'!F47</f>
        <v>191672.76281881766</v>
      </c>
      <c r="AM47" s="120">
        <f>'[3]Yearly LC Propylene'!G47</f>
        <v>194597.74515246463</v>
      </c>
      <c r="AN47" s="120">
        <f>'[3]Yearly LC Propylene'!H47</f>
        <v>197566.40474606119</v>
      </c>
      <c r="AO47" s="120">
        <f>'[3]Yearly LC Propylene'!I47</f>
        <v>200579.37697141344</v>
      </c>
      <c r="AP47" s="120">
        <f>'[3]Yearly LC Propylene'!J47</f>
        <v>203637.30614229338</v>
      </c>
      <c r="AQ47" s="120">
        <f>'[3]Yearly LC Propylene'!K47</f>
        <v>206740.84563480612</v>
      </c>
      <c r="AR47" s="120">
        <f>'[3]Yearly LC Propylene'!L47</f>
        <v>209890.65800927486</v>
      </c>
      <c r="AS47" s="120">
        <f>'[3]Yearly LC Propylene'!M47</f>
        <v>213087.41513366107</v>
      </c>
      <c r="AT47" s="120">
        <f>'[3]Yearly LC Propylene'!N47</f>
        <v>216331.79830853679</v>
      </c>
      <c r="AU47" s="120">
        <f>'[3]Yearly LC Propylene'!O47</f>
        <v>219069.44197871847</v>
      </c>
      <c r="AV47" s="120">
        <f>'[3]Yearly LC Propylene'!P47</f>
        <v>221830.33897155485</v>
      </c>
      <c r="AW47" s="120">
        <f>'[3]Yearly LC Propylene'!Q47</f>
        <v>224614.45114362118</v>
      </c>
      <c r="AX47" s="120">
        <f>'[3]Yearly LC Propylene'!R47</f>
        <v>227421.73316840341</v>
      </c>
      <c r="AY47" s="120">
        <f>'[3]Yearly LC Propylene'!S47</f>
        <v>230252.13234231286</v>
      </c>
      <c r="AZ47" s="120">
        <f>'[3]Yearly LC Propylene'!T47</f>
        <v>233105.5883872727</v>
      </c>
      <c r="BA47" s="120">
        <f>'[3]Yearly LC Propylene'!U47</f>
        <v>235982.03324984311</v>
      </c>
      <c r="BB47" s="120">
        <f>'[3]Yearly LC Propylene'!V47</f>
        <v>238881.39089684997</v>
      </c>
      <c r="BC47" s="120">
        <f>'[3]Yearly LC Propylene'!W47</f>
        <v>241803.5771074834</v>
      </c>
      <c r="BD47" s="120">
        <f>'[3]Yearly LC Propylene'!X47</f>
        <v>244748.49926183285</v>
      </c>
      <c r="BE47" s="120">
        <f>'[3]Yearly LC Propylene'!Y47</f>
        <v>245816.37233414361</v>
      </c>
      <c r="BF47" s="120">
        <f>'[3]Yearly LC Propylene'!Z47</f>
        <v>246844.20677313881</v>
      </c>
      <c r="BG47" s="120">
        <f>'[3]Yearly LC Propylene'!AA47</f>
        <v>247830.74992952473</v>
      </c>
      <c r="BH47" s="120">
        <f>'[3]Yearly LC Propylene'!AB47</f>
        <v>248774.73394504812</v>
      </c>
      <c r="BI47" s="120">
        <f>'[3]Yearly LC Propylene'!AC47</f>
        <v>249674.87601435179</v>
      </c>
      <c r="BJ47" s="120">
        <f>'[3]Yearly LC Propylene'!AD47</f>
        <v>250529.87866973551</v>
      </c>
      <c r="BK47" s="120">
        <f>'[3]Yearly LC Propylene'!AE47</f>
        <v>251338.43008973208</v>
      </c>
      <c r="BL47" s="120">
        <f>'[3]Yearly LC Propylene'!AF47</f>
        <v>252099.20443243562</v>
      </c>
      <c r="BM47" s="120">
        <f>'[3]Yearly LC Propylene'!AG47</f>
        <v>252810.86219454973</v>
      </c>
      <c r="BN47" s="120">
        <f>'[3]Yearly LC Propylene'!AH47</f>
        <v>253472.05059715227</v>
      </c>
      <c r="BO47" s="120"/>
      <c r="BP47" s="120">
        <f t="shared" si="47"/>
        <v>1002427.3837367621</v>
      </c>
      <c r="BQ47" s="120">
        <f t="shared" si="47"/>
        <v>1017734.5679868557</v>
      </c>
      <c r="BR47" s="120">
        <f t="shared" si="47"/>
        <v>1033270.4995578271</v>
      </c>
      <c r="BS47" s="120">
        <f t="shared" si="47"/>
        <v>1049038.5091207826</v>
      </c>
      <c r="BT47" s="120">
        <f t="shared" si="47"/>
        <v>1065041.9742776565</v>
      </c>
      <c r="BU47" s="120">
        <f t="shared" si="47"/>
        <v>1081284.3201939953</v>
      </c>
      <c r="BV47" s="120">
        <f t="shared" si="47"/>
        <v>1097769.0202397408</v>
      </c>
      <c r="BW47" s="120">
        <f t="shared" si="47"/>
        <v>1114499.5966381067</v>
      </c>
      <c r="BX47" s="120">
        <f t="shared" si="47"/>
        <v>1131479.6211226354</v>
      </c>
      <c r="BY47" s="120">
        <f t="shared" si="47"/>
        <v>1148712.7156025323</v>
      </c>
      <c r="BZ47" s="120">
        <f t="shared" si="47"/>
        <v>1166202.5528363686</v>
      </c>
      <c r="CA47" s="120">
        <f t="shared" si="47"/>
        <v>1180960.6561844894</v>
      </c>
      <c r="CB47" s="120">
        <f t="shared" si="47"/>
        <v>1195844.1136620257</v>
      </c>
      <c r="CC47" s="120">
        <f t="shared" si="46"/>
        <v>1210852.7196452098</v>
      </c>
      <c r="CD47" s="120">
        <f t="shared" si="46"/>
        <v>1225986.2297876417</v>
      </c>
      <c r="CE47" s="120">
        <f t="shared" si="46"/>
        <v>1241244.3599745475</v>
      </c>
      <c r="CF47" s="120">
        <f t="shared" si="46"/>
        <v>1256626.7852585665</v>
      </c>
      <c r="CG47" s="120">
        <f t="shared" si="46"/>
        <v>1272133.1387768709</v>
      </c>
      <c r="CH47" s="120">
        <f t="shared" si="46"/>
        <v>1287763.0106494406</v>
      </c>
      <c r="CI47" s="120">
        <f t="shared" si="46"/>
        <v>1303515.9468583078</v>
      </c>
      <c r="CJ47" s="120">
        <f t="shared" si="46"/>
        <v>1319391.4481075904</v>
      </c>
      <c r="CK47" s="120">
        <f t="shared" si="46"/>
        <v>1325148.1436686283</v>
      </c>
      <c r="CL47" s="120">
        <f t="shared" si="46"/>
        <v>1330688.9987626155</v>
      </c>
      <c r="CM47" s="120">
        <f t="shared" si="45"/>
        <v>1336007.2606014027</v>
      </c>
      <c r="CN47" s="120">
        <f t="shared" si="45"/>
        <v>1341096.0944083035</v>
      </c>
      <c r="CO47" s="120">
        <f t="shared" si="45"/>
        <v>1345948.5848297079</v>
      </c>
      <c r="CP47" s="120">
        <f t="shared" si="45"/>
        <v>1350557.737470173</v>
      </c>
      <c r="CQ47" s="120">
        <f t="shared" si="45"/>
        <v>1354916.4805558966</v>
      </c>
      <c r="CR47" s="120">
        <f t="shared" si="45"/>
        <v>1359017.6667316244</v>
      </c>
      <c r="CS47" s="120">
        <f t="shared" si="45"/>
        <v>1362854.0749962088</v>
      </c>
      <c r="CT47" s="120">
        <f t="shared" si="45"/>
        <v>1366418.4127821922</v>
      </c>
    </row>
    <row r="48" spans="1:98" s="102" customFormat="1" outlineLevel="1">
      <c r="A48"/>
      <c r="B48" t="s">
        <v>69</v>
      </c>
      <c r="C48" s="5" t="s">
        <v>197</v>
      </c>
      <c r="D48" s="119">
        <f>'[2]Yearly LC Propylene'!D48</f>
        <v>0</v>
      </c>
      <c r="E48" s="119">
        <f>'[2]Yearly LC Propylene'!E48</f>
        <v>1001.5643610398356</v>
      </c>
      <c r="F48" s="119">
        <f>'[2]Yearly LC Propylene'!F48</f>
        <v>2089.2750974594719</v>
      </c>
      <c r="G48" s="119">
        <f>'[2]Yearly LC Propylene'!G48</f>
        <v>3256.9856072049806</v>
      </c>
      <c r="H48" s="119">
        <f>'[2]Yearly LC Propylene'!H48</f>
        <v>4498.6010024470206</v>
      </c>
      <c r="I48" s="119">
        <f>'[2]Yearly LC Propylene'!I48</f>
        <v>5808.0778289264053</v>
      </c>
      <c r="J48" s="119">
        <f>'[2]Yearly LC Propylene'!J48</f>
        <v>7179.4237865282557</v>
      </c>
      <c r="K48" s="119">
        <f>'[2]Yearly LC Propylene'!K48</f>
        <v>8606.6974510800101</v>
      </c>
      <c r="L48" s="119">
        <f>'[2]Yearly LC Propylene'!L48</f>
        <v>10084.007997368592</v>
      </c>
      <c r="M48" s="119">
        <f>'[2]Yearly LC Propylene'!M48</f>
        <v>11605.514923372068</v>
      </c>
      <c r="N48" s="119">
        <f>'[2]Yearly LC Propylene'!N48</f>
        <v>13165.42777570108</v>
      </c>
      <c r="O48" s="119">
        <f>'[2]Yearly LC Propylene'!O48</f>
        <v>14515.45819559239</v>
      </c>
      <c r="P48" s="119">
        <f>'[2]Yearly LC Propylene'!P48</f>
        <v>15868.909015214918</v>
      </c>
      <c r="Q48" s="119">
        <f>'[2]Yearly LC Propylene'!Q48</f>
        <v>17154.487615630012</v>
      </c>
      <c r="R48" s="119">
        <f>'[2]Yearly LC Propylene'!R48</f>
        <v>18426.777138431866</v>
      </c>
      <c r="S48" s="119">
        <f>'[2]Yearly LC Propylene'!S48</f>
        <v>19682.193582795131</v>
      </c>
      <c r="T48" s="119">
        <f>'[2]Yearly LC Propylene'!T48</f>
        <v>20917.235054734429</v>
      </c>
      <c r="U48" s="119">
        <f>'[2]Yearly LC Propylene'!U48</f>
        <v>22128.48130684123</v>
      </c>
      <c r="V48" s="119">
        <f>'[2]Yearly LC Propylene'!V48</f>
        <v>23312.593272878919</v>
      </c>
      <c r="W48" s="119">
        <f>'[2]Yearly LC Propylene'!W48</f>
        <v>24466.312597334683</v>
      </c>
      <c r="X48" s="119">
        <f>'[2]Yearly LC Propylene'!X48</f>
        <v>25586.461160026025</v>
      </c>
      <c r="Y48" s="119">
        <f>'[2]Yearly LC Propylene'!Y48</f>
        <v>27023.745731083742</v>
      </c>
      <c r="Z48" s="119">
        <f>'[2]Yearly LC Propylene'!Z48</f>
        <v>28430.454124577056</v>
      </c>
      <c r="AA48" s="119">
        <f>'[2]Yearly LC Propylene'!AA48</f>
        <v>29535.080690974784</v>
      </c>
      <c r="AB48" s="119">
        <f>'[2]Yearly LC Propylene'!AB48</f>
        <v>30574.590520796304</v>
      </c>
      <c r="AC48" s="119">
        <f>'[2]Yearly LC Propylene'!AC48</f>
        <v>31545.046772103804</v>
      </c>
      <c r="AD48" s="119">
        <f>'[2]Yearly LC Propylene'!AD48</f>
        <v>32442.815130686908</v>
      </c>
      <c r="AE48" s="119">
        <f>'[2]Yearly LC Propylene'!AE48</f>
        <v>33264.561486740276</v>
      </c>
      <c r="AF48" s="119">
        <f>'[2]Yearly LC Propylene'!AF48</f>
        <v>34007.249417618237</v>
      </c>
      <c r="AG48" s="119">
        <f>'[2]Yearly LC Propylene'!AG48</f>
        <v>34668.137479790399</v>
      </c>
      <c r="AH48" s="119">
        <f>'[2]Yearly LC Propylene'!AH48</f>
        <v>35244.776313094524</v>
      </c>
      <c r="AI48" s="119"/>
      <c r="AJ48" s="119">
        <f>'[3]Yearly LC Propylene'!D48</f>
        <v>0</v>
      </c>
      <c r="AK48" s="119">
        <f>'[3]Yearly LC Propylene'!E48</f>
        <v>98.060220095894692</v>
      </c>
      <c r="AL48" s="119">
        <f>'[3]Yearly LC Propylene'!F48</f>
        <v>198.90637582910006</v>
      </c>
      <c r="AM48" s="119">
        <f>'[3]Yearly LC Propylene'!G48</f>
        <v>302.39240656065078</v>
      </c>
      <c r="AN48" s="119">
        <f>'[3]Yearly LC Propylene'!H48</f>
        <v>408.37225165158077</v>
      </c>
      <c r="AO48" s="119">
        <f>'[3]Yearly LC Propylene'!I48</f>
        <v>516.6998504629247</v>
      </c>
      <c r="AP48" s="119">
        <f>'[3]Yearly LC Propylene'!J48</f>
        <v>627.22914235571625</v>
      </c>
      <c r="AQ48" s="119">
        <f>'[3]Yearly LC Propylene'!K48</f>
        <v>739.81406669099022</v>
      </c>
      <c r="AR48" s="119">
        <f>'[3]Yearly LC Propylene'!L48</f>
        <v>854.30856282978095</v>
      </c>
      <c r="AS48" s="119">
        <f>'[3]Yearly LC Propylene'!M48</f>
        <v>970.56657013312213</v>
      </c>
      <c r="AT48" s="119">
        <f>'[3]Yearly LC Propylene'!N48</f>
        <v>1088.4420279620485</v>
      </c>
      <c r="AU48" s="119">
        <f>'[3]Yearly LC Propylene'!O48</f>
        <v>1302.86707983223</v>
      </c>
      <c r="AV48" s="119">
        <f>'[3]Yearly LC Propylene'!P48</f>
        <v>1520.426803972844</v>
      </c>
      <c r="AW48" s="119">
        <f>'[3]Yearly LC Propylene'!Q48</f>
        <v>1733.7481534001186</v>
      </c>
      <c r="AX48" s="119">
        <f>'[3]Yearly LC Propylene'!R48</f>
        <v>1948.1115748945076</v>
      </c>
      <c r="AY48" s="119">
        <f>'[3]Yearly LC Propylene'!S48</f>
        <v>2163.2101955128528</v>
      </c>
      <c r="AZ48" s="119">
        <f>'[3]Yearly LC Propylene'!T48</f>
        <v>2378.7409159974673</v>
      </c>
      <c r="BA48" s="119">
        <f>'[3]Yearly LC Propylene'!U48</f>
        <v>2594.4044335440176</v>
      </c>
      <c r="BB48" s="119">
        <f>'[3]Yearly LC Propylene'!V48</f>
        <v>2809.9052641063204</v>
      </c>
      <c r="BC48" s="119">
        <f>'[3]Yearly LC Propylene'!W48</f>
        <v>3024.9517642380697</v>
      </c>
      <c r="BD48" s="119">
        <f>'[3]Yearly LC Propylene'!X48</f>
        <v>3239.2561524714706</v>
      </c>
      <c r="BE48" s="119">
        <f>'[3]Yearly LC Propylene'!Y48</f>
        <v>3613.3008240461181</v>
      </c>
      <c r="BF48" s="119">
        <f>'[3]Yearly LC Propylene'!Z48</f>
        <v>3986.3419641585697</v>
      </c>
      <c r="BG48" s="119">
        <f>'[3]Yearly LC Propylene'!AA48</f>
        <v>4319.2528894726684</v>
      </c>
      <c r="BH48" s="119">
        <f>'[3]Yearly LC Propylene'!AB48</f>
        <v>4643.6724593326817</v>
      </c>
      <c r="BI48" s="119">
        <f>'[3]Yearly LC Propylene'!AC48</f>
        <v>4959.0872519479008</v>
      </c>
      <c r="BJ48" s="119">
        <f>'[3]Yearly LC Propylene'!AD48</f>
        <v>5265.0093487735767</v>
      </c>
      <c r="BK48" s="119">
        <f>'[3]Yearly LC Propylene'!AE48</f>
        <v>5560.9764648625942</v>
      </c>
      <c r="BL48" s="119">
        <f>'[3]Yearly LC Propylene'!AF48</f>
        <v>5846.5520607524859</v>
      </c>
      <c r="BM48" s="119">
        <f>'[3]Yearly LC Propylene'!AG48</f>
        <v>6121.3254358878221</v>
      </c>
      <c r="BN48" s="119">
        <f>'[3]Yearly LC Propylene'!AH48</f>
        <v>36778.527764426319</v>
      </c>
      <c r="BO48" s="119"/>
      <c r="BP48" s="119">
        <f t="shared" si="47"/>
        <v>0</v>
      </c>
      <c r="BQ48" s="119">
        <f t="shared" si="47"/>
        <v>1099.6245811357303</v>
      </c>
      <c r="BR48" s="119">
        <f t="shared" si="47"/>
        <v>2288.1814732885719</v>
      </c>
      <c r="BS48" s="119">
        <f t="shared" si="47"/>
        <v>3559.3780137656313</v>
      </c>
      <c r="BT48" s="119">
        <f t="shared" si="47"/>
        <v>4906.9732540986015</v>
      </c>
      <c r="BU48" s="119">
        <f t="shared" si="47"/>
        <v>6324.7776793893299</v>
      </c>
      <c r="BV48" s="119">
        <f t="shared" si="47"/>
        <v>7806.652928883972</v>
      </c>
      <c r="BW48" s="119">
        <f t="shared" si="47"/>
        <v>9346.5115177709995</v>
      </c>
      <c r="BX48" s="119">
        <f t="shared" si="47"/>
        <v>10938.316560198373</v>
      </c>
      <c r="BY48" s="119">
        <f t="shared" si="47"/>
        <v>12576.081493505189</v>
      </c>
      <c r="BZ48" s="119">
        <f t="shared" si="47"/>
        <v>14253.869803663129</v>
      </c>
      <c r="CA48" s="119">
        <f t="shared" si="47"/>
        <v>15818.32527542462</v>
      </c>
      <c r="CB48" s="119">
        <f t="shared" si="47"/>
        <v>17389.335819187763</v>
      </c>
      <c r="CC48" s="119">
        <f t="shared" si="46"/>
        <v>18888.235769030132</v>
      </c>
      <c r="CD48" s="119">
        <f t="shared" si="46"/>
        <v>20374.888713326374</v>
      </c>
      <c r="CE48" s="119">
        <f t="shared" si="46"/>
        <v>21845.403778307984</v>
      </c>
      <c r="CF48" s="119">
        <f t="shared" si="46"/>
        <v>23295.975970731895</v>
      </c>
      <c r="CG48" s="119">
        <f t="shared" si="46"/>
        <v>24722.885740385245</v>
      </c>
      <c r="CH48" s="119">
        <f t="shared" si="46"/>
        <v>26122.49853698524</v>
      </c>
      <c r="CI48" s="119">
        <f t="shared" si="46"/>
        <v>27491.264361572754</v>
      </c>
      <c r="CJ48" s="119">
        <f t="shared" si="46"/>
        <v>28825.717312497494</v>
      </c>
      <c r="CK48" s="119">
        <f t="shared" si="46"/>
        <v>30637.046555129858</v>
      </c>
      <c r="CL48" s="119">
        <f t="shared" si="46"/>
        <v>32416.796088735624</v>
      </c>
      <c r="CM48" s="119">
        <f t="shared" si="45"/>
        <v>33854.333580447455</v>
      </c>
      <c r="CN48" s="119">
        <f t="shared" si="45"/>
        <v>35218.262980128988</v>
      </c>
      <c r="CO48" s="119">
        <f t="shared" si="45"/>
        <v>36504.134024051702</v>
      </c>
      <c r="CP48" s="119">
        <f t="shared" si="45"/>
        <v>37707.824479460483</v>
      </c>
      <c r="CQ48" s="119">
        <f t="shared" si="45"/>
        <v>38825.53795160287</v>
      </c>
      <c r="CR48" s="119">
        <f t="shared" ref="CH48:CT75" si="48">AF48+BL48</f>
        <v>39853.801478370726</v>
      </c>
      <c r="CS48" s="119">
        <f t="shared" si="48"/>
        <v>40789.462915678218</v>
      </c>
      <c r="CT48" s="119">
        <f t="shared" si="48"/>
        <v>72023.30407752085</v>
      </c>
    </row>
    <row r="49" spans="1:98" s="120" customFormat="1">
      <c r="A49" s="10"/>
      <c r="B49" s="10" t="s">
        <v>71</v>
      </c>
      <c r="C49" s="11" t="s">
        <v>197</v>
      </c>
      <c r="D49" s="120">
        <f>'[2]Yearly LC Propylene'!D49</f>
        <v>816476.05129449558</v>
      </c>
      <c r="E49" s="120">
        <f>'[2]Yearly LC Propylene'!E49</f>
        <v>827942.17242940166</v>
      </c>
      <c r="F49" s="120">
        <f>'[2]Yearly LC Propylene'!F49</f>
        <v>839508.46164155006</v>
      </c>
      <c r="G49" s="120">
        <f>'[2]Yearly LC Propylene'!G49</f>
        <v>851183.77836111304</v>
      </c>
      <c r="H49" s="120">
        <f>'[2]Yearly LC Propylene'!H49</f>
        <v>862976.96852914826</v>
      </c>
      <c r="I49" s="120">
        <f>'[2]Yearly LC Propylene'!I49</f>
        <v>874896.86539365537</v>
      </c>
      <c r="J49" s="120">
        <f>'[2]Yearly LC Propylene'!J49</f>
        <v>886952.29031091917</v>
      </c>
      <c r="K49" s="120">
        <f>'[2]Yearly LC Propylene'!K49</f>
        <v>899152.05355222069</v>
      </c>
      <c r="L49" s="120">
        <f>'[2]Yearly LC Propylene'!L49</f>
        <v>911504.95511599188</v>
      </c>
      <c r="M49" s="120">
        <f>'[2]Yearly LC Propylene'!M49</f>
        <v>924019.78554549906</v>
      </c>
      <c r="N49" s="120">
        <f>'[2]Yearly LC Propylene'!N49</f>
        <v>936705.32675213076</v>
      </c>
      <c r="O49" s="120">
        <f>'[2]Yearly LC Propylene'!O49</f>
        <v>947375.75601017848</v>
      </c>
      <c r="P49" s="120">
        <f>'[2]Yearly LC Propylene'!P49</f>
        <v>958144.86567525589</v>
      </c>
      <c r="Q49" s="120">
        <f>'[2]Yearly LC Propylene'!Q49</f>
        <v>969083.78088595869</v>
      </c>
      <c r="R49" s="120">
        <f>'[2]Yearly LC Propylene'!R49</f>
        <v>980137.71948080626</v>
      </c>
      <c r="S49" s="120">
        <f>'[2]Yearly LC Propylene'!S49</f>
        <v>991310.03404943959</v>
      </c>
      <c r="T49" s="120">
        <f>'[2]Yearly LC Propylene'!T49</f>
        <v>1002603.9618165594</v>
      </c>
      <c r="U49" s="120">
        <f>'[2]Yearly LC Propylene'!U49</f>
        <v>1014022.6242201865</v>
      </c>
      <c r="V49" s="120">
        <f>'[2]Yearly LC Propylene'!V49</f>
        <v>1025569.0264797116</v>
      </c>
      <c r="W49" s="120">
        <f>'[2]Yearly LC Propylene'!W49</f>
        <v>1037246.0571534898</v>
      </c>
      <c r="X49" s="120">
        <f>'[2]Yearly LC Propylene'!X49</f>
        <v>1049056.4876857316</v>
      </c>
      <c r="Y49" s="120">
        <f>'[2]Yearly LC Propylene'!Y49</f>
        <v>1052308.025603401</v>
      </c>
      <c r="Z49" s="120">
        <f>'[2]Yearly LC Propylene'!Z49</f>
        <v>1055414.3378648995</v>
      </c>
      <c r="AA49" s="120">
        <f>'[2]Yearly LC Propylene'!AA49</f>
        <v>1058641.4299809032</v>
      </c>
      <c r="AB49" s="120">
        <f>'[2]Yearly LC Propylene'!AB49</f>
        <v>1061746.769942459</v>
      </c>
      <c r="AC49" s="120">
        <f>'[2]Yearly LC Propylene'!AC49</f>
        <v>1064728.6620432523</v>
      </c>
      <c r="AD49" s="120">
        <f>'[2]Yearly LC Propylene'!AD49</f>
        <v>1067585.0436697507</v>
      </c>
      <c r="AE49" s="120">
        <f>'[2]Yearly LC Propylene'!AE49</f>
        <v>1070313.4889794241</v>
      </c>
      <c r="AF49" s="120">
        <f>'[2]Yearly LC Propylene'!AF49</f>
        <v>1072911.2128815707</v>
      </c>
      <c r="AG49" s="120">
        <f>'[2]Yearly LC Propylene'!AG49</f>
        <v>1075375.0753218685</v>
      </c>
      <c r="AH49" s="120">
        <f>'[2]Yearly LC Propylene'!AH49</f>
        <v>1077701.5858719456</v>
      </c>
      <c r="AJ49" s="120">
        <f>'[3]Yearly LC Propylene'!D49</f>
        <v>185951.33244226652</v>
      </c>
      <c r="AK49" s="120">
        <f>'[3]Yearly LC Propylene'!E49</f>
        <v>188692.77097631845</v>
      </c>
      <c r="AL49" s="120">
        <f>'[3]Yearly LC Propylene'!F49</f>
        <v>191473.85644298856</v>
      </c>
      <c r="AM49" s="120">
        <f>'[3]Yearly LC Propylene'!G49</f>
        <v>194295.35274590398</v>
      </c>
      <c r="AN49" s="120">
        <f>'[3]Yearly LC Propylene'!H49</f>
        <v>197158.03249440962</v>
      </c>
      <c r="AO49" s="120">
        <f>'[3]Yearly LC Propylene'!I49</f>
        <v>200062.67712095051</v>
      </c>
      <c r="AP49" s="120">
        <f>'[3]Yearly LC Propylene'!J49</f>
        <v>203010.07699993768</v>
      </c>
      <c r="AQ49" s="120">
        <f>'[3]Yearly LC Propylene'!K49</f>
        <v>206001.03156811511</v>
      </c>
      <c r="AR49" s="120">
        <f>'[3]Yearly LC Propylene'!L49</f>
        <v>209036.34944644509</v>
      </c>
      <c r="AS49" s="120">
        <f>'[3]Yearly LC Propylene'!M49</f>
        <v>212116.84856352795</v>
      </c>
      <c r="AT49" s="120">
        <f>'[3]Yearly LC Propylene'!N49</f>
        <v>215243.35628057475</v>
      </c>
      <c r="AU49" s="120">
        <f>'[3]Yearly LC Propylene'!O49</f>
        <v>217766.57489888623</v>
      </c>
      <c r="AV49" s="120">
        <f>'[3]Yearly LC Propylene'!P49</f>
        <v>220309.91216758202</v>
      </c>
      <c r="AW49" s="120">
        <f>'[3]Yearly LC Propylene'!Q49</f>
        <v>222880.70299022106</v>
      </c>
      <c r="AX49" s="120">
        <f>'[3]Yearly LC Propylene'!R49</f>
        <v>225473.6215935089</v>
      </c>
      <c r="AY49" s="120">
        <f>'[3]Yearly LC Propylene'!S49</f>
        <v>228088.9221468</v>
      </c>
      <c r="AZ49" s="120">
        <f>'[3]Yearly LC Propylene'!T49</f>
        <v>230726.84747127522</v>
      </c>
      <c r="BA49" s="120">
        <f>'[3]Yearly LC Propylene'!U49</f>
        <v>233387.62881629908</v>
      </c>
      <c r="BB49" s="120">
        <f>'[3]Yearly LC Propylene'!V49</f>
        <v>236071.48563274366</v>
      </c>
      <c r="BC49" s="120">
        <f>'[3]Yearly LC Propylene'!W49</f>
        <v>238778.62534324534</v>
      </c>
      <c r="BD49" s="120">
        <f>'[3]Yearly LC Propylene'!X49</f>
        <v>241509.24310936138</v>
      </c>
      <c r="BE49" s="120">
        <f>'[3]Yearly LC Propylene'!Y49</f>
        <v>242203.07151009751</v>
      </c>
      <c r="BF49" s="120">
        <f>'[3]Yearly LC Propylene'!Z49</f>
        <v>242857.86480898023</v>
      </c>
      <c r="BG49" s="120">
        <f>'[3]Yearly LC Propylene'!AA49</f>
        <v>243511.49704005205</v>
      </c>
      <c r="BH49" s="120">
        <f>'[3]Yearly LC Propylene'!AB49</f>
        <v>244131.06148571544</v>
      </c>
      <c r="BI49" s="120">
        <f>'[3]Yearly LC Propylene'!AC49</f>
        <v>244715.78876240388</v>
      </c>
      <c r="BJ49" s="120">
        <f>'[3]Yearly LC Propylene'!AD49</f>
        <v>245264.86932096194</v>
      </c>
      <c r="BK49" s="120">
        <f>'[3]Yearly LC Propylene'!AE49</f>
        <v>245777.45362486949</v>
      </c>
      <c r="BL49" s="120">
        <f>'[3]Yearly LC Propylene'!AF49</f>
        <v>246252.65237168313</v>
      </c>
      <c r="BM49" s="120">
        <f>'[3]Yearly LC Propylene'!AG49</f>
        <v>246689.53675866191</v>
      </c>
      <c r="BN49" s="120">
        <f>'[3]Yearly LC Propylene'!AH49</f>
        <v>216693.52283272595</v>
      </c>
      <c r="BP49" s="120">
        <f t="shared" si="47"/>
        <v>1002427.3837367621</v>
      </c>
      <c r="BQ49" s="120">
        <f t="shared" si="47"/>
        <v>1016634.9434057202</v>
      </c>
      <c r="BR49" s="120">
        <f t="shared" si="47"/>
        <v>1030982.3180845387</v>
      </c>
      <c r="BS49" s="120">
        <f t="shared" si="47"/>
        <v>1045479.131107017</v>
      </c>
      <c r="BT49" s="120">
        <f t="shared" si="47"/>
        <v>1060135.001023558</v>
      </c>
      <c r="BU49" s="120">
        <f t="shared" si="47"/>
        <v>1074959.5425146059</v>
      </c>
      <c r="BV49" s="120">
        <f t="shared" si="47"/>
        <v>1089962.3673108569</v>
      </c>
      <c r="BW49" s="120">
        <f t="shared" si="47"/>
        <v>1105153.0851203357</v>
      </c>
      <c r="BX49" s="120">
        <f t="shared" si="47"/>
        <v>1120541.3045624369</v>
      </c>
      <c r="BY49" s="120">
        <f t="shared" si="47"/>
        <v>1136136.634109027</v>
      </c>
      <c r="BZ49" s="120">
        <f t="shared" si="47"/>
        <v>1151948.6830327054</v>
      </c>
      <c r="CA49" s="120">
        <f t="shared" si="47"/>
        <v>1165142.3309090647</v>
      </c>
      <c r="CB49" s="120">
        <f t="shared" si="47"/>
        <v>1178454.7778428379</v>
      </c>
      <c r="CC49" s="120">
        <f t="shared" si="46"/>
        <v>1191964.4838761797</v>
      </c>
      <c r="CD49" s="120">
        <f t="shared" si="46"/>
        <v>1205611.3410743151</v>
      </c>
      <c r="CE49" s="120">
        <f t="shared" si="46"/>
        <v>1219398.9561962397</v>
      </c>
      <c r="CF49" s="120">
        <f t="shared" si="46"/>
        <v>1233330.8092878347</v>
      </c>
      <c r="CG49" s="120">
        <f t="shared" si="46"/>
        <v>1247410.2530364855</v>
      </c>
      <c r="CH49" s="120">
        <f t="shared" si="46"/>
        <v>1261640.5121124552</v>
      </c>
      <c r="CI49" s="120">
        <f t="shared" si="46"/>
        <v>1276024.6824967351</v>
      </c>
      <c r="CJ49" s="120">
        <f t="shared" si="46"/>
        <v>1290565.7307950929</v>
      </c>
      <c r="CK49" s="120">
        <f t="shared" si="46"/>
        <v>1294511.0971134985</v>
      </c>
      <c r="CL49" s="120">
        <f t="shared" si="46"/>
        <v>1298272.2026738797</v>
      </c>
      <c r="CM49" s="120">
        <f t="shared" si="48"/>
        <v>1302152.9270209551</v>
      </c>
      <c r="CN49" s="120">
        <f t="shared" si="48"/>
        <v>1305877.8314281744</v>
      </c>
      <c r="CO49" s="120">
        <f t="shared" si="48"/>
        <v>1309444.4508056561</v>
      </c>
      <c r="CP49" s="120">
        <f t="shared" si="48"/>
        <v>1312849.9129907126</v>
      </c>
      <c r="CQ49" s="120">
        <f t="shared" si="48"/>
        <v>1316090.9426042936</v>
      </c>
      <c r="CR49" s="120">
        <f t="shared" si="48"/>
        <v>1319163.8652532538</v>
      </c>
      <c r="CS49" s="120">
        <f t="shared" si="48"/>
        <v>1322064.6120805305</v>
      </c>
      <c r="CT49" s="120">
        <f t="shared" si="48"/>
        <v>1294395.1087046715</v>
      </c>
    </row>
    <row r="50" spans="1:98" s="119" customFormat="1">
      <c r="A50" s="6" t="s">
        <v>73</v>
      </c>
      <c r="B50" s="6" t="s">
        <v>48</v>
      </c>
      <c r="C50" s="17" t="s">
        <v>197</v>
      </c>
      <c r="D50" s="119">
        <f>'[2]Yearly LC Propylene'!D50</f>
        <v>0</v>
      </c>
      <c r="E50" s="119">
        <f>'[2]Yearly LC Propylene'!E50</f>
        <v>0</v>
      </c>
      <c r="F50" s="119">
        <f>'[2]Yearly LC Propylene'!F50</f>
        <v>0</v>
      </c>
      <c r="G50" s="119">
        <f>'[2]Yearly LC Propylene'!G50</f>
        <v>0</v>
      </c>
      <c r="H50" s="119">
        <f>'[2]Yearly LC Propylene'!H50</f>
        <v>0</v>
      </c>
      <c r="I50" s="119">
        <f>'[2]Yearly LC Propylene'!I50</f>
        <v>0</v>
      </c>
      <c r="J50" s="119">
        <f>'[2]Yearly LC Propylene'!J50</f>
        <v>0</v>
      </c>
      <c r="K50" s="119">
        <f>'[2]Yearly LC Propylene'!K50</f>
        <v>0</v>
      </c>
      <c r="L50" s="119">
        <f>'[2]Yearly LC Propylene'!L50</f>
        <v>0</v>
      </c>
      <c r="M50" s="119">
        <f>'[2]Yearly LC Propylene'!M50</f>
        <v>0</v>
      </c>
      <c r="N50" s="119">
        <f>'[2]Yearly LC Propylene'!N50</f>
        <v>0</v>
      </c>
      <c r="O50" s="119">
        <f>'[2]Yearly LC Propylene'!O50</f>
        <v>0</v>
      </c>
      <c r="P50" s="119">
        <f>'[2]Yearly LC Propylene'!P50</f>
        <v>0</v>
      </c>
      <c r="Q50" s="119">
        <f>'[2]Yearly LC Propylene'!Q50</f>
        <v>0</v>
      </c>
      <c r="R50" s="119">
        <f>'[2]Yearly LC Propylene'!R50</f>
        <v>0</v>
      </c>
      <c r="S50" s="119">
        <f>'[2]Yearly LC Propylene'!S50</f>
        <v>0</v>
      </c>
      <c r="T50" s="119">
        <f>'[2]Yearly LC Propylene'!T50</f>
        <v>0</v>
      </c>
      <c r="U50" s="119">
        <f>'[2]Yearly LC Propylene'!U50</f>
        <v>0</v>
      </c>
      <c r="V50" s="119">
        <f>'[2]Yearly LC Propylene'!V50</f>
        <v>0</v>
      </c>
      <c r="W50" s="119">
        <f>'[2]Yearly LC Propylene'!W50</f>
        <v>0</v>
      </c>
      <c r="X50" s="119">
        <f>'[2]Yearly LC Propylene'!X50</f>
        <v>0</v>
      </c>
      <c r="Y50" s="119">
        <f>'[2]Yearly LC Propylene'!Y50</f>
        <v>0</v>
      </c>
      <c r="Z50" s="119">
        <f>'[2]Yearly LC Propylene'!Z50</f>
        <v>0</v>
      </c>
      <c r="AA50" s="119">
        <f>'[2]Yearly LC Propylene'!AA50</f>
        <v>0</v>
      </c>
      <c r="AB50" s="119">
        <f>'[2]Yearly LC Propylene'!AB50</f>
        <v>0</v>
      </c>
      <c r="AC50" s="119">
        <f>'[2]Yearly LC Propylene'!AC50</f>
        <v>0</v>
      </c>
      <c r="AD50" s="119">
        <f>'[2]Yearly LC Propylene'!AD50</f>
        <v>0</v>
      </c>
      <c r="AE50" s="119">
        <f>'[2]Yearly LC Propylene'!AE50</f>
        <v>0</v>
      </c>
      <c r="AF50" s="119">
        <f>'[2]Yearly LC Propylene'!AF50</f>
        <v>0</v>
      </c>
      <c r="AG50" s="119">
        <f>'[2]Yearly LC Propylene'!AG50</f>
        <v>0</v>
      </c>
      <c r="AH50" s="119">
        <f>'[2]Yearly LC Propylene'!AH50</f>
        <v>0</v>
      </c>
      <c r="AI50" s="88"/>
      <c r="AJ50" s="119">
        <f>'[3]Yearly LC Propylene'!D50</f>
        <v>0</v>
      </c>
      <c r="AK50" s="119">
        <f>'[3]Yearly LC Propylene'!E50</f>
        <v>0</v>
      </c>
      <c r="AL50" s="119">
        <f>'[3]Yearly LC Propylene'!F50</f>
        <v>0</v>
      </c>
      <c r="AM50" s="119">
        <f>'[3]Yearly LC Propylene'!G50</f>
        <v>0</v>
      </c>
      <c r="AN50" s="119">
        <f>'[3]Yearly LC Propylene'!H50</f>
        <v>0</v>
      </c>
      <c r="AO50" s="119">
        <f>'[3]Yearly LC Propylene'!I50</f>
        <v>0</v>
      </c>
      <c r="AP50" s="119">
        <f>'[3]Yearly LC Propylene'!J50</f>
        <v>0</v>
      </c>
      <c r="AQ50" s="119">
        <f>'[3]Yearly LC Propylene'!K50</f>
        <v>0</v>
      </c>
      <c r="AR50" s="119">
        <f>'[3]Yearly LC Propylene'!L50</f>
        <v>0</v>
      </c>
      <c r="AS50" s="119">
        <f>'[3]Yearly LC Propylene'!M50</f>
        <v>0</v>
      </c>
      <c r="AT50" s="119">
        <f>'[3]Yearly LC Propylene'!N50</f>
        <v>0</v>
      </c>
      <c r="AU50" s="119">
        <f>'[3]Yearly LC Propylene'!O50</f>
        <v>0</v>
      </c>
      <c r="AV50" s="119">
        <f>'[3]Yearly LC Propylene'!P50</f>
        <v>0</v>
      </c>
      <c r="AW50" s="119">
        <f>'[3]Yearly LC Propylene'!Q50</f>
        <v>0</v>
      </c>
      <c r="AX50" s="119">
        <f>'[3]Yearly LC Propylene'!R50</f>
        <v>0</v>
      </c>
      <c r="AY50" s="119">
        <f>'[3]Yearly LC Propylene'!S50</f>
        <v>0</v>
      </c>
      <c r="AZ50" s="119">
        <f>'[3]Yearly LC Propylene'!T50</f>
        <v>0</v>
      </c>
      <c r="BA50" s="119">
        <f>'[3]Yearly LC Propylene'!U50</f>
        <v>0</v>
      </c>
      <c r="BB50" s="119">
        <f>'[3]Yearly LC Propylene'!V50</f>
        <v>0</v>
      </c>
      <c r="BC50" s="119">
        <f>'[3]Yearly LC Propylene'!W50</f>
        <v>0</v>
      </c>
      <c r="BD50" s="119">
        <f>'[3]Yearly LC Propylene'!X50</f>
        <v>0</v>
      </c>
      <c r="BE50" s="119">
        <f>'[3]Yearly LC Propylene'!Y50</f>
        <v>0</v>
      </c>
      <c r="BF50" s="119">
        <f>'[3]Yearly LC Propylene'!Z50</f>
        <v>0</v>
      </c>
      <c r="BG50" s="119">
        <f>'[3]Yearly LC Propylene'!AA50</f>
        <v>0</v>
      </c>
      <c r="BH50" s="119">
        <f>'[3]Yearly LC Propylene'!AB50</f>
        <v>0</v>
      </c>
      <c r="BI50" s="119">
        <f>'[3]Yearly LC Propylene'!AC50</f>
        <v>0</v>
      </c>
      <c r="BJ50" s="119">
        <f>'[3]Yearly LC Propylene'!AD50</f>
        <v>0</v>
      </c>
      <c r="BK50" s="119">
        <f>'[3]Yearly LC Propylene'!AE50</f>
        <v>0</v>
      </c>
      <c r="BL50" s="119">
        <f>'[3]Yearly LC Propylene'!AF50</f>
        <v>0</v>
      </c>
      <c r="BM50" s="119">
        <f>'[3]Yearly LC Propylene'!AG50</f>
        <v>0</v>
      </c>
      <c r="BN50" s="119">
        <f>'[3]Yearly LC Propylene'!AH50</f>
        <v>0</v>
      </c>
      <c r="BO50" s="88"/>
      <c r="BP50" s="119">
        <f t="shared" si="47"/>
        <v>0</v>
      </c>
      <c r="BQ50" s="119">
        <f t="shared" si="47"/>
        <v>0</v>
      </c>
      <c r="BR50" s="119">
        <f t="shared" si="47"/>
        <v>0</v>
      </c>
      <c r="BS50" s="119">
        <f t="shared" si="47"/>
        <v>0</v>
      </c>
      <c r="BT50" s="119">
        <f t="shared" si="47"/>
        <v>0</v>
      </c>
      <c r="BU50" s="119">
        <f t="shared" si="47"/>
        <v>0</v>
      </c>
      <c r="BV50" s="119">
        <f t="shared" si="47"/>
        <v>0</v>
      </c>
      <c r="BW50" s="119">
        <f t="shared" si="47"/>
        <v>0</v>
      </c>
      <c r="BX50" s="119">
        <f t="shared" si="47"/>
        <v>0</v>
      </c>
      <c r="BY50" s="119">
        <f t="shared" si="47"/>
        <v>0</v>
      </c>
      <c r="BZ50" s="119">
        <f t="shared" si="47"/>
        <v>0</v>
      </c>
      <c r="CA50" s="119">
        <f t="shared" si="47"/>
        <v>0</v>
      </c>
      <c r="CB50" s="119">
        <f t="shared" si="47"/>
        <v>0</v>
      </c>
      <c r="CC50" s="119">
        <f t="shared" si="46"/>
        <v>0</v>
      </c>
      <c r="CD50" s="119">
        <f t="shared" si="46"/>
        <v>0</v>
      </c>
      <c r="CE50" s="119">
        <f t="shared" si="46"/>
        <v>0</v>
      </c>
      <c r="CF50" s="119">
        <f t="shared" si="46"/>
        <v>0</v>
      </c>
      <c r="CG50" s="119">
        <f t="shared" si="46"/>
        <v>0</v>
      </c>
      <c r="CH50" s="119">
        <f t="shared" si="46"/>
        <v>0</v>
      </c>
      <c r="CI50" s="119">
        <f t="shared" si="46"/>
        <v>0</v>
      </c>
      <c r="CJ50" s="119">
        <f t="shared" si="46"/>
        <v>0</v>
      </c>
      <c r="CK50" s="119">
        <f t="shared" si="46"/>
        <v>0</v>
      </c>
      <c r="CL50" s="119">
        <f t="shared" si="46"/>
        <v>0</v>
      </c>
      <c r="CM50" s="119">
        <f t="shared" si="48"/>
        <v>0</v>
      </c>
      <c r="CN50" s="119">
        <f t="shared" si="48"/>
        <v>0</v>
      </c>
      <c r="CO50" s="119">
        <f t="shared" si="48"/>
        <v>0</v>
      </c>
      <c r="CP50" s="119">
        <f t="shared" si="48"/>
        <v>0</v>
      </c>
      <c r="CQ50" s="119">
        <f t="shared" si="48"/>
        <v>0</v>
      </c>
      <c r="CR50" s="119">
        <f t="shared" si="48"/>
        <v>0</v>
      </c>
      <c r="CS50" s="119">
        <f t="shared" si="48"/>
        <v>0</v>
      </c>
      <c r="CT50" s="119">
        <f t="shared" si="48"/>
        <v>0</v>
      </c>
    </row>
    <row r="51" spans="1:98" s="102" customFormat="1" outlineLevel="1">
      <c r="A51"/>
      <c r="B51" t="s">
        <v>69</v>
      </c>
      <c r="C51" s="5" t="s">
        <v>197</v>
      </c>
      <c r="D51" s="102">
        <f>'[2]Yearly LC Propylene'!D51</f>
        <v>0</v>
      </c>
      <c r="E51" s="102">
        <f>'[2]Yearly LC Propylene'!E51</f>
        <v>0</v>
      </c>
      <c r="F51" s="102">
        <f>'[2]Yearly LC Propylene'!F51</f>
        <v>0</v>
      </c>
      <c r="G51" s="102">
        <f>'[2]Yearly LC Propylene'!G51</f>
        <v>0</v>
      </c>
      <c r="H51" s="102">
        <f>'[2]Yearly LC Propylene'!H51</f>
        <v>0</v>
      </c>
      <c r="I51" s="102">
        <f>'[2]Yearly LC Propylene'!I51</f>
        <v>0</v>
      </c>
      <c r="J51" s="102">
        <f>'[2]Yearly LC Propylene'!J51</f>
        <v>0</v>
      </c>
      <c r="K51" s="102">
        <f>'[2]Yearly LC Propylene'!K51</f>
        <v>0</v>
      </c>
      <c r="L51" s="102">
        <f>'[2]Yearly LC Propylene'!L51</f>
        <v>0</v>
      </c>
      <c r="M51" s="102">
        <f>'[2]Yearly LC Propylene'!M51</f>
        <v>0</v>
      </c>
      <c r="N51" s="102">
        <f>'[2]Yearly LC Propylene'!N51</f>
        <v>0</v>
      </c>
      <c r="O51" s="102">
        <f>'[2]Yearly LC Propylene'!O51</f>
        <v>0</v>
      </c>
      <c r="P51" s="102">
        <f>'[2]Yearly LC Propylene'!P51</f>
        <v>0</v>
      </c>
      <c r="Q51" s="102">
        <f>'[2]Yearly LC Propylene'!Q51</f>
        <v>0</v>
      </c>
      <c r="R51" s="102">
        <f>'[2]Yearly LC Propylene'!R51</f>
        <v>0</v>
      </c>
      <c r="S51" s="102">
        <f>'[2]Yearly LC Propylene'!S51</f>
        <v>0</v>
      </c>
      <c r="T51" s="102">
        <f>'[2]Yearly LC Propylene'!T51</f>
        <v>0</v>
      </c>
      <c r="U51" s="102">
        <f>'[2]Yearly LC Propylene'!U51</f>
        <v>0</v>
      </c>
      <c r="V51" s="102">
        <f>'[2]Yearly LC Propylene'!V51</f>
        <v>0</v>
      </c>
      <c r="W51" s="102">
        <f>'[2]Yearly LC Propylene'!W51</f>
        <v>0</v>
      </c>
      <c r="X51" s="102">
        <f>'[2]Yearly LC Propylene'!X51</f>
        <v>0</v>
      </c>
      <c r="Y51" s="102">
        <f>'[2]Yearly LC Propylene'!Y51</f>
        <v>0</v>
      </c>
      <c r="Z51" s="102">
        <f>'[2]Yearly LC Propylene'!Z51</f>
        <v>0</v>
      </c>
      <c r="AA51" s="102">
        <f>'[2]Yearly LC Propylene'!AA51</f>
        <v>0</v>
      </c>
      <c r="AB51" s="102">
        <f>'[2]Yearly LC Propylene'!AB51</f>
        <v>0</v>
      </c>
      <c r="AC51" s="102">
        <f>'[2]Yearly LC Propylene'!AC51</f>
        <v>0</v>
      </c>
      <c r="AD51" s="102">
        <f>'[2]Yearly LC Propylene'!AD51</f>
        <v>0</v>
      </c>
      <c r="AE51" s="102">
        <f>'[2]Yearly LC Propylene'!AE51</f>
        <v>0</v>
      </c>
      <c r="AF51" s="102">
        <f>'[2]Yearly LC Propylene'!AF51</f>
        <v>0</v>
      </c>
      <c r="AG51" s="102">
        <f>'[2]Yearly LC Propylene'!AG51</f>
        <v>0</v>
      </c>
      <c r="AH51" s="102">
        <f>'[2]Yearly LC Propylene'!AH51</f>
        <v>0</v>
      </c>
      <c r="AI51" s="88"/>
      <c r="AJ51" s="102">
        <f>'[3]Yearly LC Propylene'!D51</f>
        <v>0</v>
      </c>
      <c r="AK51" s="102">
        <f>'[3]Yearly LC Propylene'!E51</f>
        <v>0</v>
      </c>
      <c r="AL51" s="102">
        <f>'[3]Yearly LC Propylene'!F51</f>
        <v>0</v>
      </c>
      <c r="AM51" s="102">
        <f>'[3]Yearly LC Propylene'!G51</f>
        <v>0</v>
      </c>
      <c r="AN51" s="102">
        <f>'[3]Yearly LC Propylene'!H51</f>
        <v>0</v>
      </c>
      <c r="AO51" s="102">
        <f>'[3]Yearly LC Propylene'!I51</f>
        <v>0</v>
      </c>
      <c r="AP51" s="102">
        <f>'[3]Yearly LC Propylene'!J51</f>
        <v>0</v>
      </c>
      <c r="AQ51" s="102">
        <f>'[3]Yearly LC Propylene'!K51</f>
        <v>0</v>
      </c>
      <c r="AR51" s="102">
        <f>'[3]Yearly LC Propylene'!L51</f>
        <v>0</v>
      </c>
      <c r="AS51" s="102">
        <f>'[3]Yearly LC Propylene'!M51</f>
        <v>0</v>
      </c>
      <c r="AT51" s="102">
        <f>'[3]Yearly LC Propylene'!N51</f>
        <v>0</v>
      </c>
      <c r="AU51" s="102">
        <f>'[3]Yearly LC Propylene'!O51</f>
        <v>0</v>
      </c>
      <c r="AV51" s="102">
        <f>'[3]Yearly LC Propylene'!P51</f>
        <v>0</v>
      </c>
      <c r="AW51" s="102">
        <f>'[3]Yearly LC Propylene'!Q51</f>
        <v>0</v>
      </c>
      <c r="AX51" s="102">
        <f>'[3]Yearly LC Propylene'!R51</f>
        <v>0</v>
      </c>
      <c r="AY51" s="102">
        <f>'[3]Yearly LC Propylene'!S51</f>
        <v>0</v>
      </c>
      <c r="AZ51" s="102">
        <f>'[3]Yearly LC Propylene'!T51</f>
        <v>0</v>
      </c>
      <c r="BA51" s="102">
        <f>'[3]Yearly LC Propylene'!U51</f>
        <v>0</v>
      </c>
      <c r="BB51" s="102">
        <f>'[3]Yearly LC Propylene'!V51</f>
        <v>0</v>
      </c>
      <c r="BC51" s="102">
        <f>'[3]Yearly LC Propylene'!W51</f>
        <v>0</v>
      </c>
      <c r="BD51" s="102">
        <f>'[3]Yearly LC Propylene'!X51</f>
        <v>0</v>
      </c>
      <c r="BE51" s="102">
        <f>'[3]Yearly LC Propylene'!Y51</f>
        <v>0</v>
      </c>
      <c r="BF51" s="102">
        <f>'[3]Yearly LC Propylene'!Z51</f>
        <v>0</v>
      </c>
      <c r="BG51" s="102">
        <f>'[3]Yearly LC Propylene'!AA51</f>
        <v>0</v>
      </c>
      <c r="BH51" s="102">
        <f>'[3]Yearly LC Propylene'!AB51</f>
        <v>0</v>
      </c>
      <c r="BI51" s="102">
        <f>'[3]Yearly LC Propylene'!AC51</f>
        <v>0</v>
      </c>
      <c r="BJ51" s="102">
        <f>'[3]Yearly LC Propylene'!AD51</f>
        <v>0</v>
      </c>
      <c r="BK51" s="102">
        <f>'[3]Yearly LC Propylene'!AE51</f>
        <v>0</v>
      </c>
      <c r="BL51" s="102">
        <f>'[3]Yearly LC Propylene'!AF51</f>
        <v>0</v>
      </c>
      <c r="BM51" s="102">
        <f>'[3]Yearly LC Propylene'!AG51</f>
        <v>0</v>
      </c>
      <c r="BN51" s="102">
        <f>'[3]Yearly LC Propylene'!AH51</f>
        <v>0</v>
      </c>
      <c r="BO51" s="88"/>
      <c r="BP51" s="102">
        <f t="shared" si="47"/>
        <v>0</v>
      </c>
      <c r="BQ51" s="102">
        <f t="shared" si="47"/>
        <v>0</v>
      </c>
      <c r="BR51" s="102">
        <f t="shared" si="47"/>
        <v>0</v>
      </c>
      <c r="BS51" s="102">
        <f t="shared" si="47"/>
        <v>0</v>
      </c>
      <c r="BT51" s="102">
        <f t="shared" si="47"/>
        <v>0</v>
      </c>
      <c r="BU51" s="102">
        <f t="shared" si="47"/>
        <v>0</v>
      </c>
      <c r="BV51" s="102">
        <f t="shared" si="47"/>
        <v>0</v>
      </c>
      <c r="BW51" s="102">
        <f t="shared" si="47"/>
        <v>0</v>
      </c>
      <c r="BX51" s="102">
        <f t="shared" si="47"/>
        <v>0</v>
      </c>
      <c r="BY51" s="102">
        <f t="shared" si="47"/>
        <v>0</v>
      </c>
      <c r="BZ51" s="102">
        <f t="shared" si="47"/>
        <v>0</v>
      </c>
      <c r="CA51" s="102">
        <f t="shared" si="47"/>
        <v>0</v>
      </c>
      <c r="CB51" s="102">
        <f t="shared" si="47"/>
        <v>0</v>
      </c>
      <c r="CC51" s="102">
        <f t="shared" si="46"/>
        <v>0</v>
      </c>
      <c r="CD51" s="102">
        <f t="shared" si="46"/>
        <v>0</v>
      </c>
      <c r="CE51" s="102">
        <f t="shared" si="46"/>
        <v>0</v>
      </c>
      <c r="CF51" s="102">
        <f t="shared" si="46"/>
        <v>0</v>
      </c>
      <c r="CG51" s="102">
        <f t="shared" si="46"/>
        <v>0</v>
      </c>
      <c r="CH51" s="102">
        <f t="shared" si="46"/>
        <v>0</v>
      </c>
      <c r="CI51" s="102">
        <f t="shared" si="46"/>
        <v>0</v>
      </c>
      <c r="CJ51" s="102">
        <f t="shared" si="46"/>
        <v>0</v>
      </c>
      <c r="CK51" s="102">
        <f t="shared" si="46"/>
        <v>0</v>
      </c>
      <c r="CL51" s="102">
        <f t="shared" si="46"/>
        <v>0</v>
      </c>
      <c r="CM51" s="102">
        <f t="shared" si="48"/>
        <v>0</v>
      </c>
      <c r="CN51" s="102">
        <f t="shared" si="48"/>
        <v>0</v>
      </c>
      <c r="CO51" s="102">
        <f t="shared" si="48"/>
        <v>0</v>
      </c>
      <c r="CP51" s="102">
        <f t="shared" si="48"/>
        <v>0</v>
      </c>
      <c r="CQ51" s="102">
        <f t="shared" si="48"/>
        <v>0</v>
      </c>
      <c r="CR51" s="102">
        <f t="shared" si="48"/>
        <v>0</v>
      </c>
      <c r="CS51" s="102">
        <f t="shared" si="48"/>
        <v>0</v>
      </c>
      <c r="CT51" s="102">
        <f t="shared" si="48"/>
        <v>0</v>
      </c>
    </row>
    <row r="52" spans="1:98" s="102" customFormat="1" outlineLevel="1">
      <c r="A52"/>
      <c r="B52" t="s">
        <v>74</v>
      </c>
      <c r="C52" s="5" t="s">
        <v>197</v>
      </c>
      <c r="D52" s="102">
        <f>'[2]Yearly LC Propylene'!D52</f>
        <v>0</v>
      </c>
      <c r="E52" s="102">
        <f>'[2]Yearly LC Propylene'!E52</f>
        <v>0</v>
      </c>
      <c r="F52" s="102">
        <f>'[2]Yearly LC Propylene'!F52</f>
        <v>0</v>
      </c>
      <c r="G52" s="102">
        <f>'[2]Yearly LC Propylene'!G52</f>
        <v>0</v>
      </c>
      <c r="H52" s="102">
        <f>'[2]Yearly LC Propylene'!H52</f>
        <v>0</v>
      </c>
      <c r="I52" s="102">
        <f>'[2]Yearly LC Propylene'!I52</f>
        <v>0</v>
      </c>
      <c r="J52" s="102">
        <f>'[2]Yearly LC Propylene'!J52</f>
        <v>0</v>
      </c>
      <c r="K52" s="102">
        <f>'[2]Yearly LC Propylene'!K52</f>
        <v>0</v>
      </c>
      <c r="L52" s="102">
        <f>'[2]Yearly LC Propylene'!L52</f>
        <v>0</v>
      </c>
      <c r="M52" s="102">
        <f>'[2]Yearly LC Propylene'!M52</f>
        <v>0</v>
      </c>
      <c r="N52" s="102">
        <f>'[2]Yearly LC Propylene'!N52</f>
        <v>0</v>
      </c>
      <c r="O52" s="102">
        <f>'[2]Yearly LC Propylene'!O52</f>
        <v>0</v>
      </c>
      <c r="P52" s="102">
        <f>'[2]Yearly LC Propylene'!P52</f>
        <v>0</v>
      </c>
      <c r="Q52" s="102">
        <f>'[2]Yearly LC Propylene'!Q52</f>
        <v>0</v>
      </c>
      <c r="R52" s="102">
        <f>'[2]Yearly LC Propylene'!R52</f>
        <v>0</v>
      </c>
      <c r="S52" s="102">
        <f>'[2]Yearly LC Propylene'!S52</f>
        <v>0</v>
      </c>
      <c r="T52" s="102">
        <f>'[2]Yearly LC Propylene'!T52</f>
        <v>0</v>
      </c>
      <c r="U52" s="102">
        <f>'[2]Yearly LC Propylene'!U52</f>
        <v>0</v>
      </c>
      <c r="V52" s="102">
        <f>'[2]Yearly LC Propylene'!V52</f>
        <v>0</v>
      </c>
      <c r="W52" s="102">
        <f>'[2]Yearly LC Propylene'!W52</f>
        <v>0</v>
      </c>
      <c r="X52" s="102">
        <f>'[2]Yearly LC Propylene'!X52</f>
        <v>0</v>
      </c>
      <c r="Y52" s="102">
        <f>'[2]Yearly LC Propylene'!Y52</f>
        <v>0</v>
      </c>
      <c r="Z52" s="102">
        <f>'[2]Yearly LC Propylene'!Z52</f>
        <v>0</v>
      </c>
      <c r="AA52" s="102">
        <f>'[2]Yearly LC Propylene'!AA52</f>
        <v>0</v>
      </c>
      <c r="AB52" s="102">
        <f>'[2]Yearly LC Propylene'!AB52</f>
        <v>0</v>
      </c>
      <c r="AC52" s="102">
        <f>'[2]Yearly LC Propylene'!AC52</f>
        <v>0</v>
      </c>
      <c r="AD52" s="102">
        <f>'[2]Yearly LC Propylene'!AD52</f>
        <v>0</v>
      </c>
      <c r="AE52" s="102">
        <f>'[2]Yearly LC Propylene'!AE52</f>
        <v>0</v>
      </c>
      <c r="AF52" s="102">
        <f>'[2]Yearly LC Propylene'!AF52</f>
        <v>0</v>
      </c>
      <c r="AG52" s="102">
        <f>'[2]Yearly LC Propylene'!AG52</f>
        <v>0</v>
      </c>
      <c r="AH52" s="102">
        <f>'[2]Yearly LC Propylene'!AH52</f>
        <v>0</v>
      </c>
      <c r="AI52" s="88"/>
      <c r="AJ52" s="102">
        <f>'[3]Yearly LC Propylene'!D52</f>
        <v>0</v>
      </c>
      <c r="AK52" s="102">
        <f>'[3]Yearly LC Propylene'!E52</f>
        <v>0</v>
      </c>
      <c r="AL52" s="102">
        <f>'[3]Yearly LC Propylene'!F52</f>
        <v>0</v>
      </c>
      <c r="AM52" s="102">
        <f>'[3]Yearly LC Propylene'!G52</f>
        <v>0</v>
      </c>
      <c r="AN52" s="102">
        <f>'[3]Yearly LC Propylene'!H52</f>
        <v>0</v>
      </c>
      <c r="AO52" s="102">
        <f>'[3]Yearly LC Propylene'!I52</f>
        <v>0</v>
      </c>
      <c r="AP52" s="102">
        <f>'[3]Yearly LC Propylene'!J52</f>
        <v>0</v>
      </c>
      <c r="AQ52" s="102">
        <f>'[3]Yearly LC Propylene'!K52</f>
        <v>0</v>
      </c>
      <c r="AR52" s="102">
        <f>'[3]Yearly LC Propylene'!L52</f>
        <v>0</v>
      </c>
      <c r="AS52" s="102">
        <f>'[3]Yearly LC Propylene'!M52</f>
        <v>0</v>
      </c>
      <c r="AT52" s="102">
        <f>'[3]Yearly LC Propylene'!N52</f>
        <v>0</v>
      </c>
      <c r="AU52" s="102">
        <f>'[3]Yearly LC Propylene'!O52</f>
        <v>0</v>
      </c>
      <c r="AV52" s="102">
        <f>'[3]Yearly LC Propylene'!P52</f>
        <v>0</v>
      </c>
      <c r="AW52" s="102">
        <f>'[3]Yearly LC Propylene'!Q52</f>
        <v>0</v>
      </c>
      <c r="AX52" s="102">
        <f>'[3]Yearly LC Propylene'!R52</f>
        <v>0</v>
      </c>
      <c r="AY52" s="102">
        <f>'[3]Yearly LC Propylene'!S52</f>
        <v>0</v>
      </c>
      <c r="AZ52" s="102">
        <f>'[3]Yearly LC Propylene'!T52</f>
        <v>0</v>
      </c>
      <c r="BA52" s="102">
        <f>'[3]Yearly LC Propylene'!U52</f>
        <v>0</v>
      </c>
      <c r="BB52" s="102">
        <f>'[3]Yearly LC Propylene'!V52</f>
        <v>0</v>
      </c>
      <c r="BC52" s="102">
        <f>'[3]Yearly LC Propylene'!W52</f>
        <v>0</v>
      </c>
      <c r="BD52" s="102">
        <f>'[3]Yearly LC Propylene'!X52</f>
        <v>0</v>
      </c>
      <c r="BE52" s="102">
        <f>'[3]Yearly LC Propylene'!Y52</f>
        <v>0</v>
      </c>
      <c r="BF52" s="102">
        <f>'[3]Yearly LC Propylene'!Z52</f>
        <v>0</v>
      </c>
      <c r="BG52" s="102">
        <f>'[3]Yearly LC Propylene'!AA52</f>
        <v>0</v>
      </c>
      <c r="BH52" s="102">
        <f>'[3]Yearly LC Propylene'!AB52</f>
        <v>0</v>
      </c>
      <c r="BI52" s="102">
        <f>'[3]Yearly LC Propylene'!AC52</f>
        <v>0</v>
      </c>
      <c r="BJ52" s="102">
        <f>'[3]Yearly LC Propylene'!AD52</f>
        <v>0</v>
      </c>
      <c r="BK52" s="102">
        <f>'[3]Yearly LC Propylene'!AE52</f>
        <v>0</v>
      </c>
      <c r="BL52" s="102">
        <f>'[3]Yearly LC Propylene'!AF52</f>
        <v>0</v>
      </c>
      <c r="BM52" s="102">
        <f>'[3]Yearly LC Propylene'!AG52</f>
        <v>0</v>
      </c>
      <c r="BN52" s="102">
        <f>'[3]Yearly LC Propylene'!AH52</f>
        <v>0</v>
      </c>
      <c r="BO52" s="88"/>
      <c r="BP52" s="102">
        <f t="shared" si="47"/>
        <v>0</v>
      </c>
      <c r="BQ52" s="102">
        <f t="shared" si="47"/>
        <v>0</v>
      </c>
      <c r="BR52" s="102">
        <f t="shared" si="47"/>
        <v>0</v>
      </c>
      <c r="BS52" s="102">
        <f t="shared" si="47"/>
        <v>0</v>
      </c>
      <c r="BT52" s="102">
        <f t="shared" si="47"/>
        <v>0</v>
      </c>
      <c r="BU52" s="102">
        <f t="shared" si="47"/>
        <v>0</v>
      </c>
      <c r="BV52" s="102">
        <f t="shared" si="47"/>
        <v>0</v>
      </c>
      <c r="BW52" s="102">
        <f t="shared" si="47"/>
        <v>0</v>
      </c>
      <c r="BX52" s="102">
        <f t="shared" si="47"/>
        <v>0</v>
      </c>
      <c r="BY52" s="102">
        <f t="shared" si="47"/>
        <v>0</v>
      </c>
      <c r="BZ52" s="102">
        <f t="shared" si="47"/>
        <v>0</v>
      </c>
      <c r="CA52" s="102">
        <f t="shared" si="47"/>
        <v>0</v>
      </c>
      <c r="CB52" s="102">
        <f t="shared" si="47"/>
        <v>0</v>
      </c>
      <c r="CC52" s="102">
        <f t="shared" si="46"/>
        <v>0</v>
      </c>
      <c r="CD52" s="102">
        <f t="shared" si="46"/>
        <v>0</v>
      </c>
      <c r="CE52" s="102">
        <f t="shared" si="46"/>
        <v>0</v>
      </c>
      <c r="CF52" s="102">
        <f t="shared" si="46"/>
        <v>0</v>
      </c>
      <c r="CG52" s="102">
        <f t="shared" si="46"/>
        <v>0</v>
      </c>
      <c r="CH52" s="102">
        <f t="shared" si="46"/>
        <v>0</v>
      </c>
      <c r="CI52" s="102">
        <f t="shared" si="46"/>
        <v>0</v>
      </c>
      <c r="CJ52" s="102">
        <f t="shared" si="46"/>
        <v>0</v>
      </c>
      <c r="CK52" s="102">
        <f t="shared" si="46"/>
        <v>0</v>
      </c>
      <c r="CL52" s="102">
        <f t="shared" si="46"/>
        <v>0</v>
      </c>
      <c r="CM52" s="102">
        <f t="shared" si="48"/>
        <v>0</v>
      </c>
      <c r="CN52" s="102">
        <f t="shared" si="48"/>
        <v>0</v>
      </c>
      <c r="CO52" s="102">
        <f t="shared" si="48"/>
        <v>0</v>
      </c>
      <c r="CP52" s="102">
        <f t="shared" si="48"/>
        <v>0</v>
      </c>
      <c r="CQ52" s="102">
        <f t="shared" si="48"/>
        <v>0</v>
      </c>
      <c r="CR52" s="102">
        <f t="shared" si="48"/>
        <v>0</v>
      </c>
      <c r="CS52" s="102">
        <f t="shared" si="48"/>
        <v>0</v>
      </c>
      <c r="CT52" s="102">
        <f t="shared" si="48"/>
        <v>0</v>
      </c>
    </row>
    <row r="53" spans="1:98" s="120" customFormat="1">
      <c r="A53" s="10"/>
      <c r="B53" s="10" t="s">
        <v>71</v>
      </c>
      <c r="C53" s="11" t="s">
        <v>197</v>
      </c>
      <c r="D53" s="102">
        <f>'[2]Yearly LC Propylene'!D53</f>
        <v>0</v>
      </c>
      <c r="E53" s="102">
        <f>'[2]Yearly LC Propylene'!E53</f>
        <v>0</v>
      </c>
      <c r="F53" s="102">
        <f>'[2]Yearly LC Propylene'!F53</f>
        <v>0</v>
      </c>
      <c r="G53" s="102">
        <f>'[2]Yearly LC Propylene'!G53</f>
        <v>0</v>
      </c>
      <c r="H53" s="102">
        <f>'[2]Yearly LC Propylene'!H53</f>
        <v>0</v>
      </c>
      <c r="I53" s="102">
        <f>'[2]Yearly LC Propylene'!I53</f>
        <v>0</v>
      </c>
      <c r="J53" s="102">
        <f>'[2]Yearly LC Propylene'!J53</f>
        <v>0</v>
      </c>
      <c r="K53" s="102">
        <f>'[2]Yearly LC Propylene'!K53</f>
        <v>0</v>
      </c>
      <c r="L53" s="102">
        <f>'[2]Yearly LC Propylene'!L53</f>
        <v>0</v>
      </c>
      <c r="M53" s="102">
        <f>'[2]Yearly LC Propylene'!M53</f>
        <v>0</v>
      </c>
      <c r="N53" s="102">
        <f>'[2]Yearly LC Propylene'!N53</f>
        <v>0</v>
      </c>
      <c r="O53" s="102">
        <f>'[2]Yearly LC Propylene'!O53</f>
        <v>0</v>
      </c>
      <c r="P53" s="102">
        <f>'[2]Yearly LC Propylene'!P53</f>
        <v>0</v>
      </c>
      <c r="Q53" s="102">
        <f>'[2]Yearly LC Propylene'!Q53</f>
        <v>0</v>
      </c>
      <c r="R53" s="102">
        <f>'[2]Yearly LC Propylene'!R53</f>
        <v>0</v>
      </c>
      <c r="S53" s="102">
        <f>'[2]Yearly LC Propylene'!S53</f>
        <v>0</v>
      </c>
      <c r="T53" s="102">
        <f>'[2]Yearly LC Propylene'!T53</f>
        <v>0</v>
      </c>
      <c r="U53" s="102">
        <f>'[2]Yearly LC Propylene'!U53</f>
        <v>0</v>
      </c>
      <c r="V53" s="102">
        <f>'[2]Yearly LC Propylene'!V53</f>
        <v>0</v>
      </c>
      <c r="W53" s="102">
        <f>'[2]Yearly LC Propylene'!W53</f>
        <v>0</v>
      </c>
      <c r="X53" s="102">
        <f>'[2]Yearly LC Propylene'!X53</f>
        <v>0</v>
      </c>
      <c r="Y53" s="102">
        <f>'[2]Yearly LC Propylene'!Y53</f>
        <v>0</v>
      </c>
      <c r="Z53" s="102">
        <f>'[2]Yearly LC Propylene'!Z53</f>
        <v>0</v>
      </c>
      <c r="AA53" s="102">
        <f>'[2]Yearly LC Propylene'!AA53</f>
        <v>0</v>
      </c>
      <c r="AB53" s="102">
        <f>'[2]Yearly LC Propylene'!AB53</f>
        <v>0</v>
      </c>
      <c r="AC53" s="102">
        <f>'[2]Yearly LC Propylene'!AC53</f>
        <v>0</v>
      </c>
      <c r="AD53" s="102">
        <f>'[2]Yearly LC Propylene'!AD53</f>
        <v>0</v>
      </c>
      <c r="AE53" s="102">
        <f>'[2]Yearly LC Propylene'!AE53</f>
        <v>0</v>
      </c>
      <c r="AF53" s="102">
        <f>'[2]Yearly LC Propylene'!AF53</f>
        <v>0</v>
      </c>
      <c r="AG53" s="102">
        <f>'[2]Yearly LC Propylene'!AG53</f>
        <v>0</v>
      </c>
      <c r="AH53" s="102">
        <f>'[2]Yearly LC Propylene'!AH53</f>
        <v>0</v>
      </c>
      <c r="AI53" s="88"/>
      <c r="AJ53" s="102">
        <f>'[3]Yearly LC Propylene'!D53</f>
        <v>0</v>
      </c>
      <c r="AK53" s="102">
        <f>'[3]Yearly LC Propylene'!E53</f>
        <v>0</v>
      </c>
      <c r="AL53" s="102">
        <f>'[3]Yearly LC Propylene'!F53</f>
        <v>0</v>
      </c>
      <c r="AM53" s="102">
        <f>'[3]Yearly LC Propylene'!G53</f>
        <v>0</v>
      </c>
      <c r="AN53" s="102">
        <f>'[3]Yearly LC Propylene'!H53</f>
        <v>0</v>
      </c>
      <c r="AO53" s="102">
        <f>'[3]Yearly LC Propylene'!I53</f>
        <v>0</v>
      </c>
      <c r="AP53" s="102">
        <f>'[3]Yearly LC Propylene'!J53</f>
        <v>0</v>
      </c>
      <c r="AQ53" s="102">
        <f>'[3]Yearly LC Propylene'!K53</f>
        <v>0</v>
      </c>
      <c r="AR53" s="102">
        <f>'[3]Yearly LC Propylene'!L53</f>
        <v>0</v>
      </c>
      <c r="AS53" s="102">
        <f>'[3]Yearly LC Propylene'!M53</f>
        <v>0</v>
      </c>
      <c r="AT53" s="102">
        <f>'[3]Yearly LC Propylene'!N53</f>
        <v>0</v>
      </c>
      <c r="AU53" s="102">
        <f>'[3]Yearly LC Propylene'!O53</f>
        <v>0</v>
      </c>
      <c r="AV53" s="102">
        <f>'[3]Yearly LC Propylene'!P53</f>
        <v>0</v>
      </c>
      <c r="AW53" s="102">
        <f>'[3]Yearly LC Propylene'!Q53</f>
        <v>0</v>
      </c>
      <c r="AX53" s="102">
        <f>'[3]Yearly LC Propylene'!R53</f>
        <v>0</v>
      </c>
      <c r="AY53" s="102">
        <f>'[3]Yearly LC Propylene'!S53</f>
        <v>0</v>
      </c>
      <c r="AZ53" s="102">
        <f>'[3]Yearly LC Propylene'!T53</f>
        <v>0</v>
      </c>
      <c r="BA53" s="102">
        <f>'[3]Yearly LC Propylene'!U53</f>
        <v>0</v>
      </c>
      <c r="BB53" s="102">
        <f>'[3]Yearly LC Propylene'!V53</f>
        <v>0</v>
      </c>
      <c r="BC53" s="102">
        <f>'[3]Yearly LC Propylene'!W53</f>
        <v>0</v>
      </c>
      <c r="BD53" s="102">
        <f>'[3]Yearly LC Propylene'!X53</f>
        <v>0</v>
      </c>
      <c r="BE53" s="102">
        <f>'[3]Yearly LC Propylene'!Y53</f>
        <v>0</v>
      </c>
      <c r="BF53" s="102">
        <f>'[3]Yearly LC Propylene'!Z53</f>
        <v>0</v>
      </c>
      <c r="BG53" s="102">
        <f>'[3]Yearly LC Propylene'!AA53</f>
        <v>0</v>
      </c>
      <c r="BH53" s="102">
        <f>'[3]Yearly LC Propylene'!AB53</f>
        <v>0</v>
      </c>
      <c r="BI53" s="102">
        <f>'[3]Yearly LC Propylene'!AC53</f>
        <v>0</v>
      </c>
      <c r="BJ53" s="102">
        <f>'[3]Yearly LC Propylene'!AD53</f>
        <v>0</v>
      </c>
      <c r="BK53" s="102">
        <f>'[3]Yearly LC Propylene'!AE53</f>
        <v>0</v>
      </c>
      <c r="BL53" s="102">
        <f>'[3]Yearly LC Propylene'!AF53</f>
        <v>0</v>
      </c>
      <c r="BM53" s="102">
        <f>'[3]Yearly LC Propylene'!AG53</f>
        <v>0</v>
      </c>
      <c r="BN53" s="102">
        <f>'[3]Yearly LC Propylene'!AH53</f>
        <v>0</v>
      </c>
      <c r="BO53" s="88"/>
      <c r="BP53" s="102">
        <f t="shared" si="47"/>
        <v>0</v>
      </c>
      <c r="BQ53" s="102">
        <f t="shared" si="47"/>
        <v>0</v>
      </c>
      <c r="BR53" s="102">
        <f t="shared" si="47"/>
        <v>0</v>
      </c>
      <c r="BS53" s="102">
        <f t="shared" si="47"/>
        <v>0</v>
      </c>
      <c r="BT53" s="102">
        <f t="shared" si="47"/>
        <v>0</v>
      </c>
      <c r="BU53" s="102">
        <f t="shared" si="47"/>
        <v>0</v>
      </c>
      <c r="BV53" s="102">
        <f t="shared" si="47"/>
        <v>0</v>
      </c>
      <c r="BW53" s="102">
        <f t="shared" si="47"/>
        <v>0</v>
      </c>
      <c r="BX53" s="102">
        <f t="shared" si="47"/>
        <v>0</v>
      </c>
      <c r="BY53" s="102">
        <f t="shared" si="47"/>
        <v>0</v>
      </c>
      <c r="BZ53" s="102">
        <f t="shared" si="47"/>
        <v>0</v>
      </c>
      <c r="CA53" s="102">
        <f t="shared" si="47"/>
        <v>0</v>
      </c>
      <c r="CB53" s="102">
        <f t="shared" si="47"/>
        <v>0</v>
      </c>
      <c r="CC53" s="102">
        <f t="shared" si="46"/>
        <v>0</v>
      </c>
      <c r="CD53" s="102">
        <f t="shared" si="46"/>
        <v>0</v>
      </c>
      <c r="CE53" s="102">
        <f t="shared" si="46"/>
        <v>0</v>
      </c>
      <c r="CF53" s="102">
        <f t="shared" si="46"/>
        <v>0</v>
      </c>
      <c r="CG53" s="102">
        <f t="shared" si="46"/>
        <v>0</v>
      </c>
      <c r="CH53" s="102">
        <f t="shared" si="46"/>
        <v>0</v>
      </c>
      <c r="CI53" s="102">
        <f t="shared" si="46"/>
        <v>0</v>
      </c>
      <c r="CJ53" s="102">
        <f t="shared" si="46"/>
        <v>0</v>
      </c>
      <c r="CK53" s="102">
        <f t="shared" si="46"/>
        <v>0</v>
      </c>
      <c r="CL53" s="102">
        <f t="shared" si="46"/>
        <v>0</v>
      </c>
      <c r="CM53" s="102">
        <f t="shared" si="48"/>
        <v>0</v>
      </c>
      <c r="CN53" s="102">
        <f t="shared" si="48"/>
        <v>0</v>
      </c>
      <c r="CO53" s="102">
        <f t="shared" si="48"/>
        <v>0</v>
      </c>
      <c r="CP53" s="102">
        <f t="shared" si="48"/>
        <v>0</v>
      </c>
      <c r="CQ53" s="102">
        <f t="shared" si="48"/>
        <v>0</v>
      </c>
      <c r="CR53" s="102">
        <f t="shared" si="48"/>
        <v>0</v>
      </c>
      <c r="CS53" s="102">
        <f t="shared" si="48"/>
        <v>0</v>
      </c>
      <c r="CT53" s="102">
        <f t="shared" si="48"/>
        <v>0</v>
      </c>
    </row>
    <row r="54" spans="1:98" s="119" customFormat="1">
      <c r="A54" s="6" t="s">
        <v>75</v>
      </c>
      <c r="B54" s="6" t="s">
        <v>48</v>
      </c>
      <c r="C54" s="17" t="s">
        <v>197</v>
      </c>
      <c r="D54" s="102">
        <f>'[2]Yearly LC Propylene'!D54</f>
        <v>350789.70130119962</v>
      </c>
      <c r="E54" s="102">
        <f>'[2]Yearly LC Propylene'!E54</f>
        <v>345816.38952354999</v>
      </c>
      <c r="F54" s="102">
        <f>'[2]Yearly LC Propylene'!F54</f>
        <v>340895.35423096974</v>
      </c>
      <c r="G54" s="102">
        <f>'[2]Yearly LC Propylene'!G54</f>
        <v>336026.10836550849</v>
      </c>
      <c r="H54" s="102">
        <f>'[2]Yearly LC Propylene'!H54</f>
        <v>331208.16911868949</v>
      </c>
      <c r="I54" s="102">
        <f>'[2]Yearly LC Propylene'!I54</f>
        <v>326441.05789593636</v>
      </c>
      <c r="J54" s="102">
        <f>'[2]Yearly LC Propylene'!J54</f>
        <v>321724.30028129037</v>
      </c>
      <c r="K54" s="102">
        <f>'[2]Yearly LC Propylene'!K54</f>
        <v>317057.42600241432</v>
      </c>
      <c r="L54" s="102">
        <f>'[2]Yearly LC Propylene'!L54</f>
        <v>312439.96889588097</v>
      </c>
      <c r="M54" s="102">
        <f>'[2]Yearly LC Propylene'!M54</f>
        <v>307871.46687274455</v>
      </c>
      <c r="N54" s="102">
        <f>'[2]Yearly LC Propylene'!N54</f>
        <v>303351.46188439231</v>
      </c>
      <c r="O54" s="102">
        <f>'[2]Yearly LC Propylene'!O54</f>
        <v>298879.49988867395</v>
      </c>
      <c r="P54" s="102">
        <f>'[2]Yearly LC Propylene'!P54</f>
        <v>294455.13081630733</v>
      </c>
      <c r="Q54" s="102">
        <f>'[2]Yearly LC Propylene'!Q54</f>
        <v>290077.90853755758</v>
      </c>
      <c r="R54" s="102">
        <f>'[2]Yearly LC Propylene'!R54</f>
        <v>285747.39082918747</v>
      </c>
      <c r="S54" s="102">
        <f>'[2]Yearly LC Propylene'!S54</f>
        <v>281463.1393416776</v>
      </c>
      <c r="T54" s="102">
        <f>'[2]Yearly LC Propylene'!T54</f>
        <v>277224.71956671332</v>
      </c>
      <c r="U54" s="102">
        <f>'[2]Yearly LC Propylene'!U54</f>
        <v>273031.70080493676</v>
      </c>
      <c r="V54" s="102">
        <f>'[2]Yearly LC Propylene'!V54</f>
        <v>268883.65613396175</v>
      </c>
      <c r="W54" s="102">
        <f>'[2]Yearly LC Propylene'!W54</f>
        <v>264780.16237664991</v>
      </c>
      <c r="X54" s="102">
        <f>'[2]Yearly LC Propylene'!X54</f>
        <v>260720.8000696447</v>
      </c>
      <c r="Y54" s="102">
        <f>'[2]Yearly LC Propylene'!Y54</f>
        <v>256638.51925117441</v>
      </c>
      <c r="Z54" s="102">
        <f>'[2]Yearly LC Propylene'!Z54</f>
        <v>252600.47059525459</v>
      </c>
      <c r="AA54" s="102">
        <f>'[2]Yearly LC Propylene'!AA54</f>
        <v>248606.23588759315</v>
      </c>
      <c r="AB54" s="102">
        <f>'[2]Yearly LC Propylene'!AB54</f>
        <v>244655.40059454073</v>
      </c>
      <c r="AC54" s="102">
        <f>'[2]Yearly LC Propylene'!AC54</f>
        <v>240747.55383210268</v>
      </c>
      <c r="AD54" s="102">
        <f>'[2]Yearly LC Propylene'!AD54</f>
        <v>236882.28833520447</v>
      </c>
      <c r="AE54" s="102">
        <f>'[2]Yearly LC Propylene'!AE54</f>
        <v>233059.20042720766</v>
      </c>
      <c r="AF54" s="102">
        <f>'[2]Yearly LC Propylene'!AF54</f>
        <v>229277.88998967555</v>
      </c>
      <c r="AG54" s="102">
        <f>'[2]Yearly LC Propylene'!AG54</f>
        <v>225537.9604323855</v>
      </c>
      <c r="AH54" s="102">
        <f>'[2]Yearly LC Propylene'!AH54</f>
        <v>221839.01866358699</v>
      </c>
      <c r="AI54" s="88"/>
      <c r="AJ54" s="102">
        <f>'[3]Yearly LC Propylene'!D54</f>
        <v>137707.45987773585</v>
      </c>
      <c r="AK54" s="102">
        <f>'[3]Yearly LC Propylene'!E54</f>
        <v>136707.7037190235</v>
      </c>
      <c r="AL54" s="102">
        <f>'[3]Yearly LC Propylene'!F54</f>
        <v>135707.94756031112</v>
      </c>
      <c r="AM54" s="102">
        <f>'[3]Yearly LC Propylene'!G54</f>
        <v>134708.19140159877</v>
      </c>
      <c r="AN54" s="102">
        <f>'[3]Yearly LC Propylene'!H54</f>
        <v>133708.43524288639</v>
      </c>
      <c r="AO54" s="102">
        <f>'[3]Yearly LC Propylene'!I54</f>
        <v>132708.67908417404</v>
      </c>
      <c r="AP54" s="102">
        <f>'[3]Yearly LC Propylene'!J54</f>
        <v>131708.92292546167</v>
      </c>
      <c r="AQ54" s="102">
        <f>'[3]Yearly LC Propylene'!K54</f>
        <v>130709.16676674932</v>
      </c>
      <c r="AR54" s="102">
        <f>'[3]Yearly LC Propylene'!L54</f>
        <v>129709.41060803695</v>
      </c>
      <c r="AS54" s="102">
        <f>'[3]Yearly LC Propylene'!M54</f>
        <v>128709.65444932459</v>
      </c>
      <c r="AT54" s="102">
        <f>'[3]Yearly LC Propylene'!N54</f>
        <v>127709.89829061223</v>
      </c>
      <c r="AU54" s="102">
        <f>'[3]Yearly LC Propylene'!O54</f>
        <v>126710.14213189986</v>
      </c>
      <c r="AV54" s="102">
        <f>'[3]Yearly LC Propylene'!P54</f>
        <v>125710.3859731875</v>
      </c>
      <c r="AW54" s="102">
        <f>'[3]Yearly LC Propylene'!Q54</f>
        <v>124710.62981447513</v>
      </c>
      <c r="AX54" s="102">
        <f>'[3]Yearly LC Propylene'!R54</f>
        <v>123710.87365576277</v>
      </c>
      <c r="AY54" s="102">
        <f>'[3]Yearly LC Propylene'!S54</f>
        <v>122711.11749705041</v>
      </c>
      <c r="AZ54" s="102">
        <f>'[3]Yearly LC Propylene'!T54</f>
        <v>121711.36133833804</v>
      </c>
      <c r="BA54" s="102">
        <f>'[3]Yearly LC Propylene'!U54</f>
        <v>120711.60517962568</v>
      </c>
      <c r="BB54" s="102">
        <f>'[3]Yearly LC Propylene'!V54</f>
        <v>119711.84902091333</v>
      </c>
      <c r="BC54" s="102">
        <f>'[3]Yearly LC Propylene'!W54</f>
        <v>118712.09286220097</v>
      </c>
      <c r="BD54" s="102">
        <f>'[3]Yearly LC Propylene'!X54</f>
        <v>117712.3367034886</v>
      </c>
      <c r="BE54" s="102">
        <f>'[3]Yearly LC Propylene'!Y54</f>
        <v>116682.28490360314</v>
      </c>
      <c r="BF54" s="102">
        <f>'[3]Yearly LC Propylene'!Z54</f>
        <v>115652.23310371768</v>
      </c>
      <c r="BG54" s="102">
        <f>'[3]Yearly LC Propylene'!AA54</f>
        <v>114622.18130383221</v>
      </c>
      <c r="BH54" s="102">
        <f>'[3]Yearly LC Propylene'!AB54</f>
        <v>113592.12950394675</v>
      </c>
      <c r="BI54" s="102">
        <f>'[3]Yearly LC Propylene'!AC54</f>
        <v>112562.07770406127</v>
      </c>
      <c r="BJ54" s="102">
        <f>'[3]Yearly LC Propylene'!AD54</f>
        <v>111532.02590417581</v>
      </c>
      <c r="BK54" s="102">
        <f>'[3]Yearly LC Propylene'!AE54</f>
        <v>110501.97410429035</v>
      </c>
      <c r="BL54" s="102">
        <f>'[3]Yearly LC Propylene'!AF54</f>
        <v>109471.92230440488</v>
      </c>
      <c r="BM54" s="102">
        <f>'[3]Yearly LC Propylene'!AG54</f>
        <v>108441.87050451942</v>
      </c>
      <c r="BN54" s="102">
        <f>'[3]Yearly LC Propylene'!AH54</f>
        <v>107411.81870463396</v>
      </c>
      <c r="BO54" s="88"/>
      <c r="BP54" s="102">
        <f t="shared" si="47"/>
        <v>488497.16117893544</v>
      </c>
      <c r="BQ54" s="102">
        <f t="shared" si="47"/>
        <v>482524.09324257349</v>
      </c>
      <c r="BR54" s="102">
        <f t="shared" si="47"/>
        <v>476603.30179128086</v>
      </c>
      <c r="BS54" s="102">
        <f t="shared" si="47"/>
        <v>470734.29976710724</v>
      </c>
      <c r="BT54" s="102">
        <f t="shared" si="47"/>
        <v>464916.60436157591</v>
      </c>
      <c r="BU54" s="102">
        <f t="shared" si="47"/>
        <v>459149.73698011041</v>
      </c>
      <c r="BV54" s="102">
        <f t="shared" si="47"/>
        <v>453433.22320675204</v>
      </c>
      <c r="BW54" s="102">
        <f t="shared" si="47"/>
        <v>447766.59276916366</v>
      </c>
      <c r="BX54" s="102">
        <f t="shared" si="47"/>
        <v>442149.37950391794</v>
      </c>
      <c r="BY54" s="102">
        <f t="shared" si="47"/>
        <v>436581.12132206914</v>
      </c>
      <c r="BZ54" s="102">
        <f t="shared" si="47"/>
        <v>431061.36017500452</v>
      </c>
      <c r="CA54" s="102">
        <f t="shared" si="47"/>
        <v>425589.64202057384</v>
      </c>
      <c r="CB54" s="102">
        <f t="shared" si="47"/>
        <v>420165.51678949484</v>
      </c>
      <c r="CC54" s="102">
        <f t="shared" si="46"/>
        <v>414788.53835203272</v>
      </c>
      <c r="CD54" s="102">
        <f t="shared" si="46"/>
        <v>409458.26448495022</v>
      </c>
      <c r="CE54" s="102">
        <f t="shared" si="46"/>
        <v>404174.25683872798</v>
      </c>
      <c r="CF54" s="102">
        <f t="shared" si="46"/>
        <v>398936.08090505138</v>
      </c>
      <c r="CG54" s="102">
        <f t="shared" si="46"/>
        <v>393743.30598456244</v>
      </c>
      <c r="CH54" s="102">
        <f t="shared" si="46"/>
        <v>388595.50515487511</v>
      </c>
      <c r="CI54" s="102">
        <f t="shared" si="46"/>
        <v>383492.25523885089</v>
      </c>
      <c r="CJ54" s="102">
        <f t="shared" si="46"/>
        <v>378433.1367731333</v>
      </c>
      <c r="CK54" s="102">
        <f t="shared" si="46"/>
        <v>373320.80415477755</v>
      </c>
      <c r="CL54" s="102">
        <f t="shared" si="46"/>
        <v>368252.70369897224</v>
      </c>
      <c r="CM54" s="102">
        <f t="shared" si="48"/>
        <v>363228.41719142534</v>
      </c>
      <c r="CN54" s="102">
        <f t="shared" si="48"/>
        <v>358247.53009848751</v>
      </c>
      <c r="CO54" s="102">
        <f t="shared" si="48"/>
        <v>353309.63153616397</v>
      </c>
      <c r="CP54" s="102">
        <f t="shared" si="48"/>
        <v>348414.3142393803</v>
      </c>
      <c r="CQ54" s="102">
        <f t="shared" si="48"/>
        <v>343561.17453149799</v>
      </c>
      <c r="CR54" s="102">
        <f t="shared" si="48"/>
        <v>338749.81229408045</v>
      </c>
      <c r="CS54" s="102">
        <f t="shared" si="48"/>
        <v>333979.83093690494</v>
      </c>
      <c r="CT54" s="102">
        <f t="shared" si="48"/>
        <v>329250.83736822096</v>
      </c>
    </row>
    <row r="55" spans="1:98" s="102" customFormat="1" outlineLevel="1">
      <c r="A55"/>
      <c r="B55" t="s">
        <v>69</v>
      </c>
      <c r="C55" s="5" t="s">
        <v>197</v>
      </c>
      <c r="D55" s="91">
        <f>'[2]Yearly LC Propylene'!D55</f>
        <v>0</v>
      </c>
      <c r="E55" s="91">
        <f>'[2]Yearly LC Propylene'!E55</f>
        <v>66.380688359245127</v>
      </c>
      <c r="F55" s="91">
        <f>'[2]Yearly LC Propylene'!F55</f>
        <v>201.00760748039701</v>
      </c>
      <c r="G55" s="91">
        <f>'[2]Yearly LC Propylene'!G55</f>
        <v>403.42781088693408</v>
      </c>
      <c r="H55" s="91">
        <f>'[2]Yearly LC Propylene'!H55</f>
        <v>673.19035335709623</v>
      </c>
      <c r="I55" s="91">
        <f>'[2]Yearly LC Propylene'!I55</f>
        <v>1009.8462835580576</v>
      </c>
      <c r="J55" s="91">
        <f>'[2]Yearly LC Propylene'!J55</f>
        <v>1412.9486367044967</v>
      </c>
      <c r="K55" s="91">
        <f>'[2]Yearly LC Propylene'!K55</f>
        <v>1882.0524272414862</v>
      </c>
      <c r="L55" s="91">
        <f>'[2]Yearly LC Propylene'!L55</f>
        <v>2416.7146415516263</v>
      </c>
      <c r="M55" s="91">
        <f>'[2]Yearly LC Propylene'!M55</f>
        <v>3016.4942306863545</v>
      </c>
      <c r="N55" s="91">
        <f>'[2]Yearly LC Propylene'!N55</f>
        <v>3680.952103121344</v>
      </c>
      <c r="O55" s="91">
        <f>'[2]Yearly LC Propylene'!O55</f>
        <v>4288.3773832398947</v>
      </c>
      <c r="P55" s="91">
        <f>'[2]Yearly LC Propylene'!P55</f>
        <v>4938.1429553515236</v>
      </c>
      <c r="Q55" s="91">
        <f>'[2]Yearly LC Propylene'!Q55</f>
        <v>5629.9594911141367</v>
      </c>
      <c r="R55" s="91">
        <f>'[2]Yearly LC Propylene'!R55</f>
        <v>6363.5389527707894</v>
      </c>
      <c r="S55" s="91">
        <f>'[2]Yearly LC Propylene'!S55</f>
        <v>7138.5945883770137</v>
      </c>
      <c r="T55" s="91">
        <f>'[2]Yearly LC Propylene'!T55</f>
        <v>7954.8409270439888</v>
      </c>
      <c r="U55" s="91">
        <f>'[2]Yearly LC Propylene'!U55</f>
        <v>8811.9937741975245</v>
      </c>
      <c r="V55" s="91">
        <f>'[2]Yearly LC Propylene'!V55</f>
        <v>9709.7702068528033</v>
      </c>
      <c r="W55" s="91">
        <f>'[2]Yearly LC Propylene'!W55</f>
        <v>10647.888568904798</v>
      </c>
      <c r="X55" s="91">
        <f>'[2]Yearly LC Propylene'!X55</f>
        <v>11626.06846643439</v>
      </c>
      <c r="Y55" s="91">
        <f>'[2]Yearly LC Propylene'!Y55</f>
        <v>12893.336138926961</v>
      </c>
      <c r="Z55" s="91">
        <f>'[2]Yearly LC Propylene'!Z55</f>
        <v>14222.698560251381</v>
      </c>
      <c r="AA55" s="91">
        <f>'[2]Yearly LC Propylene'!AA55</f>
        <v>15613.725841263898</v>
      </c>
      <c r="AB55" s="91">
        <f>'[2]Yearly LC Propylene'!AB55</f>
        <v>17065.990018389231</v>
      </c>
      <c r="AC55" s="91">
        <f>'[2]Yearly LC Propylene'!AC55</f>
        <v>18579.06504648507</v>
      </c>
      <c r="AD55" s="91">
        <f>'[2]Yearly LC Propylene'!AD55</f>
        <v>20152.526791730295</v>
      </c>
      <c r="AE55" s="91">
        <f>'[2]Yearly LC Propylene'!AE55</f>
        <v>21785.95302453687</v>
      </c>
      <c r="AF55" s="91">
        <f>'[2]Yearly LC Propylene'!AF55</f>
        <v>23478.923412485321</v>
      </c>
      <c r="AG55" s="91">
        <f>'[2]Yearly LC Propylene'!AG55</f>
        <v>25231.019513283682</v>
      </c>
      <c r="AH55" s="91">
        <f>'[2]Yearly LC Propylene'!AH55</f>
        <v>27041.824767749971</v>
      </c>
      <c r="AJ55" s="91">
        <f>'[3]Yearly LC Propylene'!D55</f>
        <v>0</v>
      </c>
      <c r="AK55" s="91">
        <f>'[3]Yearly LC Propylene'!E55</f>
        <v>107.95537673507235</v>
      </c>
      <c r="AL55" s="91">
        <f>'[3]Yearly LC Propylene'!F55</f>
        <v>216.04167844781759</v>
      </c>
      <c r="AM55" s="91">
        <f>'[3]Yearly LC Propylene'!G55</f>
        <v>324.25890513823595</v>
      </c>
      <c r="AN55" s="91">
        <f>'[3]Yearly LC Propylene'!H55</f>
        <v>432.60705680632714</v>
      </c>
      <c r="AO55" s="91">
        <f>'[3]Yearly LC Propylene'!I55</f>
        <v>541.08613345209119</v>
      </c>
      <c r="AP55" s="91">
        <f>'[3]Yearly LC Propylene'!J55</f>
        <v>649.69613507552833</v>
      </c>
      <c r="AQ55" s="91">
        <f>'[3]Yearly LC Propylene'!K55</f>
        <v>758.43706167663845</v>
      </c>
      <c r="AR55" s="91">
        <f>'[3]Yearly LC Propylene'!L55</f>
        <v>867.30891325542132</v>
      </c>
      <c r="AS55" s="91">
        <f>'[3]Yearly LC Propylene'!M55</f>
        <v>976.31168981187727</v>
      </c>
      <c r="AT55" s="91">
        <f>'[3]Yearly LC Propylene'!N55</f>
        <v>1085.4453913460061</v>
      </c>
      <c r="AU55" s="91">
        <f>'[3]Yearly LC Propylene'!O55</f>
        <v>1293.0145838009942</v>
      </c>
      <c r="AV55" s="91">
        <f>'[3]Yearly LC Propylene'!P55</f>
        <v>1500.8333519946716</v>
      </c>
      <c r="AW55" s="91">
        <f>'[3]Yearly LC Propylene'!Q55</f>
        <v>1708.901695927038</v>
      </c>
      <c r="AX55" s="91">
        <f>'[3]Yearly LC Propylene'!R55</f>
        <v>1917.2196155980932</v>
      </c>
      <c r="AY55" s="91">
        <f>'[3]Yearly LC Propylene'!S55</f>
        <v>2125.7871110078377</v>
      </c>
      <c r="AZ55" s="91">
        <f>'[3]Yearly LC Propylene'!T55</f>
        <v>2334.6041821562712</v>
      </c>
      <c r="BA55" s="91">
        <f>'[3]Yearly LC Propylene'!U55</f>
        <v>2543.670829043394</v>
      </c>
      <c r="BB55" s="91">
        <f>'[3]Yearly LC Propylene'!V55</f>
        <v>2752.9870516692054</v>
      </c>
      <c r="BC55" s="91">
        <f>'[3]Yearly LC Propylene'!W55</f>
        <v>2962.5528500337064</v>
      </c>
      <c r="BD55" s="91">
        <f>'[3]Yearly LC Propylene'!X55</f>
        <v>3172.3682241368956</v>
      </c>
      <c r="BE55" s="91">
        <f>'[3]Yearly LC Propylene'!Y55</f>
        <v>3543.0611911255673</v>
      </c>
      <c r="BF55" s="91">
        <f>'[3]Yearly LC Propylene'!Z55</f>
        <v>3914.1964442334342</v>
      </c>
      <c r="BG55" s="91">
        <f>'[3]Yearly LC Propylene'!AA55</f>
        <v>4285.7739834604972</v>
      </c>
      <c r="BH55" s="91">
        <f>'[3]Yearly LC Propylene'!AB55</f>
        <v>4657.7938088067567</v>
      </c>
      <c r="BI55" s="91">
        <f>'[3]Yearly LC Propylene'!AC55</f>
        <v>5030.2559202722114</v>
      </c>
      <c r="BJ55" s="91">
        <f>'[3]Yearly LC Propylene'!AD55</f>
        <v>5403.1603178568603</v>
      </c>
      <c r="BK55" s="91">
        <f>'[3]Yearly LC Propylene'!AE55</f>
        <v>5776.5070015607062</v>
      </c>
      <c r="BL55" s="91">
        <f>'[3]Yearly LC Propylene'!AF55</f>
        <v>6150.295971383749</v>
      </c>
      <c r="BM55" s="91">
        <f>'[3]Yearly LC Propylene'!AG55</f>
        <v>6524.527227325987</v>
      </c>
      <c r="BN55" s="91">
        <f>'[3]Yearly LC Propylene'!AH55</f>
        <v>6899.2007693874311</v>
      </c>
      <c r="BP55" s="91">
        <f t="shared" si="47"/>
        <v>0</v>
      </c>
      <c r="BQ55" s="91">
        <f t="shared" si="47"/>
        <v>174.33606509431746</v>
      </c>
      <c r="BR55" s="91">
        <f t="shared" si="47"/>
        <v>417.0492859282146</v>
      </c>
      <c r="BS55" s="91">
        <f t="shared" si="47"/>
        <v>727.68671602516997</v>
      </c>
      <c r="BT55" s="91">
        <f t="shared" si="47"/>
        <v>1105.7974101634234</v>
      </c>
      <c r="BU55" s="91">
        <f t="shared" si="47"/>
        <v>1550.9324170101488</v>
      </c>
      <c r="BV55" s="91">
        <f t="shared" si="47"/>
        <v>2062.6447717800252</v>
      </c>
      <c r="BW55" s="91">
        <f t="shared" si="47"/>
        <v>2640.4894889181246</v>
      </c>
      <c r="BX55" s="91">
        <f t="shared" si="47"/>
        <v>3284.0235548070477</v>
      </c>
      <c r="BY55" s="91">
        <f t="shared" si="47"/>
        <v>3992.8059204982319</v>
      </c>
      <c r="BZ55" s="91">
        <f t="shared" si="47"/>
        <v>4766.39749446735</v>
      </c>
      <c r="CA55" s="91">
        <f t="shared" si="47"/>
        <v>5581.3919670408886</v>
      </c>
      <c r="CB55" s="91">
        <f t="shared" si="47"/>
        <v>6438.9763073461954</v>
      </c>
      <c r="CC55" s="91">
        <f t="shared" si="46"/>
        <v>7338.8611870411751</v>
      </c>
      <c r="CD55" s="91">
        <f t="shared" si="46"/>
        <v>8280.7585683688831</v>
      </c>
      <c r="CE55" s="91">
        <f t="shared" si="46"/>
        <v>9264.3816993848523</v>
      </c>
      <c r="CF55" s="91">
        <f t="shared" si="46"/>
        <v>10289.44510920026</v>
      </c>
      <c r="CG55" s="91">
        <f t="shared" si="46"/>
        <v>11355.664603240919</v>
      </c>
      <c r="CH55" s="91">
        <f t="shared" si="46"/>
        <v>12462.757258522008</v>
      </c>
      <c r="CI55" s="91">
        <f t="shared" si="46"/>
        <v>13610.441418938504</v>
      </c>
      <c r="CJ55" s="91">
        <f t="shared" si="46"/>
        <v>14798.436690571285</v>
      </c>
      <c r="CK55" s="91">
        <f t="shared" si="46"/>
        <v>16436.397330052529</v>
      </c>
      <c r="CL55" s="91">
        <f t="shared" si="46"/>
        <v>18136.895004484817</v>
      </c>
      <c r="CM55" s="91">
        <f t="shared" si="48"/>
        <v>19899.499824724397</v>
      </c>
      <c r="CN55" s="91">
        <f t="shared" si="48"/>
        <v>21723.783827195988</v>
      </c>
      <c r="CO55" s="91">
        <f t="shared" si="48"/>
        <v>23609.320966757281</v>
      </c>
      <c r="CP55" s="91">
        <f t="shared" si="48"/>
        <v>25555.687109587154</v>
      </c>
      <c r="CQ55" s="91">
        <f t="shared" si="48"/>
        <v>27562.460026097575</v>
      </c>
      <c r="CR55" s="91">
        <f t="shared" si="48"/>
        <v>29629.219383869069</v>
      </c>
      <c r="CS55" s="91">
        <f t="shared" si="48"/>
        <v>31755.546740609669</v>
      </c>
      <c r="CT55" s="91">
        <f t="shared" si="48"/>
        <v>33941.025537137401</v>
      </c>
    </row>
    <row r="56" spans="1:98" s="102" customFormat="1" outlineLevel="1">
      <c r="A56"/>
      <c r="B56" t="s">
        <v>74</v>
      </c>
      <c r="C56" s="5" t="s">
        <v>197</v>
      </c>
      <c r="D56" s="119">
        <f>'[2]Yearly LC Propylene'!D56</f>
        <v>0</v>
      </c>
      <c r="E56" s="119">
        <f>'[2]Yearly LC Propylene'!E56</f>
        <v>5272.6956140983384</v>
      </c>
      <c r="F56" s="119">
        <f>'[2]Yearly LC Propylene'!F56</f>
        <v>10792.637833005851</v>
      </c>
      <c r="G56" s="119">
        <f>'[2]Yearly LC Propylene'!G56</f>
        <v>16548.851877376204</v>
      </c>
      <c r="H56" s="119">
        <f>'[2]Yearly LC Propylene'!H56</f>
        <v>22530.452421126152</v>
      </c>
      <c r="I56" s="119">
        <f>'[2]Yearly LC Propylene'!I56</f>
        <v>28726.643111677557</v>
      </c>
      <c r="J56" s="119">
        <f>'[2]Yearly LC Propylene'!J56</f>
        <v>35126.71609228618</v>
      </c>
      <c r="K56" s="119">
        <f>'[2]Yearly LC Propylene'!K56</f>
        <v>41720.051526450174</v>
      </c>
      <c r="L56" s="119">
        <f>'[2]Yearly LC Propylene'!L56</f>
        <v>48496.11712438942</v>
      </c>
      <c r="M56" s="119">
        <f>'[2]Yearly LC Propylene'!M56</f>
        <v>55444.467671588194</v>
      </c>
      <c r="N56" s="119">
        <f>'[2]Yearly LC Propylene'!N56</f>
        <v>62554.744559393497</v>
      </c>
      <c r="O56" s="119">
        <f>'[2]Yearly LC Propylene'!O56</f>
        <v>66580.646263202478</v>
      </c>
      <c r="P56" s="119">
        <f>'[2]Yearly LC Propylene'!P56</f>
        <v>70654.433188121606</v>
      </c>
      <c r="Q56" s="119">
        <f>'[2]Yearly LC Propylene'!Q56</f>
        <v>74523.725894549061</v>
      </c>
      <c r="R56" s="119">
        <f>'[2]Yearly LC Propylene'!R56</f>
        <v>78291.361853143317</v>
      </c>
      <c r="S56" s="119">
        <f>'[2]Yearly LC Propylene'!S56</f>
        <v>81956.4187312961</v>
      </c>
      <c r="T56" s="119">
        <f>'[2]Yearly LC Propylene'!T56</f>
        <v>85517.985144309947</v>
      </c>
      <c r="U56" s="119">
        <f>'[2]Yearly LC Propylene'!U56</f>
        <v>88975.160589977095</v>
      </c>
      <c r="V56" s="119">
        <f>'[2]Yearly LC Propylene'!V56</f>
        <v>92327.055383457759</v>
      </c>
      <c r="W56" s="119">
        <f>'[2]Yearly LC Propylene'!W56</f>
        <v>95572.790592457342</v>
      </c>
      <c r="X56" s="119">
        <f>'[2]Yearly LC Propylene'!X56</f>
        <v>98711.497972700075</v>
      </c>
      <c r="Y56" s="119">
        <f>'[2]Yearly LC Propylene'!Y56</f>
        <v>102632.55658869562</v>
      </c>
      <c r="Z56" s="119">
        <f>'[2]Yearly LC Propylene'!Z56</f>
        <v>106264.30847746431</v>
      </c>
      <c r="AA56" s="119">
        <f>'[2]Yearly LC Propylene'!AA56</f>
        <v>109831.71102288426</v>
      </c>
      <c r="AB56" s="119">
        <f>'[2]Yearly LC Propylene'!AB56</f>
        <v>113334.11009308475</v>
      </c>
      <c r="AC56" s="119">
        <f>'[2]Yearly LC Propylene'!AC56</f>
        <v>116770.85905439552</v>
      </c>
      <c r="AD56" s="119">
        <f>'[2]Yearly LC Propylene'!AD56</f>
        <v>120141.31872694541</v>
      </c>
      <c r="AE56" s="119">
        <f>'[2]Yearly LC Propylene'!AE56</f>
        <v>123444.85734046341</v>
      </c>
      <c r="AF56" s="119">
        <f>'[2]Yearly LC Propylene'!AF56</f>
        <v>126680.85049028136</v>
      </c>
      <c r="AG56" s="119">
        <f>'[2]Yearly LC Propylene'!AG56</f>
        <v>129848.68109353801</v>
      </c>
      <c r="AH56" s="119">
        <f>'[2]Yearly LC Propylene'!AH56</f>
        <v>132947.73934558232</v>
      </c>
      <c r="AI56" s="119"/>
      <c r="AJ56" s="119">
        <f>'[3]Yearly LC Propylene'!D56</f>
        <v>0</v>
      </c>
      <c r="AK56" s="119">
        <f>'[3]Yearly LC Propylene'!E56</f>
        <v>1142.5709165100998</v>
      </c>
      <c r="AL56" s="119">
        <f>'[3]Yearly LC Propylene'!F56</f>
        <v>2306.8873785570031</v>
      </c>
      <c r="AM56" s="119">
        <f>'[3]Yearly LC Propylene'!G56</f>
        <v>3492.4243049041688</v>
      </c>
      <c r="AN56" s="119">
        <f>'[3]Yearly LC Propylene'!H56</f>
        <v>4698.6566143150667</v>
      </c>
      <c r="AO56" s="119">
        <f>'[3]Yearly LC Propylene'!I56</f>
        <v>5925.0592255531556</v>
      </c>
      <c r="AP56" s="119">
        <f>'[3]Yearly LC Propylene'!J56</f>
        <v>7171.107057381927</v>
      </c>
      <c r="AQ56" s="119">
        <f>'[3]Yearly LC Propylene'!K56</f>
        <v>8436.2750285648399</v>
      </c>
      <c r="AR56" s="119">
        <f>'[3]Yearly LC Propylene'!L56</f>
        <v>9720.038057865364</v>
      </c>
      <c r="AS56" s="119">
        <f>'[3]Yearly LC Propylene'!M56</f>
        <v>11021.871064046962</v>
      </c>
      <c r="AT56" s="119">
        <f>'[3]Yearly LC Propylene'!N56</f>
        <v>12341.248965873106</v>
      </c>
      <c r="AU56" s="119">
        <f>'[3]Yearly LC Propylene'!O56</f>
        <v>14698.586001425145</v>
      </c>
      <c r="AV56" s="119">
        <f>'[3]Yearly LC Propylene'!P56</f>
        <v>17107.097016084423</v>
      </c>
      <c r="AW56" s="119">
        <f>'[3]Yearly LC Propylene'!Q56</f>
        <v>19509.338135738537</v>
      </c>
      <c r="AX56" s="119">
        <f>'[3]Yearly LC Propylene'!R56</f>
        <v>21934.280539084226</v>
      </c>
      <c r="AY56" s="119">
        <f>'[3]Yearly LC Propylene'!S56</f>
        <v>24379.880193386569</v>
      </c>
      <c r="AZ56" s="119">
        <f>'[3]Yearly LC Propylene'!T56</f>
        <v>26844.093065910587</v>
      </c>
      <c r="BA56" s="119">
        <f>'[3]Yearly LC Propylene'!U56</f>
        <v>29324.875123921396</v>
      </c>
      <c r="BB56" s="119">
        <f>'[3]Yearly LC Propylene'!V56</f>
        <v>31820.182334683996</v>
      </c>
      <c r="BC56" s="119">
        <f>'[3]Yearly LC Propylene'!W56</f>
        <v>34327.970665463472</v>
      </c>
      <c r="BD56" s="119">
        <f>'[3]Yearly LC Propylene'!X56</f>
        <v>36846.196083524876</v>
      </c>
      <c r="BE56" s="119">
        <f>'[3]Yearly LC Propylene'!Y56</f>
        <v>40322.240005138141</v>
      </c>
      <c r="BF56" s="119">
        <f>'[3]Yearly LC Propylene'!Z56</f>
        <v>44149.403847947215</v>
      </c>
      <c r="BG56" s="119">
        <f>'[3]Yearly LC Propylene'!AA56</f>
        <v>47995.284082761777</v>
      </c>
      <c r="BH56" s="119">
        <f>'[3]Yearly LC Propylene'!AB56</f>
        <v>51856.680043674089</v>
      </c>
      <c r="BI56" s="119">
        <f>'[3]Yearly LC Propylene'!AC56</f>
        <v>55730.391064776501</v>
      </c>
      <c r="BJ56" s="119">
        <f>'[3]Yearly LC Propylene'!AD56</f>
        <v>59613.216480161311</v>
      </c>
      <c r="BK56" s="119">
        <f>'[3]Yearly LC Propylene'!AE56</f>
        <v>63501.955623920832</v>
      </c>
      <c r="BL56" s="119">
        <f>'[3]Yearly LC Propylene'!AF56</f>
        <v>67393.407830147364</v>
      </c>
      <c r="BM56" s="119">
        <f>'[3]Yearly LC Propylene'!AG56</f>
        <v>71284.372432933262</v>
      </c>
      <c r="BN56" s="119">
        <f>'[3]Yearly LC Propylene'!AH56</f>
        <v>75171.648766371</v>
      </c>
      <c r="BO56" s="119"/>
      <c r="BP56" s="119">
        <f t="shared" si="47"/>
        <v>0</v>
      </c>
      <c r="BQ56" s="119">
        <f t="shared" si="47"/>
        <v>6415.2665306084382</v>
      </c>
      <c r="BR56" s="119">
        <f t="shared" si="47"/>
        <v>13099.525211562854</v>
      </c>
      <c r="BS56" s="119">
        <f t="shared" si="47"/>
        <v>20041.276182280373</v>
      </c>
      <c r="BT56" s="119">
        <f t="shared" si="47"/>
        <v>27229.109035441219</v>
      </c>
      <c r="BU56" s="119">
        <f t="shared" si="47"/>
        <v>34651.702337230716</v>
      </c>
      <c r="BV56" s="119">
        <f t="shared" si="47"/>
        <v>42297.823149668111</v>
      </c>
      <c r="BW56" s="119">
        <f t="shared" si="47"/>
        <v>50156.32655501501</v>
      </c>
      <c r="BX56" s="119">
        <f t="shared" si="47"/>
        <v>58216.155182254784</v>
      </c>
      <c r="BY56" s="119">
        <f t="shared" si="47"/>
        <v>66466.33873563516</v>
      </c>
      <c r="BZ56" s="119">
        <f t="shared" si="47"/>
        <v>74895.993525266604</v>
      </c>
      <c r="CA56" s="119">
        <f t="shared" si="47"/>
        <v>81279.232264627615</v>
      </c>
      <c r="CB56" s="119">
        <f t="shared" si="47"/>
        <v>87761.530204206036</v>
      </c>
      <c r="CC56" s="119">
        <f t="shared" si="46"/>
        <v>94033.064030287598</v>
      </c>
      <c r="CD56" s="119">
        <f t="shared" si="46"/>
        <v>100225.64239222754</v>
      </c>
      <c r="CE56" s="119">
        <f t="shared" si="46"/>
        <v>106336.29892468266</v>
      </c>
      <c r="CF56" s="119">
        <f t="shared" si="46"/>
        <v>112362.07821022053</v>
      </c>
      <c r="CG56" s="119">
        <f t="shared" si="46"/>
        <v>118300.03571389848</v>
      </c>
      <c r="CH56" s="119">
        <f t="shared" si="46"/>
        <v>124147.23771814175</v>
      </c>
      <c r="CI56" s="119">
        <f t="shared" si="46"/>
        <v>129900.76125792082</v>
      </c>
      <c r="CJ56" s="119">
        <f t="shared" si="46"/>
        <v>135557.69405622495</v>
      </c>
      <c r="CK56" s="119">
        <f t="shared" si="46"/>
        <v>142954.79659383377</v>
      </c>
      <c r="CL56" s="119">
        <f t="shared" si="46"/>
        <v>150413.71232541153</v>
      </c>
      <c r="CM56" s="119">
        <f t="shared" si="48"/>
        <v>157826.99510564603</v>
      </c>
      <c r="CN56" s="119">
        <f t="shared" si="48"/>
        <v>165190.79013675882</v>
      </c>
      <c r="CO56" s="119">
        <f t="shared" si="48"/>
        <v>172501.25011917204</v>
      </c>
      <c r="CP56" s="119">
        <f t="shared" si="48"/>
        <v>179754.53520710673</v>
      </c>
      <c r="CQ56" s="119">
        <f t="shared" si="48"/>
        <v>186946.81296438424</v>
      </c>
      <c r="CR56" s="119">
        <f t="shared" si="48"/>
        <v>194074.25832042872</v>
      </c>
      <c r="CS56" s="119">
        <f t="shared" si="48"/>
        <v>201133.05352647125</v>
      </c>
      <c r="CT56" s="119">
        <f t="shared" si="48"/>
        <v>208119.38811195333</v>
      </c>
    </row>
    <row r="57" spans="1:98" s="102" customFormat="1" outlineLevel="1">
      <c r="A57"/>
      <c r="B57" t="s">
        <v>78</v>
      </c>
      <c r="C57" s="5" t="s">
        <v>197</v>
      </c>
      <c r="D57" s="102">
        <f>'[2]Yearly LC Propylene'!D57</f>
        <v>0</v>
      </c>
      <c r="E57" s="102">
        <f>'[2]Yearly LC Propylene'!E57</f>
        <v>0</v>
      </c>
      <c r="F57" s="102">
        <f>'[2]Yearly LC Propylene'!F57</f>
        <v>0</v>
      </c>
      <c r="G57" s="102">
        <f>'[2]Yearly LC Propylene'!G57</f>
        <v>0</v>
      </c>
      <c r="H57" s="102">
        <f>'[2]Yearly LC Propylene'!H57</f>
        <v>0</v>
      </c>
      <c r="I57" s="102">
        <f>'[2]Yearly LC Propylene'!I57</f>
        <v>0</v>
      </c>
      <c r="J57" s="102">
        <f>'[2]Yearly LC Propylene'!J57</f>
        <v>0</v>
      </c>
      <c r="K57" s="102">
        <f>'[2]Yearly LC Propylene'!K57</f>
        <v>0</v>
      </c>
      <c r="L57" s="102">
        <f>'[2]Yearly LC Propylene'!L57</f>
        <v>0</v>
      </c>
      <c r="M57" s="102">
        <f>'[2]Yearly LC Propylene'!M57</f>
        <v>0</v>
      </c>
      <c r="N57" s="102">
        <f>'[2]Yearly LC Propylene'!N57</f>
        <v>0</v>
      </c>
      <c r="O57" s="102">
        <f>'[2]Yearly LC Propylene'!O57</f>
        <v>0</v>
      </c>
      <c r="P57" s="102">
        <f>'[2]Yearly LC Propylene'!P57</f>
        <v>0</v>
      </c>
      <c r="Q57" s="102">
        <f>'[2]Yearly LC Propylene'!Q57</f>
        <v>0</v>
      </c>
      <c r="R57" s="102">
        <f>'[2]Yearly LC Propylene'!R57</f>
        <v>0</v>
      </c>
      <c r="S57" s="102">
        <f>'[2]Yearly LC Propylene'!S57</f>
        <v>0</v>
      </c>
      <c r="T57" s="102">
        <f>'[2]Yearly LC Propylene'!T57</f>
        <v>0</v>
      </c>
      <c r="U57" s="102">
        <f>'[2]Yearly LC Propylene'!U57</f>
        <v>0</v>
      </c>
      <c r="V57" s="102">
        <f>'[2]Yearly LC Propylene'!V57</f>
        <v>0</v>
      </c>
      <c r="W57" s="102">
        <f>'[2]Yearly LC Propylene'!W57</f>
        <v>0</v>
      </c>
      <c r="X57" s="102">
        <f>'[2]Yearly LC Propylene'!X57</f>
        <v>0</v>
      </c>
      <c r="Y57" s="102">
        <f>'[2]Yearly LC Propylene'!Y57</f>
        <v>0</v>
      </c>
      <c r="Z57" s="102">
        <f>'[2]Yearly LC Propylene'!Z57</f>
        <v>0</v>
      </c>
      <c r="AA57" s="102">
        <f>'[2]Yearly LC Propylene'!AA57</f>
        <v>0</v>
      </c>
      <c r="AB57" s="102">
        <f>'[2]Yearly LC Propylene'!AB57</f>
        <v>0</v>
      </c>
      <c r="AC57" s="102">
        <f>'[2]Yearly LC Propylene'!AC57</f>
        <v>0</v>
      </c>
      <c r="AD57" s="102">
        <f>'[2]Yearly LC Propylene'!AD57</f>
        <v>0</v>
      </c>
      <c r="AE57" s="102">
        <f>'[2]Yearly LC Propylene'!AE57</f>
        <v>0</v>
      </c>
      <c r="AF57" s="102">
        <f>'[2]Yearly LC Propylene'!AF57</f>
        <v>0</v>
      </c>
      <c r="AG57" s="102">
        <f>'[2]Yearly LC Propylene'!AG57</f>
        <v>0</v>
      </c>
      <c r="AH57" s="102">
        <f>'[2]Yearly LC Propylene'!AH57</f>
        <v>0</v>
      </c>
      <c r="AJ57" s="102">
        <f>'[3]Yearly LC Propylene'!D57</f>
        <v>0</v>
      </c>
      <c r="AK57" s="102">
        <f>'[3]Yearly LC Propylene'!E57</f>
        <v>0</v>
      </c>
      <c r="AL57" s="102">
        <f>'[3]Yearly LC Propylene'!F57</f>
        <v>0</v>
      </c>
      <c r="AM57" s="102">
        <f>'[3]Yearly LC Propylene'!G57</f>
        <v>0</v>
      </c>
      <c r="AN57" s="102">
        <f>'[3]Yearly LC Propylene'!H57</f>
        <v>0</v>
      </c>
      <c r="AO57" s="102">
        <f>'[3]Yearly LC Propylene'!I57</f>
        <v>0</v>
      </c>
      <c r="AP57" s="102">
        <f>'[3]Yearly LC Propylene'!J57</f>
        <v>0</v>
      </c>
      <c r="AQ57" s="102">
        <f>'[3]Yearly LC Propylene'!K57</f>
        <v>0</v>
      </c>
      <c r="AR57" s="102">
        <f>'[3]Yearly LC Propylene'!L57</f>
        <v>0</v>
      </c>
      <c r="AS57" s="102">
        <f>'[3]Yearly LC Propylene'!M57</f>
        <v>0</v>
      </c>
      <c r="AT57" s="102">
        <f>'[3]Yearly LC Propylene'!N57</f>
        <v>0</v>
      </c>
      <c r="AU57" s="102">
        <f>'[3]Yearly LC Propylene'!O57</f>
        <v>0</v>
      </c>
      <c r="AV57" s="102">
        <f>'[3]Yearly LC Propylene'!P57</f>
        <v>0</v>
      </c>
      <c r="AW57" s="102">
        <f>'[3]Yearly LC Propylene'!Q57</f>
        <v>0</v>
      </c>
      <c r="AX57" s="102">
        <f>'[3]Yearly LC Propylene'!R57</f>
        <v>0</v>
      </c>
      <c r="AY57" s="102">
        <f>'[3]Yearly LC Propylene'!S57</f>
        <v>0</v>
      </c>
      <c r="AZ57" s="102">
        <f>'[3]Yearly LC Propylene'!T57</f>
        <v>0</v>
      </c>
      <c r="BA57" s="102">
        <f>'[3]Yearly LC Propylene'!U57</f>
        <v>0</v>
      </c>
      <c r="BB57" s="102">
        <f>'[3]Yearly LC Propylene'!V57</f>
        <v>0</v>
      </c>
      <c r="BC57" s="102">
        <f>'[3]Yearly LC Propylene'!W57</f>
        <v>0</v>
      </c>
      <c r="BD57" s="102">
        <f>'[3]Yearly LC Propylene'!X57</f>
        <v>0</v>
      </c>
      <c r="BE57" s="102">
        <f>'[3]Yearly LC Propylene'!Y57</f>
        <v>0</v>
      </c>
      <c r="BF57" s="102">
        <f>'[3]Yearly LC Propylene'!Z57</f>
        <v>0</v>
      </c>
      <c r="BG57" s="102">
        <f>'[3]Yearly LC Propylene'!AA57</f>
        <v>0</v>
      </c>
      <c r="BH57" s="102">
        <f>'[3]Yearly LC Propylene'!AB57</f>
        <v>0</v>
      </c>
      <c r="BI57" s="102">
        <f>'[3]Yearly LC Propylene'!AC57</f>
        <v>0</v>
      </c>
      <c r="BJ57" s="102">
        <f>'[3]Yearly LC Propylene'!AD57</f>
        <v>0</v>
      </c>
      <c r="BK57" s="102">
        <f>'[3]Yearly LC Propylene'!AE57</f>
        <v>0</v>
      </c>
      <c r="BL57" s="102">
        <f>'[3]Yearly LC Propylene'!AF57</f>
        <v>0</v>
      </c>
      <c r="BM57" s="102">
        <f>'[3]Yearly LC Propylene'!AG57</f>
        <v>0</v>
      </c>
      <c r="BN57" s="102">
        <f>'[3]Yearly LC Propylene'!AH57</f>
        <v>0</v>
      </c>
      <c r="BP57" s="102">
        <f t="shared" si="47"/>
        <v>0</v>
      </c>
      <c r="BQ57" s="102">
        <f t="shared" si="47"/>
        <v>0</v>
      </c>
      <c r="BR57" s="102">
        <f t="shared" si="47"/>
        <v>0</v>
      </c>
      <c r="BS57" s="102">
        <f t="shared" si="47"/>
        <v>0</v>
      </c>
      <c r="BT57" s="102">
        <f t="shared" si="47"/>
        <v>0</v>
      </c>
      <c r="BU57" s="102">
        <f t="shared" si="47"/>
        <v>0</v>
      </c>
      <c r="BV57" s="102">
        <f t="shared" si="47"/>
        <v>0</v>
      </c>
      <c r="BW57" s="102">
        <f t="shared" si="47"/>
        <v>0</v>
      </c>
      <c r="BX57" s="102">
        <f t="shared" si="47"/>
        <v>0</v>
      </c>
      <c r="BY57" s="102">
        <f t="shared" si="47"/>
        <v>0</v>
      </c>
      <c r="BZ57" s="102">
        <f t="shared" si="47"/>
        <v>0</v>
      </c>
      <c r="CA57" s="102">
        <f t="shared" si="47"/>
        <v>0</v>
      </c>
      <c r="CB57" s="102">
        <f t="shared" si="47"/>
        <v>0</v>
      </c>
      <c r="CC57" s="102">
        <f t="shared" si="46"/>
        <v>0</v>
      </c>
      <c r="CD57" s="102">
        <f t="shared" si="46"/>
        <v>0</v>
      </c>
      <c r="CE57" s="102">
        <f t="shared" si="46"/>
        <v>0</v>
      </c>
      <c r="CF57" s="102">
        <f t="shared" si="46"/>
        <v>0</v>
      </c>
      <c r="CG57" s="102">
        <f t="shared" si="46"/>
        <v>0</v>
      </c>
      <c r="CH57" s="102">
        <f t="shared" si="46"/>
        <v>0</v>
      </c>
      <c r="CI57" s="102">
        <f t="shared" si="46"/>
        <v>0</v>
      </c>
      <c r="CJ57" s="102">
        <f t="shared" si="46"/>
        <v>0</v>
      </c>
      <c r="CK57" s="102">
        <f t="shared" si="46"/>
        <v>0</v>
      </c>
      <c r="CL57" s="102">
        <f t="shared" si="46"/>
        <v>0</v>
      </c>
      <c r="CM57" s="102">
        <f t="shared" si="48"/>
        <v>0</v>
      </c>
      <c r="CN57" s="102">
        <f t="shared" si="48"/>
        <v>0</v>
      </c>
      <c r="CO57" s="102">
        <f t="shared" si="48"/>
        <v>0</v>
      </c>
      <c r="CP57" s="102">
        <f t="shared" si="48"/>
        <v>0</v>
      </c>
      <c r="CQ57" s="102">
        <f t="shared" si="48"/>
        <v>0</v>
      </c>
      <c r="CR57" s="102">
        <f t="shared" si="48"/>
        <v>0</v>
      </c>
      <c r="CS57" s="102">
        <f t="shared" si="48"/>
        <v>0</v>
      </c>
      <c r="CT57" s="102">
        <f t="shared" si="48"/>
        <v>0</v>
      </c>
    </row>
    <row r="58" spans="1:98" s="102" customFormat="1" outlineLevel="1">
      <c r="A58" s="28"/>
      <c r="B58" s="28" t="s">
        <v>70</v>
      </c>
      <c r="C58" s="40" t="s">
        <v>197</v>
      </c>
      <c r="D58" s="102">
        <f>'[2]Yearly LC Propylene'!D58</f>
        <v>0</v>
      </c>
      <c r="E58" s="102">
        <f>'[2]Yearly LC Propylene'!E58</f>
        <v>532.40752813015024</v>
      </c>
      <c r="F58" s="102">
        <f>'[2]Yearly LC Propylene'!F58</f>
        <v>975.03071759167324</v>
      </c>
      <c r="G58" s="102">
        <f>'[2]Yearly LC Propylene'!G58</f>
        <v>1331.3481634386499</v>
      </c>
      <c r="H58" s="102">
        <f>'[2]Yearly LC Propylene'!H58</f>
        <v>1604.8103457268317</v>
      </c>
      <c r="I58" s="102">
        <f>'[2]Yearly LC Propylene'!I58</f>
        <v>1798.8397799133145</v>
      </c>
      <c r="J58" s="102">
        <f>'[2]Yearly LC Propylene'!J58</f>
        <v>1916.831166602753</v>
      </c>
      <c r="K58" s="102">
        <f>'[2]Yearly LC Propylene'!K58</f>
        <v>1962.151540642406</v>
      </c>
      <c r="L58" s="102">
        <f>'[2]Yearly LC Propylene'!L58</f>
        <v>1938.1404195687483</v>
      </c>
      <c r="M58" s="102">
        <f>'[2]Yearly LC Propylene'!M58</f>
        <v>1848.1099514079306</v>
      </c>
      <c r="N58" s="102">
        <f>'[2]Yearly LC Propylene'!N58</f>
        <v>1695.3450618326806</v>
      </c>
      <c r="O58" s="102">
        <f>'[2]Yearly LC Propylene'!O58</f>
        <v>1242.5865517700204</v>
      </c>
      <c r="P58" s="102">
        <f>'[2]Yearly LC Propylene'!P58</f>
        <v>760.37078456113704</v>
      </c>
      <c r="Q58" s="102">
        <f>'[2]Yearly LC Propylene'!Q58</f>
        <v>196.28191414720823</v>
      </c>
      <c r="R58" s="102">
        <f>'[2]Yearly LC Propylene'!R58</f>
        <v>-389.55552159383114</v>
      </c>
      <c r="S58" s="102">
        <f>'[2]Yearly LC Propylene'!S58</f>
        <v>-994.82384373233072</v>
      </c>
      <c r="T58" s="102">
        <f>'[2]Yearly LC Propylene'!T58</f>
        <v>-1617.249983333475</v>
      </c>
      <c r="U58" s="102">
        <f>'[2]Yearly LC Propylene'!U58</f>
        <v>-2254.6052618013309</v>
      </c>
      <c r="V58" s="102">
        <f>'[2]Yearly LC Propylene'!V58</f>
        <v>-2904.7051682360288</v>
      </c>
      <c r="W58" s="102">
        <f>'[2]Yearly LC Propylene'!W58</f>
        <v>-3565.4091338578983</v>
      </c>
      <c r="X58" s="102">
        <f>'[2]Yearly LC Propylene'!X58</f>
        <v>-4234.6203035516755</v>
      </c>
      <c r="Y58" s="102">
        <f>'[2]Yearly LC Propylene'!Y58</f>
        <v>-4779.232005179796</v>
      </c>
      <c r="Z58" s="102">
        <f>'[2]Yearly LC Propylene'!Z58</f>
        <v>-5350.103425969397</v>
      </c>
      <c r="AA58" s="102">
        <f>'[2]Yearly LC Propylene'!AA58</f>
        <v>-6024.6393906461872</v>
      </c>
      <c r="AB58" s="102">
        <f>'[2]Yearly LC Propylene'!AB58</f>
        <v>-6709.6049812857127</v>
      </c>
      <c r="AC58" s="102">
        <f>'[2]Yearly LC Propylene'!AC58</f>
        <v>-7401.2740020228575</v>
      </c>
      <c r="AD58" s="102">
        <f>'[2]Yearly LC Propylene'!AD58</f>
        <v>-8096.0830731653859</v>
      </c>
      <c r="AE58" s="102">
        <f>'[2]Yearly LC Propylene'!AE58</f>
        <v>-8790.6311756996711</v>
      </c>
      <c r="AF58" s="102">
        <f>'[2]Yearly LC Propylene'!AF58</f>
        <v>-9481.6790849308527</v>
      </c>
      <c r="AG58" s="102">
        <f>'[2]Yearly LC Propylene'!AG58</f>
        <v>-10166.148694959033</v>
      </c>
      <c r="AH58" s="102">
        <f>'[2]Yearly LC Propylene'!AH58</f>
        <v>-10841.122235678125</v>
      </c>
      <c r="AJ58" s="102">
        <f>'[3]Yearly LC Propylene'!D58</f>
        <v>0</v>
      </c>
      <c r="AK58" s="102">
        <f>'[3]Yearly LC Propylene'!E58</f>
        <v>510.72614146331125</v>
      </c>
      <c r="AL58" s="102">
        <f>'[3]Yearly LC Propylene'!F58</f>
        <v>1008.3187452779625</v>
      </c>
      <c r="AM58" s="102">
        <f>'[3]Yearly LC Propylene'!G58</f>
        <v>1492.8537629762163</v>
      </c>
      <c r="AN58" s="102">
        <f>'[3]Yearly LC Propylene'!H58</f>
        <v>1964.4071460903347</v>
      </c>
      <c r="AO58" s="102">
        <f>'[3]Yearly LC Propylene'!I58</f>
        <v>2423.0548461525805</v>
      </c>
      <c r="AP58" s="102">
        <f>'[3]Yearly LC Propylene'!J58</f>
        <v>2868.8728146952135</v>
      </c>
      <c r="AQ58" s="102">
        <f>'[3]Yearly LC Propylene'!K58</f>
        <v>3301.9370032505003</v>
      </c>
      <c r="AR58" s="102">
        <f>'[3]Yearly LC Propylene'!L58</f>
        <v>3722.3233633506998</v>
      </c>
      <c r="AS58" s="102">
        <f>'[3]Yearly LC Propylene'!M58</f>
        <v>4130.1078465280725</v>
      </c>
      <c r="AT58" s="102">
        <f>'[3]Yearly LC Propylene'!N58</f>
        <v>4525.3664043148829</v>
      </c>
      <c r="AU58" s="102">
        <f>'[3]Yearly LC Propylene'!O58</f>
        <v>5334.8884103052378</v>
      </c>
      <c r="AV58" s="102">
        <f>'[3]Yearly LC Propylene'!P58</f>
        <v>6120.506139272693</v>
      </c>
      <c r="AW58" s="102">
        <f>'[3]Yearly LC Propylene'!Q58</f>
        <v>6851.9469332156605</v>
      </c>
      <c r="AX58" s="102">
        <f>'[3]Yearly LC Propylene'!R58</f>
        <v>7554.673190412761</v>
      </c>
      <c r="AY58" s="102">
        <f>'[3]Yearly LC Propylene'!S58</f>
        <v>8229.0538035039463</v>
      </c>
      <c r="AZ58" s="102">
        <f>'[3]Yearly LC Propylene'!T58</f>
        <v>8875.456995437391</v>
      </c>
      <c r="BA58" s="102">
        <f>'[3]Yearly LC Propylene'!U58</f>
        <v>9494.2502891069234</v>
      </c>
      <c r="BB58" s="102">
        <f>'[3]Yearly LC Propylene'!V58</f>
        <v>10085.800477230276</v>
      </c>
      <c r="BC58" s="102">
        <f>'[3]Yearly LC Propylene'!W58</f>
        <v>10650.473592468104</v>
      </c>
      <c r="BD58" s="102">
        <f>'[3]Yearly LC Propylene'!X58</f>
        <v>11188.634877783876</v>
      </c>
      <c r="BE58" s="102">
        <f>'[3]Yearly LC Propylene'!Y58</f>
        <v>12283.173573368524</v>
      </c>
      <c r="BF58" s="102">
        <f>'[3]Yearly LC Propylene'!Z58</f>
        <v>13330.393232980687</v>
      </c>
      <c r="BG58" s="102">
        <f>'[3]Yearly LC Propylene'!AA58</f>
        <v>14196.327205655009</v>
      </c>
      <c r="BH58" s="102">
        <f>'[3]Yearly LC Propylene'!AB58</f>
        <v>14999.115738700139</v>
      </c>
      <c r="BI58" s="102">
        <f>'[3]Yearly LC Propylene'!AC58</f>
        <v>15740.309042313265</v>
      </c>
      <c r="BJ58" s="102">
        <f>'[3]Yearly LC Propylene'!AD58</f>
        <v>16421.459764419749</v>
      </c>
      <c r="BK58" s="102">
        <f>'[3]Yearly LC Propylene'!AE58</f>
        <v>17044.122184304448</v>
      </c>
      <c r="BL58" s="102">
        <f>'[3]Yearly LC Propylene'!AF58</f>
        <v>17609.851415844598</v>
      </c>
      <c r="BM58" s="102">
        <f>'[3]Yearly LC Propylene'!AG58</f>
        <v>18120.202620344324</v>
      </c>
      <c r="BN58" s="102">
        <f>'[3]Yearly LC Propylene'!AH58</f>
        <v>2772.0499293295989</v>
      </c>
      <c r="BP58" s="102">
        <f t="shared" si="47"/>
        <v>0</v>
      </c>
      <c r="BQ58" s="102">
        <f t="shared" si="47"/>
        <v>1043.1336695934615</v>
      </c>
      <c r="BR58" s="102">
        <f t="shared" si="47"/>
        <v>1983.3494628696358</v>
      </c>
      <c r="BS58" s="102">
        <f t="shared" si="47"/>
        <v>2824.2019264148662</v>
      </c>
      <c r="BT58" s="102">
        <f t="shared" si="47"/>
        <v>3569.2174918171663</v>
      </c>
      <c r="BU58" s="102">
        <f t="shared" si="47"/>
        <v>4221.894626065895</v>
      </c>
      <c r="BV58" s="102">
        <f t="shared" si="47"/>
        <v>4785.7039812979665</v>
      </c>
      <c r="BW58" s="102">
        <f t="shared" si="47"/>
        <v>5264.0885438929063</v>
      </c>
      <c r="BX58" s="102">
        <f t="shared" si="47"/>
        <v>5660.463782919448</v>
      </c>
      <c r="BY58" s="102">
        <f t="shared" si="47"/>
        <v>5978.2177979360031</v>
      </c>
      <c r="BZ58" s="102">
        <f t="shared" si="47"/>
        <v>6220.7114661475634</v>
      </c>
      <c r="CA58" s="102">
        <f t="shared" si="47"/>
        <v>6577.4749620752582</v>
      </c>
      <c r="CB58" s="102">
        <f t="shared" si="47"/>
        <v>6880.87692383383</v>
      </c>
      <c r="CC58" s="102">
        <f t="shared" si="46"/>
        <v>7048.2288473628687</v>
      </c>
      <c r="CD58" s="102">
        <f t="shared" si="46"/>
        <v>7165.1176688189298</v>
      </c>
      <c r="CE58" s="102">
        <f t="shared" si="46"/>
        <v>7234.2299597716155</v>
      </c>
      <c r="CF58" s="102">
        <f t="shared" si="46"/>
        <v>7258.207012103916</v>
      </c>
      <c r="CG58" s="102">
        <f t="shared" si="46"/>
        <v>7239.6450273055925</v>
      </c>
      <c r="CH58" s="102">
        <f t="shared" si="46"/>
        <v>7181.0953089942468</v>
      </c>
      <c r="CI58" s="102">
        <f t="shared" si="46"/>
        <v>7085.0644586102062</v>
      </c>
      <c r="CJ58" s="102">
        <f t="shared" si="46"/>
        <v>6954.0145742322002</v>
      </c>
      <c r="CK58" s="102">
        <f t="shared" si="46"/>
        <v>7503.9415681887276</v>
      </c>
      <c r="CL58" s="102">
        <f t="shared" si="46"/>
        <v>7980.2898070112897</v>
      </c>
      <c r="CM58" s="102">
        <f t="shared" si="48"/>
        <v>8171.6878150088214</v>
      </c>
      <c r="CN58" s="102">
        <f t="shared" si="48"/>
        <v>8289.5107574144258</v>
      </c>
      <c r="CO58" s="102">
        <f t="shared" si="48"/>
        <v>8339.0350402904078</v>
      </c>
      <c r="CP58" s="102">
        <f t="shared" si="48"/>
        <v>8325.3766912543633</v>
      </c>
      <c r="CQ58" s="102">
        <f t="shared" si="48"/>
        <v>8253.4910086047767</v>
      </c>
      <c r="CR58" s="102">
        <f t="shared" si="48"/>
        <v>8128.1723309137451</v>
      </c>
      <c r="CS58" s="102">
        <f t="shared" si="48"/>
        <v>7954.0539253852912</v>
      </c>
      <c r="CT58" s="102">
        <f t="shared" si="48"/>
        <v>-8069.0723063485266</v>
      </c>
    </row>
    <row r="59" spans="1:98" s="120" customFormat="1">
      <c r="A59" s="42"/>
      <c r="B59" s="42" t="s">
        <v>71</v>
      </c>
      <c r="C59" s="43" t="s">
        <v>197</v>
      </c>
      <c r="D59" s="120">
        <f>'[2]Yearly LC Propylene'!D59</f>
        <v>350789.70130119962</v>
      </c>
      <c r="E59" s="120">
        <f>'[2]Yearly LC Propylene'!E59</f>
        <v>339944.90569296223</v>
      </c>
      <c r="F59" s="120">
        <f>'[2]Yearly LC Propylene'!F59</f>
        <v>328926.67807289178</v>
      </c>
      <c r="G59" s="120">
        <f>'[2]Yearly LC Propylene'!G59</f>
        <v>317742.48051380669</v>
      </c>
      <c r="H59" s="120">
        <f>'[2]Yearly LC Propylene'!H59</f>
        <v>306399.7159984794</v>
      </c>
      <c r="I59" s="120">
        <f>'[2]Yearly LC Propylene'!I59</f>
        <v>294905.72872078745</v>
      </c>
      <c r="J59" s="120">
        <f>'[2]Yearly LC Propylene'!J59</f>
        <v>283267.804385697</v>
      </c>
      <c r="K59" s="120">
        <f>'[2]Yearly LC Propylene'!K59</f>
        <v>271493.17050808022</v>
      </c>
      <c r="L59" s="120">
        <f>'[2]Yearly LC Propylene'!L59</f>
        <v>259588.9967103712</v>
      </c>
      <c r="M59" s="120">
        <f>'[2]Yearly LC Propylene'!M59</f>
        <v>247562.3950190621</v>
      </c>
      <c r="N59" s="120">
        <f>'[2]Yearly LC Propylene'!N59</f>
        <v>235420.4201600448</v>
      </c>
      <c r="O59" s="120">
        <f>'[2]Yearly LC Propylene'!O59</f>
        <v>226767.88969046154</v>
      </c>
      <c r="P59" s="120">
        <f>'[2]Yearly LC Propylene'!P59</f>
        <v>218102.18388827308</v>
      </c>
      <c r="Q59" s="120">
        <f>'[2]Yearly LC Propylene'!Q59</f>
        <v>209727.9412377472</v>
      </c>
      <c r="R59" s="120">
        <f>'[2]Yearly LC Propylene'!R59</f>
        <v>201482.04554486717</v>
      </c>
      <c r="S59" s="120">
        <f>'[2]Yearly LC Propylene'!S59</f>
        <v>193362.94986573685</v>
      </c>
      <c r="T59" s="120">
        <f>'[2]Yearly LC Propylene'!T59</f>
        <v>185369.14347869289</v>
      </c>
      <c r="U59" s="120">
        <f>'[2]Yearly LC Propylene'!U59</f>
        <v>177499.15170256345</v>
      </c>
      <c r="V59" s="120">
        <f>'[2]Yearly LC Propylene'!V59</f>
        <v>169751.53571188721</v>
      </c>
      <c r="W59" s="120">
        <f>'[2]Yearly LC Propylene'!W59</f>
        <v>162124.89234914567</v>
      </c>
      <c r="X59" s="120">
        <f>'[2]Yearly LC Propylene'!X59</f>
        <v>154617.85393406189</v>
      </c>
      <c r="Y59" s="120">
        <f>'[2]Yearly LC Propylene'!Y59</f>
        <v>145891.85852873162</v>
      </c>
      <c r="Z59" s="120">
        <f>'[2]Yearly LC Propylene'!Z59</f>
        <v>137463.5669835083</v>
      </c>
      <c r="AA59" s="120">
        <f>'[2]Yearly LC Propylene'!AA59</f>
        <v>129185.43841409119</v>
      </c>
      <c r="AB59" s="120">
        <f>'[2]Yearly LC Propylene'!AB59</f>
        <v>120964.90546435247</v>
      </c>
      <c r="AC59" s="120">
        <f>'[2]Yearly LC Propylene'!AC59</f>
        <v>112798.90373324494</v>
      </c>
      <c r="AD59" s="120">
        <f>'[2]Yearly LC Propylene'!AD59</f>
        <v>104684.52588969417</v>
      </c>
      <c r="AE59" s="120">
        <f>'[2]Yearly LC Propylene'!AE59</f>
        <v>96619.021237907058</v>
      </c>
      <c r="AF59" s="120">
        <f>'[2]Yearly LC Propylene'!AF59</f>
        <v>88599.795171839738</v>
      </c>
      <c r="AG59" s="120">
        <f>'[2]Yearly LC Propylene'!AG59</f>
        <v>80624.408520522848</v>
      </c>
      <c r="AH59" s="120">
        <f>'[2]Yearly LC Propylene'!AH59</f>
        <v>72690.576785932833</v>
      </c>
      <c r="AJ59" s="120">
        <f>'[3]Yearly LC Propylene'!D59</f>
        <v>137707.45987773585</v>
      </c>
      <c r="AK59" s="120">
        <f>'[3]Yearly LC Propylene'!E59</f>
        <v>134946.451284315</v>
      </c>
      <c r="AL59" s="120">
        <f>'[3]Yearly LC Propylene'!F59</f>
        <v>132176.69975802832</v>
      </c>
      <c r="AM59" s="120">
        <f>'[3]Yearly LC Propylene'!G59</f>
        <v>129398.65442858015</v>
      </c>
      <c r="AN59" s="120">
        <f>'[3]Yearly LC Propylene'!H59</f>
        <v>126612.76442567466</v>
      </c>
      <c r="AO59" s="120">
        <f>'[3]Yearly LC Propylene'!I59</f>
        <v>123819.47887901621</v>
      </c>
      <c r="AP59" s="120">
        <f>'[3]Yearly LC Propylene'!J59</f>
        <v>121019.24691830899</v>
      </c>
      <c r="AQ59" s="120">
        <f>'[3]Yearly LC Propylene'!K59</f>
        <v>118212.51767325735</v>
      </c>
      <c r="AR59" s="120">
        <f>'[3]Yearly LC Propylene'!L59</f>
        <v>115399.74027356546</v>
      </c>
      <c r="AS59" s="120">
        <f>'[3]Yearly LC Propylene'!M59</f>
        <v>112581.36384893768</v>
      </c>
      <c r="AT59" s="120">
        <f>'[3]Yearly LC Propylene'!N59</f>
        <v>109757.83752907823</v>
      </c>
      <c r="AU59" s="120">
        <f>'[3]Yearly LC Propylene'!O59</f>
        <v>105383.65313636848</v>
      </c>
      <c r="AV59" s="120">
        <f>'[3]Yearly LC Propylene'!P59</f>
        <v>100981.94946583571</v>
      </c>
      <c r="AW59" s="120">
        <f>'[3]Yearly LC Propylene'!Q59</f>
        <v>96640.443049593901</v>
      </c>
      <c r="AX59" s="120">
        <f>'[3]Yearly LC Propylene'!R59</f>
        <v>92304.700310667686</v>
      </c>
      <c r="AY59" s="120">
        <f>'[3]Yearly LC Propylene'!S59</f>
        <v>87976.39638915204</v>
      </c>
      <c r="AZ59" s="120">
        <f>'[3]Yearly LC Propylene'!T59</f>
        <v>83657.207094833808</v>
      </c>
      <c r="BA59" s="120">
        <f>'[3]Yearly LC Propylene'!U59</f>
        <v>79348.808937553986</v>
      </c>
      <c r="BB59" s="120">
        <f>'[3]Yearly LC Propylene'!V59</f>
        <v>75052.879157329851</v>
      </c>
      <c r="BC59" s="120">
        <f>'[3]Yearly LC Propylene'!W59</f>
        <v>70771.095754235692</v>
      </c>
      <c r="BD59" s="120">
        <f>'[3]Yearly LC Propylene'!X59</f>
        <v>66505.13751804296</v>
      </c>
      <c r="BE59" s="120">
        <f>'[3]Yearly LC Propylene'!Y59</f>
        <v>60533.81013397091</v>
      </c>
      <c r="BF59" s="120">
        <f>'[3]Yearly LC Propylene'!Z59</f>
        <v>54258.239578556357</v>
      </c>
      <c r="BG59" s="120">
        <f>'[3]Yearly LC Propylene'!AA59</f>
        <v>48144.796031954931</v>
      </c>
      <c r="BH59" s="120">
        <f>'[3]Yearly LC Propylene'!AB59</f>
        <v>42078.539912765766</v>
      </c>
      <c r="BI59" s="120">
        <f>'[3]Yearly LC Propylene'!AC59</f>
        <v>36061.121676699287</v>
      </c>
      <c r="BJ59" s="120">
        <f>'[3]Yearly LC Propylene'!AD59</f>
        <v>30094.189341737889</v>
      </c>
      <c r="BK59" s="120">
        <f>'[3]Yearly LC Propylene'!AE59</f>
        <v>24179.389294504363</v>
      </c>
      <c r="BL59" s="120">
        <f>'[3]Yearly LC Propylene'!AF59</f>
        <v>18318.367087029175</v>
      </c>
      <c r="BM59" s="120">
        <f>'[3]Yearly LC Propylene'!AG59</f>
        <v>12512.768223915846</v>
      </c>
      <c r="BN59" s="120">
        <f>'[3]Yearly LC Propylene'!AH59</f>
        <v>22568.919239545929</v>
      </c>
      <c r="BP59" s="120">
        <f t="shared" si="47"/>
        <v>488497.16117893544</v>
      </c>
      <c r="BQ59" s="120">
        <f t="shared" si="47"/>
        <v>474891.3569772772</v>
      </c>
      <c r="BR59" s="120">
        <f t="shared" si="47"/>
        <v>461103.3778309201</v>
      </c>
      <c r="BS59" s="120">
        <f t="shared" si="47"/>
        <v>447141.13494238682</v>
      </c>
      <c r="BT59" s="120">
        <f t="shared" si="47"/>
        <v>433012.48042415408</v>
      </c>
      <c r="BU59" s="120">
        <f t="shared" si="47"/>
        <v>418725.20759980369</v>
      </c>
      <c r="BV59" s="120">
        <f t="shared" si="47"/>
        <v>404287.05130400602</v>
      </c>
      <c r="BW59" s="120">
        <f t="shared" si="47"/>
        <v>389705.68818133755</v>
      </c>
      <c r="BX59" s="120">
        <f t="shared" si="47"/>
        <v>374988.73698393663</v>
      </c>
      <c r="BY59" s="120">
        <f t="shared" si="47"/>
        <v>360143.75886799977</v>
      </c>
      <c r="BZ59" s="120">
        <f t="shared" si="47"/>
        <v>345178.25768912304</v>
      </c>
      <c r="CA59" s="120">
        <f t="shared" si="47"/>
        <v>332151.54282683</v>
      </c>
      <c r="CB59" s="120">
        <f t="shared" si="47"/>
        <v>319084.13335410878</v>
      </c>
      <c r="CC59" s="120">
        <f t="shared" si="46"/>
        <v>306368.38428734109</v>
      </c>
      <c r="CD59" s="120">
        <f t="shared" si="46"/>
        <v>293786.74585553486</v>
      </c>
      <c r="CE59" s="120">
        <f t="shared" si="46"/>
        <v>281339.34625488892</v>
      </c>
      <c r="CF59" s="120">
        <f t="shared" si="46"/>
        <v>269026.3505735267</v>
      </c>
      <c r="CG59" s="120">
        <f t="shared" si="46"/>
        <v>256847.96064011744</v>
      </c>
      <c r="CH59" s="120">
        <f t="shared" si="46"/>
        <v>244804.41486921706</v>
      </c>
      <c r="CI59" s="120">
        <f t="shared" si="46"/>
        <v>232895.98810338136</v>
      </c>
      <c r="CJ59" s="120">
        <f t="shared" si="46"/>
        <v>221122.99145210485</v>
      </c>
      <c r="CK59" s="120">
        <f t="shared" si="46"/>
        <v>206425.66866270255</v>
      </c>
      <c r="CL59" s="120">
        <f t="shared" si="46"/>
        <v>191721.80656206465</v>
      </c>
      <c r="CM59" s="120">
        <f t="shared" si="48"/>
        <v>177330.23444604612</v>
      </c>
      <c r="CN59" s="120">
        <f t="shared" si="48"/>
        <v>163043.44537711825</v>
      </c>
      <c r="CO59" s="120">
        <f t="shared" si="48"/>
        <v>148860.02540994424</v>
      </c>
      <c r="CP59" s="120">
        <f t="shared" si="48"/>
        <v>134778.71523143206</v>
      </c>
      <c r="CQ59" s="120">
        <f t="shared" si="48"/>
        <v>120798.41053241142</v>
      </c>
      <c r="CR59" s="120">
        <f t="shared" si="48"/>
        <v>106918.16225886892</v>
      </c>
      <c r="CS59" s="120">
        <f t="shared" si="48"/>
        <v>93137.176744438693</v>
      </c>
      <c r="CT59" s="120">
        <f t="shared" si="48"/>
        <v>95259.496025478758</v>
      </c>
    </row>
    <row r="60" spans="1:98" s="102" customFormat="1">
      <c r="A60" s="25" t="s">
        <v>77</v>
      </c>
      <c r="B60" s="45" t="s">
        <v>48</v>
      </c>
      <c r="C60" s="46" t="s">
        <v>197</v>
      </c>
      <c r="D60" s="119">
        <f>'[2]Yearly LC Propylene'!D60</f>
        <v>1577666.5665936389</v>
      </c>
      <c r="E60" s="119">
        <f>'[2]Yearly LC Propylene'!E60</f>
        <v>1550120.2997118009</v>
      </c>
      <c r="F60" s="119">
        <f>'[2]Yearly LC Propylene'!F60</f>
        <v>1522505.4144025368</v>
      </c>
      <c r="G60" s="119">
        <f>'[2]Yearly LC Propylene'!G60</f>
        <v>1494820.1823085942</v>
      </c>
      <c r="H60" s="119">
        <f>'[2]Yearly LC Propylene'!H60</f>
        <v>1467062.8579409148</v>
      </c>
      <c r="I60" s="119">
        <f>'[2]Yearly LC Propylene'!I60</f>
        <v>1439231.6787081747</v>
      </c>
      <c r="J60" s="119">
        <f>'[2]Yearly LC Propylene'!J60</f>
        <v>1409097.6636461292</v>
      </c>
      <c r="K60" s="119">
        <f>'[2]Yearly LC Propylene'!K60</f>
        <v>1378925.0098762894</v>
      </c>
      <c r="L60" s="119">
        <f>'[2]Yearly LC Propylene'!L60</f>
        <v>1348711.4717184352</v>
      </c>
      <c r="M60" s="119">
        <f>'[2]Yearly LC Propylene'!M60</f>
        <v>1318454.7904900673</v>
      </c>
      <c r="N60" s="119">
        <f>'[2]Yearly LC Propylene'!N60</f>
        <v>1288152.6945208025</v>
      </c>
      <c r="O60" s="119">
        <f>'[2]Yearly LC Propylene'!O60</f>
        <v>1253742.6643283691</v>
      </c>
      <c r="P60" s="119">
        <f>'[2]Yearly LC Propylene'!P60</f>
        <v>1219360.1359263491</v>
      </c>
      <c r="Q60" s="119">
        <f>'[2]Yearly LC Propylene'!Q60</f>
        <v>1185001.8294036044</v>
      </c>
      <c r="R60" s="119">
        <f>'[2]Yearly LC Propylene'!R60</f>
        <v>1150664.4620135254</v>
      </c>
      <c r="S60" s="119">
        <f>'[2]Yearly LC Propylene'!S60</f>
        <v>1116344.7481167195</v>
      </c>
      <c r="T60" s="119">
        <f>'[2]Yearly LC Propylene'!T60</f>
        <v>1078548.601882413</v>
      </c>
      <c r="U60" s="119">
        <f>'[2]Yearly LC Propylene'!U60</f>
        <v>1040837.3539970862</v>
      </c>
      <c r="V60" s="119">
        <f>'[2]Yearly LC Propylene'!V60</f>
        <v>1003206.6634602841</v>
      </c>
      <c r="W60" s="119">
        <f>'[2]Yearly LC Propylene'!W60</f>
        <v>965652.19860455033</v>
      </c>
      <c r="X60" s="119">
        <f>'[2]Yearly LC Propylene'!X60</f>
        <v>928169.63693571417</v>
      </c>
      <c r="Y60" s="119">
        <f>'[2]Yearly LC Propylene'!Y60</f>
        <v>888266.12607153249</v>
      </c>
      <c r="Z60" s="119">
        <f>'[2]Yearly LC Propylene'!Z60</f>
        <v>848488.4917474417</v>
      </c>
      <c r="AA60" s="119">
        <f>'[2]Yearly LC Propylene'!AA60</f>
        <v>808831.63634764345</v>
      </c>
      <c r="AB60" s="119">
        <f>'[2]Yearly LC Propylene'!AB60</f>
        <v>769290.48486455879</v>
      </c>
      <c r="AC60" s="119">
        <f>'[2]Yearly LC Propylene'!AC60</f>
        <v>729859.98469121219</v>
      </c>
      <c r="AD60" s="119">
        <f>'[2]Yearly LC Propylene'!AD60</f>
        <v>689342.92276556825</v>
      </c>
      <c r="AE60" s="119">
        <f>'[2]Yearly LC Propylene'!AE60</f>
        <v>648955.3636837902</v>
      </c>
      <c r="AF60" s="119">
        <f>'[2]Yearly LC Propylene'!AF60</f>
        <v>608691.84449748509</v>
      </c>
      <c r="AG60" s="119">
        <f>'[2]Yearly LC Propylene'!AG60</f>
        <v>568546.93054636684</v>
      </c>
      <c r="AH60" s="119">
        <f>'[2]Yearly LC Propylene'!AH60</f>
        <v>528515.21522618632</v>
      </c>
      <c r="AI60" s="119"/>
      <c r="AJ60" s="119">
        <f>'[3]Yearly LC Propylene'!D60</f>
        <v>368256.49460398941</v>
      </c>
      <c r="AK60" s="119">
        <f>'[3]Yearly LC Propylene'!E60</f>
        <v>363890.50739002775</v>
      </c>
      <c r="AL60" s="119">
        <f>'[3]Yearly LC Propylene'!F60</f>
        <v>359491.99866406177</v>
      </c>
      <c r="AM60" s="119">
        <f>'[3]Yearly LC Propylene'!G60</f>
        <v>355060.59591698361</v>
      </c>
      <c r="AN60" s="119">
        <f>'[3]Yearly LC Propylene'!H60</f>
        <v>350595.92337309243</v>
      </c>
      <c r="AO60" s="119">
        <f>'[3]Yearly LC Propylene'!I60</f>
        <v>346097.60198668594</v>
      </c>
      <c r="AP60" s="119">
        <f>'[3]Yearly LC Propylene'!J60</f>
        <v>341565.24943947926</v>
      </c>
      <c r="AQ60" s="119">
        <f>'[3]Yearly LC Propylene'!K60</f>
        <v>336998.48013888102</v>
      </c>
      <c r="AR60" s="119">
        <f>'[3]Yearly LC Propylene'!L60</f>
        <v>332396.90521715739</v>
      </c>
      <c r="AS60" s="119">
        <f>'[3]Yearly LC Propylene'!M60</f>
        <v>327760.13253151352</v>
      </c>
      <c r="AT60" s="119">
        <f>'[3]Yearly LC Propylene'!N60</f>
        <v>323087.76666512358</v>
      </c>
      <c r="AU60" s="119">
        <f>'[3]Yearly LC Propylene'!O60</f>
        <v>318379.40892914397</v>
      </c>
      <c r="AV60" s="119">
        <f>'[3]Yearly LC Propylene'!P60</f>
        <v>313634.65736573929</v>
      </c>
      <c r="AW60" s="119">
        <f>'[3]Yearly LC Propylene'!Q60</f>
        <v>308853.10675215803</v>
      </c>
      <c r="AX60" s="119">
        <f>'[3]Yearly LC Propylene'!R60</f>
        <v>304034.3486058914</v>
      </c>
      <c r="AY60" s="119">
        <f>'[3]Yearly LC Propylene'!S60</f>
        <v>299177.97119095078</v>
      </c>
      <c r="AZ60" s="119">
        <f>'[3]Yearly LC Propylene'!T60</f>
        <v>294283.55952530087</v>
      </c>
      <c r="BA60" s="119">
        <f>'[3]Yearly LC Propylene'!U60</f>
        <v>289350.6953894858</v>
      </c>
      <c r="BB60" s="119">
        <f>'[3]Yearly LC Propylene'!V60</f>
        <v>284378.95733648672</v>
      </c>
      <c r="BC60" s="119">
        <f>'[3]Yearly LC Propylene'!W60</f>
        <v>279367.9207028501</v>
      </c>
      <c r="BD60" s="119">
        <f>'[3]Yearly LC Propylene'!X60</f>
        <v>274317.15762112668</v>
      </c>
      <c r="BE60" s="119">
        <f>'[3]Yearly LC Propylene'!Y60</f>
        <v>269197.30974914337</v>
      </c>
      <c r="BF60" s="119">
        <f>'[3]Yearly LC Propylene'!Z60</f>
        <v>264037.77091769001</v>
      </c>
      <c r="BG60" s="119">
        <f>'[3]Yearly LC Propylene'!AA60</f>
        <v>258838.12670556869</v>
      </c>
      <c r="BH60" s="119">
        <f>'[3]Yearly LC Propylene'!AB60</f>
        <v>253597.96007194809</v>
      </c>
      <c r="BI60" s="119">
        <f>'[3]Yearly LC Propylene'!AC60</f>
        <v>248316.85138706389</v>
      </c>
      <c r="BJ60" s="119">
        <f>'[3]Yearly LC Propylene'!AD60</f>
        <v>242994.37846471905</v>
      </c>
      <c r="BK60" s="119">
        <f>'[3]Yearly LC Propylene'!AE60</f>
        <v>237630.11659663927</v>
      </c>
      <c r="BL60" s="119">
        <f>'[3]Yearly LC Propylene'!AF60</f>
        <v>232223.63858873327</v>
      </c>
      <c r="BM60" s="119">
        <f>'[3]Yearly LC Propylene'!AG60</f>
        <v>226774.51479931583</v>
      </c>
      <c r="BN60" s="119">
        <f>'[3]Yearly LC Propylene'!AH60</f>
        <v>221282.31317934903</v>
      </c>
      <c r="BO60" s="119"/>
      <c r="BP60" s="119">
        <f t="shared" si="47"/>
        <v>1945923.0611976283</v>
      </c>
      <c r="BQ60" s="119">
        <f t="shared" si="47"/>
        <v>1914010.8071018285</v>
      </c>
      <c r="BR60" s="119">
        <f t="shared" si="47"/>
        <v>1881997.4130665986</v>
      </c>
      <c r="BS60" s="119">
        <f t="shared" si="47"/>
        <v>1849880.7782255779</v>
      </c>
      <c r="BT60" s="119">
        <f t="shared" si="47"/>
        <v>1817658.7813140072</v>
      </c>
      <c r="BU60" s="119">
        <f t="shared" si="47"/>
        <v>1785329.2806948607</v>
      </c>
      <c r="BV60" s="119">
        <f t="shared" si="47"/>
        <v>1750662.9130856085</v>
      </c>
      <c r="BW60" s="119">
        <f t="shared" si="47"/>
        <v>1715923.4900151705</v>
      </c>
      <c r="BX60" s="119">
        <f t="shared" si="47"/>
        <v>1681108.3769355926</v>
      </c>
      <c r="BY60" s="119">
        <f t="shared" si="47"/>
        <v>1646214.9230215808</v>
      </c>
      <c r="BZ60" s="119">
        <f t="shared" si="47"/>
        <v>1611240.4611859261</v>
      </c>
      <c r="CA60" s="119">
        <f t="shared" si="47"/>
        <v>1572122.0732575131</v>
      </c>
      <c r="CB60" s="119">
        <f t="shared" si="47"/>
        <v>1532994.7932920884</v>
      </c>
      <c r="CC60" s="119">
        <f t="shared" si="46"/>
        <v>1493854.9361557625</v>
      </c>
      <c r="CD60" s="119">
        <f t="shared" si="46"/>
        <v>1454698.8106194169</v>
      </c>
      <c r="CE60" s="119">
        <f t="shared" si="46"/>
        <v>1415522.7193076704</v>
      </c>
      <c r="CF60" s="119">
        <f t="shared" si="46"/>
        <v>1372832.1614077138</v>
      </c>
      <c r="CG60" s="119">
        <f t="shared" si="46"/>
        <v>1330188.0493865721</v>
      </c>
      <c r="CH60" s="119">
        <f t="shared" si="46"/>
        <v>1287585.6207967708</v>
      </c>
      <c r="CI60" s="119">
        <f t="shared" si="46"/>
        <v>1245020.1193074004</v>
      </c>
      <c r="CJ60" s="119">
        <f t="shared" si="46"/>
        <v>1202486.7945568408</v>
      </c>
      <c r="CK60" s="119">
        <f t="shared" si="46"/>
        <v>1157463.4358206759</v>
      </c>
      <c r="CL60" s="119">
        <f t="shared" si="46"/>
        <v>1112526.2626651316</v>
      </c>
      <c r="CM60" s="119">
        <f t="shared" si="48"/>
        <v>1067669.7630532121</v>
      </c>
      <c r="CN60" s="119">
        <f t="shared" si="48"/>
        <v>1022888.4449365069</v>
      </c>
      <c r="CO60" s="119">
        <f t="shared" si="48"/>
        <v>978176.83607827604</v>
      </c>
      <c r="CP60" s="119">
        <f t="shared" si="48"/>
        <v>932337.3012302873</v>
      </c>
      <c r="CQ60" s="119">
        <f t="shared" si="48"/>
        <v>886585.48028042947</v>
      </c>
      <c r="CR60" s="119">
        <f t="shared" si="48"/>
        <v>840915.48308621836</v>
      </c>
      <c r="CS60" s="119">
        <f t="shared" si="48"/>
        <v>795321.44534568267</v>
      </c>
      <c r="CT60" s="119">
        <f t="shared" si="48"/>
        <v>749797.52840553538</v>
      </c>
    </row>
    <row r="61" spans="1:98" s="102" customFormat="1">
      <c r="A61" s="25"/>
      <c r="B61" s="28" t="s">
        <v>69</v>
      </c>
      <c r="C61" s="40" t="s">
        <v>197</v>
      </c>
      <c r="D61" s="120">
        <f>'[2]Yearly LC Propylene'!D61</f>
        <v>0</v>
      </c>
      <c r="E61" s="120">
        <f>'[2]Yearly LC Propylene'!E61</f>
        <v>12620.984811903065</v>
      </c>
      <c r="F61" s="120">
        <f>'[2]Yearly LC Propylene'!F61</f>
        <v>25185.729203230978</v>
      </c>
      <c r="G61" s="120">
        <f>'[2]Yearly LC Propylene'!G61</f>
        <v>37694.419976917954</v>
      </c>
      <c r="H61" s="120">
        <f>'[2]Yearly LC Propylene'!H61</f>
        <v>50147.243385216527</v>
      </c>
      <c r="I61" s="120">
        <f>'[2]Yearly LC Propylene'!I61</f>
        <v>62544.385131218602</v>
      </c>
      <c r="J61" s="120">
        <f>'[2]Yearly LC Propylene'!J61</f>
        <v>73691.769187900776</v>
      </c>
      <c r="K61" s="120">
        <f>'[2]Yearly LC Propylene'!K61</f>
        <v>84621.661746942831</v>
      </c>
      <c r="L61" s="120">
        <f>'[2]Yearly LC Propylene'!L61</f>
        <v>95335.338404130496</v>
      </c>
      <c r="M61" s="120">
        <f>'[2]Yearly LC Propylene'!M61</f>
        <v>105834.06936716336</v>
      </c>
      <c r="N61" s="120">
        <f>'[2]Yearly LC Propylene'!N61</f>
        <v>116119.119475028</v>
      </c>
      <c r="O61" s="120">
        <f>'[2]Yearly LC Propylene'!O61</f>
        <v>122228.66660173498</v>
      </c>
      <c r="P61" s="120">
        <f>'[2]Yearly LC Propylene'!P61</f>
        <v>128198.89355123114</v>
      </c>
      <c r="Q61" s="120">
        <f>'[2]Yearly LC Propylene'!Q61</f>
        <v>134030.63128979167</v>
      </c>
      <c r="R61" s="120">
        <f>'[2]Yearly LC Propylene'!R61</f>
        <v>139724.70725158579</v>
      </c>
      <c r="S61" s="120">
        <f>'[2]Yearly LC Propylene'!S61</f>
        <v>145281.94535141881</v>
      </c>
      <c r="T61" s="120">
        <f>'[2]Yearly LC Propylene'!T61</f>
        <v>150703.16599743237</v>
      </c>
      <c r="U61" s="120">
        <f>'[2]Yearly LC Propylene'!U61</f>
        <v>155989.18610376347</v>
      </c>
      <c r="V61" s="120">
        <f>'[2]Yearly LC Propylene'!V61</f>
        <v>161140.81910316221</v>
      </c>
      <c r="W61" s="120">
        <f>'[2]Yearly LC Propylene'!W61</f>
        <v>166158.87495956739</v>
      </c>
      <c r="X61" s="120">
        <f>'[2]Yearly LC Propylene'!X61</f>
        <v>171044.16018064221</v>
      </c>
      <c r="Y61" s="120">
        <f>'[2]Yearly LC Propylene'!Y61</f>
        <v>179771.68899125891</v>
      </c>
      <c r="Z61" s="120">
        <f>'[2]Yearly LC Propylene'!Z61</f>
        <v>188291.97922303982</v>
      </c>
      <c r="AA61" s="120">
        <f>'[2]Yearly LC Propylene'!AA61</f>
        <v>196606.27278090472</v>
      </c>
      <c r="AB61" s="120">
        <f>'[2]Yearly LC Propylene'!AB61</f>
        <v>204715.8062809463</v>
      </c>
      <c r="AC61" s="120">
        <f>'[2]Yearly LC Propylene'!AC61</f>
        <v>212621.81106953003</v>
      </c>
      <c r="AD61" s="120">
        <f>'[2]Yearly LC Propylene'!AD61</f>
        <v>220249.73238630826</v>
      </c>
      <c r="AE61" s="120">
        <f>'[2]Yearly LC Propylene'!AE61</f>
        <v>227671.8909083631</v>
      </c>
      <c r="AF61" s="120">
        <f>'[2]Yearly LC Propylene'!AF61</f>
        <v>234889.53439603222</v>
      </c>
      <c r="AG61" s="120">
        <f>'[2]Yearly LC Propylene'!AG61</f>
        <v>241903.90527230152</v>
      </c>
      <c r="AH61" s="120">
        <f>'[2]Yearly LC Propylene'!AH61</f>
        <v>248716.24064212386</v>
      </c>
      <c r="AI61" s="120"/>
      <c r="AJ61" s="120">
        <f>'[3]Yearly LC Propylene'!D61</f>
        <v>0</v>
      </c>
      <c r="AK61" s="120">
        <f>'[3]Yearly LC Propylene'!E61</f>
        <v>1130.5492505344846</v>
      </c>
      <c r="AL61" s="120">
        <f>'[3]Yearly LC Propylene'!F61</f>
        <v>2261.0985010689692</v>
      </c>
      <c r="AM61" s="120">
        <f>'[3]Yearly LC Propylene'!G61</f>
        <v>3391.6477516034538</v>
      </c>
      <c r="AN61" s="120">
        <f>'[3]Yearly LC Propylene'!H61</f>
        <v>4522.1970021379384</v>
      </c>
      <c r="AO61" s="120">
        <f>'[3]Yearly LC Propylene'!I61</f>
        <v>5652.746252672423</v>
      </c>
      <c r="AP61" s="120">
        <f>'[3]Yearly LC Propylene'!J61</f>
        <v>6582.2192692024728</v>
      </c>
      <c r="AQ61" s="120">
        <f>'[3]Yearly LC Propylene'!K61</f>
        <v>7496.769035625468</v>
      </c>
      <c r="AR61" s="120">
        <f>'[3]Yearly LC Propylene'!L61</f>
        <v>8396.3955519414048</v>
      </c>
      <c r="AS61" s="120">
        <f>'[3]Yearly LC Propylene'!M61</f>
        <v>9281.0988181502835</v>
      </c>
      <c r="AT61" s="120">
        <f>'[3]Yearly LC Propylene'!N61</f>
        <v>10150.878834252115</v>
      </c>
      <c r="AU61" s="120">
        <f>'[3]Yearly LC Propylene'!O61</f>
        <v>11989.723272315205</v>
      </c>
      <c r="AV61" s="120">
        <f>'[3]Yearly LC Propylene'!P61</f>
        <v>13800.120264861733</v>
      </c>
      <c r="AW61" s="120">
        <f>'[3]Yearly LC Propylene'!Q61</f>
        <v>15582.06981189167</v>
      </c>
      <c r="AX61" s="120">
        <f>'[3]Yearly LC Propylene'!R61</f>
        <v>17335.571913405045</v>
      </c>
      <c r="AY61" s="120">
        <f>'[3]Yearly LC Propylene'!S61</f>
        <v>19060.626569401844</v>
      </c>
      <c r="AZ61" s="120">
        <f>'[3]Yearly LC Propylene'!T61</f>
        <v>20757.233779882059</v>
      </c>
      <c r="BA61" s="120">
        <f>'[3]Yearly LC Propylene'!U61</f>
        <v>22425.393544845712</v>
      </c>
      <c r="BB61" s="120">
        <f>'[3]Yearly LC Propylene'!V61</f>
        <v>24065.105864292789</v>
      </c>
      <c r="BC61" s="120">
        <f>'[3]Yearly LC Propylene'!W61</f>
        <v>25676.37073822329</v>
      </c>
      <c r="BD61" s="120">
        <f>'[3]Yearly LC Propylene'!X61</f>
        <v>27259.188166637214</v>
      </c>
      <c r="BE61" s="120">
        <f>'[3]Yearly LC Propylene'!Y61</f>
        <v>30301.904056200699</v>
      </c>
      <c r="BF61" s="120">
        <f>'[3]Yearly LC Propylene'!Z61</f>
        <v>33294.206751177859</v>
      </c>
      <c r="BG61" s="120">
        <f>'[3]Yearly LC Propylene'!AA61</f>
        <v>36236.096251568699</v>
      </c>
      <c r="BH61" s="120">
        <f>'[3]Yearly LC Propylene'!AB61</f>
        <v>39127.572557373183</v>
      </c>
      <c r="BI61" s="120">
        <f>'[3]Yearly LC Propylene'!AC61</f>
        <v>41968.635668591334</v>
      </c>
      <c r="BJ61" s="120">
        <f>'[3]Yearly LC Propylene'!AD61</f>
        <v>44743.394689903158</v>
      </c>
      <c r="BK61" s="120">
        <f>'[3]Yearly LC Propylene'!AE61</f>
        <v>47466.212844065405</v>
      </c>
      <c r="BL61" s="120">
        <f>'[3]Yearly LC Propylene'!AF61</f>
        <v>50137.090131078119</v>
      </c>
      <c r="BM61" s="120">
        <f>'[3]Yearly LC Propylene'!AG61</f>
        <v>52756.026550941257</v>
      </c>
      <c r="BN61" s="120">
        <f>'[3]Yearly LC Propylene'!AH61</f>
        <v>55323.022103654846</v>
      </c>
      <c r="BO61" s="120"/>
      <c r="BP61" s="120">
        <f t="shared" si="47"/>
        <v>0</v>
      </c>
      <c r="BQ61" s="120">
        <f t="shared" si="47"/>
        <v>13751.534062437549</v>
      </c>
      <c r="BR61" s="120">
        <f t="shared" si="47"/>
        <v>27446.827704299947</v>
      </c>
      <c r="BS61" s="120">
        <f t="shared" si="47"/>
        <v>41086.067728521404</v>
      </c>
      <c r="BT61" s="120">
        <f t="shared" si="47"/>
        <v>54669.440387354465</v>
      </c>
      <c r="BU61" s="120">
        <f t="shared" si="47"/>
        <v>68197.131383891028</v>
      </c>
      <c r="BV61" s="120">
        <f t="shared" si="47"/>
        <v>80273.988457103245</v>
      </c>
      <c r="BW61" s="120">
        <f t="shared" si="47"/>
        <v>92118.430782568292</v>
      </c>
      <c r="BX61" s="120">
        <f t="shared" si="47"/>
        <v>103731.7339560719</v>
      </c>
      <c r="BY61" s="120">
        <f t="shared" si="47"/>
        <v>115115.16818531364</v>
      </c>
      <c r="BZ61" s="120">
        <f t="shared" si="47"/>
        <v>126269.99830928011</v>
      </c>
      <c r="CA61" s="120">
        <f t="shared" si="47"/>
        <v>134218.38987405019</v>
      </c>
      <c r="CB61" s="120">
        <f t="shared" si="47"/>
        <v>141999.01381609286</v>
      </c>
      <c r="CC61" s="120">
        <f t="shared" si="46"/>
        <v>149612.70110168334</v>
      </c>
      <c r="CD61" s="120">
        <f t="shared" si="46"/>
        <v>157060.27916499082</v>
      </c>
      <c r="CE61" s="120">
        <f t="shared" si="46"/>
        <v>164342.57192082066</v>
      </c>
      <c r="CF61" s="120">
        <f t="shared" si="46"/>
        <v>171460.39977731442</v>
      </c>
      <c r="CG61" s="120">
        <f t="shared" si="46"/>
        <v>178414.57964860919</v>
      </c>
      <c r="CH61" s="120">
        <f t="shared" si="46"/>
        <v>185205.92496745501</v>
      </c>
      <c r="CI61" s="120">
        <f t="shared" si="46"/>
        <v>191835.24569779067</v>
      </c>
      <c r="CJ61" s="120">
        <f t="shared" si="46"/>
        <v>198303.34834727942</v>
      </c>
      <c r="CK61" s="120">
        <f t="shared" si="46"/>
        <v>210073.59304745961</v>
      </c>
      <c r="CL61" s="120">
        <f t="shared" si="46"/>
        <v>221586.18597421766</v>
      </c>
      <c r="CM61" s="120">
        <f t="shared" si="48"/>
        <v>232842.36903247342</v>
      </c>
      <c r="CN61" s="120">
        <f t="shared" si="48"/>
        <v>243843.37883831948</v>
      </c>
      <c r="CO61" s="120">
        <f t="shared" si="48"/>
        <v>254590.44673812136</v>
      </c>
      <c r="CP61" s="120">
        <f t="shared" si="48"/>
        <v>264993.12707621139</v>
      </c>
      <c r="CQ61" s="120">
        <f t="shared" si="48"/>
        <v>275138.10375242849</v>
      </c>
      <c r="CR61" s="120">
        <f t="shared" si="48"/>
        <v>285026.62452711037</v>
      </c>
      <c r="CS61" s="120">
        <f t="shared" si="48"/>
        <v>294659.9318232428</v>
      </c>
      <c r="CT61" s="120">
        <f t="shared" si="48"/>
        <v>304039.26274577872</v>
      </c>
    </row>
    <row r="62" spans="1:98" s="102" customFormat="1" outlineLevel="1">
      <c r="A62"/>
      <c r="B62" t="s">
        <v>74</v>
      </c>
      <c r="C62" s="5" t="s">
        <v>197</v>
      </c>
      <c r="D62" s="119">
        <f>'[2]Yearly LC Propylene'!D62</f>
        <v>0</v>
      </c>
      <c r="E62" s="119">
        <f>'[2]Yearly LC Propylene'!E62</f>
        <v>1318.1739035245846</v>
      </c>
      <c r="F62" s="119">
        <f>'[2]Yearly LC Propylene'!F62</f>
        <v>2698.1594582514626</v>
      </c>
      <c r="G62" s="119">
        <f>'[2]Yearly LC Propylene'!G62</f>
        <v>4137.2129693440511</v>
      </c>
      <c r="H62" s="119">
        <f>'[2]Yearly LC Propylene'!H62</f>
        <v>5632.6131052815381</v>
      </c>
      <c r="I62" s="119">
        <f>'[2]Yearly LC Propylene'!I62</f>
        <v>7181.6607779193891</v>
      </c>
      <c r="J62" s="119">
        <f>'[2]Yearly LC Propylene'!J62</f>
        <v>8781.6790230715451</v>
      </c>
      <c r="K62" s="119">
        <f>'[2]Yearly LC Propylene'!K62</f>
        <v>10430.012881612543</v>
      </c>
      <c r="L62" s="119">
        <f>'[2]Yearly LC Propylene'!L62</f>
        <v>12124.029281097355</v>
      </c>
      <c r="M62" s="119">
        <f>'[2]Yearly LC Propylene'!M62</f>
        <v>13861.116917897049</v>
      </c>
      <c r="N62" s="119">
        <f>'[2]Yearly LC Propylene'!N62</f>
        <v>15638.686139848374</v>
      </c>
      <c r="O62" s="119">
        <f>'[2]Yearly LC Propylene'!O62</f>
        <v>16645.161565800619</v>
      </c>
      <c r="P62" s="119">
        <f>'[2]Yearly LC Propylene'!P62</f>
        <v>17663.608297030401</v>
      </c>
      <c r="Q62" s="119">
        <f>'[2]Yearly LC Propylene'!Q62</f>
        <v>18630.931473637265</v>
      </c>
      <c r="R62" s="119">
        <f>'[2]Yearly LC Propylene'!R62</f>
        <v>19572.840463285829</v>
      </c>
      <c r="S62" s="119">
        <f>'[2]Yearly LC Propylene'!S62</f>
        <v>20489.104682824025</v>
      </c>
      <c r="T62" s="119">
        <f>'[2]Yearly LC Propylene'!T62</f>
        <v>21379.496286077487</v>
      </c>
      <c r="U62" s="119">
        <f>'[2]Yearly LC Propylene'!U62</f>
        <v>22243.790147494274</v>
      </c>
      <c r="V62" s="119">
        <f>'[2]Yearly LC Propylene'!V62</f>
        <v>23081.76384586444</v>
      </c>
      <c r="W62" s="119">
        <f>'[2]Yearly LC Propylene'!W62</f>
        <v>23893.197648114336</v>
      </c>
      <c r="X62" s="119">
        <f>'[2]Yearly LC Propylene'!X62</f>
        <v>24677.874493175019</v>
      </c>
      <c r="Y62" s="119">
        <f>'[2]Yearly LC Propylene'!Y62</f>
        <v>25658.139147173904</v>
      </c>
      <c r="Z62" s="119">
        <f>'[2]Yearly LC Propylene'!Z62</f>
        <v>26566.077119366077</v>
      </c>
      <c r="AA62" s="119">
        <f>'[2]Yearly LC Propylene'!AA62</f>
        <v>27457.927755721066</v>
      </c>
      <c r="AB62" s="119">
        <f>'[2]Yearly LC Propylene'!AB62</f>
        <v>28333.527523271187</v>
      </c>
      <c r="AC62" s="119">
        <f>'[2]Yearly LC Propylene'!AC62</f>
        <v>29192.71476359888</v>
      </c>
      <c r="AD62" s="119">
        <f>'[2]Yearly LC Propylene'!AD62</f>
        <v>30035.329681736352</v>
      </c>
      <c r="AE62" s="119">
        <f>'[2]Yearly LC Propylene'!AE62</f>
        <v>30861.214335115852</v>
      </c>
      <c r="AF62" s="119">
        <f>'[2]Yearly LC Propylene'!AF62</f>
        <v>31670.21262257034</v>
      </c>
      <c r="AG62" s="119">
        <f>'[2]Yearly LC Propylene'!AG62</f>
        <v>32462.170273384501</v>
      </c>
      <c r="AH62" s="119">
        <f>'[2]Yearly LC Propylene'!AH62</f>
        <v>33236.93483639558</v>
      </c>
      <c r="AI62" s="119"/>
      <c r="AJ62" s="119">
        <f>'[3]Yearly LC Propylene'!D62</f>
        <v>0</v>
      </c>
      <c r="AK62" s="119">
        <f>'[3]Yearly LC Propylene'!E62</f>
        <v>285.64272912752494</v>
      </c>
      <c r="AL62" s="119">
        <f>'[3]Yearly LC Propylene'!F62</f>
        <v>576.72184463925078</v>
      </c>
      <c r="AM62" s="119">
        <f>'[3]Yearly LC Propylene'!G62</f>
        <v>873.10607622604221</v>
      </c>
      <c r="AN62" s="119">
        <f>'[3]Yearly LC Propylene'!H62</f>
        <v>1174.6641535787667</v>
      </c>
      <c r="AO62" s="119">
        <f>'[3]Yearly LC Propylene'!I62</f>
        <v>1481.2648063882889</v>
      </c>
      <c r="AP62" s="119">
        <f>'[3]Yearly LC Propylene'!J62</f>
        <v>1792.7767643454818</v>
      </c>
      <c r="AQ62" s="119">
        <f>'[3]Yearly LC Propylene'!K62</f>
        <v>2109.06875714121</v>
      </c>
      <c r="AR62" s="119">
        <f>'[3]Yearly LC Propylene'!L62</f>
        <v>2430.009514466341</v>
      </c>
      <c r="AS62" s="119">
        <f>'[3]Yearly LC Propylene'!M62</f>
        <v>2755.4677660117404</v>
      </c>
      <c r="AT62" s="119">
        <f>'[3]Yearly LC Propylene'!N62</f>
        <v>3085.3122414682766</v>
      </c>
      <c r="AU62" s="119">
        <f>'[3]Yearly LC Propylene'!O62</f>
        <v>3674.6465003562862</v>
      </c>
      <c r="AV62" s="119">
        <f>'[3]Yearly LC Propylene'!P62</f>
        <v>4276.7742540211057</v>
      </c>
      <c r="AW62" s="119">
        <f>'[3]Yearly LC Propylene'!Q62</f>
        <v>4877.3345339346342</v>
      </c>
      <c r="AX62" s="119">
        <f>'[3]Yearly LC Propylene'!R62</f>
        <v>5483.5701347710565</v>
      </c>
      <c r="AY62" s="119">
        <f>'[3]Yearly LC Propylene'!S62</f>
        <v>6094.9700483466422</v>
      </c>
      <c r="AZ62" s="119">
        <f>'[3]Yearly LC Propylene'!T62</f>
        <v>6711.0232664776468</v>
      </c>
      <c r="BA62" s="119">
        <f>'[3]Yearly LC Propylene'!U62</f>
        <v>7331.218780980349</v>
      </c>
      <c r="BB62" s="119">
        <f>'[3]Yearly LC Propylene'!V62</f>
        <v>7955.0455836709989</v>
      </c>
      <c r="BC62" s="119">
        <f>'[3]Yearly LC Propylene'!W62</f>
        <v>8581.992666365868</v>
      </c>
      <c r="BD62" s="119">
        <f>'[3]Yearly LC Propylene'!X62</f>
        <v>9211.5490208812189</v>
      </c>
      <c r="BE62" s="119">
        <f>'[3]Yearly LC Propylene'!Y62</f>
        <v>10080.560001284535</v>
      </c>
      <c r="BF62" s="119">
        <f>'[3]Yearly LC Propylene'!Z62</f>
        <v>11037.350961986804</v>
      </c>
      <c r="BG62" s="119">
        <f>'[3]Yearly LC Propylene'!AA62</f>
        <v>11998.821020690444</v>
      </c>
      <c r="BH62" s="119">
        <f>'[3]Yearly LC Propylene'!AB62</f>
        <v>12964.170010918522</v>
      </c>
      <c r="BI62" s="119">
        <f>'[3]Yearly LC Propylene'!AC62</f>
        <v>13932.597766194125</v>
      </c>
      <c r="BJ62" s="119">
        <f>'[3]Yearly LC Propylene'!AD62</f>
        <v>14903.304120040328</v>
      </c>
      <c r="BK62" s="119">
        <f>'[3]Yearly LC Propylene'!AE62</f>
        <v>15875.488905980208</v>
      </c>
      <c r="BL62" s="119">
        <f>'[3]Yearly LC Propylene'!AF62</f>
        <v>16848.351957536841</v>
      </c>
      <c r="BM62" s="119">
        <f>'[3]Yearly LC Propylene'!AG62</f>
        <v>17821.093108233315</v>
      </c>
      <c r="BN62" s="119">
        <f>'[3]Yearly LC Propylene'!AH62</f>
        <v>18792.91219159275</v>
      </c>
      <c r="BO62" s="119"/>
      <c r="BP62" s="119">
        <f t="shared" si="47"/>
        <v>0</v>
      </c>
      <c r="BQ62" s="119">
        <f t="shared" si="47"/>
        <v>1603.8166326521095</v>
      </c>
      <c r="BR62" s="119">
        <f t="shared" si="47"/>
        <v>3274.8813028907134</v>
      </c>
      <c r="BS62" s="119">
        <f t="shared" si="47"/>
        <v>5010.3190455700933</v>
      </c>
      <c r="BT62" s="119">
        <f t="shared" si="47"/>
        <v>6807.2772588603048</v>
      </c>
      <c r="BU62" s="119">
        <f t="shared" si="47"/>
        <v>8662.9255843076789</v>
      </c>
      <c r="BV62" s="119">
        <f t="shared" si="47"/>
        <v>10574.455787417028</v>
      </c>
      <c r="BW62" s="119">
        <f t="shared" si="47"/>
        <v>12539.081638753752</v>
      </c>
      <c r="BX62" s="119">
        <f t="shared" si="47"/>
        <v>14554.038795563696</v>
      </c>
      <c r="BY62" s="119">
        <f t="shared" si="47"/>
        <v>16616.58468390879</v>
      </c>
      <c r="BZ62" s="119">
        <f t="shared" si="47"/>
        <v>18723.998381316651</v>
      </c>
      <c r="CA62" s="119">
        <f t="shared" si="47"/>
        <v>20319.808066156904</v>
      </c>
      <c r="CB62" s="119">
        <f t="shared" si="47"/>
        <v>21940.382551051509</v>
      </c>
      <c r="CC62" s="119">
        <f t="shared" si="46"/>
        <v>23508.2660075719</v>
      </c>
      <c r="CD62" s="119">
        <f t="shared" si="46"/>
        <v>25056.410598056886</v>
      </c>
      <c r="CE62" s="119">
        <f t="shared" si="46"/>
        <v>26584.074731170665</v>
      </c>
      <c r="CF62" s="119">
        <f t="shared" si="46"/>
        <v>28090.519552555132</v>
      </c>
      <c r="CG62" s="119">
        <f t="shared" si="46"/>
        <v>29575.008928474621</v>
      </c>
      <c r="CH62" s="119">
        <f t="shared" si="46"/>
        <v>31036.809429535439</v>
      </c>
      <c r="CI62" s="119">
        <f t="shared" si="46"/>
        <v>32475.190314480205</v>
      </c>
      <c r="CJ62" s="119">
        <f t="shared" si="46"/>
        <v>33889.423514056238</v>
      </c>
      <c r="CK62" s="119">
        <f t="shared" si="46"/>
        <v>35738.699148458443</v>
      </c>
      <c r="CL62" s="119">
        <f t="shared" si="46"/>
        <v>37603.428081352882</v>
      </c>
      <c r="CM62" s="119">
        <f t="shared" si="48"/>
        <v>39456.748776411507</v>
      </c>
      <c r="CN62" s="119">
        <f t="shared" si="48"/>
        <v>41297.697534189705</v>
      </c>
      <c r="CO62" s="119">
        <f t="shared" si="48"/>
        <v>43125.312529793009</v>
      </c>
      <c r="CP62" s="119">
        <f t="shared" si="48"/>
        <v>44938.633801776683</v>
      </c>
      <c r="CQ62" s="119">
        <f t="shared" si="48"/>
        <v>46736.70324109606</v>
      </c>
      <c r="CR62" s="119">
        <f t="shared" si="48"/>
        <v>48518.564580107181</v>
      </c>
      <c r="CS62" s="119">
        <f t="shared" si="48"/>
        <v>50283.263381617813</v>
      </c>
      <c r="CT62" s="119">
        <f t="shared" si="48"/>
        <v>52029.847027988333</v>
      </c>
    </row>
    <row r="63" spans="1:98" s="102" customFormat="1" outlineLevel="1">
      <c r="A63"/>
      <c r="B63" t="s">
        <v>78</v>
      </c>
      <c r="C63" s="5" t="s">
        <v>197</v>
      </c>
      <c r="D63" s="102">
        <f>'[2]Yearly LC Propylene'!D63</f>
        <v>0</v>
      </c>
      <c r="E63" s="102">
        <f>'[2]Yearly LC Propylene'!E63</f>
        <v>0</v>
      </c>
      <c r="F63" s="102">
        <f>'[2]Yearly LC Propylene'!F63</f>
        <v>0</v>
      </c>
      <c r="G63" s="102">
        <f>'[2]Yearly LC Propylene'!G63</f>
        <v>0</v>
      </c>
      <c r="H63" s="102">
        <f>'[2]Yearly LC Propylene'!H63</f>
        <v>0</v>
      </c>
      <c r="I63" s="102">
        <f>'[2]Yearly LC Propylene'!I63</f>
        <v>0</v>
      </c>
      <c r="J63" s="102">
        <f>'[2]Yearly LC Propylene'!J63</f>
        <v>0</v>
      </c>
      <c r="K63" s="102">
        <f>'[2]Yearly LC Propylene'!K63</f>
        <v>0</v>
      </c>
      <c r="L63" s="102">
        <f>'[2]Yearly LC Propylene'!L63</f>
        <v>0</v>
      </c>
      <c r="M63" s="102">
        <f>'[2]Yearly LC Propylene'!M63</f>
        <v>0</v>
      </c>
      <c r="N63" s="102">
        <f>'[2]Yearly LC Propylene'!N63</f>
        <v>0</v>
      </c>
      <c r="O63" s="102">
        <f>'[2]Yearly LC Propylene'!O63</f>
        <v>0</v>
      </c>
      <c r="P63" s="102">
        <f>'[2]Yearly LC Propylene'!P63</f>
        <v>0</v>
      </c>
      <c r="Q63" s="102">
        <f>'[2]Yearly LC Propylene'!Q63</f>
        <v>0</v>
      </c>
      <c r="R63" s="102">
        <f>'[2]Yearly LC Propylene'!R63</f>
        <v>0</v>
      </c>
      <c r="S63" s="102">
        <f>'[2]Yearly LC Propylene'!S63</f>
        <v>0</v>
      </c>
      <c r="T63" s="102">
        <f>'[2]Yearly LC Propylene'!T63</f>
        <v>0</v>
      </c>
      <c r="U63" s="102">
        <f>'[2]Yearly LC Propylene'!U63</f>
        <v>0</v>
      </c>
      <c r="V63" s="102">
        <f>'[2]Yearly LC Propylene'!V63</f>
        <v>0</v>
      </c>
      <c r="W63" s="102">
        <f>'[2]Yearly LC Propylene'!W63</f>
        <v>0</v>
      </c>
      <c r="X63" s="102">
        <f>'[2]Yearly LC Propylene'!X63</f>
        <v>0</v>
      </c>
      <c r="Y63" s="102">
        <f>'[2]Yearly LC Propylene'!Y63</f>
        <v>0</v>
      </c>
      <c r="Z63" s="102">
        <f>'[2]Yearly LC Propylene'!Z63</f>
        <v>0</v>
      </c>
      <c r="AA63" s="102">
        <f>'[2]Yearly LC Propylene'!AA63</f>
        <v>0</v>
      </c>
      <c r="AB63" s="102">
        <f>'[2]Yearly LC Propylene'!AB63</f>
        <v>0</v>
      </c>
      <c r="AC63" s="102">
        <f>'[2]Yearly LC Propylene'!AC63</f>
        <v>0</v>
      </c>
      <c r="AD63" s="102">
        <f>'[2]Yearly LC Propylene'!AD63</f>
        <v>0</v>
      </c>
      <c r="AE63" s="102">
        <f>'[2]Yearly LC Propylene'!AE63</f>
        <v>0</v>
      </c>
      <c r="AF63" s="102">
        <f>'[2]Yearly LC Propylene'!AF63</f>
        <v>0</v>
      </c>
      <c r="AG63" s="102">
        <f>'[2]Yearly LC Propylene'!AG63</f>
        <v>0</v>
      </c>
      <c r="AH63" s="102">
        <f>'[2]Yearly LC Propylene'!AH63</f>
        <v>0</v>
      </c>
      <c r="AI63" s="88"/>
      <c r="AJ63" s="102">
        <f>'[3]Yearly LC Propylene'!D63</f>
        <v>0</v>
      </c>
      <c r="AK63" s="102">
        <f>'[3]Yearly LC Propylene'!E63</f>
        <v>0</v>
      </c>
      <c r="AL63" s="102">
        <f>'[3]Yearly LC Propylene'!F63</f>
        <v>0</v>
      </c>
      <c r="AM63" s="102">
        <f>'[3]Yearly LC Propylene'!G63</f>
        <v>0</v>
      </c>
      <c r="AN63" s="102">
        <f>'[3]Yearly LC Propylene'!H63</f>
        <v>0</v>
      </c>
      <c r="AO63" s="102">
        <f>'[3]Yearly LC Propylene'!I63</f>
        <v>0</v>
      </c>
      <c r="AP63" s="102">
        <f>'[3]Yearly LC Propylene'!J63</f>
        <v>0</v>
      </c>
      <c r="AQ63" s="102">
        <f>'[3]Yearly LC Propylene'!K63</f>
        <v>0</v>
      </c>
      <c r="AR63" s="102">
        <f>'[3]Yearly LC Propylene'!L63</f>
        <v>0</v>
      </c>
      <c r="AS63" s="102">
        <f>'[3]Yearly LC Propylene'!M63</f>
        <v>0</v>
      </c>
      <c r="AT63" s="102">
        <f>'[3]Yearly LC Propylene'!N63</f>
        <v>0</v>
      </c>
      <c r="AU63" s="102">
        <f>'[3]Yearly LC Propylene'!O63</f>
        <v>0</v>
      </c>
      <c r="AV63" s="102">
        <f>'[3]Yearly LC Propylene'!P63</f>
        <v>0</v>
      </c>
      <c r="AW63" s="102">
        <f>'[3]Yearly LC Propylene'!Q63</f>
        <v>0</v>
      </c>
      <c r="AX63" s="102">
        <f>'[3]Yearly LC Propylene'!R63</f>
        <v>0</v>
      </c>
      <c r="AY63" s="102">
        <f>'[3]Yearly LC Propylene'!S63</f>
        <v>0</v>
      </c>
      <c r="AZ63" s="102">
        <f>'[3]Yearly LC Propylene'!T63</f>
        <v>0</v>
      </c>
      <c r="BA63" s="102">
        <f>'[3]Yearly LC Propylene'!U63</f>
        <v>0</v>
      </c>
      <c r="BB63" s="102">
        <f>'[3]Yearly LC Propylene'!V63</f>
        <v>0</v>
      </c>
      <c r="BC63" s="102">
        <f>'[3]Yearly LC Propylene'!W63</f>
        <v>0</v>
      </c>
      <c r="BD63" s="102">
        <f>'[3]Yearly LC Propylene'!X63</f>
        <v>0</v>
      </c>
      <c r="BE63" s="102">
        <f>'[3]Yearly LC Propylene'!Y63</f>
        <v>0</v>
      </c>
      <c r="BF63" s="102">
        <f>'[3]Yearly LC Propylene'!Z63</f>
        <v>0</v>
      </c>
      <c r="BG63" s="102">
        <f>'[3]Yearly LC Propylene'!AA63</f>
        <v>0</v>
      </c>
      <c r="BH63" s="102">
        <f>'[3]Yearly LC Propylene'!AB63</f>
        <v>0</v>
      </c>
      <c r="BI63" s="102">
        <f>'[3]Yearly LC Propylene'!AC63</f>
        <v>0</v>
      </c>
      <c r="BJ63" s="102">
        <f>'[3]Yearly LC Propylene'!AD63</f>
        <v>0</v>
      </c>
      <c r="BK63" s="102">
        <f>'[3]Yearly LC Propylene'!AE63</f>
        <v>0</v>
      </c>
      <c r="BL63" s="102">
        <f>'[3]Yearly LC Propylene'!AF63</f>
        <v>0</v>
      </c>
      <c r="BM63" s="102">
        <f>'[3]Yearly LC Propylene'!AG63</f>
        <v>0</v>
      </c>
      <c r="BN63" s="102">
        <f>'[3]Yearly LC Propylene'!AH63</f>
        <v>0</v>
      </c>
      <c r="BO63" s="88"/>
      <c r="BP63" s="102">
        <f t="shared" si="47"/>
        <v>0</v>
      </c>
      <c r="BQ63" s="102">
        <f t="shared" si="47"/>
        <v>0</v>
      </c>
      <c r="BR63" s="102">
        <f t="shared" si="47"/>
        <v>0</v>
      </c>
      <c r="BS63" s="102">
        <f t="shared" si="47"/>
        <v>0</v>
      </c>
      <c r="BT63" s="102">
        <f t="shared" si="47"/>
        <v>0</v>
      </c>
      <c r="BU63" s="102">
        <f t="shared" si="47"/>
        <v>0</v>
      </c>
      <c r="BV63" s="102">
        <f t="shared" si="47"/>
        <v>0</v>
      </c>
      <c r="BW63" s="102">
        <f t="shared" si="47"/>
        <v>0</v>
      </c>
      <c r="BX63" s="102">
        <f t="shared" si="47"/>
        <v>0</v>
      </c>
      <c r="BY63" s="102">
        <f t="shared" si="47"/>
        <v>0</v>
      </c>
      <c r="BZ63" s="102">
        <f t="shared" si="47"/>
        <v>0</v>
      </c>
      <c r="CA63" s="102">
        <f t="shared" si="47"/>
        <v>0</v>
      </c>
      <c r="CB63" s="102">
        <f t="shared" si="47"/>
        <v>0</v>
      </c>
      <c r="CC63" s="102">
        <f t="shared" si="46"/>
        <v>0</v>
      </c>
      <c r="CD63" s="102">
        <f t="shared" si="46"/>
        <v>0</v>
      </c>
      <c r="CE63" s="102">
        <f t="shared" si="46"/>
        <v>0</v>
      </c>
      <c r="CF63" s="102">
        <f t="shared" si="46"/>
        <v>0</v>
      </c>
      <c r="CG63" s="102">
        <f t="shared" si="46"/>
        <v>0</v>
      </c>
      <c r="CH63" s="102">
        <f t="shared" si="46"/>
        <v>0</v>
      </c>
      <c r="CI63" s="102">
        <f t="shared" si="46"/>
        <v>0</v>
      </c>
      <c r="CJ63" s="102">
        <f t="shared" si="46"/>
        <v>0</v>
      </c>
      <c r="CK63" s="102">
        <f t="shared" si="46"/>
        <v>0</v>
      </c>
      <c r="CL63" s="102">
        <f t="shared" si="46"/>
        <v>0</v>
      </c>
      <c r="CM63" s="102">
        <f t="shared" si="48"/>
        <v>0</v>
      </c>
      <c r="CN63" s="102">
        <f t="shared" si="48"/>
        <v>0</v>
      </c>
      <c r="CO63" s="102">
        <f t="shared" si="48"/>
        <v>0</v>
      </c>
      <c r="CP63" s="102">
        <f t="shared" si="48"/>
        <v>0</v>
      </c>
      <c r="CQ63" s="102">
        <f t="shared" si="48"/>
        <v>0</v>
      </c>
      <c r="CR63" s="102">
        <f t="shared" si="48"/>
        <v>0</v>
      </c>
      <c r="CS63" s="102">
        <f t="shared" si="48"/>
        <v>0</v>
      </c>
      <c r="CT63" s="102">
        <f t="shared" si="48"/>
        <v>0</v>
      </c>
    </row>
    <row r="64" spans="1:98" s="102" customFormat="1" outlineLevel="1">
      <c r="A64" s="28"/>
      <c r="B64" s="28" t="s">
        <v>70</v>
      </c>
      <c r="C64" s="40" t="s">
        <v>197</v>
      </c>
      <c r="D64" s="102">
        <f>'[2]Yearly LC Propylene'!D64</f>
        <v>0</v>
      </c>
      <c r="E64" s="102">
        <f>'[2]Yearly LC Propylene'!E64</f>
        <v>368.58982716702849</v>
      </c>
      <c r="F64" s="102">
        <f>'[2]Yearly LC Propylene'!F64</f>
        <v>675.02126602500175</v>
      </c>
      <c r="G64" s="102">
        <f>'[2]Yearly LC Propylene'!G64</f>
        <v>921.70257468829914</v>
      </c>
      <c r="H64" s="102">
        <f>'[2]Yearly LC Propylene'!H64</f>
        <v>1111.0225470416535</v>
      </c>
      <c r="I64" s="102">
        <f>'[2]Yearly LC Propylene'!I64</f>
        <v>1245.3506168630629</v>
      </c>
      <c r="J64" s="102">
        <f>'[2]Yearly LC Propylene'!J64</f>
        <v>1327.0369614942119</v>
      </c>
      <c r="K64" s="102">
        <f>'[2]Yearly LC Propylene'!K64</f>
        <v>1358.412605060128</v>
      </c>
      <c r="L64" s="102">
        <f>'[2]Yearly LC Propylene'!L64</f>
        <v>1341.7895212399035</v>
      </c>
      <c r="M64" s="102">
        <f>'[2]Yearly LC Propylene'!M64</f>
        <v>1279.4607355901044</v>
      </c>
      <c r="N64" s="102">
        <f>'[2]Yearly LC Propylene'!N64</f>
        <v>1173.7004274226256</v>
      </c>
      <c r="O64" s="102">
        <f>'[2]Yearly LC Propylene'!O64</f>
        <v>860.25222814847621</v>
      </c>
      <c r="P64" s="102">
        <f>'[2]Yearly LC Propylene'!P64</f>
        <v>526.41054315770998</v>
      </c>
      <c r="Q64" s="102">
        <f>'[2]Yearly LC Propylene'!Q64</f>
        <v>135.88747902499017</v>
      </c>
      <c r="R64" s="102">
        <f>'[2]Yearly LC Propylene'!R64</f>
        <v>-269.69228418034618</v>
      </c>
      <c r="S64" s="102">
        <f>'[2]Yearly LC Propylene'!S64</f>
        <v>-688.72419950699805</v>
      </c>
      <c r="T64" s="102">
        <f>'[2]Yearly LC Propylene'!T64</f>
        <v>-1119.6346038462543</v>
      </c>
      <c r="U64" s="102">
        <f>'[2]Yearly LC Propylene'!U64</f>
        <v>-1560.8805658624588</v>
      </c>
      <c r="V64" s="102">
        <f>'[2]Yearly LC Propylene'!V64</f>
        <v>-2010.9497318557114</v>
      </c>
      <c r="W64" s="102">
        <f>'[2]Yearly LC Propylene'!W64</f>
        <v>-2468.3601695939287</v>
      </c>
      <c r="X64" s="102">
        <f>'[2]Yearly LC Propylene'!X64</f>
        <v>-2931.6602101511589</v>
      </c>
      <c r="Y64" s="102">
        <f>'[2]Yearly LC Propylene'!Y64</f>
        <v>-3308.6990805090891</v>
      </c>
      <c r="Z64" s="102">
        <f>'[2]Yearly LC Propylene'!Z64</f>
        <v>-3703.9177564403508</v>
      </c>
      <c r="AA64" s="102">
        <f>'[2]Yearly LC Propylene'!AA64</f>
        <v>-4170.9041935242813</v>
      </c>
      <c r="AB64" s="102">
        <f>'[2]Yearly LC Propylene'!AB64</f>
        <v>-4645.1111408901079</v>
      </c>
      <c r="AC64" s="102">
        <f>'[2]Yearly LC Propylene'!AC64</f>
        <v>-5123.9589244773615</v>
      </c>
      <c r="AD64" s="102">
        <f>'[2]Yearly LC Propylene'!AD64</f>
        <v>-5604.9805891144979</v>
      </c>
      <c r="AE64" s="102">
        <f>'[2]Yearly LC Propylene'!AE64</f>
        <v>-6085.8215831766956</v>
      </c>
      <c r="AF64" s="102">
        <f>'[2]Yearly LC Propylene'!AF64</f>
        <v>-6564.2393664905903</v>
      </c>
      <c r="AG64" s="102">
        <f>'[2]Yearly LC Propylene'!AG64</f>
        <v>-7038.1029426639452</v>
      </c>
      <c r="AH64" s="102">
        <f>'[2]Yearly LC Propylene'!AH64</f>
        <v>-7505.3923170079324</v>
      </c>
      <c r="AI64" s="88"/>
      <c r="AJ64" s="102">
        <f>'[3]Yearly LC Propylene'!D64</f>
        <v>0</v>
      </c>
      <c r="AK64" s="102">
        <f>'[3]Yearly LC Propylene'!E64</f>
        <v>353.57963639767695</v>
      </c>
      <c r="AL64" s="102">
        <f>'[3]Yearly LC Propylene'!F64</f>
        <v>698.06682365397387</v>
      </c>
      <c r="AM64" s="102">
        <f>'[3]Yearly LC Propylene'!G64</f>
        <v>1033.5141435989192</v>
      </c>
      <c r="AN64" s="102">
        <f>'[3]Yearly LC Propylene'!H64</f>
        <v>1359.9741780625393</v>
      </c>
      <c r="AO64" s="102">
        <f>'[3]Yearly LC Propylene'!I64</f>
        <v>1677.4995088748631</v>
      </c>
      <c r="AP64" s="102">
        <f>'[3]Yearly LC Propylene'!J64</f>
        <v>1986.1427178659167</v>
      </c>
      <c r="AQ64" s="102">
        <f>'[3]Yearly LC Propylene'!K64</f>
        <v>2285.9563868657306</v>
      </c>
      <c r="AR64" s="102">
        <f>'[3]Yearly LC Propylene'!L64</f>
        <v>2576.9930977043296</v>
      </c>
      <c r="AS64" s="102">
        <f>'[3]Yearly LC Propylene'!M64</f>
        <v>2859.3054322117423</v>
      </c>
      <c r="AT64" s="102">
        <f>'[3]Yearly LC Propylene'!N64</f>
        <v>3132.9459722179954</v>
      </c>
      <c r="AU64" s="102">
        <f>'[3]Yearly LC Propylene'!O64</f>
        <v>3693.3842840574707</v>
      </c>
      <c r="AV64" s="102">
        <f>'[3]Yearly LC Propylene'!P64</f>
        <v>4237.2734810349411</v>
      </c>
      <c r="AW64" s="102">
        <f>'[3]Yearly LC Propylene'!Q64</f>
        <v>4743.6555691493022</v>
      </c>
      <c r="AX64" s="102">
        <f>'[3]Yearly LC Propylene'!R64</f>
        <v>5230.1583625934481</v>
      </c>
      <c r="AY64" s="102">
        <f>'[3]Yearly LC Propylene'!S64</f>
        <v>5697.0372485796561</v>
      </c>
      <c r="AZ64" s="102">
        <f>'[3]Yearly LC Propylene'!T64</f>
        <v>6144.5471506874237</v>
      </c>
      <c r="BA64" s="102">
        <f>'[3]Yearly LC Propylene'!U64</f>
        <v>6572.9425078432541</v>
      </c>
      <c r="BB64" s="102">
        <f>'[3]Yearly LC Propylene'!V64</f>
        <v>6982.477253467112</v>
      </c>
      <c r="BC64" s="102">
        <f>'[3]Yearly LC Propylene'!W64</f>
        <v>7373.4047947856106</v>
      </c>
      <c r="BD64" s="102">
        <f>'[3]Yearly LC Propylene'!X64</f>
        <v>7745.9779923119131</v>
      </c>
      <c r="BE64" s="102">
        <f>'[3]Yearly LC Propylene'!Y64</f>
        <v>8503.7355507935918</v>
      </c>
      <c r="BF64" s="102">
        <f>'[3]Yearly LC Propylene'!Z64</f>
        <v>9228.7337766789387</v>
      </c>
      <c r="BG64" s="102">
        <f>'[3]Yearly LC Propylene'!AA64</f>
        <v>9828.226526991928</v>
      </c>
      <c r="BH64" s="102">
        <f>'[3]Yearly LC Propylene'!AB64</f>
        <v>10384.003203715482</v>
      </c>
      <c r="BI64" s="102">
        <f>'[3]Yearly LC Propylene'!AC64</f>
        <v>10897.137029293801</v>
      </c>
      <c r="BJ64" s="102">
        <f>'[3]Yearly LC Propylene'!AD64</f>
        <v>11368.702913829058</v>
      </c>
      <c r="BK64" s="102">
        <f>'[3]Yearly LC Propylene'!AE64</f>
        <v>11799.776896826153</v>
      </c>
      <c r="BL64" s="102">
        <f>'[3]Yearly LC Propylene'!AF64</f>
        <v>12191.435595584715</v>
      </c>
      <c r="BM64" s="102">
        <f>'[3]Yearly LC Propylene'!AG64</f>
        <v>12544.755660238377</v>
      </c>
      <c r="BN64" s="102">
        <f>'[3]Yearly LC Propylene'!AH64</f>
        <v>1919.1114895358762</v>
      </c>
      <c r="BO64" s="88"/>
      <c r="BP64" s="102">
        <f t="shared" si="47"/>
        <v>0</v>
      </c>
      <c r="BQ64" s="102">
        <f t="shared" ref="BP64:CE80" si="49">E64+AK64</f>
        <v>722.16946356470544</v>
      </c>
      <c r="BR64" s="102">
        <f t="shared" si="49"/>
        <v>1373.0880896789756</v>
      </c>
      <c r="BS64" s="102">
        <f t="shared" si="49"/>
        <v>1955.2167182872183</v>
      </c>
      <c r="BT64" s="102">
        <f t="shared" si="49"/>
        <v>2470.9967251041926</v>
      </c>
      <c r="BU64" s="102">
        <f t="shared" si="49"/>
        <v>2922.8501257379257</v>
      </c>
      <c r="BV64" s="102">
        <f t="shared" si="49"/>
        <v>3313.1796793601288</v>
      </c>
      <c r="BW64" s="102">
        <f t="shared" si="49"/>
        <v>3644.3689919258586</v>
      </c>
      <c r="BX64" s="102">
        <f t="shared" si="49"/>
        <v>3918.782618944233</v>
      </c>
      <c r="BY64" s="102">
        <f t="shared" si="49"/>
        <v>4138.7661678018467</v>
      </c>
      <c r="BZ64" s="102">
        <f t="shared" si="49"/>
        <v>4306.646399640621</v>
      </c>
      <c r="CA64" s="102">
        <f t="shared" si="49"/>
        <v>4553.6365122059469</v>
      </c>
      <c r="CB64" s="102">
        <f t="shared" si="49"/>
        <v>4763.6840241926511</v>
      </c>
      <c r="CC64" s="102">
        <f t="shared" si="46"/>
        <v>4879.5430481742924</v>
      </c>
      <c r="CD64" s="102">
        <f t="shared" si="46"/>
        <v>4960.466078413102</v>
      </c>
      <c r="CE64" s="102">
        <f t="shared" si="46"/>
        <v>5008.313049072658</v>
      </c>
      <c r="CF64" s="102">
        <f t="shared" si="46"/>
        <v>5024.9125468411694</v>
      </c>
      <c r="CG64" s="102">
        <f t="shared" si="46"/>
        <v>5012.0619419807954</v>
      </c>
      <c r="CH64" s="102">
        <f t="shared" si="46"/>
        <v>4971.5275216114005</v>
      </c>
      <c r="CI64" s="102">
        <f t="shared" si="46"/>
        <v>4905.0446251916819</v>
      </c>
      <c r="CJ64" s="102">
        <f t="shared" si="46"/>
        <v>4814.3177821607542</v>
      </c>
      <c r="CK64" s="102">
        <f t="shared" si="46"/>
        <v>5195.0364702845027</v>
      </c>
      <c r="CL64" s="102">
        <f t="shared" si="46"/>
        <v>5524.816020238588</v>
      </c>
      <c r="CM64" s="102">
        <f t="shared" si="48"/>
        <v>5657.3223334676468</v>
      </c>
      <c r="CN64" s="102">
        <f t="shared" si="48"/>
        <v>5738.8920628253736</v>
      </c>
      <c r="CO64" s="102">
        <f t="shared" si="48"/>
        <v>5773.1781048164394</v>
      </c>
      <c r="CP64" s="102">
        <f t="shared" si="48"/>
        <v>5763.7223247145603</v>
      </c>
      <c r="CQ64" s="102">
        <f t="shared" si="48"/>
        <v>5713.9553136494578</v>
      </c>
      <c r="CR64" s="102">
        <f t="shared" si="48"/>
        <v>5627.1962290941246</v>
      </c>
      <c r="CS64" s="102">
        <f t="shared" si="48"/>
        <v>5506.6527175744322</v>
      </c>
      <c r="CT64" s="102">
        <f t="shared" si="48"/>
        <v>-5586.2808274720564</v>
      </c>
    </row>
    <row r="65" spans="1:98" s="102" customFormat="1">
      <c r="A65" s="25"/>
      <c r="B65" s="42" t="s">
        <v>71</v>
      </c>
      <c r="C65" s="26" t="s">
        <v>197</v>
      </c>
      <c r="D65" s="97">
        <f>'[2]Yearly LC Propylene'!D65</f>
        <v>1577666.5665936389</v>
      </c>
      <c r="E65" s="97">
        <f>'[2]Yearly LC Propylene'!E65</f>
        <v>1535812.5511692062</v>
      </c>
      <c r="F65" s="97">
        <f>'[2]Yearly LC Propylene'!F65</f>
        <v>1493946.5044750294</v>
      </c>
      <c r="G65" s="97">
        <f>'[2]Yearly LC Propylene'!G65</f>
        <v>1452066.8467876439</v>
      </c>
      <c r="H65" s="97">
        <f>'[2]Yearly LC Propylene'!H65</f>
        <v>1410171.9789033751</v>
      </c>
      <c r="I65" s="97">
        <f>'[2]Yearly LC Propylene'!I65</f>
        <v>1368260.2821821736</v>
      </c>
      <c r="J65" s="97">
        <f>'[2]Yearly LC Propylene'!J65</f>
        <v>1325297.1784736626</v>
      </c>
      <c r="K65" s="97">
        <f>'[2]Yearly LC Propylene'!K65</f>
        <v>1282514.9226426738</v>
      </c>
      <c r="L65" s="97">
        <f>'[2]Yearly LC Propylene'!L65</f>
        <v>1239910.3145119674</v>
      </c>
      <c r="M65" s="97">
        <f>'[2]Yearly LC Propylene'!M65</f>
        <v>1197480.1434694168</v>
      </c>
      <c r="N65" s="97">
        <f>'[2]Yearly LC Propylene'!N65</f>
        <v>1155221.1884785036</v>
      </c>
      <c r="O65" s="97">
        <f>'[2]Yearly LC Propylene'!O65</f>
        <v>1114008.583932685</v>
      </c>
      <c r="P65" s="97">
        <f>'[2]Yearly LC Propylene'!P65</f>
        <v>1072971.2235349298</v>
      </c>
      <c r="Q65" s="97">
        <f>'[2]Yearly LC Propylene'!Q65</f>
        <v>1032204.3791611504</v>
      </c>
      <c r="R65" s="97">
        <f>'[2]Yearly LC Propylene'!R65</f>
        <v>991636.60658283415</v>
      </c>
      <c r="S65" s="97">
        <f>'[2]Yearly LC Propylene'!S65</f>
        <v>951262.42228198377</v>
      </c>
      <c r="T65" s="97">
        <f>'[2]Yearly LC Propylene'!T65</f>
        <v>907585.57420274941</v>
      </c>
      <c r="U65" s="97">
        <f>'[2]Yearly LC Propylene'!U65</f>
        <v>864165.25831169076</v>
      </c>
      <c r="V65" s="97">
        <f>'[2]Yearly LC Propylene'!V65</f>
        <v>820995.03024311317</v>
      </c>
      <c r="W65" s="97">
        <f>'[2]Yearly LC Propylene'!W65</f>
        <v>778068.48616646254</v>
      </c>
      <c r="X65" s="97">
        <f>'[2]Yearly LC Propylene'!X65</f>
        <v>735379.26247204794</v>
      </c>
      <c r="Y65" s="97">
        <f>'[2]Yearly LC Propylene'!Y65</f>
        <v>686144.99701360893</v>
      </c>
      <c r="Z65" s="97">
        <f>'[2]Yearly LC Propylene'!Z65</f>
        <v>637334.3531614762</v>
      </c>
      <c r="AA65" s="97">
        <f>'[2]Yearly LC Propylene'!AA65</f>
        <v>588938.34000454203</v>
      </c>
      <c r="AB65" s="97">
        <f>'[2]Yearly LC Propylene'!AB65</f>
        <v>540886.26220123144</v>
      </c>
      <c r="AC65" s="97">
        <f>'[2]Yearly LC Propylene'!AC65</f>
        <v>493169.41778256063</v>
      </c>
      <c r="AD65" s="97">
        <f>'[2]Yearly LC Propylene'!AD65</f>
        <v>444662.84128663811</v>
      </c>
      <c r="AE65" s="97">
        <f>'[2]Yearly LC Propylene'!AE65</f>
        <v>396508.08002348791</v>
      </c>
      <c r="AF65" s="97">
        <f>'[2]Yearly LC Propylene'!AF65</f>
        <v>348696.33684537309</v>
      </c>
      <c r="AG65" s="97">
        <f>'[2]Yearly LC Propylene'!AG65</f>
        <v>301218.95794334478</v>
      </c>
      <c r="AH65" s="97">
        <f>'[2]Yearly LC Propylene'!AH65</f>
        <v>254067.43206467482</v>
      </c>
      <c r="AI65" s="52"/>
      <c r="AJ65" s="97">
        <f>'[3]Yearly LC Propylene'!D65</f>
        <v>368256.49460398941</v>
      </c>
      <c r="AK65" s="97">
        <f>'[3]Yearly LC Propylene'!E65</f>
        <v>362120.73577396804</v>
      </c>
      <c r="AL65" s="97">
        <f>'[3]Yearly LC Propylene'!F65</f>
        <v>355956.11149469961</v>
      </c>
      <c r="AM65" s="97">
        <f>'[3]Yearly LC Propylene'!G65</f>
        <v>349762.32794555521</v>
      </c>
      <c r="AN65" s="97">
        <f>'[3]Yearly LC Propylene'!H65</f>
        <v>343539.08803931321</v>
      </c>
      <c r="AO65" s="97">
        <f>'[3]Yearly LC Propylene'!I65</f>
        <v>337286.09141875041</v>
      </c>
      <c r="AP65" s="97">
        <f>'[3]Yearly LC Propylene'!J65</f>
        <v>331204.11068806535</v>
      </c>
      <c r="AQ65" s="97">
        <f>'[3]Yearly LC Propylene'!K65</f>
        <v>325106.68595924863</v>
      </c>
      <c r="AR65" s="97">
        <f>'[3]Yearly LC Propylene'!L65</f>
        <v>318993.50705304532</v>
      </c>
      <c r="AS65" s="97">
        <f>'[3]Yearly LC Propylene'!M65</f>
        <v>312864.26051513979</v>
      </c>
      <c r="AT65" s="97">
        <f>'[3]Yearly LC Propylene'!N65</f>
        <v>306718.62961718516</v>
      </c>
      <c r="AU65" s="97">
        <f>'[3]Yearly LC Propylene'!O65</f>
        <v>299021.65487241501</v>
      </c>
      <c r="AV65" s="97">
        <f>'[3]Yearly LC Propylene'!P65</f>
        <v>291320.48936582147</v>
      </c>
      <c r="AW65" s="97">
        <f>'[3]Yearly LC Propylene'!Q65</f>
        <v>283650.04683718242</v>
      </c>
      <c r="AX65" s="97">
        <f>'[3]Yearly LC Propylene'!R65</f>
        <v>275985.04819512187</v>
      </c>
      <c r="AY65" s="97">
        <f>'[3]Yearly LC Propylene'!S65</f>
        <v>268325.33732462267</v>
      </c>
      <c r="AZ65" s="97">
        <f>'[3]Yearly LC Propylene'!T65</f>
        <v>260670.75532825373</v>
      </c>
      <c r="BA65" s="97">
        <f>'[3]Yearly LC Propylene'!U65</f>
        <v>253021.1405558165</v>
      </c>
      <c r="BB65" s="97">
        <f>'[3]Yearly LC Propylene'!V65</f>
        <v>245376.32863505583</v>
      </c>
      <c r="BC65" s="97">
        <f>'[3]Yearly LC Propylene'!W65</f>
        <v>237736.15250347534</v>
      </c>
      <c r="BD65" s="97">
        <f>'[3]Yearly LC Propylene'!X65</f>
        <v>230100.44244129636</v>
      </c>
      <c r="BE65" s="97">
        <f>'[3]Yearly LC Propylene'!Y65</f>
        <v>220311.11014086456</v>
      </c>
      <c r="BF65" s="97">
        <f>'[3]Yearly LC Propylene'!Z65</f>
        <v>210477.47942784641</v>
      </c>
      <c r="BG65" s="97">
        <f>'[3]Yearly LC Propylene'!AA65</f>
        <v>200774.98290631763</v>
      </c>
      <c r="BH65" s="97">
        <f>'[3]Yearly LC Propylene'!AB65</f>
        <v>191122.21429994091</v>
      </c>
      <c r="BI65" s="97">
        <f>'[3]Yearly LC Propylene'!AC65</f>
        <v>181518.48092298463</v>
      </c>
      <c r="BJ65" s="97">
        <f>'[3]Yearly LC Propylene'!AD65</f>
        <v>171978.9767409465</v>
      </c>
      <c r="BK65" s="97">
        <f>'[3]Yearly LC Propylene'!AE65</f>
        <v>162488.63794976752</v>
      </c>
      <c r="BL65" s="97">
        <f>'[3]Yearly LC Propylene'!AF65</f>
        <v>153046.76090453358</v>
      </c>
      <c r="BM65" s="97">
        <f>'[3]Yearly LC Propylene'!AG65</f>
        <v>143652.63947990286</v>
      </c>
      <c r="BN65" s="97">
        <f>'[3]Yearly LC Propylene'!AH65</f>
        <v>145247.2673945656</v>
      </c>
      <c r="BO65" s="52"/>
      <c r="BP65" s="97">
        <f t="shared" si="49"/>
        <v>1945923.0611976283</v>
      </c>
      <c r="BQ65" s="97">
        <f t="shared" si="49"/>
        <v>1897933.2869431742</v>
      </c>
      <c r="BR65" s="97">
        <f t="shared" si="49"/>
        <v>1849902.6159697291</v>
      </c>
      <c r="BS65" s="97">
        <f t="shared" si="49"/>
        <v>1801829.1747331992</v>
      </c>
      <c r="BT65" s="97">
        <f t="shared" si="49"/>
        <v>1753711.0669426883</v>
      </c>
      <c r="BU65" s="97">
        <f t="shared" si="49"/>
        <v>1705546.3736009239</v>
      </c>
      <c r="BV65" s="97">
        <f t="shared" si="49"/>
        <v>1656501.289161728</v>
      </c>
      <c r="BW65" s="97">
        <f t="shared" si="49"/>
        <v>1607621.6086019224</v>
      </c>
      <c r="BX65" s="97">
        <f t="shared" si="49"/>
        <v>1558903.8215650127</v>
      </c>
      <c r="BY65" s="97">
        <f t="shared" si="49"/>
        <v>1510344.4039845564</v>
      </c>
      <c r="BZ65" s="97">
        <f t="shared" si="49"/>
        <v>1461939.8180956887</v>
      </c>
      <c r="CA65" s="97">
        <f t="shared" si="49"/>
        <v>1413030.2388050999</v>
      </c>
      <c r="CB65" s="97">
        <f t="shared" si="49"/>
        <v>1364291.7129007513</v>
      </c>
      <c r="CC65" s="97">
        <f t="shared" si="46"/>
        <v>1315854.4259983329</v>
      </c>
      <c r="CD65" s="97">
        <f t="shared" si="46"/>
        <v>1267621.654777956</v>
      </c>
      <c r="CE65" s="97">
        <f t="shared" si="46"/>
        <v>1219587.7596066063</v>
      </c>
      <c r="CF65" s="97">
        <f t="shared" si="46"/>
        <v>1168256.3295310033</v>
      </c>
      <c r="CG65" s="97">
        <f t="shared" si="46"/>
        <v>1117186.3988675072</v>
      </c>
      <c r="CH65" s="97">
        <f t="shared" si="46"/>
        <v>1066371.358878169</v>
      </c>
      <c r="CI65" s="97">
        <f t="shared" si="46"/>
        <v>1015804.6386699378</v>
      </c>
      <c r="CJ65" s="97">
        <f t="shared" si="46"/>
        <v>965479.70491334423</v>
      </c>
      <c r="CK65" s="97">
        <f t="shared" si="46"/>
        <v>906456.10715447343</v>
      </c>
      <c r="CL65" s="97">
        <f t="shared" si="46"/>
        <v>847811.83258932258</v>
      </c>
      <c r="CM65" s="97">
        <f t="shared" si="48"/>
        <v>789713.32291085972</v>
      </c>
      <c r="CN65" s="97">
        <f t="shared" si="48"/>
        <v>732008.47650117241</v>
      </c>
      <c r="CO65" s="97">
        <f t="shared" si="48"/>
        <v>674687.89870554523</v>
      </c>
      <c r="CP65" s="97">
        <f t="shared" si="48"/>
        <v>616641.81802758458</v>
      </c>
      <c r="CQ65" s="97">
        <f t="shared" si="48"/>
        <v>558996.71797325544</v>
      </c>
      <c r="CR65" s="97">
        <f t="shared" si="48"/>
        <v>501743.09774990671</v>
      </c>
      <c r="CS65" s="97">
        <f t="shared" si="48"/>
        <v>444871.59742324764</v>
      </c>
      <c r="CT65" s="97">
        <f t="shared" si="48"/>
        <v>399314.69945924042</v>
      </c>
    </row>
    <row r="66" spans="1:98" s="119" customFormat="1">
      <c r="A66" s="6" t="s">
        <v>3</v>
      </c>
      <c r="B66" s="6" t="s">
        <v>79</v>
      </c>
      <c r="C66" s="17" t="s">
        <v>197</v>
      </c>
      <c r="D66" s="119">
        <f>'[2]Yearly LC Propylene'!D66</f>
        <v>0</v>
      </c>
      <c r="E66" s="119">
        <f>'[2]Yearly LC Propylene'!E66</f>
        <v>7614.730148642444</v>
      </c>
      <c r="F66" s="119">
        <f>'[2]Yearly LC Propylene'!F66</f>
        <v>15365.856363548988</v>
      </c>
      <c r="G66" s="119">
        <f>'[2]Yearly LC Propylene'!G66</f>
        <v>23246.349776409974</v>
      </c>
      <c r="H66" s="119">
        <f>'[2]Yearly LC Propylene'!H66</f>
        <v>31249.23926819006</v>
      </c>
      <c r="I66" s="119">
        <f>'[2]Yearly LC Propylene'!I66</f>
        <v>39367.611158661006</v>
      </c>
      <c r="J66" s="119">
        <f>'[2]Yearly LC Propylene'!J66</f>
        <v>47594.608897286096</v>
      </c>
      <c r="K66" s="119">
        <f>'[2]Yearly LC Propylene'!K66</f>
        <v>55923.432755451962</v>
      </c>
      <c r="L66" s="119">
        <f>'[2]Yearly LC Propylene'!L66</f>
        <v>64347.339520042064</v>
      </c>
      <c r="M66" s="119">
        <f>'[2]Yearly LC Propylene'!M66</f>
        <v>72859.642188346654</v>
      </c>
      <c r="N66" s="119">
        <f>'[2]Yearly LC Propylene'!N66</f>
        <v>81453.709664304712</v>
      </c>
      <c r="O66" s="119">
        <f>'[2]Yearly LC Propylene'!O66</f>
        <v>85615.397351637745</v>
      </c>
      <c r="P66" s="119">
        <f>'[2]Yearly LC Propylene'!P66</f>
        <v>89780.292993923416</v>
      </c>
      <c r="Q66" s="119">
        <f>'[2]Yearly LC Propylene'!Q66</f>
        <v>93532.1225877002</v>
      </c>
      <c r="R66" s="119">
        <f>'[2]Yearly LC Propylene'!R66</f>
        <v>97115.057082594853</v>
      </c>
      <c r="S66" s="119">
        <f>'[2]Yearly LC Propylene'!S66</f>
        <v>100532.40063771179</v>
      </c>
      <c r="T66" s="119">
        <f>'[2]Yearly LC Propylene'!T66</f>
        <v>103787.38530859229</v>
      </c>
      <c r="U66" s="119">
        <f>'[2]Yearly LC Propylene'!U66</f>
        <v>106883.17138785342</v>
      </c>
      <c r="V66" s="119">
        <f>'[2]Yearly LC Propylene'!V66</f>
        <v>109822.84775194521</v>
      </c>
      <c r="W66" s="119">
        <f>'[2]Yearly LC Propylene'!W66</f>
        <v>112609.43221392187</v>
      </c>
      <c r="X66" s="119">
        <f>'[2]Yearly LC Propylene'!X66</f>
        <v>115245.87188212188</v>
      </c>
      <c r="Y66" s="119">
        <f>'[2]Yearly LC Propylene'!Y66</f>
        <v>119099.8649566776</v>
      </c>
      <c r="Z66" s="119">
        <f>'[2]Yearly LC Propylene'!Z66</f>
        <v>122541.72516227385</v>
      </c>
      <c r="AA66" s="119">
        <f>'[2]Yearly LC Propylene'!AA66</f>
        <v>125703.79379659343</v>
      </c>
      <c r="AB66" s="119">
        <f>'[2]Yearly LC Propylene'!AB66</f>
        <v>128764.55111388341</v>
      </c>
      <c r="AC66" s="119">
        <f>'[2]Yearly LC Propylene'!AC66</f>
        <v>131730.35458333508</v>
      </c>
      <c r="AD66" s="119">
        <f>'[2]Yearly LC Propylene'!AD66</f>
        <v>134607.25788336369</v>
      </c>
      <c r="AE66" s="119">
        <f>'[2]Yearly LC Propylene'!AE66</f>
        <v>137401.01172231065</v>
      </c>
      <c r="AF66" s="119">
        <f>'[2]Yearly LC Propylene'!AF66</f>
        <v>140117.06487260005</v>
      </c>
      <c r="AG66" s="119">
        <f>'[2]Yearly LC Propylene'!AG66</f>
        <v>142760.56541507822</v>
      </c>
      <c r="AH66" s="119">
        <f>'[2]Yearly LC Propylene'!AH66</f>
        <v>145336.36219028919</v>
      </c>
      <c r="AJ66" s="119">
        <f>'[3]Yearly LC Propylene'!D66</f>
        <v>0</v>
      </c>
      <c r="AK66" s="119">
        <f>'[3]Yearly LC Propylene'!E66</f>
        <v>2410.3793022978389</v>
      </c>
      <c r="AL66" s="119">
        <f>'[3]Yearly LC Propylene'!F66</f>
        <v>4822.6837333461817</v>
      </c>
      <c r="AM66" s="119">
        <f>'[3]Yearly LC Propylene'!G66</f>
        <v>7236.4030022383195</v>
      </c>
      <c r="AN66" s="119">
        <f>'[3]Yearly LC Propylene'!H66</f>
        <v>9651.0268180675539</v>
      </c>
      <c r="AO66" s="119">
        <f>'[3]Yearly LC Propylene'!I66</f>
        <v>12066.044889927174</v>
      </c>
      <c r="AP66" s="119">
        <f>'[3]Yearly LC Propylene'!J66</f>
        <v>14480.946926910512</v>
      </c>
      <c r="AQ66" s="119">
        <f>'[3]Yearly LC Propylene'!K66</f>
        <v>16895.222638110856</v>
      </c>
      <c r="AR66" s="119">
        <f>'[3]Yearly LC Propylene'!L66</f>
        <v>19308.361732621514</v>
      </c>
      <c r="AS66" s="119">
        <f>'[3]Yearly LC Propylene'!M66</f>
        <v>21719.853919535766</v>
      </c>
      <c r="AT66" s="119">
        <f>'[3]Yearly LC Propylene'!N66</f>
        <v>24129.188907946926</v>
      </c>
      <c r="AU66" s="119">
        <f>'[3]Yearly LC Propylene'!O66</f>
        <v>28632.633290829966</v>
      </c>
      <c r="AV66" s="119">
        <f>'[3]Yearly LC Propylene'!P66</f>
        <v>33154.075384091477</v>
      </c>
      <c r="AW66" s="119">
        <f>'[3]Yearly LC Propylene'!Q66</f>
        <v>37563.493695087906</v>
      </c>
      <c r="AX66" s="119">
        <f>'[3]Yearly LC Propylene'!R66</f>
        <v>41946.068347725974</v>
      </c>
      <c r="AY66" s="119">
        <f>'[3]Yearly LC Propylene'!S66</f>
        <v>46299.953710010028</v>
      </c>
      <c r="AZ66" s="119">
        <f>'[3]Yearly LC Propylene'!T66</f>
        <v>50623.302862075521</v>
      </c>
      <c r="BA66" s="119">
        <f>'[3]Yearly LC Propylene'!U66</f>
        <v>54914.267537799671</v>
      </c>
      <c r="BB66" s="119">
        <f>'[3]Yearly LC Propylene'!V66</f>
        <v>59170.998066874752</v>
      </c>
      <c r="BC66" s="119">
        <f>'[3]Yearly LC Propylene'!W66</f>
        <v>63391.643317344926</v>
      </c>
      <c r="BD66" s="119">
        <f>'[3]Yearly LC Propylene'!X66</f>
        <v>67574.350638605858</v>
      </c>
      <c r="BE66" s="119">
        <f>'[3]Yearly LC Propylene'!Y66</f>
        <v>74024.287647515986</v>
      </c>
      <c r="BF66" s="119">
        <f>'[3]Yearly LC Propylene'!Z66</f>
        <v>80822.126411819962</v>
      </c>
      <c r="BG66" s="119">
        <f>'[3]Yearly LC Propylene'!AA66</f>
        <v>87294.734345096469</v>
      </c>
      <c r="BH66" s="119">
        <f>'[3]Yearly LC Propylene'!AB66</f>
        <v>93665.303398246731</v>
      </c>
      <c r="BI66" s="119">
        <f>'[3]Yearly LC Propylene'!AC66</f>
        <v>99932.813912342303</v>
      </c>
      <c r="BJ66" s="119">
        <f>'[3]Yearly LC Propylene'!AD66</f>
        <v>106096.25091639346</v>
      </c>
      <c r="BK66" s="119">
        <f>'[3]Yearly LC Propylene'!AE66</f>
        <v>112154.60257664036</v>
      </c>
      <c r="BL66" s="119">
        <f>'[3]Yearly LC Propylene'!AF66</f>
        <v>118106.85866430843</v>
      </c>
      <c r="BM66" s="119">
        <f>'[3]Yearly LC Propylene'!AG66</f>
        <v>123952.00904182874</v>
      </c>
      <c r="BN66" s="119">
        <f>'[3]Yearly LC Propylene'!AH66</f>
        <v>99295.426206674529</v>
      </c>
      <c r="BP66" s="119">
        <f t="shared" si="49"/>
        <v>0</v>
      </c>
      <c r="BQ66" s="119">
        <f t="shared" si="49"/>
        <v>10025.109450940283</v>
      </c>
      <c r="BR66" s="119">
        <f t="shared" si="49"/>
        <v>20188.540096895169</v>
      </c>
      <c r="BS66" s="119">
        <f t="shared" si="49"/>
        <v>30482.752778648293</v>
      </c>
      <c r="BT66" s="119">
        <f t="shared" si="49"/>
        <v>40900.266086257616</v>
      </c>
      <c r="BU66" s="119">
        <f t="shared" si="49"/>
        <v>51433.656048588178</v>
      </c>
      <c r="BV66" s="119">
        <f t="shared" si="49"/>
        <v>62075.555824196606</v>
      </c>
      <c r="BW66" s="119">
        <f t="shared" si="49"/>
        <v>72818.655393562818</v>
      </c>
      <c r="BX66" s="119">
        <f t="shared" si="49"/>
        <v>83655.701252663581</v>
      </c>
      <c r="BY66" s="119">
        <f t="shared" si="49"/>
        <v>94579.496107882413</v>
      </c>
      <c r="BZ66" s="119">
        <f t="shared" si="49"/>
        <v>105582.89857225164</v>
      </c>
      <c r="CA66" s="119">
        <f t="shared" si="49"/>
        <v>114248.03064246771</v>
      </c>
      <c r="CB66" s="119">
        <f t="shared" si="49"/>
        <v>122934.36837801489</v>
      </c>
      <c r="CC66" s="119">
        <f t="shared" si="46"/>
        <v>131095.61628278811</v>
      </c>
      <c r="CD66" s="119">
        <f t="shared" si="46"/>
        <v>139061.12543032083</v>
      </c>
      <c r="CE66" s="119">
        <f t="shared" si="46"/>
        <v>146832.35434772182</v>
      </c>
      <c r="CF66" s="119">
        <f t="shared" si="46"/>
        <v>154410.6881706678</v>
      </c>
      <c r="CG66" s="119">
        <f t="shared" si="46"/>
        <v>161797.43892565308</v>
      </c>
      <c r="CH66" s="119">
        <f t="shared" si="46"/>
        <v>168993.84581881997</v>
      </c>
      <c r="CI66" s="119">
        <f t="shared" si="46"/>
        <v>176001.0755312668</v>
      </c>
      <c r="CJ66" s="119">
        <f t="shared" si="46"/>
        <v>182820.22252072772</v>
      </c>
      <c r="CK66" s="119">
        <f t="shared" si="46"/>
        <v>193124.1526041936</v>
      </c>
      <c r="CL66" s="119">
        <f t="shared" si="46"/>
        <v>203363.8515740938</v>
      </c>
      <c r="CM66" s="119">
        <f t="shared" si="48"/>
        <v>212998.52814168989</v>
      </c>
      <c r="CN66" s="119">
        <f t="shared" si="48"/>
        <v>222429.85451213014</v>
      </c>
      <c r="CO66" s="119">
        <f t="shared" si="48"/>
        <v>231663.16849567738</v>
      </c>
      <c r="CP66" s="119">
        <f t="shared" si="48"/>
        <v>240703.50879975717</v>
      </c>
      <c r="CQ66" s="119">
        <f t="shared" si="48"/>
        <v>249555.614298951</v>
      </c>
      <c r="CR66" s="119">
        <f t="shared" si="48"/>
        <v>258223.92353690846</v>
      </c>
      <c r="CS66" s="119">
        <f t="shared" si="48"/>
        <v>266712.57445690699</v>
      </c>
      <c r="CT66" s="119">
        <f t="shared" si="48"/>
        <v>244631.78839696373</v>
      </c>
    </row>
    <row r="67" spans="1:98" s="152" customFormat="1">
      <c r="A67" s="14"/>
      <c r="B67" s="10" t="s">
        <v>80</v>
      </c>
      <c r="C67" s="11" t="s">
        <v>197</v>
      </c>
      <c r="D67" s="102">
        <f>'[2]Yearly LC Propylene'!D67</f>
        <v>0</v>
      </c>
      <c r="E67" s="102">
        <f>'[2]Yearly LC Propylene'!E67</f>
        <v>17675.716027213108</v>
      </c>
      <c r="F67" s="102">
        <f>'[2]Yearly LC Propylene'!F67</f>
        <v>35722.682099457998</v>
      </c>
      <c r="G67" s="102">
        <f>'[2]Yearly LC Propylene'!G67</f>
        <v>54123.455905509589</v>
      </c>
      <c r="H67" s="102">
        <f>'[2]Yearly LC Propylene'!H67</f>
        <v>72860.737535745662</v>
      </c>
      <c r="I67" s="102">
        <f>'[2]Yearly LC Propylene'!I67</f>
        <v>91917.368718320969</v>
      </c>
      <c r="J67" s="102">
        <f>'[2]Yearly LC Propylene'!J67</f>
        <v>110082.0708761923</v>
      </c>
      <c r="K67" s="102">
        <f>'[2]Yearly LC Propylene'!K67</f>
        <v>128370.04831723092</v>
      </c>
      <c r="L67" s="102">
        <f>'[2]Yearly LC Propylene'!L67</f>
        <v>146765.65466422032</v>
      </c>
      <c r="M67" s="102">
        <f>'[2]Yearly LC Propylene'!M67</f>
        <v>165253.37731054812</v>
      </c>
      <c r="N67" s="102">
        <f>'[2]Yearly LC Propylene'!N67</f>
        <v>183817.83669073923</v>
      </c>
      <c r="O67" s="102">
        <f>'[2]Yearly LC Propylene'!O67</f>
        <v>199071.06929508084</v>
      </c>
      <c r="P67" s="102">
        <f>'[2]Yearly LC Propylene'!P67</f>
        <v>214561.40767931816</v>
      </c>
      <c r="Q67" s="102">
        <f>'[2]Yearly LC Propylene'!Q67</f>
        <v>230001.94672927042</v>
      </c>
      <c r="R67" s="102">
        <f>'[2]Yearly LC Propylene'!R67</f>
        <v>245512.41615412853</v>
      </c>
      <c r="S67" s="102">
        <f>'[2]Yearly LC Propylene'!S67</f>
        <v>261073.25360814112</v>
      </c>
      <c r="T67" s="102">
        <f>'[2]Yearly LC Propylene'!T67</f>
        <v>276665.11689569929</v>
      </c>
      <c r="U67" s="102">
        <f>'[2]Yearly LC Propylene'!U67</f>
        <v>292268.88275540515</v>
      </c>
      <c r="V67" s="102">
        <f>'[2]Yearly LC Propylene'!V67</f>
        <v>307865.645642319</v>
      </c>
      <c r="W67" s="102">
        <f>'[2]Yearly LC Propylene'!W67</f>
        <v>323436.71650847362</v>
      </c>
      <c r="X67" s="102">
        <f>'[2]Yearly LC Propylene'!X67</f>
        <v>338963.62158173928</v>
      </c>
      <c r="Y67" s="102">
        <f>'[2]Yearly LC Propylene'!Y67</f>
        <v>363542.70750143868</v>
      </c>
      <c r="Z67" s="102">
        <f>'[2]Yearly LC Propylene'!Z67</f>
        <v>387993.78377916093</v>
      </c>
      <c r="AA67" s="102">
        <f>'[2]Yearly LC Propylene'!AA67</f>
        <v>412284.73602984787</v>
      </c>
      <c r="AB67" s="102">
        <f>'[2]Yearly LC Propylene'!AB67</f>
        <v>436635.70789222838</v>
      </c>
      <c r="AC67" s="102">
        <f>'[2]Yearly LC Propylene'!AC67</f>
        <v>461026.08445742016</v>
      </c>
      <c r="AD67" s="102">
        <f>'[2]Yearly LC Propylene'!AD67</f>
        <v>485359.91509216902</v>
      </c>
      <c r="AE67" s="102">
        <f>'[2]Yearly LC Propylene'!AE67</f>
        <v>509688.57186319638</v>
      </c>
      <c r="AF67" s="102">
        <f>'[2]Yearly LC Propylene'!AF67</f>
        <v>533992.79787277826</v>
      </c>
      <c r="AG67" s="102">
        <f>'[2]Yearly LC Propylene'!AG67</f>
        <v>558253.77134055365</v>
      </c>
      <c r="AH67" s="102">
        <f>'[2]Yearly LC Propylene'!AH67</f>
        <v>582453.10194099881</v>
      </c>
      <c r="AI67" s="102"/>
      <c r="AJ67" s="102">
        <f>'[3]Yearly LC Propylene'!D67</f>
        <v>0</v>
      </c>
      <c r="AK67" s="102">
        <f>'[3]Yearly LC Propylene'!E67</f>
        <v>2489.6184938757569</v>
      </c>
      <c r="AL67" s="102">
        <f>'[3]Yearly LC Propylene'!F67</f>
        <v>5011.5035376351389</v>
      </c>
      <c r="AM67" s="102">
        <f>'[3]Yearly LC Propylene'!G67</f>
        <v>7564.8726085342914</v>
      </c>
      <c r="AN67" s="102">
        <f>'[3]Yearly LC Propylene'!H67</f>
        <v>10148.943183829368</v>
      </c>
      <c r="AO67" s="102">
        <f>'[3]Yearly LC Propylene'!I67</f>
        <v>12762.932740776509</v>
      </c>
      <c r="AP67" s="102">
        <f>'[3]Yearly LC Propylene'!J67</f>
        <v>15204.982522627432</v>
      </c>
      <c r="AQ67" s="102">
        <f>'[3]Yearly LC Propylene'!K67</f>
        <v>17660.462990535663</v>
      </c>
      <c r="AR67" s="102">
        <f>'[3]Yearly LC Propylene'!L67</f>
        <v>20128.591621757358</v>
      </c>
      <c r="AS67" s="102">
        <f>'[3]Yearly LC Propylene'!M67</f>
        <v>22608.585893548654</v>
      </c>
      <c r="AT67" s="102">
        <f>'[3]Yearly LC Propylene'!N67</f>
        <v>25099.663283165704</v>
      </c>
      <c r="AU67" s="102">
        <f>'[3]Yearly LC Propylene'!O67</f>
        <v>29646.299237312451</v>
      </c>
      <c r="AV67" s="102">
        <f>'[3]Yearly LC Propylene'!P67</f>
        <v>34217.027754284609</v>
      </c>
      <c r="AW67" s="102">
        <f>'[3]Yearly LC Propylene'!Q67</f>
        <v>38758.476067254669</v>
      </c>
      <c r="AX67" s="102">
        <f>'[3]Yearly LC Propylene'!R67</f>
        <v>43298.204567922039</v>
      </c>
      <c r="AY67" s="102">
        <f>'[3]Yearly LC Propylene'!S67</f>
        <v>47833.855626816716</v>
      </c>
      <c r="AZ67" s="102">
        <f>'[3]Yearly LC Propylene'!T67</f>
        <v>52363.075388154168</v>
      </c>
      <c r="BA67" s="102">
        <f>'[3]Yearly LC Propylene'!U67</f>
        <v>56883.513792603291</v>
      </c>
      <c r="BB67" s="102">
        <f>'[3]Yearly LC Propylene'!V67</f>
        <v>61392.824599590989</v>
      </c>
      <c r="BC67" s="102">
        <f>'[3]Yearly LC Propylene'!W67</f>
        <v>65888.66540914416</v>
      </c>
      <c r="BD67" s="102">
        <f>'[3]Yearly LC Propylene'!X67</f>
        <v>70368.697683268168</v>
      </c>
      <c r="BE67" s="102">
        <f>'[3]Yearly LC Propylene'!Y67</f>
        <v>78027.659951812762</v>
      </c>
      <c r="BF67" s="102">
        <f>'[3]Yearly LC Propylene'!Z67</f>
        <v>85947.134256284568</v>
      </c>
      <c r="BG67" s="102">
        <f>'[3]Yearly LC Propylene'!AA67</f>
        <v>93802.018845788436</v>
      </c>
      <c r="BH67" s="102">
        <f>'[3]Yearly LC Propylene'!AB67</f>
        <v>101620.38192914129</v>
      </c>
      <c r="BI67" s="102">
        <f>'[3]Yearly LC Propylene'!AC67</f>
        <v>109398.13943402511</v>
      </c>
      <c r="BJ67" s="102">
        <f>'[3]Yearly LC Propylene'!AD67</f>
        <v>117115.34189604784</v>
      </c>
      <c r="BK67" s="102">
        <f>'[3]Yearly LC Propylene'!AE67</f>
        <v>124782.31960249181</v>
      </c>
      <c r="BL67" s="102">
        <f>'[3]Yearly LC Propylene'!AF67</f>
        <v>132395.06536336726</v>
      </c>
      <c r="BM67" s="102">
        <f>'[3]Yearly LC Propylene'!AG67</f>
        <v>139949.59782759147</v>
      </c>
      <c r="BN67" s="102">
        <f>'[3]Yearly LC Propylene'!AH67</f>
        <v>177835.57751879498</v>
      </c>
      <c r="BO67" s="102"/>
      <c r="BP67" s="102">
        <f t="shared" si="49"/>
        <v>0</v>
      </c>
      <c r="BQ67" s="102">
        <f t="shared" si="49"/>
        <v>20165.334521088866</v>
      </c>
      <c r="BR67" s="102">
        <f t="shared" si="49"/>
        <v>40734.185637093135</v>
      </c>
      <c r="BS67" s="102">
        <f t="shared" si="49"/>
        <v>61688.328514043882</v>
      </c>
      <c r="BT67" s="102">
        <f t="shared" si="49"/>
        <v>83009.68071957503</v>
      </c>
      <c r="BU67" s="102">
        <f t="shared" si="49"/>
        <v>104680.30145909748</v>
      </c>
      <c r="BV67" s="102">
        <f t="shared" si="49"/>
        <v>125287.05339881973</v>
      </c>
      <c r="BW67" s="102">
        <f t="shared" si="49"/>
        <v>146030.51130776657</v>
      </c>
      <c r="BX67" s="102">
        <f t="shared" si="49"/>
        <v>166894.24628597769</v>
      </c>
      <c r="BY67" s="102">
        <f t="shared" si="49"/>
        <v>187861.96320409677</v>
      </c>
      <c r="BZ67" s="102">
        <f t="shared" si="49"/>
        <v>208917.49997390492</v>
      </c>
      <c r="CA67" s="102">
        <f t="shared" si="49"/>
        <v>228717.3685323933</v>
      </c>
      <c r="CB67" s="102">
        <f t="shared" si="49"/>
        <v>248778.43543360278</v>
      </c>
      <c r="CC67" s="102">
        <f t="shared" si="49"/>
        <v>268760.42279652506</v>
      </c>
      <c r="CD67" s="102">
        <f t="shared" si="49"/>
        <v>288810.62072205055</v>
      </c>
      <c r="CE67" s="102">
        <f t="shared" si="49"/>
        <v>308907.10923495784</v>
      </c>
      <c r="CF67" s="102">
        <f t="shared" si="46"/>
        <v>329028.19228385348</v>
      </c>
      <c r="CG67" s="102">
        <f t="shared" si="46"/>
        <v>349152.39654800843</v>
      </c>
      <c r="CH67" s="102">
        <f t="shared" si="48"/>
        <v>369258.47024190996</v>
      </c>
      <c r="CI67" s="102">
        <f t="shared" si="48"/>
        <v>389325.38191761775</v>
      </c>
      <c r="CJ67" s="102">
        <f t="shared" si="48"/>
        <v>409332.31926500745</v>
      </c>
      <c r="CK67" s="102">
        <f t="shared" si="48"/>
        <v>441570.36745325144</v>
      </c>
      <c r="CL67" s="102">
        <f t="shared" si="48"/>
        <v>473940.9180354455</v>
      </c>
      <c r="CM67" s="102">
        <f t="shared" si="48"/>
        <v>506086.75487563631</v>
      </c>
      <c r="CN67" s="102">
        <f t="shared" si="48"/>
        <v>538256.08982136962</v>
      </c>
      <c r="CO67" s="102">
        <f t="shared" si="48"/>
        <v>570424.22389144532</v>
      </c>
      <c r="CP67" s="102">
        <f t="shared" si="48"/>
        <v>602475.25698821689</v>
      </c>
      <c r="CQ67" s="102">
        <f t="shared" si="48"/>
        <v>634470.89146568824</v>
      </c>
      <c r="CR67" s="102">
        <f t="shared" si="48"/>
        <v>666387.86323614558</v>
      </c>
      <c r="CS67" s="102">
        <f t="shared" si="48"/>
        <v>698203.36916814512</v>
      </c>
      <c r="CT67" s="102">
        <f t="shared" si="48"/>
        <v>760288.67945979373</v>
      </c>
    </row>
    <row r="68" spans="1:98" s="153" customFormat="1">
      <c r="A68" s="19" t="s">
        <v>191</v>
      </c>
      <c r="B68" s="19"/>
      <c r="C68" s="20" t="s">
        <v>197</v>
      </c>
      <c r="D68" s="102">
        <f>'[2]Yearly LC Propylene'!D68</f>
        <v>4343145.1257582027</v>
      </c>
      <c r="E68" s="102">
        <f>'[2]Yearly LC Propylene'!E68</f>
        <v>4275862.6357949963</v>
      </c>
      <c r="F68" s="102">
        <f>'[2]Yearly LC Propylene'!F68</f>
        <v>4208470.6334418869</v>
      </c>
      <c r="G68" s="102">
        <f>'[2]Yearly LC Propylene'!G68</f>
        <v>4140991.972888031</v>
      </c>
      <c r="H68" s="102">
        <f>'[2]Yearly LC Propylene'!H68</f>
        <v>4073449.3519029594</v>
      </c>
      <c r="I68" s="102">
        <f>'[2]Yearly LC Propylene'!I68</f>
        <v>4005865.313266634</v>
      </c>
      <c r="J68" s="102">
        <f>'[2]Yearly LC Propylene'!J68</f>
        <v>3937229.3060851707</v>
      </c>
      <c r="K68" s="102">
        <f>'[2]Yearly LC Propylene'!K68</f>
        <v>3868797.479709561</v>
      </c>
      <c r="L68" s="102">
        <f>'[2]Yearly LC Propylene'!L68</f>
        <v>3800590.3970751916</v>
      </c>
      <c r="M68" s="102">
        <f>'[2]Yearly LC Propylene'!M68</f>
        <v>3732628.480709509</v>
      </c>
      <c r="N68" s="102">
        <f>'[2]Yearly LC Propylene'!N68</f>
        <v>3664932.014146762</v>
      </c>
      <c r="O68" s="102">
        <f>'[2]Yearly LC Propylene'!O68</f>
        <v>3595958.2357643377</v>
      </c>
      <c r="P68" s="102">
        <f>'[2]Yearly LC Propylene'!P68</f>
        <v>3528804.1859933641</v>
      </c>
      <c r="Q68" s="102">
        <f>'[2]Yearly LC Propylene'!Q68</f>
        <v>3461344.5294591421</v>
      </c>
      <c r="R68" s="102">
        <f>'[2]Yearly LC Propylene'!R68</f>
        <v>3394391.093129891</v>
      </c>
      <c r="S68" s="102">
        <f>'[2]Yearly LC Propylene'!S68</f>
        <v>3327953.9210529136</v>
      </c>
      <c r="T68" s="102">
        <f>'[2]Yearly LC Propylene'!T68</f>
        <v>3258552.0995488493</v>
      </c>
      <c r="U68" s="102">
        <f>'[2]Yearly LC Propylene'!U68</f>
        <v>3189759.973713303</v>
      </c>
      <c r="V68" s="102">
        <f>'[2]Yearly LC Propylene'!V68</f>
        <v>3121586.0589876324</v>
      </c>
      <c r="W68" s="102">
        <f>'[2]Yearly LC Propylene'!W68</f>
        <v>3054038.7219357034</v>
      </c>
      <c r="X68" s="102">
        <f>'[2]Yearly LC Propylene'!X68</f>
        <v>2987126.1798227089</v>
      </c>
      <c r="Y68" s="102">
        <f>'[2]Yearly LC Propylene'!Y68</f>
        <v>2905230.3315422926</v>
      </c>
      <c r="Z68" s="102">
        <f>'[2]Yearly LC Propylene'!Z68</f>
        <v>2822385.4025059026</v>
      </c>
      <c r="AA68" s="102">
        <f>'[2]Yearly LC Propylene'!AA68</f>
        <v>2740125.2718966305</v>
      </c>
      <c r="AB68" s="102">
        <f>'[2]Yearly LC Propylene'!AB68</f>
        <v>2658038.7672325228</v>
      </c>
      <c r="AC68" s="102">
        <f>'[2]Yearly LC Propylene'!AC68</f>
        <v>2576127.5707333148</v>
      </c>
      <c r="AD68" s="102">
        <f>'[2]Yearly LC Propylene'!AD68</f>
        <v>2493276.7957588374</v>
      </c>
      <c r="AE68" s="102">
        <f>'[2]Yearly LC Propylene'!AE68</f>
        <v>2410637.7668945119</v>
      </c>
      <c r="AF68" s="102">
        <f>'[2]Yearly LC Propylene'!AF68</f>
        <v>2328211.1667059488</v>
      </c>
      <c r="AG68" s="102">
        <f>'[2]Yearly LC Propylene'!AG68</f>
        <v>2245997.5276865843</v>
      </c>
      <c r="AH68" s="102">
        <f>'[2]Yearly LC Propylene'!AH68</f>
        <v>2163997.2357964041</v>
      </c>
      <c r="AI68" s="102"/>
      <c r="AJ68" s="102">
        <f>'[3]Yearly LC Propylene'!D68</f>
        <v>1127444.3500000006</v>
      </c>
      <c r="AK68" s="102">
        <f>'[3]Yearly LC Propylene'!E68</f>
        <v>1118260.7086181734</v>
      </c>
      <c r="AL68" s="102">
        <f>'[3]Yearly LC Propylene'!F68</f>
        <v>1109052.7869139635</v>
      </c>
      <c r="AM68" s="102">
        <f>'[3]Yearly LC Propylene'!G68</f>
        <v>1099822.123034901</v>
      </c>
      <c r="AN68" s="102">
        <f>'[3]Yearly LC Propylene'!H68</f>
        <v>1090570.2605676423</v>
      </c>
      <c r="AO68" s="102">
        <f>'[3]Yearly LC Propylene'!I68</f>
        <v>1081298.7486519418</v>
      </c>
      <c r="AP68" s="102">
        <f>'[3]Yearly LC Propylene'!J68</f>
        <v>1072210.2183309409</v>
      </c>
      <c r="AQ68" s="102">
        <f>'[3]Yearly LC Propylene'!K68</f>
        <v>1063120.0772179072</v>
      </c>
      <c r="AR68" s="102">
        <f>'[3]Yearly LC Propylene'!L68</f>
        <v>1054029.8918190801</v>
      </c>
      <c r="AS68" s="102">
        <f>'[3]Yearly LC Propylene'!M68</f>
        <v>1044941.2346732772</v>
      </c>
      <c r="AT68" s="102">
        <f>'[3]Yearly LC Propylene'!N68</f>
        <v>1035855.684477895</v>
      </c>
      <c r="AU68" s="102">
        <f>'[3]Yearly LC Propylene'!O68</f>
        <v>1020996.2074033441</v>
      </c>
      <c r="AV68" s="102">
        <f>'[3]Yearly LC Propylene'!P68</f>
        <v>1006291.2503475962</v>
      </c>
      <c r="AW68" s="102">
        <f>'[3]Yearly LC Propylene'!Q68</f>
        <v>991409.87475184188</v>
      </c>
      <c r="AX68" s="102">
        <f>'[3]Yearly LC Propylene'!R68</f>
        <v>976543.02494677878</v>
      </c>
      <c r="AY68" s="102">
        <f>'[3]Yearly LC Propylene'!S68</f>
        <v>961694.43975429598</v>
      </c>
      <c r="AZ68" s="102">
        <f>'[3]Yearly LC Propylene'!T68</f>
        <v>946867.84468992986</v>
      </c>
      <c r="BA68" s="102">
        <f>'[3]Yearly LC Propylene'!U68</f>
        <v>932066.95180623885</v>
      </c>
      <c r="BB68" s="102">
        <f>'[3]Yearly LC Propylene'!V68</f>
        <v>917295.45953391073</v>
      </c>
      <c r="BC68" s="102">
        <f>'[3]Yearly LC Propylene'!W68</f>
        <v>902557.05252061132</v>
      </c>
      <c r="BD68" s="102">
        <f>'[3]Yearly LC Propylene'!X68</f>
        <v>887855.40146757918</v>
      </c>
      <c r="BE68" s="102">
        <f>'[3]Yearly LC Propylene'!Y68</f>
        <v>863948.54511912633</v>
      </c>
      <c r="BF68" s="102">
        <f>'[3]Yearly LC Propylene'!Z68</f>
        <v>841190.36307834601</v>
      </c>
      <c r="BG68" s="102">
        <f>'[3]Yearly LC Propylene'!AA68</f>
        <v>818740.60492028389</v>
      </c>
      <c r="BH68" s="102">
        <f>'[3]Yearly LC Propylene'!AB68</f>
        <v>796346.32558613713</v>
      </c>
      <c r="BI68" s="102">
        <f>'[3]Yearly LC Propylene'!AC68</f>
        <v>774010.92637203087</v>
      </c>
      <c r="BJ68" s="102">
        <f>'[3]Yearly LC Propylene'!AD68</f>
        <v>751753.65205944958</v>
      </c>
      <c r="BK68" s="102">
        <f>'[3]Yearly LC Propylene'!AE68</f>
        <v>729563.44766512909</v>
      </c>
      <c r="BL68" s="102">
        <f>'[3]Yearly LC Propylene'!AF68</f>
        <v>707443.57757183665</v>
      </c>
      <c r="BM68" s="102">
        <f>'[3]Yearly LC Propylene'!AG68</f>
        <v>685397.26412324258</v>
      </c>
      <c r="BN68" s="102">
        <f>'[3]Yearly LC Propylene'!AH68</f>
        <v>663427.68947028276</v>
      </c>
      <c r="BO68" s="102"/>
      <c r="BP68" s="102">
        <f t="shared" si="49"/>
        <v>5470589.4757582033</v>
      </c>
      <c r="BQ68" s="102">
        <f t="shared" si="49"/>
        <v>5394123.3444131697</v>
      </c>
      <c r="BR68" s="102">
        <f t="shared" si="49"/>
        <v>5317523.4203558508</v>
      </c>
      <c r="BS68" s="102">
        <f t="shared" si="49"/>
        <v>5240814.095922932</v>
      </c>
      <c r="BT68" s="102">
        <f t="shared" si="49"/>
        <v>5164019.6124706017</v>
      </c>
      <c r="BU68" s="102">
        <f t="shared" si="49"/>
        <v>5087164.0619185753</v>
      </c>
      <c r="BV68" s="102">
        <f t="shared" si="49"/>
        <v>5009439.5244161114</v>
      </c>
      <c r="BW68" s="102">
        <f t="shared" si="49"/>
        <v>4931917.5569274686</v>
      </c>
      <c r="BX68" s="102">
        <f t="shared" si="49"/>
        <v>4854620.2888942715</v>
      </c>
      <c r="BY68" s="102">
        <f t="shared" si="49"/>
        <v>4777569.7153827865</v>
      </c>
      <c r="BZ68" s="102">
        <f t="shared" si="49"/>
        <v>4700787.6986246575</v>
      </c>
      <c r="CA68" s="102">
        <f t="shared" si="49"/>
        <v>4616954.4431676818</v>
      </c>
      <c r="CB68" s="102">
        <f t="shared" si="49"/>
        <v>4535095.4363409607</v>
      </c>
      <c r="CC68" s="102">
        <f t="shared" si="49"/>
        <v>4452754.4042109838</v>
      </c>
      <c r="CD68" s="102">
        <f t="shared" si="49"/>
        <v>4370934.11807667</v>
      </c>
      <c r="CE68" s="102">
        <f t="shared" si="49"/>
        <v>4289648.3608072093</v>
      </c>
      <c r="CF68" s="102">
        <f t="shared" si="46"/>
        <v>4205419.9442387791</v>
      </c>
      <c r="CG68" s="102">
        <f t="shared" si="46"/>
        <v>4121826.9255195418</v>
      </c>
      <c r="CH68" s="102">
        <f t="shared" si="48"/>
        <v>4038881.5185215431</v>
      </c>
      <c r="CI68" s="102">
        <f t="shared" si="48"/>
        <v>3956595.7744563147</v>
      </c>
      <c r="CJ68" s="102">
        <f t="shared" si="48"/>
        <v>3874981.5812902879</v>
      </c>
      <c r="CK68" s="102">
        <f t="shared" si="48"/>
        <v>3769178.8766614189</v>
      </c>
      <c r="CL68" s="102">
        <f t="shared" si="48"/>
        <v>3663575.7655842486</v>
      </c>
      <c r="CM68" s="102">
        <f t="shared" si="48"/>
        <v>3558865.8768169144</v>
      </c>
      <c r="CN68" s="102">
        <f t="shared" si="48"/>
        <v>3454385.0928186597</v>
      </c>
      <c r="CO68" s="102">
        <f t="shared" si="48"/>
        <v>3350138.4971053456</v>
      </c>
      <c r="CP68" s="102">
        <f t="shared" si="48"/>
        <v>3245030.4478182867</v>
      </c>
      <c r="CQ68" s="102">
        <f t="shared" si="48"/>
        <v>3140201.2145596407</v>
      </c>
      <c r="CR68" s="102">
        <f t="shared" si="48"/>
        <v>3035654.7442777855</v>
      </c>
      <c r="CS68" s="102">
        <f t="shared" si="48"/>
        <v>2931394.7918098271</v>
      </c>
      <c r="CT68" s="102">
        <f t="shared" si="48"/>
        <v>2827424.9252666868</v>
      </c>
    </row>
    <row r="69" spans="1:98" s="122" customFormat="1">
      <c r="A69" s="1" t="s">
        <v>82</v>
      </c>
      <c r="B69" s="1"/>
      <c r="C69" s="7" t="s">
        <v>197</v>
      </c>
      <c r="D69" s="120">
        <f>'[2]Yearly LC Propylene'!D69</f>
        <v>0</v>
      </c>
      <c r="E69" s="120">
        <f>'[2]Yearly LC Propylene'!E69</f>
        <v>0</v>
      </c>
      <c r="F69" s="120">
        <f>'[2]Yearly LC Propylene'!F69</f>
        <v>0</v>
      </c>
      <c r="G69" s="120">
        <f>'[2]Yearly LC Propylene'!G69</f>
        <v>0</v>
      </c>
      <c r="H69" s="120">
        <f>'[2]Yearly LC Propylene'!H69</f>
        <v>0</v>
      </c>
      <c r="I69" s="120">
        <f>'[2]Yearly LC Propylene'!I69</f>
        <v>0</v>
      </c>
      <c r="J69" s="120">
        <f>'[2]Yearly LC Propylene'!J69</f>
        <v>0</v>
      </c>
      <c r="K69" s="120">
        <f>'[2]Yearly LC Propylene'!K69</f>
        <v>0</v>
      </c>
      <c r="L69" s="120">
        <f>'[2]Yearly LC Propylene'!L69</f>
        <v>0</v>
      </c>
      <c r="M69" s="120">
        <f>'[2]Yearly LC Propylene'!M69</f>
        <v>0</v>
      </c>
      <c r="N69" s="120">
        <f>'[2]Yearly LC Propylene'!N69</f>
        <v>0</v>
      </c>
      <c r="O69" s="120">
        <f>'[2]Yearly LC Propylene'!O69</f>
        <v>0</v>
      </c>
      <c r="P69" s="120">
        <f>'[2]Yearly LC Propylene'!P69</f>
        <v>0</v>
      </c>
      <c r="Q69" s="120">
        <f>'[2]Yearly LC Propylene'!Q69</f>
        <v>0</v>
      </c>
      <c r="R69" s="120">
        <f>'[2]Yearly LC Propylene'!R69</f>
        <v>0</v>
      </c>
      <c r="S69" s="120">
        <f>'[2]Yearly LC Propylene'!S69</f>
        <v>0</v>
      </c>
      <c r="T69" s="120">
        <f>'[2]Yearly LC Propylene'!T69</f>
        <v>0</v>
      </c>
      <c r="U69" s="120">
        <f>'[2]Yearly LC Propylene'!U69</f>
        <v>0</v>
      </c>
      <c r="V69" s="120">
        <f>'[2]Yearly LC Propylene'!V69</f>
        <v>0</v>
      </c>
      <c r="W69" s="120">
        <f>'[2]Yearly LC Propylene'!W69</f>
        <v>0</v>
      </c>
      <c r="X69" s="120">
        <f>'[2]Yearly LC Propylene'!X69</f>
        <v>0</v>
      </c>
      <c r="Y69" s="120">
        <f>'[2]Yearly LC Propylene'!Y69</f>
        <v>0</v>
      </c>
      <c r="Z69" s="120">
        <f>'[2]Yearly LC Propylene'!Z69</f>
        <v>0</v>
      </c>
      <c r="AA69" s="120">
        <f>'[2]Yearly LC Propylene'!AA69</f>
        <v>0</v>
      </c>
      <c r="AB69" s="120">
        <f>'[2]Yearly LC Propylene'!AB69</f>
        <v>0</v>
      </c>
      <c r="AC69" s="120">
        <f>'[2]Yearly LC Propylene'!AC69</f>
        <v>0</v>
      </c>
      <c r="AD69" s="120">
        <f>'[2]Yearly LC Propylene'!AD69</f>
        <v>0</v>
      </c>
      <c r="AE69" s="120">
        <f>'[2]Yearly LC Propylene'!AE69</f>
        <v>0</v>
      </c>
      <c r="AF69" s="120">
        <f>'[2]Yearly LC Propylene'!AF69</f>
        <v>0</v>
      </c>
      <c r="AG69" s="120">
        <f>'[2]Yearly LC Propylene'!AG69</f>
        <v>0</v>
      </c>
      <c r="AH69" s="120">
        <f>'[2]Yearly LC Propylene'!AH69</f>
        <v>0</v>
      </c>
      <c r="AI69" s="120"/>
      <c r="AJ69" s="120">
        <f>'[3]Yearly LC Propylene'!D69</f>
        <v>0</v>
      </c>
      <c r="AK69" s="120">
        <f>'[3]Yearly LC Propylene'!E69</f>
        <v>0</v>
      </c>
      <c r="AL69" s="120">
        <f>'[3]Yearly LC Propylene'!F69</f>
        <v>0</v>
      </c>
      <c r="AM69" s="120">
        <f>'[3]Yearly LC Propylene'!G69</f>
        <v>0</v>
      </c>
      <c r="AN69" s="120">
        <f>'[3]Yearly LC Propylene'!H69</f>
        <v>0</v>
      </c>
      <c r="AO69" s="120">
        <f>'[3]Yearly LC Propylene'!I69</f>
        <v>0</v>
      </c>
      <c r="AP69" s="120">
        <f>'[3]Yearly LC Propylene'!J69</f>
        <v>0</v>
      </c>
      <c r="AQ69" s="120">
        <f>'[3]Yearly LC Propylene'!K69</f>
        <v>0</v>
      </c>
      <c r="AR69" s="120">
        <f>'[3]Yearly LC Propylene'!L69</f>
        <v>0</v>
      </c>
      <c r="AS69" s="120">
        <f>'[3]Yearly LC Propylene'!M69</f>
        <v>0</v>
      </c>
      <c r="AT69" s="120">
        <f>'[3]Yearly LC Propylene'!N69</f>
        <v>0</v>
      </c>
      <c r="AU69" s="120">
        <f>'[3]Yearly LC Propylene'!O69</f>
        <v>0</v>
      </c>
      <c r="AV69" s="120">
        <f>'[3]Yearly LC Propylene'!P69</f>
        <v>0</v>
      </c>
      <c r="AW69" s="120">
        <f>'[3]Yearly LC Propylene'!Q69</f>
        <v>0</v>
      </c>
      <c r="AX69" s="120">
        <f>'[3]Yearly LC Propylene'!R69</f>
        <v>0</v>
      </c>
      <c r="AY69" s="120">
        <f>'[3]Yearly LC Propylene'!S69</f>
        <v>0</v>
      </c>
      <c r="AZ69" s="120">
        <f>'[3]Yearly LC Propylene'!T69</f>
        <v>0</v>
      </c>
      <c r="BA69" s="120">
        <f>'[3]Yearly LC Propylene'!U69</f>
        <v>0</v>
      </c>
      <c r="BB69" s="120">
        <f>'[3]Yearly LC Propylene'!V69</f>
        <v>0</v>
      </c>
      <c r="BC69" s="120">
        <f>'[3]Yearly LC Propylene'!W69</f>
        <v>0</v>
      </c>
      <c r="BD69" s="120">
        <f>'[3]Yearly LC Propylene'!X69</f>
        <v>0</v>
      </c>
      <c r="BE69" s="120">
        <f>'[3]Yearly LC Propylene'!Y69</f>
        <v>0</v>
      </c>
      <c r="BF69" s="120">
        <f>'[3]Yearly LC Propylene'!Z69</f>
        <v>0</v>
      </c>
      <c r="BG69" s="120">
        <f>'[3]Yearly LC Propylene'!AA69</f>
        <v>0</v>
      </c>
      <c r="BH69" s="120">
        <f>'[3]Yearly LC Propylene'!AB69</f>
        <v>0</v>
      </c>
      <c r="BI69" s="120">
        <f>'[3]Yearly LC Propylene'!AC69</f>
        <v>0</v>
      </c>
      <c r="BJ69" s="120">
        <f>'[3]Yearly LC Propylene'!AD69</f>
        <v>0</v>
      </c>
      <c r="BK69" s="120">
        <f>'[3]Yearly LC Propylene'!AE69</f>
        <v>0</v>
      </c>
      <c r="BL69" s="120">
        <f>'[3]Yearly LC Propylene'!AF69</f>
        <v>0</v>
      </c>
      <c r="BM69" s="120">
        <f>'[3]Yearly LC Propylene'!AG69</f>
        <v>0</v>
      </c>
      <c r="BN69" s="120">
        <f>'[3]Yearly LC Propylene'!AH69</f>
        <v>0</v>
      </c>
      <c r="BO69" s="120"/>
      <c r="BP69" s="120">
        <f t="shared" si="49"/>
        <v>0</v>
      </c>
      <c r="BQ69" s="120">
        <f t="shared" si="49"/>
        <v>0</v>
      </c>
      <c r="BR69" s="120">
        <f t="shared" si="49"/>
        <v>0</v>
      </c>
      <c r="BS69" s="120">
        <f t="shared" si="49"/>
        <v>0</v>
      </c>
      <c r="BT69" s="120">
        <f t="shared" si="49"/>
        <v>0</v>
      </c>
      <c r="BU69" s="120">
        <f t="shared" si="49"/>
        <v>0</v>
      </c>
      <c r="BV69" s="120">
        <f t="shared" si="49"/>
        <v>0</v>
      </c>
      <c r="BW69" s="120">
        <f t="shared" si="49"/>
        <v>0</v>
      </c>
      <c r="BX69" s="120">
        <f t="shared" si="49"/>
        <v>0</v>
      </c>
      <c r="BY69" s="120">
        <f t="shared" si="49"/>
        <v>0</v>
      </c>
      <c r="BZ69" s="120">
        <f t="shared" si="49"/>
        <v>0</v>
      </c>
      <c r="CA69" s="120">
        <f t="shared" si="49"/>
        <v>0</v>
      </c>
      <c r="CB69" s="120">
        <f t="shared" si="49"/>
        <v>0</v>
      </c>
      <c r="CC69" s="120">
        <f t="shared" si="49"/>
        <v>0</v>
      </c>
      <c r="CD69" s="120">
        <f t="shared" si="49"/>
        <v>0</v>
      </c>
      <c r="CE69" s="120">
        <f t="shared" si="49"/>
        <v>0</v>
      </c>
      <c r="CF69" s="120">
        <f t="shared" ref="CF69:CR110" si="50">T69+AZ69</f>
        <v>0</v>
      </c>
      <c r="CG69" s="120">
        <f t="shared" si="50"/>
        <v>0</v>
      </c>
      <c r="CH69" s="120">
        <f t="shared" si="48"/>
        <v>0</v>
      </c>
      <c r="CI69" s="120">
        <f t="shared" si="48"/>
        <v>0</v>
      </c>
      <c r="CJ69" s="120">
        <f t="shared" si="48"/>
        <v>0</v>
      </c>
      <c r="CK69" s="120">
        <f t="shared" si="48"/>
        <v>0</v>
      </c>
      <c r="CL69" s="120">
        <f t="shared" si="48"/>
        <v>0</v>
      </c>
      <c r="CM69" s="120">
        <f t="shared" si="48"/>
        <v>0</v>
      </c>
      <c r="CN69" s="120">
        <f t="shared" si="48"/>
        <v>0</v>
      </c>
      <c r="CO69" s="120">
        <f t="shared" si="48"/>
        <v>0</v>
      </c>
      <c r="CP69" s="120">
        <f t="shared" si="48"/>
        <v>0</v>
      </c>
      <c r="CQ69" s="120">
        <f t="shared" si="48"/>
        <v>0</v>
      </c>
      <c r="CR69" s="120">
        <f t="shared" si="48"/>
        <v>0</v>
      </c>
      <c r="CS69" s="120">
        <f t="shared" si="48"/>
        <v>0</v>
      </c>
      <c r="CT69" s="120">
        <f t="shared" si="48"/>
        <v>0</v>
      </c>
    </row>
    <row r="70" spans="1:98" s="122" customFormat="1">
      <c r="A70" s="1" t="s">
        <v>83</v>
      </c>
      <c r="B70" s="1"/>
      <c r="C70" s="62" t="s">
        <v>197</v>
      </c>
      <c r="D70" s="119">
        <f>'[2]Yearly LC Propylene'!D70</f>
        <v>1.3522187034735622</v>
      </c>
      <c r="E70" s="119">
        <f>'[2]Yearly LC Propylene'!E70</f>
        <v>2.8723632808596324</v>
      </c>
      <c r="F70" s="119">
        <f>'[2]Yearly LC Propylene'!F70</f>
        <v>6.0287111720631934</v>
      </c>
      <c r="G70" s="119">
        <f>'[2]Yearly LC Propylene'!G70</f>
        <v>12.514207565654393</v>
      </c>
      <c r="H70" s="119">
        <f>'[2]Yearly LC Propylene'!H70</f>
        <v>25.69738304794868</v>
      </c>
      <c r="I70" s="119">
        <f>'[2]Yearly LC Propylene'!I70</f>
        <v>52.180637176251935</v>
      </c>
      <c r="J70" s="119">
        <f>'[2]Yearly LC Propylene'!J70</f>
        <v>104.31792431968626</v>
      </c>
      <c r="K70" s="119">
        <f>'[2]Yearly LC Propylene'!K70</f>
        <v>205.60810205031837</v>
      </c>
      <c r="L70" s="119">
        <f>'[2]Yearly LC Propylene'!L70</f>
        <v>398.37482507313268</v>
      </c>
      <c r="M70" s="119">
        <f>'[2]Yearly LC Propylene'!M70</f>
        <v>755.72819975032064</v>
      </c>
      <c r="N70" s="119">
        <f>'[2]Yearly LC Propylene'!N70</f>
        <v>1396.3196731797389</v>
      </c>
      <c r="O70" s="119">
        <f>'[2]Yearly LC Propylene'!O70</f>
        <v>2457.2313694666536</v>
      </c>
      <c r="P70" s="119">
        <f>'[2]Yearly LC Propylene'!P70</f>
        <v>4161.4669895840952</v>
      </c>
      <c r="Q70" s="119">
        <f>'[2]Yearly LC Propylene'!Q70</f>
        <v>6722.0088112424955</v>
      </c>
      <c r="R70" s="119">
        <f>'[2]Yearly LC Propylene'!R70</f>
        <v>10294.770290326955</v>
      </c>
      <c r="S70" s="119">
        <f>'[2]Yearly LC Propylene'!S70</f>
        <v>14878.661466522162</v>
      </c>
      <c r="T70" s="119">
        <f>'[2]Yearly LC Propylene'!T70</f>
        <v>20259.157352949416</v>
      </c>
      <c r="U70" s="119">
        <f>'[2]Yearly LC Propylene'!U70</f>
        <v>26034.75878422688</v>
      </c>
      <c r="V70" s="119">
        <f>'[2]Yearly LC Propylene'!V70</f>
        <v>31727.907821948924</v>
      </c>
      <c r="W70" s="119">
        <f>'[2]Yearly LC Propylene'!W70</f>
        <v>36919.497187385241</v>
      </c>
      <c r="X70" s="119">
        <f>'[2]Yearly LC Propylene'!X70</f>
        <v>41337.248019766914</v>
      </c>
      <c r="Y70" s="119">
        <f>'[2]Yearly LC Propylene'!Y70</f>
        <v>45565.481137258219</v>
      </c>
      <c r="Z70" s="119">
        <f>'[2]Yearly LC Propylene'!Z70</f>
        <v>48952.776282370367</v>
      </c>
      <c r="AA70" s="119">
        <f>'[2]Yearly LC Propylene'!AA70</f>
        <v>51563.126969834266</v>
      </c>
      <c r="AB70" s="119">
        <f>'[2]Yearly LC Propylene'!AB70</f>
        <v>53523.450621303768</v>
      </c>
      <c r="AC70" s="119">
        <f>'[2]Yearly LC Propylene'!AC70</f>
        <v>54941.532574567864</v>
      </c>
      <c r="AD70" s="119">
        <f>'[2]Yearly LC Propylene'!AD70</f>
        <v>55911.532018161379</v>
      </c>
      <c r="AE70" s="119">
        <f>'[2]Yearly LC Propylene'!AE70</f>
        <v>56522.325206567024</v>
      </c>
      <c r="AF70" s="119">
        <f>'[2]Yearly LC Propylene'!AF70</f>
        <v>56841.153729423699</v>
      </c>
      <c r="AG70" s="119">
        <f>'[2]Yearly LC Propylene'!AG70</f>
        <v>56920.12675430144</v>
      </c>
      <c r="AH70" s="119">
        <f>'[2]Yearly LC Propylene'!AH70</f>
        <v>56798.804219674515</v>
      </c>
      <c r="AI70" s="119"/>
      <c r="AJ70" s="119">
        <f>'[3]Yearly LC Propylene'!D70</f>
        <v>0.42744374130401225</v>
      </c>
      <c r="AK70" s="119">
        <f>'[3]Yearly LC Propylene'!E70</f>
        <v>0.86372673741384209</v>
      </c>
      <c r="AL70" s="119">
        <f>'[3]Yearly LC Propylene'!F70</f>
        <v>1.7403306799322453</v>
      </c>
      <c r="AM70" s="119">
        <f>'[3]Yearly LC Propylene'!G70</f>
        <v>3.4943324190930545</v>
      </c>
      <c r="AN70" s="119">
        <f>'[3]Yearly LC Propylene'!H70</f>
        <v>6.9850373049184427</v>
      </c>
      <c r="AO70" s="119">
        <f>'[3]Yearly LC Propylene'!I70</f>
        <v>13.882636210689363</v>
      </c>
      <c r="AP70" s="119">
        <f>'[3]Yearly LC Propylene'!J70</f>
        <v>27.355039474690003</v>
      </c>
      <c r="AQ70" s="119">
        <f>'[3]Yearly LC Propylene'!K70</f>
        <v>53.358579057396874</v>
      </c>
      <c r="AR70" s="119">
        <f>'[3]Yearly LC Propylene'!L70</f>
        <v>102.6843976271289</v>
      </c>
      <c r="AS70" s="119">
        <f>'[3]Yearly LC Propylene'!M70</f>
        <v>194.09766448247697</v>
      </c>
      <c r="AT70" s="119">
        <f>'[3]Yearly LC Propylene'!N70</f>
        <v>359.92212957421737</v>
      </c>
      <c r="AU70" s="119">
        <f>'[3]Yearly LC Propylene'!O70</f>
        <v>629.59915789140678</v>
      </c>
      <c r="AV70" s="119">
        <f>'[3]Yearly LC Propylene'!P70</f>
        <v>1065.3554625120926</v>
      </c>
      <c r="AW70" s="119">
        <f>'[3]Yearly LC Propylene'!Q70</f>
        <v>1722.3152037600405</v>
      </c>
      <c r="AX70" s="119">
        <f>'[3]Yearly LC Propylene'!R70</f>
        <v>2643.0574001714144</v>
      </c>
      <c r="AY70" s="119">
        <f>'[3]Yearly LC Propylene'!S70</f>
        <v>3833.4063404931139</v>
      </c>
      <c r="AZ70" s="119">
        <f>'[3]Yearly LC Propylene'!T70</f>
        <v>5242.7656812407813</v>
      </c>
      <c r="BA70" s="119">
        <f>'[3]Yearly LC Propylene'!U70</f>
        <v>6775.2831508876779</v>
      </c>
      <c r="BB70" s="119">
        <f>'[3]Yearly LC Propylene'!V70</f>
        <v>8313.6476598692807</v>
      </c>
      <c r="BC70" s="119">
        <f>'[3]Yearly LC Propylene'!W70</f>
        <v>9753.8250782403975</v>
      </c>
      <c r="BD70" s="119">
        <f>'[3]Yearly LC Propylene'!X70</f>
        <v>11028.54954155053</v>
      </c>
      <c r="BE70" s="119">
        <f>'[3]Yearly LC Propylene'!Y70</f>
        <v>11739.195263718699</v>
      </c>
      <c r="BF70" s="119">
        <f>'[3]Yearly LC Propylene'!Z70</f>
        <v>12224.186457775548</v>
      </c>
      <c r="BG70" s="119">
        <f>'[3]Yearly LC Propylene'!AA70</f>
        <v>12532.987481088461</v>
      </c>
      <c r="BH70" s="119">
        <f>'[3]Yearly LC Propylene'!AB70</f>
        <v>12719.254456877679</v>
      </c>
      <c r="BI70" s="119">
        <f>'[3]Yearly LC Propylene'!AC70</f>
        <v>12851.871027988209</v>
      </c>
      <c r="BJ70" s="119">
        <f>'[3]Yearly LC Propylene'!AD70</f>
        <v>13001.219352742184</v>
      </c>
      <c r="BK70" s="119">
        <f>'[3]Yearly LC Propylene'!AE70</f>
        <v>13232.871719141764</v>
      </c>
      <c r="BL70" s="119">
        <f>'[3]Yearly LC Propylene'!AF70</f>
        <v>13592.839146466767</v>
      </c>
      <c r="BM70" s="119">
        <f>'[3]Yearly LC Propylene'!AG70</f>
        <v>14089.213626229288</v>
      </c>
      <c r="BN70" s="119">
        <f>'[3]Yearly LC Propylene'!AH70</f>
        <v>14677.706166881431</v>
      </c>
      <c r="BO70" s="119"/>
      <c r="BP70" s="119">
        <f t="shared" si="49"/>
        <v>1.7796624447775744</v>
      </c>
      <c r="BQ70" s="119">
        <f t="shared" si="49"/>
        <v>3.7360900182734746</v>
      </c>
      <c r="BR70" s="119">
        <f t="shared" si="49"/>
        <v>7.7690418519954392</v>
      </c>
      <c r="BS70" s="119">
        <f t="shared" si="49"/>
        <v>16.008539984747447</v>
      </c>
      <c r="BT70" s="119">
        <f t="shared" si="49"/>
        <v>32.682420352867126</v>
      </c>
      <c r="BU70" s="119">
        <f t="shared" si="49"/>
        <v>66.06327338694129</v>
      </c>
      <c r="BV70" s="119">
        <f t="shared" si="49"/>
        <v>131.67296379437624</v>
      </c>
      <c r="BW70" s="119">
        <f t="shared" si="49"/>
        <v>258.96668110771526</v>
      </c>
      <c r="BX70" s="119">
        <f t="shared" si="49"/>
        <v>501.05922270026156</v>
      </c>
      <c r="BY70" s="119">
        <f t="shared" si="49"/>
        <v>949.82586423279758</v>
      </c>
      <c r="BZ70" s="119">
        <f t="shared" si="49"/>
        <v>1756.2418027539561</v>
      </c>
      <c r="CA70" s="119">
        <f t="shared" si="49"/>
        <v>3086.8305273580604</v>
      </c>
      <c r="CB70" s="119">
        <f t="shared" si="49"/>
        <v>5226.8224520961876</v>
      </c>
      <c r="CC70" s="119">
        <f t="shared" si="49"/>
        <v>8444.3240150025358</v>
      </c>
      <c r="CD70" s="119">
        <f t="shared" si="49"/>
        <v>12937.827690498369</v>
      </c>
      <c r="CE70" s="119">
        <f t="shared" si="49"/>
        <v>18712.067807015275</v>
      </c>
      <c r="CF70" s="119">
        <f t="shared" si="50"/>
        <v>25501.923034190197</v>
      </c>
      <c r="CG70" s="119">
        <f t="shared" si="50"/>
        <v>32810.041935114561</v>
      </c>
      <c r="CH70" s="119">
        <f t="shared" si="48"/>
        <v>40041.555481818206</v>
      </c>
      <c r="CI70" s="119">
        <f t="shared" si="48"/>
        <v>46673.32226562564</v>
      </c>
      <c r="CJ70" s="119">
        <f t="shared" si="48"/>
        <v>52365.797561317442</v>
      </c>
      <c r="CK70" s="119">
        <f t="shared" si="48"/>
        <v>57304.676400976918</v>
      </c>
      <c r="CL70" s="119">
        <f t="shared" si="48"/>
        <v>61176.962740145915</v>
      </c>
      <c r="CM70" s="119">
        <f t="shared" si="48"/>
        <v>64096.114450922731</v>
      </c>
      <c r="CN70" s="119">
        <f t="shared" si="48"/>
        <v>66242.705078181447</v>
      </c>
      <c r="CO70" s="119">
        <f t="shared" si="48"/>
        <v>67793.403602556078</v>
      </c>
      <c r="CP70" s="119">
        <f t="shared" si="48"/>
        <v>68912.75137090357</v>
      </c>
      <c r="CQ70" s="119">
        <f t="shared" si="48"/>
        <v>69755.196925708791</v>
      </c>
      <c r="CR70" s="119">
        <f t="shared" si="48"/>
        <v>70433.992875890472</v>
      </c>
      <c r="CS70" s="119">
        <f t="shared" si="48"/>
        <v>71009.340380530732</v>
      </c>
      <c r="CT70" s="119">
        <f t="shared" si="48"/>
        <v>71476.51038655595</v>
      </c>
    </row>
    <row r="71" spans="1:98" s="153" customFormat="1">
      <c r="A71" s="19" t="s">
        <v>192</v>
      </c>
      <c r="B71" s="19"/>
      <c r="C71" s="20" t="s">
        <v>197</v>
      </c>
      <c r="D71" s="120">
        <f>'[2]Yearly LC Propylene'!D71</f>
        <v>4343143.7735394994</v>
      </c>
      <c r="E71" s="120">
        <f>'[2]Yearly LC Propylene'!E71</f>
        <v>4275859.7634317158</v>
      </c>
      <c r="F71" s="120">
        <f>'[2]Yearly LC Propylene'!F71</f>
        <v>4208464.604730715</v>
      </c>
      <c r="G71" s="120">
        <f>'[2]Yearly LC Propylene'!G71</f>
        <v>4140979.4586804654</v>
      </c>
      <c r="H71" s="120">
        <f>'[2]Yearly LC Propylene'!H71</f>
        <v>4073423.6545199114</v>
      </c>
      <c r="I71" s="120">
        <f>'[2]Yearly LC Propylene'!I71</f>
        <v>4005813.1326294579</v>
      </c>
      <c r="J71" s="120">
        <f>'[2]Yearly LC Propylene'!J71</f>
        <v>3937124.9881608509</v>
      </c>
      <c r="K71" s="120">
        <f>'[2]Yearly LC Propylene'!K71</f>
        <v>3868591.8716075108</v>
      </c>
      <c r="L71" s="120">
        <f>'[2]Yearly LC Propylene'!L71</f>
        <v>3800192.0222501187</v>
      </c>
      <c r="M71" s="120">
        <f>'[2]Yearly LC Propylene'!M71</f>
        <v>3731872.7525097588</v>
      </c>
      <c r="N71" s="120">
        <f>'[2]Yearly LC Propylene'!N71</f>
        <v>3663535.6944735823</v>
      </c>
      <c r="O71" s="120">
        <f>'[2]Yearly LC Propylene'!O71</f>
        <v>3593501.0043948712</v>
      </c>
      <c r="P71" s="120">
        <f>'[2]Yearly LC Propylene'!P71</f>
        <v>3524642.7190037798</v>
      </c>
      <c r="Q71" s="120">
        <f>'[2]Yearly LC Propylene'!Q71</f>
        <v>3454622.5206478997</v>
      </c>
      <c r="R71" s="120">
        <f>'[2]Yearly LC Propylene'!R71</f>
        <v>3384096.3228395642</v>
      </c>
      <c r="S71" s="120">
        <f>'[2]Yearly LC Propylene'!S71</f>
        <v>3313075.2595863915</v>
      </c>
      <c r="T71" s="120">
        <f>'[2]Yearly LC Propylene'!T71</f>
        <v>3238292.9421958998</v>
      </c>
      <c r="U71" s="120">
        <f>'[2]Yearly LC Propylene'!U71</f>
        <v>3163725.2149290759</v>
      </c>
      <c r="V71" s="120">
        <f>'[2]Yearly LC Propylene'!V71</f>
        <v>3089858.1511656833</v>
      </c>
      <c r="W71" s="120">
        <f>'[2]Yearly LC Propylene'!W71</f>
        <v>3017119.2247483181</v>
      </c>
      <c r="X71" s="120">
        <f>'[2]Yearly LC Propylene'!X71</f>
        <v>2945788.931802942</v>
      </c>
      <c r="Y71" s="120">
        <f>'[2]Yearly LC Propylene'!Y71</f>
        <v>2859664.8504050346</v>
      </c>
      <c r="Z71" s="120">
        <f>'[2]Yearly LC Propylene'!Z71</f>
        <v>2773432.626223532</v>
      </c>
      <c r="AA71" s="120">
        <f>'[2]Yearly LC Propylene'!AA71</f>
        <v>2688562.1449267962</v>
      </c>
      <c r="AB71" s="120">
        <f>'[2]Yearly LC Propylene'!AB71</f>
        <v>2604515.3166112192</v>
      </c>
      <c r="AC71" s="120">
        <f>'[2]Yearly LC Propylene'!AC71</f>
        <v>2521186.0381587469</v>
      </c>
      <c r="AD71" s="120">
        <f>'[2]Yearly LC Propylene'!AD71</f>
        <v>2437365.263740676</v>
      </c>
      <c r="AE71" s="120">
        <f>'[2]Yearly LC Propylene'!AE71</f>
        <v>2354115.4416879448</v>
      </c>
      <c r="AF71" s="120">
        <f>'[2]Yearly LC Propylene'!AF71</f>
        <v>2271370.0129765249</v>
      </c>
      <c r="AG71" s="120">
        <f>'[2]Yearly LC Propylene'!AG71</f>
        <v>2189077.4009322827</v>
      </c>
      <c r="AH71" s="120">
        <f>'[2]Yearly LC Propylene'!AH71</f>
        <v>2107198.4315767298</v>
      </c>
      <c r="AI71" s="120"/>
      <c r="AJ71" s="120">
        <f>'[3]Yearly LC Propylene'!D71</f>
        <v>1127443.9225562592</v>
      </c>
      <c r="AK71" s="120">
        <f>'[3]Yearly LC Propylene'!E71</f>
        <v>1118259.8448914359</v>
      </c>
      <c r="AL71" s="120">
        <f>'[3]Yearly LC Propylene'!F71</f>
        <v>1109051.0465832835</v>
      </c>
      <c r="AM71" s="120">
        <f>'[3]Yearly LC Propylene'!G71</f>
        <v>1099818.628702482</v>
      </c>
      <c r="AN71" s="120">
        <f>'[3]Yearly LC Propylene'!H71</f>
        <v>1090563.2755303374</v>
      </c>
      <c r="AO71" s="120">
        <f>'[3]Yearly LC Propylene'!I71</f>
        <v>1081284.8660157311</v>
      </c>
      <c r="AP71" s="120">
        <f>'[3]Yearly LC Propylene'!J71</f>
        <v>1072182.8632914661</v>
      </c>
      <c r="AQ71" s="120">
        <f>'[3]Yearly LC Propylene'!K71</f>
        <v>1063066.7186388497</v>
      </c>
      <c r="AR71" s="120">
        <f>'[3]Yearly LC Propylene'!L71</f>
        <v>1053927.207421453</v>
      </c>
      <c r="AS71" s="120">
        <f>'[3]Yearly LC Propylene'!M71</f>
        <v>1044747.1370087948</v>
      </c>
      <c r="AT71" s="120">
        <f>'[3]Yearly LC Propylene'!N71</f>
        <v>1035495.7623483208</v>
      </c>
      <c r="AU71" s="120">
        <f>'[3]Yearly LC Propylene'!O71</f>
        <v>1020366.6082454527</v>
      </c>
      <c r="AV71" s="120">
        <f>'[3]Yearly LC Propylene'!P71</f>
        <v>1005225.8948850841</v>
      </c>
      <c r="AW71" s="120">
        <f>'[3]Yearly LC Propylene'!Q71</f>
        <v>989687.55954808183</v>
      </c>
      <c r="AX71" s="120">
        <f>'[3]Yearly LC Propylene'!R71</f>
        <v>973899.96754660737</v>
      </c>
      <c r="AY71" s="120">
        <f>'[3]Yearly LC Propylene'!S71</f>
        <v>957861.03341380286</v>
      </c>
      <c r="AZ71" s="120">
        <f>'[3]Yearly LC Propylene'!T71</f>
        <v>941625.07900868903</v>
      </c>
      <c r="BA71" s="120">
        <f>'[3]Yearly LC Propylene'!U71</f>
        <v>925291.66865535115</v>
      </c>
      <c r="BB71" s="120">
        <f>'[3]Yearly LC Propylene'!V71</f>
        <v>908981.81187404145</v>
      </c>
      <c r="BC71" s="120">
        <f>'[3]Yearly LC Propylene'!W71</f>
        <v>892803.22744237096</v>
      </c>
      <c r="BD71" s="120">
        <f>'[3]Yearly LC Propylene'!X71</f>
        <v>876826.85192602861</v>
      </c>
      <c r="BE71" s="120">
        <f>'[3]Yearly LC Propylene'!Y71</f>
        <v>852209.34985540761</v>
      </c>
      <c r="BF71" s="120">
        <f>'[3]Yearly LC Propylene'!Z71</f>
        <v>828966.17662057048</v>
      </c>
      <c r="BG71" s="120">
        <f>'[3]Yearly LC Propylene'!AA71</f>
        <v>806207.6174391954</v>
      </c>
      <c r="BH71" s="120">
        <f>'[3]Yearly LC Propylene'!AB71</f>
        <v>783627.07112925942</v>
      </c>
      <c r="BI71" s="120">
        <f>'[3]Yearly LC Propylene'!AC71</f>
        <v>761159.0553440426</v>
      </c>
      <c r="BJ71" s="120">
        <f>'[3]Yearly LC Propylene'!AD71</f>
        <v>738752.43270670739</v>
      </c>
      <c r="BK71" s="120">
        <f>'[3]Yearly LC Propylene'!AE71</f>
        <v>716330.57594598737</v>
      </c>
      <c r="BL71" s="120">
        <f>'[3]Yearly LC Propylene'!AF71</f>
        <v>693850.73842536984</v>
      </c>
      <c r="BM71" s="120">
        <f>'[3]Yearly LC Propylene'!AG71</f>
        <v>671308.05049701326</v>
      </c>
      <c r="BN71" s="120">
        <f>'[3]Yearly LC Propylene'!AH71</f>
        <v>648749.98330340127</v>
      </c>
      <c r="BO71" s="120"/>
      <c r="BP71" s="120">
        <f t="shared" si="49"/>
        <v>5470587.696095759</v>
      </c>
      <c r="BQ71" s="120">
        <f t="shared" si="49"/>
        <v>5394119.6083231512</v>
      </c>
      <c r="BR71" s="120">
        <f t="shared" si="49"/>
        <v>5317515.6513139987</v>
      </c>
      <c r="BS71" s="120">
        <f t="shared" si="49"/>
        <v>5240798.0873829471</v>
      </c>
      <c r="BT71" s="120">
        <f t="shared" si="49"/>
        <v>5163986.9300502483</v>
      </c>
      <c r="BU71" s="120">
        <f t="shared" si="49"/>
        <v>5087097.9986451892</v>
      </c>
      <c r="BV71" s="120">
        <f t="shared" si="49"/>
        <v>5009307.8514523171</v>
      </c>
      <c r="BW71" s="120">
        <f t="shared" si="49"/>
        <v>4931658.5902463607</v>
      </c>
      <c r="BX71" s="120">
        <f t="shared" si="49"/>
        <v>4854119.2296715714</v>
      </c>
      <c r="BY71" s="120">
        <f t="shared" si="49"/>
        <v>4776619.8895185534</v>
      </c>
      <c r="BZ71" s="120">
        <f t="shared" si="49"/>
        <v>4699031.4568219036</v>
      </c>
      <c r="CA71" s="120">
        <f t="shared" si="49"/>
        <v>4613867.612640324</v>
      </c>
      <c r="CB71" s="120">
        <f t="shared" si="49"/>
        <v>4529868.6138888635</v>
      </c>
      <c r="CC71" s="120">
        <f t="shared" si="49"/>
        <v>4444310.080195982</v>
      </c>
      <c r="CD71" s="120">
        <f t="shared" si="49"/>
        <v>4357996.290386172</v>
      </c>
      <c r="CE71" s="120">
        <f t="shared" si="49"/>
        <v>4270936.2930001942</v>
      </c>
      <c r="CF71" s="120">
        <f t="shared" si="50"/>
        <v>4179918.0212045889</v>
      </c>
      <c r="CG71" s="120">
        <f t="shared" si="50"/>
        <v>4089016.8835844272</v>
      </c>
      <c r="CH71" s="120">
        <f t="shared" si="48"/>
        <v>3998839.9630397246</v>
      </c>
      <c r="CI71" s="120">
        <f t="shared" si="48"/>
        <v>3909922.4521906888</v>
      </c>
      <c r="CJ71" s="120">
        <f t="shared" si="48"/>
        <v>3822615.7837289707</v>
      </c>
      <c r="CK71" s="120">
        <f t="shared" si="48"/>
        <v>3711874.2002604422</v>
      </c>
      <c r="CL71" s="120">
        <f t="shared" si="48"/>
        <v>3602398.8028441025</v>
      </c>
      <c r="CM71" s="120">
        <f t="shared" si="48"/>
        <v>3494769.7623659917</v>
      </c>
      <c r="CN71" s="120">
        <f t="shared" si="48"/>
        <v>3388142.3877404789</v>
      </c>
      <c r="CO71" s="120">
        <f t="shared" si="48"/>
        <v>3282345.0935027897</v>
      </c>
      <c r="CP71" s="120">
        <f t="shared" si="48"/>
        <v>3176117.6964473836</v>
      </c>
      <c r="CQ71" s="120">
        <f t="shared" si="48"/>
        <v>3070446.0176339322</v>
      </c>
      <c r="CR71" s="120">
        <f t="shared" si="48"/>
        <v>2965220.7514018947</v>
      </c>
      <c r="CS71" s="120">
        <f t="shared" si="48"/>
        <v>2860385.4514292958</v>
      </c>
      <c r="CT71" s="120">
        <f t="shared" si="48"/>
        <v>2755948.4148801309</v>
      </c>
    </row>
    <row r="72" spans="1:98" s="113" customFormat="1">
      <c r="A72" s="65" t="s">
        <v>85</v>
      </c>
      <c r="B72" s="66"/>
      <c r="C72" s="69" t="s">
        <v>197</v>
      </c>
      <c r="D72" s="119">
        <f>'[2]Yearly LC Propylene'!D72</f>
        <v>146696.28479400909</v>
      </c>
      <c r="E72" s="119">
        <f>'[2]Yearly LC Propylene'!E72</f>
        <v>160918.17506673635</v>
      </c>
      <c r="F72" s="119">
        <f>'[2]Yearly LC Propylene'!F72</f>
        <v>174714.58981303254</v>
      </c>
      <c r="G72" s="119">
        <f>'[2]Yearly LC Propylene'!G72</f>
        <v>188059.94717250488</v>
      </c>
      <c r="H72" s="119">
        <f>'[2]Yearly LC Propylene'!H72</f>
        <v>200928.92307542905</v>
      </c>
      <c r="I72" s="119">
        <f>'[2]Yearly LC Propylene'!I72</f>
        <v>213294.813131059</v>
      </c>
      <c r="J72" s="119">
        <f>'[2]Yearly LC Propylene'!J72</f>
        <v>224389.61314869547</v>
      </c>
      <c r="K72" s="119">
        <f>'[2]Yearly LC Propylene'!K72</f>
        <v>234848.78398763615</v>
      </c>
      <c r="L72" s="119">
        <f>'[2]Yearly LC Propylene'!L72</f>
        <v>244622.12008742293</v>
      </c>
      <c r="M72" s="119">
        <f>'[2]Yearly LC Propylene'!M72</f>
        <v>253629.94526646961</v>
      </c>
      <c r="N72" s="119">
        <f>'[2]Yearly LC Propylene'!N72</f>
        <v>261748.30076457831</v>
      </c>
      <c r="O72" s="119">
        <f>'[2]Yearly LC Propylene'!O72</f>
        <v>264547.46505540551</v>
      </c>
      <c r="P72" s="119">
        <f>'[2]Yearly LC Propylene'!P72</f>
        <v>266377.64452691912</v>
      </c>
      <c r="Q72" s="119">
        <f>'[2]Yearly LC Propylene'!Q72</f>
        <v>266662.27691878704</v>
      </c>
      <c r="R72" s="119">
        <f>'[2]Yearly LC Propylene'!R72</f>
        <v>265456.71244500048</v>
      </c>
      <c r="S72" s="119">
        <f>'[2]Yearly LC Propylene'!S72</f>
        <v>262766.97889692977</v>
      </c>
      <c r="T72" s="119">
        <f>'[2]Yearly LC Propylene'!T72</f>
        <v>258813.14989986693</v>
      </c>
      <c r="U72" s="119">
        <f>'[2]Yearly LC Propylene'!U72</f>
        <v>254002.85436713821</v>
      </c>
      <c r="V72" s="119">
        <f>'[2]Yearly LC Propylene'!V72</f>
        <v>248820.33258100133</v>
      </c>
      <c r="W72" s="119">
        <f>'[2]Yearly LC Propylene'!W72</f>
        <v>243691.89938187043</v>
      </c>
      <c r="X72" s="119">
        <f>'[2]Yearly LC Propylene'!X72</f>
        <v>238897.54012099977</v>
      </c>
      <c r="Y72" s="119">
        <f>'[2]Yearly LC Propylene'!Y72</f>
        <v>238179.37592153135</v>
      </c>
      <c r="Z72" s="119">
        <f>'[2]Yearly LC Propylene'!Z72</f>
        <v>237496.04592573963</v>
      </c>
      <c r="AA72" s="119">
        <f>'[2]Yearly LC Propylene'!AA72</f>
        <v>236853.8027242549</v>
      </c>
      <c r="AB72" s="119">
        <f>'[2]Yearly LC Propylene'!AB72</f>
        <v>236302.51932489267</v>
      </c>
      <c r="AC72" s="119">
        <f>'[2]Yearly LC Propylene'!AC72</f>
        <v>235741.45478972708</v>
      </c>
      <c r="AD72" s="119">
        <f>'[2]Yearly LC Propylene'!AD72</f>
        <v>235057.22263138322</v>
      </c>
      <c r="AE72" s="119">
        <f>'[2]Yearly LC Propylene'!AE72</f>
        <v>234195.66539283021</v>
      </c>
      <c r="AF72" s="119">
        <f>'[2]Yearly LC Propylene'!AF72</f>
        <v>233097.93456906395</v>
      </c>
      <c r="AG72" s="119">
        <f>'[2]Yearly LC Propylene'!AG72</f>
        <v>231720.67120554531</v>
      </c>
      <c r="AH72" s="119">
        <f>'[2]Yearly LC Propylene'!AH72</f>
        <v>230033.40328755081</v>
      </c>
      <c r="AI72" s="119"/>
      <c r="AJ72" s="119">
        <f>'[3]Yearly LC Propylene'!D72</f>
        <v>210781.05824646022</v>
      </c>
      <c r="AK72" s="119">
        <f>'[3]Yearly LC Propylene'!E72</f>
        <v>213481.59216205616</v>
      </c>
      <c r="AL72" s="119">
        <f>'[3]Yearly LC Propylene'!F72</f>
        <v>216157.93115466222</v>
      </c>
      <c r="AM72" s="119">
        <f>'[3]Yearly LC Propylene'!G72</f>
        <v>218810.36699650952</v>
      </c>
      <c r="AN72" s="119">
        <f>'[3]Yearly LC Propylene'!H72</f>
        <v>221438.77167006431</v>
      </c>
      <c r="AO72" s="119">
        <f>'[3]Yearly LC Propylene'!I72</f>
        <v>224042.20871100537</v>
      </c>
      <c r="AP72" s="119">
        <f>'[3]Yearly LC Propylene'!J72</f>
        <v>226389.97545727805</v>
      </c>
      <c r="AQ72" s="119">
        <f>'[3]Yearly LC Propylene'!K72</f>
        <v>228697.99359351766</v>
      </c>
      <c r="AR72" s="119">
        <f>'[3]Yearly LC Propylene'!L72</f>
        <v>230956.04939818656</v>
      </c>
      <c r="AS72" s="119">
        <f>'[3]Yearly LC Propylene'!M72</f>
        <v>233145.95914575778</v>
      </c>
      <c r="AT72" s="119">
        <f>'[3]Yearly LC Propylene'!N72</f>
        <v>235235.9845526935</v>
      </c>
      <c r="AU72" s="119">
        <f>'[3]Yearly LC Propylene'!O72</f>
        <v>232595.65253884107</v>
      </c>
      <c r="AV72" s="119">
        <f>'[3]Yearly LC Propylene'!P72</f>
        <v>229799.00158487313</v>
      </c>
      <c r="AW72" s="119">
        <f>'[3]Yearly LC Propylene'!Q72</f>
        <v>226690.53483970487</v>
      </c>
      <c r="AX72" s="119">
        <f>'[3]Yearly LC Propylene'!R72</f>
        <v>223301.13970326935</v>
      </c>
      <c r="AY72" s="119">
        <f>'[3]Yearly LC Propylene'!S72</f>
        <v>219628.32579230049</v>
      </c>
      <c r="AZ72" s="119">
        <f>'[3]Yearly LC Propylene'!T72</f>
        <v>215726.02670543719</v>
      </c>
      <c r="BA72" s="119">
        <f>'[3]Yearly LC Propylene'!U72</f>
        <v>211693.43535556321</v>
      </c>
      <c r="BB72" s="119">
        <f>'[3]Yearly LC Propylene'!V72</f>
        <v>207651.20689632505</v>
      </c>
      <c r="BC72" s="119">
        <f>'[3]Yearly LC Propylene'!W72</f>
        <v>203706.72298099223</v>
      </c>
      <c r="BD72" s="119">
        <f>'[3]Yearly LC Propylene'!X72</f>
        <v>199930.60049309221</v>
      </c>
      <c r="BE72" s="119">
        <f>'[3]Yearly LC Propylene'!Y72</f>
        <v>190283.17497644387</v>
      </c>
      <c r="BF72" s="119">
        <f>'[3]Yearly LC Propylene'!Z72</f>
        <v>181148.67125994363</v>
      </c>
      <c r="BG72" s="119">
        <f>'[3]Yearly LC Propylene'!AA72</f>
        <v>172419.30361611009</v>
      </c>
      <c r="BH72" s="119">
        <f>'[3]Yearly LC Propylene'!AB72</f>
        <v>163892.45348811551</v>
      </c>
      <c r="BI72" s="119">
        <f>'[3]Yearly LC Propylene'!AC72</f>
        <v>155503.45281816644</v>
      </c>
      <c r="BJ72" s="119">
        <f>'[3]Yearly LC Propylene'!AD72</f>
        <v>147182.00828189144</v>
      </c>
      <c r="BK72" s="119">
        <f>'[3]Yearly LC Propylene'!AE72</f>
        <v>138871.6185888449</v>
      </c>
      <c r="BL72" s="119">
        <f>'[3]Yearly LC Propylene'!AF72</f>
        <v>130530.41781432751</v>
      </c>
      <c r="BM72" s="119">
        <f>'[3]Yearly LC Propylene'!AG72</f>
        <v>122154.4399080399</v>
      </c>
      <c r="BN72" s="119">
        <f>'[3]Yearly LC Propylene'!AH72</f>
        <v>113792.08209037775</v>
      </c>
      <c r="BO72" s="119"/>
      <c r="BP72" s="119">
        <f t="shared" si="49"/>
        <v>357477.34304046934</v>
      </c>
      <c r="BQ72" s="119">
        <f t="shared" si="49"/>
        <v>374399.76722879254</v>
      </c>
      <c r="BR72" s="119">
        <f t="shared" si="49"/>
        <v>390872.52096769476</v>
      </c>
      <c r="BS72" s="119">
        <f t="shared" si="49"/>
        <v>406870.3141690144</v>
      </c>
      <c r="BT72" s="119">
        <f t="shared" si="49"/>
        <v>422367.69474549335</v>
      </c>
      <c r="BU72" s="119">
        <f t="shared" si="49"/>
        <v>437337.02184206434</v>
      </c>
      <c r="BV72" s="119">
        <f t="shared" si="49"/>
        <v>450779.58860597352</v>
      </c>
      <c r="BW72" s="119">
        <f t="shared" si="49"/>
        <v>463546.77758115379</v>
      </c>
      <c r="BX72" s="119">
        <f t="shared" si="49"/>
        <v>475578.16948560951</v>
      </c>
      <c r="BY72" s="119">
        <f t="shared" si="49"/>
        <v>486775.90441222739</v>
      </c>
      <c r="BZ72" s="119">
        <f t="shared" si="49"/>
        <v>496984.28531727183</v>
      </c>
      <c r="CA72" s="119">
        <f t="shared" si="49"/>
        <v>497143.11759424658</v>
      </c>
      <c r="CB72" s="119">
        <f t="shared" si="49"/>
        <v>496176.64611179224</v>
      </c>
      <c r="CC72" s="119">
        <f t="shared" si="49"/>
        <v>493352.81175849191</v>
      </c>
      <c r="CD72" s="119">
        <f t="shared" si="49"/>
        <v>488757.85214826983</v>
      </c>
      <c r="CE72" s="119">
        <f t="shared" si="49"/>
        <v>482395.30468923028</v>
      </c>
      <c r="CF72" s="119">
        <f t="shared" si="50"/>
        <v>474539.17660530412</v>
      </c>
      <c r="CG72" s="119">
        <f t="shared" si="50"/>
        <v>465696.28972270142</v>
      </c>
      <c r="CH72" s="119">
        <f t="shared" si="48"/>
        <v>456471.53947732638</v>
      </c>
      <c r="CI72" s="119">
        <f t="shared" si="48"/>
        <v>447398.62236286269</v>
      </c>
      <c r="CJ72" s="119">
        <f t="shared" si="48"/>
        <v>438828.140614092</v>
      </c>
      <c r="CK72" s="119">
        <f t="shared" si="48"/>
        <v>428462.55089797522</v>
      </c>
      <c r="CL72" s="119">
        <f t="shared" si="48"/>
        <v>418644.71718568326</v>
      </c>
      <c r="CM72" s="119">
        <f t="shared" si="48"/>
        <v>409273.10634036502</v>
      </c>
      <c r="CN72" s="119">
        <f t="shared" si="48"/>
        <v>400194.97281300818</v>
      </c>
      <c r="CO72" s="119">
        <f t="shared" si="48"/>
        <v>391244.90760789352</v>
      </c>
      <c r="CP72" s="119">
        <f t="shared" si="48"/>
        <v>382239.23091327469</v>
      </c>
      <c r="CQ72" s="119">
        <f t="shared" si="48"/>
        <v>373067.28398167511</v>
      </c>
      <c r="CR72" s="119">
        <f t="shared" si="48"/>
        <v>363628.35238339147</v>
      </c>
      <c r="CS72" s="119">
        <f t="shared" si="48"/>
        <v>353875.11111358518</v>
      </c>
      <c r="CT72" s="119">
        <f t="shared" si="48"/>
        <v>343825.48537792859</v>
      </c>
    </row>
    <row r="73" spans="1:98" s="115" customFormat="1">
      <c r="A73" s="67" t="s">
        <v>86</v>
      </c>
      <c r="B73" s="68"/>
      <c r="C73" s="71" t="s">
        <v>197</v>
      </c>
      <c r="D73" s="102">
        <f>'[2]Yearly LC Propylene'!D73</f>
        <v>2034374.448638414</v>
      </c>
      <c r="E73" s="102">
        <f>'[2]Yearly LC Propylene'!E73</f>
        <v>1995704.681699978</v>
      </c>
      <c r="F73" s="102">
        <f>'[2]Yearly LC Propylene'!F73</f>
        <v>1956567.5420583691</v>
      </c>
      <c r="G73" s="102">
        <f>'[2]Yearly LC Propylene'!G73</f>
        <v>1916985.7018755618</v>
      </c>
      <c r="H73" s="102">
        <f>'[2]Yearly LC Propylene'!H73</f>
        <v>1876979.9578109393</v>
      </c>
      <c r="I73" s="102">
        <f>'[2]Yearly LC Propylene'!I73</f>
        <v>1836567.6738115717</v>
      </c>
      <c r="J73" s="102">
        <f>'[2]Yearly LC Propylene'!J73</f>
        <v>1794531.8180054454</v>
      </c>
      <c r="K73" s="102">
        <f>'[2]Yearly LC Propylene'!K73</f>
        <v>1752272.144991914</v>
      </c>
      <c r="L73" s="102">
        <f>'[2]Yearly LC Propylene'!L73</f>
        <v>1709768.5912464617</v>
      </c>
      <c r="M73" s="102">
        <f>'[2]Yearly LC Propylene'!M73</f>
        <v>1666970.1170996246</v>
      </c>
      <c r="N73" s="102">
        <f>'[2]Yearly LC Propylene'!N73</f>
        <v>1623779.9528805916</v>
      </c>
      <c r="O73" s="102">
        <f>'[2]Yearly LC Propylene'!O73</f>
        <v>1585324.7909752191</v>
      </c>
      <c r="P73" s="102">
        <f>'[2]Yearly LC Propylene'!P73</f>
        <v>1547516.5059816446</v>
      </c>
      <c r="Q73" s="102">
        <f>'[2]Yearly LC Propylene'!Q73</f>
        <v>1508171.5027679321</v>
      </c>
      <c r="R73" s="102">
        <f>'[2]Yearly LC Propylene'!R73</f>
        <v>1467971.4231278049</v>
      </c>
      <c r="S73" s="102">
        <f>'[2]Yearly LC Propylene'!S73</f>
        <v>1426933.4656295045</v>
      </c>
      <c r="T73" s="102">
        <f>'[2]Yearly LC Propylene'!T73</f>
        <v>1385288.1161501755</v>
      </c>
      <c r="U73" s="102">
        <f>'[2]Yearly LC Propylene'!U73</f>
        <v>1343452.6879024769</v>
      </c>
      <c r="V73" s="102">
        <f>'[2]Yearly LC Propylene'!V73</f>
        <v>1301920.4068994778</v>
      </c>
      <c r="W73" s="102">
        <f>'[2]Yearly LC Propylene'!W73</f>
        <v>1261125.9033880637</v>
      </c>
      <c r="X73" s="102">
        <f>'[2]Yearly LC Propylene'!X73</f>
        <v>1221356.8349524809</v>
      </c>
      <c r="Y73" s="102">
        <f>'[2]Yearly LC Propylene'!Y73</f>
        <v>1176984.4221847702</v>
      </c>
      <c r="Z73" s="102">
        <f>'[2]Yearly LC Propylene'!Z73</f>
        <v>1132491.3394001054</v>
      </c>
      <c r="AA73" s="102">
        <f>'[2]Yearly LC Propylene'!AA73</f>
        <v>1089053.2859669668</v>
      </c>
      <c r="AB73" s="102">
        <f>'[2]Yearly LC Propylene'!AB73</f>
        <v>1046347.0982663571</v>
      </c>
      <c r="AC73" s="102">
        <f>'[2]Yearly LC Propylene'!AC73</f>
        <v>1004279.1830278236</v>
      </c>
      <c r="AD73" s="102">
        <f>'[2]Yearly LC Propylene'!AD73</f>
        <v>962774.49468009744</v>
      </c>
      <c r="AE73" s="102">
        <f>'[2]Yearly LC Propylene'!AE73</f>
        <v>921757.95132738142</v>
      </c>
      <c r="AF73" s="102">
        <f>'[2]Yearly LC Propylene'!AF73</f>
        <v>881176.05330671626</v>
      </c>
      <c r="AG73" s="102">
        <f>'[2]Yearly LC Propylene'!AG73</f>
        <v>840990.29891867784</v>
      </c>
      <c r="AH73" s="102">
        <f>'[2]Yearly LC Propylene'!AH73</f>
        <v>801174.603446358</v>
      </c>
      <c r="AI73" s="102"/>
      <c r="AJ73" s="102">
        <f>'[3]Yearly LC Propylene'!D73</f>
        <v>936405.55537640862</v>
      </c>
      <c r="AK73" s="102">
        <f>'[3]Yearly LC Propylene'!E73</f>
        <v>934256.40940154658</v>
      </c>
      <c r="AL73" s="102">
        <f>'[3]Yearly LC Propylene'!F73</f>
        <v>932053.37825348182</v>
      </c>
      <c r="AM73" s="102">
        <f>'[3]Yearly LC Propylene'!G73</f>
        <v>929797.31766901514</v>
      </c>
      <c r="AN73" s="102">
        <f>'[3]Yearly LC Propylene'!H73</f>
        <v>927488.66115644644</v>
      </c>
      <c r="AO73" s="102">
        <f>'[3]Yearly LC Propylene'!I73</f>
        <v>925127.03133855329</v>
      </c>
      <c r="AP73" s="102">
        <f>'[3]Yearly LC Propylene'!J73</f>
        <v>921561.14133362891</v>
      </c>
      <c r="AQ73" s="102">
        <f>'[3]Yearly LC Propylene'!K73</f>
        <v>917938.15813979483</v>
      </c>
      <c r="AR73" s="102">
        <f>'[3]Yearly LC Propylene'!L73</f>
        <v>914248.58342803316</v>
      </c>
      <c r="AS73" s="102">
        <f>'[3]Yearly LC Propylene'!M73</f>
        <v>910474.94484269572</v>
      </c>
      <c r="AT73" s="102">
        <f>'[3]Yearly LC Propylene'!N73</f>
        <v>906586.21144748246</v>
      </c>
      <c r="AU73" s="102">
        <f>'[3]Yearly LC Propylene'!O73</f>
        <v>897102.92197889974</v>
      </c>
      <c r="AV73" s="102">
        <f>'[3]Yearly LC Propylene'!P73</f>
        <v>887622.92611631122</v>
      </c>
      <c r="AW73" s="102">
        <f>'[3]Yearly LC Propylene'!Q73</f>
        <v>877483.74689077178</v>
      </c>
      <c r="AX73" s="102">
        <f>'[3]Yearly LC Propylene'!R73</f>
        <v>867063.02616252459</v>
      </c>
      <c r="AY73" s="102">
        <f>'[3]Yearly LC Propylene'!S73</f>
        <v>856359.14139689982</v>
      </c>
      <c r="AZ73" s="102">
        <f>'[3]Yearly LC Propylene'!T73</f>
        <v>845426.88822388905</v>
      </c>
      <c r="BA73" s="102">
        <f>'[3]Yearly LC Propylene'!U73</f>
        <v>834366.31576957891</v>
      </c>
      <c r="BB73" s="102">
        <f>'[3]Yearly LC Propylene'!V73</f>
        <v>823298.92958176672</v>
      </c>
      <c r="BC73" s="102">
        <f>'[3]Yearly LC Propylene'!W73</f>
        <v>812332.95588792651</v>
      </c>
      <c r="BD73" s="102">
        <f>'[3]Yearly LC Propylene'!X73</f>
        <v>801539.85032495379</v>
      </c>
      <c r="BE73" s="102">
        <f>'[3]Yearly LC Propylene'!Y73</f>
        <v>783562.68084139808</v>
      </c>
      <c r="BF73" s="102">
        <f>'[3]Yearly LC Propylene'!Z73</f>
        <v>767471.18500541162</v>
      </c>
      <c r="BG73" s="102">
        <f>'[3]Yearly LC Propylene'!AA73</f>
        <v>751646.40495233017</v>
      </c>
      <c r="BH73" s="102">
        <f>'[3]Yearly LC Propylene'!AB73</f>
        <v>736031.69087721431</v>
      </c>
      <c r="BI73" s="102">
        <f>'[3]Yearly LC Propylene'!AC73</f>
        <v>720563.25920402561</v>
      </c>
      <c r="BJ73" s="102">
        <f>'[3]Yearly LC Propylene'!AD73</f>
        <v>705146.97607482097</v>
      </c>
      <c r="BK73" s="102">
        <f>'[3]Yearly LC Propylene'!AE73</f>
        <v>689752.28260006185</v>
      </c>
      <c r="BL73" s="102">
        <f>'[3]Yearly LC Propylene'!AF73</f>
        <v>674338.18348546478</v>
      </c>
      <c r="BM73" s="102">
        <f>'[3]Yearly LC Propylene'!AG73</f>
        <v>658901.57719129173</v>
      </c>
      <c r="BN73" s="102">
        <f>'[3]Yearly LC Propylene'!AH73</f>
        <v>643491.71930799936</v>
      </c>
      <c r="BO73" s="102"/>
      <c r="BP73" s="102">
        <f t="shared" si="49"/>
        <v>2970780.0040148227</v>
      </c>
      <c r="BQ73" s="102">
        <f t="shared" si="49"/>
        <v>2929961.0911015244</v>
      </c>
      <c r="BR73" s="102">
        <f t="shared" si="49"/>
        <v>2888620.920311851</v>
      </c>
      <c r="BS73" s="102">
        <f t="shared" si="49"/>
        <v>2846783.0195445772</v>
      </c>
      <c r="BT73" s="102">
        <f t="shared" si="49"/>
        <v>2804468.618967386</v>
      </c>
      <c r="BU73" s="102">
        <f t="shared" si="49"/>
        <v>2761694.7051501251</v>
      </c>
      <c r="BV73" s="102">
        <f t="shared" si="49"/>
        <v>2716092.9593390743</v>
      </c>
      <c r="BW73" s="102">
        <f t="shared" si="49"/>
        <v>2670210.3031317089</v>
      </c>
      <c r="BX73" s="102">
        <f t="shared" si="49"/>
        <v>2624017.1746744951</v>
      </c>
      <c r="BY73" s="102">
        <f t="shared" si="49"/>
        <v>2577445.0619423203</v>
      </c>
      <c r="BZ73" s="102">
        <f t="shared" si="49"/>
        <v>2530366.1643280741</v>
      </c>
      <c r="CA73" s="102">
        <f t="shared" si="49"/>
        <v>2482427.7129541188</v>
      </c>
      <c r="CB73" s="102">
        <f t="shared" si="49"/>
        <v>2435139.4320979556</v>
      </c>
      <c r="CC73" s="102">
        <f t="shared" si="49"/>
        <v>2385655.2496587038</v>
      </c>
      <c r="CD73" s="102">
        <f t="shared" si="49"/>
        <v>2335034.4492903296</v>
      </c>
      <c r="CE73" s="102">
        <f t="shared" si="49"/>
        <v>2283292.6070264042</v>
      </c>
      <c r="CF73" s="102">
        <f t="shared" si="50"/>
        <v>2230715.0043740645</v>
      </c>
      <c r="CG73" s="102">
        <f t="shared" si="50"/>
        <v>2177819.0036720559</v>
      </c>
      <c r="CH73" s="102">
        <f t="shared" si="48"/>
        <v>2125219.3364812443</v>
      </c>
      <c r="CI73" s="102">
        <f t="shared" si="48"/>
        <v>2073458.8592759902</v>
      </c>
      <c r="CJ73" s="102">
        <f t="shared" si="48"/>
        <v>2022896.6852774345</v>
      </c>
      <c r="CK73" s="102">
        <f t="shared" si="48"/>
        <v>1960547.1030261684</v>
      </c>
      <c r="CL73" s="102">
        <f t="shared" si="48"/>
        <v>1899962.5244055171</v>
      </c>
      <c r="CM73" s="102">
        <f t="shared" si="48"/>
        <v>1840699.6909192968</v>
      </c>
      <c r="CN73" s="102">
        <f t="shared" si="48"/>
        <v>1782378.7891435714</v>
      </c>
      <c r="CO73" s="102">
        <f t="shared" si="48"/>
        <v>1724842.4422318493</v>
      </c>
      <c r="CP73" s="102">
        <f t="shared" si="48"/>
        <v>1667921.4707549184</v>
      </c>
      <c r="CQ73" s="102">
        <f t="shared" si="48"/>
        <v>1611510.2339274432</v>
      </c>
      <c r="CR73" s="102">
        <f t="shared" si="48"/>
        <v>1555514.2367921812</v>
      </c>
      <c r="CS73" s="102">
        <f t="shared" si="48"/>
        <v>1499891.8761099696</v>
      </c>
      <c r="CT73" s="102">
        <f t="shared" si="48"/>
        <v>1444666.3227543575</v>
      </c>
    </row>
    <row r="74" spans="1:98" s="122" customFormat="1" hidden="1">
      <c r="A74" t="s">
        <v>143</v>
      </c>
      <c r="B74"/>
      <c r="C74" s="5"/>
      <c r="D74" s="121">
        <v>0</v>
      </c>
      <c r="E74" s="121">
        <v>0</v>
      </c>
      <c r="F74" s="121">
        <v>0</v>
      </c>
      <c r="G74" s="121">
        <v>0</v>
      </c>
      <c r="H74" s="121">
        <v>0</v>
      </c>
      <c r="I74" s="121">
        <v>0</v>
      </c>
      <c r="J74" s="121">
        <v>0</v>
      </c>
      <c r="K74" s="121">
        <v>0</v>
      </c>
      <c r="L74" s="121">
        <v>0</v>
      </c>
      <c r="M74" s="121">
        <v>0</v>
      </c>
      <c r="N74" s="121">
        <v>0</v>
      </c>
      <c r="O74" s="121">
        <v>0</v>
      </c>
      <c r="P74" s="121">
        <v>0</v>
      </c>
      <c r="Q74" s="121">
        <v>0</v>
      </c>
      <c r="R74" s="121">
        <v>0</v>
      </c>
      <c r="S74" s="121">
        <v>0</v>
      </c>
      <c r="T74" s="121">
        <v>0</v>
      </c>
      <c r="U74" s="121">
        <v>0</v>
      </c>
      <c r="V74" s="121">
        <v>0</v>
      </c>
      <c r="W74" s="121">
        <v>0</v>
      </c>
      <c r="X74" s="121">
        <v>0</v>
      </c>
      <c r="Y74" s="121">
        <v>0</v>
      </c>
      <c r="Z74" s="121">
        <v>0</v>
      </c>
      <c r="AA74" s="121">
        <v>0</v>
      </c>
      <c r="AB74" s="121">
        <v>0</v>
      </c>
      <c r="AC74" s="121">
        <v>0</v>
      </c>
      <c r="AD74" s="121">
        <v>0</v>
      </c>
      <c r="AE74" s="121">
        <v>0</v>
      </c>
      <c r="AF74" s="121">
        <v>0</v>
      </c>
      <c r="AG74" s="121">
        <v>0</v>
      </c>
      <c r="AH74" s="121">
        <v>0</v>
      </c>
      <c r="AI74" s="151"/>
      <c r="AJ74" s="121">
        <f>'[3]Yearly LC Propylene'!D74</f>
        <v>0</v>
      </c>
      <c r="AK74" s="121">
        <f>'[3]Yearly LC Propylene'!E74</f>
        <v>0</v>
      </c>
      <c r="AL74" s="121">
        <f>'[3]Yearly LC Propylene'!F74</f>
        <v>0</v>
      </c>
      <c r="AM74" s="121">
        <f>'[3]Yearly LC Propylene'!G74</f>
        <v>0</v>
      </c>
      <c r="AN74" s="121">
        <f>'[3]Yearly LC Propylene'!H74</f>
        <v>0</v>
      </c>
      <c r="AO74" s="121">
        <f>'[3]Yearly LC Propylene'!I74</f>
        <v>0</v>
      </c>
      <c r="AP74" s="121">
        <f>'[3]Yearly LC Propylene'!J74</f>
        <v>0</v>
      </c>
      <c r="AQ74" s="121">
        <f>'[3]Yearly LC Propylene'!K74</f>
        <v>0</v>
      </c>
      <c r="AR74" s="121">
        <f>'[3]Yearly LC Propylene'!L74</f>
        <v>0</v>
      </c>
      <c r="AS74" s="121">
        <f>'[3]Yearly LC Propylene'!M74</f>
        <v>0</v>
      </c>
      <c r="AT74" s="121">
        <f>'[3]Yearly LC Propylene'!N74</f>
        <v>0</v>
      </c>
      <c r="AU74" s="121">
        <f>'[3]Yearly LC Propylene'!O74</f>
        <v>0</v>
      </c>
      <c r="AV74" s="121">
        <f>'[3]Yearly LC Propylene'!P74</f>
        <v>0</v>
      </c>
      <c r="AW74" s="121">
        <f>'[3]Yearly LC Propylene'!Q74</f>
        <v>0</v>
      </c>
      <c r="AX74" s="121">
        <f>'[3]Yearly LC Propylene'!R74</f>
        <v>0</v>
      </c>
      <c r="AY74" s="121">
        <f>'[3]Yearly LC Propylene'!S74</f>
        <v>0</v>
      </c>
      <c r="AZ74" s="121">
        <f>'[3]Yearly LC Propylene'!T74</f>
        <v>0</v>
      </c>
      <c r="BA74" s="121">
        <f>'[3]Yearly LC Propylene'!U74</f>
        <v>0</v>
      </c>
      <c r="BB74" s="121">
        <f>'[3]Yearly LC Propylene'!V74</f>
        <v>0</v>
      </c>
      <c r="BC74" s="121">
        <f>'[3]Yearly LC Propylene'!W74</f>
        <v>0</v>
      </c>
      <c r="BD74" s="121">
        <f>'[3]Yearly LC Propylene'!X74</f>
        <v>0</v>
      </c>
      <c r="BE74" s="121">
        <f>'[3]Yearly LC Propylene'!Y74</f>
        <v>0</v>
      </c>
      <c r="BF74" s="121">
        <f>'[3]Yearly LC Propylene'!Z74</f>
        <v>0</v>
      </c>
      <c r="BG74" s="121">
        <f>'[3]Yearly LC Propylene'!AA74</f>
        <v>0</v>
      </c>
      <c r="BH74" s="121">
        <f>'[3]Yearly LC Propylene'!AB74</f>
        <v>0</v>
      </c>
      <c r="BI74" s="121">
        <f>'[3]Yearly LC Propylene'!AC74</f>
        <v>0</v>
      </c>
      <c r="BJ74" s="121">
        <f>'[3]Yearly LC Propylene'!AD74</f>
        <v>0</v>
      </c>
      <c r="BK74" s="121">
        <f>'[3]Yearly LC Propylene'!AE74</f>
        <v>0</v>
      </c>
      <c r="BL74" s="121">
        <f>'[3]Yearly LC Propylene'!AF74</f>
        <v>0</v>
      </c>
      <c r="BM74" s="121">
        <f>'[3]Yearly LC Propylene'!AG74</f>
        <v>0</v>
      </c>
      <c r="BN74" s="121">
        <f>'[3]Yearly LC Propylene'!AH74</f>
        <v>0</v>
      </c>
      <c r="BO74" s="151"/>
      <c r="BP74" s="121">
        <f t="shared" si="49"/>
        <v>0</v>
      </c>
      <c r="BQ74" s="121">
        <f t="shared" si="49"/>
        <v>0</v>
      </c>
      <c r="BR74" s="121">
        <f t="shared" si="49"/>
        <v>0</v>
      </c>
      <c r="BS74" s="121">
        <f t="shared" si="49"/>
        <v>0</v>
      </c>
      <c r="BT74" s="121">
        <f t="shared" si="49"/>
        <v>0</v>
      </c>
      <c r="BU74" s="121">
        <f t="shared" si="49"/>
        <v>0</v>
      </c>
      <c r="BV74" s="121">
        <f t="shared" si="49"/>
        <v>0</v>
      </c>
      <c r="BW74" s="121">
        <f t="shared" si="49"/>
        <v>0</v>
      </c>
      <c r="BX74" s="121">
        <f t="shared" si="49"/>
        <v>0</v>
      </c>
      <c r="BY74" s="121">
        <f t="shared" si="49"/>
        <v>0</v>
      </c>
      <c r="BZ74" s="121">
        <f t="shared" si="49"/>
        <v>0</v>
      </c>
      <c r="CA74" s="121">
        <f t="shared" si="49"/>
        <v>0</v>
      </c>
      <c r="CB74" s="121">
        <f t="shared" si="49"/>
        <v>0</v>
      </c>
      <c r="CC74" s="121">
        <f t="shared" si="49"/>
        <v>0</v>
      </c>
      <c r="CD74" s="121">
        <f t="shared" si="49"/>
        <v>0</v>
      </c>
      <c r="CE74" s="121">
        <f t="shared" si="49"/>
        <v>0</v>
      </c>
      <c r="CF74" s="121">
        <f t="shared" si="50"/>
        <v>0</v>
      </c>
      <c r="CG74" s="121">
        <f t="shared" si="50"/>
        <v>0</v>
      </c>
      <c r="CH74" s="121">
        <f t="shared" si="48"/>
        <v>0</v>
      </c>
      <c r="CI74" s="121">
        <f t="shared" si="48"/>
        <v>0</v>
      </c>
      <c r="CJ74" s="121">
        <f t="shared" si="48"/>
        <v>0</v>
      </c>
      <c r="CK74" s="121">
        <f t="shared" si="48"/>
        <v>0</v>
      </c>
      <c r="CL74" s="121">
        <f t="shared" si="48"/>
        <v>0</v>
      </c>
      <c r="CM74" s="121">
        <f t="shared" si="48"/>
        <v>0</v>
      </c>
      <c r="CN74" s="121">
        <f t="shared" si="48"/>
        <v>0</v>
      </c>
      <c r="CO74" s="121">
        <f t="shared" si="48"/>
        <v>0</v>
      </c>
      <c r="CP74" s="121">
        <f t="shared" si="48"/>
        <v>0</v>
      </c>
      <c r="CQ74" s="121">
        <f t="shared" si="48"/>
        <v>0</v>
      </c>
      <c r="CR74" s="121">
        <f t="shared" si="48"/>
        <v>0</v>
      </c>
      <c r="CS74" s="121">
        <f t="shared" si="48"/>
        <v>0</v>
      </c>
      <c r="CT74" s="121">
        <f t="shared" si="48"/>
        <v>0</v>
      </c>
    </row>
    <row r="75" spans="1:98" s="122" customFormat="1" hidden="1">
      <c r="A75" t="s">
        <v>144</v>
      </c>
      <c r="B75"/>
      <c r="C75" s="5"/>
      <c r="D75" s="119">
        <v>0</v>
      </c>
      <c r="E75" s="119">
        <v>-6.6613381477509392E-16</v>
      </c>
      <c r="F75" s="119">
        <v>-1.1102230246251565E-15</v>
      </c>
      <c r="G75" s="119">
        <v>4.4408920985006262E-16</v>
      </c>
      <c r="H75" s="119">
        <v>-4.4408920985006262E-16</v>
      </c>
      <c r="I75" s="119">
        <v>-2.2204460492503131E-16</v>
      </c>
      <c r="J75" s="119">
        <v>6.6613381477509392E-16</v>
      </c>
      <c r="K75" s="119">
        <v>-2.2204460492503131E-16</v>
      </c>
      <c r="L75" s="119">
        <v>-2.2204460492503131E-16</v>
      </c>
      <c r="M75" s="119">
        <v>-2.2204460492503131E-16</v>
      </c>
      <c r="N75" s="119">
        <v>2.2204460492503131E-16</v>
      </c>
      <c r="O75" s="119">
        <v>-4.4408920985006262E-16</v>
      </c>
      <c r="P75" s="119">
        <v>6.6613381477509392E-16</v>
      </c>
      <c r="Q75" s="119">
        <v>-2.2204460492503131E-16</v>
      </c>
      <c r="R75" s="119">
        <v>-4.4408920985006262E-16</v>
      </c>
      <c r="S75" s="119">
        <v>0</v>
      </c>
      <c r="T75" s="119">
        <v>2.2204460492503131E-16</v>
      </c>
      <c r="U75" s="119">
        <v>-4.4408920985006262E-16</v>
      </c>
      <c r="V75" s="119">
        <v>2.2204460492503131E-16</v>
      </c>
      <c r="W75" s="119">
        <v>-2.2204460492503131E-16</v>
      </c>
      <c r="X75" s="119">
        <v>0</v>
      </c>
      <c r="Y75" s="119">
        <v>2.2204460492503131E-16</v>
      </c>
      <c r="Z75" s="119">
        <v>-2.2204460492503131E-16</v>
      </c>
      <c r="AA75" s="119">
        <v>0</v>
      </c>
      <c r="AB75" s="119">
        <v>4.4408920985006262E-16</v>
      </c>
      <c r="AC75" s="119">
        <v>-4.4408920985006262E-16</v>
      </c>
      <c r="AD75" s="119">
        <v>2.2204460492503131E-16</v>
      </c>
      <c r="AE75" s="119">
        <v>-1.1102230246251565E-16</v>
      </c>
      <c r="AF75" s="119">
        <v>5.5511151231257827E-16</v>
      </c>
      <c r="AG75" s="119">
        <v>1.1102230246251565E-16</v>
      </c>
      <c r="AH75" s="119">
        <v>-3.3306690738754696E-16</v>
      </c>
      <c r="AI75" s="119"/>
      <c r="AJ75" s="119">
        <f>'[3]Yearly LC Propylene'!D75</f>
        <v>0</v>
      </c>
      <c r="AK75" s="119">
        <f>'[3]Yearly LC Propylene'!E75</f>
        <v>5.8207660913467407E-11</v>
      </c>
      <c r="AL75" s="119">
        <f>'[3]Yearly LC Propylene'!F75</f>
        <v>-5.8207660913467407E-11</v>
      </c>
      <c r="AM75" s="119">
        <f>'[3]Yearly LC Propylene'!G75</f>
        <v>-5.8207660913467407E-11</v>
      </c>
      <c r="AN75" s="119">
        <f>'[3]Yearly LC Propylene'!H75</f>
        <v>0</v>
      </c>
      <c r="AO75" s="119">
        <f>'[3]Yearly LC Propylene'!I75</f>
        <v>1.7462298274040222E-10</v>
      </c>
      <c r="AP75" s="119">
        <f>'[3]Yearly LC Propylene'!J75</f>
        <v>-1.7462298274040222E-10</v>
      </c>
      <c r="AQ75" s="119">
        <f>'[3]Yearly LC Propylene'!K75</f>
        <v>0</v>
      </c>
      <c r="AR75" s="119">
        <f>'[3]Yearly LC Propylene'!L75</f>
        <v>2.3283064365386963E-10</v>
      </c>
      <c r="AS75" s="119">
        <f>'[3]Yearly LC Propylene'!M75</f>
        <v>0</v>
      </c>
      <c r="AT75" s="119">
        <f>'[3]Yearly LC Propylene'!N75</f>
        <v>1.1641532182693481E-10</v>
      </c>
      <c r="AU75" s="119">
        <f>'[3]Yearly LC Propylene'!O75</f>
        <v>-1.7462298274040222E-10</v>
      </c>
      <c r="AV75" s="119">
        <f>'[3]Yearly LC Propylene'!P75</f>
        <v>0</v>
      </c>
      <c r="AW75" s="119">
        <f>'[3]Yearly LC Propylene'!Q75</f>
        <v>-2.9103830456733704E-10</v>
      </c>
      <c r="AX75" s="119">
        <f>'[3]Yearly LC Propylene'!R75</f>
        <v>-5.8207660913467407E-11</v>
      </c>
      <c r="AY75" s="119">
        <f>'[3]Yearly LC Propylene'!S75</f>
        <v>1.7462298274040222E-10</v>
      </c>
      <c r="AZ75" s="119">
        <f>'[3]Yearly LC Propylene'!T75</f>
        <v>2.3283064365386963E-10</v>
      </c>
      <c r="BA75" s="119">
        <f>'[3]Yearly LC Propylene'!U75</f>
        <v>-1.1641532182693481E-10</v>
      </c>
      <c r="BB75" s="119">
        <f>'[3]Yearly LC Propylene'!V75</f>
        <v>5.8207660913467407E-11</v>
      </c>
      <c r="BC75" s="119">
        <f>'[3]Yearly LC Propylene'!W75</f>
        <v>0</v>
      </c>
      <c r="BD75" s="119">
        <f>'[3]Yearly LC Propylene'!X75</f>
        <v>-1.1641532182693481E-10</v>
      </c>
      <c r="BE75" s="119">
        <f>'[3]Yearly LC Propylene'!Y75</f>
        <v>-1.1641532182693481E-10</v>
      </c>
      <c r="BF75" s="119">
        <f>'[3]Yearly LC Propylene'!Z75</f>
        <v>-5.8207660913467407E-11</v>
      </c>
      <c r="BG75" s="119">
        <f>'[3]Yearly LC Propylene'!AA75</f>
        <v>-1.7462298274040222E-10</v>
      </c>
      <c r="BH75" s="119">
        <f>'[3]Yearly LC Propylene'!AB75</f>
        <v>-2.9103830456733704E-11</v>
      </c>
      <c r="BI75" s="119">
        <f>'[3]Yearly LC Propylene'!AC75</f>
        <v>-1.4551915228366852E-10</v>
      </c>
      <c r="BJ75" s="119">
        <f>'[3]Yearly LC Propylene'!AD75</f>
        <v>1.7462298274040222E-10</v>
      </c>
      <c r="BK75" s="119">
        <f>'[3]Yearly LC Propylene'!AE75</f>
        <v>1.7462298274040222E-10</v>
      </c>
      <c r="BL75" s="119">
        <f>'[3]Yearly LC Propylene'!AF75</f>
        <v>-1.1641532182693481E-10</v>
      </c>
      <c r="BM75" s="119">
        <f>'[3]Yearly LC Propylene'!AG75</f>
        <v>5.8207660913467407E-11</v>
      </c>
      <c r="BN75" s="119">
        <f>'[3]Yearly LC Propylene'!AH75</f>
        <v>-2.9103830456733704E-11</v>
      </c>
      <c r="BO75" s="119"/>
      <c r="BP75" s="119">
        <f t="shared" si="49"/>
        <v>0</v>
      </c>
      <c r="BQ75" s="119">
        <f t="shared" si="49"/>
        <v>5.8206994779652632E-11</v>
      </c>
      <c r="BR75" s="119">
        <f t="shared" si="49"/>
        <v>-5.8208771136492032E-11</v>
      </c>
      <c r="BS75" s="119">
        <f t="shared" si="49"/>
        <v>-5.8207216824257557E-11</v>
      </c>
      <c r="BT75" s="119">
        <f t="shared" si="49"/>
        <v>-4.4408920985006262E-16</v>
      </c>
      <c r="BU75" s="119">
        <f t="shared" si="49"/>
        <v>1.746227606957973E-10</v>
      </c>
      <c r="BV75" s="119">
        <f t="shared" si="49"/>
        <v>-1.7462231660658745E-10</v>
      </c>
      <c r="BW75" s="119">
        <f t="shared" si="49"/>
        <v>-2.2204460492503131E-16</v>
      </c>
      <c r="BX75" s="119">
        <f t="shared" si="49"/>
        <v>2.328304216092647E-10</v>
      </c>
      <c r="BY75" s="119">
        <f t="shared" si="49"/>
        <v>-2.2204460492503131E-16</v>
      </c>
      <c r="BZ75" s="119">
        <f t="shared" si="49"/>
        <v>1.1641554387153974E-10</v>
      </c>
      <c r="CA75" s="119">
        <f t="shared" si="49"/>
        <v>-1.7462342682961207E-10</v>
      </c>
      <c r="CB75" s="119">
        <f t="shared" si="49"/>
        <v>6.6613381477509392E-16</v>
      </c>
      <c r="CC75" s="119">
        <f t="shared" si="49"/>
        <v>-2.9103852661194196E-10</v>
      </c>
      <c r="CD75" s="119">
        <f t="shared" si="49"/>
        <v>-5.8208105002677257E-11</v>
      </c>
      <c r="CE75" s="119">
        <f t="shared" si="49"/>
        <v>1.7462298274040222E-10</v>
      </c>
      <c r="CF75" s="119">
        <f t="shared" si="50"/>
        <v>2.3283086569847455E-10</v>
      </c>
      <c r="CG75" s="119">
        <f t="shared" si="50"/>
        <v>-1.1641576591614466E-10</v>
      </c>
      <c r="CH75" s="119">
        <f t="shared" si="48"/>
        <v>5.8207882958072332E-11</v>
      </c>
      <c r="CI75" s="119">
        <f t="shared" si="48"/>
        <v>-2.2204460492503131E-16</v>
      </c>
      <c r="CJ75" s="119">
        <f t="shared" si="48"/>
        <v>-1.1641532182693481E-10</v>
      </c>
      <c r="CK75" s="119">
        <f t="shared" si="48"/>
        <v>-1.1641509978232989E-10</v>
      </c>
      <c r="CL75" s="119">
        <f t="shared" ref="CH75:CT95" si="51">Z75+BF75</f>
        <v>-5.8207882958072332E-11</v>
      </c>
      <c r="CM75" s="119">
        <f t="shared" si="51"/>
        <v>-1.7462298274040222E-10</v>
      </c>
      <c r="CN75" s="119">
        <f t="shared" si="51"/>
        <v>-2.9103386367523854E-11</v>
      </c>
      <c r="CO75" s="119">
        <f t="shared" si="51"/>
        <v>-1.4551959637287837E-10</v>
      </c>
      <c r="CP75" s="119">
        <f t="shared" si="51"/>
        <v>1.7462320478500715E-10</v>
      </c>
      <c r="CQ75" s="119">
        <f t="shared" si="51"/>
        <v>1.7462287171809976E-10</v>
      </c>
      <c r="CR75" s="119">
        <f t="shared" si="51"/>
        <v>-1.164147667154225E-10</v>
      </c>
      <c r="CS75" s="119">
        <f t="shared" si="51"/>
        <v>5.820777193576987E-11</v>
      </c>
      <c r="CT75" s="119">
        <f t="shared" si="51"/>
        <v>-2.9104163523641091E-11</v>
      </c>
    </row>
    <row r="76" spans="1:98" s="122" customFormat="1" hidden="1">
      <c r="A76" t="s">
        <v>145</v>
      </c>
      <c r="B76"/>
      <c r="C76" s="5"/>
      <c r="D76" s="88">
        <v>0</v>
      </c>
      <c r="E76" s="88">
        <v>0</v>
      </c>
      <c r="F76" s="88">
        <v>0</v>
      </c>
      <c r="G76" s="88">
        <v>0</v>
      </c>
      <c r="H76" s="88">
        <v>0</v>
      </c>
      <c r="I76" s="88">
        <v>0</v>
      </c>
      <c r="J76" s="88">
        <v>0</v>
      </c>
      <c r="K76" s="88">
        <v>0</v>
      </c>
      <c r="L76" s="88">
        <v>0</v>
      </c>
      <c r="M76" s="88">
        <v>0</v>
      </c>
      <c r="N76" s="88">
        <v>0</v>
      </c>
      <c r="O76" s="88">
        <v>0</v>
      </c>
      <c r="P76" s="88">
        <v>0</v>
      </c>
      <c r="Q76" s="88">
        <v>0</v>
      </c>
      <c r="R76" s="88">
        <v>0</v>
      </c>
      <c r="S76" s="88">
        <v>0</v>
      </c>
      <c r="T76" s="88">
        <v>0</v>
      </c>
      <c r="U76" s="88">
        <v>0</v>
      </c>
      <c r="V76" s="88">
        <v>0</v>
      </c>
      <c r="W76" s="88">
        <v>0</v>
      </c>
      <c r="X76" s="88">
        <v>0</v>
      </c>
      <c r="Y76" s="88">
        <v>0</v>
      </c>
      <c r="Z76" s="88">
        <v>0</v>
      </c>
      <c r="AA76" s="88">
        <v>0</v>
      </c>
      <c r="AB76" s="88">
        <v>0</v>
      </c>
      <c r="AC76" s="88">
        <v>0</v>
      </c>
      <c r="AD76" s="88">
        <v>0</v>
      </c>
      <c r="AE76" s="88">
        <v>0</v>
      </c>
      <c r="AF76" s="88">
        <v>0</v>
      </c>
      <c r="AG76" s="88">
        <v>0</v>
      </c>
      <c r="AH76" s="88">
        <v>0</v>
      </c>
      <c r="AI76" s="102"/>
      <c r="AJ76" s="102">
        <f>'[3]Yearly LC Propylene'!D76</f>
        <v>0</v>
      </c>
      <c r="AK76" s="102">
        <f>'[3]Yearly LC Propylene'!E76</f>
        <v>0</v>
      </c>
      <c r="AL76" s="102">
        <f>'[3]Yearly LC Propylene'!F76</f>
        <v>0</v>
      </c>
      <c r="AM76" s="102">
        <f>'[3]Yearly LC Propylene'!G76</f>
        <v>0</v>
      </c>
      <c r="AN76" s="102">
        <f>'[3]Yearly LC Propylene'!H76</f>
        <v>0</v>
      </c>
      <c r="AO76" s="102">
        <f>'[3]Yearly LC Propylene'!I76</f>
        <v>0</v>
      </c>
      <c r="AP76" s="102">
        <f>'[3]Yearly LC Propylene'!J76</f>
        <v>0</v>
      </c>
      <c r="AQ76" s="102">
        <f>'[3]Yearly LC Propylene'!K76</f>
        <v>0</v>
      </c>
      <c r="AR76" s="102">
        <f>'[3]Yearly LC Propylene'!L76</f>
        <v>0</v>
      </c>
      <c r="AS76" s="102">
        <f>'[3]Yearly LC Propylene'!M76</f>
        <v>0</v>
      </c>
      <c r="AT76" s="102">
        <f>'[3]Yearly LC Propylene'!N76</f>
        <v>0</v>
      </c>
      <c r="AU76" s="102">
        <f>'[3]Yearly LC Propylene'!O76</f>
        <v>0</v>
      </c>
      <c r="AV76" s="102">
        <f>'[3]Yearly LC Propylene'!P76</f>
        <v>0</v>
      </c>
      <c r="AW76" s="102">
        <f>'[3]Yearly LC Propylene'!Q76</f>
        <v>0</v>
      </c>
      <c r="AX76" s="102">
        <f>'[3]Yearly LC Propylene'!R76</f>
        <v>0</v>
      </c>
      <c r="AY76" s="102">
        <f>'[3]Yearly LC Propylene'!S76</f>
        <v>0</v>
      </c>
      <c r="AZ76" s="102">
        <f>'[3]Yearly LC Propylene'!T76</f>
        <v>0</v>
      </c>
      <c r="BA76" s="102">
        <f>'[3]Yearly LC Propylene'!U76</f>
        <v>0</v>
      </c>
      <c r="BB76" s="102">
        <f>'[3]Yearly LC Propylene'!V76</f>
        <v>0</v>
      </c>
      <c r="BC76" s="102">
        <f>'[3]Yearly LC Propylene'!W76</f>
        <v>0</v>
      </c>
      <c r="BD76" s="102">
        <f>'[3]Yearly LC Propylene'!X76</f>
        <v>0</v>
      </c>
      <c r="BE76" s="102">
        <f>'[3]Yearly LC Propylene'!Y76</f>
        <v>0</v>
      </c>
      <c r="BF76" s="102">
        <f>'[3]Yearly LC Propylene'!Z76</f>
        <v>0</v>
      </c>
      <c r="BG76" s="102">
        <f>'[3]Yearly LC Propylene'!AA76</f>
        <v>0</v>
      </c>
      <c r="BH76" s="102">
        <f>'[3]Yearly LC Propylene'!AB76</f>
        <v>0</v>
      </c>
      <c r="BI76" s="102">
        <f>'[3]Yearly LC Propylene'!AC76</f>
        <v>0</v>
      </c>
      <c r="BJ76" s="102">
        <f>'[3]Yearly LC Propylene'!AD76</f>
        <v>2.3283064365386963E-10</v>
      </c>
      <c r="BK76" s="102">
        <f>'[3]Yearly LC Propylene'!AE76</f>
        <v>2.3283064365386963E-10</v>
      </c>
      <c r="BL76" s="102">
        <f>'[3]Yearly LC Propylene'!AF76</f>
        <v>0</v>
      </c>
      <c r="BM76" s="102">
        <f>'[3]Yearly LC Propylene'!AG76</f>
        <v>0</v>
      </c>
      <c r="BN76" s="102">
        <f>'[3]Yearly LC Propylene'!AH76</f>
        <v>0</v>
      </c>
      <c r="BO76" s="102"/>
      <c r="BP76" s="102">
        <f t="shared" si="49"/>
        <v>0</v>
      </c>
      <c r="BQ76" s="102">
        <f t="shared" si="49"/>
        <v>0</v>
      </c>
      <c r="BR76" s="102">
        <f t="shared" si="49"/>
        <v>0</v>
      </c>
      <c r="BS76" s="102">
        <f t="shared" si="49"/>
        <v>0</v>
      </c>
      <c r="BT76" s="102">
        <f t="shared" si="49"/>
        <v>0</v>
      </c>
      <c r="BU76" s="102">
        <f t="shared" si="49"/>
        <v>0</v>
      </c>
      <c r="BV76" s="102">
        <f t="shared" si="49"/>
        <v>0</v>
      </c>
      <c r="BW76" s="102">
        <f t="shared" si="49"/>
        <v>0</v>
      </c>
      <c r="BX76" s="102">
        <f t="shared" si="49"/>
        <v>0</v>
      </c>
      <c r="BY76" s="102">
        <f t="shared" si="49"/>
        <v>0</v>
      </c>
      <c r="BZ76" s="102">
        <f t="shared" si="49"/>
        <v>0</v>
      </c>
      <c r="CA76" s="102">
        <f t="shared" si="49"/>
        <v>0</v>
      </c>
      <c r="CB76" s="102">
        <f t="shared" si="49"/>
        <v>0</v>
      </c>
      <c r="CC76" s="102">
        <f t="shared" si="49"/>
        <v>0</v>
      </c>
      <c r="CD76" s="102">
        <f t="shared" si="49"/>
        <v>0</v>
      </c>
      <c r="CE76" s="102">
        <f t="shared" si="49"/>
        <v>0</v>
      </c>
      <c r="CF76" s="102">
        <f t="shared" si="50"/>
        <v>0</v>
      </c>
      <c r="CG76" s="102">
        <f t="shared" si="50"/>
        <v>0</v>
      </c>
      <c r="CH76" s="102">
        <f t="shared" si="51"/>
        <v>0</v>
      </c>
      <c r="CI76" s="102">
        <f t="shared" si="51"/>
        <v>0</v>
      </c>
      <c r="CJ76" s="102">
        <f t="shared" si="51"/>
        <v>0</v>
      </c>
      <c r="CK76" s="102">
        <f t="shared" si="51"/>
        <v>0</v>
      </c>
      <c r="CL76" s="102">
        <f t="shared" si="51"/>
        <v>0</v>
      </c>
      <c r="CM76" s="102">
        <f t="shared" si="51"/>
        <v>0</v>
      </c>
      <c r="CN76" s="102">
        <f t="shared" si="51"/>
        <v>0</v>
      </c>
      <c r="CO76" s="102">
        <f t="shared" si="51"/>
        <v>0</v>
      </c>
      <c r="CP76" s="102">
        <f t="shared" si="51"/>
        <v>2.3283064365386963E-10</v>
      </c>
      <c r="CQ76" s="102">
        <f t="shared" si="51"/>
        <v>2.3283064365386963E-10</v>
      </c>
      <c r="CR76" s="102">
        <f t="shared" si="51"/>
        <v>0</v>
      </c>
      <c r="CS76" s="102">
        <f t="shared" si="51"/>
        <v>0</v>
      </c>
      <c r="CT76" s="102">
        <f t="shared" si="51"/>
        <v>0</v>
      </c>
    </row>
    <row r="77" spans="1:98" s="122" customFormat="1" hidden="1">
      <c r="A77" t="s">
        <v>146</v>
      </c>
      <c r="B77"/>
      <c r="C77" s="5"/>
      <c r="D77" s="88" t="e">
        <v>#REF!</v>
      </c>
      <c r="E77" s="88" t="e">
        <v>#REF!</v>
      </c>
      <c r="F77" s="88" t="e">
        <v>#REF!</v>
      </c>
      <c r="G77" s="88" t="e">
        <v>#REF!</v>
      </c>
      <c r="H77" s="88" t="e">
        <v>#REF!</v>
      </c>
      <c r="I77" s="88" t="e">
        <v>#REF!</v>
      </c>
      <c r="J77" s="88" t="e">
        <v>#REF!</v>
      </c>
      <c r="K77" s="88" t="e">
        <v>#REF!</v>
      </c>
      <c r="L77" s="88" t="e">
        <v>#REF!</v>
      </c>
      <c r="M77" s="88" t="e">
        <v>#REF!</v>
      </c>
      <c r="N77" s="88" t="e">
        <v>#REF!</v>
      </c>
      <c r="O77" s="88" t="e">
        <v>#REF!</v>
      </c>
      <c r="P77" s="88" t="e">
        <v>#REF!</v>
      </c>
      <c r="Q77" s="88" t="e">
        <v>#REF!</v>
      </c>
      <c r="R77" s="88" t="e">
        <v>#REF!</v>
      </c>
      <c r="S77" s="88" t="e">
        <v>#REF!</v>
      </c>
      <c r="T77" s="88" t="e">
        <v>#REF!</v>
      </c>
      <c r="U77" s="88" t="e">
        <v>#REF!</v>
      </c>
      <c r="V77" s="88" t="e">
        <v>#REF!</v>
      </c>
      <c r="W77" s="88" t="e">
        <v>#REF!</v>
      </c>
      <c r="X77" s="88" t="e">
        <v>#REF!</v>
      </c>
      <c r="Y77" s="88" t="e">
        <v>#REF!</v>
      </c>
      <c r="Z77" s="88" t="e">
        <v>#REF!</v>
      </c>
      <c r="AA77" s="88" t="e">
        <v>#REF!</v>
      </c>
      <c r="AB77" s="88" t="e">
        <v>#REF!</v>
      </c>
      <c r="AC77" s="88" t="e">
        <v>#REF!</v>
      </c>
      <c r="AD77" s="88" t="e">
        <v>#REF!</v>
      </c>
      <c r="AE77" s="88" t="e">
        <v>#REF!</v>
      </c>
      <c r="AF77" s="88" t="e">
        <v>#REF!</v>
      </c>
      <c r="AG77" s="88" t="e">
        <v>#REF!</v>
      </c>
      <c r="AH77" s="88" t="e">
        <v>#REF!</v>
      </c>
      <c r="AI77" s="102"/>
      <c r="AJ77" s="102" t="e">
        <f>'[3]Yearly LC Propylene'!D77</f>
        <v>#REF!</v>
      </c>
      <c r="AK77" s="102" t="e">
        <f>'[3]Yearly LC Propylene'!E77</f>
        <v>#REF!</v>
      </c>
      <c r="AL77" s="102" t="e">
        <f>'[3]Yearly LC Propylene'!F77</f>
        <v>#REF!</v>
      </c>
      <c r="AM77" s="102" t="e">
        <f>'[3]Yearly LC Propylene'!G77</f>
        <v>#REF!</v>
      </c>
      <c r="AN77" s="102" t="e">
        <f>'[3]Yearly LC Propylene'!H77</f>
        <v>#REF!</v>
      </c>
      <c r="AO77" s="102" t="e">
        <f>'[3]Yearly LC Propylene'!I77</f>
        <v>#REF!</v>
      </c>
      <c r="AP77" s="102" t="e">
        <f>'[3]Yearly LC Propylene'!J77</f>
        <v>#REF!</v>
      </c>
      <c r="AQ77" s="102" t="e">
        <f>'[3]Yearly LC Propylene'!K77</f>
        <v>#REF!</v>
      </c>
      <c r="AR77" s="102" t="e">
        <f>'[3]Yearly LC Propylene'!L77</f>
        <v>#REF!</v>
      </c>
      <c r="AS77" s="102" t="e">
        <f>'[3]Yearly LC Propylene'!M77</f>
        <v>#REF!</v>
      </c>
      <c r="AT77" s="102" t="e">
        <f>'[3]Yearly LC Propylene'!N77</f>
        <v>#REF!</v>
      </c>
      <c r="AU77" s="102" t="e">
        <f>'[3]Yearly LC Propylene'!O77</f>
        <v>#REF!</v>
      </c>
      <c r="AV77" s="102" t="e">
        <f>'[3]Yearly LC Propylene'!P77</f>
        <v>#REF!</v>
      </c>
      <c r="AW77" s="102" t="e">
        <f>'[3]Yearly LC Propylene'!Q77</f>
        <v>#REF!</v>
      </c>
      <c r="AX77" s="102" t="e">
        <f>'[3]Yearly LC Propylene'!R77</f>
        <v>#REF!</v>
      </c>
      <c r="AY77" s="102" t="e">
        <f>'[3]Yearly LC Propylene'!S77</f>
        <v>#REF!</v>
      </c>
      <c r="AZ77" s="102" t="e">
        <f>'[3]Yearly LC Propylene'!T77</f>
        <v>#REF!</v>
      </c>
      <c r="BA77" s="102" t="e">
        <f>'[3]Yearly LC Propylene'!U77</f>
        <v>#REF!</v>
      </c>
      <c r="BB77" s="102" t="e">
        <f>'[3]Yearly LC Propylene'!V77</f>
        <v>#REF!</v>
      </c>
      <c r="BC77" s="102" t="e">
        <f>'[3]Yearly LC Propylene'!W77</f>
        <v>#REF!</v>
      </c>
      <c r="BD77" s="102" t="e">
        <f>'[3]Yearly LC Propylene'!X77</f>
        <v>#REF!</v>
      </c>
      <c r="BE77" s="102" t="e">
        <f>'[3]Yearly LC Propylene'!Y77</f>
        <v>#REF!</v>
      </c>
      <c r="BF77" s="102" t="e">
        <f>'[3]Yearly LC Propylene'!Z77</f>
        <v>#REF!</v>
      </c>
      <c r="BG77" s="102" t="e">
        <f>'[3]Yearly LC Propylene'!AA77</f>
        <v>#REF!</v>
      </c>
      <c r="BH77" s="102" t="e">
        <f>'[3]Yearly LC Propylene'!AB77</f>
        <v>#REF!</v>
      </c>
      <c r="BI77" s="102" t="e">
        <f>'[3]Yearly LC Propylene'!AC77</f>
        <v>#REF!</v>
      </c>
      <c r="BJ77" s="102" t="e">
        <f>'[3]Yearly LC Propylene'!AD77</f>
        <v>#REF!</v>
      </c>
      <c r="BK77" s="102" t="e">
        <f>'[3]Yearly LC Propylene'!AE77</f>
        <v>#REF!</v>
      </c>
      <c r="BL77" s="102" t="e">
        <f>'[3]Yearly LC Propylene'!AF77</f>
        <v>#REF!</v>
      </c>
      <c r="BM77" s="102" t="e">
        <f>'[3]Yearly LC Propylene'!AG77</f>
        <v>#REF!</v>
      </c>
      <c r="BN77" s="102" t="e">
        <f>'[3]Yearly LC Propylene'!AH77</f>
        <v>#REF!</v>
      </c>
      <c r="BO77" s="102"/>
      <c r="BP77" s="102" t="e">
        <f t="shared" si="49"/>
        <v>#REF!</v>
      </c>
      <c r="BQ77" s="102" t="e">
        <f t="shared" si="49"/>
        <v>#REF!</v>
      </c>
      <c r="BR77" s="102" t="e">
        <f t="shared" si="49"/>
        <v>#REF!</v>
      </c>
      <c r="BS77" s="102" t="e">
        <f t="shared" si="49"/>
        <v>#REF!</v>
      </c>
      <c r="BT77" s="102" t="e">
        <f t="shared" si="49"/>
        <v>#REF!</v>
      </c>
      <c r="BU77" s="102" t="e">
        <f t="shared" si="49"/>
        <v>#REF!</v>
      </c>
      <c r="BV77" s="102" t="e">
        <f t="shared" si="49"/>
        <v>#REF!</v>
      </c>
      <c r="BW77" s="102" t="e">
        <f t="shared" si="49"/>
        <v>#REF!</v>
      </c>
      <c r="BX77" s="102" t="e">
        <f t="shared" si="49"/>
        <v>#REF!</v>
      </c>
      <c r="BY77" s="102" t="e">
        <f t="shared" si="49"/>
        <v>#REF!</v>
      </c>
      <c r="BZ77" s="102" t="e">
        <f t="shared" si="49"/>
        <v>#REF!</v>
      </c>
      <c r="CA77" s="102" t="e">
        <f t="shared" si="49"/>
        <v>#REF!</v>
      </c>
      <c r="CB77" s="102" t="e">
        <f t="shared" si="49"/>
        <v>#REF!</v>
      </c>
      <c r="CC77" s="102" t="e">
        <f t="shared" si="49"/>
        <v>#REF!</v>
      </c>
      <c r="CD77" s="102" t="e">
        <f t="shared" si="49"/>
        <v>#REF!</v>
      </c>
      <c r="CE77" s="102" t="e">
        <f t="shared" si="49"/>
        <v>#REF!</v>
      </c>
      <c r="CF77" s="102" t="e">
        <f t="shared" si="50"/>
        <v>#REF!</v>
      </c>
      <c r="CG77" s="102" t="e">
        <f t="shared" si="50"/>
        <v>#REF!</v>
      </c>
      <c r="CH77" s="102" t="e">
        <f t="shared" si="51"/>
        <v>#REF!</v>
      </c>
      <c r="CI77" s="102" t="e">
        <f t="shared" si="51"/>
        <v>#REF!</v>
      </c>
      <c r="CJ77" s="102" t="e">
        <f t="shared" si="51"/>
        <v>#REF!</v>
      </c>
      <c r="CK77" s="102" t="e">
        <f t="shared" si="51"/>
        <v>#REF!</v>
      </c>
      <c r="CL77" s="102" t="e">
        <f t="shared" si="51"/>
        <v>#REF!</v>
      </c>
      <c r="CM77" s="102" t="e">
        <f t="shared" si="51"/>
        <v>#REF!</v>
      </c>
      <c r="CN77" s="102" t="e">
        <f t="shared" si="51"/>
        <v>#REF!</v>
      </c>
      <c r="CO77" s="102" t="e">
        <f t="shared" si="51"/>
        <v>#REF!</v>
      </c>
      <c r="CP77" s="102" t="e">
        <f t="shared" si="51"/>
        <v>#REF!</v>
      </c>
      <c r="CQ77" s="102" t="e">
        <f t="shared" si="51"/>
        <v>#REF!</v>
      </c>
      <c r="CR77" s="102" t="e">
        <f t="shared" si="51"/>
        <v>#REF!</v>
      </c>
      <c r="CS77" s="102" t="e">
        <f t="shared" si="51"/>
        <v>#REF!</v>
      </c>
      <c r="CT77" s="102" t="e">
        <f t="shared" si="51"/>
        <v>#REF!</v>
      </c>
    </row>
    <row r="78" spans="1:98" s="122" customFormat="1" ht="15.75" thickBot="1">
      <c r="A78" s="1"/>
      <c r="B78" s="1"/>
      <c r="C78" s="12"/>
      <c r="D78" s="120">
        <v>0</v>
      </c>
      <c r="E78" s="120">
        <v>0</v>
      </c>
      <c r="F78" s="120">
        <v>0</v>
      </c>
      <c r="G78" s="120">
        <v>0</v>
      </c>
      <c r="H78" s="120">
        <v>0</v>
      </c>
      <c r="I78" s="120">
        <v>0</v>
      </c>
      <c r="J78" s="120">
        <v>0</v>
      </c>
      <c r="K78" s="120">
        <v>0</v>
      </c>
      <c r="L78" s="120">
        <v>0</v>
      </c>
      <c r="M78" s="120">
        <v>0</v>
      </c>
      <c r="N78" s="120">
        <v>0</v>
      </c>
      <c r="O78" s="120">
        <v>0</v>
      </c>
      <c r="P78" s="120">
        <v>0</v>
      </c>
      <c r="Q78" s="120">
        <v>0</v>
      </c>
      <c r="R78" s="120">
        <v>0</v>
      </c>
      <c r="S78" s="120">
        <v>0</v>
      </c>
      <c r="T78" s="120">
        <v>0</v>
      </c>
      <c r="U78" s="120">
        <v>0</v>
      </c>
      <c r="V78" s="120">
        <v>0</v>
      </c>
      <c r="W78" s="120">
        <v>0</v>
      </c>
      <c r="X78" s="120">
        <v>0</v>
      </c>
      <c r="Y78" s="120">
        <v>0</v>
      </c>
      <c r="Z78" s="120">
        <v>0</v>
      </c>
      <c r="AA78" s="120">
        <v>0</v>
      </c>
      <c r="AB78" s="120">
        <v>0</v>
      </c>
      <c r="AC78" s="120">
        <v>0</v>
      </c>
      <c r="AD78" s="120">
        <v>0</v>
      </c>
      <c r="AE78" s="120">
        <v>0</v>
      </c>
      <c r="AF78" s="120">
        <v>0</v>
      </c>
      <c r="AG78" s="120">
        <v>0</v>
      </c>
      <c r="AH78" s="120">
        <v>0</v>
      </c>
      <c r="AI78" s="120"/>
      <c r="AJ78" s="120">
        <f>'[3]Yearly LC Propylene'!D78</f>
        <v>0</v>
      </c>
      <c r="AK78" s="120">
        <f>'[3]Yearly LC Propylene'!E78</f>
        <v>0</v>
      </c>
      <c r="AL78" s="120">
        <f>'[3]Yearly LC Propylene'!F78</f>
        <v>0</v>
      </c>
      <c r="AM78" s="120">
        <f>'[3]Yearly LC Propylene'!G78</f>
        <v>0</v>
      </c>
      <c r="AN78" s="120">
        <f>'[3]Yearly LC Propylene'!H78</f>
        <v>0</v>
      </c>
      <c r="AO78" s="120">
        <f>'[3]Yearly LC Propylene'!I78</f>
        <v>0</v>
      </c>
      <c r="AP78" s="120">
        <f>'[3]Yearly LC Propylene'!J78</f>
        <v>0</v>
      </c>
      <c r="AQ78" s="120">
        <f>'[3]Yearly LC Propylene'!K78</f>
        <v>0</v>
      </c>
      <c r="AR78" s="120">
        <f>'[3]Yearly LC Propylene'!L78</f>
        <v>0</v>
      </c>
      <c r="AS78" s="120">
        <f>'[3]Yearly LC Propylene'!M78</f>
        <v>0</v>
      </c>
      <c r="AT78" s="120">
        <f>'[3]Yearly LC Propylene'!N78</f>
        <v>0</v>
      </c>
      <c r="AU78" s="120">
        <f>'[3]Yearly LC Propylene'!O78</f>
        <v>0</v>
      </c>
      <c r="AV78" s="120">
        <f>'[3]Yearly LC Propylene'!P78</f>
        <v>0</v>
      </c>
      <c r="AW78" s="120">
        <f>'[3]Yearly LC Propylene'!Q78</f>
        <v>0</v>
      </c>
      <c r="AX78" s="120">
        <f>'[3]Yearly LC Propylene'!R78</f>
        <v>0</v>
      </c>
      <c r="AY78" s="120">
        <f>'[3]Yearly LC Propylene'!S78</f>
        <v>0</v>
      </c>
      <c r="AZ78" s="120">
        <f>'[3]Yearly LC Propylene'!T78</f>
        <v>0</v>
      </c>
      <c r="BA78" s="120">
        <f>'[3]Yearly LC Propylene'!U78</f>
        <v>0</v>
      </c>
      <c r="BB78" s="120">
        <f>'[3]Yearly LC Propylene'!V78</f>
        <v>0</v>
      </c>
      <c r="BC78" s="120">
        <f>'[3]Yearly LC Propylene'!W78</f>
        <v>0</v>
      </c>
      <c r="BD78" s="120">
        <f>'[3]Yearly LC Propylene'!X78</f>
        <v>0</v>
      </c>
      <c r="BE78" s="120">
        <f>'[3]Yearly LC Propylene'!Y78</f>
        <v>0</v>
      </c>
      <c r="BF78" s="120">
        <f>'[3]Yearly LC Propylene'!Z78</f>
        <v>0</v>
      </c>
      <c r="BG78" s="120">
        <f>'[3]Yearly LC Propylene'!AA78</f>
        <v>0</v>
      </c>
      <c r="BH78" s="120">
        <f>'[3]Yearly LC Propylene'!AB78</f>
        <v>0</v>
      </c>
      <c r="BI78" s="120">
        <f>'[3]Yearly LC Propylene'!AC78</f>
        <v>0</v>
      </c>
      <c r="BJ78" s="120">
        <f>'[3]Yearly LC Propylene'!AD78</f>
        <v>0</v>
      </c>
      <c r="BK78" s="120">
        <f>'[3]Yearly LC Propylene'!AE78</f>
        <v>0</v>
      </c>
      <c r="BL78" s="120">
        <f>'[3]Yearly LC Propylene'!AF78</f>
        <v>0</v>
      </c>
      <c r="BM78" s="120">
        <f>'[3]Yearly LC Propylene'!AG78</f>
        <v>0</v>
      </c>
      <c r="BN78" s="120">
        <f>'[3]Yearly LC Propylene'!AH78</f>
        <v>0</v>
      </c>
      <c r="BO78" s="120"/>
      <c r="BP78" s="120">
        <f t="shared" si="49"/>
        <v>0</v>
      </c>
      <c r="BQ78" s="120">
        <f t="shared" si="49"/>
        <v>0</v>
      </c>
      <c r="BR78" s="120">
        <f t="shared" si="49"/>
        <v>0</v>
      </c>
      <c r="BS78" s="120">
        <f t="shared" si="49"/>
        <v>0</v>
      </c>
      <c r="BT78" s="120">
        <f t="shared" si="49"/>
        <v>0</v>
      </c>
      <c r="BU78" s="120">
        <f t="shared" si="49"/>
        <v>0</v>
      </c>
      <c r="BV78" s="120">
        <f t="shared" si="49"/>
        <v>0</v>
      </c>
      <c r="BW78" s="120">
        <f t="shared" si="49"/>
        <v>0</v>
      </c>
      <c r="BX78" s="120">
        <f t="shared" si="49"/>
        <v>0</v>
      </c>
      <c r="BY78" s="120">
        <f t="shared" si="49"/>
        <v>0</v>
      </c>
      <c r="BZ78" s="120">
        <f t="shared" si="49"/>
        <v>0</v>
      </c>
      <c r="CA78" s="120">
        <f t="shared" si="49"/>
        <v>0</v>
      </c>
      <c r="CB78" s="120">
        <f t="shared" si="49"/>
        <v>0</v>
      </c>
      <c r="CC78" s="120">
        <f t="shared" si="49"/>
        <v>0</v>
      </c>
      <c r="CD78" s="120">
        <f t="shared" si="49"/>
        <v>0</v>
      </c>
      <c r="CE78" s="120">
        <f t="shared" si="49"/>
        <v>0</v>
      </c>
      <c r="CF78" s="120">
        <f t="shared" si="50"/>
        <v>0</v>
      </c>
      <c r="CG78" s="120">
        <f t="shared" si="50"/>
        <v>0</v>
      </c>
      <c r="CH78" s="120">
        <f t="shared" si="51"/>
        <v>0</v>
      </c>
      <c r="CI78" s="120">
        <f t="shared" si="51"/>
        <v>0</v>
      </c>
      <c r="CJ78" s="120">
        <f t="shared" si="51"/>
        <v>0</v>
      </c>
      <c r="CK78" s="120">
        <f t="shared" si="51"/>
        <v>0</v>
      </c>
      <c r="CL78" s="120">
        <f t="shared" si="51"/>
        <v>0</v>
      </c>
      <c r="CM78" s="120">
        <f t="shared" si="51"/>
        <v>0</v>
      </c>
      <c r="CN78" s="120">
        <f t="shared" si="51"/>
        <v>0</v>
      </c>
      <c r="CO78" s="120">
        <f t="shared" si="51"/>
        <v>0</v>
      </c>
      <c r="CP78" s="120">
        <f t="shared" si="51"/>
        <v>0</v>
      </c>
      <c r="CQ78" s="120">
        <f t="shared" si="51"/>
        <v>0</v>
      </c>
      <c r="CR78" s="120">
        <f t="shared" si="51"/>
        <v>0</v>
      </c>
      <c r="CS78" s="120">
        <f t="shared" si="51"/>
        <v>0</v>
      </c>
      <c r="CT78" s="120">
        <f t="shared" si="51"/>
        <v>0</v>
      </c>
    </row>
    <row r="79" spans="1:98" s="88" customFormat="1" ht="54" customHeight="1" thickBot="1">
      <c r="A79" s="53" t="s">
        <v>193</v>
      </c>
      <c r="B79" s="31">
        <v>2020</v>
      </c>
      <c r="C79" s="32" t="s">
        <v>148</v>
      </c>
      <c r="D79" s="119" t="s">
        <v>148</v>
      </c>
      <c r="E79" s="119" t="s">
        <v>149</v>
      </c>
      <c r="F79" s="119" t="s">
        <v>150</v>
      </c>
      <c r="G79" s="119" t="s">
        <v>151</v>
      </c>
      <c r="H79" s="119" t="s">
        <v>152</v>
      </c>
      <c r="I79" s="119" t="s">
        <v>153</v>
      </c>
      <c r="J79" s="119" t="s">
        <v>154</v>
      </c>
      <c r="K79" s="119" t="s">
        <v>155</v>
      </c>
      <c r="L79" s="119" t="s">
        <v>156</v>
      </c>
      <c r="M79" s="119" t="s">
        <v>157</v>
      </c>
      <c r="N79" s="119" t="s">
        <v>158</v>
      </c>
      <c r="O79" s="119" t="s">
        <v>159</v>
      </c>
      <c r="P79" s="119" t="s">
        <v>160</v>
      </c>
      <c r="Q79" s="119" t="s">
        <v>161</v>
      </c>
      <c r="R79" s="119" t="s">
        <v>162</v>
      </c>
      <c r="S79" s="119" t="s">
        <v>163</v>
      </c>
      <c r="T79" s="119" t="s">
        <v>164</v>
      </c>
      <c r="U79" s="119" t="s">
        <v>165</v>
      </c>
      <c r="V79" s="119" t="s">
        <v>166</v>
      </c>
      <c r="W79" s="119" t="s">
        <v>167</v>
      </c>
      <c r="X79" s="119" t="s">
        <v>158</v>
      </c>
      <c r="Y79" s="119">
        <v>0</v>
      </c>
      <c r="Z79" s="119">
        <v>0</v>
      </c>
      <c r="AA79" s="119">
        <v>0</v>
      </c>
      <c r="AB79" s="119">
        <v>0</v>
      </c>
      <c r="AC79" s="119">
        <v>0</v>
      </c>
      <c r="AD79" s="119">
        <v>0</v>
      </c>
      <c r="AE79" s="119">
        <v>0</v>
      </c>
      <c r="AF79" s="119">
        <v>0</v>
      </c>
      <c r="AG79" s="119">
        <v>0</v>
      </c>
      <c r="AH79" s="119">
        <v>0</v>
      </c>
      <c r="AI79" s="119"/>
      <c r="AJ79" s="119" t="s">
        <v>148</v>
      </c>
      <c r="AK79" s="119" t="s">
        <v>149</v>
      </c>
      <c r="AL79" s="119" t="s">
        <v>150</v>
      </c>
      <c r="AM79" s="119" t="s">
        <v>151</v>
      </c>
      <c r="AN79" s="119" t="s">
        <v>152</v>
      </c>
      <c r="AO79" s="119" t="s">
        <v>153</v>
      </c>
      <c r="AP79" s="119" t="s">
        <v>154</v>
      </c>
      <c r="AQ79" s="119" t="s">
        <v>155</v>
      </c>
      <c r="AR79" s="119" t="s">
        <v>156</v>
      </c>
      <c r="AS79" s="119" t="s">
        <v>157</v>
      </c>
      <c r="AT79" s="119" t="s">
        <v>158</v>
      </c>
      <c r="AU79" s="119" t="s">
        <v>159</v>
      </c>
      <c r="AV79" s="119" t="s">
        <v>160</v>
      </c>
      <c r="AW79" s="119" t="s">
        <v>161</v>
      </c>
      <c r="AX79" s="119" t="s">
        <v>162</v>
      </c>
      <c r="AY79" s="119" t="s">
        <v>163</v>
      </c>
      <c r="AZ79" s="119" t="s">
        <v>164</v>
      </c>
      <c r="BA79" s="119" t="s">
        <v>165</v>
      </c>
      <c r="BB79" s="119" t="s">
        <v>166</v>
      </c>
      <c r="BC79" s="119" t="s">
        <v>167</v>
      </c>
      <c r="BD79" s="119" t="s">
        <v>158</v>
      </c>
      <c r="BE79" s="119">
        <v>0</v>
      </c>
      <c r="BF79" s="119">
        <v>0</v>
      </c>
      <c r="BG79" s="119">
        <v>0</v>
      </c>
      <c r="BH79" s="119">
        <v>0</v>
      </c>
      <c r="BI79" s="119">
        <v>0</v>
      </c>
      <c r="BJ79" s="119">
        <v>0</v>
      </c>
      <c r="BK79" s="119">
        <v>0</v>
      </c>
      <c r="BL79" s="119">
        <v>0</v>
      </c>
      <c r="BM79" s="119">
        <v>0</v>
      </c>
      <c r="BN79" s="119">
        <v>0</v>
      </c>
      <c r="BO79" s="119"/>
      <c r="BP79" s="119" t="e">
        <f t="shared" si="49"/>
        <v>#VALUE!</v>
      </c>
      <c r="BQ79" s="119" t="e">
        <f t="shared" si="49"/>
        <v>#VALUE!</v>
      </c>
      <c r="BR79" s="119" t="e">
        <f t="shared" si="49"/>
        <v>#VALUE!</v>
      </c>
      <c r="BS79" s="119" t="e">
        <f t="shared" si="49"/>
        <v>#VALUE!</v>
      </c>
      <c r="BT79" s="119" t="e">
        <f t="shared" si="49"/>
        <v>#VALUE!</v>
      </c>
      <c r="BU79" s="119" t="e">
        <f t="shared" si="49"/>
        <v>#VALUE!</v>
      </c>
      <c r="BV79" s="119" t="e">
        <f t="shared" si="49"/>
        <v>#VALUE!</v>
      </c>
      <c r="BW79" s="119" t="e">
        <f t="shared" si="49"/>
        <v>#VALUE!</v>
      </c>
      <c r="BX79" s="119" t="e">
        <f t="shared" si="49"/>
        <v>#VALUE!</v>
      </c>
      <c r="BY79" s="119" t="e">
        <f t="shared" si="49"/>
        <v>#VALUE!</v>
      </c>
      <c r="BZ79" s="119" t="e">
        <f t="shared" si="49"/>
        <v>#VALUE!</v>
      </c>
      <c r="CA79" s="119" t="e">
        <f t="shared" si="49"/>
        <v>#VALUE!</v>
      </c>
      <c r="CB79" s="119" t="e">
        <f t="shared" si="49"/>
        <v>#VALUE!</v>
      </c>
      <c r="CC79" s="119" t="e">
        <f t="shared" si="49"/>
        <v>#VALUE!</v>
      </c>
      <c r="CD79" s="119" t="e">
        <f t="shared" si="49"/>
        <v>#VALUE!</v>
      </c>
      <c r="CE79" s="119" t="e">
        <f t="shared" si="49"/>
        <v>#VALUE!</v>
      </c>
      <c r="CF79" s="119" t="e">
        <f t="shared" si="50"/>
        <v>#VALUE!</v>
      </c>
      <c r="CG79" s="119" t="e">
        <f t="shared" si="50"/>
        <v>#VALUE!</v>
      </c>
      <c r="CH79" s="119" t="e">
        <f t="shared" si="51"/>
        <v>#VALUE!</v>
      </c>
      <c r="CI79" s="119" t="e">
        <f t="shared" si="51"/>
        <v>#VALUE!</v>
      </c>
      <c r="CJ79" s="119" t="e">
        <f t="shared" si="51"/>
        <v>#VALUE!</v>
      </c>
      <c r="CK79" s="119">
        <f t="shared" si="51"/>
        <v>0</v>
      </c>
      <c r="CL79" s="119">
        <f t="shared" si="51"/>
        <v>0</v>
      </c>
      <c r="CM79" s="119">
        <f t="shared" si="51"/>
        <v>0</v>
      </c>
      <c r="CN79" s="119">
        <f t="shared" si="51"/>
        <v>0</v>
      </c>
      <c r="CO79" s="119">
        <f t="shared" si="51"/>
        <v>0</v>
      </c>
      <c r="CP79" s="119">
        <f t="shared" si="51"/>
        <v>0</v>
      </c>
      <c r="CQ79" s="119">
        <f t="shared" si="51"/>
        <v>0</v>
      </c>
      <c r="CR79" s="119">
        <f t="shared" si="51"/>
        <v>0</v>
      </c>
      <c r="CS79" s="119">
        <f t="shared" si="51"/>
        <v>0</v>
      </c>
      <c r="CT79" s="119">
        <f t="shared" si="51"/>
        <v>0</v>
      </c>
    </row>
    <row r="80" spans="1:98" s="88" customFormat="1">
      <c r="A80" t="s">
        <v>168</v>
      </c>
      <c r="B80" s="29" t="e">
        <f>#REF!</f>
        <v>#REF!</v>
      </c>
      <c r="C80" s="30">
        <f>D80/$D$88</f>
        <v>0.26292578062515565</v>
      </c>
      <c r="D80" s="120">
        <v>0.76547503397135042</v>
      </c>
      <c r="E80" s="120">
        <v>0</v>
      </c>
      <c r="F80" s="120">
        <v>0</v>
      </c>
      <c r="G80" s="120">
        <v>0</v>
      </c>
      <c r="H80" s="120">
        <v>0</v>
      </c>
      <c r="I80" s="120">
        <v>0</v>
      </c>
      <c r="J80" s="120">
        <v>0</v>
      </c>
      <c r="K80" s="120">
        <v>0</v>
      </c>
      <c r="L80" s="120">
        <v>0</v>
      </c>
      <c r="M80" s="120">
        <v>0</v>
      </c>
      <c r="N80" s="120">
        <v>0.27460609364766803</v>
      </c>
      <c r="O80" s="120">
        <v>0</v>
      </c>
      <c r="P80" s="120">
        <v>0</v>
      </c>
      <c r="Q80" s="120">
        <v>0</v>
      </c>
      <c r="R80" s="120">
        <v>0</v>
      </c>
      <c r="S80" s="120">
        <v>0</v>
      </c>
      <c r="T80" s="120">
        <v>0</v>
      </c>
      <c r="U80" s="120">
        <v>0</v>
      </c>
      <c r="V80" s="120">
        <v>0</v>
      </c>
      <c r="W80" s="120">
        <v>0</v>
      </c>
      <c r="X80" s="120">
        <v>0.54135637229435063</v>
      </c>
      <c r="Y80" s="120">
        <v>0</v>
      </c>
      <c r="Z80" s="120">
        <v>0</v>
      </c>
      <c r="AA80" s="120">
        <v>0</v>
      </c>
      <c r="AB80" s="120">
        <v>0</v>
      </c>
      <c r="AC80" s="120">
        <v>0</v>
      </c>
      <c r="AD80" s="120">
        <v>0</v>
      </c>
      <c r="AE80" s="120">
        <v>0</v>
      </c>
      <c r="AF80" s="120">
        <v>0</v>
      </c>
      <c r="AG80" s="120">
        <v>0</v>
      </c>
      <c r="AH80" s="120">
        <v>0</v>
      </c>
      <c r="AI80" s="120"/>
      <c r="AJ80" s="120">
        <v>0.30532823022793981</v>
      </c>
      <c r="AK80" s="120">
        <v>0</v>
      </c>
      <c r="AL80" s="120">
        <v>0</v>
      </c>
      <c r="AM80" s="120">
        <v>0</v>
      </c>
      <c r="AN80" s="120">
        <v>0</v>
      </c>
      <c r="AO80" s="120">
        <v>0</v>
      </c>
      <c r="AP80" s="120">
        <v>0</v>
      </c>
      <c r="AQ80" s="120">
        <v>0</v>
      </c>
      <c r="AR80" s="120">
        <v>0</v>
      </c>
      <c r="AS80" s="120">
        <v>0</v>
      </c>
      <c r="AT80" s="120">
        <v>0.26529540380008182</v>
      </c>
      <c r="AU80" s="120">
        <v>0</v>
      </c>
      <c r="AV80" s="120">
        <v>0</v>
      </c>
      <c r="AW80" s="120">
        <v>0</v>
      </c>
      <c r="AX80" s="120">
        <v>0</v>
      </c>
      <c r="AY80" s="120">
        <v>0</v>
      </c>
      <c r="AZ80" s="120">
        <v>0</v>
      </c>
      <c r="BA80" s="120">
        <v>0</v>
      </c>
      <c r="BB80" s="120">
        <v>0</v>
      </c>
      <c r="BC80" s="120">
        <v>0</v>
      </c>
      <c r="BD80" s="120">
        <v>0.20466762632152688</v>
      </c>
      <c r="BE80" s="120">
        <v>0</v>
      </c>
      <c r="BF80" s="120">
        <v>0</v>
      </c>
      <c r="BG80" s="120">
        <v>0</v>
      </c>
      <c r="BH80" s="120">
        <v>0</v>
      </c>
      <c r="BI80" s="120">
        <v>0</v>
      </c>
      <c r="BJ80" s="120">
        <v>0</v>
      </c>
      <c r="BK80" s="120">
        <v>0</v>
      </c>
      <c r="BL80" s="120">
        <v>0</v>
      </c>
      <c r="BM80" s="120">
        <v>0</v>
      </c>
      <c r="BN80" s="120">
        <v>0</v>
      </c>
      <c r="BO80" s="120"/>
      <c r="BP80" s="120">
        <f t="shared" si="49"/>
        <v>1.0708032641992902</v>
      </c>
      <c r="BQ80" s="120">
        <f t="shared" si="49"/>
        <v>0</v>
      </c>
      <c r="BR80" s="120">
        <f t="shared" si="49"/>
        <v>0</v>
      </c>
      <c r="BS80" s="120">
        <f t="shared" si="49"/>
        <v>0</v>
      </c>
      <c r="BT80" s="120">
        <f t="shared" si="49"/>
        <v>0</v>
      </c>
      <c r="BU80" s="120">
        <f t="shared" si="49"/>
        <v>0</v>
      </c>
      <c r="BV80" s="120">
        <f t="shared" si="49"/>
        <v>0</v>
      </c>
      <c r="BW80" s="120">
        <f t="shared" si="49"/>
        <v>0</v>
      </c>
      <c r="BX80" s="120">
        <f t="shared" si="49"/>
        <v>0</v>
      </c>
      <c r="BY80" s="120">
        <f t="shared" ref="BP80:CE96" si="52">M80+AS80</f>
        <v>0</v>
      </c>
      <c r="BZ80" s="120">
        <f t="shared" si="52"/>
        <v>0.53990149744774985</v>
      </c>
      <c r="CA80" s="120">
        <f t="shared" si="52"/>
        <v>0</v>
      </c>
      <c r="CB80" s="120">
        <f t="shared" si="52"/>
        <v>0</v>
      </c>
      <c r="CC80" s="120">
        <f t="shared" si="52"/>
        <v>0</v>
      </c>
      <c r="CD80" s="120">
        <f t="shared" si="52"/>
        <v>0</v>
      </c>
      <c r="CE80" s="120">
        <f t="shared" si="52"/>
        <v>0</v>
      </c>
      <c r="CF80" s="120">
        <f t="shared" si="50"/>
        <v>0</v>
      </c>
      <c r="CG80" s="120">
        <f t="shared" si="50"/>
        <v>0</v>
      </c>
      <c r="CH80" s="120">
        <f t="shared" si="51"/>
        <v>0</v>
      </c>
      <c r="CI80" s="120">
        <f t="shared" si="51"/>
        <v>0</v>
      </c>
      <c r="CJ80" s="120">
        <f t="shared" si="51"/>
        <v>0.74602399861587754</v>
      </c>
      <c r="CK80" s="120">
        <f t="shared" si="51"/>
        <v>0</v>
      </c>
      <c r="CL80" s="120">
        <f t="shared" si="51"/>
        <v>0</v>
      </c>
      <c r="CM80" s="120">
        <f t="shared" si="51"/>
        <v>0</v>
      </c>
      <c r="CN80" s="120">
        <f t="shared" si="51"/>
        <v>0</v>
      </c>
      <c r="CO80" s="120">
        <f t="shared" si="51"/>
        <v>0</v>
      </c>
      <c r="CP80" s="120">
        <f t="shared" si="51"/>
        <v>0</v>
      </c>
      <c r="CQ80" s="120">
        <f t="shared" si="51"/>
        <v>0</v>
      </c>
      <c r="CR80" s="120">
        <f t="shared" si="51"/>
        <v>0</v>
      </c>
      <c r="CS80" s="120">
        <f t="shared" si="51"/>
        <v>0</v>
      </c>
      <c r="CT80" s="120">
        <f t="shared" si="51"/>
        <v>0</v>
      </c>
    </row>
    <row r="81" spans="1:98" s="88" customFormat="1">
      <c r="A81" t="s">
        <v>169</v>
      </c>
      <c r="B81" s="29" t="e">
        <f>#REF!</f>
        <v>#REF!</v>
      </c>
      <c r="C81" s="30">
        <f t="shared" ref="C81:C87" si="53">D81/$D$88</f>
        <v>9.1672129430486499E-2</v>
      </c>
      <c r="D81" s="86">
        <v>0.26689176779537854</v>
      </c>
      <c r="E81" s="86">
        <v>0</v>
      </c>
      <c r="F81" s="86">
        <v>0</v>
      </c>
      <c r="G81" s="86">
        <v>0</v>
      </c>
      <c r="H81" s="86">
        <v>0</v>
      </c>
      <c r="I81" s="86">
        <v>0</v>
      </c>
      <c r="J81" s="86">
        <v>0</v>
      </c>
      <c r="K81" s="86">
        <v>0</v>
      </c>
      <c r="L81" s="86">
        <v>0</v>
      </c>
      <c r="M81" s="86">
        <v>0</v>
      </c>
      <c r="N81" s="86">
        <v>5.8011503323276863E-2</v>
      </c>
      <c r="O81" s="86">
        <v>0</v>
      </c>
      <c r="P81" s="86">
        <v>0</v>
      </c>
      <c r="Q81" s="86">
        <v>0</v>
      </c>
      <c r="R81" s="86">
        <v>0</v>
      </c>
      <c r="S81" s="86">
        <v>0</v>
      </c>
      <c r="T81" s="86">
        <v>0</v>
      </c>
      <c r="U81" s="86">
        <v>0</v>
      </c>
      <c r="V81" s="86">
        <v>0</v>
      </c>
      <c r="W81" s="86">
        <v>0</v>
      </c>
      <c r="X81" s="86">
        <v>0.11436343809152583</v>
      </c>
      <c r="Y81" s="86">
        <v>0</v>
      </c>
      <c r="Z81" s="86">
        <v>0</v>
      </c>
      <c r="AA81" s="86">
        <v>0</v>
      </c>
      <c r="AB81" s="86">
        <v>0</v>
      </c>
      <c r="AC81" s="86">
        <v>0</v>
      </c>
      <c r="AD81" s="86">
        <v>0</v>
      </c>
      <c r="AE81" s="86">
        <v>0</v>
      </c>
      <c r="AF81" s="86">
        <v>0</v>
      </c>
      <c r="AG81" s="86">
        <v>0</v>
      </c>
      <c r="AH81" s="86">
        <v>0</v>
      </c>
      <c r="AI81" s="102"/>
      <c r="AJ81" s="86">
        <v>0.12495271779444306</v>
      </c>
      <c r="AK81" s="86">
        <v>0</v>
      </c>
      <c r="AL81" s="86">
        <v>0</v>
      </c>
      <c r="AM81" s="86">
        <v>0</v>
      </c>
      <c r="AN81" s="86">
        <v>0</v>
      </c>
      <c r="AO81" s="86">
        <v>0</v>
      </c>
      <c r="AP81" s="86">
        <v>0</v>
      </c>
      <c r="AQ81" s="86">
        <v>0</v>
      </c>
      <c r="AR81" s="86">
        <v>0</v>
      </c>
      <c r="AS81" s="86">
        <v>0</v>
      </c>
      <c r="AT81" s="86">
        <v>0</v>
      </c>
      <c r="AU81" s="86">
        <v>0</v>
      </c>
      <c r="AV81" s="86">
        <v>0</v>
      </c>
      <c r="AW81" s="86">
        <v>0</v>
      </c>
      <c r="AX81" s="86">
        <v>0</v>
      </c>
      <c r="AY81" s="86">
        <v>0</v>
      </c>
      <c r="AZ81" s="86">
        <v>0</v>
      </c>
      <c r="BA81" s="86">
        <v>0</v>
      </c>
      <c r="BB81" s="86">
        <v>0</v>
      </c>
      <c r="BC81" s="86">
        <v>0</v>
      </c>
      <c r="BD81" s="86">
        <v>0</v>
      </c>
      <c r="BE81" s="86">
        <v>0</v>
      </c>
      <c r="BF81" s="86">
        <v>0</v>
      </c>
      <c r="BG81" s="86">
        <v>0</v>
      </c>
      <c r="BH81" s="86">
        <v>0</v>
      </c>
      <c r="BI81" s="86">
        <v>0</v>
      </c>
      <c r="BJ81" s="86">
        <v>0</v>
      </c>
      <c r="BK81" s="86">
        <v>0</v>
      </c>
      <c r="BL81" s="86">
        <v>0</v>
      </c>
      <c r="BM81" s="86">
        <v>0</v>
      </c>
      <c r="BN81" s="86">
        <v>0</v>
      </c>
      <c r="BO81" s="102"/>
      <c r="BP81" s="91">
        <f t="shared" si="52"/>
        <v>0.3918444855898216</v>
      </c>
      <c r="BQ81" s="91">
        <f t="shared" si="52"/>
        <v>0</v>
      </c>
      <c r="BR81" s="91">
        <f t="shared" si="52"/>
        <v>0</v>
      </c>
      <c r="BS81" s="91">
        <f t="shared" si="52"/>
        <v>0</v>
      </c>
      <c r="BT81" s="91">
        <f t="shared" si="52"/>
        <v>0</v>
      </c>
      <c r="BU81" s="91">
        <f t="shared" si="52"/>
        <v>0</v>
      </c>
      <c r="BV81" s="91">
        <f t="shared" si="52"/>
        <v>0</v>
      </c>
      <c r="BW81" s="91">
        <f t="shared" si="52"/>
        <v>0</v>
      </c>
      <c r="BX81" s="91">
        <f t="shared" si="52"/>
        <v>0</v>
      </c>
      <c r="BY81" s="91">
        <f t="shared" si="52"/>
        <v>0</v>
      </c>
      <c r="BZ81" s="91">
        <f t="shared" si="52"/>
        <v>5.8011503323276863E-2</v>
      </c>
      <c r="CA81" s="91">
        <f t="shared" si="52"/>
        <v>0</v>
      </c>
      <c r="CB81" s="91">
        <f t="shared" si="52"/>
        <v>0</v>
      </c>
      <c r="CC81" s="91">
        <f t="shared" si="52"/>
        <v>0</v>
      </c>
      <c r="CD81" s="91">
        <f t="shared" si="52"/>
        <v>0</v>
      </c>
      <c r="CE81" s="91">
        <f t="shared" si="52"/>
        <v>0</v>
      </c>
      <c r="CF81" s="91">
        <f t="shared" si="50"/>
        <v>0</v>
      </c>
      <c r="CG81" s="91">
        <f t="shared" si="50"/>
        <v>0</v>
      </c>
      <c r="CH81" s="91">
        <f t="shared" si="51"/>
        <v>0</v>
      </c>
      <c r="CI81" s="91">
        <f t="shared" si="51"/>
        <v>0</v>
      </c>
      <c r="CJ81" s="91">
        <f t="shared" si="51"/>
        <v>0.11436343809152583</v>
      </c>
      <c r="CK81" s="91">
        <f t="shared" si="51"/>
        <v>0</v>
      </c>
      <c r="CL81" s="91">
        <f t="shared" si="51"/>
        <v>0</v>
      </c>
      <c r="CM81" s="91">
        <f t="shared" si="51"/>
        <v>0</v>
      </c>
      <c r="CN81" s="91">
        <f t="shared" si="51"/>
        <v>0</v>
      </c>
      <c r="CO81" s="91">
        <f t="shared" si="51"/>
        <v>0</v>
      </c>
      <c r="CP81" s="91">
        <f t="shared" si="51"/>
        <v>0</v>
      </c>
      <c r="CQ81" s="91">
        <f t="shared" si="51"/>
        <v>0</v>
      </c>
      <c r="CR81" s="91">
        <f t="shared" si="51"/>
        <v>0</v>
      </c>
      <c r="CS81" s="91">
        <f t="shared" si="51"/>
        <v>0</v>
      </c>
      <c r="CT81" s="91">
        <f t="shared" si="51"/>
        <v>0</v>
      </c>
    </row>
    <row r="82" spans="1:98" s="88" customFormat="1">
      <c r="A82" t="s">
        <v>170</v>
      </c>
      <c r="B82" s="29" t="e">
        <f>#REF!</f>
        <v>#REF!</v>
      </c>
      <c r="C82" s="30">
        <f t="shared" si="53"/>
        <v>0.21776909005426567</v>
      </c>
      <c r="D82" s="86">
        <v>0.63400706165384757</v>
      </c>
      <c r="E82" s="86">
        <v>0</v>
      </c>
      <c r="F82" s="86">
        <v>0</v>
      </c>
      <c r="G82" s="86">
        <v>0</v>
      </c>
      <c r="H82" s="86">
        <v>0</v>
      </c>
      <c r="I82" s="86">
        <v>0</v>
      </c>
      <c r="J82" s="86">
        <v>0</v>
      </c>
      <c r="K82" s="86">
        <v>0</v>
      </c>
      <c r="L82" s="86">
        <v>0</v>
      </c>
      <c r="M82" s="86">
        <v>0</v>
      </c>
      <c r="N82" s="86">
        <v>0.29811027411355245</v>
      </c>
      <c r="O82" s="86">
        <v>0</v>
      </c>
      <c r="P82" s="86">
        <v>0</v>
      </c>
      <c r="Q82" s="86">
        <v>0</v>
      </c>
      <c r="R82" s="86">
        <v>0</v>
      </c>
      <c r="S82" s="86">
        <v>0</v>
      </c>
      <c r="T82" s="86">
        <v>0</v>
      </c>
      <c r="U82" s="86">
        <v>0</v>
      </c>
      <c r="V82" s="86">
        <v>0</v>
      </c>
      <c r="W82" s="86">
        <v>0</v>
      </c>
      <c r="X82" s="86">
        <v>0.58769233557085598</v>
      </c>
      <c r="Y82" s="86">
        <v>0</v>
      </c>
      <c r="Z82" s="86">
        <v>0</v>
      </c>
      <c r="AA82" s="86">
        <v>0</v>
      </c>
      <c r="AB82" s="86">
        <v>0</v>
      </c>
      <c r="AC82" s="86">
        <v>0</v>
      </c>
      <c r="AD82" s="86">
        <v>0</v>
      </c>
      <c r="AE82" s="86">
        <v>0</v>
      </c>
      <c r="AF82" s="86">
        <v>0</v>
      </c>
      <c r="AG82" s="86">
        <v>0</v>
      </c>
      <c r="AH82" s="86">
        <v>0</v>
      </c>
      <c r="AI82" s="102"/>
      <c r="AJ82" s="86">
        <v>0.24131083228435238</v>
      </c>
      <c r="AK82" s="86">
        <v>0</v>
      </c>
      <c r="AL82" s="86">
        <v>0</v>
      </c>
      <c r="AM82" s="86">
        <v>0</v>
      </c>
      <c r="AN82" s="86">
        <v>0</v>
      </c>
      <c r="AO82" s="86">
        <v>0</v>
      </c>
      <c r="AP82" s="86">
        <v>0</v>
      </c>
      <c r="AQ82" s="86">
        <v>0</v>
      </c>
      <c r="AR82" s="86">
        <v>0</v>
      </c>
      <c r="AS82" s="86">
        <v>0</v>
      </c>
      <c r="AT82" s="86">
        <v>0.27767730849971844</v>
      </c>
      <c r="AU82" s="86">
        <v>0</v>
      </c>
      <c r="AV82" s="86">
        <v>0</v>
      </c>
      <c r="AW82" s="86">
        <v>0</v>
      </c>
      <c r="AX82" s="86">
        <v>0</v>
      </c>
      <c r="AY82" s="86">
        <v>0</v>
      </c>
      <c r="AZ82" s="86">
        <v>0</v>
      </c>
      <c r="BA82" s="86">
        <v>0</v>
      </c>
      <c r="BB82" s="86">
        <v>0</v>
      </c>
      <c r="BC82" s="86">
        <v>0</v>
      </c>
      <c r="BD82" s="86">
        <v>0.21421990279490166</v>
      </c>
      <c r="BE82" s="86">
        <v>0</v>
      </c>
      <c r="BF82" s="86">
        <v>0</v>
      </c>
      <c r="BG82" s="86">
        <v>0</v>
      </c>
      <c r="BH82" s="86">
        <v>0</v>
      </c>
      <c r="BI82" s="86">
        <v>0</v>
      </c>
      <c r="BJ82" s="86">
        <v>0</v>
      </c>
      <c r="BK82" s="86">
        <v>0</v>
      </c>
      <c r="BL82" s="86">
        <v>0</v>
      </c>
      <c r="BM82" s="86">
        <v>0</v>
      </c>
      <c r="BN82" s="86">
        <v>0</v>
      </c>
      <c r="BO82" s="102"/>
      <c r="BP82" s="91">
        <f t="shared" si="52"/>
        <v>0.87531789393819992</v>
      </c>
      <c r="BQ82" s="91">
        <f t="shared" si="52"/>
        <v>0</v>
      </c>
      <c r="BR82" s="91">
        <f t="shared" si="52"/>
        <v>0</v>
      </c>
      <c r="BS82" s="91">
        <f t="shared" si="52"/>
        <v>0</v>
      </c>
      <c r="BT82" s="91">
        <f t="shared" si="52"/>
        <v>0</v>
      </c>
      <c r="BU82" s="91">
        <f t="shared" si="52"/>
        <v>0</v>
      </c>
      <c r="BV82" s="91">
        <f t="shared" si="52"/>
        <v>0</v>
      </c>
      <c r="BW82" s="91">
        <f t="shared" si="52"/>
        <v>0</v>
      </c>
      <c r="BX82" s="91">
        <f t="shared" si="52"/>
        <v>0</v>
      </c>
      <c r="BY82" s="91">
        <f t="shared" si="52"/>
        <v>0</v>
      </c>
      <c r="BZ82" s="91">
        <f t="shared" si="52"/>
        <v>0.5757875826132709</v>
      </c>
      <c r="CA82" s="91">
        <f t="shared" si="52"/>
        <v>0</v>
      </c>
      <c r="CB82" s="91">
        <f t="shared" si="52"/>
        <v>0</v>
      </c>
      <c r="CC82" s="91">
        <f t="shared" si="52"/>
        <v>0</v>
      </c>
      <c r="CD82" s="91">
        <f t="shared" si="52"/>
        <v>0</v>
      </c>
      <c r="CE82" s="91">
        <f t="shared" si="52"/>
        <v>0</v>
      </c>
      <c r="CF82" s="91">
        <f t="shared" si="50"/>
        <v>0</v>
      </c>
      <c r="CG82" s="91">
        <f t="shared" si="50"/>
        <v>0</v>
      </c>
      <c r="CH82" s="91">
        <f t="shared" si="51"/>
        <v>0</v>
      </c>
      <c r="CI82" s="91">
        <f t="shared" si="51"/>
        <v>0</v>
      </c>
      <c r="CJ82" s="91">
        <f t="shared" si="51"/>
        <v>0.80191223836575765</v>
      </c>
      <c r="CK82" s="91">
        <f t="shared" si="51"/>
        <v>0</v>
      </c>
      <c r="CL82" s="91">
        <f t="shared" si="51"/>
        <v>0</v>
      </c>
      <c r="CM82" s="91">
        <f t="shared" si="51"/>
        <v>0</v>
      </c>
      <c r="CN82" s="91">
        <f t="shared" si="51"/>
        <v>0</v>
      </c>
      <c r="CO82" s="91">
        <f t="shared" si="51"/>
        <v>0</v>
      </c>
      <c r="CP82" s="91">
        <f t="shared" si="51"/>
        <v>0</v>
      </c>
      <c r="CQ82" s="91">
        <f t="shared" si="51"/>
        <v>0</v>
      </c>
      <c r="CR82" s="91">
        <f t="shared" si="51"/>
        <v>0</v>
      </c>
      <c r="CS82" s="91">
        <f t="shared" si="51"/>
        <v>0</v>
      </c>
      <c r="CT82" s="91">
        <f t="shared" si="51"/>
        <v>0</v>
      </c>
    </row>
    <row r="83" spans="1:98" s="88" customFormat="1">
      <c r="A83" t="s">
        <v>171</v>
      </c>
      <c r="B83" s="29" t="e">
        <f>#REF!</f>
        <v>#REF!</v>
      </c>
      <c r="C83" s="30">
        <f t="shared" si="53"/>
        <v>8.3882342447225838E-2</v>
      </c>
      <c r="D83" s="86">
        <v>0.24421279184458686</v>
      </c>
      <c r="E83" s="86">
        <v>0</v>
      </c>
      <c r="F83" s="86">
        <v>0</v>
      </c>
      <c r="G83" s="86">
        <v>0</v>
      </c>
      <c r="H83" s="86">
        <v>0</v>
      </c>
      <c r="I83" s="86">
        <v>0</v>
      </c>
      <c r="J83" s="86">
        <v>0</v>
      </c>
      <c r="K83" s="86">
        <v>0</v>
      </c>
      <c r="L83" s="86">
        <v>0</v>
      </c>
      <c r="M83" s="86">
        <v>0</v>
      </c>
      <c r="N83" s="86">
        <v>6.514238118755257E-2</v>
      </c>
      <c r="O83" s="86">
        <v>0</v>
      </c>
      <c r="P83" s="86">
        <v>0</v>
      </c>
      <c r="Q83" s="86">
        <v>0</v>
      </c>
      <c r="R83" s="86">
        <v>0</v>
      </c>
      <c r="S83" s="86">
        <v>0</v>
      </c>
      <c r="T83" s="86">
        <v>0</v>
      </c>
      <c r="U83" s="86">
        <v>0</v>
      </c>
      <c r="V83" s="86">
        <v>0</v>
      </c>
      <c r="W83" s="86">
        <v>0</v>
      </c>
      <c r="X83" s="86">
        <v>0.12842119668165888</v>
      </c>
      <c r="Y83" s="86">
        <v>0</v>
      </c>
      <c r="Z83" s="86">
        <v>0</v>
      </c>
      <c r="AA83" s="86">
        <v>0</v>
      </c>
      <c r="AB83" s="86">
        <v>0</v>
      </c>
      <c r="AC83" s="86">
        <v>0</v>
      </c>
      <c r="AD83" s="86">
        <v>0</v>
      </c>
      <c r="AE83" s="86">
        <v>0</v>
      </c>
      <c r="AF83" s="86">
        <v>0</v>
      </c>
      <c r="AG83" s="86">
        <v>0</v>
      </c>
      <c r="AH83" s="86">
        <v>0</v>
      </c>
      <c r="AI83" s="102"/>
      <c r="AJ83" s="86">
        <v>7.1308690656955706E-2</v>
      </c>
      <c r="AK83" s="86">
        <v>0</v>
      </c>
      <c r="AL83" s="86">
        <v>0</v>
      </c>
      <c r="AM83" s="86">
        <v>0</v>
      </c>
      <c r="AN83" s="86">
        <v>0</v>
      </c>
      <c r="AO83" s="86">
        <v>0</v>
      </c>
      <c r="AP83" s="86">
        <v>0</v>
      </c>
      <c r="AQ83" s="86">
        <v>0</v>
      </c>
      <c r="AR83" s="86">
        <v>0</v>
      </c>
      <c r="AS83" s="86">
        <v>0</v>
      </c>
      <c r="AT83" s="86">
        <v>6.2466749645594649E-2</v>
      </c>
      <c r="AU83" s="86">
        <v>0</v>
      </c>
      <c r="AV83" s="86">
        <v>0</v>
      </c>
      <c r="AW83" s="86">
        <v>0</v>
      </c>
      <c r="AX83" s="86">
        <v>0</v>
      </c>
      <c r="AY83" s="86">
        <v>0</v>
      </c>
      <c r="AZ83" s="86">
        <v>0</v>
      </c>
      <c r="BA83" s="86">
        <v>0</v>
      </c>
      <c r="BB83" s="86">
        <v>0</v>
      </c>
      <c r="BC83" s="86">
        <v>0</v>
      </c>
      <c r="BD83" s="86">
        <v>4.8191266003308704E-2</v>
      </c>
      <c r="BE83" s="86">
        <v>0</v>
      </c>
      <c r="BF83" s="86">
        <v>0</v>
      </c>
      <c r="BG83" s="86">
        <v>0</v>
      </c>
      <c r="BH83" s="86">
        <v>0</v>
      </c>
      <c r="BI83" s="86">
        <v>0</v>
      </c>
      <c r="BJ83" s="86">
        <v>0</v>
      </c>
      <c r="BK83" s="86">
        <v>0</v>
      </c>
      <c r="BL83" s="86">
        <v>0</v>
      </c>
      <c r="BM83" s="86">
        <v>0</v>
      </c>
      <c r="BN83" s="86">
        <v>0</v>
      </c>
      <c r="BO83" s="102"/>
      <c r="BP83" s="91">
        <f t="shared" si="52"/>
        <v>0.31552148250154255</v>
      </c>
      <c r="BQ83" s="91">
        <f t="shared" si="52"/>
        <v>0</v>
      </c>
      <c r="BR83" s="91">
        <f t="shared" si="52"/>
        <v>0</v>
      </c>
      <c r="BS83" s="91">
        <f t="shared" si="52"/>
        <v>0</v>
      </c>
      <c r="BT83" s="91">
        <f t="shared" si="52"/>
        <v>0</v>
      </c>
      <c r="BU83" s="91">
        <f t="shared" si="52"/>
        <v>0</v>
      </c>
      <c r="BV83" s="91">
        <f t="shared" si="52"/>
        <v>0</v>
      </c>
      <c r="BW83" s="91">
        <f t="shared" si="52"/>
        <v>0</v>
      </c>
      <c r="BX83" s="91">
        <f t="shared" si="52"/>
        <v>0</v>
      </c>
      <c r="BY83" s="91">
        <f t="shared" si="52"/>
        <v>0</v>
      </c>
      <c r="BZ83" s="91">
        <f t="shared" si="52"/>
        <v>0.12760913083314723</v>
      </c>
      <c r="CA83" s="91">
        <f t="shared" si="52"/>
        <v>0</v>
      </c>
      <c r="CB83" s="91">
        <f t="shared" si="52"/>
        <v>0</v>
      </c>
      <c r="CC83" s="91">
        <f t="shared" si="52"/>
        <v>0</v>
      </c>
      <c r="CD83" s="91">
        <f t="shared" si="52"/>
        <v>0</v>
      </c>
      <c r="CE83" s="91">
        <f t="shared" si="52"/>
        <v>0</v>
      </c>
      <c r="CF83" s="91">
        <f t="shared" si="50"/>
        <v>0</v>
      </c>
      <c r="CG83" s="91">
        <f t="shared" si="50"/>
        <v>0</v>
      </c>
      <c r="CH83" s="91">
        <f t="shared" si="51"/>
        <v>0</v>
      </c>
      <c r="CI83" s="91">
        <f t="shared" si="51"/>
        <v>0</v>
      </c>
      <c r="CJ83" s="91">
        <f t="shared" si="51"/>
        <v>0.17661246268496758</v>
      </c>
      <c r="CK83" s="91">
        <f t="shared" si="51"/>
        <v>0</v>
      </c>
      <c r="CL83" s="91">
        <f t="shared" si="51"/>
        <v>0</v>
      </c>
      <c r="CM83" s="91">
        <f t="shared" si="51"/>
        <v>0</v>
      </c>
      <c r="CN83" s="91">
        <f t="shared" si="51"/>
        <v>0</v>
      </c>
      <c r="CO83" s="91">
        <f t="shared" si="51"/>
        <v>0</v>
      </c>
      <c r="CP83" s="91">
        <f t="shared" si="51"/>
        <v>0</v>
      </c>
      <c r="CQ83" s="91">
        <f t="shared" si="51"/>
        <v>0</v>
      </c>
      <c r="CR83" s="91">
        <f t="shared" si="51"/>
        <v>0</v>
      </c>
      <c r="CS83" s="91">
        <f t="shared" si="51"/>
        <v>0</v>
      </c>
      <c r="CT83" s="91">
        <f t="shared" si="51"/>
        <v>0</v>
      </c>
    </row>
    <row r="84" spans="1:98" s="88" customFormat="1">
      <c r="A84" t="s">
        <v>172</v>
      </c>
      <c r="B84" s="29" t="e">
        <f>#REF!</f>
        <v>#REF!</v>
      </c>
      <c r="C84" s="30">
        <f t="shared" si="53"/>
        <v>0.13880202522738022</v>
      </c>
      <c r="D84" s="99">
        <v>0.40410447664581578</v>
      </c>
      <c r="E84" s="99">
        <v>0</v>
      </c>
      <c r="F84" s="99">
        <v>0</v>
      </c>
      <c r="G84" s="99">
        <v>0</v>
      </c>
      <c r="H84" s="99">
        <v>0</v>
      </c>
      <c r="I84" s="99">
        <v>0</v>
      </c>
      <c r="J84" s="99">
        <v>0</v>
      </c>
      <c r="K84" s="99">
        <v>0</v>
      </c>
      <c r="L84" s="99">
        <v>0</v>
      </c>
      <c r="M84" s="99">
        <v>0</v>
      </c>
      <c r="N84" s="99">
        <v>0.14496821820761832</v>
      </c>
      <c r="O84" s="99">
        <v>0</v>
      </c>
      <c r="P84" s="99">
        <v>0</v>
      </c>
      <c r="Q84" s="99">
        <v>0</v>
      </c>
      <c r="R84" s="99">
        <v>0</v>
      </c>
      <c r="S84" s="99">
        <v>0</v>
      </c>
      <c r="T84" s="99">
        <v>0</v>
      </c>
      <c r="U84" s="99">
        <v>0</v>
      </c>
      <c r="V84" s="99">
        <v>0</v>
      </c>
      <c r="W84" s="99">
        <v>0</v>
      </c>
      <c r="X84" s="99">
        <v>0.2857892469332628</v>
      </c>
      <c r="Y84" s="99">
        <v>0</v>
      </c>
      <c r="Z84" s="99">
        <v>0</v>
      </c>
      <c r="AA84" s="99">
        <v>0</v>
      </c>
      <c r="AB84" s="99">
        <v>0</v>
      </c>
      <c r="AC84" s="99">
        <v>0</v>
      </c>
      <c r="AD84" s="99">
        <v>0</v>
      </c>
      <c r="AE84" s="99">
        <v>0</v>
      </c>
      <c r="AF84" s="99">
        <v>0</v>
      </c>
      <c r="AG84" s="99">
        <v>0</v>
      </c>
      <c r="AH84" s="99">
        <v>0</v>
      </c>
      <c r="AI84" s="99"/>
      <c r="AJ84" s="99">
        <v>0.17172602837712783</v>
      </c>
      <c r="AK84" s="99">
        <v>0</v>
      </c>
      <c r="AL84" s="99">
        <v>0</v>
      </c>
      <c r="AM84" s="99">
        <v>0</v>
      </c>
      <c r="AN84" s="99">
        <v>0</v>
      </c>
      <c r="AO84" s="99">
        <v>0</v>
      </c>
      <c r="AP84" s="99">
        <v>0</v>
      </c>
      <c r="AQ84" s="99">
        <v>0</v>
      </c>
      <c r="AR84" s="99">
        <v>0</v>
      </c>
      <c r="AS84" s="99">
        <v>0</v>
      </c>
      <c r="AT84" s="99">
        <v>0.14921033016594454</v>
      </c>
      <c r="AU84" s="99">
        <v>0</v>
      </c>
      <c r="AV84" s="99">
        <v>0</v>
      </c>
      <c r="AW84" s="99">
        <v>0</v>
      </c>
      <c r="AX84" s="99">
        <v>0</v>
      </c>
      <c r="AY84" s="99">
        <v>0</v>
      </c>
      <c r="AZ84" s="99">
        <v>0</v>
      </c>
      <c r="BA84" s="99">
        <v>0</v>
      </c>
      <c r="BB84" s="99">
        <v>0</v>
      </c>
      <c r="BC84" s="99">
        <v>0</v>
      </c>
      <c r="BD84" s="99">
        <v>0.11511139529853313</v>
      </c>
      <c r="BE84" s="99">
        <v>0</v>
      </c>
      <c r="BF84" s="99">
        <v>0</v>
      </c>
      <c r="BG84" s="99">
        <v>0</v>
      </c>
      <c r="BH84" s="99">
        <v>0</v>
      </c>
      <c r="BI84" s="99">
        <v>0</v>
      </c>
      <c r="BJ84" s="99">
        <v>0</v>
      </c>
      <c r="BK84" s="99">
        <v>0</v>
      </c>
      <c r="BL84" s="99">
        <v>0</v>
      </c>
      <c r="BM84" s="99">
        <v>0</v>
      </c>
      <c r="BN84" s="99">
        <v>0</v>
      </c>
      <c r="BO84" s="99"/>
      <c r="BP84" s="99">
        <f t="shared" si="52"/>
        <v>0.57583050502294364</v>
      </c>
      <c r="BQ84" s="99">
        <f t="shared" si="52"/>
        <v>0</v>
      </c>
      <c r="BR84" s="99">
        <f t="shared" si="52"/>
        <v>0</v>
      </c>
      <c r="BS84" s="99">
        <f t="shared" si="52"/>
        <v>0</v>
      </c>
      <c r="BT84" s="99">
        <f t="shared" si="52"/>
        <v>0</v>
      </c>
      <c r="BU84" s="99">
        <f t="shared" si="52"/>
        <v>0</v>
      </c>
      <c r="BV84" s="99">
        <f t="shared" si="52"/>
        <v>0</v>
      </c>
      <c r="BW84" s="99">
        <f t="shared" si="52"/>
        <v>0</v>
      </c>
      <c r="BX84" s="99">
        <f t="shared" si="52"/>
        <v>0</v>
      </c>
      <c r="BY84" s="99">
        <f t="shared" si="52"/>
        <v>0</v>
      </c>
      <c r="BZ84" s="99">
        <f t="shared" si="52"/>
        <v>0.29417854837356283</v>
      </c>
      <c r="CA84" s="99">
        <f t="shared" si="52"/>
        <v>0</v>
      </c>
      <c r="CB84" s="99">
        <f t="shared" si="52"/>
        <v>0</v>
      </c>
      <c r="CC84" s="99">
        <f t="shared" si="52"/>
        <v>0</v>
      </c>
      <c r="CD84" s="99">
        <f t="shared" si="52"/>
        <v>0</v>
      </c>
      <c r="CE84" s="99">
        <f t="shared" si="52"/>
        <v>0</v>
      </c>
      <c r="CF84" s="99">
        <f t="shared" si="50"/>
        <v>0</v>
      </c>
      <c r="CG84" s="99">
        <f t="shared" si="50"/>
        <v>0</v>
      </c>
      <c r="CH84" s="99">
        <f t="shared" si="51"/>
        <v>0</v>
      </c>
      <c r="CI84" s="99">
        <f t="shared" si="51"/>
        <v>0</v>
      </c>
      <c r="CJ84" s="99">
        <f t="shared" si="51"/>
        <v>0.40090064223179595</v>
      </c>
      <c r="CK84" s="99">
        <f t="shared" si="51"/>
        <v>0</v>
      </c>
      <c r="CL84" s="99">
        <f t="shared" si="51"/>
        <v>0</v>
      </c>
      <c r="CM84" s="99">
        <f t="shared" si="51"/>
        <v>0</v>
      </c>
      <c r="CN84" s="99">
        <f t="shared" si="51"/>
        <v>0</v>
      </c>
      <c r="CO84" s="99">
        <f t="shared" si="51"/>
        <v>0</v>
      </c>
      <c r="CP84" s="99">
        <f t="shared" si="51"/>
        <v>0</v>
      </c>
      <c r="CQ84" s="99">
        <f t="shared" si="51"/>
        <v>0</v>
      </c>
      <c r="CR84" s="99">
        <f t="shared" si="51"/>
        <v>0</v>
      </c>
      <c r="CS84" s="99">
        <f t="shared" si="51"/>
        <v>0</v>
      </c>
      <c r="CT84" s="99">
        <f t="shared" si="51"/>
        <v>0</v>
      </c>
    </row>
    <row r="85" spans="1:98" s="88" customFormat="1">
      <c r="A85" t="s">
        <v>119</v>
      </c>
      <c r="B85" s="29" t="e">
        <f>#REF!</f>
        <v>#REF!</v>
      </c>
      <c r="C85" s="30">
        <f t="shared" si="53"/>
        <v>0.20494863221548609</v>
      </c>
      <c r="D85" s="119">
        <v>0.59668192611052417</v>
      </c>
      <c r="E85" s="119">
        <v>0</v>
      </c>
      <c r="F85" s="119">
        <v>0</v>
      </c>
      <c r="G85" s="119">
        <v>0</v>
      </c>
      <c r="H85" s="119">
        <v>0</v>
      </c>
      <c r="I85" s="119">
        <v>0</v>
      </c>
      <c r="J85" s="119">
        <v>0</v>
      </c>
      <c r="K85" s="119">
        <v>0</v>
      </c>
      <c r="L85" s="119">
        <v>0</v>
      </c>
      <c r="M85" s="119">
        <v>0</v>
      </c>
      <c r="N85" s="119">
        <v>0.15916152952033172</v>
      </c>
      <c r="O85" s="119">
        <v>0</v>
      </c>
      <c r="P85" s="119">
        <v>0</v>
      </c>
      <c r="Q85" s="119">
        <v>0</v>
      </c>
      <c r="R85" s="119">
        <v>0</v>
      </c>
      <c r="S85" s="119">
        <v>0</v>
      </c>
      <c r="T85" s="119">
        <v>0</v>
      </c>
      <c r="U85" s="119">
        <v>0</v>
      </c>
      <c r="V85" s="119">
        <v>0</v>
      </c>
      <c r="W85" s="119">
        <v>0</v>
      </c>
      <c r="X85" s="119">
        <v>0.3137698333107572</v>
      </c>
      <c r="Y85" s="119">
        <v>0</v>
      </c>
      <c r="Z85" s="119">
        <v>0</v>
      </c>
      <c r="AA85" s="119">
        <v>0</v>
      </c>
      <c r="AB85" s="119">
        <v>0</v>
      </c>
      <c r="AC85" s="119">
        <v>0</v>
      </c>
      <c r="AD85" s="119">
        <v>0</v>
      </c>
      <c r="AE85" s="119">
        <v>0</v>
      </c>
      <c r="AF85" s="119">
        <v>0</v>
      </c>
      <c r="AG85" s="119">
        <v>0</v>
      </c>
      <c r="AH85" s="119">
        <v>0</v>
      </c>
      <c r="AI85" s="119"/>
      <c r="AJ85" s="119">
        <v>0.28007863665411825</v>
      </c>
      <c r="AK85" s="119">
        <v>0</v>
      </c>
      <c r="AL85" s="119">
        <v>0</v>
      </c>
      <c r="AM85" s="119">
        <v>0</v>
      </c>
      <c r="AN85" s="119">
        <v>0</v>
      </c>
      <c r="AO85" s="119">
        <v>0</v>
      </c>
      <c r="AP85" s="119">
        <v>0</v>
      </c>
      <c r="AQ85" s="119">
        <v>0</v>
      </c>
      <c r="AR85" s="119">
        <v>0</v>
      </c>
      <c r="AS85" s="119">
        <v>0</v>
      </c>
      <c r="AT85" s="119">
        <v>0.24535020788866063</v>
      </c>
      <c r="AU85" s="119">
        <v>0</v>
      </c>
      <c r="AV85" s="119">
        <v>0</v>
      </c>
      <c r="AW85" s="119">
        <v>0</v>
      </c>
      <c r="AX85" s="119">
        <v>0</v>
      </c>
      <c r="AY85" s="119">
        <v>0</v>
      </c>
      <c r="AZ85" s="119">
        <v>0</v>
      </c>
      <c r="BA85" s="119">
        <v>0</v>
      </c>
      <c r="BB85" s="119">
        <v>0</v>
      </c>
      <c r="BC85" s="119">
        <v>0</v>
      </c>
      <c r="BD85" s="119">
        <v>0.18928049241254832</v>
      </c>
      <c r="BE85" s="119">
        <v>0</v>
      </c>
      <c r="BF85" s="119">
        <v>0</v>
      </c>
      <c r="BG85" s="119">
        <v>0</v>
      </c>
      <c r="BH85" s="119">
        <v>0</v>
      </c>
      <c r="BI85" s="119">
        <v>0</v>
      </c>
      <c r="BJ85" s="119">
        <v>0</v>
      </c>
      <c r="BK85" s="119">
        <v>0</v>
      </c>
      <c r="BL85" s="119">
        <v>0</v>
      </c>
      <c r="BM85" s="119">
        <v>0</v>
      </c>
      <c r="BN85" s="119">
        <v>0</v>
      </c>
      <c r="BO85" s="119"/>
      <c r="BP85" s="119">
        <f t="shared" si="52"/>
        <v>0.87676056276464243</v>
      </c>
      <c r="BQ85" s="119">
        <f t="shared" si="52"/>
        <v>0</v>
      </c>
      <c r="BR85" s="119">
        <f t="shared" si="52"/>
        <v>0</v>
      </c>
      <c r="BS85" s="119">
        <f t="shared" si="52"/>
        <v>0</v>
      </c>
      <c r="BT85" s="119">
        <f t="shared" si="52"/>
        <v>0</v>
      </c>
      <c r="BU85" s="119">
        <f t="shared" si="52"/>
        <v>0</v>
      </c>
      <c r="BV85" s="119">
        <f t="shared" si="52"/>
        <v>0</v>
      </c>
      <c r="BW85" s="119">
        <f t="shared" si="52"/>
        <v>0</v>
      </c>
      <c r="BX85" s="119">
        <f t="shared" si="52"/>
        <v>0</v>
      </c>
      <c r="BY85" s="119">
        <f t="shared" si="52"/>
        <v>0</v>
      </c>
      <c r="BZ85" s="119">
        <f t="shared" si="52"/>
        <v>0.40451173740899238</v>
      </c>
      <c r="CA85" s="119">
        <f t="shared" si="52"/>
        <v>0</v>
      </c>
      <c r="CB85" s="119">
        <f t="shared" si="52"/>
        <v>0</v>
      </c>
      <c r="CC85" s="119">
        <f t="shared" si="52"/>
        <v>0</v>
      </c>
      <c r="CD85" s="119">
        <f t="shared" si="52"/>
        <v>0</v>
      </c>
      <c r="CE85" s="119">
        <f t="shared" si="52"/>
        <v>0</v>
      </c>
      <c r="CF85" s="119">
        <f t="shared" si="50"/>
        <v>0</v>
      </c>
      <c r="CG85" s="119">
        <f t="shared" si="50"/>
        <v>0</v>
      </c>
      <c r="CH85" s="119">
        <f t="shared" si="51"/>
        <v>0</v>
      </c>
      <c r="CI85" s="119">
        <f t="shared" si="51"/>
        <v>0</v>
      </c>
      <c r="CJ85" s="119">
        <f t="shared" si="51"/>
        <v>0.50305032572330555</v>
      </c>
      <c r="CK85" s="119">
        <f t="shared" si="51"/>
        <v>0</v>
      </c>
      <c r="CL85" s="119">
        <f t="shared" si="51"/>
        <v>0</v>
      </c>
      <c r="CM85" s="119">
        <f t="shared" si="51"/>
        <v>0</v>
      </c>
      <c r="CN85" s="119">
        <f t="shared" si="51"/>
        <v>0</v>
      </c>
      <c r="CO85" s="119">
        <f t="shared" si="51"/>
        <v>0</v>
      </c>
      <c r="CP85" s="119">
        <f t="shared" si="51"/>
        <v>0</v>
      </c>
      <c r="CQ85" s="119">
        <f t="shared" si="51"/>
        <v>0</v>
      </c>
      <c r="CR85" s="119">
        <f t="shared" si="51"/>
        <v>0</v>
      </c>
      <c r="CS85" s="119">
        <f t="shared" si="51"/>
        <v>0</v>
      </c>
      <c r="CT85" s="119">
        <f t="shared" si="51"/>
        <v>0</v>
      </c>
    </row>
    <row r="86" spans="1:98" s="88" customFormat="1">
      <c r="A86" s="24" t="s">
        <v>173</v>
      </c>
      <c r="B86" s="29" t="e">
        <f>#REF!</f>
        <v>#REF!</v>
      </c>
      <c r="C86" s="30">
        <f t="shared" si="53"/>
        <v>0</v>
      </c>
      <c r="D86" s="88">
        <v>0</v>
      </c>
      <c r="E86" s="88">
        <v>0</v>
      </c>
      <c r="F86" s="88">
        <v>0</v>
      </c>
      <c r="G86" s="88">
        <v>0</v>
      </c>
      <c r="H86" s="88">
        <v>0</v>
      </c>
      <c r="I86" s="88">
        <v>0</v>
      </c>
      <c r="J86" s="88">
        <v>0</v>
      </c>
      <c r="K86" s="88">
        <v>0</v>
      </c>
      <c r="L86" s="88">
        <v>0</v>
      </c>
      <c r="M86" s="88">
        <v>0</v>
      </c>
      <c r="N86" s="88">
        <v>0</v>
      </c>
      <c r="O86" s="88">
        <v>0</v>
      </c>
      <c r="P86" s="88">
        <v>0</v>
      </c>
      <c r="Q86" s="88">
        <v>0</v>
      </c>
      <c r="R86" s="88">
        <v>0</v>
      </c>
      <c r="S86" s="88">
        <v>0</v>
      </c>
      <c r="T86" s="88">
        <v>0</v>
      </c>
      <c r="U86" s="88">
        <v>0</v>
      </c>
      <c r="V86" s="88">
        <v>0</v>
      </c>
      <c r="W86" s="88">
        <v>0</v>
      </c>
      <c r="X86" s="88">
        <v>0</v>
      </c>
      <c r="Y86" s="88">
        <v>0</v>
      </c>
      <c r="Z86" s="88">
        <v>0</v>
      </c>
      <c r="AA86" s="88">
        <v>0</v>
      </c>
      <c r="AB86" s="88">
        <v>0</v>
      </c>
      <c r="AC86" s="88">
        <v>0</v>
      </c>
      <c r="AD86" s="88">
        <v>0</v>
      </c>
      <c r="AE86" s="88">
        <v>0</v>
      </c>
      <c r="AF86" s="88">
        <v>0</v>
      </c>
      <c r="AG86" s="88">
        <v>0</v>
      </c>
      <c r="AH86" s="88">
        <v>0</v>
      </c>
      <c r="AI86" s="102"/>
      <c r="AJ86" s="88">
        <v>0</v>
      </c>
      <c r="AK86" s="88">
        <v>0</v>
      </c>
      <c r="AL86" s="88">
        <v>0</v>
      </c>
      <c r="AM86" s="88">
        <v>0</v>
      </c>
      <c r="AN86" s="88">
        <v>0</v>
      </c>
      <c r="AO86" s="88">
        <v>0</v>
      </c>
      <c r="AP86" s="88">
        <v>0</v>
      </c>
      <c r="AQ86" s="88">
        <v>0</v>
      </c>
      <c r="AR86" s="88">
        <v>0</v>
      </c>
      <c r="AS86" s="88">
        <v>0</v>
      </c>
      <c r="AT86" s="88">
        <v>0</v>
      </c>
      <c r="AU86" s="88">
        <v>0</v>
      </c>
      <c r="AV86" s="88">
        <v>0</v>
      </c>
      <c r="AW86" s="88">
        <v>0</v>
      </c>
      <c r="AX86" s="88">
        <v>0</v>
      </c>
      <c r="AY86" s="88">
        <v>0</v>
      </c>
      <c r="AZ86" s="88">
        <v>0</v>
      </c>
      <c r="BA86" s="88">
        <v>0</v>
      </c>
      <c r="BB86" s="88">
        <v>0</v>
      </c>
      <c r="BC86" s="88">
        <v>0</v>
      </c>
      <c r="BD86" s="88">
        <v>0</v>
      </c>
      <c r="BE86" s="88">
        <v>0</v>
      </c>
      <c r="BF86" s="88">
        <v>0</v>
      </c>
      <c r="BG86" s="88">
        <v>0</v>
      </c>
      <c r="BH86" s="88">
        <v>0</v>
      </c>
      <c r="BI86" s="88">
        <v>0</v>
      </c>
      <c r="BJ86" s="88">
        <v>0</v>
      </c>
      <c r="BK86" s="88">
        <v>0</v>
      </c>
      <c r="BL86" s="88">
        <v>0</v>
      </c>
      <c r="BM86" s="88">
        <v>0</v>
      </c>
      <c r="BN86" s="88">
        <v>0</v>
      </c>
      <c r="BO86" s="102"/>
      <c r="BP86" s="102">
        <f t="shared" si="52"/>
        <v>0</v>
      </c>
      <c r="BQ86" s="102">
        <f t="shared" si="52"/>
        <v>0</v>
      </c>
      <c r="BR86" s="102">
        <f t="shared" si="52"/>
        <v>0</v>
      </c>
      <c r="BS86" s="102">
        <f t="shared" si="52"/>
        <v>0</v>
      </c>
      <c r="BT86" s="102">
        <f t="shared" si="52"/>
        <v>0</v>
      </c>
      <c r="BU86" s="102">
        <f t="shared" si="52"/>
        <v>0</v>
      </c>
      <c r="BV86" s="102">
        <f t="shared" si="52"/>
        <v>0</v>
      </c>
      <c r="BW86" s="102">
        <f t="shared" si="52"/>
        <v>0</v>
      </c>
      <c r="BX86" s="102">
        <f t="shared" si="52"/>
        <v>0</v>
      </c>
      <c r="BY86" s="102">
        <f t="shared" si="52"/>
        <v>0</v>
      </c>
      <c r="BZ86" s="102">
        <f t="shared" si="52"/>
        <v>0</v>
      </c>
      <c r="CA86" s="102">
        <f t="shared" si="52"/>
        <v>0</v>
      </c>
      <c r="CB86" s="102">
        <f t="shared" si="52"/>
        <v>0</v>
      </c>
      <c r="CC86" s="102">
        <f t="shared" si="52"/>
        <v>0</v>
      </c>
      <c r="CD86" s="102">
        <f t="shared" si="52"/>
        <v>0</v>
      </c>
      <c r="CE86" s="102">
        <f t="shared" si="52"/>
        <v>0</v>
      </c>
      <c r="CF86" s="102">
        <f t="shared" si="50"/>
        <v>0</v>
      </c>
      <c r="CG86" s="102">
        <f t="shared" si="50"/>
        <v>0</v>
      </c>
      <c r="CH86" s="102">
        <f t="shared" si="51"/>
        <v>0</v>
      </c>
      <c r="CI86" s="102">
        <f t="shared" si="51"/>
        <v>0</v>
      </c>
      <c r="CJ86" s="102">
        <f t="shared" si="51"/>
        <v>0</v>
      </c>
      <c r="CK86" s="102">
        <f t="shared" si="51"/>
        <v>0</v>
      </c>
      <c r="CL86" s="102">
        <f t="shared" si="51"/>
        <v>0</v>
      </c>
      <c r="CM86" s="102">
        <f t="shared" si="51"/>
        <v>0</v>
      </c>
      <c r="CN86" s="102">
        <f t="shared" si="51"/>
        <v>0</v>
      </c>
      <c r="CO86" s="102">
        <f t="shared" si="51"/>
        <v>0</v>
      </c>
      <c r="CP86" s="102">
        <f t="shared" si="51"/>
        <v>0</v>
      </c>
      <c r="CQ86" s="102">
        <f t="shared" si="51"/>
        <v>0</v>
      </c>
      <c r="CR86" s="102">
        <f t="shared" si="51"/>
        <v>0</v>
      </c>
      <c r="CS86" s="102">
        <f t="shared" si="51"/>
        <v>0</v>
      </c>
      <c r="CT86" s="102">
        <f t="shared" si="51"/>
        <v>0</v>
      </c>
    </row>
    <row r="87" spans="1:98" s="88" customFormat="1" ht="15.75" thickBot="1">
      <c r="A87" t="s">
        <v>174</v>
      </c>
      <c r="B87" s="29"/>
      <c r="C87" s="30">
        <f t="shared" si="53"/>
        <v>0</v>
      </c>
      <c r="D87" s="88">
        <v>0</v>
      </c>
      <c r="E87" s="88">
        <v>0</v>
      </c>
      <c r="F87" s="88">
        <v>0</v>
      </c>
      <c r="G87" s="88">
        <v>0</v>
      </c>
      <c r="H87" s="88">
        <v>0</v>
      </c>
      <c r="I87" s="88">
        <v>0</v>
      </c>
      <c r="J87" s="88">
        <v>0</v>
      </c>
      <c r="K87" s="88">
        <v>0</v>
      </c>
      <c r="L87" s="88">
        <v>0</v>
      </c>
      <c r="M87" s="88">
        <v>0</v>
      </c>
      <c r="N87" s="88">
        <v>0</v>
      </c>
      <c r="O87" s="88">
        <v>0</v>
      </c>
      <c r="P87" s="88">
        <v>0</v>
      </c>
      <c r="Q87" s="88">
        <v>0</v>
      </c>
      <c r="R87" s="88">
        <v>0</v>
      </c>
      <c r="S87" s="88">
        <v>0</v>
      </c>
      <c r="T87" s="88">
        <v>0</v>
      </c>
      <c r="U87" s="88">
        <v>0</v>
      </c>
      <c r="V87" s="88">
        <v>0</v>
      </c>
      <c r="W87" s="88">
        <v>0</v>
      </c>
      <c r="X87" s="88">
        <v>0</v>
      </c>
      <c r="Y87" s="88">
        <v>0</v>
      </c>
      <c r="Z87" s="88">
        <v>0</v>
      </c>
      <c r="AA87" s="88">
        <v>0</v>
      </c>
      <c r="AB87" s="88">
        <v>0</v>
      </c>
      <c r="AC87" s="88">
        <v>0</v>
      </c>
      <c r="AD87" s="88">
        <v>0</v>
      </c>
      <c r="AE87" s="88">
        <v>0</v>
      </c>
      <c r="AF87" s="88">
        <v>0</v>
      </c>
      <c r="AG87" s="88">
        <v>0</v>
      </c>
      <c r="AH87" s="88">
        <v>0</v>
      </c>
      <c r="AI87" s="102"/>
      <c r="AJ87" s="88">
        <v>0</v>
      </c>
      <c r="AK87" s="88">
        <v>0</v>
      </c>
      <c r="AL87" s="88">
        <v>0</v>
      </c>
      <c r="AM87" s="88">
        <v>0</v>
      </c>
      <c r="AN87" s="88">
        <v>0</v>
      </c>
      <c r="AO87" s="88">
        <v>0</v>
      </c>
      <c r="AP87" s="88">
        <v>0</v>
      </c>
      <c r="AQ87" s="88">
        <v>0</v>
      </c>
      <c r="AR87" s="88">
        <v>0</v>
      </c>
      <c r="AS87" s="88">
        <v>0</v>
      </c>
      <c r="AT87" s="88">
        <v>0</v>
      </c>
      <c r="AU87" s="88">
        <v>0</v>
      </c>
      <c r="AV87" s="88">
        <v>0</v>
      </c>
      <c r="AW87" s="88">
        <v>0</v>
      </c>
      <c r="AX87" s="88">
        <v>0</v>
      </c>
      <c r="AY87" s="88">
        <v>0</v>
      </c>
      <c r="AZ87" s="88">
        <v>0</v>
      </c>
      <c r="BA87" s="88">
        <v>0</v>
      </c>
      <c r="BB87" s="88">
        <v>0</v>
      </c>
      <c r="BC87" s="88">
        <v>0</v>
      </c>
      <c r="BD87" s="88">
        <v>0</v>
      </c>
      <c r="BE87" s="88">
        <v>0</v>
      </c>
      <c r="BF87" s="88">
        <v>0</v>
      </c>
      <c r="BG87" s="88">
        <v>0</v>
      </c>
      <c r="BH87" s="88">
        <v>0</v>
      </c>
      <c r="BI87" s="88">
        <v>0</v>
      </c>
      <c r="BJ87" s="88">
        <v>0</v>
      </c>
      <c r="BK87" s="88">
        <v>0</v>
      </c>
      <c r="BL87" s="88">
        <v>0</v>
      </c>
      <c r="BM87" s="88">
        <v>0</v>
      </c>
      <c r="BN87" s="88">
        <v>0</v>
      </c>
      <c r="BO87" s="102"/>
      <c r="BP87" s="102">
        <f t="shared" si="52"/>
        <v>0</v>
      </c>
      <c r="BQ87" s="102">
        <f t="shared" si="52"/>
        <v>0</v>
      </c>
      <c r="BR87" s="102">
        <f t="shared" si="52"/>
        <v>0</v>
      </c>
      <c r="BS87" s="102">
        <f t="shared" si="52"/>
        <v>0</v>
      </c>
      <c r="BT87" s="102">
        <f t="shared" si="52"/>
        <v>0</v>
      </c>
      <c r="BU87" s="102">
        <f t="shared" si="52"/>
        <v>0</v>
      </c>
      <c r="BV87" s="102">
        <f t="shared" si="52"/>
        <v>0</v>
      </c>
      <c r="BW87" s="102">
        <f t="shared" si="52"/>
        <v>0</v>
      </c>
      <c r="BX87" s="102">
        <f t="shared" si="52"/>
        <v>0</v>
      </c>
      <c r="BY87" s="102">
        <f t="shared" si="52"/>
        <v>0</v>
      </c>
      <c r="BZ87" s="102">
        <f t="shared" si="52"/>
        <v>0</v>
      </c>
      <c r="CA87" s="102">
        <f t="shared" si="52"/>
        <v>0</v>
      </c>
      <c r="CB87" s="102">
        <f t="shared" si="52"/>
        <v>0</v>
      </c>
      <c r="CC87" s="102">
        <f t="shared" si="52"/>
        <v>0</v>
      </c>
      <c r="CD87" s="102">
        <f t="shared" si="52"/>
        <v>0</v>
      </c>
      <c r="CE87" s="102">
        <f t="shared" si="52"/>
        <v>0</v>
      </c>
      <c r="CF87" s="102">
        <f t="shared" si="50"/>
        <v>0</v>
      </c>
      <c r="CG87" s="102">
        <f t="shared" si="50"/>
        <v>0</v>
      </c>
      <c r="CH87" s="102">
        <f t="shared" si="51"/>
        <v>0</v>
      </c>
      <c r="CI87" s="102">
        <f t="shared" si="51"/>
        <v>0</v>
      </c>
      <c r="CJ87" s="102">
        <f t="shared" si="51"/>
        <v>0</v>
      </c>
      <c r="CK87" s="102">
        <f t="shared" si="51"/>
        <v>0</v>
      </c>
      <c r="CL87" s="102">
        <f t="shared" si="51"/>
        <v>0</v>
      </c>
      <c r="CM87" s="102">
        <f t="shared" si="51"/>
        <v>0</v>
      </c>
      <c r="CN87" s="102">
        <f t="shared" si="51"/>
        <v>0</v>
      </c>
      <c r="CO87" s="102">
        <f t="shared" si="51"/>
        <v>0</v>
      </c>
      <c r="CP87" s="102">
        <f t="shared" si="51"/>
        <v>0</v>
      </c>
      <c r="CQ87" s="102">
        <f t="shared" si="51"/>
        <v>0</v>
      </c>
      <c r="CR87" s="102">
        <f t="shared" si="51"/>
        <v>0</v>
      </c>
      <c r="CS87" s="102">
        <f t="shared" si="51"/>
        <v>0</v>
      </c>
      <c r="CT87" s="102">
        <f t="shared" si="51"/>
        <v>0</v>
      </c>
    </row>
    <row r="88" spans="1:98" s="88" customFormat="1" ht="15.75" thickBot="1">
      <c r="A88" s="31" t="s">
        <v>3</v>
      </c>
      <c r="B88" s="50" t="e">
        <f>SUM(B80:B86)</f>
        <v>#REF!</v>
      </c>
      <c r="C88" s="49">
        <f>SUM(C80:C87)</f>
        <v>1</v>
      </c>
      <c r="D88" s="120">
        <v>2.9113730580215034</v>
      </c>
      <c r="E88" s="120">
        <v>0</v>
      </c>
      <c r="F88" s="120">
        <v>0</v>
      </c>
      <c r="G88" s="120">
        <v>0</v>
      </c>
      <c r="H88" s="120">
        <v>0</v>
      </c>
      <c r="I88" s="120">
        <v>0</v>
      </c>
      <c r="J88" s="120">
        <v>0</v>
      </c>
      <c r="K88" s="120">
        <v>0</v>
      </c>
      <c r="L88" s="120">
        <v>0</v>
      </c>
      <c r="M88" s="120">
        <v>0</v>
      </c>
      <c r="N88" s="120">
        <v>0.99999999999999989</v>
      </c>
      <c r="O88" s="120">
        <v>0</v>
      </c>
      <c r="P88" s="120">
        <v>0</v>
      </c>
      <c r="Q88" s="120">
        <v>0</v>
      </c>
      <c r="R88" s="120">
        <v>0</v>
      </c>
      <c r="S88" s="120">
        <v>0</v>
      </c>
      <c r="T88" s="120">
        <v>0</v>
      </c>
      <c r="U88" s="120">
        <v>0</v>
      </c>
      <c r="V88" s="120">
        <v>0</v>
      </c>
      <c r="W88" s="120">
        <v>0</v>
      </c>
      <c r="X88" s="120">
        <v>1.9713924228824113</v>
      </c>
      <c r="Y88" s="120">
        <v>0</v>
      </c>
      <c r="Z88" s="120">
        <v>0</v>
      </c>
      <c r="AA88" s="120">
        <v>0</v>
      </c>
      <c r="AB88" s="120">
        <v>0</v>
      </c>
      <c r="AC88" s="120">
        <v>0</v>
      </c>
      <c r="AD88" s="120">
        <v>0</v>
      </c>
      <c r="AE88" s="120">
        <v>0</v>
      </c>
      <c r="AF88" s="120">
        <v>0</v>
      </c>
      <c r="AG88" s="120">
        <v>0</v>
      </c>
      <c r="AH88" s="120">
        <v>0</v>
      </c>
      <c r="AI88" s="120"/>
      <c r="AJ88" s="120">
        <v>1.194705135994937</v>
      </c>
      <c r="AK88" s="120">
        <v>0</v>
      </c>
      <c r="AL88" s="120">
        <v>0</v>
      </c>
      <c r="AM88" s="120">
        <v>0</v>
      </c>
      <c r="AN88" s="120">
        <v>0</v>
      </c>
      <c r="AO88" s="120">
        <v>0</v>
      </c>
      <c r="AP88" s="120">
        <v>0</v>
      </c>
      <c r="AQ88" s="120">
        <v>0</v>
      </c>
      <c r="AR88" s="120">
        <v>0</v>
      </c>
      <c r="AS88" s="120">
        <v>0</v>
      </c>
      <c r="AT88" s="120">
        <v>1</v>
      </c>
      <c r="AU88" s="120">
        <v>0</v>
      </c>
      <c r="AV88" s="120">
        <v>0</v>
      </c>
      <c r="AW88" s="120">
        <v>0</v>
      </c>
      <c r="AX88" s="120">
        <v>0</v>
      </c>
      <c r="AY88" s="120">
        <v>0</v>
      </c>
      <c r="AZ88" s="120">
        <v>0</v>
      </c>
      <c r="BA88" s="120">
        <v>0</v>
      </c>
      <c r="BB88" s="120">
        <v>0</v>
      </c>
      <c r="BC88" s="120">
        <v>0</v>
      </c>
      <c r="BD88" s="120">
        <v>0.77147068283081865</v>
      </c>
      <c r="BE88" s="120">
        <v>0</v>
      </c>
      <c r="BF88" s="120">
        <v>0</v>
      </c>
      <c r="BG88" s="120">
        <v>0</v>
      </c>
      <c r="BH88" s="120">
        <v>0</v>
      </c>
      <c r="BI88" s="120">
        <v>0</v>
      </c>
      <c r="BJ88" s="120">
        <v>0</v>
      </c>
      <c r="BK88" s="120">
        <v>0</v>
      </c>
      <c r="BL88" s="120">
        <v>0</v>
      </c>
      <c r="BM88" s="120">
        <v>0</v>
      </c>
      <c r="BN88" s="120">
        <v>0</v>
      </c>
      <c r="BO88" s="120"/>
      <c r="BP88" s="120">
        <f t="shared" si="52"/>
        <v>4.1060781940164404</v>
      </c>
      <c r="BQ88" s="120">
        <f t="shared" si="52"/>
        <v>0</v>
      </c>
      <c r="BR88" s="120">
        <f t="shared" si="52"/>
        <v>0</v>
      </c>
      <c r="BS88" s="120">
        <f t="shared" si="52"/>
        <v>0</v>
      </c>
      <c r="BT88" s="120">
        <f t="shared" si="52"/>
        <v>0</v>
      </c>
      <c r="BU88" s="120">
        <f t="shared" si="52"/>
        <v>0</v>
      </c>
      <c r="BV88" s="120">
        <f t="shared" si="52"/>
        <v>0</v>
      </c>
      <c r="BW88" s="120">
        <f t="shared" si="52"/>
        <v>0</v>
      </c>
      <c r="BX88" s="120">
        <f t="shared" si="52"/>
        <v>0</v>
      </c>
      <c r="BY88" s="120">
        <f t="shared" si="52"/>
        <v>0</v>
      </c>
      <c r="BZ88" s="120">
        <f t="shared" si="52"/>
        <v>2</v>
      </c>
      <c r="CA88" s="120">
        <f t="shared" si="52"/>
        <v>0</v>
      </c>
      <c r="CB88" s="120">
        <f t="shared" si="52"/>
        <v>0</v>
      </c>
      <c r="CC88" s="120">
        <f t="shared" si="52"/>
        <v>0</v>
      </c>
      <c r="CD88" s="120">
        <f t="shared" si="52"/>
        <v>0</v>
      </c>
      <c r="CE88" s="120">
        <f t="shared" si="52"/>
        <v>0</v>
      </c>
      <c r="CF88" s="120">
        <f t="shared" si="50"/>
        <v>0</v>
      </c>
      <c r="CG88" s="120">
        <f t="shared" si="50"/>
        <v>0</v>
      </c>
      <c r="CH88" s="120">
        <f t="shared" si="51"/>
        <v>0</v>
      </c>
      <c r="CI88" s="120">
        <f t="shared" si="51"/>
        <v>0</v>
      </c>
      <c r="CJ88" s="120">
        <f t="shared" si="51"/>
        <v>2.74286310571323</v>
      </c>
      <c r="CK88" s="120">
        <f t="shared" si="51"/>
        <v>0</v>
      </c>
      <c r="CL88" s="120">
        <f t="shared" si="51"/>
        <v>0</v>
      </c>
      <c r="CM88" s="120">
        <f t="shared" si="51"/>
        <v>0</v>
      </c>
      <c r="CN88" s="120">
        <f t="shared" si="51"/>
        <v>0</v>
      </c>
      <c r="CO88" s="120">
        <f t="shared" si="51"/>
        <v>0</v>
      </c>
      <c r="CP88" s="120">
        <f t="shared" si="51"/>
        <v>0</v>
      </c>
      <c r="CQ88" s="120">
        <f t="shared" si="51"/>
        <v>0</v>
      </c>
      <c r="CR88" s="120">
        <f t="shared" si="51"/>
        <v>0</v>
      </c>
      <c r="CS88" s="120">
        <f t="shared" si="51"/>
        <v>0</v>
      </c>
      <c r="CT88" s="120">
        <f t="shared" si="51"/>
        <v>0</v>
      </c>
    </row>
    <row r="89" spans="1:98" s="88" customFormat="1" ht="15.75" thickBot="1">
      <c r="A89" s="1"/>
      <c r="B89" s="1"/>
      <c r="C89"/>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0</v>
      </c>
      <c r="AG89" s="119">
        <v>0</v>
      </c>
      <c r="AH89" s="119">
        <v>0</v>
      </c>
      <c r="AI89" s="119"/>
      <c r="AJ89" s="119">
        <v>0</v>
      </c>
      <c r="AK89" s="119">
        <v>0</v>
      </c>
      <c r="AL89" s="119">
        <v>0</v>
      </c>
      <c r="AM89" s="119">
        <v>0</v>
      </c>
      <c r="AN89" s="119">
        <v>0</v>
      </c>
      <c r="AO89" s="119">
        <v>0</v>
      </c>
      <c r="AP89" s="119">
        <v>0</v>
      </c>
      <c r="AQ89" s="119">
        <v>0</v>
      </c>
      <c r="AR89" s="119">
        <v>0</v>
      </c>
      <c r="AS89" s="119">
        <v>0</v>
      </c>
      <c r="AT89" s="119">
        <v>0</v>
      </c>
      <c r="AU89" s="119">
        <v>0</v>
      </c>
      <c r="AV89" s="119">
        <v>0</v>
      </c>
      <c r="AW89" s="119">
        <v>0</v>
      </c>
      <c r="AX89" s="119">
        <v>0</v>
      </c>
      <c r="AY89" s="119">
        <v>0</v>
      </c>
      <c r="AZ89" s="119">
        <v>0</v>
      </c>
      <c r="BA89" s="119">
        <v>0</v>
      </c>
      <c r="BB89" s="119">
        <v>0</v>
      </c>
      <c r="BC89" s="119">
        <v>0</v>
      </c>
      <c r="BD89" s="119">
        <v>0</v>
      </c>
      <c r="BE89" s="119">
        <v>0</v>
      </c>
      <c r="BF89" s="119">
        <v>0</v>
      </c>
      <c r="BG89" s="119">
        <v>0</v>
      </c>
      <c r="BH89" s="119">
        <v>0</v>
      </c>
      <c r="BI89" s="119">
        <v>0</v>
      </c>
      <c r="BJ89" s="119">
        <v>0</v>
      </c>
      <c r="BK89" s="119">
        <v>0</v>
      </c>
      <c r="BL89" s="119">
        <v>0</v>
      </c>
      <c r="BM89" s="119">
        <v>0</v>
      </c>
      <c r="BN89" s="119">
        <v>0</v>
      </c>
      <c r="BO89" s="119"/>
      <c r="BP89" s="119">
        <f t="shared" si="52"/>
        <v>0</v>
      </c>
      <c r="BQ89" s="119">
        <f t="shared" si="52"/>
        <v>0</v>
      </c>
      <c r="BR89" s="119">
        <f t="shared" si="52"/>
        <v>0</v>
      </c>
      <c r="BS89" s="119">
        <f t="shared" si="52"/>
        <v>0</v>
      </c>
      <c r="BT89" s="119">
        <f t="shared" si="52"/>
        <v>0</v>
      </c>
      <c r="BU89" s="119">
        <f t="shared" si="52"/>
        <v>0</v>
      </c>
      <c r="BV89" s="119">
        <f t="shared" si="52"/>
        <v>0</v>
      </c>
      <c r="BW89" s="119">
        <f t="shared" si="52"/>
        <v>0</v>
      </c>
      <c r="BX89" s="119">
        <f t="shared" si="52"/>
        <v>0</v>
      </c>
      <c r="BY89" s="119">
        <f t="shared" si="52"/>
        <v>0</v>
      </c>
      <c r="BZ89" s="119">
        <f t="shared" si="52"/>
        <v>0</v>
      </c>
      <c r="CA89" s="119">
        <f t="shared" si="52"/>
        <v>0</v>
      </c>
      <c r="CB89" s="119">
        <f t="shared" si="52"/>
        <v>0</v>
      </c>
      <c r="CC89" s="119">
        <f t="shared" si="52"/>
        <v>0</v>
      </c>
      <c r="CD89" s="119">
        <f t="shared" si="52"/>
        <v>0</v>
      </c>
      <c r="CE89" s="119">
        <f t="shared" si="52"/>
        <v>0</v>
      </c>
      <c r="CF89" s="119">
        <f t="shared" si="50"/>
        <v>0</v>
      </c>
      <c r="CG89" s="119">
        <f t="shared" si="50"/>
        <v>0</v>
      </c>
      <c r="CH89" s="119">
        <f t="shared" si="51"/>
        <v>0</v>
      </c>
      <c r="CI89" s="119">
        <f t="shared" si="51"/>
        <v>0</v>
      </c>
      <c r="CJ89" s="119">
        <f t="shared" si="51"/>
        <v>0</v>
      </c>
      <c r="CK89" s="119">
        <f t="shared" si="51"/>
        <v>0</v>
      </c>
      <c r="CL89" s="119">
        <f t="shared" si="51"/>
        <v>0</v>
      </c>
      <c r="CM89" s="119">
        <f t="shared" si="51"/>
        <v>0</v>
      </c>
      <c r="CN89" s="119">
        <f t="shared" si="51"/>
        <v>0</v>
      </c>
      <c r="CO89" s="119">
        <f t="shared" si="51"/>
        <v>0</v>
      </c>
      <c r="CP89" s="119">
        <f t="shared" si="51"/>
        <v>0</v>
      </c>
      <c r="CQ89" s="119">
        <f t="shared" si="51"/>
        <v>0</v>
      </c>
      <c r="CR89" s="119">
        <f t="shared" si="51"/>
        <v>0</v>
      </c>
      <c r="CS89" s="119">
        <f t="shared" si="51"/>
        <v>0</v>
      </c>
      <c r="CT89" s="119">
        <f t="shared" si="51"/>
        <v>0</v>
      </c>
    </row>
    <row r="90" spans="1:98" s="88" customFormat="1" ht="45.75" thickBot="1">
      <c r="A90" s="53" t="s">
        <v>194</v>
      </c>
      <c r="B90" s="31">
        <v>2020</v>
      </c>
      <c r="C90" s="32" t="s">
        <v>148</v>
      </c>
      <c r="D90" s="120" t="s">
        <v>158</v>
      </c>
      <c r="E90" s="120" t="s">
        <v>149</v>
      </c>
      <c r="F90" s="120" t="s">
        <v>150</v>
      </c>
      <c r="G90" s="120" t="s">
        <v>151</v>
      </c>
      <c r="H90" s="120" t="s">
        <v>152</v>
      </c>
      <c r="I90" s="120" t="s">
        <v>153</v>
      </c>
      <c r="J90" s="120" t="s">
        <v>154</v>
      </c>
      <c r="K90" s="120" t="s">
        <v>155</v>
      </c>
      <c r="L90" s="120" t="s">
        <v>156</v>
      </c>
      <c r="M90" s="120" t="s">
        <v>157</v>
      </c>
      <c r="N90" s="120">
        <v>0</v>
      </c>
      <c r="O90" s="120" t="s">
        <v>159</v>
      </c>
      <c r="P90" s="120" t="s">
        <v>160</v>
      </c>
      <c r="Q90" s="120" t="s">
        <v>161</v>
      </c>
      <c r="R90" s="120" t="s">
        <v>162</v>
      </c>
      <c r="S90" s="120" t="s">
        <v>163</v>
      </c>
      <c r="T90" s="120" t="s">
        <v>164</v>
      </c>
      <c r="U90" s="120" t="s">
        <v>165</v>
      </c>
      <c r="V90" s="120" t="s">
        <v>166</v>
      </c>
      <c r="W90" s="120" t="s">
        <v>167</v>
      </c>
      <c r="X90" s="120">
        <v>0</v>
      </c>
      <c r="Y90" s="120">
        <v>0</v>
      </c>
      <c r="Z90" s="120">
        <v>0</v>
      </c>
      <c r="AA90" s="120">
        <v>0</v>
      </c>
      <c r="AB90" s="120">
        <v>0</v>
      </c>
      <c r="AC90" s="120">
        <v>0</v>
      </c>
      <c r="AD90" s="120">
        <v>0</v>
      </c>
      <c r="AE90" s="120">
        <v>0</v>
      </c>
      <c r="AF90" s="120">
        <v>0</v>
      </c>
      <c r="AG90" s="120">
        <v>0</v>
      </c>
      <c r="AH90" s="120">
        <v>0</v>
      </c>
      <c r="AI90" s="120"/>
      <c r="AJ90" s="120" t="s">
        <v>158</v>
      </c>
      <c r="AK90" s="120" t="s">
        <v>149</v>
      </c>
      <c r="AL90" s="120" t="s">
        <v>150</v>
      </c>
      <c r="AM90" s="120" t="s">
        <v>151</v>
      </c>
      <c r="AN90" s="120" t="s">
        <v>152</v>
      </c>
      <c r="AO90" s="120" t="s">
        <v>153</v>
      </c>
      <c r="AP90" s="120" t="s">
        <v>154</v>
      </c>
      <c r="AQ90" s="120" t="s">
        <v>155</v>
      </c>
      <c r="AR90" s="120" t="s">
        <v>156</v>
      </c>
      <c r="AS90" s="120" t="s">
        <v>157</v>
      </c>
      <c r="AT90" s="120">
        <v>0</v>
      </c>
      <c r="AU90" s="120" t="s">
        <v>159</v>
      </c>
      <c r="AV90" s="120" t="s">
        <v>160</v>
      </c>
      <c r="AW90" s="120" t="s">
        <v>161</v>
      </c>
      <c r="AX90" s="120" t="s">
        <v>162</v>
      </c>
      <c r="AY90" s="120" t="s">
        <v>163</v>
      </c>
      <c r="AZ90" s="120" t="s">
        <v>164</v>
      </c>
      <c r="BA90" s="120" t="s">
        <v>165</v>
      </c>
      <c r="BB90" s="120" t="s">
        <v>166</v>
      </c>
      <c r="BC90" s="120" t="s">
        <v>167</v>
      </c>
      <c r="BD90" s="120">
        <v>0</v>
      </c>
      <c r="BE90" s="120">
        <v>0</v>
      </c>
      <c r="BF90" s="120">
        <v>0</v>
      </c>
      <c r="BG90" s="120">
        <v>0</v>
      </c>
      <c r="BH90" s="120">
        <v>0</v>
      </c>
      <c r="BI90" s="120">
        <v>0</v>
      </c>
      <c r="BJ90" s="120">
        <v>0</v>
      </c>
      <c r="BK90" s="120">
        <v>0</v>
      </c>
      <c r="BL90" s="120">
        <v>0</v>
      </c>
      <c r="BM90" s="120">
        <v>0</v>
      </c>
      <c r="BN90" s="120">
        <v>0</v>
      </c>
      <c r="BO90" s="120"/>
      <c r="BP90" s="120" t="e">
        <f t="shared" si="52"/>
        <v>#VALUE!</v>
      </c>
      <c r="BQ90" s="120" t="e">
        <f t="shared" si="52"/>
        <v>#VALUE!</v>
      </c>
      <c r="BR90" s="120" t="e">
        <f t="shared" si="52"/>
        <v>#VALUE!</v>
      </c>
      <c r="BS90" s="120" t="e">
        <f t="shared" si="52"/>
        <v>#VALUE!</v>
      </c>
      <c r="BT90" s="120" t="e">
        <f t="shared" si="52"/>
        <v>#VALUE!</v>
      </c>
      <c r="BU90" s="120" t="e">
        <f t="shared" si="52"/>
        <v>#VALUE!</v>
      </c>
      <c r="BV90" s="120" t="e">
        <f t="shared" si="52"/>
        <v>#VALUE!</v>
      </c>
      <c r="BW90" s="120" t="e">
        <f t="shared" si="52"/>
        <v>#VALUE!</v>
      </c>
      <c r="BX90" s="120" t="e">
        <f t="shared" si="52"/>
        <v>#VALUE!</v>
      </c>
      <c r="BY90" s="120" t="e">
        <f t="shared" si="52"/>
        <v>#VALUE!</v>
      </c>
      <c r="BZ90" s="120">
        <f t="shared" si="52"/>
        <v>0</v>
      </c>
      <c r="CA90" s="120" t="e">
        <f t="shared" si="52"/>
        <v>#VALUE!</v>
      </c>
      <c r="CB90" s="120" t="e">
        <f t="shared" si="52"/>
        <v>#VALUE!</v>
      </c>
      <c r="CC90" s="120" t="e">
        <f t="shared" si="52"/>
        <v>#VALUE!</v>
      </c>
      <c r="CD90" s="120" t="e">
        <f t="shared" si="52"/>
        <v>#VALUE!</v>
      </c>
      <c r="CE90" s="120" t="e">
        <f t="shared" si="52"/>
        <v>#VALUE!</v>
      </c>
      <c r="CF90" s="120" t="e">
        <f t="shared" si="50"/>
        <v>#VALUE!</v>
      </c>
      <c r="CG90" s="120" t="e">
        <f t="shared" si="50"/>
        <v>#VALUE!</v>
      </c>
      <c r="CH90" s="120" t="e">
        <f t="shared" si="50"/>
        <v>#VALUE!</v>
      </c>
      <c r="CI90" s="120" t="e">
        <f t="shared" si="50"/>
        <v>#VALUE!</v>
      </c>
      <c r="CJ90" s="120">
        <f t="shared" si="51"/>
        <v>0</v>
      </c>
      <c r="CK90" s="120">
        <f t="shared" si="51"/>
        <v>0</v>
      </c>
      <c r="CL90" s="120">
        <f t="shared" si="51"/>
        <v>0</v>
      </c>
      <c r="CM90" s="120">
        <f t="shared" si="51"/>
        <v>0</v>
      </c>
      <c r="CN90" s="120">
        <f t="shared" si="51"/>
        <v>0</v>
      </c>
      <c r="CO90" s="120">
        <f t="shared" si="51"/>
        <v>0</v>
      </c>
      <c r="CP90" s="120">
        <f t="shared" si="51"/>
        <v>0</v>
      </c>
      <c r="CQ90" s="120">
        <f t="shared" si="51"/>
        <v>0</v>
      </c>
      <c r="CR90" s="120">
        <f t="shared" si="51"/>
        <v>0</v>
      </c>
      <c r="CS90" s="120">
        <f t="shared" si="51"/>
        <v>0</v>
      </c>
      <c r="CT90" s="120">
        <f t="shared" si="51"/>
        <v>0</v>
      </c>
    </row>
    <row r="91" spans="1:98" s="88" customFormat="1">
      <c r="A91" t="s">
        <v>176</v>
      </c>
      <c r="B91" s="29" t="e">
        <f>B80+B84</f>
        <v>#REF!</v>
      </c>
      <c r="C91" s="30">
        <f t="shared" ref="C91" si="54">C80+C84</f>
        <v>0.40172780585253587</v>
      </c>
      <c r="D91" s="88">
        <v>0.41957431185528637</v>
      </c>
      <c r="E91" s="88">
        <v>0</v>
      </c>
      <c r="F91" s="88">
        <v>0</v>
      </c>
      <c r="G91" s="88">
        <v>0</v>
      </c>
      <c r="H91" s="88">
        <v>0</v>
      </c>
      <c r="I91" s="88">
        <v>0</v>
      </c>
      <c r="J91" s="88">
        <v>0</v>
      </c>
      <c r="K91" s="88">
        <v>0</v>
      </c>
      <c r="L91" s="88">
        <v>0</v>
      </c>
      <c r="M91" s="88">
        <v>0</v>
      </c>
      <c r="N91" s="88">
        <v>0</v>
      </c>
      <c r="O91" s="88">
        <v>0</v>
      </c>
      <c r="P91" s="88">
        <v>0</v>
      </c>
      <c r="Q91" s="88">
        <v>0</v>
      </c>
      <c r="R91" s="88">
        <v>0</v>
      </c>
      <c r="S91" s="88">
        <v>0</v>
      </c>
      <c r="T91" s="88">
        <v>0</v>
      </c>
      <c r="U91" s="88">
        <v>0</v>
      </c>
      <c r="V91" s="88">
        <v>0</v>
      </c>
      <c r="W91" s="88">
        <v>0</v>
      </c>
      <c r="X91" s="88">
        <v>0</v>
      </c>
      <c r="Y91" s="88">
        <v>0</v>
      </c>
      <c r="Z91" s="88">
        <v>0</v>
      </c>
      <c r="AA91" s="88">
        <v>0</v>
      </c>
      <c r="AB91" s="88">
        <v>0</v>
      </c>
      <c r="AC91" s="88">
        <v>0</v>
      </c>
      <c r="AD91" s="88">
        <v>0</v>
      </c>
      <c r="AE91" s="88">
        <v>0</v>
      </c>
      <c r="AF91" s="88">
        <v>0</v>
      </c>
      <c r="AG91" s="88">
        <v>0</v>
      </c>
      <c r="AH91" s="88">
        <v>0</v>
      </c>
      <c r="AI91" s="102"/>
      <c r="AJ91" s="88">
        <v>0.41450573396602636</v>
      </c>
      <c r="AK91" s="88">
        <v>0</v>
      </c>
      <c r="AL91" s="88">
        <v>0</v>
      </c>
      <c r="AM91" s="88">
        <v>0</v>
      </c>
      <c r="AN91" s="88">
        <v>0</v>
      </c>
      <c r="AO91" s="88">
        <v>0</v>
      </c>
      <c r="AP91" s="88">
        <v>0</v>
      </c>
      <c r="AQ91" s="88">
        <v>0</v>
      </c>
      <c r="AR91" s="88">
        <v>0</v>
      </c>
      <c r="AS91" s="88">
        <v>0</v>
      </c>
      <c r="AT91" s="88">
        <v>0</v>
      </c>
      <c r="AU91" s="88">
        <v>0</v>
      </c>
      <c r="AV91" s="88">
        <v>0</v>
      </c>
      <c r="AW91" s="88">
        <v>0</v>
      </c>
      <c r="AX91" s="88">
        <v>0</v>
      </c>
      <c r="AY91" s="88">
        <v>0</v>
      </c>
      <c r="AZ91" s="88">
        <v>0</v>
      </c>
      <c r="BA91" s="88">
        <v>0</v>
      </c>
      <c r="BB91" s="88">
        <v>0</v>
      </c>
      <c r="BC91" s="88">
        <v>0</v>
      </c>
      <c r="BD91" s="88">
        <v>0</v>
      </c>
      <c r="BE91" s="88">
        <v>0</v>
      </c>
      <c r="BF91" s="88">
        <v>0</v>
      </c>
      <c r="BG91" s="88">
        <v>0</v>
      </c>
      <c r="BH91" s="88">
        <v>0</v>
      </c>
      <c r="BI91" s="88">
        <v>0</v>
      </c>
      <c r="BJ91" s="88">
        <v>0</v>
      </c>
      <c r="BK91" s="88">
        <v>0</v>
      </c>
      <c r="BL91" s="88">
        <v>0</v>
      </c>
      <c r="BM91" s="88">
        <v>0</v>
      </c>
      <c r="BN91" s="88">
        <v>0</v>
      </c>
      <c r="BO91" s="102"/>
      <c r="BP91" s="102">
        <f t="shared" si="52"/>
        <v>0.83408004582131268</v>
      </c>
      <c r="BQ91" s="102">
        <f t="shared" si="52"/>
        <v>0</v>
      </c>
      <c r="BR91" s="102">
        <f t="shared" si="52"/>
        <v>0</v>
      </c>
      <c r="BS91" s="102">
        <f t="shared" si="52"/>
        <v>0</v>
      </c>
      <c r="BT91" s="102">
        <f t="shared" si="52"/>
        <v>0</v>
      </c>
      <c r="BU91" s="102">
        <f t="shared" si="52"/>
        <v>0</v>
      </c>
      <c r="BV91" s="102">
        <f t="shared" si="52"/>
        <v>0</v>
      </c>
      <c r="BW91" s="102">
        <f t="shared" si="52"/>
        <v>0</v>
      </c>
      <c r="BX91" s="102">
        <f t="shared" si="52"/>
        <v>0</v>
      </c>
      <c r="BY91" s="102">
        <f t="shared" si="52"/>
        <v>0</v>
      </c>
      <c r="BZ91" s="102">
        <f t="shared" si="52"/>
        <v>0</v>
      </c>
      <c r="CA91" s="102">
        <f t="shared" si="52"/>
        <v>0</v>
      </c>
      <c r="CB91" s="102">
        <f t="shared" si="52"/>
        <v>0</v>
      </c>
      <c r="CC91" s="102">
        <f t="shared" si="52"/>
        <v>0</v>
      </c>
      <c r="CD91" s="102">
        <f t="shared" si="52"/>
        <v>0</v>
      </c>
      <c r="CE91" s="102">
        <f t="shared" si="52"/>
        <v>0</v>
      </c>
      <c r="CF91" s="102">
        <f t="shared" si="50"/>
        <v>0</v>
      </c>
      <c r="CG91" s="102">
        <f t="shared" si="50"/>
        <v>0</v>
      </c>
      <c r="CH91" s="102">
        <f t="shared" si="50"/>
        <v>0</v>
      </c>
      <c r="CI91" s="102">
        <f t="shared" si="50"/>
        <v>0</v>
      </c>
      <c r="CJ91" s="102">
        <f t="shared" si="51"/>
        <v>0</v>
      </c>
      <c r="CK91" s="102">
        <f t="shared" si="51"/>
        <v>0</v>
      </c>
      <c r="CL91" s="102">
        <f t="shared" si="51"/>
        <v>0</v>
      </c>
      <c r="CM91" s="102">
        <f t="shared" si="51"/>
        <v>0</v>
      </c>
      <c r="CN91" s="102">
        <f t="shared" si="51"/>
        <v>0</v>
      </c>
      <c r="CO91" s="102">
        <f t="shared" si="51"/>
        <v>0</v>
      </c>
      <c r="CP91" s="102">
        <f t="shared" si="51"/>
        <v>0</v>
      </c>
      <c r="CQ91" s="102">
        <f t="shared" si="51"/>
        <v>0</v>
      </c>
      <c r="CR91" s="102">
        <f t="shared" si="51"/>
        <v>0</v>
      </c>
      <c r="CS91" s="102">
        <f t="shared" si="51"/>
        <v>0</v>
      </c>
      <c r="CT91" s="102">
        <f t="shared" si="51"/>
        <v>0</v>
      </c>
    </row>
    <row r="92" spans="1:98" s="88" customFormat="1">
      <c r="A92" t="s">
        <v>170</v>
      </c>
      <c r="B92" s="29" t="e">
        <f>B82</f>
        <v>#REF!</v>
      </c>
      <c r="C92" s="30">
        <f>C82</f>
        <v>0.21776909005426567</v>
      </c>
      <c r="D92" s="89">
        <v>0.29811027411355245</v>
      </c>
      <c r="E92" s="89">
        <v>0</v>
      </c>
      <c r="F92" s="89">
        <v>0</v>
      </c>
      <c r="G92" s="89">
        <v>0</v>
      </c>
      <c r="H92" s="89">
        <v>0</v>
      </c>
      <c r="I92" s="89">
        <v>0</v>
      </c>
      <c r="J92" s="89">
        <v>0</v>
      </c>
      <c r="K92" s="89">
        <v>0</v>
      </c>
      <c r="L92" s="89">
        <v>0</v>
      </c>
      <c r="M92" s="89">
        <v>0</v>
      </c>
      <c r="N92" s="89">
        <v>0</v>
      </c>
      <c r="O92" s="89">
        <v>0</v>
      </c>
      <c r="P92" s="89">
        <v>0</v>
      </c>
      <c r="Q92" s="89">
        <v>0</v>
      </c>
      <c r="R92" s="89">
        <v>0</v>
      </c>
      <c r="S92" s="89">
        <v>0</v>
      </c>
      <c r="T92" s="89">
        <v>0</v>
      </c>
      <c r="U92" s="89">
        <v>0</v>
      </c>
      <c r="V92" s="89">
        <v>0</v>
      </c>
      <c r="W92" s="89">
        <v>0</v>
      </c>
      <c r="X92" s="89">
        <v>0</v>
      </c>
      <c r="Y92" s="89">
        <v>0</v>
      </c>
      <c r="Z92" s="89">
        <v>0</v>
      </c>
      <c r="AA92" s="89">
        <v>0</v>
      </c>
      <c r="AB92" s="89">
        <v>0</v>
      </c>
      <c r="AC92" s="89">
        <v>0</v>
      </c>
      <c r="AD92" s="89">
        <v>0</v>
      </c>
      <c r="AE92" s="89">
        <v>0</v>
      </c>
      <c r="AF92" s="89">
        <v>0</v>
      </c>
      <c r="AG92" s="89">
        <v>0</v>
      </c>
      <c r="AH92" s="89">
        <v>0</v>
      </c>
      <c r="AI92" s="119"/>
      <c r="AJ92" s="89">
        <v>0.27767730849971844</v>
      </c>
      <c r="AK92" s="89">
        <v>0</v>
      </c>
      <c r="AL92" s="89">
        <v>0</v>
      </c>
      <c r="AM92" s="89">
        <v>0</v>
      </c>
      <c r="AN92" s="89">
        <v>0</v>
      </c>
      <c r="AO92" s="89">
        <v>0</v>
      </c>
      <c r="AP92" s="89">
        <v>0</v>
      </c>
      <c r="AQ92" s="89">
        <v>0</v>
      </c>
      <c r="AR92" s="89">
        <v>0</v>
      </c>
      <c r="AS92" s="89">
        <v>0</v>
      </c>
      <c r="AT92" s="89">
        <v>0</v>
      </c>
      <c r="AU92" s="89">
        <v>0</v>
      </c>
      <c r="AV92" s="89">
        <v>0</v>
      </c>
      <c r="AW92" s="89">
        <v>0</v>
      </c>
      <c r="AX92" s="89">
        <v>0</v>
      </c>
      <c r="AY92" s="89">
        <v>0</v>
      </c>
      <c r="AZ92" s="89">
        <v>0</v>
      </c>
      <c r="BA92" s="89">
        <v>0</v>
      </c>
      <c r="BB92" s="89">
        <v>0</v>
      </c>
      <c r="BC92" s="89">
        <v>0</v>
      </c>
      <c r="BD92" s="89">
        <v>0</v>
      </c>
      <c r="BE92" s="89">
        <v>0</v>
      </c>
      <c r="BF92" s="89">
        <v>0</v>
      </c>
      <c r="BG92" s="89">
        <v>0</v>
      </c>
      <c r="BH92" s="89">
        <v>0</v>
      </c>
      <c r="BI92" s="89">
        <v>0</v>
      </c>
      <c r="BJ92" s="89">
        <v>0</v>
      </c>
      <c r="BK92" s="89">
        <v>0</v>
      </c>
      <c r="BL92" s="89">
        <v>0</v>
      </c>
      <c r="BM92" s="89">
        <v>0</v>
      </c>
      <c r="BN92" s="89">
        <v>0</v>
      </c>
      <c r="BO92" s="119"/>
      <c r="BP92" s="89">
        <f t="shared" si="52"/>
        <v>0.5757875826132709</v>
      </c>
      <c r="BQ92" s="89">
        <f t="shared" si="52"/>
        <v>0</v>
      </c>
      <c r="BR92" s="89">
        <f t="shared" si="52"/>
        <v>0</v>
      </c>
      <c r="BS92" s="89">
        <f t="shared" si="52"/>
        <v>0</v>
      </c>
      <c r="BT92" s="89">
        <f t="shared" si="52"/>
        <v>0</v>
      </c>
      <c r="BU92" s="89">
        <f t="shared" si="52"/>
        <v>0</v>
      </c>
      <c r="BV92" s="89">
        <f t="shared" si="52"/>
        <v>0</v>
      </c>
      <c r="BW92" s="89">
        <f t="shared" si="52"/>
        <v>0</v>
      </c>
      <c r="BX92" s="89">
        <f t="shared" si="52"/>
        <v>0</v>
      </c>
      <c r="BY92" s="89">
        <f t="shared" si="52"/>
        <v>0</v>
      </c>
      <c r="BZ92" s="89">
        <f t="shared" si="52"/>
        <v>0</v>
      </c>
      <c r="CA92" s="89">
        <f t="shared" si="52"/>
        <v>0</v>
      </c>
      <c r="CB92" s="89">
        <f t="shared" si="52"/>
        <v>0</v>
      </c>
      <c r="CC92" s="89">
        <f t="shared" si="52"/>
        <v>0</v>
      </c>
      <c r="CD92" s="89">
        <f t="shared" si="52"/>
        <v>0</v>
      </c>
      <c r="CE92" s="89">
        <f t="shared" si="52"/>
        <v>0</v>
      </c>
      <c r="CF92" s="89">
        <f t="shared" si="50"/>
        <v>0</v>
      </c>
      <c r="CG92" s="89">
        <f t="shared" si="50"/>
        <v>0</v>
      </c>
      <c r="CH92" s="89">
        <f t="shared" si="50"/>
        <v>0</v>
      </c>
      <c r="CI92" s="89">
        <f t="shared" si="50"/>
        <v>0</v>
      </c>
      <c r="CJ92" s="89">
        <f t="shared" si="51"/>
        <v>0</v>
      </c>
      <c r="CK92" s="89">
        <f t="shared" si="51"/>
        <v>0</v>
      </c>
      <c r="CL92" s="89">
        <f t="shared" si="51"/>
        <v>0</v>
      </c>
      <c r="CM92" s="89">
        <f t="shared" si="51"/>
        <v>0</v>
      </c>
      <c r="CN92" s="89">
        <f t="shared" si="51"/>
        <v>0</v>
      </c>
      <c r="CO92" s="89">
        <f t="shared" si="51"/>
        <v>0</v>
      </c>
      <c r="CP92" s="89">
        <f t="shared" si="51"/>
        <v>0</v>
      </c>
      <c r="CQ92" s="89">
        <f t="shared" si="51"/>
        <v>0</v>
      </c>
      <c r="CR92" s="89">
        <f t="shared" si="51"/>
        <v>0</v>
      </c>
      <c r="CS92" s="89">
        <f t="shared" si="51"/>
        <v>0</v>
      </c>
      <c r="CT92" s="89">
        <f t="shared" si="51"/>
        <v>0</v>
      </c>
    </row>
    <row r="93" spans="1:98" s="88" customFormat="1">
      <c r="A93" t="s">
        <v>169</v>
      </c>
      <c r="B93" s="29" t="e">
        <f>B81</f>
        <v>#REF!</v>
      </c>
      <c r="C93" s="30">
        <f>C81</f>
        <v>9.1672129430486499E-2</v>
      </c>
      <c r="D93" s="88">
        <v>5.8011503323276863E-2</v>
      </c>
      <c r="E93" s="88">
        <v>0</v>
      </c>
      <c r="F93" s="88">
        <v>0</v>
      </c>
      <c r="G93" s="88">
        <v>0</v>
      </c>
      <c r="H93" s="88">
        <v>0</v>
      </c>
      <c r="I93" s="88">
        <v>0</v>
      </c>
      <c r="J93" s="88">
        <v>0</v>
      </c>
      <c r="K93" s="88">
        <v>0</v>
      </c>
      <c r="L93" s="88">
        <v>0</v>
      </c>
      <c r="M93" s="88">
        <v>0</v>
      </c>
      <c r="N93" s="88">
        <v>0</v>
      </c>
      <c r="O93" s="88">
        <v>0</v>
      </c>
      <c r="P93" s="88">
        <v>0</v>
      </c>
      <c r="Q93" s="88">
        <v>0</v>
      </c>
      <c r="R93" s="88">
        <v>0</v>
      </c>
      <c r="S93" s="88">
        <v>0</v>
      </c>
      <c r="T93" s="88">
        <v>0</v>
      </c>
      <c r="U93" s="88">
        <v>0</v>
      </c>
      <c r="V93" s="88">
        <v>0</v>
      </c>
      <c r="W93" s="88">
        <v>0</v>
      </c>
      <c r="X93" s="88">
        <v>0</v>
      </c>
      <c r="Y93" s="88">
        <v>0</v>
      </c>
      <c r="Z93" s="88">
        <v>0</v>
      </c>
      <c r="AA93" s="88">
        <v>0</v>
      </c>
      <c r="AB93" s="88">
        <v>0</v>
      </c>
      <c r="AC93" s="88">
        <v>0</v>
      </c>
      <c r="AD93" s="88">
        <v>0</v>
      </c>
      <c r="AE93" s="88">
        <v>0</v>
      </c>
      <c r="AF93" s="88">
        <v>0</v>
      </c>
      <c r="AG93" s="88">
        <v>0</v>
      </c>
      <c r="AH93" s="88">
        <v>0</v>
      </c>
      <c r="AI93" s="102"/>
      <c r="AJ93" s="88">
        <v>0</v>
      </c>
      <c r="AK93" s="88">
        <v>0</v>
      </c>
      <c r="AL93" s="88">
        <v>0</v>
      </c>
      <c r="AM93" s="88">
        <v>0</v>
      </c>
      <c r="AN93" s="88">
        <v>0</v>
      </c>
      <c r="AO93" s="88">
        <v>0</v>
      </c>
      <c r="AP93" s="88">
        <v>0</v>
      </c>
      <c r="AQ93" s="88">
        <v>0</v>
      </c>
      <c r="AR93" s="88">
        <v>0</v>
      </c>
      <c r="AS93" s="88">
        <v>0</v>
      </c>
      <c r="AT93" s="88">
        <v>0</v>
      </c>
      <c r="AU93" s="88">
        <v>0</v>
      </c>
      <c r="AV93" s="88">
        <v>0</v>
      </c>
      <c r="AW93" s="88">
        <v>0</v>
      </c>
      <c r="AX93" s="88">
        <v>0</v>
      </c>
      <c r="AY93" s="88">
        <v>0</v>
      </c>
      <c r="AZ93" s="88">
        <v>0</v>
      </c>
      <c r="BA93" s="88">
        <v>0</v>
      </c>
      <c r="BB93" s="88">
        <v>0</v>
      </c>
      <c r="BC93" s="88">
        <v>0</v>
      </c>
      <c r="BD93" s="88">
        <v>0</v>
      </c>
      <c r="BE93" s="88">
        <v>0</v>
      </c>
      <c r="BF93" s="88">
        <v>0</v>
      </c>
      <c r="BG93" s="88">
        <v>0</v>
      </c>
      <c r="BH93" s="88">
        <v>0</v>
      </c>
      <c r="BI93" s="88">
        <v>0</v>
      </c>
      <c r="BJ93" s="88">
        <v>0</v>
      </c>
      <c r="BK93" s="88">
        <v>0</v>
      </c>
      <c r="BL93" s="88">
        <v>0</v>
      </c>
      <c r="BM93" s="88">
        <v>0</v>
      </c>
      <c r="BN93" s="88">
        <v>0</v>
      </c>
      <c r="BO93" s="102"/>
      <c r="BP93" s="102">
        <f t="shared" si="52"/>
        <v>5.8011503323276863E-2</v>
      </c>
      <c r="BQ93" s="102">
        <f t="shared" si="52"/>
        <v>0</v>
      </c>
      <c r="BR93" s="102">
        <f t="shared" si="52"/>
        <v>0</v>
      </c>
      <c r="BS93" s="102">
        <f t="shared" si="52"/>
        <v>0</v>
      </c>
      <c r="BT93" s="102">
        <f t="shared" si="52"/>
        <v>0</v>
      </c>
      <c r="BU93" s="102">
        <f t="shared" si="52"/>
        <v>0</v>
      </c>
      <c r="BV93" s="102">
        <f t="shared" si="52"/>
        <v>0</v>
      </c>
      <c r="BW93" s="102">
        <f t="shared" si="52"/>
        <v>0</v>
      </c>
      <c r="BX93" s="102">
        <f t="shared" si="52"/>
        <v>0</v>
      </c>
      <c r="BY93" s="102">
        <f t="shared" si="52"/>
        <v>0</v>
      </c>
      <c r="BZ93" s="102">
        <f t="shared" si="52"/>
        <v>0</v>
      </c>
      <c r="CA93" s="102">
        <f t="shared" si="52"/>
        <v>0</v>
      </c>
      <c r="CB93" s="102">
        <f t="shared" si="52"/>
        <v>0</v>
      </c>
      <c r="CC93" s="102">
        <f t="shared" si="52"/>
        <v>0</v>
      </c>
      <c r="CD93" s="102">
        <f t="shared" si="52"/>
        <v>0</v>
      </c>
      <c r="CE93" s="102">
        <f t="shared" si="52"/>
        <v>0</v>
      </c>
      <c r="CF93" s="102">
        <f t="shared" si="50"/>
        <v>0</v>
      </c>
      <c r="CG93" s="102">
        <f t="shared" si="50"/>
        <v>0</v>
      </c>
      <c r="CH93" s="102">
        <f t="shared" si="50"/>
        <v>0</v>
      </c>
      <c r="CI93" s="102">
        <f t="shared" si="50"/>
        <v>0</v>
      </c>
      <c r="CJ93" s="102">
        <f t="shared" si="51"/>
        <v>0</v>
      </c>
      <c r="CK93" s="102">
        <f t="shared" si="51"/>
        <v>0</v>
      </c>
      <c r="CL93" s="102">
        <f t="shared" si="51"/>
        <v>0</v>
      </c>
      <c r="CM93" s="102">
        <f t="shared" si="51"/>
        <v>0</v>
      </c>
      <c r="CN93" s="102">
        <f t="shared" si="51"/>
        <v>0</v>
      </c>
      <c r="CO93" s="102">
        <f t="shared" si="51"/>
        <v>0</v>
      </c>
      <c r="CP93" s="102">
        <f t="shared" si="51"/>
        <v>0</v>
      </c>
      <c r="CQ93" s="102">
        <f t="shared" si="51"/>
        <v>0</v>
      </c>
      <c r="CR93" s="102">
        <f t="shared" si="51"/>
        <v>0</v>
      </c>
      <c r="CS93" s="102">
        <f t="shared" si="51"/>
        <v>0</v>
      </c>
      <c r="CT93" s="102">
        <f t="shared" si="51"/>
        <v>0</v>
      </c>
    </row>
    <row r="94" spans="1:98" s="88" customFormat="1">
      <c r="A94" t="s">
        <v>171</v>
      </c>
      <c r="B94" s="29" t="e">
        <f>B83</f>
        <v>#REF!</v>
      </c>
      <c r="C94" s="30">
        <f>C83</f>
        <v>8.3882342447225838E-2</v>
      </c>
      <c r="D94" s="88">
        <v>6.514238118755257E-2</v>
      </c>
      <c r="E94" s="88">
        <v>0</v>
      </c>
      <c r="F94" s="88">
        <v>0</v>
      </c>
      <c r="G94" s="88">
        <v>0</v>
      </c>
      <c r="H94" s="88">
        <v>0</v>
      </c>
      <c r="I94" s="88">
        <v>0</v>
      </c>
      <c r="J94" s="88">
        <v>0</v>
      </c>
      <c r="K94" s="88">
        <v>0</v>
      </c>
      <c r="L94" s="88">
        <v>0</v>
      </c>
      <c r="M94" s="88">
        <v>0</v>
      </c>
      <c r="N94" s="88">
        <v>0</v>
      </c>
      <c r="O94" s="88">
        <v>0</v>
      </c>
      <c r="P94" s="88">
        <v>0</v>
      </c>
      <c r="Q94" s="88">
        <v>0</v>
      </c>
      <c r="R94" s="88">
        <v>0</v>
      </c>
      <c r="S94" s="88">
        <v>0</v>
      </c>
      <c r="T94" s="88">
        <v>0</v>
      </c>
      <c r="U94" s="88">
        <v>0</v>
      </c>
      <c r="V94" s="88">
        <v>0</v>
      </c>
      <c r="W94" s="88">
        <v>0</v>
      </c>
      <c r="X94" s="88">
        <v>0</v>
      </c>
      <c r="Y94" s="88">
        <v>0</v>
      </c>
      <c r="Z94" s="88">
        <v>0</v>
      </c>
      <c r="AA94" s="88">
        <v>0</v>
      </c>
      <c r="AB94" s="88">
        <v>0</v>
      </c>
      <c r="AC94" s="88">
        <v>0</v>
      </c>
      <c r="AD94" s="88">
        <v>0</v>
      </c>
      <c r="AE94" s="88">
        <v>0</v>
      </c>
      <c r="AF94" s="88">
        <v>0</v>
      </c>
      <c r="AG94" s="88">
        <v>0</v>
      </c>
      <c r="AH94" s="88">
        <v>0</v>
      </c>
      <c r="AI94" s="102"/>
      <c r="AJ94" s="88">
        <v>6.2466749645594649E-2</v>
      </c>
      <c r="AK94" s="88">
        <v>0</v>
      </c>
      <c r="AL94" s="88">
        <v>0</v>
      </c>
      <c r="AM94" s="88">
        <v>0</v>
      </c>
      <c r="AN94" s="88">
        <v>0</v>
      </c>
      <c r="AO94" s="88">
        <v>0</v>
      </c>
      <c r="AP94" s="88">
        <v>0</v>
      </c>
      <c r="AQ94" s="88">
        <v>0</v>
      </c>
      <c r="AR94" s="88">
        <v>0</v>
      </c>
      <c r="AS94" s="88">
        <v>0</v>
      </c>
      <c r="AT94" s="88">
        <v>0</v>
      </c>
      <c r="AU94" s="88">
        <v>0</v>
      </c>
      <c r="AV94" s="88">
        <v>0</v>
      </c>
      <c r="AW94" s="88">
        <v>0</v>
      </c>
      <c r="AX94" s="88">
        <v>0</v>
      </c>
      <c r="AY94" s="88">
        <v>0</v>
      </c>
      <c r="AZ94" s="88">
        <v>0</v>
      </c>
      <c r="BA94" s="88">
        <v>0</v>
      </c>
      <c r="BB94" s="88">
        <v>0</v>
      </c>
      <c r="BC94" s="88">
        <v>0</v>
      </c>
      <c r="BD94" s="88">
        <v>0</v>
      </c>
      <c r="BE94" s="88">
        <v>0</v>
      </c>
      <c r="BF94" s="88">
        <v>0</v>
      </c>
      <c r="BG94" s="88">
        <v>0</v>
      </c>
      <c r="BH94" s="88">
        <v>0</v>
      </c>
      <c r="BI94" s="88">
        <v>0</v>
      </c>
      <c r="BJ94" s="88">
        <v>0</v>
      </c>
      <c r="BK94" s="88">
        <v>0</v>
      </c>
      <c r="BL94" s="88">
        <v>0</v>
      </c>
      <c r="BM94" s="88">
        <v>0</v>
      </c>
      <c r="BN94" s="88">
        <v>0</v>
      </c>
      <c r="BO94" s="102"/>
      <c r="BP94" s="102">
        <f t="shared" si="52"/>
        <v>0.12760913083314723</v>
      </c>
      <c r="BQ94" s="102">
        <f t="shared" si="52"/>
        <v>0</v>
      </c>
      <c r="BR94" s="102">
        <f t="shared" si="52"/>
        <v>0</v>
      </c>
      <c r="BS94" s="102">
        <f t="shared" si="52"/>
        <v>0</v>
      </c>
      <c r="BT94" s="102">
        <f t="shared" si="52"/>
        <v>0</v>
      </c>
      <c r="BU94" s="102">
        <f t="shared" si="52"/>
        <v>0</v>
      </c>
      <c r="BV94" s="102">
        <f t="shared" si="52"/>
        <v>0</v>
      </c>
      <c r="BW94" s="102">
        <f t="shared" si="52"/>
        <v>0</v>
      </c>
      <c r="BX94" s="102">
        <f t="shared" si="52"/>
        <v>0</v>
      </c>
      <c r="BY94" s="102">
        <f t="shared" si="52"/>
        <v>0</v>
      </c>
      <c r="BZ94" s="102">
        <f t="shared" si="52"/>
        <v>0</v>
      </c>
      <c r="CA94" s="102">
        <f t="shared" si="52"/>
        <v>0</v>
      </c>
      <c r="CB94" s="102">
        <f t="shared" si="52"/>
        <v>0</v>
      </c>
      <c r="CC94" s="102">
        <f t="shared" si="52"/>
        <v>0</v>
      </c>
      <c r="CD94" s="102">
        <f t="shared" si="52"/>
        <v>0</v>
      </c>
      <c r="CE94" s="102">
        <f t="shared" si="52"/>
        <v>0</v>
      </c>
      <c r="CF94" s="102">
        <f t="shared" si="50"/>
        <v>0</v>
      </c>
      <c r="CG94" s="102">
        <f t="shared" si="50"/>
        <v>0</v>
      </c>
      <c r="CH94" s="102">
        <f t="shared" si="50"/>
        <v>0</v>
      </c>
      <c r="CI94" s="102">
        <f t="shared" si="50"/>
        <v>0</v>
      </c>
      <c r="CJ94" s="102">
        <f t="shared" si="51"/>
        <v>0</v>
      </c>
      <c r="CK94" s="102">
        <f t="shared" si="51"/>
        <v>0</v>
      </c>
      <c r="CL94" s="102">
        <f t="shared" si="51"/>
        <v>0</v>
      </c>
      <c r="CM94" s="102">
        <f t="shared" si="51"/>
        <v>0</v>
      </c>
      <c r="CN94" s="102">
        <f t="shared" si="51"/>
        <v>0</v>
      </c>
      <c r="CO94" s="102">
        <f t="shared" si="51"/>
        <v>0</v>
      </c>
      <c r="CP94" s="102">
        <f t="shared" si="51"/>
        <v>0</v>
      </c>
      <c r="CQ94" s="102">
        <f t="shared" si="51"/>
        <v>0</v>
      </c>
      <c r="CR94" s="102">
        <f t="shared" si="51"/>
        <v>0</v>
      </c>
      <c r="CS94" s="102">
        <f t="shared" si="51"/>
        <v>0</v>
      </c>
      <c r="CT94" s="102">
        <f t="shared" si="51"/>
        <v>0</v>
      </c>
    </row>
    <row r="95" spans="1:98" s="88" customFormat="1">
      <c r="A95" t="s">
        <v>119</v>
      </c>
      <c r="B95" s="29" t="e">
        <f>B85+B86+B87</f>
        <v>#REF!</v>
      </c>
      <c r="C95" s="29">
        <f>C85+C86+C87</f>
        <v>0.20494863221548609</v>
      </c>
      <c r="D95" s="93">
        <v>0.15916152952033172</v>
      </c>
      <c r="E95" s="93">
        <v>0</v>
      </c>
      <c r="F95" s="93">
        <v>0</v>
      </c>
      <c r="G95" s="93">
        <v>0</v>
      </c>
      <c r="H95" s="93">
        <v>0</v>
      </c>
      <c r="I95" s="93">
        <v>0</v>
      </c>
      <c r="J95" s="93">
        <v>0</v>
      </c>
      <c r="K95" s="93">
        <v>0</v>
      </c>
      <c r="L95" s="93">
        <v>0</v>
      </c>
      <c r="M95" s="93">
        <v>0</v>
      </c>
      <c r="N95" s="93">
        <v>0</v>
      </c>
      <c r="O95" s="93">
        <v>0</v>
      </c>
      <c r="P95" s="93">
        <v>0</v>
      </c>
      <c r="Q95" s="93">
        <v>0</v>
      </c>
      <c r="R95" s="93">
        <v>0</v>
      </c>
      <c r="S95" s="93">
        <v>0</v>
      </c>
      <c r="T95" s="93">
        <v>0</v>
      </c>
      <c r="U95" s="93">
        <v>0</v>
      </c>
      <c r="V95" s="93">
        <v>0</v>
      </c>
      <c r="W95" s="93">
        <v>0</v>
      </c>
      <c r="X95" s="93">
        <v>0</v>
      </c>
      <c r="Y95" s="93">
        <v>0</v>
      </c>
      <c r="Z95" s="93">
        <v>0</v>
      </c>
      <c r="AA95" s="93">
        <v>0</v>
      </c>
      <c r="AB95" s="93">
        <v>0</v>
      </c>
      <c r="AC95" s="93">
        <v>0</v>
      </c>
      <c r="AD95" s="93">
        <v>0</v>
      </c>
      <c r="AE95" s="93">
        <v>0</v>
      </c>
      <c r="AF95" s="93">
        <v>0</v>
      </c>
      <c r="AG95" s="93">
        <v>0</v>
      </c>
      <c r="AH95" s="93">
        <v>0</v>
      </c>
      <c r="AI95" s="102"/>
      <c r="AJ95" s="93">
        <v>0.24535020788866063</v>
      </c>
      <c r="AK95" s="93">
        <v>0</v>
      </c>
      <c r="AL95" s="93">
        <v>0</v>
      </c>
      <c r="AM95" s="93">
        <v>0</v>
      </c>
      <c r="AN95" s="93">
        <v>0</v>
      </c>
      <c r="AO95" s="93">
        <v>0</v>
      </c>
      <c r="AP95" s="93">
        <v>0</v>
      </c>
      <c r="AQ95" s="93">
        <v>0</v>
      </c>
      <c r="AR95" s="93">
        <v>0</v>
      </c>
      <c r="AS95" s="93">
        <v>0</v>
      </c>
      <c r="AT95" s="93">
        <v>0</v>
      </c>
      <c r="AU95" s="93">
        <v>0</v>
      </c>
      <c r="AV95" s="93">
        <v>0</v>
      </c>
      <c r="AW95" s="93">
        <v>0</v>
      </c>
      <c r="AX95" s="93">
        <v>0</v>
      </c>
      <c r="AY95" s="93">
        <v>0</v>
      </c>
      <c r="AZ95" s="93">
        <v>0</v>
      </c>
      <c r="BA95" s="93">
        <v>0</v>
      </c>
      <c r="BB95" s="93">
        <v>0</v>
      </c>
      <c r="BC95" s="93">
        <v>0</v>
      </c>
      <c r="BD95" s="93">
        <v>0</v>
      </c>
      <c r="BE95" s="93">
        <v>0</v>
      </c>
      <c r="BF95" s="93">
        <v>0</v>
      </c>
      <c r="BG95" s="93">
        <v>0</v>
      </c>
      <c r="BH95" s="93">
        <v>0</v>
      </c>
      <c r="BI95" s="93">
        <v>0</v>
      </c>
      <c r="BJ95" s="93">
        <v>0</v>
      </c>
      <c r="BK95" s="93">
        <v>0</v>
      </c>
      <c r="BL95" s="93">
        <v>0</v>
      </c>
      <c r="BM95" s="93">
        <v>0</v>
      </c>
      <c r="BN95" s="93">
        <v>0</v>
      </c>
      <c r="BO95" s="120"/>
      <c r="BP95" s="93">
        <f t="shared" si="52"/>
        <v>0.40451173740899238</v>
      </c>
      <c r="BQ95" s="93">
        <f t="shared" si="52"/>
        <v>0</v>
      </c>
      <c r="BR95" s="93">
        <f t="shared" si="52"/>
        <v>0</v>
      </c>
      <c r="BS95" s="93">
        <f t="shared" si="52"/>
        <v>0</v>
      </c>
      <c r="BT95" s="93">
        <f t="shared" si="52"/>
        <v>0</v>
      </c>
      <c r="BU95" s="93">
        <f t="shared" si="52"/>
        <v>0</v>
      </c>
      <c r="BV95" s="93">
        <f t="shared" si="52"/>
        <v>0</v>
      </c>
      <c r="BW95" s="93">
        <f t="shared" si="52"/>
        <v>0</v>
      </c>
      <c r="BX95" s="93">
        <f t="shared" si="52"/>
        <v>0</v>
      </c>
      <c r="BY95" s="93">
        <f t="shared" si="52"/>
        <v>0</v>
      </c>
      <c r="BZ95" s="93">
        <f t="shared" si="52"/>
        <v>0</v>
      </c>
      <c r="CA95" s="93">
        <f t="shared" si="52"/>
        <v>0</v>
      </c>
      <c r="CB95" s="93">
        <f t="shared" si="52"/>
        <v>0</v>
      </c>
      <c r="CC95" s="93">
        <f t="shared" si="52"/>
        <v>0</v>
      </c>
      <c r="CD95" s="93">
        <f t="shared" si="52"/>
        <v>0</v>
      </c>
      <c r="CE95" s="93">
        <f t="shared" si="52"/>
        <v>0</v>
      </c>
      <c r="CF95" s="93">
        <f t="shared" si="50"/>
        <v>0</v>
      </c>
      <c r="CG95" s="93">
        <f t="shared" si="50"/>
        <v>0</v>
      </c>
      <c r="CH95" s="93">
        <f t="shared" si="50"/>
        <v>0</v>
      </c>
      <c r="CI95" s="93">
        <f t="shared" si="50"/>
        <v>0</v>
      </c>
      <c r="CJ95" s="93">
        <f t="shared" si="51"/>
        <v>0</v>
      </c>
      <c r="CK95" s="93">
        <f t="shared" si="51"/>
        <v>0</v>
      </c>
      <c r="CL95" s="93">
        <f t="shared" si="51"/>
        <v>0</v>
      </c>
      <c r="CM95" s="93">
        <f t="shared" si="51"/>
        <v>0</v>
      </c>
      <c r="CN95" s="93">
        <f t="shared" si="51"/>
        <v>0</v>
      </c>
      <c r="CO95" s="93">
        <f t="shared" si="51"/>
        <v>0</v>
      </c>
      <c r="CP95" s="93">
        <f t="shared" si="51"/>
        <v>0</v>
      </c>
      <c r="CQ95" s="93">
        <f t="shared" si="51"/>
        <v>0</v>
      </c>
      <c r="CR95" s="93">
        <f t="shared" si="51"/>
        <v>0</v>
      </c>
      <c r="CS95" s="93">
        <f t="shared" ref="CS95:CT124" si="55">AG95+BM95</f>
        <v>0</v>
      </c>
      <c r="CT95" s="93">
        <f t="shared" si="55"/>
        <v>0</v>
      </c>
    </row>
    <row r="96" spans="1:98" s="88" customFormat="1" ht="15.75" thickBot="1">
      <c r="A96" t="s">
        <v>174</v>
      </c>
      <c r="B96" s="29">
        <f>B87</f>
        <v>0</v>
      </c>
      <c r="C96" s="30">
        <f>C87</f>
        <v>0</v>
      </c>
      <c r="D96" s="119">
        <v>0</v>
      </c>
      <c r="E96" s="119">
        <v>0</v>
      </c>
      <c r="F96" s="119">
        <v>0</v>
      </c>
      <c r="G96" s="119">
        <v>0</v>
      </c>
      <c r="H96" s="119">
        <v>0</v>
      </c>
      <c r="I96" s="119">
        <v>0</v>
      </c>
      <c r="J96" s="119">
        <v>0</v>
      </c>
      <c r="K96" s="119">
        <v>0</v>
      </c>
      <c r="L96" s="119">
        <v>0</v>
      </c>
      <c r="M96" s="119">
        <v>0</v>
      </c>
      <c r="N96" s="119">
        <v>0</v>
      </c>
      <c r="O96" s="119">
        <v>0</v>
      </c>
      <c r="P96" s="119">
        <v>0</v>
      </c>
      <c r="Q96" s="119">
        <v>0</v>
      </c>
      <c r="R96" s="119">
        <v>0</v>
      </c>
      <c r="S96" s="119">
        <v>0</v>
      </c>
      <c r="T96" s="119">
        <v>0</v>
      </c>
      <c r="U96" s="119">
        <v>0</v>
      </c>
      <c r="V96" s="119">
        <v>0</v>
      </c>
      <c r="W96" s="119">
        <v>0</v>
      </c>
      <c r="X96" s="119">
        <v>0</v>
      </c>
      <c r="Y96" s="119">
        <v>0</v>
      </c>
      <c r="Z96" s="119">
        <v>0</v>
      </c>
      <c r="AA96" s="119">
        <v>0</v>
      </c>
      <c r="AB96" s="119">
        <v>0</v>
      </c>
      <c r="AC96" s="119">
        <v>0</v>
      </c>
      <c r="AD96" s="119">
        <v>0</v>
      </c>
      <c r="AE96" s="119">
        <v>0</v>
      </c>
      <c r="AF96" s="119">
        <v>0</v>
      </c>
      <c r="AG96" s="119">
        <v>0</v>
      </c>
      <c r="AH96" s="119">
        <v>0</v>
      </c>
      <c r="AI96" s="102"/>
      <c r="AJ96" s="119">
        <v>0</v>
      </c>
      <c r="AK96" s="119">
        <v>0</v>
      </c>
      <c r="AL96" s="119">
        <v>0</v>
      </c>
      <c r="AM96" s="119">
        <v>0</v>
      </c>
      <c r="AN96" s="119">
        <v>0</v>
      </c>
      <c r="AO96" s="119">
        <v>0</v>
      </c>
      <c r="AP96" s="119">
        <v>0</v>
      </c>
      <c r="AQ96" s="119">
        <v>0</v>
      </c>
      <c r="AR96" s="119">
        <v>0</v>
      </c>
      <c r="AS96" s="119">
        <v>0</v>
      </c>
      <c r="AT96" s="119">
        <v>0</v>
      </c>
      <c r="AU96" s="119">
        <v>0</v>
      </c>
      <c r="AV96" s="119">
        <v>0</v>
      </c>
      <c r="AW96" s="119">
        <v>0</v>
      </c>
      <c r="AX96" s="119">
        <v>0</v>
      </c>
      <c r="AY96" s="119">
        <v>0</v>
      </c>
      <c r="AZ96" s="119">
        <v>0</v>
      </c>
      <c r="BA96" s="119">
        <v>0</v>
      </c>
      <c r="BB96" s="119">
        <v>0</v>
      </c>
      <c r="BC96" s="119">
        <v>0</v>
      </c>
      <c r="BD96" s="119">
        <v>0</v>
      </c>
      <c r="BE96" s="119">
        <v>0</v>
      </c>
      <c r="BF96" s="119">
        <v>0</v>
      </c>
      <c r="BG96" s="119">
        <v>0</v>
      </c>
      <c r="BH96" s="119">
        <v>0</v>
      </c>
      <c r="BI96" s="119">
        <v>0</v>
      </c>
      <c r="BJ96" s="119">
        <v>0</v>
      </c>
      <c r="BK96" s="119">
        <v>0</v>
      </c>
      <c r="BL96" s="119">
        <v>0</v>
      </c>
      <c r="BM96" s="119">
        <v>0</v>
      </c>
      <c r="BN96" s="119">
        <v>0</v>
      </c>
      <c r="BO96" s="119"/>
      <c r="BP96" s="119">
        <f t="shared" si="52"/>
        <v>0</v>
      </c>
      <c r="BQ96" s="119">
        <f t="shared" si="52"/>
        <v>0</v>
      </c>
      <c r="BR96" s="119">
        <f t="shared" si="52"/>
        <v>0</v>
      </c>
      <c r="BS96" s="119">
        <f t="shared" si="52"/>
        <v>0</v>
      </c>
      <c r="BT96" s="119">
        <f t="shared" si="52"/>
        <v>0</v>
      </c>
      <c r="BU96" s="119">
        <f t="shared" si="52"/>
        <v>0</v>
      </c>
      <c r="BV96" s="119">
        <f t="shared" si="52"/>
        <v>0</v>
      </c>
      <c r="BW96" s="119">
        <f t="shared" si="52"/>
        <v>0</v>
      </c>
      <c r="BX96" s="119">
        <f t="shared" ref="BP96:CE112" si="56">L96+AR96</f>
        <v>0</v>
      </c>
      <c r="BY96" s="119">
        <f t="shared" si="56"/>
        <v>0</v>
      </c>
      <c r="BZ96" s="119">
        <f t="shared" si="56"/>
        <v>0</v>
      </c>
      <c r="CA96" s="119">
        <f t="shared" si="56"/>
        <v>0</v>
      </c>
      <c r="CB96" s="119">
        <f t="shared" si="56"/>
        <v>0</v>
      </c>
      <c r="CC96" s="119">
        <f t="shared" si="56"/>
        <v>0</v>
      </c>
      <c r="CD96" s="119">
        <f t="shared" si="56"/>
        <v>0</v>
      </c>
      <c r="CE96" s="119">
        <f t="shared" si="56"/>
        <v>0</v>
      </c>
      <c r="CF96" s="119">
        <f t="shared" si="50"/>
        <v>0</v>
      </c>
      <c r="CG96" s="119">
        <f t="shared" si="50"/>
        <v>0</v>
      </c>
      <c r="CH96" s="119">
        <f t="shared" si="50"/>
        <v>0</v>
      </c>
      <c r="CI96" s="119">
        <f t="shared" si="50"/>
        <v>0</v>
      </c>
      <c r="CJ96" s="119">
        <f t="shared" si="50"/>
        <v>0</v>
      </c>
      <c r="CK96" s="119">
        <f t="shared" si="50"/>
        <v>0</v>
      </c>
      <c r="CL96" s="119">
        <f t="shared" si="50"/>
        <v>0</v>
      </c>
      <c r="CM96" s="119">
        <f t="shared" si="50"/>
        <v>0</v>
      </c>
      <c r="CN96" s="119">
        <f t="shared" si="50"/>
        <v>0</v>
      </c>
      <c r="CO96" s="119">
        <f t="shared" si="50"/>
        <v>0</v>
      </c>
      <c r="CP96" s="119">
        <f t="shared" si="50"/>
        <v>0</v>
      </c>
      <c r="CQ96" s="119">
        <f t="shared" si="50"/>
        <v>0</v>
      </c>
      <c r="CR96" s="119">
        <f t="shared" si="50"/>
        <v>0</v>
      </c>
      <c r="CS96" s="119">
        <f t="shared" si="55"/>
        <v>0</v>
      </c>
      <c r="CT96" s="119">
        <f t="shared" si="55"/>
        <v>0</v>
      </c>
    </row>
    <row r="97" spans="1:98" s="88" customFormat="1" ht="15.75" thickBot="1">
      <c r="A97" s="31" t="s">
        <v>3</v>
      </c>
      <c r="B97" s="54" t="e">
        <f>SUM(B91:B96)</f>
        <v>#REF!</v>
      </c>
      <c r="C97" s="55">
        <f>SUM(C91:C96)</f>
        <v>1</v>
      </c>
      <c r="D97" s="88">
        <v>0.99999999999999989</v>
      </c>
      <c r="E97" s="88">
        <v>0</v>
      </c>
      <c r="F97" s="88">
        <v>0</v>
      </c>
      <c r="G97" s="88">
        <v>0</v>
      </c>
      <c r="H97" s="88">
        <v>0</v>
      </c>
      <c r="I97" s="88">
        <v>0</v>
      </c>
      <c r="J97" s="88">
        <v>0</v>
      </c>
      <c r="K97" s="88">
        <v>0</v>
      </c>
      <c r="L97" s="88">
        <v>0</v>
      </c>
      <c r="M97" s="88">
        <v>0</v>
      </c>
      <c r="N97" s="88">
        <v>0</v>
      </c>
      <c r="O97" s="88">
        <v>0</v>
      </c>
      <c r="P97" s="88">
        <v>0</v>
      </c>
      <c r="Q97" s="88">
        <v>0</v>
      </c>
      <c r="R97" s="88">
        <v>0</v>
      </c>
      <c r="S97" s="88">
        <v>0</v>
      </c>
      <c r="T97" s="88">
        <v>0</v>
      </c>
      <c r="U97" s="88">
        <v>0</v>
      </c>
      <c r="V97" s="88">
        <v>0</v>
      </c>
      <c r="W97" s="88">
        <v>0</v>
      </c>
      <c r="X97" s="88">
        <v>0</v>
      </c>
      <c r="Y97" s="88">
        <v>0</v>
      </c>
      <c r="Z97" s="88">
        <v>0</v>
      </c>
      <c r="AA97" s="88">
        <v>0</v>
      </c>
      <c r="AB97" s="88">
        <v>0</v>
      </c>
      <c r="AC97" s="88">
        <v>0</v>
      </c>
      <c r="AD97" s="88">
        <v>0</v>
      </c>
      <c r="AE97" s="88">
        <v>0</v>
      </c>
      <c r="AF97" s="88">
        <v>0</v>
      </c>
      <c r="AG97" s="88">
        <v>0</v>
      </c>
      <c r="AH97" s="88">
        <v>0</v>
      </c>
      <c r="AI97" s="102"/>
      <c r="AJ97" s="88">
        <v>1</v>
      </c>
      <c r="AK97" s="88">
        <v>0</v>
      </c>
      <c r="AL97" s="88">
        <v>0</v>
      </c>
      <c r="AM97" s="88">
        <v>0</v>
      </c>
      <c r="AN97" s="88">
        <v>0</v>
      </c>
      <c r="AO97" s="88">
        <v>0</v>
      </c>
      <c r="AP97" s="88">
        <v>0</v>
      </c>
      <c r="AQ97" s="88">
        <v>0</v>
      </c>
      <c r="AR97" s="88">
        <v>0</v>
      </c>
      <c r="AS97" s="88">
        <v>0</v>
      </c>
      <c r="AT97" s="88">
        <v>0</v>
      </c>
      <c r="AU97" s="88">
        <v>0</v>
      </c>
      <c r="AV97" s="88">
        <v>0</v>
      </c>
      <c r="AW97" s="88">
        <v>0</v>
      </c>
      <c r="AX97" s="88">
        <v>0</v>
      </c>
      <c r="AY97" s="88">
        <v>0</v>
      </c>
      <c r="AZ97" s="88">
        <v>0</v>
      </c>
      <c r="BA97" s="88">
        <v>0</v>
      </c>
      <c r="BB97" s="88">
        <v>0</v>
      </c>
      <c r="BC97" s="88">
        <v>0</v>
      </c>
      <c r="BD97" s="88">
        <v>0</v>
      </c>
      <c r="BE97" s="88">
        <v>0</v>
      </c>
      <c r="BF97" s="88">
        <v>0</v>
      </c>
      <c r="BG97" s="88">
        <v>0</v>
      </c>
      <c r="BH97" s="88">
        <v>0</v>
      </c>
      <c r="BI97" s="88">
        <v>0</v>
      </c>
      <c r="BJ97" s="88">
        <v>0</v>
      </c>
      <c r="BK97" s="88">
        <v>0</v>
      </c>
      <c r="BL97" s="88">
        <v>0</v>
      </c>
      <c r="BM97" s="88">
        <v>0</v>
      </c>
      <c r="BN97" s="88">
        <v>0</v>
      </c>
      <c r="BO97" s="102"/>
      <c r="BP97" s="102">
        <f t="shared" si="56"/>
        <v>2</v>
      </c>
      <c r="BQ97" s="102">
        <f t="shared" si="56"/>
        <v>0</v>
      </c>
      <c r="BR97" s="102">
        <f t="shared" si="56"/>
        <v>0</v>
      </c>
      <c r="BS97" s="102">
        <f t="shared" si="56"/>
        <v>0</v>
      </c>
      <c r="BT97" s="102">
        <f t="shared" si="56"/>
        <v>0</v>
      </c>
      <c r="BU97" s="102">
        <f t="shared" si="56"/>
        <v>0</v>
      </c>
      <c r="BV97" s="102">
        <f t="shared" si="56"/>
        <v>0</v>
      </c>
      <c r="BW97" s="102">
        <f t="shared" si="56"/>
        <v>0</v>
      </c>
      <c r="BX97" s="102">
        <f t="shared" si="56"/>
        <v>0</v>
      </c>
      <c r="BY97" s="102">
        <f t="shared" si="56"/>
        <v>0</v>
      </c>
      <c r="BZ97" s="102">
        <f t="shared" si="56"/>
        <v>0</v>
      </c>
      <c r="CA97" s="102">
        <f t="shared" si="56"/>
        <v>0</v>
      </c>
      <c r="CB97" s="102">
        <f t="shared" si="56"/>
        <v>0</v>
      </c>
      <c r="CC97" s="102">
        <f t="shared" si="56"/>
        <v>0</v>
      </c>
      <c r="CD97" s="102">
        <f t="shared" si="56"/>
        <v>0</v>
      </c>
      <c r="CE97" s="102">
        <f t="shared" si="56"/>
        <v>0</v>
      </c>
      <c r="CF97" s="102">
        <f t="shared" si="50"/>
        <v>0</v>
      </c>
      <c r="CG97" s="102">
        <f t="shared" si="50"/>
        <v>0</v>
      </c>
      <c r="CH97" s="102">
        <f t="shared" si="50"/>
        <v>0</v>
      </c>
      <c r="CI97" s="102">
        <f t="shared" si="50"/>
        <v>0</v>
      </c>
      <c r="CJ97" s="102">
        <f t="shared" si="50"/>
        <v>0</v>
      </c>
      <c r="CK97" s="102">
        <f t="shared" si="50"/>
        <v>0</v>
      </c>
      <c r="CL97" s="102">
        <f t="shared" si="50"/>
        <v>0</v>
      </c>
      <c r="CM97" s="102">
        <f t="shared" si="50"/>
        <v>0</v>
      </c>
      <c r="CN97" s="102">
        <f t="shared" si="50"/>
        <v>0</v>
      </c>
      <c r="CO97" s="102">
        <f t="shared" si="50"/>
        <v>0</v>
      </c>
      <c r="CP97" s="102">
        <f t="shared" si="50"/>
        <v>0</v>
      </c>
      <c r="CQ97" s="102">
        <f t="shared" si="50"/>
        <v>0</v>
      </c>
      <c r="CR97" s="102">
        <f t="shared" si="50"/>
        <v>0</v>
      </c>
      <c r="CS97" s="102">
        <f t="shared" si="55"/>
        <v>0</v>
      </c>
      <c r="CT97" s="102">
        <f t="shared" si="55"/>
        <v>0</v>
      </c>
    </row>
    <row r="98" spans="1:98" s="88" customFormat="1">
      <c r="A98" s="1"/>
      <c r="B98" s="1"/>
      <c r="C98"/>
      <c r="D98" s="88">
        <v>0</v>
      </c>
      <c r="E98" s="88">
        <v>0</v>
      </c>
      <c r="F98" s="88">
        <v>0</v>
      </c>
      <c r="G98" s="88">
        <v>0</v>
      </c>
      <c r="H98" s="88">
        <v>0</v>
      </c>
      <c r="I98" s="88">
        <v>0</v>
      </c>
      <c r="J98" s="88">
        <v>0</v>
      </c>
      <c r="K98" s="88">
        <v>0</v>
      </c>
      <c r="L98" s="88">
        <v>0</v>
      </c>
      <c r="M98" s="88">
        <v>0</v>
      </c>
      <c r="N98" s="88">
        <v>0</v>
      </c>
      <c r="O98" s="88">
        <v>0</v>
      </c>
      <c r="P98" s="88">
        <v>0</v>
      </c>
      <c r="Q98" s="88">
        <v>0</v>
      </c>
      <c r="R98" s="88">
        <v>0</v>
      </c>
      <c r="S98" s="88">
        <v>0</v>
      </c>
      <c r="T98" s="88">
        <v>0</v>
      </c>
      <c r="U98" s="88">
        <v>0</v>
      </c>
      <c r="V98" s="88">
        <v>0</v>
      </c>
      <c r="W98" s="88">
        <v>0</v>
      </c>
      <c r="X98" s="88">
        <v>0</v>
      </c>
      <c r="Y98" s="88">
        <v>0</v>
      </c>
      <c r="Z98" s="88">
        <v>0</v>
      </c>
      <c r="AA98" s="88">
        <v>0</v>
      </c>
      <c r="AB98" s="88">
        <v>0</v>
      </c>
      <c r="AC98" s="88">
        <v>0</v>
      </c>
      <c r="AD98" s="88">
        <v>0</v>
      </c>
      <c r="AE98" s="88">
        <v>0</v>
      </c>
      <c r="AF98" s="88">
        <v>0</v>
      </c>
      <c r="AG98" s="88">
        <v>0</v>
      </c>
      <c r="AH98" s="88">
        <v>0</v>
      </c>
      <c r="AI98" s="102"/>
      <c r="AJ98" s="88">
        <v>0</v>
      </c>
      <c r="AK98" s="88">
        <v>0</v>
      </c>
      <c r="AL98" s="88">
        <v>0</v>
      </c>
      <c r="AM98" s="88">
        <v>0</v>
      </c>
      <c r="AN98" s="88">
        <v>0</v>
      </c>
      <c r="AO98" s="88">
        <v>0</v>
      </c>
      <c r="AP98" s="88">
        <v>0</v>
      </c>
      <c r="AQ98" s="88">
        <v>0</v>
      </c>
      <c r="AR98" s="88">
        <v>0</v>
      </c>
      <c r="AS98" s="88">
        <v>0</v>
      </c>
      <c r="AT98" s="88">
        <v>0</v>
      </c>
      <c r="AU98" s="88">
        <v>0</v>
      </c>
      <c r="AV98" s="88">
        <v>0</v>
      </c>
      <c r="AW98" s="88">
        <v>0</v>
      </c>
      <c r="AX98" s="88">
        <v>0</v>
      </c>
      <c r="AY98" s="88">
        <v>0</v>
      </c>
      <c r="AZ98" s="88">
        <v>0</v>
      </c>
      <c r="BA98" s="88">
        <v>0</v>
      </c>
      <c r="BB98" s="88">
        <v>0</v>
      </c>
      <c r="BC98" s="88">
        <v>0</v>
      </c>
      <c r="BD98" s="88">
        <v>0</v>
      </c>
      <c r="BE98" s="88">
        <v>0</v>
      </c>
      <c r="BF98" s="88">
        <v>0</v>
      </c>
      <c r="BG98" s="88">
        <v>0</v>
      </c>
      <c r="BH98" s="88">
        <v>0</v>
      </c>
      <c r="BI98" s="88">
        <v>0</v>
      </c>
      <c r="BJ98" s="88">
        <v>0</v>
      </c>
      <c r="BK98" s="88">
        <v>0</v>
      </c>
      <c r="BL98" s="88">
        <v>0</v>
      </c>
      <c r="BM98" s="88">
        <v>0</v>
      </c>
      <c r="BN98" s="88">
        <v>0</v>
      </c>
      <c r="BO98" s="102"/>
      <c r="BP98" s="102">
        <f t="shared" si="56"/>
        <v>0</v>
      </c>
      <c r="BQ98" s="102">
        <f t="shared" si="56"/>
        <v>0</v>
      </c>
      <c r="BR98" s="102">
        <f t="shared" si="56"/>
        <v>0</v>
      </c>
      <c r="BS98" s="102">
        <f t="shared" si="56"/>
        <v>0</v>
      </c>
      <c r="BT98" s="102">
        <f t="shared" si="56"/>
        <v>0</v>
      </c>
      <c r="BU98" s="102">
        <f t="shared" si="56"/>
        <v>0</v>
      </c>
      <c r="BV98" s="102">
        <f t="shared" si="56"/>
        <v>0</v>
      </c>
      <c r="BW98" s="102">
        <f t="shared" si="56"/>
        <v>0</v>
      </c>
      <c r="BX98" s="102">
        <f t="shared" si="56"/>
        <v>0</v>
      </c>
      <c r="BY98" s="102">
        <f t="shared" si="56"/>
        <v>0</v>
      </c>
      <c r="BZ98" s="102">
        <f t="shared" si="56"/>
        <v>0</v>
      </c>
      <c r="CA98" s="102">
        <f t="shared" si="56"/>
        <v>0</v>
      </c>
      <c r="CB98" s="102">
        <f t="shared" si="56"/>
        <v>0</v>
      </c>
      <c r="CC98" s="102">
        <f t="shared" si="56"/>
        <v>0</v>
      </c>
      <c r="CD98" s="102">
        <f t="shared" si="56"/>
        <v>0</v>
      </c>
      <c r="CE98" s="102">
        <f t="shared" si="56"/>
        <v>0</v>
      </c>
      <c r="CF98" s="102">
        <f t="shared" si="50"/>
        <v>0</v>
      </c>
      <c r="CG98" s="102">
        <f t="shared" si="50"/>
        <v>0</v>
      </c>
      <c r="CH98" s="102">
        <f t="shared" si="50"/>
        <v>0</v>
      </c>
      <c r="CI98" s="102">
        <f t="shared" si="50"/>
        <v>0</v>
      </c>
      <c r="CJ98" s="102">
        <f t="shared" si="50"/>
        <v>0</v>
      </c>
      <c r="CK98" s="102">
        <f t="shared" si="50"/>
        <v>0</v>
      </c>
      <c r="CL98" s="102">
        <f t="shared" si="50"/>
        <v>0</v>
      </c>
      <c r="CM98" s="102">
        <f t="shared" si="50"/>
        <v>0</v>
      </c>
      <c r="CN98" s="102">
        <f t="shared" si="50"/>
        <v>0</v>
      </c>
      <c r="CO98" s="102">
        <f t="shared" si="50"/>
        <v>0</v>
      </c>
      <c r="CP98" s="102">
        <f t="shared" si="50"/>
        <v>0</v>
      </c>
      <c r="CQ98" s="102">
        <f t="shared" si="50"/>
        <v>0</v>
      </c>
      <c r="CR98" s="102">
        <f t="shared" si="50"/>
        <v>0</v>
      </c>
      <c r="CS98" s="102">
        <f t="shared" si="55"/>
        <v>0</v>
      </c>
      <c r="CT98" s="102">
        <f t="shared" si="55"/>
        <v>0</v>
      </c>
    </row>
    <row r="99" spans="1:98" s="88" customFormat="1" ht="15.75" thickBot="1">
      <c r="A99" s="1"/>
      <c r="B99" s="1"/>
      <c r="C99"/>
      <c r="D99" s="88">
        <v>0</v>
      </c>
      <c r="E99" s="88">
        <v>0</v>
      </c>
      <c r="F99" s="88">
        <v>0</v>
      </c>
      <c r="G99" s="88">
        <v>0</v>
      </c>
      <c r="H99" s="88">
        <v>0</v>
      </c>
      <c r="I99" s="88">
        <v>0</v>
      </c>
      <c r="J99" s="88">
        <v>0</v>
      </c>
      <c r="K99" s="88">
        <v>0</v>
      </c>
      <c r="L99" s="88">
        <v>0</v>
      </c>
      <c r="M99" s="88">
        <v>0</v>
      </c>
      <c r="N99" s="88">
        <v>0</v>
      </c>
      <c r="O99" s="88">
        <v>0</v>
      </c>
      <c r="P99" s="88">
        <v>0</v>
      </c>
      <c r="Q99" s="88">
        <v>0</v>
      </c>
      <c r="R99" s="88">
        <v>0</v>
      </c>
      <c r="S99" s="88">
        <v>0</v>
      </c>
      <c r="T99" s="88">
        <v>0</v>
      </c>
      <c r="U99" s="88">
        <v>0</v>
      </c>
      <c r="V99" s="88">
        <v>0</v>
      </c>
      <c r="W99" s="88">
        <v>0</v>
      </c>
      <c r="X99" s="88">
        <v>0</v>
      </c>
      <c r="Y99" s="88">
        <v>0</v>
      </c>
      <c r="Z99" s="88">
        <v>0</v>
      </c>
      <c r="AA99" s="88">
        <v>0</v>
      </c>
      <c r="AB99" s="88">
        <v>0</v>
      </c>
      <c r="AC99" s="88">
        <v>0</v>
      </c>
      <c r="AD99" s="88">
        <v>0</v>
      </c>
      <c r="AE99" s="88">
        <v>0</v>
      </c>
      <c r="AF99" s="88">
        <v>0</v>
      </c>
      <c r="AG99" s="88">
        <v>0</v>
      </c>
      <c r="AH99" s="88">
        <v>0</v>
      </c>
      <c r="AI99" s="102"/>
      <c r="AJ99" s="88">
        <v>0</v>
      </c>
      <c r="AK99" s="88">
        <v>0</v>
      </c>
      <c r="AL99" s="88">
        <v>0</v>
      </c>
      <c r="AM99" s="88">
        <v>0</v>
      </c>
      <c r="AN99" s="88">
        <v>0</v>
      </c>
      <c r="AO99" s="88">
        <v>0</v>
      </c>
      <c r="AP99" s="88">
        <v>0</v>
      </c>
      <c r="AQ99" s="88">
        <v>0</v>
      </c>
      <c r="AR99" s="88">
        <v>0</v>
      </c>
      <c r="AS99" s="88">
        <v>0</v>
      </c>
      <c r="AT99" s="88">
        <v>0</v>
      </c>
      <c r="AU99" s="88">
        <v>0</v>
      </c>
      <c r="AV99" s="88">
        <v>0</v>
      </c>
      <c r="AW99" s="88">
        <v>0</v>
      </c>
      <c r="AX99" s="88">
        <v>0</v>
      </c>
      <c r="AY99" s="88">
        <v>0</v>
      </c>
      <c r="AZ99" s="88">
        <v>0</v>
      </c>
      <c r="BA99" s="88">
        <v>0</v>
      </c>
      <c r="BB99" s="88">
        <v>0</v>
      </c>
      <c r="BC99" s="88">
        <v>0</v>
      </c>
      <c r="BD99" s="88">
        <v>0</v>
      </c>
      <c r="BE99" s="88">
        <v>0</v>
      </c>
      <c r="BF99" s="88">
        <v>0</v>
      </c>
      <c r="BG99" s="88">
        <v>0</v>
      </c>
      <c r="BH99" s="88">
        <v>0</v>
      </c>
      <c r="BI99" s="88">
        <v>0</v>
      </c>
      <c r="BJ99" s="88">
        <v>0</v>
      </c>
      <c r="BK99" s="88">
        <v>0</v>
      </c>
      <c r="BL99" s="88">
        <v>0</v>
      </c>
      <c r="BM99" s="88">
        <v>0</v>
      </c>
      <c r="BN99" s="88">
        <v>0</v>
      </c>
      <c r="BO99" s="120"/>
      <c r="BP99" s="102">
        <f t="shared" si="56"/>
        <v>0</v>
      </c>
      <c r="BQ99" s="102">
        <f t="shared" si="56"/>
        <v>0</v>
      </c>
      <c r="BR99" s="102">
        <f t="shared" si="56"/>
        <v>0</v>
      </c>
      <c r="BS99" s="102">
        <f t="shared" si="56"/>
        <v>0</v>
      </c>
      <c r="BT99" s="102">
        <f t="shared" si="56"/>
        <v>0</v>
      </c>
      <c r="BU99" s="102">
        <f t="shared" si="56"/>
        <v>0</v>
      </c>
      <c r="BV99" s="102">
        <f t="shared" si="56"/>
        <v>0</v>
      </c>
      <c r="BW99" s="102">
        <f t="shared" si="56"/>
        <v>0</v>
      </c>
      <c r="BX99" s="102">
        <f t="shared" si="56"/>
        <v>0</v>
      </c>
      <c r="BY99" s="102">
        <f t="shared" si="56"/>
        <v>0</v>
      </c>
      <c r="BZ99" s="102">
        <f t="shared" si="56"/>
        <v>0</v>
      </c>
      <c r="CA99" s="102">
        <f t="shared" si="56"/>
        <v>0</v>
      </c>
      <c r="CB99" s="102">
        <f t="shared" si="56"/>
        <v>0</v>
      </c>
      <c r="CC99" s="102">
        <f t="shared" si="56"/>
        <v>0</v>
      </c>
      <c r="CD99" s="102">
        <f t="shared" si="56"/>
        <v>0</v>
      </c>
      <c r="CE99" s="102">
        <f t="shared" si="56"/>
        <v>0</v>
      </c>
      <c r="CF99" s="102">
        <f t="shared" si="50"/>
        <v>0</v>
      </c>
      <c r="CG99" s="102">
        <f t="shared" si="50"/>
        <v>0</v>
      </c>
      <c r="CH99" s="102">
        <f t="shared" si="50"/>
        <v>0</v>
      </c>
      <c r="CI99" s="102">
        <f t="shared" si="50"/>
        <v>0</v>
      </c>
      <c r="CJ99" s="102">
        <f t="shared" si="50"/>
        <v>0</v>
      </c>
      <c r="CK99" s="102">
        <f t="shared" si="50"/>
        <v>0</v>
      </c>
      <c r="CL99" s="102">
        <f t="shared" si="50"/>
        <v>0</v>
      </c>
      <c r="CM99" s="102">
        <f t="shared" si="50"/>
        <v>0</v>
      </c>
      <c r="CN99" s="102">
        <f t="shared" si="50"/>
        <v>0</v>
      </c>
      <c r="CO99" s="102">
        <f t="shared" si="50"/>
        <v>0</v>
      </c>
      <c r="CP99" s="102">
        <f t="shared" si="50"/>
        <v>0</v>
      </c>
      <c r="CQ99" s="102">
        <f t="shared" si="50"/>
        <v>0</v>
      </c>
      <c r="CR99" s="102">
        <f t="shared" si="50"/>
        <v>0</v>
      </c>
      <c r="CS99" s="102">
        <f t="shared" si="55"/>
        <v>0</v>
      </c>
      <c r="CT99" s="102">
        <f t="shared" si="55"/>
        <v>0</v>
      </c>
    </row>
    <row r="100" spans="1:98" s="88" customFormat="1" ht="45.75" thickBot="1">
      <c r="A100" s="53" t="s">
        <v>195</v>
      </c>
      <c r="B100" s="57">
        <v>2020</v>
      </c>
      <c r="C100" s="32" t="s">
        <v>179</v>
      </c>
      <c r="D100" s="119" t="s">
        <v>148</v>
      </c>
      <c r="E100" s="119">
        <v>0</v>
      </c>
      <c r="F100" s="119">
        <v>0</v>
      </c>
      <c r="G100" s="119">
        <v>0</v>
      </c>
      <c r="H100" s="119">
        <v>0</v>
      </c>
      <c r="I100" s="119">
        <v>0</v>
      </c>
      <c r="J100" s="119">
        <v>0</v>
      </c>
      <c r="K100" s="119">
        <v>0</v>
      </c>
      <c r="L100" s="119">
        <v>0</v>
      </c>
      <c r="M100" s="119">
        <v>0</v>
      </c>
      <c r="N100" s="119" t="s">
        <v>158</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0</v>
      </c>
      <c r="AH100" s="119">
        <v>0</v>
      </c>
      <c r="AI100" s="102"/>
      <c r="AJ100" s="119" t="s">
        <v>148</v>
      </c>
      <c r="AK100" s="119">
        <v>0</v>
      </c>
      <c r="AL100" s="119">
        <v>0</v>
      </c>
      <c r="AM100" s="119">
        <v>0</v>
      </c>
      <c r="AN100" s="119">
        <v>0</v>
      </c>
      <c r="AO100" s="119">
        <v>0</v>
      </c>
      <c r="AP100" s="119">
        <v>0</v>
      </c>
      <c r="AQ100" s="119">
        <v>0</v>
      </c>
      <c r="AR100" s="119">
        <v>0</v>
      </c>
      <c r="AS100" s="119">
        <v>0</v>
      </c>
      <c r="AT100" s="119" t="s">
        <v>158</v>
      </c>
      <c r="AU100" s="119">
        <v>0</v>
      </c>
      <c r="AV100" s="119">
        <v>0</v>
      </c>
      <c r="AW100" s="119">
        <v>0</v>
      </c>
      <c r="AX100" s="119">
        <v>0</v>
      </c>
      <c r="AY100" s="119">
        <v>0</v>
      </c>
      <c r="AZ100" s="119">
        <v>0</v>
      </c>
      <c r="BA100" s="119">
        <v>0</v>
      </c>
      <c r="BB100" s="119">
        <v>0</v>
      </c>
      <c r="BC100" s="119">
        <v>0</v>
      </c>
      <c r="BD100" s="119">
        <v>0</v>
      </c>
      <c r="BE100" s="119">
        <v>0</v>
      </c>
      <c r="BF100" s="119">
        <v>0</v>
      </c>
      <c r="BG100" s="119">
        <v>0</v>
      </c>
      <c r="BH100" s="119">
        <v>0</v>
      </c>
      <c r="BI100" s="119">
        <v>0</v>
      </c>
      <c r="BJ100" s="119">
        <v>0</v>
      </c>
      <c r="BK100" s="119">
        <v>0</v>
      </c>
      <c r="BL100" s="119">
        <v>0</v>
      </c>
      <c r="BM100" s="119">
        <v>0</v>
      </c>
      <c r="BN100" s="119">
        <v>0</v>
      </c>
      <c r="BO100" s="119"/>
      <c r="BP100" s="119" t="e">
        <f t="shared" si="56"/>
        <v>#VALUE!</v>
      </c>
      <c r="BQ100" s="119">
        <f t="shared" si="56"/>
        <v>0</v>
      </c>
      <c r="BR100" s="119">
        <f t="shared" si="56"/>
        <v>0</v>
      </c>
      <c r="BS100" s="119">
        <f t="shared" si="56"/>
        <v>0</v>
      </c>
      <c r="BT100" s="119">
        <f t="shared" si="56"/>
        <v>0</v>
      </c>
      <c r="BU100" s="119">
        <f t="shared" si="56"/>
        <v>0</v>
      </c>
      <c r="BV100" s="119">
        <f t="shared" si="56"/>
        <v>0</v>
      </c>
      <c r="BW100" s="119">
        <f t="shared" si="56"/>
        <v>0</v>
      </c>
      <c r="BX100" s="119">
        <f t="shared" si="56"/>
        <v>0</v>
      </c>
      <c r="BY100" s="119">
        <f t="shared" si="56"/>
        <v>0</v>
      </c>
      <c r="BZ100" s="119" t="e">
        <f t="shared" si="56"/>
        <v>#VALUE!</v>
      </c>
      <c r="CA100" s="119">
        <f t="shared" si="56"/>
        <v>0</v>
      </c>
      <c r="CB100" s="119">
        <f t="shared" si="56"/>
        <v>0</v>
      </c>
      <c r="CC100" s="119">
        <f t="shared" si="56"/>
        <v>0</v>
      </c>
      <c r="CD100" s="119">
        <f t="shared" si="56"/>
        <v>0</v>
      </c>
      <c r="CE100" s="119">
        <f t="shared" si="56"/>
        <v>0</v>
      </c>
      <c r="CF100" s="119">
        <f t="shared" si="50"/>
        <v>0</v>
      </c>
      <c r="CG100" s="119">
        <f t="shared" si="50"/>
        <v>0</v>
      </c>
      <c r="CH100" s="119">
        <f t="shared" si="50"/>
        <v>0</v>
      </c>
      <c r="CI100" s="119">
        <f t="shared" si="50"/>
        <v>0</v>
      </c>
      <c r="CJ100" s="119">
        <f t="shared" si="50"/>
        <v>0</v>
      </c>
      <c r="CK100" s="119">
        <f t="shared" si="50"/>
        <v>0</v>
      </c>
      <c r="CL100" s="119">
        <f t="shared" si="50"/>
        <v>0</v>
      </c>
      <c r="CM100" s="119">
        <f t="shared" si="50"/>
        <v>0</v>
      </c>
      <c r="CN100" s="119">
        <f t="shared" si="50"/>
        <v>0</v>
      </c>
      <c r="CO100" s="119">
        <f t="shared" si="50"/>
        <v>0</v>
      </c>
      <c r="CP100" s="119">
        <f t="shared" si="50"/>
        <v>0</v>
      </c>
      <c r="CQ100" s="119">
        <f t="shared" si="50"/>
        <v>0</v>
      </c>
      <c r="CR100" s="119">
        <f t="shared" si="50"/>
        <v>0</v>
      </c>
      <c r="CS100" s="119">
        <f t="shared" si="55"/>
        <v>0</v>
      </c>
      <c r="CT100" s="119">
        <f t="shared" si="55"/>
        <v>0</v>
      </c>
    </row>
    <row r="101" spans="1:98" s="88" customFormat="1">
      <c r="A101" t="s">
        <v>174</v>
      </c>
      <c r="B101" s="29">
        <f>B96</f>
        <v>0</v>
      </c>
      <c r="C101" s="29">
        <f>0</f>
        <v>0</v>
      </c>
      <c r="D101" s="120">
        <v>0</v>
      </c>
      <c r="E101" s="120">
        <v>0</v>
      </c>
      <c r="F101" s="120">
        <v>0</v>
      </c>
      <c r="G101" s="120">
        <v>0</v>
      </c>
      <c r="H101" s="120">
        <v>0</v>
      </c>
      <c r="I101" s="120">
        <v>0</v>
      </c>
      <c r="J101" s="120">
        <v>0</v>
      </c>
      <c r="K101" s="120">
        <v>0</v>
      </c>
      <c r="L101" s="120">
        <v>0</v>
      </c>
      <c r="M101" s="120">
        <v>0</v>
      </c>
      <c r="N101" s="120">
        <v>0</v>
      </c>
      <c r="O101" s="120">
        <v>0</v>
      </c>
      <c r="P101" s="120">
        <v>0</v>
      </c>
      <c r="Q101" s="120">
        <v>0</v>
      </c>
      <c r="R101" s="120">
        <v>0</v>
      </c>
      <c r="S101" s="120">
        <v>0</v>
      </c>
      <c r="T101" s="120">
        <v>0</v>
      </c>
      <c r="U101" s="120">
        <v>0</v>
      </c>
      <c r="V101" s="120">
        <v>0</v>
      </c>
      <c r="W101" s="120">
        <v>0</v>
      </c>
      <c r="X101" s="120">
        <v>0</v>
      </c>
      <c r="Y101" s="120">
        <v>0</v>
      </c>
      <c r="Z101" s="120">
        <v>0</v>
      </c>
      <c r="AA101" s="120">
        <v>0</v>
      </c>
      <c r="AB101" s="120">
        <v>0</v>
      </c>
      <c r="AC101" s="120">
        <v>0</v>
      </c>
      <c r="AD101" s="120">
        <v>0</v>
      </c>
      <c r="AE101" s="120">
        <v>0</v>
      </c>
      <c r="AF101" s="120">
        <v>0</v>
      </c>
      <c r="AG101" s="120">
        <v>0</v>
      </c>
      <c r="AH101" s="120">
        <v>0</v>
      </c>
      <c r="AI101" s="102"/>
      <c r="AJ101" s="120">
        <v>0</v>
      </c>
      <c r="AK101" s="120">
        <v>0</v>
      </c>
      <c r="AL101" s="120">
        <v>0</v>
      </c>
      <c r="AM101" s="120">
        <v>0</v>
      </c>
      <c r="AN101" s="120">
        <v>0</v>
      </c>
      <c r="AO101" s="120">
        <v>0</v>
      </c>
      <c r="AP101" s="120">
        <v>0</v>
      </c>
      <c r="AQ101" s="120">
        <v>0</v>
      </c>
      <c r="AR101" s="120">
        <v>0</v>
      </c>
      <c r="AS101" s="120">
        <v>0</v>
      </c>
      <c r="AT101" s="120">
        <v>0</v>
      </c>
      <c r="AU101" s="120">
        <v>0</v>
      </c>
      <c r="AV101" s="120">
        <v>0</v>
      </c>
      <c r="AW101" s="120">
        <v>0</v>
      </c>
      <c r="AX101" s="120">
        <v>0</v>
      </c>
      <c r="AY101" s="120">
        <v>0</v>
      </c>
      <c r="AZ101" s="120">
        <v>0</v>
      </c>
      <c r="BA101" s="120">
        <v>0</v>
      </c>
      <c r="BB101" s="120">
        <v>0</v>
      </c>
      <c r="BC101" s="120">
        <v>0</v>
      </c>
      <c r="BD101" s="120">
        <v>0</v>
      </c>
      <c r="BE101" s="120">
        <v>0</v>
      </c>
      <c r="BF101" s="120">
        <v>0</v>
      </c>
      <c r="BG101" s="120">
        <v>0</v>
      </c>
      <c r="BH101" s="120">
        <v>0</v>
      </c>
      <c r="BI101" s="120">
        <v>0</v>
      </c>
      <c r="BJ101" s="120">
        <v>0</v>
      </c>
      <c r="BK101" s="120">
        <v>0</v>
      </c>
      <c r="BL101" s="120">
        <v>0</v>
      </c>
      <c r="BM101" s="120">
        <v>0</v>
      </c>
      <c r="BN101" s="120">
        <v>0</v>
      </c>
      <c r="BO101" s="120"/>
      <c r="BP101" s="120">
        <f t="shared" si="56"/>
        <v>0</v>
      </c>
      <c r="BQ101" s="120">
        <f t="shared" si="56"/>
        <v>0</v>
      </c>
      <c r="BR101" s="120">
        <f t="shared" si="56"/>
        <v>0</v>
      </c>
      <c r="BS101" s="120">
        <f t="shared" si="56"/>
        <v>0</v>
      </c>
      <c r="BT101" s="120">
        <f t="shared" si="56"/>
        <v>0</v>
      </c>
      <c r="BU101" s="120">
        <f t="shared" si="56"/>
        <v>0</v>
      </c>
      <c r="BV101" s="120">
        <f t="shared" si="56"/>
        <v>0</v>
      </c>
      <c r="BW101" s="120">
        <f t="shared" si="56"/>
        <v>0</v>
      </c>
      <c r="BX101" s="120">
        <f t="shared" si="56"/>
        <v>0</v>
      </c>
      <c r="BY101" s="120">
        <f t="shared" si="56"/>
        <v>0</v>
      </c>
      <c r="BZ101" s="120">
        <f t="shared" si="56"/>
        <v>0</v>
      </c>
      <c r="CA101" s="120">
        <f t="shared" si="56"/>
        <v>0</v>
      </c>
      <c r="CB101" s="120">
        <f t="shared" si="56"/>
        <v>0</v>
      </c>
      <c r="CC101" s="120">
        <f t="shared" si="56"/>
        <v>0</v>
      </c>
      <c r="CD101" s="120">
        <f t="shared" si="56"/>
        <v>0</v>
      </c>
      <c r="CE101" s="120">
        <f t="shared" si="56"/>
        <v>0</v>
      </c>
      <c r="CF101" s="120">
        <f t="shared" si="50"/>
        <v>0</v>
      </c>
      <c r="CG101" s="120">
        <f t="shared" si="50"/>
        <v>0</v>
      </c>
      <c r="CH101" s="120">
        <f t="shared" si="50"/>
        <v>0</v>
      </c>
      <c r="CI101" s="120">
        <f t="shared" si="50"/>
        <v>0</v>
      </c>
      <c r="CJ101" s="120">
        <f t="shared" si="50"/>
        <v>0</v>
      </c>
      <c r="CK101" s="120">
        <f t="shared" si="50"/>
        <v>0</v>
      </c>
      <c r="CL101" s="120">
        <f t="shared" si="50"/>
        <v>0</v>
      </c>
      <c r="CM101" s="120">
        <f t="shared" si="50"/>
        <v>0</v>
      </c>
      <c r="CN101" s="120">
        <f t="shared" si="50"/>
        <v>0</v>
      </c>
      <c r="CO101" s="120">
        <f t="shared" si="50"/>
        <v>0</v>
      </c>
      <c r="CP101" s="120">
        <f t="shared" si="50"/>
        <v>0</v>
      </c>
      <c r="CQ101" s="120">
        <f t="shared" si="50"/>
        <v>0</v>
      </c>
      <c r="CR101" s="120">
        <f t="shared" si="50"/>
        <v>0</v>
      </c>
      <c r="CS101" s="120">
        <f t="shared" si="55"/>
        <v>0</v>
      </c>
      <c r="CT101" s="120">
        <f t="shared" si="55"/>
        <v>0</v>
      </c>
    </row>
    <row r="102" spans="1:98" s="88" customFormat="1">
      <c r="A102" t="s">
        <v>119</v>
      </c>
      <c r="B102" s="29" t="e">
        <f>B95</f>
        <v>#REF!</v>
      </c>
      <c r="C102" s="29" t="e">
        <f>#REF!</f>
        <v>#REF!</v>
      </c>
      <c r="D102" s="89">
        <v>0.20494863221548609</v>
      </c>
      <c r="E102" s="89">
        <v>0</v>
      </c>
      <c r="F102" s="89">
        <v>0</v>
      </c>
      <c r="G102" s="89">
        <v>0</v>
      </c>
      <c r="H102" s="89">
        <v>0</v>
      </c>
      <c r="I102" s="89">
        <v>0</v>
      </c>
      <c r="J102" s="89">
        <v>0</v>
      </c>
      <c r="K102" s="89">
        <v>0</v>
      </c>
      <c r="L102" s="89">
        <v>0</v>
      </c>
      <c r="M102" s="89">
        <v>0</v>
      </c>
      <c r="N102" s="89">
        <v>0.15916152952033172</v>
      </c>
      <c r="O102" s="89">
        <v>0</v>
      </c>
      <c r="P102" s="89">
        <v>0</v>
      </c>
      <c r="Q102" s="89">
        <v>0</v>
      </c>
      <c r="R102" s="89">
        <v>0</v>
      </c>
      <c r="S102" s="89">
        <v>0</v>
      </c>
      <c r="T102" s="89">
        <v>0</v>
      </c>
      <c r="U102" s="89">
        <v>0</v>
      </c>
      <c r="V102" s="89">
        <v>0</v>
      </c>
      <c r="W102" s="89">
        <v>0</v>
      </c>
      <c r="X102" s="89">
        <v>0</v>
      </c>
      <c r="Y102" s="89">
        <v>0</v>
      </c>
      <c r="Z102" s="89">
        <v>0</v>
      </c>
      <c r="AA102" s="89">
        <v>0</v>
      </c>
      <c r="AB102" s="89">
        <v>0</v>
      </c>
      <c r="AC102" s="89">
        <v>0</v>
      </c>
      <c r="AD102" s="89">
        <v>0</v>
      </c>
      <c r="AE102" s="89">
        <v>0</v>
      </c>
      <c r="AF102" s="89">
        <v>0</v>
      </c>
      <c r="AG102" s="89">
        <v>0</v>
      </c>
      <c r="AH102" s="89">
        <v>0</v>
      </c>
      <c r="AI102" s="102"/>
      <c r="AJ102" s="89">
        <v>0.23443327413242593</v>
      </c>
      <c r="AK102" s="89">
        <v>0</v>
      </c>
      <c r="AL102" s="89">
        <v>0</v>
      </c>
      <c r="AM102" s="89">
        <v>0</v>
      </c>
      <c r="AN102" s="89">
        <v>0</v>
      </c>
      <c r="AO102" s="89">
        <v>0</v>
      </c>
      <c r="AP102" s="89">
        <v>0</v>
      </c>
      <c r="AQ102" s="89">
        <v>0</v>
      </c>
      <c r="AR102" s="89">
        <v>0</v>
      </c>
      <c r="AS102" s="89">
        <v>0</v>
      </c>
      <c r="AT102" s="89">
        <v>0.24535020788866063</v>
      </c>
      <c r="AU102" s="89">
        <v>0</v>
      </c>
      <c r="AV102" s="89">
        <v>0</v>
      </c>
      <c r="AW102" s="89">
        <v>0</v>
      </c>
      <c r="AX102" s="89">
        <v>0</v>
      </c>
      <c r="AY102" s="89">
        <v>0</v>
      </c>
      <c r="AZ102" s="89">
        <v>0</v>
      </c>
      <c r="BA102" s="89">
        <v>0</v>
      </c>
      <c r="BB102" s="89">
        <v>0</v>
      </c>
      <c r="BC102" s="89">
        <v>0</v>
      </c>
      <c r="BD102" s="89">
        <v>0</v>
      </c>
      <c r="BE102" s="89">
        <v>0</v>
      </c>
      <c r="BF102" s="89">
        <v>0</v>
      </c>
      <c r="BG102" s="89">
        <v>0</v>
      </c>
      <c r="BH102" s="89">
        <v>0</v>
      </c>
      <c r="BI102" s="89">
        <v>0</v>
      </c>
      <c r="BJ102" s="89">
        <v>0</v>
      </c>
      <c r="BK102" s="89">
        <v>0</v>
      </c>
      <c r="BL102" s="89">
        <v>0</v>
      </c>
      <c r="BM102" s="89">
        <v>0</v>
      </c>
      <c r="BN102" s="89">
        <v>0</v>
      </c>
      <c r="BO102" s="119"/>
      <c r="BP102" s="89">
        <f t="shared" si="56"/>
        <v>0.43938190634791202</v>
      </c>
      <c r="BQ102" s="89">
        <f t="shared" si="56"/>
        <v>0</v>
      </c>
      <c r="BR102" s="89">
        <f t="shared" si="56"/>
        <v>0</v>
      </c>
      <c r="BS102" s="89">
        <f t="shared" si="56"/>
        <v>0</v>
      </c>
      <c r="BT102" s="89">
        <f t="shared" si="56"/>
        <v>0</v>
      </c>
      <c r="BU102" s="89">
        <f t="shared" si="56"/>
        <v>0</v>
      </c>
      <c r="BV102" s="89">
        <f t="shared" si="56"/>
        <v>0</v>
      </c>
      <c r="BW102" s="89">
        <f t="shared" si="56"/>
        <v>0</v>
      </c>
      <c r="BX102" s="89">
        <f t="shared" si="56"/>
        <v>0</v>
      </c>
      <c r="BY102" s="89">
        <f t="shared" si="56"/>
        <v>0</v>
      </c>
      <c r="BZ102" s="89">
        <f t="shared" si="56"/>
        <v>0.40451173740899238</v>
      </c>
      <c r="CA102" s="89">
        <f t="shared" si="56"/>
        <v>0</v>
      </c>
      <c r="CB102" s="89">
        <f t="shared" si="56"/>
        <v>0</v>
      </c>
      <c r="CC102" s="89">
        <f t="shared" si="56"/>
        <v>0</v>
      </c>
      <c r="CD102" s="89">
        <f t="shared" si="56"/>
        <v>0</v>
      </c>
      <c r="CE102" s="89">
        <f t="shared" si="56"/>
        <v>0</v>
      </c>
      <c r="CF102" s="89">
        <f t="shared" si="50"/>
        <v>0</v>
      </c>
      <c r="CG102" s="89">
        <f t="shared" si="50"/>
        <v>0</v>
      </c>
      <c r="CH102" s="89">
        <f t="shared" si="50"/>
        <v>0</v>
      </c>
      <c r="CI102" s="89">
        <f t="shared" si="50"/>
        <v>0</v>
      </c>
      <c r="CJ102" s="89">
        <f t="shared" si="50"/>
        <v>0</v>
      </c>
      <c r="CK102" s="89">
        <f t="shared" si="50"/>
        <v>0</v>
      </c>
      <c r="CL102" s="89">
        <f t="shared" si="50"/>
        <v>0</v>
      </c>
      <c r="CM102" s="89">
        <f t="shared" si="50"/>
        <v>0</v>
      </c>
      <c r="CN102" s="89">
        <f t="shared" si="50"/>
        <v>0</v>
      </c>
      <c r="CO102" s="89">
        <f t="shared" si="50"/>
        <v>0</v>
      </c>
      <c r="CP102" s="89">
        <f t="shared" si="50"/>
        <v>0</v>
      </c>
      <c r="CQ102" s="89">
        <f t="shared" si="50"/>
        <v>0</v>
      </c>
      <c r="CR102" s="89">
        <f t="shared" si="50"/>
        <v>0</v>
      </c>
      <c r="CS102" s="89">
        <f t="shared" si="55"/>
        <v>0</v>
      </c>
      <c r="CT102" s="89">
        <f t="shared" si="55"/>
        <v>0</v>
      </c>
    </row>
    <row r="103" spans="1:98" s="88" customFormat="1">
      <c r="A103" t="s">
        <v>171</v>
      </c>
      <c r="B103" s="29" t="e">
        <f>B94</f>
        <v>#REF!</v>
      </c>
      <c r="C103" s="29" t="e">
        <f>#REF!</f>
        <v>#REF!</v>
      </c>
      <c r="D103" s="88">
        <v>8.3882342447225838E-2</v>
      </c>
      <c r="E103" s="88">
        <v>0</v>
      </c>
      <c r="F103" s="88">
        <v>0</v>
      </c>
      <c r="G103" s="88">
        <v>0</v>
      </c>
      <c r="H103" s="88">
        <v>0</v>
      </c>
      <c r="I103" s="88">
        <v>0</v>
      </c>
      <c r="J103" s="88">
        <v>0</v>
      </c>
      <c r="K103" s="88">
        <v>0</v>
      </c>
      <c r="L103" s="88">
        <v>0</v>
      </c>
      <c r="M103" s="88">
        <v>0</v>
      </c>
      <c r="N103" s="88">
        <v>6.514238118755257E-2</v>
      </c>
      <c r="O103" s="88">
        <v>0</v>
      </c>
      <c r="P103" s="88">
        <v>0</v>
      </c>
      <c r="Q103" s="88">
        <v>0</v>
      </c>
      <c r="R103" s="88">
        <v>0</v>
      </c>
      <c r="S103" s="88">
        <v>0</v>
      </c>
      <c r="T103" s="88">
        <v>0</v>
      </c>
      <c r="U103" s="88">
        <v>0</v>
      </c>
      <c r="V103" s="88">
        <v>0</v>
      </c>
      <c r="W103" s="88">
        <v>0</v>
      </c>
      <c r="X103" s="88">
        <v>0</v>
      </c>
      <c r="Y103" s="88">
        <v>0</v>
      </c>
      <c r="Z103" s="88">
        <v>0</v>
      </c>
      <c r="AA103" s="88">
        <v>0</v>
      </c>
      <c r="AB103" s="88">
        <v>0</v>
      </c>
      <c r="AC103" s="88">
        <v>0</v>
      </c>
      <c r="AD103" s="88">
        <v>0</v>
      </c>
      <c r="AE103" s="88">
        <v>0</v>
      </c>
      <c r="AF103" s="88">
        <v>0</v>
      </c>
      <c r="AG103" s="88">
        <v>0</v>
      </c>
      <c r="AH103" s="88">
        <v>0</v>
      </c>
      <c r="AI103" s="102"/>
      <c r="AJ103" s="88">
        <v>5.9687272205095718E-2</v>
      </c>
      <c r="AK103" s="88">
        <v>0</v>
      </c>
      <c r="AL103" s="88">
        <v>0</v>
      </c>
      <c r="AM103" s="88">
        <v>0</v>
      </c>
      <c r="AN103" s="88">
        <v>0</v>
      </c>
      <c r="AO103" s="88">
        <v>0</v>
      </c>
      <c r="AP103" s="88">
        <v>0</v>
      </c>
      <c r="AQ103" s="88">
        <v>0</v>
      </c>
      <c r="AR103" s="88">
        <v>0</v>
      </c>
      <c r="AS103" s="88">
        <v>0</v>
      </c>
      <c r="AT103" s="88">
        <v>6.2466749645594649E-2</v>
      </c>
      <c r="AU103" s="88">
        <v>0</v>
      </c>
      <c r="AV103" s="88">
        <v>0</v>
      </c>
      <c r="AW103" s="88">
        <v>0</v>
      </c>
      <c r="AX103" s="88">
        <v>0</v>
      </c>
      <c r="AY103" s="88">
        <v>0</v>
      </c>
      <c r="AZ103" s="88">
        <v>0</v>
      </c>
      <c r="BA103" s="88">
        <v>0</v>
      </c>
      <c r="BB103" s="88">
        <v>0</v>
      </c>
      <c r="BC103" s="88">
        <v>0</v>
      </c>
      <c r="BD103" s="88">
        <v>0</v>
      </c>
      <c r="BE103" s="88">
        <v>0</v>
      </c>
      <c r="BF103" s="88">
        <v>0</v>
      </c>
      <c r="BG103" s="88">
        <v>0</v>
      </c>
      <c r="BH103" s="88">
        <v>0</v>
      </c>
      <c r="BI103" s="88">
        <v>0</v>
      </c>
      <c r="BJ103" s="88">
        <v>0</v>
      </c>
      <c r="BK103" s="88">
        <v>0</v>
      </c>
      <c r="BL103" s="88">
        <v>0</v>
      </c>
      <c r="BM103" s="88">
        <v>0</v>
      </c>
      <c r="BN103" s="88">
        <v>0</v>
      </c>
      <c r="BO103" s="102"/>
      <c r="BP103" s="102">
        <f t="shared" si="56"/>
        <v>0.14356961465232154</v>
      </c>
      <c r="BQ103" s="102">
        <f t="shared" si="56"/>
        <v>0</v>
      </c>
      <c r="BR103" s="102">
        <f t="shared" si="56"/>
        <v>0</v>
      </c>
      <c r="BS103" s="102">
        <f t="shared" si="56"/>
        <v>0</v>
      </c>
      <c r="BT103" s="102">
        <f t="shared" si="56"/>
        <v>0</v>
      </c>
      <c r="BU103" s="102">
        <f t="shared" si="56"/>
        <v>0</v>
      </c>
      <c r="BV103" s="102">
        <f t="shared" si="56"/>
        <v>0</v>
      </c>
      <c r="BW103" s="102">
        <f t="shared" si="56"/>
        <v>0</v>
      </c>
      <c r="BX103" s="102">
        <f t="shared" si="56"/>
        <v>0</v>
      </c>
      <c r="BY103" s="102">
        <f t="shared" si="56"/>
        <v>0</v>
      </c>
      <c r="BZ103" s="102">
        <f t="shared" si="56"/>
        <v>0.12760913083314723</v>
      </c>
      <c r="CA103" s="102">
        <f t="shared" si="56"/>
        <v>0</v>
      </c>
      <c r="CB103" s="102">
        <f t="shared" si="56"/>
        <v>0</v>
      </c>
      <c r="CC103" s="102">
        <f t="shared" si="56"/>
        <v>0</v>
      </c>
      <c r="CD103" s="102">
        <f t="shared" si="56"/>
        <v>0</v>
      </c>
      <c r="CE103" s="102">
        <f t="shared" si="56"/>
        <v>0</v>
      </c>
      <c r="CF103" s="102">
        <f t="shared" si="50"/>
        <v>0</v>
      </c>
      <c r="CG103" s="102">
        <f t="shared" si="50"/>
        <v>0</v>
      </c>
      <c r="CH103" s="102">
        <f t="shared" si="50"/>
        <v>0</v>
      </c>
      <c r="CI103" s="102">
        <f t="shared" si="50"/>
        <v>0</v>
      </c>
      <c r="CJ103" s="102">
        <f t="shared" si="50"/>
        <v>0</v>
      </c>
      <c r="CK103" s="102">
        <f t="shared" si="50"/>
        <v>0</v>
      </c>
      <c r="CL103" s="102">
        <f t="shared" si="50"/>
        <v>0</v>
      </c>
      <c r="CM103" s="102">
        <f t="shared" si="50"/>
        <v>0</v>
      </c>
      <c r="CN103" s="102">
        <f t="shared" si="50"/>
        <v>0</v>
      </c>
      <c r="CO103" s="102">
        <f t="shared" si="50"/>
        <v>0</v>
      </c>
      <c r="CP103" s="102">
        <f t="shared" si="50"/>
        <v>0</v>
      </c>
      <c r="CQ103" s="102">
        <f t="shared" si="50"/>
        <v>0</v>
      </c>
      <c r="CR103" s="102">
        <f t="shared" si="50"/>
        <v>0</v>
      </c>
      <c r="CS103" s="102">
        <f t="shared" si="55"/>
        <v>0</v>
      </c>
      <c r="CT103" s="102">
        <f t="shared" si="55"/>
        <v>0</v>
      </c>
    </row>
    <row r="104" spans="1:98" s="88" customFormat="1">
      <c r="A104" t="s">
        <v>169</v>
      </c>
      <c r="B104" s="29" t="e">
        <f>B93</f>
        <v>#REF!</v>
      </c>
      <c r="C104" s="29" t="e">
        <f>#REF!</f>
        <v>#REF!</v>
      </c>
      <c r="D104" s="88">
        <v>9.1672129430486499E-2</v>
      </c>
      <c r="E104" s="88">
        <v>0</v>
      </c>
      <c r="F104" s="88">
        <v>0</v>
      </c>
      <c r="G104" s="88">
        <v>0</v>
      </c>
      <c r="H104" s="88">
        <v>0</v>
      </c>
      <c r="I104" s="88">
        <v>0</v>
      </c>
      <c r="J104" s="88">
        <v>0</v>
      </c>
      <c r="K104" s="88">
        <v>0</v>
      </c>
      <c r="L104" s="88">
        <v>0</v>
      </c>
      <c r="M104" s="88">
        <v>0</v>
      </c>
      <c r="N104" s="88">
        <v>5.8011503323276863E-2</v>
      </c>
      <c r="O104" s="88">
        <v>0</v>
      </c>
      <c r="P104" s="88">
        <v>0</v>
      </c>
      <c r="Q104" s="88">
        <v>0</v>
      </c>
      <c r="R104" s="88">
        <v>0</v>
      </c>
      <c r="S104" s="88">
        <v>0</v>
      </c>
      <c r="T104" s="88">
        <v>0</v>
      </c>
      <c r="U104" s="88">
        <v>0</v>
      </c>
      <c r="V104" s="88">
        <v>0</v>
      </c>
      <c r="W104" s="88">
        <v>0</v>
      </c>
      <c r="X104" s="88">
        <v>0</v>
      </c>
      <c r="Y104" s="88">
        <v>0</v>
      </c>
      <c r="Z104" s="88">
        <v>0</v>
      </c>
      <c r="AA104" s="88">
        <v>0</v>
      </c>
      <c r="AB104" s="88">
        <v>0</v>
      </c>
      <c r="AC104" s="88">
        <v>0</v>
      </c>
      <c r="AD104" s="88">
        <v>0</v>
      </c>
      <c r="AE104" s="88">
        <v>0</v>
      </c>
      <c r="AF104" s="88">
        <v>0</v>
      </c>
      <c r="AG104" s="88">
        <v>0</v>
      </c>
      <c r="AH104" s="88">
        <v>0</v>
      </c>
      <c r="AI104" s="102"/>
      <c r="AJ104" s="88">
        <v>0.10458875083882839</v>
      </c>
      <c r="AK104" s="88">
        <v>0</v>
      </c>
      <c r="AL104" s="88">
        <v>0</v>
      </c>
      <c r="AM104" s="88">
        <v>0</v>
      </c>
      <c r="AN104" s="88">
        <v>0</v>
      </c>
      <c r="AO104" s="88">
        <v>0</v>
      </c>
      <c r="AP104" s="88">
        <v>0</v>
      </c>
      <c r="AQ104" s="88">
        <v>0</v>
      </c>
      <c r="AR104" s="88">
        <v>0</v>
      </c>
      <c r="AS104" s="88">
        <v>0</v>
      </c>
      <c r="AT104" s="88">
        <v>0</v>
      </c>
      <c r="AU104" s="88">
        <v>0</v>
      </c>
      <c r="AV104" s="88">
        <v>0</v>
      </c>
      <c r="AW104" s="88">
        <v>0</v>
      </c>
      <c r="AX104" s="88">
        <v>0</v>
      </c>
      <c r="AY104" s="88">
        <v>0</v>
      </c>
      <c r="AZ104" s="88">
        <v>0</v>
      </c>
      <c r="BA104" s="88">
        <v>0</v>
      </c>
      <c r="BB104" s="88">
        <v>0</v>
      </c>
      <c r="BC104" s="88">
        <v>0</v>
      </c>
      <c r="BD104" s="88">
        <v>0</v>
      </c>
      <c r="BE104" s="88">
        <v>0</v>
      </c>
      <c r="BF104" s="88">
        <v>0</v>
      </c>
      <c r="BG104" s="88">
        <v>0</v>
      </c>
      <c r="BH104" s="88">
        <v>0</v>
      </c>
      <c r="BI104" s="88">
        <v>0</v>
      </c>
      <c r="BJ104" s="88">
        <v>0</v>
      </c>
      <c r="BK104" s="88">
        <v>0</v>
      </c>
      <c r="BL104" s="88">
        <v>0</v>
      </c>
      <c r="BM104" s="88">
        <v>0</v>
      </c>
      <c r="BN104" s="88">
        <v>0</v>
      </c>
      <c r="BO104" s="102"/>
      <c r="BP104" s="102">
        <f t="shared" si="56"/>
        <v>0.19626088026931487</v>
      </c>
      <c r="BQ104" s="102">
        <f t="shared" si="56"/>
        <v>0</v>
      </c>
      <c r="BR104" s="102">
        <f t="shared" si="56"/>
        <v>0</v>
      </c>
      <c r="BS104" s="102">
        <f t="shared" si="56"/>
        <v>0</v>
      </c>
      <c r="BT104" s="102">
        <f t="shared" si="56"/>
        <v>0</v>
      </c>
      <c r="BU104" s="102">
        <f t="shared" si="56"/>
        <v>0</v>
      </c>
      <c r="BV104" s="102">
        <f t="shared" si="56"/>
        <v>0</v>
      </c>
      <c r="BW104" s="102">
        <f t="shared" si="56"/>
        <v>0</v>
      </c>
      <c r="BX104" s="102">
        <f t="shared" si="56"/>
        <v>0</v>
      </c>
      <c r="BY104" s="102">
        <f t="shared" si="56"/>
        <v>0</v>
      </c>
      <c r="BZ104" s="102">
        <f t="shared" si="56"/>
        <v>5.8011503323276863E-2</v>
      </c>
      <c r="CA104" s="102">
        <f t="shared" si="56"/>
        <v>0</v>
      </c>
      <c r="CB104" s="102">
        <f t="shared" si="56"/>
        <v>0</v>
      </c>
      <c r="CC104" s="102">
        <f t="shared" si="56"/>
        <v>0</v>
      </c>
      <c r="CD104" s="102">
        <f t="shared" si="56"/>
        <v>0</v>
      </c>
      <c r="CE104" s="102">
        <f t="shared" si="56"/>
        <v>0</v>
      </c>
      <c r="CF104" s="102">
        <f t="shared" si="50"/>
        <v>0</v>
      </c>
      <c r="CG104" s="102">
        <f t="shared" si="50"/>
        <v>0</v>
      </c>
      <c r="CH104" s="102">
        <f t="shared" si="50"/>
        <v>0</v>
      </c>
      <c r="CI104" s="102">
        <f t="shared" si="50"/>
        <v>0</v>
      </c>
      <c r="CJ104" s="102">
        <f t="shared" si="50"/>
        <v>0</v>
      </c>
      <c r="CK104" s="102">
        <f t="shared" si="50"/>
        <v>0</v>
      </c>
      <c r="CL104" s="102">
        <f t="shared" si="50"/>
        <v>0</v>
      </c>
      <c r="CM104" s="102">
        <f t="shared" si="50"/>
        <v>0</v>
      </c>
      <c r="CN104" s="102">
        <f t="shared" si="50"/>
        <v>0</v>
      </c>
      <c r="CO104" s="102">
        <f t="shared" si="50"/>
        <v>0</v>
      </c>
      <c r="CP104" s="102">
        <f t="shared" si="50"/>
        <v>0</v>
      </c>
      <c r="CQ104" s="102">
        <f t="shared" si="50"/>
        <v>0</v>
      </c>
      <c r="CR104" s="102">
        <f t="shared" si="50"/>
        <v>0</v>
      </c>
      <c r="CS104" s="102">
        <f t="shared" si="55"/>
        <v>0</v>
      </c>
      <c r="CT104" s="102">
        <f t="shared" si="55"/>
        <v>0</v>
      </c>
    </row>
    <row r="105" spans="1:98" s="88" customFormat="1">
      <c r="A105" t="s">
        <v>170</v>
      </c>
      <c r="B105" s="29" t="e">
        <f>B92</f>
        <v>#REF!</v>
      </c>
      <c r="C105" s="29" t="e">
        <f>#REF!</f>
        <v>#REF!</v>
      </c>
      <c r="D105" s="93">
        <v>0.21776909005426567</v>
      </c>
      <c r="E105" s="93">
        <v>0</v>
      </c>
      <c r="F105" s="93">
        <v>0</v>
      </c>
      <c r="G105" s="93">
        <v>0</v>
      </c>
      <c r="H105" s="93">
        <v>0</v>
      </c>
      <c r="I105" s="93">
        <v>0</v>
      </c>
      <c r="J105" s="93">
        <v>0</v>
      </c>
      <c r="K105" s="93">
        <v>0</v>
      </c>
      <c r="L105" s="93">
        <v>0</v>
      </c>
      <c r="M105" s="93">
        <v>0</v>
      </c>
      <c r="N105" s="93">
        <v>0.29811027411355245</v>
      </c>
      <c r="O105" s="93">
        <v>0</v>
      </c>
      <c r="P105" s="93">
        <v>0</v>
      </c>
      <c r="Q105" s="93">
        <v>0</v>
      </c>
      <c r="R105" s="93">
        <v>0</v>
      </c>
      <c r="S105" s="93">
        <v>0</v>
      </c>
      <c r="T105" s="93">
        <v>0</v>
      </c>
      <c r="U105" s="93">
        <v>0</v>
      </c>
      <c r="V105" s="93">
        <v>0</v>
      </c>
      <c r="W105" s="93">
        <v>0</v>
      </c>
      <c r="X105" s="93">
        <v>0</v>
      </c>
      <c r="Y105" s="93">
        <v>0</v>
      </c>
      <c r="Z105" s="93">
        <v>0</v>
      </c>
      <c r="AA105" s="93">
        <v>0</v>
      </c>
      <c r="AB105" s="93">
        <v>0</v>
      </c>
      <c r="AC105" s="93">
        <v>0</v>
      </c>
      <c r="AD105" s="93">
        <v>0</v>
      </c>
      <c r="AE105" s="93">
        <v>0</v>
      </c>
      <c r="AF105" s="93">
        <v>0</v>
      </c>
      <c r="AG105" s="93">
        <v>0</v>
      </c>
      <c r="AH105" s="93">
        <v>0</v>
      </c>
      <c r="AI105" s="102"/>
      <c r="AJ105" s="93">
        <v>0.20198358993693571</v>
      </c>
      <c r="AK105" s="93">
        <v>0</v>
      </c>
      <c r="AL105" s="93">
        <v>0</v>
      </c>
      <c r="AM105" s="93">
        <v>0</v>
      </c>
      <c r="AN105" s="93">
        <v>0</v>
      </c>
      <c r="AO105" s="93">
        <v>0</v>
      </c>
      <c r="AP105" s="93">
        <v>0</v>
      </c>
      <c r="AQ105" s="93">
        <v>0</v>
      </c>
      <c r="AR105" s="93">
        <v>0</v>
      </c>
      <c r="AS105" s="93">
        <v>0</v>
      </c>
      <c r="AT105" s="93">
        <v>0.27767730849971844</v>
      </c>
      <c r="AU105" s="93">
        <v>0</v>
      </c>
      <c r="AV105" s="93">
        <v>0</v>
      </c>
      <c r="AW105" s="93">
        <v>0</v>
      </c>
      <c r="AX105" s="93">
        <v>0</v>
      </c>
      <c r="AY105" s="93">
        <v>0</v>
      </c>
      <c r="AZ105" s="93">
        <v>0</v>
      </c>
      <c r="BA105" s="93">
        <v>0</v>
      </c>
      <c r="BB105" s="93">
        <v>0</v>
      </c>
      <c r="BC105" s="93">
        <v>0</v>
      </c>
      <c r="BD105" s="93">
        <v>0</v>
      </c>
      <c r="BE105" s="93">
        <v>0</v>
      </c>
      <c r="BF105" s="93">
        <v>0</v>
      </c>
      <c r="BG105" s="93">
        <v>0</v>
      </c>
      <c r="BH105" s="93">
        <v>0</v>
      </c>
      <c r="BI105" s="93">
        <v>0</v>
      </c>
      <c r="BJ105" s="93">
        <v>0</v>
      </c>
      <c r="BK105" s="93">
        <v>0</v>
      </c>
      <c r="BL105" s="93">
        <v>0</v>
      </c>
      <c r="BM105" s="93">
        <v>0</v>
      </c>
      <c r="BN105" s="93">
        <v>0</v>
      </c>
      <c r="BO105" s="120"/>
      <c r="BP105" s="93">
        <f t="shared" si="56"/>
        <v>0.41975267999120136</v>
      </c>
      <c r="BQ105" s="93">
        <f t="shared" si="56"/>
        <v>0</v>
      </c>
      <c r="BR105" s="93">
        <f t="shared" si="56"/>
        <v>0</v>
      </c>
      <c r="BS105" s="93">
        <f t="shared" si="56"/>
        <v>0</v>
      </c>
      <c r="BT105" s="93">
        <f t="shared" si="56"/>
        <v>0</v>
      </c>
      <c r="BU105" s="93">
        <f t="shared" si="56"/>
        <v>0</v>
      </c>
      <c r="BV105" s="93">
        <f t="shared" si="56"/>
        <v>0</v>
      </c>
      <c r="BW105" s="93">
        <f t="shared" si="56"/>
        <v>0</v>
      </c>
      <c r="BX105" s="93">
        <f t="shared" si="56"/>
        <v>0</v>
      </c>
      <c r="BY105" s="93">
        <f t="shared" si="56"/>
        <v>0</v>
      </c>
      <c r="BZ105" s="93">
        <f t="shared" si="56"/>
        <v>0.5757875826132709</v>
      </c>
      <c r="CA105" s="93">
        <f t="shared" si="56"/>
        <v>0</v>
      </c>
      <c r="CB105" s="93">
        <f t="shared" si="56"/>
        <v>0</v>
      </c>
      <c r="CC105" s="93">
        <f t="shared" si="56"/>
        <v>0</v>
      </c>
      <c r="CD105" s="93">
        <f t="shared" si="56"/>
        <v>0</v>
      </c>
      <c r="CE105" s="93">
        <f t="shared" si="56"/>
        <v>0</v>
      </c>
      <c r="CF105" s="93">
        <f t="shared" si="50"/>
        <v>0</v>
      </c>
      <c r="CG105" s="93">
        <f t="shared" si="50"/>
        <v>0</v>
      </c>
      <c r="CH105" s="93">
        <f t="shared" si="50"/>
        <v>0</v>
      </c>
      <c r="CI105" s="93">
        <f t="shared" si="50"/>
        <v>0</v>
      </c>
      <c r="CJ105" s="93">
        <f t="shared" si="50"/>
        <v>0</v>
      </c>
      <c r="CK105" s="93">
        <f t="shared" si="50"/>
        <v>0</v>
      </c>
      <c r="CL105" s="93">
        <f t="shared" si="50"/>
        <v>0</v>
      </c>
      <c r="CM105" s="93">
        <f t="shared" si="50"/>
        <v>0</v>
      </c>
      <c r="CN105" s="93">
        <f t="shared" si="50"/>
        <v>0</v>
      </c>
      <c r="CO105" s="93">
        <f t="shared" si="50"/>
        <v>0</v>
      </c>
      <c r="CP105" s="93">
        <f t="shared" si="50"/>
        <v>0</v>
      </c>
      <c r="CQ105" s="93">
        <f t="shared" si="50"/>
        <v>0</v>
      </c>
      <c r="CR105" s="93">
        <f t="shared" si="50"/>
        <v>0</v>
      </c>
      <c r="CS105" s="93">
        <f t="shared" si="55"/>
        <v>0</v>
      </c>
      <c r="CT105" s="93">
        <f t="shared" si="55"/>
        <v>0</v>
      </c>
    </row>
    <row r="106" spans="1:98" s="88" customFormat="1" ht="15.75" thickBot="1">
      <c r="A106" t="s">
        <v>176</v>
      </c>
      <c r="B106" s="29" t="e">
        <f>B91</f>
        <v>#REF!</v>
      </c>
      <c r="C106" s="29" t="e">
        <f>#REF!+#REF!</f>
        <v>#REF!</v>
      </c>
      <c r="D106" s="119">
        <v>0.40172780585253587</v>
      </c>
      <c r="E106" s="119">
        <v>0</v>
      </c>
      <c r="F106" s="119">
        <v>0</v>
      </c>
      <c r="G106" s="119">
        <v>0</v>
      </c>
      <c r="H106" s="119">
        <v>0</v>
      </c>
      <c r="I106" s="119">
        <v>0</v>
      </c>
      <c r="J106" s="119">
        <v>0</v>
      </c>
      <c r="K106" s="119">
        <v>0</v>
      </c>
      <c r="L106" s="119">
        <v>0</v>
      </c>
      <c r="M106" s="119">
        <v>0</v>
      </c>
      <c r="N106" s="119">
        <v>0.41957431185528637</v>
      </c>
      <c r="O106" s="119">
        <v>0</v>
      </c>
      <c r="P106" s="119">
        <v>0</v>
      </c>
      <c r="Q106" s="119">
        <v>0</v>
      </c>
      <c r="R106" s="119">
        <v>0</v>
      </c>
      <c r="S106" s="119">
        <v>0</v>
      </c>
      <c r="T106" s="119">
        <v>0</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02"/>
      <c r="AJ106" s="119">
        <v>0.39930711288671428</v>
      </c>
      <c r="AK106" s="119">
        <v>0</v>
      </c>
      <c r="AL106" s="119">
        <v>0</v>
      </c>
      <c r="AM106" s="119">
        <v>0</v>
      </c>
      <c r="AN106" s="119">
        <v>0</v>
      </c>
      <c r="AO106" s="119">
        <v>0</v>
      </c>
      <c r="AP106" s="119">
        <v>0</v>
      </c>
      <c r="AQ106" s="119">
        <v>0</v>
      </c>
      <c r="AR106" s="119">
        <v>0</v>
      </c>
      <c r="AS106" s="119">
        <v>0</v>
      </c>
      <c r="AT106" s="119">
        <v>0.41450573396602636</v>
      </c>
      <c r="AU106" s="119">
        <v>0</v>
      </c>
      <c r="AV106" s="119">
        <v>0</v>
      </c>
      <c r="AW106" s="119">
        <v>0</v>
      </c>
      <c r="AX106" s="119">
        <v>0</v>
      </c>
      <c r="AY106" s="119">
        <v>0</v>
      </c>
      <c r="AZ106" s="119">
        <v>0</v>
      </c>
      <c r="BA106" s="119">
        <v>0</v>
      </c>
      <c r="BB106" s="119">
        <v>0</v>
      </c>
      <c r="BC106" s="119">
        <v>0</v>
      </c>
      <c r="BD106" s="119">
        <v>0</v>
      </c>
      <c r="BE106" s="119">
        <v>0</v>
      </c>
      <c r="BF106" s="119">
        <v>0</v>
      </c>
      <c r="BG106" s="119">
        <v>0</v>
      </c>
      <c r="BH106" s="119">
        <v>0</v>
      </c>
      <c r="BI106" s="119">
        <v>0</v>
      </c>
      <c r="BJ106" s="119">
        <v>0</v>
      </c>
      <c r="BK106" s="119">
        <v>0</v>
      </c>
      <c r="BL106" s="119">
        <v>0</v>
      </c>
      <c r="BM106" s="119">
        <v>0</v>
      </c>
      <c r="BN106" s="119">
        <v>0</v>
      </c>
      <c r="BO106" s="119"/>
      <c r="BP106" s="119">
        <f t="shared" si="56"/>
        <v>0.80103491873925015</v>
      </c>
      <c r="BQ106" s="119">
        <f t="shared" si="56"/>
        <v>0</v>
      </c>
      <c r="BR106" s="119">
        <f t="shared" si="56"/>
        <v>0</v>
      </c>
      <c r="BS106" s="119">
        <f t="shared" si="56"/>
        <v>0</v>
      </c>
      <c r="BT106" s="119">
        <f t="shared" si="56"/>
        <v>0</v>
      </c>
      <c r="BU106" s="119">
        <f t="shared" si="56"/>
        <v>0</v>
      </c>
      <c r="BV106" s="119">
        <f t="shared" si="56"/>
        <v>0</v>
      </c>
      <c r="BW106" s="119">
        <f t="shared" si="56"/>
        <v>0</v>
      </c>
      <c r="BX106" s="119">
        <f t="shared" si="56"/>
        <v>0</v>
      </c>
      <c r="BY106" s="119">
        <f t="shared" si="56"/>
        <v>0</v>
      </c>
      <c r="BZ106" s="119">
        <f t="shared" si="56"/>
        <v>0.83408004582131268</v>
      </c>
      <c r="CA106" s="119">
        <f t="shared" si="56"/>
        <v>0</v>
      </c>
      <c r="CB106" s="119">
        <f t="shared" si="56"/>
        <v>0</v>
      </c>
      <c r="CC106" s="119">
        <f t="shared" si="56"/>
        <v>0</v>
      </c>
      <c r="CD106" s="119">
        <f t="shared" si="56"/>
        <v>0</v>
      </c>
      <c r="CE106" s="119">
        <f t="shared" si="56"/>
        <v>0</v>
      </c>
      <c r="CF106" s="119">
        <f t="shared" si="50"/>
        <v>0</v>
      </c>
      <c r="CG106" s="119">
        <f t="shared" si="50"/>
        <v>0</v>
      </c>
      <c r="CH106" s="119">
        <f t="shared" si="50"/>
        <v>0</v>
      </c>
      <c r="CI106" s="119">
        <f t="shared" si="50"/>
        <v>0</v>
      </c>
      <c r="CJ106" s="119">
        <f t="shared" si="50"/>
        <v>0</v>
      </c>
      <c r="CK106" s="119">
        <f t="shared" si="50"/>
        <v>0</v>
      </c>
      <c r="CL106" s="119">
        <f t="shared" si="50"/>
        <v>0</v>
      </c>
      <c r="CM106" s="119">
        <f t="shared" si="50"/>
        <v>0</v>
      </c>
      <c r="CN106" s="119">
        <f t="shared" si="50"/>
        <v>0</v>
      </c>
      <c r="CO106" s="119">
        <f t="shared" si="50"/>
        <v>0</v>
      </c>
      <c r="CP106" s="119">
        <f t="shared" si="50"/>
        <v>0</v>
      </c>
      <c r="CQ106" s="119">
        <f t="shared" si="50"/>
        <v>0</v>
      </c>
      <c r="CR106" s="119">
        <f t="shared" si="50"/>
        <v>0</v>
      </c>
      <c r="CS106" s="119">
        <f t="shared" si="55"/>
        <v>0</v>
      </c>
      <c r="CT106" s="119">
        <f t="shared" si="55"/>
        <v>0</v>
      </c>
    </row>
    <row r="107" spans="1:98" s="88" customFormat="1" ht="15.75" thickBot="1">
      <c r="A107" s="31" t="s">
        <v>3</v>
      </c>
      <c r="B107" s="54" t="e">
        <f>SUM(B101:B106)</f>
        <v>#REF!</v>
      </c>
      <c r="C107" s="54" t="e">
        <f>SUM(C101:C106)</f>
        <v>#REF!</v>
      </c>
      <c r="D107" s="88">
        <v>1</v>
      </c>
      <c r="E107" s="88">
        <v>0</v>
      </c>
      <c r="F107" s="88">
        <v>0</v>
      </c>
      <c r="G107" s="88">
        <v>0</v>
      </c>
      <c r="H107" s="88">
        <v>0</v>
      </c>
      <c r="I107" s="88">
        <v>0</v>
      </c>
      <c r="J107" s="88">
        <v>0</v>
      </c>
      <c r="K107" s="88">
        <v>0</v>
      </c>
      <c r="L107" s="88">
        <v>0</v>
      </c>
      <c r="M107" s="88">
        <v>0</v>
      </c>
      <c r="N107" s="88">
        <v>1</v>
      </c>
      <c r="O107" s="88">
        <v>0</v>
      </c>
      <c r="P107" s="88">
        <v>0</v>
      </c>
      <c r="Q107" s="88">
        <v>0</v>
      </c>
      <c r="R107" s="88">
        <v>0</v>
      </c>
      <c r="S107" s="88">
        <v>0</v>
      </c>
      <c r="T107" s="88">
        <v>0</v>
      </c>
      <c r="U107" s="88">
        <v>0</v>
      </c>
      <c r="V107" s="88">
        <v>0</v>
      </c>
      <c r="W107" s="88">
        <v>0</v>
      </c>
      <c r="X107" s="88">
        <v>0</v>
      </c>
      <c r="Y107" s="88">
        <v>0</v>
      </c>
      <c r="Z107" s="88">
        <v>0</v>
      </c>
      <c r="AA107" s="88">
        <v>0</v>
      </c>
      <c r="AB107" s="88">
        <v>0</v>
      </c>
      <c r="AC107" s="88">
        <v>0</v>
      </c>
      <c r="AD107" s="88">
        <v>0</v>
      </c>
      <c r="AE107" s="88">
        <v>0</v>
      </c>
      <c r="AF107" s="88">
        <v>0</v>
      </c>
      <c r="AG107" s="88">
        <v>0</v>
      </c>
      <c r="AH107" s="88">
        <v>0</v>
      </c>
      <c r="AI107" s="102"/>
      <c r="AJ107" s="88">
        <v>1</v>
      </c>
      <c r="AK107" s="88">
        <v>0</v>
      </c>
      <c r="AL107" s="88">
        <v>0</v>
      </c>
      <c r="AM107" s="88">
        <v>0</v>
      </c>
      <c r="AN107" s="88">
        <v>0</v>
      </c>
      <c r="AO107" s="88">
        <v>0</v>
      </c>
      <c r="AP107" s="88">
        <v>0</v>
      </c>
      <c r="AQ107" s="88">
        <v>0</v>
      </c>
      <c r="AR107" s="88">
        <v>0</v>
      </c>
      <c r="AS107" s="88">
        <v>0</v>
      </c>
      <c r="AT107" s="88">
        <v>1</v>
      </c>
      <c r="AU107" s="88">
        <v>0</v>
      </c>
      <c r="AV107" s="88">
        <v>0</v>
      </c>
      <c r="AW107" s="88">
        <v>0</v>
      </c>
      <c r="AX107" s="88">
        <v>0</v>
      </c>
      <c r="AY107" s="88">
        <v>0</v>
      </c>
      <c r="AZ107" s="88">
        <v>0</v>
      </c>
      <c r="BA107" s="88">
        <v>0</v>
      </c>
      <c r="BB107" s="88">
        <v>0</v>
      </c>
      <c r="BC107" s="88">
        <v>0</v>
      </c>
      <c r="BD107" s="88">
        <v>0</v>
      </c>
      <c r="BE107" s="88">
        <v>0</v>
      </c>
      <c r="BF107" s="88">
        <v>0</v>
      </c>
      <c r="BG107" s="88">
        <v>0</v>
      </c>
      <c r="BH107" s="88">
        <v>0</v>
      </c>
      <c r="BI107" s="88">
        <v>0</v>
      </c>
      <c r="BJ107" s="88">
        <v>0</v>
      </c>
      <c r="BK107" s="88">
        <v>0</v>
      </c>
      <c r="BL107" s="88">
        <v>0</v>
      </c>
      <c r="BM107" s="88">
        <v>0</v>
      </c>
      <c r="BN107" s="88">
        <v>0</v>
      </c>
      <c r="BO107" s="102"/>
      <c r="BP107" s="102">
        <f t="shared" si="56"/>
        <v>2</v>
      </c>
      <c r="BQ107" s="102">
        <f t="shared" si="56"/>
        <v>0</v>
      </c>
      <c r="BR107" s="102">
        <f t="shared" si="56"/>
        <v>0</v>
      </c>
      <c r="BS107" s="102">
        <f t="shared" si="56"/>
        <v>0</v>
      </c>
      <c r="BT107" s="102">
        <f t="shared" si="56"/>
        <v>0</v>
      </c>
      <c r="BU107" s="102">
        <f t="shared" si="56"/>
        <v>0</v>
      </c>
      <c r="BV107" s="102">
        <f t="shared" si="56"/>
        <v>0</v>
      </c>
      <c r="BW107" s="102">
        <f t="shared" si="56"/>
        <v>0</v>
      </c>
      <c r="BX107" s="102">
        <f t="shared" si="56"/>
        <v>0</v>
      </c>
      <c r="BY107" s="102">
        <f t="shared" si="56"/>
        <v>0</v>
      </c>
      <c r="BZ107" s="102">
        <f t="shared" si="56"/>
        <v>2</v>
      </c>
      <c r="CA107" s="102">
        <f t="shared" si="56"/>
        <v>0</v>
      </c>
      <c r="CB107" s="102">
        <f t="shared" si="56"/>
        <v>0</v>
      </c>
      <c r="CC107" s="102">
        <f t="shared" si="56"/>
        <v>0</v>
      </c>
      <c r="CD107" s="102">
        <f t="shared" si="56"/>
        <v>0</v>
      </c>
      <c r="CE107" s="102">
        <f t="shared" si="56"/>
        <v>0</v>
      </c>
      <c r="CF107" s="102">
        <f t="shared" si="50"/>
        <v>0</v>
      </c>
      <c r="CG107" s="102">
        <f t="shared" si="50"/>
        <v>0</v>
      </c>
      <c r="CH107" s="102">
        <f t="shared" si="50"/>
        <v>0</v>
      </c>
      <c r="CI107" s="102">
        <f t="shared" si="50"/>
        <v>0</v>
      </c>
      <c r="CJ107" s="102">
        <f t="shared" si="50"/>
        <v>0</v>
      </c>
      <c r="CK107" s="102">
        <f t="shared" si="50"/>
        <v>0</v>
      </c>
      <c r="CL107" s="102">
        <f t="shared" si="50"/>
        <v>0</v>
      </c>
      <c r="CM107" s="102">
        <f t="shared" si="50"/>
        <v>0</v>
      </c>
      <c r="CN107" s="102">
        <f t="shared" si="50"/>
        <v>0</v>
      </c>
      <c r="CO107" s="102">
        <f t="shared" si="50"/>
        <v>0</v>
      </c>
      <c r="CP107" s="102">
        <f t="shared" si="50"/>
        <v>0</v>
      </c>
      <c r="CQ107" s="102">
        <f t="shared" si="50"/>
        <v>0</v>
      </c>
      <c r="CR107" s="102">
        <f t="shared" si="50"/>
        <v>0</v>
      </c>
      <c r="CS107" s="102">
        <f t="shared" si="55"/>
        <v>0</v>
      </c>
      <c r="CT107" s="102">
        <f t="shared" si="55"/>
        <v>0</v>
      </c>
    </row>
    <row r="108" spans="1:98" s="88" customFormat="1">
      <c r="A108" s="1"/>
      <c r="B108" s="1"/>
      <c r="C108"/>
      <c r="D108" s="88">
        <v>0</v>
      </c>
      <c r="E108" s="88">
        <v>0</v>
      </c>
      <c r="F108" s="88">
        <v>0</v>
      </c>
      <c r="G108" s="88">
        <v>0</v>
      </c>
      <c r="H108" s="88">
        <v>0</v>
      </c>
      <c r="I108" s="88">
        <v>0</v>
      </c>
      <c r="J108" s="88">
        <v>0</v>
      </c>
      <c r="K108" s="88">
        <v>0</v>
      </c>
      <c r="L108" s="88">
        <v>0</v>
      </c>
      <c r="M108" s="88">
        <v>0</v>
      </c>
      <c r="N108" s="88">
        <v>0</v>
      </c>
      <c r="O108" s="88">
        <v>0</v>
      </c>
      <c r="P108" s="88">
        <v>0</v>
      </c>
      <c r="Q108" s="88">
        <v>0</v>
      </c>
      <c r="R108" s="88">
        <v>0</v>
      </c>
      <c r="S108" s="88">
        <v>0</v>
      </c>
      <c r="T108" s="88">
        <v>0</v>
      </c>
      <c r="U108" s="88">
        <v>0</v>
      </c>
      <c r="V108" s="88">
        <v>0</v>
      </c>
      <c r="W108" s="88">
        <v>0</v>
      </c>
      <c r="X108" s="88">
        <v>0</v>
      </c>
      <c r="Y108" s="88">
        <v>0</v>
      </c>
      <c r="Z108" s="88">
        <v>0</v>
      </c>
      <c r="AA108" s="88">
        <v>0</v>
      </c>
      <c r="AB108" s="88">
        <v>0</v>
      </c>
      <c r="AC108" s="88">
        <v>0</v>
      </c>
      <c r="AD108" s="88">
        <v>0</v>
      </c>
      <c r="AE108" s="88">
        <v>0</v>
      </c>
      <c r="AF108" s="88">
        <v>0</v>
      </c>
      <c r="AG108" s="88">
        <v>0</v>
      </c>
      <c r="AH108" s="88">
        <v>0</v>
      </c>
      <c r="AI108" s="102"/>
      <c r="AJ108" s="88">
        <v>0</v>
      </c>
      <c r="AK108" s="88">
        <v>0</v>
      </c>
      <c r="AL108" s="88">
        <v>0</v>
      </c>
      <c r="AM108" s="88">
        <v>0</v>
      </c>
      <c r="AN108" s="88">
        <v>0</v>
      </c>
      <c r="AO108" s="88">
        <v>0</v>
      </c>
      <c r="AP108" s="88">
        <v>0</v>
      </c>
      <c r="AQ108" s="88">
        <v>0</v>
      </c>
      <c r="AR108" s="88">
        <v>0</v>
      </c>
      <c r="AS108" s="88">
        <v>0</v>
      </c>
      <c r="AT108" s="88">
        <v>0</v>
      </c>
      <c r="AU108" s="88">
        <v>0</v>
      </c>
      <c r="AV108" s="88">
        <v>0</v>
      </c>
      <c r="AW108" s="88">
        <v>0</v>
      </c>
      <c r="AX108" s="88">
        <v>0</v>
      </c>
      <c r="AY108" s="88">
        <v>0</v>
      </c>
      <c r="AZ108" s="88">
        <v>0</v>
      </c>
      <c r="BA108" s="88">
        <v>0</v>
      </c>
      <c r="BB108" s="88">
        <v>0</v>
      </c>
      <c r="BC108" s="88">
        <v>0</v>
      </c>
      <c r="BD108" s="88">
        <v>0</v>
      </c>
      <c r="BE108" s="88">
        <v>0</v>
      </c>
      <c r="BF108" s="88">
        <v>0</v>
      </c>
      <c r="BG108" s="88">
        <v>0</v>
      </c>
      <c r="BH108" s="88">
        <v>0</v>
      </c>
      <c r="BI108" s="88">
        <v>0</v>
      </c>
      <c r="BJ108" s="88">
        <v>0</v>
      </c>
      <c r="BK108" s="88">
        <v>0</v>
      </c>
      <c r="BL108" s="88">
        <v>0</v>
      </c>
      <c r="BM108" s="88">
        <v>0</v>
      </c>
      <c r="BN108" s="88">
        <v>0</v>
      </c>
      <c r="BO108" s="102"/>
      <c r="BP108" s="102">
        <f t="shared" si="56"/>
        <v>0</v>
      </c>
      <c r="BQ108" s="102">
        <f t="shared" si="56"/>
        <v>0</v>
      </c>
      <c r="BR108" s="102">
        <f t="shared" si="56"/>
        <v>0</v>
      </c>
      <c r="BS108" s="102">
        <f t="shared" si="56"/>
        <v>0</v>
      </c>
      <c r="BT108" s="102">
        <f t="shared" si="56"/>
        <v>0</v>
      </c>
      <c r="BU108" s="102">
        <f t="shared" si="56"/>
        <v>0</v>
      </c>
      <c r="BV108" s="102">
        <f t="shared" si="56"/>
        <v>0</v>
      </c>
      <c r="BW108" s="102">
        <f t="shared" si="56"/>
        <v>0</v>
      </c>
      <c r="BX108" s="102">
        <f t="shared" si="56"/>
        <v>0</v>
      </c>
      <c r="BY108" s="102">
        <f t="shared" si="56"/>
        <v>0</v>
      </c>
      <c r="BZ108" s="102">
        <f t="shared" si="56"/>
        <v>0</v>
      </c>
      <c r="CA108" s="102">
        <f t="shared" si="56"/>
        <v>0</v>
      </c>
      <c r="CB108" s="102">
        <f t="shared" si="56"/>
        <v>0</v>
      </c>
      <c r="CC108" s="102">
        <f t="shared" si="56"/>
        <v>0</v>
      </c>
      <c r="CD108" s="102">
        <f t="shared" si="56"/>
        <v>0</v>
      </c>
      <c r="CE108" s="102">
        <f t="shared" si="56"/>
        <v>0</v>
      </c>
      <c r="CF108" s="102">
        <f t="shared" si="50"/>
        <v>0</v>
      </c>
      <c r="CG108" s="102">
        <f t="shared" si="50"/>
        <v>0</v>
      </c>
      <c r="CH108" s="102">
        <f t="shared" si="50"/>
        <v>0</v>
      </c>
      <c r="CI108" s="102">
        <f t="shared" si="50"/>
        <v>0</v>
      </c>
      <c r="CJ108" s="102">
        <f t="shared" si="50"/>
        <v>0</v>
      </c>
      <c r="CK108" s="102">
        <f t="shared" si="50"/>
        <v>0</v>
      </c>
      <c r="CL108" s="102">
        <f t="shared" si="50"/>
        <v>0</v>
      </c>
      <c r="CM108" s="102">
        <f t="shared" si="50"/>
        <v>0</v>
      </c>
      <c r="CN108" s="102">
        <f t="shared" si="50"/>
        <v>0</v>
      </c>
      <c r="CO108" s="102">
        <f t="shared" si="50"/>
        <v>0</v>
      </c>
      <c r="CP108" s="102">
        <f t="shared" si="50"/>
        <v>0</v>
      </c>
      <c r="CQ108" s="102">
        <f t="shared" si="50"/>
        <v>0</v>
      </c>
      <c r="CR108" s="102">
        <f t="shared" si="50"/>
        <v>0</v>
      </c>
      <c r="CS108" s="102">
        <f t="shared" si="55"/>
        <v>0</v>
      </c>
      <c r="CT108" s="102">
        <f t="shared" si="55"/>
        <v>0</v>
      </c>
    </row>
    <row r="109" spans="1:98" s="88" customFormat="1" ht="15.75" thickBot="1">
      <c r="A109" s="1"/>
      <c r="B109" s="1"/>
      <c r="C109"/>
      <c r="D109" s="120">
        <v>0</v>
      </c>
      <c r="E109" s="120">
        <v>0</v>
      </c>
      <c r="F109" s="120">
        <v>0</v>
      </c>
      <c r="G109" s="120">
        <v>0</v>
      </c>
      <c r="H109" s="120">
        <v>0</v>
      </c>
      <c r="I109" s="120">
        <v>0</v>
      </c>
      <c r="J109" s="120">
        <v>0</v>
      </c>
      <c r="K109" s="120">
        <v>0</v>
      </c>
      <c r="L109" s="120">
        <v>0</v>
      </c>
      <c r="M109" s="120">
        <v>0</v>
      </c>
      <c r="N109" s="120">
        <v>0</v>
      </c>
      <c r="O109" s="120">
        <v>0</v>
      </c>
      <c r="P109" s="120">
        <v>0</v>
      </c>
      <c r="Q109" s="120">
        <v>0</v>
      </c>
      <c r="R109" s="120">
        <v>0</v>
      </c>
      <c r="S109" s="120">
        <v>0</v>
      </c>
      <c r="T109" s="120">
        <v>0</v>
      </c>
      <c r="U109" s="120">
        <v>0</v>
      </c>
      <c r="V109" s="120">
        <v>0</v>
      </c>
      <c r="W109" s="120">
        <v>0</v>
      </c>
      <c r="X109" s="120">
        <v>0</v>
      </c>
      <c r="Y109" s="120">
        <v>0</v>
      </c>
      <c r="Z109" s="120">
        <v>0</v>
      </c>
      <c r="AA109" s="120">
        <v>0</v>
      </c>
      <c r="AB109" s="120">
        <v>0</v>
      </c>
      <c r="AC109" s="120">
        <v>0</v>
      </c>
      <c r="AD109" s="120">
        <v>0</v>
      </c>
      <c r="AE109" s="120">
        <v>0</v>
      </c>
      <c r="AF109" s="120">
        <v>0</v>
      </c>
      <c r="AG109" s="120">
        <v>0</v>
      </c>
      <c r="AH109" s="120">
        <v>0</v>
      </c>
      <c r="AI109" s="102"/>
      <c r="AJ109" s="120">
        <v>0</v>
      </c>
      <c r="AK109" s="120">
        <v>0</v>
      </c>
      <c r="AL109" s="120">
        <v>0</v>
      </c>
      <c r="AM109" s="120">
        <v>0</v>
      </c>
      <c r="AN109" s="120">
        <v>0</v>
      </c>
      <c r="AO109" s="120">
        <v>0</v>
      </c>
      <c r="AP109" s="120">
        <v>0</v>
      </c>
      <c r="AQ109" s="120">
        <v>0</v>
      </c>
      <c r="AR109" s="120">
        <v>0</v>
      </c>
      <c r="AS109" s="120">
        <v>0</v>
      </c>
      <c r="AT109" s="120">
        <v>0</v>
      </c>
      <c r="AU109" s="120">
        <v>0</v>
      </c>
      <c r="AV109" s="120">
        <v>0</v>
      </c>
      <c r="AW109" s="120">
        <v>0</v>
      </c>
      <c r="AX109" s="120">
        <v>0</v>
      </c>
      <c r="AY109" s="120">
        <v>0</v>
      </c>
      <c r="AZ109" s="120">
        <v>0</v>
      </c>
      <c r="BA109" s="120">
        <v>0</v>
      </c>
      <c r="BB109" s="120">
        <v>0</v>
      </c>
      <c r="BC109" s="120">
        <v>0</v>
      </c>
      <c r="BD109" s="120">
        <v>0</v>
      </c>
      <c r="BE109" s="120">
        <v>0</v>
      </c>
      <c r="BF109" s="120">
        <v>0</v>
      </c>
      <c r="BG109" s="120">
        <v>0</v>
      </c>
      <c r="BH109" s="120">
        <v>0</v>
      </c>
      <c r="BI109" s="120">
        <v>0</v>
      </c>
      <c r="BJ109" s="120">
        <v>0</v>
      </c>
      <c r="BK109" s="120">
        <v>0</v>
      </c>
      <c r="BL109" s="120">
        <v>0</v>
      </c>
      <c r="BM109" s="120">
        <v>0</v>
      </c>
      <c r="BN109" s="120">
        <v>0</v>
      </c>
      <c r="BO109" s="102"/>
      <c r="BP109" s="120">
        <f t="shared" si="56"/>
        <v>0</v>
      </c>
      <c r="BQ109" s="120">
        <f t="shared" si="56"/>
        <v>0</v>
      </c>
      <c r="BR109" s="120">
        <f t="shared" si="56"/>
        <v>0</v>
      </c>
      <c r="BS109" s="120">
        <f t="shared" si="56"/>
        <v>0</v>
      </c>
      <c r="BT109" s="120">
        <f t="shared" si="56"/>
        <v>0</v>
      </c>
      <c r="BU109" s="120">
        <f t="shared" si="56"/>
        <v>0</v>
      </c>
      <c r="BV109" s="120">
        <f t="shared" si="56"/>
        <v>0</v>
      </c>
      <c r="BW109" s="120">
        <f t="shared" si="56"/>
        <v>0</v>
      </c>
      <c r="BX109" s="120">
        <f t="shared" si="56"/>
        <v>0</v>
      </c>
      <c r="BY109" s="120">
        <f t="shared" si="56"/>
        <v>0</v>
      </c>
      <c r="BZ109" s="120">
        <f t="shared" si="56"/>
        <v>0</v>
      </c>
      <c r="CA109" s="120">
        <f t="shared" si="56"/>
        <v>0</v>
      </c>
      <c r="CB109" s="120">
        <f t="shared" si="56"/>
        <v>0</v>
      </c>
      <c r="CC109" s="120">
        <f t="shared" si="56"/>
        <v>0</v>
      </c>
      <c r="CD109" s="120">
        <f t="shared" si="56"/>
        <v>0</v>
      </c>
      <c r="CE109" s="120">
        <f t="shared" si="56"/>
        <v>0</v>
      </c>
      <c r="CF109" s="120">
        <f t="shared" si="50"/>
        <v>0</v>
      </c>
      <c r="CG109" s="120">
        <f t="shared" si="50"/>
        <v>0</v>
      </c>
      <c r="CH109" s="120">
        <f t="shared" si="50"/>
        <v>0</v>
      </c>
      <c r="CI109" s="120">
        <f t="shared" si="50"/>
        <v>0</v>
      </c>
      <c r="CJ109" s="120">
        <f t="shared" si="50"/>
        <v>0</v>
      </c>
      <c r="CK109" s="120">
        <f t="shared" si="50"/>
        <v>0</v>
      </c>
      <c r="CL109" s="120">
        <f t="shared" si="50"/>
        <v>0</v>
      </c>
      <c r="CM109" s="120">
        <f t="shared" si="50"/>
        <v>0</v>
      </c>
      <c r="CN109" s="120">
        <f t="shared" si="50"/>
        <v>0</v>
      </c>
      <c r="CO109" s="120">
        <f t="shared" si="50"/>
        <v>0</v>
      </c>
      <c r="CP109" s="120">
        <f t="shared" si="50"/>
        <v>0</v>
      </c>
      <c r="CQ109" s="120">
        <f t="shared" si="50"/>
        <v>0</v>
      </c>
      <c r="CR109" s="120">
        <f t="shared" si="50"/>
        <v>0</v>
      </c>
      <c r="CS109" s="120">
        <f t="shared" si="55"/>
        <v>0</v>
      </c>
      <c r="CT109" s="120">
        <f t="shared" si="55"/>
        <v>0</v>
      </c>
    </row>
    <row r="110" spans="1:98" s="88" customFormat="1" ht="45.75" thickBot="1">
      <c r="A110" s="53" t="s">
        <v>195</v>
      </c>
      <c r="B110" s="57">
        <v>2020</v>
      </c>
      <c r="C110" s="32" t="s">
        <v>179</v>
      </c>
      <c r="D110" s="119" t="s">
        <v>148</v>
      </c>
      <c r="E110" s="119">
        <v>0</v>
      </c>
      <c r="F110" s="119">
        <v>0</v>
      </c>
      <c r="G110" s="119">
        <v>0</v>
      </c>
      <c r="H110" s="119">
        <v>0</v>
      </c>
      <c r="I110" s="119">
        <v>0</v>
      </c>
      <c r="J110" s="119">
        <v>0</v>
      </c>
      <c r="K110" s="119">
        <v>0</v>
      </c>
      <c r="L110" s="119">
        <v>0</v>
      </c>
      <c r="M110" s="119">
        <v>0</v>
      </c>
      <c r="N110" s="119" t="s">
        <v>158</v>
      </c>
      <c r="O110" s="119">
        <v>0</v>
      </c>
      <c r="P110" s="119">
        <v>0</v>
      </c>
      <c r="Q110" s="119">
        <v>0</v>
      </c>
      <c r="R110" s="119">
        <v>0</v>
      </c>
      <c r="S110" s="119">
        <v>0</v>
      </c>
      <c r="T110" s="119">
        <v>0</v>
      </c>
      <c r="U110" s="119">
        <v>0</v>
      </c>
      <c r="V110" s="119">
        <v>0</v>
      </c>
      <c r="W110" s="119">
        <v>0</v>
      </c>
      <c r="X110" s="119">
        <v>0</v>
      </c>
      <c r="Y110" s="119">
        <v>0</v>
      </c>
      <c r="Z110" s="119">
        <v>0</v>
      </c>
      <c r="AA110" s="119">
        <v>0</v>
      </c>
      <c r="AB110" s="119">
        <v>0</v>
      </c>
      <c r="AC110" s="119">
        <v>0</v>
      </c>
      <c r="AD110" s="119">
        <v>0</v>
      </c>
      <c r="AE110" s="119">
        <v>0</v>
      </c>
      <c r="AF110" s="119">
        <v>0</v>
      </c>
      <c r="AG110" s="119">
        <v>0</v>
      </c>
      <c r="AH110" s="119">
        <v>0</v>
      </c>
      <c r="AI110" s="102"/>
      <c r="AJ110" s="119" t="s">
        <v>148</v>
      </c>
      <c r="AK110" s="119">
        <v>0</v>
      </c>
      <c r="AL110" s="119">
        <v>0</v>
      </c>
      <c r="AM110" s="119">
        <v>0</v>
      </c>
      <c r="AN110" s="119">
        <v>0</v>
      </c>
      <c r="AO110" s="119">
        <v>0</v>
      </c>
      <c r="AP110" s="119">
        <v>0</v>
      </c>
      <c r="AQ110" s="119">
        <v>0</v>
      </c>
      <c r="AR110" s="119">
        <v>0</v>
      </c>
      <c r="AS110" s="119">
        <v>0</v>
      </c>
      <c r="AT110" s="119" t="s">
        <v>158</v>
      </c>
      <c r="AU110" s="119">
        <v>0</v>
      </c>
      <c r="AV110" s="119">
        <v>0</v>
      </c>
      <c r="AW110" s="119">
        <v>0</v>
      </c>
      <c r="AX110" s="119">
        <v>0</v>
      </c>
      <c r="AY110" s="119">
        <v>0</v>
      </c>
      <c r="AZ110" s="119">
        <v>0</v>
      </c>
      <c r="BA110" s="119">
        <v>0</v>
      </c>
      <c r="BB110" s="119">
        <v>0</v>
      </c>
      <c r="BC110" s="119">
        <v>0</v>
      </c>
      <c r="BD110" s="119">
        <v>0</v>
      </c>
      <c r="BE110" s="119">
        <v>0</v>
      </c>
      <c r="BF110" s="119">
        <v>0</v>
      </c>
      <c r="BG110" s="119">
        <v>0</v>
      </c>
      <c r="BH110" s="119">
        <v>0</v>
      </c>
      <c r="BI110" s="119">
        <v>0</v>
      </c>
      <c r="BJ110" s="119">
        <v>0</v>
      </c>
      <c r="BK110" s="119">
        <v>0</v>
      </c>
      <c r="BL110" s="119">
        <v>0</v>
      </c>
      <c r="BM110" s="119">
        <v>0</v>
      </c>
      <c r="BN110" s="119">
        <v>0</v>
      </c>
      <c r="BO110" s="119"/>
      <c r="BP110" s="119" t="e">
        <f t="shared" si="56"/>
        <v>#VALUE!</v>
      </c>
      <c r="BQ110" s="119">
        <f t="shared" si="56"/>
        <v>0</v>
      </c>
      <c r="BR110" s="119">
        <f t="shared" si="56"/>
        <v>0</v>
      </c>
      <c r="BS110" s="119">
        <f t="shared" si="56"/>
        <v>0</v>
      </c>
      <c r="BT110" s="119">
        <f t="shared" si="56"/>
        <v>0</v>
      </c>
      <c r="BU110" s="119">
        <f t="shared" si="56"/>
        <v>0</v>
      </c>
      <c r="BV110" s="119">
        <f t="shared" si="56"/>
        <v>0</v>
      </c>
      <c r="BW110" s="119">
        <f t="shared" si="56"/>
        <v>0</v>
      </c>
      <c r="BX110" s="119">
        <f t="shared" si="56"/>
        <v>0</v>
      </c>
      <c r="BY110" s="119">
        <f t="shared" si="56"/>
        <v>0</v>
      </c>
      <c r="BZ110" s="119" t="e">
        <f t="shared" si="56"/>
        <v>#VALUE!</v>
      </c>
      <c r="CA110" s="119">
        <f t="shared" si="56"/>
        <v>0</v>
      </c>
      <c r="CB110" s="119">
        <f t="shared" si="56"/>
        <v>0</v>
      </c>
      <c r="CC110" s="119">
        <f t="shared" si="56"/>
        <v>0</v>
      </c>
      <c r="CD110" s="119">
        <f t="shared" si="56"/>
        <v>0</v>
      </c>
      <c r="CE110" s="119">
        <f t="shared" si="56"/>
        <v>0</v>
      </c>
      <c r="CF110" s="119">
        <f t="shared" si="50"/>
        <v>0</v>
      </c>
      <c r="CG110" s="119">
        <f t="shared" si="50"/>
        <v>0</v>
      </c>
      <c r="CH110" s="119">
        <f t="shared" si="50"/>
        <v>0</v>
      </c>
      <c r="CI110" s="119">
        <f t="shared" si="50"/>
        <v>0</v>
      </c>
      <c r="CJ110" s="119">
        <f t="shared" si="50"/>
        <v>0</v>
      </c>
      <c r="CK110" s="119">
        <f t="shared" si="50"/>
        <v>0</v>
      </c>
      <c r="CL110" s="119">
        <f t="shared" si="50"/>
        <v>0</v>
      </c>
      <c r="CM110" s="119">
        <f t="shared" ref="CJ110:CT142" si="57">AA110+BG110</f>
        <v>0</v>
      </c>
      <c r="CN110" s="119">
        <f t="shared" si="57"/>
        <v>0</v>
      </c>
      <c r="CO110" s="119">
        <f t="shared" si="57"/>
        <v>0</v>
      </c>
      <c r="CP110" s="119">
        <f t="shared" si="57"/>
        <v>0</v>
      </c>
      <c r="CQ110" s="119">
        <f t="shared" si="57"/>
        <v>0</v>
      </c>
      <c r="CR110" s="119">
        <f t="shared" si="57"/>
        <v>0</v>
      </c>
      <c r="CS110" s="119">
        <f t="shared" si="55"/>
        <v>0</v>
      </c>
      <c r="CT110" s="119">
        <f t="shared" si="55"/>
        <v>0</v>
      </c>
    </row>
    <row r="111" spans="1:98" s="88" customFormat="1">
      <c r="A111" t="s">
        <v>174</v>
      </c>
      <c r="B111" s="59">
        <f>$D$4*B101</f>
        <v>0</v>
      </c>
      <c r="C111" s="59">
        <f>$AH$4*C101</f>
        <v>0</v>
      </c>
      <c r="D111" s="120">
        <v>0</v>
      </c>
      <c r="E111" s="120">
        <v>0</v>
      </c>
      <c r="F111" s="120">
        <v>0</v>
      </c>
      <c r="G111" s="120">
        <v>0</v>
      </c>
      <c r="H111" s="120">
        <v>0</v>
      </c>
      <c r="I111" s="120">
        <v>0</v>
      </c>
      <c r="J111" s="120">
        <v>0</v>
      </c>
      <c r="K111" s="120">
        <v>0</v>
      </c>
      <c r="L111" s="120">
        <v>0</v>
      </c>
      <c r="M111" s="120">
        <v>0</v>
      </c>
      <c r="N111" s="120">
        <v>0</v>
      </c>
      <c r="O111" s="120">
        <v>0</v>
      </c>
      <c r="P111" s="120">
        <v>0</v>
      </c>
      <c r="Q111" s="120">
        <v>0</v>
      </c>
      <c r="R111" s="120">
        <v>0</v>
      </c>
      <c r="S111" s="120">
        <v>0</v>
      </c>
      <c r="T111" s="120">
        <v>0</v>
      </c>
      <c r="U111" s="120">
        <v>0</v>
      </c>
      <c r="V111" s="120">
        <v>0</v>
      </c>
      <c r="W111" s="120">
        <v>0</v>
      </c>
      <c r="X111" s="120">
        <v>0</v>
      </c>
      <c r="Y111" s="120">
        <v>0</v>
      </c>
      <c r="Z111" s="120">
        <v>0</v>
      </c>
      <c r="AA111" s="120">
        <v>0</v>
      </c>
      <c r="AB111" s="120">
        <v>0</v>
      </c>
      <c r="AC111" s="120">
        <v>0</v>
      </c>
      <c r="AD111" s="120">
        <v>0</v>
      </c>
      <c r="AE111" s="120">
        <v>0</v>
      </c>
      <c r="AF111" s="120">
        <v>0</v>
      </c>
      <c r="AG111" s="120">
        <v>0</v>
      </c>
      <c r="AH111" s="120">
        <v>0</v>
      </c>
      <c r="AI111" s="102"/>
      <c r="AJ111" s="120">
        <v>0</v>
      </c>
      <c r="AK111" s="120">
        <v>0</v>
      </c>
      <c r="AL111" s="120">
        <v>0</v>
      </c>
      <c r="AM111" s="120">
        <v>0</v>
      </c>
      <c r="AN111" s="120">
        <v>0</v>
      </c>
      <c r="AO111" s="120">
        <v>0</v>
      </c>
      <c r="AP111" s="120">
        <v>0</v>
      </c>
      <c r="AQ111" s="120">
        <v>0</v>
      </c>
      <c r="AR111" s="120">
        <v>0</v>
      </c>
      <c r="AS111" s="120">
        <v>0</v>
      </c>
      <c r="AT111" s="120">
        <v>0</v>
      </c>
      <c r="AU111" s="120">
        <v>0</v>
      </c>
      <c r="AV111" s="120">
        <v>0</v>
      </c>
      <c r="AW111" s="120">
        <v>0</v>
      </c>
      <c r="AX111" s="120">
        <v>0</v>
      </c>
      <c r="AY111" s="120">
        <v>0</v>
      </c>
      <c r="AZ111" s="120">
        <v>0</v>
      </c>
      <c r="BA111" s="120">
        <v>0</v>
      </c>
      <c r="BB111" s="120">
        <v>0</v>
      </c>
      <c r="BC111" s="120">
        <v>0</v>
      </c>
      <c r="BD111" s="120">
        <v>0</v>
      </c>
      <c r="BE111" s="120">
        <v>0</v>
      </c>
      <c r="BF111" s="120">
        <v>0</v>
      </c>
      <c r="BG111" s="120">
        <v>0</v>
      </c>
      <c r="BH111" s="120">
        <v>0</v>
      </c>
      <c r="BI111" s="120">
        <v>0</v>
      </c>
      <c r="BJ111" s="120">
        <v>0</v>
      </c>
      <c r="BK111" s="120">
        <v>0</v>
      </c>
      <c r="BL111" s="120">
        <v>0</v>
      </c>
      <c r="BM111" s="120">
        <v>0</v>
      </c>
      <c r="BN111" s="120">
        <v>0</v>
      </c>
      <c r="BO111" s="120"/>
      <c r="BP111" s="120">
        <f t="shared" si="56"/>
        <v>0</v>
      </c>
      <c r="BQ111" s="120">
        <f t="shared" si="56"/>
        <v>0</v>
      </c>
      <c r="BR111" s="120">
        <f t="shared" si="56"/>
        <v>0</v>
      </c>
      <c r="BS111" s="120">
        <f t="shared" si="56"/>
        <v>0</v>
      </c>
      <c r="BT111" s="120">
        <f t="shared" si="56"/>
        <v>0</v>
      </c>
      <c r="BU111" s="120">
        <f t="shared" si="56"/>
        <v>0</v>
      </c>
      <c r="BV111" s="120">
        <f t="shared" si="56"/>
        <v>0</v>
      </c>
      <c r="BW111" s="120">
        <f t="shared" si="56"/>
        <v>0</v>
      </c>
      <c r="BX111" s="120">
        <f t="shared" si="56"/>
        <v>0</v>
      </c>
      <c r="BY111" s="120">
        <f t="shared" si="56"/>
        <v>0</v>
      </c>
      <c r="BZ111" s="120">
        <f t="shared" si="56"/>
        <v>0</v>
      </c>
      <c r="CA111" s="120">
        <f t="shared" si="56"/>
        <v>0</v>
      </c>
      <c r="CB111" s="120">
        <f t="shared" si="56"/>
        <v>0</v>
      </c>
      <c r="CC111" s="120">
        <f t="shared" si="56"/>
        <v>0</v>
      </c>
      <c r="CD111" s="120">
        <f t="shared" si="56"/>
        <v>0</v>
      </c>
      <c r="CE111" s="120">
        <f t="shared" si="56"/>
        <v>0</v>
      </c>
      <c r="CF111" s="120">
        <f t="shared" ref="CE111:CT145" si="58">T111+AZ111</f>
        <v>0</v>
      </c>
      <c r="CG111" s="120">
        <f t="shared" si="58"/>
        <v>0</v>
      </c>
      <c r="CH111" s="120">
        <f t="shared" si="58"/>
        <v>0</v>
      </c>
      <c r="CI111" s="120">
        <f t="shared" si="58"/>
        <v>0</v>
      </c>
      <c r="CJ111" s="120">
        <f t="shared" si="57"/>
        <v>0</v>
      </c>
      <c r="CK111" s="120">
        <f t="shared" si="57"/>
        <v>0</v>
      </c>
      <c r="CL111" s="120">
        <f t="shared" si="57"/>
        <v>0</v>
      </c>
      <c r="CM111" s="120">
        <f t="shared" si="57"/>
        <v>0</v>
      </c>
      <c r="CN111" s="120">
        <f t="shared" si="57"/>
        <v>0</v>
      </c>
      <c r="CO111" s="120">
        <f t="shared" si="57"/>
        <v>0</v>
      </c>
      <c r="CP111" s="120">
        <f t="shared" si="57"/>
        <v>0</v>
      </c>
      <c r="CQ111" s="120">
        <f t="shared" si="57"/>
        <v>0</v>
      </c>
      <c r="CR111" s="120">
        <f t="shared" si="57"/>
        <v>0</v>
      </c>
      <c r="CS111" s="120">
        <f t="shared" si="55"/>
        <v>0</v>
      </c>
      <c r="CT111" s="120">
        <f t="shared" si="55"/>
        <v>0</v>
      </c>
    </row>
    <row r="112" spans="1:98" s="88" customFormat="1">
      <c r="A112" t="s">
        <v>119</v>
      </c>
      <c r="B112" s="59" t="e">
        <f t="shared" ref="B112:B113" si="59">$D$4*B102</f>
        <v>#REF!</v>
      </c>
      <c r="C112" s="59" t="e">
        <f t="shared" ref="C112:C113" si="60">$AH$4*C102</f>
        <v>#REF!</v>
      </c>
      <c r="D112" s="86">
        <v>0</v>
      </c>
      <c r="E112" s="86">
        <v>0</v>
      </c>
      <c r="F112" s="86">
        <v>0</v>
      </c>
      <c r="G112" s="86">
        <v>0</v>
      </c>
      <c r="H112" s="86">
        <v>0</v>
      </c>
      <c r="I112" s="86">
        <v>0</v>
      </c>
      <c r="J112" s="86">
        <v>0</v>
      </c>
      <c r="K112" s="86">
        <v>0</v>
      </c>
      <c r="L112" s="86">
        <v>0</v>
      </c>
      <c r="M112" s="86">
        <v>0</v>
      </c>
      <c r="N112" s="86">
        <v>0</v>
      </c>
      <c r="O112" s="86">
        <v>0</v>
      </c>
      <c r="P112" s="86">
        <v>0</v>
      </c>
      <c r="Q112" s="86">
        <v>0</v>
      </c>
      <c r="R112" s="86">
        <v>0</v>
      </c>
      <c r="S112" s="86">
        <v>0</v>
      </c>
      <c r="T112" s="86">
        <v>0</v>
      </c>
      <c r="U112" s="86">
        <v>0</v>
      </c>
      <c r="V112" s="86">
        <v>0</v>
      </c>
      <c r="W112" s="86">
        <v>0</v>
      </c>
      <c r="X112" s="86">
        <v>0</v>
      </c>
      <c r="Y112" s="86">
        <v>0</v>
      </c>
      <c r="Z112" s="86">
        <v>0</v>
      </c>
      <c r="AA112" s="86">
        <v>0</v>
      </c>
      <c r="AB112" s="86">
        <v>0</v>
      </c>
      <c r="AC112" s="86">
        <v>0</v>
      </c>
      <c r="AD112" s="86">
        <v>0</v>
      </c>
      <c r="AE112" s="86">
        <v>0</v>
      </c>
      <c r="AF112" s="86">
        <v>0</v>
      </c>
      <c r="AG112" s="86">
        <v>0</v>
      </c>
      <c r="AH112" s="86">
        <v>0</v>
      </c>
      <c r="AI112" s="102"/>
      <c r="AJ112" s="86">
        <v>0</v>
      </c>
      <c r="AK112" s="86">
        <v>0</v>
      </c>
      <c r="AL112" s="86">
        <v>0</v>
      </c>
      <c r="AM112" s="86">
        <v>0</v>
      </c>
      <c r="AN112" s="86">
        <v>0</v>
      </c>
      <c r="AO112" s="86">
        <v>0</v>
      </c>
      <c r="AP112" s="86">
        <v>0</v>
      </c>
      <c r="AQ112" s="86">
        <v>0</v>
      </c>
      <c r="AR112" s="86">
        <v>0</v>
      </c>
      <c r="AS112" s="86">
        <v>0</v>
      </c>
      <c r="AT112" s="86">
        <v>0</v>
      </c>
      <c r="AU112" s="86">
        <v>0</v>
      </c>
      <c r="AV112" s="86">
        <v>0</v>
      </c>
      <c r="AW112" s="86">
        <v>0</v>
      </c>
      <c r="AX112" s="86">
        <v>0</v>
      </c>
      <c r="AY112" s="86">
        <v>0</v>
      </c>
      <c r="AZ112" s="86">
        <v>0</v>
      </c>
      <c r="BA112" s="86">
        <v>0</v>
      </c>
      <c r="BB112" s="86">
        <v>0</v>
      </c>
      <c r="BC112" s="86">
        <v>0</v>
      </c>
      <c r="BD112" s="86">
        <v>0</v>
      </c>
      <c r="BE112" s="86">
        <v>0</v>
      </c>
      <c r="BF112" s="86">
        <v>0</v>
      </c>
      <c r="BG112" s="86">
        <v>0</v>
      </c>
      <c r="BH112" s="86">
        <v>0</v>
      </c>
      <c r="BI112" s="86">
        <v>0</v>
      </c>
      <c r="BJ112" s="86">
        <v>0</v>
      </c>
      <c r="BK112" s="86">
        <v>0</v>
      </c>
      <c r="BL112" s="86">
        <v>0</v>
      </c>
      <c r="BM112" s="86">
        <v>0</v>
      </c>
      <c r="BN112" s="86">
        <v>0</v>
      </c>
      <c r="BO112" s="102"/>
      <c r="BP112" s="91">
        <f t="shared" si="56"/>
        <v>0</v>
      </c>
      <c r="BQ112" s="91">
        <f t="shared" si="56"/>
        <v>0</v>
      </c>
      <c r="BR112" s="91">
        <f t="shared" si="56"/>
        <v>0</v>
      </c>
      <c r="BS112" s="91">
        <f t="shared" si="56"/>
        <v>0</v>
      </c>
      <c r="BT112" s="91">
        <f t="shared" si="56"/>
        <v>0</v>
      </c>
      <c r="BU112" s="91">
        <f t="shared" si="56"/>
        <v>0</v>
      </c>
      <c r="BV112" s="91">
        <f t="shared" si="56"/>
        <v>0</v>
      </c>
      <c r="BW112" s="91">
        <f t="shared" ref="BP112:CE128" si="61">K112+AQ112</f>
        <v>0</v>
      </c>
      <c r="BX112" s="91">
        <f t="shared" si="61"/>
        <v>0</v>
      </c>
      <c r="BY112" s="91">
        <f t="shared" si="61"/>
        <v>0</v>
      </c>
      <c r="BZ112" s="91">
        <f t="shared" si="61"/>
        <v>0</v>
      </c>
      <c r="CA112" s="91">
        <f t="shared" si="61"/>
        <v>0</v>
      </c>
      <c r="CB112" s="91">
        <f t="shared" si="61"/>
        <v>0</v>
      </c>
      <c r="CC112" s="91">
        <f t="shared" si="61"/>
        <v>0</v>
      </c>
      <c r="CD112" s="91">
        <f t="shared" si="61"/>
        <v>0</v>
      </c>
      <c r="CE112" s="91">
        <f t="shared" si="61"/>
        <v>0</v>
      </c>
      <c r="CF112" s="91">
        <f t="shared" si="58"/>
        <v>0</v>
      </c>
      <c r="CG112" s="91">
        <f t="shared" si="58"/>
        <v>0</v>
      </c>
      <c r="CH112" s="91">
        <f t="shared" si="58"/>
        <v>0</v>
      </c>
      <c r="CI112" s="91">
        <f t="shared" si="58"/>
        <v>0</v>
      </c>
      <c r="CJ112" s="91">
        <f t="shared" si="57"/>
        <v>0</v>
      </c>
      <c r="CK112" s="91">
        <f t="shared" si="57"/>
        <v>0</v>
      </c>
      <c r="CL112" s="91">
        <f t="shared" si="57"/>
        <v>0</v>
      </c>
      <c r="CM112" s="91">
        <f t="shared" si="57"/>
        <v>0</v>
      </c>
      <c r="CN112" s="91">
        <f t="shared" si="57"/>
        <v>0</v>
      </c>
      <c r="CO112" s="91">
        <f t="shared" si="57"/>
        <v>0</v>
      </c>
      <c r="CP112" s="91">
        <f t="shared" si="57"/>
        <v>0</v>
      </c>
      <c r="CQ112" s="91">
        <f t="shared" si="57"/>
        <v>0</v>
      </c>
      <c r="CR112" s="91">
        <f t="shared" si="57"/>
        <v>0</v>
      </c>
      <c r="CS112" s="91">
        <f t="shared" si="55"/>
        <v>0</v>
      </c>
      <c r="CT112" s="91">
        <f t="shared" si="55"/>
        <v>0</v>
      </c>
    </row>
    <row r="113" spans="1:98" s="88" customFormat="1">
      <c r="A113" t="s">
        <v>171</v>
      </c>
      <c r="B113" s="59" t="e">
        <f t="shared" si="59"/>
        <v>#REF!</v>
      </c>
      <c r="C113" s="59" t="e">
        <f t="shared" si="60"/>
        <v>#REF!</v>
      </c>
      <c r="D113" s="88">
        <v>0</v>
      </c>
      <c r="E113" s="88">
        <v>0</v>
      </c>
      <c r="F113" s="88">
        <v>0</v>
      </c>
      <c r="G113" s="88">
        <v>0</v>
      </c>
      <c r="H113" s="88">
        <v>0</v>
      </c>
      <c r="I113" s="88">
        <v>0</v>
      </c>
      <c r="J113" s="88">
        <v>0</v>
      </c>
      <c r="K113" s="88">
        <v>0</v>
      </c>
      <c r="L113" s="88">
        <v>0</v>
      </c>
      <c r="M113" s="88">
        <v>0</v>
      </c>
      <c r="N113" s="88">
        <v>0</v>
      </c>
      <c r="O113" s="88">
        <v>0</v>
      </c>
      <c r="P113" s="88">
        <v>0</v>
      </c>
      <c r="Q113" s="88">
        <v>0</v>
      </c>
      <c r="R113" s="88">
        <v>0</v>
      </c>
      <c r="S113" s="88">
        <v>0</v>
      </c>
      <c r="T113" s="88">
        <v>0</v>
      </c>
      <c r="U113" s="88">
        <v>0</v>
      </c>
      <c r="V113" s="88">
        <v>0</v>
      </c>
      <c r="W113" s="88">
        <v>0</v>
      </c>
      <c r="X113" s="88">
        <v>0</v>
      </c>
      <c r="Y113" s="88">
        <v>0</v>
      </c>
      <c r="Z113" s="88">
        <v>0</v>
      </c>
      <c r="AA113" s="88">
        <v>0</v>
      </c>
      <c r="AB113" s="88">
        <v>0</v>
      </c>
      <c r="AC113" s="88">
        <v>0</v>
      </c>
      <c r="AD113" s="88">
        <v>0</v>
      </c>
      <c r="AE113" s="88">
        <v>0</v>
      </c>
      <c r="AF113" s="88">
        <v>0</v>
      </c>
      <c r="AG113" s="88">
        <v>0</v>
      </c>
      <c r="AH113" s="88">
        <v>0</v>
      </c>
      <c r="AI113" s="102"/>
      <c r="AJ113" s="88">
        <v>0</v>
      </c>
      <c r="AK113" s="88">
        <v>0</v>
      </c>
      <c r="AL113" s="88">
        <v>0</v>
      </c>
      <c r="AM113" s="88">
        <v>0</v>
      </c>
      <c r="AN113" s="88">
        <v>0</v>
      </c>
      <c r="AO113" s="88">
        <v>0</v>
      </c>
      <c r="AP113" s="88">
        <v>0</v>
      </c>
      <c r="AQ113" s="88">
        <v>0</v>
      </c>
      <c r="AR113" s="88">
        <v>0</v>
      </c>
      <c r="AS113" s="88">
        <v>0</v>
      </c>
      <c r="AT113" s="88">
        <v>0</v>
      </c>
      <c r="AU113" s="88">
        <v>0</v>
      </c>
      <c r="AV113" s="88">
        <v>0</v>
      </c>
      <c r="AW113" s="88">
        <v>0</v>
      </c>
      <c r="AX113" s="88">
        <v>0</v>
      </c>
      <c r="AY113" s="88">
        <v>0</v>
      </c>
      <c r="AZ113" s="88">
        <v>0</v>
      </c>
      <c r="BA113" s="88">
        <v>0</v>
      </c>
      <c r="BB113" s="88">
        <v>0</v>
      </c>
      <c r="BC113" s="88">
        <v>0</v>
      </c>
      <c r="BD113" s="88">
        <v>0</v>
      </c>
      <c r="BE113" s="88">
        <v>0</v>
      </c>
      <c r="BF113" s="88">
        <v>0</v>
      </c>
      <c r="BG113" s="88">
        <v>0</v>
      </c>
      <c r="BH113" s="88">
        <v>0</v>
      </c>
      <c r="BI113" s="88">
        <v>0</v>
      </c>
      <c r="BJ113" s="88">
        <v>0</v>
      </c>
      <c r="BK113" s="88">
        <v>0</v>
      </c>
      <c r="BL113" s="88">
        <v>0</v>
      </c>
      <c r="BM113" s="88">
        <v>0</v>
      </c>
      <c r="BN113" s="88">
        <v>0</v>
      </c>
      <c r="BO113" s="102"/>
      <c r="BP113" s="102">
        <f t="shared" si="61"/>
        <v>0</v>
      </c>
      <c r="BQ113" s="102">
        <f t="shared" si="61"/>
        <v>0</v>
      </c>
      <c r="BR113" s="102">
        <f t="shared" si="61"/>
        <v>0</v>
      </c>
      <c r="BS113" s="102">
        <f t="shared" si="61"/>
        <v>0</v>
      </c>
      <c r="BT113" s="102">
        <f t="shared" si="61"/>
        <v>0</v>
      </c>
      <c r="BU113" s="102">
        <f t="shared" si="61"/>
        <v>0</v>
      </c>
      <c r="BV113" s="102">
        <f t="shared" si="61"/>
        <v>0</v>
      </c>
      <c r="BW113" s="102">
        <f t="shared" si="61"/>
        <v>0</v>
      </c>
      <c r="BX113" s="102">
        <f t="shared" si="61"/>
        <v>0</v>
      </c>
      <c r="BY113" s="102">
        <f t="shared" si="61"/>
        <v>0</v>
      </c>
      <c r="BZ113" s="102">
        <f t="shared" si="61"/>
        <v>0</v>
      </c>
      <c r="CA113" s="102">
        <f t="shared" si="61"/>
        <v>0</v>
      </c>
      <c r="CB113" s="102">
        <f t="shared" si="61"/>
        <v>0</v>
      </c>
      <c r="CC113" s="102">
        <f t="shared" si="61"/>
        <v>0</v>
      </c>
      <c r="CD113" s="102">
        <f t="shared" si="61"/>
        <v>0</v>
      </c>
      <c r="CE113" s="102">
        <f t="shared" si="61"/>
        <v>0</v>
      </c>
      <c r="CF113" s="102">
        <f t="shared" si="58"/>
        <v>0</v>
      </c>
      <c r="CG113" s="102">
        <f t="shared" si="58"/>
        <v>0</v>
      </c>
      <c r="CH113" s="102">
        <f t="shared" si="58"/>
        <v>0</v>
      </c>
      <c r="CI113" s="102">
        <f t="shared" si="58"/>
        <v>0</v>
      </c>
      <c r="CJ113" s="102">
        <f t="shared" si="57"/>
        <v>0</v>
      </c>
      <c r="CK113" s="102">
        <f t="shared" si="57"/>
        <v>0</v>
      </c>
      <c r="CL113" s="102">
        <f t="shared" si="57"/>
        <v>0</v>
      </c>
      <c r="CM113" s="102">
        <f t="shared" si="57"/>
        <v>0</v>
      </c>
      <c r="CN113" s="102">
        <f t="shared" si="57"/>
        <v>0</v>
      </c>
      <c r="CO113" s="102">
        <f t="shared" si="57"/>
        <v>0</v>
      </c>
      <c r="CP113" s="102">
        <f t="shared" si="57"/>
        <v>0</v>
      </c>
      <c r="CQ113" s="102">
        <f t="shared" si="57"/>
        <v>0</v>
      </c>
      <c r="CR113" s="102">
        <f t="shared" si="57"/>
        <v>0</v>
      </c>
      <c r="CS113" s="102">
        <f t="shared" si="55"/>
        <v>0</v>
      </c>
      <c r="CT113" s="102">
        <f t="shared" si="55"/>
        <v>0</v>
      </c>
    </row>
    <row r="114" spans="1:98" s="88" customFormat="1">
      <c r="A114" s="24"/>
      <c r="B114" s="59"/>
      <c r="C114" s="59"/>
      <c r="D114" s="88">
        <v>0</v>
      </c>
      <c r="E114" s="88">
        <v>0</v>
      </c>
      <c r="F114" s="88">
        <v>0</v>
      </c>
      <c r="G114" s="88">
        <v>0</v>
      </c>
      <c r="H114" s="88">
        <v>0</v>
      </c>
      <c r="I114" s="88">
        <v>0</v>
      </c>
      <c r="J114" s="88">
        <v>0</v>
      </c>
      <c r="K114" s="88">
        <v>0</v>
      </c>
      <c r="L114" s="88">
        <v>0</v>
      </c>
      <c r="M114" s="88">
        <v>0</v>
      </c>
      <c r="N114" s="88">
        <v>0</v>
      </c>
      <c r="O114" s="88">
        <v>0</v>
      </c>
      <c r="P114" s="88">
        <v>0</v>
      </c>
      <c r="Q114" s="88">
        <v>0</v>
      </c>
      <c r="R114" s="88">
        <v>0</v>
      </c>
      <c r="S114" s="88">
        <v>0</v>
      </c>
      <c r="T114" s="88">
        <v>0</v>
      </c>
      <c r="U114" s="88">
        <v>0</v>
      </c>
      <c r="V114" s="88">
        <v>0</v>
      </c>
      <c r="W114" s="88">
        <v>0</v>
      </c>
      <c r="X114" s="88">
        <v>0</v>
      </c>
      <c r="Y114" s="88">
        <v>0</v>
      </c>
      <c r="Z114" s="88">
        <v>0</v>
      </c>
      <c r="AA114" s="88">
        <v>0</v>
      </c>
      <c r="AB114" s="88">
        <v>0</v>
      </c>
      <c r="AC114" s="88">
        <v>0</v>
      </c>
      <c r="AD114" s="88">
        <v>0</v>
      </c>
      <c r="AE114" s="88">
        <v>0</v>
      </c>
      <c r="AF114" s="88">
        <v>0</v>
      </c>
      <c r="AG114" s="88">
        <v>0</v>
      </c>
      <c r="AH114" s="88">
        <v>0</v>
      </c>
      <c r="AI114" s="102"/>
      <c r="AJ114" s="88">
        <v>0</v>
      </c>
      <c r="AK114" s="88">
        <v>0</v>
      </c>
      <c r="AL114" s="88">
        <v>0</v>
      </c>
      <c r="AM114" s="88">
        <v>0</v>
      </c>
      <c r="AN114" s="88">
        <v>0</v>
      </c>
      <c r="AO114" s="88">
        <v>0</v>
      </c>
      <c r="AP114" s="88">
        <v>0</v>
      </c>
      <c r="AQ114" s="88">
        <v>0</v>
      </c>
      <c r="AR114" s="88">
        <v>0</v>
      </c>
      <c r="AS114" s="88">
        <v>0</v>
      </c>
      <c r="AT114" s="88">
        <v>0</v>
      </c>
      <c r="AU114" s="88">
        <v>0</v>
      </c>
      <c r="AV114" s="88">
        <v>0</v>
      </c>
      <c r="AW114" s="88">
        <v>0</v>
      </c>
      <c r="AX114" s="88">
        <v>0</v>
      </c>
      <c r="AY114" s="88">
        <v>0</v>
      </c>
      <c r="AZ114" s="88">
        <v>0</v>
      </c>
      <c r="BA114" s="88">
        <v>0</v>
      </c>
      <c r="BB114" s="88">
        <v>0</v>
      </c>
      <c r="BC114" s="88">
        <v>0</v>
      </c>
      <c r="BD114" s="88">
        <v>0</v>
      </c>
      <c r="BE114" s="88">
        <v>0</v>
      </c>
      <c r="BF114" s="88">
        <v>0</v>
      </c>
      <c r="BG114" s="88">
        <v>0</v>
      </c>
      <c r="BH114" s="88">
        <v>0</v>
      </c>
      <c r="BI114" s="88">
        <v>0</v>
      </c>
      <c r="BJ114" s="88">
        <v>0</v>
      </c>
      <c r="BK114" s="88">
        <v>0</v>
      </c>
      <c r="BL114" s="88">
        <v>0</v>
      </c>
      <c r="BM114" s="88">
        <v>0</v>
      </c>
      <c r="BN114" s="88">
        <v>0</v>
      </c>
      <c r="BO114" s="102"/>
      <c r="BP114" s="102">
        <f t="shared" si="61"/>
        <v>0</v>
      </c>
      <c r="BQ114" s="102">
        <f t="shared" si="61"/>
        <v>0</v>
      </c>
      <c r="BR114" s="102">
        <f t="shared" si="61"/>
        <v>0</v>
      </c>
      <c r="BS114" s="102">
        <f t="shared" si="61"/>
        <v>0</v>
      </c>
      <c r="BT114" s="102">
        <f t="shared" si="61"/>
        <v>0</v>
      </c>
      <c r="BU114" s="102">
        <f t="shared" si="61"/>
        <v>0</v>
      </c>
      <c r="BV114" s="102">
        <f t="shared" si="61"/>
        <v>0</v>
      </c>
      <c r="BW114" s="102">
        <f t="shared" si="61"/>
        <v>0</v>
      </c>
      <c r="BX114" s="102">
        <f t="shared" si="61"/>
        <v>0</v>
      </c>
      <c r="BY114" s="102">
        <f t="shared" si="61"/>
        <v>0</v>
      </c>
      <c r="BZ114" s="102">
        <f t="shared" si="61"/>
        <v>0</v>
      </c>
      <c r="CA114" s="102">
        <f t="shared" si="61"/>
        <v>0</v>
      </c>
      <c r="CB114" s="102">
        <f t="shared" si="61"/>
        <v>0</v>
      </c>
      <c r="CC114" s="102">
        <f t="shared" si="61"/>
        <v>0</v>
      </c>
      <c r="CD114" s="102">
        <f t="shared" si="61"/>
        <v>0</v>
      </c>
      <c r="CE114" s="102">
        <f t="shared" si="61"/>
        <v>0</v>
      </c>
      <c r="CF114" s="102">
        <f t="shared" si="58"/>
        <v>0</v>
      </c>
      <c r="CG114" s="102">
        <f t="shared" si="58"/>
        <v>0</v>
      </c>
      <c r="CH114" s="102">
        <f t="shared" si="58"/>
        <v>0</v>
      </c>
      <c r="CI114" s="102">
        <f t="shared" si="58"/>
        <v>0</v>
      </c>
      <c r="CJ114" s="102">
        <f t="shared" si="57"/>
        <v>0</v>
      </c>
      <c r="CK114" s="102">
        <f t="shared" si="57"/>
        <v>0</v>
      </c>
      <c r="CL114" s="102">
        <f t="shared" si="57"/>
        <v>0</v>
      </c>
      <c r="CM114" s="102">
        <f t="shared" si="57"/>
        <v>0</v>
      </c>
      <c r="CN114" s="102">
        <f t="shared" si="57"/>
        <v>0</v>
      </c>
      <c r="CO114" s="102">
        <f t="shared" si="57"/>
        <v>0</v>
      </c>
      <c r="CP114" s="102">
        <f t="shared" si="57"/>
        <v>0</v>
      </c>
      <c r="CQ114" s="102">
        <f t="shared" si="57"/>
        <v>0</v>
      </c>
      <c r="CR114" s="102">
        <f t="shared" si="57"/>
        <v>0</v>
      </c>
      <c r="CS114" s="102">
        <f t="shared" si="55"/>
        <v>0</v>
      </c>
      <c r="CT114" s="102">
        <f t="shared" si="55"/>
        <v>0</v>
      </c>
    </row>
    <row r="115" spans="1:98" s="88" customFormat="1">
      <c r="A115" t="s">
        <v>170</v>
      </c>
      <c r="B115" s="59" t="e">
        <f>$D$4*B105</f>
        <v>#REF!</v>
      </c>
      <c r="C115" s="59" t="e">
        <f>$AH$4*C105</f>
        <v>#REF!</v>
      </c>
      <c r="D115" s="93">
        <v>0</v>
      </c>
      <c r="E115" s="93">
        <v>0</v>
      </c>
      <c r="F115" s="93">
        <v>0</v>
      </c>
      <c r="G115" s="93">
        <v>0</v>
      </c>
      <c r="H115" s="93">
        <v>0</v>
      </c>
      <c r="I115" s="93">
        <v>0</v>
      </c>
      <c r="J115" s="93">
        <v>0</v>
      </c>
      <c r="K115" s="93">
        <v>0</v>
      </c>
      <c r="L115" s="93">
        <v>0</v>
      </c>
      <c r="M115" s="93">
        <v>0</v>
      </c>
      <c r="N115" s="93">
        <v>0</v>
      </c>
      <c r="O115" s="93">
        <v>0</v>
      </c>
      <c r="P115" s="93">
        <v>0</v>
      </c>
      <c r="Q115" s="93">
        <v>0</v>
      </c>
      <c r="R115" s="93">
        <v>0</v>
      </c>
      <c r="S115" s="93">
        <v>0</v>
      </c>
      <c r="T115" s="93">
        <v>0</v>
      </c>
      <c r="U115" s="93">
        <v>0</v>
      </c>
      <c r="V115" s="93">
        <v>0</v>
      </c>
      <c r="W115" s="93">
        <v>0</v>
      </c>
      <c r="X115" s="93">
        <v>0</v>
      </c>
      <c r="Y115" s="93">
        <v>0</v>
      </c>
      <c r="Z115" s="93">
        <v>0</v>
      </c>
      <c r="AA115" s="93">
        <v>0</v>
      </c>
      <c r="AB115" s="93">
        <v>0</v>
      </c>
      <c r="AC115" s="93">
        <v>0</v>
      </c>
      <c r="AD115" s="93">
        <v>0</v>
      </c>
      <c r="AE115" s="93">
        <v>0</v>
      </c>
      <c r="AF115" s="93">
        <v>0</v>
      </c>
      <c r="AG115" s="93">
        <v>0</v>
      </c>
      <c r="AH115" s="93">
        <v>0</v>
      </c>
      <c r="AI115" s="120"/>
      <c r="AJ115" s="93">
        <v>0</v>
      </c>
      <c r="AK115" s="93">
        <v>0</v>
      </c>
      <c r="AL115" s="93">
        <v>0</v>
      </c>
      <c r="AM115" s="93">
        <v>0</v>
      </c>
      <c r="AN115" s="93">
        <v>0</v>
      </c>
      <c r="AO115" s="93">
        <v>0</v>
      </c>
      <c r="AP115" s="93">
        <v>0</v>
      </c>
      <c r="AQ115" s="93">
        <v>0</v>
      </c>
      <c r="AR115" s="93">
        <v>0</v>
      </c>
      <c r="AS115" s="93">
        <v>0</v>
      </c>
      <c r="AT115" s="93">
        <v>0</v>
      </c>
      <c r="AU115" s="93">
        <v>0</v>
      </c>
      <c r="AV115" s="93">
        <v>0</v>
      </c>
      <c r="AW115" s="93">
        <v>0</v>
      </c>
      <c r="AX115" s="93">
        <v>0</v>
      </c>
      <c r="AY115" s="93">
        <v>0</v>
      </c>
      <c r="AZ115" s="93">
        <v>0</v>
      </c>
      <c r="BA115" s="93">
        <v>0</v>
      </c>
      <c r="BB115" s="93">
        <v>0</v>
      </c>
      <c r="BC115" s="93">
        <v>0</v>
      </c>
      <c r="BD115" s="93">
        <v>0</v>
      </c>
      <c r="BE115" s="93">
        <v>0</v>
      </c>
      <c r="BF115" s="93">
        <v>0</v>
      </c>
      <c r="BG115" s="93">
        <v>0</v>
      </c>
      <c r="BH115" s="93">
        <v>0</v>
      </c>
      <c r="BI115" s="93">
        <v>0</v>
      </c>
      <c r="BJ115" s="93">
        <v>0</v>
      </c>
      <c r="BK115" s="93">
        <v>0</v>
      </c>
      <c r="BL115" s="93">
        <v>0</v>
      </c>
      <c r="BM115" s="93">
        <v>0</v>
      </c>
      <c r="BN115" s="93">
        <v>0</v>
      </c>
      <c r="BO115" s="120"/>
      <c r="BP115" s="93">
        <f t="shared" si="61"/>
        <v>0</v>
      </c>
      <c r="BQ115" s="93">
        <f t="shared" si="61"/>
        <v>0</v>
      </c>
      <c r="BR115" s="93">
        <f t="shared" si="61"/>
        <v>0</v>
      </c>
      <c r="BS115" s="93">
        <f t="shared" si="61"/>
        <v>0</v>
      </c>
      <c r="BT115" s="93">
        <f t="shared" si="61"/>
        <v>0</v>
      </c>
      <c r="BU115" s="93">
        <f t="shared" si="61"/>
        <v>0</v>
      </c>
      <c r="BV115" s="93">
        <f t="shared" si="61"/>
        <v>0</v>
      </c>
      <c r="BW115" s="93">
        <f t="shared" si="61"/>
        <v>0</v>
      </c>
      <c r="BX115" s="93">
        <f t="shared" si="61"/>
        <v>0</v>
      </c>
      <c r="BY115" s="93">
        <f t="shared" si="61"/>
        <v>0</v>
      </c>
      <c r="BZ115" s="93">
        <f t="shared" si="61"/>
        <v>0</v>
      </c>
      <c r="CA115" s="93">
        <f t="shared" si="61"/>
        <v>0</v>
      </c>
      <c r="CB115" s="93">
        <f t="shared" si="61"/>
        <v>0</v>
      </c>
      <c r="CC115" s="93">
        <f t="shared" si="61"/>
        <v>0</v>
      </c>
      <c r="CD115" s="93">
        <f t="shared" si="61"/>
        <v>0</v>
      </c>
      <c r="CE115" s="93">
        <f t="shared" si="61"/>
        <v>0</v>
      </c>
      <c r="CF115" s="93">
        <f t="shared" si="58"/>
        <v>0</v>
      </c>
      <c r="CG115" s="93">
        <f t="shared" si="58"/>
        <v>0</v>
      </c>
      <c r="CH115" s="93">
        <f t="shared" si="58"/>
        <v>0</v>
      </c>
      <c r="CI115" s="93">
        <f t="shared" si="58"/>
        <v>0</v>
      </c>
      <c r="CJ115" s="93">
        <f t="shared" si="57"/>
        <v>0</v>
      </c>
      <c r="CK115" s="93">
        <f t="shared" si="57"/>
        <v>0</v>
      </c>
      <c r="CL115" s="93">
        <f t="shared" si="57"/>
        <v>0</v>
      </c>
      <c r="CM115" s="93">
        <f t="shared" si="57"/>
        <v>0</v>
      </c>
      <c r="CN115" s="93">
        <f t="shared" si="57"/>
        <v>0</v>
      </c>
      <c r="CO115" s="93">
        <f t="shared" si="57"/>
        <v>0</v>
      </c>
      <c r="CP115" s="93">
        <f t="shared" si="57"/>
        <v>0</v>
      </c>
      <c r="CQ115" s="93">
        <f t="shared" si="57"/>
        <v>0</v>
      </c>
      <c r="CR115" s="93">
        <f t="shared" si="57"/>
        <v>0</v>
      </c>
      <c r="CS115" s="93">
        <f t="shared" si="55"/>
        <v>0</v>
      </c>
      <c r="CT115" s="93">
        <f t="shared" si="55"/>
        <v>0</v>
      </c>
    </row>
    <row r="116" spans="1:98" s="88" customFormat="1">
      <c r="A116" t="s">
        <v>169</v>
      </c>
      <c r="B116" s="59" t="e">
        <f>$D$4*B104</f>
        <v>#REF!</v>
      </c>
      <c r="C116" s="59" t="e">
        <f>$AH$4*C104</f>
        <v>#REF!</v>
      </c>
      <c r="D116" s="119">
        <v>0</v>
      </c>
      <c r="E116" s="119">
        <v>0</v>
      </c>
      <c r="F116" s="119">
        <v>0</v>
      </c>
      <c r="G116" s="119">
        <v>0</v>
      </c>
      <c r="H116" s="119">
        <v>0</v>
      </c>
      <c r="I116" s="119">
        <v>0</v>
      </c>
      <c r="J116" s="119">
        <v>0</v>
      </c>
      <c r="K116" s="119">
        <v>0</v>
      </c>
      <c r="L116" s="119">
        <v>0</v>
      </c>
      <c r="M116" s="119">
        <v>0</v>
      </c>
      <c r="N116" s="119">
        <v>0</v>
      </c>
      <c r="O116" s="119">
        <v>0</v>
      </c>
      <c r="P116" s="119">
        <v>0</v>
      </c>
      <c r="Q116" s="119">
        <v>0</v>
      </c>
      <c r="R116" s="119">
        <v>0</v>
      </c>
      <c r="S116" s="119">
        <v>0</v>
      </c>
      <c r="T116" s="119">
        <v>0</v>
      </c>
      <c r="U116" s="119">
        <v>0</v>
      </c>
      <c r="V116" s="119">
        <v>0</v>
      </c>
      <c r="W116" s="119">
        <v>0</v>
      </c>
      <c r="X116" s="119">
        <v>0</v>
      </c>
      <c r="Y116" s="119">
        <v>0</v>
      </c>
      <c r="Z116" s="119">
        <v>0</v>
      </c>
      <c r="AA116" s="119">
        <v>0</v>
      </c>
      <c r="AB116" s="119">
        <v>0</v>
      </c>
      <c r="AC116" s="119">
        <v>0</v>
      </c>
      <c r="AD116" s="119">
        <v>0</v>
      </c>
      <c r="AE116" s="119">
        <v>0</v>
      </c>
      <c r="AF116" s="119">
        <v>0</v>
      </c>
      <c r="AG116" s="119">
        <v>0</v>
      </c>
      <c r="AH116" s="119">
        <v>0</v>
      </c>
      <c r="AI116" s="120"/>
      <c r="AJ116" s="119">
        <v>0</v>
      </c>
      <c r="AK116" s="119">
        <v>0</v>
      </c>
      <c r="AL116" s="119">
        <v>0</v>
      </c>
      <c r="AM116" s="119">
        <v>0</v>
      </c>
      <c r="AN116" s="119">
        <v>0</v>
      </c>
      <c r="AO116" s="119">
        <v>0</v>
      </c>
      <c r="AP116" s="119">
        <v>0</v>
      </c>
      <c r="AQ116" s="119">
        <v>0</v>
      </c>
      <c r="AR116" s="119">
        <v>0</v>
      </c>
      <c r="AS116" s="119">
        <v>0</v>
      </c>
      <c r="AT116" s="119">
        <v>0</v>
      </c>
      <c r="AU116" s="119">
        <v>0</v>
      </c>
      <c r="AV116" s="119">
        <v>0</v>
      </c>
      <c r="AW116" s="119">
        <v>0</v>
      </c>
      <c r="AX116" s="119">
        <v>0</v>
      </c>
      <c r="AY116" s="119">
        <v>0</v>
      </c>
      <c r="AZ116" s="119">
        <v>0</v>
      </c>
      <c r="BA116" s="119">
        <v>0</v>
      </c>
      <c r="BB116" s="119">
        <v>0</v>
      </c>
      <c r="BC116" s="119">
        <v>0</v>
      </c>
      <c r="BD116" s="119">
        <v>0</v>
      </c>
      <c r="BE116" s="119">
        <v>0</v>
      </c>
      <c r="BF116" s="119">
        <v>0</v>
      </c>
      <c r="BG116" s="119">
        <v>0</v>
      </c>
      <c r="BH116" s="119">
        <v>0</v>
      </c>
      <c r="BI116" s="119">
        <v>0</v>
      </c>
      <c r="BJ116" s="119">
        <v>0</v>
      </c>
      <c r="BK116" s="119">
        <v>0</v>
      </c>
      <c r="BL116" s="119">
        <v>0</v>
      </c>
      <c r="BM116" s="119">
        <v>0</v>
      </c>
      <c r="BN116" s="119">
        <v>0</v>
      </c>
      <c r="BO116" s="119"/>
      <c r="BP116" s="119">
        <f t="shared" si="61"/>
        <v>0</v>
      </c>
      <c r="BQ116" s="119">
        <f t="shared" si="61"/>
        <v>0</v>
      </c>
      <c r="BR116" s="119">
        <f t="shared" si="61"/>
        <v>0</v>
      </c>
      <c r="BS116" s="119">
        <f t="shared" si="61"/>
        <v>0</v>
      </c>
      <c r="BT116" s="119">
        <f t="shared" si="61"/>
        <v>0</v>
      </c>
      <c r="BU116" s="119">
        <f t="shared" si="61"/>
        <v>0</v>
      </c>
      <c r="BV116" s="119">
        <f t="shared" si="61"/>
        <v>0</v>
      </c>
      <c r="BW116" s="119">
        <f t="shared" si="61"/>
        <v>0</v>
      </c>
      <c r="BX116" s="119">
        <f t="shared" si="61"/>
        <v>0</v>
      </c>
      <c r="BY116" s="119">
        <f t="shared" si="61"/>
        <v>0</v>
      </c>
      <c r="BZ116" s="119">
        <f t="shared" si="61"/>
        <v>0</v>
      </c>
      <c r="CA116" s="119">
        <f t="shared" si="61"/>
        <v>0</v>
      </c>
      <c r="CB116" s="119">
        <f t="shared" si="61"/>
        <v>0</v>
      </c>
      <c r="CC116" s="119">
        <f t="shared" si="61"/>
        <v>0</v>
      </c>
      <c r="CD116" s="119">
        <f t="shared" si="61"/>
        <v>0</v>
      </c>
      <c r="CE116" s="119">
        <f t="shared" si="61"/>
        <v>0</v>
      </c>
      <c r="CF116" s="119">
        <f t="shared" si="58"/>
        <v>0</v>
      </c>
      <c r="CG116" s="119">
        <f t="shared" si="58"/>
        <v>0</v>
      </c>
      <c r="CH116" s="119">
        <f t="shared" si="58"/>
        <v>0</v>
      </c>
      <c r="CI116" s="119">
        <f t="shared" si="58"/>
        <v>0</v>
      </c>
      <c r="CJ116" s="119">
        <f t="shared" si="57"/>
        <v>0</v>
      </c>
      <c r="CK116" s="119">
        <f t="shared" si="57"/>
        <v>0</v>
      </c>
      <c r="CL116" s="119">
        <f t="shared" si="57"/>
        <v>0</v>
      </c>
      <c r="CM116" s="119">
        <f t="shared" si="57"/>
        <v>0</v>
      </c>
      <c r="CN116" s="119">
        <f t="shared" si="57"/>
        <v>0</v>
      </c>
      <c r="CO116" s="119">
        <f t="shared" si="57"/>
        <v>0</v>
      </c>
      <c r="CP116" s="119">
        <f t="shared" si="57"/>
        <v>0</v>
      </c>
      <c r="CQ116" s="119">
        <f t="shared" si="57"/>
        <v>0</v>
      </c>
      <c r="CR116" s="119">
        <f t="shared" si="57"/>
        <v>0</v>
      </c>
      <c r="CS116" s="119">
        <f t="shared" si="55"/>
        <v>0</v>
      </c>
      <c r="CT116" s="119">
        <f t="shared" si="55"/>
        <v>0</v>
      </c>
    </row>
    <row r="117" spans="1:98" s="88" customFormat="1" ht="15.75" thickBot="1">
      <c r="A117" t="s">
        <v>176</v>
      </c>
      <c r="B117" s="59" t="e">
        <f>$D$4*B106</f>
        <v>#REF!</v>
      </c>
      <c r="C117" s="59" t="e">
        <f>$AH$4*C106</f>
        <v>#REF!</v>
      </c>
      <c r="D117" s="88">
        <v>0</v>
      </c>
      <c r="E117" s="88">
        <v>0</v>
      </c>
      <c r="F117" s="88">
        <v>0</v>
      </c>
      <c r="G117" s="88">
        <v>0</v>
      </c>
      <c r="H117" s="88">
        <v>0</v>
      </c>
      <c r="I117" s="88">
        <v>0</v>
      </c>
      <c r="J117" s="88">
        <v>0</v>
      </c>
      <c r="K117" s="88">
        <v>0</v>
      </c>
      <c r="L117" s="88">
        <v>0</v>
      </c>
      <c r="M117" s="88">
        <v>0</v>
      </c>
      <c r="N117" s="88">
        <v>0</v>
      </c>
      <c r="O117" s="88">
        <v>0</v>
      </c>
      <c r="P117" s="88">
        <v>0</v>
      </c>
      <c r="Q117" s="88">
        <v>0</v>
      </c>
      <c r="R117" s="88">
        <v>0</v>
      </c>
      <c r="S117" s="88">
        <v>0</v>
      </c>
      <c r="T117" s="88">
        <v>0</v>
      </c>
      <c r="U117" s="88">
        <v>0</v>
      </c>
      <c r="V117" s="88">
        <v>0</v>
      </c>
      <c r="W117" s="88">
        <v>0</v>
      </c>
      <c r="X117" s="88">
        <v>0</v>
      </c>
      <c r="Y117" s="88">
        <v>0</v>
      </c>
      <c r="Z117" s="88">
        <v>0</v>
      </c>
      <c r="AA117" s="88">
        <v>0</v>
      </c>
      <c r="AB117" s="88">
        <v>0</v>
      </c>
      <c r="AC117" s="88">
        <v>0</v>
      </c>
      <c r="AD117" s="88">
        <v>0</v>
      </c>
      <c r="AE117" s="88">
        <v>0</v>
      </c>
      <c r="AF117" s="88">
        <v>0</v>
      </c>
      <c r="AG117" s="88">
        <v>0</v>
      </c>
      <c r="AH117" s="88">
        <v>0</v>
      </c>
      <c r="AI117" s="120"/>
      <c r="AJ117" s="88">
        <v>0</v>
      </c>
      <c r="AK117" s="88">
        <v>0</v>
      </c>
      <c r="AL117" s="88">
        <v>0</v>
      </c>
      <c r="AM117" s="88">
        <v>0</v>
      </c>
      <c r="AN117" s="88">
        <v>0</v>
      </c>
      <c r="AO117" s="88">
        <v>0</v>
      </c>
      <c r="AP117" s="88">
        <v>0</v>
      </c>
      <c r="AQ117" s="88">
        <v>0</v>
      </c>
      <c r="AR117" s="88">
        <v>0</v>
      </c>
      <c r="AS117" s="88">
        <v>0</v>
      </c>
      <c r="AT117" s="88">
        <v>0</v>
      </c>
      <c r="AU117" s="88">
        <v>0</v>
      </c>
      <c r="AV117" s="88">
        <v>0</v>
      </c>
      <c r="AW117" s="88">
        <v>0</v>
      </c>
      <c r="AX117" s="88">
        <v>0</v>
      </c>
      <c r="AY117" s="88">
        <v>0</v>
      </c>
      <c r="AZ117" s="88">
        <v>0</v>
      </c>
      <c r="BA117" s="88">
        <v>0</v>
      </c>
      <c r="BB117" s="88">
        <v>0</v>
      </c>
      <c r="BC117" s="88">
        <v>0</v>
      </c>
      <c r="BD117" s="88">
        <v>0</v>
      </c>
      <c r="BE117" s="88">
        <v>0</v>
      </c>
      <c r="BF117" s="88">
        <v>0</v>
      </c>
      <c r="BG117" s="88">
        <v>0</v>
      </c>
      <c r="BH117" s="88">
        <v>0</v>
      </c>
      <c r="BI117" s="88">
        <v>0</v>
      </c>
      <c r="BJ117" s="88">
        <v>0</v>
      </c>
      <c r="BK117" s="88">
        <v>0</v>
      </c>
      <c r="BL117" s="88">
        <v>0</v>
      </c>
      <c r="BM117" s="88">
        <v>0</v>
      </c>
      <c r="BN117" s="88">
        <v>0</v>
      </c>
      <c r="BO117" s="102"/>
      <c r="BP117" s="102">
        <f t="shared" si="61"/>
        <v>0</v>
      </c>
      <c r="BQ117" s="102">
        <f t="shared" si="61"/>
        <v>0</v>
      </c>
      <c r="BR117" s="102">
        <f t="shared" si="61"/>
        <v>0</v>
      </c>
      <c r="BS117" s="102">
        <f t="shared" si="61"/>
        <v>0</v>
      </c>
      <c r="BT117" s="102">
        <f t="shared" si="61"/>
        <v>0</v>
      </c>
      <c r="BU117" s="102">
        <f t="shared" si="61"/>
        <v>0</v>
      </c>
      <c r="BV117" s="102">
        <f t="shared" si="61"/>
        <v>0</v>
      </c>
      <c r="BW117" s="102">
        <f t="shared" si="61"/>
        <v>0</v>
      </c>
      <c r="BX117" s="102">
        <f t="shared" si="61"/>
        <v>0</v>
      </c>
      <c r="BY117" s="102">
        <f t="shared" si="61"/>
        <v>0</v>
      </c>
      <c r="BZ117" s="102">
        <f t="shared" si="61"/>
        <v>0</v>
      </c>
      <c r="CA117" s="102">
        <f t="shared" si="61"/>
        <v>0</v>
      </c>
      <c r="CB117" s="102">
        <f t="shared" si="61"/>
        <v>0</v>
      </c>
      <c r="CC117" s="102">
        <f t="shared" si="61"/>
        <v>0</v>
      </c>
      <c r="CD117" s="102">
        <f t="shared" si="61"/>
        <v>0</v>
      </c>
      <c r="CE117" s="102">
        <f t="shared" si="61"/>
        <v>0</v>
      </c>
      <c r="CF117" s="102">
        <f t="shared" si="58"/>
        <v>0</v>
      </c>
      <c r="CG117" s="102">
        <f t="shared" si="58"/>
        <v>0</v>
      </c>
      <c r="CH117" s="102">
        <f t="shared" si="58"/>
        <v>0</v>
      </c>
      <c r="CI117" s="102">
        <f t="shared" si="58"/>
        <v>0</v>
      </c>
      <c r="CJ117" s="102">
        <f t="shared" si="57"/>
        <v>0</v>
      </c>
      <c r="CK117" s="102">
        <f t="shared" si="57"/>
        <v>0</v>
      </c>
      <c r="CL117" s="102">
        <f t="shared" si="57"/>
        <v>0</v>
      </c>
      <c r="CM117" s="102">
        <f t="shared" si="57"/>
        <v>0</v>
      </c>
      <c r="CN117" s="102">
        <f t="shared" si="57"/>
        <v>0</v>
      </c>
      <c r="CO117" s="102">
        <f t="shared" si="57"/>
        <v>0</v>
      </c>
      <c r="CP117" s="102">
        <f t="shared" si="57"/>
        <v>0</v>
      </c>
      <c r="CQ117" s="102">
        <f t="shared" si="57"/>
        <v>0</v>
      </c>
      <c r="CR117" s="102">
        <f t="shared" si="57"/>
        <v>0</v>
      </c>
      <c r="CS117" s="102">
        <f t="shared" si="55"/>
        <v>0</v>
      </c>
      <c r="CT117" s="102">
        <f t="shared" si="55"/>
        <v>0</v>
      </c>
    </row>
    <row r="118" spans="1:98" s="88" customFormat="1" ht="15.75" thickBot="1">
      <c r="A118" s="31" t="s">
        <v>3</v>
      </c>
      <c r="B118" s="60" t="e">
        <f>SUM(B111:B117)</f>
        <v>#REF!</v>
      </c>
      <c r="C118" s="60" t="e">
        <f>SUM(C111:C117)</f>
        <v>#REF!</v>
      </c>
      <c r="D118" s="88">
        <v>0</v>
      </c>
      <c r="E118" s="88">
        <v>0</v>
      </c>
      <c r="F118" s="88">
        <v>0</v>
      </c>
      <c r="G118" s="88">
        <v>0</v>
      </c>
      <c r="H118" s="88">
        <v>0</v>
      </c>
      <c r="I118" s="88">
        <v>0</v>
      </c>
      <c r="J118" s="88">
        <v>0</v>
      </c>
      <c r="K118" s="88">
        <v>0</v>
      </c>
      <c r="L118" s="88">
        <v>0</v>
      </c>
      <c r="M118" s="88">
        <v>0</v>
      </c>
      <c r="N118" s="88">
        <v>0</v>
      </c>
      <c r="O118" s="88">
        <v>0</v>
      </c>
      <c r="P118" s="88">
        <v>0</v>
      </c>
      <c r="Q118" s="88">
        <v>0</v>
      </c>
      <c r="R118" s="88">
        <v>0</v>
      </c>
      <c r="S118" s="88">
        <v>0</v>
      </c>
      <c r="T118" s="88">
        <v>0</v>
      </c>
      <c r="U118" s="88">
        <v>0</v>
      </c>
      <c r="V118" s="88">
        <v>0</v>
      </c>
      <c r="W118" s="88">
        <v>0</v>
      </c>
      <c r="X118" s="88">
        <v>0</v>
      </c>
      <c r="Y118" s="88">
        <v>0</v>
      </c>
      <c r="Z118" s="88">
        <v>0</v>
      </c>
      <c r="AA118" s="88">
        <v>0</v>
      </c>
      <c r="AB118" s="88">
        <v>0</v>
      </c>
      <c r="AC118" s="88">
        <v>0</v>
      </c>
      <c r="AD118" s="88">
        <v>0</v>
      </c>
      <c r="AE118" s="88">
        <v>0</v>
      </c>
      <c r="AF118" s="88">
        <v>0</v>
      </c>
      <c r="AG118" s="88">
        <v>0</v>
      </c>
      <c r="AH118" s="88">
        <v>0</v>
      </c>
      <c r="AI118" s="120"/>
      <c r="AJ118" s="88">
        <v>0</v>
      </c>
      <c r="AK118" s="88">
        <v>0</v>
      </c>
      <c r="AL118" s="88">
        <v>0</v>
      </c>
      <c r="AM118" s="88">
        <v>0</v>
      </c>
      <c r="AN118" s="88">
        <v>0</v>
      </c>
      <c r="AO118" s="88">
        <v>0</v>
      </c>
      <c r="AP118" s="88">
        <v>0</v>
      </c>
      <c r="AQ118" s="88">
        <v>0</v>
      </c>
      <c r="AR118" s="88">
        <v>0</v>
      </c>
      <c r="AS118" s="88">
        <v>0</v>
      </c>
      <c r="AT118" s="88">
        <v>0</v>
      </c>
      <c r="AU118" s="88">
        <v>0</v>
      </c>
      <c r="AV118" s="88">
        <v>0</v>
      </c>
      <c r="AW118" s="88">
        <v>0</v>
      </c>
      <c r="AX118" s="88">
        <v>0</v>
      </c>
      <c r="AY118" s="88">
        <v>0</v>
      </c>
      <c r="AZ118" s="88">
        <v>0</v>
      </c>
      <c r="BA118" s="88">
        <v>0</v>
      </c>
      <c r="BB118" s="88">
        <v>0</v>
      </c>
      <c r="BC118" s="88">
        <v>0</v>
      </c>
      <c r="BD118" s="88">
        <v>0</v>
      </c>
      <c r="BE118" s="88">
        <v>0</v>
      </c>
      <c r="BF118" s="88">
        <v>0</v>
      </c>
      <c r="BG118" s="88">
        <v>0</v>
      </c>
      <c r="BH118" s="88">
        <v>0</v>
      </c>
      <c r="BI118" s="88">
        <v>0</v>
      </c>
      <c r="BJ118" s="88">
        <v>0</v>
      </c>
      <c r="BK118" s="88">
        <v>0</v>
      </c>
      <c r="BL118" s="88">
        <v>0</v>
      </c>
      <c r="BM118" s="88">
        <v>0</v>
      </c>
      <c r="BN118" s="88">
        <v>0</v>
      </c>
      <c r="BO118" s="102"/>
      <c r="BP118" s="102">
        <f t="shared" si="61"/>
        <v>0</v>
      </c>
      <c r="BQ118" s="102">
        <f t="shared" si="61"/>
        <v>0</v>
      </c>
      <c r="BR118" s="102">
        <f t="shared" si="61"/>
        <v>0</v>
      </c>
      <c r="BS118" s="102">
        <f t="shared" si="61"/>
        <v>0</v>
      </c>
      <c r="BT118" s="102">
        <f t="shared" si="61"/>
        <v>0</v>
      </c>
      <c r="BU118" s="102">
        <f t="shared" si="61"/>
        <v>0</v>
      </c>
      <c r="BV118" s="102">
        <f t="shared" si="61"/>
        <v>0</v>
      </c>
      <c r="BW118" s="102">
        <f t="shared" si="61"/>
        <v>0</v>
      </c>
      <c r="BX118" s="102">
        <f t="shared" si="61"/>
        <v>0</v>
      </c>
      <c r="BY118" s="102">
        <f t="shared" si="61"/>
        <v>0</v>
      </c>
      <c r="BZ118" s="102">
        <f t="shared" si="61"/>
        <v>0</v>
      </c>
      <c r="CA118" s="102">
        <f t="shared" si="61"/>
        <v>0</v>
      </c>
      <c r="CB118" s="102">
        <f t="shared" si="61"/>
        <v>0</v>
      </c>
      <c r="CC118" s="102">
        <f t="shared" si="61"/>
        <v>0</v>
      </c>
      <c r="CD118" s="102">
        <f t="shared" si="61"/>
        <v>0</v>
      </c>
      <c r="CE118" s="102">
        <f t="shared" si="61"/>
        <v>0</v>
      </c>
      <c r="CF118" s="102">
        <f t="shared" si="58"/>
        <v>0</v>
      </c>
      <c r="CG118" s="102">
        <f t="shared" si="58"/>
        <v>0</v>
      </c>
      <c r="CH118" s="102">
        <f t="shared" si="58"/>
        <v>0</v>
      </c>
      <c r="CI118" s="102">
        <f t="shared" si="58"/>
        <v>0</v>
      </c>
      <c r="CJ118" s="102">
        <f t="shared" si="58"/>
        <v>0</v>
      </c>
      <c r="CK118" s="102">
        <f t="shared" si="58"/>
        <v>0</v>
      </c>
      <c r="CL118" s="102">
        <f t="shared" si="58"/>
        <v>0</v>
      </c>
      <c r="CM118" s="102">
        <f t="shared" si="57"/>
        <v>0</v>
      </c>
      <c r="CN118" s="102">
        <f t="shared" si="57"/>
        <v>0</v>
      </c>
      <c r="CO118" s="102">
        <f t="shared" si="57"/>
        <v>0</v>
      </c>
      <c r="CP118" s="102">
        <f t="shared" si="57"/>
        <v>0</v>
      </c>
      <c r="CQ118" s="102">
        <f t="shared" si="57"/>
        <v>0</v>
      </c>
      <c r="CR118" s="102">
        <f t="shared" si="57"/>
        <v>0</v>
      </c>
      <c r="CS118" s="102">
        <f t="shared" si="55"/>
        <v>0</v>
      </c>
      <c r="CT118" s="102">
        <f t="shared" si="55"/>
        <v>0</v>
      </c>
    </row>
    <row r="119" spans="1:98" s="88" customFormat="1">
      <c r="A119" s="1"/>
      <c r="B119" s="1"/>
      <c r="C119"/>
      <c r="D119" s="88">
        <v>0</v>
      </c>
      <c r="E119" s="88">
        <v>0</v>
      </c>
      <c r="F119" s="88">
        <v>0</v>
      </c>
      <c r="G119" s="88">
        <v>0</v>
      </c>
      <c r="H119" s="88">
        <v>0</v>
      </c>
      <c r="I119" s="88">
        <v>0</v>
      </c>
      <c r="J119" s="88">
        <v>0</v>
      </c>
      <c r="K119" s="88">
        <v>0</v>
      </c>
      <c r="L119" s="88">
        <v>0</v>
      </c>
      <c r="M119" s="88">
        <v>0</v>
      </c>
      <c r="N119" s="88">
        <v>0</v>
      </c>
      <c r="O119" s="88">
        <v>0</v>
      </c>
      <c r="P119" s="88">
        <v>0</v>
      </c>
      <c r="Q119" s="88">
        <v>0</v>
      </c>
      <c r="R119" s="88">
        <v>0</v>
      </c>
      <c r="S119" s="88">
        <v>0</v>
      </c>
      <c r="T119" s="88">
        <v>0</v>
      </c>
      <c r="U119" s="88">
        <v>0</v>
      </c>
      <c r="V119" s="88">
        <v>0</v>
      </c>
      <c r="W119" s="88">
        <v>0</v>
      </c>
      <c r="X119" s="88">
        <v>0</v>
      </c>
      <c r="Y119" s="88">
        <v>0</v>
      </c>
      <c r="Z119" s="88">
        <v>0</v>
      </c>
      <c r="AA119" s="88">
        <v>0</v>
      </c>
      <c r="AB119" s="88">
        <v>0</v>
      </c>
      <c r="AC119" s="88">
        <v>0</v>
      </c>
      <c r="AD119" s="88">
        <v>0</v>
      </c>
      <c r="AE119" s="88">
        <v>0</v>
      </c>
      <c r="AF119" s="88">
        <v>0</v>
      </c>
      <c r="AG119" s="88">
        <v>0</v>
      </c>
      <c r="AH119" s="88">
        <v>0</v>
      </c>
      <c r="AI119" s="120"/>
      <c r="AJ119" s="88">
        <v>0</v>
      </c>
      <c r="AK119" s="88">
        <v>0</v>
      </c>
      <c r="AL119" s="88">
        <v>0</v>
      </c>
      <c r="AM119" s="88">
        <v>0</v>
      </c>
      <c r="AN119" s="88">
        <v>0</v>
      </c>
      <c r="AO119" s="88">
        <v>0</v>
      </c>
      <c r="AP119" s="88">
        <v>0</v>
      </c>
      <c r="AQ119" s="88">
        <v>0</v>
      </c>
      <c r="AR119" s="88">
        <v>0</v>
      </c>
      <c r="AS119" s="88">
        <v>0</v>
      </c>
      <c r="AT119" s="88">
        <v>0</v>
      </c>
      <c r="AU119" s="88">
        <v>0</v>
      </c>
      <c r="AV119" s="88">
        <v>0</v>
      </c>
      <c r="AW119" s="88">
        <v>0</v>
      </c>
      <c r="AX119" s="88">
        <v>0</v>
      </c>
      <c r="AY119" s="88">
        <v>0</v>
      </c>
      <c r="AZ119" s="88">
        <v>0</v>
      </c>
      <c r="BA119" s="88">
        <v>0</v>
      </c>
      <c r="BB119" s="88">
        <v>0</v>
      </c>
      <c r="BC119" s="88">
        <v>0</v>
      </c>
      <c r="BD119" s="88">
        <v>0</v>
      </c>
      <c r="BE119" s="88">
        <v>0</v>
      </c>
      <c r="BF119" s="88">
        <v>0</v>
      </c>
      <c r="BG119" s="88">
        <v>0</v>
      </c>
      <c r="BH119" s="88">
        <v>0</v>
      </c>
      <c r="BI119" s="88">
        <v>0</v>
      </c>
      <c r="BJ119" s="88">
        <v>0</v>
      </c>
      <c r="BK119" s="88">
        <v>0</v>
      </c>
      <c r="BL119" s="88">
        <v>0</v>
      </c>
      <c r="BM119" s="88">
        <v>0</v>
      </c>
      <c r="BN119" s="88">
        <v>0</v>
      </c>
      <c r="BO119" s="102"/>
      <c r="BP119" s="102">
        <f t="shared" si="61"/>
        <v>0</v>
      </c>
      <c r="BQ119" s="102">
        <f t="shared" si="61"/>
        <v>0</v>
      </c>
      <c r="BR119" s="102">
        <f t="shared" si="61"/>
        <v>0</v>
      </c>
      <c r="BS119" s="102">
        <f t="shared" si="61"/>
        <v>0</v>
      </c>
      <c r="BT119" s="102">
        <f t="shared" si="61"/>
        <v>0</v>
      </c>
      <c r="BU119" s="102">
        <f t="shared" si="61"/>
        <v>0</v>
      </c>
      <c r="BV119" s="102">
        <f t="shared" si="61"/>
        <v>0</v>
      </c>
      <c r="BW119" s="102">
        <f t="shared" si="61"/>
        <v>0</v>
      </c>
      <c r="BX119" s="102">
        <f t="shared" si="61"/>
        <v>0</v>
      </c>
      <c r="BY119" s="102">
        <f t="shared" si="61"/>
        <v>0</v>
      </c>
      <c r="BZ119" s="102">
        <f t="shared" si="61"/>
        <v>0</v>
      </c>
      <c r="CA119" s="102">
        <f t="shared" si="61"/>
        <v>0</v>
      </c>
      <c r="CB119" s="102">
        <f t="shared" si="61"/>
        <v>0</v>
      </c>
      <c r="CC119" s="102">
        <f t="shared" si="61"/>
        <v>0</v>
      </c>
      <c r="CD119" s="102">
        <f t="shared" si="61"/>
        <v>0</v>
      </c>
      <c r="CE119" s="102">
        <f t="shared" si="61"/>
        <v>0</v>
      </c>
      <c r="CF119" s="102">
        <f t="shared" si="58"/>
        <v>0</v>
      </c>
      <c r="CG119" s="102">
        <f t="shared" si="58"/>
        <v>0</v>
      </c>
      <c r="CH119" s="102">
        <f t="shared" si="58"/>
        <v>0</v>
      </c>
      <c r="CI119" s="102">
        <f t="shared" si="58"/>
        <v>0</v>
      </c>
      <c r="CJ119" s="102">
        <f t="shared" si="58"/>
        <v>0</v>
      </c>
      <c r="CK119" s="102">
        <f t="shared" si="58"/>
        <v>0</v>
      </c>
      <c r="CL119" s="102">
        <f t="shared" si="58"/>
        <v>0</v>
      </c>
      <c r="CM119" s="102">
        <f t="shared" si="57"/>
        <v>0</v>
      </c>
      <c r="CN119" s="102">
        <f t="shared" si="57"/>
        <v>0</v>
      </c>
      <c r="CO119" s="102">
        <f t="shared" si="57"/>
        <v>0</v>
      </c>
      <c r="CP119" s="102">
        <f t="shared" si="57"/>
        <v>0</v>
      </c>
      <c r="CQ119" s="102">
        <f t="shared" si="57"/>
        <v>0</v>
      </c>
      <c r="CR119" s="102">
        <f t="shared" si="57"/>
        <v>0</v>
      </c>
      <c r="CS119" s="102">
        <f t="shared" si="55"/>
        <v>0</v>
      </c>
      <c r="CT119" s="102">
        <f t="shared" si="55"/>
        <v>0</v>
      </c>
    </row>
    <row r="120" spans="1:98" s="88" customFormat="1">
      <c r="A120" s="1" t="s">
        <v>180</v>
      </c>
      <c r="B120" s="1"/>
      <c r="C120"/>
      <c r="D120" s="119">
        <v>2020</v>
      </c>
      <c r="E120" s="119">
        <v>2021</v>
      </c>
      <c r="F120" s="119">
        <v>2022</v>
      </c>
      <c r="G120" s="119">
        <v>2023</v>
      </c>
      <c r="H120" s="119">
        <v>2024</v>
      </c>
      <c r="I120" s="119">
        <v>2025</v>
      </c>
      <c r="J120" s="119">
        <v>2026</v>
      </c>
      <c r="K120" s="119">
        <v>2027</v>
      </c>
      <c r="L120" s="119">
        <v>2028</v>
      </c>
      <c r="M120" s="119">
        <v>2029</v>
      </c>
      <c r="N120" s="119">
        <v>2030</v>
      </c>
      <c r="O120" s="119">
        <v>2031</v>
      </c>
      <c r="P120" s="119">
        <v>2032</v>
      </c>
      <c r="Q120" s="119">
        <v>2033</v>
      </c>
      <c r="R120" s="119">
        <v>2034</v>
      </c>
      <c r="S120" s="119">
        <v>2035</v>
      </c>
      <c r="T120" s="119">
        <v>2036</v>
      </c>
      <c r="U120" s="119">
        <v>2037</v>
      </c>
      <c r="V120" s="119">
        <v>2038</v>
      </c>
      <c r="W120" s="119">
        <v>2039</v>
      </c>
      <c r="X120" s="119">
        <v>2040</v>
      </c>
      <c r="Y120" s="119">
        <v>2041</v>
      </c>
      <c r="Z120" s="119">
        <v>2042</v>
      </c>
      <c r="AA120" s="119">
        <v>2043</v>
      </c>
      <c r="AB120" s="119">
        <v>2044</v>
      </c>
      <c r="AC120" s="119">
        <v>2045</v>
      </c>
      <c r="AD120" s="119">
        <v>2046</v>
      </c>
      <c r="AE120" s="119">
        <v>2047</v>
      </c>
      <c r="AF120" s="119">
        <v>2048</v>
      </c>
      <c r="AG120" s="119">
        <v>2049</v>
      </c>
      <c r="AH120" s="119">
        <v>2050</v>
      </c>
      <c r="AI120" s="119"/>
      <c r="AJ120" s="119">
        <v>2020</v>
      </c>
      <c r="AK120" s="119">
        <v>2021</v>
      </c>
      <c r="AL120" s="119">
        <v>2022</v>
      </c>
      <c r="AM120" s="119">
        <v>2023</v>
      </c>
      <c r="AN120" s="119">
        <v>2024</v>
      </c>
      <c r="AO120" s="119">
        <v>2025</v>
      </c>
      <c r="AP120" s="119">
        <v>2026</v>
      </c>
      <c r="AQ120" s="119">
        <v>2027</v>
      </c>
      <c r="AR120" s="119">
        <v>2028</v>
      </c>
      <c r="AS120" s="119">
        <v>2029</v>
      </c>
      <c r="AT120" s="119">
        <v>2030</v>
      </c>
      <c r="AU120" s="119">
        <v>2031</v>
      </c>
      <c r="AV120" s="119">
        <v>2032</v>
      </c>
      <c r="AW120" s="119">
        <v>2033</v>
      </c>
      <c r="AX120" s="119">
        <v>2034</v>
      </c>
      <c r="AY120" s="119">
        <v>2035</v>
      </c>
      <c r="AZ120" s="119">
        <v>2036</v>
      </c>
      <c r="BA120" s="119">
        <v>2037</v>
      </c>
      <c r="BB120" s="119">
        <v>2038</v>
      </c>
      <c r="BC120" s="119">
        <v>2039</v>
      </c>
      <c r="BD120" s="119">
        <v>2040</v>
      </c>
      <c r="BE120" s="119">
        <v>2041</v>
      </c>
      <c r="BF120" s="119">
        <v>2042</v>
      </c>
      <c r="BG120" s="119">
        <v>2043</v>
      </c>
      <c r="BH120" s="119">
        <v>2044</v>
      </c>
      <c r="BI120" s="119">
        <v>2045</v>
      </c>
      <c r="BJ120" s="119">
        <v>2046</v>
      </c>
      <c r="BK120" s="119">
        <v>2047</v>
      </c>
      <c r="BL120" s="119">
        <v>2048</v>
      </c>
      <c r="BM120" s="119">
        <v>2049</v>
      </c>
      <c r="BN120" s="119">
        <v>2050</v>
      </c>
      <c r="BO120" s="119"/>
      <c r="BP120" s="119">
        <f t="shared" si="61"/>
        <v>4040</v>
      </c>
      <c r="BQ120" s="119">
        <f t="shared" si="61"/>
        <v>4042</v>
      </c>
      <c r="BR120" s="119">
        <f t="shared" si="61"/>
        <v>4044</v>
      </c>
      <c r="BS120" s="119">
        <f t="shared" si="61"/>
        <v>4046</v>
      </c>
      <c r="BT120" s="119">
        <f t="shared" si="61"/>
        <v>4048</v>
      </c>
      <c r="BU120" s="119">
        <f t="shared" si="61"/>
        <v>4050</v>
      </c>
      <c r="BV120" s="119">
        <f t="shared" si="61"/>
        <v>4052</v>
      </c>
      <c r="BW120" s="119">
        <f t="shared" si="61"/>
        <v>4054</v>
      </c>
      <c r="BX120" s="119">
        <f t="shared" si="61"/>
        <v>4056</v>
      </c>
      <c r="BY120" s="119">
        <f t="shared" si="61"/>
        <v>4058</v>
      </c>
      <c r="BZ120" s="119">
        <f t="shared" si="61"/>
        <v>4060</v>
      </c>
      <c r="CA120" s="119">
        <f t="shared" si="61"/>
        <v>4062</v>
      </c>
      <c r="CB120" s="119">
        <f t="shared" si="61"/>
        <v>4064</v>
      </c>
      <c r="CC120" s="119">
        <f t="shared" si="61"/>
        <v>4066</v>
      </c>
      <c r="CD120" s="119">
        <f t="shared" si="61"/>
        <v>4068</v>
      </c>
      <c r="CE120" s="119">
        <f t="shared" si="61"/>
        <v>4070</v>
      </c>
      <c r="CF120" s="119">
        <f t="shared" si="58"/>
        <v>4072</v>
      </c>
      <c r="CG120" s="119">
        <f t="shared" si="58"/>
        <v>4074</v>
      </c>
      <c r="CH120" s="119">
        <f t="shared" si="58"/>
        <v>4076</v>
      </c>
      <c r="CI120" s="119">
        <f t="shared" si="58"/>
        <v>4078</v>
      </c>
      <c r="CJ120" s="119">
        <f t="shared" si="58"/>
        <v>4080</v>
      </c>
      <c r="CK120" s="119">
        <f t="shared" si="58"/>
        <v>4082</v>
      </c>
      <c r="CL120" s="119">
        <f t="shared" si="58"/>
        <v>4084</v>
      </c>
      <c r="CM120" s="119">
        <f t="shared" si="57"/>
        <v>4086</v>
      </c>
      <c r="CN120" s="119">
        <f t="shared" si="57"/>
        <v>4088</v>
      </c>
      <c r="CO120" s="119">
        <f t="shared" si="57"/>
        <v>4090</v>
      </c>
      <c r="CP120" s="119">
        <f t="shared" si="57"/>
        <v>4092</v>
      </c>
      <c r="CQ120" s="119">
        <f t="shared" si="57"/>
        <v>4094</v>
      </c>
      <c r="CR120" s="119">
        <f t="shared" si="57"/>
        <v>4096</v>
      </c>
      <c r="CS120" s="119">
        <f t="shared" si="55"/>
        <v>4098</v>
      </c>
      <c r="CT120" s="119">
        <f t="shared" si="55"/>
        <v>4100</v>
      </c>
    </row>
    <row r="121" spans="1:98" s="88" customFormat="1">
      <c r="A121" s="1"/>
      <c r="B121" s="1"/>
      <c r="C121" t="s">
        <v>19</v>
      </c>
      <c r="D121" s="120">
        <v>0</v>
      </c>
      <c r="E121" s="120">
        <v>1.4623028385335858E-2</v>
      </c>
      <c r="F121" s="120">
        <v>2.9125140535371897E-2</v>
      </c>
      <c r="G121" s="120">
        <v>4.3507188119427831E-2</v>
      </c>
      <c r="H121" s="120">
        <v>5.7770017175548555E-2</v>
      </c>
      <c r="I121" s="120">
        <v>7.1914468146141997E-2</v>
      </c>
      <c r="J121" s="120">
        <v>8.590763388181899E-2</v>
      </c>
      <c r="K121" s="120">
        <v>9.9773260442666017E-2</v>
      </c>
      <c r="L121" s="120">
        <v>0.11351234867839387</v>
      </c>
      <c r="M121" s="120">
        <v>0.12712589207417202</v>
      </c>
      <c r="N121" s="120">
        <v>0.14061487680232124</v>
      </c>
      <c r="O121" s="120">
        <v>0.16133200019315364</v>
      </c>
      <c r="P121" s="120">
        <v>0.18189852998099026</v>
      </c>
      <c r="Q121" s="120">
        <v>0.20231545641106594</v>
      </c>
      <c r="R121" s="120">
        <v>0.22258376098813548</v>
      </c>
      <c r="S121" s="120">
        <v>0.24270441655800565</v>
      </c>
      <c r="T121" s="120">
        <v>0.26253244611831794</v>
      </c>
      <c r="U121" s="120">
        <v>0.28219871061246232</v>
      </c>
      <c r="V121" s="120">
        <v>0.30170452181465096</v>
      </c>
      <c r="W121" s="120">
        <v>0.32105117786103132</v>
      </c>
      <c r="X121" s="120">
        <v>0.3402399633913481</v>
      </c>
      <c r="Y121" s="120">
        <v>0.36297694630959448</v>
      </c>
      <c r="Z121" s="120">
        <v>0.38552189353628236</v>
      </c>
      <c r="AA121" s="120">
        <v>0.4078753009260439</v>
      </c>
      <c r="AB121" s="120">
        <v>0.43003765629789081</v>
      </c>
      <c r="AC121" s="120">
        <v>0.45200943958072393</v>
      </c>
      <c r="AD121" s="120">
        <v>0.47370656359149838</v>
      </c>
      <c r="AE121" s="120">
        <v>0.49520887827645221</v>
      </c>
      <c r="AF121" s="120">
        <v>0.51651698955241232</v>
      </c>
      <c r="AG121" s="120">
        <v>0.53763149340058791</v>
      </c>
      <c r="AH121" s="120">
        <v>0.55855297604042109</v>
      </c>
      <c r="AI121" s="120"/>
      <c r="AJ121" s="120">
        <v>0</v>
      </c>
      <c r="AK121" s="120">
        <v>3.4787298224044109E-3</v>
      </c>
      <c r="AL121" s="120">
        <v>7.0250313507965985E-3</v>
      </c>
      <c r="AM121" s="120">
        <v>1.0639904663071159E-2</v>
      </c>
      <c r="AN121" s="120">
        <v>1.4324363305949144E-2</v>
      </c>
      <c r="AO121" s="120">
        <v>1.8079434470898072E-2</v>
      </c>
      <c r="AP121" s="120">
        <v>2.189661440623351E-2</v>
      </c>
      <c r="AQ121" s="120">
        <v>2.5783108408613961E-2</v>
      </c>
      <c r="AR121" s="120">
        <v>2.9739890950353107E-2</v>
      </c>
      <c r="AS121" s="120">
        <v>3.376794908060321E-2</v>
      </c>
      <c r="AT121" s="120">
        <v>3.7868282584651677E-2</v>
      </c>
      <c r="AU121" s="120">
        <v>4.4435582178612085E-2</v>
      </c>
      <c r="AV121" s="120">
        <v>5.1134088284677075E-2</v>
      </c>
      <c r="AW121" s="120">
        <v>5.796611538762618E-2</v>
      </c>
      <c r="AX121" s="120">
        <v>6.4934018914289154E-2</v>
      </c>
      <c r="AY121" s="120">
        <v>7.2040195952433009E-2</v>
      </c>
      <c r="AZ121" s="120">
        <v>7.9239175271586124E-2</v>
      </c>
      <c r="BA121" s="120">
        <v>8.6574569456739997E-2</v>
      </c>
      <c r="BB121" s="120">
        <v>9.4048755471105971E-2</v>
      </c>
      <c r="BC121" s="120">
        <v>0.10166415265249051</v>
      </c>
      <c r="BD121" s="120">
        <v>0.10942322346482293</v>
      </c>
      <c r="BE121" s="120">
        <v>0.11938736864443614</v>
      </c>
      <c r="BF121" s="120">
        <v>0.12956343732102332</v>
      </c>
      <c r="BG121" s="120">
        <v>0.13995521517283199</v>
      </c>
      <c r="BH121" s="120">
        <v>0.15056654307187672</v>
      </c>
      <c r="BI121" s="120">
        <v>0.16140131751483619</v>
      </c>
      <c r="BJ121" s="120">
        <v>0.17243127467251862</v>
      </c>
      <c r="BK121" s="120">
        <v>0.18368967260759506</v>
      </c>
      <c r="BL121" s="120">
        <v>0.19518052379694609</v>
      </c>
      <c r="BM121" s="120">
        <v>0.20690789728838724</v>
      </c>
      <c r="BN121" s="120">
        <v>0.21887591906792109</v>
      </c>
      <c r="BO121" s="120"/>
      <c r="BP121" s="120">
        <f t="shared" si="61"/>
        <v>0</v>
      </c>
      <c r="BQ121" s="120">
        <f t="shared" si="61"/>
        <v>1.8101758207740268E-2</v>
      </c>
      <c r="BR121" s="120">
        <f t="shared" si="61"/>
        <v>3.6150171886168495E-2</v>
      </c>
      <c r="BS121" s="120">
        <f t="shared" si="61"/>
        <v>5.414709278249899E-2</v>
      </c>
      <c r="BT121" s="120">
        <f t="shared" si="61"/>
        <v>7.2094380481497702E-2</v>
      </c>
      <c r="BU121" s="120">
        <f t="shared" si="61"/>
        <v>8.9993902617040072E-2</v>
      </c>
      <c r="BV121" s="120">
        <f t="shared" si="61"/>
        <v>0.1078042482880525</v>
      </c>
      <c r="BW121" s="120">
        <f t="shared" si="61"/>
        <v>0.12555636885127996</v>
      </c>
      <c r="BX121" s="120">
        <f t="shared" si="61"/>
        <v>0.14325223962874697</v>
      </c>
      <c r="BY121" s="120">
        <f t="shared" si="61"/>
        <v>0.16089384115477523</v>
      </c>
      <c r="BZ121" s="120">
        <f t="shared" si="61"/>
        <v>0.1784831593869729</v>
      </c>
      <c r="CA121" s="120">
        <f t="shared" si="61"/>
        <v>0.20576758237176573</v>
      </c>
      <c r="CB121" s="120">
        <f t="shared" si="61"/>
        <v>0.23303261826566735</v>
      </c>
      <c r="CC121" s="120">
        <f t="shared" si="61"/>
        <v>0.2602815717986921</v>
      </c>
      <c r="CD121" s="120">
        <f t="shared" si="61"/>
        <v>0.28751777990242466</v>
      </c>
      <c r="CE121" s="120">
        <f t="shared" si="61"/>
        <v>0.31474461251043867</v>
      </c>
      <c r="CF121" s="120">
        <f t="shared" si="58"/>
        <v>0.34177162138990408</v>
      </c>
      <c r="CG121" s="120">
        <f t="shared" si="58"/>
        <v>0.36877328006920229</v>
      </c>
      <c r="CH121" s="120">
        <f t="shared" si="58"/>
        <v>0.39575327728575693</v>
      </c>
      <c r="CI121" s="120">
        <f t="shared" si="58"/>
        <v>0.42271533051352184</v>
      </c>
      <c r="CJ121" s="120">
        <f t="shared" si="58"/>
        <v>0.44966318685617102</v>
      </c>
      <c r="CK121" s="120">
        <f t="shared" si="58"/>
        <v>0.48236431495403065</v>
      </c>
      <c r="CL121" s="120">
        <f t="shared" si="58"/>
        <v>0.51508533085730568</v>
      </c>
      <c r="CM121" s="120">
        <f t="shared" si="57"/>
        <v>0.5478305160988759</v>
      </c>
      <c r="CN121" s="120">
        <f t="shared" si="57"/>
        <v>0.58060419936976748</v>
      </c>
      <c r="CO121" s="120">
        <f t="shared" si="57"/>
        <v>0.61341075709556014</v>
      </c>
      <c r="CP121" s="120">
        <f t="shared" si="57"/>
        <v>0.64613783826401705</v>
      </c>
      <c r="CQ121" s="120">
        <f t="shared" si="57"/>
        <v>0.67889855088404727</v>
      </c>
      <c r="CR121" s="120">
        <f t="shared" si="57"/>
        <v>0.71169751334935838</v>
      </c>
      <c r="CS121" s="120">
        <f t="shared" si="55"/>
        <v>0.74453939068897512</v>
      </c>
      <c r="CT121" s="120">
        <f t="shared" si="55"/>
        <v>0.77742889510834212</v>
      </c>
    </row>
    <row r="122" spans="1:98" s="88" customFormat="1">
      <c r="A122" s="1"/>
      <c r="B122" s="1"/>
      <c r="C122" t="s">
        <v>23</v>
      </c>
      <c r="D122" s="89">
        <v>0</v>
      </c>
      <c r="E122" s="89">
        <v>6.0527665907580668E-3</v>
      </c>
      <c r="F122" s="89">
        <v>1.2057597172126289E-2</v>
      </c>
      <c r="G122" s="89">
        <v>1.8014808605324676E-2</v>
      </c>
      <c r="H122" s="89">
        <v>2.3924715751039938E-2</v>
      </c>
      <c r="I122" s="89">
        <v>2.9787631481734918E-2</v>
      </c>
      <c r="J122" s="89">
        <v>3.5592619350023953E-2</v>
      </c>
      <c r="K122" s="89">
        <v>4.1347627189524422E-2</v>
      </c>
      <c r="L122" s="89">
        <v>4.7053020975332205E-2</v>
      </c>
      <c r="M122" s="89">
        <v>5.2709164106390913E-2</v>
      </c>
      <c r="N122" s="89">
        <v>5.8316417423145833E-2</v>
      </c>
      <c r="O122" s="89">
        <v>6.3836904679894141E-2</v>
      </c>
      <c r="P122" s="89">
        <v>6.7597916046478079E-2</v>
      </c>
      <c r="Q122" s="89">
        <v>7.253423036857104E-2</v>
      </c>
      <c r="R122" s="89">
        <v>7.7418985192922424E-2</v>
      </c>
      <c r="S122" s="89">
        <v>8.2252641730232015E-2</v>
      </c>
      <c r="T122" s="89">
        <v>8.6987010167342699E-2</v>
      </c>
      <c r="U122" s="89">
        <v>9.1665845604164145E-2</v>
      </c>
      <c r="V122" s="89">
        <v>9.6289719020959119E-2</v>
      </c>
      <c r="W122" s="89">
        <v>0.10085919579428558</v>
      </c>
      <c r="X122" s="89">
        <v>0.10537483574976476</v>
      </c>
      <c r="Y122" s="89">
        <v>0.10631181353066367</v>
      </c>
      <c r="Z122" s="89">
        <v>0.10898395837833488</v>
      </c>
      <c r="AA122" s="89">
        <v>0.11160682239044104</v>
      </c>
      <c r="AB122" s="89">
        <v>0.11418102689731548</v>
      </c>
      <c r="AC122" s="89">
        <v>0.11670718632666689</v>
      </c>
      <c r="AD122" s="89">
        <v>0.11915772182010767</v>
      </c>
      <c r="AE122" s="89">
        <v>0.12155969600393211</v>
      </c>
      <c r="AF122" s="89">
        <v>0.12391375262648163</v>
      </c>
      <c r="AG122" s="89">
        <v>0.12622052794623484</v>
      </c>
      <c r="AH122" s="89">
        <v>0.12848065081314577</v>
      </c>
      <c r="AI122" s="119"/>
      <c r="AJ122" s="89">
        <v>0</v>
      </c>
      <c r="AK122" s="89">
        <v>1.002080276382291E-3</v>
      </c>
      <c r="AL122" s="89">
        <v>2.0202102919622965E-3</v>
      </c>
      <c r="AM122" s="89">
        <v>3.054557046654807E-3</v>
      </c>
      <c r="AN122" s="89">
        <v>4.1052883621023701E-3</v>
      </c>
      <c r="AO122" s="89">
        <v>5.1725728644981669E-3</v>
      </c>
      <c r="AP122" s="89">
        <v>6.2533983779550417E-3</v>
      </c>
      <c r="AQ122" s="89">
        <v>7.3499851761284147E-3</v>
      </c>
      <c r="AR122" s="89">
        <v>8.4624726108709462E-3</v>
      </c>
      <c r="AS122" s="89">
        <v>9.5910001639062156E-3</v>
      </c>
      <c r="AT122" s="89">
        <v>1.0735707416237446E-2</v>
      </c>
      <c r="AU122" s="89">
        <v>1.1885082560464159E-2</v>
      </c>
      <c r="AV122" s="89">
        <v>1.2802322140305727E-2</v>
      </c>
      <c r="AW122" s="89">
        <v>1.4089879370014515E-2</v>
      </c>
      <c r="AX122" s="89">
        <v>1.5393265010668372E-2</v>
      </c>
      <c r="AY122" s="89">
        <v>1.6712574013521539E-2</v>
      </c>
      <c r="AZ122" s="89">
        <v>1.8031930091817409E-2</v>
      </c>
      <c r="BA122" s="89">
        <v>1.936513613248916E-2</v>
      </c>
      <c r="BB122" s="89">
        <v>2.0712234078735459E-2</v>
      </c>
      <c r="BC122" s="89">
        <v>2.2073263951567564E-2</v>
      </c>
      <c r="BD122" s="89">
        <v>2.3448263784079704E-2</v>
      </c>
      <c r="BE122" s="89">
        <v>2.7077120881845572E-2</v>
      </c>
      <c r="BF122" s="89">
        <v>2.8437430346783782E-2</v>
      </c>
      <c r="BG122" s="89">
        <v>2.9809417571477502E-2</v>
      </c>
      <c r="BH122" s="89">
        <v>3.1193066934612729E-2</v>
      </c>
      <c r="BI122" s="89">
        <v>3.2588359827680914E-2</v>
      </c>
      <c r="BJ122" s="89">
        <v>3.3984535780423972E-2</v>
      </c>
      <c r="BK122" s="89">
        <v>3.5391319644039194E-2</v>
      </c>
      <c r="BL122" s="89">
        <v>3.6808665544446645E-2</v>
      </c>
      <c r="BM122" s="89">
        <v>3.8236524049069832E-2</v>
      </c>
      <c r="BN122" s="89">
        <v>3.9674842072714704E-2</v>
      </c>
      <c r="BO122" s="119"/>
      <c r="BP122" s="89">
        <f t="shared" si="61"/>
        <v>0</v>
      </c>
      <c r="BQ122" s="89">
        <f t="shared" si="61"/>
        <v>7.0548468671403578E-3</v>
      </c>
      <c r="BR122" s="89">
        <f t="shared" si="61"/>
        <v>1.4077807464088585E-2</v>
      </c>
      <c r="BS122" s="89">
        <f t="shared" si="61"/>
        <v>2.1069365651979484E-2</v>
      </c>
      <c r="BT122" s="89">
        <f t="shared" si="61"/>
        <v>2.8030004113142309E-2</v>
      </c>
      <c r="BU122" s="89">
        <f t="shared" si="61"/>
        <v>3.4960204346233086E-2</v>
      </c>
      <c r="BV122" s="89">
        <f t="shared" si="61"/>
        <v>4.1846017727978996E-2</v>
      </c>
      <c r="BW122" s="89">
        <f t="shared" si="61"/>
        <v>4.8697612365652836E-2</v>
      </c>
      <c r="BX122" s="89">
        <f t="shared" si="61"/>
        <v>5.5515493586203155E-2</v>
      </c>
      <c r="BY122" s="89">
        <f t="shared" si="61"/>
        <v>6.230016427029713E-2</v>
      </c>
      <c r="BZ122" s="89">
        <f t="shared" si="61"/>
        <v>6.9052124839383278E-2</v>
      </c>
      <c r="CA122" s="89">
        <f t="shared" si="61"/>
        <v>7.5721987240358307E-2</v>
      </c>
      <c r="CB122" s="89">
        <f t="shared" si="61"/>
        <v>8.040023818678381E-2</v>
      </c>
      <c r="CC122" s="89">
        <f t="shared" si="61"/>
        <v>8.6624109738585559E-2</v>
      </c>
      <c r="CD122" s="89">
        <f t="shared" si="61"/>
        <v>9.2812250203590796E-2</v>
      </c>
      <c r="CE122" s="89">
        <f t="shared" si="61"/>
        <v>9.8965215743753554E-2</v>
      </c>
      <c r="CF122" s="89">
        <f t="shared" si="58"/>
        <v>0.10501894025916012</v>
      </c>
      <c r="CG122" s="89">
        <f t="shared" si="58"/>
        <v>0.11103098173665331</v>
      </c>
      <c r="CH122" s="89">
        <f t="shared" si="58"/>
        <v>0.11700195309969458</v>
      </c>
      <c r="CI122" s="89">
        <f t="shared" si="58"/>
        <v>0.12293245974585315</v>
      </c>
      <c r="CJ122" s="89">
        <f t="shared" si="58"/>
        <v>0.12882309953384447</v>
      </c>
      <c r="CK122" s="89">
        <f t="shared" si="58"/>
        <v>0.13338893441250924</v>
      </c>
      <c r="CL122" s="89">
        <f t="shared" si="58"/>
        <v>0.13742138872511866</v>
      </c>
      <c r="CM122" s="89">
        <f t="shared" si="57"/>
        <v>0.14141623996191854</v>
      </c>
      <c r="CN122" s="89">
        <f t="shared" si="57"/>
        <v>0.1453740938319282</v>
      </c>
      <c r="CO122" s="89">
        <f t="shared" si="57"/>
        <v>0.14929554615434781</v>
      </c>
      <c r="CP122" s="89">
        <f t="shared" si="57"/>
        <v>0.15314225760053163</v>
      </c>
      <c r="CQ122" s="89">
        <f t="shared" si="57"/>
        <v>0.15695101564797131</v>
      </c>
      <c r="CR122" s="89">
        <f t="shared" si="57"/>
        <v>0.16072241817092828</v>
      </c>
      <c r="CS122" s="89">
        <f t="shared" si="55"/>
        <v>0.16445705199530467</v>
      </c>
      <c r="CT122" s="89">
        <f t="shared" si="55"/>
        <v>0.16815549288586049</v>
      </c>
    </row>
    <row r="123" spans="1:98" s="88" customFormat="1">
      <c r="A123" s="1"/>
      <c r="B123" s="1"/>
      <c r="C123" t="s">
        <v>176</v>
      </c>
      <c r="D123" s="88">
        <v>1.5745496096914</v>
      </c>
      <c r="E123" s="88">
        <v>1.5603789038133049</v>
      </c>
      <c r="F123" s="88">
        <v>1.5462630903330619</v>
      </c>
      <c r="G123" s="88">
        <v>1.532201995951848</v>
      </c>
      <c r="H123" s="88">
        <v>1.5181954478684698</v>
      </c>
      <c r="I123" s="88">
        <v>1.5042432737780087</v>
      </c>
      <c r="J123" s="88">
        <v>1.4903453018704735</v>
      </c>
      <c r="K123" s="88">
        <v>1.4765013608294544</v>
      </c>
      <c r="L123" s="88">
        <v>1.4627112798307802</v>
      </c>
      <c r="M123" s="88">
        <v>1.4489748885411819</v>
      </c>
      <c r="N123" s="88">
        <v>1.4352920171169556</v>
      </c>
      <c r="O123" s="88">
        <v>1.418603535834108</v>
      </c>
      <c r="P123" s="88">
        <v>1.4036866026095383</v>
      </c>
      <c r="Q123" s="88">
        <v>1.387606701697216</v>
      </c>
      <c r="R123" s="88">
        <v>1.3715909552459666</v>
      </c>
      <c r="S123" s="88">
        <v>1.355639158367818</v>
      </c>
      <c r="T123" s="88">
        <v>1.3397511067667598</v>
      </c>
      <c r="U123" s="88">
        <v>1.3239265967371288</v>
      </c>
      <c r="V123" s="88">
        <v>1.3081654251619959</v>
      </c>
      <c r="W123" s="88">
        <v>1.2924673895115626</v>
      </c>
      <c r="X123" s="88">
        <v>1.2768322878415559</v>
      </c>
      <c r="Y123" s="88">
        <v>1.2675227985663704</v>
      </c>
      <c r="Z123" s="88">
        <v>1.256470986053438</v>
      </c>
      <c r="AA123" s="88">
        <v>1.2454617918178181</v>
      </c>
      <c r="AB123" s="88">
        <v>1.2344950815531939</v>
      </c>
      <c r="AC123" s="88">
        <v>1.2235707213385354</v>
      </c>
      <c r="AD123" s="88">
        <v>1.2126885776370544</v>
      </c>
      <c r="AE123" s="88">
        <v>1.2018485172951583</v>
      </c>
      <c r="AF123" s="88">
        <v>1.1910504075414108</v>
      </c>
      <c r="AG123" s="88">
        <v>1.1802941159854927</v>
      </c>
      <c r="AH123" s="88">
        <v>1.1695795106171663</v>
      </c>
      <c r="AI123" s="102"/>
      <c r="AJ123" s="88">
        <v>0.4702641540000711</v>
      </c>
      <c r="AK123" s="88">
        <v>0.47164516198561124</v>
      </c>
      <c r="AL123" s="88">
        <v>0.47302246113940294</v>
      </c>
      <c r="AM123" s="88">
        <v>0.47439593186841045</v>
      </c>
      <c r="AN123" s="88">
        <v>0.47576545308702822</v>
      </c>
      <c r="AO123" s="88">
        <v>0.47713090220204507</v>
      </c>
      <c r="AP123" s="88">
        <v>0.47849215509747095</v>
      </c>
      <c r="AQ123" s="88">
        <v>0.47984908611922483</v>
      </c>
      <c r="AR123" s="88">
        <v>0.48120156805968356</v>
      </c>
      <c r="AS123" s="88">
        <v>0.48254947214208888</v>
      </c>
      <c r="AT123" s="88">
        <v>0.48389266800481279</v>
      </c>
      <c r="AU123" s="88">
        <v>0.48397010669707485</v>
      </c>
      <c r="AV123" s="88">
        <v>0.4842711720571713</v>
      </c>
      <c r="AW123" s="88">
        <v>0.48419317108945342</v>
      </c>
      <c r="AX123" s="88">
        <v>0.48409034882075669</v>
      </c>
      <c r="AY123" s="88">
        <v>0.48396236157491485</v>
      </c>
      <c r="AZ123" s="88">
        <v>0.48380886208053903</v>
      </c>
      <c r="BA123" s="88">
        <v>0.48362949943752476</v>
      </c>
      <c r="BB123" s="88">
        <v>0.48342391908326632</v>
      </c>
      <c r="BC123" s="88">
        <v>0.48319176275857589</v>
      </c>
      <c r="BD123" s="88">
        <v>0.48293266847330463</v>
      </c>
      <c r="BE123" s="88">
        <v>0.48041782792833526</v>
      </c>
      <c r="BF123" s="88">
        <v>0.48015638908910996</v>
      </c>
      <c r="BG123" s="88">
        <v>0.47986774963256712</v>
      </c>
      <c r="BH123" s="88">
        <v>0.47955154156056723</v>
      </c>
      <c r="BI123" s="88">
        <v>0.47920739305582744</v>
      </c>
      <c r="BJ123" s="88">
        <v>0.47883492844648479</v>
      </c>
      <c r="BK123" s="88">
        <v>0.4784337681703516</v>
      </c>
      <c r="BL123" s="88">
        <v>0.47800352873885865</v>
      </c>
      <c r="BM123" s="88">
        <v>0.47754382270068446</v>
      </c>
      <c r="BN123" s="88">
        <v>0.47705425860506762</v>
      </c>
      <c r="BO123" s="102"/>
      <c r="BP123" s="102">
        <f t="shared" si="61"/>
        <v>2.0448137636914709</v>
      </c>
      <c r="BQ123" s="102">
        <f t="shared" si="61"/>
        <v>2.0320240657989164</v>
      </c>
      <c r="BR123" s="102">
        <f t="shared" si="61"/>
        <v>2.019285551472465</v>
      </c>
      <c r="BS123" s="102">
        <f t="shared" si="61"/>
        <v>2.0065979278202586</v>
      </c>
      <c r="BT123" s="102">
        <f t="shared" si="61"/>
        <v>1.9939609009554982</v>
      </c>
      <c r="BU123" s="102">
        <f t="shared" si="61"/>
        <v>1.9813741759800538</v>
      </c>
      <c r="BV123" s="102">
        <f t="shared" si="61"/>
        <v>1.9688374569679445</v>
      </c>
      <c r="BW123" s="102">
        <f t="shared" si="61"/>
        <v>1.9563504469486792</v>
      </c>
      <c r="BX123" s="102">
        <f t="shared" si="61"/>
        <v>1.9439128478904637</v>
      </c>
      <c r="BY123" s="102">
        <f t="shared" si="61"/>
        <v>1.9315243606832708</v>
      </c>
      <c r="BZ123" s="102">
        <f t="shared" si="61"/>
        <v>1.9191846851217684</v>
      </c>
      <c r="CA123" s="102">
        <f t="shared" si="61"/>
        <v>1.9025736425311828</v>
      </c>
      <c r="CB123" s="102">
        <f t="shared" si="61"/>
        <v>1.8879577746667096</v>
      </c>
      <c r="CC123" s="102">
        <f t="shared" si="61"/>
        <v>1.8717998727866694</v>
      </c>
      <c r="CD123" s="102">
        <f t="shared" si="61"/>
        <v>1.8556813040667233</v>
      </c>
      <c r="CE123" s="102">
        <f t="shared" si="61"/>
        <v>1.8396015199427329</v>
      </c>
      <c r="CF123" s="102">
        <f t="shared" si="58"/>
        <v>1.8235599688472988</v>
      </c>
      <c r="CG123" s="102">
        <f t="shared" si="58"/>
        <v>1.8075560961746535</v>
      </c>
      <c r="CH123" s="102">
        <f t="shared" si="58"/>
        <v>1.7915893442452622</v>
      </c>
      <c r="CI123" s="102">
        <f t="shared" si="58"/>
        <v>1.7756591522701384</v>
      </c>
      <c r="CJ123" s="102">
        <f t="shared" si="58"/>
        <v>1.7597649563148605</v>
      </c>
      <c r="CK123" s="102">
        <f t="shared" si="58"/>
        <v>1.7479406264947057</v>
      </c>
      <c r="CL123" s="102">
        <f t="shared" si="58"/>
        <v>1.7366273751425481</v>
      </c>
      <c r="CM123" s="102">
        <f t="shared" si="57"/>
        <v>1.7253295414503853</v>
      </c>
      <c r="CN123" s="102">
        <f t="shared" si="57"/>
        <v>1.7140466231137612</v>
      </c>
      <c r="CO123" s="102">
        <f t="shared" si="57"/>
        <v>1.7027781143943628</v>
      </c>
      <c r="CP123" s="102">
        <f t="shared" si="57"/>
        <v>1.6915235060835392</v>
      </c>
      <c r="CQ123" s="102">
        <f t="shared" si="57"/>
        <v>1.68028228546551</v>
      </c>
      <c r="CR123" s="102">
        <f t="shared" si="57"/>
        <v>1.6690539362802694</v>
      </c>
      <c r="CS123" s="102">
        <f t="shared" si="55"/>
        <v>1.6578379386861772</v>
      </c>
      <c r="CT123" s="102">
        <f t="shared" si="55"/>
        <v>1.6466337692222339</v>
      </c>
    </row>
    <row r="124" spans="1:98" s="88" customFormat="1">
      <c r="A124" s="1"/>
      <c r="B124" s="1"/>
      <c r="C124" t="s">
        <v>169</v>
      </c>
      <c r="D124" s="88">
        <v>0.35360668920751931</v>
      </c>
      <c r="E124" s="88">
        <v>0.35065496819879766</v>
      </c>
      <c r="F124" s="88">
        <v>0.34770928964093123</v>
      </c>
      <c r="G124" s="88">
        <v>0.3447696438377677</v>
      </c>
      <c r="H124" s="88">
        <v>0.34183602110714695</v>
      </c>
      <c r="I124" s="88">
        <v>0.33890841178088194</v>
      </c>
      <c r="J124" s="88">
        <v>0.3359868062047397</v>
      </c>
      <c r="K124" s="88">
        <v>0.3330711947384225</v>
      </c>
      <c r="L124" s="88">
        <v>0.33016156775554883</v>
      </c>
      <c r="M124" s="88">
        <v>0.32725791564363432</v>
      </c>
      <c r="N124" s="88">
        <v>0.32436022880407295</v>
      </c>
      <c r="O124" s="88">
        <v>0.32146849765211843</v>
      </c>
      <c r="P124" s="88">
        <v>0.31858271261686488</v>
      </c>
      <c r="Q124" s="88">
        <v>0.31570286414122845</v>
      </c>
      <c r="R124" s="88">
        <v>0.31282894268192818</v>
      </c>
      <c r="S124" s="88">
        <v>0.3099609387094675</v>
      </c>
      <c r="T124" s="88">
        <v>0.30709884270811522</v>
      </c>
      <c r="U124" s="88">
        <v>0.30424264517588717</v>
      </c>
      <c r="V124" s="88">
        <v>0.30139233662452708</v>
      </c>
      <c r="W124" s="88">
        <v>0.29854790757948824</v>
      </c>
      <c r="X124" s="88">
        <v>0.29570934857991454</v>
      </c>
      <c r="Y124" s="88">
        <v>0.29280062678970925</v>
      </c>
      <c r="Z124" s="88">
        <v>0.28989792271966164</v>
      </c>
      <c r="AA124" s="88">
        <v>0.2870012266762037</v>
      </c>
      <c r="AB124" s="88">
        <v>0.28411052897978345</v>
      </c>
      <c r="AC124" s="88">
        <v>0.28122581996484597</v>
      </c>
      <c r="AD124" s="88">
        <v>0.27834708997981461</v>
      </c>
      <c r="AE124" s="88">
        <v>0.27547432938707145</v>
      </c>
      <c r="AF124" s="88">
        <v>0.27260752856293863</v>
      </c>
      <c r="AG124" s="88">
        <v>0.26974667789765921</v>
      </c>
      <c r="AH124" s="88">
        <v>0.26689176779537854</v>
      </c>
      <c r="AI124" s="102"/>
      <c r="AJ124" s="88">
        <v>0.12427221167984888</v>
      </c>
      <c r="AK124" s="88">
        <v>0.12441864038414913</v>
      </c>
      <c r="AL124" s="88">
        <v>0.12455857970912861</v>
      </c>
      <c r="AM124" s="88">
        <v>0.124691908755865</v>
      </c>
      <c r="AN124" s="88">
        <v>0.1248185050390119</v>
      </c>
      <c r="AO124" s="88">
        <v>0.12493824446856468</v>
      </c>
      <c r="AP124" s="88">
        <v>0.12505100133143079</v>
      </c>
      <c r="AQ124" s="88">
        <v>0.12515664827280282</v>
      </c>
      <c r="AR124" s="88">
        <v>0.12525505627733194</v>
      </c>
      <c r="AS124" s="88">
        <v>0.12534609465010035</v>
      </c>
      <c r="AT124" s="88">
        <v>0.1254296309973898</v>
      </c>
      <c r="AU124" s="88">
        <v>0.12550553120724467</v>
      </c>
      <c r="AV124" s="88">
        <v>0.12557365942982754</v>
      </c>
      <c r="AW124" s="88">
        <v>0.1256338780575646</v>
      </c>
      <c r="AX124" s="88">
        <v>0.12568604770507935</v>
      </c>
      <c r="AY124" s="88">
        <v>0.12573002718891221</v>
      </c>
      <c r="AZ124" s="88">
        <v>0.12576567350702353</v>
      </c>
      <c r="BA124" s="88">
        <v>0.12579284181807834</v>
      </c>
      <c r="BB124" s="88">
        <v>0.12581138542051024</v>
      </c>
      <c r="BC124" s="88">
        <v>0.1258211557313621</v>
      </c>
      <c r="BD124" s="88">
        <v>0.12582200226490178</v>
      </c>
      <c r="BE124" s="88">
        <v>0.12578111453000573</v>
      </c>
      <c r="BF124" s="88">
        <v>0.12573044106395281</v>
      </c>
      <c r="BG124" s="88">
        <v>0.12566981846345215</v>
      </c>
      <c r="BH124" s="88">
        <v>0.12559908125437616</v>
      </c>
      <c r="BI124" s="88">
        <v>0.1255180618683619</v>
      </c>
      <c r="BJ124" s="88">
        <v>0.12542659061916475</v>
      </c>
      <c r="BK124" s="88">
        <v>0.12532449567876128</v>
      </c>
      <c r="BL124" s="88">
        <v>0.1252116030531987</v>
      </c>
      <c r="BM124" s="88">
        <v>0.12508773655818875</v>
      </c>
      <c r="BN124" s="88">
        <v>0.12495271779444306</v>
      </c>
      <c r="BO124" s="102"/>
      <c r="BP124" s="102">
        <f t="shared" si="61"/>
        <v>0.47787890088736817</v>
      </c>
      <c r="BQ124" s="102">
        <f t="shared" si="61"/>
        <v>0.47507360858294678</v>
      </c>
      <c r="BR124" s="102">
        <f t="shared" si="61"/>
        <v>0.47226786935005982</v>
      </c>
      <c r="BS124" s="102">
        <f t="shared" si="61"/>
        <v>0.4694615525936327</v>
      </c>
      <c r="BT124" s="102">
        <f t="shared" si="61"/>
        <v>0.46665452614615888</v>
      </c>
      <c r="BU124" s="102">
        <f t="shared" si="61"/>
        <v>0.4638466562494466</v>
      </c>
      <c r="BV124" s="102">
        <f t="shared" si="61"/>
        <v>0.46103780753617052</v>
      </c>
      <c r="BW124" s="102">
        <f t="shared" si="61"/>
        <v>0.45822784301122532</v>
      </c>
      <c r="BX124" s="102">
        <f t="shared" si="61"/>
        <v>0.45541662403288075</v>
      </c>
      <c r="BY124" s="102">
        <f t="shared" si="61"/>
        <v>0.45260401029373465</v>
      </c>
      <c r="BZ124" s="102">
        <f t="shared" si="61"/>
        <v>0.44978985980146274</v>
      </c>
      <c r="CA124" s="102">
        <f t="shared" si="61"/>
        <v>0.4469740288593631</v>
      </c>
      <c r="CB124" s="102">
        <f t="shared" si="61"/>
        <v>0.44415637204669245</v>
      </c>
      <c r="CC124" s="102">
        <f t="shared" si="61"/>
        <v>0.44133674219879304</v>
      </c>
      <c r="CD124" s="102">
        <f t="shared" si="61"/>
        <v>0.43851499038700753</v>
      </c>
      <c r="CE124" s="102">
        <f t="shared" si="61"/>
        <v>0.43569096589837975</v>
      </c>
      <c r="CF124" s="102">
        <f t="shared" si="58"/>
        <v>0.43286451621513877</v>
      </c>
      <c r="CG124" s="102">
        <f t="shared" si="58"/>
        <v>0.43003548699396554</v>
      </c>
      <c r="CH124" s="102">
        <f t="shared" si="58"/>
        <v>0.42720372204503732</v>
      </c>
      <c r="CI124" s="102">
        <f t="shared" si="58"/>
        <v>0.42436906331085034</v>
      </c>
      <c r="CJ124" s="102">
        <f t="shared" si="58"/>
        <v>0.4215313508448163</v>
      </c>
      <c r="CK124" s="102">
        <f t="shared" si="58"/>
        <v>0.41858174131971498</v>
      </c>
      <c r="CL124" s="102">
        <f t="shared" si="58"/>
        <v>0.41562836378361445</v>
      </c>
      <c r="CM124" s="102">
        <f t="shared" si="57"/>
        <v>0.41267104513965586</v>
      </c>
      <c r="CN124" s="102">
        <f t="shared" si="57"/>
        <v>0.40970961023415964</v>
      </c>
      <c r="CO124" s="102">
        <f t="shared" si="57"/>
        <v>0.40674388183320787</v>
      </c>
      <c r="CP124" s="102">
        <f t="shared" si="57"/>
        <v>0.40377368059897933</v>
      </c>
      <c r="CQ124" s="102">
        <f t="shared" si="57"/>
        <v>0.40079882506583275</v>
      </c>
      <c r="CR124" s="102">
        <f t="shared" si="57"/>
        <v>0.39781913161613736</v>
      </c>
      <c r="CS124" s="102">
        <f t="shared" si="55"/>
        <v>0.39483441445584799</v>
      </c>
      <c r="CT124" s="102">
        <f t="shared" si="55"/>
        <v>0.3918444855898216</v>
      </c>
    </row>
    <row r="125" spans="1:98" s="88" customFormat="1">
      <c r="A125" s="1"/>
      <c r="B125" s="1"/>
      <c r="C125" t="s">
        <v>170</v>
      </c>
      <c r="D125" s="88">
        <v>0.82411120687569239</v>
      </c>
      <c r="E125" s="88">
        <v>0.82089322932623587</v>
      </c>
      <c r="F125" s="88">
        <v>0.81768386432321616</v>
      </c>
      <c r="G125" s="88">
        <v>0.81448310151939418</v>
      </c>
      <c r="H125" s="88">
        <v>0.81129093052597478</v>
      </c>
      <c r="I125" s="88">
        <v>0.80810734091298186</v>
      </c>
      <c r="J125" s="88">
        <v>0.80493232220963151</v>
      </c>
      <c r="K125" s="88">
        <v>0.80176586390470428</v>
      </c>
      <c r="L125" s="88">
        <v>0.79860795544691476</v>
      </c>
      <c r="M125" s="88">
        <v>0.79545858624527876</v>
      </c>
      <c r="N125" s="88">
        <v>0.79231774566948077</v>
      </c>
      <c r="O125" s="88">
        <v>0.78719091681427233</v>
      </c>
      <c r="P125" s="88">
        <v>0.78205710292092623</v>
      </c>
      <c r="Q125" s="88">
        <v>0.776916716345042</v>
      </c>
      <c r="R125" s="88">
        <v>0.77177016620704941</v>
      </c>
      <c r="S125" s="88">
        <v>0.7666178584091391</v>
      </c>
      <c r="T125" s="88">
        <v>0.76146019565212331</v>
      </c>
      <c r="U125" s="88">
        <v>0.75629757745222426</v>
      </c>
      <c r="V125" s="88">
        <v>0.7511304001577882</v>
      </c>
      <c r="W125" s="88">
        <v>0.74595905696593146</v>
      </c>
      <c r="X125" s="88">
        <v>0.74078393793911201</v>
      </c>
      <c r="Y125" s="88">
        <v>0.72996422236500869</v>
      </c>
      <c r="Z125" s="88">
        <v>0.71917231112268531</v>
      </c>
      <c r="AA125" s="88">
        <v>0.70840963586114014</v>
      </c>
      <c r="AB125" s="88">
        <v>0.6976776152224915</v>
      </c>
      <c r="AC125" s="88">
        <v>0.68697765491403007</v>
      </c>
      <c r="AD125" s="88">
        <v>0.67631114777995471</v>
      </c>
      <c r="AE125" s="88">
        <v>0.66567947387279014</v>
      </c>
      <c r="AF125" s="88">
        <v>0.65508400052448967</v>
      </c>
      <c r="AG125" s="88">
        <v>0.6445260824172222</v>
      </c>
      <c r="AH125" s="88">
        <v>0.63400706165384757</v>
      </c>
      <c r="AI125" s="102"/>
      <c r="AJ125" s="88">
        <v>0.17702965944495241</v>
      </c>
      <c r="AK125" s="88">
        <v>0.17973292320132922</v>
      </c>
      <c r="AL125" s="88">
        <v>0.18247658395899602</v>
      </c>
      <c r="AM125" s="88">
        <v>0.18526122991773786</v>
      </c>
      <c r="AN125" s="88">
        <v>0.18808745756537018</v>
      </c>
      <c r="AO125" s="88">
        <v>0.19095587178948881</v>
      </c>
      <c r="AP125" s="88">
        <v>0.19386708599063326</v>
      </c>
      <c r="AQ125" s="88">
        <v>0.19682172219687863</v>
      </c>
      <c r="AR125" s="88">
        <v>0.19982041117987276</v>
      </c>
      <c r="AS125" s="88">
        <v>0.20286379257233475</v>
      </c>
      <c r="AT125" s="88">
        <v>0.20595251498703165</v>
      </c>
      <c r="AU125" s="88">
        <v>0.2085588105174192</v>
      </c>
      <c r="AV125" s="88">
        <v>0.21118724371004591</v>
      </c>
      <c r="AW125" s="88">
        <v>0.21383777825155273</v>
      </c>
      <c r="AX125" s="88">
        <v>0.21651037099012552</v>
      </c>
      <c r="AY125" s="88">
        <v>0.21920497175081669</v>
      </c>
      <c r="AZ125" s="88">
        <v>0.22192152314760336</v>
      </c>
      <c r="BA125" s="88">
        <v>0.22465996039215025</v>
      </c>
      <c r="BB125" s="88">
        <v>0.22742021109924374</v>
      </c>
      <c r="BC125" s="88">
        <v>0.23020219508886525</v>
      </c>
      <c r="BD125" s="88">
        <v>0.23300582418487212</v>
      </c>
      <c r="BE125" s="88">
        <v>0.23402246226881973</v>
      </c>
      <c r="BF125" s="88">
        <v>0.23500098271452613</v>
      </c>
      <c r="BG125" s="88">
        <v>0.235940192972979</v>
      </c>
      <c r="BH125" s="88">
        <v>0.2368388860159098</v>
      </c>
      <c r="BI125" s="88">
        <v>0.23769584058508655</v>
      </c>
      <c r="BJ125" s="88">
        <v>0.23850982146341185</v>
      </c>
      <c r="BK125" s="88">
        <v>0.23927957976869407</v>
      </c>
      <c r="BL125" s="88">
        <v>0.24000385327098311</v>
      </c>
      <c r="BM125" s="88">
        <v>0.24068136673439178</v>
      </c>
      <c r="BN125" s="88">
        <v>0.24131083228435238</v>
      </c>
      <c r="BO125" s="102"/>
      <c r="BP125" s="102">
        <f t="shared" si="61"/>
        <v>1.0011408663206449</v>
      </c>
      <c r="BQ125" s="102">
        <f t="shared" si="61"/>
        <v>1.000626152527565</v>
      </c>
      <c r="BR125" s="102">
        <f t="shared" si="61"/>
        <v>1.0001604482822122</v>
      </c>
      <c r="BS125" s="102">
        <f t="shared" si="61"/>
        <v>0.99974433143713204</v>
      </c>
      <c r="BT125" s="102">
        <f t="shared" si="61"/>
        <v>0.99937838809134494</v>
      </c>
      <c r="BU125" s="102">
        <f t="shared" si="61"/>
        <v>0.99906321270247067</v>
      </c>
      <c r="BV125" s="102">
        <f t="shared" si="61"/>
        <v>0.9987994082002648</v>
      </c>
      <c r="BW125" s="102">
        <f t="shared" si="61"/>
        <v>0.99858758610158294</v>
      </c>
      <c r="BX125" s="102">
        <f t="shared" si="61"/>
        <v>0.99842836662678747</v>
      </c>
      <c r="BY125" s="102">
        <f t="shared" si="61"/>
        <v>0.99832237881761354</v>
      </c>
      <c r="BZ125" s="102">
        <f t="shared" si="61"/>
        <v>0.99827026065651236</v>
      </c>
      <c r="CA125" s="102">
        <f t="shared" si="61"/>
        <v>0.99574972733169154</v>
      </c>
      <c r="CB125" s="102">
        <f t="shared" si="61"/>
        <v>0.99324434663097216</v>
      </c>
      <c r="CC125" s="102">
        <f t="shared" si="61"/>
        <v>0.9907544945965947</v>
      </c>
      <c r="CD125" s="102">
        <f t="shared" si="61"/>
        <v>0.9882805371971749</v>
      </c>
      <c r="CE125" s="102">
        <f t="shared" si="61"/>
        <v>0.98582283015995575</v>
      </c>
      <c r="CF125" s="102">
        <f t="shared" si="58"/>
        <v>0.98338171879972669</v>
      </c>
      <c r="CG125" s="102">
        <f t="shared" si="58"/>
        <v>0.98095753784437445</v>
      </c>
      <c r="CH125" s="102">
        <f t="shared" si="58"/>
        <v>0.97855061125703191</v>
      </c>
      <c r="CI125" s="102">
        <f t="shared" si="58"/>
        <v>0.97616125205479665</v>
      </c>
      <c r="CJ125" s="102">
        <f t="shared" si="58"/>
        <v>0.97378976212398416</v>
      </c>
      <c r="CK125" s="102">
        <f t="shared" si="58"/>
        <v>0.96398668463382842</v>
      </c>
      <c r="CL125" s="102">
        <f t="shared" si="58"/>
        <v>0.95417329383721139</v>
      </c>
      <c r="CM125" s="102">
        <f t="shared" si="57"/>
        <v>0.94434982883411911</v>
      </c>
      <c r="CN125" s="102">
        <f t="shared" si="57"/>
        <v>0.93451650123840135</v>
      </c>
      <c r="CO125" s="102">
        <f t="shared" si="57"/>
        <v>0.92467349549911659</v>
      </c>
      <c r="CP125" s="102">
        <f t="shared" si="57"/>
        <v>0.91482096924336653</v>
      </c>
      <c r="CQ125" s="102">
        <f t="shared" si="57"/>
        <v>0.90495905364148421</v>
      </c>
      <c r="CR125" s="102">
        <f t="shared" si="57"/>
        <v>0.89508785379547273</v>
      </c>
      <c r="CS125" s="102">
        <f t="shared" si="57"/>
        <v>0.88520744915161398</v>
      </c>
      <c r="CT125" s="102">
        <f t="shared" si="57"/>
        <v>0.87531789393819992</v>
      </c>
    </row>
    <row r="126" spans="1:98" s="88" customFormat="1">
      <c r="A126" s="1"/>
      <c r="B126" s="1"/>
      <c r="C126" s="24" t="s">
        <v>173</v>
      </c>
      <c r="D126" s="257">
        <v>0</v>
      </c>
      <c r="E126" s="257">
        <v>0</v>
      </c>
      <c r="F126" s="257">
        <v>0</v>
      </c>
      <c r="G126" s="257">
        <v>0</v>
      </c>
      <c r="H126" s="257">
        <v>0</v>
      </c>
      <c r="I126" s="257">
        <v>0</v>
      </c>
      <c r="J126" s="257">
        <v>0</v>
      </c>
      <c r="K126" s="257">
        <v>0</v>
      </c>
      <c r="L126" s="257">
        <v>0</v>
      </c>
      <c r="M126" s="257">
        <v>0</v>
      </c>
      <c r="N126" s="257">
        <v>0</v>
      </c>
      <c r="O126" s="257">
        <v>0</v>
      </c>
      <c r="P126" s="257">
        <v>0</v>
      </c>
      <c r="Q126" s="257">
        <v>0</v>
      </c>
      <c r="R126" s="257">
        <v>0</v>
      </c>
      <c r="S126" s="257">
        <v>0</v>
      </c>
      <c r="T126" s="257">
        <v>0</v>
      </c>
      <c r="U126" s="257">
        <v>0</v>
      </c>
      <c r="V126" s="257">
        <v>0</v>
      </c>
      <c r="W126" s="257">
        <v>0</v>
      </c>
      <c r="X126" s="257">
        <v>0</v>
      </c>
      <c r="Y126" s="257">
        <v>0</v>
      </c>
      <c r="Z126" s="257">
        <v>0</v>
      </c>
      <c r="AA126" s="257">
        <v>0</v>
      </c>
      <c r="AB126" s="257">
        <v>0</v>
      </c>
      <c r="AC126" s="257">
        <v>0</v>
      </c>
      <c r="AD126" s="257">
        <v>0</v>
      </c>
      <c r="AE126" s="257">
        <v>0</v>
      </c>
      <c r="AF126" s="257">
        <v>0</v>
      </c>
      <c r="AG126" s="257">
        <v>0</v>
      </c>
      <c r="AH126" s="257">
        <v>0</v>
      </c>
      <c r="AI126" s="102"/>
      <c r="AJ126" s="257">
        <v>0</v>
      </c>
      <c r="AK126" s="257">
        <v>0</v>
      </c>
      <c r="AL126" s="257">
        <v>0</v>
      </c>
      <c r="AM126" s="257">
        <v>0</v>
      </c>
      <c r="AN126" s="257">
        <v>0</v>
      </c>
      <c r="AO126" s="257">
        <v>0</v>
      </c>
      <c r="AP126" s="257">
        <v>0</v>
      </c>
      <c r="AQ126" s="257">
        <v>0</v>
      </c>
      <c r="AR126" s="257">
        <v>0</v>
      </c>
      <c r="AS126" s="257">
        <v>0</v>
      </c>
      <c r="AT126" s="257">
        <v>0</v>
      </c>
      <c r="AU126" s="257">
        <v>0</v>
      </c>
      <c r="AV126" s="257">
        <v>0</v>
      </c>
      <c r="AW126" s="257">
        <v>0</v>
      </c>
      <c r="AX126" s="257">
        <v>0</v>
      </c>
      <c r="AY126" s="257">
        <v>0</v>
      </c>
      <c r="AZ126" s="257">
        <v>0</v>
      </c>
      <c r="BA126" s="257">
        <v>0</v>
      </c>
      <c r="BB126" s="257">
        <v>0</v>
      </c>
      <c r="BC126" s="257">
        <v>0</v>
      </c>
      <c r="BD126" s="257">
        <v>0</v>
      </c>
      <c r="BE126" s="257">
        <v>0</v>
      </c>
      <c r="BF126" s="257">
        <v>0</v>
      </c>
      <c r="BG126" s="257">
        <v>0</v>
      </c>
      <c r="BH126" s="257">
        <v>0</v>
      </c>
      <c r="BI126" s="257">
        <v>0</v>
      </c>
      <c r="BJ126" s="257">
        <v>0</v>
      </c>
      <c r="BK126" s="257">
        <v>0</v>
      </c>
      <c r="BL126" s="257">
        <v>0</v>
      </c>
      <c r="BM126" s="257">
        <v>0</v>
      </c>
      <c r="BN126" s="257">
        <v>0</v>
      </c>
      <c r="BO126" s="102"/>
      <c r="BP126" s="52">
        <f t="shared" si="61"/>
        <v>0</v>
      </c>
      <c r="BQ126" s="52">
        <f t="shared" si="61"/>
        <v>0</v>
      </c>
      <c r="BR126" s="52">
        <f t="shared" si="61"/>
        <v>0</v>
      </c>
      <c r="BS126" s="52">
        <f t="shared" si="61"/>
        <v>0</v>
      </c>
      <c r="BT126" s="52">
        <f t="shared" si="61"/>
        <v>0</v>
      </c>
      <c r="BU126" s="52">
        <f t="shared" si="61"/>
        <v>0</v>
      </c>
      <c r="BV126" s="52">
        <f t="shared" si="61"/>
        <v>0</v>
      </c>
      <c r="BW126" s="52">
        <f t="shared" si="61"/>
        <v>0</v>
      </c>
      <c r="BX126" s="52">
        <f t="shared" si="61"/>
        <v>0</v>
      </c>
      <c r="BY126" s="52">
        <f t="shared" si="61"/>
        <v>0</v>
      </c>
      <c r="BZ126" s="52">
        <f t="shared" si="61"/>
        <v>0</v>
      </c>
      <c r="CA126" s="52">
        <f t="shared" si="61"/>
        <v>0</v>
      </c>
      <c r="CB126" s="52">
        <f t="shared" si="61"/>
        <v>0</v>
      </c>
      <c r="CC126" s="52">
        <f t="shared" si="61"/>
        <v>0</v>
      </c>
      <c r="CD126" s="52">
        <f t="shared" si="61"/>
        <v>0</v>
      </c>
      <c r="CE126" s="52">
        <f t="shared" si="61"/>
        <v>0</v>
      </c>
      <c r="CF126" s="52">
        <f t="shared" si="58"/>
        <v>0</v>
      </c>
      <c r="CG126" s="52">
        <f t="shared" si="58"/>
        <v>0</v>
      </c>
      <c r="CH126" s="52">
        <f t="shared" si="58"/>
        <v>0</v>
      </c>
      <c r="CI126" s="52">
        <f t="shared" si="58"/>
        <v>0</v>
      </c>
      <c r="CJ126" s="52">
        <f t="shared" si="58"/>
        <v>0</v>
      </c>
      <c r="CK126" s="52">
        <f t="shared" si="58"/>
        <v>0</v>
      </c>
      <c r="CL126" s="52">
        <f t="shared" si="58"/>
        <v>0</v>
      </c>
      <c r="CM126" s="52">
        <f t="shared" si="57"/>
        <v>0</v>
      </c>
      <c r="CN126" s="52">
        <f t="shared" si="57"/>
        <v>0</v>
      </c>
      <c r="CO126" s="52">
        <f t="shared" si="57"/>
        <v>0</v>
      </c>
      <c r="CP126" s="52">
        <f t="shared" si="57"/>
        <v>0</v>
      </c>
      <c r="CQ126" s="52">
        <f t="shared" si="57"/>
        <v>0</v>
      </c>
      <c r="CR126" s="52">
        <f t="shared" si="57"/>
        <v>0</v>
      </c>
      <c r="CS126" s="52">
        <f t="shared" si="57"/>
        <v>0</v>
      </c>
      <c r="CT126" s="52">
        <f t="shared" si="57"/>
        <v>0</v>
      </c>
    </row>
    <row r="127" spans="1:98" s="88" customFormat="1">
      <c r="A127" s="1"/>
      <c r="B127" s="1"/>
      <c r="C127" t="s">
        <v>174</v>
      </c>
      <c r="D127" s="104">
        <v>0</v>
      </c>
      <c r="E127" s="104">
        <v>0</v>
      </c>
      <c r="F127" s="104">
        <v>0</v>
      </c>
      <c r="G127" s="104">
        <v>0</v>
      </c>
      <c r="H127" s="104">
        <v>0</v>
      </c>
      <c r="I127" s="104">
        <v>0</v>
      </c>
      <c r="J127" s="104">
        <v>0</v>
      </c>
      <c r="K127" s="104">
        <v>0</v>
      </c>
      <c r="L127" s="104">
        <v>0</v>
      </c>
      <c r="M127" s="104">
        <v>0</v>
      </c>
      <c r="N127" s="104">
        <v>0</v>
      </c>
      <c r="O127" s="104">
        <v>0</v>
      </c>
      <c r="P127" s="104">
        <v>0</v>
      </c>
      <c r="Q127" s="104">
        <v>0</v>
      </c>
      <c r="R127" s="104">
        <v>0</v>
      </c>
      <c r="S127" s="104">
        <v>0</v>
      </c>
      <c r="T127" s="104">
        <v>0</v>
      </c>
      <c r="U127" s="104">
        <v>0</v>
      </c>
      <c r="V127" s="104">
        <v>0</v>
      </c>
      <c r="W127" s="104">
        <v>0</v>
      </c>
      <c r="X127" s="104">
        <v>0</v>
      </c>
      <c r="Y127" s="104">
        <v>0</v>
      </c>
      <c r="Z127" s="104">
        <v>0</v>
      </c>
      <c r="AA127" s="104">
        <v>0</v>
      </c>
      <c r="AB127" s="104">
        <v>0</v>
      </c>
      <c r="AC127" s="104">
        <v>0</v>
      </c>
      <c r="AD127" s="104">
        <v>0</v>
      </c>
      <c r="AE127" s="104">
        <v>0</v>
      </c>
      <c r="AF127" s="104">
        <v>0</v>
      </c>
      <c r="AG127" s="104">
        <v>0</v>
      </c>
      <c r="AH127" s="104">
        <v>0</v>
      </c>
      <c r="AI127" s="120"/>
      <c r="AJ127" s="104">
        <v>0</v>
      </c>
      <c r="AK127" s="104">
        <v>0</v>
      </c>
      <c r="AL127" s="104">
        <v>0</v>
      </c>
      <c r="AM127" s="104">
        <v>0</v>
      </c>
      <c r="AN127" s="104">
        <v>0</v>
      </c>
      <c r="AO127" s="104">
        <v>0</v>
      </c>
      <c r="AP127" s="104">
        <v>0</v>
      </c>
      <c r="AQ127" s="104">
        <v>0</v>
      </c>
      <c r="AR127" s="104">
        <v>0</v>
      </c>
      <c r="AS127" s="104">
        <v>0</v>
      </c>
      <c r="AT127" s="104">
        <v>0</v>
      </c>
      <c r="AU127" s="104">
        <v>0</v>
      </c>
      <c r="AV127" s="104">
        <v>0</v>
      </c>
      <c r="AW127" s="104">
        <v>0</v>
      </c>
      <c r="AX127" s="104">
        <v>0</v>
      </c>
      <c r="AY127" s="104">
        <v>0</v>
      </c>
      <c r="AZ127" s="104">
        <v>0</v>
      </c>
      <c r="BA127" s="104">
        <v>0</v>
      </c>
      <c r="BB127" s="104">
        <v>0</v>
      </c>
      <c r="BC127" s="104">
        <v>0</v>
      </c>
      <c r="BD127" s="104">
        <v>0</v>
      </c>
      <c r="BE127" s="104">
        <v>0</v>
      </c>
      <c r="BF127" s="104">
        <v>0</v>
      </c>
      <c r="BG127" s="104">
        <v>0</v>
      </c>
      <c r="BH127" s="104">
        <v>0</v>
      </c>
      <c r="BI127" s="104">
        <v>0</v>
      </c>
      <c r="BJ127" s="104">
        <v>0</v>
      </c>
      <c r="BK127" s="104">
        <v>0</v>
      </c>
      <c r="BL127" s="104">
        <v>0</v>
      </c>
      <c r="BM127" s="104">
        <v>0</v>
      </c>
      <c r="BN127" s="104">
        <v>0</v>
      </c>
      <c r="BO127" s="120"/>
      <c r="BP127" s="104">
        <f t="shared" si="61"/>
        <v>0</v>
      </c>
      <c r="BQ127" s="104">
        <f t="shared" si="61"/>
        <v>0</v>
      </c>
      <c r="BR127" s="104">
        <f t="shared" si="61"/>
        <v>0</v>
      </c>
      <c r="BS127" s="104">
        <f t="shared" si="61"/>
        <v>0</v>
      </c>
      <c r="BT127" s="104">
        <f t="shared" si="61"/>
        <v>0</v>
      </c>
      <c r="BU127" s="104">
        <f t="shared" si="61"/>
        <v>0</v>
      </c>
      <c r="BV127" s="104">
        <f t="shared" si="61"/>
        <v>0</v>
      </c>
      <c r="BW127" s="104">
        <f t="shared" si="61"/>
        <v>0</v>
      </c>
      <c r="BX127" s="104">
        <f t="shared" si="61"/>
        <v>0</v>
      </c>
      <c r="BY127" s="104">
        <f t="shared" si="61"/>
        <v>0</v>
      </c>
      <c r="BZ127" s="104">
        <f t="shared" si="61"/>
        <v>0</v>
      </c>
      <c r="CA127" s="104">
        <f t="shared" si="61"/>
        <v>0</v>
      </c>
      <c r="CB127" s="104">
        <f t="shared" si="61"/>
        <v>0</v>
      </c>
      <c r="CC127" s="104">
        <f t="shared" si="61"/>
        <v>0</v>
      </c>
      <c r="CD127" s="104">
        <f t="shared" si="61"/>
        <v>0</v>
      </c>
      <c r="CE127" s="104">
        <f t="shared" si="61"/>
        <v>0</v>
      </c>
      <c r="CF127" s="104">
        <f t="shared" si="58"/>
        <v>0</v>
      </c>
      <c r="CG127" s="104">
        <f t="shared" si="58"/>
        <v>0</v>
      </c>
      <c r="CH127" s="104">
        <f t="shared" si="58"/>
        <v>0</v>
      </c>
      <c r="CI127" s="104">
        <f t="shared" si="58"/>
        <v>0</v>
      </c>
      <c r="CJ127" s="104">
        <f t="shared" si="58"/>
        <v>0</v>
      </c>
      <c r="CK127" s="104">
        <f t="shared" si="58"/>
        <v>0</v>
      </c>
      <c r="CL127" s="104">
        <f t="shared" si="58"/>
        <v>0</v>
      </c>
      <c r="CM127" s="104">
        <f t="shared" si="57"/>
        <v>0</v>
      </c>
      <c r="CN127" s="104">
        <f t="shared" si="57"/>
        <v>0</v>
      </c>
      <c r="CO127" s="104">
        <f t="shared" si="57"/>
        <v>0</v>
      </c>
      <c r="CP127" s="104">
        <f t="shared" si="57"/>
        <v>0</v>
      </c>
      <c r="CQ127" s="104">
        <f t="shared" si="57"/>
        <v>0</v>
      </c>
      <c r="CR127" s="104">
        <f t="shared" si="57"/>
        <v>0</v>
      </c>
      <c r="CS127" s="104">
        <f t="shared" si="57"/>
        <v>0</v>
      </c>
      <c r="CT127" s="104">
        <f t="shared" si="57"/>
        <v>0</v>
      </c>
    </row>
    <row r="128" spans="1:98" s="88" customFormat="1">
      <c r="A128" s="1"/>
      <c r="B128" s="1"/>
      <c r="C128" t="s">
        <v>119</v>
      </c>
      <c r="D128" s="119">
        <v>1.590877619983591</v>
      </c>
      <c r="E128" s="119">
        <v>1.5692499109904285</v>
      </c>
      <c r="F128" s="119">
        <v>1.5478304804150587</v>
      </c>
      <c r="G128" s="119">
        <v>1.5266177917288144</v>
      </c>
      <c r="H128" s="119">
        <v>1.5056103184488596</v>
      </c>
      <c r="I128" s="119">
        <v>1.4848065440764653</v>
      </c>
      <c r="J128" s="119">
        <v>1.4619777607323123</v>
      </c>
      <c r="K128" s="119">
        <v>1.4393884655181985</v>
      </c>
      <c r="L128" s="119">
        <v>1.4170367395295254</v>
      </c>
      <c r="M128" s="119">
        <v>1.394920677551523</v>
      </c>
      <c r="N128" s="119">
        <v>1.3730383879670733</v>
      </c>
      <c r="O128" s="119">
        <v>1.3473277578226448</v>
      </c>
      <c r="P128" s="119">
        <v>1.321924656022323</v>
      </c>
      <c r="Q128" s="119">
        <v>1.2968262617897313</v>
      </c>
      <c r="R128" s="119">
        <v>1.2720297776358094</v>
      </c>
      <c r="S128" s="119">
        <v>1.2475324291759187</v>
      </c>
      <c r="T128" s="119">
        <v>1.2198406677013662</v>
      </c>
      <c r="U128" s="119">
        <v>1.1925163867537005</v>
      </c>
      <c r="V128" s="119">
        <v>1.1655558337815608</v>
      </c>
      <c r="W128" s="119">
        <v>1.1389552910168226</v>
      </c>
      <c r="X128" s="119">
        <v>1.1127110751661138</v>
      </c>
      <c r="Y128" s="119">
        <v>1.0843099318075982</v>
      </c>
      <c r="Z128" s="119">
        <v>1.056317745743298</v>
      </c>
      <c r="AA128" s="119">
        <v>1.0287300116208273</v>
      </c>
      <c r="AB128" s="119">
        <v>1.0015422692802274</v>
      </c>
      <c r="AC128" s="119">
        <v>0.97475010331915224</v>
      </c>
      <c r="AD128" s="119">
        <v>0.94715696000284466</v>
      </c>
      <c r="AE128" s="119">
        <v>0.9199795851356326</v>
      </c>
      <c r="AF128" s="119">
        <v>0.89321321860877145</v>
      </c>
      <c r="AG128" s="119">
        <v>0.86685314997581486</v>
      </c>
      <c r="AH128" s="119">
        <v>0.84089471795511106</v>
      </c>
      <c r="AI128" s="119"/>
      <c r="AJ128" s="119">
        <v>0.35200919349100857</v>
      </c>
      <c r="AK128" s="119">
        <v>0.35452446646560387</v>
      </c>
      <c r="AL128" s="119">
        <v>0.35704064969651278</v>
      </c>
      <c r="AM128" s="119">
        <v>0.35955745231342195</v>
      </c>
      <c r="AN128" s="119">
        <v>0.36207457798314141</v>
      </c>
      <c r="AO128" s="119">
        <v>0.36459172485078684</v>
      </c>
      <c r="AP128" s="119">
        <v>0.36647856664197065</v>
      </c>
      <c r="AQ128" s="119">
        <v>0.36835704657592638</v>
      </c>
      <c r="AR128" s="119">
        <v>0.37022679593417546</v>
      </c>
      <c r="AS128" s="119">
        <v>0.37208744038606412</v>
      </c>
      <c r="AT128" s="119">
        <v>0.37393859994072765</v>
      </c>
      <c r="AU128" s="119">
        <v>0.37454258771423526</v>
      </c>
      <c r="AV128" s="119">
        <v>0.3751231653411819</v>
      </c>
      <c r="AW128" s="119">
        <v>0.37567987473632763</v>
      </c>
      <c r="AX128" s="119">
        <v>0.37621225256449292</v>
      </c>
      <c r="AY128" s="119">
        <v>0.37671983021487354</v>
      </c>
      <c r="AZ128" s="119">
        <v>0.37605614830621048</v>
      </c>
      <c r="BA128" s="119">
        <v>0.37535693288251926</v>
      </c>
      <c r="BB128" s="119">
        <v>0.37462167888912401</v>
      </c>
      <c r="BC128" s="119">
        <v>0.37384987666023489</v>
      </c>
      <c r="BD128" s="119">
        <v>0.37304101191405042</v>
      </c>
      <c r="BE128" s="119">
        <v>0.37130832878671716</v>
      </c>
      <c r="BF128" s="119">
        <v>0.36953188054289149</v>
      </c>
      <c r="BG128" s="119">
        <v>0.36771115737601284</v>
      </c>
      <c r="BH128" s="119">
        <v>0.3658456459199087</v>
      </c>
      <c r="BI128" s="119">
        <v>0.36393482927069454</v>
      </c>
      <c r="BJ128" s="119">
        <v>0.36152397594573782</v>
      </c>
      <c r="BK128" s="119">
        <v>0.35906431883211204</v>
      </c>
      <c r="BL128" s="119">
        <v>0.35655533971703907</v>
      </c>
      <c r="BM128" s="119">
        <v>0.35399651731646725</v>
      </c>
      <c r="BN128" s="119">
        <v>0.35138732731107392</v>
      </c>
      <c r="BO128" s="119"/>
      <c r="BP128" s="119">
        <f t="shared" si="61"/>
        <v>1.9428868134745996</v>
      </c>
      <c r="BQ128" s="119">
        <f t="shared" si="61"/>
        <v>1.9237743774560325</v>
      </c>
      <c r="BR128" s="119">
        <f t="shared" si="61"/>
        <v>1.9048711301115715</v>
      </c>
      <c r="BS128" s="119">
        <f t="shared" si="61"/>
        <v>1.8861752440422364</v>
      </c>
      <c r="BT128" s="119">
        <f t="shared" si="61"/>
        <v>1.867684896432001</v>
      </c>
      <c r="BU128" s="119">
        <f t="shared" si="61"/>
        <v>1.8493982689272521</v>
      </c>
      <c r="BV128" s="119">
        <f t="shared" ref="BP128:CE145" si="62">J128+AP128</f>
        <v>1.8284563273742829</v>
      </c>
      <c r="BW128" s="119">
        <f t="shared" si="62"/>
        <v>1.807745512094125</v>
      </c>
      <c r="BX128" s="119">
        <f t="shared" si="62"/>
        <v>1.7872635354637008</v>
      </c>
      <c r="BY128" s="119">
        <f t="shared" si="62"/>
        <v>1.7670081179375872</v>
      </c>
      <c r="BZ128" s="119">
        <f t="shared" si="62"/>
        <v>1.746976987907801</v>
      </c>
      <c r="CA128" s="119">
        <f t="shared" si="62"/>
        <v>1.72187034553688</v>
      </c>
      <c r="CB128" s="119">
        <f t="shared" si="62"/>
        <v>1.697047821363505</v>
      </c>
      <c r="CC128" s="119">
        <f t="shared" si="62"/>
        <v>1.672506136526059</v>
      </c>
      <c r="CD128" s="119">
        <f t="shared" si="62"/>
        <v>1.6482420302003022</v>
      </c>
      <c r="CE128" s="119">
        <f t="shared" si="62"/>
        <v>1.6242522593907922</v>
      </c>
      <c r="CF128" s="119">
        <f t="shared" si="58"/>
        <v>1.5958968160075768</v>
      </c>
      <c r="CG128" s="119">
        <f t="shared" si="58"/>
        <v>1.5678733196362198</v>
      </c>
      <c r="CH128" s="119">
        <f t="shared" si="58"/>
        <v>1.5401775126706849</v>
      </c>
      <c r="CI128" s="119">
        <f t="shared" si="58"/>
        <v>1.5128051676770575</v>
      </c>
      <c r="CJ128" s="119">
        <f t="shared" si="58"/>
        <v>1.4857520870801642</v>
      </c>
      <c r="CK128" s="119">
        <f t="shared" si="58"/>
        <v>1.4556182605943153</v>
      </c>
      <c r="CL128" s="119">
        <f t="shared" si="58"/>
        <v>1.4258496262861895</v>
      </c>
      <c r="CM128" s="119">
        <f t="shared" si="57"/>
        <v>1.3964411689968401</v>
      </c>
      <c r="CN128" s="119">
        <f t="shared" si="57"/>
        <v>1.367387915200136</v>
      </c>
      <c r="CO128" s="119">
        <f t="shared" si="57"/>
        <v>1.3386849325898469</v>
      </c>
      <c r="CP128" s="119">
        <f t="shared" si="57"/>
        <v>1.3086809359485825</v>
      </c>
      <c r="CQ128" s="119">
        <f t="shared" si="57"/>
        <v>1.2790439039677446</v>
      </c>
      <c r="CR128" s="119">
        <f t="shared" si="57"/>
        <v>1.2497685583258105</v>
      </c>
      <c r="CS128" s="119">
        <f t="shared" si="57"/>
        <v>1.2208496672922822</v>
      </c>
      <c r="CT128" s="119">
        <f t="shared" si="57"/>
        <v>1.1922820452661851</v>
      </c>
    </row>
    <row r="129" spans="1:98" s="88" customFormat="1">
      <c r="A129" s="1"/>
      <c r="B129" s="1"/>
      <c r="C129" t="s">
        <v>17</v>
      </c>
      <c r="D129" s="88">
        <v>4.3431451257582028</v>
      </c>
      <c r="E129" s="88">
        <v>4.321852807304861</v>
      </c>
      <c r="F129" s="88">
        <v>4.3006694624197657</v>
      </c>
      <c r="G129" s="88">
        <v>4.2795945297625764</v>
      </c>
      <c r="H129" s="88">
        <v>4.2586274508770394</v>
      </c>
      <c r="I129" s="88">
        <v>4.2377676701762148</v>
      </c>
      <c r="J129" s="88">
        <v>4.2147424442489996</v>
      </c>
      <c r="K129" s="88">
        <v>4.1918477726229701</v>
      </c>
      <c r="L129" s="88">
        <v>4.1690829122164947</v>
      </c>
      <c r="M129" s="88">
        <v>4.1464471241621812</v>
      </c>
      <c r="N129" s="88">
        <v>4.1239396737830498</v>
      </c>
      <c r="O129" s="88">
        <v>4.0997596129961913</v>
      </c>
      <c r="P129" s="88">
        <v>4.0757475201971207</v>
      </c>
      <c r="Q129" s="88">
        <v>4.0519022307528552</v>
      </c>
      <c r="R129" s="88">
        <v>4.0282225879518112</v>
      </c>
      <c r="S129" s="88">
        <v>4.0047074429505809</v>
      </c>
      <c r="T129" s="88">
        <v>3.9776702691140251</v>
      </c>
      <c r="U129" s="88">
        <v>3.9508477623355671</v>
      </c>
      <c r="V129" s="88">
        <v>3.9242382365614823</v>
      </c>
      <c r="W129" s="88">
        <v>3.8978400187291218</v>
      </c>
      <c r="X129" s="88">
        <v>3.8716514486678091</v>
      </c>
      <c r="Y129" s="88">
        <v>3.8438863393689449</v>
      </c>
      <c r="Z129" s="88">
        <v>3.8163648175537004</v>
      </c>
      <c r="AA129" s="88">
        <v>3.7890847892924744</v>
      </c>
      <c r="AB129" s="88">
        <v>3.7620441782309024</v>
      </c>
      <c r="AC129" s="88">
        <v>3.735240925443954</v>
      </c>
      <c r="AD129" s="88">
        <v>3.7073680608112749</v>
      </c>
      <c r="AE129" s="88">
        <v>3.679750479971037</v>
      </c>
      <c r="AF129" s="88">
        <v>3.6523858974165044</v>
      </c>
      <c r="AG129" s="88">
        <v>3.625272047623012</v>
      </c>
      <c r="AH129" s="88">
        <v>3.5984066848750702</v>
      </c>
      <c r="AI129" s="102"/>
      <c r="AJ129" s="88">
        <v>1.1235752186158809</v>
      </c>
      <c r="AK129" s="88">
        <v>1.1348020021354803</v>
      </c>
      <c r="AL129" s="88">
        <v>1.1461435161467992</v>
      </c>
      <c r="AM129" s="88">
        <v>1.1576009845651614</v>
      </c>
      <c r="AN129" s="88">
        <v>1.1691756453426032</v>
      </c>
      <c r="AO129" s="88">
        <v>1.1808687506462818</v>
      </c>
      <c r="AP129" s="88">
        <v>1.1920388218456943</v>
      </c>
      <c r="AQ129" s="88">
        <v>1.2033175967495751</v>
      </c>
      <c r="AR129" s="88">
        <v>1.2147061950122877</v>
      </c>
      <c r="AS129" s="88">
        <v>1.2262057489950977</v>
      </c>
      <c r="AT129" s="88">
        <v>1.2378174039308509</v>
      </c>
      <c r="AU129" s="88">
        <v>1.2488977008750501</v>
      </c>
      <c r="AV129" s="88">
        <v>1.2600916509632094</v>
      </c>
      <c r="AW129" s="88">
        <v>1.2714006968925391</v>
      </c>
      <c r="AX129" s="88">
        <v>1.282826304005412</v>
      </c>
      <c r="AY129" s="88">
        <v>1.2943699606954717</v>
      </c>
      <c r="AZ129" s="88">
        <v>1.3048233124047799</v>
      </c>
      <c r="BA129" s="88">
        <v>1.3153789401195017</v>
      </c>
      <c r="BB129" s="88">
        <v>1.3260381840419857</v>
      </c>
      <c r="BC129" s="88">
        <v>1.3368024068430961</v>
      </c>
      <c r="BD129" s="88">
        <v>1.3476729940860317</v>
      </c>
      <c r="BE129" s="88">
        <v>1.3579942230401596</v>
      </c>
      <c r="BF129" s="88">
        <v>1.3684205610782876</v>
      </c>
      <c r="BG129" s="88">
        <v>1.3789535511893205</v>
      </c>
      <c r="BH129" s="88">
        <v>1.3895947647572513</v>
      </c>
      <c r="BI129" s="88">
        <v>1.4003458021224875</v>
      </c>
      <c r="BJ129" s="88">
        <v>1.4107111269277417</v>
      </c>
      <c r="BK129" s="88">
        <v>1.4211831547015532</v>
      </c>
      <c r="BL129" s="88">
        <v>1.4317635141214724</v>
      </c>
      <c r="BM129" s="88">
        <v>1.4424538646471892</v>
      </c>
      <c r="BN129" s="88">
        <v>1.4532558971355727</v>
      </c>
      <c r="BO129" s="102"/>
      <c r="BP129" s="102">
        <f t="shared" si="62"/>
        <v>5.4667203443740835</v>
      </c>
      <c r="BQ129" s="102">
        <f t="shared" si="62"/>
        <v>5.4566548094403409</v>
      </c>
      <c r="BR129" s="102">
        <f t="shared" si="62"/>
        <v>5.4468129785665651</v>
      </c>
      <c r="BS129" s="102">
        <f t="shared" si="62"/>
        <v>5.4371955143277377</v>
      </c>
      <c r="BT129" s="102">
        <f t="shared" si="62"/>
        <v>5.4278030962196429</v>
      </c>
      <c r="BU129" s="102">
        <f t="shared" si="62"/>
        <v>5.4186364208224962</v>
      </c>
      <c r="BV129" s="102">
        <f t="shared" si="62"/>
        <v>5.4067812660946934</v>
      </c>
      <c r="BW129" s="102">
        <f t="shared" si="62"/>
        <v>5.3951653693725454</v>
      </c>
      <c r="BX129" s="102">
        <f t="shared" si="62"/>
        <v>5.3837891072287825</v>
      </c>
      <c r="BY129" s="102">
        <f t="shared" si="62"/>
        <v>5.3726528731572785</v>
      </c>
      <c r="BZ129" s="102">
        <f t="shared" si="62"/>
        <v>5.361757077713901</v>
      </c>
      <c r="CA129" s="102">
        <f t="shared" si="62"/>
        <v>5.3486573138712412</v>
      </c>
      <c r="CB129" s="102">
        <f t="shared" si="62"/>
        <v>5.3358391711603304</v>
      </c>
      <c r="CC129" s="102">
        <f t="shared" si="62"/>
        <v>5.3233029276453943</v>
      </c>
      <c r="CD129" s="102">
        <f t="shared" si="62"/>
        <v>5.3110488919572232</v>
      </c>
      <c r="CE129" s="102">
        <f t="shared" si="62"/>
        <v>5.2990774036460522</v>
      </c>
      <c r="CF129" s="102">
        <f t="shared" si="58"/>
        <v>5.2824935815188052</v>
      </c>
      <c r="CG129" s="102">
        <f t="shared" si="58"/>
        <v>5.2662267024550689</v>
      </c>
      <c r="CH129" s="102">
        <f t="shared" si="58"/>
        <v>5.250276420603468</v>
      </c>
      <c r="CI129" s="102">
        <f t="shared" si="58"/>
        <v>5.2346424255722184</v>
      </c>
      <c r="CJ129" s="102">
        <f t="shared" si="58"/>
        <v>5.219324442753841</v>
      </c>
      <c r="CK129" s="102">
        <f t="shared" si="58"/>
        <v>5.2018805624091042</v>
      </c>
      <c r="CL129" s="102">
        <f t="shared" si="58"/>
        <v>5.1847853786319877</v>
      </c>
      <c r="CM129" s="102">
        <f t="shared" si="57"/>
        <v>5.1680383404817949</v>
      </c>
      <c r="CN129" s="102">
        <f t="shared" si="57"/>
        <v>5.1516389429881535</v>
      </c>
      <c r="CO129" s="102">
        <f t="shared" si="57"/>
        <v>5.1355867275664417</v>
      </c>
      <c r="CP129" s="102">
        <f t="shared" si="57"/>
        <v>5.118079187739017</v>
      </c>
      <c r="CQ129" s="102">
        <f t="shared" si="57"/>
        <v>5.1009336346725904</v>
      </c>
      <c r="CR129" s="102">
        <f t="shared" si="57"/>
        <v>5.0841494115379771</v>
      </c>
      <c r="CS129" s="102">
        <f t="shared" si="57"/>
        <v>5.067725912270201</v>
      </c>
      <c r="CT129" s="102">
        <f t="shared" si="57"/>
        <v>5.0516625820106427</v>
      </c>
    </row>
    <row r="130" spans="1:98" s="88" customFormat="1">
      <c r="A130" s="1"/>
      <c r="B130" s="1"/>
      <c r="C130"/>
      <c r="D130" s="88">
        <v>0</v>
      </c>
      <c r="E130" s="88">
        <v>0</v>
      </c>
      <c r="F130" s="88">
        <v>0</v>
      </c>
      <c r="G130" s="88">
        <v>0</v>
      </c>
      <c r="H130" s="88">
        <v>0</v>
      </c>
      <c r="I130" s="88">
        <v>0</v>
      </c>
      <c r="J130" s="88">
        <v>0</v>
      </c>
      <c r="K130" s="88">
        <v>0</v>
      </c>
      <c r="L130" s="88">
        <v>0</v>
      </c>
      <c r="M130" s="88">
        <v>0</v>
      </c>
      <c r="N130" s="88">
        <v>0</v>
      </c>
      <c r="O130" s="88">
        <v>0</v>
      </c>
      <c r="P130" s="88">
        <v>0</v>
      </c>
      <c r="Q130" s="88">
        <v>0</v>
      </c>
      <c r="R130" s="88">
        <v>0</v>
      </c>
      <c r="S130" s="88">
        <v>0</v>
      </c>
      <c r="T130" s="88">
        <v>0</v>
      </c>
      <c r="U130" s="88">
        <v>0</v>
      </c>
      <c r="V130" s="88">
        <v>0</v>
      </c>
      <c r="W130" s="88">
        <v>0</v>
      </c>
      <c r="X130" s="88">
        <v>0</v>
      </c>
      <c r="Y130" s="88">
        <v>0</v>
      </c>
      <c r="Z130" s="88">
        <v>0</v>
      </c>
      <c r="AA130" s="88">
        <v>0</v>
      </c>
      <c r="AB130" s="88">
        <v>0</v>
      </c>
      <c r="AC130" s="88">
        <v>0</v>
      </c>
      <c r="AD130" s="88">
        <v>0</v>
      </c>
      <c r="AE130" s="88">
        <v>0</v>
      </c>
      <c r="AF130" s="88">
        <v>0</v>
      </c>
      <c r="AG130" s="88">
        <v>0</v>
      </c>
      <c r="AH130" s="88">
        <v>0</v>
      </c>
      <c r="AI130" s="102"/>
      <c r="AJ130" s="88">
        <v>0</v>
      </c>
      <c r="AK130" s="88">
        <v>0</v>
      </c>
      <c r="AL130" s="88">
        <v>0</v>
      </c>
      <c r="AM130" s="88">
        <v>0</v>
      </c>
      <c r="AN130" s="88">
        <v>0</v>
      </c>
      <c r="AO130" s="88">
        <v>0</v>
      </c>
      <c r="AP130" s="88">
        <v>0</v>
      </c>
      <c r="AQ130" s="88">
        <v>0</v>
      </c>
      <c r="AR130" s="88">
        <v>0</v>
      </c>
      <c r="AS130" s="88">
        <v>0</v>
      </c>
      <c r="AT130" s="88">
        <v>0</v>
      </c>
      <c r="AU130" s="88">
        <v>0</v>
      </c>
      <c r="AV130" s="88">
        <v>0</v>
      </c>
      <c r="AW130" s="88">
        <v>0</v>
      </c>
      <c r="AX130" s="88">
        <v>0</v>
      </c>
      <c r="AY130" s="88">
        <v>0</v>
      </c>
      <c r="AZ130" s="88">
        <v>0</v>
      </c>
      <c r="BA130" s="88">
        <v>0</v>
      </c>
      <c r="BB130" s="88">
        <v>0</v>
      </c>
      <c r="BC130" s="88">
        <v>0</v>
      </c>
      <c r="BD130" s="88">
        <v>0</v>
      </c>
      <c r="BE130" s="88">
        <v>0</v>
      </c>
      <c r="BF130" s="88">
        <v>0</v>
      </c>
      <c r="BG130" s="88">
        <v>0</v>
      </c>
      <c r="BH130" s="88">
        <v>0</v>
      </c>
      <c r="BI130" s="88">
        <v>0</v>
      </c>
      <c r="BJ130" s="88">
        <v>0</v>
      </c>
      <c r="BK130" s="88">
        <v>0</v>
      </c>
      <c r="BL130" s="88">
        <v>0</v>
      </c>
      <c r="BM130" s="88">
        <v>0</v>
      </c>
      <c r="BN130" s="88">
        <v>0</v>
      </c>
      <c r="BO130" s="102"/>
      <c r="BP130" s="102">
        <f t="shared" si="62"/>
        <v>0</v>
      </c>
      <c r="BQ130" s="102">
        <f t="shared" si="62"/>
        <v>0</v>
      </c>
      <c r="BR130" s="102">
        <f t="shared" si="62"/>
        <v>0</v>
      </c>
      <c r="BS130" s="102">
        <f t="shared" si="62"/>
        <v>0</v>
      </c>
      <c r="BT130" s="102">
        <f t="shared" si="62"/>
        <v>0</v>
      </c>
      <c r="BU130" s="102">
        <f t="shared" si="62"/>
        <v>0</v>
      </c>
      <c r="BV130" s="102">
        <f t="shared" si="62"/>
        <v>0</v>
      </c>
      <c r="BW130" s="102">
        <f t="shared" si="62"/>
        <v>0</v>
      </c>
      <c r="BX130" s="102">
        <f t="shared" si="62"/>
        <v>0</v>
      </c>
      <c r="BY130" s="102">
        <f t="shared" si="62"/>
        <v>0</v>
      </c>
      <c r="BZ130" s="102">
        <f t="shared" si="62"/>
        <v>0</v>
      </c>
      <c r="CA130" s="102">
        <f t="shared" si="62"/>
        <v>0</v>
      </c>
      <c r="CB130" s="102">
        <f t="shared" si="62"/>
        <v>0</v>
      </c>
      <c r="CC130" s="102">
        <f t="shared" si="62"/>
        <v>0</v>
      </c>
      <c r="CD130" s="102">
        <f t="shared" si="62"/>
        <v>0</v>
      </c>
      <c r="CE130" s="102">
        <f t="shared" si="62"/>
        <v>0</v>
      </c>
      <c r="CF130" s="102">
        <f t="shared" si="58"/>
        <v>0</v>
      </c>
      <c r="CG130" s="102">
        <f t="shared" si="58"/>
        <v>0</v>
      </c>
      <c r="CH130" s="102">
        <f t="shared" si="58"/>
        <v>0</v>
      </c>
      <c r="CI130" s="102">
        <f t="shared" si="58"/>
        <v>0</v>
      </c>
      <c r="CJ130" s="102">
        <f t="shared" si="58"/>
        <v>0</v>
      </c>
      <c r="CK130" s="102">
        <f t="shared" si="58"/>
        <v>0</v>
      </c>
      <c r="CL130" s="102">
        <f t="shared" si="58"/>
        <v>0</v>
      </c>
      <c r="CM130" s="102">
        <f t="shared" si="57"/>
        <v>0</v>
      </c>
      <c r="CN130" s="102">
        <f t="shared" si="57"/>
        <v>0</v>
      </c>
      <c r="CO130" s="102">
        <f t="shared" si="57"/>
        <v>0</v>
      </c>
      <c r="CP130" s="102">
        <f t="shared" si="57"/>
        <v>0</v>
      </c>
      <c r="CQ130" s="102">
        <f t="shared" si="57"/>
        <v>0</v>
      </c>
      <c r="CR130" s="102">
        <f t="shared" si="57"/>
        <v>0</v>
      </c>
      <c r="CS130" s="102">
        <f t="shared" si="57"/>
        <v>0</v>
      </c>
      <c r="CT130" s="102">
        <f t="shared" si="57"/>
        <v>0</v>
      </c>
    </row>
    <row r="131" spans="1:98" s="88" customFormat="1">
      <c r="A131" s="1" t="s">
        <v>181</v>
      </c>
      <c r="B131" s="1"/>
      <c r="C131" t="s">
        <v>19</v>
      </c>
      <c r="D131" s="88">
        <v>0</v>
      </c>
      <c r="E131" s="88">
        <v>1.4623028385335858E-2</v>
      </c>
      <c r="F131" s="88">
        <v>2.9125140535371897E-2</v>
      </c>
      <c r="G131" s="88">
        <v>4.3507188119427831E-2</v>
      </c>
      <c r="H131" s="88">
        <v>5.7770017175548555E-2</v>
      </c>
      <c r="I131" s="88">
        <v>7.1914468146141997E-2</v>
      </c>
      <c r="J131" s="88">
        <v>8.590763388181899E-2</v>
      </c>
      <c r="K131" s="88">
        <v>9.9773260442666017E-2</v>
      </c>
      <c r="L131" s="88">
        <v>0.11351234867839387</v>
      </c>
      <c r="M131" s="88">
        <v>0.12712589207417202</v>
      </c>
      <c r="N131" s="88">
        <v>0.14061487680232124</v>
      </c>
      <c r="O131" s="88">
        <v>0.16133200019315364</v>
      </c>
      <c r="P131" s="88">
        <v>0.18189852998099026</v>
      </c>
      <c r="Q131" s="88">
        <v>0.20231545641106594</v>
      </c>
      <c r="R131" s="88">
        <v>0.22258376098813548</v>
      </c>
      <c r="S131" s="88">
        <v>0.24270441655800565</v>
      </c>
      <c r="T131" s="88">
        <v>0.26253244611831794</v>
      </c>
      <c r="U131" s="88">
        <v>0.28219871061246232</v>
      </c>
      <c r="V131" s="88">
        <v>0.30170452181465096</v>
      </c>
      <c r="W131" s="88">
        <v>0.32105117786103132</v>
      </c>
      <c r="X131" s="88">
        <v>0.3402399633913481</v>
      </c>
      <c r="Y131" s="88">
        <v>0.36297694630959448</v>
      </c>
      <c r="Z131" s="88">
        <v>0.38552189353628236</v>
      </c>
      <c r="AA131" s="88">
        <v>0.4078753009260439</v>
      </c>
      <c r="AB131" s="88">
        <v>0.43003765629789081</v>
      </c>
      <c r="AC131" s="88">
        <v>0.45200943958072393</v>
      </c>
      <c r="AD131" s="88">
        <v>0.47370656359149838</v>
      </c>
      <c r="AE131" s="88">
        <v>0.49520887827645221</v>
      </c>
      <c r="AF131" s="88">
        <v>0.51651698955241232</v>
      </c>
      <c r="AG131" s="88">
        <v>0.53763149340058791</v>
      </c>
      <c r="AH131" s="88">
        <v>0.55855297604042109</v>
      </c>
      <c r="AI131" s="102"/>
      <c r="AJ131" s="88">
        <v>0</v>
      </c>
      <c r="AK131" s="88">
        <v>3.4787298224044109E-3</v>
      </c>
      <c r="AL131" s="88">
        <v>7.0250313507965985E-3</v>
      </c>
      <c r="AM131" s="88">
        <v>1.0639904663071159E-2</v>
      </c>
      <c r="AN131" s="88">
        <v>1.4324363305949144E-2</v>
      </c>
      <c r="AO131" s="88">
        <v>1.8079434470898072E-2</v>
      </c>
      <c r="AP131" s="88">
        <v>2.189661440623351E-2</v>
      </c>
      <c r="AQ131" s="88">
        <v>2.5783108408613961E-2</v>
      </c>
      <c r="AR131" s="88">
        <v>2.9739890950353107E-2</v>
      </c>
      <c r="AS131" s="88">
        <v>3.376794908060321E-2</v>
      </c>
      <c r="AT131" s="88">
        <v>3.7868282584651677E-2</v>
      </c>
      <c r="AU131" s="88">
        <v>4.4435582178612085E-2</v>
      </c>
      <c r="AV131" s="88">
        <v>5.1134088284677075E-2</v>
      </c>
      <c r="AW131" s="88">
        <v>5.796611538762618E-2</v>
      </c>
      <c r="AX131" s="88">
        <v>6.4934018914289154E-2</v>
      </c>
      <c r="AY131" s="88">
        <v>7.2040195952433009E-2</v>
      </c>
      <c r="AZ131" s="88">
        <v>7.9239175271586124E-2</v>
      </c>
      <c r="BA131" s="88">
        <v>8.6574569456739997E-2</v>
      </c>
      <c r="BB131" s="88">
        <v>9.4048755471105971E-2</v>
      </c>
      <c r="BC131" s="88">
        <v>0.10166415265249051</v>
      </c>
      <c r="BD131" s="88">
        <v>0.10942322346482293</v>
      </c>
      <c r="BE131" s="88">
        <v>0.11938736864443614</v>
      </c>
      <c r="BF131" s="88">
        <v>0.12956343732102332</v>
      </c>
      <c r="BG131" s="88">
        <v>0.13995521517283199</v>
      </c>
      <c r="BH131" s="88">
        <v>0.15056654307187672</v>
      </c>
      <c r="BI131" s="88">
        <v>0.16140131751483619</v>
      </c>
      <c r="BJ131" s="88">
        <v>0.17243127467251862</v>
      </c>
      <c r="BK131" s="88">
        <v>0.18368967260759506</v>
      </c>
      <c r="BL131" s="88">
        <v>0.19518052379694609</v>
      </c>
      <c r="BM131" s="88">
        <v>0.20690789728838724</v>
      </c>
      <c r="BN131" s="88">
        <v>0.21887591906792109</v>
      </c>
      <c r="BO131" s="102"/>
      <c r="BP131" s="102">
        <f t="shared" si="62"/>
        <v>0</v>
      </c>
      <c r="BQ131" s="102">
        <f t="shared" si="62"/>
        <v>1.8101758207740268E-2</v>
      </c>
      <c r="BR131" s="102">
        <f t="shared" si="62"/>
        <v>3.6150171886168495E-2</v>
      </c>
      <c r="BS131" s="102">
        <f t="shared" si="62"/>
        <v>5.414709278249899E-2</v>
      </c>
      <c r="BT131" s="102">
        <f t="shared" si="62"/>
        <v>7.2094380481497702E-2</v>
      </c>
      <c r="BU131" s="102">
        <f t="shared" si="62"/>
        <v>8.9993902617040072E-2</v>
      </c>
      <c r="BV131" s="102">
        <f t="shared" si="62"/>
        <v>0.1078042482880525</v>
      </c>
      <c r="BW131" s="102">
        <f t="shared" si="62"/>
        <v>0.12555636885127996</v>
      </c>
      <c r="BX131" s="102">
        <f t="shared" si="62"/>
        <v>0.14325223962874697</v>
      </c>
      <c r="BY131" s="102">
        <f t="shared" si="62"/>
        <v>0.16089384115477523</v>
      </c>
      <c r="BZ131" s="102">
        <f t="shared" si="62"/>
        <v>0.1784831593869729</v>
      </c>
      <c r="CA131" s="102">
        <f t="shared" si="62"/>
        <v>0.20576758237176573</v>
      </c>
      <c r="CB131" s="102">
        <f t="shared" si="62"/>
        <v>0.23303261826566735</v>
      </c>
      <c r="CC131" s="102">
        <f t="shared" si="62"/>
        <v>0.2602815717986921</v>
      </c>
      <c r="CD131" s="102">
        <f t="shared" si="62"/>
        <v>0.28751777990242466</v>
      </c>
      <c r="CE131" s="102">
        <f t="shared" si="62"/>
        <v>0.31474461251043867</v>
      </c>
      <c r="CF131" s="102">
        <f t="shared" si="58"/>
        <v>0.34177162138990408</v>
      </c>
      <c r="CG131" s="102">
        <f t="shared" si="58"/>
        <v>0.36877328006920229</v>
      </c>
      <c r="CH131" s="102">
        <f t="shared" si="58"/>
        <v>0.39575327728575693</v>
      </c>
      <c r="CI131" s="102">
        <f t="shared" si="58"/>
        <v>0.42271533051352184</v>
      </c>
      <c r="CJ131" s="102">
        <f t="shared" si="58"/>
        <v>0.44966318685617102</v>
      </c>
      <c r="CK131" s="102">
        <f t="shared" si="58"/>
        <v>0.48236431495403065</v>
      </c>
      <c r="CL131" s="102">
        <f t="shared" si="58"/>
        <v>0.51508533085730568</v>
      </c>
      <c r="CM131" s="102">
        <f t="shared" si="57"/>
        <v>0.5478305160988759</v>
      </c>
      <c r="CN131" s="102">
        <f t="shared" si="57"/>
        <v>0.58060419936976748</v>
      </c>
      <c r="CO131" s="102">
        <f t="shared" si="57"/>
        <v>0.61341075709556014</v>
      </c>
      <c r="CP131" s="102">
        <f t="shared" si="57"/>
        <v>0.64613783826401705</v>
      </c>
      <c r="CQ131" s="102">
        <f t="shared" si="57"/>
        <v>0.67889855088404727</v>
      </c>
      <c r="CR131" s="102">
        <f t="shared" si="57"/>
        <v>0.71169751334935838</v>
      </c>
      <c r="CS131" s="102">
        <f t="shared" si="57"/>
        <v>0.74453939068897512</v>
      </c>
      <c r="CT131" s="102">
        <f t="shared" si="57"/>
        <v>0.77742889510834212</v>
      </c>
    </row>
    <row r="132" spans="1:98" s="88" customFormat="1">
      <c r="A132" s="1"/>
      <c r="B132" s="1"/>
      <c r="C132" t="s">
        <v>23</v>
      </c>
      <c r="D132" s="119">
        <v>0</v>
      </c>
      <c r="E132" s="119">
        <v>6.0527665907580668E-3</v>
      </c>
      <c r="F132" s="119">
        <v>1.2057597172126289E-2</v>
      </c>
      <c r="G132" s="119">
        <v>1.8014808605324676E-2</v>
      </c>
      <c r="H132" s="119">
        <v>2.3924715751039938E-2</v>
      </c>
      <c r="I132" s="119">
        <v>2.9787631481734918E-2</v>
      </c>
      <c r="J132" s="119">
        <v>3.5592619350023953E-2</v>
      </c>
      <c r="K132" s="119">
        <v>4.1347627189524422E-2</v>
      </c>
      <c r="L132" s="119">
        <v>4.7053020975332205E-2</v>
      </c>
      <c r="M132" s="119">
        <v>5.2709164106390913E-2</v>
      </c>
      <c r="N132" s="119">
        <v>5.8316417423145833E-2</v>
      </c>
      <c r="O132" s="119">
        <v>6.3836904679894141E-2</v>
      </c>
      <c r="P132" s="119">
        <v>6.7597916046478079E-2</v>
      </c>
      <c r="Q132" s="119">
        <v>7.253423036857104E-2</v>
      </c>
      <c r="R132" s="119">
        <v>7.7418985192922424E-2</v>
      </c>
      <c r="S132" s="119">
        <v>8.2252641730232015E-2</v>
      </c>
      <c r="T132" s="119">
        <v>8.6987010167342699E-2</v>
      </c>
      <c r="U132" s="119">
        <v>9.1665845604164145E-2</v>
      </c>
      <c r="V132" s="119">
        <v>9.6289719020959119E-2</v>
      </c>
      <c r="W132" s="119">
        <v>0.10085919579428558</v>
      </c>
      <c r="X132" s="119">
        <v>0.10537483574976476</v>
      </c>
      <c r="Y132" s="119">
        <v>0.10631181353066367</v>
      </c>
      <c r="Z132" s="119">
        <v>0.10898395837833488</v>
      </c>
      <c r="AA132" s="119">
        <v>0.11160682239044104</v>
      </c>
      <c r="AB132" s="119">
        <v>0.11418102689731548</v>
      </c>
      <c r="AC132" s="119">
        <v>0.11670718632666689</v>
      </c>
      <c r="AD132" s="119">
        <v>0.11915772182010767</v>
      </c>
      <c r="AE132" s="119">
        <v>0.12155969600393211</v>
      </c>
      <c r="AF132" s="119">
        <v>0.12391375262648163</v>
      </c>
      <c r="AG132" s="119">
        <v>0.12622052794623484</v>
      </c>
      <c r="AH132" s="119">
        <v>0.12848065081314577</v>
      </c>
      <c r="AI132" s="119"/>
      <c r="AJ132" s="119">
        <v>0</v>
      </c>
      <c r="AK132" s="119">
        <v>1.002080276382291E-3</v>
      </c>
      <c r="AL132" s="119">
        <v>2.0202102919622965E-3</v>
      </c>
      <c r="AM132" s="119">
        <v>3.054557046654807E-3</v>
      </c>
      <c r="AN132" s="119">
        <v>4.1052883621023701E-3</v>
      </c>
      <c r="AO132" s="119">
        <v>5.1725728644981669E-3</v>
      </c>
      <c r="AP132" s="119">
        <v>6.2533983779550417E-3</v>
      </c>
      <c r="AQ132" s="119">
        <v>7.3499851761284147E-3</v>
      </c>
      <c r="AR132" s="119">
        <v>8.4624726108709462E-3</v>
      </c>
      <c r="AS132" s="119">
        <v>9.5910001639062156E-3</v>
      </c>
      <c r="AT132" s="119">
        <v>1.0735707416237446E-2</v>
      </c>
      <c r="AU132" s="119">
        <v>1.1885082560464159E-2</v>
      </c>
      <c r="AV132" s="119">
        <v>1.2802322140305727E-2</v>
      </c>
      <c r="AW132" s="119">
        <v>1.4089879370014515E-2</v>
      </c>
      <c r="AX132" s="119">
        <v>1.5393265010668372E-2</v>
      </c>
      <c r="AY132" s="119">
        <v>1.6712574013521539E-2</v>
      </c>
      <c r="AZ132" s="119">
        <v>1.8031930091817409E-2</v>
      </c>
      <c r="BA132" s="119">
        <v>1.936513613248916E-2</v>
      </c>
      <c r="BB132" s="119">
        <v>2.0712234078735459E-2</v>
      </c>
      <c r="BC132" s="119">
        <v>2.2073263951567564E-2</v>
      </c>
      <c r="BD132" s="119">
        <v>2.3448263784079704E-2</v>
      </c>
      <c r="BE132" s="119">
        <v>2.7077120881845572E-2</v>
      </c>
      <c r="BF132" s="119">
        <v>2.8437430346783782E-2</v>
      </c>
      <c r="BG132" s="119">
        <v>2.9809417571477502E-2</v>
      </c>
      <c r="BH132" s="119">
        <v>3.1193066934612729E-2</v>
      </c>
      <c r="BI132" s="119">
        <v>3.2588359827680914E-2</v>
      </c>
      <c r="BJ132" s="119">
        <v>3.3984535780423972E-2</v>
      </c>
      <c r="BK132" s="119">
        <v>3.5391319644039194E-2</v>
      </c>
      <c r="BL132" s="119">
        <v>3.6808665544446645E-2</v>
      </c>
      <c r="BM132" s="119">
        <v>3.8236524049069832E-2</v>
      </c>
      <c r="BN132" s="119">
        <v>3.9674842072714704E-2</v>
      </c>
      <c r="BO132" s="119"/>
      <c r="BP132" s="119">
        <f t="shared" si="62"/>
        <v>0</v>
      </c>
      <c r="BQ132" s="119">
        <f t="shared" si="62"/>
        <v>7.0548468671403578E-3</v>
      </c>
      <c r="BR132" s="119">
        <f t="shared" si="62"/>
        <v>1.4077807464088585E-2</v>
      </c>
      <c r="BS132" s="119">
        <f t="shared" si="62"/>
        <v>2.1069365651979484E-2</v>
      </c>
      <c r="BT132" s="119">
        <f t="shared" si="62"/>
        <v>2.8030004113142309E-2</v>
      </c>
      <c r="BU132" s="119">
        <f t="shared" si="62"/>
        <v>3.4960204346233086E-2</v>
      </c>
      <c r="BV132" s="119">
        <f t="shared" si="62"/>
        <v>4.1846017727978996E-2</v>
      </c>
      <c r="BW132" s="119">
        <f t="shared" si="62"/>
        <v>4.8697612365652836E-2</v>
      </c>
      <c r="BX132" s="119">
        <f t="shared" si="62"/>
        <v>5.5515493586203155E-2</v>
      </c>
      <c r="BY132" s="119">
        <f t="shared" si="62"/>
        <v>6.230016427029713E-2</v>
      </c>
      <c r="BZ132" s="119">
        <f t="shared" si="62"/>
        <v>6.9052124839383278E-2</v>
      </c>
      <c r="CA132" s="119">
        <f t="shared" si="62"/>
        <v>7.5721987240358307E-2</v>
      </c>
      <c r="CB132" s="119">
        <f t="shared" si="62"/>
        <v>8.040023818678381E-2</v>
      </c>
      <c r="CC132" s="119">
        <f t="shared" si="62"/>
        <v>8.6624109738585559E-2</v>
      </c>
      <c r="CD132" s="119">
        <f t="shared" si="62"/>
        <v>9.2812250203590796E-2</v>
      </c>
      <c r="CE132" s="119">
        <f t="shared" si="58"/>
        <v>9.8965215743753554E-2</v>
      </c>
      <c r="CF132" s="119">
        <f t="shared" si="58"/>
        <v>0.10501894025916012</v>
      </c>
      <c r="CG132" s="119">
        <f t="shared" si="58"/>
        <v>0.11103098173665331</v>
      </c>
      <c r="CH132" s="119">
        <f t="shared" si="58"/>
        <v>0.11700195309969458</v>
      </c>
      <c r="CI132" s="119">
        <f t="shared" si="58"/>
        <v>0.12293245974585315</v>
      </c>
      <c r="CJ132" s="119">
        <f t="shared" si="58"/>
        <v>0.12882309953384447</v>
      </c>
      <c r="CK132" s="119">
        <f t="shared" si="58"/>
        <v>0.13338893441250924</v>
      </c>
      <c r="CL132" s="119">
        <f t="shared" si="58"/>
        <v>0.13742138872511866</v>
      </c>
      <c r="CM132" s="119">
        <f t="shared" si="57"/>
        <v>0.14141623996191854</v>
      </c>
      <c r="CN132" s="119">
        <f t="shared" si="57"/>
        <v>0.1453740938319282</v>
      </c>
      <c r="CO132" s="119">
        <f t="shared" si="57"/>
        <v>0.14929554615434781</v>
      </c>
      <c r="CP132" s="119">
        <f t="shared" si="57"/>
        <v>0.15314225760053163</v>
      </c>
      <c r="CQ132" s="119">
        <f t="shared" si="57"/>
        <v>0.15695101564797131</v>
      </c>
      <c r="CR132" s="119">
        <f t="shared" si="57"/>
        <v>0.16072241817092828</v>
      </c>
      <c r="CS132" s="119">
        <f t="shared" si="57"/>
        <v>0.16445705199530467</v>
      </c>
      <c r="CT132" s="119">
        <f t="shared" si="57"/>
        <v>0.16815549288586049</v>
      </c>
    </row>
    <row r="133" spans="1:98" s="88" customFormat="1">
      <c r="A133" s="1"/>
      <c r="B133" s="1"/>
      <c r="C133" t="s">
        <v>43</v>
      </c>
      <c r="D133" s="120">
        <v>0</v>
      </c>
      <c r="E133" s="120">
        <v>2.961974088195185E-2</v>
      </c>
      <c r="F133" s="120">
        <v>6.0212980650099945E-2</v>
      </c>
      <c r="G133" s="120">
        <v>9.1776568941834835E-2</v>
      </c>
      <c r="H133" s="120">
        <v>0.12430694057877201</v>
      </c>
      <c r="I133" s="120">
        <v>0.15780010537479106</v>
      </c>
      <c r="J133" s="120">
        <v>0.1909333342879993</v>
      </c>
      <c r="K133" s="120">
        <v>0.22479612535017757</v>
      </c>
      <c r="L133" s="120">
        <v>0.25937802911355767</v>
      </c>
      <c r="M133" s="120">
        <v>0.29466804796485468</v>
      </c>
      <c r="N133" s="120">
        <v>0.3306546239549859</v>
      </c>
      <c r="O133" s="120">
        <v>0.35795342910861794</v>
      </c>
      <c r="P133" s="120">
        <v>0.38592314245226511</v>
      </c>
      <c r="Q133" s="120">
        <v>0.41375758066569857</v>
      </c>
      <c r="R133" s="120">
        <v>0.44188807360906412</v>
      </c>
      <c r="S133" s="120">
        <v>0.47029800974123503</v>
      </c>
      <c r="T133" s="120">
        <v>0.49897019091537009</v>
      </c>
      <c r="U133" s="120">
        <v>0.52788682043876023</v>
      </c>
      <c r="V133" s="120">
        <v>0.55702949093970999</v>
      </c>
      <c r="W133" s="120">
        <v>0.5863791720387278</v>
      </c>
      <c r="X133" s="120">
        <v>0.61591619782124707</v>
      </c>
      <c r="Y133" s="120">
        <v>0.64786987134576335</v>
      </c>
      <c r="Z133" s="120">
        <v>0.67954338942076653</v>
      </c>
      <c r="AA133" s="120">
        <v>0.71101076812707587</v>
      </c>
      <c r="AB133" s="120">
        <v>0.74282472252467624</v>
      </c>
      <c r="AC133" s="120">
        <v>0.77497770881754147</v>
      </c>
      <c r="AD133" s="120">
        <v>0.80736250630316941</v>
      </c>
      <c r="AE133" s="120">
        <v>0.84006397175520442</v>
      </c>
      <c r="AF133" s="120">
        <v>0.87307349630277331</v>
      </c>
      <c r="AG133" s="120">
        <v>0.90638214234863979</v>
      </c>
      <c r="AH133" s="120">
        <v>0.93998063513909225</v>
      </c>
      <c r="AI133" s="120"/>
      <c r="AJ133" s="120">
        <v>0</v>
      </c>
      <c r="AK133" s="120">
        <v>5.107606962527822E-3</v>
      </c>
      <c r="AL133" s="120">
        <v>1.0558250447147088E-2</v>
      </c>
      <c r="AM133" s="120">
        <v>1.6356729101390688E-2</v>
      </c>
      <c r="AN133" s="120">
        <v>2.2507850421517372E-2</v>
      </c>
      <c r="AO133" s="120">
        <v>2.9016429573703484E-2</v>
      </c>
      <c r="AP133" s="120">
        <v>3.5652157076836832E-2</v>
      </c>
      <c r="AQ133" s="120">
        <v>4.262942341770648E-2</v>
      </c>
      <c r="AR133" s="120">
        <v>4.9952019549872662E-2</v>
      </c>
      <c r="AS133" s="120">
        <v>5.7623721292103358E-2</v>
      </c>
      <c r="AT133" s="120">
        <v>6.5648287849273568E-2</v>
      </c>
      <c r="AU133" s="120">
        <v>7.7712545290694213E-2</v>
      </c>
      <c r="AV133" s="120">
        <v>9.0451670355518765E-2</v>
      </c>
      <c r="AW133" s="120">
        <v>0.1037259618166641</v>
      </c>
      <c r="AX133" s="120">
        <v>0.11761327833416413</v>
      </c>
      <c r="AY133" s="120">
        <v>0.1321105994762215</v>
      </c>
      <c r="AZ133" s="120">
        <v>0.14704452438210169</v>
      </c>
      <c r="BA133" s="120">
        <v>0.16255233619691639</v>
      </c>
      <c r="BB133" s="120">
        <v>0.17862839441452721</v>
      </c>
      <c r="BC133" s="120">
        <v>0.19526673213119966</v>
      </c>
      <c r="BD133" s="120">
        <v>0.21246104917696843</v>
      </c>
      <c r="BE133" s="120">
        <v>0.23621776528435662</v>
      </c>
      <c r="BF133" s="120">
        <v>0.261812410192654</v>
      </c>
      <c r="BG133" s="120">
        <v>0.28811958594419046</v>
      </c>
      <c r="BH133" s="120">
        <v>0.31527194716948004</v>
      </c>
      <c r="BI133" s="120">
        <v>0.33322583022012287</v>
      </c>
      <c r="BJ133" s="120">
        <v>0.35043655291373715</v>
      </c>
      <c r="BK133" s="120">
        <v>0.36805496655723458</v>
      </c>
      <c r="BL133" s="120">
        <v>0.38606909631999625</v>
      </c>
      <c r="BM133" s="120">
        <v>0.40446653834078405</v>
      </c>
      <c r="BN133" s="120">
        <v>0.42323445316411828</v>
      </c>
      <c r="BO133" s="120"/>
      <c r="BP133" s="120">
        <f t="shared" si="62"/>
        <v>0</v>
      </c>
      <c r="BQ133" s="120">
        <f t="shared" si="62"/>
        <v>3.4727347844479672E-2</v>
      </c>
      <c r="BR133" s="120">
        <f t="shared" si="62"/>
        <v>7.0771231097247034E-2</v>
      </c>
      <c r="BS133" s="120">
        <f t="shared" si="62"/>
        <v>0.10813329804322552</v>
      </c>
      <c r="BT133" s="120">
        <f t="shared" si="62"/>
        <v>0.14681479100028938</v>
      </c>
      <c r="BU133" s="120">
        <f t="shared" si="62"/>
        <v>0.18681653494849454</v>
      </c>
      <c r="BV133" s="120">
        <f t="shared" si="62"/>
        <v>0.22658549136483613</v>
      </c>
      <c r="BW133" s="120">
        <f t="shared" si="62"/>
        <v>0.26742554876788405</v>
      </c>
      <c r="BX133" s="120">
        <f t="shared" si="62"/>
        <v>0.30933004866343033</v>
      </c>
      <c r="BY133" s="120">
        <f t="shared" si="62"/>
        <v>0.35229176925695804</v>
      </c>
      <c r="BZ133" s="120">
        <f t="shared" si="62"/>
        <v>0.39630291180425947</v>
      </c>
      <c r="CA133" s="120">
        <f t="shared" si="62"/>
        <v>0.43566597439931215</v>
      </c>
      <c r="CB133" s="120">
        <f t="shared" si="62"/>
        <v>0.47637481280778388</v>
      </c>
      <c r="CC133" s="120">
        <f t="shared" si="62"/>
        <v>0.51748354248236272</v>
      </c>
      <c r="CD133" s="120">
        <f t="shared" si="62"/>
        <v>0.55950135194322825</v>
      </c>
      <c r="CE133" s="120">
        <f t="shared" si="58"/>
        <v>0.60240860921745654</v>
      </c>
      <c r="CF133" s="120">
        <f t="shared" si="58"/>
        <v>0.64601471529747179</v>
      </c>
      <c r="CG133" s="120">
        <f t="shared" si="58"/>
        <v>0.69043915663567668</v>
      </c>
      <c r="CH133" s="120">
        <f t="shared" si="58"/>
        <v>0.73565788535423726</v>
      </c>
      <c r="CI133" s="120">
        <f t="shared" si="58"/>
        <v>0.78164590416992752</v>
      </c>
      <c r="CJ133" s="120">
        <f t="shared" si="58"/>
        <v>0.82837724699821547</v>
      </c>
      <c r="CK133" s="120">
        <f t="shared" si="58"/>
        <v>0.88408763663012002</v>
      </c>
      <c r="CL133" s="120">
        <f t="shared" si="58"/>
        <v>0.94135579961342053</v>
      </c>
      <c r="CM133" s="120">
        <f t="shared" si="57"/>
        <v>0.99913035407126638</v>
      </c>
      <c r="CN133" s="120">
        <f t="shared" si="57"/>
        <v>1.0580966696941563</v>
      </c>
      <c r="CO133" s="120">
        <f t="shared" si="57"/>
        <v>1.1082035390376643</v>
      </c>
      <c r="CP133" s="120">
        <f t="shared" si="57"/>
        <v>1.1577990592169065</v>
      </c>
      <c r="CQ133" s="120">
        <f t="shared" si="57"/>
        <v>1.2081189383124391</v>
      </c>
      <c r="CR133" s="120">
        <f t="shared" si="57"/>
        <v>1.2591425926227695</v>
      </c>
      <c r="CS133" s="120">
        <f t="shared" si="57"/>
        <v>1.310848680689424</v>
      </c>
      <c r="CT133" s="120">
        <f t="shared" si="57"/>
        <v>1.3632150883032106</v>
      </c>
    </row>
    <row r="134" spans="1:98" s="88" customFormat="1">
      <c r="A134" s="1"/>
      <c r="B134" s="1"/>
      <c r="C134" t="s">
        <v>176</v>
      </c>
      <c r="D134" s="258">
        <v>1.5745496096914</v>
      </c>
      <c r="E134" s="258">
        <v>1.5559760055817295</v>
      </c>
      <c r="F134" s="258">
        <v>1.5371258824963694</v>
      </c>
      <c r="G134" s="258">
        <v>1.5180001919601864</v>
      </c>
      <c r="H134" s="258">
        <v>1.4986000403411159</v>
      </c>
      <c r="I134" s="258">
        <v>1.478926692695232</v>
      </c>
      <c r="J134" s="258">
        <v>1.4589815766793042</v>
      </c>
      <c r="K134" s="258">
        <v>1.4387662865318258</v>
      </c>
      <c r="L134" s="258">
        <v>1.4182825871235274</v>
      </c>
      <c r="M134" s="258">
        <v>1.3975324180783908</v>
      </c>
      <c r="N134" s="258">
        <v>1.3765178979661998</v>
      </c>
      <c r="O134" s="258">
        <v>1.3512071034126547</v>
      </c>
      <c r="P134" s="258">
        <v>1.3271443238573113</v>
      </c>
      <c r="Q134" s="258">
        <v>1.301639975493482</v>
      </c>
      <c r="R134" s="258">
        <v>1.2758235548342287</v>
      </c>
      <c r="S134" s="258">
        <v>1.2497041093562067</v>
      </c>
      <c r="T134" s="258">
        <v>1.223291118664326</v>
      </c>
      <c r="U134" s="258">
        <v>1.1965945041569206</v>
      </c>
      <c r="V134" s="258">
        <v>1.1696246388554252</v>
      </c>
      <c r="W134" s="258">
        <v>1.1423923574009456</v>
      </c>
      <c r="X134" s="258">
        <v>1.1149089662201328</v>
      </c>
      <c r="Y134" s="258">
        <v>1.0898331297452917</v>
      </c>
      <c r="Z134" s="258">
        <v>1.0627394589627168</v>
      </c>
      <c r="AA134" s="258">
        <v>1.0351330140295294</v>
      </c>
      <c r="AB134" s="258">
        <v>1.0069900147523647</v>
      </c>
      <c r="AC134" s="258">
        <v>0.97831500203792887</v>
      </c>
      <c r="AD134" s="258">
        <v>0.94911289400752452</v>
      </c>
      <c r="AE134" s="258">
        <v>0.9193889956629876</v>
      </c>
      <c r="AF134" s="258">
        <v>0.88914900870484215</v>
      </c>
      <c r="AG134" s="258">
        <v>0.85839904150390978</v>
      </c>
      <c r="AH134" s="258">
        <v>0.82714561922761343</v>
      </c>
      <c r="AI134" s="102"/>
      <c r="AJ134" s="258">
        <v>0.4702641540000711</v>
      </c>
      <c r="AK134" s="258">
        <v>0.47036006450689877</v>
      </c>
      <c r="AL134" s="258">
        <v>0.47031758161852028</v>
      </c>
      <c r="AM134" s="258">
        <v>0.47013495273876599</v>
      </c>
      <c r="AN134" s="258">
        <v>0.46981043282478785</v>
      </c>
      <c r="AO134" s="258">
        <v>0.46934228517488996</v>
      </c>
      <c r="AP134" s="258">
        <v>0.4687362258508101</v>
      </c>
      <c r="AQ134" s="258">
        <v>0.46798537356952125</v>
      </c>
      <c r="AR134" s="258">
        <v>0.46708825319520741</v>
      </c>
      <c r="AS134" s="258">
        <v>0.46604340442757725</v>
      </c>
      <c r="AT134" s="258">
        <v>0.46484938265764342</v>
      </c>
      <c r="AU134" s="258">
        <v>0.46143314150543718</v>
      </c>
      <c r="AV134" s="258">
        <v>0.45798803571686864</v>
      </c>
      <c r="AW134" s="258">
        <v>0.45395739152451775</v>
      </c>
      <c r="AX134" s="258">
        <v>0.44967314672501835</v>
      </c>
      <c r="AY134" s="258">
        <v>0.4451370264386687</v>
      </c>
      <c r="AZ134" s="258">
        <v>0.44039516625108344</v>
      </c>
      <c r="BA134" s="258">
        <v>0.43541432907291527</v>
      </c>
      <c r="BB134" s="258">
        <v>0.43019729256809469</v>
      </c>
      <c r="BC134" s="258">
        <v>0.42474698114046183</v>
      </c>
      <c r="BD134" s="258">
        <v>0.41906646894921612</v>
      </c>
      <c r="BE134" s="258">
        <v>0.40902221092596353</v>
      </c>
      <c r="BF134" s="258">
        <v>0.40049795412624095</v>
      </c>
      <c r="BG134" s="258">
        <v>0.39160763861774717</v>
      </c>
      <c r="BH134" s="258">
        <v>0.38235034036678367</v>
      </c>
      <c r="BI134" s="258">
        <v>0.3727327124445009</v>
      </c>
      <c r="BJ134" s="258">
        <v>0.36280463832816207</v>
      </c>
      <c r="BK134" s="258">
        <v>0.3525373688511117</v>
      </c>
      <c r="BL134" s="258">
        <v>0.34193864220603504</v>
      </c>
      <c r="BM134" s="258">
        <v>0.33101644603652969</v>
      </c>
      <c r="BN134" s="258">
        <v>0.31977902162006</v>
      </c>
      <c r="BO134" s="102"/>
      <c r="BP134" s="97">
        <f t="shared" si="62"/>
        <v>2.0448137636914709</v>
      </c>
      <c r="BQ134" s="97">
        <f t="shared" si="62"/>
        <v>2.0263360700886284</v>
      </c>
      <c r="BR134" s="97">
        <f t="shared" si="62"/>
        <v>2.0074434641148895</v>
      </c>
      <c r="BS134" s="97">
        <f t="shared" si="62"/>
        <v>1.9881351446989524</v>
      </c>
      <c r="BT134" s="97">
        <f t="shared" si="62"/>
        <v>1.9684104731659038</v>
      </c>
      <c r="BU134" s="97">
        <f t="shared" si="62"/>
        <v>1.9482689778701219</v>
      </c>
      <c r="BV134" s="97">
        <f t="shared" si="62"/>
        <v>1.9277178025301143</v>
      </c>
      <c r="BW134" s="97">
        <f t="shared" si="62"/>
        <v>1.906751660101347</v>
      </c>
      <c r="BX134" s="97">
        <f t="shared" si="62"/>
        <v>1.8853708403187348</v>
      </c>
      <c r="BY134" s="97">
        <f t="shared" si="62"/>
        <v>1.863575822505968</v>
      </c>
      <c r="BZ134" s="97">
        <f t="shared" si="62"/>
        <v>1.8413672806238432</v>
      </c>
      <c r="CA134" s="97">
        <f t="shared" si="62"/>
        <v>1.8126402449180918</v>
      </c>
      <c r="CB134" s="97">
        <f t="shared" si="62"/>
        <v>1.7851323595741799</v>
      </c>
      <c r="CC134" s="97">
        <f t="shared" si="62"/>
        <v>1.7555973670179998</v>
      </c>
      <c r="CD134" s="97">
        <f t="shared" si="62"/>
        <v>1.7254967015592471</v>
      </c>
      <c r="CE134" s="97">
        <f t="shared" si="58"/>
        <v>1.6948411357948754</v>
      </c>
      <c r="CF134" s="97">
        <f t="shared" si="58"/>
        <v>1.6636862849154095</v>
      </c>
      <c r="CG134" s="97">
        <f t="shared" si="58"/>
        <v>1.6320088332298359</v>
      </c>
      <c r="CH134" s="97">
        <f t="shared" si="58"/>
        <v>1.59982193142352</v>
      </c>
      <c r="CI134" s="97">
        <f t="shared" si="58"/>
        <v>1.5671393385414074</v>
      </c>
      <c r="CJ134" s="97">
        <f t="shared" si="58"/>
        <v>1.5339754351693489</v>
      </c>
      <c r="CK134" s="97">
        <f t="shared" si="58"/>
        <v>1.4988553406712553</v>
      </c>
      <c r="CL134" s="97">
        <f t="shared" si="58"/>
        <v>1.4632374130889578</v>
      </c>
      <c r="CM134" s="97">
        <f t="shared" si="57"/>
        <v>1.4267406526472766</v>
      </c>
      <c r="CN134" s="97">
        <f t="shared" si="57"/>
        <v>1.3893403551191483</v>
      </c>
      <c r="CO134" s="97">
        <f t="shared" si="57"/>
        <v>1.3510477144824298</v>
      </c>
      <c r="CP134" s="97">
        <f t="shared" si="57"/>
        <v>1.3119175323356866</v>
      </c>
      <c r="CQ134" s="97">
        <f t="shared" si="57"/>
        <v>1.2719263645140992</v>
      </c>
      <c r="CR134" s="97">
        <f t="shared" si="57"/>
        <v>1.2310876509108772</v>
      </c>
      <c r="CS134" s="97">
        <f t="shared" si="57"/>
        <v>1.1894154875404395</v>
      </c>
      <c r="CT134" s="97">
        <f t="shared" si="57"/>
        <v>1.1469246408476734</v>
      </c>
    </row>
    <row r="135" spans="1:98" s="88" customFormat="1">
      <c r="A135" s="1"/>
      <c r="B135" s="1"/>
      <c r="C135" t="s">
        <v>169</v>
      </c>
      <c r="D135" s="257">
        <v>0.35360668920751931</v>
      </c>
      <c r="E135" s="257">
        <v>0.34412689217893</v>
      </c>
      <c r="F135" s="257">
        <v>0.33440139949681896</v>
      </c>
      <c r="G135" s="257">
        <v>0.32443039088437781</v>
      </c>
      <c r="H135" s="257">
        <v>0.31421413565406031</v>
      </c>
      <c r="I135" s="257">
        <v>0.30375299501241415</v>
      </c>
      <c r="J135" s="257">
        <v>0.29304742440569004</v>
      </c>
      <c r="K135" s="257">
        <v>0.28209797590683167</v>
      </c>
      <c r="L135" s="257">
        <v>0.27090530064445462</v>
      </c>
      <c r="M135" s="257">
        <v>0.25947015127443496</v>
      </c>
      <c r="N135" s="257">
        <v>0.24779338449473348</v>
      </c>
      <c r="O135" s="257">
        <v>0.23977120529931928</v>
      </c>
      <c r="P135" s="257">
        <v>0.23165200122841353</v>
      </c>
      <c r="Q135" s="257">
        <v>0.22378482721633947</v>
      </c>
      <c r="R135" s="257">
        <v>0.21598245700645788</v>
      </c>
      <c r="S135" s="257">
        <v>0.20824533430315112</v>
      </c>
      <c r="T135" s="257">
        <v>0.2005739278518687</v>
      </c>
      <c r="U135" s="257">
        <v>0.19296873282419735</v>
      </c>
      <c r="V135" s="257">
        <v>0.18543027223999958</v>
      </c>
      <c r="W135" s="257">
        <v>0.17795909842727065</v>
      </c>
      <c r="X135" s="257">
        <v>0.17055579452036651</v>
      </c>
      <c r="Y135" s="257">
        <v>0.16410161445066423</v>
      </c>
      <c r="Z135" s="257">
        <v>0.15804620290153054</v>
      </c>
      <c r="AA135" s="257">
        <v>0.15222374749619269</v>
      </c>
      <c r="AB135" s="257">
        <v>0.14651028316838818</v>
      </c>
      <c r="AC135" s="257">
        <v>0.14090300200432124</v>
      </c>
      <c r="AD135" s="257">
        <v>0.1353991263401029</v>
      </c>
      <c r="AE135" s="257">
        <v>0.12999591328626708</v>
      </c>
      <c r="AF135" s="257">
        <v>0.12469065927368195</v>
      </c>
      <c r="AG135" s="257">
        <v>0.11948070461698714</v>
      </c>
      <c r="AH135" s="257">
        <v>0.11436343809152583</v>
      </c>
      <c r="AI135" s="102"/>
      <c r="AJ135" s="257">
        <v>0.12427221167984888</v>
      </c>
      <c r="AK135" s="257">
        <v>0.12243877298541525</v>
      </c>
      <c r="AL135" s="257">
        <v>0.12045955943208347</v>
      </c>
      <c r="AM135" s="257">
        <v>0.11833276211970296</v>
      </c>
      <c r="AN135" s="257">
        <v>0.1160565774994983</v>
      </c>
      <c r="AO135" s="257">
        <v>0.11362920809669576</v>
      </c>
      <c r="AP135" s="257">
        <v>0.11106018371873617</v>
      </c>
      <c r="AQ135" s="257">
        <v>0.10833945871119324</v>
      </c>
      <c r="AR135" s="257">
        <v>0.10546549735658994</v>
      </c>
      <c r="AS135" s="257">
        <v>0.10243677637004414</v>
      </c>
      <c r="AT135" s="257">
        <v>9.9251785688920166E-2</v>
      </c>
      <c r="AU135" s="257">
        <v>9.466605892678541E-2</v>
      </c>
      <c r="AV135" s="257">
        <v>8.9768061380735314E-2</v>
      </c>
      <c r="AW135" s="257">
        <v>8.4621335149151641E-2</v>
      </c>
      <c r="AX135" s="257">
        <v>7.9190841398580875E-2</v>
      </c>
      <c r="AY135" s="257">
        <v>7.3477925839937175E-2</v>
      </c>
      <c r="AZ135" s="257">
        <v>6.7544899003737793E-2</v>
      </c>
      <c r="BA135" s="257">
        <v>6.1344241432749552E-2</v>
      </c>
      <c r="BB135" s="257">
        <v>5.4878458381002922E-2</v>
      </c>
      <c r="BC135" s="257">
        <v>4.8150194315044935E-2</v>
      </c>
      <c r="BD135" s="257">
        <v>4.116223567361784E-2</v>
      </c>
      <c r="BE135" s="257">
        <v>3.2052596819420409E-2</v>
      </c>
      <c r="BF135" s="257">
        <v>2.2096938500697827E-2</v>
      </c>
      <c r="BG135" s="257">
        <v>1.1777696147329583E-2</v>
      </c>
      <c r="BH135" s="257">
        <v>1.0675622429625014E-3</v>
      </c>
      <c r="BI135" s="257">
        <v>0</v>
      </c>
      <c r="BJ135" s="257">
        <v>0</v>
      </c>
      <c r="BK135" s="257">
        <v>0</v>
      </c>
      <c r="BL135" s="257">
        <v>0</v>
      </c>
      <c r="BM135" s="257">
        <v>0</v>
      </c>
      <c r="BN135" s="257">
        <v>0</v>
      </c>
      <c r="BO135" s="102"/>
      <c r="BP135" s="52">
        <f t="shared" si="62"/>
        <v>0.47787890088736817</v>
      </c>
      <c r="BQ135" s="52">
        <f t="shared" si="62"/>
        <v>0.46656566516434528</v>
      </c>
      <c r="BR135" s="52">
        <f t="shared" si="62"/>
        <v>0.45486095892890244</v>
      </c>
      <c r="BS135" s="52">
        <f t="shared" si="62"/>
        <v>0.44276315300408076</v>
      </c>
      <c r="BT135" s="52">
        <f t="shared" si="62"/>
        <v>0.43027071315355858</v>
      </c>
      <c r="BU135" s="52">
        <f t="shared" si="62"/>
        <v>0.41738220310910989</v>
      </c>
      <c r="BV135" s="52">
        <f t="shared" si="62"/>
        <v>0.4041076081244262</v>
      </c>
      <c r="BW135" s="52">
        <f t="shared" si="62"/>
        <v>0.39043743461802494</v>
      </c>
      <c r="BX135" s="52">
        <f t="shared" si="62"/>
        <v>0.37637079800104456</v>
      </c>
      <c r="BY135" s="52">
        <f t="shared" si="62"/>
        <v>0.36190692764447907</v>
      </c>
      <c r="BZ135" s="52">
        <f t="shared" si="62"/>
        <v>0.34704517018365366</v>
      </c>
      <c r="CA135" s="52">
        <f t="shared" si="62"/>
        <v>0.3344372642261047</v>
      </c>
      <c r="CB135" s="52">
        <f t="shared" si="62"/>
        <v>0.32142006260914885</v>
      </c>
      <c r="CC135" s="52">
        <f t="shared" si="62"/>
        <v>0.30840616236549112</v>
      </c>
      <c r="CD135" s="52">
        <f t="shared" si="62"/>
        <v>0.29517329840503875</v>
      </c>
      <c r="CE135" s="52">
        <f t="shared" si="58"/>
        <v>0.28172326014308829</v>
      </c>
      <c r="CF135" s="52">
        <f t="shared" si="58"/>
        <v>0.26811882685560651</v>
      </c>
      <c r="CG135" s="52">
        <f t="shared" si="58"/>
        <v>0.25431297425694688</v>
      </c>
      <c r="CH135" s="52">
        <f t="shared" si="58"/>
        <v>0.2403087306210025</v>
      </c>
      <c r="CI135" s="52">
        <f t="shared" si="58"/>
        <v>0.22610929274231559</v>
      </c>
      <c r="CJ135" s="52">
        <f t="shared" si="58"/>
        <v>0.21171803019398436</v>
      </c>
      <c r="CK135" s="52">
        <f t="shared" si="58"/>
        <v>0.19615421127008464</v>
      </c>
      <c r="CL135" s="52">
        <f t="shared" si="58"/>
        <v>0.18014314140222837</v>
      </c>
      <c r="CM135" s="52">
        <f t="shared" si="57"/>
        <v>0.16400144364352226</v>
      </c>
      <c r="CN135" s="52">
        <f t="shared" si="57"/>
        <v>0.14757784541135069</v>
      </c>
      <c r="CO135" s="52">
        <f t="shared" si="57"/>
        <v>0.14090300200432124</v>
      </c>
      <c r="CP135" s="52">
        <f t="shared" si="57"/>
        <v>0.1353991263401029</v>
      </c>
      <c r="CQ135" s="52">
        <f t="shared" si="57"/>
        <v>0.12999591328626708</v>
      </c>
      <c r="CR135" s="52">
        <f t="shared" si="57"/>
        <v>0.12469065927368195</v>
      </c>
      <c r="CS135" s="52">
        <f t="shared" si="57"/>
        <v>0.11948070461698714</v>
      </c>
      <c r="CT135" s="52">
        <f t="shared" si="57"/>
        <v>0.11436343809152583</v>
      </c>
    </row>
    <row r="136" spans="1:98" s="88" customFormat="1">
      <c r="A136" s="1"/>
      <c r="B136" s="1"/>
      <c r="C136" t="s">
        <v>170</v>
      </c>
      <c r="D136" s="88">
        <v>0.82411120687569239</v>
      </c>
      <c r="E136" s="88">
        <v>0.81972344322267576</v>
      </c>
      <c r="F136" s="88">
        <v>0.81521115251508403</v>
      </c>
      <c r="G136" s="88">
        <v>0.81057970287995174</v>
      </c>
      <c r="H136" s="88">
        <v>0.80583468325558705</v>
      </c>
      <c r="I136" s="88">
        <v>0.80098190812602421</v>
      </c>
      <c r="J136" s="88">
        <v>0.79602742233371904</v>
      </c>
      <c r="K136" s="88">
        <v>0.79097750597160132</v>
      </c>
      <c r="L136" s="88">
        <v>0.78583867935561658</v>
      </c>
      <c r="M136" s="88">
        <v>0.78061770807889952</v>
      </c>
      <c r="N136" s="88">
        <v>0.77532160814874429</v>
      </c>
      <c r="O136" s="88">
        <v>0.76829562589170008</v>
      </c>
      <c r="P136" s="88">
        <v>0.7612308622164542</v>
      </c>
      <c r="Q136" s="88">
        <v>0.75422072686447206</v>
      </c>
      <c r="R136" s="88">
        <v>0.74719782794804712</v>
      </c>
      <c r="S136" s="88">
        <v>0.74016881011402635</v>
      </c>
      <c r="T136" s="88">
        <v>0.73314042692490811</v>
      </c>
      <c r="U136" s="88">
        <v>0.7261195409147374</v>
      </c>
      <c r="V136" s="88">
        <v>0.71911312361361646</v>
      </c>
      <c r="W136" s="88">
        <v>0.71212825554014381</v>
      </c>
      <c r="X136" s="88">
        <v>0.70517212616107594</v>
      </c>
      <c r="Y136" s="88">
        <v>0.69262511370277857</v>
      </c>
      <c r="Z136" s="88">
        <v>0.68015286608349335</v>
      </c>
      <c r="AA136" s="88">
        <v>0.66812139750198862</v>
      </c>
      <c r="AB136" s="88">
        <v>0.65621118521738608</v>
      </c>
      <c r="AC136" s="88">
        <v>0.64442954728673341</v>
      </c>
      <c r="AD136" s="88">
        <v>0.63278361332754007</v>
      </c>
      <c r="AE136" s="88">
        <v>0.62128031419610785</v>
      </c>
      <c r="AF136" s="88">
        <v>0.60992637164237407</v>
      </c>
      <c r="AG136" s="88">
        <v>0.59872828795000588</v>
      </c>
      <c r="AH136" s="88">
        <v>0.58769233557085598</v>
      </c>
      <c r="AI136" s="102"/>
      <c r="AJ136" s="88">
        <v>0.17702965944495241</v>
      </c>
      <c r="AK136" s="88">
        <v>0.17966389851573591</v>
      </c>
      <c r="AL136" s="88">
        <v>0.18231932583176927</v>
      </c>
      <c r="AM136" s="88">
        <v>0.18499544396312129</v>
      </c>
      <c r="AN136" s="88">
        <v>0.18769173195254027</v>
      </c>
      <c r="AO136" s="88">
        <v>0.1904076447332676</v>
      </c>
      <c r="AP136" s="88">
        <v>0.19314305980509197</v>
      </c>
      <c r="AQ136" s="88">
        <v>0.19589715160001003</v>
      </c>
      <c r="AR136" s="88">
        <v>0.19866934133889197</v>
      </c>
      <c r="AS136" s="88">
        <v>0.2014590264182485</v>
      </c>
      <c r="AT136" s="88">
        <v>0.20426557986296406</v>
      </c>
      <c r="AU136" s="88">
        <v>0.20640687452656609</v>
      </c>
      <c r="AV136" s="88">
        <v>0.20851217407725775</v>
      </c>
      <c r="AW136" s="88">
        <v>0.21059030330845585</v>
      </c>
      <c r="AX136" s="88">
        <v>0.21263155597661715</v>
      </c>
      <c r="AY136" s="88">
        <v>0.21463385815153641</v>
      </c>
      <c r="AZ136" s="88">
        <v>0.21660016617753816</v>
      </c>
      <c r="BA136" s="88">
        <v>0.21852480516067563</v>
      </c>
      <c r="BB136" s="88">
        <v>0.22040579208195024</v>
      </c>
      <c r="BC136" s="88">
        <v>0.22224111978484942</v>
      </c>
      <c r="BD136" s="88">
        <v>0.22402875700353442</v>
      </c>
      <c r="BE136" s="88">
        <v>0.2235771874034696</v>
      </c>
      <c r="BF136" s="88">
        <v>0.22297418823797371</v>
      </c>
      <c r="BG136" s="88">
        <v>0.22232913854059161</v>
      </c>
      <c r="BH136" s="88">
        <v>0.22155530310428861</v>
      </c>
      <c r="BI136" s="88">
        <v>0.22065186662119565</v>
      </c>
      <c r="BJ136" s="88">
        <v>0.21962493898724322</v>
      </c>
      <c r="BK136" s="88">
        <v>0.21846854558927778</v>
      </c>
      <c r="BL136" s="88">
        <v>0.21718235230873395</v>
      </c>
      <c r="BM136" s="88">
        <v>0.21576615916620093</v>
      </c>
      <c r="BN136" s="88">
        <v>0.21421990279490166</v>
      </c>
      <c r="BO136" s="102"/>
      <c r="BP136" s="102">
        <f t="shared" si="62"/>
        <v>1.0011408663206449</v>
      </c>
      <c r="BQ136" s="102">
        <f t="shared" si="62"/>
        <v>0.99938734173841171</v>
      </c>
      <c r="BR136" s="102">
        <f t="shared" si="62"/>
        <v>0.99753047834685327</v>
      </c>
      <c r="BS136" s="102">
        <f t="shared" si="62"/>
        <v>0.99557514684307302</v>
      </c>
      <c r="BT136" s="102">
        <f t="shared" si="62"/>
        <v>0.99352641520812734</v>
      </c>
      <c r="BU136" s="102">
        <f t="shared" si="62"/>
        <v>0.99138955285929176</v>
      </c>
      <c r="BV136" s="102">
        <f t="shared" si="62"/>
        <v>0.98917048213881098</v>
      </c>
      <c r="BW136" s="102">
        <f t="shared" si="62"/>
        <v>0.98687465757161141</v>
      </c>
      <c r="BX136" s="102">
        <f t="shared" si="62"/>
        <v>0.98450802069450849</v>
      </c>
      <c r="BY136" s="102">
        <f t="shared" si="62"/>
        <v>0.98207673449714805</v>
      </c>
      <c r="BZ136" s="102">
        <f t="shared" si="62"/>
        <v>0.97958718801170841</v>
      </c>
      <c r="CA136" s="102">
        <f t="shared" si="62"/>
        <v>0.97470250041826612</v>
      </c>
      <c r="CB136" s="102">
        <f t="shared" si="62"/>
        <v>0.96974303629371195</v>
      </c>
      <c r="CC136" s="102">
        <f t="shared" si="62"/>
        <v>0.96481103017292791</v>
      </c>
      <c r="CD136" s="102">
        <f t="shared" si="62"/>
        <v>0.95982938392466433</v>
      </c>
      <c r="CE136" s="102">
        <f t="shared" si="58"/>
        <v>0.95480266826556282</v>
      </c>
      <c r="CF136" s="102">
        <f t="shared" si="58"/>
        <v>0.9497405931024463</v>
      </c>
      <c r="CG136" s="102">
        <f t="shared" si="58"/>
        <v>0.94464434607541303</v>
      </c>
      <c r="CH136" s="102">
        <f t="shared" si="58"/>
        <v>0.93951891569556667</v>
      </c>
      <c r="CI136" s="102">
        <f t="shared" si="58"/>
        <v>0.9343693753249932</v>
      </c>
      <c r="CJ136" s="102">
        <f t="shared" si="58"/>
        <v>0.92920088316461036</v>
      </c>
      <c r="CK136" s="102">
        <f t="shared" si="58"/>
        <v>0.91620230110624812</v>
      </c>
      <c r="CL136" s="102">
        <f t="shared" si="58"/>
        <v>0.90312705432146712</v>
      </c>
      <c r="CM136" s="102">
        <f t="shared" si="57"/>
        <v>0.89045053604258029</v>
      </c>
      <c r="CN136" s="102">
        <f t="shared" si="57"/>
        <v>0.8777664883216747</v>
      </c>
      <c r="CO136" s="102">
        <f t="shared" si="57"/>
        <v>0.86508141390792903</v>
      </c>
      <c r="CP136" s="102">
        <f t="shared" si="57"/>
        <v>0.8524085523147833</v>
      </c>
      <c r="CQ136" s="102">
        <f t="shared" si="57"/>
        <v>0.8397488597853856</v>
      </c>
      <c r="CR136" s="102">
        <f t="shared" si="57"/>
        <v>0.82710872395110802</v>
      </c>
      <c r="CS136" s="102">
        <f t="shared" si="57"/>
        <v>0.81449444711620678</v>
      </c>
      <c r="CT136" s="102">
        <f t="shared" si="57"/>
        <v>0.80191223836575765</v>
      </c>
    </row>
    <row r="137" spans="1:98" s="88" customFormat="1">
      <c r="A137" s="1"/>
      <c r="B137" s="1"/>
      <c r="C137" s="24" t="s">
        <v>173</v>
      </c>
      <c r="D137" s="88">
        <v>0</v>
      </c>
      <c r="E137" s="88">
        <v>0</v>
      </c>
      <c r="F137" s="88">
        <v>0</v>
      </c>
      <c r="G137" s="88">
        <v>0</v>
      </c>
      <c r="H137" s="88">
        <v>0</v>
      </c>
      <c r="I137" s="88">
        <v>0</v>
      </c>
      <c r="J137" s="88">
        <v>0</v>
      </c>
      <c r="K137" s="88">
        <v>0</v>
      </c>
      <c r="L137" s="88">
        <v>0</v>
      </c>
      <c r="M137" s="88">
        <v>0</v>
      </c>
      <c r="N137" s="88">
        <v>0</v>
      </c>
      <c r="O137" s="88">
        <v>0</v>
      </c>
      <c r="P137" s="88">
        <v>0</v>
      </c>
      <c r="Q137" s="88">
        <v>0</v>
      </c>
      <c r="R137" s="88">
        <v>0</v>
      </c>
      <c r="S137" s="88">
        <v>0</v>
      </c>
      <c r="T137" s="88">
        <v>0</v>
      </c>
      <c r="U137" s="88">
        <v>0</v>
      </c>
      <c r="V137" s="88">
        <v>0</v>
      </c>
      <c r="W137" s="88">
        <v>0</v>
      </c>
      <c r="X137" s="88">
        <v>0</v>
      </c>
      <c r="Y137" s="88">
        <v>0</v>
      </c>
      <c r="Z137" s="88">
        <v>0</v>
      </c>
      <c r="AA137" s="88">
        <v>0</v>
      </c>
      <c r="AB137" s="88">
        <v>0</v>
      </c>
      <c r="AC137" s="88">
        <v>0</v>
      </c>
      <c r="AD137" s="88">
        <v>0</v>
      </c>
      <c r="AE137" s="88">
        <v>0</v>
      </c>
      <c r="AF137" s="88">
        <v>0</v>
      </c>
      <c r="AG137" s="88">
        <v>0</v>
      </c>
      <c r="AH137" s="88">
        <v>0</v>
      </c>
      <c r="AI137" s="102"/>
      <c r="AJ137" s="88">
        <v>0</v>
      </c>
      <c r="AK137" s="88">
        <v>0</v>
      </c>
      <c r="AL137" s="88">
        <v>0</v>
      </c>
      <c r="AM137" s="88">
        <v>0</v>
      </c>
      <c r="AN137" s="88">
        <v>0</v>
      </c>
      <c r="AO137" s="88">
        <v>0</v>
      </c>
      <c r="AP137" s="88">
        <v>0</v>
      </c>
      <c r="AQ137" s="88">
        <v>0</v>
      </c>
      <c r="AR137" s="88">
        <v>0</v>
      </c>
      <c r="AS137" s="88">
        <v>0</v>
      </c>
      <c r="AT137" s="88">
        <v>0</v>
      </c>
      <c r="AU137" s="88">
        <v>0</v>
      </c>
      <c r="AV137" s="88">
        <v>0</v>
      </c>
      <c r="AW137" s="88">
        <v>0</v>
      </c>
      <c r="AX137" s="88">
        <v>0</v>
      </c>
      <c r="AY137" s="88">
        <v>0</v>
      </c>
      <c r="AZ137" s="88">
        <v>0</v>
      </c>
      <c r="BA137" s="88">
        <v>0</v>
      </c>
      <c r="BB137" s="88">
        <v>0</v>
      </c>
      <c r="BC137" s="88">
        <v>0</v>
      </c>
      <c r="BD137" s="88">
        <v>0</v>
      </c>
      <c r="BE137" s="88">
        <v>0</v>
      </c>
      <c r="BF137" s="88">
        <v>0</v>
      </c>
      <c r="BG137" s="88">
        <v>0</v>
      </c>
      <c r="BH137" s="88">
        <v>0</v>
      </c>
      <c r="BI137" s="88">
        <v>0</v>
      </c>
      <c r="BJ137" s="88">
        <v>0</v>
      </c>
      <c r="BK137" s="88">
        <v>0</v>
      </c>
      <c r="BL137" s="88">
        <v>0</v>
      </c>
      <c r="BM137" s="88">
        <v>0</v>
      </c>
      <c r="BN137" s="88">
        <v>0</v>
      </c>
      <c r="BO137" s="102"/>
      <c r="BP137" s="102">
        <f t="shared" si="62"/>
        <v>0</v>
      </c>
      <c r="BQ137" s="102">
        <f t="shared" si="62"/>
        <v>0</v>
      </c>
      <c r="BR137" s="102">
        <f t="shared" si="62"/>
        <v>0</v>
      </c>
      <c r="BS137" s="102">
        <f t="shared" si="62"/>
        <v>0</v>
      </c>
      <c r="BT137" s="102">
        <f t="shared" si="62"/>
        <v>0</v>
      </c>
      <c r="BU137" s="102">
        <f t="shared" si="62"/>
        <v>0</v>
      </c>
      <c r="BV137" s="102">
        <f t="shared" si="62"/>
        <v>0</v>
      </c>
      <c r="BW137" s="102">
        <f t="shared" si="62"/>
        <v>0</v>
      </c>
      <c r="BX137" s="102">
        <f t="shared" si="62"/>
        <v>0</v>
      </c>
      <c r="BY137" s="102">
        <f t="shared" si="62"/>
        <v>0</v>
      </c>
      <c r="BZ137" s="102">
        <f t="shared" si="62"/>
        <v>0</v>
      </c>
      <c r="CA137" s="102">
        <f t="shared" si="62"/>
        <v>0</v>
      </c>
      <c r="CB137" s="102">
        <f t="shared" si="62"/>
        <v>0</v>
      </c>
      <c r="CC137" s="102">
        <f t="shared" si="62"/>
        <v>0</v>
      </c>
      <c r="CD137" s="102">
        <f t="shared" si="62"/>
        <v>0</v>
      </c>
      <c r="CE137" s="102">
        <f t="shared" si="58"/>
        <v>0</v>
      </c>
      <c r="CF137" s="102">
        <f t="shared" si="58"/>
        <v>0</v>
      </c>
      <c r="CG137" s="102">
        <f t="shared" si="58"/>
        <v>0</v>
      </c>
      <c r="CH137" s="102">
        <f t="shared" si="58"/>
        <v>0</v>
      </c>
      <c r="CI137" s="102">
        <f t="shared" si="58"/>
        <v>0</v>
      </c>
      <c r="CJ137" s="102">
        <f t="shared" si="58"/>
        <v>0</v>
      </c>
      <c r="CK137" s="102">
        <f t="shared" si="58"/>
        <v>0</v>
      </c>
      <c r="CL137" s="102">
        <f t="shared" si="58"/>
        <v>0</v>
      </c>
      <c r="CM137" s="102">
        <f t="shared" si="57"/>
        <v>0</v>
      </c>
      <c r="CN137" s="102">
        <f t="shared" si="57"/>
        <v>0</v>
      </c>
      <c r="CO137" s="102">
        <f t="shared" si="57"/>
        <v>0</v>
      </c>
      <c r="CP137" s="102">
        <f t="shared" si="57"/>
        <v>0</v>
      </c>
      <c r="CQ137" s="102">
        <f t="shared" si="57"/>
        <v>0</v>
      </c>
      <c r="CR137" s="102">
        <f t="shared" si="57"/>
        <v>0</v>
      </c>
      <c r="CS137" s="102">
        <f t="shared" si="57"/>
        <v>0</v>
      </c>
      <c r="CT137" s="102">
        <f t="shared" si="57"/>
        <v>0</v>
      </c>
    </row>
    <row r="138" spans="1:98" s="88" customFormat="1">
      <c r="A138" s="1"/>
      <c r="B138" s="1"/>
      <c r="C138" t="s">
        <v>174</v>
      </c>
      <c r="D138" s="257">
        <v>0</v>
      </c>
      <c r="E138" s="257">
        <v>0</v>
      </c>
      <c r="F138" s="257">
        <v>0</v>
      </c>
      <c r="G138" s="257">
        <v>0</v>
      </c>
      <c r="H138" s="257">
        <v>0</v>
      </c>
      <c r="I138" s="257">
        <v>0</v>
      </c>
      <c r="J138" s="257">
        <v>0</v>
      </c>
      <c r="K138" s="257">
        <v>0</v>
      </c>
      <c r="L138" s="257">
        <v>0</v>
      </c>
      <c r="M138" s="257">
        <v>0</v>
      </c>
      <c r="N138" s="257">
        <v>0</v>
      </c>
      <c r="O138" s="257">
        <v>0</v>
      </c>
      <c r="P138" s="257">
        <v>0</v>
      </c>
      <c r="Q138" s="257">
        <v>0</v>
      </c>
      <c r="R138" s="257">
        <v>0</v>
      </c>
      <c r="S138" s="257">
        <v>0</v>
      </c>
      <c r="T138" s="257">
        <v>0</v>
      </c>
      <c r="U138" s="257">
        <v>0</v>
      </c>
      <c r="V138" s="257">
        <v>0</v>
      </c>
      <c r="W138" s="257">
        <v>0</v>
      </c>
      <c r="X138" s="257">
        <v>0</v>
      </c>
      <c r="Y138" s="257">
        <v>0</v>
      </c>
      <c r="Z138" s="257">
        <v>0</v>
      </c>
      <c r="AA138" s="257">
        <v>0</v>
      </c>
      <c r="AB138" s="257">
        <v>0</v>
      </c>
      <c r="AC138" s="257">
        <v>0</v>
      </c>
      <c r="AD138" s="257">
        <v>0</v>
      </c>
      <c r="AE138" s="257">
        <v>0</v>
      </c>
      <c r="AF138" s="257">
        <v>0</v>
      </c>
      <c r="AG138" s="257">
        <v>0</v>
      </c>
      <c r="AH138" s="257">
        <v>0</v>
      </c>
      <c r="AI138" s="102"/>
      <c r="AJ138" s="257">
        <v>0</v>
      </c>
      <c r="AK138" s="257">
        <v>0</v>
      </c>
      <c r="AL138" s="257">
        <v>0</v>
      </c>
      <c r="AM138" s="257">
        <v>0</v>
      </c>
      <c r="AN138" s="257">
        <v>0</v>
      </c>
      <c r="AO138" s="257">
        <v>0</v>
      </c>
      <c r="AP138" s="257">
        <v>0</v>
      </c>
      <c r="AQ138" s="257">
        <v>0</v>
      </c>
      <c r="AR138" s="257">
        <v>0</v>
      </c>
      <c r="AS138" s="257">
        <v>0</v>
      </c>
      <c r="AT138" s="257">
        <v>0</v>
      </c>
      <c r="AU138" s="257">
        <v>0</v>
      </c>
      <c r="AV138" s="257">
        <v>0</v>
      </c>
      <c r="AW138" s="257">
        <v>0</v>
      </c>
      <c r="AX138" s="257">
        <v>0</v>
      </c>
      <c r="AY138" s="257">
        <v>0</v>
      </c>
      <c r="AZ138" s="257">
        <v>0</v>
      </c>
      <c r="BA138" s="257">
        <v>0</v>
      </c>
      <c r="BB138" s="257">
        <v>0</v>
      </c>
      <c r="BC138" s="257">
        <v>0</v>
      </c>
      <c r="BD138" s="257">
        <v>0</v>
      </c>
      <c r="BE138" s="257">
        <v>0</v>
      </c>
      <c r="BF138" s="257">
        <v>0</v>
      </c>
      <c r="BG138" s="257">
        <v>0</v>
      </c>
      <c r="BH138" s="257">
        <v>0</v>
      </c>
      <c r="BI138" s="257">
        <v>0</v>
      </c>
      <c r="BJ138" s="257">
        <v>0</v>
      </c>
      <c r="BK138" s="257">
        <v>0</v>
      </c>
      <c r="BL138" s="257">
        <v>0</v>
      </c>
      <c r="BM138" s="257">
        <v>0</v>
      </c>
      <c r="BN138" s="257">
        <v>0</v>
      </c>
      <c r="BO138" s="102"/>
      <c r="BP138" s="52">
        <f t="shared" si="62"/>
        <v>0</v>
      </c>
      <c r="BQ138" s="52">
        <f t="shared" si="62"/>
        <v>0</v>
      </c>
      <c r="BR138" s="52">
        <f t="shared" si="62"/>
        <v>0</v>
      </c>
      <c r="BS138" s="52">
        <f t="shared" si="62"/>
        <v>0</v>
      </c>
      <c r="BT138" s="52">
        <f t="shared" si="62"/>
        <v>0</v>
      </c>
      <c r="BU138" s="52">
        <f t="shared" si="62"/>
        <v>0</v>
      </c>
      <c r="BV138" s="52">
        <f t="shared" si="62"/>
        <v>0</v>
      </c>
      <c r="BW138" s="52">
        <f t="shared" si="62"/>
        <v>0</v>
      </c>
      <c r="BX138" s="52">
        <f t="shared" si="62"/>
        <v>0</v>
      </c>
      <c r="BY138" s="52">
        <f t="shared" si="62"/>
        <v>0</v>
      </c>
      <c r="BZ138" s="52">
        <f t="shared" si="62"/>
        <v>0</v>
      </c>
      <c r="CA138" s="52">
        <f t="shared" si="62"/>
        <v>0</v>
      </c>
      <c r="CB138" s="52">
        <f t="shared" si="62"/>
        <v>0</v>
      </c>
      <c r="CC138" s="52">
        <f t="shared" si="62"/>
        <v>0</v>
      </c>
      <c r="CD138" s="52">
        <f t="shared" si="62"/>
        <v>0</v>
      </c>
      <c r="CE138" s="52">
        <f t="shared" si="58"/>
        <v>0</v>
      </c>
      <c r="CF138" s="52">
        <f t="shared" si="58"/>
        <v>0</v>
      </c>
      <c r="CG138" s="52">
        <f t="shared" si="58"/>
        <v>0</v>
      </c>
      <c r="CH138" s="52">
        <f t="shared" si="58"/>
        <v>0</v>
      </c>
      <c r="CI138" s="52">
        <f t="shared" si="58"/>
        <v>0</v>
      </c>
      <c r="CJ138" s="52">
        <f t="shared" si="58"/>
        <v>0</v>
      </c>
      <c r="CK138" s="52">
        <f t="shared" si="58"/>
        <v>0</v>
      </c>
      <c r="CL138" s="52">
        <f t="shared" si="58"/>
        <v>0</v>
      </c>
      <c r="CM138" s="52">
        <f t="shared" si="57"/>
        <v>0</v>
      </c>
      <c r="CN138" s="52">
        <f t="shared" si="57"/>
        <v>0</v>
      </c>
      <c r="CO138" s="52">
        <f t="shared" si="57"/>
        <v>0</v>
      </c>
      <c r="CP138" s="52">
        <f t="shared" si="57"/>
        <v>0</v>
      </c>
      <c r="CQ138" s="52">
        <f t="shared" si="57"/>
        <v>0</v>
      </c>
      <c r="CR138" s="52">
        <f t="shared" si="57"/>
        <v>0</v>
      </c>
      <c r="CS138" s="52">
        <f t="shared" si="57"/>
        <v>0</v>
      </c>
      <c r="CT138" s="52">
        <f t="shared" si="57"/>
        <v>0</v>
      </c>
    </row>
    <row r="139" spans="1:98" s="88" customFormat="1">
      <c r="A139" s="1"/>
      <c r="B139" s="1"/>
      <c r="C139" t="s">
        <v>119</v>
      </c>
      <c r="D139" s="104">
        <v>1.590877619983591</v>
      </c>
      <c r="E139" s="104">
        <v>1.5517309304634799</v>
      </c>
      <c r="F139" s="104">
        <v>1.5125353095538956</v>
      </c>
      <c r="G139" s="104">
        <v>1.4732856783714736</v>
      </c>
      <c r="H139" s="104">
        <v>1.4339769181209159</v>
      </c>
      <c r="I139" s="104">
        <v>1.3946038693398763</v>
      </c>
      <c r="J139" s="104">
        <v>1.3542524333104444</v>
      </c>
      <c r="K139" s="104">
        <v>1.3140889912303433</v>
      </c>
      <c r="L139" s="104">
        <v>1.2741129463256129</v>
      </c>
      <c r="M139" s="104">
        <v>1.2343237425850382</v>
      </c>
      <c r="N139" s="104">
        <v>1.1947208649929191</v>
      </c>
      <c r="O139" s="104">
        <v>1.1573633444108515</v>
      </c>
      <c r="P139" s="104">
        <v>1.1203007444152082</v>
      </c>
      <c r="Q139" s="104">
        <v>1.0836494337332256</v>
      </c>
      <c r="R139" s="104">
        <v>1.0473279283729557</v>
      </c>
      <c r="S139" s="104">
        <v>1.011334121147724</v>
      </c>
      <c r="T139" s="104">
        <v>0.97217514847189157</v>
      </c>
      <c r="U139" s="104">
        <v>0.93341360778432514</v>
      </c>
      <c r="V139" s="104">
        <v>0.89504647007712068</v>
      </c>
      <c r="W139" s="104">
        <v>0.85707076166671703</v>
      </c>
      <c r="X139" s="104">
        <v>0.81948356480387397</v>
      </c>
      <c r="Y139" s="104">
        <v>0.78016785028418867</v>
      </c>
      <c r="Z139" s="104">
        <v>0.74137704827057571</v>
      </c>
      <c r="AA139" s="104">
        <v>0.70311373882120276</v>
      </c>
      <c r="AB139" s="104">
        <v>0.66528928937288101</v>
      </c>
      <c r="AC139" s="104">
        <v>0.62789903939003866</v>
      </c>
      <c r="AD139" s="104">
        <v>0.5898456354213315</v>
      </c>
      <c r="AE139" s="104">
        <v>0.55225271079008553</v>
      </c>
      <c r="AF139" s="104">
        <v>0.51511561931393912</v>
      </c>
      <c r="AG139" s="104">
        <v>0.47842984985664649</v>
      </c>
      <c r="AH139" s="104">
        <v>0.44219102999241605</v>
      </c>
      <c r="AI139" s="102"/>
      <c r="AJ139" s="104">
        <v>0.35200919349100857</v>
      </c>
      <c r="AK139" s="104">
        <v>0.3527508490661157</v>
      </c>
      <c r="AL139" s="104">
        <v>0.35344355717452025</v>
      </c>
      <c r="AM139" s="104">
        <v>0.35408663493245435</v>
      </c>
      <c r="AN139" s="104">
        <v>0.35467940097620793</v>
      </c>
      <c r="AO139" s="104">
        <v>0.35522117573232859</v>
      </c>
      <c r="AP139" s="104">
        <v>0.35529718261003057</v>
      </c>
      <c r="AQ139" s="104">
        <v>0.35533309586640166</v>
      </c>
      <c r="AR139" s="104">
        <v>0.35532872001050175</v>
      </c>
      <c r="AS139" s="104">
        <v>0.35528387124261485</v>
      </c>
      <c r="AT139" s="104">
        <v>0.35519837787116065</v>
      </c>
      <c r="AU139" s="104">
        <v>0.35235841588649108</v>
      </c>
      <c r="AV139" s="104">
        <v>0.3494352990078462</v>
      </c>
      <c r="AW139" s="104">
        <v>0.34644971033610905</v>
      </c>
      <c r="AX139" s="104">
        <v>0.34339019764607398</v>
      </c>
      <c r="AY139" s="104">
        <v>0.3402577808231535</v>
      </c>
      <c r="AZ139" s="104">
        <v>0.33596745122691529</v>
      </c>
      <c r="BA139" s="104">
        <v>0.33160352266701576</v>
      </c>
      <c r="BB139" s="104">
        <v>0.32716725704656924</v>
      </c>
      <c r="BC139" s="104">
        <v>0.32265996286748228</v>
      </c>
      <c r="BD139" s="104">
        <v>0.31808299603379214</v>
      </c>
      <c r="BE139" s="104">
        <v>0.31065997308066773</v>
      </c>
      <c r="BF139" s="104">
        <v>0.3030382023529139</v>
      </c>
      <c r="BG139" s="104">
        <v>0.29535485919515231</v>
      </c>
      <c r="BH139" s="104">
        <v>0.28759000186724704</v>
      </c>
      <c r="BI139" s="104">
        <v>0.279745715494151</v>
      </c>
      <c r="BJ139" s="104">
        <v>0.27142918624565676</v>
      </c>
      <c r="BK139" s="104">
        <v>0.26304128145229494</v>
      </c>
      <c r="BL139" s="104">
        <v>0.25458423394531426</v>
      </c>
      <c r="BM139" s="104">
        <v>0.24606029976621754</v>
      </c>
      <c r="BN139" s="104">
        <v>0.23747175841585705</v>
      </c>
      <c r="BO139" s="102"/>
      <c r="BP139" s="104">
        <f t="shared" si="62"/>
        <v>1.9428868134745996</v>
      </c>
      <c r="BQ139" s="104">
        <f t="shared" si="62"/>
        <v>1.9044817795295956</v>
      </c>
      <c r="BR139" s="104">
        <f t="shared" si="62"/>
        <v>1.8659788667284158</v>
      </c>
      <c r="BS139" s="104">
        <f t="shared" si="62"/>
        <v>1.8273723133039279</v>
      </c>
      <c r="BT139" s="104">
        <f t="shared" si="62"/>
        <v>1.7886563190971239</v>
      </c>
      <c r="BU139" s="104">
        <f t="shared" si="62"/>
        <v>1.749825045072205</v>
      </c>
      <c r="BV139" s="104">
        <f t="shared" si="62"/>
        <v>1.7095496159204751</v>
      </c>
      <c r="BW139" s="104">
        <f t="shared" si="62"/>
        <v>1.6694220870967449</v>
      </c>
      <c r="BX139" s="104">
        <f t="shared" si="62"/>
        <v>1.6294416663361146</v>
      </c>
      <c r="BY139" s="104">
        <f t="shared" si="62"/>
        <v>1.5896076138276531</v>
      </c>
      <c r="BZ139" s="104">
        <f t="shared" si="62"/>
        <v>1.5499192428640798</v>
      </c>
      <c r="CA139" s="104">
        <f t="shared" si="62"/>
        <v>1.5097217602973427</v>
      </c>
      <c r="CB139" s="104">
        <f t="shared" si="62"/>
        <v>1.4697360434230544</v>
      </c>
      <c r="CC139" s="104">
        <f t="shared" si="62"/>
        <v>1.4300991440693347</v>
      </c>
      <c r="CD139" s="104">
        <f t="shared" si="62"/>
        <v>1.3907181260190298</v>
      </c>
      <c r="CE139" s="104">
        <f t="shared" si="58"/>
        <v>1.3515919019708775</v>
      </c>
      <c r="CF139" s="104">
        <f t="shared" si="58"/>
        <v>1.3081425996988068</v>
      </c>
      <c r="CG139" s="104">
        <f t="shared" si="58"/>
        <v>1.2650171304513409</v>
      </c>
      <c r="CH139" s="104">
        <f t="shared" si="58"/>
        <v>1.2222137271236899</v>
      </c>
      <c r="CI139" s="104">
        <f t="shared" si="58"/>
        <v>1.1797307245341992</v>
      </c>
      <c r="CJ139" s="104">
        <f t="shared" si="58"/>
        <v>1.1375665608376662</v>
      </c>
      <c r="CK139" s="104">
        <f t="shared" si="58"/>
        <v>1.0908278233648563</v>
      </c>
      <c r="CL139" s="104">
        <f t="shared" si="58"/>
        <v>1.0444152506234896</v>
      </c>
      <c r="CM139" s="104">
        <f t="shared" si="57"/>
        <v>0.99846859801635501</v>
      </c>
      <c r="CN139" s="104">
        <f t="shared" si="57"/>
        <v>0.95287929124012805</v>
      </c>
      <c r="CO139" s="104">
        <f t="shared" si="57"/>
        <v>0.90764475488418972</v>
      </c>
      <c r="CP139" s="104">
        <f t="shared" si="57"/>
        <v>0.86127482166698832</v>
      </c>
      <c r="CQ139" s="104">
        <f t="shared" si="57"/>
        <v>0.81529399224238053</v>
      </c>
      <c r="CR139" s="104">
        <f t="shared" si="57"/>
        <v>0.76969985325925339</v>
      </c>
      <c r="CS139" s="104">
        <f t="shared" si="57"/>
        <v>0.72449014962286407</v>
      </c>
      <c r="CT139" s="104">
        <f t="shared" si="57"/>
        <v>0.6796627884082731</v>
      </c>
    </row>
    <row r="140" spans="1:98" s="88" customFormat="1">
      <c r="A140" s="1"/>
      <c r="B140" s="1"/>
      <c r="C140"/>
      <c r="D140" s="119">
        <v>4.3431451257582028</v>
      </c>
      <c r="E140" s="119">
        <v>4.2715572714468149</v>
      </c>
      <c r="F140" s="119">
        <v>4.1992737440621681</v>
      </c>
      <c r="G140" s="119">
        <v>4.1262959640959895</v>
      </c>
      <c r="H140" s="119">
        <v>4.052625777371679</v>
      </c>
      <c r="I140" s="119">
        <v>3.9782654651735472</v>
      </c>
      <c r="J140" s="119">
        <v>3.9023088567291575</v>
      </c>
      <c r="K140" s="119">
        <v>3.8259307596406016</v>
      </c>
      <c r="L140" s="119">
        <v>3.7491395134492116</v>
      </c>
      <c r="M140" s="119">
        <v>3.6719440200167632</v>
      </c>
      <c r="N140" s="119">
        <v>3.5943537556025964</v>
      </c>
      <c r="O140" s="119">
        <v>3.5166372790145255</v>
      </c>
      <c r="P140" s="119">
        <v>3.4403279317173876</v>
      </c>
      <c r="Q140" s="119">
        <v>3.3632949633075189</v>
      </c>
      <c r="R140" s="119">
        <v>3.2863317681616895</v>
      </c>
      <c r="S140" s="119">
        <v>3.2094523749211081</v>
      </c>
      <c r="T140" s="119">
        <v>3.1291806219129947</v>
      </c>
      <c r="U140" s="119">
        <v>3.0490963856801807</v>
      </c>
      <c r="V140" s="119">
        <v>2.9692145047861618</v>
      </c>
      <c r="W140" s="119">
        <v>2.8895504730350772</v>
      </c>
      <c r="X140" s="119">
        <v>2.810120451705449</v>
      </c>
      <c r="Y140" s="119">
        <v>2.7267277081829233</v>
      </c>
      <c r="Z140" s="119">
        <v>2.6423155762183166</v>
      </c>
      <c r="AA140" s="119">
        <v>2.5585918978489133</v>
      </c>
      <c r="AB140" s="119">
        <v>2.4750007725110201</v>
      </c>
      <c r="AC140" s="119">
        <v>2.3915465907190221</v>
      </c>
      <c r="AD140" s="119">
        <v>2.307141269096499</v>
      </c>
      <c r="AE140" s="119">
        <v>2.2229179339354479</v>
      </c>
      <c r="AF140" s="119">
        <v>2.1388816589348369</v>
      </c>
      <c r="AG140" s="119">
        <v>2.0550378839275494</v>
      </c>
      <c r="AH140" s="119">
        <v>1.9713924228824113</v>
      </c>
      <c r="AI140" s="102"/>
      <c r="AJ140" s="119">
        <v>1.1235752186158809</v>
      </c>
      <c r="AK140" s="119">
        <v>1.1252135850741656</v>
      </c>
      <c r="AL140" s="119">
        <v>1.1265400240568932</v>
      </c>
      <c r="AM140" s="119">
        <v>1.1275497937540446</v>
      </c>
      <c r="AN140" s="119">
        <v>1.1282381432530344</v>
      </c>
      <c r="AO140" s="119">
        <v>1.1286003137371821</v>
      </c>
      <c r="AP140" s="119">
        <v>1.1282366519846687</v>
      </c>
      <c r="AQ140" s="119">
        <v>1.1275550797471261</v>
      </c>
      <c r="AR140" s="119">
        <v>1.126551811901191</v>
      </c>
      <c r="AS140" s="119">
        <v>1.1252230784584847</v>
      </c>
      <c r="AT140" s="119">
        <v>1.1235651260806883</v>
      </c>
      <c r="AU140" s="119">
        <v>1.1148644908452798</v>
      </c>
      <c r="AV140" s="119">
        <v>1.1057035701827078</v>
      </c>
      <c r="AW140" s="119">
        <v>1.0956187403182343</v>
      </c>
      <c r="AX140" s="119">
        <v>1.0848857417462905</v>
      </c>
      <c r="AY140" s="119">
        <v>1.0735065912532957</v>
      </c>
      <c r="AZ140" s="119">
        <v>1.0605076826592748</v>
      </c>
      <c r="BA140" s="119">
        <v>1.0468868983333564</v>
      </c>
      <c r="BB140" s="119">
        <v>1.0326488000776171</v>
      </c>
      <c r="BC140" s="119">
        <v>1.0177982581078384</v>
      </c>
      <c r="BD140" s="119">
        <v>1.0023404576601604</v>
      </c>
      <c r="BE140" s="119">
        <v>0.97531196822952126</v>
      </c>
      <c r="BF140" s="119">
        <v>0.94860728321782639</v>
      </c>
      <c r="BG140" s="119">
        <v>0.92106933250082057</v>
      </c>
      <c r="BH140" s="119">
        <v>0.89256320758128183</v>
      </c>
      <c r="BI140" s="119">
        <v>0.87313029455984759</v>
      </c>
      <c r="BJ140" s="119">
        <v>0.85385876356106216</v>
      </c>
      <c r="BK140" s="119">
        <v>0.8340471958926845</v>
      </c>
      <c r="BL140" s="119">
        <v>0.81370522846008331</v>
      </c>
      <c r="BM140" s="119">
        <v>0.79284290496894816</v>
      </c>
      <c r="BN140" s="119">
        <v>0.77147068283081865</v>
      </c>
      <c r="BO140" s="119"/>
      <c r="BP140" s="119">
        <f t="shared" si="62"/>
        <v>5.4667203443740835</v>
      </c>
      <c r="BQ140" s="119">
        <f t="shared" si="62"/>
        <v>5.3967708565209804</v>
      </c>
      <c r="BR140" s="119">
        <f t="shared" si="62"/>
        <v>5.3258137681190618</v>
      </c>
      <c r="BS140" s="119">
        <f t="shared" si="62"/>
        <v>5.2538457578500344</v>
      </c>
      <c r="BT140" s="119">
        <f t="shared" si="62"/>
        <v>5.1808639206247129</v>
      </c>
      <c r="BU140" s="119">
        <f t="shared" si="62"/>
        <v>5.1068657789107288</v>
      </c>
      <c r="BV140" s="119">
        <f t="shared" si="62"/>
        <v>5.0305455087138267</v>
      </c>
      <c r="BW140" s="119">
        <f t="shared" si="62"/>
        <v>4.9534858393877279</v>
      </c>
      <c r="BX140" s="119">
        <f t="shared" si="62"/>
        <v>4.8756913253504024</v>
      </c>
      <c r="BY140" s="119">
        <f t="shared" si="62"/>
        <v>4.7971670984752475</v>
      </c>
      <c r="BZ140" s="119">
        <f t="shared" si="62"/>
        <v>4.7179188816832847</v>
      </c>
      <c r="CA140" s="119">
        <f t="shared" si="62"/>
        <v>4.6315017698598053</v>
      </c>
      <c r="CB140" s="119">
        <f t="shared" si="62"/>
        <v>4.5460315019000959</v>
      </c>
      <c r="CC140" s="119">
        <f t="shared" si="62"/>
        <v>4.4589137036257531</v>
      </c>
      <c r="CD140" s="119">
        <f t="shared" si="62"/>
        <v>4.3712175099079804</v>
      </c>
      <c r="CE140" s="119">
        <f t="shared" si="58"/>
        <v>4.2829589661744034</v>
      </c>
      <c r="CF140" s="119">
        <f t="shared" si="58"/>
        <v>4.1896883045722699</v>
      </c>
      <c r="CG140" s="119">
        <f t="shared" si="58"/>
        <v>4.0959832840135366</v>
      </c>
      <c r="CH140" s="119">
        <f t="shared" si="58"/>
        <v>4.0018633048637788</v>
      </c>
      <c r="CI140" s="119">
        <f t="shared" si="58"/>
        <v>3.9073487311429158</v>
      </c>
      <c r="CJ140" s="119">
        <f t="shared" si="58"/>
        <v>3.8124609093656092</v>
      </c>
      <c r="CK140" s="119">
        <f t="shared" si="58"/>
        <v>3.7020396764124444</v>
      </c>
      <c r="CL140" s="119">
        <f t="shared" si="58"/>
        <v>3.5909228594361431</v>
      </c>
      <c r="CM140" s="119">
        <f t="shared" si="57"/>
        <v>3.4796612303497341</v>
      </c>
      <c r="CN140" s="119">
        <f t="shared" si="57"/>
        <v>3.3675639800923021</v>
      </c>
      <c r="CO140" s="119">
        <f t="shared" si="57"/>
        <v>3.2646768852788695</v>
      </c>
      <c r="CP140" s="119">
        <f t="shared" si="57"/>
        <v>3.1610000326575611</v>
      </c>
      <c r="CQ140" s="119">
        <f t="shared" si="57"/>
        <v>3.0569651298281322</v>
      </c>
      <c r="CR140" s="119">
        <f t="shared" si="57"/>
        <v>2.9525868873949204</v>
      </c>
      <c r="CS140" s="119">
        <f t="shared" si="57"/>
        <v>2.8478807888964974</v>
      </c>
      <c r="CT140" s="119">
        <f t="shared" si="57"/>
        <v>2.74286310571323</v>
      </c>
    </row>
    <row r="141" spans="1:98" s="88" customFormat="1">
      <c r="A141" s="1"/>
      <c r="B141" s="1"/>
      <c r="C141" t="s">
        <v>17</v>
      </c>
      <c r="D141" s="88">
        <v>4.3431451257582028</v>
      </c>
      <c r="E141" s="88">
        <v>4.321852807304861</v>
      </c>
      <c r="F141" s="88">
        <v>4.3006694624197657</v>
      </c>
      <c r="G141" s="88">
        <v>4.2795945297625764</v>
      </c>
      <c r="H141" s="88">
        <v>4.2586274508770394</v>
      </c>
      <c r="I141" s="88">
        <v>4.2377676701762148</v>
      </c>
      <c r="J141" s="88">
        <v>4.2147424442490005</v>
      </c>
      <c r="K141" s="88">
        <v>4.1918477726229701</v>
      </c>
      <c r="L141" s="88">
        <v>4.1690829122164956</v>
      </c>
      <c r="M141" s="88">
        <v>4.1464471241621812</v>
      </c>
      <c r="N141" s="88">
        <v>4.1239396737830498</v>
      </c>
      <c r="O141" s="88">
        <v>4.0997596129961913</v>
      </c>
      <c r="P141" s="88">
        <v>4.0757475201971207</v>
      </c>
      <c r="Q141" s="88">
        <v>4.0519022307528552</v>
      </c>
      <c r="R141" s="88">
        <v>4.0282225879518112</v>
      </c>
      <c r="S141" s="88">
        <v>4.0047074429505809</v>
      </c>
      <c r="T141" s="88">
        <v>3.9776702691140251</v>
      </c>
      <c r="U141" s="88">
        <v>3.9508477623355667</v>
      </c>
      <c r="V141" s="88">
        <v>3.9242382365614819</v>
      </c>
      <c r="W141" s="88">
        <v>3.8978400187291222</v>
      </c>
      <c r="X141" s="88">
        <v>3.8716514486678091</v>
      </c>
      <c r="Y141" s="88">
        <v>3.843886339368944</v>
      </c>
      <c r="Z141" s="88">
        <v>3.8163648175537004</v>
      </c>
      <c r="AA141" s="88">
        <v>3.7890847892924739</v>
      </c>
      <c r="AB141" s="88">
        <v>3.7620441782309024</v>
      </c>
      <c r="AC141" s="88">
        <v>3.7352409254439545</v>
      </c>
      <c r="AD141" s="88">
        <v>3.7073680608112745</v>
      </c>
      <c r="AE141" s="88">
        <v>3.679750479971037</v>
      </c>
      <c r="AF141" s="88">
        <v>3.6523858974165044</v>
      </c>
      <c r="AG141" s="88">
        <v>3.6252720476230125</v>
      </c>
      <c r="AH141" s="88">
        <v>3.5984066848750702</v>
      </c>
      <c r="AI141" s="102"/>
      <c r="AJ141" s="88">
        <v>1.1235752186158809</v>
      </c>
      <c r="AK141" s="88">
        <v>1.1348020021354801</v>
      </c>
      <c r="AL141" s="88">
        <v>1.1461435161467992</v>
      </c>
      <c r="AM141" s="88">
        <v>1.1576009845651614</v>
      </c>
      <c r="AN141" s="88">
        <v>1.1691756453426032</v>
      </c>
      <c r="AO141" s="88">
        <v>1.1808687506462818</v>
      </c>
      <c r="AP141" s="88">
        <v>1.1920388218456941</v>
      </c>
      <c r="AQ141" s="88">
        <v>1.2033175967495751</v>
      </c>
      <c r="AR141" s="88">
        <v>1.2147061950122877</v>
      </c>
      <c r="AS141" s="88">
        <v>1.2262057489950975</v>
      </c>
      <c r="AT141" s="88">
        <v>1.2378174039308509</v>
      </c>
      <c r="AU141" s="88">
        <v>1.2488977008750504</v>
      </c>
      <c r="AV141" s="88">
        <v>1.2600916509632096</v>
      </c>
      <c r="AW141" s="88">
        <v>1.2714006968925391</v>
      </c>
      <c r="AX141" s="88">
        <v>1.2828263040054122</v>
      </c>
      <c r="AY141" s="88">
        <v>1.2943699606954717</v>
      </c>
      <c r="AZ141" s="88">
        <v>1.3048233124047801</v>
      </c>
      <c r="BA141" s="88">
        <v>1.3153789401195017</v>
      </c>
      <c r="BB141" s="88">
        <v>1.3260381840419857</v>
      </c>
      <c r="BC141" s="88">
        <v>1.3368024068430961</v>
      </c>
      <c r="BD141" s="88">
        <v>1.3476729940860315</v>
      </c>
      <c r="BE141" s="88">
        <v>1.3579942230401598</v>
      </c>
      <c r="BF141" s="88">
        <v>1.3684205610782876</v>
      </c>
      <c r="BG141" s="88">
        <v>1.3789535511893205</v>
      </c>
      <c r="BH141" s="88">
        <v>1.3895947647572513</v>
      </c>
      <c r="BI141" s="88">
        <v>1.4003458021224875</v>
      </c>
      <c r="BJ141" s="88">
        <v>1.4107111269277419</v>
      </c>
      <c r="BK141" s="88">
        <v>1.4211831547015532</v>
      </c>
      <c r="BL141" s="88">
        <v>1.4317635141214722</v>
      </c>
      <c r="BM141" s="88">
        <v>1.4424538646471894</v>
      </c>
      <c r="BN141" s="88">
        <v>1.4532558971355727</v>
      </c>
      <c r="BO141" s="102"/>
      <c r="BP141" s="102">
        <f t="shared" si="62"/>
        <v>5.4667203443740835</v>
      </c>
      <c r="BQ141" s="102">
        <f t="shared" si="62"/>
        <v>5.4566548094403409</v>
      </c>
      <c r="BR141" s="102">
        <f t="shared" si="62"/>
        <v>5.4468129785665651</v>
      </c>
      <c r="BS141" s="102">
        <f t="shared" si="62"/>
        <v>5.4371955143277377</v>
      </c>
      <c r="BT141" s="102">
        <f t="shared" si="62"/>
        <v>5.4278030962196429</v>
      </c>
      <c r="BU141" s="102">
        <f t="shared" si="62"/>
        <v>5.4186364208224962</v>
      </c>
      <c r="BV141" s="102">
        <f t="shared" si="62"/>
        <v>5.4067812660946943</v>
      </c>
      <c r="BW141" s="102">
        <f t="shared" si="62"/>
        <v>5.3951653693725454</v>
      </c>
      <c r="BX141" s="102">
        <f t="shared" si="62"/>
        <v>5.3837891072287833</v>
      </c>
      <c r="BY141" s="102">
        <f t="shared" si="62"/>
        <v>5.3726528731572785</v>
      </c>
      <c r="BZ141" s="102">
        <f t="shared" si="62"/>
        <v>5.361757077713901</v>
      </c>
      <c r="CA141" s="102">
        <f t="shared" si="62"/>
        <v>5.3486573138712412</v>
      </c>
      <c r="CB141" s="102">
        <f t="shared" si="62"/>
        <v>5.3358391711603304</v>
      </c>
      <c r="CC141" s="102">
        <f t="shared" si="62"/>
        <v>5.3233029276453943</v>
      </c>
      <c r="CD141" s="102">
        <f t="shared" si="62"/>
        <v>5.3110488919572232</v>
      </c>
      <c r="CE141" s="102">
        <f t="shared" si="58"/>
        <v>5.2990774036460522</v>
      </c>
      <c r="CF141" s="102">
        <f t="shared" si="58"/>
        <v>5.2824935815188052</v>
      </c>
      <c r="CG141" s="102">
        <f t="shared" si="58"/>
        <v>5.266226702455068</v>
      </c>
      <c r="CH141" s="102">
        <f t="shared" si="58"/>
        <v>5.250276420603468</v>
      </c>
      <c r="CI141" s="102">
        <f t="shared" si="58"/>
        <v>5.2346424255722184</v>
      </c>
      <c r="CJ141" s="102">
        <f t="shared" si="58"/>
        <v>5.219324442753841</v>
      </c>
      <c r="CK141" s="102">
        <f t="shared" si="58"/>
        <v>5.2018805624091033</v>
      </c>
      <c r="CL141" s="102">
        <f t="shared" si="58"/>
        <v>5.1847853786319877</v>
      </c>
      <c r="CM141" s="102">
        <f t="shared" si="57"/>
        <v>5.1680383404817949</v>
      </c>
      <c r="CN141" s="102">
        <f t="shared" si="57"/>
        <v>5.1516389429881535</v>
      </c>
      <c r="CO141" s="102">
        <f t="shared" si="57"/>
        <v>5.1355867275664417</v>
      </c>
      <c r="CP141" s="102">
        <f t="shared" si="57"/>
        <v>5.1180791877390162</v>
      </c>
      <c r="CQ141" s="102">
        <f t="shared" si="57"/>
        <v>5.1009336346725904</v>
      </c>
      <c r="CR141" s="102">
        <f t="shared" si="57"/>
        <v>5.0841494115379771</v>
      </c>
      <c r="CS141" s="102">
        <f t="shared" si="57"/>
        <v>5.0677259122702019</v>
      </c>
      <c r="CT141" s="102">
        <f t="shared" si="57"/>
        <v>5.0516625820106427</v>
      </c>
    </row>
    <row r="142" spans="1:98" s="88" customFormat="1">
      <c r="A142" s="1"/>
      <c r="B142" s="1"/>
      <c r="C142" t="s">
        <v>182</v>
      </c>
      <c r="D142" s="88">
        <v>0</v>
      </c>
      <c r="E142" s="88">
        <v>0</v>
      </c>
      <c r="F142" s="88">
        <v>0</v>
      </c>
      <c r="G142" s="88">
        <v>0</v>
      </c>
      <c r="H142" s="88">
        <v>0</v>
      </c>
      <c r="I142" s="88">
        <v>0</v>
      </c>
      <c r="J142" s="88">
        <v>0</v>
      </c>
      <c r="K142" s="88">
        <v>0</v>
      </c>
      <c r="L142" s="88">
        <v>0</v>
      </c>
      <c r="M142" s="88">
        <v>0</v>
      </c>
      <c r="N142" s="88">
        <v>0</v>
      </c>
      <c r="O142" s="88">
        <v>0</v>
      </c>
      <c r="P142" s="88">
        <v>0</v>
      </c>
      <c r="Q142" s="88">
        <v>0</v>
      </c>
      <c r="R142" s="88">
        <v>0</v>
      </c>
      <c r="S142" s="88">
        <v>0</v>
      </c>
      <c r="T142" s="88">
        <v>0</v>
      </c>
      <c r="U142" s="88">
        <v>0</v>
      </c>
      <c r="V142" s="88">
        <v>0</v>
      </c>
      <c r="W142" s="88">
        <v>0</v>
      </c>
      <c r="X142" s="88">
        <v>0</v>
      </c>
      <c r="Y142" s="88">
        <v>0</v>
      </c>
      <c r="Z142" s="88">
        <v>0</v>
      </c>
      <c r="AA142" s="88">
        <v>0</v>
      </c>
      <c r="AB142" s="88">
        <v>0</v>
      </c>
      <c r="AC142" s="88">
        <v>0</v>
      </c>
      <c r="AD142" s="88">
        <v>0</v>
      </c>
      <c r="AE142" s="88">
        <v>0</v>
      </c>
      <c r="AF142" s="88">
        <v>0</v>
      </c>
      <c r="AG142" s="88">
        <v>0</v>
      </c>
      <c r="AH142" s="88">
        <v>0</v>
      </c>
      <c r="AI142" s="102"/>
      <c r="AJ142" s="88">
        <v>0</v>
      </c>
      <c r="AK142" s="88">
        <v>0</v>
      </c>
      <c r="AL142" s="88">
        <v>0</v>
      </c>
      <c r="AM142" s="88">
        <v>0</v>
      </c>
      <c r="AN142" s="88">
        <v>0</v>
      </c>
      <c r="AO142" s="88">
        <v>0</v>
      </c>
      <c r="AP142" s="88">
        <v>0</v>
      </c>
      <c r="AQ142" s="88">
        <v>0</v>
      </c>
      <c r="AR142" s="88">
        <v>0</v>
      </c>
      <c r="AS142" s="88">
        <v>0</v>
      </c>
      <c r="AT142" s="88">
        <v>0</v>
      </c>
      <c r="AU142" s="88">
        <v>0</v>
      </c>
      <c r="AV142" s="88">
        <v>0</v>
      </c>
      <c r="AW142" s="88">
        <v>0</v>
      </c>
      <c r="AX142" s="88">
        <v>0</v>
      </c>
      <c r="AY142" s="88">
        <v>0</v>
      </c>
      <c r="AZ142" s="88">
        <v>0</v>
      </c>
      <c r="BA142" s="88">
        <v>0</v>
      </c>
      <c r="BB142" s="88">
        <v>0</v>
      </c>
      <c r="BC142" s="88">
        <v>0</v>
      </c>
      <c r="BD142" s="88">
        <v>0</v>
      </c>
      <c r="BE142" s="88">
        <v>0</v>
      </c>
      <c r="BF142" s="88">
        <v>0</v>
      </c>
      <c r="BG142" s="88">
        <v>0</v>
      </c>
      <c r="BH142" s="88">
        <v>0</v>
      </c>
      <c r="BI142" s="88">
        <v>0</v>
      </c>
      <c r="BJ142" s="88">
        <v>0</v>
      </c>
      <c r="BK142" s="88">
        <v>0</v>
      </c>
      <c r="BL142" s="88">
        <v>0</v>
      </c>
      <c r="BM142" s="88">
        <v>0</v>
      </c>
      <c r="BN142" s="88">
        <v>0</v>
      </c>
      <c r="BO142" s="102"/>
      <c r="BP142" s="102">
        <f t="shared" si="62"/>
        <v>0</v>
      </c>
      <c r="BQ142" s="102">
        <f t="shared" si="62"/>
        <v>0</v>
      </c>
      <c r="BR142" s="102">
        <f t="shared" si="62"/>
        <v>0</v>
      </c>
      <c r="BS142" s="102">
        <f t="shared" si="62"/>
        <v>0</v>
      </c>
      <c r="BT142" s="102">
        <f t="shared" si="62"/>
        <v>0</v>
      </c>
      <c r="BU142" s="102">
        <f t="shared" si="62"/>
        <v>0</v>
      </c>
      <c r="BV142" s="102">
        <f t="shared" si="62"/>
        <v>0</v>
      </c>
      <c r="BW142" s="102">
        <f t="shared" si="62"/>
        <v>0</v>
      </c>
      <c r="BX142" s="102">
        <f t="shared" si="62"/>
        <v>0</v>
      </c>
      <c r="BY142" s="102">
        <f t="shared" si="62"/>
        <v>0</v>
      </c>
      <c r="BZ142" s="102">
        <f t="shared" si="62"/>
        <v>0</v>
      </c>
      <c r="CA142" s="102">
        <f t="shared" si="62"/>
        <v>0</v>
      </c>
      <c r="CB142" s="102">
        <f t="shared" si="62"/>
        <v>0</v>
      </c>
      <c r="CC142" s="102">
        <f t="shared" si="62"/>
        <v>0</v>
      </c>
      <c r="CD142" s="102">
        <f t="shared" si="62"/>
        <v>0</v>
      </c>
      <c r="CE142" s="102">
        <f t="shared" si="58"/>
        <v>0</v>
      </c>
      <c r="CF142" s="102">
        <f t="shared" si="58"/>
        <v>0</v>
      </c>
      <c r="CG142" s="102">
        <f t="shared" si="58"/>
        <v>0</v>
      </c>
      <c r="CH142" s="102">
        <f t="shared" si="58"/>
        <v>0</v>
      </c>
      <c r="CI142" s="102">
        <f t="shared" si="58"/>
        <v>0</v>
      </c>
      <c r="CJ142" s="102">
        <f t="shared" si="58"/>
        <v>0</v>
      </c>
      <c r="CK142" s="102">
        <f t="shared" si="58"/>
        <v>0</v>
      </c>
      <c r="CL142" s="102">
        <f t="shared" si="58"/>
        <v>0</v>
      </c>
      <c r="CM142" s="102">
        <f t="shared" si="57"/>
        <v>0</v>
      </c>
      <c r="CN142" s="102">
        <f t="shared" si="57"/>
        <v>0</v>
      </c>
      <c r="CO142" s="102">
        <f t="shared" si="57"/>
        <v>0</v>
      </c>
      <c r="CP142" s="102">
        <f t="shared" si="57"/>
        <v>0</v>
      </c>
      <c r="CQ142" s="102">
        <f t="shared" si="57"/>
        <v>0</v>
      </c>
      <c r="CR142" s="102">
        <f t="shared" si="57"/>
        <v>0</v>
      </c>
      <c r="CS142" s="102">
        <f t="shared" si="57"/>
        <v>0</v>
      </c>
      <c r="CT142" s="102">
        <f t="shared" si="57"/>
        <v>0</v>
      </c>
    </row>
    <row r="143" spans="1:98" s="88" customFormat="1">
      <c r="A143" s="1"/>
      <c r="B143" s="1"/>
      <c r="C143"/>
      <c r="D143" s="120">
        <v>0</v>
      </c>
      <c r="E143" s="120">
        <v>0</v>
      </c>
      <c r="F143" s="120">
        <v>0</v>
      </c>
      <c r="G143" s="120">
        <v>0</v>
      </c>
      <c r="H143" s="120">
        <v>0</v>
      </c>
      <c r="I143" s="120">
        <v>0</v>
      </c>
      <c r="J143" s="120">
        <v>0</v>
      </c>
      <c r="K143" s="120">
        <v>0</v>
      </c>
      <c r="L143" s="120">
        <v>0</v>
      </c>
      <c r="M143" s="120">
        <v>0</v>
      </c>
      <c r="N143" s="120">
        <v>0</v>
      </c>
      <c r="O143" s="120">
        <v>0</v>
      </c>
      <c r="P143" s="120">
        <v>0</v>
      </c>
      <c r="Q143" s="120">
        <v>0</v>
      </c>
      <c r="R143" s="120">
        <v>0</v>
      </c>
      <c r="S143" s="120">
        <v>0</v>
      </c>
      <c r="T143" s="120">
        <v>0</v>
      </c>
      <c r="U143" s="120">
        <v>0</v>
      </c>
      <c r="V143" s="120">
        <v>0</v>
      </c>
      <c r="W143" s="120">
        <v>0</v>
      </c>
      <c r="X143" s="120">
        <v>0</v>
      </c>
      <c r="Y143" s="120">
        <v>0</v>
      </c>
      <c r="Z143" s="120">
        <v>0</v>
      </c>
      <c r="AA143" s="120">
        <v>0</v>
      </c>
      <c r="AB143" s="120">
        <v>0</v>
      </c>
      <c r="AC143" s="120">
        <v>0</v>
      </c>
      <c r="AD143" s="120">
        <v>0</v>
      </c>
      <c r="AE143" s="120">
        <v>0</v>
      </c>
      <c r="AF143" s="120">
        <v>0</v>
      </c>
      <c r="AG143" s="120">
        <v>0</v>
      </c>
      <c r="AH143" s="120">
        <v>0</v>
      </c>
      <c r="AI143" s="102"/>
      <c r="AJ143" s="120">
        <v>0</v>
      </c>
      <c r="AK143" s="120">
        <v>0</v>
      </c>
      <c r="AL143" s="120">
        <v>0</v>
      </c>
      <c r="AM143" s="120">
        <v>0</v>
      </c>
      <c r="AN143" s="120">
        <v>0</v>
      </c>
      <c r="AO143" s="120">
        <v>0</v>
      </c>
      <c r="AP143" s="120">
        <v>0</v>
      </c>
      <c r="AQ143" s="120">
        <v>0</v>
      </c>
      <c r="AR143" s="120">
        <v>0</v>
      </c>
      <c r="AS143" s="120">
        <v>0</v>
      </c>
      <c r="AT143" s="120">
        <v>0</v>
      </c>
      <c r="AU143" s="120">
        <v>0</v>
      </c>
      <c r="AV143" s="120">
        <v>0</v>
      </c>
      <c r="AW143" s="120">
        <v>0</v>
      </c>
      <c r="AX143" s="120">
        <v>0</v>
      </c>
      <c r="AY143" s="120">
        <v>0</v>
      </c>
      <c r="AZ143" s="120">
        <v>0</v>
      </c>
      <c r="BA143" s="120">
        <v>0</v>
      </c>
      <c r="BB143" s="120">
        <v>0</v>
      </c>
      <c r="BC143" s="120">
        <v>0</v>
      </c>
      <c r="BD143" s="120">
        <v>0</v>
      </c>
      <c r="BE143" s="120">
        <v>0</v>
      </c>
      <c r="BF143" s="120">
        <v>0</v>
      </c>
      <c r="BG143" s="120">
        <v>0</v>
      </c>
      <c r="BH143" s="120">
        <v>0</v>
      </c>
      <c r="BI143" s="120">
        <v>0</v>
      </c>
      <c r="BJ143" s="120">
        <v>0</v>
      </c>
      <c r="BK143" s="120">
        <v>0</v>
      </c>
      <c r="BL143" s="120">
        <v>0</v>
      </c>
      <c r="BM143" s="120">
        <v>0</v>
      </c>
      <c r="BN143" s="120">
        <v>0</v>
      </c>
      <c r="BO143" s="102"/>
      <c r="BP143" s="120">
        <f t="shared" si="62"/>
        <v>0</v>
      </c>
      <c r="BQ143" s="120">
        <f t="shared" si="62"/>
        <v>0</v>
      </c>
      <c r="BR143" s="120">
        <f t="shared" si="62"/>
        <v>0</v>
      </c>
      <c r="BS143" s="120">
        <f t="shared" si="62"/>
        <v>0</v>
      </c>
      <c r="BT143" s="120">
        <f t="shared" si="62"/>
        <v>0</v>
      </c>
      <c r="BU143" s="120">
        <f t="shared" si="62"/>
        <v>0</v>
      </c>
      <c r="BV143" s="120">
        <f t="shared" si="62"/>
        <v>0</v>
      </c>
      <c r="BW143" s="120">
        <f t="shared" si="62"/>
        <v>0</v>
      </c>
      <c r="BX143" s="120">
        <f t="shared" si="62"/>
        <v>0</v>
      </c>
      <c r="BY143" s="120">
        <f t="shared" si="62"/>
        <v>0</v>
      </c>
      <c r="BZ143" s="120">
        <f t="shared" si="62"/>
        <v>0</v>
      </c>
      <c r="CA143" s="120">
        <f t="shared" si="62"/>
        <v>0</v>
      </c>
      <c r="CB143" s="120">
        <f t="shared" si="62"/>
        <v>0</v>
      </c>
      <c r="CC143" s="120">
        <f t="shared" si="62"/>
        <v>0</v>
      </c>
      <c r="CD143" s="120">
        <f t="shared" si="62"/>
        <v>0</v>
      </c>
      <c r="CE143" s="120">
        <f t="shared" si="58"/>
        <v>0</v>
      </c>
      <c r="CF143" s="120">
        <f t="shared" si="58"/>
        <v>0</v>
      </c>
      <c r="CG143" s="120">
        <f t="shared" si="58"/>
        <v>0</v>
      </c>
      <c r="CH143" s="120">
        <f t="shared" si="58"/>
        <v>0</v>
      </c>
      <c r="CI143" s="120">
        <f t="shared" si="58"/>
        <v>0</v>
      </c>
      <c r="CJ143" s="120">
        <f t="shared" si="58"/>
        <v>0</v>
      </c>
      <c r="CK143" s="120">
        <f t="shared" si="58"/>
        <v>0</v>
      </c>
      <c r="CL143" s="120">
        <f t="shared" si="58"/>
        <v>0</v>
      </c>
      <c r="CM143" s="120">
        <f t="shared" si="58"/>
        <v>0</v>
      </c>
      <c r="CN143" s="120">
        <f t="shared" si="58"/>
        <v>0</v>
      </c>
      <c r="CO143" s="120">
        <f t="shared" si="58"/>
        <v>0</v>
      </c>
      <c r="CP143" s="120">
        <f t="shared" si="58"/>
        <v>0</v>
      </c>
      <c r="CQ143" s="120">
        <f t="shared" si="58"/>
        <v>0</v>
      </c>
      <c r="CR143" s="120">
        <f t="shared" si="58"/>
        <v>0</v>
      </c>
      <c r="CS143" s="120">
        <f t="shared" si="58"/>
        <v>0</v>
      </c>
      <c r="CT143" s="120">
        <f t="shared" si="58"/>
        <v>0</v>
      </c>
    </row>
    <row r="144" spans="1:98" s="88" customFormat="1">
      <c r="A144" s="1"/>
      <c r="B144" s="1"/>
      <c r="C144"/>
      <c r="D144" s="119">
        <v>0</v>
      </c>
      <c r="E144" s="119">
        <v>0.36374414573886427</v>
      </c>
      <c r="F144" s="119">
        <v>0.74151790492138414</v>
      </c>
      <c r="G144" s="119">
        <v>1.1337277966830479</v>
      </c>
      <c r="H144" s="119">
        <v>1.5407908303183575</v>
      </c>
      <c r="I144" s="119">
        <v>1.9631347595641815</v>
      </c>
      <c r="J144" s="119">
        <v>2.3979206697350532</v>
      </c>
      <c r="K144" s="119">
        <v>2.8476389804102342</v>
      </c>
      <c r="L144" s="119">
        <v>3.3126845408501504</v>
      </c>
      <c r="M144" s="119">
        <v>3.7934615397725517</v>
      </c>
      <c r="N144" s="119">
        <v>4.2903837129386559</v>
      </c>
      <c r="O144" s="119">
        <v>5.0434072845473219</v>
      </c>
      <c r="P144" s="119">
        <v>5.8154669998934612</v>
      </c>
      <c r="Q144" s="119">
        <v>6.6069593222199616</v>
      </c>
      <c r="R144" s="119">
        <v>7.4182884357579999</v>
      </c>
      <c r="S144" s="119">
        <v>8.2498663896520625</v>
      </c>
      <c r="T144" s="119">
        <v>9.0999013312522941</v>
      </c>
      <c r="U144" s="119">
        <v>9.9707150978471333</v>
      </c>
      <c r="V144" s="119">
        <v>10.86273625420009</v>
      </c>
      <c r="W144" s="119">
        <v>11.776401693131401</v>
      </c>
      <c r="X144" s="119">
        <v>12.712156790686837</v>
      </c>
      <c r="Y144" s="119">
        <v>13.867283990110685</v>
      </c>
      <c r="Z144" s="119">
        <v>15.051615464480728</v>
      </c>
      <c r="AA144" s="119">
        <v>16.265737743976718</v>
      </c>
      <c r="AB144" s="119">
        <v>17.510247279071049</v>
      </c>
      <c r="AC144" s="119">
        <v>18.785750569547474</v>
      </c>
      <c r="AD144" s="119">
        <v>20.089541971675903</v>
      </c>
      <c r="AE144" s="119">
        <v>21.425252909257033</v>
      </c>
      <c r="AF144" s="119">
        <v>22.793513685761937</v>
      </c>
      <c r="AG144" s="119">
        <v>24.194965063167281</v>
      </c>
      <c r="AH144" s="119">
        <v>25.630258392220995</v>
      </c>
      <c r="AI144" s="119"/>
      <c r="AJ144" s="119">
        <v>0</v>
      </c>
      <c r="AK144" s="119">
        <v>0.36374414573886427</v>
      </c>
      <c r="AL144" s="119">
        <v>0.74151790492138414</v>
      </c>
      <c r="AM144" s="119">
        <v>1.1337277966830479</v>
      </c>
      <c r="AN144" s="119">
        <v>1.5407908303183575</v>
      </c>
      <c r="AO144" s="119">
        <v>1.9631347595641815</v>
      </c>
      <c r="AP144" s="119">
        <v>2.3979206697350532</v>
      </c>
      <c r="AQ144" s="119">
        <v>2.8476389804102342</v>
      </c>
      <c r="AR144" s="119">
        <v>3.3126845408501504</v>
      </c>
      <c r="AS144" s="119">
        <v>3.7934615397725517</v>
      </c>
      <c r="AT144" s="119">
        <v>4.2903837129386559</v>
      </c>
      <c r="AU144" s="119">
        <v>5.0434072845473219</v>
      </c>
      <c r="AV144" s="119">
        <v>5.8154669998934612</v>
      </c>
      <c r="AW144" s="119">
        <v>6.6069593222199616</v>
      </c>
      <c r="AX144" s="119">
        <v>7.4182884357579999</v>
      </c>
      <c r="AY144" s="119">
        <v>8.2498663896520625</v>
      </c>
      <c r="AZ144" s="119">
        <v>9.0999013312522941</v>
      </c>
      <c r="BA144" s="119">
        <v>9.9707150978471333</v>
      </c>
      <c r="BB144" s="119">
        <v>10.86273625420009</v>
      </c>
      <c r="BC144" s="119">
        <v>11.776401693131401</v>
      </c>
      <c r="BD144" s="119">
        <v>12.712156790686837</v>
      </c>
      <c r="BE144" s="119">
        <v>13.867283990110685</v>
      </c>
      <c r="BF144" s="119">
        <v>15.051615464480728</v>
      </c>
      <c r="BG144" s="119">
        <v>16.265737743976718</v>
      </c>
      <c r="BH144" s="119">
        <v>17.510247279071049</v>
      </c>
      <c r="BI144" s="119">
        <v>18.785750569547474</v>
      </c>
      <c r="BJ144" s="119">
        <v>20.089541971675903</v>
      </c>
      <c r="BK144" s="119">
        <v>21.425252909257033</v>
      </c>
      <c r="BL144" s="119">
        <v>22.793513685761937</v>
      </c>
      <c r="BM144" s="119">
        <v>24.194965063167281</v>
      </c>
      <c r="BN144" s="119">
        <v>25.630258392220995</v>
      </c>
      <c r="BO144" s="119"/>
      <c r="BP144" s="119">
        <f t="shared" si="62"/>
        <v>0</v>
      </c>
      <c r="BQ144" s="119">
        <f t="shared" si="62"/>
        <v>0.72748829147772853</v>
      </c>
      <c r="BR144" s="119">
        <f t="shared" si="62"/>
        <v>1.4830358098427683</v>
      </c>
      <c r="BS144" s="119">
        <f t="shared" si="62"/>
        <v>2.2674555933660958</v>
      </c>
      <c r="BT144" s="119">
        <f t="shared" si="62"/>
        <v>3.081581660636715</v>
      </c>
      <c r="BU144" s="119">
        <f t="shared" si="62"/>
        <v>3.926269519128363</v>
      </c>
      <c r="BV144" s="119">
        <f t="shared" si="62"/>
        <v>4.7958413394701065</v>
      </c>
      <c r="BW144" s="119">
        <f t="shared" si="62"/>
        <v>5.6952779608204684</v>
      </c>
      <c r="BX144" s="119">
        <f t="shared" si="62"/>
        <v>6.6253690817003008</v>
      </c>
      <c r="BY144" s="119">
        <f t="shared" si="62"/>
        <v>7.5869230795451035</v>
      </c>
      <c r="BZ144" s="119">
        <f t="shared" si="62"/>
        <v>8.5807674258773119</v>
      </c>
      <c r="CA144" s="119">
        <f t="shared" si="62"/>
        <v>10.086814569094644</v>
      </c>
      <c r="CB144" s="119">
        <f t="shared" si="62"/>
        <v>11.630933999786922</v>
      </c>
      <c r="CC144" s="119">
        <f t="shared" si="62"/>
        <v>13.213918644439923</v>
      </c>
      <c r="CD144" s="119">
        <f t="shared" si="62"/>
        <v>14.836576871516</v>
      </c>
      <c r="CE144" s="119">
        <f t="shared" si="58"/>
        <v>16.499732779304125</v>
      </c>
      <c r="CF144" s="119">
        <f t="shared" si="58"/>
        <v>18.199802662504588</v>
      </c>
      <c r="CG144" s="119">
        <f t="shared" si="58"/>
        <v>19.941430195694267</v>
      </c>
      <c r="CH144" s="119">
        <f t="shared" si="58"/>
        <v>21.725472508400181</v>
      </c>
      <c r="CI144" s="119">
        <f t="shared" si="58"/>
        <v>23.552803386262802</v>
      </c>
      <c r="CJ144" s="119">
        <f t="shared" si="58"/>
        <v>25.424313581373674</v>
      </c>
      <c r="CK144" s="119">
        <f t="shared" si="58"/>
        <v>27.734567980221371</v>
      </c>
      <c r="CL144" s="119">
        <f t="shared" si="58"/>
        <v>30.103230928961455</v>
      </c>
      <c r="CM144" s="119">
        <f t="shared" si="58"/>
        <v>32.531475487953436</v>
      </c>
      <c r="CN144" s="119">
        <f t="shared" si="58"/>
        <v>35.020494558142097</v>
      </c>
      <c r="CO144" s="119">
        <f t="shared" si="58"/>
        <v>37.571501139094948</v>
      </c>
      <c r="CP144" s="119">
        <f t="shared" si="58"/>
        <v>40.179083943351806</v>
      </c>
      <c r="CQ144" s="119">
        <f t="shared" si="58"/>
        <v>42.850505818514065</v>
      </c>
      <c r="CR144" s="119">
        <f t="shared" si="58"/>
        <v>45.587027371523874</v>
      </c>
      <c r="CS144" s="119">
        <f t="shared" si="58"/>
        <v>48.389930126334562</v>
      </c>
      <c r="CT144" s="119">
        <f t="shared" si="58"/>
        <v>51.26051678444199</v>
      </c>
    </row>
    <row r="145" spans="1:98" s="88" customFormat="1">
      <c r="A145" s="1"/>
      <c r="B145" s="1"/>
      <c r="C145"/>
      <c r="D145" s="120">
        <v>0</v>
      </c>
      <c r="E145" s="120">
        <v>0.18454975918628228</v>
      </c>
      <c r="F145" s="120">
        <v>0.37577228898919007</v>
      </c>
      <c r="G145" s="120">
        <v>0.57385073480945803</v>
      </c>
      <c r="H145" s="120">
        <v>0.7789727581607051</v>
      </c>
      <c r="I145" s="120">
        <v>0.9913306420517497</v>
      </c>
      <c r="J145" s="120">
        <v>1.2100288410565403</v>
      </c>
      <c r="K145" s="120">
        <v>1.4359493369793801</v>
      </c>
      <c r="L145" s="120">
        <v>1.6692766925158633</v>
      </c>
      <c r="M145" s="120">
        <v>1.91019971012768</v>
      </c>
      <c r="N145" s="120">
        <v>2.1589115239562222</v>
      </c>
      <c r="O145" s="120">
        <v>2.4046604809824492</v>
      </c>
      <c r="P145" s="120">
        <v>2.6429549531497485</v>
      </c>
      <c r="Q145" s="120">
        <v>2.9206552292545314</v>
      </c>
      <c r="R145" s="120">
        <v>3.2050331365347615</v>
      </c>
      <c r="S145" s="120">
        <v>3.4962234919214223</v>
      </c>
      <c r="T145" s="120">
        <v>3.7936264070986718</v>
      </c>
      <c r="U145" s="120">
        <v>4.0980131520904344</v>
      </c>
      <c r="V145" s="120">
        <v>4.4095238341615044</v>
      </c>
      <c r="W145" s="120">
        <v>4.7283012644492937</v>
      </c>
      <c r="X145" s="120">
        <v>5.0544910095095759</v>
      </c>
      <c r="Y145" s="120">
        <v>5.7680407033405769</v>
      </c>
      <c r="Z145" s="120">
        <v>6.1234923916780293</v>
      </c>
      <c r="AA145" s="120">
        <v>6.4870242404483323</v>
      </c>
      <c r="AB145" s="120">
        <v>6.858797005162188</v>
      </c>
      <c r="AC145" s="120">
        <v>7.2389745421465737</v>
      </c>
      <c r="AD145" s="120">
        <v>7.6266164269271508</v>
      </c>
      <c r="AE145" s="120">
        <v>8.0228943748261692</v>
      </c>
      <c r="AF145" s="120">
        <v>8.4279795295510329</v>
      </c>
      <c r="AG145" s="120">
        <v>8.8420463416749868</v>
      </c>
      <c r="AH145" s="120">
        <v>9.2652726319569787</v>
      </c>
      <c r="AI145" s="120"/>
      <c r="AJ145" s="120">
        <v>0</v>
      </c>
      <c r="AK145" s="120">
        <v>0.18454975918628228</v>
      </c>
      <c r="AL145" s="120">
        <v>0.37577228898919007</v>
      </c>
      <c r="AM145" s="120">
        <v>0.57385073480945803</v>
      </c>
      <c r="AN145" s="120">
        <v>0.7789727581607051</v>
      </c>
      <c r="AO145" s="120">
        <v>0.9913306420517497</v>
      </c>
      <c r="AP145" s="120">
        <v>1.2100288410565403</v>
      </c>
      <c r="AQ145" s="120">
        <v>1.4359493369793801</v>
      </c>
      <c r="AR145" s="120">
        <v>1.6692766925158633</v>
      </c>
      <c r="AS145" s="120">
        <v>1.91019971012768</v>
      </c>
      <c r="AT145" s="120">
        <v>2.1589115239562222</v>
      </c>
      <c r="AU145" s="120">
        <v>2.4046604809824492</v>
      </c>
      <c r="AV145" s="120">
        <v>2.6429549531497485</v>
      </c>
      <c r="AW145" s="120">
        <v>2.9206552292545314</v>
      </c>
      <c r="AX145" s="120">
        <v>3.2050331365347615</v>
      </c>
      <c r="AY145" s="120">
        <v>3.4962234919214223</v>
      </c>
      <c r="AZ145" s="120">
        <v>3.7936264070986718</v>
      </c>
      <c r="BA145" s="120">
        <v>4.0980131520904344</v>
      </c>
      <c r="BB145" s="120">
        <v>4.4095238341615044</v>
      </c>
      <c r="BC145" s="120">
        <v>4.7283012644492937</v>
      </c>
      <c r="BD145" s="120">
        <v>5.0544910095095759</v>
      </c>
      <c r="BE145" s="120">
        <v>5.7680407033405769</v>
      </c>
      <c r="BF145" s="120">
        <v>6.1234923916780293</v>
      </c>
      <c r="BG145" s="120">
        <v>6.4870242404483323</v>
      </c>
      <c r="BH145" s="120">
        <v>6.858797005162188</v>
      </c>
      <c r="BI145" s="120">
        <v>7.2389745421465737</v>
      </c>
      <c r="BJ145" s="120">
        <v>7.6266164269271508</v>
      </c>
      <c r="BK145" s="120">
        <v>8.0228943748261692</v>
      </c>
      <c r="BL145" s="120">
        <v>8.4279795295510329</v>
      </c>
      <c r="BM145" s="120">
        <v>8.8420463416749868</v>
      </c>
      <c r="BN145" s="120">
        <v>9.2652726319569787</v>
      </c>
      <c r="BO145" s="120"/>
      <c r="BP145" s="120">
        <f t="shared" si="62"/>
        <v>0</v>
      </c>
      <c r="BQ145" s="120">
        <f t="shared" si="62"/>
        <v>0.36909951837256455</v>
      </c>
      <c r="BR145" s="120">
        <f t="shared" ref="BP145:CE161" si="63">F145+AL145</f>
        <v>0.75154457797838015</v>
      </c>
      <c r="BS145" s="120">
        <f t="shared" si="63"/>
        <v>1.1477014696189161</v>
      </c>
      <c r="BT145" s="120">
        <f t="shared" si="63"/>
        <v>1.5579455163214102</v>
      </c>
      <c r="BU145" s="120">
        <f t="shared" si="63"/>
        <v>1.9826612841034994</v>
      </c>
      <c r="BV145" s="120">
        <f t="shared" si="63"/>
        <v>2.4200576821130806</v>
      </c>
      <c r="BW145" s="120">
        <f t="shared" si="63"/>
        <v>2.8718986739587602</v>
      </c>
      <c r="BX145" s="120">
        <f t="shared" si="63"/>
        <v>3.3385533850317266</v>
      </c>
      <c r="BY145" s="120">
        <f t="shared" si="63"/>
        <v>3.8203994202553599</v>
      </c>
      <c r="BZ145" s="120">
        <f t="shared" si="63"/>
        <v>4.3178230479124444</v>
      </c>
      <c r="CA145" s="120">
        <f t="shared" si="63"/>
        <v>4.8093209619648984</v>
      </c>
      <c r="CB145" s="120">
        <f t="shared" si="63"/>
        <v>5.285909906299497</v>
      </c>
      <c r="CC145" s="120">
        <f t="shared" si="63"/>
        <v>5.8413104585090627</v>
      </c>
      <c r="CD145" s="120">
        <f t="shared" si="63"/>
        <v>6.410066273069523</v>
      </c>
      <c r="CE145" s="120">
        <f t="shared" si="58"/>
        <v>6.9924469838428447</v>
      </c>
      <c r="CF145" s="120">
        <f t="shared" si="58"/>
        <v>7.5872528141973437</v>
      </c>
      <c r="CG145" s="120">
        <f t="shared" si="58"/>
        <v>8.1960263041808687</v>
      </c>
      <c r="CH145" s="120">
        <f t="shared" si="58"/>
        <v>8.8190476683230088</v>
      </c>
      <c r="CI145" s="120">
        <f t="shared" si="58"/>
        <v>9.4566025288985873</v>
      </c>
      <c r="CJ145" s="120">
        <f t="shared" si="58"/>
        <v>10.108982019019152</v>
      </c>
      <c r="CK145" s="120">
        <f t="shared" si="58"/>
        <v>11.536081406681154</v>
      </c>
      <c r="CL145" s="120">
        <f t="shared" si="58"/>
        <v>12.246984783356059</v>
      </c>
      <c r="CM145" s="120">
        <f t="shared" si="58"/>
        <v>12.974048480896665</v>
      </c>
      <c r="CN145" s="120">
        <f t="shared" ref="CM145:CT165" si="64">AB145+BH145</f>
        <v>13.717594010324376</v>
      </c>
      <c r="CO145" s="120">
        <f t="shared" si="64"/>
        <v>14.477949084293147</v>
      </c>
      <c r="CP145" s="120">
        <f t="shared" si="64"/>
        <v>15.253232853854302</v>
      </c>
      <c r="CQ145" s="120">
        <f t="shared" si="64"/>
        <v>16.045788749652338</v>
      </c>
      <c r="CR145" s="120">
        <f t="shared" si="64"/>
        <v>16.855959059102066</v>
      </c>
      <c r="CS145" s="120">
        <f t="shared" si="64"/>
        <v>17.684092683349974</v>
      </c>
      <c r="CT145" s="120">
        <f t="shared" si="64"/>
        <v>18.530545263913957</v>
      </c>
    </row>
    <row r="146" spans="1:98" s="88" customFormat="1">
      <c r="A146" s="1"/>
      <c r="B146" s="1"/>
      <c r="C146"/>
      <c r="D146" s="89">
        <v>0</v>
      </c>
      <c r="E146" s="89">
        <v>0.39470029650526328</v>
      </c>
      <c r="F146" s="89">
        <v>0.80418754469548048</v>
      </c>
      <c r="G146" s="89">
        <v>1.2286883029451303</v>
      </c>
      <c r="H146" s="89">
        <v>1.6684298876832244</v>
      </c>
      <c r="I146" s="89">
        <v>2.1236403081696338</v>
      </c>
      <c r="J146" s="89">
        <v>2.5805030408336052</v>
      </c>
      <c r="K146" s="89">
        <v>3.0519446933123575</v>
      </c>
      <c r="L146" s="89">
        <v>3.5381525359869315</v>
      </c>
      <c r="M146" s="89">
        <v>4.0393132774175768</v>
      </c>
      <c r="N146" s="89">
        <v>4.5556129669908003</v>
      </c>
      <c r="O146" s="89">
        <v>5.4177423721489788</v>
      </c>
      <c r="P146" s="89">
        <v>6.3071469547421657</v>
      </c>
      <c r="Q146" s="89">
        <v>7.2130149872974414</v>
      </c>
      <c r="R146" s="89">
        <v>8.1427833941377727</v>
      </c>
      <c r="S146" s="89">
        <v>9.0963180048014465</v>
      </c>
      <c r="T146" s="89">
        <v>10.073463867560086</v>
      </c>
      <c r="U146" s="89">
        <v>11.074044514100532</v>
      </c>
      <c r="V146" s="89">
        <v>12.097861205402936</v>
      </c>
      <c r="W146" s="89">
        <v>13.144692158406244</v>
      </c>
      <c r="X146" s="89">
        <v>14.214291753043881</v>
      </c>
      <c r="Y146" s="89">
        <v>15.741993193645214</v>
      </c>
      <c r="Z146" s="89">
        <v>17.394162925464911</v>
      </c>
      <c r="AA146" s="89">
        <v>19.059950529648937</v>
      </c>
      <c r="AB146" s="89">
        <v>20.759138768060765</v>
      </c>
      <c r="AC146" s="89">
        <v>22.49127248394511</v>
      </c>
      <c r="AD146" s="89">
        <v>24.254431158947408</v>
      </c>
      <c r="AE146" s="89">
        <v>26.049341348157448</v>
      </c>
      <c r="AF146" s="89">
        <v>27.875427435783426</v>
      </c>
      <c r="AG146" s="89">
        <v>29.732072691288174</v>
      </c>
      <c r="AH146" s="89">
        <v>31.352234872901157</v>
      </c>
      <c r="AI146" s="119"/>
      <c r="AJ146" s="89">
        <v>0</v>
      </c>
      <c r="AK146" s="89">
        <v>0.39470029650526328</v>
      </c>
      <c r="AL146" s="89">
        <v>0.80418754469548048</v>
      </c>
      <c r="AM146" s="89">
        <v>1.2286883029451303</v>
      </c>
      <c r="AN146" s="89">
        <v>1.6684298876832244</v>
      </c>
      <c r="AO146" s="89">
        <v>2.1236403081696338</v>
      </c>
      <c r="AP146" s="89">
        <v>2.5805030408336052</v>
      </c>
      <c r="AQ146" s="89">
        <v>3.0519446933123575</v>
      </c>
      <c r="AR146" s="89">
        <v>3.5381525359869315</v>
      </c>
      <c r="AS146" s="89">
        <v>4.0393132774175768</v>
      </c>
      <c r="AT146" s="89">
        <v>4.5556129669908003</v>
      </c>
      <c r="AU146" s="89">
        <v>5.4177423721489788</v>
      </c>
      <c r="AV146" s="89">
        <v>6.3071469547421657</v>
      </c>
      <c r="AW146" s="89">
        <v>7.2130149872974414</v>
      </c>
      <c r="AX146" s="89">
        <v>8.1427833941377727</v>
      </c>
      <c r="AY146" s="89">
        <v>9.0963180048014465</v>
      </c>
      <c r="AZ146" s="89">
        <v>10.073463867560086</v>
      </c>
      <c r="BA146" s="89">
        <v>11.074044514100532</v>
      </c>
      <c r="BB146" s="89">
        <v>12.097861205402936</v>
      </c>
      <c r="BC146" s="89">
        <v>13.144692158406244</v>
      </c>
      <c r="BD146" s="89">
        <v>14.214291753043881</v>
      </c>
      <c r="BE146" s="89">
        <v>15.741993193645214</v>
      </c>
      <c r="BF146" s="89">
        <v>17.394162925464911</v>
      </c>
      <c r="BG146" s="89">
        <v>19.059950529648937</v>
      </c>
      <c r="BH146" s="89">
        <v>20.759138768060765</v>
      </c>
      <c r="BI146" s="89">
        <v>22.49127248394511</v>
      </c>
      <c r="BJ146" s="89">
        <v>24.254431158947408</v>
      </c>
      <c r="BK146" s="89">
        <v>26.049341348157448</v>
      </c>
      <c r="BL146" s="89">
        <v>27.875427435783426</v>
      </c>
      <c r="BM146" s="89">
        <v>29.732072691288174</v>
      </c>
      <c r="BN146" s="89">
        <v>31.352234872901157</v>
      </c>
      <c r="BO146" s="119"/>
      <c r="BP146" s="89">
        <f t="shared" si="63"/>
        <v>0</v>
      </c>
      <c r="BQ146" s="89">
        <f t="shared" si="63"/>
        <v>0.78940059301052656</v>
      </c>
      <c r="BR146" s="89">
        <f t="shared" si="63"/>
        <v>1.608375089390961</v>
      </c>
      <c r="BS146" s="89">
        <f t="shared" si="63"/>
        <v>2.4573766058902606</v>
      </c>
      <c r="BT146" s="89">
        <f t="shared" si="63"/>
        <v>3.3368597753664488</v>
      </c>
      <c r="BU146" s="89">
        <f t="shared" si="63"/>
        <v>4.2472806163392676</v>
      </c>
      <c r="BV146" s="89">
        <f t="shared" si="63"/>
        <v>5.1610060816672103</v>
      </c>
      <c r="BW146" s="89">
        <f t="shared" si="63"/>
        <v>6.103889386624715</v>
      </c>
      <c r="BX146" s="89">
        <f t="shared" si="63"/>
        <v>7.0763050719738629</v>
      </c>
      <c r="BY146" s="89">
        <f t="shared" si="63"/>
        <v>8.0786265548351537</v>
      </c>
      <c r="BZ146" s="89">
        <f t="shared" si="63"/>
        <v>9.1112259339816006</v>
      </c>
      <c r="CA146" s="89">
        <f t="shared" si="63"/>
        <v>10.835484744297958</v>
      </c>
      <c r="CB146" s="89">
        <f t="shared" si="63"/>
        <v>12.614293909484331</v>
      </c>
      <c r="CC146" s="89">
        <f t="shared" si="63"/>
        <v>14.426029974594883</v>
      </c>
      <c r="CD146" s="89">
        <f t="shared" si="63"/>
        <v>16.285566788275545</v>
      </c>
      <c r="CE146" s="89">
        <f t="shared" si="63"/>
        <v>18.192636009602893</v>
      </c>
      <c r="CF146" s="89">
        <f t="shared" ref="CE146:CS165" si="65">T146+AZ146</f>
        <v>20.146927735120173</v>
      </c>
      <c r="CG146" s="89">
        <f t="shared" si="65"/>
        <v>22.148089028201063</v>
      </c>
      <c r="CH146" s="89">
        <f t="shared" si="65"/>
        <v>24.195722410805871</v>
      </c>
      <c r="CI146" s="89">
        <f t="shared" si="65"/>
        <v>26.289384316812487</v>
      </c>
      <c r="CJ146" s="89">
        <f t="shared" si="65"/>
        <v>28.428583506087762</v>
      </c>
      <c r="CK146" s="89">
        <f t="shared" si="65"/>
        <v>31.483986387290429</v>
      </c>
      <c r="CL146" s="89">
        <f t="shared" si="65"/>
        <v>34.788325850929823</v>
      </c>
      <c r="CM146" s="89">
        <f t="shared" si="64"/>
        <v>38.119901059297874</v>
      </c>
      <c r="CN146" s="89">
        <f t="shared" si="64"/>
        <v>41.518277536121531</v>
      </c>
      <c r="CO146" s="89">
        <f t="shared" si="64"/>
        <v>44.98254496789022</v>
      </c>
      <c r="CP146" s="89">
        <f t="shared" si="64"/>
        <v>48.508862317894817</v>
      </c>
      <c r="CQ146" s="89">
        <f t="shared" si="64"/>
        <v>52.098682696314896</v>
      </c>
      <c r="CR146" s="89">
        <f t="shared" si="64"/>
        <v>55.750854871566851</v>
      </c>
      <c r="CS146" s="89">
        <f t="shared" si="64"/>
        <v>59.464145382576348</v>
      </c>
      <c r="CT146" s="89">
        <f t="shared" si="64"/>
        <v>62.704469745802314</v>
      </c>
    </row>
    <row r="147" spans="1:98" s="88" customFormat="1">
      <c r="A147" s="1"/>
      <c r="B147" s="1"/>
      <c r="C147"/>
      <c r="D147" s="93">
        <v>46.844581662413418</v>
      </c>
      <c r="E147" s="93">
        <v>47.234035096965279</v>
      </c>
      <c r="F147" s="93">
        <v>47.621987624565769</v>
      </c>
      <c r="G147" s="93">
        <v>48.008351499019518</v>
      </c>
      <c r="H147" s="93">
        <v>48.393037784813579</v>
      </c>
      <c r="I147" s="93">
        <v>48.775956357278133</v>
      </c>
      <c r="J147" s="93">
        <v>49.157015903205668</v>
      </c>
      <c r="K147" s="93">
        <v>49.536123921943776</v>
      </c>
      <c r="L147" s="93">
        <v>49.913186726977663</v>
      </c>
      <c r="M147" s="93">
        <v>50.288109448018446</v>
      </c>
      <c r="N147" s="93">
        <v>50.660796033613771</v>
      </c>
      <c r="O147" s="93">
        <v>50.808275762911556</v>
      </c>
      <c r="P147" s="93">
        <v>50.958143380913342</v>
      </c>
      <c r="Q147" s="93">
        <v>51.066263697813241</v>
      </c>
      <c r="R147" s="93">
        <v>51.163612275553533</v>
      </c>
      <c r="S147" s="93">
        <v>51.250087328616139</v>
      </c>
      <c r="T147" s="93">
        <v>51.325591573650918</v>
      </c>
      <c r="U147" s="93">
        <v>51.39003246461882</v>
      </c>
      <c r="V147" s="93">
        <v>51.443322434927921</v>
      </c>
      <c r="W147" s="93">
        <v>51.485379146728192</v>
      </c>
      <c r="X147" s="93">
        <v>51.51612574753419</v>
      </c>
      <c r="Y147" s="93">
        <v>51.053307874542298</v>
      </c>
      <c r="Z147" s="93">
        <v>50.902012081386907</v>
      </c>
      <c r="AA147" s="93">
        <v>50.732446015889487</v>
      </c>
      <c r="AB147" s="93">
        <v>50.543510433848525</v>
      </c>
      <c r="AC147" s="93">
        <v>50.335127318721405</v>
      </c>
      <c r="AD147" s="93">
        <v>50.107232022321469</v>
      </c>
      <c r="AE147" s="93">
        <v>49.859773916217442</v>
      </c>
      <c r="AF147" s="93">
        <v>49.592717061693463</v>
      </c>
      <c r="AG147" s="93">
        <v>49.306040898628197</v>
      </c>
      <c r="AH147" s="93">
        <v>48.999740953655724</v>
      </c>
      <c r="AI147" s="152"/>
      <c r="AJ147" s="93">
        <v>46.844581662413418</v>
      </c>
      <c r="AK147" s="93">
        <v>47.234035096965279</v>
      </c>
      <c r="AL147" s="93">
        <v>47.621987624565769</v>
      </c>
      <c r="AM147" s="93">
        <v>48.008351499019518</v>
      </c>
      <c r="AN147" s="93">
        <v>48.393037784813579</v>
      </c>
      <c r="AO147" s="93">
        <v>48.775956357278133</v>
      </c>
      <c r="AP147" s="93">
        <v>49.157015903205668</v>
      </c>
      <c r="AQ147" s="93">
        <v>49.536123921943776</v>
      </c>
      <c r="AR147" s="93">
        <v>49.913186726977663</v>
      </c>
      <c r="AS147" s="93">
        <v>50.288109448018446</v>
      </c>
      <c r="AT147" s="93">
        <v>50.660796033613771</v>
      </c>
      <c r="AU147" s="93">
        <v>50.808275762911556</v>
      </c>
      <c r="AV147" s="93">
        <v>50.958143380913342</v>
      </c>
      <c r="AW147" s="93">
        <v>51.066263697813241</v>
      </c>
      <c r="AX147" s="93">
        <v>51.163612275553533</v>
      </c>
      <c r="AY147" s="93">
        <v>51.250087328616139</v>
      </c>
      <c r="AZ147" s="93">
        <v>51.325591573650918</v>
      </c>
      <c r="BA147" s="93">
        <v>51.39003246461882</v>
      </c>
      <c r="BB147" s="93">
        <v>51.443322434927921</v>
      </c>
      <c r="BC147" s="93">
        <v>51.485379146728192</v>
      </c>
      <c r="BD147" s="93">
        <v>51.51612574753419</v>
      </c>
      <c r="BE147" s="93">
        <v>51.053307874542298</v>
      </c>
      <c r="BF147" s="93">
        <v>50.902012081386907</v>
      </c>
      <c r="BG147" s="93">
        <v>50.732446015889487</v>
      </c>
      <c r="BH147" s="93">
        <v>50.543510433848525</v>
      </c>
      <c r="BI147" s="93">
        <v>50.335127318721405</v>
      </c>
      <c r="BJ147" s="93">
        <v>50.107232022321469</v>
      </c>
      <c r="BK147" s="93">
        <v>49.859773916217442</v>
      </c>
      <c r="BL147" s="93">
        <v>49.592717061693463</v>
      </c>
      <c r="BM147" s="93">
        <v>49.306040898628197</v>
      </c>
      <c r="BN147" s="93">
        <v>48.999740953655724</v>
      </c>
      <c r="BO147" s="152"/>
      <c r="BP147" s="107">
        <f t="shared" si="63"/>
        <v>93.689163324826836</v>
      </c>
      <c r="BQ147" s="107">
        <f t="shared" si="63"/>
        <v>94.468070193930558</v>
      </c>
      <c r="BR147" s="107">
        <f t="shared" si="63"/>
        <v>95.243975249131537</v>
      </c>
      <c r="BS147" s="107">
        <f t="shared" si="63"/>
        <v>96.016702998039037</v>
      </c>
      <c r="BT147" s="107">
        <f t="shared" si="63"/>
        <v>96.786075569627158</v>
      </c>
      <c r="BU147" s="107">
        <f t="shared" si="63"/>
        <v>97.551912714556266</v>
      </c>
      <c r="BV147" s="107">
        <f t="shared" si="63"/>
        <v>98.314031806411336</v>
      </c>
      <c r="BW147" s="107">
        <f t="shared" si="63"/>
        <v>99.072247843887553</v>
      </c>
      <c r="BX147" s="107">
        <f t="shared" si="63"/>
        <v>99.826373453955327</v>
      </c>
      <c r="BY147" s="107">
        <f t="shared" si="63"/>
        <v>100.57621889603689</v>
      </c>
      <c r="BZ147" s="107">
        <f t="shared" si="63"/>
        <v>101.32159206722754</v>
      </c>
      <c r="CA147" s="107">
        <f t="shared" si="63"/>
        <v>101.61655152582311</v>
      </c>
      <c r="CB147" s="107">
        <f t="shared" si="63"/>
        <v>101.91628676182668</v>
      </c>
      <c r="CC147" s="107">
        <f t="shared" si="63"/>
        <v>102.13252739562648</v>
      </c>
      <c r="CD147" s="107">
        <f t="shared" si="63"/>
        <v>102.32722455110707</v>
      </c>
      <c r="CE147" s="107">
        <f t="shared" si="65"/>
        <v>102.50017465723228</v>
      </c>
      <c r="CF147" s="107">
        <f t="shared" si="65"/>
        <v>102.65118314730184</v>
      </c>
      <c r="CG147" s="107">
        <f t="shared" si="65"/>
        <v>102.78006492923764</v>
      </c>
      <c r="CH147" s="107">
        <f t="shared" si="65"/>
        <v>102.88664486985584</v>
      </c>
      <c r="CI147" s="107">
        <f t="shared" si="65"/>
        <v>102.97075829345638</v>
      </c>
      <c r="CJ147" s="107">
        <f t="shared" si="65"/>
        <v>103.03225149506838</v>
      </c>
      <c r="CK147" s="107">
        <f t="shared" si="65"/>
        <v>102.1066157490846</v>
      </c>
      <c r="CL147" s="107">
        <f t="shared" si="65"/>
        <v>101.80402416277381</v>
      </c>
      <c r="CM147" s="107">
        <f t="shared" si="64"/>
        <v>101.46489203177897</v>
      </c>
      <c r="CN147" s="107">
        <f t="shared" si="64"/>
        <v>101.08702086769705</v>
      </c>
      <c r="CO147" s="107">
        <f t="shared" si="64"/>
        <v>100.67025463744281</v>
      </c>
      <c r="CP147" s="107">
        <f t="shared" si="64"/>
        <v>100.21446404464294</v>
      </c>
      <c r="CQ147" s="107">
        <f t="shared" si="64"/>
        <v>99.719547832434884</v>
      </c>
      <c r="CR147" s="107">
        <f t="shared" si="64"/>
        <v>99.185434123386926</v>
      </c>
      <c r="CS147" s="107">
        <f t="shared" si="64"/>
        <v>98.612081797256394</v>
      </c>
      <c r="CT147" s="107">
        <f t="shared" si="64"/>
        <v>97.999481907311448</v>
      </c>
    </row>
    <row r="148" spans="1:98" s="88" customFormat="1">
      <c r="A148" s="1"/>
      <c r="B148" s="1"/>
      <c r="C148"/>
      <c r="D148" s="109">
        <v>12.379169704702877</v>
      </c>
      <c r="E148" s="109">
        <v>12.229688607790319</v>
      </c>
      <c r="F148" s="109">
        <v>12.073203852741992</v>
      </c>
      <c r="G148" s="109">
        <v>11.9095324904427</v>
      </c>
      <c r="H148" s="109">
        <v>11.738487480196984</v>
      </c>
      <c r="I148" s="109">
        <v>11.559877604328227</v>
      </c>
      <c r="J148" s="109">
        <v>11.373507381062117</v>
      </c>
      <c r="K148" s="109">
        <v>11.17917697566085</v>
      </c>
      <c r="L148" s="109">
        <v>10.976682109773805</v>
      </c>
      <c r="M148" s="109">
        <v>10.765813968969722</v>
      </c>
      <c r="N148" s="109">
        <v>10.546359108414764</v>
      </c>
      <c r="O148" s="109">
        <v>10.201141924836172</v>
      </c>
      <c r="P148" s="109">
        <v>9.8437610259996404</v>
      </c>
      <c r="Q148" s="109">
        <v>9.4785436883963943</v>
      </c>
      <c r="R148" s="109">
        <v>9.102193244642061</v>
      </c>
      <c r="S148" s="109">
        <v>8.7145710665043872</v>
      </c>
      <c r="T148" s="109">
        <v>8.3155404146487371</v>
      </c>
      <c r="U148" s="109">
        <v>7.9049666127805152</v>
      </c>
      <c r="V148" s="109">
        <v>7.4827172280967797</v>
      </c>
      <c r="W148" s="109">
        <v>7.0486622582150416</v>
      </c>
      <c r="X148" s="109">
        <v>6.6026743247509501</v>
      </c>
      <c r="Y148" s="109">
        <v>6.0208657433183745</v>
      </c>
      <c r="Z148" s="109">
        <v>5.3824566726409255</v>
      </c>
      <c r="AA148" s="109">
        <v>4.732973177227966</v>
      </c>
      <c r="AB148" s="109">
        <v>4.0677883230557601</v>
      </c>
      <c r="AC148" s="109">
        <v>3.386652796639241</v>
      </c>
      <c r="AD148" s="109">
        <v>2.6893255772722613</v>
      </c>
      <c r="AE148" s="109">
        <v>1.9755747700398398</v>
      </c>
      <c r="AF148" s="109">
        <v>1.2451784658184974</v>
      </c>
      <c r="AG148" s="109">
        <v>0.49792562862786538</v>
      </c>
      <c r="AH148" s="109">
        <v>0</v>
      </c>
      <c r="AI148" s="153"/>
      <c r="AJ148" s="109">
        <v>12.379169704702877</v>
      </c>
      <c r="AK148" s="109">
        <v>12.229688607790319</v>
      </c>
      <c r="AL148" s="109">
        <v>12.073203852741992</v>
      </c>
      <c r="AM148" s="109">
        <v>11.9095324904427</v>
      </c>
      <c r="AN148" s="109">
        <v>11.738487480196984</v>
      </c>
      <c r="AO148" s="109">
        <v>11.559877604328227</v>
      </c>
      <c r="AP148" s="109">
        <v>11.373507381062117</v>
      </c>
      <c r="AQ148" s="109">
        <v>11.17917697566085</v>
      </c>
      <c r="AR148" s="109">
        <v>10.976682109773805</v>
      </c>
      <c r="AS148" s="109">
        <v>10.765813968969722</v>
      </c>
      <c r="AT148" s="109">
        <v>10.546359108414764</v>
      </c>
      <c r="AU148" s="109">
        <v>10.201141924836172</v>
      </c>
      <c r="AV148" s="109">
        <v>9.8437610259996404</v>
      </c>
      <c r="AW148" s="109">
        <v>9.4785436883963943</v>
      </c>
      <c r="AX148" s="109">
        <v>9.102193244642061</v>
      </c>
      <c r="AY148" s="109">
        <v>8.7145710665043872</v>
      </c>
      <c r="AZ148" s="109">
        <v>8.3155404146487371</v>
      </c>
      <c r="BA148" s="109">
        <v>7.9049666127805152</v>
      </c>
      <c r="BB148" s="109">
        <v>7.4827172280967797</v>
      </c>
      <c r="BC148" s="109">
        <v>7.0486622582150416</v>
      </c>
      <c r="BD148" s="109">
        <v>6.6026743247509501</v>
      </c>
      <c r="BE148" s="109">
        <v>6.0208657433183745</v>
      </c>
      <c r="BF148" s="109">
        <v>5.3824566726409255</v>
      </c>
      <c r="BG148" s="109">
        <v>4.732973177227966</v>
      </c>
      <c r="BH148" s="109">
        <v>4.0677883230557601</v>
      </c>
      <c r="BI148" s="109">
        <v>3.386652796639241</v>
      </c>
      <c r="BJ148" s="109">
        <v>2.6893255772722613</v>
      </c>
      <c r="BK148" s="109">
        <v>1.9755747700398398</v>
      </c>
      <c r="BL148" s="109">
        <v>1.2451784658184974</v>
      </c>
      <c r="BM148" s="109">
        <v>0.49792562862786538</v>
      </c>
      <c r="BN148" s="109">
        <v>0</v>
      </c>
      <c r="BO148" s="153"/>
      <c r="BP148" s="109">
        <f t="shared" si="63"/>
        <v>24.758339409405753</v>
      </c>
      <c r="BQ148" s="109">
        <f t="shared" si="63"/>
        <v>24.459377215580638</v>
      </c>
      <c r="BR148" s="109">
        <f t="shared" si="63"/>
        <v>24.146407705483984</v>
      </c>
      <c r="BS148" s="109">
        <f t="shared" si="63"/>
        <v>23.8190649808854</v>
      </c>
      <c r="BT148" s="109">
        <f t="shared" si="63"/>
        <v>23.476974960393967</v>
      </c>
      <c r="BU148" s="109">
        <f t="shared" si="63"/>
        <v>23.119755208656454</v>
      </c>
      <c r="BV148" s="109">
        <f t="shared" si="63"/>
        <v>22.747014762124234</v>
      </c>
      <c r="BW148" s="109">
        <f t="shared" si="63"/>
        <v>22.3583539513217</v>
      </c>
      <c r="BX148" s="109">
        <f t="shared" si="63"/>
        <v>21.953364219547609</v>
      </c>
      <c r="BY148" s="109">
        <f t="shared" si="63"/>
        <v>21.531627937939444</v>
      </c>
      <c r="BZ148" s="109">
        <f t="shared" si="63"/>
        <v>21.092718216829528</v>
      </c>
      <c r="CA148" s="109">
        <f t="shared" si="63"/>
        <v>20.402283849672344</v>
      </c>
      <c r="CB148" s="109">
        <f t="shared" si="63"/>
        <v>19.687522051999281</v>
      </c>
      <c r="CC148" s="109">
        <f t="shared" si="63"/>
        <v>18.957087376792789</v>
      </c>
      <c r="CD148" s="109">
        <f t="shared" si="63"/>
        <v>18.204386489284122</v>
      </c>
      <c r="CE148" s="109">
        <f t="shared" si="65"/>
        <v>17.429142133008774</v>
      </c>
      <c r="CF148" s="109">
        <f t="shared" si="65"/>
        <v>16.631080829297474</v>
      </c>
      <c r="CG148" s="109">
        <f t="shared" si="65"/>
        <v>15.80993322556103</v>
      </c>
      <c r="CH148" s="109">
        <f t="shared" si="65"/>
        <v>14.965434456193559</v>
      </c>
      <c r="CI148" s="109">
        <f t="shared" si="65"/>
        <v>14.097324516430083</v>
      </c>
      <c r="CJ148" s="109">
        <f t="shared" si="65"/>
        <v>13.2053486495019</v>
      </c>
      <c r="CK148" s="109">
        <f t="shared" si="65"/>
        <v>12.041731486636749</v>
      </c>
      <c r="CL148" s="109">
        <f t="shared" si="65"/>
        <v>10.764913345281851</v>
      </c>
      <c r="CM148" s="109">
        <f t="shared" si="64"/>
        <v>9.4659463544559319</v>
      </c>
      <c r="CN148" s="109">
        <f t="shared" si="64"/>
        <v>8.1355766461115202</v>
      </c>
      <c r="CO148" s="109">
        <f t="shared" si="64"/>
        <v>6.773305593278482</v>
      </c>
      <c r="CP148" s="109">
        <f t="shared" si="64"/>
        <v>5.3786511545445226</v>
      </c>
      <c r="CQ148" s="109">
        <f t="shared" si="64"/>
        <v>3.9511495400796797</v>
      </c>
      <c r="CR148" s="109">
        <f t="shared" si="64"/>
        <v>2.4903569316369949</v>
      </c>
      <c r="CS148" s="109">
        <f t="shared" si="64"/>
        <v>0.99585125725573076</v>
      </c>
      <c r="CT148" s="109">
        <f t="shared" si="64"/>
        <v>0</v>
      </c>
    </row>
    <row r="149" spans="1:98" s="88" customFormat="1">
      <c r="A149" s="1"/>
      <c r="B149" s="1"/>
      <c r="C149"/>
      <c r="D149" s="119">
        <v>17.63451512942034</v>
      </c>
      <c r="E149" s="119">
        <v>17.89028599241496</v>
      </c>
      <c r="F149" s="119">
        <v>18.146825145035919</v>
      </c>
      <c r="G149" s="119">
        <v>18.404191763691742</v>
      </c>
      <c r="H149" s="119">
        <v>18.662448591004782</v>
      </c>
      <c r="I149" s="119">
        <v>18.921662055674837</v>
      </c>
      <c r="J149" s="119">
        <v>19.181902395405185</v>
      </c>
      <c r="K149" s="119">
        <v>19.443243782957936</v>
      </c>
      <c r="L149" s="119">
        <v>19.705764455406722</v>
      </c>
      <c r="M149" s="119">
        <v>19.969546846656328</v>
      </c>
      <c r="N149" s="119">
        <v>20.234677723299971</v>
      </c>
      <c r="O149" s="119">
        <v>20.422891339553036</v>
      </c>
      <c r="P149" s="119">
        <v>20.606654039661528</v>
      </c>
      <c r="Q149" s="119">
        <v>20.787845370156841</v>
      </c>
      <c r="R149" s="119">
        <v>20.965324520099937</v>
      </c>
      <c r="S149" s="119">
        <v>21.1392273856579</v>
      </c>
      <c r="T149" s="119">
        <v>21.309696839707755</v>
      </c>
      <c r="U149" s="119">
        <v>21.476882853691386</v>
      </c>
      <c r="V149" s="119">
        <v>21.640942619719013</v>
      </c>
      <c r="W149" s="119">
        <v>21.802040672874696</v>
      </c>
      <c r="X149" s="119">
        <v>21.96034901367549</v>
      </c>
      <c r="Y149" s="119">
        <v>21.882565345049137</v>
      </c>
      <c r="Z149" s="119">
        <v>21.792737087538534</v>
      </c>
      <c r="AA149" s="119">
        <v>21.70612947160733</v>
      </c>
      <c r="AB149" s="119">
        <v>21.611397950763791</v>
      </c>
      <c r="AC149" s="119">
        <v>21.509000959134386</v>
      </c>
      <c r="AD149" s="119">
        <v>21.399401132942486</v>
      </c>
      <c r="AE149" s="119">
        <v>21.283064577532688</v>
      </c>
      <c r="AF149" s="119">
        <v>21.160460110738285</v>
      </c>
      <c r="AG149" s="119">
        <v>21.032058482701768</v>
      </c>
      <c r="AH149" s="119">
        <v>20.898331572293753</v>
      </c>
      <c r="AI149" s="119"/>
      <c r="AJ149" s="119">
        <v>17.63451512942034</v>
      </c>
      <c r="AK149" s="119">
        <v>17.89028599241496</v>
      </c>
      <c r="AL149" s="119">
        <v>18.146825145035919</v>
      </c>
      <c r="AM149" s="119">
        <v>18.404191763691742</v>
      </c>
      <c r="AN149" s="119">
        <v>18.662448591004782</v>
      </c>
      <c r="AO149" s="119">
        <v>18.921662055674837</v>
      </c>
      <c r="AP149" s="119">
        <v>19.181902395405185</v>
      </c>
      <c r="AQ149" s="119">
        <v>19.443243782957936</v>
      </c>
      <c r="AR149" s="119">
        <v>19.705764455406722</v>
      </c>
      <c r="AS149" s="119">
        <v>19.969546846656328</v>
      </c>
      <c r="AT149" s="119">
        <v>20.234677723299971</v>
      </c>
      <c r="AU149" s="119">
        <v>20.422891339553036</v>
      </c>
      <c r="AV149" s="119">
        <v>20.606654039661528</v>
      </c>
      <c r="AW149" s="119">
        <v>20.787845370156841</v>
      </c>
      <c r="AX149" s="119">
        <v>20.965324520099937</v>
      </c>
      <c r="AY149" s="119">
        <v>21.1392273856579</v>
      </c>
      <c r="AZ149" s="119">
        <v>21.309696839707755</v>
      </c>
      <c r="BA149" s="119">
        <v>21.476882853691386</v>
      </c>
      <c r="BB149" s="119">
        <v>21.640942619719013</v>
      </c>
      <c r="BC149" s="119">
        <v>21.802040672874696</v>
      </c>
      <c r="BD149" s="119">
        <v>21.96034901367549</v>
      </c>
      <c r="BE149" s="119">
        <v>21.882565345049137</v>
      </c>
      <c r="BF149" s="119">
        <v>21.792737087538534</v>
      </c>
      <c r="BG149" s="119">
        <v>21.70612947160733</v>
      </c>
      <c r="BH149" s="119">
        <v>21.611397950763791</v>
      </c>
      <c r="BI149" s="119">
        <v>21.509000959134386</v>
      </c>
      <c r="BJ149" s="119">
        <v>21.399401132942486</v>
      </c>
      <c r="BK149" s="119">
        <v>21.283064577532688</v>
      </c>
      <c r="BL149" s="119">
        <v>21.160460110738285</v>
      </c>
      <c r="BM149" s="119">
        <v>21.032058482701768</v>
      </c>
      <c r="BN149" s="119">
        <v>20.898331572293753</v>
      </c>
      <c r="BO149" s="119"/>
      <c r="BP149" s="119">
        <f t="shared" si="63"/>
        <v>35.269030258840679</v>
      </c>
      <c r="BQ149" s="119">
        <f t="shared" si="63"/>
        <v>35.780571984829919</v>
      </c>
      <c r="BR149" s="119">
        <f t="shared" si="63"/>
        <v>36.293650290071838</v>
      </c>
      <c r="BS149" s="119">
        <f t="shared" si="63"/>
        <v>36.808383527383484</v>
      </c>
      <c r="BT149" s="119">
        <f t="shared" si="63"/>
        <v>37.324897182009565</v>
      </c>
      <c r="BU149" s="119">
        <f t="shared" si="63"/>
        <v>37.843324111349673</v>
      </c>
      <c r="BV149" s="119">
        <f t="shared" si="63"/>
        <v>38.36380479081037</v>
      </c>
      <c r="BW149" s="119">
        <f t="shared" si="63"/>
        <v>38.886487565915871</v>
      </c>
      <c r="BX149" s="119">
        <f t="shared" si="63"/>
        <v>39.411528910813445</v>
      </c>
      <c r="BY149" s="119">
        <f t="shared" si="63"/>
        <v>39.939093693312657</v>
      </c>
      <c r="BZ149" s="119">
        <f t="shared" si="63"/>
        <v>40.469355446599941</v>
      </c>
      <c r="CA149" s="119">
        <f t="shared" si="63"/>
        <v>40.845782679106073</v>
      </c>
      <c r="CB149" s="119">
        <f t="shared" si="63"/>
        <v>41.213308079323056</v>
      </c>
      <c r="CC149" s="119">
        <f t="shared" si="63"/>
        <v>41.575690740313682</v>
      </c>
      <c r="CD149" s="119">
        <f t="shared" si="63"/>
        <v>41.930649040199874</v>
      </c>
      <c r="CE149" s="119">
        <f t="shared" si="65"/>
        <v>42.278454771315801</v>
      </c>
      <c r="CF149" s="119">
        <f t="shared" si="65"/>
        <v>42.619393679415509</v>
      </c>
      <c r="CG149" s="119">
        <f t="shared" si="65"/>
        <v>42.953765707382772</v>
      </c>
      <c r="CH149" s="119">
        <f t="shared" si="65"/>
        <v>43.281885239438026</v>
      </c>
      <c r="CI149" s="119">
        <f t="shared" si="65"/>
        <v>43.604081345749393</v>
      </c>
      <c r="CJ149" s="119">
        <f t="shared" si="65"/>
        <v>43.92069802735098</v>
      </c>
      <c r="CK149" s="119">
        <f t="shared" si="65"/>
        <v>43.765130690098275</v>
      </c>
      <c r="CL149" s="119">
        <f t="shared" si="65"/>
        <v>43.585474175077067</v>
      </c>
      <c r="CM149" s="119">
        <f t="shared" si="64"/>
        <v>43.41225894321466</v>
      </c>
      <c r="CN149" s="119">
        <f t="shared" si="64"/>
        <v>43.222795901527583</v>
      </c>
      <c r="CO149" s="119">
        <f t="shared" si="64"/>
        <v>43.018001918268773</v>
      </c>
      <c r="CP149" s="119">
        <f t="shared" si="64"/>
        <v>42.798802265884973</v>
      </c>
      <c r="CQ149" s="119">
        <f t="shared" si="64"/>
        <v>42.566129155065376</v>
      </c>
      <c r="CR149" s="119">
        <f t="shared" si="64"/>
        <v>42.32092022147657</v>
      </c>
      <c r="CS149" s="119">
        <f t="shared" si="64"/>
        <v>42.064116965403535</v>
      </c>
      <c r="CT149" s="119">
        <f t="shared" si="64"/>
        <v>41.796663144587505</v>
      </c>
    </row>
    <row r="150" spans="1:98" s="88" customFormat="1">
      <c r="A150" s="1"/>
      <c r="B150" s="1"/>
      <c r="C150"/>
      <c r="D150" s="88">
        <v>0</v>
      </c>
      <c r="E150" s="88">
        <v>0</v>
      </c>
      <c r="F150" s="88">
        <v>0</v>
      </c>
      <c r="G150" s="88">
        <v>0</v>
      </c>
      <c r="H150" s="88">
        <v>0</v>
      </c>
      <c r="I150" s="88">
        <v>0</v>
      </c>
      <c r="J150" s="88">
        <v>0</v>
      </c>
      <c r="K150" s="88">
        <v>0</v>
      </c>
      <c r="L150" s="88">
        <v>0</v>
      </c>
      <c r="M150" s="88">
        <v>0</v>
      </c>
      <c r="N150" s="88">
        <v>0</v>
      </c>
      <c r="O150" s="88">
        <v>0</v>
      </c>
      <c r="P150" s="88">
        <v>0</v>
      </c>
      <c r="Q150" s="88">
        <v>0</v>
      </c>
      <c r="R150" s="88">
        <v>0</v>
      </c>
      <c r="S150" s="88">
        <v>0</v>
      </c>
      <c r="T150" s="88">
        <v>0</v>
      </c>
      <c r="U150" s="88">
        <v>0</v>
      </c>
      <c r="V150" s="88">
        <v>0</v>
      </c>
      <c r="W150" s="88">
        <v>0</v>
      </c>
      <c r="X150" s="88">
        <v>0</v>
      </c>
      <c r="Y150" s="88">
        <v>0</v>
      </c>
      <c r="Z150" s="88">
        <v>0</v>
      </c>
      <c r="AA150" s="88">
        <v>0</v>
      </c>
      <c r="AB150" s="88">
        <v>0</v>
      </c>
      <c r="AC150" s="88">
        <v>0</v>
      </c>
      <c r="AD150" s="88">
        <v>0</v>
      </c>
      <c r="AE150" s="88">
        <v>0</v>
      </c>
      <c r="AF150" s="88">
        <v>0</v>
      </c>
      <c r="AG150" s="88">
        <v>0</v>
      </c>
      <c r="AH150" s="88">
        <v>0</v>
      </c>
      <c r="AI150" s="102"/>
      <c r="AJ150" s="88">
        <v>0</v>
      </c>
      <c r="AK150" s="88">
        <v>0</v>
      </c>
      <c r="AL150" s="88">
        <v>0</v>
      </c>
      <c r="AM150" s="88">
        <v>0</v>
      </c>
      <c r="AN150" s="88">
        <v>0</v>
      </c>
      <c r="AO150" s="88">
        <v>0</v>
      </c>
      <c r="AP150" s="88">
        <v>0</v>
      </c>
      <c r="AQ150" s="88">
        <v>0</v>
      </c>
      <c r="AR150" s="88">
        <v>0</v>
      </c>
      <c r="AS150" s="88">
        <v>0</v>
      </c>
      <c r="AT150" s="88">
        <v>0</v>
      </c>
      <c r="AU150" s="88">
        <v>0</v>
      </c>
      <c r="AV150" s="88">
        <v>0</v>
      </c>
      <c r="AW150" s="88">
        <v>0</v>
      </c>
      <c r="AX150" s="88">
        <v>0</v>
      </c>
      <c r="AY150" s="88">
        <v>0</v>
      </c>
      <c r="AZ150" s="88">
        <v>0</v>
      </c>
      <c r="BA150" s="88">
        <v>0</v>
      </c>
      <c r="BB150" s="88">
        <v>0</v>
      </c>
      <c r="BC150" s="88">
        <v>0</v>
      </c>
      <c r="BD150" s="88">
        <v>0</v>
      </c>
      <c r="BE150" s="88">
        <v>0</v>
      </c>
      <c r="BF150" s="88">
        <v>0</v>
      </c>
      <c r="BG150" s="88">
        <v>0</v>
      </c>
      <c r="BH150" s="88">
        <v>0</v>
      </c>
      <c r="BI150" s="88">
        <v>0</v>
      </c>
      <c r="BJ150" s="88">
        <v>0</v>
      </c>
      <c r="BK150" s="88">
        <v>0</v>
      </c>
      <c r="BL150" s="88">
        <v>0</v>
      </c>
      <c r="BM150" s="88">
        <v>0</v>
      </c>
      <c r="BN150" s="88">
        <v>0</v>
      </c>
      <c r="BO150" s="102"/>
      <c r="BP150" s="102">
        <f t="shared" si="63"/>
        <v>0</v>
      </c>
      <c r="BQ150" s="102">
        <f t="shared" si="63"/>
        <v>0</v>
      </c>
      <c r="BR150" s="102">
        <f t="shared" si="63"/>
        <v>0</v>
      </c>
      <c r="BS150" s="102">
        <f t="shared" si="63"/>
        <v>0</v>
      </c>
      <c r="BT150" s="102">
        <f t="shared" si="63"/>
        <v>0</v>
      </c>
      <c r="BU150" s="102">
        <f t="shared" si="63"/>
        <v>0</v>
      </c>
      <c r="BV150" s="102">
        <f t="shared" si="63"/>
        <v>0</v>
      </c>
      <c r="BW150" s="102">
        <f t="shared" si="63"/>
        <v>0</v>
      </c>
      <c r="BX150" s="102">
        <f t="shared" si="63"/>
        <v>0</v>
      </c>
      <c r="BY150" s="102">
        <f t="shared" si="63"/>
        <v>0</v>
      </c>
      <c r="BZ150" s="102">
        <f t="shared" si="63"/>
        <v>0</v>
      </c>
      <c r="CA150" s="102">
        <f t="shared" si="63"/>
        <v>0</v>
      </c>
      <c r="CB150" s="102">
        <f t="shared" si="63"/>
        <v>0</v>
      </c>
      <c r="CC150" s="102">
        <f t="shared" si="63"/>
        <v>0</v>
      </c>
      <c r="CD150" s="102">
        <f t="shared" si="63"/>
        <v>0</v>
      </c>
      <c r="CE150" s="102">
        <f t="shared" si="65"/>
        <v>0</v>
      </c>
      <c r="CF150" s="102">
        <f t="shared" si="65"/>
        <v>0</v>
      </c>
      <c r="CG150" s="102">
        <f t="shared" si="65"/>
        <v>0</v>
      </c>
      <c r="CH150" s="102">
        <f t="shared" si="65"/>
        <v>0</v>
      </c>
      <c r="CI150" s="102">
        <f t="shared" si="65"/>
        <v>0</v>
      </c>
      <c r="CJ150" s="102">
        <f t="shared" si="65"/>
        <v>0</v>
      </c>
      <c r="CK150" s="102">
        <f t="shared" si="65"/>
        <v>0</v>
      </c>
      <c r="CL150" s="102">
        <f t="shared" si="65"/>
        <v>0</v>
      </c>
      <c r="CM150" s="102">
        <f t="shared" si="64"/>
        <v>0</v>
      </c>
      <c r="CN150" s="102">
        <f t="shared" si="64"/>
        <v>0</v>
      </c>
      <c r="CO150" s="102">
        <f t="shared" si="64"/>
        <v>0</v>
      </c>
      <c r="CP150" s="102">
        <f t="shared" si="64"/>
        <v>0</v>
      </c>
      <c r="CQ150" s="102">
        <f t="shared" si="64"/>
        <v>0</v>
      </c>
      <c r="CR150" s="102">
        <f t="shared" si="64"/>
        <v>0</v>
      </c>
      <c r="CS150" s="102">
        <f t="shared" si="64"/>
        <v>0</v>
      </c>
      <c r="CT150" s="102">
        <f t="shared" si="64"/>
        <v>0</v>
      </c>
    </row>
    <row r="151" spans="1:98" s="88" customFormat="1">
      <c r="A151" s="1"/>
      <c r="B151" s="1"/>
      <c r="C151"/>
      <c r="D151" s="88">
        <v>0</v>
      </c>
      <c r="E151" s="88">
        <v>0</v>
      </c>
      <c r="F151" s="88">
        <v>0</v>
      </c>
      <c r="G151" s="88">
        <v>0</v>
      </c>
      <c r="H151" s="88">
        <v>0</v>
      </c>
      <c r="I151" s="88">
        <v>0</v>
      </c>
      <c r="J151" s="88">
        <v>0</v>
      </c>
      <c r="K151" s="88">
        <v>0</v>
      </c>
      <c r="L151" s="88">
        <v>0</v>
      </c>
      <c r="M151" s="88">
        <v>0</v>
      </c>
      <c r="N151" s="88">
        <v>0</v>
      </c>
      <c r="O151" s="88">
        <v>0</v>
      </c>
      <c r="P151" s="88">
        <v>0</v>
      </c>
      <c r="Q151" s="88">
        <v>0</v>
      </c>
      <c r="R151" s="88">
        <v>0</v>
      </c>
      <c r="S151" s="88">
        <v>0</v>
      </c>
      <c r="T151" s="88">
        <v>0</v>
      </c>
      <c r="U151" s="88">
        <v>0</v>
      </c>
      <c r="V151" s="88">
        <v>0</v>
      </c>
      <c r="W151" s="88">
        <v>0</v>
      </c>
      <c r="X151" s="88">
        <v>0</v>
      </c>
      <c r="Y151" s="88">
        <v>0</v>
      </c>
      <c r="Z151" s="88">
        <v>0</v>
      </c>
      <c r="AA151" s="88">
        <v>0</v>
      </c>
      <c r="AB151" s="88">
        <v>0</v>
      </c>
      <c r="AC151" s="88">
        <v>0</v>
      </c>
      <c r="AD151" s="88">
        <v>0</v>
      </c>
      <c r="AE151" s="88">
        <v>0</v>
      </c>
      <c r="AF151" s="88">
        <v>0</v>
      </c>
      <c r="AG151" s="88">
        <v>0</v>
      </c>
      <c r="AH151" s="88">
        <v>0</v>
      </c>
      <c r="AI151" s="102"/>
      <c r="AJ151" s="88">
        <v>0</v>
      </c>
      <c r="AK151" s="88">
        <v>0</v>
      </c>
      <c r="AL151" s="88">
        <v>0</v>
      </c>
      <c r="AM151" s="88">
        <v>0</v>
      </c>
      <c r="AN151" s="88">
        <v>0</v>
      </c>
      <c r="AO151" s="88">
        <v>0</v>
      </c>
      <c r="AP151" s="88">
        <v>0</v>
      </c>
      <c r="AQ151" s="88">
        <v>0</v>
      </c>
      <c r="AR151" s="88">
        <v>0</v>
      </c>
      <c r="AS151" s="88">
        <v>0</v>
      </c>
      <c r="AT151" s="88">
        <v>0</v>
      </c>
      <c r="AU151" s="88">
        <v>0</v>
      </c>
      <c r="AV151" s="88">
        <v>0</v>
      </c>
      <c r="AW151" s="88">
        <v>0</v>
      </c>
      <c r="AX151" s="88">
        <v>0</v>
      </c>
      <c r="AY151" s="88">
        <v>0</v>
      </c>
      <c r="AZ151" s="88">
        <v>0</v>
      </c>
      <c r="BA151" s="88">
        <v>0</v>
      </c>
      <c r="BB151" s="88">
        <v>0</v>
      </c>
      <c r="BC151" s="88">
        <v>0</v>
      </c>
      <c r="BD151" s="88">
        <v>0</v>
      </c>
      <c r="BE151" s="88">
        <v>0</v>
      </c>
      <c r="BF151" s="88">
        <v>0</v>
      </c>
      <c r="BG151" s="88">
        <v>0</v>
      </c>
      <c r="BH151" s="88">
        <v>0</v>
      </c>
      <c r="BI151" s="88">
        <v>0</v>
      </c>
      <c r="BJ151" s="88">
        <v>0</v>
      </c>
      <c r="BK151" s="88">
        <v>0</v>
      </c>
      <c r="BL151" s="88">
        <v>0</v>
      </c>
      <c r="BM151" s="88">
        <v>0</v>
      </c>
      <c r="BN151" s="88">
        <v>0</v>
      </c>
      <c r="BO151" s="102"/>
      <c r="BP151" s="102">
        <f t="shared" si="63"/>
        <v>0</v>
      </c>
      <c r="BQ151" s="102">
        <f t="shared" si="63"/>
        <v>0</v>
      </c>
      <c r="BR151" s="102">
        <f t="shared" si="63"/>
        <v>0</v>
      </c>
      <c r="BS151" s="102">
        <f t="shared" si="63"/>
        <v>0</v>
      </c>
      <c r="BT151" s="102">
        <f t="shared" si="63"/>
        <v>0</v>
      </c>
      <c r="BU151" s="102">
        <f t="shared" si="63"/>
        <v>0</v>
      </c>
      <c r="BV151" s="102">
        <f t="shared" si="63"/>
        <v>0</v>
      </c>
      <c r="BW151" s="102">
        <f t="shared" si="63"/>
        <v>0</v>
      </c>
      <c r="BX151" s="102">
        <f t="shared" si="63"/>
        <v>0</v>
      </c>
      <c r="BY151" s="102">
        <f t="shared" si="63"/>
        <v>0</v>
      </c>
      <c r="BZ151" s="102">
        <f t="shared" si="63"/>
        <v>0</v>
      </c>
      <c r="CA151" s="102">
        <f t="shared" si="63"/>
        <v>0</v>
      </c>
      <c r="CB151" s="102">
        <f t="shared" si="63"/>
        <v>0</v>
      </c>
      <c r="CC151" s="102">
        <f t="shared" si="63"/>
        <v>0</v>
      </c>
      <c r="CD151" s="102">
        <f t="shared" si="63"/>
        <v>0</v>
      </c>
      <c r="CE151" s="102">
        <f t="shared" si="65"/>
        <v>0</v>
      </c>
      <c r="CF151" s="102">
        <f t="shared" si="65"/>
        <v>0</v>
      </c>
      <c r="CG151" s="102">
        <f t="shared" si="65"/>
        <v>0</v>
      </c>
      <c r="CH151" s="102">
        <f t="shared" si="65"/>
        <v>0</v>
      </c>
      <c r="CI151" s="102">
        <f t="shared" si="65"/>
        <v>0</v>
      </c>
      <c r="CJ151" s="102">
        <f t="shared" si="65"/>
        <v>0</v>
      </c>
      <c r="CK151" s="102">
        <f t="shared" si="65"/>
        <v>0</v>
      </c>
      <c r="CL151" s="102">
        <f t="shared" si="65"/>
        <v>0</v>
      </c>
      <c r="CM151" s="102">
        <f t="shared" si="65"/>
        <v>0</v>
      </c>
      <c r="CN151" s="102">
        <f t="shared" si="65"/>
        <v>0</v>
      </c>
      <c r="CO151" s="102">
        <f t="shared" si="65"/>
        <v>0</v>
      </c>
      <c r="CP151" s="102">
        <f t="shared" si="65"/>
        <v>0</v>
      </c>
      <c r="CQ151" s="102">
        <f t="shared" si="65"/>
        <v>0</v>
      </c>
      <c r="CR151" s="102">
        <f t="shared" si="65"/>
        <v>0</v>
      </c>
      <c r="CS151" s="102">
        <f t="shared" si="65"/>
        <v>0</v>
      </c>
      <c r="CT151" s="102">
        <f t="shared" si="64"/>
        <v>0</v>
      </c>
    </row>
    <row r="152" spans="1:98" s="88" customFormat="1">
      <c r="A152" s="1"/>
      <c r="B152" s="1"/>
      <c r="C152"/>
      <c r="D152" s="88">
        <v>35.064810426540291</v>
      </c>
      <c r="E152" s="88">
        <v>35.862029374428673</v>
      </c>
      <c r="F152" s="88">
        <v>36.676060412127832</v>
      </c>
      <c r="G152" s="88">
        <v>37.50718546517475</v>
      </c>
      <c r="H152" s="88">
        <v>38.355690024441522</v>
      </c>
      <c r="I152" s="88">
        <v>39.221863166657556</v>
      </c>
      <c r="J152" s="88">
        <v>39.903694237214204</v>
      </c>
      <c r="K152" s="88">
        <v>40.598426787520197</v>
      </c>
      <c r="L152" s="88">
        <v>41.306254839560559</v>
      </c>
      <c r="M152" s="88">
        <v>42.027374358428013</v>
      </c>
      <c r="N152" s="88">
        <v>42.761983249529528</v>
      </c>
      <c r="O152" s="88">
        <v>42.226537244957811</v>
      </c>
      <c r="P152" s="88">
        <v>41.680569073676516</v>
      </c>
      <c r="Q152" s="88">
        <v>41.125738197102393</v>
      </c>
      <c r="R152" s="88">
        <v>40.560572323765214</v>
      </c>
      <c r="S152" s="88">
        <v>39.9849446564603</v>
      </c>
      <c r="T152" s="88">
        <v>39.345820722413634</v>
      </c>
      <c r="U152" s="88">
        <v>38.695410699811092</v>
      </c>
      <c r="V152" s="88">
        <v>38.033583815911534</v>
      </c>
      <c r="W152" s="88">
        <v>37.360208988306731</v>
      </c>
      <c r="X152" s="88">
        <v>36.675154885083579</v>
      </c>
      <c r="Y152" s="88">
        <v>35.777146799344536</v>
      </c>
      <c r="Z152" s="88">
        <v>34.855561251616628</v>
      </c>
      <c r="AA152" s="88">
        <v>33.923685401072362</v>
      </c>
      <c r="AB152" s="88">
        <v>32.978253667455199</v>
      </c>
      <c r="AC152" s="88">
        <v>32.019026753984754</v>
      </c>
      <c r="AD152" s="88">
        <v>31.000354283176481</v>
      </c>
      <c r="AE152" s="88">
        <v>29.96716973855489</v>
      </c>
      <c r="AF152" s="88">
        <v>28.919243466794175</v>
      </c>
      <c r="AG152" s="88">
        <v>27.856348464209521</v>
      </c>
      <c r="AH152" s="88">
        <v>26.778260835688471</v>
      </c>
      <c r="AI152" s="102"/>
      <c r="AJ152" s="88">
        <v>35.064810426540291</v>
      </c>
      <c r="AK152" s="88">
        <v>35.862029374428673</v>
      </c>
      <c r="AL152" s="88">
        <v>36.676060412127832</v>
      </c>
      <c r="AM152" s="88">
        <v>37.50718546517475</v>
      </c>
      <c r="AN152" s="88">
        <v>38.355690024441522</v>
      </c>
      <c r="AO152" s="88">
        <v>39.221863166657556</v>
      </c>
      <c r="AP152" s="88">
        <v>39.903694237214204</v>
      </c>
      <c r="AQ152" s="88">
        <v>40.598426787520197</v>
      </c>
      <c r="AR152" s="88">
        <v>41.306254839560559</v>
      </c>
      <c r="AS152" s="88">
        <v>42.027374358428013</v>
      </c>
      <c r="AT152" s="88">
        <v>42.761983249529528</v>
      </c>
      <c r="AU152" s="88">
        <v>42.226537244957811</v>
      </c>
      <c r="AV152" s="88">
        <v>41.680569073676516</v>
      </c>
      <c r="AW152" s="88">
        <v>41.125738197102393</v>
      </c>
      <c r="AX152" s="88">
        <v>40.560572323765214</v>
      </c>
      <c r="AY152" s="88">
        <v>39.9849446564603</v>
      </c>
      <c r="AZ152" s="88">
        <v>39.345820722413634</v>
      </c>
      <c r="BA152" s="88">
        <v>38.695410699811092</v>
      </c>
      <c r="BB152" s="88">
        <v>38.033583815911534</v>
      </c>
      <c r="BC152" s="88">
        <v>37.360208988306731</v>
      </c>
      <c r="BD152" s="88">
        <v>36.675154885083579</v>
      </c>
      <c r="BE152" s="88">
        <v>35.777146799344536</v>
      </c>
      <c r="BF152" s="88">
        <v>34.855561251616628</v>
      </c>
      <c r="BG152" s="88">
        <v>33.923685401072362</v>
      </c>
      <c r="BH152" s="88">
        <v>32.978253667455199</v>
      </c>
      <c r="BI152" s="88">
        <v>32.019026753984754</v>
      </c>
      <c r="BJ152" s="88">
        <v>31.000354283176481</v>
      </c>
      <c r="BK152" s="88">
        <v>29.96716973855489</v>
      </c>
      <c r="BL152" s="88">
        <v>28.919243466794175</v>
      </c>
      <c r="BM152" s="88">
        <v>27.856348464209521</v>
      </c>
      <c r="BN152" s="88">
        <v>26.778260835688471</v>
      </c>
      <c r="BO152" s="102"/>
      <c r="BP152" s="102">
        <f t="shared" si="63"/>
        <v>70.129620853080581</v>
      </c>
      <c r="BQ152" s="102">
        <f t="shared" si="63"/>
        <v>71.724058748857345</v>
      </c>
      <c r="BR152" s="102">
        <f t="shared" si="63"/>
        <v>73.352120824255664</v>
      </c>
      <c r="BS152" s="102">
        <f t="shared" si="63"/>
        <v>75.0143709303495</v>
      </c>
      <c r="BT152" s="102">
        <f t="shared" si="63"/>
        <v>76.711380048883044</v>
      </c>
      <c r="BU152" s="102">
        <f t="shared" si="63"/>
        <v>78.443726333315112</v>
      </c>
      <c r="BV152" s="102">
        <f t="shared" si="63"/>
        <v>79.807388474428407</v>
      </c>
      <c r="BW152" s="102">
        <f t="shared" si="63"/>
        <v>81.196853575040393</v>
      </c>
      <c r="BX152" s="102">
        <f t="shared" si="63"/>
        <v>82.612509679121118</v>
      </c>
      <c r="BY152" s="102">
        <f t="shared" si="63"/>
        <v>84.054748716856025</v>
      </c>
      <c r="BZ152" s="102">
        <f t="shared" si="63"/>
        <v>85.523966499059057</v>
      </c>
      <c r="CA152" s="102">
        <f t="shared" si="63"/>
        <v>84.453074489915622</v>
      </c>
      <c r="CB152" s="102">
        <f t="shared" si="63"/>
        <v>83.361138147353032</v>
      </c>
      <c r="CC152" s="102">
        <f t="shared" si="63"/>
        <v>82.251476394204786</v>
      </c>
      <c r="CD152" s="102">
        <f t="shared" si="63"/>
        <v>81.121144647530429</v>
      </c>
      <c r="CE152" s="102">
        <f t="shared" si="65"/>
        <v>79.9698893129206</v>
      </c>
      <c r="CF152" s="102">
        <f t="shared" si="65"/>
        <v>78.691641444827269</v>
      </c>
      <c r="CG152" s="102">
        <f t="shared" si="65"/>
        <v>77.390821399622183</v>
      </c>
      <c r="CH152" s="102">
        <f t="shared" si="65"/>
        <v>76.067167631823068</v>
      </c>
      <c r="CI152" s="102">
        <f t="shared" si="65"/>
        <v>74.720417976613462</v>
      </c>
      <c r="CJ152" s="102">
        <f t="shared" si="65"/>
        <v>73.350309770167158</v>
      </c>
      <c r="CK152" s="102">
        <f t="shared" si="65"/>
        <v>71.554293598689071</v>
      </c>
      <c r="CL152" s="102">
        <f t="shared" si="65"/>
        <v>69.711122503233256</v>
      </c>
      <c r="CM152" s="102">
        <f t="shared" si="65"/>
        <v>67.847370802144724</v>
      </c>
      <c r="CN152" s="102">
        <f t="shared" si="65"/>
        <v>65.956507334910398</v>
      </c>
      <c r="CO152" s="102">
        <f t="shared" si="65"/>
        <v>64.038053507969508</v>
      </c>
      <c r="CP152" s="102">
        <f t="shared" si="65"/>
        <v>62.000708566352962</v>
      </c>
      <c r="CQ152" s="102">
        <f t="shared" si="65"/>
        <v>59.934339477109781</v>
      </c>
      <c r="CR152" s="102">
        <f t="shared" si="65"/>
        <v>57.838486933588349</v>
      </c>
      <c r="CS152" s="102">
        <f t="shared" si="65"/>
        <v>55.712696928419042</v>
      </c>
      <c r="CT152" s="102">
        <f t="shared" si="64"/>
        <v>53.556521671376942</v>
      </c>
    </row>
    <row r="153" spans="1:98" s="88" customFormat="1">
      <c r="A153" s="1"/>
      <c r="B153" s="1"/>
      <c r="C153"/>
      <c r="D153" s="119">
        <v>0</v>
      </c>
      <c r="E153" s="119">
        <v>0</v>
      </c>
      <c r="F153" s="119">
        <v>0</v>
      </c>
      <c r="G153" s="119">
        <v>0</v>
      </c>
      <c r="H153" s="119">
        <v>0</v>
      </c>
      <c r="I153" s="119">
        <v>0</v>
      </c>
      <c r="J153" s="119">
        <v>0</v>
      </c>
      <c r="K153" s="119">
        <v>0</v>
      </c>
      <c r="L153" s="119">
        <v>0</v>
      </c>
      <c r="M153" s="119">
        <v>0</v>
      </c>
      <c r="N153" s="119">
        <v>0</v>
      </c>
      <c r="O153" s="119">
        <v>0</v>
      </c>
      <c r="P153" s="119">
        <v>0</v>
      </c>
      <c r="Q153" s="119">
        <v>0</v>
      </c>
      <c r="R153" s="119">
        <v>0</v>
      </c>
      <c r="S153" s="119">
        <v>0</v>
      </c>
      <c r="T153" s="119">
        <v>0</v>
      </c>
      <c r="U153" s="119">
        <v>0</v>
      </c>
      <c r="V153" s="119">
        <v>0</v>
      </c>
      <c r="W153" s="119">
        <v>0</v>
      </c>
      <c r="X153" s="119">
        <v>0</v>
      </c>
      <c r="Y153" s="119">
        <v>0</v>
      </c>
      <c r="Z153" s="119">
        <v>0</v>
      </c>
      <c r="AA153" s="119">
        <v>0</v>
      </c>
      <c r="AB153" s="119">
        <v>0</v>
      </c>
      <c r="AC153" s="119">
        <v>0</v>
      </c>
      <c r="AD153" s="119">
        <v>0</v>
      </c>
      <c r="AE153" s="119">
        <v>0</v>
      </c>
      <c r="AF153" s="119">
        <v>0</v>
      </c>
      <c r="AG153" s="119">
        <v>0</v>
      </c>
      <c r="AH153" s="119">
        <v>0</v>
      </c>
      <c r="AI153" s="119"/>
      <c r="AJ153" s="119">
        <v>0</v>
      </c>
      <c r="AK153" s="119">
        <v>0</v>
      </c>
      <c r="AL153" s="119">
        <v>0</v>
      </c>
      <c r="AM153" s="119">
        <v>0</v>
      </c>
      <c r="AN153" s="119">
        <v>0</v>
      </c>
      <c r="AO153" s="119">
        <v>0</v>
      </c>
      <c r="AP153" s="119">
        <v>0</v>
      </c>
      <c r="AQ153" s="119">
        <v>0</v>
      </c>
      <c r="AR153" s="119">
        <v>0</v>
      </c>
      <c r="AS153" s="119">
        <v>0</v>
      </c>
      <c r="AT153" s="119">
        <v>0</v>
      </c>
      <c r="AU153" s="119">
        <v>0</v>
      </c>
      <c r="AV153" s="119">
        <v>0</v>
      </c>
      <c r="AW153" s="119">
        <v>0</v>
      </c>
      <c r="AX153" s="119">
        <v>0</v>
      </c>
      <c r="AY153" s="119">
        <v>0</v>
      </c>
      <c r="AZ153" s="119">
        <v>0</v>
      </c>
      <c r="BA153" s="119">
        <v>0</v>
      </c>
      <c r="BB153" s="119">
        <v>0</v>
      </c>
      <c r="BC153" s="119">
        <v>0</v>
      </c>
      <c r="BD153" s="119">
        <v>0</v>
      </c>
      <c r="BE153" s="119">
        <v>0</v>
      </c>
      <c r="BF153" s="119">
        <v>0</v>
      </c>
      <c r="BG153" s="119">
        <v>0</v>
      </c>
      <c r="BH153" s="119">
        <v>0</v>
      </c>
      <c r="BI153" s="119">
        <v>0</v>
      </c>
      <c r="BJ153" s="119">
        <v>0</v>
      </c>
      <c r="BK153" s="119">
        <v>0</v>
      </c>
      <c r="BL153" s="119">
        <v>0</v>
      </c>
      <c r="BM153" s="119">
        <v>0</v>
      </c>
      <c r="BN153" s="119">
        <v>0</v>
      </c>
      <c r="BO153" s="119"/>
      <c r="BP153" s="119">
        <f t="shared" si="63"/>
        <v>0</v>
      </c>
      <c r="BQ153" s="119">
        <f t="shared" si="63"/>
        <v>0</v>
      </c>
      <c r="BR153" s="119">
        <f t="shared" si="63"/>
        <v>0</v>
      </c>
      <c r="BS153" s="119">
        <f t="shared" si="63"/>
        <v>0</v>
      </c>
      <c r="BT153" s="119">
        <f t="shared" si="63"/>
        <v>0</v>
      </c>
      <c r="BU153" s="119">
        <f t="shared" si="63"/>
        <v>0</v>
      </c>
      <c r="BV153" s="119">
        <f t="shared" si="63"/>
        <v>0</v>
      </c>
      <c r="BW153" s="119">
        <f t="shared" si="63"/>
        <v>0</v>
      </c>
      <c r="BX153" s="119">
        <f t="shared" si="63"/>
        <v>0</v>
      </c>
      <c r="BY153" s="119">
        <f t="shared" si="63"/>
        <v>0</v>
      </c>
      <c r="BZ153" s="119">
        <f t="shared" si="63"/>
        <v>0</v>
      </c>
      <c r="CA153" s="119">
        <f t="shared" si="63"/>
        <v>0</v>
      </c>
      <c r="CB153" s="119">
        <f t="shared" si="63"/>
        <v>0</v>
      </c>
      <c r="CC153" s="119">
        <f t="shared" si="63"/>
        <v>0</v>
      </c>
      <c r="CD153" s="119">
        <f t="shared" si="63"/>
        <v>0</v>
      </c>
      <c r="CE153" s="119">
        <f t="shared" si="63"/>
        <v>0</v>
      </c>
      <c r="CF153" s="119">
        <f t="shared" si="65"/>
        <v>0</v>
      </c>
      <c r="CG153" s="119">
        <f t="shared" si="65"/>
        <v>0</v>
      </c>
      <c r="CH153" s="119">
        <f t="shared" si="65"/>
        <v>0</v>
      </c>
      <c r="CI153" s="119">
        <f t="shared" si="65"/>
        <v>0</v>
      </c>
      <c r="CJ153" s="119">
        <f t="shared" si="65"/>
        <v>0</v>
      </c>
      <c r="CK153" s="119">
        <f t="shared" si="65"/>
        <v>0</v>
      </c>
      <c r="CL153" s="119">
        <f t="shared" si="65"/>
        <v>0</v>
      </c>
      <c r="CM153" s="119">
        <f t="shared" si="65"/>
        <v>0</v>
      </c>
      <c r="CN153" s="119">
        <f t="shared" si="65"/>
        <v>0</v>
      </c>
      <c r="CO153" s="119">
        <f t="shared" si="65"/>
        <v>0</v>
      </c>
      <c r="CP153" s="119">
        <f t="shared" si="65"/>
        <v>0</v>
      </c>
      <c r="CQ153" s="119">
        <f t="shared" si="65"/>
        <v>0</v>
      </c>
      <c r="CR153" s="119">
        <f t="shared" si="65"/>
        <v>0</v>
      </c>
      <c r="CS153" s="119">
        <f t="shared" si="65"/>
        <v>0</v>
      </c>
      <c r="CT153" s="119">
        <f t="shared" si="64"/>
        <v>0</v>
      </c>
    </row>
    <row r="154" spans="1:98" s="88" customFormat="1">
      <c r="A154" s="1"/>
      <c r="B154" s="1"/>
      <c r="C154"/>
      <c r="D154" s="120">
        <v>0</v>
      </c>
      <c r="E154" s="120">
        <v>0</v>
      </c>
      <c r="F154" s="120">
        <v>0</v>
      </c>
      <c r="G154" s="120">
        <v>0</v>
      </c>
      <c r="H154" s="120">
        <v>0</v>
      </c>
      <c r="I154" s="120">
        <v>0</v>
      </c>
      <c r="J154" s="120">
        <v>0</v>
      </c>
      <c r="K154" s="120">
        <v>0</v>
      </c>
      <c r="L154" s="120">
        <v>0</v>
      </c>
      <c r="M154" s="120">
        <v>0</v>
      </c>
      <c r="N154" s="120">
        <v>0</v>
      </c>
      <c r="O154" s="120">
        <v>0</v>
      </c>
      <c r="P154" s="120">
        <v>0</v>
      </c>
      <c r="Q154" s="120">
        <v>0</v>
      </c>
      <c r="R154" s="120">
        <v>0</v>
      </c>
      <c r="S154" s="120">
        <v>0</v>
      </c>
      <c r="T154" s="120">
        <v>0</v>
      </c>
      <c r="U154" s="120">
        <v>0</v>
      </c>
      <c r="V154" s="120">
        <v>0</v>
      </c>
      <c r="W154" s="120">
        <v>0</v>
      </c>
      <c r="X154" s="120">
        <v>0</v>
      </c>
      <c r="Y154" s="120">
        <v>0</v>
      </c>
      <c r="Z154" s="120">
        <v>0</v>
      </c>
      <c r="AA154" s="120">
        <v>0</v>
      </c>
      <c r="AB154" s="120">
        <v>0</v>
      </c>
      <c r="AC154" s="120">
        <v>0</v>
      </c>
      <c r="AD154" s="120">
        <v>0</v>
      </c>
      <c r="AE154" s="120">
        <v>0</v>
      </c>
      <c r="AF154" s="120">
        <v>0</v>
      </c>
      <c r="AG154" s="120">
        <v>0</v>
      </c>
      <c r="AH154" s="120">
        <v>0</v>
      </c>
      <c r="AI154" s="120"/>
      <c r="AJ154" s="120">
        <v>0</v>
      </c>
      <c r="AK154" s="120">
        <v>0</v>
      </c>
      <c r="AL154" s="120">
        <v>0</v>
      </c>
      <c r="AM154" s="120">
        <v>0</v>
      </c>
      <c r="AN154" s="120">
        <v>0</v>
      </c>
      <c r="AO154" s="120">
        <v>0</v>
      </c>
      <c r="AP154" s="120">
        <v>0</v>
      </c>
      <c r="AQ154" s="120">
        <v>0</v>
      </c>
      <c r="AR154" s="120">
        <v>0</v>
      </c>
      <c r="AS154" s="120">
        <v>0</v>
      </c>
      <c r="AT154" s="120">
        <v>0</v>
      </c>
      <c r="AU154" s="120">
        <v>0</v>
      </c>
      <c r="AV154" s="120">
        <v>0</v>
      </c>
      <c r="AW154" s="120">
        <v>0</v>
      </c>
      <c r="AX154" s="120">
        <v>0</v>
      </c>
      <c r="AY154" s="120">
        <v>0</v>
      </c>
      <c r="AZ154" s="120">
        <v>0</v>
      </c>
      <c r="BA154" s="120">
        <v>0</v>
      </c>
      <c r="BB154" s="120">
        <v>0</v>
      </c>
      <c r="BC154" s="120">
        <v>0</v>
      </c>
      <c r="BD154" s="120">
        <v>0</v>
      </c>
      <c r="BE154" s="120">
        <v>0</v>
      </c>
      <c r="BF154" s="120">
        <v>0</v>
      </c>
      <c r="BG154" s="120">
        <v>0</v>
      </c>
      <c r="BH154" s="120">
        <v>0</v>
      </c>
      <c r="BI154" s="120">
        <v>0</v>
      </c>
      <c r="BJ154" s="120">
        <v>0</v>
      </c>
      <c r="BK154" s="120">
        <v>0</v>
      </c>
      <c r="BL154" s="120">
        <v>0</v>
      </c>
      <c r="BM154" s="120">
        <v>0</v>
      </c>
      <c r="BN154" s="120">
        <v>0</v>
      </c>
      <c r="BO154" s="120"/>
      <c r="BP154" s="120">
        <f t="shared" si="63"/>
        <v>0</v>
      </c>
      <c r="BQ154" s="120">
        <f t="shared" si="63"/>
        <v>0</v>
      </c>
      <c r="BR154" s="120">
        <f t="shared" si="63"/>
        <v>0</v>
      </c>
      <c r="BS154" s="120">
        <f t="shared" si="63"/>
        <v>0</v>
      </c>
      <c r="BT154" s="120">
        <f t="shared" si="63"/>
        <v>0</v>
      </c>
      <c r="BU154" s="120">
        <f t="shared" si="63"/>
        <v>0</v>
      </c>
      <c r="BV154" s="120">
        <f t="shared" si="63"/>
        <v>0</v>
      </c>
      <c r="BW154" s="120">
        <f t="shared" si="63"/>
        <v>0</v>
      </c>
      <c r="BX154" s="120">
        <f t="shared" si="63"/>
        <v>0</v>
      </c>
      <c r="BY154" s="120">
        <f t="shared" si="63"/>
        <v>0</v>
      </c>
      <c r="BZ154" s="120">
        <f t="shared" si="63"/>
        <v>0</v>
      </c>
      <c r="CA154" s="120">
        <f t="shared" si="63"/>
        <v>0</v>
      </c>
      <c r="CB154" s="120">
        <f t="shared" si="63"/>
        <v>0</v>
      </c>
      <c r="CC154" s="120">
        <f t="shared" si="63"/>
        <v>0</v>
      </c>
      <c r="CD154" s="120">
        <f t="shared" si="63"/>
        <v>0</v>
      </c>
      <c r="CE154" s="120">
        <f t="shared" si="63"/>
        <v>0</v>
      </c>
      <c r="CF154" s="120">
        <f t="shared" si="65"/>
        <v>0</v>
      </c>
      <c r="CG154" s="120">
        <f t="shared" si="65"/>
        <v>0</v>
      </c>
      <c r="CH154" s="120">
        <f t="shared" si="65"/>
        <v>0</v>
      </c>
      <c r="CI154" s="120">
        <f t="shared" si="65"/>
        <v>0</v>
      </c>
      <c r="CJ154" s="120">
        <f t="shared" si="65"/>
        <v>0</v>
      </c>
      <c r="CK154" s="120">
        <f t="shared" si="65"/>
        <v>0</v>
      </c>
      <c r="CL154" s="120">
        <f t="shared" si="65"/>
        <v>0</v>
      </c>
      <c r="CM154" s="120">
        <f t="shared" si="65"/>
        <v>0</v>
      </c>
      <c r="CN154" s="120">
        <f t="shared" si="65"/>
        <v>0</v>
      </c>
      <c r="CO154" s="120">
        <f t="shared" si="65"/>
        <v>0</v>
      </c>
      <c r="CP154" s="120">
        <f t="shared" si="65"/>
        <v>0</v>
      </c>
      <c r="CQ154" s="120">
        <f t="shared" si="65"/>
        <v>0</v>
      </c>
      <c r="CR154" s="120">
        <f t="shared" si="65"/>
        <v>0</v>
      </c>
      <c r="CS154" s="120">
        <f t="shared" si="65"/>
        <v>0</v>
      </c>
      <c r="CT154" s="120">
        <f t="shared" si="64"/>
        <v>0</v>
      </c>
    </row>
    <row r="155" spans="1:98" s="88" customFormat="1">
      <c r="A155" s="1"/>
      <c r="B155" s="1"/>
      <c r="C155"/>
      <c r="D155" s="86">
        <v>0</v>
      </c>
      <c r="E155" s="86">
        <v>0</v>
      </c>
      <c r="F155" s="86">
        <v>0</v>
      </c>
      <c r="G155" s="86">
        <v>0</v>
      </c>
      <c r="H155" s="86">
        <v>0</v>
      </c>
      <c r="I155" s="86">
        <v>0</v>
      </c>
      <c r="J155" s="86">
        <v>0</v>
      </c>
      <c r="K155" s="86">
        <v>0</v>
      </c>
      <c r="L155" s="86">
        <v>0</v>
      </c>
      <c r="M155" s="86">
        <v>0</v>
      </c>
      <c r="N155" s="86">
        <v>0</v>
      </c>
      <c r="O155" s="86">
        <v>0</v>
      </c>
      <c r="P155" s="86">
        <v>0</v>
      </c>
      <c r="Q155" s="86">
        <v>0</v>
      </c>
      <c r="R155" s="86">
        <v>0</v>
      </c>
      <c r="S155" s="86">
        <v>0</v>
      </c>
      <c r="T155" s="86">
        <v>0</v>
      </c>
      <c r="U155" s="86">
        <v>0</v>
      </c>
      <c r="V155" s="86">
        <v>0</v>
      </c>
      <c r="W155" s="86">
        <v>0</v>
      </c>
      <c r="X155" s="86">
        <v>0</v>
      </c>
      <c r="Y155" s="86">
        <v>0</v>
      </c>
      <c r="Z155" s="86">
        <v>0</v>
      </c>
      <c r="AA155" s="86">
        <v>0</v>
      </c>
      <c r="AB155" s="86">
        <v>0</v>
      </c>
      <c r="AC155" s="86">
        <v>0</v>
      </c>
      <c r="AD155" s="86">
        <v>0</v>
      </c>
      <c r="AE155" s="86">
        <v>0</v>
      </c>
      <c r="AF155" s="86">
        <v>0</v>
      </c>
      <c r="AG155" s="86">
        <v>0</v>
      </c>
      <c r="AH155" s="86">
        <v>0</v>
      </c>
      <c r="AI155" s="122"/>
      <c r="AJ155" s="86">
        <v>0</v>
      </c>
      <c r="AK155" s="86">
        <v>0</v>
      </c>
      <c r="AL155" s="86">
        <v>0</v>
      </c>
      <c r="AM155" s="86">
        <v>0</v>
      </c>
      <c r="AN155" s="86">
        <v>0</v>
      </c>
      <c r="AO155" s="86">
        <v>0</v>
      </c>
      <c r="AP155" s="86">
        <v>0</v>
      </c>
      <c r="AQ155" s="86">
        <v>0</v>
      </c>
      <c r="AR155" s="86">
        <v>0</v>
      </c>
      <c r="AS155" s="86">
        <v>0</v>
      </c>
      <c r="AT155" s="86">
        <v>0</v>
      </c>
      <c r="AU155" s="86">
        <v>0</v>
      </c>
      <c r="AV155" s="86">
        <v>0</v>
      </c>
      <c r="AW155" s="86">
        <v>0</v>
      </c>
      <c r="AX155" s="86">
        <v>0</v>
      </c>
      <c r="AY155" s="86">
        <v>0</v>
      </c>
      <c r="AZ155" s="86">
        <v>0</v>
      </c>
      <c r="BA155" s="86">
        <v>0</v>
      </c>
      <c r="BB155" s="86">
        <v>0</v>
      </c>
      <c r="BC155" s="86">
        <v>0</v>
      </c>
      <c r="BD155" s="86">
        <v>0</v>
      </c>
      <c r="BE155" s="86">
        <v>0</v>
      </c>
      <c r="BF155" s="86">
        <v>0</v>
      </c>
      <c r="BG155" s="86">
        <v>0</v>
      </c>
      <c r="BH155" s="86">
        <v>0</v>
      </c>
      <c r="BI155" s="86">
        <v>0</v>
      </c>
      <c r="BJ155" s="86">
        <v>0</v>
      </c>
      <c r="BK155" s="86">
        <v>0</v>
      </c>
      <c r="BL155" s="86">
        <v>0</v>
      </c>
      <c r="BM155" s="86">
        <v>0</v>
      </c>
      <c r="BN155" s="86">
        <v>0</v>
      </c>
      <c r="BO155" s="122"/>
      <c r="BP155" s="111">
        <f t="shared" si="63"/>
        <v>0</v>
      </c>
      <c r="BQ155" s="111">
        <f t="shared" si="63"/>
        <v>0</v>
      </c>
      <c r="BR155" s="111">
        <f t="shared" si="63"/>
        <v>0</v>
      </c>
      <c r="BS155" s="111">
        <f t="shared" si="63"/>
        <v>0</v>
      </c>
      <c r="BT155" s="111">
        <f t="shared" si="63"/>
        <v>0</v>
      </c>
      <c r="BU155" s="111">
        <f t="shared" si="63"/>
        <v>0</v>
      </c>
      <c r="BV155" s="111">
        <f t="shared" si="63"/>
        <v>0</v>
      </c>
      <c r="BW155" s="111">
        <f t="shared" si="63"/>
        <v>0</v>
      </c>
      <c r="BX155" s="111">
        <f t="shared" si="63"/>
        <v>0</v>
      </c>
      <c r="BY155" s="111">
        <f t="shared" si="63"/>
        <v>0</v>
      </c>
      <c r="BZ155" s="111">
        <f t="shared" si="63"/>
        <v>0</v>
      </c>
      <c r="CA155" s="111">
        <f t="shared" si="63"/>
        <v>0</v>
      </c>
      <c r="CB155" s="111">
        <f t="shared" si="63"/>
        <v>0</v>
      </c>
      <c r="CC155" s="111">
        <f t="shared" si="63"/>
        <v>0</v>
      </c>
      <c r="CD155" s="111">
        <f t="shared" si="63"/>
        <v>0</v>
      </c>
      <c r="CE155" s="111">
        <f t="shared" si="63"/>
        <v>0</v>
      </c>
      <c r="CF155" s="111">
        <f t="shared" si="65"/>
        <v>0</v>
      </c>
      <c r="CG155" s="111">
        <f t="shared" si="65"/>
        <v>0</v>
      </c>
      <c r="CH155" s="111">
        <f t="shared" si="65"/>
        <v>0</v>
      </c>
      <c r="CI155" s="111">
        <f t="shared" si="65"/>
        <v>0</v>
      </c>
      <c r="CJ155" s="111">
        <f t="shared" si="65"/>
        <v>0</v>
      </c>
      <c r="CK155" s="111">
        <f t="shared" si="65"/>
        <v>0</v>
      </c>
      <c r="CL155" s="111">
        <f t="shared" si="65"/>
        <v>0</v>
      </c>
      <c r="CM155" s="111">
        <f t="shared" si="65"/>
        <v>0</v>
      </c>
      <c r="CN155" s="111">
        <f t="shared" si="65"/>
        <v>0</v>
      </c>
      <c r="CO155" s="111">
        <f t="shared" si="65"/>
        <v>0</v>
      </c>
      <c r="CP155" s="111">
        <f t="shared" si="65"/>
        <v>0</v>
      </c>
      <c r="CQ155" s="111">
        <f t="shared" si="65"/>
        <v>0</v>
      </c>
      <c r="CR155" s="111">
        <f t="shared" si="65"/>
        <v>0</v>
      </c>
      <c r="CS155" s="111">
        <f t="shared" si="65"/>
        <v>0</v>
      </c>
      <c r="CT155" s="111">
        <f t="shared" si="64"/>
        <v>0</v>
      </c>
    </row>
    <row r="156" spans="1:98" s="88" customFormat="1">
      <c r="A156" s="1"/>
      <c r="B156" s="1"/>
      <c r="C156"/>
      <c r="D156" s="86">
        <v>0</v>
      </c>
      <c r="E156" s="86">
        <v>0</v>
      </c>
      <c r="F156" s="86">
        <v>0</v>
      </c>
      <c r="G156" s="86">
        <v>0</v>
      </c>
      <c r="H156" s="86">
        <v>0</v>
      </c>
      <c r="I156" s="86">
        <v>0</v>
      </c>
      <c r="J156" s="86">
        <v>0</v>
      </c>
      <c r="K156" s="86">
        <v>0</v>
      </c>
      <c r="L156" s="86">
        <v>0</v>
      </c>
      <c r="M156" s="86">
        <v>0</v>
      </c>
      <c r="N156" s="86">
        <v>0</v>
      </c>
      <c r="O156" s="86">
        <v>0</v>
      </c>
      <c r="P156" s="86">
        <v>0</v>
      </c>
      <c r="Q156" s="86">
        <v>0</v>
      </c>
      <c r="R156" s="86">
        <v>0</v>
      </c>
      <c r="S156" s="86">
        <v>0</v>
      </c>
      <c r="T156" s="86">
        <v>0</v>
      </c>
      <c r="U156" s="86">
        <v>0</v>
      </c>
      <c r="V156" s="86">
        <v>0</v>
      </c>
      <c r="W156" s="86">
        <v>0</v>
      </c>
      <c r="X156" s="86">
        <v>0</v>
      </c>
      <c r="Y156" s="86">
        <v>0</v>
      </c>
      <c r="Z156" s="86">
        <v>0</v>
      </c>
      <c r="AA156" s="86">
        <v>0</v>
      </c>
      <c r="AB156" s="86">
        <v>0</v>
      </c>
      <c r="AC156" s="86">
        <v>0</v>
      </c>
      <c r="AD156" s="86">
        <v>0</v>
      </c>
      <c r="AE156" s="86">
        <v>0</v>
      </c>
      <c r="AF156" s="86">
        <v>0</v>
      </c>
      <c r="AG156" s="86">
        <v>0</v>
      </c>
      <c r="AH156" s="86">
        <v>0</v>
      </c>
      <c r="AI156" s="122"/>
      <c r="AJ156" s="86">
        <v>0</v>
      </c>
      <c r="AK156" s="86">
        <v>0</v>
      </c>
      <c r="AL156" s="86">
        <v>0</v>
      </c>
      <c r="AM156" s="86">
        <v>0</v>
      </c>
      <c r="AN156" s="86">
        <v>0</v>
      </c>
      <c r="AO156" s="86">
        <v>0</v>
      </c>
      <c r="AP156" s="86">
        <v>0</v>
      </c>
      <c r="AQ156" s="86">
        <v>0</v>
      </c>
      <c r="AR156" s="86">
        <v>0</v>
      </c>
      <c r="AS156" s="86">
        <v>0</v>
      </c>
      <c r="AT156" s="86">
        <v>0</v>
      </c>
      <c r="AU156" s="86">
        <v>0</v>
      </c>
      <c r="AV156" s="86">
        <v>0</v>
      </c>
      <c r="AW156" s="86">
        <v>0</v>
      </c>
      <c r="AX156" s="86">
        <v>0</v>
      </c>
      <c r="AY156" s="86">
        <v>0</v>
      </c>
      <c r="AZ156" s="86">
        <v>0</v>
      </c>
      <c r="BA156" s="86">
        <v>0</v>
      </c>
      <c r="BB156" s="86">
        <v>0</v>
      </c>
      <c r="BC156" s="86">
        <v>0</v>
      </c>
      <c r="BD156" s="86">
        <v>0</v>
      </c>
      <c r="BE156" s="86">
        <v>0</v>
      </c>
      <c r="BF156" s="86">
        <v>0</v>
      </c>
      <c r="BG156" s="86">
        <v>0</v>
      </c>
      <c r="BH156" s="86">
        <v>0</v>
      </c>
      <c r="BI156" s="86">
        <v>0</v>
      </c>
      <c r="BJ156" s="86">
        <v>0</v>
      </c>
      <c r="BK156" s="86">
        <v>0</v>
      </c>
      <c r="BL156" s="86">
        <v>0</v>
      </c>
      <c r="BM156" s="86">
        <v>0</v>
      </c>
      <c r="BN156" s="86">
        <v>0</v>
      </c>
      <c r="BO156" s="122"/>
      <c r="BP156" s="111">
        <f t="shared" si="63"/>
        <v>0</v>
      </c>
      <c r="BQ156" s="111">
        <f t="shared" si="63"/>
        <v>0</v>
      </c>
      <c r="BR156" s="111">
        <f t="shared" si="63"/>
        <v>0</v>
      </c>
      <c r="BS156" s="111">
        <f t="shared" si="63"/>
        <v>0</v>
      </c>
      <c r="BT156" s="111">
        <f t="shared" si="63"/>
        <v>0</v>
      </c>
      <c r="BU156" s="111">
        <f t="shared" si="63"/>
        <v>0</v>
      </c>
      <c r="BV156" s="111">
        <f t="shared" si="63"/>
        <v>0</v>
      </c>
      <c r="BW156" s="111">
        <f t="shared" si="63"/>
        <v>0</v>
      </c>
      <c r="BX156" s="111">
        <f t="shared" si="63"/>
        <v>0</v>
      </c>
      <c r="BY156" s="111">
        <f t="shared" si="63"/>
        <v>0</v>
      </c>
      <c r="BZ156" s="111">
        <f t="shared" si="63"/>
        <v>0</v>
      </c>
      <c r="CA156" s="111">
        <f t="shared" si="63"/>
        <v>0</v>
      </c>
      <c r="CB156" s="111">
        <f t="shared" si="63"/>
        <v>0</v>
      </c>
      <c r="CC156" s="111">
        <f t="shared" si="63"/>
        <v>0</v>
      </c>
      <c r="CD156" s="111">
        <f t="shared" si="63"/>
        <v>0</v>
      </c>
      <c r="CE156" s="111">
        <f t="shared" si="63"/>
        <v>0</v>
      </c>
      <c r="CF156" s="111">
        <f t="shared" si="65"/>
        <v>0</v>
      </c>
      <c r="CG156" s="111">
        <f t="shared" si="65"/>
        <v>0</v>
      </c>
      <c r="CH156" s="111">
        <f t="shared" si="65"/>
        <v>0</v>
      </c>
      <c r="CI156" s="111">
        <f t="shared" si="65"/>
        <v>0</v>
      </c>
      <c r="CJ156" s="111">
        <f t="shared" si="65"/>
        <v>0</v>
      </c>
      <c r="CK156" s="111">
        <f t="shared" si="65"/>
        <v>0</v>
      </c>
      <c r="CL156" s="111">
        <f t="shared" si="65"/>
        <v>0</v>
      </c>
      <c r="CM156" s="111">
        <f t="shared" si="65"/>
        <v>0</v>
      </c>
      <c r="CN156" s="111">
        <f t="shared" si="65"/>
        <v>0</v>
      </c>
      <c r="CO156" s="111">
        <f t="shared" si="65"/>
        <v>0</v>
      </c>
      <c r="CP156" s="111">
        <f t="shared" si="65"/>
        <v>0</v>
      </c>
      <c r="CQ156" s="111">
        <f t="shared" si="65"/>
        <v>0</v>
      </c>
      <c r="CR156" s="111">
        <f t="shared" si="65"/>
        <v>0</v>
      </c>
      <c r="CS156" s="111">
        <f t="shared" si="65"/>
        <v>0</v>
      </c>
      <c r="CT156" s="111">
        <f t="shared" si="64"/>
        <v>0</v>
      </c>
    </row>
    <row r="157" spans="1:98" s="88" customFormat="1">
      <c r="A157" s="1"/>
      <c r="B157" s="1"/>
      <c r="C157"/>
      <c r="D157" s="109">
        <v>0</v>
      </c>
      <c r="E157" s="109">
        <v>0</v>
      </c>
      <c r="F157" s="109">
        <v>0</v>
      </c>
      <c r="G157" s="109">
        <v>0</v>
      </c>
      <c r="H157" s="109">
        <v>0</v>
      </c>
      <c r="I157" s="109">
        <v>0</v>
      </c>
      <c r="J157" s="109">
        <v>0</v>
      </c>
      <c r="K157" s="109">
        <v>0</v>
      </c>
      <c r="L157" s="109">
        <v>0</v>
      </c>
      <c r="M157" s="109">
        <v>0</v>
      </c>
      <c r="N157" s="109">
        <v>0</v>
      </c>
      <c r="O157" s="109">
        <v>0</v>
      </c>
      <c r="P157" s="109">
        <v>0</v>
      </c>
      <c r="Q157" s="109">
        <v>0</v>
      </c>
      <c r="R157" s="109">
        <v>0</v>
      </c>
      <c r="S157" s="109">
        <v>0</v>
      </c>
      <c r="T157" s="109">
        <v>0</v>
      </c>
      <c r="U157" s="109">
        <v>0</v>
      </c>
      <c r="V157" s="109">
        <v>0</v>
      </c>
      <c r="W157" s="109">
        <v>0</v>
      </c>
      <c r="X157" s="109">
        <v>0</v>
      </c>
      <c r="Y157" s="109">
        <v>0</v>
      </c>
      <c r="Z157" s="109">
        <v>0</v>
      </c>
      <c r="AA157" s="109">
        <v>0</v>
      </c>
      <c r="AB157" s="109">
        <v>0</v>
      </c>
      <c r="AC157" s="109">
        <v>0</v>
      </c>
      <c r="AD157" s="109">
        <v>0</v>
      </c>
      <c r="AE157" s="109">
        <v>0</v>
      </c>
      <c r="AF157" s="109">
        <v>0</v>
      </c>
      <c r="AG157" s="109">
        <v>0</v>
      </c>
      <c r="AH157" s="109">
        <v>0</v>
      </c>
      <c r="AI157" s="153"/>
      <c r="AJ157" s="109">
        <v>0</v>
      </c>
      <c r="AK157" s="109">
        <v>0</v>
      </c>
      <c r="AL157" s="109">
        <v>0</v>
      </c>
      <c r="AM157" s="109">
        <v>0</v>
      </c>
      <c r="AN157" s="109">
        <v>0</v>
      </c>
      <c r="AO157" s="109">
        <v>0</v>
      </c>
      <c r="AP157" s="109">
        <v>0</v>
      </c>
      <c r="AQ157" s="109">
        <v>0</v>
      </c>
      <c r="AR157" s="109">
        <v>0</v>
      </c>
      <c r="AS157" s="109">
        <v>0</v>
      </c>
      <c r="AT157" s="109">
        <v>0</v>
      </c>
      <c r="AU157" s="109">
        <v>0</v>
      </c>
      <c r="AV157" s="109">
        <v>0</v>
      </c>
      <c r="AW157" s="109">
        <v>0</v>
      </c>
      <c r="AX157" s="109">
        <v>0</v>
      </c>
      <c r="AY157" s="109">
        <v>0</v>
      </c>
      <c r="AZ157" s="109">
        <v>0</v>
      </c>
      <c r="BA157" s="109">
        <v>0</v>
      </c>
      <c r="BB157" s="109">
        <v>0</v>
      </c>
      <c r="BC157" s="109">
        <v>0</v>
      </c>
      <c r="BD157" s="109">
        <v>0</v>
      </c>
      <c r="BE157" s="109">
        <v>0</v>
      </c>
      <c r="BF157" s="109">
        <v>0</v>
      </c>
      <c r="BG157" s="109">
        <v>0</v>
      </c>
      <c r="BH157" s="109">
        <v>0</v>
      </c>
      <c r="BI157" s="109">
        <v>0</v>
      </c>
      <c r="BJ157" s="109">
        <v>0</v>
      </c>
      <c r="BK157" s="109">
        <v>0</v>
      </c>
      <c r="BL157" s="109">
        <v>0</v>
      </c>
      <c r="BM157" s="109">
        <v>0</v>
      </c>
      <c r="BN157" s="109">
        <v>0</v>
      </c>
      <c r="BO157" s="153"/>
      <c r="BP157" s="109">
        <f t="shared" si="63"/>
        <v>0</v>
      </c>
      <c r="BQ157" s="109">
        <f t="shared" si="63"/>
        <v>0</v>
      </c>
      <c r="BR157" s="109">
        <f t="shared" si="63"/>
        <v>0</v>
      </c>
      <c r="BS157" s="109">
        <f t="shared" si="63"/>
        <v>0</v>
      </c>
      <c r="BT157" s="109">
        <f t="shared" si="63"/>
        <v>0</v>
      </c>
      <c r="BU157" s="109">
        <f t="shared" si="63"/>
        <v>0</v>
      </c>
      <c r="BV157" s="109">
        <f t="shared" si="63"/>
        <v>0</v>
      </c>
      <c r="BW157" s="109">
        <f t="shared" si="63"/>
        <v>0</v>
      </c>
      <c r="BX157" s="109">
        <f t="shared" si="63"/>
        <v>0</v>
      </c>
      <c r="BY157" s="109">
        <f t="shared" si="63"/>
        <v>0</v>
      </c>
      <c r="BZ157" s="109">
        <f t="shared" si="63"/>
        <v>0</v>
      </c>
      <c r="CA157" s="109">
        <f t="shared" si="63"/>
        <v>0</v>
      </c>
      <c r="CB157" s="109">
        <f t="shared" si="63"/>
        <v>0</v>
      </c>
      <c r="CC157" s="109">
        <f t="shared" si="63"/>
        <v>0</v>
      </c>
      <c r="CD157" s="109">
        <f t="shared" si="63"/>
        <v>0</v>
      </c>
      <c r="CE157" s="109">
        <f t="shared" si="63"/>
        <v>0</v>
      </c>
      <c r="CF157" s="109">
        <f t="shared" si="65"/>
        <v>0</v>
      </c>
      <c r="CG157" s="109">
        <f t="shared" si="65"/>
        <v>0</v>
      </c>
      <c r="CH157" s="109">
        <f t="shared" si="65"/>
        <v>0</v>
      </c>
      <c r="CI157" s="109">
        <f t="shared" si="65"/>
        <v>0</v>
      </c>
      <c r="CJ157" s="109">
        <f t="shared" si="65"/>
        <v>0</v>
      </c>
      <c r="CK157" s="109">
        <f t="shared" si="65"/>
        <v>0</v>
      </c>
      <c r="CL157" s="109">
        <f t="shared" si="65"/>
        <v>0</v>
      </c>
      <c r="CM157" s="109">
        <f t="shared" si="65"/>
        <v>0</v>
      </c>
      <c r="CN157" s="109">
        <f t="shared" si="65"/>
        <v>0</v>
      </c>
      <c r="CO157" s="109">
        <f t="shared" si="65"/>
        <v>0</v>
      </c>
      <c r="CP157" s="109">
        <f t="shared" si="65"/>
        <v>0</v>
      </c>
      <c r="CQ157" s="109">
        <f t="shared" si="65"/>
        <v>0</v>
      </c>
      <c r="CR157" s="109">
        <f t="shared" si="65"/>
        <v>0</v>
      </c>
      <c r="CS157" s="109">
        <f t="shared" si="65"/>
        <v>0</v>
      </c>
      <c r="CT157" s="109">
        <f t="shared" si="64"/>
        <v>0</v>
      </c>
    </row>
    <row r="158" spans="1:98" s="88" customFormat="1">
      <c r="A158" s="1"/>
      <c r="B158" s="1"/>
      <c r="C158"/>
      <c r="D158" s="119">
        <v>0</v>
      </c>
      <c r="E158" s="119">
        <v>0</v>
      </c>
      <c r="F158" s="119">
        <v>0</v>
      </c>
      <c r="G158" s="119">
        <v>0</v>
      </c>
      <c r="H158" s="119">
        <v>0</v>
      </c>
      <c r="I158" s="119">
        <v>0</v>
      </c>
      <c r="J158" s="119">
        <v>0</v>
      </c>
      <c r="K158" s="119">
        <v>0</v>
      </c>
      <c r="L158" s="119">
        <v>0</v>
      </c>
      <c r="M158" s="119">
        <v>0</v>
      </c>
      <c r="N158" s="119">
        <v>0</v>
      </c>
      <c r="O158" s="119">
        <v>0</v>
      </c>
      <c r="P158" s="119">
        <v>0</v>
      </c>
      <c r="Q158" s="119">
        <v>0</v>
      </c>
      <c r="R158" s="119">
        <v>0</v>
      </c>
      <c r="S158" s="119">
        <v>0</v>
      </c>
      <c r="T158" s="119">
        <v>0</v>
      </c>
      <c r="U158" s="119">
        <v>0</v>
      </c>
      <c r="V158" s="119">
        <v>0</v>
      </c>
      <c r="W158" s="119">
        <v>0</v>
      </c>
      <c r="X158" s="119">
        <v>0</v>
      </c>
      <c r="Y158" s="119">
        <v>0</v>
      </c>
      <c r="Z158" s="119">
        <v>0</v>
      </c>
      <c r="AA158" s="119">
        <v>0</v>
      </c>
      <c r="AB158" s="119">
        <v>0</v>
      </c>
      <c r="AC158" s="119">
        <v>0</v>
      </c>
      <c r="AD158" s="119">
        <v>0</v>
      </c>
      <c r="AE158" s="119">
        <v>0</v>
      </c>
      <c r="AF158" s="119">
        <v>0</v>
      </c>
      <c r="AG158" s="119">
        <v>0</v>
      </c>
      <c r="AH158" s="119">
        <v>0</v>
      </c>
      <c r="AI158" s="119"/>
      <c r="AJ158" s="119">
        <v>0</v>
      </c>
      <c r="AK158" s="119">
        <v>0</v>
      </c>
      <c r="AL158" s="119">
        <v>0</v>
      </c>
      <c r="AM158" s="119">
        <v>0</v>
      </c>
      <c r="AN158" s="119">
        <v>0</v>
      </c>
      <c r="AO158" s="119">
        <v>0</v>
      </c>
      <c r="AP158" s="119">
        <v>0</v>
      </c>
      <c r="AQ158" s="119">
        <v>0</v>
      </c>
      <c r="AR158" s="119">
        <v>0</v>
      </c>
      <c r="AS158" s="119">
        <v>0</v>
      </c>
      <c r="AT158" s="119">
        <v>0</v>
      </c>
      <c r="AU158" s="119">
        <v>0</v>
      </c>
      <c r="AV158" s="119">
        <v>0</v>
      </c>
      <c r="AW158" s="119">
        <v>0</v>
      </c>
      <c r="AX158" s="119">
        <v>0</v>
      </c>
      <c r="AY158" s="119">
        <v>0</v>
      </c>
      <c r="AZ158" s="119">
        <v>0</v>
      </c>
      <c r="BA158" s="119">
        <v>0</v>
      </c>
      <c r="BB158" s="119">
        <v>0</v>
      </c>
      <c r="BC158" s="119">
        <v>0</v>
      </c>
      <c r="BD158" s="119">
        <v>0</v>
      </c>
      <c r="BE158" s="119">
        <v>0</v>
      </c>
      <c r="BF158" s="119">
        <v>0</v>
      </c>
      <c r="BG158" s="119">
        <v>0</v>
      </c>
      <c r="BH158" s="119">
        <v>0</v>
      </c>
      <c r="BI158" s="119">
        <v>0</v>
      </c>
      <c r="BJ158" s="119">
        <v>0</v>
      </c>
      <c r="BK158" s="119">
        <v>0</v>
      </c>
      <c r="BL158" s="119">
        <v>0</v>
      </c>
      <c r="BM158" s="119">
        <v>0</v>
      </c>
      <c r="BN158" s="119">
        <v>0</v>
      </c>
      <c r="BO158" s="119"/>
      <c r="BP158" s="119">
        <f t="shared" si="63"/>
        <v>0</v>
      </c>
      <c r="BQ158" s="119">
        <f t="shared" si="63"/>
        <v>0</v>
      </c>
      <c r="BR158" s="119">
        <f t="shared" si="63"/>
        <v>0</v>
      </c>
      <c r="BS158" s="119">
        <f t="shared" si="63"/>
        <v>0</v>
      </c>
      <c r="BT158" s="119">
        <f t="shared" si="63"/>
        <v>0</v>
      </c>
      <c r="BU158" s="119">
        <f t="shared" si="63"/>
        <v>0</v>
      </c>
      <c r="BV158" s="119">
        <f t="shared" si="63"/>
        <v>0</v>
      </c>
      <c r="BW158" s="119">
        <f t="shared" si="63"/>
        <v>0</v>
      </c>
      <c r="BX158" s="119">
        <f t="shared" si="63"/>
        <v>0</v>
      </c>
      <c r="BY158" s="119">
        <f t="shared" si="63"/>
        <v>0</v>
      </c>
      <c r="BZ158" s="119">
        <f t="shared" si="63"/>
        <v>0</v>
      </c>
      <c r="CA158" s="119">
        <f t="shared" si="63"/>
        <v>0</v>
      </c>
      <c r="CB158" s="119">
        <f t="shared" si="63"/>
        <v>0</v>
      </c>
      <c r="CC158" s="119">
        <f t="shared" si="63"/>
        <v>0</v>
      </c>
      <c r="CD158" s="119">
        <f t="shared" si="63"/>
        <v>0</v>
      </c>
      <c r="CE158" s="119">
        <f t="shared" si="63"/>
        <v>0</v>
      </c>
      <c r="CF158" s="119">
        <f t="shared" si="65"/>
        <v>0</v>
      </c>
      <c r="CG158" s="119">
        <f t="shared" si="65"/>
        <v>0</v>
      </c>
      <c r="CH158" s="119">
        <f t="shared" si="65"/>
        <v>0</v>
      </c>
      <c r="CI158" s="119">
        <f t="shared" si="65"/>
        <v>0</v>
      </c>
      <c r="CJ158" s="119">
        <f t="shared" si="65"/>
        <v>0</v>
      </c>
      <c r="CK158" s="119">
        <f t="shared" si="65"/>
        <v>0</v>
      </c>
      <c r="CL158" s="119">
        <f t="shared" si="65"/>
        <v>0</v>
      </c>
      <c r="CM158" s="119">
        <f t="shared" si="65"/>
        <v>0</v>
      </c>
      <c r="CN158" s="119">
        <f t="shared" si="65"/>
        <v>0</v>
      </c>
      <c r="CO158" s="119">
        <f t="shared" si="65"/>
        <v>0</v>
      </c>
      <c r="CP158" s="119">
        <f t="shared" si="65"/>
        <v>0</v>
      </c>
      <c r="CQ158" s="119">
        <f t="shared" si="65"/>
        <v>0</v>
      </c>
      <c r="CR158" s="119">
        <f t="shared" si="65"/>
        <v>0</v>
      </c>
      <c r="CS158" s="119">
        <f t="shared" si="65"/>
        <v>0</v>
      </c>
      <c r="CT158" s="119">
        <f t="shared" si="64"/>
        <v>0</v>
      </c>
    </row>
    <row r="159" spans="1:98" s="88" customFormat="1">
      <c r="A159" s="1"/>
      <c r="B159" s="1"/>
      <c r="C159"/>
      <c r="D159" s="88">
        <v>0</v>
      </c>
      <c r="E159" s="88">
        <v>0</v>
      </c>
      <c r="F159" s="88">
        <v>0</v>
      </c>
      <c r="G159" s="88">
        <v>0</v>
      </c>
      <c r="H159" s="88">
        <v>0</v>
      </c>
      <c r="I159" s="88">
        <v>0</v>
      </c>
      <c r="J159" s="88">
        <v>0</v>
      </c>
      <c r="K159" s="88">
        <v>0</v>
      </c>
      <c r="L159" s="88">
        <v>0</v>
      </c>
      <c r="M159" s="88">
        <v>0</v>
      </c>
      <c r="N159" s="88">
        <v>0</v>
      </c>
      <c r="O159" s="88">
        <v>0</v>
      </c>
      <c r="P159" s="88">
        <v>0</v>
      </c>
      <c r="Q159" s="88">
        <v>0</v>
      </c>
      <c r="R159" s="88">
        <v>0</v>
      </c>
      <c r="S159" s="88">
        <v>0</v>
      </c>
      <c r="T159" s="88">
        <v>0</v>
      </c>
      <c r="U159" s="88">
        <v>0</v>
      </c>
      <c r="V159" s="88">
        <v>0</v>
      </c>
      <c r="W159" s="88">
        <v>0</v>
      </c>
      <c r="X159" s="88">
        <v>0</v>
      </c>
      <c r="Y159" s="88">
        <v>0</v>
      </c>
      <c r="Z159" s="88">
        <v>0</v>
      </c>
      <c r="AA159" s="88">
        <v>0</v>
      </c>
      <c r="AB159" s="88">
        <v>0</v>
      </c>
      <c r="AC159" s="88">
        <v>0</v>
      </c>
      <c r="AD159" s="88">
        <v>0</v>
      </c>
      <c r="AE159" s="88">
        <v>0</v>
      </c>
      <c r="AF159" s="88">
        <v>0</v>
      </c>
      <c r="AG159" s="88">
        <v>0</v>
      </c>
      <c r="AH159" s="88">
        <v>0</v>
      </c>
      <c r="AI159" s="102"/>
      <c r="AJ159" s="88">
        <v>0</v>
      </c>
      <c r="AK159" s="88">
        <v>0</v>
      </c>
      <c r="AL159" s="88">
        <v>0</v>
      </c>
      <c r="AM159" s="88">
        <v>0</v>
      </c>
      <c r="AN159" s="88">
        <v>0</v>
      </c>
      <c r="AO159" s="88">
        <v>0</v>
      </c>
      <c r="AP159" s="88">
        <v>0</v>
      </c>
      <c r="AQ159" s="88">
        <v>0</v>
      </c>
      <c r="AR159" s="88">
        <v>0</v>
      </c>
      <c r="AS159" s="88">
        <v>0</v>
      </c>
      <c r="AT159" s="88">
        <v>0</v>
      </c>
      <c r="AU159" s="88">
        <v>0</v>
      </c>
      <c r="AV159" s="88">
        <v>0</v>
      </c>
      <c r="AW159" s="88">
        <v>0</v>
      </c>
      <c r="AX159" s="88">
        <v>0</v>
      </c>
      <c r="AY159" s="88">
        <v>0</v>
      </c>
      <c r="AZ159" s="88">
        <v>0</v>
      </c>
      <c r="BA159" s="88">
        <v>0</v>
      </c>
      <c r="BB159" s="88">
        <v>0</v>
      </c>
      <c r="BC159" s="88">
        <v>0</v>
      </c>
      <c r="BD159" s="88">
        <v>0</v>
      </c>
      <c r="BE159" s="88">
        <v>0</v>
      </c>
      <c r="BF159" s="88">
        <v>0</v>
      </c>
      <c r="BG159" s="88">
        <v>0</v>
      </c>
      <c r="BH159" s="88">
        <v>0</v>
      </c>
      <c r="BI159" s="88">
        <v>0</v>
      </c>
      <c r="BJ159" s="88">
        <v>0</v>
      </c>
      <c r="BK159" s="88">
        <v>0</v>
      </c>
      <c r="BL159" s="88">
        <v>0</v>
      </c>
      <c r="BM159" s="88">
        <v>0</v>
      </c>
      <c r="BN159" s="88">
        <v>0</v>
      </c>
      <c r="BO159" s="102"/>
      <c r="BP159" s="102">
        <f t="shared" si="63"/>
        <v>0</v>
      </c>
      <c r="BQ159" s="102">
        <f t="shared" si="63"/>
        <v>0</v>
      </c>
      <c r="BR159" s="102">
        <f t="shared" si="63"/>
        <v>0</v>
      </c>
      <c r="BS159" s="102">
        <f t="shared" si="63"/>
        <v>0</v>
      </c>
      <c r="BT159" s="102">
        <f t="shared" si="63"/>
        <v>0</v>
      </c>
      <c r="BU159" s="102">
        <f t="shared" si="63"/>
        <v>0</v>
      </c>
      <c r="BV159" s="102">
        <f t="shared" si="63"/>
        <v>0</v>
      </c>
      <c r="BW159" s="102">
        <f t="shared" si="63"/>
        <v>0</v>
      </c>
      <c r="BX159" s="102">
        <f t="shared" si="63"/>
        <v>0</v>
      </c>
      <c r="BY159" s="102">
        <f t="shared" si="63"/>
        <v>0</v>
      </c>
      <c r="BZ159" s="102">
        <f t="shared" si="63"/>
        <v>0</v>
      </c>
      <c r="CA159" s="102">
        <f t="shared" si="63"/>
        <v>0</v>
      </c>
      <c r="CB159" s="102">
        <f t="shared" si="63"/>
        <v>0</v>
      </c>
      <c r="CC159" s="102">
        <f t="shared" si="63"/>
        <v>0</v>
      </c>
      <c r="CD159" s="102">
        <f t="shared" si="63"/>
        <v>0</v>
      </c>
      <c r="CE159" s="102">
        <f t="shared" si="63"/>
        <v>0</v>
      </c>
      <c r="CF159" s="102">
        <f t="shared" si="65"/>
        <v>0</v>
      </c>
      <c r="CG159" s="102">
        <f t="shared" si="65"/>
        <v>0</v>
      </c>
      <c r="CH159" s="102">
        <f t="shared" si="65"/>
        <v>0</v>
      </c>
      <c r="CI159" s="102">
        <f t="shared" si="65"/>
        <v>0</v>
      </c>
      <c r="CJ159" s="102">
        <f t="shared" si="65"/>
        <v>0</v>
      </c>
      <c r="CK159" s="102">
        <f t="shared" si="65"/>
        <v>0</v>
      </c>
      <c r="CL159" s="102">
        <f t="shared" si="65"/>
        <v>0</v>
      </c>
      <c r="CM159" s="102">
        <f t="shared" si="65"/>
        <v>0</v>
      </c>
      <c r="CN159" s="102">
        <f t="shared" si="65"/>
        <v>0</v>
      </c>
      <c r="CO159" s="102">
        <f t="shared" si="65"/>
        <v>0</v>
      </c>
      <c r="CP159" s="102">
        <f t="shared" si="65"/>
        <v>0</v>
      </c>
      <c r="CQ159" s="102">
        <f t="shared" si="65"/>
        <v>0</v>
      </c>
      <c r="CR159" s="102">
        <f t="shared" si="65"/>
        <v>0</v>
      </c>
      <c r="CS159" s="102">
        <f t="shared" si="65"/>
        <v>0</v>
      </c>
      <c r="CT159" s="102">
        <f t="shared" si="64"/>
        <v>0</v>
      </c>
    </row>
    <row r="160" spans="1:98" s="88" customFormat="1">
      <c r="A160" s="1"/>
      <c r="B160" s="1"/>
      <c r="C160"/>
      <c r="D160" s="88">
        <v>0</v>
      </c>
      <c r="E160" s="88">
        <v>0</v>
      </c>
      <c r="F160" s="88">
        <v>0</v>
      </c>
      <c r="G160" s="88">
        <v>0</v>
      </c>
      <c r="H160" s="88">
        <v>0</v>
      </c>
      <c r="I160" s="88">
        <v>0</v>
      </c>
      <c r="J160" s="88">
        <v>0</v>
      </c>
      <c r="K160" s="88">
        <v>0</v>
      </c>
      <c r="L160" s="88">
        <v>0</v>
      </c>
      <c r="M160" s="88">
        <v>0</v>
      </c>
      <c r="N160" s="88">
        <v>0</v>
      </c>
      <c r="O160" s="88">
        <v>0</v>
      </c>
      <c r="P160" s="88">
        <v>0</v>
      </c>
      <c r="Q160" s="88">
        <v>0</v>
      </c>
      <c r="R160" s="88">
        <v>0</v>
      </c>
      <c r="S160" s="88">
        <v>0</v>
      </c>
      <c r="T160" s="88">
        <v>0</v>
      </c>
      <c r="U160" s="88">
        <v>0</v>
      </c>
      <c r="V160" s="88">
        <v>0</v>
      </c>
      <c r="W160" s="88">
        <v>0</v>
      </c>
      <c r="X160" s="88">
        <v>0</v>
      </c>
      <c r="Y160" s="88">
        <v>0</v>
      </c>
      <c r="Z160" s="88">
        <v>0</v>
      </c>
      <c r="AA160" s="88">
        <v>0</v>
      </c>
      <c r="AB160" s="88">
        <v>0</v>
      </c>
      <c r="AC160" s="88">
        <v>0</v>
      </c>
      <c r="AD160" s="88">
        <v>0</v>
      </c>
      <c r="AE160" s="88">
        <v>0</v>
      </c>
      <c r="AF160" s="88">
        <v>0</v>
      </c>
      <c r="AG160" s="88">
        <v>0</v>
      </c>
      <c r="AH160" s="88">
        <v>0</v>
      </c>
      <c r="AI160" s="102"/>
      <c r="AJ160" s="88">
        <v>0</v>
      </c>
      <c r="AK160" s="88">
        <v>0</v>
      </c>
      <c r="AL160" s="88">
        <v>0</v>
      </c>
      <c r="AM160" s="88">
        <v>0</v>
      </c>
      <c r="AN160" s="88">
        <v>0</v>
      </c>
      <c r="AO160" s="88">
        <v>0</v>
      </c>
      <c r="AP160" s="88">
        <v>0</v>
      </c>
      <c r="AQ160" s="88">
        <v>0</v>
      </c>
      <c r="AR160" s="88">
        <v>0</v>
      </c>
      <c r="AS160" s="88">
        <v>0</v>
      </c>
      <c r="AT160" s="88">
        <v>0</v>
      </c>
      <c r="AU160" s="88">
        <v>0</v>
      </c>
      <c r="AV160" s="88">
        <v>0</v>
      </c>
      <c r="AW160" s="88">
        <v>0</v>
      </c>
      <c r="AX160" s="88">
        <v>0</v>
      </c>
      <c r="AY160" s="88">
        <v>0</v>
      </c>
      <c r="AZ160" s="88">
        <v>0</v>
      </c>
      <c r="BA160" s="88">
        <v>0</v>
      </c>
      <c r="BB160" s="88">
        <v>0</v>
      </c>
      <c r="BC160" s="88">
        <v>0</v>
      </c>
      <c r="BD160" s="88">
        <v>0</v>
      </c>
      <c r="BE160" s="88">
        <v>0</v>
      </c>
      <c r="BF160" s="88">
        <v>0</v>
      </c>
      <c r="BG160" s="88">
        <v>0</v>
      </c>
      <c r="BH160" s="88">
        <v>0</v>
      </c>
      <c r="BI160" s="88">
        <v>0</v>
      </c>
      <c r="BJ160" s="88">
        <v>0</v>
      </c>
      <c r="BK160" s="88">
        <v>0</v>
      </c>
      <c r="BL160" s="88">
        <v>0</v>
      </c>
      <c r="BM160" s="88">
        <v>0</v>
      </c>
      <c r="BN160" s="88">
        <v>0</v>
      </c>
      <c r="BO160" s="102"/>
      <c r="BP160" s="102">
        <f t="shared" si="63"/>
        <v>0</v>
      </c>
      <c r="BQ160" s="102">
        <f t="shared" si="63"/>
        <v>0</v>
      </c>
      <c r="BR160" s="102">
        <f t="shared" si="63"/>
        <v>0</v>
      </c>
      <c r="BS160" s="102">
        <f t="shared" si="63"/>
        <v>0</v>
      </c>
      <c r="BT160" s="102">
        <f t="shared" si="63"/>
        <v>0</v>
      </c>
      <c r="BU160" s="102">
        <f t="shared" si="63"/>
        <v>0</v>
      </c>
      <c r="BV160" s="102">
        <f t="shared" si="63"/>
        <v>0</v>
      </c>
      <c r="BW160" s="102">
        <f t="shared" si="63"/>
        <v>0</v>
      </c>
      <c r="BX160" s="102">
        <f t="shared" si="63"/>
        <v>0</v>
      </c>
      <c r="BY160" s="102">
        <f t="shared" si="63"/>
        <v>0</v>
      </c>
      <c r="BZ160" s="102">
        <f t="shared" si="63"/>
        <v>0</v>
      </c>
      <c r="CA160" s="102">
        <f t="shared" si="63"/>
        <v>0</v>
      </c>
      <c r="CB160" s="102">
        <f t="shared" si="63"/>
        <v>0</v>
      </c>
      <c r="CC160" s="102">
        <f t="shared" si="63"/>
        <v>0</v>
      </c>
      <c r="CD160" s="102">
        <f t="shared" si="63"/>
        <v>0</v>
      </c>
      <c r="CE160" s="102">
        <f t="shared" si="63"/>
        <v>0</v>
      </c>
      <c r="CF160" s="102">
        <f t="shared" si="65"/>
        <v>0</v>
      </c>
      <c r="CG160" s="102">
        <f t="shared" si="65"/>
        <v>0</v>
      </c>
      <c r="CH160" s="102">
        <f t="shared" si="65"/>
        <v>0</v>
      </c>
      <c r="CI160" s="102">
        <f t="shared" si="65"/>
        <v>0</v>
      </c>
      <c r="CJ160" s="102">
        <f t="shared" si="65"/>
        <v>0</v>
      </c>
      <c r="CK160" s="102">
        <f t="shared" si="65"/>
        <v>0</v>
      </c>
      <c r="CL160" s="102">
        <f t="shared" si="65"/>
        <v>0</v>
      </c>
      <c r="CM160" s="102">
        <f t="shared" si="65"/>
        <v>0</v>
      </c>
      <c r="CN160" s="102">
        <f t="shared" si="65"/>
        <v>0</v>
      </c>
      <c r="CO160" s="102">
        <f t="shared" si="65"/>
        <v>0</v>
      </c>
      <c r="CP160" s="102">
        <f t="shared" si="65"/>
        <v>0</v>
      </c>
      <c r="CQ160" s="102">
        <f t="shared" si="65"/>
        <v>0</v>
      </c>
      <c r="CR160" s="102">
        <f t="shared" si="65"/>
        <v>0</v>
      </c>
      <c r="CS160" s="102">
        <f t="shared" si="65"/>
        <v>0</v>
      </c>
      <c r="CT160" s="102">
        <f t="shared" si="64"/>
        <v>0</v>
      </c>
    </row>
    <row r="161" spans="1:98" s="88" customFormat="1">
      <c r="A161" s="1"/>
      <c r="B161" s="1"/>
      <c r="C161"/>
      <c r="D161" s="88">
        <v>0</v>
      </c>
      <c r="E161" s="88">
        <v>0</v>
      </c>
      <c r="F161" s="88">
        <v>0</v>
      </c>
      <c r="G161" s="88">
        <v>0</v>
      </c>
      <c r="H161" s="88">
        <v>0</v>
      </c>
      <c r="I161" s="88">
        <v>0</v>
      </c>
      <c r="J161" s="88">
        <v>0</v>
      </c>
      <c r="K161" s="88">
        <v>0</v>
      </c>
      <c r="L161" s="88">
        <v>0</v>
      </c>
      <c r="M161" s="88">
        <v>0</v>
      </c>
      <c r="N161" s="88">
        <v>0</v>
      </c>
      <c r="O161" s="88">
        <v>0</v>
      </c>
      <c r="P161" s="88">
        <v>0</v>
      </c>
      <c r="Q161" s="88">
        <v>0</v>
      </c>
      <c r="R161" s="88">
        <v>0</v>
      </c>
      <c r="S161" s="88">
        <v>0</v>
      </c>
      <c r="T161" s="88">
        <v>0</v>
      </c>
      <c r="U161" s="88">
        <v>0</v>
      </c>
      <c r="V161" s="88">
        <v>0</v>
      </c>
      <c r="W161" s="88">
        <v>0</v>
      </c>
      <c r="X161" s="88">
        <v>0</v>
      </c>
      <c r="Y161" s="88">
        <v>0</v>
      </c>
      <c r="Z161" s="88">
        <v>0</v>
      </c>
      <c r="AA161" s="88">
        <v>0</v>
      </c>
      <c r="AB161" s="88">
        <v>0</v>
      </c>
      <c r="AC161" s="88">
        <v>0</v>
      </c>
      <c r="AD161" s="88">
        <v>0</v>
      </c>
      <c r="AE161" s="88">
        <v>0</v>
      </c>
      <c r="AF161" s="88">
        <v>0</v>
      </c>
      <c r="AG161" s="88">
        <v>0</v>
      </c>
      <c r="AH161" s="88">
        <v>0</v>
      </c>
      <c r="AI161" s="102"/>
      <c r="AJ161" s="88">
        <v>0</v>
      </c>
      <c r="AK161" s="88">
        <v>0</v>
      </c>
      <c r="AL161" s="88">
        <v>0</v>
      </c>
      <c r="AM161" s="88">
        <v>0</v>
      </c>
      <c r="AN161" s="88">
        <v>0</v>
      </c>
      <c r="AO161" s="88">
        <v>0</v>
      </c>
      <c r="AP161" s="88">
        <v>0</v>
      </c>
      <c r="AQ161" s="88">
        <v>0</v>
      </c>
      <c r="AR161" s="88">
        <v>0</v>
      </c>
      <c r="AS161" s="88">
        <v>0</v>
      </c>
      <c r="AT161" s="88">
        <v>0</v>
      </c>
      <c r="AU161" s="88">
        <v>0</v>
      </c>
      <c r="AV161" s="88">
        <v>0</v>
      </c>
      <c r="AW161" s="88">
        <v>0</v>
      </c>
      <c r="AX161" s="88">
        <v>0</v>
      </c>
      <c r="AY161" s="88">
        <v>0</v>
      </c>
      <c r="AZ161" s="88">
        <v>0</v>
      </c>
      <c r="BA161" s="88">
        <v>0</v>
      </c>
      <c r="BB161" s="88">
        <v>0</v>
      </c>
      <c r="BC161" s="88">
        <v>0</v>
      </c>
      <c r="BD161" s="88">
        <v>0</v>
      </c>
      <c r="BE161" s="88">
        <v>0</v>
      </c>
      <c r="BF161" s="88">
        <v>0</v>
      </c>
      <c r="BG161" s="88">
        <v>0</v>
      </c>
      <c r="BH161" s="88">
        <v>0</v>
      </c>
      <c r="BI161" s="88">
        <v>0</v>
      </c>
      <c r="BJ161" s="88">
        <v>0</v>
      </c>
      <c r="BK161" s="88">
        <v>0</v>
      </c>
      <c r="BL161" s="88">
        <v>0</v>
      </c>
      <c r="BM161" s="88">
        <v>0</v>
      </c>
      <c r="BN161" s="88">
        <v>0</v>
      </c>
      <c r="BO161" s="102"/>
      <c r="BP161" s="102">
        <f t="shared" si="63"/>
        <v>0</v>
      </c>
      <c r="BQ161" s="102">
        <f t="shared" si="63"/>
        <v>0</v>
      </c>
      <c r="BR161" s="102">
        <f t="shared" si="63"/>
        <v>0</v>
      </c>
      <c r="BS161" s="102">
        <f t="shared" si="63"/>
        <v>0</v>
      </c>
      <c r="BT161" s="102">
        <f t="shared" si="63"/>
        <v>0</v>
      </c>
      <c r="BU161" s="102">
        <f t="shared" si="63"/>
        <v>0</v>
      </c>
      <c r="BV161" s="102">
        <f t="shared" si="63"/>
        <v>0</v>
      </c>
      <c r="BW161" s="102">
        <f t="shared" si="63"/>
        <v>0</v>
      </c>
      <c r="BX161" s="102">
        <f t="shared" ref="BP161:CE165" si="66">L161+AR161</f>
        <v>0</v>
      </c>
      <c r="BY161" s="102">
        <f t="shared" si="66"/>
        <v>0</v>
      </c>
      <c r="BZ161" s="102">
        <f t="shared" si="66"/>
        <v>0</v>
      </c>
      <c r="CA161" s="102">
        <f t="shared" si="66"/>
        <v>0</v>
      </c>
      <c r="CB161" s="102">
        <f t="shared" si="66"/>
        <v>0</v>
      </c>
      <c r="CC161" s="102">
        <f t="shared" si="66"/>
        <v>0</v>
      </c>
      <c r="CD161" s="102">
        <f t="shared" si="66"/>
        <v>0</v>
      </c>
      <c r="CE161" s="102">
        <f t="shared" si="66"/>
        <v>0</v>
      </c>
      <c r="CF161" s="102">
        <f t="shared" si="65"/>
        <v>0</v>
      </c>
      <c r="CG161" s="102">
        <f t="shared" si="65"/>
        <v>0</v>
      </c>
      <c r="CH161" s="102">
        <f t="shared" si="65"/>
        <v>0</v>
      </c>
      <c r="CI161" s="102">
        <f t="shared" si="65"/>
        <v>0</v>
      </c>
      <c r="CJ161" s="102">
        <f t="shared" si="65"/>
        <v>0</v>
      </c>
      <c r="CK161" s="102">
        <f t="shared" si="65"/>
        <v>0</v>
      </c>
      <c r="CL161" s="102">
        <f t="shared" si="65"/>
        <v>0</v>
      </c>
      <c r="CM161" s="102">
        <f t="shared" si="65"/>
        <v>0</v>
      </c>
      <c r="CN161" s="102">
        <f t="shared" si="65"/>
        <v>0</v>
      </c>
      <c r="CO161" s="102">
        <f t="shared" si="65"/>
        <v>0</v>
      </c>
      <c r="CP161" s="102">
        <f t="shared" si="65"/>
        <v>0</v>
      </c>
      <c r="CQ161" s="102">
        <f t="shared" si="65"/>
        <v>0</v>
      </c>
      <c r="CR161" s="102">
        <f t="shared" si="65"/>
        <v>0</v>
      </c>
      <c r="CS161" s="102">
        <f t="shared" si="65"/>
        <v>0</v>
      </c>
      <c r="CT161" s="102">
        <f t="shared" si="64"/>
        <v>0</v>
      </c>
    </row>
    <row r="162" spans="1:98" s="88" customFormat="1">
      <c r="A162" s="1"/>
      <c r="B162" s="1"/>
      <c r="C162"/>
      <c r="D162" s="119">
        <v>0</v>
      </c>
      <c r="E162" s="119">
        <v>0</v>
      </c>
      <c r="F162" s="119">
        <v>0</v>
      </c>
      <c r="G162" s="119">
        <v>0</v>
      </c>
      <c r="H162" s="119">
        <v>0</v>
      </c>
      <c r="I162" s="119">
        <v>0</v>
      </c>
      <c r="J162" s="119">
        <v>0</v>
      </c>
      <c r="K162" s="119">
        <v>0</v>
      </c>
      <c r="L162" s="119">
        <v>0</v>
      </c>
      <c r="M162" s="119">
        <v>0</v>
      </c>
      <c r="N162" s="119">
        <v>0</v>
      </c>
      <c r="O162" s="119">
        <v>0</v>
      </c>
      <c r="P162" s="119">
        <v>0</v>
      </c>
      <c r="Q162" s="119">
        <v>0</v>
      </c>
      <c r="R162" s="119">
        <v>0</v>
      </c>
      <c r="S162" s="119">
        <v>0</v>
      </c>
      <c r="T162" s="119">
        <v>0</v>
      </c>
      <c r="U162" s="119">
        <v>0</v>
      </c>
      <c r="V162" s="119">
        <v>0</v>
      </c>
      <c r="W162" s="119">
        <v>0</v>
      </c>
      <c r="X162" s="119">
        <v>0</v>
      </c>
      <c r="Y162" s="119">
        <v>0</v>
      </c>
      <c r="Z162" s="119">
        <v>0</v>
      </c>
      <c r="AA162" s="119">
        <v>0</v>
      </c>
      <c r="AB162" s="119">
        <v>0</v>
      </c>
      <c r="AC162" s="119">
        <v>0</v>
      </c>
      <c r="AD162" s="119">
        <v>0</v>
      </c>
      <c r="AE162" s="119">
        <v>0</v>
      </c>
      <c r="AF162" s="119">
        <v>0</v>
      </c>
      <c r="AG162" s="119">
        <v>0</v>
      </c>
      <c r="AH162" s="119">
        <v>0</v>
      </c>
      <c r="AI162" s="119"/>
      <c r="AJ162" s="119">
        <v>0</v>
      </c>
      <c r="AK162" s="119">
        <v>0</v>
      </c>
      <c r="AL162" s="119">
        <v>0</v>
      </c>
      <c r="AM162" s="119">
        <v>0</v>
      </c>
      <c r="AN162" s="119">
        <v>0</v>
      </c>
      <c r="AO162" s="119">
        <v>0</v>
      </c>
      <c r="AP162" s="119">
        <v>0</v>
      </c>
      <c r="AQ162" s="119">
        <v>0</v>
      </c>
      <c r="AR162" s="119">
        <v>0</v>
      </c>
      <c r="AS162" s="119">
        <v>0</v>
      </c>
      <c r="AT162" s="119">
        <v>0</v>
      </c>
      <c r="AU162" s="119">
        <v>0</v>
      </c>
      <c r="AV162" s="119">
        <v>0</v>
      </c>
      <c r="AW162" s="119">
        <v>0</v>
      </c>
      <c r="AX162" s="119">
        <v>0</v>
      </c>
      <c r="AY162" s="119">
        <v>0</v>
      </c>
      <c r="AZ162" s="119">
        <v>0</v>
      </c>
      <c r="BA162" s="119">
        <v>0</v>
      </c>
      <c r="BB162" s="119">
        <v>0</v>
      </c>
      <c r="BC162" s="119">
        <v>0</v>
      </c>
      <c r="BD162" s="119">
        <v>0</v>
      </c>
      <c r="BE162" s="119">
        <v>0</v>
      </c>
      <c r="BF162" s="119">
        <v>0</v>
      </c>
      <c r="BG162" s="119">
        <v>0</v>
      </c>
      <c r="BH162" s="119">
        <v>0</v>
      </c>
      <c r="BI162" s="119">
        <v>0</v>
      </c>
      <c r="BJ162" s="119">
        <v>0</v>
      </c>
      <c r="BK162" s="119">
        <v>0</v>
      </c>
      <c r="BL162" s="119">
        <v>0</v>
      </c>
      <c r="BM162" s="119">
        <v>0</v>
      </c>
      <c r="BN162" s="119">
        <v>0</v>
      </c>
      <c r="BO162" s="119"/>
      <c r="BP162" s="119">
        <f t="shared" si="66"/>
        <v>0</v>
      </c>
      <c r="BQ162" s="119">
        <f t="shared" si="66"/>
        <v>0</v>
      </c>
      <c r="BR162" s="119">
        <f t="shared" si="66"/>
        <v>0</v>
      </c>
      <c r="BS162" s="119">
        <f t="shared" si="66"/>
        <v>0</v>
      </c>
      <c r="BT162" s="119">
        <f t="shared" si="66"/>
        <v>0</v>
      </c>
      <c r="BU162" s="119">
        <f t="shared" si="66"/>
        <v>0</v>
      </c>
      <c r="BV162" s="119">
        <f t="shared" si="66"/>
        <v>0</v>
      </c>
      <c r="BW162" s="119">
        <f t="shared" si="66"/>
        <v>0</v>
      </c>
      <c r="BX162" s="119">
        <f t="shared" si="66"/>
        <v>0</v>
      </c>
      <c r="BY162" s="119">
        <f t="shared" si="66"/>
        <v>0</v>
      </c>
      <c r="BZ162" s="119">
        <f t="shared" si="66"/>
        <v>0</v>
      </c>
      <c r="CA162" s="119">
        <f t="shared" si="66"/>
        <v>0</v>
      </c>
      <c r="CB162" s="119">
        <f t="shared" si="66"/>
        <v>0</v>
      </c>
      <c r="CC162" s="119">
        <f t="shared" si="66"/>
        <v>0</v>
      </c>
      <c r="CD162" s="119">
        <f t="shared" si="66"/>
        <v>0</v>
      </c>
      <c r="CE162" s="119">
        <f t="shared" si="66"/>
        <v>0</v>
      </c>
      <c r="CF162" s="119">
        <f t="shared" si="65"/>
        <v>0</v>
      </c>
      <c r="CG162" s="119">
        <f t="shared" si="65"/>
        <v>0</v>
      </c>
      <c r="CH162" s="119">
        <f t="shared" si="65"/>
        <v>0</v>
      </c>
      <c r="CI162" s="119">
        <f t="shared" si="65"/>
        <v>0</v>
      </c>
      <c r="CJ162" s="119">
        <f t="shared" si="65"/>
        <v>0</v>
      </c>
      <c r="CK162" s="119">
        <f t="shared" si="65"/>
        <v>0</v>
      </c>
      <c r="CL162" s="119">
        <f t="shared" si="65"/>
        <v>0</v>
      </c>
      <c r="CM162" s="119">
        <f t="shared" si="65"/>
        <v>0</v>
      </c>
      <c r="CN162" s="119">
        <f t="shared" si="65"/>
        <v>0</v>
      </c>
      <c r="CO162" s="119">
        <f t="shared" si="65"/>
        <v>0</v>
      </c>
      <c r="CP162" s="119">
        <f t="shared" si="65"/>
        <v>0</v>
      </c>
      <c r="CQ162" s="119">
        <f t="shared" si="65"/>
        <v>0</v>
      </c>
      <c r="CR162" s="119">
        <f t="shared" si="65"/>
        <v>0</v>
      </c>
      <c r="CS162" s="119">
        <f t="shared" si="65"/>
        <v>0</v>
      </c>
      <c r="CT162" s="119">
        <f t="shared" si="64"/>
        <v>0</v>
      </c>
    </row>
    <row r="163" spans="1:98" s="88" customFormat="1">
      <c r="A163" s="1"/>
      <c r="B163" s="1"/>
      <c r="C163"/>
      <c r="D163" s="120">
        <v>0</v>
      </c>
      <c r="E163" s="120">
        <v>0</v>
      </c>
      <c r="F163" s="120">
        <v>0</v>
      </c>
      <c r="G163" s="120">
        <v>0</v>
      </c>
      <c r="H163" s="120">
        <v>0</v>
      </c>
      <c r="I163" s="120">
        <v>0</v>
      </c>
      <c r="J163" s="120">
        <v>0</v>
      </c>
      <c r="K163" s="120">
        <v>0</v>
      </c>
      <c r="L163" s="120">
        <v>0</v>
      </c>
      <c r="M163" s="120">
        <v>0</v>
      </c>
      <c r="N163" s="120">
        <v>0</v>
      </c>
      <c r="O163" s="120">
        <v>0</v>
      </c>
      <c r="P163" s="120">
        <v>0</v>
      </c>
      <c r="Q163" s="120">
        <v>0</v>
      </c>
      <c r="R163" s="120">
        <v>0</v>
      </c>
      <c r="S163" s="120">
        <v>0</v>
      </c>
      <c r="T163" s="120">
        <v>0</v>
      </c>
      <c r="U163" s="120">
        <v>0</v>
      </c>
      <c r="V163" s="120">
        <v>0</v>
      </c>
      <c r="W163" s="120">
        <v>0</v>
      </c>
      <c r="X163" s="120">
        <v>0</v>
      </c>
      <c r="Y163" s="120">
        <v>0</v>
      </c>
      <c r="Z163" s="120">
        <v>0</v>
      </c>
      <c r="AA163" s="120">
        <v>0</v>
      </c>
      <c r="AB163" s="120">
        <v>0</v>
      </c>
      <c r="AC163" s="120">
        <v>0</v>
      </c>
      <c r="AD163" s="120">
        <v>0</v>
      </c>
      <c r="AE163" s="120">
        <v>0</v>
      </c>
      <c r="AF163" s="120">
        <v>0</v>
      </c>
      <c r="AG163" s="120">
        <v>0</v>
      </c>
      <c r="AH163" s="120">
        <v>0</v>
      </c>
      <c r="AI163" s="120"/>
      <c r="AJ163" s="120">
        <v>0</v>
      </c>
      <c r="AK163" s="120">
        <v>0</v>
      </c>
      <c r="AL163" s="120">
        <v>0</v>
      </c>
      <c r="AM163" s="120">
        <v>0</v>
      </c>
      <c r="AN163" s="120">
        <v>0</v>
      </c>
      <c r="AO163" s="120">
        <v>0</v>
      </c>
      <c r="AP163" s="120">
        <v>0</v>
      </c>
      <c r="AQ163" s="120">
        <v>0</v>
      </c>
      <c r="AR163" s="120">
        <v>0</v>
      </c>
      <c r="AS163" s="120">
        <v>0</v>
      </c>
      <c r="AT163" s="120">
        <v>0</v>
      </c>
      <c r="AU163" s="120">
        <v>0</v>
      </c>
      <c r="AV163" s="120">
        <v>0</v>
      </c>
      <c r="AW163" s="120">
        <v>0</v>
      </c>
      <c r="AX163" s="120">
        <v>0</v>
      </c>
      <c r="AY163" s="120">
        <v>0</v>
      </c>
      <c r="AZ163" s="120">
        <v>0</v>
      </c>
      <c r="BA163" s="120">
        <v>0</v>
      </c>
      <c r="BB163" s="120">
        <v>0</v>
      </c>
      <c r="BC163" s="120">
        <v>0</v>
      </c>
      <c r="BD163" s="120">
        <v>0</v>
      </c>
      <c r="BE163" s="120">
        <v>0</v>
      </c>
      <c r="BF163" s="120">
        <v>0</v>
      </c>
      <c r="BG163" s="120">
        <v>0</v>
      </c>
      <c r="BH163" s="120">
        <v>0</v>
      </c>
      <c r="BI163" s="120">
        <v>0</v>
      </c>
      <c r="BJ163" s="120">
        <v>0</v>
      </c>
      <c r="BK163" s="120">
        <v>0</v>
      </c>
      <c r="BL163" s="120">
        <v>0</v>
      </c>
      <c r="BM163" s="120">
        <v>0</v>
      </c>
      <c r="BN163" s="120">
        <v>0</v>
      </c>
      <c r="BO163" s="120"/>
      <c r="BP163" s="120">
        <f t="shared" si="66"/>
        <v>0</v>
      </c>
      <c r="BQ163" s="120">
        <f t="shared" si="66"/>
        <v>0</v>
      </c>
      <c r="BR163" s="120">
        <f t="shared" si="66"/>
        <v>0</v>
      </c>
      <c r="BS163" s="120">
        <f t="shared" si="66"/>
        <v>0</v>
      </c>
      <c r="BT163" s="120">
        <f t="shared" si="66"/>
        <v>0</v>
      </c>
      <c r="BU163" s="120">
        <f t="shared" si="66"/>
        <v>0</v>
      </c>
      <c r="BV163" s="120">
        <f t="shared" si="66"/>
        <v>0</v>
      </c>
      <c r="BW163" s="120">
        <f t="shared" si="66"/>
        <v>0</v>
      </c>
      <c r="BX163" s="120">
        <f t="shared" si="66"/>
        <v>0</v>
      </c>
      <c r="BY163" s="120">
        <f t="shared" si="66"/>
        <v>0</v>
      </c>
      <c r="BZ163" s="120">
        <f t="shared" si="66"/>
        <v>0</v>
      </c>
      <c r="CA163" s="120">
        <f t="shared" si="66"/>
        <v>0</v>
      </c>
      <c r="CB163" s="120">
        <f t="shared" si="66"/>
        <v>0</v>
      </c>
      <c r="CC163" s="120">
        <f t="shared" si="66"/>
        <v>0</v>
      </c>
      <c r="CD163" s="120">
        <f t="shared" si="66"/>
        <v>0</v>
      </c>
      <c r="CE163" s="120">
        <f t="shared" si="66"/>
        <v>0</v>
      </c>
      <c r="CF163" s="120">
        <f t="shared" si="65"/>
        <v>0</v>
      </c>
      <c r="CG163" s="120">
        <f t="shared" si="65"/>
        <v>0</v>
      </c>
      <c r="CH163" s="120">
        <f t="shared" si="65"/>
        <v>0</v>
      </c>
      <c r="CI163" s="120">
        <f t="shared" si="65"/>
        <v>0</v>
      </c>
      <c r="CJ163" s="120">
        <f t="shared" si="65"/>
        <v>0</v>
      </c>
      <c r="CK163" s="120">
        <f t="shared" si="65"/>
        <v>0</v>
      </c>
      <c r="CL163" s="120">
        <f t="shared" si="65"/>
        <v>0</v>
      </c>
      <c r="CM163" s="120">
        <f t="shared" si="65"/>
        <v>0</v>
      </c>
      <c r="CN163" s="120">
        <f t="shared" si="65"/>
        <v>0</v>
      </c>
      <c r="CO163" s="120">
        <f t="shared" si="65"/>
        <v>0</v>
      </c>
      <c r="CP163" s="120">
        <f t="shared" si="65"/>
        <v>0</v>
      </c>
      <c r="CQ163" s="120">
        <f t="shared" si="65"/>
        <v>0</v>
      </c>
      <c r="CR163" s="120">
        <f t="shared" si="65"/>
        <v>0</v>
      </c>
      <c r="CS163" s="120">
        <f t="shared" si="65"/>
        <v>0</v>
      </c>
      <c r="CT163" s="120">
        <f t="shared" si="64"/>
        <v>0</v>
      </c>
    </row>
    <row r="164" spans="1:98" s="88" customFormat="1">
      <c r="A164" s="1"/>
      <c r="B164" s="1"/>
      <c r="C164"/>
      <c r="D164" s="113">
        <v>0</v>
      </c>
      <c r="E164" s="113">
        <v>0</v>
      </c>
      <c r="F164" s="113">
        <v>0</v>
      </c>
      <c r="G164" s="113">
        <v>0</v>
      </c>
      <c r="H164" s="113">
        <v>0</v>
      </c>
      <c r="I164" s="113">
        <v>0</v>
      </c>
      <c r="J164" s="113">
        <v>0</v>
      </c>
      <c r="K164" s="113">
        <v>0</v>
      </c>
      <c r="L164" s="113">
        <v>0</v>
      </c>
      <c r="M164" s="113">
        <v>0</v>
      </c>
      <c r="N164" s="113">
        <v>0</v>
      </c>
      <c r="O164" s="113">
        <v>0</v>
      </c>
      <c r="P164" s="113">
        <v>0</v>
      </c>
      <c r="Q164" s="113">
        <v>0</v>
      </c>
      <c r="R164" s="113">
        <v>0</v>
      </c>
      <c r="S164" s="113">
        <v>0</v>
      </c>
      <c r="T164" s="113">
        <v>0</v>
      </c>
      <c r="U164" s="113">
        <v>0</v>
      </c>
      <c r="V164" s="113">
        <v>0</v>
      </c>
      <c r="W164" s="113">
        <v>0</v>
      </c>
      <c r="X164" s="113">
        <v>0</v>
      </c>
      <c r="Y164" s="113">
        <v>0</v>
      </c>
      <c r="Z164" s="113">
        <v>0</v>
      </c>
      <c r="AA164" s="113">
        <v>0</v>
      </c>
      <c r="AB164" s="113">
        <v>0</v>
      </c>
      <c r="AC164" s="113">
        <v>0</v>
      </c>
      <c r="AD164" s="113">
        <v>0</v>
      </c>
      <c r="AE164" s="113">
        <v>0</v>
      </c>
      <c r="AF164" s="113">
        <v>0</v>
      </c>
      <c r="AG164" s="113">
        <v>0</v>
      </c>
      <c r="AH164" s="113">
        <v>0</v>
      </c>
      <c r="AI164" s="113"/>
      <c r="AJ164" s="113">
        <v>0</v>
      </c>
      <c r="AK164" s="113">
        <v>0</v>
      </c>
      <c r="AL164" s="113">
        <v>0</v>
      </c>
      <c r="AM164" s="113">
        <v>0</v>
      </c>
      <c r="AN164" s="113">
        <v>0</v>
      </c>
      <c r="AO164" s="113">
        <v>0</v>
      </c>
      <c r="AP164" s="113">
        <v>0</v>
      </c>
      <c r="AQ164" s="113">
        <v>0</v>
      </c>
      <c r="AR164" s="113">
        <v>0</v>
      </c>
      <c r="AS164" s="113">
        <v>0</v>
      </c>
      <c r="AT164" s="113">
        <v>0</v>
      </c>
      <c r="AU164" s="113">
        <v>0</v>
      </c>
      <c r="AV164" s="113">
        <v>0</v>
      </c>
      <c r="AW164" s="113">
        <v>0</v>
      </c>
      <c r="AX164" s="113">
        <v>0</v>
      </c>
      <c r="AY164" s="113">
        <v>0</v>
      </c>
      <c r="AZ164" s="113">
        <v>0</v>
      </c>
      <c r="BA164" s="113">
        <v>0</v>
      </c>
      <c r="BB164" s="113">
        <v>0</v>
      </c>
      <c r="BC164" s="113">
        <v>0</v>
      </c>
      <c r="BD164" s="113">
        <v>0</v>
      </c>
      <c r="BE164" s="113">
        <v>0</v>
      </c>
      <c r="BF164" s="113">
        <v>0</v>
      </c>
      <c r="BG164" s="113">
        <v>0</v>
      </c>
      <c r="BH164" s="113">
        <v>0</v>
      </c>
      <c r="BI164" s="113">
        <v>0</v>
      </c>
      <c r="BJ164" s="113">
        <v>0</v>
      </c>
      <c r="BK164" s="113">
        <v>0</v>
      </c>
      <c r="BL164" s="113">
        <v>0</v>
      </c>
      <c r="BM164" s="113">
        <v>0</v>
      </c>
      <c r="BN164" s="113">
        <v>0</v>
      </c>
      <c r="BO164" s="113"/>
      <c r="BP164" s="113">
        <f t="shared" si="66"/>
        <v>0</v>
      </c>
      <c r="BQ164" s="113">
        <f t="shared" si="66"/>
        <v>0</v>
      </c>
      <c r="BR164" s="113">
        <f t="shared" si="66"/>
        <v>0</v>
      </c>
      <c r="BS164" s="113">
        <f t="shared" si="66"/>
        <v>0</v>
      </c>
      <c r="BT164" s="113">
        <f t="shared" si="66"/>
        <v>0</v>
      </c>
      <c r="BU164" s="113">
        <f t="shared" si="66"/>
        <v>0</v>
      </c>
      <c r="BV164" s="113">
        <f t="shared" si="66"/>
        <v>0</v>
      </c>
      <c r="BW164" s="113">
        <f t="shared" si="66"/>
        <v>0</v>
      </c>
      <c r="BX164" s="113">
        <f t="shared" si="66"/>
        <v>0</v>
      </c>
      <c r="BY164" s="113">
        <f t="shared" si="66"/>
        <v>0</v>
      </c>
      <c r="BZ164" s="113">
        <f t="shared" si="66"/>
        <v>0</v>
      </c>
      <c r="CA164" s="113">
        <f t="shared" si="66"/>
        <v>0</v>
      </c>
      <c r="CB164" s="113">
        <f t="shared" si="66"/>
        <v>0</v>
      </c>
      <c r="CC164" s="113">
        <f t="shared" si="66"/>
        <v>0</v>
      </c>
      <c r="CD164" s="113">
        <f t="shared" si="66"/>
        <v>0</v>
      </c>
      <c r="CE164" s="113">
        <f t="shared" si="66"/>
        <v>0</v>
      </c>
      <c r="CF164" s="113">
        <f t="shared" si="65"/>
        <v>0</v>
      </c>
      <c r="CG164" s="113">
        <f t="shared" si="65"/>
        <v>0</v>
      </c>
      <c r="CH164" s="113">
        <f t="shared" si="65"/>
        <v>0</v>
      </c>
      <c r="CI164" s="113">
        <f t="shared" si="65"/>
        <v>0</v>
      </c>
      <c r="CJ164" s="113">
        <f t="shared" si="65"/>
        <v>0</v>
      </c>
      <c r="CK164" s="113">
        <f t="shared" si="65"/>
        <v>0</v>
      </c>
      <c r="CL164" s="113">
        <f t="shared" si="65"/>
        <v>0</v>
      </c>
      <c r="CM164" s="113">
        <f t="shared" si="65"/>
        <v>0</v>
      </c>
      <c r="CN164" s="113">
        <f t="shared" si="65"/>
        <v>0</v>
      </c>
      <c r="CO164" s="113">
        <f t="shared" si="65"/>
        <v>0</v>
      </c>
      <c r="CP164" s="113">
        <f t="shared" si="65"/>
        <v>0</v>
      </c>
      <c r="CQ164" s="113">
        <f t="shared" si="65"/>
        <v>0</v>
      </c>
      <c r="CR164" s="113">
        <f t="shared" si="65"/>
        <v>0</v>
      </c>
      <c r="CS164" s="113">
        <f t="shared" si="65"/>
        <v>0</v>
      </c>
      <c r="CT164" s="113">
        <f t="shared" si="64"/>
        <v>0</v>
      </c>
    </row>
    <row r="165" spans="1:98" s="88" customFormat="1">
      <c r="A165" s="1"/>
      <c r="B165" s="1"/>
      <c r="C165"/>
      <c r="D165" s="115">
        <v>0</v>
      </c>
      <c r="E165" s="115">
        <v>0</v>
      </c>
      <c r="F165" s="115">
        <v>0</v>
      </c>
      <c r="G165" s="115">
        <v>0</v>
      </c>
      <c r="H165" s="115">
        <v>0</v>
      </c>
      <c r="I165" s="115">
        <v>0</v>
      </c>
      <c r="J165" s="115">
        <v>0</v>
      </c>
      <c r="K165" s="115">
        <v>0</v>
      </c>
      <c r="L165" s="115">
        <v>0</v>
      </c>
      <c r="M165" s="115">
        <v>0</v>
      </c>
      <c r="N165" s="115">
        <v>0</v>
      </c>
      <c r="O165" s="115">
        <v>0</v>
      </c>
      <c r="P165" s="115">
        <v>0</v>
      </c>
      <c r="Q165" s="115">
        <v>0</v>
      </c>
      <c r="R165" s="115">
        <v>0</v>
      </c>
      <c r="S165" s="115">
        <v>0</v>
      </c>
      <c r="T165" s="115">
        <v>0</v>
      </c>
      <c r="U165" s="115">
        <v>0</v>
      </c>
      <c r="V165" s="115">
        <v>0</v>
      </c>
      <c r="W165" s="115">
        <v>0</v>
      </c>
      <c r="X165" s="115">
        <v>0</v>
      </c>
      <c r="Y165" s="115">
        <v>0</v>
      </c>
      <c r="Z165" s="115">
        <v>0</v>
      </c>
      <c r="AA165" s="115">
        <v>0</v>
      </c>
      <c r="AB165" s="115">
        <v>0</v>
      </c>
      <c r="AC165" s="115">
        <v>0</v>
      </c>
      <c r="AD165" s="115">
        <v>0</v>
      </c>
      <c r="AE165" s="115">
        <v>0</v>
      </c>
      <c r="AF165" s="115">
        <v>0</v>
      </c>
      <c r="AG165" s="115">
        <v>0</v>
      </c>
      <c r="AH165" s="115">
        <v>0</v>
      </c>
      <c r="AI165" s="115"/>
      <c r="AJ165" s="115">
        <v>0</v>
      </c>
      <c r="AK165" s="115">
        <v>0</v>
      </c>
      <c r="AL165" s="115">
        <v>0</v>
      </c>
      <c r="AM165" s="115">
        <v>0</v>
      </c>
      <c r="AN165" s="115">
        <v>0</v>
      </c>
      <c r="AO165" s="115">
        <v>0</v>
      </c>
      <c r="AP165" s="115">
        <v>0</v>
      </c>
      <c r="AQ165" s="115">
        <v>0</v>
      </c>
      <c r="AR165" s="115">
        <v>0</v>
      </c>
      <c r="AS165" s="115">
        <v>0</v>
      </c>
      <c r="AT165" s="115">
        <v>0</v>
      </c>
      <c r="AU165" s="115">
        <v>0</v>
      </c>
      <c r="AV165" s="115">
        <v>0</v>
      </c>
      <c r="AW165" s="115">
        <v>0</v>
      </c>
      <c r="AX165" s="115">
        <v>0</v>
      </c>
      <c r="AY165" s="115">
        <v>0</v>
      </c>
      <c r="AZ165" s="115">
        <v>0</v>
      </c>
      <c r="BA165" s="115">
        <v>0</v>
      </c>
      <c r="BB165" s="115">
        <v>0</v>
      </c>
      <c r="BC165" s="115">
        <v>0</v>
      </c>
      <c r="BD165" s="115">
        <v>0</v>
      </c>
      <c r="BE165" s="115">
        <v>0</v>
      </c>
      <c r="BF165" s="115">
        <v>0</v>
      </c>
      <c r="BG165" s="115">
        <v>0</v>
      </c>
      <c r="BH165" s="115">
        <v>0</v>
      </c>
      <c r="BI165" s="115">
        <v>0</v>
      </c>
      <c r="BJ165" s="115">
        <v>0</v>
      </c>
      <c r="BK165" s="115">
        <v>0</v>
      </c>
      <c r="BL165" s="115">
        <v>0</v>
      </c>
      <c r="BM165" s="115">
        <v>0</v>
      </c>
      <c r="BN165" s="115">
        <v>0</v>
      </c>
      <c r="BO165" s="115"/>
      <c r="BP165" s="115">
        <f t="shared" si="66"/>
        <v>0</v>
      </c>
      <c r="BQ165" s="115">
        <f t="shared" si="66"/>
        <v>0</v>
      </c>
      <c r="BR165" s="115">
        <f t="shared" si="66"/>
        <v>0</v>
      </c>
      <c r="BS165" s="115">
        <f t="shared" si="66"/>
        <v>0</v>
      </c>
      <c r="BT165" s="115">
        <f t="shared" si="66"/>
        <v>0</v>
      </c>
      <c r="BU165" s="115">
        <f t="shared" si="66"/>
        <v>0</v>
      </c>
      <c r="BV165" s="115">
        <f t="shared" si="66"/>
        <v>0</v>
      </c>
      <c r="BW165" s="115">
        <f t="shared" si="66"/>
        <v>0</v>
      </c>
      <c r="BX165" s="115">
        <f t="shared" si="66"/>
        <v>0</v>
      </c>
      <c r="BY165" s="115">
        <f t="shared" si="66"/>
        <v>0</v>
      </c>
      <c r="BZ165" s="115">
        <f t="shared" si="66"/>
        <v>0</v>
      </c>
      <c r="CA165" s="115">
        <f t="shared" si="66"/>
        <v>0</v>
      </c>
      <c r="CB165" s="115">
        <f t="shared" si="66"/>
        <v>0</v>
      </c>
      <c r="CC165" s="115">
        <f t="shared" si="66"/>
        <v>0</v>
      </c>
      <c r="CD165" s="115">
        <f t="shared" si="66"/>
        <v>0</v>
      </c>
      <c r="CE165" s="115">
        <f t="shared" si="66"/>
        <v>0</v>
      </c>
      <c r="CF165" s="115">
        <f t="shared" si="65"/>
        <v>0</v>
      </c>
      <c r="CG165" s="115">
        <f t="shared" si="65"/>
        <v>0</v>
      </c>
      <c r="CH165" s="115">
        <f t="shared" si="65"/>
        <v>0</v>
      </c>
      <c r="CI165" s="115">
        <f t="shared" si="65"/>
        <v>0</v>
      </c>
      <c r="CJ165" s="115">
        <f t="shared" si="65"/>
        <v>0</v>
      </c>
      <c r="CK165" s="115">
        <f t="shared" si="65"/>
        <v>0</v>
      </c>
      <c r="CL165" s="115">
        <f t="shared" si="65"/>
        <v>0</v>
      </c>
      <c r="CM165" s="115">
        <f t="shared" si="65"/>
        <v>0</v>
      </c>
      <c r="CN165" s="115">
        <f t="shared" si="65"/>
        <v>0</v>
      </c>
      <c r="CO165" s="115">
        <f t="shared" si="65"/>
        <v>0</v>
      </c>
      <c r="CP165" s="115">
        <f t="shared" si="65"/>
        <v>0</v>
      </c>
      <c r="CQ165" s="115">
        <f t="shared" si="65"/>
        <v>0</v>
      </c>
      <c r="CR165" s="115">
        <f t="shared" si="65"/>
        <v>0</v>
      </c>
      <c r="CS165" s="115">
        <f t="shared" si="65"/>
        <v>0</v>
      </c>
      <c r="CT165" s="115">
        <f t="shared" si="64"/>
        <v>0</v>
      </c>
    </row>
    <row r="166" spans="1:98" s="88" customFormat="1">
      <c r="A166" s="1"/>
      <c r="B166" s="1"/>
      <c r="C166"/>
      <c r="D166" s="122">
        <f t="shared" ref="D166:AH166" si="67">D4-D12-D26-D40-D50-D62</f>
        <v>4343145.1257582027</v>
      </c>
      <c r="E166" s="122">
        <f t="shared" si="67"/>
        <v>4313626.9871817864</v>
      </c>
      <c r="F166" s="122">
        <f t="shared" si="67"/>
        <v>4284263.9087772295</v>
      </c>
      <c r="G166" s="122">
        <f t="shared" si="67"/>
        <v>4255057.910608449</v>
      </c>
      <c r="H166" s="122">
        <f t="shared" si="67"/>
        <v>4226011.0129785482</v>
      </c>
      <c r="I166" s="122">
        <f t="shared" si="67"/>
        <v>4197125.2367711989</v>
      </c>
      <c r="J166" s="122">
        <f t="shared" si="67"/>
        <v>4166141.6604628791</v>
      </c>
      <c r="K166" s="122">
        <f t="shared" si="67"/>
        <v>4135351.2176647009</v>
      </c>
      <c r="L166" s="122">
        <f t="shared" si="67"/>
        <v>4104755.6780997464</v>
      </c>
      <c r="M166" s="122">
        <f t="shared" si="67"/>
        <v>4074356.8155358257</v>
      </c>
      <c r="N166" s="122">
        <f t="shared" si="67"/>
        <v>4044156.4081417853</v>
      </c>
      <c r="O166" s="122">
        <f t="shared" si="67"/>
        <v>4010790.3076358722</v>
      </c>
      <c r="P166" s="122">
        <f t="shared" si="67"/>
        <v>3979341.7761290935</v>
      </c>
      <c r="Q166" s="122">
        <f t="shared" si="67"/>
        <v>3947050.321464906</v>
      </c>
      <c r="R166" s="122">
        <f t="shared" si="67"/>
        <v>3915070.9314922765</v>
      </c>
      <c r="S166" s="122">
        <f t="shared" si="67"/>
        <v>3883402.635705424</v>
      </c>
      <c r="T166" s="122">
        <f t="shared" si="67"/>
        <v>3848407.7547350698</v>
      </c>
      <c r="U166" s="122">
        <f t="shared" si="67"/>
        <v>3813779.9050835082</v>
      </c>
      <c r="V166" s="122">
        <f t="shared" si="67"/>
        <v>3779517.5240408657</v>
      </c>
      <c r="W166" s="122">
        <f t="shared" si="67"/>
        <v>3745619.0864743283</v>
      </c>
      <c r="X166" s="122">
        <f t="shared" si="67"/>
        <v>3712083.105051063</v>
      </c>
      <c r="Y166" s="122">
        <f t="shared" si="67"/>
        <v>3679357.2631926774</v>
      </c>
      <c r="Z166" s="122">
        <f t="shared" si="67"/>
        <v>3645413.6643017526</v>
      </c>
      <c r="AA166" s="122">
        <f t="shared" si="67"/>
        <v>3611840.7823141981</v>
      </c>
      <c r="AB166" s="122">
        <f t="shared" si="67"/>
        <v>3578636.9133708971</v>
      </c>
      <c r="AC166" s="122">
        <f t="shared" si="67"/>
        <v>3545800.3985289098</v>
      </c>
      <c r="AD166" s="122">
        <f t="shared" si="67"/>
        <v>3512052.8819718822</v>
      </c>
      <c r="AE166" s="122">
        <f t="shared" si="67"/>
        <v>3478693.2536537959</v>
      </c>
      <c r="AF166" s="122">
        <f t="shared" si="67"/>
        <v>3445719.6632280811</v>
      </c>
      <c r="AG166" s="122">
        <f t="shared" si="67"/>
        <v>3413130.3102658559</v>
      </c>
      <c r="AH166" s="122">
        <f t="shared" si="67"/>
        <v>3380923.4444906563</v>
      </c>
      <c r="AI166" s="122"/>
      <c r="AJ166" s="122">
        <f t="shared" ref="AJ166:BN166" si="68">AJ4-AJ12-AJ26-AJ40-AJ50-AJ62</f>
        <v>1127444.3500000006</v>
      </c>
      <c r="AK166" s="122">
        <f t="shared" si="68"/>
        <v>1126205.7779402754</v>
      </c>
      <c r="AL166" s="122">
        <f t="shared" si="68"/>
        <v>1124967.0740999337</v>
      </c>
      <c r="AM166" s="122">
        <f t="shared" si="68"/>
        <v>1123728.505016732</v>
      </c>
      <c r="AN166" s="122">
        <f t="shared" si="68"/>
        <v>1122490.3402944887</v>
      </c>
      <c r="AO166" s="122">
        <f t="shared" si="68"/>
        <v>1121252.8526682379</v>
      </c>
      <c r="AP166" s="122">
        <f t="shared" si="68"/>
        <v>1120016.3180707125</v>
      </c>
      <c r="AQ166" s="122">
        <f t="shared" si="68"/>
        <v>1118781.0157001838</v>
      </c>
      <c r="AR166" s="122">
        <f t="shared" si="68"/>
        <v>1117547.2280896802</v>
      </c>
      <c r="AS166" s="122">
        <f t="shared" si="68"/>
        <v>1116315.2411776192</v>
      </c>
      <c r="AT166" s="122">
        <f t="shared" si="68"/>
        <v>1115085.3443798756</v>
      </c>
      <c r="AU166" s="122">
        <f t="shared" si="68"/>
        <v>1113602.5958334862</v>
      </c>
      <c r="AV166" s="122">
        <f t="shared" si="68"/>
        <v>1112323.6079464613</v>
      </c>
      <c r="AW166" s="122">
        <f t="shared" si="68"/>
        <v>1110749.021260378</v>
      </c>
      <c r="AX166" s="122">
        <f t="shared" si="68"/>
        <v>1109175.9044417287</v>
      </c>
      <c r="AY166" s="122">
        <f t="shared" si="68"/>
        <v>1107604.9451649156</v>
      </c>
      <c r="AZ166" s="122">
        <f t="shared" si="68"/>
        <v>1106036.8350460334</v>
      </c>
      <c r="BA166" s="122">
        <f t="shared" si="68"/>
        <v>1104472.2697258294</v>
      </c>
      <c r="BB166" s="122">
        <f t="shared" si="68"/>
        <v>1102911.9489543471</v>
      </c>
      <c r="BC166" s="122">
        <f t="shared" si="68"/>
        <v>1101356.5766772821</v>
      </c>
      <c r="BD166" s="122">
        <f t="shared" si="68"/>
        <v>1099806.8611240883</v>
      </c>
      <c r="BE166" s="122">
        <f t="shared" si="68"/>
        <v>1096222.5609620861</v>
      </c>
      <c r="BF166" s="122">
        <f t="shared" si="68"/>
        <v>1094396.1973571815</v>
      </c>
      <c r="BG166" s="122">
        <f t="shared" si="68"/>
        <v>1092574.2698615461</v>
      </c>
      <c r="BH166" s="122">
        <f t="shared" si="68"/>
        <v>1090757.799787841</v>
      </c>
      <c r="BI166" s="122">
        <f t="shared" si="68"/>
        <v>1088947.8133334019</v>
      </c>
      <c r="BJ166" s="122">
        <f t="shared" si="68"/>
        <v>1087145.3416824078</v>
      </c>
      <c r="BK166" s="122">
        <f t="shared" si="68"/>
        <v>1085351.4211101101</v>
      </c>
      <c r="BL166" s="122">
        <f t="shared" si="68"/>
        <v>1083567.0930891666</v>
      </c>
      <c r="BM166" s="122">
        <f t="shared" si="68"/>
        <v>1081793.4043981147</v>
      </c>
      <c r="BN166" s="122">
        <f t="shared" si="68"/>
        <v>1080031.407232037</v>
      </c>
      <c r="BO166" s="122"/>
      <c r="BP166" s="122">
        <f t="shared" ref="BP166:CT166" si="69">BP4-BP12-BP26-BP40-BP50-BP62</f>
        <v>5470589.4757582033</v>
      </c>
      <c r="BQ166" s="122">
        <f t="shared" si="69"/>
        <v>5439832.7651220625</v>
      </c>
      <c r="BR166" s="122">
        <f t="shared" si="69"/>
        <v>5409230.9828771632</v>
      </c>
      <c r="BS166" s="122">
        <f t="shared" si="69"/>
        <v>5378786.415625181</v>
      </c>
      <c r="BT166" s="122">
        <f t="shared" si="69"/>
        <v>5348501.3532730369</v>
      </c>
      <c r="BU166" s="122">
        <f t="shared" si="69"/>
        <v>5318378.0894394359</v>
      </c>
      <c r="BV166" s="122">
        <f t="shared" si="69"/>
        <v>5286157.9785335911</v>
      </c>
      <c r="BW166" s="122">
        <f t="shared" si="69"/>
        <v>5254132.2333648847</v>
      </c>
      <c r="BX166" s="122">
        <f t="shared" si="69"/>
        <v>5222302.9061894277</v>
      </c>
      <c r="BY166" s="122">
        <f t="shared" si="69"/>
        <v>5190672.0567134442</v>
      </c>
      <c r="BZ166" s="122">
        <f t="shared" si="69"/>
        <v>5159241.7525216611</v>
      </c>
      <c r="CA166" s="122">
        <f t="shared" si="69"/>
        <v>5124392.9034693586</v>
      </c>
      <c r="CB166" s="122">
        <f t="shared" si="69"/>
        <v>5091665.384075555</v>
      </c>
      <c r="CC166" s="122">
        <f t="shared" si="69"/>
        <v>5057799.3427252844</v>
      </c>
      <c r="CD166" s="122">
        <f t="shared" si="69"/>
        <v>5024246.8359340047</v>
      </c>
      <c r="CE166" s="122">
        <f t="shared" si="69"/>
        <v>4991007.5808703396</v>
      </c>
      <c r="CF166" s="122">
        <f t="shared" si="69"/>
        <v>4954444.5897811037</v>
      </c>
      <c r="CG166" s="122">
        <f t="shared" si="69"/>
        <v>4918252.1748093376</v>
      </c>
      <c r="CH166" s="122">
        <f t="shared" si="69"/>
        <v>4882429.4729952123</v>
      </c>
      <c r="CI166" s="122">
        <f t="shared" si="69"/>
        <v>4846975.6631516106</v>
      </c>
      <c r="CJ166" s="122">
        <f t="shared" si="69"/>
        <v>4811889.966175152</v>
      </c>
      <c r="CK166" s="122">
        <f t="shared" si="69"/>
        <v>4775579.8241547644</v>
      </c>
      <c r="CL166" s="122">
        <f t="shared" si="69"/>
        <v>4739809.8616589336</v>
      </c>
      <c r="CM166" s="122">
        <f t="shared" si="69"/>
        <v>4704415.0521757444</v>
      </c>
      <c r="CN166" s="122">
        <f t="shared" si="69"/>
        <v>4669394.7131587379</v>
      </c>
      <c r="CO166" s="122">
        <f t="shared" si="69"/>
        <v>4634748.2118623117</v>
      </c>
      <c r="CP166" s="122">
        <f t="shared" si="69"/>
        <v>4599198.2236542888</v>
      </c>
      <c r="CQ166" s="122">
        <f t="shared" si="69"/>
        <v>4564044.6747639067</v>
      </c>
      <c r="CR166" s="122">
        <f t="shared" si="69"/>
        <v>4529286.7563172467</v>
      </c>
      <c r="CS166" s="122">
        <f t="shared" si="69"/>
        <v>4494923.7146639703</v>
      </c>
      <c r="CT166" s="122">
        <f t="shared" si="69"/>
        <v>4460954.8517226931</v>
      </c>
    </row>
    <row r="167" spans="1:98" s="88" customFormat="1">
      <c r="A167" s="1"/>
      <c r="B167" s="1"/>
      <c r="C167"/>
      <c r="D167" s="122">
        <f t="shared" ref="D167:AH167" si="70">D84-D19-D33-D43-D55-D65-D74</f>
        <v>-3175878.9690580312</v>
      </c>
      <c r="E167" s="122">
        <f t="shared" si="70"/>
        <v>-3117268.3724766569</v>
      </c>
      <c r="F167" s="122">
        <f t="shared" si="70"/>
        <v>-3058812.0554312114</v>
      </c>
      <c r="G167" s="122">
        <f t="shared" si="70"/>
        <v>-3000504.8118694965</v>
      </c>
      <c r="H167" s="122">
        <f t="shared" si="70"/>
        <v>-2942340.9912767308</v>
      </c>
      <c r="I167" s="122">
        <f t="shared" si="70"/>
        <v>-2884314.9017990781</v>
      </c>
      <c r="J167" s="122">
        <f t="shared" si="70"/>
        <v>-2825354.1270972304</v>
      </c>
      <c r="K167" s="122">
        <f t="shared" si="70"/>
        <v>-2766709.7185806604</v>
      </c>
      <c r="L167" s="122">
        <f t="shared" si="70"/>
        <v>-2708374.5078213136</v>
      </c>
      <c r="M167" s="122">
        <f t="shared" si="70"/>
        <v>-2650341.2878804645</v>
      </c>
      <c r="N167" s="122">
        <f t="shared" si="70"/>
        <v>-2592602.6672591474</v>
      </c>
      <c r="O167" s="122">
        <f t="shared" si="70"/>
        <v>-2532848.3685212811</v>
      </c>
      <c r="P167" s="122">
        <f t="shared" si="70"/>
        <v>-2473384.823314569</v>
      </c>
      <c r="Q167" s="122">
        <f t="shared" si="70"/>
        <v>-2414303.4124002075</v>
      </c>
      <c r="R167" s="122">
        <f t="shared" si="70"/>
        <v>-2355528.6205024607</v>
      </c>
      <c r="S167" s="122">
        <f t="shared" si="70"/>
        <v>-2297050.8569205552</v>
      </c>
      <c r="T167" s="122">
        <f t="shared" si="70"/>
        <v>-2235223.7838187106</v>
      </c>
      <c r="U167" s="122">
        <f t="shared" si="70"/>
        <v>-2173732.3192879055</v>
      </c>
      <c r="V167" s="122">
        <f t="shared" si="70"/>
        <v>-2112566.1605634009</v>
      </c>
      <c r="W167" s="122">
        <f t="shared" si="70"/>
        <v>-2051714.9990894475</v>
      </c>
      <c r="X167" s="122">
        <f t="shared" si="70"/>
        <v>-1991168.2332022404</v>
      </c>
      <c r="Y167" s="122">
        <f t="shared" si="70"/>
        <v>-1930466.161165515</v>
      </c>
      <c r="Z167" s="122">
        <f t="shared" si="70"/>
        <v>-1867878.3540423852</v>
      </c>
      <c r="AA167" s="122">
        <f t="shared" si="70"/>
        <v>-1805713.8841284765</v>
      </c>
      <c r="AB167" s="122">
        <f t="shared" si="70"/>
        <v>-1743898.5330490505</v>
      </c>
      <c r="AC167" s="122">
        <f t="shared" si="70"/>
        <v>-1682420.0107423626</v>
      </c>
      <c r="AD167" s="122">
        <f t="shared" si="70"/>
        <v>-1620065.1379381707</v>
      </c>
      <c r="AE167" s="122">
        <f t="shared" si="70"/>
        <v>-1558051.1252034316</v>
      </c>
      <c r="AF167" s="122">
        <f t="shared" si="70"/>
        <v>-1496365.5330668206</v>
      </c>
      <c r="AG167" s="122">
        <f t="shared" si="70"/>
        <v>-1434995.9923946706</v>
      </c>
      <c r="AH167" s="122">
        <f t="shared" si="70"/>
        <v>-1373930.202239983</v>
      </c>
      <c r="AI167" s="122"/>
      <c r="AJ167" s="122">
        <f t="shared" ref="AJ167:BN167" si="71">AJ84-AJ19-AJ33-AJ43-AJ55-AJ65-AJ74</f>
        <v>-803785.38595396979</v>
      </c>
      <c r="AK167" s="122">
        <f t="shared" si="71"/>
        <v>-797208.10483674414</v>
      </c>
      <c r="AL167" s="122">
        <f t="shared" si="71"/>
        <v>-790586.00365191698</v>
      </c>
      <c r="AM167" s="122">
        <f t="shared" si="71"/>
        <v>-783918.55450254679</v>
      </c>
      <c r="AN167" s="122">
        <f t="shared" si="71"/>
        <v>-777205.04530088406</v>
      </c>
      <c r="AO167" s="122">
        <f t="shared" si="71"/>
        <v>-770444.75129553012</v>
      </c>
      <c r="AP167" s="122">
        <f t="shared" si="71"/>
        <v>-763838.01110341144</v>
      </c>
      <c r="AQ167" s="122">
        <f t="shared" si="71"/>
        <v>-757197.92105263402</v>
      </c>
      <c r="AR167" s="122">
        <f t="shared" si="71"/>
        <v>-750523.71717578406</v>
      </c>
      <c r="AS167" s="122">
        <f t="shared" si="71"/>
        <v>-743814.6220142208</v>
      </c>
      <c r="AT167" s="122">
        <f t="shared" si="71"/>
        <v>-737069.69519257022</v>
      </c>
      <c r="AU167" s="122">
        <f t="shared" si="71"/>
        <v>-727770.71678544511</v>
      </c>
      <c r="AV167" s="122">
        <f t="shared" si="71"/>
        <v>-718447.2379098133</v>
      </c>
      <c r="AW167" s="122">
        <f t="shared" si="71"/>
        <v>-709133.81444032141</v>
      </c>
      <c r="AX167" s="122">
        <f t="shared" si="71"/>
        <v>-699804.64886807697</v>
      </c>
      <c r="AY167" s="122">
        <f t="shared" si="71"/>
        <v>-690459.05507940613</v>
      </c>
      <c r="AZ167" s="122">
        <f t="shared" si="71"/>
        <v>-681096.33235314535</v>
      </c>
      <c r="BA167" s="122">
        <f t="shared" si="71"/>
        <v>-671715.76514140493</v>
      </c>
      <c r="BB167" s="122">
        <f t="shared" si="71"/>
        <v>-662316.62284635135</v>
      </c>
      <c r="BC167" s="122">
        <f t="shared" si="71"/>
        <v>-652898.15959295223</v>
      </c>
      <c r="BD167" s="122">
        <f t="shared" si="71"/>
        <v>-643459.49888622167</v>
      </c>
      <c r="BE167" s="122">
        <f t="shared" si="71"/>
        <v>-630588.08916327776</v>
      </c>
      <c r="BF167" s="122">
        <f t="shared" si="71"/>
        <v>-619084.30284352216</v>
      </c>
      <c r="BG167" s="122">
        <f t="shared" si="71"/>
        <v>-607684.74737956224</v>
      </c>
      <c r="BH167" s="122">
        <f t="shared" si="71"/>
        <v>-596307.35305650998</v>
      </c>
      <c r="BI167" s="122">
        <f t="shared" si="71"/>
        <v>-584950.74909605656</v>
      </c>
      <c r="BJ167" s="122">
        <f t="shared" si="71"/>
        <v>-573629.43641059392</v>
      </c>
      <c r="BK167" s="122">
        <f t="shared" si="71"/>
        <v>-562327.64286973863</v>
      </c>
      <c r="BL167" s="122">
        <f t="shared" si="71"/>
        <v>-551043.94091003621</v>
      </c>
      <c r="BM167" s="122">
        <f t="shared" si="71"/>
        <v>-539776.88456996076</v>
      </c>
      <c r="BN167" s="122">
        <f t="shared" si="71"/>
        <v>-539466.71148238599</v>
      </c>
      <c r="BO167" s="122"/>
      <c r="BP167" s="122">
        <f t="shared" ref="BP167:CT167" si="72">BP84-BP19-BP33-BP43-BP55-BP65-BP74</f>
        <v>-3979664.355012001</v>
      </c>
      <c r="BQ167" s="122">
        <f t="shared" si="72"/>
        <v>-3914476.4773134012</v>
      </c>
      <c r="BR167" s="122">
        <f t="shared" si="72"/>
        <v>-3849398.0590831283</v>
      </c>
      <c r="BS167" s="122">
        <f t="shared" si="72"/>
        <v>-3784423.3663720433</v>
      </c>
      <c r="BT167" s="122">
        <f t="shared" si="72"/>
        <v>-3719546.036577615</v>
      </c>
      <c r="BU167" s="122">
        <f t="shared" si="72"/>
        <v>-3654759.6530946083</v>
      </c>
      <c r="BV167" s="122">
        <f t="shared" si="72"/>
        <v>-3589192.1382006425</v>
      </c>
      <c r="BW167" s="122">
        <f t="shared" si="72"/>
        <v>-3523907.6396332942</v>
      </c>
      <c r="BX167" s="122">
        <f t="shared" si="72"/>
        <v>-3458898.2249970976</v>
      </c>
      <c r="BY167" s="122">
        <f t="shared" si="72"/>
        <v>-3394155.9098946848</v>
      </c>
      <c r="BZ167" s="122">
        <f t="shared" si="72"/>
        <v>-3329672.3624517182</v>
      </c>
      <c r="CA167" s="122">
        <f t="shared" si="72"/>
        <v>-3260619.0853067264</v>
      </c>
      <c r="CB167" s="122">
        <f t="shared" si="72"/>
        <v>-3191832.0612243819</v>
      </c>
      <c r="CC167" s="122">
        <f t="shared" si="72"/>
        <v>-3123437.2268405296</v>
      </c>
      <c r="CD167" s="122">
        <f t="shared" si="72"/>
        <v>-3055333.2693705373</v>
      </c>
      <c r="CE167" s="122">
        <f t="shared" si="72"/>
        <v>-2987509.9119999604</v>
      </c>
      <c r="CF167" s="122">
        <f t="shared" si="72"/>
        <v>-2916320.1161718559</v>
      </c>
      <c r="CG167" s="122">
        <f t="shared" si="72"/>
        <v>-2845448.0844293102</v>
      </c>
      <c r="CH167" s="122">
        <f t="shared" si="72"/>
        <v>-2774882.783409752</v>
      </c>
      <c r="CI167" s="122">
        <f t="shared" si="72"/>
        <v>-2704613.1586823999</v>
      </c>
      <c r="CJ167" s="122">
        <f t="shared" si="72"/>
        <v>-2634627.732088462</v>
      </c>
      <c r="CK167" s="122">
        <f t="shared" si="72"/>
        <v>-2561054.2503287923</v>
      </c>
      <c r="CL167" s="122">
        <f t="shared" si="72"/>
        <v>-2486962.6568859075</v>
      </c>
      <c r="CM167" s="122">
        <f t="shared" si="72"/>
        <v>-2413398.6315080388</v>
      </c>
      <c r="CN167" s="122">
        <f t="shared" si="72"/>
        <v>-2340205.8861055602</v>
      </c>
      <c r="CO167" s="122">
        <f t="shared" si="72"/>
        <v>-2267370.759838419</v>
      </c>
      <c r="CP167" s="122">
        <f t="shared" si="72"/>
        <v>-2193694.574348765</v>
      </c>
      <c r="CQ167" s="122">
        <f t="shared" si="72"/>
        <v>-2120378.76807317</v>
      </c>
      <c r="CR167" s="122">
        <f t="shared" si="72"/>
        <v>-2047409.473976857</v>
      </c>
      <c r="CS167" s="122">
        <f t="shared" si="72"/>
        <v>-1974772.8769646315</v>
      </c>
      <c r="CT167" s="122">
        <f t="shared" si="72"/>
        <v>-1913396.9137223689</v>
      </c>
    </row>
    <row r="168" spans="1:98" s="88" customFormat="1">
      <c r="A168" s="1"/>
      <c r="B168" s="1"/>
      <c r="C168"/>
      <c r="D168" s="122">
        <f t="shared" ref="D168:AH168" si="73">D84-D92-D102-D112-D122-D134</f>
        <v>-1.6735040393746228</v>
      </c>
      <c r="E168" s="122">
        <f t="shared" si="73"/>
        <v>-1.5620287721724877</v>
      </c>
      <c r="F168" s="122">
        <f t="shared" si="73"/>
        <v>-1.5491834796684958</v>
      </c>
      <c r="G168" s="122">
        <f t="shared" si="73"/>
        <v>-1.5360150005655111</v>
      </c>
      <c r="H168" s="122">
        <f t="shared" si="73"/>
        <v>-1.5225247560921558</v>
      </c>
      <c r="I168" s="122">
        <f t="shared" si="73"/>
        <v>-1.5087143241769669</v>
      </c>
      <c r="J168" s="122">
        <f t="shared" si="73"/>
        <v>-1.4945741960293282</v>
      </c>
      <c r="K168" s="122">
        <f t="shared" si="73"/>
        <v>-1.4801139137213501</v>
      </c>
      <c r="L168" s="122">
        <f t="shared" si="73"/>
        <v>-1.4653356080988595</v>
      </c>
      <c r="M168" s="122">
        <f t="shared" si="73"/>
        <v>-1.4502415821847816</v>
      </c>
      <c r="N168" s="122">
        <f t="shared" si="73"/>
        <v>-1.449027626702059</v>
      </c>
      <c r="O168" s="122">
        <f t="shared" si="73"/>
        <v>-1.4150440080925488</v>
      </c>
      <c r="P168" s="122">
        <f t="shared" si="73"/>
        <v>-1.3947422399037894</v>
      </c>
      <c r="Q168" s="122">
        <f t="shared" si="73"/>
        <v>-1.374174205862053</v>
      </c>
      <c r="R168" s="122">
        <f t="shared" si="73"/>
        <v>-1.3532425400271511</v>
      </c>
      <c r="S168" s="122">
        <f t="shared" si="73"/>
        <v>-1.3319567510864387</v>
      </c>
      <c r="T168" s="122">
        <f t="shared" si="73"/>
        <v>-1.3102781288316687</v>
      </c>
      <c r="U168" s="122">
        <f t="shared" si="73"/>
        <v>-1.2882603497610847</v>
      </c>
      <c r="V168" s="122">
        <f t="shared" si="73"/>
        <v>-1.2659143578763843</v>
      </c>
      <c r="W168" s="122">
        <f t="shared" si="73"/>
        <v>-1.2432515531952311</v>
      </c>
      <c r="X168" s="122">
        <f t="shared" si="73"/>
        <v>-0.93449455503663481</v>
      </c>
      <c r="Y168" s="122">
        <f t="shared" si="73"/>
        <v>-1.1961449432759554</v>
      </c>
      <c r="Z168" s="122">
        <f t="shared" si="73"/>
        <v>-1.1717234173410518</v>
      </c>
      <c r="AA168" s="122">
        <f t="shared" si="73"/>
        <v>-1.1467398364199703</v>
      </c>
      <c r="AB168" s="122">
        <f t="shared" si="73"/>
        <v>-1.1211710416496803</v>
      </c>
      <c r="AC168" s="122">
        <f t="shared" si="73"/>
        <v>-1.0950221883645959</v>
      </c>
      <c r="AD168" s="122">
        <f t="shared" si="73"/>
        <v>-1.0682706158276323</v>
      </c>
      <c r="AE168" s="122">
        <f t="shared" si="73"/>
        <v>-1.0409486916669197</v>
      </c>
      <c r="AF168" s="122">
        <f t="shared" si="73"/>
        <v>-1.0130627613313239</v>
      </c>
      <c r="AG168" s="122">
        <f t="shared" si="73"/>
        <v>-0.98461956945014462</v>
      </c>
      <c r="AH168" s="122">
        <f t="shared" si="73"/>
        <v>-0.95562627004075917</v>
      </c>
      <c r="AI168" s="122"/>
      <c r="AJ168" s="122">
        <f t="shared" ref="AJ168:BN168" si="74">AJ84-AJ92-AJ102-AJ112-AJ122-AJ134</f>
        <v>-0.81064870825508772</v>
      </c>
      <c r="AK168" s="122">
        <f t="shared" si="74"/>
        <v>-0.47136214478328103</v>
      </c>
      <c r="AL168" s="122">
        <f t="shared" si="74"/>
        <v>-0.47233779191048259</v>
      </c>
      <c r="AM168" s="122">
        <f t="shared" si="74"/>
        <v>-0.47318950978542079</v>
      </c>
      <c r="AN168" s="122">
        <f t="shared" si="74"/>
        <v>-0.47391572118689024</v>
      </c>
      <c r="AO168" s="122">
        <f t="shared" si="74"/>
        <v>-0.47451485803938814</v>
      </c>
      <c r="AP168" s="122">
        <f t="shared" si="74"/>
        <v>-0.47498962422876512</v>
      </c>
      <c r="AQ168" s="122">
        <f t="shared" si="74"/>
        <v>-0.47533535874564964</v>
      </c>
      <c r="AR168" s="122">
        <f t="shared" si="74"/>
        <v>-0.47555072580607838</v>
      </c>
      <c r="AS168" s="122">
        <f t="shared" si="74"/>
        <v>-0.47563440459148348</v>
      </c>
      <c r="AT168" s="122">
        <f t="shared" si="74"/>
        <v>-0.57172496779659698</v>
      </c>
      <c r="AU168" s="122">
        <f t="shared" si="74"/>
        <v>-0.47331822406590135</v>
      </c>
      <c r="AV168" s="122">
        <f t="shared" si="74"/>
        <v>-0.47079035785717438</v>
      </c>
      <c r="AW168" s="122">
        <f t="shared" si="74"/>
        <v>-0.46804727089453224</v>
      </c>
      <c r="AX168" s="122">
        <f t="shared" si="74"/>
        <v>-0.46506641173568675</v>
      </c>
      <c r="AY168" s="122">
        <f t="shared" si="74"/>
        <v>-0.46184960045219026</v>
      </c>
      <c r="AZ168" s="122">
        <f t="shared" si="74"/>
        <v>-0.45842709634290085</v>
      </c>
      <c r="BA168" s="122">
        <f t="shared" si="74"/>
        <v>-0.45477946520540441</v>
      </c>
      <c r="BB168" s="122">
        <f t="shared" si="74"/>
        <v>-0.45090952664683015</v>
      </c>
      <c r="BC168" s="122">
        <f t="shared" si="74"/>
        <v>-0.44682024509202939</v>
      </c>
      <c r="BD168" s="122">
        <f t="shared" si="74"/>
        <v>-0.32740333743476269</v>
      </c>
      <c r="BE168" s="122">
        <f t="shared" si="74"/>
        <v>-0.43609933180780908</v>
      </c>
      <c r="BF168" s="122">
        <f t="shared" si="74"/>
        <v>-0.42893538447302471</v>
      </c>
      <c r="BG168" s="122">
        <f t="shared" si="74"/>
        <v>-0.42141705618922465</v>
      </c>
      <c r="BH168" s="122">
        <f t="shared" si="74"/>
        <v>-0.41354340730139638</v>
      </c>
      <c r="BI168" s="122">
        <f t="shared" si="74"/>
        <v>-0.40532107227218184</v>
      </c>
      <c r="BJ168" s="122">
        <f t="shared" si="74"/>
        <v>-0.39678917410858605</v>
      </c>
      <c r="BK168" s="122">
        <f t="shared" si="74"/>
        <v>-0.38792868849515089</v>
      </c>
      <c r="BL168" s="122">
        <f t="shared" si="74"/>
        <v>-0.37874730775048171</v>
      </c>
      <c r="BM168" s="122">
        <f t="shared" si="74"/>
        <v>-0.36925297008559954</v>
      </c>
      <c r="BN168" s="122">
        <f t="shared" si="74"/>
        <v>-0.35945386369277471</v>
      </c>
      <c r="BO168" s="122"/>
      <c r="BP168" s="122">
        <f t="shared" ref="BP168:CT168" si="75">BP84-BP92-BP102-BP112-BP122-BP134</f>
        <v>-2.4841527476297101</v>
      </c>
      <c r="BQ168" s="122">
        <f t="shared" si="75"/>
        <v>-2.0333909169557689</v>
      </c>
      <c r="BR168" s="122">
        <f t="shared" si="75"/>
        <v>-2.0215212715789779</v>
      </c>
      <c r="BS168" s="122">
        <f t="shared" si="75"/>
        <v>-2.0092045103509317</v>
      </c>
      <c r="BT168" s="122">
        <f t="shared" si="75"/>
        <v>-1.9964404772790461</v>
      </c>
      <c r="BU168" s="122">
        <f t="shared" si="75"/>
        <v>-1.983229182216355</v>
      </c>
      <c r="BV168" s="122">
        <f t="shared" si="75"/>
        <v>-1.9695638202580932</v>
      </c>
      <c r="BW168" s="122">
        <f t="shared" si="75"/>
        <v>-1.9554492724669998</v>
      </c>
      <c r="BX168" s="122">
        <f t="shared" si="75"/>
        <v>-1.940886333904938</v>
      </c>
      <c r="BY168" s="122">
        <f t="shared" si="75"/>
        <v>-1.9258759867762651</v>
      </c>
      <c r="BZ168" s="122">
        <f t="shared" si="75"/>
        <v>-2.020752594498656</v>
      </c>
      <c r="CA168" s="122">
        <f t="shared" si="75"/>
        <v>-1.8883622321584501</v>
      </c>
      <c r="CB168" s="122">
        <f t="shared" si="75"/>
        <v>-1.8655325977609638</v>
      </c>
      <c r="CC168" s="122">
        <f t="shared" si="75"/>
        <v>-1.8422214767565854</v>
      </c>
      <c r="CD168" s="122">
        <f t="shared" si="75"/>
        <v>-1.8183089517628379</v>
      </c>
      <c r="CE168" s="122">
        <f t="shared" si="75"/>
        <v>-1.7938063515386289</v>
      </c>
      <c r="CF168" s="122">
        <f t="shared" si="75"/>
        <v>-1.7687052251745696</v>
      </c>
      <c r="CG168" s="122">
        <f t="shared" si="75"/>
        <v>-1.7430398149664892</v>
      </c>
      <c r="CH168" s="122">
        <f t="shared" si="75"/>
        <v>-1.7168238845232147</v>
      </c>
      <c r="CI168" s="122">
        <f t="shared" si="75"/>
        <v>-1.6900717982872606</v>
      </c>
      <c r="CJ168" s="122">
        <f t="shared" si="75"/>
        <v>-1.2618978924713975</v>
      </c>
      <c r="CK168" s="122">
        <f t="shared" si="75"/>
        <v>-1.6322442750837645</v>
      </c>
      <c r="CL168" s="122">
        <f t="shared" si="75"/>
        <v>-1.6006588018140766</v>
      </c>
      <c r="CM168" s="122">
        <f t="shared" si="75"/>
        <v>-1.5681568926091951</v>
      </c>
      <c r="CN168" s="122">
        <f t="shared" si="75"/>
        <v>-1.5347144489510764</v>
      </c>
      <c r="CO168" s="122">
        <f t="shared" si="75"/>
        <v>-1.5003432606367775</v>
      </c>
      <c r="CP168" s="122">
        <f t="shared" si="75"/>
        <v>-1.4650597899362183</v>
      </c>
      <c r="CQ168" s="122">
        <f t="shared" si="75"/>
        <v>-1.4288773801620707</v>
      </c>
      <c r="CR168" s="122">
        <f t="shared" si="75"/>
        <v>-1.3918100690818056</v>
      </c>
      <c r="CS168" s="122">
        <f t="shared" si="75"/>
        <v>-1.353872539535744</v>
      </c>
      <c r="CT168" s="122">
        <f t="shared" si="75"/>
        <v>-1.3150801337335338</v>
      </c>
    </row>
    <row r="169" spans="1:98" s="88" customFormat="1">
      <c r="A169" s="1"/>
      <c r="B169" s="1"/>
      <c r="C169"/>
      <c r="D169" s="122">
        <f t="shared" ref="D169:AH169" si="76">D95+D105+D115+D127+D139-D148</f>
        <v>-10.411361465144688</v>
      </c>
      <c r="E169" s="122">
        <f t="shared" si="76"/>
        <v>-10.677957677326839</v>
      </c>
      <c r="F169" s="122">
        <f t="shared" si="76"/>
        <v>-10.560668543188097</v>
      </c>
      <c r="G169" s="122">
        <f t="shared" si="76"/>
        <v>-10.436246812071227</v>
      </c>
      <c r="H169" s="122">
        <f t="shared" si="76"/>
        <v>-10.304510562076068</v>
      </c>
      <c r="I169" s="122">
        <f t="shared" si="76"/>
        <v>-10.16527373498835</v>
      </c>
      <c r="J169" s="122">
        <f t="shared" si="76"/>
        <v>-10.019254947751673</v>
      </c>
      <c r="K169" s="122">
        <f t="shared" si="76"/>
        <v>-9.8650879844305059</v>
      </c>
      <c r="L169" s="122">
        <f t="shared" si="76"/>
        <v>-9.7025691634481923</v>
      </c>
      <c r="M169" s="122">
        <f t="shared" si="76"/>
        <v>-9.5314902263846832</v>
      </c>
      <c r="N169" s="122">
        <f t="shared" si="76"/>
        <v>-9.0535279693082931</v>
      </c>
      <c r="O169" s="122">
        <f t="shared" si="76"/>
        <v>-9.0437785804253199</v>
      </c>
      <c r="P169" s="122">
        <f t="shared" si="76"/>
        <v>-8.7234602815844315</v>
      </c>
      <c r="Q169" s="122">
        <f t="shared" si="76"/>
        <v>-8.3948942546631677</v>
      </c>
      <c r="R169" s="122">
        <f t="shared" si="76"/>
        <v>-8.0548653162691046</v>
      </c>
      <c r="S169" s="122">
        <f t="shared" si="76"/>
        <v>-7.7032369453566627</v>
      </c>
      <c r="T169" s="122">
        <f t="shared" si="76"/>
        <v>-7.3433652661768454</v>
      </c>
      <c r="U169" s="122">
        <f t="shared" si="76"/>
        <v>-6.9715530049961902</v>
      </c>
      <c r="V169" s="122">
        <f t="shared" si="76"/>
        <v>-6.5876707580196587</v>
      </c>
      <c r="W169" s="122">
        <f t="shared" si="76"/>
        <v>-6.191591496548325</v>
      </c>
      <c r="X169" s="122">
        <f t="shared" si="76"/>
        <v>-5.7831907599470762</v>
      </c>
      <c r="Y169" s="122">
        <f t="shared" si="76"/>
        <v>-5.2406978930341861</v>
      </c>
      <c r="Z169" s="122">
        <f t="shared" si="76"/>
        <v>-4.6410796243703496</v>
      </c>
      <c r="AA169" s="122">
        <f t="shared" si="76"/>
        <v>-4.0298594384067634</v>
      </c>
      <c r="AB169" s="122">
        <f t="shared" si="76"/>
        <v>-3.4024990336828793</v>
      </c>
      <c r="AC169" s="122">
        <f t="shared" si="76"/>
        <v>-2.7587537572492025</v>
      </c>
      <c r="AD169" s="122">
        <f t="shared" si="76"/>
        <v>-2.0994799418509298</v>
      </c>
      <c r="AE169" s="122">
        <f t="shared" si="76"/>
        <v>-1.4233220592497542</v>
      </c>
      <c r="AF169" s="122">
        <f t="shared" si="76"/>
        <v>-0.73006284650455833</v>
      </c>
      <c r="AG169" s="122">
        <f t="shared" si="76"/>
        <v>-1.9495778771218886E-2</v>
      </c>
      <c r="AH169" s="122">
        <f t="shared" si="76"/>
        <v>0.44219102999241605</v>
      </c>
      <c r="AI169" s="122"/>
      <c r="AJ169" s="122">
        <f t="shared" ref="AJ169:BN169" si="77">AJ95+AJ105+AJ115+AJ127+AJ139-AJ148</f>
        <v>-11.579826713386272</v>
      </c>
      <c r="AK169" s="122">
        <f t="shared" si="77"/>
        <v>-11.876937758724203</v>
      </c>
      <c r="AL169" s="122">
        <f t="shared" si="77"/>
        <v>-11.719760295567472</v>
      </c>
      <c r="AM169" s="122">
        <f t="shared" si="77"/>
        <v>-11.555445855510246</v>
      </c>
      <c r="AN169" s="122">
        <f t="shared" si="77"/>
        <v>-11.383808079220776</v>
      </c>
      <c r="AO169" s="122">
        <f t="shared" si="77"/>
        <v>-11.204656428595898</v>
      </c>
      <c r="AP169" s="122">
        <f t="shared" si="77"/>
        <v>-11.018210198452087</v>
      </c>
      <c r="AQ169" s="122">
        <f t="shared" si="77"/>
        <v>-10.823843879794449</v>
      </c>
      <c r="AR169" s="122">
        <f t="shared" si="77"/>
        <v>-10.621353389763303</v>
      </c>
      <c r="AS169" s="122">
        <f t="shared" si="77"/>
        <v>-10.410530097727108</v>
      </c>
      <c r="AT169" s="122">
        <f t="shared" si="77"/>
        <v>-9.9134834220438854</v>
      </c>
      <c r="AU169" s="122">
        <f t="shared" si="77"/>
        <v>-9.8487835089496816</v>
      </c>
      <c r="AV169" s="122">
        <f t="shared" si="77"/>
        <v>-9.4943257269917947</v>
      </c>
      <c r="AW169" s="122">
        <f t="shared" si="77"/>
        <v>-9.1320939780602846</v>
      </c>
      <c r="AX169" s="122">
        <f t="shared" si="77"/>
        <v>-8.7588030469959879</v>
      </c>
      <c r="AY169" s="122">
        <f t="shared" si="77"/>
        <v>-8.3743132856812341</v>
      </c>
      <c r="AZ169" s="122">
        <f t="shared" si="77"/>
        <v>-7.9795729634218215</v>
      </c>
      <c r="BA169" s="122">
        <f t="shared" si="77"/>
        <v>-7.5733630901134994</v>
      </c>
      <c r="BB169" s="122">
        <f t="shared" si="77"/>
        <v>-7.1555499710502106</v>
      </c>
      <c r="BC169" s="122">
        <f t="shared" si="77"/>
        <v>-6.7260022953475591</v>
      </c>
      <c r="BD169" s="122">
        <f t="shared" si="77"/>
        <v>-6.2845913287171582</v>
      </c>
      <c r="BE169" s="122">
        <f t="shared" si="77"/>
        <v>-5.7102057702377067</v>
      </c>
      <c r="BF169" s="122">
        <f t="shared" si="77"/>
        <v>-5.0794184702880116</v>
      </c>
      <c r="BG169" s="122">
        <f t="shared" si="77"/>
        <v>-4.4376183180328139</v>
      </c>
      <c r="BH169" s="122">
        <f t="shared" si="77"/>
        <v>-3.7801983211885131</v>
      </c>
      <c r="BI169" s="122">
        <f t="shared" si="77"/>
        <v>-3.1069070811450898</v>
      </c>
      <c r="BJ169" s="122">
        <f t="shared" si="77"/>
        <v>-2.4178963910266047</v>
      </c>
      <c r="BK169" s="122">
        <f t="shared" si="77"/>
        <v>-1.7125334885875449</v>
      </c>
      <c r="BL169" s="122">
        <f t="shared" si="77"/>
        <v>-0.99059423187318318</v>
      </c>
      <c r="BM169" s="122">
        <f t="shared" si="77"/>
        <v>-0.25186532886164781</v>
      </c>
      <c r="BN169" s="122">
        <f t="shared" si="77"/>
        <v>0.23747175841585705</v>
      </c>
      <c r="BO169" s="122"/>
      <c r="BP169" s="122">
        <f t="shared" ref="BP169:CT169" si="78">BP95+BP105+BP115+BP127+BP139-BP148</f>
        <v>-21.991188178530962</v>
      </c>
      <c r="BQ169" s="122">
        <f t="shared" si="78"/>
        <v>-22.554895436051041</v>
      </c>
      <c r="BR169" s="122">
        <f t="shared" si="78"/>
        <v>-22.280428838755569</v>
      </c>
      <c r="BS169" s="122">
        <f t="shared" si="78"/>
        <v>-21.991692667581471</v>
      </c>
      <c r="BT169" s="122">
        <f t="shared" si="78"/>
        <v>-21.688318641296842</v>
      </c>
      <c r="BU169" s="122">
        <f t="shared" si="78"/>
        <v>-21.36993016358425</v>
      </c>
      <c r="BV169" s="122">
        <f t="shared" si="78"/>
        <v>-21.037465146203758</v>
      </c>
      <c r="BW169" s="122">
        <f t="shared" si="78"/>
        <v>-20.688931864224955</v>
      </c>
      <c r="BX169" s="122">
        <f t="shared" si="78"/>
        <v>-20.323922553211496</v>
      </c>
      <c r="BY169" s="122">
        <f t="shared" si="78"/>
        <v>-19.942020324111791</v>
      </c>
      <c r="BZ169" s="122">
        <f t="shared" si="78"/>
        <v>-18.967011391352177</v>
      </c>
      <c r="CA169" s="122">
        <f t="shared" si="78"/>
        <v>-18.892562089375001</v>
      </c>
      <c r="CB169" s="122">
        <f t="shared" si="78"/>
        <v>-18.217786008576226</v>
      </c>
      <c r="CC169" s="122">
        <f t="shared" si="78"/>
        <v>-17.526988232723454</v>
      </c>
      <c r="CD169" s="122">
        <f t="shared" si="78"/>
        <v>-16.813668363265091</v>
      </c>
      <c r="CE169" s="122">
        <f t="shared" si="78"/>
        <v>-16.077550231037897</v>
      </c>
      <c r="CF169" s="122">
        <f t="shared" si="78"/>
        <v>-15.322938229598668</v>
      </c>
      <c r="CG169" s="122">
        <f t="shared" si="78"/>
        <v>-14.54491609510969</v>
      </c>
      <c r="CH169" s="122">
        <f t="shared" si="78"/>
        <v>-13.74322072906987</v>
      </c>
      <c r="CI169" s="122">
        <f t="shared" si="78"/>
        <v>-12.917593791895884</v>
      </c>
      <c r="CJ169" s="122">
        <f t="shared" si="78"/>
        <v>-12.067782088664234</v>
      </c>
      <c r="CK169" s="122">
        <f t="shared" si="78"/>
        <v>-10.950903663271893</v>
      </c>
      <c r="CL169" s="122">
        <f t="shared" si="78"/>
        <v>-9.7204980946583621</v>
      </c>
      <c r="CM169" s="122">
        <f t="shared" si="78"/>
        <v>-8.4674777564395765</v>
      </c>
      <c r="CN169" s="122">
        <f t="shared" si="78"/>
        <v>-7.1826973548713919</v>
      </c>
      <c r="CO169" s="122">
        <f t="shared" si="78"/>
        <v>-5.8656608383942928</v>
      </c>
      <c r="CP169" s="122">
        <f t="shared" si="78"/>
        <v>-4.517376332877534</v>
      </c>
      <c r="CQ169" s="122">
        <f t="shared" si="78"/>
        <v>-3.1358555478372994</v>
      </c>
      <c r="CR169" s="122">
        <f t="shared" si="78"/>
        <v>-1.7206570783777415</v>
      </c>
      <c r="CS169" s="122">
        <f t="shared" si="78"/>
        <v>-0.27136110763286669</v>
      </c>
      <c r="CT169" s="122">
        <f t="shared" si="78"/>
        <v>0.6796627884082731</v>
      </c>
    </row>
    <row r="170" spans="1:98" ht="15.75" thickBot="1">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c r="AF170" s="47"/>
      <c r="AG170" s="47"/>
      <c r="AH170" s="61"/>
      <c r="AJ170" s="47"/>
      <c r="AK170" s="47"/>
      <c r="AL170" s="47"/>
      <c r="AM170" s="47"/>
      <c r="AN170" s="47"/>
      <c r="AO170" s="47"/>
      <c r="AP170" s="47"/>
      <c r="AQ170" s="47"/>
      <c r="AR170" s="47"/>
      <c r="AS170" s="47"/>
      <c r="AT170" s="47"/>
      <c r="AU170" s="47"/>
      <c r="AV170" s="47"/>
      <c r="AW170" s="47"/>
      <c r="AX170" s="47"/>
      <c r="AY170" s="47"/>
      <c r="AZ170" s="47"/>
      <c r="BA170" s="47"/>
      <c r="BB170" s="47"/>
      <c r="BC170" s="47"/>
      <c r="BD170" s="47"/>
      <c r="BE170" s="47"/>
      <c r="BF170" s="47"/>
      <c r="BG170" s="47"/>
      <c r="BH170" s="47"/>
      <c r="BI170" s="47"/>
      <c r="BJ170" s="47"/>
      <c r="BK170" s="47"/>
      <c r="BL170" s="47"/>
      <c r="BM170" s="47"/>
      <c r="BN170" s="61"/>
      <c r="BP170" s="47"/>
      <c r="BQ170" s="47"/>
      <c r="BR170" s="47"/>
      <c r="BS170" s="47"/>
      <c r="BT170" s="47"/>
      <c r="BU170" s="47"/>
      <c r="BV170" s="47"/>
      <c r="BW170" s="47"/>
      <c r="BX170" s="47"/>
      <c r="BY170" s="47"/>
      <c r="BZ170" s="47"/>
      <c r="CA170" s="47"/>
      <c r="CB170" s="47"/>
      <c r="CC170" s="47"/>
      <c r="CD170" s="47"/>
      <c r="CE170" s="47"/>
      <c r="CF170" s="47"/>
      <c r="CG170" s="47"/>
      <c r="CH170" s="47"/>
      <c r="CI170" s="47"/>
      <c r="CJ170" s="47"/>
      <c r="CK170" s="47"/>
      <c r="CL170" s="47"/>
      <c r="CM170" s="47"/>
      <c r="CN170" s="47"/>
      <c r="CO170" s="47"/>
      <c r="CP170" s="47"/>
      <c r="CQ170" s="47"/>
      <c r="CR170" s="47"/>
      <c r="CS170" s="47"/>
      <c r="CT170" s="61"/>
    </row>
    <row r="171" spans="1:98" ht="360.75" thickBot="1">
      <c r="D171" s="32" t="s">
        <v>148</v>
      </c>
      <c r="E171" s="32" t="s">
        <v>149</v>
      </c>
      <c r="F171" s="32" t="s">
        <v>150</v>
      </c>
      <c r="G171" s="32" t="s">
        <v>151</v>
      </c>
      <c r="H171" s="32" t="s">
        <v>152</v>
      </c>
      <c r="I171" s="32" t="s">
        <v>153</v>
      </c>
      <c r="J171" s="32" t="s">
        <v>154</v>
      </c>
      <c r="K171" s="32" t="s">
        <v>155</v>
      </c>
      <c r="L171" s="32" t="s">
        <v>156</v>
      </c>
      <c r="M171" s="32" t="s">
        <v>157</v>
      </c>
      <c r="N171" s="32" t="s">
        <v>158</v>
      </c>
      <c r="O171" s="32" t="s">
        <v>159</v>
      </c>
      <c r="P171" s="32" t="s">
        <v>160</v>
      </c>
      <c r="Q171" s="32" t="s">
        <v>161</v>
      </c>
      <c r="R171" s="32" t="s">
        <v>162</v>
      </c>
      <c r="S171" s="32" t="s">
        <v>163</v>
      </c>
      <c r="T171" s="32" t="s">
        <v>164</v>
      </c>
      <c r="U171" s="32" t="s">
        <v>165</v>
      </c>
      <c r="V171" s="32" t="s">
        <v>166</v>
      </c>
      <c r="W171" s="32" t="s">
        <v>167</v>
      </c>
      <c r="X171" s="32" t="s">
        <v>158</v>
      </c>
      <c r="AJ171" s="32" t="s">
        <v>148</v>
      </c>
      <c r="AK171" s="32" t="s">
        <v>149</v>
      </c>
      <c r="AL171" s="32" t="s">
        <v>150</v>
      </c>
      <c r="AM171" s="32" t="s">
        <v>151</v>
      </c>
      <c r="AN171" s="32" t="s">
        <v>152</v>
      </c>
      <c r="AO171" s="32" t="s">
        <v>153</v>
      </c>
      <c r="AP171" s="32" t="s">
        <v>154</v>
      </c>
      <c r="AQ171" s="32" t="s">
        <v>155</v>
      </c>
      <c r="AR171" s="32" t="s">
        <v>156</v>
      </c>
      <c r="AS171" s="32" t="s">
        <v>157</v>
      </c>
      <c r="AT171" s="32" t="s">
        <v>158</v>
      </c>
      <c r="AU171" s="32" t="s">
        <v>159</v>
      </c>
      <c r="AV171" s="32" t="s">
        <v>160</v>
      </c>
      <c r="AW171" s="32" t="s">
        <v>161</v>
      </c>
      <c r="AX171" s="32" t="s">
        <v>162</v>
      </c>
      <c r="AY171" s="32" t="s">
        <v>163</v>
      </c>
      <c r="AZ171" s="32" t="s">
        <v>164</v>
      </c>
      <c r="BA171" s="32" t="s">
        <v>165</v>
      </c>
      <c r="BB171" s="32" t="s">
        <v>166</v>
      </c>
      <c r="BC171" s="32" t="s">
        <v>167</v>
      </c>
      <c r="BD171" s="32" t="s">
        <v>158</v>
      </c>
      <c r="BP171" s="32" t="s">
        <v>148</v>
      </c>
      <c r="BQ171" s="32" t="s">
        <v>149</v>
      </c>
      <c r="BR171" s="32" t="s">
        <v>150</v>
      </c>
      <c r="BS171" s="32" t="s">
        <v>151</v>
      </c>
      <c r="BT171" s="32" t="s">
        <v>152</v>
      </c>
      <c r="BU171" s="32" t="s">
        <v>153</v>
      </c>
      <c r="BV171" s="32" t="s">
        <v>154</v>
      </c>
      <c r="BW171" s="32" t="s">
        <v>155</v>
      </c>
      <c r="BX171" s="32" t="s">
        <v>156</v>
      </c>
      <c r="BY171" s="32" t="s">
        <v>157</v>
      </c>
      <c r="BZ171" s="32" t="s">
        <v>158</v>
      </c>
      <c r="CA171" s="32" t="s">
        <v>159</v>
      </c>
      <c r="CB171" s="32" t="s">
        <v>160</v>
      </c>
      <c r="CC171" s="32" t="s">
        <v>161</v>
      </c>
      <c r="CD171" s="32" t="s">
        <v>162</v>
      </c>
      <c r="CE171" s="32" t="s">
        <v>163</v>
      </c>
      <c r="CF171" s="32" t="s">
        <v>164</v>
      </c>
      <c r="CG171" s="32" t="s">
        <v>165</v>
      </c>
      <c r="CH171" s="32" t="s">
        <v>166</v>
      </c>
      <c r="CI171" s="32" t="s">
        <v>167</v>
      </c>
      <c r="CJ171" s="32" t="s">
        <v>158</v>
      </c>
    </row>
    <row r="172" spans="1:98">
      <c r="D172" s="52" t="e">
        <f>AH33*B172/(B172+B176)</f>
        <v>#DIV/0!</v>
      </c>
      <c r="N172" s="39" t="e">
        <f>X172/$X$180</f>
        <v>#DIV/0!</v>
      </c>
      <c r="X172" s="2" t="e">
        <f>AH95*B172/(B172+B176)</f>
        <v>#DIV/0!</v>
      </c>
      <c r="AJ172" s="52" t="e">
        <f>BN33*AH172/(AH172+AH176)</f>
        <v>#DIV/0!</v>
      </c>
      <c r="AT172" s="39" t="e">
        <f>BD172/$X$180</f>
        <v>#DIV/0!</v>
      </c>
      <c r="BD172" s="2" t="e">
        <f>BN95*AH172/(AH172+AH176)</f>
        <v>#DIV/0!</v>
      </c>
      <c r="BP172" s="52" t="e">
        <f>CT33*BN172/(BN172+BN176)</f>
        <v>#DIV/0!</v>
      </c>
      <c r="BZ172" s="39" t="e">
        <f>CJ172/$X$180</f>
        <v>#DIV/0!</v>
      </c>
      <c r="CJ172" s="2" t="e">
        <f>CT95*BN172/(BN172+BN176)</f>
        <v>#DIV/0!</v>
      </c>
    </row>
    <row r="173" spans="1:98">
      <c r="D173" s="52">
        <f>AH43</f>
        <v>1028486.1038528788</v>
      </c>
      <c r="N173" s="39" t="e">
        <f t="shared" ref="N173:N178" si="79">X173/$X$180</f>
        <v>#DIV/0!</v>
      </c>
      <c r="X173" s="2">
        <f>IF(AH127&lt;0,0,AH127)</f>
        <v>0</v>
      </c>
      <c r="AJ173" s="52">
        <f>BN43</f>
        <v>358392.51071461692</v>
      </c>
      <c r="AT173" s="39" t="e">
        <f t="shared" ref="AT173:AT178" si="80">BD173/$X$180</f>
        <v>#DIV/0!</v>
      </c>
      <c r="BD173" s="2">
        <f>IF(BN127&lt;0,0,BN127)</f>
        <v>0</v>
      </c>
      <c r="BP173" s="52">
        <f>CT43</f>
        <v>1386878.6145674956</v>
      </c>
      <c r="BZ173" s="39" t="e">
        <f t="shared" ref="BZ173:BZ178" si="81">CJ173/$X$180</f>
        <v>#DIV/0!</v>
      </c>
      <c r="CJ173" s="2">
        <f>IF(CT127&lt;0,0,CT127)</f>
        <v>0</v>
      </c>
    </row>
    <row r="174" spans="1:98">
      <c r="D174" s="52">
        <f>AH19</f>
        <v>20291.906952497204</v>
      </c>
      <c r="N174" s="39" t="e">
        <f t="shared" si="79"/>
        <v>#DIV/0!</v>
      </c>
      <c r="X174" s="2">
        <f>AH105</f>
        <v>0</v>
      </c>
      <c r="AJ174" s="52">
        <f>BN19</f>
        <v>10487.539838870292</v>
      </c>
      <c r="AT174" s="39" t="e">
        <f t="shared" si="80"/>
        <v>#DIV/0!</v>
      </c>
      <c r="BD174" s="2">
        <f>BN105</f>
        <v>0</v>
      </c>
      <c r="BP174" s="52">
        <f>CT19</f>
        <v>30779.446791367496</v>
      </c>
      <c r="BZ174" s="39" t="e">
        <f t="shared" si="81"/>
        <v>#DIV/0!</v>
      </c>
      <c r="CJ174" s="2">
        <f>CT105</f>
        <v>0</v>
      </c>
    </row>
    <row r="175" spans="1:98">
      <c r="D175" s="52" t="e">
        <f>AH65*B175/(B175+B177)</f>
        <v>#DIV/0!</v>
      </c>
      <c r="N175" s="39" t="e">
        <f t="shared" si="79"/>
        <v>#DIV/0!</v>
      </c>
      <c r="X175" s="2" t="e">
        <f>AH139*C175/(C175+C177+C179)</f>
        <v>#DIV/0!</v>
      </c>
      <c r="AJ175" s="52" t="e">
        <f>BN65*AH175/(AH175+AH177)</f>
        <v>#DIV/0!</v>
      </c>
      <c r="AT175" s="39" t="e">
        <f t="shared" si="80"/>
        <v>#DIV/0!</v>
      </c>
      <c r="BD175" s="2" t="e">
        <f>BN139*AI175/(AI175+AI177+AI179)</f>
        <v>#DIV/0!</v>
      </c>
      <c r="BP175" s="52" t="e">
        <f>CT65*BN175/(BN175+BN177)</f>
        <v>#DIV/0!</v>
      </c>
      <c r="BZ175" s="39" t="e">
        <f t="shared" si="81"/>
        <v>#DIV/0!</v>
      </c>
      <c r="CJ175" s="2" t="e">
        <f>CT139*BO175/(BO175+BO177+BO179)</f>
        <v>#DIV/0!</v>
      </c>
    </row>
    <row r="176" spans="1:98">
      <c r="D176" s="52" t="e">
        <f>AH33*B176/(B172+B176)</f>
        <v>#DIV/0!</v>
      </c>
      <c r="N176" s="39" t="e">
        <f t="shared" si="79"/>
        <v>#DIV/0!</v>
      </c>
      <c r="X176" s="2" t="e">
        <f>AH95*B176/(B172+B176)</f>
        <v>#DIV/0!</v>
      </c>
      <c r="AJ176" s="52" t="e">
        <f>BN33*AH176/(AH172+AH176)</f>
        <v>#DIV/0!</v>
      </c>
      <c r="AT176" s="39" t="e">
        <f t="shared" si="80"/>
        <v>#DIV/0!</v>
      </c>
      <c r="BD176" s="2" t="e">
        <f>BN95*AH176/(AH172+AH176)</f>
        <v>#DIV/0!</v>
      </c>
      <c r="BP176" s="52" t="e">
        <f>CT33*BN176/(BN172+BN176)</f>
        <v>#DIV/0!</v>
      </c>
      <c r="BZ176" s="39" t="e">
        <f t="shared" si="81"/>
        <v>#DIV/0!</v>
      </c>
      <c r="CJ176" s="2" t="e">
        <f>CT95*BN176/(BN172+BN176)</f>
        <v>#DIV/0!</v>
      </c>
    </row>
    <row r="177" spans="4:88">
      <c r="D177" s="52" t="e">
        <f>AH65*B177/(B175+B177)</f>
        <v>#DIV/0!</v>
      </c>
      <c r="N177" s="39" t="e">
        <f t="shared" si="79"/>
        <v>#DIV/0!</v>
      </c>
      <c r="X177" s="2" t="e">
        <f>AH139*C177/(C175+C177+C179)</f>
        <v>#DIV/0!</v>
      </c>
      <c r="AJ177" s="52" t="e">
        <f>BN65*AH177/(AH175+AH177)</f>
        <v>#DIV/0!</v>
      </c>
      <c r="AT177" s="39" t="e">
        <f t="shared" si="80"/>
        <v>#DIV/0!</v>
      </c>
      <c r="BD177" s="2" t="e">
        <f>BN139*AI177/(AI175+AI177+AI179)</f>
        <v>#DIV/0!</v>
      </c>
      <c r="BP177" s="52" t="e">
        <f>CT65*BN177/(BN175+BN177)</f>
        <v>#DIV/0!</v>
      </c>
      <c r="BZ177" s="39" t="e">
        <f t="shared" si="81"/>
        <v>#DIV/0!</v>
      </c>
      <c r="CJ177" s="2" t="e">
        <f>CT139*BO177/(BO175+BO177+BO179)</f>
        <v>#DIV/0!</v>
      </c>
    </row>
    <row r="178" spans="4:88">
      <c r="D178" s="52">
        <f>AH55</f>
        <v>27041.824767749971</v>
      </c>
      <c r="N178" s="39" t="e">
        <f t="shared" si="79"/>
        <v>#DIV/0!</v>
      </c>
      <c r="X178" s="2">
        <f>AH115</f>
        <v>0</v>
      </c>
      <c r="AJ178" s="52">
        <f>BN55</f>
        <v>6899.2007693874311</v>
      </c>
      <c r="AT178" s="39" t="e">
        <f t="shared" si="80"/>
        <v>#DIV/0!</v>
      </c>
      <c r="BD178" s="2">
        <f>BN115</f>
        <v>0</v>
      </c>
      <c r="BP178" s="52">
        <f>CT55</f>
        <v>33941.025537137401</v>
      </c>
      <c r="BZ178" s="39" t="e">
        <f t="shared" si="81"/>
        <v>#DIV/0!</v>
      </c>
      <c r="CJ178" s="2">
        <f>CT115</f>
        <v>0</v>
      </c>
    </row>
    <row r="179" spans="4:88" ht="15.75" thickBot="1">
      <c r="D179" s="52">
        <f>AH74</f>
        <v>0</v>
      </c>
      <c r="N179" s="39" t="e">
        <f>X179/$X$180</f>
        <v>#DIV/0!</v>
      </c>
      <c r="X179" s="2" t="e">
        <f>AH139*C179/(C175+C177+C179)</f>
        <v>#DIV/0!</v>
      </c>
      <c r="AJ179" s="52">
        <f>BN74</f>
        <v>0</v>
      </c>
      <c r="AT179" s="39" t="e">
        <f>BD179/$X$180</f>
        <v>#DIV/0!</v>
      </c>
      <c r="BD179" s="2" t="e">
        <f>BN139*AI179/(AI175+AI177+AI179)</f>
        <v>#DIV/0!</v>
      </c>
      <c r="BP179" s="52">
        <f>CT74</f>
        <v>0</v>
      </c>
      <c r="BZ179" s="39" t="e">
        <f>CJ179/$X$180</f>
        <v>#DIV/0!</v>
      </c>
      <c r="CJ179" s="2" t="e">
        <f>CT139*BO179/(BO175+BO177+BO179)</f>
        <v>#DIV/0!</v>
      </c>
    </row>
    <row r="180" spans="4:88" ht="15.75" thickBot="1">
      <c r="D180" s="33" t="e">
        <f>SUM(D172:D179)</f>
        <v>#DIV/0!</v>
      </c>
      <c r="E180" s="34"/>
      <c r="F180" s="34"/>
      <c r="G180" s="34"/>
      <c r="H180" s="34"/>
      <c r="I180" s="34"/>
      <c r="J180" s="34"/>
      <c r="K180" s="34"/>
      <c r="L180" s="34"/>
      <c r="M180" s="34"/>
      <c r="N180" s="51" t="e">
        <f>SUM(N172:N179)</f>
        <v>#DIV/0!</v>
      </c>
      <c r="X180" s="2" t="e">
        <f>SUM(X172:X179)</f>
        <v>#DIV/0!</v>
      </c>
      <c r="AJ180" s="33" t="e">
        <f>SUM(AJ172:AJ179)</f>
        <v>#DIV/0!</v>
      </c>
      <c r="AK180" s="34"/>
      <c r="AL180" s="34"/>
      <c r="AM180" s="34"/>
      <c r="AN180" s="34"/>
      <c r="AO180" s="34"/>
      <c r="AP180" s="34"/>
      <c r="AQ180" s="34"/>
      <c r="AR180" s="34"/>
      <c r="AS180" s="34"/>
      <c r="AT180" s="51" t="e">
        <f>SUM(AT172:AT179)</f>
        <v>#DIV/0!</v>
      </c>
      <c r="BD180" s="2" t="e">
        <f>SUM(BD172:BD179)</f>
        <v>#DIV/0!</v>
      </c>
      <c r="BP180" s="33" t="e">
        <f>SUM(BP172:BP179)</f>
        <v>#DIV/0!</v>
      </c>
      <c r="BQ180" s="34"/>
      <c r="BR180" s="34"/>
      <c r="BS180" s="34"/>
      <c r="BT180" s="34"/>
      <c r="BU180" s="34"/>
      <c r="BV180" s="34"/>
      <c r="BW180" s="34"/>
      <c r="BX180" s="34"/>
      <c r="BY180" s="34"/>
      <c r="BZ180" s="51" t="e">
        <f>SUM(BZ172:BZ179)</f>
        <v>#DIV/0!</v>
      </c>
      <c r="CJ180" s="2" t="e">
        <f>SUM(CJ172:CJ179)</f>
        <v>#DIV/0!</v>
      </c>
    </row>
    <row r="181" spans="4:88" ht="15.75" thickBot="1"/>
    <row r="182" spans="4:88" ht="360.75" thickBot="1">
      <c r="D182" s="32" t="s">
        <v>158</v>
      </c>
      <c r="E182" s="32" t="s">
        <v>149</v>
      </c>
      <c r="F182" s="32" t="s">
        <v>150</v>
      </c>
      <c r="G182" s="32" t="s">
        <v>151</v>
      </c>
      <c r="H182" s="32" t="s">
        <v>152</v>
      </c>
      <c r="I182" s="32" t="s">
        <v>153</v>
      </c>
      <c r="J182" s="32" t="s">
        <v>154</v>
      </c>
      <c r="K182" s="32" t="s">
        <v>155</v>
      </c>
      <c r="L182" s="32" t="s">
        <v>156</v>
      </c>
      <c r="M182" s="32" t="s">
        <v>157</v>
      </c>
      <c r="O182" s="32" t="s">
        <v>159</v>
      </c>
      <c r="P182" s="32" t="s">
        <v>160</v>
      </c>
      <c r="Q182" s="32" t="s">
        <v>161</v>
      </c>
      <c r="R182" s="32" t="s">
        <v>162</v>
      </c>
      <c r="S182" s="32" t="s">
        <v>163</v>
      </c>
      <c r="T182" s="32" t="s">
        <v>164</v>
      </c>
      <c r="U182" s="32" t="s">
        <v>165</v>
      </c>
      <c r="V182" s="32" t="s">
        <v>166</v>
      </c>
      <c r="W182" s="32" t="s">
        <v>167</v>
      </c>
      <c r="X182" s="32"/>
      <c r="AJ182" s="32" t="s">
        <v>158</v>
      </c>
      <c r="AK182" s="32" t="s">
        <v>149</v>
      </c>
      <c r="AL182" s="32" t="s">
        <v>150</v>
      </c>
      <c r="AM182" s="32" t="s">
        <v>151</v>
      </c>
      <c r="AN182" s="32" t="s">
        <v>152</v>
      </c>
      <c r="AO182" s="32" t="s">
        <v>153</v>
      </c>
      <c r="AP182" s="32" t="s">
        <v>154</v>
      </c>
      <c r="AQ182" s="32" t="s">
        <v>155</v>
      </c>
      <c r="AR182" s="32" t="s">
        <v>156</v>
      </c>
      <c r="AS182" s="32" t="s">
        <v>157</v>
      </c>
      <c r="AU182" s="32" t="s">
        <v>159</v>
      </c>
      <c r="AV182" s="32" t="s">
        <v>160</v>
      </c>
      <c r="AW182" s="32" t="s">
        <v>161</v>
      </c>
      <c r="AX182" s="32" t="s">
        <v>162</v>
      </c>
      <c r="AY182" s="32" t="s">
        <v>163</v>
      </c>
      <c r="AZ182" s="32" t="s">
        <v>164</v>
      </c>
      <c r="BA182" s="32" t="s">
        <v>165</v>
      </c>
      <c r="BB182" s="32" t="s">
        <v>166</v>
      </c>
      <c r="BC182" s="32" t="s">
        <v>167</v>
      </c>
      <c r="BD182" s="32"/>
      <c r="BP182" s="32" t="s">
        <v>158</v>
      </c>
      <c r="BQ182" s="32" t="s">
        <v>149</v>
      </c>
      <c r="BR182" s="32" t="s">
        <v>150</v>
      </c>
      <c r="BS182" s="32" t="s">
        <v>151</v>
      </c>
      <c r="BT182" s="32" t="s">
        <v>152</v>
      </c>
      <c r="BU182" s="32" t="s">
        <v>153</v>
      </c>
      <c r="BV182" s="32" t="s">
        <v>154</v>
      </c>
      <c r="BW182" s="32" t="s">
        <v>155</v>
      </c>
      <c r="BX182" s="32" t="s">
        <v>156</v>
      </c>
      <c r="BY182" s="32" t="s">
        <v>157</v>
      </c>
      <c r="CA182" s="32" t="s">
        <v>159</v>
      </c>
      <c r="CB182" s="32" t="s">
        <v>160</v>
      </c>
      <c r="CC182" s="32" t="s">
        <v>161</v>
      </c>
      <c r="CD182" s="32" t="s">
        <v>162</v>
      </c>
      <c r="CE182" s="32" t="s">
        <v>163</v>
      </c>
      <c r="CF182" s="32" t="s">
        <v>164</v>
      </c>
      <c r="CG182" s="32" t="s">
        <v>165</v>
      </c>
      <c r="CH182" s="32" t="s">
        <v>166</v>
      </c>
      <c r="CI182" s="32" t="s">
        <v>167</v>
      </c>
      <c r="CJ182" s="32"/>
    </row>
    <row r="183" spans="4:88">
      <c r="D183" s="39" t="e">
        <f>N172+N176</f>
        <v>#DIV/0!</v>
      </c>
      <c r="X183" s="2"/>
      <c r="AJ183" s="39" t="e">
        <f>AT172+AT176</f>
        <v>#DIV/0!</v>
      </c>
      <c r="BD183" s="2"/>
      <c r="BP183" s="39" t="e">
        <f>BZ172+BZ176</f>
        <v>#DIV/0!</v>
      </c>
      <c r="CJ183" s="2"/>
    </row>
    <row r="184" spans="4:88">
      <c r="D184" s="39" t="e">
        <f>N173</f>
        <v>#DIV/0!</v>
      </c>
      <c r="X184" s="2"/>
      <c r="AJ184" s="39" t="e">
        <f>AT173</f>
        <v>#DIV/0!</v>
      </c>
      <c r="BD184" s="2"/>
      <c r="BP184" s="39" t="e">
        <f>BZ173</f>
        <v>#DIV/0!</v>
      </c>
      <c r="CJ184" s="2"/>
    </row>
    <row r="185" spans="4:88">
      <c r="D185" s="39" t="e">
        <f>N174</f>
        <v>#DIV/0!</v>
      </c>
      <c r="X185" s="2"/>
      <c r="AJ185" s="39" t="e">
        <f>AT174</f>
        <v>#DIV/0!</v>
      </c>
      <c r="BD185" s="2"/>
      <c r="BP185" s="39" t="e">
        <f>BZ174</f>
        <v>#DIV/0!</v>
      </c>
      <c r="CJ185" s="2"/>
    </row>
    <row r="186" spans="4:88">
      <c r="D186" s="39" t="e">
        <f>((AH139-AH74)*(#REF!-'Yearly HC Ethylene'!N178)/(SUM('Yearly HC Ethylene'!N177:N178,N175))+'Yearly HC Ethylene'!AH115)/('Yearly HC Ethylene'!AH148-AH74)</f>
        <v>#REF!</v>
      </c>
      <c r="X186" s="2"/>
      <c r="AJ186" s="39" t="e">
        <f>((BN139-BN74)*(#REF!-'Yearly HC Ethylene'!AT178)/(SUM('Yearly HC Ethylene'!AT177:AT178,AT175))+'Yearly HC Ethylene'!BN115)/('Yearly HC Ethylene'!BN148-BN74)</f>
        <v>#REF!</v>
      </c>
      <c r="BD186" s="2"/>
      <c r="BP186" s="39" t="e">
        <f>((CT139-CT74)*(#REF!-'Yearly HC Ethylene'!BZ178)/(SUM('Yearly HC Ethylene'!BZ177:BZ178,BZ175))+'Yearly HC Ethylene'!CT115)/('Yearly HC Ethylene'!CT148-CT74)</f>
        <v>#REF!</v>
      </c>
      <c r="CJ186" s="2"/>
    </row>
    <row r="187" spans="4:88">
      <c r="D187" s="39" t="e">
        <f>N175</f>
        <v>#DIV/0!</v>
      </c>
      <c r="X187" s="2"/>
      <c r="AJ187" s="39" t="e">
        <f>AT175</f>
        <v>#DIV/0!</v>
      </c>
      <c r="BD187" s="2"/>
      <c r="BP187" s="39" t="e">
        <f>BZ175</f>
        <v>#DIV/0!</v>
      </c>
      <c r="CJ187" s="2"/>
    </row>
    <row r="188" spans="4:88">
      <c r="D188" s="39" t="e">
        <f>N177+N178-D186</f>
        <v>#DIV/0!</v>
      </c>
      <c r="X188" s="2"/>
      <c r="AJ188" s="39" t="e">
        <f>AT177+AT178-AJ186</f>
        <v>#DIV/0!</v>
      </c>
      <c r="BD188" s="2"/>
      <c r="BP188" s="39" t="e">
        <f>BZ177+BZ178-BP186</f>
        <v>#DIV/0!</v>
      </c>
      <c r="CJ188" s="2"/>
    </row>
    <row r="189" spans="4:88" ht="15.75" thickBot="1">
      <c r="D189" s="39" t="e">
        <f>N179</f>
        <v>#DIV/0!</v>
      </c>
      <c r="X189" s="2"/>
      <c r="AJ189" s="39" t="e">
        <f>AT179</f>
        <v>#DIV/0!</v>
      </c>
      <c r="BD189" s="2"/>
      <c r="BP189" s="39" t="e">
        <f>BZ179</f>
        <v>#DIV/0!</v>
      </c>
      <c r="CJ189" s="2"/>
    </row>
    <row r="190" spans="4:88" ht="15.75" thickBot="1">
      <c r="D190" s="56" t="e">
        <f>SUM(D183:D189)</f>
        <v>#DIV/0!</v>
      </c>
      <c r="E190" s="34"/>
      <c r="F190" s="34"/>
      <c r="G190" s="34"/>
      <c r="H190" s="34"/>
      <c r="I190" s="34"/>
      <c r="J190" s="34"/>
      <c r="K190" s="34"/>
      <c r="L190" s="34"/>
      <c r="M190" s="34"/>
      <c r="X190" s="2"/>
      <c r="AJ190" s="56" t="e">
        <f>SUM(AJ183:AJ189)</f>
        <v>#DIV/0!</v>
      </c>
      <c r="AK190" s="34"/>
      <c r="AL190" s="34"/>
      <c r="AM190" s="34"/>
      <c r="AN190" s="34"/>
      <c r="AO190" s="34"/>
      <c r="AP190" s="34"/>
      <c r="AQ190" s="34"/>
      <c r="AR190" s="34"/>
      <c r="AS190" s="34"/>
      <c r="BD190" s="2"/>
      <c r="BP190" s="56" t="e">
        <f>SUM(BP183:BP189)</f>
        <v>#DIV/0!</v>
      </c>
      <c r="BQ190" s="34"/>
      <c r="BR190" s="34"/>
      <c r="BS190" s="34"/>
      <c r="BT190" s="34"/>
      <c r="BU190" s="34"/>
      <c r="BV190" s="34"/>
      <c r="BW190" s="34"/>
      <c r="BX190" s="34"/>
      <c r="BY190" s="34"/>
      <c r="CJ190" s="2"/>
    </row>
    <row r="191" spans="4:88" ht="15.75" thickBot="1"/>
    <row r="192" spans="4:88" ht="30.75" thickBot="1">
      <c r="D192" s="32" t="s">
        <v>148</v>
      </c>
      <c r="E192" s="34"/>
      <c r="F192" s="34"/>
      <c r="G192" s="34"/>
      <c r="H192" s="34"/>
      <c r="I192" s="34"/>
      <c r="J192" s="34"/>
      <c r="K192" s="34"/>
      <c r="L192" s="34"/>
      <c r="M192" s="34"/>
      <c r="N192" s="58" t="s">
        <v>158</v>
      </c>
      <c r="AJ192" s="32" t="s">
        <v>148</v>
      </c>
      <c r="AK192" s="34"/>
      <c r="AL192" s="34"/>
      <c r="AM192" s="34"/>
      <c r="AN192" s="34"/>
      <c r="AO192" s="34"/>
      <c r="AP192" s="34"/>
      <c r="AQ192" s="34"/>
      <c r="AR192" s="34"/>
      <c r="AS192" s="34"/>
      <c r="AT192" s="58" t="s">
        <v>158</v>
      </c>
      <c r="BP192" s="32" t="s">
        <v>148</v>
      </c>
      <c r="BQ192" s="34"/>
      <c r="BR192" s="34"/>
      <c r="BS192" s="34"/>
      <c r="BT192" s="34"/>
      <c r="BU192" s="34"/>
      <c r="BV192" s="34"/>
      <c r="BW192" s="34"/>
      <c r="BX192" s="34"/>
      <c r="BY192" s="34"/>
      <c r="BZ192" s="58" t="s">
        <v>158</v>
      </c>
    </row>
    <row r="193" spans="4:78">
      <c r="D193" s="30">
        <f>C189</f>
        <v>0</v>
      </c>
      <c r="N193" s="39" t="e">
        <f>D189</f>
        <v>#DIV/0!</v>
      </c>
      <c r="AJ193" s="30">
        <f>AI189</f>
        <v>0</v>
      </c>
      <c r="AT193" s="39" t="e">
        <f>AJ189</f>
        <v>#DIV/0!</v>
      </c>
      <c r="BP193" s="30">
        <f>BO189</f>
        <v>0</v>
      </c>
      <c r="BZ193" s="39" t="e">
        <f>BP189</f>
        <v>#DIV/0!</v>
      </c>
    </row>
    <row r="194" spans="4:78">
      <c r="D194" s="30">
        <f>C188</f>
        <v>0</v>
      </c>
      <c r="N194" s="39" t="e">
        <f>D188</f>
        <v>#DIV/0!</v>
      </c>
      <c r="AJ194" s="30">
        <f>AI188</f>
        <v>0</v>
      </c>
      <c r="AT194" s="39" t="e">
        <f>AJ188</f>
        <v>#DIV/0!</v>
      </c>
      <c r="BP194" s="30">
        <f>BO188</f>
        <v>0</v>
      </c>
      <c r="BZ194" s="39" t="e">
        <f>BP188</f>
        <v>#DIV/0!</v>
      </c>
    </row>
    <row r="195" spans="4:78">
      <c r="D195" s="30">
        <f>C187</f>
        <v>0</v>
      </c>
      <c r="N195" s="39" t="e">
        <f>D187</f>
        <v>#DIV/0!</v>
      </c>
      <c r="AJ195" s="30">
        <f>AI187</f>
        <v>0</v>
      </c>
      <c r="AT195" s="39" t="e">
        <f>AJ187</f>
        <v>#DIV/0!</v>
      </c>
      <c r="BP195" s="30">
        <f>BO187</f>
        <v>0</v>
      </c>
      <c r="BZ195" s="39" t="e">
        <f>BP187</f>
        <v>#DIV/0!</v>
      </c>
    </row>
    <row r="196" spans="4:78">
      <c r="D196" s="30">
        <f>C186</f>
        <v>0</v>
      </c>
      <c r="N196" s="39" t="e">
        <f>D186</f>
        <v>#REF!</v>
      </c>
      <c r="AJ196" s="30">
        <f>AI186</f>
        <v>0</v>
      </c>
      <c r="AT196" s="39" t="e">
        <f>AJ186</f>
        <v>#REF!</v>
      </c>
      <c r="BP196" s="30">
        <f>BO186</f>
        <v>0</v>
      </c>
      <c r="BZ196" s="39" t="e">
        <f>BP186</f>
        <v>#REF!</v>
      </c>
    </row>
    <row r="197" spans="4:78">
      <c r="D197" s="30">
        <f>C185</f>
        <v>0</v>
      </c>
      <c r="N197" s="39" t="e">
        <f>D185</f>
        <v>#DIV/0!</v>
      </c>
      <c r="AJ197" s="30">
        <f>AI185</f>
        <v>0</v>
      </c>
      <c r="AT197" s="39" t="e">
        <f>AJ185</f>
        <v>#DIV/0!</v>
      </c>
      <c r="BP197" s="30">
        <f>BO185</f>
        <v>0</v>
      </c>
      <c r="BZ197" s="39" t="e">
        <f>BP185</f>
        <v>#DIV/0!</v>
      </c>
    </row>
    <row r="198" spans="4:78">
      <c r="D198" s="30">
        <f>C184</f>
        <v>0</v>
      </c>
      <c r="N198" s="39" t="e">
        <f>D184</f>
        <v>#DIV/0!</v>
      </c>
      <c r="AJ198" s="30">
        <f>AI184</f>
        <v>0</v>
      </c>
      <c r="AT198" s="39" t="e">
        <f>AJ184</f>
        <v>#DIV/0!</v>
      </c>
      <c r="BP198" s="30">
        <f>BO184</f>
        <v>0</v>
      </c>
      <c r="BZ198" s="39" t="e">
        <f>BP184</f>
        <v>#DIV/0!</v>
      </c>
    </row>
    <row r="199" spans="4:78" ht="15.75" thickBot="1">
      <c r="D199" s="30">
        <f>C183</f>
        <v>0</v>
      </c>
      <c r="N199" s="39" t="e">
        <f>D183</f>
        <v>#DIV/0!</v>
      </c>
      <c r="AJ199" s="30">
        <f>AI183</f>
        <v>0</v>
      </c>
      <c r="AT199" s="39" t="e">
        <f>AJ183</f>
        <v>#DIV/0!</v>
      </c>
      <c r="BP199" s="30">
        <f>BO183</f>
        <v>0</v>
      </c>
      <c r="BZ199" s="39" t="e">
        <f>BP183</f>
        <v>#DIV/0!</v>
      </c>
    </row>
    <row r="200" spans="4:78" ht="15.75" thickBot="1">
      <c r="D200" s="55">
        <f>SUM(D193:D199)</f>
        <v>0</v>
      </c>
      <c r="N200" s="56" t="e">
        <f>SUM(N193:N199)</f>
        <v>#DIV/0!</v>
      </c>
      <c r="AJ200" s="55">
        <f>SUM(AJ193:AJ199)</f>
        <v>0</v>
      </c>
      <c r="AT200" s="56" t="e">
        <f>SUM(AT193:AT199)</f>
        <v>#DIV/0!</v>
      </c>
      <c r="BP200" s="55">
        <f>SUM(BP193:BP199)</f>
        <v>0</v>
      </c>
      <c r="BZ200" s="56" t="e">
        <f>SUM(BZ193:BZ199)</f>
        <v>#DIV/0!</v>
      </c>
    </row>
    <row r="201" spans="4:78" ht="15.75" thickBot="1"/>
    <row r="202" spans="4:78" ht="30.75" thickBot="1">
      <c r="D202" s="32" t="s">
        <v>148</v>
      </c>
      <c r="E202" s="34"/>
      <c r="F202" s="34"/>
      <c r="G202" s="34"/>
      <c r="H202" s="34"/>
      <c r="I202" s="34"/>
      <c r="J202" s="34"/>
      <c r="K202" s="34"/>
      <c r="L202" s="34"/>
      <c r="M202" s="34"/>
      <c r="N202" s="58" t="s">
        <v>158</v>
      </c>
      <c r="AJ202" s="32" t="s">
        <v>148</v>
      </c>
      <c r="AK202" s="34"/>
      <c r="AL202" s="34"/>
      <c r="AM202" s="34"/>
      <c r="AN202" s="34"/>
      <c r="AO202" s="34"/>
      <c r="AP202" s="34"/>
      <c r="AQ202" s="34"/>
      <c r="AR202" s="34"/>
      <c r="AS202" s="34"/>
      <c r="AT202" s="58" t="s">
        <v>158</v>
      </c>
      <c r="BP202" s="32" t="s">
        <v>148</v>
      </c>
      <c r="BQ202" s="34"/>
      <c r="BR202" s="34"/>
      <c r="BS202" s="34"/>
      <c r="BT202" s="34"/>
      <c r="BU202" s="34"/>
      <c r="BV202" s="34"/>
      <c r="BW202" s="34"/>
      <c r="BX202" s="34"/>
      <c r="BY202" s="34"/>
      <c r="BZ202" s="58" t="s">
        <v>158</v>
      </c>
    </row>
    <row r="203" spans="4:78">
      <c r="D203" s="30"/>
      <c r="N203" s="39"/>
      <c r="AJ203" s="30"/>
      <c r="AT203" s="39"/>
      <c r="BP203" s="30"/>
      <c r="BZ203" s="39"/>
    </row>
    <row r="204" spans="4:78">
      <c r="D204" s="30"/>
      <c r="N204" s="39"/>
      <c r="AJ204" s="30"/>
      <c r="AT204" s="39"/>
      <c r="BP204" s="30"/>
      <c r="BZ204" s="39"/>
    </row>
    <row r="205" spans="4:78">
      <c r="D205" s="30"/>
      <c r="N205" s="39"/>
      <c r="AJ205" s="30"/>
      <c r="AT205" s="39"/>
      <c r="BP205" s="30"/>
      <c r="BZ205" s="39"/>
    </row>
    <row r="206" spans="4:78">
      <c r="D206" s="30"/>
      <c r="N206" s="39"/>
      <c r="AJ206" s="30"/>
      <c r="AT206" s="39"/>
      <c r="BP206" s="30"/>
      <c r="BZ206" s="39"/>
    </row>
    <row r="207" spans="4:78">
      <c r="D207" s="30"/>
      <c r="N207" s="39"/>
      <c r="AJ207" s="30"/>
      <c r="AT207" s="39"/>
      <c r="BP207" s="30"/>
      <c r="BZ207" s="39"/>
    </row>
    <row r="208" spans="4:78">
      <c r="D208" s="30"/>
      <c r="N208" s="39"/>
      <c r="AJ208" s="30"/>
      <c r="AT208" s="39"/>
      <c r="BP208" s="30"/>
      <c r="BZ208" s="39"/>
    </row>
    <row r="209" spans="4:98" ht="15.75" thickBot="1">
      <c r="D209" s="30"/>
      <c r="N209" s="39"/>
      <c r="AJ209" s="30"/>
      <c r="AT209" s="39"/>
      <c r="BP209" s="30"/>
      <c r="BZ209" s="39"/>
    </row>
    <row r="210" spans="4:98" ht="15.75" thickBot="1">
      <c r="D210" s="55"/>
      <c r="N210" s="56"/>
      <c r="AJ210" s="55"/>
      <c r="AT210" s="56"/>
      <c r="BP210" s="55"/>
      <c r="BZ210" s="56"/>
    </row>
    <row r="212" spans="4:98">
      <c r="D212" s="1">
        <v>2020</v>
      </c>
      <c r="E212" s="1">
        <f>D212+1</f>
        <v>2021</v>
      </c>
      <c r="F212" s="1">
        <f t="shared" ref="F212:Q212" si="82">E212+1</f>
        <v>2022</v>
      </c>
      <c r="G212" s="1">
        <f t="shared" si="82"/>
        <v>2023</v>
      </c>
      <c r="H212" s="1">
        <f t="shared" si="82"/>
        <v>2024</v>
      </c>
      <c r="I212" s="1">
        <f t="shared" si="82"/>
        <v>2025</v>
      </c>
      <c r="J212" s="1">
        <f t="shared" si="82"/>
        <v>2026</v>
      </c>
      <c r="K212" s="1">
        <f t="shared" si="82"/>
        <v>2027</v>
      </c>
      <c r="L212" s="1">
        <f t="shared" si="82"/>
        <v>2028</v>
      </c>
      <c r="M212" s="1">
        <f t="shared" si="82"/>
        <v>2029</v>
      </c>
      <c r="N212" s="1">
        <f t="shared" si="82"/>
        <v>2030</v>
      </c>
      <c r="O212" s="1">
        <f t="shared" si="82"/>
        <v>2031</v>
      </c>
      <c r="P212" s="1">
        <f t="shared" si="82"/>
        <v>2032</v>
      </c>
      <c r="Q212" s="1">
        <f t="shared" si="82"/>
        <v>2033</v>
      </c>
      <c r="R212" s="1">
        <f>Q212+1</f>
        <v>2034</v>
      </c>
      <c r="S212" s="1">
        <f t="shared" ref="S212:AB212" si="83">R212+1</f>
        <v>2035</v>
      </c>
      <c r="T212" s="1">
        <f t="shared" si="83"/>
        <v>2036</v>
      </c>
      <c r="U212" s="1">
        <f t="shared" si="83"/>
        <v>2037</v>
      </c>
      <c r="V212" s="1">
        <f t="shared" si="83"/>
        <v>2038</v>
      </c>
      <c r="W212" s="1">
        <f t="shared" si="83"/>
        <v>2039</v>
      </c>
      <c r="X212" s="1">
        <f t="shared" si="83"/>
        <v>2040</v>
      </c>
      <c r="Y212" s="1">
        <f t="shared" si="83"/>
        <v>2041</v>
      </c>
      <c r="Z212" s="1">
        <f t="shared" si="83"/>
        <v>2042</v>
      </c>
      <c r="AA212" s="1">
        <f t="shared" si="83"/>
        <v>2043</v>
      </c>
      <c r="AB212" s="1">
        <f t="shared" si="83"/>
        <v>2044</v>
      </c>
      <c r="AC212" s="1">
        <f>AB212+1</f>
        <v>2045</v>
      </c>
      <c r="AD212" s="1">
        <f t="shared" ref="AD212:AF212" si="84">AC212+1</f>
        <v>2046</v>
      </c>
      <c r="AE212" s="1">
        <f t="shared" si="84"/>
        <v>2047</v>
      </c>
      <c r="AF212" s="1">
        <f t="shared" si="84"/>
        <v>2048</v>
      </c>
      <c r="AG212" s="1">
        <f>AF212+1</f>
        <v>2049</v>
      </c>
      <c r="AH212" s="1">
        <f t="shared" ref="AH212" si="85">AG212+1</f>
        <v>2050</v>
      </c>
      <c r="AJ212" s="1">
        <v>2020</v>
      </c>
      <c r="AK212" s="1">
        <f>AJ212+1</f>
        <v>2021</v>
      </c>
      <c r="AL212" s="1">
        <f t="shared" ref="AL212:AW212" si="86">AK212+1</f>
        <v>2022</v>
      </c>
      <c r="AM212" s="1">
        <f t="shared" si="86"/>
        <v>2023</v>
      </c>
      <c r="AN212" s="1">
        <f t="shared" si="86"/>
        <v>2024</v>
      </c>
      <c r="AO212" s="1">
        <f t="shared" si="86"/>
        <v>2025</v>
      </c>
      <c r="AP212" s="1">
        <f t="shared" si="86"/>
        <v>2026</v>
      </c>
      <c r="AQ212" s="1">
        <f t="shared" si="86"/>
        <v>2027</v>
      </c>
      <c r="AR212" s="1">
        <f t="shared" si="86"/>
        <v>2028</v>
      </c>
      <c r="AS212" s="1">
        <f t="shared" si="86"/>
        <v>2029</v>
      </c>
      <c r="AT212" s="1">
        <f t="shared" si="86"/>
        <v>2030</v>
      </c>
      <c r="AU212" s="1">
        <f t="shared" si="86"/>
        <v>2031</v>
      </c>
      <c r="AV212" s="1">
        <f t="shared" si="86"/>
        <v>2032</v>
      </c>
      <c r="AW212" s="1">
        <f t="shared" si="86"/>
        <v>2033</v>
      </c>
      <c r="AX212" s="1">
        <f>AW212+1</f>
        <v>2034</v>
      </c>
      <c r="AY212" s="1">
        <f t="shared" ref="AY212:BH212" si="87">AX212+1</f>
        <v>2035</v>
      </c>
      <c r="AZ212" s="1">
        <f t="shared" si="87"/>
        <v>2036</v>
      </c>
      <c r="BA212" s="1">
        <f t="shared" si="87"/>
        <v>2037</v>
      </c>
      <c r="BB212" s="1">
        <f t="shared" si="87"/>
        <v>2038</v>
      </c>
      <c r="BC212" s="1">
        <f t="shared" si="87"/>
        <v>2039</v>
      </c>
      <c r="BD212" s="1">
        <f t="shared" si="87"/>
        <v>2040</v>
      </c>
      <c r="BE212" s="1">
        <f t="shared" si="87"/>
        <v>2041</v>
      </c>
      <c r="BF212" s="1">
        <f t="shared" si="87"/>
        <v>2042</v>
      </c>
      <c r="BG212" s="1">
        <f t="shared" si="87"/>
        <v>2043</v>
      </c>
      <c r="BH212" s="1">
        <f t="shared" si="87"/>
        <v>2044</v>
      </c>
      <c r="BI212" s="1">
        <f>BH212+1</f>
        <v>2045</v>
      </c>
      <c r="BJ212" s="1">
        <f t="shared" ref="BJ212:BL212" si="88">BI212+1</f>
        <v>2046</v>
      </c>
      <c r="BK212" s="1">
        <f t="shared" si="88"/>
        <v>2047</v>
      </c>
      <c r="BL212" s="1">
        <f t="shared" si="88"/>
        <v>2048</v>
      </c>
      <c r="BM212" s="1">
        <f>BL212+1</f>
        <v>2049</v>
      </c>
      <c r="BN212" s="1">
        <f t="shared" ref="BN212" si="89">BM212+1</f>
        <v>2050</v>
      </c>
      <c r="BP212" s="1">
        <v>2020</v>
      </c>
      <c r="BQ212" s="1">
        <f>BP212+1</f>
        <v>2021</v>
      </c>
      <c r="BR212" s="1">
        <f t="shared" ref="BR212:CC212" si="90">BQ212+1</f>
        <v>2022</v>
      </c>
      <c r="BS212" s="1">
        <f t="shared" si="90"/>
        <v>2023</v>
      </c>
      <c r="BT212" s="1">
        <f t="shared" si="90"/>
        <v>2024</v>
      </c>
      <c r="BU212" s="1">
        <f t="shared" si="90"/>
        <v>2025</v>
      </c>
      <c r="BV212" s="1">
        <f t="shared" si="90"/>
        <v>2026</v>
      </c>
      <c r="BW212" s="1">
        <f t="shared" si="90"/>
        <v>2027</v>
      </c>
      <c r="BX212" s="1">
        <f t="shared" si="90"/>
        <v>2028</v>
      </c>
      <c r="BY212" s="1">
        <f t="shared" si="90"/>
        <v>2029</v>
      </c>
      <c r="BZ212" s="1">
        <f t="shared" si="90"/>
        <v>2030</v>
      </c>
      <c r="CA212" s="1">
        <f t="shared" si="90"/>
        <v>2031</v>
      </c>
      <c r="CB212" s="1">
        <f t="shared" si="90"/>
        <v>2032</v>
      </c>
      <c r="CC212" s="1">
        <f t="shared" si="90"/>
        <v>2033</v>
      </c>
      <c r="CD212" s="1">
        <f>CC212+1</f>
        <v>2034</v>
      </c>
      <c r="CE212" s="1">
        <f t="shared" ref="CE212:CN212" si="91">CD212+1</f>
        <v>2035</v>
      </c>
      <c r="CF212" s="1">
        <f t="shared" si="91"/>
        <v>2036</v>
      </c>
      <c r="CG212" s="1">
        <f t="shared" si="91"/>
        <v>2037</v>
      </c>
      <c r="CH212" s="1">
        <f t="shared" si="91"/>
        <v>2038</v>
      </c>
      <c r="CI212" s="1">
        <f t="shared" si="91"/>
        <v>2039</v>
      </c>
      <c r="CJ212" s="1">
        <f t="shared" si="91"/>
        <v>2040</v>
      </c>
      <c r="CK212" s="1">
        <f t="shared" si="91"/>
        <v>2041</v>
      </c>
      <c r="CL212" s="1">
        <f t="shared" si="91"/>
        <v>2042</v>
      </c>
      <c r="CM212" s="1">
        <f t="shared" si="91"/>
        <v>2043</v>
      </c>
      <c r="CN212" s="1">
        <f t="shared" si="91"/>
        <v>2044</v>
      </c>
      <c r="CO212" s="1">
        <f>CN212+1</f>
        <v>2045</v>
      </c>
      <c r="CP212" s="1">
        <f t="shared" ref="CP212:CR212" si="92">CO212+1</f>
        <v>2046</v>
      </c>
      <c r="CQ212" s="1">
        <f t="shared" si="92"/>
        <v>2047</v>
      </c>
      <c r="CR212" s="1">
        <f t="shared" si="92"/>
        <v>2048</v>
      </c>
      <c r="CS212" s="1">
        <f>CR212+1</f>
        <v>2049</v>
      </c>
      <c r="CT212" s="1">
        <f t="shared" ref="CT212" si="93">CS212+1</f>
        <v>2050</v>
      </c>
    </row>
    <row r="213" spans="4:98">
      <c r="D213" s="2">
        <f t="shared" ref="D213:AH214" si="94">D81</f>
        <v>0.26689176779537854</v>
      </c>
      <c r="E213" s="2">
        <f t="shared" si="94"/>
        <v>0</v>
      </c>
      <c r="F213" s="2">
        <f t="shared" si="94"/>
        <v>0</v>
      </c>
      <c r="G213" s="2">
        <f t="shared" si="94"/>
        <v>0</v>
      </c>
      <c r="H213" s="2">
        <f t="shared" si="94"/>
        <v>0</v>
      </c>
      <c r="I213" s="2">
        <f t="shared" si="94"/>
        <v>0</v>
      </c>
      <c r="J213" s="2">
        <f t="shared" si="94"/>
        <v>0</v>
      </c>
      <c r="K213" s="2">
        <f t="shared" si="94"/>
        <v>0</v>
      </c>
      <c r="L213" s="2">
        <f t="shared" si="94"/>
        <v>0</v>
      </c>
      <c r="M213" s="2">
        <f t="shared" si="94"/>
        <v>0</v>
      </c>
      <c r="N213" s="2">
        <f t="shared" si="94"/>
        <v>5.8011503323276863E-2</v>
      </c>
      <c r="O213" s="2">
        <f t="shared" si="94"/>
        <v>0</v>
      </c>
      <c r="P213" s="2">
        <f t="shared" si="94"/>
        <v>0</v>
      </c>
      <c r="Q213" s="2">
        <f t="shared" si="94"/>
        <v>0</v>
      </c>
      <c r="R213" s="2">
        <f t="shared" si="94"/>
        <v>0</v>
      </c>
      <c r="S213" s="2">
        <f t="shared" si="94"/>
        <v>0</v>
      </c>
      <c r="T213" s="2">
        <f t="shared" si="94"/>
        <v>0</v>
      </c>
      <c r="U213" s="2">
        <f t="shared" si="94"/>
        <v>0</v>
      </c>
      <c r="V213" s="2">
        <f t="shared" si="94"/>
        <v>0</v>
      </c>
      <c r="W213" s="2">
        <f t="shared" si="94"/>
        <v>0</v>
      </c>
      <c r="X213" s="2">
        <f t="shared" si="94"/>
        <v>0.11436343809152583</v>
      </c>
      <c r="Y213" s="2">
        <f t="shared" si="94"/>
        <v>0</v>
      </c>
      <c r="Z213" s="2">
        <f t="shared" si="94"/>
        <v>0</v>
      </c>
      <c r="AA213" s="2">
        <f t="shared" si="94"/>
        <v>0</v>
      </c>
      <c r="AB213" s="2">
        <f t="shared" si="94"/>
        <v>0</v>
      </c>
      <c r="AC213" s="2">
        <f t="shared" si="94"/>
        <v>0</v>
      </c>
      <c r="AD213" s="2">
        <f t="shared" si="94"/>
        <v>0</v>
      </c>
      <c r="AE213" s="2">
        <f t="shared" si="94"/>
        <v>0</v>
      </c>
      <c r="AF213" s="2">
        <f t="shared" si="94"/>
        <v>0</v>
      </c>
      <c r="AG213" s="2">
        <f t="shared" si="94"/>
        <v>0</v>
      </c>
      <c r="AH213" s="2">
        <f t="shared" si="94"/>
        <v>0</v>
      </c>
      <c r="AJ213" s="2">
        <f t="shared" ref="AJ213:BN214" si="95">AJ81</f>
        <v>0.12495271779444306</v>
      </c>
      <c r="AK213" s="2">
        <f t="shared" si="95"/>
        <v>0</v>
      </c>
      <c r="AL213" s="2">
        <f t="shared" si="95"/>
        <v>0</v>
      </c>
      <c r="AM213" s="2">
        <f t="shared" si="95"/>
        <v>0</v>
      </c>
      <c r="AN213" s="2">
        <f t="shared" si="95"/>
        <v>0</v>
      </c>
      <c r="AO213" s="2">
        <f t="shared" si="95"/>
        <v>0</v>
      </c>
      <c r="AP213" s="2">
        <f t="shared" si="95"/>
        <v>0</v>
      </c>
      <c r="AQ213" s="2">
        <f t="shared" si="95"/>
        <v>0</v>
      </c>
      <c r="AR213" s="2">
        <f t="shared" si="95"/>
        <v>0</v>
      </c>
      <c r="AS213" s="2">
        <f t="shared" si="95"/>
        <v>0</v>
      </c>
      <c r="AT213" s="2">
        <f t="shared" si="95"/>
        <v>0</v>
      </c>
      <c r="AU213" s="2">
        <f t="shared" si="95"/>
        <v>0</v>
      </c>
      <c r="AV213" s="2">
        <f t="shared" si="95"/>
        <v>0</v>
      </c>
      <c r="AW213" s="2">
        <f t="shared" si="95"/>
        <v>0</v>
      </c>
      <c r="AX213" s="2">
        <f t="shared" si="95"/>
        <v>0</v>
      </c>
      <c r="AY213" s="2">
        <f t="shared" si="95"/>
        <v>0</v>
      </c>
      <c r="AZ213" s="2">
        <f t="shared" si="95"/>
        <v>0</v>
      </c>
      <c r="BA213" s="2">
        <f t="shared" si="95"/>
        <v>0</v>
      </c>
      <c r="BB213" s="2">
        <f t="shared" si="95"/>
        <v>0</v>
      </c>
      <c r="BC213" s="2">
        <f t="shared" si="95"/>
        <v>0</v>
      </c>
      <c r="BD213" s="2">
        <f t="shared" si="95"/>
        <v>0</v>
      </c>
      <c r="BE213" s="2">
        <f t="shared" si="95"/>
        <v>0</v>
      </c>
      <c r="BF213" s="2">
        <f t="shared" si="95"/>
        <v>0</v>
      </c>
      <c r="BG213" s="2">
        <f t="shared" si="95"/>
        <v>0</v>
      </c>
      <c r="BH213" s="2">
        <f t="shared" si="95"/>
        <v>0</v>
      </c>
      <c r="BI213" s="2">
        <f t="shared" si="95"/>
        <v>0</v>
      </c>
      <c r="BJ213" s="2">
        <f t="shared" si="95"/>
        <v>0</v>
      </c>
      <c r="BK213" s="2">
        <f t="shared" si="95"/>
        <v>0</v>
      </c>
      <c r="BL213" s="2">
        <f t="shared" si="95"/>
        <v>0</v>
      </c>
      <c r="BM213" s="2">
        <f t="shared" si="95"/>
        <v>0</v>
      </c>
      <c r="BN213" s="2">
        <f t="shared" si="95"/>
        <v>0</v>
      </c>
      <c r="BP213" s="2">
        <f t="shared" ref="BP213:CT214" si="96">BP81</f>
        <v>0.3918444855898216</v>
      </c>
      <c r="BQ213" s="2">
        <f t="shared" si="96"/>
        <v>0</v>
      </c>
      <c r="BR213" s="2">
        <f t="shared" si="96"/>
        <v>0</v>
      </c>
      <c r="BS213" s="2">
        <f t="shared" si="96"/>
        <v>0</v>
      </c>
      <c r="BT213" s="2">
        <f t="shared" si="96"/>
        <v>0</v>
      </c>
      <c r="BU213" s="2">
        <f t="shared" si="96"/>
        <v>0</v>
      </c>
      <c r="BV213" s="2">
        <f t="shared" si="96"/>
        <v>0</v>
      </c>
      <c r="BW213" s="2">
        <f t="shared" si="96"/>
        <v>0</v>
      </c>
      <c r="BX213" s="2">
        <f t="shared" si="96"/>
        <v>0</v>
      </c>
      <c r="BY213" s="2">
        <f t="shared" si="96"/>
        <v>0</v>
      </c>
      <c r="BZ213" s="2">
        <f t="shared" si="96"/>
        <v>5.8011503323276863E-2</v>
      </c>
      <c r="CA213" s="2">
        <f t="shared" si="96"/>
        <v>0</v>
      </c>
      <c r="CB213" s="2">
        <f t="shared" si="96"/>
        <v>0</v>
      </c>
      <c r="CC213" s="2">
        <f t="shared" si="96"/>
        <v>0</v>
      </c>
      <c r="CD213" s="2">
        <f t="shared" si="96"/>
        <v>0</v>
      </c>
      <c r="CE213" s="2">
        <f t="shared" si="96"/>
        <v>0</v>
      </c>
      <c r="CF213" s="2">
        <f t="shared" si="96"/>
        <v>0</v>
      </c>
      <c r="CG213" s="2">
        <f t="shared" si="96"/>
        <v>0</v>
      </c>
      <c r="CH213" s="2">
        <f t="shared" si="96"/>
        <v>0</v>
      </c>
      <c r="CI213" s="2">
        <f t="shared" si="96"/>
        <v>0</v>
      </c>
      <c r="CJ213" s="2">
        <f t="shared" si="96"/>
        <v>0.11436343809152583</v>
      </c>
      <c r="CK213" s="2">
        <f t="shared" si="96"/>
        <v>0</v>
      </c>
      <c r="CL213" s="2">
        <f t="shared" si="96"/>
        <v>0</v>
      </c>
      <c r="CM213" s="2">
        <f t="shared" si="96"/>
        <v>0</v>
      </c>
      <c r="CN213" s="2">
        <f t="shared" si="96"/>
        <v>0</v>
      </c>
      <c r="CO213" s="2">
        <f t="shared" si="96"/>
        <v>0</v>
      </c>
      <c r="CP213" s="2">
        <f t="shared" si="96"/>
        <v>0</v>
      </c>
      <c r="CQ213" s="2">
        <f t="shared" si="96"/>
        <v>0</v>
      </c>
      <c r="CR213" s="2">
        <f t="shared" si="96"/>
        <v>0</v>
      </c>
      <c r="CS213" s="2">
        <f t="shared" si="96"/>
        <v>0</v>
      </c>
      <c r="CT213" s="2">
        <f t="shared" si="96"/>
        <v>0</v>
      </c>
    </row>
    <row r="214" spans="4:98">
      <c r="D214" s="2">
        <f t="shared" si="94"/>
        <v>0.63400706165384757</v>
      </c>
      <c r="E214" s="2">
        <f t="shared" si="94"/>
        <v>0</v>
      </c>
      <c r="F214" s="2">
        <f t="shared" si="94"/>
        <v>0</v>
      </c>
      <c r="G214" s="2">
        <f t="shared" si="94"/>
        <v>0</v>
      </c>
      <c r="H214" s="2">
        <f t="shared" si="94"/>
        <v>0</v>
      </c>
      <c r="I214" s="2">
        <f t="shared" si="94"/>
        <v>0</v>
      </c>
      <c r="J214" s="2">
        <f t="shared" si="94"/>
        <v>0</v>
      </c>
      <c r="K214" s="2">
        <f t="shared" si="94"/>
        <v>0</v>
      </c>
      <c r="L214" s="2">
        <f t="shared" si="94"/>
        <v>0</v>
      </c>
      <c r="M214" s="2">
        <f t="shared" si="94"/>
        <v>0</v>
      </c>
      <c r="N214" s="2">
        <f t="shared" si="94"/>
        <v>0.29811027411355245</v>
      </c>
      <c r="O214" s="2">
        <f t="shared" si="94"/>
        <v>0</v>
      </c>
      <c r="P214" s="2">
        <f t="shared" si="94"/>
        <v>0</v>
      </c>
      <c r="Q214" s="2">
        <f t="shared" si="94"/>
        <v>0</v>
      </c>
      <c r="R214" s="2">
        <f t="shared" si="94"/>
        <v>0</v>
      </c>
      <c r="S214" s="2">
        <f t="shared" si="94"/>
        <v>0</v>
      </c>
      <c r="T214" s="2">
        <f t="shared" si="94"/>
        <v>0</v>
      </c>
      <c r="U214" s="2">
        <f t="shared" si="94"/>
        <v>0</v>
      </c>
      <c r="V214" s="2">
        <f t="shared" si="94"/>
        <v>0</v>
      </c>
      <c r="W214" s="2">
        <f t="shared" si="94"/>
        <v>0</v>
      </c>
      <c r="X214" s="2">
        <f t="shared" si="94"/>
        <v>0.58769233557085598</v>
      </c>
      <c r="Y214" s="2">
        <f t="shared" si="94"/>
        <v>0</v>
      </c>
      <c r="Z214" s="2">
        <f t="shared" si="94"/>
        <v>0</v>
      </c>
      <c r="AA214" s="2">
        <f t="shared" si="94"/>
        <v>0</v>
      </c>
      <c r="AB214" s="2">
        <f t="shared" si="94"/>
        <v>0</v>
      </c>
      <c r="AC214" s="2">
        <f t="shared" si="94"/>
        <v>0</v>
      </c>
      <c r="AD214" s="2">
        <f t="shared" si="94"/>
        <v>0</v>
      </c>
      <c r="AE214" s="2">
        <f t="shared" si="94"/>
        <v>0</v>
      </c>
      <c r="AF214" s="2">
        <f t="shared" si="94"/>
        <v>0</v>
      </c>
      <c r="AG214" s="2">
        <f t="shared" si="94"/>
        <v>0</v>
      </c>
      <c r="AH214" s="2">
        <f t="shared" si="94"/>
        <v>0</v>
      </c>
      <c r="AJ214" s="2">
        <f t="shared" si="95"/>
        <v>0.24131083228435238</v>
      </c>
      <c r="AK214" s="2">
        <f t="shared" si="95"/>
        <v>0</v>
      </c>
      <c r="AL214" s="2">
        <f t="shared" si="95"/>
        <v>0</v>
      </c>
      <c r="AM214" s="2">
        <f t="shared" si="95"/>
        <v>0</v>
      </c>
      <c r="AN214" s="2">
        <f t="shared" si="95"/>
        <v>0</v>
      </c>
      <c r="AO214" s="2">
        <f t="shared" si="95"/>
        <v>0</v>
      </c>
      <c r="AP214" s="2">
        <f t="shared" si="95"/>
        <v>0</v>
      </c>
      <c r="AQ214" s="2">
        <f t="shared" si="95"/>
        <v>0</v>
      </c>
      <c r="AR214" s="2">
        <f t="shared" si="95"/>
        <v>0</v>
      </c>
      <c r="AS214" s="2">
        <f t="shared" si="95"/>
        <v>0</v>
      </c>
      <c r="AT214" s="2">
        <f t="shared" si="95"/>
        <v>0.27767730849971844</v>
      </c>
      <c r="AU214" s="2">
        <f t="shared" si="95"/>
        <v>0</v>
      </c>
      <c r="AV214" s="2">
        <f t="shared" si="95"/>
        <v>0</v>
      </c>
      <c r="AW214" s="2">
        <f t="shared" si="95"/>
        <v>0</v>
      </c>
      <c r="AX214" s="2">
        <f t="shared" si="95"/>
        <v>0</v>
      </c>
      <c r="AY214" s="2">
        <f t="shared" si="95"/>
        <v>0</v>
      </c>
      <c r="AZ214" s="2">
        <f t="shared" si="95"/>
        <v>0</v>
      </c>
      <c r="BA214" s="2">
        <f t="shared" si="95"/>
        <v>0</v>
      </c>
      <c r="BB214" s="2">
        <f t="shared" si="95"/>
        <v>0</v>
      </c>
      <c r="BC214" s="2">
        <f t="shared" si="95"/>
        <v>0</v>
      </c>
      <c r="BD214" s="2">
        <f t="shared" si="95"/>
        <v>0.21421990279490166</v>
      </c>
      <c r="BE214" s="2">
        <f t="shared" si="95"/>
        <v>0</v>
      </c>
      <c r="BF214" s="2">
        <f t="shared" si="95"/>
        <v>0</v>
      </c>
      <c r="BG214" s="2">
        <f t="shared" si="95"/>
        <v>0</v>
      </c>
      <c r="BH214" s="2">
        <f t="shared" si="95"/>
        <v>0</v>
      </c>
      <c r="BI214" s="2">
        <f t="shared" si="95"/>
        <v>0</v>
      </c>
      <c r="BJ214" s="2">
        <f t="shared" si="95"/>
        <v>0</v>
      </c>
      <c r="BK214" s="2">
        <f t="shared" si="95"/>
        <v>0</v>
      </c>
      <c r="BL214" s="2">
        <f t="shared" si="95"/>
        <v>0</v>
      </c>
      <c r="BM214" s="2">
        <f t="shared" si="95"/>
        <v>0</v>
      </c>
      <c r="BN214" s="2">
        <f t="shared" si="95"/>
        <v>0</v>
      </c>
      <c r="BP214" s="2">
        <f t="shared" si="96"/>
        <v>0.87531789393819992</v>
      </c>
      <c r="BQ214" s="2">
        <f t="shared" si="96"/>
        <v>0</v>
      </c>
      <c r="BR214" s="2">
        <f t="shared" si="96"/>
        <v>0</v>
      </c>
      <c r="BS214" s="2">
        <f t="shared" si="96"/>
        <v>0</v>
      </c>
      <c r="BT214" s="2">
        <f t="shared" si="96"/>
        <v>0</v>
      </c>
      <c r="BU214" s="2">
        <f t="shared" si="96"/>
        <v>0</v>
      </c>
      <c r="BV214" s="2">
        <f t="shared" si="96"/>
        <v>0</v>
      </c>
      <c r="BW214" s="2">
        <f t="shared" si="96"/>
        <v>0</v>
      </c>
      <c r="BX214" s="2">
        <f t="shared" si="96"/>
        <v>0</v>
      </c>
      <c r="BY214" s="2">
        <f t="shared" si="96"/>
        <v>0</v>
      </c>
      <c r="BZ214" s="2">
        <f t="shared" si="96"/>
        <v>0.5757875826132709</v>
      </c>
      <c r="CA214" s="2">
        <f t="shared" si="96"/>
        <v>0</v>
      </c>
      <c r="CB214" s="2">
        <f t="shared" si="96"/>
        <v>0</v>
      </c>
      <c r="CC214" s="2">
        <f t="shared" si="96"/>
        <v>0</v>
      </c>
      <c r="CD214" s="2">
        <f t="shared" si="96"/>
        <v>0</v>
      </c>
      <c r="CE214" s="2">
        <f t="shared" si="96"/>
        <v>0</v>
      </c>
      <c r="CF214" s="2">
        <f t="shared" si="96"/>
        <v>0</v>
      </c>
      <c r="CG214" s="2">
        <f t="shared" si="96"/>
        <v>0</v>
      </c>
      <c r="CH214" s="2">
        <f t="shared" si="96"/>
        <v>0</v>
      </c>
      <c r="CI214" s="2">
        <f t="shared" si="96"/>
        <v>0</v>
      </c>
      <c r="CJ214" s="2">
        <f t="shared" si="96"/>
        <v>0.80191223836575765</v>
      </c>
      <c r="CK214" s="2">
        <f t="shared" si="96"/>
        <v>0</v>
      </c>
      <c r="CL214" s="2">
        <f t="shared" si="96"/>
        <v>0</v>
      </c>
      <c r="CM214" s="2">
        <f t="shared" si="96"/>
        <v>0</v>
      </c>
      <c r="CN214" s="2">
        <f t="shared" si="96"/>
        <v>0</v>
      </c>
      <c r="CO214" s="2">
        <f t="shared" si="96"/>
        <v>0</v>
      </c>
      <c r="CP214" s="2">
        <f t="shared" si="96"/>
        <v>0</v>
      </c>
      <c r="CQ214" s="2">
        <f t="shared" si="96"/>
        <v>0</v>
      </c>
      <c r="CR214" s="2">
        <f t="shared" si="96"/>
        <v>0</v>
      </c>
      <c r="CS214" s="2">
        <f t="shared" si="96"/>
        <v>0</v>
      </c>
      <c r="CT214" s="2">
        <f t="shared" si="96"/>
        <v>0</v>
      </c>
    </row>
    <row r="215" spans="4:98">
      <c r="D215" s="2">
        <f t="shared" ref="D215:AH215" si="97">D33</f>
        <v>0</v>
      </c>
      <c r="E215" s="2">
        <f t="shared" si="97"/>
        <v>3849.2502676700183</v>
      </c>
      <c r="F215" s="2">
        <f t="shared" si="97"/>
        <v>7586.4725199240565</v>
      </c>
      <c r="G215" s="2">
        <f t="shared" si="97"/>
        <v>11210.019042158685</v>
      </c>
      <c r="H215" s="2">
        <f t="shared" si="97"/>
        <v>14718.20256750614</v>
      </c>
      <c r="I215" s="2">
        <f t="shared" si="97"/>
        <v>18109.29539808202</v>
      </c>
      <c r="J215" s="2">
        <f t="shared" si="97"/>
        <v>21347.786477397487</v>
      </c>
      <c r="K215" s="2">
        <f t="shared" si="97"/>
        <v>24454.781242815759</v>
      </c>
      <c r="L215" s="2">
        <f t="shared" si="97"/>
        <v>27428.602239138265</v>
      </c>
      <c r="M215" s="2">
        <f t="shared" si="97"/>
        <v>30267.525979765272</v>
      </c>
      <c r="N215" s="2">
        <f t="shared" si="97"/>
        <v>32969.781995232537</v>
      </c>
      <c r="O215" s="2">
        <f t="shared" si="97"/>
        <v>35418.848226979193</v>
      </c>
      <c r="P215" s="2">
        <f t="shared" si="97"/>
        <v>37708.24243753912</v>
      </c>
      <c r="Q215" s="2">
        <f t="shared" si="97"/>
        <v>39836.416112277686</v>
      </c>
      <c r="R215" s="2">
        <f t="shared" si="97"/>
        <v>41801.765159119997</v>
      </c>
      <c r="S215" s="2">
        <f t="shared" si="97"/>
        <v>43602.628904611483</v>
      </c>
      <c r="T215" s="2">
        <f t="shared" si="97"/>
        <v>45091.347798293449</v>
      </c>
      <c r="U215" s="2">
        <f t="shared" si="97"/>
        <v>46396.050078850945</v>
      </c>
      <c r="V215" s="2">
        <f t="shared" si="97"/>
        <v>47515.263509627541</v>
      </c>
      <c r="W215" s="2">
        <f t="shared" si="97"/>
        <v>48447.449737948336</v>
      </c>
      <c r="X215" s="2">
        <f t="shared" si="97"/>
        <v>49191.00324231034</v>
      </c>
      <c r="Y215" s="2">
        <f t="shared" si="97"/>
        <v>49682.196284142781</v>
      </c>
      <c r="Z215" s="2">
        <f t="shared" si="97"/>
        <v>49964.917654670317</v>
      </c>
      <c r="AA215" s="2">
        <f t="shared" si="97"/>
        <v>50037.592571192705</v>
      </c>
      <c r="AB215" s="2">
        <f t="shared" si="97"/>
        <v>49898.567955686834</v>
      </c>
      <c r="AC215" s="2">
        <f t="shared" si="97"/>
        <v>49546.111283563754</v>
      </c>
      <c r="AD215" s="2">
        <f t="shared" si="97"/>
        <v>48893.850038538556</v>
      </c>
      <c r="AE215" s="2">
        <f t="shared" si="97"/>
        <v>48019.274603497332</v>
      </c>
      <c r="AF215" s="2">
        <f t="shared" si="97"/>
        <v>46920.5557238357</v>
      </c>
      <c r="AG215" s="2">
        <f t="shared" si="97"/>
        <v>45595.777195134237</v>
      </c>
      <c r="AH215" s="2">
        <f t="shared" si="97"/>
        <v>44042.934602182191</v>
      </c>
      <c r="AJ215" s="2">
        <f t="shared" ref="AJ215:BN215" si="98">AJ33</f>
        <v>0</v>
      </c>
      <c r="AK215" s="2">
        <f t="shared" si="98"/>
        <v>903.61092183236565</v>
      </c>
      <c r="AL215" s="2">
        <f t="shared" si="98"/>
        <v>1791.3080263610889</v>
      </c>
      <c r="AM215" s="2">
        <f t="shared" si="98"/>
        <v>2662.685511244928</v>
      </c>
      <c r="AN215" s="2">
        <f t="shared" si="98"/>
        <v>3517.3283759562373</v>
      </c>
      <c r="AO215" s="2">
        <f t="shared" si="98"/>
        <v>4354.812226319511</v>
      </c>
      <c r="AP215" s="2">
        <f t="shared" si="98"/>
        <v>5174.7030750625036</v>
      </c>
      <c r="AQ215" s="2">
        <f t="shared" si="98"/>
        <v>5976.5571383008628</v>
      </c>
      <c r="AR215" s="2">
        <f t="shared" si="98"/>
        <v>6759.9206278756346</v>
      </c>
      <c r="AS215" s="2">
        <f t="shared" si="98"/>
        <v>7524.3295394614688</v>
      </c>
      <c r="AT215" s="2">
        <f t="shared" si="98"/>
        <v>8269.3094363617474</v>
      </c>
      <c r="AU215" s="2">
        <f t="shared" si="98"/>
        <v>8994.3752289052027</v>
      </c>
      <c r="AV215" s="2">
        <f t="shared" si="98"/>
        <v>9699.030949356993</v>
      </c>
      <c r="AW215" s="2">
        <f t="shared" si="98"/>
        <v>10382.769522255445</v>
      </c>
      <c r="AX215" s="2">
        <f t="shared" si="98"/>
        <v>11045.072530084017</v>
      </c>
      <c r="AY215" s="2">
        <f t="shared" si="98"/>
        <v>11685.409974186268</v>
      </c>
      <c r="AZ215" s="2">
        <f t="shared" si="98"/>
        <v>12303.240030829724</v>
      </c>
      <c r="BA215" s="2">
        <f t="shared" si="98"/>
        <v>12898.008802322935</v>
      </c>
      <c r="BB215" s="2">
        <f t="shared" si="98"/>
        <v>13469.150063087909</v>
      </c>
      <c r="BC215" s="2">
        <f t="shared" si="98"/>
        <v>14016.08500058842</v>
      </c>
      <c r="BD215" s="2">
        <f t="shared" si="98"/>
        <v>14538.221951012603</v>
      </c>
      <c r="BE215" s="2">
        <f t="shared" si="98"/>
        <v>15056.651592996897</v>
      </c>
      <c r="BF215" s="2">
        <f t="shared" si="98"/>
        <v>15548.384698129717</v>
      </c>
      <c r="BG215" s="2">
        <f t="shared" si="98"/>
        <v>16012.77218144972</v>
      </c>
      <c r="BH215" s="2">
        <f t="shared" si="98"/>
        <v>16449.150604406022</v>
      </c>
      <c r="BI215" s="2">
        <f t="shared" si="98"/>
        <v>16856.841874421731</v>
      </c>
      <c r="BJ215" s="2">
        <f t="shared" si="98"/>
        <v>17235.152938390758</v>
      </c>
      <c r="BK215" s="2">
        <f t="shared" si="98"/>
        <v>17583.375469988634</v>
      </c>
      <c r="BL215" s="2">
        <f t="shared" si="98"/>
        <v>17900.785550675402</v>
      </c>
      <c r="BM215" s="2">
        <f t="shared" si="98"/>
        <v>18186.643344266584</v>
      </c>
      <c r="BN215" s="2">
        <f t="shared" si="98"/>
        <v>18440.192764945754</v>
      </c>
      <c r="BP215" s="2">
        <f t="shared" ref="BP215:CT215" si="99">BP33</f>
        <v>0</v>
      </c>
      <c r="BQ215" s="2">
        <f t="shared" si="99"/>
        <v>4752.8611895023841</v>
      </c>
      <c r="BR215" s="2">
        <f t="shared" si="99"/>
        <v>9377.7805462851447</v>
      </c>
      <c r="BS215" s="2">
        <f t="shared" si="99"/>
        <v>13872.704553403613</v>
      </c>
      <c r="BT215" s="2">
        <f t="shared" si="99"/>
        <v>18235.530943462378</v>
      </c>
      <c r="BU215" s="2">
        <f t="shared" si="99"/>
        <v>22464.107624401531</v>
      </c>
      <c r="BV215" s="2">
        <f t="shared" si="99"/>
        <v>26522.489552459992</v>
      </c>
      <c r="BW215" s="2">
        <f t="shared" si="99"/>
        <v>30431.33838111662</v>
      </c>
      <c r="BX215" s="2">
        <f t="shared" si="99"/>
        <v>34188.522867013897</v>
      </c>
      <c r="BY215" s="2">
        <f t="shared" si="99"/>
        <v>37791.855519226738</v>
      </c>
      <c r="BZ215" s="2">
        <f t="shared" si="99"/>
        <v>41239.091431594286</v>
      </c>
      <c r="CA215" s="2">
        <f t="shared" si="99"/>
        <v>44413.223455884392</v>
      </c>
      <c r="CB215" s="2">
        <f t="shared" si="99"/>
        <v>47407.273386896115</v>
      </c>
      <c r="CC215" s="2">
        <f t="shared" si="99"/>
        <v>50219.185634533133</v>
      </c>
      <c r="CD215" s="2">
        <f t="shared" si="99"/>
        <v>52846.837689204011</v>
      </c>
      <c r="CE215" s="2">
        <f t="shared" si="99"/>
        <v>55288.03887879775</v>
      </c>
      <c r="CF215" s="2">
        <f t="shared" si="99"/>
        <v>57394.587829123171</v>
      </c>
      <c r="CG215" s="2">
        <f t="shared" si="99"/>
        <v>59294.058881173878</v>
      </c>
      <c r="CH215" s="2">
        <f t="shared" si="99"/>
        <v>60984.41357271545</v>
      </c>
      <c r="CI215" s="2">
        <f t="shared" si="99"/>
        <v>62463.534738536757</v>
      </c>
      <c r="CJ215" s="2">
        <f t="shared" si="99"/>
        <v>63729.225193322942</v>
      </c>
      <c r="CK215" s="2">
        <f t="shared" si="99"/>
        <v>64738.847877139677</v>
      </c>
      <c r="CL215" s="2">
        <f t="shared" si="99"/>
        <v>65513.302352800034</v>
      </c>
      <c r="CM215" s="2">
        <f t="shared" si="99"/>
        <v>66050.364752642432</v>
      </c>
      <c r="CN215" s="2">
        <f t="shared" si="99"/>
        <v>66347.71856009285</v>
      </c>
      <c r="CO215" s="2">
        <f t="shared" si="99"/>
        <v>66402.953157985481</v>
      </c>
      <c r="CP215" s="2">
        <f t="shared" si="99"/>
        <v>66129.002976929318</v>
      </c>
      <c r="CQ215" s="2">
        <f t="shared" si="99"/>
        <v>65602.650073485973</v>
      </c>
      <c r="CR215" s="2">
        <f t="shared" si="99"/>
        <v>64821.341274511098</v>
      </c>
      <c r="CS215" s="2">
        <f t="shared" si="99"/>
        <v>63782.420539400817</v>
      </c>
      <c r="CT215" s="2">
        <f t="shared" si="99"/>
        <v>62483.127367127949</v>
      </c>
    </row>
    <row r="216" spans="4:98">
      <c r="D216" s="2">
        <f t="shared" ref="D216:AH216" si="100">D43</f>
        <v>1598212.8065688689</v>
      </c>
      <c r="E216" s="2">
        <f t="shared" si="100"/>
        <v>1576272.6559450598</v>
      </c>
      <c r="F216" s="2">
        <f t="shared" si="100"/>
        <v>1554560.6665323779</v>
      </c>
      <c r="G216" s="2">
        <f t="shared" si="100"/>
        <v>1533074.72392753</v>
      </c>
      <c r="H216" s="2">
        <f t="shared" si="100"/>
        <v>1511812.7321156955</v>
      </c>
      <c r="I216" s="2">
        <f t="shared" si="100"/>
        <v>1490772.6133169236</v>
      </c>
      <c r="J216" s="2">
        <f t="shared" si="100"/>
        <v>1469952.3078337824</v>
      </c>
      <c r="K216" s="2">
        <f t="shared" si="100"/>
        <v>1449349.7739002395</v>
      </c>
      <c r="L216" s="2">
        <f t="shared" si="100"/>
        <v>1428962.9875317775</v>
      </c>
      <c r="M216" s="2">
        <f t="shared" si="100"/>
        <v>1408789.9423767214</v>
      </c>
      <c r="N216" s="2">
        <f t="shared" si="100"/>
        <v>1388828.6495687787</v>
      </c>
      <c r="O216" s="2">
        <f t="shared" si="100"/>
        <v>1366131.3239882423</v>
      </c>
      <c r="P216" s="2">
        <f t="shared" si="100"/>
        <v>1345316.8452334781</v>
      </c>
      <c r="Q216" s="2">
        <f t="shared" si="100"/>
        <v>1323560.592333362</v>
      </c>
      <c r="R216" s="2">
        <f t="shared" si="100"/>
        <v>1302042.2169046632</v>
      </c>
      <c r="S216" s="2">
        <f t="shared" si="100"/>
        <v>1280759.4602081343</v>
      </c>
      <c r="T216" s="2">
        <f t="shared" si="100"/>
        <v>1259710.0834327207</v>
      </c>
      <c r="U216" s="2">
        <f t="shared" si="100"/>
        <v>1238891.8675275112</v>
      </c>
      <c r="V216" s="2">
        <f t="shared" si="100"/>
        <v>1218302.6130350602</v>
      </c>
      <c r="W216" s="2">
        <f t="shared" si="100"/>
        <v>1197940.1399260745</v>
      </c>
      <c r="X216" s="2">
        <f t="shared" si="100"/>
        <v>1177802.2874354539</v>
      </c>
      <c r="Y216" s="2">
        <f t="shared" si="100"/>
        <v>1163636.4873432172</v>
      </c>
      <c r="Z216" s="2">
        <f t="shared" si="100"/>
        <v>1147987.1571151642</v>
      </c>
      <c r="AA216" s="2">
        <f t="shared" si="100"/>
        <v>1132499.4188159571</v>
      </c>
      <c r="AB216" s="2">
        <f t="shared" si="100"/>
        <v>1117171.7803162797</v>
      </c>
      <c r="AC216" s="2">
        <f t="shared" si="100"/>
        <v>1102002.7624353992</v>
      </c>
      <c r="AD216" s="2">
        <f t="shared" si="100"/>
        <v>1086990.8988331598</v>
      </c>
      <c r="AE216" s="2">
        <f t="shared" si="100"/>
        <v>1072134.7359028568</v>
      </c>
      <c r="AF216" s="2">
        <f t="shared" si="100"/>
        <v>1057432.8326649775</v>
      </c>
      <c r="AG216" s="2">
        <f t="shared" si="100"/>
        <v>1042883.760661805</v>
      </c>
      <c r="AH216" s="2">
        <f t="shared" si="100"/>
        <v>1028486.1038528788</v>
      </c>
      <c r="AJ216" s="2">
        <f t="shared" ref="AJ216:BN216" si="101">AJ43</f>
        <v>435529.06307600881</v>
      </c>
      <c r="AK216" s="2">
        <f t="shared" si="101"/>
        <v>433771.66410888144</v>
      </c>
      <c r="AL216" s="2">
        <f t="shared" si="101"/>
        <v>432014.26514175406</v>
      </c>
      <c r="AM216" s="2">
        <f t="shared" si="101"/>
        <v>430256.86617462669</v>
      </c>
      <c r="AN216" s="2">
        <f t="shared" si="101"/>
        <v>428499.46720749931</v>
      </c>
      <c r="AO216" s="2">
        <f t="shared" si="101"/>
        <v>426742.06824037194</v>
      </c>
      <c r="AP216" s="2">
        <f t="shared" si="101"/>
        <v>424984.66927324457</v>
      </c>
      <c r="AQ216" s="2">
        <f t="shared" si="101"/>
        <v>423227.27030611725</v>
      </c>
      <c r="AR216" s="2">
        <f t="shared" si="101"/>
        <v>421469.87133898982</v>
      </c>
      <c r="AS216" s="2">
        <f t="shared" si="101"/>
        <v>419712.47237186244</v>
      </c>
      <c r="AT216" s="2">
        <f t="shared" si="101"/>
        <v>417955.07340473507</v>
      </c>
      <c r="AU216" s="2">
        <f t="shared" si="101"/>
        <v>415116.14689172426</v>
      </c>
      <c r="AV216" s="2">
        <f t="shared" si="101"/>
        <v>412486.9711754907</v>
      </c>
      <c r="AW216" s="2">
        <f t="shared" si="101"/>
        <v>409553.65680393006</v>
      </c>
      <c r="AX216" s="2">
        <f t="shared" si="101"/>
        <v>406620.34243236936</v>
      </c>
      <c r="AY216" s="2">
        <f t="shared" si="101"/>
        <v>403687.0280608086</v>
      </c>
      <c r="AZ216" s="2">
        <f t="shared" si="101"/>
        <v>400753.7136892479</v>
      </c>
      <c r="BA216" s="2">
        <f t="shared" si="101"/>
        <v>397820.39931768726</v>
      </c>
      <c r="BB216" s="2">
        <f t="shared" si="101"/>
        <v>394887.08494612656</v>
      </c>
      <c r="BC216" s="2">
        <f t="shared" si="101"/>
        <v>391953.7705745658</v>
      </c>
      <c r="BD216" s="2">
        <f t="shared" si="101"/>
        <v>389020.4562030051</v>
      </c>
      <c r="BE216" s="2">
        <f t="shared" si="101"/>
        <v>384304.52573156491</v>
      </c>
      <c r="BF216" s="2">
        <f t="shared" si="101"/>
        <v>381425.41295190406</v>
      </c>
      <c r="BG216" s="2">
        <f t="shared" si="101"/>
        <v>378546.30017224315</v>
      </c>
      <c r="BH216" s="2">
        <f t="shared" si="101"/>
        <v>375667.18739258224</v>
      </c>
      <c r="BI216" s="2">
        <f t="shared" si="101"/>
        <v>372788.07461292134</v>
      </c>
      <c r="BJ216" s="2">
        <f t="shared" si="101"/>
        <v>369908.96183326043</v>
      </c>
      <c r="BK216" s="2">
        <f t="shared" si="101"/>
        <v>367029.84905359958</v>
      </c>
      <c r="BL216" s="2">
        <f t="shared" si="101"/>
        <v>364150.73627393867</v>
      </c>
      <c r="BM216" s="2">
        <f t="shared" si="101"/>
        <v>361271.62349427777</v>
      </c>
      <c r="BN216" s="2">
        <f t="shared" si="101"/>
        <v>358392.51071461692</v>
      </c>
      <c r="BP216" s="2">
        <f t="shared" ref="BP216:CT216" si="102">BP43</f>
        <v>2033741.8696448777</v>
      </c>
      <c r="BQ216" s="2">
        <f t="shared" si="102"/>
        <v>2010044.3200539413</v>
      </c>
      <c r="BR216" s="2">
        <f t="shared" si="102"/>
        <v>1986574.9316741321</v>
      </c>
      <c r="BS216" s="2">
        <f t="shared" si="102"/>
        <v>1963331.5901021566</v>
      </c>
      <c r="BT216" s="2">
        <f t="shared" si="102"/>
        <v>1940312.1993231948</v>
      </c>
      <c r="BU216" s="2">
        <f t="shared" si="102"/>
        <v>1917514.6815572956</v>
      </c>
      <c r="BV216" s="2">
        <f t="shared" si="102"/>
        <v>1894936.9771070271</v>
      </c>
      <c r="BW216" s="2">
        <f t="shared" si="102"/>
        <v>1872577.0442063566</v>
      </c>
      <c r="BX216" s="2">
        <f t="shared" si="102"/>
        <v>1850432.8588707673</v>
      </c>
      <c r="BY216" s="2">
        <f t="shared" si="102"/>
        <v>1828502.4147485839</v>
      </c>
      <c r="BZ216" s="2">
        <f t="shared" si="102"/>
        <v>1806783.7229735139</v>
      </c>
      <c r="CA216" s="2">
        <f t="shared" si="102"/>
        <v>1781247.4708799666</v>
      </c>
      <c r="CB216" s="2">
        <f t="shared" si="102"/>
        <v>1757803.8164089688</v>
      </c>
      <c r="CC216" s="2">
        <f t="shared" si="102"/>
        <v>1733114.2491372922</v>
      </c>
      <c r="CD216" s="2">
        <f t="shared" si="102"/>
        <v>1708662.5593370325</v>
      </c>
      <c r="CE216" s="2">
        <f t="shared" si="102"/>
        <v>1684446.4882689428</v>
      </c>
      <c r="CF216" s="2">
        <f t="shared" si="102"/>
        <v>1660463.7971219686</v>
      </c>
      <c r="CG216" s="2">
        <f t="shared" si="102"/>
        <v>1636712.2668451983</v>
      </c>
      <c r="CH216" s="2">
        <f t="shared" si="102"/>
        <v>1613189.6979811867</v>
      </c>
      <c r="CI216" s="2">
        <f t="shared" si="102"/>
        <v>1589893.9105006403</v>
      </c>
      <c r="CJ216" s="2">
        <f t="shared" si="102"/>
        <v>1566822.7436384589</v>
      </c>
      <c r="CK216" s="2">
        <f t="shared" si="102"/>
        <v>1547941.0130747822</v>
      </c>
      <c r="CL216" s="2">
        <f t="shared" si="102"/>
        <v>1529412.5700670683</v>
      </c>
      <c r="CM216" s="2">
        <f t="shared" si="102"/>
        <v>1511045.7189882002</v>
      </c>
      <c r="CN216" s="2">
        <f t="shared" si="102"/>
        <v>1492838.9677088619</v>
      </c>
      <c r="CO216" s="2">
        <f t="shared" si="102"/>
        <v>1474790.8370483206</v>
      </c>
      <c r="CP216" s="2">
        <f t="shared" si="102"/>
        <v>1456899.8606664203</v>
      </c>
      <c r="CQ216" s="2">
        <f t="shared" si="102"/>
        <v>1439164.5849564564</v>
      </c>
      <c r="CR216" s="2">
        <f t="shared" si="102"/>
        <v>1421583.5689389161</v>
      </c>
      <c r="CS216" s="2">
        <f t="shared" si="102"/>
        <v>1404155.3841560828</v>
      </c>
      <c r="CT216" s="2">
        <f t="shared" si="102"/>
        <v>1386878.6145674956</v>
      </c>
    </row>
    <row r="217" spans="4:98">
      <c r="D217" s="2">
        <f t="shared" ref="D217:AH217" si="103">D19</f>
        <v>0</v>
      </c>
      <c r="E217" s="2">
        <f t="shared" si="103"/>
        <v>1267.5344063615059</v>
      </c>
      <c r="F217" s="2">
        <f t="shared" si="103"/>
        <v>2517.4042963992547</v>
      </c>
      <c r="G217" s="2">
        <f t="shared" si="103"/>
        <v>3749.7943012771352</v>
      </c>
      <c r="H217" s="2">
        <f t="shared" si="103"/>
        <v>4964.8873367972037</v>
      </c>
      <c r="I217" s="2">
        <f t="shared" si="103"/>
        <v>6162.8646183406208</v>
      </c>
      <c r="J217" s="2">
        <f t="shared" si="103"/>
        <v>7343.905675683659</v>
      </c>
      <c r="K217" s="2">
        <f t="shared" si="103"/>
        <v>8508.1883676897814</v>
      </c>
      <c r="L217" s="2">
        <f t="shared" si="103"/>
        <v>9655.8888968788197</v>
      </c>
      <c r="M217" s="2">
        <f t="shared" si="103"/>
        <v>10787.181823874262</v>
      </c>
      <c r="N217" s="2">
        <f t="shared" si="103"/>
        <v>11902.240081729584</v>
      </c>
      <c r="O217" s="2">
        <f t="shared" si="103"/>
        <v>13001.23499013469</v>
      </c>
      <c r="P217" s="2">
        <f t="shared" si="103"/>
        <v>12450.369153270121</v>
      </c>
      <c r="Q217" s="2">
        <f t="shared" si="103"/>
        <v>13072.065302303512</v>
      </c>
      <c r="R217" s="2">
        <f t="shared" si="103"/>
        <v>13684.492903072454</v>
      </c>
      <c r="S217" s="2">
        <f t="shared" si="103"/>
        <v>14287.750937448327</v>
      </c>
      <c r="T217" s="2">
        <f t="shared" si="103"/>
        <v>14881.937457902948</v>
      </c>
      <c r="U217" s="2">
        <f t="shared" si="103"/>
        <v>15467.149595654837</v>
      </c>
      <c r="V217" s="2">
        <f t="shared" si="103"/>
        <v>16043.483568747095</v>
      </c>
      <c r="W217" s="2">
        <f t="shared" si="103"/>
        <v>16611.034690057411</v>
      </c>
      <c r="X217" s="2">
        <f t="shared" si="103"/>
        <v>17169.897375240824</v>
      </c>
      <c r="Y217" s="2">
        <f t="shared" si="103"/>
        <v>18109.144385619002</v>
      </c>
      <c r="Z217" s="2">
        <f t="shared" si="103"/>
        <v>18369.227550823231</v>
      </c>
      <c r="AA217" s="2">
        <f t="shared" si="103"/>
        <v>18624.806895520807</v>
      </c>
      <c r="AB217" s="2">
        <f t="shared" si="103"/>
        <v>18875.932557463184</v>
      </c>
      <c r="AC217" s="2">
        <f t="shared" si="103"/>
        <v>19122.654194353894</v>
      </c>
      <c r="AD217" s="2">
        <f t="shared" si="103"/>
        <v>19365.020988104181</v>
      </c>
      <c r="AE217" s="2">
        <f t="shared" si="103"/>
        <v>19603.081649052612</v>
      </c>
      <c r="AF217" s="2">
        <f t="shared" si="103"/>
        <v>19836.88442014901</v>
      </c>
      <c r="AG217" s="2">
        <f t="shared" si="103"/>
        <v>20066.477081102959</v>
      </c>
      <c r="AH217" s="2">
        <f t="shared" si="103"/>
        <v>20291.906952497204</v>
      </c>
      <c r="AJ217" s="2">
        <f t="shared" ref="AJ217:BN217" si="104">AJ19</f>
        <v>0</v>
      </c>
      <c r="AK217" s="2">
        <f t="shared" si="104"/>
        <v>304.13865532723844</v>
      </c>
      <c r="AL217" s="2">
        <f t="shared" si="104"/>
        <v>608.27731065447688</v>
      </c>
      <c r="AM217" s="2">
        <f t="shared" si="104"/>
        <v>912.41596598171543</v>
      </c>
      <c r="AN217" s="2">
        <f t="shared" si="104"/>
        <v>1216.5546213089538</v>
      </c>
      <c r="AO217" s="2">
        <f t="shared" si="104"/>
        <v>1520.6932766361924</v>
      </c>
      <c r="AP217" s="2">
        <f t="shared" si="104"/>
        <v>1824.8319319634309</v>
      </c>
      <c r="AQ217" s="2">
        <f t="shared" si="104"/>
        <v>2128.9705872906693</v>
      </c>
      <c r="AR217" s="2">
        <f t="shared" si="104"/>
        <v>2433.1092426179075</v>
      </c>
      <c r="AS217" s="2">
        <f t="shared" si="104"/>
        <v>2737.2478979451457</v>
      </c>
      <c r="AT217" s="2">
        <f t="shared" si="104"/>
        <v>3041.3865532723848</v>
      </c>
      <c r="AU217" s="2">
        <f t="shared" si="104"/>
        <v>3345.5252085996231</v>
      </c>
      <c r="AV217" s="2">
        <f t="shared" si="104"/>
        <v>3439.9130671494554</v>
      </c>
      <c r="AW217" s="2">
        <f t="shared" si="104"/>
        <v>3838.4395810265269</v>
      </c>
      <c r="AX217" s="2">
        <f t="shared" si="104"/>
        <v>4236.9660949035988</v>
      </c>
      <c r="AY217" s="2">
        <f t="shared" si="104"/>
        <v>4635.4926087806698</v>
      </c>
      <c r="AZ217" s="2">
        <f t="shared" si="104"/>
        <v>5034.0191226577408</v>
      </c>
      <c r="BA217" s="2">
        <f t="shared" si="104"/>
        <v>5432.5456365348118</v>
      </c>
      <c r="BB217" s="2">
        <f t="shared" si="104"/>
        <v>5831.0721504118828</v>
      </c>
      <c r="BC217" s="2">
        <f t="shared" si="104"/>
        <v>6229.5986642889548</v>
      </c>
      <c r="BD217" s="2">
        <f t="shared" si="104"/>
        <v>6628.1251781660249</v>
      </c>
      <c r="BE217" s="2">
        <f t="shared" si="104"/>
        <v>7372.740506725816</v>
      </c>
      <c r="BF217" s="2">
        <f t="shared" si="104"/>
        <v>7718.8293214085352</v>
      </c>
      <c r="BG217" s="2">
        <f t="shared" si="104"/>
        <v>8064.9181360912553</v>
      </c>
      <c r="BH217" s="2">
        <f t="shared" si="104"/>
        <v>8411.0069507739754</v>
      </c>
      <c r="BI217" s="2">
        <f t="shared" si="104"/>
        <v>8757.0957654566937</v>
      </c>
      <c r="BJ217" s="2">
        <f t="shared" si="104"/>
        <v>9103.1845801394138</v>
      </c>
      <c r="BK217" s="2">
        <f t="shared" si="104"/>
        <v>9449.2733948221339</v>
      </c>
      <c r="BL217" s="2">
        <f t="shared" si="104"/>
        <v>9795.3622095048522</v>
      </c>
      <c r="BM217" s="2">
        <f t="shared" si="104"/>
        <v>10141.451024187572</v>
      </c>
      <c r="BN217" s="2">
        <f t="shared" si="104"/>
        <v>10487.539838870292</v>
      </c>
      <c r="BP217" s="2">
        <f t="shared" ref="BP217:CT217" si="105">BP19</f>
        <v>0</v>
      </c>
      <c r="BQ217" s="2">
        <f t="shared" si="105"/>
        <v>1571.6730616887444</v>
      </c>
      <c r="BR217" s="2">
        <f t="shared" si="105"/>
        <v>3125.6816070537316</v>
      </c>
      <c r="BS217" s="2">
        <f t="shared" si="105"/>
        <v>4662.2102672588508</v>
      </c>
      <c r="BT217" s="2">
        <f t="shared" si="105"/>
        <v>6181.4419581061575</v>
      </c>
      <c r="BU217" s="2">
        <f t="shared" si="105"/>
        <v>7683.5578949768133</v>
      </c>
      <c r="BV217" s="2">
        <f t="shared" si="105"/>
        <v>9168.73760764709</v>
      </c>
      <c r="BW217" s="2">
        <f t="shared" si="105"/>
        <v>10637.15895498045</v>
      </c>
      <c r="BX217" s="2">
        <f t="shared" si="105"/>
        <v>12088.998139496727</v>
      </c>
      <c r="BY217" s="2">
        <f t="shared" si="105"/>
        <v>13524.429721819408</v>
      </c>
      <c r="BZ217" s="2">
        <f t="shared" si="105"/>
        <v>14943.626635001969</v>
      </c>
      <c r="CA217" s="2">
        <f t="shared" si="105"/>
        <v>16346.760198734313</v>
      </c>
      <c r="CB217" s="2">
        <f t="shared" si="105"/>
        <v>15890.282220419576</v>
      </c>
      <c r="CC217" s="2">
        <f t="shared" si="105"/>
        <v>16910.504883330039</v>
      </c>
      <c r="CD217" s="2">
        <f t="shared" si="105"/>
        <v>17921.458997976053</v>
      </c>
      <c r="CE217" s="2">
        <f t="shared" si="105"/>
        <v>18923.243546228998</v>
      </c>
      <c r="CF217" s="2">
        <f t="shared" si="105"/>
        <v>19915.956580560691</v>
      </c>
      <c r="CG217" s="2">
        <f t="shared" si="105"/>
        <v>20899.69523218965</v>
      </c>
      <c r="CH217" s="2">
        <f t="shared" si="105"/>
        <v>21874.555719158976</v>
      </c>
      <c r="CI217" s="2">
        <f t="shared" si="105"/>
        <v>22840.633354346366</v>
      </c>
      <c r="CJ217" s="2">
        <f t="shared" si="105"/>
        <v>23798.022553406849</v>
      </c>
      <c r="CK217" s="2">
        <f t="shared" si="105"/>
        <v>25481.884892344817</v>
      </c>
      <c r="CL217" s="2">
        <f t="shared" si="105"/>
        <v>26088.056872231766</v>
      </c>
      <c r="CM217" s="2">
        <f t="shared" si="105"/>
        <v>26689.725031612063</v>
      </c>
      <c r="CN217" s="2">
        <f t="shared" si="105"/>
        <v>27286.939508237159</v>
      </c>
      <c r="CO217" s="2">
        <f t="shared" si="105"/>
        <v>27879.749959810586</v>
      </c>
      <c r="CP217" s="2">
        <f t="shared" si="105"/>
        <v>28468.205568243597</v>
      </c>
      <c r="CQ217" s="2">
        <f t="shared" si="105"/>
        <v>29052.355043874748</v>
      </c>
      <c r="CR217" s="2">
        <f t="shared" si="105"/>
        <v>29632.246629653862</v>
      </c>
      <c r="CS217" s="2">
        <f t="shared" si="105"/>
        <v>30207.928105290532</v>
      </c>
      <c r="CT217" s="2">
        <f t="shared" si="105"/>
        <v>30779.446791367496</v>
      </c>
    </row>
    <row r="218" spans="4:98">
      <c r="D218" s="2">
        <f t="shared" ref="D218:AH218" si="106">D55</f>
        <v>0</v>
      </c>
      <c r="E218" s="2">
        <f t="shared" si="106"/>
        <v>66.380688359245127</v>
      </c>
      <c r="F218" s="2">
        <f t="shared" si="106"/>
        <v>201.00760748039701</v>
      </c>
      <c r="G218" s="2">
        <f t="shared" si="106"/>
        <v>403.42781088693408</v>
      </c>
      <c r="H218" s="2">
        <f t="shared" si="106"/>
        <v>673.19035335709623</v>
      </c>
      <c r="I218" s="2">
        <f t="shared" si="106"/>
        <v>1009.8462835580576</v>
      </c>
      <c r="J218" s="2">
        <f t="shared" si="106"/>
        <v>1412.9486367044967</v>
      </c>
      <c r="K218" s="2">
        <f t="shared" si="106"/>
        <v>1882.0524272414862</v>
      </c>
      <c r="L218" s="2">
        <f t="shared" si="106"/>
        <v>2416.7146415516263</v>
      </c>
      <c r="M218" s="2">
        <f t="shared" si="106"/>
        <v>3016.4942306863545</v>
      </c>
      <c r="N218" s="2">
        <f t="shared" si="106"/>
        <v>3680.952103121344</v>
      </c>
      <c r="O218" s="2">
        <f t="shared" si="106"/>
        <v>4288.3773832398947</v>
      </c>
      <c r="P218" s="2">
        <f t="shared" si="106"/>
        <v>4938.1429553515236</v>
      </c>
      <c r="Q218" s="2">
        <f t="shared" si="106"/>
        <v>5629.9594911141367</v>
      </c>
      <c r="R218" s="2">
        <f t="shared" si="106"/>
        <v>6363.5389527707894</v>
      </c>
      <c r="S218" s="2">
        <f t="shared" si="106"/>
        <v>7138.5945883770137</v>
      </c>
      <c r="T218" s="2">
        <f t="shared" si="106"/>
        <v>7954.8409270439888</v>
      </c>
      <c r="U218" s="2">
        <f t="shared" si="106"/>
        <v>8811.9937741975245</v>
      </c>
      <c r="V218" s="2">
        <f t="shared" si="106"/>
        <v>9709.7702068528033</v>
      </c>
      <c r="W218" s="2">
        <f t="shared" si="106"/>
        <v>10647.888568904798</v>
      </c>
      <c r="X218" s="2">
        <f t="shared" si="106"/>
        <v>11626.06846643439</v>
      </c>
      <c r="Y218" s="2">
        <f t="shared" si="106"/>
        <v>12893.336138926961</v>
      </c>
      <c r="Z218" s="2">
        <f t="shared" si="106"/>
        <v>14222.698560251381</v>
      </c>
      <c r="AA218" s="2">
        <f t="shared" si="106"/>
        <v>15613.725841263898</v>
      </c>
      <c r="AB218" s="2">
        <f t="shared" si="106"/>
        <v>17065.990018389231</v>
      </c>
      <c r="AC218" s="2">
        <f t="shared" si="106"/>
        <v>18579.06504648507</v>
      </c>
      <c r="AD218" s="2">
        <f t="shared" si="106"/>
        <v>20152.526791730295</v>
      </c>
      <c r="AE218" s="2">
        <f t="shared" si="106"/>
        <v>21785.95302453687</v>
      </c>
      <c r="AF218" s="2">
        <f t="shared" si="106"/>
        <v>23478.923412485321</v>
      </c>
      <c r="AG218" s="2">
        <f t="shared" si="106"/>
        <v>25231.019513283682</v>
      </c>
      <c r="AH218" s="2">
        <f t="shared" si="106"/>
        <v>27041.824767749971</v>
      </c>
      <c r="AJ218" s="2">
        <f t="shared" ref="AJ218:BN218" si="107">AJ55</f>
        <v>0</v>
      </c>
      <c r="AK218" s="2">
        <f t="shared" si="107"/>
        <v>107.95537673507235</v>
      </c>
      <c r="AL218" s="2">
        <f t="shared" si="107"/>
        <v>216.04167844781759</v>
      </c>
      <c r="AM218" s="2">
        <f t="shared" si="107"/>
        <v>324.25890513823595</v>
      </c>
      <c r="AN218" s="2">
        <f t="shared" si="107"/>
        <v>432.60705680632714</v>
      </c>
      <c r="AO218" s="2">
        <f t="shared" si="107"/>
        <v>541.08613345209119</v>
      </c>
      <c r="AP218" s="2">
        <f t="shared" si="107"/>
        <v>649.69613507552833</v>
      </c>
      <c r="AQ218" s="2">
        <f t="shared" si="107"/>
        <v>758.43706167663845</v>
      </c>
      <c r="AR218" s="2">
        <f t="shared" si="107"/>
        <v>867.30891325542132</v>
      </c>
      <c r="AS218" s="2">
        <f t="shared" si="107"/>
        <v>976.31168981187727</v>
      </c>
      <c r="AT218" s="2">
        <f t="shared" si="107"/>
        <v>1085.4453913460061</v>
      </c>
      <c r="AU218" s="2">
        <f t="shared" si="107"/>
        <v>1293.0145838009942</v>
      </c>
      <c r="AV218" s="2">
        <f t="shared" si="107"/>
        <v>1500.8333519946716</v>
      </c>
      <c r="AW218" s="2">
        <f t="shared" si="107"/>
        <v>1708.901695927038</v>
      </c>
      <c r="AX218" s="2">
        <f t="shared" si="107"/>
        <v>1917.2196155980932</v>
      </c>
      <c r="AY218" s="2">
        <f t="shared" si="107"/>
        <v>2125.7871110078377</v>
      </c>
      <c r="AZ218" s="2">
        <f t="shared" si="107"/>
        <v>2334.6041821562712</v>
      </c>
      <c r="BA218" s="2">
        <f t="shared" si="107"/>
        <v>2543.670829043394</v>
      </c>
      <c r="BB218" s="2">
        <f t="shared" si="107"/>
        <v>2752.9870516692054</v>
      </c>
      <c r="BC218" s="2">
        <f t="shared" si="107"/>
        <v>2962.5528500337064</v>
      </c>
      <c r="BD218" s="2">
        <f t="shared" si="107"/>
        <v>3172.3682241368956</v>
      </c>
      <c r="BE218" s="2">
        <f t="shared" si="107"/>
        <v>3543.0611911255673</v>
      </c>
      <c r="BF218" s="2">
        <f t="shared" si="107"/>
        <v>3914.1964442334342</v>
      </c>
      <c r="BG218" s="2">
        <f t="shared" si="107"/>
        <v>4285.7739834604972</v>
      </c>
      <c r="BH218" s="2">
        <f t="shared" si="107"/>
        <v>4657.7938088067567</v>
      </c>
      <c r="BI218" s="2">
        <f t="shared" si="107"/>
        <v>5030.2559202722114</v>
      </c>
      <c r="BJ218" s="2">
        <f t="shared" si="107"/>
        <v>5403.1603178568603</v>
      </c>
      <c r="BK218" s="2">
        <f t="shared" si="107"/>
        <v>5776.5070015607062</v>
      </c>
      <c r="BL218" s="2">
        <f t="shared" si="107"/>
        <v>6150.295971383749</v>
      </c>
      <c r="BM218" s="2">
        <f t="shared" si="107"/>
        <v>6524.527227325987</v>
      </c>
      <c r="BN218" s="2">
        <f t="shared" si="107"/>
        <v>6899.2007693874311</v>
      </c>
      <c r="BP218" s="2">
        <f t="shared" ref="BP218:CT218" si="108">BP55</f>
        <v>0</v>
      </c>
      <c r="BQ218" s="2">
        <f t="shared" si="108"/>
        <v>174.33606509431746</v>
      </c>
      <c r="BR218" s="2">
        <f t="shared" si="108"/>
        <v>417.0492859282146</v>
      </c>
      <c r="BS218" s="2">
        <f t="shared" si="108"/>
        <v>727.68671602516997</v>
      </c>
      <c r="BT218" s="2">
        <f t="shared" si="108"/>
        <v>1105.7974101634234</v>
      </c>
      <c r="BU218" s="2">
        <f t="shared" si="108"/>
        <v>1550.9324170101488</v>
      </c>
      <c r="BV218" s="2">
        <f t="shared" si="108"/>
        <v>2062.6447717800252</v>
      </c>
      <c r="BW218" s="2">
        <f t="shared" si="108"/>
        <v>2640.4894889181246</v>
      </c>
      <c r="BX218" s="2">
        <f t="shared" si="108"/>
        <v>3284.0235548070477</v>
      </c>
      <c r="BY218" s="2">
        <f t="shared" si="108"/>
        <v>3992.8059204982319</v>
      </c>
      <c r="BZ218" s="2">
        <f t="shared" si="108"/>
        <v>4766.39749446735</v>
      </c>
      <c r="CA218" s="2">
        <f t="shared" si="108"/>
        <v>5581.3919670408886</v>
      </c>
      <c r="CB218" s="2">
        <f t="shared" si="108"/>
        <v>6438.9763073461954</v>
      </c>
      <c r="CC218" s="2">
        <f t="shared" si="108"/>
        <v>7338.8611870411751</v>
      </c>
      <c r="CD218" s="2">
        <f t="shared" si="108"/>
        <v>8280.7585683688831</v>
      </c>
      <c r="CE218" s="2">
        <f t="shared" si="108"/>
        <v>9264.3816993848523</v>
      </c>
      <c r="CF218" s="2">
        <f t="shared" si="108"/>
        <v>10289.44510920026</v>
      </c>
      <c r="CG218" s="2">
        <f t="shared" si="108"/>
        <v>11355.664603240919</v>
      </c>
      <c r="CH218" s="2">
        <f t="shared" si="108"/>
        <v>12462.757258522008</v>
      </c>
      <c r="CI218" s="2">
        <f t="shared" si="108"/>
        <v>13610.441418938504</v>
      </c>
      <c r="CJ218" s="2">
        <f t="shared" si="108"/>
        <v>14798.436690571285</v>
      </c>
      <c r="CK218" s="2">
        <f t="shared" si="108"/>
        <v>16436.397330052529</v>
      </c>
      <c r="CL218" s="2">
        <f t="shared" si="108"/>
        <v>18136.895004484817</v>
      </c>
      <c r="CM218" s="2">
        <f t="shared" si="108"/>
        <v>19899.499824724397</v>
      </c>
      <c r="CN218" s="2">
        <f t="shared" si="108"/>
        <v>21723.783827195988</v>
      </c>
      <c r="CO218" s="2">
        <f t="shared" si="108"/>
        <v>23609.320966757281</v>
      </c>
      <c r="CP218" s="2">
        <f t="shared" si="108"/>
        <v>25555.687109587154</v>
      </c>
      <c r="CQ218" s="2">
        <f t="shared" si="108"/>
        <v>27562.460026097575</v>
      </c>
      <c r="CR218" s="2">
        <f t="shared" si="108"/>
        <v>29629.219383869069</v>
      </c>
      <c r="CS218" s="2">
        <f t="shared" si="108"/>
        <v>31755.546740609669</v>
      </c>
      <c r="CT218" s="2">
        <f t="shared" si="108"/>
        <v>33941.025537137401</v>
      </c>
    </row>
    <row r="219" spans="4:98">
      <c r="D219" s="2">
        <f t="shared" ref="D219:AH219" si="109">D74</f>
        <v>0</v>
      </c>
      <c r="E219" s="2">
        <f t="shared" si="109"/>
        <v>0</v>
      </c>
      <c r="F219" s="2">
        <f t="shared" si="109"/>
        <v>0</v>
      </c>
      <c r="G219" s="2">
        <f t="shared" si="109"/>
        <v>0</v>
      </c>
      <c r="H219" s="2">
        <f t="shared" si="109"/>
        <v>0</v>
      </c>
      <c r="I219" s="2">
        <f t="shared" si="109"/>
        <v>0</v>
      </c>
      <c r="J219" s="2">
        <f t="shared" si="109"/>
        <v>0</v>
      </c>
      <c r="K219" s="2">
        <f t="shared" si="109"/>
        <v>0</v>
      </c>
      <c r="L219" s="2">
        <f t="shared" si="109"/>
        <v>0</v>
      </c>
      <c r="M219" s="2">
        <f t="shared" si="109"/>
        <v>0</v>
      </c>
      <c r="N219" s="2">
        <f t="shared" si="109"/>
        <v>0</v>
      </c>
      <c r="O219" s="2">
        <f t="shared" si="109"/>
        <v>0</v>
      </c>
      <c r="P219" s="2">
        <f t="shared" si="109"/>
        <v>0</v>
      </c>
      <c r="Q219" s="2">
        <f t="shared" si="109"/>
        <v>0</v>
      </c>
      <c r="R219" s="2">
        <f t="shared" si="109"/>
        <v>0</v>
      </c>
      <c r="S219" s="2">
        <f t="shared" si="109"/>
        <v>0</v>
      </c>
      <c r="T219" s="2">
        <f t="shared" si="109"/>
        <v>0</v>
      </c>
      <c r="U219" s="2">
        <f t="shared" si="109"/>
        <v>0</v>
      </c>
      <c r="V219" s="2">
        <f t="shared" si="109"/>
        <v>0</v>
      </c>
      <c r="W219" s="2">
        <f t="shared" si="109"/>
        <v>0</v>
      </c>
      <c r="X219" s="2">
        <f t="shared" si="109"/>
        <v>0</v>
      </c>
      <c r="Y219" s="2">
        <f t="shared" si="109"/>
        <v>0</v>
      </c>
      <c r="Z219" s="2">
        <f t="shared" si="109"/>
        <v>0</v>
      </c>
      <c r="AA219" s="2">
        <f t="shared" si="109"/>
        <v>0</v>
      </c>
      <c r="AB219" s="2">
        <f t="shared" si="109"/>
        <v>0</v>
      </c>
      <c r="AC219" s="2">
        <f t="shared" si="109"/>
        <v>0</v>
      </c>
      <c r="AD219" s="2">
        <f t="shared" si="109"/>
        <v>0</v>
      </c>
      <c r="AE219" s="2">
        <f t="shared" si="109"/>
        <v>0</v>
      </c>
      <c r="AF219" s="2">
        <f t="shared" si="109"/>
        <v>0</v>
      </c>
      <c r="AG219" s="2">
        <f t="shared" si="109"/>
        <v>0</v>
      </c>
      <c r="AH219" s="2">
        <f t="shared" si="109"/>
        <v>0</v>
      </c>
      <c r="AJ219" s="2">
        <f t="shared" ref="AJ219:BN219" si="110">AJ74</f>
        <v>0</v>
      </c>
      <c r="AK219" s="2">
        <f t="shared" si="110"/>
        <v>0</v>
      </c>
      <c r="AL219" s="2">
        <f t="shared" si="110"/>
        <v>0</v>
      </c>
      <c r="AM219" s="2">
        <f t="shared" si="110"/>
        <v>0</v>
      </c>
      <c r="AN219" s="2">
        <f t="shared" si="110"/>
        <v>0</v>
      </c>
      <c r="AO219" s="2">
        <f t="shared" si="110"/>
        <v>0</v>
      </c>
      <c r="AP219" s="2">
        <f t="shared" si="110"/>
        <v>0</v>
      </c>
      <c r="AQ219" s="2">
        <f t="shared" si="110"/>
        <v>0</v>
      </c>
      <c r="AR219" s="2">
        <f t="shared" si="110"/>
        <v>0</v>
      </c>
      <c r="AS219" s="2">
        <f t="shared" si="110"/>
        <v>0</v>
      </c>
      <c r="AT219" s="2">
        <f t="shared" si="110"/>
        <v>0</v>
      </c>
      <c r="AU219" s="2">
        <f t="shared" si="110"/>
        <v>0</v>
      </c>
      <c r="AV219" s="2">
        <f t="shared" si="110"/>
        <v>0</v>
      </c>
      <c r="AW219" s="2">
        <f t="shared" si="110"/>
        <v>0</v>
      </c>
      <c r="AX219" s="2">
        <f t="shared" si="110"/>
        <v>0</v>
      </c>
      <c r="AY219" s="2">
        <f t="shared" si="110"/>
        <v>0</v>
      </c>
      <c r="AZ219" s="2">
        <f t="shared" si="110"/>
        <v>0</v>
      </c>
      <c r="BA219" s="2">
        <f t="shared" si="110"/>
        <v>0</v>
      </c>
      <c r="BB219" s="2">
        <f t="shared" si="110"/>
        <v>0</v>
      </c>
      <c r="BC219" s="2">
        <f t="shared" si="110"/>
        <v>0</v>
      </c>
      <c r="BD219" s="2">
        <f t="shared" si="110"/>
        <v>0</v>
      </c>
      <c r="BE219" s="2">
        <f t="shared" si="110"/>
        <v>0</v>
      </c>
      <c r="BF219" s="2">
        <f t="shared" si="110"/>
        <v>0</v>
      </c>
      <c r="BG219" s="2">
        <f t="shared" si="110"/>
        <v>0</v>
      </c>
      <c r="BH219" s="2">
        <f t="shared" si="110"/>
        <v>0</v>
      </c>
      <c r="BI219" s="2">
        <f t="shared" si="110"/>
        <v>0</v>
      </c>
      <c r="BJ219" s="2">
        <f t="shared" si="110"/>
        <v>0</v>
      </c>
      <c r="BK219" s="2">
        <f t="shared" si="110"/>
        <v>0</v>
      </c>
      <c r="BL219" s="2">
        <f t="shared" si="110"/>
        <v>0</v>
      </c>
      <c r="BM219" s="2">
        <f t="shared" si="110"/>
        <v>0</v>
      </c>
      <c r="BN219" s="2">
        <f t="shared" si="110"/>
        <v>0</v>
      </c>
      <c r="BP219" s="2">
        <f t="shared" ref="BP219:CT219" si="111">BP74</f>
        <v>0</v>
      </c>
      <c r="BQ219" s="2">
        <f t="shared" si="111"/>
        <v>0</v>
      </c>
      <c r="BR219" s="2">
        <f t="shared" si="111"/>
        <v>0</v>
      </c>
      <c r="BS219" s="2">
        <f t="shared" si="111"/>
        <v>0</v>
      </c>
      <c r="BT219" s="2">
        <f t="shared" si="111"/>
        <v>0</v>
      </c>
      <c r="BU219" s="2">
        <f t="shared" si="111"/>
        <v>0</v>
      </c>
      <c r="BV219" s="2">
        <f t="shared" si="111"/>
        <v>0</v>
      </c>
      <c r="BW219" s="2">
        <f t="shared" si="111"/>
        <v>0</v>
      </c>
      <c r="BX219" s="2">
        <f t="shared" si="111"/>
        <v>0</v>
      </c>
      <c r="BY219" s="2">
        <f t="shared" si="111"/>
        <v>0</v>
      </c>
      <c r="BZ219" s="2">
        <f t="shared" si="111"/>
        <v>0</v>
      </c>
      <c r="CA219" s="2">
        <f t="shared" si="111"/>
        <v>0</v>
      </c>
      <c r="CB219" s="2">
        <f t="shared" si="111"/>
        <v>0</v>
      </c>
      <c r="CC219" s="2">
        <f t="shared" si="111"/>
        <v>0</v>
      </c>
      <c r="CD219" s="2">
        <f t="shared" si="111"/>
        <v>0</v>
      </c>
      <c r="CE219" s="2">
        <f t="shared" si="111"/>
        <v>0</v>
      </c>
      <c r="CF219" s="2">
        <f t="shared" si="111"/>
        <v>0</v>
      </c>
      <c r="CG219" s="2">
        <f t="shared" si="111"/>
        <v>0</v>
      </c>
      <c r="CH219" s="2">
        <f t="shared" si="111"/>
        <v>0</v>
      </c>
      <c r="CI219" s="2">
        <f t="shared" si="111"/>
        <v>0</v>
      </c>
      <c r="CJ219" s="2">
        <f t="shared" si="111"/>
        <v>0</v>
      </c>
      <c r="CK219" s="2">
        <f t="shared" si="111"/>
        <v>0</v>
      </c>
      <c r="CL219" s="2">
        <f t="shared" si="111"/>
        <v>0</v>
      </c>
      <c r="CM219" s="2">
        <f t="shared" si="111"/>
        <v>0</v>
      </c>
      <c r="CN219" s="2">
        <f t="shared" si="111"/>
        <v>0</v>
      </c>
      <c r="CO219" s="2">
        <f t="shared" si="111"/>
        <v>0</v>
      </c>
      <c r="CP219" s="2">
        <f t="shared" si="111"/>
        <v>0</v>
      </c>
      <c r="CQ219" s="2">
        <f t="shared" si="111"/>
        <v>0</v>
      </c>
      <c r="CR219" s="2">
        <f t="shared" si="111"/>
        <v>0</v>
      </c>
      <c r="CS219" s="2">
        <f t="shared" si="111"/>
        <v>0</v>
      </c>
      <c r="CT219" s="2">
        <f t="shared" si="111"/>
        <v>0</v>
      </c>
    </row>
    <row r="220" spans="4:98">
      <c r="D220" s="2">
        <f t="shared" ref="D220:AH220" si="112">D65</f>
        <v>1577666.5665936389</v>
      </c>
      <c r="E220" s="2">
        <f t="shared" si="112"/>
        <v>1535812.5511692062</v>
      </c>
      <c r="F220" s="2">
        <f t="shared" si="112"/>
        <v>1493946.5044750294</v>
      </c>
      <c r="G220" s="2">
        <f t="shared" si="112"/>
        <v>1452066.8467876439</v>
      </c>
      <c r="H220" s="2">
        <f t="shared" si="112"/>
        <v>1410171.9789033751</v>
      </c>
      <c r="I220" s="2">
        <f t="shared" si="112"/>
        <v>1368260.2821821736</v>
      </c>
      <c r="J220" s="2">
        <f t="shared" si="112"/>
        <v>1325297.1784736626</v>
      </c>
      <c r="K220" s="2">
        <f t="shared" si="112"/>
        <v>1282514.9226426738</v>
      </c>
      <c r="L220" s="2">
        <f t="shared" si="112"/>
        <v>1239910.3145119674</v>
      </c>
      <c r="M220" s="2">
        <f t="shared" si="112"/>
        <v>1197480.1434694168</v>
      </c>
      <c r="N220" s="2">
        <f t="shared" si="112"/>
        <v>1155221.1884785036</v>
      </c>
      <c r="O220" s="2">
        <f t="shared" si="112"/>
        <v>1114008.583932685</v>
      </c>
      <c r="P220" s="2">
        <f t="shared" si="112"/>
        <v>1072971.2235349298</v>
      </c>
      <c r="Q220" s="2">
        <f t="shared" si="112"/>
        <v>1032204.3791611504</v>
      </c>
      <c r="R220" s="2">
        <f t="shared" si="112"/>
        <v>991636.60658283415</v>
      </c>
      <c r="S220" s="2">
        <f t="shared" si="112"/>
        <v>951262.42228198377</v>
      </c>
      <c r="T220" s="2">
        <f t="shared" si="112"/>
        <v>907585.57420274941</v>
      </c>
      <c r="U220" s="2">
        <f t="shared" si="112"/>
        <v>864165.25831169076</v>
      </c>
      <c r="V220" s="2">
        <f t="shared" si="112"/>
        <v>820995.03024311317</v>
      </c>
      <c r="W220" s="2">
        <f t="shared" si="112"/>
        <v>778068.48616646254</v>
      </c>
      <c r="X220" s="2">
        <f t="shared" si="112"/>
        <v>735379.26247204794</v>
      </c>
      <c r="Y220" s="2">
        <f t="shared" si="112"/>
        <v>686144.99701360893</v>
      </c>
      <c r="Z220" s="2">
        <f t="shared" si="112"/>
        <v>637334.3531614762</v>
      </c>
      <c r="AA220" s="2">
        <f t="shared" si="112"/>
        <v>588938.34000454203</v>
      </c>
      <c r="AB220" s="2">
        <f t="shared" si="112"/>
        <v>540886.26220123144</v>
      </c>
      <c r="AC220" s="2">
        <f t="shared" si="112"/>
        <v>493169.41778256063</v>
      </c>
      <c r="AD220" s="2">
        <f t="shared" si="112"/>
        <v>444662.84128663811</v>
      </c>
      <c r="AE220" s="2">
        <f t="shared" si="112"/>
        <v>396508.08002348791</v>
      </c>
      <c r="AF220" s="2">
        <f t="shared" si="112"/>
        <v>348696.33684537309</v>
      </c>
      <c r="AG220" s="2">
        <f t="shared" si="112"/>
        <v>301218.95794334478</v>
      </c>
      <c r="AH220" s="2">
        <f t="shared" si="112"/>
        <v>254067.43206467482</v>
      </c>
      <c r="AJ220" s="2">
        <f t="shared" ref="AJ220:BN220" si="113">AJ65</f>
        <v>368256.49460398941</v>
      </c>
      <c r="AK220" s="2">
        <f t="shared" si="113"/>
        <v>362120.73577396804</v>
      </c>
      <c r="AL220" s="2">
        <f t="shared" si="113"/>
        <v>355956.11149469961</v>
      </c>
      <c r="AM220" s="2">
        <f t="shared" si="113"/>
        <v>349762.32794555521</v>
      </c>
      <c r="AN220" s="2">
        <f t="shared" si="113"/>
        <v>343539.08803931321</v>
      </c>
      <c r="AO220" s="2">
        <f t="shared" si="113"/>
        <v>337286.09141875041</v>
      </c>
      <c r="AP220" s="2">
        <f t="shared" si="113"/>
        <v>331204.11068806535</v>
      </c>
      <c r="AQ220" s="2">
        <f t="shared" si="113"/>
        <v>325106.68595924863</v>
      </c>
      <c r="AR220" s="2">
        <f t="shared" si="113"/>
        <v>318993.50705304532</v>
      </c>
      <c r="AS220" s="2">
        <f t="shared" si="113"/>
        <v>312864.26051513979</v>
      </c>
      <c r="AT220" s="2">
        <f t="shared" si="113"/>
        <v>306718.62961718516</v>
      </c>
      <c r="AU220" s="2">
        <f t="shared" si="113"/>
        <v>299021.65487241501</v>
      </c>
      <c r="AV220" s="2">
        <f t="shared" si="113"/>
        <v>291320.48936582147</v>
      </c>
      <c r="AW220" s="2">
        <f t="shared" si="113"/>
        <v>283650.04683718242</v>
      </c>
      <c r="AX220" s="2">
        <f t="shared" si="113"/>
        <v>275985.04819512187</v>
      </c>
      <c r="AY220" s="2">
        <f t="shared" si="113"/>
        <v>268325.33732462267</v>
      </c>
      <c r="AZ220" s="2">
        <f t="shared" si="113"/>
        <v>260670.75532825373</v>
      </c>
      <c r="BA220" s="2">
        <f t="shared" si="113"/>
        <v>253021.1405558165</v>
      </c>
      <c r="BB220" s="2">
        <f t="shared" si="113"/>
        <v>245376.32863505583</v>
      </c>
      <c r="BC220" s="2">
        <f t="shared" si="113"/>
        <v>237736.15250347534</v>
      </c>
      <c r="BD220" s="2">
        <f t="shared" si="113"/>
        <v>230100.44244129636</v>
      </c>
      <c r="BE220" s="2">
        <f t="shared" si="113"/>
        <v>220311.11014086456</v>
      </c>
      <c r="BF220" s="2">
        <f t="shared" si="113"/>
        <v>210477.47942784641</v>
      </c>
      <c r="BG220" s="2">
        <f t="shared" si="113"/>
        <v>200774.98290631763</v>
      </c>
      <c r="BH220" s="2">
        <f t="shared" si="113"/>
        <v>191122.21429994091</v>
      </c>
      <c r="BI220" s="2">
        <f t="shared" si="113"/>
        <v>181518.48092298463</v>
      </c>
      <c r="BJ220" s="2">
        <f t="shared" si="113"/>
        <v>171978.9767409465</v>
      </c>
      <c r="BK220" s="2">
        <f t="shared" si="113"/>
        <v>162488.63794976752</v>
      </c>
      <c r="BL220" s="2">
        <f t="shared" si="113"/>
        <v>153046.76090453358</v>
      </c>
      <c r="BM220" s="2">
        <f t="shared" si="113"/>
        <v>143652.63947990286</v>
      </c>
      <c r="BN220" s="2">
        <f t="shared" si="113"/>
        <v>145247.2673945656</v>
      </c>
      <c r="BP220" s="2">
        <f t="shared" ref="BP220:CT220" si="114">BP65</f>
        <v>1945923.0611976283</v>
      </c>
      <c r="BQ220" s="2">
        <f t="shared" si="114"/>
        <v>1897933.2869431742</v>
      </c>
      <c r="BR220" s="2">
        <f t="shared" si="114"/>
        <v>1849902.6159697291</v>
      </c>
      <c r="BS220" s="2">
        <f t="shared" si="114"/>
        <v>1801829.1747331992</v>
      </c>
      <c r="BT220" s="2">
        <f t="shared" si="114"/>
        <v>1753711.0669426883</v>
      </c>
      <c r="BU220" s="2">
        <f t="shared" si="114"/>
        <v>1705546.3736009239</v>
      </c>
      <c r="BV220" s="2">
        <f t="shared" si="114"/>
        <v>1656501.289161728</v>
      </c>
      <c r="BW220" s="2">
        <f t="shared" si="114"/>
        <v>1607621.6086019224</v>
      </c>
      <c r="BX220" s="2">
        <f t="shared" si="114"/>
        <v>1558903.8215650127</v>
      </c>
      <c r="BY220" s="2">
        <f t="shared" si="114"/>
        <v>1510344.4039845564</v>
      </c>
      <c r="BZ220" s="2">
        <f t="shared" si="114"/>
        <v>1461939.8180956887</v>
      </c>
      <c r="CA220" s="2">
        <f t="shared" si="114"/>
        <v>1413030.2388050999</v>
      </c>
      <c r="CB220" s="2">
        <f t="shared" si="114"/>
        <v>1364291.7129007513</v>
      </c>
      <c r="CC220" s="2">
        <f t="shared" si="114"/>
        <v>1315854.4259983329</v>
      </c>
      <c r="CD220" s="2">
        <f t="shared" si="114"/>
        <v>1267621.654777956</v>
      </c>
      <c r="CE220" s="2">
        <f t="shared" si="114"/>
        <v>1219587.7596066063</v>
      </c>
      <c r="CF220" s="2">
        <f t="shared" si="114"/>
        <v>1168256.3295310033</v>
      </c>
      <c r="CG220" s="2">
        <f t="shared" si="114"/>
        <v>1117186.3988675072</v>
      </c>
      <c r="CH220" s="2">
        <f t="shared" si="114"/>
        <v>1066371.358878169</v>
      </c>
      <c r="CI220" s="2">
        <f t="shared" si="114"/>
        <v>1015804.6386699378</v>
      </c>
      <c r="CJ220" s="2">
        <f t="shared" si="114"/>
        <v>965479.70491334423</v>
      </c>
      <c r="CK220" s="2">
        <f t="shared" si="114"/>
        <v>906456.10715447343</v>
      </c>
      <c r="CL220" s="2">
        <f t="shared" si="114"/>
        <v>847811.83258932258</v>
      </c>
      <c r="CM220" s="2">
        <f t="shared" si="114"/>
        <v>789713.32291085972</v>
      </c>
      <c r="CN220" s="2">
        <f t="shared" si="114"/>
        <v>732008.47650117241</v>
      </c>
      <c r="CO220" s="2">
        <f t="shared" si="114"/>
        <v>674687.89870554523</v>
      </c>
      <c r="CP220" s="2">
        <f t="shared" si="114"/>
        <v>616641.81802758458</v>
      </c>
      <c r="CQ220" s="2">
        <f t="shared" si="114"/>
        <v>558996.71797325544</v>
      </c>
      <c r="CR220" s="2">
        <f t="shared" si="114"/>
        <v>501743.09774990671</v>
      </c>
      <c r="CS220" s="2">
        <f t="shared" si="114"/>
        <v>444871.59742324764</v>
      </c>
      <c r="CT220" s="2">
        <f t="shared" si="114"/>
        <v>399314.69945924042</v>
      </c>
    </row>
    <row r="221" spans="4:98">
      <c r="D221" s="2">
        <f>SUM(D213:D220)</f>
        <v>3175880.2740613371</v>
      </c>
      <c r="E221" s="2">
        <f t="shared" ref="E221:AH221" si="115">SUM(E213:E220)</f>
        <v>3117268.3724766569</v>
      </c>
      <c r="F221" s="2">
        <f t="shared" si="115"/>
        <v>3058812.0554312114</v>
      </c>
      <c r="G221" s="2">
        <f t="shared" si="115"/>
        <v>3000504.8118694965</v>
      </c>
      <c r="H221" s="2">
        <f t="shared" si="115"/>
        <v>2942340.9912767308</v>
      </c>
      <c r="I221" s="2">
        <f t="shared" si="115"/>
        <v>2884314.9017990781</v>
      </c>
      <c r="J221" s="2">
        <f t="shared" si="115"/>
        <v>2825354.1270972304</v>
      </c>
      <c r="K221" s="2">
        <f t="shared" si="115"/>
        <v>2766709.7185806604</v>
      </c>
      <c r="L221" s="2">
        <f t="shared" si="115"/>
        <v>2708374.5078213136</v>
      </c>
      <c r="M221" s="2">
        <f t="shared" si="115"/>
        <v>2650341.2878804645</v>
      </c>
      <c r="N221" s="2">
        <f t="shared" si="115"/>
        <v>2592603.1683491431</v>
      </c>
      <c r="O221" s="2">
        <f t="shared" si="115"/>
        <v>2532848.3685212806</v>
      </c>
      <c r="P221" s="2">
        <f t="shared" si="115"/>
        <v>2473384.823314569</v>
      </c>
      <c r="Q221" s="2">
        <f t="shared" si="115"/>
        <v>2414303.4124002075</v>
      </c>
      <c r="R221" s="2">
        <f t="shared" si="115"/>
        <v>2355528.6205024607</v>
      </c>
      <c r="S221" s="2">
        <f t="shared" si="115"/>
        <v>2297050.8569205552</v>
      </c>
      <c r="T221" s="2">
        <f t="shared" si="115"/>
        <v>2235223.7838187106</v>
      </c>
      <c r="U221" s="2">
        <f t="shared" si="115"/>
        <v>2173732.3192879055</v>
      </c>
      <c r="V221" s="2">
        <f t="shared" si="115"/>
        <v>2112566.1605634009</v>
      </c>
      <c r="W221" s="2">
        <f t="shared" si="115"/>
        <v>2051714.9990894475</v>
      </c>
      <c r="X221" s="2">
        <f t="shared" si="115"/>
        <v>1991169.2210472613</v>
      </c>
      <c r="Y221" s="2">
        <f t="shared" si="115"/>
        <v>1930466.161165515</v>
      </c>
      <c r="Z221" s="2">
        <f t="shared" si="115"/>
        <v>1867878.3540423852</v>
      </c>
      <c r="AA221" s="2">
        <f t="shared" si="115"/>
        <v>1805713.8841284765</v>
      </c>
      <c r="AB221" s="2">
        <f t="shared" si="115"/>
        <v>1743898.5330490505</v>
      </c>
      <c r="AC221" s="2">
        <f t="shared" si="115"/>
        <v>1682420.0107423626</v>
      </c>
      <c r="AD221" s="2">
        <f t="shared" si="115"/>
        <v>1620065.1379381707</v>
      </c>
      <c r="AE221" s="2">
        <f t="shared" si="115"/>
        <v>1558051.1252034316</v>
      </c>
      <c r="AF221" s="2">
        <f t="shared" si="115"/>
        <v>1496365.5330668206</v>
      </c>
      <c r="AG221" s="2">
        <f t="shared" si="115"/>
        <v>1434995.9923946706</v>
      </c>
      <c r="AH221" s="2">
        <f t="shared" si="115"/>
        <v>1373930.202239983</v>
      </c>
      <c r="AJ221" s="2">
        <f>SUM(AJ213:AJ220)</f>
        <v>803785.92394354823</v>
      </c>
      <c r="AK221" s="2">
        <f t="shared" ref="AK221:BN221" si="116">SUM(AK213:AK220)</f>
        <v>797208.10483674426</v>
      </c>
      <c r="AL221" s="2">
        <f t="shared" si="116"/>
        <v>790586.00365191698</v>
      </c>
      <c r="AM221" s="2">
        <f t="shared" si="116"/>
        <v>783918.55450254679</v>
      </c>
      <c r="AN221" s="2">
        <f t="shared" si="116"/>
        <v>777205.04530088394</v>
      </c>
      <c r="AO221" s="2">
        <f t="shared" si="116"/>
        <v>770444.75129553012</v>
      </c>
      <c r="AP221" s="2">
        <f t="shared" si="116"/>
        <v>763838.01110341144</v>
      </c>
      <c r="AQ221" s="2">
        <f t="shared" si="116"/>
        <v>757197.92105263402</v>
      </c>
      <c r="AR221" s="2">
        <f t="shared" si="116"/>
        <v>750523.71717578406</v>
      </c>
      <c r="AS221" s="2">
        <f t="shared" si="116"/>
        <v>743814.6220142208</v>
      </c>
      <c r="AT221" s="2">
        <f t="shared" si="116"/>
        <v>737070.12208020885</v>
      </c>
      <c r="AU221" s="2">
        <f t="shared" si="116"/>
        <v>727770.71678544511</v>
      </c>
      <c r="AV221" s="2">
        <f t="shared" si="116"/>
        <v>718447.2379098133</v>
      </c>
      <c r="AW221" s="2">
        <f t="shared" si="116"/>
        <v>709133.81444032141</v>
      </c>
      <c r="AX221" s="2">
        <f t="shared" si="116"/>
        <v>699804.64886807697</v>
      </c>
      <c r="AY221" s="2">
        <f t="shared" si="116"/>
        <v>690459.05507940613</v>
      </c>
      <c r="AZ221" s="2">
        <f t="shared" si="116"/>
        <v>681096.33235314535</v>
      </c>
      <c r="BA221" s="2">
        <f t="shared" si="116"/>
        <v>671715.76514140493</v>
      </c>
      <c r="BB221" s="2">
        <f t="shared" si="116"/>
        <v>662316.62284635147</v>
      </c>
      <c r="BC221" s="2">
        <f t="shared" si="116"/>
        <v>652898.15959295223</v>
      </c>
      <c r="BD221" s="2">
        <f t="shared" si="116"/>
        <v>643459.82821751968</v>
      </c>
      <c r="BE221" s="2">
        <f t="shared" si="116"/>
        <v>630588.08916327776</v>
      </c>
      <c r="BF221" s="2">
        <f t="shared" si="116"/>
        <v>619084.30284352216</v>
      </c>
      <c r="BG221" s="2">
        <f t="shared" si="116"/>
        <v>607684.74737956224</v>
      </c>
      <c r="BH221" s="2">
        <f t="shared" si="116"/>
        <v>596307.35305650998</v>
      </c>
      <c r="BI221" s="2">
        <f t="shared" si="116"/>
        <v>584950.74909605656</v>
      </c>
      <c r="BJ221" s="2">
        <f t="shared" si="116"/>
        <v>573629.43641059392</v>
      </c>
      <c r="BK221" s="2">
        <f t="shared" si="116"/>
        <v>562327.64286973863</v>
      </c>
      <c r="BL221" s="2">
        <f t="shared" si="116"/>
        <v>551043.94091003633</v>
      </c>
      <c r="BM221" s="2">
        <f t="shared" si="116"/>
        <v>539776.88456996076</v>
      </c>
      <c r="BN221" s="2">
        <f t="shared" si="116"/>
        <v>539466.71148238599</v>
      </c>
      <c r="BP221" s="2">
        <f>SUM(BP213:BP220)</f>
        <v>3979666.1980048856</v>
      </c>
      <c r="BQ221" s="2">
        <f t="shared" ref="BQ221:CT221" si="117">SUM(BQ213:BQ220)</f>
        <v>3914476.4773134007</v>
      </c>
      <c r="BR221" s="2">
        <f t="shared" si="117"/>
        <v>3849398.0590831283</v>
      </c>
      <c r="BS221" s="2">
        <f t="shared" si="117"/>
        <v>3784423.3663720433</v>
      </c>
      <c r="BT221" s="2">
        <f t="shared" si="117"/>
        <v>3719546.036577615</v>
      </c>
      <c r="BU221" s="2">
        <f t="shared" si="117"/>
        <v>3654759.6530946083</v>
      </c>
      <c r="BV221" s="2">
        <f t="shared" si="117"/>
        <v>3589192.1382006425</v>
      </c>
      <c r="BW221" s="2">
        <f t="shared" si="117"/>
        <v>3523907.6396332942</v>
      </c>
      <c r="BX221" s="2">
        <f t="shared" si="117"/>
        <v>3458898.2249970976</v>
      </c>
      <c r="BY221" s="2">
        <f t="shared" si="117"/>
        <v>3394155.9098946848</v>
      </c>
      <c r="BZ221" s="2">
        <f t="shared" si="117"/>
        <v>3329673.2904293523</v>
      </c>
      <c r="CA221" s="2">
        <f t="shared" si="117"/>
        <v>3260619.0853067264</v>
      </c>
      <c r="CB221" s="2">
        <f t="shared" si="117"/>
        <v>3191832.0612243819</v>
      </c>
      <c r="CC221" s="2">
        <f t="shared" si="117"/>
        <v>3123437.2268405296</v>
      </c>
      <c r="CD221" s="2">
        <f t="shared" si="117"/>
        <v>3055333.2693705373</v>
      </c>
      <c r="CE221" s="2">
        <f t="shared" si="117"/>
        <v>2987509.9119999609</v>
      </c>
      <c r="CF221" s="2">
        <f t="shared" si="117"/>
        <v>2916320.1161718559</v>
      </c>
      <c r="CG221" s="2">
        <f t="shared" si="117"/>
        <v>2845448.0844293102</v>
      </c>
      <c r="CH221" s="2">
        <f t="shared" si="117"/>
        <v>2774882.783409752</v>
      </c>
      <c r="CI221" s="2">
        <f t="shared" si="117"/>
        <v>2704613.1586823994</v>
      </c>
      <c r="CJ221" s="2">
        <f t="shared" si="117"/>
        <v>2634629.0492647807</v>
      </c>
      <c r="CK221" s="2">
        <f t="shared" si="117"/>
        <v>2561054.2503287923</v>
      </c>
      <c r="CL221" s="2">
        <f t="shared" si="117"/>
        <v>2486962.6568859075</v>
      </c>
      <c r="CM221" s="2">
        <f t="shared" si="117"/>
        <v>2413398.6315080384</v>
      </c>
      <c r="CN221" s="2">
        <f t="shared" si="117"/>
        <v>2340205.8861055602</v>
      </c>
      <c r="CO221" s="2">
        <f t="shared" si="117"/>
        <v>2267370.7598384195</v>
      </c>
      <c r="CP221" s="2">
        <f t="shared" si="117"/>
        <v>2193694.574348765</v>
      </c>
      <c r="CQ221" s="2">
        <f t="shared" si="117"/>
        <v>2120378.76807317</v>
      </c>
      <c r="CR221" s="2">
        <f t="shared" si="117"/>
        <v>2047409.473976857</v>
      </c>
      <c r="CS221" s="2">
        <f t="shared" si="117"/>
        <v>1974772.8769646315</v>
      </c>
      <c r="CT221" s="2">
        <f t="shared" si="117"/>
        <v>1913396.9137223689</v>
      </c>
    </row>
    <row r="223" spans="4:98">
      <c r="D223" s="2">
        <f>D213</f>
        <v>0.26689176779537854</v>
      </c>
      <c r="E223" s="2">
        <f t="shared" ref="E223:AH224" si="118">E213</f>
        <v>0</v>
      </c>
      <c r="F223" s="2">
        <f t="shared" si="118"/>
        <v>0</v>
      </c>
      <c r="G223" s="2">
        <f t="shared" si="118"/>
        <v>0</v>
      </c>
      <c r="H223" s="2">
        <f t="shared" si="118"/>
        <v>0</v>
      </c>
      <c r="I223" s="2">
        <f t="shared" si="118"/>
        <v>0</v>
      </c>
      <c r="J223" s="2">
        <f t="shared" si="118"/>
        <v>0</v>
      </c>
      <c r="K223" s="2">
        <f t="shared" si="118"/>
        <v>0</v>
      </c>
      <c r="L223" s="2">
        <f t="shared" si="118"/>
        <v>0</v>
      </c>
      <c r="M223" s="2">
        <f t="shared" si="118"/>
        <v>0</v>
      </c>
      <c r="N223" s="2">
        <f t="shared" si="118"/>
        <v>5.8011503323276863E-2</v>
      </c>
      <c r="O223" s="2">
        <f t="shared" si="118"/>
        <v>0</v>
      </c>
      <c r="P223" s="2">
        <f t="shared" si="118"/>
        <v>0</v>
      </c>
      <c r="Q223" s="2">
        <f t="shared" si="118"/>
        <v>0</v>
      </c>
      <c r="R223" s="2">
        <f t="shared" si="118"/>
        <v>0</v>
      </c>
      <c r="S223" s="2">
        <f t="shared" si="118"/>
        <v>0</v>
      </c>
      <c r="T223" s="2">
        <f t="shared" si="118"/>
        <v>0</v>
      </c>
      <c r="U223" s="2">
        <f t="shared" si="118"/>
        <v>0</v>
      </c>
      <c r="V223" s="2">
        <f t="shared" si="118"/>
        <v>0</v>
      </c>
      <c r="W223" s="2">
        <f t="shared" si="118"/>
        <v>0</v>
      </c>
      <c r="X223" s="2">
        <f t="shared" si="118"/>
        <v>0.11436343809152583</v>
      </c>
      <c r="Y223" s="2">
        <f t="shared" si="118"/>
        <v>0</v>
      </c>
      <c r="Z223" s="2">
        <f t="shared" si="118"/>
        <v>0</v>
      </c>
      <c r="AA223" s="2">
        <f t="shared" si="118"/>
        <v>0</v>
      </c>
      <c r="AB223" s="2">
        <f t="shared" si="118"/>
        <v>0</v>
      </c>
      <c r="AC223" s="2">
        <f t="shared" si="118"/>
        <v>0</v>
      </c>
      <c r="AD223" s="2">
        <f t="shared" si="118"/>
        <v>0</v>
      </c>
      <c r="AE223" s="2">
        <f t="shared" si="118"/>
        <v>0</v>
      </c>
      <c r="AF223" s="2">
        <f t="shared" si="118"/>
        <v>0</v>
      </c>
      <c r="AG223" s="2">
        <f t="shared" si="118"/>
        <v>0</v>
      </c>
      <c r="AH223" s="2">
        <f t="shared" si="118"/>
        <v>0</v>
      </c>
      <c r="AJ223" s="2">
        <f>AJ213</f>
        <v>0.12495271779444306</v>
      </c>
      <c r="AK223" s="2">
        <f t="shared" ref="AK223:BN224" si="119">AK213</f>
        <v>0</v>
      </c>
      <c r="AL223" s="2">
        <f t="shared" si="119"/>
        <v>0</v>
      </c>
      <c r="AM223" s="2">
        <f t="shared" si="119"/>
        <v>0</v>
      </c>
      <c r="AN223" s="2">
        <f t="shared" si="119"/>
        <v>0</v>
      </c>
      <c r="AO223" s="2">
        <f t="shared" si="119"/>
        <v>0</v>
      </c>
      <c r="AP223" s="2">
        <f t="shared" si="119"/>
        <v>0</v>
      </c>
      <c r="AQ223" s="2">
        <f t="shared" si="119"/>
        <v>0</v>
      </c>
      <c r="AR223" s="2">
        <f t="shared" si="119"/>
        <v>0</v>
      </c>
      <c r="AS223" s="2">
        <f t="shared" si="119"/>
        <v>0</v>
      </c>
      <c r="AT223" s="2">
        <f t="shared" si="119"/>
        <v>0</v>
      </c>
      <c r="AU223" s="2">
        <f t="shared" si="119"/>
        <v>0</v>
      </c>
      <c r="AV223" s="2">
        <f t="shared" si="119"/>
        <v>0</v>
      </c>
      <c r="AW223" s="2">
        <f t="shared" si="119"/>
        <v>0</v>
      </c>
      <c r="AX223" s="2">
        <f t="shared" si="119"/>
        <v>0</v>
      </c>
      <c r="AY223" s="2">
        <f t="shared" si="119"/>
        <v>0</v>
      </c>
      <c r="AZ223" s="2">
        <f t="shared" si="119"/>
        <v>0</v>
      </c>
      <c r="BA223" s="2">
        <f t="shared" si="119"/>
        <v>0</v>
      </c>
      <c r="BB223" s="2">
        <f t="shared" si="119"/>
        <v>0</v>
      </c>
      <c r="BC223" s="2">
        <f t="shared" si="119"/>
        <v>0</v>
      </c>
      <c r="BD223" s="2">
        <f t="shared" si="119"/>
        <v>0</v>
      </c>
      <c r="BE223" s="2">
        <f t="shared" si="119"/>
        <v>0</v>
      </c>
      <c r="BF223" s="2">
        <f t="shared" si="119"/>
        <v>0</v>
      </c>
      <c r="BG223" s="2">
        <f t="shared" si="119"/>
        <v>0</v>
      </c>
      <c r="BH223" s="2">
        <f t="shared" si="119"/>
        <v>0</v>
      </c>
      <c r="BI223" s="2">
        <f t="shared" si="119"/>
        <v>0</v>
      </c>
      <c r="BJ223" s="2">
        <f t="shared" si="119"/>
        <v>0</v>
      </c>
      <c r="BK223" s="2">
        <f t="shared" si="119"/>
        <v>0</v>
      </c>
      <c r="BL223" s="2">
        <f t="shared" si="119"/>
        <v>0</v>
      </c>
      <c r="BM223" s="2">
        <f t="shared" si="119"/>
        <v>0</v>
      </c>
      <c r="BN223" s="2">
        <f t="shared" si="119"/>
        <v>0</v>
      </c>
      <c r="BP223" s="2">
        <f>BP213</f>
        <v>0.3918444855898216</v>
      </c>
      <c r="BQ223" s="2">
        <f t="shared" ref="BQ223:CT224" si="120">BQ213</f>
        <v>0</v>
      </c>
      <c r="BR223" s="2">
        <f t="shared" si="120"/>
        <v>0</v>
      </c>
      <c r="BS223" s="2">
        <f t="shared" si="120"/>
        <v>0</v>
      </c>
      <c r="BT223" s="2">
        <f t="shared" si="120"/>
        <v>0</v>
      </c>
      <c r="BU223" s="2">
        <f t="shared" si="120"/>
        <v>0</v>
      </c>
      <c r="BV223" s="2">
        <f t="shared" si="120"/>
        <v>0</v>
      </c>
      <c r="BW223" s="2">
        <f t="shared" si="120"/>
        <v>0</v>
      </c>
      <c r="BX223" s="2">
        <f t="shared" si="120"/>
        <v>0</v>
      </c>
      <c r="BY223" s="2">
        <f t="shared" si="120"/>
        <v>0</v>
      </c>
      <c r="BZ223" s="2">
        <f t="shared" si="120"/>
        <v>5.8011503323276863E-2</v>
      </c>
      <c r="CA223" s="2">
        <f t="shared" si="120"/>
        <v>0</v>
      </c>
      <c r="CB223" s="2">
        <f t="shared" si="120"/>
        <v>0</v>
      </c>
      <c r="CC223" s="2">
        <f t="shared" si="120"/>
        <v>0</v>
      </c>
      <c r="CD223" s="2">
        <f t="shared" si="120"/>
        <v>0</v>
      </c>
      <c r="CE223" s="2">
        <f t="shared" si="120"/>
        <v>0</v>
      </c>
      <c r="CF223" s="2">
        <f t="shared" si="120"/>
        <v>0</v>
      </c>
      <c r="CG223" s="2">
        <f t="shared" si="120"/>
        <v>0</v>
      </c>
      <c r="CH223" s="2">
        <f t="shared" si="120"/>
        <v>0</v>
      </c>
      <c r="CI223" s="2">
        <f t="shared" si="120"/>
        <v>0</v>
      </c>
      <c r="CJ223" s="2">
        <f t="shared" si="120"/>
        <v>0.11436343809152583</v>
      </c>
      <c r="CK223" s="2">
        <f t="shared" si="120"/>
        <v>0</v>
      </c>
      <c r="CL223" s="2">
        <f t="shared" si="120"/>
        <v>0</v>
      </c>
      <c r="CM223" s="2">
        <f t="shared" si="120"/>
        <v>0</v>
      </c>
      <c r="CN223" s="2">
        <f t="shared" si="120"/>
        <v>0</v>
      </c>
      <c r="CO223" s="2">
        <f t="shared" si="120"/>
        <v>0</v>
      </c>
      <c r="CP223" s="2">
        <f t="shared" si="120"/>
        <v>0</v>
      </c>
      <c r="CQ223" s="2">
        <f t="shared" si="120"/>
        <v>0</v>
      </c>
      <c r="CR223" s="2">
        <f t="shared" si="120"/>
        <v>0</v>
      </c>
      <c r="CS223" s="2">
        <f t="shared" si="120"/>
        <v>0</v>
      </c>
      <c r="CT223" s="2">
        <f t="shared" si="120"/>
        <v>0</v>
      </c>
    </row>
    <row r="224" spans="4:98">
      <c r="D224" s="2">
        <f>D214</f>
        <v>0.63400706165384757</v>
      </c>
      <c r="E224" s="2">
        <f t="shared" si="118"/>
        <v>0</v>
      </c>
      <c r="F224" s="2">
        <f t="shared" si="118"/>
        <v>0</v>
      </c>
      <c r="G224" s="2">
        <f t="shared" si="118"/>
        <v>0</v>
      </c>
      <c r="H224" s="2">
        <f t="shared" si="118"/>
        <v>0</v>
      </c>
      <c r="I224" s="2">
        <f t="shared" si="118"/>
        <v>0</v>
      </c>
      <c r="J224" s="2">
        <f t="shared" si="118"/>
        <v>0</v>
      </c>
      <c r="K224" s="2">
        <f t="shared" si="118"/>
        <v>0</v>
      </c>
      <c r="L224" s="2">
        <f t="shared" si="118"/>
        <v>0</v>
      </c>
      <c r="M224" s="2">
        <f t="shared" si="118"/>
        <v>0</v>
      </c>
      <c r="N224" s="2">
        <f t="shared" si="118"/>
        <v>0.29811027411355245</v>
      </c>
      <c r="O224" s="2">
        <f t="shared" si="118"/>
        <v>0</v>
      </c>
      <c r="P224" s="2">
        <f t="shared" si="118"/>
        <v>0</v>
      </c>
      <c r="Q224" s="2">
        <f t="shared" si="118"/>
        <v>0</v>
      </c>
      <c r="R224" s="2">
        <f t="shared" si="118"/>
        <v>0</v>
      </c>
      <c r="S224" s="2">
        <f t="shared" si="118"/>
        <v>0</v>
      </c>
      <c r="T224" s="2">
        <f t="shared" si="118"/>
        <v>0</v>
      </c>
      <c r="U224" s="2">
        <f t="shared" si="118"/>
        <v>0</v>
      </c>
      <c r="V224" s="2">
        <f t="shared" si="118"/>
        <v>0</v>
      </c>
      <c r="W224" s="2">
        <f t="shared" si="118"/>
        <v>0</v>
      </c>
      <c r="X224" s="2">
        <f t="shared" si="118"/>
        <v>0.58769233557085598</v>
      </c>
      <c r="Y224" s="2">
        <f t="shared" si="118"/>
        <v>0</v>
      </c>
      <c r="Z224" s="2">
        <f t="shared" si="118"/>
        <v>0</v>
      </c>
      <c r="AA224" s="2">
        <f t="shared" si="118"/>
        <v>0</v>
      </c>
      <c r="AB224" s="2">
        <f t="shared" si="118"/>
        <v>0</v>
      </c>
      <c r="AC224" s="2">
        <f t="shared" si="118"/>
        <v>0</v>
      </c>
      <c r="AD224" s="2">
        <f t="shared" si="118"/>
        <v>0</v>
      </c>
      <c r="AE224" s="2">
        <f t="shared" si="118"/>
        <v>0</v>
      </c>
      <c r="AF224" s="2">
        <f t="shared" si="118"/>
        <v>0</v>
      </c>
      <c r="AG224" s="2">
        <f t="shared" si="118"/>
        <v>0</v>
      </c>
      <c r="AH224" s="2">
        <f t="shared" si="118"/>
        <v>0</v>
      </c>
      <c r="AJ224" s="2">
        <f>AJ214</f>
        <v>0.24131083228435238</v>
      </c>
      <c r="AK224" s="2">
        <f t="shared" si="119"/>
        <v>0</v>
      </c>
      <c r="AL224" s="2">
        <f t="shared" si="119"/>
        <v>0</v>
      </c>
      <c r="AM224" s="2">
        <f t="shared" si="119"/>
        <v>0</v>
      </c>
      <c r="AN224" s="2">
        <f t="shared" si="119"/>
        <v>0</v>
      </c>
      <c r="AO224" s="2">
        <f t="shared" si="119"/>
        <v>0</v>
      </c>
      <c r="AP224" s="2">
        <f t="shared" si="119"/>
        <v>0</v>
      </c>
      <c r="AQ224" s="2">
        <f t="shared" si="119"/>
        <v>0</v>
      </c>
      <c r="AR224" s="2">
        <f t="shared" si="119"/>
        <v>0</v>
      </c>
      <c r="AS224" s="2">
        <f t="shared" si="119"/>
        <v>0</v>
      </c>
      <c r="AT224" s="2">
        <f t="shared" si="119"/>
        <v>0.27767730849971844</v>
      </c>
      <c r="AU224" s="2">
        <f t="shared" si="119"/>
        <v>0</v>
      </c>
      <c r="AV224" s="2">
        <f t="shared" si="119"/>
        <v>0</v>
      </c>
      <c r="AW224" s="2">
        <f t="shared" si="119"/>
        <v>0</v>
      </c>
      <c r="AX224" s="2">
        <f t="shared" si="119"/>
        <v>0</v>
      </c>
      <c r="AY224" s="2">
        <f t="shared" si="119"/>
        <v>0</v>
      </c>
      <c r="AZ224" s="2">
        <f t="shared" si="119"/>
        <v>0</v>
      </c>
      <c r="BA224" s="2">
        <f t="shared" si="119"/>
        <v>0</v>
      </c>
      <c r="BB224" s="2">
        <f t="shared" si="119"/>
        <v>0</v>
      </c>
      <c r="BC224" s="2">
        <f t="shared" si="119"/>
        <v>0</v>
      </c>
      <c r="BD224" s="2">
        <f t="shared" si="119"/>
        <v>0.21421990279490166</v>
      </c>
      <c r="BE224" s="2">
        <f t="shared" si="119"/>
        <v>0</v>
      </c>
      <c r="BF224" s="2">
        <f t="shared" si="119"/>
        <v>0</v>
      </c>
      <c r="BG224" s="2">
        <f t="shared" si="119"/>
        <v>0</v>
      </c>
      <c r="BH224" s="2">
        <f t="shared" si="119"/>
        <v>0</v>
      </c>
      <c r="BI224" s="2">
        <f t="shared" si="119"/>
        <v>0</v>
      </c>
      <c r="BJ224" s="2">
        <f t="shared" si="119"/>
        <v>0</v>
      </c>
      <c r="BK224" s="2">
        <f t="shared" si="119"/>
        <v>0</v>
      </c>
      <c r="BL224" s="2">
        <f t="shared" si="119"/>
        <v>0</v>
      </c>
      <c r="BM224" s="2">
        <f t="shared" si="119"/>
        <v>0</v>
      </c>
      <c r="BN224" s="2">
        <f t="shared" si="119"/>
        <v>0</v>
      </c>
      <c r="BP224" s="2">
        <f>BP214</f>
        <v>0.87531789393819992</v>
      </c>
      <c r="BQ224" s="2">
        <f t="shared" si="120"/>
        <v>0</v>
      </c>
      <c r="BR224" s="2">
        <f t="shared" si="120"/>
        <v>0</v>
      </c>
      <c r="BS224" s="2">
        <f t="shared" si="120"/>
        <v>0</v>
      </c>
      <c r="BT224" s="2">
        <f t="shared" si="120"/>
        <v>0</v>
      </c>
      <c r="BU224" s="2">
        <f t="shared" si="120"/>
        <v>0</v>
      </c>
      <c r="BV224" s="2">
        <f t="shared" si="120"/>
        <v>0</v>
      </c>
      <c r="BW224" s="2">
        <f t="shared" si="120"/>
        <v>0</v>
      </c>
      <c r="BX224" s="2">
        <f t="shared" si="120"/>
        <v>0</v>
      </c>
      <c r="BY224" s="2">
        <f t="shared" si="120"/>
        <v>0</v>
      </c>
      <c r="BZ224" s="2">
        <f t="shared" si="120"/>
        <v>0.5757875826132709</v>
      </c>
      <c r="CA224" s="2">
        <f t="shared" si="120"/>
        <v>0</v>
      </c>
      <c r="CB224" s="2">
        <f t="shared" si="120"/>
        <v>0</v>
      </c>
      <c r="CC224" s="2">
        <f t="shared" si="120"/>
        <v>0</v>
      </c>
      <c r="CD224" s="2">
        <f t="shared" si="120"/>
        <v>0</v>
      </c>
      <c r="CE224" s="2">
        <f t="shared" si="120"/>
        <v>0</v>
      </c>
      <c r="CF224" s="2">
        <f t="shared" si="120"/>
        <v>0</v>
      </c>
      <c r="CG224" s="2">
        <f t="shared" si="120"/>
        <v>0</v>
      </c>
      <c r="CH224" s="2">
        <f t="shared" si="120"/>
        <v>0</v>
      </c>
      <c r="CI224" s="2">
        <f t="shared" si="120"/>
        <v>0</v>
      </c>
      <c r="CJ224" s="2">
        <f t="shared" si="120"/>
        <v>0.80191223836575765</v>
      </c>
      <c r="CK224" s="2">
        <f t="shared" si="120"/>
        <v>0</v>
      </c>
      <c r="CL224" s="2">
        <f t="shared" si="120"/>
        <v>0</v>
      </c>
      <c r="CM224" s="2">
        <f t="shared" si="120"/>
        <v>0</v>
      </c>
      <c r="CN224" s="2">
        <f t="shared" si="120"/>
        <v>0</v>
      </c>
      <c r="CO224" s="2">
        <f t="shared" si="120"/>
        <v>0</v>
      </c>
      <c r="CP224" s="2">
        <f t="shared" si="120"/>
        <v>0</v>
      </c>
      <c r="CQ224" s="2">
        <f t="shared" si="120"/>
        <v>0</v>
      </c>
      <c r="CR224" s="2">
        <f t="shared" si="120"/>
        <v>0</v>
      </c>
      <c r="CS224" s="2">
        <f t="shared" si="120"/>
        <v>0</v>
      </c>
      <c r="CT224" s="2">
        <f t="shared" si="120"/>
        <v>0</v>
      </c>
    </row>
    <row r="225" spans="4:98">
      <c r="D225" s="2" cm="1">
        <f t="array" ref="D225">-(D95-D92+D105-D102+D115-D112+_xlfn.IFS(D127&lt;0, -D122, D127-D122&lt;=0,D127-D122, else, D122)+D139-D134)</f>
        <v>0.1098002764622501</v>
      </c>
      <c r="E225" s="2" cm="1">
        <f t="array" ref="E225">-(E95-E92+E105-E102+E115-E112+_xlfn.IFS(E127&lt;0, -E122, E127-E122&lt;=0,E127-E122, else, E122)+E139-E134)</f>
        <v>1.0297841709007827E-2</v>
      </c>
      <c r="F225" s="2" cm="1">
        <f t="array" ref="F225">-(F95-F92+F105-F102+F115-F112+_xlfn.IFS(F127&lt;0, -F122, F127-F122&lt;=0,F127-F122, else, F122)+F139-F134)</f>
        <v>3.6648170114600198E-2</v>
      </c>
      <c r="G225" s="2" cm="1">
        <f t="array" ref="G225">-(G95-G92+G105-G102+G115-G112+_xlfn.IFS(G127&lt;0, -G122, G127-G122&lt;=0,G127-G122, else, G122)+G139-G134)</f>
        <v>6.2729322194037485E-2</v>
      </c>
      <c r="H225" s="2" cm="1">
        <f t="array" ref="H225">-(H95-H92+H105-H102+H115-H112+_xlfn.IFS(H127&lt;0, -H122, H127-H122&lt;=0,H127-H122, else, H122)+H139-H134)</f>
        <v>8.8547837971240106E-2</v>
      </c>
      <c r="I225" s="2" cm="1">
        <f t="array" ref="I225">-(I95-I92+I105-I102+I115-I112+_xlfn.IFS(I127&lt;0, -I122, I127-I122&lt;=0,I127-I122, else, I122)+I139-I134)</f>
        <v>0.11411045483709059</v>
      </c>
      <c r="J225" s="2" cm="1">
        <f t="array" ref="J225">-(J95-J92+J105-J102+J115-J112+_xlfn.IFS(J127&lt;0, -J122, J127-J122&lt;=0,J127-J122, else, J122)+J139-J134)</f>
        <v>0.14032176271888375</v>
      </c>
      <c r="K225" s="2" cm="1">
        <f t="array" ref="K225">-(K95-K92+K105-K102+K115-K112+_xlfn.IFS(K127&lt;0, -K122, K127-K122&lt;=0,K127-K122, else, K122)+K139-K134)</f>
        <v>0.16602492249100687</v>
      </c>
      <c r="L225" s="2" cm="1">
        <f t="array" ref="L225">-(L95-L92+L105-L102+L115-L112+_xlfn.IFS(L127&lt;0, -L122, L127-L122&lt;=0,L127-L122, else, L122)+L139-L134)</f>
        <v>0.19122266177324665</v>
      </c>
      <c r="M225" s="2" cm="1">
        <f t="array" ref="M225">-(M95-M92+M105-M102+M115-M112+_xlfn.IFS(M127&lt;0, -M122, M127-M122&lt;=0,M127-M122, else, M122)+M139-M134)</f>
        <v>0.21591783959974342</v>
      </c>
      <c r="N225" s="2" cm="1">
        <f t="array" ref="N225">-(N95-N92+N105-N102+N115-N112+_xlfn.IFS(N127&lt;0, -N122, N127-N122&lt;=0,N127-N122, else, N122)+N139-N134)</f>
        <v>0.10116470580320591</v>
      </c>
      <c r="O225" s="2" cm="1">
        <f t="array" ref="O225">-(O95-O92+O105-O102+O115-O112+_xlfn.IFS(O127&lt;0, -O122, O127-O122&lt;=0,O127-O122, else, O122)+O139-O134)</f>
        <v>0.25768066368169729</v>
      </c>
      <c r="P225" s="2" cm="1">
        <f t="array" ref="P225">-(P95-P92+P105-P102+P115-P112+_xlfn.IFS(P127&lt;0, -P122, P127-P122&lt;=0,P127-P122, else, P122)+P139-P134)</f>
        <v>0.27444149548858121</v>
      </c>
      <c r="Q225" s="2" cm="1">
        <f t="array" ref="Q225">-(Q95-Q92+Q105-Q102+Q115-Q112+_xlfn.IFS(Q127&lt;0, -Q122, Q127-Q122&lt;=0,Q127-Q122, else, Q122)+Q139-Q134)</f>
        <v>0.29052477212882732</v>
      </c>
      <c r="R225" s="2" cm="1">
        <f t="array" ref="R225">-(R95-R92+R105-R102+R115-R112+_xlfn.IFS(R127&lt;0, -R122, R127-R122&lt;=0,R127-R122, else, R122)+R139-R134)</f>
        <v>0.30591461165419542</v>
      </c>
      <c r="S225" s="2" cm="1">
        <f t="array" ref="S225">-(S95-S92+S105-S102+S115-S112+_xlfn.IFS(S127&lt;0, -S122, S127-S122&lt;=0,S127-S122, else, S122)+S139-S134)</f>
        <v>0.32062262993871471</v>
      </c>
      <c r="T225" s="2" cm="1">
        <f t="array" ref="T225">-(T95-T92+T105-T102+T115-T112+_xlfn.IFS(T127&lt;0, -T122, T127-T122&lt;=0,T127-T122, else, T122)+T139-T134)</f>
        <v>0.33810298035977715</v>
      </c>
      <c r="U225" s="2" cm="1">
        <f t="array" ref="U225">-(U95-U92+U105-U102+U115-U112+_xlfn.IFS(U127&lt;0, -U122, U127-U122&lt;=0,U127-U122, else, U122)+U139-U134)</f>
        <v>0.35484674197675958</v>
      </c>
      <c r="V225" s="2" cm="1">
        <f t="array" ref="V225">-(V95-V92+V105-V102+V115-V112+_xlfn.IFS(V127&lt;0, -V122, V127-V122&lt;=0,V127-V122, else, V122)+V139-V134)</f>
        <v>0.37086788779926372</v>
      </c>
      <c r="W225" s="2" cm="1">
        <f t="array" ref="W225">-(W95-W92+W105-W102+W115-W112+_xlfn.IFS(W127&lt;0, -W122, W127-W122&lt;=0,W127-W122, else, W122)+W139-W134)</f>
        <v>0.38618079152851414</v>
      </c>
      <c r="X225" s="2" cm="1">
        <f t="array" ref="X225">-(X95-X92+X105-X102+X115-X112+_xlfn.IFS(X127&lt;0, -X122, X127-X122&lt;=0,X127-X122, else, X122)+X139-X134)</f>
        <v>0.40080023716602364</v>
      </c>
      <c r="Y225" s="2" cm="1">
        <f t="array" ref="Y225">-(Y95-Y92+Y105-Y102+Y115-Y112+_xlfn.IFS(Y127&lt;0, -Y122, Y127-Y122&lt;=0,Y127-Y122, else, Y122)+Y139-Y134)</f>
        <v>0.41597709299176666</v>
      </c>
      <c r="Z225" s="2" cm="1">
        <f t="array" ref="Z225">-(Z95-Z92+Z105-Z102+Z115-Z112+_xlfn.IFS(Z127&lt;0, -Z122, Z127-Z122&lt;=0,Z127-Z122, else, Z122)+Z139-Z134)</f>
        <v>0.43034636907047596</v>
      </c>
      <c r="AA225" s="2" cm="1">
        <f t="array" ref="AA225">-(AA95-AA92+AA105-AA102+AA115-AA112+_xlfn.IFS(AA127&lt;0, -AA122, AA127-AA122&lt;=0,AA127-AA122, else, AA122)+AA139-AA134)</f>
        <v>0.4436260975987677</v>
      </c>
      <c r="AB225" s="2" cm="1">
        <f t="array" ref="AB225">-(AB95-AB92+AB105-AB102+AB115-AB112+_xlfn.IFS(AB127&lt;0, -AB122, AB127-AB122&lt;=0,AB127-AB122, else, AB122)+AB139-AB134)</f>
        <v>0.45588175227679917</v>
      </c>
      <c r="AC225" s="2" cm="1">
        <f t="array" ref="AC225">-(AC95-AC92+AC105-AC102+AC115-AC112+_xlfn.IFS(AC127&lt;0, -AC122, AC127-AC122&lt;=0,AC127-AC122, else, AC122)+AC139-AC134)</f>
        <v>0.46712314897455709</v>
      </c>
      <c r="AD225" s="2" cm="1">
        <f t="array" ref="AD225">-(AD95-AD92+AD105-AD102+AD115-AD112+_xlfn.IFS(AD127&lt;0, -AD122, AD127-AD122&lt;=0,AD127-AD122, else, AD122)+AD139-AD134)</f>
        <v>0.47842498040630066</v>
      </c>
      <c r="AE225" s="2" cm="1">
        <f t="array" ref="AE225">-(AE95-AE92+AE105-AE102+AE115-AE112+_xlfn.IFS(AE127&lt;0, -AE122, AE127-AE122&lt;=0,AE127-AE122, else, AE122)+AE139-AE134)</f>
        <v>0.48869598087683419</v>
      </c>
      <c r="AF225" s="2" cm="1">
        <f t="array" ref="AF225">-(AF95-AF92+AF105-AF102+AF115-AF112+_xlfn.IFS(AF127&lt;0, -AF122, AF127-AF122&lt;=0,AF127-AF122, else, AF122)+AF139-AF134)</f>
        <v>0.49794714201738466</v>
      </c>
      <c r="AG225" s="2" cm="1">
        <f t="array" ref="AG225">-(AG95-AG92+AG105-AG102+AG115-AG112+_xlfn.IFS(AG127&lt;0, -AG122, AG127-AG122&lt;=0,AG127-AG122, else, AG122)+AG139-AG134)</f>
        <v>0.50618971959349812</v>
      </c>
      <c r="AH225" s="2" cm="1">
        <f t="array" ref="AH225">-(AH95-AH92+AH105-AH102+AH115-AH112+_xlfn.IFS(AH127&lt;0, -AH122, AH127-AH122&lt;=0,AH127-AH122, else, AH122)+AH139-AH134)</f>
        <v>0.51343524004834318</v>
      </c>
      <c r="AI225" s="2"/>
      <c r="AJ225" s="2" cm="1">
        <f t="array" ref="AJ225">-(AJ95-AJ92+AJ105-AJ102+AJ115-AJ112+_xlfn.IFS(AJ127&lt;0, -AJ122, AJ127-AJ122&lt;=0,AJ127-AJ122, else, AJ122)+AJ139-AJ134)</f>
        <v>0.18303174531561056</v>
      </c>
      <c r="AK225" s="2" cm="1">
        <f t="array" ref="AK225">-(AK95-AK92+AK105-AK102+AK115-AK112+_xlfn.IFS(AK127&lt;0, -AK122, AK127-AK122&lt;=0,AK127-AK122, else, AK122)+AK139-AK134)</f>
        <v>0.11861129571716533</v>
      </c>
      <c r="AL225" s="2" cm="1">
        <f t="array" ref="AL225">-(AL95-AL92+AL105-AL102+AL115-AL112+_xlfn.IFS(AL127&lt;0, -AL122, AL127-AL122&lt;=0,AL127-AL122, else, AL122)+AL139-AL134)</f>
        <v>0.11889423473596233</v>
      </c>
      <c r="AM225" s="2" cm="1">
        <f t="array" ref="AM225">-(AM95-AM92+AM105-AM102+AM115-AM112+_xlfn.IFS(AM127&lt;0, -AM122, AM127-AM122&lt;=0,AM127-AM122, else, AM122)+AM139-AM134)</f>
        <v>0.11910287485296644</v>
      </c>
      <c r="AN225" s="2" cm="1">
        <f t="array" ref="AN225">-(AN95-AN92+AN105-AN102+AN115-AN112+_xlfn.IFS(AN127&lt;0, -AN122, AN127-AN122&lt;=0,AN127-AN122, else, AN122)+AN139-AN134)</f>
        <v>0.11923632021068231</v>
      </c>
      <c r="AO225" s="2" cm="1">
        <f t="array" ref="AO225">-(AO95-AO92+AO105-AO102+AO115-AO112+_xlfn.IFS(AO127&lt;0, -AO122, AO127-AO122&lt;=0,AO127-AO122, else, AO122)+AO139-AO134)</f>
        <v>0.11929368230705956</v>
      </c>
      <c r="AP225" s="2" cm="1">
        <f t="array" ref="AP225">-(AP95-AP92+AP105-AP102+AP115-AP112+_xlfn.IFS(AP127&lt;0, -AP122, AP127-AP122&lt;=0,AP127-AP122, else, AP122)+AP139-AP134)</f>
        <v>0.11969244161873455</v>
      </c>
      <c r="AQ225" s="2" cm="1">
        <f t="array" ref="AQ225">-(AQ95-AQ92+AQ105-AQ102+AQ115-AQ112+_xlfn.IFS(AQ127&lt;0, -AQ122, AQ127-AQ122&lt;=0,AQ127-AQ122, else, AQ122)+AQ139-AQ134)</f>
        <v>0.12000226287924798</v>
      </c>
      <c r="AR225" s="2" cm="1">
        <f t="array" ref="AR225">-(AR95-AR92+AR105-AR102+AR115-AR112+_xlfn.IFS(AR127&lt;0, -AR122, AR127-AR122&lt;=0,AR127-AR122, else, AR122)+AR139-AR134)</f>
        <v>0.12022200579557663</v>
      </c>
      <c r="AS225" s="2" cm="1">
        <f t="array" ref="AS225">-(AS95-AS92+AS105-AS102+AS115-AS112+_xlfn.IFS(AS127&lt;0, -AS122, AS127-AS122&lt;=0,AS127-AS122, else, AS122)+AS139-AS134)</f>
        <v>0.12035053334886864</v>
      </c>
      <c r="AT225" s="2" cm="1">
        <f t="array" ref="AT225">-(AT95-AT92+AT105-AT102+AT115-AT112+_xlfn.IFS(AT127&lt;0, -AT122, AT127-AT122&lt;=0,AT127-AT122, else, AT122)+AT139-AT134)</f>
        <v>8.8059611591662423E-2</v>
      </c>
      <c r="AU225" s="2" cm="1">
        <f t="array" ref="AU225">-(AU95-AU92+AU105-AU102+AU115-AU112+_xlfn.IFS(AU127&lt;0, -AU122, AU127-AU122&lt;=0,AU127-AU122, else, AU122)+AU139-AU134)</f>
        <v>0.12095980817941027</v>
      </c>
      <c r="AV225" s="2" cm="1">
        <f t="array" ref="AV225">-(AV95-AV92+AV105-AV102+AV115-AV112+_xlfn.IFS(AV127&lt;0, -AV122, AV127-AV122&lt;=0,AV127-AV122, else, AV122)+AV139-AV134)</f>
        <v>0.12135505884932818</v>
      </c>
      <c r="AW225" s="2" cm="1">
        <f t="array" ref="AW225">-(AW95-AW92+AW105-AW102+AW115-AW112+_xlfn.IFS(AW127&lt;0, -AW122, AW127-AW122&lt;=0,AW127-AW122, else, AW122)+AW139-AW134)</f>
        <v>0.12159756055842319</v>
      </c>
      <c r="AX225" s="2" cm="1">
        <f t="array" ref="AX225">-(AX95-AX92+AX105-AX102+AX115-AX112+_xlfn.IFS(AX127&lt;0, -AX122, AX127-AX122&lt;=0,AX127-AX122, else, AX122)+AX139-AX134)</f>
        <v>0.12167621408961271</v>
      </c>
      <c r="AY225" s="2" cm="1">
        <f t="array" ref="AY225">-(AY95-AY92+AY105-AY102+AY115-AY112+_xlfn.IFS(AY127&lt;0, -AY122, AY127-AY122&lt;=0,AY127-AY122, else, AY122)+AY139-AY134)</f>
        <v>0.12159181962903676</v>
      </c>
      <c r="AZ225" s="2" cm="1">
        <f t="array" ref="AZ225">-(AZ95-AZ92+AZ105-AZ102+AZ115-AZ112+_xlfn.IFS(AZ127&lt;0, -AZ122, AZ127-AZ122&lt;=0,AZ127-AZ122, else, AZ122)+AZ139-AZ134)</f>
        <v>0.12245964511598556</v>
      </c>
      <c r="BA225" s="2" cm="1">
        <f t="array" ref="BA225">-(BA95-BA92+BA105-BA102+BA115-BA112+_xlfn.IFS(BA127&lt;0, -BA122, BA127-BA122&lt;=0,BA127-BA122, else, BA122)+BA139-BA134)</f>
        <v>0.12317594253838865</v>
      </c>
      <c r="BB225" s="2" cm="1">
        <f t="array" ref="BB225">-(BB95-BB92+BB105-BB102+BB115-BB112+_xlfn.IFS(BB127&lt;0, -BB122, BB127-BB122&lt;=0,BB127-BB122, else, BB122)+BB139-BB134)</f>
        <v>0.12374226960026091</v>
      </c>
      <c r="BC225" s="2" cm="1">
        <f t="array" ref="BC225">-(BC95-BC92+BC105-BC102+BC115-BC112+_xlfn.IFS(BC127&lt;0, -BC122, BC127-BC122&lt;=0,BC127-BC122, else, BC122)+BC139-BC134)</f>
        <v>0.12416028222454711</v>
      </c>
      <c r="BD225" s="2" cm="1">
        <f t="array" ref="BD225">-(BD95-BD92+BD105-BD102+BD115-BD112+_xlfn.IFS(BD127&lt;0, -BD122, BD127-BD122&lt;=0,BD127-BD122, else, BD122)+BD139-BD134)</f>
        <v>0.12443173669950369</v>
      </c>
      <c r="BE225" s="2" cm="1">
        <f t="array" ref="BE225">-(BE95-BE92+BE105-BE102+BE115-BE112+_xlfn.IFS(BE127&lt;0, -BE122, BE127-BE122&lt;=0,BE127-BE122, else, BE122)+BE139-BE134)</f>
        <v>0.12543935872714135</v>
      </c>
      <c r="BF225" s="2" cm="1">
        <f t="array" ref="BF225">-(BF95-BF92+BF105-BF102+BF115-BF112+_xlfn.IFS(BF127&lt;0, -BF122, BF127-BF122&lt;=0,BF127-BF122, else, BF122)+BF139-BF134)</f>
        <v>0.12589718212011086</v>
      </c>
      <c r="BG225" s="2" cm="1">
        <f t="array" ref="BG225">-(BG95-BG92+BG105-BG102+BG115-BG112+_xlfn.IFS(BG127&lt;0, -BG122, BG127-BG122&lt;=0,BG127-BG122, else, BG122)+BG139-BG134)</f>
        <v>0.12606219699407234</v>
      </c>
      <c r="BH225" s="2" cm="1">
        <f t="array" ref="BH225">-(BH95-BH92+BH105-BH102+BH115-BH112+_xlfn.IFS(BH127&lt;0, -BH122, BH127-BH122&lt;=0,BH127-BH122, else, BH122)+BH139-BH134)</f>
        <v>0.12595340543414935</v>
      </c>
      <c r="BI225" s="2" cm="1">
        <f t="array" ref="BI225">-(BI95-BI92+BI105-BI102+BI115-BI112+_xlfn.IFS(BI127&lt;0, -BI122, BI127-BI122&lt;=0,BI127-BI122, else, BI122)+BI139-BI134)</f>
        <v>0.12557535677803081</v>
      </c>
      <c r="BJ225" s="2" cm="1">
        <f t="array" ref="BJ225">-(BJ95-BJ92+BJ105-BJ102+BJ115-BJ112+_xlfn.IFS(BJ127&lt;0, -BJ122, BJ127-BJ122&lt;=0,BJ127-BJ122, else, BJ122)+BJ139-BJ134)</f>
        <v>0.12535998786292929</v>
      </c>
      <c r="BK225" s="2" cm="1">
        <f t="array" ref="BK225">-(BK95-BK92+BK105-BK102+BK115-BK112+_xlfn.IFS(BK127&lt;0, -BK122, BK127-BK122&lt;=0,BK127-BK122, else, BK122)+BK139-BK134)</f>
        <v>0.12488740704285595</v>
      </c>
      <c r="BL225" s="2" cm="1">
        <f t="array" ref="BL225">-(BL95-BL92+BL105-BL102+BL115-BL112+_xlfn.IFS(BL127&lt;0, -BL122, BL127-BL122&lt;=0,BL127-BL122, else, BL122)+BL139-BL134)</f>
        <v>0.12416307380516742</v>
      </c>
      <c r="BM225" s="2" cm="1">
        <f t="array" ref="BM225">-(BM95-BM92+BM105-BM102+BM115-BM112+_xlfn.IFS(BM127&lt;0, -BM122, BM127-BM122&lt;=0,BM127-BM122, else, BM122)+BM139-BM134)</f>
        <v>0.12319267031938197</v>
      </c>
      <c r="BN225" s="2" cm="1">
        <f t="array" ref="BN225">-(BN95-BN92+BN105-BN102+BN115-BN112+_xlfn.IFS(BN127&lt;0, -BN122, BN127-BN122&lt;=0,BN127-BN122, else, BN122)+BN139-BN134)</f>
        <v>0.12198210527691766</v>
      </c>
      <c r="BP225" s="2" cm="1">
        <f t="array" ref="BP225">-(BP95-BP92+BP105-BP102+BP115-BP112+_xlfn.IFS(BP127&lt;0, -BP122, BP127-BP122&lt;=0,BP127-BP122, else, BP122)+BP139-BP134)</f>
        <v>0.29283202177786061</v>
      </c>
      <c r="BQ225" s="2" cm="1">
        <f t="array" ref="BQ225">-(BQ95-BQ92+BQ105-BQ102+BQ115-BQ112+_xlfn.IFS(BQ127&lt;0, -BQ122, BQ127-BQ122&lt;=0,BQ127-BQ122, else, BQ122)+BQ139-BQ134)</f>
        <v>0.12890913742617305</v>
      </c>
      <c r="BR225" s="2" cm="1">
        <f t="array" ref="BR225">-(BR95-BR92+BR105-BR102+BR115-BR112+_xlfn.IFS(BR127&lt;0, -BR122, BR127-BR122&lt;=0,BR127-BR122, else, BR122)+BR139-BR134)</f>
        <v>0.15554240485056225</v>
      </c>
      <c r="BS225" s="2" cm="1">
        <f t="array" ref="BS225">-(BS95-BS92+BS105-BS102+BS115-BS112+_xlfn.IFS(BS127&lt;0, -BS122, BS127-BS122&lt;=0,BS127-BS122, else, BS122)+BS139-BS134)</f>
        <v>0.18183219704700404</v>
      </c>
      <c r="BT225" s="2" cm="1">
        <f t="array" ref="BT225">-(BT95-BT92+BT105-BT102+BT115-BT112+_xlfn.IFS(BT127&lt;0, -BT122, BT127-BT122&lt;=0,BT127-BT122, else, BT122)+BT139-BT134)</f>
        <v>0.2077841581819222</v>
      </c>
      <c r="BU225" s="2" cm="1">
        <f t="array" ref="BU225">-(BU95-BU92+BU105-BU102+BU115-BU112+_xlfn.IFS(BU127&lt;0, -BU122, BU127-BU122&lt;=0,BU127-BU122, else, BU122)+BU139-BU134)</f>
        <v>0.23340413714414998</v>
      </c>
      <c r="BV225" s="2" cm="1">
        <f t="array" ref="BV225">-(BV95-BV92+BV105-BV102+BV115-BV112+_xlfn.IFS(BV127&lt;0, -BV122, BV127-BV122&lt;=0,BV127-BV122, else, BV122)+BV139-BV134)</f>
        <v>0.26001420433761813</v>
      </c>
      <c r="BW225" s="2" cm="1">
        <f t="array" ref="BW225">-(BW95-BW92+BW105-BW102+BW115-BW112+_xlfn.IFS(BW127&lt;0, -BW122, BW127-BW122&lt;=0,BW127-BW122, else, BW122)+BW139-BW134)</f>
        <v>0.28602718537025495</v>
      </c>
      <c r="BX225" s="2" cm="1">
        <f t="array" ref="BX225">-(BX95-BX92+BX105-BX102+BX115-BX112+_xlfn.IFS(BX127&lt;0, -BX122, BX127-BX122&lt;=0,BX127-BX122, else, BX122)+BX139-BX134)</f>
        <v>0.31144466756882339</v>
      </c>
      <c r="BY225" s="2" cm="1">
        <f t="array" ref="BY225">-(BY95-BY92+BY105-BY102+BY115-BY112+_xlfn.IFS(BY127&lt;0, -BY122, BY127-BY122&lt;=0,BY127-BY122, else, BY122)+BY139-BY134)</f>
        <v>0.336268372948612</v>
      </c>
      <c r="BZ225" s="2" cm="1">
        <f t="array" ref="BZ225">-(BZ95-BZ92+BZ105-BZ102+BZ115-BZ112+_xlfn.IFS(BZ127&lt;0, -BZ122, BZ127-BZ122&lt;=0,BZ127-BZ122, else, BZ122)+BZ139-BZ134)</f>
        <v>0.18922431739486822</v>
      </c>
      <c r="CA225" s="2" cm="1">
        <f t="array" ref="CA225">-(CA95-CA92+CA105-CA102+CA115-CA112+_xlfn.IFS(CA127&lt;0, -CA122, CA127-CA122&lt;=0,CA127-CA122, else, CA122)+CA139-CA134)</f>
        <v>0.37864047186110739</v>
      </c>
      <c r="CB225" s="2" cm="1">
        <f t="array" ref="CB225">-(CB95-CB92+CB105-CB102+CB115-CB112+_xlfn.IFS(CB127&lt;0, -CB122, CB127-CB122&lt;=0,CB127-CB122, else, CB122)+CB139-CB134)</f>
        <v>0.39579655433790939</v>
      </c>
      <c r="CC225" s="2" cm="1">
        <f t="array" ref="CC225">-(CC95-CC92+CC105-CC102+CC115-CC112+_xlfn.IFS(CC127&lt;0, -CC122, CC127-CC122&lt;=0,CC127-CC122, else, CC122)+CC139-CC134)</f>
        <v>0.41212233268725074</v>
      </c>
      <c r="CD225" s="2" cm="1">
        <f t="array" ref="CD225">-(CD95-CD92+CD105-CD102+CD115-CD112+_xlfn.IFS(CD127&lt;0, -CD122, CD127-CD122&lt;=0,CD127-CD122, else, CD122)+CD139-CD134)</f>
        <v>0.42759082574380813</v>
      </c>
      <c r="CE225" s="2" cm="1">
        <f t="array" ref="CE225">-(CE95-CE92+CE105-CE102+CE115-CE112+_xlfn.IFS(CE127&lt;0, -CE122, CE127-CE122&lt;=0,CE127-CE122, else, CE122)+CE139-CE134)</f>
        <v>0.44221444956775136</v>
      </c>
      <c r="CF225" s="2" cm="1">
        <f t="array" ref="CF225">-(CF95-CF92+CF105-CF102+CF115-CF112+_xlfn.IFS(CF127&lt;0, -CF122, CF127-CF122&lt;=0,CF127-CF122, else, CF122)+CF139-CF134)</f>
        <v>0.46056262547576288</v>
      </c>
      <c r="CG225" s="2" cm="1">
        <f t="array" ref="CG225">-(CG95-CG92+CG105-CG102+CG115-CG112+_xlfn.IFS(CG127&lt;0, -CG122, CG127-CG122&lt;=0,CG127-CG122, else, CG122)+CG139-CG134)</f>
        <v>0.47802268451514829</v>
      </c>
      <c r="CH225" s="2" cm="1">
        <f t="array" ref="CH225">-(CH95-CH92+CH105-CH102+CH115-CH112+_xlfn.IFS(CH127&lt;0, -CH122, CH127-CH122&lt;=0,CH127-CH122, else, CH122)+CH139-CH134)</f>
        <v>0.49461015739952474</v>
      </c>
      <c r="CI225" s="2" cm="1">
        <f t="array" ref="CI225">-(CI95-CI92+CI105-CI102+CI115-CI112+_xlfn.IFS(CI127&lt;0, -CI122, CI127-CI122&lt;=0,CI127-CI122, else, CI122)+CI139-CI134)</f>
        <v>0.51034107375306137</v>
      </c>
      <c r="CJ225" s="2" cm="1">
        <f t="array" ref="CJ225">-(CJ95-CJ92+CJ105-CJ102+CJ115-CJ112+_xlfn.IFS(CJ127&lt;0, -CJ122, CJ127-CJ122&lt;=0,CJ127-CJ122, else, CJ122)+CJ139-CJ134)</f>
        <v>0.52523197386552711</v>
      </c>
      <c r="CK225" s="2" cm="1">
        <f t="array" ref="CK225">-(CK95-CK92+CK105-CK102+CK115-CK112+_xlfn.IFS(CK127&lt;0, -CK122, CK127-CK122&lt;=0,CK127-CK122, else, CK122)+CK139-CK134)</f>
        <v>0.54141645171890818</v>
      </c>
      <c r="CL225" s="2" cm="1">
        <f t="array" ref="CL225">-(CL95-CL92+CL105-CL102+CL115-CL112+_xlfn.IFS(CL127&lt;0, -CL122, CL127-CL122&lt;=0,CL127-CL122, else, CL122)+CL139-CL134)</f>
        <v>0.55624355119058688</v>
      </c>
      <c r="CM225" s="2" cm="1">
        <f t="array" ref="CM225">-(CM95-CM92+CM105-CM102+CM115-CM112+_xlfn.IFS(CM127&lt;0, -CM122, CM127-CM122&lt;=0,CM127-CM122, else, CM122)+CM139-CM134)</f>
        <v>0.56968829459284009</v>
      </c>
      <c r="CN225" s="2" cm="1">
        <f t="array" ref="CN225">-(CN95-CN92+CN105-CN102+CN115-CN112+_xlfn.IFS(CN127&lt;0, -CN122, CN127-CN122&lt;=0,CN127-CN122, else, CN122)+CN139-CN134)</f>
        <v>0.58183515771094851</v>
      </c>
      <c r="CO225" s="2" cm="1">
        <f t="array" ref="CO225">-(CO95-CO92+CO105-CO102+CO115-CO112+_xlfn.IFS(CO127&lt;0, -CO122, CO127-CO122&lt;=0,CO127-CO122, else, CO122)+CO139-CO134)</f>
        <v>0.59269850575258787</v>
      </c>
      <c r="CP225" s="2" cm="1">
        <f t="array" ref="CP225">-(CP95-CP92+CP105-CP102+CP115-CP112+_xlfn.IFS(CP127&lt;0, -CP122, CP127-CP122&lt;=0,CP127-CP122, else, CP122)+CP139-CP134)</f>
        <v>0.60378496826923</v>
      </c>
      <c r="CQ225" s="2" cm="1">
        <f t="array" ref="CQ225">-(CQ95-CQ92+CQ105-CQ102+CQ115-CQ112+_xlfn.IFS(CQ127&lt;0, -CQ122, CQ127-CQ122&lt;=0,CQ127-CQ122, else, CQ122)+CQ139-CQ134)</f>
        <v>0.61358338791969003</v>
      </c>
      <c r="CR225" s="2" cm="1">
        <f t="array" ref="CR225">-(CR95-CR92+CR105-CR102+CR115-CR112+_xlfn.IFS(CR127&lt;0, -CR122, CR127-CR122&lt;=0,CR127-CR122, else, CR122)+CR139-CR134)</f>
        <v>0.6221102158225521</v>
      </c>
      <c r="CS225" s="2" cm="1">
        <f t="array" ref="CS225">-(CS95-CS92+CS105-CS102+CS115-CS112+_xlfn.IFS(CS127&lt;0, -CS122, CS127-CS122&lt;=0,CS127-CS122, else, CS122)+CS139-CS134)</f>
        <v>0.62938238991288009</v>
      </c>
      <c r="CT225" s="2" cm="1">
        <f t="array" ref="CT225">-(CT95-CT92+CT105-CT102+CT115-CT112+_xlfn.IFS(CT127&lt;0, -CT122, CT127-CT122&lt;=0,CT127-CT122, else, CT122)+CT139-CT134)</f>
        <v>0.63541734532526084</v>
      </c>
    </row>
    <row r="226" spans="4:98">
      <c r="D226" s="2">
        <f t="shared" ref="D226:AH226" si="121">D95</f>
        <v>0.15916152952033172</v>
      </c>
      <c r="E226" s="2">
        <f t="shared" si="121"/>
        <v>0</v>
      </c>
      <c r="F226" s="2">
        <f t="shared" si="121"/>
        <v>0</v>
      </c>
      <c r="G226" s="2">
        <f t="shared" si="121"/>
        <v>0</v>
      </c>
      <c r="H226" s="2">
        <f t="shared" si="121"/>
        <v>0</v>
      </c>
      <c r="I226" s="2">
        <f t="shared" si="121"/>
        <v>0</v>
      </c>
      <c r="J226" s="2">
        <f t="shared" si="121"/>
        <v>0</v>
      </c>
      <c r="K226" s="2">
        <f t="shared" si="121"/>
        <v>0</v>
      </c>
      <c r="L226" s="2">
        <f t="shared" si="121"/>
        <v>0</v>
      </c>
      <c r="M226" s="2">
        <f t="shared" si="121"/>
        <v>0</v>
      </c>
      <c r="N226" s="2">
        <f t="shared" si="121"/>
        <v>0</v>
      </c>
      <c r="O226" s="2">
        <f t="shared" si="121"/>
        <v>0</v>
      </c>
      <c r="P226" s="2">
        <f t="shared" si="121"/>
        <v>0</v>
      </c>
      <c r="Q226" s="2">
        <f t="shared" si="121"/>
        <v>0</v>
      </c>
      <c r="R226" s="2">
        <f t="shared" si="121"/>
        <v>0</v>
      </c>
      <c r="S226" s="2">
        <f t="shared" si="121"/>
        <v>0</v>
      </c>
      <c r="T226" s="2">
        <f t="shared" si="121"/>
        <v>0</v>
      </c>
      <c r="U226" s="2">
        <f t="shared" si="121"/>
        <v>0</v>
      </c>
      <c r="V226" s="2">
        <f t="shared" si="121"/>
        <v>0</v>
      </c>
      <c r="W226" s="2">
        <f t="shared" si="121"/>
        <v>0</v>
      </c>
      <c r="X226" s="2">
        <f t="shared" si="121"/>
        <v>0</v>
      </c>
      <c r="Y226" s="2">
        <f t="shared" si="121"/>
        <v>0</v>
      </c>
      <c r="Z226" s="2">
        <f t="shared" si="121"/>
        <v>0</v>
      </c>
      <c r="AA226" s="2">
        <f t="shared" si="121"/>
        <v>0</v>
      </c>
      <c r="AB226" s="2">
        <f t="shared" si="121"/>
        <v>0</v>
      </c>
      <c r="AC226" s="2">
        <f t="shared" si="121"/>
        <v>0</v>
      </c>
      <c r="AD226" s="2">
        <f t="shared" si="121"/>
        <v>0</v>
      </c>
      <c r="AE226" s="2">
        <f t="shared" si="121"/>
        <v>0</v>
      </c>
      <c r="AF226" s="2">
        <f t="shared" si="121"/>
        <v>0</v>
      </c>
      <c r="AG226" s="2">
        <f t="shared" si="121"/>
        <v>0</v>
      </c>
      <c r="AH226" s="2">
        <f t="shared" si="121"/>
        <v>0</v>
      </c>
      <c r="AJ226" s="2">
        <f t="shared" ref="AJ226:BN226" si="122">AJ95</f>
        <v>0.24535020788866063</v>
      </c>
      <c r="AK226" s="2">
        <f t="shared" si="122"/>
        <v>0</v>
      </c>
      <c r="AL226" s="2">
        <f t="shared" si="122"/>
        <v>0</v>
      </c>
      <c r="AM226" s="2">
        <f t="shared" si="122"/>
        <v>0</v>
      </c>
      <c r="AN226" s="2">
        <f t="shared" si="122"/>
        <v>0</v>
      </c>
      <c r="AO226" s="2">
        <f t="shared" si="122"/>
        <v>0</v>
      </c>
      <c r="AP226" s="2">
        <f t="shared" si="122"/>
        <v>0</v>
      </c>
      <c r="AQ226" s="2">
        <f t="shared" si="122"/>
        <v>0</v>
      </c>
      <c r="AR226" s="2">
        <f t="shared" si="122"/>
        <v>0</v>
      </c>
      <c r="AS226" s="2">
        <f t="shared" si="122"/>
        <v>0</v>
      </c>
      <c r="AT226" s="2">
        <f t="shared" si="122"/>
        <v>0</v>
      </c>
      <c r="AU226" s="2">
        <f t="shared" si="122"/>
        <v>0</v>
      </c>
      <c r="AV226" s="2">
        <f t="shared" si="122"/>
        <v>0</v>
      </c>
      <c r="AW226" s="2">
        <f t="shared" si="122"/>
        <v>0</v>
      </c>
      <c r="AX226" s="2">
        <f t="shared" si="122"/>
        <v>0</v>
      </c>
      <c r="AY226" s="2">
        <f t="shared" si="122"/>
        <v>0</v>
      </c>
      <c r="AZ226" s="2">
        <f t="shared" si="122"/>
        <v>0</v>
      </c>
      <c r="BA226" s="2">
        <f t="shared" si="122"/>
        <v>0</v>
      </c>
      <c r="BB226" s="2">
        <f t="shared" si="122"/>
        <v>0</v>
      </c>
      <c r="BC226" s="2">
        <f t="shared" si="122"/>
        <v>0</v>
      </c>
      <c r="BD226" s="2">
        <f t="shared" si="122"/>
        <v>0</v>
      </c>
      <c r="BE226" s="2">
        <f t="shared" si="122"/>
        <v>0</v>
      </c>
      <c r="BF226" s="2">
        <f t="shared" si="122"/>
        <v>0</v>
      </c>
      <c r="BG226" s="2">
        <f t="shared" si="122"/>
        <v>0</v>
      </c>
      <c r="BH226" s="2">
        <f t="shared" si="122"/>
        <v>0</v>
      </c>
      <c r="BI226" s="2">
        <f t="shared" si="122"/>
        <v>0</v>
      </c>
      <c r="BJ226" s="2">
        <f t="shared" si="122"/>
        <v>0</v>
      </c>
      <c r="BK226" s="2">
        <f t="shared" si="122"/>
        <v>0</v>
      </c>
      <c r="BL226" s="2">
        <f t="shared" si="122"/>
        <v>0</v>
      </c>
      <c r="BM226" s="2">
        <f t="shared" si="122"/>
        <v>0</v>
      </c>
      <c r="BN226" s="2">
        <f t="shared" si="122"/>
        <v>0</v>
      </c>
      <c r="BP226" s="2">
        <f t="shared" ref="BP226:CT226" si="123">BP95</f>
        <v>0.40451173740899238</v>
      </c>
      <c r="BQ226" s="2">
        <f t="shared" si="123"/>
        <v>0</v>
      </c>
      <c r="BR226" s="2">
        <f t="shared" si="123"/>
        <v>0</v>
      </c>
      <c r="BS226" s="2">
        <f t="shared" si="123"/>
        <v>0</v>
      </c>
      <c r="BT226" s="2">
        <f t="shared" si="123"/>
        <v>0</v>
      </c>
      <c r="BU226" s="2">
        <f t="shared" si="123"/>
        <v>0</v>
      </c>
      <c r="BV226" s="2">
        <f t="shared" si="123"/>
        <v>0</v>
      </c>
      <c r="BW226" s="2">
        <f t="shared" si="123"/>
        <v>0</v>
      </c>
      <c r="BX226" s="2">
        <f t="shared" si="123"/>
        <v>0</v>
      </c>
      <c r="BY226" s="2">
        <f t="shared" si="123"/>
        <v>0</v>
      </c>
      <c r="BZ226" s="2">
        <f t="shared" si="123"/>
        <v>0</v>
      </c>
      <c r="CA226" s="2">
        <f t="shared" si="123"/>
        <v>0</v>
      </c>
      <c r="CB226" s="2">
        <f t="shared" si="123"/>
        <v>0</v>
      </c>
      <c r="CC226" s="2">
        <f t="shared" si="123"/>
        <v>0</v>
      </c>
      <c r="CD226" s="2">
        <f t="shared" si="123"/>
        <v>0</v>
      </c>
      <c r="CE226" s="2">
        <f t="shared" si="123"/>
        <v>0</v>
      </c>
      <c r="CF226" s="2">
        <f t="shared" si="123"/>
        <v>0</v>
      </c>
      <c r="CG226" s="2">
        <f t="shared" si="123"/>
        <v>0</v>
      </c>
      <c r="CH226" s="2">
        <f t="shared" si="123"/>
        <v>0</v>
      </c>
      <c r="CI226" s="2">
        <f t="shared" si="123"/>
        <v>0</v>
      </c>
      <c r="CJ226" s="2">
        <f t="shared" si="123"/>
        <v>0</v>
      </c>
      <c r="CK226" s="2">
        <f t="shared" si="123"/>
        <v>0</v>
      </c>
      <c r="CL226" s="2">
        <f t="shared" si="123"/>
        <v>0</v>
      </c>
      <c r="CM226" s="2">
        <f t="shared" si="123"/>
        <v>0</v>
      </c>
      <c r="CN226" s="2">
        <f t="shared" si="123"/>
        <v>0</v>
      </c>
      <c r="CO226" s="2">
        <f t="shared" si="123"/>
        <v>0</v>
      </c>
      <c r="CP226" s="2">
        <f t="shared" si="123"/>
        <v>0</v>
      </c>
      <c r="CQ226" s="2">
        <f t="shared" si="123"/>
        <v>0</v>
      </c>
      <c r="CR226" s="2">
        <f t="shared" si="123"/>
        <v>0</v>
      </c>
      <c r="CS226" s="2">
        <f t="shared" si="123"/>
        <v>0</v>
      </c>
      <c r="CT226" s="2">
        <f t="shared" si="123"/>
        <v>0</v>
      </c>
    </row>
    <row r="227" spans="4:98">
      <c r="D227" s="2">
        <f t="shared" ref="D227:AH227" si="124">IF(D127&lt;0,0,D127)</f>
        <v>0</v>
      </c>
      <c r="E227" s="2">
        <f t="shared" si="124"/>
        <v>0</v>
      </c>
      <c r="F227" s="2">
        <f t="shared" si="124"/>
        <v>0</v>
      </c>
      <c r="G227" s="2">
        <f t="shared" si="124"/>
        <v>0</v>
      </c>
      <c r="H227" s="2">
        <f t="shared" si="124"/>
        <v>0</v>
      </c>
      <c r="I227" s="2">
        <f t="shared" si="124"/>
        <v>0</v>
      </c>
      <c r="J227" s="2">
        <f t="shared" si="124"/>
        <v>0</v>
      </c>
      <c r="K227" s="2">
        <f t="shared" si="124"/>
        <v>0</v>
      </c>
      <c r="L227" s="2">
        <f t="shared" si="124"/>
        <v>0</v>
      </c>
      <c r="M227" s="2">
        <f t="shared" si="124"/>
        <v>0</v>
      </c>
      <c r="N227" s="2">
        <f t="shared" si="124"/>
        <v>0</v>
      </c>
      <c r="O227" s="2">
        <f t="shared" si="124"/>
        <v>0</v>
      </c>
      <c r="P227" s="2">
        <f t="shared" si="124"/>
        <v>0</v>
      </c>
      <c r="Q227" s="2">
        <f t="shared" si="124"/>
        <v>0</v>
      </c>
      <c r="R227" s="2">
        <f t="shared" si="124"/>
        <v>0</v>
      </c>
      <c r="S227" s="2">
        <f t="shared" si="124"/>
        <v>0</v>
      </c>
      <c r="T227" s="2">
        <f t="shared" si="124"/>
        <v>0</v>
      </c>
      <c r="U227" s="2">
        <f t="shared" si="124"/>
        <v>0</v>
      </c>
      <c r="V227" s="2">
        <f t="shared" si="124"/>
        <v>0</v>
      </c>
      <c r="W227" s="2">
        <f t="shared" si="124"/>
        <v>0</v>
      </c>
      <c r="X227" s="2">
        <f t="shared" si="124"/>
        <v>0</v>
      </c>
      <c r="Y227" s="2">
        <f t="shared" si="124"/>
        <v>0</v>
      </c>
      <c r="Z227" s="2">
        <f t="shared" si="124"/>
        <v>0</v>
      </c>
      <c r="AA227" s="2">
        <f t="shared" si="124"/>
        <v>0</v>
      </c>
      <c r="AB227" s="2">
        <f t="shared" si="124"/>
        <v>0</v>
      </c>
      <c r="AC227" s="2">
        <f t="shared" si="124"/>
        <v>0</v>
      </c>
      <c r="AD227" s="2">
        <f t="shared" si="124"/>
        <v>0</v>
      </c>
      <c r="AE227" s="2">
        <f t="shared" si="124"/>
        <v>0</v>
      </c>
      <c r="AF227" s="2">
        <f t="shared" si="124"/>
        <v>0</v>
      </c>
      <c r="AG227" s="2">
        <f t="shared" si="124"/>
        <v>0</v>
      </c>
      <c r="AH227" s="2">
        <f t="shared" si="124"/>
        <v>0</v>
      </c>
      <c r="AJ227" s="2">
        <f t="shared" ref="AJ227:BN227" si="125">IF(AJ127&lt;0,0,AJ127)</f>
        <v>0</v>
      </c>
      <c r="AK227" s="2">
        <f t="shared" si="125"/>
        <v>0</v>
      </c>
      <c r="AL227" s="2">
        <f t="shared" si="125"/>
        <v>0</v>
      </c>
      <c r="AM227" s="2">
        <f t="shared" si="125"/>
        <v>0</v>
      </c>
      <c r="AN227" s="2">
        <f t="shared" si="125"/>
        <v>0</v>
      </c>
      <c r="AO227" s="2">
        <f t="shared" si="125"/>
        <v>0</v>
      </c>
      <c r="AP227" s="2">
        <f t="shared" si="125"/>
        <v>0</v>
      </c>
      <c r="AQ227" s="2">
        <f t="shared" si="125"/>
        <v>0</v>
      </c>
      <c r="AR227" s="2">
        <f t="shared" si="125"/>
        <v>0</v>
      </c>
      <c r="AS227" s="2">
        <f t="shared" si="125"/>
        <v>0</v>
      </c>
      <c r="AT227" s="2">
        <f t="shared" si="125"/>
        <v>0</v>
      </c>
      <c r="AU227" s="2">
        <f t="shared" si="125"/>
        <v>0</v>
      </c>
      <c r="AV227" s="2">
        <f t="shared" si="125"/>
        <v>0</v>
      </c>
      <c r="AW227" s="2">
        <f t="shared" si="125"/>
        <v>0</v>
      </c>
      <c r="AX227" s="2">
        <f t="shared" si="125"/>
        <v>0</v>
      </c>
      <c r="AY227" s="2">
        <f t="shared" si="125"/>
        <v>0</v>
      </c>
      <c r="AZ227" s="2">
        <f t="shared" si="125"/>
        <v>0</v>
      </c>
      <c r="BA227" s="2">
        <f t="shared" si="125"/>
        <v>0</v>
      </c>
      <c r="BB227" s="2">
        <f t="shared" si="125"/>
        <v>0</v>
      </c>
      <c r="BC227" s="2">
        <f t="shared" si="125"/>
        <v>0</v>
      </c>
      <c r="BD227" s="2">
        <f t="shared" si="125"/>
        <v>0</v>
      </c>
      <c r="BE227" s="2">
        <f t="shared" si="125"/>
        <v>0</v>
      </c>
      <c r="BF227" s="2">
        <f t="shared" si="125"/>
        <v>0</v>
      </c>
      <c r="BG227" s="2">
        <f t="shared" si="125"/>
        <v>0</v>
      </c>
      <c r="BH227" s="2">
        <f t="shared" si="125"/>
        <v>0</v>
      </c>
      <c r="BI227" s="2">
        <f t="shared" si="125"/>
        <v>0</v>
      </c>
      <c r="BJ227" s="2">
        <f t="shared" si="125"/>
        <v>0</v>
      </c>
      <c r="BK227" s="2">
        <f t="shared" si="125"/>
        <v>0</v>
      </c>
      <c r="BL227" s="2">
        <f t="shared" si="125"/>
        <v>0</v>
      </c>
      <c r="BM227" s="2">
        <f t="shared" si="125"/>
        <v>0</v>
      </c>
      <c r="BN227" s="2">
        <f t="shared" si="125"/>
        <v>0</v>
      </c>
      <c r="BP227" s="2">
        <f t="shared" ref="BP227:CT227" si="126">IF(BP127&lt;0,0,BP127)</f>
        <v>0</v>
      </c>
      <c r="BQ227" s="2">
        <f t="shared" si="126"/>
        <v>0</v>
      </c>
      <c r="BR227" s="2">
        <f t="shared" si="126"/>
        <v>0</v>
      </c>
      <c r="BS227" s="2">
        <f t="shared" si="126"/>
        <v>0</v>
      </c>
      <c r="BT227" s="2">
        <f t="shared" si="126"/>
        <v>0</v>
      </c>
      <c r="BU227" s="2">
        <f t="shared" si="126"/>
        <v>0</v>
      </c>
      <c r="BV227" s="2">
        <f t="shared" si="126"/>
        <v>0</v>
      </c>
      <c r="BW227" s="2">
        <f t="shared" si="126"/>
        <v>0</v>
      </c>
      <c r="BX227" s="2">
        <f t="shared" si="126"/>
        <v>0</v>
      </c>
      <c r="BY227" s="2">
        <f t="shared" si="126"/>
        <v>0</v>
      </c>
      <c r="BZ227" s="2">
        <f t="shared" si="126"/>
        <v>0</v>
      </c>
      <c r="CA227" s="2">
        <f t="shared" si="126"/>
        <v>0</v>
      </c>
      <c r="CB227" s="2">
        <f t="shared" si="126"/>
        <v>0</v>
      </c>
      <c r="CC227" s="2">
        <f t="shared" si="126"/>
        <v>0</v>
      </c>
      <c r="CD227" s="2">
        <f t="shared" si="126"/>
        <v>0</v>
      </c>
      <c r="CE227" s="2">
        <f t="shared" si="126"/>
        <v>0</v>
      </c>
      <c r="CF227" s="2">
        <f t="shared" si="126"/>
        <v>0</v>
      </c>
      <c r="CG227" s="2">
        <f t="shared" si="126"/>
        <v>0</v>
      </c>
      <c r="CH227" s="2">
        <f t="shared" si="126"/>
        <v>0</v>
      </c>
      <c r="CI227" s="2">
        <f t="shared" si="126"/>
        <v>0</v>
      </c>
      <c r="CJ227" s="2">
        <f t="shared" si="126"/>
        <v>0</v>
      </c>
      <c r="CK227" s="2">
        <f t="shared" si="126"/>
        <v>0</v>
      </c>
      <c r="CL227" s="2">
        <f t="shared" si="126"/>
        <v>0</v>
      </c>
      <c r="CM227" s="2">
        <f t="shared" si="126"/>
        <v>0</v>
      </c>
      <c r="CN227" s="2">
        <f t="shared" si="126"/>
        <v>0</v>
      </c>
      <c r="CO227" s="2">
        <f t="shared" si="126"/>
        <v>0</v>
      </c>
      <c r="CP227" s="2">
        <f t="shared" si="126"/>
        <v>0</v>
      </c>
      <c r="CQ227" s="2">
        <f t="shared" si="126"/>
        <v>0</v>
      </c>
      <c r="CR227" s="2">
        <f t="shared" si="126"/>
        <v>0</v>
      </c>
      <c r="CS227" s="2">
        <f t="shared" si="126"/>
        <v>0</v>
      </c>
      <c r="CT227" s="2">
        <f t="shared" si="126"/>
        <v>0</v>
      </c>
    </row>
    <row r="228" spans="4:98">
      <c r="D228" s="2">
        <f t="shared" ref="D228:AH228" si="127">D105</f>
        <v>0.21776909005426567</v>
      </c>
      <c r="E228" s="2">
        <f t="shared" si="127"/>
        <v>0</v>
      </c>
      <c r="F228" s="2">
        <f t="shared" si="127"/>
        <v>0</v>
      </c>
      <c r="G228" s="2">
        <f t="shared" si="127"/>
        <v>0</v>
      </c>
      <c r="H228" s="2">
        <f t="shared" si="127"/>
        <v>0</v>
      </c>
      <c r="I228" s="2">
        <f t="shared" si="127"/>
        <v>0</v>
      </c>
      <c r="J228" s="2">
        <f t="shared" si="127"/>
        <v>0</v>
      </c>
      <c r="K228" s="2">
        <f t="shared" si="127"/>
        <v>0</v>
      </c>
      <c r="L228" s="2">
        <f t="shared" si="127"/>
        <v>0</v>
      </c>
      <c r="M228" s="2">
        <f t="shared" si="127"/>
        <v>0</v>
      </c>
      <c r="N228" s="2">
        <f t="shared" si="127"/>
        <v>0.29811027411355245</v>
      </c>
      <c r="O228" s="2">
        <f t="shared" si="127"/>
        <v>0</v>
      </c>
      <c r="P228" s="2">
        <f t="shared" si="127"/>
        <v>0</v>
      </c>
      <c r="Q228" s="2">
        <f t="shared" si="127"/>
        <v>0</v>
      </c>
      <c r="R228" s="2">
        <f t="shared" si="127"/>
        <v>0</v>
      </c>
      <c r="S228" s="2">
        <f t="shared" si="127"/>
        <v>0</v>
      </c>
      <c r="T228" s="2">
        <f t="shared" si="127"/>
        <v>0</v>
      </c>
      <c r="U228" s="2">
        <f t="shared" si="127"/>
        <v>0</v>
      </c>
      <c r="V228" s="2">
        <f t="shared" si="127"/>
        <v>0</v>
      </c>
      <c r="W228" s="2">
        <f t="shared" si="127"/>
        <v>0</v>
      </c>
      <c r="X228" s="2">
        <f t="shared" si="127"/>
        <v>0</v>
      </c>
      <c r="Y228" s="2">
        <f t="shared" si="127"/>
        <v>0</v>
      </c>
      <c r="Z228" s="2">
        <f t="shared" si="127"/>
        <v>0</v>
      </c>
      <c r="AA228" s="2">
        <f t="shared" si="127"/>
        <v>0</v>
      </c>
      <c r="AB228" s="2">
        <f t="shared" si="127"/>
        <v>0</v>
      </c>
      <c r="AC228" s="2">
        <f t="shared" si="127"/>
        <v>0</v>
      </c>
      <c r="AD228" s="2">
        <f t="shared" si="127"/>
        <v>0</v>
      </c>
      <c r="AE228" s="2">
        <f t="shared" si="127"/>
        <v>0</v>
      </c>
      <c r="AF228" s="2">
        <f t="shared" si="127"/>
        <v>0</v>
      </c>
      <c r="AG228" s="2">
        <f t="shared" si="127"/>
        <v>0</v>
      </c>
      <c r="AH228" s="2">
        <f t="shared" si="127"/>
        <v>0</v>
      </c>
      <c r="AJ228" s="2">
        <f t="shared" ref="AJ228:BN228" si="128">AJ105</f>
        <v>0.20198358993693571</v>
      </c>
      <c r="AK228" s="2">
        <f t="shared" si="128"/>
        <v>0</v>
      </c>
      <c r="AL228" s="2">
        <f t="shared" si="128"/>
        <v>0</v>
      </c>
      <c r="AM228" s="2">
        <f t="shared" si="128"/>
        <v>0</v>
      </c>
      <c r="AN228" s="2">
        <f t="shared" si="128"/>
        <v>0</v>
      </c>
      <c r="AO228" s="2">
        <f t="shared" si="128"/>
        <v>0</v>
      </c>
      <c r="AP228" s="2">
        <f t="shared" si="128"/>
        <v>0</v>
      </c>
      <c r="AQ228" s="2">
        <f t="shared" si="128"/>
        <v>0</v>
      </c>
      <c r="AR228" s="2">
        <f t="shared" si="128"/>
        <v>0</v>
      </c>
      <c r="AS228" s="2">
        <f t="shared" si="128"/>
        <v>0</v>
      </c>
      <c r="AT228" s="2">
        <f t="shared" si="128"/>
        <v>0.27767730849971844</v>
      </c>
      <c r="AU228" s="2">
        <f t="shared" si="128"/>
        <v>0</v>
      </c>
      <c r="AV228" s="2">
        <f t="shared" si="128"/>
        <v>0</v>
      </c>
      <c r="AW228" s="2">
        <f t="shared" si="128"/>
        <v>0</v>
      </c>
      <c r="AX228" s="2">
        <f t="shared" si="128"/>
        <v>0</v>
      </c>
      <c r="AY228" s="2">
        <f t="shared" si="128"/>
        <v>0</v>
      </c>
      <c r="AZ228" s="2">
        <f t="shared" si="128"/>
        <v>0</v>
      </c>
      <c r="BA228" s="2">
        <f t="shared" si="128"/>
        <v>0</v>
      </c>
      <c r="BB228" s="2">
        <f t="shared" si="128"/>
        <v>0</v>
      </c>
      <c r="BC228" s="2">
        <f t="shared" si="128"/>
        <v>0</v>
      </c>
      <c r="BD228" s="2">
        <f t="shared" si="128"/>
        <v>0</v>
      </c>
      <c r="BE228" s="2">
        <f t="shared" si="128"/>
        <v>0</v>
      </c>
      <c r="BF228" s="2">
        <f t="shared" si="128"/>
        <v>0</v>
      </c>
      <c r="BG228" s="2">
        <f t="shared" si="128"/>
        <v>0</v>
      </c>
      <c r="BH228" s="2">
        <f t="shared" si="128"/>
        <v>0</v>
      </c>
      <c r="BI228" s="2">
        <f t="shared" si="128"/>
        <v>0</v>
      </c>
      <c r="BJ228" s="2">
        <f t="shared" si="128"/>
        <v>0</v>
      </c>
      <c r="BK228" s="2">
        <f t="shared" si="128"/>
        <v>0</v>
      </c>
      <c r="BL228" s="2">
        <f t="shared" si="128"/>
        <v>0</v>
      </c>
      <c r="BM228" s="2">
        <f t="shared" si="128"/>
        <v>0</v>
      </c>
      <c r="BN228" s="2">
        <f t="shared" si="128"/>
        <v>0</v>
      </c>
      <c r="BP228" s="2">
        <f t="shared" ref="BP228:CT228" si="129">BP105</f>
        <v>0.41975267999120136</v>
      </c>
      <c r="BQ228" s="2">
        <f t="shared" si="129"/>
        <v>0</v>
      </c>
      <c r="BR228" s="2">
        <f t="shared" si="129"/>
        <v>0</v>
      </c>
      <c r="BS228" s="2">
        <f t="shared" si="129"/>
        <v>0</v>
      </c>
      <c r="BT228" s="2">
        <f t="shared" si="129"/>
        <v>0</v>
      </c>
      <c r="BU228" s="2">
        <f t="shared" si="129"/>
        <v>0</v>
      </c>
      <c r="BV228" s="2">
        <f t="shared" si="129"/>
        <v>0</v>
      </c>
      <c r="BW228" s="2">
        <f t="shared" si="129"/>
        <v>0</v>
      </c>
      <c r="BX228" s="2">
        <f t="shared" si="129"/>
        <v>0</v>
      </c>
      <c r="BY228" s="2">
        <f t="shared" si="129"/>
        <v>0</v>
      </c>
      <c r="BZ228" s="2">
        <f t="shared" si="129"/>
        <v>0.5757875826132709</v>
      </c>
      <c r="CA228" s="2">
        <f t="shared" si="129"/>
        <v>0</v>
      </c>
      <c r="CB228" s="2">
        <f t="shared" si="129"/>
        <v>0</v>
      </c>
      <c r="CC228" s="2">
        <f t="shared" si="129"/>
        <v>0</v>
      </c>
      <c r="CD228" s="2">
        <f t="shared" si="129"/>
        <v>0</v>
      </c>
      <c r="CE228" s="2">
        <f t="shared" si="129"/>
        <v>0</v>
      </c>
      <c r="CF228" s="2">
        <f t="shared" si="129"/>
        <v>0</v>
      </c>
      <c r="CG228" s="2">
        <f t="shared" si="129"/>
        <v>0</v>
      </c>
      <c r="CH228" s="2">
        <f t="shared" si="129"/>
        <v>0</v>
      </c>
      <c r="CI228" s="2">
        <f t="shared" si="129"/>
        <v>0</v>
      </c>
      <c r="CJ228" s="2">
        <f t="shared" si="129"/>
        <v>0</v>
      </c>
      <c r="CK228" s="2">
        <f t="shared" si="129"/>
        <v>0</v>
      </c>
      <c r="CL228" s="2">
        <f t="shared" si="129"/>
        <v>0</v>
      </c>
      <c r="CM228" s="2">
        <f t="shared" si="129"/>
        <v>0</v>
      </c>
      <c r="CN228" s="2">
        <f t="shared" si="129"/>
        <v>0</v>
      </c>
      <c r="CO228" s="2">
        <f t="shared" si="129"/>
        <v>0</v>
      </c>
      <c r="CP228" s="2">
        <f t="shared" si="129"/>
        <v>0</v>
      </c>
      <c r="CQ228" s="2">
        <f t="shared" si="129"/>
        <v>0</v>
      </c>
      <c r="CR228" s="2">
        <f t="shared" si="129"/>
        <v>0</v>
      </c>
      <c r="CS228" s="2">
        <f t="shared" si="129"/>
        <v>0</v>
      </c>
      <c r="CT228" s="2">
        <f t="shared" si="129"/>
        <v>0</v>
      </c>
    </row>
    <row r="229" spans="4:98">
      <c r="D229" s="2">
        <f t="shared" ref="D229:AH229" si="130">D115</f>
        <v>0</v>
      </c>
      <c r="E229" s="2">
        <f t="shared" si="130"/>
        <v>0</v>
      </c>
      <c r="F229" s="2">
        <f t="shared" si="130"/>
        <v>0</v>
      </c>
      <c r="G229" s="2">
        <f t="shared" si="130"/>
        <v>0</v>
      </c>
      <c r="H229" s="2">
        <f t="shared" si="130"/>
        <v>0</v>
      </c>
      <c r="I229" s="2">
        <f t="shared" si="130"/>
        <v>0</v>
      </c>
      <c r="J229" s="2">
        <f t="shared" si="130"/>
        <v>0</v>
      </c>
      <c r="K229" s="2">
        <f t="shared" si="130"/>
        <v>0</v>
      </c>
      <c r="L229" s="2">
        <f t="shared" si="130"/>
        <v>0</v>
      </c>
      <c r="M229" s="2">
        <f t="shared" si="130"/>
        <v>0</v>
      </c>
      <c r="N229" s="2">
        <f t="shared" si="130"/>
        <v>0</v>
      </c>
      <c r="O229" s="2">
        <f t="shared" si="130"/>
        <v>0</v>
      </c>
      <c r="P229" s="2">
        <f t="shared" si="130"/>
        <v>0</v>
      </c>
      <c r="Q229" s="2">
        <f t="shared" si="130"/>
        <v>0</v>
      </c>
      <c r="R229" s="2">
        <f t="shared" si="130"/>
        <v>0</v>
      </c>
      <c r="S229" s="2">
        <f t="shared" si="130"/>
        <v>0</v>
      </c>
      <c r="T229" s="2">
        <f t="shared" si="130"/>
        <v>0</v>
      </c>
      <c r="U229" s="2">
        <f t="shared" si="130"/>
        <v>0</v>
      </c>
      <c r="V229" s="2">
        <f t="shared" si="130"/>
        <v>0</v>
      </c>
      <c r="W229" s="2">
        <f t="shared" si="130"/>
        <v>0</v>
      </c>
      <c r="X229" s="2">
        <f t="shared" si="130"/>
        <v>0</v>
      </c>
      <c r="Y229" s="2">
        <f t="shared" si="130"/>
        <v>0</v>
      </c>
      <c r="Z229" s="2">
        <f t="shared" si="130"/>
        <v>0</v>
      </c>
      <c r="AA229" s="2">
        <f t="shared" si="130"/>
        <v>0</v>
      </c>
      <c r="AB229" s="2">
        <f t="shared" si="130"/>
        <v>0</v>
      </c>
      <c r="AC229" s="2">
        <f t="shared" si="130"/>
        <v>0</v>
      </c>
      <c r="AD229" s="2">
        <f t="shared" si="130"/>
        <v>0</v>
      </c>
      <c r="AE229" s="2">
        <f t="shared" si="130"/>
        <v>0</v>
      </c>
      <c r="AF229" s="2">
        <f t="shared" si="130"/>
        <v>0</v>
      </c>
      <c r="AG229" s="2">
        <f t="shared" si="130"/>
        <v>0</v>
      </c>
      <c r="AH229" s="2">
        <f t="shared" si="130"/>
        <v>0</v>
      </c>
      <c r="AJ229" s="2">
        <f t="shared" ref="AJ229:BN229" si="131">AJ115</f>
        <v>0</v>
      </c>
      <c r="AK229" s="2">
        <f t="shared" si="131"/>
        <v>0</v>
      </c>
      <c r="AL229" s="2">
        <f t="shared" si="131"/>
        <v>0</v>
      </c>
      <c r="AM229" s="2">
        <f t="shared" si="131"/>
        <v>0</v>
      </c>
      <c r="AN229" s="2">
        <f t="shared" si="131"/>
        <v>0</v>
      </c>
      <c r="AO229" s="2">
        <f t="shared" si="131"/>
        <v>0</v>
      </c>
      <c r="AP229" s="2">
        <f t="shared" si="131"/>
        <v>0</v>
      </c>
      <c r="AQ229" s="2">
        <f t="shared" si="131"/>
        <v>0</v>
      </c>
      <c r="AR229" s="2">
        <f t="shared" si="131"/>
        <v>0</v>
      </c>
      <c r="AS229" s="2">
        <f t="shared" si="131"/>
        <v>0</v>
      </c>
      <c r="AT229" s="2">
        <f t="shared" si="131"/>
        <v>0</v>
      </c>
      <c r="AU229" s="2">
        <f t="shared" si="131"/>
        <v>0</v>
      </c>
      <c r="AV229" s="2">
        <f t="shared" si="131"/>
        <v>0</v>
      </c>
      <c r="AW229" s="2">
        <f t="shared" si="131"/>
        <v>0</v>
      </c>
      <c r="AX229" s="2">
        <f t="shared" si="131"/>
        <v>0</v>
      </c>
      <c r="AY229" s="2">
        <f t="shared" si="131"/>
        <v>0</v>
      </c>
      <c r="AZ229" s="2">
        <f t="shared" si="131"/>
        <v>0</v>
      </c>
      <c r="BA229" s="2">
        <f t="shared" si="131"/>
        <v>0</v>
      </c>
      <c r="BB229" s="2">
        <f t="shared" si="131"/>
        <v>0</v>
      </c>
      <c r="BC229" s="2">
        <f t="shared" si="131"/>
        <v>0</v>
      </c>
      <c r="BD229" s="2">
        <f t="shared" si="131"/>
        <v>0</v>
      </c>
      <c r="BE229" s="2">
        <f t="shared" si="131"/>
        <v>0</v>
      </c>
      <c r="BF229" s="2">
        <f t="shared" si="131"/>
        <v>0</v>
      </c>
      <c r="BG229" s="2">
        <f t="shared" si="131"/>
        <v>0</v>
      </c>
      <c r="BH229" s="2">
        <f t="shared" si="131"/>
        <v>0</v>
      </c>
      <c r="BI229" s="2">
        <f t="shared" si="131"/>
        <v>0</v>
      </c>
      <c r="BJ229" s="2">
        <f t="shared" si="131"/>
        <v>0</v>
      </c>
      <c r="BK229" s="2">
        <f t="shared" si="131"/>
        <v>0</v>
      </c>
      <c r="BL229" s="2">
        <f t="shared" si="131"/>
        <v>0</v>
      </c>
      <c r="BM229" s="2">
        <f t="shared" si="131"/>
        <v>0</v>
      </c>
      <c r="BN229" s="2">
        <f t="shared" si="131"/>
        <v>0</v>
      </c>
      <c r="BP229" s="2">
        <f t="shared" ref="BP229:CT229" si="132">BP115</f>
        <v>0</v>
      </c>
      <c r="BQ229" s="2">
        <f t="shared" si="132"/>
        <v>0</v>
      </c>
      <c r="BR229" s="2">
        <f t="shared" si="132"/>
        <v>0</v>
      </c>
      <c r="BS229" s="2">
        <f t="shared" si="132"/>
        <v>0</v>
      </c>
      <c r="BT229" s="2">
        <f t="shared" si="132"/>
        <v>0</v>
      </c>
      <c r="BU229" s="2">
        <f t="shared" si="132"/>
        <v>0</v>
      </c>
      <c r="BV229" s="2">
        <f t="shared" si="132"/>
        <v>0</v>
      </c>
      <c r="BW229" s="2">
        <f t="shared" si="132"/>
        <v>0</v>
      </c>
      <c r="BX229" s="2">
        <f t="shared" si="132"/>
        <v>0</v>
      </c>
      <c r="BY229" s="2">
        <f t="shared" si="132"/>
        <v>0</v>
      </c>
      <c r="BZ229" s="2">
        <f t="shared" si="132"/>
        <v>0</v>
      </c>
      <c r="CA229" s="2">
        <f t="shared" si="132"/>
        <v>0</v>
      </c>
      <c r="CB229" s="2">
        <f t="shared" si="132"/>
        <v>0</v>
      </c>
      <c r="CC229" s="2">
        <f t="shared" si="132"/>
        <v>0</v>
      </c>
      <c r="CD229" s="2">
        <f t="shared" si="132"/>
        <v>0</v>
      </c>
      <c r="CE229" s="2">
        <f t="shared" si="132"/>
        <v>0</v>
      </c>
      <c r="CF229" s="2">
        <f t="shared" si="132"/>
        <v>0</v>
      </c>
      <c r="CG229" s="2">
        <f t="shared" si="132"/>
        <v>0</v>
      </c>
      <c r="CH229" s="2">
        <f t="shared" si="132"/>
        <v>0</v>
      </c>
      <c r="CI229" s="2">
        <f t="shared" si="132"/>
        <v>0</v>
      </c>
      <c r="CJ229" s="2">
        <f t="shared" si="132"/>
        <v>0</v>
      </c>
      <c r="CK229" s="2">
        <f t="shared" si="132"/>
        <v>0</v>
      </c>
      <c r="CL229" s="2">
        <f t="shared" si="132"/>
        <v>0</v>
      </c>
      <c r="CM229" s="2">
        <f t="shared" si="132"/>
        <v>0</v>
      </c>
      <c r="CN229" s="2">
        <f t="shared" si="132"/>
        <v>0</v>
      </c>
      <c r="CO229" s="2">
        <f t="shared" si="132"/>
        <v>0</v>
      </c>
      <c r="CP229" s="2">
        <f t="shared" si="132"/>
        <v>0</v>
      </c>
      <c r="CQ229" s="2">
        <f t="shared" si="132"/>
        <v>0</v>
      </c>
      <c r="CR229" s="2">
        <f t="shared" si="132"/>
        <v>0</v>
      </c>
      <c r="CS229" s="2">
        <f t="shared" si="132"/>
        <v>0</v>
      </c>
      <c r="CT229" s="2">
        <f t="shared" si="132"/>
        <v>0</v>
      </c>
    </row>
    <row r="230" spans="4:98">
      <c r="D230" s="2">
        <f>D219</f>
        <v>0</v>
      </c>
      <c r="E230" s="2">
        <f t="shared" ref="E230:AH230" si="133">E219</f>
        <v>0</v>
      </c>
      <c r="F230" s="2">
        <f t="shared" si="133"/>
        <v>0</v>
      </c>
      <c r="G230" s="2">
        <f t="shared" si="133"/>
        <v>0</v>
      </c>
      <c r="H230" s="2">
        <f t="shared" si="133"/>
        <v>0</v>
      </c>
      <c r="I230" s="2">
        <f t="shared" si="133"/>
        <v>0</v>
      </c>
      <c r="J230" s="2">
        <f t="shared" si="133"/>
        <v>0</v>
      </c>
      <c r="K230" s="2">
        <f t="shared" si="133"/>
        <v>0</v>
      </c>
      <c r="L230" s="2">
        <f t="shared" si="133"/>
        <v>0</v>
      </c>
      <c r="M230" s="2">
        <f t="shared" si="133"/>
        <v>0</v>
      </c>
      <c r="N230" s="2">
        <f t="shared" si="133"/>
        <v>0</v>
      </c>
      <c r="O230" s="2">
        <f t="shared" si="133"/>
        <v>0</v>
      </c>
      <c r="P230" s="2">
        <f t="shared" si="133"/>
        <v>0</v>
      </c>
      <c r="Q230" s="2">
        <f t="shared" si="133"/>
        <v>0</v>
      </c>
      <c r="R230" s="2">
        <f t="shared" si="133"/>
        <v>0</v>
      </c>
      <c r="S230" s="2">
        <f t="shared" si="133"/>
        <v>0</v>
      </c>
      <c r="T230" s="2">
        <f t="shared" si="133"/>
        <v>0</v>
      </c>
      <c r="U230" s="2">
        <f t="shared" si="133"/>
        <v>0</v>
      </c>
      <c r="V230" s="2">
        <f t="shared" si="133"/>
        <v>0</v>
      </c>
      <c r="W230" s="2">
        <f t="shared" si="133"/>
        <v>0</v>
      </c>
      <c r="X230" s="2">
        <f t="shared" si="133"/>
        <v>0</v>
      </c>
      <c r="Y230" s="2">
        <f t="shared" si="133"/>
        <v>0</v>
      </c>
      <c r="Z230" s="2">
        <f t="shared" si="133"/>
        <v>0</v>
      </c>
      <c r="AA230" s="2">
        <f t="shared" si="133"/>
        <v>0</v>
      </c>
      <c r="AB230" s="2">
        <f t="shared" si="133"/>
        <v>0</v>
      </c>
      <c r="AC230" s="2">
        <f t="shared" si="133"/>
        <v>0</v>
      </c>
      <c r="AD230" s="2">
        <f t="shared" si="133"/>
        <v>0</v>
      </c>
      <c r="AE230" s="2">
        <f t="shared" si="133"/>
        <v>0</v>
      </c>
      <c r="AF230" s="2">
        <f t="shared" si="133"/>
        <v>0</v>
      </c>
      <c r="AG230" s="2">
        <f t="shared" si="133"/>
        <v>0</v>
      </c>
      <c r="AH230" s="2">
        <f t="shared" si="133"/>
        <v>0</v>
      </c>
      <c r="AJ230" s="2">
        <f>AJ219</f>
        <v>0</v>
      </c>
      <c r="AK230" s="2">
        <f t="shared" ref="AK230:BN230" si="134">AK219</f>
        <v>0</v>
      </c>
      <c r="AL230" s="2">
        <f t="shared" si="134"/>
        <v>0</v>
      </c>
      <c r="AM230" s="2">
        <f t="shared" si="134"/>
        <v>0</v>
      </c>
      <c r="AN230" s="2">
        <f t="shared" si="134"/>
        <v>0</v>
      </c>
      <c r="AO230" s="2">
        <f t="shared" si="134"/>
        <v>0</v>
      </c>
      <c r="AP230" s="2">
        <f t="shared" si="134"/>
        <v>0</v>
      </c>
      <c r="AQ230" s="2">
        <f t="shared" si="134"/>
        <v>0</v>
      </c>
      <c r="AR230" s="2">
        <f t="shared" si="134"/>
        <v>0</v>
      </c>
      <c r="AS230" s="2">
        <f t="shared" si="134"/>
        <v>0</v>
      </c>
      <c r="AT230" s="2">
        <f t="shared" si="134"/>
        <v>0</v>
      </c>
      <c r="AU230" s="2">
        <f t="shared" si="134"/>
        <v>0</v>
      </c>
      <c r="AV230" s="2">
        <f t="shared" si="134"/>
        <v>0</v>
      </c>
      <c r="AW230" s="2">
        <f t="shared" si="134"/>
        <v>0</v>
      </c>
      <c r="AX230" s="2">
        <f t="shared" si="134"/>
        <v>0</v>
      </c>
      <c r="AY230" s="2">
        <f t="shared" si="134"/>
        <v>0</v>
      </c>
      <c r="AZ230" s="2">
        <f t="shared" si="134"/>
        <v>0</v>
      </c>
      <c r="BA230" s="2">
        <f t="shared" si="134"/>
        <v>0</v>
      </c>
      <c r="BB230" s="2">
        <f t="shared" si="134"/>
        <v>0</v>
      </c>
      <c r="BC230" s="2">
        <f t="shared" si="134"/>
        <v>0</v>
      </c>
      <c r="BD230" s="2">
        <f t="shared" si="134"/>
        <v>0</v>
      </c>
      <c r="BE230" s="2">
        <f t="shared" si="134"/>
        <v>0</v>
      </c>
      <c r="BF230" s="2">
        <f t="shared" si="134"/>
        <v>0</v>
      </c>
      <c r="BG230" s="2">
        <f t="shared" si="134"/>
        <v>0</v>
      </c>
      <c r="BH230" s="2">
        <f t="shared" si="134"/>
        <v>0</v>
      </c>
      <c r="BI230" s="2">
        <f t="shared" si="134"/>
        <v>0</v>
      </c>
      <c r="BJ230" s="2">
        <f t="shared" si="134"/>
        <v>0</v>
      </c>
      <c r="BK230" s="2">
        <f t="shared" si="134"/>
        <v>0</v>
      </c>
      <c r="BL230" s="2">
        <f t="shared" si="134"/>
        <v>0</v>
      </c>
      <c r="BM230" s="2">
        <f t="shared" si="134"/>
        <v>0</v>
      </c>
      <c r="BN230" s="2">
        <f t="shared" si="134"/>
        <v>0</v>
      </c>
      <c r="BP230" s="2">
        <f>BP219</f>
        <v>0</v>
      </c>
      <c r="BQ230" s="2">
        <f t="shared" ref="BQ230:CT230" si="135">BQ219</f>
        <v>0</v>
      </c>
      <c r="BR230" s="2">
        <f t="shared" si="135"/>
        <v>0</v>
      </c>
      <c r="BS230" s="2">
        <f t="shared" si="135"/>
        <v>0</v>
      </c>
      <c r="BT230" s="2">
        <f t="shared" si="135"/>
        <v>0</v>
      </c>
      <c r="BU230" s="2">
        <f t="shared" si="135"/>
        <v>0</v>
      </c>
      <c r="BV230" s="2">
        <f t="shared" si="135"/>
        <v>0</v>
      </c>
      <c r="BW230" s="2">
        <f t="shared" si="135"/>
        <v>0</v>
      </c>
      <c r="BX230" s="2">
        <f t="shared" si="135"/>
        <v>0</v>
      </c>
      <c r="BY230" s="2">
        <f t="shared" si="135"/>
        <v>0</v>
      </c>
      <c r="BZ230" s="2">
        <f t="shared" si="135"/>
        <v>0</v>
      </c>
      <c r="CA230" s="2">
        <f t="shared" si="135"/>
        <v>0</v>
      </c>
      <c r="CB230" s="2">
        <f t="shared" si="135"/>
        <v>0</v>
      </c>
      <c r="CC230" s="2">
        <f t="shared" si="135"/>
        <v>0</v>
      </c>
      <c r="CD230" s="2">
        <f t="shared" si="135"/>
        <v>0</v>
      </c>
      <c r="CE230" s="2">
        <f t="shared" si="135"/>
        <v>0</v>
      </c>
      <c r="CF230" s="2">
        <f t="shared" si="135"/>
        <v>0</v>
      </c>
      <c r="CG230" s="2">
        <f t="shared" si="135"/>
        <v>0</v>
      </c>
      <c r="CH230" s="2">
        <f t="shared" si="135"/>
        <v>0</v>
      </c>
      <c r="CI230" s="2">
        <f t="shared" si="135"/>
        <v>0</v>
      </c>
      <c r="CJ230" s="2">
        <f t="shared" si="135"/>
        <v>0</v>
      </c>
      <c r="CK230" s="2">
        <f t="shared" si="135"/>
        <v>0</v>
      </c>
      <c r="CL230" s="2">
        <f t="shared" si="135"/>
        <v>0</v>
      </c>
      <c r="CM230" s="2">
        <f t="shared" si="135"/>
        <v>0</v>
      </c>
      <c r="CN230" s="2">
        <f t="shared" si="135"/>
        <v>0</v>
      </c>
      <c r="CO230" s="2">
        <f t="shared" si="135"/>
        <v>0</v>
      </c>
      <c r="CP230" s="2">
        <f t="shared" si="135"/>
        <v>0</v>
      </c>
      <c r="CQ230" s="2">
        <f t="shared" si="135"/>
        <v>0</v>
      </c>
      <c r="CR230" s="2">
        <f t="shared" si="135"/>
        <v>0</v>
      </c>
      <c r="CS230" s="2">
        <f t="shared" si="135"/>
        <v>0</v>
      </c>
      <c r="CT230" s="2">
        <f t="shared" si="135"/>
        <v>0</v>
      </c>
    </row>
    <row r="231" spans="4:98">
      <c r="D231" s="2">
        <f t="shared" ref="D231:AH231" si="136">D139-D230</f>
        <v>1.590877619983591</v>
      </c>
      <c r="E231" s="2">
        <f t="shared" si="136"/>
        <v>1.5517309304634799</v>
      </c>
      <c r="F231" s="2">
        <f t="shared" si="136"/>
        <v>1.5125353095538956</v>
      </c>
      <c r="G231" s="2">
        <f t="shared" si="136"/>
        <v>1.4732856783714736</v>
      </c>
      <c r="H231" s="2">
        <f t="shared" si="136"/>
        <v>1.4339769181209159</v>
      </c>
      <c r="I231" s="2">
        <f t="shared" si="136"/>
        <v>1.3946038693398763</v>
      </c>
      <c r="J231" s="2">
        <f t="shared" si="136"/>
        <v>1.3542524333104444</v>
      </c>
      <c r="K231" s="2">
        <f t="shared" si="136"/>
        <v>1.3140889912303433</v>
      </c>
      <c r="L231" s="2">
        <f t="shared" si="136"/>
        <v>1.2741129463256129</v>
      </c>
      <c r="M231" s="2">
        <f t="shared" si="136"/>
        <v>1.2343237425850382</v>
      </c>
      <c r="N231" s="2">
        <f t="shared" si="136"/>
        <v>1.1947208649929191</v>
      </c>
      <c r="O231" s="2">
        <f t="shared" si="136"/>
        <v>1.1573633444108515</v>
      </c>
      <c r="P231" s="2">
        <f t="shared" si="136"/>
        <v>1.1203007444152082</v>
      </c>
      <c r="Q231" s="2">
        <f t="shared" si="136"/>
        <v>1.0836494337332256</v>
      </c>
      <c r="R231" s="2">
        <f t="shared" si="136"/>
        <v>1.0473279283729557</v>
      </c>
      <c r="S231" s="2">
        <f t="shared" si="136"/>
        <v>1.011334121147724</v>
      </c>
      <c r="T231" s="2">
        <f t="shared" si="136"/>
        <v>0.97217514847189157</v>
      </c>
      <c r="U231" s="2">
        <f t="shared" si="136"/>
        <v>0.93341360778432514</v>
      </c>
      <c r="V231" s="2">
        <f t="shared" si="136"/>
        <v>0.89504647007712068</v>
      </c>
      <c r="W231" s="2">
        <f t="shared" si="136"/>
        <v>0.85707076166671703</v>
      </c>
      <c r="X231" s="2">
        <f t="shared" si="136"/>
        <v>0.81948356480387397</v>
      </c>
      <c r="Y231" s="2">
        <f t="shared" si="136"/>
        <v>0.78016785028418867</v>
      </c>
      <c r="Z231" s="2">
        <f t="shared" si="136"/>
        <v>0.74137704827057571</v>
      </c>
      <c r="AA231" s="2">
        <f t="shared" si="136"/>
        <v>0.70311373882120276</v>
      </c>
      <c r="AB231" s="2">
        <f t="shared" si="136"/>
        <v>0.66528928937288101</v>
      </c>
      <c r="AC231" s="2">
        <f t="shared" si="136"/>
        <v>0.62789903939003866</v>
      </c>
      <c r="AD231" s="2">
        <f t="shared" si="136"/>
        <v>0.5898456354213315</v>
      </c>
      <c r="AE231" s="2">
        <f t="shared" si="136"/>
        <v>0.55225271079008553</v>
      </c>
      <c r="AF231" s="2">
        <f t="shared" si="136"/>
        <v>0.51511561931393912</v>
      </c>
      <c r="AG231" s="2">
        <f t="shared" si="136"/>
        <v>0.47842984985664649</v>
      </c>
      <c r="AH231" s="2">
        <f t="shared" si="136"/>
        <v>0.44219102999241605</v>
      </c>
      <c r="AJ231" s="2">
        <f t="shared" ref="AJ231:BN231" si="137">AJ139-AJ230</f>
        <v>0.35200919349100857</v>
      </c>
      <c r="AK231" s="2">
        <f t="shared" si="137"/>
        <v>0.3527508490661157</v>
      </c>
      <c r="AL231" s="2">
        <f t="shared" si="137"/>
        <v>0.35344355717452025</v>
      </c>
      <c r="AM231" s="2">
        <f t="shared" si="137"/>
        <v>0.35408663493245435</v>
      </c>
      <c r="AN231" s="2">
        <f t="shared" si="137"/>
        <v>0.35467940097620793</v>
      </c>
      <c r="AO231" s="2">
        <f t="shared" si="137"/>
        <v>0.35522117573232859</v>
      </c>
      <c r="AP231" s="2">
        <f t="shared" si="137"/>
        <v>0.35529718261003057</v>
      </c>
      <c r="AQ231" s="2">
        <f t="shared" si="137"/>
        <v>0.35533309586640166</v>
      </c>
      <c r="AR231" s="2">
        <f t="shared" si="137"/>
        <v>0.35532872001050175</v>
      </c>
      <c r="AS231" s="2">
        <f t="shared" si="137"/>
        <v>0.35528387124261485</v>
      </c>
      <c r="AT231" s="2">
        <f t="shared" si="137"/>
        <v>0.35519837787116065</v>
      </c>
      <c r="AU231" s="2">
        <f t="shared" si="137"/>
        <v>0.35235841588649108</v>
      </c>
      <c r="AV231" s="2">
        <f t="shared" si="137"/>
        <v>0.3494352990078462</v>
      </c>
      <c r="AW231" s="2">
        <f t="shared" si="137"/>
        <v>0.34644971033610905</v>
      </c>
      <c r="AX231" s="2">
        <f t="shared" si="137"/>
        <v>0.34339019764607398</v>
      </c>
      <c r="AY231" s="2">
        <f t="shared" si="137"/>
        <v>0.3402577808231535</v>
      </c>
      <c r="AZ231" s="2">
        <f t="shared" si="137"/>
        <v>0.33596745122691529</v>
      </c>
      <c r="BA231" s="2">
        <f t="shared" si="137"/>
        <v>0.33160352266701576</v>
      </c>
      <c r="BB231" s="2">
        <f t="shared" si="137"/>
        <v>0.32716725704656924</v>
      </c>
      <c r="BC231" s="2">
        <f t="shared" si="137"/>
        <v>0.32265996286748228</v>
      </c>
      <c r="BD231" s="2">
        <f t="shared" si="137"/>
        <v>0.31808299603379214</v>
      </c>
      <c r="BE231" s="2">
        <f t="shared" si="137"/>
        <v>0.31065997308066773</v>
      </c>
      <c r="BF231" s="2">
        <f t="shared" si="137"/>
        <v>0.3030382023529139</v>
      </c>
      <c r="BG231" s="2">
        <f t="shared" si="137"/>
        <v>0.29535485919515231</v>
      </c>
      <c r="BH231" s="2">
        <f t="shared" si="137"/>
        <v>0.28759000186724704</v>
      </c>
      <c r="BI231" s="2">
        <f t="shared" si="137"/>
        <v>0.279745715494151</v>
      </c>
      <c r="BJ231" s="2">
        <f t="shared" si="137"/>
        <v>0.27142918624565676</v>
      </c>
      <c r="BK231" s="2">
        <f t="shared" si="137"/>
        <v>0.26304128145229494</v>
      </c>
      <c r="BL231" s="2">
        <f t="shared" si="137"/>
        <v>0.25458423394531426</v>
      </c>
      <c r="BM231" s="2">
        <f t="shared" si="137"/>
        <v>0.24606029976621754</v>
      </c>
      <c r="BN231" s="2">
        <f t="shared" si="137"/>
        <v>0.23747175841585705</v>
      </c>
      <c r="BP231" s="2">
        <f t="shared" ref="BP231:CT231" si="138">BP139-BP230</f>
        <v>1.9428868134745996</v>
      </c>
      <c r="BQ231" s="2">
        <f t="shared" si="138"/>
        <v>1.9044817795295956</v>
      </c>
      <c r="BR231" s="2">
        <f t="shared" si="138"/>
        <v>1.8659788667284158</v>
      </c>
      <c r="BS231" s="2">
        <f t="shared" si="138"/>
        <v>1.8273723133039279</v>
      </c>
      <c r="BT231" s="2">
        <f t="shared" si="138"/>
        <v>1.7886563190971239</v>
      </c>
      <c r="BU231" s="2">
        <f t="shared" si="138"/>
        <v>1.749825045072205</v>
      </c>
      <c r="BV231" s="2">
        <f t="shared" si="138"/>
        <v>1.7095496159204751</v>
      </c>
      <c r="BW231" s="2">
        <f t="shared" si="138"/>
        <v>1.6694220870967449</v>
      </c>
      <c r="BX231" s="2">
        <f t="shared" si="138"/>
        <v>1.6294416663361146</v>
      </c>
      <c r="BY231" s="2">
        <f t="shared" si="138"/>
        <v>1.5896076138276531</v>
      </c>
      <c r="BZ231" s="2">
        <f t="shared" si="138"/>
        <v>1.5499192428640798</v>
      </c>
      <c r="CA231" s="2">
        <f t="shared" si="138"/>
        <v>1.5097217602973427</v>
      </c>
      <c r="CB231" s="2">
        <f t="shared" si="138"/>
        <v>1.4697360434230544</v>
      </c>
      <c r="CC231" s="2">
        <f t="shared" si="138"/>
        <v>1.4300991440693347</v>
      </c>
      <c r="CD231" s="2">
        <f t="shared" si="138"/>
        <v>1.3907181260190298</v>
      </c>
      <c r="CE231" s="2">
        <f t="shared" si="138"/>
        <v>1.3515919019708775</v>
      </c>
      <c r="CF231" s="2">
        <f t="shared" si="138"/>
        <v>1.3081425996988068</v>
      </c>
      <c r="CG231" s="2">
        <f t="shared" si="138"/>
        <v>1.2650171304513409</v>
      </c>
      <c r="CH231" s="2">
        <f t="shared" si="138"/>
        <v>1.2222137271236899</v>
      </c>
      <c r="CI231" s="2">
        <f t="shared" si="138"/>
        <v>1.1797307245341992</v>
      </c>
      <c r="CJ231" s="2">
        <f t="shared" si="138"/>
        <v>1.1375665608376662</v>
      </c>
      <c r="CK231" s="2">
        <f t="shared" si="138"/>
        <v>1.0908278233648563</v>
      </c>
      <c r="CL231" s="2">
        <f t="shared" si="138"/>
        <v>1.0444152506234896</v>
      </c>
      <c r="CM231" s="2">
        <f t="shared" si="138"/>
        <v>0.99846859801635501</v>
      </c>
      <c r="CN231" s="2">
        <f t="shared" si="138"/>
        <v>0.95287929124012805</v>
      </c>
      <c r="CO231" s="2">
        <f t="shared" si="138"/>
        <v>0.90764475488418972</v>
      </c>
      <c r="CP231" s="2">
        <f t="shared" si="138"/>
        <v>0.86127482166698832</v>
      </c>
      <c r="CQ231" s="2">
        <f t="shared" si="138"/>
        <v>0.81529399224238053</v>
      </c>
      <c r="CR231" s="2">
        <f t="shared" si="138"/>
        <v>0.76969985325925339</v>
      </c>
      <c r="CS231" s="2">
        <f t="shared" si="138"/>
        <v>0.72449014962286407</v>
      </c>
      <c r="CT231" s="2">
        <f t="shared" si="138"/>
        <v>0.6796627884082731</v>
      </c>
    </row>
    <row r="232" spans="4:98">
      <c r="D232" s="2">
        <f>SUM(D226:D231)</f>
        <v>1.9678082395581884</v>
      </c>
      <c r="E232" s="2">
        <f t="shared" ref="E232:AG232" si="139">SUM(E226:E231)</f>
        <v>1.5517309304634799</v>
      </c>
      <c r="F232" s="2">
        <f t="shared" si="139"/>
        <v>1.5125353095538956</v>
      </c>
      <c r="G232" s="2">
        <f t="shared" si="139"/>
        <v>1.4732856783714736</v>
      </c>
      <c r="H232" s="2">
        <f t="shared" si="139"/>
        <v>1.4339769181209159</v>
      </c>
      <c r="I232" s="2">
        <f t="shared" si="139"/>
        <v>1.3946038693398763</v>
      </c>
      <c r="J232" s="2">
        <f t="shared" si="139"/>
        <v>1.3542524333104444</v>
      </c>
      <c r="K232" s="2">
        <f t="shared" si="139"/>
        <v>1.3140889912303433</v>
      </c>
      <c r="L232" s="2">
        <f t="shared" si="139"/>
        <v>1.2741129463256129</v>
      </c>
      <c r="M232" s="2">
        <f t="shared" si="139"/>
        <v>1.2343237425850382</v>
      </c>
      <c r="N232" s="2">
        <f t="shared" si="139"/>
        <v>1.4928311391064715</v>
      </c>
      <c r="O232" s="2">
        <f t="shared" si="139"/>
        <v>1.1573633444108515</v>
      </c>
      <c r="P232" s="2">
        <f t="shared" si="139"/>
        <v>1.1203007444152082</v>
      </c>
      <c r="Q232" s="2">
        <f t="shared" si="139"/>
        <v>1.0836494337332256</v>
      </c>
      <c r="R232" s="2">
        <f t="shared" si="139"/>
        <v>1.0473279283729557</v>
      </c>
      <c r="S232" s="2">
        <f t="shared" si="139"/>
        <v>1.011334121147724</v>
      </c>
      <c r="T232" s="2">
        <f t="shared" si="139"/>
        <v>0.97217514847189157</v>
      </c>
      <c r="U232" s="2">
        <f t="shared" si="139"/>
        <v>0.93341360778432514</v>
      </c>
      <c r="V232" s="2">
        <f t="shared" si="139"/>
        <v>0.89504647007712068</v>
      </c>
      <c r="W232" s="2">
        <f t="shared" si="139"/>
        <v>0.85707076166671703</v>
      </c>
      <c r="X232" s="2">
        <f t="shared" si="139"/>
        <v>0.81948356480387397</v>
      </c>
      <c r="Y232" s="2">
        <f t="shared" si="139"/>
        <v>0.78016785028418867</v>
      </c>
      <c r="Z232" s="2">
        <f t="shared" si="139"/>
        <v>0.74137704827057571</v>
      </c>
      <c r="AA232" s="2">
        <f t="shared" si="139"/>
        <v>0.70311373882120276</v>
      </c>
      <c r="AB232" s="2">
        <f t="shared" si="139"/>
        <v>0.66528928937288101</v>
      </c>
      <c r="AC232" s="2">
        <f t="shared" si="139"/>
        <v>0.62789903939003866</v>
      </c>
      <c r="AD232" s="2">
        <f t="shared" si="139"/>
        <v>0.5898456354213315</v>
      </c>
      <c r="AE232" s="2">
        <f t="shared" si="139"/>
        <v>0.55225271079008553</v>
      </c>
      <c r="AF232" s="2">
        <f t="shared" si="139"/>
        <v>0.51511561931393912</v>
      </c>
      <c r="AG232" s="2">
        <f t="shared" si="139"/>
        <v>0.47842984985664649</v>
      </c>
      <c r="AH232" s="2">
        <f>SUM(AH226:AH231)</f>
        <v>0.44219102999241605</v>
      </c>
      <c r="AJ232" s="2">
        <f>SUM(AJ226:AJ231)</f>
        <v>0.79934299131660491</v>
      </c>
      <c r="AK232" s="2">
        <f t="shared" ref="AK232:BM232" si="140">SUM(AK226:AK231)</f>
        <v>0.3527508490661157</v>
      </c>
      <c r="AL232" s="2">
        <f t="shared" si="140"/>
        <v>0.35344355717452025</v>
      </c>
      <c r="AM232" s="2">
        <f t="shared" si="140"/>
        <v>0.35408663493245435</v>
      </c>
      <c r="AN232" s="2">
        <f t="shared" si="140"/>
        <v>0.35467940097620793</v>
      </c>
      <c r="AO232" s="2">
        <f t="shared" si="140"/>
        <v>0.35522117573232859</v>
      </c>
      <c r="AP232" s="2">
        <f t="shared" si="140"/>
        <v>0.35529718261003057</v>
      </c>
      <c r="AQ232" s="2">
        <f t="shared" si="140"/>
        <v>0.35533309586640166</v>
      </c>
      <c r="AR232" s="2">
        <f t="shared" si="140"/>
        <v>0.35532872001050175</v>
      </c>
      <c r="AS232" s="2">
        <f t="shared" si="140"/>
        <v>0.35528387124261485</v>
      </c>
      <c r="AT232" s="2">
        <f t="shared" si="140"/>
        <v>0.6328756863708791</v>
      </c>
      <c r="AU232" s="2">
        <f t="shared" si="140"/>
        <v>0.35235841588649108</v>
      </c>
      <c r="AV232" s="2">
        <f t="shared" si="140"/>
        <v>0.3494352990078462</v>
      </c>
      <c r="AW232" s="2">
        <f t="shared" si="140"/>
        <v>0.34644971033610905</v>
      </c>
      <c r="AX232" s="2">
        <f t="shared" si="140"/>
        <v>0.34339019764607398</v>
      </c>
      <c r="AY232" s="2">
        <f t="shared" si="140"/>
        <v>0.3402577808231535</v>
      </c>
      <c r="AZ232" s="2">
        <f t="shared" si="140"/>
        <v>0.33596745122691529</v>
      </c>
      <c r="BA232" s="2">
        <f t="shared" si="140"/>
        <v>0.33160352266701576</v>
      </c>
      <c r="BB232" s="2">
        <f t="shared" si="140"/>
        <v>0.32716725704656924</v>
      </c>
      <c r="BC232" s="2">
        <f t="shared" si="140"/>
        <v>0.32265996286748228</v>
      </c>
      <c r="BD232" s="2">
        <f t="shared" si="140"/>
        <v>0.31808299603379214</v>
      </c>
      <c r="BE232" s="2">
        <f t="shared" si="140"/>
        <v>0.31065997308066773</v>
      </c>
      <c r="BF232" s="2">
        <f t="shared" si="140"/>
        <v>0.3030382023529139</v>
      </c>
      <c r="BG232" s="2">
        <f t="shared" si="140"/>
        <v>0.29535485919515231</v>
      </c>
      <c r="BH232" s="2">
        <f t="shared" si="140"/>
        <v>0.28759000186724704</v>
      </c>
      <c r="BI232" s="2">
        <f t="shared" si="140"/>
        <v>0.279745715494151</v>
      </c>
      <c r="BJ232" s="2">
        <f t="shared" si="140"/>
        <v>0.27142918624565676</v>
      </c>
      <c r="BK232" s="2">
        <f t="shared" si="140"/>
        <v>0.26304128145229494</v>
      </c>
      <c r="BL232" s="2">
        <f t="shared" si="140"/>
        <v>0.25458423394531426</v>
      </c>
      <c r="BM232" s="2">
        <f t="shared" si="140"/>
        <v>0.24606029976621754</v>
      </c>
      <c r="BN232" s="2">
        <f>SUM(BN226:BN231)</f>
        <v>0.23747175841585705</v>
      </c>
      <c r="BP232" s="2">
        <f>SUM(BP226:BP231)</f>
        <v>2.7671512308747932</v>
      </c>
      <c r="BQ232" s="2">
        <f t="shared" ref="BQ232:CS232" si="141">SUM(BQ226:BQ231)</f>
        <v>1.9044817795295956</v>
      </c>
      <c r="BR232" s="2">
        <f t="shared" si="141"/>
        <v>1.8659788667284158</v>
      </c>
      <c r="BS232" s="2">
        <f t="shared" si="141"/>
        <v>1.8273723133039279</v>
      </c>
      <c r="BT232" s="2">
        <f t="shared" si="141"/>
        <v>1.7886563190971239</v>
      </c>
      <c r="BU232" s="2">
        <f t="shared" si="141"/>
        <v>1.749825045072205</v>
      </c>
      <c r="BV232" s="2">
        <f t="shared" si="141"/>
        <v>1.7095496159204751</v>
      </c>
      <c r="BW232" s="2">
        <f t="shared" si="141"/>
        <v>1.6694220870967449</v>
      </c>
      <c r="BX232" s="2">
        <f t="shared" si="141"/>
        <v>1.6294416663361146</v>
      </c>
      <c r="BY232" s="2">
        <f t="shared" si="141"/>
        <v>1.5896076138276531</v>
      </c>
      <c r="BZ232" s="2">
        <f t="shared" si="141"/>
        <v>2.1257068254773506</v>
      </c>
      <c r="CA232" s="2">
        <f t="shared" si="141"/>
        <v>1.5097217602973427</v>
      </c>
      <c r="CB232" s="2">
        <f t="shared" si="141"/>
        <v>1.4697360434230544</v>
      </c>
      <c r="CC232" s="2">
        <f t="shared" si="141"/>
        <v>1.4300991440693347</v>
      </c>
      <c r="CD232" s="2">
        <f t="shared" si="141"/>
        <v>1.3907181260190298</v>
      </c>
      <c r="CE232" s="2">
        <f t="shared" si="141"/>
        <v>1.3515919019708775</v>
      </c>
      <c r="CF232" s="2">
        <f t="shared" si="141"/>
        <v>1.3081425996988068</v>
      </c>
      <c r="CG232" s="2">
        <f t="shared" si="141"/>
        <v>1.2650171304513409</v>
      </c>
      <c r="CH232" s="2">
        <f t="shared" si="141"/>
        <v>1.2222137271236899</v>
      </c>
      <c r="CI232" s="2">
        <f t="shared" si="141"/>
        <v>1.1797307245341992</v>
      </c>
      <c r="CJ232" s="2">
        <f t="shared" si="141"/>
        <v>1.1375665608376662</v>
      </c>
      <c r="CK232" s="2">
        <f t="shared" si="141"/>
        <v>1.0908278233648563</v>
      </c>
      <c r="CL232" s="2">
        <f t="shared" si="141"/>
        <v>1.0444152506234896</v>
      </c>
      <c r="CM232" s="2">
        <f t="shared" si="141"/>
        <v>0.99846859801635501</v>
      </c>
      <c r="CN232" s="2">
        <f t="shared" si="141"/>
        <v>0.95287929124012805</v>
      </c>
      <c r="CO232" s="2">
        <f t="shared" si="141"/>
        <v>0.90764475488418972</v>
      </c>
      <c r="CP232" s="2">
        <f t="shared" si="141"/>
        <v>0.86127482166698832</v>
      </c>
      <c r="CQ232" s="2">
        <f t="shared" si="141"/>
        <v>0.81529399224238053</v>
      </c>
      <c r="CR232" s="2">
        <f t="shared" si="141"/>
        <v>0.76969985325925339</v>
      </c>
      <c r="CS232" s="2">
        <f t="shared" si="141"/>
        <v>0.72449014962286407</v>
      </c>
      <c r="CT232" s="2">
        <f>SUM(CT226:CT231)</f>
        <v>0.6796627884082731</v>
      </c>
    </row>
    <row r="233" spans="4:98">
      <c r="D233" s="2">
        <f>SUM(D223:D231)</f>
        <v>2.9785073454696649</v>
      </c>
      <c r="E233" s="2">
        <f t="shared" ref="E233:AH233" si="142">SUM(E223:E231)</f>
        <v>1.5620287721724877</v>
      </c>
      <c r="F233" s="2">
        <f t="shared" si="142"/>
        <v>1.5491834796684958</v>
      </c>
      <c r="G233" s="2">
        <f t="shared" si="142"/>
        <v>1.5360150005655111</v>
      </c>
      <c r="H233" s="2">
        <f t="shared" si="142"/>
        <v>1.522524756092156</v>
      </c>
      <c r="I233" s="2">
        <f t="shared" si="142"/>
        <v>1.5087143241769669</v>
      </c>
      <c r="J233" s="2">
        <f t="shared" si="142"/>
        <v>1.4945741960293282</v>
      </c>
      <c r="K233" s="2">
        <f t="shared" si="142"/>
        <v>1.4801139137213501</v>
      </c>
      <c r="L233" s="2">
        <f t="shared" si="142"/>
        <v>1.4653356080988595</v>
      </c>
      <c r="M233" s="2">
        <f t="shared" si="142"/>
        <v>1.4502415821847816</v>
      </c>
      <c r="N233" s="2">
        <f t="shared" si="142"/>
        <v>1.9501176223465069</v>
      </c>
      <c r="O233" s="2">
        <f t="shared" si="142"/>
        <v>1.4150440080925488</v>
      </c>
      <c r="P233" s="2">
        <f t="shared" si="142"/>
        <v>1.3947422399037894</v>
      </c>
      <c r="Q233" s="2">
        <f t="shared" si="142"/>
        <v>1.374174205862053</v>
      </c>
      <c r="R233" s="2">
        <f t="shared" si="142"/>
        <v>1.3532425400271513</v>
      </c>
      <c r="S233" s="2">
        <f t="shared" si="142"/>
        <v>1.3319567510864387</v>
      </c>
      <c r="T233" s="2">
        <f t="shared" si="142"/>
        <v>1.3102781288316687</v>
      </c>
      <c r="U233" s="2">
        <f t="shared" si="142"/>
        <v>1.2882603497610847</v>
      </c>
      <c r="V233" s="2">
        <f t="shared" si="142"/>
        <v>1.2659143578763845</v>
      </c>
      <c r="W233" s="2">
        <f t="shared" si="142"/>
        <v>1.2432515531952313</v>
      </c>
      <c r="X233" s="2">
        <f t="shared" si="142"/>
        <v>1.9223395756322792</v>
      </c>
      <c r="Y233" s="2">
        <f t="shared" si="142"/>
        <v>1.1961449432759554</v>
      </c>
      <c r="Z233" s="2">
        <f t="shared" si="142"/>
        <v>1.1717234173410516</v>
      </c>
      <c r="AA233" s="2">
        <f t="shared" si="142"/>
        <v>1.1467398364199703</v>
      </c>
      <c r="AB233" s="2">
        <f t="shared" si="142"/>
        <v>1.1211710416496801</v>
      </c>
      <c r="AC233" s="2">
        <f t="shared" si="142"/>
        <v>1.0950221883645956</v>
      </c>
      <c r="AD233" s="2">
        <f t="shared" si="142"/>
        <v>1.0682706158276321</v>
      </c>
      <c r="AE233" s="2">
        <f t="shared" si="142"/>
        <v>1.0409486916669197</v>
      </c>
      <c r="AF233" s="2">
        <f t="shared" si="142"/>
        <v>1.0130627613313239</v>
      </c>
      <c r="AG233" s="2">
        <f t="shared" si="142"/>
        <v>0.98461956945014462</v>
      </c>
      <c r="AH233" s="2">
        <f t="shared" si="142"/>
        <v>0.95562627004075917</v>
      </c>
      <c r="AJ233" s="2">
        <f>SUM(AJ223:AJ231)</f>
        <v>1.3486382867110109</v>
      </c>
      <c r="AK233" s="2">
        <f t="shared" ref="AK233:BN233" si="143">SUM(AK223:AK231)</f>
        <v>0.47136214478328103</v>
      </c>
      <c r="AL233" s="2">
        <f t="shared" si="143"/>
        <v>0.47233779191048259</v>
      </c>
      <c r="AM233" s="2">
        <f t="shared" si="143"/>
        <v>0.47318950978542079</v>
      </c>
      <c r="AN233" s="2">
        <f t="shared" si="143"/>
        <v>0.47391572118689024</v>
      </c>
      <c r="AO233" s="2">
        <f t="shared" si="143"/>
        <v>0.47451485803938814</v>
      </c>
      <c r="AP233" s="2">
        <f t="shared" si="143"/>
        <v>0.47498962422876512</v>
      </c>
      <c r="AQ233" s="2">
        <f t="shared" si="143"/>
        <v>0.47533535874564964</v>
      </c>
      <c r="AR233" s="2">
        <f t="shared" si="143"/>
        <v>0.47555072580607838</v>
      </c>
      <c r="AS233" s="2">
        <f t="shared" si="143"/>
        <v>0.47563440459148348</v>
      </c>
      <c r="AT233" s="2">
        <f t="shared" si="143"/>
        <v>0.99861260646226002</v>
      </c>
      <c r="AU233" s="2">
        <f t="shared" si="143"/>
        <v>0.47331822406590135</v>
      </c>
      <c r="AV233" s="2">
        <f t="shared" si="143"/>
        <v>0.47079035785717438</v>
      </c>
      <c r="AW233" s="2">
        <f t="shared" si="143"/>
        <v>0.46804727089453224</v>
      </c>
      <c r="AX233" s="2">
        <f t="shared" si="143"/>
        <v>0.46506641173568669</v>
      </c>
      <c r="AY233" s="2">
        <f t="shared" si="143"/>
        <v>0.46184960045219026</v>
      </c>
      <c r="AZ233" s="2">
        <f t="shared" si="143"/>
        <v>0.45842709634290085</v>
      </c>
      <c r="BA233" s="2">
        <f t="shared" si="143"/>
        <v>0.45477946520540441</v>
      </c>
      <c r="BB233" s="2">
        <f t="shared" si="143"/>
        <v>0.45090952664683015</v>
      </c>
      <c r="BC233" s="2">
        <f t="shared" si="143"/>
        <v>0.44682024509202939</v>
      </c>
      <c r="BD233" s="2">
        <f t="shared" si="143"/>
        <v>0.65673463552819755</v>
      </c>
      <c r="BE233" s="2">
        <f t="shared" si="143"/>
        <v>0.43609933180780908</v>
      </c>
      <c r="BF233" s="2">
        <f t="shared" si="143"/>
        <v>0.42893538447302476</v>
      </c>
      <c r="BG233" s="2">
        <f t="shared" si="143"/>
        <v>0.42141705618922465</v>
      </c>
      <c r="BH233" s="2">
        <f t="shared" si="143"/>
        <v>0.41354340730139638</v>
      </c>
      <c r="BI233" s="2">
        <f t="shared" si="143"/>
        <v>0.40532107227218184</v>
      </c>
      <c r="BJ233" s="2">
        <f t="shared" si="143"/>
        <v>0.39678917410858605</v>
      </c>
      <c r="BK233" s="2">
        <f t="shared" si="143"/>
        <v>0.38792868849515089</v>
      </c>
      <c r="BL233" s="2">
        <f t="shared" si="143"/>
        <v>0.37874730775048171</v>
      </c>
      <c r="BM233" s="2">
        <f t="shared" si="143"/>
        <v>0.36925297008559954</v>
      </c>
      <c r="BN233" s="2">
        <f t="shared" si="143"/>
        <v>0.35945386369277471</v>
      </c>
      <c r="BP233" s="2">
        <f>SUM(BP223:BP231)</f>
        <v>4.3271456321806756</v>
      </c>
      <c r="BQ233" s="2">
        <f t="shared" ref="BQ233:CT233" si="144">SUM(BQ223:BQ231)</f>
        <v>2.0333909169557689</v>
      </c>
      <c r="BR233" s="2">
        <f t="shared" si="144"/>
        <v>2.0215212715789779</v>
      </c>
      <c r="BS233" s="2">
        <f t="shared" si="144"/>
        <v>2.0092045103509317</v>
      </c>
      <c r="BT233" s="2">
        <f t="shared" si="144"/>
        <v>1.9964404772790461</v>
      </c>
      <c r="BU233" s="2">
        <f t="shared" si="144"/>
        <v>1.983229182216355</v>
      </c>
      <c r="BV233" s="2">
        <f t="shared" si="144"/>
        <v>1.9695638202580932</v>
      </c>
      <c r="BW233" s="2">
        <f t="shared" si="144"/>
        <v>1.9554492724669998</v>
      </c>
      <c r="BX233" s="2">
        <f t="shared" si="144"/>
        <v>1.940886333904938</v>
      </c>
      <c r="BY233" s="2">
        <f t="shared" si="144"/>
        <v>1.9258759867762651</v>
      </c>
      <c r="BZ233" s="2">
        <f t="shared" si="144"/>
        <v>2.9487302288087669</v>
      </c>
      <c r="CA233" s="2">
        <f t="shared" si="144"/>
        <v>1.8883622321584501</v>
      </c>
      <c r="CB233" s="2">
        <f t="shared" si="144"/>
        <v>1.8655325977609638</v>
      </c>
      <c r="CC233" s="2">
        <f t="shared" si="144"/>
        <v>1.8422214767565854</v>
      </c>
      <c r="CD233" s="2">
        <f t="shared" si="144"/>
        <v>1.8183089517628379</v>
      </c>
      <c r="CE233" s="2">
        <f t="shared" si="144"/>
        <v>1.7938063515386289</v>
      </c>
      <c r="CF233" s="2">
        <f t="shared" si="144"/>
        <v>1.7687052251745696</v>
      </c>
      <c r="CG233" s="2">
        <f t="shared" si="144"/>
        <v>1.7430398149664892</v>
      </c>
      <c r="CH233" s="2">
        <f t="shared" si="144"/>
        <v>1.7168238845232147</v>
      </c>
      <c r="CI233" s="2">
        <f t="shared" si="144"/>
        <v>1.6900717982872606</v>
      </c>
      <c r="CJ233" s="2">
        <f t="shared" si="144"/>
        <v>2.579074211160477</v>
      </c>
      <c r="CK233" s="2">
        <f t="shared" si="144"/>
        <v>1.6322442750837645</v>
      </c>
      <c r="CL233" s="2">
        <f t="shared" si="144"/>
        <v>1.6006588018140766</v>
      </c>
      <c r="CM233" s="2">
        <f t="shared" si="144"/>
        <v>1.5681568926091951</v>
      </c>
      <c r="CN233" s="2">
        <f t="shared" si="144"/>
        <v>1.5347144489510764</v>
      </c>
      <c r="CO233" s="2">
        <f t="shared" si="144"/>
        <v>1.5003432606367775</v>
      </c>
      <c r="CP233" s="2">
        <f t="shared" si="144"/>
        <v>1.4650597899362183</v>
      </c>
      <c r="CQ233" s="2">
        <f t="shared" si="144"/>
        <v>1.4288773801620707</v>
      </c>
      <c r="CR233" s="2">
        <f t="shared" si="144"/>
        <v>1.3918100690818056</v>
      </c>
      <c r="CS233" s="2">
        <f t="shared" si="144"/>
        <v>1.353872539535744</v>
      </c>
      <c r="CT233" s="2">
        <f t="shared" si="144"/>
        <v>1.3150801337335341</v>
      </c>
    </row>
    <row r="234" spans="4:98">
      <c r="D234" s="2">
        <f>D221-D233</f>
        <v>3175877.2955539916</v>
      </c>
      <c r="E234" s="2">
        <f t="shared" ref="E234:AH234" si="145">E221-E233</f>
        <v>3117266.8104478847</v>
      </c>
      <c r="F234" s="2">
        <f t="shared" si="145"/>
        <v>3058810.5062477319</v>
      </c>
      <c r="G234" s="2">
        <f t="shared" si="145"/>
        <v>3000503.2758544958</v>
      </c>
      <c r="H234" s="2">
        <f t="shared" si="145"/>
        <v>2942339.4687519749</v>
      </c>
      <c r="I234" s="2">
        <f t="shared" si="145"/>
        <v>2884313.3930847538</v>
      </c>
      <c r="J234" s="2">
        <f t="shared" si="145"/>
        <v>2825352.6325230342</v>
      </c>
      <c r="K234" s="2">
        <f t="shared" si="145"/>
        <v>2766708.2384667466</v>
      </c>
      <c r="L234" s="2">
        <f t="shared" si="145"/>
        <v>2708373.0424857056</v>
      </c>
      <c r="M234" s="2">
        <f t="shared" si="145"/>
        <v>2650339.8376388825</v>
      </c>
      <c r="N234" s="2">
        <f t="shared" si="145"/>
        <v>2592601.2182315206</v>
      </c>
      <c r="O234" s="2">
        <f t="shared" si="145"/>
        <v>2532846.9534772723</v>
      </c>
      <c r="P234" s="2">
        <f t="shared" si="145"/>
        <v>2473383.4285723292</v>
      </c>
      <c r="Q234" s="2">
        <f t="shared" si="145"/>
        <v>2414302.0382260014</v>
      </c>
      <c r="R234" s="2">
        <f t="shared" si="145"/>
        <v>2355527.2672599209</v>
      </c>
      <c r="S234" s="2">
        <f t="shared" si="145"/>
        <v>2297049.5249638041</v>
      </c>
      <c r="T234" s="2">
        <f t="shared" si="145"/>
        <v>2235222.4735405818</v>
      </c>
      <c r="U234" s="2">
        <f t="shared" si="145"/>
        <v>2173731.0310275559</v>
      </c>
      <c r="V234" s="2">
        <f t="shared" si="145"/>
        <v>2112564.8946490432</v>
      </c>
      <c r="W234" s="2">
        <f t="shared" si="145"/>
        <v>2051713.7558378943</v>
      </c>
      <c r="X234" s="2">
        <f t="shared" si="145"/>
        <v>1991167.2987076857</v>
      </c>
      <c r="Y234" s="2">
        <f t="shared" si="145"/>
        <v>1930464.9650205716</v>
      </c>
      <c r="Z234" s="2">
        <f t="shared" si="145"/>
        <v>1867877.182318968</v>
      </c>
      <c r="AA234" s="2">
        <f t="shared" si="145"/>
        <v>1805712.7373886402</v>
      </c>
      <c r="AB234" s="2">
        <f t="shared" si="145"/>
        <v>1743897.4118780089</v>
      </c>
      <c r="AC234" s="2">
        <f t="shared" si="145"/>
        <v>1682418.9157201743</v>
      </c>
      <c r="AD234" s="2">
        <f t="shared" si="145"/>
        <v>1620064.0696675549</v>
      </c>
      <c r="AE234" s="2">
        <f t="shared" si="145"/>
        <v>1558050.0842547398</v>
      </c>
      <c r="AF234" s="2">
        <f t="shared" si="145"/>
        <v>1496364.5200040592</v>
      </c>
      <c r="AG234" s="2">
        <f t="shared" si="145"/>
        <v>1434995.0077751011</v>
      </c>
      <c r="AH234" s="2">
        <f t="shared" si="145"/>
        <v>1373929.246613713</v>
      </c>
      <c r="AJ234" s="2">
        <f>AJ221-AJ233</f>
        <v>803784.57530526153</v>
      </c>
      <c r="AK234" s="2">
        <f t="shared" ref="AK234:BN234" si="146">AK221-AK233</f>
        <v>797207.63347459945</v>
      </c>
      <c r="AL234" s="2">
        <f t="shared" si="146"/>
        <v>790585.53131412505</v>
      </c>
      <c r="AM234" s="2">
        <f t="shared" si="146"/>
        <v>783918.08131303696</v>
      </c>
      <c r="AN234" s="2">
        <f t="shared" si="146"/>
        <v>777204.57138516277</v>
      </c>
      <c r="AO234" s="2">
        <f t="shared" si="146"/>
        <v>770444.27678067214</v>
      </c>
      <c r="AP234" s="2">
        <f t="shared" si="146"/>
        <v>763837.53611378721</v>
      </c>
      <c r="AQ234" s="2">
        <f t="shared" si="146"/>
        <v>757197.44571727526</v>
      </c>
      <c r="AR234" s="2">
        <f t="shared" si="146"/>
        <v>750523.24162505823</v>
      </c>
      <c r="AS234" s="2">
        <f t="shared" si="146"/>
        <v>743814.14637981623</v>
      </c>
      <c r="AT234" s="2">
        <f t="shared" si="146"/>
        <v>737069.12346760242</v>
      </c>
      <c r="AU234" s="2">
        <f t="shared" si="146"/>
        <v>727770.24346722104</v>
      </c>
      <c r="AV234" s="2">
        <f t="shared" si="146"/>
        <v>718446.76711945538</v>
      </c>
      <c r="AW234" s="2">
        <f t="shared" si="146"/>
        <v>709133.34639305051</v>
      </c>
      <c r="AX234" s="2">
        <f t="shared" si="146"/>
        <v>699804.1838016652</v>
      </c>
      <c r="AY234" s="2">
        <f t="shared" si="146"/>
        <v>690458.5932298057</v>
      </c>
      <c r="AZ234" s="2">
        <f t="shared" si="146"/>
        <v>681095.87392604898</v>
      </c>
      <c r="BA234" s="2">
        <f t="shared" si="146"/>
        <v>671715.31036193972</v>
      </c>
      <c r="BB234" s="2">
        <f t="shared" si="146"/>
        <v>662316.1719368248</v>
      </c>
      <c r="BC234" s="2">
        <f t="shared" si="146"/>
        <v>652897.71277270711</v>
      </c>
      <c r="BD234" s="2">
        <f t="shared" si="146"/>
        <v>643459.17148288421</v>
      </c>
      <c r="BE234" s="2">
        <f t="shared" si="146"/>
        <v>630587.65306394594</v>
      </c>
      <c r="BF234" s="2">
        <f t="shared" si="146"/>
        <v>619083.87390813767</v>
      </c>
      <c r="BG234" s="2">
        <f t="shared" si="146"/>
        <v>607684.325962506</v>
      </c>
      <c r="BH234" s="2">
        <f t="shared" si="146"/>
        <v>596306.93951310264</v>
      </c>
      <c r="BI234" s="2">
        <f t="shared" si="146"/>
        <v>584950.34377498424</v>
      </c>
      <c r="BJ234" s="2">
        <f t="shared" si="146"/>
        <v>573629.03962141986</v>
      </c>
      <c r="BK234" s="2">
        <f t="shared" si="146"/>
        <v>562327.25494105008</v>
      </c>
      <c r="BL234" s="2">
        <f t="shared" si="146"/>
        <v>551043.56216272863</v>
      </c>
      <c r="BM234" s="2">
        <f t="shared" si="146"/>
        <v>539776.51531699067</v>
      </c>
      <c r="BN234" s="2">
        <f t="shared" si="146"/>
        <v>539466.35202852229</v>
      </c>
      <c r="BP234" s="2">
        <f>BP221-BP233</f>
        <v>3979661.8708592532</v>
      </c>
      <c r="BQ234" s="2">
        <f t="shared" ref="BQ234:CT234" si="147">BQ221-BQ233</f>
        <v>3914474.4439224838</v>
      </c>
      <c r="BR234" s="2">
        <f t="shared" si="147"/>
        <v>3849396.0375618567</v>
      </c>
      <c r="BS234" s="2">
        <f t="shared" si="147"/>
        <v>3784421.3571675331</v>
      </c>
      <c r="BT234" s="2">
        <f t="shared" si="147"/>
        <v>3719544.0401371378</v>
      </c>
      <c r="BU234" s="2">
        <f t="shared" si="147"/>
        <v>3654757.6698654261</v>
      </c>
      <c r="BV234" s="2">
        <f t="shared" si="147"/>
        <v>3589190.1686368221</v>
      </c>
      <c r="BW234" s="2">
        <f t="shared" si="147"/>
        <v>3523905.6841840218</v>
      </c>
      <c r="BX234" s="2">
        <f t="shared" si="147"/>
        <v>3458896.2841107636</v>
      </c>
      <c r="BY234" s="2">
        <f t="shared" si="147"/>
        <v>3394153.9840186979</v>
      </c>
      <c r="BZ234" s="2">
        <f t="shared" si="147"/>
        <v>3329670.3416991234</v>
      </c>
      <c r="CA234" s="2">
        <f t="shared" si="147"/>
        <v>3260617.1969444943</v>
      </c>
      <c r="CB234" s="2">
        <f t="shared" si="147"/>
        <v>3191830.1956917839</v>
      </c>
      <c r="CC234" s="2">
        <f t="shared" si="147"/>
        <v>3123435.384619053</v>
      </c>
      <c r="CD234" s="2">
        <f t="shared" si="147"/>
        <v>3055331.4510615855</v>
      </c>
      <c r="CE234" s="2">
        <f t="shared" si="147"/>
        <v>2987508.1181936092</v>
      </c>
      <c r="CF234" s="2">
        <f t="shared" si="147"/>
        <v>2916318.3474666309</v>
      </c>
      <c r="CG234" s="2">
        <f t="shared" si="147"/>
        <v>2845446.3413894954</v>
      </c>
      <c r="CH234" s="2">
        <f t="shared" si="147"/>
        <v>2774881.0665858672</v>
      </c>
      <c r="CI234" s="2">
        <f t="shared" si="147"/>
        <v>2704611.468610601</v>
      </c>
      <c r="CJ234" s="2">
        <f t="shared" si="147"/>
        <v>2634626.4701905698</v>
      </c>
      <c r="CK234" s="2">
        <f t="shared" si="147"/>
        <v>2561052.6180845173</v>
      </c>
      <c r="CL234" s="2">
        <f t="shared" si="147"/>
        <v>2486961.0562271057</v>
      </c>
      <c r="CM234" s="2">
        <f t="shared" si="147"/>
        <v>2413397.0633511459</v>
      </c>
      <c r="CN234" s="2">
        <f t="shared" si="147"/>
        <v>2340204.3513911115</v>
      </c>
      <c r="CO234" s="2">
        <f t="shared" si="147"/>
        <v>2267369.2594951587</v>
      </c>
      <c r="CP234" s="2">
        <f t="shared" si="147"/>
        <v>2193693.1092889751</v>
      </c>
      <c r="CQ234" s="2">
        <f t="shared" si="147"/>
        <v>2120377.3391957898</v>
      </c>
      <c r="CR234" s="2">
        <f t="shared" si="147"/>
        <v>2047408.0821667879</v>
      </c>
      <c r="CS234" s="2">
        <f t="shared" si="147"/>
        <v>1974771.523092092</v>
      </c>
      <c r="CT234" s="2">
        <f t="shared" si="147"/>
        <v>1913395.5986422352</v>
      </c>
    </row>
    <row r="237" spans="4:98">
      <c r="D237">
        <v>0</v>
      </c>
      <c r="E237">
        <v>1.4856905820540398</v>
      </c>
      <c r="F237">
        <v>3.0345709698262726</v>
      </c>
      <c r="G237">
        <v>4.6487301823561928</v>
      </c>
      <c r="H237">
        <v>6.3303204579794636</v>
      </c>
      <c r="I237">
        <v>8.0815590898000451</v>
      </c>
      <c r="J237">
        <v>9.8898353208142549</v>
      </c>
      <c r="K237">
        <v>11.766619517585809</v>
      </c>
      <c r="L237">
        <v>13.713954739175854</v>
      </c>
      <c r="M237">
        <v>15.733939520413482</v>
      </c>
      <c r="N237">
        <v>17.828729308140439</v>
      </c>
      <c r="O237">
        <v>21.20338190298358</v>
      </c>
      <c r="P237">
        <v>24.669810197248207</v>
      </c>
      <c r="Q237">
        <v>28.229954759896717</v>
      </c>
      <c r="R237">
        <v>31.885793136054751</v>
      </c>
      <c r="S237">
        <v>35.639340510756909</v>
      </c>
      <c r="T237">
        <v>39.481120324239043</v>
      </c>
      <c r="U237">
        <v>43.423030315384771</v>
      </c>
      <c r="V237">
        <v>47.467147431739328</v>
      </c>
      <c r="W237">
        <v>51.615587788141632</v>
      </c>
      <c r="X237">
        <v>55.870507365774415</v>
      </c>
      <c r="Y237">
        <v>60.386526190983631</v>
      </c>
      <c r="Z237">
        <v>65.013110335440231</v>
      </c>
      <c r="AA237">
        <v>69.752383393446124</v>
      </c>
      <c r="AB237">
        <v>74.606504403054913</v>
      </c>
      <c r="AC237">
        <v>79.577668357253387</v>
      </c>
      <c r="AD237">
        <v>84.651210011758337</v>
      </c>
      <c r="AE237">
        <v>89.844600407148619</v>
      </c>
      <c r="AF237">
        <v>95.160098263133108</v>
      </c>
      <c r="AG237">
        <v>100.59999941322985</v>
      </c>
      <c r="AH237">
        <v>106.16663732857876</v>
      </c>
      <c r="AJ237">
        <v>0</v>
      </c>
      <c r="AK237">
        <v>1.4856905820540398</v>
      </c>
      <c r="AL237">
        <v>3.0345709698262726</v>
      </c>
      <c r="AM237">
        <v>4.6487301823561928</v>
      </c>
      <c r="AN237">
        <v>6.3303204579794636</v>
      </c>
      <c r="AO237">
        <v>8.0815590898000451</v>
      </c>
      <c r="AP237">
        <v>9.8898353208142549</v>
      </c>
      <c r="AQ237">
        <v>11.766619517585809</v>
      </c>
      <c r="AR237">
        <v>13.713954739175854</v>
      </c>
      <c r="AS237">
        <v>15.733939520413482</v>
      </c>
      <c r="AT237">
        <v>17.828729308140439</v>
      </c>
      <c r="AU237">
        <v>21.20338190298358</v>
      </c>
      <c r="AV237">
        <v>24.669810197248207</v>
      </c>
      <c r="AW237">
        <v>28.229954759896717</v>
      </c>
      <c r="AX237">
        <v>31.885793136054751</v>
      </c>
      <c r="AY237">
        <v>35.639340510756909</v>
      </c>
      <c r="AZ237">
        <v>39.481120324239043</v>
      </c>
      <c r="BA237">
        <v>43.423030315384771</v>
      </c>
      <c r="BB237">
        <v>47.467147431739328</v>
      </c>
      <c r="BC237">
        <v>51.615587788141632</v>
      </c>
      <c r="BD237">
        <v>55.870507365774415</v>
      </c>
      <c r="BE237">
        <v>60.386526190983631</v>
      </c>
      <c r="BF237">
        <v>65.013110335440231</v>
      </c>
      <c r="BG237">
        <v>69.752383393446124</v>
      </c>
      <c r="BH237">
        <v>74.606504403054913</v>
      </c>
      <c r="BI237">
        <v>79.577668357253387</v>
      </c>
      <c r="BJ237">
        <v>84.651210011758337</v>
      </c>
      <c r="BK237">
        <v>89.844600407148619</v>
      </c>
      <c r="BL237">
        <v>95.160098263133108</v>
      </c>
      <c r="BM237">
        <v>100.59999941322985</v>
      </c>
      <c r="BN237">
        <v>106.16663732857876</v>
      </c>
      <c r="BP237">
        <v>0</v>
      </c>
      <c r="BQ237">
        <v>1.4856905820540398</v>
      </c>
      <c r="BR237">
        <v>3.0345709698262726</v>
      </c>
      <c r="BS237">
        <v>4.6487301823561928</v>
      </c>
      <c r="BT237">
        <v>6.3303204579794636</v>
      </c>
      <c r="BU237">
        <v>8.0815590898000451</v>
      </c>
      <c r="BV237">
        <v>9.8898353208142549</v>
      </c>
      <c r="BW237">
        <v>11.766619517585809</v>
      </c>
      <c r="BX237">
        <v>13.713954739175854</v>
      </c>
      <c r="BY237">
        <v>15.733939520413482</v>
      </c>
      <c r="BZ237">
        <v>17.828729308140439</v>
      </c>
      <c r="CA237">
        <v>21.20338190298358</v>
      </c>
      <c r="CB237">
        <v>24.669810197248207</v>
      </c>
      <c r="CC237">
        <v>28.229954759896717</v>
      </c>
      <c r="CD237">
        <v>31.885793136054751</v>
      </c>
      <c r="CE237">
        <v>35.639340510756909</v>
      </c>
      <c r="CF237">
        <v>39.481120324239043</v>
      </c>
      <c r="CG237">
        <v>43.423030315384771</v>
      </c>
      <c r="CH237">
        <v>47.467147431739328</v>
      </c>
      <c r="CI237">
        <v>51.615587788141632</v>
      </c>
      <c r="CJ237">
        <v>55.870507365774415</v>
      </c>
      <c r="CK237">
        <v>60.386526190983631</v>
      </c>
      <c r="CL237">
        <v>65.013110335440231</v>
      </c>
      <c r="CM237">
        <v>69.752383393446124</v>
      </c>
      <c r="CN237">
        <v>74.606504403054913</v>
      </c>
      <c r="CO237">
        <v>79.577668357253387</v>
      </c>
      <c r="CP237">
        <v>84.651210011758337</v>
      </c>
      <c r="CQ237">
        <v>89.844600407148619</v>
      </c>
      <c r="CR237">
        <v>95.160098263133108</v>
      </c>
      <c r="CS237">
        <v>100.59999941322985</v>
      </c>
      <c r="CT237">
        <v>106.16663732857876</v>
      </c>
    </row>
    <row r="238" spans="4:98">
      <c r="D238">
        <v>0</v>
      </c>
      <c r="E238">
        <v>0.80314895775920525</v>
      </c>
      <c r="F238">
        <v>1.6358667454339335</v>
      </c>
      <c r="G238">
        <v>2.4990250620744501</v>
      </c>
      <c r="H238">
        <v>3.393519871310803</v>
      </c>
      <c r="I238">
        <v>4.3202720670754573</v>
      </c>
      <c r="J238">
        <v>5.2752631600701116</v>
      </c>
      <c r="K238">
        <v>6.2625050579560853</v>
      </c>
      <c r="L238">
        <v>7.2828706448494431</v>
      </c>
      <c r="M238">
        <v>8.3372547664960965</v>
      </c>
      <c r="N238">
        <v>9.4265747673516955</v>
      </c>
      <c r="O238">
        <v>10.514143159255593</v>
      </c>
      <c r="P238">
        <v>11.384528181486623</v>
      </c>
      <c r="Q238">
        <v>12.644524755088396</v>
      </c>
      <c r="R238">
        <v>13.93759738609964</v>
      </c>
      <c r="S238">
        <v>15.26443870611671</v>
      </c>
      <c r="T238">
        <v>16.621911314715192</v>
      </c>
      <c r="U238">
        <v>18.014003145370534</v>
      </c>
      <c r="V238">
        <v>19.441429120824729</v>
      </c>
      <c r="W238">
        <v>20.904917825267081</v>
      </c>
      <c r="X238">
        <v>22.405211757280625</v>
      </c>
      <c r="Y238">
        <v>26.225286123636039</v>
      </c>
      <c r="Z238">
        <v>27.906574723352623</v>
      </c>
      <c r="AA238">
        <v>29.629018526620342</v>
      </c>
      <c r="AB238">
        <v>31.393453112734122</v>
      </c>
      <c r="AC238">
        <v>33.200729905791512</v>
      </c>
      <c r="AD238">
        <v>35.046084230882201</v>
      </c>
      <c r="AE238">
        <v>36.935467611848651</v>
      </c>
      <c r="AF238">
        <v>38.869765029977714</v>
      </c>
      <c r="AG238">
        <v>40.849878199809993</v>
      </c>
      <c r="AH238">
        <v>42.876725878405523</v>
      </c>
      <c r="AJ238">
        <v>0</v>
      </c>
      <c r="AK238">
        <v>0.80314895775920525</v>
      </c>
      <c r="AL238">
        <v>1.6358667454339335</v>
      </c>
      <c r="AM238">
        <v>2.4990250620744501</v>
      </c>
      <c r="AN238">
        <v>3.393519871310803</v>
      </c>
      <c r="AO238">
        <v>4.3202720670754573</v>
      </c>
      <c r="AP238">
        <v>5.2752631600701116</v>
      </c>
      <c r="AQ238">
        <v>6.2625050579560853</v>
      </c>
      <c r="AR238">
        <v>7.2828706448494431</v>
      </c>
      <c r="AS238">
        <v>8.3372547664960965</v>
      </c>
      <c r="AT238">
        <v>9.4265747673516955</v>
      </c>
      <c r="AU238">
        <v>10.514143159255593</v>
      </c>
      <c r="AV238">
        <v>11.384528181486623</v>
      </c>
      <c r="AW238">
        <v>12.644524755088396</v>
      </c>
      <c r="AX238">
        <v>13.93759738609964</v>
      </c>
      <c r="AY238">
        <v>15.26443870611671</v>
      </c>
      <c r="AZ238">
        <v>16.621911314715192</v>
      </c>
      <c r="BA238">
        <v>18.014003145370534</v>
      </c>
      <c r="BB238">
        <v>19.441429120824729</v>
      </c>
      <c r="BC238">
        <v>20.904917825267081</v>
      </c>
      <c r="BD238">
        <v>22.405211757280625</v>
      </c>
      <c r="BE238">
        <v>26.225286123636039</v>
      </c>
      <c r="BF238">
        <v>27.906574723352623</v>
      </c>
      <c r="BG238">
        <v>29.629018526620342</v>
      </c>
      <c r="BH238">
        <v>31.393453112734122</v>
      </c>
      <c r="BI238">
        <v>33.200729905791512</v>
      </c>
      <c r="BJ238">
        <v>35.046084230882201</v>
      </c>
      <c r="BK238">
        <v>36.935467611848651</v>
      </c>
      <c r="BL238">
        <v>38.869765029977714</v>
      </c>
      <c r="BM238">
        <v>40.849878199809993</v>
      </c>
      <c r="BN238">
        <v>42.876725878405523</v>
      </c>
      <c r="BP238">
        <v>0</v>
      </c>
      <c r="BQ238">
        <v>0.80314895775920525</v>
      </c>
      <c r="BR238">
        <v>1.6358667454339335</v>
      </c>
      <c r="BS238">
        <v>2.4990250620744501</v>
      </c>
      <c r="BT238">
        <v>3.393519871310803</v>
      </c>
      <c r="BU238">
        <v>4.3202720670754573</v>
      </c>
      <c r="BV238">
        <v>5.2752631600701116</v>
      </c>
      <c r="BW238">
        <v>6.2625050579560853</v>
      </c>
      <c r="BX238">
        <v>7.2828706448494431</v>
      </c>
      <c r="BY238">
        <v>8.3372547664960965</v>
      </c>
      <c r="BZ238">
        <v>9.4265747673516955</v>
      </c>
      <c r="CA238">
        <v>10.514143159255593</v>
      </c>
      <c r="CB238">
        <v>11.384528181486623</v>
      </c>
      <c r="CC238">
        <v>12.644524755088396</v>
      </c>
      <c r="CD238">
        <v>13.93759738609964</v>
      </c>
      <c r="CE238">
        <v>15.26443870611671</v>
      </c>
      <c r="CF238">
        <v>16.621911314715192</v>
      </c>
      <c r="CG238">
        <v>18.014003145370534</v>
      </c>
      <c r="CH238">
        <v>19.441429120824729</v>
      </c>
      <c r="CI238">
        <v>20.904917825267081</v>
      </c>
      <c r="CJ238">
        <v>22.405211757280625</v>
      </c>
      <c r="CK238">
        <v>26.225286123636039</v>
      </c>
      <c r="CL238">
        <v>27.906574723352623</v>
      </c>
      <c r="CM238">
        <v>29.629018526620342</v>
      </c>
      <c r="CN238">
        <v>31.393453112734122</v>
      </c>
      <c r="CO238">
        <v>33.200729905791512</v>
      </c>
      <c r="CP238">
        <v>35.046084230882201</v>
      </c>
      <c r="CQ238">
        <v>36.935467611848651</v>
      </c>
      <c r="CR238">
        <v>38.869765029977714</v>
      </c>
      <c r="CS238">
        <v>40.849878199809993</v>
      </c>
      <c r="CT238">
        <v>42.876725878405523</v>
      </c>
    </row>
    <row r="239" spans="4:98">
      <c r="D239">
        <v>0</v>
      </c>
      <c r="E239">
        <v>1.081138197154246</v>
      </c>
      <c r="F239">
        <v>2.1347272403975204</v>
      </c>
      <c r="G239">
        <v>3.1601146032316372</v>
      </c>
      <c r="H239">
        <v>4.1566539467827219</v>
      </c>
      <c r="I239">
        <v>5.1237058825840656</v>
      </c>
      <c r="J239">
        <v>6.0217728250104727</v>
      </c>
      <c r="K239">
        <v>6.8852928384373016</v>
      </c>
      <c r="L239">
        <v>7.7135163224568828</v>
      </c>
      <c r="M239">
        <v>8.5097383706091918</v>
      </c>
      <c r="N239">
        <v>9.2765726175078882</v>
      </c>
      <c r="O239">
        <v>10.854201887878276</v>
      </c>
      <c r="P239">
        <v>12.407420369730531</v>
      </c>
      <c r="Q239">
        <v>13.704036897008073</v>
      </c>
      <c r="R239">
        <v>14.868490970571173</v>
      </c>
      <c r="S239">
        <v>15.911984028035988</v>
      </c>
      <c r="T239">
        <v>16.840675504228358</v>
      </c>
      <c r="U239">
        <v>17.641578535400257</v>
      </c>
      <c r="V239">
        <v>18.314107765884479</v>
      </c>
      <c r="W239">
        <v>18.857820594119598</v>
      </c>
      <c r="X239">
        <v>19.272424638666628</v>
      </c>
      <c r="Y239">
        <v>19.711910240028612</v>
      </c>
      <c r="Z239">
        <v>20.934956502974362</v>
      </c>
      <c r="AA239">
        <v>21.936023041706399</v>
      </c>
      <c r="AB239">
        <v>22.72325131007603</v>
      </c>
      <c r="AC239">
        <v>23.296971463182089</v>
      </c>
      <c r="AD239">
        <v>23.643532251567695</v>
      </c>
      <c r="AE239">
        <v>23.776435006802803</v>
      </c>
      <c r="AF239">
        <v>23.696916598527352</v>
      </c>
      <c r="AG239">
        <v>23.406567099028202</v>
      </c>
      <c r="AH239">
        <v>22.907346159108286</v>
      </c>
      <c r="AJ239">
        <v>0</v>
      </c>
      <c r="AK239">
        <v>1.081138197154246</v>
      </c>
      <c r="AL239">
        <v>2.1347272403975204</v>
      </c>
      <c r="AM239">
        <v>3.1601146032316372</v>
      </c>
      <c r="AN239">
        <v>4.1566539467827219</v>
      </c>
      <c r="AO239">
        <v>5.1237058825840656</v>
      </c>
      <c r="AP239">
        <v>6.0217728250104727</v>
      </c>
      <c r="AQ239">
        <v>6.8852928384373016</v>
      </c>
      <c r="AR239">
        <v>7.7135163224568828</v>
      </c>
      <c r="AS239">
        <v>8.5097383706091918</v>
      </c>
      <c r="AT239">
        <v>9.2765726175078882</v>
      </c>
      <c r="AU239">
        <v>10.854201887878276</v>
      </c>
      <c r="AV239">
        <v>12.407420369730531</v>
      </c>
      <c r="AW239">
        <v>13.704036897008073</v>
      </c>
      <c r="AX239">
        <v>14.868490970571173</v>
      </c>
      <c r="AY239">
        <v>15.911984028035988</v>
      </c>
      <c r="AZ239">
        <v>16.840675504228358</v>
      </c>
      <c r="BA239">
        <v>17.641578535400257</v>
      </c>
      <c r="BB239">
        <v>18.314107765884479</v>
      </c>
      <c r="BC239">
        <v>18.857820594119598</v>
      </c>
      <c r="BD239">
        <v>19.272424638666628</v>
      </c>
      <c r="BE239">
        <v>19.711910240028612</v>
      </c>
      <c r="BF239">
        <v>20.934956502974362</v>
      </c>
      <c r="BG239">
        <v>21.936023041706399</v>
      </c>
      <c r="BH239">
        <v>22.72325131007603</v>
      </c>
      <c r="BI239">
        <v>23.296971463182089</v>
      </c>
      <c r="BJ239">
        <v>23.643532251567695</v>
      </c>
      <c r="BK239">
        <v>23.776435006802803</v>
      </c>
      <c r="BL239">
        <v>23.696916598527352</v>
      </c>
      <c r="BM239">
        <v>23.406567099028202</v>
      </c>
      <c r="BN239">
        <v>22.907346159108286</v>
      </c>
      <c r="BP239">
        <v>0</v>
      </c>
      <c r="BQ239">
        <v>1.081138197154246</v>
      </c>
      <c r="BR239">
        <v>2.1347272403975204</v>
      </c>
      <c r="BS239">
        <v>3.1601146032316372</v>
      </c>
      <c r="BT239">
        <v>4.1566539467827219</v>
      </c>
      <c r="BU239">
        <v>5.1237058825840656</v>
      </c>
      <c r="BV239">
        <v>6.0217728250104727</v>
      </c>
      <c r="BW239">
        <v>6.8852928384373016</v>
      </c>
      <c r="BX239">
        <v>7.7135163224568828</v>
      </c>
      <c r="BY239">
        <v>8.5097383706091918</v>
      </c>
      <c r="BZ239">
        <v>9.2765726175078882</v>
      </c>
      <c r="CA239">
        <v>10.854201887878276</v>
      </c>
      <c r="CB239">
        <v>12.407420369730531</v>
      </c>
      <c r="CC239">
        <v>13.704036897008073</v>
      </c>
      <c r="CD239">
        <v>14.868490970571173</v>
      </c>
      <c r="CE239">
        <v>15.911984028035988</v>
      </c>
      <c r="CF239">
        <v>16.840675504228358</v>
      </c>
      <c r="CG239">
        <v>17.641578535400257</v>
      </c>
      <c r="CH239">
        <v>18.314107765884479</v>
      </c>
      <c r="CI239">
        <v>18.857820594119598</v>
      </c>
      <c r="CJ239">
        <v>19.272424638666628</v>
      </c>
      <c r="CK239">
        <v>19.711910240028612</v>
      </c>
      <c r="CL239">
        <v>20.934956502974362</v>
      </c>
      <c r="CM239">
        <v>21.936023041706399</v>
      </c>
      <c r="CN239">
        <v>22.72325131007603</v>
      </c>
      <c r="CO239">
        <v>23.296971463182089</v>
      </c>
      <c r="CP239">
        <v>23.643532251567695</v>
      </c>
      <c r="CQ239">
        <v>23.776435006802803</v>
      </c>
      <c r="CR239">
        <v>23.696916598527352</v>
      </c>
      <c r="CS239">
        <v>23.406567099028202</v>
      </c>
      <c r="CT239">
        <v>22.907346159108286</v>
      </c>
    </row>
    <row r="240" spans="4:98">
      <c r="D240">
        <v>90.483384663862097</v>
      </c>
      <c r="E240">
        <v>90.219452253329862</v>
      </c>
      <c r="F240">
        <v>89.956621381341137</v>
      </c>
      <c r="G240">
        <v>89.69479467516706</v>
      </c>
      <c r="H240">
        <v>89.433862203790596</v>
      </c>
      <c r="I240">
        <v>89.173700914917063</v>
      </c>
      <c r="J240">
        <v>88.914174054162459</v>
      </c>
      <c r="K240">
        <v>88.655130565951424</v>
      </c>
      <c r="L240">
        <v>88.39640447564345</v>
      </c>
      <c r="M240">
        <v>88.137814252396353</v>
      </c>
      <c r="N240">
        <v>87.87916215226366</v>
      </c>
      <c r="O240">
        <v>86.118832142138899</v>
      </c>
      <c r="P240">
        <v>84.570248086477264</v>
      </c>
      <c r="Q240">
        <v>82.712279245318427</v>
      </c>
      <c r="R240">
        <v>80.852387677031956</v>
      </c>
      <c r="S240">
        <v>78.989339804662578</v>
      </c>
      <c r="T240">
        <v>77.121813091785</v>
      </c>
      <c r="U240">
        <v>75.248392578376524</v>
      </c>
      <c r="V240">
        <v>73.367567314080773</v>
      </c>
      <c r="W240">
        <v>71.477726686263608</v>
      </c>
      <c r="X240">
        <v>69.577156640204507</v>
      </c>
      <c r="Y240">
        <v>65.433675229372028</v>
      </c>
      <c r="Z240">
        <v>63.076028537287606</v>
      </c>
      <c r="AA240">
        <v>60.743470388128927</v>
      </c>
      <c r="AB240">
        <v>58.433258049179983</v>
      </c>
      <c r="AC240">
        <v>56.142867699572577</v>
      </c>
      <c r="AD240">
        <v>53.86958255310666</v>
      </c>
      <c r="AE240">
        <v>51.610485398526329</v>
      </c>
      <c r="AF240">
        <v>49.362450921162882</v>
      </c>
      <c r="AG240">
        <v>47.122137800465538</v>
      </c>
      <c r="AH240">
        <v>44.885980577816021</v>
      </c>
      <c r="AJ240">
        <v>90.483384663862097</v>
      </c>
      <c r="AK240">
        <v>90.219452253329862</v>
      </c>
      <c r="AL240">
        <v>89.956621381341137</v>
      </c>
      <c r="AM240">
        <v>89.69479467516706</v>
      </c>
      <c r="AN240">
        <v>89.433862203790596</v>
      </c>
      <c r="AO240">
        <v>89.173700914917063</v>
      </c>
      <c r="AP240">
        <v>88.914174054162459</v>
      </c>
      <c r="AQ240">
        <v>88.655130565951424</v>
      </c>
      <c r="AR240">
        <v>88.39640447564345</v>
      </c>
      <c r="AS240">
        <v>88.137814252396353</v>
      </c>
      <c r="AT240">
        <v>87.87916215226366</v>
      </c>
      <c r="AU240">
        <v>86.118832142138899</v>
      </c>
      <c r="AV240">
        <v>84.570248086477264</v>
      </c>
      <c r="AW240">
        <v>82.712279245318427</v>
      </c>
      <c r="AX240">
        <v>80.852387677031956</v>
      </c>
      <c r="AY240">
        <v>78.989339804662578</v>
      </c>
      <c r="AZ240">
        <v>77.121813091785</v>
      </c>
      <c r="BA240">
        <v>75.248392578376524</v>
      </c>
      <c r="BB240">
        <v>73.367567314080773</v>
      </c>
      <c r="BC240">
        <v>71.477726686263608</v>
      </c>
      <c r="BD240">
        <v>69.577156640204507</v>
      </c>
      <c r="BE240">
        <v>65.433675229372028</v>
      </c>
      <c r="BF240">
        <v>63.076028537287606</v>
      </c>
      <c r="BG240">
        <v>60.743470388128927</v>
      </c>
      <c r="BH240">
        <v>58.433258049179983</v>
      </c>
      <c r="BI240">
        <v>56.142867699572577</v>
      </c>
      <c r="BJ240">
        <v>53.86958255310666</v>
      </c>
      <c r="BK240">
        <v>51.610485398526329</v>
      </c>
      <c r="BL240">
        <v>49.362450921162882</v>
      </c>
      <c r="BM240">
        <v>47.122137800465538</v>
      </c>
      <c r="BN240">
        <v>44.885980577816021</v>
      </c>
      <c r="BP240">
        <v>90.483384663862097</v>
      </c>
      <c r="BQ240">
        <v>90.219452253329862</v>
      </c>
      <c r="BR240">
        <v>89.956621381341137</v>
      </c>
      <c r="BS240">
        <v>89.69479467516706</v>
      </c>
      <c r="BT240">
        <v>89.433862203790596</v>
      </c>
      <c r="BU240">
        <v>89.173700914917063</v>
      </c>
      <c r="BV240">
        <v>88.914174054162459</v>
      </c>
      <c r="BW240">
        <v>88.655130565951424</v>
      </c>
      <c r="BX240">
        <v>88.39640447564345</v>
      </c>
      <c r="BY240">
        <v>88.137814252396353</v>
      </c>
      <c r="BZ240">
        <v>87.87916215226366</v>
      </c>
      <c r="CA240">
        <v>86.118832142138899</v>
      </c>
      <c r="CB240">
        <v>84.570248086477264</v>
      </c>
      <c r="CC240">
        <v>82.712279245318427</v>
      </c>
      <c r="CD240">
        <v>80.852387677031956</v>
      </c>
      <c r="CE240">
        <v>78.989339804662578</v>
      </c>
      <c r="CF240">
        <v>77.121813091785</v>
      </c>
      <c r="CG240">
        <v>75.248392578376524</v>
      </c>
      <c r="CH240">
        <v>73.367567314080773</v>
      </c>
      <c r="CI240">
        <v>71.477726686263608</v>
      </c>
      <c r="CJ240">
        <v>69.577156640204507</v>
      </c>
      <c r="CK240">
        <v>65.433675229372028</v>
      </c>
      <c r="CL240">
        <v>63.076028537287606</v>
      </c>
      <c r="CM240">
        <v>60.743470388128927</v>
      </c>
      <c r="CN240">
        <v>58.433258049179983</v>
      </c>
      <c r="CO240">
        <v>56.142867699572577</v>
      </c>
      <c r="CP240">
        <v>53.86958255310666</v>
      </c>
      <c r="CQ240">
        <v>51.610485398526329</v>
      </c>
      <c r="CR240">
        <v>49.362450921162882</v>
      </c>
      <c r="CS240">
        <v>47.122137800465538</v>
      </c>
      <c r="CT240">
        <v>44.885980577816021</v>
      </c>
    </row>
    <row r="241" spans="4:98">
      <c r="D241">
        <v>34.871127768537121</v>
      </c>
      <c r="E241">
        <v>34.102669199514864</v>
      </c>
      <c r="F241">
        <v>33.329022396171929</v>
      </c>
      <c r="G241">
        <v>32.550089270924786</v>
      </c>
      <c r="H241">
        <v>31.765759972525036</v>
      </c>
      <c r="I241">
        <v>30.975912272721068</v>
      </c>
      <c r="J241">
        <v>30.192198003962172</v>
      </c>
      <c r="K241">
        <v>29.403594917911022</v>
      </c>
      <c r="L241">
        <v>28.609948014465164</v>
      </c>
      <c r="M241">
        <v>27.811086765953196</v>
      </c>
      <c r="N241">
        <v>27.006824361024645</v>
      </c>
      <c r="O241">
        <v>25.735063127965894</v>
      </c>
      <c r="P241">
        <v>24.454596397515385</v>
      </c>
      <c r="Q241">
        <v>23.284935068507377</v>
      </c>
      <c r="R241">
        <v>22.158042189085606</v>
      </c>
      <c r="S241">
        <v>21.073984442975828</v>
      </c>
      <c r="T241">
        <v>20.027082809035321</v>
      </c>
      <c r="U241">
        <v>19.022352211192509</v>
      </c>
      <c r="V241">
        <v>18.05961155622736</v>
      </c>
      <c r="W241">
        <v>17.138590166375195</v>
      </c>
      <c r="X241">
        <v>16.258923237448794</v>
      </c>
      <c r="Y241">
        <v>15.397403856133892</v>
      </c>
      <c r="Z241">
        <v>14.071757595641104</v>
      </c>
      <c r="AA241">
        <v>12.828411162379465</v>
      </c>
      <c r="AB241">
        <v>11.665145818262262</v>
      </c>
      <c r="AC241">
        <v>10.581329418015955</v>
      </c>
      <c r="AD241">
        <v>9.5809039485945</v>
      </c>
      <c r="AE241">
        <v>8.6585963060042879</v>
      </c>
      <c r="AF241">
        <v>7.8132245606543904</v>
      </c>
      <c r="AG241">
        <v>7.0434049245907504</v>
      </c>
      <c r="AH241">
        <v>6.3475423418975305</v>
      </c>
      <c r="AJ241">
        <v>34.871127768537121</v>
      </c>
      <c r="AK241">
        <v>34.102669199514864</v>
      </c>
      <c r="AL241">
        <v>33.329022396171929</v>
      </c>
      <c r="AM241">
        <v>32.550089270924786</v>
      </c>
      <c r="AN241">
        <v>31.765759972525036</v>
      </c>
      <c r="AO241">
        <v>30.975912272721068</v>
      </c>
      <c r="AP241">
        <v>30.192198003962172</v>
      </c>
      <c r="AQ241">
        <v>29.403594917911022</v>
      </c>
      <c r="AR241">
        <v>28.609948014465164</v>
      </c>
      <c r="AS241">
        <v>27.811086765953196</v>
      </c>
      <c r="AT241">
        <v>27.006824361024645</v>
      </c>
      <c r="AU241">
        <v>25.735063127965894</v>
      </c>
      <c r="AV241">
        <v>24.454596397515385</v>
      </c>
      <c r="AW241">
        <v>23.284935068507377</v>
      </c>
      <c r="AX241">
        <v>22.158042189085606</v>
      </c>
      <c r="AY241">
        <v>21.073984442975828</v>
      </c>
      <c r="AZ241">
        <v>20.027082809035321</v>
      </c>
      <c r="BA241">
        <v>19.022352211192509</v>
      </c>
      <c r="BB241">
        <v>18.05961155622736</v>
      </c>
      <c r="BC241">
        <v>17.138590166375195</v>
      </c>
      <c r="BD241">
        <v>16.258923237448794</v>
      </c>
      <c r="BE241">
        <v>15.397403856133892</v>
      </c>
      <c r="BF241">
        <v>14.071757595641104</v>
      </c>
      <c r="BG241">
        <v>12.828411162379465</v>
      </c>
      <c r="BH241">
        <v>11.665145818262262</v>
      </c>
      <c r="BI241">
        <v>10.581329418015955</v>
      </c>
      <c r="BJ241">
        <v>9.5809039485945</v>
      </c>
      <c r="BK241">
        <v>8.6585963060042879</v>
      </c>
      <c r="BL241">
        <v>7.8132245606543904</v>
      </c>
      <c r="BM241">
        <v>7.0434049245907504</v>
      </c>
      <c r="BN241">
        <v>6.3475423418975305</v>
      </c>
      <c r="BP241">
        <v>34.871127768537121</v>
      </c>
      <c r="BQ241">
        <v>34.102669199514864</v>
      </c>
      <c r="BR241">
        <v>33.329022396171929</v>
      </c>
      <c r="BS241">
        <v>32.550089270924786</v>
      </c>
      <c r="BT241">
        <v>31.765759972525036</v>
      </c>
      <c r="BU241">
        <v>30.975912272721068</v>
      </c>
      <c r="BV241">
        <v>30.192198003962172</v>
      </c>
      <c r="BW241">
        <v>29.403594917911022</v>
      </c>
      <c r="BX241">
        <v>28.609948014465164</v>
      </c>
      <c r="BY241">
        <v>27.811086765953196</v>
      </c>
      <c r="BZ241">
        <v>27.006824361024645</v>
      </c>
      <c r="CA241">
        <v>25.735063127965894</v>
      </c>
      <c r="CB241">
        <v>24.454596397515385</v>
      </c>
      <c r="CC241">
        <v>23.284935068507377</v>
      </c>
      <c r="CD241">
        <v>22.158042189085606</v>
      </c>
      <c r="CE241">
        <v>21.073984442975828</v>
      </c>
      <c r="CF241">
        <v>20.027082809035321</v>
      </c>
      <c r="CG241">
        <v>19.022352211192509</v>
      </c>
      <c r="CH241">
        <v>18.05961155622736</v>
      </c>
      <c r="CI241">
        <v>17.138590166375195</v>
      </c>
      <c r="CJ241">
        <v>16.258923237448794</v>
      </c>
      <c r="CK241">
        <v>15.397403856133892</v>
      </c>
      <c r="CL241">
        <v>14.071757595641104</v>
      </c>
      <c r="CM241">
        <v>12.828411162379465</v>
      </c>
      <c r="CN241">
        <v>11.665145818262262</v>
      </c>
      <c r="CO241">
        <v>10.581329418015955</v>
      </c>
      <c r="CP241">
        <v>9.5809039485945</v>
      </c>
      <c r="CQ241">
        <v>8.6585963060042879</v>
      </c>
      <c r="CR241">
        <v>7.8132245606543904</v>
      </c>
      <c r="CS241">
        <v>7.0434049245907504</v>
      </c>
      <c r="CT241">
        <v>6.3475423418975305</v>
      </c>
    </row>
    <row r="242" spans="4:98">
      <c r="D242">
        <v>8.4778361655826675</v>
      </c>
      <c r="E242">
        <v>8.5884793875323933</v>
      </c>
      <c r="F242">
        <v>8.6994099559588722</v>
      </c>
      <c r="G242">
        <v>8.8105980664915968</v>
      </c>
      <c r="H242">
        <v>8.9220127994763221</v>
      </c>
      <c r="I242">
        <v>9.0336220915491605</v>
      </c>
      <c r="J242">
        <v>9.1453927065941496</v>
      </c>
      <c r="K242">
        <v>9.2572902060720992</v>
      </c>
      <c r="L242">
        <v>9.3692789187083623</v>
      </c>
      <c r="M242">
        <v>9.4813219095269439</v>
      </c>
      <c r="N242">
        <v>9.5933809482180941</v>
      </c>
      <c r="O242">
        <v>9.6159023473108292</v>
      </c>
      <c r="P242">
        <v>9.6338922615629894</v>
      </c>
      <c r="Q242">
        <v>9.647835512661004</v>
      </c>
      <c r="R242">
        <v>9.6571636737846962</v>
      </c>
      <c r="S242">
        <v>9.661743117779654</v>
      </c>
      <c r="T242">
        <v>9.6614382527611262</v>
      </c>
      <c r="U242">
        <v>9.6561115218921678</v>
      </c>
      <c r="V242">
        <v>9.6456234042300455</v>
      </c>
      <c r="W242">
        <v>9.6298324166856926</v>
      </c>
      <c r="X242">
        <v>9.6085951171423165</v>
      </c>
      <c r="Y242">
        <v>9.3555317439369983</v>
      </c>
      <c r="Z242">
        <v>9.09214357043669</v>
      </c>
      <c r="AA242">
        <v>8.8245576091405784</v>
      </c>
      <c r="AB242">
        <v>8.5481002189776483</v>
      </c>
      <c r="AC242">
        <v>8.2628430209463559</v>
      </c>
      <c r="AD242">
        <v>7.9688696571858477</v>
      </c>
      <c r="AE242">
        <v>7.66627621963341</v>
      </c>
      <c r="AF242">
        <v>7.3551716875625086</v>
      </c>
      <c r="AG242">
        <v>7.0356783740805211</v>
      </c>
      <c r="AH242">
        <v>6.7079323816628964</v>
      </c>
      <c r="AJ242">
        <v>8.4778361655826675</v>
      </c>
      <c r="AK242">
        <v>8.5884793875323933</v>
      </c>
      <c r="AL242">
        <v>8.6994099559588722</v>
      </c>
      <c r="AM242">
        <v>8.8105980664915968</v>
      </c>
      <c r="AN242">
        <v>8.9220127994763221</v>
      </c>
      <c r="AO242">
        <v>9.0336220915491605</v>
      </c>
      <c r="AP242">
        <v>9.1453927065941496</v>
      </c>
      <c r="AQ242">
        <v>9.2572902060720992</v>
      </c>
      <c r="AR242">
        <v>9.3692789187083623</v>
      </c>
      <c r="AS242">
        <v>9.4813219095269439</v>
      </c>
      <c r="AT242">
        <v>9.5933809482180941</v>
      </c>
      <c r="AU242">
        <v>9.6159023473108292</v>
      </c>
      <c r="AV242">
        <v>9.6338922615629894</v>
      </c>
      <c r="AW242">
        <v>9.647835512661004</v>
      </c>
      <c r="AX242">
        <v>9.6571636737846962</v>
      </c>
      <c r="AY242">
        <v>9.661743117779654</v>
      </c>
      <c r="AZ242">
        <v>9.6614382527611262</v>
      </c>
      <c r="BA242">
        <v>9.6561115218921678</v>
      </c>
      <c r="BB242">
        <v>9.6456234042300455</v>
      </c>
      <c r="BC242">
        <v>9.6298324166856926</v>
      </c>
      <c r="BD242">
        <v>9.6085951171423165</v>
      </c>
      <c r="BE242">
        <v>9.3555317439369983</v>
      </c>
      <c r="BF242">
        <v>9.09214357043669</v>
      </c>
      <c r="BG242">
        <v>8.8245576091405784</v>
      </c>
      <c r="BH242">
        <v>8.5481002189776483</v>
      </c>
      <c r="BI242">
        <v>8.2628430209463559</v>
      </c>
      <c r="BJ242">
        <v>7.9688696571858477</v>
      </c>
      <c r="BK242">
        <v>7.66627621963341</v>
      </c>
      <c r="BL242">
        <v>7.3551716875625086</v>
      </c>
      <c r="BM242">
        <v>7.0356783740805211</v>
      </c>
      <c r="BN242">
        <v>6.7079323816628964</v>
      </c>
      <c r="BP242">
        <v>8.4778361655826675</v>
      </c>
      <c r="BQ242">
        <v>8.5884793875323933</v>
      </c>
      <c r="BR242">
        <v>8.6994099559588722</v>
      </c>
      <c r="BS242">
        <v>8.8105980664915968</v>
      </c>
      <c r="BT242">
        <v>8.9220127994763221</v>
      </c>
      <c r="BU242">
        <v>9.0336220915491605</v>
      </c>
      <c r="BV242">
        <v>9.1453927065941496</v>
      </c>
      <c r="BW242">
        <v>9.2572902060720992</v>
      </c>
      <c r="BX242">
        <v>9.3692789187083623</v>
      </c>
      <c r="BY242">
        <v>9.4813219095269439</v>
      </c>
      <c r="BZ242">
        <v>9.5933809482180941</v>
      </c>
      <c r="CA242">
        <v>9.6159023473108292</v>
      </c>
      <c r="CB242">
        <v>9.6338922615629894</v>
      </c>
      <c r="CC242">
        <v>9.647835512661004</v>
      </c>
      <c r="CD242">
        <v>9.6571636737846962</v>
      </c>
      <c r="CE242">
        <v>9.661743117779654</v>
      </c>
      <c r="CF242">
        <v>9.6614382527611262</v>
      </c>
      <c r="CG242">
        <v>9.6561115218921678</v>
      </c>
      <c r="CH242">
        <v>9.6456234042300455</v>
      </c>
      <c r="CI242">
        <v>9.6298324166856926</v>
      </c>
      <c r="CJ242">
        <v>9.6085951171423165</v>
      </c>
      <c r="CK242">
        <v>9.3555317439369983</v>
      </c>
      <c r="CL242">
        <v>9.09214357043669</v>
      </c>
      <c r="CM242">
        <v>8.8245576091405784</v>
      </c>
      <c r="CN242">
        <v>8.5481002189776483</v>
      </c>
      <c r="CO242">
        <v>8.2628430209463559</v>
      </c>
      <c r="CP242">
        <v>7.9688696571858477</v>
      </c>
      <c r="CQ242">
        <v>7.66627621963341</v>
      </c>
      <c r="CR242">
        <v>7.3551716875625086</v>
      </c>
      <c r="CS242">
        <v>7.0356783740805211</v>
      </c>
      <c r="CT242">
        <v>6.7079323816628964</v>
      </c>
    </row>
    <row r="243" spans="4:98">
      <c r="D243">
        <v>3.4336211538461541</v>
      </c>
      <c r="E243">
        <v>3.3811838161940826</v>
      </c>
      <c r="F243">
        <v>3.3275269218141346</v>
      </c>
      <c r="G243">
        <v>3.2724705953494366</v>
      </c>
      <c r="H243">
        <v>3.2158288438315474</v>
      </c>
      <c r="I243">
        <v>3.1574094553932648</v>
      </c>
      <c r="J243">
        <v>3.0996332476537027</v>
      </c>
      <c r="K243">
        <v>3.0403875452827362</v>
      </c>
      <c r="L243">
        <v>2.9795349172045027</v>
      </c>
      <c r="M243">
        <v>2.9128966693307485</v>
      </c>
      <c r="N243">
        <v>2.8369798409194145</v>
      </c>
      <c r="O243">
        <v>2.7923529355227159</v>
      </c>
      <c r="P243">
        <v>2.7367946114490938</v>
      </c>
      <c r="Q243">
        <v>2.6881434528050576</v>
      </c>
      <c r="R243">
        <v>2.6422144128970659</v>
      </c>
      <c r="S243">
        <v>2.5867945339584306</v>
      </c>
      <c r="T243">
        <v>2.5261734562980651</v>
      </c>
      <c r="U243">
        <v>2.462367027360564</v>
      </c>
      <c r="V243">
        <v>2.3953479798788377</v>
      </c>
      <c r="W243">
        <v>2.32509032654673</v>
      </c>
      <c r="X243">
        <v>2.2515694274775524</v>
      </c>
      <c r="Y243">
        <v>2.14449600657835</v>
      </c>
      <c r="Z243">
        <v>2.0329766297616025</v>
      </c>
      <c r="AA243">
        <v>1.9170141425366158</v>
      </c>
      <c r="AB243">
        <v>1.7966152622985039</v>
      </c>
      <c r="AC243">
        <v>1.671790741932504</v>
      </c>
      <c r="AD243">
        <v>1.5460094814138596</v>
      </c>
      <c r="AE243">
        <v>1.4164887512762903</v>
      </c>
      <c r="AF243">
        <v>1.2833086576940091</v>
      </c>
      <c r="AG243">
        <v>1.1465564490168023</v>
      </c>
      <c r="AH243">
        <v>1.0063267793456872</v>
      </c>
      <c r="AJ243">
        <v>3.4336211538461541</v>
      </c>
      <c r="AK243">
        <v>3.3811838161940826</v>
      </c>
      <c r="AL243">
        <v>3.3275269218141346</v>
      </c>
      <c r="AM243">
        <v>3.2724705953494366</v>
      </c>
      <c r="AN243">
        <v>3.2158288438315474</v>
      </c>
      <c r="AO243">
        <v>3.1574094553932648</v>
      </c>
      <c r="AP243">
        <v>3.0996332476537027</v>
      </c>
      <c r="AQ243">
        <v>3.0403875452827362</v>
      </c>
      <c r="AR243">
        <v>2.9795349172045027</v>
      </c>
      <c r="AS243">
        <v>2.9128966693307485</v>
      </c>
      <c r="AT243">
        <v>2.8369798409194145</v>
      </c>
      <c r="AU243">
        <v>2.7923529355227159</v>
      </c>
      <c r="AV243">
        <v>2.7367946114490938</v>
      </c>
      <c r="AW243">
        <v>2.6881434528050576</v>
      </c>
      <c r="AX243">
        <v>2.6422144128970659</v>
      </c>
      <c r="AY243">
        <v>2.5867945339584306</v>
      </c>
      <c r="AZ243">
        <v>2.5261734562980651</v>
      </c>
      <c r="BA243">
        <v>2.462367027360564</v>
      </c>
      <c r="BB243">
        <v>2.3953479798788377</v>
      </c>
      <c r="BC243">
        <v>2.32509032654673</v>
      </c>
      <c r="BD243">
        <v>2.2515694274775524</v>
      </c>
      <c r="BE243">
        <v>2.14449600657835</v>
      </c>
      <c r="BF243">
        <v>2.0329766297616025</v>
      </c>
      <c r="BG243">
        <v>1.9170141425366158</v>
      </c>
      <c r="BH243">
        <v>1.7966152622985039</v>
      </c>
      <c r="BI243">
        <v>1.671790741932504</v>
      </c>
      <c r="BJ243">
        <v>1.5460094814138596</v>
      </c>
      <c r="BK243">
        <v>1.4164887512762903</v>
      </c>
      <c r="BL243">
        <v>1.2833086576940091</v>
      </c>
      <c r="BM243">
        <v>1.1465564490168023</v>
      </c>
      <c r="BN243">
        <v>1.0063267793456872</v>
      </c>
      <c r="BP243">
        <v>3.4336211538461541</v>
      </c>
      <c r="BQ243">
        <v>3.3811838161940826</v>
      </c>
      <c r="BR243">
        <v>3.3275269218141346</v>
      </c>
      <c r="BS243">
        <v>3.2724705953494366</v>
      </c>
      <c r="BT243">
        <v>3.2158288438315474</v>
      </c>
      <c r="BU243">
        <v>3.1574094553932648</v>
      </c>
      <c r="BV243">
        <v>3.0996332476537027</v>
      </c>
      <c r="BW243">
        <v>3.0403875452827362</v>
      </c>
      <c r="BX243">
        <v>2.9795349172045027</v>
      </c>
      <c r="BY243">
        <v>2.9128966693307485</v>
      </c>
      <c r="BZ243">
        <v>2.8369798409194145</v>
      </c>
      <c r="CA243">
        <v>2.7923529355227159</v>
      </c>
      <c r="CB243">
        <v>2.7367946114490938</v>
      </c>
      <c r="CC243">
        <v>2.6881434528050576</v>
      </c>
      <c r="CD243">
        <v>2.6422144128970659</v>
      </c>
      <c r="CE243">
        <v>2.5867945339584306</v>
      </c>
      <c r="CF243">
        <v>2.5261734562980651</v>
      </c>
      <c r="CG243">
        <v>2.462367027360564</v>
      </c>
      <c r="CH243">
        <v>2.3953479798788377</v>
      </c>
      <c r="CI243">
        <v>2.32509032654673</v>
      </c>
      <c r="CJ243">
        <v>2.2515694274775524</v>
      </c>
      <c r="CK243">
        <v>2.14449600657835</v>
      </c>
      <c r="CL243">
        <v>2.0329766297616025</v>
      </c>
      <c r="CM243">
        <v>1.9170141425366158</v>
      </c>
      <c r="CN243">
        <v>1.7966152622985039</v>
      </c>
      <c r="CO243">
        <v>1.671790741932504</v>
      </c>
      <c r="CP243">
        <v>1.5460094814138596</v>
      </c>
      <c r="CQ243">
        <v>1.4164887512762903</v>
      </c>
      <c r="CR243">
        <v>1.2833086576940091</v>
      </c>
      <c r="CS243">
        <v>1.1465564490168023</v>
      </c>
      <c r="CT243">
        <v>1.0063267793456872</v>
      </c>
    </row>
    <row r="244" spans="4:98">
      <c r="D244">
        <v>0</v>
      </c>
      <c r="E244">
        <v>0.25016154756968118</v>
      </c>
      <c r="F244">
        <v>0.28986870200513859</v>
      </c>
      <c r="G244">
        <v>0.33653620313046528</v>
      </c>
      <c r="H244">
        <v>0.39147496099701284</v>
      </c>
      <c r="I244">
        <v>0.45625413576964957</v>
      </c>
      <c r="J244">
        <v>0.53275333422256232</v>
      </c>
      <c r="K244">
        <v>0.62322550294024293</v>
      </c>
      <c r="L244">
        <v>0.73037272624888538</v>
      </c>
      <c r="M244">
        <v>0.85743759439017908</v>
      </c>
      <c r="N244">
        <v>1.0083133599050675</v>
      </c>
      <c r="O244">
        <v>1.1876767673530007</v>
      </c>
      <c r="P244">
        <v>1.4011482471884467</v>
      </c>
      <c r="Q244">
        <v>1.6554851376425255</v>
      </c>
      <c r="R244">
        <v>1.9588147735910229</v>
      </c>
      <c r="S244">
        <v>2.3209157006390968</v>
      </c>
      <c r="T244">
        <v>2.7535569867604934</v>
      </c>
      <c r="U244">
        <v>3.2709076740888903</v>
      </c>
      <c r="V244">
        <v>3.890030913909952</v>
      </c>
      <c r="W244">
        <v>4.6314803479793598</v>
      </c>
      <c r="X244">
        <v>5.5200199470268672</v>
      </c>
      <c r="Y244">
        <v>6.5854929231963908</v>
      </c>
      <c r="Z244">
        <v>7.8638706548523567</v>
      </c>
      <c r="AA244">
        <v>9.3985189900692099</v>
      </c>
      <c r="AB244">
        <v>11.241727059229223</v>
      </c>
      <c r="AC244">
        <v>13.456553105334194</v>
      </c>
      <c r="AD244">
        <v>16.11905316852248</v>
      </c>
      <c r="AE244">
        <v>19.320972144310595</v>
      </c>
      <c r="AF244">
        <v>23.172993263001359</v>
      </c>
      <c r="AG244">
        <v>27.808662002130689</v>
      </c>
      <c r="AH244">
        <v>33.389124559412735</v>
      </c>
      <c r="AJ244">
        <v>0</v>
      </c>
      <c r="AK244">
        <v>0.25016154756968118</v>
      </c>
      <c r="AL244">
        <v>0.28986870200513859</v>
      </c>
      <c r="AM244">
        <v>0.33653620313046528</v>
      </c>
      <c r="AN244">
        <v>0.39147496099701284</v>
      </c>
      <c r="AO244">
        <v>0.45625413576964957</v>
      </c>
      <c r="AP244">
        <v>0.53275333422256232</v>
      </c>
      <c r="AQ244">
        <v>0.62322550294024293</v>
      </c>
      <c r="AR244">
        <v>0.73037272624888538</v>
      </c>
      <c r="AS244">
        <v>0.85743759439017908</v>
      </c>
      <c r="AT244">
        <v>1.0083133599050675</v>
      </c>
      <c r="AU244">
        <v>1.1876767673530007</v>
      </c>
      <c r="AV244">
        <v>1.4011482471884467</v>
      </c>
      <c r="AW244">
        <v>1.6554851376425255</v>
      </c>
      <c r="AX244">
        <v>1.9588147735910229</v>
      </c>
      <c r="AY244">
        <v>2.3209157006390968</v>
      </c>
      <c r="AZ244">
        <v>2.7535569867604934</v>
      </c>
      <c r="BA244">
        <v>3.2709076740888903</v>
      </c>
      <c r="BB244">
        <v>3.890030913909952</v>
      </c>
      <c r="BC244">
        <v>4.6314803479793598</v>
      </c>
      <c r="BD244">
        <v>5.5200199470268672</v>
      </c>
      <c r="BE244">
        <v>6.5854929231963908</v>
      </c>
      <c r="BF244">
        <v>7.8638706548523567</v>
      </c>
      <c r="BG244">
        <v>9.3985189900692099</v>
      </c>
      <c r="BH244">
        <v>11.241727059229223</v>
      </c>
      <c r="BI244">
        <v>13.456553105334194</v>
      </c>
      <c r="BJ244">
        <v>16.11905316852248</v>
      </c>
      <c r="BK244">
        <v>19.320972144310595</v>
      </c>
      <c r="BL244">
        <v>23.172993263001359</v>
      </c>
      <c r="BM244">
        <v>27.808662002130689</v>
      </c>
      <c r="BN244">
        <v>33.389124559412735</v>
      </c>
      <c r="BP244">
        <v>0</v>
      </c>
      <c r="BQ244">
        <v>0.25016154756968118</v>
      </c>
      <c r="BR244">
        <v>0.28986870200513859</v>
      </c>
      <c r="BS244">
        <v>0.33653620313046528</v>
      </c>
      <c r="BT244">
        <v>0.39147496099701284</v>
      </c>
      <c r="BU244">
        <v>0.45625413576964957</v>
      </c>
      <c r="BV244">
        <v>0.53275333422256232</v>
      </c>
      <c r="BW244">
        <v>0.62322550294024293</v>
      </c>
      <c r="BX244">
        <v>0.73037272624888538</v>
      </c>
      <c r="BY244">
        <v>0.85743759439017908</v>
      </c>
      <c r="BZ244">
        <v>1.0083133599050675</v>
      </c>
      <c r="CA244">
        <v>1.1876767673530007</v>
      </c>
      <c r="CB244">
        <v>1.4011482471884467</v>
      </c>
      <c r="CC244">
        <v>1.6554851376425255</v>
      </c>
      <c r="CD244">
        <v>1.9588147735910229</v>
      </c>
      <c r="CE244">
        <v>2.3209157006390968</v>
      </c>
      <c r="CF244">
        <v>2.7535569867604934</v>
      </c>
      <c r="CG244">
        <v>3.2709076740888903</v>
      </c>
      <c r="CH244">
        <v>3.890030913909952</v>
      </c>
      <c r="CI244">
        <v>4.6314803479793598</v>
      </c>
      <c r="CJ244">
        <v>5.5200199470268672</v>
      </c>
      <c r="CK244">
        <v>6.5854929231963908</v>
      </c>
      <c r="CL244">
        <v>7.8638706548523567</v>
      </c>
      <c r="CM244">
        <v>9.3985189900692099</v>
      </c>
      <c r="CN244">
        <v>11.241727059229223</v>
      </c>
      <c r="CO244">
        <v>13.456553105334194</v>
      </c>
      <c r="CP244">
        <v>16.11905316852248</v>
      </c>
      <c r="CQ244">
        <v>19.320972144310595</v>
      </c>
      <c r="CR244">
        <v>23.172993263001359</v>
      </c>
      <c r="CS244">
        <v>27.808662002130689</v>
      </c>
      <c r="CT244">
        <v>33.389124559412735</v>
      </c>
    </row>
    <row r="245" spans="4:98">
      <c r="D245">
        <v>25.426337940479648</v>
      </c>
      <c r="E245">
        <v>27.074262163421349</v>
      </c>
      <c r="F245">
        <v>28.762233308158017</v>
      </c>
      <c r="G245">
        <v>30.490829541895909</v>
      </c>
      <c r="H245">
        <v>32.260628291755985</v>
      </c>
      <c r="I245">
        <v>34.072205804660641</v>
      </c>
      <c r="J245">
        <v>35.468941296543193</v>
      </c>
      <c r="K245">
        <v>36.895029820013747</v>
      </c>
      <c r="L245">
        <v>38.350779059803905</v>
      </c>
      <c r="M245">
        <v>39.83649178869716</v>
      </c>
      <c r="N245">
        <v>41.352465455358107</v>
      </c>
      <c r="O245">
        <v>40.862413156397487</v>
      </c>
      <c r="P245">
        <v>40.365464293215524</v>
      </c>
      <c r="Q245">
        <v>39.868762367189504</v>
      </c>
      <c r="R245">
        <v>39.368150724974299</v>
      </c>
      <c r="S245">
        <v>38.863635334518676</v>
      </c>
      <c r="T245">
        <v>38.219343694529364</v>
      </c>
      <c r="U245">
        <v>37.569522929478879</v>
      </c>
      <c r="V245">
        <v>36.914184656141181</v>
      </c>
      <c r="W245">
        <v>36.253339439460795</v>
      </c>
      <c r="X245">
        <v>35.58699668852789</v>
      </c>
      <c r="Y245">
        <v>34.674285161655156</v>
      </c>
      <c r="Z245">
        <v>33.726810253690793</v>
      </c>
      <c r="AA245">
        <v>32.776549999740482</v>
      </c>
      <c r="AB245">
        <v>31.822313055580306</v>
      </c>
      <c r="AC245">
        <v>30.86411655157233</v>
      </c>
      <c r="AD245">
        <v>29.800212008315636</v>
      </c>
      <c r="AE245">
        <v>28.732551651179357</v>
      </c>
      <c r="AF245">
        <v>27.66116271950029</v>
      </c>
      <c r="AG245">
        <v>26.586066184142879</v>
      </c>
      <c r="AH245">
        <v>25.507276404774665</v>
      </c>
      <c r="AJ245">
        <v>25.426337940479648</v>
      </c>
      <c r="AK245">
        <v>27.074262163421349</v>
      </c>
      <c r="AL245">
        <v>28.762233308158017</v>
      </c>
      <c r="AM245">
        <v>30.490829541895909</v>
      </c>
      <c r="AN245">
        <v>32.260628291755985</v>
      </c>
      <c r="AO245">
        <v>34.072205804660641</v>
      </c>
      <c r="AP245">
        <v>35.468941296543193</v>
      </c>
      <c r="AQ245">
        <v>36.895029820013747</v>
      </c>
      <c r="AR245">
        <v>38.350779059803905</v>
      </c>
      <c r="AS245">
        <v>39.83649178869716</v>
      </c>
      <c r="AT245">
        <v>41.352465455358107</v>
      </c>
      <c r="AU245">
        <v>40.862413156397487</v>
      </c>
      <c r="AV245">
        <v>40.365464293215524</v>
      </c>
      <c r="AW245">
        <v>39.868762367189504</v>
      </c>
      <c r="AX245">
        <v>39.368150724974299</v>
      </c>
      <c r="AY245">
        <v>38.863635334518676</v>
      </c>
      <c r="AZ245">
        <v>38.219343694529364</v>
      </c>
      <c r="BA245">
        <v>37.569522929478879</v>
      </c>
      <c r="BB245">
        <v>36.914184656141181</v>
      </c>
      <c r="BC245">
        <v>36.253339439460795</v>
      </c>
      <c r="BD245">
        <v>35.58699668852789</v>
      </c>
      <c r="BE245">
        <v>34.674285161655156</v>
      </c>
      <c r="BF245">
        <v>33.726810253690793</v>
      </c>
      <c r="BG245">
        <v>32.776549999740482</v>
      </c>
      <c r="BH245">
        <v>31.822313055580306</v>
      </c>
      <c r="BI245">
        <v>30.86411655157233</v>
      </c>
      <c r="BJ245">
        <v>29.800212008315636</v>
      </c>
      <c r="BK245">
        <v>28.732551651179357</v>
      </c>
      <c r="BL245">
        <v>27.66116271950029</v>
      </c>
      <c r="BM245">
        <v>26.586066184142879</v>
      </c>
      <c r="BN245">
        <v>25.507276404774665</v>
      </c>
      <c r="BP245">
        <v>25.426337940479648</v>
      </c>
      <c r="BQ245">
        <v>27.074262163421349</v>
      </c>
      <c r="BR245">
        <v>28.762233308158017</v>
      </c>
      <c r="BS245">
        <v>30.490829541895909</v>
      </c>
      <c r="BT245">
        <v>32.260628291755985</v>
      </c>
      <c r="BU245">
        <v>34.072205804660641</v>
      </c>
      <c r="BV245">
        <v>35.468941296543193</v>
      </c>
      <c r="BW245">
        <v>36.895029820013747</v>
      </c>
      <c r="BX245">
        <v>38.350779059803905</v>
      </c>
      <c r="BY245">
        <v>39.83649178869716</v>
      </c>
      <c r="BZ245">
        <v>41.352465455358107</v>
      </c>
      <c r="CA245">
        <v>40.862413156397487</v>
      </c>
      <c r="CB245">
        <v>40.365464293215524</v>
      </c>
      <c r="CC245">
        <v>39.868762367189504</v>
      </c>
      <c r="CD245">
        <v>39.368150724974299</v>
      </c>
      <c r="CE245">
        <v>38.863635334518676</v>
      </c>
      <c r="CF245">
        <v>38.219343694529364</v>
      </c>
      <c r="CG245">
        <v>37.569522929478879</v>
      </c>
      <c r="CH245">
        <v>36.914184656141181</v>
      </c>
      <c r="CI245">
        <v>36.253339439460795</v>
      </c>
      <c r="CJ245">
        <v>35.58699668852789</v>
      </c>
      <c r="CK245">
        <v>34.674285161655156</v>
      </c>
      <c r="CL245">
        <v>33.726810253690793</v>
      </c>
      <c r="CM245">
        <v>32.776549999740482</v>
      </c>
      <c r="CN245">
        <v>31.822313055580306</v>
      </c>
      <c r="CO245">
        <v>30.86411655157233</v>
      </c>
      <c r="CP245">
        <v>29.800212008315636</v>
      </c>
      <c r="CQ245">
        <v>28.732551651179357</v>
      </c>
      <c r="CR245">
        <v>27.66116271950029</v>
      </c>
      <c r="CS245">
        <v>26.586066184142879</v>
      </c>
      <c r="CT245">
        <v>25.507276404774665</v>
      </c>
    </row>
  </sheetData>
  <mergeCells count="3">
    <mergeCell ref="D2:AH2"/>
    <mergeCell ref="AJ2:BN2"/>
    <mergeCell ref="BP2:CT2"/>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FAD42453072142B8ED04CA36838DF4" ma:contentTypeVersion="" ma:contentTypeDescription="Create a new document." ma:contentTypeScope="" ma:versionID="66ded517128d15965bf4810a51ae728a">
  <xsd:schema xmlns:xsd="http://www.w3.org/2001/XMLSchema" xmlns:xs="http://www.w3.org/2001/XMLSchema" xmlns:p="http://schemas.microsoft.com/office/2006/metadata/properties" xmlns:ns2="4ba20efe-f5fd-4091-9ff3-e4fb4b8c4e00" xmlns:ns3="f6f44a7d-d6f5-4042-8792-19cb5f90fb06" targetNamespace="http://schemas.microsoft.com/office/2006/metadata/properties" ma:root="true" ma:fieldsID="a895659a4ed1a5d6eda6357258287c2b" ns2:_="" ns3:_="">
    <xsd:import namespace="4ba20efe-f5fd-4091-9ff3-e4fb4b8c4e00"/>
    <xsd:import namespace="f6f44a7d-d6f5-4042-8792-19cb5f90fb0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a20efe-f5fd-4091-9ff3-e4fb4b8c4e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fd27762-0251-4a48-b483-e1f79c0a6546"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6f44a7d-d6f5-4042-8792-19cb5f90fb0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f1cb957-661d-4683-93b6-7eb55a432899}" ma:internalName="TaxCatchAll" ma:showField="CatchAllData" ma:web="f6f44a7d-d6f5-4042-8792-19cb5f90fb0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f6f44a7d-d6f5-4042-8792-19cb5f90fb06">
      <UserInfo>
        <DisplayName>Kash Burchett</DisplayName>
        <AccountId>21974</AccountId>
        <AccountType/>
      </UserInfo>
      <UserInfo>
        <DisplayName>Andreas Wagner</DisplayName>
        <AccountId>19464</AccountId>
        <AccountType/>
      </UserInfo>
      <UserInfo>
        <DisplayName>Jane Leung</DisplayName>
        <AccountId>27396</AccountId>
        <AccountType/>
      </UserInfo>
    </SharedWithUsers>
    <lcf76f155ced4ddcb4097134ff3c332f xmlns="4ba20efe-f5fd-4091-9ff3-e4fb4b8c4e00">
      <Terms xmlns="http://schemas.microsoft.com/office/infopath/2007/PartnerControls"/>
    </lcf76f155ced4ddcb4097134ff3c332f>
    <TaxCatchAll xmlns="f6f44a7d-d6f5-4042-8792-19cb5f90fb06"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61AE76F-CD44-47B8-8FDE-4153F7019D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ba20efe-f5fd-4091-9ff3-e4fb4b8c4e00"/>
    <ds:schemaRef ds:uri="f6f44a7d-d6f5-4042-8792-19cb5f90fb0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F9FECC7-D2ED-472E-B237-E3E1DE764B06}">
  <ds:schemaRefs>
    <ds:schemaRef ds:uri="http://purl.org/dc/terms/"/>
    <ds:schemaRef ds:uri="http://schemas.microsoft.com/office/2006/documentManagement/types"/>
    <ds:schemaRef ds:uri="http://schemas.microsoft.com/office/infopath/2007/PartnerControls"/>
    <ds:schemaRef ds:uri="http://purl.org/dc/elements/1.1/"/>
    <ds:schemaRef ds:uri="http://purl.org/dc/dcmitype/"/>
    <ds:schemaRef ds:uri="http://schemas.openxmlformats.org/package/2006/metadata/core-properties"/>
    <ds:schemaRef ds:uri="http://www.w3.org/XML/1998/namespace"/>
    <ds:schemaRef ds:uri="http://schemas.microsoft.com/office/2006/metadata/properties"/>
    <ds:schemaRef ds:uri="f6f44a7d-d6f5-4042-8792-19cb5f90fb06"/>
    <ds:schemaRef ds:uri="4ba20efe-f5fd-4091-9ff3-e4fb4b8c4e00"/>
  </ds:schemaRefs>
</ds:datastoreItem>
</file>

<file path=customXml/itemProps3.xml><?xml version="1.0" encoding="utf-8"?>
<ds:datastoreItem xmlns:ds="http://schemas.openxmlformats.org/officeDocument/2006/customXml" ds:itemID="{85E6D6CB-A07B-439B-94F4-5C90E1571D1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Sankey</vt:lpstr>
      <vt:lpstr>Scope 3 summary</vt:lpstr>
      <vt:lpstr>Scope 3 Yearly</vt:lpstr>
      <vt:lpstr>Waterfall Waste chart</vt:lpstr>
      <vt:lpstr>Job + CO2 Analysis</vt:lpstr>
      <vt:lpstr>Yearly Summary</vt:lpstr>
      <vt:lpstr>Yearly BTX</vt:lpstr>
      <vt:lpstr>Yearly Methanol</vt:lpstr>
      <vt:lpstr>Yearly Butadiene</vt:lpstr>
      <vt:lpstr>Yearly HC Ethylene</vt:lpstr>
      <vt:lpstr>Yearly LC Ethylene</vt:lpstr>
      <vt:lpstr>Yearly HC Propylene</vt:lpstr>
      <vt:lpstr>Yearly LC Propylene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Kash Burchett</dc:creator>
  <cp:keywords/>
  <dc:description/>
  <cp:lastModifiedBy>Andreas Wagner</cp:lastModifiedBy>
  <cp:revision/>
  <dcterms:created xsi:type="dcterms:W3CDTF">2021-07-13T09:35:38Z</dcterms:created>
  <dcterms:modified xsi:type="dcterms:W3CDTF">2023-04-09T19:14:19Z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0x010100A1FAD42453072142B8ED04CA36838DF4</vt:lpwstr>
  </property>
  <property fmtid="{D5CDD505-2E9C-101B-9397-08002B2CF9AE}" pid="3" name="MediaServiceImageTags">
    <vt:lpwstr/>
  </property>
</Properties>
</file>